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I:\Projects\18081 Enbridge Gas Inc\04_Assessments\10DAW167 CGApro AS\4_Corrosion Growth\Data Alignment\"/>
    </mc:Choice>
  </mc:AlternateContent>
  <xr:revisionPtr revIDLastSave="0" documentId="13_ncr:1_{4341C55A-762A-4CE7-9BF9-48A4DCF6508C}" xr6:coauthVersionLast="47" xr6:coauthVersionMax="47" xr10:uidLastSave="{00000000-0000-0000-0000-000000000000}"/>
  <bookViews>
    <workbookView xWindow="-120" yWindow="-120" windowWidth="29040" windowHeight="15720" tabRatio="680" firstSheet="1" activeTab="7" xr2:uid="{8761F9B3-7D5D-473E-A77A-9FD9BA7BE95B}"/>
  </bookViews>
  <sheets>
    <sheet name="NOTES" sheetId="16" state="hidden" r:id="rId1"/>
    <sheet name="Inputs" sheetId="15" r:id="rId2"/>
    <sheet name="SeriesNames" sheetId="61" state="veryHidden" r:id="rId3"/>
    <sheet name="AutoSCAN" sheetId="19" r:id="rId4"/>
    <sheet name="CGR Chart" sheetId="67" r:id="rId5"/>
    <sheet name="DepthChange Chart" sheetId="66" r:id="rId6"/>
    <sheet name="Segmentation" sheetId="13" r:id="rId7"/>
    <sheet name="Pipe_ano16oct_AS_align" sheetId="70" r:id="rId8"/>
    <sheet name="AutoSCAN_ORG" sheetId="14" r:id="rId9"/>
    <sheet name="Pipe Anomaly-16OCT26" sheetId="69" r:id="rId10"/>
    <sheet name="NIMA-Pipe Tally-Manual Align" sheetId="64" r:id="rId11"/>
    <sheet name="Pipe Tally" sheetId="63" r:id="rId12"/>
    <sheet name="Pipe Tally-6Oct2026" sheetId="23" r:id="rId13"/>
    <sheet name="rs_feat_ORG" sheetId="2" r:id="rId14"/>
    <sheet name="rs_refr_ORG" sheetId="3" r:id="rId15"/>
    <sheet name="rs_GPS_ORG" sheetId="22" r:id="rId16"/>
    <sheet name="Anomalies" sheetId="4" r:id="rId17"/>
    <sheet name="Reference" sheetId="5" r:id="rId18"/>
  </sheets>
  <functionGroups builtInGroupCount="19"/>
  <definedNames>
    <definedName name="_xlnm._FilterDatabase" localSheetId="3" hidden="1">AutoSCAN!$A$1:$CF$667</definedName>
    <definedName name="_xlnm._FilterDatabase" localSheetId="8" hidden="1">AutoSCAN_ORG!$A$1:$CH$2652</definedName>
    <definedName name="_xlnm._FilterDatabase" localSheetId="10" hidden="1">'NIMA-Pipe Tally-Manual Align'!$A$1:$BZ$698</definedName>
    <definedName name="_xlnm._FilterDatabase" localSheetId="9" hidden="1">'Pipe Anomaly-16OCT26'!$A$1:$CK$727</definedName>
    <definedName name="_xlnm._FilterDatabase" localSheetId="11" hidden="1">'Pipe Tally'!$A$4:$BB$1175</definedName>
    <definedName name="_xlnm._FilterDatabase" localSheetId="12" hidden="1">'Pipe Tally-6Oct2026'!$A$1:$N$698</definedName>
    <definedName name="_xlnm._FilterDatabase" localSheetId="7" hidden="1">Pipe_ano16oct_AS_align!$A$2:$DJ$737</definedName>
    <definedName name="_xlnm._FilterDatabase" localSheetId="13" hidden="1">rs_feat_ORG!$A$1:$AC$728</definedName>
    <definedName name="_xleta.CHAR" hidden="1" xlm="1">#NAME?</definedName>
    <definedName name="_xleta.GROWTH" hidden="1" xlm="1">#NAME?</definedName>
    <definedName name="_xleta.LOG" hidden="1" xlm="1">#NAME?</definedName>
    <definedName name="_xleta.N" hidden="1" xlm="1">#NAME?</definedName>
    <definedName name="_xleta.ROUNDUP" hidden="1" xlm="1">#NAME?</definedName>
    <definedName name="_xleta.TEXT" hidden="1" xlm="1">#NAME?</definedName>
    <definedName name="_xlpm.data" hidden="1" xlm="1">#NAME?</definedName>
    <definedName name="CGR1_Matched">OFFSET(AutoSCAN!$AK$2, 0, 0, COUNTA(AutoSCAN!$AK:$AK)-1, 1)</definedName>
    <definedName name="CGR10_Outlier">OFFSET(AutoSCAN!$AT$2, 0, 0, COUNTA(AutoSCAN!$AT:$AT)-1, 1)</definedName>
    <definedName name="CGR11_SC">OFFSET(AutoSCAN!$AU$2, 0, 0, COUNTA(AutoSCAN!$AU:$AU)-1, 1)</definedName>
    <definedName name="CGR2_Matched_LC">OFFSET(AutoSCAN!$AL$2, 0, 0, COUNTA(AutoSCAN!$AL:$AL)-1, 1)</definedName>
    <definedName name="CGR3_New">OFFSET(AutoSCAN!$AM$2, 0, 0, COUNTA(AutoSCAN!$AM:$AM)-1, 1)</definedName>
    <definedName name="CGR4_New_LC">OFFSET(AutoSCAN!$AN$2, 0, 0, COUNTA(AutoSCAN!$AN:$AN)-1, 1)</definedName>
    <definedName name="CGR5_Linked">OFFSET(AutoSCAN!$AO$2, 0, 0, COUNTA(AutoSCAN!$AO:$AO)-1, 1)</definedName>
    <definedName name="CGR6_Not_Linked">OFFSET(AutoSCAN!$AP$2, 0, 0, COUNTA(AutoSCAN!$AP:$AP)-1, 1)</definedName>
    <definedName name="CGR7_Replacement">OFFSET(AutoSCAN!$AQ$2, 0, 0, COUNTA(AutoSCAN!$AQ:$AQ)-1, 1)</definedName>
    <definedName name="CGR8_Repair">OFFSET(AutoSCAN!$AR$2, 0, 0, COUNTA(AutoSCAN!$AR:$AR)-1, 1)</definedName>
    <definedName name="CGR9_Poss_Repair">OFFSET(AutoSCAN!$AS$2, 0, 0, COUNTA(AutoSCAN!$AS:$AS)-1, 1)</definedName>
    <definedName name="DD1_Matched">OFFSET(AutoSCAN!$Y$2, 0, 0, COUNTA(AutoSCAN!$Y:$Y)-1, 1)</definedName>
    <definedName name="DD10_Outlier">OFFSET(AutoSCAN!$AH$2, 0, 0, COUNTA(AutoSCAN!$AH:$AH)-1, 1)</definedName>
    <definedName name="DD11_SC">OFFSET(AutoSCAN!$AI$2, 0, 0, COUNTA(AutoSCAN!$AI:$AI)-1, 1)</definedName>
    <definedName name="DD2_Matched_LC">OFFSET(AutoSCAN!$Z$2, 0, 0, COUNTA(AutoSCAN!$Z:$Z)-1, 1)</definedName>
    <definedName name="DD3_New">OFFSET(AutoSCAN!$AA$2, 0, 0, COUNTA(AutoSCAN!$AA:$AA)-1, 1)</definedName>
    <definedName name="DD4_New_LC">OFFSET(AutoSCAN!$AB$2, 0, 0, COUNTA(AutoSCAN!$AB:$AB)-1, 1)</definedName>
    <definedName name="DD5_Linked">OFFSET(AutoSCAN!$AC$2, 0, 0, COUNTA(AutoSCAN!$AC:$AC)-1, 1)</definedName>
    <definedName name="DD6_Not_Linked">OFFSET(AutoSCAN!$AD$2, 0, 0, COUNTA(AutoSCAN!$AD:$AD)-1, 1)</definedName>
    <definedName name="DD7_Replacement">OFFSET(AutoSCAN!$AE$2, 0, 0, COUNTA(AutoSCAN!$AE:$AE)-1, 1)</definedName>
    <definedName name="DD8_Repair">OFFSET(AutoSCAN!$AF$2, 0, 0, COUNTA(AutoSCAN!$AF:$AF)-1, 1)</definedName>
    <definedName name="DD9_Poss_Repair">OFFSET(AutoSCAN!$AG$2, 0, 0, COUNTA(AutoSCAN!$AG:$AG)-1, 1)</definedName>
    <definedName name="EXT_Seg_CGR">OFFSET(Segmentation!$E$2,,,COUNTA(Segmentation!$E:$E)-1)</definedName>
    <definedName name="EXT_Seg_Dist">OFFSET(Segmentation!$D$2,,,COUNTA(Segmentation!$D:$D)-1)</definedName>
    <definedName name="INT_Seg_CGR">OFFSET(Segmentation!$B$2,,,COUNTA(Segmentation!$B:$B)-1)</definedName>
    <definedName name="INT_Seg_Dist">OFFSET(Segmentation!$A$2,,,COUNTA(Segmentation!$A:$A)-1)</definedName>
    <definedName name="Interval">Inputs!$C$5</definedName>
    <definedName name="Log_Distance">OFFSET(AutoSCAN!$B$2, 0, 0, COUNTA(AutoSCAN!$B:$B)-1,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01" i="19" l="1"/>
  <c r="V601" i="19" s="1"/>
  <c r="X602" i="19"/>
  <c r="V602" i="19" s="1"/>
  <c r="X603" i="19"/>
  <c r="V603" i="19" s="1"/>
  <c r="X604" i="19"/>
  <c r="V604" i="19" s="1"/>
  <c r="X605" i="19"/>
  <c r="V605" i="19" s="1"/>
  <c r="X606" i="19"/>
  <c r="V606" i="19" s="1"/>
  <c r="X607" i="19"/>
  <c r="V607" i="19" s="1"/>
  <c r="X608" i="19"/>
  <c r="V608" i="19" s="1"/>
  <c r="X609" i="19"/>
  <c r="V609" i="19" s="1"/>
  <c r="X610" i="19"/>
  <c r="V610" i="19" s="1"/>
  <c r="X611" i="19"/>
  <c r="V611" i="19" s="1"/>
  <c r="X612" i="19"/>
  <c r="V612" i="19" s="1"/>
  <c r="X613" i="19"/>
  <c r="V613" i="19" s="1"/>
  <c r="X614" i="19"/>
  <c r="V614" i="19" s="1"/>
  <c r="X615" i="19"/>
  <c r="V615" i="19" s="1"/>
  <c r="X616" i="19"/>
  <c r="X617" i="19"/>
  <c r="V617" i="19" s="1"/>
  <c r="X618" i="19"/>
  <c r="V618" i="19" s="1"/>
  <c r="X619" i="19"/>
  <c r="V619" i="19" s="1"/>
  <c r="X620" i="19"/>
  <c r="V620" i="19" s="1"/>
  <c r="X621" i="19"/>
  <c r="V621" i="19" s="1"/>
  <c r="X622" i="19"/>
  <c r="V622" i="19" s="1"/>
  <c r="X623" i="19"/>
  <c r="V623" i="19" s="1"/>
  <c r="X624" i="19"/>
  <c r="V624" i="19" s="1"/>
  <c r="X625" i="19"/>
  <c r="V625" i="19" s="1"/>
  <c r="X626" i="19"/>
  <c r="V626" i="19" s="1"/>
  <c r="X627" i="19"/>
  <c r="V627" i="19" s="1"/>
  <c r="X628" i="19"/>
  <c r="V628" i="19" s="1"/>
  <c r="X629" i="19"/>
  <c r="V629" i="19" s="1"/>
  <c r="X630" i="19"/>
  <c r="V630" i="19" s="1"/>
  <c r="X631" i="19"/>
  <c r="V631" i="19" s="1"/>
  <c r="X632" i="19"/>
  <c r="V632" i="19" s="1"/>
  <c r="X633" i="19"/>
  <c r="V633" i="19" s="1"/>
  <c r="X634" i="19"/>
  <c r="V634" i="19" s="1"/>
  <c r="X635" i="19"/>
  <c r="V635" i="19" s="1"/>
  <c r="X636" i="19"/>
  <c r="V636" i="19" s="1"/>
  <c r="X637" i="19"/>
  <c r="V637" i="19" s="1"/>
  <c r="X638" i="19"/>
  <c r="V638" i="19" s="1"/>
  <c r="X639" i="19"/>
  <c r="V639" i="19" s="1"/>
  <c r="X640" i="19"/>
  <c r="V640" i="19" s="1"/>
  <c r="X641" i="19"/>
  <c r="V641" i="19" s="1"/>
  <c r="X642" i="19"/>
  <c r="V642" i="19" s="1"/>
  <c r="X643" i="19"/>
  <c r="V643" i="19" s="1"/>
  <c r="X644" i="19"/>
  <c r="V644" i="19" s="1"/>
  <c r="X645" i="19"/>
  <c r="V645" i="19" s="1"/>
  <c r="X646" i="19"/>
  <c r="X647" i="19"/>
  <c r="V647" i="19" s="1"/>
  <c r="X648" i="19"/>
  <c r="V648" i="19" s="1"/>
  <c r="X649" i="19"/>
  <c r="V649" i="19" s="1"/>
  <c r="X650" i="19"/>
  <c r="V650" i="19" s="1"/>
  <c r="X651" i="19"/>
  <c r="V651" i="19" s="1"/>
  <c r="X652" i="19"/>
  <c r="V652" i="19" s="1"/>
  <c r="X653" i="19"/>
  <c r="V653" i="19" s="1"/>
  <c r="X654" i="19"/>
  <c r="V654" i="19" s="1"/>
  <c r="X655" i="19"/>
  <c r="V655" i="19" s="1"/>
  <c r="X656" i="19"/>
  <c r="V656" i="19" s="1"/>
  <c r="X657" i="19"/>
  <c r="V657" i="19" s="1"/>
  <c r="X658" i="19"/>
  <c r="V658" i="19" s="1"/>
  <c r="X659" i="19"/>
  <c r="V659" i="19" s="1"/>
  <c r="X660" i="19"/>
  <c r="V660" i="19" s="1"/>
  <c r="X661" i="19"/>
  <c r="V661" i="19" s="1"/>
  <c r="X662" i="19"/>
  <c r="V662" i="19" s="1"/>
  <c r="X663" i="19"/>
  <c r="V663" i="19" s="1"/>
  <c r="X664" i="19"/>
  <c r="V664" i="19" s="1"/>
  <c r="X665" i="19"/>
  <c r="V665" i="19" s="1"/>
  <c r="X666" i="19"/>
  <c r="V666" i="19" s="1"/>
  <c r="X667" i="19"/>
  <c r="V616" i="19"/>
  <c r="V646" i="19"/>
  <c r="X595" i="19"/>
  <c r="AB2" i="19"/>
  <c r="AA3" i="19"/>
  <c r="AA4" i="19"/>
  <c r="AA5" i="19"/>
  <c r="AA6" i="19"/>
  <c r="AA7" i="19"/>
  <c r="AA8" i="19"/>
  <c r="AA9" i="19"/>
  <c r="AA10" i="19"/>
  <c r="AA11" i="19"/>
  <c r="AA12" i="19"/>
  <c r="AA13" i="19"/>
  <c r="AA14" i="19"/>
  <c r="AA15" i="19"/>
  <c r="AA16" i="19"/>
  <c r="AA17" i="19"/>
  <c r="AA18" i="19"/>
  <c r="AA19" i="19"/>
  <c r="AA20" i="19"/>
  <c r="AA21" i="19"/>
  <c r="AA22" i="19"/>
  <c r="AA23" i="19"/>
  <c r="AA24" i="19"/>
  <c r="AA25" i="19"/>
  <c r="AA26" i="19"/>
  <c r="AA27" i="19"/>
  <c r="AA28" i="19"/>
  <c r="AA29" i="19"/>
  <c r="AA30" i="19"/>
  <c r="AA31" i="19"/>
  <c r="AA32" i="19"/>
  <c r="AA33" i="19"/>
  <c r="AA34" i="19"/>
  <c r="AA35" i="19"/>
  <c r="AA36" i="19"/>
  <c r="AA37" i="19"/>
  <c r="AA38" i="19"/>
  <c r="AA39" i="19"/>
  <c r="AA40" i="19"/>
  <c r="AA41" i="19"/>
  <c r="AA42" i="19"/>
  <c r="AA43" i="19"/>
  <c r="AA44" i="19"/>
  <c r="AA45" i="19"/>
  <c r="AA46" i="19"/>
  <c r="AA47" i="19"/>
  <c r="AA48" i="19"/>
  <c r="AA49" i="19"/>
  <c r="AA50" i="19"/>
  <c r="AA51" i="19"/>
  <c r="AA52" i="19"/>
  <c r="AA53" i="19"/>
  <c r="AA54" i="19"/>
  <c r="AA55" i="19"/>
  <c r="AA56" i="19"/>
  <c r="AA57" i="19"/>
  <c r="AA58" i="19"/>
  <c r="AA59" i="19"/>
  <c r="AA60"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5" i="19"/>
  <c r="AA86" i="19"/>
  <c r="AA87" i="19"/>
  <c r="AA88" i="19"/>
  <c r="AA89" i="19"/>
  <c r="AA90" i="19"/>
  <c r="AA91" i="19"/>
  <c r="AA92" i="19"/>
  <c r="AA93" i="19"/>
  <c r="AA94" i="19"/>
  <c r="AA95" i="19"/>
  <c r="AA96" i="19"/>
  <c r="AA97" i="19"/>
  <c r="AA98" i="19"/>
  <c r="AA99" i="19"/>
  <c r="AA100" i="19"/>
  <c r="AA101" i="19"/>
  <c r="AA102" i="19"/>
  <c r="AA103" i="19"/>
  <c r="AA104" i="19"/>
  <c r="AA105" i="19"/>
  <c r="AA106" i="19"/>
  <c r="AA107" i="19"/>
  <c r="AA108" i="19"/>
  <c r="AA109" i="19"/>
  <c r="AA110" i="19"/>
  <c r="AA111" i="19"/>
  <c r="AA112" i="19"/>
  <c r="AA113" i="19"/>
  <c r="AA114" i="19"/>
  <c r="AA115" i="19"/>
  <c r="AA116" i="19"/>
  <c r="AA117" i="19"/>
  <c r="AA118" i="19"/>
  <c r="AA119" i="19"/>
  <c r="AA120" i="19"/>
  <c r="AA121" i="19"/>
  <c r="AA122" i="19"/>
  <c r="AA123"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57" i="19"/>
  <c r="AA158" i="19"/>
  <c r="AA159" i="19"/>
  <c r="AA160" i="19"/>
  <c r="AA161" i="19"/>
  <c r="AA162" i="19"/>
  <c r="AA163" i="19"/>
  <c r="AA164" i="19"/>
  <c r="AA165" i="19"/>
  <c r="AA166" i="19"/>
  <c r="AA167" i="19"/>
  <c r="AA168" i="19"/>
  <c r="AA169" i="19"/>
  <c r="AA170" i="19"/>
  <c r="AA171" i="19"/>
  <c r="AA172" i="19"/>
  <c r="AA173" i="19"/>
  <c r="AA174" i="19"/>
  <c r="AA175" i="19"/>
  <c r="AA176" i="19"/>
  <c r="AA177" i="19"/>
  <c r="AA178" i="19"/>
  <c r="AA179" i="19"/>
  <c r="AA180" i="19"/>
  <c r="AA181" i="19"/>
  <c r="AA182" i="19"/>
  <c r="AA183" i="19"/>
  <c r="AA184" i="19"/>
  <c r="AA185" i="19"/>
  <c r="AA186" i="19"/>
  <c r="AA187" i="19"/>
  <c r="AA188" i="19"/>
  <c r="AA189" i="19"/>
  <c r="AA190" i="19"/>
  <c r="AA191" i="19"/>
  <c r="AA192" i="19"/>
  <c r="AA193" i="19"/>
  <c r="AA194" i="19"/>
  <c r="AA195" i="19"/>
  <c r="AA196" i="19"/>
  <c r="AA197" i="19"/>
  <c r="AA198" i="19"/>
  <c r="AA199" i="19"/>
  <c r="AA200" i="19"/>
  <c r="AA201" i="19"/>
  <c r="AA202" i="19"/>
  <c r="AA203" i="19"/>
  <c r="AA204" i="19"/>
  <c r="AA205" i="19"/>
  <c r="AA206" i="19"/>
  <c r="AA207" i="19"/>
  <c r="AA208" i="19"/>
  <c r="AA209" i="19"/>
  <c r="AA210" i="19"/>
  <c r="AA211" i="19"/>
  <c r="AA212" i="19"/>
  <c r="AA213" i="19"/>
  <c r="AA214" i="19"/>
  <c r="AA215" i="19"/>
  <c r="AA216" i="19"/>
  <c r="AA217" i="19"/>
  <c r="AA218" i="19"/>
  <c r="AA219" i="19"/>
  <c r="AA220" i="19"/>
  <c r="AA221" i="19"/>
  <c r="AA222" i="19"/>
  <c r="AA223" i="19"/>
  <c r="AA224" i="19"/>
  <c r="AA225" i="19"/>
  <c r="AA226" i="19"/>
  <c r="AA227" i="19"/>
  <c r="AA228" i="19"/>
  <c r="AA229" i="19"/>
  <c r="AA230" i="19"/>
  <c r="AA231" i="19"/>
  <c r="AA232" i="19"/>
  <c r="AA233" i="19"/>
  <c r="AA234" i="19"/>
  <c r="AA235" i="19"/>
  <c r="AA236" i="19"/>
  <c r="AA237" i="19"/>
  <c r="AA238" i="19"/>
  <c r="AA239" i="19"/>
  <c r="AA240" i="19"/>
  <c r="AA241" i="19"/>
  <c r="AA242" i="19"/>
  <c r="AA243" i="19"/>
  <c r="AA244" i="19"/>
  <c r="AA245" i="19"/>
  <c r="AA246" i="19"/>
  <c r="AA247" i="19"/>
  <c r="AA248" i="19"/>
  <c r="AA249" i="19"/>
  <c r="AA250" i="19"/>
  <c r="AA251" i="19"/>
  <c r="AA252" i="19"/>
  <c r="AA253" i="19"/>
  <c r="AA254" i="19"/>
  <c r="AA255" i="19"/>
  <c r="AA256" i="19"/>
  <c r="AA257" i="19"/>
  <c r="AA258" i="19"/>
  <c r="AA259" i="19"/>
  <c r="AA260" i="19"/>
  <c r="AA261" i="19"/>
  <c r="AA262" i="19"/>
  <c r="AA263" i="19"/>
  <c r="AA264" i="19"/>
  <c r="AA265" i="19"/>
  <c r="AA266" i="19"/>
  <c r="AA267" i="19"/>
  <c r="AA268" i="19"/>
  <c r="AA269" i="19"/>
  <c r="AA270" i="19"/>
  <c r="AA271" i="19"/>
  <c r="AA272" i="19"/>
  <c r="AA273" i="19"/>
  <c r="AA274" i="19"/>
  <c r="AA275" i="19"/>
  <c r="AA276" i="19"/>
  <c r="AA277" i="19"/>
  <c r="AA278" i="19"/>
  <c r="AA279" i="19"/>
  <c r="AA280" i="19"/>
  <c r="AA281" i="19"/>
  <c r="AA282" i="19"/>
  <c r="AA283" i="19"/>
  <c r="AA284" i="19"/>
  <c r="AA285" i="19"/>
  <c r="AA286" i="19"/>
  <c r="AA287" i="19"/>
  <c r="AA288" i="19"/>
  <c r="AA289" i="19"/>
  <c r="AA290" i="19"/>
  <c r="AA291" i="19"/>
  <c r="AA292" i="19"/>
  <c r="AA293" i="19"/>
  <c r="AA294" i="19"/>
  <c r="AA295" i="19"/>
  <c r="AA296" i="19"/>
  <c r="AA297" i="19"/>
  <c r="AA298" i="19"/>
  <c r="AA299" i="19"/>
  <c r="AA300" i="19"/>
  <c r="AA301" i="19"/>
  <c r="AA302" i="19"/>
  <c r="AA303" i="19"/>
  <c r="AA304" i="19"/>
  <c r="AA305" i="19"/>
  <c r="AA306" i="19"/>
  <c r="AA307" i="19"/>
  <c r="AA308" i="19"/>
  <c r="AA309" i="19"/>
  <c r="AA310" i="19"/>
  <c r="AA311" i="19"/>
  <c r="AA312" i="19"/>
  <c r="AA313" i="19"/>
  <c r="AA314" i="19"/>
  <c r="AA315" i="19"/>
  <c r="AA316" i="19"/>
  <c r="AA317" i="19"/>
  <c r="AA318" i="19"/>
  <c r="AA319" i="19"/>
  <c r="AA320" i="19"/>
  <c r="AA321" i="19"/>
  <c r="AA322" i="19"/>
  <c r="AA323" i="19"/>
  <c r="AA324" i="19"/>
  <c r="AA325" i="19"/>
  <c r="AA326" i="19"/>
  <c r="AA327" i="19"/>
  <c r="AA328" i="19"/>
  <c r="AA329" i="19"/>
  <c r="AA330" i="19"/>
  <c r="AA331" i="19"/>
  <c r="AA332" i="19"/>
  <c r="AA333" i="19"/>
  <c r="AA334" i="19"/>
  <c r="AA335" i="19"/>
  <c r="AA336" i="19"/>
  <c r="AA337" i="19"/>
  <c r="AA338" i="19"/>
  <c r="AA339" i="19"/>
  <c r="AA340" i="19"/>
  <c r="AA341" i="19"/>
  <c r="AA342" i="19"/>
  <c r="AA343" i="19"/>
  <c r="AA344" i="19"/>
  <c r="AA345" i="19"/>
  <c r="AA346" i="19"/>
  <c r="AA347" i="19"/>
  <c r="AA348" i="19"/>
  <c r="AA349" i="19"/>
  <c r="AA350" i="19"/>
  <c r="AA351" i="19"/>
  <c r="AA352" i="19"/>
  <c r="AA353" i="19"/>
  <c r="AA354" i="19"/>
  <c r="AA355" i="19"/>
  <c r="AA356" i="19"/>
  <c r="AA357" i="19"/>
  <c r="AA358" i="19"/>
  <c r="AA359" i="19"/>
  <c r="AA360" i="19"/>
  <c r="AA361" i="19"/>
  <c r="AA362" i="19"/>
  <c r="AA363" i="19"/>
  <c r="AA364" i="19"/>
  <c r="AA365" i="19"/>
  <c r="AA366" i="19"/>
  <c r="AA367" i="19"/>
  <c r="AA368" i="19"/>
  <c r="AA369" i="19"/>
  <c r="AA370" i="19"/>
  <c r="AA371" i="19"/>
  <c r="AA372" i="19"/>
  <c r="AA373" i="19"/>
  <c r="AA374" i="19"/>
  <c r="AA375" i="19"/>
  <c r="AA376" i="19"/>
  <c r="AA377" i="19"/>
  <c r="AA378" i="19"/>
  <c r="AA379" i="19"/>
  <c r="AA380" i="19"/>
  <c r="AA381" i="19"/>
  <c r="AA382" i="19"/>
  <c r="AA383" i="19"/>
  <c r="AA384" i="19"/>
  <c r="AA385" i="19"/>
  <c r="AA386" i="19"/>
  <c r="AA387" i="19"/>
  <c r="AA388" i="19"/>
  <c r="AA389" i="19"/>
  <c r="AA390" i="19"/>
  <c r="AA391" i="19"/>
  <c r="AA392" i="19"/>
  <c r="AA393" i="19"/>
  <c r="AA394" i="19"/>
  <c r="AA395" i="19"/>
  <c r="AA396" i="19"/>
  <c r="AA397" i="19"/>
  <c r="AA398" i="19"/>
  <c r="AA399" i="19"/>
  <c r="AA400" i="19"/>
  <c r="AA401" i="19"/>
  <c r="AA402" i="19"/>
  <c r="AA403" i="19"/>
  <c r="AA404" i="19"/>
  <c r="AA405" i="19"/>
  <c r="AA406" i="19"/>
  <c r="AA407" i="19"/>
  <c r="AA408" i="19"/>
  <c r="AA409" i="19"/>
  <c r="AA410" i="19"/>
  <c r="AA411" i="19"/>
  <c r="AA412" i="19"/>
  <c r="AA413" i="19"/>
  <c r="AA414" i="19"/>
  <c r="AA415" i="19"/>
  <c r="AA416" i="19"/>
  <c r="AA417" i="19"/>
  <c r="AA418" i="19"/>
  <c r="AA419" i="19"/>
  <c r="AA420" i="19"/>
  <c r="AA421" i="19"/>
  <c r="AA422" i="19"/>
  <c r="AA423" i="19"/>
  <c r="AA424" i="19"/>
  <c r="AA425" i="19"/>
  <c r="AA426" i="19"/>
  <c r="AA427" i="19"/>
  <c r="AA428" i="19"/>
  <c r="AA429" i="19"/>
  <c r="AA430" i="19"/>
  <c r="AA431" i="19"/>
  <c r="AA432" i="19"/>
  <c r="AA433" i="19"/>
  <c r="AA434" i="19"/>
  <c r="AA435" i="19"/>
  <c r="AA436" i="19"/>
  <c r="AA437" i="19"/>
  <c r="AA438" i="19"/>
  <c r="AA439" i="19"/>
  <c r="AA440" i="19"/>
  <c r="AA441" i="19"/>
  <c r="AA442" i="19"/>
  <c r="AA443" i="19"/>
  <c r="AA444" i="19"/>
  <c r="AA445" i="19"/>
  <c r="AA446" i="19"/>
  <c r="AA447" i="19"/>
  <c r="AA448" i="19"/>
  <c r="AA449" i="19"/>
  <c r="AA450" i="19"/>
  <c r="AA451" i="19"/>
  <c r="AA452" i="19"/>
  <c r="AA453" i="19"/>
  <c r="AA454" i="19"/>
  <c r="AA455" i="19"/>
  <c r="AA456" i="19"/>
  <c r="AA457" i="19"/>
  <c r="AA458" i="19"/>
  <c r="AA459" i="19"/>
  <c r="AA460" i="19"/>
  <c r="AA461" i="19"/>
  <c r="AA462" i="19"/>
  <c r="AA463" i="19"/>
  <c r="AA464" i="19"/>
  <c r="AA465" i="19"/>
  <c r="AA466" i="19"/>
  <c r="AA467" i="19"/>
  <c r="AA468" i="19"/>
  <c r="AA469" i="19"/>
  <c r="AA470" i="19"/>
  <c r="AA471" i="19"/>
  <c r="AA472" i="19"/>
  <c r="AA473" i="19"/>
  <c r="AA474" i="19"/>
  <c r="AA475" i="19"/>
  <c r="AA476" i="19"/>
  <c r="AA477" i="19"/>
  <c r="AA478" i="19"/>
  <c r="AA479" i="19"/>
  <c r="AA480" i="19"/>
  <c r="AA481" i="19"/>
  <c r="AA482" i="19"/>
  <c r="AA483" i="19"/>
  <c r="AA484" i="19"/>
  <c r="AA485" i="19"/>
  <c r="AA486" i="19"/>
  <c r="AA487" i="19"/>
  <c r="AA488" i="19"/>
  <c r="AA489" i="19"/>
  <c r="AA490" i="19"/>
  <c r="AA491" i="19"/>
  <c r="AA492" i="19"/>
  <c r="AA493" i="19"/>
  <c r="AA494" i="19"/>
  <c r="AA495" i="19"/>
  <c r="AA496" i="19"/>
  <c r="AA497" i="19"/>
  <c r="AA498" i="19"/>
  <c r="AA499" i="19"/>
  <c r="AA500" i="19"/>
  <c r="AA501" i="19"/>
  <c r="AA502" i="19"/>
  <c r="AA503" i="19"/>
  <c r="AA504" i="19"/>
  <c r="AA505" i="19"/>
  <c r="AA506" i="19"/>
  <c r="AA507" i="19"/>
  <c r="AA508" i="19"/>
  <c r="AA509" i="19"/>
  <c r="AA510" i="19"/>
  <c r="AA511" i="19"/>
  <c r="AA512" i="19"/>
  <c r="AA513" i="19"/>
  <c r="AA514" i="19"/>
  <c r="AA515" i="19"/>
  <c r="AA516" i="19"/>
  <c r="AA517" i="19"/>
  <c r="AA518" i="19"/>
  <c r="AA519" i="19"/>
  <c r="AA520" i="19"/>
  <c r="AA521" i="19"/>
  <c r="AA522" i="19"/>
  <c r="AA523" i="19"/>
  <c r="AA524" i="19"/>
  <c r="AA525" i="19"/>
  <c r="AA526" i="19"/>
  <c r="AA527" i="19"/>
  <c r="AA528" i="19"/>
  <c r="AA529" i="19"/>
  <c r="AA530" i="19"/>
  <c r="AA531" i="19"/>
  <c r="AA532" i="19"/>
  <c r="AA533" i="19"/>
  <c r="AA534" i="19"/>
  <c r="AA535" i="19"/>
  <c r="AA536" i="19"/>
  <c r="AA537" i="19"/>
  <c r="AA538" i="19"/>
  <c r="AA539" i="19"/>
  <c r="AA540" i="19"/>
  <c r="AA541" i="19"/>
  <c r="AA542" i="19"/>
  <c r="AA543" i="19"/>
  <c r="AA544" i="19"/>
  <c r="AA545" i="19"/>
  <c r="AA546" i="19"/>
  <c r="AA547" i="19"/>
  <c r="AA548" i="19"/>
  <c r="AA549" i="19"/>
  <c r="AA550" i="19"/>
  <c r="AA551" i="19"/>
  <c r="AA552" i="19"/>
  <c r="AA553" i="19"/>
  <c r="AA554" i="19"/>
  <c r="AA555" i="19"/>
  <c r="AA556" i="19"/>
  <c r="AA557" i="19"/>
  <c r="AA558" i="19"/>
  <c r="AA583" i="19"/>
  <c r="AA587" i="19"/>
  <c r="AA588" i="19"/>
  <c r="AA589" i="19"/>
  <c r="AA590" i="19"/>
  <c r="AA591" i="19"/>
  <c r="AA592" i="19"/>
  <c r="AA593" i="19"/>
  <c r="AA594" i="19"/>
  <c r="AA595" i="19"/>
  <c r="AA596" i="19"/>
  <c r="AA597" i="19"/>
  <c r="AA598" i="19"/>
  <c r="AA599" i="19"/>
  <c r="AA600" i="19"/>
  <c r="AA601" i="19"/>
  <c r="AA602" i="19"/>
  <c r="AA603" i="19"/>
  <c r="AA604" i="19"/>
  <c r="AA605" i="19"/>
  <c r="AA606" i="19"/>
  <c r="AA607" i="19"/>
  <c r="AA608" i="19"/>
  <c r="AA609" i="19"/>
  <c r="AA610" i="19"/>
  <c r="AA611" i="19"/>
  <c r="AA612" i="19"/>
  <c r="AA613" i="19"/>
  <c r="AA614" i="19"/>
  <c r="AA615" i="19"/>
  <c r="AA616" i="19"/>
  <c r="AA617" i="19"/>
  <c r="AA618" i="19"/>
  <c r="AA619" i="19"/>
  <c r="AA620" i="19"/>
  <c r="AA621" i="19"/>
  <c r="AA622" i="19"/>
  <c r="AA623" i="19"/>
  <c r="AA624" i="19"/>
  <c r="AA625" i="19"/>
  <c r="AA626" i="19"/>
  <c r="AA627" i="19"/>
  <c r="AA628" i="19"/>
  <c r="AA629" i="19"/>
  <c r="AA630" i="19"/>
  <c r="AA631" i="19"/>
  <c r="AA632" i="19"/>
  <c r="AA633" i="19"/>
  <c r="AA634" i="19"/>
  <c r="AA635" i="19"/>
  <c r="AA636" i="19"/>
  <c r="AA637" i="19"/>
  <c r="AA638" i="19"/>
  <c r="AA639" i="19"/>
  <c r="AA640" i="19"/>
  <c r="AA641" i="19"/>
  <c r="AA642" i="19"/>
  <c r="AA643" i="19"/>
  <c r="AA644" i="19"/>
  <c r="AA645" i="19"/>
  <c r="AA646" i="19"/>
  <c r="AA647" i="19"/>
  <c r="AA648" i="19"/>
  <c r="AA649" i="19"/>
  <c r="AA650" i="19"/>
  <c r="AA651" i="19"/>
  <c r="AA652" i="19"/>
  <c r="AA653" i="19"/>
  <c r="AA654" i="19"/>
  <c r="AA655" i="19"/>
  <c r="AA656" i="19"/>
  <c r="AA657" i="19"/>
  <c r="AA658" i="19"/>
  <c r="AA659" i="19"/>
  <c r="AA660" i="19"/>
  <c r="AA661" i="19"/>
  <c r="AA662" i="19"/>
  <c r="AA663" i="19"/>
  <c r="AA664" i="19"/>
  <c r="AA665" i="19"/>
  <c r="AA666" i="19"/>
  <c r="AA667" i="19"/>
  <c r="Z3" i="19"/>
  <c r="Z4" i="19"/>
  <c r="Z5" i="19"/>
  <c r="Z6" i="19"/>
  <c r="Z7" i="19"/>
  <c r="Z8" i="19"/>
  <c r="Z9" i="19"/>
  <c r="Z10" i="19"/>
  <c r="Z11" i="19"/>
  <c r="Z12" i="19"/>
  <c r="Z13" i="19"/>
  <c r="Z14" i="19"/>
  <c r="Z15" i="19"/>
  <c r="Z16" i="19"/>
  <c r="Z17" i="19"/>
  <c r="Z18" i="19"/>
  <c r="Z19" i="19"/>
  <c r="Z20" i="19"/>
  <c r="Z21" i="19"/>
  <c r="Z22" i="19"/>
  <c r="Z23" i="19"/>
  <c r="Z24" i="19"/>
  <c r="Z25" i="19"/>
  <c r="Z26" i="19"/>
  <c r="Z27" i="19"/>
  <c r="Z28" i="19"/>
  <c r="Z29" i="19"/>
  <c r="Z30" i="19"/>
  <c r="Z31" i="19"/>
  <c r="Z32" i="19"/>
  <c r="Z33" i="19"/>
  <c r="Z34" i="19"/>
  <c r="Z35" i="19"/>
  <c r="Z36" i="19"/>
  <c r="Z37" i="19"/>
  <c r="Z38" i="19"/>
  <c r="Z39" i="19"/>
  <c r="Z40" i="19"/>
  <c r="Z42" i="19"/>
  <c r="Z43" i="19"/>
  <c r="Z44" i="19"/>
  <c r="Z45" i="19"/>
  <c r="Z46" i="19"/>
  <c r="Z47" i="19"/>
  <c r="Z48" i="19"/>
  <c r="Z49" i="19"/>
  <c r="Z50" i="19"/>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Z123" i="19"/>
  <c r="Z124" i="19"/>
  <c r="Z125" i="19"/>
  <c r="Z126" i="19"/>
  <c r="Z127" i="19"/>
  <c r="Z128" i="19"/>
  <c r="Z129" i="19"/>
  <c r="Z130" i="19"/>
  <c r="Z131" i="19"/>
  <c r="Z132" i="19"/>
  <c r="Z133" i="19"/>
  <c r="Z134" i="19"/>
  <c r="Z135" i="19"/>
  <c r="Z136" i="19"/>
  <c r="Z138" i="19"/>
  <c r="Z139" i="19"/>
  <c r="Z140" i="19"/>
  <c r="Z141" i="19"/>
  <c r="Z142" i="19"/>
  <c r="Z143" i="19"/>
  <c r="Z144" i="19"/>
  <c r="Z145" i="19"/>
  <c r="Z146" i="19"/>
  <c r="Z147" i="19"/>
  <c r="Z148" i="19"/>
  <c r="Z149" i="19"/>
  <c r="Z150" i="19"/>
  <c r="Z151" i="19"/>
  <c r="Z152" i="19"/>
  <c r="Z153" i="19"/>
  <c r="Z154" i="19"/>
  <c r="Z155" i="19"/>
  <c r="Z156" i="19"/>
  <c r="Z157" i="19"/>
  <c r="Z158" i="19"/>
  <c r="Z159" i="19"/>
  <c r="Z160" i="19"/>
  <c r="Z161" i="19"/>
  <c r="Z162" i="19"/>
  <c r="Z163" i="19"/>
  <c r="Z164" i="19"/>
  <c r="Z165" i="19"/>
  <c r="Z166" i="19"/>
  <c r="Z167" i="19"/>
  <c r="Z168" i="19"/>
  <c r="Z169" i="19"/>
  <c r="Z170" i="19"/>
  <c r="Z171" i="19"/>
  <c r="Z172" i="19"/>
  <c r="Z173" i="19"/>
  <c r="Z174" i="19"/>
  <c r="Z175" i="19"/>
  <c r="Z176" i="19"/>
  <c r="Z177" i="19"/>
  <c r="Z178" i="19"/>
  <c r="Z179" i="19"/>
  <c r="Z180" i="19"/>
  <c r="Z181" i="19"/>
  <c r="Z182" i="19"/>
  <c r="Z183" i="19"/>
  <c r="Z184" i="19"/>
  <c r="Z185" i="19"/>
  <c r="Z186" i="19"/>
  <c r="Z187" i="19"/>
  <c r="Z188" i="19"/>
  <c r="Z189" i="19"/>
  <c r="Z190" i="19"/>
  <c r="Z191" i="19"/>
  <c r="Z192" i="19"/>
  <c r="Z193" i="19"/>
  <c r="Z194" i="19"/>
  <c r="Z195" i="19"/>
  <c r="Z196" i="19"/>
  <c r="Z197" i="19"/>
  <c r="Z198" i="19"/>
  <c r="Z199" i="19"/>
  <c r="Z200" i="19"/>
  <c r="Z201" i="19"/>
  <c r="Z202" i="19"/>
  <c r="Z203" i="19"/>
  <c r="Z204" i="19"/>
  <c r="Z205" i="19"/>
  <c r="Z206" i="19"/>
  <c r="Z207" i="19"/>
  <c r="Z208" i="19"/>
  <c r="Z209" i="19"/>
  <c r="Z210" i="19"/>
  <c r="Z211" i="19"/>
  <c r="Z212" i="19"/>
  <c r="Z213" i="19"/>
  <c r="Z214" i="19"/>
  <c r="Z215" i="19"/>
  <c r="Z216" i="19"/>
  <c r="Z217" i="19"/>
  <c r="Z218" i="19"/>
  <c r="Z219" i="19"/>
  <c r="Z220" i="19"/>
  <c r="Z221" i="19"/>
  <c r="Z222" i="19"/>
  <c r="Z223" i="19"/>
  <c r="Z224" i="19"/>
  <c r="Z225" i="19"/>
  <c r="Z226" i="19"/>
  <c r="Z227" i="19"/>
  <c r="Z228" i="19"/>
  <c r="Z229" i="19"/>
  <c r="Z230" i="19"/>
  <c r="Z231" i="19"/>
  <c r="Z232" i="19"/>
  <c r="Z233" i="19"/>
  <c r="Z234" i="19"/>
  <c r="Z235" i="19"/>
  <c r="Z236" i="19"/>
  <c r="Z237" i="19"/>
  <c r="Z238" i="19"/>
  <c r="Z239" i="19"/>
  <c r="Z240" i="19"/>
  <c r="Z241" i="19"/>
  <c r="Z242" i="19"/>
  <c r="Z243" i="19"/>
  <c r="Z244" i="19"/>
  <c r="Z245" i="19"/>
  <c r="Z246" i="19"/>
  <c r="Z247" i="19"/>
  <c r="Z248" i="19"/>
  <c r="Z249" i="19"/>
  <c r="Z250" i="19"/>
  <c r="Z251" i="19"/>
  <c r="Z252" i="19"/>
  <c r="Z253" i="19"/>
  <c r="Z254" i="19"/>
  <c r="Z255" i="19"/>
  <c r="Z256" i="19"/>
  <c r="Z257" i="19"/>
  <c r="Z258" i="19"/>
  <c r="Z259" i="19"/>
  <c r="Z260" i="19"/>
  <c r="Z261" i="19"/>
  <c r="Z262" i="19"/>
  <c r="Z263" i="19"/>
  <c r="Z264" i="19"/>
  <c r="Z265" i="19"/>
  <c r="Z266" i="19"/>
  <c r="Z267" i="19"/>
  <c r="Z268" i="19"/>
  <c r="Z269" i="19"/>
  <c r="Z270" i="19"/>
  <c r="Z271" i="19"/>
  <c r="Z272" i="19"/>
  <c r="Z273" i="19"/>
  <c r="Z274" i="19"/>
  <c r="Z275" i="19"/>
  <c r="Z276" i="19"/>
  <c r="Z277" i="19"/>
  <c r="Z278" i="19"/>
  <c r="Z279" i="19"/>
  <c r="Z280" i="19"/>
  <c r="Z281" i="19"/>
  <c r="Z282" i="19"/>
  <c r="Z283" i="19"/>
  <c r="Z284" i="19"/>
  <c r="Z285" i="19"/>
  <c r="Z286" i="19"/>
  <c r="Z287" i="19"/>
  <c r="Z288" i="19"/>
  <c r="Z289" i="19"/>
  <c r="Z290" i="19"/>
  <c r="Z291" i="19"/>
  <c r="Z292" i="19"/>
  <c r="Z293" i="19"/>
  <c r="Z294" i="19"/>
  <c r="Z295" i="19"/>
  <c r="Z296" i="19"/>
  <c r="Z297" i="19"/>
  <c r="Z298" i="19"/>
  <c r="Z299" i="19"/>
  <c r="Z300" i="19"/>
  <c r="Z301" i="19"/>
  <c r="Z302" i="19"/>
  <c r="Z303" i="19"/>
  <c r="Z304" i="19"/>
  <c r="Z305" i="19"/>
  <c r="Z306" i="19"/>
  <c r="Z307" i="19"/>
  <c r="Z308" i="19"/>
  <c r="Z309" i="19"/>
  <c r="Z310" i="19"/>
  <c r="Z311" i="19"/>
  <c r="Z312" i="19"/>
  <c r="Z313" i="19"/>
  <c r="Z314" i="19"/>
  <c r="Z315" i="19"/>
  <c r="Z316" i="19"/>
  <c r="Z317" i="19"/>
  <c r="Z318" i="19"/>
  <c r="Z319" i="19"/>
  <c r="Z320" i="19"/>
  <c r="Z321" i="19"/>
  <c r="Z322" i="19"/>
  <c r="Z323" i="19"/>
  <c r="Z324" i="19"/>
  <c r="Z325" i="19"/>
  <c r="Z326" i="19"/>
  <c r="Z327" i="19"/>
  <c r="Z328" i="19"/>
  <c r="Z329" i="19"/>
  <c r="Z330" i="19"/>
  <c r="Z332" i="19"/>
  <c r="Z333" i="19"/>
  <c r="Z334" i="19"/>
  <c r="Z335" i="19"/>
  <c r="Z336" i="19"/>
  <c r="Z338" i="19"/>
  <c r="Z339" i="19"/>
  <c r="Z340" i="19"/>
  <c r="Z341" i="19"/>
  <c r="Z342" i="19"/>
  <c r="Z343" i="19"/>
  <c r="Z344" i="19"/>
  <c r="Z345" i="19"/>
  <c r="Z346" i="19"/>
  <c r="Z347" i="19"/>
  <c r="Z348" i="19"/>
  <c r="Z349" i="19"/>
  <c r="Z350" i="19"/>
  <c r="Z351" i="19"/>
  <c r="Z352" i="19"/>
  <c r="Z353" i="19"/>
  <c r="Z354" i="19"/>
  <c r="Z355" i="19"/>
  <c r="Z356" i="19"/>
  <c r="Z357" i="19"/>
  <c r="Z358" i="19"/>
  <c r="Z359" i="19"/>
  <c r="Z360" i="19"/>
  <c r="Z362" i="19"/>
  <c r="Z363" i="19"/>
  <c r="Z364" i="19"/>
  <c r="Z365" i="19"/>
  <c r="Z366" i="19"/>
  <c r="Z367" i="19"/>
  <c r="Z368" i="19"/>
  <c r="Z369" i="19"/>
  <c r="Z370" i="19"/>
  <c r="Z371" i="19"/>
  <c r="Z372" i="19"/>
  <c r="Z373" i="19"/>
  <c r="Z374" i="19"/>
  <c r="Z375" i="19"/>
  <c r="Z376" i="19"/>
  <c r="Z377" i="19"/>
  <c r="Z378" i="19"/>
  <c r="Z379" i="19"/>
  <c r="Z380" i="19"/>
  <c r="Z381" i="19"/>
  <c r="Z382" i="19"/>
  <c r="Z383" i="19"/>
  <c r="Z384" i="19"/>
  <c r="Z385" i="19"/>
  <c r="Z386" i="19"/>
  <c r="Z387" i="19"/>
  <c r="Z388" i="19"/>
  <c r="Z389" i="19"/>
  <c r="Z390" i="19"/>
  <c r="Z391" i="19"/>
  <c r="Z392" i="19"/>
  <c r="Z393" i="19"/>
  <c r="Z394" i="19"/>
  <c r="Z395" i="19"/>
  <c r="Z396" i="19"/>
  <c r="Z397" i="19"/>
  <c r="Z398" i="19"/>
  <c r="Z399" i="19"/>
  <c r="Z400" i="19"/>
  <c r="Z401" i="19"/>
  <c r="Z402" i="19"/>
  <c r="Z403" i="19"/>
  <c r="Z404" i="19"/>
  <c r="Z405" i="19"/>
  <c r="Z406" i="19"/>
  <c r="Z407" i="19"/>
  <c r="Z408" i="19"/>
  <c r="Z409" i="19"/>
  <c r="Z410" i="19"/>
  <c r="Z411" i="19"/>
  <c r="Z412" i="19"/>
  <c r="Z413" i="19"/>
  <c r="Z414" i="19"/>
  <c r="Z415" i="19"/>
  <c r="Z416" i="19"/>
  <c r="Z417" i="19"/>
  <c r="Z418" i="19"/>
  <c r="Z419" i="19"/>
  <c r="Z420" i="19"/>
  <c r="Z421" i="19"/>
  <c r="Z422" i="19"/>
  <c r="Z423" i="19"/>
  <c r="Z424" i="19"/>
  <c r="Z425" i="19"/>
  <c r="Z426" i="19"/>
  <c r="Z427" i="19"/>
  <c r="Z428" i="19"/>
  <c r="Z429" i="19"/>
  <c r="Z430" i="19"/>
  <c r="Z431" i="19"/>
  <c r="Z432" i="19"/>
  <c r="Z433" i="19"/>
  <c r="Z434" i="19"/>
  <c r="Z435" i="19"/>
  <c r="Z436" i="19"/>
  <c r="Z437" i="19"/>
  <c r="Z438" i="19"/>
  <c r="Z439" i="19"/>
  <c r="Z440" i="19"/>
  <c r="Z441" i="19"/>
  <c r="Z442" i="19"/>
  <c r="Z443" i="19"/>
  <c r="Z444" i="19"/>
  <c r="Z445" i="19"/>
  <c r="Z446" i="19"/>
  <c r="Z447" i="19"/>
  <c r="Z448" i="19"/>
  <c r="Z449" i="19"/>
  <c r="Z450" i="19"/>
  <c r="Z451" i="19"/>
  <c r="Z452" i="19"/>
  <c r="Z453" i="19"/>
  <c r="Z454" i="19"/>
  <c r="Z455" i="19"/>
  <c r="Z456" i="19"/>
  <c r="Z457" i="19"/>
  <c r="Z458" i="19"/>
  <c r="Z459" i="19"/>
  <c r="Z460" i="19"/>
  <c r="Z461" i="19"/>
  <c r="Z462" i="19"/>
  <c r="Z463" i="19"/>
  <c r="Z464" i="19"/>
  <c r="Z465" i="19"/>
  <c r="Z466" i="19"/>
  <c r="Z467" i="19"/>
  <c r="Z468" i="19"/>
  <c r="Z469" i="19"/>
  <c r="Z470" i="19"/>
  <c r="Z471" i="19"/>
  <c r="Z472" i="19"/>
  <c r="Z473" i="19"/>
  <c r="Z474" i="19"/>
  <c r="Z475" i="19"/>
  <c r="Z476" i="19"/>
  <c r="Z477" i="19"/>
  <c r="Z478" i="19"/>
  <c r="Z479" i="19"/>
  <c r="Z480" i="19"/>
  <c r="Z481" i="19"/>
  <c r="Z482" i="19"/>
  <c r="Z483" i="19"/>
  <c r="Z484" i="19"/>
  <c r="Z485" i="19"/>
  <c r="Z486" i="19"/>
  <c r="Z487" i="19"/>
  <c r="Z488" i="19"/>
  <c r="Z489" i="19"/>
  <c r="Z490" i="19"/>
  <c r="Z491" i="19"/>
  <c r="Z492" i="19"/>
  <c r="Z493" i="19"/>
  <c r="Z494" i="19"/>
  <c r="Z495" i="19"/>
  <c r="Z496" i="19"/>
  <c r="Z497" i="19"/>
  <c r="Z498" i="19"/>
  <c r="Z499" i="19"/>
  <c r="Z500" i="19"/>
  <c r="Z501" i="19"/>
  <c r="Z502" i="19"/>
  <c r="Z503" i="19"/>
  <c r="Z504" i="19"/>
  <c r="Z505" i="19"/>
  <c r="Z506" i="19"/>
  <c r="Z507" i="19"/>
  <c r="Z508" i="19"/>
  <c r="Z509" i="19"/>
  <c r="Z510" i="19"/>
  <c r="Z511" i="19"/>
  <c r="Z512" i="19"/>
  <c r="Z513" i="19"/>
  <c r="Z514" i="19"/>
  <c r="Z515" i="19"/>
  <c r="Z516" i="19"/>
  <c r="Z517" i="19"/>
  <c r="Z518" i="19"/>
  <c r="Z519" i="19"/>
  <c r="Z520" i="19"/>
  <c r="Z521" i="19"/>
  <c r="Z522" i="19"/>
  <c r="Z523" i="19"/>
  <c r="Z524" i="19"/>
  <c r="Z525" i="19"/>
  <c r="Z526" i="19"/>
  <c r="Z527" i="19"/>
  <c r="Z528" i="19"/>
  <c r="Z529" i="19"/>
  <c r="Z530" i="19"/>
  <c r="Z531" i="19"/>
  <c r="Z533" i="19"/>
  <c r="Z534" i="19"/>
  <c r="Z535" i="19"/>
  <c r="Z536" i="19"/>
  <c r="Z538" i="19"/>
  <c r="Z539" i="19"/>
  <c r="Z540" i="19"/>
  <c r="Z541" i="19"/>
  <c r="Z542" i="19"/>
  <c r="Z543" i="19"/>
  <c r="Z544" i="19"/>
  <c r="Z545" i="19"/>
  <c r="Z546" i="19"/>
  <c r="Z547" i="19"/>
  <c r="Z548" i="19"/>
  <c r="Z549" i="19"/>
  <c r="Z550" i="19"/>
  <c r="Z551" i="19"/>
  <c r="Z552" i="19"/>
  <c r="Z556" i="19"/>
  <c r="Z558" i="19"/>
  <c r="Z559" i="19"/>
  <c r="Z560" i="19"/>
  <c r="Z561" i="19"/>
  <c r="Z562" i="19"/>
  <c r="Z563" i="19"/>
  <c r="Z564" i="19"/>
  <c r="Z565" i="19"/>
  <c r="Z566" i="19"/>
  <c r="Z567" i="19"/>
  <c r="Z568" i="19"/>
  <c r="Z569" i="19"/>
  <c r="Z570" i="19"/>
  <c r="Z571" i="19"/>
  <c r="Z572" i="19"/>
  <c r="Z573" i="19"/>
  <c r="Z574" i="19"/>
  <c r="Z575" i="19"/>
  <c r="Z576" i="19"/>
  <c r="Z577" i="19"/>
  <c r="Z578" i="19"/>
  <c r="Z579" i="19"/>
  <c r="Z580" i="19"/>
  <c r="Z581" i="19"/>
  <c r="Z582" i="19"/>
  <c r="Z583" i="19"/>
  <c r="Z584" i="19"/>
  <c r="Z585" i="19"/>
  <c r="Z586" i="19"/>
  <c r="Z587" i="19"/>
  <c r="Z588" i="19"/>
  <c r="Z589" i="19"/>
  <c r="Z590" i="19"/>
  <c r="Z591" i="19"/>
  <c r="Z592" i="19"/>
  <c r="Z593" i="19"/>
  <c r="Z594" i="19"/>
  <c r="Z595" i="19"/>
  <c r="Z596" i="19"/>
  <c r="Z597" i="19"/>
  <c r="Z598" i="19"/>
  <c r="Z599" i="19"/>
  <c r="Z600" i="19"/>
  <c r="Z601" i="19"/>
  <c r="Z602" i="19"/>
  <c r="Z603" i="19"/>
  <c r="Z604" i="19"/>
  <c r="Z605" i="19"/>
  <c r="Z606" i="19"/>
  <c r="Z607" i="19"/>
  <c r="Z608" i="19"/>
  <c r="Z609" i="19"/>
  <c r="Z610" i="19"/>
  <c r="Z611" i="19"/>
  <c r="Z612" i="19"/>
  <c r="Z613" i="19"/>
  <c r="Z614" i="19"/>
  <c r="Z615" i="19"/>
  <c r="Z616" i="19"/>
  <c r="Z617" i="19"/>
  <c r="Z618" i="19"/>
  <c r="Z619" i="19"/>
  <c r="Z620" i="19"/>
  <c r="Z621" i="19"/>
  <c r="Z622" i="19"/>
  <c r="Z623" i="19"/>
  <c r="Z624" i="19"/>
  <c r="Z625" i="19"/>
  <c r="Z626" i="19"/>
  <c r="Z627" i="19"/>
  <c r="Z628" i="19"/>
  <c r="Z629" i="19"/>
  <c r="Z630" i="19"/>
  <c r="Z631" i="19"/>
  <c r="Z632" i="19"/>
  <c r="Z633" i="19"/>
  <c r="Z634" i="19"/>
  <c r="Z635" i="19"/>
  <c r="Z636" i="19"/>
  <c r="Z637" i="19"/>
  <c r="Z638" i="19"/>
  <c r="Z639" i="19"/>
  <c r="Z640" i="19"/>
  <c r="Z641" i="19"/>
  <c r="Z642" i="19"/>
  <c r="Z643" i="19"/>
  <c r="Z644" i="19"/>
  <c r="Z645" i="19"/>
  <c r="Z646" i="19"/>
  <c r="Z647" i="19"/>
  <c r="Z648" i="19"/>
  <c r="Z649" i="19"/>
  <c r="Z650" i="19"/>
  <c r="Z651" i="19"/>
  <c r="Z652" i="19"/>
  <c r="Z653" i="19"/>
  <c r="Z654" i="19"/>
  <c r="Z655" i="19"/>
  <c r="Z656" i="19"/>
  <c r="Z657" i="19"/>
  <c r="Z658" i="19"/>
  <c r="Z659" i="19"/>
  <c r="Z660" i="19"/>
  <c r="Z661" i="19"/>
  <c r="Z662" i="19"/>
  <c r="Z663" i="19"/>
  <c r="Z664" i="19"/>
  <c r="Z665" i="19"/>
  <c r="Z666" i="19"/>
  <c r="Z667" i="19"/>
  <c r="Y331" i="19"/>
  <c r="Y337" i="19"/>
  <c r="Y361" i="19"/>
  <c r="Y532" i="19"/>
  <c r="Y537" i="19"/>
  <c r="Y553" i="19"/>
  <c r="Y554" i="19"/>
  <c r="Y555" i="19"/>
  <c r="Y557" i="19"/>
  <c r="Y559" i="19"/>
  <c r="Y560" i="19"/>
  <c r="Y561" i="19"/>
  <c r="Y562" i="19"/>
  <c r="Y563" i="19"/>
  <c r="Y564" i="19"/>
  <c r="Y565" i="19"/>
  <c r="Y566" i="19"/>
  <c r="Y567" i="19"/>
  <c r="Y568" i="19"/>
  <c r="Y569" i="19"/>
  <c r="Y570" i="19"/>
  <c r="Y571" i="19"/>
  <c r="Y572" i="19"/>
  <c r="Y573" i="19"/>
  <c r="Y574" i="19"/>
  <c r="Y575" i="19"/>
  <c r="Y576" i="19"/>
  <c r="Y577" i="19"/>
  <c r="Y578" i="19"/>
  <c r="Y579" i="19"/>
  <c r="Y580" i="19"/>
  <c r="Y581" i="19"/>
  <c r="Y582" i="19"/>
  <c r="Y584" i="19"/>
  <c r="Y585" i="19"/>
  <c r="Y586" i="19"/>
  <c r="Y587" i="19"/>
  <c r="Y588" i="19"/>
  <c r="Y589" i="19"/>
  <c r="Y590" i="19"/>
  <c r="Y591" i="19"/>
  <c r="Y592" i="19"/>
  <c r="Y593" i="19"/>
  <c r="Y594" i="19"/>
  <c r="Y595" i="19"/>
  <c r="Y596" i="19"/>
  <c r="Y597" i="19"/>
  <c r="Y598" i="19"/>
  <c r="Y599" i="19"/>
  <c r="Y600" i="19"/>
  <c r="Y601" i="19"/>
  <c r="Y602" i="19"/>
  <c r="Y603" i="19"/>
  <c r="Y604" i="19"/>
  <c r="Y605" i="19"/>
  <c r="Y606" i="19"/>
  <c r="Y607" i="19"/>
  <c r="Y608" i="19"/>
  <c r="Y609" i="19"/>
  <c r="Y610" i="19"/>
  <c r="Y611" i="19"/>
  <c r="Y612" i="19"/>
  <c r="Y613" i="19"/>
  <c r="Y614" i="19"/>
  <c r="Y615" i="19"/>
  <c r="Y616" i="19"/>
  <c r="Y617" i="19"/>
  <c r="Y618" i="19"/>
  <c r="Y619" i="19"/>
  <c r="Y620" i="19"/>
  <c r="Y621" i="19"/>
  <c r="Y622" i="19"/>
  <c r="Y623" i="19"/>
  <c r="Y624" i="19"/>
  <c r="Y625" i="19"/>
  <c r="Y626" i="19"/>
  <c r="Y627" i="19"/>
  <c r="Y628" i="19"/>
  <c r="Y629" i="19"/>
  <c r="Y630" i="19"/>
  <c r="Y631" i="19"/>
  <c r="Y632" i="19"/>
  <c r="Y633" i="19"/>
  <c r="Y634" i="19"/>
  <c r="Y635" i="19"/>
  <c r="Y636" i="19"/>
  <c r="Y637" i="19"/>
  <c r="Y638" i="19"/>
  <c r="Y639" i="19"/>
  <c r="Y640" i="19"/>
  <c r="Y641" i="19"/>
  <c r="Y642" i="19"/>
  <c r="Y643" i="19"/>
  <c r="Y644" i="19"/>
  <c r="Y645" i="19"/>
  <c r="Y646" i="19"/>
  <c r="Y647" i="19"/>
  <c r="Y648" i="19"/>
  <c r="Y649" i="19"/>
  <c r="Y650" i="19"/>
  <c r="Y651" i="19"/>
  <c r="Y652" i="19"/>
  <c r="Y653" i="19"/>
  <c r="Y654" i="19"/>
  <c r="Y655" i="19"/>
  <c r="Y656" i="19"/>
  <c r="Y657" i="19"/>
  <c r="Y658" i="19"/>
  <c r="Y659" i="19"/>
  <c r="Y660" i="19"/>
  <c r="Y661" i="19"/>
  <c r="Y662" i="19"/>
  <c r="Y663" i="19"/>
  <c r="Y664" i="19"/>
  <c r="Y665" i="19"/>
  <c r="Y666" i="19"/>
  <c r="Y667" i="19"/>
  <c r="Y137" i="19"/>
  <c r="Y41" i="19"/>
  <c r="BZ580" i="19"/>
  <c r="BZ581" i="19"/>
  <c r="BZ582" i="19"/>
  <c r="BZ583" i="19"/>
  <c r="BZ584" i="19"/>
  <c r="BZ585" i="19"/>
  <c r="BZ586" i="19"/>
  <c r="BZ587" i="19"/>
  <c r="BZ588" i="19"/>
  <c r="BZ589" i="19"/>
  <c r="BZ590" i="19"/>
  <c r="BZ591" i="19"/>
  <c r="BZ592" i="19"/>
  <c r="BZ593" i="19"/>
  <c r="BZ594" i="19"/>
  <c r="BZ595" i="19"/>
  <c r="BZ596" i="19"/>
  <c r="BZ597" i="19"/>
  <c r="BZ598" i="19"/>
  <c r="BZ599" i="19"/>
  <c r="BZ600" i="19"/>
  <c r="BZ601" i="19"/>
  <c r="BZ602" i="19"/>
  <c r="BZ603" i="19"/>
  <c r="BZ604" i="19"/>
  <c r="BZ605" i="19"/>
  <c r="BZ606" i="19"/>
  <c r="BZ607" i="19"/>
  <c r="BZ608" i="19"/>
  <c r="BZ609" i="19"/>
  <c r="BZ610" i="19"/>
  <c r="BZ611" i="19"/>
  <c r="BZ612" i="19"/>
  <c r="BZ613" i="19"/>
  <c r="BZ614" i="19"/>
  <c r="BZ615" i="19"/>
  <c r="BZ616" i="19"/>
  <c r="BZ617" i="19"/>
  <c r="BZ618" i="19"/>
  <c r="BZ619" i="19"/>
  <c r="BZ620" i="19"/>
  <c r="BZ621" i="19"/>
  <c r="BZ622" i="19"/>
  <c r="BZ623" i="19"/>
  <c r="BZ624" i="19"/>
  <c r="BZ625" i="19"/>
  <c r="BZ626" i="19"/>
  <c r="BZ627" i="19"/>
  <c r="BZ628" i="19"/>
  <c r="BZ629" i="19"/>
  <c r="BZ630" i="19"/>
  <c r="BZ631" i="19"/>
  <c r="BZ632" i="19"/>
  <c r="BZ633" i="19"/>
  <c r="BZ634" i="19"/>
  <c r="BZ635" i="19"/>
  <c r="BZ636" i="19"/>
  <c r="BZ637" i="19"/>
  <c r="BZ638" i="19"/>
  <c r="BZ639" i="19"/>
  <c r="BZ640" i="19"/>
  <c r="BZ641" i="19"/>
  <c r="BZ642" i="19"/>
  <c r="BZ643" i="19"/>
  <c r="BZ644" i="19"/>
  <c r="BZ645" i="19"/>
  <c r="BZ646" i="19"/>
  <c r="BZ647" i="19"/>
  <c r="BZ648" i="19"/>
  <c r="BZ649" i="19"/>
  <c r="BZ650" i="19"/>
  <c r="BZ651" i="19"/>
  <c r="BZ652" i="19"/>
  <c r="BZ653" i="19"/>
  <c r="BZ654" i="19"/>
  <c r="BZ655" i="19"/>
  <c r="BZ656" i="19"/>
  <c r="BZ657" i="19"/>
  <c r="BZ658" i="19"/>
  <c r="BZ659" i="19"/>
  <c r="BZ660" i="19"/>
  <c r="BZ661" i="19"/>
  <c r="BZ662" i="19"/>
  <c r="BZ663" i="19"/>
  <c r="BZ664" i="19"/>
  <c r="BZ665" i="19"/>
  <c r="BZ666" i="19"/>
  <c r="BZ667" i="19"/>
  <c r="BZ3" i="19"/>
  <c r="BZ4" i="19"/>
  <c r="BZ5" i="19"/>
  <c r="BZ6" i="19"/>
  <c r="BZ7" i="19"/>
  <c r="BZ8" i="19"/>
  <c r="BZ9" i="19"/>
  <c r="BZ10" i="19"/>
  <c r="BZ11" i="19"/>
  <c r="BZ12" i="19"/>
  <c r="BZ13" i="19"/>
  <c r="BZ14" i="19"/>
  <c r="BZ15" i="19"/>
  <c r="BZ16" i="19"/>
  <c r="BZ17" i="19"/>
  <c r="BZ18" i="19"/>
  <c r="BZ19" i="19"/>
  <c r="BZ20" i="19"/>
  <c r="BZ21" i="19"/>
  <c r="BZ22" i="19"/>
  <c r="BZ23" i="19"/>
  <c r="BZ24" i="19"/>
  <c r="BZ25" i="19"/>
  <c r="BZ26" i="19"/>
  <c r="BZ27" i="19"/>
  <c r="BZ28" i="19"/>
  <c r="BZ29" i="19"/>
  <c r="BZ30" i="19"/>
  <c r="BZ31" i="19"/>
  <c r="BZ32" i="19"/>
  <c r="BZ33" i="19"/>
  <c r="BZ34" i="19"/>
  <c r="BZ35" i="19"/>
  <c r="BZ36" i="19"/>
  <c r="BZ37" i="19"/>
  <c r="BZ38" i="19"/>
  <c r="BZ39" i="19"/>
  <c r="BZ40" i="19"/>
  <c r="BZ41" i="19"/>
  <c r="BZ42" i="19"/>
  <c r="BZ43" i="19"/>
  <c r="BZ44" i="19"/>
  <c r="BZ45" i="19"/>
  <c r="BZ46" i="19"/>
  <c r="BZ47" i="19"/>
  <c r="BZ48" i="19"/>
  <c r="BZ49" i="19"/>
  <c r="BZ50" i="19"/>
  <c r="BZ51" i="19"/>
  <c r="BZ52" i="19"/>
  <c r="BZ53" i="19"/>
  <c r="BZ54" i="19"/>
  <c r="BZ55" i="19"/>
  <c r="BZ56" i="19"/>
  <c r="BZ57" i="19"/>
  <c r="BZ58" i="19"/>
  <c r="BZ59" i="19"/>
  <c r="BZ60" i="19"/>
  <c r="BZ61" i="19"/>
  <c r="BZ62" i="19"/>
  <c r="BZ63" i="19"/>
  <c r="BZ64" i="19"/>
  <c r="BZ65" i="19"/>
  <c r="BZ66" i="19"/>
  <c r="BZ67" i="19"/>
  <c r="BZ68" i="19"/>
  <c r="BZ69" i="19"/>
  <c r="BZ70" i="19"/>
  <c r="BZ71" i="19"/>
  <c r="BZ72" i="19"/>
  <c r="BZ73" i="19"/>
  <c r="BZ74" i="19"/>
  <c r="BZ75" i="19"/>
  <c r="BZ76" i="19"/>
  <c r="BZ77" i="19"/>
  <c r="BZ78" i="19"/>
  <c r="BZ79" i="19"/>
  <c r="BZ80" i="19"/>
  <c r="BZ81" i="19"/>
  <c r="BZ82" i="19"/>
  <c r="BZ83" i="19"/>
  <c r="BZ84" i="19"/>
  <c r="BZ85" i="19"/>
  <c r="BZ86" i="19"/>
  <c r="BZ87" i="19"/>
  <c r="BZ88" i="19"/>
  <c r="BZ89" i="19"/>
  <c r="BZ90" i="19"/>
  <c r="BZ91" i="19"/>
  <c r="BZ92" i="19"/>
  <c r="BZ93" i="19"/>
  <c r="BZ94" i="19"/>
  <c r="BZ95" i="19"/>
  <c r="BZ96" i="19"/>
  <c r="BZ97" i="19"/>
  <c r="BZ98" i="19"/>
  <c r="BZ99" i="19"/>
  <c r="BZ100" i="19"/>
  <c r="BZ101" i="19"/>
  <c r="BZ102" i="19"/>
  <c r="BZ103" i="19"/>
  <c r="BZ104" i="19"/>
  <c r="BZ105" i="19"/>
  <c r="BZ106" i="19"/>
  <c r="BZ107" i="19"/>
  <c r="BZ108" i="19"/>
  <c r="BZ109" i="19"/>
  <c r="BZ110" i="19"/>
  <c r="BZ111" i="19"/>
  <c r="BZ112" i="19"/>
  <c r="BZ113" i="19"/>
  <c r="BZ114" i="19"/>
  <c r="BZ115" i="19"/>
  <c r="BZ116" i="19"/>
  <c r="BZ117" i="19"/>
  <c r="BZ118" i="19"/>
  <c r="BZ119" i="19"/>
  <c r="BZ120" i="19"/>
  <c r="BZ121" i="19"/>
  <c r="BZ122" i="19"/>
  <c r="BZ123" i="19"/>
  <c r="BZ124" i="19"/>
  <c r="BZ125" i="19"/>
  <c r="BZ126" i="19"/>
  <c r="BZ127" i="19"/>
  <c r="BZ128" i="19"/>
  <c r="BZ129" i="19"/>
  <c r="BZ130" i="19"/>
  <c r="BZ131" i="19"/>
  <c r="BZ132" i="19"/>
  <c r="BZ133" i="19"/>
  <c r="BZ134" i="19"/>
  <c r="BZ135" i="19"/>
  <c r="BZ136" i="19"/>
  <c r="BZ137" i="19"/>
  <c r="BZ138" i="19"/>
  <c r="BZ139" i="19"/>
  <c r="BZ140" i="19"/>
  <c r="BZ141" i="19"/>
  <c r="BZ142" i="19"/>
  <c r="BZ143" i="19"/>
  <c r="BZ144" i="19"/>
  <c r="BZ145" i="19"/>
  <c r="BZ146" i="19"/>
  <c r="BZ147" i="19"/>
  <c r="BZ148" i="19"/>
  <c r="BZ149" i="19"/>
  <c r="BZ150" i="19"/>
  <c r="BZ151" i="19"/>
  <c r="BZ152" i="19"/>
  <c r="BZ153" i="19"/>
  <c r="BZ154" i="19"/>
  <c r="BZ155" i="19"/>
  <c r="BZ156" i="19"/>
  <c r="BZ157" i="19"/>
  <c r="BZ158" i="19"/>
  <c r="BZ159" i="19"/>
  <c r="BZ160" i="19"/>
  <c r="BZ161" i="19"/>
  <c r="BZ162" i="19"/>
  <c r="BZ163" i="19"/>
  <c r="BZ164" i="19"/>
  <c r="BZ165" i="19"/>
  <c r="BZ166" i="19"/>
  <c r="BZ167" i="19"/>
  <c r="BZ168" i="19"/>
  <c r="BZ169" i="19"/>
  <c r="BZ170" i="19"/>
  <c r="BZ171" i="19"/>
  <c r="BZ172" i="19"/>
  <c r="BZ173" i="19"/>
  <c r="BZ174" i="19"/>
  <c r="BZ175" i="19"/>
  <c r="BZ176" i="19"/>
  <c r="BZ177" i="19"/>
  <c r="BZ178" i="19"/>
  <c r="BZ179" i="19"/>
  <c r="BZ180" i="19"/>
  <c r="BZ181" i="19"/>
  <c r="BZ182" i="19"/>
  <c r="BZ183" i="19"/>
  <c r="BZ184" i="19"/>
  <c r="BZ185" i="19"/>
  <c r="BZ186" i="19"/>
  <c r="BZ187" i="19"/>
  <c r="BZ188" i="19"/>
  <c r="BZ189" i="19"/>
  <c r="BZ190" i="19"/>
  <c r="BZ191" i="19"/>
  <c r="BZ192" i="19"/>
  <c r="BZ193" i="19"/>
  <c r="BZ194" i="19"/>
  <c r="BZ195" i="19"/>
  <c r="BZ196" i="19"/>
  <c r="BZ197" i="19"/>
  <c r="BZ198" i="19"/>
  <c r="BZ199" i="19"/>
  <c r="BZ200" i="19"/>
  <c r="BZ201" i="19"/>
  <c r="BZ202" i="19"/>
  <c r="BZ203" i="19"/>
  <c r="BZ204" i="19"/>
  <c r="BZ205" i="19"/>
  <c r="BZ206" i="19"/>
  <c r="BZ207" i="19"/>
  <c r="BZ208" i="19"/>
  <c r="BZ209" i="19"/>
  <c r="BZ210" i="19"/>
  <c r="BZ211" i="19"/>
  <c r="BZ212" i="19"/>
  <c r="BZ213" i="19"/>
  <c r="BZ214" i="19"/>
  <c r="BZ215" i="19"/>
  <c r="BZ216" i="19"/>
  <c r="BZ217" i="19"/>
  <c r="BZ218" i="19"/>
  <c r="BZ219" i="19"/>
  <c r="BZ220" i="19"/>
  <c r="BZ221" i="19"/>
  <c r="BZ222" i="19"/>
  <c r="BZ223" i="19"/>
  <c r="BZ224" i="19"/>
  <c r="BZ225" i="19"/>
  <c r="BZ226" i="19"/>
  <c r="BZ227" i="19"/>
  <c r="BZ228" i="19"/>
  <c r="BZ229" i="19"/>
  <c r="BZ230" i="19"/>
  <c r="BZ231" i="19"/>
  <c r="BZ232" i="19"/>
  <c r="BZ233" i="19"/>
  <c r="BZ234" i="19"/>
  <c r="BZ235" i="19"/>
  <c r="BZ236" i="19"/>
  <c r="BZ237" i="19"/>
  <c r="BZ238" i="19"/>
  <c r="BZ239" i="19"/>
  <c r="BZ240" i="19"/>
  <c r="BZ241" i="19"/>
  <c r="BZ242" i="19"/>
  <c r="BZ243" i="19"/>
  <c r="BZ244" i="19"/>
  <c r="BZ245" i="19"/>
  <c r="BZ246" i="19"/>
  <c r="BZ247" i="19"/>
  <c r="BZ248" i="19"/>
  <c r="BZ249" i="19"/>
  <c r="BZ250" i="19"/>
  <c r="BZ251" i="19"/>
  <c r="BZ252" i="19"/>
  <c r="BZ253" i="19"/>
  <c r="BZ254" i="19"/>
  <c r="BZ255" i="19"/>
  <c r="BZ256" i="19"/>
  <c r="BZ257" i="19"/>
  <c r="BZ258" i="19"/>
  <c r="BZ259" i="19"/>
  <c r="BZ260" i="19"/>
  <c r="BZ261" i="19"/>
  <c r="BZ262" i="19"/>
  <c r="BZ263" i="19"/>
  <c r="BZ264" i="19"/>
  <c r="BZ265" i="19"/>
  <c r="BZ266" i="19"/>
  <c r="BZ267" i="19"/>
  <c r="BZ268" i="19"/>
  <c r="BZ269" i="19"/>
  <c r="BZ270" i="19"/>
  <c r="BZ271" i="19"/>
  <c r="BZ272" i="19"/>
  <c r="BZ273" i="19"/>
  <c r="BZ274" i="19"/>
  <c r="BZ275" i="19"/>
  <c r="BZ276" i="19"/>
  <c r="BZ277" i="19"/>
  <c r="BZ278" i="19"/>
  <c r="BZ279" i="19"/>
  <c r="BZ280" i="19"/>
  <c r="BZ281" i="19"/>
  <c r="BZ282" i="19"/>
  <c r="BZ283" i="19"/>
  <c r="BZ284" i="19"/>
  <c r="BZ285" i="19"/>
  <c r="BZ286" i="19"/>
  <c r="BZ287" i="19"/>
  <c r="BZ288" i="19"/>
  <c r="BZ289" i="19"/>
  <c r="BZ290" i="19"/>
  <c r="BZ291" i="19"/>
  <c r="BZ292" i="19"/>
  <c r="BZ293" i="19"/>
  <c r="BZ294" i="19"/>
  <c r="BZ295" i="19"/>
  <c r="BZ296" i="19"/>
  <c r="BZ297" i="19"/>
  <c r="BZ298" i="19"/>
  <c r="BZ299" i="19"/>
  <c r="BZ300" i="19"/>
  <c r="BZ301" i="19"/>
  <c r="BZ302" i="19"/>
  <c r="BZ303" i="19"/>
  <c r="BZ304" i="19"/>
  <c r="BZ305" i="19"/>
  <c r="BZ306" i="19"/>
  <c r="BZ307" i="19"/>
  <c r="BZ308" i="19"/>
  <c r="BZ309" i="19"/>
  <c r="BZ310" i="19"/>
  <c r="BZ311" i="19"/>
  <c r="BZ312" i="19"/>
  <c r="BZ313" i="19"/>
  <c r="BZ314" i="19"/>
  <c r="BZ315" i="19"/>
  <c r="BZ316" i="19"/>
  <c r="BZ317" i="19"/>
  <c r="BZ318" i="19"/>
  <c r="BZ319" i="19"/>
  <c r="BZ320" i="19"/>
  <c r="BZ321" i="19"/>
  <c r="BZ322" i="19"/>
  <c r="BZ323" i="19"/>
  <c r="BZ324" i="19"/>
  <c r="BZ325" i="19"/>
  <c r="BZ326" i="19"/>
  <c r="BZ327" i="19"/>
  <c r="BZ328" i="19"/>
  <c r="BZ329" i="19"/>
  <c r="BZ330" i="19"/>
  <c r="BZ331" i="19"/>
  <c r="BZ332" i="19"/>
  <c r="BZ333" i="19"/>
  <c r="BZ334" i="19"/>
  <c r="BZ335" i="19"/>
  <c r="BZ336" i="19"/>
  <c r="BZ337" i="19"/>
  <c r="BZ338" i="19"/>
  <c r="BZ339" i="19"/>
  <c r="BZ340" i="19"/>
  <c r="BZ341" i="19"/>
  <c r="BZ342" i="19"/>
  <c r="BZ343" i="19"/>
  <c r="BZ344" i="19"/>
  <c r="BZ345" i="19"/>
  <c r="BZ346" i="19"/>
  <c r="BZ347" i="19"/>
  <c r="BZ348" i="19"/>
  <c r="BZ349" i="19"/>
  <c r="BZ350" i="19"/>
  <c r="BZ351" i="19"/>
  <c r="BZ352" i="19"/>
  <c r="BZ353" i="19"/>
  <c r="BZ354" i="19"/>
  <c r="BZ355" i="19"/>
  <c r="BZ356" i="19"/>
  <c r="BZ357" i="19"/>
  <c r="BZ358" i="19"/>
  <c r="BZ359" i="19"/>
  <c r="BZ360" i="19"/>
  <c r="BZ361" i="19"/>
  <c r="BZ362" i="19"/>
  <c r="BZ363" i="19"/>
  <c r="BZ364" i="19"/>
  <c r="BZ365" i="19"/>
  <c r="BZ366" i="19"/>
  <c r="BZ367" i="19"/>
  <c r="BZ368" i="19"/>
  <c r="BZ369" i="19"/>
  <c r="BZ370" i="19"/>
  <c r="BZ371" i="19"/>
  <c r="BZ372" i="19"/>
  <c r="BZ373" i="19"/>
  <c r="BZ374" i="19"/>
  <c r="BZ375" i="19"/>
  <c r="BZ376" i="19"/>
  <c r="BZ377" i="19"/>
  <c r="BZ378" i="19"/>
  <c r="BZ379" i="19"/>
  <c r="BZ380" i="19"/>
  <c r="BZ381" i="19"/>
  <c r="BZ382" i="19"/>
  <c r="BZ383" i="19"/>
  <c r="BZ384" i="19"/>
  <c r="BZ385" i="19"/>
  <c r="BZ386" i="19"/>
  <c r="BZ387" i="19"/>
  <c r="BZ388" i="19"/>
  <c r="BZ389" i="19"/>
  <c r="BZ390" i="19"/>
  <c r="BZ391" i="19"/>
  <c r="BZ392" i="19"/>
  <c r="BZ393" i="19"/>
  <c r="BZ394" i="19"/>
  <c r="BZ395" i="19"/>
  <c r="BZ396" i="19"/>
  <c r="BZ397" i="19"/>
  <c r="BZ398" i="19"/>
  <c r="BZ399" i="19"/>
  <c r="BZ400" i="19"/>
  <c r="BZ401" i="19"/>
  <c r="BZ402" i="19"/>
  <c r="BZ403" i="19"/>
  <c r="BZ404" i="19"/>
  <c r="BZ405" i="19"/>
  <c r="BZ406" i="19"/>
  <c r="BZ407" i="19"/>
  <c r="BZ408" i="19"/>
  <c r="BZ409" i="19"/>
  <c r="BZ410" i="19"/>
  <c r="BZ411" i="19"/>
  <c r="BZ412" i="19"/>
  <c r="BZ413" i="19"/>
  <c r="BZ414" i="19"/>
  <c r="BZ415" i="19"/>
  <c r="BZ416" i="19"/>
  <c r="BZ417" i="19"/>
  <c r="BZ418" i="19"/>
  <c r="BZ419" i="19"/>
  <c r="BZ420" i="19"/>
  <c r="BZ421" i="19"/>
  <c r="BZ422" i="19"/>
  <c r="BZ423" i="19"/>
  <c r="BZ424" i="19"/>
  <c r="BZ425" i="19"/>
  <c r="BZ426" i="19"/>
  <c r="BZ427" i="19"/>
  <c r="BZ428" i="19"/>
  <c r="BZ429" i="19"/>
  <c r="BZ430" i="19"/>
  <c r="BZ431" i="19"/>
  <c r="BZ432" i="19"/>
  <c r="BZ433" i="19"/>
  <c r="BZ434" i="19"/>
  <c r="BZ435" i="19"/>
  <c r="BZ436" i="19"/>
  <c r="BZ437" i="19"/>
  <c r="BZ438" i="19"/>
  <c r="BZ439" i="19"/>
  <c r="BZ440" i="19"/>
  <c r="BZ441" i="19"/>
  <c r="BZ442" i="19"/>
  <c r="BZ443" i="19"/>
  <c r="BZ444" i="19"/>
  <c r="BZ445" i="19"/>
  <c r="BZ446" i="19"/>
  <c r="BZ447" i="19"/>
  <c r="BZ448" i="19"/>
  <c r="BZ449" i="19"/>
  <c r="BZ450" i="19"/>
  <c r="BZ451" i="19"/>
  <c r="BZ452" i="19"/>
  <c r="BZ453" i="19"/>
  <c r="BZ454" i="19"/>
  <c r="BZ455" i="19"/>
  <c r="BZ456" i="19"/>
  <c r="BZ457" i="19"/>
  <c r="BZ458" i="19"/>
  <c r="BZ459" i="19"/>
  <c r="BZ460" i="19"/>
  <c r="BZ461" i="19"/>
  <c r="BZ462" i="19"/>
  <c r="BZ463" i="19"/>
  <c r="BZ464" i="19"/>
  <c r="BZ465" i="19"/>
  <c r="BZ466" i="19"/>
  <c r="BZ467" i="19"/>
  <c r="BZ468" i="19"/>
  <c r="BZ469" i="19"/>
  <c r="BZ470" i="19"/>
  <c r="BZ471" i="19"/>
  <c r="BZ472" i="19"/>
  <c r="BZ473" i="19"/>
  <c r="BZ474" i="19"/>
  <c r="BZ475" i="19"/>
  <c r="BZ476" i="19"/>
  <c r="BZ477" i="19"/>
  <c r="BZ478" i="19"/>
  <c r="BZ479" i="19"/>
  <c r="BZ480" i="19"/>
  <c r="BZ481" i="19"/>
  <c r="BZ482" i="19"/>
  <c r="BZ483" i="19"/>
  <c r="BZ484" i="19"/>
  <c r="BZ485" i="19"/>
  <c r="BZ486" i="19"/>
  <c r="BZ487" i="19"/>
  <c r="BZ488" i="19"/>
  <c r="BZ489" i="19"/>
  <c r="BZ490" i="19"/>
  <c r="BZ491" i="19"/>
  <c r="BZ492" i="19"/>
  <c r="BZ493" i="19"/>
  <c r="BZ494" i="19"/>
  <c r="BZ495" i="19"/>
  <c r="BZ496" i="19"/>
  <c r="BZ497" i="19"/>
  <c r="BZ498" i="19"/>
  <c r="BZ499" i="19"/>
  <c r="BZ500" i="19"/>
  <c r="BZ501" i="19"/>
  <c r="BZ502" i="19"/>
  <c r="BZ503" i="19"/>
  <c r="BZ504" i="19"/>
  <c r="BZ505" i="19"/>
  <c r="BZ506" i="19"/>
  <c r="BZ507" i="19"/>
  <c r="BZ508" i="19"/>
  <c r="BZ509" i="19"/>
  <c r="BZ510" i="19"/>
  <c r="BZ511" i="19"/>
  <c r="BZ512" i="19"/>
  <c r="BZ513" i="19"/>
  <c r="BZ514" i="19"/>
  <c r="BZ515" i="19"/>
  <c r="BZ516" i="19"/>
  <c r="BZ517" i="19"/>
  <c r="BZ518" i="19"/>
  <c r="BZ519" i="19"/>
  <c r="BZ520" i="19"/>
  <c r="BZ521" i="19"/>
  <c r="BZ522" i="19"/>
  <c r="BZ523" i="19"/>
  <c r="BZ524" i="19"/>
  <c r="BZ525" i="19"/>
  <c r="BZ526" i="19"/>
  <c r="BZ527" i="19"/>
  <c r="BZ528" i="19"/>
  <c r="BZ529" i="19"/>
  <c r="BZ530" i="19"/>
  <c r="BZ531" i="19"/>
  <c r="BZ532" i="19"/>
  <c r="BZ533" i="19"/>
  <c r="BZ534" i="19"/>
  <c r="BZ535" i="19"/>
  <c r="BZ536" i="19"/>
  <c r="BZ537" i="19"/>
  <c r="BZ538" i="19"/>
  <c r="BZ539" i="19"/>
  <c r="BZ540" i="19"/>
  <c r="BZ541" i="19"/>
  <c r="BZ542" i="19"/>
  <c r="BZ543" i="19"/>
  <c r="BZ544" i="19"/>
  <c r="BZ545" i="19"/>
  <c r="BZ546" i="19"/>
  <c r="BZ547" i="19"/>
  <c r="BZ548" i="19"/>
  <c r="BZ549" i="19"/>
  <c r="BZ550" i="19"/>
  <c r="BZ551" i="19"/>
  <c r="BZ552" i="19"/>
  <c r="BZ553" i="19"/>
  <c r="BZ554" i="19"/>
  <c r="BZ555" i="19"/>
  <c r="BZ556" i="19"/>
  <c r="BZ557" i="19"/>
  <c r="BZ558" i="19"/>
  <c r="BZ559" i="19"/>
  <c r="BZ560" i="19"/>
  <c r="BZ561" i="19"/>
  <c r="BZ562" i="19"/>
  <c r="BZ563" i="19"/>
  <c r="BZ564" i="19"/>
  <c r="BZ565" i="19"/>
  <c r="BZ566" i="19"/>
  <c r="BZ567" i="19"/>
  <c r="BZ568" i="19"/>
  <c r="BZ569" i="19"/>
  <c r="BZ570" i="19"/>
  <c r="BZ571" i="19"/>
  <c r="BZ572" i="19"/>
  <c r="BZ573" i="19"/>
  <c r="BZ574" i="19"/>
  <c r="BZ575" i="19"/>
  <c r="BZ576" i="19"/>
  <c r="BZ577" i="19"/>
  <c r="BZ578" i="19"/>
  <c r="BZ579" i="19"/>
  <c r="BZ2" i="19"/>
  <c r="CA580" i="19"/>
  <c r="CA581" i="19"/>
  <c r="CA582" i="19"/>
  <c r="CA583" i="19"/>
  <c r="CA584" i="19"/>
  <c r="CA585" i="19"/>
  <c r="CA586" i="19"/>
  <c r="CB41" i="19"/>
  <c r="CB137" i="19"/>
  <c r="CB331" i="19"/>
  <c r="CB337" i="19"/>
  <c r="CB361" i="19"/>
  <c r="CB532" i="19"/>
  <c r="CB537" i="19"/>
  <c r="CB601" i="19"/>
  <c r="CB602" i="19"/>
  <c r="CB603" i="19"/>
  <c r="CB604" i="19"/>
  <c r="CB605" i="19"/>
  <c r="CB606" i="19"/>
  <c r="CB607" i="19"/>
  <c r="CB608" i="19"/>
  <c r="CB609" i="19"/>
  <c r="CB610" i="19"/>
  <c r="CB611" i="19"/>
  <c r="CB612" i="19"/>
  <c r="CB613" i="19"/>
  <c r="CB614" i="19"/>
  <c r="CB615" i="19"/>
  <c r="CB616" i="19"/>
  <c r="CB617" i="19"/>
  <c r="CB618" i="19"/>
  <c r="CB619" i="19"/>
  <c r="CB620" i="19"/>
  <c r="CB621" i="19"/>
  <c r="CB622" i="19"/>
  <c r="CB623" i="19"/>
  <c r="CB624" i="19"/>
  <c r="CB625" i="19"/>
  <c r="CB626" i="19"/>
  <c r="CB627" i="19"/>
  <c r="CB628" i="19"/>
  <c r="CB629" i="19"/>
  <c r="CB630" i="19"/>
  <c r="CB631" i="19"/>
  <c r="CB632" i="19"/>
  <c r="CB633" i="19"/>
  <c r="CB634" i="19"/>
  <c r="CB635" i="19"/>
  <c r="CB636" i="19"/>
  <c r="CB637" i="19"/>
  <c r="CB638" i="19"/>
  <c r="CB639" i="19"/>
  <c r="CB640" i="19"/>
  <c r="CB641" i="19"/>
  <c r="CB642" i="19"/>
  <c r="CB643" i="19"/>
  <c r="CB644" i="19"/>
  <c r="CB645" i="19"/>
  <c r="CB646" i="19"/>
  <c r="CB647" i="19"/>
  <c r="CB648" i="19"/>
  <c r="CB649" i="19"/>
  <c r="CB650" i="19"/>
  <c r="CB651" i="19"/>
  <c r="CB652" i="19"/>
  <c r="CB653" i="19"/>
  <c r="CB654" i="19"/>
  <c r="CB655" i="19"/>
  <c r="CB656" i="19"/>
  <c r="CB657" i="19"/>
  <c r="CB658" i="19"/>
  <c r="CB659" i="19"/>
  <c r="CB660" i="19"/>
  <c r="CB661" i="19"/>
  <c r="CB662" i="19"/>
  <c r="CB663" i="19"/>
  <c r="CB664" i="19"/>
  <c r="CB665" i="19"/>
  <c r="CB666" i="19"/>
  <c r="CB667" i="19"/>
  <c r="CA3" i="19"/>
  <c r="CA4" i="19"/>
  <c r="CA5" i="19"/>
  <c r="CA6" i="19"/>
  <c r="CA7" i="19"/>
  <c r="CA8" i="19"/>
  <c r="CA9" i="19"/>
  <c r="CA10" i="19"/>
  <c r="CA11" i="19"/>
  <c r="CA12" i="19"/>
  <c r="CA13" i="19"/>
  <c r="CA14" i="19"/>
  <c r="CA15" i="19"/>
  <c r="CA16" i="19"/>
  <c r="CA17" i="19"/>
  <c r="CA18" i="19"/>
  <c r="CA19" i="19"/>
  <c r="CA20" i="19"/>
  <c r="CA21" i="19"/>
  <c r="CA22" i="19"/>
  <c r="CA23" i="19"/>
  <c r="CA24" i="19"/>
  <c r="CA25" i="19"/>
  <c r="CA26" i="19"/>
  <c r="CA27" i="19"/>
  <c r="CA28" i="19"/>
  <c r="CA29" i="19"/>
  <c r="CA30" i="19"/>
  <c r="CA31" i="19"/>
  <c r="CA32" i="19"/>
  <c r="CA33" i="19"/>
  <c r="CA34" i="19"/>
  <c r="CA35" i="19"/>
  <c r="CA36" i="19"/>
  <c r="CA37" i="19"/>
  <c r="CA38" i="19"/>
  <c r="CA39" i="19"/>
  <c r="CA40" i="19"/>
  <c r="CA41" i="19"/>
  <c r="CA42" i="19"/>
  <c r="CA43" i="19"/>
  <c r="CA44" i="19"/>
  <c r="CA45" i="19"/>
  <c r="CA46" i="19"/>
  <c r="CA47" i="19"/>
  <c r="CA48" i="19"/>
  <c r="CA49" i="19"/>
  <c r="CA50" i="19"/>
  <c r="CA51" i="19"/>
  <c r="CA52" i="19"/>
  <c r="CA53" i="19"/>
  <c r="CA54" i="19"/>
  <c r="CA55" i="19"/>
  <c r="CA56" i="19"/>
  <c r="CA57" i="19"/>
  <c r="CA58" i="19"/>
  <c r="CA59" i="19"/>
  <c r="CA60" i="19"/>
  <c r="CA61" i="19"/>
  <c r="CA62" i="19"/>
  <c r="CA63" i="19"/>
  <c r="CA64" i="19"/>
  <c r="CA65" i="19"/>
  <c r="CA66" i="19"/>
  <c r="CA67" i="19"/>
  <c r="CA68" i="19"/>
  <c r="CA69" i="19"/>
  <c r="CA70" i="19"/>
  <c r="CA71" i="19"/>
  <c r="CA72" i="19"/>
  <c r="CA73" i="19"/>
  <c r="CA74" i="19"/>
  <c r="CA75" i="19"/>
  <c r="CA76" i="19"/>
  <c r="CA77" i="19"/>
  <c r="CA78" i="19"/>
  <c r="CA79" i="19"/>
  <c r="CA80" i="19"/>
  <c r="CA81" i="19"/>
  <c r="CA82" i="19"/>
  <c r="CA83" i="19"/>
  <c r="CA84" i="19"/>
  <c r="CA85" i="19"/>
  <c r="CA86" i="19"/>
  <c r="CA87" i="19"/>
  <c r="CA88" i="19"/>
  <c r="CA89" i="19"/>
  <c r="CA90" i="19"/>
  <c r="CA91" i="19"/>
  <c r="CA92" i="19"/>
  <c r="CA93" i="19"/>
  <c r="CA94" i="19"/>
  <c r="CA95" i="19"/>
  <c r="CA96" i="19"/>
  <c r="CA97" i="19"/>
  <c r="CA98" i="19"/>
  <c r="CA99" i="19"/>
  <c r="CA100" i="19"/>
  <c r="CA101" i="19"/>
  <c r="CA102" i="19"/>
  <c r="CA103" i="19"/>
  <c r="CA104" i="19"/>
  <c r="CA105" i="19"/>
  <c r="CA106" i="19"/>
  <c r="CA107" i="19"/>
  <c r="CA108" i="19"/>
  <c r="CA109" i="19"/>
  <c r="CA110" i="19"/>
  <c r="CA111" i="19"/>
  <c r="CA112" i="19"/>
  <c r="CA113" i="19"/>
  <c r="CA114" i="19"/>
  <c r="CA115" i="19"/>
  <c r="CA116" i="19"/>
  <c r="CA117" i="19"/>
  <c r="CA118" i="19"/>
  <c r="CA119" i="19"/>
  <c r="CA120" i="19"/>
  <c r="CA121" i="19"/>
  <c r="CA122" i="19"/>
  <c r="CA123" i="19"/>
  <c r="CA124" i="19"/>
  <c r="CA125" i="19"/>
  <c r="CA126" i="19"/>
  <c r="CA127" i="19"/>
  <c r="CA128" i="19"/>
  <c r="CA129" i="19"/>
  <c r="CA130" i="19"/>
  <c r="CA131" i="19"/>
  <c r="CA132" i="19"/>
  <c r="CA133" i="19"/>
  <c r="CA134" i="19"/>
  <c r="CA135" i="19"/>
  <c r="CA136" i="19"/>
  <c r="CA137" i="19"/>
  <c r="CA138" i="19"/>
  <c r="CA139" i="19"/>
  <c r="CA140" i="19"/>
  <c r="CA141" i="19"/>
  <c r="CA142" i="19"/>
  <c r="CA143" i="19"/>
  <c r="CA144" i="19"/>
  <c r="CA145" i="19"/>
  <c r="CA146" i="19"/>
  <c r="CA147" i="19"/>
  <c r="CA148" i="19"/>
  <c r="CA149" i="19"/>
  <c r="CA150" i="19"/>
  <c r="CA151" i="19"/>
  <c r="CA152" i="19"/>
  <c r="CA153" i="19"/>
  <c r="CA154" i="19"/>
  <c r="CA155" i="19"/>
  <c r="CA156" i="19"/>
  <c r="CA157" i="19"/>
  <c r="CA158" i="19"/>
  <c r="CA159" i="19"/>
  <c r="CA160" i="19"/>
  <c r="CA161" i="19"/>
  <c r="CA162" i="19"/>
  <c r="CA163" i="19"/>
  <c r="CA164" i="19"/>
  <c r="CA165" i="19"/>
  <c r="CA166" i="19"/>
  <c r="CA167" i="19"/>
  <c r="CA168" i="19"/>
  <c r="CA169" i="19"/>
  <c r="CA170" i="19"/>
  <c r="CA171" i="19"/>
  <c r="CA172" i="19"/>
  <c r="CA173" i="19"/>
  <c r="CA174" i="19"/>
  <c r="CA175" i="19"/>
  <c r="CA176" i="19"/>
  <c r="CA177" i="19"/>
  <c r="CA178" i="19"/>
  <c r="CA179" i="19"/>
  <c r="CA180" i="19"/>
  <c r="CA181" i="19"/>
  <c r="CA182" i="19"/>
  <c r="CA183" i="19"/>
  <c r="CA184" i="19"/>
  <c r="CA185" i="19"/>
  <c r="CA186" i="19"/>
  <c r="CA187" i="19"/>
  <c r="CA188" i="19"/>
  <c r="CA189" i="19"/>
  <c r="CA190" i="19"/>
  <c r="CA191" i="19"/>
  <c r="CA192" i="19"/>
  <c r="CA193" i="19"/>
  <c r="CA194" i="19"/>
  <c r="CA195" i="19"/>
  <c r="CA196" i="19"/>
  <c r="CA197" i="19"/>
  <c r="CA198" i="19"/>
  <c r="CA199" i="19"/>
  <c r="CA200" i="19"/>
  <c r="CA201" i="19"/>
  <c r="CA202" i="19"/>
  <c r="CA203" i="19"/>
  <c r="CA204" i="19"/>
  <c r="CA205" i="19"/>
  <c r="CA206" i="19"/>
  <c r="CA207" i="19"/>
  <c r="CA208" i="19"/>
  <c r="CA209" i="19"/>
  <c r="CA210" i="19"/>
  <c r="CA211" i="19"/>
  <c r="CA212" i="19"/>
  <c r="CA213" i="19"/>
  <c r="CA214" i="19"/>
  <c r="CA215" i="19"/>
  <c r="CA216" i="19"/>
  <c r="CA217" i="19"/>
  <c r="CA218" i="19"/>
  <c r="CA219" i="19"/>
  <c r="CA220" i="19"/>
  <c r="CA221" i="19"/>
  <c r="CA222" i="19"/>
  <c r="CA223" i="19"/>
  <c r="CA224" i="19"/>
  <c r="CA225" i="19"/>
  <c r="CA226" i="19"/>
  <c r="CA227" i="19"/>
  <c r="CA228" i="19"/>
  <c r="CA229" i="19"/>
  <c r="CA230" i="19"/>
  <c r="CA231" i="19"/>
  <c r="CA232" i="19"/>
  <c r="CA233" i="19"/>
  <c r="CA234" i="19"/>
  <c r="CA235" i="19"/>
  <c r="CA236" i="19"/>
  <c r="CA237" i="19"/>
  <c r="CA238" i="19"/>
  <c r="CA239" i="19"/>
  <c r="CA240" i="19"/>
  <c r="CA241" i="19"/>
  <c r="CA242" i="19"/>
  <c r="CA243" i="19"/>
  <c r="CA244" i="19"/>
  <c r="CA245" i="19"/>
  <c r="CA246" i="19"/>
  <c r="CA247" i="19"/>
  <c r="CA248" i="19"/>
  <c r="CA249" i="19"/>
  <c r="CA250" i="19"/>
  <c r="CA251" i="19"/>
  <c r="CA252" i="19"/>
  <c r="CA253" i="19"/>
  <c r="CA254" i="19"/>
  <c r="CA255" i="19"/>
  <c r="CA256" i="19"/>
  <c r="CA257" i="19"/>
  <c r="CA258" i="19"/>
  <c r="CA259" i="19"/>
  <c r="CA260" i="19"/>
  <c r="CA261" i="19"/>
  <c r="CA262" i="19"/>
  <c r="CA263" i="19"/>
  <c r="CA264" i="19"/>
  <c r="CA265" i="19"/>
  <c r="CA266" i="19"/>
  <c r="CA267" i="19"/>
  <c r="CA268" i="19"/>
  <c r="CA269" i="19"/>
  <c r="CA270" i="19"/>
  <c r="CA271" i="19"/>
  <c r="CA272" i="19"/>
  <c r="CA273" i="19"/>
  <c r="CA274" i="19"/>
  <c r="CA275" i="19"/>
  <c r="CA276" i="19"/>
  <c r="CA277" i="19"/>
  <c r="CA278" i="19"/>
  <c r="CA279" i="19"/>
  <c r="CA280" i="19"/>
  <c r="CA281" i="19"/>
  <c r="CA282" i="19"/>
  <c r="CA283" i="19"/>
  <c r="CA284" i="19"/>
  <c r="CA285" i="19"/>
  <c r="CA286" i="19"/>
  <c r="CA287" i="19"/>
  <c r="CA288" i="19"/>
  <c r="CA289" i="19"/>
  <c r="CA290" i="19"/>
  <c r="CA291" i="19"/>
  <c r="CA292" i="19"/>
  <c r="CA293" i="19"/>
  <c r="CA294" i="19"/>
  <c r="CA295" i="19"/>
  <c r="CA296" i="19"/>
  <c r="CA297" i="19"/>
  <c r="CA298" i="19"/>
  <c r="CA299" i="19"/>
  <c r="CA300" i="19"/>
  <c r="CA301" i="19"/>
  <c r="CA302" i="19"/>
  <c r="CA303" i="19"/>
  <c r="CA304" i="19"/>
  <c r="CA305" i="19"/>
  <c r="CA306" i="19"/>
  <c r="CA307" i="19"/>
  <c r="CA308" i="19"/>
  <c r="CA309" i="19"/>
  <c r="CA310" i="19"/>
  <c r="CA311" i="19"/>
  <c r="CA312" i="19"/>
  <c r="CA313" i="19"/>
  <c r="CA314" i="19"/>
  <c r="CA315" i="19"/>
  <c r="CA316" i="19"/>
  <c r="CA317" i="19"/>
  <c r="CA318" i="19"/>
  <c r="CA319" i="19"/>
  <c r="CA320" i="19"/>
  <c r="CA321" i="19"/>
  <c r="CA322" i="19"/>
  <c r="CA323" i="19"/>
  <c r="CA324" i="19"/>
  <c r="CA325" i="19"/>
  <c r="CA326" i="19"/>
  <c r="CA327" i="19"/>
  <c r="CA328" i="19"/>
  <c r="CA329" i="19"/>
  <c r="CA330" i="19"/>
  <c r="CA331" i="19"/>
  <c r="CA332" i="19"/>
  <c r="CA333" i="19"/>
  <c r="CA334" i="19"/>
  <c r="CA335" i="19"/>
  <c r="CA336" i="19"/>
  <c r="CA337" i="19"/>
  <c r="CA338" i="19"/>
  <c r="CA339" i="19"/>
  <c r="CA340" i="19"/>
  <c r="CA341" i="19"/>
  <c r="CA342" i="19"/>
  <c r="CA343" i="19"/>
  <c r="CA344" i="19"/>
  <c r="CA345" i="19"/>
  <c r="CA346" i="19"/>
  <c r="CA347" i="19"/>
  <c r="CA348" i="19"/>
  <c r="CA349" i="19"/>
  <c r="CA350" i="19"/>
  <c r="CA351" i="19"/>
  <c r="CA352" i="19"/>
  <c r="CA353" i="19"/>
  <c r="CA354" i="19"/>
  <c r="CA355" i="19"/>
  <c r="CA356" i="19"/>
  <c r="CA357" i="19"/>
  <c r="CA358" i="19"/>
  <c r="CA359" i="19"/>
  <c r="CA360" i="19"/>
  <c r="CA361" i="19"/>
  <c r="CA362" i="19"/>
  <c r="CA363" i="19"/>
  <c r="CA364" i="19"/>
  <c r="CA365" i="19"/>
  <c r="CA366" i="19"/>
  <c r="CA367" i="19"/>
  <c r="CA368" i="19"/>
  <c r="CA369" i="19"/>
  <c r="CA370" i="19"/>
  <c r="CA371" i="19"/>
  <c r="CA372" i="19"/>
  <c r="CA373" i="19"/>
  <c r="CA374" i="19"/>
  <c r="CA375" i="19"/>
  <c r="CA376" i="19"/>
  <c r="CA377" i="19"/>
  <c r="CA378" i="19"/>
  <c r="CA379" i="19"/>
  <c r="CA380" i="19"/>
  <c r="CA381" i="19"/>
  <c r="CA382" i="19"/>
  <c r="CA383" i="19"/>
  <c r="CA384" i="19"/>
  <c r="CA385" i="19"/>
  <c r="CA386" i="19"/>
  <c r="CA387" i="19"/>
  <c r="CA388" i="19"/>
  <c r="CA389" i="19"/>
  <c r="CA390" i="19"/>
  <c r="CA391" i="19"/>
  <c r="CA392" i="19"/>
  <c r="CA393" i="19"/>
  <c r="CA394" i="19"/>
  <c r="CA395" i="19"/>
  <c r="CA396" i="19"/>
  <c r="CA397" i="19"/>
  <c r="CA398" i="19"/>
  <c r="CA399" i="19"/>
  <c r="CA400" i="19"/>
  <c r="CA401" i="19"/>
  <c r="CA402" i="19"/>
  <c r="CA403" i="19"/>
  <c r="CA404" i="19"/>
  <c r="CA405" i="19"/>
  <c r="CA406" i="19"/>
  <c r="CA407" i="19"/>
  <c r="CA408" i="19"/>
  <c r="CA409" i="19"/>
  <c r="CA410" i="19"/>
  <c r="CA411" i="19"/>
  <c r="CA412" i="19"/>
  <c r="CA413" i="19"/>
  <c r="CA414" i="19"/>
  <c r="CA415" i="19"/>
  <c r="CA416" i="19"/>
  <c r="CA417" i="19"/>
  <c r="CA418" i="19"/>
  <c r="CA419" i="19"/>
  <c r="CA420" i="19"/>
  <c r="CA421" i="19"/>
  <c r="CA422" i="19"/>
  <c r="CA423" i="19"/>
  <c r="CA424" i="19"/>
  <c r="CA425" i="19"/>
  <c r="CA426" i="19"/>
  <c r="CA427" i="19"/>
  <c r="CA428" i="19"/>
  <c r="CA429" i="19"/>
  <c r="CA430" i="19"/>
  <c r="CA431" i="19"/>
  <c r="CA432" i="19"/>
  <c r="CA433" i="19"/>
  <c r="CA434" i="19"/>
  <c r="CA435" i="19"/>
  <c r="CA436" i="19"/>
  <c r="CA437" i="19"/>
  <c r="CA438" i="19"/>
  <c r="CA439" i="19"/>
  <c r="CA440" i="19"/>
  <c r="CA441" i="19"/>
  <c r="CA442" i="19"/>
  <c r="CA443" i="19"/>
  <c r="CA444" i="19"/>
  <c r="CA445" i="19"/>
  <c r="CA446" i="19"/>
  <c r="CA447" i="19"/>
  <c r="CA448" i="19"/>
  <c r="CA449" i="19"/>
  <c r="CA450" i="19"/>
  <c r="CA451" i="19"/>
  <c r="CA452" i="19"/>
  <c r="CA453" i="19"/>
  <c r="CA454" i="19"/>
  <c r="CA455" i="19"/>
  <c r="CA456" i="19"/>
  <c r="CA457" i="19"/>
  <c r="CA458" i="19"/>
  <c r="CA459" i="19"/>
  <c r="CA460" i="19"/>
  <c r="CA461" i="19"/>
  <c r="CA462" i="19"/>
  <c r="CA463" i="19"/>
  <c r="CA464" i="19"/>
  <c r="CA465" i="19"/>
  <c r="CA466" i="19"/>
  <c r="CA467" i="19"/>
  <c r="CA468" i="19"/>
  <c r="CA469" i="19"/>
  <c r="CA470" i="19"/>
  <c r="CA471" i="19"/>
  <c r="CA472" i="19"/>
  <c r="CA473" i="19"/>
  <c r="CA474" i="19"/>
  <c r="CA475" i="19"/>
  <c r="CA476" i="19"/>
  <c r="CA477" i="19"/>
  <c r="CA478" i="19"/>
  <c r="CA479" i="19"/>
  <c r="CA480" i="19"/>
  <c r="CA481" i="19"/>
  <c r="CA482" i="19"/>
  <c r="CA483" i="19"/>
  <c r="CA484" i="19"/>
  <c r="CA485" i="19"/>
  <c r="CA486" i="19"/>
  <c r="CA487" i="19"/>
  <c r="CA488" i="19"/>
  <c r="CA489" i="19"/>
  <c r="CA490" i="19"/>
  <c r="CA491" i="19"/>
  <c r="CA492" i="19"/>
  <c r="CA493" i="19"/>
  <c r="CA494" i="19"/>
  <c r="CA495" i="19"/>
  <c r="CA496" i="19"/>
  <c r="CA497" i="19"/>
  <c r="CA498" i="19"/>
  <c r="CA499" i="19"/>
  <c r="CA500" i="19"/>
  <c r="CA501" i="19"/>
  <c r="CA502" i="19"/>
  <c r="CA503" i="19"/>
  <c r="CA504" i="19"/>
  <c r="CA505" i="19"/>
  <c r="CA506" i="19"/>
  <c r="CA507" i="19"/>
  <c r="CA508" i="19"/>
  <c r="CA509" i="19"/>
  <c r="CA510" i="19"/>
  <c r="CA511" i="19"/>
  <c r="CA512" i="19"/>
  <c r="CA513" i="19"/>
  <c r="CA514" i="19"/>
  <c r="CA515" i="19"/>
  <c r="CA516" i="19"/>
  <c r="CA517" i="19"/>
  <c r="CA518" i="19"/>
  <c r="CA519" i="19"/>
  <c r="CA520" i="19"/>
  <c r="CA521" i="19"/>
  <c r="CA522" i="19"/>
  <c r="CA523" i="19"/>
  <c r="CA524" i="19"/>
  <c r="CA525" i="19"/>
  <c r="CA526" i="19"/>
  <c r="CA527" i="19"/>
  <c r="CA528" i="19"/>
  <c r="CA529" i="19"/>
  <c r="CA530" i="19"/>
  <c r="CA531" i="19"/>
  <c r="CA532" i="19"/>
  <c r="CA533" i="19"/>
  <c r="CA534" i="19"/>
  <c r="CA535" i="19"/>
  <c r="CA536" i="19"/>
  <c r="CA537" i="19"/>
  <c r="CA538" i="19"/>
  <c r="CA539" i="19"/>
  <c r="CA540" i="19"/>
  <c r="CA541" i="19"/>
  <c r="CA542" i="19"/>
  <c r="CA543" i="19"/>
  <c r="CA544" i="19"/>
  <c r="CA545" i="19"/>
  <c r="CA546" i="19"/>
  <c r="CA547" i="19"/>
  <c r="CA548" i="19"/>
  <c r="CA549" i="19"/>
  <c r="CA550" i="19"/>
  <c r="CA551" i="19"/>
  <c r="CA552" i="19"/>
  <c r="CA553" i="19"/>
  <c r="CA554" i="19"/>
  <c r="CA555" i="19"/>
  <c r="CA556" i="19"/>
  <c r="CA557" i="19"/>
  <c r="CA558" i="19"/>
  <c r="CA559" i="19"/>
  <c r="CA560" i="19"/>
  <c r="CA561" i="19"/>
  <c r="CA562" i="19"/>
  <c r="CA563" i="19"/>
  <c r="CA564" i="19"/>
  <c r="CA565" i="19"/>
  <c r="CA566" i="19"/>
  <c r="CA567" i="19"/>
  <c r="CA568" i="19"/>
  <c r="CA569" i="19"/>
  <c r="CA570" i="19"/>
  <c r="CA571" i="19"/>
  <c r="CA572" i="19"/>
  <c r="CA573" i="19"/>
  <c r="CA574" i="19"/>
  <c r="CA575" i="19"/>
  <c r="CA576" i="19"/>
  <c r="CA577" i="19"/>
  <c r="CA578" i="19"/>
  <c r="CA579" i="19"/>
  <c r="CA2" i="19"/>
  <c r="X41" i="19" l="1"/>
  <c r="CG2516" i="14"/>
  <c r="CG2514" i="14"/>
  <c r="CG2513" i="14"/>
  <c r="CG2512" i="14"/>
  <c r="CG2511" i="14"/>
  <c r="CG2510" i="14"/>
  <c r="CG2509" i="14"/>
  <c r="CG2508" i="14"/>
  <c r="CG2507" i="14"/>
  <c r="CG2505" i="14"/>
  <c r="CG2504" i="14"/>
  <c r="CG2503" i="14"/>
  <c r="CG2502" i="14"/>
  <c r="CG2501" i="14"/>
  <c r="CG2500" i="14"/>
  <c r="CG2499" i="14"/>
  <c r="CG2498" i="14"/>
  <c r="CG2497" i="14"/>
  <c r="CG2496" i="14"/>
  <c r="CG2495" i="14"/>
  <c r="CG2494" i="14"/>
  <c r="CG2493" i="14"/>
  <c r="CG2490" i="14"/>
  <c r="CG2487" i="14"/>
  <c r="CG2486" i="14"/>
  <c r="CG2480" i="14"/>
  <c r="CG2477" i="14"/>
  <c r="CG2476" i="14"/>
  <c r="CG2475" i="14"/>
  <c r="CG2420" i="14"/>
  <c r="CG2419" i="14"/>
  <c r="CG2418" i="14"/>
  <c r="CG2416" i="14"/>
  <c r="CG2415" i="14"/>
  <c r="CG2414" i="14"/>
  <c r="CG2413" i="14"/>
  <c r="CG2412" i="14"/>
  <c r="CG2243" i="14"/>
  <c r="CG2242" i="14"/>
  <c r="CG2241" i="14"/>
  <c r="CG2186" i="14"/>
  <c r="CG2185" i="14"/>
  <c r="CG2184" i="14"/>
  <c r="CG2182" i="14"/>
  <c r="CG2181" i="14"/>
  <c r="CG2077" i="14"/>
  <c r="CG2076" i="14"/>
  <c r="CG2066" i="14"/>
  <c r="CG2065" i="14"/>
  <c r="CG2064" i="14"/>
  <c r="CG2062" i="14"/>
  <c r="CG2059" i="14"/>
  <c r="CG2058" i="14"/>
  <c r="CG2057" i="14"/>
  <c r="CG2056" i="14"/>
  <c r="CG2055" i="14"/>
  <c r="CG2053" i="14"/>
  <c r="CG2048" i="14"/>
  <c r="CG2047" i="14"/>
  <c r="CG2045" i="14"/>
  <c r="CG2037" i="14"/>
  <c r="CG2035" i="14"/>
  <c r="CG2034" i="14"/>
  <c r="CG2027" i="14"/>
  <c r="CG2026" i="14"/>
  <c r="CG2024" i="14"/>
  <c r="CG2021" i="14"/>
  <c r="CG2020" i="14"/>
  <c r="CG2015" i="14"/>
  <c r="CG2014" i="14"/>
  <c r="CG2010" i="14"/>
  <c r="CG2007" i="14"/>
  <c r="CG2006" i="14"/>
  <c r="CG1999" i="14"/>
  <c r="CG1969" i="14"/>
  <c r="CG1968" i="14"/>
  <c r="CG1967" i="14"/>
  <c r="CG1966" i="14"/>
  <c r="CG1965" i="14"/>
  <c r="CG1964" i="14"/>
  <c r="CG1963" i="14"/>
  <c r="CG1962" i="14"/>
  <c r="CG1957" i="14"/>
  <c r="CG1949" i="14"/>
  <c r="CG1947" i="14"/>
  <c r="CG1945" i="14"/>
  <c r="CG1944" i="14"/>
  <c r="CG1943" i="14"/>
  <c r="CG1942" i="14"/>
  <c r="CG1941" i="14"/>
  <c r="CG1940" i="14"/>
  <c r="CG1938" i="14"/>
  <c r="CG1937" i="14"/>
  <c r="CG1936" i="14"/>
  <c r="CG1935" i="14"/>
  <c r="CG1934" i="14"/>
  <c r="CG1933" i="14"/>
  <c r="CG1932" i="14"/>
  <c r="CG1931" i="14"/>
  <c r="CG1930" i="14"/>
  <c r="CG1929" i="14"/>
  <c r="CG1928" i="14"/>
  <c r="CG1927" i="14"/>
  <c r="CG1926" i="14"/>
  <c r="CG1925" i="14"/>
  <c r="CG1924" i="14"/>
  <c r="CG1923" i="14"/>
  <c r="CG1922" i="14"/>
  <c r="CG1921" i="14"/>
  <c r="CG1920" i="14"/>
  <c r="CG1919" i="14"/>
  <c r="CG1918" i="14"/>
  <c r="CG1917" i="14"/>
  <c r="CG1916" i="14"/>
  <c r="CG1915" i="14"/>
  <c r="CG1914" i="14"/>
  <c r="CG1911" i="14"/>
  <c r="CG1910" i="14"/>
  <c r="CG1909" i="14"/>
  <c r="CG1908" i="14"/>
  <c r="CG1907" i="14"/>
  <c r="CG1906" i="14"/>
  <c r="CG1905" i="14"/>
  <c r="CG1904" i="14"/>
  <c r="CG1903" i="14"/>
  <c r="CG1902" i="14"/>
  <c r="CG1901" i="14"/>
  <c r="CG1900" i="14"/>
  <c r="CG1899" i="14"/>
  <c r="CG1898" i="14"/>
  <c r="CG1897" i="14"/>
  <c r="CG1896" i="14"/>
  <c r="CG1895" i="14"/>
  <c r="CG1894" i="14"/>
  <c r="CG1893" i="14"/>
  <c r="CG1892" i="14"/>
  <c r="CG1891" i="14"/>
  <c r="CG1890" i="14"/>
  <c r="CG1889" i="14"/>
  <c r="CG1888" i="14"/>
  <c r="CG1887" i="14"/>
  <c r="CG1886" i="14"/>
  <c r="CG1885" i="14"/>
  <c r="CG1884" i="14"/>
  <c r="CG1883" i="14"/>
  <c r="CG1881" i="14"/>
  <c r="CG1880" i="14"/>
  <c r="CG1879" i="14"/>
  <c r="CG1877" i="14"/>
  <c r="CG1876" i="14"/>
  <c r="CG1875" i="14"/>
  <c r="CG1873" i="14"/>
  <c r="CG1872" i="14"/>
  <c r="CG1871" i="14"/>
  <c r="CG1870" i="14"/>
  <c r="CG1869" i="14"/>
  <c r="CG1868" i="14"/>
  <c r="CG1867" i="14"/>
  <c r="CG1866" i="14"/>
  <c r="CG1865" i="14"/>
  <c r="CG1863" i="14"/>
  <c r="CG1862" i="14"/>
  <c r="CG1861" i="14"/>
  <c r="CG1859" i="14"/>
  <c r="CG1858" i="14"/>
  <c r="CG1857" i="14"/>
  <c r="CG1856" i="14"/>
  <c r="CG1855" i="14"/>
  <c r="CG1854" i="14"/>
  <c r="CG1853" i="14"/>
  <c r="CG1852" i="14"/>
  <c r="CG1851" i="14"/>
  <c r="CG1849" i="14"/>
  <c r="CG1848" i="14"/>
  <c r="CG1847" i="14"/>
  <c r="CG1843" i="14"/>
  <c r="CG1842" i="14"/>
  <c r="CG1841" i="14"/>
  <c r="CG1840" i="14"/>
  <c r="CG1839" i="14"/>
  <c r="CG1837" i="14"/>
  <c r="CG1835" i="14"/>
  <c r="CG1834" i="14"/>
  <c r="CG1833" i="14"/>
  <c r="CG1832" i="14"/>
  <c r="CG1831" i="14"/>
  <c r="CG1828" i="14"/>
  <c r="CG1826" i="14"/>
  <c r="CG1823" i="14"/>
  <c r="CG1822" i="14"/>
  <c r="CG1821" i="14"/>
  <c r="CG1817" i="14"/>
  <c r="CG1815" i="14"/>
  <c r="CG1812" i="14"/>
  <c r="CG1808" i="14"/>
  <c r="CG1807" i="14"/>
  <c r="CG1806" i="14"/>
  <c r="CG1805" i="14"/>
  <c r="CG1804" i="14"/>
  <c r="CG1801" i="14"/>
  <c r="CG1788" i="14"/>
  <c r="CG1782" i="14"/>
  <c r="CG1769" i="14"/>
  <c r="CG1767" i="14"/>
  <c r="CG1765" i="14"/>
  <c r="CG1764" i="14"/>
  <c r="CG1763" i="14"/>
  <c r="CG1758" i="14"/>
  <c r="CG1712" i="14"/>
  <c r="CG1711" i="14"/>
  <c r="CG1578" i="14"/>
  <c r="CG1572" i="14"/>
  <c r="CG1571" i="14"/>
  <c r="CG1570" i="14"/>
  <c r="CG1569" i="14"/>
  <c r="CG1568" i="14"/>
  <c r="CG1567" i="14"/>
  <c r="CG1566" i="14"/>
  <c r="CG1565" i="14"/>
  <c r="CG1560" i="14"/>
  <c r="CG1549" i="14"/>
  <c r="CG1547" i="14"/>
  <c r="CG1546" i="14"/>
  <c r="CG1543" i="14"/>
  <c r="CG1542" i="14"/>
  <c r="CG1538" i="14"/>
  <c r="CG1532" i="14"/>
  <c r="CG1529" i="14"/>
  <c r="CG1527" i="14"/>
  <c r="CG1518" i="14"/>
  <c r="CG1508" i="14"/>
  <c r="CG1507" i="14"/>
  <c r="CG1491" i="14"/>
  <c r="CG1488" i="14"/>
  <c r="CG1487" i="14"/>
  <c r="CG1486" i="14"/>
  <c r="CG1485" i="14"/>
  <c r="CG1483" i="14"/>
  <c r="CG1482" i="14"/>
  <c r="CG1462" i="14"/>
  <c r="CG1461" i="14"/>
  <c r="CG1460" i="14"/>
  <c r="CG1459" i="14"/>
  <c r="CG1458" i="14"/>
  <c r="CG1457" i="14"/>
  <c r="CG1445" i="14"/>
  <c r="CG1444" i="14"/>
  <c r="CG1439" i="14"/>
  <c r="CG1438" i="14"/>
  <c r="CG1424" i="14"/>
  <c r="CG1422" i="14"/>
  <c r="CG1415" i="14"/>
  <c r="CG1409" i="14"/>
  <c r="CG1408" i="14"/>
  <c r="CG1407" i="14"/>
  <c r="CG1406" i="14"/>
  <c r="CG1399" i="14"/>
  <c r="CG1398" i="14"/>
  <c r="CG1391" i="14"/>
  <c r="CG1390" i="14"/>
  <c r="CG1389" i="14"/>
  <c r="CG1388" i="14"/>
  <c r="CG1387" i="14"/>
  <c r="CG1356" i="14"/>
  <c r="CG1355" i="14"/>
  <c r="CG1354" i="14"/>
  <c r="CG1353" i="14"/>
  <c r="CG1352" i="14"/>
  <c r="CG1351" i="14"/>
  <c r="CG1350" i="14"/>
  <c r="CG1348" i="14"/>
  <c r="CG1337" i="14"/>
  <c r="CG1325" i="14"/>
  <c r="CG1318" i="14"/>
  <c r="CG1317" i="14"/>
  <c r="CG1316" i="14"/>
  <c r="CG1315" i="14"/>
  <c r="CG1314" i="14"/>
  <c r="CG1313" i="14"/>
  <c r="CG1312" i="14"/>
  <c r="CG1311" i="14"/>
  <c r="CG1310" i="14"/>
  <c r="CG1309" i="14"/>
  <c r="CG1308" i="14"/>
  <c r="CG1307" i="14"/>
  <c r="CG1306" i="14"/>
  <c r="CG1305" i="14"/>
  <c r="CG1304" i="14"/>
  <c r="CG1303" i="14"/>
  <c r="CG1302" i="14"/>
  <c r="CG1301" i="14"/>
  <c r="CG1300" i="14"/>
  <c r="CG1299" i="14"/>
  <c r="CG1298" i="14"/>
  <c r="CG1297" i="14"/>
  <c r="CG1296" i="14"/>
  <c r="CG1295" i="14"/>
  <c r="CG1294" i="14"/>
  <c r="CG1293" i="14"/>
  <c r="CG1292" i="14"/>
  <c r="CG1291" i="14"/>
  <c r="CG1290" i="14"/>
  <c r="CG1289" i="14"/>
  <c r="CG1288" i="14"/>
  <c r="CG1287" i="14"/>
  <c r="CG1286" i="14"/>
  <c r="CG1285" i="14"/>
  <c r="CG1284" i="14"/>
  <c r="CG1283" i="14"/>
  <c r="CG1282" i="14"/>
  <c r="CG1281" i="14"/>
  <c r="CG1280" i="14"/>
  <c r="CG1279" i="14"/>
  <c r="CG1278" i="14"/>
  <c r="CG1277" i="14"/>
  <c r="CG1276" i="14"/>
  <c r="CG1275" i="14"/>
  <c r="CG1274" i="14"/>
  <c r="CG1273" i="14"/>
  <c r="CG1272" i="14"/>
  <c r="CG1271" i="14"/>
  <c r="CG1270" i="14"/>
  <c r="CG1269" i="14"/>
  <c r="CG1268" i="14"/>
  <c r="CG1267" i="14"/>
  <c r="CG1266" i="14"/>
  <c r="CG1265" i="14"/>
  <c r="CG1264" i="14"/>
  <c r="CG1263" i="14"/>
  <c r="CG1262" i="14"/>
  <c r="CG1261" i="14"/>
  <c r="CG1260" i="14"/>
  <c r="CG1259" i="14"/>
  <c r="CG1258" i="14"/>
  <c r="CG1257" i="14"/>
  <c r="CG1256" i="14"/>
  <c r="CG1255" i="14"/>
  <c r="CG1254" i="14"/>
  <c r="CG1253" i="14"/>
  <c r="CG1252" i="14"/>
  <c r="CG1251" i="14"/>
  <c r="CG1250" i="14"/>
  <c r="CG1249" i="14"/>
  <c r="CG1248" i="14"/>
  <c r="CG1247" i="14"/>
  <c r="CG1246" i="14"/>
  <c r="CG1245" i="14"/>
  <c r="CG1244" i="14"/>
  <c r="CG1243" i="14"/>
  <c r="CG1234" i="14"/>
  <c r="CG1232" i="14"/>
  <c r="CG1231" i="14"/>
  <c r="CG1230" i="14"/>
  <c r="CG1229" i="14"/>
  <c r="CG1228" i="14"/>
  <c r="CG1227" i="14"/>
  <c r="CG1226" i="14"/>
  <c r="CG1225" i="14"/>
  <c r="CG1224" i="14"/>
  <c r="CG1223" i="14"/>
  <c r="CG1222" i="14"/>
  <c r="CG1221" i="14"/>
  <c r="CG1220" i="14"/>
  <c r="CG1219" i="14"/>
  <c r="CG1218" i="14"/>
  <c r="CG1217" i="14"/>
  <c r="CG1216" i="14"/>
  <c r="CG1215" i="14"/>
  <c r="CG1214" i="14"/>
  <c r="CG1213" i="14"/>
  <c r="CG1212" i="14"/>
  <c r="CG1211" i="14"/>
  <c r="CG1210" i="14"/>
  <c r="CG1209" i="14"/>
  <c r="CG1208" i="14"/>
  <c r="CG1207" i="14"/>
  <c r="CG1206" i="14"/>
  <c r="CG1205" i="14"/>
  <c r="CG1204" i="14"/>
  <c r="CG1203" i="14"/>
  <c r="CG1202" i="14"/>
  <c r="CG1201" i="14"/>
  <c r="CG1200" i="14"/>
  <c r="CG1199" i="14"/>
  <c r="CG1198" i="14"/>
  <c r="CG1197" i="14"/>
  <c r="CG1196" i="14"/>
  <c r="CG1195" i="14"/>
  <c r="CG1194" i="14"/>
  <c r="CG1193" i="14"/>
  <c r="CG1192" i="14"/>
  <c r="CG1191" i="14"/>
  <c r="CG1190" i="14"/>
  <c r="CG1189" i="14"/>
  <c r="CG1188" i="14"/>
  <c r="CG1187" i="14"/>
  <c r="CG1186" i="14"/>
  <c r="CG1185" i="14"/>
  <c r="CG1173" i="14"/>
  <c r="CG1130" i="14"/>
  <c r="CG1042" i="14"/>
  <c r="CG1041" i="14"/>
  <c r="CG1040" i="14"/>
  <c r="CG1039" i="14"/>
  <c r="CG1038" i="14"/>
  <c r="CG1037" i="14"/>
  <c r="CG1036" i="14"/>
  <c r="CG1035" i="14"/>
  <c r="CG1034" i="14"/>
  <c r="CG1033" i="14"/>
  <c r="CG1032" i="14"/>
  <c r="CG1031" i="14"/>
  <c r="CG1030" i="14"/>
  <c r="CG1029" i="14"/>
  <c r="CG1028" i="14"/>
  <c r="CG1027" i="14"/>
  <c r="CG1026" i="14"/>
  <c r="CG1025" i="14"/>
  <c r="CG1024" i="14"/>
  <c r="CG1023" i="14"/>
  <c r="CG1022" i="14"/>
  <c r="CG1021" i="14"/>
  <c r="CG1020" i="14"/>
  <c r="CG1019" i="14"/>
  <c r="CG1018" i="14"/>
  <c r="CG1017" i="14"/>
  <c r="CG1016" i="14"/>
  <c r="CG1015" i="14"/>
  <c r="CG1014" i="14"/>
  <c r="CG1013" i="14"/>
  <c r="CG1012" i="14"/>
  <c r="CG1011" i="14"/>
  <c r="CG1010" i="14"/>
  <c r="CG1009" i="14"/>
  <c r="CG1008" i="14"/>
  <c r="CG1007" i="14"/>
  <c r="CG1006" i="14"/>
  <c r="CG1005" i="14"/>
  <c r="CG1004" i="14"/>
  <c r="CG1003" i="14"/>
  <c r="CG1002" i="14"/>
  <c r="CG1001" i="14"/>
  <c r="CG1000" i="14"/>
  <c r="CG999" i="14"/>
  <c r="CG998" i="14"/>
  <c r="CG997" i="14"/>
  <c r="CG996" i="14"/>
  <c r="CG995" i="14"/>
  <c r="CG994" i="14"/>
  <c r="CG993" i="14"/>
  <c r="CG992" i="14"/>
  <c r="CG991" i="14"/>
  <c r="CG990" i="14"/>
  <c r="CG989" i="14"/>
  <c r="CG988" i="14"/>
  <c r="CG987" i="14"/>
  <c r="CG986" i="14"/>
  <c r="CG985" i="14"/>
  <c r="CG984" i="14"/>
  <c r="CG983" i="14"/>
  <c r="CG982" i="14"/>
  <c r="CG981" i="14"/>
  <c r="CG977" i="14"/>
  <c r="CG976" i="14"/>
  <c r="CG975" i="14"/>
  <c r="CG972" i="14"/>
  <c r="CG971" i="14"/>
  <c r="CG964" i="14"/>
  <c r="CG961" i="14"/>
  <c r="CG960" i="14"/>
  <c r="CG959" i="14"/>
  <c r="CG958" i="14"/>
  <c r="CG957" i="14"/>
  <c r="CG956" i="14"/>
  <c r="CG955" i="14"/>
  <c r="CG954" i="14"/>
  <c r="CG953" i="14"/>
  <c r="CG952" i="14"/>
  <c r="CG951" i="14"/>
  <c r="CG950" i="14"/>
  <c r="CG949" i="14"/>
  <c r="CG948" i="14"/>
  <c r="CG947" i="14"/>
  <c r="CG946" i="14"/>
  <c r="CG945" i="14"/>
  <c r="CG944" i="14"/>
  <c r="CG943" i="14"/>
  <c r="CG942" i="14"/>
  <c r="CG941" i="14"/>
  <c r="CG940" i="14"/>
  <c r="CG939" i="14"/>
  <c r="CG938" i="14"/>
  <c r="CG937" i="14"/>
  <c r="CG936" i="14"/>
  <c r="CG935" i="14"/>
  <c r="CG934" i="14"/>
  <c r="CG933" i="14"/>
  <c r="CG932" i="14"/>
  <c r="CG931" i="14"/>
  <c r="CG930" i="14"/>
  <c r="CG929" i="14"/>
  <c r="CG928" i="14"/>
  <c r="CG927" i="14"/>
  <c r="CG926" i="14"/>
  <c r="CG925" i="14"/>
  <c r="CG924" i="14"/>
  <c r="CG923" i="14"/>
  <c r="CG922" i="14"/>
  <c r="CG921" i="14"/>
  <c r="CG920" i="14"/>
  <c r="CG918" i="14"/>
  <c r="CG917" i="14"/>
  <c r="CG916" i="14"/>
  <c r="CG915" i="14"/>
  <c r="CG914" i="14"/>
  <c r="CG913" i="14"/>
  <c r="CG912" i="14"/>
  <c r="CG911" i="14"/>
  <c r="CG910" i="14"/>
  <c r="CG909" i="14"/>
  <c r="CG908" i="14"/>
  <c r="CG907" i="14"/>
  <c r="CG906" i="14"/>
  <c r="CG905" i="14"/>
  <c r="CG904" i="14"/>
  <c r="CG903" i="14"/>
  <c r="CG902" i="14"/>
  <c r="CG901" i="14"/>
  <c r="CG900" i="14"/>
  <c r="CG899" i="14"/>
  <c r="CG898" i="14"/>
  <c r="CG897" i="14"/>
  <c r="CG896" i="14"/>
  <c r="CG895" i="14"/>
  <c r="CG894" i="14"/>
  <c r="CG876" i="14"/>
  <c r="CG875" i="14"/>
  <c r="CG874" i="14"/>
  <c r="CG873" i="14"/>
  <c r="CG869" i="14"/>
  <c r="CG868" i="14"/>
  <c r="CG867" i="14"/>
  <c r="CG866" i="14"/>
  <c r="CG865" i="14"/>
  <c r="CG864" i="14"/>
  <c r="CG863" i="14"/>
  <c r="CG848" i="14"/>
  <c r="CG847" i="14"/>
  <c r="CG846" i="14"/>
  <c r="CG843" i="14"/>
  <c r="CG836" i="14"/>
  <c r="CG835" i="14"/>
  <c r="CG834" i="14"/>
  <c r="CG833" i="14"/>
  <c r="CG823" i="14"/>
  <c r="CG822" i="14"/>
  <c r="CG816" i="14"/>
  <c r="CG812" i="14"/>
  <c r="CG808" i="14"/>
  <c r="CG798" i="14"/>
  <c r="CG786" i="14"/>
  <c r="CG782" i="14"/>
  <c r="CG777" i="14"/>
  <c r="CG763" i="14"/>
  <c r="CG753" i="14"/>
  <c r="CG584" i="14"/>
  <c r="CG574" i="14"/>
  <c r="CG573" i="14"/>
  <c r="CG494" i="14"/>
  <c r="CG440" i="14"/>
  <c r="CG437" i="14"/>
  <c r="CG435" i="14"/>
  <c r="CG434" i="14"/>
  <c r="CG433" i="14"/>
  <c r="CG432" i="14"/>
  <c r="CG431" i="14"/>
  <c r="CG430" i="14"/>
  <c r="CG429" i="14"/>
  <c r="CG428" i="14"/>
  <c r="CG427" i="14"/>
  <c r="CG426" i="14"/>
  <c r="CG425" i="14"/>
  <c r="CG423" i="14"/>
  <c r="CG422" i="14"/>
  <c r="CG421" i="14"/>
  <c r="CG420" i="14"/>
  <c r="CG419" i="14"/>
  <c r="CG417" i="14"/>
  <c r="CG416" i="14"/>
  <c r="CG414" i="14"/>
  <c r="CG413" i="14"/>
  <c r="CG412" i="14"/>
  <c r="CG411" i="14"/>
  <c r="CG410" i="14"/>
  <c r="CG409" i="14"/>
  <c r="CG408" i="14"/>
  <c r="CG407" i="14"/>
  <c r="CG406" i="14"/>
  <c r="CG405" i="14"/>
  <c r="CG404" i="14"/>
  <c r="CG403" i="14"/>
  <c r="CG402" i="14"/>
  <c r="CG401" i="14"/>
  <c r="CG400" i="14"/>
  <c r="CG399" i="14"/>
  <c r="CG397" i="14"/>
  <c r="CG396" i="14"/>
  <c r="CG395" i="14"/>
  <c r="X3" i="19"/>
  <c r="V3" i="19" s="1"/>
  <c r="X4" i="19"/>
  <c r="V4" i="19" s="1"/>
  <c r="X5" i="19"/>
  <c r="V5" i="19" s="1"/>
  <c r="X6" i="19"/>
  <c r="V6" i="19" s="1"/>
  <c r="X7" i="19"/>
  <c r="V7" i="19" s="1"/>
  <c r="X8" i="19"/>
  <c r="V8" i="19" s="1"/>
  <c r="X9" i="19"/>
  <c r="V9" i="19" s="1"/>
  <c r="X10" i="19"/>
  <c r="X11" i="19"/>
  <c r="V11" i="19" s="1"/>
  <c r="X12" i="19"/>
  <c r="X13" i="19"/>
  <c r="X14" i="19"/>
  <c r="X15" i="19"/>
  <c r="X16" i="19"/>
  <c r="V16" i="19" s="1"/>
  <c r="X17" i="19"/>
  <c r="X18" i="19"/>
  <c r="X19" i="19"/>
  <c r="X20" i="19"/>
  <c r="V20" i="19" s="1"/>
  <c r="X21" i="19"/>
  <c r="V21" i="19" s="1"/>
  <c r="X22" i="19"/>
  <c r="V22" i="19" s="1"/>
  <c r="X23" i="19"/>
  <c r="V23" i="19" s="1"/>
  <c r="X24" i="19"/>
  <c r="X25" i="19"/>
  <c r="V25" i="19" s="1"/>
  <c r="X26" i="19"/>
  <c r="X27" i="19"/>
  <c r="X28" i="19"/>
  <c r="X29" i="19"/>
  <c r="X30" i="19"/>
  <c r="V30" i="19" s="1"/>
  <c r="X31" i="19"/>
  <c r="V31" i="19" s="1"/>
  <c r="X32" i="19"/>
  <c r="V32" i="19" s="1"/>
  <c r="X33" i="19"/>
  <c r="V33" i="19" s="1"/>
  <c r="X34" i="19"/>
  <c r="X35" i="19"/>
  <c r="X36" i="19"/>
  <c r="X37" i="19"/>
  <c r="V37" i="19" s="1"/>
  <c r="X38" i="19"/>
  <c r="X39" i="19"/>
  <c r="V39" i="19" s="1"/>
  <c r="X40" i="19"/>
  <c r="X42" i="19"/>
  <c r="Y42" i="19" s="1"/>
  <c r="X43" i="19"/>
  <c r="Y43" i="19" s="1"/>
  <c r="X44" i="19"/>
  <c r="Y44" i="19" s="1"/>
  <c r="X45" i="19"/>
  <c r="X46" i="19"/>
  <c r="X47" i="19"/>
  <c r="X48" i="19"/>
  <c r="X49" i="19"/>
  <c r="X50" i="19"/>
  <c r="X51" i="19"/>
  <c r="X52" i="19"/>
  <c r="Y52" i="19" s="1"/>
  <c r="X53" i="19"/>
  <c r="Y53" i="19" s="1"/>
  <c r="X54" i="19"/>
  <c r="Y54" i="19" s="1"/>
  <c r="X55" i="19"/>
  <c r="Y55" i="19" s="1"/>
  <c r="X56" i="19"/>
  <c r="X57" i="19"/>
  <c r="Y57" i="19" s="1"/>
  <c r="X58" i="19"/>
  <c r="Y58" i="19" s="1"/>
  <c r="X59" i="19"/>
  <c r="X60" i="19"/>
  <c r="X61" i="19"/>
  <c r="X62" i="19"/>
  <c r="X63" i="19"/>
  <c r="X64" i="19"/>
  <c r="X65" i="19"/>
  <c r="X66" i="19"/>
  <c r="X67" i="19"/>
  <c r="Y67" i="19" s="1"/>
  <c r="X68" i="19"/>
  <c r="X69" i="19"/>
  <c r="Y69" i="19" s="1"/>
  <c r="X70" i="19"/>
  <c r="Y70" i="19" s="1"/>
  <c r="X71" i="19"/>
  <c r="Y71" i="19" s="1"/>
  <c r="X72" i="19"/>
  <c r="X73" i="19"/>
  <c r="Y73" i="19" s="1"/>
  <c r="X74" i="19"/>
  <c r="Y74" i="19" s="1"/>
  <c r="X75" i="19"/>
  <c r="X76" i="19"/>
  <c r="X77" i="19"/>
  <c r="X78" i="19"/>
  <c r="X79" i="19"/>
  <c r="X80" i="19"/>
  <c r="X81" i="19"/>
  <c r="Y81" i="19" s="1"/>
  <c r="X82" i="19"/>
  <c r="X83" i="19"/>
  <c r="Y83" i="19" s="1"/>
  <c r="X84" i="19"/>
  <c r="Y84" i="19" s="1"/>
  <c r="X85" i="19"/>
  <c r="Y85" i="19" s="1"/>
  <c r="X86" i="19"/>
  <c r="Y86" i="19" s="1"/>
  <c r="X87" i="19"/>
  <c r="X88" i="19"/>
  <c r="X89" i="19"/>
  <c r="Y89" i="19" s="1"/>
  <c r="X90" i="19"/>
  <c r="Y90" i="19" s="1"/>
  <c r="X91" i="19"/>
  <c r="Y91" i="19" s="1"/>
  <c r="X92" i="19"/>
  <c r="X93" i="19"/>
  <c r="X94" i="19"/>
  <c r="X95" i="19"/>
  <c r="Y95" i="19" s="1"/>
  <c r="X96" i="19"/>
  <c r="X97" i="19"/>
  <c r="Y97" i="19" s="1"/>
  <c r="X98" i="19"/>
  <c r="Y98" i="19" s="1"/>
  <c r="X99" i="19"/>
  <c r="Y99" i="19" s="1"/>
  <c r="X100" i="19"/>
  <c r="Y100" i="19" s="1"/>
  <c r="X101" i="19"/>
  <c r="X102" i="19"/>
  <c r="X103" i="19"/>
  <c r="X104" i="19"/>
  <c r="X105" i="19"/>
  <c r="X106" i="19"/>
  <c r="Y106" i="19" s="1"/>
  <c r="X107" i="19"/>
  <c r="Y107" i="19" s="1"/>
  <c r="X108" i="19"/>
  <c r="Y108" i="19" s="1"/>
  <c r="X109" i="19"/>
  <c r="Y109" i="19" s="1"/>
  <c r="X110" i="19"/>
  <c r="X111" i="19"/>
  <c r="Y111" i="19" s="1"/>
  <c r="X112" i="19"/>
  <c r="Y112" i="19" s="1"/>
  <c r="X113" i="19"/>
  <c r="Y113" i="19" s="1"/>
  <c r="X114" i="19"/>
  <c r="Y114" i="19" s="1"/>
  <c r="X115" i="19"/>
  <c r="X116" i="19"/>
  <c r="X117" i="19"/>
  <c r="X118" i="19"/>
  <c r="X119" i="19"/>
  <c r="X120" i="19"/>
  <c r="X121" i="19"/>
  <c r="X122" i="19"/>
  <c r="X123" i="19"/>
  <c r="Y123" i="19" s="1"/>
  <c r="X124" i="19"/>
  <c r="Y124" i="19" s="1"/>
  <c r="X125" i="19"/>
  <c r="Y125" i="19" s="1"/>
  <c r="X126" i="19"/>
  <c r="Y126" i="19" s="1"/>
  <c r="X127" i="19"/>
  <c r="Y127" i="19" s="1"/>
  <c r="X128" i="19"/>
  <c r="X129" i="19"/>
  <c r="X130" i="19"/>
  <c r="X131" i="19"/>
  <c r="X132" i="19"/>
  <c r="X133" i="19"/>
  <c r="X134" i="19"/>
  <c r="X135" i="19"/>
  <c r="X136" i="19"/>
  <c r="X137" i="19"/>
  <c r="X138" i="19"/>
  <c r="Y138" i="19" s="1"/>
  <c r="X139" i="19"/>
  <c r="Y139" i="19" s="1"/>
  <c r="X140" i="19"/>
  <c r="Y140" i="19" s="1"/>
  <c r="X141" i="19"/>
  <c r="Y141" i="19" s="1"/>
  <c r="X142" i="19"/>
  <c r="Y142" i="19" s="1"/>
  <c r="X143" i="19"/>
  <c r="X144" i="19"/>
  <c r="Y144" i="19" s="1"/>
  <c r="X145" i="19"/>
  <c r="Y145" i="19" s="1"/>
  <c r="X146" i="19"/>
  <c r="Y146" i="19" s="1"/>
  <c r="X147" i="19"/>
  <c r="X148" i="19"/>
  <c r="X149" i="19"/>
  <c r="X150" i="19"/>
  <c r="X151" i="19"/>
  <c r="X152" i="19"/>
  <c r="Y152" i="19" s="1"/>
  <c r="X153" i="19"/>
  <c r="Y153" i="19" s="1"/>
  <c r="X154" i="19"/>
  <c r="Y154" i="19" s="1"/>
  <c r="X155" i="19"/>
  <c r="Y155" i="19" s="1"/>
  <c r="X156" i="19"/>
  <c r="Y156" i="19" s="1"/>
  <c r="X157" i="19"/>
  <c r="X158" i="19"/>
  <c r="X159" i="19"/>
  <c r="X160" i="19"/>
  <c r="X161" i="19"/>
  <c r="Y161" i="19" s="1"/>
  <c r="X162" i="19"/>
  <c r="Y162" i="19" s="1"/>
  <c r="X163" i="19"/>
  <c r="Y163" i="19" s="1"/>
  <c r="X164" i="19"/>
  <c r="X165" i="19"/>
  <c r="X166" i="19"/>
  <c r="Y166" i="19" s="1"/>
  <c r="X167" i="19"/>
  <c r="Y167" i="19" s="1"/>
  <c r="X168" i="19"/>
  <c r="Y168" i="19" s="1"/>
  <c r="X169" i="19"/>
  <c r="Y169" i="19" s="1"/>
  <c r="X170" i="19"/>
  <c r="Y170" i="19" s="1"/>
  <c r="X171" i="19"/>
  <c r="X172" i="19"/>
  <c r="X173" i="19"/>
  <c r="X174" i="19"/>
  <c r="X175" i="19"/>
  <c r="X176" i="19"/>
  <c r="X177" i="19"/>
  <c r="X178" i="19"/>
  <c r="Y178" i="19" s="1"/>
  <c r="X179" i="19"/>
  <c r="Y179" i="19" s="1"/>
  <c r="X180" i="19"/>
  <c r="Y180" i="19" s="1"/>
  <c r="X181" i="19"/>
  <c r="Y181" i="19" s="1"/>
  <c r="X182" i="19"/>
  <c r="Y182" i="19" s="1"/>
  <c r="X183" i="19"/>
  <c r="Y183" i="19" s="1"/>
  <c r="X184" i="19"/>
  <c r="Y184" i="19" s="1"/>
  <c r="X185" i="19"/>
  <c r="X186" i="19"/>
  <c r="X187" i="19"/>
  <c r="X188" i="19"/>
  <c r="X189" i="19"/>
  <c r="X190" i="19"/>
  <c r="X191" i="19"/>
  <c r="X192" i="19"/>
  <c r="X193" i="19"/>
  <c r="X194" i="19"/>
  <c r="Y194" i="19" s="1"/>
  <c r="X195" i="19"/>
  <c r="Y195" i="19" s="1"/>
  <c r="X196" i="19"/>
  <c r="Y196" i="19" s="1"/>
  <c r="X197" i="19"/>
  <c r="Y197" i="19" s="1"/>
  <c r="X198" i="19"/>
  <c r="Y198" i="19" s="1"/>
  <c r="X199" i="19"/>
  <c r="Y199" i="19" s="1"/>
  <c r="X200" i="19"/>
  <c r="Y200" i="19" s="1"/>
  <c r="X201" i="19"/>
  <c r="X202" i="19"/>
  <c r="X203" i="19"/>
  <c r="X204" i="19"/>
  <c r="X205" i="19"/>
  <c r="X206" i="19"/>
  <c r="X207" i="19"/>
  <c r="X208" i="19"/>
  <c r="Y208" i="19" s="1"/>
  <c r="X209" i="19"/>
  <c r="Y209" i="19" s="1"/>
  <c r="X210" i="19"/>
  <c r="Y210" i="19" s="1"/>
  <c r="X211" i="19"/>
  <c r="Y211" i="19" s="1"/>
  <c r="X212" i="19"/>
  <c r="Y212" i="19" s="1"/>
  <c r="X213" i="19"/>
  <c r="X214" i="19"/>
  <c r="X215" i="19"/>
  <c r="X216" i="19"/>
  <c r="Y216" i="19" s="1"/>
  <c r="X217" i="19"/>
  <c r="Y217" i="19" s="1"/>
  <c r="X218" i="19"/>
  <c r="X219" i="19"/>
  <c r="X220" i="19"/>
  <c r="X221" i="19"/>
  <c r="X222" i="19"/>
  <c r="Y222" i="19" s="1"/>
  <c r="X223" i="19"/>
  <c r="Y223" i="19" s="1"/>
  <c r="X224" i="19"/>
  <c r="Y224" i="19" s="1"/>
  <c r="X225" i="19"/>
  <c r="Y225" i="19" s="1"/>
  <c r="X226" i="19"/>
  <c r="Y226" i="19" s="1"/>
  <c r="X227" i="19"/>
  <c r="X228" i="19"/>
  <c r="X229" i="19"/>
  <c r="X230" i="19"/>
  <c r="X231" i="19"/>
  <c r="X232" i="19"/>
  <c r="Y232" i="19" s="1"/>
  <c r="X233" i="19"/>
  <c r="Y233" i="19" s="1"/>
  <c r="X234" i="19"/>
  <c r="Y234" i="19" s="1"/>
  <c r="X235" i="19"/>
  <c r="X236" i="19"/>
  <c r="Y236" i="19" s="1"/>
  <c r="X237" i="19"/>
  <c r="Y237" i="19" s="1"/>
  <c r="X238" i="19"/>
  <c r="Y238" i="19" s="1"/>
  <c r="X239" i="19"/>
  <c r="Y239" i="19" s="1"/>
  <c r="X240" i="19"/>
  <c r="Y240" i="19" s="1"/>
  <c r="X241" i="19"/>
  <c r="X242" i="19"/>
  <c r="X243" i="19"/>
  <c r="X244" i="19"/>
  <c r="X245" i="19"/>
  <c r="X246" i="19"/>
  <c r="X247" i="19"/>
  <c r="X248" i="19"/>
  <c r="X249" i="19"/>
  <c r="Y249" i="19" s="1"/>
  <c r="X250" i="19"/>
  <c r="Y250" i="19" s="1"/>
  <c r="X251" i="19"/>
  <c r="Y251" i="19" s="1"/>
  <c r="X252" i="19"/>
  <c r="Y252" i="19" s="1"/>
  <c r="X253" i="19"/>
  <c r="Y253" i="19" s="1"/>
  <c r="X254" i="19"/>
  <c r="Y254" i="19" s="1"/>
  <c r="X255" i="19"/>
  <c r="X256" i="19"/>
  <c r="X257" i="19"/>
  <c r="X258" i="19"/>
  <c r="X259" i="19"/>
  <c r="X260" i="19"/>
  <c r="X261" i="19"/>
  <c r="X262" i="19"/>
  <c r="X263" i="19"/>
  <c r="X264" i="19"/>
  <c r="Y264" i="19" s="1"/>
  <c r="X265" i="19"/>
  <c r="Y265" i="19" s="1"/>
  <c r="X266" i="19"/>
  <c r="Y266" i="19" s="1"/>
  <c r="X267" i="19"/>
  <c r="Y267" i="19" s="1"/>
  <c r="X268" i="19"/>
  <c r="Y268" i="19" s="1"/>
  <c r="X269" i="19"/>
  <c r="Y269" i="19" s="1"/>
  <c r="X270" i="19"/>
  <c r="Y270" i="19" s="1"/>
  <c r="X271" i="19"/>
  <c r="Y271" i="19" s="1"/>
  <c r="X272" i="19"/>
  <c r="X273" i="19"/>
  <c r="X274" i="19"/>
  <c r="X275" i="19"/>
  <c r="X276" i="19"/>
  <c r="X277" i="19"/>
  <c r="X278" i="19"/>
  <c r="Y278" i="19" s="1"/>
  <c r="X279" i="19"/>
  <c r="Y279" i="19" s="1"/>
  <c r="X280" i="19"/>
  <c r="Y280" i="19" s="1"/>
  <c r="X281" i="19"/>
  <c r="Y281" i="19" s="1"/>
  <c r="X282" i="19"/>
  <c r="Y282" i="19" s="1"/>
  <c r="X283" i="19"/>
  <c r="X284" i="19"/>
  <c r="X285" i="19"/>
  <c r="X286" i="19"/>
  <c r="Y286" i="19" s="1"/>
  <c r="X287" i="19"/>
  <c r="Y287" i="19" s="1"/>
  <c r="X288" i="19"/>
  <c r="Y288" i="19" s="1"/>
  <c r="X289" i="19"/>
  <c r="X290" i="19"/>
  <c r="X291" i="19"/>
  <c r="X292" i="19"/>
  <c r="Y292" i="19" s="1"/>
  <c r="X293" i="19"/>
  <c r="Y293" i="19" s="1"/>
  <c r="X294" i="19"/>
  <c r="Y294" i="19" s="1"/>
  <c r="X295" i="19"/>
  <c r="Y295" i="19" s="1"/>
  <c r="X296" i="19"/>
  <c r="Y296" i="19" s="1"/>
  <c r="X297" i="19"/>
  <c r="X298" i="19"/>
  <c r="X299" i="19"/>
  <c r="X300" i="19"/>
  <c r="X301" i="19"/>
  <c r="X302" i="19"/>
  <c r="X303" i="19"/>
  <c r="Y303" i="19" s="1"/>
  <c r="X304" i="19"/>
  <c r="X305" i="19"/>
  <c r="Y305" i="19" s="1"/>
  <c r="X306" i="19"/>
  <c r="Y306" i="19" s="1"/>
  <c r="X307" i="19"/>
  <c r="Y307" i="19" s="1"/>
  <c r="X308" i="19"/>
  <c r="Y308" i="19" s="1"/>
  <c r="X309" i="19"/>
  <c r="Y309" i="19" s="1"/>
  <c r="X310" i="19"/>
  <c r="Y310" i="19" s="1"/>
  <c r="X311" i="19"/>
  <c r="X312" i="19"/>
  <c r="X313" i="19"/>
  <c r="X314" i="19"/>
  <c r="X315" i="19"/>
  <c r="X316" i="19"/>
  <c r="X317" i="19"/>
  <c r="X318" i="19"/>
  <c r="X319" i="19"/>
  <c r="X320" i="19"/>
  <c r="Y320" i="19" s="1"/>
  <c r="X321" i="19"/>
  <c r="Y321" i="19" s="1"/>
  <c r="X322" i="19"/>
  <c r="Y322" i="19" s="1"/>
  <c r="X323" i="19"/>
  <c r="Y323" i="19" s="1"/>
  <c r="X324" i="19"/>
  <c r="Y324" i="19" s="1"/>
  <c r="X325" i="19"/>
  <c r="Y325" i="19" s="1"/>
  <c r="X326" i="19"/>
  <c r="X327" i="19"/>
  <c r="X328" i="19"/>
  <c r="X329" i="19"/>
  <c r="X330" i="19"/>
  <c r="X331" i="19"/>
  <c r="X332" i="19"/>
  <c r="X333" i="19"/>
  <c r="X334" i="19"/>
  <c r="Y334" i="19" s="1"/>
  <c r="X335" i="19"/>
  <c r="Y335" i="19" s="1"/>
  <c r="X336" i="19"/>
  <c r="Y336" i="19" s="1"/>
  <c r="X337" i="19"/>
  <c r="X338" i="19"/>
  <c r="Y338" i="19" s="1"/>
  <c r="X339" i="19"/>
  <c r="X340" i="19"/>
  <c r="Y340" i="19" s="1"/>
  <c r="X341" i="19"/>
  <c r="X342" i="19"/>
  <c r="Y342" i="19" s="1"/>
  <c r="X343" i="19"/>
  <c r="Y343" i="19" s="1"/>
  <c r="X344" i="19"/>
  <c r="Y344" i="19" s="1"/>
  <c r="X345" i="19"/>
  <c r="X346" i="19"/>
  <c r="X347" i="19"/>
  <c r="X348" i="19"/>
  <c r="Y348" i="19" s="1"/>
  <c r="X349" i="19"/>
  <c r="Y349" i="19" s="1"/>
  <c r="X350" i="19"/>
  <c r="Y350" i="19" s="1"/>
  <c r="X351" i="19"/>
  <c r="Y351" i="19" s="1"/>
  <c r="X352" i="19"/>
  <c r="Y352" i="19" s="1"/>
  <c r="X353" i="19"/>
  <c r="X354" i="19"/>
  <c r="Y354" i="19" s="1"/>
  <c r="X355" i="19"/>
  <c r="X356" i="19"/>
  <c r="X357" i="19"/>
  <c r="X358" i="19"/>
  <c r="X359" i="19"/>
  <c r="Y359" i="19" s="1"/>
  <c r="X360" i="19"/>
  <c r="Y360" i="19" s="1"/>
  <c r="X361" i="19"/>
  <c r="X362" i="19"/>
  <c r="X363" i="19"/>
  <c r="Y363" i="19" s="1"/>
  <c r="X364" i="19"/>
  <c r="Y364" i="19" s="1"/>
  <c r="X365" i="19"/>
  <c r="Y365" i="19" s="1"/>
  <c r="X366" i="19"/>
  <c r="Y366" i="19" s="1"/>
  <c r="X367" i="19"/>
  <c r="Y367" i="19" s="1"/>
  <c r="X368" i="19"/>
  <c r="X369" i="19"/>
  <c r="Y369" i="19" s="1"/>
  <c r="X370" i="19"/>
  <c r="X371" i="19"/>
  <c r="X372" i="19"/>
  <c r="X373" i="19"/>
  <c r="X374" i="19"/>
  <c r="X375" i="19"/>
  <c r="X376" i="19"/>
  <c r="Y376" i="19" s="1"/>
  <c r="X377" i="19"/>
  <c r="X378" i="19"/>
  <c r="Y378" i="19" s="1"/>
  <c r="X379" i="19"/>
  <c r="Y379" i="19" s="1"/>
  <c r="X380" i="19"/>
  <c r="X381" i="19"/>
  <c r="Y381" i="19" s="1"/>
  <c r="X382" i="19"/>
  <c r="X383" i="19"/>
  <c r="Y383" i="19" s="1"/>
  <c r="X384" i="19"/>
  <c r="X385" i="19"/>
  <c r="X386" i="19"/>
  <c r="X387" i="19"/>
  <c r="X388" i="19"/>
  <c r="X389" i="19"/>
  <c r="X390" i="19"/>
  <c r="Y390" i="19" s="1"/>
  <c r="X391" i="19"/>
  <c r="Y391" i="19" s="1"/>
  <c r="X392" i="19"/>
  <c r="Y392" i="19" s="1"/>
  <c r="X393" i="19"/>
  <c r="Y393" i="19" s="1"/>
  <c r="X394" i="19"/>
  <c r="Y394" i="19" s="1"/>
  <c r="X395" i="19"/>
  <c r="Y395" i="19" s="1"/>
  <c r="X396" i="19"/>
  <c r="Y396" i="19" s="1"/>
  <c r="X397" i="19"/>
  <c r="Y397" i="19" s="1"/>
  <c r="X398" i="19"/>
  <c r="Y398" i="19" s="1"/>
  <c r="X399" i="19"/>
  <c r="Y399" i="19" s="1"/>
  <c r="X400" i="19"/>
  <c r="X401" i="19"/>
  <c r="X402" i="19"/>
  <c r="X403" i="19"/>
  <c r="X404" i="19"/>
  <c r="Y404" i="19" s="1"/>
  <c r="X405" i="19"/>
  <c r="Y405" i="19" s="1"/>
  <c r="X406" i="19"/>
  <c r="Y406" i="19" s="1"/>
  <c r="X407" i="19"/>
  <c r="Y407" i="19" s="1"/>
  <c r="X408" i="19"/>
  <c r="Y408" i="19" s="1"/>
  <c r="X409" i="19"/>
  <c r="Y409" i="19" s="1"/>
  <c r="X410" i="19"/>
  <c r="X411" i="19"/>
  <c r="Y411" i="19" s="1"/>
  <c r="X412" i="19"/>
  <c r="X413" i="19"/>
  <c r="X414" i="19"/>
  <c r="Y414" i="19" s="1"/>
  <c r="X415" i="19"/>
  <c r="Y415" i="19" s="1"/>
  <c r="X416" i="19"/>
  <c r="Y416" i="19" s="1"/>
  <c r="X417" i="19"/>
  <c r="X418" i="19"/>
  <c r="Y418" i="19" s="1"/>
  <c r="X419" i="19"/>
  <c r="Y419" i="19" s="1"/>
  <c r="X420" i="19"/>
  <c r="Y420" i="19" s="1"/>
  <c r="X421" i="19"/>
  <c r="Y421" i="19" s="1"/>
  <c r="X422" i="19"/>
  <c r="Y422" i="19" s="1"/>
  <c r="X423" i="19"/>
  <c r="Y423" i="19" s="1"/>
  <c r="X424" i="19"/>
  <c r="X425" i="19"/>
  <c r="Y425" i="19" s="1"/>
  <c r="X426" i="19"/>
  <c r="X427" i="19"/>
  <c r="X428" i="19"/>
  <c r="X429" i="19"/>
  <c r="X430" i="19"/>
  <c r="X431" i="19"/>
  <c r="Y431" i="19" s="1"/>
  <c r="X432" i="19"/>
  <c r="Y432" i="19" s="1"/>
  <c r="X433" i="19"/>
  <c r="Y433" i="19" s="1"/>
  <c r="X434" i="19"/>
  <c r="Y434" i="19" s="1"/>
  <c r="X435" i="19"/>
  <c r="Y435" i="19" s="1"/>
  <c r="X436" i="19"/>
  <c r="Y436" i="19" s="1"/>
  <c r="X437" i="19"/>
  <c r="Y437" i="19" s="1"/>
  <c r="X438" i="19"/>
  <c r="X439" i="19"/>
  <c r="Y439" i="19" s="1"/>
  <c r="X440" i="19"/>
  <c r="X441" i="19"/>
  <c r="Y441" i="19" s="1"/>
  <c r="X442" i="19"/>
  <c r="X443" i="19"/>
  <c r="X444" i="19"/>
  <c r="X445" i="19"/>
  <c r="X446" i="19"/>
  <c r="Y446" i="19" s="1"/>
  <c r="X447" i="19"/>
  <c r="Y447" i="19" s="1"/>
  <c r="X448" i="19"/>
  <c r="Y448" i="19" s="1"/>
  <c r="X449" i="19"/>
  <c r="Y449" i="19" s="1"/>
  <c r="X450" i="19"/>
  <c r="Y450" i="19" s="1"/>
  <c r="X451" i="19"/>
  <c r="Y451" i="19" s="1"/>
  <c r="X452" i="19"/>
  <c r="Y452" i="19" s="1"/>
  <c r="X453" i="19"/>
  <c r="Y453" i="19" s="1"/>
  <c r="X454" i="19"/>
  <c r="Y454" i="19" s="1"/>
  <c r="X455" i="19"/>
  <c r="Y455" i="19" s="1"/>
  <c r="X456" i="19"/>
  <c r="X457" i="19"/>
  <c r="X458" i="19"/>
  <c r="X459" i="19"/>
  <c r="X460" i="19"/>
  <c r="Y460" i="19" s="1"/>
  <c r="X461" i="19"/>
  <c r="Y461" i="19" s="1"/>
  <c r="X462" i="19"/>
  <c r="Y462" i="19" s="1"/>
  <c r="X463" i="19"/>
  <c r="Y463" i="19" s="1"/>
  <c r="X464" i="19"/>
  <c r="Y464" i="19" s="1"/>
  <c r="X465" i="19"/>
  <c r="Y465" i="19" s="1"/>
  <c r="X466" i="19"/>
  <c r="X467" i="19"/>
  <c r="Y467" i="19" s="1"/>
  <c r="X468" i="19"/>
  <c r="X469" i="19"/>
  <c r="Y469" i="19" s="1"/>
  <c r="X470" i="19"/>
  <c r="X471" i="19"/>
  <c r="Y471" i="19" s="1"/>
  <c r="X472" i="19"/>
  <c r="Y472" i="19" s="1"/>
  <c r="X473" i="19"/>
  <c r="Y473" i="19" s="1"/>
  <c r="X474" i="19"/>
  <c r="Y474" i="19" s="1"/>
  <c r="X475" i="19"/>
  <c r="Y475" i="19" s="1"/>
  <c r="X476" i="19"/>
  <c r="Y476" i="19" s="1"/>
  <c r="X477" i="19"/>
  <c r="Y477" i="19" s="1"/>
  <c r="X478" i="19"/>
  <c r="Y478" i="19" s="1"/>
  <c r="X479" i="19"/>
  <c r="Y479" i="19" s="1"/>
  <c r="X480" i="19"/>
  <c r="X481" i="19"/>
  <c r="Y481" i="19" s="1"/>
  <c r="X482" i="19"/>
  <c r="X483" i="19"/>
  <c r="Y483" i="19" s="1"/>
  <c r="X484" i="19"/>
  <c r="X485" i="19"/>
  <c r="X486" i="19"/>
  <c r="X487" i="19"/>
  <c r="X488" i="19"/>
  <c r="Y488" i="19" s="1"/>
  <c r="X489" i="19"/>
  <c r="X490" i="19"/>
  <c r="Y490" i="19" s="1"/>
  <c r="X491" i="19"/>
  <c r="Y491" i="19" s="1"/>
  <c r="X492" i="19"/>
  <c r="X493" i="19"/>
  <c r="Y493" i="19" s="1"/>
  <c r="X494" i="19"/>
  <c r="X495" i="19"/>
  <c r="Y495" i="19" s="1"/>
  <c r="X496" i="19"/>
  <c r="X497" i="19"/>
  <c r="Y497" i="19" s="1"/>
  <c r="X498" i="19"/>
  <c r="X499" i="19"/>
  <c r="X500" i="19"/>
  <c r="X501" i="19"/>
  <c r="X502" i="19"/>
  <c r="Y502" i="19" s="1"/>
  <c r="X503" i="19"/>
  <c r="Y503" i="19" s="1"/>
  <c r="X504" i="19"/>
  <c r="Y504" i="19" s="1"/>
  <c r="X505" i="19"/>
  <c r="Y505" i="19" s="1"/>
  <c r="X506" i="19"/>
  <c r="Y506" i="19" s="1"/>
  <c r="X507" i="19"/>
  <c r="Y507" i="19" s="1"/>
  <c r="X508" i="19"/>
  <c r="X509" i="19"/>
  <c r="Y509" i="19" s="1"/>
  <c r="X510" i="19"/>
  <c r="Y510" i="19" s="1"/>
  <c r="X511" i="19"/>
  <c r="Y511" i="19" s="1"/>
  <c r="X512" i="19"/>
  <c r="Y512" i="19" s="1"/>
  <c r="X513" i="19"/>
  <c r="Y513" i="19" s="1"/>
  <c r="X514" i="19"/>
  <c r="X515" i="19"/>
  <c r="X516" i="19"/>
  <c r="Y516" i="19" s="1"/>
  <c r="X517" i="19"/>
  <c r="Y517" i="19" s="1"/>
  <c r="X518" i="19"/>
  <c r="Y518" i="19" s="1"/>
  <c r="X519" i="19"/>
  <c r="Y519" i="19" s="1"/>
  <c r="X520" i="19"/>
  <c r="Y520" i="19" s="1"/>
  <c r="X521" i="19"/>
  <c r="Y521" i="19" s="1"/>
  <c r="X522" i="19"/>
  <c r="X523" i="19"/>
  <c r="Y523" i="19" s="1"/>
  <c r="X524" i="19"/>
  <c r="X525" i="19"/>
  <c r="Y525" i="19" s="1"/>
  <c r="X526" i="19"/>
  <c r="X527" i="19"/>
  <c r="X528" i="19"/>
  <c r="X529" i="19"/>
  <c r="Y529" i="19" s="1"/>
  <c r="X530" i="19"/>
  <c r="Y530" i="19" s="1"/>
  <c r="X531" i="19"/>
  <c r="Y531" i="19" s="1"/>
  <c r="X532" i="19"/>
  <c r="X533" i="19"/>
  <c r="Y533" i="19" s="1"/>
  <c r="X534" i="19"/>
  <c r="Y534" i="19" s="1"/>
  <c r="X535" i="19"/>
  <c r="X536" i="19"/>
  <c r="Y536" i="19" s="1"/>
  <c r="X537" i="19"/>
  <c r="X538" i="19"/>
  <c r="X539" i="19"/>
  <c r="Y539" i="19" s="1"/>
  <c r="X540" i="19"/>
  <c r="X541" i="19"/>
  <c r="Y541" i="19" s="1"/>
  <c r="X542" i="19"/>
  <c r="X543" i="19"/>
  <c r="X544" i="19"/>
  <c r="Y544" i="19" s="1"/>
  <c r="X545" i="19"/>
  <c r="Y545" i="19" s="1"/>
  <c r="X546" i="19"/>
  <c r="Y546" i="19" s="1"/>
  <c r="X547" i="19"/>
  <c r="Y547" i="19" s="1"/>
  <c r="X548" i="19"/>
  <c r="Y548" i="19" s="1"/>
  <c r="X549" i="19"/>
  <c r="Y549" i="19" s="1"/>
  <c r="X550" i="19"/>
  <c r="Y550" i="19" s="1"/>
  <c r="X551" i="19"/>
  <c r="Y551" i="19" s="1"/>
  <c r="X552" i="19"/>
  <c r="Y552" i="19" s="1"/>
  <c r="X553" i="19"/>
  <c r="X554" i="19"/>
  <c r="X555" i="19"/>
  <c r="X556" i="19"/>
  <c r="X557" i="19"/>
  <c r="X558" i="19"/>
  <c r="Y558" i="19" s="1"/>
  <c r="X559" i="19"/>
  <c r="AA559" i="19" s="1"/>
  <c r="X560" i="19"/>
  <c r="AA560" i="19" s="1"/>
  <c r="X561" i="19"/>
  <c r="AA561" i="19" s="1"/>
  <c r="X562" i="19"/>
  <c r="AA562" i="19" s="1"/>
  <c r="X563" i="19"/>
  <c r="AA563" i="19" s="1"/>
  <c r="X564" i="19"/>
  <c r="X565" i="19"/>
  <c r="AA565" i="19" s="1"/>
  <c r="X566" i="19"/>
  <c r="X567" i="19"/>
  <c r="AA567" i="19" s="1"/>
  <c r="X568" i="19"/>
  <c r="X569" i="19"/>
  <c r="AA569" i="19" s="1"/>
  <c r="X570" i="19"/>
  <c r="X571" i="19"/>
  <c r="AA571" i="19" s="1"/>
  <c r="X572" i="19"/>
  <c r="AA572" i="19" s="1"/>
  <c r="X573" i="19"/>
  <c r="X574" i="19"/>
  <c r="AA574" i="19" s="1"/>
  <c r="X575" i="19"/>
  <c r="AA575" i="19" s="1"/>
  <c r="X576" i="19"/>
  <c r="AA576" i="19" s="1"/>
  <c r="X577" i="19"/>
  <c r="AA577" i="19" s="1"/>
  <c r="X578" i="19"/>
  <c r="X579" i="19"/>
  <c r="AA579" i="19" s="1"/>
  <c r="X580" i="19"/>
  <c r="X581" i="19"/>
  <c r="AA581" i="19" s="1"/>
  <c r="X582" i="19"/>
  <c r="X583" i="19"/>
  <c r="Y583" i="19" s="1"/>
  <c r="X584" i="19"/>
  <c r="X585" i="19"/>
  <c r="X586" i="19"/>
  <c r="AA586" i="19" s="1"/>
  <c r="X587" i="19"/>
  <c r="V587" i="19" s="1"/>
  <c r="X588" i="19"/>
  <c r="V588" i="19" s="1"/>
  <c r="X589" i="19"/>
  <c r="V589" i="19" s="1"/>
  <c r="X590" i="19"/>
  <c r="V590" i="19" s="1"/>
  <c r="X591" i="19"/>
  <c r="V591" i="19" s="1"/>
  <c r="X592" i="19"/>
  <c r="V592" i="19" s="1"/>
  <c r="X593" i="19"/>
  <c r="V593" i="19" s="1"/>
  <c r="X594" i="19"/>
  <c r="V594" i="19" s="1"/>
  <c r="V595" i="19"/>
  <c r="X596" i="19"/>
  <c r="V596" i="19" s="1"/>
  <c r="X597" i="19"/>
  <c r="V597" i="19" s="1"/>
  <c r="X598" i="19"/>
  <c r="V598" i="19" s="1"/>
  <c r="X599" i="19"/>
  <c r="V599" i="19" s="1"/>
  <c r="X600" i="19"/>
  <c r="V600" i="19" s="1"/>
  <c r="X2" i="19"/>
  <c r="AJ2" i="19" s="1"/>
  <c r="V584" i="19" l="1"/>
  <c r="AA584" i="19"/>
  <c r="V556" i="19"/>
  <c r="Y556" i="19"/>
  <c r="V514" i="19"/>
  <c r="Y514" i="19"/>
  <c r="V500" i="19"/>
  <c r="Y500" i="19"/>
  <c r="V486" i="19"/>
  <c r="Y486" i="19"/>
  <c r="V444" i="19"/>
  <c r="Y444" i="19"/>
  <c r="V388" i="19"/>
  <c r="Y388" i="19"/>
  <c r="V332" i="19"/>
  <c r="Y332" i="19"/>
  <c r="V318" i="19"/>
  <c r="Y318" i="19"/>
  <c r="V276" i="19"/>
  <c r="Y276" i="19"/>
  <c r="V206" i="19"/>
  <c r="Y206" i="19"/>
  <c r="V164" i="19"/>
  <c r="Y164" i="19"/>
  <c r="V136" i="19"/>
  <c r="Y136" i="19"/>
  <c r="V80" i="19"/>
  <c r="Y80" i="19"/>
  <c r="V527" i="19"/>
  <c r="Y527" i="19"/>
  <c r="V485" i="19"/>
  <c r="Y485" i="19"/>
  <c r="V443" i="19"/>
  <c r="Y443" i="19"/>
  <c r="V429" i="19"/>
  <c r="Y429" i="19"/>
  <c r="V387" i="19"/>
  <c r="Y387" i="19"/>
  <c r="V373" i="19"/>
  <c r="Y373" i="19"/>
  <c r="V345" i="19"/>
  <c r="Y345" i="19"/>
  <c r="V317" i="19"/>
  <c r="Y317" i="19"/>
  <c r="V289" i="19"/>
  <c r="Y289" i="19"/>
  <c r="V275" i="19"/>
  <c r="Y275" i="19"/>
  <c r="V247" i="19"/>
  <c r="Y247" i="19"/>
  <c r="V205" i="19"/>
  <c r="Y205" i="19"/>
  <c r="V177" i="19"/>
  <c r="Y177" i="19"/>
  <c r="V135" i="19"/>
  <c r="Y135" i="19"/>
  <c r="V65" i="19"/>
  <c r="Y65" i="19"/>
  <c r="V582" i="19"/>
  <c r="AA582" i="19"/>
  <c r="V540" i="19"/>
  <c r="Y540" i="19"/>
  <c r="V526" i="19"/>
  <c r="Y526" i="19"/>
  <c r="V498" i="19"/>
  <c r="Y498" i="19"/>
  <c r="V470" i="19"/>
  <c r="Y470" i="19"/>
  <c r="V456" i="19"/>
  <c r="Y456" i="19"/>
  <c r="V442" i="19"/>
  <c r="Y442" i="19"/>
  <c r="V428" i="19"/>
  <c r="Y428" i="19"/>
  <c r="V400" i="19"/>
  <c r="Y400" i="19"/>
  <c r="V372" i="19"/>
  <c r="Y372" i="19"/>
  <c r="V330" i="19"/>
  <c r="Y330" i="19"/>
  <c r="V302" i="19"/>
  <c r="Y302" i="19"/>
  <c r="V274" i="19"/>
  <c r="Y274" i="19"/>
  <c r="V246" i="19"/>
  <c r="Y246" i="19"/>
  <c r="V204" i="19"/>
  <c r="Y204" i="19"/>
  <c r="V176" i="19"/>
  <c r="Y176" i="19"/>
  <c r="V148" i="19"/>
  <c r="Y148" i="19"/>
  <c r="V134" i="19"/>
  <c r="Y134" i="19"/>
  <c r="V78" i="19"/>
  <c r="Y78" i="19"/>
  <c r="V427" i="19"/>
  <c r="Y427" i="19"/>
  <c r="V413" i="19"/>
  <c r="Y413" i="19"/>
  <c r="V385" i="19"/>
  <c r="Y385" i="19"/>
  <c r="V371" i="19"/>
  <c r="Y371" i="19"/>
  <c r="V357" i="19"/>
  <c r="Y357" i="19"/>
  <c r="V329" i="19"/>
  <c r="Y329" i="19"/>
  <c r="V315" i="19"/>
  <c r="Y315" i="19"/>
  <c r="V301" i="19"/>
  <c r="Y301" i="19"/>
  <c r="V273" i="19"/>
  <c r="Y273" i="19"/>
  <c r="V259" i="19"/>
  <c r="Y259" i="19"/>
  <c r="V245" i="19"/>
  <c r="Y245" i="19"/>
  <c r="V231" i="19"/>
  <c r="Y231" i="19"/>
  <c r="V203" i="19"/>
  <c r="Y203" i="19"/>
  <c r="V189" i="19"/>
  <c r="Y189" i="19"/>
  <c r="V175" i="19"/>
  <c r="Y175" i="19"/>
  <c r="V147" i="19"/>
  <c r="Y147" i="19"/>
  <c r="V133" i="19"/>
  <c r="Y133" i="19"/>
  <c r="V119" i="19"/>
  <c r="Y119" i="19"/>
  <c r="V105" i="19"/>
  <c r="Y105" i="19"/>
  <c r="V77" i="19"/>
  <c r="Y77" i="19"/>
  <c r="V63" i="19"/>
  <c r="Y63" i="19"/>
  <c r="V49" i="19"/>
  <c r="Y49" i="19"/>
  <c r="V570" i="19"/>
  <c r="AA570" i="19"/>
  <c r="V402" i="19"/>
  <c r="Y402" i="19"/>
  <c r="V346" i="19"/>
  <c r="Y346" i="19"/>
  <c r="V290" i="19"/>
  <c r="Y290" i="19"/>
  <c r="V220" i="19"/>
  <c r="Y220" i="19"/>
  <c r="V150" i="19"/>
  <c r="Y150" i="19"/>
  <c r="V122" i="19"/>
  <c r="Y122" i="19"/>
  <c r="V66" i="19"/>
  <c r="Y66" i="19"/>
  <c r="V457" i="19"/>
  <c r="Y457" i="19"/>
  <c r="V401" i="19"/>
  <c r="Y401" i="19"/>
  <c r="V331" i="19"/>
  <c r="V261" i="19"/>
  <c r="Y261" i="19"/>
  <c r="V93" i="19"/>
  <c r="Y93" i="19"/>
  <c r="V51" i="19"/>
  <c r="Y51" i="19"/>
  <c r="V358" i="19"/>
  <c r="Y358" i="19"/>
  <c r="V316" i="19"/>
  <c r="Y316" i="19"/>
  <c r="V260" i="19"/>
  <c r="Y260" i="19"/>
  <c r="V218" i="19"/>
  <c r="Y218" i="19"/>
  <c r="V120" i="19"/>
  <c r="Y120" i="19"/>
  <c r="V92" i="19"/>
  <c r="Y92" i="19"/>
  <c r="V50" i="19"/>
  <c r="Y50" i="19"/>
  <c r="V580" i="19"/>
  <c r="AA580" i="19"/>
  <c r="V566" i="19"/>
  <c r="AA566" i="19"/>
  <c r="V538" i="19"/>
  <c r="Y538" i="19"/>
  <c r="V524" i="19"/>
  <c r="Y524" i="19"/>
  <c r="V496" i="19"/>
  <c r="Y496" i="19"/>
  <c r="V482" i="19"/>
  <c r="Y482" i="19"/>
  <c r="V468" i="19"/>
  <c r="Y468" i="19"/>
  <c r="V440" i="19"/>
  <c r="Y440" i="19"/>
  <c r="V426" i="19"/>
  <c r="Y426" i="19"/>
  <c r="V412" i="19"/>
  <c r="Y412" i="19"/>
  <c r="V384" i="19"/>
  <c r="Y384" i="19"/>
  <c r="V370" i="19"/>
  <c r="Y370" i="19"/>
  <c r="V356" i="19"/>
  <c r="Y356" i="19"/>
  <c r="V328" i="19"/>
  <c r="Y328" i="19"/>
  <c r="V314" i="19"/>
  <c r="Y314" i="19"/>
  <c r="V300" i="19"/>
  <c r="Y300" i="19"/>
  <c r="V272" i="19"/>
  <c r="Y272" i="19"/>
  <c r="V258" i="19"/>
  <c r="Y258" i="19"/>
  <c r="V244" i="19"/>
  <c r="Y244" i="19"/>
  <c r="V230" i="19"/>
  <c r="Y230" i="19"/>
  <c r="V202" i="19"/>
  <c r="Y202" i="19"/>
  <c r="V188" i="19"/>
  <c r="Y188" i="19"/>
  <c r="V174" i="19"/>
  <c r="Y174" i="19"/>
  <c r="V160" i="19"/>
  <c r="Y160" i="19"/>
  <c r="V132" i="19"/>
  <c r="Y132" i="19"/>
  <c r="V118" i="19"/>
  <c r="Y118" i="19"/>
  <c r="V104" i="19"/>
  <c r="Y104" i="19"/>
  <c r="V76" i="19"/>
  <c r="Y76" i="19"/>
  <c r="V62" i="19"/>
  <c r="Y62" i="19"/>
  <c r="V48" i="19"/>
  <c r="Y48" i="19"/>
  <c r="V528" i="19"/>
  <c r="Y528" i="19"/>
  <c r="V430" i="19"/>
  <c r="Y430" i="19"/>
  <c r="V304" i="19"/>
  <c r="Y304" i="19"/>
  <c r="V192" i="19"/>
  <c r="Y192" i="19"/>
  <c r="V94" i="19"/>
  <c r="Y94" i="19"/>
  <c r="V121" i="19"/>
  <c r="Y121" i="19"/>
  <c r="V79" i="19"/>
  <c r="Y79" i="19"/>
  <c r="V568" i="19"/>
  <c r="AA568" i="19"/>
  <c r="V484" i="19"/>
  <c r="Y484" i="19"/>
  <c r="V386" i="19"/>
  <c r="Y386" i="19"/>
  <c r="V190" i="19"/>
  <c r="Y190" i="19"/>
  <c r="V64" i="19"/>
  <c r="Y64" i="19"/>
  <c r="V537" i="19"/>
  <c r="V355" i="19"/>
  <c r="Y355" i="19"/>
  <c r="V341" i="19"/>
  <c r="Y341" i="19"/>
  <c r="V327" i="19"/>
  <c r="Y327" i="19"/>
  <c r="V313" i="19"/>
  <c r="Y313" i="19"/>
  <c r="V299" i="19"/>
  <c r="Y299" i="19"/>
  <c r="V285" i="19"/>
  <c r="Y285" i="19"/>
  <c r="V257" i="19"/>
  <c r="Y257" i="19"/>
  <c r="V243" i="19"/>
  <c r="Y243" i="19"/>
  <c r="V229" i="19"/>
  <c r="Y229" i="19"/>
  <c r="V215" i="19"/>
  <c r="Y215" i="19"/>
  <c r="V201" i="19"/>
  <c r="Y201" i="19"/>
  <c r="V187" i="19"/>
  <c r="Y187" i="19"/>
  <c r="V173" i="19"/>
  <c r="Y173" i="19"/>
  <c r="V159" i="19"/>
  <c r="Y159" i="19"/>
  <c r="V131" i="19"/>
  <c r="Y131" i="19"/>
  <c r="V117" i="19"/>
  <c r="Y117" i="19"/>
  <c r="V103" i="19"/>
  <c r="Y103" i="19"/>
  <c r="V75" i="19"/>
  <c r="Y75" i="19"/>
  <c r="V61" i="19"/>
  <c r="Y61" i="19"/>
  <c r="V47" i="19"/>
  <c r="Y47" i="19"/>
  <c r="V542" i="19"/>
  <c r="Y542" i="19"/>
  <c r="V374" i="19"/>
  <c r="Y374" i="19"/>
  <c r="V191" i="19"/>
  <c r="Y191" i="19"/>
  <c r="V578" i="19"/>
  <c r="AA578" i="19"/>
  <c r="V564" i="19"/>
  <c r="AA564" i="19"/>
  <c r="V522" i="19"/>
  <c r="Y522" i="19"/>
  <c r="V508" i="19"/>
  <c r="Y508" i="19"/>
  <c r="V494" i="19"/>
  <c r="Y494" i="19"/>
  <c r="V480" i="19"/>
  <c r="Y480" i="19"/>
  <c r="V466" i="19"/>
  <c r="Y466" i="19"/>
  <c r="V438" i="19"/>
  <c r="Y438" i="19"/>
  <c r="V424" i="19"/>
  <c r="Y424" i="19"/>
  <c r="V410" i="19"/>
  <c r="Y410" i="19"/>
  <c r="V382" i="19"/>
  <c r="Y382" i="19"/>
  <c r="V368" i="19"/>
  <c r="Y368" i="19"/>
  <c r="V326" i="19"/>
  <c r="Y326" i="19"/>
  <c r="V312" i="19"/>
  <c r="Y312" i="19"/>
  <c r="V298" i="19"/>
  <c r="Y298" i="19"/>
  <c r="V284" i="19"/>
  <c r="Y284" i="19"/>
  <c r="V256" i="19"/>
  <c r="Y256" i="19"/>
  <c r="V242" i="19"/>
  <c r="Y242" i="19"/>
  <c r="V228" i="19"/>
  <c r="Y228" i="19"/>
  <c r="V214" i="19"/>
  <c r="Y214" i="19"/>
  <c r="V186" i="19"/>
  <c r="Y186" i="19"/>
  <c r="V172" i="19"/>
  <c r="Y172" i="19"/>
  <c r="V158" i="19"/>
  <c r="Y158" i="19"/>
  <c r="V130" i="19"/>
  <c r="Y130" i="19"/>
  <c r="V116" i="19"/>
  <c r="Y116" i="19"/>
  <c r="V102" i="19"/>
  <c r="Y102" i="19"/>
  <c r="V88" i="19"/>
  <c r="Y88" i="19"/>
  <c r="V60" i="19"/>
  <c r="Y60" i="19"/>
  <c r="V46" i="19"/>
  <c r="Y46" i="19"/>
  <c r="V535" i="19"/>
  <c r="Y535" i="19"/>
  <c r="V353" i="19"/>
  <c r="Y353" i="19"/>
  <c r="V339" i="19"/>
  <c r="Y339" i="19"/>
  <c r="V311" i="19"/>
  <c r="Y311" i="19"/>
  <c r="V297" i="19"/>
  <c r="Y297" i="19"/>
  <c r="V283" i="19"/>
  <c r="Y283" i="19"/>
  <c r="V255" i="19"/>
  <c r="Y255" i="19"/>
  <c r="V241" i="19"/>
  <c r="Y241" i="19"/>
  <c r="V227" i="19"/>
  <c r="Y227" i="19"/>
  <c r="V213" i="19"/>
  <c r="Y213" i="19"/>
  <c r="V185" i="19"/>
  <c r="Y185" i="19"/>
  <c r="V171" i="19"/>
  <c r="Y171" i="19"/>
  <c r="V157" i="19"/>
  <c r="Y157" i="19"/>
  <c r="V143" i="19"/>
  <c r="Y143" i="19"/>
  <c r="V129" i="19"/>
  <c r="Y129" i="19"/>
  <c r="V115" i="19"/>
  <c r="Y115" i="19"/>
  <c r="V101" i="19"/>
  <c r="Y101" i="19"/>
  <c r="V87" i="19"/>
  <c r="Y87" i="19"/>
  <c r="V59" i="19"/>
  <c r="Y59" i="19"/>
  <c r="V45" i="19"/>
  <c r="Y45" i="19"/>
  <c r="V248" i="19"/>
  <c r="Y248" i="19"/>
  <c r="V499" i="19"/>
  <c r="Y499" i="19"/>
  <c r="V219" i="19"/>
  <c r="Y219" i="19"/>
  <c r="V337" i="19"/>
  <c r="V458" i="19"/>
  <c r="Y458" i="19"/>
  <c r="V262" i="19"/>
  <c r="Y262" i="19"/>
  <c r="V149" i="19"/>
  <c r="Y149" i="19"/>
  <c r="AJ492" i="19"/>
  <c r="Y492" i="19"/>
  <c r="AJ380" i="19"/>
  <c r="Y380" i="19"/>
  <c r="AJ128" i="19"/>
  <c r="Y128" i="19"/>
  <c r="AJ72" i="19"/>
  <c r="Y72" i="19"/>
  <c r="V532" i="19"/>
  <c r="V56" i="19"/>
  <c r="Y56" i="19"/>
  <c r="AJ573" i="19"/>
  <c r="AA573" i="19"/>
  <c r="AJ489" i="19"/>
  <c r="Y489" i="19"/>
  <c r="AJ377" i="19"/>
  <c r="Y377" i="19"/>
  <c r="AJ362" i="19"/>
  <c r="Y362" i="19"/>
  <c r="V110" i="19"/>
  <c r="Y110" i="19"/>
  <c r="V96" i="19"/>
  <c r="Y96" i="19"/>
  <c r="V82" i="19"/>
  <c r="Y82" i="19"/>
  <c r="V68" i="19"/>
  <c r="Y68" i="19"/>
  <c r="V585" i="19"/>
  <c r="AA585" i="19"/>
  <c r="V557" i="19"/>
  <c r="V543" i="19"/>
  <c r="Y543" i="19"/>
  <c r="V515" i="19"/>
  <c r="Y515" i="19"/>
  <c r="V501" i="19"/>
  <c r="Y501" i="19"/>
  <c r="V487" i="19"/>
  <c r="Y487" i="19"/>
  <c r="V459" i="19"/>
  <c r="Y459" i="19"/>
  <c r="V445" i="19"/>
  <c r="Y445" i="19"/>
  <c r="V417" i="19"/>
  <c r="Y417" i="19"/>
  <c r="V403" i="19"/>
  <c r="Y403" i="19"/>
  <c r="V389" i="19"/>
  <c r="Y389" i="19"/>
  <c r="V375" i="19"/>
  <c r="Y375" i="19"/>
  <c r="V361" i="19"/>
  <c r="V347" i="19"/>
  <c r="Y347" i="19"/>
  <c r="V333" i="19"/>
  <c r="Y333" i="19"/>
  <c r="V319" i="19"/>
  <c r="Y319" i="19"/>
  <c r="V291" i="19"/>
  <c r="Y291" i="19"/>
  <c r="V277" i="19"/>
  <c r="Y277" i="19"/>
  <c r="V263" i="19"/>
  <c r="Y263" i="19"/>
  <c r="V235" i="19"/>
  <c r="Y235" i="19"/>
  <c r="V221" i="19"/>
  <c r="Y221" i="19"/>
  <c r="V207" i="19"/>
  <c r="Y207" i="19"/>
  <c r="V193" i="19"/>
  <c r="Y193" i="19"/>
  <c r="V165" i="19"/>
  <c r="Y165" i="19"/>
  <c r="V151" i="19"/>
  <c r="Y151" i="19"/>
  <c r="V137" i="19"/>
  <c r="V41" i="19"/>
  <c r="V359" i="19"/>
  <c r="AJ359" i="19"/>
  <c r="V303" i="19"/>
  <c r="AJ303" i="19"/>
  <c r="V233" i="19"/>
  <c r="AJ233" i="19"/>
  <c r="V107" i="19"/>
  <c r="AJ107" i="19"/>
  <c r="V512" i="19"/>
  <c r="AJ512" i="19"/>
  <c r="V344" i="19"/>
  <c r="AJ344" i="19"/>
  <c r="V414" i="19"/>
  <c r="AJ414" i="19"/>
  <c r="V288" i="19"/>
  <c r="AJ288" i="19"/>
  <c r="V232" i="19"/>
  <c r="AJ232" i="19"/>
  <c r="V162" i="19"/>
  <c r="AJ162" i="19"/>
  <c r="V513" i="19"/>
  <c r="AJ513" i="19"/>
  <c r="V415" i="19"/>
  <c r="AJ415" i="19"/>
  <c r="V163" i="19"/>
  <c r="AJ163" i="19"/>
  <c r="V36" i="19"/>
  <c r="AJ36" i="19"/>
  <c r="V554" i="19"/>
  <c r="AJ554" i="19"/>
  <c r="V106" i="19"/>
  <c r="AJ106" i="19"/>
  <c r="V35" i="19"/>
  <c r="AJ35" i="19"/>
  <c r="V124" i="19"/>
  <c r="AJ124" i="19"/>
  <c r="V571" i="19"/>
  <c r="AJ571" i="19"/>
  <c r="V431" i="19"/>
  <c r="AJ431" i="19"/>
  <c r="V305" i="19"/>
  <c r="AJ305" i="19"/>
  <c r="V249" i="19"/>
  <c r="AJ249" i="19"/>
  <c r="V179" i="19"/>
  <c r="AJ179" i="19"/>
  <c r="V529" i="19"/>
  <c r="AJ529" i="19"/>
  <c r="V473" i="19"/>
  <c r="AJ473" i="19"/>
  <c r="V471" i="19"/>
  <c r="AJ471" i="19"/>
  <c r="V472" i="19"/>
  <c r="AJ472" i="19"/>
  <c r="V416" i="19"/>
  <c r="AJ416" i="19"/>
  <c r="V360" i="19"/>
  <c r="AJ360" i="19"/>
  <c r="V234" i="19"/>
  <c r="AJ234" i="19"/>
  <c r="V178" i="19"/>
  <c r="AJ178" i="19"/>
  <c r="V108" i="19"/>
  <c r="AJ108" i="19"/>
  <c r="V52" i="19"/>
  <c r="AJ52" i="19"/>
  <c r="V217" i="19"/>
  <c r="AJ217" i="19"/>
  <c r="V552" i="19"/>
  <c r="AJ552" i="19"/>
  <c r="V454" i="19"/>
  <c r="AJ454" i="19"/>
  <c r="V398" i="19"/>
  <c r="AJ398" i="19"/>
  <c r="V286" i="19"/>
  <c r="AJ286" i="19"/>
  <c r="V216" i="19"/>
  <c r="AJ216" i="19"/>
  <c r="V146" i="19"/>
  <c r="AJ146" i="19"/>
  <c r="V271" i="19"/>
  <c r="AJ271" i="19"/>
  <c r="V145" i="19"/>
  <c r="AJ145" i="19"/>
  <c r="V89" i="19"/>
  <c r="AJ89" i="19"/>
  <c r="V18" i="19"/>
  <c r="AJ18" i="19"/>
  <c r="V161" i="19"/>
  <c r="AJ161" i="19"/>
  <c r="V91" i="19"/>
  <c r="AJ91" i="19"/>
  <c r="V34" i="19"/>
  <c r="AJ34" i="19"/>
  <c r="V510" i="19"/>
  <c r="AJ510" i="19"/>
  <c r="V342" i="19"/>
  <c r="AJ342" i="19"/>
  <c r="V90" i="19"/>
  <c r="AJ90" i="19"/>
  <c r="V19" i="19"/>
  <c r="AJ19" i="19"/>
  <c r="V550" i="19"/>
  <c r="AJ550" i="19"/>
  <c r="V452" i="19"/>
  <c r="AJ452" i="19"/>
  <c r="V396" i="19"/>
  <c r="AJ396" i="19"/>
  <c r="V270" i="19"/>
  <c r="AJ270" i="19"/>
  <c r="V200" i="19"/>
  <c r="AJ200" i="19"/>
  <c r="V144" i="19"/>
  <c r="AJ144" i="19"/>
  <c r="V74" i="19"/>
  <c r="AJ74" i="19"/>
  <c r="V17" i="19"/>
  <c r="AJ17" i="19"/>
  <c r="V399" i="19"/>
  <c r="AJ399" i="19"/>
  <c r="V343" i="19"/>
  <c r="AJ343" i="19"/>
  <c r="V287" i="19"/>
  <c r="AJ287" i="19"/>
  <c r="V325" i="19"/>
  <c r="AJ325" i="19"/>
  <c r="V269" i="19"/>
  <c r="AJ269" i="19"/>
  <c r="V199" i="19"/>
  <c r="AJ199" i="19"/>
  <c r="V73" i="19"/>
  <c r="AJ73" i="19"/>
  <c r="AJ215" i="19"/>
  <c r="AJ304" i="19"/>
  <c r="V54" i="19"/>
  <c r="AJ54" i="19"/>
  <c r="V125" i="19"/>
  <c r="AJ125" i="19"/>
  <c r="V575" i="19"/>
  <c r="AJ575" i="19"/>
  <c r="V561" i="19"/>
  <c r="AJ561" i="19"/>
  <c r="V547" i="19"/>
  <c r="AJ547" i="19"/>
  <c r="V533" i="19"/>
  <c r="AJ533" i="19"/>
  <c r="V519" i="19"/>
  <c r="AJ519" i="19"/>
  <c r="V505" i="19"/>
  <c r="AJ505" i="19"/>
  <c r="V491" i="19"/>
  <c r="AJ491" i="19"/>
  <c r="V477" i="19"/>
  <c r="AJ477" i="19"/>
  <c r="V463" i="19"/>
  <c r="AJ463" i="19"/>
  <c r="V449" i="19"/>
  <c r="AJ449" i="19"/>
  <c r="V435" i="19"/>
  <c r="AJ435" i="19"/>
  <c r="V421" i="19"/>
  <c r="AJ421" i="19"/>
  <c r="V407" i="19"/>
  <c r="AJ407" i="19"/>
  <c r="V393" i="19"/>
  <c r="AJ393" i="19"/>
  <c r="V379" i="19"/>
  <c r="AJ379" i="19"/>
  <c r="V365" i="19"/>
  <c r="AJ365" i="19"/>
  <c r="V351" i="19"/>
  <c r="AJ351" i="19"/>
  <c r="V323" i="19"/>
  <c r="V309" i="19"/>
  <c r="AJ309" i="19"/>
  <c r="V295" i="19"/>
  <c r="AJ295" i="19"/>
  <c r="V281" i="19"/>
  <c r="AJ281" i="19"/>
  <c r="V267" i="19"/>
  <c r="AJ267" i="19"/>
  <c r="V253" i="19"/>
  <c r="V239" i="19"/>
  <c r="AJ239" i="19"/>
  <c r="V225" i="19"/>
  <c r="AJ225" i="19"/>
  <c r="V211" i="19"/>
  <c r="AJ211" i="19"/>
  <c r="V197" i="19"/>
  <c r="V183" i="19"/>
  <c r="AJ183" i="19"/>
  <c r="V169" i="19"/>
  <c r="AJ169" i="19"/>
  <c r="V155" i="19"/>
  <c r="AJ155" i="19"/>
  <c r="V141" i="19"/>
  <c r="AJ141" i="19"/>
  <c r="V127" i="19"/>
  <c r="AJ127" i="19"/>
  <c r="V113" i="19"/>
  <c r="AJ113" i="19"/>
  <c r="V99" i="19"/>
  <c r="AJ99" i="19"/>
  <c r="V85" i="19"/>
  <c r="AJ85" i="19"/>
  <c r="V71" i="19"/>
  <c r="AJ71" i="19"/>
  <c r="V57" i="19"/>
  <c r="AJ57" i="19"/>
  <c r="V43" i="19"/>
  <c r="AJ43" i="19"/>
  <c r="V28" i="19"/>
  <c r="AJ28" i="19"/>
  <c r="V14" i="19"/>
  <c r="AJ14" i="19"/>
  <c r="V560" i="19"/>
  <c r="AJ560" i="19"/>
  <c r="V490" i="19"/>
  <c r="V420" i="19"/>
  <c r="AJ420" i="19"/>
  <c r="V378" i="19"/>
  <c r="V308" i="19"/>
  <c r="AJ308" i="19"/>
  <c r="V238" i="19"/>
  <c r="AJ238" i="19"/>
  <c r="V168" i="19"/>
  <c r="AJ168" i="19"/>
  <c r="V2" i="19"/>
  <c r="V545" i="19"/>
  <c r="AJ545" i="19"/>
  <c r="V461" i="19"/>
  <c r="AJ461" i="19"/>
  <c r="V391" i="19"/>
  <c r="AJ391" i="19"/>
  <c r="V279" i="19"/>
  <c r="AJ279" i="19"/>
  <c r="V139" i="19"/>
  <c r="AJ139" i="19"/>
  <c r="V55" i="19"/>
  <c r="AJ55" i="19"/>
  <c r="V12" i="19"/>
  <c r="AJ12" i="19"/>
  <c r="AJ378" i="19"/>
  <c r="V530" i="19"/>
  <c r="V488" i="19"/>
  <c r="AJ488" i="19"/>
  <c r="V474" i="19"/>
  <c r="AJ474" i="19"/>
  <c r="V432" i="19"/>
  <c r="V418" i="19"/>
  <c r="AJ418" i="19"/>
  <c r="V376" i="19"/>
  <c r="AJ376" i="19"/>
  <c r="V348" i="19"/>
  <c r="AJ348" i="19"/>
  <c r="V306" i="19"/>
  <c r="AJ306" i="19"/>
  <c r="V264" i="19"/>
  <c r="AJ264" i="19"/>
  <c r="AJ56" i="19"/>
  <c r="V476" i="19"/>
  <c r="AJ476" i="19"/>
  <c r="V448" i="19"/>
  <c r="AJ448" i="19"/>
  <c r="V406" i="19"/>
  <c r="AJ406" i="19"/>
  <c r="V350" i="19"/>
  <c r="AJ350" i="19"/>
  <c r="V280" i="19"/>
  <c r="AJ280" i="19"/>
  <c r="V252" i="19"/>
  <c r="AJ252" i="19"/>
  <c r="V210" i="19"/>
  <c r="AJ210" i="19"/>
  <c r="V126" i="19"/>
  <c r="V70" i="19"/>
  <c r="AJ70" i="19"/>
  <c r="V13" i="19"/>
  <c r="AJ13" i="19"/>
  <c r="V573" i="19"/>
  <c r="V503" i="19"/>
  <c r="AJ503" i="19"/>
  <c r="V447" i="19"/>
  <c r="AJ447" i="19"/>
  <c r="V363" i="19"/>
  <c r="AJ363" i="19"/>
  <c r="V321" i="19"/>
  <c r="V293" i="19"/>
  <c r="AJ293" i="19"/>
  <c r="V251" i="19"/>
  <c r="V237" i="19"/>
  <c r="AJ237" i="19"/>
  <c r="V223" i="19"/>
  <c r="AJ223" i="19"/>
  <c r="V195" i="19"/>
  <c r="AJ195" i="19"/>
  <c r="V153" i="19"/>
  <c r="AJ153" i="19"/>
  <c r="V97" i="19"/>
  <c r="AJ97" i="19"/>
  <c r="V69" i="19"/>
  <c r="AJ69" i="19"/>
  <c r="V40" i="19"/>
  <c r="AJ40" i="19"/>
  <c r="V586" i="19"/>
  <c r="AJ586" i="19"/>
  <c r="V558" i="19"/>
  <c r="AJ558" i="19"/>
  <c r="V544" i="19"/>
  <c r="AJ544" i="19"/>
  <c r="V502" i="19"/>
  <c r="AJ502" i="19"/>
  <c r="V460" i="19"/>
  <c r="AJ460" i="19"/>
  <c r="V404" i="19"/>
  <c r="AJ404" i="19"/>
  <c r="V362" i="19"/>
  <c r="V334" i="19"/>
  <c r="AJ334" i="19"/>
  <c r="V292" i="19"/>
  <c r="AJ292" i="19"/>
  <c r="V250" i="19"/>
  <c r="AJ250" i="19"/>
  <c r="V208" i="19"/>
  <c r="AJ208" i="19"/>
  <c r="AJ321" i="19"/>
  <c r="AJ490" i="19"/>
  <c r="V546" i="19"/>
  <c r="AJ546" i="19"/>
  <c r="V504" i="19"/>
  <c r="AJ504" i="19"/>
  <c r="V434" i="19"/>
  <c r="AJ434" i="19"/>
  <c r="V364" i="19"/>
  <c r="AJ364" i="19"/>
  <c r="V322" i="19"/>
  <c r="AJ322" i="19"/>
  <c r="V294" i="19"/>
  <c r="AJ294" i="19"/>
  <c r="V224" i="19"/>
  <c r="AJ224" i="19"/>
  <c r="V196" i="19"/>
  <c r="AJ196" i="19"/>
  <c r="V154" i="19"/>
  <c r="AJ154" i="19"/>
  <c r="V140" i="19"/>
  <c r="AJ140" i="19"/>
  <c r="V112" i="19"/>
  <c r="AJ112" i="19"/>
  <c r="V98" i="19"/>
  <c r="AJ98" i="19"/>
  <c r="V42" i="19"/>
  <c r="AJ42" i="19"/>
  <c r="V559" i="19"/>
  <c r="AJ559" i="19"/>
  <c r="V517" i="19"/>
  <c r="AJ517" i="19"/>
  <c r="V475" i="19"/>
  <c r="AJ475" i="19"/>
  <c r="V419" i="19"/>
  <c r="AJ419" i="19"/>
  <c r="V349" i="19"/>
  <c r="AJ349" i="19"/>
  <c r="V265" i="19"/>
  <c r="AJ265" i="19"/>
  <c r="V167" i="19"/>
  <c r="AJ167" i="19"/>
  <c r="V83" i="19"/>
  <c r="AJ83" i="19"/>
  <c r="V26" i="19"/>
  <c r="AJ26" i="19"/>
  <c r="AJ126" i="19"/>
  <c r="V572" i="19"/>
  <c r="V516" i="19"/>
  <c r="AJ516" i="19"/>
  <c r="V446" i="19"/>
  <c r="AJ446" i="19"/>
  <c r="V390" i="19"/>
  <c r="AJ390" i="19"/>
  <c r="V320" i="19"/>
  <c r="AJ320" i="19"/>
  <c r="V278" i="19"/>
  <c r="AJ278" i="19"/>
  <c r="AJ572" i="19"/>
  <c r="AJ323" i="19"/>
  <c r="V433" i="19"/>
  <c r="V377" i="19"/>
  <c r="AJ253" i="19"/>
  <c r="V181" i="19"/>
  <c r="AJ181" i="19"/>
  <c r="AJ433" i="19"/>
  <c r="V574" i="19"/>
  <c r="AJ574" i="19"/>
  <c r="V518" i="19"/>
  <c r="AJ518" i="19"/>
  <c r="V462" i="19"/>
  <c r="AJ462" i="19"/>
  <c r="V392" i="19"/>
  <c r="AJ392" i="19"/>
  <c r="V336" i="19"/>
  <c r="AJ336" i="19"/>
  <c r="V266" i="19"/>
  <c r="AJ266" i="19"/>
  <c r="V182" i="19"/>
  <c r="AJ182" i="19"/>
  <c r="V84" i="19"/>
  <c r="AJ84" i="19"/>
  <c r="V27" i="19"/>
  <c r="AJ27" i="19"/>
  <c r="V531" i="19"/>
  <c r="V489" i="19"/>
  <c r="V405" i="19"/>
  <c r="AJ405" i="19"/>
  <c r="V335" i="19"/>
  <c r="AJ335" i="19"/>
  <c r="V307" i="19"/>
  <c r="AJ307" i="19"/>
  <c r="V209" i="19"/>
  <c r="AJ209" i="19"/>
  <c r="V111" i="19"/>
  <c r="AJ111" i="19"/>
  <c r="AJ251" i="19"/>
  <c r="AJ432" i="19"/>
  <c r="AJ530" i="19"/>
  <c r="V576" i="19"/>
  <c r="AJ576" i="19"/>
  <c r="V562" i="19"/>
  <c r="AJ562" i="19"/>
  <c r="V548" i="19"/>
  <c r="AJ548" i="19"/>
  <c r="V534" i="19"/>
  <c r="AJ534" i="19"/>
  <c r="V520" i="19"/>
  <c r="AJ520" i="19"/>
  <c r="V506" i="19"/>
  <c r="AJ506" i="19"/>
  <c r="V492" i="19"/>
  <c r="V478" i="19"/>
  <c r="AJ478" i="19"/>
  <c r="V464" i="19"/>
  <c r="AJ464" i="19"/>
  <c r="V450" i="19"/>
  <c r="V436" i="19"/>
  <c r="AJ436" i="19"/>
  <c r="V422" i="19"/>
  <c r="AJ422" i="19"/>
  <c r="V408" i="19"/>
  <c r="AJ408" i="19"/>
  <c r="V394" i="19"/>
  <c r="AJ394" i="19"/>
  <c r="V380" i="19"/>
  <c r="V366" i="19"/>
  <c r="AJ366" i="19"/>
  <c r="V352" i="19"/>
  <c r="AJ352" i="19"/>
  <c r="V338" i="19"/>
  <c r="AJ338" i="19"/>
  <c r="V324" i="19"/>
  <c r="AJ324" i="19"/>
  <c r="V310" i="19"/>
  <c r="AJ310" i="19"/>
  <c r="V296" i="19"/>
  <c r="AJ296" i="19"/>
  <c r="V282" i="19"/>
  <c r="AJ282" i="19"/>
  <c r="V268" i="19"/>
  <c r="AJ268" i="19"/>
  <c r="V254" i="19"/>
  <c r="AJ254" i="19"/>
  <c r="V240" i="19"/>
  <c r="AJ240" i="19"/>
  <c r="V226" i="19"/>
  <c r="AJ226" i="19"/>
  <c r="V212" i="19"/>
  <c r="AJ212" i="19"/>
  <c r="V198" i="19"/>
  <c r="AJ198" i="19"/>
  <c r="V184" i="19"/>
  <c r="AJ184" i="19"/>
  <c r="V170" i="19"/>
  <c r="AJ170" i="19"/>
  <c r="V156" i="19"/>
  <c r="AJ156" i="19"/>
  <c r="V142" i="19"/>
  <c r="AJ142" i="19"/>
  <c r="V128" i="19"/>
  <c r="V114" i="19"/>
  <c r="AJ114" i="19"/>
  <c r="V100" i="19"/>
  <c r="AJ100" i="19"/>
  <c r="V86" i="19"/>
  <c r="AJ86" i="19"/>
  <c r="V72" i="19"/>
  <c r="V58" i="19"/>
  <c r="AJ58" i="19"/>
  <c r="V44" i="19"/>
  <c r="AJ44" i="19"/>
  <c r="V29" i="19"/>
  <c r="AJ29" i="19"/>
  <c r="V15" i="19"/>
  <c r="AJ15" i="19"/>
  <c r="AJ197" i="19"/>
  <c r="AJ450" i="19"/>
  <c r="AJ531" i="19"/>
  <c r="AJ3" i="19"/>
  <c r="AJ20" i="19"/>
  <c r="AJ37" i="19"/>
  <c r="AJ75" i="19"/>
  <c r="AJ92" i="19"/>
  <c r="AJ110" i="19"/>
  <c r="AJ129" i="19"/>
  <c r="AJ147" i="19"/>
  <c r="AJ164" i="19"/>
  <c r="AJ201" i="19"/>
  <c r="AJ218" i="19"/>
  <c r="AJ235" i="19"/>
  <c r="AJ255" i="19"/>
  <c r="AJ272" i="19"/>
  <c r="AJ289" i="19"/>
  <c r="AJ326" i="19"/>
  <c r="AJ345" i="19"/>
  <c r="AJ382" i="19"/>
  <c r="AJ400" i="19"/>
  <c r="AJ417" i="19"/>
  <c r="AJ456" i="19"/>
  <c r="AJ494" i="19"/>
  <c r="AJ514" i="19"/>
  <c r="AJ556" i="19"/>
  <c r="AJ4" i="19"/>
  <c r="AJ21" i="19"/>
  <c r="AJ39" i="19"/>
  <c r="AJ59" i="19"/>
  <c r="AJ76" i="19"/>
  <c r="AJ93" i="19"/>
  <c r="AJ130" i="19"/>
  <c r="AJ148" i="19"/>
  <c r="AJ165" i="19"/>
  <c r="AJ185" i="19"/>
  <c r="AJ202" i="19"/>
  <c r="AJ219" i="19"/>
  <c r="AJ256" i="19"/>
  <c r="AJ273" i="19"/>
  <c r="AJ290" i="19"/>
  <c r="AJ327" i="19"/>
  <c r="AJ346" i="19"/>
  <c r="AJ384" i="19"/>
  <c r="AJ401" i="19"/>
  <c r="AJ457" i="19"/>
  <c r="AJ496" i="19"/>
  <c r="AJ515" i="19"/>
  <c r="AJ535" i="19"/>
  <c r="AJ557" i="19"/>
  <c r="V123" i="19"/>
  <c r="AJ123" i="19"/>
  <c r="AJ5" i="19"/>
  <c r="AJ22" i="19"/>
  <c r="AJ60" i="19"/>
  <c r="AJ77" i="19"/>
  <c r="AJ94" i="19"/>
  <c r="AJ131" i="19"/>
  <c r="AJ149" i="19"/>
  <c r="AJ186" i="19"/>
  <c r="AJ203" i="19"/>
  <c r="AJ220" i="19"/>
  <c r="AJ257" i="19"/>
  <c r="AJ274" i="19"/>
  <c r="AJ291" i="19"/>
  <c r="AJ311" i="19"/>
  <c r="AJ328" i="19"/>
  <c r="AJ347" i="19"/>
  <c r="AJ385" i="19"/>
  <c r="AJ402" i="19"/>
  <c r="AJ438" i="19"/>
  <c r="AJ458" i="19"/>
  <c r="AJ498" i="19"/>
  <c r="AJ538" i="19"/>
  <c r="V194" i="19"/>
  <c r="AJ194" i="19"/>
  <c r="V109" i="19"/>
  <c r="AJ109" i="19"/>
  <c r="V53" i="19"/>
  <c r="AJ53" i="19"/>
  <c r="V10" i="19"/>
  <c r="AJ10" i="19"/>
  <c r="AJ6" i="19"/>
  <c r="AJ23" i="19"/>
  <c r="AJ61" i="19"/>
  <c r="AJ78" i="19"/>
  <c r="AJ96" i="19"/>
  <c r="AJ115" i="19"/>
  <c r="AJ132" i="19"/>
  <c r="AJ150" i="19"/>
  <c r="AJ187" i="19"/>
  <c r="AJ204" i="19"/>
  <c r="AJ221" i="19"/>
  <c r="AJ241" i="19"/>
  <c r="AJ258" i="19"/>
  <c r="AJ275" i="19"/>
  <c r="AJ312" i="19"/>
  <c r="AJ329" i="19"/>
  <c r="AJ368" i="19"/>
  <c r="AJ386" i="19"/>
  <c r="AJ403" i="19"/>
  <c r="AJ440" i="19"/>
  <c r="AJ459" i="19"/>
  <c r="AJ499" i="19"/>
  <c r="AJ540" i="19"/>
  <c r="AJ578" i="19"/>
  <c r="V222" i="19"/>
  <c r="AJ222" i="19"/>
  <c r="V138" i="19"/>
  <c r="AJ138" i="19"/>
  <c r="V95" i="19"/>
  <c r="AJ95" i="19"/>
  <c r="V67" i="19"/>
  <c r="AJ67" i="19"/>
  <c r="V24" i="19"/>
  <c r="AJ24" i="19"/>
  <c r="V555" i="19"/>
  <c r="AJ555" i="19"/>
  <c r="AJ7" i="19"/>
  <c r="AJ25" i="19"/>
  <c r="AJ45" i="19"/>
  <c r="AJ62" i="19"/>
  <c r="AJ79" i="19"/>
  <c r="AJ116" i="19"/>
  <c r="AJ133" i="19"/>
  <c r="AJ151" i="19"/>
  <c r="AJ171" i="19"/>
  <c r="AJ188" i="19"/>
  <c r="AJ205" i="19"/>
  <c r="AJ242" i="19"/>
  <c r="AJ259" i="19"/>
  <c r="AJ276" i="19"/>
  <c r="AJ313" i="19"/>
  <c r="AJ330" i="19"/>
  <c r="AJ370" i="19"/>
  <c r="AJ387" i="19"/>
  <c r="AJ442" i="19"/>
  <c r="AJ480" i="19"/>
  <c r="AJ500" i="19"/>
  <c r="AJ542" i="19"/>
  <c r="AJ580" i="19"/>
  <c r="V569" i="19"/>
  <c r="AJ569" i="19"/>
  <c r="AJ8" i="19"/>
  <c r="AJ46" i="19"/>
  <c r="AJ63" i="19"/>
  <c r="AJ80" i="19"/>
  <c r="AJ117" i="19"/>
  <c r="AJ134" i="19"/>
  <c r="AJ172" i="19"/>
  <c r="AJ189" i="19"/>
  <c r="AJ206" i="19"/>
  <c r="AJ243" i="19"/>
  <c r="AJ260" i="19"/>
  <c r="AJ277" i="19"/>
  <c r="AJ297" i="19"/>
  <c r="AJ314" i="19"/>
  <c r="AJ332" i="19"/>
  <c r="AJ371" i="19"/>
  <c r="AJ388" i="19"/>
  <c r="AJ424" i="19"/>
  <c r="AJ443" i="19"/>
  <c r="AJ482" i="19"/>
  <c r="AJ501" i="19"/>
  <c r="AJ543" i="19"/>
  <c r="AJ582" i="19"/>
  <c r="V236" i="19"/>
  <c r="AJ236" i="19"/>
  <c r="V166" i="19"/>
  <c r="AJ166" i="19"/>
  <c r="V81" i="19"/>
  <c r="AJ81" i="19"/>
  <c r="V38" i="19"/>
  <c r="AJ38" i="19"/>
  <c r="V583" i="19"/>
  <c r="AJ583" i="19"/>
  <c r="V541" i="19"/>
  <c r="AJ541" i="19"/>
  <c r="V581" i="19"/>
  <c r="AJ581" i="19"/>
  <c r="V567" i="19"/>
  <c r="AJ567" i="19"/>
  <c r="V539" i="19"/>
  <c r="AJ539" i="19"/>
  <c r="V525" i="19"/>
  <c r="AJ525" i="19"/>
  <c r="V497" i="19"/>
  <c r="AJ497" i="19"/>
  <c r="V469" i="19"/>
  <c r="AJ469" i="19"/>
  <c r="V455" i="19"/>
  <c r="AJ455" i="19"/>
  <c r="AJ9" i="19"/>
  <c r="AJ47" i="19"/>
  <c r="AJ64" i="19"/>
  <c r="AJ82" i="19"/>
  <c r="AJ101" i="19"/>
  <c r="AJ118" i="19"/>
  <c r="AJ135" i="19"/>
  <c r="AJ173" i="19"/>
  <c r="AJ190" i="19"/>
  <c r="AJ207" i="19"/>
  <c r="AJ227" i="19"/>
  <c r="AJ244" i="19"/>
  <c r="AJ261" i="19"/>
  <c r="AJ298" i="19"/>
  <c r="AJ315" i="19"/>
  <c r="AJ333" i="19"/>
  <c r="AJ353" i="19"/>
  <c r="AJ372" i="19"/>
  <c r="AJ389" i="19"/>
  <c r="AJ426" i="19"/>
  <c r="AJ444" i="19"/>
  <c r="AJ484" i="19"/>
  <c r="AJ522" i="19"/>
  <c r="AJ584" i="19"/>
  <c r="V553" i="19"/>
  <c r="AJ553" i="19"/>
  <c r="V511" i="19"/>
  <c r="AJ511" i="19"/>
  <c r="V483" i="19"/>
  <c r="AJ483" i="19"/>
  <c r="V441" i="19"/>
  <c r="AJ441" i="19"/>
  <c r="AJ11" i="19"/>
  <c r="AJ30" i="19"/>
  <c r="AJ48" i="19"/>
  <c r="AJ65" i="19"/>
  <c r="AJ102" i="19"/>
  <c r="AJ119" i="19"/>
  <c r="AJ136" i="19"/>
  <c r="AJ157" i="19"/>
  <c r="AJ174" i="19"/>
  <c r="AJ191" i="19"/>
  <c r="AJ228" i="19"/>
  <c r="AJ245" i="19"/>
  <c r="AJ262" i="19"/>
  <c r="AJ299" i="19"/>
  <c r="AJ316" i="19"/>
  <c r="AJ355" i="19"/>
  <c r="AJ373" i="19"/>
  <c r="AJ427" i="19"/>
  <c r="AJ445" i="19"/>
  <c r="AJ485" i="19"/>
  <c r="AJ524" i="19"/>
  <c r="AJ564" i="19"/>
  <c r="AJ585" i="19"/>
  <c r="AJ31" i="19"/>
  <c r="AJ49" i="19"/>
  <c r="AJ66" i="19"/>
  <c r="AJ103" i="19"/>
  <c r="AJ120" i="19"/>
  <c r="AJ158" i="19"/>
  <c r="AJ175" i="19"/>
  <c r="AJ192" i="19"/>
  <c r="AJ229" i="19"/>
  <c r="AJ246" i="19"/>
  <c r="AJ263" i="19"/>
  <c r="AJ283" i="19"/>
  <c r="AJ300" i="19"/>
  <c r="AJ317" i="19"/>
  <c r="AJ356" i="19"/>
  <c r="AJ374" i="19"/>
  <c r="AJ410" i="19"/>
  <c r="AJ428" i="19"/>
  <c r="AJ466" i="19"/>
  <c r="AJ486" i="19"/>
  <c r="AJ526" i="19"/>
  <c r="AJ566" i="19"/>
  <c r="V180" i="19"/>
  <c r="AJ180" i="19"/>
  <c r="V579" i="19"/>
  <c r="AJ579" i="19"/>
  <c r="V551" i="19"/>
  <c r="AJ551" i="19"/>
  <c r="V523" i="19"/>
  <c r="AJ523" i="19"/>
  <c r="V495" i="19"/>
  <c r="AJ495" i="19"/>
  <c r="V467" i="19"/>
  <c r="AJ467" i="19"/>
  <c r="V439" i="19"/>
  <c r="AJ439" i="19"/>
  <c r="V397" i="19"/>
  <c r="AJ397" i="19"/>
  <c r="V369" i="19"/>
  <c r="AJ369" i="19"/>
  <c r="V536" i="19"/>
  <c r="AJ536" i="19"/>
  <c r="V354" i="19"/>
  <c r="AJ354" i="19"/>
  <c r="V340" i="19"/>
  <c r="AJ340" i="19"/>
  <c r="AJ32" i="19"/>
  <c r="AJ50" i="19"/>
  <c r="AJ68" i="19"/>
  <c r="AJ87" i="19"/>
  <c r="AJ104" i="19"/>
  <c r="AJ121" i="19"/>
  <c r="AJ159" i="19"/>
  <c r="AJ176" i="19"/>
  <c r="AJ193" i="19"/>
  <c r="AJ213" i="19"/>
  <c r="AJ230" i="19"/>
  <c r="AJ247" i="19"/>
  <c r="AJ284" i="19"/>
  <c r="AJ301" i="19"/>
  <c r="AJ318" i="19"/>
  <c r="AJ339" i="19"/>
  <c r="AJ357" i="19"/>
  <c r="AJ375" i="19"/>
  <c r="AJ412" i="19"/>
  <c r="AJ429" i="19"/>
  <c r="AJ468" i="19"/>
  <c r="AJ487" i="19"/>
  <c r="AJ527" i="19"/>
  <c r="AJ568" i="19"/>
  <c r="V152" i="19"/>
  <c r="AJ152" i="19"/>
  <c r="V565" i="19"/>
  <c r="AJ565" i="19"/>
  <c r="V509" i="19"/>
  <c r="AJ509" i="19"/>
  <c r="V481" i="19"/>
  <c r="AJ481" i="19"/>
  <c r="V453" i="19"/>
  <c r="AJ453" i="19"/>
  <c r="V425" i="19"/>
  <c r="AJ425" i="19"/>
  <c r="V411" i="19"/>
  <c r="AJ411" i="19"/>
  <c r="V383" i="19"/>
  <c r="AJ383" i="19"/>
  <c r="V577" i="19"/>
  <c r="AJ577" i="19"/>
  <c r="V563" i="19"/>
  <c r="AJ563" i="19"/>
  <c r="V549" i="19"/>
  <c r="AJ549" i="19"/>
  <c r="V521" i="19"/>
  <c r="AJ521" i="19"/>
  <c r="V507" i="19"/>
  <c r="AJ507" i="19"/>
  <c r="V493" i="19"/>
  <c r="AJ493" i="19"/>
  <c r="V479" i="19"/>
  <c r="AJ479" i="19"/>
  <c r="V465" i="19"/>
  <c r="AJ465" i="19"/>
  <c r="V451" i="19"/>
  <c r="AJ451" i="19"/>
  <c r="V437" i="19"/>
  <c r="AJ437" i="19"/>
  <c r="V423" i="19"/>
  <c r="AJ423" i="19"/>
  <c r="V409" i="19"/>
  <c r="AJ409" i="19"/>
  <c r="V395" i="19"/>
  <c r="AJ395" i="19"/>
  <c r="V381" i="19"/>
  <c r="AJ381" i="19"/>
  <c r="V367" i="19"/>
  <c r="AJ367" i="19"/>
  <c r="AJ16" i="19"/>
  <c r="AJ33" i="19"/>
  <c r="AJ51" i="19"/>
  <c r="AJ88" i="19"/>
  <c r="AJ105" i="19"/>
  <c r="AJ122" i="19"/>
  <c r="AJ143" i="19"/>
  <c r="AJ160" i="19"/>
  <c r="AJ177" i="19"/>
  <c r="AJ214" i="19"/>
  <c r="AJ231" i="19"/>
  <c r="AJ248" i="19"/>
  <c r="AJ285" i="19"/>
  <c r="AJ302" i="19"/>
  <c r="AJ319" i="19"/>
  <c r="AJ341" i="19"/>
  <c r="AJ358" i="19"/>
  <c r="AJ413" i="19"/>
  <c r="AJ430" i="19"/>
  <c r="AJ470" i="19"/>
  <c r="AJ508" i="19"/>
  <c r="AJ528" i="19"/>
  <c r="AJ570" i="19"/>
  <c r="CO713" i="70" l="1"/>
  <c r="CO48" i="70"/>
  <c r="CO714" i="70"/>
  <c r="CO53" i="70"/>
  <c r="CO715" i="70"/>
  <c r="CO65" i="70"/>
  <c r="CO70" i="70"/>
  <c r="CO71" i="70"/>
  <c r="CO74" i="70"/>
  <c r="CO81" i="70"/>
  <c r="CO127" i="70"/>
  <c r="CO135" i="70"/>
  <c r="CO144" i="70"/>
  <c r="CO716" i="70"/>
  <c r="CO718" i="70"/>
  <c r="CO157" i="70"/>
  <c r="CO158" i="70"/>
  <c r="CO156" i="70"/>
  <c r="CO178" i="70"/>
  <c r="CO187" i="70"/>
  <c r="CO193" i="70"/>
  <c r="CO199" i="70"/>
  <c r="CO201" i="70"/>
  <c r="CO215" i="70"/>
  <c r="CO222" i="70"/>
  <c r="CO228" i="70"/>
  <c r="CO231" i="70"/>
  <c r="CO232" i="70"/>
  <c r="CO233" i="70"/>
  <c r="CO235" i="70"/>
  <c r="CO236" i="70"/>
  <c r="CO237" i="70"/>
  <c r="CO239" i="70"/>
  <c r="CO251" i="70"/>
  <c r="CO255" i="70"/>
  <c r="CO260" i="70"/>
  <c r="CO261" i="70"/>
  <c r="CO269" i="70"/>
  <c r="CO278" i="70"/>
  <c r="CO275" i="70"/>
  <c r="CO287" i="70"/>
  <c r="CO719" i="70"/>
  <c r="CO297" i="70"/>
  <c r="CO298" i="70"/>
  <c r="CO292" i="70"/>
  <c r="CO306" i="70"/>
  <c r="CO323" i="70"/>
  <c r="CO335" i="70"/>
  <c r="CO338" i="70"/>
  <c r="CO340" i="70"/>
  <c r="CO349" i="70"/>
  <c r="CO351" i="70"/>
  <c r="CO360" i="70"/>
  <c r="CO362" i="70"/>
  <c r="CO376" i="70"/>
  <c r="CO393" i="70"/>
  <c r="CO394" i="70"/>
  <c r="CO397" i="70"/>
  <c r="CO398" i="70"/>
  <c r="CO404" i="70"/>
  <c r="CO720" i="70"/>
  <c r="CO424" i="70"/>
  <c r="CO721" i="70"/>
  <c r="CO722" i="70"/>
  <c r="CO723" i="70"/>
  <c r="CO435" i="70"/>
  <c r="CO724" i="70"/>
  <c r="CO445" i="70"/>
  <c r="CO446" i="70"/>
  <c r="CO447" i="70"/>
  <c r="CO448" i="70"/>
  <c r="CO449" i="70"/>
  <c r="CO450" i="70"/>
  <c r="CO451" i="70"/>
  <c r="CO452" i="70"/>
  <c r="CO453" i="70"/>
  <c r="CO464" i="70"/>
  <c r="CO725" i="70"/>
  <c r="CO727" i="70"/>
  <c r="CO475" i="70"/>
  <c r="CO476" i="70"/>
  <c r="CO477" i="70"/>
  <c r="CO478" i="70"/>
  <c r="CO479" i="70"/>
  <c r="CO480" i="70"/>
  <c r="CO481" i="70"/>
  <c r="CO482" i="70"/>
  <c r="CO483" i="70"/>
  <c r="CO484" i="70"/>
  <c r="CO490" i="70"/>
  <c r="CO491" i="70"/>
  <c r="CO501" i="70"/>
  <c r="CO494" i="70"/>
  <c r="CO513" i="70"/>
  <c r="CO505" i="70"/>
  <c r="CO523" i="70"/>
  <c r="CO517" i="70"/>
  <c r="CO535" i="70"/>
  <c r="CO545" i="70"/>
  <c r="CO534" i="70"/>
  <c r="CO539" i="70"/>
  <c r="CO543" i="70"/>
  <c r="CO548" i="70"/>
  <c r="CO568" i="70"/>
  <c r="CO580" i="70"/>
  <c r="CO578" i="70"/>
  <c r="CO599" i="70"/>
  <c r="CO604" i="70"/>
  <c r="CO608" i="70"/>
  <c r="CO616" i="70"/>
  <c r="CO618" i="70"/>
  <c r="CO619" i="70"/>
  <c r="CO620" i="70"/>
  <c r="CO621" i="70"/>
  <c r="CO622" i="70"/>
  <c r="CO623" i="70"/>
  <c r="CO624" i="70"/>
  <c r="CO625" i="70"/>
  <c r="CO626" i="70"/>
  <c r="CO627" i="70"/>
  <c r="CO629" i="70"/>
  <c r="CO630" i="70"/>
  <c r="CO631" i="70"/>
  <c r="CO607" i="70"/>
  <c r="CO640" i="70"/>
  <c r="CO641" i="70"/>
  <c r="CO651" i="70"/>
  <c r="CO652" i="70"/>
  <c r="CO728" i="70"/>
  <c r="CO667" i="70"/>
  <c r="CO672" i="70"/>
  <c r="CO673" i="70"/>
  <c r="CO676" i="70"/>
  <c r="CO691" i="70"/>
  <c r="CO694" i="70"/>
  <c r="CO699" i="70"/>
  <c r="CO688" i="70"/>
  <c r="CO710" i="70"/>
  <c r="CO717" i="70"/>
  <c r="CO711" i="70"/>
  <c r="DJ4" i="70"/>
  <c r="DJ5" i="70"/>
  <c r="DJ6" i="70"/>
  <c r="DJ7" i="70"/>
  <c r="DJ8" i="70"/>
  <c r="DJ9" i="70"/>
  <c r="DJ10" i="70"/>
  <c r="DJ11" i="70"/>
  <c r="DJ12" i="70"/>
  <c r="DJ13" i="70"/>
  <c r="DJ14" i="70"/>
  <c r="DJ15" i="70"/>
  <c r="DJ16" i="70"/>
  <c r="DJ17" i="70"/>
  <c r="DJ18" i="70"/>
  <c r="DJ19" i="70"/>
  <c r="DJ20" i="70"/>
  <c r="DJ21" i="70"/>
  <c r="DJ22" i="70"/>
  <c r="DJ23" i="70"/>
  <c r="DJ24" i="70"/>
  <c r="DJ25" i="70"/>
  <c r="DJ26" i="70"/>
  <c r="DJ27" i="70"/>
  <c r="DJ28" i="70"/>
  <c r="DJ29" i="70"/>
  <c r="DJ30" i="70"/>
  <c r="DJ31" i="70"/>
  <c r="DJ32" i="70"/>
  <c r="DJ33" i="70"/>
  <c r="DJ34" i="70"/>
  <c r="DJ35" i="70"/>
  <c r="DJ36" i="70"/>
  <c r="DJ37" i="70"/>
  <c r="DJ38" i="70"/>
  <c r="DJ39" i="70"/>
  <c r="DJ40" i="70"/>
  <c r="DJ41" i="70"/>
  <c r="DJ42" i="70"/>
  <c r="DJ43" i="70"/>
  <c r="DJ44" i="70"/>
  <c r="DJ45" i="70"/>
  <c r="DJ713" i="70"/>
  <c r="DJ46" i="70"/>
  <c r="DJ48" i="70"/>
  <c r="DJ47" i="70"/>
  <c r="DJ714" i="70"/>
  <c r="DJ49" i="70"/>
  <c r="DJ50" i="70"/>
  <c r="DJ53" i="70"/>
  <c r="DJ51" i="70"/>
  <c r="DJ52" i="70"/>
  <c r="DJ54" i="70"/>
  <c r="DJ55" i="70"/>
  <c r="DJ56" i="70"/>
  <c r="DJ57" i="70"/>
  <c r="DJ58" i="70"/>
  <c r="DJ59" i="70"/>
  <c r="DJ60" i="70"/>
  <c r="DJ61" i="70"/>
  <c r="DJ715" i="70"/>
  <c r="DJ65" i="70"/>
  <c r="DJ62" i="70"/>
  <c r="DJ63" i="70"/>
  <c r="DJ64" i="70"/>
  <c r="DJ66" i="70"/>
  <c r="DJ70" i="70"/>
  <c r="DJ71" i="70"/>
  <c r="DJ67" i="70"/>
  <c r="DJ68" i="70"/>
  <c r="DJ74" i="70"/>
  <c r="DJ69" i="70"/>
  <c r="DJ72" i="70"/>
  <c r="DJ73" i="70"/>
  <c r="DJ75" i="70"/>
  <c r="DJ76" i="70"/>
  <c r="DJ77" i="70"/>
  <c r="DJ78" i="70"/>
  <c r="DJ79" i="70"/>
  <c r="DJ80" i="70"/>
  <c r="DJ84" i="70"/>
  <c r="DJ81" i="70"/>
  <c r="DJ82" i="70"/>
  <c r="DJ83" i="70"/>
  <c r="DJ85" i="70"/>
  <c r="DJ86" i="70"/>
  <c r="DJ87" i="70"/>
  <c r="DJ88" i="70"/>
  <c r="DJ89" i="70"/>
  <c r="DJ90" i="70"/>
  <c r="DJ91" i="70"/>
  <c r="DJ92" i="70"/>
  <c r="DJ93" i="70"/>
  <c r="DJ94" i="70"/>
  <c r="DJ95" i="70"/>
  <c r="DJ96" i="70"/>
  <c r="DJ97" i="70"/>
  <c r="DJ98" i="70"/>
  <c r="DJ99" i="70"/>
  <c r="DJ100" i="70"/>
  <c r="DJ101" i="70"/>
  <c r="DJ102" i="70"/>
  <c r="DJ103" i="70"/>
  <c r="DJ104" i="70"/>
  <c r="DJ105" i="70"/>
  <c r="DJ106" i="70"/>
  <c r="DJ107" i="70"/>
  <c r="DJ108" i="70"/>
  <c r="DJ109" i="70"/>
  <c r="DJ110" i="70"/>
  <c r="DJ111" i="70"/>
  <c r="DJ112" i="70"/>
  <c r="DJ113" i="70"/>
  <c r="DJ114" i="70"/>
  <c r="DJ115" i="70"/>
  <c r="DJ116" i="70"/>
  <c r="DJ117" i="70"/>
  <c r="DJ118" i="70"/>
  <c r="DJ119" i="70"/>
  <c r="DJ120" i="70"/>
  <c r="DJ121" i="70"/>
  <c r="DJ122" i="70"/>
  <c r="DJ123" i="70"/>
  <c r="DJ127" i="70"/>
  <c r="DJ124" i="70"/>
  <c r="DJ125" i="70"/>
  <c r="DJ126" i="70"/>
  <c r="DJ128" i="70"/>
  <c r="DJ129" i="70"/>
  <c r="DJ130" i="70"/>
  <c r="DJ131" i="70"/>
  <c r="DJ132" i="70"/>
  <c r="DJ133" i="70"/>
  <c r="DJ134" i="70"/>
  <c r="DJ138" i="70"/>
  <c r="DJ135" i="70"/>
  <c r="DJ136" i="70"/>
  <c r="DJ137" i="70"/>
  <c r="DJ139" i="70"/>
  <c r="DJ140" i="70"/>
  <c r="DJ141" i="70"/>
  <c r="DJ142" i="70"/>
  <c r="DJ143" i="70"/>
  <c r="DJ147" i="70"/>
  <c r="DJ144" i="70"/>
  <c r="DJ145" i="70"/>
  <c r="DJ146" i="70"/>
  <c r="DJ148" i="70"/>
  <c r="DJ149" i="70"/>
  <c r="DJ716" i="70"/>
  <c r="DJ150" i="70"/>
  <c r="DJ718" i="70"/>
  <c r="DJ151" i="70"/>
  <c r="DJ157" i="70"/>
  <c r="DJ158" i="70"/>
  <c r="DJ152" i="70"/>
  <c r="DJ153" i="70"/>
  <c r="DJ154" i="70"/>
  <c r="DJ155" i="70"/>
  <c r="DJ163" i="70"/>
  <c r="DJ156" i="70"/>
  <c r="DJ159" i="70"/>
  <c r="DJ160" i="70"/>
  <c r="DJ161" i="70"/>
  <c r="DJ162" i="70"/>
  <c r="DJ164" i="70"/>
  <c r="DJ165" i="70"/>
  <c r="DJ166" i="70"/>
  <c r="DJ167" i="70"/>
  <c r="DJ168" i="70"/>
  <c r="DJ169" i="70"/>
  <c r="DJ170" i="70"/>
  <c r="DJ171" i="70"/>
  <c r="DJ172" i="70"/>
  <c r="DJ178" i="70"/>
  <c r="DJ173" i="70"/>
  <c r="DJ174" i="70"/>
  <c r="DJ175" i="70"/>
  <c r="DJ176" i="70"/>
  <c r="DJ177" i="70"/>
  <c r="DJ179" i="70"/>
  <c r="DJ180" i="70"/>
  <c r="DJ181" i="70"/>
  <c r="DJ182" i="70"/>
  <c r="DJ183" i="70"/>
  <c r="DJ184" i="70"/>
  <c r="DJ185" i="70"/>
  <c r="DJ191" i="70"/>
  <c r="DJ186" i="70"/>
  <c r="DJ187" i="70"/>
  <c r="DJ188" i="70"/>
  <c r="DJ189" i="70"/>
  <c r="DJ190" i="70"/>
  <c r="DJ192" i="70"/>
  <c r="DJ198" i="70"/>
  <c r="DJ193" i="70"/>
  <c r="DJ194" i="70"/>
  <c r="DJ195" i="70"/>
  <c r="DJ196" i="70"/>
  <c r="DJ197" i="70"/>
  <c r="DJ204" i="70"/>
  <c r="DJ199" i="70"/>
  <c r="DJ200" i="70"/>
  <c r="DJ207" i="70"/>
  <c r="DJ201" i="70"/>
  <c r="DJ202" i="70"/>
  <c r="DJ203" i="70"/>
  <c r="DJ205" i="70"/>
  <c r="DJ206" i="70"/>
  <c r="DJ208" i="70"/>
  <c r="DJ209" i="70"/>
  <c r="DJ215" i="70"/>
  <c r="DJ210" i="70"/>
  <c r="DJ211" i="70"/>
  <c r="DJ212" i="70"/>
  <c r="DJ213" i="70"/>
  <c r="DJ214" i="70"/>
  <c r="DJ216" i="70"/>
  <c r="DJ222" i="70"/>
  <c r="DJ217" i="70"/>
  <c r="DJ218" i="70"/>
  <c r="DJ219" i="70"/>
  <c r="DJ220" i="70"/>
  <c r="DJ221" i="70"/>
  <c r="DJ228" i="70"/>
  <c r="DJ223" i="70"/>
  <c r="DJ224" i="70"/>
  <c r="DJ231" i="70"/>
  <c r="DJ232" i="70"/>
  <c r="DJ233" i="70"/>
  <c r="DJ225" i="70"/>
  <c r="DJ235" i="70"/>
  <c r="DJ236" i="70"/>
  <c r="DJ237" i="70"/>
  <c r="DJ226" i="70"/>
  <c r="DJ239" i="70"/>
  <c r="DJ227" i="70"/>
  <c r="DJ229" i="70"/>
  <c r="DJ230" i="70"/>
  <c r="DJ234" i="70"/>
  <c r="DJ238" i="70"/>
  <c r="DJ240" i="70"/>
  <c r="DJ241" i="70"/>
  <c r="DJ242" i="70"/>
  <c r="DJ243" i="70"/>
  <c r="DJ244" i="70"/>
  <c r="DJ245" i="70"/>
  <c r="DJ251" i="70"/>
  <c r="DJ246" i="70"/>
  <c r="DJ247" i="70"/>
  <c r="DJ248" i="70"/>
  <c r="DJ255" i="70"/>
  <c r="DJ249" i="70"/>
  <c r="DJ250" i="70"/>
  <c r="DJ252" i="70"/>
  <c r="DJ253" i="70"/>
  <c r="DJ260" i="70"/>
  <c r="DJ254" i="70"/>
  <c r="DJ256" i="70"/>
  <c r="DJ257" i="70"/>
  <c r="DJ258" i="70"/>
  <c r="DJ259" i="70"/>
  <c r="DJ266" i="70"/>
  <c r="DJ261" i="70"/>
  <c r="DJ262" i="70"/>
  <c r="DJ269" i="70"/>
  <c r="DJ263" i="70"/>
  <c r="DJ264" i="70"/>
  <c r="DJ265" i="70"/>
  <c r="DJ267" i="70"/>
  <c r="DJ268" i="70"/>
  <c r="DJ270" i="70"/>
  <c r="DJ271" i="70"/>
  <c r="DJ272" i="70"/>
  <c r="DJ278" i="70"/>
  <c r="DJ273" i="70"/>
  <c r="DJ274" i="70"/>
  <c r="DJ281" i="70"/>
  <c r="DJ275" i="70"/>
  <c r="DJ276" i="70"/>
  <c r="DJ277" i="70"/>
  <c r="DJ279" i="70"/>
  <c r="DJ280" i="70"/>
  <c r="DJ287" i="70"/>
  <c r="DJ282" i="70"/>
  <c r="DJ283" i="70"/>
  <c r="DJ284" i="70"/>
  <c r="DJ285" i="70"/>
  <c r="DJ286" i="70"/>
  <c r="DJ288" i="70"/>
  <c r="DJ289" i="70"/>
  <c r="DJ290" i="70"/>
  <c r="DJ719" i="70"/>
  <c r="DJ297" i="70"/>
  <c r="DJ298" i="70"/>
  <c r="DJ291" i="70"/>
  <c r="DJ300" i="70"/>
  <c r="DJ292" i="70"/>
  <c r="DJ293" i="70"/>
  <c r="DJ294" i="70"/>
  <c r="DJ295" i="70"/>
  <c r="DJ296" i="70"/>
  <c r="DJ299" i="70"/>
  <c r="DJ301" i="70"/>
  <c r="DJ302" i="70"/>
  <c r="DJ303" i="70"/>
  <c r="DJ304" i="70"/>
  <c r="DJ305" i="70"/>
  <c r="DJ312" i="70"/>
  <c r="DJ306" i="70"/>
  <c r="DJ307" i="70"/>
  <c r="DJ308" i="70"/>
  <c r="DJ309" i="70"/>
  <c r="DJ310" i="70"/>
  <c r="DJ311" i="70"/>
  <c r="DJ313" i="70"/>
  <c r="DJ314" i="70"/>
  <c r="DJ315" i="70"/>
  <c r="DJ316" i="70"/>
  <c r="DJ323" i="70"/>
  <c r="DJ317" i="70"/>
  <c r="DJ318" i="70"/>
  <c r="DJ319" i="70"/>
  <c r="DJ320" i="70"/>
  <c r="DJ321" i="70"/>
  <c r="DJ322" i="70"/>
  <c r="DJ324" i="70"/>
  <c r="DJ325" i="70"/>
  <c r="DJ326" i="70"/>
  <c r="DJ327" i="70"/>
  <c r="DJ328" i="70"/>
  <c r="DJ335" i="70"/>
  <c r="DJ329" i="70"/>
  <c r="DJ330" i="70"/>
  <c r="DJ338" i="70"/>
  <c r="DJ331" i="70"/>
  <c r="DJ332" i="70"/>
  <c r="DJ333" i="70"/>
  <c r="DJ334" i="70"/>
  <c r="DJ336" i="70"/>
  <c r="DJ337" i="70"/>
  <c r="DJ339" i="70"/>
  <c r="DJ346" i="70"/>
  <c r="DJ340" i="70"/>
  <c r="DJ341" i="70"/>
  <c r="DJ342" i="70"/>
  <c r="DJ343" i="70"/>
  <c r="DJ344" i="70"/>
  <c r="DJ345" i="70"/>
  <c r="DJ347" i="70"/>
  <c r="DJ348" i="70"/>
  <c r="DJ355" i="70"/>
  <c r="DJ349" i="70"/>
  <c r="DJ350" i="70"/>
  <c r="DJ358" i="70"/>
  <c r="DJ351" i="70"/>
  <c r="DJ352" i="70"/>
  <c r="DJ353" i="70"/>
  <c r="DJ354" i="70"/>
  <c r="DJ356" i="70"/>
  <c r="DJ357" i="70"/>
  <c r="DJ359" i="70"/>
  <c r="DJ366" i="70"/>
  <c r="DJ360" i="70"/>
  <c r="DJ361" i="70"/>
  <c r="DJ369" i="70"/>
  <c r="DJ362" i="70"/>
  <c r="DJ363" i="70"/>
  <c r="DJ364" i="70"/>
  <c r="DJ365" i="70"/>
  <c r="DJ367" i="70"/>
  <c r="DJ368" i="70"/>
  <c r="DJ376" i="70"/>
  <c r="DJ370" i="70"/>
  <c r="DJ371" i="70"/>
  <c r="DJ372" i="70"/>
  <c r="DJ373" i="70"/>
  <c r="DJ374" i="70"/>
  <c r="DJ375" i="70"/>
  <c r="DJ377" i="70"/>
  <c r="DJ378" i="70"/>
  <c r="DJ379" i="70"/>
  <c r="DJ380" i="70"/>
  <c r="DJ381" i="70"/>
  <c r="DJ382" i="70"/>
  <c r="DJ383" i="70"/>
  <c r="DJ384" i="70"/>
  <c r="DJ385" i="70"/>
  <c r="DJ386" i="70"/>
  <c r="DJ393" i="70"/>
  <c r="DJ394" i="70"/>
  <c r="DJ387" i="70"/>
  <c r="DJ388" i="70"/>
  <c r="DJ397" i="70"/>
  <c r="DJ398" i="70"/>
  <c r="DJ389" i="70"/>
  <c r="DJ390" i="70"/>
  <c r="DJ391" i="70"/>
  <c r="DJ392" i="70"/>
  <c r="DJ395" i="70"/>
  <c r="DJ404" i="70"/>
  <c r="DJ396" i="70"/>
  <c r="DJ399" i="70"/>
  <c r="DJ400" i="70"/>
  <c r="DJ401" i="70"/>
  <c r="DJ402" i="70"/>
  <c r="DJ403" i="70"/>
  <c r="DJ405" i="70"/>
  <c r="DJ406" i="70"/>
  <c r="DJ720" i="70"/>
  <c r="DJ407" i="70"/>
  <c r="DJ408" i="70"/>
  <c r="DJ409" i="70"/>
  <c r="DJ410" i="70"/>
  <c r="DJ411" i="70"/>
  <c r="DJ412" i="70"/>
  <c r="DJ413" i="70"/>
  <c r="DJ414" i="70"/>
  <c r="DJ415" i="70"/>
  <c r="DJ416" i="70"/>
  <c r="DJ424" i="70"/>
  <c r="DJ417" i="70"/>
  <c r="DJ721" i="70"/>
  <c r="DJ418" i="70"/>
  <c r="DJ419" i="70"/>
  <c r="DJ420" i="70"/>
  <c r="DJ421" i="70"/>
  <c r="DJ422" i="70"/>
  <c r="DJ722" i="70"/>
  <c r="DJ723" i="70"/>
  <c r="DJ423" i="70"/>
  <c r="DJ435" i="70"/>
  <c r="DJ425" i="70"/>
  <c r="DJ426" i="70"/>
  <c r="DJ427" i="70"/>
  <c r="DJ428" i="70"/>
  <c r="DJ429" i="70"/>
  <c r="DJ724" i="70"/>
  <c r="DJ430" i="70"/>
  <c r="DJ431" i="70"/>
  <c r="DJ432" i="70"/>
  <c r="DJ445" i="70"/>
  <c r="DJ446" i="70"/>
  <c r="DJ447" i="70"/>
  <c r="DJ448" i="70"/>
  <c r="DJ449" i="70"/>
  <c r="DJ450" i="70"/>
  <c r="DJ451" i="70"/>
  <c r="DJ452" i="70"/>
  <c r="DJ453" i="70"/>
  <c r="DJ433" i="70"/>
  <c r="DJ434" i="70"/>
  <c r="DJ436" i="70"/>
  <c r="DJ437" i="70"/>
  <c r="DJ438" i="70"/>
  <c r="DJ439" i="70"/>
  <c r="DJ440" i="70"/>
  <c r="DJ441" i="70"/>
  <c r="DJ442" i="70"/>
  <c r="DJ443" i="70"/>
  <c r="DJ464" i="70"/>
  <c r="DJ444" i="70"/>
  <c r="DJ454" i="70"/>
  <c r="DJ455" i="70"/>
  <c r="DJ725" i="70"/>
  <c r="DJ727" i="70"/>
  <c r="DJ456" i="70"/>
  <c r="DJ457" i="70"/>
  <c r="DJ458" i="70"/>
  <c r="DJ459" i="70"/>
  <c r="DJ460" i="70"/>
  <c r="DJ475" i="70"/>
  <c r="DJ476" i="70"/>
  <c r="DJ477" i="70"/>
  <c r="DJ478" i="70"/>
  <c r="DJ479" i="70"/>
  <c r="DJ480" i="70"/>
  <c r="DJ481" i="70"/>
  <c r="DJ482" i="70"/>
  <c r="DJ483" i="70"/>
  <c r="DJ484" i="70"/>
  <c r="DJ461" i="70"/>
  <c r="DJ462" i="70"/>
  <c r="DJ463" i="70"/>
  <c r="DJ465" i="70"/>
  <c r="DJ466" i="70"/>
  <c r="DJ490" i="70"/>
  <c r="DJ491" i="70"/>
  <c r="DJ467" i="70"/>
  <c r="DJ468" i="70"/>
  <c r="DJ469" i="70"/>
  <c r="DJ470" i="70"/>
  <c r="DJ471" i="70"/>
  <c r="DJ472" i="70"/>
  <c r="DJ473" i="70"/>
  <c r="DJ474" i="70"/>
  <c r="DJ485" i="70"/>
  <c r="DJ501" i="70"/>
  <c r="DJ486" i="70"/>
  <c r="DJ487" i="70"/>
  <c r="DJ488" i="70"/>
  <c r="DJ489" i="70"/>
  <c r="DJ492" i="70"/>
  <c r="DJ493" i="70"/>
  <c r="DJ508" i="70"/>
  <c r="DJ494" i="70"/>
  <c r="DJ495" i="70"/>
  <c r="DJ496" i="70"/>
  <c r="DJ497" i="70"/>
  <c r="DJ513" i="70"/>
  <c r="DJ498" i="70"/>
  <c r="DJ499" i="70"/>
  <c r="DJ500" i="70"/>
  <c r="DJ502" i="70"/>
  <c r="DJ503" i="70"/>
  <c r="DJ504" i="70"/>
  <c r="DJ520" i="70"/>
  <c r="DJ505" i="70"/>
  <c r="DJ506" i="70"/>
  <c r="DJ523" i="70"/>
  <c r="DJ507" i="70"/>
  <c r="DJ509" i="70"/>
  <c r="DJ510" i="70"/>
  <c r="DJ511" i="70"/>
  <c r="DJ512" i="70"/>
  <c r="DJ514" i="70"/>
  <c r="DJ515" i="70"/>
  <c r="DJ516" i="70"/>
  <c r="DJ532" i="70"/>
  <c r="DJ517" i="70"/>
  <c r="DJ518" i="70"/>
  <c r="DJ535" i="70"/>
  <c r="DJ519" i="70"/>
  <c r="DJ521" i="70"/>
  <c r="DJ522" i="70"/>
  <c r="DJ524" i="70"/>
  <c r="DJ525" i="70"/>
  <c r="DJ526" i="70"/>
  <c r="DJ527" i="70"/>
  <c r="DJ528" i="70"/>
  <c r="DJ529" i="70"/>
  <c r="DJ545" i="70"/>
  <c r="DJ530" i="70"/>
  <c r="DJ531" i="70"/>
  <c r="DJ533" i="70"/>
  <c r="DJ549" i="70"/>
  <c r="DJ534" i="70"/>
  <c r="DJ536" i="70"/>
  <c r="DJ537" i="70"/>
  <c r="DJ538" i="70"/>
  <c r="DJ554" i="70"/>
  <c r="DJ539" i="70"/>
  <c r="DJ540" i="70"/>
  <c r="DJ541" i="70"/>
  <c r="DJ542" i="70"/>
  <c r="DJ559" i="70"/>
  <c r="DJ543" i="70"/>
  <c r="DJ544" i="70"/>
  <c r="DJ546" i="70"/>
  <c r="DJ547" i="70"/>
  <c r="DJ564" i="70"/>
  <c r="DJ548" i="70"/>
  <c r="DJ550" i="70"/>
  <c r="DJ551" i="70"/>
  <c r="DJ568" i="70"/>
  <c r="DJ552" i="70"/>
  <c r="DJ553" i="70"/>
  <c r="DJ555" i="70"/>
  <c r="DJ556" i="70"/>
  <c r="DJ557" i="70"/>
  <c r="DJ558" i="70"/>
  <c r="DJ560" i="70"/>
  <c r="DJ561" i="70"/>
  <c r="DJ562" i="70"/>
  <c r="DJ563" i="70"/>
  <c r="DJ565" i="70"/>
  <c r="DJ580" i="70"/>
  <c r="DJ566" i="70"/>
  <c r="DJ567" i="70"/>
  <c r="DJ569" i="70"/>
  <c r="DJ570" i="70"/>
  <c r="DJ571" i="70"/>
  <c r="DJ572" i="70"/>
  <c r="DJ573" i="70"/>
  <c r="DJ574" i="70"/>
  <c r="DJ575" i="70"/>
  <c r="DJ576" i="70"/>
  <c r="DJ591" i="70"/>
  <c r="DJ577" i="70"/>
  <c r="DJ578" i="70"/>
  <c r="DJ579" i="70"/>
  <c r="DJ581" i="70"/>
  <c r="DJ582" i="70"/>
  <c r="DJ583" i="70"/>
  <c r="DJ584" i="70"/>
  <c r="DJ599" i="70"/>
  <c r="DJ585" i="70"/>
  <c r="DJ586" i="70"/>
  <c r="DJ587" i="70"/>
  <c r="DJ588" i="70"/>
  <c r="DJ604" i="70"/>
  <c r="DJ589" i="70"/>
  <c r="DJ590" i="70"/>
  <c r="DJ592" i="70"/>
  <c r="DJ608" i="70"/>
  <c r="DJ593" i="70"/>
  <c r="DJ594" i="70"/>
  <c r="DJ595" i="70"/>
  <c r="DJ596" i="70"/>
  <c r="DJ597" i="70"/>
  <c r="DJ598" i="70"/>
  <c r="DJ600" i="70"/>
  <c r="DJ616" i="70"/>
  <c r="DJ601" i="70"/>
  <c r="DJ618" i="70"/>
  <c r="DJ619" i="70"/>
  <c r="DJ620" i="70"/>
  <c r="DJ621" i="70"/>
  <c r="DJ622" i="70"/>
  <c r="DJ623" i="70"/>
  <c r="DJ624" i="70"/>
  <c r="DJ625" i="70"/>
  <c r="DJ626" i="70"/>
  <c r="DJ627" i="70"/>
  <c r="DJ602" i="70"/>
  <c r="DJ629" i="70"/>
  <c r="DJ630" i="70"/>
  <c r="DJ631" i="70"/>
  <c r="DJ603" i="70"/>
  <c r="DJ605" i="70"/>
  <c r="DJ606" i="70"/>
  <c r="DJ635" i="70"/>
  <c r="DJ607" i="70"/>
  <c r="DJ609" i="70"/>
  <c r="DJ610" i="70"/>
  <c r="DJ611" i="70"/>
  <c r="DJ640" i="70"/>
  <c r="DJ641" i="70"/>
  <c r="DJ612" i="70"/>
  <c r="DJ613" i="70"/>
  <c r="DJ614" i="70"/>
  <c r="DJ615" i="70"/>
  <c r="DJ617" i="70"/>
  <c r="DJ628" i="70"/>
  <c r="DJ632" i="70"/>
  <c r="DJ633" i="70"/>
  <c r="DJ634" i="70"/>
  <c r="DJ651" i="70"/>
  <c r="DJ652" i="70"/>
  <c r="DJ636" i="70"/>
  <c r="DJ637" i="70"/>
  <c r="DJ638" i="70"/>
  <c r="DJ639" i="70"/>
  <c r="DJ642" i="70"/>
  <c r="DJ643" i="70"/>
  <c r="DJ644" i="70"/>
  <c r="DJ728" i="70"/>
  <c r="DJ645" i="70"/>
  <c r="DJ646" i="70"/>
  <c r="DJ647" i="70"/>
  <c r="DJ648" i="70"/>
  <c r="DJ649" i="70"/>
  <c r="DJ650" i="70"/>
  <c r="DJ667" i="70"/>
  <c r="DJ653" i="70"/>
  <c r="DJ654" i="70"/>
  <c r="DJ655" i="70"/>
  <c r="DJ656" i="70"/>
  <c r="DJ672" i="70"/>
  <c r="DJ673" i="70"/>
  <c r="DJ657" i="70"/>
  <c r="DJ658" i="70"/>
  <c r="DJ676" i="70"/>
  <c r="DJ659" i="70"/>
  <c r="DJ660" i="70"/>
  <c r="DJ661" i="70"/>
  <c r="DJ662" i="70"/>
  <c r="DJ663" i="70"/>
  <c r="DJ664" i="70"/>
  <c r="DJ665" i="70"/>
  <c r="DJ666" i="70"/>
  <c r="DJ668" i="70"/>
  <c r="DJ669" i="70"/>
  <c r="DJ670" i="70"/>
  <c r="DJ671" i="70"/>
  <c r="DJ674" i="70"/>
  <c r="DJ675" i="70"/>
  <c r="DJ691" i="70"/>
  <c r="DJ677" i="70"/>
  <c r="DJ678" i="70"/>
  <c r="DJ694" i="70"/>
  <c r="DJ679" i="70"/>
  <c r="DJ680" i="70"/>
  <c r="DJ681" i="70"/>
  <c r="DJ682" i="70"/>
  <c r="DJ699" i="70"/>
  <c r="DJ683" i="70"/>
  <c r="DJ684" i="70"/>
  <c r="DJ685" i="70"/>
  <c r="DJ686" i="70"/>
  <c r="DJ704" i="70"/>
  <c r="DJ688" i="70"/>
  <c r="DJ687" i="70"/>
  <c r="DJ689" i="70"/>
  <c r="DJ690" i="70"/>
  <c r="DJ692" i="70"/>
  <c r="DJ710" i="70"/>
  <c r="DJ693" i="70"/>
  <c r="DJ695" i="70"/>
  <c r="DJ696" i="70"/>
  <c r="DJ697" i="70"/>
  <c r="DJ698" i="70"/>
  <c r="DJ700" i="70"/>
  <c r="DJ717" i="70"/>
  <c r="DJ701" i="70"/>
  <c r="DJ702" i="70"/>
  <c r="DJ703" i="70"/>
  <c r="DJ705" i="70"/>
  <c r="DJ706" i="70"/>
  <c r="DJ707" i="70"/>
  <c r="DJ708" i="70"/>
  <c r="DJ709" i="70"/>
  <c r="DJ726" i="70"/>
  <c r="DJ711" i="70"/>
  <c r="DJ712" i="70"/>
  <c r="DI4" i="70"/>
  <c r="DI5" i="70"/>
  <c r="DI6" i="70"/>
  <c r="DI7" i="70"/>
  <c r="DI8" i="70"/>
  <c r="DI9" i="70"/>
  <c r="DI10" i="70"/>
  <c r="DI11" i="70"/>
  <c r="DI12" i="70"/>
  <c r="DI13" i="70"/>
  <c r="DI14" i="70"/>
  <c r="DI15" i="70"/>
  <c r="DI16" i="70"/>
  <c r="DI17" i="70"/>
  <c r="DI18" i="70"/>
  <c r="DI19" i="70"/>
  <c r="DI20" i="70"/>
  <c r="DI21" i="70"/>
  <c r="DI22" i="70"/>
  <c r="DI23" i="70"/>
  <c r="DI24" i="70"/>
  <c r="DI25" i="70"/>
  <c r="DI26" i="70"/>
  <c r="DI27" i="70"/>
  <c r="DI28" i="70"/>
  <c r="DI29" i="70"/>
  <c r="DI30" i="70"/>
  <c r="DI31" i="70"/>
  <c r="DI32" i="70"/>
  <c r="DI33" i="70"/>
  <c r="DI34" i="70"/>
  <c r="DI35" i="70"/>
  <c r="DI36" i="70"/>
  <c r="DI37" i="70"/>
  <c r="DI38" i="70"/>
  <c r="DI39" i="70"/>
  <c r="DI40" i="70"/>
  <c r="DI41" i="70"/>
  <c r="DI42" i="70"/>
  <c r="DI43" i="70"/>
  <c r="DI44" i="70"/>
  <c r="DI45" i="70"/>
  <c r="DI713" i="70"/>
  <c r="DI46" i="70"/>
  <c r="DI48" i="70"/>
  <c r="DI47" i="70"/>
  <c r="DI714" i="70"/>
  <c r="DI49" i="70"/>
  <c r="DI50" i="70"/>
  <c r="DI53" i="70"/>
  <c r="DI51" i="70"/>
  <c r="DI52" i="70"/>
  <c r="DI54" i="70"/>
  <c r="DI55" i="70"/>
  <c r="DI56" i="70"/>
  <c r="DI57" i="70"/>
  <c r="DI58" i="70"/>
  <c r="DI59" i="70"/>
  <c r="DI60" i="70"/>
  <c r="DI61" i="70"/>
  <c r="DI715" i="70"/>
  <c r="DI65" i="70"/>
  <c r="DI62" i="70"/>
  <c r="DI63" i="70"/>
  <c r="DI64" i="70"/>
  <c r="DI66" i="70"/>
  <c r="DI70" i="70"/>
  <c r="DI71" i="70"/>
  <c r="DI67" i="70"/>
  <c r="DI68" i="70"/>
  <c r="DI74" i="70"/>
  <c r="DI69" i="70"/>
  <c r="DI72" i="70"/>
  <c r="DI73" i="70"/>
  <c r="DI75" i="70"/>
  <c r="DI76" i="70"/>
  <c r="DI77" i="70"/>
  <c r="DI78" i="70"/>
  <c r="DI79" i="70"/>
  <c r="DI80" i="70"/>
  <c r="DI84" i="70"/>
  <c r="DI81" i="70"/>
  <c r="DI82" i="70"/>
  <c r="DI83" i="70"/>
  <c r="DI85" i="70"/>
  <c r="DI86" i="70"/>
  <c r="DI87" i="70"/>
  <c r="DI88" i="70"/>
  <c r="DI89" i="70"/>
  <c r="DI90" i="70"/>
  <c r="DI91" i="70"/>
  <c r="DI92" i="70"/>
  <c r="DI93" i="70"/>
  <c r="DI94" i="70"/>
  <c r="DI95" i="70"/>
  <c r="DI96" i="70"/>
  <c r="DI97" i="70"/>
  <c r="DI98" i="70"/>
  <c r="DI99" i="70"/>
  <c r="DI100" i="70"/>
  <c r="DI101" i="70"/>
  <c r="DI102" i="70"/>
  <c r="DI103" i="70"/>
  <c r="DI104" i="70"/>
  <c r="DI105" i="70"/>
  <c r="DI106" i="70"/>
  <c r="DI107" i="70"/>
  <c r="DI108" i="70"/>
  <c r="DI109" i="70"/>
  <c r="DI110" i="70"/>
  <c r="DI111" i="70"/>
  <c r="DI112" i="70"/>
  <c r="DI113" i="70"/>
  <c r="DI114" i="70"/>
  <c r="DI115" i="70"/>
  <c r="DI116" i="70"/>
  <c r="DI117" i="70"/>
  <c r="DI118" i="70"/>
  <c r="DI119" i="70"/>
  <c r="DI120" i="70"/>
  <c r="DI121" i="70"/>
  <c r="DI122" i="70"/>
  <c r="DI123" i="70"/>
  <c r="DI127" i="70"/>
  <c r="DI124" i="70"/>
  <c r="DI125" i="70"/>
  <c r="DI126" i="70"/>
  <c r="DI128" i="70"/>
  <c r="DI129" i="70"/>
  <c r="DI130" i="70"/>
  <c r="DI131" i="70"/>
  <c r="DI132" i="70"/>
  <c r="DI133" i="70"/>
  <c r="DI134" i="70"/>
  <c r="DI138" i="70"/>
  <c r="DI135" i="70"/>
  <c r="DI136" i="70"/>
  <c r="DI137" i="70"/>
  <c r="DI139" i="70"/>
  <c r="DI140" i="70"/>
  <c r="DI141" i="70"/>
  <c r="DI142" i="70"/>
  <c r="DI143" i="70"/>
  <c r="DI147" i="70"/>
  <c r="DI144" i="70"/>
  <c r="DI145" i="70"/>
  <c r="DI146" i="70"/>
  <c r="DI148" i="70"/>
  <c r="DI149" i="70"/>
  <c r="DI716" i="70"/>
  <c r="DI150" i="70"/>
  <c r="DI718" i="70"/>
  <c r="DI151" i="70"/>
  <c r="DI157" i="70"/>
  <c r="DI158" i="70"/>
  <c r="DI152" i="70"/>
  <c r="DI153" i="70"/>
  <c r="DI154" i="70"/>
  <c r="DI155" i="70"/>
  <c r="DI163" i="70"/>
  <c r="DI156" i="70"/>
  <c r="DI159" i="70"/>
  <c r="DI160" i="70"/>
  <c r="DI161" i="70"/>
  <c r="DI162" i="70"/>
  <c r="DI164" i="70"/>
  <c r="DI165" i="70"/>
  <c r="DI166" i="70"/>
  <c r="DI167" i="70"/>
  <c r="DI168" i="70"/>
  <c r="DI169" i="70"/>
  <c r="DI170" i="70"/>
  <c r="DI171" i="70"/>
  <c r="DI172" i="70"/>
  <c r="DI178" i="70"/>
  <c r="DI173" i="70"/>
  <c r="DI174" i="70"/>
  <c r="DI175" i="70"/>
  <c r="DI176" i="70"/>
  <c r="DI177" i="70"/>
  <c r="DI179" i="70"/>
  <c r="DI180" i="70"/>
  <c r="DI181" i="70"/>
  <c r="DI182" i="70"/>
  <c r="DI183" i="70"/>
  <c r="DI184" i="70"/>
  <c r="DI185" i="70"/>
  <c r="DI191" i="70"/>
  <c r="DI186" i="70"/>
  <c r="DI187" i="70"/>
  <c r="DI188" i="70"/>
  <c r="DI189" i="70"/>
  <c r="DI190" i="70"/>
  <c r="DI192" i="70"/>
  <c r="DI198" i="70"/>
  <c r="DI193" i="70"/>
  <c r="DI194" i="70"/>
  <c r="DI195" i="70"/>
  <c r="DI196" i="70"/>
  <c r="DI197" i="70"/>
  <c r="DI204" i="70"/>
  <c r="DI199" i="70"/>
  <c r="DI200" i="70"/>
  <c r="DI207" i="70"/>
  <c r="DI201" i="70"/>
  <c r="DI202" i="70"/>
  <c r="DI203" i="70"/>
  <c r="DI205" i="70"/>
  <c r="DI206" i="70"/>
  <c r="DI208" i="70"/>
  <c r="DI209" i="70"/>
  <c r="DI215" i="70"/>
  <c r="DI210" i="70"/>
  <c r="DI211" i="70"/>
  <c r="DI212" i="70"/>
  <c r="DI213" i="70"/>
  <c r="DI214" i="70"/>
  <c r="DI216" i="70"/>
  <c r="DI222" i="70"/>
  <c r="DI217" i="70"/>
  <c r="DI218" i="70"/>
  <c r="DI219" i="70"/>
  <c r="DI220" i="70"/>
  <c r="DI221" i="70"/>
  <c r="DI228" i="70"/>
  <c r="DI223" i="70"/>
  <c r="DI224" i="70"/>
  <c r="DI231" i="70"/>
  <c r="DI232" i="70"/>
  <c r="DI233" i="70"/>
  <c r="DI225" i="70"/>
  <c r="DI235" i="70"/>
  <c r="DI236" i="70"/>
  <c r="DI237" i="70"/>
  <c r="DI226" i="70"/>
  <c r="DI239" i="70"/>
  <c r="DI227" i="70"/>
  <c r="DI229" i="70"/>
  <c r="DI230" i="70"/>
  <c r="DI234" i="70"/>
  <c r="DI238" i="70"/>
  <c r="DI240" i="70"/>
  <c r="DI241" i="70"/>
  <c r="DI242" i="70"/>
  <c r="DI243" i="70"/>
  <c r="DI244" i="70"/>
  <c r="DI245" i="70"/>
  <c r="DI251" i="70"/>
  <c r="DI246" i="70"/>
  <c r="DI247" i="70"/>
  <c r="DI248" i="70"/>
  <c r="DI255" i="70"/>
  <c r="DI249" i="70"/>
  <c r="DI250" i="70"/>
  <c r="DI252" i="70"/>
  <c r="DI253" i="70"/>
  <c r="DI260" i="70"/>
  <c r="DI254" i="70"/>
  <c r="DI256" i="70"/>
  <c r="DI257" i="70"/>
  <c r="DI258" i="70"/>
  <c r="DI259" i="70"/>
  <c r="DI266" i="70"/>
  <c r="DI261" i="70"/>
  <c r="DI262" i="70"/>
  <c r="DI269" i="70"/>
  <c r="DI263" i="70"/>
  <c r="DI264" i="70"/>
  <c r="DI265" i="70"/>
  <c r="DI267" i="70"/>
  <c r="DI268" i="70"/>
  <c r="DI270" i="70"/>
  <c r="DI271" i="70"/>
  <c r="DI272" i="70"/>
  <c r="DI278" i="70"/>
  <c r="DI273" i="70"/>
  <c r="DI274" i="70"/>
  <c r="DI281" i="70"/>
  <c r="DI275" i="70"/>
  <c r="DI276" i="70"/>
  <c r="DI277" i="70"/>
  <c r="DI279" i="70"/>
  <c r="DI280" i="70"/>
  <c r="DI287" i="70"/>
  <c r="DI282" i="70"/>
  <c r="DI283" i="70"/>
  <c r="DI284" i="70"/>
  <c r="DI285" i="70"/>
  <c r="DI286" i="70"/>
  <c r="DI288" i="70"/>
  <c r="DI289" i="70"/>
  <c r="DI290" i="70"/>
  <c r="DI719" i="70"/>
  <c r="DI297" i="70"/>
  <c r="DI298" i="70"/>
  <c r="DI291" i="70"/>
  <c r="DI300" i="70"/>
  <c r="DI292" i="70"/>
  <c r="DI293" i="70"/>
  <c r="DI294" i="70"/>
  <c r="DI295" i="70"/>
  <c r="DI296" i="70"/>
  <c r="DI299" i="70"/>
  <c r="DI301" i="70"/>
  <c r="DI302" i="70"/>
  <c r="DI303" i="70"/>
  <c r="DI304" i="70"/>
  <c r="DI305" i="70"/>
  <c r="DI312" i="70"/>
  <c r="DI306" i="70"/>
  <c r="DI307" i="70"/>
  <c r="DI308" i="70"/>
  <c r="DI309" i="70"/>
  <c r="DI310" i="70"/>
  <c r="DI311" i="70"/>
  <c r="DI313" i="70"/>
  <c r="DI314" i="70"/>
  <c r="DI315" i="70"/>
  <c r="DI316" i="70"/>
  <c r="DI323" i="70"/>
  <c r="DI317" i="70"/>
  <c r="DI318" i="70"/>
  <c r="DI319" i="70"/>
  <c r="DI320" i="70"/>
  <c r="DI321" i="70"/>
  <c r="DI322" i="70"/>
  <c r="DI324" i="70"/>
  <c r="DI325" i="70"/>
  <c r="DI326" i="70"/>
  <c r="DI327" i="70"/>
  <c r="DI328" i="70"/>
  <c r="DI335" i="70"/>
  <c r="DI329" i="70"/>
  <c r="DI330" i="70"/>
  <c r="DI338" i="70"/>
  <c r="DI331" i="70"/>
  <c r="DI332" i="70"/>
  <c r="DI333" i="70"/>
  <c r="DI334" i="70"/>
  <c r="DI336" i="70"/>
  <c r="DI337" i="70"/>
  <c r="DI339" i="70"/>
  <c r="DI346" i="70"/>
  <c r="DI340" i="70"/>
  <c r="DI341" i="70"/>
  <c r="DI342" i="70"/>
  <c r="DI343" i="70"/>
  <c r="DI344" i="70"/>
  <c r="DI345" i="70"/>
  <c r="DI347" i="70"/>
  <c r="DI348" i="70"/>
  <c r="DI355" i="70"/>
  <c r="DI349" i="70"/>
  <c r="DI350" i="70"/>
  <c r="DI358" i="70"/>
  <c r="DI351" i="70"/>
  <c r="DI352" i="70"/>
  <c r="DI353" i="70"/>
  <c r="DI354" i="70"/>
  <c r="DI356" i="70"/>
  <c r="DI357" i="70"/>
  <c r="DI359" i="70"/>
  <c r="DI366" i="70"/>
  <c r="DI360" i="70"/>
  <c r="DI361" i="70"/>
  <c r="DI369" i="70"/>
  <c r="DI362" i="70"/>
  <c r="DI363" i="70"/>
  <c r="DI364" i="70"/>
  <c r="DI365" i="70"/>
  <c r="DI367" i="70"/>
  <c r="DI368" i="70"/>
  <c r="DI376" i="70"/>
  <c r="DI370" i="70"/>
  <c r="DI371" i="70"/>
  <c r="DI372" i="70"/>
  <c r="DI373" i="70"/>
  <c r="DI374" i="70"/>
  <c r="DI375" i="70"/>
  <c r="DI377" i="70"/>
  <c r="DI378" i="70"/>
  <c r="DI379" i="70"/>
  <c r="DI380" i="70"/>
  <c r="DI381" i="70"/>
  <c r="DI382" i="70"/>
  <c r="DI383" i="70"/>
  <c r="DI384" i="70"/>
  <c r="DI385" i="70"/>
  <c r="DI386" i="70"/>
  <c r="DI393" i="70"/>
  <c r="DI394" i="70"/>
  <c r="DI387" i="70"/>
  <c r="DI388" i="70"/>
  <c r="DI397" i="70"/>
  <c r="DI398" i="70"/>
  <c r="DI389" i="70"/>
  <c r="DI390" i="70"/>
  <c r="DI391" i="70"/>
  <c r="DI392" i="70"/>
  <c r="DI395" i="70"/>
  <c r="DI404" i="70"/>
  <c r="DI396" i="70"/>
  <c r="DI399" i="70"/>
  <c r="DI400" i="70"/>
  <c r="DI401" i="70"/>
  <c r="DI402" i="70"/>
  <c r="DI403" i="70"/>
  <c r="DI405" i="70"/>
  <c r="DI406" i="70"/>
  <c r="DI720" i="70"/>
  <c r="DI407" i="70"/>
  <c r="DI408" i="70"/>
  <c r="DI409" i="70"/>
  <c r="DI410" i="70"/>
  <c r="DI411" i="70"/>
  <c r="DI412" i="70"/>
  <c r="DI413" i="70"/>
  <c r="DI414" i="70"/>
  <c r="DI415" i="70"/>
  <c r="DI416" i="70"/>
  <c r="DI424" i="70"/>
  <c r="DI417" i="70"/>
  <c r="DI721" i="70"/>
  <c r="DI418" i="70"/>
  <c r="DI419" i="70"/>
  <c r="DI420" i="70"/>
  <c r="DI421" i="70"/>
  <c r="DI422" i="70"/>
  <c r="DI722" i="70"/>
  <c r="DI723" i="70"/>
  <c r="DI423" i="70"/>
  <c r="DI435" i="70"/>
  <c r="DI425" i="70"/>
  <c r="DI426" i="70"/>
  <c r="DI427" i="70"/>
  <c r="DI428" i="70"/>
  <c r="DI429" i="70"/>
  <c r="DI724" i="70"/>
  <c r="DI430" i="70"/>
  <c r="DI431" i="70"/>
  <c r="DI432" i="70"/>
  <c r="DI445" i="70"/>
  <c r="DI446" i="70"/>
  <c r="DI447" i="70"/>
  <c r="DI448" i="70"/>
  <c r="DI449" i="70"/>
  <c r="DI450" i="70"/>
  <c r="DI451" i="70"/>
  <c r="DI452" i="70"/>
  <c r="DI453" i="70"/>
  <c r="DI433" i="70"/>
  <c r="DI434" i="70"/>
  <c r="DI436" i="70"/>
  <c r="DI437" i="70"/>
  <c r="DI438" i="70"/>
  <c r="DI439" i="70"/>
  <c r="DI440" i="70"/>
  <c r="DI441" i="70"/>
  <c r="DI442" i="70"/>
  <c r="DI443" i="70"/>
  <c r="DI464" i="70"/>
  <c r="DI444" i="70"/>
  <c r="DI454" i="70"/>
  <c r="DI455" i="70"/>
  <c r="DI725" i="70"/>
  <c r="DI727" i="70"/>
  <c r="DI456" i="70"/>
  <c r="DI457" i="70"/>
  <c r="DI458" i="70"/>
  <c r="DI459" i="70"/>
  <c r="DI460" i="70"/>
  <c r="DI475" i="70"/>
  <c r="DI476" i="70"/>
  <c r="DI477" i="70"/>
  <c r="DI478" i="70"/>
  <c r="DI479" i="70"/>
  <c r="DI480" i="70"/>
  <c r="DI481" i="70"/>
  <c r="DI482" i="70"/>
  <c r="DI483" i="70"/>
  <c r="DI484" i="70"/>
  <c r="DI461" i="70"/>
  <c r="DI462" i="70"/>
  <c r="DI463" i="70"/>
  <c r="DI465" i="70"/>
  <c r="DI466" i="70"/>
  <c r="DI490" i="70"/>
  <c r="DI491" i="70"/>
  <c r="DI467" i="70"/>
  <c r="DI468" i="70"/>
  <c r="DI469" i="70"/>
  <c r="DI470" i="70"/>
  <c r="DI471" i="70"/>
  <c r="DI472" i="70"/>
  <c r="DI473" i="70"/>
  <c r="DI474" i="70"/>
  <c r="DI485" i="70"/>
  <c r="DI501" i="70"/>
  <c r="DI486" i="70"/>
  <c r="DI487" i="70"/>
  <c r="DI488" i="70"/>
  <c r="DI489" i="70"/>
  <c r="DI492" i="70"/>
  <c r="DI493" i="70"/>
  <c r="DI508" i="70"/>
  <c r="DI494" i="70"/>
  <c r="DI495" i="70"/>
  <c r="DI496" i="70"/>
  <c r="DI497" i="70"/>
  <c r="DI513" i="70"/>
  <c r="DI498" i="70"/>
  <c r="DI499" i="70"/>
  <c r="DI500" i="70"/>
  <c r="DI502" i="70"/>
  <c r="DI503" i="70"/>
  <c r="DI504" i="70"/>
  <c r="DI520" i="70"/>
  <c r="DI505" i="70"/>
  <c r="DI506" i="70"/>
  <c r="DI523" i="70"/>
  <c r="DI507" i="70"/>
  <c r="DI509" i="70"/>
  <c r="DI510" i="70"/>
  <c r="DI511" i="70"/>
  <c r="DI512" i="70"/>
  <c r="DI514" i="70"/>
  <c r="DI515" i="70"/>
  <c r="DI516" i="70"/>
  <c r="DI532" i="70"/>
  <c r="DI517" i="70"/>
  <c r="DI518" i="70"/>
  <c r="DI535" i="70"/>
  <c r="DI519" i="70"/>
  <c r="DI521" i="70"/>
  <c r="DI522" i="70"/>
  <c r="DI524" i="70"/>
  <c r="DI525" i="70"/>
  <c r="DI526" i="70"/>
  <c r="DI527" i="70"/>
  <c r="DI528" i="70"/>
  <c r="DI529" i="70"/>
  <c r="DI545" i="70"/>
  <c r="DI530" i="70"/>
  <c r="DI531" i="70"/>
  <c r="DI533" i="70"/>
  <c r="DI549" i="70"/>
  <c r="DI534" i="70"/>
  <c r="DI536" i="70"/>
  <c r="DI537" i="70"/>
  <c r="DI538" i="70"/>
  <c r="DI554" i="70"/>
  <c r="DI539" i="70"/>
  <c r="DI540" i="70"/>
  <c r="DI541" i="70"/>
  <c r="DI542" i="70"/>
  <c r="DI559" i="70"/>
  <c r="DI543" i="70"/>
  <c r="DI544" i="70"/>
  <c r="DI546" i="70"/>
  <c r="DI547" i="70"/>
  <c r="DI564" i="70"/>
  <c r="DI548" i="70"/>
  <c r="DI550" i="70"/>
  <c r="DI551" i="70"/>
  <c r="DI568" i="70"/>
  <c r="DI552" i="70"/>
  <c r="DI553" i="70"/>
  <c r="DI555" i="70"/>
  <c r="DI556" i="70"/>
  <c r="DI557" i="70"/>
  <c r="DI558" i="70"/>
  <c r="DI560" i="70"/>
  <c r="DI561" i="70"/>
  <c r="DI562" i="70"/>
  <c r="DI563" i="70"/>
  <c r="DI565" i="70"/>
  <c r="DI580" i="70"/>
  <c r="DI566" i="70"/>
  <c r="DI567" i="70"/>
  <c r="DI569" i="70"/>
  <c r="DI570" i="70"/>
  <c r="DI571" i="70"/>
  <c r="DI572" i="70"/>
  <c r="DI573" i="70"/>
  <c r="DI574" i="70"/>
  <c r="DI575" i="70"/>
  <c r="DI576" i="70"/>
  <c r="DI591" i="70"/>
  <c r="DI577" i="70"/>
  <c r="DI578" i="70"/>
  <c r="DI579" i="70"/>
  <c r="DI581" i="70"/>
  <c r="DI582" i="70"/>
  <c r="DI583" i="70"/>
  <c r="DI584" i="70"/>
  <c r="DI599" i="70"/>
  <c r="DI585" i="70"/>
  <c r="DI586" i="70"/>
  <c r="DI587" i="70"/>
  <c r="DI588" i="70"/>
  <c r="DI604" i="70"/>
  <c r="DI589" i="70"/>
  <c r="DI590" i="70"/>
  <c r="DI592" i="70"/>
  <c r="DI608" i="70"/>
  <c r="DI593" i="70"/>
  <c r="DI594" i="70"/>
  <c r="DI595" i="70"/>
  <c r="DI596" i="70"/>
  <c r="DI597" i="70"/>
  <c r="DI598" i="70"/>
  <c r="DI600" i="70"/>
  <c r="DI616" i="70"/>
  <c r="DI601" i="70"/>
  <c r="DI618" i="70"/>
  <c r="DI619" i="70"/>
  <c r="DI620" i="70"/>
  <c r="DI621" i="70"/>
  <c r="DI622" i="70"/>
  <c r="DI623" i="70"/>
  <c r="DI624" i="70"/>
  <c r="DI625" i="70"/>
  <c r="DI626" i="70"/>
  <c r="DI627" i="70"/>
  <c r="DI602" i="70"/>
  <c r="DI629" i="70"/>
  <c r="DI630" i="70"/>
  <c r="DI631" i="70"/>
  <c r="DI603" i="70"/>
  <c r="DI605" i="70"/>
  <c r="DI606" i="70"/>
  <c r="DI635" i="70"/>
  <c r="DI607" i="70"/>
  <c r="DI609" i="70"/>
  <c r="DI610" i="70"/>
  <c r="DI611" i="70"/>
  <c r="DI640" i="70"/>
  <c r="DI641" i="70"/>
  <c r="DI612" i="70"/>
  <c r="DI613" i="70"/>
  <c r="DI614" i="70"/>
  <c r="DI615" i="70"/>
  <c r="DI617" i="70"/>
  <c r="DI628" i="70"/>
  <c r="DI632" i="70"/>
  <c r="DI633" i="70"/>
  <c r="DI634" i="70"/>
  <c r="DI651" i="70"/>
  <c r="DI652" i="70"/>
  <c r="DI636" i="70"/>
  <c r="DI637" i="70"/>
  <c r="DI638" i="70"/>
  <c r="DI639" i="70"/>
  <c r="DI642" i="70"/>
  <c r="DI643" i="70"/>
  <c r="DI644" i="70"/>
  <c r="DI728" i="70"/>
  <c r="DI645" i="70"/>
  <c r="DI646" i="70"/>
  <c r="DI647" i="70"/>
  <c r="DI648" i="70"/>
  <c r="DI649" i="70"/>
  <c r="DI650" i="70"/>
  <c r="DI667" i="70"/>
  <c r="DI653" i="70"/>
  <c r="DI654" i="70"/>
  <c r="DI655" i="70"/>
  <c r="DI656" i="70"/>
  <c r="DI672" i="70"/>
  <c r="DI673" i="70"/>
  <c r="DI657" i="70"/>
  <c r="DI658" i="70"/>
  <c r="DI676" i="70"/>
  <c r="DI659" i="70"/>
  <c r="DI660" i="70"/>
  <c r="DI661" i="70"/>
  <c r="DI662" i="70"/>
  <c r="DI663" i="70"/>
  <c r="DI664" i="70"/>
  <c r="DI665" i="70"/>
  <c r="DI666" i="70"/>
  <c r="DI668" i="70"/>
  <c r="DI669" i="70"/>
  <c r="DI670" i="70"/>
  <c r="DI671" i="70"/>
  <c r="DI674" i="70"/>
  <c r="DI675" i="70"/>
  <c r="DI691" i="70"/>
  <c r="DI677" i="70"/>
  <c r="DI678" i="70"/>
  <c r="DI694" i="70"/>
  <c r="DI679" i="70"/>
  <c r="DI680" i="70"/>
  <c r="DI681" i="70"/>
  <c r="DI682" i="70"/>
  <c r="DI699" i="70"/>
  <c r="DI683" i="70"/>
  <c r="DI684" i="70"/>
  <c r="DI685" i="70"/>
  <c r="DI686" i="70"/>
  <c r="DI704" i="70"/>
  <c r="DI688" i="70"/>
  <c r="DI687" i="70"/>
  <c r="DI689" i="70"/>
  <c r="DI690" i="70"/>
  <c r="DI692" i="70"/>
  <c r="DI710" i="70"/>
  <c r="DI693" i="70"/>
  <c r="DI695" i="70"/>
  <c r="DI696" i="70"/>
  <c r="DI697" i="70"/>
  <c r="DI698" i="70"/>
  <c r="DI700" i="70"/>
  <c r="DI717" i="70"/>
  <c r="DI701" i="70"/>
  <c r="DI702" i="70"/>
  <c r="DI703" i="70"/>
  <c r="DI705" i="70"/>
  <c r="DI706" i="70"/>
  <c r="DI707" i="70"/>
  <c r="DI708" i="70"/>
  <c r="DI709" i="70"/>
  <c r="DI726" i="70"/>
  <c r="DI711" i="70"/>
  <c r="DI712" i="70"/>
  <c r="DH4" i="70"/>
  <c r="DH5" i="70"/>
  <c r="DH6" i="70"/>
  <c r="DH7" i="70"/>
  <c r="DH8" i="70"/>
  <c r="DH9" i="70"/>
  <c r="DH10" i="70"/>
  <c r="DH11" i="70"/>
  <c r="DH12" i="70"/>
  <c r="DH13" i="70"/>
  <c r="DH14" i="70"/>
  <c r="DH15" i="70"/>
  <c r="DH16" i="70"/>
  <c r="DH17" i="70"/>
  <c r="DH18" i="70"/>
  <c r="DH19" i="70"/>
  <c r="DH20" i="70"/>
  <c r="DH21" i="70"/>
  <c r="DH22" i="70"/>
  <c r="DH23" i="70"/>
  <c r="DH24" i="70"/>
  <c r="DH25" i="70"/>
  <c r="DH26" i="70"/>
  <c r="DH27" i="70"/>
  <c r="DH28" i="70"/>
  <c r="DH29" i="70"/>
  <c r="DH30" i="70"/>
  <c r="DH31" i="70"/>
  <c r="DH32" i="70"/>
  <c r="DH33" i="70"/>
  <c r="DH34" i="70"/>
  <c r="DH35" i="70"/>
  <c r="DH36" i="70"/>
  <c r="DH37" i="70"/>
  <c r="DH38" i="70"/>
  <c r="DH39" i="70"/>
  <c r="DH40" i="70"/>
  <c r="DH41" i="70"/>
  <c r="DH42" i="70"/>
  <c r="DH43" i="70"/>
  <c r="DH44" i="70"/>
  <c r="DH45" i="70"/>
  <c r="DH713" i="70"/>
  <c r="DH46" i="70"/>
  <c r="DH48" i="70"/>
  <c r="DH47" i="70"/>
  <c r="DH714" i="70"/>
  <c r="DH49" i="70"/>
  <c r="DH50" i="70"/>
  <c r="DH53" i="70"/>
  <c r="DH51" i="70"/>
  <c r="DH52" i="70"/>
  <c r="DH54" i="70"/>
  <c r="DH55" i="70"/>
  <c r="DH56" i="70"/>
  <c r="DH57" i="70"/>
  <c r="DH58" i="70"/>
  <c r="DH59" i="70"/>
  <c r="DH60" i="70"/>
  <c r="DH61" i="70"/>
  <c r="DH715" i="70"/>
  <c r="DH65" i="70"/>
  <c r="DH62" i="70"/>
  <c r="DH63" i="70"/>
  <c r="DH64" i="70"/>
  <c r="DH66" i="70"/>
  <c r="DH70" i="70"/>
  <c r="DH71" i="70"/>
  <c r="DH67" i="70"/>
  <c r="DH68" i="70"/>
  <c r="DH74" i="70"/>
  <c r="DH69" i="70"/>
  <c r="DH72" i="70"/>
  <c r="DH73" i="70"/>
  <c r="DH75" i="70"/>
  <c r="DH76" i="70"/>
  <c r="DH77" i="70"/>
  <c r="DH78" i="70"/>
  <c r="DH79" i="70"/>
  <c r="DH80" i="70"/>
  <c r="DH84" i="70"/>
  <c r="DH81" i="70"/>
  <c r="DH82" i="70"/>
  <c r="DH83" i="70"/>
  <c r="DH85" i="70"/>
  <c r="DH86" i="70"/>
  <c r="DH87" i="70"/>
  <c r="DH88" i="70"/>
  <c r="DH89" i="70"/>
  <c r="DH90" i="70"/>
  <c r="DH91" i="70"/>
  <c r="DH92" i="70"/>
  <c r="DH93" i="70"/>
  <c r="DH94" i="70"/>
  <c r="DH95" i="70"/>
  <c r="DH96" i="70"/>
  <c r="DH97" i="70"/>
  <c r="DH98" i="70"/>
  <c r="DH99" i="70"/>
  <c r="DH100" i="70"/>
  <c r="DH101" i="70"/>
  <c r="DH102" i="70"/>
  <c r="DH103" i="70"/>
  <c r="DH104" i="70"/>
  <c r="DH105" i="70"/>
  <c r="DH106" i="70"/>
  <c r="DH107" i="70"/>
  <c r="DH108" i="70"/>
  <c r="DH109" i="70"/>
  <c r="DH110" i="70"/>
  <c r="DH111" i="70"/>
  <c r="DH112" i="70"/>
  <c r="DH113" i="70"/>
  <c r="DH114" i="70"/>
  <c r="DH115" i="70"/>
  <c r="DH116" i="70"/>
  <c r="DH117" i="70"/>
  <c r="DH118" i="70"/>
  <c r="DH119" i="70"/>
  <c r="DH120" i="70"/>
  <c r="DH121" i="70"/>
  <c r="DH122" i="70"/>
  <c r="DH123" i="70"/>
  <c r="DH127" i="70"/>
  <c r="DH124" i="70"/>
  <c r="DH125" i="70"/>
  <c r="DH126" i="70"/>
  <c r="DH128" i="70"/>
  <c r="DH129" i="70"/>
  <c r="DH130" i="70"/>
  <c r="DH131" i="70"/>
  <c r="DH132" i="70"/>
  <c r="DH133" i="70"/>
  <c r="DH134" i="70"/>
  <c r="DH138" i="70"/>
  <c r="DH135" i="70"/>
  <c r="DH136" i="70"/>
  <c r="DH137" i="70"/>
  <c r="DH139" i="70"/>
  <c r="DH140" i="70"/>
  <c r="DH141" i="70"/>
  <c r="DH142" i="70"/>
  <c r="DH143" i="70"/>
  <c r="DH147" i="70"/>
  <c r="DH144" i="70"/>
  <c r="DH145" i="70"/>
  <c r="DH146" i="70"/>
  <c r="DH148" i="70"/>
  <c r="DH149" i="70"/>
  <c r="DH716" i="70"/>
  <c r="DH150" i="70"/>
  <c r="DH718" i="70"/>
  <c r="DH151" i="70"/>
  <c r="DH157" i="70"/>
  <c r="DH158" i="70"/>
  <c r="DH152" i="70"/>
  <c r="DH153" i="70"/>
  <c r="DH154" i="70"/>
  <c r="DH155" i="70"/>
  <c r="DH163" i="70"/>
  <c r="DH156" i="70"/>
  <c r="DH159" i="70"/>
  <c r="DH160" i="70"/>
  <c r="DH161" i="70"/>
  <c r="DH162" i="70"/>
  <c r="DH164" i="70"/>
  <c r="DH165" i="70"/>
  <c r="DH166" i="70"/>
  <c r="DH167" i="70"/>
  <c r="DH168" i="70"/>
  <c r="DH169" i="70"/>
  <c r="DH170" i="70"/>
  <c r="DH171" i="70"/>
  <c r="DH172" i="70"/>
  <c r="DH178" i="70"/>
  <c r="DH173" i="70"/>
  <c r="DH174" i="70"/>
  <c r="DH175" i="70"/>
  <c r="DH176" i="70"/>
  <c r="DH177" i="70"/>
  <c r="DH179" i="70"/>
  <c r="DH180" i="70"/>
  <c r="DH181" i="70"/>
  <c r="DH182" i="70"/>
  <c r="DH183" i="70"/>
  <c r="DH184" i="70"/>
  <c r="DH185" i="70"/>
  <c r="DH191" i="70"/>
  <c r="DH186" i="70"/>
  <c r="DH187" i="70"/>
  <c r="DH188" i="70"/>
  <c r="DH189" i="70"/>
  <c r="DH190" i="70"/>
  <c r="DH192" i="70"/>
  <c r="DH198" i="70"/>
  <c r="DH193" i="70"/>
  <c r="DH194" i="70"/>
  <c r="DH195" i="70"/>
  <c r="DH196" i="70"/>
  <c r="DH197" i="70"/>
  <c r="DH204" i="70"/>
  <c r="DH199" i="70"/>
  <c r="DH200" i="70"/>
  <c r="DH207" i="70"/>
  <c r="DH201" i="70"/>
  <c r="DH202" i="70"/>
  <c r="DH203" i="70"/>
  <c r="DH205" i="70"/>
  <c r="DH206" i="70"/>
  <c r="DH208" i="70"/>
  <c r="DH209" i="70"/>
  <c r="DH215" i="70"/>
  <c r="DH210" i="70"/>
  <c r="DH211" i="70"/>
  <c r="DH212" i="70"/>
  <c r="DH213" i="70"/>
  <c r="DH214" i="70"/>
  <c r="DH216" i="70"/>
  <c r="DH222" i="70"/>
  <c r="DH217" i="70"/>
  <c r="DH218" i="70"/>
  <c r="DH219" i="70"/>
  <c r="DH220" i="70"/>
  <c r="DH221" i="70"/>
  <c r="DH228" i="70"/>
  <c r="DH223" i="70"/>
  <c r="DH224" i="70"/>
  <c r="DH231" i="70"/>
  <c r="DH232" i="70"/>
  <c r="DH233" i="70"/>
  <c r="DH225" i="70"/>
  <c r="DH235" i="70"/>
  <c r="DH236" i="70"/>
  <c r="DH237" i="70"/>
  <c r="DH226" i="70"/>
  <c r="DH239" i="70"/>
  <c r="DH227" i="70"/>
  <c r="DH229" i="70"/>
  <c r="DH230" i="70"/>
  <c r="DH234" i="70"/>
  <c r="DH238" i="70"/>
  <c r="DH240" i="70"/>
  <c r="DH241" i="70"/>
  <c r="DH242" i="70"/>
  <c r="DH243" i="70"/>
  <c r="DH244" i="70"/>
  <c r="DH245" i="70"/>
  <c r="DH251" i="70"/>
  <c r="DH246" i="70"/>
  <c r="DH247" i="70"/>
  <c r="DH248" i="70"/>
  <c r="DH255" i="70"/>
  <c r="DH249" i="70"/>
  <c r="DH250" i="70"/>
  <c r="DH252" i="70"/>
  <c r="DH253" i="70"/>
  <c r="DH260" i="70"/>
  <c r="DH254" i="70"/>
  <c r="DH256" i="70"/>
  <c r="DH257" i="70"/>
  <c r="DH258" i="70"/>
  <c r="DH259" i="70"/>
  <c r="DH266" i="70"/>
  <c r="DH261" i="70"/>
  <c r="DH262" i="70"/>
  <c r="DH269" i="70"/>
  <c r="DH263" i="70"/>
  <c r="DH264" i="70"/>
  <c r="DH265" i="70"/>
  <c r="DH267" i="70"/>
  <c r="DH268" i="70"/>
  <c r="DH270" i="70"/>
  <c r="DH271" i="70"/>
  <c r="DH272" i="70"/>
  <c r="DH278" i="70"/>
  <c r="DH273" i="70"/>
  <c r="DH274" i="70"/>
  <c r="DH281" i="70"/>
  <c r="DH275" i="70"/>
  <c r="DH276" i="70"/>
  <c r="DH277" i="70"/>
  <c r="DH279" i="70"/>
  <c r="DH280" i="70"/>
  <c r="DH287" i="70"/>
  <c r="DH282" i="70"/>
  <c r="DH283" i="70"/>
  <c r="DH284" i="70"/>
  <c r="DH285" i="70"/>
  <c r="DH286" i="70"/>
  <c r="DH288" i="70"/>
  <c r="DH289" i="70"/>
  <c r="DH290" i="70"/>
  <c r="DH719" i="70"/>
  <c r="DH297" i="70"/>
  <c r="DH298" i="70"/>
  <c r="DH291" i="70"/>
  <c r="DH300" i="70"/>
  <c r="DH292" i="70"/>
  <c r="DH293" i="70"/>
  <c r="DH294" i="70"/>
  <c r="DH295" i="70"/>
  <c r="DH296" i="70"/>
  <c r="DH299" i="70"/>
  <c r="DH301" i="70"/>
  <c r="DH302" i="70"/>
  <c r="DH303" i="70"/>
  <c r="DH304" i="70"/>
  <c r="DH305" i="70"/>
  <c r="DH312" i="70"/>
  <c r="DH306" i="70"/>
  <c r="DH307" i="70"/>
  <c r="DH308" i="70"/>
  <c r="DH309" i="70"/>
  <c r="DH310" i="70"/>
  <c r="DH311" i="70"/>
  <c r="DH313" i="70"/>
  <c r="DH314" i="70"/>
  <c r="DH315" i="70"/>
  <c r="DH316" i="70"/>
  <c r="DH323" i="70"/>
  <c r="DH317" i="70"/>
  <c r="DH318" i="70"/>
  <c r="DH319" i="70"/>
  <c r="DH320" i="70"/>
  <c r="DH321" i="70"/>
  <c r="DH322" i="70"/>
  <c r="DH324" i="70"/>
  <c r="DH325" i="70"/>
  <c r="DH326" i="70"/>
  <c r="DH327" i="70"/>
  <c r="DH328" i="70"/>
  <c r="DH335" i="70"/>
  <c r="DH329" i="70"/>
  <c r="DH330" i="70"/>
  <c r="DH338" i="70"/>
  <c r="DH331" i="70"/>
  <c r="DH332" i="70"/>
  <c r="DH333" i="70"/>
  <c r="DH334" i="70"/>
  <c r="DH336" i="70"/>
  <c r="DH337" i="70"/>
  <c r="DH339" i="70"/>
  <c r="DH346" i="70"/>
  <c r="DH340" i="70"/>
  <c r="DH341" i="70"/>
  <c r="DH342" i="70"/>
  <c r="DH343" i="70"/>
  <c r="DH344" i="70"/>
  <c r="DH345" i="70"/>
  <c r="DH347" i="70"/>
  <c r="DH348" i="70"/>
  <c r="DH355" i="70"/>
  <c r="DH349" i="70"/>
  <c r="DH350" i="70"/>
  <c r="DH358" i="70"/>
  <c r="DH351" i="70"/>
  <c r="DH352" i="70"/>
  <c r="DH353" i="70"/>
  <c r="DH354" i="70"/>
  <c r="DH356" i="70"/>
  <c r="DH357" i="70"/>
  <c r="DH359" i="70"/>
  <c r="DH366" i="70"/>
  <c r="DH360" i="70"/>
  <c r="DH361" i="70"/>
  <c r="DH369" i="70"/>
  <c r="DH362" i="70"/>
  <c r="DH363" i="70"/>
  <c r="DH364" i="70"/>
  <c r="DH365" i="70"/>
  <c r="DH367" i="70"/>
  <c r="DH368" i="70"/>
  <c r="DH376" i="70"/>
  <c r="DH370" i="70"/>
  <c r="DH371" i="70"/>
  <c r="DH372" i="70"/>
  <c r="DH373" i="70"/>
  <c r="DH374" i="70"/>
  <c r="DH375" i="70"/>
  <c r="DH377" i="70"/>
  <c r="DH378" i="70"/>
  <c r="DH379" i="70"/>
  <c r="DH380" i="70"/>
  <c r="DH381" i="70"/>
  <c r="DH382" i="70"/>
  <c r="DH383" i="70"/>
  <c r="DH384" i="70"/>
  <c r="DH385" i="70"/>
  <c r="DH386" i="70"/>
  <c r="DH393" i="70"/>
  <c r="DH394" i="70"/>
  <c r="DH387" i="70"/>
  <c r="DH388" i="70"/>
  <c r="DH397" i="70"/>
  <c r="DH398" i="70"/>
  <c r="DH389" i="70"/>
  <c r="DH390" i="70"/>
  <c r="DH391" i="70"/>
  <c r="DH392" i="70"/>
  <c r="DH395" i="70"/>
  <c r="DH404" i="70"/>
  <c r="DH396" i="70"/>
  <c r="DH399" i="70"/>
  <c r="DH400" i="70"/>
  <c r="DH401" i="70"/>
  <c r="DH402" i="70"/>
  <c r="DH403" i="70"/>
  <c r="DH405" i="70"/>
  <c r="DH406" i="70"/>
  <c r="DH720" i="70"/>
  <c r="DH407" i="70"/>
  <c r="DH408" i="70"/>
  <c r="DH409" i="70"/>
  <c r="DH410" i="70"/>
  <c r="DH411" i="70"/>
  <c r="DH412" i="70"/>
  <c r="DH413" i="70"/>
  <c r="DH414" i="70"/>
  <c r="DH415" i="70"/>
  <c r="DH416" i="70"/>
  <c r="DH424" i="70"/>
  <c r="DH417" i="70"/>
  <c r="DH721" i="70"/>
  <c r="DH418" i="70"/>
  <c r="DH419" i="70"/>
  <c r="DH420" i="70"/>
  <c r="DH421" i="70"/>
  <c r="DH422" i="70"/>
  <c r="DH722" i="70"/>
  <c r="DH723" i="70"/>
  <c r="DH423" i="70"/>
  <c r="DH435" i="70"/>
  <c r="DH425" i="70"/>
  <c r="DH426" i="70"/>
  <c r="DH427" i="70"/>
  <c r="DH428" i="70"/>
  <c r="DH429" i="70"/>
  <c r="DH724" i="70"/>
  <c r="DH430" i="70"/>
  <c r="DH431" i="70"/>
  <c r="DH432" i="70"/>
  <c r="DH445" i="70"/>
  <c r="DH446" i="70"/>
  <c r="DH447" i="70"/>
  <c r="DH448" i="70"/>
  <c r="DH449" i="70"/>
  <c r="DH450" i="70"/>
  <c r="DH451" i="70"/>
  <c r="DH452" i="70"/>
  <c r="DH453" i="70"/>
  <c r="DH433" i="70"/>
  <c r="DH434" i="70"/>
  <c r="DH436" i="70"/>
  <c r="DH437" i="70"/>
  <c r="DH438" i="70"/>
  <c r="DH439" i="70"/>
  <c r="DH440" i="70"/>
  <c r="DH441" i="70"/>
  <c r="DH442" i="70"/>
  <c r="DH443" i="70"/>
  <c r="DH464" i="70"/>
  <c r="DH444" i="70"/>
  <c r="DH454" i="70"/>
  <c r="DH455" i="70"/>
  <c r="DH725" i="70"/>
  <c r="DH727" i="70"/>
  <c r="DH456" i="70"/>
  <c r="DH457" i="70"/>
  <c r="DH458" i="70"/>
  <c r="DH459" i="70"/>
  <c r="DH460" i="70"/>
  <c r="DH475" i="70"/>
  <c r="DH476" i="70"/>
  <c r="DH477" i="70"/>
  <c r="DH478" i="70"/>
  <c r="DH479" i="70"/>
  <c r="DH480" i="70"/>
  <c r="DH481" i="70"/>
  <c r="DH482" i="70"/>
  <c r="DH483" i="70"/>
  <c r="DH484" i="70"/>
  <c r="DH461" i="70"/>
  <c r="DH462" i="70"/>
  <c r="DH463" i="70"/>
  <c r="DH465" i="70"/>
  <c r="DH466" i="70"/>
  <c r="DH490" i="70"/>
  <c r="DH491" i="70"/>
  <c r="DH467" i="70"/>
  <c r="DH468" i="70"/>
  <c r="DH469" i="70"/>
  <c r="DH470" i="70"/>
  <c r="DH471" i="70"/>
  <c r="DH472" i="70"/>
  <c r="DH473" i="70"/>
  <c r="DH474" i="70"/>
  <c r="DH485" i="70"/>
  <c r="DH501" i="70"/>
  <c r="DH486" i="70"/>
  <c r="DH487" i="70"/>
  <c r="DH488" i="70"/>
  <c r="DH489" i="70"/>
  <c r="DH492" i="70"/>
  <c r="DH493" i="70"/>
  <c r="DH508" i="70"/>
  <c r="DH494" i="70"/>
  <c r="DH495" i="70"/>
  <c r="DH496" i="70"/>
  <c r="DH497" i="70"/>
  <c r="DH513" i="70"/>
  <c r="DH498" i="70"/>
  <c r="DH499" i="70"/>
  <c r="DH500" i="70"/>
  <c r="DH502" i="70"/>
  <c r="DH503" i="70"/>
  <c r="DH504" i="70"/>
  <c r="DH520" i="70"/>
  <c r="DH505" i="70"/>
  <c r="DH506" i="70"/>
  <c r="DH523" i="70"/>
  <c r="DH507" i="70"/>
  <c r="DH509" i="70"/>
  <c r="DH510" i="70"/>
  <c r="DH511" i="70"/>
  <c r="DH512" i="70"/>
  <c r="DH514" i="70"/>
  <c r="DH515" i="70"/>
  <c r="DH516" i="70"/>
  <c r="DH532" i="70"/>
  <c r="DH517" i="70"/>
  <c r="DH518" i="70"/>
  <c r="DH535" i="70"/>
  <c r="DH519" i="70"/>
  <c r="DH521" i="70"/>
  <c r="DH522" i="70"/>
  <c r="DH524" i="70"/>
  <c r="DH525" i="70"/>
  <c r="DH526" i="70"/>
  <c r="DH527" i="70"/>
  <c r="DH528" i="70"/>
  <c r="DH529" i="70"/>
  <c r="DH545" i="70"/>
  <c r="DH530" i="70"/>
  <c r="DH531" i="70"/>
  <c r="DH533" i="70"/>
  <c r="DH549" i="70"/>
  <c r="DH534" i="70"/>
  <c r="DH536" i="70"/>
  <c r="DH537" i="70"/>
  <c r="DH538" i="70"/>
  <c r="DH554" i="70"/>
  <c r="DH539" i="70"/>
  <c r="DH540" i="70"/>
  <c r="DH541" i="70"/>
  <c r="DH542" i="70"/>
  <c r="DH559" i="70"/>
  <c r="DH543" i="70"/>
  <c r="DH544" i="70"/>
  <c r="DH546" i="70"/>
  <c r="DH547" i="70"/>
  <c r="DH564" i="70"/>
  <c r="DH548" i="70"/>
  <c r="DH550" i="70"/>
  <c r="DH551" i="70"/>
  <c r="DH568" i="70"/>
  <c r="DH552" i="70"/>
  <c r="DH553" i="70"/>
  <c r="DH555" i="70"/>
  <c r="DH556" i="70"/>
  <c r="DH557" i="70"/>
  <c r="DH558" i="70"/>
  <c r="DH560" i="70"/>
  <c r="DH561" i="70"/>
  <c r="DH562" i="70"/>
  <c r="DH563" i="70"/>
  <c r="DH565" i="70"/>
  <c r="DH580" i="70"/>
  <c r="DH566" i="70"/>
  <c r="DH567" i="70"/>
  <c r="DH569" i="70"/>
  <c r="DH570" i="70"/>
  <c r="DH571" i="70"/>
  <c r="DH572" i="70"/>
  <c r="DH573" i="70"/>
  <c r="DH574" i="70"/>
  <c r="DH575" i="70"/>
  <c r="DH576" i="70"/>
  <c r="DH591" i="70"/>
  <c r="DH577" i="70"/>
  <c r="DH578" i="70"/>
  <c r="DH579" i="70"/>
  <c r="DH581" i="70"/>
  <c r="DH582" i="70"/>
  <c r="DH583" i="70"/>
  <c r="DH584" i="70"/>
  <c r="DH599" i="70"/>
  <c r="DH585" i="70"/>
  <c r="DH586" i="70"/>
  <c r="DH587" i="70"/>
  <c r="DH588" i="70"/>
  <c r="DH604" i="70"/>
  <c r="DH589" i="70"/>
  <c r="DH590" i="70"/>
  <c r="DH592" i="70"/>
  <c r="DH608" i="70"/>
  <c r="DH593" i="70"/>
  <c r="DH594" i="70"/>
  <c r="DH595" i="70"/>
  <c r="DH596" i="70"/>
  <c r="DH597" i="70"/>
  <c r="DH598" i="70"/>
  <c r="DH600" i="70"/>
  <c r="DH616" i="70"/>
  <c r="DH601" i="70"/>
  <c r="DH618" i="70"/>
  <c r="DH619" i="70"/>
  <c r="DH620" i="70"/>
  <c r="DH621" i="70"/>
  <c r="DH622" i="70"/>
  <c r="DH623" i="70"/>
  <c r="DH624" i="70"/>
  <c r="DH625" i="70"/>
  <c r="DH626" i="70"/>
  <c r="DH627" i="70"/>
  <c r="DH602" i="70"/>
  <c r="DH629" i="70"/>
  <c r="DH630" i="70"/>
  <c r="DH631" i="70"/>
  <c r="DH603" i="70"/>
  <c r="DH605" i="70"/>
  <c r="DH606" i="70"/>
  <c r="DH635" i="70"/>
  <c r="DH607" i="70"/>
  <c r="DH609" i="70"/>
  <c r="DH610" i="70"/>
  <c r="DH611" i="70"/>
  <c r="DH640" i="70"/>
  <c r="DH641" i="70"/>
  <c r="DH612" i="70"/>
  <c r="DH613" i="70"/>
  <c r="DH614" i="70"/>
  <c r="DH615" i="70"/>
  <c r="DH617" i="70"/>
  <c r="DH628" i="70"/>
  <c r="DH632" i="70"/>
  <c r="DH633" i="70"/>
  <c r="DH634" i="70"/>
  <c r="DH651" i="70"/>
  <c r="DH652" i="70"/>
  <c r="DH636" i="70"/>
  <c r="DH637" i="70"/>
  <c r="DH638" i="70"/>
  <c r="DH639" i="70"/>
  <c r="DH642" i="70"/>
  <c r="DH643" i="70"/>
  <c r="DH644" i="70"/>
  <c r="DH728" i="70"/>
  <c r="DH645" i="70"/>
  <c r="DH646" i="70"/>
  <c r="DH647" i="70"/>
  <c r="DH648" i="70"/>
  <c r="DH649" i="70"/>
  <c r="DH650" i="70"/>
  <c r="DH667" i="70"/>
  <c r="DH653" i="70"/>
  <c r="DH654" i="70"/>
  <c r="DH655" i="70"/>
  <c r="DH656" i="70"/>
  <c r="DH672" i="70"/>
  <c r="DH673" i="70"/>
  <c r="DH657" i="70"/>
  <c r="DH658" i="70"/>
  <c r="DH676" i="70"/>
  <c r="DH659" i="70"/>
  <c r="DH660" i="70"/>
  <c r="DH661" i="70"/>
  <c r="DH662" i="70"/>
  <c r="DH663" i="70"/>
  <c r="DH664" i="70"/>
  <c r="DH665" i="70"/>
  <c r="DH666" i="70"/>
  <c r="DH668" i="70"/>
  <c r="DH669" i="70"/>
  <c r="DH670" i="70"/>
  <c r="DH671" i="70"/>
  <c r="DH674" i="70"/>
  <c r="DH675" i="70"/>
  <c r="DH691" i="70"/>
  <c r="DH677" i="70"/>
  <c r="DH678" i="70"/>
  <c r="DH694" i="70"/>
  <c r="DH679" i="70"/>
  <c r="DH680" i="70"/>
  <c r="DH681" i="70"/>
  <c r="DH682" i="70"/>
  <c r="DH699" i="70"/>
  <c r="DH683" i="70"/>
  <c r="DH684" i="70"/>
  <c r="DH685" i="70"/>
  <c r="DH686" i="70"/>
  <c r="DH704" i="70"/>
  <c r="DH688" i="70"/>
  <c r="DH687" i="70"/>
  <c r="DH689" i="70"/>
  <c r="DH690" i="70"/>
  <c r="DH692" i="70"/>
  <c r="DH710" i="70"/>
  <c r="DH693" i="70"/>
  <c r="DH695" i="70"/>
  <c r="DH696" i="70"/>
  <c r="DH697" i="70"/>
  <c r="DH698" i="70"/>
  <c r="DH700" i="70"/>
  <c r="DH717" i="70"/>
  <c r="DH701" i="70"/>
  <c r="DH702" i="70"/>
  <c r="DH703" i="70"/>
  <c r="DH705" i="70"/>
  <c r="DH706" i="70"/>
  <c r="DH707" i="70"/>
  <c r="DH708" i="70"/>
  <c r="DH709" i="70"/>
  <c r="DH726" i="70"/>
  <c r="DH711" i="70"/>
  <c r="DH712" i="70"/>
  <c r="DG4" i="70"/>
  <c r="DG5" i="70"/>
  <c r="DG6" i="70"/>
  <c r="DG7" i="70"/>
  <c r="DG8" i="70"/>
  <c r="DG9" i="70"/>
  <c r="DG10" i="70"/>
  <c r="DG11" i="70"/>
  <c r="DG12" i="70"/>
  <c r="DG13" i="70"/>
  <c r="DG14" i="70"/>
  <c r="DG15" i="70"/>
  <c r="DG16" i="70"/>
  <c r="DG17" i="70"/>
  <c r="DG18" i="70"/>
  <c r="DG19" i="70"/>
  <c r="DG20" i="70"/>
  <c r="DG21" i="70"/>
  <c r="DG22" i="70"/>
  <c r="DG23" i="70"/>
  <c r="DG24" i="70"/>
  <c r="DG25" i="70"/>
  <c r="DG26" i="70"/>
  <c r="DG27" i="70"/>
  <c r="DG28" i="70"/>
  <c r="DG29" i="70"/>
  <c r="DG30" i="70"/>
  <c r="DG31" i="70"/>
  <c r="DG32" i="70"/>
  <c r="DG33" i="70"/>
  <c r="DG34" i="70"/>
  <c r="DG35" i="70"/>
  <c r="DG36" i="70"/>
  <c r="DG37" i="70"/>
  <c r="DG38" i="70"/>
  <c r="DG39" i="70"/>
  <c r="DG40" i="70"/>
  <c r="DG41" i="70"/>
  <c r="DG42" i="70"/>
  <c r="DG43" i="70"/>
  <c r="DG44" i="70"/>
  <c r="DG45" i="70"/>
  <c r="DG713" i="70"/>
  <c r="DG46" i="70"/>
  <c r="DG48" i="70"/>
  <c r="DG47" i="70"/>
  <c r="DG714" i="70"/>
  <c r="DG49" i="70"/>
  <c r="DG50" i="70"/>
  <c r="DG53" i="70"/>
  <c r="DG51" i="70"/>
  <c r="DG52" i="70"/>
  <c r="DG54" i="70"/>
  <c r="DG55" i="70"/>
  <c r="DG56" i="70"/>
  <c r="DG57" i="70"/>
  <c r="DG58" i="70"/>
  <c r="DG59" i="70"/>
  <c r="DG60" i="70"/>
  <c r="DG61" i="70"/>
  <c r="DG715" i="70"/>
  <c r="DG65" i="70"/>
  <c r="DG62" i="70"/>
  <c r="DG63" i="70"/>
  <c r="DG64" i="70"/>
  <c r="DG66" i="70"/>
  <c r="DG70" i="70"/>
  <c r="DG71" i="70"/>
  <c r="DG67" i="70"/>
  <c r="DG68" i="70"/>
  <c r="DG74" i="70"/>
  <c r="DG69" i="70"/>
  <c r="DG72" i="70"/>
  <c r="DG73" i="70"/>
  <c r="DG75" i="70"/>
  <c r="DG76" i="70"/>
  <c r="DG77" i="70"/>
  <c r="DG78" i="70"/>
  <c r="DG79" i="70"/>
  <c r="DG80" i="70"/>
  <c r="DG84" i="70"/>
  <c r="DG81" i="70"/>
  <c r="DG82" i="70"/>
  <c r="DG83" i="70"/>
  <c r="DG85" i="70"/>
  <c r="DG86" i="70"/>
  <c r="DG87" i="70"/>
  <c r="DG88" i="70"/>
  <c r="DG89" i="70"/>
  <c r="DG90" i="70"/>
  <c r="DG91" i="70"/>
  <c r="DG92" i="70"/>
  <c r="DG93" i="70"/>
  <c r="DG94" i="70"/>
  <c r="DG95" i="70"/>
  <c r="DG96" i="70"/>
  <c r="DG97" i="70"/>
  <c r="DG98" i="70"/>
  <c r="DG99" i="70"/>
  <c r="DG100" i="70"/>
  <c r="DG101" i="70"/>
  <c r="DG102" i="70"/>
  <c r="DG103" i="70"/>
  <c r="DG104" i="70"/>
  <c r="DG105" i="70"/>
  <c r="DG106" i="70"/>
  <c r="DG107" i="70"/>
  <c r="DG108" i="70"/>
  <c r="DG109" i="70"/>
  <c r="DG110" i="70"/>
  <c r="DG111" i="70"/>
  <c r="DG112" i="70"/>
  <c r="DG113" i="70"/>
  <c r="DG114" i="70"/>
  <c r="DG115" i="70"/>
  <c r="DG116" i="70"/>
  <c r="DG117" i="70"/>
  <c r="DG118" i="70"/>
  <c r="DG119" i="70"/>
  <c r="DG120" i="70"/>
  <c r="DG121" i="70"/>
  <c r="DG122" i="70"/>
  <c r="DG123" i="70"/>
  <c r="DG127" i="70"/>
  <c r="DG124" i="70"/>
  <c r="DG125" i="70"/>
  <c r="DG126" i="70"/>
  <c r="DG128" i="70"/>
  <c r="DG129" i="70"/>
  <c r="DG130" i="70"/>
  <c r="DG131" i="70"/>
  <c r="DG132" i="70"/>
  <c r="DG133" i="70"/>
  <c r="DG134" i="70"/>
  <c r="DG138" i="70"/>
  <c r="DG135" i="70"/>
  <c r="DG136" i="70"/>
  <c r="DG137" i="70"/>
  <c r="DG139" i="70"/>
  <c r="DG140" i="70"/>
  <c r="DG141" i="70"/>
  <c r="DG142" i="70"/>
  <c r="DG143" i="70"/>
  <c r="DG147" i="70"/>
  <c r="DG144" i="70"/>
  <c r="DG145" i="70"/>
  <c r="DG146" i="70"/>
  <c r="DG148" i="70"/>
  <c r="DG149" i="70"/>
  <c r="DG716" i="70"/>
  <c r="DG150" i="70"/>
  <c r="DG718" i="70"/>
  <c r="DG151" i="70"/>
  <c r="DG157" i="70"/>
  <c r="DG158" i="70"/>
  <c r="DG152" i="70"/>
  <c r="DG153" i="70"/>
  <c r="DG154" i="70"/>
  <c r="DG155" i="70"/>
  <c r="DG163" i="70"/>
  <c r="DG156" i="70"/>
  <c r="DG159" i="70"/>
  <c r="DG160" i="70"/>
  <c r="DG161" i="70"/>
  <c r="DG162" i="70"/>
  <c r="DG164" i="70"/>
  <c r="DG165" i="70"/>
  <c r="DG166" i="70"/>
  <c r="DG167" i="70"/>
  <c r="DG168" i="70"/>
  <c r="DG169" i="70"/>
  <c r="DG170" i="70"/>
  <c r="DG171" i="70"/>
  <c r="DG172" i="70"/>
  <c r="DG178" i="70"/>
  <c r="DG173" i="70"/>
  <c r="DG174" i="70"/>
  <c r="DG175" i="70"/>
  <c r="DG176" i="70"/>
  <c r="DG177" i="70"/>
  <c r="DG179" i="70"/>
  <c r="DG180" i="70"/>
  <c r="DG181" i="70"/>
  <c r="DG182" i="70"/>
  <c r="DG183" i="70"/>
  <c r="DG184" i="70"/>
  <c r="DG185" i="70"/>
  <c r="DG191" i="70"/>
  <c r="DG186" i="70"/>
  <c r="DG187" i="70"/>
  <c r="DG188" i="70"/>
  <c r="DG189" i="70"/>
  <c r="DG190" i="70"/>
  <c r="DG192" i="70"/>
  <c r="DG198" i="70"/>
  <c r="DG193" i="70"/>
  <c r="DG194" i="70"/>
  <c r="DG195" i="70"/>
  <c r="DG196" i="70"/>
  <c r="DG197" i="70"/>
  <c r="DG204" i="70"/>
  <c r="DG199" i="70"/>
  <c r="DG200" i="70"/>
  <c r="DG207" i="70"/>
  <c r="DG201" i="70"/>
  <c r="DG202" i="70"/>
  <c r="DG203" i="70"/>
  <c r="DG205" i="70"/>
  <c r="DG206" i="70"/>
  <c r="DG208" i="70"/>
  <c r="DG209" i="70"/>
  <c r="DG215" i="70"/>
  <c r="DG210" i="70"/>
  <c r="DG211" i="70"/>
  <c r="DG212" i="70"/>
  <c r="DG213" i="70"/>
  <c r="DG214" i="70"/>
  <c r="DG216" i="70"/>
  <c r="DG222" i="70"/>
  <c r="DG217" i="70"/>
  <c r="DG218" i="70"/>
  <c r="DG219" i="70"/>
  <c r="DG220" i="70"/>
  <c r="DG221" i="70"/>
  <c r="DG228" i="70"/>
  <c r="DG223" i="70"/>
  <c r="DG224" i="70"/>
  <c r="DG231" i="70"/>
  <c r="DG232" i="70"/>
  <c r="DG233" i="70"/>
  <c r="DG225" i="70"/>
  <c r="DG235" i="70"/>
  <c r="DG236" i="70"/>
  <c r="DG237" i="70"/>
  <c r="DG226" i="70"/>
  <c r="DG239" i="70"/>
  <c r="DG227" i="70"/>
  <c r="DG229" i="70"/>
  <c r="DG230" i="70"/>
  <c r="DG234" i="70"/>
  <c r="DG238" i="70"/>
  <c r="DG240" i="70"/>
  <c r="DG241" i="70"/>
  <c r="DG242" i="70"/>
  <c r="DG243" i="70"/>
  <c r="DG244" i="70"/>
  <c r="DG245" i="70"/>
  <c r="DG251" i="70"/>
  <c r="DG246" i="70"/>
  <c r="DG247" i="70"/>
  <c r="DG248" i="70"/>
  <c r="DG255" i="70"/>
  <c r="DG249" i="70"/>
  <c r="DG250" i="70"/>
  <c r="DG252" i="70"/>
  <c r="DG253" i="70"/>
  <c r="DG260" i="70"/>
  <c r="DG254" i="70"/>
  <c r="DG256" i="70"/>
  <c r="DG257" i="70"/>
  <c r="DG258" i="70"/>
  <c r="DG259" i="70"/>
  <c r="DG266" i="70"/>
  <c r="DG261" i="70"/>
  <c r="DG262" i="70"/>
  <c r="DG269" i="70"/>
  <c r="DG263" i="70"/>
  <c r="DG264" i="70"/>
  <c r="DG265" i="70"/>
  <c r="DG267" i="70"/>
  <c r="DG268" i="70"/>
  <c r="DG270" i="70"/>
  <c r="DG271" i="70"/>
  <c r="DG272" i="70"/>
  <c r="DG278" i="70"/>
  <c r="DG273" i="70"/>
  <c r="DG274" i="70"/>
  <c r="DG281" i="70"/>
  <c r="DG275" i="70"/>
  <c r="DG276" i="70"/>
  <c r="DG277" i="70"/>
  <c r="DG279" i="70"/>
  <c r="DG280" i="70"/>
  <c r="DG287" i="70"/>
  <c r="DG282" i="70"/>
  <c r="DG283" i="70"/>
  <c r="DG284" i="70"/>
  <c r="DG285" i="70"/>
  <c r="DG286" i="70"/>
  <c r="DG288" i="70"/>
  <c r="DG289" i="70"/>
  <c r="DG290" i="70"/>
  <c r="DG719" i="70"/>
  <c r="DG297" i="70"/>
  <c r="DG298" i="70"/>
  <c r="DG291" i="70"/>
  <c r="DG300" i="70"/>
  <c r="DG292" i="70"/>
  <c r="DG293" i="70"/>
  <c r="DG294" i="70"/>
  <c r="DG295" i="70"/>
  <c r="DG296" i="70"/>
  <c r="DG299" i="70"/>
  <c r="DG301" i="70"/>
  <c r="DG302" i="70"/>
  <c r="DG303" i="70"/>
  <c r="DG304" i="70"/>
  <c r="DG305" i="70"/>
  <c r="DG312" i="70"/>
  <c r="DG306" i="70"/>
  <c r="DG307" i="70"/>
  <c r="DG308" i="70"/>
  <c r="DG309" i="70"/>
  <c r="DG310" i="70"/>
  <c r="DG311" i="70"/>
  <c r="DG313" i="70"/>
  <c r="DG314" i="70"/>
  <c r="DG315" i="70"/>
  <c r="DG316" i="70"/>
  <c r="DG323" i="70"/>
  <c r="DG317" i="70"/>
  <c r="DG318" i="70"/>
  <c r="DG319" i="70"/>
  <c r="DG320" i="70"/>
  <c r="DG321" i="70"/>
  <c r="DG322" i="70"/>
  <c r="DG324" i="70"/>
  <c r="DG325" i="70"/>
  <c r="DG326" i="70"/>
  <c r="DG327" i="70"/>
  <c r="DG328" i="70"/>
  <c r="DG335" i="70"/>
  <c r="DG329" i="70"/>
  <c r="DG330" i="70"/>
  <c r="DG338" i="70"/>
  <c r="DG331" i="70"/>
  <c r="DG332" i="70"/>
  <c r="DG333" i="70"/>
  <c r="DG334" i="70"/>
  <c r="DG336" i="70"/>
  <c r="DG337" i="70"/>
  <c r="DG339" i="70"/>
  <c r="DG346" i="70"/>
  <c r="DG340" i="70"/>
  <c r="DG341" i="70"/>
  <c r="DG342" i="70"/>
  <c r="DG343" i="70"/>
  <c r="DG344" i="70"/>
  <c r="DG345" i="70"/>
  <c r="DG347" i="70"/>
  <c r="DG348" i="70"/>
  <c r="DG355" i="70"/>
  <c r="DG349" i="70"/>
  <c r="DG350" i="70"/>
  <c r="DG358" i="70"/>
  <c r="DG351" i="70"/>
  <c r="DG352" i="70"/>
  <c r="DG353" i="70"/>
  <c r="DG354" i="70"/>
  <c r="DG356" i="70"/>
  <c r="DG357" i="70"/>
  <c r="DG359" i="70"/>
  <c r="DG366" i="70"/>
  <c r="DG360" i="70"/>
  <c r="DG361" i="70"/>
  <c r="DG369" i="70"/>
  <c r="DG362" i="70"/>
  <c r="DG363" i="70"/>
  <c r="DG364" i="70"/>
  <c r="DG365" i="70"/>
  <c r="DG367" i="70"/>
  <c r="DG368" i="70"/>
  <c r="DG376" i="70"/>
  <c r="DG370" i="70"/>
  <c r="DG371" i="70"/>
  <c r="DG372" i="70"/>
  <c r="DG373" i="70"/>
  <c r="DG374" i="70"/>
  <c r="DG375" i="70"/>
  <c r="DG377" i="70"/>
  <c r="DG378" i="70"/>
  <c r="DG379" i="70"/>
  <c r="DG380" i="70"/>
  <c r="DG381" i="70"/>
  <c r="DG382" i="70"/>
  <c r="DG383" i="70"/>
  <c r="DG384" i="70"/>
  <c r="DG385" i="70"/>
  <c r="DG386" i="70"/>
  <c r="DG393" i="70"/>
  <c r="DG394" i="70"/>
  <c r="DG387" i="70"/>
  <c r="DG388" i="70"/>
  <c r="DG397" i="70"/>
  <c r="DG398" i="70"/>
  <c r="DG389" i="70"/>
  <c r="DG390" i="70"/>
  <c r="DG391" i="70"/>
  <c r="DG392" i="70"/>
  <c r="DG395" i="70"/>
  <c r="DG404" i="70"/>
  <c r="DG396" i="70"/>
  <c r="DG399" i="70"/>
  <c r="DG400" i="70"/>
  <c r="DG401" i="70"/>
  <c r="DG402" i="70"/>
  <c r="DG403" i="70"/>
  <c r="DG405" i="70"/>
  <c r="DG406" i="70"/>
  <c r="DG720" i="70"/>
  <c r="DG407" i="70"/>
  <c r="DG408" i="70"/>
  <c r="DG409" i="70"/>
  <c r="DG410" i="70"/>
  <c r="DG411" i="70"/>
  <c r="DG412" i="70"/>
  <c r="DG413" i="70"/>
  <c r="DG414" i="70"/>
  <c r="DG415" i="70"/>
  <c r="DG416" i="70"/>
  <c r="DG424" i="70"/>
  <c r="DG417" i="70"/>
  <c r="DG721" i="70"/>
  <c r="DG418" i="70"/>
  <c r="DG419" i="70"/>
  <c r="DG420" i="70"/>
  <c r="DG421" i="70"/>
  <c r="DG422" i="70"/>
  <c r="DG722" i="70"/>
  <c r="DG723" i="70"/>
  <c r="DG423" i="70"/>
  <c r="DG435" i="70"/>
  <c r="DG425" i="70"/>
  <c r="DG426" i="70"/>
  <c r="DG427" i="70"/>
  <c r="DG428" i="70"/>
  <c r="DG429" i="70"/>
  <c r="DG724" i="70"/>
  <c r="DG430" i="70"/>
  <c r="DG431" i="70"/>
  <c r="DG432" i="70"/>
  <c r="DG445" i="70"/>
  <c r="DG446" i="70"/>
  <c r="DG447" i="70"/>
  <c r="DG448" i="70"/>
  <c r="DG449" i="70"/>
  <c r="DG450" i="70"/>
  <c r="DG451" i="70"/>
  <c r="DG452" i="70"/>
  <c r="DG453" i="70"/>
  <c r="DG433" i="70"/>
  <c r="DG434" i="70"/>
  <c r="DG436" i="70"/>
  <c r="DG437" i="70"/>
  <c r="DG438" i="70"/>
  <c r="DG439" i="70"/>
  <c r="DG440" i="70"/>
  <c r="DG441" i="70"/>
  <c r="DG442" i="70"/>
  <c r="DG443" i="70"/>
  <c r="DG464" i="70"/>
  <c r="DG444" i="70"/>
  <c r="DG454" i="70"/>
  <c r="DG455" i="70"/>
  <c r="DG725" i="70"/>
  <c r="DG727" i="70"/>
  <c r="DG456" i="70"/>
  <c r="DG457" i="70"/>
  <c r="DG458" i="70"/>
  <c r="DG459" i="70"/>
  <c r="DG460" i="70"/>
  <c r="DG475" i="70"/>
  <c r="DG476" i="70"/>
  <c r="DG477" i="70"/>
  <c r="DG478" i="70"/>
  <c r="DG479" i="70"/>
  <c r="DG480" i="70"/>
  <c r="DG481" i="70"/>
  <c r="DG482" i="70"/>
  <c r="DG483" i="70"/>
  <c r="DG484" i="70"/>
  <c r="DG461" i="70"/>
  <c r="DG462" i="70"/>
  <c r="DG463" i="70"/>
  <c r="DG465" i="70"/>
  <c r="DG466" i="70"/>
  <c r="DG490" i="70"/>
  <c r="DG491" i="70"/>
  <c r="DG467" i="70"/>
  <c r="DG468" i="70"/>
  <c r="DG469" i="70"/>
  <c r="DG470" i="70"/>
  <c r="DG471" i="70"/>
  <c r="DG472" i="70"/>
  <c r="DG473" i="70"/>
  <c r="DG474" i="70"/>
  <c r="DG485" i="70"/>
  <c r="DG501" i="70"/>
  <c r="DG486" i="70"/>
  <c r="DG487" i="70"/>
  <c r="DG488" i="70"/>
  <c r="DG489" i="70"/>
  <c r="DG492" i="70"/>
  <c r="DG493" i="70"/>
  <c r="DG508" i="70"/>
  <c r="DG494" i="70"/>
  <c r="DG495" i="70"/>
  <c r="DG496" i="70"/>
  <c r="DG497" i="70"/>
  <c r="DG513" i="70"/>
  <c r="DG498" i="70"/>
  <c r="DG499" i="70"/>
  <c r="DG500" i="70"/>
  <c r="DG502" i="70"/>
  <c r="DG503" i="70"/>
  <c r="DG504" i="70"/>
  <c r="DG520" i="70"/>
  <c r="DG505" i="70"/>
  <c r="DG506" i="70"/>
  <c r="DG523" i="70"/>
  <c r="DG507" i="70"/>
  <c r="DG509" i="70"/>
  <c r="DG510" i="70"/>
  <c r="DG511" i="70"/>
  <c r="DG512" i="70"/>
  <c r="DG514" i="70"/>
  <c r="DG515" i="70"/>
  <c r="DG516" i="70"/>
  <c r="DG532" i="70"/>
  <c r="DG517" i="70"/>
  <c r="DG518" i="70"/>
  <c r="DG535" i="70"/>
  <c r="DG519" i="70"/>
  <c r="DG521" i="70"/>
  <c r="DG522" i="70"/>
  <c r="DG524" i="70"/>
  <c r="DG525" i="70"/>
  <c r="DG526" i="70"/>
  <c r="DG527" i="70"/>
  <c r="DG528" i="70"/>
  <c r="DG529" i="70"/>
  <c r="DG545" i="70"/>
  <c r="DG530" i="70"/>
  <c r="DG531" i="70"/>
  <c r="DG533" i="70"/>
  <c r="DG549" i="70"/>
  <c r="DG534" i="70"/>
  <c r="DG536" i="70"/>
  <c r="DG537" i="70"/>
  <c r="DG538" i="70"/>
  <c r="DG554" i="70"/>
  <c r="DG539" i="70"/>
  <c r="DG540" i="70"/>
  <c r="DG541" i="70"/>
  <c r="DG542" i="70"/>
  <c r="DG559" i="70"/>
  <c r="DG543" i="70"/>
  <c r="DG544" i="70"/>
  <c r="DG546" i="70"/>
  <c r="DG547" i="70"/>
  <c r="DG564" i="70"/>
  <c r="DG548" i="70"/>
  <c r="DG550" i="70"/>
  <c r="DG551" i="70"/>
  <c r="DG568" i="70"/>
  <c r="DG552" i="70"/>
  <c r="DG553" i="70"/>
  <c r="DG555" i="70"/>
  <c r="DG556" i="70"/>
  <c r="DG557" i="70"/>
  <c r="DG558" i="70"/>
  <c r="DG560" i="70"/>
  <c r="DG561" i="70"/>
  <c r="DG562" i="70"/>
  <c r="DG563" i="70"/>
  <c r="DG565" i="70"/>
  <c r="DG580" i="70"/>
  <c r="DG566" i="70"/>
  <c r="DG567" i="70"/>
  <c r="DG569" i="70"/>
  <c r="DG570" i="70"/>
  <c r="DG571" i="70"/>
  <c r="DG572" i="70"/>
  <c r="DG573" i="70"/>
  <c r="DG574" i="70"/>
  <c r="DG575" i="70"/>
  <c r="DG576" i="70"/>
  <c r="DG591" i="70"/>
  <c r="DG577" i="70"/>
  <c r="DG578" i="70"/>
  <c r="DG579" i="70"/>
  <c r="DG581" i="70"/>
  <c r="DG582" i="70"/>
  <c r="DG583" i="70"/>
  <c r="DG584" i="70"/>
  <c r="DG599" i="70"/>
  <c r="DG585" i="70"/>
  <c r="DG586" i="70"/>
  <c r="DG587" i="70"/>
  <c r="DG588" i="70"/>
  <c r="DG604" i="70"/>
  <c r="DG589" i="70"/>
  <c r="DG590" i="70"/>
  <c r="DG592" i="70"/>
  <c r="DG608" i="70"/>
  <c r="DG593" i="70"/>
  <c r="DG594" i="70"/>
  <c r="DG595" i="70"/>
  <c r="DG596" i="70"/>
  <c r="DG597" i="70"/>
  <c r="DG598" i="70"/>
  <c r="DG600" i="70"/>
  <c r="DG616" i="70"/>
  <c r="DG601" i="70"/>
  <c r="DG618" i="70"/>
  <c r="DG619" i="70"/>
  <c r="DG620" i="70"/>
  <c r="DG621" i="70"/>
  <c r="DG622" i="70"/>
  <c r="DG623" i="70"/>
  <c r="DG624" i="70"/>
  <c r="DG625" i="70"/>
  <c r="DG626" i="70"/>
  <c r="DG627" i="70"/>
  <c r="DG602" i="70"/>
  <c r="DG629" i="70"/>
  <c r="DG630" i="70"/>
  <c r="DG631" i="70"/>
  <c r="DG603" i="70"/>
  <c r="DG605" i="70"/>
  <c r="DG606" i="70"/>
  <c r="DG635" i="70"/>
  <c r="DG607" i="70"/>
  <c r="DG609" i="70"/>
  <c r="DG610" i="70"/>
  <c r="DG611" i="70"/>
  <c r="DG640" i="70"/>
  <c r="DG641" i="70"/>
  <c r="DG612" i="70"/>
  <c r="DG613" i="70"/>
  <c r="DG614" i="70"/>
  <c r="DG615" i="70"/>
  <c r="DG617" i="70"/>
  <c r="DG628" i="70"/>
  <c r="DG632" i="70"/>
  <c r="DG633" i="70"/>
  <c r="DG634" i="70"/>
  <c r="DG651" i="70"/>
  <c r="DG652" i="70"/>
  <c r="DG636" i="70"/>
  <c r="DG637" i="70"/>
  <c r="DG638" i="70"/>
  <c r="DG639" i="70"/>
  <c r="DG642" i="70"/>
  <c r="DG643" i="70"/>
  <c r="DG644" i="70"/>
  <c r="DG728" i="70"/>
  <c r="DG645" i="70"/>
  <c r="DG646" i="70"/>
  <c r="DG647" i="70"/>
  <c r="DG648" i="70"/>
  <c r="DG649" i="70"/>
  <c r="DG650" i="70"/>
  <c r="DG667" i="70"/>
  <c r="DG653" i="70"/>
  <c r="DG654" i="70"/>
  <c r="DG655" i="70"/>
  <c r="DG656" i="70"/>
  <c r="DG672" i="70"/>
  <c r="DG673" i="70"/>
  <c r="DG657" i="70"/>
  <c r="DG658" i="70"/>
  <c r="DG676" i="70"/>
  <c r="DG659" i="70"/>
  <c r="DG660" i="70"/>
  <c r="DG661" i="70"/>
  <c r="DG662" i="70"/>
  <c r="DG663" i="70"/>
  <c r="DG664" i="70"/>
  <c r="DG665" i="70"/>
  <c r="DG666" i="70"/>
  <c r="DG668" i="70"/>
  <c r="DG669" i="70"/>
  <c r="DG670" i="70"/>
  <c r="DG671" i="70"/>
  <c r="DG674" i="70"/>
  <c r="DG675" i="70"/>
  <c r="DG691" i="70"/>
  <c r="DG677" i="70"/>
  <c r="DG678" i="70"/>
  <c r="DG694" i="70"/>
  <c r="DG679" i="70"/>
  <c r="DG680" i="70"/>
  <c r="DG681" i="70"/>
  <c r="DG682" i="70"/>
  <c r="DG699" i="70"/>
  <c r="DG683" i="70"/>
  <c r="DG684" i="70"/>
  <c r="DG685" i="70"/>
  <c r="DG686" i="70"/>
  <c r="DG704" i="70"/>
  <c r="DG688" i="70"/>
  <c r="DG687" i="70"/>
  <c r="DG689" i="70"/>
  <c r="DG690" i="70"/>
  <c r="DG692" i="70"/>
  <c r="DG710" i="70"/>
  <c r="DG693" i="70"/>
  <c r="DG695" i="70"/>
  <c r="DG696" i="70"/>
  <c r="DG697" i="70"/>
  <c r="DG698" i="70"/>
  <c r="DG700" i="70"/>
  <c r="DG717" i="70"/>
  <c r="DG701" i="70"/>
  <c r="DG702" i="70"/>
  <c r="DG703" i="70"/>
  <c r="DG705" i="70"/>
  <c r="DG706" i="70"/>
  <c r="DG707" i="70"/>
  <c r="DG708" i="70"/>
  <c r="DG709" i="70"/>
  <c r="DG726" i="70"/>
  <c r="DG711" i="70"/>
  <c r="DG712" i="70"/>
  <c r="DF4" i="70"/>
  <c r="DF5" i="70"/>
  <c r="DF6" i="70"/>
  <c r="DF7" i="70"/>
  <c r="DF8" i="70"/>
  <c r="DF9" i="70"/>
  <c r="DF10" i="70"/>
  <c r="DF11" i="70"/>
  <c r="DF12" i="70"/>
  <c r="DF13" i="70"/>
  <c r="DF14" i="70"/>
  <c r="DF15" i="70"/>
  <c r="DF16" i="70"/>
  <c r="DF17" i="70"/>
  <c r="DF18" i="70"/>
  <c r="DF19" i="70"/>
  <c r="DF20" i="70"/>
  <c r="DF21" i="70"/>
  <c r="DF22" i="70"/>
  <c r="DF23" i="70"/>
  <c r="DF24" i="70"/>
  <c r="DF25" i="70"/>
  <c r="DF26" i="70"/>
  <c r="DF27" i="70"/>
  <c r="DF28" i="70"/>
  <c r="DF29" i="70"/>
  <c r="DF30" i="70"/>
  <c r="DF31" i="70"/>
  <c r="DF32" i="70"/>
  <c r="DF33" i="70"/>
  <c r="DF34" i="70"/>
  <c r="DF35" i="70"/>
  <c r="DF36" i="70"/>
  <c r="DF37" i="70"/>
  <c r="DF38" i="70"/>
  <c r="DF39" i="70"/>
  <c r="DF40" i="70"/>
  <c r="DF41" i="70"/>
  <c r="DF42" i="70"/>
  <c r="DF43" i="70"/>
  <c r="DF44" i="70"/>
  <c r="DF45" i="70"/>
  <c r="DF713" i="70"/>
  <c r="DF46" i="70"/>
  <c r="DF48" i="70"/>
  <c r="DF47" i="70"/>
  <c r="DF714" i="70"/>
  <c r="DF49" i="70"/>
  <c r="DF50" i="70"/>
  <c r="DF53" i="70"/>
  <c r="DF51" i="70"/>
  <c r="DF52" i="70"/>
  <c r="DF54" i="70"/>
  <c r="DF55" i="70"/>
  <c r="DF56" i="70"/>
  <c r="DF57" i="70"/>
  <c r="DF58" i="70"/>
  <c r="DF59" i="70"/>
  <c r="DF60" i="70"/>
  <c r="DF61" i="70"/>
  <c r="DF715" i="70"/>
  <c r="DF65" i="70"/>
  <c r="DF62" i="70"/>
  <c r="DF63" i="70"/>
  <c r="DF64" i="70"/>
  <c r="DF66" i="70"/>
  <c r="DF70" i="70"/>
  <c r="DF71" i="70"/>
  <c r="DF67" i="70"/>
  <c r="DF68" i="70"/>
  <c r="DF74" i="70"/>
  <c r="DF69" i="70"/>
  <c r="DF72" i="70"/>
  <c r="DF73" i="70"/>
  <c r="DF75" i="70"/>
  <c r="DF76" i="70"/>
  <c r="DF77" i="70"/>
  <c r="DF78" i="70"/>
  <c r="DF79" i="70"/>
  <c r="DF80" i="70"/>
  <c r="DF84" i="70"/>
  <c r="DF81" i="70"/>
  <c r="DF82" i="70"/>
  <c r="DF83" i="70"/>
  <c r="DF85" i="70"/>
  <c r="DF86" i="70"/>
  <c r="DF87" i="70"/>
  <c r="DF88" i="70"/>
  <c r="DF89" i="70"/>
  <c r="DF90" i="70"/>
  <c r="DF91" i="70"/>
  <c r="DF92" i="70"/>
  <c r="DF93" i="70"/>
  <c r="DF94" i="70"/>
  <c r="DF95" i="70"/>
  <c r="DF96" i="70"/>
  <c r="DF97" i="70"/>
  <c r="DF98" i="70"/>
  <c r="DF99" i="70"/>
  <c r="DF100" i="70"/>
  <c r="DF101" i="70"/>
  <c r="DF102" i="70"/>
  <c r="DF103" i="70"/>
  <c r="DF104" i="70"/>
  <c r="DF105" i="70"/>
  <c r="DF106" i="70"/>
  <c r="DF107" i="70"/>
  <c r="DF108" i="70"/>
  <c r="DF109" i="70"/>
  <c r="DF110" i="70"/>
  <c r="DF111" i="70"/>
  <c r="DF112" i="70"/>
  <c r="DF113" i="70"/>
  <c r="DF114" i="70"/>
  <c r="DF115" i="70"/>
  <c r="DF116" i="70"/>
  <c r="DF117" i="70"/>
  <c r="DF118" i="70"/>
  <c r="DF119" i="70"/>
  <c r="DF120" i="70"/>
  <c r="DF121" i="70"/>
  <c r="DF122" i="70"/>
  <c r="DF123" i="70"/>
  <c r="DF127" i="70"/>
  <c r="DF124" i="70"/>
  <c r="DF125" i="70"/>
  <c r="DF126" i="70"/>
  <c r="DF128" i="70"/>
  <c r="DF129" i="70"/>
  <c r="DF130" i="70"/>
  <c r="DF131" i="70"/>
  <c r="DF132" i="70"/>
  <c r="DF133" i="70"/>
  <c r="DF134" i="70"/>
  <c r="DF138" i="70"/>
  <c r="DF135" i="70"/>
  <c r="DF136" i="70"/>
  <c r="DF137" i="70"/>
  <c r="DF139" i="70"/>
  <c r="DF140" i="70"/>
  <c r="DF141" i="70"/>
  <c r="DF142" i="70"/>
  <c r="DF143" i="70"/>
  <c r="DF147" i="70"/>
  <c r="DF144" i="70"/>
  <c r="DF145" i="70"/>
  <c r="DF146" i="70"/>
  <c r="DF148" i="70"/>
  <c r="DF149" i="70"/>
  <c r="DF716" i="70"/>
  <c r="DF150" i="70"/>
  <c r="DF718" i="70"/>
  <c r="DF151" i="70"/>
  <c r="DF157" i="70"/>
  <c r="DF158" i="70"/>
  <c r="DF152" i="70"/>
  <c r="DF153" i="70"/>
  <c r="DF154" i="70"/>
  <c r="DF155" i="70"/>
  <c r="DF163" i="70"/>
  <c r="DF156" i="70"/>
  <c r="DF159" i="70"/>
  <c r="DF160" i="70"/>
  <c r="DF161" i="70"/>
  <c r="DF162" i="70"/>
  <c r="DF164" i="70"/>
  <c r="DF165" i="70"/>
  <c r="DF166" i="70"/>
  <c r="DF167" i="70"/>
  <c r="DF168" i="70"/>
  <c r="DF169" i="70"/>
  <c r="DF170" i="70"/>
  <c r="DF171" i="70"/>
  <c r="DF172" i="70"/>
  <c r="DF178" i="70"/>
  <c r="DF173" i="70"/>
  <c r="DF174" i="70"/>
  <c r="DF175" i="70"/>
  <c r="DF176" i="70"/>
  <c r="DF177" i="70"/>
  <c r="DF179" i="70"/>
  <c r="DF180" i="70"/>
  <c r="DF181" i="70"/>
  <c r="DF182" i="70"/>
  <c r="DF183" i="70"/>
  <c r="DF184" i="70"/>
  <c r="DF185" i="70"/>
  <c r="DF191" i="70"/>
  <c r="DF186" i="70"/>
  <c r="DF187" i="70"/>
  <c r="DF188" i="70"/>
  <c r="DF189" i="70"/>
  <c r="DF190" i="70"/>
  <c r="DF192" i="70"/>
  <c r="DF198" i="70"/>
  <c r="DF193" i="70"/>
  <c r="DF194" i="70"/>
  <c r="DF195" i="70"/>
  <c r="DF196" i="70"/>
  <c r="DF197" i="70"/>
  <c r="DF204" i="70"/>
  <c r="DF199" i="70"/>
  <c r="DF200" i="70"/>
  <c r="DF207" i="70"/>
  <c r="DF201" i="70"/>
  <c r="DF202" i="70"/>
  <c r="DF203" i="70"/>
  <c r="DF205" i="70"/>
  <c r="DF206" i="70"/>
  <c r="DF208" i="70"/>
  <c r="DF209" i="70"/>
  <c r="DF215" i="70"/>
  <c r="DF210" i="70"/>
  <c r="DF211" i="70"/>
  <c r="DF212" i="70"/>
  <c r="DF213" i="70"/>
  <c r="DF214" i="70"/>
  <c r="DF216" i="70"/>
  <c r="DF222" i="70"/>
  <c r="DF217" i="70"/>
  <c r="DF218" i="70"/>
  <c r="DF219" i="70"/>
  <c r="DF220" i="70"/>
  <c r="DF221" i="70"/>
  <c r="DF228" i="70"/>
  <c r="DF223" i="70"/>
  <c r="DF224" i="70"/>
  <c r="DF231" i="70"/>
  <c r="DF232" i="70"/>
  <c r="DF233" i="70"/>
  <c r="DF225" i="70"/>
  <c r="DF235" i="70"/>
  <c r="DF236" i="70"/>
  <c r="DF237" i="70"/>
  <c r="DF226" i="70"/>
  <c r="DF239" i="70"/>
  <c r="DF227" i="70"/>
  <c r="DF229" i="70"/>
  <c r="DF230" i="70"/>
  <c r="DF234" i="70"/>
  <c r="DF238" i="70"/>
  <c r="DF240" i="70"/>
  <c r="DF241" i="70"/>
  <c r="DF242" i="70"/>
  <c r="DF243" i="70"/>
  <c r="DF244" i="70"/>
  <c r="DF245" i="70"/>
  <c r="DF251" i="70"/>
  <c r="DF246" i="70"/>
  <c r="DF247" i="70"/>
  <c r="DF248" i="70"/>
  <c r="DF255" i="70"/>
  <c r="DF249" i="70"/>
  <c r="DF250" i="70"/>
  <c r="DF252" i="70"/>
  <c r="DF253" i="70"/>
  <c r="DF260" i="70"/>
  <c r="DF254" i="70"/>
  <c r="DF256" i="70"/>
  <c r="DF257" i="70"/>
  <c r="DF258" i="70"/>
  <c r="DF259" i="70"/>
  <c r="DF266" i="70"/>
  <c r="DF261" i="70"/>
  <c r="DF262" i="70"/>
  <c r="DF269" i="70"/>
  <c r="DF263" i="70"/>
  <c r="DF264" i="70"/>
  <c r="DF265" i="70"/>
  <c r="DF267" i="70"/>
  <c r="DF268" i="70"/>
  <c r="DF270" i="70"/>
  <c r="DF271" i="70"/>
  <c r="DF272" i="70"/>
  <c r="DF278" i="70"/>
  <c r="DF273" i="70"/>
  <c r="DF274" i="70"/>
  <c r="DF281" i="70"/>
  <c r="DF275" i="70"/>
  <c r="DF276" i="70"/>
  <c r="DF277" i="70"/>
  <c r="DF279" i="70"/>
  <c r="DF280" i="70"/>
  <c r="DF287" i="70"/>
  <c r="DF282" i="70"/>
  <c r="DF283" i="70"/>
  <c r="DF284" i="70"/>
  <c r="DF285" i="70"/>
  <c r="DF286" i="70"/>
  <c r="DF288" i="70"/>
  <c r="DF289" i="70"/>
  <c r="DF290" i="70"/>
  <c r="DF719" i="70"/>
  <c r="DF297" i="70"/>
  <c r="DF298" i="70"/>
  <c r="DF291" i="70"/>
  <c r="DF300" i="70"/>
  <c r="DF292" i="70"/>
  <c r="DF293" i="70"/>
  <c r="DF294" i="70"/>
  <c r="DF295" i="70"/>
  <c r="DF296" i="70"/>
  <c r="DF299" i="70"/>
  <c r="DF301" i="70"/>
  <c r="DF302" i="70"/>
  <c r="DF303" i="70"/>
  <c r="DF304" i="70"/>
  <c r="DF305" i="70"/>
  <c r="DF312" i="70"/>
  <c r="DF306" i="70"/>
  <c r="DF307" i="70"/>
  <c r="DF308" i="70"/>
  <c r="DF309" i="70"/>
  <c r="DF310" i="70"/>
  <c r="DF311" i="70"/>
  <c r="DF313" i="70"/>
  <c r="DF314" i="70"/>
  <c r="DF315" i="70"/>
  <c r="DF316" i="70"/>
  <c r="DF323" i="70"/>
  <c r="DF317" i="70"/>
  <c r="DF318" i="70"/>
  <c r="DF319" i="70"/>
  <c r="DF320" i="70"/>
  <c r="DF321" i="70"/>
  <c r="DF322" i="70"/>
  <c r="DF324" i="70"/>
  <c r="DF325" i="70"/>
  <c r="DF326" i="70"/>
  <c r="DF327" i="70"/>
  <c r="DF328" i="70"/>
  <c r="DF335" i="70"/>
  <c r="DF329" i="70"/>
  <c r="DF330" i="70"/>
  <c r="DF338" i="70"/>
  <c r="DF331" i="70"/>
  <c r="DF332" i="70"/>
  <c r="DF333" i="70"/>
  <c r="DF334" i="70"/>
  <c r="DF336" i="70"/>
  <c r="DF337" i="70"/>
  <c r="DF339" i="70"/>
  <c r="DF346" i="70"/>
  <c r="DF340" i="70"/>
  <c r="DF341" i="70"/>
  <c r="DF342" i="70"/>
  <c r="DF343" i="70"/>
  <c r="DF344" i="70"/>
  <c r="DF345" i="70"/>
  <c r="DF347" i="70"/>
  <c r="DF348" i="70"/>
  <c r="DF355" i="70"/>
  <c r="DF349" i="70"/>
  <c r="DF350" i="70"/>
  <c r="DF358" i="70"/>
  <c r="DF351" i="70"/>
  <c r="DF352" i="70"/>
  <c r="DF353" i="70"/>
  <c r="DF354" i="70"/>
  <c r="DF356" i="70"/>
  <c r="DF357" i="70"/>
  <c r="DF359" i="70"/>
  <c r="DF366" i="70"/>
  <c r="DF360" i="70"/>
  <c r="DF361" i="70"/>
  <c r="DF369" i="70"/>
  <c r="DF362" i="70"/>
  <c r="DF363" i="70"/>
  <c r="DF364" i="70"/>
  <c r="DF365" i="70"/>
  <c r="DF367" i="70"/>
  <c r="DF368" i="70"/>
  <c r="DF376" i="70"/>
  <c r="DF370" i="70"/>
  <c r="DF371" i="70"/>
  <c r="DF372" i="70"/>
  <c r="DF373" i="70"/>
  <c r="DF374" i="70"/>
  <c r="DF375" i="70"/>
  <c r="DF377" i="70"/>
  <c r="DF378" i="70"/>
  <c r="DF379" i="70"/>
  <c r="DF380" i="70"/>
  <c r="DF381" i="70"/>
  <c r="DF382" i="70"/>
  <c r="DF383" i="70"/>
  <c r="DF384" i="70"/>
  <c r="DF385" i="70"/>
  <c r="DF386" i="70"/>
  <c r="DF393" i="70"/>
  <c r="DF394" i="70"/>
  <c r="DF387" i="70"/>
  <c r="DF388" i="70"/>
  <c r="DF397" i="70"/>
  <c r="DF398" i="70"/>
  <c r="DF389" i="70"/>
  <c r="DF390" i="70"/>
  <c r="DF391" i="70"/>
  <c r="DF392" i="70"/>
  <c r="DF395" i="70"/>
  <c r="DF404" i="70"/>
  <c r="DF396" i="70"/>
  <c r="DF399" i="70"/>
  <c r="DF400" i="70"/>
  <c r="DF401" i="70"/>
  <c r="DF402" i="70"/>
  <c r="DF403" i="70"/>
  <c r="DF405" i="70"/>
  <c r="DF406" i="70"/>
  <c r="DF720" i="70"/>
  <c r="DF407" i="70"/>
  <c r="DF408" i="70"/>
  <c r="DF409" i="70"/>
  <c r="DF410" i="70"/>
  <c r="DF411" i="70"/>
  <c r="DF412" i="70"/>
  <c r="DF413" i="70"/>
  <c r="DF414" i="70"/>
  <c r="DF415" i="70"/>
  <c r="DF416" i="70"/>
  <c r="DF424" i="70"/>
  <c r="DF417" i="70"/>
  <c r="DF721" i="70"/>
  <c r="DF418" i="70"/>
  <c r="DF419" i="70"/>
  <c r="DF420" i="70"/>
  <c r="DF421" i="70"/>
  <c r="DF422" i="70"/>
  <c r="DF722" i="70"/>
  <c r="DF723" i="70"/>
  <c r="DF423" i="70"/>
  <c r="DF435" i="70"/>
  <c r="DF425" i="70"/>
  <c r="DF426" i="70"/>
  <c r="DF427" i="70"/>
  <c r="DF428" i="70"/>
  <c r="DF429" i="70"/>
  <c r="DF724" i="70"/>
  <c r="DF430" i="70"/>
  <c r="DF431" i="70"/>
  <c r="DF432" i="70"/>
  <c r="DF445" i="70"/>
  <c r="DF446" i="70"/>
  <c r="DF447" i="70"/>
  <c r="DF448" i="70"/>
  <c r="DF449" i="70"/>
  <c r="DF450" i="70"/>
  <c r="DF451" i="70"/>
  <c r="DF452" i="70"/>
  <c r="DF453" i="70"/>
  <c r="DF433" i="70"/>
  <c r="DF434" i="70"/>
  <c r="DF436" i="70"/>
  <c r="DF437" i="70"/>
  <c r="DF438" i="70"/>
  <c r="DF439" i="70"/>
  <c r="DF440" i="70"/>
  <c r="DF441" i="70"/>
  <c r="DF442" i="70"/>
  <c r="DF443" i="70"/>
  <c r="DF464" i="70"/>
  <c r="DF444" i="70"/>
  <c r="DF454" i="70"/>
  <c r="DF455" i="70"/>
  <c r="DF725" i="70"/>
  <c r="DF727" i="70"/>
  <c r="DF456" i="70"/>
  <c r="DF457" i="70"/>
  <c r="DF458" i="70"/>
  <c r="DF459" i="70"/>
  <c r="DF460" i="70"/>
  <c r="DF475" i="70"/>
  <c r="DF476" i="70"/>
  <c r="DF477" i="70"/>
  <c r="DF478" i="70"/>
  <c r="DF479" i="70"/>
  <c r="DF480" i="70"/>
  <c r="DF481" i="70"/>
  <c r="DF482" i="70"/>
  <c r="DF483" i="70"/>
  <c r="DF484" i="70"/>
  <c r="DF461" i="70"/>
  <c r="DF462" i="70"/>
  <c r="DF463" i="70"/>
  <c r="DF465" i="70"/>
  <c r="DF466" i="70"/>
  <c r="DF490" i="70"/>
  <c r="DF491" i="70"/>
  <c r="DF467" i="70"/>
  <c r="DF468" i="70"/>
  <c r="DF469" i="70"/>
  <c r="DF470" i="70"/>
  <c r="DF471" i="70"/>
  <c r="DF472" i="70"/>
  <c r="DF473" i="70"/>
  <c r="DF474" i="70"/>
  <c r="DF485" i="70"/>
  <c r="DF501" i="70"/>
  <c r="DF486" i="70"/>
  <c r="DF487" i="70"/>
  <c r="DF488" i="70"/>
  <c r="DF489" i="70"/>
  <c r="DF492" i="70"/>
  <c r="DF493" i="70"/>
  <c r="DF508" i="70"/>
  <c r="DF494" i="70"/>
  <c r="DF495" i="70"/>
  <c r="DF496" i="70"/>
  <c r="DF497" i="70"/>
  <c r="DF513" i="70"/>
  <c r="DF498" i="70"/>
  <c r="DF499" i="70"/>
  <c r="DF500" i="70"/>
  <c r="DF502" i="70"/>
  <c r="DF503" i="70"/>
  <c r="DF504" i="70"/>
  <c r="DF520" i="70"/>
  <c r="DF505" i="70"/>
  <c r="DF506" i="70"/>
  <c r="DF523" i="70"/>
  <c r="DF507" i="70"/>
  <c r="DF509" i="70"/>
  <c r="DF510" i="70"/>
  <c r="DF511" i="70"/>
  <c r="DF512" i="70"/>
  <c r="DF514" i="70"/>
  <c r="DF515" i="70"/>
  <c r="DF516" i="70"/>
  <c r="DF532" i="70"/>
  <c r="DF517" i="70"/>
  <c r="DF518" i="70"/>
  <c r="DF535" i="70"/>
  <c r="DF519" i="70"/>
  <c r="DF521" i="70"/>
  <c r="DF522" i="70"/>
  <c r="DF524" i="70"/>
  <c r="DF525" i="70"/>
  <c r="DF526" i="70"/>
  <c r="DF527" i="70"/>
  <c r="DF528" i="70"/>
  <c r="DF529" i="70"/>
  <c r="DF545" i="70"/>
  <c r="DF530" i="70"/>
  <c r="DF531" i="70"/>
  <c r="DF533" i="70"/>
  <c r="DF549" i="70"/>
  <c r="DF534" i="70"/>
  <c r="DF536" i="70"/>
  <c r="DF537" i="70"/>
  <c r="DF538" i="70"/>
  <c r="DF554" i="70"/>
  <c r="DF539" i="70"/>
  <c r="DF540" i="70"/>
  <c r="DF541" i="70"/>
  <c r="DF542" i="70"/>
  <c r="DF559" i="70"/>
  <c r="DF543" i="70"/>
  <c r="DF544" i="70"/>
  <c r="DF546" i="70"/>
  <c r="DF547" i="70"/>
  <c r="DF564" i="70"/>
  <c r="DF548" i="70"/>
  <c r="DF550" i="70"/>
  <c r="DF551" i="70"/>
  <c r="DF568" i="70"/>
  <c r="DF552" i="70"/>
  <c r="DF553" i="70"/>
  <c r="DF555" i="70"/>
  <c r="DF556" i="70"/>
  <c r="DF557" i="70"/>
  <c r="DF558" i="70"/>
  <c r="DF560" i="70"/>
  <c r="DF561" i="70"/>
  <c r="DF562" i="70"/>
  <c r="DF563" i="70"/>
  <c r="DF565" i="70"/>
  <c r="DF580" i="70"/>
  <c r="DF566" i="70"/>
  <c r="DF567" i="70"/>
  <c r="DF569" i="70"/>
  <c r="DF570" i="70"/>
  <c r="DF571" i="70"/>
  <c r="DF572" i="70"/>
  <c r="DF573" i="70"/>
  <c r="DF574" i="70"/>
  <c r="DF575" i="70"/>
  <c r="DF576" i="70"/>
  <c r="DF591" i="70"/>
  <c r="DF577" i="70"/>
  <c r="DF578" i="70"/>
  <c r="DF579" i="70"/>
  <c r="DF581" i="70"/>
  <c r="DF582" i="70"/>
  <c r="DF583" i="70"/>
  <c r="DF584" i="70"/>
  <c r="DF599" i="70"/>
  <c r="DF585" i="70"/>
  <c r="DF586" i="70"/>
  <c r="DF587" i="70"/>
  <c r="DF588" i="70"/>
  <c r="DF604" i="70"/>
  <c r="DF589" i="70"/>
  <c r="DF590" i="70"/>
  <c r="DF592" i="70"/>
  <c r="DF608" i="70"/>
  <c r="DF593" i="70"/>
  <c r="DF594" i="70"/>
  <c r="DF595" i="70"/>
  <c r="DF596" i="70"/>
  <c r="DF597" i="70"/>
  <c r="DF598" i="70"/>
  <c r="DF600" i="70"/>
  <c r="DF616" i="70"/>
  <c r="DF601" i="70"/>
  <c r="DF618" i="70"/>
  <c r="DF619" i="70"/>
  <c r="DF620" i="70"/>
  <c r="DF621" i="70"/>
  <c r="DF622" i="70"/>
  <c r="DF623" i="70"/>
  <c r="DF624" i="70"/>
  <c r="DF625" i="70"/>
  <c r="DF626" i="70"/>
  <c r="DF627" i="70"/>
  <c r="DF602" i="70"/>
  <c r="DF629" i="70"/>
  <c r="DF630" i="70"/>
  <c r="DF631" i="70"/>
  <c r="DF603" i="70"/>
  <c r="DF605" i="70"/>
  <c r="DF606" i="70"/>
  <c r="DF635" i="70"/>
  <c r="DF607" i="70"/>
  <c r="DF609" i="70"/>
  <c r="DF610" i="70"/>
  <c r="DF611" i="70"/>
  <c r="DF640" i="70"/>
  <c r="DF641" i="70"/>
  <c r="DF612" i="70"/>
  <c r="DF613" i="70"/>
  <c r="DF614" i="70"/>
  <c r="DF615" i="70"/>
  <c r="DF617" i="70"/>
  <c r="DF628" i="70"/>
  <c r="DF632" i="70"/>
  <c r="DF633" i="70"/>
  <c r="DF634" i="70"/>
  <c r="DF651" i="70"/>
  <c r="DF652" i="70"/>
  <c r="DF636" i="70"/>
  <c r="DF637" i="70"/>
  <c r="DF638" i="70"/>
  <c r="DF639" i="70"/>
  <c r="DF642" i="70"/>
  <c r="DF643" i="70"/>
  <c r="DF644" i="70"/>
  <c r="DF728" i="70"/>
  <c r="DF645" i="70"/>
  <c r="DF646" i="70"/>
  <c r="DF647" i="70"/>
  <c r="DF648" i="70"/>
  <c r="DF649" i="70"/>
  <c r="DF650" i="70"/>
  <c r="DF667" i="70"/>
  <c r="DF653" i="70"/>
  <c r="DF654" i="70"/>
  <c r="DF655" i="70"/>
  <c r="DF656" i="70"/>
  <c r="DF672" i="70"/>
  <c r="DF673" i="70"/>
  <c r="DF657" i="70"/>
  <c r="DF658" i="70"/>
  <c r="DF676" i="70"/>
  <c r="DF659" i="70"/>
  <c r="DF660" i="70"/>
  <c r="DF661" i="70"/>
  <c r="DF662" i="70"/>
  <c r="DF663" i="70"/>
  <c r="DF664" i="70"/>
  <c r="DF665" i="70"/>
  <c r="DF666" i="70"/>
  <c r="DF668" i="70"/>
  <c r="DF669" i="70"/>
  <c r="DF670" i="70"/>
  <c r="DF671" i="70"/>
  <c r="DF674" i="70"/>
  <c r="DF675" i="70"/>
  <c r="DF691" i="70"/>
  <c r="DF677" i="70"/>
  <c r="DF678" i="70"/>
  <c r="DF694" i="70"/>
  <c r="DF679" i="70"/>
  <c r="DF680" i="70"/>
  <c r="DF681" i="70"/>
  <c r="DF682" i="70"/>
  <c r="DF699" i="70"/>
  <c r="DF683" i="70"/>
  <c r="DF684" i="70"/>
  <c r="DF685" i="70"/>
  <c r="DF686" i="70"/>
  <c r="DF704" i="70"/>
  <c r="DF688" i="70"/>
  <c r="DF687" i="70"/>
  <c r="DF689" i="70"/>
  <c r="DF690" i="70"/>
  <c r="DF692" i="70"/>
  <c r="DF710" i="70"/>
  <c r="DF693" i="70"/>
  <c r="DF695" i="70"/>
  <c r="DF696" i="70"/>
  <c r="DF697" i="70"/>
  <c r="DF698" i="70"/>
  <c r="DF700" i="70"/>
  <c r="DF717" i="70"/>
  <c r="DF701" i="70"/>
  <c r="DF702" i="70"/>
  <c r="DF703" i="70"/>
  <c r="DF705" i="70"/>
  <c r="DF706" i="70"/>
  <c r="DF707" i="70"/>
  <c r="DF708" i="70"/>
  <c r="DF709" i="70"/>
  <c r="DF726" i="70"/>
  <c r="DF711" i="70"/>
  <c r="DF712" i="70"/>
  <c r="DE5" i="70"/>
  <c r="DE29" i="70"/>
  <c r="DE39" i="70"/>
  <c r="DE48" i="70"/>
  <c r="DE53" i="70"/>
  <c r="DE65" i="70"/>
  <c r="DE70" i="70"/>
  <c r="DE71" i="70"/>
  <c r="DE74" i="70"/>
  <c r="DE84" i="70"/>
  <c r="DE102" i="70"/>
  <c r="DE127" i="70"/>
  <c r="DE138" i="70"/>
  <c r="DE147" i="70"/>
  <c r="DE157" i="70"/>
  <c r="DE158" i="70"/>
  <c r="DE163" i="70"/>
  <c r="DE178" i="70"/>
  <c r="DE191" i="70"/>
  <c r="DE198" i="70"/>
  <c r="DE204" i="70"/>
  <c r="DE207" i="70"/>
  <c r="DE215" i="70"/>
  <c r="DE222" i="70"/>
  <c r="DE228" i="70"/>
  <c r="DE231" i="70"/>
  <c r="DE232" i="70"/>
  <c r="DE233" i="70"/>
  <c r="DE235" i="70"/>
  <c r="DE236" i="70"/>
  <c r="DE237" i="70"/>
  <c r="DE239" i="70"/>
  <c r="DE251" i="70"/>
  <c r="DE255" i="70"/>
  <c r="DE260" i="70"/>
  <c r="DE266" i="70"/>
  <c r="DE269" i="70"/>
  <c r="DE278" i="70"/>
  <c r="DE281" i="70"/>
  <c r="DE287" i="70"/>
  <c r="DE297" i="70"/>
  <c r="DE298" i="70"/>
  <c r="DE300" i="70"/>
  <c r="DE312" i="70"/>
  <c r="DE323" i="70"/>
  <c r="DE335" i="70"/>
  <c r="DE338" i="70"/>
  <c r="DE346" i="70"/>
  <c r="DE343" i="70"/>
  <c r="DE355" i="70"/>
  <c r="DE358" i="70"/>
  <c r="DE353" i="70"/>
  <c r="DE366" i="70"/>
  <c r="DE369" i="70"/>
  <c r="DE368" i="70"/>
  <c r="DE376" i="70"/>
  <c r="DE393" i="70"/>
  <c r="DE394" i="70"/>
  <c r="DE397" i="70"/>
  <c r="DE398" i="70"/>
  <c r="DE404" i="70"/>
  <c r="DE424" i="70"/>
  <c r="DE435" i="70"/>
  <c r="DE445" i="70"/>
  <c r="DE446" i="70"/>
  <c r="DE447" i="70"/>
  <c r="DE448" i="70"/>
  <c r="DE449" i="70"/>
  <c r="DE450" i="70"/>
  <c r="DE451" i="70"/>
  <c r="DE452" i="70"/>
  <c r="DE453" i="70"/>
  <c r="DE464" i="70"/>
  <c r="DE475" i="70"/>
  <c r="DE476" i="70"/>
  <c r="DE477" i="70"/>
  <c r="DE478" i="70"/>
  <c r="DE479" i="70"/>
  <c r="DE480" i="70"/>
  <c r="DE481" i="70"/>
  <c r="DE482" i="70"/>
  <c r="DE483" i="70"/>
  <c r="DE484" i="70"/>
  <c r="DE490" i="70"/>
  <c r="DE491" i="70"/>
  <c r="DE501" i="70"/>
  <c r="DE508" i="70"/>
  <c r="DE513" i="70"/>
  <c r="DE520" i="70"/>
  <c r="DE523" i="70"/>
  <c r="DE532" i="70"/>
  <c r="DE535" i="70"/>
  <c r="DE545" i="70"/>
  <c r="DE549" i="70"/>
  <c r="DE554" i="70"/>
  <c r="DE559" i="70"/>
  <c r="DE564" i="70"/>
  <c r="DE568" i="70"/>
  <c r="DE580" i="70"/>
  <c r="DE591" i="70"/>
  <c r="DE599" i="70"/>
  <c r="DE604" i="70"/>
  <c r="DE608" i="70"/>
  <c r="DE616" i="70"/>
  <c r="DE618" i="70"/>
  <c r="DE619" i="70"/>
  <c r="DE620" i="70"/>
  <c r="DE621" i="70"/>
  <c r="DE622" i="70"/>
  <c r="DE623" i="70"/>
  <c r="DE624" i="70"/>
  <c r="DE625" i="70"/>
  <c r="DE626" i="70"/>
  <c r="DE627" i="70"/>
  <c r="DE629" i="70"/>
  <c r="DE630" i="70"/>
  <c r="DE631" i="70"/>
  <c r="DE635" i="70"/>
  <c r="DE640" i="70"/>
  <c r="DE641" i="70"/>
  <c r="DE651" i="70"/>
  <c r="DE652" i="70"/>
  <c r="DE667" i="70"/>
  <c r="DE653" i="70"/>
  <c r="DE672" i="70"/>
  <c r="DE673" i="70"/>
  <c r="DE676" i="70"/>
  <c r="DE659" i="70"/>
  <c r="DE660" i="70"/>
  <c r="DE661" i="70"/>
  <c r="DE662" i="70"/>
  <c r="DE663" i="70"/>
  <c r="DE668" i="70"/>
  <c r="DE669" i="70"/>
  <c r="DE670" i="70"/>
  <c r="DE671" i="70"/>
  <c r="DE674" i="70"/>
  <c r="DE675" i="70"/>
  <c r="DE691" i="70"/>
  <c r="DE677" i="70"/>
  <c r="DE678" i="70"/>
  <c r="DE694" i="70"/>
  <c r="DE679" i="70"/>
  <c r="DE680" i="70"/>
  <c r="DE681" i="70"/>
  <c r="DE682" i="70"/>
  <c r="DE699" i="70"/>
  <c r="DE683" i="70"/>
  <c r="DE684" i="70"/>
  <c r="DE685" i="70"/>
  <c r="DE686" i="70"/>
  <c r="DE704" i="70"/>
  <c r="DE688" i="70"/>
  <c r="DE687" i="70"/>
  <c r="DE689" i="70"/>
  <c r="DE690" i="70"/>
  <c r="DE692" i="70"/>
  <c r="DE710" i="70"/>
  <c r="DE693" i="70"/>
  <c r="DE695" i="70"/>
  <c r="DE696" i="70"/>
  <c r="DE697" i="70"/>
  <c r="DE698" i="70"/>
  <c r="DE700" i="70"/>
  <c r="DE717" i="70"/>
  <c r="DE701" i="70"/>
  <c r="DE702" i="70"/>
  <c r="DE703" i="70"/>
  <c r="DE705" i="70"/>
  <c r="DE706" i="70"/>
  <c r="DE707" i="70"/>
  <c r="DE708" i="70"/>
  <c r="DE709" i="70"/>
  <c r="DE726" i="70"/>
  <c r="DE711" i="70"/>
  <c r="DE712" i="70"/>
  <c r="DD4" i="70"/>
  <c r="DD5" i="70"/>
  <c r="DD6" i="70"/>
  <c r="DD7" i="70"/>
  <c r="DD8" i="70"/>
  <c r="DD9" i="70"/>
  <c r="DD10" i="70"/>
  <c r="DD11" i="70"/>
  <c r="DD12" i="70"/>
  <c r="DD13" i="70"/>
  <c r="DD14" i="70"/>
  <c r="DD15" i="70"/>
  <c r="DD16" i="70"/>
  <c r="DD17" i="70"/>
  <c r="DD18" i="70"/>
  <c r="DD19" i="70"/>
  <c r="DD20" i="70"/>
  <c r="DD21" i="70"/>
  <c r="DD22" i="70"/>
  <c r="DD23" i="70"/>
  <c r="DD24" i="70"/>
  <c r="DD25" i="70"/>
  <c r="DD26" i="70"/>
  <c r="DD27" i="70"/>
  <c r="DD28" i="70"/>
  <c r="DD29" i="70"/>
  <c r="DD30" i="70"/>
  <c r="DD31" i="70"/>
  <c r="DD32" i="70"/>
  <c r="DD33" i="70"/>
  <c r="DD34" i="70"/>
  <c r="DD35" i="70"/>
  <c r="DD36" i="70"/>
  <c r="DD37" i="70"/>
  <c r="DD38" i="70"/>
  <c r="DD39" i="70"/>
  <c r="DD40" i="70"/>
  <c r="DD41" i="70"/>
  <c r="DD42" i="70"/>
  <c r="DD43" i="70"/>
  <c r="DD44" i="70"/>
  <c r="DD45" i="70"/>
  <c r="DD713" i="70"/>
  <c r="DD46" i="70"/>
  <c r="DD48" i="70"/>
  <c r="DD47" i="70"/>
  <c r="DD714" i="70"/>
  <c r="DD49" i="70"/>
  <c r="DD50" i="70"/>
  <c r="DD53" i="70"/>
  <c r="DD51" i="70"/>
  <c r="DD52" i="70"/>
  <c r="DD54" i="70"/>
  <c r="DD55" i="70"/>
  <c r="DD56" i="70"/>
  <c r="DD57" i="70"/>
  <c r="DD58" i="70"/>
  <c r="DD59" i="70"/>
  <c r="DD60" i="70"/>
  <c r="DD61" i="70"/>
  <c r="DD715" i="70"/>
  <c r="DD65" i="70"/>
  <c r="DD62" i="70"/>
  <c r="DD63" i="70"/>
  <c r="DD64" i="70"/>
  <c r="DD66" i="70"/>
  <c r="DD70" i="70"/>
  <c r="DD71" i="70"/>
  <c r="DD67" i="70"/>
  <c r="DD68" i="70"/>
  <c r="DD74" i="70"/>
  <c r="DD69" i="70"/>
  <c r="DD72" i="70"/>
  <c r="DD73" i="70"/>
  <c r="DD75" i="70"/>
  <c r="DD76" i="70"/>
  <c r="DD77" i="70"/>
  <c r="DD78" i="70"/>
  <c r="DD79" i="70"/>
  <c r="DD80" i="70"/>
  <c r="DD84" i="70"/>
  <c r="DD81" i="70"/>
  <c r="DD82" i="70"/>
  <c r="DD83" i="70"/>
  <c r="DD85" i="70"/>
  <c r="DD86" i="70"/>
  <c r="DD87" i="70"/>
  <c r="DD88" i="70"/>
  <c r="DD89" i="70"/>
  <c r="DD90" i="70"/>
  <c r="DD91" i="70"/>
  <c r="DD92" i="70"/>
  <c r="DD93" i="70"/>
  <c r="DD94" i="70"/>
  <c r="DD95" i="70"/>
  <c r="DD96" i="70"/>
  <c r="DD97" i="70"/>
  <c r="DD98" i="70"/>
  <c r="DD99" i="70"/>
  <c r="DD100" i="70"/>
  <c r="DD101" i="70"/>
  <c r="DD102" i="70"/>
  <c r="DD103" i="70"/>
  <c r="DD104" i="70"/>
  <c r="DD105" i="70"/>
  <c r="DD106" i="70"/>
  <c r="DD107" i="70"/>
  <c r="DD108" i="70"/>
  <c r="DD109" i="70"/>
  <c r="DD110" i="70"/>
  <c r="DD111" i="70"/>
  <c r="DD112" i="70"/>
  <c r="DD113" i="70"/>
  <c r="DD114" i="70"/>
  <c r="DD115" i="70"/>
  <c r="DD116" i="70"/>
  <c r="DD117" i="70"/>
  <c r="DD118" i="70"/>
  <c r="DD119" i="70"/>
  <c r="DD120" i="70"/>
  <c r="DD121" i="70"/>
  <c r="DD122" i="70"/>
  <c r="DD123" i="70"/>
  <c r="DD127" i="70"/>
  <c r="DD124" i="70"/>
  <c r="DD125" i="70"/>
  <c r="DD126" i="70"/>
  <c r="DD128" i="70"/>
  <c r="DD129" i="70"/>
  <c r="DD130" i="70"/>
  <c r="DD131" i="70"/>
  <c r="DD132" i="70"/>
  <c r="DD133" i="70"/>
  <c r="DD134" i="70"/>
  <c r="DD138" i="70"/>
  <c r="DD135" i="70"/>
  <c r="DD136" i="70"/>
  <c r="DD137" i="70"/>
  <c r="DD139" i="70"/>
  <c r="DD140" i="70"/>
  <c r="DD141" i="70"/>
  <c r="DD142" i="70"/>
  <c r="DD143" i="70"/>
  <c r="DD147" i="70"/>
  <c r="DD144" i="70"/>
  <c r="DD145" i="70"/>
  <c r="DD146" i="70"/>
  <c r="DD148" i="70"/>
  <c r="DD149" i="70"/>
  <c r="DD716" i="70"/>
  <c r="DD150" i="70"/>
  <c r="DD718" i="70"/>
  <c r="DD151" i="70"/>
  <c r="DD157" i="70"/>
  <c r="DD158" i="70"/>
  <c r="DD152" i="70"/>
  <c r="DD153" i="70"/>
  <c r="DD154" i="70"/>
  <c r="DD155" i="70"/>
  <c r="DD163" i="70"/>
  <c r="DD156" i="70"/>
  <c r="DD159" i="70"/>
  <c r="DD160" i="70"/>
  <c r="DD161" i="70"/>
  <c r="DD162" i="70"/>
  <c r="DD164" i="70"/>
  <c r="DD165" i="70"/>
  <c r="DD166" i="70"/>
  <c r="DD167" i="70"/>
  <c r="DD168" i="70"/>
  <c r="DD169" i="70"/>
  <c r="DD170" i="70"/>
  <c r="DD171" i="70"/>
  <c r="DD172" i="70"/>
  <c r="DD178" i="70"/>
  <c r="DD173" i="70"/>
  <c r="DD174" i="70"/>
  <c r="DD175" i="70"/>
  <c r="DD176" i="70"/>
  <c r="DD177" i="70"/>
  <c r="DD179" i="70"/>
  <c r="DD180" i="70"/>
  <c r="DD181" i="70"/>
  <c r="DD182" i="70"/>
  <c r="DD183" i="70"/>
  <c r="DD184" i="70"/>
  <c r="DD185" i="70"/>
  <c r="DD191" i="70"/>
  <c r="DD186" i="70"/>
  <c r="DD187" i="70"/>
  <c r="DD188" i="70"/>
  <c r="DD189" i="70"/>
  <c r="DD190" i="70"/>
  <c r="DD192" i="70"/>
  <c r="DD198" i="70"/>
  <c r="DD193" i="70"/>
  <c r="DD194" i="70"/>
  <c r="DD195" i="70"/>
  <c r="DD196" i="70"/>
  <c r="DD197" i="70"/>
  <c r="DD204" i="70"/>
  <c r="DD199" i="70"/>
  <c r="DD200" i="70"/>
  <c r="DD207" i="70"/>
  <c r="DD201" i="70"/>
  <c r="DD202" i="70"/>
  <c r="DD203" i="70"/>
  <c r="DD205" i="70"/>
  <c r="DD206" i="70"/>
  <c r="DD208" i="70"/>
  <c r="DD209" i="70"/>
  <c r="DD215" i="70"/>
  <c r="DD210" i="70"/>
  <c r="DD211" i="70"/>
  <c r="DD212" i="70"/>
  <c r="DD213" i="70"/>
  <c r="DD214" i="70"/>
  <c r="DD216" i="70"/>
  <c r="DD222" i="70"/>
  <c r="DD217" i="70"/>
  <c r="DD218" i="70"/>
  <c r="DD219" i="70"/>
  <c r="DD220" i="70"/>
  <c r="DD221" i="70"/>
  <c r="DD228" i="70"/>
  <c r="DD223" i="70"/>
  <c r="DD224" i="70"/>
  <c r="DD231" i="70"/>
  <c r="DD232" i="70"/>
  <c r="DD233" i="70"/>
  <c r="DD225" i="70"/>
  <c r="DD235" i="70"/>
  <c r="DD236" i="70"/>
  <c r="DD237" i="70"/>
  <c r="DD226" i="70"/>
  <c r="DD239" i="70"/>
  <c r="DD227" i="70"/>
  <c r="DD229" i="70"/>
  <c r="DD230" i="70"/>
  <c r="DD234" i="70"/>
  <c r="DD238" i="70"/>
  <c r="DD240" i="70"/>
  <c r="DD241" i="70"/>
  <c r="DD242" i="70"/>
  <c r="DD243" i="70"/>
  <c r="DD244" i="70"/>
  <c r="DD245" i="70"/>
  <c r="DD251" i="70"/>
  <c r="DD246" i="70"/>
  <c r="DD247" i="70"/>
  <c r="DD248" i="70"/>
  <c r="DD255" i="70"/>
  <c r="DD249" i="70"/>
  <c r="DD250" i="70"/>
  <c r="DD252" i="70"/>
  <c r="DD253" i="70"/>
  <c r="DD260" i="70"/>
  <c r="DD254" i="70"/>
  <c r="DD256" i="70"/>
  <c r="DD257" i="70"/>
  <c r="DD258" i="70"/>
  <c r="DD259" i="70"/>
  <c r="DD266" i="70"/>
  <c r="DD261" i="70"/>
  <c r="DD262" i="70"/>
  <c r="DD269" i="70"/>
  <c r="DD263" i="70"/>
  <c r="DD264" i="70"/>
  <c r="DD265" i="70"/>
  <c r="DD267" i="70"/>
  <c r="DD268" i="70"/>
  <c r="DD270" i="70"/>
  <c r="DD271" i="70"/>
  <c r="DD272" i="70"/>
  <c r="DD278" i="70"/>
  <c r="DD273" i="70"/>
  <c r="DD274" i="70"/>
  <c r="DD281" i="70"/>
  <c r="DD275" i="70"/>
  <c r="DD276" i="70"/>
  <c r="DD277" i="70"/>
  <c r="DD279" i="70"/>
  <c r="DD280" i="70"/>
  <c r="DD287" i="70"/>
  <c r="DD282" i="70"/>
  <c r="DD283" i="70"/>
  <c r="DD284" i="70"/>
  <c r="DD285" i="70"/>
  <c r="DD286" i="70"/>
  <c r="DD288" i="70"/>
  <c r="DD289" i="70"/>
  <c r="DD290" i="70"/>
  <c r="DD719" i="70"/>
  <c r="DD297" i="70"/>
  <c r="DD298" i="70"/>
  <c r="DD291" i="70"/>
  <c r="DD300" i="70"/>
  <c r="DD292" i="70"/>
  <c r="DD293" i="70"/>
  <c r="DD294" i="70"/>
  <c r="DD295" i="70"/>
  <c r="DD296" i="70"/>
  <c r="DD299" i="70"/>
  <c r="DD301" i="70"/>
  <c r="DD302" i="70"/>
  <c r="DD303" i="70"/>
  <c r="DD304" i="70"/>
  <c r="DD305" i="70"/>
  <c r="DD312" i="70"/>
  <c r="DD306" i="70"/>
  <c r="DD307" i="70"/>
  <c r="DD308" i="70"/>
  <c r="DD309" i="70"/>
  <c r="DD310" i="70"/>
  <c r="DD311" i="70"/>
  <c r="DD313" i="70"/>
  <c r="DD314" i="70"/>
  <c r="DD315" i="70"/>
  <c r="DD316" i="70"/>
  <c r="DD323" i="70"/>
  <c r="DD317" i="70"/>
  <c r="DD318" i="70"/>
  <c r="DD319" i="70"/>
  <c r="DD320" i="70"/>
  <c r="DD321" i="70"/>
  <c r="DD322" i="70"/>
  <c r="DD324" i="70"/>
  <c r="DD325" i="70"/>
  <c r="DD326" i="70"/>
  <c r="DD327" i="70"/>
  <c r="DD328" i="70"/>
  <c r="DD335" i="70"/>
  <c r="DD329" i="70"/>
  <c r="DD330" i="70"/>
  <c r="DD338" i="70"/>
  <c r="DD331" i="70"/>
  <c r="DD332" i="70"/>
  <c r="DD333" i="70"/>
  <c r="DD334" i="70"/>
  <c r="DD336" i="70"/>
  <c r="DD337" i="70"/>
  <c r="DD339" i="70"/>
  <c r="DD346" i="70"/>
  <c r="DD340" i="70"/>
  <c r="DD341" i="70"/>
  <c r="DD342" i="70"/>
  <c r="DD343" i="70"/>
  <c r="DD344" i="70"/>
  <c r="DD345" i="70"/>
  <c r="DD347" i="70"/>
  <c r="DD348" i="70"/>
  <c r="DD355" i="70"/>
  <c r="DD349" i="70"/>
  <c r="DD350" i="70"/>
  <c r="DD358" i="70"/>
  <c r="DD351" i="70"/>
  <c r="DD352" i="70"/>
  <c r="DD353" i="70"/>
  <c r="DD354" i="70"/>
  <c r="DD356" i="70"/>
  <c r="DD357" i="70"/>
  <c r="DD359" i="70"/>
  <c r="DD366" i="70"/>
  <c r="DD360" i="70"/>
  <c r="DD361" i="70"/>
  <c r="DD369" i="70"/>
  <c r="DD362" i="70"/>
  <c r="DD363" i="70"/>
  <c r="DD364" i="70"/>
  <c r="DD365" i="70"/>
  <c r="DD367" i="70"/>
  <c r="DD368" i="70"/>
  <c r="DD376" i="70"/>
  <c r="DD370" i="70"/>
  <c r="DD371" i="70"/>
  <c r="DD372" i="70"/>
  <c r="DD373" i="70"/>
  <c r="DD374" i="70"/>
  <c r="DD375" i="70"/>
  <c r="DD377" i="70"/>
  <c r="DD378" i="70"/>
  <c r="DD379" i="70"/>
  <c r="DD380" i="70"/>
  <c r="DD381" i="70"/>
  <c r="DD382" i="70"/>
  <c r="DD383" i="70"/>
  <c r="DD384" i="70"/>
  <c r="DD385" i="70"/>
  <c r="DD386" i="70"/>
  <c r="DD393" i="70"/>
  <c r="DD394" i="70"/>
  <c r="DD387" i="70"/>
  <c r="DD388" i="70"/>
  <c r="DD397" i="70"/>
  <c r="DD398" i="70"/>
  <c r="DD389" i="70"/>
  <c r="DD390" i="70"/>
  <c r="DD391" i="70"/>
  <c r="DD392" i="70"/>
  <c r="DD395" i="70"/>
  <c r="DD404" i="70"/>
  <c r="DD396" i="70"/>
  <c r="DD399" i="70"/>
  <c r="DD400" i="70"/>
  <c r="DD401" i="70"/>
  <c r="DD402" i="70"/>
  <c r="DD403" i="70"/>
  <c r="DD405" i="70"/>
  <c r="DD406" i="70"/>
  <c r="DD720" i="70"/>
  <c r="DD407" i="70"/>
  <c r="DD408" i="70"/>
  <c r="DD409" i="70"/>
  <c r="DD410" i="70"/>
  <c r="DD411" i="70"/>
  <c r="DD412" i="70"/>
  <c r="DD413" i="70"/>
  <c r="DD414" i="70"/>
  <c r="DD415" i="70"/>
  <c r="DD416" i="70"/>
  <c r="DD424" i="70"/>
  <c r="DD417" i="70"/>
  <c r="DD721" i="70"/>
  <c r="DD418" i="70"/>
  <c r="DD419" i="70"/>
  <c r="DD420" i="70"/>
  <c r="DD421" i="70"/>
  <c r="DD422" i="70"/>
  <c r="DD722" i="70"/>
  <c r="DD723" i="70"/>
  <c r="DD423" i="70"/>
  <c r="DD435" i="70"/>
  <c r="DD425" i="70"/>
  <c r="DD426" i="70"/>
  <c r="DD427" i="70"/>
  <c r="DD428" i="70"/>
  <c r="DD429" i="70"/>
  <c r="DD724" i="70"/>
  <c r="DD430" i="70"/>
  <c r="DD431" i="70"/>
  <c r="DD432" i="70"/>
  <c r="DD445" i="70"/>
  <c r="DD446" i="70"/>
  <c r="DD447" i="70"/>
  <c r="DD448" i="70"/>
  <c r="DD449" i="70"/>
  <c r="DD450" i="70"/>
  <c r="DD451" i="70"/>
  <c r="DD452" i="70"/>
  <c r="DD453" i="70"/>
  <c r="DD433" i="70"/>
  <c r="DD434" i="70"/>
  <c r="DD436" i="70"/>
  <c r="DD437" i="70"/>
  <c r="DD438" i="70"/>
  <c r="DD439" i="70"/>
  <c r="DD440" i="70"/>
  <c r="DD441" i="70"/>
  <c r="DD442" i="70"/>
  <c r="DD443" i="70"/>
  <c r="DD464" i="70"/>
  <c r="DD444" i="70"/>
  <c r="DD454" i="70"/>
  <c r="DD455" i="70"/>
  <c r="DD725" i="70"/>
  <c r="DD727" i="70"/>
  <c r="DD456" i="70"/>
  <c r="DD457" i="70"/>
  <c r="DD458" i="70"/>
  <c r="DD459" i="70"/>
  <c r="DD460" i="70"/>
  <c r="DD475" i="70"/>
  <c r="DD476" i="70"/>
  <c r="DD477" i="70"/>
  <c r="DD478" i="70"/>
  <c r="DD479" i="70"/>
  <c r="DD480" i="70"/>
  <c r="DD481" i="70"/>
  <c r="DD482" i="70"/>
  <c r="DD483" i="70"/>
  <c r="DD484" i="70"/>
  <c r="DD461" i="70"/>
  <c r="DD462" i="70"/>
  <c r="DD463" i="70"/>
  <c r="DD465" i="70"/>
  <c r="DD466" i="70"/>
  <c r="DD490" i="70"/>
  <c r="DD491" i="70"/>
  <c r="DD467" i="70"/>
  <c r="DD468" i="70"/>
  <c r="DD469" i="70"/>
  <c r="DD470" i="70"/>
  <c r="DD471" i="70"/>
  <c r="DD472" i="70"/>
  <c r="DD473" i="70"/>
  <c r="DD474" i="70"/>
  <c r="DD485" i="70"/>
  <c r="DD501" i="70"/>
  <c r="DD486" i="70"/>
  <c r="DD487" i="70"/>
  <c r="DD488" i="70"/>
  <c r="DD489" i="70"/>
  <c r="DD492" i="70"/>
  <c r="DD493" i="70"/>
  <c r="DD508" i="70"/>
  <c r="DD494" i="70"/>
  <c r="DD495" i="70"/>
  <c r="DD496" i="70"/>
  <c r="DD497" i="70"/>
  <c r="DD513" i="70"/>
  <c r="DD498" i="70"/>
  <c r="DD499" i="70"/>
  <c r="DD500" i="70"/>
  <c r="DD502" i="70"/>
  <c r="DD503" i="70"/>
  <c r="DD504" i="70"/>
  <c r="DD520" i="70"/>
  <c r="DD505" i="70"/>
  <c r="DD506" i="70"/>
  <c r="DD523" i="70"/>
  <c r="DD507" i="70"/>
  <c r="DD509" i="70"/>
  <c r="DD510" i="70"/>
  <c r="DD511" i="70"/>
  <c r="DD512" i="70"/>
  <c r="DD514" i="70"/>
  <c r="DD515" i="70"/>
  <c r="DD516" i="70"/>
  <c r="DD532" i="70"/>
  <c r="DD517" i="70"/>
  <c r="DD518" i="70"/>
  <c r="DD535" i="70"/>
  <c r="DD519" i="70"/>
  <c r="DD521" i="70"/>
  <c r="DD522" i="70"/>
  <c r="DD524" i="70"/>
  <c r="DD525" i="70"/>
  <c r="DD526" i="70"/>
  <c r="DD527" i="70"/>
  <c r="DD528" i="70"/>
  <c r="DD529" i="70"/>
  <c r="DD545" i="70"/>
  <c r="DD530" i="70"/>
  <c r="DD531" i="70"/>
  <c r="DD533" i="70"/>
  <c r="DD549" i="70"/>
  <c r="DD534" i="70"/>
  <c r="DD536" i="70"/>
  <c r="DD537" i="70"/>
  <c r="DD538" i="70"/>
  <c r="DD554" i="70"/>
  <c r="DD539" i="70"/>
  <c r="DD540" i="70"/>
  <c r="DD541" i="70"/>
  <c r="DD542" i="70"/>
  <c r="DD559" i="70"/>
  <c r="DD543" i="70"/>
  <c r="DD544" i="70"/>
  <c r="DD546" i="70"/>
  <c r="DD547" i="70"/>
  <c r="DD564" i="70"/>
  <c r="DD548" i="70"/>
  <c r="DD550" i="70"/>
  <c r="DD551" i="70"/>
  <c r="DD568" i="70"/>
  <c r="DD552" i="70"/>
  <c r="DD553" i="70"/>
  <c r="DD555" i="70"/>
  <c r="DD556" i="70"/>
  <c r="DD557" i="70"/>
  <c r="DD558" i="70"/>
  <c r="DD560" i="70"/>
  <c r="DD561" i="70"/>
  <c r="DD562" i="70"/>
  <c r="DD563" i="70"/>
  <c r="DD565" i="70"/>
  <c r="DD580" i="70"/>
  <c r="DD566" i="70"/>
  <c r="DD567" i="70"/>
  <c r="DD569" i="70"/>
  <c r="DD570" i="70"/>
  <c r="DD571" i="70"/>
  <c r="DD572" i="70"/>
  <c r="DD573" i="70"/>
  <c r="DD574" i="70"/>
  <c r="DD575" i="70"/>
  <c r="DD576" i="70"/>
  <c r="DD591" i="70"/>
  <c r="DD577" i="70"/>
  <c r="DD578" i="70"/>
  <c r="DD579" i="70"/>
  <c r="DD581" i="70"/>
  <c r="DD582" i="70"/>
  <c r="DD583" i="70"/>
  <c r="DD584" i="70"/>
  <c r="DD599" i="70"/>
  <c r="DD585" i="70"/>
  <c r="DD586" i="70"/>
  <c r="DD587" i="70"/>
  <c r="DD588" i="70"/>
  <c r="DD604" i="70"/>
  <c r="DD589" i="70"/>
  <c r="DD590" i="70"/>
  <c r="DD592" i="70"/>
  <c r="DD608" i="70"/>
  <c r="DD593" i="70"/>
  <c r="DD594" i="70"/>
  <c r="DD595" i="70"/>
  <c r="DD596" i="70"/>
  <c r="DD597" i="70"/>
  <c r="DD598" i="70"/>
  <c r="DD600" i="70"/>
  <c r="DD616" i="70"/>
  <c r="DD601" i="70"/>
  <c r="DD618" i="70"/>
  <c r="DD619" i="70"/>
  <c r="DD620" i="70"/>
  <c r="DD621" i="70"/>
  <c r="DD622" i="70"/>
  <c r="DD623" i="70"/>
  <c r="DD624" i="70"/>
  <c r="DD625" i="70"/>
  <c r="DD626" i="70"/>
  <c r="DD627" i="70"/>
  <c r="DD602" i="70"/>
  <c r="DD629" i="70"/>
  <c r="DD630" i="70"/>
  <c r="DD631" i="70"/>
  <c r="DD603" i="70"/>
  <c r="DD605" i="70"/>
  <c r="DD606" i="70"/>
  <c r="DD635" i="70"/>
  <c r="DD607" i="70"/>
  <c r="DD609" i="70"/>
  <c r="DD610" i="70"/>
  <c r="DD611" i="70"/>
  <c r="DD640" i="70"/>
  <c r="DD641" i="70"/>
  <c r="DD612" i="70"/>
  <c r="DD613" i="70"/>
  <c r="DD614" i="70"/>
  <c r="DD615" i="70"/>
  <c r="DD617" i="70"/>
  <c r="DD628" i="70"/>
  <c r="DD632" i="70"/>
  <c r="DD633" i="70"/>
  <c r="DD634" i="70"/>
  <c r="DD651" i="70"/>
  <c r="DD652" i="70"/>
  <c r="DD636" i="70"/>
  <c r="DD637" i="70"/>
  <c r="DD638" i="70"/>
  <c r="DD639" i="70"/>
  <c r="DD642" i="70"/>
  <c r="DD643" i="70"/>
  <c r="DD644" i="70"/>
  <c r="DD728" i="70"/>
  <c r="DD645" i="70"/>
  <c r="DD646" i="70"/>
  <c r="DD647" i="70"/>
  <c r="DD648" i="70"/>
  <c r="DD649" i="70"/>
  <c r="DD650" i="70"/>
  <c r="DD667" i="70"/>
  <c r="DD653" i="70"/>
  <c r="DD654" i="70"/>
  <c r="DD655" i="70"/>
  <c r="DD656" i="70"/>
  <c r="DD672" i="70"/>
  <c r="DD673" i="70"/>
  <c r="DD657" i="70"/>
  <c r="DD658" i="70"/>
  <c r="DD676" i="70"/>
  <c r="DD659" i="70"/>
  <c r="DD660" i="70"/>
  <c r="DD661" i="70"/>
  <c r="DD662" i="70"/>
  <c r="DD663" i="70"/>
  <c r="DD664" i="70"/>
  <c r="DD665" i="70"/>
  <c r="DD666" i="70"/>
  <c r="DD668" i="70"/>
  <c r="DD669" i="70"/>
  <c r="DD670" i="70"/>
  <c r="DD671" i="70"/>
  <c r="DD674" i="70"/>
  <c r="DD675" i="70"/>
  <c r="DD691" i="70"/>
  <c r="DD677" i="70"/>
  <c r="DD678" i="70"/>
  <c r="DD694" i="70"/>
  <c r="DD679" i="70"/>
  <c r="DD680" i="70"/>
  <c r="DD681" i="70"/>
  <c r="DD682" i="70"/>
  <c r="DD699" i="70"/>
  <c r="DD683" i="70"/>
  <c r="DD684" i="70"/>
  <c r="DD685" i="70"/>
  <c r="DD686" i="70"/>
  <c r="DD704" i="70"/>
  <c r="DD688" i="70"/>
  <c r="DD687" i="70"/>
  <c r="DD689" i="70"/>
  <c r="DD690" i="70"/>
  <c r="DD692" i="70"/>
  <c r="DD710" i="70"/>
  <c r="DD693" i="70"/>
  <c r="DD695" i="70"/>
  <c r="DD696" i="70"/>
  <c r="DD697" i="70"/>
  <c r="DD698" i="70"/>
  <c r="DD700" i="70"/>
  <c r="DD717" i="70"/>
  <c r="DD701" i="70"/>
  <c r="DD702" i="70"/>
  <c r="DD703" i="70"/>
  <c r="DD705" i="70"/>
  <c r="DD706" i="70"/>
  <c r="DD707" i="70"/>
  <c r="DD708" i="70"/>
  <c r="DD709" i="70"/>
  <c r="DD726" i="70"/>
  <c r="DD711" i="70"/>
  <c r="DD712" i="70"/>
  <c r="DC4" i="70"/>
  <c r="DC5" i="70"/>
  <c r="DC6" i="70"/>
  <c r="DC7" i="70"/>
  <c r="DC8" i="70"/>
  <c r="DC9" i="70"/>
  <c r="DC10" i="70"/>
  <c r="DC11" i="70"/>
  <c r="DC12" i="70"/>
  <c r="DC13" i="70"/>
  <c r="DC14" i="70"/>
  <c r="DC15" i="70"/>
  <c r="DC16" i="70"/>
  <c r="DC17" i="70"/>
  <c r="DC18" i="70"/>
  <c r="DC19" i="70"/>
  <c r="DC20" i="70"/>
  <c r="DC21" i="70"/>
  <c r="DC22" i="70"/>
  <c r="DC23" i="70"/>
  <c r="DC24" i="70"/>
  <c r="DC25" i="70"/>
  <c r="DC26" i="70"/>
  <c r="DC27" i="70"/>
  <c r="DC28" i="70"/>
  <c r="DC29" i="70"/>
  <c r="DC30" i="70"/>
  <c r="DC31" i="70"/>
  <c r="DC32" i="70"/>
  <c r="DC33" i="70"/>
  <c r="DC34" i="70"/>
  <c r="DC35" i="70"/>
  <c r="DC36" i="70"/>
  <c r="DC37" i="70"/>
  <c r="DC38" i="70"/>
  <c r="DC39" i="70"/>
  <c r="DC40" i="70"/>
  <c r="DC41" i="70"/>
  <c r="DC42" i="70"/>
  <c r="DC43" i="70"/>
  <c r="DC44" i="70"/>
  <c r="DC45" i="70"/>
  <c r="DC713" i="70"/>
  <c r="DC46" i="70"/>
  <c r="DC48" i="70"/>
  <c r="DC47" i="70"/>
  <c r="DC714" i="70"/>
  <c r="DC49" i="70"/>
  <c r="DC50" i="70"/>
  <c r="DC53" i="70"/>
  <c r="DC51" i="70"/>
  <c r="DC52" i="70"/>
  <c r="DC54" i="70"/>
  <c r="DC55" i="70"/>
  <c r="DC56" i="70"/>
  <c r="DC57" i="70"/>
  <c r="DC58" i="70"/>
  <c r="DC59" i="70"/>
  <c r="DC60" i="70"/>
  <c r="DC61" i="70"/>
  <c r="DC715" i="70"/>
  <c r="DC65" i="70"/>
  <c r="DC62" i="70"/>
  <c r="DC63" i="70"/>
  <c r="DC64" i="70"/>
  <c r="DC66" i="70"/>
  <c r="DC70" i="70"/>
  <c r="DC71" i="70"/>
  <c r="DC67" i="70"/>
  <c r="DC68" i="70"/>
  <c r="DC74" i="70"/>
  <c r="DC69" i="70"/>
  <c r="DC72" i="70"/>
  <c r="DC73" i="70"/>
  <c r="DC75" i="70"/>
  <c r="DC76" i="70"/>
  <c r="DC77" i="70"/>
  <c r="DC78" i="70"/>
  <c r="DC79" i="70"/>
  <c r="DC80" i="70"/>
  <c r="DC84" i="70"/>
  <c r="DC81" i="70"/>
  <c r="DC82" i="70"/>
  <c r="DC83" i="70"/>
  <c r="DC85" i="70"/>
  <c r="DC86" i="70"/>
  <c r="DC87" i="70"/>
  <c r="DC88" i="70"/>
  <c r="DC89" i="70"/>
  <c r="DC90" i="70"/>
  <c r="DC91" i="70"/>
  <c r="DC92" i="70"/>
  <c r="DC93" i="70"/>
  <c r="DC94" i="70"/>
  <c r="DC95" i="70"/>
  <c r="DC96" i="70"/>
  <c r="DC97" i="70"/>
  <c r="DC98" i="70"/>
  <c r="DC99" i="70"/>
  <c r="DC100" i="70"/>
  <c r="DC101" i="70"/>
  <c r="DC102" i="70"/>
  <c r="DC103" i="70"/>
  <c r="DC104" i="70"/>
  <c r="DC105" i="70"/>
  <c r="DC106" i="70"/>
  <c r="DC107" i="70"/>
  <c r="DC108" i="70"/>
  <c r="DC109" i="70"/>
  <c r="DC110" i="70"/>
  <c r="DC111" i="70"/>
  <c r="DC112" i="70"/>
  <c r="DC113" i="70"/>
  <c r="DC114" i="70"/>
  <c r="DC115" i="70"/>
  <c r="DC116" i="70"/>
  <c r="DC117" i="70"/>
  <c r="DC118" i="70"/>
  <c r="DC119" i="70"/>
  <c r="DC120" i="70"/>
  <c r="DC121" i="70"/>
  <c r="DC122" i="70"/>
  <c r="DC123" i="70"/>
  <c r="DC127" i="70"/>
  <c r="DC124" i="70"/>
  <c r="DC125" i="70"/>
  <c r="DC126" i="70"/>
  <c r="DC128" i="70"/>
  <c r="DC129" i="70"/>
  <c r="DC130" i="70"/>
  <c r="DC131" i="70"/>
  <c r="DC132" i="70"/>
  <c r="DC133" i="70"/>
  <c r="DC134" i="70"/>
  <c r="DC138" i="70"/>
  <c r="DC135" i="70"/>
  <c r="DC136" i="70"/>
  <c r="DC137" i="70"/>
  <c r="DC139" i="70"/>
  <c r="DC140" i="70"/>
  <c r="DC141" i="70"/>
  <c r="DC142" i="70"/>
  <c r="DC143" i="70"/>
  <c r="DC147" i="70"/>
  <c r="DC144" i="70"/>
  <c r="DC145" i="70"/>
  <c r="DC146" i="70"/>
  <c r="DC148" i="70"/>
  <c r="DC149" i="70"/>
  <c r="DC716" i="70"/>
  <c r="DC150" i="70"/>
  <c r="DC718" i="70"/>
  <c r="DC151" i="70"/>
  <c r="DC157" i="70"/>
  <c r="DC158" i="70"/>
  <c r="DC152" i="70"/>
  <c r="DC153" i="70"/>
  <c r="DC154" i="70"/>
  <c r="DC155" i="70"/>
  <c r="DC163" i="70"/>
  <c r="DC156" i="70"/>
  <c r="DC159" i="70"/>
  <c r="DC160" i="70"/>
  <c r="DC161" i="70"/>
  <c r="DC162" i="70"/>
  <c r="DC164" i="70"/>
  <c r="DC165" i="70"/>
  <c r="DC166" i="70"/>
  <c r="DC167" i="70"/>
  <c r="DC168" i="70"/>
  <c r="DC169" i="70"/>
  <c r="DC170" i="70"/>
  <c r="DC171" i="70"/>
  <c r="DC172" i="70"/>
  <c r="DC178" i="70"/>
  <c r="DC173" i="70"/>
  <c r="DC174" i="70"/>
  <c r="DC175" i="70"/>
  <c r="DC176" i="70"/>
  <c r="DC177" i="70"/>
  <c r="DC179" i="70"/>
  <c r="DC180" i="70"/>
  <c r="DC181" i="70"/>
  <c r="DC182" i="70"/>
  <c r="DC183" i="70"/>
  <c r="DC184" i="70"/>
  <c r="DC185" i="70"/>
  <c r="DC191" i="70"/>
  <c r="DC186" i="70"/>
  <c r="DC187" i="70"/>
  <c r="DC188" i="70"/>
  <c r="DC189" i="70"/>
  <c r="DC190" i="70"/>
  <c r="DC192" i="70"/>
  <c r="DC198" i="70"/>
  <c r="DC193" i="70"/>
  <c r="DC194" i="70"/>
  <c r="DC195" i="70"/>
  <c r="DC196" i="70"/>
  <c r="DC197" i="70"/>
  <c r="DC204" i="70"/>
  <c r="DC199" i="70"/>
  <c r="DC200" i="70"/>
  <c r="DC207" i="70"/>
  <c r="DC201" i="70"/>
  <c r="DC202" i="70"/>
  <c r="DC203" i="70"/>
  <c r="DC205" i="70"/>
  <c r="DC206" i="70"/>
  <c r="DC208" i="70"/>
  <c r="DC209" i="70"/>
  <c r="DC215" i="70"/>
  <c r="DC210" i="70"/>
  <c r="DC211" i="70"/>
  <c r="DC212" i="70"/>
  <c r="DC213" i="70"/>
  <c r="DC214" i="70"/>
  <c r="DC216" i="70"/>
  <c r="DC222" i="70"/>
  <c r="DC217" i="70"/>
  <c r="DC218" i="70"/>
  <c r="DC219" i="70"/>
  <c r="DC220" i="70"/>
  <c r="DC221" i="70"/>
  <c r="DC228" i="70"/>
  <c r="DC223" i="70"/>
  <c r="DC224" i="70"/>
  <c r="DC231" i="70"/>
  <c r="DC232" i="70"/>
  <c r="DC233" i="70"/>
  <c r="DC225" i="70"/>
  <c r="DC235" i="70"/>
  <c r="DC236" i="70"/>
  <c r="DC237" i="70"/>
  <c r="DC226" i="70"/>
  <c r="DC239" i="70"/>
  <c r="DC227" i="70"/>
  <c r="DC229" i="70"/>
  <c r="DC230" i="70"/>
  <c r="DC234" i="70"/>
  <c r="DC238" i="70"/>
  <c r="DC240" i="70"/>
  <c r="DC241" i="70"/>
  <c r="DC242" i="70"/>
  <c r="DC243" i="70"/>
  <c r="DC244" i="70"/>
  <c r="DC245" i="70"/>
  <c r="DC251" i="70"/>
  <c r="DC246" i="70"/>
  <c r="DC247" i="70"/>
  <c r="DC248" i="70"/>
  <c r="DC255" i="70"/>
  <c r="DC249" i="70"/>
  <c r="DC250" i="70"/>
  <c r="DC252" i="70"/>
  <c r="DC253" i="70"/>
  <c r="DC260" i="70"/>
  <c r="DC254" i="70"/>
  <c r="DC256" i="70"/>
  <c r="DC257" i="70"/>
  <c r="DC258" i="70"/>
  <c r="DC259" i="70"/>
  <c r="DC266" i="70"/>
  <c r="DC261" i="70"/>
  <c r="DC262" i="70"/>
  <c r="DC269" i="70"/>
  <c r="DC263" i="70"/>
  <c r="DC264" i="70"/>
  <c r="DC265" i="70"/>
  <c r="DC267" i="70"/>
  <c r="DC268" i="70"/>
  <c r="DC270" i="70"/>
  <c r="DC271" i="70"/>
  <c r="DC272" i="70"/>
  <c r="DC278" i="70"/>
  <c r="DC273" i="70"/>
  <c r="DC274" i="70"/>
  <c r="DC281" i="70"/>
  <c r="DC275" i="70"/>
  <c r="DC276" i="70"/>
  <c r="DC277" i="70"/>
  <c r="DC279" i="70"/>
  <c r="DC280" i="70"/>
  <c r="DC287" i="70"/>
  <c r="DC282" i="70"/>
  <c r="DC283" i="70"/>
  <c r="DC284" i="70"/>
  <c r="DC285" i="70"/>
  <c r="DC286" i="70"/>
  <c r="DC288" i="70"/>
  <c r="DC289" i="70"/>
  <c r="DC290" i="70"/>
  <c r="DC719" i="70"/>
  <c r="DC297" i="70"/>
  <c r="DC298" i="70"/>
  <c r="DC291" i="70"/>
  <c r="DC300" i="70"/>
  <c r="DC292" i="70"/>
  <c r="DC293" i="70"/>
  <c r="DC294" i="70"/>
  <c r="DC295" i="70"/>
  <c r="DC296" i="70"/>
  <c r="DC299" i="70"/>
  <c r="DC301" i="70"/>
  <c r="DC302" i="70"/>
  <c r="DC303" i="70"/>
  <c r="DC304" i="70"/>
  <c r="DC305" i="70"/>
  <c r="DC312" i="70"/>
  <c r="DC306" i="70"/>
  <c r="DC307" i="70"/>
  <c r="DC308" i="70"/>
  <c r="DC309" i="70"/>
  <c r="DC310" i="70"/>
  <c r="DC311" i="70"/>
  <c r="DC313" i="70"/>
  <c r="DC314" i="70"/>
  <c r="DC315" i="70"/>
  <c r="DC316" i="70"/>
  <c r="DC323" i="70"/>
  <c r="DC317" i="70"/>
  <c r="DC318" i="70"/>
  <c r="DC319" i="70"/>
  <c r="DC320" i="70"/>
  <c r="DC321" i="70"/>
  <c r="DC322" i="70"/>
  <c r="DC324" i="70"/>
  <c r="DC325" i="70"/>
  <c r="DC326" i="70"/>
  <c r="DC327" i="70"/>
  <c r="DC328" i="70"/>
  <c r="DC335" i="70"/>
  <c r="DC329" i="70"/>
  <c r="DC330" i="70"/>
  <c r="DC338" i="70"/>
  <c r="DC331" i="70"/>
  <c r="DC332" i="70"/>
  <c r="DC333" i="70"/>
  <c r="DC334" i="70"/>
  <c r="DC336" i="70"/>
  <c r="DC337" i="70"/>
  <c r="DC339" i="70"/>
  <c r="DC346" i="70"/>
  <c r="DC340" i="70"/>
  <c r="DC341" i="70"/>
  <c r="DC342" i="70"/>
  <c r="DC343" i="70"/>
  <c r="DC344" i="70"/>
  <c r="DC345" i="70"/>
  <c r="DC347" i="70"/>
  <c r="DC348" i="70"/>
  <c r="DC355" i="70"/>
  <c r="DC349" i="70"/>
  <c r="DC350" i="70"/>
  <c r="DC358" i="70"/>
  <c r="DC351" i="70"/>
  <c r="DC352" i="70"/>
  <c r="DC353" i="70"/>
  <c r="DC354" i="70"/>
  <c r="DC356" i="70"/>
  <c r="DC357" i="70"/>
  <c r="DC359" i="70"/>
  <c r="DC366" i="70"/>
  <c r="DC360" i="70"/>
  <c r="DC361" i="70"/>
  <c r="DC369" i="70"/>
  <c r="DC362" i="70"/>
  <c r="DC363" i="70"/>
  <c r="DC364" i="70"/>
  <c r="DC365" i="70"/>
  <c r="DC367" i="70"/>
  <c r="DC368" i="70"/>
  <c r="DC376" i="70"/>
  <c r="DC370" i="70"/>
  <c r="DC371" i="70"/>
  <c r="DC372" i="70"/>
  <c r="DC373" i="70"/>
  <c r="DC374" i="70"/>
  <c r="DC375" i="70"/>
  <c r="DC377" i="70"/>
  <c r="DC378" i="70"/>
  <c r="DC379" i="70"/>
  <c r="DC380" i="70"/>
  <c r="DC381" i="70"/>
  <c r="DC382" i="70"/>
  <c r="DC383" i="70"/>
  <c r="DC384" i="70"/>
  <c r="DC385" i="70"/>
  <c r="DC386" i="70"/>
  <c r="DC393" i="70"/>
  <c r="DC394" i="70"/>
  <c r="DC387" i="70"/>
  <c r="DC388" i="70"/>
  <c r="DC397" i="70"/>
  <c r="DC398" i="70"/>
  <c r="DC389" i="70"/>
  <c r="DC390" i="70"/>
  <c r="DC391" i="70"/>
  <c r="DC392" i="70"/>
  <c r="DC395" i="70"/>
  <c r="DC404" i="70"/>
  <c r="DC396" i="70"/>
  <c r="DC399" i="70"/>
  <c r="DC400" i="70"/>
  <c r="DC401" i="70"/>
  <c r="DC402" i="70"/>
  <c r="DC403" i="70"/>
  <c r="DC405" i="70"/>
  <c r="DC406" i="70"/>
  <c r="DC720" i="70"/>
  <c r="DC407" i="70"/>
  <c r="DC408" i="70"/>
  <c r="DC409" i="70"/>
  <c r="DC410" i="70"/>
  <c r="DC411" i="70"/>
  <c r="DC412" i="70"/>
  <c r="DC413" i="70"/>
  <c r="DC414" i="70"/>
  <c r="DC415" i="70"/>
  <c r="DC416" i="70"/>
  <c r="DC424" i="70"/>
  <c r="DC417" i="70"/>
  <c r="DC721" i="70"/>
  <c r="DC418" i="70"/>
  <c r="DC419" i="70"/>
  <c r="DC420" i="70"/>
  <c r="DC421" i="70"/>
  <c r="DC422" i="70"/>
  <c r="DC722" i="70"/>
  <c r="DC723" i="70"/>
  <c r="DC423" i="70"/>
  <c r="DC435" i="70"/>
  <c r="DC425" i="70"/>
  <c r="DC426" i="70"/>
  <c r="DC427" i="70"/>
  <c r="DC428" i="70"/>
  <c r="DC429" i="70"/>
  <c r="DC724" i="70"/>
  <c r="DC430" i="70"/>
  <c r="DC431" i="70"/>
  <c r="DC432" i="70"/>
  <c r="DC445" i="70"/>
  <c r="DC446" i="70"/>
  <c r="DC447" i="70"/>
  <c r="DC448" i="70"/>
  <c r="DC449" i="70"/>
  <c r="DC450" i="70"/>
  <c r="DC451" i="70"/>
  <c r="DC452" i="70"/>
  <c r="DC453" i="70"/>
  <c r="DC433" i="70"/>
  <c r="DC434" i="70"/>
  <c r="DC436" i="70"/>
  <c r="DC437" i="70"/>
  <c r="DC438" i="70"/>
  <c r="DC439" i="70"/>
  <c r="DC440" i="70"/>
  <c r="DC441" i="70"/>
  <c r="DC442" i="70"/>
  <c r="DC443" i="70"/>
  <c r="DC464" i="70"/>
  <c r="DC444" i="70"/>
  <c r="DC454" i="70"/>
  <c r="DC455" i="70"/>
  <c r="DC725" i="70"/>
  <c r="DC727" i="70"/>
  <c r="DC456" i="70"/>
  <c r="DC457" i="70"/>
  <c r="DC458" i="70"/>
  <c r="DC459" i="70"/>
  <c r="DC460" i="70"/>
  <c r="DC475" i="70"/>
  <c r="DC476" i="70"/>
  <c r="DC477" i="70"/>
  <c r="DC478" i="70"/>
  <c r="DC479" i="70"/>
  <c r="DC480" i="70"/>
  <c r="DC481" i="70"/>
  <c r="DC482" i="70"/>
  <c r="DC483" i="70"/>
  <c r="DC484" i="70"/>
  <c r="DC461" i="70"/>
  <c r="DC462" i="70"/>
  <c r="DC463" i="70"/>
  <c r="DC465" i="70"/>
  <c r="DC466" i="70"/>
  <c r="DC490" i="70"/>
  <c r="DC491" i="70"/>
  <c r="DC467" i="70"/>
  <c r="DC468" i="70"/>
  <c r="DC469" i="70"/>
  <c r="DC470" i="70"/>
  <c r="DC471" i="70"/>
  <c r="DC472" i="70"/>
  <c r="DC473" i="70"/>
  <c r="DC474" i="70"/>
  <c r="DC485" i="70"/>
  <c r="DC501" i="70"/>
  <c r="DC486" i="70"/>
  <c r="DC487" i="70"/>
  <c r="DC488" i="70"/>
  <c r="DC489" i="70"/>
  <c r="DC492" i="70"/>
  <c r="DC493" i="70"/>
  <c r="DC508" i="70"/>
  <c r="DC494" i="70"/>
  <c r="DC495" i="70"/>
  <c r="DC496" i="70"/>
  <c r="DC497" i="70"/>
  <c r="DC513" i="70"/>
  <c r="DC498" i="70"/>
  <c r="DC499" i="70"/>
  <c r="DC500" i="70"/>
  <c r="DC502" i="70"/>
  <c r="DC503" i="70"/>
  <c r="DC504" i="70"/>
  <c r="DC520" i="70"/>
  <c r="DC505" i="70"/>
  <c r="DC506" i="70"/>
  <c r="DC523" i="70"/>
  <c r="DC507" i="70"/>
  <c r="DC509" i="70"/>
  <c r="DC510" i="70"/>
  <c r="DC511" i="70"/>
  <c r="DC512" i="70"/>
  <c r="DC514" i="70"/>
  <c r="DC515" i="70"/>
  <c r="DC516" i="70"/>
  <c r="DC532" i="70"/>
  <c r="DC517" i="70"/>
  <c r="DC518" i="70"/>
  <c r="DC535" i="70"/>
  <c r="DC519" i="70"/>
  <c r="DC521" i="70"/>
  <c r="DC522" i="70"/>
  <c r="DC524" i="70"/>
  <c r="DC525" i="70"/>
  <c r="DC526" i="70"/>
  <c r="DC527" i="70"/>
  <c r="DC528" i="70"/>
  <c r="DC529" i="70"/>
  <c r="DC545" i="70"/>
  <c r="DC530" i="70"/>
  <c r="DC531" i="70"/>
  <c r="DC533" i="70"/>
  <c r="DC549" i="70"/>
  <c r="DC534" i="70"/>
  <c r="DC536" i="70"/>
  <c r="DC537" i="70"/>
  <c r="DC538" i="70"/>
  <c r="DC554" i="70"/>
  <c r="DC539" i="70"/>
  <c r="DC540" i="70"/>
  <c r="DC541" i="70"/>
  <c r="DC542" i="70"/>
  <c r="DC559" i="70"/>
  <c r="DC543" i="70"/>
  <c r="DC544" i="70"/>
  <c r="DC546" i="70"/>
  <c r="DC547" i="70"/>
  <c r="DC564" i="70"/>
  <c r="DC548" i="70"/>
  <c r="DC550" i="70"/>
  <c r="DC551" i="70"/>
  <c r="DC568" i="70"/>
  <c r="DC552" i="70"/>
  <c r="DC553" i="70"/>
  <c r="DC555" i="70"/>
  <c r="DC556" i="70"/>
  <c r="DC557" i="70"/>
  <c r="DC558" i="70"/>
  <c r="DC560" i="70"/>
  <c r="DC561" i="70"/>
  <c r="DC562" i="70"/>
  <c r="DC563" i="70"/>
  <c r="DC565" i="70"/>
  <c r="DC580" i="70"/>
  <c r="DC566" i="70"/>
  <c r="DC567" i="70"/>
  <c r="DC569" i="70"/>
  <c r="DC570" i="70"/>
  <c r="DC571" i="70"/>
  <c r="DC572" i="70"/>
  <c r="DC573" i="70"/>
  <c r="DC574" i="70"/>
  <c r="DC575" i="70"/>
  <c r="DC576" i="70"/>
  <c r="DC591" i="70"/>
  <c r="DC577" i="70"/>
  <c r="DC578" i="70"/>
  <c r="DC579" i="70"/>
  <c r="DC581" i="70"/>
  <c r="DC582" i="70"/>
  <c r="DC583" i="70"/>
  <c r="DC584" i="70"/>
  <c r="DC599" i="70"/>
  <c r="DC585" i="70"/>
  <c r="DC586" i="70"/>
  <c r="DC587" i="70"/>
  <c r="DC588" i="70"/>
  <c r="DC604" i="70"/>
  <c r="DC589" i="70"/>
  <c r="DC590" i="70"/>
  <c r="DC592" i="70"/>
  <c r="DC608" i="70"/>
  <c r="DC593" i="70"/>
  <c r="DC594" i="70"/>
  <c r="DC595" i="70"/>
  <c r="DC596" i="70"/>
  <c r="DC597" i="70"/>
  <c r="DC598" i="70"/>
  <c r="DC600" i="70"/>
  <c r="DC616" i="70"/>
  <c r="DC601" i="70"/>
  <c r="DC618" i="70"/>
  <c r="DC619" i="70"/>
  <c r="DC620" i="70"/>
  <c r="DC621" i="70"/>
  <c r="DC622" i="70"/>
  <c r="DC623" i="70"/>
  <c r="DC624" i="70"/>
  <c r="DC625" i="70"/>
  <c r="DC626" i="70"/>
  <c r="DC627" i="70"/>
  <c r="DC602" i="70"/>
  <c r="DC629" i="70"/>
  <c r="DC630" i="70"/>
  <c r="DC631" i="70"/>
  <c r="DC603" i="70"/>
  <c r="DC605" i="70"/>
  <c r="DC606" i="70"/>
  <c r="DC635" i="70"/>
  <c r="DC607" i="70"/>
  <c r="DC609" i="70"/>
  <c r="DC610" i="70"/>
  <c r="DC611" i="70"/>
  <c r="DC640" i="70"/>
  <c r="DC641" i="70"/>
  <c r="DC612" i="70"/>
  <c r="DC613" i="70"/>
  <c r="DC614" i="70"/>
  <c r="DC615" i="70"/>
  <c r="DC617" i="70"/>
  <c r="DC628" i="70"/>
  <c r="DC632" i="70"/>
  <c r="DC633" i="70"/>
  <c r="DC634" i="70"/>
  <c r="DC651" i="70"/>
  <c r="DC652" i="70"/>
  <c r="DC636" i="70"/>
  <c r="DC637" i="70"/>
  <c r="DC638" i="70"/>
  <c r="DC639" i="70"/>
  <c r="DC642" i="70"/>
  <c r="DC643" i="70"/>
  <c r="DC644" i="70"/>
  <c r="DC728" i="70"/>
  <c r="DC645" i="70"/>
  <c r="DC646" i="70"/>
  <c r="DC647" i="70"/>
  <c r="DC648" i="70"/>
  <c r="DC649" i="70"/>
  <c r="DC650" i="70"/>
  <c r="DC667" i="70"/>
  <c r="DC653" i="70"/>
  <c r="DC654" i="70"/>
  <c r="DC655" i="70"/>
  <c r="DC656" i="70"/>
  <c r="DC672" i="70"/>
  <c r="DC673" i="70"/>
  <c r="DC657" i="70"/>
  <c r="DC658" i="70"/>
  <c r="DC676" i="70"/>
  <c r="DC659" i="70"/>
  <c r="DC660" i="70"/>
  <c r="DC661" i="70"/>
  <c r="DC662" i="70"/>
  <c r="DC663" i="70"/>
  <c r="DC664" i="70"/>
  <c r="DC665" i="70"/>
  <c r="DC666" i="70"/>
  <c r="DC668" i="70"/>
  <c r="DC669" i="70"/>
  <c r="DC670" i="70"/>
  <c r="DC671" i="70"/>
  <c r="DC674" i="70"/>
  <c r="DC675" i="70"/>
  <c r="DC691" i="70"/>
  <c r="DC677" i="70"/>
  <c r="DC678" i="70"/>
  <c r="DC694" i="70"/>
  <c r="DC679" i="70"/>
  <c r="DC680" i="70"/>
  <c r="DC681" i="70"/>
  <c r="DC682" i="70"/>
  <c r="DC699" i="70"/>
  <c r="DC683" i="70"/>
  <c r="DC684" i="70"/>
  <c r="DC685" i="70"/>
  <c r="DC686" i="70"/>
  <c r="DC704" i="70"/>
  <c r="DC688" i="70"/>
  <c r="DC687" i="70"/>
  <c r="DC689" i="70"/>
  <c r="DC690" i="70"/>
  <c r="DC692" i="70"/>
  <c r="DC710" i="70"/>
  <c r="DC693" i="70"/>
  <c r="DC695" i="70"/>
  <c r="DC696" i="70"/>
  <c r="DC697" i="70"/>
  <c r="DC698" i="70"/>
  <c r="DC700" i="70"/>
  <c r="DC717" i="70"/>
  <c r="DC701" i="70"/>
  <c r="DC702" i="70"/>
  <c r="DC703" i="70"/>
  <c r="DC705" i="70"/>
  <c r="DC706" i="70"/>
  <c r="DC707" i="70"/>
  <c r="DC708" i="70"/>
  <c r="DC709" i="70"/>
  <c r="DC726" i="70"/>
  <c r="DC711" i="70"/>
  <c r="DC712" i="70"/>
  <c r="DB4" i="70"/>
  <c r="DB5" i="70"/>
  <c r="DB6" i="70"/>
  <c r="DB7" i="70"/>
  <c r="DB8" i="70"/>
  <c r="DB9" i="70"/>
  <c r="DB10" i="70"/>
  <c r="DB11" i="70"/>
  <c r="DB12" i="70"/>
  <c r="DB13" i="70"/>
  <c r="DB14" i="70"/>
  <c r="DB15" i="70"/>
  <c r="DB16" i="70"/>
  <c r="DB17" i="70"/>
  <c r="DB18" i="70"/>
  <c r="DB19" i="70"/>
  <c r="DB20" i="70"/>
  <c r="DB21" i="70"/>
  <c r="DB22" i="70"/>
  <c r="DB23" i="70"/>
  <c r="DB24" i="70"/>
  <c r="DB25" i="70"/>
  <c r="DB26" i="70"/>
  <c r="DB27" i="70"/>
  <c r="DB28" i="70"/>
  <c r="DB29" i="70"/>
  <c r="DB30" i="70"/>
  <c r="DB31" i="70"/>
  <c r="DB32" i="70"/>
  <c r="DB33" i="70"/>
  <c r="DB34" i="70"/>
  <c r="DB35" i="70"/>
  <c r="DB36" i="70"/>
  <c r="DB37" i="70"/>
  <c r="DB38" i="70"/>
  <c r="DB39" i="70"/>
  <c r="DB40" i="70"/>
  <c r="DB41" i="70"/>
  <c r="DB42" i="70"/>
  <c r="DB43" i="70"/>
  <c r="DB44" i="70"/>
  <c r="DB45" i="70"/>
  <c r="DB713" i="70"/>
  <c r="DB46" i="70"/>
  <c r="DB48" i="70"/>
  <c r="DB47" i="70"/>
  <c r="DB714" i="70"/>
  <c r="DB49" i="70"/>
  <c r="DB50" i="70"/>
  <c r="DB53" i="70"/>
  <c r="DB51" i="70"/>
  <c r="DB52" i="70"/>
  <c r="DB54" i="70"/>
  <c r="DB55" i="70"/>
  <c r="DB56" i="70"/>
  <c r="DB57" i="70"/>
  <c r="DB58" i="70"/>
  <c r="DB59" i="70"/>
  <c r="DB60" i="70"/>
  <c r="DB61" i="70"/>
  <c r="DB715" i="70"/>
  <c r="DB65" i="70"/>
  <c r="DB62" i="70"/>
  <c r="DB63" i="70"/>
  <c r="DB64" i="70"/>
  <c r="DB66" i="70"/>
  <c r="DB70" i="70"/>
  <c r="DB71" i="70"/>
  <c r="DB67" i="70"/>
  <c r="DB68" i="70"/>
  <c r="DB74" i="70"/>
  <c r="DB69" i="70"/>
  <c r="DB72" i="70"/>
  <c r="DB73" i="70"/>
  <c r="DB75" i="70"/>
  <c r="DB76" i="70"/>
  <c r="DB77" i="70"/>
  <c r="DB78" i="70"/>
  <c r="DB79" i="70"/>
  <c r="DB80" i="70"/>
  <c r="DB84" i="70"/>
  <c r="DB81" i="70"/>
  <c r="DB82" i="70"/>
  <c r="DB83" i="70"/>
  <c r="DB85" i="70"/>
  <c r="DB86" i="70"/>
  <c r="DB87" i="70"/>
  <c r="DB88" i="70"/>
  <c r="DB89" i="70"/>
  <c r="DB90" i="70"/>
  <c r="DB91" i="70"/>
  <c r="DB92" i="70"/>
  <c r="DB93" i="70"/>
  <c r="DB94" i="70"/>
  <c r="DB95" i="70"/>
  <c r="DB96" i="70"/>
  <c r="DB97" i="70"/>
  <c r="DB98" i="70"/>
  <c r="DB99" i="70"/>
  <c r="DB100" i="70"/>
  <c r="DB101" i="70"/>
  <c r="DB102" i="70"/>
  <c r="DB103" i="70"/>
  <c r="DB104" i="70"/>
  <c r="DB105" i="70"/>
  <c r="DB106" i="70"/>
  <c r="DB107" i="70"/>
  <c r="DB108" i="70"/>
  <c r="DB109" i="70"/>
  <c r="DB110" i="70"/>
  <c r="DB111" i="70"/>
  <c r="DB112" i="70"/>
  <c r="DB113" i="70"/>
  <c r="DB114" i="70"/>
  <c r="DB115" i="70"/>
  <c r="DB116" i="70"/>
  <c r="DB117" i="70"/>
  <c r="DB118" i="70"/>
  <c r="DB119" i="70"/>
  <c r="DB120" i="70"/>
  <c r="DB121" i="70"/>
  <c r="DB122" i="70"/>
  <c r="DB123" i="70"/>
  <c r="DB127" i="70"/>
  <c r="DB124" i="70"/>
  <c r="DB125" i="70"/>
  <c r="DB126" i="70"/>
  <c r="DB128" i="70"/>
  <c r="DB129" i="70"/>
  <c r="DB130" i="70"/>
  <c r="DB131" i="70"/>
  <c r="DB132" i="70"/>
  <c r="DB133" i="70"/>
  <c r="DB134" i="70"/>
  <c r="DB138" i="70"/>
  <c r="DB135" i="70"/>
  <c r="DB136" i="70"/>
  <c r="DB137" i="70"/>
  <c r="DB139" i="70"/>
  <c r="DB140" i="70"/>
  <c r="DB141" i="70"/>
  <c r="DB142" i="70"/>
  <c r="DB143" i="70"/>
  <c r="DB147" i="70"/>
  <c r="DB144" i="70"/>
  <c r="DB145" i="70"/>
  <c r="DB146" i="70"/>
  <c r="DB148" i="70"/>
  <c r="DB149" i="70"/>
  <c r="DB716" i="70"/>
  <c r="DB150" i="70"/>
  <c r="DB718" i="70"/>
  <c r="DB151" i="70"/>
  <c r="DB157" i="70"/>
  <c r="DB158" i="70"/>
  <c r="DB152" i="70"/>
  <c r="DB153" i="70"/>
  <c r="DB154" i="70"/>
  <c r="DB155" i="70"/>
  <c r="DB163" i="70"/>
  <c r="DB156" i="70"/>
  <c r="DB159" i="70"/>
  <c r="DB160" i="70"/>
  <c r="DB161" i="70"/>
  <c r="DB162" i="70"/>
  <c r="DB164" i="70"/>
  <c r="DB165" i="70"/>
  <c r="DB166" i="70"/>
  <c r="DB167" i="70"/>
  <c r="DB168" i="70"/>
  <c r="DB169" i="70"/>
  <c r="DB170" i="70"/>
  <c r="DB171" i="70"/>
  <c r="DB172" i="70"/>
  <c r="DB178" i="70"/>
  <c r="DB173" i="70"/>
  <c r="DB174" i="70"/>
  <c r="DB175" i="70"/>
  <c r="DB176" i="70"/>
  <c r="DB177" i="70"/>
  <c r="DB179" i="70"/>
  <c r="DB180" i="70"/>
  <c r="DB181" i="70"/>
  <c r="DB182" i="70"/>
  <c r="DB183" i="70"/>
  <c r="DB184" i="70"/>
  <c r="DB185" i="70"/>
  <c r="DB191" i="70"/>
  <c r="DB186" i="70"/>
  <c r="DB187" i="70"/>
  <c r="DB188" i="70"/>
  <c r="DB189" i="70"/>
  <c r="DB190" i="70"/>
  <c r="DB192" i="70"/>
  <c r="DB198" i="70"/>
  <c r="DB193" i="70"/>
  <c r="DB194" i="70"/>
  <c r="DB195" i="70"/>
  <c r="DB196" i="70"/>
  <c r="DB197" i="70"/>
  <c r="DB204" i="70"/>
  <c r="DB199" i="70"/>
  <c r="DB200" i="70"/>
  <c r="DB207" i="70"/>
  <c r="DB201" i="70"/>
  <c r="DB202" i="70"/>
  <c r="DB203" i="70"/>
  <c r="DB205" i="70"/>
  <c r="DB206" i="70"/>
  <c r="DB208" i="70"/>
  <c r="DB209" i="70"/>
  <c r="DB215" i="70"/>
  <c r="DB210" i="70"/>
  <c r="DB211" i="70"/>
  <c r="DB212" i="70"/>
  <c r="DB213" i="70"/>
  <c r="DB214" i="70"/>
  <c r="DB216" i="70"/>
  <c r="DB222" i="70"/>
  <c r="DB217" i="70"/>
  <c r="DB218" i="70"/>
  <c r="DB219" i="70"/>
  <c r="DB220" i="70"/>
  <c r="DB221" i="70"/>
  <c r="DB228" i="70"/>
  <c r="DB223" i="70"/>
  <c r="DB224" i="70"/>
  <c r="DB231" i="70"/>
  <c r="DB232" i="70"/>
  <c r="DB233" i="70"/>
  <c r="DB225" i="70"/>
  <c r="DB235" i="70"/>
  <c r="DB236" i="70"/>
  <c r="DB237" i="70"/>
  <c r="DB226" i="70"/>
  <c r="DB239" i="70"/>
  <c r="DB227" i="70"/>
  <c r="DB229" i="70"/>
  <c r="DB230" i="70"/>
  <c r="DB234" i="70"/>
  <c r="DB238" i="70"/>
  <c r="DB240" i="70"/>
  <c r="DB241" i="70"/>
  <c r="DB242" i="70"/>
  <c r="DB243" i="70"/>
  <c r="DB244" i="70"/>
  <c r="DB245" i="70"/>
  <c r="DB251" i="70"/>
  <c r="DB246" i="70"/>
  <c r="DB247" i="70"/>
  <c r="DB248" i="70"/>
  <c r="DB255" i="70"/>
  <c r="DB249" i="70"/>
  <c r="DB250" i="70"/>
  <c r="DB252" i="70"/>
  <c r="DB253" i="70"/>
  <c r="DB260" i="70"/>
  <c r="DB254" i="70"/>
  <c r="DB256" i="70"/>
  <c r="DB257" i="70"/>
  <c r="DB258" i="70"/>
  <c r="DB259" i="70"/>
  <c r="DB266" i="70"/>
  <c r="DB261" i="70"/>
  <c r="DB262" i="70"/>
  <c r="DB269" i="70"/>
  <c r="DB263" i="70"/>
  <c r="DB264" i="70"/>
  <c r="DB265" i="70"/>
  <c r="DB267" i="70"/>
  <c r="DB268" i="70"/>
  <c r="DB270" i="70"/>
  <c r="DB271" i="70"/>
  <c r="DB272" i="70"/>
  <c r="DB278" i="70"/>
  <c r="DB273" i="70"/>
  <c r="DB274" i="70"/>
  <c r="DB281" i="70"/>
  <c r="DB275" i="70"/>
  <c r="DB276" i="70"/>
  <c r="DB277" i="70"/>
  <c r="DB279" i="70"/>
  <c r="DB280" i="70"/>
  <c r="DB287" i="70"/>
  <c r="DB282" i="70"/>
  <c r="DB283" i="70"/>
  <c r="DB284" i="70"/>
  <c r="DB285" i="70"/>
  <c r="DB286" i="70"/>
  <c r="DB288" i="70"/>
  <c r="DB289" i="70"/>
  <c r="DB290" i="70"/>
  <c r="DB719" i="70"/>
  <c r="DB297" i="70"/>
  <c r="DB298" i="70"/>
  <c r="DB291" i="70"/>
  <c r="DB300" i="70"/>
  <c r="DB292" i="70"/>
  <c r="DB293" i="70"/>
  <c r="DB294" i="70"/>
  <c r="DB295" i="70"/>
  <c r="DB296" i="70"/>
  <c r="DB299" i="70"/>
  <c r="DB301" i="70"/>
  <c r="DB302" i="70"/>
  <c r="DB303" i="70"/>
  <c r="DB304" i="70"/>
  <c r="DB305" i="70"/>
  <c r="DB312" i="70"/>
  <c r="DB306" i="70"/>
  <c r="DB307" i="70"/>
  <c r="DB308" i="70"/>
  <c r="DB309" i="70"/>
  <c r="DB310" i="70"/>
  <c r="DB311" i="70"/>
  <c r="DB313" i="70"/>
  <c r="DB314" i="70"/>
  <c r="DB315" i="70"/>
  <c r="DB316" i="70"/>
  <c r="DB323" i="70"/>
  <c r="DB317" i="70"/>
  <c r="DB318" i="70"/>
  <c r="DB319" i="70"/>
  <c r="DB320" i="70"/>
  <c r="DB321" i="70"/>
  <c r="DB322" i="70"/>
  <c r="DB324" i="70"/>
  <c r="DB325" i="70"/>
  <c r="DB326" i="70"/>
  <c r="DB327" i="70"/>
  <c r="DB328" i="70"/>
  <c r="DB335" i="70"/>
  <c r="DB329" i="70"/>
  <c r="DB330" i="70"/>
  <c r="DB338" i="70"/>
  <c r="DB331" i="70"/>
  <c r="DB332" i="70"/>
  <c r="DB333" i="70"/>
  <c r="DB334" i="70"/>
  <c r="DB336" i="70"/>
  <c r="DB337" i="70"/>
  <c r="DB339" i="70"/>
  <c r="DB346" i="70"/>
  <c r="DB340" i="70"/>
  <c r="DB341" i="70"/>
  <c r="DB342" i="70"/>
  <c r="DB343" i="70"/>
  <c r="DB344" i="70"/>
  <c r="DB345" i="70"/>
  <c r="DB347" i="70"/>
  <c r="DB348" i="70"/>
  <c r="DB355" i="70"/>
  <c r="DB349" i="70"/>
  <c r="DB350" i="70"/>
  <c r="DB358" i="70"/>
  <c r="DB351" i="70"/>
  <c r="DB352" i="70"/>
  <c r="DB353" i="70"/>
  <c r="DB354" i="70"/>
  <c r="DB356" i="70"/>
  <c r="DB357" i="70"/>
  <c r="DB359" i="70"/>
  <c r="DB366" i="70"/>
  <c r="DB360" i="70"/>
  <c r="DB361" i="70"/>
  <c r="DB369" i="70"/>
  <c r="DB362" i="70"/>
  <c r="DB363" i="70"/>
  <c r="DB364" i="70"/>
  <c r="DB365" i="70"/>
  <c r="DB367" i="70"/>
  <c r="DB368" i="70"/>
  <c r="DB376" i="70"/>
  <c r="DB370" i="70"/>
  <c r="DB371" i="70"/>
  <c r="DB372" i="70"/>
  <c r="DB373" i="70"/>
  <c r="DB374" i="70"/>
  <c r="DB375" i="70"/>
  <c r="DB377" i="70"/>
  <c r="DB378" i="70"/>
  <c r="DB379" i="70"/>
  <c r="DB380" i="70"/>
  <c r="DB381" i="70"/>
  <c r="DB382" i="70"/>
  <c r="DB383" i="70"/>
  <c r="DB384" i="70"/>
  <c r="DB385" i="70"/>
  <c r="DB386" i="70"/>
  <c r="DB393" i="70"/>
  <c r="DB394" i="70"/>
  <c r="DB387" i="70"/>
  <c r="DB388" i="70"/>
  <c r="DB397" i="70"/>
  <c r="DB398" i="70"/>
  <c r="DB389" i="70"/>
  <c r="DB390" i="70"/>
  <c r="DB391" i="70"/>
  <c r="DB392" i="70"/>
  <c r="DB395" i="70"/>
  <c r="DB404" i="70"/>
  <c r="DB396" i="70"/>
  <c r="DB399" i="70"/>
  <c r="DB400" i="70"/>
  <c r="DB401" i="70"/>
  <c r="DB402" i="70"/>
  <c r="DB403" i="70"/>
  <c r="DB405" i="70"/>
  <c r="DB406" i="70"/>
  <c r="DB720" i="70"/>
  <c r="DB407" i="70"/>
  <c r="DB408" i="70"/>
  <c r="DB409" i="70"/>
  <c r="DB410" i="70"/>
  <c r="DB411" i="70"/>
  <c r="DB412" i="70"/>
  <c r="DB413" i="70"/>
  <c r="DB414" i="70"/>
  <c r="DB415" i="70"/>
  <c r="DB416" i="70"/>
  <c r="DB424" i="70"/>
  <c r="DB417" i="70"/>
  <c r="DB721" i="70"/>
  <c r="DB418" i="70"/>
  <c r="DB419" i="70"/>
  <c r="DB420" i="70"/>
  <c r="DB421" i="70"/>
  <c r="DB422" i="70"/>
  <c r="DB722" i="70"/>
  <c r="DB723" i="70"/>
  <c r="DB423" i="70"/>
  <c r="DB435" i="70"/>
  <c r="DB425" i="70"/>
  <c r="DB426" i="70"/>
  <c r="DB427" i="70"/>
  <c r="DB428" i="70"/>
  <c r="DB429" i="70"/>
  <c r="DB724" i="70"/>
  <c r="DB430" i="70"/>
  <c r="DB431" i="70"/>
  <c r="DB432" i="70"/>
  <c r="DB445" i="70"/>
  <c r="DB446" i="70"/>
  <c r="DB447" i="70"/>
  <c r="DB448" i="70"/>
  <c r="DB449" i="70"/>
  <c r="DB450" i="70"/>
  <c r="DB451" i="70"/>
  <c r="DB452" i="70"/>
  <c r="DB453" i="70"/>
  <c r="DB433" i="70"/>
  <c r="DB434" i="70"/>
  <c r="DB436" i="70"/>
  <c r="DB437" i="70"/>
  <c r="DB438" i="70"/>
  <c r="DB439" i="70"/>
  <c r="DB440" i="70"/>
  <c r="DB441" i="70"/>
  <c r="DB442" i="70"/>
  <c r="DB443" i="70"/>
  <c r="DB464" i="70"/>
  <c r="DB444" i="70"/>
  <c r="DB454" i="70"/>
  <c r="DB455" i="70"/>
  <c r="DB725" i="70"/>
  <c r="DB727" i="70"/>
  <c r="DB456" i="70"/>
  <c r="DB457" i="70"/>
  <c r="DB458" i="70"/>
  <c r="DB459" i="70"/>
  <c r="DB460" i="70"/>
  <c r="DB475" i="70"/>
  <c r="DB476" i="70"/>
  <c r="DB477" i="70"/>
  <c r="DB478" i="70"/>
  <c r="DB479" i="70"/>
  <c r="DB480" i="70"/>
  <c r="DB481" i="70"/>
  <c r="DB482" i="70"/>
  <c r="DB483" i="70"/>
  <c r="DB484" i="70"/>
  <c r="DB461" i="70"/>
  <c r="DB462" i="70"/>
  <c r="DB463" i="70"/>
  <c r="DB465" i="70"/>
  <c r="DB466" i="70"/>
  <c r="DB490" i="70"/>
  <c r="DB491" i="70"/>
  <c r="DB467" i="70"/>
  <c r="DB468" i="70"/>
  <c r="DB469" i="70"/>
  <c r="DB470" i="70"/>
  <c r="DB471" i="70"/>
  <c r="DB472" i="70"/>
  <c r="DB473" i="70"/>
  <c r="DB474" i="70"/>
  <c r="DB485" i="70"/>
  <c r="DB501" i="70"/>
  <c r="DB486" i="70"/>
  <c r="DB487" i="70"/>
  <c r="DB488" i="70"/>
  <c r="DB489" i="70"/>
  <c r="DB492" i="70"/>
  <c r="DB493" i="70"/>
  <c r="DB508" i="70"/>
  <c r="DB494" i="70"/>
  <c r="DB495" i="70"/>
  <c r="DB496" i="70"/>
  <c r="DB497" i="70"/>
  <c r="DB513" i="70"/>
  <c r="DB498" i="70"/>
  <c r="DB499" i="70"/>
  <c r="DB500" i="70"/>
  <c r="DB502" i="70"/>
  <c r="DB503" i="70"/>
  <c r="DB504" i="70"/>
  <c r="DB520" i="70"/>
  <c r="DB505" i="70"/>
  <c r="DB506" i="70"/>
  <c r="DB523" i="70"/>
  <c r="DB507" i="70"/>
  <c r="DB509" i="70"/>
  <c r="DB510" i="70"/>
  <c r="DB511" i="70"/>
  <c r="DB512" i="70"/>
  <c r="DB514" i="70"/>
  <c r="DB515" i="70"/>
  <c r="DB516" i="70"/>
  <c r="DB532" i="70"/>
  <c r="DB517" i="70"/>
  <c r="DB518" i="70"/>
  <c r="DB535" i="70"/>
  <c r="DB519" i="70"/>
  <c r="DB521" i="70"/>
  <c r="DB522" i="70"/>
  <c r="DB524" i="70"/>
  <c r="DB525" i="70"/>
  <c r="DB526" i="70"/>
  <c r="DB527" i="70"/>
  <c r="DB528" i="70"/>
  <c r="DB529" i="70"/>
  <c r="DB545" i="70"/>
  <c r="DB530" i="70"/>
  <c r="DB531" i="70"/>
  <c r="DB533" i="70"/>
  <c r="DB549" i="70"/>
  <c r="DB534" i="70"/>
  <c r="DB536" i="70"/>
  <c r="DB537" i="70"/>
  <c r="DB538" i="70"/>
  <c r="DB554" i="70"/>
  <c r="DB539" i="70"/>
  <c r="DB540" i="70"/>
  <c r="DB541" i="70"/>
  <c r="DB542" i="70"/>
  <c r="DB559" i="70"/>
  <c r="DB543" i="70"/>
  <c r="DB544" i="70"/>
  <c r="DB546" i="70"/>
  <c r="DB547" i="70"/>
  <c r="DB564" i="70"/>
  <c r="DB548" i="70"/>
  <c r="DB550" i="70"/>
  <c r="DB551" i="70"/>
  <c r="DB568" i="70"/>
  <c r="DB552" i="70"/>
  <c r="DB553" i="70"/>
  <c r="DB555" i="70"/>
  <c r="DB556" i="70"/>
  <c r="DB557" i="70"/>
  <c r="DB558" i="70"/>
  <c r="DB560" i="70"/>
  <c r="DB561" i="70"/>
  <c r="DB562" i="70"/>
  <c r="DB563" i="70"/>
  <c r="DB565" i="70"/>
  <c r="DB580" i="70"/>
  <c r="DB566" i="70"/>
  <c r="DB567" i="70"/>
  <c r="DB569" i="70"/>
  <c r="DB570" i="70"/>
  <c r="DB571" i="70"/>
  <c r="DB572" i="70"/>
  <c r="DB573" i="70"/>
  <c r="DB574" i="70"/>
  <c r="DB575" i="70"/>
  <c r="DB576" i="70"/>
  <c r="DB591" i="70"/>
  <c r="DB577" i="70"/>
  <c r="DB578" i="70"/>
  <c r="DB579" i="70"/>
  <c r="DB581" i="70"/>
  <c r="DB582" i="70"/>
  <c r="DB583" i="70"/>
  <c r="DB584" i="70"/>
  <c r="DB599" i="70"/>
  <c r="DB585" i="70"/>
  <c r="DB586" i="70"/>
  <c r="DB587" i="70"/>
  <c r="DB588" i="70"/>
  <c r="DB604" i="70"/>
  <c r="DB589" i="70"/>
  <c r="DB590" i="70"/>
  <c r="DB592" i="70"/>
  <c r="DB608" i="70"/>
  <c r="DB593" i="70"/>
  <c r="DB594" i="70"/>
  <c r="DB595" i="70"/>
  <c r="DB596" i="70"/>
  <c r="DB597" i="70"/>
  <c r="DB598" i="70"/>
  <c r="DB600" i="70"/>
  <c r="DB616" i="70"/>
  <c r="DB601" i="70"/>
  <c r="DB618" i="70"/>
  <c r="DB619" i="70"/>
  <c r="DB620" i="70"/>
  <c r="DB621" i="70"/>
  <c r="DB622" i="70"/>
  <c r="DB623" i="70"/>
  <c r="DB624" i="70"/>
  <c r="DB625" i="70"/>
  <c r="DB626" i="70"/>
  <c r="DB627" i="70"/>
  <c r="DB602" i="70"/>
  <c r="DB629" i="70"/>
  <c r="DB630" i="70"/>
  <c r="DB631" i="70"/>
  <c r="DB603" i="70"/>
  <c r="DB605" i="70"/>
  <c r="DB606" i="70"/>
  <c r="DB635" i="70"/>
  <c r="DB607" i="70"/>
  <c r="DB609" i="70"/>
  <c r="DB610" i="70"/>
  <c r="DB611" i="70"/>
  <c r="DB640" i="70"/>
  <c r="DB641" i="70"/>
  <c r="DB612" i="70"/>
  <c r="DB613" i="70"/>
  <c r="DB614" i="70"/>
  <c r="DB615" i="70"/>
  <c r="DB617" i="70"/>
  <c r="DB628" i="70"/>
  <c r="DB632" i="70"/>
  <c r="DB633" i="70"/>
  <c r="DB634" i="70"/>
  <c r="DB651" i="70"/>
  <c r="DB652" i="70"/>
  <c r="DB636" i="70"/>
  <c r="DB637" i="70"/>
  <c r="DB638" i="70"/>
  <c r="DB639" i="70"/>
  <c r="DB642" i="70"/>
  <c r="DB643" i="70"/>
  <c r="DB644" i="70"/>
  <c r="DB728" i="70"/>
  <c r="DB645" i="70"/>
  <c r="DB646" i="70"/>
  <c r="DB647" i="70"/>
  <c r="DB648" i="70"/>
  <c r="DB649" i="70"/>
  <c r="DB650" i="70"/>
  <c r="DB667" i="70"/>
  <c r="DB653" i="70"/>
  <c r="DB654" i="70"/>
  <c r="DB655" i="70"/>
  <c r="DB656" i="70"/>
  <c r="DB672" i="70"/>
  <c r="DB673" i="70"/>
  <c r="DB657" i="70"/>
  <c r="DB658" i="70"/>
  <c r="DB676" i="70"/>
  <c r="DB659" i="70"/>
  <c r="DB660" i="70"/>
  <c r="DB661" i="70"/>
  <c r="DB662" i="70"/>
  <c r="DB663" i="70"/>
  <c r="DB664" i="70"/>
  <c r="DB665" i="70"/>
  <c r="DB666" i="70"/>
  <c r="DB668" i="70"/>
  <c r="DB669" i="70"/>
  <c r="DB670" i="70"/>
  <c r="DB671" i="70"/>
  <c r="DB674" i="70"/>
  <c r="DB675" i="70"/>
  <c r="DB691" i="70"/>
  <c r="DB677" i="70"/>
  <c r="DB678" i="70"/>
  <c r="DB694" i="70"/>
  <c r="DB679" i="70"/>
  <c r="DB680" i="70"/>
  <c r="DB681" i="70"/>
  <c r="DB682" i="70"/>
  <c r="DB699" i="70"/>
  <c r="DB683" i="70"/>
  <c r="DB684" i="70"/>
  <c r="DB685" i="70"/>
  <c r="DB686" i="70"/>
  <c r="DB704" i="70"/>
  <c r="DB688" i="70"/>
  <c r="DB687" i="70"/>
  <c r="DB689" i="70"/>
  <c r="DB690" i="70"/>
  <c r="DB692" i="70"/>
  <c r="DB710" i="70"/>
  <c r="DB693" i="70"/>
  <c r="DB695" i="70"/>
  <c r="DB696" i="70"/>
  <c r="DB697" i="70"/>
  <c r="DB698" i="70"/>
  <c r="DB700" i="70"/>
  <c r="DB717" i="70"/>
  <c r="DB701" i="70"/>
  <c r="DB702" i="70"/>
  <c r="DB703" i="70"/>
  <c r="DB705" i="70"/>
  <c r="DB706" i="70"/>
  <c r="DB707" i="70"/>
  <c r="DB708" i="70"/>
  <c r="DB709" i="70"/>
  <c r="DB726" i="70"/>
  <c r="DB711" i="70"/>
  <c r="DB712" i="70"/>
  <c r="DA4" i="70"/>
  <c r="DA5" i="70"/>
  <c r="DA6" i="70"/>
  <c r="DA7" i="70"/>
  <c r="DA8" i="70"/>
  <c r="DA9" i="70"/>
  <c r="DA10" i="70"/>
  <c r="DA11" i="70"/>
  <c r="DA12" i="70"/>
  <c r="DA13" i="70"/>
  <c r="DA14" i="70"/>
  <c r="DA15" i="70"/>
  <c r="DA16" i="70"/>
  <c r="DA17" i="70"/>
  <c r="DA18" i="70"/>
  <c r="DA19" i="70"/>
  <c r="DA20" i="70"/>
  <c r="DA21" i="70"/>
  <c r="DA22" i="70"/>
  <c r="DA23" i="70"/>
  <c r="DA24" i="70"/>
  <c r="DA25" i="70"/>
  <c r="DA26" i="70"/>
  <c r="DA27" i="70"/>
  <c r="DA28" i="70"/>
  <c r="DA29" i="70"/>
  <c r="DA30" i="70"/>
  <c r="DA31" i="70"/>
  <c r="DA32" i="70"/>
  <c r="DA33" i="70"/>
  <c r="DA34" i="70"/>
  <c r="DA35" i="70"/>
  <c r="DA36" i="70"/>
  <c r="DA37" i="70"/>
  <c r="DA38" i="70"/>
  <c r="DA39" i="70"/>
  <c r="DA40" i="70"/>
  <c r="DA41" i="70"/>
  <c r="DA42" i="70"/>
  <c r="DA43" i="70"/>
  <c r="DA44" i="70"/>
  <c r="DA45" i="70"/>
  <c r="DA713" i="70"/>
  <c r="DA46" i="70"/>
  <c r="DA48" i="70"/>
  <c r="DA47" i="70"/>
  <c r="DA714" i="70"/>
  <c r="DA49" i="70"/>
  <c r="DA50" i="70"/>
  <c r="DA53" i="70"/>
  <c r="DA51" i="70"/>
  <c r="DA52" i="70"/>
  <c r="DA54" i="70"/>
  <c r="DA55" i="70"/>
  <c r="DA56" i="70"/>
  <c r="DA57" i="70"/>
  <c r="DA58" i="70"/>
  <c r="DA59" i="70"/>
  <c r="DA60" i="70"/>
  <c r="DA61" i="70"/>
  <c r="DA715" i="70"/>
  <c r="DA65" i="70"/>
  <c r="DA62" i="70"/>
  <c r="DA63" i="70"/>
  <c r="DA64" i="70"/>
  <c r="DA66" i="70"/>
  <c r="DA70" i="70"/>
  <c r="DA71" i="70"/>
  <c r="DA67" i="70"/>
  <c r="DA68" i="70"/>
  <c r="DA74" i="70"/>
  <c r="DA69" i="70"/>
  <c r="DA72" i="70"/>
  <c r="DA73" i="70"/>
  <c r="DA75" i="70"/>
  <c r="DA76" i="70"/>
  <c r="DA77" i="70"/>
  <c r="DA78" i="70"/>
  <c r="DA79" i="70"/>
  <c r="DA80" i="70"/>
  <c r="DA84" i="70"/>
  <c r="DA81" i="70"/>
  <c r="DA82" i="70"/>
  <c r="DA83" i="70"/>
  <c r="DA85" i="70"/>
  <c r="DA86" i="70"/>
  <c r="DA87" i="70"/>
  <c r="DA88" i="70"/>
  <c r="DA89" i="70"/>
  <c r="DA90" i="70"/>
  <c r="DA91" i="70"/>
  <c r="DA92" i="70"/>
  <c r="DA93" i="70"/>
  <c r="DA94" i="70"/>
  <c r="DA95" i="70"/>
  <c r="DA96" i="70"/>
  <c r="DA97" i="70"/>
  <c r="DA98" i="70"/>
  <c r="DA99" i="70"/>
  <c r="DA100" i="70"/>
  <c r="DA101" i="70"/>
  <c r="DA102" i="70"/>
  <c r="DA103" i="70"/>
  <c r="DA104" i="70"/>
  <c r="DA105" i="70"/>
  <c r="DA106" i="70"/>
  <c r="DA107" i="70"/>
  <c r="DA108" i="70"/>
  <c r="DA109" i="70"/>
  <c r="DA110" i="70"/>
  <c r="DA111" i="70"/>
  <c r="DA112" i="70"/>
  <c r="DA113" i="70"/>
  <c r="DA114" i="70"/>
  <c r="DA115" i="70"/>
  <c r="DA116" i="70"/>
  <c r="DA117" i="70"/>
  <c r="DA118" i="70"/>
  <c r="DA119" i="70"/>
  <c r="DA120" i="70"/>
  <c r="DA121" i="70"/>
  <c r="DA122" i="70"/>
  <c r="DA123" i="70"/>
  <c r="DA127" i="70"/>
  <c r="DA124" i="70"/>
  <c r="DA125" i="70"/>
  <c r="DA126" i="70"/>
  <c r="DA128" i="70"/>
  <c r="DA129" i="70"/>
  <c r="DA130" i="70"/>
  <c r="DA131" i="70"/>
  <c r="DA132" i="70"/>
  <c r="DA133" i="70"/>
  <c r="DA134" i="70"/>
  <c r="DA138" i="70"/>
  <c r="DA135" i="70"/>
  <c r="DA136" i="70"/>
  <c r="DA137" i="70"/>
  <c r="DA139" i="70"/>
  <c r="DA140" i="70"/>
  <c r="DA141" i="70"/>
  <c r="DA142" i="70"/>
  <c r="DA143" i="70"/>
  <c r="DA147" i="70"/>
  <c r="DA144" i="70"/>
  <c r="DA145" i="70"/>
  <c r="DA146" i="70"/>
  <c r="DA148" i="70"/>
  <c r="DA149" i="70"/>
  <c r="DA716" i="70"/>
  <c r="DA150" i="70"/>
  <c r="DA718" i="70"/>
  <c r="DA151" i="70"/>
  <c r="DA157" i="70"/>
  <c r="DA158" i="70"/>
  <c r="DA152" i="70"/>
  <c r="DA153" i="70"/>
  <c r="DA154" i="70"/>
  <c r="DA155" i="70"/>
  <c r="DA163" i="70"/>
  <c r="DA156" i="70"/>
  <c r="DA159" i="70"/>
  <c r="DA160" i="70"/>
  <c r="DA161" i="70"/>
  <c r="DA162" i="70"/>
  <c r="DA164" i="70"/>
  <c r="DA165" i="70"/>
  <c r="DA166" i="70"/>
  <c r="DA167" i="70"/>
  <c r="DA168" i="70"/>
  <c r="DA169" i="70"/>
  <c r="DA170" i="70"/>
  <c r="DA171" i="70"/>
  <c r="DA172" i="70"/>
  <c r="DA178" i="70"/>
  <c r="DA173" i="70"/>
  <c r="DA174" i="70"/>
  <c r="DA175" i="70"/>
  <c r="DA176" i="70"/>
  <c r="DA177" i="70"/>
  <c r="DA179" i="70"/>
  <c r="DA180" i="70"/>
  <c r="DA181" i="70"/>
  <c r="DA182" i="70"/>
  <c r="DA183" i="70"/>
  <c r="DA184" i="70"/>
  <c r="DA185" i="70"/>
  <c r="DA191" i="70"/>
  <c r="DA186" i="70"/>
  <c r="DA187" i="70"/>
  <c r="DA188" i="70"/>
  <c r="DA189" i="70"/>
  <c r="DA190" i="70"/>
  <c r="DA192" i="70"/>
  <c r="DA198" i="70"/>
  <c r="DA193" i="70"/>
  <c r="DA194" i="70"/>
  <c r="DA195" i="70"/>
  <c r="DA196" i="70"/>
  <c r="DA197" i="70"/>
  <c r="DA204" i="70"/>
  <c r="DA199" i="70"/>
  <c r="DA200" i="70"/>
  <c r="DA207" i="70"/>
  <c r="DA201" i="70"/>
  <c r="DA202" i="70"/>
  <c r="DA203" i="70"/>
  <c r="DA205" i="70"/>
  <c r="DA206" i="70"/>
  <c r="DA208" i="70"/>
  <c r="DA209" i="70"/>
  <c r="DA215" i="70"/>
  <c r="DA210" i="70"/>
  <c r="DA211" i="70"/>
  <c r="DA212" i="70"/>
  <c r="DA213" i="70"/>
  <c r="DA214" i="70"/>
  <c r="DA216" i="70"/>
  <c r="DA222" i="70"/>
  <c r="DA217" i="70"/>
  <c r="DA218" i="70"/>
  <c r="DA219" i="70"/>
  <c r="DA220" i="70"/>
  <c r="DA221" i="70"/>
  <c r="DA228" i="70"/>
  <c r="DA223" i="70"/>
  <c r="DA224" i="70"/>
  <c r="DA231" i="70"/>
  <c r="DA232" i="70"/>
  <c r="DA233" i="70"/>
  <c r="DA225" i="70"/>
  <c r="DA235" i="70"/>
  <c r="DA236" i="70"/>
  <c r="DA237" i="70"/>
  <c r="DA226" i="70"/>
  <c r="DA239" i="70"/>
  <c r="DA227" i="70"/>
  <c r="DA229" i="70"/>
  <c r="DA230" i="70"/>
  <c r="DA234" i="70"/>
  <c r="DA238" i="70"/>
  <c r="DA240" i="70"/>
  <c r="DA241" i="70"/>
  <c r="DA242" i="70"/>
  <c r="DA243" i="70"/>
  <c r="DA244" i="70"/>
  <c r="DA245" i="70"/>
  <c r="DA251" i="70"/>
  <c r="DA246" i="70"/>
  <c r="DA247" i="70"/>
  <c r="DA248" i="70"/>
  <c r="DA255" i="70"/>
  <c r="DA249" i="70"/>
  <c r="DA250" i="70"/>
  <c r="DA252" i="70"/>
  <c r="DA253" i="70"/>
  <c r="DA260" i="70"/>
  <c r="DA254" i="70"/>
  <c r="DA256" i="70"/>
  <c r="DA257" i="70"/>
  <c r="DA258" i="70"/>
  <c r="DA259" i="70"/>
  <c r="DA266" i="70"/>
  <c r="DA261" i="70"/>
  <c r="DA262" i="70"/>
  <c r="DA269" i="70"/>
  <c r="DA263" i="70"/>
  <c r="DA264" i="70"/>
  <c r="DA265" i="70"/>
  <c r="DA267" i="70"/>
  <c r="DA268" i="70"/>
  <c r="DA270" i="70"/>
  <c r="DA271" i="70"/>
  <c r="DA272" i="70"/>
  <c r="DA278" i="70"/>
  <c r="DA273" i="70"/>
  <c r="DA274" i="70"/>
  <c r="DA281" i="70"/>
  <c r="DA275" i="70"/>
  <c r="DA276" i="70"/>
  <c r="DA277" i="70"/>
  <c r="DA279" i="70"/>
  <c r="DA280" i="70"/>
  <c r="DA287" i="70"/>
  <c r="DA282" i="70"/>
  <c r="DA283" i="70"/>
  <c r="DA284" i="70"/>
  <c r="DA285" i="70"/>
  <c r="DA286" i="70"/>
  <c r="DA288" i="70"/>
  <c r="DA289" i="70"/>
  <c r="DA290" i="70"/>
  <c r="DA719" i="70"/>
  <c r="DA297" i="70"/>
  <c r="DA298" i="70"/>
  <c r="DA291" i="70"/>
  <c r="DA300" i="70"/>
  <c r="DA292" i="70"/>
  <c r="DA293" i="70"/>
  <c r="DA294" i="70"/>
  <c r="DA295" i="70"/>
  <c r="DA296" i="70"/>
  <c r="DA299" i="70"/>
  <c r="DA301" i="70"/>
  <c r="DA302" i="70"/>
  <c r="DA303" i="70"/>
  <c r="DA304" i="70"/>
  <c r="DA305" i="70"/>
  <c r="DA312" i="70"/>
  <c r="DA306" i="70"/>
  <c r="DA307" i="70"/>
  <c r="DA308" i="70"/>
  <c r="DA309" i="70"/>
  <c r="DA310" i="70"/>
  <c r="DA311" i="70"/>
  <c r="DA313" i="70"/>
  <c r="DA314" i="70"/>
  <c r="DA315" i="70"/>
  <c r="DA316" i="70"/>
  <c r="DA323" i="70"/>
  <c r="DA317" i="70"/>
  <c r="DA318" i="70"/>
  <c r="DA319" i="70"/>
  <c r="DA320" i="70"/>
  <c r="DA321" i="70"/>
  <c r="DA322" i="70"/>
  <c r="DA324" i="70"/>
  <c r="DA325" i="70"/>
  <c r="DA326" i="70"/>
  <c r="DA327" i="70"/>
  <c r="DA328" i="70"/>
  <c r="DA335" i="70"/>
  <c r="DA329" i="70"/>
  <c r="DA330" i="70"/>
  <c r="DA338" i="70"/>
  <c r="DA331" i="70"/>
  <c r="DA332" i="70"/>
  <c r="DA333" i="70"/>
  <c r="DA334" i="70"/>
  <c r="DA336" i="70"/>
  <c r="DA337" i="70"/>
  <c r="DA339" i="70"/>
  <c r="DA346" i="70"/>
  <c r="DA340" i="70"/>
  <c r="DA341" i="70"/>
  <c r="DA342" i="70"/>
  <c r="DA343" i="70"/>
  <c r="DA344" i="70"/>
  <c r="DA345" i="70"/>
  <c r="DA347" i="70"/>
  <c r="DA348" i="70"/>
  <c r="DA355" i="70"/>
  <c r="DA349" i="70"/>
  <c r="DA350" i="70"/>
  <c r="DA358" i="70"/>
  <c r="DA351" i="70"/>
  <c r="DA352" i="70"/>
  <c r="DA353" i="70"/>
  <c r="DA354" i="70"/>
  <c r="DA356" i="70"/>
  <c r="DA357" i="70"/>
  <c r="DA359" i="70"/>
  <c r="DA366" i="70"/>
  <c r="DA360" i="70"/>
  <c r="DA361" i="70"/>
  <c r="DA369" i="70"/>
  <c r="DA362" i="70"/>
  <c r="DA363" i="70"/>
  <c r="DA364" i="70"/>
  <c r="DA365" i="70"/>
  <c r="DA367" i="70"/>
  <c r="DA368" i="70"/>
  <c r="DA376" i="70"/>
  <c r="DA370" i="70"/>
  <c r="DA371" i="70"/>
  <c r="DA372" i="70"/>
  <c r="DA373" i="70"/>
  <c r="DA374" i="70"/>
  <c r="DA375" i="70"/>
  <c r="DA377" i="70"/>
  <c r="DA378" i="70"/>
  <c r="DA379" i="70"/>
  <c r="DA380" i="70"/>
  <c r="DA381" i="70"/>
  <c r="DA382" i="70"/>
  <c r="DA383" i="70"/>
  <c r="DA384" i="70"/>
  <c r="DA385" i="70"/>
  <c r="DA386" i="70"/>
  <c r="DA393" i="70"/>
  <c r="DA394" i="70"/>
  <c r="DA387" i="70"/>
  <c r="DA388" i="70"/>
  <c r="DA397" i="70"/>
  <c r="DA398" i="70"/>
  <c r="DA389" i="70"/>
  <c r="DA390" i="70"/>
  <c r="DA391" i="70"/>
  <c r="DA392" i="70"/>
  <c r="DA395" i="70"/>
  <c r="DA404" i="70"/>
  <c r="DA396" i="70"/>
  <c r="DA399" i="70"/>
  <c r="DA400" i="70"/>
  <c r="DA401" i="70"/>
  <c r="DA402" i="70"/>
  <c r="DA403" i="70"/>
  <c r="DA405" i="70"/>
  <c r="DA406" i="70"/>
  <c r="DA720" i="70"/>
  <c r="DA407" i="70"/>
  <c r="DA408" i="70"/>
  <c r="DA409" i="70"/>
  <c r="DA410" i="70"/>
  <c r="DA411" i="70"/>
  <c r="DA412" i="70"/>
  <c r="DA413" i="70"/>
  <c r="DA414" i="70"/>
  <c r="DA415" i="70"/>
  <c r="DA416" i="70"/>
  <c r="DA424" i="70"/>
  <c r="DA417" i="70"/>
  <c r="DA721" i="70"/>
  <c r="DA418" i="70"/>
  <c r="DA419" i="70"/>
  <c r="DA420" i="70"/>
  <c r="DA421" i="70"/>
  <c r="DA422" i="70"/>
  <c r="DA722" i="70"/>
  <c r="DA723" i="70"/>
  <c r="DA423" i="70"/>
  <c r="DA435" i="70"/>
  <c r="DA425" i="70"/>
  <c r="DA426" i="70"/>
  <c r="DA427" i="70"/>
  <c r="DA428" i="70"/>
  <c r="DA429" i="70"/>
  <c r="DA724" i="70"/>
  <c r="DA430" i="70"/>
  <c r="DA431" i="70"/>
  <c r="DA432" i="70"/>
  <c r="DA445" i="70"/>
  <c r="DA446" i="70"/>
  <c r="DA447" i="70"/>
  <c r="DA448" i="70"/>
  <c r="DA449" i="70"/>
  <c r="DA450" i="70"/>
  <c r="DA451" i="70"/>
  <c r="DA452" i="70"/>
  <c r="DA453" i="70"/>
  <c r="DA433" i="70"/>
  <c r="DA434" i="70"/>
  <c r="DA436" i="70"/>
  <c r="DA437" i="70"/>
  <c r="DA438" i="70"/>
  <c r="DA439" i="70"/>
  <c r="DA440" i="70"/>
  <c r="DA441" i="70"/>
  <c r="DA442" i="70"/>
  <c r="DA443" i="70"/>
  <c r="DA464" i="70"/>
  <c r="DA444" i="70"/>
  <c r="DA454" i="70"/>
  <c r="DA455" i="70"/>
  <c r="DA725" i="70"/>
  <c r="DA727" i="70"/>
  <c r="DA456" i="70"/>
  <c r="DA457" i="70"/>
  <c r="DA458" i="70"/>
  <c r="DA459" i="70"/>
  <c r="DA460" i="70"/>
  <c r="DA475" i="70"/>
  <c r="DA476" i="70"/>
  <c r="DA477" i="70"/>
  <c r="DA478" i="70"/>
  <c r="DA479" i="70"/>
  <c r="DA480" i="70"/>
  <c r="DA481" i="70"/>
  <c r="DA482" i="70"/>
  <c r="DA483" i="70"/>
  <c r="DA484" i="70"/>
  <c r="DA461" i="70"/>
  <c r="DA462" i="70"/>
  <c r="DA463" i="70"/>
  <c r="DA465" i="70"/>
  <c r="DA466" i="70"/>
  <c r="DA490" i="70"/>
  <c r="DA491" i="70"/>
  <c r="DA467" i="70"/>
  <c r="DA468" i="70"/>
  <c r="DA469" i="70"/>
  <c r="DA470" i="70"/>
  <c r="DA471" i="70"/>
  <c r="DA472" i="70"/>
  <c r="DA473" i="70"/>
  <c r="DA474" i="70"/>
  <c r="DA485" i="70"/>
  <c r="DA501" i="70"/>
  <c r="DA486" i="70"/>
  <c r="DA487" i="70"/>
  <c r="DA488" i="70"/>
  <c r="DA489" i="70"/>
  <c r="DA492" i="70"/>
  <c r="DA493" i="70"/>
  <c r="DA508" i="70"/>
  <c r="DA494" i="70"/>
  <c r="DA495" i="70"/>
  <c r="DA496" i="70"/>
  <c r="DA497" i="70"/>
  <c r="DA513" i="70"/>
  <c r="DA498" i="70"/>
  <c r="DA499" i="70"/>
  <c r="DA500" i="70"/>
  <c r="DA502" i="70"/>
  <c r="DA503" i="70"/>
  <c r="DA504" i="70"/>
  <c r="DA520" i="70"/>
  <c r="DA505" i="70"/>
  <c r="DA506" i="70"/>
  <c r="DA523" i="70"/>
  <c r="DA507" i="70"/>
  <c r="DA509" i="70"/>
  <c r="DA510" i="70"/>
  <c r="DA511" i="70"/>
  <c r="DA512" i="70"/>
  <c r="DA514" i="70"/>
  <c r="DA515" i="70"/>
  <c r="DA516" i="70"/>
  <c r="DA532" i="70"/>
  <c r="DA517" i="70"/>
  <c r="DA518" i="70"/>
  <c r="DA535" i="70"/>
  <c r="DA519" i="70"/>
  <c r="DA521" i="70"/>
  <c r="DA522" i="70"/>
  <c r="DA524" i="70"/>
  <c r="DA525" i="70"/>
  <c r="DA526" i="70"/>
  <c r="DA527" i="70"/>
  <c r="DA528" i="70"/>
  <c r="DA529" i="70"/>
  <c r="DA545" i="70"/>
  <c r="DA530" i="70"/>
  <c r="DA531" i="70"/>
  <c r="DA533" i="70"/>
  <c r="DA549" i="70"/>
  <c r="DA534" i="70"/>
  <c r="DA536" i="70"/>
  <c r="DA537" i="70"/>
  <c r="DA538" i="70"/>
  <c r="DA554" i="70"/>
  <c r="DA539" i="70"/>
  <c r="DA540" i="70"/>
  <c r="DA541" i="70"/>
  <c r="DA542" i="70"/>
  <c r="DA559" i="70"/>
  <c r="DA543" i="70"/>
  <c r="DA544" i="70"/>
  <c r="DA546" i="70"/>
  <c r="DA547" i="70"/>
  <c r="DA564" i="70"/>
  <c r="DA548" i="70"/>
  <c r="DA550" i="70"/>
  <c r="DA551" i="70"/>
  <c r="DA568" i="70"/>
  <c r="DA552" i="70"/>
  <c r="DA553" i="70"/>
  <c r="DA555" i="70"/>
  <c r="DA556" i="70"/>
  <c r="DA557" i="70"/>
  <c r="DA558" i="70"/>
  <c r="DA560" i="70"/>
  <c r="DA561" i="70"/>
  <c r="DA562" i="70"/>
  <c r="DA563" i="70"/>
  <c r="DA565" i="70"/>
  <c r="DA580" i="70"/>
  <c r="DA566" i="70"/>
  <c r="DA567" i="70"/>
  <c r="DA569" i="70"/>
  <c r="DA570" i="70"/>
  <c r="DA571" i="70"/>
  <c r="DA572" i="70"/>
  <c r="DA573" i="70"/>
  <c r="DA574" i="70"/>
  <c r="DA575" i="70"/>
  <c r="DA576" i="70"/>
  <c r="DA591" i="70"/>
  <c r="DA577" i="70"/>
  <c r="DA578" i="70"/>
  <c r="DA579" i="70"/>
  <c r="DA581" i="70"/>
  <c r="DA582" i="70"/>
  <c r="DA583" i="70"/>
  <c r="DA584" i="70"/>
  <c r="DA599" i="70"/>
  <c r="DA585" i="70"/>
  <c r="DA586" i="70"/>
  <c r="DA587" i="70"/>
  <c r="DA588" i="70"/>
  <c r="DA604" i="70"/>
  <c r="DA589" i="70"/>
  <c r="DA590" i="70"/>
  <c r="DA592" i="70"/>
  <c r="DA608" i="70"/>
  <c r="DA593" i="70"/>
  <c r="DA594" i="70"/>
  <c r="DA595" i="70"/>
  <c r="DA596" i="70"/>
  <c r="DA597" i="70"/>
  <c r="DA598" i="70"/>
  <c r="DA600" i="70"/>
  <c r="DA616" i="70"/>
  <c r="DA601" i="70"/>
  <c r="DA618" i="70"/>
  <c r="DA619" i="70"/>
  <c r="DA620" i="70"/>
  <c r="DA621" i="70"/>
  <c r="DA622" i="70"/>
  <c r="DA623" i="70"/>
  <c r="DA624" i="70"/>
  <c r="DA625" i="70"/>
  <c r="DA626" i="70"/>
  <c r="DA627" i="70"/>
  <c r="DA602" i="70"/>
  <c r="DA629" i="70"/>
  <c r="DA630" i="70"/>
  <c r="DA631" i="70"/>
  <c r="DA603" i="70"/>
  <c r="DA605" i="70"/>
  <c r="DA606" i="70"/>
  <c r="DA635" i="70"/>
  <c r="DA607" i="70"/>
  <c r="DA609" i="70"/>
  <c r="DA610" i="70"/>
  <c r="DA611" i="70"/>
  <c r="DA640" i="70"/>
  <c r="DA641" i="70"/>
  <c r="DA612" i="70"/>
  <c r="DA613" i="70"/>
  <c r="DA614" i="70"/>
  <c r="DA615" i="70"/>
  <c r="DA617" i="70"/>
  <c r="DA628" i="70"/>
  <c r="DA632" i="70"/>
  <c r="DA633" i="70"/>
  <c r="DA634" i="70"/>
  <c r="DA651" i="70"/>
  <c r="DA652" i="70"/>
  <c r="DA636" i="70"/>
  <c r="DA637" i="70"/>
  <c r="DA638" i="70"/>
  <c r="DA639" i="70"/>
  <c r="DA642" i="70"/>
  <c r="DA643" i="70"/>
  <c r="DA644" i="70"/>
  <c r="DA728" i="70"/>
  <c r="DA645" i="70"/>
  <c r="DA646" i="70"/>
  <c r="DA647" i="70"/>
  <c r="DA648" i="70"/>
  <c r="DA649" i="70"/>
  <c r="DA650" i="70"/>
  <c r="DA667" i="70"/>
  <c r="DA653" i="70"/>
  <c r="DA654" i="70"/>
  <c r="DA655" i="70"/>
  <c r="DA656" i="70"/>
  <c r="DA672" i="70"/>
  <c r="DA673" i="70"/>
  <c r="DA657" i="70"/>
  <c r="DA658" i="70"/>
  <c r="DA676" i="70"/>
  <c r="DA659" i="70"/>
  <c r="DA660" i="70"/>
  <c r="DA661" i="70"/>
  <c r="DA662" i="70"/>
  <c r="DA663" i="70"/>
  <c r="DA664" i="70"/>
  <c r="DA665" i="70"/>
  <c r="DA666" i="70"/>
  <c r="DA668" i="70"/>
  <c r="DA669" i="70"/>
  <c r="DA670" i="70"/>
  <c r="DA671" i="70"/>
  <c r="DA674" i="70"/>
  <c r="DA675" i="70"/>
  <c r="DA691" i="70"/>
  <c r="DA677" i="70"/>
  <c r="DA678" i="70"/>
  <c r="DA694" i="70"/>
  <c r="DA679" i="70"/>
  <c r="DA680" i="70"/>
  <c r="DA681" i="70"/>
  <c r="DA682" i="70"/>
  <c r="DA699" i="70"/>
  <c r="DA683" i="70"/>
  <c r="DA684" i="70"/>
  <c r="DA685" i="70"/>
  <c r="DA686" i="70"/>
  <c r="DA704" i="70"/>
  <c r="DA688" i="70"/>
  <c r="DA687" i="70"/>
  <c r="DA689" i="70"/>
  <c r="DA690" i="70"/>
  <c r="DA692" i="70"/>
  <c r="DA710" i="70"/>
  <c r="DA693" i="70"/>
  <c r="DA695" i="70"/>
  <c r="DA696" i="70"/>
  <c r="DA697" i="70"/>
  <c r="DA698" i="70"/>
  <c r="DA700" i="70"/>
  <c r="DA717" i="70"/>
  <c r="DA701" i="70"/>
  <c r="DA702" i="70"/>
  <c r="DA703" i="70"/>
  <c r="DA705" i="70"/>
  <c r="DA706" i="70"/>
  <c r="DA707" i="70"/>
  <c r="DA708" i="70"/>
  <c r="DA709" i="70"/>
  <c r="DA726" i="70"/>
  <c r="DA711" i="70"/>
  <c r="DA712" i="70"/>
  <c r="CZ4" i="70"/>
  <c r="CZ5" i="70"/>
  <c r="CZ6" i="70"/>
  <c r="CZ7" i="70"/>
  <c r="CZ8" i="70"/>
  <c r="CZ9" i="70"/>
  <c r="CZ10" i="70"/>
  <c r="CZ11" i="70"/>
  <c r="CZ12" i="70"/>
  <c r="CZ13" i="70"/>
  <c r="CZ14" i="70"/>
  <c r="CZ15" i="70"/>
  <c r="CZ16" i="70"/>
  <c r="CZ17" i="70"/>
  <c r="CZ18" i="70"/>
  <c r="CZ19" i="70"/>
  <c r="CZ20" i="70"/>
  <c r="CZ21" i="70"/>
  <c r="CZ22" i="70"/>
  <c r="CZ23" i="70"/>
  <c r="CZ24" i="70"/>
  <c r="CZ25" i="70"/>
  <c r="CZ26" i="70"/>
  <c r="CZ27" i="70"/>
  <c r="CZ28" i="70"/>
  <c r="CZ29" i="70"/>
  <c r="CZ30" i="70"/>
  <c r="CZ31" i="70"/>
  <c r="CZ32" i="70"/>
  <c r="CZ33" i="70"/>
  <c r="CZ34" i="70"/>
  <c r="CZ35" i="70"/>
  <c r="CZ36" i="70"/>
  <c r="CZ37" i="70"/>
  <c r="CZ38" i="70"/>
  <c r="CZ39" i="70"/>
  <c r="CZ40" i="70"/>
  <c r="CZ41" i="70"/>
  <c r="CZ42" i="70"/>
  <c r="CZ43" i="70"/>
  <c r="CZ44" i="70"/>
  <c r="CZ45" i="70"/>
  <c r="CZ713" i="70"/>
  <c r="CZ46" i="70"/>
  <c r="CZ48" i="70"/>
  <c r="CZ47" i="70"/>
  <c r="CZ714" i="70"/>
  <c r="CZ49" i="70"/>
  <c r="CZ50" i="70"/>
  <c r="CZ53" i="70"/>
  <c r="CZ51" i="70"/>
  <c r="CZ52" i="70"/>
  <c r="CZ54" i="70"/>
  <c r="CZ55" i="70"/>
  <c r="CZ56" i="70"/>
  <c r="CZ57" i="70"/>
  <c r="CZ58" i="70"/>
  <c r="CZ59" i="70"/>
  <c r="CZ60" i="70"/>
  <c r="CZ61" i="70"/>
  <c r="CZ715" i="70"/>
  <c r="CZ65" i="70"/>
  <c r="CZ62" i="70"/>
  <c r="CZ63" i="70"/>
  <c r="CZ64" i="70"/>
  <c r="CZ66" i="70"/>
  <c r="CZ70" i="70"/>
  <c r="CZ71" i="70"/>
  <c r="CZ67" i="70"/>
  <c r="CZ68" i="70"/>
  <c r="CZ74" i="70"/>
  <c r="CZ69" i="70"/>
  <c r="CZ72" i="70"/>
  <c r="CZ73" i="70"/>
  <c r="CZ75" i="70"/>
  <c r="CZ76" i="70"/>
  <c r="CZ77" i="70"/>
  <c r="CZ78" i="70"/>
  <c r="CZ79" i="70"/>
  <c r="CZ80" i="70"/>
  <c r="CZ84" i="70"/>
  <c r="CZ81" i="70"/>
  <c r="CZ82" i="70"/>
  <c r="CZ83" i="70"/>
  <c r="CZ85" i="70"/>
  <c r="CZ86" i="70"/>
  <c r="CZ87" i="70"/>
  <c r="CZ88" i="70"/>
  <c r="CZ89" i="70"/>
  <c r="CZ90" i="70"/>
  <c r="CZ91" i="70"/>
  <c r="CZ92" i="70"/>
  <c r="CZ93" i="70"/>
  <c r="CZ94" i="70"/>
  <c r="CZ95" i="70"/>
  <c r="CZ96" i="70"/>
  <c r="CZ97" i="70"/>
  <c r="CZ98" i="70"/>
  <c r="CZ99" i="70"/>
  <c r="CZ100" i="70"/>
  <c r="CZ101" i="70"/>
  <c r="CZ102" i="70"/>
  <c r="CZ103" i="70"/>
  <c r="CZ104" i="70"/>
  <c r="CZ105" i="70"/>
  <c r="CZ106" i="70"/>
  <c r="CZ107" i="70"/>
  <c r="CZ108" i="70"/>
  <c r="CZ109" i="70"/>
  <c r="CZ110" i="70"/>
  <c r="CZ111" i="70"/>
  <c r="CZ112" i="70"/>
  <c r="CZ113" i="70"/>
  <c r="CZ114" i="70"/>
  <c r="CZ115" i="70"/>
  <c r="CZ116" i="70"/>
  <c r="CZ117" i="70"/>
  <c r="CZ118" i="70"/>
  <c r="CZ119" i="70"/>
  <c r="CZ120" i="70"/>
  <c r="CZ121" i="70"/>
  <c r="CZ122" i="70"/>
  <c r="CZ123" i="70"/>
  <c r="CZ127" i="70"/>
  <c r="CZ124" i="70"/>
  <c r="CZ125" i="70"/>
  <c r="CZ126" i="70"/>
  <c r="CZ128" i="70"/>
  <c r="CZ129" i="70"/>
  <c r="CZ130" i="70"/>
  <c r="CZ131" i="70"/>
  <c r="CZ132" i="70"/>
  <c r="CZ133" i="70"/>
  <c r="CZ134" i="70"/>
  <c r="CZ138" i="70"/>
  <c r="CZ135" i="70"/>
  <c r="CZ136" i="70"/>
  <c r="CZ137" i="70"/>
  <c r="CZ139" i="70"/>
  <c r="CZ140" i="70"/>
  <c r="CZ141" i="70"/>
  <c r="CZ142" i="70"/>
  <c r="CZ143" i="70"/>
  <c r="CZ147" i="70"/>
  <c r="CZ144" i="70"/>
  <c r="CZ145" i="70"/>
  <c r="CZ146" i="70"/>
  <c r="CZ148" i="70"/>
  <c r="CZ149" i="70"/>
  <c r="CZ716" i="70"/>
  <c r="CZ150" i="70"/>
  <c r="CZ718" i="70"/>
  <c r="CZ151" i="70"/>
  <c r="CZ157" i="70"/>
  <c r="CZ158" i="70"/>
  <c r="CZ152" i="70"/>
  <c r="CZ153" i="70"/>
  <c r="CZ154" i="70"/>
  <c r="CZ155" i="70"/>
  <c r="CZ163" i="70"/>
  <c r="CZ156" i="70"/>
  <c r="CZ159" i="70"/>
  <c r="CZ160" i="70"/>
  <c r="CZ161" i="70"/>
  <c r="CZ162" i="70"/>
  <c r="CZ164" i="70"/>
  <c r="CZ165" i="70"/>
  <c r="CZ166" i="70"/>
  <c r="CZ167" i="70"/>
  <c r="CZ168" i="70"/>
  <c r="CZ169" i="70"/>
  <c r="CZ170" i="70"/>
  <c r="CZ171" i="70"/>
  <c r="CZ172" i="70"/>
  <c r="CZ178" i="70"/>
  <c r="CZ173" i="70"/>
  <c r="CZ174" i="70"/>
  <c r="CZ175" i="70"/>
  <c r="CZ176" i="70"/>
  <c r="CZ177" i="70"/>
  <c r="CZ179" i="70"/>
  <c r="CZ180" i="70"/>
  <c r="CZ181" i="70"/>
  <c r="CZ182" i="70"/>
  <c r="CZ183" i="70"/>
  <c r="CZ184" i="70"/>
  <c r="CZ185" i="70"/>
  <c r="CZ191" i="70"/>
  <c r="CZ186" i="70"/>
  <c r="CZ187" i="70"/>
  <c r="CZ188" i="70"/>
  <c r="CZ189" i="70"/>
  <c r="CZ190" i="70"/>
  <c r="CZ192" i="70"/>
  <c r="CZ198" i="70"/>
  <c r="CZ193" i="70"/>
  <c r="CZ194" i="70"/>
  <c r="CZ195" i="70"/>
  <c r="CZ196" i="70"/>
  <c r="CZ197" i="70"/>
  <c r="CZ204" i="70"/>
  <c r="CZ199" i="70"/>
  <c r="CZ200" i="70"/>
  <c r="CZ207" i="70"/>
  <c r="CZ201" i="70"/>
  <c r="CZ202" i="70"/>
  <c r="CZ203" i="70"/>
  <c r="CZ205" i="70"/>
  <c r="CZ206" i="70"/>
  <c r="CZ208" i="70"/>
  <c r="CZ209" i="70"/>
  <c r="CZ215" i="70"/>
  <c r="CZ210" i="70"/>
  <c r="CZ211" i="70"/>
  <c r="CZ212" i="70"/>
  <c r="CZ213" i="70"/>
  <c r="CZ214" i="70"/>
  <c r="CZ216" i="70"/>
  <c r="CZ222" i="70"/>
  <c r="CZ217" i="70"/>
  <c r="CZ218" i="70"/>
  <c r="CZ219" i="70"/>
  <c r="CZ220" i="70"/>
  <c r="CZ221" i="70"/>
  <c r="CZ228" i="70"/>
  <c r="CZ223" i="70"/>
  <c r="CZ224" i="70"/>
  <c r="CZ231" i="70"/>
  <c r="CZ232" i="70"/>
  <c r="CZ233" i="70"/>
  <c r="CZ225" i="70"/>
  <c r="CZ235" i="70"/>
  <c r="CZ236" i="70"/>
  <c r="CZ237" i="70"/>
  <c r="CZ226" i="70"/>
  <c r="CZ239" i="70"/>
  <c r="CZ227" i="70"/>
  <c r="CZ229" i="70"/>
  <c r="CZ230" i="70"/>
  <c r="CZ234" i="70"/>
  <c r="CZ238" i="70"/>
  <c r="CZ240" i="70"/>
  <c r="CZ241" i="70"/>
  <c r="CZ242" i="70"/>
  <c r="CZ243" i="70"/>
  <c r="CZ244" i="70"/>
  <c r="CZ245" i="70"/>
  <c r="CZ251" i="70"/>
  <c r="CZ246" i="70"/>
  <c r="CZ247" i="70"/>
  <c r="CZ248" i="70"/>
  <c r="CZ255" i="70"/>
  <c r="CZ249" i="70"/>
  <c r="CZ250" i="70"/>
  <c r="CZ252" i="70"/>
  <c r="CZ253" i="70"/>
  <c r="CZ260" i="70"/>
  <c r="CZ254" i="70"/>
  <c r="CZ256" i="70"/>
  <c r="CZ257" i="70"/>
  <c r="CZ258" i="70"/>
  <c r="CZ259" i="70"/>
  <c r="CZ266" i="70"/>
  <c r="CZ261" i="70"/>
  <c r="CZ262" i="70"/>
  <c r="CZ269" i="70"/>
  <c r="CZ263" i="70"/>
  <c r="CZ264" i="70"/>
  <c r="CZ265" i="70"/>
  <c r="CZ267" i="70"/>
  <c r="CZ268" i="70"/>
  <c r="CZ270" i="70"/>
  <c r="CZ271" i="70"/>
  <c r="CZ272" i="70"/>
  <c r="CZ278" i="70"/>
  <c r="CZ273" i="70"/>
  <c r="CZ274" i="70"/>
  <c r="CZ281" i="70"/>
  <c r="CZ275" i="70"/>
  <c r="CZ276" i="70"/>
  <c r="CZ277" i="70"/>
  <c r="CZ279" i="70"/>
  <c r="CZ280" i="70"/>
  <c r="CZ287" i="70"/>
  <c r="CZ282" i="70"/>
  <c r="CZ283" i="70"/>
  <c r="CZ284" i="70"/>
  <c r="CZ285" i="70"/>
  <c r="CZ286" i="70"/>
  <c r="CZ288" i="70"/>
  <c r="CZ289" i="70"/>
  <c r="CZ290" i="70"/>
  <c r="CZ719" i="70"/>
  <c r="CZ297" i="70"/>
  <c r="CZ298" i="70"/>
  <c r="CZ291" i="70"/>
  <c r="CZ300" i="70"/>
  <c r="CZ292" i="70"/>
  <c r="CZ293" i="70"/>
  <c r="CZ294" i="70"/>
  <c r="CZ295" i="70"/>
  <c r="CZ296" i="70"/>
  <c r="CZ299" i="70"/>
  <c r="CZ301" i="70"/>
  <c r="CZ302" i="70"/>
  <c r="CZ303" i="70"/>
  <c r="CZ304" i="70"/>
  <c r="CZ305" i="70"/>
  <c r="CZ312" i="70"/>
  <c r="CZ306" i="70"/>
  <c r="CZ307" i="70"/>
  <c r="CZ308" i="70"/>
  <c r="CZ309" i="70"/>
  <c r="CZ310" i="70"/>
  <c r="CZ311" i="70"/>
  <c r="CZ313" i="70"/>
  <c r="CZ314" i="70"/>
  <c r="CZ315" i="70"/>
  <c r="CZ316" i="70"/>
  <c r="CZ323" i="70"/>
  <c r="CZ317" i="70"/>
  <c r="CZ318" i="70"/>
  <c r="CZ319" i="70"/>
  <c r="CZ320" i="70"/>
  <c r="CZ321" i="70"/>
  <c r="CZ322" i="70"/>
  <c r="CZ324" i="70"/>
  <c r="CZ325" i="70"/>
  <c r="CZ326" i="70"/>
  <c r="CZ327" i="70"/>
  <c r="CZ328" i="70"/>
  <c r="CZ335" i="70"/>
  <c r="CZ329" i="70"/>
  <c r="CZ330" i="70"/>
  <c r="CZ338" i="70"/>
  <c r="CZ331" i="70"/>
  <c r="CZ332" i="70"/>
  <c r="CZ333" i="70"/>
  <c r="CZ334" i="70"/>
  <c r="CZ336" i="70"/>
  <c r="CZ337" i="70"/>
  <c r="CZ339" i="70"/>
  <c r="CZ346" i="70"/>
  <c r="CZ340" i="70"/>
  <c r="CZ341" i="70"/>
  <c r="CZ342" i="70"/>
  <c r="CZ343" i="70"/>
  <c r="CZ344" i="70"/>
  <c r="CZ345" i="70"/>
  <c r="CZ347" i="70"/>
  <c r="CZ348" i="70"/>
  <c r="CZ355" i="70"/>
  <c r="CZ349" i="70"/>
  <c r="CZ350" i="70"/>
  <c r="CZ358" i="70"/>
  <c r="CZ351" i="70"/>
  <c r="CZ352" i="70"/>
  <c r="CZ353" i="70"/>
  <c r="CZ354" i="70"/>
  <c r="CZ356" i="70"/>
  <c r="CZ357" i="70"/>
  <c r="CZ359" i="70"/>
  <c r="CZ366" i="70"/>
  <c r="CZ360" i="70"/>
  <c r="CZ361" i="70"/>
  <c r="CZ369" i="70"/>
  <c r="CZ362" i="70"/>
  <c r="CZ363" i="70"/>
  <c r="CZ364" i="70"/>
  <c r="CZ365" i="70"/>
  <c r="CZ367" i="70"/>
  <c r="CZ368" i="70"/>
  <c r="CZ376" i="70"/>
  <c r="CZ370" i="70"/>
  <c r="CZ371" i="70"/>
  <c r="CZ372" i="70"/>
  <c r="CZ373" i="70"/>
  <c r="CZ374" i="70"/>
  <c r="CZ375" i="70"/>
  <c r="CZ377" i="70"/>
  <c r="CZ378" i="70"/>
  <c r="CZ379" i="70"/>
  <c r="CZ380" i="70"/>
  <c r="CZ381" i="70"/>
  <c r="CZ382" i="70"/>
  <c r="CZ383" i="70"/>
  <c r="CZ384" i="70"/>
  <c r="CZ385" i="70"/>
  <c r="CZ386" i="70"/>
  <c r="CZ393" i="70"/>
  <c r="CZ394" i="70"/>
  <c r="CZ387" i="70"/>
  <c r="CZ388" i="70"/>
  <c r="CZ397" i="70"/>
  <c r="CZ398" i="70"/>
  <c r="CZ389" i="70"/>
  <c r="CZ390" i="70"/>
  <c r="CZ391" i="70"/>
  <c r="CZ392" i="70"/>
  <c r="CZ395" i="70"/>
  <c r="CZ404" i="70"/>
  <c r="CZ396" i="70"/>
  <c r="CZ399" i="70"/>
  <c r="CZ400" i="70"/>
  <c r="CZ401" i="70"/>
  <c r="CZ402" i="70"/>
  <c r="CZ403" i="70"/>
  <c r="CZ405" i="70"/>
  <c r="CZ406" i="70"/>
  <c r="CZ720" i="70"/>
  <c r="CZ407" i="70"/>
  <c r="CZ408" i="70"/>
  <c r="CZ409" i="70"/>
  <c r="CZ410" i="70"/>
  <c r="CZ411" i="70"/>
  <c r="CZ412" i="70"/>
  <c r="CZ413" i="70"/>
  <c r="CZ414" i="70"/>
  <c r="CZ415" i="70"/>
  <c r="CZ416" i="70"/>
  <c r="CZ424" i="70"/>
  <c r="CZ417" i="70"/>
  <c r="CZ721" i="70"/>
  <c r="CZ418" i="70"/>
  <c r="CZ419" i="70"/>
  <c r="CZ420" i="70"/>
  <c r="CZ421" i="70"/>
  <c r="CZ422" i="70"/>
  <c r="CZ722" i="70"/>
  <c r="CZ723" i="70"/>
  <c r="CZ423" i="70"/>
  <c r="CZ435" i="70"/>
  <c r="CZ425" i="70"/>
  <c r="CZ426" i="70"/>
  <c r="CZ427" i="70"/>
  <c r="CZ428" i="70"/>
  <c r="CZ429" i="70"/>
  <c r="CZ724" i="70"/>
  <c r="CZ430" i="70"/>
  <c r="CZ431" i="70"/>
  <c r="CZ432" i="70"/>
  <c r="CZ445" i="70"/>
  <c r="CZ446" i="70"/>
  <c r="CZ447" i="70"/>
  <c r="CZ448" i="70"/>
  <c r="CZ449" i="70"/>
  <c r="CZ450" i="70"/>
  <c r="CZ451" i="70"/>
  <c r="CZ452" i="70"/>
  <c r="CZ453" i="70"/>
  <c r="CZ433" i="70"/>
  <c r="CZ434" i="70"/>
  <c r="CZ436" i="70"/>
  <c r="CZ437" i="70"/>
  <c r="CZ438" i="70"/>
  <c r="CZ439" i="70"/>
  <c r="CZ440" i="70"/>
  <c r="CZ441" i="70"/>
  <c r="CZ442" i="70"/>
  <c r="CZ443" i="70"/>
  <c r="CZ464" i="70"/>
  <c r="CZ444" i="70"/>
  <c r="CZ454" i="70"/>
  <c r="CZ455" i="70"/>
  <c r="CZ725" i="70"/>
  <c r="CZ727" i="70"/>
  <c r="CZ456" i="70"/>
  <c r="CZ457" i="70"/>
  <c r="CZ458" i="70"/>
  <c r="CZ459" i="70"/>
  <c r="CZ460" i="70"/>
  <c r="CZ475" i="70"/>
  <c r="CZ476" i="70"/>
  <c r="CZ477" i="70"/>
  <c r="CZ478" i="70"/>
  <c r="CZ479" i="70"/>
  <c r="CZ480" i="70"/>
  <c r="CZ481" i="70"/>
  <c r="CZ482" i="70"/>
  <c r="CZ483" i="70"/>
  <c r="CZ484" i="70"/>
  <c r="CZ461" i="70"/>
  <c r="CZ462" i="70"/>
  <c r="CZ463" i="70"/>
  <c r="CZ465" i="70"/>
  <c r="CZ466" i="70"/>
  <c r="CZ490" i="70"/>
  <c r="CZ491" i="70"/>
  <c r="CZ467" i="70"/>
  <c r="CZ468" i="70"/>
  <c r="CZ469" i="70"/>
  <c r="CZ470" i="70"/>
  <c r="CZ471" i="70"/>
  <c r="CZ472" i="70"/>
  <c r="CZ473" i="70"/>
  <c r="CZ474" i="70"/>
  <c r="CZ485" i="70"/>
  <c r="CZ501" i="70"/>
  <c r="CZ486" i="70"/>
  <c r="CZ487" i="70"/>
  <c r="CZ488" i="70"/>
  <c r="CZ489" i="70"/>
  <c r="CZ492" i="70"/>
  <c r="CZ493" i="70"/>
  <c r="CZ508" i="70"/>
  <c r="CZ494" i="70"/>
  <c r="CZ495" i="70"/>
  <c r="CZ496" i="70"/>
  <c r="CZ497" i="70"/>
  <c r="CZ513" i="70"/>
  <c r="CZ498" i="70"/>
  <c r="CZ499" i="70"/>
  <c r="CZ500" i="70"/>
  <c r="CZ502" i="70"/>
  <c r="CZ503" i="70"/>
  <c r="CZ504" i="70"/>
  <c r="CZ520" i="70"/>
  <c r="CZ505" i="70"/>
  <c r="CZ506" i="70"/>
  <c r="CZ523" i="70"/>
  <c r="CZ507" i="70"/>
  <c r="CZ509" i="70"/>
  <c r="CZ510" i="70"/>
  <c r="CZ511" i="70"/>
  <c r="CZ512" i="70"/>
  <c r="CZ514" i="70"/>
  <c r="CZ515" i="70"/>
  <c r="CZ516" i="70"/>
  <c r="CZ532" i="70"/>
  <c r="CZ517" i="70"/>
  <c r="CZ518" i="70"/>
  <c r="CZ535" i="70"/>
  <c r="CZ519" i="70"/>
  <c r="CZ521" i="70"/>
  <c r="CZ522" i="70"/>
  <c r="CZ524" i="70"/>
  <c r="CZ525" i="70"/>
  <c r="CZ526" i="70"/>
  <c r="CZ527" i="70"/>
  <c r="CZ528" i="70"/>
  <c r="CZ529" i="70"/>
  <c r="CZ545" i="70"/>
  <c r="CZ530" i="70"/>
  <c r="CZ531" i="70"/>
  <c r="CZ533" i="70"/>
  <c r="CZ549" i="70"/>
  <c r="CZ534" i="70"/>
  <c r="CZ536" i="70"/>
  <c r="CZ537" i="70"/>
  <c r="CZ538" i="70"/>
  <c r="CZ554" i="70"/>
  <c r="CZ539" i="70"/>
  <c r="CZ540" i="70"/>
  <c r="CZ541" i="70"/>
  <c r="CZ542" i="70"/>
  <c r="CZ559" i="70"/>
  <c r="CZ543" i="70"/>
  <c r="CZ544" i="70"/>
  <c r="CZ546" i="70"/>
  <c r="CZ547" i="70"/>
  <c r="CZ564" i="70"/>
  <c r="CZ548" i="70"/>
  <c r="CZ550" i="70"/>
  <c r="CZ551" i="70"/>
  <c r="CZ568" i="70"/>
  <c r="CZ552" i="70"/>
  <c r="CZ553" i="70"/>
  <c r="CZ555" i="70"/>
  <c r="CZ556" i="70"/>
  <c r="CZ557" i="70"/>
  <c r="CZ558" i="70"/>
  <c r="CZ560" i="70"/>
  <c r="CZ561" i="70"/>
  <c r="CZ562" i="70"/>
  <c r="CZ563" i="70"/>
  <c r="CZ565" i="70"/>
  <c r="CZ580" i="70"/>
  <c r="CZ566" i="70"/>
  <c r="CZ567" i="70"/>
  <c r="CZ569" i="70"/>
  <c r="CZ570" i="70"/>
  <c r="CZ571" i="70"/>
  <c r="CZ572" i="70"/>
  <c r="CZ573" i="70"/>
  <c r="CZ574" i="70"/>
  <c r="CZ575" i="70"/>
  <c r="CZ576" i="70"/>
  <c r="CZ591" i="70"/>
  <c r="CZ577" i="70"/>
  <c r="CZ578" i="70"/>
  <c r="CZ579" i="70"/>
  <c r="CZ581" i="70"/>
  <c r="CZ582" i="70"/>
  <c r="CZ583" i="70"/>
  <c r="CZ584" i="70"/>
  <c r="CZ599" i="70"/>
  <c r="CZ585" i="70"/>
  <c r="CZ586" i="70"/>
  <c r="CZ587" i="70"/>
  <c r="CZ588" i="70"/>
  <c r="CZ604" i="70"/>
  <c r="CZ589" i="70"/>
  <c r="CZ590" i="70"/>
  <c r="CZ592" i="70"/>
  <c r="CZ608" i="70"/>
  <c r="CZ593" i="70"/>
  <c r="CZ594" i="70"/>
  <c r="CZ595" i="70"/>
  <c r="CZ596" i="70"/>
  <c r="CZ597" i="70"/>
  <c r="CZ598" i="70"/>
  <c r="CZ600" i="70"/>
  <c r="CZ616" i="70"/>
  <c r="CZ601" i="70"/>
  <c r="CZ618" i="70"/>
  <c r="CZ619" i="70"/>
  <c r="CZ620" i="70"/>
  <c r="CZ621" i="70"/>
  <c r="CZ622" i="70"/>
  <c r="CZ623" i="70"/>
  <c r="CZ624" i="70"/>
  <c r="CZ625" i="70"/>
  <c r="CZ626" i="70"/>
  <c r="CZ627" i="70"/>
  <c r="CZ602" i="70"/>
  <c r="CZ629" i="70"/>
  <c r="CZ630" i="70"/>
  <c r="CZ631" i="70"/>
  <c r="CZ603" i="70"/>
  <c r="CZ605" i="70"/>
  <c r="CZ606" i="70"/>
  <c r="CZ635" i="70"/>
  <c r="CZ607" i="70"/>
  <c r="CZ609" i="70"/>
  <c r="CZ610" i="70"/>
  <c r="CZ611" i="70"/>
  <c r="CZ640" i="70"/>
  <c r="CZ641" i="70"/>
  <c r="CZ612" i="70"/>
  <c r="CZ613" i="70"/>
  <c r="CZ614" i="70"/>
  <c r="CZ615" i="70"/>
  <c r="CZ617" i="70"/>
  <c r="CZ628" i="70"/>
  <c r="CZ632" i="70"/>
  <c r="CZ633" i="70"/>
  <c r="CZ634" i="70"/>
  <c r="CZ651" i="70"/>
  <c r="CZ652" i="70"/>
  <c r="CZ636" i="70"/>
  <c r="CZ637" i="70"/>
  <c r="CZ638" i="70"/>
  <c r="CZ639" i="70"/>
  <c r="CZ642" i="70"/>
  <c r="CZ643" i="70"/>
  <c r="CZ644" i="70"/>
  <c r="CZ728" i="70"/>
  <c r="CZ645" i="70"/>
  <c r="CZ646" i="70"/>
  <c r="CZ647" i="70"/>
  <c r="CZ648" i="70"/>
  <c r="CZ649" i="70"/>
  <c r="CZ650" i="70"/>
  <c r="CZ667" i="70"/>
  <c r="CZ653" i="70"/>
  <c r="CZ654" i="70"/>
  <c r="CZ655" i="70"/>
  <c r="CZ656" i="70"/>
  <c r="CZ672" i="70"/>
  <c r="CZ673" i="70"/>
  <c r="CZ657" i="70"/>
  <c r="CZ658" i="70"/>
  <c r="CZ676" i="70"/>
  <c r="CZ659" i="70"/>
  <c r="CZ660" i="70"/>
  <c r="CZ661" i="70"/>
  <c r="CZ662" i="70"/>
  <c r="CZ663" i="70"/>
  <c r="CZ664" i="70"/>
  <c r="CZ665" i="70"/>
  <c r="CZ666" i="70"/>
  <c r="CZ668" i="70"/>
  <c r="CZ669" i="70"/>
  <c r="CZ670" i="70"/>
  <c r="CZ671" i="70"/>
  <c r="CZ674" i="70"/>
  <c r="CZ675" i="70"/>
  <c r="CZ691" i="70"/>
  <c r="CZ677" i="70"/>
  <c r="CZ678" i="70"/>
  <c r="CZ694" i="70"/>
  <c r="CZ679" i="70"/>
  <c r="CZ680" i="70"/>
  <c r="CZ681" i="70"/>
  <c r="CZ682" i="70"/>
  <c r="CZ699" i="70"/>
  <c r="CZ683" i="70"/>
  <c r="CZ684" i="70"/>
  <c r="CZ685" i="70"/>
  <c r="CZ686" i="70"/>
  <c r="CZ704" i="70"/>
  <c r="CZ688" i="70"/>
  <c r="CZ687" i="70"/>
  <c r="CZ689" i="70"/>
  <c r="CZ690" i="70"/>
  <c r="CZ692" i="70"/>
  <c r="CZ710" i="70"/>
  <c r="CZ693" i="70"/>
  <c r="CZ695" i="70"/>
  <c r="CZ696" i="70"/>
  <c r="CZ697" i="70"/>
  <c r="CZ698" i="70"/>
  <c r="CZ700" i="70"/>
  <c r="CZ717" i="70"/>
  <c r="CZ701" i="70"/>
  <c r="CZ702" i="70"/>
  <c r="CZ703" i="70"/>
  <c r="CZ705" i="70"/>
  <c r="CZ706" i="70"/>
  <c r="CZ707" i="70"/>
  <c r="CZ708" i="70"/>
  <c r="CZ709" i="70"/>
  <c r="CZ726" i="70"/>
  <c r="CZ711" i="70"/>
  <c r="CZ712" i="70"/>
  <c r="CY48" i="70"/>
  <c r="CY53" i="70"/>
  <c r="CY65" i="70"/>
  <c r="CY70" i="70"/>
  <c r="CY71" i="70"/>
  <c r="CY74" i="70"/>
  <c r="CY84" i="70"/>
  <c r="CY127" i="70"/>
  <c r="CY138" i="70"/>
  <c r="CY147" i="70"/>
  <c r="CY157" i="70"/>
  <c r="CY158" i="70"/>
  <c r="CY163" i="70"/>
  <c r="CY178" i="70"/>
  <c r="CY191" i="70"/>
  <c r="CY198" i="70"/>
  <c r="CY204" i="70"/>
  <c r="CY207" i="70"/>
  <c r="CY215" i="70"/>
  <c r="CY222" i="70"/>
  <c r="CY228" i="70"/>
  <c r="CY231" i="70"/>
  <c r="CY232" i="70"/>
  <c r="CY233" i="70"/>
  <c r="CY235" i="70"/>
  <c r="CY236" i="70"/>
  <c r="CY237" i="70"/>
  <c r="CY239" i="70"/>
  <c r="CY251" i="70"/>
  <c r="CY255" i="70"/>
  <c r="CY260" i="70"/>
  <c r="CY266" i="70"/>
  <c r="CY269" i="70"/>
  <c r="CY278" i="70"/>
  <c r="CY281" i="70"/>
  <c r="CY287" i="70"/>
  <c r="CY297" i="70"/>
  <c r="CY298" i="70"/>
  <c r="CY300" i="70"/>
  <c r="CY312" i="70"/>
  <c r="CY323" i="70"/>
  <c r="CY335" i="70"/>
  <c r="CY338" i="70"/>
  <c r="CY346" i="70"/>
  <c r="CY355" i="70"/>
  <c r="CY358" i="70"/>
  <c r="CY366" i="70"/>
  <c r="CY369" i="70"/>
  <c r="CY376" i="70"/>
  <c r="CY393" i="70"/>
  <c r="CY394" i="70"/>
  <c r="CY397" i="70"/>
  <c r="CY398" i="70"/>
  <c r="CY404" i="70"/>
  <c r="CY424" i="70"/>
  <c r="CY435" i="70"/>
  <c r="CY445" i="70"/>
  <c r="CY446" i="70"/>
  <c r="CY447" i="70"/>
  <c r="CY448" i="70"/>
  <c r="CY449" i="70"/>
  <c r="CY450" i="70"/>
  <c r="CY451" i="70"/>
  <c r="CY452" i="70"/>
  <c r="CY453" i="70"/>
  <c r="CY464" i="70"/>
  <c r="CY475" i="70"/>
  <c r="CY476" i="70"/>
  <c r="CY477" i="70"/>
  <c r="CY478" i="70"/>
  <c r="CY479" i="70"/>
  <c r="CY480" i="70"/>
  <c r="CY481" i="70"/>
  <c r="CY482" i="70"/>
  <c r="CY483" i="70"/>
  <c r="CY484" i="70"/>
  <c r="CY490" i="70"/>
  <c r="CY491" i="70"/>
  <c r="CY467" i="70"/>
  <c r="CY501" i="70"/>
  <c r="CY508" i="70"/>
  <c r="CY513" i="70"/>
  <c r="CY520" i="70"/>
  <c r="CY523" i="70"/>
  <c r="CY532" i="70"/>
  <c r="CY535" i="70"/>
  <c r="CY545" i="70"/>
  <c r="CY549" i="70"/>
  <c r="CY554" i="70"/>
  <c r="CY559" i="70"/>
  <c r="CY564" i="70"/>
  <c r="CY568" i="70"/>
  <c r="CY580" i="70"/>
  <c r="CY591" i="70"/>
  <c r="CY599" i="70"/>
  <c r="CY604" i="70"/>
  <c r="CY608" i="70"/>
  <c r="CY616" i="70"/>
  <c r="CY618" i="70"/>
  <c r="CY619" i="70"/>
  <c r="CY620" i="70"/>
  <c r="CY621" i="70"/>
  <c r="CY622" i="70"/>
  <c r="CY623" i="70"/>
  <c r="CY624" i="70"/>
  <c r="CY625" i="70"/>
  <c r="CY626" i="70"/>
  <c r="CY627" i="70"/>
  <c r="CY629" i="70"/>
  <c r="CY630" i="70"/>
  <c r="CY631" i="70"/>
  <c r="CY635" i="70"/>
  <c r="CY640" i="70"/>
  <c r="CY641" i="70"/>
  <c r="CY651" i="70"/>
  <c r="CY652" i="70"/>
  <c r="CY638" i="70"/>
  <c r="CY667" i="70"/>
  <c r="CY672" i="70"/>
  <c r="CY673" i="70"/>
  <c r="CY676" i="70"/>
  <c r="CY691" i="70"/>
  <c r="CY694" i="70"/>
  <c r="CY679" i="70"/>
  <c r="CY681" i="70"/>
  <c r="CY682" i="70"/>
  <c r="CY699" i="70"/>
  <c r="CY686" i="70"/>
  <c r="CY704" i="70"/>
  <c r="CY688" i="70"/>
  <c r="CY692" i="70"/>
  <c r="CY710" i="70"/>
  <c r="CY695" i="70"/>
  <c r="CY700" i="70"/>
  <c r="CY717" i="70"/>
  <c r="CY707" i="70"/>
  <c r="CY709" i="70"/>
  <c r="CY726" i="70"/>
  <c r="CY711" i="70"/>
  <c r="CX4" i="70"/>
  <c r="CX5" i="70"/>
  <c r="CX6" i="70"/>
  <c r="CX7" i="70"/>
  <c r="CX8" i="70"/>
  <c r="CX9" i="70"/>
  <c r="CX10" i="70"/>
  <c r="CX11" i="70"/>
  <c r="CX12" i="70"/>
  <c r="CX13" i="70"/>
  <c r="CX14" i="70"/>
  <c r="CX15" i="70"/>
  <c r="CX16" i="70"/>
  <c r="CX17" i="70"/>
  <c r="CX18" i="70"/>
  <c r="CX19" i="70"/>
  <c r="CX20" i="70"/>
  <c r="CX21" i="70"/>
  <c r="CX22" i="70"/>
  <c r="CX23" i="70"/>
  <c r="CX24" i="70"/>
  <c r="CX25" i="70"/>
  <c r="CX26" i="70"/>
  <c r="CX27" i="70"/>
  <c r="CX28" i="70"/>
  <c r="CX29" i="70"/>
  <c r="CX30" i="70"/>
  <c r="CX31" i="70"/>
  <c r="CX32" i="70"/>
  <c r="CX33" i="70"/>
  <c r="CX34" i="70"/>
  <c r="CX35" i="70"/>
  <c r="CX36" i="70"/>
  <c r="CX37" i="70"/>
  <c r="CX38" i="70"/>
  <c r="CX39" i="70"/>
  <c r="CX40" i="70"/>
  <c r="CX41" i="70"/>
  <c r="CX42" i="70"/>
  <c r="CX43" i="70"/>
  <c r="CX44" i="70"/>
  <c r="CX45" i="70"/>
  <c r="CX713" i="70"/>
  <c r="CX46" i="70"/>
  <c r="CX48" i="70"/>
  <c r="CX47" i="70"/>
  <c r="CX714" i="70"/>
  <c r="CX49" i="70"/>
  <c r="CX50" i="70"/>
  <c r="CX53" i="70"/>
  <c r="CX51" i="70"/>
  <c r="CX52" i="70"/>
  <c r="CX54" i="70"/>
  <c r="CX55" i="70"/>
  <c r="CX56" i="70"/>
  <c r="CX57" i="70"/>
  <c r="CX58" i="70"/>
  <c r="CX59" i="70"/>
  <c r="CX60" i="70"/>
  <c r="CX61" i="70"/>
  <c r="CX715" i="70"/>
  <c r="CX65" i="70"/>
  <c r="CX62" i="70"/>
  <c r="CX63" i="70"/>
  <c r="CX64" i="70"/>
  <c r="CX66" i="70"/>
  <c r="CX70" i="70"/>
  <c r="CX71" i="70"/>
  <c r="CX67" i="70"/>
  <c r="CX68" i="70"/>
  <c r="CX74" i="70"/>
  <c r="CX69" i="70"/>
  <c r="CX72" i="70"/>
  <c r="CX73" i="70"/>
  <c r="CX75" i="70"/>
  <c r="CX76" i="70"/>
  <c r="CX77" i="70"/>
  <c r="CX78" i="70"/>
  <c r="CX79" i="70"/>
  <c r="CX80" i="70"/>
  <c r="CX84" i="70"/>
  <c r="CX81" i="70"/>
  <c r="CX82" i="70"/>
  <c r="CX83" i="70"/>
  <c r="CX85" i="70"/>
  <c r="CX86" i="70"/>
  <c r="CX87" i="70"/>
  <c r="CX88" i="70"/>
  <c r="CX89" i="70"/>
  <c r="CX90" i="70"/>
  <c r="CX91" i="70"/>
  <c r="CX92" i="70"/>
  <c r="CX93" i="70"/>
  <c r="CX94" i="70"/>
  <c r="CX95" i="70"/>
  <c r="CX96" i="70"/>
  <c r="CX97" i="70"/>
  <c r="CX98" i="70"/>
  <c r="CX99" i="70"/>
  <c r="CX100" i="70"/>
  <c r="CX101" i="70"/>
  <c r="CX102" i="70"/>
  <c r="CX103" i="70"/>
  <c r="CX104" i="70"/>
  <c r="CX105" i="70"/>
  <c r="CX106" i="70"/>
  <c r="CX107" i="70"/>
  <c r="CX108" i="70"/>
  <c r="CX109" i="70"/>
  <c r="CX110" i="70"/>
  <c r="CX111" i="70"/>
  <c r="CX112" i="70"/>
  <c r="CX113" i="70"/>
  <c r="CX114" i="70"/>
  <c r="CX115" i="70"/>
  <c r="CX116" i="70"/>
  <c r="CX117" i="70"/>
  <c r="CX118" i="70"/>
  <c r="CX119" i="70"/>
  <c r="CX120" i="70"/>
  <c r="CX121" i="70"/>
  <c r="CX122" i="70"/>
  <c r="CX123" i="70"/>
  <c r="CX127" i="70"/>
  <c r="CX124" i="70"/>
  <c r="CX125" i="70"/>
  <c r="CX126" i="70"/>
  <c r="CX128" i="70"/>
  <c r="CX129" i="70"/>
  <c r="CX130" i="70"/>
  <c r="CX131" i="70"/>
  <c r="CX132" i="70"/>
  <c r="CX133" i="70"/>
  <c r="CX134" i="70"/>
  <c r="CX138" i="70"/>
  <c r="CX135" i="70"/>
  <c r="CX136" i="70"/>
  <c r="CX137" i="70"/>
  <c r="CX139" i="70"/>
  <c r="CX140" i="70"/>
  <c r="CX141" i="70"/>
  <c r="CX142" i="70"/>
  <c r="CX143" i="70"/>
  <c r="CX147" i="70"/>
  <c r="CX144" i="70"/>
  <c r="CX145" i="70"/>
  <c r="CX146" i="70"/>
  <c r="CX148" i="70"/>
  <c r="CX149" i="70"/>
  <c r="CX716" i="70"/>
  <c r="CX150" i="70"/>
  <c r="CX718" i="70"/>
  <c r="CX151" i="70"/>
  <c r="CX157" i="70"/>
  <c r="CX158" i="70"/>
  <c r="CX152" i="70"/>
  <c r="CX153" i="70"/>
  <c r="CX154" i="70"/>
  <c r="CX155" i="70"/>
  <c r="CX163" i="70"/>
  <c r="CX156" i="70"/>
  <c r="CX159" i="70"/>
  <c r="CX160" i="70"/>
  <c r="CX161" i="70"/>
  <c r="CX162" i="70"/>
  <c r="CX164" i="70"/>
  <c r="CX165" i="70"/>
  <c r="CX166" i="70"/>
  <c r="CX167" i="70"/>
  <c r="CX168" i="70"/>
  <c r="CX169" i="70"/>
  <c r="CX170" i="70"/>
  <c r="CX171" i="70"/>
  <c r="CX172" i="70"/>
  <c r="CX178" i="70"/>
  <c r="CX173" i="70"/>
  <c r="CX174" i="70"/>
  <c r="CX175" i="70"/>
  <c r="CX176" i="70"/>
  <c r="CX177" i="70"/>
  <c r="CX179" i="70"/>
  <c r="CX180" i="70"/>
  <c r="CX181" i="70"/>
  <c r="CX182" i="70"/>
  <c r="CX183" i="70"/>
  <c r="CX184" i="70"/>
  <c r="CX185" i="70"/>
  <c r="CX191" i="70"/>
  <c r="CX186" i="70"/>
  <c r="CX187" i="70"/>
  <c r="CX188" i="70"/>
  <c r="CX189" i="70"/>
  <c r="CX190" i="70"/>
  <c r="CX192" i="70"/>
  <c r="CX198" i="70"/>
  <c r="CX193" i="70"/>
  <c r="CX194" i="70"/>
  <c r="CX195" i="70"/>
  <c r="CX196" i="70"/>
  <c r="CX197" i="70"/>
  <c r="CX204" i="70"/>
  <c r="CX199" i="70"/>
  <c r="CX200" i="70"/>
  <c r="CX207" i="70"/>
  <c r="CX201" i="70"/>
  <c r="CX202" i="70"/>
  <c r="CX203" i="70"/>
  <c r="CX205" i="70"/>
  <c r="CX206" i="70"/>
  <c r="CX208" i="70"/>
  <c r="CX209" i="70"/>
  <c r="CX215" i="70"/>
  <c r="CX210" i="70"/>
  <c r="CX211" i="70"/>
  <c r="CX212" i="70"/>
  <c r="CX213" i="70"/>
  <c r="CX214" i="70"/>
  <c r="CX216" i="70"/>
  <c r="CX222" i="70"/>
  <c r="CX217" i="70"/>
  <c r="CX218" i="70"/>
  <c r="CX219" i="70"/>
  <c r="CX220" i="70"/>
  <c r="CX221" i="70"/>
  <c r="CX228" i="70"/>
  <c r="CX223" i="70"/>
  <c r="CX224" i="70"/>
  <c r="CX231" i="70"/>
  <c r="CX232" i="70"/>
  <c r="CX233" i="70"/>
  <c r="CX225" i="70"/>
  <c r="CX235" i="70"/>
  <c r="CX236" i="70"/>
  <c r="CX237" i="70"/>
  <c r="CX226" i="70"/>
  <c r="CX239" i="70"/>
  <c r="CX227" i="70"/>
  <c r="CX229" i="70"/>
  <c r="CX230" i="70"/>
  <c r="CX234" i="70"/>
  <c r="CX238" i="70"/>
  <c r="CX240" i="70"/>
  <c r="CX241" i="70"/>
  <c r="CX242" i="70"/>
  <c r="CX243" i="70"/>
  <c r="CX244" i="70"/>
  <c r="CX245" i="70"/>
  <c r="CX251" i="70"/>
  <c r="CX246" i="70"/>
  <c r="CX247" i="70"/>
  <c r="CX248" i="70"/>
  <c r="CX255" i="70"/>
  <c r="CX249" i="70"/>
  <c r="CX250" i="70"/>
  <c r="CX252" i="70"/>
  <c r="CX253" i="70"/>
  <c r="CX260" i="70"/>
  <c r="CX254" i="70"/>
  <c r="CX256" i="70"/>
  <c r="CX257" i="70"/>
  <c r="CX258" i="70"/>
  <c r="CX259" i="70"/>
  <c r="CX266" i="70"/>
  <c r="CX261" i="70"/>
  <c r="CX262" i="70"/>
  <c r="CX269" i="70"/>
  <c r="CX263" i="70"/>
  <c r="CX264" i="70"/>
  <c r="CX265" i="70"/>
  <c r="CX267" i="70"/>
  <c r="CX268" i="70"/>
  <c r="CX270" i="70"/>
  <c r="CX271" i="70"/>
  <c r="CX272" i="70"/>
  <c r="CX278" i="70"/>
  <c r="CX273" i="70"/>
  <c r="CX274" i="70"/>
  <c r="CX281" i="70"/>
  <c r="CX275" i="70"/>
  <c r="CX276" i="70"/>
  <c r="CX277" i="70"/>
  <c r="CX279" i="70"/>
  <c r="CX280" i="70"/>
  <c r="CX287" i="70"/>
  <c r="CX282" i="70"/>
  <c r="CX283" i="70"/>
  <c r="CX284" i="70"/>
  <c r="CX285" i="70"/>
  <c r="CX286" i="70"/>
  <c r="CX288" i="70"/>
  <c r="CX289" i="70"/>
  <c r="CX290" i="70"/>
  <c r="CX719" i="70"/>
  <c r="CX297" i="70"/>
  <c r="CX298" i="70"/>
  <c r="CX291" i="70"/>
  <c r="CX300" i="70"/>
  <c r="CX292" i="70"/>
  <c r="CX293" i="70"/>
  <c r="CX294" i="70"/>
  <c r="CX295" i="70"/>
  <c r="CX296" i="70"/>
  <c r="CX299" i="70"/>
  <c r="CX301" i="70"/>
  <c r="CX302" i="70"/>
  <c r="CX303" i="70"/>
  <c r="CX304" i="70"/>
  <c r="CX305" i="70"/>
  <c r="CX312" i="70"/>
  <c r="CX306" i="70"/>
  <c r="CX307" i="70"/>
  <c r="CX308" i="70"/>
  <c r="CX309" i="70"/>
  <c r="CX310" i="70"/>
  <c r="CX311" i="70"/>
  <c r="CX313" i="70"/>
  <c r="CX314" i="70"/>
  <c r="CX315" i="70"/>
  <c r="CX316" i="70"/>
  <c r="CX323" i="70"/>
  <c r="CX317" i="70"/>
  <c r="CX318" i="70"/>
  <c r="CX319" i="70"/>
  <c r="CX320" i="70"/>
  <c r="CX321" i="70"/>
  <c r="CX322" i="70"/>
  <c r="CX324" i="70"/>
  <c r="CX325" i="70"/>
  <c r="CX326" i="70"/>
  <c r="CX327" i="70"/>
  <c r="CX328" i="70"/>
  <c r="CX335" i="70"/>
  <c r="CX329" i="70"/>
  <c r="CX330" i="70"/>
  <c r="CX338" i="70"/>
  <c r="CX331" i="70"/>
  <c r="CX332" i="70"/>
  <c r="CX333" i="70"/>
  <c r="CX334" i="70"/>
  <c r="CX336" i="70"/>
  <c r="CX337" i="70"/>
  <c r="CX339" i="70"/>
  <c r="CX346" i="70"/>
  <c r="CX340" i="70"/>
  <c r="CX341" i="70"/>
  <c r="CX342" i="70"/>
  <c r="CX343" i="70"/>
  <c r="CX344" i="70"/>
  <c r="CX345" i="70"/>
  <c r="CX347" i="70"/>
  <c r="CX348" i="70"/>
  <c r="CX355" i="70"/>
  <c r="CX349" i="70"/>
  <c r="CX350" i="70"/>
  <c r="CX358" i="70"/>
  <c r="CX351" i="70"/>
  <c r="CX352" i="70"/>
  <c r="CX353" i="70"/>
  <c r="CX354" i="70"/>
  <c r="CX356" i="70"/>
  <c r="CX357" i="70"/>
  <c r="CX359" i="70"/>
  <c r="CX366" i="70"/>
  <c r="CX360" i="70"/>
  <c r="CX361" i="70"/>
  <c r="CX369" i="70"/>
  <c r="CX362" i="70"/>
  <c r="CX363" i="70"/>
  <c r="CX364" i="70"/>
  <c r="CX365" i="70"/>
  <c r="CX367" i="70"/>
  <c r="CX368" i="70"/>
  <c r="CX376" i="70"/>
  <c r="CX370" i="70"/>
  <c r="CX371" i="70"/>
  <c r="CX372" i="70"/>
  <c r="CX373" i="70"/>
  <c r="CX374" i="70"/>
  <c r="CX375" i="70"/>
  <c r="CX377" i="70"/>
  <c r="CX378" i="70"/>
  <c r="CX379" i="70"/>
  <c r="CX380" i="70"/>
  <c r="CX381" i="70"/>
  <c r="CX382" i="70"/>
  <c r="CX383" i="70"/>
  <c r="CX384" i="70"/>
  <c r="CX385" i="70"/>
  <c r="CX386" i="70"/>
  <c r="CX393" i="70"/>
  <c r="CX394" i="70"/>
  <c r="CX387" i="70"/>
  <c r="CX388" i="70"/>
  <c r="CX397" i="70"/>
  <c r="CX398" i="70"/>
  <c r="CX389" i="70"/>
  <c r="CX390" i="70"/>
  <c r="CX391" i="70"/>
  <c r="CX392" i="70"/>
  <c r="CX395" i="70"/>
  <c r="CX404" i="70"/>
  <c r="CX396" i="70"/>
  <c r="CX399" i="70"/>
  <c r="CX400" i="70"/>
  <c r="CX401" i="70"/>
  <c r="CX402" i="70"/>
  <c r="CX403" i="70"/>
  <c r="CX405" i="70"/>
  <c r="CX406" i="70"/>
  <c r="CX720" i="70"/>
  <c r="CX407" i="70"/>
  <c r="CX408" i="70"/>
  <c r="CX409" i="70"/>
  <c r="CX410" i="70"/>
  <c r="CX411" i="70"/>
  <c r="CX412" i="70"/>
  <c r="CX413" i="70"/>
  <c r="CX414" i="70"/>
  <c r="CX415" i="70"/>
  <c r="CX416" i="70"/>
  <c r="CX424" i="70"/>
  <c r="CX417" i="70"/>
  <c r="CX721" i="70"/>
  <c r="CX418" i="70"/>
  <c r="CX419" i="70"/>
  <c r="CX420" i="70"/>
  <c r="CX421" i="70"/>
  <c r="CX422" i="70"/>
  <c r="CX722" i="70"/>
  <c r="CX723" i="70"/>
  <c r="CX423" i="70"/>
  <c r="CX435" i="70"/>
  <c r="CX425" i="70"/>
  <c r="CX426" i="70"/>
  <c r="CX427" i="70"/>
  <c r="CX428" i="70"/>
  <c r="CX429" i="70"/>
  <c r="CX724" i="70"/>
  <c r="CX430" i="70"/>
  <c r="CX431" i="70"/>
  <c r="CX432" i="70"/>
  <c r="CX445" i="70"/>
  <c r="CX446" i="70"/>
  <c r="CX447" i="70"/>
  <c r="CX448" i="70"/>
  <c r="CX449" i="70"/>
  <c r="CX450" i="70"/>
  <c r="CX451" i="70"/>
  <c r="CX452" i="70"/>
  <c r="CX453" i="70"/>
  <c r="CX433" i="70"/>
  <c r="CX434" i="70"/>
  <c r="CX436" i="70"/>
  <c r="CX437" i="70"/>
  <c r="CX438" i="70"/>
  <c r="CX439" i="70"/>
  <c r="CX440" i="70"/>
  <c r="CX441" i="70"/>
  <c r="CX442" i="70"/>
  <c r="CX443" i="70"/>
  <c r="CX464" i="70"/>
  <c r="CX444" i="70"/>
  <c r="CX454" i="70"/>
  <c r="CX455" i="70"/>
  <c r="CX725" i="70"/>
  <c r="CX727" i="70"/>
  <c r="CX456" i="70"/>
  <c r="CX457" i="70"/>
  <c r="CX458" i="70"/>
  <c r="CX459" i="70"/>
  <c r="CX460" i="70"/>
  <c r="CX475" i="70"/>
  <c r="CX476" i="70"/>
  <c r="CX477" i="70"/>
  <c r="CX478" i="70"/>
  <c r="CX479" i="70"/>
  <c r="CX480" i="70"/>
  <c r="CX481" i="70"/>
  <c r="CX482" i="70"/>
  <c r="CX483" i="70"/>
  <c r="CX484" i="70"/>
  <c r="CX461" i="70"/>
  <c r="CX462" i="70"/>
  <c r="CX463" i="70"/>
  <c r="CX465" i="70"/>
  <c r="CX466" i="70"/>
  <c r="CX490" i="70"/>
  <c r="CX491" i="70"/>
  <c r="CX467" i="70"/>
  <c r="CX468" i="70"/>
  <c r="CX469" i="70"/>
  <c r="CX470" i="70"/>
  <c r="CX471" i="70"/>
  <c r="CX472" i="70"/>
  <c r="CX473" i="70"/>
  <c r="CX474" i="70"/>
  <c r="CX485" i="70"/>
  <c r="CX501" i="70"/>
  <c r="CX486" i="70"/>
  <c r="CX487" i="70"/>
  <c r="CX488" i="70"/>
  <c r="CX489" i="70"/>
  <c r="CX492" i="70"/>
  <c r="CX493" i="70"/>
  <c r="CX508" i="70"/>
  <c r="CX494" i="70"/>
  <c r="CX495" i="70"/>
  <c r="CX496" i="70"/>
  <c r="CX497" i="70"/>
  <c r="CX513" i="70"/>
  <c r="CX498" i="70"/>
  <c r="CX499" i="70"/>
  <c r="CX500" i="70"/>
  <c r="CX502" i="70"/>
  <c r="CX503" i="70"/>
  <c r="CX504" i="70"/>
  <c r="CX520" i="70"/>
  <c r="CX505" i="70"/>
  <c r="CX506" i="70"/>
  <c r="CX523" i="70"/>
  <c r="CX507" i="70"/>
  <c r="CX509" i="70"/>
  <c r="CX510" i="70"/>
  <c r="CX511" i="70"/>
  <c r="CX512" i="70"/>
  <c r="CX514" i="70"/>
  <c r="CX515" i="70"/>
  <c r="CX516" i="70"/>
  <c r="CX532" i="70"/>
  <c r="CX517" i="70"/>
  <c r="CX518" i="70"/>
  <c r="CX535" i="70"/>
  <c r="CX519" i="70"/>
  <c r="CX521" i="70"/>
  <c r="CX522" i="70"/>
  <c r="CX524" i="70"/>
  <c r="CX525" i="70"/>
  <c r="CX526" i="70"/>
  <c r="CX527" i="70"/>
  <c r="CX528" i="70"/>
  <c r="CX529" i="70"/>
  <c r="CX545" i="70"/>
  <c r="CX530" i="70"/>
  <c r="CX531" i="70"/>
  <c r="CX533" i="70"/>
  <c r="CX549" i="70"/>
  <c r="CX534" i="70"/>
  <c r="CX536" i="70"/>
  <c r="CX537" i="70"/>
  <c r="CX538" i="70"/>
  <c r="CX554" i="70"/>
  <c r="CX539" i="70"/>
  <c r="CX540" i="70"/>
  <c r="CX541" i="70"/>
  <c r="CX542" i="70"/>
  <c r="CX559" i="70"/>
  <c r="CX543" i="70"/>
  <c r="CX544" i="70"/>
  <c r="CX546" i="70"/>
  <c r="CX547" i="70"/>
  <c r="CX564" i="70"/>
  <c r="CX548" i="70"/>
  <c r="CX550" i="70"/>
  <c r="CX551" i="70"/>
  <c r="CX568" i="70"/>
  <c r="CX552" i="70"/>
  <c r="CX553" i="70"/>
  <c r="CX555" i="70"/>
  <c r="CX556" i="70"/>
  <c r="CX557" i="70"/>
  <c r="CX558" i="70"/>
  <c r="CX560" i="70"/>
  <c r="CX561" i="70"/>
  <c r="CX562" i="70"/>
  <c r="CX563" i="70"/>
  <c r="CX565" i="70"/>
  <c r="CX580" i="70"/>
  <c r="CX566" i="70"/>
  <c r="CX567" i="70"/>
  <c r="CX569" i="70"/>
  <c r="CX570" i="70"/>
  <c r="CX571" i="70"/>
  <c r="CX572" i="70"/>
  <c r="CX573" i="70"/>
  <c r="CX574" i="70"/>
  <c r="CX575" i="70"/>
  <c r="CX576" i="70"/>
  <c r="CX591" i="70"/>
  <c r="CX577" i="70"/>
  <c r="CX578" i="70"/>
  <c r="CX579" i="70"/>
  <c r="CX581" i="70"/>
  <c r="CX582" i="70"/>
  <c r="CX583" i="70"/>
  <c r="CX584" i="70"/>
  <c r="CX599" i="70"/>
  <c r="CX585" i="70"/>
  <c r="CX586" i="70"/>
  <c r="CX587" i="70"/>
  <c r="CX588" i="70"/>
  <c r="CX604" i="70"/>
  <c r="CX589" i="70"/>
  <c r="CX590" i="70"/>
  <c r="CX592" i="70"/>
  <c r="CX608" i="70"/>
  <c r="CX593" i="70"/>
  <c r="CX594" i="70"/>
  <c r="CX595" i="70"/>
  <c r="CX596" i="70"/>
  <c r="CX597" i="70"/>
  <c r="CX598" i="70"/>
  <c r="CX600" i="70"/>
  <c r="CX616" i="70"/>
  <c r="CX601" i="70"/>
  <c r="CX618" i="70"/>
  <c r="CX619" i="70"/>
  <c r="CX620" i="70"/>
  <c r="CX621" i="70"/>
  <c r="CX622" i="70"/>
  <c r="CX623" i="70"/>
  <c r="CX624" i="70"/>
  <c r="CX625" i="70"/>
  <c r="CX626" i="70"/>
  <c r="CX627" i="70"/>
  <c r="CX602" i="70"/>
  <c r="CX629" i="70"/>
  <c r="CX630" i="70"/>
  <c r="CX631" i="70"/>
  <c r="CX603" i="70"/>
  <c r="CX605" i="70"/>
  <c r="CX606" i="70"/>
  <c r="CX635" i="70"/>
  <c r="CX607" i="70"/>
  <c r="CX609" i="70"/>
  <c r="CX610" i="70"/>
  <c r="CX611" i="70"/>
  <c r="CX640" i="70"/>
  <c r="CX641" i="70"/>
  <c r="CX612" i="70"/>
  <c r="CX613" i="70"/>
  <c r="CX614" i="70"/>
  <c r="CX615" i="70"/>
  <c r="CX617" i="70"/>
  <c r="CX628" i="70"/>
  <c r="CX632" i="70"/>
  <c r="CX633" i="70"/>
  <c r="CX634" i="70"/>
  <c r="CX651" i="70"/>
  <c r="CX652" i="70"/>
  <c r="CX636" i="70"/>
  <c r="CX637" i="70"/>
  <c r="CX638" i="70"/>
  <c r="CX639" i="70"/>
  <c r="CX642" i="70"/>
  <c r="CX643" i="70"/>
  <c r="CX644" i="70"/>
  <c r="CX728" i="70"/>
  <c r="CX645" i="70"/>
  <c r="CX646" i="70"/>
  <c r="CX647" i="70"/>
  <c r="CX648" i="70"/>
  <c r="CX649" i="70"/>
  <c r="CX650" i="70"/>
  <c r="CX667" i="70"/>
  <c r="CX653" i="70"/>
  <c r="CX654" i="70"/>
  <c r="CX655" i="70"/>
  <c r="CX656" i="70"/>
  <c r="CX672" i="70"/>
  <c r="CX673" i="70"/>
  <c r="CX657" i="70"/>
  <c r="CX658" i="70"/>
  <c r="CX676" i="70"/>
  <c r="CX659" i="70"/>
  <c r="CX660" i="70"/>
  <c r="CX661" i="70"/>
  <c r="CX662" i="70"/>
  <c r="CX663" i="70"/>
  <c r="CX664" i="70"/>
  <c r="CX665" i="70"/>
  <c r="CX666" i="70"/>
  <c r="CX668" i="70"/>
  <c r="CX669" i="70"/>
  <c r="CX670" i="70"/>
  <c r="CX671" i="70"/>
  <c r="CX674" i="70"/>
  <c r="CX675" i="70"/>
  <c r="CX691" i="70"/>
  <c r="CX677" i="70"/>
  <c r="CX678" i="70"/>
  <c r="CX694" i="70"/>
  <c r="CX679" i="70"/>
  <c r="CX680" i="70"/>
  <c r="CX681" i="70"/>
  <c r="CX682" i="70"/>
  <c r="CX699" i="70"/>
  <c r="CX683" i="70"/>
  <c r="CX684" i="70"/>
  <c r="CX685" i="70"/>
  <c r="CX686" i="70"/>
  <c r="CX704" i="70"/>
  <c r="CX688" i="70"/>
  <c r="CX687" i="70"/>
  <c r="CX689" i="70"/>
  <c r="CX690" i="70"/>
  <c r="CX692" i="70"/>
  <c r="CX710" i="70"/>
  <c r="CX693" i="70"/>
  <c r="CX695" i="70"/>
  <c r="CX696" i="70"/>
  <c r="CX697" i="70"/>
  <c r="CX698" i="70"/>
  <c r="CX700" i="70"/>
  <c r="CX717" i="70"/>
  <c r="CX701" i="70"/>
  <c r="CX702" i="70"/>
  <c r="CX703" i="70"/>
  <c r="CX705" i="70"/>
  <c r="CX706" i="70"/>
  <c r="CX707" i="70"/>
  <c r="CX708" i="70"/>
  <c r="CX709" i="70"/>
  <c r="CX726" i="70"/>
  <c r="CX711" i="70"/>
  <c r="CX712" i="70"/>
  <c r="CW4" i="70"/>
  <c r="CW5" i="70"/>
  <c r="CW6" i="70"/>
  <c r="CW7" i="70"/>
  <c r="CW8" i="70"/>
  <c r="CW9" i="70"/>
  <c r="CW10" i="70"/>
  <c r="CW11" i="70"/>
  <c r="CW12" i="70"/>
  <c r="CW13" i="70"/>
  <c r="CW14" i="70"/>
  <c r="CW15" i="70"/>
  <c r="CW16" i="70"/>
  <c r="CW17" i="70"/>
  <c r="CW18" i="70"/>
  <c r="CW19" i="70"/>
  <c r="CW20" i="70"/>
  <c r="CW21" i="70"/>
  <c r="CW22" i="70"/>
  <c r="CW23" i="70"/>
  <c r="CW24" i="70"/>
  <c r="CW25" i="70"/>
  <c r="CW26" i="70"/>
  <c r="CW27" i="70"/>
  <c r="CW28" i="70"/>
  <c r="CW29" i="70"/>
  <c r="CW30" i="70"/>
  <c r="CW31" i="70"/>
  <c r="CW32" i="70"/>
  <c r="CW33" i="70"/>
  <c r="CW34" i="70"/>
  <c r="CW35" i="70"/>
  <c r="CW36" i="70"/>
  <c r="CW37" i="70"/>
  <c r="CW38" i="70"/>
  <c r="CW39" i="70"/>
  <c r="CW40" i="70"/>
  <c r="CW41" i="70"/>
  <c r="CW42" i="70"/>
  <c r="CW43" i="70"/>
  <c r="CW44" i="70"/>
  <c r="CW45" i="70"/>
  <c r="CW713" i="70"/>
  <c r="CW46" i="70"/>
  <c r="CW48" i="70"/>
  <c r="CW47" i="70"/>
  <c r="CW714" i="70"/>
  <c r="CW49" i="70"/>
  <c r="CW50" i="70"/>
  <c r="CW53" i="70"/>
  <c r="CW51" i="70"/>
  <c r="CW52" i="70"/>
  <c r="CW54" i="70"/>
  <c r="CW55" i="70"/>
  <c r="CW56" i="70"/>
  <c r="CW57" i="70"/>
  <c r="CW58" i="70"/>
  <c r="CW59" i="70"/>
  <c r="CW60" i="70"/>
  <c r="CW61" i="70"/>
  <c r="CW715" i="70"/>
  <c r="CW65" i="70"/>
  <c r="CW62" i="70"/>
  <c r="CW63" i="70"/>
  <c r="CW64" i="70"/>
  <c r="CW66" i="70"/>
  <c r="CW70" i="70"/>
  <c r="CW71" i="70"/>
  <c r="CW67" i="70"/>
  <c r="CW68" i="70"/>
  <c r="CW74" i="70"/>
  <c r="CW69" i="70"/>
  <c r="CW72" i="70"/>
  <c r="CW73" i="70"/>
  <c r="CW75" i="70"/>
  <c r="CW76" i="70"/>
  <c r="CW77" i="70"/>
  <c r="CW78" i="70"/>
  <c r="CW79" i="70"/>
  <c r="CW80" i="70"/>
  <c r="CW84" i="70"/>
  <c r="CW81" i="70"/>
  <c r="CW82" i="70"/>
  <c r="CW83" i="70"/>
  <c r="CW85" i="70"/>
  <c r="CW86" i="70"/>
  <c r="CW87" i="70"/>
  <c r="CW88" i="70"/>
  <c r="CW89" i="70"/>
  <c r="CW90" i="70"/>
  <c r="CW91" i="70"/>
  <c r="CW92" i="70"/>
  <c r="CW93" i="70"/>
  <c r="CW94" i="70"/>
  <c r="CW95" i="70"/>
  <c r="CW96" i="70"/>
  <c r="CW97" i="70"/>
  <c r="CW98" i="70"/>
  <c r="CW99" i="70"/>
  <c r="CW100" i="70"/>
  <c r="CW101" i="70"/>
  <c r="CW102" i="70"/>
  <c r="CW103" i="70"/>
  <c r="CW104" i="70"/>
  <c r="CW105" i="70"/>
  <c r="CW106" i="70"/>
  <c r="CW107" i="70"/>
  <c r="CW108" i="70"/>
  <c r="CW109" i="70"/>
  <c r="CW110" i="70"/>
  <c r="CW111" i="70"/>
  <c r="CW112" i="70"/>
  <c r="CW113" i="70"/>
  <c r="CW114" i="70"/>
  <c r="CW115" i="70"/>
  <c r="CW116" i="70"/>
  <c r="CW117" i="70"/>
  <c r="CW118" i="70"/>
  <c r="CW119" i="70"/>
  <c r="CW120" i="70"/>
  <c r="CW121" i="70"/>
  <c r="CW122" i="70"/>
  <c r="CW123" i="70"/>
  <c r="CW127" i="70"/>
  <c r="CW124" i="70"/>
  <c r="CW125" i="70"/>
  <c r="CW126" i="70"/>
  <c r="CW128" i="70"/>
  <c r="CW129" i="70"/>
  <c r="CW130" i="70"/>
  <c r="CW131" i="70"/>
  <c r="CW132" i="70"/>
  <c r="CW133" i="70"/>
  <c r="CW134" i="70"/>
  <c r="CW138" i="70"/>
  <c r="CW135" i="70"/>
  <c r="CW136" i="70"/>
  <c r="CW137" i="70"/>
  <c r="CW139" i="70"/>
  <c r="CW140" i="70"/>
  <c r="CW141" i="70"/>
  <c r="CW142" i="70"/>
  <c r="CW143" i="70"/>
  <c r="CW147" i="70"/>
  <c r="CW144" i="70"/>
  <c r="CW145" i="70"/>
  <c r="CW146" i="70"/>
  <c r="CW148" i="70"/>
  <c r="CW149" i="70"/>
  <c r="CW716" i="70"/>
  <c r="CW150" i="70"/>
  <c r="CW718" i="70"/>
  <c r="CW151" i="70"/>
  <c r="CW157" i="70"/>
  <c r="CW158" i="70"/>
  <c r="CW152" i="70"/>
  <c r="CW153" i="70"/>
  <c r="CW154" i="70"/>
  <c r="CW155" i="70"/>
  <c r="CW163" i="70"/>
  <c r="CW156" i="70"/>
  <c r="CW159" i="70"/>
  <c r="CW160" i="70"/>
  <c r="CW161" i="70"/>
  <c r="CW162" i="70"/>
  <c r="CW164" i="70"/>
  <c r="CW165" i="70"/>
  <c r="CW166" i="70"/>
  <c r="CW167" i="70"/>
  <c r="CW168" i="70"/>
  <c r="CW169" i="70"/>
  <c r="CW170" i="70"/>
  <c r="CW171" i="70"/>
  <c r="CW172" i="70"/>
  <c r="CW178" i="70"/>
  <c r="CW173" i="70"/>
  <c r="CW174" i="70"/>
  <c r="CW175" i="70"/>
  <c r="CW176" i="70"/>
  <c r="CW177" i="70"/>
  <c r="CW179" i="70"/>
  <c r="CW180" i="70"/>
  <c r="CW181" i="70"/>
  <c r="CW182" i="70"/>
  <c r="CW183" i="70"/>
  <c r="CW184" i="70"/>
  <c r="CW185" i="70"/>
  <c r="CW191" i="70"/>
  <c r="CW186" i="70"/>
  <c r="CW187" i="70"/>
  <c r="CW188" i="70"/>
  <c r="CW189" i="70"/>
  <c r="CW190" i="70"/>
  <c r="CW192" i="70"/>
  <c r="CW198" i="70"/>
  <c r="CW193" i="70"/>
  <c r="CW194" i="70"/>
  <c r="CW195" i="70"/>
  <c r="CW196" i="70"/>
  <c r="CW197" i="70"/>
  <c r="CW204" i="70"/>
  <c r="CW199" i="70"/>
  <c r="CW200" i="70"/>
  <c r="CW207" i="70"/>
  <c r="CW201" i="70"/>
  <c r="CW202" i="70"/>
  <c r="CW203" i="70"/>
  <c r="CW205" i="70"/>
  <c r="CW206" i="70"/>
  <c r="CW208" i="70"/>
  <c r="CW209" i="70"/>
  <c r="CW215" i="70"/>
  <c r="CW210" i="70"/>
  <c r="CW211" i="70"/>
  <c r="CW212" i="70"/>
  <c r="CW213" i="70"/>
  <c r="CW214" i="70"/>
  <c r="CW216" i="70"/>
  <c r="CW222" i="70"/>
  <c r="CW217" i="70"/>
  <c r="CW218" i="70"/>
  <c r="CW219" i="70"/>
  <c r="CW220" i="70"/>
  <c r="CW221" i="70"/>
  <c r="CW228" i="70"/>
  <c r="CW223" i="70"/>
  <c r="CW224" i="70"/>
  <c r="CW231" i="70"/>
  <c r="CW232" i="70"/>
  <c r="CW233" i="70"/>
  <c r="CW225" i="70"/>
  <c r="CW235" i="70"/>
  <c r="CW236" i="70"/>
  <c r="CW237" i="70"/>
  <c r="CW226" i="70"/>
  <c r="CW239" i="70"/>
  <c r="CW227" i="70"/>
  <c r="CW229" i="70"/>
  <c r="CW230" i="70"/>
  <c r="CW234" i="70"/>
  <c r="CW238" i="70"/>
  <c r="CW240" i="70"/>
  <c r="CW241" i="70"/>
  <c r="CW242" i="70"/>
  <c r="CW243" i="70"/>
  <c r="CW244" i="70"/>
  <c r="CW245" i="70"/>
  <c r="CW251" i="70"/>
  <c r="CW246" i="70"/>
  <c r="CW247" i="70"/>
  <c r="CW248" i="70"/>
  <c r="CW255" i="70"/>
  <c r="CW249" i="70"/>
  <c r="CW250" i="70"/>
  <c r="CW252" i="70"/>
  <c r="CW253" i="70"/>
  <c r="CW260" i="70"/>
  <c r="CW254" i="70"/>
  <c r="CW256" i="70"/>
  <c r="CW257" i="70"/>
  <c r="CW258" i="70"/>
  <c r="CW259" i="70"/>
  <c r="CW266" i="70"/>
  <c r="CW261" i="70"/>
  <c r="CW262" i="70"/>
  <c r="CW269" i="70"/>
  <c r="CW263" i="70"/>
  <c r="CW264" i="70"/>
  <c r="CW265" i="70"/>
  <c r="CW267" i="70"/>
  <c r="CW268" i="70"/>
  <c r="CW270" i="70"/>
  <c r="CW271" i="70"/>
  <c r="CW272" i="70"/>
  <c r="CW278" i="70"/>
  <c r="CW273" i="70"/>
  <c r="CW274" i="70"/>
  <c r="CW281" i="70"/>
  <c r="CW275" i="70"/>
  <c r="CW276" i="70"/>
  <c r="CW277" i="70"/>
  <c r="CW279" i="70"/>
  <c r="CW280" i="70"/>
  <c r="CW287" i="70"/>
  <c r="CW282" i="70"/>
  <c r="CW283" i="70"/>
  <c r="CW284" i="70"/>
  <c r="CW285" i="70"/>
  <c r="CW286" i="70"/>
  <c r="CW288" i="70"/>
  <c r="CW289" i="70"/>
  <c r="CW290" i="70"/>
  <c r="CW719" i="70"/>
  <c r="CW297" i="70"/>
  <c r="CW298" i="70"/>
  <c r="CW291" i="70"/>
  <c r="CW300" i="70"/>
  <c r="CW292" i="70"/>
  <c r="CW293" i="70"/>
  <c r="CW294" i="70"/>
  <c r="CW295" i="70"/>
  <c r="CW296" i="70"/>
  <c r="CW299" i="70"/>
  <c r="CW301" i="70"/>
  <c r="CW302" i="70"/>
  <c r="CW303" i="70"/>
  <c r="CW304" i="70"/>
  <c r="CW305" i="70"/>
  <c r="CW312" i="70"/>
  <c r="CW306" i="70"/>
  <c r="CW307" i="70"/>
  <c r="CW308" i="70"/>
  <c r="CW309" i="70"/>
  <c r="CW310" i="70"/>
  <c r="CW311" i="70"/>
  <c r="CW313" i="70"/>
  <c r="CW314" i="70"/>
  <c r="CW315" i="70"/>
  <c r="CW316" i="70"/>
  <c r="CW323" i="70"/>
  <c r="CW317" i="70"/>
  <c r="CW318" i="70"/>
  <c r="CW319" i="70"/>
  <c r="CW320" i="70"/>
  <c r="CW321" i="70"/>
  <c r="CW322" i="70"/>
  <c r="CW324" i="70"/>
  <c r="CW325" i="70"/>
  <c r="CW326" i="70"/>
  <c r="CW327" i="70"/>
  <c r="CW328" i="70"/>
  <c r="CW335" i="70"/>
  <c r="CW329" i="70"/>
  <c r="CW330" i="70"/>
  <c r="CW338" i="70"/>
  <c r="CW331" i="70"/>
  <c r="CW332" i="70"/>
  <c r="CW333" i="70"/>
  <c r="CW334" i="70"/>
  <c r="CW336" i="70"/>
  <c r="CW337" i="70"/>
  <c r="CW339" i="70"/>
  <c r="CW346" i="70"/>
  <c r="CW340" i="70"/>
  <c r="CW341" i="70"/>
  <c r="CW342" i="70"/>
  <c r="CW343" i="70"/>
  <c r="CW344" i="70"/>
  <c r="CW345" i="70"/>
  <c r="CW347" i="70"/>
  <c r="CW348" i="70"/>
  <c r="CW355" i="70"/>
  <c r="CW349" i="70"/>
  <c r="CW350" i="70"/>
  <c r="CW358" i="70"/>
  <c r="CW351" i="70"/>
  <c r="CW352" i="70"/>
  <c r="CW353" i="70"/>
  <c r="CW354" i="70"/>
  <c r="CW356" i="70"/>
  <c r="CW357" i="70"/>
  <c r="CW359" i="70"/>
  <c r="CW366" i="70"/>
  <c r="CW360" i="70"/>
  <c r="CW361" i="70"/>
  <c r="CW369" i="70"/>
  <c r="CW362" i="70"/>
  <c r="CW363" i="70"/>
  <c r="CW364" i="70"/>
  <c r="CW365" i="70"/>
  <c r="CW367" i="70"/>
  <c r="CW368" i="70"/>
  <c r="CW376" i="70"/>
  <c r="CW370" i="70"/>
  <c r="CW371" i="70"/>
  <c r="CW372" i="70"/>
  <c r="CW373" i="70"/>
  <c r="CW374" i="70"/>
  <c r="CW375" i="70"/>
  <c r="CW377" i="70"/>
  <c r="CW378" i="70"/>
  <c r="CW379" i="70"/>
  <c r="CW380" i="70"/>
  <c r="CW381" i="70"/>
  <c r="CW382" i="70"/>
  <c r="CW383" i="70"/>
  <c r="CW384" i="70"/>
  <c r="CW385" i="70"/>
  <c r="CW386" i="70"/>
  <c r="CW393" i="70"/>
  <c r="CW394" i="70"/>
  <c r="CW387" i="70"/>
  <c r="CW388" i="70"/>
  <c r="CW397" i="70"/>
  <c r="CW398" i="70"/>
  <c r="CW389" i="70"/>
  <c r="CW390" i="70"/>
  <c r="CW391" i="70"/>
  <c r="CW392" i="70"/>
  <c r="CW395" i="70"/>
  <c r="CW404" i="70"/>
  <c r="CW396" i="70"/>
  <c r="CW399" i="70"/>
  <c r="CW400" i="70"/>
  <c r="CW401" i="70"/>
  <c r="CW402" i="70"/>
  <c r="CW403" i="70"/>
  <c r="CW405" i="70"/>
  <c r="CW406" i="70"/>
  <c r="CW720" i="70"/>
  <c r="CW407" i="70"/>
  <c r="CW408" i="70"/>
  <c r="CW409" i="70"/>
  <c r="CW410" i="70"/>
  <c r="CW411" i="70"/>
  <c r="CW412" i="70"/>
  <c r="CW413" i="70"/>
  <c r="CW414" i="70"/>
  <c r="CW415" i="70"/>
  <c r="CW416" i="70"/>
  <c r="CW424" i="70"/>
  <c r="CW417" i="70"/>
  <c r="CW721" i="70"/>
  <c r="CW418" i="70"/>
  <c r="CW419" i="70"/>
  <c r="CW420" i="70"/>
  <c r="CW421" i="70"/>
  <c r="CW422" i="70"/>
  <c r="CW722" i="70"/>
  <c r="CW723" i="70"/>
  <c r="CW423" i="70"/>
  <c r="CW435" i="70"/>
  <c r="CW425" i="70"/>
  <c r="CW426" i="70"/>
  <c r="CW427" i="70"/>
  <c r="CW428" i="70"/>
  <c r="CW429" i="70"/>
  <c r="CW724" i="70"/>
  <c r="CW430" i="70"/>
  <c r="CW431" i="70"/>
  <c r="CW432" i="70"/>
  <c r="CW445" i="70"/>
  <c r="CW446" i="70"/>
  <c r="CW447" i="70"/>
  <c r="CW448" i="70"/>
  <c r="CW449" i="70"/>
  <c r="CW450" i="70"/>
  <c r="CW451" i="70"/>
  <c r="CW452" i="70"/>
  <c r="CW453" i="70"/>
  <c r="CW433" i="70"/>
  <c r="CW434" i="70"/>
  <c r="CW436" i="70"/>
  <c r="CW437" i="70"/>
  <c r="CW438" i="70"/>
  <c r="CW439" i="70"/>
  <c r="CW440" i="70"/>
  <c r="CW441" i="70"/>
  <c r="CW442" i="70"/>
  <c r="CW443" i="70"/>
  <c r="CW464" i="70"/>
  <c r="CW444" i="70"/>
  <c r="CW454" i="70"/>
  <c r="CW455" i="70"/>
  <c r="CW725" i="70"/>
  <c r="CW727" i="70"/>
  <c r="CW456" i="70"/>
  <c r="CW457" i="70"/>
  <c r="CW458" i="70"/>
  <c r="CW459" i="70"/>
  <c r="CW460" i="70"/>
  <c r="CW475" i="70"/>
  <c r="CW476" i="70"/>
  <c r="CW477" i="70"/>
  <c r="CW478" i="70"/>
  <c r="CW479" i="70"/>
  <c r="CW480" i="70"/>
  <c r="CW481" i="70"/>
  <c r="CW482" i="70"/>
  <c r="CW483" i="70"/>
  <c r="CW484" i="70"/>
  <c r="CW461" i="70"/>
  <c r="CW462" i="70"/>
  <c r="CW463" i="70"/>
  <c r="CW465" i="70"/>
  <c r="CW466" i="70"/>
  <c r="CW490" i="70"/>
  <c r="CW491" i="70"/>
  <c r="CW467" i="70"/>
  <c r="CW468" i="70"/>
  <c r="CW469" i="70"/>
  <c r="CW470" i="70"/>
  <c r="CW471" i="70"/>
  <c r="CW472" i="70"/>
  <c r="CW473" i="70"/>
  <c r="CW474" i="70"/>
  <c r="CW485" i="70"/>
  <c r="CW501" i="70"/>
  <c r="CW486" i="70"/>
  <c r="CW487" i="70"/>
  <c r="CW488" i="70"/>
  <c r="CW489" i="70"/>
  <c r="CW492" i="70"/>
  <c r="CW493" i="70"/>
  <c r="CW508" i="70"/>
  <c r="CW494" i="70"/>
  <c r="CW495" i="70"/>
  <c r="CW496" i="70"/>
  <c r="CW497" i="70"/>
  <c r="CW513" i="70"/>
  <c r="CW498" i="70"/>
  <c r="CW499" i="70"/>
  <c r="CW500" i="70"/>
  <c r="CW502" i="70"/>
  <c r="CW503" i="70"/>
  <c r="CW504" i="70"/>
  <c r="CW520" i="70"/>
  <c r="CW505" i="70"/>
  <c r="CW506" i="70"/>
  <c r="CW523" i="70"/>
  <c r="CW507" i="70"/>
  <c r="CW509" i="70"/>
  <c r="CW510" i="70"/>
  <c r="CW511" i="70"/>
  <c r="CW512" i="70"/>
  <c r="CW514" i="70"/>
  <c r="CW515" i="70"/>
  <c r="CW516" i="70"/>
  <c r="CW532" i="70"/>
  <c r="CW517" i="70"/>
  <c r="CW518" i="70"/>
  <c r="CW535" i="70"/>
  <c r="CW519" i="70"/>
  <c r="CW521" i="70"/>
  <c r="CW522" i="70"/>
  <c r="CW524" i="70"/>
  <c r="CW525" i="70"/>
  <c r="CW526" i="70"/>
  <c r="CW527" i="70"/>
  <c r="CW528" i="70"/>
  <c r="CW529" i="70"/>
  <c r="CW545" i="70"/>
  <c r="CW530" i="70"/>
  <c r="CW531" i="70"/>
  <c r="CW533" i="70"/>
  <c r="CW549" i="70"/>
  <c r="CW534" i="70"/>
  <c r="CW536" i="70"/>
  <c r="CW537" i="70"/>
  <c r="CW538" i="70"/>
  <c r="CW554" i="70"/>
  <c r="CW539" i="70"/>
  <c r="CW540" i="70"/>
  <c r="CW541" i="70"/>
  <c r="CW542" i="70"/>
  <c r="CW559" i="70"/>
  <c r="CW543" i="70"/>
  <c r="CW544" i="70"/>
  <c r="CW546" i="70"/>
  <c r="CW547" i="70"/>
  <c r="CW564" i="70"/>
  <c r="CW548" i="70"/>
  <c r="CW550" i="70"/>
  <c r="CW551" i="70"/>
  <c r="CW568" i="70"/>
  <c r="CW552" i="70"/>
  <c r="CW553" i="70"/>
  <c r="CW555" i="70"/>
  <c r="CW556" i="70"/>
  <c r="CW557" i="70"/>
  <c r="CW558" i="70"/>
  <c r="CW560" i="70"/>
  <c r="CW561" i="70"/>
  <c r="CW562" i="70"/>
  <c r="CW563" i="70"/>
  <c r="CW565" i="70"/>
  <c r="CW580" i="70"/>
  <c r="CW566" i="70"/>
  <c r="CW567" i="70"/>
  <c r="CW569" i="70"/>
  <c r="CW570" i="70"/>
  <c r="CW571" i="70"/>
  <c r="CW572" i="70"/>
  <c r="CW573" i="70"/>
  <c r="CW574" i="70"/>
  <c r="CW575" i="70"/>
  <c r="CW576" i="70"/>
  <c r="CW591" i="70"/>
  <c r="CW577" i="70"/>
  <c r="CW578" i="70"/>
  <c r="CW579" i="70"/>
  <c r="CW581" i="70"/>
  <c r="CW582" i="70"/>
  <c r="CW583" i="70"/>
  <c r="CW584" i="70"/>
  <c r="CW599" i="70"/>
  <c r="CW585" i="70"/>
  <c r="CW586" i="70"/>
  <c r="CW587" i="70"/>
  <c r="CW588" i="70"/>
  <c r="CW604" i="70"/>
  <c r="CW589" i="70"/>
  <c r="CW590" i="70"/>
  <c r="CW592" i="70"/>
  <c r="CW608" i="70"/>
  <c r="CW593" i="70"/>
  <c r="CW594" i="70"/>
  <c r="CW595" i="70"/>
  <c r="CW596" i="70"/>
  <c r="CW597" i="70"/>
  <c r="CW598" i="70"/>
  <c r="CW600" i="70"/>
  <c r="CW616" i="70"/>
  <c r="CW601" i="70"/>
  <c r="CW618" i="70"/>
  <c r="CW619" i="70"/>
  <c r="CW620" i="70"/>
  <c r="CW621" i="70"/>
  <c r="CW622" i="70"/>
  <c r="CW623" i="70"/>
  <c r="CW624" i="70"/>
  <c r="CW625" i="70"/>
  <c r="CW626" i="70"/>
  <c r="CW627" i="70"/>
  <c r="CW602" i="70"/>
  <c r="CW629" i="70"/>
  <c r="CW630" i="70"/>
  <c r="CW631" i="70"/>
  <c r="CW603" i="70"/>
  <c r="CW605" i="70"/>
  <c r="CW606" i="70"/>
  <c r="CW635" i="70"/>
  <c r="CW607" i="70"/>
  <c r="CW609" i="70"/>
  <c r="CW610" i="70"/>
  <c r="CW611" i="70"/>
  <c r="CW640" i="70"/>
  <c r="CW641" i="70"/>
  <c r="CW612" i="70"/>
  <c r="CW613" i="70"/>
  <c r="CW614" i="70"/>
  <c r="CW615" i="70"/>
  <c r="CW617" i="70"/>
  <c r="CW628" i="70"/>
  <c r="CW632" i="70"/>
  <c r="CW633" i="70"/>
  <c r="CW634" i="70"/>
  <c r="CW651" i="70"/>
  <c r="CW652" i="70"/>
  <c r="CW636" i="70"/>
  <c r="CW637" i="70"/>
  <c r="CW638" i="70"/>
  <c r="CW639" i="70"/>
  <c r="CW642" i="70"/>
  <c r="CW643" i="70"/>
  <c r="CW644" i="70"/>
  <c r="CW728" i="70"/>
  <c r="CW645" i="70"/>
  <c r="CW646" i="70"/>
  <c r="CW647" i="70"/>
  <c r="CW648" i="70"/>
  <c r="CW649" i="70"/>
  <c r="CW650" i="70"/>
  <c r="CW667" i="70"/>
  <c r="CW653" i="70"/>
  <c r="CW654" i="70"/>
  <c r="CW655" i="70"/>
  <c r="CW656" i="70"/>
  <c r="CW672" i="70"/>
  <c r="CW673" i="70"/>
  <c r="CW657" i="70"/>
  <c r="CW658" i="70"/>
  <c r="CW676" i="70"/>
  <c r="CW659" i="70"/>
  <c r="CW660" i="70"/>
  <c r="CW661" i="70"/>
  <c r="CW662" i="70"/>
  <c r="CW663" i="70"/>
  <c r="CW664" i="70"/>
  <c r="CW665" i="70"/>
  <c r="CW666" i="70"/>
  <c r="CW668" i="70"/>
  <c r="CW669" i="70"/>
  <c r="CW670" i="70"/>
  <c r="CW671" i="70"/>
  <c r="CW674" i="70"/>
  <c r="CW675" i="70"/>
  <c r="CW691" i="70"/>
  <c r="CW677" i="70"/>
  <c r="CW678" i="70"/>
  <c r="CW694" i="70"/>
  <c r="CW679" i="70"/>
  <c r="CW680" i="70"/>
  <c r="CW681" i="70"/>
  <c r="CW682" i="70"/>
  <c r="CW699" i="70"/>
  <c r="CW683" i="70"/>
  <c r="CW684" i="70"/>
  <c r="CW685" i="70"/>
  <c r="CW686" i="70"/>
  <c r="CW704" i="70"/>
  <c r="CW688" i="70"/>
  <c r="CW687" i="70"/>
  <c r="CW689" i="70"/>
  <c r="CW690" i="70"/>
  <c r="CW692" i="70"/>
  <c r="CW710" i="70"/>
  <c r="CW693" i="70"/>
  <c r="CW695" i="70"/>
  <c r="CW696" i="70"/>
  <c r="CW697" i="70"/>
  <c r="CW698" i="70"/>
  <c r="CW700" i="70"/>
  <c r="CW717" i="70"/>
  <c r="CW701" i="70"/>
  <c r="CW702" i="70"/>
  <c r="CW703" i="70"/>
  <c r="CW705" i="70"/>
  <c r="CW706" i="70"/>
  <c r="CW707" i="70"/>
  <c r="CW708" i="70"/>
  <c r="CW709" i="70"/>
  <c r="CW726" i="70"/>
  <c r="CW711" i="70"/>
  <c r="CW712" i="70"/>
  <c r="CV4" i="70"/>
  <c r="CV5" i="70"/>
  <c r="CV6" i="70"/>
  <c r="CV7" i="70"/>
  <c r="CV8" i="70"/>
  <c r="CV9" i="70"/>
  <c r="CV10" i="70"/>
  <c r="CV11" i="70"/>
  <c r="CV12" i="70"/>
  <c r="CV13" i="70"/>
  <c r="CV14" i="70"/>
  <c r="CV15" i="70"/>
  <c r="CV16" i="70"/>
  <c r="CV17" i="70"/>
  <c r="CV18" i="70"/>
  <c r="CV19" i="70"/>
  <c r="CV20" i="70"/>
  <c r="CV21" i="70"/>
  <c r="CV22" i="70"/>
  <c r="CV23" i="70"/>
  <c r="CV24" i="70"/>
  <c r="CV25" i="70"/>
  <c r="CV26" i="70"/>
  <c r="CV27" i="70"/>
  <c r="CV28" i="70"/>
  <c r="CV29" i="70"/>
  <c r="CV30" i="70"/>
  <c r="CV31" i="70"/>
  <c r="CV32" i="70"/>
  <c r="CV33" i="70"/>
  <c r="CV34" i="70"/>
  <c r="CV35" i="70"/>
  <c r="CV36" i="70"/>
  <c r="CV37" i="70"/>
  <c r="CV38" i="70"/>
  <c r="CV39" i="70"/>
  <c r="CV40" i="70"/>
  <c r="CV41" i="70"/>
  <c r="CV42" i="70"/>
  <c r="CV43" i="70"/>
  <c r="CV44" i="70"/>
  <c r="CV45" i="70"/>
  <c r="CV713" i="70"/>
  <c r="CV46" i="70"/>
  <c r="CV48" i="70"/>
  <c r="CV47" i="70"/>
  <c r="CV714" i="70"/>
  <c r="CV49" i="70"/>
  <c r="CV50" i="70"/>
  <c r="CV53" i="70"/>
  <c r="CV51" i="70"/>
  <c r="CV52" i="70"/>
  <c r="CV54" i="70"/>
  <c r="CV55" i="70"/>
  <c r="CV56" i="70"/>
  <c r="CV57" i="70"/>
  <c r="CV58" i="70"/>
  <c r="CV59" i="70"/>
  <c r="CV60" i="70"/>
  <c r="CV61" i="70"/>
  <c r="CV715" i="70"/>
  <c r="CV65" i="70"/>
  <c r="CV62" i="70"/>
  <c r="CV63" i="70"/>
  <c r="CV64" i="70"/>
  <c r="CV66" i="70"/>
  <c r="CV70" i="70"/>
  <c r="CV71" i="70"/>
  <c r="CV67" i="70"/>
  <c r="CV68" i="70"/>
  <c r="CV74" i="70"/>
  <c r="CV69" i="70"/>
  <c r="CV72" i="70"/>
  <c r="CV73" i="70"/>
  <c r="CV75" i="70"/>
  <c r="CV76" i="70"/>
  <c r="CV77" i="70"/>
  <c r="CV78" i="70"/>
  <c r="CV79" i="70"/>
  <c r="CV80" i="70"/>
  <c r="CV84" i="70"/>
  <c r="CV81" i="70"/>
  <c r="CV82" i="70"/>
  <c r="CV83" i="70"/>
  <c r="CV85" i="70"/>
  <c r="CV86" i="70"/>
  <c r="CV87" i="70"/>
  <c r="CV88" i="70"/>
  <c r="CV89" i="70"/>
  <c r="CV90" i="70"/>
  <c r="CV91" i="70"/>
  <c r="CV92" i="70"/>
  <c r="CV93" i="70"/>
  <c r="CV94" i="70"/>
  <c r="CV95" i="70"/>
  <c r="CV96" i="70"/>
  <c r="CV97" i="70"/>
  <c r="CV98" i="70"/>
  <c r="CV99" i="70"/>
  <c r="CV100" i="70"/>
  <c r="CV101" i="70"/>
  <c r="CV102" i="70"/>
  <c r="CV103" i="70"/>
  <c r="CV104" i="70"/>
  <c r="CV105" i="70"/>
  <c r="CV106" i="70"/>
  <c r="CV107" i="70"/>
  <c r="CV108" i="70"/>
  <c r="CV109" i="70"/>
  <c r="CV110" i="70"/>
  <c r="CV111" i="70"/>
  <c r="CV112" i="70"/>
  <c r="CV113" i="70"/>
  <c r="CV114" i="70"/>
  <c r="CV115" i="70"/>
  <c r="CV116" i="70"/>
  <c r="CV117" i="70"/>
  <c r="CV118" i="70"/>
  <c r="CV119" i="70"/>
  <c r="CV120" i="70"/>
  <c r="CV121" i="70"/>
  <c r="CV122" i="70"/>
  <c r="CV123" i="70"/>
  <c r="CV127" i="70"/>
  <c r="CV124" i="70"/>
  <c r="CV125" i="70"/>
  <c r="CV126" i="70"/>
  <c r="CV128" i="70"/>
  <c r="CV129" i="70"/>
  <c r="CV130" i="70"/>
  <c r="CV131" i="70"/>
  <c r="CV132" i="70"/>
  <c r="CV133" i="70"/>
  <c r="CV134" i="70"/>
  <c r="CV138" i="70"/>
  <c r="CV135" i="70"/>
  <c r="CV136" i="70"/>
  <c r="CV137" i="70"/>
  <c r="CV139" i="70"/>
  <c r="CV140" i="70"/>
  <c r="CV141" i="70"/>
  <c r="CV142" i="70"/>
  <c r="CV143" i="70"/>
  <c r="CV147" i="70"/>
  <c r="CV144" i="70"/>
  <c r="CV145" i="70"/>
  <c r="CV146" i="70"/>
  <c r="CV148" i="70"/>
  <c r="CV149" i="70"/>
  <c r="CV716" i="70"/>
  <c r="CV150" i="70"/>
  <c r="CV718" i="70"/>
  <c r="CV151" i="70"/>
  <c r="CV157" i="70"/>
  <c r="CV158" i="70"/>
  <c r="CV152" i="70"/>
  <c r="CV153" i="70"/>
  <c r="CV154" i="70"/>
  <c r="CV155" i="70"/>
  <c r="CV163" i="70"/>
  <c r="CV156" i="70"/>
  <c r="CV159" i="70"/>
  <c r="CV160" i="70"/>
  <c r="CV161" i="70"/>
  <c r="CV162" i="70"/>
  <c r="CV164" i="70"/>
  <c r="CV165" i="70"/>
  <c r="CV166" i="70"/>
  <c r="CV167" i="70"/>
  <c r="CV168" i="70"/>
  <c r="CV169" i="70"/>
  <c r="CV170" i="70"/>
  <c r="CV171" i="70"/>
  <c r="CV172" i="70"/>
  <c r="CV178" i="70"/>
  <c r="CV173" i="70"/>
  <c r="CV174" i="70"/>
  <c r="CV175" i="70"/>
  <c r="CV176" i="70"/>
  <c r="CV177" i="70"/>
  <c r="CV179" i="70"/>
  <c r="CV180" i="70"/>
  <c r="CV181" i="70"/>
  <c r="CV182" i="70"/>
  <c r="CV183" i="70"/>
  <c r="CV184" i="70"/>
  <c r="CV185" i="70"/>
  <c r="CV191" i="70"/>
  <c r="CV186" i="70"/>
  <c r="CV187" i="70"/>
  <c r="CV188" i="70"/>
  <c r="CV189" i="70"/>
  <c r="CV190" i="70"/>
  <c r="CV192" i="70"/>
  <c r="CV198" i="70"/>
  <c r="CV193" i="70"/>
  <c r="CV194" i="70"/>
  <c r="CV195" i="70"/>
  <c r="CV196" i="70"/>
  <c r="CV197" i="70"/>
  <c r="CV204" i="70"/>
  <c r="CV199" i="70"/>
  <c r="CV200" i="70"/>
  <c r="CV207" i="70"/>
  <c r="CV201" i="70"/>
  <c r="CV202" i="70"/>
  <c r="CV203" i="70"/>
  <c r="CV205" i="70"/>
  <c r="CV206" i="70"/>
  <c r="CV208" i="70"/>
  <c r="CV209" i="70"/>
  <c r="CV215" i="70"/>
  <c r="CV210" i="70"/>
  <c r="CV211" i="70"/>
  <c r="CV212" i="70"/>
  <c r="CV213" i="70"/>
  <c r="CV214" i="70"/>
  <c r="CV216" i="70"/>
  <c r="CV222" i="70"/>
  <c r="CV217" i="70"/>
  <c r="CV218" i="70"/>
  <c r="CV219" i="70"/>
  <c r="CV220" i="70"/>
  <c r="CV221" i="70"/>
  <c r="CV228" i="70"/>
  <c r="CV223" i="70"/>
  <c r="CV224" i="70"/>
  <c r="CV231" i="70"/>
  <c r="CV232" i="70"/>
  <c r="CV233" i="70"/>
  <c r="CV225" i="70"/>
  <c r="CV235" i="70"/>
  <c r="CV236" i="70"/>
  <c r="CV237" i="70"/>
  <c r="CV226" i="70"/>
  <c r="CV239" i="70"/>
  <c r="CV227" i="70"/>
  <c r="CV229" i="70"/>
  <c r="CV230" i="70"/>
  <c r="CV234" i="70"/>
  <c r="CV238" i="70"/>
  <c r="CV240" i="70"/>
  <c r="CV241" i="70"/>
  <c r="CV242" i="70"/>
  <c r="CV243" i="70"/>
  <c r="CV244" i="70"/>
  <c r="CV245" i="70"/>
  <c r="CV251" i="70"/>
  <c r="CV246" i="70"/>
  <c r="CV247" i="70"/>
  <c r="CV248" i="70"/>
  <c r="CV255" i="70"/>
  <c r="CV249" i="70"/>
  <c r="CV250" i="70"/>
  <c r="CV252" i="70"/>
  <c r="CV253" i="70"/>
  <c r="CV260" i="70"/>
  <c r="CV254" i="70"/>
  <c r="CV256" i="70"/>
  <c r="CV257" i="70"/>
  <c r="CV258" i="70"/>
  <c r="CV259" i="70"/>
  <c r="CV266" i="70"/>
  <c r="CV261" i="70"/>
  <c r="CV262" i="70"/>
  <c r="CV269" i="70"/>
  <c r="CV263" i="70"/>
  <c r="CV264" i="70"/>
  <c r="CV265" i="70"/>
  <c r="CV267" i="70"/>
  <c r="CV268" i="70"/>
  <c r="CV270" i="70"/>
  <c r="CV271" i="70"/>
  <c r="CV272" i="70"/>
  <c r="CV278" i="70"/>
  <c r="CV273" i="70"/>
  <c r="CV274" i="70"/>
  <c r="CV281" i="70"/>
  <c r="CV275" i="70"/>
  <c r="CV276" i="70"/>
  <c r="CV277" i="70"/>
  <c r="CV279" i="70"/>
  <c r="CV280" i="70"/>
  <c r="CV287" i="70"/>
  <c r="CV282" i="70"/>
  <c r="CV283" i="70"/>
  <c r="CV284" i="70"/>
  <c r="CV285" i="70"/>
  <c r="CV286" i="70"/>
  <c r="CV288" i="70"/>
  <c r="CV289" i="70"/>
  <c r="CV290" i="70"/>
  <c r="CV719" i="70"/>
  <c r="CV297" i="70"/>
  <c r="CV298" i="70"/>
  <c r="CV291" i="70"/>
  <c r="CV300" i="70"/>
  <c r="CV292" i="70"/>
  <c r="CV293" i="70"/>
  <c r="CV294" i="70"/>
  <c r="CV295" i="70"/>
  <c r="CV296" i="70"/>
  <c r="CV299" i="70"/>
  <c r="CV301" i="70"/>
  <c r="CV302" i="70"/>
  <c r="CV303" i="70"/>
  <c r="CV304" i="70"/>
  <c r="CV305" i="70"/>
  <c r="CV312" i="70"/>
  <c r="CV306" i="70"/>
  <c r="CV307" i="70"/>
  <c r="CV308" i="70"/>
  <c r="CV309" i="70"/>
  <c r="CV310" i="70"/>
  <c r="CV311" i="70"/>
  <c r="CV313" i="70"/>
  <c r="CV314" i="70"/>
  <c r="CV315" i="70"/>
  <c r="CV316" i="70"/>
  <c r="CV323" i="70"/>
  <c r="CV317" i="70"/>
  <c r="CV318" i="70"/>
  <c r="CV319" i="70"/>
  <c r="CV320" i="70"/>
  <c r="CV321" i="70"/>
  <c r="CV322" i="70"/>
  <c r="CV324" i="70"/>
  <c r="CV325" i="70"/>
  <c r="CV326" i="70"/>
  <c r="CV327" i="70"/>
  <c r="CV328" i="70"/>
  <c r="CV335" i="70"/>
  <c r="CV329" i="70"/>
  <c r="CV330" i="70"/>
  <c r="CV338" i="70"/>
  <c r="CV331" i="70"/>
  <c r="CV332" i="70"/>
  <c r="CV333" i="70"/>
  <c r="CV334" i="70"/>
  <c r="CV336" i="70"/>
  <c r="CV337" i="70"/>
  <c r="CV339" i="70"/>
  <c r="CV346" i="70"/>
  <c r="CV340" i="70"/>
  <c r="CV341" i="70"/>
  <c r="CV342" i="70"/>
  <c r="CV343" i="70"/>
  <c r="CV344" i="70"/>
  <c r="CV345" i="70"/>
  <c r="CV347" i="70"/>
  <c r="CV348" i="70"/>
  <c r="CV355" i="70"/>
  <c r="CV349" i="70"/>
  <c r="CV350" i="70"/>
  <c r="CV358" i="70"/>
  <c r="CV351" i="70"/>
  <c r="CV352" i="70"/>
  <c r="CV353" i="70"/>
  <c r="CV354" i="70"/>
  <c r="CV356" i="70"/>
  <c r="CV357" i="70"/>
  <c r="CV359" i="70"/>
  <c r="CV366" i="70"/>
  <c r="CV360" i="70"/>
  <c r="CV361" i="70"/>
  <c r="CV369" i="70"/>
  <c r="CV362" i="70"/>
  <c r="CV363" i="70"/>
  <c r="CV364" i="70"/>
  <c r="CV365" i="70"/>
  <c r="CV367" i="70"/>
  <c r="CV368" i="70"/>
  <c r="CV376" i="70"/>
  <c r="CV370" i="70"/>
  <c r="CV371" i="70"/>
  <c r="CV372" i="70"/>
  <c r="CV373" i="70"/>
  <c r="CV374" i="70"/>
  <c r="CV375" i="70"/>
  <c r="CV377" i="70"/>
  <c r="CV378" i="70"/>
  <c r="CV379" i="70"/>
  <c r="CV380" i="70"/>
  <c r="CV381" i="70"/>
  <c r="CV382" i="70"/>
  <c r="CV383" i="70"/>
  <c r="CV384" i="70"/>
  <c r="CV385" i="70"/>
  <c r="CV386" i="70"/>
  <c r="CV393" i="70"/>
  <c r="CV394" i="70"/>
  <c r="CV387" i="70"/>
  <c r="CV388" i="70"/>
  <c r="CV397" i="70"/>
  <c r="CV398" i="70"/>
  <c r="CV389" i="70"/>
  <c r="CV390" i="70"/>
  <c r="CV391" i="70"/>
  <c r="CV392" i="70"/>
  <c r="CV395" i="70"/>
  <c r="CV404" i="70"/>
  <c r="CV396" i="70"/>
  <c r="CV399" i="70"/>
  <c r="CV400" i="70"/>
  <c r="CV401" i="70"/>
  <c r="CV402" i="70"/>
  <c r="CV403" i="70"/>
  <c r="CV405" i="70"/>
  <c r="CV406" i="70"/>
  <c r="CV720" i="70"/>
  <c r="CV407" i="70"/>
  <c r="CV408" i="70"/>
  <c r="CV409" i="70"/>
  <c r="CV410" i="70"/>
  <c r="CV411" i="70"/>
  <c r="CV412" i="70"/>
  <c r="CV413" i="70"/>
  <c r="CV414" i="70"/>
  <c r="CV415" i="70"/>
  <c r="CV416" i="70"/>
  <c r="CV424" i="70"/>
  <c r="CV417" i="70"/>
  <c r="CV721" i="70"/>
  <c r="CV418" i="70"/>
  <c r="CV419" i="70"/>
  <c r="CV420" i="70"/>
  <c r="CV421" i="70"/>
  <c r="CV422" i="70"/>
  <c r="CV722" i="70"/>
  <c r="CV723" i="70"/>
  <c r="CV423" i="70"/>
  <c r="CV435" i="70"/>
  <c r="CV425" i="70"/>
  <c r="CV426" i="70"/>
  <c r="CV427" i="70"/>
  <c r="CV428" i="70"/>
  <c r="CV429" i="70"/>
  <c r="CV724" i="70"/>
  <c r="CV430" i="70"/>
  <c r="CV431" i="70"/>
  <c r="CV432" i="70"/>
  <c r="CV445" i="70"/>
  <c r="CV446" i="70"/>
  <c r="CV447" i="70"/>
  <c r="CV448" i="70"/>
  <c r="CV449" i="70"/>
  <c r="CV450" i="70"/>
  <c r="CV451" i="70"/>
  <c r="CV452" i="70"/>
  <c r="CV453" i="70"/>
  <c r="CV433" i="70"/>
  <c r="CV434" i="70"/>
  <c r="CV436" i="70"/>
  <c r="CV437" i="70"/>
  <c r="CV438" i="70"/>
  <c r="CV439" i="70"/>
  <c r="CV440" i="70"/>
  <c r="CV441" i="70"/>
  <c r="CV442" i="70"/>
  <c r="CV443" i="70"/>
  <c r="CV464" i="70"/>
  <c r="CV444" i="70"/>
  <c r="CV454" i="70"/>
  <c r="CV455" i="70"/>
  <c r="CV725" i="70"/>
  <c r="CV727" i="70"/>
  <c r="CV456" i="70"/>
  <c r="CV457" i="70"/>
  <c r="CV458" i="70"/>
  <c r="CV459" i="70"/>
  <c r="CV460" i="70"/>
  <c r="CV475" i="70"/>
  <c r="CV476" i="70"/>
  <c r="CV477" i="70"/>
  <c r="CV478" i="70"/>
  <c r="CV479" i="70"/>
  <c r="CV480" i="70"/>
  <c r="CV481" i="70"/>
  <c r="CV482" i="70"/>
  <c r="CV483" i="70"/>
  <c r="CV484" i="70"/>
  <c r="CV461" i="70"/>
  <c r="CV462" i="70"/>
  <c r="CV463" i="70"/>
  <c r="CV465" i="70"/>
  <c r="CV466" i="70"/>
  <c r="CV490" i="70"/>
  <c r="CV491" i="70"/>
  <c r="CV467" i="70"/>
  <c r="CV468" i="70"/>
  <c r="CV469" i="70"/>
  <c r="CV470" i="70"/>
  <c r="CV471" i="70"/>
  <c r="CV472" i="70"/>
  <c r="CV473" i="70"/>
  <c r="CV474" i="70"/>
  <c r="CV485" i="70"/>
  <c r="CV501" i="70"/>
  <c r="CV486" i="70"/>
  <c r="CV487" i="70"/>
  <c r="CV488" i="70"/>
  <c r="CV489" i="70"/>
  <c r="CV492" i="70"/>
  <c r="CV493" i="70"/>
  <c r="CV508" i="70"/>
  <c r="CV494" i="70"/>
  <c r="CV495" i="70"/>
  <c r="CV496" i="70"/>
  <c r="CV497" i="70"/>
  <c r="CV513" i="70"/>
  <c r="CV498" i="70"/>
  <c r="CV499" i="70"/>
  <c r="CV500" i="70"/>
  <c r="CV502" i="70"/>
  <c r="CV503" i="70"/>
  <c r="CV504" i="70"/>
  <c r="CV520" i="70"/>
  <c r="CV505" i="70"/>
  <c r="CV506" i="70"/>
  <c r="CV523" i="70"/>
  <c r="CV507" i="70"/>
  <c r="CV509" i="70"/>
  <c r="CV510" i="70"/>
  <c r="CV511" i="70"/>
  <c r="CV512" i="70"/>
  <c r="CV514" i="70"/>
  <c r="CV515" i="70"/>
  <c r="CV516" i="70"/>
  <c r="CV532" i="70"/>
  <c r="CV517" i="70"/>
  <c r="CV518" i="70"/>
  <c r="CV535" i="70"/>
  <c r="CV519" i="70"/>
  <c r="CV521" i="70"/>
  <c r="CV522" i="70"/>
  <c r="CV524" i="70"/>
  <c r="CV525" i="70"/>
  <c r="CV526" i="70"/>
  <c r="CV527" i="70"/>
  <c r="CV528" i="70"/>
  <c r="CV529" i="70"/>
  <c r="CV545" i="70"/>
  <c r="CV530" i="70"/>
  <c r="CV531" i="70"/>
  <c r="CV533" i="70"/>
  <c r="CV549" i="70"/>
  <c r="CV534" i="70"/>
  <c r="CV536" i="70"/>
  <c r="CV537" i="70"/>
  <c r="CV538" i="70"/>
  <c r="CV554" i="70"/>
  <c r="CV539" i="70"/>
  <c r="CV540" i="70"/>
  <c r="CV541" i="70"/>
  <c r="CV542" i="70"/>
  <c r="CV559" i="70"/>
  <c r="CV543" i="70"/>
  <c r="CV544" i="70"/>
  <c r="CV546" i="70"/>
  <c r="CV547" i="70"/>
  <c r="CV564" i="70"/>
  <c r="CV548" i="70"/>
  <c r="CV550" i="70"/>
  <c r="CV551" i="70"/>
  <c r="CV568" i="70"/>
  <c r="CV552" i="70"/>
  <c r="CV553" i="70"/>
  <c r="CV555" i="70"/>
  <c r="CV556" i="70"/>
  <c r="CV557" i="70"/>
  <c r="CV558" i="70"/>
  <c r="CV560" i="70"/>
  <c r="CV561" i="70"/>
  <c r="CV562" i="70"/>
  <c r="CV563" i="70"/>
  <c r="CV565" i="70"/>
  <c r="CV580" i="70"/>
  <c r="CV566" i="70"/>
  <c r="CV567" i="70"/>
  <c r="CV569" i="70"/>
  <c r="CV570" i="70"/>
  <c r="CV571" i="70"/>
  <c r="CV572" i="70"/>
  <c r="CV573" i="70"/>
  <c r="CV574" i="70"/>
  <c r="CV575" i="70"/>
  <c r="CV576" i="70"/>
  <c r="CV591" i="70"/>
  <c r="CV577" i="70"/>
  <c r="CV578" i="70"/>
  <c r="CV579" i="70"/>
  <c r="CV581" i="70"/>
  <c r="CV582" i="70"/>
  <c r="CV583" i="70"/>
  <c r="CV584" i="70"/>
  <c r="CV599" i="70"/>
  <c r="CV585" i="70"/>
  <c r="CV586" i="70"/>
  <c r="CV587" i="70"/>
  <c r="CV588" i="70"/>
  <c r="CV604" i="70"/>
  <c r="CV589" i="70"/>
  <c r="CV590" i="70"/>
  <c r="CV592" i="70"/>
  <c r="CV608" i="70"/>
  <c r="CV593" i="70"/>
  <c r="CV594" i="70"/>
  <c r="CV595" i="70"/>
  <c r="CV596" i="70"/>
  <c r="CV597" i="70"/>
  <c r="CV598" i="70"/>
  <c r="CV600" i="70"/>
  <c r="CV616" i="70"/>
  <c r="CV601" i="70"/>
  <c r="CV618" i="70"/>
  <c r="CV619" i="70"/>
  <c r="CV620" i="70"/>
  <c r="CV621" i="70"/>
  <c r="CV622" i="70"/>
  <c r="CV623" i="70"/>
  <c r="CV624" i="70"/>
  <c r="CV625" i="70"/>
  <c r="CV626" i="70"/>
  <c r="CV627" i="70"/>
  <c r="CV602" i="70"/>
  <c r="CV629" i="70"/>
  <c r="CV630" i="70"/>
  <c r="CV631" i="70"/>
  <c r="CV603" i="70"/>
  <c r="CV605" i="70"/>
  <c r="CV606" i="70"/>
  <c r="CV635" i="70"/>
  <c r="CV607" i="70"/>
  <c r="CV609" i="70"/>
  <c r="CV610" i="70"/>
  <c r="CV611" i="70"/>
  <c r="CV640" i="70"/>
  <c r="CV641" i="70"/>
  <c r="CV612" i="70"/>
  <c r="CV613" i="70"/>
  <c r="CV614" i="70"/>
  <c r="CV615" i="70"/>
  <c r="CV617" i="70"/>
  <c r="CV628" i="70"/>
  <c r="CV632" i="70"/>
  <c r="CV633" i="70"/>
  <c r="CV634" i="70"/>
  <c r="CV651" i="70"/>
  <c r="CV652" i="70"/>
  <c r="CV636" i="70"/>
  <c r="CV637" i="70"/>
  <c r="CV638" i="70"/>
  <c r="CV639" i="70"/>
  <c r="CV642" i="70"/>
  <c r="CV643" i="70"/>
  <c r="CV644" i="70"/>
  <c r="CV728" i="70"/>
  <c r="CV645" i="70"/>
  <c r="CV646" i="70"/>
  <c r="CV647" i="70"/>
  <c r="CV648" i="70"/>
  <c r="CV649" i="70"/>
  <c r="CV650" i="70"/>
  <c r="CV667" i="70"/>
  <c r="CV653" i="70"/>
  <c r="CV654" i="70"/>
  <c r="CV655" i="70"/>
  <c r="CV656" i="70"/>
  <c r="CV672" i="70"/>
  <c r="CV673" i="70"/>
  <c r="CV657" i="70"/>
  <c r="CV658" i="70"/>
  <c r="CV676" i="70"/>
  <c r="CV659" i="70"/>
  <c r="CV660" i="70"/>
  <c r="CV661" i="70"/>
  <c r="CV662" i="70"/>
  <c r="CV663" i="70"/>
  <c r="CV664" i="70"/>
  <c r="CV665" i="70"/>
  <c r="CV666" i="70"/>
  <c r="CV668" i="70"/>
  <c r="CV669" i="70"/>
  <c r="CV670" i="70"/>
  <c r="CV671" i="70"/>
  <c r="CV674" i="70"/>
  <c r="CV675" i="70"/>
  <c r="CV691" i="70"/>
  <c r="CV677" i="70"/>
  <c r="CV678" i="70"/>
  <c r="CV694" i="70"/>
  <c r="CV679" i="70"/>
  <c r="CV680" i="70"/>
  <c r="CV681" i="70"/>
  <c r="CV682" i="70"/>
  <c r="CV699" i="70"/>
  <c r="CV683" i="70"/>
  <c r="CV684" i="70"/>
  <c r="CV685" i="70"/>
  <c r="CV686" i="70"/>
  <c r="CV704" i="70"/>
  <c r="CV688" i="70"/>
  <c r="CV687" i="70"/>
  <c r="CV689" i="70"/>
  <c r="CV690" i="70"/>
  <c r="CV692" i="70"/>
  <c r="CV710" i="70"/>
  <c r="CV693" i="70"/>
  <c r="CV695" i="70"/>
  <c r="CV696" i="70"/>
  <c r="CV697" i="70"/>
  <c r="CV698" i="70"/>
  <c r="CV700" i="70"/>
  <c r="CV717" i="70"/>
  <c r="CV701" i="70"/>
  <c r="CV702" i="70"/>
  <c r="CV703" i="70"/>
  <c r="CV705" i="70"/>
  <c r="CV706" i="70"/>
  <c r="CV707" i="70"/>
  <c r="CV708" i="70"/>
  <c r="CV709" i="70"/>
  <c r="CV726" i="70"/>
  <c r="CV711" i="70"/>
  <c r="CV712" i="70"/>
  <c r="CU4" i="70"/>
  <c r="CU5" i="70"/>
  <c r="CU6" i="70"/>
  <c r="CU7" i="70"/>
  <c r="CU8" i="70"/>
  <c r="CU9" i="70"/>
  <c r="CU10" i="70"/>
  <c r="CU11" i="70"/>
  <c r="CU12" i="70"/>
  <c r="CU13" i="70"/>
  <c r="CU14" i="70"/>
  <c r="CU15" i="70"/>
  <c r="CU16" i="70"/>
  <c r="CU17" i="70"/>
  <c r="CU18" i="70"/>
  <c r="CU19" i="70"/>
  <c r="CU20" i="70"/>
  <c r="CU21" i="70"/>
  <c r="CU22" i="70"/>
  <c r="CU23" i="70"/>
  <c r="CU24" i="70"/>
  <c r="CU25" i="70"/>
  <c r="CU26" i="70"/>
  <c r="CU27" i="70"/>
  <c r="CU28" i="70"/>
  <c r="CU29" i="70"/>
  <c r="CU30" i="70"/>
  <c r="CU31" i="70"/>
  <c r="CU32" i="70"/>
  <c r="CU33" i="70"/>
  <c r="CU34" i="70"/>
  <c r="CU35" i="70"/>
  <c r="CU36" i="70"/>
  <c r="CU37" i="70"/>
  <c r="CU38" i="70"/>
  <c r="CU39" i="70"/>
  <c r="CU40" i="70"/>
  <c r="CU41" i="70"/>
  <c r="CU42" i="70"/>
  <c r="CU43" i="70"/>
  <c r="CU44" i="70"/>
  <c r="CU45" i="70"/>
  <c r="CU713" i="70"/>
  <c r="CU46" i="70"/>
  <c r="CU48" i="70"/>
  <c r="CU47" i="70"/>
  <c r="CU714" i="70"/>
  <c r="CU49" i="70"/>
  <c r="CU50" i="70"/>
  <c r="CU53" i="70"/>
  <c r="CU51" i="70"/>
  <c r="CU52" i="70"/>
  <c r="CU54" i="70"/>
  <c r="CU55" i="70"/>
  <c r="CU56" i="70"/>
  <c r="CU57" i="70"/>
  <c r="CU58" i="70"/>
  <c r="CU59" i="70"/>
  <c r="CU60" i="70"/>
  <c r="CU61" i="70"/>
  <c r="CU715" i="70"/>
  <c r="CU65" i="70"/>
  <c r="CU62" i="70"/>
  <c r="CU63" i="70"/>
  <c r="CU64" i="70"/>
  <c r="CU66" i="70"/>
  <c r="CU70" i="70"/>
  <c r="CU71" i="70"/>
  <c r="CU67" i="70"/>
  <c r="CU68" i="70"/>
  <c r="CU74" i="70"/>
  <c r="CU69" i="70"/>
  <c r="CU72" i="70"/>
  <c r="CU73" i="70"/>
  <c r="CU75" i="70"/>
  <c r="CU76" i="70"/>
  <c r="CU77" i="70"/>
  <c r="CU78" i="70"/>
  <c r="CU79" i="70"/>
  <c r="CU80" i="70"/>
  <c r="CU84" i="70"/>
  <c r="CU81" i="70"/>
  <c r="CU82" i="70"/>
  <c r="CU83" i="70"/>
  <c r="CU85" i="70"/>
  <c r="CU86" i="70"/>
  <c r="CU87" i="70"/>
  <c r="CU88" i="70"/>
  <c r="CU89" i="70"/>
  <c r="CU90" i="70"/>
  <c r="CU91" i="70"/>
  <c r="CU92" i="70"/>
  <c r="CU93" i="70"/>
  <c r="CU94" i="70"/>
  <c r="CU95" i="70"/>
  <c r="CU96" i="70"/>
  <c r="CU97" i="70"/>
  <c r="CU98" i="70"/>
  <c r="CU99" i="70"/>
  <c r="CU100" i="70"/>
  <c r="CU101" i="70"/>
  <c r="CU102" i="70"/>
  <c r="CU103" i="70"/>
  <c r="CU104" i="70"/>
  <c r="CU105" i="70"/>
  <c r="CU106" i="70"/>
  <c r="CU107" i="70"/>
  <c r="CU108" i="70"/>
  <c r="CU109" i="70"/>
  <c r="CU110" i="70"/>
  <c r="CU111" i="70"/>
  <c r="CU112" i="70"/>
  <c r="CU113" i="70"/>
  <c r="CU114" i="70"/>
  <c r="CU115" i="70"/>
  <c r="CU116" i="70"/>
  <c r="CU117" i="70"/>
  <c r="CU118" i="70"/>
  <c r="CU119" i="70"/>
  <c r="CU120" i="70"/>
  <c r="CU121" i="70"/>
  <c r="CU122" i="70"/>
  <c r="CU123" i="70"/>
  <c r="CU127" i="70"/>
  <c r="CU124" i="70"/>
  <c r="CU125" i="70"/>
  <c r="CU126" i="70"/>
  <c r="CU128" i="70"/>
  <c r="CU129" i="70"/>
  <c r="CU130" i="70"/>
  <c r="CU131" i="70"/>
  <c r="CU132" i="70"/>
  <c r="CU133" i="70"/>
  <c r="CU134" i="70"/>
  <c r="CU138" i="70"/>
  <c r="CU135" i="70"/>
  <c r="CU136" i="70"/>
  <c r="CU137" i="70"/>
  <c r="CU139" i="70"/>
  <c r="CU140" i="70"/>
  <c r="CU141" i="70"/>
  <c r="CU142" i="70"/>
  <c r="CU143" i="70"/>
  <c r="CU147" i="70"/>
  <c r="CU144" i="70"/>
  <c r="CU145" i="70"/>
  <c r="CU146" i="70"/>
  <c r="CU148" i="70"/>
  <c r="CU149" i="70"/>
  <c r="CU716" i="70"/>
  <c r="CU150" i="70"/>
  <c r="CU718" i="70"/>
  <c r="CU151" i="70"/>
  <c r="CU157" i="70"/>
  <c r="CU158" i="70"/>
  <c r="CU152" i="70"/>
  <c r="CU153" i="70"/>
  <c r="CU154" i="70"/>
  <c r="CU155" i="70"/>
  <c r="CU163" i="70"/>
  <c r="CU156" i="70"/>
  <c r="CU159" i="70"/>
  <c r="CU160" i="70"/>
  <c r="CU161" i="70"/>
  <c r="CU162" i="70"/>
  <c r="CU164" i="70"/>
  <c r="CU165" i="70"/>
  <c r="CU166" i="70"/>
  <c r="CU167" i="70"/>
  <c r="CU168" i="70"/>
  <c r="CU169" i="70"/>
  <c r="CU170" i="70"/>
  <c r="CU171" i="70"/>
  <c r="CU172" i="70"/>
  <c r="CU178" i="70"/>
  <c r="CU173" i="70"/>
  <c r="CU174" i="70"/>
  <c r="CU175" i="70"/>
  <c r="CU176" i="70"/>
  <c r="CU177" i="70"/>
  <c r="CU179" i="70"/>
  <c r="CU180" i="70"/>
  <c r="CU181" i="70"/>
  <c r="CU182" i="70"/>
  <c r="CU183" i="70"/>
  <c r="CU184" i="70"/>
  <c r="CU185" i="70"/>
  <c r="CU191" i="70"/>
  <c r="CU186" i="70"/>
  <c r="CU187" i="70"/>
  <c r="CU188" i="70"/>
  <c r="CU189" i="70"/>
  <c r="CU190" i="70"/>
  <c r="CU192" i="70"/>
  <c r="CU198" i="70"/>
  <c r="CU193" i="70"/>
  <c r="CU194" i="70"/>
  <c r="CU195" i="70"/>
  <c r="CU196" i="70"/>
  <c r="CU197" i="70"/>
  <c r="CU204" i="70"/>
  <c r="CU199" i="70"/>
  <c r="CU200" i="70"/>
  <c r="CU207" i="70"/>
  <c r="CU201" i="70"/>
  <c r="CU202" i="70"/>
  <c r="CU203" i="70"/>
  <c r="CU205" i="70"/>
  <c r="CU206" i="70"/>
  <c r="CU208" i="70"/>
  <c r="CU209" i="70"/>
  <c r="CU215" i="70"/>
  <c r="CU210" i="70"/>
  <c r="CU211" i="70"/>
  <c r="CU212" i="70"/>
  <c r="CU213" i="70"/>
  <c r="CU214" i="70"/>
  <c r="CU216" i="70"/>
  <c r="CU222" i="70"/>
  <c r="CU217" i="70"/>
  <c r="CU218" i="70"/>
  <c r="CU219" i="70"/>
  <c r="CU220" i="70"/>
  <c r="CU221" i="70"/>
  <c r="CU228" i="70"/>
  <c r="CU223" i="70"/>
  <c r="CU224" i="70"/>
  <c r="CU231" i="70"/>
  <c r="CU232" i="70"/>
  <c r="CU233" i="70"/>
  <c r="CU225" i="70"/>
  <c r="CU235" i="70"/>
  <c r="CU236" i="70"/>
  <c r="CU237" i="70"/>
  <c r="CU226" i="70"/>
  <c r="CU239" i="70"/>
  <c r="CU227" i="70"/>
  <c r="CU229" i="70"/>
  <c r="CU230" i="70"/>
  <c r="CU234" i="70"/>
  <c r="CU238" i="70"/>
  <c r="CU240" i="70"/>
  <c r="CU241" i="70"/>
  <c r="CU242" i="70"/>
  <c r="CU243" i="70"/>
  <c r="CU244" i="70"/>
  <c r="CU245" i="70"/>
  <c r="CU251" i="70"/>
  <c r="CU246" i="70"/>
  <c r="CU247" i="70"/>
  <c r="CU248" i="70"/>
  <c r="CU255" i="70"/>
  <c r="CU249" i="70"/>
  <c r="CU250" i="70"/>
  <c r="CU252" i="70"/>
  <c r="CU253" i="70"/>
  <c r="CU260" i="70"/>
  <c r="CU254" i="70"/>
  <c r="CU256" i="70"/>
  <c r="CU257" i="70"/>
  <c r="CU258" i="70"/>
  <c r="CU259" i="70"/>
  <c r="CU266" i="70"/>
  <c r="CU261" i="70"/>
  <c r="CU262" i="70"/>
  <c r="CU269" i="70"/>
  <c r="CU263" i="70"/>
  <c r="CU264" i="70"/>
  <c r="CU265" i="70"/>
  <c r="CU267" i="70"/>
  <c r="CU268" i="70"/>
  <c r="CU270" i="70"/>
  <c r="CU271" i="70"/>
  <c r="CU272" i="70"/>
  <c r="CU278" i="70"/>
  <c r="CU273" i="70"/>
  <c r="CU274" i="70"/>
  <c r="CU281" i="70"/>
  <c r="CU275" i="70"/>
  <c r="CU276" i="70"/>
  <c r="CU277" i="70"/>
  <c r="CU279" i="70"/>
  <c r="CU280" i="70"/>
  <c r="CU287" i="70"/>
  <c r="CU282" i="70"/>
  <c r="CU283" i="70"/>
  <c r="CU284" i="70"/>
  <c r="CU285" i="70"/>
  <c r="CU286" i="70"/>
  <c r="CU288" i="70"/>
  <c r="CU289" i="70"/>
  <c r="CU290" i="70"/>
  <c r="CU719" i="70"/>
  <c r="CU297" i="70"/>
  <c r="CU298" i="70"/>
  <c r="CU291" i="70"/>
  <c r="CU300" i="70"/>
  <c r="CU292" i="70"/>
  <c r="CU293" i="70"/>
  <c r="CU294" i="70"/>
  <c r="CU295" i="70"/>
  <c r="CU296" i="70"/>
  <c r="CU299" i="70"/>
  <c r="CU301" i="70"/>
  <c r="CU302" i="70"/>
  <c r="CU303" i="70"/>
  <c r="CU304" i="70"/>
  <c r="CU305" i="70"/>
  <c r="CU312" i="70"/>
  <c r="CU306" i="70"/>
  <c r="CU307" i="70"/>
  <c r="CU308" i="70"/>
  <c r="CU309" i="70"/>
  <c r="CU310" i="70"/>
  <c r="CU311" i="70"/>
  <c r="CU313" i="70"/>
  <c r="CU314" i="70"/>
  <c r="CU315" i="70"/>
  <c r="CU316" i="70"/>
  <c r="CU323" i="70"/>
  <c r="CU317" i="70"/>
  <c r="CU318" i="70"/>
  <c r="CU319" i="70"/>
  <c r="CU320" i="70"/>
  <c r="CU321" i="70"/>
  <c r="CU322" i="70"/>
  <c r="CU324" i="70"/>
  <c r="CU325" i="70"/>
  <c r="CU326" i="70"/>
  <c r="CU327" i="70"/>
  <c r="CU328" i="70"/>
  <c r="CU335" i="70"/>
  <c r="CU329" i="70"/>
  <c r="CU330" i="70"/>
  <c r="CU338" i="70"/>
  <c r="CU331" i="70"/>
  <c r="CU332" i="70"/>
  <c r="CU333" i="70"/>
  <c r="CU334" i="70"/>
  <c r="CU336" i="70"/>
  <c r="CU337" i="70"/>
  <c r="CU339" i="70"/>
  <c r="CU346" i="70"/>
  <c r="CU340" i="70"/>
  <c r="CU341" i="70"/>
  <c r="CU342" i="70"/>
  <c r="CU343" i="70"/>
  <c r="CU344" i="70"/>
  <c r="CU345" i="70"/>
  <c r="CU347" i="70"/>
  <c r="CU348" i="70"/>
  <c r="CU355" i="70"/>
  <c r="CU349" i="70"/>
  <c r="CU350" i="70"/>
  <c r="CU358" i="70"/>
  <c r="CU351" i="70"/>
  <c r="CU352" i="70"/>
  <c r="CU353" i="70"/>
  <c r="CU354" i="70"/>
  <c r="CU356" i="70"/>
  <c r="CU357" i="70"/>
  <c r="CU359" i="70"/>
  <c r="CU366" i="70"/>
  <c r="CU360" i="70"/>
  <c r="CU361" i="70"/>
  <c r="CU369" i="70"/>
  <c r="CU362" i="70"/>
  <c r="CU363" i="70"/>
  <c r="CU364" i="70"/>
  <c r="CU365" i="70"/>
  <c r="CU367" i="70"/>
  <c r="CU368" i="70"/>
  <c r="CU376" i="70"/>
  <c r="CU370" i="70"/>
  <c r="CU371" i="70"/>
  <c r="CU372" i="70"/>
  <c r="CU373" i="70"/>
  <c r="CU374" i="70"/>
  <c r="CU375" i="70"/>
  <c r="CU377" i="70"/>
  <c r="CU378" i="70"/>
  <c r="CU379" i="70"/>
  <c r="CU380" i="70"/>
  <c r="CU381" i="70"/>
  <c r="CU382" i="70"/>
  <c r="CU383" i="70"/>
  <c r="CU384" i="70"/>
  <c r="CU385" i="70"/>
  <c r="CU386" i="70"/>
  <c r="CU393" i="70"/>
  <c r="CU394" i="70"/>
  <c r="CU387" i="70"/>
  <c r="CU388" i="70"/>
  <c r="CU397" i="70"/>
  <c r="CU398" i="70"/>
  <c r="CU389" i="70"/>
  <c r="CU390" i="70"/>
  <c r="CU391" i="70"/>
  <c r="CU392" i="70"/>
  <c r="CU395" i="70"/>
  <c r="CU404" i="70"/>
  <c r="CU396" i="70"/>
  <c r="CU399" i="70"/>
  <c r="CU400" i="70"/>
  <c r="CU401" i="70"/>
  <c r="CU402" i="70"/>
  <c r="CU403" i="70"/>
  <c r="CU405" i="70"/>
  <c r="CU406" i="70"/>
  <c r="CU720" i="70"/>
  <c r="CU407" i="70"/>
  <c r="CU408" i="70"/>
  <c r="CU409" i="70"/>
  <c r="CU410" i="70"/>
  <c r="CU411" i="70"/>
  <c r="CU412" i="70"/>
  <c r="CU413" i="70"/>
  <c r="CU414" i="70"/>
  <c r="CU415" i="70"/>
  <c r="CU416" i="70"/>
  <c r="CU424" i="70"/>
  <c r="CU417" i="70"/>
  <c r="CU721" i="70"/>
  <c r="CU418" i="70"/>
  <c r="CU419" i="70"/>
  <c r="CU420" i="70"/>
  <c r="CU421" i="70"/>
  <c r="CU422" i="70"/>
  <c r="CU722" i="70"/>
  <c r="CU723" i="70"/>
  <c r="CU423" i="70"/>
  <c r="CU435" i="70"/>
  <c r="CU425" i="70"/>
  <c r="CU426" i="70"/>
  <c r="CU427" i="70"/>
  <c r="CU428" i="70"/>
  <c r="CU429" i="70"/>
  <c r="CU724" i="70"/>
  <c r="CU430" i="70"/>
  <c r="CU431" i="70"/>
  <c r="CU432" i="70"/>
  <c r="CU445" i="70"/>
  <c r="CU446" i="70"/>
  <c r="CU447" i="70"/>
  <c r="CU448" i="70"/>
  <c r="CU449" i="70"/>
  <c r="CU450" i="70"/>
  <c r="CU451" i="70"/>
  <c r="CU452" i="70"/>
  <c r="CU453" i="70"/>
  <c r="CU433" i="70"/>
  <c r="CU434" i="70"/>
  <c r="CU436" i="70"/>
  <c r="CU437" i="70"/>
  <c r="CU438" i="70"/>
  <c r="CU439" i="70"/>
  <c r="CU440" i="70"/>
  <c r="CU441" i="70"/>
  <c r="CU442" i="70"/>
  <c r="CU443" i="70"/>
  <c r="CU464" i="70"/>
  <c r="CU444" i="70"/>
  <c r="CU454" i="70"/>
  <c r="CU455" i="70"/>
  <c r="CU725" i="70"/>
  <c r="CU727" i="70"/>
  <c r="CU456" i="70"/>
  <c r="CU457" i="70"/>
  <c r="CU458" i="70"/>
  <c r="CU459" i="70"/>
  <c r="CU460" i="70"/>
  <c r="CU475" i="70"/>
  <c r="CU476" i="70"/>
  <c r="CU477" i="70"/>
  <c r="CU478" i="70"/>
  <c r="CU479" i="70"/>
  <c r="CU480" i="70"/>
  <c r="CU481" i="70"/>
  <c r="CU482" i="70"/>
  <c r="CU483" i="70"/>
  <c r="CU484" i="70"/>
  <c r="CU461" i="70"/>
  <c r="CU462" i="70"/>
  <c r="CU463" i="70"/>
  <c r="CU465" i="70"/>
  <c r="CU466" i="70"/>
  <c r="CU490" i="70"/>
  <c r="CU491" i="70"/>
  <c r="CU467" i="70"/>
  <c r="CU468" i="70"/>
  <c r="CU469" i="70"/>
  <c r="CU470" i="70"/>
  <c r="CU471" i="70"/>
  <c r="CU472" i="70"/>
  <c r="CU473" i="70"/>
  <c r="CU474" i="70"/>
  <c r="CU485" i="70"/>
  <c r="CU501" i="70"/>
  <c r="CU486" i="70"/>
  <c r="CU487" i="70"/>
  <c r="CU488" i="70"/>
  <c r="CU489" i="70"/>
  <c r="CU492" i="70"/>
  <c r="CU493" i="70"/>
  <c r="CU508" i="70"/>
  <c r="CU494" i="70"/>
  <c r="CU495" i="70"/>
  <c r="CU496" i="70"/>
  <c r="CU497" i="70"/>
  <c r="CU513" i="70"/>
  <c r="CU498" i="70"/>
  <c r="CU499" i="70"/>
  <c r="CU500" i="70"/>
  <c r="CU502" i="70"/>
  <c r="CU503" i="70"/>
  <c r="CU504" i="70"/>
  <c r="CU520" i="70"/>
  <c r="CU505" i="70"/>
  <c r="CU506" i="70"/>
  <c r="CU523" i="70"/>
  <c r="CU507" i="70"/>
  <c r="CU509" i="70"/>
  <c r="CU510" i="70"/>
  <c r="CU511" i="70"/>
  <c r="CU512" i="70"/>
  <c r="CU514" i="70"/>
  <c r="CU515" i="70"/>
  <c r="CU516" i="70"/>
  <c r="CU532" i="70"/>
  <c r="CU517" i="70"/>
  <c r="CU518" i="70"/>
  <c r="CU535" i="70"/>
  <c r="CU519" i="70"/>
  <c r="CU521" i="70"/>
  <c r="CU522" i="70"/>
  <c r="CU524" i="70"/>
  <c r="CU525" i="70"/>
  <c r="CU526" i="70"/>
  <c r="CU527" i="70"/>
  <c r="CU528" i="70"/>
  <c r="CU529" i="70"/>
  <c r="CU545" i="70"/>
  <c r="CU530" i="70"/>
  <c r="CU531" i="70"/>
  <c r="CU533" i="70"/>
  <c r="CU549" i="70"/>
  <c r="CU534" i="70"/>
  <c r="CU536" i="70"/>
  <c r="CU537" i="70"/>
  <c r="CU538" i="70"/>
  <c r="CU554" i="70"/>
  <c r="CU539" i="70"/>
  <c r="CU540" i="70"/>
  <c r="CU541" i="70"/>
  <c r="CU542" i="70"/>
  <c r="CU559" i="70"/>
  <c r="CU543" i="70"/>
  <c r="CU544" i="70"/>
  <c r="CU546" i="70"/>
  <c r="CU547" i="70"/>
  <c r="CU564" i="70"/>
  <c r="CU548" i="70"/>
  <c r="CU550" i="70"/>
  <c r="CU551" i="70"/>
  <c r="CU568" i="70"/>
  <c r="CU552" i="70"/>
  <c r="CU553" i="70"/>
  <c r="CU555" i="70"/>
  <c r="CU556" i="70"/>
  <c r="CU557" i="70"/>
  <c r="CU558" i="70"/>
  <c r="CU560" i="70"/>
  <c r="CU561" i="70"/>
  <c r="CU562" i="70"/>
  <c r="CU563" i="70"/>
  <c r="CU565" i="70"/>
  <c r="CU580" i="70"/>
  <c r="CU566" i="70"/>
  <c r="CU567" i="70"/>
  <c r="CU569" i="70"/>
  <c r="CU570" i="70"/>
  <c r="CU571" i="70"/>
  <c r="CU572" i="70"/>
  <c r="CU573" i="70"/>
  <c r="CU574" i="70"/>
  <c r="CU575" i="70"/>
  <c r="CU576" i="70"/>
  <c r="CU591" i="70"/>
  <c r="CU577" i="70"/>
  <c r="CU578" i="70"/>
  <c r="CU579" i="70"/>
  <c r="CU581" i="70"/>
  <c r="CU582" i="70"/>
  <c r="CU583" i="70"/>
  <c r="CU584" i="70"/>
  <c r="CU599" i="70"/>
  <c r="CU585" i="70"/>
  <c r="CU586" i="70"/>
  <c r="CU587" i="70"/>
  <c r="CU588" i="70"/>
  <c r="CU604" i="70"/>
  <c r="CU589" i="70"/>
  <c r="CU590" i="70"/>
  <c r="CU592" i="70"/>
  <c r="CU608" i="70"/>
  <c r="CU593" i="70"/>
  <c r="CU594" i="70"/>
  <c r="CU595" i="70"/>
  <c r="CU596" i="70"/>
  <c r="CU597" i="70"/>
  <c r="CU598" i="70"/>
  <c r="CU600" i="70"/>
  <c r="CU616" i="70"/>
  <c r="CU601" i="70"/>
  <c r="CU618" i="70"/>
  <c r="CU619" i="70"/>
  <c r="CU620" i="70"/>
  <c r="CU621" i="70"/>
  <c r="CU622" i="70"/>
  <c r="CU623" i="70"/>
  <c r="CU624" i="70"/>
  <c r="CU625" i="70"/>
  <c r="CU626" i="70"/>
  <c r="CU627" i="70"/>
  <c r="CU602" i="70"/>
  <c r="CU629" i="70"/>
  <c r="CU630" i="70"/>
  <c r="CU631" i="70"/>
  <c r="CU603" i="70"/>
  <c r="CU605" i="70"/>
  <c r="CU606" i="70"/>
  <c r="CU635" i="70"/>
  <c r="CU607" i="70"/>
  <c r="CU609" i="70"/>
  <c r="CU610" i="70"/>
  <c r="CU611" i="70"/>
  <c r="CU640" i="70"/>
  <c r="CU641" i="70"/>
  <c r="CU612" i="70"/>
  <c r="CU613" i="70"/>
  <c r="CU614" i="70"/>
  <c r="CU615" i="70"/>
  <c r="CU617" i="70"/>
  <c r="CU628" i="70"/>
  <c r="CU632" i="70"/>
  <c r="CU633" i="70"/>
  <c r="CU634" i="70"/>
  <c r="CU651" i="70"/>
  <c r="CU652" i="70"/>
  <c r="CU636" i="70"/>
  <c r="CU637" i="70"/>
  <c r="CU638" i="70"/>
  <c r="CU639" i="70"/>
  <c r="CU642" i="70"/>
  <c r="CU643" i="70"/>
  <c r="CU644" i="70"/>
  <c r="CU728" i="70"/>
  <c r="CU645" i="70"/>
  <c r="CU646" i="70"/>
  <c r="CU647" i="70"/>
  <c r="CU648" i="70"/>
  <c r="CU649" i="70"/>
  <c r="CU650" i="70"/>
  <c r="CU667" i="70"/>
  <c r="CU653" i="70"/>
  <c r="CU654" i="70"/>
  <c r="CU655" i="70"/>
  <c r="CU656" i="70"/>
  <c r="CU672" i="70"/>
  <c r="CU673" i="70"/>
  <c r="CU657" i="70"/>
  <c r="CU658" i="70"/>
  <c r="CU676" i="70"/>
  <c r="CU659" i="70"/>
  <c r="CU660" i="70"/>
  <c r="CU661" i="70"/>
  <c r="CU662" i="70"/>
  <c r="CU663" i="70"/>
  <c r="CU664" i="70"/>
  <c r="CU665" i="70"/>
  <c r="CU666" i="70"/>
  <c r="CU668" i="70"/>
  <c r="CU669" i="70"/>
  <c r="CU670" i="70"/>
  <c r="CU671" i="70"/>
  <c r="CU674" i="70"/>
  <c r="CU675" i="70"/>
  <c r="CU691" i="70"/>
  <c r="CU677" i="70"/>
  <c r="CU678" i="70"/>
  <c r="CU694" i="70"/>
  <c r="CU679" i="70"/>
  <c r="CU680" i="70"/>
  <c r="CU681" i="70"/>
  <c r="CU682" i="70"/>
  <c r="CU699" i="70"/>
  <c r="CU683" i="70"/>
  <c r="CU684" i="70"/>
  <c r="CU685" i="70"/>
  <c r="CU686" i="70"/>
  <c r="CU704" i="70"/>
  <c r="CU688" i="70"/>
  <c r="CU687" i="70"/>
  <c r="CU689" i="70"/>
  <c r="CU690" i="70"/>
  <c r="CU692" i="70"/>
  <c r="CU710" i="70"/>
  <c r="CU693" i="70"/>
  <c r="CU695" i="70"/>
  <c r="CU696" i="70"/>
  <c r="CU697" i="70"/>
  <c r="CU698" i="70"/>
  <c r="CU700" i="70"/>
  <c r="CU717" i="70"/>
  <c r="CU701" i="70"/>
  <c r="CU702" i="70"/>
  <c r="CU703" i="70"/>
  <c r="CU705" i="70"/>
  <c r="CU706" i="70"/>
  <c r="CU707" i="70"/>
  <c r="CU708" i="70"/>
  <c r="CU709" i="70"/>
  <c r="CU726" i="70"/>
  <c r="CU711" i="70"/>
  <c r="CU712" i="70"/>
  <c r="CT4" i="70"/>
  <c r="CT5" i="70"/>
  <c r="CT6" i="70"/>
  <c r="CT7" i="70"/>
  <c r="CT8" i="70"/>
  <c r="CT9" i="70"/>
  <c r="CT10" i="70"/>
  <c r="CT11" i="70"/>
  <c r="CT12" i="70"/>
  <c r="CT13" i="70"/>
  <c r="CT14" i="70"/>
  <c r="CT15" i="70"/>
  <c r="CT16" i="70"/>
  <c r="CT17" i="70"/>
  <c r="CT18" i="70"/>
  <c r="CT19" i="70"/>
  <c r="CT20" i="70"/>
  <c r="CT21" i="70"/>
  <c r="CT22" i="70"/>
  <c r="CT23" i="70"/>
  <c r="CT24" i="70"/>
  <c r="CT25" i="70"/>
  <c r="CT26" i="70"/>
  <c r="CT27" i="70"/>
  <c r="CT28" i="70"/>
  <c r="CT29" i="70"/>
  <c r="CT30" i="70"/>
  <c r="CT31" i="70"/>
  <c r="CT32" i="70"/>
  <c r="CT33" i="70"/>
  <c r="CT34" i="70"/>
  <c r="CT35" i="70"/>
  <c r="CT36" i="70"/>
  <c r="CT37" i="70"/>
  <c r="CT38" i="70"/>
  <c r="CT39" i="70"/>
  <c r="CT40" i="70"/>
  <c r="CT41" i="70"/>
  <c r="CT42" i="70"/>
  <c r="CT43" i="70"/>
  <c r="CT44" i="70"/>
  <c r="CT45" i="70"/>
  <c r="CT713" i="70"/>
  <c r="CT46" i="70"/>
  <c r="CT48" i="70"/>
  <c r="CT47" i="70"/>
  <c r="CT714" i="70"/>
  <c r="CT49" i="70"/>
  <c r="CT50" i="70"/>
  <c r="CT53" i="70"/>
  <c r="CT51" i="70"/>
  <c r="CT52" i="70"/>
  <c r="CT54" i="70"/>
  <c r="CT55" i="70"/>
  <c r="CT56" i="70"/>
  <c r="CT57" i="70"/>
  <c r="CT58" i="70"/>
  <c r="CT59" i="70"/>
  <c r="CT60" i="70"/>
  <c r="CT61" i="70"/>
  <c r="CT715" i="70"/>
  <c r="CT65" i="70"/>
  <c r="CT62" i="70"/>
  <c r="CT63" i="70"/>
  <c r="CT64" i="70"/>
  <c r="CT66" i="70"/>
  <c r="CT70" i="70"/>
  <c r="CT71" i="70"/>
  <c r="CT67" i="70"/>
  <c r="CT68" i="70"/>
  <c r="CT74" i="70"/>
  <c r="CT69" i="70"/>
  <c r="CT72" i="70"/>
  <c r="CT73" i="70"/>
  <c r="CT75" i="70"/>
  <c r="CT76" i="70"/>
  <c r="CT77" i="70"/>
  <c r="CT78" i="70"/>
  <c r="CT79" i="70"/>
  <c r="CT80" i="70"/>
  <c r="CT84" i="70"/>
  <c r="CT81" i="70"/>
  <c r="CT82" i="70"/>
  <c r="CT83" i="70"/>
  <c r="CT85" i="70"/>
  <c r="CT86" i="70"/>
  <c r="CT87" i="70"/>
  <c r="CT88" i="70"/>
  <c r="CT89" i="70"/>
  <c r="CT90" i="70"/>
  <c r="CT91" i="70"/>
  <c r="CT92" i="70"/>
  <c r="CT93" i="70"/>
  <c r="CT94" i="70"/>
  <c r="CT95" i="70"/>
  <c r="CT96" i="70"/>
  <c r="CT97" i="70"/>
  <c r="CT98" i="70"/>
  <c r="CT99" i="70"/>
  <c r="CT100" i="70"/>
  <c r="CT101" i="70"/>
  <c r="CT102" i="70"/>
  <c r="CT103" i="70"/>
  <c r="CT104" i="70"/>
  <c r="CT105" i="70"/>
  <c r="CT106" i="70"/>
  <c r="CT107" i="70"/>
  <c r="CT108" i="70"/>
  <c r="CT109" i="70"/>
  <c r="CT110" i="70"/>
  <c r="CT111" i="70"/>
  <c r="CT112" i="70"/>
  <c r="CT113" i="70"/>
  <c r="CT114" i="70"/>
  <c r="CT115" i="70"/>
  <c r="CT116" i="70"/>
  <c r="CT117" i="70"/>
  <c r="CT118" i="70"/>
  <c r="CT119" i="70"/>
  <c r="CT120" i="70"/>
  <c r="CT121" i="70"/>
  <c r="CT122" i="70"/>
  <c r="CT123" i="70"/>
  <c r="CT127" i="70"/>
  <c r="CT124" i="70"/>
  <c r="CT125" i="70"/>
  <c r="CT126" i="70"/>
  <c r="CT128" i="70"/>
  <c r="CT129" i="70"/>
  <c r="CT130" i="70"/>
  <c r="CT131" i="70"/>
  <c r="CT132" i="70"/>
  <c r="CT133" i="70"/>
  <c r="CT134" i="70"/>
  <c r="CT138" i="70"/>
  <c r="CT135" i="70"/>
  <c r="CT136" i="70"/>
  <c r="CT137" i="70"/>
  <c r="CT139" i="70"/>
  <c r="CT140" i="70"/>
  <c r="CT141" i="70"/>
  <c r="CT142" i="70"/>
  <c r="CT143" i="70"/>
  <c r="CT147" i="70"/>
  <c r="CT144" i="70"/>
  <c r="CT145" i="70"/>
  <c r="CT146" i="70"/>
  <c r="CT148" i="70"/>
  <c r="CT149" i="70"/>
  <c r="CT716" i="70"/>
  <c r="CT150" i="70"/>
  <c r="CT718" i="70"/>
  <c r="CT151" i="70"/>
  <c r="CT157" i="70"/>
  <c r="CT158" i="70"/>
  <c r="CT152" i="70"/>
  <c r="CT153" i="70"/>
  <c r="CT154" i="70"/>
  <c r="CT155" i="70"/>
  <c r="CT163" i="70"/>
  <c r="CT156" i="70"/>
  <c r="CT159" i="70"/>
  <c r="CT160" i="70"/>
  <c r="CT161" i="70"/>
  <c r="CT162" i="70"/>
  <c r="CT164" i="70"/>
  <c r="CT165" i="70"/>
  <c r="CT166" i="70"/>
  <c r="CT167" i="70"/>
  <c r="CT168" i="70"/>
  <c r="CT169" i="70"/>
  <c r="CT170" i="70"/>
  <c r="CT171" i="70"/>
  <c r="CT172" i="70"/>
  <c r="CT178" i="70"/>
  <c r="CT173" i="70"/>
  <c r="CT174" i="70"/>
  <c r="CT175" i="70"/>
  <c r="CT176" i="70"/>
  <c r="CT177" i="70"/>
  <c r="CT179" i="70"/>
  <c r="CT180" i="70"/>
  <c r="CT181" i="70"/>
  <c r="CT182" i="70"/>
  <c r="CT183" i="70"/>
  <c r="CT184" i="70"/>
  <c r="CT185" i="70"/>
  <c r="CT191" i="70"/>
  <c r="CT186" i="70"/>
  <c r="CT187" i="70"/>
  <c r="CT188" i="70"/>
  <c r="CT189" i="70"/>
  <c r="CT190" i="70"/>
  <c r="CT192" i="70"/>
  <c r="CT198" i="70"/>
  <c r="CT193" i="70"/>
  <c r="CT194" i="70"/>
  <c r="CT195" i="70"/>
  <c r="CT196" i="70"/>
  <c r="CT197" i="70"/>
  <c r="CT204" i="70"/>
  <c r="CT199" i="70"/>
  <c r="CT200" i="70"/>
  <c r="CT207" i="70"/>
  <c r="CT201" i="70"/>
  <c r="CT202" i="70"/>
  <c r="CT203" i="70"/>
  <c r="CT205" i="70"/>
  <c r="CT206" i="70"/>
  <c r="CT208" i="70"/>
  <c r="CT209" i="70"/>
  <c r="CT215" i="70"/>
  <c r="CT210" i="70"/>
  <c r="CT211" i="70"/>
  <c r="CT212" i="70"/>
  <c r="CT213" i="70"/>
  <c r="CT214" i="70"/>
  <c r="CT216" i="70"/>
  <c r="CT222" i="70"/>
  <c r="CT217" i="70"/>
  <c r="CT218" i="70"/>
  <c r="CT219" i="70"/>
  <c r="CT220" i="70"/>
  <c r="CT221" i="70"/>
  <c r="CT228" i="70"/>
  <c r="CT223" i="70"/>
  <c r="CT224" i="70"/>
  <c r="CT231" i="70"/>
  <c r="CT232" i="70"/>
  <c r="CT233" i="70"/>
  <c r="CT225" i="70"/>
  <c r="CT235" i="70"/>
  <c r="CT236" i="70"/>
  <c r="CT237" i="70"/>
  <c r="CT226" i="70"/>
  <c r="CT239" i="70"/>
  <c r="CT227" i="70"/>
  <c r="CT229" i="70"/>
  <c r="CT230" i="70"/>
  <c r="CT234" i="70"/>
  <c r="CT238" i="70"/>
  <c r="CT240" i="70"/>
  <c r="CT241" i="70"/>
  <c r="CT242" i="70"/>
  <c r="CT243" i="70"/>
  <c r="CT244" i="70"/>
  <c r="CT245" i="70"/>
  <c r="CT251" i="70"/>
  <c r="CT246" i="70"/>
  <c r="CT247" i="70"/>
  <c r="CT248" i="70"/>
  <c r="CT255" i="70"/>
  <c r="CT249" i="70"/>
  <c r="CT250" i="70"/>
  <c r="CT252" i="70"/>
  <c r="CT253" i="70"/>
  <c r="CT260" i="70"/>
  <c r="CT254" i="70"/>
  <c r="CT256" i="70"/>
  <c r="CT257" i="70"/>
  <c r="CT258" i="70"/>
  <c r="CT259" i="70"/>
  <c r="CT266" i="70"/>
  <c r="CT261" i="70"/>
  <c r="CT262" i="70"/>
  <c r="CT269" i="70"/>
  <c r="CT263" i="70"/>
  <c r="CT264" i="70"/>
  <c r="CT265" i="70"/>
  <c r="CT267" i="70"/>
  <c r="CT268" i="70"/>
  <c r="CT270" i="70"/>
  <c r="CT271" i="70"/>
  <c r="CT272" i="70"/>
  <c r="CT278" i="70"/>
  <c r="CT273" i="70"/>
  <c r="CT274" i="70"/>
  <c r="CT281" i="70"/>
  <c r="CT275" i="70"/>
  <c r="CT276" i="70"/>
  <c r="CT277" i="70"/>
  <c r="CT279" i="70"/>
  <c r="CT280" i="70"/>
  <c r="CT287" i="70"/>
  <c r="CT282" i="70"/>
  <c r="CT283" i="70"/>
  <c r="CT284" i="70"/>
  <c r="CT285" i="70"/>
  <c r="CT286" i="70"/>
  <c r="CT288" i="70"/>
  <c r="CT289" i="70"/>
  <c r="CT290" i="70"/>
  <c r="CT719" i="70"/>
  <c r="CT297" i="70"/>
  <c r="CT298" i="70"/>
  <c r="CT291" i="70"/>
  <c r="CT300" i="70"/>
  <c r="CT292" i="70"/>
  <c r="CT293" i="70"/>
  <c r="CT294" i="70"/>
  <c r="CT295" i="70"/>
  <c r="CT296" i="70"/>
  <c r="CT299" i="70"/>
  <c r="CT301" i="70"/>
  <c r="CT302" i="70"/>
  <c r="CT303" i="70"/>
  <c r="CT304" i="70"/>
  <c r="CT305" i="70"/>
  <c r="CT312" i="70"/>
  <c r="CT306" i="70"/>
  <c r="CT307" i="70"/>
  <c r="CT308" i="70"/>
  <c r="CT309" i="70"/>
  <c r="CT310" i="70"/>
  <c r="CT311" i="70"/>
  <c r="CT313" i="70"/>
  <c r="CT314" i="70"/>
  <c r="CT315" i="70"/>
  <c r="CT316" i="70"/>
  <c r="CT323" i="70"/>
  <c r="CT317" i="70"/>
  <c r="CT318" i="70"/>
  <c r="CT319" i="70"/>
  <c r="CT320" i="70"/>
  <c r="CT321" i="70"/>
  <c r="CT322" i="70"/>
  <c r="CT324" i="70"/>
  <c r="CT325" i="70"/>
  <c r="CT326" i="70"/>
  <c r="CT327" i="70"/>
  <c r="CT328" i="70"/>
  <c r="CT335" i="70"/>
  <c r="CT329" i="70"/>
  <c r="CT330" i="70"/>
  <c r="CT338" i="70"/>
  <c r="CT331" i="70"/>
  <c r="CT332" i="70"/>
  <c r="CT333" i="70"/>
  <c r="CT334" i="70"/>
  <c r="CT336" i="70"/>
  <c r="CT337" i="70"/>
  <c r="CT339" i="70"/>
  <c r="CT346" i="70"/>
  <c r="CT340" i="70"/>
  <c r="CT341" i="70"/>
  <c r="CT342" i="70"/>
  <c r="CT343" i="70"/>
  <c r="CT344" i="70"/>
  <c r="CT345" i="70"/>
  <c r="CT347" i="70"/>
  <c r="CT348" i="70"/>
  <c r="CT355" i="70"/>
  <c r="CT349" i="70"/>
  <c r="CT350" i="70"/>
  <c r="CT358" i="70"/>
  <c r="CT351" i="70"/>
  <c r="CT352" i="70"/>
  <c r="CT353" i="70"/>
  <c r="CT354" i="70"/>
  <c r="CT356" i="70"/>
  <c r="CT357" i="70"/>
  <c r="CT359" i="70"/>
  <c r="CT366" i="70"/>
  <c r="CT360" i="70"/>
  <c r="CT361" i="70"/>
  <c r="CT369" i="70"/>
  <c r="CT362" i="70"/>
  <c r="CT363" i="70"/>
  <c r="CT364" i="70"/>
  <c r="CT365" i="70"/>
  <c r="CT367" i="70"/>
  <c r="CT368" i="70"/>
  <c r="CT376" i="70"/>
  <c r="CT370" i="70"/>
  <c r="CT371" i="70"/>
  <c r="CT372" i="70"/>
  <c r="CT373" i="70"/>
  <c r="CT374" i="70"/>
  <c r="CT375" i="70"/>
  <c r="CT377" i="70"/>
  <c r="CT378" i="70"/>
  <c r="CT379" i="70"/>
  <c r="CT380" i="70"/>
  <c r="CT381" i="70"/>
  <c r="CT382" i="70"/>
  <c r="CT383" i="70"/>
  <c r="CT384" i="70"/>
  <c r="CT385" i="70"/>
  <c r="CT386" i="70"/>
  <c r="CT393" i="70"/>
  <c r="CT394" i="70"/>
  <c r="CT387" i="70"/>
  <c r="CT388" i="70"/>
  <c r="CT397" i="70"/>
  <c r="CT398" i="70"/>
  <c r="CT389" i="70"/>
  <c r="CT390" i="70"/>
  <c r="CT391" i="70"/>
  <c r="CT392" i="70"/>
  <c r="CT395" i="70"/>
  <c r="CT404" i="70"/>
  <c r="CT396" i="70"/>
  <c r="CT399" i="70"/>
  <c r="CT400" i="70"/>
  <c r="CT401" i="70"/>
  <c r="CT402" i="70"/>
  <c r="CT403" i="70"/>
  <c r="CT405" i="70"/>
  <c r="CT406" i="70"/>
  <c r="CT720" i="70"/>
  <c r="CT407" i="70"/>
  <c r="CT408" i="70"/>
  <c r="CT409" i="70"/>
  <c r="CT410" i="70"/>
  <c r="CT411" i="70"/>
  <c r="CT412" i="70"/>
  <c r="CT413" i="70"/>
  <c r="CT414" i="70"/>
  <c r="CT415" i="70"/>
  <c r="CT416" i="70"/>
  <c r="CT424" i="70"/>
  <c r="CT417" i="70"/>
  <c r="CT721" i="70"/>
  <c r="CT418" i="70"/>
  <c r="CT419" i="70"/>
  <c r="CT420" i="70"/>
  <c r="CT421" i="70"/>
  <c r="CT422" i="70"/>
  <c r="CT722" i="70"/>
  <c r="CT723" i="70"/>
  <c r="CT423" i="70"/>
  <c r="CT435" i="70"/>
  <c r="CT425" i="70"/>
  <c r="CT426" i="70"/>
  <c r="CT427" i="70"/>
  <c r="CT428" i="70"/>
  <c r="CT429" i="70"/>
  <c r="CT724" i="70"/>
  <c r="CT430" i="70"/>
  <c r="CT431" i="70"/>
  <c r="CT432" i="70"/>
  <c r="CT445" i="70"/>
  <c r="CT446" i="70"/>
  <c r="CT447" i="70"/>
  <c r="CT448" i="70"/>
  <c r="CT449" i="70"/>
  <c r="CT450" i="70"/>
  <c r="CT451" i="70"/>
  <c r="CT452" i="70"/>
  <c r="CT453" i="70"/>
  <c r="CT433" i="70"/>
  <c r="CT434" i="70"/>
  <c r="CT436" i="70"/>
  <c r="CT437" i="70"/>
  <c r="CT438" i="70"/>
  <c r="CT439" i="70"/>
  <c r="CT440" i="70"/>
  <c r="CT441" i="70"/>
  <c r="CT442" i="70"/>
  <c r="CT443" i="70"/>
  <c r="CT464" i="70"/>
  <c r="CT444" i="70"/>
  <c r="CT454" i="70"/>
  <c r="CT455" i="70"/>
  <c r="CT725" i="70"/>
  <c r="CT727" i="70"/>
  <c r="CT456" i="70"/>
  <c r="CT457" i="70"/>
  <c r="CT458" i="70"/>
  <c r="CT459" i="70"/>
  <c r="CT460" i="70"/>
  <c r="CT475" i="70"/>
  <c r="CT476" i="70"/>
  <c r="CT477" i="70"/>
  <c r="CT478" i="70"/>
  <c r="CT479" i="70"/>
  <c r="CT480" i="70"/>
  <c r="CT481" i="70"/>
  <c r="CT482" i="70"/>
  <c r="CT483" i="70"/>
  <c r="CT484" i="70"/>
  <c r="CT461" i="70"/>
  <c r="CT462" i="70"/>
  <c r="CT463" i="70"/>
  <c r="CT465" i="70"/>
  <c r="CT466" i="70"/>
  <c r="CT490" i="70"/>
  <c r="CT491" i="70"/>
  <c r="CT467" i="70"/>
  <c r="CT468" i="70"/>
  <c r="CT469" i="70"/>
  <c r="CT470" i="70"/>
  <c r="CT471" i="70"/>
  <c r="CT472" i="70"/>
  <c r="CT473" i="70"/>
  <c r="CT474" i="70"/>
  <c r="CT485" i="70"/>
  <c r="CT501" i="70"/>
  <c r="CT486" i="70"/>
  <c r="CT487" i="70"/>
  <c r="CT488" i="70"/>
  <c r="CT489" i="70"/>
  <c r="CT492" i="70"/>
  <c r="CT493" i="70"/>
  <c r="CT508" i="70"/>
  <c r="CT494" i="70"/>
  <c r="CT495" i="70"/>
  <c r="CT496" i="70"/>
  <c r="CT497" i="70"/>
  <c r="CT513" i="70"/>
  <c r="CT498" i="70"/>
  <c r="CT499" i="70"/>
  <c r="CT500" i="70"/>
  <c r="CT502" i="70"/>
  <c r="CT503" i="70"/>
  <c r="CT504" i="70"/>
  <c r="CT520" i="70"/>
  <c r="CT505" i="70"/>
  <c r="CT506" i="70"/>
  <c r="CT523" i="70"/>
  <c r="CT507" i="70"/>
  <c r="CT509" i="70"/>
  <c r="CT510" i="70"/>
  <c r="CT511" i="70"/>
  <c r="CT512" i="70"/>
  <c r="CT514" i="70"/>
  <c r="CT515" i="70"/>
  <c r="CT516" i="70"/>
  <c r="CT532" i="70"/>
  <c r="CT517" i="70"/>
  <c r="CT518" i="70"/>
  <c r="CT535" i="70"/>
  <c r="CT519" i="70"/>
  <c r="CT521" i="70"/>
  <c r="CT522" i="70"/>
  <c r="CT524" i="70"/>
  <c r="CT525" i="70"/>
  <c r="CT526" i="70"/>
  <c r="CT527" i="70"/>
  <c r="CT528" i="70"/>
  <c r="CT529" i="70"/>
  <c r="CT545" i="70"/>
  <c r="CT530" i="70"/>
  <c r="CT531" i="70"/>
  <c r="CT533" i="70"/>
  <c r="CT549" i="70"/>
  <c r="CT534" i="70"/>
  <c r="CT536" i="70"/>
  <c r="CT537" i="70"/>
  <c r="CT538" i="70"/>
  <c r="CT554" i="70"/>
  <c r="CT539" i="70"/>
  <c r="CT540" i="70"/>
  <c r="CT541" i="70"/>
  <c r="CT542" i="70"/>
  <c r="CT559" i="70"/>
  <c r="CT543" i="70"/>
  <c r="CT544" i="70"/>
  <c r="CT546" i="70"/>
  <c r="CT547" i="70"/>
  <c r="CT564" i="70"/>
  <c r="CT548" i="70"/>
  <c r="CT550" i="70"/>
  <c r="CT551" i="70"/>
  <c r="CT568" i="70"/>
  <c r="CT552" i="70"/>
  <c r="CT553" i="70"/>
  <c r="CT555" i="70"/>
  <c r="CT556" i="70"/>
  <c r="CT557" i="70"/>
  <c r="CT558" i="70"/>
  <c r="CT560" i="70"/>
  <c r="CT561" i="70"/>
  <c r="CT562" i="70"/>
  <c r="CT563" i="70"/>
  <c r="CT565" i="70"/>
  <c r="CT580" i="70"/>
  <c r="CT566" i="70"/>
  <c r="CT567" i="70"/>
  <c r="CT569" i="70"/>
  <c r="CT570" i="70"/>
  <c r="CT571" i="70"/>
  <c r="CT572" i="70"/>
  <c r="CT573" i="70"/>
  <c r="CT574" i="70"/>
  <c r="CT575" i="70"/>
  <c r="CT576" i="70"/>
  <c r="CT591" i="70"/>
  <c r="CT577" i="70"/>
  <c r="CT578" i="70"/>
  <c r="CT579" i="70"/>
  <c r="CT581" i="70"/>
  <c r="CT582" i="70"/>
  <c r="CT583" i="70"/>
  <c r="CT584" i="70"/>
  <c r="CT599" i="70"/>
  <c r="CT585" i="70"/>
  <c r="CT586" i="70"/>
  <c r="CT587" i="70"/>
  <c r="CT588" i="70"/>
  <c r="CT604" i="70"/>
  <c r="CT589" i="70"/>
  <c r="CT590" i="70"/>
  <c r="CT592" i="70"/>
  <c r="CT608" i="70"/>
  <c r="CT593" i="70"/>
  <c r="CT594" i="70"/>
  <c r="CT595" i="70"/>
  <c r="CT596" i="70"/>
  <c r="CT597" i="70"/>
  <c r="CT598" i="70"/>
  <c r="CT600" i="70"/>
  <c r="CT616" i="70"/>
  <c r="CT601" i="70"/>
  <c r="CT618" i="70"/>
  <c r="CT619" i="70"/>
  <c r="CT620" i="70"/>
  <c r="CT621" i="70"/>
  <c r="CT622" i="70"/>
  <c r="CT623" i="70"/>
  <c r="CT624" i="70"/>
  <c r="CT625" i="70"/>
  <c r="CT626" i="70"/>
  <c r="CT627" i="70"/>
  <c r="CT602" i="70"/>
  <c r="CT629" i="70"/>
  <c r="CT630" i="70"/>
  <c r="CT631" i="70"/>
  <c r="CT603" i="70"/>
  <c r="CT605" i="70"/>
  <c r="CT606" i="70"/>
  <c r="CT635" i="70"/>
  <c r="CT607" i="70"/>
  <c r="CT609" i="70"/>
  <c r="CT610" i="70"/>
  <c r="CT611" i="70"/>
  <c r="CT640" i="70"/>
  <c r="CT641" i="70"/>
  <c r="CT612" i="70"/>
  <c r="CT613" i="70"/>
  <c r="CT614" i="70"/>
  <c r="CT615" i="70"/>
  <c r="CT617" i="70"/>
  <c r="CT628" i="70"/>
  <c r="CT632" i="70"/>
  <c r="CT633" i="70"/>
  <c r="CT634" i="70"/>
  <c r="CT651" i="70"/>
  <c r="CT652" i="70"/>
  <c r="CT636" i="70"/>
  <c r="CT637" i="70"/>
  <c r="CT638" i="70"/>
  <c r="CT639" i="70"/>
  <c r="CT642" i="70"/>
  <c r="CT643" i="70"/>
  <c r="CT644" i="70"/>
  <c r="CT728" i="70"/>
  <c r="CT645" i="70"/>
  <c r="CT646" i="70"/>
  <c r="CT647" i="70"/>
  <c r="CT648" i="70"/>
  <c r="CT649" i="70"/>
  <c r="CT650" i="70"/>
  <c r="CT667" i="70"/>
  <c r="CT653" i="70"/>
  <c r="CT654" i="70"/>
  <c r="CT655" i="70"/>
  <c r="CT656" i="70"/>
  <c r="CT672" i="70"/>
  <c r="CT673" i="70"/>
  <c r="CT657" i="70"/>
  <c r="CT658" i="70"/>
  <c r="CT676" i="70"/>
  <c r="CT659" i="70"/>
  <c r="CT660" i="70"/>
  <c r="CT661" i="70"/>
  <c r="CT662" i="70"/>
  <c r="CT663" i="70"/>
  <c r="CT664" i="70"/>
  <c r="CT665" i="70"/>
  <c r="CT666" i="70"/>
  <c r="CT668" i="70"/>
  <c r="CT669" i="70"/>
  <c r="CT670" i="70"/>
  <c r="CT671" i="70"/>
  <c r="CT674" i="70"/>
  <c r="CT675" i="70"/>
  <c r="CT691" i="70"/>
  <c r="CT677" i="70"/>
  <c r="CT678" i="70"/>
  <c r="CT694" i="70"/>
  <c r="CT679" i="70"/>
  <c r="CT680" i="70"/>
  <c r="CT681" i="70"/>
  <c r="CT682" i="70"/>
  <c r="CT699" i="70"/>
  <c r="CT683" i="70"/>
  <c r="CT684" i="70"/>
  <c r="CT685" i="70"/>
  <c r="CT686" i="70"/>
  <c r="CT704" i="70"/>
  <c r="CT688" i="70"/>
  <c r="CT687" i="70"/>
  <c r="CT689" i="70"/>
  <c r="CT690" i="70"/>
  <c r="CT692" i="70"/>
  <c r="CT710" i="70"/>
  <c r="CT693" i="70"/>
  <c r="CT695" i="70"/>
  <c r="CT696" i="70"/>
  <c r="CT697" i="70"/>
  <c r="CT698" i="70"/>
  <c r="CT700" i="70"/>
  <c r="CT717" i="70"/>
  <c r="CT701" i="70"/>
  <c r="CT702" i="70"/>
  <c r="CT703" i="70"/>
  <c r="CT705" i="70"/>
  <c r="CT706" i="70"/>
  <c r="CT707" i="70"/>
  <c r="CT708" i="70"/>
  <c r="CT709" i="70"/>
  <c r="CT726" i="70"/>
  <c r="CT711" i="70"/>
  <c r="CT712" i="70"/>
  <c r="CS4" i="70"/>
  <c r="CS5" i="70"/>
  <c r="CS6" i="70"/>
  <c r="CS7" i="70"/>
  <c r="CS8" i="70"/>
  <c r="CS9" i="70"/>
  <c r="CS10" i="70"/>
  <c r="CS11" i="70"/>
  <c r="CS12" i="70"/>
  <c r="CS13" i="70"/>
  <c r="CS14" i="70"/>
  <c r="CS15" i="70"/>
  <c r="CS16" i="70"/>
  <c r="CS17" i="70"/>
  <c r="CS18" i="70"/>
  <c r="CS19" i="70"/>
  <c r="CS20" i="70"/>
  <c r="CS21" i="70"/>
  <c r="CS22" i="70"/>
  <c r="CS23" i="70"/>
  <c r="CS24" i="70"/>
  <c r="CS25" i="70"/>
  <c r="CS26" i="70"/>
  <c r="CS27" i="70"/>
  <c r="CS28" i="70"/>
  <c r="CS29" i="70"/>
  <c r="CS30" i="70"/>
  <c r="CS31" i="70"/>
  <c r="CS32" i="70"/>
  <c r="CS33" i="70"/>
  <c r="CS34" i="70"/>
  <c r="CS35" i="70"/>
  <c r="CS36" i="70"/>
  <c r="CS37" i="70"/>
  <c r="CS38" i="70"/>
  <c r="CS39" i="70"/>
  <c r="CS40" i="70"/>
  <c r="CS41" i="70"/>
  <c r="CS42" i="70"/>
  <c r="CS43" i="70"/>
  <c r="CS44" i="70"/>
  <c r="CS45" i="70"/>
  <c r="CS713" i="70"/>
  <c r="CS46" i="70"/>
  <c r="CS48" i="70"/>
  <c r="CS47" i="70"/>
  <c r="CS714" i="70"/>
  <c r="CS49" i="70"/>
  <c r="CS50" i="70"/>
  <c r="CS53" i="70"/>
  <c r="CS51" i="70"/>
  <c r="CS52" i="70"/>
  <c r="CS54" i="70"/>
  <c r="CS55" i="70"/>
  <c r="CS56" i="70"/>
  <c r="CS57" i="70"/>
  <c r="CS58" i="70"/>
  <c r="CS59" i="70"/>
  <c r="CS60" i="70"/>
  <c r="CS61" i="70"/>
  <c r="CS715" i="70"/>
  <c r="CS65" i="70"/>
  <c r="CS62" i="70"/>
  <c r="CS63" i="70"/>
  <c r="CS64" i="70"/>
  <c r="CS66" i="70"/>
  <c r="CS70" i="70"/>
  <c r="CS71" i="70"/>
  <c r="CS67" i="70"/>
  <c r="CS68" i="70"/>
  <c r="CS74" i="70"/>
  <c r="CS69" i="70"/>
  <c r="CS72" i="70"/>
  <c r="CS73" i="70"/>
  <c r="CS75" i="70"/>
  <c r="CS76" i="70"/>
  <c r="CS77" i="70"/>
  <c r="CS78" i="70"/>
  <c r="CS79" i="70"/>
  <c r="CS80" i="70"/>
  <c r="CS84" i="70"/>
  <c r="CS81" i="70"/>
  <c r="CS82" i="70"/>
  <c r="CS83" i="70"/>
  <c r="CS85" i="70"/>
  <c r="CS86" i="70"/>
  <c r="CS87" i="70"/>
  <c r="CS88" i="70"/>
  <c r="CS89" i="70"/>
  <c r="CS90" i="70"/>
  <c r="CS91" i="70"/>
  <c r="CS92" i="70"/>
  <c r="CS93" i="70"/>
  <c r="CS94" i="70"/>
  <c r="CS95" i="70"/>
  <c r="CS96" i="70"/>
  <c r="CS97" i="70"/>
  <c r="CS98" i="70"/>
  <c r="CS99" i="70"/>
  <c r="CS100" i="70"/>
  <c r="CS101" i="70"/>
  <c r="CS102" i="70"/>
  <c r="CS103" i="70"/>
  <c r="CS104" i="70"/>
  <c r="CS105" i="70"/>
  <c r="CS106" i="70"/>
  <c r="CS107" i="70"/>
  <c r="CS108" i="70"/>
  <c r="CS109" i="70"/>
  <c r="CS110" i="70"/>
  <c r="CS111" i="70"/>
  <c r="CS112" i="70"/>
  <c r="CS113" i="70"/>
  <c r="CS114" i="70"/>
  <c r="CS115" i="70"/>
  <c r="CS116" i="70"/>
  <c r="CS117" i="70"/>
  <c r="CS118" i="70"/>
  <c r="CS119" i="70"/>
  <c r="CS120" i="70"/>
  <c r="CS121" i="70"/>
  <c r="CS122" i="70"/>
  <c r="CS123" i="70"/>
  <c r="CS127" i="70"/>
  <c r="CS124" i="70"/>
  <c r="CS125" i="70"/>
  <c r="CS126" i="70"/>
  <c r="CS128" i="70"/>
  <c r="CS129" i="70"/>
  <c r="CS130" i="70"/>
  <c r="CS131" i="70"/>
  <c r="CS132" i="70"/>
  <c r="CS133" i="70"/>
  <c r="CS134" i="70"/>
  <c r="CS138" i="70"/>
  <c r="CS135" i="70"/>
  <c r="CS136" i="70"/>
  <c r="CS137" i="70"/>
  <c r="CS139" i="70"/>
  <c r="CS140" i="70"/>
  <c r="CS141" i="70"/>
  <c r="CS142" i="70"/>
  <c r="CS143" i="70"/>
  <c r="CS147" i="70"/>
  <c r="CS144" i="70"/>
  <c r="CS145" i="70"/>
  <c r="CS146" i="70"/>
  <c r="CS148" i="70"/>
  <c r="CS149" i="70"/>
  <c r="CS716" i="70"/>
  <c r="CS150" i="70"/>
  <c r="CS718" i="70"/>
  <c r="CS151" i="70"/>
  <c r="CS157" i="70"/>
  <c r="CS158" i="70"/>
  <c r="CS152" i="70"/>
  <c r="CS153" i="70"/>
  <c r="CS154" i="70"/>
  <c r="CS155" i="70"/>
  <c r="CS163" i="70"/>
  <c r="CS156" i="70"/>
  <c r="CS159" i="70"/>
  <c r="CS160" i="70"/>
  <c r="CS161" i="70"/>
  <c r="CS162" i="70"/>
  <c r="CS164" i="70"/>
  <c r="CS165" i="70"/>
  <c r="CS166" i="70"/>
  <c r="CS167" i="70"/>
  <c r="CS168" i="70"/>
  <c r="CS169" i="70"/>
  <c r="CS170" i="70"/>
  <c r="CS171" i="70"/>
  <c r="CS172" i="70"/>
  <c r="CS178" i="70"/>
  <c r="CS173" i="70"/>
  <c r="CS174" i="70"/>
  <c r="CS175" i="70"/>
  <c r="CS176" i="70"/>
  <c r="CS177" i="70"/>
  <c r="CS179" i="70"/>
  <c r="CS180" i="70"/>
  <c r="CS181" i="70"/>
  <c r="CS182" i="70"/>
  <c r="CS183" i="70"/>
  <c r="CS184" i="70"/>
  <c r="CS185" i="70"/>
  <c r="CS191" i="70"/>
  <c r="CS186" i="70"/>
  <c r="CS187" i="70"/>
  <c r="CS188" i="70"/>
  <c r="CS189" i="70"/>
  <c r="CS190" i="70"/>
  <c r="CS192" i="70"/>
  <c r="CS198" i="70"/>
  <c r="CS193" i="70"/>
  <c r="CS194" i="70"/>
  <c r="CS195" i="70"/>
  <c r="CS196" i="70"/>
  <c r="CS197" i="70"/>
  <c r="CS204" i="70"/>
  <c r="CS199" i="70"/>
  <c r="CS200" i="70"/>
  <c r="CS207" i="70"/>
  <c r="CS201" i="70"/>
  <c r="CS202" i="70"/>
  <c r="CS203" i="70"/>
  <c r="CS205" i="70"/>
  <c r="CS206" i="70"/>
  <c r="CS208" i="70"/>
  <c r="CS209" i="70"/>
  <c r="CS215" i="70"/>
  <c r="CS210" i="70"/>
  <c r="CS211" i="70"/>
  <c r="CS212" i="70"/>
  <c r="CS213" i="70"/>
  <c r="CS214" i="70"/>
  <c r="CS216" i="70"/>
  <c r="CS222" i="70"/>
  <c r="CS217" i="70"/>
  <c r="CS218" i="70"/>
  <c r="CS219" i="70"/>
  <c r="CS220" i="70"/>
  <c r="CS221" i="70"/>
  <c r="CS228" i="70"/>
  <c r="CS223" i="70"/>
  <c r="CS224" i="70"/>
  <c r="CS231" i="70"/>
  <c r="CS232" i="70"/>
  <c r="CS233" i="70"/>
  <c r="CS225" i="70"/>
  <c r="CS235" i="70"/>
  <c r="CS236" i="70"/>
  <c r="CS237" i="70"/>
  <c r="CS226" i="70"/>
  <c r="CS239" i="70"/>
  <c r="CS227" i="70"/>
  <c r="CS229" i="70"/>
  <c r="CS230" i="70"/>
  <c r="CS234" i="70"/>
  <c r="CS238" i="70"/>
  <c r="CS240" i="70"/>
  <c r="CS241" i="70"/>
  <c r="CS242" i="70"/>
  <c r="CS243" i="70"/>
  <c r="CS244" i="70"/>
  <c r="CS245" i="70"/>
  <c r="CS251" i="70"/>
  <c r="CS246" i="70"/>
  <c r="CS247" i="70"/>
  <c r="CS248" i="70"/>
  <c r="CS255" i="70"/>
  <c r="CS249" i="70"/>
  <c r="CS250" i="70"/>
  <c r="CS252" i="70"/>
  <c r="CS253" i="70"/>
  <c r="CS260" i="70"/>
  <c r="CS254" i="70"/>
  <c r="CS256" i="70"/>
  <c r="CS257" i="70"/>
  <c r="CS258" i="70"/>
  <c r="CS259" i="70"/>
  <c r="CS266" i="70"/>
  <c r="CS261" i="70"/>
  <c r="CS262" i="70"/>
  <c r="CS269" i="70"/>
  <c r="CS263" i="70"/>
  <c r="CS264" i="70"/>
  <c r="CS265" i="70"/>
  <c r="CS267" i="70"/>
  <c r="CS268" i="70"/>
  <c r="CS270" i="70"/>
  <c r="CS271" i="70"/>
  <c r="CS272" i="70"/>
  <c r="CS278" i="70"/>
  <c r="CS273" i="70"/>
  <c r="CS274" i="70"/>
  <c r="CS281" i="70"/>
  <c r="CS275" i="70"/>
  <c r="CS276" i="70"/>
  <c r="CS277" i="70"/>
  <c r="CS279" i="70"/>
  <c r="CS280" i="70"/>
  <c r="CS287" i="70"/>
  <c r="CS282" i="70"/>
  <c r="CS283" i="70"/>
  <c r="CS284" i="70"/>
  <c r="CS285" i="70"/>
  <c r="CS286" i="70"/>
  <c r="CS288" i="70"/>
  <c r="CS289" i="70"/>
  <c r="CS290" i="70"/>
  <c r="CS719" i="70"/>
  <c r="CS297" i="70"/>
  <c r="CS298" i="70"/>
  <c r="CS291" i="70"/>
  <c r="CS300" i="70"/>
  <c r="CS292" i="70"/>
  <c r="CS293" i="70"/>
  <c r="CS294" i="70"/>
  <c r="CS295" i="70"/>
  <c r="CS296" i="70"/>
  <c r="CS299" i="70"/>
  <c r="CS301" i="70"/>
  <c r="CS302" i="70"/>
  <c r="CS303" i="70"/>
  <c r="CS304" i="70"/>
  <c r="CS305" i="70"/>
  <c r="CS312" i="70"/>
  <c r="CS306" i="70"/>
  <c r="CS307" i="70"/>
  <c r="CS308" i="70"/>
  <c r="CS309" i="70"/>
  <c r="CS310" i="70"/>
  <c r="CS311" i="70"/>
  <c r="CS313" i="70"/>
  <c r="CS314" i="70"/>
  <c r="CS315" i="70"/>
  <c r="CS316" i="70"/>
  <c r="CS323" i="70"/>
  <c r="CS317" i="70"/>
  <c r="CS318" i="70"/>
  <c r="CS319" i="70"/>
  <c r="CS320" i="70"/>
  <c r="CS321" i="70"/>
  <c r="CS322" i="70"/>
  <c r="CS324" i="70"/>
  <c r="CS325" i="70"/>
  <c r="CS326" i="70"/>
  <c r="CS327" i="70"/>
  <c r="CS328" i="70"/>
  <c r="CS335" i="70"/>
  <c r="CS329" i="70"/>
  <c r="CS330" i="70"/>
  <c r="CS338" i="70"/>
  <c r="CS331" i="70"/>
  <c r="CS332" i="70"/>
  <c r="CS333" i="70"/>
  <c r="CS334" i="70"/>
  <c r="CS336" i="70"/>
  <c r="CS337" i="70"/>
  <c r="CS339" i="70"/>
  <c r="CS346" i="70"/>
  <c r="CS340" i="70"/>
  <c r="CS341" i="70"/>
  <c r="CS342" i="70"/>
  <c r="CS343" i="70"/>
  <c r="CS344" i="70"/>
  <c r="CS345" i="70"/>
  <c r="CS347" i="70"/>
  <c r="CS348" i="70"/>
  <c r="CS355" i="70"/>
  <c r="CS349" i="70"/>
  <c r="CS350" i="70"/>
  <c r="CS358" i="70"/>
  <c r="CS351" i="70"/>
  <c r="CS352" i="70"/>
  <c r="CS353" i="70"/>
  <c r="CS354" i="70"/>
  <c r="CS356" i="70"/>
  <c r="CS357" i="70"/>
  <c r="CS359" i="70"/>
  <c r="CS366" i="70"/>
  <c r="CS360" i="70"/>
  <c r="CS361" i="70"/>
  <c r="CS369" i="70"/>
  <c r="CS362" i="70"/>
  <c r="CS363" i="70"/>
  <c r="CS364" i="70"/>
  <c r="CS365" i="70"/>
  <c r="CS367" i="70"/>
  <c r="CS368" i="70"/>
  <c r="CS376" i="70"/>
  <c r="CS370" i="70"/>
  <c r="CS371" i="70"/>
  <c r="CS372" i="70"/>
  <c r="CS373" i="70"/>
  <c r="CS374" i="70"/>
  <c r="CS375" i="70"/>
  <c r="CS377" i="70"/>
  <c r="CS378" i="70"/>
  <c r="CS379" i="70"/>
  <c r="CS380" i="70"/>
  <c r="CS381" i="70"/>
  <c r="CS382" i="70"/>
  <c r="CS383" i="70"/>
  <c r="CS384" i="70"/>
  <c r="CS385" i="70"/>
  <c r="CS386" i="70"/>
  <c r="CS393" i="70"/>
  <c r="CS394" i="70"/>
  <c r="CS387" i="70"/>
  <c r="CS388" i="70"/>
  <c r="CS397" i="70"/>
  <c r="CS398" i="70"/>
  <c r="CS389" i="70"/>
  <c r="CS390" i="70"/>
  <c r="CS391" i="70"/>
  <c r="CS392" i="70"/>
  <c r="CS395" i="70"/>
  <c r="CS404" i="70"/>
  <c r="CS396" i="70"/>
  <c r="CS399" i="70"/>
  <c r="CS400" i="70"/>
  <c r="CS401" i="70"/>
  <c r="CS402" i="70"/>
  <c r="CS403" i="70"/>
  <c r="CS405" i="70"/>
  <c r="CS406" i="70"/>
  <c r="CS720" i="70"/>
  <c r="CS407" i="70"/>
  <c r="CS408" i="70"/>
  <c r="CS409" i="70"/>
  <c r="CS410" i="70"/>
  <c r="CS411" i="70"/>
  <c r="CS412" i="70"/>
  <c r="CS413" i="70"/>
  <c r="CS414" i="70"/>
  <c r="CS415" i="70"/>
  <c r="CS416" i="70"/>
  <c r="CS424" i="70"/>
  <c r="CS417" i="70"/>
  <c r="CS721" i="70"/>
  <c r="CS418" i="70"/>
  <c r="CS419" i="70"/>
  <c r="CS420" i="70"/>
  <c r="CS421" i="70"/>
  <c r="CS422" i="70"/>
  <c r="CS722" i="70"/>
  <c r="CS723" i="70"/>
  <c r="CS423" i="70"/>
  <c r="CS435" i="70"/>
  <c r="CS425" i="70"/>
  <c r="CS426" i="70"/>
  <c r="CS427" i="70"/>
  <c r="CS428" i="70"/>
  <c r="CS429" i="70"/>
  <c r="CS724" i="70"/>
  <c r="CS430" i="70"/>
  <c r="CS431" i="70"/>
  <c r="CS432" i="70"/>
  <c r="CS445" i="70"/>
  <c r="CS446" i="70"/>
  <c r="CS447" i="70"/>
  <c r="CS448" i="70"/>
  <c r="CS449" i="70"/>
  <c r="CS450" i="70"/>
  <c r="CS451" i="70"/>
  <c r="CS452" i="70"/>
  <c r="CS453" i="70"/>
  <c r="CS433" i="70"/>
  <c r="CS434" i="70"/>
  <c r="CS436" i="70"/>
  <c r="CS437" i="70"/>
  <c r="CS438" i="70"/>
  <c r="CS439" i="70"/>
  <c r="CS440" i="70"/>
  <c r="CS441" i="70"/>
  <c r="CS442" i="70"/>
  <c r="CS443" i="70"/>
  <c r="CS464" i="70"/>
  <c r="CS444" i="70"/>
  <c r="CS454" i="70"/>
  <c r="CS455" i="70"/>
  <c r="CS725" i="70"/>
  <c r="CS727" i="70"/>
  <c r="CS456" i="70"/>
  <c r="CS457" i="70"/>
  <c r="CS458" i="70"/>
  <c r="CS459" i="70"/>
  <c r="CS460" i="70"/>
  <c r="CS475" i="70"/>
  <c r="CS476" i="70"/>
  <c r="CS477" i="70"/>
  <c r="CS478" i="70"/>
  <c r="CS479" i="70"/>
  <c r="CS480" i="70"/>
  <c r="CS481" i="70"/>
  <c r="CS482" i="70"/>
  <c r="CS483" i="70"/>
  <c r="CS484" i="70"/>
  <c r="CS461" i="70"/>
  <c r="CS462" i="70"/>
  <c r="CS463" i="70"/>
  <c r="CS465" i="70"/>
  <c r="CS466" i="70"/>
  <c r="CS490" i="70"/>
  <c r="CS491" i="70"/>
  <c r="CS467" i="70"/>
  <c r="CS468" i="70"/>
  <c r="CS469" i="70"/>
  <c r="CS470" i="70"/>
  <c r="CS471" i="70"/>
  <c r="CS472" i="70"/>
  <c r="CS473" i="70"/>
  <c r="CS474" i="70"/>
  <c r="CS485" i="70"/>
  <c r="CS501" i="70"/>
  <c r="CS486" i="70"/>
  <c r="CS487" i="70"/>
  <c r="CS488" i="70"/>
  <c r="CS489" i="70"/>
  <c r="CS492" i="70"/>
  <c r="CS493" i="70"/>
  <c r="CS508" i="70"/>
  <c r="CS494" i="70"/>
  <c r="CS495" i="70"/>
  <c r="CS496" i="70"/>
  <c r="CS497" i="70"/>
  <c r="CS513" i="70"/>
  <c r="CS498" i="70"/>
  <c r="CS499" i="70"/>
  <c r="CS500" i="70"/>
  <c r="CS502" i="70"/>
  <c r="CS503" i="70"/>
  <c r="CS504" i="70"/>
  <c r="CS520" i="70"/>
  <c r="CS505" i="70"/>
  <c r="CS506" i="70"/>
  <c r="CS523" i="70"/>
  <c r="CS507" i="70"/>
  <c r="CS509" i="70"/>
  <c r="CS510" i="70"/>
  <c r="CS511" i="70"/>
  <c r="CS512" i="70"/>
  <c r="CS514" i="70"/>
  <c r="CS515" i="70"/>
  <c r="CS516" i="70"/>
  <c r="CS532" i="70"/>
  <c r="CS517" i="70"/>
  <c r="CS518" i="70"/>
  <c r="CS535" i="70"/>
  <c r="CS519" i="70"/>
  <c r="CS521" i="70"/>
  <c r="CS522" i="70"/>
  <c r="CS524" i="70"/>
  <c r="CS525" i="70"/>
  <c r="CS526" i="70"/>
  <c r="CS527" i="70"/>
  <c r="CS528" i="70"/>
  <c r="CS529" i="70"/>
  <c r="CS545" i="70"/>
  <c r="CS530" i="70"/>
  <c r="CS531" i="70"/>
  <c r="CS533" i="70"/>
  <c r="CS549" i="70"/>
  <c r="CS534" i="70"/>
  <c r="CS536" i="70"/>
  <c r="CS537" i="70"/>
  <c r="CS538" i="70"/>
  <c r="CS554" i="70"/>
  <c r="CS539" i="70"/>
  <c r="CS540" i="70"/>
  <c r="CS541" i="70"/>
  <c r="CS542" i="70"/>
  <c r="CS559" i="70"/>
  <c r="CS543" i="70"/>
  <c r="CS544" i="70"/>
  <c r="CS546" i="70"/>
  <c r="CS547" i="70"/>
  <c r="CS564" i="70"/>
  <c r="CS548" i="70"/>
  <c r="CS550" i="70"/>
  <c r="CS551" i="70"/>
  <c r="CS568" i="70"/>
  <c r="CS552" i="70"/>
  <c r="CS553" i="70"/>
  <c r="CS555" i="70"/>
  <c r="CS556" i="70"/>
  <c r="CS557" i="70"/>
  <c r="CS558" i="70"/>
  <c r="CS560" i="70"/>
  <c r="CS561" i="70"/>
  <c r="CS562" i="70"/>
  <c r="CS563" i="70"/>
  <c r="CS565" i="70"/>
  <c r="CS580" i="70"/>
  <c r="CS566" i="70"/>
  <c r="CS567" i="70"/>
  <c r="CS569" i="70"/>
  <c r="CS570" i="70"/>
  <c r="CS571" i="70"/>
  <c r="CS572" i="70"/>
  <c r="CS573" i="70"/>
  <c r="CS574" i="70"/>
  <c r="CS575" i="70"/>
  <c r="CS576" i="70"/>
  <c r="CS591" i="70"/>
  <c r="CS577" i="70"/>
  <c r="CS578" i="70"/>
  <c r="CS579" i="70"/>
  <c r="CS581" i="70"/>
  <c r="CS582" i="70"/>
  <c r="CS583" i="70"/>
  <c r="CS584" i="70"/>
  <c r="CS599" i="70"/>
  <c r="CS585" i="70"/>
  <c r="CS586" i="70"/>
  <c r="CS587" i="70"/>
  <c r="CS588" i="70"/>
  <c r="CS604" i="70"/>
  <c r="CS589" i="70"/>
  <c r="CS590" i="70"/>
  <c r="CS592" i="70"/>
  <c r="CS608" i="70"/>
  <c r="CS593" i="70"/>
  <c r="CS594" i="70"/>
  <c r="CS595" i="70"/>
  <c r="CS596" i="70"/>
  <c r="CS597" i="70"/>
  <c r="CS598" i="70"/>
  <c r="CS600" i="70"/>
  <c r="CS616" i="70"/>
  <c r="CS601" i="70"/>
  <c r="CS618" i="70"/>
  <c r="CS619" i="70"/>
  <c r="CS620" i="70"/>
  <c r="CS621" i="70"/>
  <c r="CS622" i="70"/>
  <c r="CS623" i="70"/>
  <c r="CS624" i="70"/>
  <c r="CS625" i="70"/>
  <c r="CS626" i="70"/>
  <c r="CS627" i="70"/>
  <c r="CS602" i="70"/>
  <c r="CS629" i="70"/>
  <c r="CS630" i="70"/>
  <c r="CS631" i="70"/>
  <c r="CS603" i="70"/>
  <c r="CS605" i="70"/>
  <c r="CS606" i="70"/>
  <c r="CS635" i="70"/>
  <c r="CS607" i="70"/>
  <c r="CS609" i="70"/>
  <c r="CS610" i="70"/>
  <c r="CS611" i="70"/>
  <c r="CS640" i="70"/>
  <c r="CS641" i="70"/>
  <c r="CS612" i="70"/>
  <c r="CS613" i="70"/>
  <c r="CS614" i="70"/>
  <c r="CS615" i="70"/>
  <c r="CS617" i="70"/>
  <c r="CS628" i="70"/>
  <c r="CS632" i="70"/>
  <c r="CS633" i="70"/>
  <c r="CS634" i="70"/>
  <c r="CS651" i="70"/>
  <c r="CS652" i="70"/>
  <c r="CS636" i="70"/>
  <c r="CS637" i="70"/>
  <c r="CS638" i="70"/>
  <c r="CS639" i="70"/>
  <c r="CS642" i="70"/>
  <c r="CS643" i="70"/>
  <c r="CS644" i="70"/>
  <c r="CS728" i="70"/>
  <c r="CS645" i="70"/>
  <c r="CS646" i="70"/>
  <c r="CS647" i="70"/>
  <c r="CS648" i="70"/>
  <c r="CS649" i="70"/>
  <c r="CS650" i="70"/>
  <c r="CS667" i="70"/>
  <c r="CS653" i="70"/>
  <c r="CS654" i="70"/>
  <c r="CS655" i="70"/>
  <c r="CS656" i="70"/>
  <c r="CS672" i="70"/>
  <c r="CS673" i="70"/>
  <c r="CS657" i="70"/>
  <c r="CS658" i="70"/>
  <c r="CS676" i="70"/>
  <c r="CS659" i="70"/>
  <c r="CS660" i="70"/>
  <c r="CS661" i="70"/>
  <c r="CS662" i="70"/>
  <c r="CS663" i="70"/>
  <c r="CS664" i="70"/>
  <c r="CS665" i="70"/>
  <c r="CS666" i="70"/>
  <c r="CS668" i="70"/>
  <c r="CS669" i="70"/>
  <c r="CS670" i="70"/>
  <c r="CS671" i="70"/>
  <c r="CS674" i="70"/>
  <c r="CS675" i="70"/>
  <c r="CS691" i="70"/>
  <c r="CS677" i="70"/>
  <c r="CS678" i="70"/>
  <c r="CS694" i="70"/>
  <c r="CS679" i="70"/>
  <c r="CS680" i="70"/>
  <c r="CS681" i="70"/>
  <c r="CS682" i="70"/>
  <c r="CS699" i="70"/>
  <c r="CS683" i="70"/>
  <c r="CS684" i="70"/>
  <c r="CS685" i="70"/>
  <c r="CS686" i="70"/>
  <c r="CS704" i="70"/>
  <c r="CS688" i="70"/>
  <c r="CS687" i="70"/>
  <c r="CS689" i="70"/>
  <c r="CS690" i="70"/>
  <c r="CS692" i="70"/>
  <c r="CS710" i="70"/>
  <c r="CS693" i="70"/>
  <c r="CS695" i="70"/>
  <c r="CS696" i="70"/>
  <c r="CS697" i="70"/>
  <c r="CS698" i="70"/>
  <c r="CS700" i="70"/>
  <c r="CS717" i="70"/>
  <c r="CS701" i="70"/>
  <c r="CS702" i="70"/>
  <c r="CS703" i="70"/>
  <c r="CS705" i="70"/>
  <c r="CS706" i="70"/>
  <c r="CS707" i="70"/>
  <c r="CS708" i="70"/>
  <c r="CS709" i="70"/>
  <c r="CS726" i="70"/>
  <c r="CS711" i="70"/>
  <c r="CS712" i="70"/>
  <c r="CR4" i="70"/>
  <c r="CR5" i="70"/>
  <c r="CR6" i="70"/>
  <c r="CR7" i="70"/>
  <c r="CR8" i="70"/>
  <c r="CR9" i="70"/>
  <c r="CR10" i="70"/>
  <c r="CR11" i="70"/>
  <c r="CR12" i="70"/>
  <c r="CR13" i="70"/>
  <c r="CR14" i="70"/>
  <c r="CR15" i="70"/>
  <c r="CR16" i="70"/>
  <c r="CR17" i="70"/>
  <c r="CR18" i="70"/>
  <c r="CR19" i="70"/>
  <c r="CR20" i="70"/>
  <c r="CR21" i="70"/>
  <c r="CR22" i="70"/>
  <c r="CR23" i="70"/>
  <c r="CR24" i="70"/>
  <c r="CR25" i="70"/>
  <c r="CR26" i="70"/>
  <c r="CR27" i="70"/>
  <c r="CR28" i="70"/>
  <c r="CR29" i="70"/>
  <c r="CR30" i="70"/>
  <c r="CR31" i="70"/>
  <c r="CR32" i="70"/>
  <c r="CR33" i="70"/>
  <c r="CR34" i="70"/>
  <c r="CR35" i="70"/>
  <c r="CR36" i="70"/>
  <c r="CR37" i="70"/>
  <c r="CR38" i="70"/>
  <c r="CR39" i="70"/>
  <c r="CR40" i="70"/>
  <c r="CR41" i="70"/>
  <c r="CR42" i="70"/>
  <c r="CR43" i="70"/>
  <c r="CR44" i="70"/>
  <c r="CR45" i="70"/>
  <c r="CR713" i="70"/>
  <c r="CR46" i="70"/>
  <c r="CR48" i="70"/>
  <c r="CR47" i="70"/>
  <c r="CR714" i="70"/>
  <c r="CR49" i="70"/>
  <c r="CR50" i="70"/>
  <c r="CR53" i="70"/>
  <c r="CR51" i="70"/>
  <c r="CR52" i="70"/>
  <c r="CR54" i="70"/>
  <c r="CR55" i="70"/>
  <c r="CR56" i="70"/>
  <c r="CR57" i="70"/>
  <c r="CR58" i="70"/>
  <c r="CR59" i="70"/>
  <c r="CR60" i="70"/>
  <c r="CR61" i="70"/>
  <c r="CR715" i="70"/>
  <c r="CR65" i="70"/>
  <c r="CR62" i="70"/>
  <c r="CR63" i="70"/>
  <c r="CR64" i="70"/>
  <c r="CR66" i="70"/>
  <c r="CR70" i="70"/>
  <c r="CR71" i="70"/>
  <c r="CR67" i="70"/>
  <c r="CR68" i="70"/>
  <c r="CR74" i="70"/>
  <c r="CR69" i="70"/>
  <c r="CR72" i="70"/>
  <c r="CR73" i="70"/>
  <c r="CR75" i="70"/>
  <c r="CR76" i="70"/>
  <c r="CR77" i="70"/>
  <c r="CR78" i="70"/>
  <c r="CR79" i="70"/>
  <c r="CR80" i="70"/>
  <c r="CR84" i="70"/>
  <c r="CR81" i="70"/>
  <c r="CR82" i="70"/>
  <c r="CR83" i="70"/>
  <c r="CR85" i="70"/>
  <c r="CR86" i="70"/>
  <c r="CR87" i="70"/>
  <c r="CR88" i="70"/>
  <c r="CR89" i="70"/>
  <c r="CR90" i="70"/>
  <c r="CR91" i="70"/>
  <c r="CR92" i="70"/>
  <c r="CR93" i="70"/>
  <c r="CR94" i="70"/>
  <c r="CR95" i="70"/>
  <c r="CR96" i="70"/>
  <c r="CR97" i="70"/>
  <c r="CR98" i="70"/>
  <c r="CR99" i="70"/>
  <c r="CR100" i="70"/>
  <c r="CR101" i="70"/>
  <c r="CR102" i="70"/>
  <c r="CR103" i="70"/>
  <c r="CR104" i="70"/>
  <c r="CR105" i="70"/>
  <c r="CR106" i="70"/>
  <c r="CR107" i="70"/>
  <c r="CR108" i="70"/>
  <c r="CR109" i="70"/>
  <c r="CR110" i="70"/>
  <c r="CR111" i="70"/>
  <c r="CR112" i="70"/>
  <c r="CR113" i="70"/>
  <c r="CR114" i="70"/>
  <c r="CR115" i="70"/>
  <c r="CR116" i="70"/>
  <c r="CR117" i="70"/>
  <c r="CR118" i="70"/>
  <c r="CR119" i="70"/>
  <c r="CR120" i="70"/>
  <c r="CR121" i="70"/>
  <c r="CR122" i="70"/>
  <c r="CR123" i="70"/>
  <c r="CR127" i="70"/>
  <c r="CR124" i="70"/>
  <c r="CR125" i="70"/>
  <c r="CR126" i="70"/>
  <c r="CR128" i="70"/>
  <c r="CR129" i="70"/>
  <c r="CR130" i="70"/>
  <c r="CR131" i="70"/>
  <c r="CR132" i="70"/>
  <c r="CR133" i="70"/>
  <c r="CR134" i="70"/>
  <c r="CR138" i="70"/>
  <c r="CR135" i="70"/>
  <c r="CR136" i="70"/>
  <c r="CR137" i="70"/>
  <c r="CR139" i="70"/>
  <c r="CR140" i="70"/>
  <c r="CR141" i="70"/>
  <c r="CR142" i="70"/>
  <c r="CR143" i="70"/>
  <c r="CR147" i="70"/>
  <c r="CR144" i="70"/>
  <c r="CR145" i="70"/>
  <c r="CR146" i="70"/>
  <c r="CR148" i="70"/>
  <c r="CR149" i="70"/>
  <c r="CR716" i="70"/>
  <c r="CR150" i="70"/>
  <c r="CR718" i="70"/>
  <c r="CR151" i="70"/>
  <c r="CR157" i="70"/>
  <c r="CR158" i="70"/>
  <c r="CR152" i="70"/>
  <c r="CR153" i="70"/>
  <c r="CR154" i="70"/>
  <c r="CR155" i="70"/>
  <c r="CR163" i="70"/>
  <c r="CR156" i="70"/>
  <c r="CR159" i="70"/>
  <c r="CR160" i="70"/>
  <c r="CR161" i="70"/>
  <c r="CR162" i="70"/>
  <c r="CR164" i="70"/>
  <c r="CR165" i="70"/>
  <c r="CR166" i="70"/>
  <c r="CR167" i="70"/>
  <c r="CR168" i="70"/>
  <c r="CR169" i="70"/>
  <c r="CR170" i="70"/>
  <c r="CR171" i="70"/>
  <c r="CR172" i="70"/>
  <c r="CR178" i="70"/>
  <c r="CR173" i="70"/>
  <c r="CR174" i="70"/>
  <c r="CR175" i="70"/>
  <c r="CR176" i="70"/>
  <c r="CR177" i="70"/>
  <c r="CR179" i="70"/>
  <c r="CR180" i="70"/>
  <c r="CR181" i="70"/>
  <c r="CR182" i="70"/>
  <c r="CR183" i="70"/>
  <c r="CR184" i="70"/>
  <c r="CR185" i="70"/>
  <c r="CR191" i="70"/>
  <c r="CR186" i="70"/>
  <c r="CR187" i="70"/>
  <c r="CR188" i="70"/>
  <c r="CR189" i="70"/>
  <c r="CR190" i="70"/>
  <c r="CR192" i="70"/>
  <c r="CR198" i="70"/>
  <c r="CR193" i="70"/>
  <c r="CR194" i="70"/>
  <c r="CR195" i="70"/>
  <c r="CR196" i="70"/>
  <c r="CR197" i="70"/>
  <c r="CR204" i="70"/>
  <c r="CR199" i="70"/>
  <c r="CR200" i="70"/>
  <c r="CR207" i="70"/>
  <c r="CR201" i="70"/>
  <c r="CR202" i="70"/>
  <c r="CR203" i="70"/>
  <c r="CR205" i="70"/>
  <c r="CR206" i="70"/>
  <c r="CR208" i="70"/>
  <c r="CR209" i="70"/>
  <c r="CR215" i="70"/>
  <c r="CR210" i="70"/>
  <c r="CR211" i="70"/>
  <c r="CR212" i="70"/>
  <c r="CR213" i="70"/>
  <c r="CR214" i="70"/>
  <c r="CR216" i="70"/>
  <c r="CR222" i="70"/>
  <c r="CR217" i="70"/>
  <c r="CR218" i="70"/>
  <c r="CR219" i="70"/>
  <c r="CR220" i="70"/>
  <c r="CR221" i="70"/>
  <c r="CR228" i="70"/>
  <c r="CR223" i="70"/>
  <c r="CR224" i="70"/>
  <c r="CR231" i="70"/>
  <c r="CR232" i="70"/>
  <c r="CR233" i="70"/>
  <c r="CR225" i="70"/>
  <c r="CR235" i="70"/>
  <c r="CR236" i="70"/>
  <c r="CR237" i="70"/>
  <c r="CR226" i="70"/>
  <c r="CR239" i="70"/>
  <c r="CR227" i="70"/>
  <c r="CR229" i="70"/>
  <c r="CR230" i="70"/>
  <c r="CR234" i="70"/>
  <c r="CR238" i="70"/>
  <c r="CR240" i="70"/>
  <c r="CR241" i="70"/>
  <c r="CR242" i="70"/>
  <c r="CR243" i="70"/>
  <c r="CR244" i="70"/>
  <c r="CR245" i="70"/>
  <c r="CR251" i="70"/>
  <c r="CR246" i="70"/>
  <c r="CR247" i="70"/>
  <c r="CR248" i="70"/>
  <c r="CR255" i="70"/>
  <c r="CR249" i="70"/>
  <c r="CR250" i="70"/>
  <c r="CR252" i="70"/>
  <c r="CR253" i="70"/>
  <c r="CR260" i="70"/>
  <c r="CR254" i="70"/>
  <c r="CR256" i="70"/>
  <c r="CR257" i="70"/>
  <c r="CR258" i="70"/>
  <c r="CR259" i="70"/>
  <c r="CR266" i="70"/>
  <c r="CR261" i="70"/>
  <c r="CR262" i="70"/>
  <c r="CR269" i="70"/>
  <c r="CR263" i="70"/>
  <c r="CR264" i="70"/>
  <c r="CR265" i="70"/>
  <c r="CR267" i="70"/>
  <c r="CR268" i="70"/>
  <c r="CR270" i="70"/>
  <c r="CR271" i="70"/>
  <c r="CR272" i="70"/>
  <c r="CR278" i="70"/>
  <c r="CR273" i="70"/>
  <c r="CR274" i="70"/>
  <c r="CR281" i="70"/>
  <c r="CR275" i="70"/>
  <c r="CR276" i="70"/>
  <c r="CR277" i="70"/>
  <c r="CR279" i="70"/>
  <c r="CR280" i="70"/>
  <c r="CR287" i="70"/>
  <c r="CR282" i="70"/>
  <c r="CR283" i="70"/>
  <c r="CR284" i="70"/>
  <c r="CR285" i="70"/>
  <c r="CR286" i="70"/>
  <c r="CR288" i="70"/>
  <c r="CR289" i="70"/>
  <c r="CR290" i="70"/>
  <c r="CR719" i="70"/>
  <c r="CR297" i="70"/>
  <c r="CR298" i="70"/>
  <c r="CR291" i="70"/>
  <c r="CR300" i="70"/>
  <c r="CR292" i="70"/>
  <c r="CR293" i="70"/>
  <c r="CR294" i="70"/>
  <c r="CR295" i="70"/>
  <c r="CR296" i="70"/>
  <c r="CR299" i="70"/>
  <c r="CR301" i="70"/>
  <c r="CR302" i="70"/>
  <c r="CR303" i="70"/>
  <c r="CR304" i="70"/>
  <c r="CR305" i="70"/>
  <c r="CR312" i="70"/>
  <c r="CR306" i="70"/>
  <c r="CR307" i="70"/>
  <c r="CR308" i="70"/>
  <c r="CR309" i="70"/>
  <c r="CR310" i="70"/>
  <c r="CR311" i="70"/>
  <c r="CR313" i="70"/>
  <c r="CR314" i="70"/>
  <c r="CR315" i="70"/>
  <c r="CR316" i="70"/>
  <c r="CR323" i="70"/>
  <c r="CR317" i="70"/>
  <c r="CR318" i="70"/>
  <c r="CR319" i="70"/>
  <c r="CR320" i="70"/>
  <c r="CR321" i="70"/>
  <c r="CR322" i="70"/>
  <c r="CR324" i="70"/>
  <c r="CR325" i="70"/>
  <c r="CR326" i="70"/>
  <c r="CR327" i="70"/>
  <c r="CR328" i="70"/>
  <c r="CR335" i="70"/>
  <c r="CR329" i="70"/>
  <c r="CR330" i="70"/>
  <c r="CR338" i="70"/>
  <c r="CR331" i="70"/>
  <c r="CR332" i="70"/>
  <c r="CR333" i="70"/>
  <c r="CR334" i="70"/>
  <c r="CR336" i="70"/>
  <c r="CR337" i="70"/>
  <c r="CR339" i="70"/>
  <c r="CR346" i="70"/>
  <c r="CR340" i="70"/>
  <c r="CR341" i="70"/>
  <c r="CR342" i="70"/>
  <c r="CR343" i="70"/>
  <c r="CR344" i="70"/>
  <c r="CR345" i="70"/>
  <c r="CR347" i="70"/>
  <c r="CR348" i="70"/>
  <c r="CR355" i="70"/>
  <c r="CR349" i="70"/>
  <c r="CR350" i="70"/>
  <c r="CR358" i="70"/>
  <c r="CR351" i="70"/>
  <c r="CR352" i="70"/>
  <c r="CR353" i="70"/>
  <c r="CR354" i="70"/>
  <c r="CR356" i="70"/>
  <c r="CR357" i="70"/>
  <c r="CR359" i="70"/>
  <c r="CR366" i="70"/>
  <c r="CR360" i="70"/>
  <c r="CR361" i="70"/>
  <c r="CR369" i="70"/>
  <c r="CR362" i="70"/>
  <c r="CR363" i="70"/>
  <c r="CR364" i="70"/>
  <c r="CR365" i="70"/>
  <c r="CR367" i="70"/>
  <c r="CR368" i="70"/>
  <c r="CR376" i="70"/>
  <c r="CR370" i="70"/>
  <c r="CR371" i="70"/>
  <c r="CR372" i="70"/>
  <c r="CR373" i="70"/>
  <c r="CR374" i="70"/>
  <c r="CR375" i="70"/>
  <c r="CR377" i="70"/>
  <c r="CR378" i="70"/>
  <c r="CR379" i="70"/>
  <c r="CR380" i="70"/>
  <c r="CR381" i="70"/>
  <c r="CR382" i="70"/>
  <c r="CR383" i="70"/>
  <c r="CR384" i="70"/>
  <c r="CR385" i="70"/>
  <c r="CR386" i="70"/>
  <c r="CR393" i="70"/>
  <c r="CR394" i="70"/>
  <c r="CR387" i="70"/>
  <c r="CR388" i="70"/>
  <c r="CR397" i="70"/>
  <c r="CR398" i="70"/>
  <c r="CR389" i="70"/>
  <c r="CR390" i="70"/>
  <c r="CR391" i="70"/>
  <c r="CR392" i="70"/>
  <c r="CR395" i="70"/>
  <c r="CR404" i="70"/>
  <c r="CR396" i="70"/>
  <c r="CR399" i="70"/>
  <c r="CR400" i="70"/>
  <c r="CR401" i="70"/>
  <c r="CR402" i="70"/>
  <c r="CR403" i="70"/>
  <c r="CR405" i="70"/>
  <c r="CR406" i="70"/>
  <c r="CR720" i="70"/>
  <c r="CR407" i="70"/>
  <c r="CR408" i="70"/>
  <c r="CR409" i="70"/>
  <c r="CR410" i="70"/>
  <c r="CR411" i="70"/>
  <c r="CR412" i="70"/>
  <c r="CR413" i="70"/>
  <c r="CR414" i="70"/>
  <c r="CR415" i="70"/>
  <c r="CR416" i="70"/>
  <c r="CR424" i="70"/>
  <c r="CR417" i="70"/>
  <c r="CR721" i="70"/>
  <c r="CR418" i="70"/>
  <c r="CR419" i="70"/>
  <c r="CR420" i="70"/>
  <c r="CR421" i="70"/>
  <c r="CR422" i="70"/>
  <c r="CR722" i="70"/>
  <c r="CR723" i="70"/>
  <c r="CR423" i="70"/>
  <c r="CR435" i="70"/>
  <c r="CR425" i="70"/>
  <c r="CR426" i="70"/>
  <c r="CR427" i="70"/>
  <c r="CR428" i="70"/>
  <c r="CR429" i="70"/>
  <c r="CR724" i="70"/>
  <c r="CR430" i="70"/>
  <c r="CR431" i="70"/>
  <c r="CR432" i="70"/>
  <c r="CR445" i="70"/>
  <c r="CR446" i="70"/>
  <c r="CR447" i="70"/>
  <c r="CR448" i="70"/>
  <c r="CR449" i="70"/>
  <c r="CR450" i="70"/>
  <c r="CR451" i="70"/>
  <c r="CR452" i="70"/>
  <c r="CR453" i="70"/>
  <c r="CR433" i="70"/>
  <c r="CR434" i="70"/>
  <c r="CR436" i="70"/>
  <c r="CR437" i="70"/>
  <c r="CR438" i="70"/>
  <c r="CR439" i="70"/>
  <c r="CR440" i="70"/>
  <c r="CR441" i="70"/>
  <c r="CR442" i="70"/>
  <c r="CR443" i="70"/>
  <c r="CR464" i="70"/>
  <c r="CR444" i="70"/>
  <c r="CR454" i="70"/>
  <c r="CR455" i="70"/>
  <c r="CR725" i="70"/>
  <c r="CR727" i="70"/>
  <c r="CR456" i="70"/>
  <c r="CR457" i="70"/>
  <c r="CR458" i="70"/>
  <c r="CR459" i="70"/>
  <c r="CR460" i="70"/>
  <c r="CR475" i="70"/>
  <c r="CR476" i="70"/>
  <c r="CR477" i="70"/>
  <c r="CR478" i="70"/>
  <c r="CR479" i="70"/>
  <c r="CR480" i="70"/>
  <c r="CR481" i="70"/>
  <c r="CR482" i="70"/>
  <c r="CR483" i="70"/>
  <c r="CR484" i="70"/>
  <c r="CR461" i="70"/>
  <c r="CR462" i="70"/>
  <c r="CR463" i="70"/>
  <c r="CR465" i="70"/>
  <c r="CR466" i="70"/>
  <c r="CR490" i="70"/>
  <c r="CR491" i="70"/>
  <c r="CR467" i="70"/>
  <c r="CR468" i="70"/>
  <c r="CR469" i="70"/>
  <c r="CR470" i="70"/>
  <c r="CR471" i="70"/>
  <c r="CR472" i="70"/>
  <c r="CR473" i="70"/>
  <c r="CR474" i="70"/>
  <c r="CR485" i="70"/>
  <c r="CR501" i="70"/>
  <c r="CR486" i="70"/>
  <c r="CR487" i="70"/>
  <c r="CR488" i="70"/>
  <c r="CR489" i="70"/>
  <c r="CR492" i="70"/>
  <c r="CR493" i="70"/>
  <c r="CR508" i="70"/>
  <c r="CR494" i="70"/>
  <c r="CR495" i="70"/>
  <c r="CR496" i="70"/>
  <c r="CR497" i="70"/>
  <c r="CR513" i="70"/>
  <c r="CR498" i="70"/>
  <c r="CR499" i="70"/>
  <c r="CR500" i="70"/>
  <c r="CR502" i="70"/>
  <c r="CR503" i="70"/>
  <c r="CR504" i="70"/>
  <c r="CR520" i="70"/>
  <c r="CR505" i="70"/>
  <c r="CR506" i="70"/>
  <c r="CR523" i="70"/>
  <c r="CR507" i="70"/>
  <c r="CR509" i="70"/>
  <c r="CR510" i="70"/>
  <c r="CR511" i="70"/>
  <c r="CR512" i="70"/>
  <c r="CR514" i="70"/>
  <c r="CR515" i="70"/>
  <c r="CR516" i="70"/>
  <c r="CR532" i="70"/>
  <c r="CR517" i="70"/>
  <c r="CR518" i="70"/>
  <c r="CR535" i="70"/>
  <c r="CR519" i="70"/>
  <c r="CR521" i="70"/>
  <c r="CR522" i="70"/>
  <c r="CR524" i="70"/>
  <c r="CR525" i="70"/>
  <c r="CR526" i="70"/>
  <c r="CR527" i="70"/>
  <c r="CR528" i="70"/>
  <c r="CR529" i="70"/>
  <c r="CR545" i="70"/>
  <c r="CR530" i="70"/>
  <c r="CR531" i="70"/>
  <c r="CR533" i="70"/>
  <c r="CR549" i="70"/>
  <c r="CR534" i="70"/>
  <c r="CR536" i="70"/>
  <c r="CR537" i="70"/>
  <c r="CR538" i="70"/>
  <c r="CR554" i="70"/>
  <c r="CR539" i="70"/>
  <c r="CR540" i="70"/>
  <c r="CR541" i="70"/>
  <c r="CR542" i="70"/>
  <c r="CR559" i="70"/>
  <c r="CR543" i="70"/>
  <c r="CR544" i="70"/>
  <c r="CR546" i="70"/>
  <c r="CR547" i="70"/>
  <c r="CR564" i="70"/>
  <c r="CR548" i="70"/>
  <c r="CR550" i="70"/>
  <c r="CR551" i="70"/>
  <c r="CR568" i="70"/>
  <c r="CR552" i="70"/>
  <c r="CR553" i="70"/>
  <c r="CR555" i="70"/>
  <c r="CR556" i="70"/>
  <c r="CR557" i="70"/>
  <c r="CR558" i="70"/>
  <c r="CR560" i="70"/>
  <c r="CR561" i="70"/>
  <c r="CR562" i="70"/>
  <c r="CR563" i="70"/>
  <c r="CR565" i="70"/>
  <c r="CR580" i="70"/>
  <c r="CR566" i="70"/>
  <c r="CR567" i="70"/>
  <c r="CR569" i="70"/>
  <c r="CR570" i="70"/>
  <c r="CR571" i="70"/>
  <c r="CR572" i="70"/>
  <c r="CR573" i="70"/>
  <c r="CR574" i="70"/>
  <c r="CR575" i="70"/>
  <c r="CR576" i="70"/>
  <c r="CR591" i="70"/>
  <c r="CR577" i="70"/>
  <c r="CR578" i="70"/>
  <c r="CR579" i="70"/>
  <c r="CR581" i="70"/>
  <c r="CR582" i="70"/>
  <c r="CR583" i="70"/>
  <c r="CR584" i="70"/>
  <c r="CR599" i="70"/>
  <c r="CR585" i="70"/>
  <c r="CR586" i="70"/>
  <c r="CR587" i="70"/>
  <c r="CR588" i="70"/>
  <c r="CR604" i="70"/>
  <c r="CR589" i="70"/>
  <c r="CR590" i="70"/>
  <c r="CR592" i="70"/>
  <c r="CR608" i="70"/>
  <c r="CR593" i="70"/>
  <c r="CR594" i="70"/>
  <c r="CR595" i="70"/>
  <c r="CR596" i="70"/>
  <c r="CR597" i="70"/>
  <c r="CR598" i="70"/>
  <c r="CR600" i="70"/>
  <c r="CR616" i="70"/>
  <c r="CR601" i="70"/>
  <c r="CR618" i="70"/>
  <c r="CR619" i="70"/>
  <c r="CR620" i="70"/>
  <c r="CR621" i="70"/>
  <c r="CR622" i="70"/>
  <c r="CR623" i="70"/>
  <c r="CR624" i="70"/>
  <c r="CR625" i="70"/>
  <c r="CR626" i="70"/>
  <c r="CR627" i="70"/>
  <c r="CR602" i="70"/>
  <c r="CR629" i="70"/>
  <c r="CR630" i="70"/>
  <c r="CR631" i="70"/>
  <c r="CR603" i="70"/>
  <c r="CR605" i="70"/>
  <c r="CR606" i="70"/>
  <c r="CR635" i="70"/>
  <c r="CR607" i="70"/>
  <c r="CR609" i="70"/>
  <c r="CR610" i="70"/>
  <c r="CR611" i="70"/>
  <c r="CR640" i="70"/>
  <c r="CR641" i="70"/>
  <c r="CR612" i="70"/>
  <c r="CR613" i="70"/>
  <c r="CR614" i="70"/>
  <c r="CR615" i="70"/>
  <c r="CR617" i="70"/>
  <c r="CR628" i="70"/>
  <c r="CR632" i="70"/>
  <c r="CR633" i="70"/>
  <c r="CR634" i="70"/>
  <c r="CR651" i="70"/>
  <c r="CR652" i="70"/>
  <c r="CR636" i="70"/>
  <c r="CR637" i="70"/>
  <c r="CR638" i="70"/>
  <c r="CR639" i="70"/>
  <c r="CR642" i="70"/>
  <c r="CR643" i="70"/>
  <c r="CR644" i="70"/>
  <c r="CR728" i="70"/>
  <c r="CR645" i="70"/>
  <c r="CR646" i="70"/>
  <c r="CR647" i="70"/>
  <c r="CR648" i="70"/>
  <c r="CR649" i="70"/>
  <c r="CR650" i="70"/>
  <c r="CR667" i="70"/>
  <c r="CR653" i="70"/>
  <c r="CR654" i="70"/>
  <c r="CR655" i="70"/>
  <c r="CR656" i="70"/>
  <c r="CR672" i="70"/>
  <c r="CR673" i="70"/>
  <c r="CR657" i="70"/>
  <c r="CR658" i="70"/>
  <c r="CR676" i="70"/>
  <c r="CR659" i="70"/>
  <c r="CR660" i="70"/>
  <c r="CR661" i="70"/>
  <c r="CR662" i="70"/>
  <c r="CR663" i="70"/>
  <c r="CR664" i="70"/>
  <c r="CR665" i="70"/>
  <c r="CR666" i="70"/>
  <c r="CR668" i="70"/>
  <c r="CR669" i="70"/>
  <c r="CR670" i="70"/>
  <c r="CR671" i="70"/>
  <c r="CR674" i="70"/>
  <c r="CR675" i="70"/>
  <c r="CR691" i="70"/>
  <c r="CR677" i="70"/>
  <c r="CR678" i="70"/>
  <c r="CR694" i="70"/>
  <c r="CR679" i="70"/>
  <c r="CR680" i="70"/>
  <c r="CR681" i="70"/>
  <c r="CR682" i="70"/>
  <c r="CR699" i="70"/>
  <c r="CR683" i="70"/>
  <c r="CR684" i="70"/>
  <c r="CR685" i="70"/>
  <c r="CR686" i="70"/>
  <c r="CR704" i="70"/>
  <c r="CR688" i="70"/>
  <c r="CR687" i="70"/>
  <c r="CR689" i="70"/>
  <c r="CR690" i="70"/>
  <c r="CR692" i="70"/>
  <c r="CR710" i="70"/>
  <c r="CR693" i="70"/>
  <c r="CR695" i="70"/>
  <c r="CR696" i="70"/>
  <c r="CR697" i="70"/>
  <c r="CR698" i="70"/>
  <c r="CR700" i="70"/>
  <c r="CR717" i="70"/>
  <c r="CR701" i="70"/>
  <c r="CR702" i="70"/>
  <c r="CR703" i="70"/>
  <c r="CR705" i="70"/>
  <c r="CR706" i="70"/>
  <c r="CR707" i="70"/>
  <c r="CR708" i="70"/>
  <c r="CR709" i="70"/>
  <c r="CR726" i="70"/>
  <c r="CR711" i="70"/>
  <c r="CR712" i="70"/>
  <c r="CQ4" i="70"/>
  <c r="CQ5" i="70"/>
  <c r="CQ6" i="70"/>
  <c r="CQ7" i="70"/>
  <c r="CQ8" i="70"/>
  <c r="CQ9" i="70"/>
  <c r="CQ10" i="70"/>
  <c r="CQ11" i="70"/>
  <c r="CQ12" i="70"/>
  <c r="CQ13" i="70"/>
  <c r="CQ14" i="70"/>
  <c r="CQ15" i="70"/>
  <c r="CQ16" i="70"/>
  <c r="CQ17" i="70"/>
  <c r="CQ18" i="70"/>
  <c r="CQ19" i="70"/>
  <c r="CQ20" i="70"/>
  <c r="CQ21" i="70"/>
  <c r="CQ22" i="70"/>
  <c r="CQ23" i="70"/>
  <c r="CQ24" i="70"/>
  <c r="CQ25" i="70"/>
  <c r="CQ26" i="70"/>
  <c r="CQ27" i="70"/>
  <c r="CQ28" i="70"/>
  <c r="CQ29" i="70"/>
  <c r="CQ30" i="70"/>
  <c r="CQ31" i="70"/>
  <c r="CQ32" i="70"/>
  <c r="CQ33" i="70"/>
  <c r="CQ34" i="70"/>
  <c r="CQ35" i="70"/>
  <c r="CQ36" i="70"/>
  <c r="CQ37" i="70"/>
  <c r="CQ38" i="70"/>
  <c r="CQ39" i="70"/>
  <c r="CQ40" i="70"/>
  <c r="CQ41" i="70"/>
  <c r="CQ42" i="70"/>
  <c r="CQ43" i="70"/>
  <c r="CQ44" i="70"/>
  <c r="CQ45" i="70"/>
  <c r="CQ713" i="70"/>
  <c r="CQ46" i="70"/>
  <c r="CQ48" i="70"/>
  <c r="CQ47" i="70"/>
  <c r="CQ714" i="70"/>
  <c r="CQ49" i="70"/>
  <c r="CQ50" i="70"/>
  <c r="CQ53" i="70"/>
  <c r="CQ51" i="70"/>
  <c r="CQ52" i="70"/>
  <c r="CQ54" i="70"/>
  <c r="CQ55" i="70"/>
  <c r="CQ56" i="70"/>
  <c r="CQ57" i="70"/>
  <c r="CQ58" i="70"/>
  <c r="CQ59" i="70"/>
  <c r="CQ60" i="70"/>
  <c r="CQ61" i="70"/>
  <c r="CQ715" i="70"/>
  <c r="CQ65" i="70"/>
  <c r="CQ62" i="70"/>
  <c r="CQ63" i="70"/>
  <c r="CQ64" i="70"/>
  <c r="CQ66" i="70"/>
  <c r="CQ70" i="70"/>
  <c r="CQ71" i="70"/>
  <c r="CQ67" i="70"/>
  <c r="CQ68" i="70"/>
  <c r="CQ74" i="70"/>
  <c r="CQ69" i="70"/>
  <c r="CQ72" i="70"/>
  <c r="CQ73" i="70"/>
  <c r="CQ75" i="70"/>
  <c r="CQ76" i="70"/>
  <c r="CQ77" i="70"/>
  <c r="CQ78" i="70"/>
  <c r="CQ79" i="70"/>
  <c r="CQ80" i="70"/>
  <c r="CQ84" i="70"/>
  <c r="CQ81" i="70"/>
  <c r="CQ82" i="70"/>
  <c r="CQ83" i="70"/>
  <c r="CQ85" i="70"/>
  <c r="CQ86" i="70"/>
  <c r="CQ87" i="70"/>
  <c r="CQ88" i="70"/>
  <c r="CQ89" i="70"/>
  <c r="CQ90" i="70"/>
  <c r="CQ91" i="70"/>
  <c r="CQ92" i="70"/>
  <c r="CQ93" i="70"/>
  <c r="CQ94" i="70"/>
  <c r="CQ95" i="70"/>
  <c r="CQ96" i="70"/>
  <c r="CQ97" i="70"/>
  <c r="CQ98" i="70"/>
  <c r="CQ99" i="70"/>
  <c r="CQ100" i="70"/>
  <c r="CQ101" i="70"/>
  <c r="CQ102" i="70"/>
  <c r="CQ103" i="70"/>
  <c r="CQ104" i="70"/>
  <c r="CQ105" i="70"/>
  <c r="CQ106" i="70"/>
  <c r="CQ107" i="70"/>
  <c r="CQ108" i="70"/>
  <c r="CQ109" i="70"/>
  <c r="CQ110" i="70"/>
  <c r="CQ111" i="70"/>
  <c r="CQ112" i="70"/>
  <c r="CQ113" i="70"/>
  <c r="CQ114" i="70"/>
  <c r="CQ115" i="70"/>
  <c r="CQ116" i="70"/>
  <c r="CQ117" i="70"/>
  <c r="CQ118" i="70"/>
  <c r="CQ119" i="70"/>
  <c r="CQ120" i="70"/>
  <c r="CQ121" i="70"/>
  <c r="CQ122" i="70"/>
  <c r="CQ123" i="70"/>
  <c r="CQ127" i="70"/>
  <c r="CQ124" i="70"/>
  <c r="CQ125" i="70"/>
  <c r="CQ126" i="70"/>
  <c r="CQ128" i="70"/>
  <c r="CQ129" i="70"/>
  <c r="CQ130" i="70"/>
  <c r="CQ131" i="70"/>
  <c r="CQ132" i="70"/>
  <c r="CQ133" i="70"/>
  <c r="CQ134" i="70"/>
  <c r="CQ138" i="70"/>
  <c r="CQ135" i="70"/>
  <c r="CQ136" i="70"/>
  <c r="CQ137" i="70"/>
  <c r="CQ139" i="70"/>
  <c r="CQ140" i="70"/>
  <c r="CQ141" i="70"/>
  <c r="CQ142" i="70"/>
  <c r="CQ143" i="70"/>
  <c r="CQ147" i="70"/>
  <c r="CQ144" i="70"/>
  <c r="CQ145" i="70"/>
  <c r="CQ146" i="70"/>
  <c r="CQ148" i="70"/>
  <c r="CQ149" i="70"/>
  <c r="CQ716" i="70"/>
  <c r="CQ150" i="70"/>
  <c r="CQ718" i="70"/>
  <c r="CQ151" i="70"/>
  <c r="CQ157" i="70"/>
  <c r="CQ158" i="70"/>
  <c r="CQ152" i="70"/>
  <c r="CQ153" i="70"/>
  <c r="CQ154" i="70"/>
  <c r="CQ155" i="70"/>
  <c r="CQ163" i="70"/>
  <c r="CQ156" i="70"/>
  <c r="CQ159" i="70"/>
  <c r="CQ160" i="70"/>
  <c r="CQ161" i="70"/>
  <c r="CQ162" i="70"/>
  <c r="CQ164" i="70"/>
  <c r="CQ165" i="70"/>
  <c r="CQ166" i="70"/>
  <c r="CQ167" i="70"/>
  <c r="CQ168" i="70"/>
  <c r="CQ169" i="70"/>
  <c r="CQ170" i="70"/>
  <c r="CQ171" i="70"/>
  <c r="CQ172" i="70"/>
  <c r="CQ178" i="70"/>
  <c r="CQ173" i="70"/>
  <c r="CQ174" i="70"/>
  <c r="CQ175" i="70"/>
  <c r="CQ176" i="70"/>
  <c r="CQ177" i="70"/>
  <c r="CQ179" i="70"/>
  <c r="CQ180" i="70"/>
  <c r="CQ181" i="70"/>
  <c r="CQ182" i="70"/>
  <c r="CQ183" i="70"/>
  <c r="CQ184" i="70"/>
  <c r="CQ185" i="70"/>
  <c r="CQ191" i="70"/>
  <c r="CQ186" i="70"/>
  <c r="CQ187" i="70"/>
  <c r="CQ188" i="70"/>
  <c r="CQ189" i="70"/>
  <c r="CQ190" i="70"/>
  <c r="CQ192" i="70"/>
  <c r="CQ198" i="70"/>
  <c r="CQ193" i="70"/>
  <c r="CQ194" i="70"/>
  <c r="CQ195" i="70"/>
  <c r="CQ196" i="70"/>
  <c r="CQ197" i="70"/>
  <c r="CQ204" i="70"/>
  <c r="CQ199" i="70"/>
  <c r="CQ200" i="70"/>
  <c r="CQ207" i="70"/>
  <c r="CQ201" i="70"/>
  <c r="CQ202" i="70"/>
  <c r="CQ203" i="70"/>
  <c r="CQ205" i="70"/>
  <c r="CQ206" i="70"/>
  <c r="CQ208" i="70"/>
  <c r="CQ209" i="70"/>
  <c r="CQ215" i="70"/>
  <c r="CQ210" i="70"/>
  <c r="CQ211" i="70"/>
  <c r="CQ212" i="70"/>
  <c r="CQ213" i="70"/>
  <c r="CQ214" i="70"/>
  <c r="CQ216" i="70"/>
  <c r="CQ222" i="70"/>
  <c r="CQ217" i="70"/>
  <c r="CQ218" i="70"/>
  <c r="CQ219" i="70"/>
  <c r="CQ220" i="70"/>
  <c r="CQ221" i="70"/>
  <c r="CQ228" i="70"/>
  <c r="CQ223" i="70"/>
  <c r="CQ224" i="70"/>
  <c r="CQ231" i="70"/>
  <c r="CQ232" i="70"/>
  <c r="CQ233" i="70"/>
  <c r="CQ225" i="70"/>
  <c r="CQ235" i="70"/>
  <c r="CQ236" i="70"/>
  <c r="CQ237" i="70"/>
  <c r="CQ226" i="70"/>
  <c r="CQ239" i="70"/>
  <c r="CQ227" i="70"/>
  <c r="CQ229" i="70"/>
  <c r="CQ230" i="70"/>
  <c r="CQ234" i="70"/>
  <c r="CQ238" i="70"/>
  <c r="CQ240" i="70"/>
  <c r="CQ241" i="70"/>
  <c r="CQ242" i="70"/>
  <c r="CQ243" i="70"/>
  <c r="CQ244" i="70"/>
  <c r="CQ245" i="70"/>
  <c r="CQ251" i="70"/>
  <c r="CQ246" i="70"/>
  <c r="CQ247" i="70"/>
  <c r="CQ248" i="70"/>
  <c r="CQ255" i="70"/>
  <c r="CQ249" i="70"/>
  <c r="CQ250" i="70"/>
  <c r="CQ252" i="70"/>
  <c r="CQ253" i="70"/>
  <c r="CQ260" i="70"/>
  <c r="CQ254" i="70"/>
  <c r="CQ256" i="70"/>
  <c r="CQ257" i="70"/>
  <c r="CQ258" i="70"/>
  <c r="CQ259" i="70"/>
  <c r="CQ266" i="70"/>
  <c r="CQ261" i="70"/>
  <c r="CQ262" i="70"/>
  <c r="CQ269" i="70"/>
  <c r="CQ263" i="70"/>
  <c r="CQ264" i="70"/>
  <c r="CQ265" i="70"/>
  <c r="CQ267" i="70"/>
  <c r="CQ268" i="70"/>
  <c r="CQ270" i="70"/>
  <c r="CQ271" i="70"/>
  <c r="CQ272" i="70"/>
  <c r="CQ278" i="70"/>
  <c r="CQ273" i="70"/>
  <c r="CQ274" i="70"/>
  <c r="CQ281" i="70"/>
  <c r="CQ275" i="70"/>
  <c r="CQ276" i="70"/>
  <c r="CQ277" i="70"/>
  <c r="CQ279" i="70"/>
  <c r="CQ280" i="70"/>
  <c r="CQ287" i="70"/>
  <c r="CQ282" i="70"/>
  <c r="CQ283" i="70"/>
  <c r="CQ284" i="70"/>
  <c r="CQ285" i="70"/>
  <c r="CQ286" i="70"/>
  <c r="CQ288" i="70"/>
  <c r="CQ289" i="70"/>
  <c r="CQ290" i="70"/>
  <c r="CQ719" i="70"/>
  <c r="CQ297" i="70"/>
  <c r="CQ298" i="70"/>
  <c r="CQ291" i="70"/>
  <c r="CQ300" i="70"/>
  <c r="CQ292" i="70"/>
  <c r="CQ293" i="70"/>
  <c r="CQ294" i="70"/>
  <c r="CQ295" i="70"/>
  <c r="CQ296" i="70"/>
  <c r="CQ299" i="70"/>
  <c r="CQ301" i="70"/>
  <c r="CQ302" i="70"/>
  <c r="CQ303" i="70"/>
  <c r="CQ304" i="70"/>
  <c r="CQ305" i="70"/>
  <c r="CQ312" i="70"/>
  <c r="CQ306" i="70"/>
  <c r="CQ307" i="70"/>
  <c r="CQ308" i="70"/>
  <c r="CQ309" i="70"/>
  <c r="CQ310" i="70"/>
  <c r="CQ311" i="70"/>
  <c r="CQ313" i="70"/>
  <c r="CQ314" i="70"/>
  <c r="CQ315" i="70"/>
  <c r="CQ316" i="70"/>
  <c r="CQ323" i="70"/>
  <c r="CQ317" i="70"/>
  <c r="CQ318" i="70"/>
  <c r="CQ319" i="70"/>
  <c r="CQ320" i="70"/>
  <c r="CQ321" i="70"/>
  <c r="CQ322" i="70"/>
  <c r="CQ324" i="70"/>
  <c r="CQ325" i="70"/>
  <c r="CQ326" i="70"/>
  <c r="CQ327" i="70"/>
  <c r="CQ328" i="70"/>
  <c r="CQ335" i="70"/>
  <c r="CQ329" i="70"/>
  <c r="CQ330" i="70"/>
  <c r="CQ338" i="70"/>
  <c r="CQ331" i="70"/>
  <c r="CQ332" i="70"/>
  <c r="CQ333" i="70"/>
  <c r="CQ334" i="70"/>
  <c r="CQ336" i="70"/>
  <c r="CQ337" i="70"/>
  <c r="CQ339" i="70"/>
  <c r="CQ346" i="70"/>
  <c r="CQ340" i="70"/>
  <c r="CQ341" i="70"/>
  <c r="CQ342" i="70"/>
  <c r="CQ343" i="70"/>
  <c r="CQ344" i="70"/>
  <c r="CQ345" i="70"/>
  <c r="CQ347" i="70"/>
  <c r="CQ348" i="70"/>
  <c r="CQ355" i="70"/>
  <c r="CQ349" i="70"/>
  <c r="CQ350" i="70"/>
  <c r="CQ358" i="70"/>
  <c r="CQ351" i="70"/>
  <c r="CQ352" i="70"/>
  <c r="CQ353" i="70"/>
  <c r="CQ354" i="70"/>
  <c r="CQ356" i="70"/>
  <c r="CQ357" i="70"/>
  <c r="CQ359" i="70"/>
  <c r="CQ366" i="70"/>
  <c r="CQ360" i="70"/>
  <c r="CQ361" i="70"/>
  <c r="CQ369" i="70"/>
  <c r="CQ362" i="70"/>
  <c r="CQ363" i="70"/>
  <c r="CQ364" i="70"/>
  <c r="CQ365" i="70"/>
  <c r="CQ367" i="70"/>
  <c r="CQ368" i="70"/>
  <c r="CQ376" i="70"/>
  <c r="CQ370" i="70"/>
  <c r="CQ371" i="70"/>
  <c r="CQ372" i="70"/>
  <c r="CQ373" i="70"/>
  <c r="CQ374" i="70"/>
  <c r="CQ375" i="70"/>
  <c r="CQ377" i="70"/>
  <c r="CQ378" i="70"/>
  <c r="CQ379" i="70"/>
  <c r="CQ380" i="70"/>
  <c r="CQ381" i="70"/>
  <c r="CQ382" i="70"/>
  <c r="CQ383" i="70"/>
  <c r="CQ384" i="70"/>
  <c r="CQ385" i="70"/>
  <c r="CQ386" i="70"/>
  <c r="CQ393" i="70"/>
  <c r="CQ394" i="70"/>
  <c r="CQ387" i="70"/>
  <c r="CQ388" i="70"/>
  <c r="CQ397" i="70"/>
  <c r="CQ398" i="70"/>
  <c r="CQ389" i="70"/>
  <c r="CQ390" i="70"/>
  <c r="CQ391" i="70"/>
  <c r="CQ392" i="70"/>
  <c r="CQ395" i="70"/>
  <c r="CQ404" i="70"/>
  <c r="CQ396" i="70"/>
  <c r="CQ399" i="70"/>
  <c r="CQ400" i="70"/>
  <c r="CQ401" i="70"/>
  <c r="CQ402" i="70"/>
  <c r="CQ403" i="70"/>
  <c r="CQ405" i="70"/>
  <c r="CQ406" i="70"/>
  <c r="CQ720" i="70"/>
  <c r="CQ407" i="70"/>
  <c r="CQ408" i="70"/>
  <c r="CQ409" i="70"/>
  <c r="CQ410" i="70"/>
  <c r="CQ411" i="70"/>
  <c r="CQ412" i="70"/>
  <c r="CQ413" i="70"/>
  <c r="CQ414" i="70"/>
  <c r="CQ415" i="70"/>
  <c r="CQ416" i="70"/>
  <c r="CQ424" i="70"/>
  <c r="CQ417" i="70"/>
  <c r="CQ721" i="70"/>
  <c r="CQ418" i="70"/>
  <c r="CQ419" i="70"/>
  <c r="CQ420" i="70"/>
  <c r="CQ421" i="70"/>
  <c r="CQ422" i="70"/>
  <c r="CQ722" i="70"/>
  <c r="CQ723" i="70"/>
  <c r="CQ423" i="70"/>
  <c r="CQ435" i="70"/>
  <c r="CQ425" i="70"/>
  <c r="CQ426" i="70"/>
  <c r="CQ427" i="70"/>
  <c r="CQ428" i="70"/>
  <c r="CQ429" i="70"/>
  <c r="CQ724" i="70"/>
  <c r="CQ430" i="70"/>
  <c r="CQ431" i="70"/>
  <c r="CQ432" i="70"/>
  <c r="CQ445" i="70"/>
  <c r="CQ446" i="70"/>
  <c r="CQ447" i="70"/>
  <c r="CQ448" i="70"/>
  <c r="CQ449" i="70"/>
  <c r="CQ450" i="70"/>
  <c r="CQ451" i="70"/>
  <c r="CQ452" i="70"/>
  <c r="CQ453" i="70"/>
  <c r="CQ433" i="70"/>
  <c r="CQ434" i="70"/>
  <c r="CQ436" i="70"/>
  <c r="CQ437" i="70"/>
  <c r="CQ438" i="70"/>
  <c r="CQ439" i="70"/>
  <c r="CQ440" i="70"/>
  <c r="CQ441" i="70"/>
  <c r="CQ442" i="70"/>
  <c r="CQ443" i="70"/>
  <c r="CQ464" i="70"/>
  <c r="CQ444" i="70"/>
  <c r="CQ454" i="70"/>
  <c r="CQ455" i="70"/>
  <c r="CQ725" i="70"/>
  <c r="CQ727" i="70"/>
  <c r="CQ456" i="70"/>
  <c r="CQ457" i="70"/>
  <c r="CQ458" i="70"/>
  <c r="CQ459" i="70"/>
  <c r="CQ460" i="70"/>
  <c r="CQ475" i="70"/>
  <c r="CQ476" i="70"/>
  <c r="CQ477" i="70"/>
  <c r="CQ478" i="70"/>
  <c r="CQ479" i="70"/>
  <c r="CQ480" i="70"/>
  <c r="CQ481" i="70"/>
  <c r="CQ482" i="70"/>
  <c r="CQ483" i="70"/>
  <c r="CQ484" i="70"/>
  <c r="CQ461" i="70"/>
  <c r="CQ462" i="70"/>
  <c r="CQ463" i="70"/>
  <c r="CQ465" i="70"/>
  <c r="CQ466" i="70"/>
  <c r="CQ490" i="70"/>
  <c r="CQ491" i="70"/>
  <c r="CQ467" i="70"/>
  <c r="CQ468" i="70"/>
  <c r="CQ469" i="70"/>
  <c r="CQ470" i="70"/>
  <c r="CQ471" i="70"/>
  <c r="CQ472" i="70"/>
  <c r="CQ473" i="70"/>
  <c r="CQ474" i="70"/>
  <c r="CQ485" i="70"/>
  <c r="CQ501" i="70"/>
  <c r="CQ486" i="70"/>
  <c r="CQ487" i="70"/>
  <c r="CQ488" i="70"/>
  <c r="CQ489" i="70"/>
  <c r="CQ492" i="70"/>
  <c r="CQ493" i="70"/>
  <c r="CQ508" i="70"/>
  <c r="CQ494" i="70"/>
  <c r="CQ495" i="70"/>
  <c r="CQ496" i="70"/>
  <c r="CQ497" i="70"/>
  <c r="CQ513" i="70"/>
  <c r="CQ498" i="70"/>
  <c r="CQ499" i="70"/>
  <c r="CQ500" i="70"/>
  <c r="CQ502" i="70"/>
  <c r="CQ503" i="70"/>
  <c r="CQ504" i="70"/>
  <c r="CQ520" i="70"/>
  <c r="CQ505" i="70"/>
  <c r="CQ506" i="70"/>
  <c r="CQ523" i="70"/>
  <c r="CQ507" i="70"/>
  <c r="CQ509" i="70"/>
  <c r="CQ510" i="70"/>
  <c r="CQ511" i="70"/>
  <c r="CQ512" i="70"/>
  <c r="CQ514" i="70"/>
  <c r="CQ515" i="70"/>
  <c r="CQ516" i="70"/>
  <c r="CQ532" i="70"/>
  <c r="CQ517" i="70"/>
  <c r="CQ518" i="70"/>
  <c r="CQ535" i="70"/>
  <c r="CQ519" i="70"/>
  <c r="CQ521" i="70"/>
  <c r="CQ522" i="70"/>
  <c r="CQ524" i="70"/>
  <c r="CQ525" i="70"/>
  <c r="CQ526" i="70"/>
  <c r="CQ527" i="70"/>
  <c r="CQ528" i="70"/>
  <c r="CQ529" i="70"/>
  <c r="CQ545" i="70"/>
  <c r="CQ530" i="70"/>
  <c r="CQ531" i="70"/>
  <c r="CQ533" i="70"/>
  <c r="CQ549" i="70"/>
  <c r="CQ534" i="70"/>
  <c r="CQ536" i="70"/>
  <c r="CQ537" i="70"/>
  <c r="CQ538" i="70"/>
  <c r="CQ554" i="70"/>
  <c r="CQ539" i="70"/>
  <c r="CQ540" i="70"/>
  <c r="CQ541" i="70"/>
  <c r="CQ542" i="70"/>
  <c r="CQ559" i="70"/>
  <c r="CQ543" i="70"/>
  <c r="CQ544" i="70"/>
  <c r="CQ546" i="70"/>
  <c r="CQ547" i="70"/>
  <c r="CQ564" i="70"/>
  <c r="CQ548" i="70"/>
  <c r="CQ550" i="70"/>
  <c r="CQ551" i="70"/>
  <c r="CQ568" i="70"/>
  <c r="CQ552" i="70"/>
  <c r="CQ553" i="70"/>
  <c r="CQ555" i="70"/>
  <c r="CQ556" i="70"/>
  <c r="CQ557" i="70"/>
  <c r="CQ558" i="70"/>
  <c r="CQ560" i="70"/>
  <c r="CQ561" i="70"/>
  <c r="CQ562" i="70"/>
  <c r="CQ563" i="70"/>
  <c r="CQ565" i="70"/>
  <c r="CQ580" i="70"/>
  <c r="CQ566" i="70"/>
  <c r="CQ567" i="70"/>
  <c r="CQ569" i="70"/>
  <c r="CQ570" i="70"/>
  <c r="CQ571" i="70"/>
  <c r="CQ572" i="70"/>
  <c r="CQ573" i="70"/>
  <c r="CQ574" i="70"/>
  <c r="CQ575" i="70"/>
  <c r="CQ576" i="70"/>
  <c r="CQ591" i="70"/>
  <c r="CQ577" i="70"/>
  <c r="CQ578" i="70"/>
  <c r="CQ579" i="70"/>
  <c r="CQ581" i="70"/>
  <c r="CQ582" i="70"/>
  <c r="CQ583" i="70"/>
  <c r="CQ584" i="70"/>
  <c r="CQ599" i="70"/>
  <c r="CQ585" i="70"/>
  <c r="CQ586" i="70"/>
  <c r="CQ587" i="70"/>
  <c r="CQ588" i="70"/>
  <c r="CQ604" i="70"/>
  <c r="CQ589" i="70"/>
  <c r="CQ590" i="70"/>
  <c r="CQ592" i="70"/>
  <c r="CQ608" i="70"/>
  <c r="CQ593" i="70"/>
  <c r="CQ594" i="70"/>
  <c r="CQ595" i="70"/>
  <c r="CQ596" i="70"/>
  <c r="CQ597" i="70"/>
  <c r="CQ598" i="70"/>
  <c r="CQ600" i="70"/>
  <c r="CQ616" i="70"/>
  <c r="CQ601" i="70"/>
  <c r="CQ618" i="70"/>
  <c r="CQ619" i="70"/>
  <c r="CQ620" i="70"/>
  <c r="CQ621" i="70"/>
  <c r="CQ622" i="70"/>
  <c r="CQ623" i="70"/>
  <c r="CQ624" i="70"/>
  <c r="CQ625" i="70"/>
  <c r="CQ626" i="70"/>
  <c r="CQ627" i="70"/>
  <c r="CQ602" i="70"/>
  <c r="CQ629" i="70"/>
  <c r="CQ630" i="70"/>
  <c r="CQ631" i="70"/>
  <c r="CQ603" i="70"/>
  <c r="CQ605" i="70"/>
  <c r="CQ606" i="70"/>
  <c r="CQ635" i="70"/>
  <c r="CQ607" i="70"/>
  <c r="CQ609" i="70"/>
  <c r="CQ610" i="70"/>
  <c r="CQ611" i="70"/>
  <c r="CQ640" i="70"/>
  <c r="CQ641" i="70"/>
  <c r="CQ612" i="70"/>
  <c r="CQ613" i="70"/>
  <c r="CQ614" i="70"/>
  <c r="CQ615" i="70"/>
  <c r="CQ617" i="70"/>
  <c r="CQ628" i="70"/>
  <c r="CQ632" i="70"/>
  <c r="CQ633" i="70"/>
  <c r="CQ634" i="70"/>
  <c r="CQ651" i="70"/>
  <c r="CQ652" i="70"/>
  <c r="CQ636" i="70"/>
  <c r="CQ637" i="70"/>
  <c r="CQ638" i="70"/>
  <c r="CQ639" i="70"/>
  <c r="CQ642" i="70"/>
  <c r="CQ643" i="70"/>
  <c r="CQ644" i="70"/>
  <c r="CQ728" i="70"/>
  <c r="CQ645" i="70"/>
  <c r="CQ646" i="70"/>
  <c r="CQ647" i="70"/>
  <c r="CQ648" i="70"/>
  <c r="CQ649" i="70"/>
  <c r="CQ650" i="70"/>
  <c r="CQ667" i="70"/>
  <c r="CQ653" i="70"/>
  <c r="CQ654" i="70"/>
  <c r="CQ655" i="70"/>
  <c r="CQ656" i="70"/>
  <c r="CQ672" i="70"/>
  <c r="CQ673" i="70"/>
  <c r="CQ657" i="70"/>
  <c r="CQ658" i="70"/>
  <c r="CQ676" i="70"/>
  <c r="CQ659" i="70"/>
  <c r="CQ660" i="70"/>
  <c r="CQ661" i="70"/>
  <c r="CQ662" i="70"/>
  <c r="CQ663" i="70"/>
  <c r="CQ664" i="70"/>
  <c r="CQ665" i="70"/>
  <c r="CQ666" i="70"/>
  <c r="CQ668" i="70"/>
  <c r="CQ669" i="70"/>
  <c r="CQ670" i="70"/>
  <c r="CQ671" i="70"/>
  <c r="CQ674" i="70"/>
  <c r="CQ675" i="70"/>
  <c r="CQ691" i="70"/>
  <c r="CQ677" i="70"/>
  <c r="CQ678" i="70"/>
  <c r="CQ694" i="70"/>
  <c r="CQ679" i="70"/>
  <c r="CQ680" i="70"/>
  <c r="CQ681" i="70"/>
  <c r="CQ682" i="70"/>
  <c r="CQ699" i="70"/>
  <c r="CQ683" i="70"/>
  <c r="CQ684" i="70"/>
  <c r="CQ685" i="70"/>
  <c r="CQ686" i="70"/>
  <c r="CQ704" i="70"/>
  <c r="CQ688" i="70"/>
  <c r="CQ687" i="70"/>
  <c r="CQ689" i="70"/>
  <c r="CQ690" i="70"/>
  <c r="CQ692" i="70"/>
  <c r="CQ710" i="70"/>
  <c r="CQ693" i="70"/>
  <c r="CQ695" i="70"/>
  <c r="CQ696" i="70"/>
  <c r="CQ697" i="70"/>
  <c r="CQ698" i="70"/>
  <c r="CQ700" i="70"/>
  <c r="CQ717" i="70"/>
  <c r="CQ701" i="70"/>
  <c r="CQ702" i="70"/>
  <c r="CQ703" i="70"/>
  <c r="CQ705" i="70"/>
  <c r="CQ706" i="70"/>
  <c r="CQ707" i="70"/>
  <c r="CQ708" i="70"/>
  <c r="CQ709" i="70"/>
  <c r="CQ726" i="70"/>
  <c r="CQ711" i="70"/>
  <c r="CQ712" i="70"/>
  <c r="DJ3" i="70"/>
  <c r="DI3" i="70"/>
  <c r="DH3" i="70"/>
  <c r="DG3" i="70"/>
  <c r="DF3" i="70"/>
  <c r="DE3" i="70"/>
  <c r="DD3" i="70"/>
  <c r="DC3" i="70"/>
  <c r="DB3" i="70"/>
  <c r="DA3" i="70"/>
  <c r="CZ3" i="70"/>
  <c r="CY3" i="70"/>
  <c r="CX3" i="70"/>
  <c r="CW3" i="70"/>
  <c r="CV3" i="70"/>
  <c r="CU3" i="70"/>
  <c r="CT3" i="70"/>
  <c r="CS3" i="70"/>
  <c r="CR3" i="70"/>
  <c r="CQ3" i="70"/>
  <c r="CP4" i="70"/>
  <c r="CP5" i="70"/>
  <c r="CP6" i="70"/>
  <c r="CP7" i="70"/>
  <c r="CP8" i="70"/>
  <c r="CP9" i="70"/>
  <c r="CP10" i="70"/>
  <c r="CP11" i="70"/>
  <c r="CP12" i="70"/>
  <c r="CP13" i="70"/>
  <c r="CP14" i="70"/>
  <c r="CP15" i="70"/>
  <c r="CP16" i="70"/>
  <c r="CP17" i="70"/>
  <c r="CP18" i="70"/>
  <c r="CP19" i="70"/>
  <c r="CP20" i="70"/>
  <c r="CP21" i="70"/>
  <c r="CP22" i="70"/>
  <c r="CP23" i="70"/>
  <c r="CP24" i="70"/>
  <c r="CP25" i="70"/>
  <c r="CP26" i="70"/>
  <c r="CP27" i="70"/>
  <c r="CP28" i="70"/>
  <c r="CP29" i="70"/>
  <c r="CP30" i="70"/>
  <c r="CP31" i="70"/>
  <c r="CP32" i="70"/>
  <c r="CP33" i="70"/>
  <c r="CP34" i="70"/>
  <c r="CP35" i="70"/>
  <c r="CP36" i="70"/>
  <c r="CP37" i="70"/>
  <c r="CP38" i="70"/>
  <c r="CP39" i="70"/>
  <c r="CP40" i="70"/>
  <c r="CP41" i="70"/>
  <c r="CP42" i="70"/>
  <c r="CP43" i="70"/>
  <c r="CP44" i="70"/>
  <c r="CP45" i="70"/>
  <c r="CP713" i="70"/>
  <c r="CP46" i="70"/>
  <c r="CP48" i="70"/>
  <c r="CP47" i="70"/>
  <c r="CP714" i="70"/>
  <c r="CP49" i="70"/>
  <c r="CP50" i="70"/>
  <c r="CP53" i="70"/>
  <c r="CP51" i="70"/>
  <c r="CP52" i="70"/>
  <c r="CP54" i="70"/>
  <c r="CP55" i="70"/>
  <c r="CP56" i="70"/>
  <c r="CP57" i="70"/>
  <c r="CP58" i="70"/>
  <c r="CP59" i="70"/>
  <c r="CP60" i="70"/>
  <c r="CP61" i="70"/>
  <c r="CP715" i="70"/>
  <c r="CP65" i="70"/>
  <c r="CP62" i="70"/>
  <c r="CP63" i="70"/>
  <c r="CP64" i="70"/>
  <c r="CP66" i="70"/>
  <c r="CP70" i="70"/>
  <c r="CP71" i="70"/>
  <c r="CP67" i="70"/>
  <c r="CP68" i="70"/>
  <c r="CP74" i="70"/>
  <c r="CP69" i="70"/>
  <c r="CP72" i="70"/>
  <c r="CP73" i="70"/>
  <c r="CP75" i="70"/>
  <c r="CP76" i="70"/>
  <c r="CP77" i="70"/>
  <c r="CP78" i="70"/>
  <c r="CP79" i="70"/>
  <c r="CP80" i="70"/>
  <c r="CP84" i="70"/>
  <c r="CP81" i="70"/>
  <c r="CP82" i="70"/>
  <c r="CP83" i="70"/>
  <c r="CP85" i="70"/>
  <c r="CP86" i="70"/>
  <c r="CP87" i="70"/>
  <c r="CP88" i="70"/>
  <c r="CP89" i="70"/>
  <c r="CP90" i="70"/>
  <c r="CP91" i="70"/>
  <c r="CP92" i="70"/>
  <c r="CP93" i="70"/>
  <c r="CP94" i="70"/>
  <c r="CP95" i="70"/>
  <c r="CP96" i="70"/>
  <c r="CP97" i="70"/>
  <c r="CP98" i="70"/>
  <c r="CP99" i="70"/>
  <c r="CP100" i="70"/>
  <c r="CP101" i="70"/>
  <c r="CP102" i="70"/>
  <c r="CP103" i="70"/>
  <c r="CP104" i="70"/>
  <c r="CP105" i="70"/>
  <c r="CP106" i="70"/>
  <c r="CP107" i="70"/>
  <c r="CP108" i="70"/>
  <c r="CP109" i="70"/>
  <c r="CP110" i="70"/>
  <c r="CP111" i="70"/>
  <c r="CP112" i="70"/>
  <c r="CP113" i="70"/>
  <c r="CP114" i="70"/>
  <c r="CP115" i="70"/>
  <c r="CP116" i="70"/>
  <c r="CP117" i="70"/>
  <c r="CP118" i="70"/>
  <c r="CP119" i="70"/>
  <c r="CP120" i="70"/>
  <c r="CP121" i="70"/>
  <c r="CP122" i="70"/>
  <c r="CP123" i="70"/>
  <c r="CP127" i="70"/>
  <c r="CP124" i="70"/>
  <c r="CP125" i="70"/>
  <c r="CP126" i="70"/>
  <c r="CP128" i="70"/>
  <c r="CP129" i="70"/>
  <c r="CP130" i="70"/>
  <c r="CP131" i="70"/>
  <c r="CP132" i="70"/>
  <c r="CP133" i="70"/>
  <c r="CP134" i="70"/>
  <c r="CP138" i="70"/>
  <c r="CP135" i="70"/>
  <c r="CP136" i="70"/>
  <c r="CP137" i="70"/>
  <c r="CP139" i="70"/>
  <c r="CP140" i="70"/>
  <c r="CP141" i="70"/>
  <c r="CP142" i="70"/>
  <c r="CP143" i="70"/>
  <c r="CP147" i="70"/>
  <c r="CP144" i="70"/>
  <c r="CP145" i="70"/>
  <c r="CP146" i="70"/>
  <c r="CP148" i="70"/>
  <c r="CP149" i="70"/>
  <c r="CP716" i="70"/>
  <c r="CP150" i="70"/>
  <c r="CP718" i="70"/>
  <c r="CP151" i="70"/>
  <c r="CP157" i="70"/>
  <c r="CP158" i="70"/>
  <c r="CP152" i="70"/>
  <c r="CP153" i="70"/>
  <c r="CP154" i="70"/>
  <c r="CP155" i="70"/>
  <c r="CP163" i="70"/>
  <c r="CP156" i="70"/>
  <c r="CP159" i="70"/>
  <c r="CP160" i="70"/>
  <c r="CP161" i="70"/>
  <c r="CP162" i="70"/>
  <c r="CP164" i="70"/>
  <c r="CP165" i="70"/>
  <c r="CP166" i="70"/>
  <c r="CP167" i="70"/>
  <c r="CP168" i="70"/>
  <c r="CP169" i="70"/>
  <c r="CP170" i="70"/>
  <c r="CP171" i="70"/>
  <c r="CP172" i="70"/>
  <c r="CP178" i="70"/>
  <c r="CP173" i="70"/>
  <c r="CP174" i="70"/>
  <c r="CP175" i="70"/>
  <c r="CP176" i="70"/>
  <c r="CP177" i="70"/>
  <c r="CP179" i="70"/>
  <c r="CP180" i="70"/>
  <c r="CP181" i="70"/>
  <c r="CP182" i="70"/>
  <c r="CP183" i="70"/>
  <c r="CP184" i="70"/>
  <c r="CP185" i="70"/>
  <c r="CP191" i="70"/>
  <c r="CP186" i="70"/>
  <c r="CP187" i="70"/>
  <c r="CP188" i="70"/>
  <c r="CP189" i="70"/>
  <c r="CP190" i="70"/>
  <c r="CP192" i="70"/>
  <c r="CP198" i="70"/>
  <c r="CP193" i="70"/>
  <c r="CP194" i="70"/>
  <c r="CP195" i="70"/>
  <c r="CP196" i="70"/>
  <c r="CP197" i="70"/>
  <c r="CP204" i="70"/>
  <c r="CP199" i="70"/>
  <c r="CP200" i="70"/>
  <c r="CP207" i="70"/>
  <c r="CP201" i="70"/>
  <c r="CP202" i="70"/>
  <c r="CP203" i="70"/>
  <c r="CP205" i="70"/>
  <c r="CP206" i="70"/>
  <c r="CP208" i="70"/>
  <c r="CP209" i="70"/>
  <c r="CP215" i="70"/>
  <c r="CP210" i="70"/>
  <c r="CP211" i="70"/>
  <c r="CP212" i="70"/>
  <c r="CP213" i="70"/>
  <c r="CP214" i="70"/>
  <c r="CP216" i="70"/>
  <c r="CP222" i="70"/>
  <c r="CP217" i="70"/>
  <c r="CP218" i="70"/>
  <c r="CP219" i="70"/>
  <c r="CP220" i="70"/>
  <c r="CP221" i="70"/>
  <c r="CP228" i="70"/>
  <c r="CP223" i="70"/>
  <c r="CP224" i="70"/>
  <c r="CP231" i="70"/>
  <c r="CP232" i="70"/>
  <c r="CP233" i="70"/>
  <c r="CP225" i="70"/>
  <c r="CP235" i="70"/>
  <c r="CP236" i="70"/>
  <c r="CP237" i="70"/>
  <c r="CP226" i="70"/>
  <c r="CP239" i="70"/>
  <c r="CP227" i="70"/>
  <c r="CP229" i="70"/>
  <c r="CP230" i="70"/>
  <c r="CP234" i="70"/>
  <c r="CP238" i="70"/>
  <c r="CP240" i="70"/>
  <c r="CP241" i="70"/>
  <c r="CP242" i="70"/>
  <c r="CP243" i="70"/>
  <c r="CP244" i="70"/>
  <c r="CP245" i="70"/>
  <c r="CP251" i="70"/>
  <c r="CP246" i="70"/>
  <c r="CP247" i="70"/>
  <c r="CP248" i="70"/>
  <c r="CP255" i="70"/>
  <c r="CP249" i="70"/>
  <c r="CP250" i="70"/>
  <c r="CP252" i="70"/>
  <c r="CP253" i="70"/>
  <c r="CP260" i="70"/>
  <c r="CP254" i="70"/>
  <c r="CP256" i="70"/>
  <c r="CP257" i="70"/>
  <c r="CP258" i="70"/>
  <c r="CP259" i="70"/>
  <c r="CP266" i="70"/>
  <c r="CP261" i="70"/>
  <c r="CP262" i="70"/>
  <c r="CP269" i="70"/>
  <c r="CP263" i="70"/>
  <c r="CP264" i="70"/>
  <c r="CP265" i="70"/>
  <c r="CP267" i="70"/>
  <c r="CP268" i="70"/>
  <c r="CP270" i="70"/>
  <c r="CP271" i="70"/>
  <c r="CP272" i="70"/>
  <c r="CP278" i="70"/>
  <c r="CP273" i="70"/>
  <c r="CP274" i="70"/>
  <c r="CP281" i="70"/>
  <c r="CP275" i="70"/>
  <c r="CP276" i="70"/>
  <c r="CP277" i="70"/>
  <c r="CP279" i="70"/>
  <c r="CP280" i="70"/>
  <c r="CP287" i="70"/>
  <c r="CP282" i="70"/>
  <c r="CP283" i="70"/>
  <c r="CP284" i="70"/>
  <c r="CP285" i="70"/>
  <c r="CP286" i="70"/>
  <c r="CP288" i="70"/>
  <c r="CP289" i="70"/>
  <c r="CP290" i="70"/>
  <c r="CP719" i="70"/>
  <c r="CP297" i="70"/>
  <c r="CP298" i="70"/>
  <c r="CP291" i="70"/>
  <c r="CP300" i="70"/>
  <c r="CP292" i="70"/>
  <c r="CP293" i="70"/>
  <c r="CP294" i="70"/>
  <c r="CP295" i="70"/>
  <c r="CP296" i="70"/>
  <c r="CP299" i="70"/>
  <c r="CP301" i="70"/>
  <c r="CP302" i="70"/>
  <c r="CP303" i="70"/>
  <c r="CP304" i="70"/>
  <c r="CP305" i="70"/>
  <c r="CP312" i="70"/>
  <c r="CP306" i="70"/>
  <c r="CP307" i="70"/>
  <c r="CP308" i="70"/>
  <c r="CP309" i="70"/>
  <c r="CP310" i="70"/>
  <c r="CP311" i="70"/>
  <c r="CP313" i="70"/>
  <c r="CP314" i="70"/>
  <c r="CP315" i="70"/>
  <c r="CP316" i="70"/>
  <c r="CP323" i="70"/>
  <c r="CP317" i="70"/>
  <c r="CP318" i="70"/>
  <c r="CP319" i="70"/>
  <c r="CP320" i="70"/>
  <c r="CP321" i="70"/>
  <c r="CP322" i="70"/>
  <c r="CP324" i="70"/>
  <c r="CP325" i="70"/>
  <c r="CP326" i="70"/>
  <c r="CP327" i="70"/>
  <c r="CP328" i="70"/>
  <c r="CP335" i="70"/>
  <c r="CP329" i="70"/>
  <c r="CP330" i="70"/>
  <c r="CP338" i="70"/>
  <c r="CP331" i="70"/>
  <c r="CP332" i="70"/>
  <c r="CP333" i="70"/>
  <c r="CP334" i="70"/>
  <c r="CP336" i="70"/>
  <c r="CP337" i="70"/>
  <c r="CP339" i="70"/>
  <c r="CP346" i="70"/>
  <c r="CP340" i="70"/>
  <c r="CP341" i="70"/>
  <c r="CP342" i="70"/>
  <c r="CP343" i="70"/>
  <c r="CP344" i="70"/>
  <c r="CP345" i="70"/>
  <c r="CP347" i="70"/>
  <c r="CP348" i="70"/>
  <c r="CP355" i="70"/>
  <c r="CP349" i="70"/>
  <c r="CP350" i="70"/>
  <c r="CP358" i="70"/>
  <c r="CP351" i="70"/>
  <c r="CP352" i="70"/>
  <c r="CP353" i="70"/>
  <c r="CP354" i="70"/>
  <c r="CP356" i="70"/>
  <c r="CP357" i="70"/>
  <c r="CP359" i="70"/>
  <c r="CP366" i="70"/>
  <c r="CP360" i="70"/>
  <c r="CP361" i="70"/>
  <c r="CP369" i="70"/>
  <c r="CP362" i="70"/>
  <c r="CP363" i="70"/>
  <c r="CP364" i="70"/>
  <c r="CP365" i="70"/>
  <c r="CP367" i="70"/>
  <c r="CP368" i="70"/>
  <c r="CP376" i="70"/>
  <c r="CP370" i="70"/>
  <c r="CP371" i="70"/>
  <c r="CP372" i="70"/>
  <c r="CP373" i="70"/>
  <c r="CP374" i="70"/>
  <c r="CP375" i="70"/>
  <c r="CP377" i="70"/>
  <c r="CP378" i="70"/>
  <c r="CP379" i="70"/>
  <c r="CP380" i="70"/>
  <c r="CP381" i="70"/>
  <c r="CP382" i="70"/>
  <c r="CP383" i="70"/>
  <c r="CP384" i="70"/>
  <c r="CP385" i="70"/>
  <c r="CP386" i="70"/>
  <c r="CP393" i="70"/>
  <c r="CP394" i="70"/>
  <c r="CP387" i="70"/>
  <c r="CP388" i="70"/>
  <c r="CP397" i="70"/>
  <c r="CP398" i="70"/>
  <c r="CP389" i="70"/>
  <c r="CP390" i="70"/>
  <c r="CP391" i="70"/>
  <c r="CP392" i="70"/>
  <c r="CP395" i="70"/>
  <c r="CP404" i="70"/>
  <c r="CP396" i="70"/>
  <c r="CP399" i="70"/>
  <c r="CP400" i="70"/>
  <c r="CP401" i="70"/>
  <c r="CP402" i="70"/>
  <c r="CP403" i="70"/>
  <c r="CP405" i="70"/>
  <c r="CP406" i="70"/>
  <c r="CP720" i="70"/>
  <c r="CP407" i="70"/>
  <c r="CP408" i="70"/>
  <c r="CP409" i="70"/>
  <c r="CP410" i="70"/>
  <c r="CP411" i="70"/>
  <c r="CP412" i="70"/>
  <c r="CP413" i="70"/>
  <c r="CP414" i="70"/>
  <c r="CP415" i="70"/>
  <c r="CP416" i="70"/>
  <c r="CP424" i="70"/>
  <c r="CP417" i="70"/>
  <c r="CP721" i="70"/>
  <c r="CP418" i="70"/>
  <c r="CP419" i="70"/>
  <c r="CP420" i="70"/>
  <c r="CP421" i="70"/>
  <c r="CP422" i="70"/>
  <c r="CP722" i="70"/>
  <c r="CP723" i="70"/>
  <c r="CP423" i="70"/>
  <c r="CP435" i="70"/>
  <c r="CP425" i="70"/>
  <c r="CP426" i="70"/>
  <c r="CP427" i="70"/>
  <c r="CP428" i="70"/>
  <c r="CP429" i="70"/>
  <c r="CP724" i="70"/>
  <c r="CP430" i="70"/>
  <c r="CP431" i="70"/>
  <c r="CP432" i="70"/>
  <c r="CP445" i="70"/>
  <c r="CP446" i="70"/>
  <c r="CP447" i="70"/>
  <c r="CP448" i="70"/>
  <c r="CP449" i="70"/>
  <c r="CP450" i="70"/>
  <c r="CP451" i="70"/>
  <c r="CP452" i="70"/>
  <c r="CP453" i="70"/>
  <c r="CP433" i="70"/>
  <c r="CP434" i="70"/>
  <c r="CP436" i="70"/>
  <c r="CP437" i="70"/>
  <c r="CP438" i="70"/>
  <c r="CP439" i="70"/>
  <c r="CP440" i="70"/>
  <c r="CP441" i="70"/>
  <c r="CP442" i="70"/>
  <c r="CP443" i="70"/>
  <c r="CP464" i="70"/>
  <c r="CP444" i="70"/>
  <c r="CP454" i="70"/>
  <c r="CP455" i="70"/>
  <c r="CP725" i="70"/>
  <c r="CP727" i="70"/>
  <c r="CP456" i="70"/>
  <c r="CP457" i="70"/>
  <c r="CP458" i="70"/>
  <c r="CP459" i="70"/>
  <c r="CP460" i="70"/>
  <c r="CP475" i="70"/>
  <c r="CP476" i="70"/>
  <c r="CP477" i="70"/>
  <c r="CP478" i="70"/>
  <c r="CP479" i="70"/>
  <c r="CP480" i="70"/>
  <c r="CP481" i="70"/>
  <c r="CP482" i="70"/>
  <c r="CP483" i="70"/>
  <c r="CP484" i="70"/>
  <c r="CP461" i="70"/>
  <c r="CP462" i="70"/>
  <c r="CP463" i="70"/>
  <c r="CP465" i="70"/>
  <c r="CP466" i="70"/>
  <c r="CP490" i="70"/>
  <c r="CP491" i="70"/>
  <c r="CP467" i="70"/>
  <c r="CP468" i="70"/>
  <c r="CP469" i="70"/>
  <c r="CP470" i="70"/>
  <c r="CP471" i="70"/>
  <c r="CP472" i="70"/>
  <c r="CP473" i="70"/>
  <c r="CP474" i="70"/>
  <c r="CP485" i="70"/>
  <c r="CP501" i="70"/>
  <c r="CP486" i="70"/>
  <c r="CP487" i="70"/>
  <c r="CP488" i="70"/>
  <c r="CP489" i="70"/>
  <c r="CP492" i="70"/>
  <c r="CP493" i="70"/>
  <c r="CP508" i="70"/>
  <c r="CP494" i="70"/>
  <c r="CP495" i="70"/>
  <c r="CP496" i="70"/>
  <c r="CP497" i="70"/>
  <c r="CP513" i="70"/>
  <c r="CP498" i="70"/>
  <c r="CP499" i="70"/>
  <c r="CP500" i="70"/>
  <c r="CP502" i="70"/>
  <c r="CP503" i="70"/>
  <c r="CP504" i="70"/>
  <c r="CP520" i="70"/>
  <c r="CP505" i="70"/>
  <c r="CP506" i="70"/>
  <c r="CP523" i="70"/>
  <c r="CP507" i="70"/>
  <c r="CP509" i="70"/>
  <c r="CP510" i="70"/>
  <c r="CP511" i="70"/>
  <c r="CP512" i="70"/>
  <c r="CP514" i="70"/>
  <c r="CP515" i="70"/>
  <c r="CP516" i="70"/>
  <c r="CP532" i="70"/>
  <c r="CP517" i="70"/>
  <c r="CP518" i="70"/>
  <c r="CP535" i="70"/>
  <c r="CP519" i="70"/>
  <c r="CP521" i="70"/>
  <c r="CP522" i="70"/>
  <c r="CP524" i="70"/>
  <c r="CP525" i="70"/>
  <c r="CP526" i="70"/>
  <c r="CP527" i="70"/>
  <c r="CP528" i="70"/>
  <c r="CP529" i="70"/>
  <c r="CP545" i="70"/>
  <c r="CP530" i="70"/>
  <c r="CP531" i="70"/>
  <c r="CP533" i="70"/>
  <c r="CP549" i="70"/>
  <c r="CP534" i="70"/>
  <c r="CP536" i="70"/>
  <c r="CP537" i="70"/>
  <c r="CP538" i="70"/>
  <c r="CP554" i="70"/>
  <c r="CP539" i="70"/>
  <c r="CP540" i="70"/>
  <c r="CP541" i="70"/>
  <c r="CP542" i="70"/>
  <c r="CP559" i="70"/>
  <c r="CP543" i="70"/>
  <c r="CP544" i="70"/>
  <c r="CP546" i="70"/>
  <c r="CP547" i="70"/>
  <c r="CP564" i="70"/>
  <c r="CP548" i="70"/>
  <c r="CP550" i="70"/>
  <c r="CP551" i="70"/>
  <c r="CP568" i="70"/>
  <c r="CP552" i="70"/>
  <c r="CP553" i="70"/>
  <c r="CP555" i="70"/>
  <c r="CP556" i="70"/>
  <c r="CP557" i="70"/>
  <c r="CP558" i="70"/>
  <c r="CP560" i="70"/>
  <c r="CP561" i="70"/>
  <c r="CP562" i="70"/>
  <c r="CP563" i="70"/>
  <c r="CP565" i="70"/>
  <c r="CP580" i="70"/>
  <c r="CP566" i="70"/>
  <c r="CP567" i="70"/>
  <c r="CP569" i="70"/>
  <c r="CP570" i="70"/>
  <c r="CP571" i="70"/>
  <c r="CP572" i="70"/>
  <c r="CP573" i="70"/>
  <c r="CP574" i="70"/>
  <c r="CP575" i="70"/>
  <c r="CP576" i="70"/>
  <c r="CP591" i="70"/>
  <c r="CP577" i="70"/>
  <c r="CP578" i="70"/>
  <c r="CP579" i="70"/>
  <c r="CP581" i="70"/>
  <c r="CP582" i="70"/>
  <c r="CP583" i="70"/>
  <c r="CP584" i="70"/>
  <c r="CP599" i="70"/>
  <c r="CP585" i="70"/>
  <c r="CP586" i="70"/>
  <c r="CP587" i="70"/>
  <c r="CP588" i="70"/>
  <c r="CP604" i="70"/>
  <c r="CP589" i="70"/>
  <c r="CP590" i="70"/>
  <c r="CP592" i="70"/>
  <c r="CP608" i="70"/>
  <c r="CP593" i="70"/>
  <c r="CP594" i="70"/>
  <c r="CP595" i="70"/>
  <c r="CP596" i="70"/>
  <c r="CP597" i="70"/>
  <c r="CP598" i="70"/>
  <c r="CP600" i="70"/>
  <c r="CP616" i="70"/>
  <c r="CP601" i="70"/>
  <c r="CP618" i="70"/>
  <c r="CP619" i="70"/>
  <c r="CP620" i="70"/>
  <c r="CP621" i="70"/>
  <c r="CP622" i="70"/>
  <c r="CP623" i="70"/>
  <c r="CP624" i="70"/>
  <c r="CP625" i="70"/>
  <c r="CP626" i="70"/>
  <c r="CP627" i="70"/>
  <c r="CP602" i="70"/>
  <c r="CP629" i="70"/>
  <c r="CP630" i="70"/>
  <c r="CP631" i="70"/>
  <c r="CP603" i="70"/>
  <c r="CP605" i="70"/>
  <c r="CP606" i="70"/>
  <c r="CP635" i="70"/>
  <c r="CP607" i="70"/>
  <c r="CP609" i="70"/>
  <c r="CP610" i="70"/>
  <c r="CP611" i="70"/>
  <c r="CP640" i="70"/>
  <c r="CP641" i="70"/>
  <c r="CP612" i="70"/>
  <c r="CP613" i="70"/>
  <c r="CP614" i="70"/>
  <c r="CP615" i="70"/>
  <c r="CP617" i="70"/>
  <c r="CP628" i="70"/>
  <c r="CP632" i="70"/>
  <c r="CP633" i="70"/>
  <c r="CP634" i="70"/>
  <c r="CP651" i="70"/>
  <c r="CP652" i="70"/>
  <c r="CP636" i="70"/>
  <c r="CP637" i="70"/>
  <c r="CP638" i="70"/>
  <c r="CP639" i="70"/>
  <c r="CP642" i="70"/>
  <c r="CP643" i="70"/>
  <c r="CP644" i="70"/>
  <c r="CP728" i="70"/>
  <c r="CP645" i="70"/>
  <c r="CP646" i="70"/>
  <c r="CP647" i="70"/>
  <c r="CP648" i="70"/>
  <c r="CP649" i="70"/>
  <c r="CP650" i="70"/>
  <c r="CP667" i="70"/>
  <c r="CP653" i="70"/>
  <c r="CP654" i="70"/>
  <c r="CP655" i="70"/>
  <c r="CP656" i="70"/>
  <c r="CP672" i="70"/>
  <c r="CP673" i="70"/>
  <c r="CP657" i="70"/>
  <c r="CP658" i="70"/>
  <c r="CP676" i="70"/>
  <c r="CP659" i="70"/>
  <c r="CP660" i="70"/>
  <c r="CP661" i="70"/>
  <c r="CP662" i="70"/>
  <c r="CP663" i="70"/>
  <c r="CP664" i="70"/>
  <c r="CP665" i="70"/>
  <c r="CP666" i="70"/>
  <c r="CP668" i="70"/>
  <c r="CP669" i="70"/>
  <c r="CP670" i="70"/>
  <c r="CP671" i="70"/>
  <c r="CP674" i="70"/>
  <c r="CP675" i="70"/>
  <c r="CP691" i="70"/>
  <c r="CP677" i="70"/>
  <c r="CP678" i="70"/>
  <c r="CP694" i="70"/>
  <c r="CP679" i="70"/>
  <c r="CP680" i="70"/>
  <c r="CP681" i="70"/>
  <c r="CP682" i="70"/>
  <c r="CP699" i="70"/>
  <c r="CP683" i="70"/>
  <c r="CP684" i="70"/>
  <c r="CP685" i="70"/>
  <c r="CP686" i="70"/>
  <c r="CP704" i="70"/>
  <c r="CP688" i="70"/>
  <c r="CP687" i="70"/>
  <c r="CP689" i="70"/>
  <c r="CP690" i="70"/>
  <c r="CP692" i="70"/>
  <c r="CP710" i="70"/>
  <c r="CP693" i="70"/>
  <c r="CP695" i="70"/>
  <c r="CP696" i="70"/>
  <c r="CP697" i="70"/>
  <c r="CP698" i="70"/>
  <c r="CP700" i="70"/>
  <c r="CP717" i="70"/>
  <c r="CP701" i="70"/>
  <c r="CP702" i="70"/>
  <c r="CP703" i="70"/>
  <c r="CP705" i="70"/>
  <c r="CP706" i="70"/>
  <c r="CP707" i="70"/>
  <c r="CP708" i="70"/>
  <c r="CP709" i="70"/>
  <c r="CP726" i="70"/>
  <c r="CP711" i="70"/>
  <c r="CP712" i="70"/>
  <c r="CP3" i="70"/>
  <c r="CO3" i="70"/>
  <c r="CO4" i="70"/>
  <c r="CO5" i="70"/>
  <c r="CO6" i="70"/>
  <c r="CO7" i="70"/>
  <c r="CO8" i="70"/>
  <c r="CO9" i="70"/>
  <c r="CO10" i="70"/>
  <c r="CO11" i="70"/>
  <c r="CO12" i="70"/>
  <c r="CO13" i="70"/>
  <c r="CO14" i="70"/>
  <c r="CO15" i="70"/>
  <c r="CO16" i="70"/>
  <c r="CO17" i="70"/>
  <c r="CO18" i="70"/>
  <c r="CO19" i="70"/>
  <c r="CO20" i="70"/>
  <c r="CO21" i="70"/>
  <c r="CO22" i="70"/>
  <c r="CO23" i="70"/>
  <c r="CO24" i="70"/>
  <c r="CO25" i="70"/>
  <c r="CO26" i="70"/>
  <c r="CO27" i="70"/>
  <c r="CO28" i="70"/>
  <c r="CO29" i="70"/>
  <c r="CO30" i="70"/>
  <c r="CO31" i="70"/>
  <c r="CO32" i="70"/>
  <c r="CO33" i="70"/>
  <c r="CO34" i="70"/>
  <c r="CO35" i="70"/>
  <c r="CO36" i="70"/>
  <c r="CO37" i="70"/>
  <c r="CO38" i="70"/>
  <c r="CO39" i="70"/>
  <c r="CO40" i="70"/>
  <c r="CO41" i="70"/>
  <c r="CO42" i="70"/>
  <c r="CO43" i="70"/>
  <c r="CO44" i="70"/>
  <c r="CO45" i="70"/>
  <c r="CO46" i="70"/>
  <c r="CO47" i="70"/>
  <c r="CO49" i="70"/>
  <c r="CO50" i="70"/>
  <c r="CO51" i="70"/>
  <c r="CO52" i="70"/>
  <c r="CO54" i="70"/>
  <c r="CO55" i="70"/>
  <c r="CO56" i="70"/>
  <c r="CO57" i="70"/>
  <c r="CO58" i="70"/>
  <c r="CO59" i="70"/>
  <c r="CO60" i="70"/>
  <c r="CO61" i="70"/>
  <c r="CO62" i="70"/>
  <c r="CO63" i="70"/>
  <c r="CO64" i="70"/>
  <c r="CO66" i="70"/>
  <c r="CO67" i="70"/>
  <c r="CO68" i="70"/>
  <c r="CO69" i="70"/>
  <c r="CO72" i="70"/>
  <c r="CO73" i="70"/>
  <c r="CO75" i="70"/>
  <c r="CO76" i="70"/>
  <c r="CO77" i="70"/>
  <c r="CO78" i="70"/>
  <c r="CO79" i="70"/>
  <c r="CO80" i="70"/>
  <c r="CO84" i="70"/>
  <c r="CO82" i="70"/>
  <c r="CO83" i="70"/>
  <c r="CO85" i="70"/>
  <c r="CO86" i="70"/>
  <c r="CO87" i="70"/>
  <c r="CO88" i="70"/>
  <c r="CO89" i="70"/>
  <c r="CO90" i="70"/>
  <c r="CO91" i="70"/>
  <c r="CO92" i="70"/>
  <c r="CO93" i="70"/>
  <c r="CO94" i="70"/>
  <c r="CO95" i="70"/>
  <c r="CO96" i="70"/>
  <c r="CO97" i="70"/>
  <c r="CO98" i="70"/>
  <c r="CO99" i="70"/>
  <c r="CO100" i="70"/>
  <c r="CO101" i="70"/>
  <c r="CO102" i="70"/>
  <c r="CO103" i="70"/>
  <c r="CO104" i="70"/>
  <c r="CO105" i="70"/>
  <c r="CO106" i="70"/>
  <c r="CO107" i="70"/>
  <c r="CO108" i="70"/>
  <c r="CO109" i="70"/>
  <c r="CO110" i="70"/>
  <c r="CO111" i="70"/>
  <c r="CO112" i="70"/>
  <c r="CO113" i="70"/>
  <c r="CO114" i="70"/>
  <c r="CO115" i="70"/>
  <c r="CO116" i="70"/>
  <c r="CO117" i="70"/>
  <c r="CO118" i="70"/>
  <c r="CO119" i="70"/>
  <c r="CO120" i="70"/>
  <c r="CO121" i="70"/>
  <c r="CO122" i="70"/>
  <c r="CO123" i="70"/>
  <c r="CO124" i="70"/>
  <c r="CO125" i="70"/>
  <c r="CO126" i="70"/>
  <c r="CO128" i="70"/>
  <c r="CO129" i="70"/>
  <c r="CO130" i="70"/>
  <c r="CO131" i="70"/>
  <c r="CO132" i="70"/>
  <c r="CO133" i="70"/>
  <c r="CO134" i="70"/>
  <c r="CO138" i="70"/>
  <c r="CO136" i="70"/>
  <c r="CO137" i="70"/>
  <c r="CO139" i="70"/>
  <c r="CO140" i="70"/>
  <c r="CO141" i="70"/>
  <c r="CO142" i="70"/>
  <c r="CO143" i="70"/>
  <c r="CO147" i="70"/>
  <c r="CO145" i="70"/>
  <c r="CO146" i="70"/>
  <c r="CO148" i="70"/>
  <c r="CO149" i="70"/>
  <c r="CO150" i="70"/>
  <c r="CO151" i="70"/>
  <c r="CO152" i="70"/>
  <c r="CO153" i="70"/>
  <c r="CO154" i="70"/>
  <c r="CO155" i="70"/>
  <c r="CO163" i="70"/>
  <c r="CO159" i="70"/>
  <c r="CO160" i="70"/>
  <c r="CO161" i="70"/>
  <c r="CO162" i="70"/>
  <c r="CO164" i="70"/>
  <c r="CO165" i="70"/>
  <c r="CO166" i="70"/>
  <c r="CO167" i="70"/>
  <c r="CO168" i="70"/>
  <c r="CO169" i="70"/>
  <c r="CO170" i="70"/>
  <c r="CO171" i="70"/>
  <c r="CO172" i="70"/>
  <c r="CO173" i="70"/>
  <c r="CO174" i="70"/>
  <c r="CO175" i="70"/>
  <c r="CO176" i="70"/>
  <c r="CO177" i="70"/>
  <c r="CO179" i="70"/>
  <c r="CO180" i="70"/>
  <c r="CO181" i="70"/>
  <c r="CO182" i="70"/>
  <c r="CO183" i="70"/>
  <c r="CO184" i="70"/>
  <c r="CO185" i="70"/>
  <c r="CO191" i="70"/>
  <c r="CO186" i="70"/>
  <c r="CO188" i="70"/>
  <c r="CO189" i="70"/>
  <c r="CO190" i="70"/>
  <c r="CO192" i="70"/>
  <c r="CO198" i="70"/>
  <c r="CO194" i="70"/>
  <c r="CO195" i="70"/>
  <c r="CO196" i="70"/>
  <c r="CO197" i="70"/>
  <c r="CO204" i="70"/>
  <c r="CO200" i="70"/>
  <c r="CO207" i="70"/>
  <c r="CO202" i="70"/>
  <c r="CO203" i="70"/>
  <c r="CO205" i="70"/>
  <c r="CO206" i="70"/>
  <c r="CO208" i="70"/>
  <c r="CO209" i="70"/>
  <c r="CO210" i="70"/>
  <c r="CO211" i="70"/>
  <c r="CO212" i="70"/>
  <c r="CO213" i="70"/>
  <c r="CO214" i="70"/>
  <c r="CO216" i="70"/>
  <c r="CO217" i="70"/>
  <c r="CO218" i="70"/>
  <c r="CO219" i="70"/>
  <c r="CO220" i="70"/>
  <c r="CO221" i="70"/>
  <c r="CO223" i="70"/>
  <c r="CO224" i="70"/>
  <c r="CO225" i="70"/>
  <c r="CO226" i="70"/>
  <c r="CO227" i="70"/>
  <c r="CO229" i="70"/>
  <c r="CO230" i="70"/>
  <c r="CO234" i="70"/>
  <c r="CO238" i="70"/>
  <c r="CO240" i="70"/>
  <c r="CO241" i="70"/>
  <c r="CO242" i="70"/>
  <c r="CO243" i="70"/>
  <c r="CO244" i="70"/>
  <c r="CO245" i="70"/>
  <c r="CO246" i="70"/>
  <c r="CO247" i="70"/>
  <c r="CO248" i="70"/>
  <c r="CO249" i="70"/>
  <c r="CO250" i="70"/>
  <c r="CO252" i="70"/>
  <c r="CO253" i="70"/>
  <c r="CO254" i="70"/>
  <c r="CO256" i="70"/>
  <c r="CO257" i="70"/>
  <c r="CO258" i="70"/>
  <c r="CO259" i="70"/>
  <c r="CO266" i="70"/>
  <c r="CO262" i="70"/>
  <c r="CO263" i="70"/>
  <c r="CO264" i="70"/>
  <c r="CO265" i="70"/>
  <c r="CO267" i="70"/>
  <c r="CO268" i="70"/>
  <c r="CO270" i="70"/>
  <c r="CO271" i="70"/>
  <c r="CO272" i="70"/>
  <c r="CO273" i="70"/>
  <c r="CO274" i="70"/>
  <c r="CO281" i="70"/>
  <c r="CO276" i="70"/>
  <c r="CO277" i="70"/>
  <c r="CO279" i="70"/>
  <c r="CO280" i="70"/>
  <c r="CO282" i="70"/>
  <c r="CO283" i="70"/>
  <c r="CO284" i="70"/>
  <c r="CO285" i="70"/>
  <c r="CO286" i="70"/>
  <c r="CO288" i="70"/>
  <c r="CO289" i="70"/>
  <c r="CO290" i="70"/>
  <c r="CO291" i="70"/>
  <c r="CO300" i="70"/>
  <c r="CO293" i="70"/>
  <c r="CO294" i="70"/>
  <c r="CO295" i="70"/>
  <c r="CO296" i="70"/>
  <c r="CO299" i="70"/>
  <c r="CO301" i="70"/>
  <c r="CO302" i="70"/>
  <c r="CO303" i="70"/>
  <c r="CO304" i="70"/>
  <c r="CO305" i="70"/>
  <c r="CO312" i="70"/>
  <c r="CO307" i="70"/>
  <c r="CO308" i="70"/>
  <c r="CO309" i="70"/>
  <c r="CO310" i="70"/>
  <c r="CO311" i="70"/>
  <c r="CO313" i="70"/>
  <c r="CO314" i="70"/>
  <c r="CO315" i="70"/>
  <c r="CO316" i="70"/>
  <c r="CO317" i="70"/>
  <c r="CO318" i="70"/>
  <c r="CO319" i="70"/>
  <c r="CO320" i="70"/>
  <c r="CO321" i="70"/>
  <c r="CO322" i="70"/>
  <c r="CO324" i="70"/>
  <c r="CO325" i="70"/>
  <c r="CO326" i="70"/>
  <c r="CO327" i="70"/>
  <c r="CO328" i="70"/>
  <c r="CO329" i="70"/>
  <c r="CO330" i="70"/>
  <c r="CO331" i="70"/>
  <c r="CO332" i="70"/>
  <c r="CO333" i="70"/>
  <c r="CO334" i="70"/>
  <c r="CO336" i="70"/>
  <c r="CO337" i="70"/>
  <c r="CO339" i="70"/>
  <c r="CO346" i="70"/>
  <c r="CO341" i="70"/>
  <c r="CO342" i="70"/>
  <c r="CO343" i="70"/>
  <c r="CO344" i="70"/>
  <c r="CO345" i="70"/>
  <c r="CO347" i="70"/>
  <c r="CO348" i="70"/>
  <c r="CO355" i="70"/>
  <c r="CO350" i="70"/>
  <c r="CO358" i="70"/>
  <c r="CO352" i="70"/>
  <c r="CO353" i="70"/>
  <c r="CO354" i="70"/>
  <c r="CO356" i="70"/>
  <c r="CO357" i="70"/>
  <c r="CO359" i="70"/>
  <c r="CO366" i="70"/>
  <c r="CO361" i="70"/>
  <c r="CO369" i="70"/>
  <c r="CO363" i="70"/>
  <c r="CO364" i="70"/>
  <c r="CO365" i="70"/>
  <c r="CO367" i="70"/>
  <c r="CO368" i="70"/>
  <c r="CO370" i="70"/>
  <c r="CO371" i="70"/>
  <c r="CO372" i="70"/>
  <c r="CO373" i="70"/>
  <c r="CO374" i="70"/>
  <c r="CO375" i="70"/>
  <c r="CO377" i="70"/>
  <c r="CO378" i="70"/>
  <c r="CO379" i="70"/>
  <c r="CO380" i="70"/>
  <c r="CO381" i="70"/>
  <c r="CO382" i="70"/>
  <c r="CO383" i="70"/>
  <c r="CO384" i="70"/>
  <c r="CO385" i="70"/>
  <c r="CO386" i="70"/>
  <c r="CO387" i="70"/>
  <c r="CO388" i="70"/>
  <c r="CO389" i="70"/>
  <c r="CO390" i="70"/>
  <c r="CO391" i="70"/>
  <c r="CO392" i="70"/>
  <c r="CO395" i="70"/>
  <c r="CO396" i="70"/>
  <c r="CO399" i="70"/>
  <c r="CO400" i="70"/>
  <c r="CO401" i="70"/>
  <c r="CO402" i="70"/>
  <c r="CO403" i="70"/>
  <c r="CO405" i="70"/>
  <c r="CO406" i="70"/>
  <c r="CO407" i="70"/>
  <c r="CO408" i="70"/>
  <c r="CO409" i="70"/>
  <c r="CO410" i="70"/>
  <c r="CO411" i="70"/>
  <c r="CO412" i="70"/>
  <c r="CO413" i="70"/>
  <c r="CO414" i="70"/>
  <c r="CO415" i="70"/>
  <c r="CO416" i="70"/>
  <c r="CO417" i="70"/>
  <c r="CO418" i="70"/>
  <c r="CO419" i="70"/>
  <c r="CO420" i="70"/>
  <c r="CO421" i="70"/>
  <c r="CO422" i="70"/>
  <c r="CO423" i="70"/>
  <c r="CO425" i="70"/>
  <c r="CO426" i="70"/>
  <c r="CO427" i="70"/>
  <c r="CO428" i="70"/>
  <c r="CO429" i="70"/>
  <c r="CO430" i="70"/>
  <c r="CO431" i="70"/>
  <c r="CO432" i="70"/>
  <c r="CO433" i="70"/>
  <c r="CO434" i="70"/>
  <c r="CO436" i="70"/>
  <c r="CO437" i="70"/>
  <c r="CO438" i="70"/>
  <c r="CO439" i="70"/>
  <c r="CO440" i="70"/>
  <c r="CO441" i="70"/>
  <c r="CO442" i="70"/>
  <c r="CO443" i="70"/>
  <c r="CO444" i="70"/>
  <c r="CO454" i="70"/>
  <c r="CO455" i="70"/>
  <c r="CO456" i="70"/>
  <c r="CO457" i="70"/>
  <c r="CO458" i="70"/>
  <c r="CO459" i="70"/>
  <c r="CO460" i="70"/>
  <c r="CO461" i="70"/>
  <c r="CO462" i="70"/>
  <c r="CO463" i="70"/>
  <c r="CO465" i="70"/>
  <c r="CO466" i="70"/>
  <c r="CO467" i="70"/>
  <c r="CO468" i="70"/>
  <c r="CO469" i="70"/>
  <c r="CO470" i="70"/>
  <c r="CO471" i="70"/>
  <c r="CO472" i="70"/>
  <c r="CO473" i="70"/>
  <c r="CO474" i="70"/>
  <c r="CO485" i="70"/>
  <c r="CO486" i="70"/>
  <c r="CO487" i="70"/>
  <c r="CO488" i="70"/>
  <c r="CO489" i="70"/>
  <c r="CO492" i="70"/>
  <c r="CO493" i="70"/>
  <c r="CO508" i="70"/>
  <c r="CO495" i="70"/>
  <c r="CO496" i="70"/>
  <c r="CO497" i="70"/>
  <c r="CO498" i="70"/>
  <c r="CO499" i="70"/>
  <c r="CO500" i="70"/>
  <c r="CO502" i="70"/>
  <c r="CO503" i="70"/>
  <c r="CO504" i="70"/>
  <c r="CO520" i="70"/>
  <c r="CO506" i="70"/>
  <c r="CO507" i="70"/>
  <c r="CO509" i="70"/>
  <c r="CO510" i="70"/>
  <c r="CO511" i="70"/>
  <c r="CO512" i="70"/>
  <c r="CO514" i="70"/>
  <c r="CO515" i="70"/>
  <c r="CO516" i="70"/>
  <c r="CO532" i="70"/>
  <c r="CO518" i="70"/>
  <c r="CO519" i="70"/>
  <c r="CO521" i="70"/>
  <c r="CO522" i="70"/>
  <c r="CO524" i="70"/>
  <c r="CO525" i="70"/>
  <c r="CO526" i="70"/>
  <c r="CO527" i="70"/>
  <c r="CO528" i="70"/>
  <c r="CO529" i="70"/>
  <c r="CO530" i="70"/>
  <c r="CO531" i="70"/>
  <c r="CO533" i="70"/>
  <c r="CO549" i="70"/>
  <c r="CO536" i="70"/>
  <c r="CO537" i="70"/>
  <c r="CO538" i="70"/>
  <c r="CO554" i="70"/>
  <c r="CO540" i="70"/>
  <c r="CO541" i="70"/>
  <c r="CO542" i="70"/>
  <c r="CO559" i="70"/>
  <c r="CO544" i="70"/>
  <c r="CO546" i="70"/>
  <c r="CO547" i="70"/>
  <c r="CO564" i="70"/>
  <c r="CO550" i="70"/>
  <c r="CO551" i="70"/>
  <c r="CO552" i="70"/>
  <c r="CO553" i="70"/>
  <c r="CO555" i="70"/>
  <c r="CO556" i="70"/>
  <c r="CO557" i="70"/>
  <c r="CO558" i="70"/>
  <c r="CO560" i="70"/>
  <c r="CO561" i="70"/>
  <c r="CO562" i="70"/>
  <c r="CO563" i="70"/>
  <c r="CO565" i="70"/>
  <c r="CO566" i="70"/>
  <c r="CO567" i="70"/>
  <c r="CO569" i="70"/>
  <c r="CO570" i="70"/>
  <c r="CO571" i="70"/>
  <c r="CO572" i="70"/>
  <c r="CO573" i="70"/>
  <c r="CO574" i="70"/>
  <c r="CO575" i="70"/>
  <c r="CO576" i="70"/>
  <c r="CO591" i="70"/>
  <c r="CO577" i="70"/>
  <c r="CO579" i="70"/>
  <c r="CO581" i="70"/>
  <c r="CO582" i="70"/>
  <c r="CO583" i="70"/>
  <c r="CO584" i="70"/>
  <c r="CO585" i="70"/>
  <c r="CO586" i="70"/>
  <c r="CO587" i="70"/>
  <c r="CO588" i="70"/>
  <c r="CO589" i="70"/>
  <c r="CO590" i="70"/>
  <c r="CO592" i="70"/>
  <c r="CO593" i="70"/>
  <c r="CO594" i="70"/>
  <c r="CO595" i="70"/>
  <c r="CO596" i="70"/>
  <c r="CO597" i="70"/>
  <c r="CO598" i="70"/>
  <c r="CO600" i="70"/>
  <c r="CO601" i="70"/>
  <c r="CO602" i="70"/>
  <c r="CO603" i="70"/>
  <c r="CO605" i="70"/>
  <c r="CO606" i="70"/>
  <c r="CO635" i="70"/>
  <c r="CO609" i="70"/>
  <c r="CO610" i="70"/>
  <c r="CO611" i="70"/>
  <c r="CO612" i="70"/>
  <c r="CO613" i="70"/>
  <c r="CO614" i="70"/>
  <c r="CO615" i="70"/>
  <c r="CO617" i="70"/>
  <c r="CO628" i="70"/>
  <c r="CO632" i="70"/>
  <c r="CO633" i="70"/>
  <c r="CO634" i="70"/>
  <c r="CO636" i="70"/>
  <c r="CO637" i="70"/>
  <c r="CO638" i="70"/>
  <c r="CO639" i="70"/>
  <c r="CO642" i="70"/>
  <c r="CO643" i="70"/>
  <c r="CO644" i="70"/>
  <c r="CO645" i="70"/>
  <c r="CO646" i="70"/>
  <c r="CO647" i="70"/>
  <c r="CO648" i="70"/>
  <c r="CO649" i="70"/>
  <c r="CO650" i="70"/>
  <c r="CO653" i="70"/>
  <c r="CO654" i="70"/>
  <c r="CO655" i="70"/>
  <c r="CO656" i="70"/>
  <c r="CO657" i="70"/>
  <c r="CO658" i="70"/>
  <c r="CO659" i="70"/>
  <c r="CO660" i="70"/>
  <c r="CO661" i="70"/>
  <c r="CO662" i="70"/>
  <c r="CO663" i="70"/>
  <c r="CO664" i="70"/>
  <c r="CO665" i="70"/>
  <c r="CO666" i="70"/>
  <c r="CO668" i="70"/>
  <c r="CO669" i="70"/>
  <c r="CO670" i="70"/>
  <c r="CO671" i="70"/>
  <c r="CO674" i="70"/>
  <c r="CO675" i="70"/>
  <c r="CO677" i="70"/>
  <c r="CO678" i="70"/>
  <c r="CO679" i="70"/>
  <c r="CO680" i="70"/>
  <c r="CO681" i="70"/>
  <c r="CO682" i="70"/>
  <c r="CO683" i="70"/>
  <c r="CO684" i="70"/>
  <c r="CO685" i="70"/>
  <c r="CO686" i="70"/>
  <c r="CO704" i="70"/>
  <c r="CO687" i="70"/>
  <c r="CO689" i="70"/>
  <c r="CO690" i="70"/>
  <c r="CO692" i="70"/>
  <c r="CO693" i="70"/>
  <c r="CO695" i="70"/>
  <c r="CO696" i="70"/>
  <c r="CO697" i="70"/>
  <c r="CO698" i="70"/>
  <c r="CO700" i="70"/>
  <c r="CO701" i="70"/>
  <c r="CO702" i="70"/>
  <c r="CO703" i="70"/>
  <c r="CO705" i="70"/>
  <c r="CO706" i="70"/>
  <c r="CO707" i="70"/>
  <c r="CO708" i="70"/>
  <c r="CO709" i="70"/>
  <c r="CO726" i="70"/>
  <c r="CO712" i="70"/>
  <c r="R106" i="64"/>
  <c r="R107" i="64"/>
  <c r="R108" i="64"/>
  <c r="R109" i="64"/>
  <c r="R110" i="64"/>
  <c r="R111" i="64"/>
  <c r="R112" i="64"/>
  <c r="R113" i="64"/>
  <c r="R114" i="64"/>
  <c r="R115" i="64"/>
  <c r="R116" i="64"/>
  <c r="R117" i="64"/>
  <c r="R118" i="64"/>
  <c r="R119" i="64"/>
  <c r="R120" i="64"/>
  <c r="R121" i="64"/>
  <c r="R122" i="64"/>
  <c r="R123" i="64"/>
  <c r="R124" i="64"/>
  <c r="R125" i="64"/>
  <c r="R126" i="64"/>
  <c r="R127" i="64"/>
  <c r="R128" i="64"/>
  <c r="R129" i="64"/>
  <c r="R130" i="64"/>
  <c r="R131" i="64"/>
  <c r="R132" i="64"/>
  <c r="R133" i="64"/>
  <c r="R134" i="64"/>
  <c r="R135" i="64"/>
  <c r="R136" i="64"/>
  <c r="R137" i="64"/>
  <c r="R138" i="64"/>
  <c r="R139" i="64"/>
  <c r="R140" i="64"/>
  <c r="R141" i="64"/>
  <c r="R142" i="64"/>
  <c r="R143" i="64"/>
  <c r="R144" i="64"/>
  <c r="R145" i="64"/>
  <c r="R5" i="64"/>
  <c r="R146" i="64"/>
  <c r="S146" i="64" s="1"/>
  <c r="R6" i="64"/>
  <c r="S6" i="64" s="1"/>
  <c r="R2" i="64"/>
  <c r="R147" i="64"/>
  <c r="R7" i="64"/>
  <c r="R148" i="64"/>
  <c r="R3" i="64"/>
  <c r="R149" i="64"/>
  <c r="R150" i="64"/>
  <c r="R8" i="64"/>
  <c r="R151" i="64"/>
  <c r="R152" i="64"/>
  <c r="R153" i="64"/>
  <c r="R154" i="64"/>
  <c r="R155" i="64"/>
  <c r="R156" i="64"/>
  <c r="R157" i="64"/>
  <c r="R158" i="64"/>
  <c r="R159" i="64"/>
  <c r="R160" i="64"/>
  <c r="R4" i="64"/>
  <c r="R9" i="64"/>
  <c r="R10" i="64"/>
  <c r="S10" i="64" s="1"/>
  <c r="R161" i="64"/>
  <c r="R11" i="64"/>
  <c r="R162" i="64"/>
  <c r="S162" i="64" s="1"/>
  <c r="R163" i="64"/>
  <c r="R12" i="64"/>
  <c r="S12" i="64" s="1"/>
  <c r="R164" i="64"/>
  <c r="R13" i="64"/>
  <c r="S13" i="64" s="1"/>
  <c r="R165" i="64"/>
  <c r="R166" i="64"/>
  <c r="R167" i="64"/>
  <c r="R168" i="64"/>
  <c r="R14" i="64"/>
  <c r="S14" i="64" s="1"/>
  <c r="R169" i="64"/>
  <c r="R15" i="64"/>
  <c r="S15" i="64" s="1"/>
  <c r="R170" i="64"/>
  <c r="R171" i="64"/>
  <c r="R16" i="64"/>
  <c r="S16" i="64" s="1"/>
  <c r="R172" i="64"/>
  <c r="R173" i="64"/>
  <c r="R174" i="64"/>
  <c r="R175" i="64"/>
  <c r="R176" i="64"/>
  <c r="R177" i="64"/>
  <c r="R178" i="64"/>
  <c r="R179" i="64"/>
  <c r="R180" i="64"/>
  <c r="R181" i="64"/>
  <c r="R182" i="64"/>
  <c r="R183" i="64"/>
  <c r="R184" i="64"/>
  <c r="R185" i="64"/>
  <c r="R186" i="64"/>
  <c r="R187" i="64"/>
  <c r="R188" i="64"/>
  <c r="R189" i="64"/>
  <c r="R190" i="64"/>
  <c r="R191" i="64"/>
  <c r="R192" i="64"/>
  <c r="R193" i="64"/>
  <c r="R194" i="64"/>
  <c r="R195" i="64"/>
  <c r="R196" i="64"/>
  <c r="R197" i="64"/>
  <c r="R198" i="64"/>
  <c r="R199" i="64"/>
  <c r="S199" i="64" s="1"/>
  <c r="R200" i="64"/>
  <c r="R201" i="64"/>
  <c r="R202" i="64"/>
  <c r="R203" i="64"/>
  <c r="R204" i="64"/>
  <c r="R205" i="64"/>
  <c r="R206" i="64"/>
  <c r="R207" i="64"/>
  <c r="R208" i="64"/>
  <c r="R209" i="64"/>
  <c r="R210" i="64"/>
  <c r="R211" i="64"/>
  <c r="R212" i="64"/>
  <c r="R213" i="64"/>
  <c r="R214" i="64"/>
  <c r="R215" i="64"/>
  <c r="R216" i="64"/>
  <c r="R217" i="64"/>
  <c r="R218" i="64"/>
  <c r="R219" i="64"/>
  <c r="R220" i="64"/>
  <c r="R221" i="64"/>
  <c r="R222" i="64"/>
  <c r="R223" i="64"/>
  <c r="R224" i="64"/>
  <c r="R225" i="64"/>
  <c r="R226" i="64"/>
  <c r="R227" i="64"/>
  <c r="R228" i="64"/>
  <c r="R229" i="64"/>
  <c r="R230" i="64"/>
  <c r="R231" i="64"/>
  <c r="R232" i="64"/>
  <c r="R233" i="64"/>
  <c r="R234" i="64"/>
  <c r="R235" i="64"/>
  <c r="R236" i="64"/>
  <c r="R237" i="64"/>
  <c r="R238" i="64"/>
  <c r="R239" i="64"/>
  <c r="R240" i="64"/>
  <c r="R241" i="64"/>
  <c r="R17" i="64"/>
  <c r="S17" i="64" s="1"/>
  <c r="R242" i="64"/>
  <c r="R41" i="64"/>
  <c r="R243" i="64"/>
  <c r="R95" i="64"/>
  <c r="R244" i="64"/>
  <c r="R18" i="64"/>
  <c r="R19" i="64"/>
  <c r="R245" i="64"/>
  <c r="R246" i="64"/>
  <c r="R247" i="64"/>
  <c r="R248" i="64"/>
  <c r="R249" i="64"/>
  <c r="R250" i="64"/>
  <c r="R251" i="64"/>
  <c r="R252" i="64"/>
  <c r="R253" i="64"/>
  <c r="R254" i="64"/>
  <c r="R255" i="64"/>
  <c r="R256" i="64"/>
  <c r="R257" i="64"/>
  <c r="R258" i="64"/>
  <c r="R259" i="64"/>
  <c r="R260" i="64"/>
  <c r="R261" i="64"/>
  <c r="R262" i="64"/>
  <c r="R263" i="64"/>
  <c r="R264" i="64"/>
  <c r="R265" i="64"/>
  <c r="R266" i="64"/>
  <c r="R267" i="64"/>
  <c r="R268" i="64"/>
  <c r="R269" i="64"/>
  <c r="R270" i="64"/>
  <c r="R271" i="64"/>
  <c r="R272" i="64"/>
  <c r="R273" i="64"/>
  <c r="R274" i="64"/>
  <c r="R275" i="64"/>
  <c r="R276" i="64"/>
  <c r="R277" i="64"/>
  <c r="R278" i="64"/>
  <c r="R279" i="64"/>
  <c r="R280" i="64"/>
  <c r="R281" i="64"/>
  <c r="R282" i="64"/>
  <c r="R283" i="64"/>
  <c r="R284" i="64"/>
  <c r="R285" i="64"/>
  <c r="R286" i="64"/>
  <c r="R287" i="64"/>
  <c r="R288" i="64"/>
  <c r="R289" i="64"/>
  <c r="R290" i="64"/>
  <c r="R291" i="64"/>
  <c r="R292" i="64"/>
  <c r="R293" i="64"/>
  <c r="R294" i="64"/>
  <c r="R295" i="64"/>
  <c r="R296" i="64"/>
  <c r="R297" i="64"/>
  <c r="R298" i="64"/>
  <c r="R299" i="64"/>
  <c r="R300" i="64"/>
  <c r="R301" i="64"/>
  <c r="R302" i="64"/>
  <c r="R303" i="64"/>
  <c r="R304" i="64"/>
  <c r="R305" i="64"/>
  <c r="R306" i="64"/>
  <c r="R307" i="64"/>
  <c r="R20" i="64"/>
  <c r="R21" i="64"/>
  <c r="R22" i="64"/>
  <c r="R308" i="64"/>
  <c r="R23" i="64"/>
  <c r="R24" i="64"/>
  <c r="R25" i="64"/>
  <c r="R309" i="64"/>
  <c r="R26" i="64"/>
  <c r="R27" i="64"/>
  <c r="R28" i="64"/>
  <c r="S28" i="64" s="1"/>
  <c r="R310" i="64"/>
  <c r="S310" i="64" s="1"/>
  <c r="R311" i="64"/>
  <c r="R312" i="64"/>
  <c r="R313" i="64"/>
  <c r="R314" i="64"/>
  <c r="R315" i="64"/>
  <c r="R316" i="64"/>
  <c r="R317" i="64"/>
  <c r="R318" i="64"/>
  <c r="R319" i="64"/>
  <c r="R320" i="64"/>
  <c r="R321" i="64"/>
  <c r="R322" i="64"/>
  <c r="R323" i="64"/>
  <c r="R324" i="64"/>
  <c r="R325" i="64"/>
  <c r="R326" i="64"/>
  <c r="R327" i="64"/>
  <c r="R328" i="64"/>
  <c r="R329" i="64"/>
  <c r="R330" i="64"/>
  <c r="R331" i="64"/>
  <c r="R332" i="64"/>
  <c r="R333" i="64"/>
  <c r="R334" i="64"/>
  <c r="R335" i="64"/>
  <c r="R336" i="64"/>
  <c r="R337" i="64"/>
  <c r="R338" i="64"/>
  <c r="R339" i="64"/>
  <c r="R340" i="64"/>
  <c r="R341" i="64"/>
  <c r="R342" i="64"/>
  <c r="R343" i="64"/>
  <c r="R344" i="64"/>
  <c r="R345" i="64"/>
  <c r="R346" i="64"/>
  <c r="R347" i="64"/>
  <c r="R348" i="64"/>
  <c r="R349" i="64"/>
  <c r="R350" i="64"/>
  <c r="R351" i="64"/>
  <c r="R352" i="64"/>
  <c r="R353" i="64"/>
  <c r="R354" i="64"/>
  <c r="R355" i="64"/>
  <c r="R356" i="64"/>
  <c r="R357" i="64"/>
  <c r="R96" i="64"/>
  <c r="R29" i="64"/>
  <c r="R30" i="64"/>
  <c r="S30" i="64" s="1"/>
  <c r="R31" i="64"/>
  <c r="R358" i="64"/>
  <c r="R359" i="64"/>
  <c r="R360" i="64"/>
  <c r="R361" i="64"/>
  <c r="R362" i="64"/>
  <c r="R363" i="64"/>
  <c r="R364" i="64"/>
  <c r="R365" i="64"/>
  <c r="R366" i="64"/>
  <c r="R367" i="64"/>
  <c r="R368" i="64"/>
  <c r="R369" i="64"/>
  <c r="R370" i="64"/>
  <c r="R371" i="64"/>
  <c r="R372" i="64"/>
  <c r="R373" i="64"/>
  <c r="R374" i="64"/>
  <c r="R375" i="64"/>
  <c r="R376" i="64"/>
  <c r="R377" i="64"/>
  <c r="R378" i="64"/>
  <c r="R379" i="64"/>
  <c r="R380" i="64"/>
  <c r="R381" i="64"/>
  <c r="R382" i="64"/>
  <c r="R383" i="64"/>
  <c r="R384" i="64"/>
  <c r="R385" i="64"/>
  <c r="R386" i="64"/>
  <c r="R387" i="64"/>
  <c r="R388" i="64"/>
  <c r="R389" i="64"/>
  <c r="R390" i="64"/>
  <c r="R391" i="64"/>
  <c r="R392" i="64"/>
  <c r="R393" i="64"/>
  <c r="R394" i="64"/>
  <c r="R395" i="64"/>
  <c r="R396" i="64"/>
  <c r="R397" i="64"/>
  <c r="R398" i="64"/>
  <c r="R399" i="64"/>
  <c r="R400" i="64"/>
  <c r="R401" i="64"/>
  <c r="R402" i="64"/>
  <c r="R403" i="64"/>
  <c r="R404" i="64"/>
  <c r="R405" i="64"/>
  <c r="R406" i="64"/>
  <c r="R407" i="64"/>
  <c r="R408" i="64"/>
  <c r="R409" i="64"/>
  <c r="R410" i="64"/>
  <c r="R411" i="64"/>
  <c r="R412" i="64"/>
  <c r="R413" i="64"/>
  <c r="R414" i="64"/>
  <c r="R415" i="64"/>
  <c r="R416" i="64"/>
  <c r="R417" i="64"/>
  <c r="R418" i="64"/>
  <c r="R419" i="64"/>
  <c r="R420" i="64"/>
  <c r="R421" i="64"/>
  <c r="R422" i="64"/>
  <c r="R423" i="64"/>
  <c r="R424" i="64"/>
  <c r="R425" i="64"/>
  <c r="R426" i="64"/>
  <c r="R427" i="64"/>
  <c r="R428" i="64"/>
  <c r="R429" i="64"/>
  <c r="R430" i="64"/>
  <c r="R431" i="64"/>
  <c r="R432" i="64"/>
  <c r="R433" i="64"/>
  <c r="R434" i="64"/>
  <c r="R32" i="64"/>
  <c r="S32" i="64" s="1"/>
  <c r="R435" i="64"/>
  <c r="R436" i="64"/>
  <c r="R437" i="64"/>
  <c r="R438" i="64"/>
  <c r="R439" i="64"/>
  <c r="R440" i="64"/>
  <c r="R33" i="64"/>
  <c r="R34" i="64"/>
  <c r="R441" i="64"/>
  <c r="R442" i="64"/>
  <c r="R443" i="64"/>
  <c r="S443" i="64" s="1"/>
  <c r="R35" i="64"/>
  <c r="S35" i="64" s="1"/>
  <c r="R36" i="64"/>
  <c r="R37" i="64"/>
  <c r="R38" i="64"/>
  <c r="S38" i="64" s="1"/>
  <c r="R444" i="64"/>
  <c r="R445" i="64"/>
  <c r="R446" i="64"/>
  <c r="R447" i="64"/>
  <c r="R448" i="64"/>
  <c r="R39" i="64"/>
  <c r="R40" i="64"/>
  <c r="R449" i="64"/>
  <c r="S449" i="64" s="1"/>
  <c r="R450" i="64"/>
  <c r="R451" i="64"/>
  <c r="R452" i="64"/>
  <c r="R453" i="64"/>
  <c r="R454" i="64"/>
  <c r="R455" i="64"/>
  <c r="R456" i="64"/>
  <c r="R97" i="64"/>
  <c r="R457" i="64"/>
  <c r="R458" i="64"/>
  <c r="R459" i="64"/>
  <c r="R460" i="64"/>
  <c r="R461" i="64"/>
  <c r="R462" i="64"/>
  <c r="R463" i="64"/>
  <c r="R464" i="64"/>
  <c r="R465" i="64"/>
  <c r="R466" i="64"/>
  <c r="R42" i="64"/>
  <c r="R43" i="64"/>
  <c r="R467" i="64"/>
  <c r="S467" i="64" s="1"/>
  <c r="R98" i="64"/>
  <c r="R468" i="64"/>
  <c r="R469" i="64"/>
  <c r="R470" i="64"/>
  <c r="R471" i="64"/>
  <c r="R472" i="64"/>
  <c r="R99" i="64"/>
  <c r="R100" i="64"/>
  <c r="R473" i="64"/>
  <c r="R44" i="64"/>
  <c r="R474" i="64"/>
  <c r="R475" i="64"/>
  <c r="R476" i="64"/>
  <c r="R477" i="64"/>
  <c r="R45" i="64"/>
  <c r="S45" i="64" s="1"/>
  <c r="R478" i="64"/>
  <c r="R101" i="64"/>
  <c r="R479" i="64"/>
  <c r="R480" i="64"/>
  <c r="R481" i="64"/>
  <c r="R46" i="64"/>
  <c r="R47" i="64"/>
  <c r="R48" i="64"/>
  <c r="R49" i="64"/>
  <c r="R50" i="64"/>
  <c r="R51" i="64"/>
  <c r="R52" i="64"/>
  <c r="R53" i="64"/>
  <c r="R54" i="64"/>
  <c r="R482" i="64"/>
  <c r="R483" i="64"/>
  <c r="R484" i="64"/>
  <c r="R485" i="64"/>
  <c r="R486" i="64"/>
  <c r="R487" i="64"/>
  <c r="R488" i="64"/>
  <c r="R489" i="64"/>
  <c r="R490" i="64"/>
  <c r="R491" i="64"/>
  <c r="R55" i="64"/>
  <c r="R492" i="64"/>
  <c r="R493" i="64"/>
  <c r="R494" i="64"/>
  <c r="R102" i="64"/>
  <c r="R103" i="64"/>
  <c r="R495" i="64"/>
  <c r="R496" i="64"/>
  <c r="R56" i="64"/>
  <c r="S56" i="64" s="1"/>
  <c r="R497" i="64"/>
  <c r="R498" i="64"/>
  <c r="R499" i="64"/>
  <c r="R57" i="64"/>
  <c r="R58" i="64"/>
  <c r="R59" i="64"/>
  <c r="R60" i="64"/>
  <c r="R61" i="64"/>
  <c r="R62" i="64"/>
  <c r="R63" i="64"/>
  <c r="R64" i="64"/>
  <c r="R65" i="64"/>
  <c r="R66" i="64"/>
  <c r="R500" i="64"/>
  <c r="S500" i="64" s="1"/>
  <c r="R501" i="64"/>
  <c r="R67" i="64"/>
  <c r="S67" i="64" s="1"/>
  <c r="R502" i="64"/>
  <c r="R503" i="64"/>
  <c r="R504" i="64"/>
  <c r="R505" i="64"/>
  <c r="R68" i="64"/>
  <c r="R69" i="64"/>
  <c r="R506" i="64"/>
  <c r="R507" i="64"/>
  <c r="S507" i="64" s="1"/>
  <c r="R508" i="64"/>
  <c r="R509" i="64"/>
  <c r="R510" i="64"/>
  <c r="R511" i="64"/>
  <c r="R512" i="64"/>
  <c r="R513" i="64"/>
  <c r="R514" i="64"/>
  <c r="R515" i="64"/>
  <c r="R516" i="64"/>
  <c r="R517" i="64"/>
  <c r="R518" i="64"/>
  <c r="R519" i="64"/>
  <c r="R520" i="64"/>
  <c r="R521" i="64"/>
  <c r="R522" i="64"/>
  <c r="R523" i="64"/>
  <c r="R524" i="64"/>
  <c r="R525" i="64"/>
  <c r="R526" i="64"/>
  <c r="R527" i="64"/>
  <c r="R528" i="64"/>
  <c r="R529" i="64"/>
  <c r="R530" i="64"/>
  <c r="R531" i="64"/>
  <c r="R532" i="64"/>
  <c r="R533" i="64"/>
  <c r="R534" i="64"/>
  <c r="R535" i="64"/>
  <c r="R536" i="64"/>
  <c r="R537" i="64"/>
  <c r="R538" i="64"/>
  <c r="R539" i="64"/>
  <c r="R540" i="64"/>
  <c r="R541" i="64"/>
  <c r="R542" i="64"/>
  <c r="R543" i="64"/>
  <c r="R544" i="64"/>
  <c r="R545" i="64"/>
  <c r="R546" i="64"/>
  <c r="R547" i="64"/>
  <c r="R548" i="64"/>
  <c r="R549" i="64"/>
  <c r="R550" i="64"/>
  <c r="R551" i="64"/>
  <c r="R552" i="64"/>
  <c r="R553" i="64"/>
  <c r="R554" i="64"/>
  <c r="R555" i="64"/>
  <c r="R556" i="64"/>
  <c r="R557" i="64"/>
  <c r="R558" i="64"/>
  <c r="R559" i="64"/>
  <c r="R560" i="64"/>
  <c r="R561" i="64"/>
  <c r="R562" i="64"/>
  <c r="R563" i="64"/>
  <c r="R564" i="64"/>
  <c r="R565" i="64"/>
  <c r="R566" i="64"/>
  <c r="R567" i="64"/>
  <c r="S567" i="64" s="1"/>
  <c r="R568" i="64"/>
  <c r="R569" i="64"/>
  <c r="R570" i="64"/>
  <c r="R571" i="64"/>
  <c r="R572" i="64"/>
  <c r="R573" i="64"/>
  <c r="R574" i="64"/>
  <c r="R575" i="64"/>
  <c r="R576" i="64"/>
  <c r="R577" i="64"/>
  <c r="R578" i="64"/>
  <c r="R579" i="64"/>
  <c r="R580" i="64"/>
  <c r="R581" i="64"/>
  <c r="R582" i="64"/>
  <c r="R583" i="64"/>
  <c r="R584" i="64"/>
  <c r="R585" i="64"/>
  <c r="R586" i="64"/>
  <c r="R587" i="64"/>
  <c r="R588" i="64"/>
  <c r="R589" i="64"/>
  <c r="R590" i="64"/>
  <c r="R591" i="64"/>
  <c r="R592" i="64"/>
  <c r="R593" i="64"/>
  <c r="R594" i="64"/>
  <c r="R595" i="64"/>
  <c r="R596" i="64"/>
  <c r="R597" i="64"/>
  <c r="R598" i="64"/>
  <c r="R599" i="64"/>
  <c r="S599" i="64" s="1"/>
  <c r="R600" i="64"/>
  <c r="R601" i="64"/>
  <c r="R602" i="64"/>
  <c r="R603" i="64"/>
  <c r="R604" i="64"/>
  <c r="R605" i="64"/>
  <c r="R606" i="64"/>
  <c r="R607" i="64"/>
  <c r="R608" i="64"/>
  <c r="R609" i="64"/>
  <c r="R610" i="64"/>
  <c r="S610" i="64" s="1"/>
  <c r="R611" i="64"/>
  <c r="R612" i="64"/>
  <c r="R613" i="64"/>
  <c r="R614" i="64"/>
  <c r="R615" i="64"/>
  <c r="R616" i="64"/>
  <c r="R70" i="64"/>
  <c r="R71" i="64"/>
  <c r="R72" i="64"/>
  <c r="R73" i="64"/>
  <c r="R74" i="64"/>
  <c r="R75" i="64"/>
  <c r="R76" i="64"/>
  <c r="R77" i="64"/>
  <c r="R78" i="64"/>
  <c r="R79" i="64"/>
  <c r="R617" i="64"/>
  <c r="R80" i="64"/>
  <c r="R81" i="64"/>
  <c r="R82" i="64"/>
  <c r="R618" i="64"/>
  <c r="R619" i="64"/>
  <c r="R620" i="64"/>
  <c r="S620" i="64" s="1"/>
  <c r="R621" i="64"/>
  <c r="R622" i="64"/>
  <c r="R623" i="64"/>
  <c r="R624" i="64"/>
  <c r="R625" i="64"/>
  <c r="R83" i="64"/>
  <c r="R84" i="64"/>
  <c r="R626" i="64"/>
  <c r="R627" i="64"/>
  <c r="R628" i="64"/>
  <c r="R629" i="64"/>
  <c r="R630" i="64"/>
  <c r="R631" i="64"/>
  <c r="R632" i="64"/>
  <c r="R633" i="64"/>
  <c r="R634" i="64"/>
  <c r="R85" i="64"/>
  <c r="R86" i="64"/>
  <c r="R87" i="64"/>
  <c r="R635" i="64"/>
  <c r="S635" i="64" s="1"/>
  <c r="R636" i="64"/>
  <c r="R637" i="64"/>
  <c r="R638" i="64"/>
  <c r="R639" i="64"/>
  <c r="R88" i="64"/>
  <c r="S88" i="64" s="1"/>
  <c r="R640" i="64"/>
  <c r="R641" i="64"/>
  <c r="R104" i="64"/>
  <c r="R642" i="64"/>
  <c r="R643" i="64"/>
  <c r="R644" i="64"/>
  <c r="R645" i="64"/>
  <c r="R89" i="64"/>
  <c r="S89" i="64" s="1"/>
  <c r="R646" i="64"/>
  <c r="R647" i="64"/>
  <c r="R90" i="64"/>
  <c r="R648" i="64"/>
  <c r="R649" i="64"/>
  <c r="R650" i="64"/>
  <c r="R651" i="64"/>
  <c r="R91" i="64"/>
  <c r="R92" i="64"/>
  <c r="R652" i="64"/>
  <c r="R653" i="64"/>
  <c r="R93" i="64"/>
  <c r="R654" i="64"/>
  <c r="R655" i="64"/>
  <c r="R656" i="64"/>
  <c r="R657" i="64"/>
  <c r="R658" i="64"/>
  <c r="R659" i="64"/>
  <c r="R660" i="64"/>
  <c r="R661" i="64"/>
  <c r="R662" i="64"/>
  <c r="R663" i="64"/>
  <c r="R664" i="64"/>
  <c r="R665" i="64"/>
  <c r="R666" i="64"/>
  <c r="R667" i="64"/>
  <c r="R668" i="64"/>
  <c r="R669" i="64"/>
  <c r="R94" i="64"/>
  <c r="R670" i="64"/>
  <c r="R671" i="64"/>
  <c r="R672" i="64"/>
  <c r="R673" i="64"/>
  <c r="R674" i="64"/>
  <c r="R675" i="64"/>
  <c r="R676" i="64"/>
  <c r="R677" i="64"/>
  <c r="R678" i="64"/>
  <c r="R679" i="64"/>
  <c r="R680" i="64"/>
  <c r="R681" i="64"/>
  <c r="R682" i="64"/>
  <c r="R683" i="64"/>
  <c r="R684" i="64"/>
  <c r="R685" i="64"/>
  <c r="R686" i="64"/>
  <c r="R687" i="64"/>
  <c r="R688" i="64"/>
  <c r="R689" i="64"/>
  <c r="R690" i="64"/>
  <c r="R691" i="64"/>
  <c r="R692" i="64"/>
  <c r="R693" i="64"/>
  <c r="R694" i="64"/>
  <c r="R695" i="64"/>
  <c r="R696" i="64"/>
  <c r="R697" i="64"/>
  <c r="R698" i="64"/>
  <c r="R105"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5" i="64"/>
  <c r="T2" i="64"/>
  <c r="T147" i="64"/>
  <c r="T7" i="64"/>
  <c r="T148" i="64"/>
  <c r="T3" i="64"/>
  <c r="T149" i="64"/>
  <c r="T150" i="64"/>
  <c r="T8" i="64"/>
  <c r="T151" i="64"/>
  <c r="T152" i="64"/>
  <c r="T153" i="64"/>
  <c r="T154" i="64"/>
  <c r="T155" i="64"/>
  <c r="T156" i="64"/>
  <c r="T157" i="64"/>
  <c r="T158" i="64"/>
  <c r="T159" i="64"/>
  <c r="T160" i="64"/>
  <c r="T4" i="64"/>
  <c r="T9" i="64"/>
  <c r="T161" i="64"/>
  <c r="T11" i="64"/>
  <c r="T163" i="64"/>
  <c r="T164" i="64"/>
  <c r="T165" i="64"/>
  <c r="T166" i="64"/>
  <c r="T167" i="64"/>
  <c r="T168" i="64"/>
  <c r="T169" i="64"/>
  <c r="T170" i="64"/>
  <c r="T171" i="64"/>
  <c r="T172" i="64"/>
  <c r="T173" i="64"/>
  <c r="T174" i="64"/>
  <c r="T175" i="64"/>
  <c r="T176" i="64"/>
  <c r="T177" i="64"/>
  <c r="T178" i="64"/>
  <c r="T179" i="64"/>
  <c r="T180" i="64"/>
  <c r="T181" i="64"/>
  <c r="T182" i="64"/>
  <c r="T183" i="64"/>
  <c r="T184" i="64"/>
  <c r="T185" i="64"/>
  <c r="T186" i="64"/>
  <c r="T187" i="64"/>
  <c r="T188" i="64"/>
  <c r="T189" i="64"/>
  <c r="T190" i="64"/>
  <c r="T191" i="64"/>
  <c r="T192" i="64"/>
  <c r="T193" i="64"/>
  <c r="T194" i="64"/>
  <c r="T195" i="64"/>
  <c r="T196" i="64"/>
  <c r="T197" i="64"/>
  <c r="T198" i="64"/>
  <c r="T200" i="64"/>
  <c r="T201" i="64"/>
  <c r="T202" i="64"/>
  <c r="T203" i="64"/>
  <c r="T204" i="64"/>
  <c r="T205" i="64"/>
  <c r="T206" i="64"/>
  <c r="T207" i="64"/>
  <c r="T208" i="64"/>
  <c r="T209" i="64"/>
  <c r="T210" i="64"/>
  <c r="T211" i="64"/>
  <c r="T212" i="64"/>
  <c r="T213" i="64"/>
  <c r="T214" i="64"/>
  <c r="T215" i="64"/>
  <c r="T216" i="64"/>
  <c r="T217" i="64"/>
  <c r="T218" i="64"/>
  <c r="T219" i="64"/>
  <c r="T220" i="64"/>
  <c r="T221" i="64"/>
  <c r="T222" i="64"/>
  <c r="T223" i="64"/>
  <c r="T224" i="64"/>
  <c r="T225" i="64"/>
  <c r="T226" i="64"/>
  <c r="T227" i="64"/>
  <c r="T228" i="64"/>
  <c r="T229" i="64"/>
  <c r="T230" i="64"/>
  <c r="T231" i="64"/>
  <c r="T232" i="64"/>
  <c r="T233" i="64"/>
  <c r="T234" i="64"/>
  <c r="T235" i="64"/>
  <c r="T236" i="64"/>
  <c r="T237" i="64"/>
  <c r="T238" i="64"/>
  <c r="T239" i="64"/>
  <c r="T240" i="64"/>
  <c r="T241" i="64"/>
  <c r="T242" i="64"/>
  <c r="S242" i="64" s="1"/>
  <c r="T41" i="64"/>
  <c r="T243" i="64"/>
  <c r="T95" i="64"/>
  <c r="T244" i="64"/>
  <c r="T18" i="64"/>
  <c r="T19" i="64"/>
  <c r="T245" i="64"/>
  <c r="T246" i="64"/>
  <c r="T247" i="64"/>
  <c r="T248" i="64"/>
  <c r="T249" i="64"/>
  <c r="T250" i="64"/>
  <c r="T251" i="64"/>
  <c r="T252" i="64"/>
  <c r="S252" i="64" s="1"/>
  <c r="T253" i="64"/>
  <c r="T254" i="64"/>
  <c r="T255" i="64"/>
  <c r="T256" i="64"/>
  <c r="T257" i="64"/>
  <c r="T258" i="64"/>
  <c r="T259" i="64"/>
  <c r="T260" i="64"/>
  <c r="T261" i="64"/>
  <c r="T262" i="64"/>
  <c r="T263" i="64"/>
  <c r="T264" i="64"/>
  <c r="T265" i="64"/>
  <c r="T266" i="64"/>
  <c r="S266" i="64" s="1"/>
  <c r="T267" i="64"/>
  <c r="T268" i="64"/>
  <c r="T269" i="64"/>
  <c r="T270" i="64"/>
  <c r="T271" i="64"/>
  <c r="T272" i="64"/>
  <c r="T273" i="64"/>
  <c r="T274" i="64"/>
  <c r="T275" i="64"/>
  <c r="T276" i="64"/>
  <c r="T277" i="64"/>
  <c r="T278" i="64"/>
  <c r="T279" i="64"/>
  <c r="T280" i="64"/>
  <c r="S280" i="64" s="1"/>
  <c r="T281" i="64"/>
  <c r="T282" i="64"/>
  <c r="T283" i="64"/>
  <c r="T284" i="64"/>
  <c r="T285" i="64"/>
  <c r="T286" i="64"/>
  <c r="T287" i="64"/>
  <c r="T288" i="64"/>
  <c r="T289" i="64"/>
  <c r="T290" i="64"/>
  <c r="T291" i="64"/>
  <c r="T292" i="64"/>
  <c r="T293" i="64"/>
  <c r="T294" i="64"/>
  <c r="S294" i="64" s="1"/>
  <c r="T295" i="64"/>
  <c r="T296" i="64"/>
  <c r="T297" i="64"/>
  <c r="T298" i="64"/>
  <c r="T299" i="64"/>
  <c r="T300" i="64"/>
  <c r="T301" i="64"/>
  <c r="T302" i="64"/>
  <c r="T303" i="64"/>
  <c r="T304" i="64"/>
  <c r="T305" i="64"/>
  <c r="T306" i="64"/>
  <c r="T307" i="64"/>
  <c r="T20" i="64"/>
  <c r="S20" i="64" s="1"/>
  <c r="T21" i="64"/>
  <c r="T22" i="64"/>
  <c r="T308" i="64"/>
  <c r="T23" i="64"/>
  <c r="T24" i="64"/>
  <c r="T25" i="64"/>
  <c r="T309" i="64"/>
  <c r="T26" i="64"/>
  <c r="T27" i="64"/>
  <c r="T311" i="64"/>
  <c r="T312" i="64"/>
  <c r="T313" i="64"/>
  <c r="T314" i="64"/>
  <c r="T315" i="64"/>
  <c r="T316" i="64"/>
  <c r="T317" i="64"/>
  <c r="T318" i="64"/>
  <c r="T319" i="64"/>
  <c r="T320" i="64"/>
  <c r="T321" i="64"/>
  <c r="T322" i="64"/>
  <c r="T323" i="64"/>
  <c r="T324" i="64"/>
  <c r="T325" i="64"/>
  <c r="T326" i="64"/>
  <c r="T327" i="64"/>
  <c r="T328" i="64"/>
  <c r="T329" i="64"/>
  <c r="T330" i="64"/>
  <c r="T331" i="64"/>
  <c r="T332" i="64"/>
  <c r="T333" i="64"/>
  <c r="T334" i="64"/>
  <c r="T335" i="64"/>
  <c r="T336" i="64"/>
  <c r="T337" i="64"/>
  <c r="T338" i="64"/>
  <c r="T339" i="64"/>
  <c r="T340" i="64"/>
  <c r="T341" i="64"/>
  <c r="T342" i="64"/>
  <c r="T343" i="64"/>
  <c r="T344" i="64"/>
  <c r="T345" i="64"/>
  <c r="T346" i="64"/>
  <c r="T347" i="64"/>
  <c r="T348" i="64"/>
  <c r="T349" i="64"/>
  <c r="T350" i="64"/>
  <c r="T351" i="64"/>
  <c r="T352" i="64"/>
  <c r="T353" i="64"/>
  <c r="T354" i="64"/>
  <c r="T355" i="64"/>
  <c r="T356" i="64"/>
  <c r="T357" i="64"/>
  <c r="T96" i="64"/>
  <c r="T29" i="64"/>
  <c r="T31" i="64"/>
  <c r="T358" i="64"/>
  <c r="T359" i="64"/>
  <c r="T360" i="64"/>
  <c r="T361" i="64"/>
  <c r="T362" i="64"/>
  <c r="T363" i="64"/>
  <c r="T364" i="64"/>
  <c r="T365" i="64"/>
  <c r="T366" i="64"/>
  <c r="T367" i="64"/>
  <c r="T368" i="64"/>
  <c r="T369" i="64"/>
  <c r="T370" i="64"/>
  <c r="T371" i="64"/>
  <c r="T372" i="64"/>
  <c r="T373" i="64"/>
  <c r="T374" i="64"/>
  <c r="T375" i="64"/>
  <c r="T376" i="64"/>
  <c r="T377" i="64"/>
  <c r="T378" i="64"/>
  <c r="T379" i="64"/>
  <c r="T380" i="64"/>
  <c r="T381" i="64"/>
  <c r="T382" i="64"/>
  <c r="T383" i="64"/>
  <c r="T384" i="64"/>
  <c r="T385" i="64"/>
  <c r="T386" i="64"/>
  <c r="T387" i="64"/>
  <c r="T388" i="64"/>
  <c r="T389" i="64"/>
  <c r="T390" i="64"/>
  <c r="T391" i="64"/>
  <c r="T392" i="64"/>
  <c r="T393" i="64"/>
  <c r="T394" i="64"/>
  <c r="T395" i="64"/>
  <c r="T396" i="64"/>
  <c r="T397" i="64"/>
  <c r="T398" i="64"/>
  <c r="T399" i="64"/>
  <c r="T400" i="64"/>
  <c r="T401" i="64"/>
  <c r="T402" i="64"/>
  <c r="T403" i="64"/>
  <c r="T404" i="64"/>
  <c r="T405" i="64"/>
  <c r="T406" i="64"/>
  <c r="T407" i="64"/>
  <c r="T408" i="64"/>
  <c r="T409" i="64"/>
  <c r="T410" i="64"/>
  <c r="T411" i="64"/>
  <c r="T412" i="64"/>
  <c r="T413" i="64"/>
  <c r="T414" i="64"/>
  <c r="T415" i="64"/>
  <c r="T416" i="64"/>
  <c r="T417" i="64"/>
  <c r="T418" i="64"/>
  <c r="T419" i="64"/>
  <c r="T420" i="64"/>
  <c r="T421" i="64"/>
  <c r="T422" i="64"/>
  <c r="T423" i="64"/>
  <c r="T424" i="64"/>
  <c r="T425" i="64"/>
  <c r="T426" i="64"/>
  <c r="T427" i="64"/>
  <c r="T428" i="64"/>
  <c r="T429" i="64"/>
  <c r="T430" i="64"/>
  <c r="T431" i="64"/>
  <c r="T432" i="64"/>
  <c r="T433" i="64"/>
  <c r="T434" i="64"/>
  <c r="T435" i="64"/>
  <c r="T436" i="64"/>
  <c r="T437" i="64"/>
  <c r="T438" i="64"/>
  <c r="T439" i="64"/>
  <c r="T440" i="64"/>
  <c r="T33" i="64"/>
  <c r="T34" i="64"/>
  <c r="T441" i="64"/>
  <c r="T442" i="64"/>
  <c r="T36" i="64"/>
  <c r="T37" i="64"/>
  <c r="T444" i="64"/>
  <c r="T445" i="64"/>
  <c r="T446" i="64"/>
  <c r="T447" i="64"/>
  <c r="T448" i="64"/>
  <c r="T39" i="64"/>
  <c r="T40" i="64"/>
  <c r="T450" i="64"/>
  <c r="T451" i="64"/>
  <c r="T452" i="64"/>
  <c r="T453" i="64"/>
  <c r="T454" i="64"/>
  <c r="T455" i="64"/>
  <c r="T456" i="64"/>
  <c r="T97" i="64"/>
  <c r="T457" i="64"/>
  <c r="T458" i="64"/>
  <c r="T459" i="64"/>
  <c r="T460" i="64"/>
  <c r="T461" i="64"/>
  <c r="T462" i="64"/>
  <c r="T463" i="64"/>
  <c r="T464" i="64"/>
  <c r="T465" i="64"/>
  <c r="T466" i="64"/>
  <c r="T42" i="64"/>
  <c r="T43" i="64"/>
  <c r="T98" i="64"/>
  <c r="T468" i="64"/>
  <c r="T469" i="64"/>
  <c r="T470" i="64"/>
  <c r="T471" i="64"/>
  <c r="T472" i="64"/>
  <c r="T99" i="64"/>
  <c r="T100" i="64"/>
  <c r="T473" i="64"/>
  <c r="T44" i="64"/>
  <c r="T474" i="64"/>
  <c r="T475" i="64"/>
  <c r="T476" i="64"/>
  <c r="T477" i="64"/>
  <c r="T478" i="64"/>
  <c r="T101" i="64"/>
  <c r="T479" i="64"/>
  <c r="T480" i="64"/>
  <c r="T481" i="64"/>
  <c r="T46" i="64"/>
  <c r="T47" i="64"/>
  <c r="T48" i="64"/>
  <c r="T49" i="64"/>
  <c r="T50" i="64"/>
  <c r="T51" i="64"/>
  <c r="T52" i="64"/>
  <c r="T53" i="64"/>
  <c r="T54" i="64"/>
  <c r="T482" i="64"/>
  <c r="T483" i="64"/>
  <c r="T484" i="64"/>
  <c r="T485" i="64"/>
  <c r="T486" i="64"/>
  <c r="T487" i="64"/>
  <c r="T488" i="64"/>
  <c r="T489" i="64"/>
  <c r="T490" i="64"/>
  <c r="T491" i="64"/>
  <c r="T55" i="64"/>
  <c r="T492" i="64"/>
  <c r="T493" i="64"/>
  <c r="T494" i="64"/>
  <c r="T102" i="64"/>
  <c r="T103" i="64"/>
  <c r="T495" i="64"/>
  <c r="T496" i="64"/>
  <c r="T497" i="64"/>
  <c r="T498" i="64"/>
  <c r="T499" i="64"/>
  <c r="T57" i="64"/>
  <c r="T58" i="64"/>
  <c r="T59" i="64"/>
  <c r="T60" i="64"/>
  <c r="T61" i="64"/>
  <c r="T62" i="64"/>
  <c r="T63" i="64"/>
  <c r="T64" i="64"/>
  <c r="T65" i="64"/>
  <c r="T66" i="64"/>
  <c r="T501" i="64"/>
  <c r="T502" i="64"/>
  <c r="T503" i="64"/>
  <c r="T504" i="64"/>
  <c r="T505" i="64"/>
  <c r="T68" i="64"/>
  <c r="T69" i="64"/>
  <c r="T506" i="64"/>
  <c r="S506" i="64" s="1"/>
  <c r="T508" i="64"/>
  <c r="T509" i="64"/>
  <c r="T510" i="64"/>
  <c r="T511" i="64"/>
  <c r="T512" i="64"/>
  <c r="T513" i="64"/>
  <c r="T514" i="64"/>
  <c r="S514" i="64" s="1"/>
  <c r="T515" i="64"/>
  <c r="T516" i="64"/>
  <c r="T517" i="64"/>
  <c r="T518" i="64"/>
  <c r="S518" i="64" s="1"/>
  <c r="T519" i="64"/>
  <c r="T520" i="64"/>
  <c r="T521" i="64"/>
  <c r="T522" i="64"/>
  <c r="T523" i="64"/>
  <c r="T524" i="64"/>
  <c r="T525" i="64"/>
  <c r="T526" i="64"/>
  <c r="T527" i="64"/>
  <c r="T528" i="64"/>
  <c r="S528" i="64" s="1"/>
  <c r="T529" i="64"/>
  <c r="T530" i="64"/>
  <c r="T531" i="64"/>
  <c r="T532" i="64"/>
  <c r="S532" i="64" s="1"/>
  <c r="T533" i="64"/>
  <c r="T534" i="64"/>
  <c r="T535" i="64"/>
  <c r="T536" i="64"/>
  <c r="T537" i="64"/>
  <c r="T538" i="64"/>
  <c r="T539" i="64"/>
  <c r="T540" i="64"/>
  <c r="T541" i="64"/>
  <c r="T542" i="64"/>
  <c r="S542" i="64" s="1"/>
  <c r="T543" i="64"/>
  <c r="T544" i="64"/>
  <c r="T545" i="64"/>
  <c r="T546" i="64"/>
  <c r="S546" i="64" s="1"/>
  <c r="T547" i="64"/>
  <c r="T548" i="64"/>
  <c r="T549" i="64"/>
  <c r="T550" i="64"/>
  <c r="T551" i="64"/>
  <c r="T552" i="64"/>
  <c r="T553" i="64"/>
  <c r="T554" i="64"/>
  <c r="T555" i="64"/>
  <c r="T556" i="64"/>
  <c r="S556" i="64" s="1"/>
  <c r="T557" i="64"/>
  <c r="T558" i="64"/>
  <c r="T559" i="64"/>
  <c r="T560" i="64"/>
  <c r="S560" i="64" s="1"/>
  <c r="T561" i="64"/>
  <c r="T562" i="64"/>
  <c r="T563" i="64"/>
  <c r="T564" i="64"/>
  <c r="T565" i="64"/>
  <c r="T566" i="64"/>
  <c r="T568" i="64"/>
  <c r="S568" i="64" s="1"/>
  <c r="T569" i="64"/>
  <c r="S569" i="64" s="1"/>
  <c r="T570" i="64"/>
  <c r="S570" i="64" s="1"/>
  <c r="T571" i="64"/>
  <c r="S571" i="64" s="1"/>
  <c r="T572" i="64"/>
  <c r="S572" i="64" s="1"/>
  <c r="T573" i="64"/>
  <c r="S573" i="64" s="1"/>
  <c r="T574" i="64"/>
  <c r="S574" i="64" s="1"/>
  <c r="T575" i="64"/>
  <c r="S575" i="64" s="1"/>
  <c r="T576" i="64"/>
  <c r="S576" i="64" s="1"/>
  <c r="T577" i="64"/>
  <c r="S577" i="64" s="1"/>
  <c r="T578" i="64"/>
  <c r="S578" i="64" s="1"/>
  <c r="T579" i="64"/>
  <c r="S579" i="64" s="1"/>
  <c r="T580" i="64"/>
  <c r="S580" i="64" s="1"/>
  <c r="T581" i="64"/>
  <c r="S581" i="64" s="1"/>
  <c r="T582" i="64"/>
  <c r="S582" i="64" s="1"/>
  <c r="T583" i="64"/>
  <c r="S583" i="64" s="1"/>
  <c r="T584" i="64"/>
  <c r="S584" i="64" s="1"/>
  <c r="T585" i="64"/>
  <c r="S585" i="64" s="1"/>
  <c r="T586" i="64"/>
  <c r="S586" i="64" s="1"/>
  <c r="T587" i="64"/>
  <c r="S587" i="64" s="1"/>
  <c r="T588" i="64"/>
  <c r="S588" i="64" s="1"/>
  <c r="T589" i="64"/>
  <c r="S589" i="64" s="1"/>
  <c r="T590" i="64"/>
  <c r="S590" i="64" s="1"/>
  <c r="T591" i="64"/>
  <c r="S591" i="64" s="1"/>
  <c r="T592" i="64"/>
  <c r="S592" i="64" s="1"/>
  <c r="T593" i="64"/>
  <c r="S593" i="64" s="1"/>
  <c r="T594" i="64"/>
  <c r="S594" i="64" s="1"/>
  <c r="T595" i="64"/>
  <c r="S595" i="64" s="1"/>
  <c r="T596" i="64"/>
  <c r="S596" i="64" s="1"/>
  <c r="T597" i="64"/>
  <c r="S597" i="64" s="1"/>
  <c r="T598" i="64"/>
  <c r="S598" i="64" s="1"/>
  <c r="T600" i="64"/>
  <c r="T601" i="64"/>
  <c r="T602" i="64"/>
  <c r="T603" i="64"/>
  <c r="T604" i="64"/>
  <c r="T605" i="64"/>
  <c r="T606" i="64"/>
  <c r="T607" i="64"/>
  <c r="T608" i="64"/>
  <c r="T609" i="64"/>
  <c r="T611" i="64"/>
  <c r="T612" i="64"/>
  <c r="T613" i="64"/>
  <c r="T614" i="64"/>
  <c r="T615" i="64"/>
  <c r="T616" i="64"/>
  <c r="T70" i="64"/>
  <c r="T71" i="64"/>
  <c r="T72" i="64"/>
  <c r="T73" i="64"/>
  <c r="T74" i="64"/>
  <c r="T75" i="64"/>
  <c r="T76" i="64"/>
  <c r="T77" i="64"/>
  <c r="T78" i="64"/>
  <c r="T79" i="64"/>
  <c r="T617" i="64"/>
  <c r="T80" i="64"/>
  <c r="T81" i="64"/>
  <c r="T82" i="64"/>
  <c r="T618" i="64"/>
  <c r="T619" i="64"/>
  <c r="T621" i="64"/>
  <c r="T622" i="64"/>
  <c r="T623" i="64"/>
  <c r="T624" i="64"/>
  <c r="S624" i="64" s="1"/>
  <c r="T625" i="64"/>
  <c r="T83" i="64"/>
  <c r="T84" i="64"/>
  <c r="T626" i="64"/>
  <c r="T627" i="64"/>
  <c r="T628" i="64"/>
  <c r="T629" i="64"/>
  <c r="T630" i="64"/>
  <c r="T631" i="64"/>
  <c r="T632" i="64"/>
  <c r="T633" i="64"/>
  <c r="T634" i="64"/>
  <c r="T85" i="64"/>
  <c r="T86" i="64"/>
  <c r="S86" i="64" s="1"/>
  <c r="T87" i="64"/>
  <c r="T636" i="64"/>
  <c r="T637" i="64"/>
  <c r="T638" i="64"/>
  <c r="T639" i="64"/>
  <c r="T640" i="64"/>
  <c r="T641" i="64"/>
  <c r="T104" i="64"/>
  <c r="T642" i="64"/>
  <c r="T643" i="64"/>
  <c r="T644" i="64"/>
  <c r="T645" i="64"/>
  <c r="S645" i="64" s="1"/>
  <c r="T646" i="64"/>
  <c r="T647" i="64"/>
  <c r="T90" i="64"/>
  <c r="T648" i="64"/>
  <c r="T649" i="64"/>
  <c r="T650" i="64"/>
  <c r="T651" i="64"/>
  <c r="T91" i="64"/>
  <c r="T92" i="64"/>
  <c r="T652" i="64"/>
  <c r="T653" i="64"/>
  <c r="T93" i="64"/>
  <c r="T654" i="64"/>
  <c r="T655" i="64"/>
  <c r="T656" i="64"/>
  <c r="T657" i="64"/>
  <c r="T658" i="64"/>
  <c r="T659" i="64"/>
  <c r="T660" i="64"/>
  <c r="T661" i="64"/>
  <c r="T662" i="64"/>
  <c r="T663" i="64"/>
  <c r="T664" i="64"/>
  <c r="T665" i="64"/>
  <c r="T666" i="64"/>
  <c r="T667" i="64"/>
  <c r="T668" i="64"/>
  <c r="T669" i="64"/>
  <c r="T94" i="64"/>
  <c r="T670" i="64"/>
  <c r="T671" i="64"/>
  <c r="T672" i="64"/>
  <c r="T673" i="64"/>
  <c r="T674" i="64"/>
  <c r="T675" i="64"/>
  <c r="T676" i="64"/>
  <c r="T677" i="64"/>
  <c r="T678" i="64"/>
  <c r="T679" i="64"/>
  <c r="T680" i="64"/>
  <c r="T681" i="64"/>
  <c r="T682" i="64"/>
  <c r="T683" i="64"/>
  <c r="T684" i="64"/>
  <c r="T685" i="64"/>
  <c r="T686" i="64"/>
  <c r="T687" i="64"/>
  <c r="T688" i="64"/>
  <c r="T689" i="64"/>
  <c r="T690" i="64"/>
  <c r="T691" i="64"/>
  <c r="T692" i="64"/>
  <c r="T693" i="64"/>
  <c r="T694" i="64"/>
  <c r="T695" i="64"/>
  <c r="T696" i="64"/>
  <c r="T697" i="64"/>
  <c r="T698" i="64"/>
  <c r="X105" i="64"/>
  <c r="X106" i="64"/>
  <c r="X107" i="64"/>
  <c r="X108" i="64"/>
  <c r="X109" i="64"/>
  <c r="X110" i="64"/>
  <c r="X111" i="64"/>
  <c r="X112" i="64"/>
  <c r="X113" i="64"/>
  <c r="X114" i="64"/>
  <c r="X115" i="64"/>
  <c r="X116" i="64"/>
  <c r="X117" i="64"/>
  <c r="X118" i="64"/>
  <c r="X119" i="64"/>
  <c r="X120" i="64"/>
  <c r="X121" i="64"/>
  <c r="X122" i="64"/>
  <c r="X123" i="64"/>
  <c r="X124" i="64"/>
  <c r="X125" i="64"/>
  <c r="X126" i="64"/>
  <c r="X127" i="64"/>
  <c r="X128" i="64"/>
  <c r="X129" i="64"/>
  <c r="X130" i="64"/>
  <c r="X131" i="64"/>
  <c r="X132" i="64"/>
  <c r="X133" i="64"/>
  <c r="X134" i="64"/>
  <c r="X135" i="64"/>
  <c r="X136" i="64"/>
  <c r="X137" i="64"/>
  <c r="X138" i="64"/>
  <c r="X139" i="64"/>
  <c r="X140" i="64"/>
  <c r="X141" i="64"/>
  <c r="X142" i="64"/>
  <c r="X143" i="64"/>
  <c r="X144" i="64"/>
  <c r="X145" i="64"/>
  <c r="X5" i="64"/>
  <c r="X2" i="64"/>
  <c r="X147" i="64"/>
  <c r="X7" i="64"/>
  <c r="X148" i="64"/>
  <c r="X3" i="64"/>
  <c r="X149" i="64"/>
  <c r="X150" i="64"/>
  <c r="X8" i="64"/>
  <c r="X151" i="64"/>
  <c r="X152" i="64"/>
  <c r="X153" i="64"/>
  <c r="X154" i="64"/>
  <c r="X155" i="64"/>
  <c r="X156" i="64"/>
  <c r="X157" i="64"/>
  <c r="X158" i="64"/>
  <c r="X159" i="64"/>
  <c r="X160" i="64"/>
  <c r="X4" i="64"/>
  <c r="X9" i="64"/>
  <c r="X161" i="64"/>
  <c r="X11" i="64"/>
  <c r="X163" i="64"/>
  <c r="X164" i="64"/>
  <c r="X165" i="64"/>
  <c r="X166" i="64"/>
  <c r="X167" i="64"/>
  <c r="X168" i="64"/>
  <c r="X169" i="64"/>
  <c r="X170" i="64"/>
  <c r="X171" i="64"/>
  <c r="X172" i="64"/>
  <c r="X173" i="64"/>
  <c r="X174" i="64"/>
  <c r="X175" i="64"/>
  <c r="X176" i="64"/>
  <c r="X177" i="64"/>
  <c r="X178" i="64"/>
  <c r="X179" i="64"/>
  <c r="X180" i="64"/>
  <c r="X181" i="64"/>
  <c r="X182" i="64"/>
  <c r="X183" i="64"/>
  <c r="X184" i="64"/>
  <c r="X185" i="64"/>
  <c r="X186" i="64"/>
  <c r="X187" i="64"/>
  <c r="X188" i="64"/>
  <c r="X189" i="64"/>
  <c r="X190" i="64"/>
  <c r="X191" i="64"/>
  <c r="X192" i="64"/>
  <c r="X193" i="64"/>
  <c r="X194" i="64"/>
  <c r="X195" i="64"/>
  <c r="X196" i="64"/>
  <c r="X197" i="64"/>
  <c r="X198" i="64"/>
  <c r="X200" i="64"/>
  <c r="X201" i="64"/>
  <c r="X202" i="64"/>
  <c r="X203" i="64"/>
  <c r="X204" i="64"/>
  <c r="X205" i="64"/>
  <c r="X206" i="64"/>
  <c r="X207" i="64"/>
  <c r="X208" i="64"/>
  <c r="X209" i="64"/>
  <c r="X210" i="64"/>
  <c r="X211" i="64"/>
  <c r="X212" i="64"/>
  <c r="X213" i="64"/>
  <c r="X214" i="64"/>
  <c r="X215" i="64"/>
  <c r="X216" i="64"/>
  <c r="X217" i="64"/>
  <c r="X218" i="64"/>
  <c r="X219" i="64"/>
  <c r="X220" i="64"/>
  <c r="X221" i="64"/>
  <c r="X222" i="64"/>
  <c r="X223" i="64"/>
  <c r="X224" i="64"/>
  <c r="X225" i="64"/>
  <c r="X226" i="64"/>
  <c r="X227" i="64"/>
  <c r="X228" i="64"/>
  <c r="X229" i="64"/>
  <c r="X230" i="64"/>
  <c r="X231" i="64"/>
  <c r="X232" i="64"/>
  <c r="X233" i="64"/>
  <c r="X234" i="64"/>
  <c r="X235" i="64"/>
  <c r="X236" i="64"/>
  <c r="X237" i="64"/>
  <c r="X238" i="64"/>
  <c r="X239" i="64"/>
  <c r="X240" i="64"/>
  <c r="X241" i="64"/>
  <c r="X242" i="64"/>
  <c r="X41" i="64"/>
  <c r="X243" i="64"/>
  <c r="X95" i="64"/>
  <c r="X244" i="64"/>
  <c r="X18" i="64"/>
  <c r="X19" i="64"/>
  <c r="X245" i="64"/>
  <c r="X246" i="64"/>
  <c r="X247" i="64"/>
  <c r="X248" i="64"/>
  <c r="X249" i="64"/>
  <c r="X250" i="64"/>
  <c r="X251" i="64"/>
  <c r="X252" i="64"/>
  <c r="X253" i="64"/>
  <c r="X254" i="64"/>
  <c r="X255" i="64"/>
  <c r="X256" i="64"/>
  <c r="X257" i="64"/>
  <c r="X258" i="64"/>
  <c r="X259" i="64"/>
  <c r="X260" i="64"/>
  <c r="X261" i="64"/>
  <c r="X262" i="64"/>
  <c r="X263" i="64"/>
  <c r="X264" i="64"/>
  <c r="X265" i="64"/>
  <c r="X266" i="64"/>
  <c r="X267" i="64"/>
  <c r="X268" i="64"/>
  <c r="X269" i="64"/>
  <c r="X270" i="64"/>
  <c r="X271" i="64"/>
  <c r="X272" i="64"/>
  <c r="X273" i="64"/>
  <c r="X274" i="64"/>
  <c r="X275" i="64"/>
  <c r="X276" i="64"/>
  <c r="X277" i="64"/>
  <c r="X278" i="64"/>
  <c r="X279" i="64"/>
  <c r="X280" i="64"/>
  <c r="X281" i="64"/>
  <c r="X282" i="64"/>
  <c r="X283" i="64"/>
  <c r="X284" i="64"/>
  <c r="X285" i="64"/>
  <c r="X286" i="64"/>
  <c r="X287" i="64"/>
  <c r="X288" i="64"/>
  <c r="X289" i="64"/>
  <c r="X290" i="64"/>
  <c r="X291" i="64"/>
  <c r="X292" i="64"/>
  <c r="X293" i="64"/>
  <c r="X294" i="64"/>
  <c r="X295" i="64"/>
  <c r="X296" i="64"/>
  <c r="X297" i="64"/>
  <c r="X298" i="64"/>
  <c r="X299" i="64"/>
  <c r="X300" i="64"/>
  <c r="X301" i="64"/>
  <c r="X302" i="64"/>
  <c r="X303" i="64"/>
  <c r="X304" i="64"/>
  <c r="X305" i="64"/>
  <c r="X306" i="64"/>
  <c r="X307" i="64"/>
  <c r="X20" i="64"/>
  <c r="X21" i="64"/>
  <c r="X22" i="64"/>
  <c r="X308" i="64"/>
  <c r="X23" i="64"/>
  <c r="X24" i="64"/>
  <c r="X25" i="64"/>
  <c r="X309" i="64"/>
  <c r="X26" i="64"/>
  <c r="X27" i="64"/>
  <c r="X311" i="64"/>
  <c r="X312" i="64"/>
  <c r="X313" i="64"/>
  <c r="X314" i="64"/>
  <c r="X315" i="64"/>
  <c r="X316" i="64"/>
  <c r="X317" i="64"/>
  <c r="X318" i="64"/>
  <c r="X319" i="64"/>
  <c r="X320" i="64"/>
  <c r="X321" i="64"/>
  <c r="X322" i="64"/>
  <c r="X323" i="64"/>
  <c r="X324" i="64"/>
  <c r="X325" i="64"/>
  <c r="X326" i="64"/>
  <c r="X327" i="64"/>
  <c r="X328" i="64"/>
  <c r="X329" i="64"/>
  <c r="X330" i="64"/>
  <c r="X331" i="64"/>
  <c r="X332" i="64"/>
  <c r="X333" i="64"/>
  <c r="X334" i="64"/>
  <c r="X335" i="64"/>
  <c r="X336" i="64"/>
  <c r="X337" i="64"/>
  <c r="X338" i="64"/>
  <c r="X339" i="64"/>
  <c r="X340" i="64"/>
  <c r="X341" i="64"/>
  <c r="X342" i="64"/>
  <c r="X343" i="64"/>
  <c r="X344" i="64"/>
  <c r="X345" i="64"/>
  <c r="X346" i="64"/>
  <c r="X347" i="64"/>
  <c r="X348" i="64"/>
  <c r="X349" i="64"/>
  <c r="X350" i="64"/>
  <c r="X351" i="64"/>
  <c r="X352" i="64"/>
  <c r="X353" i="64"/>
  <c r="X354" i="64"/>
  <c r="X355" i="64"/>
  <c r="X356" i="64"/>
  <c r="X357" i="64"/>
  <c r="X96" i="64"/>
  <c r="X29" i="64"/>
  <c r="X31" i="64"/>
  <c r="X358" i="64"/>
  <c r="X359" i="64"/>
  <c r="X360" i="64"/>
  <c r="X361" i="64"/>
  <c r="X362" i="64"/>
  <c r="X363" i="64"/>
  <c r="X364" i="64"/>
  <c r="X365" i="64"/>
  <c r="X366" i="64"/>
  <c r="X367" i="64"/>
  <c r="X368" i="64"/>
  <c r="X369" i="64"/>
  <c r="X370" i="64"/>
  <c r="X371" i="64"/>
  <c r="X372" i="64"/>
  <c r="X373" i="64"/>
  <c r="X374" i="64"/>
  <c r="X375" i="64"/>
  <c r="X376" i="64"/>
  <c r="X377" i="64"/>
  <c r="X378" i="64"/>
  <c r="X379" i="64"/>
  <c r="X380" i="64"/>
  <c r="X381" i="64"/>
  <c r="X382" i="64"/>
  <c r="X383" i="64"/>
  <c r="X384" i="64"/>
  <c r="X385" i="64"/>
  <c r="X386" i="64"/>
  <c r="X387" i="64"/>
  <c r="X388" i="64"/>
  <c r="X389" i="64"/>
  <c r="X390" i="64"/>
  <c r="X391" i="64"/>
  <c r="X392" i="64"/>
  <c r="X393" i="64"/>
  <c r="X394" i="64"/>
  <c r="X395" i="64"/>
  <c r="X396" i="64"/>
  <c r="X397" i="64"/>
  <c r="X398" i="64"/>
  <c r="X399" i="64"/>
  <c r="X400" i="64"/>
  <c r="X401" i="64"/>
  <c r="X402" i="64"/>
  <c r="X403" i="64"/>
  <c r="X404" i="64"/>
  <c r="X405" i="64"/>
  <c r="X406" i="64"/>
  <c r="X407" i="64"/>
  <c r="X408" i="64"/>
  <c r="X409" i="64"/>
  <c r="X410" i="64"/>
  <c r="X411" i="64"/>
  <c r="X412" i="64"/>
  <c r="X413" i="64"/>
  <c r="X414" i="64"/>
  <c r="X415" i="64"/>
  <c r="X416" i="64"/>
  <c r="X417" i="64"/>
  <c r="X418" i="64"/>
  <c r="X419" i="64"/>
  <c r="X420" i="64"/>
  <c r="X421" i="64"/>
  <c r="X422" i="64"/>
  <c r="X423" i="64"/>
  <c r="X424" i="64"/>
  <c r="X425" i="64"/>
  <c r="X426" i="64"/>
  <c r="X427" i="64"/>
  <c r="X428" i="64"/>
  <c r="X429" i="64"/>
  <c r="X430" i="64"/>
  <c r="X431" i="64"/>
  <c r="X432" i="64"/>
  <c r="X433" i="64"/>
  <c r="X434" i="64"/>
  <c r="X435" i="64"/>
  <c r="X436" i="64"/>
  <c r="X437" i="64"/>
  <c r="X438" i="64"/>
  <c r="X439" i="64"/>
  <c r="X440" i="64"/>
  <c r="X33" i="64"/>
  <c r="X34" i="64"/>
  <c r="X441" i="64"/>
  <c r="X442" i="64"/>
  <c r="X36" i="64"/>
  <c r="X37" i="64"/>
  <c r="X444" i="64"/>
  <c r="X445" i="64"/>
  <c r="X446" i="64"/>
  <c r="X447" i="64"/>
  <c r="X448" i="64"/>
  <c r="X39" i="64"/>
  <c r="X40" i="64"/>
  <c r="X450" i="64"/>
  <c r="X451" i="64"/>
  <c r="X452" i="64"/>
  <c r="X453" i="64"/>
  <c r="X454" i="64"/>
  <c r="X455" i="64"/>
  <c r="X456" i="64"/>
  <c r="X97" i="64"/>
  <c r="X457" i="64"/>
  <c r="X458" i="64"/>
  <c r="X459" i="64"/>
  <c r="X460" i="64"/>
  <c r="X461" i="64"/>
  <c r="X462" i="64"/>
  <c r="X463" i="64"/>
  <c r="X464" i="64"/>
  <c r="X465" i="64"/>
  <c r="X466" i="64"/>
  <c r="X42" i="64"/>
  <c r="X43" i="64"/>
  <c r="X98" i="64"/>
  <c r="X468" i="64"/>
  <c r="X469" i="64"/>
  <c r="X470" i="64"/>
  <c r="X471" i="64"/>
  <c r="X472" i="64"/>
  <c r="X99" i="64"/>
  <c r="X100" i="64"/>
  <c r="X473" i="64"/>
  <c r="X44" i="64"/>
  <c r="X474" i="64"/>
  <c r="X475" i="64"/>
  <c r="X476" i="64"/>
  <c r="X477" i="64"/>
  <c r="X478" i="64"/>
  <c r="X101" i="64"/>
  <c r="X479" i="64"/>
  <c r="X480" i="64"/>
  <c r="X481" i="64"/>
  <c r="X46" i="64"/>
  <c r="X47" i="64"/>
  <c r="X48" i="64"/>
  <c r="X49" i="64"/>
  <c r="X50" i="64"/>
  <c r="X51" i="64"/>
  <c r="X52" i="64"/>
  <c r="X53" i="64"/>
  <c r="X54" i="64"/>
  <c r="X482" i="64"/>
  <c r="X483" i="64"/>
  <c r="X484" i="64"/>
  <c r="X485" i="64"/>
  <c r="X486" i="64"/>
  <c r="X487" i="64"/>
  <c r="X488" i="64"/>
  <c r="X489" i="64"/>
  <c r="X490" i="64"/>
  <c r="X491" i="64"/>
  <c r="X55" i="64"/>
  <c r="X492" i="64"/>
  <c r="X493" i="64"/>
  <c r="X494" i="64"/>
  <c r="X102" i="64"/>
  <c r="X103" i="64"/>
  <c r="X495" i="64"/>
  <c r="X496" i="64"/>
  <c r="X497" i="64"/>
  <c r="X498" i="64"/>
  <c r="X499" i="64"/>
  <c r="X57" i="64"/>
  <c r="X58" i="64"/>
  <c r="X59" i="64"/>
  <c r="X60" i="64"/>
  <c r="X61" i="64"/>
  <c r="X62" i="64"/>
  <c r="X63" i="64"/>
  <c r="X64" i="64"/>
  <c r="X65" i="64"/>
  <c r="X66" i="64"/>
  <c r="X501" i="64"/>
  <c r="X502" i="64"/>
  <c r="X503" i="64"/>
  <c r="X504" i="64"/>
  <c r="X505" i="64"/>
  <c r="X68" i="64"/>
  <c r="X69" i="64"/>
  <c r="X506" i="64"/>
  <c r="X508" i="64"/>
  <c r="X509" i="64"/>
  <c r="X510" i="64"/>
  <c r="X511" i="64"/>
  <c r="X512" i="64"/>
  <c r="X513" i="64"/>
  <c r="X514" i="64"/>
  <c r="X515" i="64"/>
  <c r="X516" i="64"/>
  <c r="X517" i="64"/>
  <c r="X518" i="64"/>
  <c r="X519" i="64"/>
  <c r="X520" i="64"/>
  <c r="X521" i="64"/>
  <c r="X522" i="64"/>
  <c r="X523" i="64"/>
  <c r="X524" i="64"/>
  <c r="X525" i="64"/>
  <c r="X526" i="64"/>
  <c r="X527" i="64"/>
  <c r="X528" i="64"/>
  <c r="X529" i="64"/>
  <c r="X530" i="64"/>
  <c r="X531" i="64"/>
  <c r="S563" i="64" l="1"/>
  <c r="S549" i="64"/>
  <c r="S535" i="64"/>
  <c r="S521" i="64"/>
  <c r="S474" i="64"/>
  <c r="S23" i="64"/>
  <c r="S298" i="64"/>
  <c r="S284" i="64"/>
  <c r="S270" i="64"/>
  <c r="S256" i="64"/>
  <c r="S244" i="64"/>
  <c r="S42" i="64"/>
  <c r="S454" i="64"/>
  <c r="S601" i="64"/>
  <c r="S629" i="64"/>
  <c r="S554" i="64"/>
  <c r="S540" i="64"/>
  <c r="S526" i="64"/>
  <c r="S512" i="64"/>
  <c r="S475" i="64"/>
  <c r="S55" i="64"/>
  <c r="S51" i="64"/>
  <c r="S57" i="64"/>
  <c r="S603" i="64"/>
  <c r="S618" i="64"/>
  <c r="S70" i="64"/>
  <c r="S602" i="64"/>
  <c r="S630" i="64"/>
  <c r="S82" i="64"/>
  <c r="S616" i="64"/>
  <c r="S651" i="64"/>
  <c r="S688" i="64"/>
  <c r="S674" i="64"/>
  <c r="S661" i="64"/>
  <c r="S650" i="64"/>
  <c r="S626" i="64"/>
  <c r="S79" i="64"/>
  <c r="S456" i="64"/>
  <c r="S84" i="64"/>
  <c r="S477" i="64"/>
  <c r="S43" i="64"/>
  <c r="S455" i="64"/>
  <c r="S662" i="64"/>
  <c r="S444" i="64"/>
  <c r="S493" i="64"/>
  <c r="S53" i="64"/>
  <c r="S476" i="64"/>
  <c r="S90" i="64"/>
  <c r="S61" i="64"/>
  <c r="S492" i="64"/>
  <c r="S52" i="64"/>
  <c r="S689" i="64"/>
  <c r="S647" i="64"/>
  <c r="S60" i="64"/>
  <c r="S640" i="64"/>
  <c r="S675" i="64"/>
  <c r="S69" i="64"/>
  <c r="S617" i="64"/>
  <c r="S561" i="64"/>
  <c r="S547" i="64"/>
  <c r="S533" i="64"/>
  <c r="S519" i="64"/>
  <c r="S68" i="64"/>
  <c r="S562" i="64"/>
  <c r="S548" i="64"/>
  <c r="S534" i="64"/>
  <c r="S520" i="64"/>
  <c r="S97" i="64"/>
  <c r="S98" i="64"/>
  <c r="S608" i="64"/>
  <c r="S85" i="64"/>
  <c r="S623" i="64"/>
  <c r="S59" i="64"/>
  <c r="S491" i="64"/>
  <c r="S50" i="64"/>
  <c r="S75" i="64"/>
  <c r="S644" i="64"/>
  <c r="S505" i="64"/>
  <c r="S694" i="64"/>
  <c r="S680" i="64"/>
  <c r="S667" i="64"/>
  <c r="S93" i="64"/>
  <c r="S559" i="64"/>
  <c r="S545" i="64"/>
  <c r="S531" i="64"/>
  <c r="S517" i="64"/>
  <c r="S81" i="64"/>
  <c r="S615" i="64"/>
  <c r="S496" i="64"/>
  <c r="S628" i="64"/>
  <c r="S66" i="64"/>
  <c r="S639" i="64"/>
  <c r="S627" i="64"/>
  <c r="S638" i="64"/>
  <c r="S687" i="64"/>
  <c r="S673" i="64"/>
  <c r="S660" i="64"/>
  <c r="S649" i="64"/>
  <c r="S566" i="64"/>
  <c r="S552" i="64"/>
  <c r="S538" i="64"/>
  <c r="S524" i="64"/>
  <c r="S510" i="64"/>
  <c r="S683" i="64"/>
  <c r="S696" i="64"/>
  <c r="S655" i="64"/>
  <c r="S695" i="64"/>
  <c r="S681" i="64"/>
  <c r="S668" i="64"/>
  <c r="S654" i="64"/>
  <c r="S604" i="64"/>
  <c r="S697" i="64"/>
  <c r="S682" i="64"/>
  <c r="S619" i="64"/>
  <c r="S71" i="64"/>
  <c r="S94" i="64"/>
  <c r="S669" i="64"/>
  <c r="S631" i="64"/>
  <c r="S656" i="64"/>
  <c r="S497" i="64"/>
  <c r="S641" i="64"/>
  <c r="S646" i="64"/>
  <c r="S690" i="64"/>
  <c r="S676" i="64"/>
  <c r="S663" i="64"/>
  <c r="S91" i="64"/>
  <c r="S445" i="64"/>
  <c r="S54" i="64"/>
  <c r="S686" i="64"/>
  <c r="S672" i="64"/>
  <c r="S659" i="64"/>
  <c r="S609" i="64"/>
  <c r="S62" i="64"/>
  <c r="S494" i="64"/>
  <c r="S87" i="64"/>
  <c r="S625" i="64"/>
  <c r="S76" i="64"/>
  <c r="S564" i="64"/>
  <c r="S550" i="64"/>
  <c r="S536" i="64"/>
  <c r="S522" i="64"/>
  <c r="S508" i="64"/>
  <c r="S466" i="64"/>
  <c r="S453" i="64"/>
  <c r="S441" i="64"/>
  <c r="S24" i="64"/>
  <c r="S299" i="64"/>
  <c r="S285" i="64"/>
  <c r="S271" i="64"/>
  <c r="S257" i="64"/>
  <c r="S18" i="64"/>
  <c r="S233" i="64"/>
  <c r="S219" i="64"/>
  <c r="S205" i="64"/>
  <c r="S607" i="64"/>
  <c r="S634" i="64"/>
  <c r="S622" i="64"/>
  <c r="S73" i="64"/>
  <c r="S605" i="64"/>
  <c r="S58" i="64"/>
  <c r="S606" i="64"/>
  <c r="S633" i="64"/>
  <c r="S621" i="64"/>
  <c r="S72" i="64"/>
  <c r="S462" i="64"/>
  <c r="S643" i="64"/>
  <c r="S632" i="64"/>
  <c r="S504" i="64"/>
  <c r="S99" i="64"/>
  <c r="S74" i="64"/>
  <c r="S693" i="64"/>
  <c r="S679" i="64"/>
  <c r="S666" i="64"/>
  <c r="S653" i="64"/>
  <c r="S642" i="64"/>
  <c r="S558" i="64"/>
  <c r="S544" i="64"/>
  <c r="S530" i="64"/>
  <c r="S516" i="64"/>
  <c r="S498" i="64"/>
  <c r="S487" i="64"/>
  <c r="S46" i="64"/>
  <c r="S665" i="64"/>
  <c r="S459" i="64"/>
  <c r="S692" i="64"/>
  <c r="S104" i="64"/>
  <c r="S691" i="64"/>
  <c r="S677" i="64"/>
  <c r="S664" i="64"/>
  <c r="S92" i="64"/>
  <c r="S600" i="64"/>
  <c r="S501" i="64"/>
  <c r="S685" i="64"/>
  <c r="S671" i="64"/>
  <c r="S658" i="64"/>
  <c r="S637" i="64"/>
  <c r="S678" i="64"/>
  <c r="S652" i="64"/>
  <c r="S80" i="64"/>
  <c r="S614" i="64"/>
  <c r="S555" i="64"/>
  <c r="S541" i="64"/>
  <c r="S527" i="64"/>
  <c r="S513" i="64"/>
  <c r="S698" i="64"/>
  <c r="S684" i="64"/>
  <c r="S670" i="64"/>
  <c r="S657" i="64"/>
  <c r="S636" i="64"/>
  <c r="S65" i="64"/>
  <c r="S103" i="64"/>
  <c r="S483" i="64"/>
  <c r="S101" i="64"/>
  <c r="S64" i="64"/>
  <c r="S102" i="64"/>
  <c r="S482" i="64"/>
  <c r="S478" i="64"/>
  <c r="S78" i="64"/>
  <c r="S63" i="64"/>
  <c r="S36" i="64"/>
  <c r="S648" i="64"/>
  <c r="S83" i="64"/>
  <c r="S77" i="64"/>
  <c r="S565" i="64"/>
  <c r="S551" i="64"/>
  <c r="S537" i="64"/>
  <c r="S523" i="64"/>
  <c r="S509" i="64"/>
  <c r="S489" i="64"/>
  <c r="S48" i="64"/>
  <c r="S100" i="64"/>
  <c r="S499" i="64"/>
  <c r="S488" i="64"/>
  <c r="S47" i="64"/>
  <c r="S503" i="64"/>
  <c r="S557" i="64"/>
  <c r="S543" i="64"/>
  <c r="S529" i="64"/>
  <c r="S515" i="64"/>
  <c r="S502" i="64"/>
  <c r="S306" i="64"/>
  <c r="S292" i="64"/>
  <c r="S278" i="64"/>
  <c r="S264" i="64"/>
  <c r="S250" i="64"/>
  <c r="S612" i="64"/>
  <c r="S553" i="64"/>
  <c r="S539" i="64"/>
  <c r="S525" i="64"/>
  <c r="S511" i="64"/>
  <c r="S613" i="64"/>
  <c r="S611" i="64"/>
  <c r="S465" i="64"/>
  <c r="S452" i="64"/>
  <c r="S44" i="64"/>
  <c r="S464" i="64"/>
  <c r="S451" i="64"/>
  <c r="S490" i="64"/>
  <c r="S49" i="64"/>
  <c r="S473" i="64"/>
  <c r="S463" i="64"/>
  <c r="S450" i="64"/>
  <c r="S321" i="64"/>
  <c r="S34" i="64"/>
  <c r="S335" i="64"/>
  <c r="S40" i="64"/>
  <c r="S461" i="64"/>
  <c r="S472" i="64"/>
  <c r="S460" i="64"/>
  <c r="S486" i="64"/>
  <c r="S481" i="64"/>
  <c r="S471" i="64"/>
  <c r="S485" i="64"/>
  <c r="S480" i="64"/>
  <c r="S495" i="64"/>
  <c r="S484" i="64"/>
  <c r="S479" i="64"/>
  <c r="S26" i="64"/>
  <c r="S302" i="64"/>
  <c r="S288" i="64"/>
  <c r="S274" i="64"/>
  <c r="S260" i="64"/>
  <c r="S246" i="64"/>
  <c r="S29" i="64"/>
  <c r="S425" i="64"/>
  <c r="S411" i="64"/>
  <c r="S397" i="64"/>
  <c r="S383" i="64"/>
  <c r="S369" i="64"/>
  <c r="S438" i="64"/>
  <c r="S470" i="64"/>
  <c r="S446" i="64"/>
  <c r="S469" i="64"/>
  <c r="S457" i="64"/>
  <c r="S468" i="64"/>
  <c r="S234" i="64"/>
  <c r="S220" i="64"/>
  <c r="S206" i="64"/>
  <c r="S33" i="64"/>
  <c r="S440" i="64"/>
  <c r="S348" i="64"/>
  <c r="S439" i="64"/>
  <c r="S39" i="64"/>
  <c r="S448" i="64"/>
  <c r="S447" i="64"/>
  <c r="S458" i="64"/>
  <c r="S236" i="64"/>
  <c r="S222" i="64"/>
  <c r="S208" i="64"/>
  <c r="S179" i="64"/>
  <c r="S334" i="64"/>
  <c r="S309" i="64"/>
  <c r="S301" i="64"/>
  <c r="S287" i="64"/>
  <c r="S273" i="64"/>
  <c r="S259" i="64"/>
  <c r="S245" i="64"/>
  <c r="S235" i="64"/>
  <c r="S221" i="64"/>
  <c r="S207" i="64"/>
  <c r="S192" i="64"/>
  <c r="S178" i="64"/>
  <c r="S240" i="64"/>
  <c r="S226" i="64"/>
  <c r="S212" i="64"/>
  <c r="S305" i="64"/>
  <c r="S291" i="64"/>
  <c r="S277" i="64"/>
  <c r="S263" i="64"/>
  <c r="S249" i="64"/>
  <c r="S37" i="64"/>
  <c r="S432" i="64"/>
  <c r="S418" i="64"/>
  <c r="S404" i="64"/>
  <c r="S390" i="64"/>
  <c r="S376" i="64"/>
  <c r="S362" i="64"/>
  <c r="S431" i="64"/>
  <c r="S417" i="64"/>
  <c r="S403" i="64"/>
  <c r="S389" i="64"/>
  <c r="S375" i="64"/>
  <c r="S361" i="64"/>
  <c r="S442" i="64"/>
  <c r="S21" i="64"/>
  <c r="S295" i="64"/>
  <c r="S281" i="64"/>
  <c r="S267" i="64"/>
  <c r="S253" i="64"/>
  <c r="S41" i="64"/>
  <c r="S382" i="64"/>
  <c r="S437" i="64"/>
  <c r="S367" i="64"/>
  <c r="S316" i="64"/>
  <c r="S410" i="64"/>
  <c r="S96" i="64"/>
  <c r="S424" i="64"/>
  <c r="S330" i="64"/>
  <c r="S368" i="64"/>
  <c r="S190" i="64"/>
  <c r="S176" i="64"/>
  <c r="S232" i="64"/>
  <c r="S218" i="64"/>
  <c r="S204" i="64"/>
  <c r="S344" i="64"/>
  <c r="S396" i="64"/>
  <c r="S308" i="64"/>
  <c r="S297" i="64"/>
  <c r="S283" i="64"/>
  <c r="S269" i="64"/>
  <c r="S255" i="64"/>
  <c r="S95" i="64"/>
  <c r="S366" i="64"/>
  <c r="S343" i="64"/>
  <c r="S381" i="64"/>
  <c r="S328" i="64"/>
  <c r="S422" i="64"/>
  <c r="S380" i="64"/>
  <c r="S327" i="64"/>
  <c r="S421" i="64"/>
  <c r="S434" i="64"/>
  <c r="S420" i="64"/>
  <c r="S406" i="64"/>
  <c r="S392" i="64"/>
  <c r="S378" i="64"/>
  <c r="S364" i="64"/>
  <c r="S329" i="64"/>
  <c r="S342" i="64"/>
  <c r="S436" i="64"/>
  <c r="S408" i="64"/>
  <c r="S355" i="64"/>
  <c r="S365" i="64"/>
  <c r="S433" i="64"/>
  <c r="S419" i="64"/>
  <c r="S405" i="64"/>
  <c r="S391" i="64"/>
  <c r="S377" i="64"/>
  <c r="S363" i="64"/>
  <c r="S357" i="64"/>
  <c r="S395" i="64"/>
  <c r="S314" i="64"/>
  <c r="S394" i="64"/>
  <c r="S313" i="64"/>
  <c r="S407" i="64"/>
  <c r="S315" i="64"/>
  <c r="S409" i="64"/>
  <c r="S393" i="64"/>
  <c r="S341" i="64"/>
  <c r="S423" i="64"/>
  <c r="S379" i="64"/>
  <c r="S356" i="64"/>
  <c r="S435" i="64"/>
  <c r="S231" i="64"/>
  <c r="S217" i="64"/>
  <c r="S203" i="64"/>
  <c r="S22" i="64"/>
  <c r="S296" i="64"/>
  <c r="S282" i="64"/>
  <c r="S268" i="64"/>
  <c r="S254" i="64"/>
  <c r="S243" i="64"/>
  <c r="S230" i="64"/>
  <c r="S216" i="64"/>
  <c r="S202" i="64"/>
  <c r="S402" i="64"/>
  <c r="S415" i="64"/>
  <c r="S428" i="64"/>
  <c r="S386" i="64"/>
  <c r="S322" i="64"/>
  <c r="S416" i="64"/>
  <c r="S401" i="64"/>
  <c r="S414" i="64"/>
  <c r="S372" i="64"/>
  <c r="S427" i="64"/>
  <c r="S413" i="64"/>
  <c r="S399" i="64"/>
  <c r="S385" i="64"/>
  <c r="S371" i="64"/>
  <c r="S31" i="64"/>
  <c r="S346" i="64"/>
  <c r="S332" i="64"/>
  <c r="S318" i="64"/>
  <c r="S360" i="64"/>
  <c r="S429" i="64"/>
  <c r="S400" i="64"/>
  <c r="S358" i="64"/>
  <c r="S426" i="64"/>
  <c r="S412" i="64"/>
  <c r="S398" i="64"/>
  <c r="S384" i="64"/>
  <c r="S370" i="64"/>
  <c r="S336" i="64"/>
  <c r="S349" i="64"/>
  <c r="S387" i="64"/>
  <c r="S373" i="64"/>
  <c r="S350" i="64"/>
  <c r="S430" i="64"/>
  <c r="S374" i="64"/>
  <c r="S359" i="64"/>
  <c r="S388" i="64"/>
  <c r="S320" i="64"/>
  <c r="S27" i="64"/>
  <c r="S303" i="64"/>
  <c r="S289" i="64"/>
  <c r="S275" i="64"/>
  <c r="S261" i="64"/>
  <c r="S247" i="64"/>
  <c r="S237" i="64"/>
  <c r="S223" i="64"/>
  <c r="S209" i="64"/>
  <c r="S194" i="64"/>
  <c r="S180" i="64"/>
  <c r="S340" i="64"/>
  <c r="S311" i="64"/>
  <c r="S239" i="64"/>
  <c r="S351" i="64"/>
  <c r="S337" i="64"/>
  <c r="S323" i="64"/>
  <c r="S143" i="64"/>
  <c r="S129" i="64"/>
  <c r="S115" i="64"/>
  <c r="S353" i="64"/>
  <c r="S338" i="64"/>
  <c r="S152" i="64"/>
  <c r="S339" i="64"/>
  <c r="S151" i="64"/>
  <c r="S11" i="64"/>
  <c r="S347" i="64"/>
  <c r="S333" i="64"/>
  <c r="S319" i="64"/>
  <c r="S352" i="64"/>
  <c r="S325" i="64"/>
  <c r="S345" i="64"/>
  <c r="S331" i="64"/>
  <c r="S317" i="64"/>
  <c r="S354" i="64"/>
  <c r="S312" i="64"/>
  <c r="S324" i="64"/>
  <c r="S185" i="64"/>
  <c r="S171" i="64"/>
  <c r="S326" i="64"/>
  <c r="S307" i="64"/>
  <c r="S293" i="64"/>
  <c r="S279" i="64"/>
  <c r="S265" i="64"/>
  <c r="S251" i="64"/>
  <c r="S241" i="64"/>
  <c r="S227" i="64"/>
  <c r="S213" i="64"/>
  <c r="S198" i="64"/>
  <c r="S184" i="64"/>
  <c r="S25" i="64"/>
  <c r="S300" i="64"/>
  <c r="S286" i="64"/>
  <c r="S272" i="64"/>
  <c r="S258" i="64"/>
  <c r="S19" i="64"/>
  <c r="S191" i="64"/>
  <c r="S177" i="64"/>
  <c r="S170" i="64"/>
  <c r="S169" i="64"/>
  <c r="S225" i="64"/>
  <c r="S211" i="64"/>
  <c r="S304" i="64"/>
  <c r="S290" i="64"/>
  <c r="S276" i="64"/>
  <c r="S262" i="64"/>
  <c r="S248" i="64"/>
  <c r="S238" i="64"/>
  <c r="S224" i="64"/>
  <c r="S210" i="64"/>
  <c r="S197" i="64"/>
  <c r="S183" i="64"/>
  <c r="S196" i="64"/>
  <c r="S182" i="64"/>
  <c r="S195" i="64"/>
  <c r="S181" i="64"/>
  <c r="S163" i="64"/>
  <c r="S229" i="64"/>
  <c r="S215" i="64"/>
  <c r="S201" i="64"/>
  <c r="S186" i="64"/>
  <c r="S172" i="64"/>
  <c r="S228" i="64"/>
  <c r="S214" i="64"/>
  <c r="S200" i="64"/>
  <c r="S193" i="64"/>
  <c r="S189" i="64"/>
  <c r="S175" i="64"/>
  <c r="S188" i="64"/>
  <c r="S174" i="64"/>
  <c r="S187" i="64"/>
  <c r="S173" i="64"/>
  <c r="S168" i="64"/>
  <c r="S136" i="64"/>
  <c r="S122" i="64"/>
  <c r="S108" i="64"/>
  <c r="S159" i="64"/>
  <c r="S7" i="64"/>
  <c r="S121" i="64"/>
  <c r="S107" i="64"/>
  <c r="S158" i="64"/>
  <c r="S147" i="64"/>
  <c r="S157" i="64"/>
  <c r="S2" i="64"/>
  <c r="S167" i="64"/>
  <c r="S166" i="64"/>
  <c r="S165" i="64"/>
  <c r="S155" i="64"/>
  <c r="S164" i="64"/>
  <c r="S8" i="64"/>
  <c r="S142" i="64"/>
  <c r="S161" i="64"/>
  <c r="S150" i="64"/>
  <c r="S134" i="64"/>
  <c r="S120" i="64"/>
  <c r="S106" i="64"/>
  <c r="S156" i="64"/>
  <c r="S144" i="64"/>
  <c r="S9" i="64"/>
  <c r="S149" i="64"/>
  <c r="S4" i="64"/>
  <c r="S160" i="64"/>
  <c r="S148" i="64"/>
  <c r="S5" i="64"/>
  <c r="S145" i="64"/>
  <c r="S154" i="64"/>
  <c r="S128" i="64"/>
  <c r="S153" i="64"/>
  <c r="S139" i="64"/>
  <c r="S125" i="64"/>
  <c r="S111" i="64"/>
  <c r="S3" i="64"/>
  <c r="S114" i="64"/>
  <c r="S141" i="64"/>
  <c r="S127" i="64"/>
  <c r="S113" i="64"/>
  <c r="S140" i="64"/>
  <c r="S126" i="64"/>
  <c r="S112" i="64"/>
  <c r="S138" i="64"/>
  <c r="S124" i="64"/>
  <c r="S110" i="64"/>
  <c r="S135" i="64"/>
  <c r="S105" i="64"/>
  <c r="S137" i="64"/>
  <c r="S123" i="64"/>
  <c r="S109" i="64"/>
  <c r="S133" i="64"/>
  <c r="S119" i="64"/>
  <c r="S132" i="64"/>
  <c r="S118" i="64"/>
  <c r="S131" i="64"/>
  <c r="S117" i="64"/>
  <c r="S130" i="64"/>
  <c r="S116" i="64"/>
  <c r="C13" i="15" l="1" a="1"/>
  <c r="C13" i="15" s="1"/>
  <c r="C9" i="15" l="1"/>
  <c r="C14" i="61" l="1"/>
  <c r="D14" i="61"/>
  <c r="E14" i="61"/>
  <c r="F14" i="61"/>
  <c r="G14" i="61"/>
  <c r="H14" i="61"/>
  <c r="C15" i="61"/>
  <c r="D15" i="61"/>
  <c r="E15" i="61"/>
  <c r="F15" i="61"/>
  <c r="G15" i="61"/>
  <c r="H15" i="61"/>
  <c r="C16" i="61"/>
  <c r="D16" i="61"/>
  <c r="E16" i="61"/>
  <c r="F16" i="61"/>
  <c r="G16" i="61"/>
  <c r="H16" i="61"/>
  <c r="C17" i="61"/>
  <c r="D17" i="61"/>
  <c r="E17" i="61"/>
  <c r="F17" i="61"/>
  <c r="G17" i="61"/>
  <c r="H17" i="61"/>
  <c r="C18" i="61"/>
  <c r="D18" i="61"/>
  <c r="E18" i="61"/>
  <c r="F18" i="61"/>
  <c r="G18" i="61"/>
  <c r="H18" i="61"/>
  <c r="C19" i="61"/>
  <c r="D19" i="61"/>
  <c r="E19" i="61"/>
  <c r="F19" i="61"/>
  <c r="G19" i="61"/>
  <c r="H19" i="61"/>
  <c r="C20" i="61"/>
  <c r="D20" i="61"/>
  <c r="E20" i="61"/>
  <c r="F20" i="61"/>
  <c r="G20" i="61"/>
  <c r="H20" i="61"/>
  <c r="C21" i="61"/>
  <c r="D21" i="61"/>
  <c r="E21" i="61"/>
  <c r="F21" i="61"/>
  <c r="G21" i="61"/>
  <c r="H21" i="61"/>
  <c r="C22" i="61"/>
  <c r="D22" i="61"/>
  <c r="E22" i="61"/>
  <c r="F22" i="61"/>
  <c r="G22" i="61"/>
  <c r="H22" i="61"/>
  <c r="C23" i="61"/>
  <c r="D23" i="61"/>
  <c r="E23" i="61"/>
  <c r="F23" i="61"/>
  <c r="G23" i="61"/>
  <c r="H23" i="61"/>
  <c r="D13" i="61"/>
  <c r="E13" i="61"/>
  <c r="F13" i="61"/>
  <c r="G13" i="61"/>
  <c r="H13" i="61"/>
  <c r="C13" i="61"/>
  <c r="B23" i="61" l="1"/>
  <c r="B22" i="61"/>
  <c r="B21" i="61"/>
  <c r="B20" i="61"/>
  <c r="B19" i="61"/>
  <c r="B18" i="61"/>
  <c r="B17" i="61"/>
  <c r="B12" i="61"/>
  <c r="B11" i="61"/>
  <c r="B10" i="61"/>
  <c r="B9" i="61"/>
  <c r="B8" i="61"/>
  <c r="B7" i="61"/>
  <c r="B6" i="61"/>
  <c r="B5" i="61"/>
  <c r="B4" i="61"/>
  <c r="B3" i="61"/>
  <c r="B2" i="61"/>
  <c r="AU1" i="19" l="1"/>
  <c r="AT1" i="19"/>
  <c r="AS1" i="19"/>
  <c r="AR1" i="19"/>
  <c r="AQ1" i="19"/>
  <c r="AP1" i="19"/>
  <c r="AO1" i="19"/>
  <c r="C17" i="15"/>
  <c r="C16" i="15"/>
  <c r="C15" i="15"/>
  <c r="C14" i="15"/>
  <c r="AI1" i="19"/>
  <c r="AH1" i="19"/>
  <c r="AG1" i="19"/>
  <c r="AF1" i="19"/>
  <c r="AE1" i="19"/>
  <c r="AD1" i="19"/>
  <c r="AC1" i="19"/>
  <c r="AB1" i="19"/>
  <c r="Y1" i="19"/>
  <c r="AK600" i="19" l="1"/>
  <c r="CB600" i="19" s="1"/>
  <c r="AK587" i="19"/>
  <c r="CB587" i="19" s="1"/>
  <c r="AK588" i="19"/>
  <c r="CB588" i="19" s="1"/>
  <c r="AK589" i="19"/>
  <c r="CB589" i="19" s="1"/>
  <c r="AK592" i="19"/>
  <c r="CB592" i="19" s="1"/>
  <c r="AK593" i="19"/>
  <c r="CB593" i="19" s="1"/>
  <c r="AK596" i="19"/>
  <c r="CB596" i="19" s="1"/>
  <c r="AK594" i="19"/>
  <c r="CB594" i="19" s="1"/>
  <c r="AK597" i="19"/>
  <c r="CB597" i="19" s="1"/>
  <c r="AK598" i="19"/>
  <c r="CB598" i="19" s="1"/>
  <c r="AK591" i="19"/>
  <c r="CB591" i="19" s="1"/>
  <c r="AK595" i="19"/>
  <c r="CB595" i="19" s="1"/>
  <c r="AK599" i="19"/>
  <c r="CB599" i="19" s="1"/>
  <c r="AK590" i="19"/>
  <c r="CB590" i="19" s="1"/>
  <c r="AT586" i="19"/>
  <c r="AT572" i="19"/>
  <c r="AT558" i="19"/>
  <c r="AT544" i="19"/>
  <c r="AT528" i="19"/>
  <c r="AT514" i="19"/>
  <c r="AT500" i="19"/>
  <c r="AT486" i="19"/>
  <c r="AT472" i="19"/>
  <c r="AT458" i="19"/>
  <c r="AT444" i="19"/>
  <c r="AT430" i="19"/>
  <c r="AT416" i="19"/>
  <c r="AT402" i="19"/>
  <c r="AT388" i="19"/>
  <c r="AT374" i="19"/>
  <c r="AT359" i="19"/>
  <c r="AT345" i="19"/>
  <c r="AT329" i="19"/>
  <c r="AT315" i="19"/>
  <c r="AT301" i="19"/>
  <c r="AT287" i="19"/>
  <c r="AT273" i="19"/>
  <c r="AT259" i="19"/>
  <c r="AT245" i="19"/>
  <c r="AT231" i="19"/>
  <c r="AT217" i="19"/>
  <c r="AT203" i="19"/>
  <c r="AT189" i="19"/>
  <c r="AT175" i="19"/>
  <c r="AT161" i="19"/>
  <c r="AT147" i="19"/>
  <c r="AT132" i="19"/>
  <c r="AT118" i="19"/>
  <c r="AT104" i="19"/>
  <c r="AT90" i="19"/>
  <c r="AT76" i="19"/>
  <c r="AT62" i="19"/>
  <c r="AT48" i="19"/>
  <c r="AT33" i="19"/>
  <c r="AT19" i="19"/>
  <c r="AT5" i="19"/>
  <c r="AT585" i="19"/>
  <c r="AT571" i="19"/>
  <c r="AT557" i="19"/>
  <c r="AT543" i="19"/>
  <c r="AT527" i="19"/>
  <c r="AT513" i="19"/>
  <c r="AT499" i="19"/>
  <c r="AT485" i="19"/>
  <c r="AT471" i="19"/>
  <c r="AT457" i="19"/>
  <c r="AT443" i="19"/>
  <c r="AT429" i="19"/>
  <c r="AT415" i="19"/>
  <c r="AT401" i="19"/>
  <c r="AT387" i="19"/>
  <c r="AT373" i="19"/>
  <c r="AT358" i="19"/>
  <c r="AT344" i="19"/>
  <c r="AT328" i="19"/>
  <c r="AT314" i="19"/>
  <c r="AT300" i="19"/>
  <c r="AT286" i="19"/>
  <c r="AT272" i="19"/>
  <c r="AT258" i="19"/>
  <c r="AT244" i="19"/>
  <c r="AT230" i="19"/>
  <c r="AT216" i="19"/>
  <c r="AT202" i="19"/>
  <c r="AT188" i="19"/>
  <c r="AT174" i="19"/>
  <c r="AT160" i="19"/>
  <c r="AT146" i="19"/>
  <c r="AT131" i="19"/>
  <c r="AT117" i="19"/>
  <c r="AT103" i="19"/>
  <c r="AT89" i="19"/>
  <c r="AT75" i="19"/>
  <c r="AT61" i="19"/>
  <c r="AT47" i="19"/>
  <c r="AT32" i="19"/>
  <c r="AT18" i="19"/>
  <c r="AT4" i="19"/>
  <c r="AT583" i="19"/>
  <c r="AT569" i="19"/>
  <c r="AT555" i="19"/>
  <c r="AT541" i="19"/>
  <c r="AT525" i="19"/>
  <c r="AT511" i="19"/>
  <c r="AT497" i="19"/>
  <c r="AT483" i="19"/>
  <c r="AT469" i="19"/>
  <c r="AT455" i="19"/>
  <c r="AT441" i="19"/>
  <c r="AT427" i="19"/>
  <c r="AT413" i="19"/>
  <c r="AT399" i="19"/>
  <c r="AT385" i="19"/>
  <c r="AT371" i="19"/>
  <c r="AT356" i="19"/>
  <c r="AT342" i="19"/>
  <c r="AT326" i="19"/>
  <c r="AT312" i="19"/>
  <c r="AT298" i="19"/>
  <c r="AT284" i="19"/>
  <c r="AT270" i="19"/>
  <c r="AT256" i="19"/>
  <c r="AT242" i="19"/>
  <c r="AT228" i="19"/>
  <c r="AT214" i="19"/>
  <c r="AT200" i="19"/>
  <c r="AT186" i="19"/>
  <c r="AT172" i="19"/>
  <c r="AT158" i="19"/>
  <c r="AT144" i="19"/>
  <c r="AT129" i="19"/>
  <c r="AT115" i="19"/>
  <c r="AT101" i="19"/>
  <c r="AT87" i="19"/>
  <c r="AT73" i="19"/>
  <c r="AT59" i="19"/>
  <c r="AT45" i="19"/>
  <c r="AT30" i="19"/>
  <c r="AT16" i="19"/>
  <c r="AT582" i="19"/>
  <c r="AT568" i="19"/>
  <c r="AT554" i="19"/>
  <c r="AT540" i="19"/>
  <c r="AT524" i="19"/>
  <c r="AT510" i="19"/>
  <c r="AT496" i="19"/>
  <c r="AT482" i="19"/>
  <c r="AT468" i="19"/>
  <c r="AT454" i="19"/>
  <c r="AT440" i="19"/>
  <c r="AT426" i="19"/>
  <c r="AT412" i="19"/>
  <c r="AT398" i="19"/>
  <c r="AT384" i="19"/>
  <c r="AT370" i="19"/>
  <c r="AT355" i="19"/>
  <c r="AT341" i="19"/>
  <c r="AT325" i="19"/>
  <c r="AT311" i="19"/>
  <c r="AT297" i="19"/>
  <c r="AT283" i="19"/>
  <c r="AT269" i="19"/>
  <c r="AT255" i="19"/>
  <c r="AT241" i="19"/>
  <c r="AT227" i="19"/>
  <c r="AT213" i="19"/>
  <c r="AT199" i="19"/>
  <c r="AT185" i="19"/>
  <c r="AT171" i="19"/>
  <c r="AT157" i="19"/>
  <c r="AT143" i="19"/>
  <c r="AT128" i="19"/>
  <c r="AT114" i="19"/>
  <c r="AT100" i="19"/>
  <c r="AT86" i="19"/>
  <c r="AT72" i="19"/>
  <c r="AT58" i="19"/>
  <c r="AT44" i="19"/>
  <c r="AT29" i="19"/>
  <c r="AT15" i="19"/>
  <c r="AT581" i="19"/>
  <c r="AT567" i="19"/>
  <c r="AT553" i="19"/>
  <c r="AT539" i="19"/>
  <c r="AT523" i="19"/>
  <c r="AT509" i="19"/>
  <c r="AT495" i="19"/>
  <c r="AT481" i="19"/>
  <c r="AT467" i="19"/>
  <c r="AT453" i="19"/>
  <c r="AT439" i="19"/>
  <c r="AT425" i="19"/>
  <c r="AT411" i="19"/>
  <c r="AT397" i="19"/>
  <c r="AT383" i="19"/>
  <c r="AT369" i="19"/>
  <c r="AT354" i="19"/>
  <c r="AT340" i="19"/>
  <c r="AT324" i="19"/>
  <c r="AT310" i="19"/>
  <c r="AT296" i="19"/>
  <c r="AT282" i="19"/>
  <c r="AT268" i="19"/>
  <c r="AT254" i="19"/>
  <c r="AT240" i="19"/>
  <c r="AT226" i="19"/>
  <c r="AT212" i="19"/>
  <c r="AT198" i="19"/>
  <c r="AT184" i="19"/>
  <c r="AT170" i="19"/>
  <c r="AT156" i="19"/>
  <c r="AT142" i="19"/>
  <c r="AT127" i="19"/>
  <c r="AT113" i="19"/>
  <c r="AT99" i="19"/>
  <c r="AT85" i="19"/>
  <c r="AT71" i="19"/>
  <c r="AT57" i="19"/>
  <c r="AT43" i="19"/>
  <c r="AT28" i="19"/>
  <c r="AT14" i="19"/>
  <c r="AT576" i="19"/>
  <c r="AT562" i="19"/>
  <c r="AT548" i="19"/>
  <c r="AT533" i="19"/>
  <c r="AT518" i="19"/>
  <c r="AT504" i="19"/>
  <c r="AT490" i="19"/>
  <c r="AT476" i="19"/>
  <c r="AT462" i="19"/>
  <c r="AT448" i="19"/>
  <c r="AT434" i="19"/>
  <c r="AT420" i="19"/>
  <c r="AT406" i="19"/>
  <c r="AT392" i="19"/>
  <c r="AT378" i="19"/>
  <c r="AT364" i="19"/>
  <c r="AT349" i="19"/>
  <c r="AT334" i="19"/>
  <c r="AT319" i="19"/>
  <c r="AT305" i="19"/>
  <c r="AT291" i="19"/>
  <c r="AT277" i="19"/>
  <c r="AT263" i="19"/>
  <c r="AT249" i="19"/>
  <c r="AT235" i="19"/>
  <c r="AT221" i="19"/>
  <c r="AT207" i="19"/>
  <c r="AT193" i="19"/>
  <c r="AT179" i="19"/>
  <c r="AT165" i="19"/>
  <c r="AT151" i="19"/>
  <c r="AT136" i="19"/>
  <c r="AT122" i="19"/>
  <c r="AT108" i="19"/>
  <c r="AT94" i="19"/>
  <c r="AT80" i="19"/>
  <c r="AT66" i="19"/>
  <c r="AT52" i="19"/>
  <c r="AT37" i="19"/>
  <c r="AT23" i="19"/>
  <c r="AT9" i="19"/>
  <c r="AT575" i="19"/>
  <c r="AT561" i="19"/>
  <c r="AT547" i="19"/>
  <c r="AT531" i="19"/>
  <c r="AT517" i="19"/>
  <c r="AT503" i="19"/>
  <c r="AT489" i="19"/>
  <c r="AT475" i="19"/>
  <c r="AT461" i="19"/>
  <c r="AT447" i="19"/>
  <c r="AT433" i="19"/>
  <c r="AT419" i="19"/>
  <c r="AT405" i="19"/>
  <c r="AT391" i="19"/>
  <c r="AT377" i="19"/>
  <c r="AT363" i="19"/>
  <c r="AT348" i="19"/>
  <c r="AT333" i="19"/>
  <c r="AT318" i="19"/>
  <c r="AT304" i="19"/>
  <c r="AT290" i="19"/>
  <c r="AT276" i="19"/>
  <c r="AT262" i="19"/>
  <c r="AT248" i="19"/>
  <c r="AT234" i="19"/>
  <c r="AT220" i="19"/>
  <c r="AT206" i="19"/>
  <c r="AT192" i="19"/>
  <c r="AT178" i="19"/>
  <c r="AT164" i="19"/>
  <c r="AT150" i="19"/>
  <c r="AT135" i="19"/>
  <c r="AT121" i="19"/>
  <c r="AT107" i="19"/>
  <c r="AT93" i="19"/>
  <c r="AT79" i="19"/>
  <c r="AT65" i="19"/>
  <c r="AT51" i="19"/>
  <c r="AT36" i="19"/>
  <c r="AT22" i="19"/>
  <c r="AT8" i="19"/>
  <c r="AT574" i="19"/>
  <c r="AT560" i="19"/>
  <c r="AT546" i="19"/>
  <c r="AT530" i="19"/>
  <c r="AT516" i="19"/>
  <c r="AT502" i="19"/>
  <c r="AT488" i="19"/>
  <c r="AT474" i="19"/>
  <c r="AT460" i="19"/>
  <c r="AT446" i="19"/>
  <c r="AT432" i="19"/>
  <c r="AT418" i="19"/>
  <c r="AT404" i="19"/>
  <c r="AT390" i="19"/>
  <c r="AT376" i="19"/>
  <c r="AT362" i="19"/>
  <c r="AT347" i="19"/>
  <c r="AT332" i="19"/>
  <c r="AT317" i="19"/>
  <c r="AT303" i="19"/>
  <c r="AT289" i="19"/>
  <c r="AT275" i="19"/>
  <c r="AT261" i="19"/>
  <c r="AT247" i="19"/>
  <c r="AT233" i="19"/>
  <c r="AT219" i="19"/>
  <c r="AT205" i="19"/>
  <c r="AT191" i="19"/>
  <c r="AT177" i="19"/>
  <c r="AT163" i="19"/>
  <c r="AT149" i="19"/>
  <c r="AT134" i="19"/>
  <c r="AT120" i="19"/>
  <c r="AT106" i="19"/>
  <c r="AT92" i="19"/>
  <c r="AT78" i="19"/>
  <c r="AT64" i="19"/>
  <c r="AT50" i="19"/>
  <c r="AT35" i="19"/>
  <c r="AT21" i="19"/>
  <c r="AT7" i="19"/>
  <c r="AT573" i="19"/>
  <c r="AT559" i="19"/>
  <c r="AT545" i="19"/>
  <c r="AT529" i="19"/>
  <c r="AT515" i="19"/>
  <c r="AT501" i="19"/>
  <c r="AT487" i="19"/>
  <c r="AT473" i="19"/>
  <c r="AT459" i="19"/>
  <c r="AT445" i="19"/>
  <c r="AT431" i="19"/>
  <c r="AT417" i="19"/>
  <c r="AT403" i="19"/>
  <c r="AT389" i="19"/>
  <c r="AT375" i="19"/>
  <c r="AT360" i="19"/>
  <c r="AT346" i="19"/>
  <c r="AT330" i="19"/>
  <c r="AT316" i="19"/>
  <c r="AT302" i="19"/>
  <c r="AT288" i="19"/>
  <c r="AT274" i="19"/>
  <c r="AT260" i="19"/>
  <c r="AT246" i="19"/>
  <c r="AT232" i="19"/>
  <c r="AT218" i="19"/>
  <c r="AT204" i="19"/>
  <c r="AT190" i="19"/>
  <c r="AT176" i="19"/>
  <c r="AT162" i="19"/>
  <c r="AT148" i="19"/>
  <c r="AT133" i="19"/>
  <c r="AT119" i="19"/>
  <c r="AT105" i="19"/>
  <c r="AT91" i="19"/>
  <c r="AT77" i="19"/>
  <c r="AT63" i="19"/>
  <c r="AT49" i="19"/>
  <c r="AT34" i="19"/>
  <c r="AT20" i="19"/>
  <c r="AT6" i="19"/>
  <c r="AT584" i="19"/>
  <c r="AT549" i="19"/>
  <c r="AT506" i="19"/>
  <c r="AT465" i="19"/>
  <c r="AT424" i="19"/>
  <c r="AT386" i="19"/>
  <c r="AT350" i="19"/>
  <c r="AT307" i="19"/>
  <c r="AT266" i="19"/>
  <c r="AT225" i="19"/>
  <c r="AT187" i="19"/>
  <c r="AT152" i="19"/>
  <c r="AT110" i="19"/>
  <c r="AT69" i="19"/>
  <c r="AT27" i="19"/>
  <c r="AT580" i="19"/>
  <c r="AT542" i="19"/>
  <c r="AT505" i="19"/>
  <c r="AT464" i="19"/>
  <c r="AT423" i="19"/>
  <c r="AT382" i="19"/>
  <c r="AT343" i="19"/>
  <c r="AT306" i="19"/>
  <c r="AT265" i="19"/>
  <c r="AT224" i="19"/>
  <c r="AT183" i="19"/>
  <c r="AT145" i="19"/>
  <c r="AT109" i="19"/>
  <c r="AT68" i="19"/>
  <c r="AT26" i="19"/>
  <c r="AT579" i="19"/>
  <c r="AT538" i="19"/>
  <c r="AT498" i="19"/>
  <c r="AT463" i="19"/>
  <c r="AT422" i="19"/>
  <c r="AT381" i="19"/>
  <c r="AT339" i="19"/>
  <c r="AT299" i="19"/>
  <c r="AT264" i="19"/>
  <c r="AT223" i="19"/>
  <c r="AT182" i="19"/>
  <c r="AT141" i="19"/>
  <c r="AT102" i="19"/>
  <c r="AT67" i="19"/>
  <c r="AT25" i="19"/>
  <c r="AT578" i="19"/>
  <c r="AT536" i="19"/>
  <c r="AT494" i="19"/>
  <c r="AT456" i="19"/>
  <c r="AT421" i="19"/>
  <c r="AT380" i="19"/>
  <c r="AT338" i="19"/>
  <c r="AT295" i="19"/>
  <c r="AT257" i="19"/>
  <c r="AT222" i="19"/>
  <c r="AT181" i="19"/>
  <c r="AT140" i="19"/>
  <c r="AT98" i="19"/>
  <c r="AT60" i="19"/>
  <c r="AT24" i="19"/>
  <c r="AT577" i="19"/>
  <c r="AT535" i="19"/>
  <c r="AT493" i="19"/>
  <c r="AT452" i="19"/>
  <c r="AT414" i="19"/>
  <c r="AT379" i="19"/>
  <c r="AT336" i="19"/>
  <c r="AT294" i="19"/>
  <c r="AT253" i="19"/>
  <c r="AT215" i="19"/>
  <c r="AT180" i="19"/>
  <c r="AT139" i="19"/>
  <c r="AT97" i="19"/>
  <c r="AT56" i="19"/>
  <c r="AT17" i="19"/>
  <c r="AT556" i="19"/>
  <c r="AT519" i="19"/>
  <c r="AT478" i="19"/>
  <c r="AT437" i="19"/>
  <c r="AT396" i="19"/>
  <c r="AT357" i="19"/>
  <c r="AT320" i="19"/>
  <c r="AT279" i="19"/>
  <c r="AT238" i="19"/>
  <c r="AT197" i="19"/>
  <c r="AT159" i="19"/>
  <c r="AT123" i="19"/>
  <c r="AT82" i="19"/>
  <c r="AT40" i="19"/>
  <c r="AT552" i="19"/>
  <c r="AT512" i="19"/>
  <c r="AT477" i="19"/>
  <c r="AT436" i="19"/>
  <c r="AT395" i="19"/>
  <c r="AT353" i="19"/>
  <c r="AT313" i="19"/>
  <c r="AT278" i="19"/>
  <c r="AT237" i="19"/>
  <c r="AT196" i="19"/>
  <c r="AT155" i="19"/>
  <c r="AT116" i="19"/>
  <c r="AT81" i="19"/>
  <c r="AT39" i="19"/>
  <c r="AT551" i="19"/>
  <c r="AT508" i="19"/>
  <c r="AT470" i="19"/>
  <c r="AT435" i="19"/>
  <c r="AT394" i="19"/>
  <c r="AT352" i="19"/>
  <c r="AT309" i="19"/>
  <c r="AT271" i="19"/>
  <c r="AT236" i="19"/>
  <c r="AT195" i="19"/>
  <c r="AT154" i="19"/>
  <c r="AT112" i="19"/>
  <c r="AT74" i="19"/>
  <c r="AT38" i="19"/>
  <c r="AT550" i="19"/>
  <c r="AT570" i="19"/>
  <c r="AT480" i="19"/>
  <c r="AT393" i="19"/>
  <c r="AT292" i="19"/>
  <c r="AT208" i="19"/>
  <c r="AT111" i="19"/>
  <c r="AT12" i="19"/>
  <c r="AT565" i="19"/>
  <c r="AT466" i="19"/>
  <c r="AT368" i="19"/>
  <c r="AT281" i="19"/>
  <c r="AT194" i="19"/>
  <c r="AT95" i="19"/>
  <c r="AT10" i="19"/>
  <c r="AT564" i="19"/>
  <c r="AT451" i="19"/>
  <c r="AT367" i="19"/>
  <c r="AT280" i="19"/>
  <c r="AT173" i="19"/>
  <c r="AT88" i="19"/>
  <c r="AT3" i="19"/>
  <c r="AT563" i="19"/>
  <c r="AT450" i="19"/>
  <c r="AT366" i="19"/>
  <c r="AT267" i="19"/>
  <c r="AT169" i="19"/>
  <c r="AT84" i="19"/>
  <c r="AT526" i="19"/>
  <c r="AT442" i="19"/>
  <c r="AT351" i="19"/>
  <c r="AT251" i="19"/>
  <c r="AT167" i="19"/>
  <c r="AT70" i="19"/>
  <c r="AT507" i="19"/>
  <c r="AT409" i="19"/>
  <c r="AT322" i="19"/>
  <c r="AT229" i="19"/>
  <c r="AT130" i="19"/>
  <c r="AT46" i="19"/>
  <c r="AT492" i="19"/>
  <c r="AT408" i="19"/>
  <c r="AT321" i="19"/>
  <c r="AT211" i="19"/>
  <c r="AT126" i="19"/>
  <c r="AT42" i="19"/>
  <c r="AT566" i="19"/>
  <c r="AT372" i="19"/>
  <c r="AT201" i="19"/>
  <c r="AT11" i="19"/>
  <c r="AT534" i="19"/>
  <c r="AT365" i="19"/>
  <c r="AT168" i="19"/>
  <c r="AT521" i="19"/>
  <c r="AT327" i="19"/>
  <c r="AT153" i="19"/>
  <c r="AT520" i="19"/>
  <c r="AT323" i="19"/>
  <c r="AT138" i="19"/>
  <c r="AT491" i="19"/>
  <c r="AT308" i="19"/>
  <c r="AT125" i="19"/>
  <c r="AT484" i="19"/>
  <c r="AT293" i="19"/>
  <c r="AT124" i="19"/>
  <c r="AT479" i="19"/>
  <c r="AT209" i="19"/>
  <c r="AT438" i="19"/>
  <c r="AT96" i="19"/>
  <c r="AT428" i="19"/>
  <c r="AT83" i="19"/>
  <c r="AT410" i="19"/>
  <c r="AT55" i="19"/>
  <c r="AT407" i="19"/>
  <c r="AT54" i="19"/>
  <c r="AT400" i="19"/>
  <c r="AT53" i="19"/>
  <c r="AT252" i="19"/>
  <c r="AT522" i="19"/>
  <c r="AT449" i="19"/>
  <c r="AT250" i="19"/>
  <c r="AT243" i="19"/>
  <c r="AT239" i="19"/>
  <c r="AT210" i="19"/>
  <c r="AT166" i="19"/>
  <c r="AT335" i="19"/>
  <c r="AT285" i="19"/>
  <c r="AT31" i="19"/>
  <c r="AT13" i="19"/>
  <c r="AH577" i="19"/>
  <c r="AH563" i="19"/>
  <c r="AH549" i="19"/>
  <c r="AH534" i="19"/>
  <c r="AH519" i="19"/>
  <c r="AH505" i="19"/>
  <c r="AH491" i="19"/>
  <c r="AH477" i="19"/>
  <c r="AH463" i="19"/>
  <c r="AH449" i="19"/>
  <c r="AH435" i="19"/>
  <c r="AH421" i="19"/>
  <c r="AH407" i="19"/>
  <c r="AH393" i="19"/>
  <c r="AH379" i="19"/>
  <c r="AH365" i="19"/>
  <c r="AH350" i="19"/>
  <c r="AH335" i="19"/>
  <c r="AH320" i="19"/>
  <c r="AH306" i="19"/>
  <c r="AH292" i="19"/>
  <c r="AH278" i="19"/>
  <c r="AH264" i="19"/>
  <c r="AH250" i="19"/>
  <c r="AH236" i="19"/>
  <c r="AH222" i="19"/>
  <c r="AH208" i="19"/>
  <c r="AH194" i="19"/>
  <c r="AH180" i="19"/>
  <c r="AH166" i="19"/>
  <c r="AH152" i="19"/>
  <c r="AH138" i="19"/>
  <c r="AH123" i="19"/>
  <c r="AH109" i="19"/>
  <c r="AH95" i="19"/>
  <c r="AH81" i="19"/>
  <c r="AH67" i="19"/>
  <c r="AH53" i="19"/>
  <c r="AH38" i="19"/>
  <c r="AH24" i="19"/>
  <c r="AH10" i="19"/>
  <c r="AH576" i="19"/>
  <c r="AH562" i="19"/>
  <c r="AH548" i="19"/>
  <c r="AH533" i="19"/>
  <c r="AH518" i="19"/>
  <c r="AH504" i="19"/>
  <c r="AH490" i="19"/>
  <c r="AH476" i="19"/>
  <c r="AH462" i="19"/>
  <c r="AH448" i="19"/>
  <c r="AH434" i="19"/>
  <c r="AH420" i="19"/>
  <c r="AH406" i="19"/>
  <c r="AH392" i="19"/>
  <c r="AH378" i="19"/>
  <c r="AH364" i="19"/>
  <c r="AH349" i="19"/>
  <c r="AH334" i="19"/>
  <c r="AH319" i="19"/>
  <c r="AH305" i="19"/>
  <c r="AH291" i="19"/>
  <c r="AH277" i="19"/>
  <c r="AH263" i="19"/>
  <c r="AH249" i="19"/>
  <c r="AH235" i="19"/>
  <c r="AH221" i="19"/>
  <c r="AH207" i="19"/>
  <c r="AH193" i="19"/>
  <c r="AH179" i="19"/>
  <c r="AH165" i="19"/>
  <c r="AH151" i="19"/>
  <c r="AH136" i="19"/>
  <c r="AH122" i="19"/>
  <c r="AH108" i="19"/>
  <c r="AH94" i="19"/>
  <c r="AT2" i="19"/>
  <c r="AH575" i="19"/>
  <c r="AH561" i="19"/>
  <c r="AH547" i="19"/>
  <c r="AH531" i="19"/>
  <c r="AH517" i="19"/>
  <c r="AH503" i="19"/>
  <c r="AH489" i="19"/>
  <c r="AH475" i="19"/>
  <c r="AH461" i="19"/>
  <c r="AH447" i="19"/>
  <c r="AH433" i="19"/>
  <c r="AH419" i="19"/>
  <c r="AH405" i="19"/>
  <c r="AH391" i="19"/>
  <c r="AH377" i="19"/>
  <c r="AH363" i="19"/>
  <c r="AH348" i="19"/>
  <c r="AH333" i="19"/>
  <c r="AH318" i="19"/>
  <c r="AH304" i="19"/>
  <c r="AH290" i="19"/>
  <c r="AH276" i="19"/>
  <c r="AH262" i="19"/>
  <c r="AH248" i="19"/>
  <c r="AH234" i="19"/>
  <c r="AH220" i="19"/>
  <c r="AH206" i="19"/>
  <c r="AH192" i="19"/>
  <c r="AH178" i="19"/>
  <c r="AH164" i="19"/>
  <c r="AH150" i="19"/>
  <c r="AH135" i="19"/>
  <c r="AH121" i="19"/>
  <c r="AH107" i="19"/>
  <c r="AH93" i="19"/>
  <c r="AH79" i="19"/>
  <c r="AH65" i="19"/>
  <c r="AH51" i="19"/>
  <c r="AH36" i="19"/>
  <c r="AH22" i="19"/>
  <c r="AH8" i="19"/>
  <c r="AH574" i="19"/>
  <c r="AH560" i="19"/>
  <c r="AH546" i="19"/>
  <c r="AH530" i="19"/>
  <c r="AH516" i="19"/>
  <c r="AH502" i="19"/>
  <c r="AH488" i="19"/>
  <c r="AH474" i="19"/>
  <c r="AH460" i="19"/>
  <c r="AH446" i="19"/>
  <c r="AH432" i="19"/>
  <c r="AH418" i="19"/>
  <c r="AH404" i="19"/>
  <c r="AH390" i="19"/>
  <c r="AH376" i="19"/>
  <c r="AH362" i="19"/>
  <c r="AH347" i="19"/>
  <c r="AH332" i="19"/>
  <c r="AH317" i="19"/>
  <c r="AH303" i="19"/>
  <c r="AH289" i="19"/>
  <c r="AH275" i="19"/>
  <c r="AH261" i="19"/>
  <c r="AH247" i="19"/>
  <c r="AH233" i="19"/>
  <c r="AH219" i="19"/>
  <c r="AH205" i="19"/>
  <c r="AH191" i="19"/>
  <c r="AH177" i="19"/>
  <c r="AH163" i="19"/>
  <c r="AH149" i="19"/>
  <c r="AH134" i="19"/>
  <c r="AH120" i="19"/>
  <c r="AH106" i="19"/>
  <c r="AH92" i="19"/>
  <c r="AH78" i="19"/>
  <c r="AH64" i="19"/>
  <c r="AH50" i="19"/>
  <c r="AH35" i="19"/>
  <c r="AH21" i="19"/>
  <c r="AH7" i="19"/>
  <c r="AH586" i="19"/>
  <c r="AH572" i="19"/>
  <c r="AH558" i="19"/>
  <c r="AH544" i="19"/>
  <c r="AH528" i="19"/>
  <c r="AH514" i="19"/>
  <c r="AH500" i="19"/>
  <c r="AH486" i="19"/>
  <c r="AH472" i="19"/>
  <c r="AH458" i="19"/>
  <c r="AH444" i="19"/>
  <c r="AH430" i="19"/>
  <c r="AH416" i="19"/>
  <c r="AH402" i="19"/>
  <c r="AH388" i="19"/>
  <c r="AH374" i="19"/>
  <c r="AH359" i="19"/>
  <c r="AH345" i="19"/>
  <c r="AH329" i="19"/>
  <c r="AH315" i="19"/>
  <c r="AH301" i="19"/>
  <c r="AH287" i="19"/>
  <c r="AH273" i="19"/>
  <c r="AH259" i="19"/>
  <c r="AH245" i="19"/>
  <c r="AH231" i="19"/>
  <c r="AH217" i="19"/>
  <c r="AH203" i="19"/>
  <c r="AH189" i="19"/>
  <c r="AH175" i="19"/>
  <c r="AH161" i="19"/>
  <c r="AH147" i="19"/>
  <c r="AH132" i="19"/>
  <c r="AH118" i="19"/>
  <c r="AH104" i="19"/>
  <c r="AH90" i="19"/>
  <c r="AH76" i="19"/>
  <c r="AH62" i="19"/>
  <c r="AH48" i="19"/>
  <c r="AH33" i="19"/>
  <c r="AH19" i="19"/>
  <c r="AH5" i="19"/>
  <c r="AH584" i="19"/>
  <c r="AH570" i="19"/>
  <c r="AH556" i="19"/>
  <c r="AH542" i="19"/>
  <c r="AH526" i="19"/>
  <c r="AH512" i="19"/>
  <c r="AH498" i="19"/>
  <c r="AH484" i="19"/>
  <c r="AH470" i="19"/>
  <c r="AH456" i="19"/>
  <c r="AH442" i="19"/>
  <c r="AH428" i="19"/>
  <c r="AH414" i="19"/>
  <c r="AH400" i="19"/>
  <c r="AH386" i="19"/>
  <c r="AH372" i="19"/>
  <c r="AH357" i="19"/>
  <c r="AH343" i="19"/>
  <c r="AH327" i="19"/>
  <c r="AH313" i="19"/>
  <c r="AH299" i="19"/>
  <c r="AH285" i="19"/>
  <c r="AH271" i="19"/>
  <c r="AH257" i="19"/>
  <c r="AH243" i="19"/>
  <c r="AH229" i="19"/>
  <c r="AH215" i="19"/>
  <c r="AH201" i="19"/>
  <c r="AH187" i="19"/>
  <c r="AH173" i="19"/>
  <c r="AH159" i="19"/>
  <c r="AH145" i="19"/>
  <c r="AH130" i="19"/>
  <c r="AH116" i="19"/>
  <c r="AH102" i="19"/>
  <c r="AH88" i="19"/>
  <c r="AH74" i="19"/>
  <c r="AH60" i="19"/>
  <c r="AH46" i="19"/>
  <c r="AH31" i="19"/>
  <c r="AH17" i="19"/>
  <c r="AH3" i="19"/>
  <c r="AH581" i="19"/>
  <c r="AH567" i="19"/>
  <c r="AH553" i="19"/>
  <c r="AH539" i="19"/>
  <c r="AH523" i="19"/>
  <c r="AH509" i="19"/>
  <c r="AH495" i="19"/>
  <c r="AH481" i="19"/>
  <c r="AH467" i="19"/>
  <c r="AH453" i="19"/>
  <c r="AH439" i="19"/>
  <c r="AH425" i="19"/>
  <c r="AH411" i="19"/>
  <c r="AH397" i="19"/>
  <c r="AH383" i="19"/>
  <c r="AH369" i="19"/>
  <c r="AH354" i="19"/>
  <c r="AH340" i="19"/>
  <c r="AH324" i="19"/>
  <c r="AH310" i="19"/>
  <c r="AH296" i="19"/>
  <c r="AH282" i="19"/>
  <c r="AH268" i="19"/>
  <c r="AH254" i="19"/>
  <c r="AH240" i="19"/>
  <c r="AH226" i="19"/>
  <c r="AH212" i="19"/>
  <c r="AH198" i="19"/>
  <c r="AH184" i="19"/>
  <c r="AH170" i="19"/>
  <c r="AH156" i="19"/>
  <c r="AH142" i="19"/>
  <c r="AH127" i="19"/>
  <c r="AH113" i="19"/>
  <c r="AH99" i="19"/>
  <c r="AH85" i="19"/>
  <c r="AH71" i="19"/>
  <c r="AH57" i="19"/>
  <c r="AH43" i="19"/>
  <c r="AH28" i="19"/>
  <c r="AH14" i="19"/>
  <c r="AH582" i="19"/>
  <c r="AH554" i="19"/>
  <c r="AH524" i="19"/>
  <c r="AH496" i="19"/>
  <c r="AH468" i="19"/>
  <c r="AH440" i="19"/>
  <c r="AH412" i="19"/>
  <c r="AH384" i="19"/>
  <c r="AH355" i="19"/>
  <c r="AH325" i="19"/>
  <c r="AH297" i="19"/>
  <c r="AH269" i="19"/>
  <c r="AH241" i="19"/>
  <c r="AH213" i="19"/>
  <c r="AH185" i="19"/>
  <c r="AH157" i="19"/>
  <c r="AH128" i="19"/>
  <c r="AH100" i="19"/>
  <c r="AH73" i="19"/>
  <c r="AH49" i="19"/>
  <c r="AH25" i="19"/>
  <c r="AH580" i="19"/>
  <c r="AH552" i="19"/>
  <c r="AH522" i="19"/>
  <c r="AH494" i="19"/>
  <c r="AH466" i="19"/>
  <c r="AH438" i="19"/>
  <c r="AH410" i="19"/>
  <c r="AH382" i="19"/>
  <c r="AH353" i="19"/>
  <c r="AH323" i="19"/>
  <c r="AH295" i="19"/>
  <c r="AH267" i="19"/>
  <c r="AH239" i="19"/>
  <c r="AH211" i="19"/>
  <c r="AH183" i="19"/>
  <c r="AH155" i="19"/>
  <c r="AH126" i="19"/>
  <c r="AH98" i="19"/>
  <c r="AH72" i="19"/>
  <c r="AH47" i="19"/>
  <c r="AH23" i="19"/>
  <c r="AH579" i="19"/>
  <c r="AH551" i="19"/>
  <c r="AH521" i="19"/>
  <c r="AH493" i="19"/>
  <c r="AH465" i="19"/>
  <c r="AH437" i="19"/>
  <c r="AH409" i="19"/>
  <c r="AH381" i="19"/>
  <c r="AH352" i="19"/>
  <c r="AH322" i="19"/>
  <c r="AH294" i="19"/>
  <c r="AH266" i="19"/>
  <c r="AH238" i="19"/>
  <c r="AH210" i="19"/>
  <c r="AH182" i="19"/>
  <c r="AH154" i="19"/>
  <c r="AH125" i="19"/>
  <c r="AH97" i="19"/>
  <c r="AH70" i="19"/>
  <c r="AH45" i="19"/>
  <c r="AH20" i="19"/>
  <c r="AH565" i="19"/>
  <c r="AH536" i="19"/>
  <c r="AH507" i="19"/>
  <c r="AH479" i="19"/>
  <c r="AH451" i="19"/>
  <c r="AH423" i="19"/>
  <c r="AH395" i="19"/>
  <c r="AH367" i="19"/>
  <c r="AH338" i="19"/>
  <c r="AH308" i="19"/>
  <c r="AH280" i="19"/>
  <c r="AH252" i="19"/>
  <c r="AH224" i="19"/>
  <c r="AH196" i="19"/>
  <c r="AH168" i="19"/>
  <c r="AH140" i="19"/>
  <c r="AH111" i="19"/>
  <c r="AH83" i="19"/>
  <c r="AH58" i="19"/>
  <c r="AH32" i="19"/>
  <c r="AH9" i="19"/>
  <c r="AH564" i="19"/>
  <c r="AH535" i="19"/>
  <c r="AH506" i="19"/>
  <c r="AH478" i="19"/>
  <c r="AH450" i="19"/>
  <c r="AH422" i="19"/>
  <c r="AH394" i="19"/>
  <c r="AH366" i="19"/>
  <c r="AH336" i="19"/>
  <c r="AH307" i="19"/>
  <c r="AH279" i="19"/>
  <c r="AH251" i="19"/>
  <c r="AH223" i="19"/>
  <c r="AH195" i="19"/>
  <c r="AH167" i="19"/>
  <c r="AH139" i="19"/>
  <c r="AH110" i="19"/>
  <c r="AH82" i="19"/>
  <c r="AH56" i="19"/>
  <c r="AH30" i="19"/>
  <c r="AH6" i="19"/>
  <c r="AH559" i="19"/>
  <c r="AH529" i="19"/>
  <c r="AH501" i="19"/>
  <c r="AH473" i="19"/>
  <c r="AH445" i="19"/>
  <c r="AH417" i="19"/>
  <c r="AH389" i="19"/>
  <c r="AH360" i="19"/>
  <c r="AH330" i="19"/>
  <c r="AH302" i="19"/>
  <c r="AH274" i="19"/>
  <c r="AH246" i="19"/>
  <c r="AH218" i="19"/>
  <c r="AH190" i="19"/>
  <c r="AH162" i="19"/>
  <c r="AH133" i="19"/>
  <c r="AH105" i="19"/>
  <c r="AH80" i="19"/>
  <c r="AH55" i="19"/>
  <c r="AH29" i="19"/>
  <c r="AH4" i="19"/>
  <c r="AH557" i="19"/>
  <c r="AH510" i="19"/>
  <c r="AH457" i="19"/>
  <c r="AH408" i="19"/>
  <c r="AH358" i="19"/>
  <c r="AH311" i="19"/>
  <c r="AH258" i="19"/>
  <c r="AH209" i="19"/>
  <c r="AH160" i="19"/>
  <c r="AH114" i="19"/>
  <c r="AH66" i="19"/>
  <c r="AH18" i="19"/>
  <c r="AH555" i="19"/>
  <c r="AH508" i="19"/>
  <c r="AH455" i="19"/>
  <c r="AH403" i="19"/>
  <c r="AH356" i="19"/>
  <c r="AH309" i="19"/>
  <c r="AH256" i="19"/>
  <c r="AH204" i="19"/>
  <c r="AH158" i="19"/>
  <c r="AH112" i="19"/>
  <c r="AH63" i="19"/>
  <c r="AH16" i="19"/>
  <c r="AH550" i="19"/>
  <c r="AH499" i="19"/>
  <c r="AH454" i="19"/>
  <c r="AH401" i="19"/>
  <c r="AH351" i="19"/>
  <c r="AH300" i="19"/>
  <c r="AH255" i="19"/>
  <c r="AH202" i="19"/>
  <c r="AH153" i="19"/>
  <c r="AH103" i="19"/>
  <c r="AH61" i="19"/>
  <c r="AH15" i="19"/>
  <c r="AH545" i="19"/>
  <c r="AH497" i="19"/>
  <c r="AH452" i="19"/>
  <c r="AH399" i="19"/>
  <c r="AH346" i="19"/>
  <c r="AH298" i="19"/>
  <c r="AH253" i="19"/>
  <c r="AH200" i="19"/>
  <c r="AH148" i="19"/>
  <c r="AH101" i="19"/>
  <c r="AH59" i="19"/>
  <c r="AH13" i="19"/>
  <c r="AH543" i="19"/>
  <c r="AH492" i="19"/>
  <c r="AH443" i="19"/>
  <c r="AH398" i="19"/>
  <c r="AH344" i="19"/>
  <c r="AH293" i="19"/>
  <c r="AH244" i="19"/>
  <c r="AH199" i="19"/>
  <c r="AH146" i="19"/>
  <c r="AH96" i="19"/>
  <c r="AH54" i="19"/>
  <c r="AH12" i="19"/>
  <c r="AH541" i="19"/>
  <c r="AH487" i="19"/>
  <c r="AH441" i="19"/>
  <c r="AH396" i="19"/>
  <c r="AH342" i="19"/>
  <c r="AH288" i="19"/>
  <c r="AH242" i="19"/>
  <c r="AH197" i="19"/>
  <c r="AH144" i="19"/>
  <c r="AH91" i="19"/>
  <c r="AH52" i="19"/>
  <c r="AH11" i="19"/>
  <c r="AH585" i="19"/>
  <c r="AH540" i="19"/>
  <c r="AH485" i="19"/>
  <c r="AH436" i="19"/>
  <c r="AH387" i="19"/>
  <c r="AH341" i="19"/>
  <c r="AH286" i="19"/>
  <c r="AH237" i="19"/>
  <c r="AH188" i="19"/>
  <c r="AH143" i="19"/>
  <c r="AH89" i="19"/>
  <c r="AH44" i="19"/>
  <c r="AH571" i="19"/>
  <c r="AH520" i="19"/>
  <c r="AH471" i="19"/>
  <c r="AH426" i="19"/>
  <c r="AH373" i="19"/>
  <c r="AH321" i="19"/>
  <c r="AH272" i="19"/>
  <c r="AH227" i="19"/>
  <c r="AH174" i="19"/>
  <c r="AH124" i="19"/>
  <c r="AH77" i="19"/>
  <c r="AH37" i="19"/>
  <c r="AH569" i="19"/>
  <c r="AH515" i="19"/>
  <c r="AH469" i="19"/>
  <c r="AH424" i="19"/>
  <c r="AH371" i="19"/>
  <c r="AH316" i="19"/>
  <c r="AH270" i="19"/>
  <c r="AH225" i="19"/>
  <c r="AH172" i="19"/>
  <c r="AH119" i="19"/>
  <c r="AH75" i="19"/>
  <c r="AH34" i="19"/>
  <c r="AH483" i="19"/>
  <c r="AH368" i="19"/>
  <c r="AH216" i="19"/>
  <c r="AH84" i="19"/>
  <c r="AH464" i="19"/>
  <c r="AH326" i="19"/>
  <c r="AH181" i="19"/>
  <c r="AH42" i="19"/>
  <c r="AH583" i="19"/>
  <c r="AH459" i="19"/>
  <c r="AH314" i="19"/>
  <c r="AH176" i="19"/>
  <c r="AH40" i="19"/>
  <c r="AH573" i="19"/>
  <c r="AH429" i="19"/>
  <c r="AH284" i="19"/>
  <c r="AH169" i="19"/>
  <c r="AH27" i="19"/>
  <c r="AH568" i="19"/>
  <c r="AH427" i="19"/>
  <c r="AH283" i="19"/>
  <c r="AH141" i="19"/>
  <c r="AH26" i="19"/>
  <c r="AH527" i="19"/>
  <c r="AH385" i="19"/>
  <c r="AH260" i="19"/>
  <c r="AH117" i="19"/>
  <c r="AH525" i="19"/>
  <c r="AH380" i="19"/>
  <c r="AH232" i="19"/>
  <c r="AH115" i="19"/>
  <c r="AH578" i="19"/>
  <c r="AH312" i="19"/>
  <c r="AH39" i="19"/>
  <c r="AH538" i="19"/>
  <c r="AH265" i="19"/>
  <c r="AH513" i="19"/>
  <c r="AH230" i="19"/>
  <c r="AH480" i="19"/>
  <c r="AH186" i="19"/>
  <c r="AH431" i="19"/>
  <c r="AH171" i="19"/>
  <c r="AH415" i="19"/>
  <c r="AH131" i="19"/>
  <c r="AH214" i="19"/>
  <c r="AH87" i="19"/>
  <c r="AH129" i="19"/>
  <c r="AH86" i="19"/>
  <c r="AH375" i="19"/>
  <c r="AH566" i="19"/>
  <c r="AH69" i="19"/>
  <c r="AH511" i="19"/>
  <c r="AH68" i="19"/>
  <c r="AH2" i="19"/>
  <c r="AH413" i="19"/>
  <c r="AH482" i="19"/>
  <c r="AH339" i="19"/>
  <c r="AH370" i="19"/>
  <c r="AH328" i="19"/>
  <c r="AH281" i="19"/>
  <c r="AH228" i="19"/>
  <c r="AR578" i="19"/>
  <c r="AR564" i="19"/>
  <c r="AR577" i="19"/>
  <c r="AR563" i="19"/>
  <c r="AR575" i="19"/>
  <c r="AR561" i="19"/>
  <c r="AR574" i="19"/>
  <c r="AR560" i="19"/>
  <c r="AR573" i="19"/>
  <c r="AR559" i="19"/>
  <c r="AR582" i="19"/>
  <c r="AR568" i="19"/>
  <c r="AR554" i="19"/>
  <c r="AR581" i="19"/>
  <c r="AR567" i="19"/>
  <c r="AR553" i="19"/>
  <c r="AR580" i="19"/>
  <c r="AR566" i="19"/>
  <c r="AR552" i="19"/>
  <c r="AR579" i="19"/>
  <c r="AR565" i="19"/>
  <c r="AR551" i="19"/>
  <c r="AR562" i="19"/>
  <c r="AR541" i="19"/>
  <c r="AR525" i="19"/>
  <c r="AR511" i="19"/>
  <c r="AR497" i="19"/>
  <c r="AR483" i="19"/>
  <c r="AR469" i="19"/>
  <c r="AR455" i="19"/>
  <c r="AR441" i="19"/>
  <c r="AR427" i="19"/>
  <c r="AR413" i="19"/>
  <c r="AR399" i="19"/>
  <c r="AR385" i="19"/>
  <c r="AR371" i="19"/>
  <c r="AR356" i="19"/>
  <c r="AR342" i="19"/>
  <c r="AR326" i="19"/>
  <c r="AR312" i="19"/>
  <c r="AR298" i="19"/>
  <c r="AR284" i="19"/>
  <c r="AR270" i="19"/>
  <c r="AR256" i="19"/>
  <c r="AR242" i="19"/>
  <c r="AR228" i="19"/>
  <c r="AR214" i="19"/>
  <c r="AR200" i="19"/>
  <c r="AR186" i="19"/>
  <c r="AR172" i="19"/>
  <c r="AR158" i="19"/>
  <c r="AR144" i="19"/>
  <c r="AR129" i="19"/>
  <c r="AR115" i="19"/>
  <c r="AR101" i="19"/>
  <c r="AR87" i="19"/>
  <c r="AR73" i="19"/>
  <c r="AR59" i="19"/>
  <c r="AR45" i="19"/>
  <c r="AR30" i="19"/>
  <c r="AR16" i="19"/>
  <c r="AR558" i="19"/>
  <c r="AR540" i="19"/>
  <c r="AR524" i="19"/>
  <c r="AR510" i="19"/>
  <c r="AR496" i="19"/>
  <c r="AR482" i="19"/>
  <c r="AR468" i="19"/>
  <c r="AR454" i="19"/>
  <c r="AR440" i="19"/>
  <c r="AR426" i="19"/>
  <c r="AR412" i="19"/>
  <c r="AR398" i="19"/>
  <c r="AR384" i="19"/>
  <c r="AR370" i="19"/>
  <c r="AR355" i="19"/>
  <c r="AR341" i="19"/>
  <c r="AR325" i="19"/>
  <c r="AR311" i="19"/>
  <c r="AR297" i="19"/>
  <c r="AR283" i="19"/>
  <c r="AR269" i="19"/>
  <c r="AR255" i="19"/>
  <c r="AR241" i="19"/>
  <c r="AR227" i="19"/>
  <c r="AR213" i="19"/>
  <c r="AR199" i="19"/>
  <c r="AR185" i="19"/>
  <c r="AR171" i="19"/>
  <c r="AR157" i="19"/>
  <c r="AR143" i="19"/>
  <c r="AR128" i="19"/>
  <c r="AR114" i="19"/>
  <c r="AR100" i="19"/>
  <c r="AR86" i="19"/>
  <c r="AR72" i="19"/>
  <c r="AR58" i="19"/>
  <c r="AR44" i="19"/>
  <c r="AR29" i="19"/>
  <c r="AR15" i="19"/>
  <c r="AR557" i="19"/>
  <c r="AR539" i="19"/>
  <c r="AR523" i="19"/>
  <c r="AR509" i="19"/>
  <c r="AR495" i="19"/>
  <c r="AR481" i="19"/>
  <c r="AR467" i="19"/>
  <c r="AR453" i="19"/>
  <c r="AR439" i="19"/>
  <c r="AR425" i="19"/>
  <c r="AR411" i="19"/>
  <c r="AR397" i="19"/>
  <c r="AR383" i="19"/>
  <c r="AR369" i="19"/>
  <c r="AR354" i="19"/>
  <c r="AR340" i="19"/>
  <c r="AR324" i="19"/>
  <c r="AR310" i="19"/>
  <c r="AR296" i="19"/>
  <c r="AR282" i="19"/>
  <c r="AR268" i="19"/>
  <c r="AR254" i="19"/>
  <c r="AR240" i="19"/>
  <c r="AR226" i="19"/>
  <c r="AR212" i="19"/>
  <c r="AR198" i="19"/>
  <c r="AR184" i="19"/>
  <c r="AR170" i="19"/>
  <c r="AR156" i="19"/>
  <c r="AR142" i="19"/>
  <c r="AR127" i="19"/>
  <c r="AR556" i="19"/>
  <c r="AR538" i="19"/>
  <c r="AR522" i="19"/>
  <c r="AR508" i="19"/>
  <c r="AR494" i="19"/>
  <c r="AR480" i="19"/>
  <c r="AR466" i="19"/>
  <c r="AR452" i="19"/>
  <c r="AR438" i="19"/>
  <c r="AR424" i="19"/>
  <c r="AR410" i="19"/>
  <c r="AR396" i="19"/>
  <c r="AR382" i="19"/>
  <c r="AR368" i="19"/>
  <c r="AR353" i="19"/>
  <c r="AR339" i="19"/>
  <c r="AR323" i="19"/>
  <c r="AR309" i="19"/>
  <c r="AR295" i="19"/>
  <c r="AR281" i="19"/>
  <c r="AR267" i="19"/>
  <c r="AR253" i="19"/>
  <c r="AR239" i="19"/>
  <c r="AR225" i="19"/>
  <c r="AR211" i="19"/>
  <c r="AR197" i="19"/>
  <c r="AR183" i="19"/>
  <c r="AR169" i="19"/>
  <c r="AR155" i="19"/>
  <c r="AR141" i="19"/>
  <c r="AR126" i="19"/>
  <c r="AR112" i="19"/>
  <c r="AR98" i="19"/>
  <c r="AR84" i="19"/>
  <c r="AR70" i="19"/>
  <c r="AR56" i="19"/>
  <c r="AR42" i="19"/>
  <c r="AR27" i="19"/>
  <c r="AR13" i="19"/>
  <c r="AR555" i="19"/>
  <c r="AR536" i="19"/>
  <c r="AR521" i="19"/>
  <c r="AR507" i="19"/>
  <c r="AR493" i="19"/>
  <c r="AR479" i="19"/>
  <c r="AR465" i="19"/>
  <c r="AR451" i="19"/>
  <c r="AR437" i="19"/>
  <c r="AR423" i="19"/>
  <c r="AR409" i="19"/>
  <c r="AR395" i="19"/>
  <c r="AR381" i="19"/>
  <c r="AR367" i="19"/>
  <c r="AR352" i="19"/>
  <c r="AR338" i="19"/>
  <c r="AR322" i="19"/>
  <c r="AR308" i="19"/>
  <c r="AR294" i="19"/>
  <c r="AR280" i="19"/>
  <c r="AR266" i="19"/>
  <c r="AR252" i="19"/>
  <c r="AR238" i="19"/>
  <c r="AR224" i="19"/>
  <c r="AR210" i="19"/>
  <c r="AR196" i="19"/>
  <c r="AR182" i="19"/>
  <c r="AR168" i="19"/>
  <c r="AR154" i="19"/>
  <c r="AR140" i="19"/>
  <c r="AR125" i="19"/>
  <c r="AR111" i="19"/>
  <c r="AR97" i="19"/>
  <c r="AR83" i="19"/>
  <c r="AR69" i="19"/>
  <c r="AR55" i="19"/>
  <c r="AR40" i="19"/>
  <c r="AR26" i="19"/>
  <c r="AR12" i="19"/>
  <c r="AR572" i="19"/>
  <c r="AR545" i="19"/>
  <c r="AR529" i="19"/>
  <c r="AR515" i="19"/>
  <c r="AR501" i="19"/>
  <c r="AR487" i="19"/>
  <c r="AR473" i="19"/>
  <c r="AR459" i="19"/>
  <c r="AR445" i="19"/>
  <c r="AR431" i="19"/>
  <c r="AR417" i="19"/>
  <c r="AR403" i="19"/>
  <c r="AR389" i="19"/>
  <c r="AR375" i="19"/>
  <c r="AR360" i="19"/>
  <c r="AR346" i="19"/>
  <c r="AR330" i="19"/>
  <c r="AR316" i="19"/>
  <c r="AR302" i="19"/>
  <c r="AR288" i="19"/>
  <c r="AR274" i="19"/>
  <c r="AR260" i="19"/>
  <c r="AR246" i="19"/>
  <c r="AR232" i="19"/>
  <c r="AR218" i="19"/>
  <c r="AR204" i="19"/>
  <c r="AR190" i="19"/>
  <c r="AR176" i="19"/>
  <c r="AR162" i="19"/>
  <c r="AR148" i="19"/>
  <c r="AR133" i="19"/>
  <c r="AR119" i="19"/>
  <c r="AR105" i="19"/>
  <c r="AR91" i="19"/>
  <c r="AR77" i="19"/>
  <c r="AR63" i="19"/>
  <c r="AR49" i="19"/>
  <c r="AR34" i="19"/>
  <c r="AR20" i="19"/>
  <c r="AR6" i="19"/>
  <c r="AR571" i="19"/>
  <c r="AR544" i="19"/>
  <c r="AR528" i="19"/>
  <c r="AR514" i="19"/>
  <c r="AR500" i="19"/>
  <c r="AR486" i="19"/>
  <c r="AR472" i="19"/>
  <c r="AR458" i="19"/>
  <c r="AR444" i="19"/>
  <c r="AR430" i="19"/>
  <c r="AR416" i="19"/>
  <c r="AR402" i="19"/>
  <c r="AR388" i="19"/>
  <c r="AR374" i="19"/>
  <c r="AR359" i="19"/>
  <c r="AR345" i="19"/>
  <c r="AR329" i="19"/>
  <c r="AR315" i="19"/>
  <c r="AR301" i="19"/>
  <c r="AR287" i="19"/>
  <c r="AR273" i="19"/>
  <c r="AR259" i="19"/>
  <c r="AR245" i="19"/>
  <c r="AR231" i="19"/>
  <c r="AR217" i="19"/>
  <c r="AR203" i="19"/>
  <c r="AR189" i="19"/>
  <c r="AR175" i="19"/>
  <c r="AR161" i="19"/>
  <c r="AR147" i="19"/>
  <c r="AR132" i="19"/>
  <c r="AR118" i="19"/>
  <c r="AR104" i="19"/>
  <c r="AR90" i="19"/>
  <c r="AR76" i="19"/>
  <c r="AR62" i="19"/>
  <c r="AR48" i="19"/>
  <c r="AR33" i="19"/>
  <c r="AR19" i="19"/>
  <c r="AR5" i="19"/>
  <c r="AR570" i="19"/>
  <c r="AR543" i="19"/>
  <c r="AR527" i="19"/>
  <c r="AR513" i="19"/>
  <c r="AR499" i="19"/>
  <c r="AR485" i="19"/>
  <c r="AR471" i="19"/>
  <c r="AR457" i="19"/>
  <c r="AR443" i="19"/>
  <c r="AR429" i="19"/>
  <c r="AR415" i="19"/>
  <c r="AR401" i="19"/>
  <c r="AR387" i="19"/>
  <c r="AR373" i="19"/>
  <c r="AR358" i="19"/>
  <c r="AR344" i="19"/>
  <c r="AR328" i="19"/>
  <c r="AR314" i="19"/>
  <c r="AR300" i="19"/>
  <c r="AR286" i="19"/>
  <c r="AR272" i="19"/>
  <c r="AR258" i="19"/>
  <c r="AR244" i="19"/>
  <c r="AR230" i="19"/>
  <c r="AR216" i="19"/>
  <c r="AR202" i="19"/>
  <c r="AR188" i="19"/>
  <c r="AR174" i="19"/>
  <c r="AR160" i="19"/>
  <c r="AR146" i="19"/>
  <c r="AR131" i="19"/>
  <c r="AR117" i="19"/>
  <c r="AR103" i="19"/>
  <c r="AR89" i="19"/>
  <c r="AR75" i="19"/>
  <c r="AR61" i="19"/>
  <c r="AR47" i="19"/>
  <c r="AR32" i="19"/>
  <c r="AR18" i="19"/>
  <c r="AR4" i="19"/>
  <c r="AR547" i="19"/>
  <c r="AR512" i="19"/>
  <c r="AR477" i="19"/>
  <c r="AR447" i="19"/>
  <c r="AR414" i="19"/>
  <c r="AR379" i="19"/>
  <c r="AR348" i="19"/>
  <c r="AR313" i="19"/>
  <c r="AR278" i="19"/>
  <c r="AR248" i="19"/>
  <c r="AR215" i="19"/>
  <c r="AR180" i="19"/>
  <c r="AR150" i="19"/>
  <c r="AR116" i="19"/>
  <c r="AR88" i="19"/>
  <c r="AR60" i="19"/>
  <c r="AR31" i="19"/>
  <c r="AR3" i="19"/>
  <c r="AR542" i="19"/>
  <c r="AR505" i="19"/>
  <c r="AR475" i="19"/>
  <c r="AR442" i="19"/>
  <c r="AR407" i="19"/>
  <c r="AR377" i="19"/>
  <c r="AR343" i="19"/>
  <c r="AR306" i="19"/>
  <c r="AR276" i="19"/>
  <c r="AR243" i="19"/>
  <c r="AR208" i="19"/>
  <c r="AR178" i="19"/>
  <c r="AR145" i="19"/>
  <c r="AR110" i="19"/>
  <c r="AR82" i="19"/>
  <c r="AR54" i="19"/>
  <c r="AR25" i="19"/>
  <c r="AR535" i="19"/>
  <c r="AR504" i="19"/>
  <c r="AR474" i="19"/>
  <c r="AR436" i="19"/>
  <c r="AR406" i="19"/>
  <c r="AR376" i="19"/>
  <c r="AR336" i="19"/>
  <c r="AR305" i="19"/>
  <c r="AR275" i="19"/>
  <c r="AR237" i="19"/>
  <c r="AR207" i="19"/>
  <c r="AR177" i="19"/>
  <c r="AR139" i="19"/>
  <c r="AR109" i="19"/>
  <c r="AR81" i="19"/>
  <c r="AR53" i="19"/>
  <c r="AR24" i="19"/>
  <c r="AR534" i="19"/>
  <c r="AR503" i="19"/>
  <c r="AR470" i="19"/>
  <c r="AR435" i="19"/>
  <c r="AR405" i="19"/>
  <c r="AR372" i="19"/>
  <c r="AR335" i="19"/>
  <c r="AR304" i="19"/>
  <c r="AR271" i="19"/>
  <c r="AR236" i="19"/>
  <c r="AR206" i="19"/>
  <c r="AR173" i="19"/>
  <c r="AR138" i="19"/>
  <c r="AR108" i="19"/>
  <c r="AR80" i="19"/>
  <c r="AR52" i="19"/>
  <c r="AR23" i="19"/>
  <c r="AR585" i="19"/>
  <c r="AR531" i="19"/>
  <c r="AR498" i="19"/>
  <c r="AR463" i="19"/>
  <c r="AR433" i="19"/>
  <c r="AR400" i="19"/>
  <c r="AR365" i="19"/>
  <c r="AR333" i="19"/>
  <c r="AR299" i="19"/>
  <c r="AR264" i="19"/>
  <c r="AR234" i="19"/>
  <c r="AR201" i="19"/>
  <c r="AR166" i="19"/>
  <c r="AR135" i="19"/>
  <c r="AR106" i="19"/>
  <c r="AR78" i="19"/>
  <c r="AR50" i="19"/>
  <c r="AR21" i="19"/>
  <c r="AR569" i="19"/>
  <c r="AR519" i="19"/>
  <c r="AR489" i="19"/>
  <c r="AR456" i="19"/>
  <c r="AR421" i="19"/>
  <c r="AR391" i="19"/>
  <c r="AR357" i="19"/>
  <c r="AR320" i="19"/>
  <c r="AR290" i="19"/>
  <c r="AR257" i="19"/>
  <c r="AR222" i="19"/>
  <c r="AR192" i="19"/>
  <c r="AR159" i="19"/>
  <c r="AR123" i="19"/>
  <c r="AR95" i="19"/>
  <c r="AR67" i="19"/>
  <c r="AR38" i="19"/>
  <c r="AR10" i="19"/>
  <c r="AR550" i="19"/>
  <c r="AR518" i="19"/>
  <c r="AR488" i="19"/>
  <c r="AR450" i="19"/>
  <c r="AR420" i="19"/>
  <c r="AR390" i="19"/>
  <c r="AR351" i="19"/>
  <c r="AR319" i="19"/>
  <c r="AR289" i="19"/>
  <c r="AR251" i="19"/>
  <c r="AR221" i="19"/>
  <c r="AR191" i="19"/>
  <c r="AR153" i="19"/>
  <c r="AR122" i="19"/>
  <c r="AR94" i="19"/>
  <c r="AR66" i="19"/>
  <c r="AR37" i="19"/>
  <c r="AR9" i="19"/>
  <c r="AR506" i="19"/>
  <c r="AR446" i="19"/>
  <c r="AR378" i="19"/>
  <c r="AR307" i="19"/>
  <c r="AR247" i="19"/>
  <c r="AR179" i="19"/>
  <c r="AR113" i="19"/>
  <c r="AR57" i="19"/>
  <c r="AR586" i="19"/>
  <c r="AR502" i="19"/>
  <c r="AR434" i="19"/>
  <c r="AR366" i="19"/>
  <c r="AR303" i="19"/>
  <c r="AR235" i="19"/>
  <c r="AR167" i="19"/>
  <c r="AR107" i="19"/>
  <c r="AR51" i="19"/>
  <c r="AR583" i="19"/>
  <c r="AR491" i="19"/>
  <c r="AR428" i="19"/>
  <c r="AR363" i="19"/>
  <c r="AR292" i="19"/>
  <c r="AR229" i="19"/>
  <c r="AR164" i="19"/>
  <c r="AR99" i="19"/>
  <c r="AR43" i="19"/>
  <c r="AR576" i="19"/>
  <c r="AR490" i="19"/>
  <c r="AR422" i="19"/>
  <c r="AR362" i="19"/>
  <c r="AR291" i="19"/>
  <c r="AR223" i="19"/>
  <c r="AR163" i="19"/>
  <c r="AR96" i="19"/>
  <c r="AR39" i="19"/>
  <c r="AR549" i="19"/>
  <c r="AR484" i="19"/>
  <c r="AR419" i="19"/>
  <c r="AR350" i="19"/>
  <c r="AR285" i="19"/>
  <c r="AR220" i="19"/>
  <c r="AR152" i="19"/>
  <c r="AR93" i="19"/>
  <c r="AR36" i="19"/>
  <c r="AR548" i="19"/>
  <c r="AR478" i="19"/>
  <c r="AR418" i="19"/>
  <c r="AR349" i="19"/>
  <c r="AR279" i="19"/>
  <c r="AR219" i="19"/>
  <c r="AR151" i="19"/>
  <c r="AR92" i="19"/>
  <c r="AR35" i="19"/>
  <c r="AR476" i="19"/>
  <c r="AR380" i="19"/>
  <c r="AR261" i="19"/>
  <c r="AR134" i="19"/>
  <c r="AR28" i="19"/>
  <c r="AR462" i="19"/>
  <c r="AR347" i="19"/>
  <c r="AR249" i="19"/>
  <c r="AR124" i="19"/>
  <c r="AR17" i="19"/>
  <c r="AR461" i="19"/>
  <c r="AR334" i="19"/>
  <c r="AR233" i="19"/>
  <c r="AR121" i="19"/>
  <c r="AR14" i="19"/>
  <c r="AR460" i="19"/>
  <c r="AR332" i="19"/>
  <c r="AR209" i="19"/>
  <c r="AR120" i="19"/>
  <c r="AR11" i="19"/>
  <c r="AR584" i="19"/>
  <c r="AR449" i="19"/>
  <c r="AR327" i="19"/>
  <c r="AR205" i="19"/>
  <c r="AR102" i="19"/>
  <c r="AR8" i="19"/>
  <c r="AR546" i="19"/>
  <c r="AR448" i="19"/>
  <c r="AR321" i="19"/>
  <c r="AR195" i="19"/>
  <c r="AR85" i="19"/>
  <c r="AR7" i="19"/>
  <c r="AR526" i="19"/>
  <c r="AR404" i="19"/>
  <c r="AR293" i="19"/>
  <c r="AR187" i="19"/>
  <c r="AR71" i="19"/>
  <c r="AR492" i="19"/>
  <c r="AR262" i="19"/>
  <c r="AR46" i="19"/>
  <c r="AR464" i="19"/>
  <c r="AR250" i="19"/>
  <c r="AR22" i="19"/>
  <c r="AR394" i="19"/>
  <c r="AR181" i="19"/>
  <c r="AR393" i="19"/>
  <c r="AR165" i="19"/>
  <c r="AR392" i="19"/>
  <c r="AR149" i="19"/>
  <c r="AR386" i="19"/>
  <c r="AR136" i="19"/>
  <c r="AR364" i="19"/>
  <c r="AR130" i="19"/>
  <c r="AR432" i="19"/>
  <c r="AR408" i="19"/>
  <c r="AR318" i="19"/>
  <c r="AR317" i="19"/>
  <c r="AR277" i="19"/>
  <c r="AR265" i="19"/>
  <c r="AR194" i="19"/>
  <c r="AR2" i="19"/>
  <c r="AF583" i="19"/>
  <c r="AF569" i="19"/>
  <c r="AF555" i="19"/>
  <c r="AF541" i="19"/>
  <c r="AF525" i="19"/>
  <c r="AF511" i="19"/>
  <c r="AF497" i="19"/>
  <c r="AF483" i="19"/>
  <c r="AF469" i="19"/>
  <c r="AF455" i="19"/>
  <c r="AF441" i="19"/>
  <c r="AF427" i="19"/>
  <c r="AF413" i="19"/>
  <c r="AF399" i="19"/>
  <c r="AF385" i="19"/>
  <c r="AF371" i="19"/>
  <c r="AF356" i="19"/>
  <c r="AF342" i="19"/>
  <c r="AF326" i="19"/>
  <c r="AF312" i="19"/>
  <c r="AF298" i="19"/>
  <c r="AF284" i="19"/>
  <c r="AF270" i="19"/>
  <c r="AF256" i="19"/>
  <c r="AR533" i="19"/>
  <c r="AF581" i="19"/>
  <c r="AF567" i="19"/>
  <c r="AF553" i="19"/>
  <c r="AF539" i="19"/>
  <c r="AF523" i="19"/>
  <c r="AF509" i="19"/>
  <c r="AF495" i="19"/>
  <c r="AF481" i="19"/>
  <c r="AF467" i="19"/>
  <c r="AF453" i="19"/>
  <c r="AF439" i="19"/>
  <c r="AF425" i="19"/>
  <c r="AF411" i="19"/>
  <c r="AF397" i="19"/>
  <c r="AF383" i="19"/>
  <c r="AF369" i="19"/>
  <c r="AF354" i="19"/>
  <c r="AF340" i="19"/>
  <c r="AF324" i="19"/>
  <c r="AF310" i="19"/>
  <c r="AF296" i="19"/>
  <c r="AF282" i="19"/>
  <c r="AF268" i="19"/>
  <c r="AF254" i="19"/>
  <c r="AR530" i="19"/>
  <c r="AF580" i="19"/>
  <c r="AF566" i="19"/>
  <c r="AF552" i="19"/>
  <c r="AF538" i="19"/>
  <c r="AF522" i="19"/>
  <c r="AF508" i="19"/>
  <c r="AF494" i="19"/>
  <c r="AF480" i="19"/>
  <c r="AF466" i="19"/>
  <c r="AF452" i="19"/>
  <c r="AF438" i="19"/>
  <c r="AF424" i="19"/>
  <c r="AF410" i="19"/>
  <c r="AF396" i="19"/>
  <c r="AF382" i="19"/>
  <c r="AF368" i="19"/>
  <c r="AF353" i="19"/>
  <c r="AF339" i="19"/>
  <c r="AF323" i="19"/>
  <c r="AF309" i="19"/>
  <c r="AF295" i="19"/>
  <c r="AF281" i="19"/>
  <c r="AF267" i="19"/>
  <c r="AF253" i="19"/>
  <c r="AR517" i="19"/>
  <c r="AF578" i="19"/>
  <c r="AF564" i="19"/>
  <c r="AF550" i="19"/>
  <c r="AF535" i="19"/>
  <c r="AF520" i="19"/>
  <c r="AF506" i="19"/>
  <c r="AF492" i="19"/>
  <c r="AF478" i="19"/>
  <c r="AF464" i="19"/>
  <c r="AF450" i="19"/>
  <c r="AF436" i="19"/>
  <c r="AF422" i="19"/>
  <c r="AF408" i="19"/>
  <c r="AF394" i="19"/>
  <c r="AF380" i="19"/>
  <c r="AF366" i="19"/>
  <c r="AF351" i="19"/>
  <c r="AF336" i="19"/>
  <c r="AF321" i="19"/>
  <c r="AF307" i="19"/>
  <c r="AF293" i="19"/>
  <c r="AF279" i="19"/>
  <c r="AF265" i="19"/>
  <c r="AF251" i="19"/>
  <c r="AR516" i="19"/>
  <c r="AR263" i="19"/>
  <c r="AF576" i="19"/>
  <c r="AF562" i="19"/>
  <c r="AF548" i="19"/>
  <c r="AF533" i="19"/>
  <c r="AF518" i="19"/>
  <c r="AF504" i="19"/>
  <c r="AF490" i="19"/>
  <c r="AF476" i="19"/>
  <c r="AF462" i="19"/>
  <c r="AF448" i="19"/>
  <c r="AF434" i="19"/>
  <c r="AF420" i="19"/>
  <c r="AF406" i="19"/>
  <c r="AF392" i="19"/>
  <c r="AF378" i="19"/>
  <c r="AF364" i="19"/>
  <c r="AF349" i="19"/>
  <c r="AF334" i="19"/>
  <c r="AF319" i="19"/>
  <c r="AF305" i="19"/>
  <c r="AF291" i="19"/>
  <c r="AF277" i="19"/>
  <c r="AF263" i="19"/>
  <c r="AF249" i="19"/>
  <c r="AR193" i="19"/>
  <c r="AR74" i="19"/>
  <c r="AF573" i="19"/>
  <c r="AF559" i="19"/>
  <c r="AF545" i="19"/>
  <c r="AF529" i="19"/>
  <c r="AF515" i="19"/>
  <c r="AF501" i="19"/>
  <c r="AF487" i="19"/>
  <c r="AF473" i="19"/>
  <c r="AF459" i="19"/>
  <c r="AF445" i="19"/>
  <c r="AF431" i="19"/>
  <c r="AF417" i="19"/>
  <c r="AF403" i="19"/>
  <c r="AF389" i="19"/>
  <c r="AF375" i="19"/>
  <c r="AF360" i="19"/>
  <c r="AF346" i="19"/>
  <c r="AF330" i="19"/>
  <c r="AF316" i="19"/>
  <c r="AF302" i="19"/>
  <c r="AF288" i="19"/>
  <c r="AF274" i="19"/>
  <c r="AF260" i="19"/>
  <c r="AF246" i="19"/>
  <c r="AR520" i="19"/>
  <c r="AR79" i="19"/>
  <c r="AF572" i="19"/>
  <c r="AF547" i="19"/>
  <c r="AF521" i="19"/>
  <c r="AF498" i="19"/>
  <c r="AF472" i="19"/>
  <c r="AF447" i="19"/>
  <c r="AF423" i="19"/>
  <c r="AF400" i="19"/>
  <c r="AF374" i="19"/>
  <c r="AF348" i="19"/>
  <c r="AF322" i="19"/>
  <c r="AF299" i="19"/>
  <c r="AF273" i="19"/>
  <c r="AR68" i="19"/>
  <c r="AF571" i="19"/>
  <c r="AF546" i="19"/>
  <c r="AF519" i="19"/>
  <c r="AF496" i="19"/>
  <c r="AF471" i="19"/>
  <c r="AF446" i="19"/>
  <c r="AF421" i="19"/>
  <c r="AF398" i="19"/>
  <c r="AF373" i="19"/>
  <c r="AF347" i="19"/>
  <c r="AF320" i="19"/>
  <c r="AF297" i="19"/>
  <c r="AF272" i="19"/>
  <c r="AF247" i="19"/>
  <c r="AF232" i="19"/>
  <c r="AF218" i="19"/>
  <c r="AF204" i="19"/>
  <c r="AF190" i="19"/>
  <c r="AF176" i="19"/>
  <c r="AF162" i="19"/>
  <c r="AF148" i="19"/>
  <c r="AF133" i="19"/>
  <c r="AF119" i="19"/>
  <c r="AF105" i="19"/>
  <c r="AF91" i="19"/>
  <c r="AF77" i="19"/>
  <c r="AF63" i="19"/>
  <c r="AF49" i="19"/>
  <c r="AF34" i="19"/>
  <c r="AF20" i="19"/>
  <c r="AF6" i="19"/>
  <c r="AR65" i="19"/>
  <c r="AF570" i="19"/>
  <c r="AF544" i="19"/>
  <c r="AF517" i="19"/>
  <c r="AF493" i="19"/>
  <c r="AF470" i="19"/>
  <c r="AF444" i="19"/>
  <c r="AF419" i="19"/>
  <c r="AF395" i="19"/>
  <c r="AF372" i="19"/>
  <c r="AF345" i="19"/>
  <c r="AF318" i="19"/>
  <c r="AF294" i="19"/>
  <c r="AF271" i="19"/>
  <c r="AF245" i="19"/>
  <c r="AF231" i="19"/>
  <c r="AF217" i="19"/>
  <c r="AF203" i="19"/>
  <c r="AF189" i="19"/>
  <c r="AF175" i="19"/>
  <c r="AF161" i="19"/>
  <c r="AF147" i="19"/>
  <c r="AF132" i="19"/>
  <c r="AF118" i="19"/>
  <c r="AF104" i="19"/>
  <c r="AF90" i="19"/>
  <c r="AF76" i="19"/>
  <c r="AF62" i="19"/>
  <c r="AF48" i="19"/>
  <c r="AF33" i="19"/>
  <c r="AF19" i="19"/>
  <c r="AF5" i="19"/>
  <c r="AF582" i="19"/>
  <c r="AF557" i="19"/>
  <c r="AF530" i="19"/>
  <c r="AF505" i="19"/>
  <c r="AF482" i="19"/>
  <c r="AF457" i="19"/>
  <c r="AF432" i="19"/>
  <c r="AF407" i="19"/>
  <c r="AF384" i="19"/>
  <c r="AF358" i="19"/>
  <c r="AF332" i="19"/>
  <c r="AF306" i="19"/>
  <c r="AF283" i="19"/>
  <c r="AF258" i="19"/>
  <c r="AF238" i="19"/>
  <c r="AF224" i="19"/>
  <c r="AF210" i="19"/>
  <c r="AF196" i="19"/>
  <c r="AF182" i="19"/>
  <c r="AF579" i="19"/>
  <c r="AF556" i="19"/>
  <c r="AF528" i="19"/>
  <c r="AF503" i="19"/>
  <c r="AF479" i="19"/>
  <c r="AF456" i="19"/>
  <c r="AF430" i="19"/>
  <c r="AF405" i="19"/>
  <c r="AF381" i="19"/>
  <c r="AF357" i="19"/>
  <c r="AF329" i="19"/>
  <c r="AF304" i="19"/>
  <c r="AF280" i="19"/>
  <c r="AF257" i="19"/>
  <c r="AF237" i="19"/>
  <c r="AF223" i="19"/>
  <c r="AF209" i="19"/>
  <c r="AF195" i="19"/>
  <c r="AF577" i="19"/>
  <c r="AF554" i="19"/>
  <c r="AF527" i="19"/>
  <c r="AF502" i="19"/>
  <c r="AF477" i="19"/>
  <c r="AF454" i="19"/>
  <c r="AF429" i="19"/>
  <c r="AF404" i="19"/>
  <c r="AF379" i="19"/>
  <c r="AF355" i="19"/>
  <c r="AF328" i="19"/>
  <c r="AF303" i="19"/>
  <c r="AF278" i="19"/>
  <c r="AF255" i="19"/>
  <c r="AF236" i="19"/>
  <c r="AF222" i="19"/>
  <c r="AF208" i="19"/>
  <c r="AF194" i="19"/>
  <c r="AF180" i="19"/>
  <c r="AR64" i="19"/>
  <c r="AF585" i="19"/>
  <c r="AF540" i="19"/>
  <c r="AF491" i="19"/>
  <c r="AF451" i="19"/>
  <c r="AF412" i="19"/>
  <c r="AF365" i="19"/>
  <c r="AF317" i="19"/>
  <c r="AF276" i="19"/>
  <c r="AF241" i="19"/>
  <c r="AF219" i="19"/>
  <c r="AF198" i="19"/>
  <c r="AF177" i="19"/>
  <c r="AF159" i="19"/>
  <c r="AF143" i="19"/>
  <c r="AF126" i="19"/>
  <c r="AF110" i="19"/>
  <c r="AF94" i="19"/>
  <c r="AF78" i="19"/>
  <c r="AF60" i="19"/>
  <c r="AF44" i="19"/>
  <c r="AF27" i="19"/>
  <c r="AF11" i="19"/>
  <c r="AF584" i="19"/>
  <c r="AF536" i="19"/>
  <c r="AF489" i="19"/>
  <c r="AF449" i="19"/>
  <c r="AF409" i="19"/>
  <c r="AF363" i="19"/>
  <c r="AF315" i="19"/>
  <c r="AF275" i="19"/>
  <c r="AF240" i="19"/>
  <c r="AF216" i="19"/>
  <c r="AF197" i="19"/>
  <c r="AF174" i="19"/>
  <c r="AF158" i="19"/>
  <c r="AF142" i="19"/>
  <c r="AF125" i="19"/>
  <c r="AF109" i="19"/>
  <c r="AF93" i="19"/>
  <c r="AF75" i="19"/>
  <c r="AF59" i="19"/>
  <c r="AF43" i="19"/>
  <c r="AF26" i="19"/>
  <c r="AF10" i="19"/>
  <c r="AF575" i="19"/>
  <c r="AF534" i="19"/>
  <c r="AF488" i="19"/>
  <c r="AF443" i="19"/>
  <c r="AF402" i="19"/>
  <c r="AF362" i="19"/>
  <c r="AF314" i="19"/>
  <c r="AF269" i="19"/>
  <c r="AF239" i="19"/>
  <c r="AF215" i="19"/>
  <c r="AF193" i="19"/>
  <c r="AF173" i="19"/>
  <c r="AF157" i="19"/>
  <c r="AF141" i="19"/>
  <c r="AF124" i="19"/>
  <c r="AF108" i="19"/>
  <c r="AF92" i="19"/>
  <c r="AF74" i="19"/>
  <c r="AF58" i="19"/>
  <c r="AF42" i="19"/>
  <c r="AF25" i="19"/>
  <c r="AF9" i="19"/>
  <c r="AF574" i="19"/>
  <c r="AF531" i="19"/>
  <c r="AF486" i="19"/>
  <c r="AF442" i="19"/>
  <c r="AF401" i="19"/>
  <c r="AF359" i="19"/>
  <c r="AF313" i="19"/>
  <c r="AF266" i="19"/>
  <c r="AF235" i="19"/>
  <c r="AF214" i="19"/>
  <c r="AF192" i="19"/>
  <c r="AF172" i="19"/>
  <c r="AF156" i="19"/>
  <c r="AF140" i="19"/>
  <c r="AF123" i="19"/>
  <c r="AF107" i="19"/>
  <c r="AF89" i="19"/>
  <c r="AF73" i="19"/>
  <c r="AF57" i="19"/>
  <c r="AF40" i="19"/>
  <c r="AF24" i="19"/>
  <c r="AF8" i="19"/>
  <c r="AF568" i="19"/>
  <c r="AF526" i="19"/>
  <c r="AF485" i="19"/>
  <c r="AF440" i="19"/>
  <c r="AF393" i="19"/>
  <c r="AF352" i="19"/>
  <c r="AF311" i="19"/>
  <c r="AF264" i="19"/>
  <c r="AF234" i="19"/>
  <c r="AF213" i="19"/>
  <c r="AF191" i="19"/>
  <c r="AF171" i="19"/>
  <c r="AF155" i="19"/>
  <c r="AF139" i="19"/>
  <c r="AF122" i="19"/>
  <c r="AF106" i="19"/>
  <c r="AF88" i="19"/>
  <c r="AF72" i="19"/>
  <c r="AF56" i="19"/>
  <c r="AF39" i="19"/>
  <c r="AF23" i="19"/>
  <c r="AF7" i="19"/>
  <c r="AF565" i="19"/>
  <c r="AF524" i="19"/>
  <c r="AF484" i="19"/>
  <c r="AF437" i="19"/>
  <c r="AF391" i="19"/>
  <c r="AF350" i="19"/>
  <c r="AF308" i="19"/>
  <c r="AF262" i="19"/>
  <c r="AF233" i="19"/>
  <c r="AF212" i="19"/>
  <c r="AF188" i="19"/>
  <c r="AF170" i="19"/>
  <c r="AF154" i="19"/>
  <c r="AF138" i="19"/>
  <c r="AF121" i="19"/>
  <c r="AF103" i="19"/>
  <c r="AF87" i="19"/>
  <c r="AF71" i="19"/>
  <c r="AF55" i="19"/>
  <c r="AF38" i="19"/>
  <c r="AF22" i="19"/>
  <c r="AF4" i="19"/>
  <c r="AF551" i="19"/>
  <c r="AF510" i="19"/>
  <c r="AF463" i="19"/>
  <c r="AF418" i="19"/>
  <c r="AF377" i="19"/>
  <c r="AF335" i="19"/>
  <c r="AF289" i="19"/>
  <c r="AF248" i="19"/>
  <c r="AF226" i="19"/>
  <c r="AF202" i="19"/>
  <c r="AF183" i="19"/>
  <c r="AF165" i="19"/>
  <c r="AF149" i="19"/>
  <c r="AF130" i="19"/>
  <c r="AF114" i="19"/>
  <c r="AF98" i="19"/>
  <c r="AF82" i="19"/>
  <c r="AF66" i="19"/>
  <c r="AF50" i="19"/>
  <c r="AF31" i="19"/>
  <c r="AF15" i="19"/>
  <c r="AF549" i="19"/>
  <c r="AF507" i="19"/>
  <c r="AF461" i="19"/>
  <c r="AF416" i="19"/>
  <c r="AF376" i="19"/>
  <c r="AF333" i="19"/>
  <c r="AF287" i="19"/>
  <c r="AF244" i="19"/>
  <c r="AF225" i="19"/>
  <c r="AF201" i="19"/>
  <c r="AF181" i="19"/>
  <c r="AF164" i="19"/>
  <c r="AF146" i="19"/>
  <c r="AF129" i="19"/>
  <c r="AF113" i="19"/>
  <c r="AF97" i="19"/>
  <c r="AF81" i="19"/>
  <c r="AF65" i="19"/>
  <c r="AF47" i="19"/>
  <c r="AF30" i="19"/>
  <c r="AF14" i="19"/>
  <c r="AF514" i="19"/>
  <c r="AF426" i="19"/>
  <c r="AF325" i="19"/>
  <c r="AF229" i="19"/>
  <c r="AF184" i="19"/>
  <c r="AF144" i="19"/>
  <c r="AF101" i="19"/>
  <c r="AF67" i="19"/>
  <c r="AF28" i="19"/>
  <c r="AF500" i="19"/>
  <c r="AF390" i="19"/>
  <c r="AF292" i="19"/>
  <c r="AF221" i="19"/>
  <c r="AF169" i="19"/>
  <c r="AF134" i="19"/>
  <c r="AF96" i="19"/>
  <c r="AF54" i="19"/>
  <c r="AF17" i="19"/>
  <c r="AF499" i="19"/>
  <c r="AF388" i="19"/>
  <c r="AF290" i="19"/>
  <c r="AF220" i="19"/>
  <c r="AF168" i="19"/>
  <c r="AF131" i="19"/>
  <c r="AF95" i="19"/>
  <c r="AF53" i="19"/>
  <c r="AF16" i="19"/>
  <c r="AF586" i="19"/>
  <c r="AF474" i="19"/>
  <c r="AF386" i="19"/>
  <c r="AF285" i="19"/>
  <c r="AF207" i="19"/>
  <c r="AF166" i="19"/>
  <c r="AF127" i="19"/>
  <c r="AF85" i="19"/>
  <c r="AF51" i="19"/>
  <c r="AF12" i="19"/>
  <c r="AF563" i="19"/>
  <c r="AF468" i="19"/>
  <c r="AF370" i="19"/>
  <c r="AF261" i="19"/>
  <c r="AF206" i="19"/>
  <c r="AF163" i="19"/>
  <c r="AF120" i="19"/>
  <c r="AF84" i="19"/>
  <c r="AF46" i="19"/>
  <c r="AF3" i="19"/>
  <c r="AF558" i="19"/>
  <c r="AF458" i="19"/>
  <c r="AF343" i="19"/>
  <c r="AF250" i="19"/>
  <c r="AF199" i="19"/>
  <c r="AF152" i="19"/>
  <c r="AF115" i="19"/>
  <c r="AF79" i="19"/>
  <c r="AF36" i="19"/>
  <c r="AF460" i="19"/>
  <c r="AF286" i="19"/>
  <c r="AF179" i="19"/>
  <c r="AF111" i="19"/>
  <c r="AF37" i="19"/>
  <c r="AF433" i="19"/>
  <c r="AF252" i="19"/>
  <c r="AF167" i="19"/>
  <c r="AF100" i="19"/>
  <c r="AF32" i="19"/>
  <c r="AF428" i="19"/>
  <c r="AF243" i="19"/>
  <c r="AF160" i="19"/>
  <c r="AF99" i="19"/>
  <c r="AF29" i="19"/>
  <c r="AF560" i="19"/>
  <c r="AF387" i="19"/>
  <c r="AF228" i="19"/>
  <c r="AF150" i="19"/>
  <c r="AF80" i="19"/>
  <c r="AF13" i="19"/>
  <c r="AF543" i="19"/>
  <c r="AF367" i="19"/>
  <c r="AF227" i="19"/>
  <c r="AF145" i="19"/>
  <c r="AF70" i="19"/>
  <c r="AF542" i="19"/>
  <c r="AF344" i="19"/>
  <c r="AF211" i="19"/>
  <c r="AF136" i="19"/>
  <c r="AF69" i="19"/>
  <c r="AF338" i="19"/>
  <c r="AF151" i="19"/>
  <c r="AF35" i="19"/>
  <c r="AF301" i="19"/>
  <c r="AF128" i="19"/>
  <c r="AF18" i="19"/>
  <c r="AF327" i="19"/>
  <c r="AF135" i="19"/>
  <c r="AF21" i="19"/>
  <c r="AF300" i="19"/>
  <c r="AF117" i="19"/>
  <c r="AF2" i="19"/>
  <c r="AF475" i="19"/>
  <c r="AF83" i="19"/>
  <c r="AF561" i="19"/>
  <c r="AF259" i="19"/>
  <c r="AF116" i="19"/>
  <c r="AF512" i="19"/>
  <c r="AF86" i="19"/>
  <c r="AF516" i="19"/>
  <c r="AF242" i="19"/>
  <c r="AF112" i="19"/>
  <c r="AF205" i="19"/>
  <c r="AF200" i="19"/>
  <c r="AF513" i="19"/>
  <c r="AF230" i="19"/>
  <c r="AF102" i="19"/>
  <c r="AF435" i="19"/>
  <c r="AF186" i="19"/>
  <c r="AF64" i="19"/>
  <c r="AF45" i="19"/>
  <c r="AF415" i="19"/>
  <c r="AF414" i="19"/>
  <c r="AF465" i="19"/>
  <c r="AF341" i="19"/>
  <c r="AF187" i="19"/>
  <c r="AF185" i="19"/>
  <c r="AF178" i="19"/>
  <c r="AF153" i="19"/>
  <c r="AF68" i="19"/>
  <c r="AF52" i="19"/>
  <c r="AF61" i="19"/>
  <c r="AK582" i="19"/>
  <c r="CB582" i="19" s="1"/>
  <c r="AK568" i="19"/>
  <c r="CB568" i="19" s="1"/>
  <c r="AK554" i="19"/>
  <c r="CB554" i="19" s="1"/>
  <c r="AK540" i="19"/>
  <c r="CB540" i="19" s="1"/>
  <c r="AK524" i="19"/>
  <c r="CB524" i="19" s="1"/>
  <c r="AK510" i="19"/>
  <c r="CB510" i="19" s="1"/>
  <c r="AK496" i="19"/>
  <c r="CB496" i="19" s="1"/>
  <c r="AK482" i="19"/>
  <c r="CB482" i="19" s="1"/>
  <c r="AK468" i="19"/>
  <c r="CB468" i="19" s="1"/>
  <c r="AK454" i="19"/>
  <c r="CB454" i="19" s="1"/>
  <c r="AK440" i="19"/>
  <c r="CB440" i="19" s="1"/>
  <c r="AK426" i="19"/>
  <c r="CB426" i="19" s="1"/>
  <c r="AK412" i="19"/>
  <c r="CB412" i="19" s="1"/>
  <c r="AK398" i="19"/>
  <c r="CB398" i="19" s="1"/>
  <c r="AK384" i="19"/>
  <c r="CB384" i="19" s="1"/>
  <c r="AK370" i="19"/>
  <c r="CB370" i="19" s="1"/>
  <c r="AK355" i="19"/>
  <c r="CB355" i="19" s="1"/>
  <c r="AK341" i="19"/>
  <c r="CB341" i="19" s="1"/>
  <c r="AK325" i="19"/>
  <c r="CB325" i="19" s="1"/>
  <c r="AK311" i="19"/>
  <c r="CB311" i="19" s="1"/>
  <c r="AK297" i="19"/>
  <c r="CB297" i="19" s="1"/>
  <c r="AK581" i="19"/>
  <c r="CB581" i="19" s="1"/>
  <c r="AK567" i="19"/>
  <c r="CB567" i="19" s="1"/>
  <c r="AK553" i="19"/>
  <c r="CB553" i="19" s="1"/>
  <c r="AK539" i="19"/>
  <c r="CB539" i="19" s="1"/>
  <c r="AK523" i="19"/>
  <c r="CB523" i="19" s="1"/>
  <c r="AK509" i="19"/>
  <c r="CB509" i="19" s="1"/>
  <c r="AK495" i="19"/>
  <c r="CB495" i="19" s="1"/>
  <c r="AK481" i="19"/>
  <c r="CB481" i="19" s="1"/>
  <c r="AK467" i="19"/>
  <c r="CB467" i="19" s="1"/>
  <c r="AK453" i="19"/>
  <c r="CB453" i="19" s="1"/>
  <c r="AK439" i="19"/>
  <c r="CB439" i="19" s="1"/>
  <c r="AK425" i="19"/>
  <c r="CB425" i="19" s="1"/>
  <c r="AK411" i="19"/>
  <c r="CB411" i="19" s="1"/>
  <c r="AK397" i="19"/>
  <c r="CB397" i="19" s="1"/>
  <c r="AK383" i="19"/>
  <c r="CB383" i="19" s="1"/>
  <c r="AK369" i="19"/>
  <c r="CB369" i="19" s="1"/>
  <c r="AK354" i="19"/>
  <c r="CB354" i="19" s="1"/>
  <c r="AK340" i="19"/>
  <c r="CB340" i="19" s="1"/>
  <c r="AK324" i="19"/>
  <c r="CB324" i="19" s="1"/>
  <c r="AK310" i="19"/>
  <c r="CB310" i="19" s="1"/>
  <c r="AK296" i="19"/>
  <c r="CB296" i="19" s="1"/>
  <c r="AK580" i="19"/>
  <c r="CB580" i="19" s="1"/>
  <c r="AK566" i="19"/>
  <c r="CB566" i="19" s="1"/>
  <c r="AK552" i="19"/>
  <c r="CB552" i="19" s="1"/>
  <c r="AK538" i="19"/>
  <c r="CB538" i="19" s="1"/>
  <c r="AK522" i="19"/>
  <c r="CB522" i="19" s="1"/>
  <c r="AK508" i="19"/>
  <c r="CB508" i="19" s="1"/>
  <c r="AK494" i="19"/>
  <c r="CB494" i="19" s="1"/>
  <c r="AK480" i="19"/>
  <c r="CB480" i="19" s="1"/>
  <c r="AK466" i="19"/>
  <c r="CB466" i="19" s="1"/>
  <c r="AK452" i="19"/>
  <c r="CB452" i="19" s="1"/>
  <c r="AK438" i="19"/>
  <c r="CB438" i="19" s="1"/>
  <c r="AK424" i="19"/>
  <c r="CB424" i="19" s="1"/>
  <c r="AK410" i="19"/>
  <c r="CB410" i="19" s="1"/>
  <c r="AK396" i="19"/>
  <c r="CB396" i="19" s="1"/>
  <c r="AK382" i="19"/>
  <c r="CB382" i="19" s="1"/>
  <c r="AK368" i="19"/>
  <c r="CB368" i="19" s="1"/>
  <c r="AK353" i="19"/>
  <c r="CB353" i="19" s="1"/>
  <c r="AK339" i="19"/>
  <c r="CB339" i="19" s="1"/>
  <c r="AK323" i="19"/>
  <c r="CB323" i="19" s="1"/>
  <c r="AK309" i="19"/>
  <c r="CB309" i="19" s="1"/>
  <c r="AK295" i="19"/>
  <c r="CB295" i="19" s="1"/>
  <c r="AK579" i="19"/>
  <c r="CB579" i="19" s="1"/>
  <c r="AK565" i="19"/>
  <c r="CB565" i="19" s="1"/>
  <c r="AK551" i="19"/>
  <c r="CB551" i="19" s="1"/>
  <c r="AK536" i="19"/>
  <c r="CB536" i="19" s="1"/>
  <c r="AK521" i="19"/>
  <c r="CB521" i="19" s="1"/>
  <c r="AK507" i="19"/>
  <c r="CB507" i="19" s="1"/>
  <c r="AK493" i="19"/>
  <c r="CB493" i="19" s="1"/>
  <c r="AK479" i="19"/>
  <c r="CB479" i="19" s="1"/>
  <c r="AK465" i="19"/>
  <c r="CB465" i="19" s="1"/>
  <c r="AK451" i="19"/>
  <c r="CB451" i="19" s="1"/>
  <c r="AK437" i="19"/>
  <c r="CB437" i="19" s="1"/>
  <c r="AK423" i="19"/>
  <c r="CB423" i="19" s="1"/>
  <c r="AK409" i="19"/>
  <c r="CB409" i="19" s="1"/>
  <c r="AK395" i="19"/>
  <c r="CB395" i="19" s="1"/>
  <c r="AK381" i="19"/>
  <c r="CB381" i="19" s="1"/>
  <c r="AK367" i="19"/>
  <c r="CB367" i="19" s="1"/>
  <c r="AK352" i="19"/>
  <c r="CB352" i="19" s="1"/>
  <c r="AK338" i="19"/>
  <c r="CB338" i="19" s="1"/>
  <c r="AK322" i="19"/>
  <c r="CB322" i="19" s="1"/>
  <c r="AK308" i="19"/>
  <c r="CB308" i="19" s="1"/>
  <c r="AK294" i="19"/>
  <c r="CB294" i="19" s="1"/>
  <c r="AK578" i="19"/>
  <c r="CB578" i="19" s="1"/>
  <c r="AK564" i="19"/>
  <c r="CB564" i="19" s="1"/>
  <c r="AK550" i="19"/>
  <c r="CB550" i="19" s="1"/>
  <c r="AK535" i="19"/>
  <c r="CB535" i="19" s="1"/>
  <c r="AK520" i="19"/>
  <c r="CB520" i="19" s="1"/>
  <c r="AK506" i="19"/>
  <c r="CB506" i="19" s="1"/>
  <c r="AK492" i="19"/>
  <c r="CB492" i="19" s="1"/>
  <c r="AK478" i="19"/>
  <c r="CB478" i="19" s="1"/>
  <c r="AK464" i="19"/>
  <c r="CB464" i="19" s="1"/>
  <c r="AK450" i="19"/>
  <c r="CB450" i="19" s="1"/>
  <c r="AK436" i="19"/>
  <c r="CB436" i="19" s="1"/>
  <c r="AK422" i="19"/>
  <c r="CB422" i="19" s="1"/>
  <c r="AK408" i="19"/>
  <c r="CB408" i="19" s="1"/>
  <c r="AK394" i="19"/>
  <c r="CB394" i="19" s="1"/>
  <c r="AK380" i="19"/>
  <c r="CB380" i="19" s="1"/>
  <c r="AK366" i="19"/>
  <c r="CB366" i="19" s="1"/>
  <c r="AK351" i="19"/>
  <c r="CB351" i="19" s="1"/>
  <c r="AK336" i="19"/>
  <c r="CB336" i="19" s="1"/>
  <c r="AK321" i="19"/>
  <c r="CB321" i="19" s="1"/>
  <c r="AK307" i="19"/>
  <c r="CB307" i="19" s="1"/>
  <c r="AK293" i="19"/>
  <c r="CB293" i="19" s="1"/>
  <c r="AK577" i="19"/>
  <c r="CB577" i="19" s="1"/>
  <c r="AK563" i="19"/>
  <c r="CB563" i="19" s="1"/>
  <c r="AK549" i="19"/>
  <c r="CB549" i="19" s="1"/>
  <c r="AK534" i="19"/>
  <c r="CB534" i="19" s="1"/>
  <c r="AK519" i="19"/>
  <c r="CB519" i="19" s="1"/>
  <c r="AK505" i="19"/>
  <c r="CB505" i="19" s="1"/>
  <c r="AK491" i="19"/>
  <c r="CB491" i="19" s="1"/>
  <c r="AK477" i="19"/>
  <c r="CB477" i="19" s="1"/>
  <c r="AK463" i="19"/>
  <c r="CB463" i="19" s="1"/>
  <c r="AK449" i="19"/>
  <c r="CB449" i="19" s="1"/>
  <c r="AK435" i="19"/>
  <c r="CB435" i="19" s="1"/>
  <c r="AK421" i="19"/>
  <c r="CB421" i="19" s="1"/>
  <c r="AK407" i="19"/>
  <c r="CB407" i="19" s="1"/>
  <c r="AK393" i="19"/>
  <c r="CB393" i="19" s="1"/>
  <c r="AK379" i="19"/>
  <c r="CB379" i="19" s="1"/>
  <c r="AK365" i="19"/>
  <c r="CB365" i="19" s="1"/>
  <c r="AK350" i="19"/>
  <c r="CB350" i="19" s="1"/>
  <c r="AK335" i="19"/>
  <c r="CB335" i="19" s="1"/>
  <c r="AK320" i="19"/>
  <c r="CB320" i="19" s="1"/>
  <c r="AK306" i="19"/>
  <c r="CB306" i="19" s="1"/>
  <c r="AK292" i="19"/>
  <c r="CB292" i="19" s="1"/>
  <c r="AK575" i="19"/>
  <c r="CB575" i="19" s="1"/>
  <c r="AK561" i="19"/>
  <c r="CB561" i="19" s="1"/>
  <c r="AK547" i="19"/>
  <c r="CB547" i="19" s="1"/>
  <c r="AK531" i="19"/>
  <c r="CB531" i="19" s="1"/>
  <c r="AK517" i="19"/>
  <c r="CB517" i="19" s="1"/>
  <c r="AK503" i="19"/>
  <c r="CB503" i="19" s="1"/>
  <c r="AK489" i="19"/>
  <c r="CB489" i="19" s="1"/>
  <c r="AK475" i="19"/>
  <c r="CB475" i="19" s="1"/>
  <c r="AK461" i="19"/>
  <c r="CB461" i="19" s="1"/>
  <c r="AK447" i="19"/>
  <c r="CB447" i="19" s="1"/>
  <c r="AK433" i="19"/>
  <c r="CB433" i="19" s="1"/>
  <c r="AK419" i="19"/>
  <c r="CB419" i="19" s="1"/>
  <c r="AK405" i="19"/>
  <c r="CB405" i="19" s="1"/>
  <c r="AK391" i="19"/>
  <c r="CB391" i="19" s="1"/>
  <c r="AK377" i="19"/>
  <c r="CB377" i="19" s="1"/>
  <c r="AK363" i="19"/>
  <c r="CB363" i="19" s="1"/>
  <c r="AK348" i="19"/>
  <c r="CB348" i="19" s="1"/>
  <c r="AK333" i="19"/>
  <c r="CB333" i="19" s="1"/>
  <c r="AK318" i="19"/>
  <c r="CB318" i="19" s="1"/>
  <c r="AK304" i="19"/>
  <c r="CB304" i="19" s="1"/>
  <c r="AK562" i="19"/>
  <c r="CB562" i="19" s="1"/>
  <c r="AK533" i="19"/>
  <c r="CB533" i="19" s="1"/>
  <c r="AK504" i="19"/>
  <c r="CB504" i="19" s="1"/>
  <c r="AK476" i="19"/>
  <c r="CB476" i="19" s="1"/>
  <c r="AK448" i="19"/>
  <c r="CB448" i="19" s="1"/>
  <c r="AK420" i="19"/>
  <c r="CB420" i="19" s="1"/>
  <c r="AK392" i="19"/>
  <c r="CB392" i="19" s="1"/>
  <c r="AK364" i="19"/>
  <c r="CB364" i="19" s="1"/>
  <c r="AK334" i="19"/>
  <c r="CB334" i="19" s="1"/>
  <c r="AK305" i="19"/>
  <c r="CB305" i="19" s="1"/>
  <c r="AK284" i="19"/>
  <c r="CB284" i="19" s="1"/>
  <c r="AK270" i="19"/>
  <c r="CB270" i="19" s="1"/>
  <c r="AK256" i="19"/>
  <c r="CB256" i="19" s="1"/>
  <c r="AK242" i="19"/>
  <c r="CB242" i="19" s="1"/>
  <c r="AK228" i="19"/>
  <c r="CB228" i="19" s="1"/>
  <c r="AK214" i="19"/>
  <c r="CB214" i="19" s="1"/>
  <c r="AK200" i="19"/>
  <c r="CB200" i="19" s="1"/>
  <c r="AK186" i="19"/>
  <c r="CB186" i="19" s="1"/>
  <c r="AK172" i="19"/>
  <c r="CB172" i="19" s="1"/>
  <c r="AK158" i="19"/>
  <c r="CB158" i="19" s="1"/>
  <c r="AK144" i="19"/>
  <c r="CB144" i="19" s="1"/>
  <c r="AK129" i="19"/>
  <c r="CB129" i="19" s="1"/>
  <c r="AK115" i="19"/>
  <c r="CB115" i="19" s="1"/>
  <c r="AK101" i="19"/>
  <c r="CB101" i="19" s="1"/>
  <c r="AK87" i="19"/>
  <c r="CB87" i="19" s="1"/>
  <c r="AK73" i="19"/>
  <c r="CB73" i="19" s="1"/>
  <c r="AK560" i="19"/>
  <c r="CB560" i="19" s="1"/>
  <c r="AK530" i="19"/>
  <c r="CB530" i="19" s="1"/>
  <c r="AK502" i="19"/>
  <c r="CB502" i="19" s="1"/>
  <c r="AK474" i="19"/>
  <c r="CB474" i="19" s="1"/>
  <c r="AK446" i="19"/>
  <c r="CB446" i="19" s="1"/>
  <c r="AK418" i="19"/>
  <c r="CB418" i="19" s="1"/>
  <c r="AK390" i="19"/>
  <c r="CB390" i="19" s="1"/>
  <c r="AK362" i="19"/>
  <c r="CB362" i="19" s="1"/>
  <c r="AK332" i="19"/>
  <c r="CB332" i="19" s="1"/>
  <c r="AK303" i="19"/>
  <c r="CB303" i="19" s="1"/>
  <c r="AK283" i="19"/>
  <c r="CB283" i="19" s="1"/>
  <c r="AK269" i="19"/>
  <c r="CB269" i="19" s="1"/>
  <c r="AK255" i="19"/>
  <c r="CB255" i="19" s="1"/>
  <c r="AK241" i="19"/>
  <c r="CB241" i="19" s="1"/>
  <c r="AK227" i="19"/>
  <c r="CB227" i="19" s="1"/>
  <c r="AK213" i="19"/>
  <c r="CB213" i="19" s="1"/>
  <c r="AK199" i="19"/>
  <c r="CB199" i="19" s="1"/>
  <c r="AK185" i="19"/>
  <c r="CB185" i="19" s="1"/>
  <c r="AK171" i="19"/>
  <c r="CB171" i="19" s="1"/>
  <c r="AK157" i="19"/>
  <c r="CB157" i="19" s="1"/>
  <c r="AK143" i="19"/>
  <c r="CB143" i="19" s="1"/>
  <c r="AK128" i="19"/>
  <c r="CB128" i="19" s="1"/>
  <c r="AK114" i="19"/>
  <c r="CB114" i="19" s="1"/>
  <c r="AK100" i="19"/>
  <c r="CB100" i="19" s="1"/>
  <c r="AK86" i="19"/>
  <c r="CB86" i="19" s="1"/>
  <c r="AK72" i="19"/>
  <c r="CB72" i="19" s="1"/>
  <c r="AK559" i="19"/>
  <c r="CB559" i="19" s="1"/>
  <c r="AK529" i="19"/>
  <c r="CB529" i="19" s="1"/>
  <c r="AK501" i="19"/>
  <c r="CB501" i="19" s="1"/>
  <c r="AK473" i="19"/>
  <c r="CB473" i="19" s="1"/>
  <c r="AK445" i="19"/>
  <c r="CB445" i="19" s="1"/>
  <c r="AK417" i="19"/>
  <c r="CB417" i="19" s="1"/>
  <c r="AK389" i="19"/>
  <c r="CB389" i="19" s="1"/>
  <c r="AK360" i="19"/>
  <c r="CB360" i="19" s="1"/>
  <c r="AK330" i="19"/>
  <c r="CB330" i="19" s="1"/>
  <c r="AK302" i="19"/>
  <c r="CB302" i="19" s="1"/>
  <c r="AK282" i="19"/>
  <c r="CB282" i="19" s="1"/>
  <c r="AK268" i="19"/>
  <c r="CB268" i="19" s="1"/>
  <c r="AK254" i="19"/>
  <c r="CB254" i="19" s="1"/>
  <c r="AK240" i="19"/>
  <c r="CB240" i="19" s="1"/>
  <c r="AK226" i="19"/>
  <c r="CB226" i="19" s="1"/>
  <c r="AK212" i="19"/>
  <c r="CB212" i="19" s="1"/>
  <c r="AK198" i="19"/>
  <c r="CB198" i="19" s="1"/>
  <c r="AK184" i="19"/>
  <c r="CB184" i="19" s="1"/>
  <c r="AK170" i="19"/>
  <c r="CB170" i="19" s="1"/>
  <c r="AK156" i="19"/>
  <c r="CB156" i="19" s="1"/>
  <c r="AK142" i="19"/>
  <c r="CB142" i="19" s="1"/>
  <c r="AK127" i="19"/>
  <c r="CB127" i="19" s="1"/>
  <c r="AK113" i="19"/>
  <c r="CB113" i="19" s="1"/>
  <c r="AK99" i="19"/>
  <c r="CB99" i="19" s="1"/>
  <c r="AK85" i="19"/>
  <c r="CB85" i="19" s="1"/>
  <c r="AK70" i="19"/>
  <c r="CB70" i="19" s="1"/>
  <c r="AK586" i="19"/>
  <c r="CB586" i="19" s="1"/>
  <c r="AK558" i="19"/>
  <c r="CB558" i="19" s="1"/>
  <c r="AK528" i="19"/>
  <c r="CB528" i="19" s="1"/>
  <c r="AK500" i="19"/>
  <c r="CB500" i="19" s="1"/>
  <c r="AK472" i="19"/>
  <c r="CB472" i="19" s="1"/>
  <c r="AK444" i="19"/>
  <c r="CB444" i="19" s="1"/>
  <c r="AK416" i="19"/>
  <c r="CB416" i="19" s="1"/>
  <c r="AK388" i="19"/>
  <c r="CB388" i="19" s="1"/>
  <c r="AK359" i="19"/>
  <c r="CB359" i="19" s="1"/>
  <c r="AK329" i="19"/>
  <c r="CB329" i="19" s="1"/>
  <c r="AK301" i="19"/>
  <c r="CB301" i="19" s="1"/>
  <c r="AK281" i="19"/>
  <c r="CB281" i="19" s="1"/>
  <c r="AK267" i="19"/>
  <c r="CB267" i="19" s="1"/>
  <c r="AK253" i="19"/>
  <c r="CB253" i="19" s="1"/>
  <c r="AK239" i="19"/>
  <c r="CB239" i="19" s="1"/>
  <c r="AK225" i="19"/>
  <c r="CB225" i="19" s="1"/>
  <c r="AK211" i="19"/>
  <c r="CB211" i="19" s="1"/>
  <c r="AK197" i="19"/>
  <c r="CB197" i="19" s="1"/>
  <c r="AK183" i="19"/>
  <c r="CB183" i="19" s="1"/>
  <c r="AK169" i="19"/>
  <c r="CB169" i="19" s="1"/>
  <c r="AK155" i="19"/>
  <c r="CB155" i="19" s="1"/>
  <c r="AK141" i="19"/>
  <c r="CB141" i="19" s="1"/>
  <c r="AK126" i="19"/>
  <c r="CB126" i="19" s="1"/>
  <c r="AK112" i="19"/>
  <c r="CB112" i="19" s="1"/>
  <c r="AK98" i="19"/>
  <c r="CB98" i="19" s="1"/>
  <c r="AK84" i="19"/>
  <c r="CB84" i="19" s="1"/>
  <c r="AK584" i="19"/>
  <c r="CB584" i="19" s="1"/>
  <c r="AK556" i="19"/>
  <c r="CB556" i="19" s="1"/>
  <c r="AK526" i="19"/>
  <c r="CB526" i="19" s="1"/>
  <c r="AK498" i="19"/>
  <c r="CB498" i="19" s="1"/>
  <c r="AK470" i="19"/>
  <c r="CB470" i="19" s="1"/>
  <c r="AK442" i="19"/>
  <c r="CB442" i="19" s="1"/>
  <c r="AK414" i="19"/>
  <c r="CB414" i="19" s="1"/>
  <c r="AK386" i="19"/>
  <c r="CB386" i="19" s="1"/>
  <c r="AK357" i="19"/>
  <c r="CB357" i="19" s="1"/>
  <c r="AK327" i="19"/>
  <c r="CB327" i="19" s="1"/>
  <c r="AK299" i="19"/>
  <c r="CB299" i="19" s="1"/>
  <c r="AK279" i="19"/>
  <c r="CB279" i="19" s="1"/>
  <c r="AK265" i="19"/>
  <c r="CB265" i="19" s="1"/>
  <c r="AK251" i="19"/>
  <c r="CB251" i="19" s="1"/>
  <c r="AK237" i="19"/>
  <c r="CB237" i="19" s="1"/>
  <c r="AK223" i="19"/>
  <c r="CB223" i="19" s="1"/>
  <c r="AK209" i="19"/>
  <c r="CB209" i="19" s="1"/>
  <c r="AK195" i="19"/>
  <c r="CB195" i="19" s="1"/>
  <c r="AK181" i="19"/>
  <c r="CB181" i="19" s="1"/>
  <c r="AK167" i="19"/>
  <c r="CB167" i="19" s="1"/>
  <c r="AK153" i="19"/>
  <c r="CB153" i="19" s="1"/>
  <c r="AK139" i="19"/>
  <c r="CB139" i="19" s="1"/>
  <c r="AK124" i="19"/>
  <c r="CB124" i="19" s="1"/>
  <c r="AK110" i="19"/>
  <c r="CB110" i="19" s="1"/>
  <c r="AK96" i="19"/>
  <c r="CB96" i="19" s="1"/>
  <c r="AK82" i="19"/>
  <c r="CB82" i="19" s="1"/>
  <c r="AK583" i="19"/>
  <c r="CB583" i="19" s="1"/>
  <c r="AK555" i="19"/>
  <c r="CB555" i="19" s="1"/>
  <c r="AK525" i="19"/>
  <c r="CB525" i="19" s="1"/>
  <c r="AK497" i="19"/>
  <c r="CB497" i="19" s="1"/>
  <c r="AK469" i="19"/>
  <c r="CB469" i="19" s="1"/>
  <c r="AK441" i="19"/>
  <c r="CB441" i="19" s="1"/>
  <c r="AK413" i="19"/>
  <c r="CB413" i="19" s="1"/>
  <c r="AK385" i="19"/>
  <c r="CB385" i="19" s="1"/>
  <c r="AK356" i="19"/>
  <c r="CB356" i="19" s="1"/>
  <c r="AK326" i="19"/>
  <c r="CB326" i="19" s="1"/>
  <c r="AK298" i="19"/>
  <c r="CB298" i="19" s="1"/>
  <c r="AK278" i="19"/>
  <c r="CB278" i="19" s="1"/>
  <c r="AK264" i="19"/>
  <c r="CB264" i="19" s="1"/>
  <c r="AK250" i="19"/>
  <c r="CB250" i="19" s="1"/>
  <c r="AK236" i="19"/>
  <c r="CB236" i="19" s="1"/>
  <c r="AK222" i="19"/>
  <c r="CB222" i="19" s="1"/>
  <c r="AK208" i="19"/>
  <c r="CB208" i="19" s="1"/>
  <c r="AK194" i="19"/>
  <c r="CB194" i="19" s="1"/>
  <c r="AK180" i="19"/>
  <c r="CB180" i="19" s="1"/>
  <c r="AK166" i="19"/>
  <c r="CB166" i="19" s="1"/>
  <c r="AK152" i="19"/>
  <c r="CB152" i="19" s="1"/>
  <c r="AK138" i="19"/>
  <c r="CB138" i="19" s="1"/>
  <c r="AK123" i="19"/>
  <c r="CB123" i="19" s="1"/>
  <c r="AK109" i="19"/>
  <c r="CB109" i="19" s="1"/>
  <c r="AK95" i="19"/>
  <c r="CB95" i="19" s="1"/>
  <c r="AK81" i="19"/>
  <c r="CB81" i="19" s="1"/>
  <c r="AK576" i="19"/>
  <c r="CB576" i="19" s="1"/>
  <c r="AK548" i="19"/>
  <c r="CB548" i="19" s="1"/>
  <c r="AK518" i="19"/>
  <c r="CB518" i="19" s="1"/>
  <c r="AK490" i="19"/>
  <c r="CB490" i="19" s="1"/>
  <c r="AK462" i="19"/>
  <c r="CB462" i="19" s="1"/>
  <c r="AK434" i="19"/>
  <c r="CB434" i="19" s="1"/>
  <c r="AK406" i="19"/>
  <c r="CB406" i="19" s="1"/>
  <c r="AK378" i="19"/>
  <c r="CB378" i="19" s="1"/>
  <c r="AK349" i="19"/>
  <c r="CB349" i="19" s="1"/>
  <c r="AK319" i="19"/>
  <c r="CB319" i="19" s="1"/>
  <c r="AK291" i="19"/>
  <c r="CB291" i="19" s="1"/>
  <c r="AK277" i="19"/>
  <c r="CB277" i="19" s="1"/>
  <c r="AK263" i="19"/>
  <c r="CB263" i="19" s="1"/>
  <c r="AK249" i="19"/>
  <c r="CB249" i="19" s="1"/>
  <c r="AK235" i="19"/>
  <c r="CB235" i="19" s="1"/>
  <c r="AK221" i="19"/>
  <c r="CB221" i="19" s="1"/>
  <c r="AK207" i="19"/>
  <c r="CB207" i="19" s="1"/>
  <c r="AK193" i="19"/>
  <c r="CB193" i="19" s="1"/>
  <c r="AK179" i="19"/>
  <c r="CB179" i="19" s="1"/>
  <c r="AK165" i="19"/>
  <c r="CB165" i="19" s="1"/>
  <c r="AK151" i="19"/>
  <c r="CB151" i="19" s="1"/>
  <c r="AK136" i="19"/>
  <c r="CB136" i="19" s="1"/>
  <c r="AK122" i="19"/>
  <c r="CB122" i="19" s="1"/>
  <c r="AK108" i="19"/>
  <c r="CB108" i="19" s="1"/>
  <c r="AK94" i="19"/>
  <c r="CB94" i="19" s="1"/>
  <c r="AK80" i="19"/>
  <c r="CB80" i="19" s="1"/>
  <c r="AK574" i="19"/>
  <c r="CB574" i="19" s="1"/>
  <c r="AK546" i="19"/>
  <c r="CB546" i="19" s="1"/>
  <c r="AK516" i="19"/>
  <c r="CB516" i="19" s="1"/>
  <c r="AK488" i="19"/>
  <c r="CB488" i="19" s="1"/>
  <c r="AK460" i="19"/>
  <c r="CB460" i="19" s="1"/>
  <c r="AK432" i="19"/>
  <c r="CB432" i="19" s="1"/>
  <c r="AK404" i="19"/>
  <c r="CB404" i="19" s="1"/>
  <c r="AK376" i="19"/>
  <c r="CB376" i="19" s="1"/>
  <c r="AK347" i="19"/>
  <c r="CB347" i="19" s="1"/>
  <c r="AK317" i="19"/>
  <c r="CB317" i="19" s="1"/>
  <c r="AK290" i="19"/>
  <c r="CB290" i="19" s="1"/>
  <c r="AK276" i="19"/>
  <c r="CB276" i="19" s="1"/>
  <c r="AK262" i="19"/>
  <c r="CB262" i="19" s="1"/>
  <c r="AK248" i="19"/>
  <c r="CB248" i="19" s="1"/>
  <c r="AK234" i="19"/>
  <c r="CB234" i="19" s="1"/>
  <c r="AK220" i="19"/>
  <c r="CB220" i="19" s="1"/>
  <c r="AK206" i="19"/>
  <c r="CB206" i="19" s="1"/>
  <c r="AK192" i="19"/>
  <c r="CB192" i="19" s="1"/>
  <c r="AK178" i="19"/>
  <c r="CB178" i="19" s="1"/>
  <c r="AK164" i="19"/>
  <c r="CB164" i="19" s="1"/>
  <c r="AK150" i="19"/>
  <c r="CB150" i="19" s="1"/>
  <c r="AK135" i="19"/>
  <c r="CB135" i="19" s="1"/>
  <c r="AK121" i="19"/>
  <c r="CB121" i="19" s="1"/>
  <c r="AK107" i="19"/>
  <c r="CB107" i="19" s="1"/>
  <c r="AK93" i="19"/>
  <c r="CB93" i="19" s="1"/>
  <c r="AK79" i="19"/>
  <c r="CB79" i="19" s="1"/>
  <c r="AK572" i="19"/>
  <c r="CB572" i="19" s="1"/>
  <c r="AK544" i="19"/>
  <c r="CB544" i="19" s="1"/>
  <c r="AK514" i="19"/>
  <c r="CB514" i="19" s="1"/>
  <c r="AK486" i="19"/>
  <c r="CB486" i="19" s="1"/>
  <c r="AK458" i="19"/>
  <c r="CB458" i="19" s="1"/>
  <c r="AK430" i="19"/>
  <c r="CB430" i="19" s="1"/>
  <c r="AK402" i="19"/>
  <c r="CB402" i="19" s="1"/>
  <c r="AK374" i="19"/>
  <c r="CB374" i="19" s="1"/>
  <c r="AK345" i="19"/>
  <c r="CB345" i="19" s="1"/>
  <c r="AK315" i="19"/>
  <c r="CB315" i="19" s="1"/>
  <c r="AK288" i="19"/>
  <c r="CB288" i="19" s="1"/>
  <c r="AK274" i="19"/>
  <c r="CB274" i="19" s="1"/>
  <c r="AK260" i="19"/>
  <c r="CB260" i="19" s="1"/>
  <c r="AK246" i="19"/>
  <c r="CB246" i="19" s="1"/>
  <c r="AK232" i="19"/>
  <c r="CB232" i="19" s="1"/>
  <c r="AK218" i="19"/>
  <c r="CB218" i="19" s="1"/>
  <c r="AK204" i="19"/>
  <c r="CB204" i="19" s="1"/>
  <c r="AK190" i="19"/>
  <c r="CB190" i="19" s="1"/>
  <c r="AK176" i="19"/>
  <c r="CB176" i="19" s="1"/>
  <c r="AK162" i="19"/>
  <c r="CB162" i="19" s="1"/>
  <c r="AK148" i="19"/>
  <c r="CB148" i="19" s="1"/>
  <c r="AK133" i="19"/>
  <c r="CB133" i="19" s="1"/>
  <c r="AK119" i="19"/>
  <c r="CB119" i="19" s="1"/>
  <c r="AK105" i="19"/>
  <c r="CB105" i="19" s="1"/>
  <c r="AK91" i="19"/>
  <c r="CB91" i="19" s="1"/>
  <c r="AK77" i="19"/>
  <c r="CB77" i="19" s="1"/>
  <c r="AK541" i="19"/>
  <c r="CB541" i="19" s="1"/>
  <c r="AK456" i="19"/>
  <c r="CB456" i="19" s="1"/>
  <c r="AK373" i="19"/>
  <c r="CB373" i="19" s="1"/>
  <c r="AK289" i="19"/>
  <c r="CB289" i="19" s="1"/>
  <c r="AK252" i="19"/>
  <c r="CB252" i="19" s="1"/>
  <c r="AK215" i="19"/>
  <c r="CB215" i="19" s="1"/>
  <c r="AK174" i="19"/>
  <c r="CB174" i="19" s="1"/>
  <c r="AK132" i="19"/>
  <c r="CB132" i="19" s="1"/>
  <c r="AK92" i="19"/>
  <c r="CB92" i="19" s="1"/>
  <c r="AK527" i="19"/>
  <c r="CB527" i="19" s="1"/>
  <c r="AK455" i="19"/>
  <c r="CB455" i="19" s="1"/>
  <c r="AK372" i="19"/>
  <c r="CB372" i="19" s="1"/>
  <c r="AK287" i="19"/>
  <c r="CB287" i="19" s="1"/>
  <c r="AK247" i="19"/>
  <c r="CB247" i="19" s="1"/>
  <c r="AK210" i="19"/>
  <c r="CB210" i="19" s="1"/>
  <c r="AK173" i="19"/>
  <c r="CB173" i="19" s="1"/>
  <c r="AK131" i="19"/>
  <c r="CB131" i="19" s="1"/>
  <c r="AK90" i="19"/>
  <c r="CB90" i="19" s="1"/>
  <c r="AK515" i="19"/>
  <c r="CB515" i="19" s="1"/>
  <c r="AK443" i="19"/>
  <c r="CB443" i="19" s="1"/>
  <c r="AK371" i="19"/>
  <c r="CB371" i="19" s="1"/>
  <c r="AK286" i="19"/>
  <c r="CB286" i="19" s="1"/>
  <c r="AK245" i="19"/>
  <c r="CB245" i="19" s="1"/>
  <c r="AK205" i="19"/>
  <c r="CB205" i="19" s="1"/>
  <c r="AK168" i="19"/>
  <c r="CB168" i="19" s="1"/>
  <c r="AK130" i="19"/>
  <c r="CB130" i="19" s="1"/>
  <c r="AK89" i="19"/>
  <c r="CB89" i="19" s="1"/>
  <c r="AK569" i="19"/>
  <c r="CB569" i="19" s="1"/>
  <c r="AK484" i="19"/>
  <c r="CB484" i="19" s="1"/>
  <c r="AK401" i="19"/>
  <c r="CB401" i="19" s="1"/>
  <c r="AK316" i="19"/>
  <c r="CB316" i="19" s="1"/>
  <c r="AK266" i="19"/>
  <c r="CB266" i="19" s="1"/>
  <c r="AK229" i="19"/>
  <c r="CB229" i="19" s="1"/>
  <c r="AK188" i="19"/>
  <c r="CB188" i="19" s="1"/>
  <c r="AK147" i="19"/>
  <c r="CB147" i="19" s="1"/>
  <c r="AK106" i="19"/>
  <c r="CB106" i="19" s="1"/>
  <c r="AK557" i="19"/>
  <c r="CB557" i="19" s="1"/>
  <c r="AK483" i="19"/>
  <c r="CB483" i="19" s="1"/>
  <c r="AK400" i="19"/>
  <c r="CB400" i="19" s="1"/>
  <c r="AK314" i="19"/>
  <c r="CB314" i="19" s="1"/>
  <c r="AK261" i="19"/>
  <c r="CB261" i="19" s="1"/>
  <c r="AK224" i="19"/>
  <c r="CB224" i="19" s="1"/>
  <c r="AK187" i="19"/>
  <c r="CB187" i="19" s="1"/>
  <c r="AK146" i="19"/>
  <c r="CB146" i="19" s="1"/>
  <c r="AK104" i="19"/>
  <c r="CB104" i="19" s="1"/>
  <c r="AK545" i="19"/>
  <c r="CB545" i="19" s="1"/>
  <c r="AK471" i="19"/>
  <c r="CB471" i="19" s="1"/>
  <c r="AK399" i="19"/>
  <c r="CB399" i="19" s="1"/>
  <c r="AK313" i="19"/>
  <c r="CB313" i="19" s="1"/>
  <c r="AK259" i="19"/>
  <c r="CB259" i="19" s="1"/>
  <c r="AK219" i="19"/>
  <c r="CB219" i="19" s="1"/>
  <c r="AK182" i="19"/>
  <c r="CB182" i="19" s="1"/>
  <c r="AK145" i="19"/>
  <c r="CB145" i="19" s="1"/>
  <c r="AK103" i="19"/>
  <c r="CB103" i="19" s="1"/>
  <c r="AK571" i="19"/>
  <c r="CB571" i="19" s="1"/>
  <c r="AK428" i="19"/>
  <c r="CB428" i="19" s="1"/>
  <c r="AK285" i="19"/>
  <c r="CB285" i="19" s="1"/>
  <c r="AK217" i="19"/>
  <c r="CB217" i="19" s="1"/>
  <c r="AK154" i="19"/>
  <c r="CB154" i="19" s="1"/>
  <c r="AK78" i="19"/>
  <c r="CB78" i="19" s="1"/>
  <c r="AK570" i="19"/>
  <c r="CB570" i="19" s="1"/>
  <c r="AK427" i="19"/>
  <c r="CB427" i="19" s="1"/>
  <c r="AK280" i="19"/>
  <c r="CB280" i="19" s="1"/>
  <c r="AK216" i="19"/>
  <c r="CB216" i="19" s="1"/>
  <c r="AK149" i="19"/>
  <c r="CB149" i="19" s="1"/>
  <c r="AK76" i="19"/>
  <c r="CB76" i="19" s="1"/>
  <c r="AK543" i="19"/>
  <c r="CB543" i="19" s="1"/>
  <c r="AK415" i="19"/>
  <c r="CB415" i="19" s="1"/>
  <c r="AK275" i="19"/>
  <c r="CB275" i="19" s="1"/>
  <c r="AK203" i="19"/>
  <c r="CB203" i="19" s="1"/>
  <c r="AK140" i="19"/>
  <c r="CB140" i="19" s="1"/>
  <c r="AK75" i="19"/>
  <c r="CB75" i="19" s="1"/>
  <c r="AK542" i="19"/>
  <c r="CB542" i="19" s="1"/>
  <c r="AK403" i="19"/>
  <c r="CB403" i="19" s="1"/>
  <c r="AK273" i="19"/>
  <c r="CB273" i="19" s="1"/>
  <c r="AK202" i="19"/>
  <c r="CB202" i="19" s="1"/>
  <c r="AK134" i="19"/>
  <c r="CB134" i="19" s="1"/>
  <c r="AK74" i="19"/>
  <c r="CB74" i="19" s="1"/>
  <c r="AK513" i="19"/>
  <c r="CB513" i="19" s="1"/>
  <c r="AK387" i="19"/>
  <c r="CB387" i="19" s="1"/>
  <c r="AK272" i="19"/>
  <c r="CB272" i="19" s="1"/>
  <c r="AK201" i="19"/>
  <c r="CB201" i="19" s="1"/>
  <c r="AK125" i="19"/>
  <c r="CB125" i="19" s="1"/>
  <c r="AK512" i="19"/>
  <c r="CB512" i="19" s="1"/>
  <c r="AK375" i="19"/>
  <c r="CB375" i="19" s="1"/>
  <c r="AK271" i="19"/>
  <c r="CB271" i="19" s="1"/>
  <c r="AK196" i="19"/>
  <c r="CB196" i="19" s="1"/>
  <c r="AK120" i="19"/>
  <c r="CB120" i="19" s="1"/>
  <c r="AK511" i="19"/>
  <c r="CB511" i="19" s="1"/>
  <c r="AK358" i="19"/>
  <c r="CB358" i="19" s="1"/>
  <c r="AK258" i="19"/>
  <c r="CB258" i="19" s="1"/>
  <c r="AK191" i="19"/>
  <c r="CB191" i="19" s="1"/>
  <c r="AK118" i="19"/>
  <c r="CB118" i="19" s="1"/>
  <c r="AK459" i="19"/>
  <c r="CB459" i="19" s="1"/>
  <c r="AK342" i="19"/>
  <c r="CB342" i="19" s="1"/>
  <c r="AK238" i="19"/>
  <c r="CB238" i="19" s="1"/>
  <c r="AK163" i="19"/>
  <c r="CB163" i="19" s="1"/>
  <c r="AK102" i="19"/>
  <c r="CB102" i="19" s="1"/>
  <c r="AK457" i="19"/>
  <c r="CB457" i="19" s="1"/>
  <c r="AK328" i="19"/>
  <c r="CB328" i="19" s="1"/>
  <c r="AK233" i="19"/>
  <c r="CB233" i="19" s="1"/>
  <c r="AK161" i="19"/>
  <c r="CB161" i="19" s="1"/>
  <c r="AK97" i="19"/>
  <c r="CB97" i="19" s="1"/>
  <c r="AK585" i="19"/>
  <c r="CB585" i="19" s="1"/>
  <c r="AK243" i="19"/>
  <c r="CB243" i="19" s="1"/>
  <c r="AK487" i="19"/>
  <c r="CB487" i="19" s="1"/>
  <c r="AK189" i="19"/>
  <c r="CB189" i="19" s="1"/>
  <c r="AK485" i="19"/>
  <c r="CB485" i="19" s="1"/>
  <c r="AK177" i="19"/>
  <c r="CB177" i="19" s="1"/>
  <c r="AK429" i="19"/>
  <c r="CB429" i="19" s="1"/>
  <c r="AK160" i="19"/>
  <c r="CB160" i="19" s="1"/>
  <c r="AK346" i="19"/>
  <c r="CB346" i="19" s="1"/>
  <c r="AK159" i="19"/>
  <c r="CB159" i="19" s="1"/>
  <c r="AK312" i="19"/>
  <c r="CB312" i="19" s="1"/>
  <c r="AK111" i="19"/>
  <c r="CB111" i="19" s="1"/>
  <c r="AK300" i="19"/>
  <c r="CB300" i="19" s="1"/>
  <c r="AK88" i="19"/>
  <c r="CB88" i="19" s="1"/>
  <c r="AK431" i="19"/>
  <c r="CB431" i="19" s="1"/>
  <c r="Y10" i="19"/>
  <c r="Y32" i="19"/>
  <c r="AK343" i="19"/>
  <c r="CB343" i="19" s="1"/>
  <c r="Y16" i="19"/>
  <c r="Y34" i="19"/>
  <c r="AK257" i="19"/>
  <c r="CB257" i="19" s="1"/>
  <c r="AK230" i="19"/>
  <c r="CB230" i="19" s="1"/>
  <c r="AK175" i="19"/>
  <c r="CB175" i="19" s="1"/>
  <c r="AK117" i="19"/>
  <c r="CB117" i="19" s="1"/>
  <c r="AK83" i="19"/>
  <c r="CB83" i="19" s="1"/>
  <c r="Y11" i="19"/>
  <c r="Y36" i="19"/>
  <c r="Y38" i="19"/>
  <c r="Y17" i="19"/>
  <c r="Y37" i="19"/>
  <c r="Y18" i="19"/>
  <c r="Y19" i="19"/>
  <c r="Y39" i="19"/>
  <c r="Y20" i="19"/>
  <c r="Y23" i="19"/>
  <c r="AK573" i="19"/>
  <c r="CB573" i="19" s="1"/>
  <c r="Y21" i="19"/>
  <c r="Y3" i="19"/>
  <c r="Y22" i="19"/>
  <c r="AK344" i="19"/>
  <c r="CB344" i="19" s="1"/>
  <c r="Y6" i="19"/>
  <c r="Y30" i="19"/>
  <c r="AK499" i="19"/>
  <c r="CB499" i="19" s="1"/>
  <c r="Y5" i="19"/>
  <c r="AK244" i="19"/>
  <c r="CB244" i="19" s="1"/>
  <c r="Y7" i="19"/>
  <c r="Y24" i="19"/>
  <c r="AK231" i="19"/>
  <c r="CB231" i="19" s="1"/>
  <c r="Y8" i="19"/>
  <c r="Y25" i="19"/>
  <c r="AK116" i="19"/>
  <c r="CB116" i="19" s="1"/>
  <c r="Y9" i="19"/>
  <c r="Y31" i="19"/>
  <c r="Y33" i="19"/>
  <c r="Y35" i="19"/>
  <c r="Y4" i="19"/>
  <c r="Y15" i="19"/>
  <c r="Y40" i="19"/>
  <c r="Y26" i="19"/>
  <c r="Y27" i="19"/>
  <c r="Y28" i="19"/>
  <c r="Y13" i="19"/>
  <c r="Y12" i="19"/>
  <c r="Y14" i="19"/>
  <c r="Y29" i="19"/>
  <c r="Y2" i="19"/>
  <c r="AK34" i="19"/>
  <c r="CB34" i="19" s="1"/>
  <c r="AK60" i="19"/>
  <c r="CB60" i="19" s="1"/>
  <c r="AK4" i="19"/>
  <c r="CB4" i="19" s="1"/>
  <c r="AK62" i="19"/>
  <c r="CB62" i="19" s="1"/>
  <c r="AK49" i="19"/>
  <c r="CB49" i="19" s="1"/>
  <c r="AK51" i="19"/>
  <c r="CB51" i="19" s="1"/>
  <c r="AK5" i="19"/>
  <c r="CB5" i="19" s="1"/>
  <c r="AK25" i="19"/>
  <c r="CB25" i="19" s="1"/>
  <c r="AK26" i="19"/>
  <c r="CB26" i="19" s="1"/>
  <c r="AK36" i="19"/>
  <c r="CB36" i="19" s="1"/>
  <c r="AK71" i="19"/>
  <c r="CB71" i="19" s="1"/>
  <c r="AK37" i="19"/>
  <c r="CB37" i="19" s="1"/>
  <c r="AK67" i="19"/>
  <c r="CB67" i="19" s="1"/>
  <c r="AK45" i="19"/>
  <c r="CB45" i="19" s="1"/>
  <c r="AK10" i="19"/>
  <c r="CB10" i="19" s="1"/>
  <c r="AK31" i="19"/>
  <c r="CB31" i="19" s="1"/>
  <c r="AK17" i="19"/>
  <c r="CB17" i="19" s="1"/>
  <c r="AK15" i="19"/>
  <c r="CB15" i="19" s="1"/>
  <c r="AK39" i="19"/>
  <c r="CB39" i="19" s="1"/>
  <c r="AK68" i="19"/>
  <c r="CB68" i="19" s="1"/>
  <c r="AK53" i="19"/>
  <c r="CB53" i="19" s="1"/>
  <c r="AK13" i="19"/>
  <c r="CB13" i="19" s="1"/>
  <c r="AK3" i="19"/>
  <c r="CB3" i="19" s="1"/>
  <c r="AK61" i="19"/>
  <c r="CB61" i="19" s="1"/>
  <c r="AK65" i="19"/>
  <c r="CB65" i="19" s="1"/>
  <c r="AK6" i="19"/>
  <c r="CB6" i="19" s="1"/>
  <c r="AK57" i="19"/>
  <c r="CB57" i="19" s="1"/>
  <c r="AK18" i="19"/>
  <c r="CB18" i="19" s="1"/>
  <c r="AK14" i="19"/>
  <c r="CB14" i="19" s="1"/>
  <c r="AK27" i="19"/>
  <c r="CB27" i="19" s="1"/>
  <c r="AK42" i="19"/>
  <c r="CB42" i="19" s="1"/>
  <c r="AK29" i="19"/>
  <c r="CB29" i="19" s="1"/>
  <c r="AK21" i="19"/>
  <c r="CB21" i="19" s="1"/>
  <c r="AK58" i="19"/>
  <c r="CB58" i="19" s="1"/>
  <c r="AK2" i="19"/>
  <c r="CB2" i="19" s="1"/>
  <c r="AK47" i="19"/>
  <c r="CB47" i="19" s="1"/>
  <c r="AK16" i="19"/>
  <c r="CB16" i="19" s="1"/>
  <c r="AK35" i="19"/>
  <c r="CB35" i="19" s="1"/>
  <c r="AK22" i="19"/>
  <c r="CB22" i="19" s="1"/>
  <c r="AK28" i="19"/>
  <c r="CB28" i="19" s="1"/>
  <c r="AK64" i="19"/>
  <c r="CB64" i="19" s="1"/>
  <c r="AK19" i="19"/>
  <c r="CB19" i="19" s="1"/>
  <c r="AK56" i="19"/>
  <c r="CB56" i="19" s="1"/>
  <c r="AK54" i="19"/>
  <c r="CB54" i="19" s="1"/>
  <c r="AK40" i="19"/>
  <c r="CB40" i="19" s="1"/>
  <c r="AK8" i="19"/>
  <c r="CB8" i="19" s="1"/>
  <c r="AK20" i="19"/>
  <c r="CB20" i="19" s="1"/>
  <c r="AK69" i="19"/>
  <c r="CB69" i="19" s="1"/>
  <c r="AK48" i="19"/>
  <c r="CB48" i="19" s="1"/>
  <c r="AK12" i="19"/>
  <c r="CB12" i="19" s="1"/>
  <c r="AK59" i="19"/>
  <c r="CB59" i="19" s="1"/>
  <c r="AK43" i="19"/>
  <c r="CB43" i="19" s="1"/>
  <c r="AK24" i="19"/>
  <c r="CB24" i="19" s="1"/>
  <c r="AK23" i="19"/>
  <c r="CB23" i="19" s="1"/>
  <c r="AK50" i="19"/>
  <c r="CB50" i="19" s="1"/>
  <c r="AK38" i="19"/>
  <c r="CB38" i="19" s="1"/>
  <c r="AK66" i="19"/>
  <c r="CB66" i="19" s="1"/>
  <c r="AK44" i="19"/>
  <c r="CB44" i="19" s="1"/>
  <c r="AK52" i="19"/>
  <c r="CB52" i="19" s="1"/>
  <c r="AK55" i="19"/>
  <c r="CB55" i="19" s="1"/>
  <c r="AK32" i="19"/>
  <c r="CB32" i="19" s="1"/>
  <c r="AK63" i="19"/>
  <c r="CB63" i="19" s="1"/>
  <c r="AK11" i="19"/>
  <c r="CB11" i="19" s="1"/>
  <c r="AK33" i="19"/>
  <c r="CB33" i="19" s="1"/>
  <c r="AK9" i="19"/>
  <c r="CB9" i="19" s="1"/>
  <c r="AK46" i="19"/>
  <c r="CB46" i="19" s="1"/>
  <c r="AK7" i="19"/>
  <c r="CB7" i="19" s="1"/>
  <c r="AK30" i="19"/>
  <c r="CB30" i="19" s="1"/>
  <c r="AQ586" i="19"/>
  <c r="AQ572" i="19"/>
  <c r="AQ558" i="19"/>
  <c r="AQ544" i="19"/>
  <c r="AQ528" i="19"/>
  <c r="AQ514" i="19"/>
  <c r="AQ500" i="19"/>
  <c r="AQ486" i="19"/>
  <c r="AQ472" i="19"/>
  <c r="AQ458" i="19"/>
  <c r="AQ444" i="19"/>
  <c r="AQ430" i="19"/>
  <c r="AQ416" i="19"/>
  <c r="AQ402" i="19"/>
  <c r="AQ388" i="19"/>
  <c r="AQ374" i="19"/>
  <c r="AQ359" i="19"/>
  <c r="AQ345" i="19"/>
  <c r="AQ585" i="19"/>
  <c r="AQ571" i="19"/>
  <c r="AQ557" i="19"/>
  <c r="AQ543" i="19"/>
  <c r="AQ527" i="19"/>
  <c r="AQ513" i="19"/>
  <c r="AQ499" i="19"/>
  <c r="AQ485" i="19"/>
  <c r="AQ471" i="19"/>
  <c r="AQ457" i="19"/>
  <c r="AQ443" i="19"/>
  <c r="AQ429" i="19"/>
  <c r="AQ415" i="19"/>
  <c r="AQ401" i="19"/>
  <c r="AQ387" i="19"/>
  <c r="AQ373" i="19"/>
  <c r="AQ358" i="19"/>
  <c r="AQ344" i="19"/>
  <c r="AQ583" i="19"/>
  <c r="AQ569" i="19"/>
  <c r="AQ555" i="19"/>
  <c r="AQ541" i="19"/>
  <c r="AQ525" i="19"/>
  <c r="AQ511" i="19"/>
  <c r="AQ497" i="19"/>
  <c r="AQ483" i="19"/>
  <c r="AQ469" i="19"/>
  <c r="AQ455" i="19"/>
  <c r="AQ441" i="19"/>
  <c r="AQ427" i="19"/>
  <c r="AQ413" i="19"/>
  <c r="AQ399" i="19"/>
  <c r="AQ385" i="19"/>
  <c r="AQ371" i="19"/>
  <c r="AQ356" i="19"/>
  <c r="AQ342" i="19"/>
  <c r="AQ582" i="19"/>
  <c r="AQ568" i="19"/>
  <c r="AQ554" i="19"/>
  <c r="AQ540" i="19"/>
  <c r="AQ524" i="19"/>
  <c r="AQ510" i="19"/>
  <c r="AQ496" i="19"/>
  <c r="AQ482" i="19"/>
  <c r="AQ468" i="19"/>
  <c r="AQ454" i="19"/>
  <c r="AQ440" i="19"/>
  <c r="AQ426" i="19"/>
  <c r="AQ412" i="19"/>
  <c r="AQ398" i="19"/>
  <c r="AQ384" i="19"/>
  <c r="AQ370" i="19"/>
  <c r="AQ355" i="19"/>
  <c r="AQ341" i="19"/>
  <c r="AQ576" i="19"/>
  <c r="AQ562" i="19"/>
  <c r="AQ548" i="19"/>
  <c r="AQ533" i="19"/>
  <c r="AQ518" i="19"/>
  <c r="AQ504" i="19"/>
  <c r="AQ490" i="19"/>
  <c r="AQ476" i="19"/>
  <c r="AQ462" i="19"/>
  <c r="AQ448" i="19"/>
  <c r="AQ434" i="19"/>
  <c r="AQ420" i="19"/>
  <c r="AQ406" i="19"/>
  <c r="AQ392" i="19"/>
  <c r="AQ378" i="19"/>
  <c r="AQ575" i="19"/>
  <c r="AQ561" i="19"/>
  <c r="AQ547" i="19"/>
  <c r="AQ531" i="19"/>
  <c r="AQ517" i="19"/>
  <c r="AQ503" i="19"/>
  <c r="AQ489" i="19"/>
  <c r="AQ475" i="19"/>
  <c r="AQ461" i="19"/>
  <c r="AQ447" i="19"/>
  <c r="AQ433" i="19"/>
  <c r="AQ419" i="19"/>
  <c r="AQ405" i="19"/>
  <c r="AQ391" i="19"/>
  <c r="AQ377" i="19"/>
  <c r="AQ363" i="19"/>
  <c r="AQ574" i="19"/>
  <c r="AQ560" i="19"/>
  <c r="AQ546" i="19"/>
  <c r="AQ530" i="19"/>
  <c r="AQ516" i="19"/>
  <c r="AQ502" i="19"/>
  <c r="AQ488" i="19"/>
  <c r="AQ474" i="19"/>
  <c r="AQ460" i="19"/>
  <c r="AQ446" i="19"/>
  <c r="AQ432" i="19"/>
  <c r="AQ418" i="19"/>
  <c r="AQ404" i="19"/>
  <c r="AQ390" i="19"/>
  <c r="AQ376" i="19"/>
  <c r="AQ362" i="19"/>
  <c r="AQ559" i="19"/>
  <c r="AQ529" i="19"/>
  <c r="AQ501" i="19"/>
  <c r="AQ473" i="19"/>
  <c r="AQ445" i="19"/>
  <c r="AQ417" i="19"/>
  <c r="AQ389" i="19"/>
  <c r="AQ364" i="19"/>
  <c r="AQ339" i="19"/>
  <c r="AQ323" i="19"/>
  <c r="AQ309" i="19"/>
  <c r="AQ295" i="19"/>
  <c r="AQ281" i="19"/>
  <c r="AQ267" i="19"/>
  <c r="AQ253" i="19"/>
  <c r="AQ239" i="19"/>
  <c r="AQ225" i="19"/>
  <c r="AQ211" i="19"/>
  <c r="AQ197" i="19"/>
  <c r="AQ183" i="19"/>
  <c r="AQ169" i="19"/>
  <c r="AQ155" i="19"/>
  <c r="AQ141" i="19"/>
  <c r="AQ126" i="19"/>
  <c r="AQ112" i="19"/>
  <c r="AQ98" i="19"/>
  <c r="AQ84" i="19"/>
  <c r="AQ70" i="19"/>
  <c r="AQ56" i="19"/>
  <c r="AQ42" i="19"/>
  <c r="AQ27" i="19"/>
  <c r="AQ13" i="19"/>
  <c r="AQ581" i="19"/>
  <c r="AQ553" i="19"/>
  <c r="AQ523" i="19"/>
  <c r="AQ495" i="19"/>
  <c r="AQ467" i="19"/>
  <c r="AQ439" i="19"/>
  <c r="AQ411" i="19"/>
  <c r="AQ383" i="19"/>
  <c r="AQ357" i="19"/>
  <c r="AQ336" i="19"/>
  <c r="AQ321" i="19"/>
  <c r="AQ307" i="19"/>
  <c r="AQ293" i="19"/>
  <c r="AQ279" i="19"/>
  <c r="AQ265" i="19"/>
  <c r="AQ251" i="19"/>
  <c r="AQ237" i="19"/>
  <c r="AQ223" i="19"/>
  <c r="AQ209" i="19"/>
  <c r="AQ195" i="19"/>
  <c r="AQ181" i="19"/>
  <c r="AQ167" i="19"/>
  <c r="AQ153" i="19"/>
  <c r="AQ139" i="19"/>
  <c r="AQ124" i="19"/>
  <c r="AQ110" i="19"/>
  <c r="AQ96" i="19"/>
  <c r="AQ82" i="19"/>
  <c r="AQ68" i="19"/>
  <c r="AQ54" i="19"/>
  <c r="AQ39" i="19"/>
  <c r="AQ25" i="19"/>
  <c r="AQ11" i="19"/>
  <c r="AQ580" i="19"/>
  <c r="AQ552" i="19"/>
  <c r="AQ522" i="19"/>
  <c r="AQ494" i="19"/>
  <c r="AQ466" i="19"/>
  <c r="AQ438" i="19"/>
  <c r="AQ410" i="19"/>
  <c r="AQ382" i="19"/>
  <c r="AQ354" i="19"/>
  <c r="AQ335" i="19"/>
  <c r="AQ320" i="19"/>
  <c r="AQ306" i="19"/>
  <c r="AQ292" i="19"/>
  <c r="AQ278" i="19"/>
  <c r="AQ264" i="19"/>
  <c r="AQ250" i="19"/>
  <c r="AQ236" i="19"/>
  <c r="AQ222" i="19"/>
  <c r="AQ208" i="19"/>
  <c r="AQ194" i="19"/>
  <c r="AQ180" i="19"/>
  <c r="AQ166" i="19"/>
  <c r="AQ152" i="19"/>
  <c r="AQ138" i="19"/>
  <c r="AQ123" i="19"/>
  <c r="AQ109" i="19"/>
  <c r="AQ95" i="19"/>
  <c r="AQ81" i="19"/>
  <c r="AQ67" i="19"/>
  <c r="AQ53" i="19"/>
  <c r="AQ38" i="19"/>
  <c r="AQ24" i="19"/>
  <c r="AQ10" i="19"/>
  <c r="AQ579" i="19"/>
  <c r="AQ551" i="19"/>
  <c r="AQ521" i="19"/>
  <c r="AQ493" i="19"/>
  <c r="AQ465" i="19"/>
  <c r="AQ437" i="19"/>
  <c r="AQ409" i="19"/>
  <c r="AQ381" i="19"/>
  <c r="AQ353" i="19"/>
  <c r="AQ334" i="19"/>
  <c r="AQ319" i="19"/>
  <c r="AQ305" i="19"/>
  <c r="AQ291" i="19"/>
  <c r="AQ277" i="19"/>
  <c r="AQ263" i="19"/>
  <c r="AQ249" i="19"/>
  <c r="AQ235" i="19"/>
  <c r="AQ221" i="19"/>
  <c r="AQ207" i="19"/>
  <c r="AQ193" i="19"/>
  <c r="AQ179" i="19"/>
  <c r="AQ165" i="19"/>
  <c r="AQ151" i="19"/>
  <c r="AQ136" i="19"/>
  <c r="AQ122" i="19"/>
  <c r="AQ108" i="19"/>
  <c r="AQ94" i="19"/>
  <c r="AQ80" i="19"/>
  <c r="AQ66" i="19"/>
  <c r="AQ52" i="19"/>
  <c r="AQ37" i="19"/>
  <c r="AQ23" i="19"/>
  <c r="AQ9" i="19"/>
  <c r="AQ577" i="19"/>
  <c r="AQ549" i="19"/>
  <c r="AQ519" i="19"/>
  <c r="AQ491" i="19"/>
  <c r="AQ463" i="19"/>
  <c r="AQ435" i="19"/>
  <c r="AQ407" i="19"/>
  <c r="AQ379" i="19"/>
  <c r="AQ351" i="19"/>
  <c r="AQ332" i="19"/>
  <c r="AQ317" i="19"/>
  <c r="AQ303" i="19"/>
  <c r="AQ289" i="19"/>
  <c r="AQ275" i="19"/>
  <c r="AQ261" i="19"/>
  <c r="AQ247" i="19"/>
  <c r="AQ233" i="19"/>
  <c r="AQ219" i="19"/>
  <c r="AQ205" i="19"/>
  <c r="AQ191" i="19"/>
  <c r="AQ177" i="19"/>
  <c r="AQ163" i="19"/>
  <c r="AQ149" i="19"/>
  <c r="AQ134" i="19"/>
  <c r="AQ120" i="19"/>
  <c r="AQ106" i="19"/>
  <c r="AQ92" i="19"/>
  <c r="AQ78" i="19"/>
  <c r="AQ64" i="19"/>
  <c r="AQ50" i="19"/>
  <c r="AQ35" i="19"/>
  <c r="AQ566" i="19"/>
  <c r="AQ538" i="19"/>
  <c r="AQ508" i="19"/>
  <c r="AQ480" i="19"/>
  <c r="AQ452" i="19"/>
  <c r="AQ424" i="19"/>
  <c r="AQ396" i="19"/>
  <c r="AQ368" i="19"/>
  <c r="AQ347" i="19"/>
  <c r="AQ327" i="19"/>
  <c r="AQ313" i="19"/>
  <c r="AQ299" i="19"/>
  <c r="AQ285" i="19"/>
  <c r="AQ271" i="19"/>
  <c r="AQ257" i="19"/>
  <c r="AQ243" i="19"/>
  <c r="AQ229" i="19"/>
  <c r="AQ215" i="19"/>
  <c r="AQ201" i="19"/>
  <c r="AQ187" i="19"/>
  <c r="AQ173" i="19"/>
  <c r="AQ159" i="19"/>
  <c r="AQ145" i="19"/>
  <c r="AQ130" i="19"/>
  <c r="AQ116" i="19"/>
  <c r="AQ102" i="19"/>
  <c r="AQ88" i="19"/>
  <c r="AQ74" i="19"/>
  <c r="AQ60" i="19"/>
  <c r="AQ46" i="19"/>
  <c r="AQ31" i="19"/>
  <c r="AQ17" i="19"/>
  <c r="AQ3" i="19"/>
  <c r="AQ565" i="19"/>
  <c r="AQ536" i="19"/>
  <c r="AQ507" i="19"/>
  <c r="AQ479" i="19"/>
  <c r="AQ451" i="19"/>
  <c r="AQ423" i="19"/>
  <c r="AQ395" i="19"/>
  <c r="AQ367" i="19"/>
  <c r="AQ346" i="19"/>
  <c r="AQ326" i="19"/>
  <c r="AQ312" i="19"/>
  <c r="AQ298" i="19"/>
  <c r="AQ284" i="19"/>
  <c r="AQ270" i="19"/>
  <c r="AQ256" i="19"/>
  <c r="AQ242" i="19"/>
  <c r="AQ228" i="19"/>
  <c r="AQ214" i="19"/>
  <c r="AQ200" i="19"/>
  <c r="AQ186" i="19"/>
  <c r="AQ172" i="19"/>
  <c r="AQ158" i="19"/>
  <c r="AQ144" i="19"/>
  <c r="AQ129" i="19"/>
  <c r="AQ115" i="19"/>
  <c r="AQ101" i="19"/>
  <c r="AQ87" i="19"/>
  <c r="AQ73" i="19"/>
  <c r="AQ59" i="19"/>
  <c r="AQ45" i="19"/>
  <c r="AQ30" i="19"/>
  <c r="AQ16" i="19"/>
  <c r="AQ584" i="19"/>
  <c r="AQ526" i="19"/>
  <c r="AQ470" i="19"/>
  <c r="AQ414" i="19"/>
  <c r="AQ360" i="19"/>
  <c r="AQ322" i="19"/>
  <c r="AQ294" i="19"/>
  <c r="AQ266" i="19"/>
  <c r="AQ238" i="19"/>
  <c r="AQ210" i="19"/>
  <c r="AQ182" i="19"/>
  <c r="AQ154" i="19"/>
  <c r="AQ125" i="19"/>
  <c r="AQ97" i="19"/>
  <c r="AQ69" i="19"/>
  <c r="AQ40" i="19"/>
  <c r="AQ14" i="19"/>
  <c r="AQ578" i="19"/>
  <c r="AQ520" i="19"/>
  <c r="AQ464" i="19"/>
  <c r="AQ408" i="19"/>
  <c r="AQ352" i="19"/>
  <c r="AQ318" i="19"/>
  <c r="AQ290" i="19"/>
  <c r="AQ262" i="19"/>
  <c r="AQ234" i="19"/>
  <c r="AQ206" i="19"/>
  <c r="AQ178" i="19"/>
  <c r="AQ150" i="19"/>
  <c r="AQ121" i="19"/>
  <c r="AQ93" i="19"/>
  <c r="AQ65" i="19"/>
  <c r="AQ36" i="19"/>
  <c r="AQ12" i="19"/>
  <c r="AQ570" i="19"/>
  <c r="AQ512" i="19"/>
  <c r="AQ456" i="19"/>
  <c r="AQ400" i="19"/>
  <c r="AQ349" i="19"/>
  <c r="AQ315" i="19"/>
  <c r="AQ287" i="19"/>
  <c r="AQ259" i="19"/>
  <c r="AQ231" i="19"/>
  <c r="AQ203" i="19"/>
  <c r="AQ175" i="19"/>
  <c r="AQ147" i="19"/>
  <c r="AQ118" i="19"/>
  <c r="AQ90" i="19"/>
  <c r="AQ62" i="19"/>
  <c r="AQ33" i="19"/>
  <c r="AQ7" i="19"/>
  <c r="AQ567" i="19"/>
  <c r="AQ509" i="19"/>
  <c r="AQ453" i="19"/>
  <c r="AQ397" i="19"/>
  <c r="AQ348" i="19"/>
  <c r="AQ314" i="19"/>
  <c r="AQ286" i="19"/>
  <c r="AQ258" i="19"/>
  <c r="AQ230" i="19"/>
  <c r="AQ202" i="19"/>
  <c r="AQ174" i="19"/>
  <c r="AQ146" i="19"/>
  <c r="AQ117" i="19"/>
  <c r="AQ89" i="19"/>
  <c r="AQ61" i="19"/>
  <c r="AQ32" i="19"/>
  <c r="AQ6" i="19"/>
  <c r="AQ564" i="19"/>
  <c r="AQ506" i="19"/>
  <c r="AQ450" i="19"/>
  <c r="AQ394" i="19"/>
  <c r="AQ343" i="19"/>
  <c r="AQ311" i="19"/>
  <c r="AQ283" i="19"/>
  <c r="AQ255" i="19"/>
  <c r="AQ227" i="19"/>
  <c r="AQ199" i="19"/>
  <c r="AQ171" i="19"/>
  <c r="AQ143" i="19"/>
  <c r="AQ114" i="19"/>
  <c r="AQ86" i="19"/>
  <c r="AQ58" i="19"/>
  <c r="AQ29" i="19"/>
  <c r="AQ5" i="19"/>
  <c r="AQ563" i="19"/>
  <c r="AQ505" i="19"/>
  <c r="AQ449" i="19"/>
  <c r="AQ393" i="19"/>
  <c r="AQ340" i="19"/>
  <c r="AQ310" i="19"/>
  <c r="AQ282" i="19"/>
  <c r="AQ254" i="19"/>
  <c r="AQ226" i="19"/>
  <c r="AQ198" i="19"/>
  <c r="AQ170" i="19"/>
  <c r="AQ142" i="19"/>
  <c r="AQ113" i="19"/>
  <c r="AQ85" i="19"/>
  <c r="AQ57" i="19"/>
  <c r="AQ28" i="19"/>
  <c r="AQ4" i="19"/>
  <c r="AQ534" i="19"/>
  <c r="AQ425" i="19"/>
  <c r="AQ330" i="19"/>
  <c r="AQ280" i="19"/>
  <c r="AQ240" i="19"/>
  <c r="AQ188" i="19"/>
  <c r="AQ133" i="19"/>
  <c r="AQ83" i="19"/>
  <c r="AQ43" i="19"/>
  <c r="AQ498" i="19"/>
  <c r="AQ421" i="19"/>
  <c r="AQ328" i="19"/>
  <c r="AQ274" i="19"/>
  <c r="AQ224" i="19"/>
  <c r="AQ184" i="19"/>
  <c r="AQ131" i="19"/>
  <c r="AQ77" i="19"/>
  <c r="AQ26" i="19"/>
  <c r="AQ492" i="19"/>
  <c r="AQ403" i="19"/>
  <c r="AQ325" i="19"/>
  <c r="AQ273" i="19"/>
  <c r="AQ220" i="19"/>
  <c r="AQ176" i="19"/>
  <c r="AQ128" i="19"/>
  <c r="AQ76" i="19"/>
  <c r="AQ22" i="19"/>
  <c r="AQ487" i="19"/>
  <c r="AQ386" i="19"/>
  <c r="AQ324" i="19"/>
  <c r="AQ272" i="19"/>
  <c r="AQ218" i="19"/>
  <c r="AQ168" i="19"/>
  <c r="AQ127" i="19"/>
  <c r="AQ75" i="19"/>
  <c r="AQ21" i="19"/>
  <c r="AQ484" i="19"/>
  <c r="AQ380" i="19"/>
  <c r="AQ316" i="19"/>
  <c r="AQ269" i="19"/>
  <c r="AQ217" i="19"/>
  <c r="AQ164" i="19"/>
  <c r="AQ119" i="19"/>
  <c r="AQ72" i="19"/>
  <c r="AQ20" i="19"/>
  <c r="AQ481" i="19"/>
  <c r="AQ375" i="19"/>
  <c r="AQ308" i="19"/>
  <c r="AQ268" i="19"/>
  <c r="AQ216" i="19"/>
  <c r="AQ162" i="19"/>
  <c r="AQ111" i="19"/>
  <c r="AQ71" i="19"/>
  <c r="AQ19" i="19"/>
  <c r="AQ550" i="19"/>
  <c r="AQ459" i="19"/>
  <c r="AQ366" i="19"/>
  <c r="AQ301" i="19"/>
  <c r="AQ248" i="19"/>
  <c r="AQ204" i="19"/>
  <c r="AQ157" i="19"/>
  <c r="AQ104" i="19"/>
  <c r="AQ51" i="19"/>
  <c r="AQ8" i="19"/>
  <c r="AQ428" i="19"/>
  <c r="AQ288" i="19"/>
  <c r="AQ189" i="19"/>
  <c r="AQ91" i="19"/>
  <c r="AQ422" i="19"/>
  <c r="AQ276" i="19"/>
  <c r="AQ185" i="19"/>
  <c r="AQ79" i="19"/>
  <c r="AQ545" i="19"/>
  <c r="AQ365" i="19"/>
  <c r="AQ246" i="19"/>
  <c r="AQ156" i="19"/>
  <c r="AQ49" i="19"/>
  <c r="AQ542" i="19"/>
  <c r="AQ350" i="19"/>
  <c r="AQ245" i="19"/>
  <c r="AQ148" i="19"/>
  <c r="AQ48" i="19"/>
  <c r="AQ539" i="19"/>
  <c r="AQ338" i="19"/>
  <c r="AQ244" i="19"/>
  <c r="AQ140" i="19"/>
  <c r="AQ47" i="19"/>
  <c r="AQ535" i="19"/>
  <c r="AQ333" i="19"/>
  <c r="AQ241" i="19"/>
  <c r="AQ135" i="19"/>
  <c r="AQ44" i="19"/>
  <c r="AQ515" i="19"/>
  <c r="AQ329" i="19"/>
  <c r="AQ232" i="19"/>
  <c r="AQ132" i="19"/>
  <c r="AQ34" i="19"/>
  <c r="AQ573" i="19"/>
  <c r="AQ260" i="19"/>
  <c r="AQ63" i="19"/>
  <c r="AQ556" i="19"/>
  <c r="AQ252" i="19"/>
  <c r="AQ55" i="19"/>
  <c r="AQ478" i="19"/>
  <c r="AQ213" i="19"/>
  <c r="AQ18" i="19"/>
  <c r="AQ477" i="19"/>
  <c r="AQ212" i="19"/>
  <c r="AQ15" i="19"/>
  <c r="AQ442" i="19"/>
  <c r="AQ196" i="19"/>
  <c r="AQ436" i="19"/>
  <c r="AQ192" i="19"/>
  <c r="AQ372" i="19"/>
  <c r="AQ161" i="19"/>
  <c r="AQ431" i="19"/>
  <c r="AQ2" i="19"/>
  <c r="AQ369" i="19"/>
  <c r="AQ304" i="19"/>
  <c r="AQ302" i="19"/>
  <c r="AQ297" i="19"/>
  <c r="AQ296" i="19"/>
  <c r="AQ190" i="19"/>
  <c r="AQ160" i="19"/>
  <c r="AQ105" i="19"/>
  <c r="AE579" i="19"/>
  <c r="AE565" i="19"/>
  <c r="AE551" i="19"/>
  <c r="AE536" i="19"/>
  <c r="AE521" i="19"/>
  <c r="AE507" i="19"/>
  <c r="AE493" i="19"/>
  <c r="AE479" i="19"/>
  <c r="AE465" i="19"/>
  <c r="AE451" i="19"/>
  <c r="AE437" i="19"/>
  <c r="AE423" i="19"/>
  <c r="AE409" i="19"/>
  <c r="AE395" i="19"/>
  <c r="AE381" i="19"/>
  <c r="AE367" i="19"/>
  <c r="AE352" i="19"/>
  <c r="AE338" i="19"/>
  <c r="AE322" i="19"/>
  <c r="AE308" i="19"/>
  <c r="AE294" i="19"/>
  <c r="AE280" i="19"/>
  <c r="AE266" i="19"/>
  <c r="AE252" i="19"/>
  <c r="AE238" i="19"/>
  <c r="AE224" i="19"/>
  <c r="AE210" i="19"/>
  <c r="AE196" i="19"/>
  <c r="AE182" i="19"/>
  <c r="AE168" i="19"/>
  <c r="AE154" i="19"/>
  <c r="AE140" i="19"/>
  <c r="AE125" i="19"/>
  <c r="AE111" i="19"/>
  <c r="AE97" i="19"/>
  <c r="AE83" i="19"/>
  <c r="AE69" i="19"/>
  <c r="AE55" i="19"/>
  <c r="AE40" i="19"/>
  <c r="AE26" i="19"/>
  <c r="AE12" i="19"/>
  <c r="AQ300" i="19"/>
  <c r="AE578" i="19"/>
  <c r="AE564" i="19"/>
  <c r="AE550" i="19"/>
  <c r="AE535" i="19"/>
  <c r="AE520" i="19"/>
  <c r="AE506" i="19"/>
  <c r="AE492" i="19"/>
  <c r="AE478" i="19"/>
  <c r="AE464" i="19"/>
  <c r="AE450" i="19"/>
  <c r="AE436" i="19"/>
  <c r="AE422" i="19"/>
  <c r="AE408" i="19"/>
  <c r="AE394" i="19"/>
  <c r="AE380" i="19"/>
  <c r="AE366" i="19"/>
  <c r="AE351" i="19"/>
  <c r="AE336" i="19"/>
  <c r="AE321" i="19"/>
  <c r="AE307" i="19"/>
  <c r="AE293" i="19"/>
  <c r="AE279" i="19"/>
  <c r="AE265" i="19"/>
  <c r="AE251" i="19"/>
  <c r="AE237" i="19"/>
  <c r="AE223" i="19"/>
  <c r="AE209" i="19"/>
  <c r="AE195" i="19"/>
  <c r="AE181" i="19"/>
  <c r="AE167" i="19"/>
  <c r="AE153" i="19"/>
  <c r="AE139" i="19"/>
  <c r="AE124" i="19"/>
  <c r="AE110" i="19"/>
  <c r="AE96" i="19"/>
  <c r="AE82" i="19"/>
  <c r="AE68" i="19"/>
  <c r="AE54" i="19"/>
  <c r="AE39" i="19"/>
  <c r="AE25" i="19"/>
  <c r="AE11" i="19"/>
  <c r="AQ107" i="19"/>
  <c r="AE577" i="19"/>
  <c r="AE563" i="19"/>
  <c r="AE549" i="19"/>
  <c r="AE534" i="19"/>
  <c r="AE519" i="19"/>
  <c r="AE505" i="19"/>
  <c r="AE491" i="19"/>
  <c r="AE477" i="19"/>
  <c r="AE463" i="19"/>
  <c r="AE449" i="19"/>
  <c r="AE435" i="19"/>
  <c r="AE421" i="19"/>
  <c r="AE407" i="19"/>
  <c r="AE393" i="19"/>
  <c r="AE379" i="19"/>
  <c r="AE365" i="19"/>
  <c r="AE350" i="19"/>
  <c r="AE335" i="19"/>
  <c r="AE320" i="19"/>
  <c r="AE306" i="19"/>
  <c r="AE292" i="19"/>
  <c r="AE278" i="19"/>
  <c r="AE264" i="19"/>
  <c r="AE250" i="19"/>
  <c r="AE236" i="19"/>
  <c r="AE222" i="19"/>
  <c r="AE208" i="19"/>
  <c r="AE194" i="19"/>
  <c r="AE180" i="19"/>
  <c r="AE166" i="19"/>
  <c r="AE152" i="19"/>
  <c r="AE138" i="19"/>
  <c r="AE123" i="19"/>
  <c r="AE109" i="19"/>
  <c r="AE95" i="19"/>
  <c r="AE81" i="19"/>
  <c r="AE67" i="19"/>
  <c r="AE53" i="19"/>
  <c r="AE38" i="19"/>
  <c r="AE24" i="19"/>
  <c r="AE10" i="19"/>
  <c r="AQ103" i="19"/>
  <c r="AE576" i="19"/>
  <c r="AE562" i="19"/>
  <c r="AE548" i="19"/>
  <c r="AE533" i="19"/>
  <c r="AE518" i="19"/>
  <c r="AE504" i="19"/>
  <c r="AE490" i="19"/>
  <c r="AE476" i="19"/>
  <c r="AE462" i="19"/>
  <c r="AE448" i="19"/>
  <c r="AE434" i="19"/>
  <c r="AE420" i="19"/>
  <c r="AE406" i="19"/>
  <c r="AE392" i="19"/>
  <c r="AE378" i="19"/>
  <c r="AE364" i="19"/>
  <c r="AE349" i="19"/>
  <c r="AE334" i="19"/>
  <c r="AE319" i="19"/>
  <c r="AE305" i="19"/>
  <c r="AE291" i="19"/>
  <c r="AE277" i="19"/>
  <c r="AE263" i="19"/>
  <c r="AE249" i="19"/>
  <c r="AE235" i="19"/>
  <c r="AE221" i="19"/>
  <c r="AE207" i="19"/>
  <c r="AE193" i="19"/>
  <c r="AE179" i="19"/>
  <c r="AE165" i="19"/>
  <c r="AE151" i="19"/>
  <c r="AE136" i="19"/>
  <c r="AE122" i="19"/>
  <c r="AE108" i="19"/>
  <c r="AE94" i="19"/>
  <c r="AE80" i="19"/>
  <c r="AE66" i="19"/>
  <c r="AE52" i="19"/>
  <c r="AE37" i="19"/>
  <c r="AE23" i="19"/>
  <c r="AE9" i="19"/>
  <c r="AQ100" i="19"/>
  <c r="AE575" i="19"/>
  <c r="AE561" i="19"/>
  <c r="AE547" i="19"/>
  <c r="AE531" i="19"/>
  <c r="AE517" i="19"/>
  <c r="AE503" i="19"/>
  <c r="AE489" i="19"/>
  <c r="AE475" i="19"/>
  <c r="AE461" i="19"/>
  <c r="AE447" i="19"/>
  <c r="AE433" i="19"/>
  <c r="AE419" i="19"/>
  <c r="AE405" i="19"/>
  <c r="AE391" i="19"/>
  <c r="AE377" i="19"/>
  <c r="AE363" i="19"/>
  <c r="AE348" i="19"/>
  <c r="AE333" i="19"/>
  <c r="AE318" i="19"/>
  <c r="AE304" i="19"/>
  <c r="AE290" i="19"/>
  <c r="AE276" i="19"/>
  <c r="AE262" i="19"/>
  <c r="AE248" i="19"/>
  <c r="AE234" i="19"/>
  <c r="AE220" i="19"/>
  <c r="AE206" i="19"/>
  <c r="AE192" i="19"/>
  <c r="AE178" i="19"/>
  <c r="AE164" i="19"/>
  <c r="AE150" i="19"/>
  <c r="AE135" i="19"/>
  <c r="AE121" i="19"/>
  <c r="AE107" i="19"/>
  <c r="AE93" i="19"/>
  <c r="AE79" i="19"/>
  <c r="AE65" i="19"/>
  <c r="AE51" i="19"/>
  <c r="AE36" i="19"/>
  <c r="AE22" i="19"/>
  <c r="AE8" i="19"/>
  <c r="AQ99" i="19"/>
  <c r="AE574" i="19"/>
  <c r="AE560" i="19"/>
  <c r="AE546" i="19"/>
  <c r="AE530" i="19"/>
  <c r="AE516" i="19"/>
  <c r="AE502" i="19"/>
  <c r="AE488" i="19"/>
  <c r="AE474" i="19"/>
  <c r="AE460" i="19"/>
  <c r="AE446" i="19"/>
  <c r="AE432" i="19"/>
  <c r="AE418" i="19"/>
  <c r="AE404" i="19"/>
  <c r="AE390" i="19"/>
  <c r="AE376" i="19"/>
  <c r="AE362" i="19"/>
  <c r="AE347" i="19"/>
  <c r="AE332" i="19"/>
  <c r="AE317" i="19"/>
  <c r="AE303" i="19"/>
  <c r="AE289" i="19"/>
  <c r="AE275" i="19"/>
  <c r="AE261" i="19"/>
  <c r="AE247" i="19"/>
  <c r="AE233" i="19"/>
  <c r="AE219" i="19"/>
  <c r="AE205" i="19"/>
  <c r="AE191" i="19"/>
  <c r="AE177" i="19"/>
  <c r="AE163" i="19"/>
  <c r="AE149" i="19"/>
  <c r="AE134" i="19"/>
  <c r="AE120" i="19"/>
  <c r="AE106" i="19"/>
  <c r="AE92" i="19"/>
  <c r="AE78" i="19"/>
  <c r="AE64" i="19"/>
  <c r="AE50" i="19"/>
  <c r="AE35" i="19"/>
  <c r="AE21" i="19"/>
  <c r="AE7" i="19"/>
  <c r="AE583" i="19"/>
  <c r="AE569" i="19"/>
  <c r="AE555" i="19"/>
  <c r="AE541" i="19"/>
  <c r="AE525" i="19"/>
  <c r="AE511" i="19"/>
  <c r="AE497" i="19"/>
  <c r="AE483" i="19"/>
  <c r="AE469" i="19"/>
  <c r="AE455" i="19"/>
  <c r="AE441" i="19"/>
  <c r="AE427" i="19"/>
  <c r="AE413" i="19"/>
  <c r="AE399" i="19"/>
  <c r="AE385" i="19"/>
  <c r="AE371" i="19"/>
  <c r="AE356" i="19"/>
  <c r="AE342" i="19"/>
  <c r="AE326" i="19"/>
  <c r="AE312" i="19"/>
  <c r="AE298" i="19"/>
  <c r="AE284" i="19"/>
  <c r="AE270" i="19"/>
  <c r="AE256" i="19"/>
  <c r="AE242" i="19"/>
  <c r="AE228" i="19"/>
  <c r="AE214" i="19"/>
  <c r="AE200" i="19"/>
  <c r="AE186" i="19"/>
  <c r="AE172" i="19"/>
  <c r="AE158" i="19"/>
  <c r="AE144" i="19"/>
  <c r="AE129" i="19"/>
  <c r="AE115" i="19"/>
  <c r="AE101" i="19"/>
  <c r="AE87" i="19"/>
  <c r="AE73" i="19"/>
  <c r="AE59" i="19"/>
  <c r="AE45" i="19"/>
  <c r="AE30" i="19"/>
  <c r="AE16" i="19"/>
  <c r="AE582" i="19"/>
  <c r="AE568" i="19"/>
  <c r="AE554" i="19"/>
  <c r="AE540" i="19"/>
  <c r="AE524" i="19"/>
  <c r="AE510" i="19"/>
  <c r="AE496" i="19"/>
  <c r="AE482" i="19"/>
  <c r="AE468" i="19"/>
  <c r="AE454" i="19"/>
  <c r="AE440" i="19"/>
  <c r="AE426" i="19"/>
  <c r="AE412" i="19"/>
  <c r="AE398" i="19"/>
  <c r="AE384" i="19"/>
  <c r="AE370" i="19"/>
  <c r="AE355" i="19"/>
  <c r="AE341" i="19"/>
  <c r="AE325" i="19"/>
  <c r="AE311" i="19"/>
  <c r="AE297" i="19"/>
  <c r="AE283" i="19"/>
  <c r="AE269" i="19"/>
  <c r="AE255" i="19"/>
  <c r="AE241" i="19"/>
  <c r="AE227" i="19"/>
  <c r="AE213" i="19"/>
  <c r="AE199" i="19"/>
  <c r="AE185" i="19"/>
  <c r="AE171" i="19"/>
  <c r="AE157" i="19"/>
  <c r="AE143" i="19"/>
  <c r="AE128" i="19"/>
  <c r="AE114" i="19"/>
  <c r="AE100" i="19"/>
  <c r="AE86" i="19"/>
  <c r="AE72" i="19"/>
  <c r="AE58" i="19"/>
  <c r="AE572" i="19"/>
  <c r="AE542" i="19"/>
  <c r="AE508" i="19"/>
  <c r="AE472" i="19"/>
  <c r="AE442" i="19"/>
  <c r="AE410" i="19"/>
  <c r="AE374" i="19"/>
  <c r="AE343" i="19"/>
  <c r="AE309" i="19"/>
  <c r="AE273" i="19"/>
  <c r="AE243" i="19"/>
  <c r="AE211" i="19"/>
  <c r="AE175" i="19"/>
  <c r="AE145" i="19"/>
  <c r="AE112" i="19"/>
  <c r="AE76" i="19"/>
  <c r="AE46" i="19"/>
  <c r="AE17" i="19"/>
  <c r="AE567" i="19"/>
  <c r="AE529" i="19"/>
  <c r="AE499" i="19"/>
  <c r="AE467" i="19"/>
  <c r="AE431" i="19"/>
  <c r="AE401" i="19"/>
  <c r="AE369" i="19"/>
  <c r="AE330" i="19"/>
  <c r="AE300" i="19"/>
  <c r="AE268" i="19"/>
  <c r="AE232" i="19"/>
  <c r="AE202" i="19"/>
  <c r="AE170" i="19"/>
  <c r="AE133" i="19"/>
  <c r="AE103" i="19"/>
  <c r="AE71" i="19"/>
  <c r="AE42" i="19"/>
  <c r="AE13" i="19"/>
  <c r="AE566" i="19"/>
  <c r="AE528" i="19"/>
  <c r="AE498" i="19"/>
  <c r="AE466" i="19"/>
  <c r="AE430" i="19"/>
  <c r="AE400" i="19"/>
  <c r="AE368" i="19"/>
  <c r="AE329" i="19"/>
  <c r="AE299" i="19"/>
  <c r="AE267" i="19"/>
  <c r="AE231" i="19"/>
  <c r="AE201" i="19"/>
  <c r="AE169" i="19"/>
  <c r="AE132" i="19"/>
  <c r="AE102" i="19"/>
  <c r="AE70" i="19"/>
  <c r="AE34" i="19"/>
  <c r="AE6" i="19"/>
  <c r="AE558" i="19"/>
  <c r="AE526" i="19"/>
  <c r="AE494" i="19"/>
  <c r="AE458" i="19"/>
  <c r="AE428" i="19"/>
  <c r="AE557" i="19"/>
  <c r="AE523" i="19"/>
  <c r="AE487" i="19"/>
  <c r="AE457" i="19"/>
  <c r="AE425" i="19"/>
  <c r="AE389" i="19"/>
  <c r="AE358" i="19"/>
  <c r="AE324" i="19"/>
  <c r="AE288" i="19"/>
  <c r="AE258" i="19"/>
  <c r="AE226" i="19"/>
  <c r="AE190" i="19"/>
  <c r="AE160" i="19"/>
  <c r="AE127" i="19"/>
  <c r="AE91" i="19"/>
  <c r="AE61" i="19"/>
  <c r="AE31" i="19"/>
  <c r="AE3" i="19"/>
  <c r="AE584" i="19"/>
  <c r="AE552" i="19"/>
  <c r="AE514" i="19"/>
  <c r="AE484" i="19"/>
  <c r="AE452" i="19"/>
  <c r="AE416" i="19"/>
  <c r="AE386" i="19"/>
  <c r="AE353" i="19"/>
  <c r="AE315" i="19"/>
  <c r="AE285" i="19"/>
  <c r="AE253" i="19"/>
  <c r="AE217" i="19"/>
  <c r="AE187" i="19"/>
  <c r="AE155" i="19"/>
  <c r="AE118" i="19"/>
  <c r="AE88" i="19"/>
  <c r="AE56" i="19"/>
  <c r="AE27" i="19"/>
  <c r="AE559" i="19"/>
  <c r="AE501" i="19"/>
  <c r="AE444" i="19"/>
  <c r="AE388" i="19"/>
  <c r="AE340" i="19"/>
  <c r="AE286" i="19"/>
  <c r="AE239" i="19"/>
  <c r="AE184" i="19"/>
  <c r="AE131" i="19"/>
  <c r="AE84" i="19"/>
  <c r="AE32" i="19"/>
  <c r="AE553" i="19"/>
  <c r="AE495" i="19"/>
  <c r="AE439" i="19"/>
  <c r="AE383" i="19"/>
  <c r="AE328" i="19"/>
  <c r="AE281" i="19"/>
  <c r="AE229" i="19"/>
  <c r="AE176" i="19"/>
  <c r="AE126" i="19"/>
  <c r="AE75" i="19"/>
  <c r="AE28" i="19"/>
  <c r="AE2" i="19"/>
  <c r="AE545" i="19"/>
  <c r="AE486" i="19"/>
  <c r="AE438" i="19"/>
  <c r="AE382" i="19"/>
  <c r="AE327" i="19"/>
  <c r="AE274" i="19"/>
  <c r="AE225" i="19"/>
  <c r="AE174" i="19"/>
  <c r="AE119" i="19"/>
  <c r="AE74" i="19"/>
  <c r="AE20" i="19"/>
  <c r="AE539" i="19"/>
  <c r="AE480" i="19"/>
  <c r="AE417" i="19"/>
  <c r="AE372" i="19"/>
  <c r="AE314" i="19"/>
  <c r="AE260" i="19"/>
  <c r="AE215" i="19"/>
  <c r="AE161" i="19"/>
  <c r="AE113" i="19"/>
  <c r="AE60" i="19"/>
  <c r="AE15" i="19"/>
  <c r="AE586" i="19"/>
  <c r="AE538" i="19"/>
  <c r="AE473" i="19"/>
  <c r="AE415" i="19"/>
  <c r="AE360" i="19"/>
  <c r="AE313" i="19"/>
  <c r="AE259" i="19"/>
  <c r="AE212" i="19"/>
  <c r="AE159" i="19"/>
  <c r="AE105" i="19"/>
  <c r="AE57" i="19"/>
  <c r="AE14" i="19"/>
  <c r="AE585" i="19"/>
  <c r="AE527" i="19"/>
  <c r="AE471" i="19"/>
  <c r="AE414" i="19"/>
  <c r="AE359" i="19"/>
  <c r="AE310" i="19"/>
  <c r="AE257" i="19"/>
  <c r="AE204" i="19"/>
  <c r="AE156" i="19"/>
  <c r="AE104" i="19"/>
  <c r="AE49" i="19"/>
  <c r="AE5" i="19"/>
  <c r="AE512" i="19"/>
  <c r="AE403" i="19"/>
  <c r="AE316" i="19"/>
  <c r="AE230" i="19"/>
  <c r="AE142" i="19"/>
  <c r="AE47" i="19"/>
  <c r="AE397" i="19"/>
  <c r="AE301" i="19"/>
  <c r="AE216" i="19"/>
  <c r="AE130" i="19"/>
  <c r="AE509" i="19"/>
  <c r="AE402" i="19"/>
  <c r="AE302" i="19"/>
  <c r="AE218" i="19"/>
  <c r="AE141" i="19"/>
  <c r="AE44" i="19"/>
  <c r="AE500" i="19"/>
  <c r="AE43" i="19"/>
  <c r="AE581" i="19"/>
  <c r="AE485" i="19"/>
  <c r="AE396" i="19"/>
  <c r="AE296" i="19"/>
  <c r="AE203" i="19"/>
  <c r="AE117" i="19"/>
  <c r="AE33" i="19"/>
  <c r="AE354" i="19"/>
  <c r="AE580" i="19"/>
  <c r="AE481" i="19"/>
  <c r="AE387" i="19"/>
  <c r="AE295" i="19"/>
  <c r="AE198" i="19"/>
  <c r="AE116" i="19"/>
  <c r="AE29" i="19"/>
  <c r="AE456" i="19"/>
  <c r="AE272" i="19"/>
  <c r="AE90" i="19"/>
  <c r="AE556" i="19"/>
  <c r="AE89" i="19"/>
  <c r="AE573" i="19"/>
  <c r="AE470" i="19"/>
  <c r="AE375" i="19"/>
  <c r="AE287" i="19"/>
  <c r="AE197" i="19"/>
  <c r="AE99" i="19"/>
  <c r="AE19" i="19"/>
  <c r="AE570" i="19"/>
  <c r="AE357" i="19"/>
  <c r="AE188" i="19"/>
  <c r="AE4" i="19"/>
  <c r="AE453" i="19"/>
  <c r="AE183" i="19"/>
  <c r="AE571" i="19"/>
  <c r="AE459" i="19"/>
  <c r="AE373" i="19"/>
  <c r="AE282" i="19"/>
  <c r="AE189" i="19"/>
  <c r="AE98" i="19"/>
  <c r="AE18" i="19"/>
  <c r="AE543" i="19"/>
  <c r="AE443" i="19"/>
  <c r="AE345" i="19"/>
  <c r="AE246" i="19"/>
  <c r="AE162" i="19"/>
  <c r="AE77" i="19"/>
  <c r="AE254" i="19"/>
  <c r="AE544" i="19"/>
  <c r="AE245" i="19"/>
  <c r="AE173" i="19"/>
  <c r="AE522" i="19"/>
  <c r="AE244" i="19"/>
  <c r="AE445" i="19"/>
  <c r="AE148" i="19"/>
  <c r="AE515" i="19"/>
  <c r="AE240" i="19"/>
  <c r="AE513" i="19"/>
  <c r="AE429" i="19"/>
  <c r="AE147" i="19"/>
  <c r="AE424" i="19"/>
  <c r="AE146" i="19"/>
  <c r="AE411" i="19"/>
  <c r="AE85" i="19"/>
  <c r="AE346" i="19"/>
  <c r="AE63" i="19"/>
  <c r="AE344" i="19"/>
  <c r="AE62" i="19"/>
  <c r="AE271" i="19"/>
  <c r="AE339" i="19"/>
  <c r="AE48" i="19"/>
  <c r="AE323" i="19"/>
  <c r="AL586" i="19"/>
  <c r="AM586" i="19" s="1"/>
  <c r="AL572" i="19"/>
  <c r="AM572" i="19" s="1"/>
  <c r="AL558" i="19"/>
  <c r="AL544" i="19"/>
  <c r="AL528" i="19"/>
  <c r="AL514" i="19"/>
  <c r="AL500" i="19"/>
  <c r="AL486" i="19"/>
  <c r="AL472" i="19"/>
  <c r="AL458" i="19"/>
  <c r="AL444" i="19"/>
  <c r="AL430" i="19"/>
  <c r="AL416" i="19"/>
  <c r="AL402" i="19"/>
  <c r="AL388" i="19"/>
  <c r="AL374" i="19"/>
  <c r="AL359" i="19"/>
  <c r="AL345" i="19"/>
  <c r="AL329" i="19"/>
  <c r="AL315" i="19"/>
  <c r="AL301" i="19"/>
  <c r="AL287" i="19"/>
  <c r="AL273" i="19"/>
  <c r="AL259" i="19"/>
  <c r="AL245" i="19"/>
  <c r="AL231" i="19"/>
  <c r="AL217" i="19"/>
  <c r="AL203" i="19"/>
  <c r="AL189" i="19"/>
  <c r="AL175" i="19"/>
  <c r="AL161" i="19"/>
  <c r="AL147" i="19"/>
  <c r="AL132" i="19"/>
  <c r="AL118" i="19"/>
  <c r="AL584" i="19"/>
  <c r="AM584" i="19" s="1"/>
  <c r="AL570" i="19"/>
  <c r="AL556" i="19"/>
  <c r="AL542" i="19"/>
  <c r="AL526" i="19"/>
  <c r="AL512" i="19"/>
  <c r="AL498" i="19"/>
  <c r="AL484" i="19"/>
  <c r="AL470" i="19"/>
  <c r="AL456" i="19"/>
  <c r="AL442" i="19"/>
  <c r="AL428" i="19"/>
  <c r="AL414" i="19"/>
  <c r="AL400" i="19"/>
  <c r="AL386" i="19"/>
  <c r="AL372" i="19"/>
  <c r="AL357" i="19"/>
  <c r="AL343" i="19"/>
  <c r="AL327" i="19"/>
  <c r="AL313" i="19"/>
  <c r="AL299" i="19"/>
  <c r="AL285" i="19"/>
  <c r="AL271" i="19"/>
  <c r="AL257" i="19"/>
  <c r="AL243" i="19"/>
  <c r="AL229" i="19"/>
  <c r="AL215" i="19"/>
  <c r="AL201" i="19"/>
  <c r="AL187" i="19"/>
  <c r="AL173" i="19"/>
  <c r="AL159" i="19"/>
  <c r="AL145" i="19"/>
  <c r="AL130" i="19"/>
  <c r="AL116" i="19"/>
  <c r="AL583" i="19"/>
  <c r="AL569" i="19"/>
  <c r="AM569" i="19" s="1"/>
  <c r="AL541" i="19"/>
  <c r="AL525" i="19"/>
  <c r="AL511" i="19"/>
  <c r="AL497" i="19"/>
  <c r="AL483" i="19"/>
  <c r="AL469" i="19"/>
  <c r="AL455" i="19"/>
  <c r="AL441" i="19"/>
  <c r="AL427" i="19"/>
  <c r="AL413" i="19"/>
  <c r="AL399" i="19"/>
  <c r="AL385" i="19"/>
  <c r="AL371" i="19"/>
  <c r="AL356" i="19"/>
  <c r="AL342" i="19"/>
  <c r="AL326" i="19"/>
  <c r="AL312" i="19"/>
  <c r="AL298" i="19"/>
  <c r="AL284" i="19"/>
  <c r="AL270" i="19"/>
  <c r="AL256" i="19"/>
  <c r="AL242" i="19"/>
  <c r="AL228" i="19"/>
  <c r="AL214" i="19"/>
  <c r="AL200" i="19"/>
  <c r="AL186" i="19"/>
  <c r="AL172" i="19"/>
  <c r="AL158" i="19"/>
  <c r="AL144" i="19"/>
  <c r="AL129" i="19"/>
  <c r="AL115" i="19"/>
  <c r="AL582" i="19"/>
  <c r="AL568" i="19"/>
  <c r="AM568" i="19" s="1"/>
  <c r="AL540" i="19"/>
  <c r="AL524" i="19"/>
  <c r="AL510" i="19"/>
  <c r="AL496" i="19"/>
  <c r="AL482" i="19"/>
  <c r="AL468" i="19"/>
  <c r="AL454" i="19"/>
  <c r="AL440" i="19"/>
  <c r="AL426" i="19"/>
  <c r="AL412" i="19"/>
  <c r="AL398" i="19"/>
  <c r="AL384" i="19"/>
  <c r="AL370" i="19"/>
  <c r="AL355" i="19"/>
  <c r="AL341" i="19"/>
  <c r="AL325" i="19"/>
  <c r="AL311" i="19"/>
  <c r="AL297" i="19"/>
  <c r="AL283" i="19"/>
  <c r="AL269" i="19"/>
  <c r="AL255" i="19"/>
  <c r="AL241" i="19"/>
  <c r="AL227" i="19"/>
  <c r="AL213" i="19"/>
  <c r="AL199" i="19"/>
  <c r="AL185" i="19"/>
  <c r="AL171" i="19"/>
  <c r="AL157" i="19"/>
  <c r="AL143" i="19"/>
  <c r="AL128" i="19"/>
  <c r="AL114" i="19"/>
  <c r="AL581" i="19"/>
  <c r="AM581" i="19" s="1"/>
  <c r="AL567" i="19"/>
  <c r="AL539" i="19"/>
  <c r="AL523" i="19"/>
  <c r="AL509" i="19"/>
  <c r="AL495" i="19"/>
  <c r="AL481" i="19"/>
  <c r="AL467" i="19"/>
  <c r="AL453" i="19"/>
  <c r="AL439" i="19"/>
  <c r="AL425" i="19"/>
  <c r="AL411" i="19"/>
  <c r="AL397" i="19"/>
  <c r="AL383" i="19"/>
  <c r="AL369" i="19"/>
  <c r="AL354" i="19"/>
  <c r="AL340" i="19"/>
  <c r="AL324" i="19"/>
  <c r="AL310" i="19"/>
  <c r="AL296" i="19"/>
  <c r="AL282" i="19"/>
  <c r="AL268" i="19"/>
  <c r="AL254" i="19"/>
  <c r="AL240" i="19"/>
  <c r="AL226" i="19"/>
  <c r="AL212" i="19"/>
  <c r="AL198" i="19"/>
  <c r="AL184" i="19"/>
  <c r="AL170" i="19"/>
  <c r="AL156" i="19"/>
  <c r="AL142" i="19"/>
  <c r="AL127" i="19"/>
  <c r="AL113" i="19"/>
  <c r="AL577" i="19"/>
  <c r="AM577" i="19" s="1"/>
  <c r="AL576" i="19"/>
  <c r="AM576" i="19" s="1"/>
  <c r="AL552" i="19"/>
  <c r="AL531" i="19"/>
  <c r="AL507" i="19"/>
  <c r="AL488" i="19"/>
  <c r="AL464" i="19"/>
  <c r="AL445" i="19"/>
  <c r="AL421" i="19"/>
  <c r="AL401" i="19"/>
  <c r="AL378" i="19"/>
  <c r="AL353" i="19"/>
  <c r="AL333" i="19"/>
  <c r="AL575" i="19"/>
  <c r="AM575" i="19" s="1"/>
  <c r="AL551" i="19"/>
  <c r="AL530" i="19"/>
  <c r="AL574" i="19"/>
  <c r="AM574" i="19" s="1"/>
  <c r="AL550" i="19"/>
  <c r="AL529" i="19"/>
  <c r="AL573" i="19"/>
  <c r="AM573" i="19" s="1"/>
  <c r="AL549" i="19"/>
  <c r="AL527" i="19"/>
  <c r="AL504" i="19"/>
  <c r="AL480" i="19"/>
  <c r="AL461" i="19"/>
  <c r="AL437" i="19"/>
  <c r="AL418" i="19"/>
  <c r="AL394" i="19"/>
  <c r="AL375" i="19"/>
  <c r="AL350" i="19"/>
  <c r="AL559" i="19"/>
  <c r="AM559" i="19" s="1"/>
  <c r="AL520" i="19"/>
  <c r="AL494" i="19"/>
  <c r="AL473" i="19"/>
  <c r="AL447" i="19"/>
  <c r="AL420" i="19"/>
  <c r="AL393" i="19"/>
  <c r="AL367" i="19"/>
  <c r="AL344" i="19"/>
  <c r="AL318" i="19"/>
  <c r="AL294" i="19"/>
  <c r="AL275" i="19"/>
  <c r="AL251" i="19"/>
  <c r="AL232" i="19"/>
  <c r="AL208" i="19"/>
  <c r="AL188" i="19"/>
  <c r="AL165" i="19"/>
  <c r="AL141" i="19"/>
  <c r="AL121" i="19"/>
  <c r="AL102" i="19"/>
  <c r="AL88" i="19"/>
  <c r="AL74" i="19"/>
  <c r="AL60" i="19"/>
  <c r="AL46" i="19"/>
  <c r="AL31" i="19"/>
  <c r="AL17" i="19"/>
  <c r="AL3" i="19"/>
  <c r="AL519" i="19"/>
  <c r="AL493" i="19"/>
  <c r="AL471" i="19"/>
  <c r="AL446" i="19"/>
  <c r="AL419" i="19"/>
  <c r="AL392" i="19"/>
  <c r="AL366" i="19"/>
  <c r="AL339" i="19"/>
  <c r="AL317" i="19"/>
  <c r="AL293" i="19"/>
  <c r="AL274" i="19"/>
  <c r="AL250" i="19"/>
  <c r="AL230" i="19"/>
  <c r="AL207" i="19"/>
  <c r="AL183" i="19"/>
  <c r="AL164" i="19"/>
  <c r="AL140" i="19"/>
  <c r="AL120" i="19"/>
  <c r="AL101" i="19"/>
  <c r="AL87" i="19"/>
  <c r="AL73" i="19"/>
  <c r="AL59" i="19"/>
  <c r="AL45" i="19"/>
  <c r="AL30" i="19"/>
  <c r="AL16" i="19"/>
  <c r="AL2" i="19"/>
  <c r="AL585" i="19"/>
  <c r="AM585" i="19" s="1"/>
  <c r="AL548" i="19"/>
  <c r="AL518" i="19"/>
  <c r="AL492" i="19"/>
  <c r="AL466" i="19"/>
  <c r="AL443" i="19"/>
  <c r="AL417" i="19"/>
  <c r="AL391" i="19"/>
  <c r="AL365" i="19"/>
  <c r="AL338" i="19"/>
  <c r="AL316" i="19"/>
  <c r="AL292" i="19"/>
  <c r="AL272" i="19"/>
  <c r="AL249" i="19"/>
  <c r="AL225" i="19"/>
  <c r="AL206" i="19"/>
  <c r="AL182" i="19"/>
  <c r="AL163" i="19"/>
  <c r="AL139" i="19"/>
  <c r="AL119" i="19"/>
  <c r="AL100" i="19"/>
  <c r="AL86" i="19"/>
  <c r="AL72" i="19"/>
  <c r="AL58" i="19"/>
  <c r="AL44" i="19"/>
  <c r="AL29" i="19"/>
  <c r="AL15" i="19"/>
  <c r="AL580" i="19"/>
  <c r="AM580" i="19" s="1"/>
  <c r="AL547" i="19"/>
  <c r="AL517" i="19"/>
  <c r="AL491" i="19"/>
  <c r="AL465" i="19"/>
  <c r="AL438" i="19"/>
  <c r="AL415" i="19"/>
  <c r="AL390" i="19"/>
  <c r="AL364" i="19"/>
  <c r="AL336" i="19"/>
  <c r="AL314" i="19"/>
  <c r="AL291" i="19"/>
  <c r="AL267" i="19"/>
  <c r="AL248" i="19"/>
  <c r="AL224" i="19"/>
  <c r="AL205" i="19"/>
  <c r="AL181" i="19"/>
  <c r="AL162" i="19"/>
  <c r="AL138" i="19"/>
  <c r="AL117" i="19"/>
  <c r="AL99" i="19"/>
  <c r="AL85" i="19"/>
  <c r="AL71" i="19"/>
  <c r="AL57" i="19"/>
  <c r="AL43" i="19"/>
  <c r="AL28" i="19"/>
  <c r="AL14" i="19"/>
  <c r="AL579" i="19"/>
  <c r="AM579" i="19" s="1"/>
  <c r="AL546" i="19"/>
  <c r="AL516" i="19"/>
  <c r="AL490" i="19"/>
  <c r="AL463" i="19"/>
  <c r="AL436" i="19"/>
  <c r="AL410" i="19"/>
  <c r="AL389" i="19"/>
  <c r="AL363" i="19"/>
  <c r="AL335" i="19"/>
  <c r="AL309" i="19"/>
  <c r="AL290" i="19"/>
  <c r="AL266" i="19"/>
  <c r="AL247" i="19"/>
  <c r="AL223" i="19"/>
  <c r="AL204" i="19"/>
  <c r="AL180" i="19"/>
  <c r="AL160" i="19"/>
  <c r="AL136" i="19"/>
  <c r="AL112" i="19"/>
  <c r="AL98" i="19"/>
  <c r="AL84" i="19"/>
  <c r="AL70" i="19"/>
  <c r="AL56" i="19"/>
  <c r="AL42" i="19"/>
  <c r="AL27" i="19"/>
  <c r="AL13" i="19"/>
  <c r="AL578" i="19"/>
  <c r="AM578" i="19" s="1"/>
  <c r="AL545" i="19"/>
  <c r="AL515" i="19"/>
  <c r="AL489" i="19"/>
  <c r="AL462" i="19"/>
  <c r="AL435" i="19"/>
  <c r="AL409" i="19"/>
  <c r="AL387" i="19"/>
  <c r="AL362" i="19"/>
  <c r="AL334" i="19"/>
  <c r="AL308" i="19"/>
  <c r="AL289" i="19"/>
  <c r="AL265" i="19"/>
  <c r="AL246" i="19"/>
  <c r="AL222" i="19"/>
  <c r="AL202" i="19"/>
  <c r="AL179" i="19"/>
  <c r="AL155" i="19"/>
  <c r="AL135" i="19"/>
  <c r="AL111" i="19"/>
  <c r="AL97" i="19"/>
  <c r="AL83" i="19"/>
  <c r="AL69" i="19"/>
  <c r="AL55" i="19"/>
  <c r="AL40" i="19"/>
  <c r="AL26" i="19"/>
  <c r="AL12" i="19"/>
  <c r="AL566" i="19"/>
  <c r="AM566" i="19" s="1"/>
  <c r="AL538" i="19"/>
  <c r="AL508" i="19"/>
  <c r="AL485" i="19"/>
  <c r="AL459" i="19"/>
  <c r="AL433" i="19"/>
  <c r="AL407" i="19"/>
  <c r="AL381" i="19"/>
  <c r="AL358" i="19"/>
  <c r="AL330" i="19"/>
  <c r="AL306" i="19"/>
  <c r="AL286" i="19"/>
  <c r="AL263" i="19"/>
  <c r="AL239" i="19"/>
  <c r="AL220" i="19"/>
  <c r="AL196" i="19"/>
  <c r="AL177" i="19"/>
  <c r="AL153" i="19"/>
  <c r="AL133" i="19"/>
  <c r="AL109" i="19"/>
  <c r="AL95" i="19"/>
  <c r="AL81" i="19"/>
  <c r="AL67" i="19"/>
  <c r="AL53" i="19"/>
  <c r="AL38" i="19"/>
  <c r="AL24" i="19"/>
  <c r="AL10" i="19"/>
  <c r="AL543" i="19"/>
  <c r="AL487" i="19"/>
  <c r="AL434" i="19"/>
  <c r="AL382" i="19"/>
  <c r="AL332" i="19"/>
  <c r="AL288" i="19"/>
  <c r="AL244" i="19"/>
  <c r="AL197" i="19"/>
  <c r="AL154" i="19"/>
  <c r="AL110" i="19"/>
  <c r="AL82" i="19"/>
  <c r="AL54" i="19"/>
  <c r="AL25" i="19"/>
  <c r="AL536" i="19"/>
  <c r="AL479" i="19"/>
  <c r="AL432" i="19"/>
  <c r="AL380" i="19"/>
  <c r="AL328" i="19"/>
  <c r="AL281" i="19"/>
  <c r="AL238" i="19"/>
  <c r="AL195" i="19"/>
  <c r="AL152" i="19"/>
  <c r="AL108" i="19"/>
  <c r="AL80" i="19"/>
  <c r="AL52" i="19"/>
  <c r="AL23" i="19"/>
  <c r="AL535" i="19"/>
  <c r="AL478" i="19"/>
  <c r="AL431" i="19"/>
  <c r="AL379" i="19"/>
  <c r="AL323" i="19"/>
  <c r="AL280" i="19"/>
  <c r="AL237" i="19"/>
  <c r="AL194" i="19"/>
  <c r="AL151" i="19"/>
  <c r="AL107" i="19"/>
  <c r="AL79" i="19"/>
  <c r="AL51" i="19"/>
  <c r="AL22" i="19"/>
  <c r="AL534" i="19"/>
  <c r="AL477" i="19"/>
  <c r="AL429" i="19"/>
  <c r="AL377" i="19"/>
  <c r="AL322" i="19"/>
  <c r="AL279" i="19"/>
  <c r="AL236" i="19"/>
  <c r="AL193" i="19"/>
  <c r="AL150" i="19"/>
  <c r="AL106" i="19"/>
  <c r="AL78" i="19"/>
  <c r="AL50" i="19"/>
  <c r="AL21" i="19"/>
  <c r="AL522" i="19"/>
  <c r="AL475" i="19"/>
  <c r="AL423" i="19"/>
  <c r="AL373" i="19"/>
  <c r="AL320" i="19"/>
  <c r="AL277" i="19"/>
  <c r="AL234" i="19"/>
  <c r="AL191" i="19"/>
  <c r="AL148" i="19"/>
  <c r="AL104" i="19"/>
  <c r="AL76" i="19"/>
  <c r="AL48" i="19"/>
  <c r="AL19" i="19"/>
  <c r="AL521" i="19"/>
  <c r="AL474" i="19"/>
  <c r="AL422" i="19"/>
  <c r="AL368" i="19"/>
  <c r="AL319" i="19"/>
  <c r="AL276" i="19"/>
  <c r="AL233" i="19"/>
  <c r="AL190" i="19"/>
  <c r="AL146" i="19"/>
  <c r="AL103" i="19"/>
  <c r="AL75" i="19"/>
  <c r="AL47" i="19"/>
  <c r="AL18" i="19"/>
  <c r="AL571" i="19"/>
  <c r="AM571" i="19" s="1"/>
  <c r="AL513" i="19"/>
  <c r="AL460" i="19"/>
  <c r="AL408" i="19"/>
  <c r="AL360" i="19"/>
  <c r="AL307" i="19"/>
  <c r="AL264" i="19"/>
  <c r="AL221" i="19"/>
  <c r="AL178" i="19"/>
  <c r="AL134" i="19"/>
  <c r="AL96" i="19"/>
  <c r="AL68" i="19"/>
  <c r="AL39" i="19"/>
  <c r="AL11" i="19"/>
  <c r="AL565" i="19"/>
  <c r="AM565" i="19" s="1"/>
  <c r="AL506" i="19"/>
  <c r="AL457" i="19"/>
  <c r="AL406" i="19"/>
  <c r="AL352" i="19"/>
  <c r="AL305" i="19"/>
  <c r="AL262" i="19"/>
  <c r="AL219" i="19"/>
  <c r="AL176" i="19"/>
  <c r="AL131" i="19"/>
  <c r="AL94" i="19"/>
  <c r="AL66" i="19"/>
  <c r="AL37" i="19"/>
  <c r="AL9" i="19"/>
  <c r="AL563" i="19"/>
  <c r="AM563" i="19" s="1"/>
  <c r="AL503" i="19"/>
  <c r="AL451" i="19"/>
  <c r="AL404" i="19"/>
  <c r="AL349" i="19"/>
  <c r="AL303" i="19"/>
  <c r="AL260" i="19"/>
  <c r="AL216" i="19"/>
  <c r="AL169" i="19"/>
  <c r="AL125" i="19"/>
  <c r="AL92" i="19"/>
  <c r="AL64" i="19"/>
  <c r="AL35" i="19"/>
  <c r="AL7" i="19"/>
  <c r="AL501" i="19"/>
  <c r="AL348" i="19"/>
  <c r="AL499" i="19"/>
  <c r="AL347" i="19"/>
  <c r="AL211" i="19"/>
  <c r="AL93" i="19"/>
  <c r="AL20" i="19"/>
  <c r="AL476" i="19"/>
  <c r="AL346" i="19"/>
  <c r="AL210" i="19"/>
  <c r="AL91" i="19"/>
  <c r="AL8" i="19"/>
  <c r="AL452" i="19"/>
  <c r="AL321" i="19"/>
  <c r="AL209" i="19"/>
  <c r="AL90" i="19"/>
  <c r="AL6" i="19"/>
  <c r="AL560" i="19"/>
  <c r="AL396" i="19"/>
  <c r="AL258" i="19"/>
  <c r="AL126" i="19"/>
  <c r="AL49" i="19"/>
  <c r="AL533" i="19"/>
  <c r="AL395" i="19"/>
  <c r="AL253" i="19"/>
  <c r="AL124" i="19"/>
  <c r="AL36" i="19"/>
  <c r="AL505" i="19"/>
  <c r="AL376" i="19"/>
  <c r="AL252" i="19"/>
  <c r="AL123" i="19"/>
  <c r="AL34" i="19"/>
  <c r="AL304" i="19"/>
  <c r="AL122" i="19"/>
  <c r="AL302" i="19"/>
  <c r="AL105" i="19"/>
  <c r="AL300" i="19"/>
  <c r="AL89" i="19"/>
  <c r="AL564" i="19"/>
  <c r="AM564" i="19" s="1"/>
  <c r="AL295" i="19"/>
  <c r="AL77" i="19"/>
  <c r="AL562" i="19"/>
  <c r="AM562" i="19" s="1"/>
  <c r="AL278" i="19"/>
  <c r="AL65" i="19"/>
  <c r="AL561" i="19"/>
  <c r="AM561" i="19" s="1"/>
  <c r="AL261" i="19"/>
  <c r="AL63" i="19"/>
  <c r="AL502" i="19"/>
  <c r="AL235" i="19"/>
  <c r="AL62" i="19"/>
  <c r="AL424" i="19"/>
  <c r="AL168" i="19"/>
  <c r="AL5" i="19"/>
  <c r="AL405" i="19"/>
  <c r="AL167" i="19"/>
  <c r="AL4" i="19"/>
  <c r="AL448" i="19"/>
  <c r="AL403" i="19"/>
  <c r="AL218" i="19"/>
  <c r="AL192" i="19"/>
  <c r="AL149" i="19"/>
  <c r="AL61" i="19"/>
  <c r="AL449" i="19"/>
  <c r="AL351" i="19"/>
  <c r="AL174" i="19"/>
  <c r="AL450" i="19"/>
  <c r="AL32" i="19"/>
  <c r="AL166" i="19"/>
  <c r="AL33" i="19"/>
  <c r="Z2" i="19"/>
  <c r="AS575" i="19"/>
  <c r="AS561" i="19"/>
  <c r="AS547" i="19"/>
  <c r="AS531" i="19"/>
  <c r="AS517" i="19"/>
  <c r="AS503" i="19"/>
  <c r="AS489" i="19"/>
  <c r="AS475" i="19"/>
  <c r="AS461" i="19"/>
  <c r="AS447" i="19"/>
  <c r="AS433" i="19"/>
  <c r="AS419" i="19"/>
  <c r="AS405" i="19"/>
  <c r="AS391" i="19"/>
  <c r="AS377" i="19"/>
  <c r="AS363" i="19"/>
  <c r="AS348" i="19"/>
  <c r="AS333" i="19"/>
  <c r="AS318" i="19"/>
  <c r="AS304" i="19"/>
  <c r="AS290" i="19"/>
  <c r="AS276" i="19"/>
  <c r="AS262" i="19"/>
  <c r="AS248" i="19"/>
  <c r="AS234" i="19"/>
  <c r="AS220" i="19"/>
  <c r="AS206" i="19"/>
  <c r="AS192" i="19"/>
  <c r="AS178" i="19"/>
  <c r="AS164" i="19"/>
  <c r="AS150" i="19"/>
  <c r="AS135" i="19"/>
  <c r="AS121" i="19"/>
  <c r="AS107" i="19"/>
  <c r="AS93" i="19"/>
  <c r="AS79" i="19"/>
  <c r="AS65" i="19"/>
  <c r="AS51" i="19"/>
  <c r="AS36" i="19"/>
  <c r="AS22" i="19"/>
  <c r="AS8" i="19"/>
  <c r="AS574" i="19"/>
  <c r="AS560" i="19"/>
  <c r="AS546" i="19"/>
  <c r="AS530" i="19"/>
  <c r="AS516" i="19"/>
  <c r="AS502" i="19"/>
  <c r="AS488" i="19"/>
  <c r="AS474" i="19"/>
  <c r="AS460" i="19"/>
  <c r="AS446" i="19"/>
  <c r="AS432" i="19"/>
  <c r="AS418" i="19"/>
  <c r="AS404" i="19"/>
  <c r="AS390" i="19"/>
  <c r="AS376" i="19"/>
  <c r="AS362" i="19"/>
  <c r="AS347" i="19"/>
  <c r="AS332" i="19"/>
  <c r="AS317" i="19"/>
  <c r="AS303" i="19"/>
  <c r="AS289" i="19"/>
  <c r="AS275" i="19"/>
  <c r="AS261" i="19"/>
  <c r="AS247" i="19"/>
  <c r="AS233" i="19"/>
  <c r="AS219" i="19"/>
  <c r="AS205" i="19"/>
  <c r="AS191" i="19"/>
  <c r="AS177" i="19"/>
  <c r="AS163" i="19"/>
  <c r="AS149" i="19"/>
  <c r="AS134" i="19"/>
  <c r="AS120" i="19"/>
  <c r="AS106" i="19"/>
  <c r="AS92" i="19"/>
  <c r="AS78" i="19"/>
  <c r="AS64" i="19"/>
  <c r="AS50" i="19"/>
  <c r="AS35" i="19"/>
  <c r="AS21" i="19"/>
  <c r="AS7" i="19"/>
  <c r="AS586" i="19"/>
  <c r="AS572" i="19"/>
  <c r="AS558" i="19"/>
  <c r="AS544" i="19"/>
  <c r="AS528" i="19"/>
  <c r="AS514" i="19"/>
  <c r="AS500" i="19"/>
  <c r="AS486" i="19"/>
  <c r="AS472" i="19"/>
  <c r="AS458" i="19"/>
  <c r="AS444" i="19"/>
  <c r="AS430" i="19"/>
  <c r="AS416" i="19"/>
  <c r="AS402" i="19"/>
  <c r="AS388" i="19"/>
  <c r="AS374" i="19"/>
  <c r="AS359" i="19"/>
  <c r="AS345" i="19"/>
  <c r="AS329" i="19"/>
  <c r="AS315" i="19"/>
  <c r="AS301" i="19"/>
  <c r="AS287" i="19"/>
  <c r="AS273" i="19"/>
  <c r="AS259" i="19"/>
  <c r="AS245" i="19"/>
  <c r="AS231" i="19"/>
  <c r="AS217" i="19"/>
  <c r="AS203" i="19"/>
  <c r="AS189" i="19"/>
  <c r="AS175" i="19"/>
  <c r="AS161" i="19"/>
  <c r="AS147" i="19"/>
  <c r="AS132" i="19"/>
  <c r="AS118" i="19"/>
  <c r="AS104" i="19"/>
  <c r="AS90" i="19"/>
  <c r="AS76" i="19"/>
  <c r="AS62" i="19"/>
  <c r="AS48" i="19"/>
  <c r="AS33" i="19"/>
  <c r="AS19" i="19"/>
  <c r="AS5" i="19"/>
  <c r="AS585" i="19"/>
  <c r="AS571" i="19"/>
  <c r="AS557" i="19"/>
  <c r="AS543" i="19"/>
  <c r="AS527" i="19"/>
  <c r="AS513" i="19"/>
  <c r="AS499" i="19"/>
  <c r="AS485" i="19"/>
  <c r="AS471" i="19"/>
  <c r="AS457" i="19"/>
  <c r="AS443" i="19"/>
  <c r="AS429" i="19"/>
  <c r="AS415" i="19"/>
  <c r="AS401" i="19"/>
  <c r="AS387" i="19"/>
  <c r="AS373" i="19"/>
  <c r="AS358" i="19"/>
  <c r="AS344" i="19"/>
  <c r="AS328" i="19"/>
  <c r="AS314" i="19"/>
  <c r="AS300" i="19"/>
  <c r="AS286" i="19"/>
  <c r="AS272" i="19"/>
  <c r="AS258" i="19"/>
  <c r="AS244" i="19"/>
  <c r="AS230" i="19"/>
  <c r="AS216" i="19"/>
  <c r="AS202" i="19"/>
  <c r="AS188" i="19"/>
  <c r="AS174" i="19"/>
  <c r="AS160" i="19"/>
  <c r="AS146" i="19"/>
  <c r="AS131" i="19"/>
  <c r="AS117" i="19"/>
  <c r="AS103" i="19"/>
  <c r="AS89" i="19"/>
  <c r="AS75" i="19"/>
  <c r="AS61" i="19"/>
  <c r="AS47" i="19"/>
  <c r="AS32" i="19"/>
  <c r="AS18" i="19"/>
  <c r="AS4" i="19"/>
  <c r="AS584" i="19"/>
  <c r="AS570" i="19"/>
  <c r="AS556" i="19"/>
  <c r="AS542" i="19"/>
  <c r="AS526" i="19"/>
  <c r="AS512" i="19"/>
  <c r="AS498" i="19"/>
  <c r="AS484" i="19"/>
  <c r="AS470" i="19"/>
  <c r="AS456" i="19"/>
  <c r="AS442" i="19"/>
  <c r="AS428" i="19"/>
  <c r="AS414" i="19"/>
  <c r="AS400" i="19"/>
  <c r="AS386" i="19"/>
  <c r="AS372" i="19"/>
  <c r="AS357" i="19"/>
  <c r="AS343" i="19"/>
  <c r="AS327" i="19"/>
  <c r="AS313" i="19"/>
  <c r="AS299" i="19"/>
  <c r="AS285" i="19"/>
  <c r="AS271" i="19"/>
  <c r="AS257" i="19"/>
  <c r="AS243" i="19"/>
  <c r="AS229" i="19"/>
  <c r="AS215" i="19"/>
  <c r="AS201" i="19"/>
  <c r="AS187" i="19"/>
  <c r="AS173" i="19"/>
  <c r="AS159" i="19"/>
  <c r="AS145" i="19"/>
  <c r="AS130" i="19"/>
  <c r="AS116" i="19"/>
  <c r="AS102" i="19"/>
  <c r="AS88" i="19"/>
  <c r="AS74" i="19"/>
  <c r="AS60" i="19"/>
  <c r="AS46" i="19"/>
  <c r="AS31" i="19"/>
  <c r="AS17" i="19"/>
  <c r="AS3" i="19"/>
  <c r="AS579" i="19"/>
  <c r="AS565" i="19"/>
  <c r="AS551" i="19"/>
  <c r="AS536" i="19"/>
  <c r="AS521" i="19"/>
  <c r="AS507" i="19"/>
  <c r="AS493" i="19"/>
  <c r="AS479" i="19"/>
  <c r="AS465" i="19"/>
  <c r="AS451" i="19"/>
  <c r="AS437" i="19"/>
  <c r="AS423" i="19"/>
  <c r="AS409" i="19"/>
  <c r="AS395" i="19"/>
  <c r="AS381" i="19"/>
  <c r="AS367" i="19"/>
  <c r="AS352" i="19"/>
  <c r="AS338" i="19"/>
  <c r="AS322" i="19"/>
  <c r="AS308" i="19"/>
  <c r="AS294" i="19"/>
  <c r="AS280" i="19"/>
  <c r="AS266" i="19"/>
  <c r="AS252" i="19"/>
  <c r="AS238" i="19"/>
  <c r="AS224" i="19"/>
  <c r="AS210" i="19"/>
  <c r="AS196" i="19"/>
  <c r="AS182" i="19"/>
  <c r="AS168" i="19"/>
  <c r="AS154" i="19"/>
  <c r="AS140" i="19"/>
  <c r="AS125" i="19"/>
  <c r="AS111" i="19"/>
  <c r="AS97" i="19"/>
  <c r="AS83" i="19"/>
  <c r="AS69" i="19"/>
  <c r="AS55" i="19"/>
  <c r="AS40" i="19"/>
  <c r="AS26" i="19"/>
  <c r="AS12" i="19"/>
  <c r="AS578" i="19"/>
  <c r="AS564" i="19"/>
  <c r="AS550" i="19"/>
  <c r="AS535" i="19"/>
  <c r="AS520" i="19"/>
  <c r="AS506" i="19"/>
  <c r="AS492" i="19"/>
  <c r="AS478" i="19"/>
  <c r="AS464" i="19"/>
  <c r="AS450" i="19"/>
  <c r="AS436" i="19"/>
  <c r="AS422" i="19"/>
  <c r="AS408" i="19"/>
  <c r="AS394" i="19"/>
  <c r="AS380" i="19"/>
  <c r="AS366" i="19"/>
  <c r="AS351" i="19"/>
  <c r="AS336" i="19"/>
  <c r="AS321" i="19"/>
  <c r="AS307" i="19"/>
  <c r="AS293" i="19"/>
  <c r="AS279" i="19"/>
  <c r="AS265" i="19"/>
  <c r="AS251" i="19"/>
  <c r="AS237" i="19"/>
  <c r="AS223" i="19"/>
  <c r="AS209" i="19"/>
  <c r="AS195" i="19"/>
  <c r="AS181" i="19"/>
  <c r="AS167" i="19"/>
  <c r="AS153" i="19"/>
  <c r="AS139" i="19"/>
  <c r="AS124" i="19"/>
  <c r="AS110" i="19"/>
  <c r="AS96" i="19"/>
  <c r="AS82" i="19"/>
  <c r="AS68" i="19"/>
  <c r="AS54" i="19"/>
  <c r="AS39" i="19"/>
  <c r="AS25" i="19"/>
  <c r="AS11" i="19"/>
  <c r="AS577" i="19"/>
  <c r="AS563" i="19"/>
  <c r="AS549" i="19"/>
  <c r="AS534" i="19"/>
  <c r="AS519" i="19"/>
  <c r="AS505" i="19"/>
  <c r="AS491" i="19"/>
  <c r="AS477" i="19"/>
  <c r="AS463" i="19"/>
  <c r="AS449" i="19"/>
  <c r="AS435" i="19"/>
  <c r="AS421" i="19"/>
  <c r="AS407" i="19"/>
  <c r="AS393" i="19"/>
  <c r="AS379" i="19"/>
  <c r="AS365" i="19"/>
  <c r="AS350" i="19"/>
  <c r="AS335" i="19"/>
  <c r="AS320" i="19"/>
  <c r="AS306" i="19"/>
  <c r="AS292" i="19"/>
  <c r="AS278" i="19"/>
  <c r="AS264" i="19"/>
  <c r="AS250" i="19"/>
  <c r="AS236" i="19"/>
  <c r="AS222" i="19"/>
  <c r="AS208" i="19"/>
  <c r="AS194" i="19"/>
  <c r="AS180" i="19"/>
  <c r="AS166" i="19"/>
  <c r="AS152" i="19"/>
  <c r="AS138" i="19"/>
  <c r="AS123" i="19"/>
  <c r="AS109" i="19"/>
  <c r="AS95" i="19"/>
  <c r="AS81" i="19"/>
  <c r="AS67" i="19"/>
  <c r="AS53" i="19"/>
  <c r="AS38" i="19"/>
  <c r="AS24" i="19"/>
  <c r="AS10" i="19"/>
  <c r="AS576" i="19"/>
  <c r="AS562" i="19"/>
  <c r="AS548" i="19"/>
  <c r="AS533" i="19"/>
  <c r="AS518" i="19"/>
  <c r="AS504" i="19"/>
  <c r="AS490" i="19"/>
  <c r="AS476" i="19"/>
  <c r="AS462" i="19"/>
  <c r="AS448" i="19"/>
  <c r="AS434" i="19"/>
  <c r="AS420" i="19"/>
  <c r="AS406" i="19"/>
  <c r="AS392" i="19"/>
  <c r="AS378" i="19"/>
  <c r="AS364" i="19"/>
  <c r="AS349" i="19"/>
  <c r="AS334" i="19"/>
  <c r="AS319" i="19"/>
  <c r="AS305" i="19"/>
  <c r="AS291" i="19"/>
  <c r="AS277" i="19"/>
  <c r="AS263" i="19"/>
  <c r="AS249" i="19"/>
  <c r="AS235" i="19"/>
  <c r="AS221" i="19"/>
  <c r="AS207" i="19"/>
  <c r="AS193" i="19"/>
  <c r="AS179" i="19"/>
  <c r="AS165" i="19"/>
  <c r="AS151" i="19"/>
  <c r="AS136" i="19"/>
  <c r="AS122" i="19"/>
  <c r="AS108" i="19"/>
  <c r="AS94" i="19"/>
  <c r="AS80" i="19"/>
  <c r="AS66" i="19"/>
  <c r="AS52" i="19"/>
  <c r="AS37" i="19"/>
  <c r="AS23" i="19"/>
  <c r="AS9" i="19"/>
  <c r="AS573" i="19"/>
  <c r="AS538" i="19"/>
  <c r="AS495" i="19"/>
  <c r="AS454" i="19"/>
  <c r="AS413" i="19"/>
  <c r="AS375" i="19"/>
  <c r="AS339" i="19"/>
  <c r="AS296" i="19"/>
  <c r="AS255" i="19"/>
  <c r="AS214" i="19"/>
  <c r="AS176" i="19"/>
  <c r="AS141" i="19"/>
  <c r="AS99" i="19"/>
  <c r="AS58" i="19"/>
  <c r="AS16" i="19"/>
  <c r="AS569" i="19"/>
  <c r="AS529" i="19"/>
  <c r="AS494" i="19"/>
  <c r="AS453" i="19"/>
  <c r="AS412" i="19"/>
  <c r="AS371" i="19"/>
  <c r="AS330" i="19"/>
  <c r="AS295" i="19"/>
  <c r="AS254" i="19"/>
  <c r="AS213" i="19"/>
  <c r="AS172" i="19"/>
  <c r="AS133" i="19"/>
  <c r="AS98" i="19"/>
  <c r="AS57" i="19"/>
  <c r="AS15" i="19"/>
  <c r="AS568" i="19"/>
  <c r="AS525" i="19"/>
  <c r="AS487" i="19"/>
  <c r="AS452" i="19"/>
  <c r="AS411" i="19"/>
  <c r="AS370" i="19"/>
  <c r="AS326" i="19"/>
  <c r="AS288" i="19"/>
  <c r="AS253" i="19"/>
  <c r="AS212" i="19"/>
  <c r="AS171" i="19"/>
  <c r="AS129" i="19"/>
  <c r="AS91" i="19"/>
  <c r="AS56" i="19"/>
  <c r="AS14" i="19"/>
  <c r="AS567" i="19"/>
  <c r="AS524" i="19"/>
  <c r="AS483" i="19"/>
  <c r="AS445" i="19"/>
  <c r="AS410" i="19"/>
  <c r="AS369" i="19"/>
  <c r="AS325" i="19"/>
  <c r="AS284" i="19"/>
  <c r="AS246" i="19"/>
  <c r="AS211" i="19"/>
  <c r="AS170" i="19"/>
  <c r="AS128" i="19"/>
  <c r="AS87" i="19"/>
  <c r="AS49" i="19"/>
  <c r="AS13" i="19"/>
  <c r="AS566" i="19"/>
  <c r="AS523" i="19"/>
  <c r="AS482" i="19"/>
  <c r="AS441" i="19"/>
  <c r="AS403" i="19"/>
  <c r="AS368" i="19"/>
  <c r="AS324" i="19"/>
  <c r="AS283" i="19"/>
  <c r="AS242" i="19"/>
  <c r="AS204" i="19"/>
  <c r="AS169" i="19"/>
  <c r="AS127" i="19"/>
  <c r="AS86" i="19"/>
  <c r="AS45" i="19"/>
  <c r="AS6" i="19"/>
  <c r="AS583" i="19"/>
  <c r="AS545" i="19"/>
  <c r="AS508" i="19"/>
  <c r="AS467" i="19"/>
  <c r="AS426" i="19"/>
  <c r="AS385" i="19"/>
  <c r="AS346" i="19"/>
  <c r="AS309" i="19"/>
  <c r="AS268" i="19"/>
  <c r="AS227" i="19"/>
  <c r="AS186" i="19"/>
  <c r="AS148" i="19"/>
  <c r="AS112" i="19"/>
  <c r="AS71" i="19"/>
  <c r="AS29" i="19"/>
  <c r="AS582" i="19"/>
  <c r="AS541" i="19"/>
  <c r="AS501" i="19"/>
  <c r="AS466" i="19"/>
  <c r="AS425" i="19"/>
  <c r="AS384" i="19"/>
  <c r="AS342" i="19"/>
  <c r="AS302" i="19"/>
  <c r="AS267" i="19"/>
  <c r="AS226" i="19"/>
  <c r="AS185" i="19"/>
  <c r="AS144" i="19"/>
  <c r="AS105" i="19"/>
  <c r="AS70" i="19"/>
  <c r="AS28" i="19"/>
  <c r="AS581" i="19"/>
  <c r="AS540" i="19"/>
  <c r="AS497" i="19"/>
  <c r="AS459" i="19"/>
  <c r="AS424" i="19"/>
  <c r="AS383" i="19"/>
  <c r="AS341" i="19"/>
  <c r="AS298" i="19"/>
  <c r="AS260" i="19"/>
  <c r="AS225" i="19"/>
  <c r="AS184" i="19"/>
  <c r="AS143" i="19"/>
  <c r="AS101" i="19"/>
  <c r="AS63" i="19"/>
  <c r="AS27" i="19"/>
  <c r="AS510" i="19"/>
  <c r="AS417" i="19"/>
  <c r="AS316" i="19"/>
  <c r="AS232" i="19"/>
  <c r="AS142" i="19"/>
  <c r="AS43" i="19"/>
  <c r="AS496" i="19"/>
  <c r="AS398" i="19"/>
  <c r="AS311" i="19"/>
  <c r="AS218" i="19"/>
  <c r="AS119" i="19"/>
  <c r="AS34" i="19"/>
  <c r="AS481" i="19"/>
  <c r="AS397" i="19"/>
  <c r="AS310" i="19"/>
  <c r="AS200" i="19"/>
  <c r="AS115" i="19"/>
  <c r="AS30" i="19"/>
  <c r="AS580" i="19"/>
  <c r="AS480" i="19"/>
  <c r="AS396" i="19"/>
  <c r="AS297" i="19"/>
  <c r="AS199" i="19"/>
  <c r="AS114" i="19"/>
  <c r="AS20" i="19"/>
  <c r="AS555" i="19"/>
  <c r="AS469" i="19"/>
  <c r="AS382" i="19"/>
  <c r="AS281" i="19"/>
  <c r="AS197" i="19"/>
  <c r="AS100" i="19"/>
  <c r="AS539" i="19"/>
  <c r="AS439" i="19"/>
  <c r="AS354" i="19"/>
  <c r="AS256" i="19"/>
  <c r="AS158" i="19"/>
  <c r="AS73" i="19"/>
  <c r="AS522" i="19"/>
  <c r="AS438" i="19"/>
  <c r="AS353" i="19"/>
  <c r="AS241" i="19"/>
  <c r="AS157" i="19"/>
  <c r="AS72" i="19"/>
  <c r="AS399" i="19"/>
  <c r="AS228" i="19"/>
  <c r="AS42" i="19"/>
  <c r="AS559" i="19"/>
  <c r="AS389" i="19"/>
  <c r="AS198" i="19"/>
  <c r="AS553" i="19"/>
  <c r="AS356" i="19"/>
  <c r="AS183" i="19"/>
  <c r="AS552" i="19"/>
  <c r="AS355" i="19"/>
  <c r="AS162" i="19"/>
  <c r="AS515" i="19"/>
  <c r="AS340" i="19"/>
  <c r="AS156" i="19"/>
  <c r="AS511" i="19"/>
  <c r="AS323" i="19"/>
  <c r="AS155" i="19"/>
  <c r="AS440" i="19"/>
  <c r="AS85" i="19"/>
  <c r="AS427" i="19"/>
  <c r="AS77" i="19"/>
  <c r="AS360" i="19"/>
  <c r="AS59" i="19"/>
  <c r="AS312" i="19"/>
  <c r="AS44" i="19"/>
  <c r="AS282" i="19"/>
  <c r="AS274" i="19"/>
  <c r="AS554" i="19"/>
  <c r="AS240" i="19"/>
  <c r="AS455" i="19"/>
  <c r="AS431" i="19"/>
  <c r="AS239" i="19"/>
  <c r="AS190" i="19"/>
  <c r="AS126" i="19"/>
  <c r="AS113" i="19"/>
  <c r="AS84" i="19"/>
  <c r="AS509" i="19"/>
  <c r="AS473" i="19"/>
  <c r="AS270" i="19"/>
  <c r="AS468" i="19"/>
  <c r="AG580" i="19"/>
  <c r="AG566" i="19"/>
  <c r="AG552" i="19"/>
  <c r="AG538" i="19"/>
  <c r="AG522" i="19"/>
  <c r="AG508" i="19"/>
  <c r="AG494" i="19"/>
  <c r="AG480" i="19"/>
  <c r="AG466" i="19"/>
  <c r="AG452" i="19"/>
  <c r="AG438" i="19"/>
  <c r="AG424" i="19"/>
  <c r="AG410" i="19"/>
  <c r="AG396" i="19"/>
  <c r="AG382" i="19"/>
  <c r="AG368" i="19"/>
  <c r="AG353" i="19"/>
  <c r="AG339" i="19"/>
  <c r="AG323" i="19"/>
  <c r="AG309" i="19"/>
  <c r="AG295" i="19"/>
  <c r="AG281" i="19"/>
  <c r="AG267" i="19"/>
  <c r="AG253" i="19"/>
  <c r="AG239" i="19"/>
  <c r="AG225" i="19"/>
  <c r="AG211" i="19"/>
  <c r="AG197" i="19"/>
  <c r="AG183" i="19"/>
  <c r="AG169" i="19"/>
  <c r="AG155" i="19"/>
  <c r="AG141" i="19"/>
  <c r="AG126" i="19"/>
  <c r="AG112" i="19"/>
  <c r="AG98" i="19"/>
  <c r="AG84" i="19"/>
  <c r="AG70" i="19"/>
  <c r="AG56" i="19"/>
  <c r="AG42" i="19"/>
  <c r="AG27" i="19"/>
  <c r="AG13" i="19"/>
  <c r="AS269" i="19"/>
  <c r="AS2" i="19"/>
  <c r="AG578" i="19"/>
  <c r="AG564" i="19"/>
  <c r="AG550" i="19"/>
  <c r="AG535" i="19"/>
  <c r="AG520" i="19"/>
  <c r="AG506" i="19"/>
  <c r="AG492" i="19"/>
  <c r="AG478" i="19"/>
  <c r="AG464" i="19"/>
  <c r="AG450" i="19"/>
  <c r="AG436" i="19"/>
  <c r="AG422" i="19"/>
  <c r="AG408" i="19"/>
  <c r="AG394" i="19"/>
  <c r="AG380" i="19"/>
  <c r="AG366" i="19"/>
  <c r="AG351" i="19"/>
  <c r="AG336" i="19"/>
  <c r="AG321" i="19"/>
  <c r="AG307" i="19"/>
  <c r="AG293" i="19"/>
  <c r="AG279" i="19"/>
  <c r="AG265" i="19"/>
  <c r="AG251" i="19"/>
  <c r="AG237" i="19"/>
  <c r="AG223" i="19"/>
  <c r="AG209" i="19"/>
  <c r="AG195" i="19"/>
  <c r="AG181" i="19"/>
  <c r="AG167" i="19"/>
  <c r="AG153" i="19"/>
  <c r="AG139" i="19"/>
  <c r="AG124" i="19"/>
  <c r="AG110" i="19"/>
  <c r="AG96" i="19"/>
  <c r="AG82" i="19"/>
  <c r="AG68" i="19"/>
  <c r="AG54" i="19"/>
  <c r="AG39" i="19"/>
  <c r="AG25" i="19"/>
  <c r="AG11" i="19"/>
  <c r="AG577" i="19"/>
  <c r="AG563" i="19"/>
  <c r="AG549" i="19"/>
  <c r="AG534" i="19"/>
  <c r="AG519" i="19"/>
  <c r="AG505" i="19"/>
  <c r="AG491" i="19"/>
  <c r="AG477" i="19"/>
  <c r="AG463" i="19"/>
  <c r="AG449" i="19"/>
  <c r="AG435" i="19"/>
  <c r="AG421" i="19"/>
  <c r="AG407" i="19"/>
  <c r="AG393" i="19"/>
  <c r="AG379" i="19"/>
  <c r="AG365" i="19"/>
  <c r="AG350" i="19"/>
  <c r="AG335" i="19"/>
  <c r="AG320" i="19"/>
  <c r="AG306" i="19"/>
  <c r="AG292" i="19"/>
  <c r="AG278" i="19"/>
  <c r="AG264" i="19"/>
  <c r="AG250" i="19"/>
  <c r="AG236" i="19"/>
  <c r="AG222" i="19"/>
  <c r="AG208" i="19"/>
  <c r="AG194" i="19"/>
  <c r="AG180" i="19"/>
  <c r="AG166" i="19"/>
  <c r="AG152" i="19"/>
  <c r="AG138" i="19"/>
  <c r="AG123" i="19"/>
  <c r="AG109" i="19"/>
  <c r="AG95" i="19"/>
  <c r="AG81" i="19"/>
  <c r="AG67" i="19"/>
  <c r="AG53" i="19"/>
  <c r="AG38" i="19"/>
  <c r="AG24" i="19"/>
  <c r="AG10" i="19"/>
  <c r="AG575" i="19"/>
  <c r="AG561" i="19"/>
  <c r="AG547" i="19"/>
  <c r="AG531" i="19"/>
  <c r="AG517" i="19"/>
  <c r="AG503" i="19"/>
  <c r="AG489" i="19"/>
  <c r="AG475" i="19"/>
  <c r="AG461" i="19"/>
  <c r="AG447" i="19"/>
  <c r="AG433" i="19"/>
  <c r="AG419" i="19"/>
  <c r="AG405" i="19"/>
  <c r="AG391" i="19"/>
  <c r="AG377" i="19"/>
  <c r="AG363" i="19"/>
  <c r="AG348" i="19"/>
  <c r="AG333" i="19"/>
  <c r="AG318" i="19"/>
  <c r="AG304" i="19"/>
  <c r="AG290" i="19"/>
  <c r="AG276" i="19"/>
  <c r="AG262" i="19"/>
  <c r="AG248" i="19"/>
  <c r="AG234" i="19"/>
  <c r="AG220" i="19"/>
  <c r="AG206" i="19"/>
  <c r="AG192" i="19"/>
  <c r="AG178" i="19"/>
  <c r="AG164" i="19"/>
  <c r="AG150" i="19"/>
  <c r="AG135" i="19"/>
  <c r="AG121" i="19"/>
  <c r="AG107" i="19"/>
  <c r="AG93" i="19"/>
  <c r="AG79" i="19"/>
  <c r="AG65" i="19"/>
  <c r="AG51" i="19"/>
  <c r="AG36" i="19"/>
  <c r="AG22" i="19"/>
  <c r="AG8" i="19"/>
  <c r="AG573" i="19"/>
  <c r="AG559" i="19"/>
  <c r="AG545" i="19"/>
  <c r="AG529" i="19"/>
  <c r="AG515" i="19"/>
  <c r="AG501" i="19"/>
  <c r="AG487" i="19"/>
  <c r="AG473" i="19"/>
  <c r="AG459" i="19"/>
  <c r="AG445" i="19"/>
  <c r="AG431" i="19"/>
  <c r="AG417" i="19"/>
  <c r="AG403" i="19"/>
  <c r="AG389" i="19"/>
  <c r="AG375" i="19"/>
  <c r="AG360" i="19"/>
  <c r="AG346" i="19"/>
  <c r="AG330" i="19"/>
  <c r="AG316" i="19"/>
  <c r="AG302" i="19"/>
  <c r="AG288" i="19"/>
  <c r="AG274" i="19"/>
  <c r="AG260" i="19"/>
  <c r="AG246" i="19"/>
  <c r="AG232" i="19"/>
  <c r="AG218" i="19"/>
  <c r="AG204" i="19"/>
  <c r="AG190" i="19"/>
  <c r="AG176" i="19"/>
  <c r="AG162" i="19"/>
  <c r="AG148" i="19"/>
  <c r="AG133" i="19"/>
  <c r="AG119" i="19"/>
  <c r="AG105" i="19"/>
  <c r="AG91" i="19"/>
  <c r="AG77" i="19"/>
  <c r="AG63" i="19"/>
  <c r="AG49" i="19"/>
  <c r="AG34" i="19"/>
  <c r="AG20" i="19"/>
  <c r="AG6" i="19"/>
  <c r="AG584" i="19"/>
  <c r="AG570" i="19"/>
  <c r="AG556" i="19"/>
  <c r="AG542" i="19"/>
  <c r="AG526" i="19"/>
  <c r="AG512" i="19"/>
  <c r="AG498" i="19"/>
  <c r="AG484" i="19"/>
  <c r="AG470" i="19"/>
  <c r="AG456" i="19"/>
  <c r="AG442" i="19"/>
  <c r="AG428" i="19"/>
  <c r="AG414" i="19"/>
  <c r="AG400" i="19"/>
  <c r="AG386" i="19"/>
  <c r="AG372" i="19"/>
  <c r="AG357" i="19"/>
  <c r="AG343" i="19"/>
  <c r="AG327" i="19"/>
  <c r="AG313" i="19"/>
  <c r="AG299" i="19"/>
  <c r="AG285" i="19"/>
  <c r="AG271" i="19"/>
  <c r="AG257" i="19"/>
  <c r="AG243" i="19"/>
  <c r="AG229" i="19"/>
  <c r="AG215" i="19"/>
  <c r="AG201" i="19"/>
  <c r="AG187" i="19"/>
  <c r="AG173" i="19"/>
  <c r="AG159" i="19"/>
  <c r="AG145" i="19"/>
  <c r="AG130" i="19"/>
  <c r="AG116" i="19"/>
  <c r="AG102" i="19"/>
  <c r="AG88" i="19"/>
  <c r="AG74" i="19"/>
  <c r="AG60" i="19"/>
  <c r="AG46" i="19"/>
  <c r="AG31" i="19"/>
  <c r="AG17" i="19"/>
  <c r="AG3" i="19"/>
  <c r="AG583" i="19"/>
  <c r="AG558" i="19"/>
  <c r="AG533" i="19"/>
  <c r="AG509" i="19"/>
  <c r="AG483" i="19"/>
  <c r="AG458" i="19"/>
  <c r="AG434" i="19"/>
  <c r="AG411" i="19"/>
  <c r="AG385" i="19"/>
  <c r="AG359" i="19"/>
  <c r="AG334" i="19"/>
  <c r="AG310" i="19"/>
  <c r="AG284" i="19"/>
  <c r="AG259" i="19"/>
  <c r="AG235" i="19"/>
  <c r="AG212" i="19"/>
  <c r="AG186" i="19"/>
  <c r="AG161" i="19"/>
  <c r="AG136" i="19"/>
  <c r="AG113" i="19"/>
  <c r="AG87" i="19"/>
  <c r="AG62" i="19"/>
  <c r="AG37" i="19"/>
  <c r="AG14" i="19"/>
  <c r="AG582" i="19"/>
  <c r="AG557" i="19"/>
  <c r="AG530" i="19"/>
  <c r="AG507" i="19"/>
  <c r="AG482" i="19"/>
  <c r="AG457" i="19"/>
  <c r="AG432" i="19"/>
  <c r="AG409" i="19"/>
  <c r="AG384" i="19"/>
  <c r="AG358" i="19"/>
  <c r="AG332" i="19"/>
  <c r="AG308" i="19"/>
  <c r="AG283" i="19"/>
  <c r="AG258" i="19"/>
  <c r="AG233" i="19"/>
  <c r="AG210" i="19"/>
  <c r="AG185" i="19"/>
  <c r="AG160" i="19"/>
  <c r="AG134" i="19"/>
  <c r="AG111" i="19"/>
  <c r="AG86" i="19"/>
  <c r="AG61" i="19"/>
  <c r="AG35" i="19"/>
  <c r="AG12" i="19"/>
  <c r="AG581" i="19"/>
  <c r="AG555" i="19"/>
  <c r="AG528" i="19"/>
  <c r="AG504" i="19"/>
  <c r="AG481" i="19"/>
  <c r="AG455" i="19"/>
  <c r="AG430" i="19"/>
  <c r="AG406" i="19"/>
  <c r="AG383" i="19"/>
  <c r="AG356" i="19"/>
  <c r="AG329" i="19"/>
  <c r="AG305" i="19"/>
  <c r="AG282" i="19"/>
  <c r="AG256" i="19"/>
  <c r="AG231" i="19"/>
  <c r="AG207" i="19"/>
  <c r="AG184" i="19"/>
  <c r="AG158" i="19"/>
  <c r="AG132" i="19"/>
  <c r="AG108" i="19"/>
  <c r="AG85" i="19"/>
  <c r="AG59" i="19"/>
  <c r="AG33" i="19"/>
  <c r="AG9" i="19"/>
  <c r="AG568" i="19"/>
  <c r="AG543" i="19"/>
  <c r="AG516" i="19"/>
  <c r="AG493" i="19"/>
  <c r="AG468" i="19"/>
  <c r="AG443" i="19"/>
  <c r="AG418" i="19"/>
  <c r="AG395" i="19"/>
  <c r="AG370" i="19"/>
  <c r="AG344" i="19"/>
  <c r="AG317" i="19"/>
  <c r="AG294" i="19"/>
  <c r="AG269" i="19"/>
  <c r="AG244" i="19"/>
  <c r="AG219" i="19"/>
  <c r="AG196" i="19"/>
  <c r="AG171" i="19"/>
  <c r="AG146" i="19"/>
  <c r="AG120" i="19"/>
  <c r="AG97" i="19"/>
  <c r="AG72" i="19"/>
  <c r="AG47" i="19"/>
  <c r="AG21" i="19"/>
  <c r="AG567" i="19"/>
  <c r="AG541" i="19"/>
  <c r="AG514" i="19"/>
  <c r="AG490" i="19"/>
  <c r="AG467" i="19"/>
  <c r="AG441" i="19"/>
  <c r="AG416" i="19"/>
  <c r="AG392" i="19"/>
  <c r="AG369" i="19"/>
  <c r="AG342" i="19"/>
  <c r="AG315" i="19"/>
  <c r="AG291" i="19"/>
  <c r="AG268" i="19"/>
  <c r="AG242" i="19"/>
  <c r="AG217" i="19"/>
  <c r="AG193" i="19"/>
  <c r="AG170" i="19"/>
  <c r="AG144" i="19"/>
  <c r="AG118" i="19"/>
  <c r="AG94" i="19"/>
  <c r="AG71" i="19"/>
  <c r="AG45" i="19"/>
  <c r="AG19" i="19"/>
  <c r="AG565" i="19"/>
  <c r="AG540" i="19"/>
  <c r="AG513" i="19"/>
  <c r="AG488" i="19"/>
  <c r="AG465" i="19"/>
  <c r="AG440" i="19"/>
  <c r="AG415" i="19"/>
  <c r="AG390" i="19"/>
  <c r="AG367" i="19"/>
  <c r="AG341" i="19"/>
  <c r="AG314" i="19"/>
  <c r="AG289" i="19"/>
  <c r="AG266" i="19"/>
  <c r="AG241" i="19"/>
  <c r="AG216" i="19"/>
  <c r="AG191" i="19"/>
  <c r="AG168" i="19"/>
  <c r="AG143" i="19"/>
  <c r="AG117" i="19"/>
  <c r="AG92" i="19"/>
  <c r="AG69" i="19"/>
  <c r="AG44" i="19"/>
  <c r="AG18" i="19"/>
  <c r="AG562" i="19"/>
  <c r="AG521" i="19"/>
  <c r="AG474" i="19"/>
  <c r="AG429" i="19"/>
  <c r="AG388" i="19"/>
  <c r="AG347" i="19"/>
  <c r="AG300" i="19"/>
  <c r="AG255" i="19"/>
  <c r="AG214" i="19"/>
  <c r="AG174" i="19"/>
  <c r="AG128" i="19"/>
  <c r="AG83" i="19"/>
  <c r="AG43" i="19"/>
  <c r="AG560" i="19"/>
  <c r="AG518" i="19"/>
  <c r="AG472" i="19"/>
  <c r="AG427" i="19"/>
  <c r="AG387" i="19"/>
  <c r="AG345" i="19"/>
  <c r="AG298" i="19"/>
  <c r="AG254" i="19"/>
  <c r="AG213" i="19"/>
  <c r="AG172" i="19"/>
  <c r="AG127" i="19"/>
  <c r="AG80" i="19"/>
  <c r="AG40" i="19"/>
  <c r="AG554" i="19"/>
  <c r="AG511" i="19"/>
  <c r="AG471" i="19"/>
  <c r="AG426" i="19"/>
  <c r="AG381" i="19"/>
  <c r="AG340" i="19"/>
  <c r="AG297" i="19"/>
  <c r="AG252" i="19"/>
  <c r="AG205" i="19"/>
  <c r="AG165" i="19"/>
  <c r="AG125" i="19"/>
  <c r="AG78" i="19"/>
  <c r="AG32" i="19"/>
  <c r="AG553" i="19"/>
  <c r="AG510" i="19"/>
  <c r="AG469" i="19"/>
  <c r="AG425" i="19"/>
  <c r="AG378" i="19"/>
  <c r="AG338" i="19"/>
  <c r="AG296" i="19"/>
  <c r="AG249" i="19"/>
  <c r="AG203" i="19"/>
  <c r="AG163" i="19"/>
  <c r="AG122" i="19"/>
  <c r="AG76" i="19"/>
  <c r="AG30" i="19"/>
  <c r="AG551" i="19"/>
  <c r="AG502" i="19"/>
  <c r="AG462" i="19"/>
  <c r="AG423" i="19"/>
  <c r="AG376" i="19"/>
  <c r="AG328" i="19"/>
  <c r="AG287" i="19"/>
  <c r="AG247" i="19"/>
  <c r="AG202" i="19"/>
  <c r="AG157" i="19"/>
  <c r="AG115" i="19"/>
  <c r="AG75" i="19"/>
  <c r="AG29" i="19"/>
  <c r="AG548" i="19"/>
  <c r="AG500" i="19"/>
  <c r="AG460" i="19"/>
  <c r="AG420" i="19"/>
  <c r="AG374" i="19"/>
  <c r="AG326" i="19"/>
  <c r="AG286" i="19"/>
  <c r="AG245" i="19"/>
  <c r="AG200" i="19"/>
  <c r="AG156" i="19"/>
  <c r="AG114" i="19"/>
  <c r="AG73" i="19"/>
  <c r="AG28" i="19"/>
  <c r="AG586" i="19"/>
  <c r="AG574" i="19"/>
  <c r="AG527" i="19"/>
  <c r="AG486" i="19"/>
  <c r="AG446" i="19"/>
  <c r="AG401" i="19"/>
  <c r="AG355" i="19"/>
  <c r="AG312" i="19"/>
  <c r="AG272" i="19"/>
  <c r="AG227" i="19"/>
  <c r="AG182" i="19"/>
  <c r="AG142" i="19"/>
  <c r="AG100" i="19"/>
  <c r="AG55" i="19"/>
  <c r="AG7" i="19"/>
  <c r="AG572" i="19"/>
  <c r="AG525" i="19"/>
  <c r="AG485" i="19"/>
  <c r="AG444" i="19"/>
  <c r="AG399" i="19"/>
  <c r="AG354" i="19"/>
  <c r="AG311" i="19"/>
  <c r="AG270" i="19"/>
  <c r="AG226" i="19"/>
  <c r="AG179" i="19"/>
  <c r="AG140" i="19"/>
  <c r="AG99" i="19"/>
  <c r="AG52" i="19"/>
  <c r="AG5" i="19"/>
  <c r="AG544" i="19"/>
  <c r="AG448" i="19"/>
  <c r="AG349" i="19"/>
  <c r="AG238" i="19"/>
  <c r="AG147" i="19"/>
  <c r="AG48" i="19"/>
  <c r="AG524" i="19"/>
  <c r="AG413" i="19"/>
  <c r="AG322" i="19"/>
  <c r="AG224" i="19"/>
  <c r="AG106" i="19"/>
  <c r="AG16" i="19"/>
  <c r="AG523" i="19"/>
  <c r="AG412" i="19"/>
  <c r="AG319" i="19"/>
  <c r="AG221" i="19"/>
  <c r="AG104" i="19"/>
  <c r="AG15" i="19"/>
  <c r="AG497" i="19"/>
  <c r="AG402" i="19"/>
  <c r="AG301" i="19"/>
  <c r="AG198" i="19"/>
  <c r="AG101" i="19"/>
  <c r="AG496" i="19"/>
  <c r="AG398" i="19"/>
  <c r="AG280" i="19"/>
  <c r="AG189" i="19"/>
  <c r="AG90" i="19"/>
  <c r="AG576" i="19"/>
  <c r="AG476" i="19"/>
  <c r="AG371" i="19"/>
  <c r="AG273" i="19"/>
  <c r="AG175" i="19"/>
  <c r="AG64" i="19"/>
  <c r="AG571" i="19"/>
  <c r="AG454" i="19"/>
  <c r="AG404" i="19"/>
  <c r="AG230" i="19"/>
  <c r="AG57" i="19"/>
  <c r="AG579" i="19"/>
  <c r="AG373" i="19"/>
  <c r="AG199" i="19"/>
  <c r="AG26" i="19"/>
  <c r="AG569" i="19"/>
  <c r="AG364" i="19"/>
  <c r="AG188" i="19"/>
  <c r="AG23" i="19"/>
  <c r="AG536" i="19"/>
  <c r="AG325" i="19"/>
  <c r="AG151" i="19"/>
  <c r="AG499" i="19"/>
  <c r="AG324" i="19"/>
  <c r="AG149" i="19"/>
  <c r="AG495" i="19"/>
  <c r="AG303" i="19"/>
  <c r="AG131" i="19"/>
  <c r="AG397" i="19"/>
  <c r="AG66" i="19"/>
  <c r="AG352" i="19"/>
  <c r="AG50" i="19"/>
  <c r="AG362" i="19"/>
  <c r="AG58" i="19"/>
  <c r="AG277" i="19"/>
  <c r="AG4" i="19"/>
  <c r="AG546" i="19"/>
  <c r="AG275" i="19"/>
  <c r="AG2" i="19"/>
  <c r="AG263" i="19"/>
  <c r="AG240" i="19"/>
  <c r="AG539" i="19"/>
  <c r="AG585" i="19"/>
  <c r="AG261" i="19"/>
  <c r="AG453" i="19"/>
  <c r="AG154" i="19"/>
  <c r="AG129" i="19"/>
  <c r="AG103" i="19"/>
  <c r="AG89" i="19"/>
  <c r="AG479" i="19"/>
  <c r="AG451" i="19"/>
  <c r="AG439" i="19"/>
  <c r="AG437" i="19"/>
  <c r="AG228" i="19"/>
  <c r="AG177" i="19"/>
  <c r="AM555" i="19"/>
  <c r="AM541" i="19"/>
  <c r="AM525" i="19"/>
  <c r="AM511" i="19"/>
  <c r="AM497" i="19"/>
  <c r="AM483" i="19"/>
  <c r="AM469" i="19"/>
  <c r="AM455" i="19"/>
  <c r="AM441" i="19"/>
  <c r="AM427" i="19"/>
  <c r="AM413" i="19"/>
  <c r="AM399" i="19"/>
  <c r="AM385" i="19"/>
  <c r="AM371" i="19"/>
  <c r="AM356" i="19"/>
  <c r="AM342" i="19"/>
  <c r="AM326" i="19"/>
  <c r="AM312" i="19"/>
  <c r="AM298" i="19"/>
  <c r="AM284" i="19"/>
  <c r="AM270" i="19"/>
  <c r="AM256" i="19"/>
  <c r="AM242" i="19"/>
  <c r="AM228" i="19"/>
  <c r="AM214" i="19"/>
  <c r="AM200" i="19"/>
  <c r="AM186" i="19"/>
  <c r="AM172" i="19"/>
  <c r="AM158" i="19"/>
  <c r="AM144" i="19"/>
  <c r="AM129" i="19"/>
  <c r="AM115" i="19"/>
  <c r="AM101" i="19"/>
  <c r="AM87" i="19"/>
  <c r="AM73" i="19"/>
  <c r="AM59" i="19"/>
  <c r="AM45" i="19"/>
  <c r="AM30" i="19"/>
  <c r="AM16" i="19"/>
  <c r="AM570" i="19"/>
  <c r="AM553" i="19"/>
  <c r="AM539" i="19"/>
  <c r="AM523" i="19"/>
  <c r="AM509" i="19"/>
  <c r="AM495" i="19"/>
  <c r="AM481" i="19"/>
  <c r="AM467" i="19"/>
  <c r="AM453" i="19"/>
  <c r="AM439" i="19"/>
  <c r="AM425" i="19"/>
  <c r="AM411" i="19"/>
  <c r="AM397" i="19"/>
  <c r="AM383" i="19"/>
  <c r="AM369" i="19"/>
  <c r="AM354" i="19"/>
  <c r="AM340" i="19"/>
  <c r="AM324" i="19"/>
  <c r="AM310" i="19"/>
  <c r="AM296" i="19"/>
  <c r="AM282" i="19"/>
  <c r="AM268" i="19"/>
  <c r="AM254" i="19"/>
  <c r="AM240" i="19"/>
  <c r="AM226" i="19"/>
  <c r="AM212" i="19"/>
  <c r="AM198" i="19"/>
  <c r="AM184" i="19"/>
  <c r="AM170" i="19"/>
  <c r="AM156" i="19"/>
  <c r="AM142" i="19"/>
  <c r="AM127" i="19"/>
  <c r="AM113" i="19"/>
  <c r="AM99" i="19"/>
  <c r="AM85" i="19"/>
  <c r="AM71" i="19"/>
  <c r="AM57" i="19"/>
  <c r="AM43" i="19"/>
  <c r="AM28" i="19"/>
  <c r="AM14" i="19"/>
  <c r="AM583" i="19"/>
  <c r="AM552" i="19"/>
  <c r="AM538" i="19"/>
  <c r="AM522" i="19"/>
  <c r="AM508" i="19"/>
  <c r="AM494" i="19"/>
  <c r="AM480" i="19"/>
  <c r="AM466" i="19"/>
  <c r="AM452" i="19"/>
  <c r="AM438" i="19"/>
  <c r="AM424" i="19"/>
  <c r="AM410" i="19"/>
  <c r="AM396" i="19"/>
  <c r="AM382" i="19"/>
  <c r="AM368" i="19"/>
  <c r="AM353" i="19"/>
  <c r="AM339" i="19"/>
  <c r="AM323" i="19"/>
  <c r="AM309" i="19"/>
  <c r="AM295" i="19"/>
  <c r="AM281" i="19"/>
  <c r="AM267" i="19"/>
  <c r="AM253" i="19"/>
  <c r="AM239" i="19"/>
  <c r="AM225" i="19"/>
  <c r="AM211" i="19"/>
  <c r="AM197" i="19"/>
  <c r="AM183" i="19"/>
  <c r="AM169" i="19"/>
  <c r="AM155" i="19"/>
  <c r="AM141" i="19"/>
  <c r="AM126" i="19"/>
  <c r="AM112" i="19"/>
  <c r="AM98" i="19"/>
  <c r="AM84" i="19"/>
  <c r="AM70" i="19"/>
  <c r="AM56" i="19"/>
  <c r="AM42" i="19"/>
  <c r="AM27" i="19"/>
  <c r="AM13" i="19"/>
  <c r="AM582" i="19"/>
  <c r="AM551" i="19"/>
  <c r="AM536" i="19"/>
  <c r="AM521" i="19"/>
  <c r="AM507" i="19"/>
  <c r="AM493" i="19"/>
  <c r="AM479" i="19"/>
  <c r="AM465" i="19"/>
  <c r="AM451" i="19"/>
  <c r="AM437" i="19"/>
  <c r="AM423" i="19"/>
  <c r="AM409" i="19"/>
  <c r="AM395" i="19"/>
  <c r="AM381" i="19"/>
  <c r="AM367" i="19"/>
  <c r="AM352" i="19"/>
  <c r="AM338" i="19"/>
  <c r="AM322" i="19"/>
  <c r="AM308" i="19"/>
  <c r="AM294" i="19"/>
  <c r="AM280" i="19"/>
  <c r="AM266" i="19"/>
  <c r="AM252" i="19"/>
  <c r="AM238" i="19"/>
  <c r="AM224" i="19"/>
  <c r="AM210" i="19"/>
  <c r="AM196" i="19"/>
  <c r="AM182" i="19"/>
  <c r="AM168" i="19"/>
  <c r="AM154" i="19"/>
  <c r="AM140" i="19"/>
  <c r="AM125" i="19"/>
  <c r="AM111" i="19"/>
  <c r="AM97" i="19"/>
  <c r="AM83" i="19"/>
  <c r="AM69" i="19"/>
  <c r="AM55" i="19"/>
  <c r="AM40" i="19"/>
  <c r="AM26" i="19"/>
  <c r="AM12" i="19"/>
  <c r="AM567" i="19"/>
  <c r="AM550" i="19"/>
  <c r="AM535" i="19"/>
  <c r="AM520" i="19"/>
  <c r="AM506" i="19"/>
  <c r="AM492" i="19"/>
  <c r="AM478" i="19"/>
  <c r="AM464" i="19"/>
  <c r="AM450" i="19"/>
  <c r="AM436" i="19"/>
  <c r="AM422" i="19"/>
  <c r="AM408" i="19"/>
  <c r="AM394" i="19"/>
  <c r="AM380" i="19"/>
  <c r="AM366" i="19"/>
  <c r="AM351" i="19"/>
  <c r="AM336" i="19"/>
  <c r="AM321" i="19"/>
  <c r="AM307" i="19"/>
  <c r="AM293" i="19"/>
  <c r="AM279" i="19"/>
  <c r="AM265" i="19"/>
  <c r="AM251" i="19"/>
  <c r="AM237" i="19"/>
  <c r="AM223" i="19"/>
  <c r="AM209" i="19"/>
  <c r="AM195" i="19"/>
  <c r="AM181" i="19"/>
  <c r="AM167" i="19"/>
  <c r="AM153" i="19"/>
  <c r="AM139" i="19"/>
  <c r="AM124" i="19"/>
  <c r="AM110" i="19"/>
  <c r="AM96" i="19"/>
  <c r="AM82" i="19"/>
  <c r="AM68" i="19"/>
  <c r="AM54" i="19"/>
  <c r="AM39" i="19"/>
  <c r="AM25" i="19"/>
  <c r="AM11" i="19"/>
  <c r="AM549" i="19"/>
  <c r="AM528" i="19"/>
  <c r="AM504" i="19"/>
  <c r="AM485" i="19"/>
  <c r="AM461" i="19"/>
  <c r="AM442" i="19"/>
  <c r="AM418" i="19"/>
  <c r="AM398" i="19"/>
  <c r="AM375" i="19"/>
  <c r="AM350" i="19"/>
  <c r="AM329" i="19"/>
  <c r="AM305" i="19"/>
  <c r="AM286" i="19"/>
  <c r="AM262" i="19"/>
  <c r="AM243" i="19"/>
  <c r="AM219" i="19"/>
  <c r="AM199" i="19"/>
  <c r="AM176" i="19"/>
  <c r="AM152" i="19"/>
  <c r="AM132" i="19"/>
  <c r="AM108" i="19"/>
  <c r="AM89" i="19"/>
  <c r="AM65" i="19"/>
  <c r="AM46" i="19"/>
  <c r="AM548" i="19"/>
  <c r="AM527" i="19"/>
  <c r="AM503" i="19"/>
  <c r="AM484" i="19"/>
  <c r="AM460" i="19"/>
  <c r="AM440" i="19"/>
  <c r="AM417" i="19"/>
  <c r="AM393" i="19"/>
  <c r="AM374" i="19"/>
  <c r="AM349" i="19"/>
  <c r="AM328" i="19"/>
  <c r="AM304" i="19"/>
  <c r="AM285" i="19"/>
  <c r="AM261" i="19"/>
  <c r="AM241" i="19"/>
  <c r="AM218" i="19"/>
  <c r="AM194" i="19"/>
  <c r="AM175" i="19"/>
  <c r="AM151" i="19"/>
  <c r="AM131" i="19"/>
  <c r="AM107" i="19"/>
  <c r="AM88" i="19"/>
  <c r="AM64" i="19"/>
  <c r="AM44" i="19"/>
  <c r="AM545" i="19"/>
  <c r="AM519" i="19"/>
  <c r="AM500" i="19"/>
  <c r="AM476" i="19"/>
  <c r="AM457" i="19"/>
  <c r="AM433" i="19"/>
  <c r="AM414" i="19"/>
  <c r="AM390" i="19"/>
  <c r="AM370" i="19"/>
  <c r="AM346" i="19"/>
  <c r="AM320" i="19"/>
  <c r="AM301" i="19"/>
  <c r="AM277" i="19"/>
  <c r="AM258" i="19"/>
  <c r="AM234" i="19"/>
  <c r="AM215" i="19"/>
  <c r="AM191" i="19"/>
  <c r="AM171" i="19"/>
  <c r="AM148" i="19"/>
  <c r="AM123" i="19"/>
  <c r="AM104" i="19"/>
  <c r="AM80" i="19"/>
  <c r="AM61" i="19"/>
  <c r="AM36" i="19"/>
  <c r="AM17" i="19"/>
  <c r="AM544" i="19"/>
  <c r="AM518" i="19"/>
  <c r="AM499" i="19"/>
  <c r="AM475" i="19"/>
  <c r="AM456" i="19"/>
  <c r="AM432" i="19"/>
  <c r="AM412" i="19"/>
  <c r="AM389" i="19"/>
  <c r="AM365" i="19"/>
  <c r="AM345" i="19"/>
  <c r="AM319" i="19"/>
  <c r="AM300" i="19"/>
  <c r="AM276" i="19"/>
  <c r="AM257" i="19"/>
  <c r="AM233" i="19"/>
  <c r="AM213" i="19"/>
  <c r="AM190" i="19"/>
  <c r="AM166" i="19"/>
  <c r="AM147" i="19"/>
  <c r="AM122" i="19"/>
  <c r="AM103" i="19"/>
  <c r="AM79" i="19"/>
  <c r="AM60" i="19"/>
  <c r="AM35" i="19"/>
  <c r="AM15" i="19"/>
  <c r="AM543" i="19"/>
  <c r="AM517" i="19"/>
  <c r="AM498" i="19"/>
  <c r="AM474" i="19"/>
  <c r="AM454" i="19"/>
  <c r="AM431" i="19"/>
  <c r="AM407" i="19"/>
  <c r="AM388" i="19"/>
  <c r="AM364" i="19"/>
  <c r="AM344" i="19"/>
  <c r="AM318" i="19"/>
  <c r="AM299" i="19"/>
  <c r="AM275" i="19"/>
  <c r="AM255" i="19"/>
  <c r="AM232" i="19"/>
  <c r="AM208" i="19"/>
  <c r="AM189" i="19"/>
  <c r="AM165" i="19"/>
  <c r="AM146" i="19"/>
  <c r="AM121" i="19"/>
  <c r="AM102" i="19"/>
  <c r="AM78" i="19"/>
  <c r="AM58" i="19"/>
  <c r="AM34" i="19"/>
  <c r="AM10" i="19"/>
  <c r="AM542" i="19"/>
  <c r="AM516" i="19"/>
  <c r="AM496" i="19"/>
  <c r="AM473" i="19"/>
  <c r="AM449" i="19"/>
  <c r="AM430" i="19"/>
  <c r="AM406" i="19"/>
  <c r="AM387" i="19"/>
  <c r="AM363" i="19"/>
  <c r="AM343" i="19"/>
  <c r="AM317" i="19"/>
  <c r="AM297" i="19"/>
  <c r="AM274" i="19"/>
  <c r="AM250" i="19"/>
  <c r="AM231" i="19"/>
  <c r="AM207" i="19"/>
  <c r="AM188" i="19"/>
  <c r="AM164" i="19"/>
  <c r="AM145" i="19"/>
  <c r="AM120" i="19"/>
  <c r="AM100" i="19"/>
  <c r="AM77" i="19"/>
  <c r="AM53" i="19"/>
  <c r="AM33" i="19"/>
  <c r="AM9" i="19"/>
  <c r="AM540" i="19"/>
  <c r="AM515" i="19"/>
  <c r="AM491" i="19"/>
  <c r="AM472" i="19"/>
  <c r="AM448" i="19"/>
  <c r="AM429" i="19"/>
  <c r="AM405" i="19"/>
  <c r="AM386" i="19"/>
  <c r="AM362" i="19"/>
  <c r="AM341" i="19"/>
  <c r="AM316" i="19"/>
  <c r="AM292" i="19"/>
  <c r="AM273" i="19"/>
  <c r="AM249" i="19"/>
  <c r="AM230" i="19"/>
  <c r="AM206" i="19"/>
  <c r="AM187" i="19"/>
  <c r="AM163" i="19"/>
  <c r="AM143" i="19"/>
  <c r="AM119" i="19"/>
  <c r="AM95" i="19"/>
  <c r="AM76" i="19"/>
  <c r="AM52" i="19"/>
  <c r="AM32" i="19"/>
  <c r="AM8" i="19"/>
  <c r="AM526" i="19"/>
  <c r="AM482" i="19"/>
  <c r="AM435" i="19"/>
  <c r="AM392" i="19"/>
  <c r="AM348" i="19"/>
  <c r="AM303" i="19"/>
  <c r="AM260" i="19"/>
  <c r="AM217" i="19"/>
  <c r="AM174" i="19"/>
  <c r="AM130" i="19"/>
  <c r="AM86" i="19"/>
  <c r="AM38" i="19"/>
  <c r="AM4" i="19"/>
  <c r="AM524" i="19"/>
  <c r="AM477" i="19"/>
  <c r="AM434" i="19"/>
  <c r="AM391" i="19"/>
  <c r="AM347" i="19"/>
  <c r="AM302" i="19"/>
  <c r="AM259" i="19"/>
  <c r="AM216" i="19"/>
  <c r="AM173" i="19"/>
  <c r="AM128" i="19"/>
  <c r="AM81" i="19"/>
  <c r="AM37" i="19"/>
  <c r="AM3" i="19"/>
  <c r="AM560" i="19"/>
  <c r="AM514" i="19"/>
  <c r="AM471" i="19"/>
  <c r="AM428" i="19"/>
  <c r="AM384" i="19"/>
  <c r="AM335" i="19"/>
  <c r="AM291" i="19"/>
  <c r="AM248" i="19"/>
  <c r="AM205" i="19"/>
  <c r="AM162" i="19"/>
  <c r="AM118" i="19"/>
  <c r="AM75" i="19"/>
  <c r="AM31" i="19"/>
  <c r="AM2" i="19"/>
  <c r="AM558" i="19"/>
  <c r="AM513" i="19"/>
  <c r="AM470" i="19"/>
  <c r="AM426" i="19"/>
  <c r="AM379" i="19"/>
  <c r="AM334" i="19"/>
  <c r="AM290" i="19"/>
  <c r="AM247" i="19"/>
  <c r="AM204" i="19"/>
  <c r="AM161" i="19"/>
  <c r="AM117" i="19"/>
  <c r="AM74" i="19"/>
  <c r="AM29" i="19"/>
  <c r="AM557" i="19"/>
  <c r="AM512" i="19"/>
  <c r="AM468" i="19"/>
  <c r="AM421" i="19"/>
  <c r="AM378" i="19"/>
  <c r="AM333" i="19"/>
  <c r="AM289" i="19"/>
  <c r="AM246" i="19"/>
  <c r="AM203" i="19"/>
  <c r="AM160" i="19"/>
  <c r="AM116" i="19"/>
  <c r="AM72" i="19"/>
  <c r="AM24" i="19"/>
  <c r="AM556" i="19"/>
  <c r="AM510" i="19"/>
  <c r="AM463" i="19"/>
  <c r="AM420" i="19"/>
  <c r="AM377" i="19"/>
  <c r="AM332" i="19"/>
  <c r="AM288" i="19"/>
  <c r="AM245" i="19"/>
  <c r="AM202" i="19"/>
  <c r="AM159" i="19"/>
  <c r="AM114" i="19"/>
  <c r="AM67" i="19"/>
  <c r="AM23" i="19"/>
  <c r="AM547" i="19"/>
  <c r="AM502" i="19"/>
  <c r="AM459" i="19"/>
  <c r="AM416" i="19"/>
  <c r="AM373" i="19"/>
  <c r="AM327" i="19"/>
  <c r="AM283" i="19"/>
  <c r="AM236" i="19"/>
  <c r="AM193" i="19"/>
  <c r="AM150" i="19"/>
  <c r="AM106" i="19"/>
  <c r="AM63" i="19"/>
  <c r="AM21" i="19"/>
  <c r="AM554" i="19"/>
  <c r="AM462" i="19"/>
  <c r="AM376" i="19"/>
  <c r="AM287" i="19"/>
  <c r="AM201" i="19"/>
  <c r="AM109" i="19"/>
  <c r="AM22" i="19"/>
  <c r="AM546" i="19"/>
  <c r="AM458" i="19"/>
  <c r="AM372" i="19"/>
  <c r="AM278" i="19"/>
  <c r="AM192" i="19"/>
  <c r="AM105" i="19"/>
  <c r="AM20" i="19"/>
  <c r="AM534" i="19"/>
  <c r="AM447" i="19"/>
  <c r="AM360" i="19"/>
  <c r="AM272" i="19"/>
  <c r="AM185" i="19"/>
  <c r="AM94" i="19"/>
  <c r="AM19" i="19"/>
  <c r="AM533" i="19"/>
  <c r="AM446" i="19"/>
  <c r="AM359" i="19"/>
  <c r="AM271" i="19"/>
  <c r="AM180" i="19"/>
  <c r="AM93" i="19"/>
  <c r="AM18" i="19"/>
  <c r="AM530" i="19"/>
  <c r="AM444" i="19"/>
  <c r="AM357" i="19"/>
  <c r="AM264" i="19"/>
  <c r="AM178" i="19"/>
  <c r="AM91" i="19"/>
  <c r="AM6" i="19"/>
  <c r="AM529" i="19"/>
  <c r="AM443" i="19"/>
  <c r="AM355" i="19"/>
  <c r="AM263" i="19"/>
  <c r="AM177" i="19"/>
  <c r="AM90" i="19"/>
  <c r="AM5" i="19"/>
  <c r="AM505" i="19"/>
  <c r="AM419" i="19"/>
  <c r="AM330" i="19"/>
  <c r="AM244" i="19"/>
  <c r="AM157" i="19"/>
  <c r="AM66" i="19"/>
  <c r="AM501" i="19"/>
  <c r="AM415" i="19"/>
  <c r="AM325" i="19"/>
  <c r="AM235" i="19"/>
  <c r="AM149" i="19"/>
  <c r="AM62" i="19"/>
  <c r="AM489" i="19"/>
  <c r="AM403" i="19"/>
  <c r="AM314" i="19"/>
  <c r="AM227" i="19"/>
  <c r="AM136" i="19"/>
  <c r="AM50" i="19"/>
  <c r="AM358" i="19"/>
  <c r="AM133" i="19"/>
  <c r="AM315" i="19"/>
  <c r="AM92" i="19"/>
  <c r="AM313" i="19"/>
  <c r="AM51" i="19"/>
  <c r="AM311" i="19"/>
  <c r="AM49" i="19"/>
  <c r="AM404" i="19"/>
  <c r="AM179" i="19"/>
  <c r="AM402" i="19"/>
  <c r="AM138" i="19"/>
  <c r="AM401" i="19"/>
  <c r="AM135" i="19"/>
  <c r="AM531" i="19"/>
  <c r="AM48" i="19"/>
  <c r="AM490" i="19"/>
  <c r="AM47" i="19"/>
  <c r="AM488" i="19"/>
  <c r="AM7" i="19"/>
  <c r="AM487" i="19"/>
  <c r="AM486" i="19"/>
  <c r="AM445" i="19"/>
  <c r="AM400" i="19"/>
  <c r="AM222" i="19"/>
  <c r="AM221" i="19"/>
  <c r="AM134" i="19"/>
  <c r="AM306" i="19"/>
  <c r="AM269" i="19"/>
  <c r="AM229" i="19"/>
  <c r="AA2" i="19"/>
  <c r="AM220" i="19"/>
  <c r="AN583" i="19"/>
  <c r="AN569" i="19"/>
  <c r="AN555" i="19"/>
  <c r="AO555" i="19" s="1"/>
  <c r="AN541" i="19"/>
  <c r="AO541" i="19" s="1"/>
  <c r="AN525" i="19"/>
  <c r="AO525" i="19" s="1"/>
  <c r="AN511" i="19"/>
  <c r="AO511" i="19" s="1"/>
  <c r="AN581" i="19"/>
  <c r="AN567" i="19"/>
  <c r="AN553" i="19"/>
  <c r="AO553" i="19" s="1"/>
  <c r="AN539" i="19"/>
  <c r="AO539" i="19" s="1"/>
  <c r="AN523" i="19"/>
  <c r="AO523" i="19" s="1"/>
  <c r="AN509" i="19"/>
  <c r="AO509" i="19" s="1"/>
  <c r="AN580" i="19"/>
  <c r="AN564" i="19"/>
  <c r="AN548" i="19"/>
  <c r="AO548" i="19" s="1"/>
  <c r="AN530" i="19"/>
  <c r="AO530" i="19" s="1"/>
  <c r="AN514" i="19"/>
  <c r="AO514" i="19" s="1"/>
  <c r="AN498" i="19"/>
  <c r="AO498" i="19" s="1"/>
  <c r="AN484" i="19"/>
  <c r="AO484" i="19" s="1"/>
  <c r="AN470" i="19"/>
  <c r="AO470" i="19" s="1"/>
  <c r="AN456" i="19"/>
  <c r="AO456" i="19" s="1"/>
  <c r="AN442" i="19"/>
  <c r="AO442" i="19" s="1"/>
  <c r="AN428" i="19"/>
  <c r="AO428" i="19" s="1"/>
  <c r="AN414" i="19"/>
  <c r="AO414" i="19" s="1"/>
  <c r="AN400" i="19"/>
  <c r="AO400" i="19" s="1"/>
  <c r="AN386" i="19"/>
  <c r="AO386" i="19" s="1"/>
  <c r="AN372" i="19"/>
  <c r="AO372" i="19" s="1"/>
  <c r="AN357" i="19"/>
  <c r="AO357" i="19" s="1"/>
  <c r="AN343" i="19"/>
  <c r="AO343" i="19" s="1"/>
  <c r="AN327" i="19"/>
  <c r="AO327" i="19" s="1"/>
  <c r="AN313" i="19"/>
  <c r="AO313" i="19" s="1"/>
  <c r="AN299" i="19"/>
  <c r="AO299" i="19" s="1"/>
  <c r="AN285" i="19"/>
  <c r="AO285" i="19" s="1"/>
  <c r="AN271" i="19"/>
  <c r="AO271" i="19" s="1"/>
  <c r="AN257" i="19"/>
  <c r="AO257" i="19" s="1"/>
  <c r="AN243" i="19"/>
  <c r="AO243" i="19" s="1"/>
  <c r="AN229" i="19"/>
  <c r="AO229" i="19" s="1"/>
  <c r="AN215" i="19"/>
  <c r="AO215" i="19" s="1"/>
  <c r="AN201" i="19"/>
  <c r="AO201" i="19" s="1"/>
  <c r="AN187" i="19"/>
  <c r="AO187" i="19" s="1"/>
  <c r="AN173" i="19"/>
  <c r="AO173" i="19" s="1"/>
  <c r="AN159" i="19"/>
  <c r="AO159" i="19" s="1"/>
  <c r="AN145" i="19"/>
  <c r="AO145" i="19" s="1"/>
  <c r="AN130" i="19"/>
  <c r="AO130" i="19" s="1"/>
  <c r="AN116" i="19"/>
  <c r="AO116" i="19" s="1"/>
  <c r="AN102" i="19"/>
  <c r="AO102" i="19" s="1"/>
  <c r="AN88" i="19"/>
  <c r="AO88" i="19" s="1"/>
  <c r="AN74" i="19"/>
  <c r="AO74" i="19" s="1"/>
  <c r="AN60" i="19"/>
  <c r="AN46" i="19"/>
  <c r="AN31" i="19"/>
  <c r="AN17" i="19"/>
  <c r="AN3" i="19"/>
  <c r="AN578" i="19"/>
  <c r="AN562" i="19"/>
  <c r="AN546" i="19"/>
  <c r="AO546" i="19" s="1"/>
  <c r="AN528" i="19"/>
  <c r="AO528" i="19" s="1"/>
  <c r="AN512" i="19"/>
  <c r="AO512" i="19" s="1"/>
  <c r="AN496" i="19"/>
  <c r="AO496" i="19" s="1"/>
  <c r="AN482" i="19"/>
  <c r="AO482" i="19" s="1"/>
  <c r="AN468" i="19"/>
  <c r="AO468" i="19" s="1"/>
  <c r="AN454" i="19"/>
  <c r="AO454" i="19" s="1"/>
  <c r="AN440" i="19"/>
  <c r="AO440" i="19" s="1"/>
  <c r="AN426" i="19"/>
  <c r="AO426" i="19" s="1"/>
  <c r="AN412" i="19"/>
  <c r="AO412" i="19" s="1"/>
  <c r="AN398" i="19"/>
  <c r="AO398" i="19" s="1"/>
  <c r="AN384" i="19"/>
  <c r="AO384" i="19" s="1"/>
  <c r="AN370" i="19"/>
  <c r="AO370" i="19" s="1"/>
  <c r="AN355" i="19"/>
  <c r="AO355" i="19" s="1"/>
  <c r="AN341" i="19"/>
  <c r="AO341" i="19" s="1"/>
  <c r="AN325" i="19"/>
  <c r="AO325" i="19" s="1"/>
  <c r="AN311" i="19"/>
  <c r="AO311" i="19" s="1"/>
  <c r="AN297" i="19"/>
  <c r="AO297" i="19" s="1"/>
  <c r="AN283" i="19"/>
  <c r="AO283" i="19" s="1"/>
  <c r="AN269" i="19"/>
  <c r="AO269" i="19" s="1"/>
  <c r="AN255" i="19"/>
  <c r="AO255" i="19" s="1"/>
  <c r="AN241" i="19"/>
  <c r="AO241" i="19" s="1"/>
  <c r="AN227" i="19"/>
  <c r="AO227" i="19" s="1"/>
  <c r="AN213" i="19"/>
  <c r="AO213" i="19" s="1"/>
  <c r="AN199" i="19"/>
  <c r="AO199" i="19" s="1"/>
  <c r="AN185" i="19"/>
  <c r="AO185" i="19" s="1"/>
  <c r="AN171" i="19"/>
  <c r="AO171" i="19" s="1"/>
  <c r="AN157" i="19"/>
  <c r="AO157" i="19" s="1"/>
  <c r="AN143" i="19"/>
  <c r="AO143" i="19" s="1"/>
  <c r="AN128" i="19"/>
  <c r="AO128" i="19" s="1"/>
  <c r="AN114" i="19"/>
  <c r="AO114" i="19" s="1"/>
  <c r="AN100" i="19"/>
  <c r="AO100" i="19" s="1"/>
  <c r="AN86" i="19"/>
  <c r="AO86" i="19" s="1"/>
  <c r="AN72" i="19"/>
  <c r="AO72" i="19" s="1"/>
  <c r="AN58" i="19"/>
  <c r="AN44" i="19"/>
  <c r="AN29" i="19"/>
  <c r="AN15" i="19"/>
  <c r="AN577" i="19"/>
  <c r="AN561" i="19"/>
  <c r="AN545" i="19"/>
  <c r="AO545" i="19" s="1"/>
  <c r="AN527" i="19"/>
  <c r="AO527" i="19" s="1"/>
  <c r="AN510" i="19"/>
  <c r="AO510" i="19" s="1"/>
  <c r="AN495" i="19"/>
  <c r="AO495" i="19" s="1"/>
  <c r="AN481" i="19"/>
  <c r="AO481" i="19" s="1"/>
  <c r="AN467" i="19"/>
  <c r="AO467" i="19" s="1"/>
  <c r="AN453" i="19"/>
  <c r="AO453" i="19" s="1"/>
  <c r="AN439" i="19"/>
  <c r="AO439" i="19" s="1"/>
  <c r="AN425" i="19"/>
  <c r="AO425" i="19" s="1"/>
  <c r="AN411" i="19"/>
  <c r="AO411" i="19" s="1"/>
  <c r="AN397" i="19"/>
  <c r="AO397" i="19" s="1"/>
  <c r="AN383" i="19"/>
  <c r="AO383" i="19" s="1"/>
  <c r="AN369" i="19"/>
  <c r="AO369" i="19" s="1"/>
  <c r="AN354" i="19"/>
  <c r="AO354" i="19" s="1"/>
  <c r="AN340" i="19"/>
  <c r="AO340" i="19" s="1"/>
  <c r="AN324" i="19"/>
  <c r="AO324" i="19" s="1"/>
  <c r="AN310" i="19"/>
  <c r="AO310" i="19" s="1"/>
  <c r="AN296" i="19"/>
  <c r="AO296" i="19" s="1"/>
  <c r="AN282" i="19"/>
  <c r="AO282" i="19" s="1"/>
  <c r="AN268" i="19"/>
  <c r="AO268" i="19" s="1"/>
  <c r="AN254" i="19"/>
  <c r="AO254" i="19" s="1"/>
  <c r="AN240" i="19"/>
  <c r="AO240" i="19" s="1"/>
  <c r="AN226" i="19"/>
  <c r="AO226" i="19" s="1"/>
  <c r="AN212" i="19"/>
  <c r="AO212" i="19" s="1"/>
  <c r="AN198" i="19"/>
  <c r="AO198" i="19" s="1"/>
  <c r="AN184" i="19"/>
  <c r="AO184" i="19" s="1"/>
  <c r="AN170" i="19"/>
  <c r="AO170" i="19" s="1"/>
  <c r="AN156" i="19"/>
  <c r="AO156" i="19" s="1"/>
  <c r="AN142" i="19"/>
  <c r="AO142" i="19" s="1"/>
  <c r="AN127" i="19"/>
  <c r="AO127" i="19" s="1"/>
  <c r="AN113" i="19"/>
  <c r="AO113" i="19" s="1"/>
  <c r="AN99" i="19"/>
  <c r="AO99" i="19" s="1"/>
  <c r="AN85" i="19"/>
  <c r="AO85" i="19" s="1"/>
  <c r="AN71" i="19"/>
  <c r="AN57" i="19"/>
  <c r="AN43" i="19"/>
  <c r="AN28" i="19"/>
  <c r="AN14" i="19"/>
  <c r="AN576" i="19"/>
  <c r="AN560" i="19"/>
  <c r="AN544" i="19"/>
  <c r="AO544" i="19" s="1"/>
  <c r="AN526" i="19"/>
  <c r="AO526" i="19" s="1"/>
  <c r="AN508" i="19"/>
  <c r="AO508" i="19" s="1"/>
  <c r="AN494" i="19"/>
  <c r="AO494" i="19" s="1"/>
  <c r="AN480" i="19"/>
  <c r="AO480" i="19" s="1"/>
  <c r="AN466" i="19"/>
  <c r="AO466" i="19" s="1"/>
  <c r="AN452" i="19"/>
  <c r="AO452" i="19" s="1"/>
  <c r="AN438" i="19"/>
  <c r="AO438" i="19" s="1"/>
  <c r="AN424" i="19"/>
  <c r="AO424" i="19" s="1"/>
  <c r="AN410" i="19"/>
  <c r="AO410" i="19" s="1"/>
  <c r="AN396" i="19"/>
  <c r="AO396" i="19" s="1"/>
  <c r="AN382" i="19"/>
  <c r="AO382" i="19" s="1"/>
  <c r="AN368" i="19"/>
  <c r="AO368" i="19" s="1"/>
  <c r="AN353" i="19"/>
  <c r="AO353" i="19" s="1"/>
  <c r="AN339" i="19"/>
  <c r="AO339" i="19" s="1"/>
  <c r="AN323" i="19"/>
  <c r="AO323" i="19" s="1"/>
  <c r="AN309" i="19"/>
  <c r="AO309" i="19" s="1"/>
  <c r="AN295" i="19"/>
  <c r="AO295" i="19" s="1"/>
  <c r="AN281" i="19"/>
  <c r="AO281" i="19" s="1"/>
  <c r="AN267" i="19"/>
  <c r="AO267" i="19" s="1"/>
  <c r="AN253" i="19"/>
  <c r="AO253" i="19" s="1"/>
  <c r="AN239" i="19"/>
  <c r="AO239" i="19" s="1"/>
  <c r="AN225" i="19"/>
  <c r="AO225" i="19" s="1"/>
  <c r="AN211" i="19"/>
  <c r="AO211" i="19" s="1"/>
  <c r="AN197" i="19"/>
  <c r="AO197" i="19" s="1"/>
  <c r="AN183" i="19"/>
  <c r="AO183" i="19" s="1"/>
  <c r="AN169" i="19"/>
  <c r="AO169" i="19" s="1"/>
  <c r="AN155" i="19"/>
  <c r="AO155" i="19" s="1"/>
  <c r="AN141" i="19"/>
  <c r="AO141" i="19" s="1"/>
  <c r="AN126" i="19"/>
  <c r="AO126" i="19" s="1"/>
  <c r="AN112" i="19"/>
  <c r="AO112" i="19" s="1"/>
  <c r="AN98" i="19"/>
  <c r="AO98" i="19" s="1"/>
  <c r="AN84" i="19"/>
  <c r="AO84" i="19" s="1"/>
  <c r="AN70" i="19"/>
  <c r="AO70" i="19" s="1"/>
  <c r="AN56" i="19"/>
  <c r="AN42" i="19"/>
  <c r="AN27" i="19"/>
  <c r="AN13" i="19"/>
  <c r="AN575" i="19"/>
  <c r="AN559" i="19"/>
  <c r="AN543" i="19"/>
  <c r="AO543" i="19" s="1"/>
  <c r="AN524" i="19"/>
  <c r="AO524" i="19" s="1"/>
  <c r="AN507" i="19"/>
  <c r="AO507" i="19" s="1"/>
  <c r="AN493" i="19"/>
  <c r="AO493" i="19" s="1"/>
  <c r="AN479" i="19"/>
  <c r="AO479" i="19" s="1"/>
  <c r="AN465" i="19"/>
  <c r="AO465" i="19" s="1"/>
  <c r="AN451" i="19"/>
  <c r="AO451" i="19" s="1"/>
  <c r="AN437" i="19"/>
  <c r="AN423" i="19"/>
  <c r="AO423" i="19" s="1"/>
  <c r="AN409" i="19"/>
  <c r="AO409" i="19" s="1"/>
  <c r="AN395" i="19"/>
  <c r="AO395" i="19" s="1"/>
  <c r="AN381" i="19"/>
  <c r="AO381" i="19" s="1"/>
  <c r="AN367" i="19"/>
  <c r="AO367" i="19" s="1"/>
  <c r="AN352" i="19"/>
  <c r="AO352" i="19" s="1"/>
  <c r="AN338" i="19"/>
  <c r="AO338" i="19" s="1"/>
  <c r="AN322" i="19"/>
  <c r="AO322" i="19" s="1"/>
  <c r="AN308" i="19"/>
  <c r="AO308" i="19" s="1"/>
  <c r="AN294" i="19"/>
  <c r="AO294" i="19" s="1"/>
  <c r="AN280" i="19"/>
  <c r="AO280" i="19" s="1"/>
  <c r="AN266" i="19"/>
  <c r="AO266" i="19" s="1"/>
  <c r="AN252" i="19"/>
  <c r="AO252" i="19" s="1"/>
  <c r="AN238" i="19"/>
  <c r="AO238" i="19" s="1"/>
  <c r="AN224" i="19"/>
  <c r="AO224" i="19" s="1"/>
  <c r="AN210" i="19"/>
  <c r="AN196" i="19"/>
  <c r="AO196" i="19" s="1"/>
  <c r="AN182" i="19"/>
  <c r="AO182" i="19" s="1"/>
  <c r="AN168" i="19"/>
  <c r="AO168" i="19" s="1"/>
  <c r="AN154" i="19"/>
  <c r="AO154" i="19" s="1"/>
  <c r="AN140" i="19"/>
  <c r="AO140" i="19" s="1"/>
  <c r="AN125" i="19"/>
  <c r="AO125" i="19" s="1"/>
  <c r="AN111" i="19"/>
  <c r="AO111" i="19" s="1"/>
  <c r="AN97" i="19"/>
  <c r="AO97" i="19" s="1"/>
  <c r="AN83" i="19"/>
  <c r="AO83" i="19" s="1"/>
  <c r="AN69" i="19"/>
  <c r="AN55" i="19"/>
  <c r="AN40" i="19"/>
  <c r="AN26" i="19"/>
  <c r="AN12" i="19"/>
  <c r="AN574" i="19"/>
  <c r="AN558" i="19"/>
  <c r="AN542" i="19"/>
  <c r="AO542" i="19" s="1"/>
  <c r="AN522" i="19"/>
  <c r="AO522" i="19" s="1"/>
  <c r="AN506" i="19"/>
  <c r="AO506" i="19" s="1"/>
  <c r="AN492" i="19"/>
  <c r="AO492" i="19" s="1"/>
  <c r="AN478" i="19"/>
  <c r="AO478" i="19" s="1"/>
  <c r="AN464" i="19"/>
  <c r="AO464" i="19" s="1"/>
  <c r="AN450" i="19"/>
  <c r="AO450" i="19" s="1"/>
  <c r="AN436" i="19"/>
  <c r="AO436" i="19" s="1"/>
  <c r="AN422" i="19"/>
  <c r="AO422" i="19" s="1"/>
  <c r="AN408" i="19"/>
  <c r="AO408" i="19" s="1"/>
  <c r="AN394" i="19"/>
  <c r="AO394" i="19" s="1"/>
  <c r="AN380" i="19"/>
  <c r="AO380" i="19" s="1"/>
  <c r="AN366" i="19"/>
  <c r="AO366" i="19" s="1"/>
  <c r="AN351" i="19"/>
  <c r="AN336" i="19"/>
  <c r="AO336" i="19" s="1"/>
  <c r="AN321" i="19"/>
  <c r="AO321" i="19" s="1"/>
  <c r="AN307" i="19"/>
  <c r="AO307" i="19" s="1"/>
  <c r="AN293" i="19"/>
  <c r="AO293" i="19" s="1"/>
  <c r="AN279" i="19"/>
  <c r="AO279" i="19" s="1"/>
  <c r="AN265" i="19"/>
  <c r="AO265" i="19" s="1"/>
  <c r="AN251" i="19"/>
  <c r="AO251" i="19" s="1"/>
  <c r="AN237" i="19"/>
  <c r="AO237" i="19" s="1"/>
  <c r="AN223" i="19"/>
  <c r="AO223" i="19" s="1"/>
  <c r="AN571" i="19"/>
  <c r="AN554" i="19"/>
  <c r="AO554" i="19" s="1"/>
  <c r="AN536" i="19"/>
  <c r="AN519" i="19"/>
  <c r="AO519" i="19" s="1"/>
  <c r="AN503" i="19"/>
  <c r="AO503" i="19" s="1"/>
  <c r="AN489" i="19"/>
  <c r="AO489" i="19" s="1"/>
  <c r="AN475" i="19"/>
  <c r="AO475" i="19" s="1"/>
  <c r="AN461" i="19"/>
  <c r="AO461" i="19" s="1"/>
  <c r="AN447" i="19"/>
  <c r="AO447" i="19" s="1"/>
  <c r="AN433" i="19"/>
  <c r="AO433" i="19" s="1"/>
  <c r="AN419" i="19"/>
  <c r="AO419" i="19" s="1"/>
  <c r="AN405" i="19"/>
  <c r="AO405" i="19" s="1"/>
  <c r="AN391" i="19"/>
  <c r="AO391" i="19" s="1"/>
  <c r="AN377" i="19"/>
  <c r="AO377" i="19" s="1"/>
  <c r="AN363" i="19"/>
  <c r="AO363" i="19" s="1"/>
  <c r="AN348" i="19"/>
  <c r="AO348" i="19" s="1"/>
  <c r="AN333" i="19"/>
  <c r="AO333" i="19" s="1"/>
  <c r="AN318" i="19"/>
  <c r="AO318" i="19" s="1"/>
  <c r="AN304" i="19"/>
  <c r="AO304" i="19" s="1"/>
  <c r="AN290" i="19"/>
  <c r="AO290" i="19" s="1"/>
  <c r="AN276" i="19"/>
  <c r="AO276" i="19" s="1"/>
  <c r="AN262" i="19"/>
  <c r="AO262" i="19" s="1"/>
  <c r="AN248" i="19"/>
  <c r="AO248" i="19" s="1"/>
  <c r="AN234" i="19"/>
  <c r="AO234" i="19" s="1"/>
  <c r="AN220" i="19"/>
  <c r="AO220" i="19" s="1"/>
  <c r="AN206" i="19"/>
  <c r="AO206" i="19" s="1"/>
  <c r="AN192" i="19"/>
  <c r="AO192" i="19" s="1"/>
  <c r="AN178" i="19"/>
  <c r="AO178" i="19" s="1"/>
  <c r="AN164" i="19"/>
  <c r="AO164" i="19" s="1"/>
  <c r="AN150" i="19"/>
  <c r="AO150" i="19" s="1"/>
  <c r="AN135" i="19"/>
  <c r="AO135" i="19" s="1"/>
  <c r="AN121" i="19"/>
  <c r="AO121" i="19" s="1"/>
  <c r="AN107" i="19"/>
  <c r="AO107" i="19" s="1"/>
  <c r="AN582" i="19"/>
  <c r="AN549" i="19"/>
  <c r="AO549" i="19" s="1"/>
  <c r="AN515" i="19"/>
  <c r="AO515" i="19" s="1"/>
  <c r="AN485" i="19"/>
  <c r="AO485" i="19" s="1"/>
  <c r="AN457" i="19"/>
  <c r="AO457" i="19" s="1"/>
  <c r="AN429" i="19"/>
  <c r="AO429" i="19" s="1"/>
  <c r="AN401" i="19"/>
  <c r="AO401" i="19" s="1"/>
  <c r="AN373" i="19"/>
  <c r="AO373" i="19" s="1"/>
  <c r="AN344" i="19"/>
  <c r="AO344" i="19" s="1"/>
  <c r="AN314" i="19"/>
  <c r="AN286" i="19"/>
  <c r="AO286" i="19" s="1"/>
  <c r="AN258" i="19"/>
  <c r="AO258" i="19" s="1"/>
  <c r="AN230" i="19"/>
  <c r="AO230" i="19" s="1"/>
  <c r="AN203" i="19"/>
  <c r="AO203" i="19" s="1"/>
  <c r="AN177" i="19"/>
  <c r="AO177" i="19" s="1"/>
  <c r="AN152" i="19"/>
  <c r="AO152" i="19" s="1"/>
  <c r="AN129" i="19"/>
  <c r="AO129" i="19" s="1"/>
  <c r="AN104" i="19"/>
  <c r="AO104" i="19" s="1"/>
  <c r="AN80" i="19"/>
  <c r="AO80" i="19" s="1"/>
  <c r="AN61" i="19"/>
  <c r="AN36" i="19"/>
  <c r="AN16" i="19"/>
  <c r="AN579" i="19"/>
  <c r="AN547" i="19"/>
  <c r="AO547" i="19" s="1"/>
  <c r="AN513" i="19"/>
  <c r="AN483" i="19"/>
  <c r="AO483" i="19" s="1"/>
  <c r="AN455" i="19"/>
  <c r="AO455" i="19" s="1"/>
  <c r="AN427" i="19"/>
  <c r="AO427" i="19" s="1"/>
  <c r="AN399" i="19"/>
  <c r="AO399" i="19" s="1"/>
  <c r="AN371" i="19"/>
  <c r="AO371" i="19" s="1"/>
  <c r="AN342" i="19"/>
  <c r="AO342" i="19" s="1"/>
  <c r="AN312" i="19"/>
  <c r="AO312" i="19" s="1"/>
  <c r="AN284" i="19"/>
  <c r="AO284" i="19" s="1"/>
  <c r="AN256" i="19"/>
  <c r="AO256" i="19" s="1"/>
  <c r="AN228" i="19"/>
  <c r="AO228" i="19" s="1"/>
  <c r="AN202" i="19"/>
  <c r="AO202" i="19" s="1"/>
  <c r="AN176" i="19"/>
  <c r="AO176" i="19" s="1"/>
  <c r="AN151" i="19"/>
  <c r="AO151" i="19" s="1"/>
  <c r="AN124" i="19"/>
  <c r="AO124" i="19" s="1"/>
  <c r="AN103" i="19"/>
  <c r="AO103" i="19" s="1"/>
  <c r="AN79" i="19"/>
  <c r="AO79" i="19" s="1"/>
  <c r="AN59" i="19"/>
  <c r="AN35" i="19"/>
  <c r="AN11" i="19"/>
  <c r="AN570" i="19"/>
  <c r="AN535" i="19"/>
  <c r="AO535" i="19" s="1"/>
  <c r="AN502" i="19"/>
  <c r="AO502" i="19" s="1"/>
  <c r="AN474" i="19"/>
  <c r="AO474" i="19" s="1"/>
  <c r="AN446" i="19"/>
  <c r="AO446" i="19" s="1"/>
  <c r="AN418" i="19"/>
  <c r="AO418" i="19" s="1"/>
  <c r="AN390" i="19"/>
  <c r="AO390" i="19" s="1"/>
  <c r="AN362" i="19"/>
  <c r="AO362" i="19" s="1"/>
  <c r="AN332" i="19"/>
  <c r="AO332" i="19" s="1"/>
  <c r="AN303" i="19"/>
  <c r="AO303" i="19" s="1"/>
  <c r="AN275" i="19"/>
  <c r="AO275" i="19" s="1"/>
  <c r="AN247" i="19"/>
  <c r="AO247" i="19" s="1"/>
  <c r="AN219" i="19"/>
  <c r="AO219" i="19" s="1"/>
  <c r="AN194" i="19"/>
  <c r="AO194" i="19" s="1"/>
  <c r="AN172" i="19"/>
  <c r="AO172" i="19" s="1"/>
  <c r="AN147" i="19"/>
  <c r="AO147" i="19" s="1"/>
  <c r="AN120" i="19"/>
  <c r="AO120" i="19" s="1"/>
  <c r="AN95" i="19"/>
  <c r="AO95" i="19" s="1"/>
  <c r="AN76" i="19"/>
  <c r="AO76" i="19" s="1"/>
  <c r="AN52" i="19"/>
  <c r="AN32" i="19"/>
  <c r="AN8" i="19"/>
  <c r="AN568" i="19"/>
  <c r="AN534" i="19"/>
  <c r="AO534" i="19" s="1"/>
  <c r="AN501" i="19"/>
  <c r="AO501" i="19" s="1"/>
  <c r="AN473" i="19"/>
  <c r="AO473" i="19" s="1"/>
  <c r="AN445" i="19"/>
  <c r="AO445" i="19" s="1"/>
  <c r="AN417" i="19"/>
  <c r="AO417" i="19" s="1"/>
  <c r="AN389" i="19"/>
  <c r="AO389" i="19" s="1"/>
  <c r="AN360" i="19"/>
  <c r="AO360" i="19" s="1"/>
  <c r="AN330" i="19"/>
  <c r="AO330" i="19" s="1"/>
  <c r="AN302" i="19"/>
  <c r="AO302" i="19" s="1"/>
  <c r="AN274" i="19"/>
  <c r="AN246" i="19"/>
  <c r="AO246" i="19" s="1"/>
  <c r="AN218" i="19"/>
  <c r="AO218" i="19" s="1"/>
  <c r="AN193" i="19"/>
  <c r="AO193" i="19" s="1"/>
  <c r="AN167" i="19"/>
  <c r="AO167" i="19" s="1"/>
  <c r="AN146" i="19"/>
  <c r="AO146" i="19" s="1"/>
  <c r="AN119" i="19"/>
  <c r="AO119" i="19" s="1"/>
  <c r="AN94" i="19"/>
  <c r="AO94" i="19" s="1"/>
  <c r="AN75" i="19"/>
  <c r="AO75" i="19" s="1"/>
  <c r="AN51" i="19"/>
  <c r="AN30" i="19"/>
  <c r="AN7" i="19"/>
  <c r="AN566" i="19"/>
  <c r="AN533" i="19"/>
  <c r="AO533" i="19" s="1"/>
  <c r="AN500" i="19"/>
  <c r="AO500" i="19" s="1"/>
  <c r="AN472" i="19"/>
  <c r="AO472" i="19" s="1"/>
  <c r="AN444" i="19"/>
  <c r="AO444" i="19" s="1"/>
  <c r="AN416" i="19"/>
  <c r="AO416" i="19" s="1"/>
  <c r="AN388" i="19"/>
  <c r="AO388" i="19" s="1"/>
  <c r="AN359" i="19"/>
  <c r="AO359" i="19" s="1"/>
  <c r="AN329" i="19"/>
  <c r="AO329" i="19" s="1"/>
  <c r="AN301" i="19"/>
  <c r="AO301" i="19" s="1"/>
  <c r="AN273" i="19"/>
  <c r="AO273" i="19" s="1"/>
  <c r="AN245" i="19"/>
  <c r="AO245" i="19" s="1"/>
  <c r="AN217" i="19"/>
  <c r="AO217" i="19" s="1"/>
  <c r="AN191" i="19"/>
  <c r="AO191" i="19" s="1"/>
  <c r="AN166" i="19"/>
  <c r="AO166" i="19" s="1"/>
  <c r="AN144" i="19"/>
  <c r="AO144" i="19" s="1"/>
  <c r="AN118" i="19"/>
  <c r="AO118" i="19" s="1"/>
  <c r="AN93" i="19"/>
  <c r="AO93" i="19" s="1"/>
  <c r="AN73" i="19"/>
  <c r="AO73" i="19" s="1"/>
  <c r="AN50" i="19"/>
  <c r="AN25" i="19"/>
  <c r="AN6" i="19"/>
  <c r="AN565" i="19"/>
  <c r="AN531" i="19"/>
  <c r="AO531" i="19" s="1"/>
  <c r="AN499" i="19"/>
  <c r="AO499" i="19" s="1"/>
  <c r="AN471" i="19"/>
  <c r="AO471" i="19" s="1"/>
  <c r="AN443" i="19"/>
  <c r="AO443" i="19" s="1"/>
  <c r="AN415" i="19"/>
  <c r="AO415" i="19" s="1"/>
  <c r="AN387" i="19"/>
  <c r="AO387" i="19" s="1"/>
  <c r="AN358" i="19"/>
  <c r="AO358" i="19" s="1"/>
  <c r="AN328" i="19"/>
  <c r="AO328" i="19" s="1"/>
  <c r="AN300" i="19"/>
  <c r="AO300" i="19" s="1"/>
  <c r="AN272" i="19"/>
  <c r="AO272" i="19" s="1"/>
  <c r="AN244" i="19"/>
  <c r="AN216" i="19"/>
  <c r="AN190" i="19"/>
  <c r="AO190" i="19" s="1"/>
  <c r="AN165" i="19"/>
  <c r="AO165" i="19" s="1"/>
  <c r="AN139" i="19"/>
  <c r="AO139" i="19" s="1"/>
  <c r="AN117" i="19"/>
  <c r="AO117" i="19" s="1"/>
  <c r="AN92" i="19"/>
  <c r="AO92" i="19" s="1"/>
  <c r="AN68" i="19"/>
  <c r="AN49" i="19"/>
  <c r="AN24" i="19"/>
  <c r="AN5" i="19"/>
  <c r="AN563" i="19"/>
  <c r="AN529" i="19"/>
  <c r="AO529" i="19" s="1"/>
  <c r="AN497" i="19"/>
  <c r="AO497" i="19" s="1"/>
  <c r="AN469" i="19"/>
  <c r="AO469" i="19" s="1"/>
  <c r="AN441" i="19"/>
  <c r="AN413" i="19"/>
  <c r="AO413" i="19" s="1"/>
  <c r="AN385" i="19"/>
  <c r="AO385" i="19" s="1"/>
  <c r="AN356" i="19"/>
  <c r="AO356" i="19" s="1"/>
  <c r="AN326" i="19"/>
  <c r="AO326" i="19" s="1"/>
  <c r="AN298" i="19"/>
  <c r="AO298" i="19" s="1"/>
  <c r="AN270" i="19"/>
  <c r="AO270" i="19" s="1"/>
  <c r="AN242" i="19"/>
  <c r="AO242" i="19" s="1"/>
  <c r="AN214" i="19"/>
  <c r="AO214" i="19" s="1"/>
  <c r="AN189" i="19"/>
  <c r="AO189" i="19" s="1"/>
  <c r="AN163" i="19"/>
  <c r="AO163" i="19" s="1"/>
  <c r="AN138" i="19"/>
  <c r="AO138" i="19" s="1"/>
  <c r="AN115" i="19"/>
  <c r="AO115" i="19" s="1"/>
  <c r="AN91" i="19"/>
  <c r="AO91" i="19" s="1"/>
  <c r="AN67" i="19"/>
  <c r="AN48" i="19"/>
  <c r="AN23" i="19"/>
  <c r="AN4" i="19"/>
  <c r="AN573" i="19"/>
  <c r="AN505" i="19"/>
  <c r="AO505" i="19" s="1"/>
  <c r="AN449" i="19"/>
  <c r="AO449" i="19" s="1"/>
  <c r="AN393" i="19"/>
  <c r="AO393" i="19" s="1"/>
  <c r="AN335" i="19"/>
  <c r="AO335" i="19" s="1"/>
  <c r="AN278" i="19"/>
  <c r="AO278" i="19" s="1"/>
  <c r="AN222" i="19"/>
  <c r="AO222" i="19" s="1"/>
  <c r="AN175" i="19"/>
  <c r="AO175" i="19" s="1"/>
  <c r="AN123" i="19"/>
  <c r="AN78" i="19"/>
  <c r="AO78" i="19" s="1"/>
  <c r="AN34" i="19"/>
  <c r="AN572" i="19"/>
  <c r="AN504" i="19"/>
  <c r="AO504" i="19" s="1"/>
  <c r="AN448" i="19"/>
  <c r="AO448" i="19" s="1"/>
  <c r="AN392" i="19"/>
  <c r="AO392" i="19" s="1"/>
  <c r="AN334" i="19"/>
  <c r="AO334" i="19" s="1"/>
  <c r="AN277" i="19"/>
  <c r="AO277" i="19" s="1"/>
  <c r="AN221" i="19"/>
  <c r="AO221" i="19" s="1"/>
  <c r="AN174" i="19"/>
  <c r="AO174" i="19" s="1"/>
  <c r="AN122" i="19"/>
  <c r="AO122" i="19" s="1"/>
  <c r="AN77" i="19"/>
  <c r="AO77" i="19" s="1"/>
  <c r="AN33" i="19"/>
  <c r="AN557" i="19"/>
  <c r="AO557" i="19" s="1"/>
  <c r="AN491" i="19"/>
  <c r="AO491" i="19" s="1"/>
  <c r="AN435" i="19"/>
  <c r="AO435" i="19" s="1"/>
  <c r="AN379" i="19"/>
  <c r="AO379" i="19" s="1"/>
  <c r="AN320" i="19"/>
  <c r="AO320" i="19" s="1"/>
  <c r="AN264" i="19"/>
  <c r="AO264" i="19" s="1"/>
  <c r="AN209" i="19"/>
  <c r="AO209" i="19" s="1"/>
  <c r="AN162" i="19"/>
  <c r="AO162" i="19" s="1"/>
  <c r="AN110" i="19"/>
  <c r="AO110" i="19" s="1"/>
  <c r="AN66" i="19"/>
  <c r="AN22" i="19"/>
  <c r="AN556" i="19"/>
  <c r="AO556" i="19" s="1"/>
  <c r="AN490" i="19"/>
  <c r="AO490" i="19" s="1"/>
  <c r="AN434" i="19"/>
  <c r="AO434" i="19" s="1"/>
  <c r="AN378" i="19"/>
  <c r="AO378" i="19" s="1"/>
  <c r="AN319" i="19"/>
  <c r="AO319" i="19" s="1"/>
  <c r="AN263" i="19"/>
  <c r="AO263" i="19" s="1"/>
  <c r="AN208" i="19"/>
  <c r="AO208" i="19" s="1"/>
  <c r="AN161" i="19"/>
  <c r="AO161" i="19" s="1"/>
  <c r="AN109" i="19"/>
  <c r="AO109" i="19" s="1"/>
  <c r="AN65" i="19"/>
  <c r="AN21" i="19"/>
  <c r="AN2" i="19"/>
  <c r="AN552" i="19"/>
  <c r="AO552" i="19" s="1"/>
  <c r="AN488" i="19"/>
  <c r="AO488" i="19" s="1"/>
  <c r="AN432" i="19"/>
  <c r="AO432" i="19" s="1"/>
  <c r="AN376" i="19"/>
  <c r="AO376" i="19" s="1"/>
  <c r="AN317" i="19"/>
  <c r="AO317" i="19" s="1"/>
  <c r="AN261" i="19"/>
  <c r="AO261" i="19" s="1"/>
  <c r="AN207" i="19"/>
  <c r="AO207" i="19" s="1"/>
  <c r="AN160" i="19"/>
  <c r="AO160" i="19" s="1"/>
  <c r="AN108" i="19"/>
  <c r="AO108" i="19" s="1"/>
  <c r="AN64" i="19"/>
  <c r="AN20" i="19"/>
  <c r="AN551" i="19"/>
  <c r="AO551" i="19" s="1"/>
  <c r="AN487" i="19"/>
  <c r="AO487" i="19" s="1"/>
  <c r="AN431" i="19"/>
  <c r="AO431" i="19" s="1"/>
  <c r="AN375" i="19"/>
  <c r="AO375" i="19" s="1"/>
  <c r="AN316" i="19"/>
  <c r="AO316" i="19" s="1"/>
  <c r="AN260" i="19"/>
  <c r="AO260" i="19" s="1"/>
  <c r="AN205" i="19"/>
  <c r="AO205" i="19" s="1"/>
  <c r="AN158" i="19"/>
  <c r="AN106" i="19"/>
  <c r="AO106" i="19" s="1"/>
  <c r="AN63" i="19"/>
  <c r="AN19" i="19"/>
  <c r="AN540" i="19"/>
  <c r="AO540" i="19" s="1"/>
  <c r="AN477" i="19"/>
  <c r="AO477" i="19" s="1"/>
  <c r="AN421" i="19"/>
  <c r="AO421" i="19" s="1"/>
  <c r="AN365" i="19"/>
  <c r="AO365" i="19" s="1"/>
  <c r="AN306" i="19"/>
  <c r="AO306" i="19" s="1"/>
  <c r="AN250" i="19"/>
  <c r="AO250" i="19" s="1"/>
  <c r="AN200" i="19"/>
  <c r="AO200" i="19" s="1"/>
  <c r="AN149" i="19"/>
  <c r="AO149" i="19" s="1"/>
  <c r="AN101" i="19"/>
  <c r="AO101" i="19" s="1"/>
  <c r="AN54" i="19"/>
  <c r="AN10" i="19"/>
  <c r="AN486" i="19"/>
  <c r="AO486" i="19" s="1"/>
  <c r="AN374" i="19"/>
  <c r="AO374" i="19" s="1"/>
  <c r="AN259" i="19"/>
  <c r="AO259" i="19" s="1"/>
  <c r="AN153" i="19"/>
  <c r="AO153" i="19" s="1"/>
  <c r="AN62" i="19"/>
  <c r="AN476" i="19"/>
  <c r="AO476" i="19" s="1"/>
  <c r="AN364" i="19"/>
  <c r="AO364" i="19" s="1"/>
  <c r="AN249" i="19"/>
  <c r="AO249" i="19" s="1"/>
  <c r="AN148" i="19"/>
  <c r="AO148" i="19" s="1"/>
  <c r="AN53" i="19"/>
  <c r="AN463" i="19"/>
  <c r="AO463" i="19" s="1"/>
  <c r="AN350" i="19"/>
  <c r="AO350" i="19" s="1"/>
  <c r="AN236" i="19"/>
  <c r="AO236" i="19" s="1"/>
  <c r="AN136" i="19"/>
  <c r="AO136" i="19" s="1"/>
  <c r="AN47" i="19"/>
  <c r="AN462" i="19"/>
  <c r="AO462" i="19" s="1"/>
  <c r="AN349" i="19"/>
  <c r="AO349" i="19" s="1"/>
  <c r="AN235" i="19"/>
  <c r="AO235" i="19" s="1"/>
  <c r="AN134" i="19"/>
  <c r="AO134" i="19" s="1"/>
  <c r="AN45" i="19"/>
  <c r="AN585" i="19"/>
  <c r="AN459" i="19"/>
  <c r="AO459" i="19" s="1"/>
  <c r="AN346" i="19"/>
  <c r="AO346" i="19" s="1"/>
  <c r="AN232" i="19"/>
  <c r="AO232" i="19" s="1"/>
  <c r="AN132" i="19"/>
  <c r="AO132" i="19" s="1"/>
  <c r="AN38" i="19"/>
  <c r="AN584" i="19"/>
  <c r="AN458" i="19"/>
  <c r="AO458" i="19" s="1"/>
  <c r="AN345" i="19"/>
  <c r="AO345" i="19" s="1"/>
  <c r="AN231" i="19"/>
  <c r="AO231" i="19" s="1"/>
  <c r="AN131" i="19"/>
  <c r="AN37" i="19"/>
  <c r="AN550" i="19"/>
  <c r="AO550" i="19" s="1"/>
  <c r="AN430" i="19"/>
  <c r="AO430" i="19" s="1"/>
  <c r="AN315" i="19"/>
  <c r="AO315" i="19" s="1"/>
  <c r="AN204" i="19"/>
  <c r="AO204" i="19" s="1"/>
  <c r="AN105" i="19"/>
  <c r="AO105" i="19" s="1"/>
  <c r="AN18" i="19"/>
  <c r="AN538" i="19"/>
  <c r="AO538" i="19" s="1"/>
  <c r="AN420" i="19"/>
  <c r="AO420" i="19" s="1"/>
  <c r="AN305" i="19"/>
  <c r="AO305" i="19" s="1"/>
  <c r="AN195" i="19"/>
  <c r="AO195" i="19" s="1"/>
  <c r="AN96" i="19"/>
  <c r="AO96" i="19" s="1"/>
  <c r="AN9" i="19"/>
  <c r="AN520" i="19"/>
  <c r="AO520" i="19" s="1"/>
  <c r="AN406" i="19"/>
  <c r="AO406" i="19" s="1"/>
  <c r="AN291" i="19"/>
  <c r="AO291" i="19" s="1"/>
  <c r="AN186" i="19"/>
  <c r="AO186" i="19" s="1"/>
  <c r="AN89" i="19"/>
  <c r="AO89" i="19" s="1"/>
  <c r="AN289" i="19"/>
  <c r="AO289" i="19" s="1"/>
  <c r="AN288" i="19"/>
  <c r="AO288" i="19" s="1"/>
  <c r="AN586" i="19"/>
  <c r="AN287" i="19"/>
  <c r="AO287" i="19" s="1"/>
  <c r="AN521" i="19"/>
  <c r="AO521" i="19" s="1"/>
  <c r="AN233" i="19"/>
  <c r="AO233" i="19" s="1"/>
  <c r="AN403" i="19"/>
  <c r="AO403" i="19" s="1"/>
  <c r="AN87" i="19"/>
  <c r="AO87" i="19" s="1"/>
  <c r="AN402" i="19"/>
  <c r="AO402" i="19" s="1"/>
  <c r="AN82" i="19"/>
  <c r="AO82" i="19" s="1"/>
  <c r="AN347" i="19"/>
  <c r="AO347" i="19" s="1"/>
  <c r="AN81" i="19"/>
  <c r="AO81" i="19" s="1"/>
  <c r="AN518" i="19"/>
  <c r="AO518" i="19" s="1"/>
  <c r="AB578" i="19"/>
  <c r="AB564" i="19"/>
  <c r="AB550" i="19"/>
  <c r="AB535" i="19"/>
  <c r="AB520" i="19"/>
  <c r="AB506" i="19"/>
  <c r="AN517" i="19"/>
  <c r="AO517" i="19" s="1"/>
  <c r="AB577" i="19"/>
  <c r="AB563" i="19"/>
  <c r="AB549" i="19"/>
  <c r="AB534" i="19"/>
  <c r="AB519" i="19"/>
  <c r="AB505" i="19"/>
  <c r="AB491" i="19"/>
  <c r="AB477" i="19"/>
  <c r="AB463" i="19"/>
  <c r="AB449" i="19"/>
  <c r="AB435" i="19"/>
  <c r="AB421" i="19"/>
  <c r="AB407" i="19"/>
  <c r="AN516" i="19"/>
  <c r="AO516" i="19" s="1"/>
  <c r="AB576" i="19"/>
  <c r="AB562" i="19"/>
  <c r="AB548" i="19"/>
  <c r="AB533" i="19"/>
  <c r="AB518" i="19"/>
  <c r="AB504" i="19"/>
  <c r="AB490" i="19"/>
  <c r="AB476" i="19"/>
  <c r="AB462" i="19"/>
  <c r="AB448" i="19"/>
  <c r="AB434" i="19"/>
  <c r="AB420" i="19"/>
  <c r="AB406" i="19"/>
  <c r="AB392" i="19"/>
  <c r="AN460" i="19"/>
  <c r="AO460" i="19" s="1"/>
  <c r="AN407" i="19"/>
  <c r="AO407" i="19" s="1"/>
  <c r="AB574" i="19"/>
  <c r="AB560" i="19"/>
  <c r="AB546" i="19"/>
  <c r="AB530" i="19"/>
  <c r="AB516" i="19"/>
  <c r="AB502" i="19"/>
  <c r="AB488" i="19"/>
  <c r="AB474" i="19"/>
  <c r="AB460" i="19"/>
  <c r="AB446" i="19"/>
  <c r="AB432" i="19"/>
  <c r="AB418" i="19"/>
  <c r="AB404" i="19"/>
  <c r="AN404" i="19"/>
  <c r="AO404" i="19" s="1"/>
  <c r="AB573" i="19"/>
  <c r="AB559" i="19"/>
  <c r="AB545" i="19"/>
  <c r="AB529" i="19"/>
  <c r="AB515" i="19"/>
  <c r="AB501" i="19"/>
  <c r="AB487" i="19"/>
  <c r="AB473" i="19"/>
  <c r="AB459" i="19"/>
  <c r="AB445" i="19"/>
  <c r="AB431" i="19"/>
  <c r="AB417" i="19"/>
  <c r="AB403" i="19"/>
  <c r="AN292" i="19"/>
  <c r="AO292" i="19" s="1"/>
  <c r="AN179" i="19"/>
  <c r="AO179" i="19" s="1"/>
  <c r="AN133" i="19"/>
  <c r="AO133" i="19" s="1"/>
  <c r="AB581" i="19"/>
  <c r="AB557" i="19"/>
  <c r="AB538" i="19"/>
  <c r="AB512" i="19"/>
  <c r="AB493" i="19"/>
  <c r="AB471" i="19"/>
  <c r="AB453" i="19"/>
  <c r="AB433" i="19"/>
  <c r="AB413" i="19"/>
  <c r="AB395" i="19"/>
  <c r="AB380" i="19"/>
  <c r="AB366" i="19"/>
  <c r="AB351" i="19"/>
  <c r="AB336" i="19"/>
  <c r="AB321" i="19"/>
  <c r="AB307" i="19"/>
  <c r="AB293" i="19"/>
  <c r="AB279" i="19"/>
  <c r="AB265" i="19"/>
  <c r="AB251" i="19"/>
  <c r="AB237" i="19"/>
  <c r="AB223" i="19"/>
  <c r="AB209" i="19"/>
  <c r="AB195" i="19"/>
  <c r="AB181" i="19"/>
  <c r="AB167" i="19"/>
  <c r="AB153" i="19"/>
  <c r="AB139" i="19"/>
  <c r="AB124" i="19"/>
  <c r="AB110" i="19"/>
  <c r="AB96" i="19"/>
  <c r="AB82" i="19"/>
  <c r="AB68" i="19"/>
  <c r="AB54" i="19"/>
  <c r="AB39" i="19"/>
  <c r="AB25" i="19"/>
  <c r="AB11" i="19"/>
  <c r="AB575" i="19"/>
  <c r="AB554" i="19"/>
  <c r="AB528" i="19"/>
  <c r="AB509" i="19"/>
  <c r="AB486" i="19"/>
  <c r="AB468" i="19"/>
  <c r="AB450" i="19"/>
  <c r="AB428" i="19"/>
  <c r="AB410" i="19"/>
  <c r="AB391" i="19"/>
  <c r="AB377" i="19"/>
  <c r="AB363" i="19"/>
  <c r="AB348" i="19"/>
  <c r="AB333" i="19"/>
  <c r="AB318" i="19"/>
  <c r="AB304" i="19"/>
  <c r="AB290" i="19"/>
  <c r="AB276" i="19"/>
  <c r="AB262" i="19"/>
  <c r="AB248" i="19"/>
  <c r="AB234" i="19"/>
  <c r="AB220" i="19"/>
  <c r="AB206" i="19"/>
  <c r="AB192" i="19"/>
  <c r="AB178" i="19"/>
  <c r="AB164" i="19"/>
  <c r="AB150" i="19"/>
  <c r="AB135" i="19"/>
  <c r="AB121" i="19"/>
  <c r="AB107" i="19"/>
  <c r="AB93" i="19"/>
  <c r="AB79" i="19"/>
  <c r="AB65" i="19"/>
  <c r="AB51" i="19"/>
  <c r="AB36" i="19"/>
  <c r="AB22" i="19"/>
  <c r="AB8" i="19"/>
  <c r="AB572" i="19"/>
  <c r="AB553" i="19"/>
  <c r="AB527" i="19"/>
  <c r="AB508" i="19"/>
  <c r="AB485" i="19"/>
  <c r="AB467" i="19"/>
  <c r="AB447" i="19"/>
  <c r="AB427" i="19"/>
  <c r="AB409" i="19"/>
  <c r="AB390" i="19"/>
  <c r="AB376" i="19"/>
  <c r="AB362" i="19"/>
  <c r="AB347" i="19"/>
  <c r="AB332" i="19"/>
  <c r="AB317" i="19"/>
  <c r="AB303" i="19"/>
  <c r="AB289" i="19"/>
  <c r="AB275" i="19"/>
  <c r="AB261" i="19"/>
  <c r="AB247" i="19"/>
  <c r="AB233" i="19"/>
  <c r="AB219" i="19"/>
  <c r="AB205" i="19"/>
  <c r="AB191" i="19"/>
  <c r="AB177" i="19"/>
  <c r="AB163" i="19"/>
  <c r="AB149" i="19"/>
  <c r="AB134" i="19"/>
  <c r="AB120" i="19"/>
  <c r="AB106" i="19"/>
  <c r="AB92" i="19"/>
  <c r="AB78" i="19"/>
  <c r="AB64" i="19"/>
  <c r="AB50" i="19"/>
  <c r="AB35" i="19"/>
  <c r="AB21" i="19"/>
  <c r="AB7" i="19"/>
  <c r="AN181" i="19"/>
  <c r="AO181" i="19" s="1"/>
  <c r="AN180" i="19"/>
  <c r="AB569" i="19"/>
  <c r="AB547" i="19"/>
  <c r="AB524" i="19"/>
  <c r="AB500" i="19"/>
  <c r="AB482" i="19"/>
  <c r="AB464" i="19"/>
  <c r="AB442" i="19"/>
  <c r="AB424" i="19"/>
  <c r="AB402" i="19"/>
  <c r="AB387" i="19"/>
  <c r="AB373" i="19"/>
  <c r="AB358" i="19"/>
  <c r="AB344" i="19"/>
  <c r="AB328" i="19"/>
  <c r="AB314" i="19"/>
  <c r="AB300" i="19"/>
  <c r="AB286" i="19"/>
  <c r="AB272" i="19"/>
  <c r="AB258" i="19"/>
  <c r="AB244" i="19"/>
  <c r="AB230" i="19"/>
  <c r="AB216" i="19"/>
  <c r="AB202" i="19"/>
  <c r="AB188" i="19"/>
  <c r="AB174" i="19"/>
  <c r="AB160" i="19"/>
  <c r="AB146" i="19"/>
  <c r="AB131" i="19"/>
  <c r="AB117" i="19"/>
  <c r="AB103" i="19"/>
  <c r="AB89" i="19"/>
  <c r="AB75" i="19"/>
  <c r="AB61" i="19"/>
  <c r="AB47" i="19"/>
  <c r="AB32" i="19"/>
  <c r="AB18" i="19"/>
  <c r="AB4" i="19"/>
  <c r="AB585" i="19"/>
  <c r="AB566" i="19"/>
  <c r="AB542" i="19"/>
  <c r="AB521" i="19"/>
  <c r="AB497" i="19"/>
  <c r="AB479" i="19"/>
  <c r="AB457" i="19"/>
  <c r="AB439" i="19"/>
  <c r="AB419" i="19"/>
  <c r="AB399" i="19"/>
  <c r="AB384" i="19"/>
  <c r="AB370" i="19"/>
  <c r="AB355" i="19"/>
  <c r="AB341" i="19"/>
  <c r="AB325" i="19"/>
  <c r="AB311" i="19"/>
  <c r="AB297" i="19"/>
  <c r="AB283" i="19"/>
  <c r="AB269" i="19"/>
  <c r="AB255" i="19"/>
  <c r="AB241" i="19"/>
  <c r="AB227" i="19"/>
  <c r="AB213" i="19"/>
  <c r="AB199" i="19"/>
  <c r="AB185" i="19"/>
  <c r="AB171" i="19"/>
  <c r="AB157" i="19"/>
  <c r="AB143" i="19"/>
  <c r="AB128" i="19"/>
  <c r="AB114" i="19"/>
  <c r="AB100" i="19"/>
  <c r="AB86" i="19"/>
  <c r="AB72" i="19"/>
  <c r="AB58" i="19"/>
  <c r="AB44" i="19"/>
  <c r="AB29" i="19"/>
  <c r="AB15" i="19"/>
  <c r="AN188" i="19"/>
  <c r="AO188" i="19" s="1"/>
  <c r="AB586" i="19"/>
  <c r="AB555" i="19"/>
  <c r="AB517" i="19"/>
  <c r="AB484" i="19"/>
  <c r="AB455" i="19"/>
  <c r="AB425" i="19"/>
  <c r="AB396" i="19"/>
  <c r="AB372" i="19"/>
  <c r="AB350" i="19"/>
  <c r="AB326" i="19"/>
  <c r="AB305" i="19"/>
  <c r="AB282" i="19"/>
  <c r="AB260" i="19"/>
  <c r="AB239" i="19"/>
  <c r="AB217" i="19"/>
  <c r="AB196" i="19"/>
  <c r="AB173" i="19"/>
  <c r="AB152" i="19"/>
  <c r="AB129" i="19"/>
  <c r="AB108" i="19"/>
  <c r="AB85" i="19"/>
  <c r="AB63" i="19"/>
  <c r="AB42" i="19"/>
  <c r="AB19" i="19"/>
  <c r="AN39" i="19"/>
  <c r="AB583" i="19"/>
  <c r="AB551" i="19"/>
  <c r="AB513" i="19"/>
  <c r="AB481" i="19"/>
  <c r="AB452" i="19"/>
  <c r="AB422" i="19"/>
  <c r="AB393" i="19"/>
  <c r="AB369" i="19"/>
  <c r="AB346" i="19"/>
  <c r="AB323" i="19"/>
  <c r="AB301" i="19"/>
  <c r="AB280" i="19"/>
  <c r="AB257" i="19"/>
  <c r="AB236" i="19"/>
  <c r="AB214" i="19"/>
  <c r="AB193" i="19"/>
  <c r="AB170" i="19"/>
  <c r="AB148" i="19"/>
  <c r="AB126" i="19"/>
  <c r="AB104" i="19"/>
  <c r="AB83" i="19"/>
  <c r="AB60" i="19"/>
  <c r="AB38" i="19"/>
  <c r="AB16" i="19"/>
  <c r="AB582" i="19"/>
  <c r="AB544" i="19"/>
  <c r="AB511" i="19"/>
  <c r="AB480" i="19"/>
  <c r="AB451" i="19"/>
  <c r="AB416" i="19"/>
  <c r="AB389" i="19"/>
  <c r="AB368" i="19"/>
  <c r="AB345" i="19"/>
  <c r="AB322" i="19"/>
  <c r="AB299" i="19"/>
  <c r="AB278" i="19"/>
  <c r="AB256" i="19"/>
  <c r="AB235" i="19"/>
  <c r="AB212" i="19"/>
  <c r="AB190" i="19"/>
  <c r="AB169" i="19"/>
  <c r="AB147" i="19"/>
  <c r="AB125" i="19"/>
  <c r="AB102" i="19"/>
  <c r="AB81" i="19"/>
  <c r="AB59" i="19"/>
  <c r="AB37" i="19"/>
  <c r="AB14" i="19"/>
  <c r="AB571" i="19"/>
  <c r="AB540" i="19"/>
  <c r="AB503" i="19"/>
  <c r="AB472" i="19"/>
  <c r="AB441" i="19"/>
  <c r="AB412" i="19"/>
  <c r="AB385" i="19"/>
  <c r="AB364" i="19"/>
  <c r="AB340" i="19"/>
  <c r="AB316" i="19"/>
  <c r="AB295" i="19"/>
  <c r="AB273" i="19"/>
  <c r="AB252" i="19"/>
  <c r="AB229" i="19"/>
  <c r="AB208" i="19"/>
  <c r="AB186" i="19"/>
  <c r="AB165" i="19"/>
  <c r="AB142" i="19"/>
  <c r="AB119" i="19"/>
  <c r="AB98" i="19"/>
  <c r="AB76" i="19"/>
  <c r="AB55" i="19"/>
  <c r="AB31" i="19"/>
  <c r="AB10" i="19"/>
  <c r="AB570" i="19"/>
  <c r="AB539" i="19"/>
  <c r="AB499" i="19"/>
  <c r="AB470" i="19"/>
  <c r="AB440" i="19"/>
  <c r="AB411" i="19"/>
  <c r="AB383" i="19"/>
  <c r="AB360" i="19"/>
  <c r="AB339" i="19"/>
  <c r="AB315" i="19"/>
  <c r="AB294" i="19"/>
  <c r="AB271" i="19"/>
  <c r="AB250" i="19"/>
  <c r="AB228" i="19"/>
  <c r="AB207" i="19"/>
  <c r="AB184" i="19"/>
  <c r="AB162" i="19"/>
  <c r="AB141" i="19"/>
  <c r="AB118" i="19"/>
  <c r="AB97" i="19"/>
  <c r="AB74" i="19"/>
  <c r="AB53" i="19"/>
  <c r="AB30" i="19"/>
  <c r="AB9" i="19"/>
  <c r="AB558" i="19"/>
  <c r="AB498" i="19"/>
  <c r="AB456" i="19"/>
  <c r="AB405" i="19"/>
  <c r="AB371" i="19"/>
  <c r="AB334" i="19"/>
  <c r="AB298" i="19"/>
  <c r="AB266" i="19"/>
  <c r="AB231" i="19"/>
  <c r="AB198" i="19"/>
  <c r="AB161" i="19"/>
  <c r="AB130" i="19"/>
  <c r="AB94" i="19"/>
  <c r="AB62" i="19"/>
  <c r="AB26" i="19"/>
  <c r="AN90" i="19"/>
  <c r="AO90" i="19" s="1"/>
  <c r="AB552" i="19"/>
  <c r="AB444" i="19"/>
  <c r="AB365" i="19"/>
  <c r="AB329" i="19"/>
  <c r="AB263" i="19"/>
  <c r="AB225" i="19"/>
  <c r="AB158" i="19"/>
  <c r="AB90" i="19"/>
  <c r="AB23" i="19"/>
  <c r="AB556" i="19"/>
  <c r="AB496" i="19"/>
  <c r="AB454" i="19"/>
  <c r="AB401" i="19"/>
  <c r="AB367" i="19"/>
  <c r="AB330" i="19"/>
  <c r="AB296" i="19"/>
  <c r="AB264" i="19"/>
  <c r="AB226" i="19"/>
  <c r="AB197" i="19"/>
  <c r="AB159" i="19"/>
  <c r="AB127" i="19"/>
  <c r="AB91" i="19"/>
  <c r="AB57" i="19"/>
  <c r="AB24" i="19"/>
  <c r="AB495" i="19"/>
  <c r="AB400" i="19"/>
  <c r="AB292" i="19"/>
  <c r="AB194" i="19"/>
  <c r="AB123" i="19"/>
  <c r="AB56" i="19"/>
  <c r="AB543" i="19"/>
  <c r="AB494" i="19"/>
  <c r="AB443" i="19"/>
  <c r="AB398" i="19"/>
  <c r="AB359" i="19"/>
  <c r="AB327" i="19"/>
  <c r="AB291" i="19"/>
  <c r="AB259" i="19"/>
  <c r="AB224" i="19"/>
  <c r="AB189" i="19"/>
  <c r="AB156" i="19"/>
  <c r="AB122" i="19"/>
  <c r="AB88" i="19"/>
  <c r="AB52" i="19"/>
  <c r="AB20" i="19"/>
  <c r="AB478" i="19"/>
  <c r="AB77" i="19"/>
  <c r="AB475" i="19"/>
  <c r="AB352" i="19"/>
  <c r="AB211" i="19"/>
  <c r="AB5" i="19"/>
  <c r="AB541" i="19"/>
  <c r="AB492" i="19"/>
  <c r="AB438" i="19"/>
  <c r="AB397" i="19"/>
  <c r="AB357" i="19"/>
  <c r="AB324" i="19"/>
  <c r="AB288" i="19"/>
  <c r="AB254" i="19"/>
  <c r="AB222" i="19"/>
  <c r="AB187" i="19"/>
  <c r="AB155" i="19"/>
  <c r="AB116" i="19"/>
  <c r="AB87" i="19"/>
  <c r="AB49" i="19"/>
  <c r="AB17" i="19"/>
  <c r="AB584" i="19"/>
  <c r="AB430" i="19"/>
  <c r="AB353" i="19"/>
  <c r="AB284" i="19"/>
  <c r="AB215" i="19"/>
  <c r="AB112" i="19"/>
  <c r="AB6" i="19"/>
  <c r="AB580" i="19"/>
  <c r="AB429" i="19"/>
  <c r="AB281" i="19"/>
  <c r="AB179" i="19"/>
  <c r="AB111" i="19"/>
  <c r="AB43" i="19"/>
  <c r="AB536" i="19"/>
  <c r="AB489" i="19"/>
  <c r="AB437" i="19"/>
  <c r="AB394" i="19"/>
  <c r="AB356" i="19"/>
  <c r="AB320" i="19"/>
  <c r="AB287" i="19"/>
  <c r="AB253" i="19"/>
  <c r="AB221" i="19"/>
  <c r="AB183" i="19"/>
  <c r="AB154" i="19"/>
  <c r="AB115" i="19"/>
  <c r="AB84" i="19"/>
  <c r="AB48" i="19"/>
  <c r="AB13" i="19"/>
  <c r="AB526" i="19"/>
  <c r="AB386" i="19"/>
  <c r="AB313" i="19"/>
  <c r="AB246" i="19"/>
  <c r="AB180" i="19"/>
  <c r="AB45" i="19"/>
  <c r="AB525" i="19"/>
  <c r="AB382" i="19"/>
  <c r="AB312" i="19"/>
  <c r="AB245" i="19"/>
  <c r="AB144" i="19"/>
  <c r="AB73" i="19"/>
  <c r="AB531" i="19"/>
  <c r="AB483" i="19"/>
  <c r="AB436" i="19"/>
  <c r="AB388" i="19"/>
  <c r="AB354" i="19"/>
  <c r="AB319" i="19"/>
  <c r="AB285" i="19"/>
  <c r="AB249" i="19"/>
  <c r="AB218" i="19"/>
  <c r="AB182" i="19"/>
  <c r="AB151" i="19"/>
  <c r="AB113" i="19"/>
  <c r="AB80" i="19"/>
  <c r="AB46" i="19"/>
  <c r="AB12" i="19"/>
  <c r="AB145" i="19"/>
  <c r="AB568" i="19"/>
  <c r="AB522" i="19"/>
  <c r="AB466" i="19"/>
  <c r="AB423" i="19"/>
  <c r="AB379" i="19"/>
  <c r="AB343" i="19"/>
  <c r="AB309" i="19"/>
  <c r="AB274" i="19"/>
  <c r="AB242" i="19"/>
  <c r="AB204" i="19"/>
  <c r="AB175" i="19"/>
  <c r="AB138" i="19"/>
  <c r="AB105" i="19"/>
  <c r="AB70" i="19"/>
  <c r="AB34" i="19"/>
  <c r="AB510" i="19"/>
  <c r="AB349" i="19"/>
  <c r="AB238" i="19"/>
  <c r="AB109" i="19"/>
  <c r="AB507" i="19"/>
  <c r="AB342" i="19"/>
  <c r="AB232" i="19"/>
  <c r="AB101" i="19"/>
  <c r="AB310" i="19"/>
  <c r="AB469" i="19"/>
  <c r="AB338" i="19"/>
  <c r="AB210" i="19"/>
  <c r="AB99" i="19"/>
  <c r="AB461" i="19"/>
  <c r="AB71" i="19"/>
  <c r="AB308" i="19"/>
  <c r="AB200" i="19"/>
  <c r="AB69" i="19"/>
  <c r="AB465" i="19"/>
  <c r="AB335" i="19"/>
  <c r="AB203" i="19"/>
  <c r="AB95" i="19"/>
  <c r="AB201" i="19"/>
  <c r="AB458" i="19"/>
  <c r="AB426" i="19"/>
  <c r="AB306" i="19"/>
  <c r="AB176" i="19"/>
  <c r="AB67" i="19"/>
  <c r="AB415" i="19"/>
  <c r="AB302" i="19"/>
  <c r="AB172" i="19"/>
  <c r="AB66" i="19"/>
  <c r="AB579" i="19"/>
  <c r="AB414" i="19"/>
  <c r="AB277" i="19"/>
  <c r="AB168" i="19"/>
  <c r="AB40" i="19"/>
  <c r="AB567" i="19"/>
  <c r="AB408" i="19"/>
  <c r="AB270" i="19"/>
  <c r="AB166" i="19"/>
  <c r="AB33" i="19"/>
  <c r="AB565" i="19"/>
  <c r="AB381" i="19"/>
  <c r="AB268" i="19"/>
  <c r="AB140" i="19"/>
  <c r="AB28" i="19"/>
  <c r="AB374" i="19"/>
  <c r="AB132" i="19"/>
  <c r="AB561" i="19"/>
  <c r="AB378" i="19"/>
  <c r="AB267" i="19"/>
  <c r="AB136" i="19"/>
  <c r="AB27" i="19"/>
  <c r="AB514" i="19"/>
  <c r="AB240" i="19"/>
  <c r="AB523" i="19"/>
  <c r="AB375" i="19"/>
  <c r="AB243" i="19"/>
  <c r="AB133" i="19"/>
  <c r="AB3" i="19"/>
  <c r="AO586" i="19"/>
  <c r="AO572" i="19"/>
  <c r="AP572" i="19" s="1"/>
  <c r="AO558" i="19"/>
  <c r="AP558" i="19" s="1"/>
  <c r="AO274" i="19"/>
  <c r="AO59" i="19"/>
  <c r="AO585" i="19"/>
  <c r="AP585" i="19" s="1"/>
  <c r="AO571" i="19"/>
  <c r="AP571" i="19" s="1"/>
  <c r="AO244" i="19"/>
  <c r="AO216" i="19"/>
  <c r="AO131" i="19"/>
  <c r="AO58" i="19"/>
  <c r="AO583" i="19"/>
  <c r="AP583" i="19" s="1"/>
  <c r="AO569" i="19"/>
  <c r="AP569" i="19" s="1"/>
  <c r="AO437" i="19"/>
  <c r="AO210" i="19"/>
  <c r="AO71" i="19"/>
  <c r="AO56" i="19"/>
  <c r="AO42" i="19"/>
  <c r="AO27" i="19"/>
  <c r="AO13" i="19"/>
  <c r="AO582" i="19"/>
  <c r="AP582" i="19" s="1"/>
  <c r="AO568" i="19"/>
  <c r="AP568" i="19" s="1"/>
  <c r="AO351" i="19"/>
  <c r="AO69" i="19"/>
  <c r="AO55" i="19"/>
  <c r="AO581" i="19"/>
  <c r="AP581" i="19" s="1"/>
  <c r="AO567" i="19"/>
  <c r="AP567" i="19" s="1"/>
  <c r="AO180" i="19"/>
  <c r="AO123" i="19"/>
  <c r="AO68" i="19"/>
  <c r="AO54" i="19"/>
  <c r="AO39" i="19"/>
  <c r="AO25" i="19"/>
  <c r="AO11" i="19"/>
  <c r="AO580" i="19"/>
  <c r="AP580" i="19" s="1"/>
  <c r="AO566" i="19"/>
  <c r="AP566" i="19" s="1"/>
  <c r="AO67" i="19"/>
  <c r="AO561" i="19"/>
  <c r="AP561" i="19" s="1"/>
  <c r="AO66" i="19"/>
  <c r="AO47" i="19"/>
  <c r="AO30" i="19"/>
  <c r="AO14" i="19"/>
  <c r="AO579" i="19"/>
  <c r="AP579" i="19" s="1"/>
  <c r="AO559" i="19"/>
  <c r="AO64" i="19"/>
  <c r="AO45" i="19"/>
  <c r="AO28" i="19"/>
  <c r="AO10" i="19"/>
  <c r="AO578" i="19"/>
  <c r="AP578" i="19" s="1"/>
  <c r="AO158" i="19"/>
  <c r="AO63" i="19"/>
  <c r="AO44" i="19"/>
  <c r="AO26" i="19"/>
  <c r="AO9" i="19"/>
  <c r="AO577" i="19"/>
  <c r="AP577" i="19" s="1"/>
  <c r="AO62" i="19"/>
  <c r="AO43" i="19"/>
  <c r="AO24" i="19"/>
  <c r="AO8" i="19"/>
  <c r="AO576" i="19"/>
  <c r="AP576" i="19" s="1"/>
  <c r="AO61" i="19"/>
  <c r="AO40" i="19"/>
  <c r="AO23" i="19"/>
  <c r="AO7" i="19"/>
  <c r="AO575" i="19"/>
  <c r="AP575" i="19" s="1"/>
  <c r="AO60" i="19"/>
  <c r="AO38" i="19"/>
  <c r="AO22" i="19"/>
  <c r="AO6" i="19"/>
  <c r="AO570" i="19"/>
  <c r="AP570" i="19" s="1"/>
  <c r="AO52" i="19"/>
  <c r="AO35" i="19"/>
  <c r="AO19" i="19"/>
  <c r="AO3" i="19"/>
  <c r="AO562" i="19"/>
  <c r="AO31" i="19"/>
  <c r="AO560" i="19"/>
  <c r="AP560" i="19" s="1"/>
  <c r="AO65" i="19"/>
  <c r="AO29" i="19"/>
  <c r="AO51" i="19"/>
  <c r="AO18" i="19"/>
  <c r="AO50" i="19"/>
  <c r="AO17" i="19"/>
  <c r="AO49" i="19"/>
  <c r="AO16" i="19"/>
  <c r="AO513" i="19"/>
  <c r="AO314" i="19"/>
  <c r="AO48" i="19"/>
  <c r="AO15" i="19"/>
  <c r="AO584" i="19"/>
  <c r="AP584" i="19" s="1"/>
  <c r="AO46" i="19"/>
  <c r="AO12" i="19"/>
  <c r="AO441" i="19"/>
  <c r="AO57" i="19"/>
  <c r="AO53" i="19"/>
  <c r="AO574" i="19"/>
  <c r="AP574" i="19" s="1"/>
  <c r="AO37" i="19"/>
  <c r="AO573" i="19"/>
  <c r="AP573" i="19" s="1"/>
  <c r="AO36" i="19"/>
  <c r="AO565" i="19"/>
  <c r="AP565" i="19" s="1"/>
  <c r="AO34" i="19"/>
  <c r="AO2" i="19"/>
  <c r="AO564" i="19"/>
  <c r="AO33" i="19"/>
  <c r="AO536" i="19"/>
  <c r="AO21" i="19"/>
  <c r="AO32" i="19"/>
  <c r="AO20" i="19"/>
  <c r="AO5" i="19"/>
  <c r="AO4" i="19"/>
  <c r="AO563" i="19"/>
  <c r="AC581" i="19"/>
  <c r="AC567" i="19"/>
  <c r="AC542" i="19"/>
  <c r="AC471" i="19"/>
  <c r="AC402" i="19"/>
  <c r="AC345" i="19"/>
  <c r="AC299" i="19"/>
  <c r="AC245" i="19"/>
  <c r="AC201" i="19"/>
  <c r="AC147" i="19"/>
  <c r="AC102" i="19"/>
  <c r="AC65" i="19"/>
  <c r="AC51" i="19"/>
  <c r="AC36" i="19"/>
  <c r="AC22" i="19"/>
  <c r="AC8" i="19"/>
  <c r="AC580" i="19"/>
  <c r="AC566" i="19"/>
  <c r="AC528" i="19"/>
  <c r="AC470" i="19"/>
  <c r="AC401" i="19"/>
  <c r="AC344" i="19"/>
  <c r="AC288" i="19"/>
  <c r="AC244" i="19"/>
  <c r="AC190" i="19"/>
  <c r="AC146" i="19"/>
  <c r="AC91" i="19"/>
  <c r="AC64" i="19"/>
  <c r="AC50" i="19"/>
  <c r="AC35" i="19"/>
  <c r="AC21" i="19"/>
  <c r="AC7" i="19"/>
  <c r="AC579" i="19"/>
  <c r="AC565" i="19"/>
  <c r="AC527" i="19"/>
  <c r="AC458" i="19"/>
  <c r="AC400" i="19"/>
  <c r="AC343" i="19"/>
  <c r="AC287" i="19"/>
  <c r="AC243" i="19"/>
  <c r="AC189" i="19"/>
  <c r="AC145" i="19"/>
  <c r="AC90" i="19"/>
  <c r="AC63" i="19"/>
  <c r="AC49" i="19"/>
  <c r="AC34" i="19"/>
  <c r="AC20" i="19"/>
  <c r="AC6" i="19"/>
  <c r="AC577" i="19"/>
  <c r="AC563" i="19"/>
  <c r="AC514" i="19"/>
  <c r="AC456" i="19"/>
  <c r="AC387" i="19"/>
  <c r="AC329" i="19"/>
  <c r="AC285" i="19"/>
  <c r="AC231" i="19"/>
  <c r="AC187" i="19"/>
  <c r="AC132" i="19"/>
  <c r="AC88" i="19"/>
  <c r="AC61" i="19"/>
  <c r="AC47" i="19"/>
  <c r="AC32" i="19"/>
  <c r="AC18" i="19"/>
  <c r="AC4" i="19"/>
  <c r="AC576" i="19"/>
  <c r="AC562" i="19"/>
  <c r="AC513" i="19"/>
  <c r="AC444" i="19"/>
  <c r="AC386" i="19"/>
  <c r="AC328" i="19"/>
  <c r="AC274" i="19"/>
  <c r="AC230" i="19"/>
  <c r="AC176" i="19"/>
  <c r="AC131" i="19"/>
  <c r="AC77" i="19"/>
  <c r="AC60" i="19"/>
  <c r="AC46" i="19"/>
  <c r="AC31" i="19"/>
  <c r="AC17" i="19"/>
  <c r="AC3" i="19"/>
  <c r="AC575" i="19"/>
  <c r="AC556" i="19"/>
  <c r="AC442" i="19"/>
  <c r="AC357" i="19"/>
  <c r="AC271" i="19"/>
  <c r="AC202" i="19"/>
  <c r="AC117" i="19"/>
  <c r="AC62" i="19"/>
  <c r="AC40" i="19"/>
  <c r="AC16" i="19"/>
  <c r="AC572" i="19"/>
  <c r="AC526" i="19"/>
  <c r="AC428" i="19"/>
  <c r="AC327" i="19"/>
  <c r="AC258" i="19"/>
  <c r="AC174" i="19"/>
  <c r="AC104" i="19"/>
  <c r="AC57" i="19"/>
  <c r="AC37" i="19"/>
  <c r="AC13" i="19"/>
  <c r="AC571" i="19"/>
  <c r="AC512" i="19"/>
  <c r="AC416" i="19"/>
  <c r="AC316" i="19"/>
  <c r="AC257" i="19"/>
  <c r="AC173" i="19"/>
  <c r="AC103" i="19"/>
  <c r="AC56" i="19"/>
  <c r="AC33" i="19"/>
  <c r="AC12" i="19"/>
  <c r="AC568" i="19"/>
  <c r="AC498" i="19"/>
  <c r="AC388" i="19"/>
  <c r="AC313" i="19"/>
  <c r="AC229" i="19"/>
  <c r="AC160" i="19"/>
  <c r="AC75" i="19"/>
  <c r="AC53" i="19"/>
  <c r="AC28" i="19"/>
  <c r="AC9" i="19"/>
  <c r="AC584" i="19"/>
  <c r="AC560" i="19"/>
  <c r="AC484" i="19"/>
  <c r="AC372" i="19"/>
  <c r="AC300" i="19"/>
  <c r="AC216" i="19"/>
  <c r="AC133" i="19"/>
  <c r="AC69" i="19"/>
  <c r="AC45" i="19"/>
  <c r="AC25" i="19"/>
  <c r="AC570" i="19"/>
  <c r="AC457" i="19"/>
  <c r="AC314" i="19"/>
  <c r="AC203" i="19"/>
  <c r="AC74" i="19"/>
  <c r="AC39" i="19"/>
  <c r="AC2" i="19"/>
  <c r="AC564" i="19"/>
  <c r="AC430" i="19"/>
  <c r="AC301" i="19"/>
  <c r="AC175" i="19"/>
  <c r="AC68" i="19"/>
  <c r="AC30" i="19"/>
  <c r="AC561" i="19"/>
  <c r="AC429" i="19"/>
  <c r="AC286" i="19"/>
  <c r="AC162" i="19"/>
  <c r="AC67" i="19"/>
  <c r="AC29" i="19"/>
  <c r="AC557" i="19"/>
  <c r="AC374" i="19"/>
  <c r="AC260" i="19"/>
  <c r="AC148" i="19"/>
  <c r="AC58" i="19"/>
  <c r="AC24" i="19"/>
  <c r="AC586" i="19"/>
  <c r="AC549" i="19"/>
  <c r="AC373" i="19"/>
  <c r="AC259" i="19"/>
  <c r="AC130" i="19"/>
  <c r="AC55" i="19"/>
  <c r="AC23" i="19"/>
  <c r="AC499" i="19"/>
  <c r="AC273" i="19"/>
  <c r="AC105" i="19"/>
  <c r="AC26" i="19"/>
  <c r="AC485" i="19"/>
  <c r="AC76" i="19"/>
  <c r="AC486" i="19"/>
  <c r="AC272" i="19"/>
  <c r="AC89" i="19"/>
  <c r="AC19" i="19"/>
  <c r="AC246" i="19"/>
  <c r="AC15" i="19"/>
  <c r="AC585" i="19"/>
  <c r="AC472" i="19"/>
  <c r="AC232" i="19"/>
  <c r="AC71" i="19"/>
  <c r="AC14" i="19"/>
  <c r="AC573" i="19"/>
  <c r="AC48" i="19"/>
  <c r="AC583" i="19"/>
  <c r="AC443" i="19"/>
  <c r="AC218" i="19"/>
  <c r="AC66" i="19"/>
  <c r="AC11" i="19"/>
  <c r="AC574" i="19"/>
  <c r="AC204" i="19"/>
  <c r="AC359" i="19"/>
  <c r="AC582" i="19"/>
  <c r="AC415" i="19"/>
  <c r="AC217" i="19"/>
  <c r="AC59" i="19"/>
  <c r="AC10" i="19"/>
  <c r="AC360" i="19"/>
  <c r="AC52" i="19"/>
  <c r="AC188" i="19"/>
  <c r="AC578" i="19"/>
  <c r="AC414" i="19"/>
  <c r="AC215" i="19"/>
  <c r="AC54" i="19"/>
  <c r="AC5" i="19"/>
  <c r="AC559" i="19"/>
  <c r="AC346" i="19"/>
  <c r="AC159" i="19"/>
  <c r="AC43" i="19"/>
  <c r="AC161" i="19"/>
  <c r="AC119" i="19"/>
  <c r="AC118" i="19"/>
  <c r="AC42" i="19"/>
  <c r="AC116" i="19"/>
  <c r="AC44" i="19"/>
  <c r="AC569" i="19"/>
  <c r="AC38" i="19"/>
  <c r="AC558" i="19"/>
  <c r="AC27" i="19"/>
  <c r="AC543" i="19"/>
  <c r="AC500" i="19"/>
  <c r="AC358" i="19"/>
  <c r="AC330" i="19"/>
  <c r="AC315" i="19"/>
  <c r="AC302" i="19"/>
  <c r="AC354" i="19"/>
  <c r="AC409" i="19"/>
  <c r="AC477" i="19"/>
  <c r="AC183" i="19"/>
  <c r="AC420" i="19"/>
  <c r="AC139" i="19"/>
  <c r="AC306" i="19"/>
  <c r="AC223" i="19"/>
  <c r="AC434" i="19"/>
  <c r="AC419" i="19"/>
  <c r="AC84" i="19"/>
  <c r="AC506" i="19"/>
  <c r="AC296" i="19"/>
  <c r="AC515" i="19"/>
  <c r="AC92" i="19"/>
  <c r="AC289" i="19"/>
  <c r="AC234" i="19"/>
  <c r="AC136" i="19"/>
  <c r="AC124" i="19"/>
  <c r="AC339" i="19"/>
  <c r="AC538" i="19"/>
  <c r="AC255" i="19"/>
  <c r="AC454" i="19"/>
  <c r="AC115" i="19"/>
  <c r="AC312" i="19"/>
  <c r="AC511" i="19"/>
  <c r="AC353" i="19"/>
  <c r="AC269" i="19"/>
  <c r="AC129" i="19"/>
  <c r="AC326" i="19"/>
  <c r="AC525" i="19"/>
  <c r="AC381" i="19"/>
  <c r="AC432" i="19"/>
  <c r="AC70" i="19"/>
  <c r="AC392" i="19"/>
  <c r="AC492" i="19"/>
  <c r="AC352" i="19"/>
  <c r="AC156" i="19"/>
  <c r="AC120" i="19"/>
  <c r="AC317" i="19"/>
  <c r="AC262" i="19"/>
  <c r="AC165" i="19"/>
  <c r="AC550" i="19"/>
  <c r="AC482" i="19"/>
  <c r="AC342" i="19"/>
  <c r="AC311" i="19"/>
  <c r="AC371" i="19"/>
  <c r="AC333" i="19"/>
  <c r="AC157" i="19"/>
  <c r="AC81" i="19"/>
  <c r="AC391" i="19"/>
  <c r="AC252" i="19"/>
  <c r="AC167" i="19"/>
  <c r="AC266" i="19"/>
  <c r="AC111" i="19"/>
  <c r="AC394" i="19"/>
  <c r="AC324" i="19"/>
  <c r="AC205" i="19"/>
  <c r="AC249" i="19"/>
  <c r="AC370" i="19"/>
  <c r="AC228" i="19"/>
  <c r="AC219" i="19"/>
  <c r="AC164" i="19"/>
  <c r="AC263" i="19"/>
  <c r="AC384" i="19"/>
  <c r="AC551" i="19"/>
  <c r="AC340" i="19"/>
  <c r="AC395" i="19"/>
  <c r="AC533" i="19"/>
  <c r="AC407" i="19"/>
  <c r="AC323" i="19"/>
  <c r="AC253" i="19"/>
  <c r="AC363" i="19"/>
  <c r="AC460" i="19"/>
  <c r="AC250" i="19"/>
  <c r="AC307" i="19"/>
  <c r="AC422" i="19"/>
  <c r="AC226" i="19"/>
  <c r="AC86" i="19"/>
  <c r="AC529" i="19"/>
  <c r="AC106" i="19"/>
  <c r="AC303" i="19"/>
  <c r="AC248" i="19"/>
  <c r="AC151" i="19"/>
  <c r="AC535" i="19"/>
  <c r="AC552" i="19"/>
  <c r="AC468" i="19"/>
  <c r="AC523" i="19"/>
  <c r="AC113" i="19"/>
  <c r="AC378" i="19"/>
  <c r="AC545" i="19"/>
  <c r="AC350" i="19"/>
  <c r="AC196" i="19"/>
  <c r="AC320" i="19"/>
  <c r="AC181" i="19"/>
  <c r="AC368" i="19"/>
  <c r="AC283" i="19"/>
  <c r="AC144" i="19"/>
  <c r="AC541" i="19"/>
  <c r="AC396" i="19"/>
  <c r="AC510" i="19"/>
  <c r="AC172" i="19"/>
  <c r="AC235" i="19"/>
  <c r="AC554" i="19"/>
  <c r="AC493" i="19"/>
  <c r="AC530" i="19"/>
  <c r="AC517" i="19"/>
  <c r="AC534" i="19"/>
  <c r="AC431" i="19"/>
  <c r="AC150" i="19"/>
  <c r="AC251" i="19"/>
  <c r="AC185" i="19"/>
  <c r="AC242" i="19"/>
  <c r="AC509" i="19"/>
  <c r="AC367" i="19"/>
  <c r="AC463" i="19"/>
  <c r="AC309" i="19"/>
  <c r="AC239" i="19"/>
  <c r="AC169" i="19"/>
  <c r="AC264" i="19"/>
  <c r="AC364" i="19"/>
  <c r="AC349" i="19"/>
  <c r="AC282" i="19"/>
  <c r="AC134" i="19"/>
  <c r="AC332" i="19"/>
  <c r="AC79" i="19"/>
  <c r="AC276" i="19"/>
  <c r="AC179" i="19"/>
  <c r="AC382" i="19"/>
  <c r="AC297" i="19"/>
  <c r="AC496" i="19"/>
  <c r="AC158" i="19"/>
  <c r="AC356" i="19"/>
  <c r="AC555" i="19"/>
  <c r="AC495" i="19"/>
  <c r="AC536" i="19"/>
  <c r="AC125" i="19"/>
  <c r="AC393" i="19"/>
  <c r="AC321" i="19"/>
  <c r="AC195" i="19"/>
  <c r="AC404" i="19"/>
  <c r="AC208" i="19"/>
  <c r="AC478" i="19"/>
  <c r="AC212" i="19"/>
  <c r="AC72" i="19"/>
  <c r="AC375" i="19"/>
  <c r="AC149" i="19"/>
  <c r="AC347" i="19"/>
  <c r="AC93" i="19"/>
  <c r="AC290" i="19"/>
  <c r="AC193" i="19"/>
  <c r="AC413" i="19"/>
  <c r="AC85" i="19"/>
  <c r="AC376" i="19"/>
  <c r="AC464" i="19"/>
  <c r="AC95" i="19"/>
  <c r="AC171" i="19"/>
  <c r="AC427" i="19"/>
  <c r="AC334" i="19"/>
  <c r="AC433" i="19"/>
  <c r="AC254" i="19"/>
  <c r="AC114" i="19"/>
  <c r="AC445" i="19"/>
  <c r="AC109" i="19"/>
  <c r="AC466" i="19"/>
  <c r="AC481" i="19"/>
  <c r="AC519" i="19"/>
  <c r="AC99" i="19"/>
  <c r="AC308" i="19"/>
  <c r="AC461" i="19"/>
  <c r="AC418" i="19"/>
  <c r="AC280" i="19"/>
  <c r="AC154" i="19"/>
  <c r="AC278" i="19"/>
  <c r="AC336" i="19"/>
  <c r="AC531" i="19"/>
  <c r="AC209" i="19"/>
  <c r="AC548" i="19"/>
  <c r="AC408" i="19"/>
  <c r="AC338" i="19"/>
  <c r="AC142" i="19"/>
  <c r="AC389" i="19"/>
  <c r="AC163" i="19"/>
  <c r="AC107" i="19"/>
  <c r="AC304" i="19"/>
  <c r="AC207" i="19"/>
  <c r="AC410" i="19"/>
  <c r="AC325" i="19"/>
  <c r="AC524" i="19"/>
  <c r="AC186" i="19"/>
  <c r="AC385" i="19"/>
  <c r="AC507" i="19"/>
  <c r="AC153" i="19"/>
  <c r="AC322" i="19"/>
  <c r="AC516" i="19"/>
  <c r="AC489" i="19"/>
  <c r="AC128" i="19"/>
  <c r="AC417" i="19"/>
  <c r="AC191" i="19"/>
  <c r="AC135" i="19"/>
  <c r="AC355" i="19"/>
  <c r="AC214" i="19"/>
  <c r="AC439" i="19"/>
  <c r="AC505" i="19"/>
  <c r="AC238" i="19"/>
  <c r="AC452" i="19"/>
  <c r="AC152" i="19"/>
  <c r="AC425" i="19"/>
  <c r="AC435" i="19"/>
  <c r="AC546" i="19"/>
  <c r="AC236" i="19"/>
  <c r="AC467" i="19"/>
  <c r="AC521" i="19"/>
  <c r="AC449" i="19"/>
  <c r="AC295" i="19"/>
  <c r="AC225" i="19"/>
  <c r="AC155" i="19"/>
  <c r="AC476" i="19"/>
  <c r="AC293" i="19"/>
  <c r="AC362" i="19"/>
  <c r="AC265" i="19"/>
  <c r="AC268" i="19"/>
  <c r="AC403" i="19"/>
  <c r="AC177" i="19"/>
  <c r="AC121" i="19"/>
  <c r="AC318" i="19"/>
  <c r="AC221" i="19"/>
  <c r="AC424" i="19"/>
  <c r="AC143" i="19"/>
  <c r="AC341" i="19"/>
  <c r="AC540" i="19"/>
  <c r="AC200" i="19"/>
  <c r="AC399" i="19"/>
  <c r="AC180" i="19"/>
  <c r="AC453" i="19"/>
  <c r="AC379" i="19"/>
  <c r="AC198" i="19"/>
  <c r="AC438" i="19"/>
  <c r="AC166" i="19"/>
  <c r="AC140" i="19"/>
  <c r="AC411" i="19"/>
  <c r="AC465" i="19"/>
  <c r="AC365" i="19"/>
  <c r="AC281" i="19"/>
  <c r="AC211" i="19"/>
  <c r="AC141" i="19"/>
  <c r="AC448" i="19"/>
  <c r="AC503" i="19"/>
  <c r="AC97" i="19"/>
  <c r="AC294" i="19"/>
  <c r="AC112" i="19"/>
  <c r="AC475" i="19"/>
  <c r="AC446" i="19"/>
  <c r="AC544" i="19"/>
  <c r="AC518" i="19"/>
  <c r="AC405" i="19"/>
  <c r="AC450" i="19"/>
  <c r="AC380" i="19"/>
  <c r="AC184" i="19"/>
  <c r="AC459" i="19"/>
  <c r="AC233" i="19"/>
  <c r="AC178" i="19"/>
  <c r="AC80" i="19"/>
  <c r="AC277" i="19"/>
  <c r="AC123" i="19"/>
  <c r="AC480" i="19"/>
  <c r="AC199" i="19"/>
  <c r="AC398" i="19"/>
  <c r="AC256" i="19"/>
  <c r="AC455" i="19"/>
  <c r="AC213" i="19"/>
  <c r="AC270" i="19"/>
  <c r="AC383" i="19"/>
  <c r="AC437" i="19"/>
  <c r="AC292" i="19"/>
  <c r="AC366" i="19"/>
  <c r="AC240" i="19"/>
  <c r="AC206" i="19"/>
  <c r="AC305" i="19"/>
  <c r="AC227" i="19"/>
  <c r="AC426" i="19"/>
  <c r="AC87" i="19"/>
  <c r="AC284" i="19"/>
  <c r="AC369" i="19"/>
  <c r="AC423" i="19"/>
  <c r="AC547" i="19"/>
  <c r="AC351" i="19"/>
  <c r="AC267" i="19"/>
  <c r="AC127" i="19"/>
  <c r="AC126" i="19"/>
  <c r="AC335" i="19"/>
  <c r="AC170" i="19"/>
  <c r="AC122" i="19"/>
  <c r="AC222" i="19"/>
  <c r="AC110" i="19"/>
  <c r="AC553" i="19"/>
  <c r="AC440" i="19"/>
  <c r="AC101" i="19"/>
  <c r="AC497" i="19"/>
  <c r="AC397" i="19"/>
  <c r="AC451" i="19"/>
  <c r="AC491" i="19"/>
  <c r="AC490" i="19"/>
  <c r="AC168" i="19"/>
  <c r="AC279" i="19"/>
  <c r="AC488" i="19"/>
  <c r="AC348" i="19"/>
  <c r="AC210" i="19"/>
  <c r="AC237" i="19"/>
  <c r="AC182" i="19"/>
  <c r="AC520" i="19"/>
  <c r="AC310" i="19"/>
  <c r="AC473" i="19"/>
  <c r="AC247" i="19"/>
  <c r="AC192" i="19"/>
  <c r="AC94" i="19"/>
  <c r="AC291" i="19"/>
  <c r="AC138" i="19"/>
  <c r="AC82" i="19"/>
  <c r="AC494" i="19"/>
  <c r="AC412" i="19"/>
  <c r="AC73" i="19"/>
  <c r="AC469" i="19"/>
  <c r="AC421" i="19"/>
  <c r="AC197" i="19"/>
  <c r="AC502" i="19"/>
  <c r="AC504" i="19"/>
  <c r="AC83" i="19"/>
  <c r="AC377" i="19"/>
  <c r="AC436" i="19"/>
  <c r="AC100" i="19"/>
  <c r="AC487" i="19"/>
  <c r="AC261" i="19"/>
  <c r="AC108" i="19"/>
  <c r="AC194" i="19"/>
  <c r="AC96" i="19"/>
  <c r="AC508" i="19"/>
  <c r="AC539" i="19"/>
  <c r="AC483" i="19"/>
  <c r="AC474" i="19"/>
  <c r="AC406" i="19"/>
  <c r="AC447" i="19"/>
  <c r="AC224" i="19"/>
  <c r="AC98" i="19"/>
  <c r="AC390" i="19"/>
  <c r="AC462" i="19"/>
  <c r="AC501" i="19"/>
  <c r="AC78" i="19"/>
  <c r="AC275" i="19"/>
  <c r="AC220" i="19"/>
  <c r="AC319" i="19"/>
  <c r="AC522" i="19"/>
  <c r="AC241" i="19"/>
  <c r="AC298" i="19"/>
  <c r="AC479" i="19"/>
  <c r="AC441" i="19"/>
  <c r="AP544" i="19"/>
  <c r="AP528" i="19"/>
  <c r="AP514" i="19"/>
  <c r="AP500" i="19"/>
  <c r="AP486" i="19"/>
  <c r="AP472" i="19"/>
  <c r="AP458" i="19"/>
  <c r="AP444" i="19"/>
  <c r="AP430" i="19"/>
  <c r="AP416" i="19"/>
  <c r="AP402" i="19"/>
  <c r="AP388" i="19"/>
  <c r="AP374" i="19"/>
  <c r="AP359" i="19"/>
  <c r="AP345" i="19"/>
  <c r="AP329" i="19"/>
  <c r="AP315" i="19"/>
  <c r="AP301" i="19"/>
  <c r="AP287" i="19"/>
  <c r="AP273" i="19"/>
  <c r="AP259" i="19"/>
  <c r="AP245" i="19"/>
  <c r="AP556" i="19"/>
  <c r="AP542" i="19"/>
  <c r="AP526" i="19"/>
  <c r="AP512" i="19"/>
  <c r="AP498" i="19"/>
  <c r="AP484" i="19"/>
  <c r="AP470" i="19"/>
  <c r="AP456" i="19"/>
  <c r="AP442" i="19"/>
  <c r="AP428" i="19"/>
  <c r="AP414" i="19"/>
  <c r="AP400" i="19"/>
  <c r="AP386" i="19"/>
  <c r="AP372" i="19"/>
  <c r="AP357" i="19"/>
  <c r="AP343" i="19"/>
  <c r="AP327" i="19"/>
  <c r="AP313" i="19"/>
  <c r="AP299" i="19"/>
  <c r="AP285" i="19"/>
  <c r="AP271" i="19"/>
  <c r="AP555" i="19"/>
  <c r="AP541" i="19"/>
  <c r="AP525" i="19"/>
  <c r="AP511" i="19"/>
  <c r="AP497" i="19"/>
  <c r="AP483" i="19"/>
  <c r="AP469" i="19"/>
  <c r="AP455" i="19"/>
  <c r="AP441" i="19"/>
  <c r="AP427" i="19"/>
  <c r="AP413" i="19"/>
  <c r="AP399" i="19"/>
  <c r="AP385" i="19"/>
  <c r="AP371" i="19"/>
  <c r="AP356" i="19"/>
  <c r="AP342" i="19"/>
  <c r="AP326" i="19"/>
  <c r="AP312" i="19"/>
  <c r="AP298" i="19"/>
  <c r="AP284" i="19"/>
  <c r="AP270" i="19"/>
  <c r="AP256" i="19"/>
  <c r="AP554" i="19"/>
  <c r="AP540" i="19"/>
  <c r="AP524" i="19"/>
  <c r="AP510" i="19"/>
  <c r="AP496" i="19"/>
  <c r="AP482" i="19"/>
  <c r="AP468" i="19"/>
  <c r="AP454" i="19"/>
  <c r="AP440" i="19"/>
  <c r="AP426" i="19"/>
  <c r="AP412" i="19"/>
  <c r="AP398" i="19"/>
  <c r="AP384" i="19"/>
  <c r="AP370" i="19"/>
  <c r="AP355" i="19"/>
  <c r="AP341" i="19"/>
  <c r="AP325" i="19"/>
  <c r="AP311" i="19"/>
  <c r="AP297" i="19"/>
  <c r="AP283" i="19"/>
  <c r="AP269" i="19"/>
  <c r="AP586" i="19"/>
  <c r="AP547" i="19"/>
  <c r="AP531" i="19"/>
  <c r="AP517" i="19"/>
  <c r="AP503" i="19"/>
  <c r="AP563" i="19"/>
  <c r="AP539" i="19"/>
  <c r="AP518" i="19"/>
  <c r="AP494" i="19"/>
  <c r="AP476" i="19"/>
  <c r="AP457" i="19"/>
  <c r="AP436" i="19"/>
  <c r="AP418" i="19"/>
  <c r="AP396" i="19"/>
  <c r="AP378" i="19"/>
  <c r="AP358" i="19"/>
  <c r="AP336" i="19"/>
  <c r="AP317" i="19"/>
  <c r="AP295" i="19"/>
  <c r="AP277" i="19"/>
  <c r="AP258" i="19"/>
  <c r="AP242" i="19"/>
  <c r="AP228" i="19"/>
  <c r="AP214" i="19"/>
  <c r="AP200" i="19"/>
  <c r="AP186" i="19"/>
  <c r="AP172" i="19"/>
  <c r="AP158" i="19"/>
  <c r="AP144" i="19"/>
  <c r="AP129" i="19"/>
  <c r="AP115" i="19"/>
  <c r="AP101" i="19"/>
  <c r="AP87" i="19"/>
  <c r="AP73" i="19"/>
  <c r="AP59" i="19"/>
  <c r="AP45" i="19"/>
  <c r="AP30" i="19"/>
  <c r="AP16" i="19"/>
  <c r="AP562" i="19"/>
  <c r="AP538" i="19"/>
  <c r="AP516" i="19"/>
  <c r="AP493" i="19"/>
  <c r="AP475" i="19"/>
  <c r="AP453" i="19"/>
  <c r="AP435" i="19"/>
  <c r="AP417" i="19"/>
  <c r="AP395" i="19"/>
  <c r="AP377" i="19"/>
  <c r="AP354" i="19"/>
  <c r="AP335" i="19"/>
  <c r="AP316" i="19"/>
  <c r="AP294" i="19"/>
  <c r="AP276" i="19"/>
  <c r="AP257" i="19"/>
  <c r="AP241" i="19"/>
  <c r="AP227" i="19"/>
  <c r="AP213" i="19"/>
  <c r="AP199" i="19"/>
  <c r="AP185" i="19"/>
  <c r="AP171" i="19"/>
  <c r="AP157" i="19"/>
  <c r="AP143" i="19"/>
  <c r="AP128" i="19"/>
  <c r="AP114" i="19"/>
  <c r="AP100" i="19"/>
  <c r="AP86" i="19"/>
  <c r="AP72" i="19"/>
  <c r="AP58" i="19"/>
  <c r="AP44" i="19"/>
  <c r="AP29" i="19"/>
  <c r="AP15" i="19"/>
  <c r="AP559" i="19"/>
  <c r="AP535" i="19"/>
  <c r="AP513" i="19"/>
  <c r="AP491" i="19"/>
  <c r="AP473" i="19"/>
  <c r="AP451" i="19"/>
  <c r="AP433" i="19"/>
  <c r="AP411" i="19"/>
  <c r="AP393" i="19"/>
  <c r="AP375" i="19"/>
  <c r="AP352" i="19"/>
  <c r="AP333" i="19"/>
  <c r="AP310" i="19"/>
  <c r="AP292" i="19"/>
  <c r="AP274" i="19"/>
  <c r="AP254" i="19"/>
  <c r="AP239" i="19"/>
  <c r="AP225" i="19"/>
  <c r="AP211" i="19"/>
  <c r="AP197" i="19"/>
  <c r="AP183" i="19"/>
  <c r="AP169" i="19"/>
  <c r="AP155" i="19"/>
  <c r="AP141" i="19"/>
  <c r="AP126" i="19"/>
  <c r="AP112" i="19"/>
  <c r="AP98" i="19"/>
  <c r="AP84" i="19"/>
  <c r="AP70" i="19"/>
  <c r="AP56" i="19"/>
  <c r="AP42" i="19"/>
  <c r="AP27" i="19"/>
  <c r="AP13" i="19"/>
  <c r="AP557" i="19"/>
  <c r="AP534" i="19"/>
  <c r="AP509" i="19"/>
  <c r="AP490" i="19"/>
  <c r="AP471" i="19"/>
  <c r="AP450" i="19"/>
  <c r="AP432" i="19"/>
  <c r="AP410" i="19"/>
  <c r="AP392" i="19"/>
  <c r="AP373" i="19"/>
  <c r="AP351" i="19"/>
  <c r="AP332" i="19"/>
  <c r="AP309" i="19"/>
  <c r="AP291" i="19"/>
  <c r="AP272" i="19"/>
  <c r="AP253" i="19"/>
  <c r="AP238" i="19"/>
  <c r="AP224" i="19"/>
  <c r="AP210" i="19"/>
  <c r="AP196" i="19"/>
  <c r="AP182" i="19"/>
  <c r="AP168" i="19"/>
  <c r="AP154" i="19"/>
  <c r="AP140" i="19"/>
  <c r="AP125" i="19"/>
  <c r="AP111" i="19"/>
  <c r="AP97" i="19"/>
  <c r="AP83" i="19"/>
  <c r="AP69" i="19"/>
  <c r="AP55" i="19"/>
  <c r="AP40" i="19"/>
  <c r="AP26" i="19"/>
  <c r="AP12" i="19"/>
  <c r="AP553" i="19"/>
  <c r="AP533" i="19"/>
  <c r="AP508" i="19"/>
  <c r="AP489" i="19"/>
  <c r="AP467" i="19"/>
  <c r="AP449" i="19"/>
  <c r="AP431" i="19"/>
  <c r="AP409" i="19"/>
  <c r="AP391" i="19"/>
  <c r="AP369" i="19"/>
  <c r="AP350" i="19"/>
  <c r="AP330" i="19"/>
  <c r="AP308" i="19"/>
  <c r="AP290" i="19"/>
  <c r="AP268" i="19"/>
  <c r="AP252" i="19"/>
  <c r="AP237" i="19"/>
  <c r="AP223" i="19"/>
  <c r="AP209" i="19"/>
  <c r="AP195" i="19"/>
  <c r="AP181" i="19"/>
  <c r="AP167" i="19"/>
  <c r="AP153" i="19"/>
  <c r="AP139" i="19"/>
  <c r="AP124" i="19"/>
  <c r="AP110" i="19"/>
  <c r="AP96" i="19"/>
  <c r="AP82" i="19"/>
  <c r="AP68" i="19"/>
  <c r="AP54" i="19"/>
  <c r="AP39" i="19"/>
  <c r="AP25" i="19"/>
  <c r="AP11" i="19"/>
  <c r="AP552" i="19"/>
  <c r="AP530" i="19"/>
  <c r="AP507" i="19"/>
  <c r="AP488" i="19"/>
  <c r="AP466" i="19"/>
  <c r="AP448" i="19"/>
  <c r="AP429" i="19"/>
  <c r="AP408" i="19"/>
  <c r="AP390" i="19"/>
  <c r="AP368" i="19"/>
  <c r="AP349" i="19"/>
  <c r="AP328" i="19"/>
  <c r="AP307" i="19"/>
  <c r="AP289" i="19"/>
  <c r="AP267" i="19"/>
  <c r="AP251" i="19"/>
  <c r="AP236" i="19"/>
  <c r="AP222" i="19"/>
  <c r="AP208" i="19"/>
  <c r="AP194" i="19"/>
  <c r="AP180" i="19"/>
  <c r="AP166" i="19"/>
  <c r="AP152" i="19"/>
  <c r="AP138" i="19"/>
  <c r="AP123" i="19"/>
  <c r="AP109" i="19"/>
  <c r="AP95" i="19"/>
  <c r="AP81" i="19"/>
  <c r="AP67" i="19"/>
  <c r="AP53" i="19"/>
  <c r="AP38" i="19"/>
  <c r="AP24" i="19"/>
  <c r="AP10" i="19"/>
  <c r="AP523" i="19"/>
  <c r="AP487" i="19"/>
  <c r="AP459" i="19"/>
  <c r="AP421" i="19"/>
  <c r="AP383" i="19"/>
  <c r="AP348" i="19"/>
  <c r="AP318" i="19"/>
  <c r="AP280" i="19"/>
  <c r="AP248" i="19"/>
  <c r="AP221" i="19"/>
  <c r="AP201" i="19"/>
  <c r="AP175" i="19"/>
  <c r="AP149" i="19"/>
  <c r="AP122" i="19"/>
  <c r="AP102" i="19"/>
  <c r="AP76" i="19"/>
  <c r="AP50" i="19"/>
  <c r="AP23" i="19"/>
  <c r="AP3" i="19"/>
  <c r="AP564" i="19"/>
  <c r="AP521" i="19"/>
  <c r="AP481" i="19"/>
  <c r="AP447" i="19"/>
  <c r="AP419" i="19"/>
  <c r="AP381" i="19"/>
  <c r="AP346" i="19"/>
  <c r="AP306" i="19"/>
  <c r="AP278" i="19"/>
  <c r="AP246" i="19"/>
  <c r="AP219" i="19"/>
  <c r="AP193" i="19"/>
  <c r="AP173" i="19"/>
  <c r="AP147" i="19"/>
  <c r="AP120" i="19"/>
  <c r="AP94" i="19"/>
  <c r="AP74" i="19"/>
  <c r="AP48" i="19"/>
  <c r="AP21" i="19"/>
  <c r="AP520" i="19"/>
  <c r="AP480" i="19"/>
  <c r="AP446" i="19"/>
  <c r="AP415" i="19"/>
  <c r="AP380" i="19"/>
  <c r="AP344" i="19"/>
  <c r="AP305" i="19"/>
  <c r="AP275" i="19"/>
  <c r="AP244" i="19"/>
  <c r="AP218" i="19"/>
  <c r="AP192" i="19"/>
  <c r="AP170" i="19"/>
  <c r="AP146" i="19"/>
  <c r="AP119" i="19"/>
  <c r="AP93" i="19"/>
  <c r="AP71" i="19"/>
  <c r="AP47" i="19"/>
  <c r="AP20" i="19"/>
  <c r="AP551" i="19"/>
  <c r="AP519" i="19"/>
  <c r="AP479" i="19"/>
  <c r="AP445" i="19"/>
  <c r="AP407" i="19"/>
  <c r="AP379" i="19"/>
  <c r="AP340" i="19"/>
  <c r="AP304" i="19"/>
  <c r="AP266" i="19"/>
  <c r="AP243" i="19"/>
  <c r="AP217" i="19"/>
  <c r="AP191" i="19"/>
  <c r="AP165" i="19"/>
  <c r="AP145" i="19"/>
  <c r="AP118" i="19"/>
  <c r="AP92" i="19"/>
  <c r="AP66" i="19"/>
  <c r="AP46" i="19"/>
  <c r="AP19" i="19"/>
  <c r="AP550" i="19"/>
  <c r="AP515" i="19"/>
  <c r="AP478" i="19"/>
  <c r="AP443" i="19"/>
  <c r="AP406" i="19"/>
  <c r="AP376" i="19"/>
  <c r="AP339" i="19"/>
  <c r="AP303" i="19"/>
  <c r="AP265" i="19"/>
  <c r="AP240" i="19"/>
  <c r="AP216" i="19"/>
  <c r="AP190" i="19"/>
  <c r="AP164" i="19"/>
  <c r="AP142" i="19"/>
  <c r="AP117" i="19"/>
  <c r="AP91" i="19"/>
  <c r="AP65" i="19"/>
  <c r="AP43" i="19"/>
  <c r="AP18" i="19"/>
  <c r="AP549" i="19"/>
  <c r="AP506" i="19"/>
  <c r="AP477" i="19"/>
  <c r="AP439" i="19"/>
  <c r="AP405" i="19"/>
  <c r="AP367" i="19"/>
  <c r="AP338" i="19"/>
  <c r="AP302" i="19"/>
  <c r="AP264" i="19"/>
  <c r="AP235" i="19"/>
  <c r="AP215" i="19"/>
  <c r="AP189" i="19"/>
  <c r="AP163" i="19"/>
  <c r="AP136" i="19"/>
  <c r="AP116" i="19"/>
  <c r="AP90" i="19"/>
  <c r="AP64" i="19"/>
  <c r="AP37" i="19"/>
  <c r="AP17" i="19"/>
  <c r="AP545" i="19"/>
  <c r="AP502" i="19"/>
  <c r="AP464" i="19"/>
  <c r="AP434" i="19"/>
  <c r="AP401" i="19"/>
  <c r="AP364" i="19"/>
  <c r="AP323" i="19"/>
  <c r="AP293" i="19"/>
  <c r="AP261" i="19"/>
  <c r="AP232" i="19"/>
  <c r="AP206" i="19"/>
  <c r="AP184" i="19"/>
  <c r="AP160" i="19"/>
  <c r="AP133" i="19"/>
  <c r="AP107" i="19"/>
  <c r="AP85" i="19"/>
  <c r="AP61" i="19"/>
  <c r="AP34" i="19"/>
  <c r="AP8" i="19"/>
  <c r="AP492" i="19"/>
  <c r="AP422" i="19"/>
  <c r="AP353" i="19"/>
  <c r="AP281" i="19"/>
  <c r="AP226" i="19"/>
  <c r="AP176" i="19"/>
  <c r="AP127" i="19"/>
  <c r="AP77" i="19"/>
  <c r="AP28" i="19"/>
  <c r="AP485" i="19"/>
  <c r="AP420" i="19"/>
  <c r="AP347" i="19"/>
  <c r="AP279" i="19"/>
  <c r="AP220" i="19"/>
  <c r="AP174" i="19"/>
  <c r="AP121" i="19"/>
  <c r="AP75" i="19"/>
  <c r="AP22" i="19"/>
  <c r="AP543" i="19"/>
  <c r="AP463" i="19"/>
  <c r="AP397" i="19"/>
  <c r="AP322" i="19"/>
  <c r="AP260" i="19"/>
  <c r="AP205" i="19"/>
  <c r="AP159" i="19"/>
  <c r="AP106" i="19"/>
  <c r="AP60" i="19"/>
  <c r="AP7" i="19"/>
  <c r="AP536" i="19"/>
  <c r="AP462" i="19"/>
  <c r="AP394" i="19"/>
  <c r="AP321" i="19"/>
  <c r="AP255" i="19"/>
  <c r="AP204" i="19"/>
  <c r="AP156" i="19"/>
  <c r="AP105" i="19"/>
  <c r="AP57" i="19"/>
  <c r="AP6" i="19"/>
  <c r="AP529" i="19"/>
  <c r="AP461" i="19"/>
  <c r="AP389" i="19"/>
  <c r="AP320" i="19"/>
  <c r="AP250" i="19"/>
  <c r="AP203" i="19"/>
  <c r="AP151" i="19"/>
  <c r="AP104" i="19"/>
  <c r="AP52" i="19"/>
  <c r="AP5" i="19"/>
  <c r="AP527" i="19"/>
  <c r="AP460" i="19"/>
  <c r="AP387" i="19"/>
  <c r="AP319" i="19"/>
  <c r="AP249" i="19"/>
  <c r="AP202" i="19"/>
  <c r="AP150" i="19"/>
  <c r="AP103" i="19"/>
  <c r="AP51" i="19"/>
  <c r="AP4" i="19"/>
  <c r="AP522" i="19"/>
  <c r="AP452" i="19"/>
  <c r="AP382" i="19"/>
  <c r="AP314" i="19"/>
  <c r="AP247" i="19"/>
  <c r="AP198" i="19"/>
  <c r="AP148" i="19"/>
  <c r="AP99" i="19"/>
  <c r="AP49" i="19"/>
  <c r="AP474" i="19"/>
  <c r="AP334" i="19"/>
  <c r="AP212" i="19"/>
  <c r="AP113" i="19"/>
  <c r="AP14" i="19"/>
  <c r="AP465" i="19"/>
  <c r="AP324" i="19"/>
  <c r="AP207" i="19"/>
  <c r="AP108" i="19"/>
  <c r="AP9" i="19"/>
  <c r="AP438" i="19"/>
  <c r="AP300" i="19"/>
  <c r="AP188" i="19"/>
  <c r="AP89" i="19"/>
  <c r="AP437" i="19"/>
  <c r="AP296" i="19"/>
  <c r="AP187" i="19"/>
  <c r="AP88" i="19"/>
  <c r="AP425" i="19"/>
  <c r="AP288" i="19"/>
  <c r="AP179" i="19"/>
  <c r="AP80" i="19"/>
  <c r="AP424" i="19"/>
  <c r="AP286" i="19"/>
  <c r="AP178" i="19"/>
  <c r="AP79" i="19"/>
  <c r="AP2" i="19"/>
  <c r="AP548" i="19"/>
  <c r="AP404" i="19"/>
  <c r="AP263" i="19"/>
  <c r="AP162" i="19"/>
  <c r="AP63" i="19"/>
  <c r="AP282" i="19"/>
  <c r="AP78" i="19"/>
  <c r="AP546" i="19"/>
  <c r="AP262" i="19"/>
  <c r="AP62" i="19"/>
  <c r="AP505" i="19"/>
  <c r="AP234" i="19"/>
  <c r="AP36" i="19"/>
  <c r="AP504" i="19"/>
  <c r="AP233" i="19"/>
  <c r="AP35" i="19"/>
  <c r="AP499" i="19"/>
  <c r="AP230" i="19"/>
  <c r="AP32" i="19"/>
  <c r="AP495" i="19"/>
  <c r="AP229" i="19"/>
  <c r="AP31" i="19"/>
  <c r="AP423" i="19"/>
  <c r="AP177" i="19"/>
  <c r="AP403" i="19"/>
  <c r="AP161" i="19"/>
  <c r="AP365" i="19"/>
  <c r="AP134" i="19"/>
  <c r="AP360" i="19"/>
  <c r="AP231" i="19"/>
  <c r="AP135" i="19"/>
  <c r="AP132" i="19"/>
  <c r="AP501" i="19"/>
  <c r="AP366" i="19"/>
  <c r="AP363" i="19"/>
  <c r="AD570" i="19"/>
  <c r="AD550" i="19"/>
  <c r="AD535" i="19"/>
  <c r="AD520" i="19"/>
  <c r="AD506" i="19"/>
  <c r="AD492" i="19"/>
  <c r="AD478" i="19"/>
  <c r="AD464" i="19"/>
  <c r="AD450" i="19"/>
  <c r="AD436" i="19"/>
  <c r="AD422" i="19"/>
  <c r="AD408" i="19"/>
  <c r="AD394" i="19"/>
  <c r="AD380" i="19"/>
  <c r="AD366" i="19"/>
  <c r="AD351" i="19"/>
  <c r="AD336" i="19"/>
  <c r="AD321" i="19"/>
  <c r="AD307" i="19"/>
  <c r="AD293" i="19"/>
  <c r="AD279" i="19"/>
  <c r="AD265" i="19"/>
  <c r="AD251" i="19"/>
  <c r="AD237" i="19"/>
  <c r="AD223" i="19"/>
  <c r="AD209" i="19"/>
  <c r="AD195" i="19"/>
  <c r="AD181" i="19"/>
  <c r="AD167" i="19"/>
  <c r="AD153" i="19"/>
  <c r="AD139" i="19"/>
  <c r="AD124" i="19"/>
  <c r="AD110" i="19"/>
  <c r="AD96" i="19"/>
  <c r="AD82" i="19"/>
  <c r="AD68" i="19"/>
  <c r="AD54" i="19"/>
  <c r="AD39" i="19"/>
  <c r="AD25" i="19"/>
  <c r="AD11" i="19"/>
  <c r="AD569" i="19"/>
  <c r="AD549" i="19"/>
  <c r="AD534" i="19"/>
  <c r="AD519" i="19"/>
  <c r="AD505" i="19"/>
  <c r="AD491" i="19"/>
  <c r="AD477" i="19"/>
  <c r="AD463" i="19"/>
  <c r="AD449" i="19"/>
  <c r="AD435" i="19"/>
  <c r="AD421" i="19"/>
  <c r="AD407" i="19"/>
  <c r="AD393" i="19"/>
  <c r="AD379" i="19"/>
  <c r="AD365" i="19"/>
  <c r="AD350" i="19"/>
  <c r="AD335" i="19"/>
  <c r="AD320" i="19"/>
  <c r="AD306" i="19"/>
  <c r="AD292" i="19"/>
  <c r="AD278" i="19"/>
  <c r="AD264" i="19"/>
  <c r="AD250" i="19"/>
  <c r="AD236" i="19"/>
  <c r="AD222" i="19"/>
  <c r="AD208" i="19"/>
  <c r="AD194" i="19"/>
  <c r="AD180" i="19"/>
  <c r="AD166" i="19"/>
  <c r="AD152" i="19"/>
  <c r="AD138" i="19"/>
  <c r="AD123" i="19"/>
  <c r="AD109" i="19"/>
  <c r="AD95" i="19"/>
  <c r="AD81" i="19"/>
  <c r="AD67" i="19"/>
  <c r="AD53" i="19"/>
  <c r="AD38" i="19"/>
  <c r="AD24" i="19"/>
  <c r="AD10" i="19"/>
  <c r="AD568" i="19"/>
  <c r="AD548" i="19"/>
  <c r="AD533" i="19"/>
  <c r="AD518" i="19"/>
  <c r="AD504" i="19"/>
  <c r="AD490" i="19"/>
  <c r="AD476" i="19"/>
  <c r="AD462" i="19"/>
  <c r="AD448" i="19"/>
  <c r="AD434" i="19"/>
  <c r="AD420" i="19"/>
  <c r="AD406" i="19"/>
  <c r="AD392" i="19"/>
  <c r="AD378" i="19"/>
  <c r="AD364" i="19"/>
  <c r="AD349" i="19"/>
  <c r="AD334" i="19"/>
  <c r="AD319" i="19"/>
  <c r="AD305" i="19"/>
  <c r="AD291" i="19"/>
  <c r="AD277" i="19"/>
  <c r="AD263" i="19"/>
  <c r="AD249" i="19"/>
  <c r="AD235" i="19"/>
  <c r="AD221" i="19"/>
  <c r="AD207" i="19"/>
  <c r="AD193" i="19"/>
  <c r="AD179" i="19"/>
  <c r="AD165" i="19"/>
  <c r="AD151" i="19"/>
  <c r="AD136" i="19"/>
  <c r="AD122" i="19"/>
  <c r="AD108" i="19"/>
  <c r="AD94" i="19"/>
  <c r="AD80" i="19"/>
  <c r="AD66" i="19"/>
  <c r="AD52" i="19"/>
  <c r="AD37" i="19"/>
  <c r="AD23" i="19"/>
  <c r="AD9" i="19"/>
  <c r="AD564" i="19"/>
  <c r="AD547" i="19"/>
  <c r="AD531" i="19"/>
  <c r="AD517" i="19"/>
  <c r="AD503" i="19"/>
  <c r="AD489" i="19"/>
  <c r="AD475" i="19"/>
  <c r="AD461" i="19"/>
  <c r="AD447" i="19"/>
  <c r="AD433" i="19"/>
  <c r="AD419" i="19"/>
  <c r="AD405" i="19"/>
  <c r="AD391" i="19"/>
  <c r="AD377" i="19"/>
  <c r="AD363" i="19"/>
  <c r="AD348" i="19"/>
  <c r="AD333" i="19"/>
  <c r="AD318" i="19"/>
  <c r="AD304" i="19"/>
  <c r="AD290" i="19"/>
  <c r="AD276" i="19"/>
  <c r="AD262" i="19"/>
  <c r="AD248" i="19"/>
  <c r="AD234" i="19"/>
  <c r="AD220" i="19"/>
  <c r="AD206" i="19"/>
  <c r="AD192" i="19"/>
  <c r="AD178" i="19"/>
  <c r="AD563" i="19"/>
  <c r="AD546" i="19"/>
  <c r="AD530" i="19"/>
  <c r="AD516" i="19"/>
  <c r="AD502" i="19"/>
  <c r="AD488" i="19"/>
  <c r="AD474" i="19"/>
  <c r="AD460" i="19"/>
  <c r="AD446" i="19"/>
  <c r="AD432" i="19"/>
  <c r="AD418" i="19"/>
  <c r="AD404" i="19"/>
  <c r="AD390" i="19"/>
  <c r="AD376" i="19"/>
  <c r="AD362" i="19"/>
  <c r="AD347" i="19"/>
  <c r="AD332" i="19"/>
  <c r="AD317" i="19"/>
  <c r="AD303" i="19"/>
  <c r="AD289" i="19"/>
  <c r="AD275" i="19"/>
  <c r="AD261" i="19"/>
  <c r="AD247" i="19"/>
  <c r="AD233" i="19"/>
  <c r="AD219" i="19"/>
  <c r="AD205" i="19"/>
  <c r="AD191" i="19"/>
  <c r="AD177" i="19"/>
  <c r="AD163" i="19"/>
  <c r="AD149" i="19"/>
  <c r="AD134" i="19"/>
  <c r="AD120" i="19"/>
  <c r="AD106" i="19"/>
  <c r="AD92" i="19"/>
  <c r="AD78" i="19"/>
  <c r="AD64" i="19"/>
  <c r="AD50" i="19"/>
  <c r="AD35" i="19"/>
  <c r="AD21" i="19"/>
  <c r="AD7" i="19"/>
  <c r="AD562" i="19"/>
  <c r="AD545" i="19"/>
  <c r="AD529" i="19"/>
  <c r="AD515" i="19"/>
  <c r="AD501" i="19"/>
  <c r="AD487" i="19"/>
  <c r="AD473" i="19"/>
  <c r="AD459" i="19"/>
  <c r="AD445" i="19"/>
  <c r="AD431" i="19"/>
  <c r="AD417" i="19"/>
  <c r="AD403" i="19"/>
  <c r="AD389" i="19"/>
  <c r="AD375" i="19"/>
  <c r="AD360" i="19"/>
  <c r="AD346" i="19"/>
  <c r="AD330" i="19"/>
  <c r="AD316" i="19"/>
  <c r="AD302" i="19"/>
  <c r="AD288" i="19"/>
  <c r="AD274" i="19"/>
  <c r="AD260" i="19"/>
  <c r="AD246" i="19"/>
  <c r="AD232" i="19"/>
  <c r="AD218" i="19"/>
  <c r="AD204" i="19"/>
  <c r="AD190" i="19"/>
  <c r="AD176" i="19"/>
  <c r="AD162" i="19"/>
  <c r="AD148" i="19"/>
  <c r="AD133" i="19"/>
  <c r="AD119" i="19"/>
  <c r="AD105" i="19"/>
  <c r="AD91" i="19"/>
  <c r="AD77" i="19"/>
  <c r="AD63" i="19"/>
  <c r="AD49" i="19"/>
  <c r="AD34" i="19"/>
  <c r="AD20" i="19"/>
  <c r="AD6" i="19"/>
  <c r="AP362" i="19"/>
  <c r="AD586" i="19"/>
  <c r="AD554" i="19"/>
  <c r="AD540" i="19"/>
  <c r="AD524" i="19"/>
  <c r="AD510" i="19"/>
  <c r="AD496" i="19"/>
  <c r="AD482" i="19"/>
  <c r="AD468" i="19"/>
  <c r="AD454" i="19"/>
  <c r="AP131" i="19"/>
  <c r="AD555" i="19"/>
  <c r="AD525" i="19"/>
  <c r="AD497" i="19"/>
  <c r="AD469" i="19"/>
  <c r="AD441" i="19"/>
  <c r="AD415" i="19"/>
  <c r="AD395" i="19"/>
  <c r="AD369" i="19"/>
  <c r="AD342" i="19"/>
  <c r="AD314" i="19"/>
  <c r="AD294" i="19"/>
  <c r="AD268" i="19"/>
  <c r="AD242" i="19"/>
  <c r="AD216" i="19"/>
  <c r="AD196" i="19"/>
  <c r="AD170" i="19"/>
  <c r="AD146" i="19"/>
  <c r="AD126" i="19"/>
  <c r="AD102" i="19"/>
  <c r="AD83" i="19"/>
  <c r="AD59" i="19"/>
  <c r="AD36" i="19"/>
  <c r="AD15" i="19"/>
  <c r="AD551" i="19"/>
  <c r="AD521" i="19"/>
  <c r="AD493" i="19"/>
  <c r="AD465" i="19"/>
  <c r="AD438" i="19"/>
  <c r="AD412" i="19"/>
  <c r="AD386" i="19"/>
  <c r="AD359" i="19"/>
  <c r="AD339" i="19"/>
  <c r="AD311" i="19"/>
  <c r="AD285" i="19"/>
  <c r="AD259" i="19"/>
  <c r="AD239" i="19"/>
  <c r="AD213" i="19"/>
  <c r="AD187" i="19"/>
  <c r="AD164" i="19"/>
  <c r="AD143" i="19"/>
  <c r="AD118" i="19"/>
  <c r="AD99" i="19"/>
  <c r="AD75" i="19"/>
  <c r="AD56" i="19"/>
  <c r="AD31" i="19"/>
  <c r="AD12" i="19"/>
  <c r="AD544" i="19"/>
  <c r="AD514" i="19"/>
  <c r="AD486" i="19"/>
  <c r="AD458" i="19"/>
  <c r="AD437" i="19"/>
  <c r="AD411" i="19"/>
  <c r="AD385" i="19"/>
  <c r="AD358" i="19"/>
  <c r="AD338" i="19"/>
  <c r="AD310" i="19"/>
  <c r="AD284" i="19"/>
  <c r="AD258" i="19"/>
  <c r="AD238" i="19"/>
  <c r="AD212" i="19"/>
  <c r="AD186" i="19"/>
  <c r="AD161" i="19"/>
  <c r="AD142" i="19"/>
  <c r="AD117" i="19"/>
  <c r="AD98" i="19"/>
  <c r="AD74" i="19"/>
  <c r="AD55" i="19"/>
  <c r="AD30" i="19"/>
  <c r="AD8" i="19"/>
  <c r="AD541" i="19"/>
  <c r="AD511" i="19"/>
  <c r="AD483" i="19"/>
  <c r="AD455" i="19"/>
  <c r="AD428" i="19"/>
  <c r="AD402" i="19"/>
  <c r="AD382" i="19"/>
  <c r="AD355" i="19"/>
  <c r="AD327" i="19"/>
  <c r="AD301" i="19"/>
  <c r="AD281" i="19"/>
  <c r="AD255" i="19"/>
  <c r="AD229" i="19"/>
  <c r="AD203" i="19"/>
  <c r="AD183" i="19"/>
  <c r="AD158" i="19"/>
  <c r="AD135" i="19"/>
  <c r="AD114" i="19"/>
  <c r="AD90" i="19"/>
  <c r="AD71" i="19"/>
  <c r="AD47" i="19"/>
  <c r="AD27" i="19"/>
  <c r="AD3" i="19"/>
  <c r="AD583" i="19"/>
  <c r="AD536" i="19"/>
  <c r="AD507" i="19"/>
  <c r="AD479" i="19"/>
  <c r="AD451" i="19"/>
  <c r="AD425" i="19"/>
  <c r="AD399" i="19"/>
  <c r="AD373" i="19"/>
  <c r="AD352" i="19"/>
  <c r="AD324" i="19"/>
  <c r="AD298" i="19"/>
  <c r="AD272" i="19"/>
  <c r="AD252" i="19"/>
  <c r="AD226" i="19"/>
  <c r="AD200" i="19"/>
  <c r="AD174" i="19"/>
  <c r="AD155" i="19"/>
  <c r="AD130" i="19"/>
  <c r="AD111" i="19"/>
  <c r="AD87" i="19"/>
  <c r="AD65" i="19"/>
  <c r="AD44" i="19"/>
  <c r="AD19" i="19"/>
  <c r="AD556" i="19"/>
  <c r="AD509" i="19"/>
  <c r="AD467" i="19"/>
  <c r="AD426" i="19"/>
  <c r="AD387" i="19"/>
  <c r="AD345" i="19"/>
  <c r="AD309" i="19"/>
  <c r="AD270" i="19"/>
  <c r="AD230" i="19"/>
  <c r="AD197" i="19"/>
  <c r="AD157" i="19"/>
  <c r="AD125" i="19"/>
  <c r="AD88" i="19"/>
  <c r="AD57" i="19"/>
  <c r="AD18" i="19"/>
  <c r="AD552" i="19"/>
  <c r="AD500" i="19"/>
  <c r="AD457" i="19"/>
  <c r="AD423" i="19"/>
  <c r="AD383" i="19"/>
  <c r="AD343" i="19"/>
  <c r="AD300" i="19"/>
  <c r="AD267" i="19"/>
  <c r="AD227" i="19"/>
  <c r="AD188" i="19"/>
  <c r="AD154" i="19"/>
  <c r="AD116" i="19"/>
  <c r="AD85" i="19"/>
  <c r="AD48" i="19"/>
  <c r="AD16" i="19"/>
  <c r="AD543" i="19"/>
  <c r="AD499" i="19"/>
  <c r="AD456" i="19"/>
  <c r="AD416" i="19"/>
  <c r="AD381" i="19"/>
  <c r="AD341" i="19"/>
  <c r="AD299" i="19"/>
  <c r="AD266" i="19"/>
  <c r="AD225" i="19"/>
  <c r="AD185" i="19"/>
  <c r="AD150" i="19"/>
  <c r="AD115" i="19"/>
  <c r="AD84" i="19"/>
  <c r="AD46" i="19"/>
  <c r="AD14" i="19"/>
  <c r="AD538" i="19"/>
  <c r="AD494" i="19"/>
  <c r="AD444" i="19"/>
  <c r="AD410" i="19"/>
  <c r="AD371" i="19"/>
  <c r="AD328" i="19"/>
  <c r="AD295" i="19"/>
  <c r="AD254" i="19"/>
  <c r="AD215" i="19"/>
  <c r="AD175" i="19"/>
  <c r="AD144" i="19"/>
  <c r="AD107" i="19"/>
  <c r="AD73" i="19"/>
  <c r="AD42" i="19"/>
  <c r="AD4" i="19"/>
  <c r="AD528" i="19"/>
  <c r="AD485" i="19"/>
  <c r="AD443" i="19"/>
  <c r="AD409" i="19"/>
  <c r="AD370" i="19"/>
  <c r="AD326" i="19"/>
  <c r="AD287" i="19"/>
  <c r="AD253" i="19"/>
  <c r="AD214" i="19"/>
  <c r="AD173" i="19"/>
  <c r="AD141" i="19"/>
  <c r="AD104" i="19"/>
  <c r="AD72" i="19"/>
  <c r="AD40" i="19"/>
  <c r="AD527" i="19"/>
  <c r="AD484" i="19"/>
  <c r="AD442" i="19"/>
  <c r="AD401" i="19"/>
  <c r="AD368" i="19"/>
  <c r="AD325" i="19"/>
  <c r="AD286" i="19"/>
  <c r="AD245" i="19"/>
  <c r="AD211" i="19"/>
  <c r="AD172" i="19"/>
  <c r="AD140" i="19"/>
  <c r="AD103" i="19"/>
  <c r="AP130" i="19"/>
  <c r="AD539" i="19"/>
  <c r="AD466" i="19"/>
  <c r="AD396" i="19"/>
  <c r="AD322" i="19"/>
  <c r="AD256" i="19"/>
  <c r="AD189" i="19"/>
  <c r="AD128" i="19"/>
  <c r="AD69" i="19"/>
  <c r="AD17" i="19"/>
  <c r="AD523" i="19"/>
  <c r="AD452" i="19"/>
  <c r="AD384" i="19"/>
  <c r="AD243" i="19"/>
  <c r="AD182" i="19"/>
  <c r="AD61" i="19"/>
  <c r="AD2" i="19"/>
  <c r="AP33" i="19"/>
  <c r="AD526" i="19"/>
  <c r="AD453" i="19"/>
  <c r="AD388" i="19"/>
  <c r="AD315" i="19"/>
  <c r="AD244" i="19"/>
  <c r="AD184" i="19"/>
  <c r="AD127" i="19"/>
  <c r="AD62" i="19"/>
  <c r="AD13" i="19"/>
  <c r="AD313" i="19"/>
  <c r="AD121" i="19"/>
  <c r="AD5" i="19"/>
  <c r="AD522" i="19"/>
  <c r="AD440" i="19"/>
  <c r="AD374" i="19"/>
  <c r="AD312" i="19"/>
  <c r="AD241" i="19"/>
  <c r="AD171" i="19"/>
  <c r="AD113" i="19"/>
  <c r="AD60" i="19"/>
  <c r="AD356" i="19"/>
  <c r="AD585" i="19"/>
  <c r="AD354" i="19"/>
  <c r="AD156" i="19"/>
  <c r="AD513" i="19"/>
  <c r="AD439" i="19"/>
  <c r="AD372" i="19"/>
  <c r="AD308" i="19"/>
  <c r="AD240" i="19"/>
  <c r="AD169" i="19"/>
  <c r="AD112" i="19"/>
  <c r="AD58" i="19"/>
  <c r="AD498" i="19"/>
  <c r="AD224" i="19"/>
  <c r="AD97" i="19"/>
  <c r="AD424" i="19"/>
  <c r="AD217" i="19"/>
  <c r="AD33" i="19"/>
  <c r="AD512" i="19"/>
  <c r="AD430" i="19"/>
  <c r="AD367" i="19"/>
  <c r="AD297" i="19"/>
  <c r="AD231" i="19"/>
  <c r="AD168" i="19"/>
  <c r="AD101" i="19"/>
  <c r="AD51" i="19"/>
  <c r="AD427" i="19"/>
  <c r="AD283" i="19"/>
  <c r="AD159" i="19"/>
  <c r="AD43" i="19"/>
  <c r="AD495" i="19"/>
  <c r="AD282" i="19"/>
  <c r="AD93" i="19"/>
  <c r="AD508" i="19"/>
  <c r="AD429" i="19"/>
  <c r="AD357" i="19"/>
  <c r="AD296" i="19"/>
  <c r="AD228" i="19"/>
  <c r="AD160" i="19"/>
  <c r="AD100" i="19"/>
  <c r="AD45" i="19"/>
  <c r="AD559" i="19"/>
  <c r="AD480" i="19"/>
  <c r="AD413" i="19"/>
  <c r="AD344" i="19"/>
  <c r="AD273" i="19"/>
  <c r="AD202" i="19"/>
  <c r="AD145" i="19"/>
  <c r="AD86" i="19"/>
  <c r="AD29" i="19"/>
  <c r="AD553" i="19"/>
  <c r="AD280" i="19"/>
  <c r="AD76" i="19"/>
  <c r="AD542" i="19"/>
  <c r="AD271" i="19"/>
  <c r="AD70" i="19"/>
  <c r="AD26" i="19"/>
  <c r="AD481" i="19"/>
  <c r="AD269" i="19"/>
  <c r="AD32" i="19"/>
  <c r="AD210" i="19"/>
  <c r="AD470" i="19"/>
  <c r="AD201" i="19"/>
  <c r="AD22" i="19"/>
  <c r="AD472" i="19"/>
  <c r="AD257" i="19"/>
  <c r="AD28" i="19"/>
  <c r="AD471" i="19"/>
  <c r="AD414" i="19"/>
  <c r="AD199" i="19"/>
  <c r="AD400" i="19"/>
  <c r="AD198" i="19"/>
  <c r="AD398" i="19"/>
  <c r="AD147" i="19"/>
  <c r="AD397" i="19"/>
  <c r="AD132" i="19"/>
  <c r="AD353" i="19"/>
  <c r="AD131" i="19"/>
  <c r="AD557" i="19"/>
  <c r="AD79" i="19"/>
  <c r="AD340" i="19"/>
  <c r="AD129" i="19"/>
  <c r="AD323" i="19"/>
  <c r="AD584" i="19"/>
  <c r="AD329" i="19"/>
  <c r="AD89" i="19"/>
  <c r="AD580" i="19"/>
  <c r="AD571" i="19"/>
  <c r="AD578" i="19"/>
  <c r="AD572" i="19"/>
  <c r="AD567" i="19"/>
  <c r="AD577" i="19"/>
  <c r="AD582" i="19"/>
  <c r="AD573" i="19"/>
  <c r="AD558" i="19"/>
  <c r="AD566" i="19"/>
  <c r="AD560" i="19"/>
  <c r="AD575" i="19"/>
  <c r="AD574" i="19"/>
  <c r="AD581" i="19"/>
  <c r="AD561" i="19"/>
  <c r="AD565" i="19"/>
  <c r="AD579" i="19"/>
  <c r="AD576" i="19"/>
  <c r="AN1" i="19"/>
  <c r="B16" i="61"/>
  <c r="AL1" i="19"/>
  <c r="B14" i="61"/>
  <c r="AM1" i="19"/>
  <c r="B15" i="61"/>
  <c r="AK1" i="19"/>
  <c r="B13" i="61"/>
  <c r="AL554" i="19" l="1"/>
  <c r="AL555" i="19"/>
  <c r="AL553" i="19"/>
  <c r="AL557" i="19"/>
  <c r="C5" i="15"/>
  <c r="C11" i="15" l="1" a="1"/>
  <c r="C11" i="15" s="1"/>
  <c r="BC1" i="19"/>
  <c r="C12" i="15"/>
  <c r="C10"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TEMPLATE</author>
  </authors>
  <commentList>
    <comment ref="C3" authorId="0" shapeId="0" xr:uid="{C1F24F4A-9BF5-4CBE-A4F2-336CBAAE93F2}">
      <text>
        <r>
          <rPr>
            <b/>
            <sz val="9"/>
            <color indexed="81"/>
            <rFont val="Tahoma"/>
            <family val="2"/>
          </rPr>
          <t xml:space="preserve">TEMPLATE: </t>
        </r>
        <r>
          <rPr>
            <sz val="9"/>
            <color indexed="81"/>
            <rFont val="Tahoma"/>
            <family val="2"/>
          </rPr>
          <t>Insert recent ILI date at receiver</t>
        </r>
      </text>
    </comment>
    <comment ref="C4" authorId="0" shapeId="0" xr:uid="{06618F64-A25E-463D-B683-13CCF602FF8C}">
      <text>
        <r>
          <rPr>
            <b/>
            <sz val="9"/>
            <color indexed="81"/>
            <rFont val="Tahoma"/>
            <family val="2"/>
          </rPr>
          <t>TEMPLATE:</t>
        </r>
        <r>
          <rPr>
            <sz val="9"/>
            <color indexed="81"/>
            <rFont val="Tahoma"/>
            <family val="2"/>
          </rPr>
          <t xml:space="preserve"> Insert previous ILI date at receiver</t>
        </r>
      </text>
    </comment>
    <comment ref="C5" authorId="0" shapeId="0" xr:uid="{62613E12-C9E6-4688-99FD-4F7254450FEE}">
      <text>
        <r>
          <rPr>
            <b/>
            <sz val="9"/>
            <color indexed="81"/>
            <rFont val="Tahoma"/>
            <family val="2"/>
          </rPr>
          <t>TEMPLATE:</t>
        </r>
        <r>
          <rPr>
            <sz val="9"/>
            <color indexed="81"/>
            <rFont val="Tahoma"/>
            <family val="2"/>
          </rPr>
          <t xml:space="preserve"> Calc for interval used in CGR Calc</t>
        </r>
      </text>
    </comment>
    <comment ref="C6" authorId="0" shapeId="0" xr:uid="{CD1A90F8-FFAC-442C-BD1F-B6124180DFB7}">
      <text>
        <r>
          <rPr>
            <b/>
            <sz val="9"/>
            <color indexed="81"/>
            <rFont val="Tahoma"/>
            <family val="2"/>
          </rPr>
          <t>TEMPLATE:</t>
        </r>
        <r>
          <rPr>
            <sz val="9"/>
            <color indexed="81"/>
            <rFont val="Tahoma"/>
            <family val="2"/>
          </rPr>
          <t xml:space="preserve"> Reinspection interval used to review CGR to meet 80% wt before next ILI</t>
        </r>
      </text>
    </comment>
    <comment ref="C8" authorId="0" shapeId="0" xr:uid="{DCE686FC-9FB8-401C-8410-BA6CBF559A1D}">
      <text>
        <r>
          <rPr>
            <b/>
            <sz val="9"/>
            <color indexed="81"/>
            <rFont val="Tahoma"/>
            <family val="2"/>
          </rPr>
          <t>TEMPLATE:</t>
        </r>
        <r>
          <rPr>
            <sz val="9"/>
            <color indexed="81"/>
            <rFont val="Tahoma"/>
            <family val="2"/>
          </rPr>
          <t xml:space="preserve"> Lower bound for x axis on charts</t>
        </r>
      </text>
    </comment>
    <comment ref="C9" authorId="0" shapeId="0" xr:uid="{3D602D2B-6C3F-43BC-A279-FBF654BF0867}">
      <text>
        <r>
          <rPr>
            <b/>
            <sz val="9"/>
            <color indexed="81"/>
            <rFont val="Tahoma"/>
            <family val="2"/>
          </rPr>
          <t>TEMPLATE:</t>
        </r>
        <r>
          <rPr>
            <sz val="9"/>
            <color indexed="81"/>
            <rFont val="Tahoma"/>
            <family val="2"/>
          </rPr>
          <t xml:space="preserve"> Upper bound for x axis on charts based on max distance from the rs_refr
Update formula if the distance isn't in column C or just insert max log distance</t>
        </r>
      </text>
    </comment>
    <comment ref="C10" authorId="0" shapeId="0" xr:uid="{C5C6D15E-9EAF-4923-A1F4-C036ADE0BC57}">
      <text>
        <r>
          <rPr>
            <b/>
            <sz val="9"/>
            <color indexed="81"/>
            <rFont val="Tahoma"/>
            <family val="2"/>
          </rPr>
          <t>TEMPLATE:</t>
        </r>
        <r>
          <rPr>
            <sz val="9"/>
            <color indexed="81"/>
            <rFont val="Tahoma"/>
            <family val="2"/>
          </rPr>
          <t xml:space="preserve"> Lower bound for Y axis on CGR chart (- max value)</t>
        </r>
      </text>
    </comment>
    <comment ref="C11" authorId="0" shapeId="0" xr:uid="{2782DBB6-511E-4417-A1A2-252DAAA45BFF}">
      <text>
        <r>
          <rPr>
            <b/>
            <sz val="9"/>
            <color indexed="81"/>
            <rFont val="Tahoma"/>
            <family val="2"/>
          </rPr>
          <t>TEMPLATE:</t>
        </r>
        <r>
          <rPr>
            <sz val="9"/>
            <color indexed="81"/>
            <rFont val="Tahoma"/>
            <family val="2"/>
          </rPr>
          <t xml:space="preserve"> Upper bound for y axis on CGR chart based on rounded max CGR
Update to suit the data</t>
        </r>
      </text>
    </comment>
    <comment ref="C12" authorId="0" shapeId="0" xr:uid="{67106193-AAB3-4869-81BA-AD6D141157BB}">
      <text>
        <r>
          <rPr>
            <b/>
            <sz val="9"/>
            <color indexed="81"/>
            <rFont val="Tahoma"/>
            <family val="2"/>
          </rPr>
          <t>TEMPLATE:</t>
        </r>
        <r>
          <rPr>
            <sz val="9"/>
            <color indexed="81"/>
            <rFont val="Tahoma"/>
            <family val="2"/>
          </rPr>
          <t xml:space="preserve"> Lower bound for Y axis on Depth chart (- max value)</t>
        </r>
      </text>
    </comment>
    <comment ref="C13" authorId="0" shapeId="0" xr:uid="{25DE58D3-CC96-4B8B-B9DF-100E378AE3BE}">
      <text>
        <r>
          <rPr>
            <b/>
            <sz val="9"/>
            <color indexed="81"/>
            <rFont val="Tahoma"/>
            <family val="2"/>
          </rPr>
          <t>TEMPLATE:</t>
        </r>
        <r>
          <rPr>
            <sz val="9"/>
            <color indexed="81"/>
            <rFont val="Tahoma"/>
            <family val="2"/>
          </rPr>
          <t xml:space="preserve"> Upper bound for y axis on Depth chart based on rounded max depth difference</t>
        </r>
      </text>
    </comment>
    <comment ref="B14" authorId="0" shapeId="0" xr:uid="{2DC8523B-F867-4757-9468-75261F47C5A6}">
      <text>
        <r>
          <rPr>
            <b/>
            <sz val="9"/>
            <color indexed="81"/>
            <rFont val="Tahoma"/>
            <family val="2"/>
          </rPr>
          <t>TEMPLATE:</t>
        </r>
        <r>
          <rPr>
            <sz val="9"/>
            <color indexed="81"/>
            <rFont val="Tahoma"/>
            <family val="2"/>
          </rPr>
          <t xml:space="preserve"> Data used for AutoSCAN Comment drop down list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tc={01DA506C-945E-4EB5-B985-DF8055602C76}</author>
    <author>Mohammad Razzak</author>
    <author>tc={3A90623A-0CEE-40EC-B645-065358022D64}</author>
    <author>tc={C754A332-5AC1-47F7-B141-32552F8670BB}</author>
    <author>tc={A30F2432-3EF6-41C3-89C8-AEB83B2EA817}</author>
    <author>tc={16F0C406-A7FF-4D33-8C66-4057BB16D2B6}</author>
    <author>tc={62473F45-26C2-4626-A6EE-B3A4F4F45BF7}</author>
    <author>tc={54632A8E-F4B7-481D-B04B-C2709A0B5B70}</author>
    <author>tc={89D5462B-06D1-4BE6-B911-6D939C16DE0E}</author>
    <author>tc={5C47474E-BE9C-4B91-AC3A-5BA883F7D3B8}</author>
    <author>tc={61BE35EC-C507-4BCF-865A-83FD1C52747F}</author>
    <author>tc={B9F7B1C3-C887-4C59-B88B-C94F67052A77}</author>
    <author>tc={32A699FB-9315-433E-B023-58C719A94649}</author>
    <author>tc={197ECBD0-C6AC-4E0D-8CD7-D9F43B241E99}</author>
    <author>tc={244A2D1C-C677-44D1-AB9B-940AEA6382C5}</author>
    <author>tc={AFF066D2-53A8-430A-94D2-52AA43A7785C}</author>
    <author>tc={BCAE4C8F-83ED-45B3-B274-1002BDCDFD13}</author>
    <author>tc={91EA4625-58B2-4787-A6B4-53F4DEB2BAB2}</author>
    <author>tc={32AC04DC-21D6-4CDD-B26E-F04047507932}</author>
    <author>tc={B1F020C1-30AD-416F-A5C9-704D36B1B4EA}</author>
    <author>tc={B8033E8C-A480-4AD6-B6C5-59E9539E117A}</author>
    <author>tc={3FCCA522-4B21-405B-91F6-1FDEC9A3BFFC}</author>
  </authors>
  <commentList>
    <comment ref="A1" authorId="0" shapeId="0" xr:uid="{01DA506C-945E-4EB5-B985-DF8055602C76}">
      <text>
        <t>[Threaded comment]
Your version of Excel allows you to read this threaded comment; however, any edits to it will get removed if the file is opened in a newer version of Excel. Learn more: https://go.microsoft.com/fwlink/?linkid=870924
Comment:
    Insert the columns in the order provided from the AutoSCAN_ORG file</t>
      </text>
    </comment>
    <comment ref="F1" authorId="1" shapeId="0" xr:uid="{A62432A9-389F-4C78-A0C3-C7914E0B8FDA}">
      <text>
        <r>
          <rPr>
            <b/>
            <sz val="9"/>
            <color indexed="81"/>
            <rFont val="Tahoma"/>
            <family val="2"/>
          </rPr>
          <t>Mohammad Razzak:</t>
        </r>
        <r>
          <rPr>
            <sz val="9"/>
            <color indexed="81"/>
            <rFont val="Tahoma"/>
            <family val="2"/>
          </rPr>
          <t xml:space="preserve">
FROM: 
REP_WL_CGA</t>
        </r>
      </text>
    </comment>
    <comment ref="G1" authorId="1" shapeId="0" xr:uid="{5A44B494-9DD3-4837-839F-54DE1A1890EC}">
      <text>
        <r>
          <rPr>
            <b/>
            <sz val="9"/>
            <color indexed="81"/>
            <rFont val="Tahoma"/>
            <family val="2"/>
          </rPr>
          <t>Mohammad Razzak:</t>
        </r>
        <r>
          <rPr>
            <sz val="9"/>
            <color indexed="81"/>
            <rFont val="Tahoma"/>
            <family val="2"/>
          </rPr>
          <t xml:space="preserve">
From: AutoSCAN_ORG: LENGTH</t>
        </r>
      </text>
    </comment>
    <comment ref="I1" authorId="1" shapeId="0" xr:uid="{C7706899-BF98-4AE9-912A-007A80EA9172}">
      <text>
        <r>
          <rPr>
            <b/>
            <sz val="9"/>
            <color indexed="81"/>
            <rFont val="Tahoma"/>
            <family val="2"/>
          </rPr>
          <t>Mohammad Razzak:</t>
        </r>
        <r>
          <rPr>
            <sz val="9"/>
            <color indexed="81"/>
            <rFont val="Tahoma"/>
            <family val="2"/>
          </rPr>
          <t xml:space="preserve">
FROM: NIMA-Pipe Tally</t>
        </r>
      </text>
    </comment>
    <comment ref="J1" authorId="1" shapeId="0" xr:uid="{B1E97B19-B239-4F11-B3A7-C281634352A7}">
      <text>
        <r>
          <rPr>
            <b/>
            <sz val="9"/>
            <color indexed="81"/>
            <rFont val="Tahoma"/>
            <family val="2"/>
          </rPr>
          <t>Mohammad Razzak:</t>
        </r>
        <r>
          <rPr>
            <sz val="9"/>
            <color indexed="81"/>
            <rFont val="Tahoma"/>
            <family val="2"/>
          </rPr>
          <t xml:space="preserve">
FROM: NIMA-Pipe Tally
</t>
        </r>
      </text>
    </comment>
    <comment ref="L1" authorId="2" shapeId="0" xr:uid="{3A90623A-0CEE-40EC-B645-065358022D64}">
      <text>
        <t>[Threaded comment]
Your version of Excel allows you to read this threaded comment; however, any edits to it will get removed if the file is opened in a newer version of Excel. Learn more: https://go.microsoft.com/fwlink/?linkid=870924
Comment:
    If there is a "link" then a unique Anomaly Number is generated by the AutoSCAN software</t>
      </text>
    </comment>
    <comment ref="O1" authorId="3" shapeId="0" xr:uid="{C754A332-5AC1-47F7-B141-32552F8670BB}">
      <text>
        <t>[Threaded comment]
Your version of Excel allows you to read this threaded comment; however, any edits to it will get removed if the file is opened in a newer version of Excel. Learn more: https://go.microsoft.com/fwlink/?linkid=870924
Comment:
    Slave wall loss value - depth of the previous anomaly if it were sized. This comes from the SDT (Signal Detection Tool) search ran on the previous dataset and relates to the automatic sizing. Not to be used for caluclating a reportable depth differnce (D1 minus D2)</t>
      </text>
    </comment>
    <comment ref="P1" authorId="4" shapeId="0" xr:uid="{A30F2432-3EF6-41C3-89C8-AEB83B2EA817}">
      <text>
        <t>[Threaded comment]
Your version of Excel allows you to read this threaded comment; however, any edits to it will get removed if the file is opened in a newer version of Excel. Learn more: https://go.microsoft.com/fwlink/?linkid=870924
Comment:
    Has the Amplitude Change value been used? True/False - Typically this will be set to T if there is a CG_ANOM_NO. If false it indicates that the CG_CHANGE has been manually overwritten or there will be something in the CG_COMMENT to explain</t>
      </text>
    </comment>
    <comment ref="Q1" authorId="5" shapeId="0" xr:uid="{16F0C406-A7FF-4D33-8C66-4057BB16D2B6}">
      <text>
        <t>[Threaded comment]
Your version of Excel allows you to read this threaded comment; however, any edits to it will get removed if the file is opened in a newer version of Excel. Learn more: https://go.microsoft.com/fwlink/?linkid=870924
Comment:
    Has the "link" been manually validated? Has the depth change vs visual signal change been verified? True/False - Where the AS Analyst has performed some form of validation this will be set to True. False will typically indicate the minor/insignificant depth changes or where the Analyst has not set to True (unfortunately).</t>
      </text>
    </comment>
    <comment ref="R1" authorId="6" shapeId="0" xr:uid="{62473F45-26C2-4626-A6EE-B3A4F4F45BF7}">
      <text>
        <t>[Threaded comment]
Your version of Excel allows you to read this threaded comment; however, any edits to it will get removed if the file is opened in a newer version of Excel. Learn more: https://go.microsoft.com/fwlink/?linkid=870924
Comment:
    Decimalised percentage wall loss value. Can be positive or negative.
- If 0 and CG_ANOM_NO then 'no change'. If CG_USE_AC is T then AS calculated a change of 0.
- If F then Analyst overwritten with 0 based on visual change observed.</t>
      </text>
    </comment>
    <comment ref="S1" authorId="7" shapeId="0" xr:uid="{54632A8E-F4B7-481D-B04B-C2709A0B5B70}">
      <text>
        <t>[Threaded comment]
Your version of Excel allows you to read this threaded comment; however, any edits to it will get removed if the file is opened in a newer version of Excel. Learn more: https://go.microsoft.com/fwlink/?linkid=870924
Comment:
    A confidence associated with the Depth Change estimation.
- if 1 then analyst has  verified the CG_CHANGE value i.e. CG_CHECKED is True.</t>
      </text>
    </comment>
    <comment ref="T1" authorId="8" shapeId="0" xr:uid="{89D5462B-06D1-4BE6-B911-6D939C16DE0E}">
      <text>
        <t>[Threaded comment]
Your version of Excel allows you to read this threaded comment; however, any edits to it will get removed if the file is opened in a newer version of Excel. Learn more: https://go.microsoft.com/fwlink/?linkid=870924
Comment:
    AS Analyst may add a comment regarding signal issues, depth change, new/not new, replacement, etc.</t>
      </text>
    </comment>
    <comment ref="V1" authorId="9" shapeId="0" xr:uid="{5C47474E-BE9C-4B91-AC3A-5BA883F7D3B8}">
      <text>
        <t>[Threaded comment]
Your version of Excel allows you to read this threaded comment; however, any edits to it will get removed if the file is opened in a newer version of Excel. Learn more: https://go.microsoft.com/fwlink/?linkid=870924
Comment:
    Check used to identify any depth differences which are in excess of the reported depths
Flag any positive values</t>
      </text>
    </comment>
    <comment ref="W1" authorId="10" shapeId="0" xr:uid="{61BE35EC-C507-4BCF-865A-83FD1C52747F}">
      <text>
        <t>[Threaded comment]
Your version of Excel allows you to read this threaded comment; however, any edits to it will get removed if the file is opened in a newer version of Excel. Learn more: https://go.microsoft.com/fwlink/?linkid=870924
Comment:
    Set the AutoSCAN comment based on the data provided in the CG_CONF and CG_COMMENT columns</t>
      </text>
    </comment>
    <comment ref="X1" authorId="11" shapeId="0" xr:uid="{B9F7B1C3-C887-4C59-B88B-C94F67052A77}">
      <text>
        <t>[Threaded comment]
Your version of Excel allows you to read this threaded comment; however, any edits to it will get removed if the file is opened in a newer version of Excel. Learn more: https://go.microsoft.com/fwlink/?linkid=870924
Comment:
    Columns for the Depth Difference chart, the order is set so use the placeholders in AL &amp; AM if additional series are required
Reply:
    For any New / New Low Confidence anomalies, the depth change should be based on the reported depth in Column H</t>
      </text>
    </comment>
    <comment ref="AJ1" authorId="12" shapeId="0" xr:uid="{32A699FB-9315-433E-B023-58C719A94649}">
      <text>
        <t>[Threaded comment]
Your version of Excel allows you to read this threaded comment; however, any edits to it will get removed if the file is opened in a newer version of Excel. Learn more: https://go.microsoft.com/fwlink/?linkid=870924
Comment:
    Columns for the CGR chart, the order is set so use the placeholders in AV &amp; AW if additional series are required</t>
      </text>
    </comment>
    <comment ref="AV1" authorId="13" shapeId="0" xr:uid="{197ECBD0-C6AC-4E0D-8CD7-D9F43B241E99}">
      <text>
        <t>[Threaded comment]
Your version of Excel allows you to read this threaded comment; however, any edits to it will get removed if the file is opened in a newer version of Excel. Learn more: https://go.microsoft.com/fwlink/?linkid=870924
Comment:
    Insert a value if the anomaly is associated with a repair comment</t>
      </text>
    </comment>
    <comment ref="AX1" authorId="14" shapeId="0" xr:uid="{244A2D1C-C677-44D1-AB9B-940AEA6382C5}">
      <text>
        <t>[Threaded comment]
Your version of Excel allows you to read this threaded comment; however, any edits to it will get removed if the file is opened in a newer version of Excel. Learn more: https://go.microsoft.com/fwlink/?linkid=870924
Comment:
    Any value can be inserted to highlight the anomaly in the chart</t>
      </text>
    </comment>
    <comment ref="AY1" authorId="15" shapeId="0" xr:uid="{AFF066D2-53A8-430A-94D2-52AA43A7785C}">
      <text>
        <t>[Threaded comment]
Your version of Excel allows you to read this threaded comment; however, any edits to it will get removed if the file is opened in a newer version of Excel. Learn more: https://go.microsoft.com/fwlink/?linkid=870924
Comment:
    If anomalies are selected for signal comparison insert a value in this column to make the markers appear in the charts
Reply:
    Any value can be inserted to highlight the anomaly in the chart</t>
      </text>
    </comment>
    <comment ref="AZ1" authorId="16" shapeId="0" xr:uid="{BCAE4C8F-83ED-45B3-B274-1002BDCDFD13}">
      <text>
        <t>[Threaded comment]
Your version of Excel allows you to read this threaded comment; however, any edits to it will get removed if the file is opened in a newer version of Excel. Learn more: https://go.microsoft.com/fwlink/?linkid=870924
Comment:
    SC comment if necessary</t>
      </text>
    </comment>
    <comment ref="BA1" authorId="17" shapeId="0" xr:uid="{91EA4625-58B2-4787-A6B4-53F4DEB2BAB2}">
      <text>
        <t>[Threaded comment]
Your version of Excel allows you to read this threaded comment; however, any edits to it will get removed if the file is opened in a newer version of Excel. Learn more: https://go.microsoft.com/fwlink/?linkid=870924
Comment:
    Calculates a simple CGR required to meet 80% wt within the next reinspection interval</t>
      </text>
    </comment>
    <comment ref="BB1" authorId="18" shapeId="0" xr:uid="{32AC04DC-21D6-4CDD-B26E-F04047507932}">
      <text>
        <t>[Threaded comment]
Your version of Excel allows you to read this threaded comment; however, any edits to it will get removed if the file is opened in a newer version of Excel. Learn more: https://go.microsoft.com/fwlink/?linkid=870924
Comment:
    Calculates the time to 80% wt based on the value inserted in BG1
Review based on the max CGR calculated in column AN to set a basis for the complexity of the segmentation i.e. if no anomalies come up to 80% wt based on the max then a simple segmentation is likely</t>
      </text>
    </comment>
    <comment ref="BD1" authorId="19" shapeId="0" xr:uid="{B1F020C1-30AD-416F-A5C9-704D36B1B4EA}">
      <text>
        <t>[Threaded comment]
Your version of Excel allows you to read this threaded comment; however, any edits to it will get removed if the file is opened in a newer version of Excel. Learn more: https://go.microsoft.com/fwlink/?linkid=870924
Comment:
    Columns to be used for the HCA_Check macro to determine any anomalies associated with EXME, Casings, Repairs etc.</t>
      </text>
    </comment>
    <comment ref="BE1" authorId="20" shapeId="0" xr:uid="{B8033E8C-A480-4AD6-B6C5-59E9539E117A}">
      <text>
        <t>[Threaded comment]
Your version of Excel allows you to read this threaded comment; however, any edits to it will get removed if the file is opened in a newer version of Excel. Learn more: https://go.microsoft.com/fwlink/?linkid=870924
Comment:
    Placeholder columns for data which is referenced via the HCA macro
e.g. EXME, Repairs, Casings
=HCA_Check(DATA TABLE,$B2,$BE2)</t>
      </text>
    </comment>
    <comment ref="BI1" authorId="21" shapeId="0" xr:uid="{3FCCA522-4B21-405B-91F6-1FDEC9A3BFFC}">
      <text>
        <t>[Threaded comment]
Your version of Excel allows you to read this threaded comment; however, any edits to it will get removed if the file is opened in a newer version of Excel. Learn more: https://go.microsoft.com/fwlink/?linkid=870924
Comment:
    Columns required for the listing. Paste in information from the anomalies tab and use column BN to cross check the associated IDs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<sst xmlns="http://schemas.openxmlformats.org/spreadsheetml/2006/main" count="108068" uniqueCount="8758">
  <si>
    <t>ID</t>
  </si>
  <si>
    <t>DISTANCE</t>
  </si>
  <si>
    <t>O_CLOCK</t>
  </si>
  <si>
    <t>TYPE</t>
  </si>
  <si>
    <t>INTERNAL</t>
  </si>
  <si>
    <t>WL</t>
  </si>
  <si>
    <t>LEN</t>
  </si>
  <si>
    <t>WID</t>
  </si>
  <si>
    <t>BOX_ID</t>
  </si>
  <si>
    <t>BOXED</t>
  </si>
  <si>
    <t>COMMENT</t>
  </si>
  <si>
    <t>CG_ANOM_NO</t>
  </si>
  <si>
    <t>WT</t>
  </si>
  <si>
    <t>Dist + Len</t>
  </si>
  <si>
    <t>AutoSCAN Comment</t>
  </si>
  <si>
    <t>SC</t>
  </si>
  <si>
    <t>Matched</t>
  </si>
  <si>
    <t>New</t>
  </si>
  <si>
    <t>Replacement</t>
  </si>
  <si>
    <t>Signal Comparison</t>
  </si>
  <si>
    <t>CGR</t>
  </si>
  <si>
    <t>Time to 80% wt</t>
  </si>
  <si>
    <t>Latitude
(°)</t>
  </si>
  <si>
    <t>Longitude
(°)</t>
  </si>
  <si>
    <t>Joint Number</t>
  </si>
  <si>
    <t>Event</t>
  </si>
  <si>
    <t>Cluster ID</t>
  </si>
  <si>
    <t>Depth           (%wt)</t>
  </si>
  <si>
    <t>Orientation (hh:mm)</t>
  </si>
  <si>
    <t>Surface
Location</t>
  </si>
  <si>
    <t>AutoSCAN Depth Change
(% wt)</t>
  </si>
  <si>
    <t>Segmentation Section Number</t>
  </si>
  <si>
    <t>Notes</t>
  </si>
  <si>
    <t>SC#</t>
  </si>
  <si>
    <t>SC Comment</t>
  </si>
  <si>
    <t>Listing -&gt;</t>
  </si>
  <si>
    <t>Recent ILI</t>
  </si>
  <si>
    <t>Previous ILI</t>
  </si>
  <si>
    <t>Interval</t>
  </si>
  <si>
    <t>CGR to meet 80% wt</t>
  </si>
  <si>
    <t>Reinspection</t>
  </si>
  <si>
    <t>Each tab should be filled in based on the data for the line you're working on:</t>
  </si>
  <si>
    <t>Inputs</t>
  </si>
  <si>
    <t>AutoSCAN</t>
  </si>
  <si>
    <t>Depth Difference Chart</t>
  </si>
  <si>
    <t>CGR Chart</t>
  </si>
  <si>
    <t>Segmentation</t>
  </si>
  <si>
    <t>AutoSCAN_ORG</t>
  </si>
  <si>
    <t>rs_feat_ORG</t>
  </si>
  <si>
    <t>rs_refr_ORG</t>
  </si>
  <si>
    <t>Anomalies</t>
  </si>
  <si>
    <t>Reference</t>
  </si>
  <si>
    <t>Anomalies &amp; Reference should be the ROSOFT exports - formatted to 3 d.p. for the log distance, length and width with the ID set to visible. This information is used for reference and populating the listing information in the AutoSCAN tab for easy listing generation later on.</t>
  </si>
  <si>
    <t>Min Distance</t>
  </si>
  <si>
    <t>Max Distance</t>
  </si>
  <si>
    <t>X</t>
  </si>
  <si>
    <t>CGR Y axis Min</t>
  </si>
  <si>
    <t>CGR Y axis max</t>
  </si>
  <si>
    <t>Depth Y axis Min</t>
  </si>
  <si>
    <t>Depth Y axis max</t>
  </si>
  <si>
    <t>Insert Pivot Tables &gt;</t>
  </si>
  <si>
    <t>Comment</t>
  </si>
  <si>
    <t>Outlier</t>
  </si>
  <si>
    <t>Placeholder</t>
  </si>
  <si>
    <t>Depth Change Check</t>
  </si>
  <si>
    <t>Depth Change</t>
  </si>
  <si>
    <t>Inputs contains the ILI interval to calculate the CGRs, some values for the AutoSCAN tab and the chart axis parameters. Use this tab to review PIVOT tables for the data checks along with any data for the HCA_Check macro (i.e. start and end distances)</t>
  </si>
  <si>
    <t>Possible Repair</t>
  </si>
  <si>
    <t>Pipe Tally</t>
  </si>
  <si>
    <t>rs_GPS_ORG</t>
  </si>
  <si>
    <t>Chart data</t>
  </si>
  <si>
    <t>Calculation Inputs</t>
  </si>
  <si>
    <t>AutoSCAN_ORG, rs_feat_ORG, rs_refr_ORG &amp; rs_GPS_ORG should be the original dbfs to be used as reference information
The AutoSCAN_ORG should be sorted into the same column order required for the AutoSCAN tab to make it easy to populate 
(hint: highlight a column and hold shift to move a column within the data rather than inserting new columns and copy pasting)</t>
  </si>
  <si>
    <t>The purpose of the template is to provide a consistent format for the AutoSCAN output and reduce the time spent creating charts</t>
  </si>
  <si>
    <t>Linked</t>
  </si>
  <si>
    <t>Repaired</t>
  </si>
  <si>
    <t>Not Linked</t>
  </si>
  <si>
    <t>Matched - Low Conf.</t>
  </si>
  <si>
    <t>New - Low Conf.</t>
  </si>
  <si>
    <t>Repair</t>
  </si>
  <si>
    <t>Poss. Repair</t>
  </si>
  <si>
    <t>DD1_Matched</t>
  </si>
  <si>
    <t>DD2_Matched_LC</t>
  </si>
  <si>
    <t>DD3_New</t>
  </si>
  <si>
    <t>DD4_New_LC</t>
  </si>
  <si>
    <t>DD5_Linked</t>
  </si>
  <si>
    <t>DD6_Not_Linked</t>
  </si>
  <si>
    <t>DD7_Replacement</t>
  </si>
  <si>
    <t>DD8_Repair</t>
  </si>
  <si>
    <t>DD9_Poss_Repair</t>
  </si>
  <si>
    <t>DD10_Outlier</t>
  </si>
  <si>
    <t>DD11_SC</t>
  </si>
  <si>
    <t>Marker Style</t>
  </si>
  <si>
    <t>Marker Size</t>
  </si>
  <si>
    <t>0,112,192</t>
  </si>
  <si>
    <t>255,255,0</t>
  </si>
  <si>
    <t>255,0,0</t>
  </si>
  <si>
    <t>237,125,49</t>
  </si>
  <si>
    <t>0,176,240</t>
  </si>
  <si>
    <t>192,0,0</t>
  </si>
  <si>
    <t>0,0,0</t>
  </si>
  <si>
    <t>0,176,80</t>
  </si>
  <si>
    <t>Series Code</t>
  </si>
  <si>
    <t>Display Name</t>
  </si>
  <si>
    <t>Line Colour</t>
  </si>
  <si>
    <t>Fill Colour</t>
  </si>
  <si>
    <t>Fill Visible</t>
  </si>
  <si>
    <t>Diamond</t>
  </si>
  <si>
    <t>128,128,0</t>
  </si>
  <si>
    <t>Square</t>
  </si>
  <si>
    <t>Circle</t>
  </si>
  <si>
    <t>Border Width</t>
  </si>
  <si>
    <t>CGR1_Matched</t>
  </si>
  <si>
    <t>CGR2_Matched_LC</t>
  </si>
  <si>
    <t>CGR3_New</t>
  </si>
  <si>
    <t>CGR4_New_LC</t>
  </si>
  <si>
    <t>CGR5_Linked</t>
  </si>
  <si>
    <t>CGR6_Not_Linked</t>
  </si>
  <si>
    <t>CGR7_Replacement</t>
  </si>
  <si>
    <t>CGR8_Repair</t>
  </si>
  <si>
    <t>CGR9_Poss_Repair</t>
  </si>
  <si>
    <t>CGR10_Outlier</t>
  </si>
  <si>
    <t>CGR11_SC</t>
  </si>
  <si>
    <t>SEG_INT</t>
  </si>
  <si>
    <t>INT Segmentation</t>
  </si>
  <si>
    <t>None</t>
  </si>
  <si>
    <t>SEG_EXT</t>
  </si>
  <si>
    <t>EXT Segmentation</t>
  </si>
  <si>
    <t>This tab needs to be populated based on specific columns from the original AutoSCAN output, the column order is set specifically for chart generation. There are placeholder columns if additional series are required but any additional outside of those would have to be inserted after column BC
There are comments throughout to indicate what is going on; for now there are still manual checks and inputs required but this shouldn't be too much effort.</t>
  </si>
  <si>
    <t>The chart generation macros in the input tab are set up to automatically include any rows of information added to the AutoSCAN tab and adjust the axis to fit the data. Depending on the amount of data included the chart generation can take some time.</t>
  </si>
  <si>
    <t>Tab to review the INT and EXT segmentation and plot it on the CGR chart. The "Format CGR Table" button reads in the data table for any segmentation based on the column headers "Start", "End" &amp; "CGR"; the macro reads in the data and transposes it to the next 2 columns (Note it overwrites anything existing in those columns).
The "Add Segmentation" macro asks for an input for the chart you want to add the segmentation line to, it provides a check to see which segmentation you want to plot.</t>
  </si>
  <si>
    <t>Log Distance
(m)</t>
  </si>
  <si>
    <t>OD
(mm)</t>
  </si>
  <si>
    <t>Length (mm)</t>
  </si>
  <si>
    <t>Width
(mm)</t>
  </si>
  <si>
    <t>Wall Thickness (mm)</t>
  </si>
  <si>
    <t>Historical CGR Estimate (mm/year)</t>
  </si>
  <si>
    <t>Segmented CGR
(mm/year)</t>
  </si>
  <si>
    <t>AutoSCAN Template - Metric</t>
  </si>
  <si>
    <t>INT CGR
(mm/year)</t>
  </si>
  <si>
    <t>EXT CGR
(mm/year)</t>
  </si>
  <si>
    <t>DataCol</t>
  </si>
  <si>
    <t>191,191,191</t>
  </si>
  <si>
    <t>BOX</t>
  </si>
  <si>
    <t>--J--</t>
  </si>
  <si>
    <t>-</t>
  </si>
  <si>
    <t>J_NO</t>
  </si>
  <si>
    <t>OD</t>
  </si>
  <si>
    <t>MAOP</t>
  </si>
  <si>
    <t>SMYS</t>
  </si>
  <si>
    <t>SUTS</t>
  </si>
  <si>
    <t>LATITUDE</t>
  </si>
  <si>
    <t>LONGITUDE</t>
  </si>
  <si>
    <t>GEO_HGHT</t>
  </si>
  <si>
    <t>f1ed182e-f57a-43ca-a44b-7ddc2b204296</t>
  </si>
  <si>
    <t>0f89153a-8c20-42d2-a0b0-175087875bb2</t>
  </si>
  <si>
    <t>65eb526c-34a2-4a0f-a669-f41e8f8409ad</t>
  </si>
  <si>
    <t>fd99684d-0cfa-4d66-bb02-4d51c8f90d1f</t>
  </si>
  <si>
    <t>d53c866e-8f0c-4e0d-8dd4-1807682eda9f</t>
  </si>
  <si>
    <t>32616665-0a79-4ae4-8522-d1f7b13c4eeb</t>
  </si>
  <si>
    <t>29f96ba3-1423-464d-8891-df17995fea2f</t>
  </si>
  <si>
    <t>8eaa80a0-af2e-4b4b-ae5a-2abc90c2500c</t>
  </si>
  <si>
    <t>93d37c94-630d-4ec5-9141-3b1f001a9909</t>
  </si>
  <si>
    <t>e938af2a-102b-4f63-9ff3-53fbdb65ed49</t>
  </si>
  <si>
    <t>d49facf9-b670-4216-8222-19a48b8c7ee6</t>
  </si>
  <si>
    <t>cfea4eeb-6f6f-4ebf-91af-4a3cfabc0e7a</t>
  </si>
  <si>
    <t>e0323ef7-4f5d-4720-bc59-b7e8a19b30eb</t>
  </si>
  <si>
    <t>dce2ff79-8a46-4d50-943f-a6f870cbefb8</t>
  </si>
  <si>
    <t>2a7aad49-1b48-42d4-97a2-494fd08dfef8</t>
  </si>
  <si>
    <t>44063370-8e7a-4e3a-a29e-c1daf043ff50</t>
  </si>
  <si>
    <t>41148bbd-23f3-47ba-9b15-959c360d979b</t>
  </si>
  <si>
    <t>0a51c48d-e96e-4f37-8078-1ec209346673</t>
  </si>
  <si>
    <t>0490588b-5c71-4b1d-8e25-4fbc2cde6151</t>
  </si>
  <si>
    <t>25b12c55-6215-474f-8378-6fd9b564e7c0</t>
  </si>
  <si>
    <t>c3758f12-5084-4081-8323-9d11524dd7a6</t>
  </si>
  <si>
    <t>8ea26b89-4a52-47af-b62f-e3aacf0f953a</t>
  </si>
  <si>
    <t>d14b714c-5059-4c7f-bd10-5f90d3a1fc99</t>
  </si>
  <si>
    <t>a52e7530-9a75-4aaf-a536-84cd5a69d0b3</t>
  </si>
  <si>
    <t>9748651a-4af2-4403-8e98-917f396fae6a</t>
  </si>
  <si>
    <t>90d552ca-1377-4d35-b8f9-c96747d64302</t>
  </si>
  <si>
    <t>e60e775f-5bc2-431f-bbf7-302e1ad859db</t>
  </si>
  <si>
    <t>93c56e3d-c876-4245-8e3a-de651377c626</t>
  </si>
  <si>
    <t>36b2c396-3b17-49a0-9265-289a8a94233c</t>
  </si>
  <si>
    <t>581453bd-908a-4dce-94b0-95007104d8a3</t>
  </si>
  <si>
    <t>289a2065-3948-46a5-8113-2aa987bb7c88</t>
  </si>
  <si>
    <t>9a018699-4241-4ed0-9493-f956645cdd28</t>
  </si>
  <si>
    <t>2e7875c5-63c7-4fa2-9fe1-1371d3285ea1</t>
  </si>
  <si>
    <t>a1420db3-460b-4193-b891-1f808da68b38</t>
  </si>
  <si>
    <t>024dbd6a-0550-4c9f-a866-73f64b54f440</t>
  </si>
  <si>
    <t>6f733eef-0d95-47e9-9329-017e6d835830</t>
  </si>
  <si>
    <t>cb29c0ff-9820-42a6-ad1e-ed5d7f26f229</t>
  </si>
  <si>
    <t>05b09bb9-81d0-45bd-9ba1-93fe91722edc</t>
  </si>
  <si>
    <t>e5e2b58a-3720-444e-82dc-66d4e490b7a5</t>
  </si>
  <si>
    <t>bac685bc-451f-4a54-bb91-1e2179e57bff</t>
  </si>
  <si>
    <t>2873d68a-8ab7-48f2-b00b-9652625c6aae</t>
  </si>
  <si>
    <t>71695708-46ab-42e9-8838-5a81a8d0164a</t>
  </si>
  <si>
    <t>840412d7-7bfa-4bea-98e2-abd0a352d503</t>
  </si>
  <si>
    <t>61ca36ab-6c1c-47a5-9ccc-2c1581a2a86e</t>
  </si>
  <si>
    <t>2a96d955-baff-4f45-844c-0097f88a1a41</t>
  </si>
  <si>
    <t>248ce86c-58bd-42aa-a46f-b9704f4afdbe</t>
  </si>
  <si>
    <t>81286c3d-510a-4628-ae09-1b048ebf08fb</t>
  </si>
  <si>
    <t>3e8645e1-6fde-472e-92d7-1da4a60c5aff</t>
  </si>
  <si>
    <t>5ad9c71d-c474-447d-a3e0-ea3632e71b46</t>
  </si>
  <si>
    <t>ca62e6fe-03ee-4668-bc1f-c5d2f1934809</t>
  </si>
  <si>
    <t>fba6f4bd-76aa-47ba-b384-69cea0e64fa4</t>
  </si>
  <si>
    <t>9f248b11-7670-4ce7-a73b-d7e0680b33ba</t>
  </si>
  <si>
    <t>27870ad0-6eb8-481e-82d9-8a0d6671ddd3</t>
  </si>
  <si>
    <t>103c4517-39d8-46a4-807c-2b120bd02197</t>
  </si>
  <si>
    <t>09cb5cec-1c52-44b6-b70d-f5a24ed6c851</t>
  </si>
  <si>
    <t>4f17b68a-8e53-46ab-be66-f8ecb344d930</t>
  </si>
  <si>
    <t>9845db57-98e2-4aa3-b82a-675664f75dec</t>
  </si>
  <si>
    <t>f4357377-16a3-46ab-a390-1699d56029bf</t>
  </si>
  <si>
    <t>3e8b1fb7-6024-4e9a-a460-d9543c6d1345</t>
  </si>
  <si>
    <t>cdbb5bcb-d7ed-406b-9076-f5f5fb6d0a9a</t>
  </si>
  <si>
    <t>eeb5cb7b-fda8-45bc-945b-19f119f65b80</t>
  </si>
  <si>
    <t>94692fe0-0b65-4b8e-92f4-e5ecf7e08cc0</t>
  </si>
  <si>
    <t>6202d9b8-86da-47ff-ba5c-ad9505ab7a72</t>
  </si>
  <si>
    <t>4a7b82a2-6307-45b9-9b64-5bb0d29708a0</t>
  </si>
  <si>
    <t>ee692eb6-15f1-42f8-98e3-127a0729fdf5</t>
  </si>
  <si>
    <t>a5620730-8414-484f-8271-35fb3cfc48ec</t>
  </si>
  <si>
    <t>30a0ae5b-f5a6-42d3-9821-b0101b7a02a7</t>
  </si>
  <si>
    <t>1f62843d-b59b-44cd-b643-851c5616b7a4</t>
  </si>
  <si>
    <t>8cd5d66b-b859-43cd-8e54-a278ecb87a2d</t>
  </si>
  <si>
    <t>c8903a34-94f0-460c-b8fd-9c5c4d3e5b14</t>
  </si>
  <si>
    <t>ca97d2ba-2a71-4680-89e6-7a02a5c94ac6</t>
  </si>
  <si>
    <t>fafcbaea-2bbc-48f5-ad50-2d89c6975b4c</t>
  </si>
  <si>
    <t>d91ae9df-d55a-41d2-83f9-709fca96cebf</t>
  </si>
  <si>
    <t>e35f68b2-4c48-414c-8389-26b1590e030a</t>
  </si>
  <si>
    <t>ac9f37c7-7850-4589-a191-15be66730a76</t>
  </si>
  <si>
    <t>c3dd108e-5de9-49a7-8e59-abe217cb1554</t>
  </si>
  <si>
    <t>6a0db080-eb20-4aa8-ba30-0d735ab7cc79</t>
  </si>
  <si>
    <t>85586430-1003-4c1f-8333-1489b6292bbe</t>
  </si>
  <si>
    <t>935506ce-431a-4f65-bfd1-cbf4e924d042</t>
  </si>
  <si>
    <t>0af9f12f-448b-4137-80a9-1c6a7cb2d251</t>
  </si>
  <si>
    <t>b8d9d0cf-37ee-489b-95eb-39e3a1e4658e</t>
  </si>
  <si>
    <t>90caf273-9f95-4504-b565-782bd4d23e2d</t>
  </si>
  <si>
    <t>5da20611-6077-4601-9044-5e3200514715</t>
  </si>
  <si>
    <t>c382c226-bbc2-41f9-962b-05eadfaf7c96</t>
  </si>
  <si>
    <t>06a403c3-0650-421e-bc07-4c97da07b29f</t>
  </si>
  <si>
    <t>5bd45c20-df6b-438d-b9fe-522fe24952b7</t>
  </si>
  <si>
    <t>23e288cc-d861-4f4a-8b45-81497e4ee7d1</t>
  </si>
  <si>
    <t>e3fae0cc-1f35-421d-9832-b1e82a2bf593</t>
  </si>
  <si>
    <t>bdc2f94a-ece1-4512-8ec2-73165c111924</t>
  </si>
  <si>
    <t>cefa7f6e-ff99-4c68-9af1-a15ec8988f56</t>
  </si>
  <si>
    <t>959aec89-b93a-4c34-ac93-9b6ae851171d</t>
  </si>
  <si>
    <t>d8ad781a-9dd2-43c7-8395-b9557c353875</t>
  </si>
  <si>
    <t>64f208d7-5f72-4fb4-ad0d-0120238dcb79</t>
  </si>
  <si>
    <t>b3b602c7-8fb2-43ba-8f95-cec9fdb21aa2</t>
  </si>
  <si>
    <t>900a9017-5e07-4e61-95d2-8c43449dcc18</t>
  </si>
  <si>
    <t>1ea205a2-287e-4d73-afea-d3aad3373380</t>
  </si>
  <si>
    <t>76b81cbc-4e0f-49d2-b69f-93c954e4da3a</t>
  </si>
  <si>
    <t>83e279a9-5b6c-478e-8fac-a5ef2b96033c</t>
  </si>
  <si>
    <t>97e7056d-7fad-4ced-aad7-5e06e6bcbb4a</t>
  </si>
  <si>
    <t>dc3bc8a4-b4d6-43b3-b101-1e74cdc6f659</t>
  </si>
  <si>
    <t>1c9e4b6f-f2ff-4ed5-93ec-be18f3432f35</t>
  </si>
  <si>
    <t>252b4c4e-f6d2-4b7f-a751-d6c8467fad5f</t>
  </si>
  <si>
    <t>c576c51b-e819-4a0b-a4c7-7e2fa8ae4c12</t>
  </si>
  <si>
    <t>afc4eaf5-56de-484e-982b-8796237d7fe2</t>
  </si>
  <si>
    <t>e0fda2f0-db4f-45f8-87a3-2df8af663436</t>
  </si>
  <si>
    <t>1ada5065-5c5f-4b71-a0d9-920ae4f9363d</t>
  </si>
  <si>
    <t>b1e5ceb0-8da8-47fa-9703-a333764b4b4c</t>
  </si>
  <si>
    <t>8d6565bd-9bce-4359-b59e-c24bd73516f7</t>
  </si>
  <si>
    <t>65a9d0a4-9b51-45e1-b996-3c93c12f941b</t>
  </si>
  <si>
    <t>1c8a2674-d738-40ab-b11e-5a98807b5d4f</t>
  </si>
  <si>
    <t>3d1aa38d-4f35-42c8-b796-68ae67c3aae7</t>
  </si>
  <si>
    <t>93299a0d-ae42-412d-9c85-82a117bf3678</t>
  </si>
  <si>
    <t>40e7607c-9d17-40d5-b05d-44b527553a0d</t>
  </si>
  <si>
    <t>a309159f-39ac-4917-8c82-c471cba6e763</t>
  </si>
  <si>
    <t>9c127157-27e3-4127-b459-d22476c9236a</t>
  </si>
  <si>
    <t>b38cf14b-480c-4b79-80fb-e4d53b5431c7</t>
  </si>
  <si>
    <t>5116ef97-76b1-4bb9-97cf-bc9ddbc70803</t>
  </si>
  <si>
    <t>9832fcc0-8086-46b2-9603-16d5974c3d39</t>
  </si>
  <si>
    <t>bf6cdb16-08b8-43ef-b6a0-b95563cf2890</t>
  </si>
  <si>
    <t>2683598b-7942-49a0-b7bf-fb705f2ecc57</t>
  </si>
  <si>
    <t>2c86a409-147e-4b15-9bdd-e41177e0f9d5</t>
  </si>
  <si>
    <t>6eb9fe0f-a6c2-4fd7-8ce7-513afaa53269</t>
  </si>
  <si>
    <t>d3a253ed-60ec-46b0-bf7f-46af2fa90329</t>
  </si>
  <si>
    <t>35ffec41-067b-4f9d-802f-8b157f08b59f</t>
  </si>
  <si>
    <t>8ff161db-b842-45f7-bdb8-f9198aa6bc77</t>
  </si>
  <si>
    <t>d2435034-2e90-4065-a8fe-fe6159d3624e</t>
  </si>
  <si>
    <t>e2298481-1dcb-4f6e-aac7-b17be879ac5d</t>
  </si>
  <si>
    <t>6338d6e4-d126-4e37-9f07-5f05b1e9c891</t>
  </si>
  <si>
    <t>e4efffae-f152-463a-b09f-e6f9b9d46da9</t>
  </si>
  <si>
    <t>3cf134bb-d520-4029-a5fb-30b087b9a819</t>
  </si>
  <si>
    <t>20525258-1cb2-43fe-9376-69461e4f7b26</t>
  </si>
  <si>
    <t>064d18c5-dfca-4565-b074-8ddc6fd1c62c</t>
  </si>
  <si>
    <t>f4b10c1f-ef20-469b-86d4-917954afee8c</t>
  </si>
  <si>
    <t>50f439a8-b056-4ccd-9ca2-1544a4dce5b8</t>
  </si>
  <si>
    <t>0829022e-bd16-4fc3-8003-4c208f2595ae</t>
  </si>
  <si>
    <t>584a8eb7-2c19-4454-af30-c4ade57b4c2f</t>
  </si>
  <si>
    <t>71ad545a-a65c-4f39-bfb4-c947033b56f9</t>
  </si>
  <si>
    <t>fda0c68d-6672-4d0c-932a-77eaf1577d98</t>
  </si>
  <si>
    <t>339c3572-f2f3-47cd-84cf-d3cb9f320961</t>
  </si>
  <si>
    <t>aee06989-90e5-433f-8275-36e4a07c3de8</t>
  </si>
  <si>
    <t>a52ad232-76cd-4097-a5cb-6b0d4eac2868</t>
  </si>
  <si>
    <t>fa3c3dea-77e6-4d1b-b928-0a5da9b6390f</t>
  </si>
  <si>
    <t>4e31ea79-8734-409f-bb04-1c924e74c803</t>
  </si>
  <si>
    <t>4b42babb-743b-4432-9850-7496c75f41ff</t>
  </si>
  <si>
    <t>a2803531-db5d-4158-98f7-6d49d2d22765</t>
  </si>
  <si>
    <t>64bc54cb-c987-4c71-9420-c14005339788</t>
  </si>
  <si>
    <t>a79811dd-824a-470e-bf1f-c63be34c77ec</t>
  </si>
  <si>
    <t>14db5c7c-2212-4e2f-a706-ff895ec67241</t>
  </si>
  <si>
    <t>393b5ea0-49a6-4f11-a927-a80c2fc50c7b</t>
  </si>
  <si>
    <t>41acb8de-4933-40d9-9f94-246a53380349</t>
  </si>
  <si>
    <t>fc68d3f7-634f-45d2-a504-766d6ccfa79b</t>
  </si>
  <si>
    <t>a3df01f9-347d-43ac-bff0-bc3cd9ea24ff</t>
  </si>
  <si>
    <t>b89885fe-f579-48e6-a1e4-ec31c98b8986</t>
  </si>
  <si>
    <t>ec0d106f-66b6-45ac-9882-4b8f0fe6f0a7</t>
  </si>
  <si>
    <t>da17b437-da9b-41f4-a44e-1773f326a51d</t>
  </si>
  <si>
    <t>8c735799-e9ae-45ec-9bcd-9711584f13d7</t>
  </si>
  <si>
    <t>408bb0bb-60b4-4324-b443-0f330d7a8303</t>
  </si>
  <si>
    <t>83210193-8f59-4fcc-aac7-5a7af8de2782</t>
  </si>
  <si>
    <t>bc0d8162-91ba-4d92-ba56-5df32371740a</t>
  </si>
  <si>
    <t>df19d665-2ad8-4b51-9768-ba4fa06656ea</t>
  </si>
  <si>
    <t>8a91444f-a262-4f10-8e8f-d47c695a5a51</t>
  </si>
  <si>
    <t>72521fdb-7c15-42f6-8994-5b93c3e46a14</t>
  </si>
  <si>
    <t>db33c8b5-ff27-4fab-9d3f-56cce8afa276</t>
  </si>
  <si>
    <t>d0f1cbc1-4403-4dad-bf50-11e162200851</t>
  </si>
  <si>
    <t>5bab302a-233d-4c4b-8ed9-b90438dd62fe</t>
  </si>
  <si>
    <t>826c073a-8c2c-4ec6-b467-02e677de6dbc</t>
  </si>
  <si>
    <t>2cac8794-fba0-4608-9c2b-c1606ed71d34</t>
  </si>
  <si>
    <t>01cf57b3-d0a8-48ce-a1a2-63099772cbb6</t>
  </si>
  <si>
    <t>5ffd31e7-8b56-4896-a717-48837b582679</t>
  </si>
  <si>
    <t>58f7f912-edf7-4398-bff4-653f835458d6</t>
  </si>
  <si>
    <t>a39ff87a-04ce-4428-916b-885c3dc67e1e</t>
  </si>
  <si>
    <t>87528f98-b138-4e42-b585-c6643a04fadb</t>
  </si>
  <si>
    <t>f65b0379-134b-45fe-a3ab-82a225c45440</t>
  </si>
  <si>
    <t>7c76c973-69d7-4faa-93da-e49307d419be</t>
  </si>
  <si>
    <t>8a3a7572-4be9-4daa-be4d-e86cd827f2af</t>
  </si>
  <si>
    <t>e8d4b3c0-3528-47e7-a092-62000f187136</t>
  </si>
  <si>
    <t>c6364007-cfe2-4a21-9ec0-58a8efe6fcd3</t>
  </si>
  <si>
    <t>2e93828d-a592-4be8-83b5-19d965df3c19</t>
  </si>
  <si>
    <t>284100f6-3911-4368-9c2a-9e8b0a0a411a</t>
  </si>
  <si>
    <t>eb92d34e-14ff-4ff3-b4ac-31ee2f7c09b4</t>
  </si>
  <si>
    <t>c8e045e0-3869-4254-875c-737995264a21</t>
  </si>
  <si>
    <t>6ebcae18-311d-4e5e-91ef-c299f481c387</t>
  </si>
  <si>
    <t>ace18bd2-db97-49f0-92ac-d86f3e2a5131</t>
  </si>
  <si>
    <t>5fe99dcd-3ea2-4a4d-8b80-25cd31843494</t>
  </si>
  <si>
    <t>b3ee4919-ca85-49f7-89fa-dfd980cb62b3</t>
  </si>
  <si>
    <t>b47e5ef3-a2cb-4711-9dba-9b678250380c</t>
  </si>
  <si>
    <t>9b94d2bd-fd64-4539-a303-bde3bf14c5d5</t>
  </si>
  <si>
    <t>07704710-d74c-4178-a665-5574c062bec7</t>
  </si>
  <si>
    <t>0e0a7dfb-7ee2-40f6-b681-11dd0aadfbad</t>
  </si>
  <si>
    <t>33aa7d1a-ad4a-4bd4-85d9-eabbbfd8c562</t>
  </si>
  <si>
    <t>a0e5af43-1772-4305-9f1d-47aed3e6fc6b</t>
  </si>
  <si>
    <t>888ef2e1-5947-47e8-8aae-6e93665d9ba8</t>
  </si>
  <si>
    <t>18d1bb4f-b9d0-48dd-b95a-7d6464dfac5a</t>
  </si>
  <si>
    <t>b9d5a96a-76f4-4cb0-b758-15b54f390e6d</t>
  </si>
  <si>
    <t>a7bd0e0d-65e6-4355-87c5-4537c4676e5a</t>
  </si>
  <si>
    <t>728d8b63-7a90-442e-9c8b-8ddd9a144956</t>
  </si>
  <si>
    <t>0d353ed4-f604-4671-aef1-f4694872740d</t>
  </si>
  <si>
    <t>a6c29917-8394-4617-83a1-de6211377ce2</t>
  </si>
  <si>
    <t>f85a45e1-c66d-4e09-9ced-a995e442cff0</t>
  </si>
  <si>
    <t>cbd125aa-c5b3-4091-a2f5-0fed35693c23</t>
  </si>
  <si>
    <t>c81777ba-90c2-4b99-9eb7-d242f3a5c1b9</t>
  </si>
  <si>
    <t>2748809a-c866-4cd5-ad11-9a69beed8242</t>
  </si>
  <si>
    <t>3cc7662f-4b98-4ac2-9f4d-79f09c5051b6</t>
  </si>
  <si>
    <t>ffb2f1fc-d7e2-49be-b201-02de797ffcd5</t>
  </si>
  <si>
    <t>a5a3dc02-127b-4539-804a-d6e460427a5c</t>
  </si>
  <si>
    <t>fd4bfac3-f867-425f-942b-968a3d7893ba</t>
  </si>
  <si>
    <t>f87703b6-4448-4614-b731-0188660de842</t>
  </si>
  <si>
    <t>4cdafdf4-16d3-4824-bf7f-6a4e40c491c9</t>
  </si>
  <si>
    <t>0ecafe23-2f56-4caa-9014-b66d95a9a3b5</t>
  </si>
  <si>
    <t>7d043dd7-f900-4d36-8653-e70e7839edf6</t>
  </si>
  <si>
    <t>4b12ba65-baa4-4820-8c93-f76ce7b6d9e8</t>
  </si>
  <si>
    <t>09962fd4-6e8f-4ceb-b121-b445d1637b41</t>
  </si>
  <si>
    <t>24a16559-bee5-4d63-9803-91afa194c658</t>
  </si>
  <si>
    <t>3b1742b6-1c14-4b9d-a5ac-becd5171010b</t>
  </si>
  <si>
    <t>29ee9a4b-46f1-4b84-9374-188a13d28746</t>
  </si>
  <si>
    <t>bc349acc-a459-430e-8fe2-02cb877e2a35</t>
  </si>
  <si>
    <t>934e93a5-8924-409d-9b38-774fbe859db5</t>
  </si>
  <si>
    <t>fb6da896-ce02-48c7-b890-4c8c51108cfd</t>
  </si>
  <si>
    <t>479a9518-6692-4071-89d0-f148afa36193</t>
  </si>
  <si>
    <t>9345abf1-1301-4333-ab71-387b10b97ef6</t>
  </si>
  <si>
    <t>a26e739e-0871-452a-a483-15cc939e7c09</t>
  </si>
  <si>
    <t>41ae1394-9c82-4f5e-97b8-dbc4f396ad31</t>
  </si>
  <si>
    <t>67696e65-5623-4ba6-a7e6-89193fde00a3</t>
  </si>
  <si>
    <t>549c42d3-501a-464e-bf79-c32b147aa9f5</t>
  </si>
  <si>
    <t>fef055ab-bfab-4c41-9cd1-d06765bde65d</t>
  </si>
  <si>
    <t>6c401431-fbb0-492d-b040-429df4859b73</t>
  </si>
  <si>
    <t>6ee58bc2-7881-45be-9de1-4dbcd8294df9</t>
  </si>
  <si>
    <t>0c0f86b2-4d8f-41ad-94f4-89d4aa9c9aaa</t>
  </si>
  <si>
    <t>cc47fa59-4c24-4c37-9f15-fa28cc870a6b</t>
  </si>
  <si>
    <t>f91687b3-dd55-4bf9-886c-cf4900f832a3</t>
  </si>
  <si>
    <t>e1cfc38f-cebb-4b25-a50c-ec0d3d757333</t>
  </si>
  <si>
    <t>8fb79173-9c7d-42cb-a1fa-a8b82b176100</t>
  </si>
  <si>
    <t>dca18662-575c-4ff2-b4c4-ad6b49e7827f</t>
  </si>
  <si>
    <t>58a4944a-00d7-412f-b986-fa2f530cf490</t>
  </si>
  <si>
    <t>a14c29cf-981b-46ca-aee9-ad9e4409ae34</t>
  </si>
  <si>
    <t>1404184b-8faa-4a2c-b38d-45a6847aa538</t>
  </si>
  <si>
    <t>2d9549e8-ae4d-4ba4-b9b2-2155f79b6e0d</t>
  </si>
  <si>
    <t>ca7ba8c6-ff63-4389-9a50-981a81afdaa0</t>
  </si>
  <si>
    <t>d88a96d5-2a94-480c-a1bf-bf072ed6c2b7</t>
  </si>
  <si>
    <t>d27df508-31d8-46b6-bbf8-1444b0d454a3</t>
  </si>
  <si>
    <t>5e3b8853-af96-4ca8-9e95-3afcdc22f5ea</t>
  </si>
  <si>
    <t>2d842d06-a1fb-4b2e-b93a-ac39e8eb2138</t>
  </si>
  <si>
    <t>bae0ddb8-985b-4357-a92b-8f439443241b</t>
  </si>
  <si>
    <t>82d92a4f-8cb4-470d-802c-e3cfb278938f</t>
  </si>
  <si>
    <t>be03501a-3336-4192-9f96-8a713d078c13</t>
  </si>
  <si>
    <t>f87e96a3-f5fb-4cd5-a5d3-74fbacead8ce</t>
  </si>
  <si>
    <t>8db5dd5b-048e-4cd1-be88-f2d6a5c469be</t>
  </si>
  <si>
    <t>068c1b11-d8c0-4e68-89d1-6315e95c32ac</t>
  </si>
  <si>
    <t>c5fdb745-3255-4a5f-afd0-d831226a264e</t>
  </si>
  <si>
    <t>566287d5-d040-42f5-a692-730e7628823b</t>
  </si>
  <si>
    <t>bb90ada5-7cd3-4c32-a77f-d9c23777a2d5</t>
  </si>
  <si>
    <t>bae37ae2-984e-4bc1-a34e-acb3e22ba94c</t>
  </si>
  <si>
    <t>29640d35-74fb-4fd6-be44-b005f644f57c</t>
  </si>
  <si>
    <t>c165f1ab-f70a-4638-a697-a94d7ba29ad1</t>
  </si>
  <si>
    <t>61916eb2-e0e3-4aa3-a40f-2b767869b6cf</t>
  </si>
  <si>
    <t>e558bd30-9839-4553-b126-fc970f9ce7ac</t>
  </si>
  <si>
    <t>f8b003fd-f6ef-48fc-99bf-e57f8f33b39d</t>
  </si>
  <si>
    <t>3114be48-1ab9-497a-9369-f700a16164ac</t>
  </si>
  <si>
    <t>60c565c4-359a-4344-bd27-bb1644c04704</t>
  </si>
  <si>
    <t>ac153988-ac5e-4428-8b44-bb60c80769ab</t>
  </si>
  <si>
    <t>f71a055d-3ad2-48cf-9011-37b4e50dd065</t>
  </si>
  <si>
    <t>95b41164-a63f-4c0c-bb90-4c3940a8d360</t>
  </si>
  <si>
    <t>f7c2691f-15a4-4bbd-94c2-792c3faf886f</t>
  </si>
  <si>
    <t>becee166-b3ef-4783-9319-f3a40428c167</t>
  </si>
  <si>
    <t>aec8a3f6-44a5-4dde-960c-1260c2d9f0f8</t>
  </si>
  <si>
    <t>67ff579e-772c-476e-bd45-b66663575925</t>
  </si>
  <si>
    <t>a534a455-be6e-4276-a026-a379b46adf8a</t>
  </si>
  <si>
    <t>31be7bb7-b799-4c23-9299-68e9686fb7d8</t>
  </si>
  <si>
    <t>fe4f2425-fd74-4588-8403-4e72885187fd</t>
  </si>
  <si>
    <t>1ef0ba85-e216-414c-a4da-b1d58633f7a6</t>
  </si>
  <si>
    <t>5721a1cf-0542-4df0-b105-ef3043caaee3</t>
  </si>
  <si>
    <t>d7ad09ed-ef2a-4d4d-9061-fce5beea94a5</t>
  </si>
  <si>
    <t>a6d04afa-4c37-49e0-ae97-053d37298d75</t>
  </si>
  <si>
    <t>5108c5f1-73dc-45fa-a239-22948d343573</t>
  </si>
  <si>
    <t>92bda064-f18d-42eb-832e-4364331df9bc</t>
  </si>
  <si>
    <t>3ee69be6-9b67-475c-9db1-8ac9e1c552aa</t>
  </si>
  <si>
    <t>117e97f8-8877-4bee-9df6-ece06a17edf2</t>
  </si>
  <si>
    <t>15b7d0af-8e14-46b4-9ef3-a7f2bd9ad678</t>
  </si>
  <si>
    <t>263ff980-819e-49f2-b1db-43d527f55258</t>
  </si>
  <si>
    <t>58bb38ae-ad29-4180-b1e7-bba11b1472e0</t>
  </si>
  <si>
    <t>ff3c8394-391a-4541-a981-aeb165a45fea</t>
  </si>
  <si>
    <t>ac4ea89f-12d3-4245-ab0b-d81a19f048d1</t>
  </si>
  <si>
    <t>604f4ada-1372-4b9f-a393-8e0037c1fa29</t>
  </si>
  <si>
    <t>90276be7-e6ca-47fc-89c6-98c941e5a558</t>
  </si>
  <si>
    <t>1319e27d-97cf-4f71-a8a5-8474b948699a</t>
  </si>
  <si>
    <t>fe04792e-d589-48c7-94a2-1ccc3c803207</t>
  </si>
  <si>
    <t>3f0e0ed4-78ac-426b-ba0d-2edfbc58ca7f</t>
  </si>
  <si>
    <t>5d9d5bf6-e585-4613-8b27-35a32a247d7b</t>
  </si>
  <si>
    <t>f7c37105-9ca5-4298-8706-b91c3d389c7c</t>
  </si>
  <si>
    <t>3cbbaca1-b9c8-4bc7-9132-527d30d424a3</t>
  </si>
  <si>
    <t>8fe7fb0c-ca3b-446b-be01-cf215ca367e2</t>
  </si>
  <si>
    <t>f5d8a89f-e0d6-4acc-b35b-1d748590f7e5</t>
  </si>
  <si>
    <t>7f73d084-1603-4cdf-941f-857a3da23aa9</t>
  </si>
  <si>
    <t>77fb554c-5e20-4ef3-a090-bbdb7ce38cb3</t>
  </si>
  <si>
    <t>6d3f7812-27ff-4e53-bb2d-c71b1883078b</t>
  </si>
  <si>
    <t>f96a54fc-198c-43d0-a5ab-024da41bfff9</t>
  </si>
  <si>
    <t>341a9b98-2ff6-41cf-bdbc-95c29f961627</t>
  </si>
  <si>
    <t>69511d29-07f6-4ab0-b696-e5c848357b6a</t>
  </si>
  <si>
    <t>b623c5ed-52cb-4f72-a28f-78b7731f3129</t>
  </si>
  <si>
    <t>07411434-476e-4ae8-b546-e4b65d3d403f</t>
  </si>
  <si>
    <t>f76e720b-2cb4-4031-b4b5-a680cd5e0dc6</t>
  </si>
  <si>
    <t>9eaaab56-75bd-483b-ab5d-f35dc79cd5da</t>
  </si>
  <si>
    <t>1c9a5d97-8d18-4f93-9355-219a7e004f01</t>
  </si>
  <si>
    <t>531485c7-82e7-449e-b45f-215b8bc3c862</t>
  </si>
  <si>
    <t>7925b783-6460-40a2-af4c-55378afb9908</t>
  </si>
  <si>
    <t>71343b42-c59b-4fba-94a0-211005bc8439</t>
  </si>
  <si>
    <t>98fa2267-a1be-449f-82a9-d6ceea6a1ae1</t>
  </si>
  <si>
    <t>5c9da0a1-667a-4a48-b671-f70ee19712cb</t>
  </si>
  <si>
    <t>5dcbf931-b5a6-4de1-be83-a96c0827b3f2</t>
  </si>
  <si>
    <t>0c073fe5-0e27-4d6c-a012-f1d00367c799</t>
  </si>
  <si>
    <t>b884b8b5-1c7c-4735-990a-ebdefa9eb32e</t>
  </si>
  <si>
    <t>84fda8f4-9dca-4861-82c3-471aca6d0b10</t>
  </si>
  <si>
    <t>116bdcfd-9c74-4491-beeb-5df195090631</t>
  </si>
  <si>
    <t>d63ad47c-ce43-4cc1-8b07-740496be8580</t>
  </si>
  <si>
    <t>bf1ba9ce-c2c0-494d-8c73-5d084da151bc</t>
  </si>
  <si>
    <t>33ba3d65-a3f4-4289-9d21-07c3a8c0c8bd</t>
  </si>
  <si>
    <t>89dd8751-5c78-4add-8d06-73ebfe66885d</t>
  </si>
  <si>
    <t>f6515c1e-55a0-494e-980e-09050fc5808c</t>
  </si>
  <si>
    <t>8e4ba05b-1803-4f86-8211-6af9d2991830</t>
  </si>
  <si>
    <t>dcc39164-77e9-4e51-a4db-531681183793</t>
  </si>
  <si>
    <t>85160888-1126-4832-bad4-b05900cdbae5</t>
  </si>
  <si>
    <t>131c8f17-a673-4272-a0c1-2bbf4e42d2ac</t>
  </si>
  <si>
    <t>e6b3e857-e1a7-474c-bc15-4fe61e7f2c82</t>
  </si>
  <si>
    <t>27af2d79-8284-4114-8eef-d1e851837d8b</t>
  </si>
  <si>
    <t>a7090c20-eda5-4c1a-9de2-b08b42add999</t>
  </si>
  <si>
    <t>1e99bf28-cd04-4ff8-aff9-20dc8396dfa9</t>
  </si>
  <si>
    <t>13fcef3d-a368-4656-93be-04e12a782043</t>
  </si>
  <si>
    <t>de39df90-f24b-4e53-9393-5e08be44bd71</t>
  </si>
  <si>
    <t>68135cef-f277-449b-9407-6d1e0a005cfc</t>
  </si>
  <si>
    <t>7a7140fd-ca1a-49b7-a76f-7a0b8c2aa464</t>
  </si>
  <si>
    <t>19bee418-fb89-4d4a-9943-2d4e64ed67be</t>
  </si>
  <si>
    <t>8e58b2bd-1479-4e59-92ed-20a857cdbedd</t>
  </si>
  <si>
    <t>d2ee64ed-613e-4365-b3d8-5e0318daff89</t>
  </si>
  <si>
    <t>f09f3cea-ab60-40d0-91c7-8d9e49f34973</t>
  </si>
  <si>
    <t>f458b531-3f6d-4e85-baff-c391f1b77707</t>
  </si>
  <si>
    <t>9f7d071e-f553-4470-a6c3-059413acd04a</t>
  </si>
  <si>
    <t>e0618c28-edfa-4583-b74c-d4d1435725c7</t>
  </si>
  <si>
    <t>642ec0db-3cc9-4a39-a2ef-f9240eba4d92</t>
  </si>
  <si>
    <t>ee6495ba-101e-4476-9d7e-4e2a53a72f6b</t>
  </si>
  <si>
    <t>727b148a-9664-40e0-b5a4-79dc28f60b82</t>
  </si>
  <si>
    <t>55e9a4de-74ec-485b-821b-24609f03cde6</t>
  </si>
  <si>
    <t>7324ef1c-8a6c-4f96-81b9-84a7d0b1fb27</t>
  </si>
  <si>
    <t>1746f73d-346c-4fa0-96bc-7d477899998c</t>
  </si>
  <si>
    <t>7c9c5e9c-ca06-4d7d-8a1a-2222529637c9</t>
  </si>
  <si>
    <t>23b16ad0-d3fe-4113-bd5b-42f1efd39b32</t>
  </si>
  <si>
    <t>f1651bf2-d074-44ad-8f05-588fcff326f3</t>
  </si>
  <si>
    <t>b9e091e9-d276-40c0-8b44-c0f894ed001f</t>
  </si>
  <si>
    <t>78cea13e-4f50-42fb-a898-0046de504004</t>
  </si>
  <si>
    <t>d4ffa951-eaef-4709-917f-4b417f081bee</t>
  </si>
  <si>
    <t>86493304-230c-4d94-859d-559eb1fca13c</t>
  </si>
  <si>
    <t>b83cb9f2-4fd0-4ce6-bed1-1ac53cc58632</t>
  </si>
  <si>
    <t>d72194ae-120b-41fd-ae18-bd5b61432ecd</t>
  </si>
  <si>
    <t>4af60ffd-80c8-44a3-a9d1-c6f6b4f994d1</t>
  </si>
  <si>
    <t>64e0ab2a-0327-4d13-ab07-24d78cac8b35</t>
  </si>
  <si>
    <t>0aa4b12a-1466-49c4-ab13-491aa7087941</t>
  </si>
  <si>
    <t>931fe209-91aa-4f15-90db-7d7ac4185636</t>
  </si>
  <si>
    <t>283d7799-ffdc-49c1-b4fa-3b6dd5b487b9</t>
  </si>
  <si>
    <t>b46ebe8a-90a3-4e03-ba26-6e9e175765c5</t>
  </si>
  <si>
    <t>faa1deda-c16d-4133-b9eb-06b86fd35979</t>
  </si>
  <si>
    <t>f1090595-6789-42d8-aae0-484488370cde</t>
  </si>
  <si>
    <t>b9e28219-4ea9-48a0-ad86-80b0c5b59c0a</t>
  </si>
  <si>
    <t>d75c94f0-377f-470e-9ab7-f4e2bcb171bc</t>
  </si>
  <si>
    <t>02d432d5-a1b3-4164-844e-aea8b06620dc</t>
  </si>
  <si>
    <t>7b16e11a-838f-46b0-8f8a-3b6a276e309b</t>
  </si>
  <si>
    <t>b5dcea76-dd39-4d06-b74c-9760fba08ee5</t>
  </si>
  <si>
    <t>652eddc4-1db8-40f4-9aba-d9e272d55aea</t>
  </si>
  <si>
    <t>5bf01144-601f-49dc-a390-ea4c1e4df403</t>
  </si>
  <si>
    <t>c3031e83-bceb-403f-95c1-291128075429</t>
  </si>
  <si>
    <t>adc47329-a3e1-4280-8763-1e8241015b99</t>
  </si>
  <si>
    <t>9c59fe32-638e-4076-8ee3-43cfb4d5dedf</t>
  </si>
  <si>
    <t>d018f0fa-3923-4317-b1ee-16de41ff64cb</t>
  </si>
  <si>
    <t>1a11c16b-16c1-47ac-a480-aaa9a0f94b06</t>
  </si>
  <si>
    <t>7c0c841a-331b-4c8c-9ef3-007052b3752c</t>
  </si>
  <si>
    <t>a72cb5a8-875b-4d38-aa1d-4a103a40fd80</t>
  </si>
  <si>
    <t>1394ec88-7b69-451d-8616-d1f109e175b0</t>
  </si>
  <si>
    <t>b7477146-1d14-4dc0-9e4b-48d5dd654421</t>
  </si>
  <si>
    <t>d535a108-ac07-4533-932f-de9977edb78e</t>
  </si>
  <si>
    <t>508652bb-62ec-4b98-8a36-9c346c7bf6c3</t>
  </si>
  <si>
    <t>9bc38dbf-f6d6-4fb8-90d7-082cf62d11b7</t>
  </si>
  <si>
    <t>67490004-162e-443d-b15b-c8e072648349</t>
  </si>
  <si>
    <t>3cdb2081-b6d1-4846-b8a5-2f86945e4600</t>
  </si>
  <si>
    <t>f1b51d37-b966-4fbc-86c1-9603cc052824</t>
  </si>
  <si>
    <t>bf356026-0fad-4ab4-b947-dfef3462fb88</t>
  </si>
  <si>
    <t>2dd4b87b-0fad-4a0c-991a-12a45e9e95e5</t>
  </si>
  <si>
    <t>2571cf49-495d-45da-a6f8-5d9fa7524219</t>
  </si>
  <si>
    <t>dc46ac2f-d738-4316-aa5d-bd949bd8726e</t>
  </si>
  <si>
    <t>b2dd263e-533d-4970-ae4e-7a760d578965</t>
  </si>
  <si>
    <t>db5ac531-f57d-4ee3-b93d-e5537097e6bd</t>
  </si>
  <si>
    <t>4623a851-dd6a-44ef-bf01-fd8e08e04ac2</t>
  </si>
  <si>
    <t>ed1432c1-ee2f-4ba0-ac00-00deb84a10bf</t>
  </si>
  <si>
    <t>9ed8c5f5-c4b8-4f4e-886a-4adf41fa9254</t>
  </si>
  <si>
    <t>c5af1331-9317-4a91-92ef-916821e447d6</t>
  </si>
  <si>
    <t>acaa90b7-b108-478f-b1b8-9b6ec49d4f19</t>
  </si>
  <si>
    <t>6b1ada4d-891f-41b6-a49c-97d3091041d0</t>
  </si>
  <si>
    <t>5149fe3c-0c1f-42c6-bf51-22f72ed2a75f</t>
  </si>
  <si>
    <t>59c9aef2-963c-4f3d-b8d5-657bd90f1229</t>
  </si>
  <si>
    <t>b2a2afe8-ee39-4306-aff2-2677a7695979</t>
  </si>
  <si>
    <t>e51bbe9b-2065-4d21-9612-07811eeaaff6</t>
  </si>
  <si>
    <t>0d1538de-e114-4d1b-a268-b7dc89fe942b</t>
  </si>
  <si>
    <t>d891b35f-5712-45aa-bde8-736bd6fcdbcb</t>
  </si>
  <si>
    <t>a136daa4-3912-48e1-9990-132a70436fcb</t>
  </si>
  <si>
    <t>1473e04b-d625-4ad9-954a-65f8739428ea</t>
  </si>
  <si>
    <t>86d591ad-be2d-445f-b355-ff28a6c4bbf5</t>
  </si>
  <si>
    <t>cde3cfc5-a411-4afa-9c91-37b315a2833b</t>
  </si>
  <si>
    <t>e4d4002b-fbf1-455e-9ffe-a2b891fd2813</t>
  </si>
  <si>
    <t>793e14cb-39d6-49af-9785-47bfde2ecda2</t>
  </si>
  <si>
    <t>cc98586f-1f76-46dc-815a-88a39a42d2c9</t>
  </si>
  <si>
    <t>07648a4d-a9d8-4a62-9b9f-8b42720879fb</t>
  </si>
  <si>
    <t>c5d92b6e-8991-46ef-941c-094298156f9d</t>
  </si>
  <si>
    <t>bd954132-60b8-49a2-b781-39c1bc0e4d56</t>
  </si>
  <si>
    <t>8c7d30f5-4e06-42d0-8f13-2410dbf366f6</t>
  </si>
  <si>
    <t>82985395-03da-407a-ba01-197d5ec2a445</t>
  </si>
  <si>
    <t>1fcd6291-ca1f-414f-85c4-81e6f151efc5</t>
  </si>
  <si>
    <t>0c083d43-21f1-44ee-9529-9f5b99f14031</t>
  </si>
  <si>
    <t>ee2149f2-b47b-44bf-aca2-509dbc89e832</t>
  </si>
  <si>
    <t>8f7ba581-c7a9-43ba-b3d0-e317207b084f</t>
  </si>
  <si>
    <t>69cbf381-eaf3-43c8-b48e-d2dc58537f91</t>
  </si>
  <si>
    <t>edd41a2b-c7aa-4585-a9b5-fb397ec4e0dd</t>
  </si>
  <si>
    <t>ad141eab-f67f-4310-8a2a-5e39924760a5</t>
  </si>
  <si>
    <t>652168cc-c77a-4a21-af18-1fc05066eb92</t>
  </si>
  <si>
    <t>a644fb29-0b66-48d3-892d-cb7a80bb5e42</t>
  </si>
  <si>
    <t>70694595-b9a2-43ef-84f2-495d0b5f91cf</t>
  </si>
  <si>
    <t>4192ae3c-d5df-47a3-a9c6-8700b98926cc</t>
  </si>
  <si>
    <t>6b57b6bd-0aaa-4aad-bd00-888639ba3e9e</t>
  </si>
  <si>
    <t>2a0813ce-9809-45ab-8d52-0676b58b2036</t>
  </si>
  <si>
    <t>70538763-7282-4adc-8a08-f4b5a661a329</t>
  </si>
  <si>
    <t>f4bb0a18-faed-4f34-8e1d-78e062018bd4</t>
  </si>
  <si>
    <t>bdcf271a-b1fd-4952-9dab-4206515851ee</t>
  </si>
  <si>
    <t>3fb053e7-50ba-4d05-83c4-13637a04349c</t>
  </si>
  <si>
    <t>52003411-802a-4ac7-94b7-33b341326563</t>
  </si>
  <si>
    <t>7e7ffdbb-ee5c-4125-8981-1057668f6a85</t>
  </si>
  <si>
    <t>37cd053d-b459-4738-a9bc-105c7412f580</t>
  </si>
  <si>
    <t>46808c01-e4b6-4dc5-ba24-545ebb8ca6ed</t>
  </si>
  <si>
    <t>567dbcf6-b6a2-4ce5-ae9e-b818af3584eb</t>
  </si>
  <si>
    <t>3bca1403-8458-4591-a1a4-38bdbfb59cb2</t>
  </si>
  <si>
    <t>7015a46b-3345-42b5-85d5-d1ae2e508cba</t>
  </si>
  <si>
    <t>2e62822e-27a0-40d9-b4a0-ddee86c537e5</t>
  </si>
  <si>
    <t>ffb352bd-41fe-4eac-8477-bb4a3a3ed7fc</t>
  </si>
  <si>
    <t>20e89523-c889-4908-8df7-ab4449c8722c</t>
  </si>
  <si>
    <t>e253461b-2a16-4dc3-a906-0a07c11c47ef</t>
  </si>
  <si>
    <t>29896d1c-d6d6-4015-94df-0df60523f443</t>
  </si>
  <si>
    <t>d2e9c64a-4b3b-4728-874b-687410e3dc10</t>
  </si>
  <si>
    <t>eecee8c4-e1ac-4c73-aa24-3604f0fe2109</t>
  </si>
  <si>
    <t>fc3f34a7-aa48-4d12-b2c8-bbdee03771d0</t>
  </si>
  <si>
    <t>594d4352-e77f-4486-a849-20b94a7119ac</t>
  </si>
  <si>
    <t>5db31ad5-9c42-4af7-8286-f488d46a2a59</t>
  </si>
  <si>
    <t>5c6d4b56-1b6a-4b90-8b44-8ce04b5ba2d6</t>
  </si>
  <si>
    <t>5aaba66c-a535-488a-abf8-b931df34cb73</t>
  </si>
  <si>
    <t>ab2d9854-083d-4801-b4a7-cecaa226c47d</t>
  </si>
  <si>
    <t>c757c81f-1985-4ecf-b8eb-4e63e4587559</t>
  </si>
  <si>
    <t>d4debae4-a5dd-4ed0-8789-f6ba4e410ff9</t>
  </si>
  <si>
    <t>3c58f673-3802-4b68-98b8-7306b2e1c8d2</t>
  </si>
  <si>
    <t>f8bb5fe9-cf1b-443b-a722-35dfff587003</t>
  </si>
  <si>
    <t>623dba7c-d925-423f-b132-ba93459b8901</t>
  </si>
  <si>
    <t>b90bff8d-838a-410b-9a7f-7c300fc22de8</t>
  </si>
  <si>
    <t>26e6045a-3c3b-4d4a-8e11-6e2fb12ea634</t>
  </si>
  <si>
    <t>e03d84ce-8dd6-46a9-881e-4e3ea48dda34</t>
  </si>
  <si>
    <t>f8af62cf-f6bf-4ecd-8a0a-bb06b8ef8c58</t>
  </si>
  <si>
    <t>6f3df864-5a49-4d8a-8352-bef4d0f046f9</t>
  </si>
  <si>
    <t>cb352fb9-948d-4925-9949-91f789f569d0</t>
  </si>
  <si>
    <t>9705b236-e962-48f1-880c-5715f1a8385a</t>
  </si>
  <si>
    <t>e6bc853f-701a-44b0-9dc5-62eee2aafc15</t>
  </si>
  <si>
    <t>1677f0a7-256a-4cbe-ae39-e658f61c52c0</t>
  </si>
  <si>
    <t>3d7e4446-749b-42e6-835d-bdcfab8f1291</t>
  </si>
  <si>
    <t>a8bf1864-2d37-4606-a69f-35136971339a</t>
  </si>
  <si>
    <t>f61df8d7-1ca1-40e2-b9a1-ddbf1affeee1</t>
  </si>
  <si>
    <t>5059101d-0d7f-4248-bd70-a9d9f96b2930</t>
  </si>
  <si>
    <t>7902fd13-ebc2-4c2d-83b3-1ed14aead1d1</t>
  </si>
  <si>
    <t>32680cc7-f441-4b23-a742-355617cd87dc</t>
  </si>
  <si>
    <t>9d04559a-43ae-4966-a689-ffecd88458eb</t>
  </si>
  <si>
    <t>c1a8f43c-5f59-45b2-ba9c-9607b3e5c017</t>
  </si>
  <si>
    <t>cc4278a7-324d-46af-9280-512ebca24b19</t>
  </si>
  <si>
    <t>1d080ce4-b58c-430b-b002-847f4f4c7da8</t>
  </si>
  <si>
    <t>10792975-4dad-4feb-ae15-6b761612a566</t>
  </si>
  <si>
    <t>319884ab-4dfe-476a-bdc2-d0d7ec40eec0</t>
  </si>
  <si>
    <t>e98cc94f-b683-4245-a7df-9e4cb16b8a31</t>
  </si>
  <si>
    <t>70f99d9b-2802-44e0-a301-7f136d5b658a</t>
  </si>
  <si>
    <t>c18f0ff0-f33f-49c7-9b2f-93621b8e1116</t>
  </si>
  <si>
    <t>83312387-cc5f-4b80-8357-6a21f967a380</t>
  </si>
  <si>
    <t>38f92d33-3ac1-4061-8664-d345d316c38e</t>
  </si>
  <si>
    <t>327916ab-4ebe-4c1c-a8b5-9cb002b0fd41</t>
  </si>
  <si>
    <t>f2fce168-4bf8-4e5a-b5b3-5f3d2dd3b627</t>
  </si>
  <si>
    <t>781aa92f-24c8-40d7-853e-c18ac5f80ec0</t>
  </si>
  <si>
    <t>52e015d0-8de3-4309-91c0-ab50a49601e8</t>
  </si>
  <si>
    <t>e1b3d029-5cad-4aa4-b829-514db4c72945</t>
  </si>
  <si>
    <t>55fabb03-43e3-43eb-8625-d0034f00ea20</t>
  </si>
  <si>
    <t>a39d215e-e212-4355-b601-5391418ad601</t>
  </si>
  <si>
    <t>b415a5df-1e8c-457f-b3b9-5e5b16cc8d29</t>
  </si>
  <si>
    <t>ac56584f-9c4e-4a14-abda-e9b33db2c1ae</t>
  </si>
  <si>
    <t>2d339453-c565-4029-b1ac-c79184cd342d</t>
  </si>
  <si>
    <t>5afd89e8-fbfd-4a29-a39e-1c05682a066b</t>
  </si>
  <si>
    <t>4006716d-c393-425c-8618-26b335204025</t>
  </si>
  <si>
    <t>3847e50a-77f0-45e6-aeb3-bdf0fb0f7624</t>
  </si>
  <si>
    <t>6b7f45e4-daec-4655-8298-1d1cc61cb3bd</t>
  </si>
  <si>
    <t>0779ca8b-d99b-40b3-b13e-de5dc54510ce</t>
  </si>
  <si>
    <t>9d8cae55-0b55-4f00-96d5-db234118ff9c</t>
  </si>
  <si>
    <t>17306a20-4ff7-40e3-9821-83fda5853d95</t>
  </si>
  <si>
    <t>8d83d84b-973b-47f9-b22f-06ef51a18c18</t>
  </si>
  <si>
    <t>9d04d5b3-4014-4e54-a80c-bce290d173e8</t>
  </si>
  <si>
    <t>e940e335-df6c-4652-9c22-59cbcdfefe6f</t>
  </si>
  <si>
    <t>704f797b-9906-4cee-b944-6a86b0c8b34e</t>
  </si>
  <si>
    <t>5a8cbc44-614e-4a97-9cd6-c9d8cd2746b1</t>
  </si>
  <si>
    <t>12eda9bd-7755-421c-8238-3e50ac0594f1</t>
  </si>
  <si>
    <t>be211bb4-c5ca-40cb-83b0-77d755a294b9</t>
  </si>
  <si>
    <t>bdb80465-e1fc-470a-8cdc-532b5b998e02</t>
  </si>
  <si>
    <t>fc2d7871-da61-4c17-8f09-a841bd1286eb</t>
  </si>
  <si>
    <t>81821d1f-e6be-4efb-b317-6b19a389f804</t>
  </si>
  <si>
    <t>3acef006-2fe9-409e-ab4f-167ea1b8dc80</t>
  </si>
  <si>
    <t>6dce6541-33ec-4b24-a93f-32413147810b</t>
  </si>
  <si>
    <t>e17f4c07-b4de-4aba-af15-808dca8cfc87</t>
  </si>
  <si>
    <t>7d83e6f1-61fa-4ca7-ad06-bf44978cda73</t>
  </si>
  <si>
    <t>ca7f217c-0cfe-41ad-b8cb-24a163dd6051</t>
  </si>
  <si>
    <t>d474532e-731b-441b-9c14-b0e3a75492bf</t>
  </si>
  <si>
    <t>6b564acf-ef86-4af1-94e6-b063382f0798</t>
  </si>
  <si>
    <t>8c009864-3acf-41de-8078-20d261ba1fb2</t>
  </si>
  <si>
    <t>f0305271-6d31-440d-b0a2-b6fb428bc1ae</t>
  </si>
  <si>
    <t>8642cd4a-a506-4945-9e19-506082446b5c</t>
  </si>
  <si>
    <t>a724e5fd-79cf-4a69-85f8-75a6b3065dde</t>
  </si>
  <si>
    <t>f233a88f-bdcc-49c1-9c15-594599b8d822</t>
  </si>
  <si>
    <t>bb21d0b7-2161-4613-b770-9b852dda2ea7</t>
  </si>
  <si>
    <t>7672edab-bbd7-437b-a2d7-e7480f5159b4</t>
  </si>
  <si>
    <t>5a816e1b-09c4-4509-8dfe-614fba8bb905</t>
  </si>
  <si>
    <t>35cb4cd2-8d67-44a5-b532-74f8924fc631</t>
  </si>
  <si>
    <t>4377773c-f5d7-42ad-8832-dca1d95ee4a4</t>
  </si>
  <si>
    <t>4814a838-e465-4dfc-8388-f2bf1eb52bca</t>
  </si>
  <si>
    <t>8222397f-9335-4438-bded-06404e0d3243</t>
  </si>
  <si>
    <t>48885091-9866-47c8-bddd-6472a04818dd</t>
  </si>
  <si>
    <t>0015448d-3b7b-493b-bf4b-8372ca8eb616</t>
  </si>
  <si>
    <t>cc57b84e-48dc-4920-8788-aa08b4bd9c7f</t>
  </si>
  <si>
    <t>417610e4-7500-4053-acb4-0454f5ed9523</t>
  </si>
  <si>
    <t>c51aa9c4-198a-4538-b170-f4d57fcad62e</t>
  </si>
  <si>
    <t>01200bdd-5fde-41eb-ba2b-244b177440aa</t>
  </si>
  <si>
    <t>c5cf0113-a2c6-4dc6-b186-7a59b2ef3d9a</t>
  </si>
  <si>
    <t>130747a5-c2f9-4779-86df-3ceeca6795c1</t>
  </si>
  <si>
    <t>1b29d754-803d-4c39-b25c-a75ef85ed524</t>
  </si>
  <si>
    <t>38c0f50b-7a0e-40cc-ace9-a01c74d4e438</t>
  </si>
  <si>
    <t>ecdc8e70-4fa2-424f-bafc-b5fda3b0ee47</t>
  </si>
  <si>
    <t>486954eb-ede5-4117-a1d2-2f8c96163173</t>
  </si>
  <si>
    <t>a196bd65-d5ab-422c-a2b1-ee6311b8da23</t>
  </si>
  <si>
    <t>ef76411b-a81b-4984-b6ab-37a0914a16d5</t>
  </si>
  <si>
    <t>7788151b-38f5-4201-934a-71ceecedd1a4</t>
  </si>
  <si>
    <t>4811c2ad-20e1-49ae-b050-c3877b574ffd</t>
  </si>
  <si>
    <t>c0807aad-6889-4eee-bca3-4b72ad63cc3e</t>
  </si>
  <si>
    <t>b893e736-f815-4825-8e98-898d2e73558a</t>
  </si>
  <si>
    <t>4dd6b314-5370-4f9f-b7a1-8e53dece040c</t>
  </si>
  <si>
    <t>b4442948-481f-4bdf-aa66-b32d4b10a916</t>
  </si>
  <si>
    <t>8b966932-5aa9-4149-9912-e076c925a44d</t>
  </si>
  <si>
    <t>cad59bc8-2529-4911-a044-ae15e19ca25d</t>
  </si>
  <si>
    <t>0fd443df-848d-4748-a0d4-eb3dae4e22b5</t>
  </si>
  <si>
    <t>2a59906e-06f1-4418-bce6-e73a4182dfad</t>
  </si>
  <si>
    <t>2c6e6401-5818-4f62-ac4c-2b62ae121150</t>
  </si>
  <si>
    <t>acac2c62-1dd3-4f04-ab03-d64786099100</t>
  </si>
  <si>
    <t>0b736928-400e-4f8d-b210-83a12493246c</t>
  </si>
  <si>
    <t>62a99f85-a85f-4329-b5e3-9bcc33df8d59</t>
  </si>
  <si>
    <t>ef4f1f2a-536a-45e3-828b-65d8e01f37b2</t>
  </si>
  <si>
    <t>1268d154-2d2b-4446-a244-172183c35eb1</t>
  </si>
  <si>
    <t>e84574cc-75cd-4653-93cd-3abecb51cf1e</t>
  </si>
  <si>
    <t>d98c1b83-cd57-47f1-ab6b-3fa88f320b1d</t>
  </si>
  <si>
    <t>57c12689-8656-4e62-bdef-d18bcfbabc3d</t>
  </si>
  <si>
    <t>eefbace9-6968-4523-b9fd-268572f1fc29</t>
  </si>
  <si>
    <t>3735037a-275d-49e3-9d06-233559e9ffb4</t>
  </si>
  <si>
    <t>7fb8a427-7017-432b-bb81-30cee4bb26f3</t>
  </si>
  <si>
    <t>972e4bd9-ede2-4163-b5a0-f0d5f59e8d2a</t>
  </si>
  <si>
    <t>b5435ce3-5ae2-42a9-b256-f83130ffb0bd</t>
  </si>
  <si>
    <t>89cb558b-63d7-45f4-becb-144fb60bd1c1</t>
  </si>
  <si>
    <t>426838c3-db8e-4e9c-a1c7-803ebd765695</t>
  </si>
  <si>
    <t>4845a395-1153-4964-82da-28dfd144440c</t>
  </si>
  <si>
    <t>c4c7856f-101f-4440-b010-fe31727de1a6</t>
  </si>
  <si>
    <t>bcb3fa9d-dad0-4bbe-b01b-f63df2ff0faf</t>
  </si>
  <si>
    <t>3ec86783-b483-450d-9171-9b810b26e102</t>
  </si>
  <si>
    <t>02093d73-dbcc-4010-93b5-00afeac24565</t>
  </si>
  <si>
    <t>3f41c5d8-7d61-48b8-ba15-c6fe0db18a95</t>
  </si>
  <si>
    <t>5a4eaa32-fa45-4e44-ac03-7e7a33fb022e</t>
  </si>
  <si>
    <t>c8f8310c-3fbd-41d7-8a8b-a1bcfc661cfd</t>
  </si>
  <si>
    <t>f57d0df9-bbf5-4042-ae3d-e26c841e0160</t>
  </si>
  <si>
    <t>4be6973a-48fb-4667-a718-60680a5c6822</t>
  </si>
  <si>
    <t>d3863a4a-435d-41cd-9e2a-ac7c341754c2</t>
  </si>
  <si>
    <t>9e439a6f-6e1e-4d4a-990c-38e5a0632d47</t>
  </si>
  <si>
    <t>d58fe1a7-e470-4d75-a66b-8c74d8eac610</t>
  </si>
  <si>
    <t>f5d82ddf-2327-4283-8e95-16d1081ab786</t>
  </si>
  <si>
    <t>e7799548-ebbb-4432-8a96-5782c19df712</t>
  </si>
  <si>
    <t>228d2e8b-1d4e-46f5-8258-72e14519c395</t>
  </si>
  <si>
    <t>53e0c0af-7d15-4040-9bb5-9140d79b0e18</t>
  </si>
  <si>
    <t>a672b9ae-d725-4517-82bc-cbbaa15f3e0a</t>
  </si>
  <si>
    <t>0c52fe28-c179-44d4-864b-6b950c909be4</t>
  </si>
  <si>
    <t>d1a14d37-a1dc-4fa2-917d-c222b7bbf436</t>
  </si>
  <si>
    <t>a5fa4231-91dd-4b7b-97ee-c138b35d2cce</t>
  </si>
  <si>
    <t>9fde336a-a1d8-4d52-abf9-8ed661ae3cf0</t>
  </si>
  <si>
    <t>b3f50d1b-4d06-4f41-ac6d-76c87ecc8765</t>
  </si>
  <si>
    <t>36725b61-aac2-4763-8598-423120f03ff2</t>
  </si>
  <si>
    <t>1fcede17-21db-4428-941a-c527b7b29cbd</t>
  </si>
  <si>
    <t>91001e9e-2ad8-4d03-b206-7bdb73607536</t>
  </si>
  <si>
    <t>bcdf00f7-2e5f-4178-ae72-c033c4d62851</t>
  </si>
  <si>
    <t>8638857e-bef9-4a9f-a885-9fbb646e2ae5</t>
  </si>
  <si>
    <t>517ffd54-aa0b-45c2-a55b-f16a58e2b132</t>
  </si>
  <si>
    <t>bc0e6f59-7da4-452c-8b1c-7f5002d9865f</t>
  </si>
  <si>
    <t>11d22095-0f4e-4bca-bbcf-5e6f1d3c9bfe</t>
  </si>
  <si>
    <t>d8650632-3afd-4fff-946a-12384560d301</t>
  </si>
  <si>
    <t>8c260fcc-6e3f-4a20-9d05-152f03b4cde0</t>
  </si>
  <si>
    <t>d7ee5ec1-e60c-41e9-9afd-302163dd598e</t>
  </si>
  <si>
    <t>78027d02-955a-4c7e-b728-77b62c1f1187</t>
  </si>
  <si>
    <t>e53e5fd4-21a4-49f4-806c-182e30cf4101</t>
  </si>
  <si>
    <t>1aeac598-5aa9-4734-a48f-f6f0b821b5f3</t>
  </si>
  <si>
    <t>5a5a7ef1-63d5-4803-90dc-74dd8ba57099</t>
  </si>
  <si>
    <t>67cfd0e7-88cc-46cb-a767-b41169778ea0</t>
  </si>
  <si>
    <t>36d56671-ec2f-4c38-97b5-f608c97e46cf</t>
  </si>
  <si>
    <t>4449559e-d7f5-48c8-b6d0-38a90ee2c2ca</t>
  </si>
  <si>
    <t>cb39d10f-3d20-4825-8c94-ad6bb1b4a41f</t>
  </si>
  <si>
    <t>13218def-288d-410a-977c-35c92428b7fb</t>
  </si>
  <si>
    <t>54ab84c4-0faf-4cf8-a4e0-9213c2525234</t>
  </si>
  <si>
    <t>1e30d209-bd6a-4876-87cf-58bdb7147dad</t>
  </si>
  <si>
    <t>3ee0f9ac-e3a1-4b96-8f58-c2e8ae71bc4a</t>
  </si>
  <si>
    <t>64b8804b-2992-486f-b233-bb38151b42c0</t>
  </si>
  <si>
    <t>fcd692a2-8723-4b82-bec3-3da08b773bc8</t>
  </si>
  <si>
    <t>806f8969-5060-4271-9269-0dd641cc20b5</t>
  </si>
  <si>
    <t>ae60fb9c-7204-4c05-a57e-2c304a7173b1</t>
  </si>
  <si>
    <t>4c5a48df-15fc-4194-af5c-26307447ccff</t>
  </si>
  <si>
    <t>97ee3eff-5cd8-4b46-90e8-f1ad6c442fa9</t>
  </si>
  <si>
    <t>a4f9c4e2-957c-4399-abe0-3abe310f9036</t>
  </si>
  <si>
    <t>fc374cb1-2b0f-4b5b-9769-656ca1c55bfe</t>
  </si>
  <si>
    <t>657d439e-edef-43c0-b91c-89eda51cf820</t>
  </si>
  <si>
    <t>7469b3d3-b81c-4411-8f86-351f94d647e2</t>
  </si>
  <si>
    <t>d191bae1-b773-4e87-9c20-c440d406061e</t>
  </si>
  <si>
    <t>40e64e67-f773-4fcd-9232-fff1838cba07</t>
  </si>
  <si>
    <t>91d3a60b-0ea0-482a-9903-2043a4c51ce7</t>
  </si>
  <si>
    <t>67386582-8bc5-4675-ac58-f0a53a2d03e0</t>
  </si>
  <si>
    <t>77401e3d-2d22-4ec6-856d-9f34b9a22bd4</t>
  </si>
  <si>
    <t>c1b25681-7aa9-4d16-a473-5247236967af</t>
  </si>
  <si>
    <t>f55edd07-4aef-4581-95ee-2f279e671df9</t>
  </si>
  <si>
    <t>98bf671f-a194-45d6-8cad-62b248e1460b</t>
  </si>
  <si>
    <t>1873f37a-8707-4122-8dcb-64fa432837a5</t>
  </si>
  <si>
    <t>1fc084bb-5318-45c9-baa6-b26056461f34</t>
  </si>
  <si>
    <t>35f0c846-ad1f-4d1b-97b1-1f07818d0e04</t>
  </si>
  <si>
    <t>b9458196-6fba-439b-a406-178cefd2f60d</t>
  </si>
  <si>
    <t>f5bed0b6-76bc-4534-b7ca-28f285e21fad</t>
  </si>
  <si>
    <t>babb55f1-8fd0-4cab-a2c6-1193d6ece357</t>
  </si>
  <si>
    <t>2e66ea5c-b70c-4a4b-b36b-6d056de5c792</t>
  </si>
  <si>
    <t>ee90c4d1-3eb7-4c7c-a7cf-1caf60b2cea0</t>
  </si>
  <si>
    <t>8b0a6756-7fe0-4f40-acff-48ce10edbd19</t>
  </si>
  <si>
    <t>381434ad-59a1-408b-92fa-50c64d410127</t>
  </si>
  <si>
    <t>81a2553b-8b55-4049-a563-1ee3382ad587</t>
  </si>
  <si>
    <t>c928ed29-1ca4-499a-827f-e50deff71302</t>
  </si>
  <si>
    <t>00ada3f0-c9fb-4f9c-a6c7-575e366a5023</t>
  </si>
  <si>
    <t>29c8789e-b451-471b-9c89-6deeb734d33f</t>
  </si>
  <si>
    <t>51c2ae5e-cc70-4bf5-a6d9-42b2922fd362</t>
  </si>
  <si>
    <t>649ec998-2fce-4f3f-a990-d4c3673a6451</t>
  </si>
  <si>
    <t>abcc8c0d-8b15-4057-8348-dcc8139ee6ec</t>
  </si>
  <si>
    <t>78f0be72-da7c-4b43-bb54-5a16e489eb86</t>
  </si>
  <si>
    <t>47437032-08c9-40d0-aa6c-d679f181d876</t>
  </si>
  <si>
    <t>608c7fbc-a5de-4707-b13e-1ddc289e99a2</t>
  </si>
  <si>
    <t>2b18abb1-b13e-4c14-ba60-c9d4cfdf081e</t>
  </si>
  <si>
    <t>021632af-3c2c-4f00-b7b5-c9d3b49a05c4</t>
  </si>
  <si>
    <t>f5005252-f2d7-47e9-9072-813555712167</t>
  </si>
  <si>
    <t>7c35c7cc-2b24-438b-b94e-b4e5b0b39fe9</t>
  </si>
  <si>
    <t>90a33137-c026-4d06-aaaa-328fc440101e</t>
  </si>
  <si>
    <t>b0792240-bf84-406a-ab93-40ffe7c43a59</t>
  </si>
  <si>
    <t>035aaa0a-1413-4650-adc7-af3776862650</t>
  </si>
  <si>
    <t>4c79fc3a-bed3-4e4f-b4ad-871472dbb9cd</t>
  </si>
  <si>
    <t>66765e38-3d33-4edd-9748-af41368fbca7</t>
  </si>
  <si>
    <t>071f31f0-b4b8-48cf-921d-25e32a324090</t>
  </si>
  <si>
    <t>127ea246-ca3f-4673-b7b2-11e2bb6cd4d0</t>
  </si>
  <si>
    <t>c9c10019-8612-4066-9f9c-d1fd54303f27</t>
  </si>
  <si>
    <t>3fc6dc70-9cd5-409f-9494-d24606c811ea</t>
  </si>
  <si>
    <t>99d813b1-711b-49a3-90b0-ebadba5c49cc</t>
  </si>
  <si>
    <t>aeef4eba-45ab-495e-9f9c-a419ec4e4abd</t>
  </si>
  <si>
    <t>5e14b2f6-50f2-4f58-8679-c56330c30056</t>
  </si>
  <si>
    <t>ada11829-79bf-40d3-903e-41ee60ac46be</t>
  </si>
  <si>
    <t>8966934d-82c3-46e1-a181-a26835628147</t>
  </si>
  <si>
    <t>906a2d5f-ea35-4b6c-94c6-1fddd69636ee</t>
  </si>
  <si>
    <t>0eb3b557-dd60-459c-86cd-9c763934b525</t>
  </si>
  <si>
    <t>8f0423f7-781b-45e8-b5c5-fc0590b8617c</t>
  </si>
  <si>
    <t>029d0c6c-5b33-4ca8-9708-1320c2ace750</t>
  </si>
  <si>
    <t>64d61cd9-386b-4c49-929f-2ada9d96647e</t>
  </si>
  <si>
    <t>ef1abe2c-f7fd-4a50-b5aa-2bf320962596</t>
  </si>
  <si>
    <t>1242ad40-d74b-4605-a0c7-28bd9a1722e4</t>
  </si>
  <si>
    <t>c0fdc25c-17c8-4911-b08f-531961216532</t>
  </si>
  <si>
    <t>daa738e4-c098-440f-b2a5-87bf5784f050</t>
  </si>
  <si>
    <t>41997d07-c57c-4c78-aff5-8ce42b2d982a</t>
  </si>
  <si>
    <t>243b4652-0830-40aa-b0cc-902af833b3a5</t>
  </si>
  <si>
    <t>797473cf-9f22-4778-97f2-aebdc0bf80c9</t>
  </si>
  <si>
    <t>3cfa2617-aa96-47d0-a9a9-feca5081f081</t>
  </si>
  <si>
    <t>f12c5ccf-3d6a-476d-adf9-a3b051efad09</t>
  </si>
  <si>
    <t>26001bb9-f81b-4622-b15f-90d3dc649f34</t>
  </si>
  <si>
    <t>a8134e57-a37c-44f5-bf69-c140dc8f2b0e</t>
  </si>
  <si>
    <t>79420c2d-d9b8-42b7-b01f-cfff20344e89</t>
  </si>
  <si>
    <t>a591973a-215e-4737-88e5-64218ae95816</t>
  </si>
  <si>
    <t>c6214523-08b3-434c-9eaa-ba78be40e901</t>
  </si>
  <si>
    <t>9fdb5e5d-f4a0-454b-8fea-71b3c70e676e</t>
  </si>
  <si>
    <t>24a4408f-a314-47e3-8ce0-fb0f6674fdec</t>
  </si>
  <si>
    <t>333117b1-b6ee-4e21-a012-9e9381fa5c00</t>
  </si>
  <si>
    <t>4e18872f-0277-4669-a355-91705dc5b7bf</t>
  </si>
  <si>
    <t>5a3cd928-e0a8-4cea-ab5f-fc4cf77dfab2</t>
  </si>
  <si>
    <t>11cebdde-5957-4e03-8713-e493adbca46f</t>
  </si>
  <si>
    <t>53255323-3cc6-4acd-aa79-2255efd75be3</t>
  </si>
  <si>
    <t>d460e0e9-5c5f-4a89-afc9-428b2b6a65c6</t>
  </si>
  <si>
    <t>3e20009c-9628-48f7-a06c-df5cfc565704</t>
  </si>
  <si>
    <t>8e801d84-47f0-462f-92b3-e5d673c44b7a</t>
  </si>
  <si>
    <t>fdba4df6-e938-418f-8dbf-7f25cb346017</t>
  </si>
  <si>
    <t>d81610cb-a096-4e4d-ba7b-08f26ccdd22e</t>
  </si>
  <si>
    <t>670cbe4b-7bb2-4957-b1fe-1ce86c11233f</t>
  </si>
  <si>
    <t>4d549491-f009-4beb-9bb3-82e24e4971c1</t>
  </si>
  <si>
    <t>1da29bb9-7739-493d-8253-4af934053a6a</t>
  </si>
  <si>
    <t>447aeccf-6806-471e-afce-e07380932e7e</t>
  </si>
  <si>
    <t>963a7cf1-fe74-4222-8aa2-4cba42a44e4e</t>
  </si>
  <si>
    <t>6adfd88f-1bdb-4d95-b35b-2412ac12897b</t>
  </si>
  <si>
    <t>fad80740-1bba-45d2-87ea-4b94a45bc1fb</t>
  </si>
  <si>
    <t>40011e0a-a704-4e55-8711-92b21b4fb4a3</t>
  </si>
  <si>
    <t>2fc6ae9d-b05c-4864-b6d5-95fea2dccb5d</t>
  </si>
  <si>
    <t>59b6eedd-4b05-43b7-a942-ae56de54574b</t>
  </si>
  <si>
    <t>c3d30a76-5380-4691-8fa6-2b9f7a447394</t>
  </si>
  <si>
    <t>436738c3-6d45-4817-a4aa-2e3475c44eca</t>
  </si>
  <si>
    <t>54d027f2-d529-4e8f-8026-41dbdf50685e</t>
  </si>
  <si>
    <t>47367775-aa96-485d-9644-864b2b5863cf</t>
  </si>
  <si>
    <t>d36e1297-2ac3-4b1b-a691-458372357e66</t>
  </si>
  <si>
    <t>aca5fc71-ae97-4a0b-be57-9c6d380816ab</t>
  </si>
  <si>
    <t>0ad17464-194c-4a9e-8de5-ee8e9361af94</t>
  </si>
  <si>
    <t>e4b34c4b-a689-4a7b-bded-9b8f90b87198</t>
  </si>
  <si>
    <t>7047678b-ea49-4146-8f19-0652c695d327</t>
  </si>
  <si>
    <t>96ceaddf-ecd0-4e48-af63-17dad74d69ff</t>
  </si>
  <si>
    <t>4aa35f39-d392-4e6a-93be-35689d84221d</t>
  </si>
  <si>
    <t>89bcb713-ce1e-47cf-98b8-a615f9792697</t>
  </si>
  <si>
    <t>06a02487-0d5b-4f93-ba7c-e2e3e75d5cbd</t>
  </si>
  <si>
    <t>3b6f43d6-78ea-45c0-94aa-101aa7e6e995</t>
  </si>
  <si>
    <t>f0cb03c2-2ae3-4b94-a10f-8525092af2a6</t>
  </si>
  <si>
    <t>a8b54970-9b6d-4e6c-97d9-2d451d0906fc</t>
  </si>
  <si>
    <t>5bc4e877-940c-4d43-b063-067dbcd6706e</t>
  </si>
  <si>
    <t>94cbfa51-c786-4f71-8c90-10aa1803f5be</t>
  </si>
  <si>
    <t>b243626b-8378-4fa5-9c0b-87153c56d463</t>
  </si>
  <si>
    <t>3e7773c9-dbc8-46c2-a02d-a7a1fca8c0af</t>
  </si>
  <si>
    <t>505307bd-29d7-4bc4-8272-ae716a54f3ec</t>
  </si>
  <si>
    <t>0d444777-c255-4c43-8d87-d7feb3401cdd</t>
  </si>
  <si>
    <t>658ddd7b-131c-4ba7-8426-008587f3dae3</t>
  </si>
  <si>
    <t>1f91231d-bfdf-4259-870c-c9909c57c9ce</t>
  </si>
  <si>
    <t>357fe542-a7cc-431c-b23b-f3be5c8c0d2c</t>
  </si>
  <si>
    <t>0c668bdb-09b9-4254-b8ba-bf98120dfc00</t>
  </si>
  <si>
    <t>04e94146-43c6-4e6d-9d14-cf872519067a</t>
  </si>
  <si>
    <t>26af0358-30f9-4317-b63b-4e80fac898ef</t>
  </si>
  <si>
    <t>c5f373c0-ba99-420f-95e7-8fa37959c951</t>
  </si>
  <si>
    <t>29bc9352-0bed-4c64-a3c9-392f99d5d2ed</t>
  </si>
  <si>
    <t>2fca085f-c61a-40c1-b6cc-f2f32825dc8d</t>
  </si>
  <si>
    <t>227dc20b-9dfa-4f4a-b025-60c3d6f74241</t>
  </si>
  <si>
    <t>f019c634-42b7-4ad5-a307-eff4ffaae973</t>
  </si>
  <si>
    <t>001d7b49-adfd-4f52-87d6-e44020cf844a</t>
  </si>
  <si>
    <t>469aeda3-9d95-4547-9c6e-99c033b17e0e</t>
  </si>
  <si>
    <t>dbab12db-54f0-4924-b168-83b72d7aff2f</t>
  </si>
  <si>
    <t>16a2c147-7dfd-434b-852e-ddc854409df9</t>
  </si>
  <si>
    <t>3a5436dc-6766-4a15-bead-8ba04979e5a2</t>
  </si>
  <si>
    <t>c3de3428-6641-406f-bf91-2b09a1abafc0</t>
  </si>
  <si>
    <t>5c0cbf15-183e-498c-bf7c-9c15a163d255</t>
  </si>
  <si>
    <t>ca21cc3a-944e-4e68-a0ea-035cd621b9b4</t>
  </si>
  <si>
    <t>4404cdb4-5d6e-4209-bdd7-d24c7755520a</t>
  </si>
  <si>
    <t>dcd73814-7676-4a7b-89c2-123349bbef25</t>
  </si>
  <si>
    <t>6dee8583-8114-4bc0-9c67-c90c60ec38de</t>
  </si>
  <si>
    <t>f2b8fb31-76d3-40de-b391-14c06cad11d1</t>
  </si>
  <si>
    <t>2b981540-1928-4b2e-a008-abfb5acd4454</t>
  </si>
  <si>
    <t>01563e66-f879-4db5-b1d2-cb563dd75a18</t>
  </si>
  <si>
    <t>e6a2e819-0949-458d-bd7b-23480d57a197</t>
  </si>
  <si>
    <t>1aac37a5-7703-4d82-8dd1-e99e0fd2343d</t>
  </si>
  <si>
    <t>34b6ab65-39a3-4e46-9ab5-0faefff1ddab</t>
  </si>
  <si>
    <t>0aa25c83-703a-4e79-9102-2363128159bb</t>
  </si>
  <si>
    <t>95d79294-f5e9-4782-bc49-f015199cb740</t>
  </si>
  <si>
    <t>039105a2-7b70-4a1e-9470-9dabcf8971d3</t>
  </si>
  <si>
    <t>2701c136-2540-48d4-9de9-b371bd60aede</t>
  </si>
  <si>
    <t>d1637902-c90e-4083-8b1c-13897742e8d5</t>
  </si>
  <si>
    <t>9dd026c5-c5d1-4417-b8ae-bd731b8649b4</t>
  </si>
  <si>
    <t>cc7cdf96-c949-482c-ac44-b369208022ee</t>
  </si>
  <si>
    <t>8aae609c-2c7a-40e4-b049-78e05b9ba666</t>
  </si>
  <si>
    <t>948273c4-efd0-4597-8ab5-915b599da329</t>
  </si>
  <si>
    <t>d8df4e84-1ede-410f-b5ed-f95def0a2e79</t>
  </si>
  <si>
    <t>25e8eec8-0b49-4d94-a72c-4e0cf00e238d</t>
  </si>
  <si>
    <t>c3536950-0a71-4789-a3d3-cc3bd2b271b5</t>
  </si>
  <si>
    <t>78661630-a375-47b9-8c9c-e2d3ba36a022</t>
  </si>
  <si>
    <t>b173e780-0e15-432c-90c6-a1188c054a1a</t>
  </si>
  <si>
    <t>a0277956-94ee-45d0-be42-cb152b64436c</t>
  </si>
  <si>
    <t>65b1fbd6-1e2b-4ec1-8e15-e5cdfbc7f2bb</t>
  </si>
  <si>
    <t>df7c3074-16ee-48f1-a270-937ad8c5f3b0</t>
  </si>
  <si>
    <t>aa76ccee-2aed-4607-9c25-01c0dc8a01c2</t>
  </si>
  <si>
    <t>70a6b1dd-a776-4df8-a997-869a1dd463a1</t>
  </si>
  <si>
    <t>eb4bae03-2cc1-49fc-b4f2-c75a60ce42c3</t>
  </si>
  <si>
    <t>3de1d2d3-f702-4910-9b71-132b9c495d34</t>
  </si>
  <si>
    <t>aa0a3c1c-5e9a-42c9-90e4-195358f0a167</t>
  </si>
  <si>
    <t>048a3865-333d-4063-8126-ab1967ff6609</t>
  </si>
  <si>
    <t>14d0f45e-4968-4e95-bc05-05a2429a013f</t>
  </si>
  <si>
    <t>3bd2d235-ceab-4cfe-a7b5-62bad2a914ac</t>
  </si>
  <si>
    <t>e7841868-261d-4ab5-99c3-fd8bca07c52a</t>
  </si>
  <si>
    <t>5eb95682-d7de-4016-b184-a5bb72bdf28b</t>
  </si>
  <si>
    <t>f0eec462-e5cc-402b-a5c4-85f18f5cb58f</t>
  </si>
  <si>
    <t>685d7527-ce9a-45be-8c8b-1299f889c7de</t>
  </si>
  <si>
    <t>bd103aa3-1d9c-4a70-9bd4-743e72c54274</t>
  </si>
  <si>
    <t>93449d7c-db98-4922-a4a7-5bbe0d405a3a</t>
  </si>
  <si>
    <t>a216e27b-6673-48d3-be43-9567f2990999</t>
  </si>
  <si>
    <t>ad22236a-c9e4-4020-8dd9-de0ddb722996</t>
  </si>
  <si>
    <t>246aad14-1668-48d4-a8cf-e68929a5d7c6</t>
  </si>
  <si>
    <t>0a02643e-c7e6-439d-8e86-e0b7fb0dc645</t>
  </si>
  <si>
    <t>5232907a-96eb-4dc0-a71b-8498e4b9a65c</t>
  </si>
  <si>
    <t>dab04b61-829c-4d17-8439-9a1f72387da4</t>
  </si>
  <si>
    <t>8d62f71b-c236-4ed0-b103-7b97bcb64148</t>
  </si>
  <si>
    <t>f1ef804a-1711-4844-a18e-5d72bf4395f0</t>
  </si>
  <si>
    <t>07a01045-a0c5-4244-8f88-cc721a089b10</t>
  </si>
  <si>
    <t>7937d52e-2921-418f-8ceb-20dc0b818c4a</t>
  </si>
  <si>
    <t>d06ba68a-6a97-4bce-b3ea-7f04ebf85bca</t>
  </si>
  <si>
    <t>0489bbad-5525-41db-b81e-f8df83bbc95e</t>
  </si>
  <si>
    <t>e4dcc72c-3ddd-43bd-b72a-eae96db97541</t>
  </si>
  <si>
    <t>76e561e0-cfee-44cc-bafe-a842818617c0</t>
  </si>
  <si>
    <t>62fed8ef-a367-47e9-8011-6ce3d691b617</t>
  </si>
  <si>
    <t>718e36ff-ee45-4925-b2bc-0c312ebe7d1b</t>
  </si>
  <si>
    <t>722b145c-0d73-47f3-8362-e18e5c260cf3</t>
  </si>
  <si>
    <t>0a52cf7b-678b-412d-99df-b17eb8b40994</t>
  </si>
  <si>
    <t>3ef12817-4792-41e4-bbd7-aa448951a908</t>
  </si>
  <si>
    <t>14486d9c-9880-4f59-9cec-f26b6b6d3121</t>
  </si>
  <si>
    <t>18a5bccf-664e-419f-a198-ed0dc9bcea69</t>
  </si>
  <si>
    <t>7630637b-1ea6-4e19-8264-18a125b53e0d</t>
  </si>
  <si>
    <t>533126ca-791a-434f-91a2-37646b4e0d45</t>
  </si>
  <si>
    <t>d24447bf-bacf-453b-8e1d-98a93f479b36</t>
  </si>
  <si>
    <t>869ae743-2e94-455f-8e1e-d97e8f8a45d7</t>
  </si>
  <si>
    <t>78a546fb-ed56-4b42-bc65-ab47d7fcdc99</t>
  </si>
  <si>
    <t>5f70023e-bde3-4c6b-b985-ea92e8241750</t>
  </si>
  <si>
    <t>b40e2a0f-f2f3-4c2a-bd3f-d79bf53c2110</t>
  </si>
  <si>
    <t>5b6b1c3e-4bb2-41cf-bf79-6f13dc2b3e06</t>
  </si>
  <si>
    <t>d23842ad-9dde-4099-b986-d61d1f1c4f17</t>
  </si>
  <si>
    <t>b0689966-92bd-4940-846e-ce706b0b0fac</t>
  </si>
  <si>
    <t>839e9c74-2bbf-4aae-b20b-cc047510a85a</t>
  </si>
  <si>
    <t>f544664b-dca4-4323-940e-760e54e9d4cd</t>
  </si>
  <si>
    <t>a1d31389-7321-41d9-9670-9af7b7d7d59f</t>
  </si>
  <si>
    <t>6a800307-2bd7-4111-a1c7-336a8d5ad15d</t>
  </si>
  <si>
    <t>7bf467a0-ee60-40bf-8e41-b16adea658ca</t>
  </si>
  <si>
    <t>e4fed84b-130c-4c38-94fc-c82ddc48050a</t>
  </si>
  <si>
    <t>80a466ff-f83a-4494-a378-cd0e3dcda67c</t>
  </si>
  <si>
    <t>f906b336-dd36-4e04-984f-2ac09d0f261a</t>
  </si>
  <si>
    <t>ce648db6-4d60-417e-8af7-96e0440554b5</t>
  </si>
  <si>
    <t>618b3b1c-97cb-4ab6-a7c7-9632bf4e7920</t>
  </si>
  <si>
    <t>577dc080-6874-4a3a-9146-ba03fe7aae90</t>
  </si>
  <si>
    <t>1d122c5f-64b7-4330-9b9f-a49a05ce4f2f</t>
  </si>
  <si>
    <t>44305d60-3dd1-4767-bc5f-82f8788a8983</t>
  </si>
  <si>
    <t>be140511-dc20-456c-ab45-a5e12c092211</t>
  </si>
  <si>
    <t>6d34a2df-8d69-42f7-8495-23fe361d2e4a</t>
  </si>
  <si>
    <t>f04a1d62-96b3-48cf-92af-068556c1b343</t>
  </si>
  <si>
    <t>5b36e15b-baf3-4914-a277-e6b273e5ac2a</t>
  </si>
  <si>
    <t>448ec83f-3c55-4313-a0c3-cfaec2a9b96e</t>
  </si>
  <si>
    <t>db0d39bd-5951-4d3d-b199-371da2d798de</t>
  </si>
  <si>
    <t>b7ce093d-2592-4cb2-affd-20b2a25bb9e4</t>
  </si>
  <si>
    <t>fc7b57ae-3426-4632-8c2d-982798ddddc1</t>
  </si>
  <si>
    <t>5d557b40-6f26-4dd0-b54c-2945ae0fb835</t>
  </si>
  <si>
    <t>15fe57e8-9f84-48fa-9acd-340f9f919408</t>
  </si>
  <si>
    <t>4c303f7b-e1d3-49e6-9aed-5ff2622bb4f4</t>
  </si>
  <si>
    <t>4f04f04b-5a04-4538-ba50-0bf962d1cc56</t>
  </si>
  <si>
    <t>41388000-c3f0-488a-a99b-0f983f716b07</t>
  </si>
  <si>
    <t>fd7721ef-77a4-4d74-beec-574291e7b110</t>
  </si>
  <si>
    <t>8d55f31a-b908-48a1-9744-e6d9f6942271</t>
  </si>
  <si>
    <t>a48c505c-4a51-4607-a96b-2fadc260cb34</t>
  </si>
  <si>
    <t>ca1597f0-90ad-4118-9db0-81eb00cad746</t>
  </si>
  <si>
    <t>de09541b-4c22-4ebd-b33d-1e20cbcd295b</t>
  </si>
  <si>
    <t>6248ad80-a1f1-4b2e-b97e-4bb2b12da23f</t>
  </si>
  <si>
    <t>a1355d7e-f7e8-4cea-9c35-9ebb2e0300fc</t>
  </si>
  <si>
    <t>6419e986-096c-4176-b2bc-798f8b2af0a4</t>
  </si>
  <si>
    <t>c965626c-d3c2-4cf5-a52a-fd62e0023fa9</t>
  </si>
  <si>
    <t>69ad9cd4-0e19-4a39-84e2-17fbdc015d10</t>
  </si>
  <si>
    <t>6401c228-1afe-4355-b776-ff222983a728</t>
  </si>
  <si>
    <t>62dd93e7-d8b1-4739-a7d4-a79ebeb15cd0</t>
  </si>
  <si>
    <t>8bc098d4-301c-4d94-826c-769329219b27</t>
  </si>
  <si>
    <t>7f152437-6ba3-41f3-a2e9-92ca799fe3d6</t>
  </si>
  <si>
    <t>d9b3db0d-9587-4890-945c-8416141a7361</t>
  </si>
  <si>
    <t>4f2b09cb-c5ea-4e43-85b6-bd15b01ddc14</t>
  </si>
  <si>
    <t>718ff9f0-1401-4c60-9d78-ae717bf85d2a</t>
  </si>
  <si>
    <t>1e034d67-f56d-4504-a699-5c4f7c22d2a5</t>
  </si>
  <si>
    <t>941de77e-ebb5-402d-9498-04e468103e0d</t>
  </si>
  <si>
    <t>d4d5cabd-efd0-4718-b0f9-66cbc4b2bac0</t>
  </si>
  <si>
    <t>3902c42b-dc6e-4032-b256-69aa72d31a71</t>
  </si>
  <si>
    <t>e5c9ef20-5a5b-402d-ad7f-643e8466c4f0</t>
  </si>
  <si>
    <t>31ae31a1-9526-43c4-86a7-2ac58d4b7f94</t>
  </si>
  <si>
    <t>d15b2737-123d-4c5f-9477-691d15f2dbda</t>
  </si>
  <si>
    <t>7bf1892c-c026-4fa9-8f92-084b9b85ee48</t>
  </si>
  <si>
    <t>121e4409-da8c-4639-8cb9-b0ea42b38ea7</t>
  </si>
  <si>
    <t>0a92a007-0f5d-42cf-9e00-47794fd693c9</t>
  </si>
  <si>
    <t>6d8dc5ba-1b3e-4e28-9ff4-7c57f434c3bf</t>
  </si>
  <si>
    <t>f6432e0e-77dd-4f5b-9bb1-042e2c46e08e</t>
  </si>
  <si>
    <t>21a0c1eb-db0c-43c1-b3ea-8bdc7616a409</t>
  </si>
  <si>
    <t>904b9765-26f2-485f-83a8-a5544b790b9f</t>
  </si>
  <si>
    <t>4e74a08f-d6fc-4e41-a8b1-d58ea3e446d9</t>
  </si>
  <si>
    <t>383dc98e-cc6c-4796-881a-0eb41a9b5df1</t>
  </si>
  <si>
    <t>f1d08a3a-f27b-461f-bd98-b0bffb15aa44</t>
  </si>
  <si>
    <t>ed425de9-3e9f-4a28-9408-a1e48f23e53b</t>
  </si>
  <si>
    <t>dc1a4874-ddd7-4ae4-8918-c0c9b959e8de</t>
  </si>
  <si>
    <t>324ef14c-6f30-4736-a8be-4855f31d5024</t>
  </si>
  <si>
    <t>3d254db6-9d0d-4038-9cec-a19fd831ead5</t>
  </si>
  <si>
    <t>ae77c639-e2ab-49aa-afd8-9aff2105d347</t>
  </si>
  <si>
    <t>262a1062-692f-49dc-b377-09b633ee5874</t>
  </si>
  <si>
    <t>0fb0a4a5-2363-4ada-b5d0-8ce865513ef3</t>
  </si>
  <si>
    <t>37d556ae-ed56-455e-9e88-17bd4ae974b5</t>
  </si>
  <si>
    <t>8dd5e1fd-8688-4cf2-bfd6-824bf725fa2b</t>
  </si>
  <si>
    <t>60b3ecbc-0290-41bb-b9c2-5cc338a617bc</t>
  </si>
  <si>
    <t>d9a76aa8-593b-4c6a-9558-19d30cbc33e0</t>
  </si>
  <si>
    <t>a1794f0d-e000-42a6-9470-64a1e4bf4b67</t>
  </si>
  <si>
    <t>385257a7-ac26-446e-ac99-f3d1b538480e</t>
  </si>
  <si>
    <t>227d391a-20b8-45a9-bbd2-75c2022631e8</t>
  </si>
  <si>
    <t>34d90044-bba4-4ee2-bd17-6aea0c77d013</t>
  </si>
  <si>
    <t>f17142cd-cc7c-4a7e-9447-4b0d79007cb4</t>
  </si>
  <si>
    <t>f5c4af48-8680-4c61-969e-a1995a526874</t>
  </si>
  <si>
    <t>a505881b-cffb-4fc3-ba5c-47eb95f590f3</t>
  </si>
  <si>
    <t>d5674a27-aff6-4399-b139-4fda20fd6ecc</t>
  </si>
  <si>
    <t>17ab9842-f98f-4a5b-a0e2-2c2ce1b3e972</t>
  </si>
  <si>
    <t>4fffb4ef-78d5-4327-9041-28bb9acc7811</t>
  </si>
  <si>
    <t>ddf064dd-0be2-4931-8c39-00b98670a734</t>
  </si>
  <si>
    <t>a1c6227d-6571-4c93-b5b6-857690cbcc1b</t>
  </si>
  <si>
    <t>c2686090-0d3c-4899-bd12-0350e211584d</t>
  </si>
  <si>
    <t>2de37d09-7cd1-468d-b329-f0d5c3b8b2dd</t>
  </si>
  <si>
    <t>45e49c42-2713-4b45-8112-18732b2de7f2</t>
  </si>
  <si>
    <t>bf9bf4e6-ee89-47c3-8ce8-8c6b7b01a082</t>
  </si>
  <si>
    <t>f8177a30-b9a3-487c-b7f2-ecdd3d9db5d4</t>
  </si>
  <si>
    <t>197980ed-9556-452a-858c-da7c24fb7d39</t>
  </si>
  <si>
    <t>a714a041-2398-492e-8cf4-bcf7524be7f1</t>
  </si>
  <si>
    <t>63ffbbbe-fc25-4277-aee1-04a5ba6ac67a</t>
  </si>
  <si>
    <t>c40d2db3-4e5d-474c-bdf8-8a3939ff8b39</t>
  </si>
  <si>
    <t>87715cfe-f332-4b32-bb1c-3401116e0bc2</t>
  </si>
  <si>
    <t>50b8c62a-b4c9-478b-a2e8-e26993607e06</t>
  </si>
  <si>
    <t>5d740248-40f9-4293-97ed-75e3ba0b17ed</t>
  </si>
  <si>
    <t>b900c197-3931-4a72-a591-8dd11c5f5bc5</t>
  </si>
  <si>
    <t>f6fcb245-cd75-4a70-b190-49b4aedc34a7</t>
  </si>
  <si>
    <t>18dec4e6-5809-45dc-9baa-0686cca19898</t>
  </si>
  <si>
    <t>0c0f84d0-026a-4d11-837e-610af0ed4565</t>
  </si>
  <si>
    <t>b20e9290-25d1-4940-a616-a96778dd6107</t>
  </si>
  <si>
    <t>0f411068-116c-4b7b-a637-a3d10fe49ae1</t>
  </si>
  <si>
    <t>cebd2acc-fd36-48d7-a905-6a6e67e144f8</t>
  </si>
  <si>
    <t>1119a053-bca6-4d35-814c-95789001f3b8</t>
  </si>
  <si>
    <t>7e521c44-2f87-4c49-b0ce-bb9dc1d1febb</t>
  </si>
  <si>
    <t>4718811a-9404-4434-9f4f-a8fc32a4b708</t>
  </si>
  <si>
    <t>9fd1f48a-f427-49dc-b98c-6c56a57395c7</t>
  </si>
  <si>
    <t>ffefb64f-a698-442d-9258-e862288c5753</t>
  </si>
  <si>
    <t>4b5c7341-6f14-44e2-bb1b-ea12f31f9373</t>
  </si>
  <si>
    <t>69b8e86f-e4ea-454b-8ec8-0f54c7dcd724</t>
  </si>
  <si>
    <t>728417e6-3a3f-47cd-bfa5-6cdb3174f4fa</t>
  </si>
  <si>
    <t>74498788-be14-4aaa-80e3-be5c55e03c52</t>
  </si>
  <si>
    <t>946f24c6-a369-4da4-af4f-1d1c99448258</t>
  </si>
  <si>
    <t>0e7d021e-0e2b-401b-9534-f2945fc13e7c</t>
  </si>
  <si>
    <t>2dcd7b34-d4b3-4bd9-b8d5-c09ee70b0675</t>
  </si>
  <si>
    <t>f4134d2f-c7cd-4f8d-8b31-1bee31fc7e82</t>
  </si>
  <si>
    <t>7a03cd04-aa59-49bf-a107-70cb17817ee1</t>
  </si>
  <si>
    <t>5c019bbd-560c-44e3-a289-553c0efd3341</t>
  </si>
  <si>
    <t>2a30a1e3-bb5e-493d-8707-626dc81c25b8</t>
  </si>
  <si>
    <t>eb6077b2-0436-4fa6-9222-6a39279cb7a2</t>
  </si>
  <si>
    <t>bff89c63-3ef0-49d6-a9fa-7441a56e25cb</t>
  </si>
  <si>
    <t>e1482982-2974-4b98-a40a-768a76cf9387</t>
  </si>
  <si>
    <t>7a2344eb-47a5-4135-862c-70cf284de5d9</t>
  </si>
  <si>
    <t>ba1c8f27-c851-408f-ba6e-1e4f987a8d44</t>
  </si>
  <si>
    <t>a6cd3ef3-2ff0-4781-b3f3-20445b93a75d</t>
  </si>
  <si>
    <t>977e6057-1563-42d6-bb24-91bd86281b08</t>
  </si>
  <si>
    <t>30d05bbd-887f-4780-9e3b-1eddd5074ee8</t>
  </si>
  <si>
    <t>b0fdf4c7-2900-4cf4-8770-df2b9445ed17</t>
  </si>
  <si>
    <t>aaf539dd-67ff-4b5d-b9f1-ad2d225a9374</t>
  </si>
  <si>
    <t>411bc129-ea7d-4ea4-b1d5-577a072312cc</t>
  </si>
  <si>
    <t>e0bbde1b-581f-4d77-8d31-b272a9062560</t>
  </si>
  <si>
    <t>0e2cad79-68ea-4dda-88fd-e5e319c02e6d</t>
  </si>
  <si>
    <t>928e24d7-bd6d-463a-bdf0-1ac384bf3335</t>
  </si>
  <si>
    <t>61bba667-b799-4097-9c49-6561b14a5e46</t>
  </si>
  <si>
    <t>df36be52-64dc-47a4-9f5d-0e3d2f507920</t>
  </si>
  <si>
    <t>1bf1d3ba-6885-4d62-bc42-0e51ba71be84</t>
  </si>
  <si>
    <t>2a6da535-8a18-45c3-8a09-a305e46e973c</t>
  </si>
  <si>
    <t>49eae3e0-a42a-4975-827d-f4d7bf987801</t>
  </si>
  <si>
    <t>7248bebb-cb28-4fec-87bc-1e1e90cf32d3</t>
  </si>
  <si>
    <t>dbb6b508-5dd7-4bc5-b09a-46752c159d0f</t>
  </si>
  <si>
    <t>1871fb36-55f2-4aca-9d12-115cd83fc800</t>
  </si>
  <si>
    <t>69cec75b-aca1-4f36-916c-af2b59bb8682</t>
  </si>
  <si>
    <t>96aa79d3-9f33-4dae-82a2-007c2a7c1339</t>
  </si>
  <si>
    <t>889efaa6-b1dc-465f-89ea-89c692328105</t>
  </si>
  <si>
    <t>269be3f5-0c14-40c7-87f1-958ce7d2c90a</t>
  </si>
  <si>
    <t>4a5d745a-095b-4584-a93b-d1acee3eed1c</t>
  </si>
  <si>
    <t>f497a7ae-3df3-4597-9f7f-22b90256338d</t>
  </si>
  <si>
    <t>b52765cb-4640-4293-869c-481e615189c2</t>
  </si>
  <si>
    <t>20213850-ee08-4efd-9344-17859977b9b1</t>
  </si>
  <si>
    <t>49d32503-c2f6-40f9-8d75-95fa894d8381</t>
  </si>
  <si>
    <t>b17c88b8-f207-455c-b89b-08fabc97c620</t>
  </si>
  <si>
    <t>4067a7e3-0042-4be9-823b-53c07c550a59</t>
  </si>
  <si>
    <t>15f88f54-1fba-4a85-a2a6-862959c9c30c</t>
  </si>
  <si>
    <t>ff58fa89-7372-46cc-9f00-88017e421598</t>
  </si>
  <si>
    <t>9bff1a90-14fe-49f5-b566-da2c371a4c03</t>
  </si>
  <si>
    <t>5e8fbb1a-feab-46f4-b07a-90762bb4a823</t>
  </si>
  <si>
    <t>8e1217d7-4722-485a-984e-d5240bfa403a</t>
  </si>
  <si>
    <t>765891f4-cf64-48c8-8670-e6d6e542dd57</t>
  </si>
  <si>
    <t>73a2739b-1e3b-4b53-a988-20810c453874</t>
  </si>
  <si>
    <t>5c740918-829d-49d7-9234-5202c3a64570</t>
  </si>
  <si>
    <t>f181bba6-0aa3-4af0-98e9-6ef7f2d67b73</t>
  </si>
  <si>
    <t>7aa347e6-7597-4b20-9212-660f15f25150</t>
  </si>
  <si>
    <t>efd32675-dad7-4de2-bf3c-9de5ece71f32</t>
  </si>
  <si>
    <t>a0328b6d-c747-4ac6-b131-1842abf2e7e3</t>
  </si>
  <si>
    <t>b0e394f9-04fa-4d34-ae9c-39e5162ab169</t>
  </si>
  <si>
    <t>5fbde694-c9d2-43ac-a726-256379f23bbc</t>
  </si>
  <si>
    <t>63b17ce7-ca7d-49af-a168-368658046369</t>
  </si>
  <si>
    <t>d7cae7bd-1cea-4803-bd3a-4e5c0b92e92c</t>
  </si>
  <si>
    <t>391574a0-7fab-4913-9b50-53f5eba669f0</t>
  </si>
  <si>
    <t>9e0e7aa4-70e1-4e51-8173-76ed9bfa3fa5</t>
  </si>
  <si>
    <t>18128db6-8330-49c1-8460-b9d2d296cb0c</t>
  </si>
  <si>
    <t>56ab3313-8e4c-4f96-b224-c82b53babc7f</t>
  </si>
  <si>
    <t>ce7b8e31-5c56-4a4a-a10d-215e58610dee</t>
  </si>
  <si>
    <t>44919493-fe5f-4abc-8f80-90123d0cdb62</t>
  </si>
  <si>
    <t>87134f5b-d8c4-42fd-a4d5-0edbdb0ed106</t>
  </si>
  <si>
    <t>b8ef0bff-8f8e-4374-a9b9-295231c5705c</t>
  </si>
  <si>
    <t>dc1ed494-901c-4833-828d-edbf6bae02eb</t>
  </si>
  <si>
    <t>08d36c93-16af-4e1a-bcf4-f6315387e02b</t>
  </si>
  <si>
    <t>bf87cb6d-9667-4696-96bd-221bac091cf4</t>
  </si>
  <si>
    <t>a6865809-2ce0-446c-afc5-9b6716b105ea</t>
  </si>
  <si>
    <t>346f9c99-789f-431c-8f69-4e005e4030a5</t>
  </si>
  <si>
    <t>212e8356-eabe-464b-a054-a5479973b9d2</t>
  </si>
  <si>
    <t>f104b55d-3452-43f2-afbf-d38ff4c40c15</t>
  </si>
  <si>
    <t>69d9cf10-3d20-4524-9f81-d030a25267f0</t>
  </si>
  <si>
    <t>e4ef085b-0670-4268-b7a8-41e57a2d20f9</t>
  </si>
  <si>
    <t>3bc9b6b0-100e-4e4d-b389-fbcab3cf1e6a</t>
  </si>
  <si>
    <t>c9d4a06b-4639-4c3c-b49c-e32ff18e2e50</t>
  </si>
  <si>
    <t>56c38f86-64c8-455a-a419-b0a4062075dd</t>
  </si>
  <si>
    <t>41679411-f1b4-41fd-a94b-d2cb38a45ca4</t>
  </si>
  <si>
    <t>a948680e-0faa-4a32-89b8-35720c50b402</t>
  </si>
  <si>
    <t>4b72207b-796e-475c-b489-e3e9e8c5a497</t>
  </si>
  <si>
    <t>fb37763f-84a2-4c7a-9cb3-32c480246612</t>
  </si>
  <si>
    <t>522c01c8-42d4-4ec4-a1d4-3acf5501811a</t>
  </si>
  <si>
    <t>15830ee7-a652-4c39-b103-a7b56b23c838</t>
  </si>
  <si>
    <t>bfa5ef88-1c21-41e4-acf0-719e5e52def8</t>
  </si>
  <si>
    <t>343e6cd5-c7d1-462c-b1ae-8bf9521440b5</t>
  </si>
  <si>
    <t>8cdee207-780e-45e3-a76f-5706d024624f</t>
  </si>
  <si>
    <t>52b06ac8-7034-4e03-afc0-09d16907a7de</t>
  </si>
  <si>
    <t>36fb7256-14e3-4c04-9580-c3041b3f42df</t>
  </si>
  <si>
    <t>f66113a2-d908-44fd-8750-f99115c76c0d</t>
  </si>
  <si>
    <t>6a85c606-6fe9-45c7-bf3f-9b92ead1db69</t>
  </si>
  <si>
    <t>b36d5fc3-18cb-4e75-80d6-c8c58fe3d44a</t>
  </si>
  <si>
    <t>c6c54b37-5b6c-4223-8b69-63b1b77080f6</t>
  </si>
  <si>
    <t>55988638-7acf-4a3c-99c5-75e5be7b4eee</t>
  </si>
  <si>
    <t>7962c82f-c04f-4386-82e6-d3175fd35528</t>
  </si>
  <si>
    <t>f2fed6ed-666e-4301-9cc2-a287272fb3e4</t>
  </si>
  <si>
    <t>7c15a401-89b9-497a-b764-b52c7be4f1b3</t>
  </si>
  <si>
    <t>63433484-415d-4811-b816-7ad5d0446c06</t>
  </si>
  <si>
    <t>8b253e54-a337-4d94-a55b-74491b091644</t>
  </si>
  <si>
    <t>87d34de4-df8a-446f-b0b7-fbf083093add</t>
  </si>
  <si>
    <t>8be82ee7-01f7-45a7-b253-0529a9da5d63</t>
  </si>
  <si>
    <t>19c3e175-372e-4e46-ba44-3132dee95398</t>
  </si>
  <si>
    <t>2e5bf320-7c74-45fb-9fab-4aaa758798df</t>
  </si>
  <si>
    <t>c72ea14c-1492-4b04-9db2-eb6902376b66</t>
  </si>
  <si>
    <t>0b9ed26e-db29-45b1-bffc-8c93a008dc21</t>
  </si>
  <si>
    <t>4b1609c5-5343-4402-bd75-41602a879262</t>
  </si>
  <si>
    <t>aa940c7a-c494-488f-8f83-5746c530a2a0</t>
  </si>
  <si>
    <t>e5f4a652-cb59-49b0-b861-3b8aa7402e1d</t>
  </si>
  <si>
    <t>ddb32cb4-2ac6-4659-b226-55a6076551ef</t>
  </si>
  <si>
    <t>950f1d2b-d30f-434b-bd49-2b98db70dcb2</t>
  </si>
  <si>
    <t>99200518-f28b-4dd2-97ee-7b2072b02b85</t>
  </si>
  <si>
    <t>9143350d-1c81-4860-bdec-c3b3b9a7474e</t>
  </si>
  <si>
    <t>f9247064-7bc4-49ea-a010-fb8fe7ede348</t>
  </si>
  <si>
    <t>ed874d28-9b07-49e8-887b-525e05a0808a</t>
  </si>
  <si>
    <t>d1b68ee6-6421-45c5-b5c9-996068c463bf</t>
  </si>
  <si>
    <t>ee2d84c9-7adf-49ea-ac58-0965033c8cd2</t>
  </si>
  <si>
    <t>b738c704-55f3-4a0c-ad13-b85b43f114df</t>
  </si>
  <si>
    <t>d7da57db-df2c-4093-ab5a-52acff87d9ab</t>
  </si>
  <si>
    <t>698e0818-8656-4a8d-b471-34aa5561cf2e</t>
  </si>
  <si>
    <t>84f5057e-5967-4707-8468-7e503044fa81</t>
  </si>
  <si>
    <t>6873c1fa-cf7b-4b58-93b9-3c03c9470da0</t>
  </si>
  <si>
    <t>1e1deb4b-6360-485b-85ec-0a7de460bf91</t>
  </si>
  <si>
    <t>9f20c9d0-74c6-4fe7-9287-9f49b3cf763d</t>
  </si>
  <si>
    <t>63580d44-91dc-4203-9aaa-a1386dee56ba</t>
  </si>
  <si>
    <t>65b39ae1-19a0-4082-b378-9a546f767213</t>
  </si>
  <si>
    <t>21590d76-d209-498d-a696-fc586dd890ae</t>
  </si>
  <si>
    <t>dcbf4ac4-06b1-4e64-af96-c8d9e8395153</t>
  </si>
  <si>
    <t>4c659dd1-ee40-4e7c-bb8a-ce4ebe067a9d</t>
  </si>
  <si>
    <t>878921ab-e990-404b-b4b1-587b159bba7c</t>
  </si>
  <si>
    <t>520153a5-f0af-434c-918a-45127eb09f67</t>
  </si>
  <si>
    <t>97587b82-2e0c-4867-8041-6ac22c66bd48</t>
  </si>
  <si>
    <t>7561bddb-5f76-4823-abe8-15dff956b894</t>
  </si>
  <si>
    <t>e8d857f0-8672-410f-bb11-01736e4596eb</t>
  </si>
  <si>
    <t>6be6bd96-22ba-448b-92fb-b31caf74e1a5</t>
  </si>
  <si>
    <t>186e7852-556b-4bca-8d0a-ecc9e88e5071</t>
  </si>
  <si>
    <t>080d6319-cf54-4ab1-aab8-3ea1764aad40</t>
  </si>
  <si>
    <t>c22e279b-ad36-4519-9e4d-a18a769f8b28</t>
  </si>
  <si>
    <t>d44ab8bb-dd86-4f15-959b-3acf17ddd3c4</t>
  </si>
  <si>
    <t>b16a62a7-a64e-44d4-b7f5-2153cb607386</t>
  </si>
  <si>
    <t>0fe4edd4-8327-40d5-a015-970c0d6c0671</t>
  </si>
  <si>
    <t>4898e180-0b05-45f6-bde3-0f5863594edd</t>
  </si>
  <si>
    <t>2cf49a28-1943-4a2a-83bf-0f6be7f0ec71</t>
  </si>
  <si>
    <t>fb6e1e18-f4c1-486c-9de9-04d0a2498cd4</t>
  </si>
  <si>
    <t>5d2faaba-1476-4645-b3cf-b70a08c8a516</t>
  </si>
  <si>
    <t>048128f9-8a6a-42fa-940b-effe5ef394a6</t>
  </si>
  <si>
    <t>e52ca61a-c9ff-432b-85f1-ac8dbd73509a</t>
  </si>
  <si>
    <t>0027ead7-3b10-4054-b855-d0f38b5a25d0</t>
  </si>
  <si>
    <t>590e0a9c-1943-4ff2-98f7-387ab0931757</t>
  </si>
  <si>
    <t>5eaf99c3-06e2-47f7-b492-98bf28730779</t>
  </si>
  <si>
    <t>a927ae9c-e6e4-43ce-a98e-b4b1b3e445ac</t>
  </si>
  <si>
    <t>7f9ab833-25f8-4a1a-a38d-361720eb6340</t>
  </si>
  <si>
    <t>145f7080-8b9e-4f35-a0bb-3dc5bd93c3e4</t>
  </si>
  <si>
    <t>1505b02d-9b13-4232-a077-531e01bb723a</t>
  </si>
  <si>
    <t>ba566609-22a1-4434-8c1f-9d172be8061a</t>
  </si>
  <si>
    <t>09090869-434c-4127-87d0-b3fa6438eddc</t>
  </si>
  <si>
    <t>97fd435c-d595-4fae-842d-13cf725cb862</t>
  </si>
  <si>
    <t>4e38e8ec-04d8-431a-8b75-3a1d0b241a88</t>
  </si>
  <si>
    <t>8af6d9c8-8313-45d7-9d0d-4a6fc2d42cf8</t>
  </si>
  <si>
    <t>66d503cc-892b-445d-8969-691ade6039d7</t>
  </si>
  <si>
    <t>2bae78da-fe49-4553-8852-89e1c42c5126</t>
  </si>
  <si>
    <t>a4eb14ee-f63e-41d4-bd4d-ceacda0bccdb</t>
  </si>
  <si>
    <t>e287913c-ac96-4874-b310-a9f16273999b</t>
  </si>
  <si>
    <t>87a24c2d-7d69-4962-bd21-0557d11bf569</t>
  </si>
  <si>
    <t>910c67da-d103-4866-a492-1f7f04d2ab20</t>
  </si>
  <si>
    <t>b3963d92-7d88-49ca-a419-e90622b3bc89</t>
  </si>
  <si>
    <t>435ba4d4-60d7-4df5-867e-e58307d97c56</t>
  </si>
  <si>
    <t>33a06144-5c2e-439a-8f03-30a9e3a8d389</t>
  </si>
  <si>
    <t>06ae28fb-2c66-4e38-a868-ed8ce04347b3</t>
  </si>
  <si>
    <t>f1120998-98de-4c41-951e-396945fa555c</t>
  </si>
  <si>
    <t>19f7f3c9-2d08-4d4d-b236-3df5c06c1ebe</t>
  </si>
  <si>
    <t>ee102f30-00ff-476b-81d3-d5eb9483a38f</t>
  </si>
  <si>
    <t>b75430a3-e9a3-4fce-83d4-bd4b56969c86</t>
  </si>
  <si>
    <t>b51dfbca-b940-435f-9d20-7c8c5bd5a7d8</t>
  </si>
  <si>
    <t>a2a7a7ac-6740-4b9d-b3cb-a18fff36db2b</t>
  </si>
  <si>
    <t>d3910637-b67b-4dab-863d-929bbbab0c8c</t>
  </si>
  <si>
    <t>4fc99fb6-ed8b-466e-9cd5-7b0906d1c73d</t>
  </si>
  <si>
    <t>02b63385-6fc4-4d5d-bdd0-e45605ad6357</t>
  </si>
  <si>
    <t>4e6f1720-c23a-4dfe-b7d9-d97953b630ad</t>
  </si>
  <si>
    <t>c5489bd9-6dc1-4659-b03a-5c667a63f14d</t>
  </si>
  <si>
    <t>e0a82cee-25ec-4d15-b02c-7b1d5d430e87</t>
  </si>
  <si>
    <t>ae7ad80b-fa50-46b2-a999-d86381f5b0f0</t>
  </si>
  <si>
    <t>3abafb8c-aaf6-4083-b9b6-51051e42e15d</t>
  </si>
  <si>
    <t>4154f961-ffb5-4816-b60a-e20819ee5052</t>
  </si>
  <si>
    <t>bceaaa88-f335-485b-9207-f769772395ba</t>
  </si>
  <si>
    <t>0e298af5-1b45-495b-9ec0-ffd26019768a</t>
  </si>
  <si>
    <t>cff216e2-352c-4975-aab6-0f0ce51f1f55</t>
  </si>
  <si>
    <t>7fd30682-814e-4553-b8e7-a872f8ae806f</t>
  </si>
  <si>
    <t>c3b50f18-1f5c-4bec-97ff-683f1aa0e2af</t>
  </si>
  <si>
    <t>105765e9-c8fb-47de-921c-65075776ccab</t>
  </si>
  <si>
    <t>8becbac2-2567-4b54-b11a-94e5cec7c5cf</t>
  </si>
  <si>
    <t>22cdc898-efe6-4e33-b9a7-0157a239d7d2</t>
  </si>
  <si>
    <t>ab2f78c3-1eb0-4ee9-b075-9a09b5bec6a3</t>
  </si>
  <si>
    <t>8894d181-0d11-4c76-bf28-a14239434429</t>
  </si>
  <si>
    <t>181315cb-302a-4f45-996c-2e34a2751c75</t>
  </si>
  <si>
    <t>28ee934b-bc9d-4190-9fd9-f5df28763907</t>
  </si>
  <si>
    <t>bdb021dc-8f0e-44e7-9722-e0ae5a9acd8f</t>
  </si>
  <si>
    <t>58b959a9-a013-4f43-b576-ba5cb9ede7f1</t>
  </si>
  <si>
    <t>e4682838-2730-49ff-8aa6-c87895cdd6c8</t>
  </si>
  <si>
    <t>4ab4f908-1c7f-4bf7-ad85-db798ffc6ee1</t>
  </si>
  <si>
    <t>d88479f1-30f8-4d2e-9814-c787f0796e71</t>
  </si>
  <si>
    <t>2ddcb90a-ee93-47d9-b4de-f1f974fb1837</t>
  </si>
  <si>
    <t>f2a298c6-753b-400e-9922-84d7cfd83832</t>
  </si>
  <si>
    <t>589ca467-2cb4-4f3d-84f4-177538f9b658</t>
  </si>
  <si>
    <t>718fd0ed-88bb-4421-83be-4e3c9e0c1827</t>
  </si>
  <si>
    <t>682d76bf-6bc5-49de-b51c-730d1b57a5b4</t>
  </si>
  <si>
    <t>3375806f-389b-4e62-ab08-c2cb871985b0</t>
  </si>
  <si>
    <t>6df03ea7-21e5-402d-a114-2bb7c8328ae7</t>
  </si>
  <si>
    <t>936b7b30-cbc0-46ea-bf82-846cbb082c77</t>
  </si>
  <si>
    <t>6d8fa065-f28d-4f20-a581-4140256dc97e</t>
  </si>
  <si>
    <t>0a5d6a33-3986-4f4b-b4ba-a45537386a01</t>
  </si>
  <si>
    <t>af2b4196-4df3-4810-9e4f-29ba71888d2a</t>
  </si>
  <si>
    <t>99eec832-ddad-4b92-ab0a-5d97522e58b0</t>
  </si>
  <si>
    <t>bab0e181-025b-44b5-a925-75896ef32d53</t>
  </si>
  <si>
    <t>0a422515-7da3-43b9-bb54-d7d604f2b01d</t>
  </si>
  <si>
    <t>a33ddf8b-7f2d-482d-bf4d-0e10f0191851</t>
  </si>
  <si>
    <t>4f62cd31-9c04-479e-b225-ad4db444fcbc</t>
  </si>
  <si>
    <t>5a06ea97-a9ac-4ac8-b3ac-b35f580c19b0</t>
  </si>
  <si>
    <t>02c853fa-9a0c-408d-9539-c4c91a968e60</t>
  </si>
  <si>
    <t>623202c3-9cc1-46bc-9059-aef7f076662b</t>
  </si>
  <si>
    <t>6b114ecb-cd3d-4b90-9416-e7687ce9222d</t>
  </si>
  <si>
    <t>ca1c1da3-e8c4-4fb8-9883-c16178f7dbe8</t>
  </si>
  <si>
    <t>c90601fa-5e8e-4355-9cda-8ae29660e70c</t>
  </si>
  <si>
    <t>c4d4092e-7786-4aa2-9344-d2cc45b1dbe5</t>
  </si>
  <si>
    <t>0ddc97d6-a2a0-4108-883b-52403e946d01</t>
  </si>
  <si>
    <t>fe26de61-1f9c-4c88-b763-c38e20229668</t>
  </si>
  <si>
    <t>d9fb489b-8575-427b-8305-1f27bf6bb89c</t>
  </si>
  <si>
    <t>2bb961ac-e4a1-43f5-a354-011457aa1054</t>
  </si>
  <si>
    <t>a20501a0-471b-435e-9109-277314267938</t>
  </si>
  <si>
    <t>49849c9b-3bd8-4ff6-862e-2a54c118cfb0</t>
  </si>
  <si>
    <t>e508decb-eff5-41f5-af0d-b8b2a31ceae4</t>
  </si>
  <si>
    <t>33dfc19c-b30c-4359-99a6-9e3844108cab</t>
  </si>
  <si>
    <t>76a6b5f5-aab9-4ddc-a474-473f52f58b1d</t>
  </si>
  <si>
    <t>8d7603be-294f-46ec-bc7d-d2c0a4252cf6</t>
  </si>
  <si>
    <t>7899c0b5-a792-40e2-aea5-cc8592dfc33f</t>
  </si>
  <si>
    <t>39fc37ac-a3d1-4c80-becc-2e550074f843</t>
  </si>
  <si>
    <t>78fa07d5-0a26-4f93-ab27-257ca6ec0fbe</t>
  </si>
  <si>
    <t>b0fa6026-e404-4916-a82c-505ed288ce78</t>
  </si>
  <si>
    <t>f1cd2ff5-384a-4744-8284-5a2f2b29169e</t>
  </si>
  <si>
    <t>a16726a2-a9df-4d77-abe3-8842eac4e4f4</t>
  </si>
  <si>
    <t>17df2176-0862-401b-871e-0eab1bd8c202</t>
  </si>
  <si>
    <t>1e8b00cb-7afd-4a0b-8df4-3766084c2b18</t>
  </si>
  <si>
    <t>b910292a-8387-4437-95a9-a0f9500894bf</t>
  </si>
  <si>
    <t>e129d3a9-fb29-4a38-a0ee-c9f30210d95d</t>
  </si>
  <si>
    <t>cba7252e-f27c-4520-975c-fdb9306f70aa</t>
  </si>
  <si>
    <t>567f8c41-3556-4120-8b92-7f7c5036be22</t>
  </si>
  <si>
    <t>45305469-e1c4-4d12-8f72-10fd5104bc9f</t>
  </si>
  <si>
    <t>6c26cc05-04ca-4976-96cd-b22a303892ec</t>
  </si>
  <si>
    <t>03166ec0-0fad-4a5d-bcae-41591230abae</t>
  </si>
  <si>
    <t>d7b2b9c2-e07e-4132-aa24-e3f4f88e7a62</t>
  </si>
  <si>
    <t>814edaaf-6e18-4a27-b050-468e8a30f45d</t>
  </si>
  <si>
    <t>cc459501-d233-4126-90b2-19daa36191ea</t>
  </si>
  <si>
    <t>7b28d5b5-52c3-4592-a9fd-f5437962c3dd</t>
  </si>
  <si>
    <t>cb8631d7-3448-4f3e-b01a-1894feb7994d</t>
  </si>
  <si>
    <t>fa9d2d33-c472-4241-8981-cd14bc944a76</t>
  </si>
  <si>
    <t>5d66da7f-bc8e-40a1-8e66-d68f3470d0b8</t>
  </si>
  <si>
    <t>55092907-bb8f-4ce4-ba0e-b7e325741986</t>
  </si>
  <si>
    <t>3c989eec-7de3-4029-a02f-3db979717b6e</t>
  </si>
  <si>
    <t>bdf13eaf-2a4d-4c2a-bce6-4b7b96df2aec</t>
  </si>
  <si>
    <t>7d1fefba-66b8-4923-85f2-af9b10549814</t>
  </si>
  <si>
    <t>14c5eff0-240a-47a5-bb79-4ad2da43ddea</t>
  </si>
  <si>
    <t>95e2bf48-4b64-41e5-b647-3605be78e895</t>
  </si>
  <si>
    <t>1000a3b2-beaa-4b17-acbf-6555f95e614a</t>
  </si>
  <si>
    <t>ce35c352-dc04-4317-a570-d7a7cdd849c6</t>
  </si>
  <si>
    <t>275d1cd7-be12-42fd-ba39-aabb6a7fda97</t>
  </si>
  <si>
    <t>7d5cb3fe-26ed-4045-add6-abcce6d7feff</t>
  </si>
  <si>
    <t>3734de6d-0c46-4fa8-ab49-c86f484f25d3</t>
  </si>
  <si>
    <t>d5c0b646-0784-4c9f-a5d4-ea04ecd40f5d</t>
  </si>
  <si>
    <t>65a358c0-e365-4fc8-abf9-1cf879b96725</t>
  </si>
  <si>
    <t>51642eae-df1a-4539-a2e9-9d102157988e</t>
  </si>
  <si>
    <t>ebc1daba-5e08-4f18-9983-0e79b9396dae</t>
  </si>
  <si>
    <t>ed20b13a-f3b1-4808-a609-d558a7241756</t>
  </si>
  <si>
    <t>426b75af-f3fc-4b9b-8bf3-f891be171bbe</t>
  </si>
  <si>
    <t>237c9ad0-b638-4802-af0c-9e33589c9824</t>
  </si>
  <si>
    <t>47e4f5ac-3736-4585-8a37-9ed8f48a70e4</t>
  </si>
  <si>
    <t>7c082a63-5b88-4a91-bd65-6585d5636d6f</t>
  </si>
  <si>
    <t>94795573-4210-451a-bf81-0215df15cf7f</t>
  </si>
  <si>
    <t>55575d1c-a02c-4322-a82b-f79f362ae5c1</t>
  </si>
  <si>
    <t>916e0d3a-7337-43e8-9141-97ff5c19320e</t>
  </si>
  <si>
    <t>e6a17589-439d-417d-a5c0-10b8effa5f46</t>
  </si>
  <si>
    <t>2e31169f-8525-4512-a9b8-2a86e2eb2d48</t>
  </si>
  <si>
    <t>9fc19f62-7125-4a41-bd6a-c2730ed9f503</t>
  </si>
  <si>
    <t>c1ffd3dc-0c19-4a3f-af78-7a74101e39d7</t>
  </si>
  <si>
    <t>9499150a-e80f-44e7-bce6-0d17ef0a55eb</t>
  </si>
  <si>
    <t>dc3b900e-5195-4ea2-91ec-f299843eda58</t>
  </si>
  <si>
    <t>02eb939f-6486-4a47-b9f2-ed9c8066fa6e</t>
  </si>
  <si>
    <t>c7ec1aee-6c52-41b7-9961-3b728475ee1e</t>
  </si>
  <si>
    <t>553f6ce6-7859-45ac-82f5-4f7f1b7af012</t>
  </si>
  <si>
    <t>14f305b2-875e-43a8-8e3a-0e18d5a1652a</t>
  </si>
  <si>
    <t>cace7406-5bb8-4a5e-9ad4-bb6b3b4a35a1</t>
  </si>
  <si>
    <t>187dc641-8370-4249-847c-7e69cd194a71</t>
  </si>
  <si>
    <t>219468c4-cf84-4958-a763-be82468e8b89</t>
  </si>
  <si>
    <t>a4e3ee7f-b2a9-45f8-8c93-b59974b89af8</t>
  </si>
  <si>
    <t>00a39878-1e7b-44e1-993b-17ed937619ed</t>
  </si>
  <si>
    <t>555cb7e3-6d2d-4d3d-9a5f-9b160c3b838c</t>
  </si>
  <si>
    <t>d1dc1108-78a9-4a9a-861d-43e304b33ed7</t>
  </si>
  <si>
    <t>fe963d54-95fc-4523-b782-c2950bff84d4</t>
  </si>
  <si>
    <t>cbc52fec-d8e1-4073-94f0-36058d542b2a</t>
  </si>
  <si>
    <t>6cd3f1fa-bf13-4144-891a-d7f1caf869d2</t>
  </si>
  <si>
    <t>3d6282c3-a530-4d5c-9c5d-da305d21fe70</t>
  </si>
  <si>
    <t>042e3acc-6491-4d24-80d9-f5962e723fe4</t>
  </si>
  <si>
    <t>90a51603-014f-4095-b2d4-ea6f55e0a014</t>
  </si>
  <si>
    <t>e2095aec-f9d7-427f-9ccb-61861f5c29c2</t>
  </si>
  <si>
    <t>4eae73c1-7a22-4ffc-b490-efaf4c8ee66f</t>
  </si>
  <si>
    <t>18e49cf3-e0a7-42de-9c00-598e68761cee</t>
  </si>
  <si>
    <t>1f999920-f210-4100-9ba3-cd8690a32d7b</t>
  </si>
  <si>
    <t>f2217c65-f504-4c62-8425-09c0d1ccd289</t>
  </si>
  <si>
    <t>937f8ea8-17f0-4f45-add1-2c2a06958448</t>
  </si>
  <si>
    <t>7e1909f9-b8f6-47d2-98d2-1053b0be8fc9</t>
  </si>
  <si>
    <t>6231691f-adc8-48a2-802b-5db2d6006138</t>
  </si>
  <si>
    <t>0a6073be-b73c-42de-bcd7-aadc5a3546a7</t>
  </si>
  <si>
    <t>00f475ce-2f7c-4b52-8290-38aaeb1409af</t>
  </si>
  <si>
    <t>830a6d0d-9022-486f-8792-6eb333b6ce79</t>
  </si>
  <si>
    <t>8edebdda-6862-4e2a-8cd3-e6477376cd68</t>
  </si>
  <si>
    <t>39ea3dbb-edbc-4575-9b24-6234b1b42a5a</t>
  </si>
  <si>
    <t>465cb839-25ee-48f1-9fb3-409584cde99d</t>
  </si>
  <si>
    <t>5b2a0834-bd1d-4398-9403-8ab67172bd40</t>
  </si>
  <si>
    <t>e37e7848-cb01-45ea-b53c-39f7afb63baa</t>
  </si>
  <si>
    <t>0575d9ac-08e8-4080-9cf6-8add9754b82f</t>
  </si>
  <si>
    <t>f3b6da9f-cb7d-49f7-9ce7-02da39f5d17e</t>
  </si>
  <si>
    <t>71460ee0-102c-49c4-9ec4-51ca8f281e37</t>
  </si>
  <si>
    <t>787e9849-8de3-4fe3-bb6d-7983b81293ea</t>
  </si>
  <si>
    <t>134a174c-7356-486b-8c21-39fef15e5421</t>
  </si>
  <si>
    <t>0bc4c654-d23e-4d5e-befe-d0da3dafe7b9</t>
  </si>
  <si>
    <t>f2c85cf0-b0d6-4ce2-a47c-ed85d1c6a3c6</t>
  </si>
  <si>
    <t>08083f0e-8ff9-4c9e-85eb-f1bf2728912f</t>
  </si>
  <si>
    <t>317c41e8-b7ee-4f96-9fff-3ed4a1e0211d</t>
  </si>
  <si>
    <t>3cdb1fac-ce5d-43b5-8def-fccdd2b65dca</t>
  </si>
  <si>
    <t>4cd55366-2114-42d7-b8bd-8bc63fa7d7a2</t>
  </si>
  <si>
    <t>fee85e4b-e88d-4bbe-9bfe-1c45732badfa</t>
  </si>
  <si>
    <t>7f955316-97bb-46f4-97ca-303109edff05</t>
  </si>
  <si>
    <t>a7b7acc3-2974-4c80-805f-db673014120b</t>
  </si>
  <si>
    <t>9ac2dfd8-9c78-48d4-9a2b-31072b4c1b5e</t>
  </si>
  <si>
    <t>f264642a-f840-49e6-94b9-7078681e0912</t>
  </si>
  <si>
    <t>ea05fd65-f420-484d-a26f-e810c76d15cf</t>
  </si>
  <si>
    <t>a56d063b-6f35-431e-8c62-f0842519943a</t>
  </si>
  <si>
    <t>dd968be6-3cd7-4faa-9bba-72393d10e61f</t>
  </si>
  <si>
    <t>c480c346-8a0d-4bcf-a8e9-4345bf5a71f6</t>
  </si>
  <si>
    <t>a99d0fbf-cd2c-4e01-b047-5af14975a48a</t>
  </si>
  <si>
    <t>48e12bbe-9668-4610-929a-54e6e0b554de</t>
  </si>
  <si>
    <t>6ece4c25-e0c8-4bc7-9d94-b747fb2ce180</t>
  </si>
  <si>
    <t>b0f6d239-6401-48f1-80aa-615f596f7aa5</t>
  </si>
  <si>
    <t>01a661c0-b93e-47f9-874f-973993e6a5d6</t>
  </si>
  <si>
    <t>42a86e87-956b-4ce0-bc27-4bfe2d76609c</t>
  </si>
  <si>
    <t>2af720f2-71c3-4370-980a-3fadf4b4e04f</t>
  </si>
  <si>
    <t>41a32096-bb4c-4655-b97a-de6b33014eac</t>
  </si>
  <si>
    <t>a3e914d2-b4ba-4aa1-9e36-a2a78332a05e</t>
  </si>
  <si>
    <t>75729f34-0986-45d9-b280-c07050f11bd2</t>
  </si>
  <si>
    <t>91a7baa3-fe55-4ecc-89ad-eb689f06a7de</t>
  </si>
  <si>
    <t>204516a6-a317-4995-9b8b-bcc56cfae706</t>
  </si>
  <si>
    <t>659fa63e-1d6e-461f-b719-b30b7213f7d4</t>
  </si>
  <si>
    <t>61b0d1dc-e0d1-4c85-a682-bc521758e4a5</t>
  </si>
  <si>
    <t>54212b6d-5677-4a6e-8857-1a0509009e45</t>
  </si>
  <si>
    <t>8a935f15-38d7-4739-b4a0-71f620ef6070</t>
  </si>
  <si>
    <t>475bbc54-5dcd-4cde-82e7-5c93661ed6bf</t>
  </si>
  <si>
    <t>e07c9120-1e5c-45a2-8901-214727c321e6</t>
  </si>
  <si>
    <t>681eb27b-bb10-45e5-80da-5227e6f515c9</t>
  </si>
  <si>
    <t>2150e40f-2862-446c-9bb3-cf35b69749c9</t>
  </si>
  <si>
    <t>dbd913a6-e09a-4f1f-9165-ef3094475094</t>
  </si>
  <si>
    <t>831cf124-227e-4133-a74b-9912684aa881</t>
  </si>
  <si>
    <t>e9d1f9c0-bd11-4ff5-9ef6-0eda94beb3c8</t>
  </si>
  <si>
    <t>d374ca26-d387-48f2-8c5a-769ad2f800e2</t>
  </si>
  <si>
    <t>8aa89dbe-b8fd-49a3-990d-f85509817e8a</t>
  </si>
  <si>
    <t>6333b46b-0ded-400f-9b02-7568db10b147</t>
  </si>
  <si>
    <t>3af4808a-f62e-4ef9-af5a-318b2df6b0f5</t>
  </si>
  <si>
    <t>0a2cc017-24a6-46bc-b9d4-df1f9124b6f1</t>
  </si>
  <si>
    <t>112ea57c-7e67-4413-805a-4f683dac6991</t>
  </si>
  <si>
    <t>2f1a7d90-2692-4d77-8205-14874a4b9dbb</t>
  </si>
  <si>
    <t>48780869-4b7f-4bb4-91d3-6580a1074539</t>
  </si>
  <si>
    <t>92d8fc9f-f5ab-450b-becc-79efeab9117e</t>
  </si>
  <si>
    <t>74591792-980c-490a-9afd-ac0085e9972e</t>
  </si>
  <si>
    <t>95f4f38f-a577-4add-8738-eeaaa779d8dd</t>
  </si>
  <si>
    <t>72f5e06a-c834-4f31-92cf-e884194f52a9</t>
  </si>
  <si>
    <t>a3fa2694-0cef-4a1e-ad9f-b88e0a7ce2ae</t>
  </si>
  <si>
    <t>0995d40e-3995-47b1-b3ff-c3b47a928fd6</t>
  </si>
  <si>
    <t>e2b354cb-4ec8-4dce-9958-f45e18b6221f</t>
  </si>
  <si>
    <t>7800e98c-f14d-448a-90a7-b31273218563</t>
  </si>
  <si>
    <t>024c9814-d443-4a14-b020-4235e93aaac7</t>
  </si>
  <si>
    <t>1918a3f8-5390-41e9-b20e-71dfbda88a86</t>
  </si>
  <si>
    <t>e35af8c5-3b3f-425c-a679-be4d38ef9bf5</t>
  </si>
  <si>
    <t>e442cdae-5f90-4679-8c42-885a24b3bea2</t>
  </si>
  <si>
    <t>7c50db84-4f77-482a-93ba-acaecd2fe472</t>
  </si>
  <si>
    <t>4e8d6284-760d-417a-8bc3-f157d91f5977</t>
  </si>
  <si>
    <t>a45b06fe-12fa-438f-96a5-bbca4569f2d4</t>
  </si>
  <si>
    <t>9c856c2a-a96e-4075-801a-ffb863cfb7bf</t>
  </si>
  <si>
    <t>4329b67b-4790-489f-91f9-065a954e29e5</t>
  </si>
  <si>
    <t>35464b48-4f2f-4fe1-9a7f-7c6d35e173ac</t>
  </si>
  <si>
    <t>17d578b4-a9a2-4e91-804d-586180382834</t>
  </si>
  <si>
    <t>4575b974-3484-4bf9-9613-99d13cc14c9c</t>
  </si>
  <si>
    <t>c6f26b43-e86c-4685-a9e2-eae12eb9345d</t>
  </si>
  <si>
    <t>4dc3e7bb-86ff-4cc5-8dba-8b94a649c2b2</t>
  </si>
  <si>
    <t>9981aadc-ed3e-4d3a-939a-9caa9099386b</t>
  </si>
  <si>
    <t>7922aeb3-a510-4649-93ac-19c8aba43cd6</t>
  </si>
  <si>
    <t>62524ce6-dc19-41ef-b74b-6c0582e445bd</t>
  </si>
  <si>
    <t>92c86ae5-cf2b-41fd-a00d-8785376e3c77</t>
  </si>
  <si>
    <t>90598ba8-b010-46c0-bbb7-f5266bc8b672</t>
  </si>
  <si>
    <t>d48db95c-70d8-4b61-9291-71ea3b361c99</t>
  </si>
  <si>
    <t>efe0d08e-d20a-481b-a5da-b9528e57adab</t>
  </si>
  <si>
    <t>c4eb6ec0-aca1-4f8a-8080-1b7bc4e7f908</t>
  </si>
  <si>
    <t>83b8d814-58e6-48d9-9dd2-26d169a84526</t>
  </si>
  <si>
    <t>ea8105c4-eadb-4e45-b04c-e352e8878012</t>
  </si>
  <si>
    <t>e34ddb65-6f1f-4830-8cb6-ed3136317c2a</t>
  </si>
  <si>
    <t>01c2925e-b31e-4ae2-8007-07b8601e818c</t>
  </si>
  <si>
    <t>f44871ed-f5a7-4ce9-883c-02f9dd1e5a82</t>
  </si>
  <si>
    <t>f091e180-fdd5-4cdc-99b2-cc63acc741af</t>
  </si>
  <si>
    <t>cdab4649-e66b-471b-9277-b49c04d474d7</t>
  </si>
  <si>
    <t>0a8225da-35ef-45a8-813e-a8031386904e</t>
  </si>
  <si>
    <t>faf61191-b9fb-4ec6-bc0f-d54dcb926b1a</t>
  </si>
  <si>
    <t>e5e6e47f-67c4-4374-a5c4-34a3ca3bcd28</t>
  </si>
  <si>
    <t>ebf071e4-21d4-4135-bcff-ce4b4e3e8ed8</t>
  </si>
  <si>
    <t>09a085dc-1296-49ea-8878-d8177ae9aaf6</t>
  </si>
  <si>
    <t>19ce3e6e-76ac-4962-aa3c-b10bd094d777</t>
  </si>
  <si>
    <t>70993ca6-e1b9-496a-94d5-3d94d70034ca</t>
  </si>
  <si>
    <t>f871a9dc-4786-4b69-8e9b-7091e266fac8</t>
  </si>
  <si>
    <t>3ef10d64-ea8a-4f05-90e6-215799892329</t>
  </si>
  <si>
    <t>0407f15b-1fe1-474f-8843-08908827d9d1</t>
  </si>
  <si>
    <t>21fa5b57-fa53-41fa-8b72-ef39b22fe669</t>
  </si>
  <si>
    <t>e61b9fd5-9e2a-48d4-a061-bd0f06e95921</t>
  </si>
  <si>
    <t>535ce944-eadb-4309-9c2e-b7aa84beff8b</t>
  </si>
  <si>
    <t>c577ff18-9e94-4554-a63b-eb68ed9edf90</t>
  </si>
  <si>
    <t>5886ca5b-6bc8-4907-9a8a-a1c0b527f864</t>
  </si>
  <si>
    <t>76ac912c-c16a-4c39-8124-ceaa991cf808</t>
  </si>
  <si>
    <t>aa42dc89-9aad-4917-a19c-70104ebd6d04</t>
  </si>
  <si>
    <t>8f7b586b-27fe-4bd5-aa97-8446e6f318f2</t>
  </si>
  <si>
    <t>64c08c13-d29a-4b42-a65f-061227991c30</t>
  </si>
  <si>
    <t>4e4c0a19-2c64-449d-a0db-9ef4057cbb6d</t>
  </si>
  <si>
    <t>4fd1fd90-3341-4fc4-8f83-9dc8b88ba880</t>
  </si>
  <si>
    <t>7a184b5e-72b6-4aa8-9920-154d0207db3f</t>
  </si>
  <si>
    <t>6fe73d9c-4b22-4297-8d14-65f278cbfb73</t>
  </si>
  <si>
    <t>30c8a4bf-2eb4-4524-a9d3-c4495552dab8</t>
  </si>
  <si>
    <t>612bb637-1292-4f2b-866e-3aca69a7dd79</t>
  </si>
  <si>
    <t>7e9263cb-40fb-4d6d-9ad8-d5f0d8490f70</t>
  </si>
  <si>
    <t>7a250131-12d4-4cc7-8a52-363a69ac7844</t>
  </si>
  <si>
    <t>828b85c4-dde5-40da-8d4b-48db77fce844</t>
  </si>
  <si>
    <t>12b1f468-c088-436b-8c0b-21ff19a8070a</t>
  </si>
  <si>
    <t>2f38838d-eb3f-4f2a-aecc-4f77c1561037</t>
  </si>
  <si>
    <t>d56a2c72-741b-4b8c-8a22-633b3863dadb</t>
  </si>
  <si>
    <t>f98d1b2b-ae3a-48f5-9ba5-cc1316bcb472</t>
  </si>
  <si>
    <t>e00cf5a6-0762-4509-b00f-327dbb8dac01</t>
  </si>
  <si>
    <t>7a0fd7e4-e39f-46cc-bbdf-e732f2caeefa</t>
  </si>
  <si>
    <t>bf577e27-65dd-4aa6-adad-7deb3f9c5147</t>
  </si>
  <si>
    <t>857d29e8-474f-41e7-a740-b8fb7d5c1b14</t>
  </si>
  <si>
    <t>f2406ea1-491e-431a-bccb-97fefd25915b</t>
  </si>
  <si>
    <t>38360435-2cc0-4064-b5f2-c79ceb3e0132</t>
  </si>
  <si>
    <t>f21fdca0-c3d1-456d-beba-ed042ec5bb74</t>
  </si>
  <si>
    <t>32f4425e-8487-4ea1-9c5c-835b7f5d1835</t>
  </si>
  <si>
    <t>f869933d-8a44-4947-93da-60931ce05bae</t>
  </si>
  <si>
    <t>f836dc2f-70e7-4ae7-bd40-10c8560a912a</t>
  </si>
  <si>
    <t>88a063c3-7be5-466c-842c-a7bb59c4cf14</t>
  </si>
  <si>
    <t>adeeb6ff-391c-4496-ae41-f30705ba9222</t>
  </si>
  <si>
    <t>127c0f4d-c917-4173-acce-bb8ca2880760</t>
  </si>
  <si>
    <t>b83de464-12c3-4777-940e-1a48effc4b99</t>
  </si>
  <si>
    <t>d24aee6f-3e1b-47de-9be5-6b72b26ea311</t>
  </si>
  <si>
    <t>aea4e5e1-6f7a-461c-9fff-0960d610e8d2</t>
  </si>
  <si>
    <t>f608960d-4506-4295-8305-4c17cbbf7a80</t>
  </si>
  <si>
    <t>a15a7924-26bc-48b3-b026-ffb09cd14e2d</t>
  </si>
  <si>
    <t>45d10afb-79fa-4b0f-8d12-2e630eeee12b</t>
  </si>
  <si>
    <t>31955e06-737c-4e08-b921-ff7dc17d9cf9</t>
  </si>
  <si>
    <t>0a7753fc-a94a-405a-ad69-98ae3798b07b</t>
  </si>
  <si>
    <t>cb38ad3e-08e0-4e3c-8920-3dcda8504db6</t>
  </si>
  <si>
    <t>1d765e69-ef6b-4599-b403-7a5301815c79</t>
  </si>
  <si>
    <t>8fbb8cd0-b7fc-480a-8ddd-61fce3382852</t>
  </si>
  <si>
    <t>27d1bb77-292b-4df2-8ef0-26b230355500</t>
  </si>
  <si>
    <t>6e43a99e-5cbd-499c-82d3-763a6af96cf6</t>
  </si>
  <si>
    <t>12cee181-2c1a-4154-82a1-600cfba128cf</t>
  </si>
  <si>
    <t>05269f78-780a-4ffc-92d5-dceb64a1a4b9</t>
  </si>
  <si>
    <t>a20e045f-0cfb-417c-a2d2-21580aa3cb6d</t>
  </si>
  <si>
    <t>a4373856-5d74-4b83-a819-b571e55e80b8</t>
  </si>
  <si>
    <t>857ed1f0-c73e-4333-8943-e4fff0895dd6</t>
  </si>
  <si>
    <t>92ebfd96-396c-48f2-9bbc-3cec53e26690</t>
  </si>
  <si>
    <t>69c3a4c3-605d-41ac-a84f-932960fe7f2a</t>
  </si>
  <si>
    <t>2b518e74-7e1e-4c83-92fa-caee65c780b6</t>
  </si>
  <si>
    <t>6cd81965-e4ab-4eb3-bdaa-9693583fa561</t>
  </si>
  <si>
    <t>a3fd8f68-ab42-4a73-9f90-2682f0cf9bba</t>
  </si>
  <si>
    <t>0b3a47b5-d2e5-4771-aedf-c9f3210f366e</t>
  </si>
  <si>
    <t>eed229ba-306c-4e85-82c5-250befb5acfd</t>
  </si>
  <si>
    <t>c58fdc07-e85b-49fb-98bf-a9fc22e07d13</t>
  </si>
  <si>
    <t>0ca8bccb-0c58-42c4-9ae6-b6caf8010c79</t>
  </si>
  <si>
    <t>3464d042-a255-434a-9e7d-28adcfd9f38a</t>
  </si>
  <si>
    <t>75e9e731-98c1-419a-a42e-6368e94dcf91</t>
  </si>
  <si>
    <t>b8b640b7-6ef6-44e0-9ea8-396a7b83eae9</t>
  </si>
  <si>
    <t>27f9bd8a-3d24-4bde-93b8-b9986ca3b416</t>
  </si>
  <si>
    <t>4cf5e8f7-5d4c-4fef-8b16-fed113b9bb01</t>
  </si>
  <si>
    <t>54df975f-8a1d-4754-81a4-efb6fbca0577</t>
  </si>
  <si>
    <t>92518ca8-ad3a-4704-be79-6daf3bbab46a</t>
  </si>
  <si>
    <t>a33987b7-b345-4acd-a08e-78635e263745</t>
  </si>
  <si>
    <t>8b7b7b86-0933-4b18-ba89-cf2f89eee0a3</t>
  </si>
  <si>
    <t>af268817-e30a-42ef-9592-4ce4196ae88d</t>
  </si>
  <si>
    <t>6a3b3a11-ccb4-4fb8-881b-103a7e466b63</t>
  </si>
  <si>
    <t>02464b1d-80f0-4181-acc5-ff6985b5b92e</t>
  </si>
  <si>
    <t>c6ef0932-ce4c-41cd-8000-103791df6e9f</t>
  </si>
  <si>
    <t>cfb65620-51ac-441b-a372-476bb733314c</t>
  </si>
  <si>
    <t>d123b273-4901-4586-b774-58438c73d7af</t>
  </si>
  <si>
    <t>4bdbae63-ae59-45cb-a9b5-c0bc934f94ed</t>
  </si>
  <si>
    <t>ffe2fb24-9593-44bd-8526-951b396c1fea</t>
  </si>
  <si>
    <t>fa40afb5-be90-4d0c-b8cc-5b1ba9f3963d</t>
  </si>
  <si>
    <t>35ac2fa6-027b-40da-9cbc-eb9a915d0611</t>
  </si>
  <si>
    <t>e8775358-8f97-404f-a95f-bc342da85873</t>
  </si>
  <si>
    <t>bc267c54-832b-4f3d-ba52-dc6127446b0d</t>
  </si>
  <si>
    <t>a2ff3403-61e3-4b91-bc82-750d2331a022</t>
  </si>
  <si>
    <t>c5d23c05-a0d2-4415-b128-6e89a8f9254a</t>
  </si>
  <si>
    <t>71d5ddc9-86e6-45fa-95f1-99e98ea7a6a3</t>
  </si>
  <si>
    <t>d5f97b79-2d04-4ca6-a98a-0403727e0bc3</t>
  </si>
  <si>
    <t>9ceebd4b-3319-46c5-b847-b44b58d99d2d</t>
  </si>
  <si>
    <t>11e08b1e-2db7-4313-a6d0-8c6322683844</t>
  </si>
  <si>
    <t>65b40fa7-68cf-405b-805d-a7d9a739250a</t>
  </si>
  <si>
    <t>7e9ad14b-dbab-4f05-8846-f527911f8ce1</t>
  </si>
  <si>
    <t>bb634af7-1f49-4257-93f0-9cd0ca22f6d4</t>
  </si>
  <si>
    <t>0d03bb45-bc36-4e59-881d-77a514ca26b7</t>
  </si>
  <si>
    <t>1886135c-462d-4a74-a433-15c0ce439ad1</t>
  </si>
  <si>
    <t>70998736-3575-492b-97f8-683608c828b0</t>
  </si>
  <si>
    <t>77cc92eb-975c-4acd-aedf-8791db7b712c</t>
  </si>
  <si>
    <t>2617b62d-b33e-4f5a-87c4-f08abc2b060e</t>
  </si>
  <si>
    <t>28f5d150-defc-4d25-b02d-38356507de13</t>
  </si>
  <si>
    <t>748cc0e8-efbd-446f-9065-dbff53f16607</t>
  </si>
  <si>
    <t>313e2951-f6bd-4496-998d-e6f7ae836453</t>
  </si>
  <si>
    <t>c2c98ae3-7de9-4cd2-a261-bc5d71fc7dc8</t>
  </si>
  <si>
    <t>37cb4809-dce9-4ee6-af67-9a905ededce6</t>
  </si>
  <si>
    <t>ea0c9f89-4616-4d62-8d88-d0332d365ad9</t>
  </si>
  <si>
    <t>d44f9b4c-f440-41e9-b33c-7b39d0f8b387</t>
  </si>
  <si>
    <t>bb5eb094-c652-43e6-b211-c9e6693c9d04</t>
  </si>
  <si>
    <t>a768edc6-c317-4232-921c-beb70b16fa74</t>
  </si>
  <si>
    <t>1a372eb8-e9f6-4ba2-bb21-5a4b54975265</t>
  </si>
  <si>
    <t>e7d7127e-38d0-4e69-8e85-1f45744ee844</t>
  </si>
  <si>
    <t>00bade31-a615-4caa-a6c4-86387daeae2e</t>
  </si>
  <si>
    <t>554c92c8-fa58-43f7-831d-2cab004993da</t>
  </si>
  <si>
    <t>1b5a23d3-ffdb-44e2-96f5-7194fb8092d8</t>
  </si>
  <si>
    <t>c7ed6931-1b5d-4c5a-8b49-6777d7556d5c</t>
  </si>
  <si>
    <t>29243afd-04b6-4a75-8236-be791fa3c669</t>
  </si>
  <si>
    <t>19125063-8ea1-4ec7-85a4-9a94c71d5e3f</t>
  </si>
  <si>
    <t>a2d53b3f-033b-4345-b16b-ab5c41cdcaba</t>
  </si>
  <si>
    <t>92ace7d5-e659-4194-81d1-c4386eab5c86</t>
  </si>
  <si>
    <t>7d435a5b-77a7-4aae-b938-86d8a218b7e3</t>
  </si>
  <si>
    <t>e434c517-440b-4d31-9fb0-bdf4ddf15572</t>
  </si>
  <si>
    <t>3783ef5e-dadf-41c0-bc95-6a86a453fa67</t>
  </si>
  <si>
    <t>1ff8b88f-989e-4d9e-8554-758ea2a41f7b</t>
  </si>
  <si>
    <t>76f86ddc-6c3e-418d-9b2e-6be9f503b3ae</t>
  </si>
  <si>
    <t>88c169b9-47d6-48ce-9ae9-37a394dc8ee5</t>
  </si>
  <si>
    <t>94113b7d-0229-40d6-af8f-77cc1da09a01</t>
  </si>
  <si>
    <t>84adac5a-3c8f-4e77-91c0-51cdb49ec575</t>
  </si>
  <si>
    <t>a2be74e0-55ce-4043-9f60-554ca2094153</t>
  </si>
  <si>
    <t>5c3fc077-3420-4ec4-aef6-6b48f2627c55</t>
  </si>
  <si>
    <t>845f4234-44fb-4a13-82af-1b6f300dc48d</t>
  </si>
  <si>
    <t>9628f58d-eba0-4185-9c21-6fb47e65c766</t>
  </si>
  <si>
    <t>cb7fed63-bbf6-42c1-a09c-dcb18f97e047</t>
  </si>
  <si>
    <t>e7a07d45-a675-4634-b3a4-220600c99e6a</t>
  </si>
  <si>
    <t>1abb36ce-c614-470f-aeb3-ff0c32d74593</t>
  </si>
  <si>
    <t>454e04a9-20a1-49dd-a98b-a001df1149c0</t>
  </si>
  <si>
    <t>f1e8076f-c646-4454-8d8b-3c03a8013c0d</t>
  </si>
  <si>
    <t>8ad30696-90de-4abe-aaf0-ab8081d88c24</t>
  </si>
  <si>
    <t>72149aa6-76f0-4731-a08c-33002b776ff6</t>
  </si>
  <si>
    <t>d3bc7852-d2f3-4da4-94e7-4566872c98d0</t>
  </si>
  <si>
    <t>f0d8c4b9-8064-4a90-9963-145f0fda568b</t>
  </si>
  <si>
    <t>d442d5f2-ce34-4102-bd55-4bf3570e8653</t>
  </si>
  <si>
    <t>9ac2e619-5021-44f7-9da3-73d6de7102eb</t>
  </si>
  <si>
    <t>b444b6df-3654-47d9-a581-3275cd180f51</t>
  </si>
  <si>
    <t>79289b17-2d06-4ea6-b130-b1088159a907</t>
  </si>
  <si>
    <t>f138384f-c821-4de0-bddd-de706fcd5043</t>
  </si>
  <si>
    <t>5eb6710f-c266-4946-a952-3e4e837083d7</t>
  </si>
  <si>
    <t>da6e495a-ab7d-48ee-8305-7092c97d3aca</t>
  </si>
  <si>
    <t>e3b27ed2-cbc2-42f4-9e67-3912a3235b45</t>
  </si>
  <si>
    <t>f0f773a7-db4b-4270-9af7-260264a05650</t>
  </si>
  <si>
    <t>db0a1e7b-f5f1-4fc7-8129-1c2970de587a</t>
  </si>
  <si>
    <t>da81de0d-a01b-4ae6-80c1-698826c9dcfa</t>
  </si>
  <si>
    <t>be172b3d-144e-44d5-8144-a0993be297e0</t>
  </si>
  <si>
    <t>738b1dda-83fd-4761-8791-926b5c512dd5</t>
  </si>
  <si>
    <t>cc666a24-5150-48c5-858e-28341679560b</t>
  </si>
  <si>
    <t>3291da26-b5a2-4241-a511-ee578df523aa</t>
  </si>
  <si>
    <t>f6284e40-95be-416a-a6c1-6f10b1285d02</t>
  </si>
  <si>
    <t>1ea43b3b-f122-4444-9a34-742ee23da1ea</t>
  </si>
  <si>
    <t>8876fadb-5af3-4012-8fa3-2e6eb5805849</t>
  </si>
  <si>
    <t>431cdf1f-e0e5-40fd-9f38-a7114e021f76</t>
  </si>
  <si>
    <t>484639b9-ea32-4ea8-b1c8-eab46297e19b</t>
  </si>
  <si>
    <t>ee47468a-4d4b-4cc5-a7a2-95efae1b1084</t>
  </si>
  <si>
    <t>9f993689-5af5-45ff-9a73-986c4f3eb679</t>
  </si>
  <si>
    <t>b599f0f4-397c-4bfc-a4e1-eae18ccb9433</t>
  </si>
  <si>
    <t>7a59d149-83ef-4750-b1e8-c6c3e3217757</t>
  </si>
  <si>
    <t>31b7cf40-b3f2-4fad-997e-ec1c65819da9</t>
  </si>
  <si>
    <t>4f836197-0a6e-4b2a-87e1-c7b9dce76111</t>
  </si>
  <si>
    <t>14b3eb91-7dc6-461b-a993-a31f70d73eef</t>
  </si>
  <si>
    <t>782b0efc-21ef-4bc4-8035-2b63f3b3bdf8</t>
  </si>
  <si>
    <t>7824b671-703c-46c9-b9b8-03da49476394</t>
  </si>
  <si>
    <t>95963f72-ecd8-4acb-859a-1ae3217678ca</t>
  </si>
  <si>
    <t>5c81ee89-c617-4e26-b5ce-e1e030c8e509</t>
  </si>
  <si>
    <t>fa1bcf05-0797-48c5-aa5b-b5277f6c9a81</t>
  </si>
  <si>
    <t>a0584b6d-0229-419d-bcb1-f3ca460f7a82</t>
  </si>
  <si>
    <t>9964be72-e6c0-48b1-aa23-bc26e3f8ee0e</t>
  </si>
  <si>
    <t>ca6a4c49-939c-4069-bf35-81e02fb22a5b</t>
  </si>
  <si>
    <t>ae744777-d119-4951-800e-f451616a3bdf</t>
  </si>
  <si>
    <t>0166ab3a-6182-4825-8c8e-00024762a19f</t>
  </si>
  <si>
    <t>7b1b8b7a-2b95-4877-b771-eb9d031732b2</t>
  </si>
  <si>
    <t>11212ec2-0ff5-41ca-aa0e-28b80e673d4d</t>
  </si>
  <si>
    <t>f90a1054-feff-4dd3-9d3f-40cd71483655</t>
  </si>
  <si>
    <t>7e202c9f-fa6a-4335-8491-c8b57edd7dcc</t>
  </si>
  <si>
    <t>7a5c1019-767b-45fe-a992-d2695a88f573</t>
  </si>
  <si>
    <t>f9f60c06-1441-49a8-962a-0d07816d0bdf</t>
  </si>
  <si>
    <t>8ce3b982-cc75-43dc-bff7-c3f7e6f1d68e</t>
  </si>
  <si>
    <t>aaf1e3af-048a-4d33-9e90-37af4f65718a</t>
  </si>
  <si>
    <t>177eb673-2298-498f-9d6e-ae9a6eb97d6f</t>
  </si>
  <si>
    <t>2739a1c5-a513-4653-bfe8-74a017867186</t>
  </si>
  <si>
    <t>710ad4b1-c005-44f0-96d5-9b9a844ddd0f</t>
  </si>
  <si>
    <t>588aeee9-4af3-45a0-afec-278462b1b332</t>
  </si>
  <si>
    <t>2e39569d-1b20-458e-8b6a-05829bf6bca9</t>
  </si>
  <si>
    <t>d6185eeb-bc0e-49c7-85a2-59cfe1d41acd</t>
  </si>
  <si>
    <t>00c68079-1594-4673-81fe-934329a03914</t>
  </si>
  <si>
    <t>d264e702-07b0-40f5-9722-394613d4f12c</t>
  </si>
  <si>
    <t>e433d863-8e75-41e5-ba07-9d89d15b11b8</t>
  </si>
  <si>
    <t>163ab6b1-9940-4b13-8839-5b20cfc97f60</t>
  </si>
  <si>
    <t>5e14bcf9-9760-4045-90bc-35f6aa231ca5</t>
  </si>
  <si>
    <t>7adf1f40-ea5e-4c3f-8ba2-e0245aeefa36</t>
  </si>
  <si>
    <t>b50dfd1f-562d-4744-b9a1-fa5e495b37cc</t>
  </si>
  <si>
    <t>fa080174-15d6-442a-9620-2f7fed801307</t>
  </si>
  <si>
    <t>7c4bc1db-a24e-45de-b681-05d0b4b93214</t>
  </si>
  <si>
    <t>20caf72f-c9da-4101-859d-3dfcd669d957</t>
  </si>
  <si>
    <t>aea865cd-4f34-4114-ad8c-26c7daa1a084</t>
  </si>
  <si>
    <t>1c581549-e3bb-4798-be39-f4287c5dadeb</t>
  </si>
  <si>
    <t>0d8aa8c5-3a9a-4859-b4bb-0ccc96d75282</t>
  </si>
  <si>
    <t>bd4b9179-75fd-4bf1-b1bb-4367c738b948</t>
  </si>
  <si>
    <t>af5344b4-e24a-4311-ab6b-00aa1f141113</t>
  </si>
  <si>
    <t>7ce01d31-fea6-4a2f-bda5-501277f87197</t>
  </si>
  <si>
    <t>f90906f4-9bfd-4268-8f44-118f96b95715</t>
  </si>
  <si>
    <t>fd468c46-d1ef-46ee-8174-da68897178cb</t>
  </si>
  <si>
    <t>47bbb847-8cfa-42f7-ad27-a41e760ca63c</t>
  </si>
  <si>
    <t>d0d99de4-4e60-49fb-9376-edc3f68a6c04</t>
  </si>
  <si>
    <t>03e63fc5-2e51-4490-9e73-72798aaff5f3</t>
  </si>
  <si>
    <t>af8a8246-336b-40cd-8411-2884460a4a25</t>
  </si>
  <si>
    <t>0bd84dca-c41c-43ed-8ae6-49831e87dac3</t>
  </si>
  <si>
    <t>80ada154-e098-4f10-ac7a-420332b47012</t>
  </si>
  <si>
    <t>fca2240c-e7ef-4a49-857c-4a3b62f296f4</t>
  </si>
  <si>
    <t>24a886de-3a60-47e5-9c05-3ca6c278a94c</t>
  </si>
  <si>
    <t>3b445ceb-470d-4395-b850-a691a1153091</t>
  </si>
  <si>
    <t>4d37c7cc-8be5-45cc-aca8-95af22db6c5b</t>
  </si>
  <si>
    <t>dc473e54-f066-4811-9d70-acea051e6532</t>
  </si>
  <si>
    <t>872517b8-70f6-41e7-bd45-bbf8816af6a6</t>
  </si>
  <si>
    <t>7c186a85-bd4f-43d4-8a50-e0b671e86bae</t>
  </si>
  <si>
    <t>d9f4c6a9-c40a-4a59-a783-7f39451b8259</t>
  </si>
  <si>
    <t>4c070066-f5bd-4ed5-919d-f7f1caf0cbff</t>
  </si>
  <si>
    <t>a8c5cada-e91a-427c-9c7f-d95a4206e278</t>
  </si>
  <si>
    <t>70f5d9fd-a9ff-4664-ae93-2a26d9831fac</t>
  </si>
  <si>
    <t>a3ff08b5-312d-4896-b75d-cceb544c10e4</t>
  </si>
  <si>
    <t>7bd15a09-e78a-43a8-bac1-23fab2bcb39f</t>
  </si>
  <si>
    <t>90f451d7-b181-4341-b1a7-05d2d061b659</t>
  </si>
  <si>
    <t>2402bec2-1010-4280-8a46-73366e46c20b</t>
  </si>
  <si>
    <t>2cbecc83-6150-4cfe-8b74-c0bb22be9870</t>
  </si>
  <si>
    <t>2bc37821-87c9-44bd-803e-4f166cfdfe3b</t>
  </si>
  <si>
    <t>7572cffa-c219-4b47-aedc-d567e2ae5e15</t>
  </si>
  <si>
    <t>bbdad985-ec2d-4997-8589-5522db037ebe</t>
  </si>
  <si>
    <t>67b81a44-9b51-4aec-9d5e-00ef9c24009e</t>
  </si>
  <si>
    <t>b46df00a-fea0-40dd-9836-bb9634f5f896</t>
  </si>
  <si>
    <t>7a6e5f53-aa6c-43f0-843c-5ffd9f2aea06</t>
  </si>
  <si>
    <t>a8f99823-932d-476f-b626-445cd3144821</t>
  </si>
  <si>
    <t>4df62fa9-42e5-4741-ab88-9ff1a357a798</t>
  </si>
  <si>
    <t>cdb7403a-51bc-45e1-9e9f-f7a5f07fd8cb</t>
  </si>
  <si>
    <t>5d89b6b2-01a2-4b3b-84fe-c9574fb5107b</t>
  </si>
  <si>
    <t>d8ce98c0-6eaf-4338-9175-bf0403271c73</t>
  </si>
  <si>
    <t>a6641e4e-456e-4768-a5c8-9877d65c8cc8</t>
  </si>
  <si>
    <t>94fc2520-25bf-45d8-8b4c-74cad3265bb6</t>
  </si>
  <si>
    <t>7d4588d1-9bb4-4705-a844-20ded443a568</t>
  </si>
  <si>
    <t>d5bc0272-f936-416e-be45-ea9f5ad152d9</t>
  </si>
  <si>
    <t>6beb510d-2e23-46a6-a9d8-a26d8d013f35</t>
  </si>
  <si>
    <t>8620c3f2-5442-48ec-91be-b9630e412149</t>
  </si>
  <si>
    <t>c8a8305f-0e97-4180-977e-8bc8390a598a</t>
  </si>
  <si>
    <t>7a21f696-ec4d-4234-a4ea-0c58167972ac</t>
  </si>
  <si>
    <t>a8d1b6ad-b7e9-4316-8b10-ab05a2ffe898</t>
  </si>
  <si>
    <t>be518da9-dcf5-4218-9e58-97e60b787aba</t>
  </si>
  <si>
    <t>84df7a7d-9bbe-494a-8307-a103c2cdbe44</t>
  </si>
  <si>
    <t>61dab83a-9693-425e-a386-d33fcb01767c</t>
  </si>
  <si>
    <t>e1f40be6-48e9-4700-b1fb-88033c6912e8</t>
  </si>
  <si>
    <t>f4ec2206-62ab-474e-a67a-a2d1a249170a</t>
  </si>
  <si>
    <t>857dcf88-bd91-4d22-9328-ba467e53596c</t>
  </si>
  <si>
    <t>fc0d4653-fd22-40cb-b15b-8595df075c4d</t>
  </si>
  <si>
    <t>a9d80458-f8b4-4ca9-8bc4-cee9c6c472c0</t>
  </si>
  <si>
    <t>53c31c61-e244-49bd-a9d3-6628856e30a0</t>
  </si>
  <si>
    <t>d7933941-2243-4587-978d-e9a9dfe87302</t>
  </si>
  <si>
    <t>6c90173e-9236-480b-b1c4-fbfa4e176210</t>
  </si>
  <si>
    <t>886c352e-9e07-4c49-88a0-4300b44513a8</t>
  </si>
  <si>
    <t>2130980e-16e4-482d-8953-fcfcde591d59</t>
  </si>
  <si>
    <t>1bc81fe2-d19f-4889-8215-0d04403929ba</t>
  </si>
  <si>
    <t>cf9842db-3468-4b0b-8a2f-6d09d4c26042</t>
  </si>
  <si>
    <t>af4d7564-cb1d-44a9-ac33-7b96b17c3f41</t>
  </si>
  <si>
    <t>6bf97ed5-0dca-4ed5-a16c-afbb1f57c1ef</t>
  </si>
  <si>
    <t>64719913-f534-4e88-9825-d437cc21c371</t>
  </si>
  <si>
    <t>675531b6-b595-47c4-ae04-ff3f27115de3</t>
  </si>
  <si>
    <t>3c4e051e-9f0f-4799-8743-3334d6d8fc02</t>
  </si>
  <si>
    <t>c5902be5-cfe5-40c9-94c1-c7900790700c</t>
  </si>
  <si>
    <t>d65212b4-5e4a-4443-94e0-0fa9e04cd60f</t>
  </si>
  <si>
    <t>603eb41c-4f72-4ced-b354-550d84f24a3f</t>
  </si>
  <si>
    <t>0ef659c5-faa6-4450-8bae-83b39602bd4f</t>
  </si>
  <si>
    <t>87adde17-8e06-4e9a-b39b-a254b7b04aee</t>
  </si>
  <si>
    <t>e1a5d1b9-a8f7-492c-be43-b828ae3d4189</t>
  </si>
  <si>
    <t>c29d6495-a958-406e-a24d-f2ba61006a02</t>
  </si>
  <si>
    <t>6bf5ad08-78ae-4886-8e24-ba79ed7bd8ac</t>
  </si>
  <si>
    <t>ac5ea54e-1e86-4e25-98a0-380fbabf11c8</t>
  </si>
  <si>
    <t>5e251ef7-27ca-48c7-a8cd-b4e91110c1f4</t>
  </si>
  <si>
    <t>2fbd1fc6-df6f-494d-9339-b6dfb3a24aa5</t>
  </si>
  <si>
    <t>05202256-5750-460a-8bbf-42184110574f</t>
  </si>
  <si>
    <t>7f770b8d-ed85-4ff4-9d3c-a7b01974ec52</t>
  </si>
  <si>
    <t>bbd95405-8d71-4489-85b5-d65a3606c344</t>
  </si>
  <si>
    <t>6f02ef50-ba4c-4f51-a04c-f3ccb3e07f7a</t>
  </si>
  <si>
    <t>78de9ba9-1cfd-4dde-a35b-c47cdd9ceeb4</t>
  </si>
  <si>
    <t>66e14af1-b066-4e7f-ba20-cbf73890636c</t>
  </si>
  <si>
    <t>acf768cb-49c9-41f4-b9c7-3fd533f3bf51</t>
  </si>
  <si>
    <t>b872ea34-32df-4dd2-9fe7-35d5188f79d3</t>
  </si>
  <si>
    <t>22939331-ca47-4a9b-9871-fdd4abd8b2ed</t>
  </si>
  <si>
    <t>d28318c4-028b-4dbf-8027-5892c95252a6</t>
  </si>
  <si>
    <t>abddd76a-7010-4598-86fd-05b6cea75665</t>
  </si>
  <si>
    <t>dee5912c-44cd-4995-8b2d-2e9be72835b6</t>
  </si>
  <si>
    <t>b36fcc15-5bbf-42e2-abae-f77c09065514</t>
  </si>
  <si>
    <t>d045d1b4-1d88-4683-9fe2-af020e92e2ee</t>
  </si>
  <si>
    <t>08f1df88-c00d-4eba-9254-672e98144369</t>
  </si>
  <si>
    <t>39135a13-cf5d-4be5-9413-7f7f153c8862</t>
  </si>
  <si>
    <t>f9839dab-1f2d-4bf7-86a4-2b6a49e49325</t>
  </si>
  <si>
    <t>9c17f2ca-0945-43bb-a172-7e762ad11000</t>
  </si>
  <si>
    <t>0ceefa00-4557-4d64-9fe5-2fbfa018490f</t>
  </si>
  <si>
    <t>82cbf466-a005-43cb-8fa3-3e882ca31f79</t>
  </si>
  <si>
    <t>f0f37239-d034-4996-955e-7d65e2fc6e3d</t>
  </si>
  <si>
    <t>026959cb-0f4f-4f60-8181-b7092d584db6</t>
  </si>
  <si>
    <t>a8e9d612-e8a9-4304-87d0-7be8154ef921</t>
  </si>
  <si>
    <t>e200e991-d28f-4224-9eac-66c148ba3521</t>
  </si>
  <si>
    <t>b5b137f8-07c8-4012-99cb-f70a1e62a3d3</t>
  </si>
  <si>
    <t>03c89734-e39a-4aca-97ef-8b7fe3e8201c</t>
  </si>
  <si>
    <t>44b118ff-1843-463a-8ab1-bc23d6d87556</t>
  </si>
  <si>
    <t>45d71c9f-d03f-4a45-a8f1-cd16c019eee4</t>
  </si>
  <si>
    <t>68eaf083-71d0-4124-a829-66f249653ded</t>
  </si>
  <si>
    <t>53c72b80-6c9e-476e-ab80-8bf09483d861</t>
  </si>
  <si>
    <t>8b6954b0-b7f5-4d42-b5f2-d35857ae1b81</t>
  </si>
  <si>
    <t>23a14b04-7b7c-41a4-b8df-db66130f71ed</t>
  </si>
  <si>
    <t>952f1351-b75e-4652-b950-fa5c50e00c75</t>
  </si>
  <si>
    <t>9d31afd2-1693-4c2e-8166-6c846b0f1b52</t>
  </si>
  <si>
    <t>a5553400-cf38-4ab0-9c52-979f04fb7728</t>
  </si>
  <si>
    <t>88ff1087-7944-4253-bcfe-abf48be8cdd4</t>
  </si>
  <si>
    <t>bd1f6cf1-263d-4a8c-b637-2209648cabd0</t>
  </si>
  <si>
    <t>24b06357-20db-4e6d-ab57-0769069a6ff6</t>
  </si>
  <si>
    <t>a16ba50c-3efc-46d3-bd29-8627a8c06963</t>
  </si>
  <si>
    <t>9d4183a8-f50e-4ab5-8910-f00813550e1a</t>
  </si>
  <si>
    <t>0ba50ccc-e3cb-4d04-9687-9518cfb685cd</t>
  </si>
  <si>
    <t>e9c4ad8b-fc81-4467-b6c2-9c69cc016805</t>
  </si>
  <si>
    <t>ec474acf-44a4-4472-9b04-7e680f4e5709</t>
  </si>
  <si>
    <t>a03a506e-9991-4d59-9fd3-02746b08683e</t>
  </si>
  <si>
    <t>2cf4b40e-1227-431c-83fd-2cdb3dc83cce</t>
  </si>
  <si>
    <t>7baae483-863e-4e05-b871-9c9ba849ade8</t>
  </si>
  <si>
    <t>9caf804e-e62b-436c-8c05-a109b727fc32</t>
  </si>
  <si>
    <t>3fb9279f-6aa1-474d-9f0f-d9a039c03338</t>
  </si>
  <si>
    <t>cb79fc44-6b35-45e2-aaf4-34634cf12cb3</t>
  </si>
  <si>
    <t>72daf59f-3683-4e5d-8e23-f4ba09953c68</t>
  </si>
  <si>
    <t>53c65b0c-5743-4714-ad77-2e5f1b08fbd5</t>
  </si>
  <si>
    <t>d2beb64c-5e64-41df-a87c-083ff7353fd1</t>
  </si>
  <si>
    <t>f4b8852a-7b28-46b8-a087-30145dffdb19</t>
  </si>
  <si>
    <t>3c9a7e1e-914a-43f0-a2c4-a2ba614a2d17</t>
  </si>
  <si>
    <t>10bb0ec2-3f83-4025-87ab-e85d9fd38b10</t>
  </si>
  <si>
    <t>c92caf1f-635f-46b4-b5ee-0be51b94ad1a</t>
  </si>
  <si>
    <t>63077f25-9093-4af7-80c9-768951af4e4b</t>
  </si>
  <si>
    <t>715fd63f-f3a9-4460-8af0-468a7723adf0</t>
  </si>
  <si>
    <t>494d43d1-7d5e-47e1-85c3-b665a9abe8e1</t>
  </si>
  <si>
    <t>7a219578-8ad4-4d2f-b663-3fed6e0c7eb2</t>
  </si>
  <si>
    <t>b668df2c-f223-4ac8-af8e-302e0e1d1381</t>
  </si>
  <si>
    <t>870e568a-4c87-4086-a3bc-f2a0603f7a53</t>
  </si>
  <si>
    <t>186e58b4-4e46-4e25-83de-0c9274dfc533</t>
  </si>
  <si>
    <t>5ccf5d97-8b9f-4953-8b5e-91f723025364</t>
  </si>
  <si>
    <t>83e762e7-cfe1-488c-bc2a-cad2dd248897</t>
  </si>
  <si>
    <t>0fa518fe-27cb-4ad5-a726-ec140f585580</t>
  </si>
  <si>
    <t>f61d0873-b205-4d48-b134-31061df6a836</t>
  </si>
  <si>
    <t>f7941c1c-9b55-4e67-a358-9bb6154261dd</t>
  </si>
  <si>
    <t>af5fa80e-00ce-409e-b0e6-f81d5b81c449</t>
  </si>
  <si>
    <t>39f44cb2-d74e-4005-a5e2-2921786ffe1e</t>
  </si>
  <si>
    <t>b3b276db-a17b-4c69-9bcd-ff74b77dd204</t>
  </si>
  <si>
    <t>ea3c72a4-8d6c-4db3-bf5e-52d49c9014f7</t>
  </si>
  <si>
    <t>b113ccb1-bf4f-493f-bfc3-aed2c45a88be</t>
  </si>
  <si>
    <t>c016b5ea-045e-4019-96b9-9b4bc4f3c16e</t>
  </si>
  <si>
    <t>5c512b15-2c0f-4c7c-abdf-78dd80a8afbb</t>
  </si>
  <si>
    <t>e758aa21-690d-436d-bb6d-2979f3369968</t>
  </si>
  <si>
    <t>88ffc7f5-3a29-4566-a930-b2e17f1fb520</t>
  </si>
  <si>
    <t>2a5fb51d-e702-4722-96ad-56f8398090ed</t>
  </si>
  <si>
    <t>fe9ebcdb-dc53-417f-9124-f57f5ee782e6</t>
  </si>
  <si>
    <t>d3ab1787-6cd1-4e9d-b526-92ca1e9bbaf8</t>
  </si>
  <si>
    <t>726f3450-6116-4d71-a66a-c56ca7412845</t>
  </si>
  <si>
    <t>c44903ee-2dbb-4ab8-aca5-e8fd84704d4f</t>
  </si>
  <si>
    <t>04c10c63-e3cc-4397-a95c-6618b0a7ce08</t>
  </si>
  <si>
    <t>69fbe4ef-d729-4bc2-8bcc-455b44197d56</t>
  </si>
  <si>
    <t>e75bc48a-27a7-4a15-9a0d-05f43c5dfc31</t>
  </si>
  <si>
    <t>cc1e2272-a003-4393-a0a9-29dac8adc8b9</t>
  </si>
  <si>
    <t>370279a6-4891-48fb-ab9e-b3ce78f57023</t>
  </si>
  <si>
    <t>e06ec90e-59e4-480b-b9d4-10efa3fcf5f2</t>
  </si>
  <si>
    <t>5652e97d-a37f-45f5-bd96-3380d17a4d38</t>
  </si>
  <si>
    <t>b905219a-3dcd-46b3-9864-7bdd3201a26c</t>
  </si>
  <si>
    <t>221ff9b2-c794-456d-a278-3c0596641c7a</t>
  </si>
  <si>
    <t>3819d73c-0113-441d-b9ce-80bff9392701</t>
  </si>
  <si>
    <t>2602baa3-27ca-4b47-bef8-46ab8f4f7b7d</t>
  </si>
  <si>
    <t>63bc4135-20e7-42bf-bd44-c14c219c6ed6</t>
  </si>
  <si>
    <t>434b4b4a-4535-4941-8888-d24371ee1815</t>
  </si>
  <si>
    <t>8ea5b5d1-8503-4286-b85b-c25d45908c4f</t>
  </si>
  <si>
    <t>48e7bd89-8b04-492d-a29e-a33425b135e9</t>
  </si>
  <si>
    <t>17015b40-2d00-4925-b61f-4dae9a6e1ab4</t>
  </si>
  <si>
    <t>8374c9ab-fad7-4a66-b7f7-8b914e6fe690</t>
  </si>
  <si>
    <t>1d39e17c-8052-48d2-aec6-52d51547a9c2</t>
  </si>
  <si>
    <t>e228beaf-97a9-42e5-844a-ce6e5c9837aa</t>
  </si>
  <si>
    <t>09953c45-b474-4f81-bde1-8a8144c855ab</t>
  </si>
  <si>
    <t>b51b3a16-ea33-4c34-8782-d5f63c2796c5</t>
  </si>
  <si>
    <t>d6f97ed7-462e-4b82-b687-f00f32467e0d</t>
  </si>
  <si>
    <t>a4f980b6-9278-452f-8d08-571701c6f6da</t>
  </si>
  <si>
    <t>9415fb99-e8b8-420b-b979-e1b9bc2c5f14</t>
  </si>
  <si>
    <t>45ac4a72-f6e4-44b8-9455-38480168f11e</t>
  </si>
  <si>
    <t>f158cd95-ccbb-4f5a-95b3-49b23b396adf</t>
  </si>
  <si>
    <t>dcd8fb0b-29c7-414a-b1f6-202b4148c432</t>
  </si>
  <si>
    <t>3ab3a0f8-8da0-4e40-80a9-336b638d6da4</t>
  </si>
  <si>
    <t>d491eec4-7846-4edc-bddf-8fe70c09b3e0</t>
  </si>
  <si>
    <t>c94079c1-c624-4a19-a336-bf0ef19f4315</t>
  </si>
  <si>
    <t>58457922-4d19-46cd-b8d6-b31a8e947ded</t>
  </si>
  <si>
    <t>8257e757-cc10-408d-ac36-605d6f654137</t>
  </si>
  <si>
    <t>eaaa46f5-f0f8-4361-8e18-eb4b08e70041</t>
  </si>
  <si>
    <t>3cbdc513-db06-4d3e-a623-0853da0d6a9c</t>
  </si>
  <si>
    <t>ce324a5a-4dc3-45fc-8749-d955c56f82a3</t>
  </si>
  <si>
    <t>5699a5d7-bcbe-4101-88b5-f683ad340ae5</t>
  </si>
  <si>
    <t>5c77976e-1ec9-4ec2-b92d-b11c7b5850c1</t>
  </si>
  <si>
    <t>ab9a98a2-30b2-4b67-8711-445b94ada13c</t>
  </si>
  <si>
    <t>3dc00e7d-eb80-4aee-a827-222c86510979</t>
  </si>
  <si>
    <t>4411e270-44a7-4147-ab37-6384f45b60e7</t>
  </si>
  <si>
    <t>32b659cd-e8eb-4438-b6d9-c76e210a8f9b</t>
  </si>
  <si>
    <t>ca84597b-909e-4f7e-aa30-254960959114</t>
  </si>
  <si>
    <t>477480b8-ee5f-4336-9a5b-b4b5130c7ab9</t>
  </si>
  <si>
    <t>ad8751fb-dda9-482e-a34c-a42ef4874c84</t>
  </si>
  <si>
    <t>6d284977-6a0d-4611-a190-ff4ecb628142</t>
  </si>
  <si>
    <t>681600aa-9b6c-4acc-9445-533a7b338e58</t>
  </si>
  <si>
    <t>b866bc41-4a86-44dd-911d-c56e33cbf203</t>
  </si>
  <si>
    <t>6895aed5-264f-4792-920e-9beb5130b38a</t>
  </si>
  <si>
    <t>417532cb-bb8e-4b36-9dfd-092a7adfa610</t>
  </si>
  <si>
    <t>21079238-839a-4e83-836a-799b0a835963</t>
  </si>
  <si>
    <t>aa320c4d-f693-4b1f-9811-082c16b58414</t>
  </si>
  <si>
    <t>eaf90057-a7e8-404a-bdf3-84156ed75126</t>
  </si>
  <si>
    <t>55188786-1182-44aa-8b25-3e54f522b5e1</t>
  </si>
  <si>
    <t>7696c7eb-1d87-49ac-9aa6-8c89b0fe4485</t>
  </si>
  <si>
    <t>f2bbc40c-1922-45fe-8577-fce0dc6b8d1d</t>
  </si>
  <si>
    <t>e2988944-2a00-482f-a5a1-36504778e103</t>
  </si>
  <si>
    <t>304ebd41-0eec-4d17-8fc3-0a5afe721bb7</t>
  </si>
  <si>
    <t>56f47f93-d1d5-412f-910e-b5fd0be3101a</t>
  </si>
  <si>
    <t>11f261b5-f8fb-4223-809a-e3d6efbd0ebd</t>
  </si>
  <si>
    <t>ad3eda57-46da-492e-b101-7ff1c2cf0f18</t>
  </si>
  <si>
    <t>edcf833a-2e3a-4ebb-a64d-6104f56c46ee</t>
  </si>
  <si>
    <t>209352bb-6653-4526-9995-00ecb87c4529</t>
  </si>
  <si>
    <t>ab8546f4-4533-49e7-9e2b-a28b73fd683e</t>
  </si>
  <si>
    <t>4f832d90-2f5d-47fa-8f4a-9f11f1441679</t>
  </si>
  <si>
    <t>b986227f-6be0-41c1-a48e-ee488200366f</t>
  </si>
  <si>
    <t>cc4236e0-0a43-43d2-b0d9-1259fb1d1eab</t>
  </si>
  <si>
    <t>bbb5d257-4434-4367-a871-8520d392dae8</t>
  </si>
  <si>
    <t>233aef1b-f27f-41e9-b18b-3727b234bbd9</t>
  </si>
  <si>
    <t>502f6b27-a3fb-4d07-b278-c69218d0f9ea</t>
  </si>
  <si>
    <t>344e0736-75fd-4429-bac7-2fb82ec7ce6a</t>
  </si>
  <si>
    <t>aa6b840d-9230-457e-a3ad-1822d56c18fd</t>
  </si>
  <si>
    <t>a17ef61d-08fa-48f0-85a9-0d13aefe856b</t>
  </si>
  <si>
    <t>04da5d01-c9bb-45cc-b604-9eeae9fe8a3f</t>
  </si>
  <si>
    <t>40d0da5d-48e8-4708-948c-9f8b15111cbc</t>
  </si>
  <si>
    <t>347fa230-dba8-4df8-aba3-28a5f19a76c1</t>
  </si>
  <si>
    <t>a4ffd377-fc7f-45a1-92b8-22ee8d4cc631</t>
  </si>
  <si>
    <t>c4f22bc7-cea2-4ff5-b260-89b3e7d4a467</t>
  </si>
  <si>
    <t>48d2568f-61cb-43ca-8b3e-b6fd79250d8f</t>
  </si>
  <si>
    <t>ace15501-212b-4a33-842f-fe710e6d16be</t>
  </si>
  <si>
    <t>99068985-4d7a-4747-8f51-3966b3491afa</t>
  </si>
  <si>
    <t>401b0626-14a8-457d-985f-4fd9fe94ef53</t>
  </si>
  <si>
    <t>fe80a381-328c-435d-9d28-4aeecff8042a</t>
  </si>
  <si>
    <t>6cdbe520-86a9-4b4d-b94e-0d1c6c281450</t>
  </si>
  <si>
    <t>834cf69b-81b5-4386-9b64-646a48795565</t>
  </si>
  <si>
    <t>be885b46-1ec7-4591-996b-478ef6d2d064</t>
  </si>
  <si>
    <t>4bc341b9-8569-452d-8881-2f9202061d4f</t>
  </si>
  <si>
    <t>b4a4d1d7-98f3-4c93-9b8e-e8060ef6e3b7</t>
  </si>
  <si>
    <t>ae97a929-d627-4dbd-b2c9-fb7e7b21d8be</t>
  </si>
  <si>
    <t>29fbf087-34f4-40ff-8826-37d78d935eca</t>
  </si>
  <si>
    <t>65e4d741-3b89-4be3-936c-a14cbfdcb98b</t>
  </si>
  <si>
    <t>8dd0b42d-4c95-4a72-a01b-da60934afb44</t>
  </si>
  <si>
    <t>004f8d9e-938c-45fc-a27f-d9159c1a62c6</t>
  </si>
  <si>
    <t>5f5557de-4821-43c3-bd24-5d813c0d1ff9</t>
  </si>
  <si>
    <t>d2446838-6fac-4b9b-b96b-362cda488597</t>
  </si>
  <si>
    <t>6bde69f7-13e5-4a0d-b4e0-0f0832e99af3</t>
  </si>
  <si>
    <t>b52f37a3-f46d-4016-8b8e-3e7f78cbf842</t>
  </si>
  <si>
    <t>f6a63c8d-734c-4cbc-abc6-b76ebe772d83</t>
  </si>
  <si>
    <t>1ee1a19e-cd08-45f9-8974-ebe8ea15815b</t>
  </si>
  <si>
    <t>ec045f73-dfaa-48fd-b077-32304e1358c2</t>
  </si>
  <si>
    <t>95d3f87d-4e9c-46c3-90ee-a9c07d85afaa</t>
  </si>
  <si>
    <t>378c0446-4633-4253-817a-7f5e90108a48</t>
  </si>
  <si>
    <t>73dad1c3-f7ba-4711-9ebd-1481427766dd</t>
  </si>
  <si>
    <t>0119043d-5f9d-4e3f-bd87-7e948119e36e</t>
  </si>
  <si>
    <t>44759e62-5716-4dc0-ae2c-305222a96f91</t>
  </si>
  <si>
    <t>81bdb9fc-a82b-4e60-a0b8-f6be77b4aefe</t>
  </si>
  <si>
    <t>cb1e7324-fd99-4be6-822c-1d7ceb5d898b</t>
  </si>
  <si>
    <t>ecadd9c0-99b6-49ac-b17c-63dd19a89903</t>
  </si>
  <si>
    <t>ab6f0f6f-844b-43bb-9113-3de4fa2b1172</t>
  </si>
  <si>
    <t>b76d453b-17bb-4599-9f02-2efe00b6458f</t>
  </si>
  <si>
    <t>816bf68d-9214-421a-a938-8134f5a54dcb</t>
  </si>
  <si>
    <t>f053d097-d11a-4f9b-a2a3-d3673a4b9861</t>
  </si>
  <si>
    <t>5dc533a8-235f-4d7d-96e9-e931b99ef55e</t>
  </si>
  <si>
    <t>771f4b77-f78a-4b11-848e-d9540f708c0a</t>
  </si>
  <si>
    <t>79c084fa-bf93-4b23-9834-217bf96e2bf1</t>
  </si>
  <si>
    <t>05b68bc8-f0e8-47dc-afe4-aa68e4488880</t>
  </si>
  <si>
    <t>1c9e949d-6d30-455d-b05f-aeb7dc223b2e</t>
  </si>
  <si>
    <t>c741a406-29e8-430b-9d6e-c1b141d6eba6</t>
  </si>
  <si>
    <t>83e6c657-7499-499e-9520-5924b34eef47</t>
  </si>
  <si>
    <t>cf0cdb06-9269-4eac-9b50-484146961bfd</t>
  </si>
  <si>
    <t>fb457c8a-a33b-44d4-b6fd-311e719f3ad0</t>
  </si>
  <si>
    <t>62989487-e13d-4201-ac36-e7b775c95207</t>
  </si>
  <si>
    <t>ea4ce28d-47c7-4b06-9fb6-4390c4730bcd</t>
  </si>
  <si>
    <t>bae88d71-90b4-4b27-8cf0-ff68edad6c23</t>
  </si>
  <si>
    <t>c6132c2f-e8cd-40f2-a547-508c49bf2fe1</t>
  </si>
  <si>
    <t>80434cc6-3b50-4336-b277-5704b304f8ba</t>
  </si>
  <si>
    <t>afc63084-fe49-4cef-86a5-ff6aeb09c506</t>
  </si>
  <si>
    <t>1390a841-4c9a-4387-974c-473b823a2160</t>
  </si>
  <si>
    <t>23a2cc36-ea02-4215-8395-c0e31093f610</t>
  </si>
  <si>
    <t>8c04eab2-bd6c-4de5-bf55-8b738526fdc0</t>
  </si>
  <si>
    <t>2239e820-374a-4d63-a2e0-d417e05b0cbc</t>
  </si>
  <si>
    <t>f74d4f0b-1d89-4d90-9440-f0a071f9bf7b</t>
  </si>
  <si>
    <t>f2d15b5c-1e26-4ace-90e0-9aceff3e6c34</t>
  </si>
  <si>
    <t>3ca70ae0-fff1-4b7a-a5a5-0030e2d55c81</t>
  </si>
  <si>
    <t>4f5bce64-4fbf-4d8c-b6a7-717e3a0826b0</t>
  </si>
  <si>
    <t>8eabe80e-dee3-4347-87ac-acca15913e30</t>
  </si>
  <si>
    <t>aea89c02-176a-49be-b3aa-4185a376ec69</t>
  </si>
  <si>
    <t>93749ffd-6bc7-45e7-a085-a835c46e36e2</t>
  </si>
  <si>
    <t>a4b01230-0dab-4792-bc8c-6213754e9b98</t>
  </si>
  <si>
    <t>a86364b4-bff1-4956-814a-537240c06680</t>
  </si>
  <si>
    <t>71e21b51-f5a5-4ff1-b1c1-496b7120dbcd</t>
  </si>
  <si>
    <t>682e1f62-4503-4c48-b081-cb022981816e</t>
  </si>
  <si>
    <t>512421ad-3561-48aa-94a9-b7249d0d893f</t>
  </si>
  <si>
    <t>710611e0-ebae-4dfd-b0e0-3610fcaa61d0</t>
  </si>
  <si>
    <t>36cd52ca-68db-4948-8bf1-f52c887eb5eb</t>
  </si>
  <si>
    <t>72bd7074-6448-41a6-aac4-e386ba2badfd</t>
  </si>
  <si>
    <t>0baf525f-329f-4455-a4f7-ea4d2a721491</t>
  </si>
  <si>
    <t>c55fc766-5d8a-45f7-ac44-b614b87240da</t>
  </si>
  <si>
    <t>a33ba0b1-f039-43ff-b337-4d1afd0b58ce</t>
  </si>
  <si>
    <t>20a5bc4e-c07f-4bef-874e-4a504f4b6d53</t>
  </si>
  <si>
    <t>85758f30-68af-4696-b303-487f24363219</t>
  </si>
  <si>
    <t>74035a6d-1391-43b4-b7d0-034c4e1fd18e</t>
  </si>
  <si>
    <t>f92c281d-8b0d-46d4-83de-e9c50355d10e</t>
  </si>
  <si>
    <t>b08cf3d2-e7b9-42af-b660-76516449bcf4</t>
  </si>
  <si>
    <t>8a6c44ec-7800-4257-873c-6b0648bb3cb4</t>
  </si>
  <si>
    <t>615405ea-bf77-42b4-83b2-a34463a0a0d7</t>
  </si>
  <si>
    <t>2a70c514-cce4-49d6-b12f-cb9768a0465b</t>
  </si>
  <si>
    <t>ab88d8ee-ae76-43a0-94a3-5ed41bfa274a</t>
  </si>
  <si>
    <t>caa7f51d-aab8-4f2d-95ea-a370914053a8</t>
  </si>
  <si>
    <t>639acfa8-9c6a-4426-a4e1-a58dd3508602</t>
  </si>
  <si>
    <t>104a7b05-b891-46b6-9d8c-fc9567fdca45</t>
  </si>
  <si>
    <t>3297c719-886c-4bc5-aa8b-5a669f24b80d</t>
  </si>
  <si>
    <t>afd0ff59-f20e-461a-bdc1-752ff88c2686</t>
  </si>
  <si>
    <t>a324cef0-adc1-4417-abf4-a18417b18293</t>
  </si>
  <si>
    <t>1c86179d-b2e5-4d37-956c-2aa7eb0bce4c</t>
  </si>
  <si>
    <t>bba7ea13-d345-42bf-93f3-a8358903cf14</t>
  </si>
  <si>
    <t>78a41844-ab07-4470-8d51-7f21a7d0e143</t>
  </si>
  <si>
    <t>c5ab1259-e17d-49a6-a823-952e5033cd54</t>
  </si>
  <si>
    <t>9c085390-557b-4ff7-9d03-8d476f80f0ad</t>
  </si>
  <si>
    <t>d7a8d3b2-7223-4270-8434-3d3e80d9dd63</t>
  </si>
  <si>
    <t>0237d657-5d51-470e-b551-7f7e14904580</t>
  </si>
  <si>
    <t>f9ca9fc9-f0cd-499d-8023-d6c255e4f249</t>
  </si>
  <si>
    <t>cd2f577f-8ad9-4fcd-bc4b-c754854640ca</t>
  </si>
  <si>
    <t>6d646963-be52-4df6-b3da-f19901c62ffa</t>
  </si>
  <si>
    <t>1a884be5-e336-45d4-b726-0e759938d44d</t>
  </si>
  <si>
    <t>8cb43307-d408-448d-8bdf-b4543ec718fe</t>
  </si>
  <si>
    <t>a96d766a-8a49-467d-9486-abc5a4af2e3c</t>
  </si>
  <si>
    <t>652133b4-70da-4148-9290-2a1d95fa6c43</t>
  </si>
  <si>
    <t>b01e694c-e466-45b9-a3e6-dd50e0fc3b00</t>
  </si>
  <si>
    <t>d9848668-bbcc-4836-b167-84e75e5de385</t>
  </si>
  <si>
    <t>5a5c9473-490b-422d-9dbe-95fb876728da</t>
  </si>
  <si>
    <t>89da172a-2b56-4f4c-9baa-58e178a9f031</t>
  </si>
  <si>
    <t>da6d6182-367d-4b77-9a6b-2c838fd46654</t>
  </si>
  <si>
    <t>e9073da9-f1b6-4f28-bd41-eaf97d140657</t>
  </si>
  <si>
    <t>640d7e0c-33f2-40ea-88fd-d53b94321357</t>
  </si>
  <si>
    <t>aa288bf9-98aa-4d12-a505-aff7d45af9ff</t>
  </si>
  <si>
    <t>69be3b54-bf61-4bee-a984-09c11869ae4c</t>
  </si>
  <si>
    <t>b879568e-3f3f-4a72-b040-0717060106f5</t>
  </si>
  <si>
    <t>d309a54a-aac3-41b5-9ade-8b7362ac1576</t>
  </si>
  <si>
    <t>ae3094dc-33cd-4f58-b766-b4af0e8f5ad1</t>
  </si>
  <si>
    <t>68c4b9a7-9a38-4b13-9051-1fe85ac7770d</t>
  </si>
  <si>
    <t>ca446a73-3e6e-442d-b95f-6870deb7ff79</t>
  </si>
  <si>
    <t>2f7b046f-ff7f-4308-926c-7736d604f78a</t>
  </si>
  <si>
    <t>84ea5623-335e-4007-9ff0-f3e9bbd4ef5d</t>
  </si>
  <si>
    <t>f9684024-7ee4-48c0-8a1d-ed32502dedbc</t>
  </si>
  <si>
    <t>5a0f39f4-a234-45e4-a642-8679b4e0e1d5</t>
  </si>
  <si>
    <t>4d93e0f3-21f6-43fa-babd-6b1cca570e48</t>
  </si>
  <si>
    <t>0ca1ddfe-e474-4743-a399-4e6805a17484</t>
  </si>
  <si>
    <t>9b5b8c43-4ba6-4903-bce0-2a134c0d6d3c</t>
  </si>
  <si>
    <t>c3ee63bb-0271-4bbd-965b-56994a266199</t>
  </si>
  <si>
    <t>104ed186-fb54-430c-9652-7e74d281e3e3</t>
  </si>
  <si>
    <t>aae9ac89-1d76-4490-a778-25a38052b9ef</t>
  </si>
  <si>
    <t>a89c8dcd-149b-4a49-b293-264cdff42a12</t>
  </si>
  <si>
    <t>3ed3bf1d-2037-4ba3-8dae-c58e2e2086a8</t>
  </si>
  <si>
    <t>e33b780f-a3eb-416c-8c1f-a446b25bd43a</t>
  </si>
  <si>
    <t>42778bbc-ac51-4ea4-8f6a-66f29416ebf2</t>
  </si>
  <si>
    <t>c658f27d-3048-4f8a-9fd4-acbb1769c8ed</t>
  </si>
  <si>
    <t>5774fb5d-297e-4acf-acfd-e841f480962a</t>
  </si>
  <si>
    <t>a6b401a0-98ca-4b45-abfc-5a35e7306bc3</t>
  </si>
  <si>
    <t>f2d43308-665d-48f8-9db4-3f939e506965</t>
  </si>
  <si>
    <t>239a52fd-d203-4076-99d4-e454c3508f29</t>
  </si>
  <si>
    <t>66ef4f66-5dfb-4c2a-b0c5-9cd6eb655eab</t>
  </si>
  <si>
    <t>0b430759-651e-419e-918e-7914e5f54f89</t>
  </si>
  <si>
    <t>2751b508-d29c-447c-aff7-dd96ca1b8f9c</t>
  </si>
  <si>
    <t>7e204845-a7c7-40d9-b8d2-f94fcd2268e3</t>
  </si>
  <si>
    <t>17b7c7e2-0721-45eb-bc42-384679684ad4</t>
  </si>
  <si>
    <t>ff1ede11-6725-4563-a346-bb838c11736b</t>
  </si>
  <si>
    <t>d22873e1-2f73-436a-ab7c-1455e5dbacd2</t>
  </si>
  <si>
    <t>a887f199-bd3a-4c49-969e-8b2d4cf71bc9</t>
  </si>
  <si>
    <t>2d942055-c4bd-4017-9f2a-0f0c1399646f</t>
  </si>
  <si>
    <t>237d0bb2-61a2-4356-b888-5e09a24c728a</t>
  </si>
  <si>
    <t>0fbe011a-e0ba-49dd-8c61-d50fccb2d75e</t>
  </si>
  <si>
    <t>b1254024-b0c2-4538-9b65-58dd1f399e1a</t>
  </si>
  <si>
    <t>263d2d4d-dfd0-41c2-a86e-c9a4018689d4</t>
  </si>
  <si>
    <t>661cb9d3-bdfb-4a3e-bcc2-87640be4f8ba</t>
  </si>
  <si>
    <t>178f61f5-75be-45e5-8e30-de5829f90be2</t>
  </si>
  <si>
    <t>0cf568e2-608d-433a-b399-e7e97bf420f4</t>
  </si>
  <si>
    <t>47d776c6-acc0-4229-bcdb-a92d9e9a5aae</t>
  </si>
  <si>
    <t>6c799e06-fe38-4b8a-baae-225c03e8ef27</t>
  </si>
  <si>
    <t>d03a033f-2be0-4d8f-90f0-9f1503be3ad8</t>
  </si>
  <si>
    <t>19f5c295-3972-4297-b7e1-18e91a807fdf</t>
  </si>
  <si>
    <t>065668c4-f937-4cd7-9d11-5c10b46fbf26</t>
  </si>
  <si>
    <t>928c5963-5a05-445a-88d4-9526cde344b5</t>
  </si>
  <si>
    <t>89d11308-ae19-4edd-baaa-c3c101b56b59</t>
  </si>
  <si>
    <t>86d4e2b4-53e7-4c6f-b840-1ec6361e86df</t>
  </si>
  <si>
    <t>b7447036-f697-4244-8ebe-984a6a02d07e</t>
  </si>
  <si>
    <t>4448261a-8bdc-4640-9e57-59d11a529736</t>
  </si>
  <si>
    <t>253c6cfe-01a2-45da-a6ed-09a40974d470</t>
  </si>
  <si>
    <t>29017370-3a81-45bf-8681-4eb908a6d540</t>
  </si>
  <si>
    <t>33922926-a6ce-48fb-a9b5-d84e8d5b5d4f</t>
  </si>
  <si>
    <t>1d591b93-9db9-46ea-a812-453b92862d62</t>
  </si>
  <si>
    <t>bac82169-7bc3-4c3a-8ed6-5f1c0de53110</t>
  </si>
  <si>
    <t>65e85917-6075-4174-ae6f-1c004a50a8a6</t>
  </si>
  <si>
    <t>f77fe76a-2012-47cc-b2d4-99296e29d7e1</t>
  </si>
  <si>
    <t>8eb1dba4-2150-4318-90bb-3b128b92a8bf</t>
  </si>
  <si>
    <t>a93b0dae-a91f-4f85-bd75-375b7e684cbb</t>
  </si>
  <si>
    <t>4f9bdf3c-ebcc-4d91-90f0-d38932213131</t>
  </si>
  <si>
    <t>d75ca41a-1e54-4aca-ba76-2513e24216b9</t>
  </si>
  <si>
    <t>584c6aaf-6cc7-4d02-9c33-70d6cda771d6</t>
  </si>
  <si>
    <t>6129674e-302b-4266-a3f2-575ff3e9be1d</t>
  </si>
  <si>
    <t>5a75ceec-c2fa-4970-8d8e-125bbb4a689d</t>
  </si>
  <si>
    <t>e59324bc-32bc-4941-b981-53ca18559bbf</t>
  </si>
  <si>
    <t>d2c6f9b0-14b8-4ce8-bb0c-90f1d629e963</t>
  </si>
  <si>
    <t>e1c4372f-30e8-4ccc-9825-7dfc65338d64</t>
  </si>
  <si>
    <t>792fc41c-6f8e-4906-8322-dbf6fd249777</t>
  </si>
  <si>
    <t>2ccb4ee1-faaa-40b7-a558-d7fb51ab4aa5</t>
  </si>
  <si>
    <t>b96335db-616b-4485-83d1-1dc732f2c39d</t>
  </si>
  <si>
    <t>8ff1b601-869f-4d0e-b2e7-7262c3a6c63b</t>
  </si>
  <si>
    <t>07adda69-4f9b-4c89-bbcf-8dd053c89a31</t>
  </si>
  <si>
    <t>4cc3b059-c948-43db-9fcd-112b5ce6610c</t>
  </si>
  <si>
    <t>013e039e-59fd-4fb2-b8c1-16f6a54d4763</t>
  </si>
  <si>
    <t>e3d4ed3b-e0eb-4058-98d1-ef90787c53ac</t>
  </si>
  <si>
    <t>eeb1d8ad-d2fa-420b-a770-df791f95f2e4</t>
  </si>
  <si>
    <t>3492baed-b57f-4009-aa2b-1269496b349f</t>
  </si>
  <si>
    <t>17b01456-8821-4d40-87f2-6e7d912155fd</t>
  </si>
  <si>
    <t>5aa7f63a-ecf3-47ef-9247-0068e7a6c279</t>
  </si>
  <si>
    <t>129d8239-bb1c-4b19-81cd-f965982e8a40</t>
  </si>
  <si>
    <t>082c1b43-b319-4cdb-82ce-24c00168fd70</t>
  </si>
  <si>
    <t>6d74c26a-f0a2-4723-9698-5077fb05dfe2</t>
  </si>
  <si>
    <t>27f66205-5385-4810-bca5-04dfba03dd4a</t>
  </si>
  <si>
    <t>6e6236cc-7cd2-49d4-887c-ec09c3d819c1</t>
  </si>
  <si>
    <t>de0b96b7-e5a1-4305-b899-054383c93892</t>
  </si>
  <si>
    <t>579d20c3-cb56-4525-a5ec-dc3cb968e8f3</t>
  </si>
  <si>
    <t>c57c0bb1-fb85-4b8d-918d-aa76677b9e1b</t>
  </si>
  <si>
    <t>c4c4f527-1366-4b82-9409-b681eb6837f7</t>
  </si>
  <si>
    <t>18f28c4b-a8f6-4738-a947-192a711f3a8b</t>
  </si>
  <si>
    <t>d013cfaa-82a8-43dc-b2d0-6a38b12f3dda</t>
  </si>
  <si>
    <t>04025b6c-ab29-42a8-8fa5-1c2d22e8c396</t>
  </si>
  <si>
    <t>62776ba9-2dfe-4571-8279-763f11eaa131</t>
  </si>
  <si>
    <t>8767fc0b-321a-4b2e-8fae-be381c2c015b</t>
  </si>
  <si>
    <t>dfa4ab8c-960f-41d2-84de-53a7450b53e8</t>
  </si>
  <si>
    <t>45555d04-46c6-4a79-b1c1-ebebc4430ddc</t>
  </si>
  <si>
    <t>5f14b0e3-91b4-4b54-9ab4-6b235d19002e</t>
  </si>
  <si>
    <t>9b86a4dc-c5f6-4995-a5a1-12a8da54f7ac</t>
  </si>
  <si>
    <t>337e280b-7377-4ddf-8f4e-f64c86802a39</t>
  </si>
  <si>
    <t>3b3fd23f-5f00-426d-bcbc-9c72e663a249</t>
  </si>
  <si>
    <t>0deacc0b-de91-4fbc-9168-3c961c1d96c4</t>
  </si>
  <si>
    <t>215042ac-d626-48a3-979e-4d6c1a12dc33</t>
  </si>
  <si>
    <t>353e10bb-4349-4044-b81a-2ba4b1e9b811</t>
  </si>
  <si>
    <t>7975dc69-a63c-4b25-837d-756d604072aa</t>
  </si>
  <si>
    <t>7ae482ae-0d8e-439a-834e-e609b34f58a3</t>
  </si>
  <si>
    <t>41f76ef9-db7b-4f1b-b61b-bd717e249dd0</t>
  </si>
  <si>
    <t>c481eb58-1250-4ae0-87da-35f120791fe0</t>
  </si>
  <si>
    <t>c2a62db7-92e5-42db-be08-ae151a170854</t>
  </si>
  <si>
    <t>7ae1d308-1310-40e6-97c2-ed7122b052a2</t>
  </si>
  <si>
    <t>07a748d4-0653-4cc1-b254-668fcb4f2896</t>
  </si>
  <si>
    <t>65168f66-ae8e-4686-9910-34e13c6c1fe7</t>
  </si>
  <si>
    <t>7e3459ae-a040-4570-8c3d-8c580e9f881c</t>
  </si>
  <si>
    <t>2090eba7-a406-4fe6-85ee-43295e3129cc</t>
  </si>
  <si>
    <t>4e9e14e3-59b8-4070-bd87-4d2aa5be74dc</t>
  </si>
  <si>
    <t>85b64891-9eb8-4fce-981f-16c560568a2c</t>
  </si>
  <si>
    <t>9d921fdb-7d6e-4f6a-b4e9-c2acaab58e24</t>
  </si>
  <si>
    <t>40b90049-4d3d-4a76-b869-ffcf627c558b</t>
  </si>
  <si>
    <t>485589bd-e86a-443c-98af-c2396a5031de</t>
  </si>
  <si>
    <t>22f9acdd-1e27-404b-93ee-69da29e883aa</t>
  </si>
  <si>
    <t>08a34bbb-1c78-48c2-a912-8089e8c1de28</t>
  </si>
  <si>
    <t>b718777a-e412-40df-983b-d8bb48d70f3c</t>
  </si>
  <si>
    <t>0b235105-3442-4eda-a55c-85e81b6d419c</t>
  </si>
  <si>
    <t>22bf42ac-8b98-4627-ab69-6cab418249c4</t>
  </si>
  <si>
    <t>0d084dab-3cbc-4f28-9caa-c4e5f2f78c1c</t>
  </si>
  <si>
    <t>17b005c4-16c3-4f01-bb15-afde9bd618a7</t>
  </si>
  <si>
    <t>5902cb2e-d530-4c1c-b4d0-90e308e4bfaa</t>
  </si>
  <si>
    <t>cd8f68b8-9737-42c3-9b44-2b007d11ae57</t>
  </si>
  <si>
    <t>5f36d33e-a423-48e5-b104-7ca67c5c1a22</t>
  </si>
  <si>
    <t>a9888815-b671-4871-b565-a43be0789b03</t>
  </si>
  <si>
    <t>026cd93a-b332-46f6-aa43-10df7a9876db</t>
  </si>
  <si>
    <t>f0914bcb-30c7-45d6-8cfa-d2896ff0ae0e</t>
  </si>
  <si>
    <t>0919fe4b-b11a-4a2a-9812-0c6df49058a1</t>
  </si>
  <si>
    <t>61d11059-b3e5-43ce-9040-d50817b03ba3</t>
  </si>
  <si>
    <t>7b13d035-766f-46d8-b2a7-3061765807ce</t>
  </si>
  <si>
    <t>1383da69-0c58-45de-8433-a7768bb9c45b</t>
  </si>
  <si>
    <t>835f4c88-f71f-49c4-b436-f7daddfa3173</t>
  </si>
  <si>
    <t>2ede9299-3a95-4a73-95f0-6cfb7eadbd7f</t>
  </si>
  <si>
    <t>f862cba8-82e7-492b-b5be-28999be083fc</t>
  </si>
  <si>
    <t>a622998b-f447-40b9-ab32-b4af0a4419ef</t>
  </si>
  <si>
    <t>71e3fa63-65e6-444d-93e8-f46c09529da9</t>
  </si>
  <si>
    <t>e44ff168-29d7-48fe-8a5e-01c0d9a5ca04</t>
  </si>
  <si>
    <t>275e388d-e60e-4fdd-bd01-70da6cdaec7c</t>
  </si>
  <si>
    <t>33494d02-d497-4556-bee5-36e5c4e35f9e</t>
  </si>
  <si>
    <t>616001a6-828b-437d-a8bd-d0bd3fc5442a</t>
  </si>
  <si>
    <t>797a50ba-387c-4b89-b079-34cf24174b92</t>
  </si>
  <si>
    <t>86b76d10-337d-4e3f-a53a-39dd3b0bd541</t>
  </si>
  <si>
    <t>96227d78-24aa-4caf-b41d-60c659f3ecc2</t>
  </si>
  <si>
    <t>7bfbef8a-202f-4d4f-a7ce-5dd91fa19431</t>
  </si>
  <si>
    <t>63ee8f3c-af91-495a-818e-ce31078452fb</t>
  </si>
  <si>
    <t>7805f510-9406-47b4-9121-58c57ac74201</t>
  </si>
  <si>
    <t>bb3f3071-a5af-4071-97a1-026188907e17</t>
  </si>
  <si>
    <t>69755388-2677-447d-b1b4-8d52ef7bfb28</t>
  </si>
  <si>
    <t>2b50224d-0396-4086-b037-09d100c75043</t>
  </si>
  <si>
    <t>acfc1a5c-4435-40f7-bfe6-7ec4dc827716</t>
  </si>
  <si>
    <t>e9637f6b-3572-43b4-bab3-8e91f1bd1127</t>
  </si>
  <si>
    <t>ea62e240-588a-4acd-b0f1-5deb7f2f450b</t>
  </si>
  <si>
    <t>cedc1783-2257-4ffc-9331-48a934dbbcf3</t>
  </si>
  <si>
    <t>9e9b662c-ebdf-43b2-a837-03ce8ee0f76b</t>
  </si>
  <si>
    <t>f553c201-6bbf-4ce8-ab7b-f6a7f5b12a36</t>
  </si>
  <si>
    <t>6ed34d2b-4741-496c-b297-d118e439aa7e</t>
  </si>
  <si>
    <t>a5f761ea-a868-41ba-a81b-9fd4c1992df4</t>
  </si>
  <si>
    <t>14017687-2341-48bc-83f7-8c29ceea20e1</t>
  </si>
  <si>
    <t>bb909a81-0bb2-47eb-9f08-225749eacf3c</t>
  </si>
  <si>
    <t>3096e7d3-fc94-442d-856f-2728215a772b</t>
  </si>
  <si>
    <t>020f0f9b-0ebf-4797-9993-b8b58562e96a</t>
  </si>
  <si>
    <t>41df188c-63a3-40c7-a3f0-cee22ec4c998</t>
  </si>
  <si>
    <t>8f63b503-80c6-4dd8-aacc-bc1a336e2989</t>
  </si>
  <si>
    <t>ab3fe3a8-3b52-4b0a-af4d-fc103a7c7335</t>
  </si>
  <si>
    <t>de032e56-cd31-4ca0-b093-031908aa2ffc</t>
  </si>
  <si>
    <t>becbb1a6-3016-425e-b2e2-25644aa73ecc</t>
  </si>
  <si>
    <t>668abe90-3562-424d-916b-da55c959d609</t>
  </si>
  <si>
    <t>2d01254b-4705-4fa6-9c44-5318a366afe5</t>
  </si>
  <si>
    <t>8ac5be38-1c63-41cc-876f-0cfb96cbf060</t>
  </si>
  <si>
    <t>ed761016-5cff-404c-be59-1041c88ec752</t>
  </si>
  <si>
    <t>1401439d-0b35-4635-9884-f397dc8cec7b</t>
  </si>
  <si>
    <t>d348cf1c-1b3a-4cc6-87d2-73481cf48dff</t>
  </si>
  <si>
    <t>870bd839-ce91-4bd8-a9fc-d2611dbd8053</t>
  </si>
  <si>
    <t>eeb9961e-04cf-42fe-9327-a7f74b8da45b</t>
  </si>
  <si>
    <t>dec71f6d-e7c7-45cc-aa53-341b20a14c2f</t>
  </si>
  <si>
    <t>0021f42f-c8e3-4840-abe4-794a9843ac57</t>
  </si>
  <si>
    <t>30ff9b92-192c-42f5-9bb6-a6ad5ad96d03</t>
  </si>
  <si>
    <t>1b0dee2e-b649-447d-b706-99a566095a26</t>
  </si>
  <si>
    <t>d703b84a-b9ee-47e4-bc95-fc80edf25101</t>
  </si>
  <si>
    <t>9eb9f17b-9b9c-41b8-b52c-cd8732d01258</t>
  </si>
  <si>
    <t>a3b5b2c5-809f-4e25-aab1-dda6fbc86bc1</t>
  </si>
  <si>
    <t>a71acbeb-cb18-4dd0-91df-96c0ba7feae3</t>
  </si>
  <si>
    <t>5ddc7554-446d-48b6-af34-f371c7a6a6b3</t>
  </si>
  <si>
    <t>489b17b1-3371-4f6e-a59e-fc59c53e0a26</t>
  </si>
  <si>
    <t>fe2cbe26-310a-4a92-810f-202b3bd8f462</t>
  </si>
  <si>
    <t>6a96877d-1a73-4974-8ecb-02db26b57a14</t>
  </si>
  <si>
    <t>3a1dc6e2-72be-40fe-ba3f-f0fdaca259fe</t>
  </si>
  <si>
    <t>dc066fa4-1f3d-495d-b1b4-9fa02b5f53e0</t>
  </si>
  <si>
    <t>48041fdb-36f0-4c73-93d4-4bc974d20833</t>
  </si>
  <si>
    <t>b87a6917-7961-4816-83ff-a09988fcecbb</t>
  </si>
  <si>
    <t>cc64ad5c-e040-4373-b8d3-4f0cc41f1377</t>
  </si>
  <si>
    <t>f6456e26-4eb5-407e-b55a-2830e52a3aee</t>
  </si>
  <si>
    <t>7b40815e-1642-4082-bbb1-af45a3151fd1</t>
  </si>
  <si>
    <t>62ddfb94-4f47-4128-9708-56a6e74b3b55</t>
  </si>
  <si>
    <t>bddd9c13-ae52-48a1-9e9a-ff48e84148d5</t>
  </si>
  <si>
    <t>bdc8589d-f9b1-4063-8d98-558ecfe909ab</t>
  </si>
  <si>
    <t>7751c65f-6861-49f1-91bd-55111ef95d7d</t>
  </si>
  <si>
    <t>7bf83b94-5b61-4099-8d9c-a9fb6b9faaeb</t>
  </si>
  <si>
    <t>95fc01db-e921-4481-b2fb-bf0cd45d3931</t>
  </si>
  <si>
    <t>375d9dcc-0131-4bcf-8bc5-16521f00b35f</t>
  </si>
  <si>
    <t>6144cd4f-c53d-4ab9-a274-5a6f6ea6d83b</t>
  </si>
  <si>
    <t>97bc0f16-0686-4cc3-8584-45d096cf71c6</t>
  </si>
  <si>
    <t>ef07aefc-df72-4117-a974-77d5e8733fb3</t>
  </si>
  <si>
    <t>697a9bd9-de99-4be6-bba2-d044eb9ccf08</t>
  </si>
  <si>
    <t>570397a8-e39e-4347-9385-aef4353d7550</t>
  </si>
  <si>
    <t>9a1e4d32-d843-4b7a-8722-813173ebc174</t>
  </si>
  <si>
    <t>d813dfb5-86d4-441f-b030-a4a0d8c946f4</t>
  </si>
  <si>
    <t>90fa3f46-ec0d-4acb-9cc4-d9ad1386cab7</t>
  </si>
  <si>
    <t>9b5abfab-08bc-41b9-815b-4d8b6617cf18</t>
  </si>
  <si>
    <t>62a94726-0326-45af-a2f9-f2a5f9724aa1</t>
  </si>
  <si>
    <t>9e624af7-c877-4e37-8fb7-5a8b6c19c723</t>
  </si>
  <si>
    <t>70bf982a-6c55-4f46-a00a-034da87962d0</t>
  </si>
  <si>
    <t>a6950821-221f-449f-93b6-818b02800670</t>
  </si>
  <si>
    <t>bd4fa2e1-5d7d-4597-811b-99dec41cb79b</t>
  </si>
  <si>
    <t>6a5a0598-e6ec-466f-911a-da5f9ec79ffe</t>
  </si>
  <si>
    <t>f50bfc08-4875-4a7f-8791-1d4a5f22189f</t>
  </si>
  <si>
    <t>98a1d778-adce-4368-be6f-d6fdffe7c667</t>
  </si>
  <si>
    <t>df8d19ab-05f8-4a03-a0f6-1d7b76c58616</t>
  </si>
  <si>
    <t>029271b0-9029-4340-9ac7-616821833486</t>
  </si>
  <si>
    <t>586d394e-a3c5-4dc1-a711-19f392167519</t>
  </si>
  <si>
    <t>5cbf7071-b9da-4e2e-8919-b3cbdb027e27</t>
  </si>
  <si>
    <t>d9a89435-a2be-4082-ad40-0ec8f64b7e84</t>
  </si>
  <si>
    <t>30e44586-27fd-4498-8384-a135d37a4257</t>
  </si>
  <si>
    <t>d374cfea-50ce-445b-92ef-3b0c24ffe269</t>
  </si>
  <si>
    <t>76ee7ad2-e804-4f34-8bdf-78638770fdf8</t>
  </si>
  <si>
    <t>96dcd5b1-08bd-44de-a15f-b13067c2e344</t>
  </si>
  <si>
    <t>6f3a1c6d-fe56-4ee6-83eb-3407a3aafbb3</t>
  </si>
  <si>
    <t>9d2d17a3-4ccf-4d1f-bce4-93ff133121ad</t>
  </si>
  <si>
    <t>2bcf8fa2-bcdd-41fd-a49a-519fbf054f2d</t>
  </si>
  <si>
    <t>9271dc80-4e6c-48d9-af84-40b98a9fdf23</t>
  </si>
  <si>
    <t>41de2155-3da8-4b7e-912f-27cba97d6a54</t>
  </si>
  <si>
    <t>9bafb4f3-1d76-4737-be80-2bc40aef756c</t>
  </si>
  <si>
    <t>c361a187-5c3a-4fa5-a91b-9ad90a3ed31f</t>
  </si>
  <si>
    <t>b3dd2ece-62f0-4d1c-86ce-88fd52d7bac6</t>
  </si>
  <si>
    <t>0c4f974a-f4b5-4202-8287-390e2ca9ae35</t>
  </si>
  <si>
    <t>86af9946-f579-4f6b-9680-cc8630cb6493</t>
  </si>
  <si>
    <t>ac2f6386-e693-4f81-b915-fb817aecfa32</t>
  </si>
  <si>
    <t>a4e168bf-5838-4750-a52d-7124a8ebf13b</t>
  </si>
  <si>
    <t>2e917074-8796-47a6-ad74-5c8a9ddf4a07</t>
  </si>
  <si>
    <t>4626615a-7f16-4afa-98c5-8c7b49985683</t>
  </si>
  <si>
    <t>755b633f-e5cb-4303-8803-16091b19da20</t>
  </si>
  <si>
    <t>d04f35bc-ad86-46cc-acc2-e3c70b2dc1c1</t>
  </si>
  <si>
    <t>94179eea-50bb-466c-b359-ce6567e350bc</t>
  </si>
  <si>
    <t>ff8ad2d4-c3e3-4ca8-9757-9e923000624b</t>
  </si>
  <si>
    <t>3c4a04e4-d5a2-4cd2-b6c5-f4902d6016fe</t>
  </si>
  <si>
    <t>c635d29e-d1c6-4f38-9f00-9bac6a63dcce</t>
  </si>
  <si>
    <t>516ebd1b-2bad-4bf7-9ec0-dbe1939328e4</t>
  </si>
  <si>
    <t>cfe0c032-d2fc-4607-93cf-a168a5280043</t>
  </si>
  <si>
    <t>ddac8e63-b5ba-42cb-8201-ceea431e0c7f</t>
  </si>
  <si>
    <t>98f087bd-e965-4bf1-b477-c0925e5b050d</t>
  </si>
  <si>
    <t>5bcf239b-e02d-4527-bf54-8c9eb6b73b98</t>
  </si>
  <si>
    <t>3d6024fa-7385-42f3-84f2-4a17551de699</t>
  </si>
  <si>
    <t>83e17264-a0a4-41f3-a0dd-0c1b9e60f8d9</t>
  </si>
  <si>
    <t>e80105a1-613c-4dae-9d0e-abcdbf0dba60</t>
  </si>
  <si>
    <t>ca5e1853-ccc0-4318-a4f0-65640934462b</t>
  </si>
  <si>
    <t>c6d54380-8b86-4cea-ab96-0be36f50bf5c</t>
  </si>
  <si>
    <t>cba87b49-d28d-492d-9c6e-2957c982b424</t>
  </si>
  <si>
    <t>d09caa71-e227-44d1-9e23-0cb0cd200bf2</t>
  </si>
  <si>
    <t>c30d7bef-5318-45e2-93f1-bfc953b96688</t>
  </si>
  <si>
    <t>0087fa2c-18a3-4148-b0ea-cb4424ad793a</t>
  </si>
  <si>
    <t>ac518235-b65a-4b9a-8bba-528fe9fb1954</t>
  </si>
  <si>
    <t>15414d12-73ed-4569-b733-fb49878db729</t>
  </si>
  <si>
    <t>72e3f9e7-90fe-42d7-8836-9cf884c63e23</t>
  </si>
  <si>
    <t>1c55623c-7571-4160-a9ca-c7524d3da259</t>
  </si>
  <si>
    <t>75ea6a71-4d14-41b5-8b92-e2c0bffd7d0f</t>
  </si>
  <si>
    <t>70351b50-2a79-4d58-8dd5-3e7fe4f34e30</t>
  </si>
  <si>
    <t>fc9b39ad-2b0b-4c25-8efb-2b31adf6f072</t>
  </si>
  <si>
    <t>f8dbd259-ccd4-41db-a6c6-75a893e44638</t>
  </si>
  <si>
    <t>ee175351-231a-4c11-bdd7-0c24f7431ca9</t>
  </si>
  <si>
    <t>b66cbc62-523c-463c-8cc3-f685cf11c5e6</t>
  </si>
  <si>
    <t>df3f6876-d344-4293-8262-ec4a512ae0e7</t>
  </si>
  <si>
    <t>31cb5de6-1d4e-4f8b-a8e7-0d67711bc740</t>
  </si>
  <si>
    <t>4414ed3f-4479-4ecb-8d88-636c8250c950</t>
  </si>
  <si>
    <t>e85659c1-b229-44c6-ab83-b58fd199a869</t>
  </si>
  <si>
    <t>49406b86-6ad7-4eda-9cea-8c59a1d1109a</t>
  </si>
  <si>
    <t>08e29245-de5b-43b8-9f50-31d1730bb269</t>
  </si>
  <si>
    <t>c2149c43-6126-4c18-ada2-1b82cce28fc4</t>
  </si>
  <si>
    <t>40c6a6c6-488f-47e5-ad0e-c4eda0d0f5fb</t>
  </si>
  <si>
    <t>fe5254dd-e21a-4566-98e4-700fe69e89cb</t>
  </si>
  <si>
    <t>0aedd78f-f73c-4873-adc3-1c013a09f95c</t>
  </si>
  <si>
    <t>474bb79a-be33-472e-b137-bcd68cea2e1f</t>
  </si>
  <si>
    <t>b5d03201-4ec0-440c-b09d-b6929327fd99</t>
  </si>
  <si>
    <t>c5d5bc3f-6553-49c9-8b86-4da7acc6542f</t>
  </si>
  <si>
    <t>a0a22acd-45b4-4212-8cc1-3d04501606d0</t>
  </si>
  <si>
    <t>7f0d2ffb-8bef-4f45-941c-e7597f5eff72</t>
  </si>
  <si>
    <t>96703bb0-e6f3-41f2-8bd9-796c76488ecf</t>
  </si>
  <si>
    <t>2cc5d166-fe1b-4ff4-9d36-ade431d61583</t>
  </si>
  <si>
    <t>632c894b-ed8b-400c-acf7-fd56cd2679d5</t>
  </si>
  <si>
    <t>a5aebb38-d8e9-4be6-ba19-5cabc9e52e69</t>
  </si>
  <si>
    <t>42809516-28cc-4432-9319-cce84463a31a</t>
  </si>
  <si>
    <t>5d4b34f6-9bd7-4c0a-b8a1-c82cd9dbfbb4</t>
  </si>
  <si>
    <t>dd3673a1-dd9d-4564-b13d-54e6459b73fb</t>
  </si>
  <si>
    <t>880b0a5e-854f-4042-ac37-d432664d99b0</t>
  </si>
  <si>
    <t>d1a94fb9-e4a2-4da2-a085-12f97348f1ee</t>
  </si>
  <si>
    <t>047b48f2-1e84-44fd-a4ee-4b628d575229</t>
  </si>
  <si>
    <t>d4ec831a-9421-4669-b106-f80e5dd76938</t>
  </si>
  <si>
    <t>711daedb-c53a-452e-ab0f-696cccd6fdce</t>
  </si>
  <si>
    <t>2b839ff0-e0c6-401d-9ab5-816bdbe23651</t>
  </si>
  <si>
    <t>cd56af7b-81ca-4d98-91f1-746506d77745</t>
  </si>
  <si>
    <t>c6e9fe91-9efb-4ac7-8760-d1cc155177d5</t>
  </si>
  <si>
    <t>a51d9488-fe92-4177-b2c4-63662f0596e3</t>
  </si>
  <si>
    <t>12d4bab5-244a-43d1-80fc-346e8316365d</t>
  </si>
  <si>
    <t>37cad013-b99c-456a-b49e-cef302ebe3ea</t>
  </si>
  <si>
    <t>c6dfd5a8-09ff-44ee-9aab-dbd4a9d16a22</t>
  </si>
  <si>
    <t>7fd9d4e3-2538-4d50-9a62-5a991fa544ac</t>
  </si>
  <si>
    <t>88d58c4b-05f7-448b-832d-b758c74ce1e1</t>
  </si>
  <si>
    <t>256916b0-07e4-4738-83b6-2f281b7cc36d</t>
  </si>
  <si>
    <t>0b9413fa-0ea2-4e64-b2c3-5a35cf1e0e9d</t>
  </si>
  <si>
    <t>1d2b89ed-e113-42f7-8c31-eba539f16ab7</t>
  </si>
  <si>
    <t>acef6b24-d775-4417-ac2f-84e8dadf9f73</t>
  </si>
  <si>
    <t>d6c02796-c544-49fb-9844-97168b5d2523</t>
  </si>
  <si>
    <t>ff1e46a6-1eec-4dc5-b9d4-66505ba2b4d4</t>
  </si>
  <si>
    <t>a8f01eb2-53ec-4646-89b1-f617a307593d</t>
  </si>
  <si>
    <t>b1a7a524-e694-474e-bfac-cfa9452c5808</t>
  </si>
  <si>
    <t>a2e9c2dc-e4be-498b-a2e5-6e3dd5eafdf7</t>
  </si>
  <si>
    <t>ddeced07-7efb-44a1-8f5b-7f67ed26ca20</t>
  </si>
  <si>
    <t>25a80a58-c1f0-48a8-89ca-30b29628bf76</t>
  </si>
  <si>
    <t>67994626-3377-4d0a-bd01-d6bbaa9bed5a</t>
  </si>
  <si>
    <t>ecec8c06-8d7a-4606-8357-c67f445a393b</t>
  </si>
  <si>
    <t>d56f9ab0-6986-4109-bccc-af28246ff015</t>
  </si>
  <si>
    <t>63fc6098-12fe-4a65-9dd2-bc4c6bc429cf</t>
  </si>
  <si>
    <t>79357074-9f59-453e-8f8a-08efdfef07ef</t>
  </si>
  <si>
    <t>51c3a8cc-34ac-4fe1-b3a6-a028a87974f4</t>
  </si>
  <si>
    <t>d509d044-ee73-4a4c-8c93-92ab0c029168</t>
  </si>
  <si>
    <t>cfe0100c-89fa-45ce-9060-d133f61ac3be</t>
  </si>
  <si>
    <t>ee11509c-21ac-4b3a-b9be-e6701071d871</t>
  </si>
  <si>
    <t>19064d9a-f11a-4412-851e-d647a3384c0a</t>
  </si>
  <si>
    <t>cd9d2008-59c6-4a58-8690-7b09119ca22b</t>
  </si>
  <si>
    <t>e90b489c-4983-49ad-95d5-93cce3e40358</t>
  </si>
  <si>
    <t>ed516a14-ff49-4e0e-adb6-b97cba477761</t>
  </si>
  <si>
    <t>0c1d6a17-4333-4424-b170-9a50105814db</t>
  </si>
  <si>
    <t>882ddd7d-f6de-4304-989b-9bf5e73ab82c</t>
  </si>
  <si>
    <t>132f0b11-19ae-49fc-8e16-2bc654a2b88d</t>
  </si>
  <si>
    <t>4d62dcff-3e04-40aa-8495-c569aac45851</t>
  </si>
  <si>
    <t>7c6c363d-c047-441e-9a40-2f06c0da8f1b</t>
  </si>
  <si>
    <t>a9adeea3-6192-4524-82c8-0577b9a33df3</t>
  </si>
  <si>
    <t>3938adfd-76ac-4653-80fe-ac758642b5d4</t>
  </si>
  <si>
    <t>9ba16a3f-f359-496f-8f5e-b5984cd0e91f</t>
  </si>
  <si>
    <t>27a125b3-5b3f-4060-a129-6fa1e640a584</t>
  </si>
  <si>
    <t>bf85e3cd-149a-408c-bbec-acdb88f1adb2</t>
  </si>
  <si>
    <t>c625b023-a3ec-4a52-a2c1-188f0973e15d</t>
  </si>
  <si>
    <t>1cafdc94-cdcd-405d-ab32-e2942026481c</t>
  </si>
  <si>
    <t>4abe4b0c-ee1f-4977-9393-c81c0541d8e9</t>
  </si>
  <si>
    <t>255d782f-a0e7-46e5-a3ae-4421679aaa85</t>
  </si>
  <si>
    <t>66151171-2fc5-433e-9f22-2a3b8ed039f0</t>
  </si>
  <si>
    <t>812e18fc-3c1f-4178-9e80-630c2694e79b</t>
  </si>
  <si>
    <t>6af945bf-0d6c-4efa-b349-a2af5c5112a8</t>
  </si>
  <si>
    <t>934d3a13-0ab0-4570-95eb-2ec4d68a0c35</t>
  </si>
  <si>
    <t>8a8e07f1-289d-46dc-86ba-d7cd7f174c88</t>
  </si>
  <si>
    <t>17ec0739-7002-4b54-9649-60f26ef7aa52</t>
  </si>
  <si>
    <t>d56deda7-a055-4c5f-b0ee-d39f4163d8c8</t>
  </si>
  <si>
    <t>2e615412-c8ee-4624-ad3b-1ddefd6eff76</t>
  </si>
  <si>
    <t>47c8440b-15b1-4af5-9786-15c0f43cf334</t>
  </si>
  <si>
    <t>32fe9963-601d-40ab-927e-f10885e92831</t>
  </si>
  <si>
    <t>cd73c484-7b90-4d13-a095-40908674bb2c</t>
  </si>
  <si>
    <t>5b3cdd02-7abe-45da-82b9-77d977a39837</t>
  </si>
  <si>
    <t>1e4ad648-e583-4d29-a313-0151bb44a9b9</t>
  </si>
  <si>
    <t>b43d2bf0-ef2e-48b8-9b9b-31a73bfbe73c</t>
  </si>
  <si>
    <t>a44a5998-95bf-482a-bb93-58b26d66d60b</t>
  </si>
  <si>
    <t>d09a2ddd-101e-4db6-8043-9d3529909cf1</t>
  </si>
  <si>
    <t>45b41f6c-1cfa-4cf4-8709-50804d33bc37</t>
  </si>
  <si>
    <t>05ec4edb-9e8a-49ef-9373-e94119011a7e</t>
  </si>
  <si>
    <t>eb70cea5-5ac7-4a46-8497-b1718de6a967</t>
  </si>
  <si>
    <t>e6c545b5-45df-4697-a84d-9319f552d5d3</t>
  </si>
  <si>
    <t>c68806ef-2e46-462b-9296-fe04a2eb1a0f</t>
  </si>
  <si>
    <t>54779ae8-99f5-4f1e-9a01-cff45e47ffb2</t>
  </si>
  <si>
    <t>46357381-f257-4e9b-b437-640464277b29</t>
  </si>
  <si>
    <t>b8b47424-0772-4ce9-8a07-7e3f5ca44c96</t>
  </si>
  <si>
    <t>c9d01ff4-1a10-4440-b467-d76491c9347f</t>
  </si>
  <si>
    <t>6d228582-01d0-4298-be8b-8cd7dcff9009</t>
  </si>
  <si>
    <t>62e4752f-efce-4197-a1ec-a5dd4e26a247</t>
  </si>
  <si>
    <t>234bbe14-cab2-4d9e-88c1-243548758cad</t>
  </si>
  <si>
    <t>5af97452-09c6-42cf-9690-c37d629a2df9</t>
  </si>
  <si>
    <t>abf81410-611c-48ca-b75f-34e1969931ad</t>
  </si>
  <si>
    <t>47e3505d-64f4-48d8-9be4-155e5540f898</t>
  </si>
  <si>
    <t>a76d0a62-d7a8-4913-86ae-90997948ad6b</t>
  </si>
  <si>
    <t>c212161a-1256-4da3-a815-c342e01b2e8e</t>
  </si>
  <si>
    <t>1fa40a9c-c674-4e6c-be7e-b1e9949ced01</t>
  </si>
  <si>
    <t>5aa8d28f-4dc7-448a-809d-46a3b2e340c9</t>
  </si>
  <si>
    <t>5d041b0c-c378-4c11-b729-5818aaa82244</t>
  </si>
  <si>
    <t>22bd6a8a-7fa9-4e7d-960b-aa86546eaaac</t>
  </si>
  <si>
    <t>ec720f60-1239-4707-9742-78fe333ad41b</t>
  </si>
  <si>
    <t>620dffbf-e81a-45cb-9ab1-6342b11cd191</t>
  </si>
  <si>
    <t>be0f2374-be7c-4c3b-a779-4b790a180216</t>
  </si>
  <si>
    <t>473a8385-d249-4d54-b2dd-b8ae01e640a9</t>
  </si>
  <si>
    <t>59448672-2d11-4d5f-84d7-0f6c12e2368e</t>
  </si>
  <si>
    <t>0ae5819c-33ae-47e2-9597-4de18a6ceb04</t>
  </si>
  <si>
    <t>d50e6ac4-fc55-44d0-9ffb-a573e3d08f51</t>
  </si>
  <si>
    <t>0790033f-0089-4064-9dcc-8270512f3390</t>
  </si>
  <si>
    <t>6e99242a-ff38-4fde-a5fb-150787e1bd96</t>
  </si>
  <si>
    <t>cbadcbbb-800e-4e11-a5fc-d80b41e43d8d</t>
  </si>
  <si>
    <t>f9b1de04-2a91-48bf-b565-6cf67aca2998</t>
  </si>
  <si>
    <t>3af831b3-3446-4a4a-920b-b40adeba5a9b</t>
  </si>
  <si>
    <t>3b0f79fd-0d66-4352-82df-e138ca3ffa5a</t>
  </si>
  <si>
    <t>d3931e3c-51c9-405c-a6d9-3345b207bb8b</t>
  </si>
  <si>
    <t>8341c293-cd98-42d1-9a09-40469fcf34ed</t>
  </si>
  <si>
    <t>fc4869e6-8fc1-401c-a4f8-58087a20a6a4</t>
  </si>
  <si>
    <t>f3eaccce-6fdd-48dc-bab2-b22bf734425f</t>
  </si>
  <si>
    <t>9cc57296-cd13-4c65-ba43-c9ec5faa838d</t>
  </si>
  <si>
    <t>a079e778-45df-4ef3-ac33-c2e1ea437879</t>
  </si>
  <si>
    <t>fab79ab5-1b3c-4056-a9b0-140d09b3a93b</t>
  </si>
  <si>
    <t>00d23cf7-22d6-4592-98cd-c08884356ba4</t>
  </si>
  <si>
    <t>5ecb8d09-d352-4cff-a9b1-e556b0c77e1c</t>
  </si>
  <si>
    <t>4bf5b241-6a72-49db-84ea-2266d369e83e</t>
  </si>
  <si>
    <t>87e7d4ed-5169-4d64-8e27-b010981823c4</t>
  </si>
  <si>
    <t>617dcbe5-d9db-40fb-92e1-c13ca17520a0</t>
  </si>
  <si>
    <t>9d8c9f71-ae04-433c-b02c-61653b0eddfd</t>
  </si>
  <si>
    <t>3694673e-3320-4c3e-95c6-27259035f67d</t>
  </si>
  <si>
    <t>57caddbe-6ae4-4b6e-b18d-53bc3639ce07</t>
  </si>
  <si>
    <t>19260055-2401-43db-8f53-635668a7a93a</t>
  </si>
  <si>
    <t>1015620b-28bf-41e8-bf16-34aa5dcbea73</t>
  </si>
  <si>
    <t>0a9488fb-80f1-4f04-b076-1f93c5448c7d</t>
  </si>
  <si>
    <t>230de217-c214-49e3-8d1e-5d36326c657d</t>
  </si>
  <si>
    <t>8bd3d87a-a061-474d-ada9-0e126b42d9bf</t>
  </si>
  <si>
    <t>4506f96f-fdf7-4c0d-81ff-a1712d956042</t>
  </si>
  <si>
    <t>0529c632-bb0b-43da-ac9c-7db947f7d879</t>
  </si>
  <si>
    <t>11cdc6b6-3418-4a2d-9292-3cedeec70c04</t>
  </si>
  <si>
    <t>415faaa6-f4de-4443-bc4a-4e6be5ad95db</t>
  </si>
  <si>
    <t>87b9dff5-755c-41ab-96a9-c4565a63cfe2</t>
  </si>
  <si>
    <t>e64d0637-6f9a-49fa-b83b-407a74dbd72d</t>
  </si>
  <si>
    <t>46e57c18-8159-4900-94f7-9147a9c281f9</t>
  </si>
  <si>
    <t>9f9324c8-5e7a-4659-85ab-9932ad826184</t>
  </si>
  <si>
    <t>d19028f6-ddfd-4649-9459-f2d27db8decb</t>
  </si>
  <si>
    <t>47cbceb0-14ed-453c-93ab-454fc3d60642</t>
  </si>
  <si>
    <t>4bac9df4-0d03-4e5a-9df5-a800a5854c4e</t>
  </si>
  <si>
    <t>06a2e42c-c40d-44a9-b4d0-9e7376903474</t>
  </si>
  <si>
    <t>c2d5421b-1dce-4d0a-ae00-753e70f40644</t>
  </si>
  <si>
    <t>605900db-2d8e-4f31-8d7b-a00f1c8a83a6</t>
  </si>
  <si>
    <t>8c0dcb58-a1ca-4a2c-bdd9-3b26f805c91d</t>
  </si>
  <si>
    <t>079130ef-c495-48aa-bc21-ae896a6fbb48</t>
  </si>
  <si>
    <t>73933df8-d490-4f1e-8760-35b2c10733bf</t>
  </si>
  <si>
    <t>3648b3ab-a832-4526-998c-9603d2b93a31</t>
  </si>
  <si>
    <t>29fbb83d-f2a5-4e4e-a1ad-dc5f83fc40b9</t>
  </si>
  <si>
    <t>745a7865-8a2c-4760-8d49-1f0c920aa316</t>
  </si>
  <si>
    <t>791cf2c3-e222-4cbf-9f4f-a2977730d25f</t>
  </si>
  <si>
    <t>abbfd6c3-2f13-49cb-aa57-6c50d4cfcb31</t>
  </si>
  <si>
    <t>d5fa9e6c-449c-43af-af63-3ab4773b1f51</t>
  </si>
  <si>
    <t>21817378-cb9c-43f6-a702-ac4981fd3ac3</t>
  </si>
  <si>
    <t>a7992fe9-60ed-4254-873c-54136a4fc09c</t>
  </si>
  <si>
    <t>6d793cc4-fff1-465b-8f1b-8e7c2772eb9c</t>
  </si>
  <si>
    <t>1fb7fed0-2196-4254-90f5-55aedeb148d1</t>
  </si>
  <si>
    <t>399ce02c-6a5c-49df-acdc-2845e6455b68</t>
  </si>
  <si>
    <t>e7620895-d64b-4df4-b65a-6a5f74e77d90</t>
  </si>
  <si>
    <t>f01f3aa4-dd95-4faa-8bf0-9070d8cfa43d</t>
  </si>
  <si>
    <t>20826a94-ad45-42ef-9071-23dd316efd05</t>
  </si>
  <si>
    <t>750705aa-beed-4587-9c8f-0b2f596afb4b</t>
  </si>
  <si>
    <t>7861853e-2f55-404c-a3a2-a2b799cd7a94</t>
  </si>
  <si>
    <t>7396b2bd-b615-40b1-8553-92f3d3d06f80</t>
  </si>
  <si>
    <t>c48dd0dd-68a8-4265-a809-21daffc44396</t>
  </si>
  <si>
    <t>9a55a69f-d12e-4841-a7f0-075c937a1c76</t>
  </si>
  <si>
    <t>b3adf87c-5e0b-4412-bc03-be5019d6ade2</t>
  </si>
  <si>
    <t>89a093b2-7828-440b-9089-77a7e2d1f017</t>
  </si>
  <si>
    <t>e4831f2e-7349-4315-a9e9-acebfe036d1a</t>
  </si>
  <si>
    <t>d4df241a-e18e-47fe-91ac-623baebd6e1a</t>
  </si>
  <si>
    <t>d2f72ab8-5a7d-4f4c-a65e-c618e608694a</t>
  </si>
  <si>
    <t>e227e8fb-4e86-48d5-ad20-7c8eb5c0f357</t>
  </si>
  <si>
    <t>966e25d4-edfe-48a9-b593-5662c43279ae</t>
  </si>
  <si>
    <t>2701c1de-9ec5-4e18-9a7b-ab3928679a9e</t>
  </si>
  <si>
    <t>9d5be2ad-3a4d-43ea-9221-4fdcdc637578</t>
  </si>
  <si>
    <t>8b9c5a31-0569-4350-a4a2-57cff601f9aa</t>
  </si>
  <si>
    <t>e97df34a-7e6e-41cd-9671-2c922d217098</t>
  </si>
  <si>
    <t>f5685480-5edd-4b13-8b3f-45a6e9941093</t>
  </si>
  <si>
    <t>ce64b9a9-68ca-4361-a659-df402cd1c64d</t>
  </si>
  <si>
    <t>d9fe7ed6-2c65-4aa8-b3d2-a39fa22534c2</t>
  </si>
  <si>
    <t>00e60a87-1885-48fb-b982-b625ebc5d73d</t>
  </si>
  <si>
    <t>6027c6f7-074d-43c9-ba2f-7c2ee8c0e99d</t>
  </si>
  <si>
    <t>090d6334-deb6-4b5c-ab1b-db320d6a9aea</t>
  </si>
  <si>
    <t>44273b8d-71d0-4a1c-a614-7834c938e997</t>
  </si>
  <si>
    <t>e1e3bde9-b162-41d6-8e60-f66e498d0b0e</t>
  </si>
  <si>
    <t>0ce9208a-295b-43a1-9f97-ca59d28655cb</t>
  </si>
  <si>
    <t>2eaa9e88-e909-4f57-9834-56a4229984ea</t>
  </si>
  <si>
    <t>5e937a61-8c8c-490e-b79d-18a4a1a25a34</t>
  </si>
  <si>
    <t>ba1b15cd-1fc1-4d40-84e3-afd5bfbd2bc5</t>
  </si>
  <si>
    <t>e66b210f-8a35-494b-9a3a-5d5f25a1a2e4</t>
  </si>
  <si>
    <t>9ef3c879-8ef9-49b7-b4f1-f220c8d73366</t>
  </si>
  <si>
    <t>76d4fdbf-abd9-4d69-82e8-9dcc4dfbe1b3</t>
  </si>
  <si>
    <t>62eead85-6edd-4ff7-994c-1b16e0b67402</t>
  </si>
  <si>
    <t>ac197a12-6c51-4878-8b33-3225ab2ff52b</t>
  </si>
  <si>
    <t>9e9240af-250f-45ee-9ed3-9ab6c7fc0e48</t>
  </si>
  <si>
    <t>7b9e4f56-1c6f-42d2-a3f3-02e4b4de4b0f</t>
  </si>
  <si>
    <t>42d3678e-db18-48e5-96dd-b13f7e377b20</t>
  </si>
  <si>
    <t>727100da-0e17-4555-bd0c-d3b8f571bd14</t>
  </si>
  <si>
    <t>07dbb029-17c6-49fa-9844-03421cc0e2b4</t>
  </si>
  <si>
    <t>c1c47b11-8977-4061-a85a-24573df59b4c</t>
  </si>
  <si>
    <t>27eb82cf-ffca-433b-8f4e-a5e5fb2b282e</t>
  </si>
  <si>
    <t>ee42c038-daf1-4118-b390-e4259816eda6</t>
  </si>
  <si>
    <t>8ecfc8ff-524e-4873-8f5f-83c093af8f03</t>
  </si>
  <si>
    <t>84a4d251-e00e-4ebc-a49d-91840ca3e3b4</t>
  </si>
  <si>
    <t>12501578-9116-409e-817b-3ca24a107087</t>
  </si>
  <si>
    <t>480f5fdd-33eb-4aca-8a71-80085d370806</t>
  </si>
  <si>
    <t>a691750b-24e3-4674-a787-79f077467fb6</t>
  </si>
  <si>
    <t>71200051-2bce-47ff-83cd-28f80fedbd01</t>
  </si>
  <si>
    <t>866fc73d-1b0b-4b88-8ae1-d231960b96f2</t>
  </si>
  <si>
    <t>31572ec9-78f1-480d-ab5b-0acc9ce207d6</t>
  </si>
  <si>
    <t>ab015025-e9a6-441b-a7bd-f7890f4038ad</t>
  </si>
  <si>
    <t>16a22505-ba0a-494f-98aa-be6aa4aaa57b</t>
  </si>
  <si>
    <t>e0b6dc7c-030d-47e3-ab6a-d463c755adc0</t>
  </si>
  <si>
    <t>be589141-7121-4b9f-91dd-95476e405f6f</t>
  </si>
  <si>
    <t>8b23dad4-b7fc-448c-8034-0ad61f5fed60</t>
  </si>
  <si>
    <t>4d20dec6-8bf0-48ca-97c6-d42cec88d744</t>
  </si>
  <si>
    <t>f6bfe23d-6352-4031-b13d-14a5fb79e0fe</t>
  </si>
  <si>
    <t>bf8bf0c3-1d95-494a-9f66-fe018f998548</t>
  </si>
  <si>
    <t>b2086b5e-9def-4c9c-9dde-682440515155</t>
  </si>
  <si>
    <t>8d215bf6-4593-4fbc-9bd9-a4f9a5ac83e6</t>
  </si>
  <si>
    <t>26772161-c220-4be0-aad0-593aa3e93100</t>
  </si>
  <si>
    <t>b5514e0b-a1bf-415d-87fa-3a2bf7c7b5aa</t>
  </si>
  <si>
    <t>3a8bd1d5-df8b-4f7b-929d-9bea10e3dd85</t>
  </si>
  <si>
    <t>1ee07445-92e1-4bee-8140-1678412cb614</t>
  </si>
  <si>
    <t>5b4bb278-6c02-491b-82a3-4d2ab00482fe</t>
  </si>
  <si>
    <t>7c86fd2a-2f9d-4963-b672-1969a7a9200f</t>
  </si>
  <si>
    <t>8c0505bb-188e-4429-aabd-2d366ecda73c</t>
  </si>
  <si>
    <t>44088046-2993-4112-82ec-d5b044a2f806</t>
  </si>
  <si>
    <t>c1eb850e-5ee9-47fc-8f69-01a5d35052e6</t>
  </si>
  <si>
    <t>6b262571-461b-4115-b29a-fc442e6c6f90</t>
  </si>
  <si>
    <t>56d2e5cd-582e-4f02-81ad-2599e1483a7d</t>
  </si>
  <si>
    <t>6230ee78-6e6f-4946-b829-927c988fe41e</t>
  </si>
  <si>
    <t>bfbf17ac-d84d-4a37-b6b4-7833ce03d961</t>
  </si>
  <si>
    <t>93e16c70-f353-4308-9ee4-11836f89ee6c</t>
  </si>
  <si>
    <t>7ed7b3d5-41e9-485d-a650-ca99485e1bcc</t>
  </si>
  <si>
    <t>fc314ef9-ce27-4e4f-8055-d0fd4b9fa79e</t>
  </si>
  <si>
    <t>1fd76f31-880b-4ad1-b687-f34fe3351e39</t>
  </si>
  <si>
    <t>a17c955a-c971-4919-aa1c-7a9d08139386</t>
  </si>
  <si>
    <t>12c2cd60-108b-44dd-944c-379fcb11768a</t>
  </si>
  <si>
    <t>3aebce62-8064-4fc4-bb76-9388c6fab911</t>
  </si>
  <si>
    <t>089a8da6-83d2-46de-9ac4-348c380bce53</t>
  </si>
  <si>
    <t>0bc7877d-252e-4d26-a960-960d8195d0e5</t>
  </si>
  <si>
    <t>6e09a16f-076e-4424-b06d-f9d965203654</t>
  </si>
  <si>
    <t>7262cf8c-856f-40fd-961b-8f60dd84ea41</t>
  </si>
  <si>
    <t>634ea7c5-f42a-4649-9377-19525547d9f4</t>
  </si>
  <si>
    <t>25e65e06-fc71-4cee-acbc-ec322abb565e</t>
  </si>
  <si>
    <t>be09620f-2ca6-4111-a702-6f7521a1c226</t>
  </si>
  <si>
    <t>c1dc6e17-d512-4c53-b8a4-333659c35ac7</t>
  </si>
  <si>
    <t>0d575607-bb60-4c1c-88a2-44a6faeaee7b</t>
  </si>
  <si>
    <t>ae8a0550-29f0-408e-93df-1ecc5505e0e4</t>
  </si>
  <si>
    <t>5d86d42f-12a6-42f0-9f46-a4dff6fefe2b</t>
  </si>
  <si>
    <t>7ab84ab4-5b6f-4042-a3a1-a6e3adaf26ae</t>
  </si>
  <si>
    <t>1dc3c317-f8c6-4f2e-a74a-659ae955c7a1</t>
  </si>
  <si>
    <t>ba94b1ea-0694-4489-b836-4774aae0384f</t>
  </si>
  <si>
    <t>8116e77e-e701-4579-82a7-4f9d5b626e3e</t>
  </si>
  <si>
    <t>d0ba1bd2-b2f0-48dd-bca7-6add2cb630c3</t>
  </si>
  <si>
    <t>db731296-7104-4fe1-9fc0-2a48644d52f7</t>
  </si>
  <si>
    <t>8b7eb7a7-bc3a-4e3f-84f3-abb48552265b</t>
  </si>
  <si>
    <t>763b5f3c-4cf1-4338-b9d5-a1078fc7e686</t>
  </si>
  <si>
    <t>8f61f9c3-3088-46f1-8fe3-d80efd428707</t>
  </si>
  <si>
    <t>26261f3f-363e-46ed-9059-26c7a9fd621e</t>
  </si>
  <si>
    <t>d2deb95c-711f-4929-8ce4-d3e67c686d75</t>
  </si>
  <si>
    <t>cc1a3ea6-1502-4223-9143-d550dd15f508</t>
  </si>
  <si>
    <t>c51e36ee-5eae-4214-843d-f478757a6227</t>
  </si>
  <si>
    <t>26bc199c-7cde-41cc-815b-f2155726fb5c</t>
  </si>
  <si>
    <t>8f8bad1e-7501-4e47-a1b8-1307c23bb00e</t>
  </si>
  <si>
    <t>5ac6e475-b168-4468-8646-4ce241136f9b</t>
  </si>
  <si>
    <t>60106280-7aed-433f-8ec4-81f8c68d300a</t>
  </si>
  <si>
    <t>589a1582-9ee3-472c-be0d-db43affdee68</t>
  </si>
  <si>
    <t>85a503a4-8970-4b00-8087-73a9cc063ea2</t>
  </si>
  <si>
    <t>7c698d30-b8a5-4562-97df-595c40f5c128</t>
  </si>
  <si>
    <t>38bf4f81-407a-4d65-a7df-37ddc8eb2ef4</t>
  </si>
  <si>
    <t>00eb612c-a7f9-40c1-ad75-47e7c14224e9</t>
  </si>
  <si>
    <t>4fc50a63-59a9-4fcf-bb36-3dbb3e1143f4</t>
  </si>
  <si>
    <t>08d76810-2121-4617-9d3c-9ca6ffe44f7c</t>
  </si>
  <si>
    <t>5c159885-316b-4e5b-ad0a-e2a984e3fd89</t>
  </si>
  <si>
    <t>076db664-1c24-49c4-9741-b7441e8fdeb2</t>
  </si>
  <si>
    <t>a956cc66-496f-4e12-b67e-f148931658e2</t>
  </si>
  <si>
    <t>cbb4ac15-5c1c-4a05-9686-fd3fb4fb7af1</t>
  </si>
  <si>
    <t>c9755b73-cd26-48c4-8429-6558a23021cb</t>
  </si>
  <si>
    <t>cdbe2e74-5755-48dc-bc56-2a129df72163</t>
  </si>
  <si>
    <t>12d54be6-7f5a-4700-a4cc-5a2a1c3e4f1b</t>
  </si>
  <si>
    <t>c072b568-36a9-4c76-880a-2cbf4819f12e</t>
  </si>
  <si>
    <t>4444093e-b1f5-42d0-a198-534922396e48</t>
  </si>
  <si>
    <t>6216bfed-613b-4cbb-a989-c37cd1aeb06d</t>
  </si>
  <si>
    <t>5b814d5d-7f33-444d-9703-d4e44002f55b</t>
  </si>
  <si>
    <t>dd8ec0ac-ffc4-431c-867d-c15b55a105bc</t>
  </si>
  <si>
    <t>c4d5b6c0-9275-4d8c-aac3-aec468451d5d</t>
  </si>
  <si>
    <t>46ff9379-4816-4a54-9d93-4e606bc7a5b8</t>
  </si>
  <si>
    <t>dfbd690c-0b71-4b03-bf6b-0e2e281ae75a</t>
  </si>
  <si>
    <t>8ec9de3d-579b-489c-9b87-6c12e10bdf75</t>
  </si>
  <si>
    <t>0a89aefe-69c7-4542-ab0a-19afcfedb23c</t>
  </si>
  <si>
    <t>b7ced4e4-fe63-404b-bc82-c698b914b969</t>
  </si>
  <si>
    <t>fc87014a-d3ee-4761-b1a5-8f07c5be865c</t>
  </si>
  <si>
    <t>aa92b9a7-5a01-4343-9870-509fb294bcee</t>
  </si>
  <si>
    <t>b7f31c82-7a2a-446d-945a-d4e401175646</t>
  </si>
  <si>
    <t>14ebfc92-5388-4878-baeb-562b10848454</t>
  </si>
  <si>
    <t>696c7df7-d680-45d6-8f78-0642e12785ce</t>
  </si>
  <si>
    <t>adab0a99-65b4-420c-8d2a-4fd0d1027a61</t>
  </si>
  <si>
    <t>7431a53a-d483-495e-9a98-6672e995084a</t>
  </si>
  <si>
    <t>d26e03a8-7d0d-4426-a7e1-a45d518d8050</t>
  </si>
  <si>
    <t>9a10eaa0-01d0-49f3-b8cf-972d21a26805</t>
  </si>
  <si>
    <t>9e1840f3-bc15-4669-93c8-6e9fd7ef6aed</t>
  </si>
  <si>
    <t>0c6a6bb0-24d9-4db2-a055-ecf9f79d4b49</t>
  </si>
  <si>
    <t>90c3c93c-88af-4e23-b44d-107d6737b1f6</t>
  </si>
  <si>
    <t>06fbe5eb-abdd-4553-8fb9-dd655be5c132</t>
  </si>
  <si>
    <t>ab93e7af-4a1c-4bb5-b5f5-85e96fa1a83f</t>
  </si>
  <si>
    <t>d1ebfde9-8921-455a-b84f-389de6aeda73</t>
  </si>
  <si>
    <t>7ac9d670-3f2d-4bf7-ab6b-473f6097e058</t>
  </si>
  <si>
    <t>65017f0c-09e5-487a-806e-f51ccd10dd67</t>
  </si>
  <si>
    <t>0f046f4c-70f6-4539-b3ac-e7723dc17252</t>
  </si>
  <si>
    <t>1b601f52-582f-4cba-b6b1-a8cdcb263972</t>
  </si>
  <si>
    <t>028baf4d-21b4-4b38-bff8-9610ca43138d</t>
  </si>
  <si>
    <t>0efa9835-16f4-47e8-9358-6e0dbd78bc2d</t>
  </si>
  <si>
    <t>eff427b1-725c-45f0-8576-78016737dfe5</t>
  </si>
  <si>
    <t>3404bea4-30aa-4c20-84aa-55fbec99f34d</t>
  </si>
  <si>
    <t>337295e6-7225-445a-951d-4fab17ddf49e</t>
  </si>
  <si>
    <t>d17f1c8d-6c10-4fee-ab17-cf36c2183d3a</t>
  </si>
  <si>
    <t>1c4365ff-89d4-4e30-8d73-6e011702c2cf</t>
  </si>
  <si>
    <t>9d948dd9-021e-4917-b991-b09269bcce58</t>
  </si>
  <si>
    <t>5c52afe7-d0e3-44c1-bf2c-f25741f4dfbb</t>
  </si>
  <si>
    <t>708f6862-44da-49af-a7c5-4e2806e7bca8</t>
  </si>
  <si>
    <t>fd22b1b3-cbd9-42c5-a841-c784c309eae0</t>
  </si>
  <si>
    <t>88fd409f-bea8-47a4-be79-3ec4a8d43aad</t>
  </si>
  <si>
    <t>c9139165-40b1-4b9a-95d2-44a27cfb75f3</t>
  </si>
  <si>
    <t>eeee6202-26b2-4030-aab3-04d1c14fe6f1</t>
  </si>
  <si>
    <t>668f5c16-4d07-4c45-a7be-993ad1ccbae4</t>
  </si>
  <si>
    <t>1da0c239-a110-4f6a-9c0d-0b07c0b04c23</t>
  </si>
  <si>
    <t>c356c7b4-e69d-4250-8f00-6ae19e5af899</t>
  </si>
  <si>
    <t>502f06b2-499b-4c6c-8d01-45bd8e59f2be</t>
  </si>
  <si>
    <t>fc14e29d-e886-4852-b54c-8c8d6f0e7064</t>
  </si>
  <si>
    <t>b7ec21e7-5673-4348-8d1a-e67a7346bef8</t>
  </si>
  <si>
    <t>0afd5b62-1ecf-4c09-8338-99a460b80926</t>
  </si>
  <si>
    <t>5307e7b6-1e40-4d65-a7f6-8f735293c9df</t>
  </si>
  <si>
    <t>80c2e40c-1727-41f5-a0d9-afac394618f7</t>
  </si>
  <si>
    <t>3b805a02-e846-4939-b549-f549f474c8a2</t>
  </si>
  <si>
    <t>772158e1-e2f0-478e-ac5d-e67235784d1b</t>
  </si>
  <si>
    <t>701f5296-bab9-427e-a681-3bd3628ac369</t>
  </si>
  <si>
    <t>c1891634-3d06-4bef-8e84-7d0909e36d27</t>
  </si>
  <si>
    <t>8ec94e19-292e-402e-90bc-a177e3d5a2e5</t>
  </si>
  <si>
    <t>af820c39-430c-4fd7-a478-e2b600f219e5</t>
  </si>
  <si>
    <t>9d898cd0-3896-4dd2-8eef-0514f9fc02f8</t>
  </si>
  <si>
    <t>62a8b442-3206-4047-be4c-7d3ccffcaec6</t>
  </si>
  <si>
    <t>ee5e84b0-cca7-414c-81ac-8df7910f5444</t>
  </si>
  <si>
    <t>49bfcce9-ac32-4420-bede-a1c7f8d535aa</t>
  </si>
  <si>
    <t>cf633ebb-6ee3-4efb-aece-f784c0089add</t>
  </si>
  <si>
    <t>240fcf2f-a9bc-4d6b-91fa-392e8277a96d</t>
  </si>
  <si>
    <t>097f280d-ca80-482b-a3ec-4c4599f9aae1</t>
  </si>
  <si>
    <t>f4ef76a6-9771-4ce8-9db4-54a86a159fda</t>
  </si>
  <si>
    <t>f51c193a-d24d-4ab4-9acb-2de3d3a62163</t>
  </si>
  <si>
    <t>4d49c756-7a0b-49db-8609-a8ec2895f60d</t>
  </si>
  <si>
    <t>ebf8b3a9-94ab-4c82-bcd2-606bae22d30b</t>
  </si>
  <si>
    <t>9eb5120c-b7f0-448b-ac4c-6cbe8c2e4157</t>
  </si>
  <si>
    <t>61683738-e092-4564-89fe-4afb238618ab</t>
  </si>
  <si>
    <t>e9ad0d43-f840-41bd-9205-073d999efa88</t>
  </si>
  <si>
    <t>a285596e-91d0-412f-bec8-e14e0d05353e</t>
  </si>
  <si>
    <t>d53cc544-580a-4ace-a967-11378111880c</t>
  </si>
  <si>
    <t>5f7289e5-95db-4dc8-bb21-a50350aa8e50</t>
  </si>
  <si>
    <t>950cc6bb-ae25-4d32-a108-142381b08034</t>
  </si>
  <si>
    <t>6188f6d9-6790-4b2e-87d2-287715fe1901</t>
  </si>
  <si>
    <t>418e200f-7bf3-4f94-ad41-dad7f5babcc4</t>
  </si>
  <si>
    <t>2bdbd5b5-ca08-4a11-9b72-1c2143f8990d</t>
  </si>
  <si>
    <t>9f79bc15-eca2-449d-b6b0-6dd6af8edd9b</t>
  </si>
  <si>
    <t>452ffaec-88f5-4fb6-a7dd-1fd379177519</t>
  </si>
  <si>
    <t>1ccb3eec-9bbd-476e-9cdc-a8f0e95477a3</t>
  </si>
  <si>
    <t>3dd70a88-2060-4985-ace9-277cccffd65e</t>
  </si>
  <si>
    <t>33e41afd-07cd-4d6d-ad26-0bb5f941eb85</t>
  </si>
  <si>
    <t>e6d7df88-d075-4aa2-98cd-c55e974168d1</t>
  </si>
  <si>
    <t>78fe934b-7be1-4729-a98a-ae9f83fe6e8f</t>
  </si>
  <si>
    <t>89610e00-ebae-47fa-8c63-bacfdf529d8f</t>
  </si>
  <si>
    <t>6edd411f-8520-490c-9835-8c4cb0e01e5d</t>
  </si>
  <si>
    <t>a0b99ea3-9515-4b78-9a75-7c20229d9d06</t>
  </si>
  <si>
    <t>51c3ccfb-6030-4911-884b-1582495237b8</t>
  </si>
  <si>
    <t>e6949b5a-9bb1-41ca-bec5-6dfb962f8acc</t>
  </si>
  <si>
    <t>660d49b9-8275-4738-9618-0e8b5ee627be</t>
  </si>
  <si>
    <t>fc3860b8-f24e-45cf-a350-ad3092744a41</t>
  </si>
  <si>
    <t>af23fd67-c685-4ec5-8b84-2a5277b7a5c2</t>
  </si>
  <si>
    <t>f6f58e51-976e-4e51-bbfb-0e8661dfdc31</t>
  </si>
  <si>
    <t>af428be5-cbfe-4033-bee1-ddcc1b349510</t>
  </si>
  <si>
    <t>c7ab71af-acfd-4874-9074-60e05444cfdc</t>
  </si>
  <si>
    <t>4628d185-58a4-4012-959f-b265c3e51002</t>
  </si>
  <si>
    <t>5194f488-f1fd-4020-b491-6c6c6a5641f0</t>
  </si>
  <si>
    <t>8986ffca-0779-4018-966b-02c9267db017</t>
  </si>
  <si>
    <t>875857a8-2bfd-4a88-ade6-eb6864143722</t>
  </si>
  <si>
    <t>a89b5981-62e4-4df8-83f7-70b618132269</t>
  </si>
  <si>
    <t>cc914572-9509-4d29-8ba4-fd5ae6ce2203</t>
  </si>
  <si>
    <t>4ced6344-9247-42cb-9824-aab3c824d544</t>
  </si>
  <si>
    <t>ad9990e7-650c-44fd-a20f-c1cf374e8066</t>
  </si>
  <si>
    <t>9c27b774-ee57-4416-b80e-910feecdc371</t>
  </si>
  <si>
    <t>cc8c70c1-369d-4b89-8f77-95fdea564cbe</t>
  </si>
  <si>
    <t>56f74fce-75a6-49e6-bedf-9a71da140ae7</t>
  </si>
  <si>
    <t>15caf8e9-ef62-430a-982a-06253e2320df</t>
  </si>
  <si>
    <t>bcc532d5-d6d7-404c-869c-c5558b1aaa6d</t>
  </si>
  <si>
    <t>defc54d0-f5d7-4fea-a02e-ef67956a8b3a</t>
  </si>
  <si>
    <t>34f59f98-7d72-4ef2-9252-d93ca9219415</t>
  </si>
  <si>
    <t>72aa863b-3c37-41e0-9f43-65d973d1f5a9</t>
  </si>
  <si>
    <t>2ba87c60-5384-466d-ac2f-bfb120eaae86</t>
  </si>
  <si>
    <t>43c6450c-ebe8-4871-934b-83c1b847e530</t>
  </si>
  <si>
    <t>e3da170d-d7c0-4a72-9eb8-98431d7866f7</t>
  </si>
  <si>
    <t>38e9bf5b-e0cc-41fc-9b5d-a57ce763cda6</t>
  </si>
  <si>
    <t>4ee6b420-0024-4d68-afeb-630cdd56d64a</t>
  </si>
  <si>
    <t>2543d586-9475-448e-9736-2f3597cd92a9</t>
  </si>
  <si>
    <t>3e0c76a2-96cf-4491-afcd-1efe1408fe7f</t>
  </si>
  <si>
    <t>80305886-f002-4cd3-8513-543d3b26b3e5</t>
  </si>
  <si>
    <t>b887b9c5-7cb8-4eb0-9585-8574208f36cb</t>
  </si>
  <si>
    <t>5a3690c7-7489-4c12-ae50-c7e7eb8ae897</t>
  </si>
  <si>
    <t>2101930e-306f-4374-a18b-2b4725d6f183</t>
  </si>
  <si>
    <t>78dd3989-9248-43b7-96ef-9d0fb67b1237</t>
  </si>
  <si>
    <t>31d58190-590e-4c2e-9d5e-e7769e2e2022</t>
  </si>
  <si>
    <t>3e588c52-4189-4a79-9d76-66aa33e6d3f4</t>
  </si>
  <si>
    <t>9c5be197-20ff-4c5b-a9f1-761b7cf7d45e</t>
  </si>
  <si>
    <t>666ef14c-4bf6-446f-9e55-923002e4edf4</t>
  </si>
  <si>
    <t>342dd714-3b62-4db9-b12d-8187faef0348</t>
  </si>
  <si>
    <t>58e6b19e-7afb-4630-b15f-7d78308e9575</t>
  </si>
  <si>
    <t>e1c1b2a4-ac50-475b-a8f8-533e0f8513e4</t>
  </si>
  <si>
    <t>b4db661a-22f3-4693-9b10-02f9cd116e3a</t>
  </si>
  <si>
    <t>daff208d-9781-4c79-8108-d358bb85e9b1</t>
  </si>
  <si>
    <t>b2fa7bfd-7b33-4adc-b0ca-82e6e6902ebf</t>
  </si>
  <si>
    <t>3d83372a-7394-4e4a-aa4d-5d1fc8d1e6c0</t>
  </si>
  <si>
    <t>ddce838b-93bd-4dc3-9871-d68ee0215ecd</t>
  </si>
  <si>
    <t>7c93b07e-4d7c-47c4-ac27-7f0e6d2411d6</t>
  </si>
  <si>
    <t>b4ff2aa8-9e16-40cf-a14b-7d9119b25fa8</t>
  </si>
  <si>
    <t>6418aac6-c7d6-47e0-8822-fd854a9efd1a</t>
  </si>
  <si>
    <t>18478485-5a20-44ca-8a49-7cfd4eda29b8</t>
  </si>
  <si>
    <t>ac87284c-06ea-492f-a201-dbb4170364ec</t>
  </si>
  <si>
    <t>1f88cfb7-8fe4-44c1-8289-7241bea3c08c</t>
  </si>
  <si>
    <t>3c47005d-873a-4886-8049-7230280635ba</t>
  </si>
  <si>
    <t>289d99e2-32aa-4002-97a6-9c653de1c115</t>
  </si>
  <si>
    <t>b9076f0b-5b6e-4894-ad90-b27dbfbceacf</t>
  </si>
  <si>
    <t>44c82d1c-2adf-43af-9963-47cc607a7518</t>
  </si>
  <si>
    <t>06109417-28dd-4614-8b84-7ce1956599c4</t>
  </si>
  <si>
    <t>7d1e36b5-708c-46b2-9a3b-5bf0ff8f548c</t>
  </si>
  <si>
    <t>1eeca4ea-ded7-4bb8-b8a8-62b05abb0c33</t>
  </si>
  <si>
    <t>922c220e-3ba0-44c0-b769-7828ed1eaeca</t>
  </si>
  <si>
    <t>174f172d-2c9a-44c7-b640-d6c42996a6d3</t>
  </si>
  <si>
    <t>2b4655e8-a618-4aac-8b78-2712681921f5</t>
  </si>
  <si>
    <t>fd75d619-435e-4bb1-a46b-84190487a9c5</t>
  </si>
  <si>
    <t>31314944-0e42-4fff-899d-7848fef6c981</t>
  </si>
  <si>
    <t>9d576064-5a6d-4816-835c-6103257d3ac0</t>
  </si>
  <si>
    <t>e55cc77a-b717-4ec7-b06a-8a4ebdebf872</t>
  </si>
  <si>
    <t>5a8a8909-6119-4ee4-806f-0ee41e9dff98</t>
  </si>
  <si>
    <t>aa45f006-3adf-4b37-8c00-51686c0b7ed8</t>
  </si>
  <si>
    <t>8f2b81fd-55a1-48e2-a673-ac1522d18e8a</t>
  </si>
  <si>
    <t>dae92f28-5ebf-4ca5-bacf-30dc9e6779b5</t>
  </si>
  <si>
    <t>0922453e-d9d4-46b4-8a63-df4263fdac41</t>
  </si>
  <si>
    <t>8f5bfee5-5a1a-46ef-b0ea-c1632bac51b8</t>
  </si>
  <si>
    <t>5acfd9ba-39c8-44bf-a3aa-97227bea6965</t>
  </si>
  <si>
    <t>c62a629b-75f0-496c-be68-ecb628577df3</t>
  </si>
  <si>
    <t>2f726e9d-1242-4943-a645-2f193b858733</t>
  </si>
  <si>
    <t>3d404f8b-83b8-47fa-a201-3720553332b5</t>
  </si>
  <si>
    <t>78d858b0-3397-4000-a388-895a5770095d</t>
  </si>
  <si>
    <t>9e267930-1cfd-4e18-bd0b-9fb8cdb70054</t>
  </si>
  <si>
    <t>a45eb47d-c21d-4c85-b244-a28ef952a4e5</t>
  </si>
  <si>
    <t>5f5ecfcd-8af2-4437-9276-14c43cc73bcd</t>
  </si>
  <si>
    <t>3e96c43e-430b-44dd-994c-9228609d33f9</t>
  </si>
  <si>
    <t>1cad648a-22f8-46eb-b82c-4f007f08c34a</t>
  </si>
  <si>
    <t>e92a84c5-6773-4424-b5e8-d1903fc57d67</t>
  </si>
  <si>
    <t>1022da26-7d5a-428a-b060-2c4a932ac41f</t>
  </si>
  <si>
    <t>a3f603c9-cea2-4c2e-a493-343850aea767</t>
  </si>
  <si>
    <t>33ae7561-999d-4465-979c-411724889969</t>
  </si>
  <si>
    <t>fc61492f-18e0-43cf-97f2-b8772b497493</t>
  </si>
  <si>
    <t>3e00723f-5f81-4eab-9d2d-ed78a96a76fb</t>
  </si>
  <si>
    <t>66f57392-c7ef-4e92-943d-3c0f6c080f7a</t>
  </si>
  <si>
    <t>93729ecf-cf5c-4cc6-87c7-83955f9f9c10</t>
  </si>
  <si>
    <t>b465e3fb-e7c6-4d36-bb06-1a31d2e68616</t>
  </si>
  <si>
    <t>a3e34d99-83b9-40f2-b3c7-c1c7852a1d3f</t>
  </si>
  <si>
    <t>baebefaa-0add-45f0-8286-61b3c83c8ab5</t>
  </si>
  <si>
    <t>f65e701e-7ac6-4d6f-a266-927d292a5301</t>
  </si>
  <si>
    <t>5c645ddc-5506-4bb0-b583-876776432613</t>
  </si>
  <si>
    <t>ff1360f1-cfab-45f9-97ca-6eebdefa6c9a</t>
  </si>
  <si>
    <t>049ebf29-286a-4e61-b971-dd686b01831b</t>
  </si>
  <si>
    <t>205d8574-eab7-4525-963e-7e47a92f27c2</t>
  </si>
  <si>
    <t>LENGTH</t>
  </si>
  <si>
    <t>ANGLE</t>
  </si>
  <si>
    <t>WIDTH</t>
  </si>
  <si>
    <t>TOOLSIGPOS</t>
  </si>
  <si>
    <t>SP_DIST</t>
  </si>
  <si>
    <t>SP_ANGLE</t>
  </si>
  <si>
    <t>SP_DEPTH</t>
  </si>
  <si>
    <t>AFF_SUR</t>
  </si>
  <si>
    <t>ANOM_NBR</t>
  </si>
  <si>
    <t>VELOCITY</t>
  </si>
  <si>
    <t>EFF_AREA</t>
  </si>
  <si>
    <t>EFF_LENGTH</t>
  </si>
  <si>
    <t>CR_DIST</t>
  </si>
  <si>
    <t>CR_LENGTH</t>
  </si>
  <si>
    <t>CR_PIPEPOS</t>
  </si>
  <si>
    <t>CR_WIDTH</t>
  </si>
  <si>
    <t>GEOFACTOR</t>
  </si>
  <si>
    <t>LW_CORR</t>
  </si>
  <si>
    <t>PHH_AMPL</t>
  </si>
  <si>
    <t>PHH_MED</t>
  </si>
  <si>
    <t>PHH_WT</t>
  </si>
  <si>
    <t>THRESHOLD</t>
  </si>
  <si>
    <t>MAX_SEC_CH</t>
  </si>
  <si>
    <t>CAN_BE_REP</t>
  </si>
  <si>
    <t>SFS_LOCCL</t>
  </si>
  <si>
    <t>NXF_SEARCH</t>
  </si>
  <si>
    <t>UPTHR_SRCH</t>
  </si>
  <si>
    <t>LOTHR_SRCH</t>
  </si>
  <si>
    <t>YOKE_DIST</t>
  </si>
  <si>
    <t>XR_DIST</t>
  </si>
  <si>
    <t>XR_ANGLE</t>
  </si>
  <si>
    <t>XR_SPDIST</t>
  </si>
  <si>
    <t>XR_SPANGL</t>
  </si>
  <si>
    <t>XR_WIDTH</t>
  </si>
  <si>
    <t>XR_LNGTH</t>
  </si>
  <si>
    <t>XR_CALCWT</t>
  </si>
  <si>
    <t>XR_AMPL</t>
  </si>
  <si>
    <t>XR_MED</t>
  </si>
  <si>
    <t>XR_MIEDEV</t>
  </si>
  <si>
    <t>XR_MOEDEV</t>
  </si>
  <si>
    <t>XR_OTCRNG</t>
  </si>
  <si>
    <t>XR_OTFIMP</t>
  </si>
  <si>
    <t>XR_SENFAC</t>
  </si>
  <si>
    <t>XR_STRPOSH</t>
  </si>
  <si>
    <t>XR_STRPOSL</t>
  </si>
  <si>
    <t>XR_SIZING</t>
  </si>
  <si>
    <t>XR_TSIGPOS</t>
  </si>
  <si>
    <t>O_DIST</t>
  </si>
  <si>
    <t>O_LENGTH</t>
  </si>
  <si>
    <t>O_ANGLE</t>
  </si>
  <si>
    <t>O_WIDTH</t>
  </si>
  <si>
    <t>O_SP_DIST</t>
  </si>
  <si>
    <t>O_SP_ANGLE</t>
  </si>
  <si>
    <t>O_SP_DEPTH</t>
  </si>
  <si>
    <t>O_AFF_SUR</t>
  </si>
  <si>
    <t>O_CR_LENGT</t>
  </si>
  <si>
    <t>O_CR_WIDTH</t>
  </si>
  <si>
    <t>O_PHH_AMPL</t>
  </si>
  <si>
    <t>EVA_DEPTH</t>
  </si>
  <si>
    <t>MLOC_CLASS</t>
  </si>
  <si>
    <t>ALOC_CLASS</t>
  </si>
  <si>
    <t>TOUCHCLASS</t>
  </si>
  <si>
    <t>ASW_1</t>
  </si>
  <si>
    <t>ASW_COMM</t>
  </si>
  <si>
    <t>FROM_EVA</t>
  </si>
  <si>
    <t>GEO_WL</t>
  </si>
  <si>
    <t>INS_CHECKE</t>
  </si>
  <si>
    <t>INS_UNLINK</t>
  </si>
  <si>
    <t>MEM_QA</t>
  </si>
  <si>
    <t>MULTI_APEX</t>
  </si>
  <si>
    <t>PC_COMMENT</t>
  </si>
  <si>
    <t>TECH</t>
  </si>
  <si>
    <t>TO_EVA</t>
  </si>
  <si>
    <t>TO_INS</t>
  </si>
  <si>
    <t>WL_EVA</t>
  </si>
  <si>
    <t>REP_WL_CGA</t>
  </si>
  <si>
    <t>CHANGE</t>
  </si>
  <si>
    <t>CH_REP_WL</t>
  </si>
  <si>
    <t>CONFIDENCE</t>
  </si>
  <si>
    <t>NOTH</t>
  </si>
  <si>
    <t>before launcher</t>
  </si>
  <si>
    <t>AS00-0000001</t>
  </si>
  <si>
    <t>W----</t>
  </si>
  <si>
    <t>DGD</t>
  </si>
  <si>
    <t>AS00-0000003</t>
  </si>
  <si>
    <t>AS00-0000002</t>
  </si>
  <si>
    <t>AS00-0000004</t>
  </si>
  <si>
    <t>AS00-0000005</t>
  </si>
  <si>
    <t>AS00-0000006</t>
  </si>
  <si>
    <t>AS00-0000007</t>
  </si>
  <si>
    <t>AS00-0000008</t>
  </si>
  <si>
    <t>AS00-0000009</t>
  </si>
  <si>
    <t>AS00-0000010</t>
  </si>
  <si>
    <t>AS00-0000011</t>
  </si>
  <si>
    <t>AS00-0000012</t>
  </si>
  <si>
    <t>AS00-0000013</t>
  </si>
  <si>
    <t>AS00-0000014</t>
  </si>
  <si>
    <t>GEO0-0000001</t>
  </si>
  <si>
    <t>GEO</t>
  </si>
  <si>
    <t>GEO0-0000002</t>
  </si>
  <si>
    <t>-C---</t>
  </si>
  <si>
    <t>AS00-0000015</t>
  </si>
  <si>
    <t>AS00-0000016</t>
  </si>
  <si>
    <t>AS00-0000017</t>
  </si>
  <si>
    <t>GEO0-0000003</t>
  </si>
  <si>
    <t>AS00-0000018</t>
  </si>
  <si>
    <t>AS00-0000019</t>
  </si>
  <si>
    <t>AS00-0000020</t>
  </si>
  <si>
    <t>AS00-0000021</t>
  </si>
  <si>
    <t>AS00-0000022</t>
  </si>
  <si>
    <t>launcher</t>
  </si>
  <si>
    <t>AS00-0000023</t>
  </si>
  <si>
    <t>AS00-0000024</t>
  </si>
  <si>
    <t>GEO0-0000004</t>
  </si>
  <si>
    <t>AS00-0000025</t>
  </si>
  <si>
    <t>AS00-0000026</t>
  </si>
  <si>
    <t>AS00-0000027</t>
  </si>
  <si>
    <t>AS00-0000028</t>
  </si>
  <si>
    <t>AS00-0000029</t>
  </si>
  <si>
    <t>AS00-0000030</t>
  </si>
  <si>
    <t>AS00-0000031</t>
  </si>
  <si>
    <t>AS00-0000032</t>
  </si>
  <si>
    <t>AS00-0000033</t>
  </si>
  <si>
    <t>AS00-0000034</t>
  </si>
  <si>
    <t>AS00-0000035</t>
  </si>
  <si>
    <t>AS00-0000036</t>
  </si>
  <si>
    <t>AS00-0000037</t>
  </si>
  <si>
    <t>AS00-0000038</t>
  </si>
  <si>
    <t>AS00-0000039</t>
  </si>
  <si>
    <t>AS00-0000040</t>
  </si>
  <si>
    <t>AS00-0000042</t>
  </si>
  <si>
    <t>AS00-0000041</t>
  </si>
  <si>
    <t>AS00-0000043</t>
  </si>
  <si>
    <t>AS00-0000044</t>
  </si>
  <si>
    <t>AS00-0000045</t>
  </si>
  <si>
    <t>AS00-0000046</t>
  </si>
  <si>
    <t>AS00-0000047</t>
  </si>
  <si>
    <t>AS00-0000048</t>
  </si>
  <si>
    <t>AS00-0000049</t>
  </si>
  <si>
    <t>AS00-0000050</t>
  </si>
  <si>
    <t>AS00-0000051</t>
  </si>
  <si>
    <t>AS00-0000052</t>
  </si>
  <si>
    <t>GEO0-0000005</t>
  </si>
  <si>
    <t>AS00-0000053</t>
  </si>
  <si>
    <t>AS00-0000054</t>
  </si>
  <si>
    <t>AS00-0000055</t>
  </si>
  <si>
    <t>AS00-0000056</t>
  </si>
  <si>
    <t>AS00-0000057</t>
  </si>
  <si>
    <t>GEO0-0000006</t>
  </si>
  <si>
    <t>AS00-0000058</t>
  </si>
  <si>
    <t>AS00-0000059</t>
  </si>
  <si>
    <t>AS00-0000060</t>
  </si>
  <si>
    <t>GEO0-0000007</t>
  </si>
  <si>
    <t>GEO0-0000008</t>
  </si>
  <si>
    <t>GEO0-0000009</t>
  </si>
  <si>
    <t>AS00-0000061</t>
  </si>
  <si>
    <t>AS00-0000062</t>
  </si>
  <si>
    <t>AS00-0000063</t>
  </si>
  <si>
    <t>AS00-0000064</t>
  </si>
  <si>
    <t>AS00-0000065</t>
  </si>
  <si>
    <t>AS00-0000066</t>
  </si>
  <si>
    <t>AS00-0000067</t>
  </si>
  <si>
    <t>AS00-0000068</t>
  </si>
  <si>
    <t>AS00-0000069</t>
  </si>
  <si>
    <t>AS00-0000070</t>
  </si>
  <si>
    <t>AS00-0000071</t>
  </si>
  <si>
    <t>AS00-0000072</t>
  </si>
  <si>
    <t>AS00-0000073</t>
  </si>
  <si>
    <t>AS00-0000074</t>
  </si>
  <si>
    <t>AS00-0000075</t>
  </si>
  <si>
    <t>AS00-0000076</t>
  </si>
  <si>
    <t>AS00-0000077</t>
  </si>
  <si>
    <t>AS00-0000078</t>
  </si>
  <si>
    <t>AS00-0000079</t>
  </si>
  <si>
    <t>AS00-0000080</t>
  </si>
  <si>
    <t>AS00-0000081</t>
  </si>
  <si>
    <t>AS00-0000083</t>
  </si>
  <si>
    <t>AS00-0000082</t>
  </si>
  <si>
    <t>AS00-0000084</t>
  </si>
  <si>
    <t>AS00-0000085</t>
  </si>
  <si>
    <t>AS00-0000086</t>
  </si>
  <si>
    <t>AS00-0000087</t>
  </si>
  <si>
    <t>AS00-0000088</t>
  </si>
  <si>
    <t>AS00-0000089</t>
  </si>
  <si>
    <t>AS00-0000090</t>
  </si>
  <si>
    <t>AS00-0000091</t>
  </si>
  <si>
    <t>AS00-0000092</t>
  </si>
  <si>
    <t>AS00-0000093</t>
  </si>
  <si>
    <t>AS00-0000094</t>
  </si>
  <si>
    <t>AS00-0000095</t>
  </si>
  <si>
    <t>AS00-0000096</t>
  </si>
  <si>
    <t>AS00-0000098</t>
  </si>
  <si>
    <t>AS00-0000097</t>
  </si>
  <si>
    <t>AS00-0000099</t>
  </si>
  <si>
    <t>AS00-0000102</t>
  </si>
  <si>
    <t>AS00-0000100</t>
  </si>
  <si>
    <t>AS00-0000101</t>
  </si>
  <si>
    <t>AS00-0000103</t>
  </si>
  <si>
    <t>AS00-0000104</t>
  </si>
  <si>
    <t>AS00-0000105</t>
  </si>
  <si>
    <t>AS00-0000106</t>
  </si>
  <si>
    <t>AS00-0000107</t>
  </si>
  <si>
    <t>AS00-0000108</t>
  </si>
  <si>
    <t>AS00-0000110</t>
  </si>
  <si>
    <t>AS00-0000109</t>
  </si>
  <si>
    <t>AS00-0000111</t>
  </si>
  <si>
    <t>AS00-0000112</t>
  </si>
  <si>
    <t>AS00-0000113</t>
  </si>
  <si>
    <t>AS00-0000114</t>
  </si>
  <si>
    <t>AS00-0000116</t>
  </si>
  <si>
    <t>AS00-0000115</t>
  </si>
  <si>
    <t>AS00-0000117</t>
  </si>
  <si>
    <t>AS00-0000118</t>
  </si>
  <si>
    <t>AS00-0000119</t>
  </si>
  <si>
    <t>AS00-0000120</t>
  </si>
  <si>
    <t>AS00-0000121</t>
  </si>
  <si>
    <t>AS00-0000122</t>
  </si>
  <si>
    <t>AS00-0000123</t>
  </si>
  <si>
    <t>AS00-0000124</t>
  </si>
  <si>
    <t>AS00-0000127</t>
  </si>
  <si>
    <t>AS00-0000126</t>
  </si>
  <si>
    <t>AS00-0000125</t>
  </si>
  <si>
    <t>AS00-0000128</t>
  </si>
  <si>
    <t>AS00-0000130</t>
  </si>
  <si>
    <t>AS00-0000129</t>
  </si>
  <si>
    <t>AS00-0000131</t>
  </si>
  <si>
    <t>AS00-0000132</t>
  </si>
  <si>
    <t>AS00-0000133</t>
  </si>
  <si>
    <t>AS00-0000135</t>
  </si>
  <si>
    <t>AS00-0000134</t>
  </si>
  <si>
    <t>AS00-0000139</t>
  </si>
  <si>
    <t>AS00-0000138</t>
  </si>
  <si>
    <t>AS00-0000136</t>
  </si>
  <si>
    <t>AS00-0000137</t>
  </si>
  <si>
    <t>AS00-0000140</t>
  </si>
  <si>
    <t>AS00-0000141</t>
  </si>
  <si>
    <t>AS00-0000143</t>
  </si>
  <si>
    <t>AS00-0000142</t>
  </si>
  <si>
    <t>AS00-0000144</t>
  </si>
  <si>
    <t>AS00-0000145</t>
  </si>
  <si>
    <t>AS00-0000146</t>
  </si>
  <si>
    <t>AS00-0000147</t>
  </si>
  <si>
    <t>AS00-0000149</t>
  </si>
  <si>
    <t>AS00-0000151</t>
  </si>
  <si>
    <t>AS00-0000148</t>
  </si>
  <si>
    <t>AS00-0000150</t>
  </si>
  <si>
    <t>AS00-0000152</t>
  </si>
  <si>
    <t>AS00-0000153</t>
  </si>
  <si>
    <t>AS00-0000154</t>
  </si>
  <si>
    <t>AS00-0000155</t>
  </si>
  <si>
    <t>AS00-0000156</t>
  </si>
  <si>
    <t>AS00-0000157</t>
  </si>
  <si>
    <t>AS00-0000158</t>
  </si>
  <si>
    <t>AS00-0000159</t>
  </si>
  <si>
    <t>AS00-0000160</t>
  </si>
  <si>
    <t>AS00-0000161</t>
  </si>
  <si>
    <t>AS00-0000162</t>
  </si>
  <si>
    <t>AS00-0000163</t>
  </si>
  <si>
    <t>AS00-0000164</t>
  </si>
  <si>
    <t>AS00-0000165</t>
  </si>
  <si>
    <t>AS00-0000166</t>
  </si>
  <si>
    <t>AS00-0000167</t>
  </si>
  <si>
    <t>AS00-0000168</t>
  </si>
  <si>
    <t>AS00-0000169</t>
  </si>
  <si>
    <t>AS00-0000170</t>
  </si>
  <si>
    <t>AS00-0000171</t>
  </si>
  <si>
    <t>AS00-0000172</t>
  </si>
  <si>
    <t>AS00-0000173</t>
  </si>
  <si>
    <t>AS00-0000174</t>
  </si>
  <si>
    <t>AS00-0000175</t>
  </si>
  <si>
    <t>AS00-0000176</t>
  </si>
  <si>
    <t>AS00-0000177</t>
  </si>
  <si>
    <t>AS00-0000178</t>
  </si>
  <si>
    <t>AS00-0000179</t>
  </si>
  <si>
    <t>AS00-0000180</t>
  </si>
  <si>
    <t>GEO0-0000010</t>
  </si>
  <si>
    <t>AS00-0000181</t>
  </si>
  <si>
    <t>AS00-0000182</t>
  </si>
  <si>
    <t>AS00-0000183</t>
  </si>
  <si>
    <t>AS00-0000184</t>
  </si>
  <si>
    <t>AS00-0000185</t>
  </si>
  <si>
    <t>AS00-0000186</t>
  </si>
  <si>
    <t>AS00-0000187</t>
  </si>
  <si>
    <t>AS00-0000188</t>
  </si>
  <si>
    <t>AS00-0000189</t>
  </si>
  <si>
    <t>AS00-0000191</t>
  </si>
  <si>
    <t>AS00-0000190</t>
  </si>
  <si>
    <t>AS00-0000192</t>
  </si>
  <si>
    <t>AS00-0000193</t>
  </si>
  <si>
    <t>AS00-0000195</t>
  </si>
  <si>
    <t>AS00-0000194</t>
  </si>
  <si>
    <t>AS00-0000196</t>
  </si>
  <si>
    <t>AS00-0000198</t>
  </si>
  <si>
    <t>AS00-0000197</t>
  </si>
  <si>
    <t>AS00-0000199</t>
  </si>
  <si>
    <t>AS00-0000201</t>
  </si>
  <si>
    <t>AS00-0000200</t>
  </si>
  <si>
    <t>AS00-0000202</t>
  </si>
  <si>
    <t>AS00-0000203</t>
  </si>
  <si>
    <t>AS00-0000204</t>
  </si>
  <si>
    <t>AS00-0000205</t>
  </si>
  <si>
    <t>AS00-0000206</t>
  </si>
  <si>
    <t>AS00-0000207</t>
  </si>
  <si>
    <t>AS00-0000208</t>
  </si>
  <si>
    <t>AS00-0000209</t>
  </si>
  <si>
    <t>AS00-0000210</t>
  </si>
  <si>
    <t>AS00-0000211</t>
  </si>
  <si>
    <t>AS00-0000212</t>
  </si>
  <si>
    <t>AS00-0000213</t>
  </si>
  <si>
    <t>AS00-0000214</t>
  </si>
  <si>
    <t>AS00-0000215</t>
  </si>
  <si>
    <t>AS00-0000216</t>
  </si>
  <si>
    <t>AS00-0000217</t>
  </si>
  <si>
    <t>AS00-0000218</t>
  </si>
  <si>
    <t>AS00-0000219</t>
  </si>
  <si>
    <t>AS00-0000220</t>
  </si>
  <si>
    <t>AS00-0000221</t>
  </si>
  <si>
    <t>AS00-0000222</t>
  </si>
  <si>
    <t>AS00-0000223</t>
  </si>
  <si>
    <t>AS00-0000224</t>
  </si>
  <si>
    <t>AS00-0000225</t>
  </si>
  <si>
    <t>AS00-0000226</t>
  </si>
  <si>
    <t>AS00-0000227</t>
  </si>
  <si>
    <t>AS00-0000228</t>
  </si>
  <si>
    <t>AS00-0000229</t>
  </si>
  <si>
    <t>AS00-0000231</t>
  </si>
  <si>
    <t>AS00-0000230</t>
  </si>
  <si>
    <t>AS00-0000232</t>
  </si>
  <si>
    <t>AS00-0000233</t>
  </si>
  <si>
    <t>AS00-0000234</t>
  </si>
  <si>
    <t>AS00-0000235</t>
  </si>
  <si>
    <t>AS00-0000236</t>
  </si>
  <si>
    <t>AS00-0000237</t>
  </si>
  <si>
    <t>AS00-0000238</t>
  </si>
  <si>
    <t>AS00-0000239</t>
  </si>
  <si>
    <t>AS00-0000240</t>
  </si>
  <si>
    <t>AS00-0000241</t>
  </si>
  <si>
    <t>AS00-0000242</t>
  </si>
  <si>
    <t>AS00-0000243</t>
  </si>
  <si>
    <t>AS00-0000244</t>
  </si>
  <si>
    <t>AS00-0000245</t>
  </si>
  <si>
    <t>AS00-0000246</t>
  </si>
  <si>
    <t>AS00-0000247</t>
  </si>
  <si>
    <t>AS00-0000248</t>
  </si>
  <si>
    <t>AS00-0000250</t>
  </si>
  <si>
    <t>AS00-0000249</t>
  </si>
  <si>
    <t>AS00-0000252</t>
  </si>
  <si>
    <t>AS00-0000251</t>
  </si>
  <si>
    <t>AS00-0000253</t>
  </si>
  <si>
    <t>AS00-0000254</t>
  </si>
  <si>
    <t>AS00-0000255</t>
  </si>
  <si>
    <t>AS00-0000256</t>
  </si>
  <si>
    <t>GEO0-0000011</t>
  </si>
  <si>
    <t>AS00-0000257</t>
  </si>
  <si>
    <t>AS00-0000258</t>
  </si>
  <si>
    <t>AS00-0000259</t>
  </si>
  <si>
    <t>AS00-0000260</t>
  </si>
  <si>
    <t>GEO0-0000012</t>
  </si>
  <si>
    <t>AS00-0000261</t>
  </si>
  <si>
    <t>AS00-0000262</t>
  </si>
  <si>
    <t>AS00-0000263</t>
  </si>
  <si>
    <t>AS00-0000264</t>
  </si>
  <si>
    <t>AS00-0000265</t>
  </si>
  <si>
    <t>AS00-0000266</t>
  </si>
  <si>
    <t>AS00-0000267</t>
  </si>
  <si>
    <t>AS00-0000268</t>
  </si>
  <si>
    <t>AS00-0000269</t>
  </si>
  <si>
    <t>AS00-0000270</t>
  </si>
  <si>
    <t>AS00-0000271</t>
  </si>
  <si>
    <t>AS00-0000272</t>
  </si>
  <si>
    <t>AS00-0000273</t>
  </si>
  <si>
    <t>AS00-0000274</t>
  </si>
  <si>
    <t>AS00-0000275</t>
  </si>
  <si>
    <t>AS00-0000276</t>
  </si>
  <si>
    <t>AS00-0000277</t>
  </si>
  <si>
    <t>AS00-0000278</t>
  </si>
  <si>
    <t>AS00-0000279</t>
  </si>
  <si>
    <t>AS00-0000280</t>
  </si>
  <si>
    <t>AS00-0000281</t>
  </si>
  <si>
    <t>AS00-0000282</t>
  </si>
  <si>
    <t>AS00-0000283</t>
  </si>
  <si>
    <t>AS00-0000285</t>
  </si>
  <si>
    <t>AS00-0000286</t>
  </si>
  <si>
    <t>AS00-0000284</t>
  </si>
  <si>
    <t>AS00-0000287</t>
  </si>
  <si>
    <t>AS00-0000288</t>
  </si>
  <si>
    <t>AS00-0000289</t>
  </si>
  <si>
    <t>AS00-0000290</t>
  </si>
  <si>
    <t>GEO0-0000013</t>
  </si>
  <si>
    <t>AS00-0000291</t>
  </si>
  <si>
    <t>AS00-0000292</t>
  </si>
  <si>
    <t>AS00-0000293</t>
  </si>
  <si>
    <t>AS00-0000294</t>
  </si>
  <si>
    <t>AS00-0000295</t>
  </si>
  <si>
    <t>AS00-0000296</t>
  </si>
  <si>
    <t>AS00-0000297</t>
  </si>
  <si>
    <t>AS00-0000298</t>
  </si>
  <si>
    <t>GEO0-0000014</t>
  </si>
  <si>
    <t>GEO0-0000015</t>
  </si>
  <si>
    <t>AS00-0000299</t>
  </si>
  <si>
    <t>AS00-0000300</t>
  </si>
  <si>
    <t>GEO0-0000016</t>
  </si>
  <si>
    <t>GEO0-0000017</t>
  </si>
  <si>
    <t>GEO0-0000018</t>
  </si>
  <si>
    <t>AS00-0000301</t>
  </si>
  <si>
    <t>AS00-0000302</t>
  </si>
  <si>
    <t>AS00-0000303</t>
  </si>
  <si>
    <t>AS00-0000304</t>
  </si>
  <si>
    <t>AS00-0000305</t>
  </si>
  <si>
    <t>AS00-0000306</t>
  </si>
  <si>
    <t>AS00-0000307</t>
  </si>
  <si>
    <t>AS00-0000308</t>
  </si>
  <si>
    <t>MMM</t>
  </si>
  <si>
    <t>liftoff-not feature in AFD</t>
  </si>
  <si>
    <t>sized</t>
  </si>
  <si>
    <t>AS00-0000309</t>
  </si>
  <si>
    <t>AS00-0000310</t>
  </si>
  <si>
    <t>AS00-0000311</t>
  </si>
  <si>
    <t>AS00-0000312</t>
  </si>
  <si>
    <t>AS00-0000313</t>
  </si>
  <si>
    <t>AS00-0000314</t>
  </si>
  <si>
    <t>AS00-0000315</t>
  </si>
  <si>
    <t>AS00-0000316</t>
  </si>
  <si>
    <t>GEO0-0000019</t>
  </si>
  <si>
    <t>AS00-0000317</t>
  </si>
  <si>
    <t>GEO0-0000020</t>
  </si>
  <si>
    <t>GEO0-0000021</t>
  </si>
  <si>
    <t>AS00-0000318</t>
  </si>
  <si>
    <t>AS00-0000319</t>
  </si>
  <si>
    <t>AS00-0000320</t>
  </si>
  <si>
    <t>GEO0-0000022</t>
  </si>
  <si>
    <t>GEO0-0000023</t>
  </si>
  <si>
    <t>GEO0-0000024</t>
  </si>
  <si>
    <t>GEO0-0000025</t>
  </si>
  <si>
    <t>GEO0-0000026</t>
  </si>
  <si>
    <t>AS00-0000321</t>
  </si>
  <si>
    <t>AS00-0000322</t>
  </si>
  <si>
    <t>AS00-0000323</t>
  </si>
  <si>
    <t>AS00-0000324</t>
  </si>
  <si>
    <t>AS00-0000325</t>
  </si>
  <si>
    <t>AS00-0000326</t>
  </si>
  <si>
    <t>AS00-0000327</t>
  </si>
  <si>
    <t>AS00-0000328</t>
  </si>
  <si>
    <t>AS00-0000329</t>
  </si>
  <si>
    <t>AS00-0000330</t>
  </si>
  <si>
    <t>GEO0-0000027</t>
  </si>
  <si>
    <t>AS00-0000331</t>
  </si>
  <si>
    <t>AS00-0000332</t>
  </si>
  <si>
    <t>AS00-0000333</t>
  </si>
  <si>
    <t>AS00-0000334</t>
  </si>
  <si>
    <t>DMM</t>
  </si>
  <si>
    <t>liftoff</t>
  </si>
  <si>
    <t>GEO0-0000028</t>
  </si>
  <si>
    <t>AS00-0000335</t>
  </si>
  <si>
    <t>AS00-0000336</t>
  </si>
  <si>
    <t>AS00-0000337</t>
  </si>
  <si>
    <t>AS00-0000338</t>
  </si>
  <si>
    <t>GEO0-0000029</t>
  </si>
  <si>
    <t>GEO0-0000030</t>
  </si>
  <si>
    <t>AS00-0000339</t>
  </si>
  <si>
    <t>AS00-0000340</t>
  </si>
  <si>
    <t>AS00-0000341</t>
  </si>
  <si>
    <t>AS00-0000342</t>
  </si>
  <si>
    <t>GEO0-0000031</t>
  </si>
  <si>
    <t>GEO0-0000032</t>
  </si>
  <si>
    <t>GEO0-0000033</t>
  </si>
  <si>
    <t>GEO0-0000034</t>
  </si>
  <si>
    <t>GEO0-0000035</t>
  </si>
  <si>
    <t>GEO0-0000036</t>
  </si>
  <si>
    <t>AS00-0000343</t>
  </si>
  <si>
    <t>AS00-0000344</t>
  </si>
  <si>
    <t>AS00-0000345</t>
  </si>
  <si>
    <t>AS00-0000346</t>
  </si>
  <si>
    <t>AS00-0000347</t>
  </si>
  <si>
    <t>GEO0-0000037</t>
  </si>
  <si>
    <t>AS00-0000348</t>
  </si>
  <si>
    <t>AS00-0000349</t>
  </si>
  <si>
    <t>AS00-0000351</t>
  </si>
  <si>
    <t>AS00-0000350</t>
  </si>
  <si>
    <t>AS00-0000352</t>
  </si>
  <si>
    <t>AS00-0000353</t>
  </si>
  <si>
    <t>GEO0-0000038</t>
  </si>
  <si>
    <t>AS00-0000354</t>
  </si>
  <si>
    <t>W--L-</t>
  </si>
  <si>
    <t>GEO0-0000039</t>
  </si>
  <si>
    <t>MELO-CORR</t>
  </si>
  <si>
    <t>AS00-0000355</t>
  </si>
  <si>
    <t>MGG</t>
  </si>
  <si>
    <t>Y</t>
  </si>
  <si>
    <t>added</t>
  </si>
  <si>
    <t>AS00-0000356</t>
  </si>
  <si>
    <t>RGG</t>
  </si>
  <si>
    <t>rg</t>
  </si>
  <si>
    <t>Bet. Carriers/ Sensor gap 26</t>
  </si>
  <si>
    <t>AS00-0000357</t>
  </si>
  <si>
    <t>AS00-0000358</t>
  </si>
  <si>
    <t>RMG</t>
  </si>
  <si>
    <t>AS00-0000359</t>
  </si>
  <si>
    <t>DGG</t>
  </si>
  <si>
    <t>AS00-0000360</t>
  </si>
  <si>
    <t>AS00-0000361</t>
  </si>
  <si>
    <t>AS00-0000362</t>
  </si>
  <si>
    <t>AS00-0000363</t>
  </si>
  <si>
    <t>AS00-0000364</t>
  </si>
  <si>
    <t>AS00-0000365</t>
  </si>
  <si>
    <t>AS00-0000366</t>
  </si>
  <si>
    <t>AS00-0000367</t>
  </si>
  <si>
    <t>GGG</t>
  </si>
  <si>
    <t>AS00-0000368</t>
  </si>
  <si>
    <t>AS00-0000369</t>
  </si>
  <si>
    <t>AS00-0000370</t>
  </si>
  <si>
    <t>AS00-0000371</t>
  </si>
  <si>
    <t>AS00-0000372</t>
  </si>
  <si>
    <t>AS00-0000373</t>
  </si>
  <si>
    <t>AS00-0000374</t>
  </si>
  <si>
    <t>AS00-0000375</t>
  </si>
  <si>
    <t>DMG</t>
  </si>
  <si>
    <t>AS00-0000376</t>
  </si>
  <si>
    <t>AS00-0000377</t>
  </si>
  <si>
    <t>AS00-0000378</t>
  </si>
  <si>
    <t>AS00-0000379</t>
  </si>
  <si>
    <t>AS00-0000380</t>
  </si>
  <si>
    <t>AS00-0000381</t>
  </si>
  <si>
    <t>AS00-0000382</t>
  </si>
  <si>
    <t>AS00-0000383</t>
  </si>
  <si>
    <t>AS00-0000384</t>
  </si>
  <si>
    <t>AS00-0000385</t>
  </si>
  <si>
    <t>AS00-0000386</t>
  </si>
  <si>
    <t>AS00-0000387</t>
  </si>
  <si>
    <t>AS00-0000388</t>
  </si>
  <si>
    <t>AS00-0000389</t>
  </si>
  <si>
    <t>AS00-0000390</t>
  </si>
  <si>
    <t>AS00-0000391</t>
  </si>
  <si>
    <t>AS00-0000392</t>
  </si>
  <si>
    <t>MELO-MIFE</t>
  </si>
  <si>
    <t>AS00-0000393</t>
  </si>
  <si>
    <t>MMD</t>
  </si>
  <si>
    <t>AS00-0000394</t>
  </si>
  <si>
    <t>AS00-0000395</t>
  </si>
  <si>
    <t>GEO0-0000040</t>
  </si>
  <si>
    <t>W---N</t>
  </si>
  <si>
    <t>AS00-0000396</t>
  </si>
  <si>
    <t>AS00-0000397</t>
  </si>
  <si>
    <t>-C--N</t>
  </si>
  <si>
    <t>GEO0-0000041</t>
  </si>
  <si>
    <t>AS00-0000398</t>
  </si>
  <si>
    <t>GEO0-0000042</t>
  </si>
  <si>
    <t>AS00-0000399</t>
  </si>
  <si>
    <t>GEO0-0000043</t>
  </si>
  <si>
    <t>GEO0-0000044</t>
  </si>
  <si>
    <t>AS00-0000400</t>
  </si>
  <si>
    <t>-C-L-</t>
  </si>
  <si>
    <t>GEO0-0000045</t>
  </si>
  <si>
    <t>AS00-0000401</t>
  </si>
  <si>
    <t>DMD</t>
  </si>
  <si>
    <t>real?</t>
  </si>
  <si>
    <t>AS00-0000402</t>
  </si>
  <si>
    <t>GEO0-0000046</t>
  </si>
  <si>
    <t>GEO0-0000047</t>
  </si>
  <si>
    <t>GEO0-0000048</t>
  </si>
  <si>
    <t>AS00-0000403</t>
  </si>
  <si>
    <t>AS00-0000404</t>
  </si>
  <si>
    <t>GEO0-0000049</t>
  </si>
  <si>
    <t>GEO0-0000050</t>
  </si>
  <si>
    <t>AS00-0000405</t>
  </si>
  <si>
    <t>GEO0-0000051</t>
  </si>
  <si>
    <t>GEO0-0000052</t>
  </si>
  <si>
    <t>AS00-0000406</t>
  </si>
  <si>
    <t>AS00-0000407</t>
  </si>
  <si>
    <t>AS00-0000408</t>
  </si>
  <si>
    <t>AS00-0000409</t>
  </si>
  <si>
    <t>AS00-0000410</t>
  </si>
  <si>
    <t>AS00-0000411</t>
  </si>
  <si>
    <t>AS00-0000412</t>
  </si>
  <si>
    <t>AS00-0000413</t>
  </si>
  <si>
    <t>GEO0-0000053</t>
  </si>
  <si>
    <t>GEO0-0000054</t>
  </si>
  <si>
    <t>AS00-0000414</t>
  </si>
  <si>
    <t>AS00-0000415</t>
  </si>
  <si>
    <t>AS00-0000416</t>
  </si>
  <si>
    <t>GEO0-0000055</t>
  </si>
  <si>
    <t>GEO0-0000056</t>
  </si>
  <si>
    <t>AS00-0000417</t>
  </si>
  <si>
    <t>AS00-0000418</t>
  </si>
  <si>
    <t>AS00-0000419</t>
  </si>
  <si>
    <t>AS00-0000420</t>
  </si>
  <si>
    <t>AS00-0000421</t>
  </si>
  <si>
    <t>AS00-0000422</t>
  </si>
  <si>
    <t>GEO0-0000057</t>
  </si>
  <si>
    <t>GEO0-0000058</t>
  </si>
  <si>
    <t>AS00-0000423</t>
  </si>
  <si>
    <t>AS00-0000424</t>
  </si>
  <si>
    <t>AS00-0000425</t>
  </si>
  <si>
    <t>GEO0-0000059</t>
  </si>
  <si>
    <t>GEO0-0000060</t>
  </si>
  <si>
    <t>AS00-0000426</t>
  </si>
  <si>
    <t>AS00-0000427</t>
  </si>
  <si>
    <t>AS00-0000428</t>
  </si>
  <si>
    <t>AS00-0000429</t>
  </si>
  <si>
    <t>GEO0-0000061</t>
  </si>
  <si>
    <t>AS00-0000430</t>
  </si>
  <si>
    <t>AS00-0000431</t>
  </si>
  <si>
    <t>MIFE</t>
  </si>
  <si>
    <t>AS00-0000432</t>
  </si>
  <si>
    <t>GEO0-0000062</t>
  </si>
  <si>
    <t>GEO0-0000063</t>
  </si>
  <si>
    <t>AS00-0000433</t>
  </si>
  <si>
    <t>AS00-0000434</t>
  </si>
  <si>
    <t>AS00-0000435</t>
  </si>
  <si>
    <t>AS00-0000436</t>
  </si>
  <si>
    <t>GEO0-0000064</t>
  </si>
  <si>
    <t>AS00-0000437</t>
  </si>
  <si>
    <t>AS00-0000438</t>
  </si>
  <si>
    <t>AS00-0000439</t>
  </si>
  <si>
    <t>GEO0-0000065</t>
  </si>
  <si>
    <t>AS00-0000440</t>
  </si>
  <si>
    <t>AS00-0000441</t>
  </si>
  <si>
    <t>AS00-0000442</t>
  </si>
  <si>
    <t>AS00-0000443</t>
  </si>
  <si>
    <t>GEO0-0000066</t>
  </si>
  <si>
    <t>GEO0-0000067</t>
  </si>
  <si>
    <t>AS00-0000444</t>
  </si>
  <si>
    <t>AS00-0000445</t>
  </si>
  <si>
    <t>AS00-0000446</t>
  </si>
  <si>
    <t>AS00-0000447</t>
  </si>
  <si>
    <t>AS00-0000448</t>
  </si>
  <si>
    <t>AS00-0000449</t>
  </si>
  <si>
    <t>AS00-0000450</t>
  </si>
  <si>
    <t>AS00-0000451</t>
  </si>
  <si>
    <t>AS00-0000452</t>
  </si>
  <si>
    <t>GEO0-0000068</t>
  </si>
  <si>
    <t>GEO0-0000069</t>
  </si>
  <si>
    <t>AS00-0000453</t>
  </si>
  <si>
    <t>AS00-0000454</t>
  </si>
  <si>
    <t>AS00-0000455</t>
  </si>
  <si>
    <t>AS00-0000456</t>
  </si>
  <si>
    <t>AS00-0000457</t>
  </si>
  <si>
    <t>GEO0-0000070</t>
  </si>
  <si>
    <t>GEO0-0000071</t>
  </si>
  <si>
    <t>AS00-0000458</t>
  </si>
  <si>
    <t>AS00-0000459</t>
  </si>
  <si>
    <t>AS00-0000460</t>
  </si>
  <si>
    <t>AS00-0000461</t>
  </si>
  <si>
    <t>AS00-0000462</t>
  </si>
  <si>
    <t>AS00-0000463</t>
  </si>
  <si>
    <t>AS00-0000464</t>
  </si>
  <si>
    <t>AS00-0000465</t>
  </si>
  <si>
    <t>AS00-0000466</t>
  </si>
  <si>
    <t>AS00-0000467</t>
  </si>
  <si>
    <t>AS00-0000468</t>
  </si>
  <si>
    <t>GEO0-0000072</t>
  </si>
  <si>
    <t>GEO0-0000073</t>
  </si>
  <si>
    <t>AS00-0000469</t>
  </si>
  <si>
    <t>AS00-0000470</t>
  </si>
  <si>
    <t>AS00-0000471</t>
  </si>
  <si>
    <t>AS00-0000472</t>
  </si>
  <si>
    <t>AS00-0000473</t>
  </si>
  <si>
    <t>AS00-0000474</t>
  </si>
  <si>
    <t>GEO0-0000074</t>
  </si>
  <si>
    <t>GEO0-0000075</t>
  </si>
  <si>
    <t>AS00-0000475</t>
  </si>
  <si>
    <t>AS00-0000476</t>
  </si>
  <si>
    <t>AS00-0000477</t>
  </si>
  <si>
    <t>AS00-0000478</t>
  </si>
  <si>
    <t>AS00-0000479</t>
  </si>
  <si>
    <t>AS00-0000480</t>
  </si>
  <si>
    <t>AS00-0000481</t>
  </si>
  <si>
    <t>GEO0-0000076</t>
  </si>
  <si>
    <t>GEO0-0000077</t>
  </si>
  <si>
    <t>AS00-0000482</t>
  </si>
  <si>
    <t>AS00-0000483</t>
  </si>
  <si>
    <t>AS00-0000484</t>
  </si>
  <si>
    <t>AS00-0000485</t>
  </si>
  <si>
    <t>AS00-0000486</t>
  </si>
  <si>
    <t>AS00-0000487</t>
  </si>
  <si>
    <t>GEO0-0000078</t>
  </si>
  <si>
    <t>GEO0-0000079</t>
  </si>
  <si>
    <t>AS00-0000488</t>
  </si>
  <si>
    <t>AS00-0000489</t>
  </si>
  <si>
    <t>AS00-0000490</t>
  </si>
  <si>
    <t>AS00-0000491</t>
  </si>
  <si>
    <t>AS00-0000492</t>
  </si>
  <si>
    <t>AS00-0000493</t>
  </si>
  <si>
    <t>MGM</t>
  </si>
  <si>
    <t>int signal LRC in PI-visibe in PI</t>
  </si>
  <si>
    <t>AS00-0000494</t>
  </si>
  <si>
    <t>SIZED-AVG XR+SDT</t>
  </si>
  <si>
    <t>sized-visible in PI</t>
  </si>
  <si>
    <t>AS00-0000495</t>
  </si>
  <si>
    <t>GEO0-0000080</t>
  </si>
  <si>
    <t>AS00-0000496</t>
  </si>
  <si>
    <t>AS00-0000497</t>
  </si>
  <si>
    <t>AS00-0000498</t>
  </si>
  <si>
    <t>AS00-0000499</t>
  </si>
  <si>
    <t>AS00-0000500</t>
  </si>
  <si>
    <t>AS00-0000501</t>
  </si>
  <si>
    <t>AS00-0000502</t>
  </si>
  <si>
    <t>IDAN-DENT</t>
  </si>
  <si>
    <t>GEO0-0000081</t>
  </si>
  <si>
    <t>1.10 in prev</t>
  </si>
  <si>
    <t>GEO0-0000082</t>
  </si>
  <si>
    <t>GEO0-0000083</t>
  </si>
  <si>
    <t>AS00-0000503</t>
  </si>
  <si>
    <t>AS00-0000504</t>
  </si>
  <si>
    <t>GEO0-0000084</t>
  </si>
  <si>
    <t>GEO0-0000085</t>
  </si>
  <si>
    <t>AS00-0000505</t>
  </si>
  <si>
    <t>AS00-0000506</t>
  </si>
  <si>
    <t>AS00-0000507</t>
  </si>
  <si>
    <t>AS00-0000508</t>
  </si>
  <si>
    <t>GEO0-0000086</t>
  </si>
  <si>
    <t>GEO0-0000087</t>
  </si>
  <si>
    <t>AS00-0000509</t>
  </si>
  <si>
    <t>AS00-0000510</t>
  </si>
  <si>
    <t>GEO0-0000088</t>
  </si>
  <si>
    <t>AS00-0000511</t>
  </si>
  <si>
    <t>AS00-0000512</t>
  </si>
  <si>
    <t>AS00-0000513</t>
  </si>
  <si>
    <t>GEO0-0000089</t>
  </si>
  <si>
    <t>AS00-0000514</t>
  </si>
  <si>
    <t>GEO0-0000090</t>
  </si>
  <si>
    <t>AS00-0000515</t>
  </si>
  <si>
    <t>AS00-0000516</t>
  </si>
  <si>
    <t>AS00-0000517</t>
  </si>
  <si>
    <t>AS00-0000518</t>
  </si>
  <si>
    <t>AS00-0000519</t>
  </si>
  <si>
    <t>GEO0-0000091</t>
  </si>
  <si>
    <t>AS00-0000520</t>
  </si>
  <si>
    <t>AS00-0000521</t>
  </si>
  <si>
    <t>AS00-0000522</t>
  </si>
  <si>
    <t>AS00-0000523</t>
  </si>
  <si>
    <t>AS00-0000524</t>
  </si>
  <si>
    <t>GEO0-0000092</t>
  </si>
  <si>
    <t>GEO0-0000093</t>
  </si>
  <si>
    <t>AS00-0000525</t>
  </si>
  <si>
    <t>AS00-0000526</t>
  </si>
  <si>
    <t>AS00-0000527</t>
  </si>
  <si>
    <t>AS00-0000528</t>
  </si>
  <si>
    <t>AS00-0000529</t>
  </si>
  <si>
    <t>AS00-0000530</t>
  </si>
  <si>
    <t>AS00-0000531</t>
  </si>
  <si>
    <t>AS00-0000532</t>
  </si>
  <si>
    <t>AS00-0000533</t>
  </si>
  <si>
    <t>AS00-0000534</t>
  </si>
  <si>
    <t>AS00-0000535</t>
  </si>
  <si>
    <t>AS00-0000536</t>
  </si>
  <si>
    <t>AS00-0000537</t>
  </si>
  <si>
    <t>GEO0-0000094</t>
  </si>
  <si>
    <t>GEO0-0000095</t>
  </si>
  <si>
    <t>AS00-0000538</t>
  </si>
  <si>
    <t>AS00-0000539</t>
  </si>
  <si>
    <t>AS00-0000540</t>
  </si>
  <si>
    <t>GEO0-0000096</t>
  </si>
  <si>
    <t>AS00-0000541</t>
  </si>
  <si>
    <t>AS00-0000542</t>
  </si>
  <si>
    <t>AS00-0000543</t>
  </si>
  <si>
    <t>AS00-0000544</t>
  </si>
  <si>
    <t>AS00-0000545</t>
  </si>
  <si>
    <t>AS00-0000546</t>
  </si>
  <si>
    <t>AS00-0000547</t>
  </si>
  <si>
    <t>GEO0-0000097</t>
  </si>
  <si>
    <t>GEO0-0000098</t>
  </si>
  <si>
    <t>AS00-0000548</t>
  </si>
  <si>
    <t>AS00-0000549</t>
  </si>
  <si>
    <t>GEO0-0000099</t>
  </si>
  <si>
    <t>AS00-0000550</t>
  </si>
  <si>
    <t>AS00-0000551</t>
  </si>
  <si>
    <t>AS00-0000552</t>
  </si>
  <si>
    <t>GEO0-0000100</t>
  </si>
  <si>
    <t>GEO0-0000101</t>
  </si>
  <si>
    <t>GEO0-0000102</t>
  </si>
  <si>
    <t>GEO0-0000103</t>
  </si>
  <si>
    <t>AS00-0000553</t>
  </si>
  <si>
    <t>AS00-0000554</t>
  </si>
  <si>
    <t>AS00-0000555</t>
  </si>
  <si>
    <t>GEO0-0000104</t>
  </si>
  <si>
    <t>AS00-0000556</t>
  </si>
  <si>
    <t>AS00-0000558</t>
  </si>
  <si>
    <t>AS00-0000557</t>
  </si>
  <si>
    <t>AS00-0000559</t>
  </si>
  <si>
    <t>AS00-0000560</t>
  </si>
  <si>
    <t>AS00-0000562</t>
  </si>
  <si>
    <t>AS00-0000561</t>
  </si>
  <si>
    <t>AS00-0000564</t>
  </si>
  <si>
    <t>AS00-0000563</t>
  </si>
  <si>
    <t>AS00-0000566</t>
  </si>
  <si>
    <t>AS00-0000565</t>
  </si>
  <si>
    <t>AS00-0000567</t>
  </si>
  <si>
    <t>AS00-0000568</t>
  </si>
  <si>
    <t>AS00-0000570</t>
  </si>
  <si>
    <t>AS00-0000569</t>
  </si>
  <si>
    <t>AS00-0000572</t>
  </si>
  <si>
    <t>AS00-0000575</t>
  </si>
  <si>
    <t>AS00-0000573</t>
  </si>
  <si>
    <t>AS00-0000571</t>
  </si>
  <si>
    <t>AS00-0000574</t>
  </si>
  <si>
    <t>AS00-0000576</t>
  </si>
  <si>
    <t>AS00-0000577</t>
  </si>
  <si>
    <t>AS00-0000578</t>
  </si>
  <si>
    <t>AS00-0000580</t>
  </si>
  <si>
    <t>AS00-0000579</t>
  </si>
  <si>
    <t>AS00-0000581</t>
  </si>
  <si>
    <t>AS00-0000582</t>
  </si>
  <si>
    <t>AS00-0000583</t>
  </si>
  <si>
    <t>GEO0-0000105</t>
  </si>
  <si>
    <t>GEO0-0000106</t>
  </si>
  <si>
    <t>GEO0-0000107</t>
  </si>
  <si>
    <t>GEO0-0000108</t>
  </si>
  <si>
    <t>GEO0-0000109</t>
  </si>
  <si>
    <t>GEO0-0000110</t>
  </si>
  <si>
    <t>AS00-0000584</t>
  </si>
  <si>
    <t>AS00-0000585</t>
  </si>
  <si>
    <t>AS00-0000586</t>
  </si>
  <si>
    <t>AS00-0000587</t>
  </si>
  <si>
    <t>GEO0-0000111</t>
  </si>
  <si>
    <t>GEO0-0000112</t>
  </si>
  <si>
    <t>AS00-0000588</t>
  </si>
  <si>
    <t>AS00-0000589</t>
  </si>
  <si>
    <t>GEO0-0000113</t>
  </si>
  <si>
    <t>AS00-0000590</t>
  </si>
  <si>
    <t>GEO0-0000114</t>
  </si>
  <si>
    <t>AS00-0000591</t>
  </si>
  <si>
    <t>AS00-0000595</t>
  </si>
  <si>
    <t>AS00-0000594</t>
  </si>
  <si>
    <t>AS00-0000592</t>
  </si>
  <si>
    <t>AS00-0000593</t>
  </si>
  <si>
    <t>AS00-0000598</t>
  </si>
  <si>
    <t>AS00-0000596</t>
  </si>
  <si>
    <t>AS00-0000599</t>
  </si>
  <si>
    <t>AS00-0000597</t>
  </si>
  <si>
    <t>AS00-0000601</t>
  </si>
  <si>
    <t>AS00-0000600</t>
  </si>
  <si>
    <t>AS00-0000602</t>
  </si>
  <si>
    <t>AS00-0000603</t>
  </si>
  <si>
    <t>AS00-0000604</t>
  </si>
  <si>
    <t>AS00-0000605</t>
  </si>
  <si>
    <t>AS00-0000606</t>
  </si>
  <si>
    <t>AS00-0000607</t>
  </si>
  <si>
    <t>AS00-0000608</t>
  </si>
  <si>
    <t>AS00-0000609</t>
  </si>
  <si>
    <t>AS00-0000610</t>
  </si>
  <si>
    <t>AS00-0000611</t>
  </si>
  <si>
    <t>AS00-0000612</t>
  </si>
  <si>
    <t>AS00-0000614</t>
  </si>
  <si>
    <t>AS00-0000613</t>
  </si>
  <si>
    <t>AS00-0000617</t>
  </si>
  <si>
    <t>AS00-0000616</t>
  </si>
  <si>
    <t>AS00-0000615</t>
  </si>
  <si>
    <t>AS00-0000619</t>
  </si>
  <si>
    <t>AS00-0000618</t>
  </si>
  <si>
    <t>AS00-0000620</t>
  </si>
  <si>
    <t>AS00-0000621</t>
  </si>
  <si>
    <t>AS00-0000622</t>
  </si>
  <si>
    <t>GEO0-0000115</t>
  </si>
  <si>
    <t>GEO0-0000116</t>
  </si>
  <si>
    <t>GEO0-0000117</t>
  </si>
  <si>
    <t>GEO0-0000118</t>
  </si>
  <si>
    <t>GEO0-0000119</t>
  </si>
  <si>
    <t>AS00-0000623</t>
  </si>
  <si>
    <t>AS00-0000624</t>
  </si>
  <si>
    <t>AS00-0000625</t>
  </si>
  <si>
    <t>GEO0-0000120</t>
  </si>
  <si>
    <t>AS00-0000626</t>
  </si>
  <si>
    <t>AS00-0000627</t>
  </si>
  <si>
    <t>GEO0-0000121</t>
  </si>
  <si>
    <t>AS00-0000628</t>
  </si>
  <si>
    <t>GEO0-0000122</t>
  </si>
  <si>
    <t>GEO0-0000123</t>
  </si>
  <si>
    <t>AS00-0000629</t>
  </si>
  <si>
    <t>GEO0-0000124</t>
  </si>
  <si>
    <t>GEO0-0000125</t>
  </si>
  <si>
    <t>GEO0-0000126</t>
  </si>
  <si>
    <t>AS00-0000630</t>
  </si>
  <si>
    <t>AS00-0000631</t>
  </si>
  <si>
    <t>GEO0-0000127</t>
  </si>
  <si>
    <t>GEO0-0000128</t>
  </si>
  <si>
    <t>AS00-0000632</t>
  </si>
  <si>
    <t>AS00-0000633</t>
  </si>
  <si>
    <t>AS00-0000634</t>
  </si>
  <si>
    <t>ok</t>
  </si>
  <si>
    <t>int melo mife in PI</t>
  </si>
  <si>
    <t>GEO0-0000129</t>
  </si>
  <si>
    <t>GEO0-0000130</t>
  </si>
  <si>
    <t>AS00-0000635</t>
  </si>
  <si>
    <t>AS00-0000636</t>
  </si>
  <si>
    <t>AS00-0000637</t>
  </si>
  <si>
    <t>GEO0-0000131</t>
  </si>
  <si>
    <t>AS00-0000638</t>
  </si>
  <si>
    <t>AS00-0000639</t>
  </si>
  <si>
    <t>AS00-0000640</t>
  </si>
  <si>
    <t>AS00-0000641</t>
  </si>
  <si>
    <t>AS00-0000642</t>
  </si>
  <si>
    <t>GEO0-0000132</t>
  </si>
  <si>
    <t>AS00-0000643</t>
  </si>
  <si>
    <t>GEO0-0000133</t>
  </si>
  <si>
    <t>D-D</t>
  </si>
  <si>
    <t>added, not in prev</t>
  </si>
  <si>
    <t>AS00-0000644</t>
  </si>
  <si>
    <t>GEO0-0000134</t>
  </si>
  <si>
    <t>GEO0-0000135</t>
  </si>
  <si>
    <t>AS00-0000645</t>
  </si>
  <si>
    <t>AS00-0000646</t>
  </si>
  <si>
    <t>AS00-0000647</t>
  </si>
  <si>
    <t>AS00-0000648</t>
  </si>
  <si>
    <t>AS00-0000649</t>
  </si>
  <si>
    <t>SWFE-MIFE</t>
  </si>
  <si>
    <t>AS00-0000650</t>
  </si>
  <si>
    <t>--JL-</t>
  </si>
  <si>
    <t>AS00-0000651</t>
  </si>
  <si>
    <t>AS00-0000652</t>
  </si>
  <si>
    <t>AS00-0000653</t>
  </si>
  <si>
    <t>AS00-0000654</t>
  </si>
  <si>
    <t>AS00-0000655</t>
  </si>
  <si>
    <t>AS00-0000656</t>
  </si>
  <si>
    <t>AS00-0000657</t>
  </si>
  <si>
    <t>AS00-0000658</t>
  </si>
  <si>
    <t>GEO0-0000136</t>
  </si>
  <si>
    <t>AS00-0000659</t>
  </si>
  <si>
    <t>AS00-0000660</t>
  </si>
  <si>
    <t>AS00-0000661</t>
  </si>
  <si>
    <t>RMM</t>
  </si>
  <si>
    <t>AS00-0000662</t>
  </si>
  <si>
    <t>AS00-0000663</t>
  </si>
  <si>
    <t>AS00-0000664</t>
  </si>
  <si>
    <t>AS00-0000665</t>
  </si>
  <si>
    <t>AS00-0000666</t>
  </si>
  <si>
    <t>AS00-0000667</t>
  </si>
  <si>
    <t>AS00-0000668</t>
  </si>
  <si>
    <t>AS00-0000669</t>
  </si>
  <si>
    <t>AS00-0000670</t>
  </si>
  <si>
    <t>AS00-0000671</t>
  </si>
  <si>
    <t>AS00-0000672</t>
  </si>
  <si>
    <t>AS00-0000673</t>
  </si>
  <si>
    <t>AS00-0000674</t>
  </si>
  <si>
    <t>AS00-0000675</t>
  </si>
  <si>
    <t>AS00-0000676</t>
  </si>
  <si>
    <t>GEO0-0000137</t>
  </si>
  <si>
    <t>AS00-0000677</t>
  </si>
  <si>
    <t>AS00-0000678</t>
  </si>
  <si>
    <t>AS00-0000679</t>
  </si>
  <si>
    <t>AS00-0000680</t>
  </si>
  <si>
    <t>AS00-0000681</t>
  </si>
  <si>
    <t>AS00-0000682</t>
  </si>
  <si>
    <t>AS00-0000683</t>
  </si>
  <si>
    <t>AS00-0000684</t>
  </si>
  <si>
    <t>AS00-0000685</t>
  </si>
  <si>
    <t>ext corr in PI</t>
  </si>
  <si>
    <t>AS00-0000686</t>
  </si>
  <si>
    <t>GEO0-0000138</t>
  </si>
  <si>
    <t>AS00-0000687</t>
  </si>
  <si>
    <t>AS00-0000688</t>
  </si>
  <si>
    <t>GEO0-0000139</t>
  </si>
  <si>
    <t>AS00-0000689</t>
  </si>
  <si>
    <t>AS00-0000690</t>
  </si>
  <si>
    <t>AS00-0000691</t>
  </si>
  <si>
    <t>AS00-0000692</t>
  </si>
  <si>
    <t>AS00-0000693</t>
  </si>
  <si>
    <t>was int corr</t>
  </si>
  <si>
    <t>AS00-0000694</t>
  </si>
  <si>
    <t>AS00-0000695</t>
  </si>
  <si>
    <t>AS00-0000696</t>
  </si>
  <si>
    <t>int corr in PI</t>
  </si>
  <si>
    <t>GEO0-0000140</t>
  </si>
  <si>
    <t>AS00-0000697</t>
  </si>
  <si>
    <t>GEO0-0000141</t>
  </si>
  <si>
    <t>AS00-0000698</t>
  </si>
  <si>
    <t>GEO0-0000142</t>
  </si>
  <si>
    <t>AS00-0000699</t>
  </si>
  <si>
    <t>GEO0-0000143</t>
  </si>
  <si>
    <t>not in prev</t>
  </si>
  <si>
    <t>GEO0-0000144</t>
  </si>
  <si>
    <t>AS00-0000700</t>
  </si>
  <si>
    <t>AS00-0000701</t>
  </si>
  <si>
    <t>AS00-0000702</t>
  </si>
  <si>
    <t>AS00-0000703</t>
  </si>
  <si>
    <t>AS00-0000704</t>
  </si>
  <si>
    <t>AS00-0000705</t>
  </si>
  <si>
    <t>GEO0-0000145</t>
  </si>
  <si>
    <t>AS00-0000706</t>
  </si>
  <si>
    <t>AS00-0000707</t>
  </si>
  <si>
    <t>AS00-0000708</t>
  </si>
  <si>
    <t>GEO0-0000146</t>
  </si>
  <si>
    <t>AS00-0000709</t>
  </si>
  <si>
    <t>AS00-0000710</t>
  </si>
  <si>
    <t>GEO0-0000147</t>
  </si>
  <si>
    <t>GEO0-0000148</t>
  </si>
  <si>
    <t>AS00-0000711</t>
  </si>
  <si>
    <t>GEO0-0000149</t>
  </si>
  <si>
    <t>AS00-0000712</t>
  </si>
  <si>
    <t>AS00-0000713</t>
  </si>
  <si>
    <t>AFD</t>
  </si>
  <si>
    <t>AS00-0000714</t>
  </si>
  <si>
    <t>AS00-0000715</t>
  </si>
  <si>
    <t>AS00-0000716</t>
  </si>
  <si>
    <t>AS00-0000717</t>
  </si>
  <si>
    <t>AS00-0000718</t>
  </si>
  <si>
    <t>SIZED-deepest in PI</t>
  </si>
  <si>
    <t>AS00-0000719</t>
  </si>
  <si>
    <t>AS00-0000720</t>
  </si>
  <si>
    <t>AS00-0000721</t>
  </si>
  <si>
    <t>AS00-0000722</t>
  </si>
  <si>
    <t>AS00-0000723</t>
  </si>
  <si>
    <t>added-AFD</t>
  </si>
  <si>
    <t>AS00-0000724</t>
  </si>
  <si>
    <t>AS00-0000725</t>
  </si>
  <si>
    <t>AS00-0000726</t>
  </si>
  <si>
    <t>GEO0-0000150</t>
  </si>
  <si>
    <t>GEO0-0000151</t>
  </si>
  <si>
    <t>AS00-0000727</t>
  </si>
  <si>
    <t>AS00-0000728</t>
  </si>
  <si>
    <t>GEO0-0000152</t>
  </si>
  <si>
    <t>AS00-0000729</t>
  </si>
  <si>
    <t>AS00-0000730</t>
  </si>
  <si>
    <t>AS00-0000731</t>
  </si>
  <si>
    <t>AS00-0000732</t>
  </si>
  <si>
    <t>GEO0-0000153</t>
  </si>
  <si>
    <t>GEO0-0000154</t>
  </si>
  <si>
    <t>AS00-0000733</t>
  </si>
  <si>
    <t>AS00-0000734</t>
  </si>
  <si>
    <t>GEO0-0000155</t>
  </si>
  <si>
    <t>AS00-0000735</t>
  </si>
  <si>
    <t>AS00-0000736</t>
  </si>
  <si>
    <t>GEO0-0000156</t>
  </si>
  <si>
    <t>AS00-0000737</t>
  </si>
  <si>
    <t>AS00-0000738</t>
  </si>
  <si>
    <t>AS00-0000739</t>
  </si>
  <si>
    <t>AS00-0000740</t>
  </si>
  <si>
    <t>AS00-0000741</t>
  </si>
  <si>
    <t>AS00-0000742</t>
  </si>
  <si>
    <t>AS00-0000743</t>
  </si>
  <si>
    <t>AS00-0000744</t>
  </si>
  <si>
    <t>AS00-0000745</t>
  </si>
  <si>
    <t>AS00-0000746</t>
  </si>
  <si>
    <t>AS00-0000747</t>
  </si>
  <si>
    <t>AS00-0000748</t>
  </si>
  <si>
    <t>AS00-0000749</t>
  </si>
  <si>
    <t>AS00-0000750</t>
  </si>
  <si>
    <t>AS00-0000751</t>
  </si>
  <si>
    <t>AS00-0000752</t>
  </si>
  <si>
    <t>AS00-0000753</t>
  </si>
  <si>
    <t>AS00-0000754</t>
  </si>
  <si>
    <t>AS00-0000755</t>
  </si>
  <si>
    <t>AS00-0000756</t>
  </si>
  <si>
    <t>AS00-0000757</t>
  </si>
  <si>
    <t>AS00-0000758</t>
  </si>
  <si>
    <t>AS00-0000759</t>
  </si>
  <si>
    <t>AS00-0000760</t>
  </si>
  <si>
    <t>AS00-0000761</t>
  </si>
  <si>
    <t>AS00-0000762</t>
  </si>
  <si>
    <t>AS00-0000763</t>
  </si>
  <si>
    <t>AS00-0000764</t>
  </si>
  <si>
    <t>AS00-0000765</t>
  </si>
  <si>
    <t>AS00-0000766</t>
  </si>
  <si>
    <t>AS00-0000767</t>
  </si>
  <si>
    <t>AS00-0000768</t>
  </si>
  <si>
    <t>AS00-0000769</t>
  </si>
  <si>
    <t>AS00-0000770</t>
  </si>
  <si>
    <t>AS00-0000771</t>
  </si>
  <si>
    <t>AS00-0000772</t>
  </si>
  <si>
    <t>AS00-0000773</t>
  </si>
  <si>
    <t>AS00-0000774</t>
  </si>
  <si>
    <t>AS00-0000775</t>
  </si>
  <si>
    <t>AS00-0000776</t>
  </si>
  <si>
    <t>AS00-0000777</t>
  </si>
  <si>
    <t>AS00-0000778</t>
  </si>
  <si>
    <t>AS00-0000779</t>
  </si>
  <si>
    <t>AS00-0000780</t>
  </si>
  <si>
    <t>AS00-0000781</t>
  </si>
  <si>
    <t>AS00-0000782</t>
  </si>
  <si>
    <t>AS00-0000783</t>
  </si>
  <si>
    <t>AS00-0000784</t>
  </si>
  <si>
    <t>AS00-0000785</t>
  </si>
  <si>
    <t>AS00-0000786</t>
  </si>
  <si>
    <t>AS00-0000787</t>
  </si>
  <si>
    <t>AS00-0000788</t>
  </si>
  <si>
    <t>AS00-0000789</t>
  </si>
  <si>
    <t>AS00-0000790</t>
  </si>
  <si>
    <t>AS00-0000791</t>
  </si>
  <si>
    <t>AS00-0000792</t>
  </si>
  <si>
    <t>G-D</t>
  </si>
  <si>
    <t>AS00-0000793</t>
  </si>
  <si>
    <t>AS00-0000794</t>
  </si>
  <si>
    <t>AS00-0000795</t>
  </si>
  <si>
    <t>AS00-0000796</t>
  </si>
  <si>
    <t>AS00-0000797</t>
  </si>
  <si>
    <t>AS00-0000798</t>
  </si>
  <si>
    <t>AS00-0000799</t>
  </si>
  <si>
    <t>AS00-0000800</t>
  </si>
  <si>
    <t>AS00-0000801</t>
  </si>
  <si>
    <t>AS00-0000802</t>
  </si>
  <si>
    <t>AS00-0000803</t>
  </si>
  <si>
    <t>AS00-0000804</t>
  </si>
  <si>
    <t>AS00-0000805</t>
  </si>
  <si>
    <t>AS00-0000806</t>
  </si>
  <si>
    <t>SWFE</t>
  </si>
  <si>
    <t>AS00-0000807</t>
  </si>
  <si>
    <t>GEO0-0000157</t>
  </si>
  <si>
    <t>AS00-0000808</t>
  </si>
  <si>
    <t>AS00-0000809</t>
  </si>
  <si>
    <t>AS00-0000810</t>
  </si>
  <si>
    <t>AS00-0000811</t>
  </si>
  <si>
    <t>AS00-0000812</t>
  </si>
  <si>
    <t>SWID-DENT</t>
  </si>
  <si>
    <t>GEO0-0000158</t>
  </si>
  <si>
    <t>AS00-0000813</t>
  </si>
  <si>
    <t>GEO0-0000159</t>
  </si>
  <si>
    <t>AS00-0000814</t>
  </si>
  <si>
    <t>GEO0-0000160</t>
  </si>
  <si>
    <t>0.9 in prev</t>
  </si>
  <si>
    <t>AS00-0000815</t>
  </si>
  <si>
    <t>AS00-0000816</t>
  </si>
  <si>
    <t>AS00-0000817</t>
  </si>
  <si>
    <t>AS00-0000818</t>
  </si>
  <si>
    <t>AS00-0000819</t>
  </si>
  <si>
    <t>AS00-0000820</t>
  </si>
  <si>
    <t>AS00-0000821</t>
  </si>
  <si>
    <t>AS00-0000822</t>
  </si>
  <si>
    <t>AS00-0000823</t>
  </si>
  <si>
    <t>AS00-0000824</t>
  </si>
  <si>
    <t>AS00-0000825</t>
  </si>
  <si>
    <t>AS00-0000826</t>
  </si>
  <si>
    <t>AS00-0000827</t>
  </si>
  <si>
    <t>AS00-0000828</t>
  </si>
  <si>
    <t>AS00-0000829</t>
  </si>
  <si>
    <t>AS00-0000830</t>
  </si>
  <si>
    <t>AS00-0000831</t>
  </si>
  <si>
    <t>AS00-0000832</t>
  </si>
  <si>
    <t>AS00-0000833</t>
  </si>
  <si>
    <t>AS00-0000834</t>
  </si>
  <si>
    <t>AS00-0000835</t>
  </si>
  <si>
    <t>AS00-0000836</t>
  </si>
  <si>
    <t>AS00-0000837</t>
  </si>
  <si>
    <t>AS00-0000838</t>
  </si>
  <si>
    <t>AS00-0000839</t>
  </si>
  <si>
    <t>AS00-0000840</t>
  </si>
  <si>
    <t>AS00-0000841</t>
  </si>
  <si>
    <t>AS00-0000842</t>
  </si>
  <si>
    <t>AS00-0000843</t>
  </si>
  <si>
    <t>AS00-0000844</t>
  </si>
  <si>
    <t>AS00-0000845</t>
  </si>
  <si>
    <t>AS00-0000846</t>
  </si>
  <si>
    <t>AS00-0000847</t>
  </si>
  <si>
    <t>AS00-0000848</t>
  </si>
  <si>
    <t>AS00-0000849</t>
  </si>
  <si>
    <t>AS00-0000850</t>
  </si>
  <si>
    <t>AS00-0000851</t>
  </si>
  <si>
    <t>AS00-0000852</t>
  </si>
  <si>
    <t>AS00-0000853</t>
  </si>
  <si>
    <t>AS00-0000854</t>
  </si>
  <si>
    <t>AS00-0000855</t>
  </si>
  <si>
    <t>AS00-0000856</t>
  </si>
  <si>
    <t>AS00-0000857</t>
  </si>
  <si>
    <t>AS00-0000858</t>
  </si>
  <si>
    <t>AS00-0000859</t>
  </si>
  <si>
    <t>AS00-0000860</t>
  </si>
  <si>
    <t>AS00-0000861</t>
  </si>
  <si>
    <t>AS00-0000862</t>
  </si>
  <si>
    <t>AS00-0000863</t>
  </si>
  <si>
    <t>AS00-0000864</t>
  </si>
  <si>
    <t>AS00-0000865</t>
  </si>
  <si>
    <t>AS00-0000866</t>
  </si>
  <si>
    <t>AS00-0000867</t>
  </si>
  <si>
    <t>AS00-0000868</t>
  </si>
  <si>
    <t>AS00-0000869</t>
  </si>
  <si>
    <t>AS00-0000870</t>
  </si>
  <si>
    <t>AS00-0000871</t>
  </si>
  <si>
    <t>AS00-0000872</t>
  </si>
  <si>
    <t>AS00-0000873</t>
  </si>
  <si>
    <t>AS00-0000874</t>
  </si>
  <si>
    <t>AS00-0000875</t>
  </si>
  <si>
    <t>AS00-0000876</t>
  </si>
  <si>
    <t>AS00-0000877</t>
  </si>
  <si>
    <t>AS00-0000878</t>
  </si>
  <si>
    <t>AS00-0000879</t>
  </si>
  <si>
    <t>AS00-0000880</t>
  </si>
  <si>
    <t>AS00-0000881</t>
  </si>
  <si>
    <t>AS00-0000882</t>
  </si>
  <si>
    <t>GEO0-0000161</t>
  </si>
  <si>
    <t>AS00-0000883</t>
  </si>
  <si>
    <t>GEO0-0000162</t>
  </si>
  <si>
    <t>AS00-0000884</t>
  </si>
  <si>
    <t>AS00-0000885</t>
  </si>
  <si>
    <t>AS00-0000886</t>
  </si>
  <si>
    <t>AS00-0000887</t>
  </si>
  <si>
    <t>AS00-0000888</t>
  </si>
  <si>
    <t>GEO0-0000163</t>
  </si>
  <si>
    <t>GEO0-0000164</t>
  </si>
  <si>
    <t>AS00-0000889</t>
  </si>
  <si>
    <t>AS00-0000890</t>
  </si>
  <si>
    <t>AS00-0000891</t>
  </si>
  <si>
    <t>AS00-0000892</t>
  </si>
  <si>
    <t>AS00-0000893</t>
  </si>
  <si>
    <t>AS00-0000894</t>
  </si>
  <si>
    <t>GEO0-0000165</t>
  </si>
  <si>
    <t>AS00-0000895</t>
  </si>
  <si>
    <t>GEO0-0000166</t>
  </si>
  <si>
    <t>AS00-0000896</t>
  </si>
  <si>
    <t>AS00-0000898</t>
  </si>
  <si>
    <t>AS00-0000897</t>
  </si>
  <si>
    <t>AS00-0000899</t>
  </si>
  <si>
    <t>AS00-0000900</t>
  </si>
  <si>
    <t>AS00-0000901</t>
  </si>
  <si>
    <t>GEO0-0000167</t>
  </si>
  <si>
    <t>AS00-0000902</t>
  </si>
  <si>
    <t>GEO0-0000168</t>
  </si>
  <si>
    <t>GEO0-0000169</t>
  </si>
  <si>
    <t>GEO0-0000170</t>
  </si>
  <si>
    <t>GEO0-0000171</t>
  </si>
  <si>
    <t>AS00-0000903</t>
  </si>
  <si>
    <t>AS00-0000904</t>
  </si>
  <si>
    <t>GEO0-0000172</t>
  </si>
  <si>
    <t>GEO0-0000173</t>
  </si>
  <si>
    <t>GEO0-0000174</t>
  </si>
  <si>
    <t>GEO0-0000175</t>
  </si>
  <si>
    <t>AS00-0000905</t>
  </si>
  <si>
    <t>AS00-0000906</t>
  </si>
  <si>
    <t>AS00-0000909</t>
  </si>
  <si>
    <t>AS00-0000908</t>
  </si>
  <si>
    <t>AS00-0000910</t>
  </si>
  <si>
    <t>AS00-0000907</t>
  </si>
  <si>
    <t>AS00-0000911</t>
  </si>
  <si>
    <t>AS00-0000913</t>
  </si>
  <si>
    <t>AS00-0000912</t>
  </si>
  <si>
    <t>AS00-0000915</t>
  </si>
  <si>
    <t>AS00-0000914</t>
  </si>
  <si>
    <t>AS00-0000916</t>
  </si>
  <si>
    <t>AS00-0000917</t>
  </si>
  <si>
    <t>GEO0-0000176</t>
  </si>
  <si>
    <t>AS00-0000918</t>
  </si>
  <si>
    <t>GEO0-0000177</t>
  </si>
  <si>
    <t>AS00-0000919</t>
  </si>
  <si>
    <t>AS00-0000920</t>
  </si>
  <si>
    <t>GEO0-0000178</t>
  </si>
  <si>
    <t>GEO0-0000179</t>
  </si>
  <si>
    <t>GEO0-0000180</t>
  </si>
  <si>
    <t>AS00-0000921</t>
  </si>
  <si>
    <t>AS00-0000922</t>
  </si>
  <si>
    <t>AS00-0000923</t>
  </si>
  <si>
    <t>AS00-0000924</t>
  </si>
  <si>
    <t>GEO0-0000181</t>
  </si>
  <si>
    <t>GEO0-0000182</t>
  </si>
  <si>
    <t>GEO0-0000183</t>
  </si>
  <si>
    <t>GEO0-0000184</t>
  </si>
  <si>
    <t>AS00-0000925</t>
  </si>
  <si>
    <t>GEO0-0000185</t>
  </si>
  <si>
    <t>AS00-0000926</t>
  </si>
  <si>
    <t>GEO0-0000186</t>
  </si>
  <si>
    <t>AS00-0000927</t>
  </si>
  <si>
    <t>AS00-0000928</t>
  </si>
  <si>
    <t>AS00-0000929</t>
  </si>
  <si>
    <t>GEO0-0000187</t>
  </si>
  <si>
    <t>GEO0-0000188</t>
  </si>
  <si>
    <t>AS00-0000930</t>
  </si>
  <si>
    <t>GEO0-0000189</t>
  </si>
  <si>
    <t>AS00-0000931</t>
  </si>
  <si>
    <t>AS00-0000932</t>
  </si>
  <si>
    <t>GEO0-0000190</t>
  </si>
  <si>
    <t>AS00-0000933</t>
  </si>
  <si>
    <t>AS00-0000934</t>
  </si>
  <si>
    <t>AS00-0000935</t>
  </si>
  <si>
    <t>GEO0-0000191</t>
  </si>
  <si>
    <t>GEO0-0000192</t>
  </si>
  <si>
    <t>GEO0-0000193</t>
  </si>
  <si>
    <t>AS00-0000936</t>
  </si>
  <si>
    <t>corr int in prev</t>
  </si>
  <si>
    <t>AS00-0000937</t>
  </si>
  <si>
    <t>GEO0-0000194</t>
  </si>
  <si>
    <t>GEO0-0000195</t>
  </si>
  <si>
    <t>AS00-0000938</t>
  </si>
  <si>
    <t>AS00-0000939</t>
  </si>
  <si>
    <t>AS00-0000940</t>
  </si>
  <si>
    <t>GEO0-0000196</t>
  </si>
  <si>
    <t>AS00-0000941</t>
  </si>
  <si>
    <t>GEO0-0000197</t>
  </si>
  <si>
    <t>AS00-0000942</t>
  </si>
  <si>
    <t>GEO0-0000198</t>
  </si>
  <si>
    <t>GEO0-0000199</t>
  </si>
  <si>
    <t>AS00-0000943</t>
  </si>
  <si>
    <t>GEO0-0000200</t>
  </si>
  <si>
    <t>GEO0-0000201</t>
  </si>
  <si>
    <t>AS00-0000944</t>
  </si>
  <si>
    <t>GEO0-0000202</t>
  </si>
  <si>
    <t>AS00-0000945</t>
  </si>
  <si>
    <t>GEO0-0000203</t>
  </si>
  <si>
    <t>GEO0-0000204</t>
  </si>
  <si>
    <t>GEO0-0000205</t>
  </si>
  <si>
    <t>GEO0-0000206</t>
  </si>
  <si>
    <t>AS00-0000946</t>
  </si>
  <si>
    <t>GEO0-0000207</t>
  </si>
  <si>
    <t>AS00-0000947</t>
  </si>
  <si>
    <t>AS00-0000948</t>
  </si>
  <si>
    <t>GEO0-0000208</t>
  </si>
  <si>
    <t>GEO0-0000209</t>
  </si>
  <si>
    <t>GEO0-0000210</t>
  </si>
  <si>
    <t>GEO0-0000211</t>
  </si>
  <si>
    <t>AS00-0000949</t>
  </si>
  <si>
    <t>AS00-0000950</t>
  </si>
  <si>
    <t>GEO0-0000212</t>
  </si>
  <si>
    <t>GEO0-0000213</t>
  </si>
  <si>
    <t>AS00-0000951</t>
  </si>
  <si>
    <t>AS00-0000952</t>
  </si>
  <si>
    <t>AS00-0000953</t>
  </si>
  <si>
    <t>AS00-0000954</t>
  </si>
  <si>
    <t>GEO0-0000214</t>
  </si>
  <si>
    <t>GEO0-0000215</t>
  </si>
  <si>
    <t>AS00-0000955</t>
  </si>
  <si>
    <t>GEO0-0000216</t>
  </si>
  <si>
    <t>AS00-0000956</t>
  </si>
  <si>
    <t>AS00-0000957</t>
  </si>
  <si>
    <t>AS00-0000958</t>
  </si>
  <si>
    <t>GEO0-0000217</t>
  </si>
  <si>
    <t>GEO0-0000218</t>
  </si>
  <si>
    <t>AS00-0000959</t>
  </si>
  <si>
    <t>AS00-0000960</t>
  </si>
  <si>
    <t>GEO0-0000219</t>
  </si>
  <si>
    <t>AS00-0000961</t>
  </si>
  <si>
    <t>AS00-0000962</t>
  </si>
  <si>
    <t>AS00-0000963</t>
  </si>
  <si>
    <t>AS00-0000964</t>
  </si>
  <si>
    <t>AS00-0000965</t>
  </si>
  <si>
    <t>AS00-0000966</t>
  </si>
  <si>
    <t>AS00-0000967</t>
  </si>
  <si>
    <t>AS00-0000968</t>
  </si>
  <si>
    <t>AS00-0000969</t>
  </si>
  <si>
    <t>AS00-0000970</t>
  </si>
  <si>
    <t>AS00-0000971</t>
  </si>
  <si>
    <t>AS00-0000972</t>
  </si>
  <si>
    <t>AS00-0000973</t>
  </si>
  <si>
    <t>AS00-0000974</t>
  </si>
  <si>
    <t>AS00-0000975</t>
  </si>
  <si>
    <t>AS00-0000976</t>
  </si>
  <si>
    <t>AS00-0000977</t>
  </si>
  <si>
    <t>AS00-0000978</t>
  </si>
  <si>
    <t>AS00-0000979</t>
  </si>
  <si>
    <t>AS00-0000980</t>
  </si>
  <si>
    <t>AS00-0000981</t>
  </si>
  <si>
    <t>AS00-0000982</t>
  </si>
  <si>
    <t>AS00-0000983</t>
  </si>
  <si>
    <t>AS00-0000984</t>
  </si>
  <si>
    <t>AS00-0000985</t>
  </si>
  <si>
    <t>AS00-0000986</t>
  </si>
  <si>
    <t>AS00-0000987</t>
  </si>
  <si>
    <t>AS00-0000988</t>
  </si>
  <si>
    <t>AS00-0000989</t>
  </si>
  <si>
    <t>AS00-0000990</t>
  </si>
  <si>
    <t>AS00-0000991</t>
  </si>
  <si>
    <t>AS00-0000992</t>
  </si>
  <si>
    <t>AS00-0000993</t>
  </si>
  <si>
    <t>AS00-0000994</t>
  </si>
  <si>
    <t>AS00-0000995</t>
  </si>
  <si>
    <t>AS00-0000996</t>
  </si>
  <si>
    <t>AS00-0000997</t>
  </si>
  <si>
    <t>AS00-0000998</t>
  </si>
  <si>
    <t>AS00-0000999</t>
  </si>
  <si>
    <t>AS00-0001000</t>
  </si>
  <si>
    <t>AS00-0001001</t>
  </si>
  <si>
    <t>AS00-0001002</t>
  </si>
  <si>
    <t>AS00-0001003</t>
  </si>
  <si>
    <t>AS00-0001004</t>
  </si>
  <si>
    <t>AS00-0001005</t>
  </si>
  <si>
    <t>AS00-0001006</t>
  </si>
  <si>
    <t>AS00-0001007</t>
  </si>
  <si>
    <t>AS00-0001008</t>
  </si>
  <si>
    <t>AS00-0001009</t>
  </si>
  <si>
    <t>AS00-0001010</t>
  </si>
  <si>
    <t>AS00-0001011</t>
  </si>
  <si>
    <t>AS00-0001012</t>
  </si>
  <si>
    <t>GEO0-0000220</t>
  </si>
  <si>
    <t>GEO0-0000221</t>
  </si>
  <si>
    <t>GEO0-0000222</t>
  </si>
  <si>
    <t>AS00-0001013</t>
  </si>
  <si>
    <t>GEO0-0000223</t>
  </si>
  <si>
    <t>GEO0-0000224</t>
  </si>
  <si>
    <t>AS00-0001014</t>
  </si>
  <si>
    <t>GEO0-0000225</t>
  </si>
  <si>
    <t>AS00-0001015</t>
  </si>
  <si>
    <t>GEO0-0000226</t>
  </si>
  <si>
    <t>AS00-0001016</t>
  </si>
  <si>
    <t>AS00-0001017</t>
  </si>
  <si>
    <t>AS00-0001018</t>
  </si>
  <si>
    <t>AS00-0001019</t>
  </si>
  <si>
    <t>AS00-0001020</t>
  </si>
  <si>
    <t>AS00-0001021</t>
  </si>
  <si>
    <t>AS00-0001022</t>
  </si>
  <si>
    <t>AS00-0001023</t>
  </si>
  <si>
    <t>AS00-0001024</t>
  </si>
  <si>
    <t>AS00-0001025</t>
  </si>
  <si>
    <t>AS00-0001026</t>
  </si>
  <si>
    <t>AS00-0001027</t>
  </si>
  <si>
    <t>AS00-0001028</t>
  </si>
  <si>
    <t>AS00-0001029</t>
  </si>
  <si>
    <t>AS00-0001030</t>
  </si>
  <si>
    <t>AS00-0001031</t>
  </si>
  <si>
    <t>AS00-0001032</t>
  </si>
  <si>
    <t>AS00-0001033</t>
  </si>
  <si>
    <t>AS00-0001034</t>
  </si>
  <si>
    <t>AS00-0001035</t>
  </si>
  <si>
    <t>AS00-0001036</t>
  </si>
  <si>
    <t>AS00-0001037</t>
  </si>
  <si>
    <t>AS00-0001038</t>
  </si>
  <si>
    <t>AS00-0001039</t>
  </si>
  <si>
    <t>AS00-0001040</t>
  </si>
  <si>
    <t>AS00-0001041</t>
  </si>
  <si>
    <t>AS00-0001042</t>
  </si>
  <si>
    <t>AS00-0001043</t>
  </si>
  <si>
    <t>AS00-0001044</t>
  </si>
  <si>
    <t>AS00-0001045</t>
  </si>
  <si>
    <t>AS00-0001046</t>
  </si>
  <si>
    <t>AS00-0001047</t>
  </si>
  <si>
    <t>AS00-0001048</t>
  </si>
  <si>
    <t>AS00-0001049</t>
  </si>
  <si>
    <t>AS00-0001050</t>
  </si>
  <si>
    <t>AS00-0001051</t>
  </si>
  <si>
    <t>AS00-0001052</t>
  </si>
  <si>
    <t>AS00-0001053</t>
  </si>
  <si>
    <t>AS00-0001054</t>
  </si>
  <si>
    <t>AS00-0001055</t>
  </si>
  <si>
    <t>AS00-0001056</t>
  </si>
  <si>
    <t>AS00-0001057</t>
  </si>
  <si>
    <t>AS00-0001058</t>
  </si>
  <si>
    <t>AS00-0001059</t>
  </si>
  <si>
    <t>AS00-0001060</t>
  </si>
  <si>
    <t>AS00-0001061</t>
  </si>
  <si>
    <t>AS00-0001062</t>
  </si>
  <si>
    <t>AS00-0001063</t>
  </si>
  <si>
    <t>AS00-0001064</t>
  </si>
  <si>
    <t>AS00-0001065</t>
  </si>
  <si>
    <t>AS00-0001066</t>
  </si>
  <si>
    <t>AS00-0001067</t>
  </si>
  <si>
    <t>AS00-0001068</t>
  </si>
  <si>
    <t>AS00-0001069</t>
  </si>
  <si>
    <t>AS00-0001070</t>
  </si>
  <si>
    <t>AS00-0001071</t>
  </si>
  <si>
    <t>AS00-0001072</t>
  </si>
  <si>
    <t>AS00-0001073</t>
  </si>
  <si>
    <t>AS00-0001074</t>
  </si>
  <si>
    <t>AS00-0001075</t>
  </si>
  <si>
    <t>AS00-0001076</t>
  </si>
  <si>
    <t>AS00-0001077</t>
  </si>
  <si>
    <t>AS00-0001078</t>
  </si>
  <si>
    <t>AS00-0001079</t>
  </si>
  <si>
    <t>AS00-0001080</t>
  </si>
  <si>
    <t>AS00-0001081</t>
  </si>
  <si>
    <t>AS00-0001082</t>
  </si>
  <si>
    <t>AS00-0001083</t>
  </si>
  <si>
    <t>AS00-0001084</t>
  </si>
  <si>
    <t>AS00-0001085</t>
  </si>
  <si>
    <t>AS00-0001086</t>
  </si>
  <si>
    <t>AS00-0001087</t>
  </si>
  <si>
    <t>AS00-0001088</t>
  </si>
  <si>
    <t>AS00-0001089</t>
  </si>
  <si>
    <t>AS00-0001090</t>
  </si>
  <si>
    <t>AS00-0001091</t>
  </si>
  <si>
    <t>AS00-0001092</t>
  </si>
  <si>
    <t>AS00-0001093</t>
  </si>
  <si>
    <t>GEO0-0000227</t>
  </si>
  <si>
    <t>GEO0-0000228</t>
  </si>
  <si>
    <t>GEO0-0000229</t>
  </si>
  <si>
    <t>AS00-0001094</t>
  </si>
  <si>
    <t>AS00-0001095</t>
  </si>
  <si>
    <t>AS00-0001096</t>
  </si>
  <si>
    <t>GEO0-0000230</t>
  </si>
  <si>
    <t>AS00-0001097</t>
  </si>
  <si>
    <t>AS00-0001098</t>
  </si>
  <si>
    <t>GEO0-0000231</t>
  </si>
  <si>
    <t>AS00-0001099</t>
  </si>
  <si>
    <t>GEO0-0000232</t>
  </si>
  <si>
    <t>AS00-0001100</t>
  </si>
  <si>
    <t>AS00-0001101</t>
  </si>
  <si>
    <t>AS00-0001102</t>
  </si>
  <si>
    <t>AS00-0001103</t>
  </si>
  <si>
    <t>AS00-0001104</t>
  </si>
  <si>
    <t>AS00-0001105</t>
  </si>
  <si>
    <t>AS00-0001106</t>
  </si>
  <si>
    <t>GEO0-0000233</t>
  </si>
  <si>
    <t>AS00-0001107</t>
  </si>
  <si>
    <t>AS00-0001108</t>
  </si>
  <si>
    <t>AS00-0001109</t>
  </si>
  <si>
    <t>GEO0-0000234</t>
  </si>
  <si>
    <t>GEO0-0000235</t>
  </si>
  <si>
    <t>AS00-0001110</t>
  </si>
  <si>
    <t>GEO0-0000236</t>
  </si>
  <si>
    <t>AS00-0001111</t>
  </si>
  <si>
    <t>AFD-visible in PI not reported</t>
  </si>
  <si>
    <t>check</t>
  </si>
  <si>
    <t>AS00-0001112</t>
  </si>
  <si>
    <t>visible in PI not reported</t>
  </si>
  <si>
    <t>AS00-0001113</t>
  </si>
  <si>
    <t>AS00-0001114</t>
  </si>
  <si>
    <t>AS00-0001115</t>
  </si>
  <si>
    <t>AS00-0001116</t>
  </si>
  <si>
    <t>AS00-0001117</t>
  </si>
  <si>
    <t>AS00-0001118</t>
  </si>
  <si>
    <t>AS00-0001119</t>
  </si>
  <si>
    <t>GEO0-0000237</t>
  </si>
  <si>
    <t>GEO0-0000238</t>
  </si>
  <si>
    <t>AS00-0001120</t>
  </si>
  <si>
    <t>AS00-0001121</t>
  </si>
  <si>
    <t>AS00-0001122</t>
  </si>
  <si>
    <t>GEO0-0000239</t>
  </si>
  <si>
    <t>AS00-0001123</t>
  </si>
  <si>
    <t>AS00-0001124</t>
  </si>
  <si>
    <t>GEO0-0000240</t>
  </si>
  <si>
    <t>GEO0-0000241</t>
  </si>
  <si>
    <t>AS00-0001125</t>
  </si>
  <si>
    <t>AS00-0001126</t>
  </si>
  <si>
    <t>AS00-0001127</t>
  </si>
  <si>
    <t>GEO0-0000242</t>
  </si>
  <si>
    <t>GEO0-0000243</t>
  </si>
  <si>
    <t>AS00-0001128</t>
  </si>
  <si>
    <t>AS00-0001129</t>
  </si>
  <si>
    <t>AS00-0001130</t>
  </si>
  <si>
    <t>AS00-0001131</t>
  </si>
  <si>
    <t>AS00-0001132</t>
  </si>
  <si>
    <t>GEO0-0000244</t>
  </si>
  <si>
    <t>GEO0-0000245</t>
  </si>
  <si>
    <t>AS00-0001133</t>
  </si>
  <si>
    <t>AS00-0001134</t>
  </si>
  <si>
    <t>AS00-0001135</t>
  </si>
  <si>
    <t>GEO0-0000246</t>
  </si>
  <si>
    <t>AS00-0001136</t>
  </si>
  <si>
    <t>AS00-0001137</t>
  </si>
  <si>
    <t>GEO0-0000247</t>
  </si>
  <si>
    <t>AS00-0001138</t>
  </si>
  <si>
    <t>AS00-0001139</t>
  </si>
  <si>
    <t>ok-I dont see int in PI</t>
  </si>
  <si>
    <t>int in prev</t>
  </si>
  <si>
    <t>AS00-0001140</t>
  </si>
  <si>
    <t>AS00-0001141</t>
  </si>
  <si>
    <t>AS00-0001142</t>
  </si>
  <si>
    <t>AS00-0001143</t>
  </si>
  <si>
    <t>GEO0-0000248</t>
  </si>
  <si>
    <t>AS00-0001144</t>
  </si>
  <si>
    <t>AS00-0001145</t>
  </si>
  <si>
    <t>AS00-0001146</t>
  </si>
  <si>
    <t>AS00-0001147</t>
  </si>
  <si>
    <t>GEO0-0000249</t>
  </si>
  <si>
    <t>AS00-0001148</t>
  </si>
  <si>
    <t>SIZED-AFD deepest</t>
  </si>
  <si>
    <t>sized - 12% in PI melo-lwfe</t>
  </si>
  <si>
    <t>AS00-0001149</t>
  </si>
  <si>
    <t>AS00-0001150</t>
  </si>
  <si>
    <t>AS00-0001151</t>
  </si>
  <si>
    <t>GEO0-0000250</t>
  </si>
  <si>
    <t>GEO0-0000251</t>
  </si>
  <si>
    <t>AS00-0001152</t>
  </si>
  <si>
    <t>GEO0-0000252</t>
  </si>
  <si>
    <t>AS00-0001153</t>
  </si>
  <si>
    <t>MGD</t>
  </si>
  <si>
    <t>AS00-0001154</t>
  </si>
  <si>
    <t>AS00-0001155</t>
  </si>
  <si>
    <t>AS00-0001156</t>
  </si>
  <si>
    <t>AS00-0001157</t>
  </si>
  <si>
    <t>AS00-0001158</t>
  </si>
  <si>
    <t>AS00-0001159</t>
  </si>
  <si>
    <t>GEO0-0000253</t>
  </si>
  <si>
    <t>GEO0-0000254</t>
  </si>
  <si>
    <t>AS00-0001160</t>
  </si>
  <si>
    <t>AS00-0001161</t>
  </si>
  <si>
    <t>GEO0-0000255</t>
  </si>
  <si>
    <t>AS00-0001162</t>
  </si>
  <si>
    <t>GEO0-0000256</t>
  </si>
  <si>
    <t>AS00-0001163</t>
  </si>
  <si>
    <t>GEO0-0000257</t>
  </si>
  <si>
    <t>AS00-0001164</t>
  </si>
  <si>
    <t>GEO0-0000258</t>
  </si>
  <si>
    <t>GEO0-0000259</t>
  </si>
  <si>
    <t>AS00-0001165</t>
  </si>
  <si>
    <t>AS00-0001166</t>
  </si>
  <si>
    <t>AS00-0001167</t>
  </si>
  <si>
    <t>GEO0-0000260</t>
  </si>
  <si>
    <t>GEO0-0000261</t>
  </si>
  <si>
    <t>AS00-0001168</t>
  </si>
  <si>
    <t>GEO0-0000262</t>
  </si>
  <si>
    <t>AS00-0001169</t>
  </si>
  <si>
    <t>AS00-0001170</t>
  </si>
  <si>
    <t>AS00-0001171</t>
  </si>
  <si>
    <t>AS00-0001172</t>
  </si>
  <si>
    <t>AS00-0001173</t>
  </si>
  <si>
    <t>GEO0-0000263</t>
  </si>
  <si>
    <t>AS00-0001174</t>
  </si>
  <si>
    <t>AS00-0001175</t>
  </si>
  <si>
    <t>corr in prev</t>
  </si>
  <si>
    <t>AS00-0001176</t>
  </si>
  <si>
    <t>AS00-0001177</t>
  </si>
  <si>
    <t>AS00-0001178</t>
  </si>
  <si>
    <t>AS00-0001179</t>
  </si>
  <si>
    <t>AS00-0001180</t>
  </si>
  <si>
    <t>AS00-0001181</t>
  </si>
  <si>
    <t>conf.class</t>
  </si>
  <si>
    <t>keep</t>
  </si>
  <si>
    <t>GEO0-0000264</t>
  </si>
  <si>
    <t>AS00-0001182</t>
  </si>
  <si>
    <t>AS00-0001183</t>
  </si>
  <si>
    <t>AS00-0001184</t>
  </si>
  <si>
    <t>GEO0-0000265</t>
  </si>
  <si>
    <t>AS00-0001185</t>
  </si>
  <si>
    <t>AS00-0001186</t>
  </si>
  <si>
    <t>AS00-0001187</t>
  </si>
  <si>
    <t>AS00-0001188</t>
  </si>
  <si>
    <t>AS00-0001189</t>
  </si>
  <si>
    <t>AS00-0001190</t>
  </si>
  <si>
    <t>AS00-0001191</t>
  </si>
  <si>
    <t>AS00-0001192</t>
  </si>
  <si>
    <t>AS00-0001193</t>
  </si>
  <si>
    <t>AS00-0001194</t>
  </si>
  <si>
    <t>AS00-0001195</t>
  </si>
  <si>
    <t>AS00-0001196</t>
  </si>
  <si>
    <t>GEO0-0000266</t>
  </si>
  <si>
    <t>AS00-0001197</t>
  </si>
  <si>
    <t>GEO0-0000267</t>
  </si>
  <si>
    <t>GEO0-0000268</t>
  </si>
  <si>
    <t>AS00-0001198</t>
  </si>
  <si>
    <t>AS00-0001199</t>
  </si>
  <si>
    <t>AS00-0001200</t>
  </si>
  <si>
    <t>GEO0-0000269</t>
  </si>
  <si>
    <t>GEO0-0000270</t>
  </si>
  <si>
    <t>AS00-0001201</t>
  </si>
  <si>
    <t>AS00-0001202</t>
  </si>
  <si>
    <t>AS00-0001203</t>
  </si>
  <si>
    <t>GEO0-0000271</t>
  </si>
  <si>
    <t>AS00-0001204</t>
  </si>
  <si>
    <t>AS00-0001205</t>
  </si>
  <si>
    <t>GEO0-0000272</t>
  </si>
  <si>
    <t>AS00-0001206</t>
  </si>
  <si>
    <t>AS00-0001207</t>
  </si>
  <si>
    <t>GEO0-0000273</t>
  </si>
  <si>
    <t>AS00-0001208</t>
  </si>
  <si>
    <t>GEO0-0000274</t>
  </si>
  <si>
    <t>AS00-0001209</t>
  </si>
  <si>
    <t>AS00-0001210</t>
  </si>
  <si>
    <t>AS00-0001211</t>
  </si>
  <si>
    <t>AS00-0001212</t>
  </si>
  <si>
    <t>AS00-0001213</t>
  </si>
  <si>
    <t>RGM</t>
  </si>
  <si>
    <t>GEO0-0000275</t>
  </si>
  <si>
    <t>AS00-0001214</t>
  </si>
  <si>
    <t>AS00-0001215</t>
  </si>
  <si>
    <t>GEO0-0000276</t>
  </si>
  <si>
    <t>GEO0-0000277</t>
  </si>
  <si>
    <t>GEO0-0000278</t>
  </si>
  <si>
    <t>AS00-0001216</t>
  </si>
  <si>
    <t>AS00-0001217</t>
  </si>
  <si>
    <t>AS00-0001218</t>
  </si>
  <si>
    <t>GEO0-0000279</t>
  </si>
  <si>
    <t>AS00-0001219</t>
  </si>
  <si>
    <t>AS00-0001220</t>
  </si>
  <si>
    <t>AS00-0001221</t>
  </si>
  <si>
    <t>GEO0-0000280</t>
  </si>
  <si>
    <t>GEO0-0000281</t>
  </si>
  <si>
    <t>GEO0-0000282</t>
  </si>
  <si>
    <t>AS00-0001222</t>
  </si>
  <si>
    <t>AS00-0001223</t>
  </si>
  <si>
    <t>GEO0-0000283</t>
  </si>
  <si>
    <t>GEO0-0000284</t>
  </si>
  <si>
    <t>AS00-0001224</t>
  </si>
  <si>
    <t>GEO0-0000285</t>
  </si>
  <si>
    <t>GEO0-0000286</t>
  </si>
  <si>
    <t>GEO0-0000287</t>
  </si>
  <si>
    <t>AS00-0001225</t>
  </si>
  <si>
    <t>AS00-0001226</t>
  </si>
  <si>
    <t>AS00-0001227</t>
  </si>
  <si>
    <t>GEO0-0000288</t>
  </si>
  <si>
    <t>AS00-0001228</t>
  </si>
  <si>
    <t>AS00-0001229</t>
  </si>
  <si>
    <t>AS00-0001230</t>
  </si>
  <si>
    <t>AS00-0001231</t>
  </si>
  <si>
    <t>AS00-0001232</t>
  </si>
  <si>
    <t>AS00-0001233</t>
  </si>
  <si>
    <t>AS00-0001234</t>
  </si>
  <si>
    <t>GEO0-0000289</t>
  </si>
  <si>
    <t>AS00-0001235</t>
  </si>
  <si>
    <t>AS00-0001236</t>
  </si>
  <si>
    <t>AS00-0001237</t>
  </si>
  <si>
    <t>AS00-0001238</t>
  </si>
  <si>
    <t>AS00-0001239</t>
  </si>
  <si>
    <t>was ext corr in PI</t>
  </si>
  <si>
    <t>AS00-0001240</t>
  </si>
  <si>
    <t>AS00-0001241</t>
  </si>
  <si>
    <t>AS00-0001242</t>
  </si>
  <si>
    <t>change to ext melo mife</t>
  </si>
  <si>
    <t>AS00-0001243</t>
  </si>
  <si>
    <t>AS00-0001244</t>
  </si>
  <si>
    <t>AS00-0001245</t>
  </si>
  <si>
    <t>GEO0-0000290</t>
  </si>
  <si>
    <t>AS00-0001246</t>
  </si>
  <si>
    <t>AS00-0001247</t>
  </si>
  <si>
    <t>AFD-int signal</t>
  </si>
  <si>
    <t>AS00-0001248</t>
  </si>
  <si>
    <t>GEO0-0000291</t>
  </si>
  <si>
    <t>AS00-0001249</t>
  </si>
  <si>
    <t>AS00-0001250</t>
  </si>
  <si>
    <t>GEO0-0000292</t>
  </si>
  <si>
    <t>AS00-0001251</t>
  </si>
  <si>
    <t>AS00-0001252</t>
  </si>
  <si>
    <t>AS00-0001253</t>
  </si>
  <si>
    <t>AS00-0001254</t>
  </si>
  <si>
    <t>M-G</t>
  </si>
  <si>
    <t>AS00-0001255</t>
  </si>
  <si>
    <t>tail</t>
  </si>
  <si>
    <t>ext ?</t>
  </si>
  <si>
    <t>AS00-0001256</t>
  </si>
  <si>
    <t>AS00-0001257</t>
  </si>
  <si>
    <t>AS00-0001258</t>
  </si>
  <si>
    <t>AS00-0001259</t>
  </si>
  <si>
    <t>GEO0-0000293</t>
  </si>
  <si>
    <t>AS00-0001260</t>
  </si>
  <si>
    <t>AS00-0001261</t>
  </si>
  <si>
    <t>AS00-0001262</t>
  </si>
  <si>
    <t>AS00-0001263</t>
  </si>
  <si>
    <t>AS00-0001264</t>
  </si>
  <si>
    <t>GEO0-0000294</t>
  </si>
  <si>
    <t>AS00-0001265</t>
  </si>
  <si>
    <t>AS00-0001266</t>
  </si>
  <si>
    <t>AS00-0001267</t>
  </si>
  <si>
    <t>AS00-0001268</t>
  </si>
  <si>
    <t>GEO0-0000295</t>
  </si>
  <si>
    <t>AS00-0001269</t>
  </si>
  <si>
    <t>AS00-0001270</t>
  </si>
  <si>
    <t>AS00-0001271</t>
  </si>
  <si>
    <t>AS00-0001272</t>
  </si>
  <si>
    <t>AS00-0001273</t>
  </si>
  <si>
    <t>AS00-0001274</t>
  </si>
  <si>
    <t>AS00-0001275</t>
  </si>
  <si>
    <t>AS00-0001276</t>
  </si>
  <si>
    <t>GEO0-0000296</t>
  </si>
  <si>
    <t>AS00-0001277</t>
  </si>
  <si>
    <t>AS00-0001278</t>
  </si>
  <si>
    <t>GEO0-0000297</t>
  </si>
  <si>
    <t>AS00-0001279</t>
  </si>
  <si>
    <t>AS00-0001280</t>
  </si>
  <si>
    <t>GEO0-0000298</t>
  </si>
  <si>
    <t>GEO0-0000299</t>
  </si>
  <si>
    <t>GEO0-0000300</t>
  </si>
  <si>
    <t>GEO0-0000301</t>
  </si>
  <si>
    <t>AS00-0001281</t>
  </si>
  <si>
    <t>AS00-0001282</t>
  </si>
  <si>
    <t>AS00-0001283</t>
  </si>
  <si>
    <t>AS00-0001284</t>
  </si>
  <si>
    <t>AS00-0001285</t>
  </si>
  <si>
    <t>AS00-0001286</t>
  </si>
  <si>
    <t>GEO0-0000302</t>
  </si>
  <si>
    <t>GEO0-0000303</t>
  </si>
  <si>
    <t>GEO0-0000304</t>
  </si>
  <si>
    <t>GEO0-0000305</t>
  </si>
  <si>
    <t>AS00-0001287</t>
  </si>
  <si>
    <t>AS00-0001288</t>
  </si>
  <si>
    <t>AS00-0001291</t>
  </si>
  <si>
    <t>AS00-0001290</t>
  </si>
  <si>
    <t>AS00-0001289</t>
  </si>
  <si>
    <t>AS00-0001294</t>
  </si>
  <si>
    <t>AS00-0001292</t>
  </si>
  <si>
    <t>AS00-0001293</t>
  </si>
  <si>
    <t>AS00-0001296</t>
  </si>
  <si>
    <t>AS00-0001295</t>
  </si>
  <si>
    <t>AS00-0001299</t>
  </si>
  <si>
    <t>AS00-0001297</t>
  </si>
  <si>
    <t>AS00-0001298</t>
  </si>
  <si>
    <t>AS00-0001300</t>
  </si>
  <si>
    <t>AS00-0001301</t>
  </si>
  <si>
    <t>AS00-0001303</t>
  </si>
  <si>
    <t>AS00-0001302</t>
  </si>
  <si>
    <t>AS00-0001304</t>
  </si>
  <si>
    <t>AS00-0001305</t>
  </si>
  <si>
    <t>AS00-0001307</t>
  </si>
  <si>
    <t>AS00-0001306</t>
  </si>
  <si>
    <t>AS00-0001308</t>
  </si>
  <si>
    <t>AS00-0001309</t>
  </si>
  <si>
    <t>AS00-0001314</t>
  </si>
  <si>
    <t>AS00-0001312</t>
  </si>
  <si>
    <t>AS00-0001311</t>
  </si>
  <si>
    <t>AS00-0001315</t>
  </si>
  <si>
    <t>AS00-0001313</t>
  </si>
  <si>
    <t>AS00-0001310</t>
  </si>
  <si>
    <t>AS00-0001316</t>
  </si>
  <si>
    <t>AS00-0001318</t>
  </si>
  <si>
    <t>AS00-0001319</t>
  </si>
  <si>
    <t>AS00-0001317</t>
  </si>
  <si>
    <t>AS00-0001320</t>
  </si>
  <si>
    <t>AS00-0001321</t>
  </si>
  <si>
    <t>AS00-0001322</t>
  </si>
  <si>
    <t>AS00-0001323</t>
  </si>
  <si>
    <t>AS00-0001324</t>
  </si>
  <si>
    <t>AS00-0001325</t>
  </si>
  <si>
    <t>GEO0-0000306</t>
  </si>
  <si>
    <t>GEO0-0000307</t>
  </si>
  <si>
    <t>GEO0-0000308</t>
  </si>
  <si>
    <t>AS00-0001326</t>
  </si>
  <si>
    <t>AS00-0001327</t>
  </si>
  <si>
    <t>GEO0-0000309</t>
  </si>
  <si>
    <t>AS00-0001328</t>
  </si>
  <si>
    <t>AS00-0001329</t>
  </si>
  <si>
    <t>GEO0-0000310</t>
  </si>
  <si>
    <t>AS00-0001330</t>
  </si>
  <si>
    <t>AS00-0001332</t>
  </si>
  <si>
    <t>AS00-0001331</t>
  </si>
  <si>
    <t>AS00-0001333</t>
  </si>
  <si>
    <t>AS00-0001335</t>
  </si>
  <si>
    <t>AS00-0001336</t>
  </si>
  <si>
    <t>AS00-0001334</t>
  </si>
  <si>
    <t>AS00-0001337</t>
  </si>
  <si>
    <t>AS00-0001339</t>
  </si>
  <si>
    <t>AS00-0001338</t>
  </si>
  <si>
    <t>AS00-0001340</t>
  </si>
  <si>
    <t>AS00-0001341</t>
  </si>
  <si>
    <t>AS00-0001342</t>
  </si>
  <si>
    <t>AS00-0001343</t>
  </si>
  <si>
    <t>AS00-0001345</t>
  </si>
  <si>
    <t>AS00-0001346</t>
  </si>
  <si>
    <t>AS00-0001347</t>
  </si>
  <si>
    <t>AS00-0001344</t>
  </si>
  <si>
    <t>AS00-0001349</t>
  </si>
  <si>
    <t>AS00-0001348</t>
  </si>
  <si>
    <t>AS00-0001350</t>
  </si>
  <si>
    <t>AS00-0001351</t>
  </si>
  <si>
    <t>AS00-0001352</t>
  </si>
  <si>
    <t>AS00-0001354</t>
  </si>
  <si>
    <t>AS00-0001353</t>
  </si>
  <si>
    <t>AS00-0001355</t>
  </si>
  <si>
    <t>AS00-0001356</t>
  </si>
  <si>
    <t>AS00-0001357</t>
  </si>
  <si>
    <t>AS00-0001358</t>
  </si>
  <si>
    <t>AS00-0001359</t>
  </si>
  <si>
    <t>AS00-0001361</t>
  </si>
  <si>
    <t>AS00-0001360</t>
  </si>
  <si>
    <t>AS00-0001362</t>
  </si>
  <si>
    <t>GEO0-0000311</t>
  </si>
  <si>
    <t>AS00-0001363</t>
  </si>
  <si>
    <t>AS00-0001364</t>
  </si>
  <si>
    <t>GEO0-0000312</t>
  </si>
  <si>
    <t>AS00-0001365</t>
  </si>
  <si>
    <t>AS00-0001366</t>
  </si>
  <si>
    <t>GEO0-0000313</t>
  </si>
  <si>
    <t>GEO0-0000314</t>
  </si>
  <si>
    <t>GEO0-0000315</t>
  </si>
  <si>
    <t>AS00-0001367</t>
  </si>
  <si>
    <t>GEO0-0000316</t>
  </si>
  <si>
    <t>GEO0-0000317</t>
  </si>
  <si>
    <t>GEO0-0000318</t>
  </si>
  <si>
    <t>GEO0-0000319</t>
  </si>
  <si>
    <t>AS00-0001369</t>
  </si>
  <si>
    <t>AS00-0001370</t>
  </si>
  <si>
    <t>AS00-0001371</t>
  </si>
  <si>
    <t>AS00-0001368</t>
  </si>
  <si>
    <t>AS00-0001372</t>
  </si>
  <si>
    <t>AS00-0001374</t>
  </si>
  <si>
    <t>AS00-0001373</t>
  </si>
  <si>
    <t>AS00-0001375</t>
  </si>
  <si>
    <t>AS00-0001376</t>
  </si>
  <si>
    <t>GEO0-0000320</t>
  </si>
  <si>
    <t>GEO0-0000321</t>
  </si>
  <si>
    <t>AS00-0001377</t>
  </si>
  <si>
    <t>GEO0-0000322</t>
  </si>
  <si>
    <t>AS00-0001378</t>
  </si>
  <si>
    <t>GEO0-0000323</t>
  </si>
  <si>
    <t>GEO0-0000324</t>
  </si>
  <si>
    <t>GEO0-0000325</t>
  </si>
  <si>
    <t>AS00-0001379</t>
  </si>
  <si>
    <t>AS00-0001380</t>
  </si>
  <si>
    <t>GEO0-0000326</t>
  </si>
  <si>
    <t>GEO0-0000327</t>
  </si>
  <si>
    <t>AS00-0001381</t>
  </si>
  <si>
    <t>AS00-0001382</t>
  </si>
  <si>
    <t>AS00-0001383</t>
  </si>
  <si>
    <t>MMG</t>
  </si>
  <si>
    <t>AS00-0001384</t>
  </si>
  <si>
    <t>AS00-0001385</t>
  </si>
  <si>
    <t>GEO0-0000328</t>
  </si>
  <si>
    <t>GEO0-0000329</t>
  </si>
  <si>
    <t>AS00-0001386</t>
  </si>
  <si>
    <t>AS00-0001387</t>
  </si>
  <si>
    <t>GEO0-0000330</t>
  </si>
  <si>
    <t>AS00-0001388</t>
  </si>
  <si>
    <t>GEO0-0000331</t>
  </si>
  <si>
    <t>AS00-0001389</t>
  </si>
  <si>
    <t>AS00-0001390</t>
  </si>
  <si>
    <t>AS00-0001391</t>
  </si>
  <si>
    <t>AS00-0001392</t>
  </si>
  <si>
    <t>GEO0-0000332</t>
  </si>
  <si>
    <t>AS00-0001393</t>
  </si>
  <si>
    <t>GEO0-0000333</t>
  </si>
  <si>
    <t>AS00-0001394</t>
  </si>
  <si>
    <t>AS00-0001395</t>
  </si>
  <si>
    <t>AS00-0001396</t>
  </si>
  <si>
    <t>AS00-0001397</t>
  </si>
  <si>
    <t>AS00-0001398</t>
  </si>
  <si>
    <t>AS00-0001399</t>
  </si>
  <si>
    <t>GEO0-0000334</t>
  </si>
  <si>
    <t>GEO0-0000335</t>
  </si>
  <si>
    <t>AS00-0001400</t>
  </si>
  <si>
    <t>GEO0-0000336</t>
  </si>
  <si>
    <t>AS00-0001401</t>
  </si>
  <si>
    <t>AS00-0001402</t>
  </si>
  <si>
    <t>GEO0-0000337</t>
  </si>
  <si>
    <t>AS00-0001403</t>
  </si>
  <si>
    <t>GEO0-0000338</t>
  </si>
  <si>
    <t>AS00-0001404</t>
  </si>
  <si>
    <t>AS00-0001405</t>
  </si>
  <si>
    <t>GEO0-0000339</t>
  </si>
  <si>
    <t>AS00-0001406</t>
  </si>
  <si>
    <t>GEO0-0000340</t>
  </si>
  <si>
    <t>AS00-0001407</t>
  </si>
  <si>
    <t>GEO0-0000341</t>
  </si>
  <si>
    <t>AS00-0001408</t>
  </si>
  <si>
    <t>AS00-0001409</t>
  </si>
  <si>
    <t>AS00-0001410</t>
  </si>
  <si>
    <t>AS00-0001411</t>
  </si>
  <si>
    <t>AS00-0001412</t>
  </si>
  <si>
    <t>AS00-0001413</t>
  </si>
  <si>
    <t>GEO0-0000342</t>
  </si>
  <si>
    <t>GEO0-0000343</t>
  </si>
  <si>
    <t>AS00-0001414</t>
  </si>
  <si>
    <t>AS00-0001415</t>
  </si>
  <si>
    <t>GEO0-0000344</t>
  </si>
  <si>
    <t>AS00-0001416</t>
  </si>
  <si>
    <t>GEO0-0000345</t>
  </si>
  <si>
    <t>dents in proximity</t>
  </si>
  <si>
    <t>GEO0-0000346</t>
  </si>
  <si>
    <t>GEO0-0000347</t>
  </si>
  <si>
    <t>added, 0.9 in prev</t>
  </si>
  <si>
    <t>AS00-0001417</t>
  </si>
  <si>
    <t>GEO0-0000348</t>
  </si>
  <si>
    <t>check-added??</t>
  </si>
  <si>
    <t>AS00-0001418</t>
  </si>
  <si>
    <t>change to ext corr</t>
  </si>
  <si>
    <t>GEO0-0000349</t>
  </si>
  <si>
    <t>AS00-0001419</t>
  </si>
  <si>
    <t>AS00-0001420</t>
  </si>
  <si>
    <t>GEO0-0000350</t>
  </si>
  <si>
    <t>AS00-0001421</t>
  </si>
  <si>
    <t>AS00-0001422</t>
  </si>
  <si>
    <t>GEO0-0000351</t>
  </si>
  <si>
    <t>GEO0-0000352</t>
  </si>
  <si>
    <t>AS00-0001423</t>
  </si>
  <si>
    <t>GEO0-0000353</t>
  </si>
  <si>
    <t>GEO0-0000354</t>
  </si>
  <si>
    <t>GEO0-0000355</t>
  </si>
  <si>
    <t>GEO0-0000356</t>
  </si>
  <si>
    <t>AS00-0001424</t>
  </si>
  <si>
    <t>AS00-0001425</t>
  </si>
  <si>
    <t>AS00-0001426</t>
  </si>
  <si>
    <t>AS00-0001428</t>
  </si>
  <si>
    <t>AS00-0001427</t>
  </si>
  <si>
    <t>AS00-0001429</t>
  </si>
  <si>
    <t>GEO0-0000357</t>
  </si>
  <si>
    <t>I dont see real dent signal in CLIF and in CDP sensors</t>
  </si>
  <si>
    <t>AS00-0001430</t>
  </si>
  <si>
    <t>AS00-0001431</t>
  </si>
  <si>
    <t>GEO0-0000358</t>
  </si>
  <si>
    <t>AS00-0001432</t>
  </si>
  <si>
    <t>GEO0-0000359</t>
  </si>
  <si>
    <t>AS00-0001433</t>
  </si>
  <si>
    <t>GEO0-0000360</t>
  </si>
  <si>
    <t>AS00-0001434</t>
  </si>
  <si>
    <t>AS00-0001435</t>
  </si>
  <si>
    <t>AS00-0001436</t>
  </si>
  <si>
    <t>AS00-0001437</t>
  </si>
  <si>
    <t>AS00-0001438</t>
  </si>
  <si>
    <t>GEO0-0000361</t>
  </si>
  <si>
    <t>AS00-0001439</t>
  </si>
  <si>
    <t>corr in PI</t>
  </si>
  <si>
    <t>AS00-0001440</t>
  </si>
  <si>
    <t>GEO0-0000362</t>
  </si>
  <si>
    <t>AS00-0001441</t>
  </si>
  <si>
    <t>AS00-0001442</t>
  </si>
  <si>
    <t>AS00-0001443</t>
  </si>
  <si>
    <t>AS00-0001444</t>
  </si>
  <si>
    <t>AS00-0001445</t>
  </si>
  <si>
    <t>AS00-0001446</t>
  </si>
  <si>
    <t>AS00-0001447</t>
  </si>
  <si>
    <t>M-D</t>
  </si>
  <si>
    <t>AS00-0001448</t>
  </si>
  <si>
    <t>AS00-0001449</t>
  </si>
  <si>
    <t>l</t>
  </si>
  <si>
    <t>yes</t>
  </si>
  <si>
    <t>AS00-0001450</t>
  </si>
  <si>
    <t>AS00-0001451</t>
  </si>
  <si>
    <t>AS00-0001452</t>
  </si>
  <si>
    <t>AS00-0001453</t>
  </si>
  <si>
    <t>AS00-0001454</t>
  </si>
  <si>
    <t>AS00-0001455</t>
  </si>
  <si>
    <t>AS00-0001456</t>
  </si>
  <si>
    <t>AS00-0001457</t>
  </si>
  <si>
    <t>AS00-0001458</t>
  </si>
  <si>
    <t>AS00-0001459</t>
  </si>
  <si>
    <t>AS00-0001460</t>
  </si>
  <si>
    <t>AS00-0001461</t>
  </si>
  <si>
    <t>AS00-0001462</t>
  </si>
  <si>
    <t>AS00-0001463</t>
  </si>
  <si>
    <t>AS00-0001464</t>
  </si>
  <si>
    <t>AS00-0001465</t>
  </si>
  <si>
    <t>AS00-0001466</t>
  </si>
  <si>
    <t>AS00-0001467</t>
  </si>
  <si>
    <t>AS00-0001468</t>
  </si>
  <si>
    <t>AS00-0001469</t>
  </si>
  <si>
    <t>AS00-0001470</t>
  </si>
  <si>
    <t>AS00-0001471</t>
  </si>
  <si>
    <t>AS00-0001472</t>
  </si>
  <si>
    <t>AS00-0001473</t>
  </si>
  <si>
    <t>AS00-0001474</t>
  </si>
  <si>
    <t>AS00-0001475</t>
  </si>
  <si>
    <t>AS00-0001476</t>
  </si>
  <si>
    <t>AS00-0001477</t>
  </si>
  <si>
    <t>AS00-0001478</t>
  </si>
  <si>
    <t>AS00-0001479</t>
  </si>
  <si>
    <t>AS00-0001480</t>
  </si>
  <si>
    <t>AS00-0001481</t>
  </si>
  <si>
    <t>AS00-0001482</t>
  </si>
  <si>
    <t>AS00-0001483</t>
  </si>
  <si>
    <t>AS00-0001484</t>
  </si>
  <si>
    <t>AS00-0001485</t>
  </si>
  <si>
    <t>AS00-0001486</t>
  </si>
  <si>
    <t>AS00-0001487</t>
  </si>
  <si>
    <t>AS00-0001488</t>
  </si>
  <si>
    <t>AS00-0001489</t>
  </si>
  <si>
    <t>AS00-0001490</t>
  </si>
  <si>
    <t>AS00-0001491</t>
  </si>
  <si>
    <t>AS00-0001492</t>
  </si>
  <si>
    <t>AS00-0001493</t>
  </si>
  <si>
    <t>AS00-0001494</t>
  </si>
  <si>
    <t>AS00-0001495</t>
  </si>
  <si>
    <t>AS00-0001496</t>
  </si>
  <si>
    <t>AS00-0001497</t>
  </si>
  <si>
    <t>AS00-0001498</t>
  </si>
  <si>
    <t>AS00-0001499</t>
  </si>
  <si>
    <t>AS00-0001500</t>
  </si>
  <si>
    <t>AS00-0001501</t>
  </si>
  <si>
    <t>AS00-0001502</t>
  </si>
  <si>
    <t>AS00-0001503</t>
  </si>
  <si>
    <t>AS00-0001504</t>
  </si>
  <si>
    <t>AS00-0001505</t>
  </si>
  <si>
    <t>AS00-0001506</t>
  </si>
  <si>
    <t>AS00-0001507</t>
  </si>
  <si>
    <t>AS00-0001508</t>
  </si>
  <si>
    <t>AS00-0001509</t>
  </si>
  <si>
    <t>AS00-0001510</t>
  </si>
  <si>
    <t>AS00-0001511</t>
  </si>
  <si>
    <t>AS00-0001512</t>
  </si>
  <si>
    <t>AS00-0001513</t>
  </si>
  <si>
    <t>AS00-0001514</t>
  </si>
  <si>
    <t>AS00-0001515</t>
  </si>
  <si>
    <t>AS00-0001516</t>
  </si>
  <si>
    <t>AS00-0001517</t>
  </si>
  <si>
    <t>AS00-0001518</t>
  </si>
  <si>
    <t>AS00-0001519</t>
  </si>
  <si>
    <t>AS00-0001520</t>
  </si>
  <si>
    <t>AS00-0001521</t>
  </si>
  <si>
    <t>AS00-0001522</t>
  </si>
  <si>
    <t>AS00-0001523</t>
  </si>
  <si>
    <t>AS00-0001524</t>
  </si>
  <si>
    <t>GGD</t>
  </si>
  <si>
    <t>AS00-0001525</t>
  </si>
  <si>
    <t>ext melo mife in PI</t>
  </si>
  <si>
    <t>AS00-0001526</t>
  </si>
  <si>
    <t>AS00-0001527</t>
  </si>
  <si>
    <t>AS00-0001528</t>
  </si>
  <si>
    <t>AS00-0001529</t>
  </si>
  <si>
    <t>AS00-0001530</t>
  </si>
  <si>
    <t>AS00-0001531</t>
  </si>
  <si>
    <t>AS00-0001532</t>
  </si>
  <si>
    <t>AS00-0001533</t>
  </si>
  <si>
    <t>AS00-0001534</t>
  </si>
  <si>
    <t>AS00-0001535</t>
  </si>
  <si>
    <t>AS00-0001536</t>
  </si>
  <si>
    <t>AS00-0001537</t>
  </si>
  <si>
    <t>AS00-0001538</t>
  </si>
  <si>
    <t>AS00-0001539</t>
  </si>
  <si>
    <t>AS00-0001540</t>
  </si>
  <si>
    <t>AS00-0001541</t>
  </si>
  <si>
    <t>AS00-0001542</t>
  </si>
  <si>
    <t>AS00-0001543</t>
  </si>
  <si>
    <t>GMD</t>
  </si>
  <si>
    <t>AS00-0001544</t>
  </si>
  <si>
    <t>AS00-0001545</t>
  </si>
  <si>
    <t>AS00-0001546</t>
  </si>
  <si>
    <t>AS00-0001547</t>
  </si>
  <si>
    <t>AS00-0001548</t>
  </si>
  <si>
    <t>AS00-0001549</t>
  </si>
  <si>
    <t>AS00-0001550</t>
  </si>
  <si>
    <t>AS00-0001551</t>
  </si>
  <si>
    <t>AS00-0001552</t>
  </si>
  <si>
    <t>AS00-0001553</t>
  </si>
  <si>
    <t>AS00-0001554</t>
  </si>
  <si>
    <t>AS00-0001555</t>
  </si>
  <si>
    <t>AS00-0001556</t>
  </si>
  <si>
    <t>AS00-0001557</t>
  </si>
  <si>
    <t>AS00-0001558</t>
  </si>
  <si>
    <t>AS00-0001559</t>
  </si>
  <si>
    <t>AS00-0001560</t>
  </si>
  <si>
    <t>AS00-0001561</t>
  </si>
  <si>
    <t>AS00-0001562</t>
  </si>
  <si>
    <t>AS00-0001563</t>
  </si>
  <si>
    <t>AS00-0001564</t>
  </si>
  <si>
    <t>AS00-0001565</t>
  </si>
  <si>
    <t>AS00-0001566</t>
  </si>
  <si>
    <t>AS00-0001567</t>
  </si>
  <si>
    <t>AS00-0001568</t>
  </si>
  <si>
    <t>AS00-0001569</t>
  </si>
  <si>
    <t>AS00-0001570</t>
  </si>
  <si>
    <t>AS00-0001571</t>
  </si>
  <si>
    <t>AS00-0001572</t>
  </si>
  <si>
    <t>AS00-0001573</t>
  </si>
  <si>
    <t>AS00-0001574</t>
  </si>
  <si>
    <t>AS00-0001575</t>
  </si>
  <si>
    <t>AS00-0001576</t>
  </si>
  <si>
    <t>AS00-0001577</t>
  </si>
  <si>
    <t>AS00-0001578</t>
  </si>
  <si>
    <t>AS00-0001579</t>
  </si>
  <si>
    <t>AS00-0001580</t>
  </si>
  <si>
    <t>AS00-0001581</t>
  </si>
  <si>
    <t>AS00-0001582</t>
  </si>
  <si>
    <t>AS00-0001583</t>
  </si>
  <si>
    <t>AS00-0001584</t>
  </si>
  <si>
    <t>AS00-0001585</t>
  </si>
  <si>
    <t>AS00-0001586</t>
  </si>
  <si>
    <t>AS00-0001587</t>
  </si>
  <si>
    <t>AS00-0001588</t>
  </si>
  <si>
    <t>GEO0-0000363</t>
  </si>
  <si>
    <t>AS00-0001589</t>
  </si>
  <si>
    <t>AS00-0001590</t>
  </si>
  <si>
    <t>AS00-0001591</t>
  </si>
  <si>
    <t>AS00-0001592</t>
  </si>
  <si>
    <t>delete</t>
  </si>
  <si>
    <t>AS00-0001593</t>
  </si>
  <si>
    <t>AS00-0001594</t>
  </si>
  <si>
    <t>GEO0-0000364</t>
  </si>
  <si>
    <t>AS00-0001595</t>
  </si>
  <si>
    <t>AS00-0001596</t>
  </si>
  <si>
    <t>not real-liftoff-reported in PI as Int melo mife 5%</t>
  </si>
  <si>
    <t>real? visible in prev</t>
  </si>
  <si>
    <t>AS00-0001597</t>
  </si>
  <si>
    <t>AS00-0001598</t>
  </si>
  <si>
    <t>AS00-0001599</t>
  </si>
  <si>
    <t>AS00-0001600</t>
  </si>
  <si>
    <t>AS00-0001601</t>
  </si>
  <si>
    <t>AS00-0001602</t>
  </si>
  <si>
    <t>AS00-0001603</t>
  </si>
  <si>
    <t>AS00-0001604</t>
  </si>
  <si>
    <t>AS00-0001605</t>
  </si>
  <si>
    <t>AS00-0001606</t>
  </si>
  <si>
    <t>AS00-0001607</t>
  </si>
  <si>
    <t>AS00-0001608</t>
  </si>
  <si>
    <t>GEO0-0000365</t>
  </si>
  <si>
    <t>GEO0-0000366</t>
  </si>
  <si>
    <t>GEO0-0000367</t>
  </si>
  <si>
    <t>AS00-0001609</t>
  </si>
  <si>
    <t>AS00-0001610</t>
  </si>
  <si>
    <t>AS00-0001611</t>
  </si>
  <si>
    <t>AS00-0001612</t>
  </si>
  <si>
    <t>AS00-0001613</t>
  </si>
  <si>
    <t>GEO0-0000368</t>
  </si>
  <si>
    <t>GEO0-0000369</t>
  </si>
  <si>
    <t>AS00-0001614</t>
  </si>
  <si>
    <t>GEO0-0000370</t>
  </si>
  <si>
    <t>GEO0-0000371</t>
  </si>
  <si>
    <t>AS00-0001615</t>
  </si>
  <si>
    <t>AS00-0001616</t>
  </si>
  <si>
    <t>AS00-0001617</t>
  </si>
  <si>
    <t>AS00-0001618</t>
  </si>
  <si>
    <t>GEO0-0000372</t>
  </si>
  <si>
    <t>GEO0-0000373</t>
  </si>
  <si>
    <t>GEO0-0000374</t>
  </si>
  <si>
    <t>GEO0-0000375</t>
  </si>
  <si>
    <t>AS00-0001619</t>
  </si>
  <si>
    <t>AS00-0001620</t>
  </si>
  <si>
    <t>GEO0-0000376</t>
  </si>
  <si>
    <t>AS00-0001621</t>
  </si>
  <si>
    <t>AS00-0001622</t>
  </si>
  <si>
    <t>AS00-0001623</t>
  </si>
  <si>
    <t>GEO0-0000377</t>
  </si>
  <si>
    <t>GEO0-0000378</t>
  </si>
  <si>
    <t>AS00-0001624</t>
  </si>
  <si>
    <t>GEO0-0000379</t>
  </si>
  <si>
    <t>AS00-0001625</t>
  </si>
  <si>
    <t>AS00-0001626</t>
  </si>
  <si>
    <t>AS00-0001627</t>
  </si>
  <si>
    <t>int?</t>
  </si>
  <si>
    <t>change to melo mife external</t>
  </si>
  <si>
    <t>AS00-0001628</t>
  </si>
  <si>
    <t>GEO0-0000380</t>
  </si>
  <si>
    <t>AS00-0001629</t>
  </si>
  <si>
    <t>AS00-0001630</t>
  </si>
  <si>
    <t>AS00-0001631</t>
  </si>
  <si>
    <t>AS00-0001632</t>
  </si>
  <si>
    <t>AS00-0001633</t>
  </si>
  <si>
    <t>AS00-0001634</t>
  </si>
  <si>
    <t>AS00-0001635</t>
  </si>
  <si>
    <t>AS00-0001636</t>
  </si>
  <si>
    <t>GEO0-0000381</t>
  </si>
  <si>
    <t>AS00-0001637</t>
  </si>
  <si>
    <t>AS00-0001638</t>
  </si>
  <si>
    <t>AS00-0001639</t>
  </si>
  <si>
    <t>AS00-0001640</t>
  </si>
  <si>
    <t>GEO0-0000382</t>
  </si>
  <si>
    <t>AS00-0001641</t>
  </si>
  <si>
    <t>AS00-0001642</t>
  </si>
  <si>
    <t>AS00-0001643</t>
  </si>
  <si>
    <t>AS00-0001644</t>
  </si>
  <si>
    <t>change to internal</t>
  </si>
  <si>
    <t>AS00-0001645</t>
  </si>
  <si>
    <t>AS00-0001646</t>
  </si>
  <si>
    <t>AS00-0001647</t>
  </si>
  <si>
    <t>AS00-0001648</t>
  </si>
  <si>
    <t>AS00-0001649</t>
  </si>
  <si>
    <t>AS00-0001650</t>
  </si>
  <si>
    <t>AS00-0001651</t>
  </si>
  <si>
    <t>AS00-0001652</t>
  </si>
  <si>
    <t>GEO0-0000383</t>
  </si>
  <si>
    <t>AS00-0001653</t>
  </si>
  <si>
    <t>AS00-0001654</t>
  </si>
  <si>
    <t>AS00-0001655</t>
  </si>
  <si>
    <t>GEO0-0000384</t>
  </si>
  <si>
    <t>AS00-0001656</t>
  </si>
  <si>
    <t>AS00-0001657</t>
  </si>
  <si>
    <t>AS00-0001658</t>
  </si>
  <si>
    <t>AS00-0001659</t>
  </si>
  <si>
    <t>AS00-0001660</t>
  </si>
  <si>
    <t>AS00-0001661</t>
  </si>
  <si>
    <t>AS00-0001662</t>
  </si>
  <si>
    <t>GEO0-0000385</t>
  </si>
  <si>
    <t>added, 0.7 in prev</t>
  </si>
  <si>
    <t>AS00-0001663</t>
  </si>
  <si>
    <t>GEO0-0000386</t>
  </si>
  <si>
    <t>AS00-0001664</t>
  </si>
  <si>
    <t>GEO0-0000387</t>
  </si>
  <si>
    <t>AS00-0001665</t>
  </si>
  <si>
    <t>AS00-0001666</t>
  </si>
  <si>
    <t>AS00-0001667</t>
  </si>
  <si>
    <t>AS00-0001668</t>
  </si>
  <si>
    <t>AS00-0001669</t>
  </si>
  <si>
    <t>visible but not reported in PI</t>
  </si>
  <si>
    <t>AS00-0001670</t>
  </si>
  <si>
    <t>AS00-0001671</t>
  </si>
  <si>
    <t>AS00-0001672</t>
  </si>
  <si>
    <t>AS00-0001673</t>
  </si>
  <si>
    <t>AS00-0001674</t>
  </si>
  <si>
    <t>conf.class/ growth</t>
  </si>
  <si>
    <t>AS00-0001675</t>
  </si>
  <si>
    <t>AS00-0001676</t>
  </si>
  <si>
    <t>AS00-0001677</t>
  </si>
  <si>
    <t>AS00-0001678</t>
  </si>
  <si>
    <t>AS00-0001679</t>
  </si>
  <si>
    <t>AS00-0001680</t>
  </si>
  <si>
    <t>GEO0-0000388</t>
  </si>
  <si>
    <t>GEO0-0000389</t>
  </si>
  <si>
    <t>AS00-0001681</t>
  </si>
  <si>
    <t>AS00-0001682</t>
  </si>
  <si>
    <t>GEO0-0000390</t>
  </si>
  <si>
    <t>GEO0-0000391</t>
  </si>
  <si>
    <t>AS00-0001683</t>
  </si>
  <si>
    <t>AS00-0001684</t>
  </si>
  <si>
    <t>AS00-0001685</t>
  </si>
  <si>
    <t>AS00-0001686</t>
  </si>
  <si>
    <t>GEO0-0000392</t>
  </si>
  <si>
    <t>AS00-0001687</t>
  </si>
  <si>
    <t>GEO0-0000393</t>
  </si>
  <si>
    <t>AS00-0001688</t>
  </si>
  <si>
    <t>AS00-0001689</t>
  </si>
  <si>
    <t>AS00-0001690</t>
  </si>
  <si>
    <t>AS00-0001691</t>
  </si>
  <si>
    <t>AS00-0001692</t>
  </si>
  <si>
    <t>AS00-0001693</t>
  </si>
  <si>
    <t>GEO0-0000394</t>
  </si>
  <si>
    <t>AS00-0001694</t>
  </si>
  <si>
    <t>GEO0-0000395</t>
  </si>
  <si>
    <t>AS00-0001695</t>
  </si>
  <si>
    <t>AS00-0001696</t>
  </si>
  <si>
    <t>GEO0-0000396</t>
  </si>
  <si>
    <t>AS00-0001697</t>
  </si>
  <si>
    <t>GEO0-0000397</t>
  </si>
  <si>
    <t>AS00-0001698</t>
  </si>
  <si>
    <t>GEO0-0000398</t>
  </si>
  <si>
    <t>GEO0-0000399</t>
  </si>
  <si>
    <t>GEO0-0000400</t>
  </si>
  <si>
    <t>GEO0-0000401</t>
  </si>
  <si>
    <t>AS00-0001699</t>
  </si>
  <si>
    <t>AS00-0001700</t>
  </si>
  <si>
    <t>GEO0-0000402</t>
  </si>
  <si>
    <t>AS00-0001701</t>
  </si>
  <si>
    <t>AS00-0001702</t>
  </si>
  <si>
    <t>AS00-0001703</t>
  </si>
  <si>
    <t>GEO0-0000403</t>
  </si>
  <si>
    <t>AS00-0001704</t>
  </si>
  <si>
    <t>AS00-0001705</t>
  </si>
  <si>
    <t>AS00-0001706</t>
  </si>
  <si>
    <t>GEO0-0000404</t>
  </si>
  <si>
    <t>GEO0-0000405</t>
  </si>
  <si>
    <t>AS00-0001707</t>
  </si>
  <si>
    <t>AS00-0001708</t>
  </si>
  <si>
    <t>AS00-0001709</t>
  </si>
  <si>
    <t>AS00-0001710</t>
  </si>
  <si>
    <t>GEO0-0000406</t>
  </si>
  <si>
    <t>GEO0-0000407</t>
  </si>
  <si>
    <t>GEO0-0000408</t>
  </si>
  <si>
    <t>GEO0-0000409</t>
  </si>
  <si>
    <t>GEO0-0000410</t>
  </si>
  <si>
    <t>GEO0-0000411</t>
  </si>
  <si>
    <t>AS00-0001711</t>
  </si>
  <si>
    <t>AS00-0001712</t>
  </si>
  <si>
    <t>AS00-0001713</t>
  </si>
  <si>
    <t>AS00-0001714</t>
  </si>
  <si>
    <t>AS00-0001715</t>
  </si>
  <si>
    <t>GEO0-0000412</t>
  </si>
  <si>
    <t>GEO0-0000413</t>
  </si>
  <si>
    <t>GEO0-0000414</t>
  </si>
  <si>
    <t>GEO0-0000415</t>
  </si>
  <si>
    <t>AS00-0001716</t>
  </si>
  <si>
    <t>AS00-0001717</t>
  </si>
  <si>
    <t>AS00-0001718</t>
  </si>
  <si>
    <t>AS00-0001719</t>
  </si>
  <si>
    <t>GEO0-0000416</t>
  </si>
  <si>
    <t>AS00-0001720</t>
  </si>
  <si>
    <t>AS00-0001721</t>
  </si>
  <si>
    <t>AS00-0001722</t>
  </si>
  <si>
    <t>AS00-0001723</t>
  </si>
  <si>
    <t>AS00-0001724</t>
  </si>
  <si>
    <t>AS00-0001725</t>
  </si>
  <si>
    <t>GEO0-0000417</t>
  </si>
  <si>
    <t>AS00-0001726</t>
  </si>
  <si>
    <t>AS00-0001727</t>
  </si>
  <si>
    <t>AS00-0001728</t>
  </si>
  <si>
    <t>GEO0-0000418</t>
  </si>
  <si>
    <t>GEO0-0000419</t>
  </si>
  <si>
    <t>GEO0-0000420</t>
  </si>
  <si>
    <t>AS00-0001729</t>
  </si>
  <si>
    <t>AS00-0001730</t>
  </si>
  <si>
    <t>AS00-0001731</t>
  </si>
  <si>
    <t>AS00-0001732</t>
  </si>
  <si>
    <t>AS00-0001733</t>
  </si>
  <si>
    <t>GEO0-0000421</t>
  </si>
  <si>
    <t>GEO0-0000422</t>
  </si>
  <si>
    <t>GEO0-0000423</t>
  </si>
  <si>
    <t>GEO0-0000424</t>
  </si>
  <si>
    <t>AS00-0001734</t>
  </si>
  <si>
    <t>GEO0-0000425</t>
  </si>
  <si>
    <t>GEO0-0000426</t>
  </si>
  <si>
    <t>AS00-0001735</t>
  </si>
  <si>
    <t>GEO0-0000428</t>
  </si>
  <si>
    <t>GEO0-0000427</t>
  </si>
  <si>
    <t>AS00-0001736</t>
  </si>
  <si>
    <t>AS00-0001737</t>
  </si>
  <si>
    <t>AS00-0001738</t>
  </si>
  <si>
    <t>AS00-0001739</t>
  </si>
  <si>
    <t>AS00-0001740</t>
  </si>
  <si>
    <t>AS00-0001741</t>
  </si>
  <si>
    <t>GEO0-0000429</t>
  </si>
  <si>
    <t>AS00-0001742</t>
  </si>
  <si>
    <t>AS00-0001743</t>
  </si>
  <si>
    <t>AS00-0001744</t>
  </si>
  <si>
    <t>AS00-0001745</t>
  </si>
  <si>
    <t>AS00-0001746</t>
  </si>
  <si>
    <t>AS00-0001747</t>
  </si>
  <si>
    <t>AS00-0001748</t>
  </si>
  <si>
    <t>AS00-0001749</t>
  </si>
  <si>
    <t>check, on bend</t>
  </si>
  <si>
    <t>AS00-0001750</t>
  </si>
  <si>
    <t>AS00-0001751</t>
  </si>
  <si>
    <t>Red. Acc_Velocity &gt; 5 m/s 2016 / BND</t>
  </si>
  <si>
    <t>AS00-0001752</t>
  </si>
  <si>
    <t>AS00-0001753</t>
  </si>
  <si>
    <t>AS00-0001754</t>
  </si>
  <si>
    <t>AS00-0001755</t>
  </si>
  <si>
    <t>AS00-0001756</t>
  </si>
  <si>
    <t>AS00-0001757</t>
  </si>
  <si>
    <t>AS00-0001758</t>
  </si>
  <si>
    <t>AS00-0001759</t>
  </si>
  <si>
    <t>AS00-0001760</t>
  </si>
  <si>
    <t>AS00-0001761</t>
  </si>
  <si>
    <t>AS00-0001762</t>
  </si>
  <si>
    <t>AS00-0001763</t>
  </si>
  <si>
    <t>AS00-0001764</t>
  </si>
  <si>
    <t>AS00-0001765</t>
  </si>
  <si>
    <t>AS00-0001766</t>
  </si>
  <si>
    <t>AS00-0001767</t>
  </si>
  <si>
    <t>AS00-0001768</t>
  </si>
  <si>
    <t>AS00-0001769</t>
  </si>
  <si>
    <t>AS00-0001770</t>
  </si>
  <si>
    <t>AS00-0001771</t>
  </si>
  <si>
    <t>AS00-0001772</t>
  </si>
  <si>
    <t>AS00-0001773</t>
  </si>
  <si>
    <t>AS00-0001774</t>
  </si>
  <si>
    <t>AS00-0001775</t>
  </si>
  <si>
    <t>GEO0-0000430</t>
  </si>
  <si>
    <t>AS00-0001776</t>
  </si>
  <si>
    <t>AS00-0001777</t>
  </si>
  <si>
    <t>AS00-0001778</t>
  </si>
  <si>
    <t>AS00-0001779</t>
  </si>
  <si>
    <t>AS00-0001780</t>
  </si>
  <si>
    <t>AS00-0001781</t>
  </si>
  <si>
    <t>GEO0-0000431</t>
  </si>
  <si>
    <t>GEO0-0000432</t>
  </si>
  <si>
    <t>AS00-0001782</t>
  </si>
  <si>
    <t>AS00-0001783</t>
  </si>
  <si>
    <t>AS00-0001784</t>
  </si>
  <si>
    <t>AS00-0001785</t>
  </si>
  <si>
    <t>AS00-0001786</t>
  </si>
  <si>
    <t>AS00-0001787</t>
  </si>
  <si>
    <t>AS00-0001788</t>
  </si>
  <si>
    <t>AS00-0001789</t>
  </si>
  <si>
    <t>AS00-0001790</t>
  </si>
  <si>
    <t>GEO0-0000433</t>
  </si>
  <si>
    <t>AS00-0001791</t>
  </si>
  <si>
    <t>AS00-0001792</t>
  </si>
  <si>
    <t>AS00-0001793</t>
  </si>
  <si>
    <t>AS00-0001794</t>
  </si>
  <si>
    <t>AS00-0001795</t>
  </si>
  <si>
    <t>AS00-0001796</t>
  </si>
  <si>
    <t>GEO0-0000434</t>
  </si>
  <si>
    <t>GEO0-0000435</t>
  </si>
  <si>
    <t>AS00-0001797</t>
  </si>
  <si>
    <t>AS00-0001798</t>
  </si>
  <si>
    <t>AS00-0001799</t>
  </si>
  <si>
    <t>AS00-0001800</t>
  </si>
  <si>
    <t>AS00-0001801</t>
  </si>
  <si>
    <t>AS00-0001802</t>
  </si>
  <si>
    <t>GEO0-0000436</t>
  </si>
  <si>
    <t>GEO0-0000437</t>
  </si>
  <si>
    <t>AS00-0001803</t>
  </si>
  <si>
    <t>AS00-0001804</t>
  </si>
  <si>
    <t>AS00-0001805</t>
  </si>
  <si>
    <t>AS00-0001806</t>
  </si>
  <si>
    <t>AS00-0001807</t>
  </si>
  <si>
    <t>AS00-0001808</t>
  </si>
  <si>
    <t>AS00-0001809</t>
  </si>
  <si>
    <t>AS00-0001810</t>
  </si>
  <si>
    <t>AS00-0001811</t>
  </si>
  <si>
    <t>AS00-0001812</t>
  </si>
  <si>
    <t>AS00-0001813</t>
  </si>
  <si>
    <t>AS00-0001814</t>
  </si>
  <si>
    <t>AS00-0001815</t>
  </si>
  <si>
    <t>AS00-0001816</t>
  </si>
  <si>
    <t>AS00-0001817</t>
  </si>
  <si>
    <t>AS00-0001818</t>
  </si>
  <si>
    <t>AS00-0001819</t>
  </si>
  <si>
    <t>AS00-0001820</t>
  </si>
  <si>
    <t>AS00-0001821</t>
  </si>
  <si>
    <t>AS00-0001822</t>
  </si>
  <si>
    <t>AS00-0001823</t>
  </si>
  <si>
    <t>AS00-0001824</t>
  </si>
  <si>
    <t>AS00-0001825</t>
  </si>
  <si>
    <t>AS00-0001826</t>
  </si>
  <si>
    <t>AS00-0001827</t>
  </si>
  <si>
    <t>AS00-0001828</t>
  </si>
  <si>
    <t>AS00-0001829</t>
  </si>
  <si>
    <t>GEO0-0000438</t>
  </si>
  <si>
    <t>GEO0-0000439</t>
  </si>
  <si>
    <t>AS00-0001830</t>
  </si>
  <si>
    <t>AS00-0001831</t>
  </si>
  <si>
    <t>receiver</t>
  </si>
  <si>
    <t>AS00-0001832</t>
  </si>
  <si>
    <t>AS00-0001833</t>
  </si>
  <si>
    <t>AS00-0001834</t>
  </si>
  <si>
    <t>AS00-0001835</t>
  </si>
  <si>
    <t>AS00-0001836</t>
  </si>
  <si>
    <t>AS00-0001837</t>
  </si>
  <si>
    <t>AS00-0001838</t>
  </si>
  <si>
    <t>AS00-0001839</t>
  </si>
  <si>
    <t>AS00-0001840</t>
  </si>
  <si>
    <t>AS00-0001841</t>
  </si>
  <si>
    <t>GEO0-0000440</t>
  </si>
  <si>
    <t>GEO0-0000441</t>
  </si>
  <si>
    <t>AS00-0001842</t>
  </si>
  <si>
    <t>AS00-0001843</t>
  </si>
  <si>
    <t>AS00-0001844</t>
  </si>
  <si>
    <t>AS00-0001845</t>
  </si>
  <si>
    <t>AS00-0001846</t>
  </si>
  <si>
    <t>AS00-0001847</t>
  </si>
  <si>
    <t>AS00-0001848</t>
  </si>
  <si>
    <t>AS00-0001849</t>
  </si>
  <si>
    <t>real ?</t>
  </si>
  <si>
    <t>AS00-0001850</t>
  </si>
  <si>
    <t>AS00-0001851</t>
  </si>
  <si>
    <t>AS00-0001852</t>
  </si>
  <si>
    <t>AS00-0001853</t>
  </si>
  <si>
    <t>AS00-0001854</t>
  </si>
  <si>
    <t>AS00-0001855</t>
  </si>
  <si>
    <t>GEO0-0000442</t>
  </si>
  <si>
    <t>AS00-0001856</t>
  </si>
  <si>
    <t>AS00-0001857</t>
  </si>
  <si>
    <t>AS00-0001858</t>
  </si>
  <si>
    <t>AS00-0001859</t>
  </si>
  <si>
    <t>AS00-0001860</t>
  </si>
  <si>
    <t>AS00-0001861</t>
  </si>
  <si>
    <t>AS00-0001862</t>
  </si>
  <si>
    <t>GEO0-0000443</t>
  </si>
  <si>
    <t>AS00-0001863</t>
  </si>
  <si>
    <t>AS00-0001864</t>
  </si>
  <si>
    <t>AS00-0001865</t>
  </si>
  <si>
    <t>AS00-0001866</t>
  </si>
  <si>
    <t>AS00-0001867</t>
  </si>
  <si>
    <t>AS00-0001868</t>
  </si>
  <si>
    <t>AS00-0001869</t>
  </si>
  <si>
    <t>AS00-0001870</t>
  </si>
  <si>
    <t>GEO0-0000444</t>
  </si>
  <si>
    <t>AS00-0001871</t>
  </si>
  <si>
    <t>AS00-0001872</t>
  </si>
  <si>
    <t>AS00-0001873</t>
  </si>
  <si>
    <t>AS00-0001874</t>
  </si>
  <si>
    <t>AS00-0001875</t>
  </si>
  <si>
    <t>AS00-0001876</t>
  </si>
  <si>
    <t>AS00-0001877</t>
  </si>
  <si>
    <t>GEO0-0000445</t>
  </si>
  <si>
    <t>AS00-0001878</t>
  </si>
  <si>
    <t>AS00-0001879</t>
  </si>
  <si>
    <t>AS00-0001880</t>
  </si>
  <si>
    <t>AS00-0001881</t>
  </si>
  <si>
    <t>AS00-0001882</t>
  </si>
  <si>
    <t>AS00-0001883</t>
  </si>
  <si>
    <t>AS00-0001884</t>
  </si>
  <si>
    <t>AS00-0001885</t>
  </si>
  <si>
    <t>AS00-0001886</t>
  </si>
  <si>
    <t>AS00-0001887</t>
  </si>
  <si>
    <t>AS00-0001888</t>
  </si>
  <si>
    <t>AS00-0001889</t>
  </si>
  <si>
    <t>AS00-0001890</t>
  </si>
  <si>
    <t>AS00-0001891</t>
  </si>
  <si>
    <t>AS00-0001892</t>
  </si>
  <si>
    <t>AS00-0001893</t>
  </si>
  <si>
    <t>AS00-0001894</t>
  </si>
  <si>
    <t>AS00-0001895</t>
  </si>
  <si>
    <t>AS00-0001896</t>
  </si>
  <si>
    <t>AS00-0001897</t>
  </si>
  <si>
    <t>AS00-0001898</t>
  </si>
  <si>
    <t>GEO0-0000446</t>
  </si>
  <si>
    <t>GEO0-0000447</t>
  </si>
  <si>
    <t>AS00-0001899</t>
  </si>
  <si>
    <t>AS00-0001900</t>
  </si>
  <si>
    <t>GEO0-0000448</t>
  </si>
  <si>
    <t>GEO0-0000449</t>
  </si>
  <si>
    <t>AS00-0001901</t>
  </si>
  <si>
    <t>AS00-0001902</t>
  </si>
  <si>
    <t>AS00-0001903</t>
  </si>
  <si>
    <t>AS00-0001904</t>
  </si>
  <si>
    <t>AS00-0001905</t>
  </si>
  <si>
    <t>AS00-0001906</t>
  </si>
  <si>
    <t>AS00-0001907</t>
  </si>
  <si>
    <t>AS00-0001908</t>
  </si>
  <si>
    <t>AS00-0001909</t>
  </si>
  <si>
    <t>AS00-0001911</t>
  </si>
  <si>
    <t>AS00-0001910</t>
  </si>
  <si>
    <t>AS00-0001912</t>
  </si>
  <si>
    <t>AS00-0001913</t>
  </si>
  <si>
    <t>AS00-0001914</t>
  </si>
  <si>
    <t>AS00-0001915</t>
  </si>
  <si>
    <t>AS00-0001916</t>
  </si>
  <si>
    <t>AS00-0001917</t>
  </si>
  <si>
    <t>AS00-0001918</t>
  </si>
  <si>
    <t>AS00-0001919</t>
  </si>
  <si>
    <t>AS00-0001920</t>
  </si>
  <si>
    <t>AS00-0001921</t>
  </si>
  <si>
    <t>AS00-0001922</t>
  </si>
  <si>
    <t>AS00-0001923</t>
  </si>
  <si>
    <t>AS00-0001924</t>
  </si>
  <si>
    <t>AS00-0001925</t>
  </si>
  <si>
    <t>AS00-0001928</t>
  </si>
  <si>
    <t>AS00-0001927</t>
  </si>
  <si>
    <t>AS00-0001926</t>
  </si>
  <si>
    <t>AS00-0001931</t>
  </si>
  <si>
    <t>AS00-0001929</t>
  </si>
  <si>
    <t>AS00-0001930</t>
  </si>
  <si>
    <t>AS00-0001932</t>
  </si>
  <si>
    <t>AS00-0001933</t>
  </si>
  <si>
    <t>AS00-0001934</t>
  </si>
  <si>
    <t>AS00-0001935</t>
  </si>
  <si>
    <t>AS00-0001936</t>
  </si>
  <si>
    <t>GEO0-0000450</t>
  </si>
  <si>
    <t>GEO0-0000451</t>
  </si>
  <si>
    <t>AS00-0001937</t>
  </si>
  <si>
    <t>AS00-0001938</t>
  </si>
  <si>
    <t>AS00-0001939</t>
  </si>
  <si>
    <t>AS00-0001940</t>
  </si>
  <si>
    <t>AS00-0001941</t>
  </si>
  <si>
    <t>AS00-0001942</t>
  </si>
  <si>
    <t>AS00-0001943</t>
  </si>
  <si>
    <t>AS00-0001944</t>
  </si>
  <si>
    <t>AS00-0001945</t>
  </si>
  <si>
    <t>AS00-0001946</t>
  </si>
  <si>
    <t>AS00-0001947</t>
  </si>
  <si>
    <t>AS00-0001948</t>
  </si>
  <si>
    <t>AS00-0001949</t>
  </si>
  <si>
    <t>AS00-0001950</t>
  </si>
  <si>
    <t>AS00-0001951</t>
  </si>
  <si>
    <t>AS00-0001952</t>
  </si>
  <si>
    <t>AS00-0001953</t>
  </si>
  <si>
    <t>AS00-0001955</t>
  </si>
  <si>
    <t>AS00-0001954</t>
  </si>
  <si>
    <t>GEO0-0000452</t>
  </si>
  <si>
    <t>AS00-0001956</t>
  </si>
  <si>
    <t>AS00-0001957</t>
  </si>
  <si>
    <t>AS00-0001958</t>
  </si>
  <si>
    <t>AS00-0001959</t>
  </si>
  <si>
    <t>visible in prev</t>
  </si>
  <si>
    <t>Inst. Area-SUP-Tap before receive VLV</t>
  </si>
  <si>
    <t>AS00-0001960</t>
  </si>
  <si>
    <t>AS00-0001961</t>
  </si>
  <si>
    <t>uncomp. SUP/Tap</t>
  </si>
  <si>
    <t>uncomp. Inst. Area-SUP-Tap before receive VLV</t>
  </si>
  <si>
    <t>AS00-0001962</t>
  </si>
  <si>
    <t>AS00-0001963</t>
  </si>
  <si>
    <t>AS00-0001964</t>
  </si>
  <si>
    <t>AS00-0001965</t>
  </si>
  <si>
    <t>AS00-0001966</t>
  </si>
  <si>
    <t>AS00-0001967</t>
  </si>
  <si>
    <t>AS00-0001968</t>
  </si>
  <si>
    <t>AS00-0001969</t>
  </si>
  <si>
    <t>AS00-0001970</t>
  </si>
  <si>
    <t>AS00-0001971</t>
  </si>
  <si>
    <t>GEO0-0000453</t>
  </si>
  <si>
    <t>AS00-0001972</t>
  </si>
  <si>
    <t>AS00-0001973</t>
  </si>
  <si>
    <t>AS00-0001974</t>
  </si>
  <si>
    <t>AS00-0001975</t>
  </si>
  <si>
    <t>AS00-0001976</t>
  </si>
  <si>
    <t>AS00-0001978</t>
  </si>
  <si>
    <t>AS00-0001977</t>
  </si>
  <si>
    <t>AS00-0001979</t>
  </si>
  <si>
    <t>AS00-0001980</t>
  </si>
  <si>
    <t>AS00-0001981</t>
  </si>
  <si>
    <t>AS00-0001982</t>
  </si>
  <si>
    <t>AS00-0001983</t>
  </si>
  <si>
    <t>AS00-0001984</t>
  </si>
  <si>
    <t>AS00-0001985</t>
  </si>
  <si>
    <t>AS00-0001986</t>
  </si>
  <si>
    <t>AS00-0001987</t>
  </si>
  <si>
    <t>AS00-0001988</t>
  </si>
  <si>
    <t>AS00-0001989</t>
  </si>
  <si>
    <t>AS00-0001990</t>
  </si>
  <si>
    <t>AS00-0001991</t>
  </si>
  <si>
    <t>AS00-0001992</t>
  </si>
  <si>
    <t>AS00-0001993</t>
  </si>
  <si>
    <t>AS00-0001994</t>
  </si>
  <si>
    <t>AS00-0001995</t>
  </si>
  <si>
    <t>AS00-0001996</t>
  </si>
  <si>
    <t>AS00-0001997</t>
  </si>
  <si>
    <t>AS00-0001998</t>
  </si>
  <si>
    <t>AS00-0001999</t>
  </si>
  <si>
    <t>AS00-0002000</t>
  </si>
  <si>
    <t>AS00-0002001</t>
  </si>
  <si>
    <t>GEO0-0000454</t>
  </si>
  <si>
    <t>AS00-0002002</t>
  </si>
  <si>
    <t>AS00-0002003</t>
  </si>
  <si>
    <t>AS00-0002004</t>
  </si>
  <si>
    <t>AS00-0002005</t>
  </si>
  <si>
    <t>AS00-0002006</t>
  </si>
  <si>
    <t>AS00-0002007</t>
  </si>
  <si>
    <t>AS00-0002008</t>
  </si>
  <si>
    <t>AS00-0002009</t>
  </si>
  <si>
    <t>AS00-0002010</t>
  </si>
  <si>
    <t>AS00-0002011</t>
  </si>
  <si>
    <t>GEO0-0000455</t>
  </si>
  <si>
    <t>AS00-0002012</t>
  </si>
  <si>
    <t>AS00-0002013</t>
  </si>
  <si>
    <t>AS00-0002014</t>
  </si>
  <si>
    <t>AS00-0002015</t>
  </si>
  <si>
    <t>AS00-0002016</t>
  </si>
  <si>
    <t>AS00-0002017</t>
  </si>
  <si>
    <t>not visible in prev</t>
  </si>
  <si>
    <t>AS00-0002018</t>
  </si>
  <si>
    <t>AS00-0002019</t>
  </si>
  <si>
    <t>Inst. Area-SUP-Tap after receive VLV/ Bet. Carriers/ Sensor gap 26</t>
  </si>
  <si>
    <t>AS00-0002020</t>
  </si>
  <si>
    <t>new</t>
  </si>
  <si>
    <t>new/ Inst. Area-SUP-Tap after receive VLV</t>
  </si>
  <si>
    <t>AS00-0002021</t>
  </si>
  <si>
    <t>AS00-0002022</t>
  </si>
  <si>
    <t>AS00-0002023</t>
  </si>
  <si>
    <t>AS00-0002024</t>
  </si>
  <si>
    <t>AS00-0002025</t>
  </si>
  <si>
    <t>AS00-0002026</t>
  </si>
  <si>
    <t>GEO0-0000456</t>
  </si>
  <si>
    <t>AS00-0002027</t>
  </si>
  <si>
    <t>AS00-0002028</t>
  </si>
  <si>
    <t>AS00-0002029</t>
  </si>
  <si>
    <t>AS00-0002030</t>
  </si>
  <si>
    <t>AS00-0002032</t>
  </si>
  <si>
    <t>AS00-0002031</t>
  </si>
  <si>
    <t>AS00-0002033</t>
  </si>
  <si>
    <t>AS00-0002034</t>
  </si>
  <si>
    <t>AS00-0002035</t>
  </si>
  <si>
    <t>AS00-0002036</t>
  </si>
  <si>
    <t>AS00-0002037</t>
  </si>
  <si>
    <t>AS00-0002038</t>
  </si>
  <si>
    <t>AS00-0002039</t>
  </si>
  <si>
    <t>AS00-0002040</t>
  </si>
  <si>
    <t>AS00-0002041</t>
  </si>
  <si>
    <t>AS00-0002042</t>
  </si>
  <si>
    <t>AS00-0002043</t>
  </si>
  <si>
    <t>AS00-0002044</t>
  </si>
  <si>
    <t>AS00-0002045</t>
  </si>
  <si>
    <t>AS00-0002046</t>
  </si>
  <si>
    <t>AS00-0002047</t>
  </si>
  <si>
    <t>AS00-0002048</t>
  </si>
  <si>
    <t>AS00-0002049</t>
  </si>
  <si>
    <t>AS00-0002050</t>
  </si>
  <si>
    <t>AS00-0002051</t>
  </si>
  <si>
    <t>AS00-0002052</t>
  </si>
  <si>
    <t>AS00-0002053</t>
  </si>
  <si>
    <t>AS00-0002054</t>
  </si>
  <si>
    <t>AS00-0002055</t>
  </si>
  <si>
    <t>AS00-0002056</t>
  </si>
  <si>
    <t>AS00-0002057</t>
  </si>
  <si>
    <t>AS00-0002058</t>
  </si>
  <si>
    <t>AS00-0002059</t>
  </si>
  <si>
    <t>AS00-0002060</t>
  </si>
  <si>
    <t>GEO0-0000457</t>
  </si>
  <si>
    <t>AS00-0002061</t>
  </si>
  <si>
    <t>AS00-0002062</t>
  </si>
  <si>
    <t>after receiver</t>
  </si>
  <si>
    <t>GEO0-0000458</t>
  </si>
  <si>
    <t>GEO0-0000459</t>
  </si>
  <si>
    <t>GEO0-0000460</t>
  </si>
  <si>
    <t>GEO0-0000461</t>
  </si>
  <si>
    <t>GEO0-0000462</t>
  </si>
  <si>
    <t>GEO0-0000463</t>
  </si>
  <si>
    <t>GEO0-0000464</t>
  </si>
  <si>
    <t>GEO0-0000465</t>
  </si>
  <si>
    <t>AS00-0002063</t>
  </si>
  <si>
    <t>AS00-0002064</t>
  </si>
  <si>
    <t>AS00-0002065</t>
  </si>
  <si>
    <t>AS00-0002066</t>
  </si>
  <si>
    <t>AS00-0002067</t>
  </si>
  <si>
    <t>AS00-0002068</t>
  </si>
  <si>
    <t>AS00-0002069</t>
  </si>
  <si>
    <t>AS00-0002070</t>
  </si>
  <si>
    <t>AS00-0002071</t>
  </si>
  <si>
    <t>AS00-0002072</t>
  </si>
  <si>
    <t>AS00-0002073</t>
  </si>
  <si>
    <t>AS00-0002074</t>
  </si>
  <si>
    <t>AS00-0002075</t>
  </si>
  <si>
    <t>AS00-0002076</t>
  </si>
  <si>
    <t>GEO0-0000466</t>
  </si>
  <si>
    <t>AS00-0002077</t>
  </si>
  <si>
    <t>GEO0-0000467</t>
  </si>
  <si>
    <t>GEO0-0000468</t>
  </si>
  <si>
    <t>GEO0-0000469</t>
  </si>
  <si>
    <t>GEO0-0000470</t>
  </si>
  <si>
    <t>AS00-0002078</t>
  </si>
  <si>
    <t>AS00-0002079</t>
  </si>
  <si>
    <t>GEO0-0000471</t>
  </si>
  <si>
    <t>GEO0-0000472</t>
  </si>
  <si>
    <t>GEO0-0000474</t>
  </si>
  <si>
    <t>GEO0-0000473</t>
  </si>
  <si>
    <t>GEO0-0000475</t>
  </si>
  <si>
    <t>AS00-0002080</t>
  </si>
  <si>
    <t>AS00-0002081</t>
  </si>
  <si>
    <t>GEO0-0000476</t>
  </si>
  <si>
    <t>GEO0-0000477</t>
  </si>
  <si>
    <t>GEO0-0000478</t>
  </si>
  <si>
    <t>GEO0-0000479</t>
  </si>
  <si>
    <t>GEO0-0000480</t>
  </si>
  <si>
    <t>GEO0-0000481</t>
  </si>
  <si>
    <t>GEO0-0000482</t>
  </si>
  <si>
    <t>GEO0-0000483</t>
  </si>
  <si>
    <t>GEO0-0000484</t>
  </si>
  <si>
    <t>GEO0-0000485</t>
  </si>
  <si>
    <t>GEO0-0000486</t>
  </si>
  <si>
    <t>GEO0-0000489</t>
  </si>
  <si>
    <t>GEO0-0000488</t>
  </si>
  <si>
    <t>GEO0-0000487</t>
  </si>
  <si>
    <t>GEO0-0000490</t>
  </si>
  <si>
    <t>GEO0-0000491</t>
  </si>
  <si>
    <t>GEO0-0000492</t>
  </si>
  <si>
    <t>GEO0-0000493</t>
  </si>
  <si>
    <t>GEO0-0000494</t>
  </si>
  <si>
    <t>GEO0-0000495</t>
  </si>
  <si>
    <t>AS00-0002082</t>
  </si>
  <si>
    <t>AS00-0002083</t>
  </si>
  <si>
    <t>GEO0-0000496</t>
  </si>
  <si>
    <t>GEO0-0000497</t>
  </si>
  <si>
    <t>GEO0-0000498</t>
  </si>
  <si>
    <t>AS00-0002084</t>
  </si>
  <si>
    <t>GEO0-0000499</t>
  </si>
  <si>
    <t>GEO0-0000500</t>
  </si>
  <si>
    <t>AS00-0002085</t>
  </si>
  <si>
    <t>GEO0-0000501</t>
  </si>
  <si>
    <t>GEO0-0000503</t>
  </si>
  <si>
    <t>GEO0-0000502</t>
  </si>
  <si>
    <t>GEO0-0000504</t>
  </si>
  <si>
    <t>GEO0-0000505</t>
  </si>
  <si>
    <t>AS00-0002086</t>
  </si>
  <si>
    <t>GEO0-0000506</t>
  </si>
  <si>
    <t>GEO0-0000507</t>
  </si>
  <si>
    <t>AS00-0002087</t>
  </si>
  <si>
    <t>AS00-0002088</t>
  </si>
  <si>
    <t>GEO0-0000508</t>
  </si>
  <si>
    <t>GEO0-0000509</t>
  </si>
  <si>
    <t>GEO0-0000510</t>
  </si>
  <si>
    <t>AS00-0002089</t>
  </si>
  <si>
    <t>AS00-0002090</t>
  </si>
  <si>
    <t>AS00-0002091</t>
  </si>
  <si>
    <t>AS00-0002092</t>
  </si>
  <si>
    <t>GEO0-0000511</t>
  </si>
  <si>
    <t>AS00-0002093</t>
  </si>
  <si>
    <t>AS00-0002094</t>
  </si>
  <si>
    <t>AS00-0002095</t>
  </si>
  <si>
    <t>AS00-0002096</t>
  </si>
  <si>
    <t>AS00-0002097</t>
  </si>
  <si>
    <t>AS00-0002098</t>
  </si>
  <si>
    <t>AS00-0002099</t>
  </si>
  <si>
    <t>AS00-0002100</t>
  </si>
  <si>
    <t>AS00-0002101</t>
  </si>
  <si>
    <t>AS00-0002102</t>
  </si>
  <si>
    <t>AS00-0002103</t>
  </si>
  <si>
    <t>AS00-0002104</t>
  </si>
  <si>
    <t>AS00-0002105</t>
  </si>
  <si>
    <t>AS00-0002106</t>
  </si>
  <si>
    <t>AS00-0002107</t>
  </si>
  <si>
    <t>AS00-0002108</t>
  </si>
  <si>
    <t>GEO0-0000512</t>
  </si>
  <si>
    <t>AS00-0002109</t>
  </si>
  <si>
    <t>AS00-0002110</t>
  </si>
  <si>
    <t>GEO0-0000513</t>
  </si>
  <si>
    <t>GEO0-0000514</t>
  </si>
  <si>
    <t>AS00-0002111</t>
  </si>
  <si>
    <t>GEO0-0000515</t>
  </si>
  <si>
    <t>AS00-0002112</t>
  </si>
  <si>
    <t>GEO0-0000516</t>
  </si>
  <si>
    <t>GEO0-0000517</t>
  </si>
  <si>
    <t>GEO0-0000519</t>
  </si>
  <si>
    <t>GEO0-0000518</t>
  </si>
  <si>
    <t>AS00-0002113</t>
  </si>
  <si>
    <t>AS00-0002114</t>
  </si>
  <si>
    <t>AS00-0002115</t>
  </si>
  <si>
    <t>AS00-0002116</t>
  </si>
  <si>
    <t>AS00-0002117</t>
  </si>
  <si>
    <t>GEO0-0000523</t>
  </si>
  <si>
    <t>GEO0-0000522</t>
  </si>
  <si>
    <t>GEO0-0000521</t>
  </si>
  <si>
    <t>GEO0-0000520</t>
  </si>
  <si>
    <t>GEO0-0000524</t>
  </si>
  <si>
    <t>AS00-0002118</t>
  </si>
  <si>
    <t>AS00-0002119</t>
  </si>
  <si>
    <t>AS00-0002120</t>
  </si>
  <si>
    <t>AS00-0002121</t>
  </si>
  <si>
    <t>AS00-0002122</t>
  </si>
  <si>
    <t>AS00-0002123</t>
  </si>
  <si>
    <t>AS00-0002124</t>
  </si>
  <si>
    <t>AS00-0002125</t>
  </si>
  <si>
    <t>AS00-0002126</t>
  </si>
  <si>
    <t>AS00-0002127</t>
  </si>
  <si>
    <t>Anomaly Sequential Number</t>
  </si>
  <si>
    <t>Center Distance [m]</t>
  </si>
  <si>
    <t>Log Distance [m]</t>
  </si>
  <si>
    <t>O_CENDIST</t>
  </si>
  <si>
    <t>O_MAXDIST [m]</t>
  </si>
  <si>
    <t>Center O'Clock</t>
  </si>
  <si>
    <t>Type / Event</t>
  </si>
  <si>
    <t>Affected Surface Name</t>
  </si>
  <si>
    <t>Depth [%]</t>
  </si>
  <si>
    <t>Length [mm]</t>
  </si>
  <si>
    <t>Width [mm]</t>
  </si>
  <si>
    <t>Cluster No.</t>
  </si>
  <si>
    <t>NR Comment</t>
  </si>
  <si>
    <t>Area Loc. Class</t>
  </si>
  <si>
    <t>MSP Loc. Class</t>
  </si>
  <si>
    <t>GROUP</t>
  </si>
  <si>
    <t>Group No.</t>
  </si>
  <si>
    <t>Dent Part [%]</t>
  </si>
  <si>
    <t>Ovality Ratio Percent [%]</t>
  </si>
  <si>
    <t>GPS UTM Height [m]</t>
  </si>
  <si>
    <t>Elevation [m]</t>
  </si>
  <si>
    <t>Ut Wt Local Ref Wt [mm]</t>
  </si>
  <si>
    <t>Technology Name</t>
  </si>
  <si>
    <t>Outer Dimension Class</t>
  </si>
  <si>
    <t>Anomaly Id</t>
  </si>
  <si>
    <t>Anomaly Number</t>
  </si>
  <si>
    <t>Cluster Number</t>
  </si>
  <si>
    <t>Not Applicable</t>
  </si>
  <si>
    <t>non-volumetric anomaly</t>
  </si>
  <si>
    <t>MFL-C</t>
  </si>
  <si>
    <t>9e7f55eb-682f-2b7f-dc08-7381d71abe7f</t>
  </si>
  <si>
    <t>0000-0007321</t>
  </si>
  <si>
    <t>Internal</t>
  </si>
  <si>
    <t>Tolerance: No specifications for Axial Slottings and Pinholes / Corrosion</t>
  </si>
  <si>
    <t>MFL-A</t>
  </si>
  <si>
    <t>AXSL</t>
  </si>
  <si>
    <t>35c66ae6-07e2-ba4f-15e2-c64227f212b6</t>
  </si>
  <si>
    <t>0000-0007011</t>
  </si>
  <si>
    <t>Corrosion</t>
  </si>
  <si>
    <t>CISL</t>
  </si>
  <si>
    <t>d18aa87a-c429-c4a4-8e63-3502af8511e8</t>
  </si>
  <si>
    <t>0000-0007077</t>
  </si>
  <si>
    <t>PITT</t>
  </si>
  <si>
    <t>93d08d3e-59e9-b75d-3b0a-8e27c555c1f8</t>
  </si>
  <si>
    <t>0000-0007091</t>
  </si>
  <si>
    <t>PINH</t>
  </si>
  <si>
    <t>05f09b7f-66a0-a657-db9a-5a53cdcd6651</t>
  </si>
  <si>
    <t>0000-0007120</t>
  </si>
  <si>
    <t>126d5255-61df-5086-762e-6e379e111a98</t>
  </si>
  <si>
    <t>0000-0007123</t>
  </si>
  <si>
    <t>d8da24ba-0843-da21-7592-d21dcfc2eb61</t>
  </si>
  <si>
    <t>0000-0007125</t>
  </si>
  <si>
    <t>f76b5950-6bd8-1f3e-9eba-d0e74385afda</t>
  </si>
  <si>
    <t>0000-0007151</t>
  </si>
  <si>
    <t>f0c443a4-5e70-744b-52da-a735592e249b</t>
  </si>
  <si>
    <t>0000-0007159</t>
  </si>
  <si>
    <t>8e45b32b-161c-c026-3864-553868df1dd1</t>
  </si>
  <si>
    <t>0000-0007174</t>
  </si>
  <si>
    <t>5317b9ce-9467-9b36-07d9-0c1a9d08eea9</t>
  </si>
  <si>
    <t>0000-0007188</t>
  </si>
  <si>
    <t>934e2d7a-03f2-c6db-831e-6becadb8fff2</t>
  </si>
  <si>
    <t>0000-0007210</t>
  </si>
  <si>
    <t>9a55d45f-fbd6-b314-204b-89a646372503</t>
  </si>
  <si>
    <t>0000-0007235</t>
  </si>
  <si>
    <t>0885eb65-0f22-d2ff-ec7d-4a7a3b823181</t>
  </si>
  <si>
    <t>0000-0007238</t>
  </si>
  <si>
    <t>223417bc-e7e4-d5ae-19de-b79d42f41dd2</t>
  </si>
  <si>
    <t>0000-0007267</t>
  </si>
  <si>
    <t>6cc18429-f0d6-e3cb-81c1-edde83f32fce</t>
  </si>
  <si>
    <t>0000-0007276</t>
  </si>
  <si>
    <t>898b39f3-61f7-d07c-d62d-722f8f5f43ad</t>
  </si>
  <si>
    <t>0000-0007310</t>
  </si>
  <si>
    <t>c7f1b689-6504-0539-0b14-37ea24e92ca0</t>
  </si>
  <si>
    <t>0000-0007318</t>
  </si>
  <si>
    <t>ed174ca7-c89c-a035-256c-ada124a86811</t>
  </si>
  <si>
    <t>43eeb9d7-17c1-9b76-c98d-b296cd8e740e</t>
  </si>
  <si>
    <t>0000-0007335</t>
  </si>
  <si>
    <t>64666b0f-66ca-198b-1d7a-e2bb84a605de</t>
  </si>
  <si>
    <t>0000-0007365</t>
  </si>
  <si>
    <t>94639c62-aaf7-e447-5309-837e23f19e22</t>
  </si>
  <si>
    <t>0000-0007373</t>
  </si>
  <si>
    <t>4bfbcb9c-4cf2-536d-b04a-2b3394e76299</t>
  </si>
  <si>
    <t>0000-0007635</t>
  </si>
  <si>
    <t>488169c7-a9dc-4120-aa24-7dcf518d328c</t>
  </si>
  <si>
    <t>0000-0007656</t>
  </si>
  <si>
    <t>7e4b1305-ed10-b6e5-5f2b-58b22ad8c606</t>
  </si>
  <si>
    <t>0000-0007716</t>
  </si>
  <si>
    <t>f6626019-3201-f579-216f-a4ff4f33bc22</t>
  </si>
  <si>
    <t>0000-0007719</t>
  </si>
  <si>
    <t>24cb2fe6-2dc1-784b-b352-19cefaa14946</t>
  </si>
  <si>
    <t>0000-0007732</t>
  </si>
  <si>
    <t>191e72b5-4212-ec21-4f77-2d6c3aab931c</t>
  </si>
  <si>
    <t>0000-0008038</t>
  </si>
  <si>
    <t>f10031b6-3461-eafc-dae9-1511fbc5291d</t>
  </si>
  <si>
    <t>0000-0008042</t>
  </si>
  <si>
    <t>88767250-8d22-a225-f803-fa7185a95430</t>
  </si>
  <si>
    <t>0000-0008047</t>
  </si>
  <si>
    <t>426c23e5-59e8-aa4b-dea0-c24edf8be697</t>
  </si>
  <si>
    <t>0000-0008065</t>
  </si>
  <si>
    <t>ad3600be-2d64-3e55-af02-18427dfc221d</t>
  </si>
  <si>
    <t>0000-0008201</t>
  </si>
  <si>
    <t>24745551-880b-0c63-746e-e5d29aa87afa</t>
  </si>
  <si>
    <t>0000-0008209</t>
  </si>
  <si>
    <t>a5aa8360-65c6-c3f6-1a18-067ba168f3ba</t>
  </si>
  <si>
    <t>0000-0008219</t>
  </si>
  <si>
    <t>272d343e-dc1b-3963-bd36-a22cdf6c65da</t>
  </si>
  <si>
    <t>0000-0008226</t>
  </si>
  <si>
    <t>External</t>
  </si>
  <si>
    <t>Metal loss</t>
  </si>
  <si>
    <t>768c1080-eecc-d8db-b6b9-9cd02c85175d</t>
  </si>
  <si>
    <t>0000-0008252</t>
  </si>
  <si>
    <t>a0daf0c4-b21f-a71b-c7f3-d877fa48b7db</t>
  </si>
  <si>
    <t>0000-0008314</t>
  </si>
  <si>
    <t>e28a620f-8f75-1df0-de58-a77807bd1521</t>
  </si>
  <si>
    <t>0000-0008354</t>
  </si>
  <si>
    <t>cf6c81f5-6fd9-41c2-c2da-9f5e44a5957c</t>
  </si>
  <si>
    <t>0000-0008696</t>
  </si>
  <si>
    <t>Tolerance: No specifications for Axial Slottings and Pinholes / Metal loss</t>
  </si>
  <si>
    <t>5bb578eb-8e98-0110-b9a4-3fc2d55b63d5</t>
  </si>
  <si>
    <t>0000-0009444</t>
  </si>
  <si>
    <t>ef07a154-6a66-7022-29f2-7eee5dc737b5</t>
  </si>
  <si>
    <t>0000-0011654</t>
  </si>
  <si>
    <t>369aa5ea-28e4-906b-259d-9292a5672a1e</t>
  </si>
  <si>
    <t>0000-0014682</t>
  </si>
  <si>
    <t>ed2e4e10-dff8-1214-9d9b-083ffcb96125</t>
  </si>
  <si>
    <t>0000-0014686</t>
  </si>
  <si>
    <t>XT</t>
  </si>
  <si>
    <t>1fee6a5f-3393-48ac-1f9f-3df1f2e081f0</t>
  </si>
  <si>
    <t>0000-0000080</t>
  </si>
  <si>
    <t>cd5ff476-fdbe-51d8-e00a-321cbf232c81</t>
  </si>
  <si>
    <t>0001-0003239</t>
  </si>
  <si>
    <t>LSW interaction: On / non-volumetric anomaly</t>
  </si>
  <si>
    <t>76fdf0ea-a5a0-685c-5738-07aa03f80609</t>
  </si>
  <si>
    <t>0000-0016147</t>
  </si>
  <si>
    <t>b9d9163f-f041-b677-5eef-ba0c214ca1c7</t>
  </si>
  <si>
    <t>0001-0004391</t>
  </si>
  <si>
    <t>165ec5fc-307a-44fd-abd8-fcfababc8469</t>
  </si>
  <si>
    <t>ANOM-0000004</t>
  </si>
  <si>
    <t>e3922ab3-9996-7228-cb09-c4d1bd9f2256</t>
  </si>
  <si>
    <t>0001-0006774</t>
  </si>
  <si>
    <t>LSW interaction: On / Metal loss</t>
  </si>
  <si>
    <t>f5be29e9-ad99-651c-6938-d5c0bb9896e4</t>
  </si>
  <si>
    <t>0001-0007257</t>
  </si>
  <si>
    <t>4d3e0447-72b8-5ef2-2dd5-876240df1476</t>
  </si>
  <si>
    <t>0000-0018996</t>
  </si>
  <si>
    <t>51534c0a-629e-e94d-6755-4bc34c2596dd</t>
  </si>
  <si>
    <t>0002-0000806</t>
  </si>
  <si>
    <t>906d1e06-8d49-829d-d7fa-8897e196396e</t>
  </si>
  <si>
    <t>0002-0003043</t>
  </si>
  <si>
    <t>824a9159-c28d-c4f8-528a-b28391625ebd</t>
  </si>
  <si>
    <t>0002-0003346</t>
  </si>
  <si>
    <t>9d24edf0-7827-ad1e-6b09-47d262264288</t>
  </si>
  <si>
    <t>0002-0003596</t>
  </si>
  <si>
    <t>d6d57036-421e-a77e-eb4e-161b1781a302</t>
  </si>
  <si>
    <t>0002-0003878</t>
  </si>
  <si>
    <t>LSW interaction: On / Tolerance: No specifications for Axial Slottings and Pinholes / Metal loss</t>
  </si>
  <si>
    <t>d914b8aa-76bc-aab9-5444-211da7ae878a</t>
  </si>
  <si>
    <t>0002-0003890</t>
  </si>
  <si>
    <t>62d6c188-2567-7055-aa63-4ae732677b48</t>
  </si>
  <si>
    <t>0002-0005383</t>
  </si>
  <si>
    <t>f39e3f2c-cb63-8672-f65b-27efaeadee96</t>
  </si>
  <si>
    <t>0002-0005388</t>
  </si>
  <si>
    <t>52d18d2b-c8f1-88a7-357b-8e6e6a8194e4</t>
  </si>
  <si>
    <t>0002-0005398</t>
  </si>
  <si>
    <t>51176f86-0a35-3806-ea9a-aaac18abce10</t>
  </si>
  <si>
    <t>0002-0005434</t>
  </si>
  <si>
    <t>5ccb2d1e-f186-f57e-f6dd-cf9f267e1eb3</t>
  </si>
  <si>
    <t>0000-0000141</t>
  </si>
  <si>
    <t>7ea2a712-09c6-18ec-b306-6d77e7a4c121</t>
  </si>
  <si>
    <t>0000-0021665</t>
  </si>
  <si>
    <t>1086741b-0f6a-9181-e1b4-a06e0bee03c9</t>
  </si>
  <si>
    <t>0002-0006468</t>
  </si>
  <si>
    <t>9c735c15-4594-d7bd-e03c-ea1d7dbcf06a</t>
  </si>
  <si>
    <t>0002-0006488</t>
  </si>
  <si>
    <t>29f4cfc5-04f9-ae27-2bac-80e31beb6a1f</t>
  </si>
  <si>
    <t>0002-0006501</t>
  </si>
  <si>
    <t>d19f4501-bfc9-1df5-f353-7a2148dc1565</t>
  </si>
  <si>
    <t>0002-0007263</t>
  </si>
  <si>
    <t>CLUSTER</t>
  </si>
  <si>
    <t>GENE</t>
  </si>
  <si>
    <t>96752dfb-0306-467b-a741-10f8ffca06f0</t>
  </si>
  <si>
    <t>6020cb72-6493-9537-790c-dfa0d57eeef8</t>
  </si>
  <si>
    <t>0000-0022009</t>
  </si>
  <si>
    <t>c0a75485-3ac0-788d-f223-ad52a860da48</t>
  </si>
  <si>
    <t>0002-0007273</t>
  </si>
  <si>
    <t>238358e8-f440-61d9-292c-4cb56fcbab22</t>
  </si>
  <si>
    <t>0002-0007282</t>
  </si>
  <si>
    <t>456d073d-456e-4db3-a132-153dd7059a5a</t>
  </si>
  <si>
    <t>4d57cee2-49e0-a3d2-7e74-80d9cfc1f3c0</t>
  </si>
  <si>
    <t>0002-0007286</t>
  </si>
  <si>
    <t>2a9ed924-6c2d-6515-04df-d60a41db4671</t>
  </si>
  <si>
    <t>0002-0007299</t>
  </si>
  <si>
    <t>a43e844b-ed68-8d87-63b9-1df7e5cb72fc</t>
  </si>
  <si>
    <t>0002-0007311</t>
  </si>
  <si>
    <t>f869ba23-a4fb-7740-e128-16f2f58e3935</t>
  </si>
  <si>
    <t>0003-0000231</t>
  </si>
  <si>
    <t>f5902bcc-d435-5b38-b2d3-7eee105bb5ae</t>
  </si>
  <si>
    <t>0003-0000235</t>
  </si>
  <si>
    <t>a513d1b0-d18d-b14e-01ec-2379e2bc78f5</t>
  </si>
  <si>
    <t>0003-0000236</t>
  </si>
  <si>
    <t>34e27b6d-f2ff-92f4-8d66-7ec8bda845b7</t>
  </si>
  <si>
    <t>0003-0000240</t>
  </si>
  <si>
    <t>314c203c-cb40-468d-f779-2949368edf9c</t>
  </si>
  <si>
    <t>0003-0001688</t>
  </si>
  <si>
    <t>7a109e39-754c-47ce-45f4-25f284b9b456</t>
  </si>
  <si>
    <t>0003-0002206</t>
  </si>
  <si>
    <t>AXGR</t>
  </si>
  <si>
    <t>ad8870d3-9d5b-48b0-b826-54a5b590df79</t>
  </si>
  <si>
    <t>0003-0002209</t>
  </si>
  <si>
    <t>37ada3fc-d406-4550-59e8-958a1b706e1e</t>
  </si>
  <si>
    <t>6b9b201a-8b1c-b8d9-4f77-6b0f4cd83d23</t>
  </si>
  <si>
    <t>0003-0002217</t>
  </si>
  <si>
    <t>c4b89aff-33da-503b-6c56-5daa4c828984</t>
  </si>
  <si>
    <t>0003-0002231</t>
  </si>
  <si>
    <t>Tolerance: No specifications for Axial Slottings and Pinholes / Below reporting threshold / Corrosion</t>
  </si>
  <si>
    <t>a9a6c2e3-b9ce-c13b-a8c2-0095d5af03d2</t>
  </si>
  <si>
    <t>0003-0002235</t>
  </si>
  <si>
    <t>d693ac22-5746-f083-a4af-dfd342e0db0b</t>
  </si>
  <si>
    <t>0003-0002240</t>
  </si>
  <si>
    <t>434820b8-a90c-0d48-8b1b-bdc99a55efce</t>
  </si>
  <si>
    <t>0003-0002255</t>
  </si>
  <si>
    <t>293fe08b-55f1-2929-9719-2c7de79eae50</t>
  </si>
  <si>
    <t>0003-0002260</t>
  </si>
  <si>
    <t>98ddc390-863f-1d64-fe0b-958822d52df4</t>
  </si>
  <si>
    <t>0003-0002265</t>
  </si>
  <si>
    <t>479af663-282c-6ec0-f622-21c89331b143</t>
  </si>
  <si>
    <t>0003-0002269</t>
  </si>
  <si>
    <t>42a20b20-3175-e91d-6259-3d2f0c6758b5</t>
  </si>
  <si>
    <t>0003-0002273</t>
  </si>
  <si>
    <t>988b0d7c-b543-2251-0c51-8c451d9cc47d</t>
  </si>
  <si>
    <t>0003-0002276</t>
  </si>
  <si>
    <t>Below reporting threshold / Corrosion</t>
  </si>
  <si>
    <t>ebdb4e4f-d46e-f46e-727a-843dd72e7d73</t>
  </si>
  <si>
    <t>0003-0002281</t>
  </si>
  <si>
    <t>5220bde8-0f51-4f85-c51c-c7e6ca008135</t>
  </si>
  <si>
    <t>0003-0002286</t>
  </si>
  <si>
    <t>8940e61a-b4a5-fb31-2413-3ceb43c2e74f</t>
  </si>
  <si>
    <t>0003-0002290</t>
  </si>
  <si>
    <t>037836e5-3198-e781-205a-a9c34bbd1e8e</t>
  </si>
  <si>
    <t>0003-0002297</t>
  </si>
  <si>
    <t>1db4a4b5-1bf7-39ef-4140-ef2a946da6f0</t>
  </si>
  <si>
    <t>0003-0002300</t>
  </si>
  <si>
    <t>e9ed2582-204e-6222-e0fc-967891be2d73</t>
  </si>
  <si>
    <t>0003-0002305</t>
  </si>
  <si>
    <t>bc609040-3a4c-c033-899f-190dc00da0d4</t>
  </si>
  <si>
    <t>0003-0002314</t>
  </si>
  <si>
    <t>3813c632-531f-ba76-d6ef-6fc4999c40be</t>
  </si>
  <si>
    <t>0003-0002317</t>
  </si>
  <si>
    <t>139aaa51-c2c5-7065-0e52-0323ea0c5539</t>
  </si>
  <si>
    <t>0003-0002325</t>
  </si>
  <si>
    <t>eebb2e87-4b63-de6b-4152-3f9b154bf2e7</t>
  </si>
  <si>
    <t>0003-0002332</t>
  </si>
  <si>
    <t>6d9e6d35-3ca6-7014-7941-9014fe3d4bca</t>
  </si>
  <si>
    <t>0003-0002345</t>
  </si>
  <si>
    <t>af9115ab-8288-68c1-ebc0-d4e9d2710cce</t>
  </si>
  <si>
    <t>0003-0002363</t>
  </si>
  <si>
    <t>2bcabb6a-c653-9db8-ea62-ff71cd5e8b0d</t>
  </si>
  <si>
    <t>0003-0002375</t>
  </si>
  <si>
    <t>5d9326ef-5890-6a4a-cd20-85f6a820bff3</t>
  </si>
  <si>
    <t>0003-0002379</t>
  </si>
  <si>
    <t>bbccd525-6c64-ded9-0ef3-d98911229afd</t>
  </si>
  <si>
    <t>0003-0002382</t>
  </si>
  <si>
    <t>15c16a7b-b24f-0ccc-bde4-ea341d1fc611</t>
  </si>
  <si>
    <t>0003-0002383</t>
  </si>
  <si>
    <t>d607d6b7-a39c-9ec4-9928-bedbdc00326f</t>
  </si>
  <si>
    <t>0003-0002389</t>
  </si>
  <si>
    <t>0dc6938f-1a9a-219b-bad8-8e9cacf31664</t>
  </si>
  <si>
    <t>0003-0002396</t>
  </si>
  <si>
    <t>47f86274-67cc-a321-240c-4429c2c256bc</t>
  </si>
  <si>
    <t>0003-0002399</t>
  </si>
  <si>
    <t>1363ad2b-e46e-6aae-ddee-b8b829c0b11a</t>
  </si>
  <si>
    <t>0003-0002415</t>
  </si>
  <si>
    <t>db109e5b-142c-7598-171e-c402493c060d</t>
  </si>
  <si>
    <t>0003-0002431</t>
  </si>
  <si>
    <t>e29899c2-aa3d-ca3a-06a6-909bde073e24</t>
  </si>
  <si>
    <t>0003-0002441</t>
  </si>
  <si>
    <t>b56deb0f-5055-f4ce-0e67-4f5fdf21b9dd</t>
  </si>
  <si>
    <t>0003-0002446</t>
  </si>
  <si>
    <t>272c82da-08da-9d95-f9d5-03382585cec4</t>
  </si>
  <si>
    <t>0003-0002449</t>
  </si>
  <si>
    <t>2c91fccd-831b-4e97-3f09-c7927b61664b</t>
  </si>
  <si>
    <t>0003-0002457</t>
  </si>
  <si>
    <t>de3831be-e692-e87a-ee41-9e868d46dee7</t>
  </si>
  <si>
    <t>0003-0002463</t>
  </si>
  <si>
    <t>763e63cb-9f56-bb6f-f7db-b6d1b60b0110</t>
  </si>
  <si>
    <t>0003-0002464</t>
  </si>
  <si>
    <t>890b5a8d-7b3e-1018-596d-75ba46436dae</t>
  </si>
  <si>
    <t>0003-0002469</t>
  </si>
  <si>
    <t>29edd4da-1126-71fe-33e1-aa962f80c11a</t>
  </si>
  <si>
    <t>0003-0002472</t>
  </si>
  <si>
    <t>0c238007-2625-58f4-9e44-8d3d2656ee96</t>
  </si>
  <si>
    <t>0003-0002476</t>
  </si>
  <si>
    <t>995271ea-6ec1-1204-2258-c36177aef564</t>
  </si>
  <si>
    <t>0003-0002489</t>
  </si>
  <si>
    <t>Cluster Tolerance: No specifications for Axial Slottings and Pinholes / Corrosion</t>
  </si>
  <si>
    <t>d457f516-2620-44a2-a6db-7357526c47d4</t>
  </si>
  <si>
    <t>5bc3ae04-28c1-6d9c-018d-363069d3fb54</t>
  </si>
  <si>
    <t>0003-0002491</t>
  </si>
  <si>
    <t>c3d4b536-e900-0d3d-5577-62fafb2d1feb</t>
  </si>
  <si>
    <t>0003-0002495</t>
  </si>
  <si>
    <t>ba51b1f6-7c2e-0ef3-8f72-769c63561556</t>
  </si>
  <si>
    <t>0003-0002502</t>
  </si>
  <si>
    <t>5038ca5d-70ed-2a93-7829-010d07eac97a</t>
  </si>
  <si>
    <t>0003-0002507</t>
  </si>
  <si>
    <t>4178e39d-2638-ff78-0899-d04b24ddcf43</t>
  </si>
  <si>
    <t>0003-0002517</t>
  </si>
  <si>
    <t>f9408241-3396-c8f6-c086-e2e97a961752</t>
  </si>
  <si>
    <t>0003-0002529</t>
  </si>
  <si>
    <t>2e49e47d-b6d2-011a-67d1-06911dd1f0e1</t>
  </si>
  <si>
    <t>0003-0002535</t>
  </si>
  <si>
    <t>bbce061b-749e-5dc1-50dd-ee1ff77d1167</t>
  </si>
  <si>
    <t>0003-0002541</t>
  </si>
  <si>
    <t>c958794d-4d40-c478-d01f-77f80b350222</t>
  </si>
  <si>
    <t>0003-0002544</t>
  </si>
  <si>
    <t>9b89d5a0-d727-4d93-8040-d4d3240e7d6e</t>
  </si>
  <si>
    <t>ANOM-0000014</t>
  </si>
  <si>
    <t>e72b76d7-b5a2-4cc3-a528-3443b5300222</t>
  </si>
  <si>
    <t>0003-0002549</t>
  </si>
  <si>
    <t>8f8e96af-2f78-1fc6-02ef-e777929cf42d</t>
  </si>
  <si>
    <t>d3ca256d-e97b-bc4c-85e4-a2df4996f9ac</t>
  </si>
  <si>
    <t>0003-0002552</t>
  </si>
  <si>
    <t>f4a22ae9-5260-2ea0-f55b-84fd4d0dae7a</t>
  </si>
  <si>
    <t>0003-0002555</t>
  </si>
  <si>
    <t>a8a9afc7-abd8-2364-990d-d4ab33e2c463</t>
  </si>
  <si>
    <t>0003-0002563</t>
  </si>
  <si>
    <t>d95a53e4-01ff-8cf6-73cb-a7840bc49e39</t>
  </si>
  <si>
    <t>0003-0002572</t>
  </si>
  <si>
    <t>940cf979-4d38-1260-e325-ddd64acb1df1</t>
  </si>
  <si>
    <t>0003-0002584</t>
  </si>
  <si>
    <t>28791b82-40a6-5a49-4715-cea143031a4a</t>
  </si>
  <si>
    <t>0003-0002587</t>
  </si>
  <si>
    <t>7c29be25-e64c-ee94-969b-d14f1dc1cd15</t>
  </si>
  <si>
    <t>0003-0002596</t>
  </si>
  <si>
    <t>e574a608-e771-4926-84b0-7da2100c56fc</t>
  </si>
  <si>
    <t>0003-0002599</t>
  </si>
  <si>
    <t>a7289a71-75ed-ba45-1e20-1f92abf52a3d</t>
  </si>
  <si>
    <t>5d266947-19e5-8dd9-6108-0f23cf810c6c</t>
  </si>
  <si>
    <t>0003-0002604</t>
  </si>
  <si>
    <t>e6ccc4fd-99fe-cc51-0a21-46b18638a850</t>
  </si>
  <si>
    <t>0003-0002606</t>
  </si>
  <si>
    <t>95aa947f-026f-3e6e-240d-b4eae42eac06</t>
  </si>
  <si>
    <t>0003-0002613</t>
  </si>
  <si>
    <t>d48c45ec-afdb-64bd-6c74-b03241955a52</t>
  </si>
  <si>
    <t>0003-0002901</t>
  </si>
  <si>
    <t>Multi-apex / LSW interaction: On</t>
  </si>
  <si>
    <t>52d00640-0d21-4df1-9519-8b86cb7c9a37</t>
  </si>
  <si>
    <t>ANOM-0000010</t>
  </si>
  <si>
    <t>e1cfdc31-0d0f-4b43-5596-5dd60d44e099</t>
  </si>
  <si>
    <t>0003-0003698</t>
  </si>
  <si>
    <t>cd676f3a-2cc6-4deb-6662-3129104dbf27</t>
  </si>
  <si>
    <t>0000-0000157</t>
  </si>
  <si>
    <t>73ce7321-2cb2-38c8-354d-cf6136f280c9</t>
  </si>
  <si>
    <t>0003-0003923</t>
  </si>
  <si>
    <t>a40e15f5-31e6-2dc2-aa55-b556bcce426a</t>
  </si>
  <si>
    <t>0000-0025242</t>
  </si>
  <si>
    <t>07542c4e-e2de-ea3d-c72f-2fc6b0c8ff65</t>
  </si>
  <si>
    <t>0000-0025293</t>
  </si>
  <si>
    <t>572285c9-65f8-538c-f8dd-d87fe73b84a1</t>
  </si>
  <si>
    <t>0003-0004202</t>
  </si>
  <si>
    <t>72e5a51d-7067-14af-6a34-e455a9f02752</t>
  </si>
  <si>
    <t>0003-0004463</t>
  </si>
  <si>
    <t>e135b293-f331-8470-2672-015f85ab87bd</t>
  </si>
  <si>
    <t>0003-0004696</t>
  </si>
  <si>
    <t>82a5e7a4-0eda-bfa7-70a3-10b8190465ea</t>
  </si>
  <si>
    <t>0003-0004706</t>
  </si>
  <si>
    <t>95362909-24ee-49db-a9d5-1f10ed2ef153</t>
  </si>
  <si>
    <t>0003-0004708</t>
  </si>
  <si>
    <t>55d8a5ec-e00e-3834-9ca0-38cf7600ffbe</t>
  </si>
  <si>
    <t>f34f82a7-16e9-c2de-eef9-6e3f3d17f753</t>
  </si>
  <si>
    <t>0003-0004715</t>
  </si>
  <si>
    <t>c8d10576-a85e-931b-6737-57cacc47f296</t>
  </si>
  <si>
    <t>0003-0004721</t>
  </si>
  <si>
    <t>2bce7f92-5999-fc7c-6cd7-4204d73c6d78</t>
  </si>
  <si>
    <t>0003-0004725</t>
  </si>
  <si>
    <t>f142e35a-6d23-57c4-5578-71425391e293</t>
  </si>
  <si>
    <t>0003-0004747</t>
  </si>
  <si>
    <t>1cc1f2a7-c183-d3f1-8da1-ceedfd31ce7a</t>
  </si>
  <si>
    <t>0003-0004760</t>
  </si>
  <si>
    <t>f92a325a-c776-d251-bbdd-a0ff7de6fa49</t>
  </si>
  <si>
    <t>0003-0004764</t>
  </si>
  <si>
    <t>d8786b40-75eb-5086-b334-6193c780fb9a</t>
  </si>
  <si>
    <t>0003-0004781</t>
  </si>
  <si>
    <t>4c865c28-316e-1f71-a066-79c23948508e</t>
  </si>
  <si>
    <t>0003-0004785</t>
  </si>
  <si>
    <t>46c42211-ee2e-0d4d-8f1a-ac65ef301377</t>
  </si>
  <si>
    <t>0003-0004789</t>
  </si>
  <si>
    <t>20b362e1-be34-1206-ad0a-ffa05106fc13</t>
  </si>
  <si>
    <t>0003-0004795</t>
  </si>
  <si>
    <t>22a6a88c-869d-82cb-a321-8a66a7604ef3</t>
  </si>
  <si>
    <t>0003-0004799</t>
  </si>
  <si>
    <t>108b4ab1-a68c-de6c-f593-c217a124899e</t>
  </si>
  <si>
    <t>0003-0004804</t>
  </si>
  <si>
    <t>641330a4-c162-8608-f166-af6b4cfc24bd</t>
  </si>
  <si>
    <t>0003-0004809</t>
  </si>
  <si>
    <t>233a6a7a-a623-4507-9c47-239bb0580f07</t>
  </si>
  <si>
    <t>70bc6a34-e8ae-86c5-234b-cb8fc0837d57</t>
  </si>
  <si>
    <t>0003-0004812</t>
  </si>
  <si>
    <t>3f6f6d21-3f0a-2576-6bf9-e8678284b8b7</t>
  </si>
  <si>
    <t>0003-0004818</t>
  </si>
  <si>
    <t>c5aece84-fc2d-9df7-9aa1-dc0a1f0bbbd7</t>
  </si>
  <si>
    <t>0003-0004827</t>
  </si>
  <si>
    <t>2be6fa82-cfba-f58d-5f0d-3958c7debcfb</t>
  </si>
  <si>
    <t>0003-0004828</t>
  </si>
  <si>
    <t>a16a4a6d-582b-3632-8f64-d5715d1bae5a</t>
  </si>
  <si>
    <t>0003-0004834</t>
  </si>
  <si>
    <t>849569eb-28b0-ecb2-8780-fce0a0c8e92e</t>
  </si>
  <si>
    <t>0003-0004837</t>
  </si>
  <si>
    <t>cd238681-66e5-27b5-ee74-4d6e6cd41d11</t>
  </si>
  <si>
    <t>0003-0004847</t>
  </si>
  <si>
    <t>e09ddf5c-5fcf-3c4c-3391-6c26fe4f5c94</t>
  </si>
  <si>
    <t>0003-0004851</t>
  </si>
  <si>
    <t>46c4be85-de27-16c2-10bc-30b15afa6a41</t>
  </si>
  <si>
    <t>0003-0004858</t>
  </si>
  <si>
    <t>ebe57eb1-cffd-da6c-c8db-b59b5b9141a8</t>
  </si>
  <si>
    <t>0003-0004863</t>
  </si>
  <si>
    <t>d7683a77-9a70-653c-4a27-90633245d09b</t>
  </si>
  <si>
    <t>0003-0004871</t>
  </si>
  <si>
    <t>2c79ddea-6f8b-0adf-8343-6ab471c149c7</t>
  </si>
  <si>
    <t>0003-0004875</t>
  </si>
  <si>
    <t>a3d7bdb4-35dc-4c96-8d2e-ef2d78c81c9b</t>
  </si>
  <si>
    <t>0003-0004884</t>
  </si>
  <si>
    <t>84d0d9d1-9885-0db6-405e-a2b15f889e0f</t>
  </si>
  <si>
    <t>0003-0004879</t>
  </si>
  <si>
    <t>7b236fb5-5161-2956-1150-a87087e56526</t>
  </si>
  <si>
    <t>7a4e35bd-9e46-03ad-7f77-923ca0e5271d</t>
  </si>
  <si>
    <t>0003-0004890</t>
  </si>
  <si>
    <t>e5dc9379-4f1e-ee3b-4313-7fb2af9a09a0</t>
  </si>
  <si>
    <t>0003-0004899</t>
  </si>
  <si>
    <t>525e2bc3-c643-8e58-0458-4ba45527c19f</t>
  </si>
  <si>
    <t>0003-0004904</t>
  </si>
  <si>
    <t>d0134baf-6647-b54a-5fc6-08a1f4df626d</t>
  </si>
  <si>
    <t>0003-0004907</t>
  </si>
  <si>
    <t>30042fec-deb0-4155-a6d2-b00a758d8746</t>
  </si>
  <si>
    <t>0003-0004912</t>
  </si>
  <si>
    <t>eebbdb48-64be-c08b-d727-bd5a88a14788</t>
  </si>
  <si>
    <t>8c2318dd-a42a-3a8a-2d11-825ab8c42b96</t>
  </si>
  <si>
    <t>0003-0004918</t>
  </si>
  <si>
    <t>9b735dee-b2ba-1f02-d082-3e037cab9162</t>
  </si>
  <si>
    <t>0003-0004928</t>
  </si>
  <si>
    <t>92414e5f-d83d-d715-99d6-440599dc4ed8</t>
  </si>
  <si>
    <t>0003-0004943</t>
  </si>
  <si>
    <t>f3f1a1e8-a35a-c4a1-dc9e-77a8c3bab6f1</t>
  </si>
  <si>
    <t>0003-0004951</t>
  </si>
  <si>
    <t>b55a54f9-83b8-4e83-8abc-c6e0e69d283b</t>
  </si>
  <si>
    <t>0003-0004954</t>
  </si>
  <si>
    <t>e999525f-205f-cd81-309e-7bb911fcaa90</t>
  </si>
  <si>
    <t>1612888c-6668-afb7-6c64-46c4d910e549</t>
  </si>
  <si>
    <t>0003-0004987</t>
  </si>
  <si>
    <t>4adad872-251f-49ed-bb11-7ad22f9ff78e</t>
  </si>
  <si>
    <t>0003-0004991</t>
  </si>
  <si>
    <t>42d14725-1386-bc68-df95-4a27a5d0b4e1</t>
  </si>
  <si>
    <t>20fdf175-9c2f-bbdd-24f7-54b12f74ea70</t>
  </si>
  <si>
    <t>0003-0004997</t>
  </si>
  <si>
    <t>62aea4ad-4f95-8eab-1404-349e3a221bf7</t>
  </si>
  <si>
    <t>0003-0005023</t>
  </si>
  <si>
    <t>a536a963-0951-9d00-a9a4-333058cd79c2</t>
  </si>
  <si>
    <t>0003-0005026</t>
  </si>
  <si>
    <t>bd78124e-7c35-9ba9-9b25-d17c9ce43b6e</t>
  </si>
  <si>
    <t>0003-0005032</t>
  </si>
  <si>
    <t>9761db8b-0f48-d81a-89ea-afac9eadc21f</t>
  </si>
  <si>
    <t>0003-0005034</t>
  </si>
  <si>
    <t>5bf9a458-c2d6-b760-b9cb-270cb3ce6c21</t>
  </si>
  <si>
    <t>0003-0005037</t>
  </si>
  <si>
    <t>6bb3952e-35d7-4f69-b4f7-5b38a4cb15dd</t>
  </si>
  <si>
    <t>4a632455-2226-8a1b-ae27-7a300538d7c9</t>
  </si>
  <si>
    <t>0003-0005040</t>
  </si>
  <si>
    <t>6bdc2019-5899-9ec6-e725-e67f1ec6ded3</t>
  </si>
  <si>
    <t>0003-0005044</t>
  </si>
  <si>
    <t>d0fb9628-a605-080f-6d74-7da4a9734bae</t>
  </si>
  <si>
    <t>0003-0005047</t>
  </si>
  <si>
    <t>f8ffaa81-dfee-32d3-37c5-d0e82510c6cd</t>
  </si>
  <si>
    <t>0003-0005057</t>
  </si>
  <si>
    <t>8d5e5d29-476a-c3eb-b60a-faf01ea6adcb</t>
  </si>
  <si>
    <t>0003-0005062</t>
  </si>
  <si>
    <t>c0df7440-247a-a321-53da-ad893b269dd5</t>
  </si>
  <si>
    <t>0003-0005065</t>
  </si>
  <si>
    <t>9be50524-87b5-49f1-af45-062dbd9c5304</t>
  </si>
  <si>
    <t>5270725e-321e-27db-3224-fed46669213c</t>
  </si>
  <si>
    <t>0003-0005069</t>
  </si>
  <si>
    <t>192ffd90-2aa7-deb5-c249-80dc3fc4921c</t>
  </si>
  <si>
    <t>0003-0005071</t>
  </si>
  <si>
    <t>906b2889-91d2-4cad-c84a-5582a8f915bf</t>
  </si>
  <si>
    <t>0003-0005074</t>
  </si>
  <si>
    <t>30ed69d9-b44c-bd7a-ffe1-15ec085a80a8</t>
  </si>
  <si>
    <t>0003-0005077</t>
  </si>
  <si>
    <t>389e9332-170f-960d-17d4-940c9f504444</t>
  </si>
  <si>
    <t>0003-0005084</t>
  </si>
  <si>
    <t>899205ad-7bd1-4357-8f4a-58a7c46e0468</t>
  </si>
  <si>
    <t>4f1b5886-74ac-6952-e55a-65360d7a69f2</t>
  </si>
  <si>
    <t>0003-0005090</t>
  </si>
  <si>
    <t>08db6a31-1546-7ac1-975b-8c944adc1a85</t>
  </si>
  <si>
    <t>0003-0005105</t>
  </si>
  <si>
    <t>Tolerance: No specifications for Circumferential Slottings, Circumferential Groovings and Pinholes / Metal loss</t>
  </si>
  <si>
    <t>00fcb50c-8278-7fc2-4222-bc86c5196173</t>
  </si>
  <si>
    <t>0001-0000326</t>
  </si>
  <si>
    <t>b7490ef1-18df-cad7-6331-074cd712b0f7</t>
  </si>
  <si>
    <t>0001-0000864</t>
  </si>
  <si>
    <t>574fa6d1-9dd1-5283-0096-e5ea1cc83fe7</t>
  </si>
  <si>
    <t>0001-0001061</t>
  </si>
  <si>
    <t>52421217-54d5-d8de-b5d9-b777abaf8ff2</t>
  </si>
  <si>
    <t>0004-0002636</t>
  </si>
  <si>
    <t>7da4ecd3-c8a2-527a-700e-22d2f8c7e305</t>
  </si>
  <si>
    <t>0001-0003153</t>
  </si>
  <si>
    <t>d3b97fcd-904e-fcc0-a14b-85f0fe95d3fa</t>
  </si>
  <si>
    <t>0001-0003566</t>
  </si>
  <si>
    <t>be42e5b0-a3bb-a423-ce84-8cc80fc4b77c</t>
  </si>
  <si>
    <t>0001-0003616</t>
  </si>
  <si>
    <t>920ecfa0-d49b-05db-2498-85a01bb61658</t>
  </si>
  <si>
    <t>0005-0000809</t>
  </si>
  <si>
    <t>9be5e721-fa25-cac8-4cf4-e83f7273631e</t>
  </si>
  <si>
    <t>0001-0006528</t>
  </si>
  <si>
    <t>2dffc937-9540-c362-8ea3-0d7f48b29931</t>
  </si>
  <si>
    <t>0005-0002133</t>
  </si>
  <si>
    <t>deefa3bd-1d83-42fe-b42f-1b5fdc00180c</t>
  </si>
  <si>
    <t>0005-0002148</t>
  </si>
  <si>
    <t>5fc3990b-907b-36e6-b874-d92417b8c20f</t>
  </si>
  <si>
    <t>0005-0002160</t>
  </si>
  <si>
    <t>461a0f34-26b1-427b-339f-daca13c0ee89</t>
  </si>
  <si>
    <t>0005-0002165</t>
  </si>
  <si>
    <t>cee826ea-19b9-e285-ed98-5fb992a7214b</t>
  </si>
  <si>
    <t>0005-0002197</t>
  </si>
  <si>
    <t>e88c1b22-1a65-77c2-f916-3599da54c97a</t>
  </si>
  <si>
    <t>0005-0002246</t>
  </si>
  <si>
    <t>991374d5-bd95-6fe8-d602-a755cc419a61</t>
  </si>
  <si>
    <t>0005-0002257</t>
  </si>
  <si>
    <t>42075ac4-03af-6890-fbe5-82daf8f3813b</t>
  </si>
  <si>
    <t>0005-0002268</t>
  </si>
  <si>
    <t>dd8bc698-57b3-e7db-f9f4-8d743ed28f9c</t>
  </si>
  <si>
    <t>0005-0002274</t>
  </si>
  <si>
    <t>53637530-f465-99a6-70d6-c04ae482f9db</t>
  </si>
  <si>
    <t>0005-0002277</t>
  </si>
  <si>
    <t>df338e54-50ca-4383-6221-f577c0fb02cf</t>
  </si>
  <si>
    <t>0005-0002287</t>
  </si>
  <si>
    <t>23731106-d260-4ba3-9158-a4b5e17df094</t>
  </si>
  <si>
    <t>ac6e00ca-6b6d-7530-44e7-290c9edf38e7</t>
  </si>
  <si>
    <t>0005-0002294</t>
  </si>
  <si>
    <t>55f1b873-d009-e5c2-4159-2b6f5fe7feff</t>
  </si>
  <si>
    <t>0005-0002343</t>
  </si>
  <si>
    <t>7de29365-d2d6-4795-0823-925df2dcf1a2</t>
  </si>
  <si>
    <t>0005-0002349</t>
  </si>
  <si>
    <t>a1e3fa99-371e-4854-9eda-ea4ebcfddf53</t>
  </si>
  <si>
    <t>85ef48ba-d8ba-c299-cd87-8aabd1198eb3</t>
  </si>
  <si>
    <t>0005-0002352</t>
  </si>
  <si>
    <t>2df949dd-47ee-d489-2100-3fb99a41ddeb</t>
  </si>
  <si>
    <t>0005-0002359</t>
  </si>
  <si>
    <t>e0b3c43b-f2f2-ef5a-0190-e496ba795641</t>
  </si>
  <si>
    <t>0005-0002379</t>
  </si>
  <si>
    <t>00e3cce8-7ef7-af6a-c928-91f5c12f4057</t>
  </si>
  <si>
    <t>0005-0002385</t>
  </si>
  <si>
    <t>0ec6add0-8503-4a8f-99fa-cd6fcdf48a36</t>
  </si>
  <si>
    <t>751ed36c-d4f3-dd81-1c99-1272e55a26a4</t>
  </si>
  <si>
    <t>0005-0002390</t>
  </si>
  <si>
    <t>fe35d124-a342-8c85-104d-9544bdde78a9</t>
  </si>
  <si>
    <t>0005-0002407</t>
  </si>
  <si>
    <t>3f77d30f-d8a4-a2e8-18bd-15cc3cb358f5</t>
  </si>
  <si>
    <t>0005-0002412</t>
  </si>
  <si>
    <t>50802170-7810-d543-bb1d-80819064e198</t>
  </si>
  <si>
    <t>0005-0002414</t>
  </si>
  <si>
    <t>e2bb6839-df6d-7542-8ba7-c683889ecb6d</t>
  </si>
  <si>
    <t>0005-0002420</t>
  </si>
  <si>
    <t>3e7cdca1-3f7c-415d-9e56-a064443c5447</t>
  </si>
  <si>
    <t>0005-0002421</t>
  </si>
  <si>
    <t>d509ca62-01b5-cdfc-0406-978d54e4a172</t>
  </si>
  <si>
    <t>a5c788d2-8a62-b76c-bd8f-b7d021746021</t>
  </si>
  <si>
    <t>0005-0002425</t>
  </si>
  <si>
    <t>f7d7938c-ff96-474d-ab1c-9870a9f21773</t>
  </si>
  <si>
    <t>487a606a-79ef-1251-d9ef-dd06ecca0965</t>
  </si>
  <si>
    <t>0005-0002428</t>
  </si>
  <si>
    <t>9e4c6f4e-a071-8fee-4eeb-c4feb102aad5</t>
  </si>
  <si>
    <t>0005-0002431</t>
  </si>
  <si>
    <t>330f5b21-60bc-a2cf-4757-5e89b8e9d20c</t>
  </si>
  <si>
    <t>0005-0002444</t>
  </si>
  <si>
    <t>e0b933e6-3e68-e186-68d9-d7845ba8b10c</t>
  </si>
  <si>
    <t>0005-0002449</t>
  </si>
  <si>
    <t>13c3702e-55c6-4209-f825-0ead8ac29f47</t>
  </si>
  <si>
    <t>0005-0002457</t>
  </si>
  <si>
    <t>8b16e932-75fb-0b7d-ec7a-cd401f33794d</t>
  </si>
  <si>
    <t>0005-0002464</t>
  </si>
  <si>
    <t>dce07f7f-3453-90a8-45f8-3f6704c42878</t>
  </si>
  <si>
    <t>0005-0002468</t>
  </si>
  <si>
    <t>1bd8b30a-e7fb-3f41-37a4-c25383a8d44d</t>
  </si>
  <si>
    <t>0005-0002471</t>
  </si>
  <si>
    <t>CIGR</t>
  </si>
  <si>
    <t>aa9bac24-b048-4ea3-9fcb-afcf788b5116</t>
  </si>
  <si>
    <t>a5f9dba7-0d2a-c50e-8529-444af369e4fe</t>
  </si>
  <si>
    <t>0005-0002472</t>
  </si>
  <si>
    <t>615d7e8a-d45f-3aa9-2eb4-6ebe612d028d</t>
  </si>
  <si>
    <t>0005-0002478</t>
  </si>
  <si>
    <t>ddaa8381-eed6-4f3f-b449-6b451e005b93</t>
  </si>
  <si>
    <t>0005-0002481</t>
  </si>
  <si>
    <t>f2ffc723-29da-66fd-7037-9cff26a656ce</t>
  </si>
  <si>
    <t>7dbc01f6-994e-5f7b-1264-66975282aec5</t>
  </si>
  <si>
    <t>0005-0002495</t>
  </si>
  <si>
    <t>343c18c0-df8f-472b-1431-387dd9a681c9</t>
  </si>
  <si>
    <t>0005-0002505</t>
  </si>
  <si>
    <t>4662fadc-2bbb-0636-63d7-1fd64e1b535b</t>
  </si>
  <si>
    <t>0005-0002512</t>
  </si>
  <si>
    <t>bd9c9540-f7a8-355f-e4f3-8cbe86be961c</t>
  </si>
  <si>
    <t>0005-0002532</t>
  </si>
  <si>
    <t>b4cac957-f986-4794-a02f-13424b33897c</t>
  </si>
  <si>
    <t>daba404e-a0f6-f124-72e5-fa76eafc43b9</t>
  </si>
  <si>
    <t>0005-0002534</t>
  </si>
  <si>
    <t>10cbe16f-3162-a068-fc67-3b0969a6dbb2</t>
  </si>
  <si>
    <t>0005-0002561</t>
  </si>
  <si>
    <t>457e4945-21c5-5a0a-50ec-c519a2791004</t>
  </si>
  <si>
    <t>0005-0002575</t>
  </si>
  <si>
    <t>db7d9517-581d-4271-8431-f190f4f48864</t>
  </si>
  <si>
    <t>0005-0002592</t>
  </si>
  <si>
    <t>6cc2310d-57b0-7161-822f-cc495082e55e</t>
  </si>
  <si>
    <t>0005-0002604</t>
  </si>
  <si>
    <t>efeeac6f-c55e-1603-32dd-3a760bed6a5b</t>
  </si>
  <si>
    <t>0005-0002607</t>
  </si>
  <si>
    <t>8a0f9c83-9592-d81e-713f-49ce3641d622</t>
  </si>
  <si>
    <t>0005-0002611</t>
  </si>
  <si>
    <t>fec0c1b7-a07c-9b8b-7a97-02b67c9d2b6c</t>
  </si>
  <si>
    <t>0005-0002640</t>
  </si>
  <si>
    <t>9fc9e921-7a2b-4a3c-a9e6-2d19188fc1be</t>
  </si>
  <si>
    <t>ANOM-0000005</t>
  </si>
  <si>
    <t>309d8c7c-d9b1-c09a-b364-efc124dceb42</t>
  </si>
  <si>
    <t>0001-0008068</t>
  </si>
  <si>
    <t>ab512a16-9fd1-4b28-88d7-f6426e6866a3</t>
  </si>
  <si>
    <t>0001-0008096</t>
  </si>
  <si>
    <t>9b85bece-306d-26b1-5c0a-85079747c5e7</t>
  </si>
  <si>
    <t>0005-0004484</t>
  </si>
  <si>
    <t>4386243b-0cbc-41ea-bbb2-d403b3b160fb</t>
  </si>
  <si>
    <t>0005-0004485</t>
  </si>
  <si>
    <t>d672873f-6e20-32ee-059e-e212f6441d43</t>
  </si>
  <si>
    <t>cfb74578-aae7-99d5-e04e-5c344eb74866</t>
  </si>
  <si>
    <t>0005-0004488</t>
  </si>
  <si>
    <t>6ca213c4-a546-34e7-376e-4a05df7a69f5</t>
  </si>
  <si>
    <t>0005-0004495</t>
  </si>
  <si>
    <t>97494277-683c-4b45-d0a7-498b03217516</t>
  </si>
  <si>
    <t>0005-0004508</t>
  </si>
  <si>
    <t>9e7612e9-9f6d-042d-2360-5ef18a2d5ad3</t>
  </si>
  <si>
    <t>0005-0004512</t>
  </si>
  <si>
    <t>a6602cef-c060-0e98-25ef-e47818935ed9</t>
  </si>
  <si>
    <t>0005-0004519</t>
  </si>
  <si>
    <t>8d9e272e-5b27-9be9-2804-23d37cf40c6a</t>
  </si>
  <si>
    <t>0005-0004523</t>
  </si>
  <si>
    <t>36f045f8-58e8-c842-3f4f-2b8a977fe2f0</t>
  </si>
  <si>
    <t>0005-0004531</t>
  </si>
  <si>
    <t>9ae15f80-b04d-dfa1-3019-6f02d4d1ce4f</t>
  </si>
  <si>
    <t>0005-0004544</t>
  </si>
  <si>
    <t>5383a9a5-7476-a08b-f247-c232e04e2255</t>
  </si>
  <si>
    <t>0005-0004547</t>
  </si>
  <si>
    <t>1b43b2f9-f212-2dcc-f516-e5e2ee260ecf</t>
  </si>
  <si>
    <t>0005-0004552</t>
  </si>
  <si>
    <t>502148fc-1c2a-4a3a-a362-b87a5f82f8c2</t>
  </si>
  <si>
    <t>0005-0004557</t>
  </si>
  <si>
    <t>cc07b38d-5f9c-417d-f037-44e6b7e91247</t>
  </si>
  <si>
    <t>8585c58e-d15c-8d01-f467-1d67a07fda1a</t>
  </si>
  <si>
    <t>0005-0004574</t>
  </si>
  <si>
    <t>2812b891-4c34-6bd3-e232-135b7cf0938a</t>
  </si>
  <si>
    <t>0005-0004577</t>
  </si>
  <si>
    <t>cdf2ddf3-d55d-9139-217e-a1fc27810a13</t>
  </si>
  <si>
    <t>0005-0004582</t>
  </si>
  <si>
    <t>0688dcd9-4bf5-6194-7279-51a77c183bea</t>
  </si>
  <si>
    <t>0005-0004583</t>
  </si>
  <si>
    <t>be1d1abb-d0fd-2aea-95bd-dac9dbfb5a07</t>
  </si>
  <si>
    <t>0005-0004598</t>
  </si>
  <si>
    <t>86fb8a1e-0893-db2b-091a-ef9d43d97f9d</t>
  </si>
  <si>
    <t>0005-0004604</t>
  </si>
  <si>
    <t>90513a47-34d0-7798-f6df-6341eb8ee404</t>
  </si>
  <si>
    <t>0005-0004608</t>
  </si>
  <si>
    <t>eee3c7a4-5432-624b-2d52-3c4cdefcd597</t>
  </si>
  <si>
    <t>0005-0004626</t>
  </si>
  <si>
    <t>85bd2ad5-a024-fcd5-550b-2fcec552938d</t>
  </si>
  <si>
    <t>0005-0004629</t>
  </si>
  <si>
    <t>9740fad3-d535-4e7c-91f9-713b1eb9f388</t>
  </si>
  <si>
    <t>4d0a19d2-6855-6fad-cf7d-19393696c591</t>
  </si>
  <si>
    <t>0005-0004635</t>
  </si>
  <si>
    <t>94134ae9-b3b6-b26d-a9f7-9caa225afc2e</t>
  </si>
  <si>
    <t>0005-0004641</t>
  </si>
  <si>
    <t>6019b941-ef88-a4bf-f8ab-b70c1e660c05</t>
  </si>
  <si>
    <t>0005-0004650</t>
  </si>
  <si>
    <t>dfe9bd6c-e8ef-cbf1-5a47-f2f75d2767df</t>
  </si>
  <si>
    <t>0005-0004655</t>
  </si>
  <si>
    <t>5926467f-cb2d-90bc-2c2e-d697e9c550e6</t>
  </si>
  <si>
    <t>0005-0004656</t>
  </si>
  <si>
    <t>c738d7cb-d784-b42c-f3c6-30216140c691</t>
  </si>
  <si>
    <t>0005-0004663</t>
  </si>
  <si>
    <t>d6469481-7634-85c8-4816-b28de110e162</t>
  </si>
  <si>
    <t>0005-0004668</t>
  </si>
  <si>
    <t>122b3a7d-daeb-abed-55f0-dd6ca31b2737</t>
  </si>
  <si>
    <t>0005-0004675</t>
  </si>
  <si>
    <t>c34b874f-bb87-9a60-54b0-eec095c13aed</t>
  </si>
  <si>
    <t>0005-0004677</t>
  </si>
  <si>
    <t>77bd3760-fad0-ef60-afa7-065a06933612</t>
  </si>
  <si>
    <t>0005-0004688</t>
  </si>
  <si>
    <t>53cb6db2-222c-7056-be7e-abcf6bd640c3</t>
  </si>
  <si>
    <t>0005-0004694</t>
  </si>
  <si>
    <t>4523e494-4a28-44b3-a2a5-81672f206eba</t>
  </si>
  <si>
    <t>a7ddde2b-6511-8de8-d65b-8fee7990ebf0</t>
  </si>
  <si>
    <t>0005-0004696</t>
  </si>
  <si>
    <t>75839057-2350-89b7-16d7-0cfbfcabb65e</t>
  </si>
  <si>
    <t>0005-0004700</t>
  </si>
  <si>
    <t>093dd201-7633-4cf7-969a-a4d70d66c1e4</t>
  </si>
  <si>
    <t>61697bf0-9c9f-a5f4-61c4-feb8ea7ce56f</t>
  </si>
  <si>
    <t>0005-0004706</t>
  </si>
  <si>
    <t>9d52f17b-09f0-8116-4632-b5c7ca8753bb</t>
  </si>
  <si>
    <t>0005-0004715</t>
  </si>
  <si>
    <t>72523136-0c20-2cc4-c27a-64fe2cd7b25a</t>
  </si>
  <si>
    <t>0005-0004720</t>
  </si>
  <si>
    <t>32fed747-bcec-3df2-42d4-41f1f191f96a</t>
  </si>
  <si>
    <t>0005-0004740</t>
  </si>
  <si>
    <t>65b7433a-60d7-389f-0b31-114efeec2a93</t>
  </si>
  <si>
    <t>0005-0004748</t>
  </si>
  <si>
    <t>b925c240-1643-e78c-bcc0-eccb63a373f9</t>
  </si>
  <si>
    <t>0005-0004755</t>
  </si>
  <si>
    <t>ef402201-a184-b337-84ef-00b05ed7095f</t>
  </si>
  <si>
    <t>0005-0004762</t>
  </si>
  <si>
    <t>182397a7-0db1-42d6-ba5a-9a7acd6e57e9</t>
  </si>
  <si>
    <t>0005-0004765</t>
  </si>
  <si>
    <t>a3354d73-3c94-f70b-3aa3-ff6aa8671ca5</t>
  </si>
  <si>
    <t>4317267b-10c1-1fa0-d191-05b947e58131</t>
  </si>
  <si>
    <t>0005-0004767</t>
  </si>
  <si>
    <t>16bfd671-ae9a-075d-8b9a-e814793a8502</t>
  </si>
  <si>
    <t>0005-0004773</t>
  </si>
  <si>
    <t>ca6078b3-7c29-9cf2-a103-5a370288f0dd</t>
  </si>
  <si>
    <t>0005-0004775</t>
  </si>
  <si>
    <t>5c641f48-6589-07f7-7ddb-8deed63ed42b</t>
  </si>
  <si>
    <t>0005-0004785</t>
  </si>
  <si>
    <t>13245160-7bf7-1f3f-56b5-51e2a6b75899</t>
  </si>
  <si>
    <t>0005-0004789</t>
  </si>
  <si>
    <t>83f4de4b-f403-0388-270c-af5834dc015e</t>
  </si>
  <si>
    <t>0005-0004807</t>
  </si>
  <si>
    <t>4f7ac1f4-885e-566a-2e3a-2ee809ddfd8d</t>
  </si>
  <si>
    <t>0005-0004812</t>
  </si>
  <si>
    <t>794187a1-cd06-4a16-a3d7-4b2fd8c08ec5</t>
  </si>
  <si>
    <t>0005-0004816</t>
  </si>
  <si>
    <t>a5f0a6d7-add5-2a05-a5a0-3ae2d35605ba</t>
  </si>
  <si>
    <t>73cb7f86-e0c2-122b-a3ab-a752c93aa0d9</t>
  </si>
  <si>
    <t>0005-0004817</t>
  </si>
  <si>
    <t>c9a851b3-86c3-4e14-9cde-1aa511fedcf3</t>
  </si>
  <si>
    <t>0005-0004824</t>
  </si>
  <si>
    <t>85aa5090-09f9-204c-8371-cb47c36c7f54</t>
  </si>
  <si>
    <t>32960efa-398f-5767-993e-3e8bfbea3ebb</t>
  </si>
  <si>
    <t>0005-0004827</t>
  </si>
  <si>
    <t>96b2779b-733d-9885-22d0-65b59f22af7e</t>
  </si>
  <si>
    <t>0005-0004831</t>
  </si>
  <si>
    <t>ace6d84c-6052-22b2-2143-c4403bcc1c6b</t>
  </si>
  <si>
    <t>0005-0004832</t>
  </si>
  <si>
    <t>dcb6c8f1-e6fb-bfea-526a-a64197be3a81</t>
  </si>
  <si>
    <t>0005-0004837</t>
  </si>
  <si>
    <t>f8a3730d-eff8-5d5a-eb90-5679c7c4c546</t>
  </si>
  <si>
    <t>0005-0004845</t>
  </si>
  <si>
    <t>339d7314-2b60-da5d-d01c-985ba60331be</t>
  </si>
  <si>
    <t>0005-0004849</t>
  </si>
  <si>
    <t>3ad2fc14-a16d-4f2a-b645-85918462a1f9</t>
  </si>
  <si>
    <t>0005-0004852</t>
  </si>
  <si>
    <t>00da7c04-bd5e-6c7f-cd76-d328b800103f</t>
  </si>
  <si>
    <t>6a10f5c4-d5df-55f4-54e4-daa51a717ff3</t>
  </si>
  <si>
    <t>0005-0004855</t>
  </si>
  <si>
    <t>bd9663d6-7dde-4447-93af-4d8fbd7b3812</t>
  </si>
  <si>
    <t>0005-0004858</t>
  </si>
  <si>
    <t>1ca964bb-3a68-4c70-ec29-4942ba165160</t>
  </si>
  <si>
    <t>c5d83894-a48f-fa42-01d9-53881187b36e</t>
  </si>
  <si>
    <t>0005-0004860</t>
  </si>
  <si>
    <t>3b4e925e-ccea-54c9-b93f-b3a72637cf3b</t>
  </si>
  <si>
    <t>0005-0004865</t>
  </si>
  <si>
    <t>1aaf8dfe-fd98-f839-7e71-77f98ad3f93a</t>
  </si>
  <si>
    <t>0005-0004868</t>
  </si>
  <si>
    <t>0585a6df-76a4-87a1-11d5-2251f9c50494</t>
  </si>
  <si>
    <t>0005-0004874</t>
  </si>
  <si>
    <t>9c54e009-1caf-0200-24d8-6449a344e55b</t>
  </si>
  <si>
    <t>0005-0004886</t>
  </si>
  <si>
    <t>f06d496c-9ae1-476b-a624-423a9cebc891</t>
  </si>
  <si>
    <t>6fc9326a-2d8d-b920-0f1b-0589a3109e6a</t>
  </si>
  <si>
    <t>0005-0004888</t>
  </si>
  <si>
    <t>abd9e283-45f0-56b2-1b23-211736d2ba41</t>
  </si>
  <si>
    <t>0005-0004893</t>
  </si>
  <si>
    <t>bf0096ef-778f-13b7-7edc-2e0215fcc3dd</t>
  </si>
  <si>
    <t>0005-0004901</t>
  </si>
  <si>
    <t>45b22b09-07eb-a955-1c53-167822a69add</t>
  </si>
  <si>
    <t>0005-0004905</t>
  </si>
  <si>
    <t>4dd5882f-7655-218c-d436-00c445bbc6c6</t>
  </si>
  <si>
    <t>0005-0004921</t>
  </si>
  <si>
    <t>3a2c3acb-37f9-cc11-a6ef-a0e3918b8e46</t>
  </si>
  <si>
    <t>0005-0004928</t>
  </si>
  <si>
    <t>5793946f-940b-bcc9-0236-b1164d293646</t>
  </si>
  <si>
    <t>0005-0004933</t>
  </si>
  <si>
    <t>e3f27ca6-cd20-dbc0-2472-006cae3338eb</t>
  </si>
  <si>
    <t>0005-0004943</t>
  </si>
  <si>
    <t>3ad97f03-8c56-a46a-be1b-ac086e1a2d01</t>
  </si>
  <si>
    <t>0005-0004960</t>
  </si>
  <si>
    <t>bf94b9ab-d988-56b8-7b98-c5fc688686b2</t>
  </si>
  <si>
    <t>0006-0000265</t>
  </si>
  <si>
    <t>f7f5941e-a353-11d7-5d5f-4846f924df82</t>
  </si>
  <si>
    <t>0006-0001386</t>
  </si>
  <si>
    <t>1fef26a4-20fa-1f21-ca77-1cf431f5fb64</t>
  </si>
  <si>
    <t>0006-0002370</t>
  </si>
  <si>
    <t>1875aff0-0227-77ca-3910-80b805f917da</t>
  </si>
  <si>
    <t>0006-0002383</t>
  </si>
  <si>
    <t>714fa393-d51b-52c3-70a3-e959dc2c9c78</t>
  </si>
  <si>
    <t>0006-0002387</t>
  </si>
  <si>
    <t>8c226b8d-da4c-a540-af18-5cec58f76afc</t>
  </si>
  <si>
    <t>0006-0002390</t>
  </si>
  <si>
    <t>605c0819-7229-b2ae-bf9c-4b0dc7dd4dea</t>
  </si>
  <si>
    <t>0006-0002396</t>
  </si>
  <si>
    <t>98fe7194-e720-ee87-e8b0-31a3b349b62d</t>
  </si>
  <si>
    <t>0001-0011682</t>
  </si>
  <si>
    <t>eeb46b39-3e9b-14b5-2b51-5b6893bfe0b3</t>
  </si>
  <si>
    <t>0001-0011683</t>
  </si>
  <si>
    <t>baee565d-26e1-0ccd-cd34-b1512fa17aec</t>
  </si>
  <si>
    <t>0006-0002412</t>
  </si>
  <si>
    <t>ce96c1e5-63d0-ad69-e471-33529fc708bf</t>
  </si>
  <si>
    <t>0006-0002414</t>
  </si>
  <si>
    <t>f4e31f7e-16de-a73a-85d7-501d14871f2d</t>
  </si>
  <si>
    <t>0001-0012036</t>
  </si>
  <si>
    <t>82205c8c-2e4e-fe2f-965b-57de7859b56a</t>
  </si>
  <si>
    <t>0001-0012598</t>
  </si>
  <si>
    <t>1c5df79e-1c53-128e-b832-fa044147c1e6</t>
  </si>
  <si>
    <t>0006-0003938</t>
  </si>
  <si>
    <t>8d1f0f8b-52fa-1872-5a2c-7547011d84ad</t>
  </si>
  <si>
    <t>0006-0003952</t>
  </si>
  <si>
    <t>1f39fe7f-e1f8-4354-70ee-f98cb514ecb2</t>
  </si>
  <si>
    <t>0006-0003965</t>
  </si>
  <si>
    <t>9ff737e9-e9b5-dfe6-0c31-a26015be6d60</t>
  </si>
  <si>
    <t>0006-0003980</t>
  </si>
  <si>
    <t>32d4e32f-3012-b869-5a97-14ed08870b14</t>
  </si>
  <si>
    <t>0006-0003994</t>
  </si>
  <si>
    <t>893417ea-e063-2453-c734-e574c57349bc</t>
  </si>
  <si>
    <t>0001-0013839</t>
  </si>
  <si>
    <t>7de77af9-0122-4bf9-bd6d-9ef2fb66bb88</t>
  </si>
  <si>
    <t>0007-0000235</t>
  </si>
  <si>
    <t>6e2b69b0-0b5e-18b5-db83-07e2b6b45601</t>
  </si>
  <si>
    <t>0007-0000255</t>
  </si>
  <si>
    <t>7f6563d1-7106-44ae-5405-5195c3375c32</t>
  </si>
  <si>
    <t>0007-0001081</t>
  </si>
  <si>
    <t>e018df9a-7cb6-2fa8-d6a6-c006c475a68c</t>
  </si>
  <si>
    <t>0007-0001091</t>
  </si>
  <si>
    <t>5a6869b5-f551-a840-96f1-7665caa6db11</t>
  </si>
  <si>
    <t>0007-0001102</t>
  </si>
  <si>
    <t>56ea50c4-fdef-7a08-10e8-7da981e7c140</t>
  </si>
  <si>
    <t>0007-0001115</t>
  </si>
  <si>
    <t>e6aafc30-4f05-7c8f-7a4b-31197c8edfa9</t>
  </si>
  <si>
    <t>0007-0001410</t>
  </si>
  <si>
    <t>06f7643d-fb56-b3d8-965d-3026dae84b85</t>
  </si>
  <si>
    <t>0007-0001948</t>
  </si>
  <si>
    <t>LSW interaction: On / Below reporting threshold</t>
  </si>
  <si>
    <t>c652f721-6ccb-4091-969d-87b00a7164bd</t>
  </si>
  <si>
    <t>ANOM-0000006</t>
  </si>
  <si>
    <t>39d09dd2-597a-301e-18c7-7cd138b3bf90</t>
  </si>
  <si>
    <t>0007-0003435</t>
  </si>
  <si>
    <t>d1dfc9f8-d48f-4fe7-6156-e60403708c76</t>
  </si>
  <si>
    <t>0007-0003730</t>
  </si>
  <si>
    <t>e745a058-cb20-7467-a356-ce87a70ec3ba</t>
  </si>
  <si>
    <t>0007-0003968</t>
  </si>
  <si>
    <t>07cdfe3a-9524-b57b-07a9-a414cca52925</t>
  </si>
  <si>
    <t>0007-0004221</t>
  </si>
  <si>
    <t>c00bf2a0-b4c7-daba-042d-37f1c0973bd5</t>
  </si>
  <si>
    <t>0007-0005770</t>
  </si>
  <si>
    <t>fb4e8117-177f-bc2b-da8c-4fb49bfccaaf</t>
  </si>
  <si>
    <t>0007-0005775</t>
  </si>
  <si>
    <t>e4ca693c-1cb6-528f-36c7-3362a6f1d582</t>
  </si>
  <si>
    <t>0007-0005784</t>
  </si>
  <si>
    <t>ffecf511-41eb-e3da-16aa-a122384609da</t>
  </si>
  <si>
    <t>0007-0005797</t>
  </si>
  <si>
    <t>b3d2ae6f-aa58-0f17-868d-ebd7bd35b793</t>
  </si>
  <si>
    <t>0007-0005803</t>
  </si>
  <si>
    <t>5b07466e-7a0b-3864-a39e-eb3b71749208</t>
  </si>
  <si>
    <t>0007-0005813</t>
  </si>
  <si>
    <t>f0b9429b-9581-775d-5a82-89553c765ab4</t>
  </si>
  <si>
    <t>0002-0000591</t>
  </si>
  <si>
    <t>fa18eee6-8587-fea8-0f89-4d53523fe750</t>
  </si>
  <si>
    <t>0008-0001657</t>
  </si>
  <si>
    <t>f3f3c4bf-7171-1de8-70cd-5e6a0d1671ca</t>
  </si>
  <si>
    <t>0002-0000006</t>
  </si>
  <si>
    <t>65e338e5-80fd-f241-ac54-c7616e21f276</t>
  </si>
  <si>
    <t>0008-0002003</t>
  </si>
  <si>
    <t>3cd8d303-4d9b-2918-c6c0-4a8067502a8b</t>
  </si>
  <si>
    <t>0008-0002019</t>
  </si>
  <si>
    <t>91bf0388-2a6a-3786-c5b5-628cc60aebad</t>
  </si>
  <si>
    <t>0008-0002065</t>
  </si>
  <si>
    <t>1044c7bc-128d-a871-8ead-98da3a4ae902</t>
  </si>
  <si>
    <t>0008-0002099</t>
  </si>
  <si>
    <t>9277c15f-dd3f-c8c1-0339-6528d249d53d</t>
  </si>
  <si>
    <t>0008-0002286</t>
  </si>
  <si>
    <t>549723d3-c698-418c-8e7e-c11a19d77f7e</t>
  </si>
  <si>
    <t>ANOM-0000007</t>
  </si>
  <si>
    <t>b2b045ff-ad16-49af-ab0f-723ad81623e8</t>
  </si>
  <si>
    <t>ANOM-0000008</t>
  </si>
  <si>
    <t>91aaf9b3-1329-fc13-febf-a4e37baa047b</t>
  </si>
  <si>
    <t>0008-0006955</t>
  </si>
  <si>
    <t>3ddd0d2a-4b9c-b1a2-4387-26c6e0d3e694</t>
  </si>
  <si>
    <t>0002-0002850</t>
  </si>
  <si>
    <t>3ef63a86-44a4-4c8e-e850-8c9b1c168e34</t>
  </si>
  <si>
    <t>0008-0007622</t>
  </si>
  <si>
    <t>32061354-b215-810c-960f-57b3155e00e4</t>
  </si>
  <si>
    <t>0008-0007932</t>
  </si>
  <si>
    <t>cad1d1e2-3fa8-ee5a-af92-3948851db208</t>
  </si>
  <si>
    <t>0008-0008458</t>
  </si>
  <si>
    <t>3bf80608-98c6-6ab4-c290-b87f9f6d96e7</t>
  </si>
  <si>
    <t>0009-0000265</t>
  </si>
  <si>
    <t>b95cab10-6a67-f0f1-52be-d56ed6222576</t>
  </si>
  <si>
    <t>0009-0000524</t>
  </si>
  <si>
    <t>9b1f29b1-c5e3-48cb-83e9-58d3c8d6498e</t>
  </si>
  <si>
    <t>ANOM-0000009</t>
  </si>
  <si>
    <t>f4d96ec0-18a9-9cc2-f0d6-3044b5b8c426</t>
  </si>
  <si>
    <t>0009-0001114</t>
  </si>
  <si>
    <t>9afa1609-ffa3-44d9-aadf-e253dd2624fd</t>
  </si>
  <si>
    <t>ANOM-0000012</t>
  </si>
  <si>
    <t>38eb331c-e124-4877-9377-6eb85bb42894</t>
  </si>
  <si>
    <t>ANOM-0000013</t>
  </si>
  <si>
    <t>c64c6571-10ff-c93e-ae7a-64fad0ab28e2</t>
  </si>
  <si>
    <t>0002-0004690</t>
  </si>
  <si>
    <t>853b9f00-fa44-eb94-fa70-dfd082728e32</t>
  </si>
  <si>
    <t>0002-0004691</t>
  </si>
  <si>
    <t>c96454f8-fb0c-57a4-8f48-f72ec30ecd35</t>
  </si>
  <si>
    <t>0002-0004692</t>
  </si>
  <si>
    <t>2090656b-5f72-9ad2-373b-23ac2918c26f</t>
  </si>
  <si>
    <t>0002-0004703</t>
  </si>
  <si>
    <t>0d4c8cb2-4440-c1e3-d4b4-e50d613db3c3</t>
  </si>
  <si>
    <t>0002-0004715</t>
  </si>
  <si>
    <t>4fb36ea1-8cfd-1bb0-a6f0-e97d0ecefeca</t>
  </si>
  <si>
    <t>0002-0004724</t>
  </si>
  <si>
    <t>659583fd-1556-7841-467a-2688d513ac12</t>
  </si>
  <si>
    <t>0002-0004731</t>
  </si>
  <si>
    <t>4f4f6827-d580-c991-c502-069463061d90</t>
  </si>
  <si>
    <t>0002-0004734</t>
  </si>
  <si>
    <t>72514925-f03b-9477-bd59-adebce2e7319</t>
  </si>
  <si>
    <t>0002-0004737</t>
  </si>
  <si>
    <t>cf19a2a5-c946-b72e-1546-1fd5ae56f425</t>
  </si>
  <si>
    <t>0009-0003195</t>
  </si>
  <si>
    <t>4d22c092-94a8-9696-7e5e-1f64bda75528</t>
  </si>
  <si>
    <t>0009-0004845</t>
  </si>
  <si>
    <t>6fea90b7-2daa-b5a2-3d74-e2d6122b1152</t>
  </si>
  <si>
    <t>0009-0004854</t>
  </si>
  <si>
    <t>fae4f660-74c1-42ce-6072-d5299734f0b1</t>
  </si>
  <si>
    <t>0009-0004860</t>
  </si>
  <si>
    <t>34cd4c8e-14d2-5439-8dde-e40683a42fad</t>
  </si>
  <si>
    <t>0009-0004874</t>
  </si>
  <si>
    <t>bb541752-db09-aca6-2a4d-caac8d4ab4b8</t>
  </si>
  <si>
    <t>0009-0004884</t>
  </si>
  <si>
    <t>1a1fddcd-fbe7-2979-1ac9-64fcb7402681</t>
  </si>
  <si>
    <t>0009-0004891</t>
  </si>
  <si>
    <t>35c37d82-eb43-a596-ee19-068e7db953a6</t>
  </si>
  <si>
    <t>0009-0004897</t>
  </si>
  <si>
    <t>dfd10672-04ef-9c26-5336-96b56c0fee55</t>
  </si>
  <si>
    <t>0009-0004902</t>
  </si>
  <si>
    <t>39c5952d-0994-72e3-3c3c-5db5d75de8a0</t>
  </si>
  <si>
    <t>0009-0005664</t>
  </si>
  <si>
    <t>74e44a4a-be47-26b4-06c3-eda9929a94ba</t>
  </si>
  <si>
    <t>0002-0007374</t>
  </si>
  <si>
    <t>8115fb7b-1209-5bed-932f-6ffb7c75f987</t>
  </si>
  <si>
    <t>0009-0008534</t>
  </si>
  <si>
    <t>7bb51c7b-982f-0cf6-3ed2-a5d647407a86</t>
  </si>
  <si>
    <t>0009-0008543</t>
  </si>
  <si>
    <t>6a5a9222-2f3f-3755-65a8-791bc6e70866</t>
  </si>
  <si>
    <t>0010-0001156</t>
  </si>
  <si>
    <t>3392bffa-0b96-4a52-b9e4-b2a9f2dfeab2</t>
  </si>
  <si>
    <t>ANOM-0000002</t>
  </si>
  <si>
    <t>83163342-d246-40ab-986a-d7368c817213</t>
  </si>
  <si>
    <t>ANOM-0000001</t>
  </si>
  <si>
    <t>5b0851ab-ae41-8365-30ae-59a874327d76</t>
  </si>
  <si>
    <t>0010-0001714</t>
  </si>
  <si>
    <t>ca408b8d-78fe-8a5f-d8c4-efa6c7c625d7</t>
  </si>
  <si>
    <t>0010-0001721</t>
  </si>
  <si>
    <t>037e1b34-3878-58e4-fdf4-cb4b07fd3807</t>
  </si>
  <si>
    <t>0010-0002021</t>
  </si>
  <si>
    <t>e4b2e767-4d53-fe34-3b23-1c50d26b1894</t>
  </si>
  <si>
    <t>0010-0004169</t>
  </si>
  <si>
    <t>62798eb9-9e33-3894-bb79-12818a21f151</t>
  </si>
  <si>
    <t>0010-0004715</t>
  </si>
  <si>
    <t>00279fe9-68c5-afa3-d719-9bcd5629fbe4</t>
  </si>
  <si>
    <t>0002-0010957</t>
  </si>
  <si>
    <t>a7e50ac5-8ec1-d007-dd48-fc11d73f89c0</t>
  </si>
  <si>
    <t>0002-0010996</t>
  </si>
  <si>
    <t>4a5357cb-2266-63ef-5221-1a0cc4c3f610</t>
  </si>
  <si>
    <t>0002-0011015</t>
  </si>
  <si>
    <t>913627c1-9c03-fe51-336b-8923d7746cf9</t>
  </si>
  <si>
    <t>0002-0011044</t>
  </si>
  <si>
    <t>157d49ef-624b-7bca-c9b7-d3a33b2fe969</t>
  </si>
  <si>
    <t>0002-0011438</t>
  </si>
  <si>
    <t>c1ee473f-e3f8-a5dc-21a9-764c1ce15c40</t>
  </si>
  <si>
    <t>0002-0011533</t>
  </si>
  <si>
    <t>53f039fd-6633-ef98-22a2-e28bfd8f7331</t>
  </si>
  <si>
    <t>0002-0011568</t>
  </si>
  <si>
    <t>6e1f44f2-f069-8852-1d6e-aafb15a8f0e1</t>
  </si>
  <si>
    <t>0002-0011602</t>
  </si>
  <si>
    <t>8a2f1702-bab4-b2ca-f44e-53abfd524837</t>
  </si>
  <si>
    <t>0002-0012087</t>
  </si>
  <si>
    <t>1904f1aa-36b9-f464-577a-2ebfe822cd72</t>
  </si>
  <si>
    <t>0002-0012158</t>
  </si>
  <si>
    <t>047365ed-0cb8-b930-f1a8-839fd9ae2203</t>
  </si>
  <si>
    <t>0011-0000295</t>
  </si>
  <si>
    <t>0712b08d-9e6e-cbd2-9c4b-37230c954277</t>
  </si>
  <si>
    <t>0011-0000317</t>
  </si>
  <si>
    <t>896656b5-d6cf-fb46-3321-6a716d77e675</t>
  </si>
  <si>
    <t>0011-0000330</t>
  </si>
  <si>
    <t>2064adf3-0e61-346d-058f-841d0bcff45e</t>
  </si>
  <si>
    <t>0011-0000339</t>
  </si>
  <si>
    <t>7ec1e24a-e90f-1c54-ed75-b18d6d16b23d</t>
  </si>
  <si>
    <t>0011-0000355</t>
  </si>
  <si>
    <t>ca47adad-b0cd-f3df-001e-d11b48d1b63c</t>
  </si>
  <si>
    <t>0002-0013879</t>
  </si>
  <si>
    <t>84c80c96-c98f-2f13-6227-7b78eb5d4ae9</t>
  </si>
  <si>
    <t>0002-0013951</t>
  </si>
  <si>
    <t>e9b67e70-2508-fbae-adcc-6debdc281456</t>
  </si>
  <si>
    <t>0011-0001462</t>
  </si>
  <si>
    <t>40c661cd-d214-7c73-faa3-f41fd5209d51</t>
  </si>
  <si>
    <t>0011-0001469</t>
  </si>
  <si>
    <t>c02e68bc-b3f6-0d07-05c1-a99585183669</t>
  </si>
  <si>
    <t>0011-0001474</t>
  </si>
  <si>
    <t>43065824-64a7-56e4-7084-deab0fd18b9b</t>
  </si>
  <si>
    <t>0011-0001478</t>
  </si>
  <si>
    <t>5e65bbd5-014b-d08f-cadb-2130695b5bf8</t>
  </si>
  <si>
    <t>0011-0001483</t>
  </si>
  <si>
    <t>0c9590e8-b6f2-1819-22ca-e812b4b76a86</t>
  </si>
  <si>
    <t>0011-0001489</t>
  </si>
  <si>
    <t>d4f66f4b-a298-d5bc-eac3-a0893e89fe18</t>
  </si>
  <si>
    <t>0011-0001492</t>
  </si>
  <si>
    <t>180b2ad8-a0f2-c1c9-d726-2e92d6adcc7a</t>
  </si>
  <si>
    <t>0011-0001498</t>
  </si>
  <si>
    <t>65eb8b15-558e-7e9f-d27d-8f110b5bf21f</t>
  </si>
  <si>
    <t>0011-0001501</t>
  </si>
  <si>
    <t>4dce124f-ed06-407c-99f1-9baa9efded00</t>
  </si>
  <si>
    <t>19321f9e-2cca-e441-0286-a1a66226f122</t>
  </si>
  <si>
    <t>0011-0001504</t>
  </si>
  <si>
    <t>a90367a7-47cd-aba0-ff30-53a8c60941f5</t>
  </si>
  <si>
    <t>0011-0001506</t>
  </si>
  <si>
    <t>9dcd7cca-db81-95e5-4251-447c212b3767</t>
  </si>
  <si>
    <t>0011-0001510</t>
  </si>
  <si>
    <t>c1c3c497-8189-a5e9-2e76-cbd0a827cc70</t>
  </si>
  <si>
    <t>0011-0001518</t>
  </si>
  <si>
    <t>3ed96f8a-25fc-a03a-3967-acae9385a002</t>
  </si>
  <si>
    <t>0011-0001521</t>
  </si>
  <si>
    <t>0c54d4ad-1405-ede4-8f5c-69270833298d</t>
  </si>
  <si>
    <t>0011-0001526</t>
  </si>
  <si>
    <t>634e0637-efb4-4897-ad12-03507ec09f2f</t>
  </si>
  <si>
    <t>0011-0001528</t>
  </si>
  <si>
    <t>f3d98bd4-77ca-f134-71c6-2d17df46a04d</t>
  </si>
  <si>
    <t>d5739ecf-f6d2-7a55-845c-73a5ab3a164b</t>
  </si>
  <si>
    <t>0011-0001530</t>
  </si>
  <si>
    <t>6d2edc5a-344e-5c36-9e17-3367b977b2cb</t>
  </si>
  <si>
    <t>0011-0001534</t>
  </si>
  <si>
    <t>45eb28ec-0c67-de71-b5d4-0b73d8921a68</t>
  </si>
  <si>
    <t>0011-0001542</t>
  </si>
  <si>
    <t>8104f030-97b9-41e8-9506-0d1eab34a909</t>
  </si>
  <si>
    <t>0f4c298c-62f0-0ab3-03c0-ca25bedb27cc</t>
  </si>
  <si>
    <t>0011-0001546</t>
  </si>
  <si>
    <t>211cc6ce-f407-ec1d-e67f-d5a3be88061f</t>
  </si>
  <si>
    <t>0011-0001548</t>
  </si>
  <si>
    <t>2b0ab722-41c0-f67b-8c3d-91aec88384da</t>
  </si>
  <si>
    <t>0011-0001551</t>
  </si>
  <si>
    <t>262c99e5-f423-e5b7-ceb1-6bdd0bbf042f</t>
  </si>
  <si>
    <t>0011-0001552</t>
  </si>
  <si>
    <t>1007c87e-2b22-6da1-3b15-cecd7db0c2bb</t>
  </si>
  <si>
    <t>0011-0001553</t>
  </si>
  <si>
    <t>a0233c26-9ead-bdb6-dabf-769d02140835</t>
  </si>
  <si>
    <t>0011-0001554</t>
  </si>
  <si>
    <t>9459cedd-8c72-46ce-a721-d96b7e634f7b</t>
  </si>
  <si>
    <t>0011-0001555</t>
  </si>
  <si>
    <t>27a2107c-11d0-66a0-ee15-25281e78d4d0</t>
  </si>
  <si>
    <t>25c29e41-1518-0671-3c74-ae9f3bb5b4c5</t>
  </si>
  <si>
    <t>0011-0001564</t>
  </si>
  <si>
    <t>680bc229-1742-4e1e-aba8-ff641306d9e6</t>
  </si>
  <si>
    <t>cda91b06-9971-29d5-3413-264adb23d823</t>
  </si>
  <si>
    <t>0011-0001568</t>
  </si>
  <si>
    <t>4ab1fb25-95ed-9fd9-76df-3d2b26df72c1</t>
  </si>
  <si>
    <t>0011-0001570</t>
  </si>
  <si>
    <t>cff3f559-f522-ba9f-4a57-b417ae4fc3c9</t>
  </si>
  <si>
    <t>0011-0001573</t>
  </si>
  <si>
    <t>d283ef37-cae3-b885-3fae-6cbdaffc3b9b</t>
  </si>
  <si>
    <t>0011-0001577</t>
  </si>
  <si>
    <t>4843b2a8-8a61-63f5-bc86-401921e76181</t>
  </si>
  <si>
    <t>0011-0001578</t>
  </si>
  <si>
    <t>e7290ed1-9f1c-ab96-8124-0210f8087866</t>
  </si>
  <si>
    <t>0011-0001579</t>
  </si>
  <si>
    <t>0a8d9b96-8622-7f57-f907-aec9ab591d40</t>
  </si>
  <si>
    <t>0011-0001583</t>
  </si>
  <si>
    <t>a7f5a339-db77-e7af-3628-302b9fafd1ef</t>
  </si>
  <si>
    <t>0011-0001589</t>
  </si>
  <si>
    <t>29f6d8fd-4556-45ac-b77e-b25e641e363b</t>
  </si>
  <si>
    <t>0011-0001595</t>
  </si>
  <si>
    <t>963b0af6-f7f3-d3b2-1487-216c0f45d896</t>
  </si>
  <si>
    <t>6980a8ab-ab04-545d-ac3e-b5095944dbdc</t>
  </si>
  <si>
    <t>0011-0001597</t>
  </si>
  <si>
    <t>7c21a37c-d8a2-415e-9963-b3638cfa954a</t>
  </si>
  <si>
    <t>7d8a8099-be42-8ba7-01ae-3a4aa19c1802</t>
  </si>
  <si>
    <t>0011-0001602</t>
  </si>
  <si>
    <t>d118590a-926e-731d-4ca0-8cf98a828764</t>
  </si>
  <si>
    <t>0011-0001608</t>
  </si>
  <si>
    <t>5fe9bd38-ee21-3890-fe7b-ac52fc0af840</t>
  </si>
  <si>
    <t>0011-0001625</t>
  </si>
  <si>
    <t>4ac90edf-ac89-880e-4d40-83166a1430e8</t>
  </si>
  <si>
    <t>0011-0001629</t>
  </si>
  <si>
    <t>ed83a385-8655-4df2-190a-d585260ea6c8</t>
  </si>
  <si>
    <t>0011-0001654</t>
  </si>
  <si>
    <t>1832692c-c953-e347-81e9-f14e3fb9b73c</t>
  </si>
  <si>
    <t>0011-0001657</t>
  </si>
  <si>
    <t>d5e91811-7a66-fd7e-cee5-f3e46c129637</t>
  </si>
  <si>
    <t>0011-0001659</t>
  </si>
  <si>
    <t>fbd754bb-94bc-de3f-a7e2-4b0cc585e6b0</t>
  </si>
  <si>
    <t>0011-0001661</t>
  </si>
  <si>
    <t>924c56fb-a237-2ee8-dbc3-74cdda7b4f90</t>
  </si>
  <si>
    <t>0011-0001666</t>
  </si>
  <si>
    <t>6386ed6b-b0e7-4716-ad4b-8e909aee108a</t>
  </si>
  <si>
    <t>7e70ba53-d257-acc0-9713-eb1b063b96d5</t>
  </si>
  <si>
    <t>0011-0001670</t>
  </si>
  <si>
    <t>dd646b9e-8ea2-0160-6968-d16baf3c957c</t>
  </si>
  <si>
    <t>0011-0001672</t>
  </si>
  <si>
    <t>962f3ebf-53ac-90f5-a6dc-9cdc06e0cf09</t>
  </si>
  <si>
    <t>0011-0001675</t>
  </si>
  <si>
    <t>bdd61e82-59fc-4b9c-85e6-bdc258586c86</t>
  </si>
  <si>
    <t>0011-0001680</t>
  </si>
  <si>
    <t>7fd61fbf-3681-01cd-4768-d36268f3280d</t>
  </si>
  <si>
    <t>45a1b279-7d4b-0c0b-e3da-9741b882d2f3</t>
  </si>
  <si>
    <t>0011-0001700</t>
  </si>
  <si>
    <t>5f5a7a27-fbc2-34f4-065b-229755a21005</t>
  </si>
  <si>
    <t>0011-0001710</t>
  </si>
  <si>
    <t>2c1e2673-14ea-296a-7e45-ee55a8f26f2a</t>
  </si>
  <si>
    <t>0011-0001719</t>
  </si>
  <si>
    <t>352d63b7-d286-f196-8a92-f6eadc9a4183</t>
  </si>
  <si>
    <t>0011-0001722</t>
  </si>
  <si>
    <t>db814943-43c9-a4c5-a49d-a88d62b3de91</t>
  </si>
  <si>
    <t>0011-0001729</t>
  </si>
  <si>
    <t>9b2ec8ff-2149-6520-cfb3-4b1bf4e12395</t>
  </si>
  <si>
    <t>0011-0001734</t>
  </si>
  <si>
    <t>78e37d9e-046a-0302-4ed5-67861feb5653</t>
  </si>
  <si>
    <t>0011-0001736</t>
  </si>
  <si>
    <t>43122202-7e13-4558-9f70-dcaa139f0061</t>
  </si>
  <si>
    <t>0011-0001738</t>
  </si>
  <si>
    <t>3dff1018-654b-cd6c-099f-29f84e208d01</t>
  </si>
  <si>
    <t>267a3d9f-285a-1647-5a10-32b441f1d712</t>
  </si>
  <si>
    <t>0011-0001740</t>
  </si>
  <si>
    <t>9b4a04a3-07de-1336-030a-a986a29000e5</t>
  </si>
  <si>
    <t>0011-0001743</t>
  </si>
  <si>
    <t>09fccff4-4407-825b-12ba-c4ef3b2d1f0b</t>
  </si>
  <si>
    <t>0011-0001748</t>
  </si>
  <si>
    <t>92aeae10-7a6c-4017-9500-caf4af577684</t>
  </si>
  <si>
    <t>0011-0001752</t>
  </si>
  <si>
    <t>cf6e23c1-3a9d-cb14-bc10-91785bc45db5</t>
  </si>
  <si>
    <t>cd2e68b5-ee34-e23f-73e3-8d72a9123e40</t>
  </si>
  <si>
    <t>0011-0001755</t>
  </si>
  <si>
    <t>6d17d330-db77-ee1c-9116-d66ab0978234</t>
  </si>
  <si>
    <t>0011-0001756</t>
  </si>
  <si>
    <t>92f51493-de12-4129-990b-c4c78e9a8018</t>
  </si>
  <si>
    <t>80cc0cca-d9f6-b455-85da-30418397a06c</t>
  </si>
  <si>
    <t>0011-0001758</t>
  </si>
  <si>
    <t>bca6406c-ec89-4b5d-ce24-facb75e7c395</t>
  </si>
  <si>
    <t>0011-0001764</t>
  </si>
  <si>
    <t>973f1699-31f0-2c20-c889-8c04266e2ac2</t>
  </si>
  <si>
    <t>0011-0001768</t>
  </si>
  <si>
    <t>a7be17a7-a888-19bd-0767-5f4294219c8a</t>
  </si>
  <si>
    <t>0011-0001771</t>
  </si>
  <si>
    <t>6de0c9f6-64de-1d2f-0fac-06ca9cdf28bf</t>
  </si>
  <si>
    <t>0011-0001780</t>
  </si>
  <si>
    <t>f2097111-dbe2-beaa-8972-b19f14a8a646</t>
  </si>
  <si>
    <t>0011-0001792</t>
  </si>
  <si>
    <t>5ef0ea90-b0c2-9cdd-f002-75443b73aacc</t>
  </si>
  <si>
    <t>0011-0001802</t>
  </si>
  <si>
    <t>60e4055f-0dca-1cd8-6f2b-839a034e33c6</t>
  </si>
  <si>
    <t>0011-0001810</t>
  </si>
  <si>
    <t>de051e7d-55dc-3352-1741-4a94cbeffa2c</t>
  </si>
  <si>
    <t>0011-0001813</t>
  </si>
  <si>
    <t>505a134e-c65f-ce3c-d627-737ad50a41c3</t>
  </si>
  <si>
    <t>0011-0001816</t>
  </si>
  <si>
    <t>60e7c338-7a2e-d0f6-4a0e-a9e21a2e2088</t>
  </si>
  <si>
    <t>0011-0001818</t>
  </si>
  <si>
    <t>bc7305cc-083c-499e-acc5-65674731cb10</t>
  </si>
  <si>
    <t>d6c31b3a-ffd9-c0c1-46ef-63e56d7e3f0c</t>
  </si>
  <si>
    <t>0011-0001822</t>
  </si>
  <si>
    <t>7bd29372-ef19-290b-29bb-9a232dd22130</t>
  </si>
  <si>
    <t>0011-0001833</t>
  </si>
  <si>
    <t>02e4d8e3-7d44-02eb-27e2-1da74c1b4d5f</t>
  </si>
  <si>
    <t>0011-0001838</t>
  </si>
  <si>
    <t>c986c408-7d3b-8607-1f7c-adad60b5cef9</t>
  </si>
  <si>
    <t>0011-0001853</t>
  </si>
  <si>
    <t>28b6e8f6-5e11-7457-e57a-ce9795f419b5</t>
  </si>
  <si>
    <t>0011-0001860</t>
  </si>
  <si>
    <t>f7af2fcb-6b87-56bc-0422-93fa5e7a2570</t>
  </si>
  <si>
    <t>0011-0001881</t>
  </si>
  <si>
    <t>5d7a46cf-3d06-77ec-8ee2-3c28e4e9732e</t>
  </si>
  <si>
    <t>0011-0001893</t>
  </si>
  <si>
    <t>f8fe512c-0aa3-eb4a-eb52-acf1deb43300</t>
  </si>
  <si>
    <t>0011-0001896</t>
  </si>
  <si>
    <t>2abb92a3-3d95-7adb-6ca1-6b79ebf36362</t>
  </si>
  <si>
    <t>0011-0001898</t>
  </si>
  <si>
    <t>8a0fab22-903e-b7e5-ed30-18e5a23d3e0c</t>
  </si>
  <si>
    <t>0011-0001901</t>
  </si>
  <si>
    <t>10625d78-50d3-4f4d-b655-c3883161e8f7</t>
  </si>
  <si>
    <t>0011-0001906</t>
  </si>
  <si>
    <t>4b53dfbc-142a-974f-0dfa-cf940304a2ae</t>
  </si>
  <si>
    <t>0011-0001904</t>
  </si>
  <si>
    <t>903eeb63-2fff-3768-1fe8-8a2451096175</t>
  </si>
  <si>
    <t>0c502d9c-46ea-fa36-2dea-8bf2f69f9756</t>
  </si>
  <si>
    <t>0011-0001947</t>
  </si>
  <si>
    <t>f47b8b96-1f9a-5a53-23de-2de695016a44</t>
  </si>
  <si>
    <t>0011-0001955</t>
  </si>
  <si>
    <t>6e8ed938-faa9-4501-223f-0f687b9a5947</t>
  </si>
  <si>
    <t>0011-0001963</t>
  </si>
  <si>
    <t>3df80891-5d24-a713-b654-2debc6b3a84d</t>
  </si>
  <si>
    <t>0011-0001966</t>
  </si>
  <si>
    <t>b209cf53-8c25-ed3f-3deb-1d558f1c7f3e</t>
  </si>
  <si>
    <t>0011-0001980</t>
  </si>
  <si>
    <t>89ae832d-dae4-4687-a1a6-0fd798be2511</t>
  </si>
  <si>
    <t>932fea1b-4f5e-55d2-3ab7-39875dd9ca78</t>
  </si>
  <si>
    <t>0011-0001983</t>
  </si>
  <si>
    <t>131631b5-2467-b197-9fe4-19db8d5f994e</t>
  </si>
  <si>
    <t>0011-0001985</t>
  </si>
  <si>
    <t>40fcaaae-2ce3-73d1-1cc5-15bebbe528dc</t>
  </si>
  <si>
    <t>0011-0001989</t>
  </si>
  <si>
    <t>047fea97-343b-0b45-a954-2cf5d78cb686</t>
  </si>
  <si>
    <t>0011-0002001</t>
  </si>
  <si>
    <t>ff2e350f-080d-43da-8bc2-5552289f2df0</t>
  </si>
  <si>
    <t>f8618a76-0475-1a80-4b1d-79a7a767c8b5</t>
  </si>
  <si>
    <t>0011-0002006</t>
  </si>
  <si>
    <t>ee61130e-a4d0-1d20-fb18-eed3049cba5b</t>
  </si>
  <si>
    <t>0011-0002008</t>
  </si>
  <si>
    <t>c3be3e9a-04eb-80e1-f1fd-640d255dfa45</t>
  </si>
  <si>
    <t>0011-0002014</t>
  </si>
  <si>
    <t>9a23c214-3d95-4533-ab21-8c1ea321a736</t>
  </si>
  <si>
    <t>1a35ea47-d3d8-d601-914d-811018baa738</t>
  </si>
  <si>
    <t>0011-0002015</t>
  </si>
  <si>
    <t>ec473df7-dc81-6a3e-93f3-cad84053b746</t>
  </si>
  <si>
    <t>0011-0002019</t>
  </si>
  <si>
    <t>126d140f-fe40-de98-e9c5-421b91093749</t>
  </si>
  <si>
    <t>0011-0002031</t>
  </si>
  <si>
    <t>34890b9e-b923-a160-a9ea-b10e85484dd5</t>
  </si>
  <si>
    <t>0011-0002042</t>
  </si>
  <si>
    <t>cf0fa7da-3a37-d23b-9878-99ed011ffc82</t>
  </si>
  <si>
    <t>0011-0002045</t>
  </si>
  <si>
    <t>a8efb67b-525c-336c-252d-84347f119c4f</t>
  </si>
  <si>
    <t>0011-0002047</t>
  </si>
  <si>
    <t>75622d4b-78f2-3448-6da4-8c8b9d98df68</t>
  </si>
  <si>
    <t>0011-0002057</t>
  </si>
  <si>
    <t>150af4f2-9e90-406f-864e-b7c2fa024657</t>
  </si>
  <si>
    <t>5c983fb7-7cb1-85d4-4cd4-2bd23b35d181</t>
  </si>
  <si>
    <t>0011-0002072</t>
  </si>
  <si>
    <t>c3459c83-2894-f66f-adda-a3322249e87a</t>
  </si>
  <si>
    <t>0002-0014779</t>
  </si>
  <si>
    <t>91606fb3-01c4-de50-aab9-041dd516ecfb</t>
  </si>
  <si>
    <t>0002-0014839</t>
  </si>
  <si>
    <t>4c666841-1b46-75e9-0202-cb1b711cbacf</t>
  </si>
  <si>
    <t>0002-0014884</t>
  </si>
  <si>
    <t>28bdd9e3-7e65-153d-9baf-a7416dd235df</t>
  </si>
  <si>
    <t>0011-0002355</t>
  </si>
  <si>
    <t>ae8d9d1e-8a82-d3e7-7f9f-ddccc83de375</t>
  </si>
  <si>
    <t>0002-0015034</t>
  </si>
  <si>
    <t>16dd0aa8-fec9-840f-9a15-582d66049144</t>
  </si>
  <si>
    <t>0002-0015096</t>
  </si>
  <si>
    <t>fc619503-5cb7-f533-bd36-b9f51e7c924a</t>
  </si>
  <si>
    <t>0002-0015141</t>
  </si>
  <si>
    <t>f4a6cb0f-8278-1156-0fc3-647e6a304239</t>
  </si>
  <si>
    <t>0002-0015148</t>
  </si>
  <si>
    <t>2e0e2412-7447-204b-13ed-a3e44d9a2155</t>
  </si>
  <si>
    <t>0002-0015151</t>
  </si>
  <si>
    <t>3dff3fe7-9653-2dec-f598-fad42ffb74b1</t>
  </si>
  <si>
    <t>0002-0015173</t>
  </si>
  <si>
    <t>13705db5-26ab-f60d-7ebc-7025a51a33f4</t>
  </si>
  <si>
    <t>0002-0015221</t>
  </si>
  <si>
    <t>36270521-1091-4823-c301-7e68dcbd8eb6</t>
  </si>
  <si>
    <t>0011-0002635</t>
  </si>
  <si>
    <t>98a82099-9a8d-c449-ced8-ec19900be508</t>
  </si>
  <si>
    <t>0002-0015253</t>
  </si>
  <si>
    <t>e7202011-f3e7-7d2e-e552-a9d86834b64e</t>
  </si>
  <si>
    <t>0002-0016422</t>
  </si>
  <si>
    <t>5e00cc89-3d68-d13d-eaf0-af02eedca392</t>
  </si>
  <si>
    <t>0002-0016565</t>
  </si>
  <si>
    <t>dd6f6da7-a2f0-831f-2c62-5f200d242835</t>
  </si>
  <si>
    <t>0011-0003896</t>
  </si>
  <si>
    <t>8a822094-7125-4a15-aa79-c5f28f37e90e</t>
  </si>
  <si>
    <t>0011-0003897</t>
  </si>
  <si>
    <t>fcc36e1b-5ec7-62ff-2507-599a65cb6f2b</t>
  </si>
  <si>
    <t>0011-0003898</t>
  </si>
  <si>
    <t>80c18b5b-6b73-45c4-bdc6-5155a522d353</t>
  </si>
  <si>
    <t>0011-0003904</t>
  </si>
  <si>
    <t>8cd48c59-9475-8f2d-4888-4f30a09cf127</t>
  </si>
  <si>
    <t>fdf0cc5f-013e-22f1-c76a-f6937ed45ce1</t>
  </si>
  <si>
    <t>0011-0003907</t>
  </si>
  <si>
    <t>c6f7fc64-b0a5-845f-897a-27aa9a2e0c04</t>
  </si>
  <si>
    <t>0011-0003908</t>
  </si>
  <si>
    <t>5b15c4f6-55b5-80e3-fd01-d42d5f0c82b7</t>
  </si>
  <si>
    <t>0011-0003917</t>
  </si>
  <si>
    <t>a90c466a-447b-bf4b-d1d2-b6bac4e03062</t>
  </si>
  <si>
    <t>0003-0000070</t>
  </si>
  <si>
    <t>d155f69c-31ed-cf2e-afd9-12fed44af4eb</t>
  </si>
  <si>
    <t>0003-0000074</t>
  </si>
  <si>
    <t>4e230d9a-fbf3-4deb-8fce-898f7e019321</t>
  </si>
  <si>
    <t>0012-0000246</t>
  </si>
  <si>
    <t>d22efbcc-d404-3fc6-95c5-fb87d58156d4</t>
  </si>
  <si>
    <t>0012-0000806</t>
  </si>
  <si>
    <t>7aa3b4d2-83c7-e5b5-604c-0ced0c75046a</t>
  </si>
  <si>
    <t>0012-0000818</t>
  </si>
  <si>
    <t>a99bcc5d-b07a-bfbc-b44d-90bfbaee7e91</t>
  </si>
  <si>
    <t>0012-0001161</t>
  </si>
  <si>
    <t>86087137-26f8-68e6-fe1f-89d0105880da</t>
  </si>
  <si>
    <t>0012-0001394</t>
  </si>
  <si>
    <t>09189a93-af43-e86e-f91a-c5d21e4e73e5</t>
  </si>
  <si>
    <t>0012-0001400</t>
  </si>
  <si>
    <t>f3d38759-c7af-642e-8447-506905c09197</t>
  </si>
  <si>
    <t>0012-0001925</t>
  </si>
  <si>
    <t>072757be-7396-4f92-1e16-96dece7c8dc4</t>
  </si>
  <si>
    <t>0012-0001933</t>
  </si>
  <si>
    <t>9e1b89b7-e6c1-2042-0319-c4f62956445c</t>
  </si>
  <si>
    <t>0012-0002165</t>
  </si>
  <si>
    <t>8a53ad49-2325-4628-2c82-08e970673826</t>
  </si>
  <si>
    <t>0003-0003029</t>
  </si>
  <si>
    <t>657b7769-04c3-d113-6b49-82aa8002dfc0</t>
  </si>
  <si>
    <t>0003-0003222</t>
  </si>
  <si>
    <t>c7d29eec-e23c-45c9-05ff-1dd9dc749b30</t>
  </si>
  <si>
    <t>0012-0003183</t>
  </si>
  <si>
    <t>676370b4-d6f4-adce-5022-86cdd1e44c14</t>
  </si>
  <si>
    <t>0012-0003715</t>
  </si>
  <si>
    <t>63099077-cf4e-a904-3594-3b39b3486dc6</t>
  </si>
  <si>
    <t>0012-0005022</t>
  </si>
  <si>
    <t>4fa4d573-c0a6-1e13-cdc8-2286c8ef4a5e</t>
  </si>
  <si>
    <t>0012-0005541</t>
  </si>
  <si>
    <t>b249b1ff-eaa5-68f2-3295-18bdb6f3a368</t>
  </si>
  <si>
    <t>0012-0006022</t>
  </si>
  <si>
    <t>81ae61d6-d291-0e01-b567-efb64b778d8a</t>
  </si>
  <si>
    <t>0013-0001154</t>
  </si>
  <si>
    <t>0d81ef95-63e5-b284-3332-f1bc16623774</t>
  </si>
  <si>
    <t>0013-0001645</t>
  </si>
  <si>
    <t>Below reporting threshold</t>
  </si>
  <si>
    <t>e9a2b716-1ab1-4de4-be6f-421970374c6b</t>
  </si>
  <si>
    <t>ANOM-0000003</t>
  </si>
  <si>
    <t>7053c52d-5563-e1fb-4e5f-cc527a388941</t>
  </si>
  <si>
    <t>0013-0002120</t>
  </si>
  <si>
    <t>d04c2eff-6510-25de-174b-c3688a3d681e</t>
  </si>
  <si>
    <t>0013-0002124</t>
  </si>
  <si>
    <t>410afe77-9afc-07b8-7d3b-f3f85cd18297</t>
  </si>
  <si>
    <t>0013-0002127</t>
  </si>
  <si>
    <t>4ea6cd88-ef1e-5e76-8e09-50bbf71db8f9</t>
  </si>
  <si>
    <t>0013-0002134</t>
  </si>
  <si>
    <t>688aadcd-dc1a-78a6-7cd8-cf20847693b0</t>
  </si>
  <si>
    <t>0013-0002138</t>
  </si>
  <si>
    <t>0f23c730-5af3-8547-f437-09797cabc74b</t>
  </si>
  <si>
    <t>0013-0002149</t>
  </si>
  <si>
    <t>a96a1c10-eef6-9a71-e34d-13be0fc36657</t>
  </si>
  <si>
    <t>0003-0007407</t>
  </si>
  <si>
    <t>0bb90dc2-18ff-122a-8767-43d380d07d02</t>
  </si>
  <si>
    <t>0013-0003088</t>
  </si>
  <si>
    <t>79d96259-e75c-bbab-07b2-ad2d2518474b</t>
  </si>
  <si>
    <t>0013-0003651</t>
  </si>
  <si>
    <t>d3aac953-4fb0-eeb7-fb80-98d1e78af684</t>
  </si>
  <si>
    <t>0013-0003653</t>
  </si>
  <si>
    <t>8e4d17c2-a407-40b3-88c6-4afc7a4500a9</t>
  </si>
  <si>
    <t>ANOM-0000015</t>
  </si>
  <si>
    <t>5a83f19c-c13b-4d3f-9a03-d404da6528ef</t>
  </si>
  <si>
    <t>0003-0008128</t>
  </si>
  <si>
    <t>2e8ecbbc-51df-9cd8-e733-13c0a4194186</t>
  </si>
  <si>
    <t>0003-0008129</t>
  </si>
  <si>
    <t>53c16d85-6e9c-9f69-045a-d38fd3238bb3</t>
  </si>
  <si>
    <t>0013-0004728</t>
  </si>
  <si>
    <t>5e005882-b28d-2035-4d6c-e322dce0f6c4</t>
  </si>
  <si>
    <t>0013-0004735</t>
  </si>
  <si>
    <t>395d3e62-06fb-e9d3-db4d-98e0375fe9a8</t>
  </si>
  <si>
    <t>0013-0005493</t>
  </si>
  <si>
    <t>46ca49eb-323d-3cf2-adc5-d09774599d9e</t>
  </si>
  <si>
    <t>0003-0009924</t>
  </si>
  <si>
    <t>2972116e-b366-9600-d43a-eb755242447e</t>
  </si>
  <si>
    <t>0013-0009021</t>
  </si>
  <si>
    <t>7f89818b-d980-b41e-ed5a-aecc2647b1aa</t>
  </si>
  <si>
    <t>0013-0009041</t>
  </si>
  <si>
    <t>230988b3-c208-6d93-34e4-325c1df6e55c</t>
  </si>
  <si>
    <t>0013-0009088</t>
  </si>
  <si>
    <t>ee0dfa00-dc8e-c16c-4c13-54be37eaff61</t>
  </si>
  <si>
    <t>0013-0009106</t>
  </si>
  <si>
    <t>819be2cb-db89-ec09-45bf-b758dba17672</t>
  </si>
  <si>
    <t>0013-0009131</t>
  </si>
  <si>
    <t>82605eae-3334-f285-1fd7-1f9b32452a1c</t>
  </si>
  <si>
    <t>0013-0010761</t>
  </si>
  <si>
    <t>8aabf2b0-8ed6-756e-2aea-444022e67aae</t>
  </si>
  <si>
    <t>0013-0010932</t>
  </si>
  <si>
    <t>de89d5a3-cdab-21e8-ebdb-589645d67a2a</t>
  </si>
  <si>
    <t>0013-0010956</t>
  </si>
  <si>
    <t>e25a6ce8-8249-24c5-bdfb-81fa27e64aad</t>
  </si>
  <si>
    <t>0013-0014013</t>
  </si>
  <si>
    <t>f64fd5d3-8726-1491-a00c-31feff98df67</t>
  </si>
  <si>
    <t>0013-0014018</t>
  </si>
  <si>
    <t>bd93fcaf-6a44-eba8-2b27-1a558566f135</t>
  </si>
  <si>
    <t>0013-0014123</t>
  </si>
  <si>
    <t>2d101278-1718-df0b-57e6-1af469f12bd9</t>
  </si>
  <si>
    <t>0013-0014130</t>
  </si>
  <si>
    <t>23bc1b7d-3dbe-87ec-8f5e-20b0da9d97cc</t>
  </si>
  <si>
    <t>0013-0014144</t>
  </si>
  <si>
    <t>80eae8cb-0159-e692-5efc-21a10d682845</t>
  </si>
  <si>
    <t>0013-0014143</t>
  </si>
  <si>
    <t>1f3b453c-f160-4d0c-a2ab-e3651b9d8af8</t>
  </si>
  <si>
    <t>eb3e240b-be4c-8b64-8430-d7c8f894edb1</t>
  </si>
  <si>
    <t>0013-0014161</t>
  </si>
  <si>
    <t>447ecde9-f67f-e403-6b16-fea22d059808</t>
  </si>
  <si>
    <t>0013-0014169</t>
  </si>
  <si>
    <t>09376ddf-0c52-2059-1586-50136c1c8a38</t>
  </si>
  <si>
    <t>0003-0021791</t>
  </si>
  <si>
    <t>f1dd03b9-0268-c712-7b0c-175b315d72a7</t>
  </si>
  <si>
    <t>0013-0016409</t>
  </si>
  <si>
    <t>a512a15e-5405-345a-56cf-7c4062f0edbd</t>
  </si>
  <si>
    <t>0013-0016485</t>
  </si>
  <si>
    <t>020b0f7b-cc86-ad4f-caaa-96f4d425cc6c</t>
  </si>
  <si>
    <t>0013-0016498</t>
  </si>
  <si>
    <t>6b079a54-7026-d90b-5f38-9513233b4f44</t>
  </si>
  <si>
    <t>0013-0016514</t>
  </si>
  <si>
    <t>a00b5496-aaf7-4fa2-bf6c-d490457d2f44</t>
  </si>
  <si>
    <t>cbb34269-29c5-af12-e0c6-8e8479b04c28</t>
  </si>
  <si>
    <t>0013-0016557</t>
  </si>
  <si>
    <t>985e1ded-d3ce-4bfb-8070-09949645348b</t>
  </si>
  <si>
    <t>0013-0016559</t>
  </si>
  <si>
    <t>cd9cb2b6-8a36-dfa1-61c2-9eac8af8b3de</t>
  </si>
  <si>
    <t>0013-0016591</t>
  </si>
  <si>
    <t>a4f47ac3-05f6-0c6b-9447-3d386bc553bd</t>
  </si>
  <si>
    <t>0013-0016626</t>
  </si>
  <si>
    <t>f7bbc498-53b7-43ee-83f4-ee5486bf91d2</t>
  </si>
  <si>
    <t>0013-0016724</t>
  </si>
  <si>
    <t>dc45b1f9-62e8-7516-5d84-bc21d31c7de3</t>
  </si>
  <si>
    <t>5520fa03-bd3a-8fae-bab6-48e621a73476</t>
  </si>
  <si>
    <t>0013-0016720</t>
  </si>
  <si>
    <t>fb846ee1-0db3-7e9f-1343-94acf6bf4e8f</t>
  </si>
  <si>
    <t>0013-0016752</t>
  </si>
  <si>
    <t>8d4e0e78-eeaa-949f-7bee-a05eed615acc</t>
  </si>
  <si>
    <t>0013-0016763</t>
  </si>
  <si>
    <t>7e67b5a3-2bd6-2590-f01f-3da237372be8</t>
  </si>
  <si>
    <t>0013-0016790</t>
  </si>
  <si>
    <t>e4ab887f-6d17-46df-bfad-5d16b7041468</t>
  </si>
  <si>
    <t>a1ff83bb-9434-275a-271d-ce29b1d08b2e</t>
  </si>
  <si>
    <t>0013-0016802</t>
  </si>
  <si>
    <t>8393c78e-1c77-e4ab-17e0-eaf9cab2efd5</t>
  </si>
  <si>
    <t>0013-0016856</t>
  </si>
  <si>
    <t>97f150df-39e4-45d8-174f-ea29e0401aa0</t>
  </si>
  <si>
    <t>0013-0016871</t>
  </si>
  <si>
    <t>9322a051-fbd6-65b0-5948-d8e15be2e9d1</t>
  </si>
  <si>
    <t>0013-0016883</t>
  </si>
  <si>
    <t>3c53776e-0974-7ca3-f1ba-ec9794186961</t>
  </si>
  <si>
    <t>0013-0016893</t>
  </si>
  <si>
    <t>0e4a92cf-eeeb-a384-0bc4-53f1d1a065f9</t>
  </si>
  <si>
    <t>0013-0016900</t>
  </si>
  <si>
    <t>d7607eef-504c-45bd-8864-04838a05da39</t>
  </si>
  <si>
    <t>32fbf42d-5057-d412-9c8b-43c11424de9e</t>
  </si>
  <si>
    <t>0013-0016906</t>
  </si>
  <si>
    <t>6b92874e-8136-19d9-a585-89e3257de87e</t>
  </si>
  <si>
    <t>0013-0016917</t>
  </si>
  <si>
    <t>bd543767-ef90-2936-6054-1ea4bdfb4abf</t>
  </si>
  <si>
    <t>0013-0016983</t>
  </si>
  <si>
    <t>ac2874b9-2fd3-48c9-59ed-4facb40bd2bf</t>
  </si>
  <si>
    <t>0013-0016993</t>
  </si>
  <si>
    <t>e27a095b-7070-19b3-fda0-3ed7501109c8</t>
  </si>
  <si>
    <t>0013-0017000</t>
  </si>
  <si>
    <t>f37484af-c7fc-a51f-902c-0662fc9307e8</t>
  </si>
  <si>
    <t>0013-0017006</t>
  </si>
  <si>
    <t>85298eba-a568-d3ef-8712-a7020b72353b</t>
  </si>
  <si>
    <t>0013-0017038</t>
  </si>
  <si>
    <t>2239d5fb-5e53-874a-395e-879a0d363b8f</t>
  </si>
  <si>
    <t>0013-0017056</t>
  </si>
  <si>
    <t>76e7e0f9-9dd3-40ca-824c-1b3b105cadc3</t>
  </si>
  <si>
    <t>0013-0017063</t>
  </si>
  <si>
    <t>f1a8e920-4f10-06b5-3c71-42e4b7580c80</t>
  </si>
  <si>
    <t>6560a1bd-6042-c382-c5a0-982634e400b1</t>
  </si>
  <si>
    <t>0013-0017128</t>
  </si>
  <si>
    <t>AS_Launch</t>
  </si>
  <si>
    <t>GirthWeld</t>
  </si>
  <si>
    <t>Support</t>
  </si>
  <si>
    <t>Tap</t>
  </si>
  <si>
    <t>Flange</t>
  </si>
  <si>
    <t>Valve</t>
  </si>
  <si>
    <t>GW_wt_dwn</t>
  </si>
  <si>
    <t>GW_wt_up</t>
  </si>
  <si>
    <t>Tee</t>
  </si>
  <si>
    <t>Bend</t>
  </si>
  <si>
    <t>Magnet</t>
  </si>
  <si>
    <t>Attachmnt</t>
  </si>
  <si>
    <t>AGM</t>
  </si>
  <si>
    <t>AE_Receiv</t>
  </si>
  <si>
    <t>DR_End</t>
  </si>
  <si>
    <t>Enniskillen Valve Site [11H-301V] / Start of run</t>
  </si>
  <si>
    <t>Circumferential</t>
  </si>
  <si>
    <t>2"</t>
  </si>
  <si>
    <t>Valve begin</t>
  </si>
  <si>
    <t>/Valve end</t>
  </si>
  <si>
    <t>wall thickness of 5.56mm in pipebook /Tee begin</t>
  </si>
  <si>
    <t>6"</t>
  </si>
  <si>
    <t>Tee end/Tee begin</t>
  </si>
  <si>
    <t>10"</t>
  </si>
  <si>
    <t>Tee end/Bend begin</t>
  </si>
  <si>
    <t>3.2D - 45° - Over</t>
  </si>
  <si>
    <t>wall thickness of 5.56mm in pipebook /Bend end</t>
  </si>
  <si>
    <t>ROSEN</t>
  </si>
  <si>
    <t>wall thickness of 5.56mm in pipebook /Bend begin</t>
  </si>
  <si>
    <t>3.0D - 45° - Sag</t>
  </si>
  <si>
    <t>2.1D - 45° - Left</t>
  </si>
  <si>
    <t>Bend end</t>
  </si>
  <si>
    <t>2.3D - 45° - Right</t>
  </si>
  <si>
    <t>AGM02</t>
  </si>
  <si>
    <t>2.2D - 44° - Over</t>
  </si>
  <si>
    <t>1.5D - 45° - Sag</t>
  </si>
  <si>
    <t>2.8D - 46° - Sag</t>
  </si>
  <si>
    <t>2.6D - 45° - Over</t>
  </si>
  <si>
    <t>1.9D - 45° - Left</t>
  </si>
  <si>
    <t>2.6D - 45° - Right</t>
  </si>
  <si>
    <t>Circumferential; Circumferential / Attachmnt</t>
  </si>
  <si>
    <t>2.0D - 44° - Over</t>
  </si>
  <si>
    <t>2.4D - 47° - Sag</t>
  </si>
  <si>
    <t>2.9D - 45° - Sag</t>
  </si>
  <si>
    <t>2.5D - 45° - Over</t>
  </si>
  <si>
    <t>2.5D - 46° - Left</t>
  </si>
  <si>
    <t>AGM03</t>
  </si>
  <si>
    <t>2.3D - 46° - Right</t>
  </si>
  <si>
    <t xml:space="preserve">wall thickness of 5.56mm in pipebook </t>
  </si>
  <si>
    <t>AGM04</t>
  </si>
  <si>
    <t>Bend begin</t>
  </si>
  <si>
    <t>2.8D - 90° - Left</t>
  </si>
  <si>
    <t>1.4D - 91° - Right</t>
  </si>
  <si>
    <t>2.4D - 45° - Over</t>
  </si>
  <si>
    <t>2.8D - 45° - Sag</t>
  </si>
  <si>
    <t>wall thickness of 7.80mm in pipebook /Bend begin</t>
  </si>
  <si>
    <t>3.2D - 46° - Sag</t>
  </si>
  <si>
    <t>2.2D - 45° - Over</t>
  </si>
  <si>
    <t xml:space="preserve">wall thickness of 7.80mm in pipebook </t>
  </si>
  <si>
    <t>3.0D - 90° - Left</t>
  </si>
  <si>
    <t>2.8D - 92° - Right</t>
  </si>
  <si>
    <t>4.4D - 23° - Over</t>
  </si>
  <si>
    <t>Tee begin</t>
  </si>
  <si>
    <t>Tee end</t>
  </si>
  <si>
    <t>Valve end</t>
  </si>
  <si>
    <t>167 Pool Compressor [11H-602] / End of run</t>
  </si>
  <si>
    <t>sai</t>
  </si>
  <si>
    <t>ILI.GW.8</t>
  </si>
  <si>
    <t>ILI.GW.11</t>
  </si>
  <si>
    <t>ILI.GW.12</t>
  </si>
  <si>
    <t>ILI.GW.13</t>
  </si>
  <si>
    <t>ILI.GW.14</t>
  </si>
  <si>
    <t>ILI.GW.17</t>
  </si>
  <si>
    <t>ILI.GW.25</t>
  </si>
  <si>
    <t>ILI.GW.34</t>
  </si>
  <si>
    <t>ILI.GW.35</t>
  </si>
  <si>
    <t>ILI.GW.51</t>
  </si>
  <si>
    <t>ILI.GW.55</t>
  </si>
  <si>
    <t>ILI.GW.56</t>
  </si>
  <si>
    <t>ILI.GW.63</t>
  </si>
  <si>
    <t>ILI.GW.66</t>
  </si>
  <si>
    <t>ILI.GW.68</t>
  </si>
  <si>
    <t>ILI.GW.73</t>
  </si>
  <si>
    <t>ILI.GW.75</t>
  </si>
  <si>
    <t>ILI.GW.84</t>
  </si>
  <si>
    <t>ILI.GW.85</t>
  </si>
  <si>
    <t>ILI.GW.86</t>
  </si>
  <si>
    <t>ILI.GW.87</t>
  </si>
  <si>
    <t>ILI.GW.93</t>
  </si>
  <si>
    <t>ILI.GW.96</t>
  </si>
  <si>
    <t>ILI.GW.97</t>
  </si>
  <si>
    <t>ILI.GW.100</t>
  </si>
  <si>
    <t>ILI.GW.102</t>
  </si>
  <si>
    <t>ILI.GW.108</t>
  </si>
  <si>
    <t>ILI.GW.110</t>
  </si>
  <si>
    <t>ILI.GW.111</t>
  </si>
  <si>
    <t>ILI.GW.114</t>
  </si>
  <si>
    <t>ILI.GW.115</t>
  </si>
  <si>
    <t>ILI.GW.116</t>
  </si>
  <si>
    <t>ILI.GW.117</t>
  </si>
  <si>
    <t>ILI.GW.118</t>
  </si>
  <si>
    <t>ILI.GW.120</t>
  </si>
  <si>
    <t>ILI.GW.125</t>
  </si>
  <si>
    <t>ILI.GW.132</t>
  </si>
  <si>
    <t>ILI.GW.136</t>
  </si>
  <si>
    <t>ILI.GW.137</t>
  </si>
  <si>
    <t>ILI.GW.147</t>
  </si>
  <si>
    <t>ILI.GW.150</t>
  </si>
  <si>
    <t>ILI.GW.152</t>
  </si>
  <si>
    <t>ILI.GW.153</t>
  </si>
  <si>
    <t>ILI.GW.156</t>
  </si>
  <si>
    <t>ILI.GW.159</t>
  </si>
  <si>
    <t>ILI.GW.161</t>
  </si>
  <si>
    <t>ILI.GW.165</t>
  </si>
  <si>
    <t>ILI.GW.169</t>
  </si>
  <si>
    <t>ILI.GW.172</t>
  </si>
  <si>
    <t>ILI.GW.175</t>
  </si>
  <si>
    <t>ILI.GW.176</t>
  </si>
  <si>
    <t>ILI.GW.179</t>
  </si>
  <si>
    <t>ILI.GW.182</t>
  </si>
  <si>
    <t>ILI.GW.183</t>
  </si>
  <si>
    <t>ILI.GW.185</t>
  </si>
  <si>
    <t>ILI.GW.187</t>
  </si>
  <si>
    <t>ILI.GW.191</t>
  </si>
  <si>
    <t>ILI.GW.192</t>
  </si>
  <si>
    <t>ILI.GW.193</t>
  </si>
  <si>
    <t>ILI.GW.194</t>
  </si>
  <si>
    <t>ILI.GW.200</t>
  </si>
  <si>
    <t>ILI.GW.211</t>
  </si>
  <si>
    <t>ILI.GW.212</t>
  </si>
  <si>
    <t>ILI.GW.213</t>
  </si>
  <si>
    <t>ILI.GW.222</t>
  </si>
  <si>
    <t>ILI.GW.230</t>
  </si>
  <si>
    <t>ILI.GW.231</t>
  </si>
  <si>
    <t>ILI.GW.232</t>
  </si>
  <si>
    <t>ILI.GW.233</t>
  </si>
  <si>
    <t>ILI.GW.235</t>
  </si>
  <si>
    <t>ILI.GW.238</t>
  </si>
  <si>
    <t>ILI.GW.239</t>
  </si>
  <si>
    <t>ILI.GW.241</t>
  </si>
  <si>
    <t>ILI.GW.243</t>
  </si>
  <si>
    <t>ILI.GW.248</t>
  </si>
  <si>
    <t>ILI.GW.254</t>
  </si>
  <si>
    <t>ILI.GW.257</t>
  </si>
  <si>
    <t>ILI.GW.262</t>
  </si>
  <si>
    <t>ILI.GW.269</t>
  </si>
  <si>
    <t>ILI.GW.278</t>
  </si>
  <si>
    <t>ILI.GW.279</t>
  </si>
  <si>
    <t>ILI.GW.280</t>
  </si>
  <si>
    <t>ILI.GW.281</t>
  </si>
  <si>
    <t>ILI.GW.290</t>
  </si>
  <si>
    <t>ILI.GW.292</t>
  </si>
  <si>
    <t>ILI.GW.293</t>
  </si>
  <si>
    <t>ILI.GW.294</t>
  </si>
  <si>
    <t>ILI.GW.296</t>
  </si>
  <si>
    <t>ILI.GW.299</t>
  </si>
  <si>
    <t>ILI.GW.301</t>
  </si>
  <si>
    <t>ILI.GW.302</t>
  </si>
  <si>
    <t>ILI.GW.303</t>
  </si>
  <si>
    <t>ILI.GW.304</t>
  </si>
  <si>
    <t>ILI.GW.305</t>
  </si>
  <si>
    <t>ILI.GW.308</t>
  </si>
  <si>
    <t>ILI.GW.309</t>
  </si>
  <si>
    <t>ILI.GW.310</t>
  </si>
  <si>
    <t>ILI.GW.311</t>
  </si>
  <si>
    <t>ILI.GW.316</t>
  </si>
  <si>
    <t>ILI.GW.318</t>
  </si>
  <si>
    <t>ILI.GW.319</t>
  </si>
  <si>
    <t>ILI.GW.320</t>
  </si>
  <si>
    <t>ILI.GW.322</t>
  </si>
  <si>
    <t>ILI.GW.323</t>
  </si>
  <si>
    <t>ILI.GW.326</t>
  </si>
  <si>
    <t>ILI.GW.327</t>
  </si>
  <si>
    <t>ILI.GW.329</t>
  </si>
  <si>
    <t>ILI.GW.334</t>
  </si>
  <si>
    <t>ILI.GW.336</t>
  </si>
  <si>
    <t>ILI.GW.338</t>
  </si>
  <si>
    <t>ILI.GW.344</t>
  </si>
  <si>
    <t>ILI.GW.346</t>
  </si>
  <si>
    <t>ILI.GW.348</t>
  </si>
  <si>
    <t>ILI.GW.352</t>
  </si>
  <si>
    <t>ILI.GW.354</t>
  </si>
  <si>
    <t>ILI.GW.358</t>
  </si>
  <si>
    <t>ILI.GW.361</t>
  </si>
  <si>
    <t>ILI.GW.371</t>
  </si>
  <si>
    <t>ILI.GW.375</t>
  </si>
  <si>
    <t>ILI.GW.378</t>
  </si>
  <si>
    <t>ILI.GW.384</t>
  </si>
  <si>
    <t>ILI.GW.385</t>
  </si>
  <si>
    <t>ILI.GW.386</t>
  </si>
  <si>
    <t>LogDist [m]</t>
  </si>
  <si>
    <t>Feat. No</t>
  </si>
  <si>
    <t>Type</t>
  </si>
  <si>
    <t>OClock</t>
  </si>
  <si>
    <t>XR Calc. Depth [%]</t>
  </si>
  <si>
    <t>Calc. Depth [%]</t>
  </si>
  <si>
    <t>Can Be Reported</t>
  </si>
  <si>
    <t>Feature List</t>
  </si>
  <si>
    <t>Man. Depth [%]</t>
  </si>
  <si>
    <t>Affected Surface</t>
  </si>
  <si>
    <t>Checked</t>
  </si>
  <si>
    <t>CDP_2026_AfterAS</t>
  </si>
  <si>
    <t>0000-0012728</t>
  </si>
  <si>
    <t>Unchecked</t>
  </si>
  <si>
    <t>AFD_2026</t>
  </si>
  <si>
    <t>0000-0012844</t>
  </si>
  <si>
    <t>IDAN</t>
  </si>
  <si>
    <t>possible dent</t>
  </si>
  <si>
    <t>GEO_2026</t>
  </si>
  <si>
    <t>0000-0021666</t>
  </si>
  <si>
    <t>0000-0021667</t>
  </si>
  <si>
    <t>0000-0022007</t>
  </si>
  <si>
    <t>0000-0022026</t>
  </si>
  <si>
    <t>0000-0022030</t>
  </si>
  <si>
    <t>0000-0022409</t>
  </si>
  <si>
    <t>0000-0023749</t>
  </si>
  <si>
    <t>0001-0006706</t>
  </si>
  <si>
    <t>0001-0006729</t>
  </si>
  <si>
    <t>0001-0008095</t>
  </si>
  <si>
    <t>0001-0010485</t>
  </si>
  <si>
    <t>0001-0011685</t>
  </si>
  <si>
    <t>0001-0012694</t>
  </si>
  <si>
    <t>0001-0013900</t>
  </si>
  <si>
    <t>0002-0000594</t>
  </si>
  <si>
    <t>0002-0004047</t>
  </si>
  <si>
    <t>0002-0009172</t>
  </si>
  <si>
    <t>0002-0013024</t>
  </si>
  <si>
    <t>0003-0003498</t>
  </si>
  <si>
    <t>0003-0006752</t>
  </si>
  <si>
    <t>0003-0007405</t>
  </si>
  <si>
    <t>Type Description</t>
  </si>
  <si>
    <t>Surface Location</t>
  </si>
  <si>
    <t>Latitude Decimal [°]</t>
  </si>
  <si>
    <t>Longitude Decimal [°]</t>
  </si>
  <si>
    <t>09:00</t>
  </si>
  <si>
    <t>01:36</t>
  </si>
  <si>
    <t>06:58</t>
  </si>
  <si>
    <t>Metal loss anomaly</t>
  </si>
  <si>
    <t>04:52</t>
  </si>
  <si>
    <t>06:21</t>
  </si>
  <si>
    <t>07:05</t>
  </si>
  <si>
    <t>05:15</t>
  </si>
  <si>
    <t>06:59</t>
  </si>
  <si>
    <t>07:03</t>
  </si>
  <si>
    <t>06:28</t>
  </si>
  <si>
    <t>04:58</t>
  </si>
  <si>
    <t>06:19</t>
  </si>
  <si>
    <t>04:59</t>
  </si>
  <si>
    <t>06:31</t>
  </si>
  <si>
    <t>05:21</t>
  </si>
  <si>
    <t>06:55</t>
  </si>
  <si>
    <t>05:04</t>
  </si>
  <si>
    <t>06:36</t>
  </si>
  <si>
    <t>07:00</t>
  </si>
  <si>
    <t>07:01</t>
  </si>
  <si>
    <t>06:30</t>
  </si>
  <si>
    <t>10:59</t>
  </si>
  <si>
    <t>07:11</t>
  </si>
  <si>
    <t>06:43</t>
  </si>
  <si>
    <t>05:08</t>
  </si>
  <si>
    <t>05:24</t>
  </si>
  <si>
    <t>01:44</t>
  </si>
  <si>
    <t>04:36</t>
  </si>
  <si>
    <t>07:07</t>
  </si>
  <si>
    <t>04:38</t>
  </si>
  <si>
    <t>04:33</t>
  </si>
  <si>
    <t>05:01</t>
  </si>
  <si>
    <t>04:43</t>
  </si>
  <si>
    <t>05:05</t>
  </si>
  <si>
    <t>10:24</t>
  </si>
  <si>
    <t>04:54</t>
  </si>
  <si>
    <t>11:18</t>
  </si>
  <si>
    <t>02:15</t>
  </si>
  <si>
    <t>11:42</t>
  </si>
  <si>
    <t>01:48</t>
  </si>
  <si>
    <t>10:35</t>
  </si>
  <si>
    <t>10:12</t>
  </si>
  <si>
    <t>01:38</t>
  </si>
  <si>
    <t>01:27</t>
  </si>
  <si>
    <t>11:07</t>
  </si>
  <si>
    <t>02:04</t>
  </si>
  <si>
    <t>11:16</t>
  </si>
  <si>
    <t>02:58</t>
  </si>
  <si>
    <t>01:09</t>
  </si>
  <si>
    <t>01:33</t>
  </si>
  <si>
    <t>11:08</t>
  </si>
  <si>
    <t>02:00</t>
  </si>
  <si>
    <t>10:38</t>
  </si>
  <si>
    <t>02:47</t>
  </si>
  <si>
    <t>11:44</t>
  </si>
  <si>
    <t>10:28</t>
  </si>
  <si>
    <t>10:16</t>
  </si>
  <si>
    <t>02:25</t>
  </si>
  <si>
    <t>11:32</t>
  </si>
  <si>
    <t>03:43</t>
  </si>
  <si>
    <t>10:41</t>
  </si>
  <si>
    <t>09:17</t>
  </si>
  <si>
    <t>09:22</t>
  </si>
  <si>
    <t>01:46</t>
  </si>
  <si>
    <t>12:59</t>
  </si>
  <si>
    <t>11:21</t>
  </si>
  <si>
    <t>10:26</t>
  </si>
  <si>
    <t>11:05</t>
  </si>
  <si>
    <t>02:19</t>
  </si>
  <si>
    <t>10:04</t>
  </si>
  <si>
    <t>01:28</t>
  </si>
  <si>
    <t>01:22</t>
  </si>
  <si>
    <t>10:05</t>
  </si>
  <si>
    <t>06:08</t>
  </si>
  <si>
    <t>12:53</t>
  </si>
  <si>
    <t>10:06</t>
  </si>
  <si>
    <t>09:52</t>
  </si>
  <si>
    <t>05:55</t>
  </si>
  <si>
    <t>11:48</t>
  </si>
  <si>
    <t>10:52</t>
  </si>
  <si>
    <t>07:50</t>
  </si>
  <si>
    <t>09:59</t>
  </si>
  <si>
    <t>01:02</t>
  </si>
  <si>
    <t>09:06</t>
  </si>
  <si>
    <t>11:10</t>
  </si>
  <si>
    <t>01:42</t>
  </si>
  <si>
    <t>05:20</t>
  </si>
  <si>
    <t>01:10</t>
  </si>
  <si>
    <t>10:18</t>
  </si>
  <si>
    <t>01:18</t>
  </si>
  <si>
    <t>12:36</t>
  </si>
  <si>
    <t>06:01</t>
  </si>
  <si>
    <t>09:48</t>
  </si>
  <si>
    <t>12:28</t>
  </si>
  <si>
    <t>12:22</t>
  </si>
  <si>
    <t>10:54</t>
  </si>
  <si>
    <t>12:29</t>
  </si>
  <si>
    <t>11:12</t>
  </si>
  <si>
    <t>02:03</t>
  </si>
  <si>
    <t>01:49</t>
  </si>
  <si>
    <t>02:02</t>
  </si>
  <si>
    <t>10:30</t>
  </si>
  <si>
    <t>10:15</t>
  </si>
  <si>
    <t>02:07</t>
  </si>
  <si>
    <t>01:58</t>
  </si>
  <si>
    <t>10:00</t>
  </si>
  <si>
    <t>12:41</t>
  </si>
  <si>
    <t>04:05</t>
  </si>
  <si>
    <t>10:01</t>
  </si>
  <si>
    <t>09:40</t>
  </si>
  <si>
    <t>10:13</t>
  </si>
  <si>
    <t>12:56</t>
  </si>
  <si>
    <t>09:32</t>
  </si>
  <si>
    <t>01:13</t>
  </si>
  <si>
    <t>07:15</t>
  </si>
  <si>
    <t>07:52</t>
  </si>
  <si>
    <t>07:33</t>
  </si>
  <si>
    <t>07:34</t>
  </si>
  <si>
    <t>07:43</t>
  </si>
  <si>
    <t>06:50</t>
  </si>
  <si>
    <t>08:26</t>
  </si>
  <si>
    <t>12:03</t>
  </si>
  <si>
    <t>06:32</t>
  </si>
  <si>
    <t>06:40</t>
  </si>
  <si>
    <t>05:30</t>
  </si>
  <si>
    <t>06:38</t>
  </si>
  <si>
    <t>01:21</t>
  </si>
  <si>
    <t>09:53</t>
  </si>
  <si>
    <t>01:29</t>
  </si>
  <si>
    <t>07:47</t>
  </si>
  <si>
    <t>10:44</t>
  </si>
  <si>
    <t>02:27</t>
  </si>
  <si>
    <t>08:38</t>
  </si>
  <si>
    <t>08:43</t>
  </si>
  <si>
    <t>08:51</t>
  </si>
  <si>
    <t>08:45</t>
  </si>
  <si>
    <t>08:36</t>
  </si>
  <si>
    <t>08:49</t>
  </si>
  <si>
    <t>08:46</t>
  </si>
  <si>
    <t>08:41</t>
  </si>
  <si>
    <t>08:25</t>
  </si>
  <si>
    <t>08:40</t>
  </si>
  <si>
    <t>08:34</t>
  </si>
  <si>
    <t>08:35</t>
  </si>
  <si>
    <t>09:05</t>
  </si>
  <si>
    <t>08:53</t>
  </si>
  <si>
    <t>08:52</t>
  </si>
  <si>
    <t>08:32</t>
  </si>
  <si>
    <t>08:31</t>
  </si>
  <si>
    <t>08:37</t>
  </si>
  <si>
    <t>08:47</t>
  </si>
  <si>
    <t>08:28</t>
  </si>
  <si>
    <t>08:27</t>
  </si>
  <si>
    <t>08:54</t>
  </si>
  <si>
    <t>08:39</t>
  </si>
  <si>
    <t>08:30</t>
  </si>
  <si>
    <t>08:29</t>
  </si>
  <si>
    <t>10:25</t>
  </si>
  <si>
    <t>12:54</t>
  </si>
  <si>
    <t>10:20</t>
  </si>
  <si>
    <t>09:57</t>
  </si>
  <si>
    <t>05:45</t>
  </si>
  <si>
    <t>09:30</t>
  </si>
  <si>
    <t>05:56</t>
  </si>
  <si>
    <t>04:01</t>
  </si>
  <si>
    <t>12:44</t>
  </si>
  <si>
    <t>06:53</t>
  </si>
  <si>
    <t>10:48</t>
  </si>
  <si>
    <t>04:25</t>
  </si>
  <si>
    <t>04:37</t>
  </si>
  <si>
    <t>04:32</t>
  </si>
  <si>
    <t>04:30</t>
  </si>
  <si>
    <t>04:39</t>
  </si>
  <si>
    <t>04:28</t>
  </si>
  <si>
    <t>04:29</t>
  </si>
  <si>
    <t>04:35</t>
  </si>
  <si>
    <t>04:26</t>
  </si>
  <si>
    <t>04:40</t>
  </si>
  <si>
    <t>04:31</t>
  </si>
  <si>
    <t>04:44</t>
  </si>
  <si>
    <t>04:27</t>
  </si>
  <si>
    <t>04:23</t>
  </si>
  <si>
    <t>04:19</t>
  </si>
  <si>
    <t>04:21</t>
  </si>
  <si>
    <t>04:02</t>
  </si>
  <si>
    <t>04:20</t>
  </si>
  <si>
    <t>01:05</t>
  </si>
  <si>
    <t>11:03</t>
  </si>
  <si>
    <t>03:25</t>
  </si>
  <si>
    <t>04:48</t>
  </si>
  <si>
    <t>01:23</t>
  </si>
  <si>
    <t>01:37</t>
  </si>
  <si>
    <t>02:32</t>
  </si>
  <si>
    <t>10:14</t>
  </si>
  <si>
    <t>01:03</t>
  </si>
  <si>
    <t>06:45</t>
  </si>
  <si>
    <t>10:42</t>
  </si>
  <si>
    <t>12:52</t>
  </si>
  <si>
    <t>10:34</t>
  </si>
  <si>
    <t>01:12</t>
  </si>
  <si>
    <t>09:58</t>
  </si>
  <si>
    <t>01:31</t>
  </si>
  <si>
    <t>09:37</t>
  </si>
  <si>
    <t>12:21</t>
  </si>
  <si>
    <t>04:17</t>
  </si>
  <si>
    <t>04:22</t>
  </si>
  <si>
    <t>04:16</t>
  </si>
  <si>
    <t>04:24</t>
  </si>
  <si>
    <t>04:09</t>
  </si>
  <si>
    <t>04:04</t>
  </si>
  <si>
    <t>04:10</t>
  </si>
  <si>
    <t>04:11</t>
  </si>
  <si>
    <t>04:06</t>
  </si>
  <si>
    <t>04:00</t>
  </si>
  <si>
    <t>04:12</t>
  </si>
  <si>
    <t>04:03</t>
  </si>
  <si>
    <t>02:26</t>
  </si>
  <si>
    <t>10:31</t>
  </si>
  <si>
    <t>10:29</t>
  </si>
  <si>
    <t>01:26</t>
  </si>
  <si>
    <t>06:47</t>
  </si>
  <si>
    <t>06:17</t>
  </si>
  <si>
    <t>06:56</t>
  </si>
  <si>
    <t>06:46</t>
  </si>
  <si>
    <t>06:42</t>
  </si>
  <si>
    <t>06:51</t>
  </si>
  <si>
    <t>06:48</t>
  </si>
  <si>
    <t>07:12</t>
  </si>
  <si>
    <t>06:41</t>
  </si>
  <si>
    <t>06:33</t>
  </si>
  <si>
    <t>06:49</t>
  </si>
  <si>
    <t>06:54</t>
  </si>
  <si>
    <t>06:39</t>
  </si>
  <si>
    <t>06:57</t>
  </si>
  <si>
    <t>06:37</t>
  </si>
  <si>
    <t>06:52</t>
  </si>
  <si>
    <t>06:22</t>
  </si>
  <si>
    <t>07:02</t>
  </si>
  <si>
    <t>11:43</t>
  </si>
  <si>
    <t>01:14</t>
  </si>
  <si>
    <t>04:34</t>
  </si>
  <si>
    <t>09:26</t>
  </si>
  <si>
    <t>12:38</t>
  </si>
  <si>
    <t>01:50</t>
  </si>
  <si>
    <t>01:08</t>
  </si>
  <si>
    <t>09:20</t>
  </si>
  <si>
    <t>09:19</t>
  </si>
  <si>
    <t>09:38</t>
  </si>
  <si>
    <t>09:39</t>
  </si>
  <si>
    <t>09:28</t>
  </si>
  <si>
    <t>09:31</t>
  </si>
  <si>
    <t>01:20</t>
  </si>
  <si>
    <t>01:57</t>
  </si>
  <si>
    <t>01:51</t>
  </si>
  <si>
    <t>10:22</t>
  </si>
  <si>
    <t>12:32</t>
  </si>
  <si>
    <t>01:34</t>
  </si>
  <si>
    <t>07:08</t>
  </si>
  <si>
    <t>01:25</t>
  </si>
  <si>
    <t>01:16</t>
  </si>
  <si>
    <t>01:15</t>
  </si>
  <si>
    <t>09:14</t>
  </si>
  <si>
    <t>09:23</t>
  </si>
  <si>
    <t>01:55</t>
  </si>
  <si>
    <t>09:47</t>
  </si>
  <si>
    <t>12:49</t>
  </si>
  <si>
    <t>01:00</t>
  </si>
  <si>
    <t>01:24</t>
  </si>
  <si>
    <t>10:50</t>
  </si>
  <si>
    <t>01:32</t>
  </si>
  <si>
    <t>01:17</t>
  </si>
  <si>
    <t>10:39</t>
  </si>
  <si>
    <t>07:41</t>
  </si>
  <si>
    <t>04:49</t>
  </si>
  <si>
    <t>04:56</t>
  </si>
  <si>
    <t>12:08</t>
  </si>
  <si>
    <t>02:11</t>
  </si>
  <si>
    <t>01:53</t>
  </si>
  <si>
    <t>06:03</t>
  </si>
  <si>
    <t>06:18</t>
  </si>
  <si>
    <t>09:24</t>
  </si>
  <si>
    <t>01:19</t>
  </si>
  <si>
    <t>03:09</t>
  </si>
  <si>
    <t>08:56</t>
  </si>
  <si>
    <t>01:07</t>
  </si>
  <si>
    <t>09:46</t>
  </si>
  <si>
    <t>12:34</t>
  </si>
  <si>
    <t>10:02</t>
  </si>
  <si>
    <t>09:56</t>
  </si>
  <si>
    <t>10:33</t>
  </si>
  <si>
    <t>12:30</t>
  </si>
  <si>
    <t>10:40</t>
  </si>
  <si>
    <t>01:40</t>
  </si>
  <si>
    <t>11:00</t>
  </si>
  <si>
    <t>04:46</t>
  </si>
  <si>
    <t>04:41</t>
  </si>
  <si>
    <t>01:39</t>
  </si>
  <si>
    <t>08:23</t>
  </si>
  <si>
    <t>07:45</t>
  </si>
  <si>
    <t>09:21</t>
  </si>
  <si>
    <t>12:15</t>
  </si>
  <si>
    <t>01:41</t>
  </si>
  <si>
    <t>10:10</t>
  </si>
  <si>
    <t>04:14</t>
  </si>
  <si>
    <t>10:03</t>
  </si>
  <si>
    <t>03:34</t>
  </si>
  <si>
    <t>03:35</t>
  </si>
  <si>
    <t>01:06</t>
  </si>
  <si>
    <t>10:08</t>
  </si>
  <si>
    <t>09:33</t>
  </si>
  <si>
    <t>09:27</t>
  </si>
  <si>
    <t>09:08</t>
  </si>
  <si>
    <t>09:10</t>
  </si>
  <si>
    <t>09:01</t>
  </si>
  <si>
    <t>09:03</t>
  </si>
  <si>
    <t>09:09</t>
  </si>
  <si>
    <t>08:57</t>
  </si>
  <si>
    <t>09:12</t>
  </si>
  <si>
    <t>09:13</t>
  </si>
  <si>
    <t>09:04</t>
  </si>
  <si>
    <t>09:07</t>
  </si>
  <si>
    <t>08:55</t>
  </si>
  <si>
    <t>09:16</t>
  </si>
  <si>
    <t>09:11</t>
  </si>
  <si>
    <t>04:50</t>
  </si>
  <si>
    <t>08:58</t>
  </si>
  <si>
    <t>09:02</t>
  </si>
  <si>
    <t>09:18</t>
  </si>
  <si>
    <t>04:55</t>
  </si>
  <si>
    <t>04:57</t>
  </si>
  <si>
    <t>06:04</t>
  </si>
  <si>
    <t>06:05</t>
  </si>
  <si>
    <t>12:05</t>
  </si>
  <si>
    <t>01:30</t>
  </si>
  <si>
    <t>03:52</t>
  </si>
  <si>
    <t>03:32</t>
  </si>
  <si>
    <t>03:31</t>
  </si>
  <si>
    <t>03:49</t>
  </si>
  <si>
    <t>08:08</t>
  </si>
  <si>
    <t>11:33</t>
  </si>
  <si>
    <t>04:42</t>
  </si>
  <si>
    <t>06:25</t>
  </si>
  <si>
    <t>05:26</t>
  </si>
  <si>
    <t>03:04</t>
  </si>
  <si>
    <t>03:18</t>
  </si>
  <si>
    <t>09:54</t>
  </si>
  <si>
    <t>09:51</t>
  </si>
  <si>
    <t>08:14</t>
  </si>
  <si>
    <t>12:18</t>
  </si>
  <si>
    <t>12:57</t>
  </si>
  <si>
    <t>05:29</t>
  </si>
  <si>
    <t>05:39</t>
  </si>
  <si>
    <t>12:37</t>
  </si>
  <si>
    <t>02:34</t>
  </si>
  <si>
    <t>02:31</t>
  </si>
  <si>
    <t>03:36</t>
  </si>
  <si>
    <t>04:13</t>
  </si>
  <si>
    <t>05:41</t>
  </si>
  <si>
    <t>05:37</t>
  </si>
  <si>
    <t>09:29</t>
  </si>
  <si>
    <t>12:19</t>
  </si>
  <si>
    <t>07:36</t>
  </si>
  <si>
    <t>05:51</t>
  </si>
  <si>
    <t>05:36</t>
  </si>
  <si>
    <t>06:12</t>
  </si>
  <si>
    <t>05:13</t>
  </si>
  <si>
    <t>05:35</t>
  </si>
  <si>
    <t>05:50</t>
  </si>
  <si>
    <t>05:33</t>
  </si>
  <si>
    <t>06:24</t>
  </si>
  <si>
    <t>05:58</t>
  </si>
  <si>
    <t>05:52</t>
  </si>
  <si>
    <t>06:09</t>
  </si>
  <si>
    <t>05:43</t>
  </si>
  <si>
    <t>05:48</t>
  </si>
  <si>
    <t>05:49</t>
  </si>
  <si>
    <t>05:47</t>
  </si>
  <si>
    <t>05:32</t>
  </si>
  <si>
    <t>05:07</t>
  </si>
  <si>
    <t>Orientation [°]</t>
  </si>
  <si>
    <t>Velocity [m/s]</t>
  </si>
  <si>
    <t>Eff. Length [mm]</t>
  </si>
  <si>
    <t>Anomaly Depth [%]</t>
  </si>
  <si>
    <t>Anomaly Reporting Name</t>
  </si>
  <si>
    <t>Anomaly Reporting Name 2</t>
  </si>
  <si>
    <t>Anomaly Reporting Name Sequential Number</t>
  </si>
  <si>
    <t>Area Distance to Closest Seam Weld [mm]</t>
  </si>
  <si>
    <t>ERF - ASME B31G</t>
  </si>
  <si>
    <t>Safe Pressure - ASME B31G [MPa]</t>
  </si>
  <si>
    <t>Charpy V-Notch (CVN)</t>
  </si>
  <si>
    <t>Cluster Method</t>
  </si>
  <si>
    <t>Coating Disbondment Value [%]</t>
  </si>
  <si>
    <t>Combined Sequential Number</t>
  </si>
  <si>
    <t>Depth Growth Rate [mm/year]</t>
  </si>
  <si>
    <t>Distance to U/S Joint Connector [m]</t>
  </si>
  <si>
    <t>effective depth - Rstreng abs [mm]</t>
  </si>
  <si>
    <t>enbridge_joint_number</t>
  </si>
  <si>
    <t>Failure Depth - ASME B31G [%]</t>
  </si>
  <si>
    <t>Failure Depth - Modified ASME B31G [%]</t>
  </si>
  <si>
    <t>Failure Depth - Rstreng [%]</t>
  </si>
  <si>
    <t>Failure Pressure - ASME B31G [MPa]</t>
  </si>
  <si>
    <t>Feature ID</t>
  </si>
  <si>
    <t>feature_identification</t>
  </si>
  <si>
    <t>feature_type</t>
  </si>
  <si>
    <t>FPR (B31G Modified)</t>
  </si>
  <si>
    <t>FPR (CorLAS)</t>
  </si>
  <si>
    <t>FPR (Effective Area)</t>
  </si>
  <si>
    <t>GPS Latitude [°]</t>
  </si>
  <si>
    <t>GPS Longitude [°]</t>
  </si>
  <si>
    <t>GPS Northing [m]</t>
  </si>
  <si>
    <t>Length Growth Rate [mm/year]</t>
  </si>
  <si>
    <t>Long Seam Position</t>
  </si>
  <si>
    <t>Matching Comment</t>
  </si>
  <si>
    <t>Maual Anomaly Assessment</t>
  </si>
  <si>
    <t>Maximum Strain [%]</t>
  </si>
  <si>
    <t>nominal_pipe_size</t>
  </si>
  <si>
    <t>O'Clock</t>
  </si>
  <si>
    <t>Outer Dimension Class Name</t>
  </si>
  <si>
    <t>Parent Joint MAOP [MPa]</t>
  </si>
  <si>
    <t>Parent Joint Number</t>
  </si>
  <si>
    <t>Report O'Clock</t>
  </si>
  <si>
    <t>Report Tool Name</t>
  </si>
  <si>
    <t>RPR (B31G Modified)</t>
  </si>
  <si>
    <t>RPR (CorLAS)</t>
  </si>
  <si>
    <t>RPR (Effective Area)</t>
  </si>
  <si>
    <t>ERF - Rstreng</t>
  </si>
  <si>
    <t>Safe Pressure - Rstreng [MPa]</t>
  </si>
  <si>
    <t>ERF - Modified ASME B31G</t>
  </si>
  <si>
    <t>Safe Pressure - Modified ASME B31G [MPa]</t>
  </si>
  <si>
    <t>Seam Position End</t>
  </si>
  <si>
    <t>SMYS [MPa]</t>
  </si>
  <si>
    <t>SUTS [MPa]</t>
  </si>
  <si>
    <t>Tool Passage</t>
  </si>
  <si>
    <t>Tool Speed [m/s]</t>
  </si>
  <si>
    <t>Tool Tolerance - Length [mm]</t>
  </si>
  <si>
    <t>Tool Tolerance - Relative Depth [%]</t>
  </si>
  <si>
    <t>Tool Tolerance - Width [mm]</t>
  </si>
  <si>
    <t>Wall Thickness [mm]</t>
  </si>
  <si>
    <t>Weld Interaction</t>
  </si>
  <si>
    <t>Weld Type by Client</t>
  </si>
  <si>
    <t>Width Growth Rate [mm/year]</t>
  </si>
  <si>
    <t>Wt Assigned [mm]</t>
  </si>
  <si>
    <t>Dent</t>
  </si>
  <si>
    <t>Anomaly</t>
  </si>
  <si>
    <t>N</t>
  </si>
  <si>
    <t>Geometry</t>
  </si>
  <si>
    <t>N/A</t>
  </si>
  <si>
    <t>14:19:22</t>
  </si>
  <si>
    <t>F</t>
  </si>
  <si>
    <t>14:23:10</t>
  </si>
  <si>
    <t>06:29</t>
  </si>
  <si>
    <t>14:24:59</t>
  </si>
  <si>
    <t>MFL</t>
  </si>
  <si>
    <t>Axial Slotting</t>
  </si>
  <si>
    <t>INT</t>
  </si>
  <si>
    <t>14:17:50</t>
  </si>
  <si>
    <t>Circumferential Slotting</t>
  </si>
  <si>
    <t>06:27</t>
  </si>
  <si>
    <t>Pitting</t>
  </si>
  <si>
    <t>Pinhole</t>
  </si>
  <si>
    <t>05:18</t>
  </si>
  <si>
    <t>05:02</t>
  </si>
  <si>
    <t>06:23</t>
  </si>
  <si>
    <t>05:03</t>
  </si>
  <si>
    <t>06:35</t>
  </si>
  <si>
    <t>05:09</t>
  </si>
  <si>
    <t>05:25</t>
  </si>
  <si>
    <t>Pipe mill anomaly</t>
  </si>
  <si>
    <t>CMFL</t>
  </si>
  <si>
    <t>14:17:44</t>
  </si>
  <si>
    <t>07:04</t>
  </si>
  <si>
    <t>06:34</t>
  </si>
  <si>
    <t>14:17:58</t>
  </si>
  <si>
    <t>05:27</t>
  </si>
  <si>
    <t>14:18:10</t>
  </si>
  <si>
    <t>EXT</t>
  </si>
  <si>
    <t>14:18:19</t>
  </si>
  <si>
    <t>14:18:36</t>
  </si>
  <si>
    <t>14:18:57</t>
  </si>
  <si>
    <t>14:19:20</t>
  </si>
  <si>
    <t>Longitudinal weld anomaly</t>
  </si>
  <si>
    <t>14:20:13</t>
  </si>
  <si>
    <t>14:21:26</t>
  </si>
  <si>
    <t>14:23:15</t>
  </si>
  <si>
    <t>07:55</t>
  </si>
  <si>
    <t>14:23:28</t>
  </si>
  <si>
    <t>14:25:09</t>
  </si>
  <si>
    <t>05:57</t>
  </si>
  <si>
    <t>14:25:47</t>
  </si>
  <si>
    <t>14:25:59</t>
  </si>
  <si>
    <t>03:44</t>
  </si>
  <si>
    <t>14:27:00</t>
  </si>
  <si>
    <t>11:09</t>
  </si>
  <si>
    <t>14:19:55</t>
  </si>
  <si>
    <t>14:27:10</t>
  </si>
  <si>
    <t>06:16</t>
  </si>
  <si>
    <t>14:20:17</t>
  </si>
  <si>
    <t>10:49</t>
  </si>
  <si>
    <t>14:28:42</t>
  </si>
  <si>
    <t>14:20:57</t>
  </si>
  <si>
    <t>14:21:06</t>
  </si>
  <si>
    <t>10:32</t>
  </si>
  <si>
    <t>14:29:40</t>
  </si>
  <si>
    <t>14:31:40</t>
  </si>
  <si>
    <t>14:31:47</t>
  </si>
  <si>
    <t>11:15</t>
  </si>
  <si>
    <t>11:14</t>
  </si>
  <si>
    <t>14:32:02</t>
  </si>
  <si>
    <t>14:32:41</t>
  </si>
  <si>
    <t>03:20</t>
  </si>
  <si>
    <t>14:35:17</t>
  </si>
  <si>
    <t>01:52</t>
  </si>
  <si>
    <t>14:21:35</t>
  </si>
  <si>
    <t>14:36:35</t>
  </si>
  <si>
    <t>14:22:18</t>
  </si>
  <si>
    <t>14:22:23</t>
  </si>
  <si>
    <t>14:22:27</t>
  </si>
  <si>
    <t>14:22:31</t>
  </si>
  <si>
    <t>14:37:38</t>
  </si>
  <si>
    <t>14:22:58</t>
  </si>
  <si>
    <t>07:19</t>
  </si>
  <si>
    <t>10:17</t>
  </si>
  <si>
    <t>Metal loss cluster</t>
  </si>
  <si>
    <t>General</t>
  </si>
  <si>
    <t>07:48</t>
  </si>
  <si>
    <t>07:44</t>
  </si>
  <si>
    <t>07:38</t>
  </si>
  <si>
    <t>14:39:02</t>
  </si>
  <si>
    <t>14:40:53</t>
  </si>
  <si>
    <t>10:09</t>
  </si>
  <si>
    <t>14:41:03</t>
  </si>
  <si>
    <t>03:37</t>
  </si>
  <si>
    <t>14:41:22</t>
  </si>
  <si>
    <t>07:17</t>
  </si>
  <si>
    <t>14:42:10</t>
  </si>
  <si>
    <t>14:42:19</t>
  </si>
  <si>
    <t>14:42:39</t>
  </si>
  <si>
    <t>14:42:49</t>
  </si>
  <si>
    <t>06:06</t>
  </si>
  <si>
    <t>14:43:16</t>
  </si>
  <si>
    <t>05:12</t>
  </si>
  <si>
    <t>14:43:26</t>
  </si>
  <si>
    <t>08:10</t>
  </si>
  <si>
    <t>14:43:46</t>
  </si>
  <si>
    <t>14:23:37</t>
  </si>
  <si>
    <t>14:24:02</t>
  </si>
  <si>
    <t>08:48</t>
  </si>
  <si>
    <t>14:24:11</t>
  </si>
  <si>
    <t>08:42</t>
  </si>
  <si>
    <t>Axial Grooving</t>
  </si>
  <si>
    <t>08:44</t>
  </si>
  <si>
    <t>08:50</t>
  </si>
  <si>
    <t>08:33</t>
  </si>
  <si>
    <t>14:24:21</t>
  </si>
  <si>
    <t>14:44:46</t>
  </si>
  <si>
    <t>14:44:53</t>
  </si>
  <si>
    <t>14:24:49</t>
  </si>
  <si>
    <t>14:25:18</t>
  </si>
  <si>
    <t>14:25:28</t>
  </si>
  <si>
    <t>04:45</t>
  </si>
  <si>
    <t>04:15</t>
  </si>
  <si>
    <t>14:47:06</t>
  </si>
  <si>
    <t>14:47:35</t>
  </si>
  <si>
    <t>14:48:13</t>
  </si>
  <si>
    <t>14:48:26</t>
  </si>
  <si>
    <t>14:26:24</t>
  </si>
  <si>
    <t>14:28:18</t>
  </si>
  <si>
    <t>14:29:01</t>
  </si>
  <si>
    <t>04:08</t>
  </si>
  <si>
    <t>Circumferential Grooving</t>
  </si>
  <si>
    <t>14:30:06</t>
  </si>
  <si>
    <t>06:44</t>
  </si>
  <si>
    <t>07:06</t>
  </si>
  <si>
    <t>14:30:25</t>
  </si>
  <si>
    <t>14:31:03</t>
  </si>
  <si>
    <t>09:34</t>
  </si>
  <si>
    <t>14:32:12</t>
  </si>
  <si>
    <t>14:33:04</t>
  </si>
  <si>
    <t>12:31</t>
  </si>
  <si>
    <t>12:48</t>
  </si>
  <si>
    <t>14:33:14</t>
  </si>
  <si>
    <t>07:10</t>
  </si>
  <si>
    <t>14:33:22</t>
  </si>
  <si>
    <t>14:33:50</t>
  </si>
  <si>
    <t>14:33:54</t>
  </si>
  <si>
    <t>12:01</t>
  </si>
  <si>
    <t>14:33:59</t>
  </si>
  <si>
    <t>14:34:04</t>
  </si>
  <si>
    <t>14:34:31</t>
  </si>
  <si>
    <t>07:14</t>
  </si>
  <si>
    <t>07:09</t>
  </si>
  <si>
    <t>07:13</t>
  </si>
  <si>
    <t>14:35:21</t>
  </si>
  <si>
    <t>05:00</t>
  </si>
  <si>
    <t>14:35:25</t>
  </si>
  <si>
    <t>14:36:32</t>
  </si>
  <si>
    <t>14:36:38</t>
  </si>
  <si>
    <t>14:36:44</t>
  </si>
  <si>
    <t>14:36:56</t>
  </si>
  <si>
    <t>03:11</t>
  </si>
  <si>
    <t>14:37:13</t>
  </si>
  <si>
    <t>02:41</t>
  </si>
  <si>
    <t>14:37:19</t>
  </si>
  <si>
    <t>14:37:28</t>
  </si>
  <si>
    <t>14:38:03</t>
  </si>
  <si>
    <t>14:38:37</t>
  </si>
  <si>
    <t>14:38:55</t>
  </si>
  <si>
    <t>14:39:19</t>
  </si>
  <si>
    <t>07:54</t>
  </si>
  <si>
    <t>14:39:42</t>
  </si>
  <si>
    <t>14:39:53</t>
  </si>
  <si>
    <t>11:55</t>
  </si>
  <si>
    <t>14:39:59</t>
  </si>
  <si>
    <t>14:40:35</t>
  </si>
  <si>
    <t>03:01</t>
  </si>
  <si>
    <t>14:40:44</t>
  </si>
  <si>
    <t>14:41:50</t>
  </si>
  <si>
    <t>14:42:29</t>
  </si>
  <si>
    <t>09:15</t>
  </si>
  <si>
    <t>03:55</t>
  </si>
  <si>
    <t>14:43:36</t>
  </si>
  <si>
    <t>03:46</t>
  </si>
  <si>
    <t>03:40</t>
  </si>
  <si>
    <t>03:53</t>
  </si>
  <si>
    <t>14:44:03</t>
  </si>
  <si>
    <t>14:44:15</t>
  </si>
  <si>
    <t>14:44:18</t>
  </si>
  <si>
    <t>14:44:21</t>
  </si>
  <si>
    <t>03:08</t>
  </si>
  <si>
    <t>14:44:27</t>
  </si>
  <si>
    <t>14:44:30</t>
  </si>
  <si>
    <t>02:22</t>
  </si>
  <si>
    <t>14:45:13</t>
  </si>
  <si>
    <t>01:47</t>
  </si>
  <si>
    <t>14:45:46</t>
  </si>
  <si>
    <t>03:29</t>
  </si>
  <si>
    <t>14:45:57</t>
  </si>
  <si>
    <t>14:46:08</t>
  </si>
  <si>
    <t>14:46:44</t>
  </si>
  <si>
    <t>02:39</t>
  </si>
  <si>
    <t>14:46:55</t>
  </si>
  <si>
    <t>05:42</t>
  </si>
  <si>
    <t>12:27</t>
  </si>
  <si>
    <t>14:47:29</t>
  </si>
  <si>
    <t>06:11</t>
  </si>
  <si>
    <t>14:47:47</t>
  </si>
  <si>
    <t>11:54</t>
  </si>
  <si>
    <t>14:47:57</t>
  </si>
  <si>
    <t>14:48:17</t>
  </si>
  <si>
    <t>09:44</t>
  </si>
  <si>
    <t>14:48:21</t>
  </si>
  <si>
    <t>05:16</t>
  </si>
  <si>
    <t>05:46</t>
  </si>
  <si>
    <t>14:48:27</t>
  </si>
  <si>
    <t>05:38</t>
  </si>
  <si>
    <t>06:00</t>
  </si>
  <si>
    <t>06:14</t>
  </si>
  <si>
    <t>06:13</t>
  </si>
  <si>
    <t>05:54</t>
  </si>
  <si>
    <t>05:59</t>
  </si>
  <si>
    <t>05:14</t>
  </si>
  <si>
    <t>14:39:47</t>
  </si>
  <si>
    <t>14:20:45</t>
  </si>
  <si>
    <t>14:29:11</t>
  </si>
  <si>
    <t>14:33:31</t>
  </si>
  <si>
    <t>14:35:56</t>
  </si>
  <si>
    <t>08:59</t>
  </si>
  <si>
    <t>Unique ID</t>
  </si>
  <si>
    <t>Unique ID-NIMA</t>
  </si>
  <si>
    <t>Pipe Tally NIMA -&gt;</t>
  </si>
  <si>
    <t>Pipe Tally 6 Oct 2026 -&gt;</t>
  </si>
  <si>
    <t>Header Start</t>
  </si>
  <si>
    <t>Pipeline Index</t>
  </si>
  <si>
    <t>Pipeline Name</t>
  </si>
  <si>
    <t>Run Name</t>
  </si>
  <si>
    <t>Run Supplier</t>
  </si>
  <si>
    <t>Run Chainage Start (m)</t>
  </si>
  <si>
    <t>Run Chainage End (m)</t>
  </si>
  <si>
    <t>Report date</t>
  </si>
  <si>
    <t>Run1 Technology</t>
  </si>
  <si>
    <t>Run1 Tool Name</t>
  </si>
  <si>
    <t>Run1 Inspection Date</t>
  </si>
  <si>
    <t>Run2 Technology</t>
  </si>
  <si>
    <t>Run2 Tool Name</t>
  </si>
  <si>
    <t>Run2 Inspection Date</t>
  </si>
  <si>
    <t>Run3 Technology</t>
  </si>
  <si>
    <t>Run3 Tool Name</t>
  </si>
  <si>
    <t>Run3 Inspection Date</t>
  </si>
  <si>
    <t>Run4 Technology</t>
  </si>
  <si>
    <t>Run4 Tool Name</t>
  </si>
  <si>
    <t>Run4 Inspection Date</t>
  </si>
  <si>
    <t>Run5 Technology</t>
  </si>
  <si>
    <t>Run5 Tool Name</t>
  </si>
  <si>
    <t>Run5 Inspection Date</t>
  </si>
  <si>
    <t>Profile version</t>
  </si>
  <si>
    <t>Revision Date</t>
  </si>
  <si>
    <t>#</t>
  </si>
  <si>
    <t>1055.167.10-STO</t>
  </si>
  <si>
    <t>NPS 10 No. 167 Pool</t>
  </si>
  <si>
    <t>1055.167.10-STO - Rosen - 04/26 - MFL - Geometry - IMU - CMFL - V1</t>
  </si>
  <si>
    <t>Rosen</t>
  </si>
  <si>
    <t>MFL - Geometry - IMU</t>
  </si>
  <si>
    <t>C10-1.L101 + X10-1.106</t>
  </si>
  <si>
    <t>A10-1.103</t>
  </si>
  <si>
    <t>Type of Object</t>
  </si>
  <si>
    <t>Odometer (m)</t>
  </si>
  <si>
    <t>NPS</t>
  </si>
  <si>
    <t>Tool Technology</t>
  </si>
  <si>
    <t>Feature Type</t>
  </si>
  <si>
    <t>Feature Identification</t>
  </si>
  <si>
    <t>Depth (%)</t>
  </si>
  <si>
    <t>Depth (mm)</t>
  </si>
  <si>
    <t>Width (mm)</t>
  </si>
  <si>
    <t>Clock Position</t>
  </si>
  <si>
    <t>Maximum Strain</t>
  </si>
  <si>
    <t>Weld Interaction (Y/N)</t>
  </si>
  <si>
    <t>Long Seam Position Start</t>
  </si>
  <si>
    <t>Long Seam Position End</t>
  </si>
  <si>
    <t>Tool Passage (hh:mm:sec)</t>
  </si>
  <si>
    <t>Tool Velocity (m/s)</t>
  </si>
  <si>
    <t>Degraded Data? (Y/N)</t>
  </si>
  <si>
    <t>Feature Morphology Classification</t>
  </si>
  <si>
    <t>Manual Anomaly Assessment (Y/N)</t>
  </si>
  <si>
    <t>Depth Tolerance (±%)</t>
  </si>
  <si>
    <t>Length Tolerance (±mm)</t>
  </si>
  <si>
    <t>Width Tolerance (±mm)</t>
  </si>
  <si>
    <t>Comments</t>
  </si>
  <si>
    <t>Latitude (deg)</t>
  </si>
  <si>
    <t>Longitude (deg)</t>
  </si>
  <si>
    <t>Elevation (m)</t>
  </si>
  <si>
    <t>Pipe Grade (MPa)</t>
  </si>
  <si>
    <t>Seam Type</t>
  </si>
  <si>
    <t>CVN (J)</t>
  </si>
  <si>
    <t>Pipeline MOP (psi)</t>
  </si>
  <si>
    <t>Distance to U/S GW (m)</t>
  </si>
  <si>
    <t>Distance to long seam weld (mm)</t>
  </si>
  <si>
    <t>Effective Area failure pressure (psi)</t>
  </si>
  <si>
    <t>Mod B31G failure pressure (psi)</t>
  </si>
  <si>
    <t>CorLAS failure pressure (psi)</t>
  </si>
  <si>
    <t>CorLAS RPR</t>
  </si>
  <si>
    <t>Mod B31G RPR</t>
  </si>
  <si>
    <t>Effective Area RPR</t>
  </si>
  <si>
    <t>CorLAS FPR</t>
  </si>
  <si>
    <t>Mod B31G FPR</t>
  </si>
  <si>
    <t>Effective Area FPR</t>
  </si>
  <si>
    <t>Depth growth rate (mm/y)</t>
  </si>
  <si>
    <t>Length growth rate (mm/y)</t>
  </si>
  <si>
    <t>Width growth rate (mm/y)</t>
  </si>
  <si>
    <t>Coating Disbondment (%)</t>
  </si>
  <si>
    <t>Effective Depth (mm)</t>
  </si>
  <si>
    <t>Effective Length (mm)</t>
  </si>
  <si>
    <t>Other</t>
  </si>
  <si>
    <t>ILI.GW.0</t>
  </si>
  <si>
    <t>14:17:25</t>
  </si>
  <si>
    <t>S</t>
  </si>
  <si>
    <t>Girth Weld</t>
  </si>
  <si>
    <t>ILI.GW.1</t>
  </si>
  <si>
    <t>Unknown</t>
  </si>
  <si>
    <t>External support</t>
  </si>
  <si>
    <t>12:00</t>
  </si>
  <si>
    <t>ILI.GW.2</t>
  </si>
  <si>
    <t>14:17:33</t>
  </si>
  <si>
    <t>Pipeline fixture</t>
  </si>
  <si>
    <t>ILI.GW.3</t>
  </si>
  <si>
    <t>14:17:35</t>
  </si>
  <si>
    <t>ILI.GW.4</t>
  </si>
  <si>
    <t>14:17:38</t>
  </si>
  <si>
    <t>ILI.GW.5</t>
  </si>
  <si>
    <t>14:17:39</t>
  </si>
  <si>
    <t>03:00</t>
  </si>
  <si>
    <t>ILI.GW.6</t>
  </si>
  <si>
    <t>Fitting</t>
  </si>
  <si>
    <t>Not identifiable seam</t>
  </si>
  <si>
    <t>ILI.GW.7</t>
  </si>
  <si>
    <t>14:17:40</t>
  </si>
  <si>
    <t>Reference magnet</t>
  </si>
  <si>
    <t>ILI.GW.9</t>
  </si>
  <si>
    <t>Longitudinal seam</t>
  </si>
  <si>
    <t>ILI.GW.10</t>
  </si>
  <si>
    <t>10:43</t>
  </si>
  <si>
    <t>14:17:49</t>
  </si>
  <si>
    <t>ILI.GW.15</t>
  </si>
  <si>
    <t>14:18:27</t>
  </si>
  <si>
    <t>ILI.GW.16</t>
  </si>
  <si>
    <t>14:18:31</t>
  </si>
  <si>
    <t>ILI.GW.18</t>
  </si>
  <si>
    <t>14:18:40</t>
  </si>
  <si>
    <t>ILI.GW.19</t>
  </si>
  <si>
    <t>14:18:43</t>
  </si>
  <si>
    <t>ILI.GW.20</t>
  </si>
  <si>
    <t>10:56</t>
  </si>
  <si>
    <t>14:18:45</t>
  </si>
  <si>
    <t>ILI.GW.21</t>
  </si>
  <si>
    <t>14:18:48</t>
  </si>
  <si>
    <t>ILI.GW.22</t>
  </si>
  <si>
    <t>14:18:50</t>
  </si>
  <si>
    <t>ILI.GW.23</t>
  </si>
  <si>
    <t>14:18:52</t>
  </si>
  <si>
    <t>ILI.GW.24</t>
  </si>
  <si>
    <t>14:18:55</t>
  </si>
  <si>
    <t>ILI.GW.26</t>
  </si>
  <si>
    <t>14:18:59</t>
  </si>
  <si>
    <t>ILI.GW.27</t>
  </si>
  <si>
    <t>14:19:02</t>
  </si>
  <si>
    <t>ILI.GW.28</t>
  </si>
  <si>
    <t>14:19:04</t>
  </si>
  <si>
    <t>ILI.GW.29</t>
  </si>
  <si>
    <t>14:19:07</t>
  </si>
  <si>
    <t>ILI.GW.30</t>
  </si>
  <si>
    <t>11:24</t>
  </si>
  <si>
    <t>14:19:10</t>
  </si>
  <si>
    <t>ILI.GW.31</t>
  </si>
  <si>
    <t>02:24</t>
  </si>
  <si>
    <t>14:19:12</t>
  </si>
  <si>
    <t>ILI.GW.32</t>
  </si>
  <si>
    <t>14:19:15</t>
  </si>
  <si>
    <t>ILI.GW.33</t>
  </si>
  <si>
    <t>14:19:18</t>
  </si>
  <si>
    <t>ILI.GW.36</t>
  </si>
  <si>
    <t>14:19:25</t>
  </si>
  <si>
    <t>ILI.GW.37</t>
  </si>
  <si>
    <t>14:19:27</t>
  </si>
  <si>
    <t>ILI.GW.38</t>
  </si>
  <si>
    <t>14:19:29</t>
  </si>
  <si>
    <t>ILI.GW.39</t>
  </si>
  <si>
    <t>12:07</t>
  </si>
  <si>
    <t>14:19:31</t>
  </si>
  <si>
    <t>ILI.GW.40</t>
  </si>
  <si>
    <t>14:19:34</t>
  </si>
  <si>
    <t>ILI.GW.41</t>
  </si>
  <si>
    <t>12:55</t>
  </si>
  <si>
    <t>14:19:36</t>
  </si>
  <si>
    <t>ILI.GW.42</t>
  </si>
  <si>
    <t>09:43</t>
  </si>
  <si>
    <t>14:19:39</t>
  </si>
  <si>
    <t>ILI.GW.43</t>
  </si>
  <si>
    <t>14:19:41</t>
  </si>
  <si>
    <t>ILI.GW.44</t>
  </si>
  <si>
    <t>14:19:43</t>
  </si>
  <si>
    <t>ILI.GW.45</t>
  </si>
  <si>
    <t>14:19:45</t>
  </si>
  <si>
    <t>ILI.GW.46</t>
  </si>
  <si>
    <t>ILI.GW.47</t>
  </si>
  <si>
    <t>14:19:48</t>
  </si>
  <si>
    <t>ILI.GW.48</t>
  </si>
  <si>
    <t>ILI.GW.49</t>
  </si>
  <si>
    <t>14:19:49</t>
  </si>
  <si>
    <t>ILI.GW.50</t>
  </si>
  <si>
    <t>01:56</t>
  </si>
  <si>
    <t>14:19:52</t>
  </si>
  <si>
    <t>ILI.GW.52</t>
  </si>
  <si>
    <t>14:20:00</t>
  </si>
  <si>
    <t>ILI.GW.53</t>
  </si>
  <si>
    <t>14:20:04</t>
  </si>
  <si>
    <t>ILI.GW.54</t>
  </si>
  <si>
    <t>14:20:08</t>
  </si>
  <si>
    <t>ILI.GW.57</t>
  </si>
  <si>
    <t>14:20:21</t>
  </si>
  <si>
    <t>ILI.GW.58</t>
  </si>
  <si>
    <t>14:20:26</t>
  </si>
  <si>
    <t>ILI.GW.59</t>
  </si>
  <si>
    <t>14:20:29</t>
  </si>
  <si>
    <t>ILI.GW.60</t>
  </si>
  <si>
    <t>14:20:33</t>
  </si>
  <si>
    <t>ILI.GW.61</t>
  </si>
  <si>
    <t>02:35</t>
  </si>
  <si>
    <t>14:20:37</t>
  </si>
  <si>
    <t>ILI.GW.62</t>
  </si>
  <si>
    <t>09:42</t>
  </si>
  <si>
    <t>14:20:41</t>
  </si>
  <si>
    <t>ILI.GW.64</t>
  </si>
  <si>
    <t>14:20:49</t>
  </si>
  <si>
    <t>ILI.GW.65</t>
  </si>
  <si>
    <t>01:45</t>
  </si>
  <si>
    <t>14:20:53</t>
  </si>
  <si>
    <t>ILI.GW.67</t>
  </si>
  <si>
    <t>14:21:03</t>
  </si>
  <si>
    <t>ILI.GW.69</t>
  </si>
  <si>
    <t>14:21:10</t>
  </si>
  <si>
    <t>ILI.GW.70</t>
  </si>
  <si>
    <t>14:21:13</t>
  </si>
  <si>
    <t>ILI.GW.71</t>
  </si>
  <si>
    <t>14:21:17</t>
  </si>
  <si>
    <t>ILI.GW.72</t>
  </si>
  <si>
    <t>08:12</t>
  </si>
  <si>
    <t>14:21:21</t>
  </si>
  <si>
    <t>ILI.GW.74</t>
  </si>
  <si>
    <t>14:21:31</t>
  </si>
  <si>
    <t>ILI.GW.76</t>
  </si>
  <si>
    <t>14:21:40</t>
  </si>
  <si>
    <t>ILI.GW.77</t>
  </si>
  <si>
    <t>14:21:45</t>
  </si>
  <si>
    <t>ILI.GW.78</t>
  </si>
  <si>
    <t>01:54</t>
  </si>
  <si>
    <t>14:21:50</t>
  </si>
  <si>
    <t>ILI.GW.79</t>
  </si>
  <si>
    <t>14:21:54</t>
  </si>
  <si>
    <t>ILI.GW.80</t>
  </si>
  <si>
    <t>03:22</t>
  </si>
  <si>
    <t>14:21:59</t>
  </si>
  <si>
    <t>ILI.GW.81</t>
  </si>
  <si>
    <t>14:22:04</t>
  </si>
  <si>
    <t>ILI.GW.82</t>
  </si>
  <si>
    <t>14:22:09</t>
  </si>
  <si>
    <t>ILI.GW.83</t>
  </si>
  <si>
    <t>10:19</t>
  </si>
  <si>
    <t>14:22:13</t>
  </si>
  <si>
    <t>ILI.GW.88</t>
  </si>
  <si>
    <t>14:22:36</t>
  </si>
  <si>
    <t>ILI.GW.89</t>
  </si>
  <si>
    <t>14:22:40</t>
  </si>
  <si>
    <t>ILI.GW.90</t>
  </si>
  <si>
    <t>14:22:45</t>
  </si>
  <si>
    <t>ILI.GW.91</t>
  </si>
  <si>
    <t>09:45</t>
  </si>
  <si>
    <t>14:22:50</t>
  </si>
  <si>
    <t>ILI.GW.92</t>
  </si>
  <si>
    <t>14:22:55</t>
  </si>
  <si>
    <t>ILI.GW.94</t>
  </si>
  <si>
    <t>14:23:02</t>
  </si>
  <si>
    <t>ILI.GW.95</t>
  </si>
  <si>
    <t>14:23:06</t>
  </si>
  <si>
    <t>ILI.GW.98</t>
  </si>
  <si>
    <t>14:23:19</t>
  </si>
  <si>
    <t>ILI.GW.99</t>
  </si>
  <si>
    <t>14:23:24</t>
  </si>
  <si>
    <t>ILI.GW.101</t>
  </si>
  <si>
    <t>14:23:32</t>
  </si>
  <si>
    <t>ILI.GW.103</t>
  </si>
  <si>
    <t>14:23:42</t>
  </si>
  <si>
    <t>ILI.GW.104</t>
  </si>
  <si>
    <t>14:23:46</t>
  </si>
  <si>
    <t>ILI.GW.105</t>
  </si>
  <si>
    <t>14:23:50</t>
  </si>
  <si>
    <t>ILI.GW.106</t>
  </si>
  <si>
    <t>02:06</t>
  </si>
  <si>
    <t>14:23:54</t>
  </si>
  <si>
    <t>ILI.GW.107</t>
  </si>
  <si>
    <t>14:23:58</t>
  </si>
  <si>
    <t>ILI.GW.109</t>
  </si>
  <si>
    <t>14:24:07</t>
  </si>
  <si>
    <t>Tolerance: No specifications for Axial Slottings and Pinholes  / Corrosion</t>
  </si>
  <si>
    <t xml:space="preserve">  Corrosion</t>
  </si>
  <si>
    <t>ILI.GW.112</t>
  </si>
  <si>
    <t>14:24:30</t>
  </si>
  <si>
    <t>ILI.GW.113</t>
  </si>
  <si>
    <t>14:24:40</t>
  </si>
  <si>
    <t>ILI.GW.119</t>
  </si>
  <si>
    <t>14:25:37</t>
  </si>
  <si>
    <t>M</t>
  </si>
  <si>
    <t>Above Ground Marker</t>
  </si>
  <si>
    <t>AGM 02</t>
  </si>
  <si>
    <t>ILI.GW.121</t>
  </si>
  <si>
    <t>14:25:57</t>
  </si>
  <si>
    <t>ILI.GW.122</t>
  </si>
  <si>
    <t>14:25:58</t>
  </si>
  <si>
    <t>ILI.GW.123</t>
  </si>
  <si>
    <t>ILI.GW.124</t>
  </si>
  <si>
    <t>ILI.GW.126</t>
  </si>
  <si>
    <t>14:26:09</t>
  </si>
  <si>
    <t>ILI.GW.127</t>
  </si>
  <si>
    <t>14:26:10</t>
  </si>
  <si>
    <t>ILI.GW.128</t>
  </si>
  <si>
    <t>08:04</t>
  </si>
  <si>
    <t>ILI.GW.129</t>
  </si>
  <si>
    <t>14:26:13</t>
  </si>
  <si>
    <t>ILI.GW.130</t>
  </si>
  <si>
    <t>ILI.GW.131</t>
  </si>
  <si>
    <t>14:26:14</t>
  </si>
  <si>
    <t>ILI.GW.133</t>
  </si>
  <si>
    <t>14:26:31</t>
  </si>
  <si>
    <t>ILI.GW.134</t>
  </si>
  <si>
    <t>14:26:40</t>
  </si>
  <si>
    <t>ILI.GW.135</t>
  </si>
  <si>
    <t>14:26:50</t>
  </si>
  <si>
    <t>ILI.GW.138</t>
  </si>
  <si>
    <t>14:27:20</t>
  </si>
  <si>
    <t>ILI.GW.139</t>
  </si>
  <si>
    <t>14:27:29</t>
  </si>
  <si>
    <t>ILI.GW.140</t>
  </si>
  <si>
    <t>11:30</t>
  </si>
  <si>
    <t>14:27:39</t>
  </si>
  <si>
    <t>ILI.GW.141</t>
  </si>
  <si>
    <t>14:27:45</t>
  </si>
  <si>
    <t>ILI.GW.142</t>
  </si>
  <si>
    <t>14:27:51</t>
  </si>
  <si>
    <t>ILI.GW.143</t>
  </si>
  <si>
    <t>14:27:56</t>
  </si>
  <si>
    <t>ILI.GW.144</t>
  </si>
  <si>
    <t>14:28:01</t>
  </si>
  <si>
    <t>ILI.GW.145</t>
  </si>
  <si>
    <t>14:28:07</t>
  </si>
  <si>
    <t>ILI.GW.146</t>
  </si>
  <si>
    <t>14:28:13</t>
  </si>
  <si>
    <t>ILI.GW.148</t>
  </si>
  <si>
    <t>14:28:23</t>
  </si>
  <si>
    <t>ILI.GW.149</t>
  </si>
  <si>
    <t>14:28:32</t>
  </si>
  <si>
    <t>ILI.GW.151</t>
  </si>
  <si>
    <t>14:28:51</t>
  </si>
  <si>
    <t>ILI.GW.154</t>
  </si>
  <si>
    <t>14:29:21</t>
  </si>
  <si>
    <t>ILI.GW.155</t>
  </si>
  <si>
    <t>14:29:30</t>
  </si>
  <si>
    <t>ILI.GW.157</t>
  </si>
  <si>
    <t>14:29:48</t>
  </si>
  <si>
    <t>ILI.GW.158</t>
  </si>
  <si>
    <t>14:29:58</t>
  </si>
  <si>
    <t>ILI.GW.160</t>
  </si>
  <si>
    <t>14:30:16</t>
  </si>
  <si>
    <t>ILI.GW.162</t>
  </si>
  <si>
    <t>14:30:34</t>
  </si>
  <si>
    <t>ILI.GW.163</t>
  </si>
  <si>
    <t>14:30:43</t>
  </si>
  <si>
    <t>ILI.GW.164</t>
  </si>
  <si>
    <t>14:30:53</t>
  </si>
  <si>
    <t>ILI.GW.166</t>
  </si>
  <si>
    <t>14:31:13</t>
  </si>
  <si>
    <t>ILI.GW.167</t>
  </si>
  <si>
    <t>14:31:22</t>
  </si>
  <si>
    <t>ILI.GW.168</t>
  </si>
  <si>
    <t>14:31:31</t>
  </si>
  <si>
    <t>ILI.GW.170</t>
  </si>
  <si>
    <t>14:31:45</t>
  </si>
  <si>
    <t>ILI.GW.171</t>
  </si>
  <si>
    <t>14:31:46</t>
  </si>
  <si>
    <t>ILI.GW.173</t>
  </si>
  <si>
    <t>14:31:54</t>
  </si>
  <si>
    <t>ILI.GW.174</t>
  </si>
  <si>
    <t>ILI.GW.177</t>
  </si>
  <si>
    <t>14:32:22</t>
  </si>
  <si>
    <t>ILI.GW.178</t>
  </si>
  <si>
    <t>14:32:32</t>
  </si>
  <si>
    <t>ILI.GW.180</t>
  </si>
  <si>
    <t>14:32:49</t>
  </si>
  <si>
    <t>ILI.GW.181</t>
  </si>
  <si>
    <t>14:32:56</t>
  </si>
  <si>
    <t>ILI.GW.184</t>
  </si>
  <si>
    <t>14:33:18</t>
  </si>
  <si>
    <t>ILI.GW.186</t>
  </si>
  <si>
    <t>14:33:26</t>
  </si>
  <si>
    <t xml:space="preserve">LSW interaction: On </t>
  </si>
  <si>
    <t>ILI.GW.188</t>
  </si>
  <si>
    <t>14:33:37</t>
  </si>
  <si>
    <t>ILI.GW.189</t>
  </si>
  <si>
    <t>01:35</t>
  </si>
  <si>
    <t>14:33:40</t>
  </si>
  <si>
    <t>ILI.GW.190</t>
  </si>
  <si>
    <t>11:04</t>
  </si>
  <si>
    <t>14:33:45</t>
  </si>
  <si>
    <t>ILI.GW.195</t>
  </si>
  <si>
    <t>14:34:10</t>
  </si>
  <si>
    <t>ILI.GW.196</t>
  </si>
  <si>
    <t>10:23</t>
  </si>
  <si>
    <t>14:34:13</t>
  </si>
  <si>
    <t>ILI.GW.197</t>
  </si>
  <si>
    <t>14:34:18</t>
  </si>
  <si>
    <t>ILI.GW.198</t>
  </si>
  <si>
    <t>14:34:23</t>
  </si>
  <si>
    <t>ILI.GW.199</t>
  </si>
  <si>
    <t>14:34:26</t>
  </si>
  <si>
    <t>ILI.GW.201</t>
  </si>
  <si>
    <t>14:34:35</t>
  </si>
  <si>
    <t>ILI.GW.202</t>
  </si>
  <si>
    <t>11:22</t>
  </si>
  <si>
    <t>14:34:38</t>
  </si>
  <si>
    <t>ILI.GW.203</t>
  </si>
  <si>
    <t>14:34:43</t>
  </si>
  <si>
    <t>ILI.GW.204</t>
  </si>
  <si>
    <t>14:34:48</t>
  </si>
  <si>
    <t>ILI.GW.205</t>
  </si>
  <si>
    <t>14:34:52</t>
  </si>
  <si>
    <t>ILI.GW.206</t>
  </si>
  <si>
    <t>10:58</t>
  </si>
  <si>
    <t>14:34:55</t>
  </si>
  <si>
    <t>ILI.GW.207</t>
  </si>
  <si>
    <t>02:12</t>
  </si>
  <si>
    <t>14:35:00</t>
  </si>
  <si>
    <t>ILI.GW.208</t>
  </si>
  <si>
    <t>14:35:04</t>
  </si>
  <si>
    <t>ILI.GW.209</t>
  </si>
  <si>
    <t>14:35:09</t>
  </si>
  <si>
    <t>ILI.GW.210</t>
  </si>
  <si>
    <t>14:35:14</t>
  </si>
  <si>
    <t>ILI.GW.214</t>
  </si>
  <si>
    <t>14:35:28</t>
  </si>
  <si>
    <t>ILI.GW.215</t>
  </si>
  <si>
    <t>14:35:32</t>
  </si>
  <si>
    <t>ILI.GW.216</t>
  </si>
  <si>
    <t>14:35:36</t>
  </si>
  <si>
    <t>ILI.GW.217</t>
  </si>
  <si>
    <t>12:45</t>
  </si>
  <si>
    <t>14:35:40</t>
  </si>
  <si>
    <t>ILI.GW.218</t>
  </si>
  <si>
    <t>14:35:44</t>
  </si>
  <si>
    <t>ILI.GW.219</t>
  </si>
  <si>
    <t>14:35:47</t>
  </si>
  <si>
    <t>ILI.GW.220</t>
  </si>
  <si>
    <t>14:35:50</t>
  </si>
  <si>
    <t>Circumferential / Attachmnt</t>
  </si>
  <si>
    <t>ILI.GW.221</t>
  </si>
  <si>
    <t>14:35:53</t>
  </si>
  <si>
    <t>ILI.GW.223</t>
  </si>
  <si>
    <t>14:35:59</t>
  </si>
  <si>
    <t>ILI.GW.224</t>
  </si>
  <si>
    <t>14:36:03</t>
  </si>
  <si>
    <t>ILI.GW.225</t>
  </si>
  <si>
    <t>14:36:06</t>
  </si>
  <si>
    <t>ILI.GW.226</t>
  </si>
  <si>
    <t>14:36:10</t>
  </si>
  <si>
    <t>ILI.GW.227</t>
  </si>
  <si>
    <t>02:01</t>
  </si>
  <si>
    <t>14:36:16</t>
  </si>
  <si>
    <t>ILI.GW.228</t>
  </si>
  <si>
    <t>14:36:22</t>
  </si>
  <si>
    <t>ILI.GW.229</t>
  </si>
  <si>
    <t>14:36:27</t>
  </si>
  <si>
    <t>ILI.GW.234</t>
  </si>
  <si>
    <t>14:36:50</t>
  </si>
  <si>
    <t>ILI.GW.236</t>
  </si>
  <si>
    <t>14:37:02</t>
  </si>
  <si>
    <t>ILI.GW.237</t>
  </si>
  <si>
    <t>14:37:08</t>
  </si>
  <si>
    <t>ILI.GW.240</t>
  </si>
  <si>
    <t>14:37:24</t>
  </si>
  <si>
    <t>ILI.GW.242</t>
  </si>
  <si>
    <t>14:37:34</t>
  </si>
  <si>
    <t>ILI.GW.244</t>
  </si>
  <si>
    <t>14:37:43</t>
  </si>
  <si>
    <t>ILI.GW.245</t>
  </si>
  <si>
    <t>14:37:48</t>
  </si>
  <si>
    <t>ILI.GW.246</t>
  </si>
  <si>
    <t>14:37:53</t>
  </si>
  <si>
    <t>ILI.GW.247</t>
  </si>
  <si>
    <t>14:37:57</t>
  </si>
  <si>
    <t>ILI.GW.249</t>
  </si>
  <si>
    <t>14:38:09</t>
  </si>
  <si>
    <t>ILI.GW.250</t>
  </si>
  <si>
    <t>14:38:15</t>
  </si>
  <si>
    <t>ILI.GW.251</t>
  </si>
  <si>
    <t>14:38:20</t>
  </si>
  <si>
    <t>ILI.GW.252</t>
  </si>
  <si>
    <t>10:37</t>
  </si>
  <si>
    <t>14:38:26</t>
  </si>
  <si>
    <t>ILI.GW.253</t>
  </si>
  <si>
    <t>02:08</t>
  </si>
  <si>
    <t>14:38:31</t>
  </si>
  <si>
    <t>ILI.GW.255</t>
  </si>
  <si>
    <t>14:38:43</t>
  </si>
  <si>
    <t>ILI.GW.256</t>
  </si>
  <si>
    <t>14:38:49</t>
  </si>
  <si>
    <t>ILI.GW.258</t>
  </si>
  <si>
    <t>14:39:00</t>
  </si>
  <si>
    <t>ILI.GW.259</t>
  </si>
  <si>
    <t>14:39:01</t>
  </si>
  <si>
    <t>ILI.GW.260</t>
  </si>
  <si>
    <t>12:13</t>
  </si>
  <si>
    <t>ILI.GW.261</t>
  </si>
  <si>
    <t>ILI.GW.263</t>
  </si>
  <si>
    <t>14:39:05</t>
  </si>
  <si>
    <t>ILI.GW.264</t>
  </si>
  <si>
    <t>11:41</t>
  </si>
  <si>
    <t>14:39:10</t>
  </si>
  <si>
    <t>ILI.GW.265</t>
  </si>
  <si>
    <t>14:39:14</t>
  </si>
  <si>
    <t>ILI.GW.266</t>
  </si>
  <si>
    <t>ILI.GW.267</t>
  </si>
  <si>
    <t>14:39:17</t>
  </si>
  <si>
    <t>ILI.GW.268</t>
  </si>
  <si>
    <t>ILI.GW.270</t>
  </si>
  <si>
    <t>14:39:22</t>
  </si>
  <si>
    <t>ILI.GW.271</t>
  </si>
  <si>
    <t>14:39:25</t>
  </si>
  <si>
    <t>ILI.GW.272</t>
  </si>
  <si>
    <t>14:39:26</t>
  </si>
  <si>
    <t>ILI.GW.273</t>
  </si>
  <si>
    <t>AGM 03</t>
  </si>
  <si>
    <t>ILI.GW.274</t>
  </si>
  <si>
    <t>14:39:30</t>
  </si>
  <si>
    <t>ILI.GW.275</t>
  </si>
  <si>
    <t>14:39:34</t>
  </si>
  <si>
    <t>ILI.GW.276</t>
  </si>
  <si>
    <t>14:39:39</t>
  </si>
  <si>
    <t>ILI.GW.277</t>
  </si>
  <si>
    <t>02:17</t>
  </si>
  <si>
    <t>ILI.GW.282</t>
  </si>
  <si>
    <t>14:40:02</t>
  </si>
  <si>
    <t>ILI.GW.283</t>
  </si>
  <si>
    <t>14:40:06</t>
  </si>
  <si>
    <t>ILI.GW.284</t>
  </si>
  <si>
    <t>14:40:11</t>
  </si>
  <si>
    <t>ILI.GW.285</t>
  </si>
  <si>
    <t>14:40:14</t>
  </si>
  <si>
    <t>ILI.GW.286</t>
  </si>
  <si>
    <t>14:40:18</t>
  </si>
  <si>
    <t>ILI.GW.287</t>
  </si>
  <si>
    <t>14:40:23</t>
  </si>
  <si>
    <t>ILI.GW.288</t>
  </si>
  <si>
    <t>14:40:27</t>
  </si>
  <si>
    <t>ILI.GW.289</t>
  </si>
  <si>
    <t>14:40:31</t>
  </si>
  <si>
    <t>ILI.GW.291</t>
  </si>
  <si>
    <t>14:40:38</t>
  </si>
  <si>
    <t>ILI.GW.295</t>
  </si>
  <si>
    <t>14:41:13</t>
  </si>
  <si>
    <t>ILI.GW.297</t>
  </si>
  <si>
    <t>14:41:32</t>
  </si>
  <si>
    <t>ILI.GW.298</t>
  </si>
  <si>
    <t>14:41:42</t>
  </si>
  <si>
    <t>ILI.GW.300</t>
  </si>
  <si>
    <t>14:42:00</t>
  </si>
  <si>
    <t xml:space="preserve"> Corrosion</t>
  </si>
  <si>
    <t>ILI.GW.306</t>
  </si>
  <si>
    <t>14:42:58</t>
  </si>
  <si>
    <t>ILI.GW.307</t>
  </si>
  <si>
    <t>09:50</t>
  </si>
  <si>
    <t>14:43:07</t>
  </si>
  <si>
    <t>AGM 04</t>
  </si>
  <si>
    <t>ILI.GW.312</t>
  </si>
  <si>
    <t>14:43:54</t>
  </si>
  <si>
    <t>ILI.GW.313</t>
  </si>
  <si>
    <t>14:43:56</t>
  </si>
  <si>
    <t>ILI.GW.314</t>
  </si>
  <si>
    <t>14:43:57</t>
  </si>
  <si>
    <t>ILI.GW.315</t>
  </si>
  <si>
    <t>ILI.GW.317</t>
  </si>
  <si>
    <t>14:44:13</t>
  </si>
  <si>
    <t>ILI.GW.321</t>
  </si>
  <si>
    <t>14:44:24</t>
  </si>
  <si>
    <t>ILI.GW.324</t>
  </si>
  <si>
    <t>14:44:34</t>
  </si>
  <si>
    <t>ILI.GW.325</t>
  </si>
  <si>
    <t>14:44:36</t>
  </si>
  <si>
    <t>ILI.GW.328</t>
  </si>
  <si>
    <t>14:45:03</t>
  </si>
  <si>
    <t>ILI.GW.330</t>
  </si>
  <si>
    <t>14:45:23</t>
  </si>
  <si>
    <t>ILI.GW.331</t>
  </si>
  <si>
    <t>14:45:29</t>
  </si>
  <si>
    <t>ILI.GW.332</t>
  </si>
  <si>
    <t>12:43</t>
  </si>
  <si>
    <t>14:45:35</t>
  </si>
  <si>
    <t>ILI.GW.333</t>
  </si>
  <si>
    <t>14:45:40</t>
  </si>
  <si>
    <t>ILI.GW.335</t>
  </si>
  <si>
    <t>14:45:51</t>
  </si>
  <si>
    <t>ILI.GW.337</t>
  </si>
  <si>
    <t>14:46:02</t>
  </si>
  <si>
    <t>ILI.GW.339</t>
  </si>
  <si>
    <t>14:46:14</t>
  </si>
  <si>
    <t>ILI.GW.340</t>
  </si>
  <si>
    <t>14:46:20</t>
  </si>
  <si>
    <t>ILI.GW.341</t>
  </si>
  <si>
    <t>14:46:26</t>
  </si>
  <si>
    <t>ILI.GW.342</t>
  </si>
  <si>
    <t>14:46:32</t>
  </si>
  <si>
    <t>ILI.GW.343</t>
  </si>
  <si>
    <t>14:46:38</t>
  </si>
  <si>
    <t>ILI.GW.345</t>
  </si>
  <si>
    <t>14:46:49</t>
  </si>
  <si>
    <t>ILI.GW.347</t>
  </si>
  <si>
    <t>14:47:01</t>
  </si>
  <si>
    <t>ILI.GW.349</t>
  </si>
  <si>
    <t>14:47:12</t>
  </si>
  <si>
    <t>ILI.GW.350</t>
  </si>
  <si>
    <t>14:47:18</t>
  </si>
  <si>
    <t>ILI.GW.351</t>
  </si>
  <si>
    <t>14:47:23</t>
  </si>
  <si>
    <t>ILI.GW.353</t>
  </si>
  <si>
    <t>14:47:32</t>
  </si>
  <si>
    <t>ILI.GW.355</t>
  </si>
  <si>
    <t>14:47:38</t>
  </si>
  <si>
    <t>ILI.GW.356</t>
  </si>
  <si>
    <t>02:14</t>
  </si>
  <si>
    <t>14:47:41</t>
  </si>
  <si>
    <t>ILI.GW.357</t>
  </si>
  <si>
    <t>14:47:44</t>
  </si>
  <si>
    <t>ILI.GW.359</t>
  </si>
  <si>
    <t>14:47:50</t>
  </si>
  <si>
    <t>ILI.GW.360</t>
  </si>
  <si>
    <t>14:47:54</t>
  </si>
  <si>
    <t>ILI.GW.362</t>
  </si>
  <si>
    <t>14:47:58</t>
  </si>
  <si>
    <t>ILI.GW.363</t>
  </si>
  <si>
    <t>14:47:59</t>
  </si>
  <si>
    <t>ILI.GW.364</t>
  </si>
  <si>
    <t>14:48:02</t>
  </si>
  <si>
    <t>ILI.GW.365</t>
  </si>
  <si>
    <t>14:48:03</t>
  </si>
  <si>
    <t>ILI.GW.366</t>
  </si>
  <si>
    <t>14:48:04</t>
  </si>
  <si>
    <t>ILI.GW.367</t>
  </si>
  <si>
    <t>ILI.GW.368</t>
  </si>
  <si>
    <t>14:48:07</t>
  </si>
  <si>
    <t>ILI.GW.369</t>
  </si>
  <si>
    <t>ILI.GW.370</t>
  </si>
  <si>
    <t>ILI.GW.372</t>
  </si>
  <si>
    <t>14:48:16</t>
  </si>
  <si>
    <t>ILI.GW.373</t>
  </si>
  <si>
    <t>ILI.GW.374</t>
  </si>
  <si>
    <t>ILI.GW.376</t>
  </si>
  <si>
    <t>14:48:18</t>
  </si>
  <si>
    <t>ILI.GW.377</t>
  </si>
  <si>
    <t>ILI.GW.379</t>
  </si>
  <si>
    <t>14:48:22</t>
  </si>
  <si>
    <t>ILI.GW.380</t>
  </si>
  <si>
    <t>14:48:25</t>
  </si>
  <si>
    <t>ILI.GW.381</t>
  </si>
  <si>
    <t>ILI.GW.382</t>
  </si>
  <si>
    <t>ILI.GW.383</t>
  </si>
  <si>
    <t>ILI.GW.387</t>
  </si>
  <si>
    <t>14:48:30</t>
  </si>
  <si>
    <t>Client Absolute Depth [mm]</t>
  </si>
  <si>
    <t>Client Anomaly Length [mm]</t>
  </si>
  <si>
    <t>Client Anomaly Width [mm]</t>
  </si>
  <si>
    <t>Degraded</t>
  </si>
  <si>
    <t>MAOP [psi]</t>
  </si>
  <si>
    <t>Failure Pressure - Rstreng [psi]</t>
  </si>
  <si>
    <t>Failure Pressure - Modified ASME B31G [psi]</t>
  </si>
  <si>
    <t>Failure Pressure - CorLAS [psi]</t>
  </si>
  <si>
    <t>12:04</t>
  </si>
  <si>
    <t>Manufacturing anomaly</t>
  </si>
  <si>
    <t>Metal loss - manufacturing - anomaly</t>
  </si>
  <si>
    <t>03:59</t>
  </si>
  <si>
    <t>ID anomaly - dent</t>
  </si>
  <si>
    <t>09:41</t>
  </si>
  <si>
    <t>Spiral weld feature - mill anomaly</t>
  </si>
  <si>
    <t>09:55</t>
  </si>
  <si>
    <t>09:36</t>
  </si>
  <si>
    <t>01c1d339-1749-4226-b85e-cd723cf5eeff</t>
  </si>
  <si>
    <t>6tx6t</t>
  </si>
  <si>
    <t>Corrosion Cluster</t>
  </si>
  <si>
    <t>f0f0b73f-76af-426e-8ff9-19aa807559c6</t>
  </si>
  <si>
    <t>12f7c78d-1542-47f9-9a81-d272bdb9500d</t>
  </si>
  <si>
    <t>643ee687-c498-4ccf-9d47-a5aa883255fc</t>
  </si>
  <si>
    <t>c290ec23-d48e-4f64-9683-c5d8e5cfcb6d</t>
  </si>
  <si>
    <t>0dffc2fc-a887-4ff8-affa-b6aee030c31f</t>
  </si>
  <si>
    <t>09:35</t>
  </si>
  <si>
    <t>42368e88-b72b-4103-ae8b-293032ae5653</t>
  </si>
  <si>
    <t>55de2153-11bb-4092-91f6-af47a259db13</t>
  </si>
  <si>
    <t>62ff8cd0-60f0-465e-b186-a55df8b5c8b9</t>
  </si>
  <si>
    <t>8cf0b55a-55b5-4d72-abcc-1311f2df5810</t>
  </si>
  <si>
    <t>9b82eca9-c39e-479e-a3b9-a347a0e3d704</t>
  </si>
  <si>
    <t>30485afe-4ad0-44ab-a2a3-b4e104cc278c</t>
  </si>
  <si>
    <t>a6bd152c-9f36-4048-a896-720f43c7826f</t>
  </si>
  <si>
    <t>6b488645-8e0b-4142-81ae-2d199d5163b1</t>
  </si>
  <si>
    <t>016ec0cd-f9f7-4612-a8fd-3c946601a363</t>
  </si>
  <si>
    <t>10:47</t>
  </si>
  <si>
    <t>cc1f4fcb-9175-467a-8942-d0edccf1dbb5</t>
  </si>
  <si>
    <t>f17fbcde-6ae7-44e0-bcf5-6e8fe39019f1</t>
  </si>
  <si>
    <t>971618e6-c55c-437a-af1a-e3409ba8009b</t>
  </si>
  <si>
    <t>1436a678-a27f-4693-9767-89a50a4570a9</t>
  </si>
  <si>
    <t>c2df5c8e-b861-40e1-939d-909b3d0d017f</t>
  </si>
  <si>
    <t>df5e61e7-48b6-4c30-9cd7-15d0155cdf73</t>
  </si>
  <si>
    <t>33c9bc92-564d-42a2-b170-cc0874a65269</t>
  </si>
  <si>
    <t>6f2bcdec-44b5-4326-a49a-b3aec6b65d86</t>
  </si>
  <si>
    <t>a428623e-9bc2-4cea-be72-27cd8e0c94d6</t>
  </si>
  <si>
    <t>a4161913-bda8-4f22-a053-8adc4608d3cc</t>
  </si>
  <si>
    <t>00cc1da1-c7b8-4013-93de-d38e4d76c116</t>
  </si>
  <si>
    <t>c03c6a82-261d-45d4-b52a-87d17bf3e4b0</t>
  </si>
  <si>
    <t>9c1f5f77-8745-40a0-a598-f3ec1071146e</t>
  </si>
  <si>
    <t>a97c978c-2c45-4ae8-b270-97b545e1ed67</t>
  </si>
  <si>
    <t>1b94bcff-7146-4118-af16-a0c2d7b8e2f9</t>
  </si>
  <si>
    <t>812c2f35-ae91-4339-b3a2-744dc0c77602</t>
  </si>
  <si>
    <t>8b73c764-f5ca-4c82-8438-c8c4464dc369</t>
  </si>
  <si>
    <t>0e92f421-b7f5-4d62-a963-000b07ce7326</t>
  </si>
  <si>
    <t>8c67e6a6-d620-4ff4-bee3-698c2e92530d</t>
  </si>
  <si>
    <t>09:25</t>
  </si>
  <si>
    <t>08:07</t>
  </si>
  <si>
    <t>11:13</t>
  </si>
  <si>
    <t>01:11</t>
  </si>
  <si>
    <t>12:33</t>
  </si>
  <si>
    <t>02:53</t>
  </si>
  <si>
    <t>11:53</t>
  </si>
  <si>
    <t>03:06</t>
  </si>
  <si>
    <t>12:26</t>
  </si>
  <si>
    <t>11:06</t>
  </si>
  <si>
    <t>11:46</t>
  </si>
  <si>
    <t>07:32</t>
  </si>
  <si>
    <t>02:44</t>
  </si>
  <si>
    <t>10:11</t>
  </si>
  <si>
    <t>11:51</t>
  </si>
  <si>
    <t>11:31</t>
  </si>
  <si>
    <t>03:33</t>
  </si>
  <si>
    <t>07:16</t>
  </si>
  <si>
    <t>e527fa54-cf71-4a6f-a9e5-e360dc4e6087</t>
  </si>
  <si>
    <t>0e7c1633-bf02-4a01-a700-e12d4b6f455b</t>
  </si>
  <si>
    <t>9ce6a80d-c08f-49fb-969a-fecd952d8bc6</t>
  </si>
  <si>
    <t>53feb8db-5213-4445-8726-017454cf06af</t>
  </si>
  <si>
    <t>9a2cb734-e419-4bfd-a372-40471472a755</t>
  </si>
  <si>
    <t>6b464cb2-9a1b-441a-bae3-0c10cc2e6c44</t>
  </si>
  <si>
    <t>f10143c9-8ed8-417f-b60b-0366d2ff8245</t>
  </si>
  <si>
    <t>a5ff2117-44c1-4b2e-9cfa-7b1ae17a05e3</t>
  </si>
  <si>
    <t>d463068e-c992-4170-9a2b-028686e94ddf</t>
  </si>
  <si>
    <t>29f72c56-41bc-47d5-83ee-746e9fe1a182</t>
  </si>
  <si>
    <t>2dae5d16-a59a-4db1-8af6-03f3758dd186</t>
  </si>
  <si>
    <t>304373e3-dcae-4611-a369-2348217f5ddc</t>
  </si>
  <si>
    <t>c9425a2e-48cf-4b4c-ac98-f6f6ca79ed6a</t>
  </si>
  <si>
    <t>d3c8d878-6871-4e11-bad9-58133c79a5c6</t>
  </si>
  <si>
    <t>ead01276-af3a-4cf3-8f2e-1ef317b71a55</t>
  </si>
  <si>
    <t>7c7bc991-630d-4691-896c-1ae62db652e9</t>
  </si>
  <si>
    <t>0bcaeee3-437e-414f-ad40-bdbb5ccc2ea9</t>
  </si>
  <si>
    <t>68f4dec5-708a-4e40-adcb-76a4121eb92b</t>
  </si>
  <si>
    <t>2ddbf05e-7461-47e8-98d9-ced2cace2c93</t>
  </si>
  <si>
    <t>06:02</t>
  </si>
  <si>
    <t>06:07</t>
  </si>
  <si>
    <t>12:16</t>
  </si>
  <si>
    <t>05:10</t>
  </si>
  <si>
    <t>7d40041a-6271-408c-b82a-c67bc685285e</t>
  </si>
  <si>
    <t>08:09</t>
  </si>
  <si>
    <t>05:44</t>
  </si>
  <si>
    <t>12:42</t>
  </si>
  <si>
    <t>02:20</t>
  </si>
  <si>
    <t>02:57</t>
  </si>
  <si>
    <t>02:36</t>
  </si>
  <si>
    <t>12:24</t>
  </si>
  <si>
    <t>03:23</t>
  </si>
  <si>
    <t>48314dfd-cfce-41e8-b161-18bd0e905c74</t>
  </si>
  <si>
    <t>c11da12c-3fe2-4923-99c3-d1d4f1a13ee5</t>
  </si>
  <si>
    <t>a7554dec-84b2-45c2-aa09-e65c6e5f229a</t>
  </si>
  <si>
    <t>7bebd455-8117-4cb8-b438-015890e47943</t>
  </si>
  <si>
    <t>5ccb8ab7-c2d2-456c-865b-f1fea432e5c5</t>
  </si>
  <si>
    <t>92c3a1a2-966e-4e40-842e-b1e116516ccc</t>
  </si>
  <si>
    <t>Pipe Taly -&gt;</t>
  </si>
  <si>
    <t>AS -&gt;</t>
  </si>
  <si>
    <t>Exclude</t>
  </si>
  <si>
    <t>Unlinked</t>
  </si>
  <si>
    <t>Matched (Reduced Accuracy)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</si>
</sst>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F800]dddd\,\ mmmm\ dd\,\ yyyy"/>
    <numFmt numFmtId="167" formatCode="0.00000000"/>
    <numFmt numFmtId="168" formatCode="hh:mm"/>
    <numFmt numFmtId="169" formatCode="hh:mm\ AM/PM"/>
  </numFmts>
  <fonts count="14" x14ac:knownFonts="1">
    <font>
      <sz val="11"/>
      <color theme="1"/>
      <name val="Calibri"/>
      <family val="2"/>
      <scheme val="minor"/>
    </font>
    <font>
      <sz val="11"/>
      <name val="Calibri"/>
      <family val="2"/>
      <scheme val="minor"/>
    </font>
    <font>
      <b/>
      <sz val="12"/>
      <color theme="1"/>
      <name val="Arial"/>
      <family val="2"/>
    </font>
    <font>
      <sz val="12"/>
      <color theme="1"/>
      <name val="Arial"/>
      <family val="2"/>
    </font>
    <font>
      <sz val="10"/>
      <color theme="1"/>
      <name val="Arial"/>
      <family val="2"/>
    </font>
    <font>
      <b/>
      <sz val="10"/>
      <color theme="1"/>
      <name val="Arial"/>
      <family val="2"/>
    </font>
    <font>
      <sz val="11"/>
      <color theme="0"/>
      <name val="Calibri"/>
      <family val="2"/>
      <scheme val="minor"/>
    </font>
    <font>
      <b/>
      <sz val="10"/>
      <color theme="0"/>
      <name val="Arial"/>
      <family val="2"/>
    </font>
    <font>
      <b/>
      <sz val="10"/>
      <name val="Arial"/>
      <family val="2"/>
    </font>
    <font>
      <sz val="9"/>
      <color indexed="81"/>
      <name val="Tahoma"/>
      <family val="2"/>
    </font>
    <font>
      <b/>
      <sz val="9"/>
      <color indexed="81"/>
      <name val="Tahoma"/>
      <family val="2"/>
    </font>
    <font>
      <b/>
      <sz val="11"/>
      <color theme="1"/>
      <name val="Calibri"/>
      <family val="2"/>
      <scheme val="minor"/>
    </font>
    <font>
      <sz val="11"/>
      <color rgb="FF000000"/>
      <name val="Calibri"/>
      <family val="2"/>
    </font>
    <font>
      <sz val="11"/>
      <color rgb="FFFF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00B050"/>
        <bgColor indexed="64"/>
      </patternFill>
    </fill>
    <fill>
      <patternFill patternType="solid">
        <fgColor rgb="FF0070C0"/>
        <bgColor indexed="64"/>
      </patternFill>
    </fill>
    <fill>
      <patternFill patternType="solid">
        <fgColor rgb="FFFFC000"/>
        <bgColor indexed="64"/>
      </patternFill>
    </fill>
    <fill>
      <patternFill patternType="solid">
        <fgColor rgb="FF7030A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C00000"/>
        <bgColor indexed="64"/>
      </patternFill>
    </fill>
    <fill>
      <patternFill patternType="solid">
        <fgColor rgb="FF808080"/>
        <bgColor indexed="64"/>
      </patternFill>
    </fill>
    <fill>
      <patternFill patternType="solid">
        <fgColor rgb="FFED7D31"/>
        <bgColor indexed="64"/>
      </patternFill>
    </fill>
    <fill>
      <patternFill patternType="solid">
        <fgColor rgb="FF000000"/>
        <bgColor indexed="64"/>
      </patternFill>
    </fill>
  </fills>
  <borders count="40">
    <border>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143">
    <xf numFmtId="0" fontId="0" fillId="0" borderId="0" xfId="0"/>
    <xf numFmtId="20" fontId="0" fillId="0" borderId="0" xfId="0" applyNumberFormat="1"/>
    <xf numFmtId="2" fontId="1" fillId="0" borderId="0" xfId="0" applyNumberFormat="1" applyFont="1"/>
    <xf numFmtId="0" fontId="0" fillId="3" borderId="21" xfId="0" applyFill="1" applyBorder="1"/>
    <xf numFmtId="0" fontId="0" fillId="3" borderId="22" xfId="0" applyFill="1" applyBorder="1"/>
    <xf numFmtId="0" fontId="0" fillId="3" borderId="23" xfId="0" applyFill="1" applyBorder="1"/>
    <xf numFmtId="0" fontId="0" fillId="3" borderId="24" xfId="0" applyFill="1" applyBorder="1"/>
    <xf numFmtId="0" fontId="2" fillId="3" borderId="0" xfId="0" applyFont="1" applyFill="1"/>
    <xf numFmtId="0" fontId="3" fillId="3" borderId="0" xfId="0" applyFont="1" applyFill="1"/>
    <xf numFmtId="0" fontId="0" fillId="3" borderId="25" xfId="0" applyFill="1" applyBorder="1"/>
    <xf numFmtId="0" fontId="4" fillId="3" borderId="0" xfId="0" applyFont="1" applyFill="1"/>
    <xf numFmtId="0" fontId="0" fillId="3" borderId="26" xfId="0" applyFill="1" applyBorder="1"/>
    <xf numFmtId="0" fontId="0" fillId="3" borderId="27" xfId="0" applyFill="1" applyBorder="1"/>
    <xf numFmtId="0" fontId="0" fillId="3" borderId="28" xfId="0" applyFill="1" applyBorder="1"/>
    <xf numFmtId="0" fontId="5" fillId="8" borderId="17"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165" fontId="0" fillId="0" borderId="0" xfId="0" applyNumberFormat="1"/>
    <xf numFmtId="2" fontId="0" fillId="0" borderId="0" xfId="0" applyNumberFormat="1"/>
    <xf numFmtId="1" fontId="0" fillId="0" borderId="0" xfId="0" applyNumberFormat="1"/>
    <xf numFmtId="164" fontId="0" fillId="0" borderId="0" xfId="0" applyNumberFormat="1"/>
    <xf numFmtId="167" fontId="0" fillId="0" borderId="0" xfId="0" applyNumberFormat="1"/>
    <xf numFmtId="0" fontId="8" fillId="4" borderId="17" xfId="0" applyFont="1" applyFill="1" applyBorder="1" applyAlignment="1">
      <alignment horizontal="center" vertical="center" wrapText="1"/>
    </xf>
    <xf numFmtId="0" fontId="7" fillId="5" borderId="32" xfId="0" applyFont="1" applyFill="1" applyBorder="1" applyAlignment="1">
      <alignment horizontal="center" vertical="center" wrapText="1"/>
    </xf>
    <xf numFmtId="0" fontId="7" fillId="5" borderId="33" xfId="0" applyFont="1" applyFill="1" applyBorder="1" applyAlignment="1">
      <alignment horizontal="center" vertical="center" wrapText="1"/>
    </xf>
    <xf numFmtId="0" fontId="7" fillId="7" borderId="33" xfId="0" applyFont="1" applyFill="1" applyBorder="1" applyAlignment="1">
      <alignment horizontal="center" vertical="center" wrapText="1"/>
    </xf>
    <xf numFmtId="0" fontId="7" fillId="7" borderId="34" xfId="0" applyFont="1" applyFill="1" applyBorder="1" applyAlignment="1">
      <alignment horizontal="center" vertical="center" wrapText="1"/>
    </xf>
    <xf numFmtId="0" fontId="7" fillId="7" borderId="36" xfId="0" applyFont="1" applyFill="1" applyBorder="1" applyAlignment="1">
      <alignment horizontal="center" vertical="center" wrapText="1"/>
    </xf>
    <xf numFmtId="0" fontId="7" fillId="5" borderId="34" xfId="0" applyFont="1" applyFill="1" applyBorder="1" applyAlignment="1">
      <alignment horizontal="center" vertical="center" wrapText="1"/>
    </xf>
    <xf numFmtId="0" fontId="11" fillId="3" borderId="37" xfId="0" applyFont="1" applyFill="1" applyBorder="1" applyAlignment="1">
      <alignment horizontal="left"/>
    </xf>
    <xf numFmtId="0" fontId="0" fillId="3" borderId="29" xfId="0" applyFill="1" applyBorder="1" applyAlignment="1">
      <alignment horizontal="left" vertical="center"/>
    </xf>
    <xf numFmtId="0" fontId="0" fillId="3" borderId="1" xfId="0" applyFill="1" applyBorder="1" applyAlignment="1">
      <alignment horizontal="left" vertical="center"/>
    </xf>
    <xf numFmtId="0" fontId="0" fillId="3" borderId="37" xfId="0" applyFill="1" applyBorder="1" applyAlignment="1">
      <alignment horizontal="left" vertical="center"/>
    </xf>
    <xf numFmtId="0" fontId="0" fillId="3" borderId="10" xfId="0" applyFill="1" applyBorder="1"/>
    <xf numFmtId="166" fontId="0" fillId="2" borderId="30" xfId="0" applyNumberFormat="1" applyFill="1" applyBorder="1" applyAlignment="1">
      <alignment horizontal="right" vertical="center"/>
    </xf>
    <xf numFmtId="2" fontId="0" fillId="0" borderId="31" xfId="0" applyNumberFormat="1" applyBorder="1" applyAlignment="1">
      <alignment horizontal="right" vertical="center"/>
    </xf>
    <xf numFmtId="0" fontId="0" fillId="2" borderId="10" xfId="0" applyFill="1" applyBorder="1" applyAlignment="1">
      <alignment horizontal="right" vertical="center"/>
    </xf>
    <xf numFmtId="0" fontId="0" fillId="0" borderId="10" xfId="0" applyBorder="1" applyAlignment="1">
      <alignment horizontal="right" vertical="center"/>
    </xf>
    <xf numFmtId="0" fontId="0" fillId="0" borderId="30" xfId="0" applyBorder="1" applyAlignment="1">
      <alignment horizontal="right" vertical="center"/>
    </xf>
    <xf numFmtId="0" fontId="0" fillId="2" borderId="31" xfId="0" applyFill="1" applyBorder="1" applyAlignment="1">
      <alignment horizontal="right" vertical="center"/>
    </xf>
    <xf numFmtId="0" fontId="0" fillId="3" borderId="31" xfId="0" applyFill="1" applyBorder="1" applyAlignment="1">
      <alignment horizontal="right" vertical="center"/>
    </xf>
    <xf numFmtId="0" fontId="0" fillId="3" borderId="38" xfId="0" applyFill="1" applyBorder="1" applyAlignment="1">
      <alignment horizontal="left" vertical="center"/>
    </xf>
    <xf numFmtId="2" fontId="1" fillId="3" borderId="29" xfId="0" applyNumberFormat="1" applyFont="1" applyFill="1" applyBorder="1" applyAlignment="1">
      <alignment horizontal="left" wrapText="1"/>
    </xf>
    <xf numFmtId="0" fontId="0" fillId="3" borderId="30" xfId="0" applyFill="1" applyBorder="1"/>
    <xf numFmtId="2" fontId="1" fillId="3" borderId="1" xfId="0" applyNumberFormat="1" applyFont="1" applyFill="1" applyBorder="1" applyAlignment="1">
      <alignment horizontal="left" wrapText="1"/>
    </xf>
    <xf numFmtId="0" fontId="0" fillId="3" borderId="31" xfId="0" applyFill="1" applyBorder="1"/>
    <xf numFmtId="0" fontId="0" fillId="3" borderId="39" xfId="0" applyFill="1" applyBorder="1" applyAlignment="1">
      <alignment horizontal="left" vertical="center"/>
    </xf>
    <xf numFmtId="0" fontId="0" fillId="3" borderId="30" xfId="0" applyFill="1" applyBorder="1" applyAlignment="1">
      <alignment horizontal="left" vertical="center"/>
    </xf>
    <xf numFmtId="164" fontId="0" fillId="5" borderId="0" xfId="0" applyNumberFormat="1" applyFill="1"/>
    <xf numFmtId="20" fontId="0" fillId="8" borderId="0" xfId="0" applyNumberFormat="1" applyFill="1"/>
    <xf numFmtId="0" fontId="0" fillId="2" borderId="0" xfId="0" applyFill="1"/>
    <xf numFmtId="164" fontId="0" fillId="10" borderId="0" xfId="0" applyNumberFormat="1" applyFill="1"/>
    <xf numFmtId="164" fontId="0" fillId="11" borderId="0" xfId="0" applyNumberFormat="1" applyFill="1"/>
    <xf numFmtId="0" fontId="0" fillId="4" borderId="0" xfId="0" applyFill="1"/>
    <xf numFmtId="0" fontId="0" fillId="12" borderId="0" xfId="0" applyFill="1"/>
    <xf numFmtId="1" fontId="0" fillId="13" borderId="0" xfId="0" applyNumberFormat="1" applyFill="1"/>
    <xf numFmtId="0" fontId="0" fillId="14" borderId="0" xfId="0" applyFill="1"/>
    <xf numFmtId="2" fontId="0" fillId="3" borderId="30" xfId="0" applyNumberFormat="1" applyFill="1" applyBorder="1" applyAlignment="1">
      <alignment horizontal="right" vertical="center"/>
    </xf>
    <xf numFmtId="165" fontId="0" fillId="3" borderId="30" xfId="0" applyNumberFormat="1" applyFill="1" applyBorder="1" applyAlignment="1">
      <alignment horizontal="right" vertical="center"/>
    </xf>
    <xf numFmtId="165" fontId="0" fillId="2" borderId="30" xfId="0" applyNumberFormat="1" applyFill="1" applyBorder="1" applyAlignment="1">
      <alignment horizontal="right" vertical="center"/>
    </xf>
    <xf numFmtId="2" fontId="0" fillId="2" borderId="31" xfId="0" applyNumberFormat="1" applyFill="1" applyBorder="1" applyAlignment="1">
      <alignment horizontal="right" vertical="center"/>
    </xf>
    <xf numFmtId="3" fontId="0" fillId="0" borderId="0" xfId="0" applyNumberFormat="1"/>
    <xf numFmtId="3" fontId="0" fillId="0" borderId="0" xfId="0" quotePrefix="1" applyNumberFormat="1"/>
    <xf numFmtId="2" fontId="0" fillId="0" borderId="0" xfId="0" applyNumberFormat="1" applyAlignment="1">
      <alignment wrapText="1"/>
    </xf>
    <xf numFmtId="164" fontId="0" fillId="0" borderId="0" xfId="0" applyNumberFormat="1" applyAlignment="1">
      <alignment wrapText="1"/>
    </xf>
    <xf numFmtId="0" fontId="0" fillId="0" borderId="0" xfId="0" quotePrefix="1"/>
    <xf numFmtId="0" fontId="0" fillId="0" borderId="2" xfId="0" applyBorder="1"/>
    <xf numFmtId="168" fontId="0" fillId="0" borderId="0" xfId="0" applyNumberFormat="1"/>
    <xf numFmtId="49" fontId="0" fillId="0" borderId="0" xfId="0" applyNumberFormat="1"/>
    <xf numFmtId="0" fontId="0" fillId="8" borderId="0" xfId="0" applyFill="1"/>
    <xf numFmtId="0" fontId="0" fillId="0" borderId="0" xfId="0" applyAlignment="1">
      <alignment vertical="center"/>
    </xf>
    <xf numFmtId="1" fontId="0" fillId="0" borderId="0" xfId="0" applyNumberFormat="1" applyAlignment="1">
      <alignment vertical="center"/>
    </xf>
    <xf numFmtId="169" fontId="0" fillId="0" borderId="0" xfId="0" applyNumberFormat="1"/>
    <xf numFmtId="0" fontId="0" fillId="2" borderId="0" xfId="0" applyFill="1" applyAlignment="1">
      <alignment vertical="center"/>
    </xf>
    <xf numFmtId="0" fontId="0" fillId="8" borderId="0" xfId="0" applyFill="1" applyAlignment="1">
      <alignment vertical="center"/>
    </xf>
    <xf numFmtId="0" fontId="0" fillId="10" borderId="0" xfId="0" applyFill="1"/>
    <xf numFmtId="1" fontId="0" fillId="10" borderId="0" xfId="0" applyNumberFormat="1" applyFill="1"/>
    <xf numFmtId="0" fontId="0" fillId="7" borderId="0" xfId="0" applyFill="1"/>
    <xf numFmtId="168" fontId="0" fillId="2" borderId="0" xfId="0" applyNumberFormat="1" applyFill="1"/>
    <xf numFmtId="0" fontId="13" fillId="2" borderId="0" xfId="0" applyFont="1" applyFill="1"/>
    <xf numFmtId="49" fontId="6" fillId="5" borderId="2" xfId="0" applyNumberFormat="1" applyFont="1" applyFill="1" applyBorder="1" applyAlignment="1">
      <alignment horizontal="left" wrapText="1"/>
    </xf>
    <xf numFmtId="164" fontId="6" fillId="5" borderId="2" xfId="0" applyNumberFormat="1" applyFont="1" applyFill="1" applyBorder="1" applyAlignment="1">
      <alignment horizontal="left" wrapText="1"/>
    </xf>
    <xf numFmtId="20" fontId="6" fillId="5" borderId="2" xfId="0" applyNumberFormat="1" applyFont="1" applyFill="1" applyBorder="1" applyAlignment="1">
      <alignment horizontal="left" wrapText="1"/>
    </xf>
    <xf numFmtId="0" fontId="6" fillId="5" borderId="2" xfId="0" applyFont="1" applyFill="1" applyBorder="1" applyAlignment="1">
      <alignment horizontal="left" wrapText="1"/>
    </xf>
    <xf numFmtId="1" fontId="6" fillId="5" borderId="2" xfId="0" applyNumberFormat="1" applyFont="1" applyFill="1" applyBorder="1" applyAlignment="1">
      <alignment horizontal="left" wrapText="1"/>
    </xf>
    <xf numFmtId="2" fontId="1" fillId="0" borderId="2" xfId="0" applyNumberFormat="1" applyFont="1" applyBorder="1" applyAlignment="1">
      <alignment horizontal="left" wrapText="1"/>
    </xf>
    <xf numFmtId="2" fontId="1" fillId="2" borderId="2" xfId="0" applyNumberFormat="1" applyFont="1" applyFill="1" applyBorder="1" applyAlignment="1">
      <alignment horizontal="left" wrapText="1"/>
    </xf>
    <xf numFmtId="165" fontId="1" fillId="2" borderId="2" xfId="0" applyNumberFormat="1" applyFont="1" applyFill="1" applyBorder="1" applyAlignment="1">
      <alignment horizontal="left" wrapText="1"/>
    </xf>
    <xf numFmtId="0" fontId="1" fillId="4" borderId="2" xfId="0" applyFont="1" applyFill="1" applyBorder="1" applyAlignment="1">
      <alignment horizontal="left" wrapText="1"/>
    </xf>
    <xf numFmtId="165" fontId="1" fillId="0" borderId="2" xfId="0" applyNumberFormat="1" applyFont="1" applyBorder="1" applyAlignment="1">
      <alignment horizontal="left" wrapText="1"/>
    </xf>
    <xf numFmtId="165" fontId="1" fillId="9" borderId="2" xfId="0" applyNumberFormat="1" applyFont="1" applyFill="1" applyBorder="1" applyAlignment="1">
      <alignment horizontal="center" vertical="center" wrapText="1"/>
    </xf>
    <xf numFmtId="2" fontId="1" fillId="6" borderId="2" xfId="0" applyNumberFormat="1" applyFont="1" applyFill="1" applyBorder="1" applyAlignment="1">
      <alignment horizontal="left" wrapText="1"/>
    </xf>
    <xf numFmtId="0" fontId="1" fillId="6" borderId="2" xfId="0" applyFont="1" applyFill="1" applyBorder="1" applyAlignment="1">
      <alignment horizontal="left" wrapText="1"/>
    </xf>
    <xf numFmtId="0" fontId="1" fillId="0" borderId="2" xfId="0" applyFont="1" applyBorder="1" applyAlignment="1">
      <alignment horizontal="left" vertical="center" wrapText="1"/>
    </xf>
    <xf numFmtId="165" fontId="6" fillId="7" borderId="2" xfId="0" applyNumberFormat="1" applyFont="1" applyFill="1" applyBorder="1" applyAlignment="1">
      <alignment horizontal="left" wrapText="1"/>
    </xf>
    <xf numFmtId="164" fontId="6" fillId="7" borderId="2" xfId="0" applyNumberFormat="1" applyFont="1" applyFill="1" applyBorder="1" applyAlignment="1">
      <alignment horizontal="left" wrapText="1"/>
    </xf>
    <xf numFmtId="167" fontId="6" fillId="7" borderId="2" xfId="0" applyNumberFormat="1" applyFont="1" applyFill="1" applyBorder="1" applyAlignment="1">
      <alignment horizontal="left" wrapText="1"/>
    </xf>
    <xf numFmtId="1" fontId="6" fillId="7" borderId="2" xfId="0" applyNumberFormat="1" applyFont="1" applyFill="1" applyBorder="1" applyAlignment="1">
      <alignment horizontal="left" wrapText="1"/>
    </xf>
    <xf numFmtId="0" fontId="6" fillId="7" borderId="2" xfId="0" applyFont="1" applyFill="1" applyBorder="1" applyAlignment="1">
      <alignment horizontal="left" wrapText="1"/>
    </xf>
    <xf numFmtId="20" fontId="6" fillId="7" borderId="2" xfId="0" applyNumberFormat="1" applyFont="1" applyFill="1" applyBorder="1" applyAlignment="1">
      <alignment horizontal="left" wrapText="1"/>
    </xf>
    <xf numFmtId="2" fontId="6" fillId="7" borderId="2" xfId="0" applyNumberFormat="1" applyFont="1" applyFill="1" applyBorder="1" applyAlignment="1">
      <alignment horizontal="left" wrapText="1"/>
    </xf>
    <xf numFmtId="1" fontId="0" fillId="0" borderId="2" xfId="0" applyNumberFormat="1" applyBorder="1"/>
    <xf numFmtId="164" fontId="0" fillId="0" borderId="2" xfId="0" applyNumberFormat="1" applyBorder="1"/>
    <xf numFmtId="2" fontId="1" fillId="0" borderId="2" xfId="0" applyNumberFormat="1" applyFont="1" applyBorder="1"/>
    <xf numFmtId="0" fontId="1" fillId="0" borderId="2" xfId="0" applyFont="1" applyBorder="1"/>
    <xf numFmtId="165" fontId="1" fillId="0" borderId="2" xfId="0" applyNumberFormat="1" applyFont="1" applyBorder="1"/>
    <xf numFmtId="0" fontId="1" fillId="0" borderId="2" xfId="0" quotePrefix="1" applyFont="1" applyBorder="1"/>
    <xf numFmtId="164" fontId="1" fillId="0" borderId="2" xfId="0" applyNumberFormat="1" applyFont="1" applyBorder="1"/>
    <xf numFmtId="167" fontId="1" fillId="0" borderId="2" xfId="0" applyNumberFormat="1" applyFont="1" applyBorder="1"/>
    <xf numFmtId="1" fontId="1" fillId="0" borderId="2" xfId="0" applyNumberFormat="1" applyFont="1" applyBorder="1"/>
    <xf numFmtId="20" fontId="1" fillId="0" borderId="2" xfId="0" applyNumberFormat="1" applyFont="1" applyBorder="1"/>
    <xf numFmtId="167" fontId="0" fillId="0" borderId="2" xfId="0" applyNumberFormat="1" applyBorder="1"/>
    <xf numFmtId="2" fontId="0" fillId="0" borderId="2" xfId="0" applyNumberFormat="1" applyBorder="1"/>
    <xf numFmtId="165" fontId="0" fillId="0" borderId="2" xfId="0" applyNumberFormat="1" applyBorder="1"/>
    <xf numFmtId="20" fontId="0" fillId="0" borderId="2" xfId="0" applyNumberFormat="1" applyBorder="1"/>
    <xf numFmtId="0" fontId="4" fillId="3" borderId="9" xfId="0" applyFont="1" applyFill="1" applyBorder="1" applyAlignment="1">
      <alignment vertical="center" wrapText="1"/>
    </xf>
    <xf numFmtId="0" fontId="4" fillId="3" borderId="4" xfId="0" applyFont="1" applyFill="1" applyBorder="1" applyAlignment="1">
      <alignment vertical="center" wrapText="1"/>
    </xf>
    <xf numFmtId="0" fontId="4" fillId="3" borderId="5" xfId="0" applyFont="1" applyFill="1" applyBorder="1" applyAlignment="1">
      <alignment vertical="center" wrapText="1"/>
    </xf>
    <xf numFmtId="0" fontId="4" fillId="3" borderId="11" xfId="0" applyFont="1" applyFill="1" applyBorder="1" applyAlignment="1">
      <alignment vertical="center" wrapText="1"/>
    </xf>
    <xf numFmtId="0" fontId="4" fillId="3" borderId="7" xfId="0" applyFont="1" applyFill="1" applyBorder="1" applyAlignment="1">
      <alignment vertical="center" wrapText="1"/>
    </xf>
    <xf numFmtId="0" fontId="4" fillId="3" borderId="8" xfId="0" applyFont="1" applyFill="1" applyBorder="1" applyAlignment="1">
      <alignment vertical="center" wrapText="1"/>
    </xf>
    <xf numFmtId="0" fontId="4" fillId="3" borderId="18" xfId="0" applyFont="1" applyFill="1" applyBorder="1" applyAlignment="1">
      <alignment vertical="center" wrapText="1"/>
    </xf>
    <xf numFmtId="0" fontId="4" fillId="3" borderId="19" xfId="0" applyFont="1" applyFill="1" applyBorder="1" applyAlignment="1">
      <alignment vertical="center" wrapText="1"/>
    </xf>
    <xf numFmtId="0" fontId="4" fillId="3" borderId="20" xfId="0" applyFont="1" applyFill="1" applyBorder="1" applyAlignment="1">
      <alignment vertical="center" wrapText="1"/>
    </xf>
    <xf numFmtId="0" fontId="4" fillId="3" borderId="14" xfId="0" applyFont="1" applyFill="1" applyBorder="1" applyAlignment="1">
      <alignment vertical="center" wrapText="1"/>
    </xf>
    <xf numFmtId="0" fontId="4" fillId="3" borderId="15" xfId="0" applyFont="1" applyFill="1" applyBorder="1" applyAlignment="1">
      <alignment vertical="center" wrapText="1"/>
    </xf>
    <xf numFmtId="0" fontId="4" fillId="3" borderId="16" xfId="0" applyFont="1" applyFill="1" applyBorder="1" applyAlignment="1">
      <alignment vertical="center" wrapText="1"/>
    </xf>
    <xf numFmtId="0" fontId="4" fillId="3" borderId="29"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25" xfId="0" applyFont="1" applyFill="1" applyBorder="1" applyAlignment="1">
      <alignment horizontal="left" vertical="center" wrapText="1"/>
    </xf>
    <xf numFmtId="0" fontId="4" fillId="3" borderId="35" xfId="0" applyFont="1" applyFill="1" applyBorder="1" applyAlignment="1">
      <alignment horizontal="left" vertical="center" wrapText="1"/>
    </xf>
    <xf numFmtId="0" fontId="4" fillId="3" borderId="27"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4" xfId="0" applyFont="1" applyFill="1" applyBorder="1" applyAlignment="1">
      <alignment horizontal="left" vertical="center" wrapText="1"/>
    </xf>
    <xf numFmtId="0" fontId="4" fillId="3" borderId="5" xfId="0" applyFont="1" applyFill="1" applyBorder="1" applyAlignment="1">
      <alignment horizontal="left" vertical="center" wrapText="1"/>
    </xf>
    <xf numFmtId="0" fontId="4" fillId="3" borderId="2" xfId="0" applyFont="1" applyFill="1" applyBorder="1" applyAlignment="1">
      <alignment horizontal="left" vertical="center" wrapText="1"/>
    </xf>
    <xf numFmtId="0" fontId="4" fillId="3" borderId="6" xfId="0" applyFont="1" applyFill="1" applyBorder="1" applyAlignment="1">
      <alignment horizontal="left" vertical="center" wrapText="1"/>
    </xf>
    <xf numFmtId="0" fontId="4" fillId="3" borderId="7" xfId="0" applyFont="1" applyFill="1" applyBorder="1" applyAlignment="1">
      <alignment horizontal="left" vertical="center" wrapText="1"/>
    </xf>
    <xf numFmtId="0" fontId="4" fillId="3" borderId="8" xfId="0" applyFont="1" applyFill="1" applyBorder="1" applyAlignment="1">
      <alignment horizontal="left" vertical="center" wrapText="1"/>
    </xf>
    <xf numFmtId="49" fontId="0" fillId="0" borderId="2" xfId="0" applyNumberFormat="1" applyBorder="1"/>
    <xf numFmtId="2" fontId="13" fillId="2" borderId="2" xfId="0" applyNumberFormat="1" applyFont="1" applyFill="1" applyBorder="1" applyAlignment="1">
      <alignment horizontal="left" wrapText="1"/>
    </xf>
    <xf numFmtId="0" fontId="1" fillId="0" borderId="0" xfId="0" applyFont="1"/>
  </cellXfs>
  <cellStyles count="1">
    <cellStyle name="Normal" xfId="0" builtinId="0"/>
  </cellStyles>
  <dxfs count="21">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0000"/>
      <color rgb="FFD26E2A"/>
      <color rgb="FF00B050"/>
      <color rgb="FF000000"/>
      <color rgb="FFC00000"/>
      <color rgb="FF00B0F0"/>
      <color rgb="FFED7D31"/>
      <color rgb="FF808080"/>
      <color rgb="FFFFFF00"/>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9.xml"/><Relationship Id="rId24"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worksheet" Target="worksheets/sheet13.xml"/><Relationship Id="rId23" Type="http://schemas.microsoft.com/office/2017/10/relationships/person" Target="persons/person.xml"/><Relationship Id="rId10" Type="http://schemas.openxmlformats.org/officeDocument/2006/relationships/worksheet" Target="worksheets/sheet8.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032335034367046E-2"/>
          <c:y val="1.4562584118438762E-2"/>
          <c:w val="0.90934252353353195"/>
          <c:h val="0.86770710357033098"/>
        </c:manualLayout>
      </c:layout>
      <c:scatterChart>
        <c:scatterStyle val="lineMarker"/>
        <c:varyColors val="0"/>
        <c:ser>
          <c:idx val="0"/>
          <c:order val="0"/>
          <c:tx>
            <c:strRef>
              <c:f>AutoSCAN!$Y$1</c:f>
              <c:strCache>
                <c:ptCount val="1"/>
                <c:pt idx="0">
                  <c:v>Matched</c:v>
                </c:pt>
              </c:strCache>
            </c:strRef>
          </c:tx>
          <c:spPr>
            <a:ln w="19050">
              <a:noFill/>
            </a:ln>
          </c:spP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AutoSCAN!$Y$2:$Y$800</c:f>
              <c:numCache>
                <c:formatCode>0.00</c:formatCode>
                <c:ptCount val="139"/>
                <c:pt idx="0">
                  <c:v>0</c:v>
                </c:pt>
                <c:pt idx="1">
                  <c:v>0</c:v>
                </c:pt>
                <c:pt idx="2">
                  <c:v>0</c:v>
                </c:pt>
                <c:pt idx="3">
                  <c:v>0</c:v>
                </c:pt>
                <c:pt idx="4">
                  <c:v>0</c:v>
                </c:pt>
                <c:pt idx="5">
                  <c:v>0</c:v>
                </c:pt>
              </c:numCache>
            </c:numRef>
          </c:yVal>
          <c:smooth val="0"/>
          <c:extLst>
            <c:ext xmlns:c16="http://schemas.microsoft.com/office/drawing/2014/chart" uri="{C3380CC4-5D6E-409C-BE32-E72D297353CC}">
              <c16:uniqueId val="{00000001-DE50-4D81-9114-9167E8C4CE91}"/>
            </c:ext>
          </c:extLst>
        </c:ser>
        <c:dLbls>
          <c:showLegendKey val="0"/>
          <c:showVal val="0"/>
          <c:showCatName val="0"/>
          <c:showSerName val="0"/>
          <c:showPercent val="0"/>
          <c:showBubbleSize val="0"/>
        </c:dLbls>
        <c:axId val="418034335"/>
        <c:axId val="433386288"/>
      </c:scatterChart>
      <c:valAx>
        <c:axId val="418034335"/>
        <c:scaling>
          <c:orientation val="minMax"/>
        </c:scaling>
        <c:delete val="0"/>
        <c:axPos val="b"/>
        <c:title>
          <c:tx>
            <c:rich>
              <a:bodyPr/>
              <a:lstStyle/>
              <a:p>
                <a:pPr>
                  <a:defRPr sz="1600" b="1">
                    <a:solidFill>
                      <a:srgbClr val="000000"/>
                    </a:solidFill>
                    <a:latin typeface="Arial"/>
                    <a:ea typeface="Arial"/>
                    <a:cs typeface="Arial"/>
                  </a:defRPr>
                </a:pPr>
                <a:r>
                  <a:rPr lang="en-US"/>
                  <a:t>Log Distance (km)</a:t>
                </a:r>
              </a:p>
            </c:rich>
          </c:tx>
          <c:overlay val="0"/>
        </c:title>
        <c:numFmt formatCode="0," sourceLinked="0"/>
        <c:majorTickMark val="out"/>
        <c:minorTickMark val="none"/>
        <c:tickLblPos val="nextTo"/>
        <c:spPr>
          <a:ln w="9525">
            <a:solidFill>
              <a:srgbClr val="7F7F7F"/>
            </a:solidFill>
            <a:prstDash val="solid"/>
          </a:ln>
        </c:spPr>
        <c:txPr>
          <a:bodyPr/>
          <a:lstStyle/>
          <a:p>
            <a:pPr>
              <a:defRPr sz="1400">
                <a:solidFill>
                  <a:srgbClr val="000000"/>
                </a:solidFill>
                <a:latin typeface="Arial"/>
                <a:ea typeface="Arial"/>
                <a:cs typeface="Arial"/>
              </a:defRPr>
            </a:pPr>
            <a:endParaRPr lang="en-US"/>
          </a:p>
        </c:txPr>
        <c:crossAx val="433386288"/>
        <c:crossesAt val="-0.2"/>
        <c:crossBetween val="midCat"/>
      </c:valAx>
      <c:valAx>
        <c:axId val="433386288"/>
        <c:scaling>
          <c:orientation val="minMax"/>
        </c:scaling>
        <c:delete val="0"/>
        <c:axPos val="l"/>
        <c:majorGridlines>
          <c:spPr>
            <a:ln w="9525">
              <a:solidFill>
                <a:srgbClr val="7F7F7F"/>
              </a:solidFill>
              <a:prstDash val="solid"/>
            </a:ln>
          </c:spPr>
        </c:majorGridlines>
        <c:title>
          <c:tx>
            <c:rich>
              <a:bodyPr/>
              <a:lstStyle/>
              <a:p>
                <a:pPr>
                  <a:defRPr sz="1600" b="1">
                    <a:solidFill>
                      <a:srgbClr val="000000"/>
                    </a:solidFill>
                    <a:latin typeface="Arial"/>
                    <a:ea typeface="Arial"/>
                    <a:cs typeface="Arial"/>
                  </a:defRPr>
                </a:pPr>
                <a:r>
                  <a:rPr lang="en-US"/>
                  <a:t>Corrosion Growth Rate (mm/year)</a:t>
                </a:r>
              </a:p>
            </c:rich>
          </c:tx>
          <c:overlay val="0"/>
        </c:title>
        <c:numFmt formatCode="0.00" sourceLinked="0"/>
        <c:majorTickMark val="out"/>
        <c:minorTickMark val="none"/>
        <c:tickLblPos val="nextTo"/>
        <c:spPr>
          <a:ln w="9525">
            <a:solidFill>
              <a:srgbClr val="7F7F7F"/>
            </a:solidFill>
            <a:prstDash val="solid"/>
          </a:ln>
        </c:spPr>
        <c:txPr>
          <a:bodyPr/>
          <a:lstStyle/>
          <a:p>
            <a:pPr>
              <a:defRPr sz="1400">
                <a:solidFill>
                  <a:srgbClr val="000000"/>
                </a:solidFill>
                <a:latin typeface="Arial"/>
                <a:ea typeface="Arial"/>
                <a:cs typeface="Arial"/>
              </a:defRPr>
            </a:pPr>
            <a:endParaRPr lang="en-US"/>
          </a:p>
        </c:txPr>
        <c:crossAx val="418034335"/>
        <c:crossesAt val="-1"/>
        <c:crossBetween val="midCat"/>
      </c:valAx>
      <c:spPr>
        <a:solidFill>
          <a:srgbClr val="FFFFFF"/>
        </a:solidFill>
        <a:ln w="9525">
          <a:solidFill>
            <a:srgbClr val="7F7F7F"/>
          </a:solidFill>
        </a:ln>
      </c:spPr>
    </c:plotArea>
    <c:legend>
      <c:legendPos val="b"/>
      <c:overlay val="0"/>
      <c:spPr>
        <a:solidFill>
          <a:srgbClr val="FFFFFF"/>
        </a:solidFill>
        <a:ln>
          <a:noFill/>
        </a:ln>
        <a:effectLst/>
        <a:extLst>
          <a:ext uri="{91240B29-F687-4F45-9708-019B960494DF}">
            <a14:hiddenLine xmlns:a14="http://schemas.microsoft.com/office/drawing/2010/main">
              <a:noFill/>
            </a14:hiddenLine>
          </a:ext>
        </a:extLst>
      </c:spPr>
      <c:txPr>
        <a:bodyPr/>
        <a:lstStyle/>
        <a:p>
          <a:pPr>
            <a:defRPr sz="1400">
              <a:solidFill>
                <a:srgbClr val="000000"/>
              </a:solidFill>
              <a:latin typeface="Arial"/>
              <a:ea typeface="Arial"/>
              <a:cs typeface="Aria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a:solidFill>
        <a:srgbClr val="7F7F7F"/>
      </a:solidFill>
    </a:ln>
  </c:sp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Matched - Low Conf.</c:v>
          </c:tx>
          <c:spPr>
            <a:ln w="19050">
              <a:noFill/>
            </a:ln>
          </c:spPr>
          <c:marker>
            <c:symbol val="diamond"/>
            <c:size val="6"/>
            <c:spPr>
              <a:solidFill>
                <a:srgbClr val="BFBFBF"/>
              </a:solidFill>
              <a:ln w="6350">
                <a:solidFill>
                  <a:srgbClr val="BFBFBF"/>
                </a:solidFill>
                <a:prstDash val="solid"/>
              </a:ln>
            </c:spPr>
          </c:marke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AutoSCAN!$X$2:$X$600</c:f>
              <c:numCache>
                <c:formatCode>0.00</c:formatCode>
                <c:ptCount val="6"/>
                <c:pt idx="0">
                  <c:v>7.3999999999999995</c:v>
                </c:pt>
                <c:pt idx="1">
                  <c:v>2.7</c:v>
                </c:pt>
                <c:pt idx="2">
                  <c:v>0.5</c:v>
                </c:pt>
                <c:pt idx="3">
                  <c:v>4.5999999999999996</c:v>
                </c:pt>
                <c:pt idx="4">
                  <c:v>0</c:v>
                </c:pt>
                <c:pt idx="5">
                  <c:v>0</c:v>
                </c:pt>
              </c:numCache>
            </c:numRef>
          </c:yVal>
          <c:smooth val="0"/>
          <c:extLst>
            <c:ext xmlns:c16="http://schemas.microsoft.com/office/drawing/2014/chart" uri="{C3380CC4-5D6E-409C-BE32-E72D297353CC}">
              <c16:uniqueId val="{00000014-4F32-40B9-ADC9-D7364D9C2622}"/>
            </c:ext>
          </c:extLst>
        </c:ser>
        <c:ser>
          <c:idx val="1"/>
          <c:order val="1"/>
          <c:tx>
            <c:v>New</c:v>
          </c:tx>
          <c:spPr>
            <a:ln w="19050">
              <a:noFill/>
            </a:ln>
          </c:spPr>
          <c:marker>
            <c:symbol val="diamond"/>
            <c:size val="6"/>
            <c:spPr>
              <a:solidFill>
                <a:srgbClr val="FF0000"/>
              </a:solidFill>
              <a:ln w="6350">
                <a:solidFill>
                  <a:srgbClr val="FF0000"/>
                </a:solidFill>
                <a:prstDash val="solid"/>
              </a:ln>
            </c:spPr>
          </c:marke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AutoSCAN!$Y$2:$Y$600</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15-4F32-40B9-ADC9-D7364D9C2622}"/>
            </c:ext>
          </c:extLst>
        </c:ser>
        <c:ser>
          <c:idx val="2"/>
          <c:order val="2"/>
          <c:tx>
            <c:v>Linked</c:v>
          </c:tx>
          <c:spPr>
            <a:ln w="19050">
              <a:noFill/>
            </a:ln>
          </c:spPr>
          <c:marker>
            <c:symbol val="diamond"/>
            <c:size val="6"/>
            <c:spPr>
              <a:noFill/>
              <a:ln w="6350">
                <a:solidFill>
                  <a:srgbClr val="00B0F0"/>
                </a:solidFill>
                <a:prstDash val="solid"/>
              </a:ln>
              <a:extLst>
                <a:ext uri="{909E8E84-426E-40DD-AFC4-6F175D3DCCD1}">
                  <a14:hiddenFill xmlns:a14="http://schemas.microsoft.com/office/drawing/2010/main">
                    <a:solidFill>
                      <a:srgbClr val="A5A5A5"/>
                    </a:solidFill>
                  </a14:hiddenFill>
                </a:ext>
              </a:extLst>
            </c:spPr>
          </c:marke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AutoSCAN!$AA$2:$AA$600</c:f>
              <c:numCache>
                <c:formatCode>0.00</c:formatCode>
                <c:ptCount val="6"/>
                <c:pt idx="0">
                  <c:v>7.3999999999999995</c:v>
                </c:pt>
                <c:pt idx="1">
                  <c:v>2.7</c:v>
                </c:pt>
                <c:pt idx="2">
                  <c:v>0.5</c:v>
                </c:pt>
                <c:pt idx="3">
                  <c:v>4.5999999999999996</c:v>
                </c:pt>
                <c:pt idx="4">
                  <c:v>0</c:v>
                </c:pt>
                <c:pt idx="5">
                  <c:v>0</c:v>
                </c:pt>
              </c:numCache>
            </c:numRef>
          </c:yVal>
          <c:smooth val="0"/>
          <c:extLst>
            <c:ext xmlns:c16="http://schemas.microsoft.com/office/drawing/2014/chart" uri="{C3380CC4-5D6E-409C-BE32-E72D297353CC}">
              <c16:uniqueId val="{00000016-4F32-40B9-ADC9-D7364D9C2622}"/>
            </c:ext>
          </c:extLst>
        </c:ser>
        <c:ser>
          <c:idx val="3"/>
          <c:order val="3"/>
          <c:tx>
            <c:v>Replacement</c:v>
          </c:tx>
          <c:spPr>
            <a:ln w="19050">
              <a:noFill/>
            </a:ln>
          </c:spPr>
          <c:marker>
            <c:symbol val="diamond"/>
            <c:size val="6"/>
            <c:spPr>
              <a:noFill/>
              <a:ln w="6350">
                <a:solidFill>
                  <a:srgbClr val="000000"/>
                </a:solidFill>
                <a:prstDash val="solid"/>
              </a:ln>
              <a:extLst>
                <a:ext uri="{909E8E84-426E-40DD-AFC4-6F175D3DCCD1}">
                  <a14:hiddenFill xmlns:a14="http://schemas.microsoft.com/office/drawing/2010/main">
                    <a:solidFill>
                      <a:srgbClr val="FFC000"/>
                    </a:solidFill>
                  </a14:hiddenFill>
                </a:ext>
              </a:extLst>
            </c:spPr>
          </c:marke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AutoSCAN!$AC$2:$AC$600</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17-4F32-40B9-ADC9-D7364D9C2622}"/>
            </c:ext>
          </c:extLst>
        </c:ser>
        <c:ser>
          <c:idx val="4"/>
          <c:order val="4"/>
          <c:tx>
            <c:v>Repair</c:v>
          </c:tx>
          <c:spPr>
            <a:ln w="19050">
              <a:noFill/>
            </a:ln>
          </c:spPr>
          <c:marker>
            <c:symbol val="x"/>
            <c:size val="6"/>
            <c:spPr>
              <a:noFill/>
              <a:ln w="12700">
                <a:solidFill>
                  <a:srgbClr val="00B050"/>
                </a:solidFill>
                <a:prstDash val="solid"/>
              </a:ln>
              <a:extLst>
                <a:ext uri="{909E8E84-426E-40DD-AFC4-6F175D3DCCD1}">
                  <a14:hiddenFill xmlns:a14="http://schemas.microsoft.com/office/drawing/2010/main">
                    <a:solidFill>
                      <a:srgbClr val="5B9BD5"/>
                    </a:solidFill>
                  </a14:hiddenFill>
                </a:ext>
              </a:extLst>
            </c:spPr>
          </c:marker>
          <c:xVal>
            <c:numRef>
              <c:f>AutoSCAN!$B$2:$B$600</c:f>
              <c:numCache>
                <c:formatCode>General</c:formatCode>
                <c:ptCount val="6"/>
                <c:pt idx="0">
                  <c:v>3413.7739999999999</c:v>
                </c:pt>
                <c:pt idx="1">
                  <c:v>3500.7179999999998</c:v>
                </c:pt>
                <c:pt idx="2">
                  <c:v>3500.7950000000001</c:v>
                </c:pt>
                <c:pt idx="3">
                  <c:v>3500.8670000000002</c:v>
                </c:pt>
                <c:pt idx="4">
                  <c:v>3518.9470000000001</c:v>
                </c:pt>
                <c:pt idx="5">
                  <c:v>3521.3820000000001</c:v>
                </c:pt>
              </c:numCache>
            </c:numRef>
          </c:xVal>
          <c:yVal>
            <c:numRef>
              <c:f>AutoSCAN!$AD$2:$AD$600</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18-4F32-40B9-ADC9-D7364D9C2622}"/>
            </c:ext>
          </c:extLst>
        </c:ser>
        <c:dLbls>
          <c:showLegendKey val="0"/>
          <c:showVal val="0"/>
          <c:showCatName val="0"/>
          <c:showSerName val="0"/>
          <c:showPercent val="0"/>
          <c:showBubbleSize val="0"/>
        </c:dLbls>
        <c:axId val="1082016112"/>
        <c:axId val="433315728"/>
      </c:scatterChart>
      <c:valAx>
        <c:axId val="1082016112"/>
        <c:scaling>
          <c:orientation val="minMax"/>
        </c:scaling>
        <c:delete val="0"/>
        <c:axPos val="b"/>
        <c:title>
          <c:tx>
            <c:rich>
              <a:bodyPr/>
              <a:lstStyle/>
              <a:p>
                <a:pPr>
                  <a:defRPr sz="1600" b="1">
                    <a:solidFill>
                      <a:srgbClr val="000000"/>
                    </a:solidFill>
                    <a:latin typeface="Arial"/>
                    <a:ea typeface="Arial"/>
                    <a:cs typeface="Arial"/>
                  </a:defRPr>
                </a:pPr>
                <a:r>
                  <a:rPr lang="en-US"/>
                  <a:t>Log Distance (km)</a:t>
                </a:r>
              </a:p>
            </c:rich>
          </c:tx>
          <c:overlay val="0"/>
        </c:title>
        <c:numFmt formatCode="0," sourceLinked="0"/>
        <c:majorTickMark val="out"/>
        <c:minorTickMark val="none"/>
        <c:tickLblPos val="nextTo"/>
        <c:spPr>
          <a:ln w="9525">
            <a:solidFill>
              <a:srgbClr val="7F7F7F"/>
            </a:solidFill>
            <a:prstDash val="solid"/>
          </a:ln>
        </c:spPr>
        <c:txPr>
          <a:bodyPr/>
          <a:lstStyle/>
          <a:p>
            <a:pPr>
              <a:defRPr sz="1400">
                <a:solidFill>
                  <a:srgbClr val="000000"/>
                </a:solidFill>
                <a:latin typeface="Arial"/>
                <a:ea typeface="Arial"/>
                <a:cs typeface="Arial"/>
              </a:defRPr>
            </a:pPr>
            <a:endParaRPr lang="en-US"/>
          </a:p>
        </c:txPr>
        <c:crossAx val="433315728"/>
        <c:crossesAt val="-20"/>
        <c:crossBetween val="midCat"/>
      </c:valAx>
      <c:valAx>
        <c:axId val="433315728"/>
        <c:scaling>
          <c:orientation val="minMax"/>
        </c:scaling>
        <c:delete val="0"/>
        <c:axPos val="l"/>
        <c:majorGridlines>
          <c:spPr>
            <a:ln w="9525">
              <a:solidFill>
                <a:srgbClr val="7F7F7F"/>
              </a:solidFill>
              <a:prstDash val="solid"/>
            </a:ln>
          </c:spPr>
        </c:majorGridlines>
        <c:title>
          <c:tx>
            <c:rich>
              <a:bodyPr/>
              <a:lstStyle/>
              <a:p>
                <a:pPr>
                  <a:defRPr sz="1600" b="1">
                    <a:solidFill>
                      <a:srgbClr val="000000"/>
                    </a:solidFill>
                    <a:latin typeface="Arial"/>
                    <a:ea typeface="Arial"/>
                    <a:cs typeface="Arial"/>
                  </a:defRPr>
                </a:pPr>
                <a:r>
                  <a:rPr lang="en-US"/>
                  <a:t>Depth Change (% wt)</a:t>
                </a:r>
              </a:p>
            </c:rich>
          </c:tx>
          <c:overlay val="0"/>
        </c:title>
        <c:numFmt formatCode="0.0" sourceLinked="0"/>
        <c:majorTickMark val="out"/>
        <c:minorTickMark val="none"/>
        <c:tickLblPos val="nextTo"/>
        <c:spPr>
          <a:ln w="9525">
            <a:solidFill>
              <a:srgbClr val="7F7F7F"/>
            </a:solidFill>
            <a:prstDash val="solid"/>
          </a:ln>
        </c:spPr>
        <c:txPr>
          <a:bodyPr/>
          <a:lstStyle/>
          <a:p>
            <a:pPr>
              <a:defRPr sz="1400">
                <a:solidFill>
                  <a:srgbClr val="000000"/>
                </a:solidFill>
                <a:latin typeface="Arial"/>
                <a:ea typeface="Arial"/>
                <a:cs typeface="Arial"/>
              </a:defRPr>
            </a:pPr>
            <a:endParaRPr lang="en-US"/>
          </a:p>
        </c:txPr>
        <c:crossAx val="1082016112"/>
        <c:crossesAt val="-1"/>
        <c:crossBetween val="midCat"/>
      </c:valAx>
      <c:spPr>
        <a:solidFill>
          <a:srgbClr val="FFFFFF"/>
        </a:solidFill>
        <a:ln w="9525">
          <a:solidFill>
            <a:srgbClr val="7F7F7F"/>
          </a:solidFill>
        </a:ln>
      </c:spPr>
    </c:plotArea>
    <c:legend>
      <c:legendPos val="b"/>
      <c:overlay val="0"/>
      <c:spPr>
        <a:solidFill>
          <a:srgbClr val="FFFFFF"/>
        </a:solidFill>
        <a:ln>
          <a:noFill/>
        </a:ln>
        <a:effectLst/>
        <a:extLst>
          <a:ext uri="{91240B29-F687-4F45-9708-019B960494DF}">
            <a14:hiddenLine xmlns:a14="http://schemas.microsoft.com/office/drawing/2010/main">
              <a:noFill/>
            </a14:hiddenLine>
          </a:ext>
        </a:extLst>
      </c:spPr>
      <c:txPr>
        <a:bodyPr/>
        <a:lstStyle/>
        <a:p>
          <a:pPr>
            <a:defRPr sz="1400">
              <a:solidFill>
                <a:srgbClr val="000000"/>
              </a:solidFill>
              <a:latin typeface="Arial"/>
              <a:ea typeface="Arial"/>
              <a:cs typeface="Aria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a:solidFill>
        <a:srgbClr val="7F7F7F"/>
      </a:solidFill>
    </a:ln>
  </c:sp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46BBD33-3D57-45B6-B15A-2423063D5A5D}">
  <sheetPr codeName="Chart1">
    <tabColor rgb="FFFFFF00"/>
  </sheetPr>
  <sheetViews>
    <sheetView zoomScale="7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7F55F81-94FC-4E6C-A511-ABE5E941CEC7}">
  <sheetPr codeName="Chart2">
    <tabColor rgb="FFFFFF00"/>
  </sheetPr>
  <sheetViews>
    <sheetView zoomScale="75"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603250</xdr:colOff>
          <xdr:row>4</xdr:row>
          <xdr:rowOff>0</xdr:rowOff>
        </xdr:from>
        <xdr:to>
          <xdr:col>6</xdr:col>
          <xdr:colOff>0</xdr:colOff>
          <xdr:row>6</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100-00000F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Depth Change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184150</xdr:rowOff>
        </xdr:from>
        <xdr:to>
          <xdr:col>6</xdr:col>
          <xdr:colOff>0</xdr:colOff>
          <xdr:row>8</xdr:row>
          <xdr:rowOff>190500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100-000010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CGR Chart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2992100" cy="9436100"/>
    <xdr:graphicFrame macro="">
      <xdr:nvGraphicFramePr>
        <xdr:cNvPr id="2" name="Chart 1">
          <a:extLst>
            <a:ext uri="{FF2B5EF4-FFF2-40B4-BE49-F238E27FC236}">
              <a16:creationId xmlns:a16="http://schemas.microsoft.com/office/drawing/2014/main" id="{B24525AF-3C8A-1C43-D7DD-6EA09DDB185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2992100" cy="9436100"/>
    <xdr:graphicFrame macro="">
      <xdr:nvGraphicFramePr>
        <xdr:cNvPr id="2" name="Chart 1">
          <a:extLst>
            <a:ext uri="{FF2B5EF4-FFF2-40B4-BE49-F238E27FC236}">
              <a16:creationId xmlns:a16="http://schemas.microsoft.com/office/drawing/2014/main" id="{9A2470CC-BB70-B2CD-4D8E-8FA5047B945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8</xdr:col>
          <xdr:colOff>31750</xdr:colOff>
          <xdr:row>3</xdr:row>
          <xdr:rowOff>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CGR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31750</xdr:colOff>
          <xdr:row>6</xdr:row>
          <xdr:rowOff>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Segmentation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EMPLATE" id="{13038633-6AE6-4D9C-93E4-0A39380AF949}" userId="TEMPLATE" providerId="Non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3-11-07T12:26:12.16" personId="{13038633-6AE6-4D9C-93E4-0A39380AF949}" id="{01DA506C-945E-4EB5-B985-DF8055602C76}">
    <text>Insert the columns in the order provided from the AutoSCAN_ORG file</text>
  </threadedComment>
  <threadedComment ref="L1" dT="2025-08-19T09:19:25.42" personId="{13038633-6AE6-4D9C-93E4-0A39380AF949}" id="{3A90623A-0CEE-40EC-B645-065358022D64}">
    <text>If there is a "link" then a unique Anomaly Number is generated by the AutoSCAN software</text>
  </threadedComment>
  <threadedComment ref="O1" dT="2025-08-19T09:19:44.87" personId="{13038633-6AE6-4D9C-93E4-0A39380AF949}" id="{C754A332-5AC1-47F7-B141-32552F8670BB}">
    <text>Slave wall loss value - depth of the previous anomaly if it were sized. This comes from the SDT (Signal Detection Tool) search ran on the previous dataset and relates to the automatic sizing. Not to be used for caluclating a reportable depth differnce (D1 minus D2)</text>
  </threadedComment>
  <threadedComment ref="P1" dT="2025-08-19T09:20:01.22" personId="{13038633-6AE6-4D9C-93E4-0A39380AF949}" id="{A30F2432-3EF6-41C3-89C8-AEB83B2EA817}">
    <text>Has the Amplitude Change value been used? True/False - Typically this will be set to T if there is a CG_ANOM_NO. If false it indicates that the CG_CHANGE has been manually overwritten or there will be something in the CG_COMMENT to explain</text>
  </threadedComment>
  <threadedComment ref="Q1" dT="2025-08-19T09:35:24.35" personId="{13038633-6AE6-4D9C-93E4-0A39380AF949}" id="{16F0C406-A7FF-4D33-8C66-4057BB16D2B6}">
    <text>Has the "link" been manually validated? Has the depth change vs visual signal change been verified? True/False - Where the AS Analyst has performed some form of validation this will be set to True. False will typically indicate the minor/insignificant depth changes or where the Analyst has not set to True (unfortunately).</text>
  </threadedComment>
  <threadedComment ref="R1" dT="2025-08-19T09:35:33.71" personId="{13038633-6AE6-4D9C-93E4-0A39380AF949}" id="{62473F45-26C2-4626-A6EE-B3A4F4F45BF7}">
    <text>Decimalised percentage wall loss value. Can be positive or negative.
- If 0 and CG_ANOM_NO then 'no change'. If CG_USE_AC is T then AS calculated a change of 0.
- If F then Analyst overwritten with 0 based on visual change observed.</text>
  </threadedComment>
  <threadedComment ref="S1" dT="2025-08-19T09:35:54.18" personId="{13038633-6AE6-4D9C-93E4-0A39380AF949}" id="{54632A8E-F4B7-481D-B04B-C2709A0B5B70}">
    <text>A confidence associated with the Depth Change estimation.
- if 1 then analyst has  verified the CG_CHANGE value i.e. CG_CHECKED is True.</text>
  </threadedComment>
  <threadedComment ref="T1" dT="2025-08-19T09:36:13.27" personId="{13038633-6AE6-4D9C-93E4-0A39380AF949}" id="{89D5462B-06D1-4BE6-B911-6D939C16DE0E}">
    <text>AS Analyst may add a comment regarding signal issues, depth change, new/not new, replacement, etc.</text>
  </threadedComment>
  <threadedComment ref="V1" dT="2023-11-07T12:26:38.99" personId="{13038633-6AE6-4D9C-93E4-0A39380AF949}" id="{5C47474E-BE9C-4B91-AC3A-5BA883F7D3B8}">
    <text>Check used to identify any depth differences which are in excess of the reported depths
Flag any positive values</text>
  </threadedComment>
  <threadedComment ref="W1" dT="2023-11-07T12:27:30.05" personId="{13038633-6AE6-4D9C-93E4-0A39380AF949}" id="{61BE35EC-C507-4BCF-865A-83FD1C52747F}">
    <text>Set the AutoSCAN comment based on the data provided in the CG_CONF and CG_COMMENT columns</text>
  </threadedComment>
  <threadedComment ref="X1" dT="2023-11-07T12:28:48.01" personId="{13038633-6AE6-4D9C-93E4-0A39380AF949}" id="{B9F7B1C3-C887-4C59-B88B-C94F67052A77}">
    <text>Columns for the Depth Difference chart, the order is set so use the placeholders in AL &amp; AM if additional series are required</text>
  </threadedComment>
  <threadedComment ref="X1" dT="2024-01-03T11:23:15.82" personId="{13038633-6AE6-4D9C-93E4-0A39380AF949}" id="{B3F23C34-7A30-48A0-BD38-271ECAB8E030}" parentId="{B9F7B1C3-C887-4C59-B88B-C94F67052A77}">
    <text>For any New / New Low Confidence anomalies, the depth change should be based on the reported depth in Column H</text>
  </threadedComment>
  <threadedComment ref="AJ1" dT="2023-11-07T12:29:09.99" personId="{13038633-6AE6-4D9C-93E4-0A39380AF949}" id="{32A699FB-9315-433E-B023-58C719A94649}">
    <text>Columns for the CGR chart, the order is set so use the placeholders in AV &amp; AW if additional series are required</text>
  </threadedComment>
  <threadedComment ref="AV1" dT="2023-11-07T12:33:06.02" personId="{13038633-6AE6-4D9C-93E4-0A39380AF949}" id="{197ECBD0-C6AC-4E0D-8CD7-D9F43B241E99}">
    <text>Insert a value if the anomaly is associated with a repair comment</text>
  </threadedComment>
  <threadedComment ref="AX1" dT="2024-01-03T11:43:26.97" personId="{13038633-6AE6-4D9C-93E4-0A39380AF949}" id="{244A2D1C-C677-44D1-AB9B-940AEA6382C5}">
    <text>Any value can be inserted to highlight the anomaly in the chart</text>
  </threadedComment>
  <threadedComment ref="AY1" dT="2023-11-07T12:28:00.57" personId="{13038633-6AE6-4D9C-93E4-0A39380AF949}" id="{AFF066D2-53A8-430A-94D2-52AA43A7785C}">
    <text>If anomalies are selected for signal comparison insert a value in this column to make the markers appear in the charts</text>
  </threadedComment>
  <threadedComment ref="AY1" dT="2024-01-03T11:43:03.11" personId="{13038633-6AE6-4D9C-93E4-0A39380AF949}" id="{9F3AB3BD-BB57-44D4-90F2-4878A1ABC44B}" parentId="{AFF066D2-53A8-430A-94D2-52AA43A7785C}">
    <text>Any value can be inserted to highlight the anomaly in the chart</text>
  </threadedComment>
  <threadedComment ref="AZ1" dT="2023-11-07T12:29:54.34" personId="{13038633-6AE6-4D9C-93E4-0A39380AF949}" id="{BCAE4C8F-83ED-45B3-B274-1002BDCDFD13}">
    <text>SC comment if necessary</text>
  </threadedComment>
  <threadedComment ref="BA1" dT="2023-11-07T12:30:29.40" personId="{13038633-6AE6-4D9C-93E4-0A39380AF949}" id="{91EA4625-58B2-4787-A6B4-53F4DEB2BAB2}">
    <text>Calculates a simple CGR required to meet 80% wt within the next reinspection interval</text>
  </threadedComment>
  <threadedComment ref="BB1" dT="2023-11-07T12:31:50.60" personId="{13038633-6AE6-4D9C-93E4-0A39380AF949}" id="{32AC04DC-21D6-4CDD-B26E-F04047507932}">
    <text>Calculates the time to 80% wt based on the value inserted in BG1
Review based on the max CGR calculated in column AN to set a basis for the complexity of the segmentation i.e. if no anomalies come up to 80% wt based on the max then a simple segmentation is likely</text>
  </threadedComment>
  <threadedComment ref="BD1" dT="2023-11-07T12:32:23.14" personId="{13038633-6AE6-4D9C-93E4-0A39380AF949}" id="{B1F020C1-30AD-416F-A5C9-704D36B1B4EA}">
    <text>Columns to be used for the HCA_Check macro to determine any anomalies associated with EXME, Casings, Repairs etc.</text>
  </threadedComment>
  <threadedComment ref="BE1" dT="2024-01-03T12:30:08.70" personId="{13038633-6AE6-4D9C-93E4-0A39380AF949}" id="{B8033E8C-A480-4AD6-B6C5-59E9539E117A}">
    <text>Placeholder columns for data which is referenced via the HCA macro
e.g. EXME, Repairs, Casings
=HCA_Check(DATA TABLE,$B2,$BE2)</text>
  </threadedComment>
  <threadedComment ref="BI1" dT="2023-11-07T12:34:06.94" personId="{13038633-6AE6-4D9C-93E4-0A39380AF949}" id="{3FCCA522-4B21-405B-91F6-1FDEC9A3BFFC}">
    <text>Columns required for the listing. Paste in information from the anomalies tab and use column BN to cross check the associated IDs</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2D64-B64B-472E-9E6A-57166D7628C6}">
  <sheetPr codeName="Sheet9">
    <tabColor theme="1"/>
  </sheetPr>
  <dimension ref="A1:P19"/>
  <sheetViews>
    <sheetView workbookViewId="0"/>
  </sheetViews>
  <sheetFormatPr defaultColWidth="0" defaultRowHeight="14.5" zeroHeight="1" x14ac:dyDescent="0.35"/>
  <cols>
    <col min="1" max="1" width="2.81640625" customWidth="1"/>
    <col min="2" max="2" width="24.1796875" customWidth="1"/>
    <col min="3" max="15" width="9.1796875" customWidth="1"/>
    <col min="16" max="16" width="2.81640625" customWidth="1"/>
    <col min="17" max="16384" width="9.1796875" hidden="1"/>
  </cols>
  <sheetData>
    <row r="1" spans="1:16" x14ac:dyDescent="0.35">
      <c r="A1" s="3"/>
      <c r="B1" s="4"/>
      <c r="C1" s="4"/>
      <c r="D1" s="4"/>
      <c r="E1" s="4"/>
      <c r="F1" s="4"/>
      <c r="G1" s="4"/>
      <c r="H1" s="4"/>
      <c r="I1" s="4"/>
      <c r="J1" s="4"/>
      <c r="K1" s="4"/>
      <c r="L1" s="4"/>
      <c r="M1" s="4"/>
      <c r="N1" s="4"/>
      <c r="O1" s="4"/>
      <c r="P1" s="5"/>
    </row>
    <row r="2" spans="1:16" ht="15.5" x14ac:dyDescent="0.35">
      <c r="A2" s="6"/>
      <c r="B2" s="7" t="s">
        <v>138</v>
      </c>
      <c r="C2" s="8"/>
      <c r="D2" s="8"/>
      <c r="E2" s="8"/>
      <c r="F2" s="8"/>
      <c r="G2" s="8"/>
      <c r="H2" s="8"/>
      <c r="I2" s="8"/>
      <c r="J2" s="8"/>
      <c r="K2" s="8"/>
      <c r="L2" s="8"/>
      <c r="M2" s="8"/>
      <c r="N2" s="8"/>
      <c r="O2" s="8"/>
      <c r="P2" s="9"/>
    </row>
    <row r="3" spans="1:16" ht="15.5" x14ac:dyDescent="0.35">
      <c r="A3" s="6"/>
      <c r="B3" s="8"/>
      <c r="C3" s="8"/>
      <c r="D3" s="8"/>
      <c r="E3" s="8"/>
      <c r="F3" s="8"/>
      <c r="G3" s="8"/>
      <c r="H3" s="8"/>
      <c r="I3" s="8"/>
      <c r="J3" s="8"/>
      <c r="K3" s="8"/>
      <c r="L3" s="8"/>
      <c r="M3" s="8"/>
      <c r="N3" s="8"/>
      <c r="O3" s="8"/>
      <c r="P3" s="9"/>
    </row>
    <row r="4" spans="1:16" x14ac:dyDescent="0.35">
      <c r="A4" s="6"/>
      <c r="B4" s="10" t="s">
        <v>73</v>
      </c>
      <c r="C4" s="10"/>
      <c r="D4" s="10"/>
      <c r="E4" s="10"/>
      <c r="F4" s="10"/>
      <c r="G4" s="10"/>
      <c r="H4" s="10"/>
      <c r="I4" s="10"/>
      <c r="J4" s="10"/>
      <c r="K4" s="10"/>
      <c r="L4" s="10"/>
      <c r="M4" s="10"/>
      <c r="N4" s="10"/>
      <c r="O4" s="10"/>
      <c r="P4" s="9"/>
    </row>
    <row r="5" spans="1:16" x14ac:dyDescent="0.35">
      <c r="A5" s="6"/>
      <c r="B5" s="10" t="s">
        <v>41</v>
      </c>
      <c r="C5" s="10"/>
      <c r="D5" s="10"/>
      <c r="E5" s="10"/>
      <c r="F5" s="10"/>
      <c r="G5" s="10"/>
      <c r="H5" s="10"/>
      <c r="I5" s="10"/>
      <c r="J5" s="10"/>
      <c r="K5" s="10"/>
      <c r="L5" s="10"/>
      <c r="M5" s="10"/>
      <c r="N5" s="10"/>
      <c r="O5" s="10"/>
      <c r="P5" s="9"/>
    </row>
    <row r="6" spans="1:16" ht="15" thickBot="1" x14ac:dyDescent="0.4">
      <c r="A6" s="6"/>
      <c r="B6" s="10"/>
      <c r="C6" s="10"/>
      <c r="D6" s="10"/>
      <c r="E6" s="10"/>
      <c r="F6" s="10"/>
      <c r="G6" s="10"/>
      <c r="H6" s="10"/>
      <c r="I6" s="10"/>
      <c r="J6" s="10"/>
      <c r="K6" s="10"/>
      <c r="L6" s="10"/>
      <c r="M6" s="10"/>
      <c r="N6" s="10"/>
      <c r="O6" s="10"/>
      <c r="P6" s="9"/>
    </row>
    <row r="7" spans="1:16" ht="39" customHeight="1" thickBot="1" x14ac:dyDescent="0.4">
      <c r="A7" s="6"/>
      <c r="B7" s="14" t="s">
        <v>42</v>
      </c>
      <c r="C7" s="122" t="s">
        <v>66</v>
      </c>
      <c r="D7" s="123"/>
      <c r="E7" s="123"/>
      <c r="F7" s="123"/>
      <c r="G7" s="123"/>
      <c r="H7" s="123"/>
      <c r="I7" s="123"/>
      <c r="J7" s="123"/>
      <c r="K7" s="123"/>
      <c r="L7" s="123"/>
      <c r="M7" s="123"/>
      <c r="N7" s="123"/>
      <c r="O7" s="124"/>
      <c r="P7" s="9"/>
    </row>
    <row r="8" spans="1:16" ht="63" customHeight="1" thickBot="1" x14ac:dyDescent="0.4">
      <c r="A8" s="6"/>
      <c r="B8" s="15" t="s">
        <v>43</v>
      </c>
      <c r="C8" s="125" t="s">
        <v>128</v>
      </c>
      <c r="D8" s="126"/>
      <c r="E8" s="126"/>
      <c r="F8" s="126"/>
      <c r="G8" s="126"/>
      <c r="H8" s="126"/>
      <c r="I8" s="126"/>
      <c r="J8" s="126"/>
      <c r="K8" s="126"/>
      <c r="L8" s="126"/>
      <c r="M8" s="126"/>
      <c r="N8" s="126"/>
      <c r="O8" s="127"/>
      <c r="P8" s="9"/>
    </row>
    <row r="9" spans="1:16" ht="32.25" customHeight="1" x14ac:dyDescent="0.35">
      <c r="A9" s="6"/>
      <c r="B9" s="16" t="s">
        <v>44</v>
      </c>
      <c r="C9" s="116" t="s">
        <v>129</v>
      </c>
      <c r="D9" s="117"/>
      <c r="E9" s="117"/>
      <c r="F9" s="117"/>
      <c r="G9" s="117"/>
      <c r="H9" s="117"/>
      <c r="I9" s="117"/>
      <c r="J9" s="117"/>
      <c r="K9" s="117"/>
      <c r="L9" s="117"/>
      <c r="M9" s="117"/>
      <c r="N9" s="117"/>
      <c r="O9" s="118"/>
      <c r="P9" s="9"/>
    </row>
    <row r="10" spans="1:16" ht="32.25" customHeight="1" thickBot="1" x14ac:dyDescent="0.4">
      <c r="A10" s="6"/>
      <c r="B10" s="17" t="s">
        <v>45</v>
      </c>
      <c r="C10" s="119"/>
      <c r="D10" s="120"/>
      <c r="E10" s="120"/>
      <c r="F10" s="120"/>
      <c r="G10" s="120"/>
      <c r="H10" s="120"/>
      <c r="I10" s="120"/>
      <c r="J10" s="120"/>
      <c r="K10" s="120"/>
      <c r="L10" s="120"/>
      <c r="M10" s="120"/>
      <c r="N10" s="120"/>
      <c r="O10" s="121"/>
      <c r="P10" s="9"/>
    </row>
    <row r="11" spans="1:16" ht="72" customHeight="1" thickBot="1" x14ac:dyDescent="0.4">
      <c r="A11" s="6"/>
      <c r="B11" s="23" t="s">
        <v>46</v>
      </c>
      <c r="C11" s="122" t="s">
        <v>130</v>
      </c>
      <c r="D11" s="123"/>
      <c r="E11" s="123"/>
      <c r="F11" s="123"/>
      <c r="G11" s="123"/>
      <c r="H11" s="123"/>
      <c r="I11" s="123"/>
      <c r="J11" s="123"/>
      <c r="K11" s="123"/>
      <c r="L11" s="123"/>
      <c r="M11" s="123"/>
      <c r="N11" s="123"/>
      <c r="O11" s="124"/>
      <c r="P11" s="9"/>
    </row>
    <row r="12" spans="1:16" ht="32.25" customHeight="1" x14ac:dyDescent="0.35">
      <c r="A12" s="6"/>
      <c r="B12" s="24" t="s">
        <v>47</v>
      </c>
      <c r="C12" s="134" t="s">
        <v>72</v>
      </c>
      <c r="D12" s="134"/>
      <c r="E12" s="134"/>
      <c r="F12" s="134"/>
      <c r="G12" s="134"/>
      <c r="H12" s="134"/>
      <c r="I12" s="134"/>
      <c r="J12" s="134"/>
      <c r="K12" s="134"/>
      <c r="L12" s="134"/>
      <c r="M12" s="134"/>
      <c r="N12" s="134"/>
      <c r="O12" s="135"/>
      <c r="P12" s="9"/>
    </row>
    <row r="13" spans="1:16" ht="32.25" customHeight="1" x14ac:dyDescent="0.35">
      <c r="A13" s="6"/>
      <c r="B13" s="25" t="s">
        <v>48</v>
      </c>
      <c r="C13" s="136"/>
      <c r="D13" s="136"/>
      <c r="E13" s="136"/>
      <c r="F13" s="136"/>
      <c r="G13" s="136"/>
      <c r="H13" s="136"/>
      <c r="I13" s="136"/>
      <c r="J13" s="136"/>
      <c r="K13" s="136"/>
      <c r="L13" s="136"/>
      <c r="M13" s="136"/>
      <c r="N13" s="136"/>
      <c r="O13" s="137"/>
      <c r="P13" s="9"/>
    </row>
    <row r="14" spans="1:16" ht="32.25" customHeight="1" x14ac:dyDescent="0.35">
      <c r="A14" s="6"/>
      <c r="B14" s="25" t="s">
        <v>49</v>
      </c>
      <c r="C14" s="136"/>
      <c r="D14" s="136"/>
      <c r="E14" s="136"/>
      <c r="F14" s="136"/>
      <c r="G14" s="136"/>
      <c r="H14" s="136"/>
      <c r="I14" s="136"/>
      <c r="J14" s="136"/>
      <c r="K14" s="136"/>
      <c r="L14" s="136"/>
      <c r="M14" s="136"/>
      <c r="N14" s="136"/>
      <c r="O14" s="137"/>
      <c r="P14" s="9"/>
    </row>
    <row r="15" spans="1:16" ht="32.25" customHeight="1" thickBot="1" x14ac:dyDescent="0.4">
      <c r="A15" s="6"/>
      <c r="B15" s="29" t="s">
        <v>69</v>
      </c>
      <c r="C15" s="138"/>
      <c r="D15" s="138"/>
      <c r="E15" s="138"/>
      <c r="F15" s="138"/>
      <c r="G15" s="138"/>
      <c r="H15" s="138"/>
      <c r="I15" s="138"/>
      <c r="J15" s="138"/>
      <c r="K15" s="138"/>
      <c r="L15" s="138"/>
      <c r="M15" s="138"/>
      <c r="N15" s="138"/>
      <c r="O15" s="139"/>
      <c r="P15" s="9"/>
    </row>
    <row r="16" spans="1:16" ht="32.25" customHeight="1" x14ac:dyDescent="0.35">
      <c r="A16" s="6"/>
      <c r="B16" s="28" t="s">
        <v>50</v>
      </c>
      <c r="C16" s="128" t="s">
        <v>52</v>
      </c>
      <c r="D16" s="129"/>
      <c r="E16" s="129"/>
      <c r="F16" s="129"/>
      <c r="G16" s="129"/>
      <c r="H16" s="129"/>
      <c r="I16" s="129"/>
      <c r="J16" s="129"/>
      <c r="K16" s="129"/>
      <c r="L16" s="129"/>
      <c r="M16" s="129"/>
      <c r="N16" s="129"/>
      <c r="O16" s="130"/>
      <c r="P16" s="9"/>
    </row>
    <row r="17" spans="1:16" ht="32.25" customHeight="1" x14ac:dyDescent="0.35">
      <c r="A17" s="6"/>
      <c r="B17" s="26" t="s">
        <v>51</v>
      </c>
      <c r="C17" s="128"/>
      <c r="D17" s="129"/>
      <c r="E17" s="129"/>
      <c r="F17" s="129"/>
      <c r="G17" s="129"/>
      <c r="H17" s="129"/>
      <c r="I17" s="129"/>
      <c r="J17" s="129"/>
      <c r="K17" s="129"/>
      <c r="L17" s="129"/>
      <c r="M17" s="129"/>
      <c r="N17" s="129"/>
      <c r="O17" s="130"/>
      <c r="P17" s="9"/>
    </row>
    <row r="18" spans="1:16" ht="32.25" customHeight="1" thickBot="1" x14ac:dyDescent="0.4">
      <c r="A18" s="6"/>
      <c r="B18" s="27" t="s">
        <v>68</v>
      </c>
      <c r="C18" s="131"/>
      <c r="D18" s="132"/>
      <c r="E18" s="132"/>
      <c r="F18" s="132"/>
      <c r="G18" s="132"/>
      <c r="H18" s="132"/>
      <c r="I18" s="132"/>
      <c r="J18" s="132"/>
      <c r="K18" s="132"/>
      <c r="L18" s="132"/>
      <c r="M18" s="132"/>
      <c r="N18" s="132"/>
      <c r="O18" s="133"/>
      <c r="P18" s="9"/>
    </row>
    <row r="19" spans="1:16" ht="15" thickBot="1" x14ac:dyDescent="0.4">
      <c r="A19" s="11"/>
      <c r="B19" s="12"/>
      <c r="C19" s="12"/>
      <c r="D19" s="12"/>
      <c r="E19" s="12"/>
      <c r="F19" s="12"/>
      <c r="G19" s="12"/>
      <c r="H19" s="12"/>
      <c r="I19" s="12"/>
      <c r="J19" s="12"/>
      <c r="K19" s="12"/>
      <c r="L19" s="12"/>
      <c r="M19" s="12"/>
      <c r="N19" s="12"/>
      <c r="O19" s="12"/>
      <c r="P19" s="13"/>
    </row>
  </sheetData>
  <mergeCells count="6">
    <mergeCell ref="C9:O10"/>
    <mergeCell ref="C7:O7"/>
    <mergeCell ref="C8:O8"/>
    <mergeCell ref="C11:O11"/>
    <mergeCell ref="C16:O18"/>
    <mergeCell ref="C12:O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17D00-408E-4D84-921C-691716076E12}">
  <sheetPr codeName="Sheet1">
    <tabColor rgb="FFFF0000"/>
  </sheetPr>
  <dimension ref="B2:F25"/>
  <sheetViews>
    <sheetView zoomScaleNormal="100" workbookViewId="0">
      <selection activeCell="C34" sqref="C34"/>
    </sheetView>
  </sheetViews>
  <sheetFormatPr defaultRowHeight="14.5" x14ac:dyDescent="0.35"/>
  <cols>
    <col min="1" max="1" width="3.26953125" customWidth="1"/>
    <col min="2" max="3" width="24.81640625" bestFit="1" customWidth="1"/>
    <col min="5" max="7" width="9.26953125" customWidth="1"/>
  </cols>
  <sheetData>
    <row r="2" spans="2:6" x14ac:dyDescent="0.35">
      <c r="B2" s="30" t="s">
        <v>71</v>
      </c>
      <c r="C2" s="34"/>
      <c r="F2" t="s">
        <v>60</v>
      </c>
    </row>
    <row r="3" spans="2:6" x14ac:dyDescent="0.35">
      <c r="B3" s="31" t="s">
        <v>36</v>
      </c>
      <c r="C3" s="35">
        <v>46119</v>
      </c>
    </row>
    <row r="4" spans="2:6" x14ac:dyDescent="0.35">
      <c r="B4" s="31" t="s">
        <v>37</v>
      </c>
      <c r="C4" s="35">
        <v>42541</v>
      </c>
    </row>
    <row r="5" spans="2:6" x14ac:dyDescent="0.35">
      <c r="B5" s="32" t="s">
        <v>38</v>
      </c>
      <c r="C5" s="36">
        <f>(C3-C4)/365</f>
        <v>9.8027397260273972</v>
      </c>
    </row>
    <row r="6" spans="2:6" x14ac:dyDescent="0.35">
      <c r="B6" s="33" t="s">
        <v>40</v>
      </c>
      <c r="C6" s="37">
        <v>7</v>
      </c>
    </row>
    <row r="7" spans="2:6" x14ac:dyDescent="0.35">
      <c r="B7" s="30" t="s">
        <v>70</v>
      </c>
      <c r="C7" s="38"/>
    </row>
    <row r="8" spans="2:6" x14ac:dyDescent="0.35">
      <c r="B8" s="31" t="s">
        <v>53</v>
      </c>
      <c r="C8" s="39">
        <v>0</v>
      </c>
    </row>
    <row r="9" spans="2:6" x14ac:dyDescent="0.35">
      <c r="B9" s="32" t="s">
        <v>54</v>
      </c>
      <c r="C9" s="40">
        <f>MAX(rs_refr_ORG!C:C)</f>
        <v>0</v>
      </c>
    </row>
    <row r="10" spans="2:6" x14ac:dyDescent="0.35">
      <c r="B10" s="31" t="s">
        <v>56</v>
      </c>
      <c r="C10" s="58">
        <f>-C11</f>
        <v>-0.2</v>
      </c>
    </row>
    <row r="11" spans="2:6" x14ac:dyDescent="0.35">
      <c r="B11" s="32" t="s">
        <v>57</v>
      </c>
      <c r="C11" s="61" cm="1">
        <f t="array" ref="C11">ROUNDUP(_xlfn.LET(_xlpm.data,_xlfn._xlws.FILTER(AutoSCAN!$AJ:$AJ,ISNUMBER(AutoSCAN!$AJ:$AJ)),MAX(ABS(_xlpm.data)))*1.1,1)</f>
        <v>0.2</v>
      </c>
    </row>
    <row r="12" spans="2:6" x14ac:dyDescent="0.35">
      <c r="B12" s="31" t="s">
        <v>58</v>
      </c>
      <c r="C12" s="59">
        <f>-C13</f>
        <v>-20</v>
      </c>
    </row>
    <row r="13" spans="2:6" x14ac:dyDescent="0.35">
      <c r="B13" s="31" t="s">
        <v>59</v>
      </c>
      <c r="C13" s="60" cm="1">
        <f t="array" ref="C13">ROUNDUP(_xlfn.LET(_xlpm.data,_xlfn._xlws.FILTER(AutoSCAN!$X:$X,ISNUMBER(AutoSCAN!$X:$X)),MAX(ABS(_xlpm.data)))*1.1,-1)</f>
        <v>20</v>
      </c>
    </row>
    <row r="14" spans="2:6" x14ac:dyDescent="0.35">
      <c r="B14" s="42" t="s">
        <v>16</v>
      </c>
      <c r="C14" s="47" t="str">
        <f>CONCATENATE("CGR (",B14,")")</f>
        <v>CGR (Matched)</v>
      </c>
    </row>
    <row r="15" spans="2:6" x14ac:dyDescent="0.35">
      <c r="B15" s="31" t="s">
        <v>77</v>
      </c>
      <c r="C15" s="48" t="str">
        <f t="shared" ref="C15:C17" si="0">CONCATENATE("CGR (",B15,")")</f>
        <v>CGR (Matched - Low Conf.)</v>
      </c>
    </row>
    <row r="16" spans="2:6" x14ac:dyDescent="0.35">
      <c r="B16" s="31" t="s">
        <v>17</v>
      </c>
      <c r="C16" s="48" t="str">
        <f t="shared" si="0"/>
        <v>CGR (New)</v>
      </c>
    </row>
    <row r="17" spans="2:3" x14ac:dyDescent="0.35">
      <c r="B17" s="31" t="s">
        <v>78</v>
      </c>
      <c r="C17" s="48" t="str">
        <f t="shared" si="0"/>
        <v>CGR (New - Low Conf.)</v>
      </c>
    </row>
    <row r="18" spans="2:3" x14ac:dyDescent="0.35">
      <c r="B18" s="31" t="s">
        <v>74</v>
      </c>
      <c r="C18" s="48"/>
    </row>
    <row r="19" spans="2:3" x14ac:dyDescent="0.35">
      <c r="B19" s="31" t="s">
        <v>76</v>
      </c>
      <c r="C19" s="48"/>
    </row>
    <row r="20" spans="2:3" x14ac:dyDescent="0.35">
      <c r="B20" s="31" t="s">
        <v>18</v>
      </c>
      <c r="C20" s="48"/>
    </row>
    <row r="21" spans="2:3" x14ac:dyDescent="0.35">
      <c r="B21" s="32" t="e">
        <v>#N/A</v>
      </c>
      <c r="C21" s="41"/>
    </row>
    <row r="22" spans="2:3" x14ac:dyDescent="0.35">
      <c r="B22" s="43" t="s">
        <v>79</v>
      </c>
      <c r="C22" s="44"/>
    </row>
    <row r="23" spans="2:3" x14ac:dyDescent="0.35">
      <c r="B23" s="43" t="s">
        <v>80</v>
      </c>
      <c r="C23" s="44"/>
    </row>
    <row r="24" spans="2:3" x14ac:dyDescent="0.35">
      <c r="B24" s="43" t="s">
        <v>62</v>
      </c>
      <c r="C24" s="44"/>
    </row>
    <row r="25" spans="2:3" x14ac:dyDescent="0.35">
      <c r="B25" s="45" t="s">
        <v>19</v>
      </c>
      <c r="C25" s="46"/>
    </row>
  </sheetData>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2543" r:id="rId4" name="Button 15">
              <controlPr defaultSize="0" print="0" autoFill="0" autoPict="0" macro="[0]!CreateDepthChangeChart">
                <anchor moveWithCells="1" sizeWithCells="1">
                  <from>
                    <xdr:col>3</xdr:col>
                    <xdr:colOff>603250</xdr:colOff>
                    <xdr:row>4</xdr:row>
                    <xdr:rowOff>0</xdr:rowOff>
                  </from>
                  <to>
                    <xdr:col>6</xdr:col>
                    <xdr:colOff>0</xdr:colOff>
                    <xdr:row>6</xdr:row>
                    <xdr:rowOff>0</xdr:rowOff>
                  </to>
                </anchor>
              </controlPr>
            </control>
          </mc:Choice>
        </mc:AlternateContent>
        <mc:AlternateContent xmlns:mc="http://schemas.openxmlformats.org/markup-compatibility/2006">
          <mc:Choice Requires="x14">
            <control shapeId="22544" r:id="rId5" name="Button 16">
              <controlPr defaultSize="0" print="0" autoFill="0" autoPict="0" macro="[0]!CreateCGRChart">
                <anchor moveWithCells="1" sizeWithCells="1">
                  <from>
                    <xdr:col>4</xdr:col>
                    <xdr:colOff>0</xdr:colOff>
                    <xdr:row>6</xdr:row>
                    <xdr:rowOff>184150</xdr:rowOff>
                  </from>
                  <to>
                    <xdr:col>6</xdr:col>
                    <xdr:colOff>0</xdr:colOff>
                    <xdr:row>8</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62016-A22A-4F53-8018-EDB5E02C7CCA}">
  <sheetPr codeName="Sheet12"/>
  <dimension ref="A1:Y25"/>
  <sheetViews>
    <sheetView zoomScaleNormal="100" workbookViewId="0">
      <selection activeCell="N29" sqref="N29"/>
    </sheetView>
  </sheetViews>
  <sheetFormatPr defaultRowHeight="14.5" x14ac:dyDescent="0.35"/>
  <cols>
    <col min="1" max="1" width="19.81640625" bestFit="1" customWidth="1"/>
    <col min="2" max="2" width="19.26953125" bestFit="1" customWidth="1"/>
    <col min="4" max="4" width="11.26953125" bestFit="1" customWidth="1"/>
    <col min="5" max="5" width="11" bestFit="1" customWidth="1"/>
    <col min="6" max="16" width="10.81640625" customWidth="1"/>
    <col min="25" max="25" width="10.7265625" customWidth="1"/>
  </cols>
  <sheetData>
    <row r="1" spans="1:25" x14ac:dyDescent="0.35">
      <c r="A1" t="s">
        <v>102</v>
      </c>
      <c r="B1" t="s">
        <v>103</v>
      </c>
      <c r="C1" t="s">
        <v>92</v>
      </c>
      <c r="D1" t="s">
        <v>93</v>
      </c>
      <c r="E1" t="s">
        <v>104</v>
      </c>
      <c r="F1" t="s">
        <v>105</v>
      </c>
      <c r="G1" t="s">
        <v>106</v>
      </c>
      <c r="H1" t="s">
        <v>111</v>
      </c>
      <c r="I1" t="s">
        <v>141</v>
      </c>
    </row>
    <row r="2" spans="1:25" x14ac:dyDescent="0.35">
      <c r="A2" t="s">
        <v>81</v>
      </c>
      <c r="B2" t="str">
        <f>Inputs!$B$14</f>
        <v>Matched</v>
      </c>
      <c r="C2" t="s">
        <v>107</v>
      </c>
      <c r="D2">
        <v>6</v>
      </c>
      <c r="E2" t="s">
        <v>94</v>
      </c>
      <c r="F2" t="s">
        <v>94</v>
      </c>
      <c r="G2" t="b">
        <v>1</v>
      </c>
      <c r="H2">
        <v>0.5</v>
      </c>
      <c r="I2">
        <v>23</v>
      </c>
      <c r="Q2" s="49"/>
      <c r="R2">
        <v>0</v>
      </c>
      <c r="S2">
        <v>112</v>
      </c>
      <c r="T2">
        <v>192</v>
      </c>
      <c r="Y2" t="s">
        <v>94</v>
      </c>
    </row>
    <row r="3" spans="1:25" x14ac:dyDescent="0.35">
      <c r="A3" t="s">
        <v>82</v>
      </c>
      <c r="B3" t="str">
        <f>Inputs!$B$15</f>
        <v>Matched - Low Conf.</v>
      </c>
      <c r="C3" t="s">
        <v>107</v>
      </c>
      <c r="D3">
        <v>6</v>
      </c>
      <c r="E3" s="63" t="s">
        <v>142</v>
      </c>
      <c r="F3" s="62" t="s">
        <v>142</v>
      </c>
      <c r="G3" t="b">
        <v>1</v>
      </c>
      <c r="H3">
        <v>0.5</v>
      </c>
      <c r="I3">
        <v>24</v>
      </c>
      <c r="Q3" s="51"/>
      <c r="R3">
        <v>255</v>
      </c>
      <c r="S3">
        <v>255</v>
      </c>
      <c r="T3">
        <v>0</v>
      </c>
      <c r="U3" s="55"/>
      <c r="V3">
        <v>128</v>
      </c>
      <c r="W3">
        <v>128</v>
      </c>
      <c r="X3">
        <v>128</v>
      </c>
      <c r="Y3" t="s">
        <v>95</v>
      </c>
    </row>
    <row r="4" spans="1:25" x14ac:dyDescent="0.35">
      <c r="A4" t="s">
        <v>83</v>
      </c>
      <c r="B4" t="str">
        <f>Inputs!$B$16</f>
        <v>New</v>
      </c>
      <c r="C4" t="s">
        <v>107</v>
      </c>
      <c r="D4">
        <v>6</v>
      </c>
      <c r="E4" t="s">
        <v>96</v>
      </c>
      <c r="F4" t="s">
        <v>96</v>
      </c>
      <c r="G4" t="b">
        <v>1</v>
      </c>
      <c r="H4">
        <v>0.5</v>
      </c>
      <c r="I4">
        <v>25</v>
      </c>
      <c r="Q4" s="50"/>
      <c r="R4">
        <v>255</v>
      </c>
      <c r="S4">
        <v>0</v>
      </c>
      <c r="T4">
        <v>0</v>
      </c>
      <c r="Y4" t="s">
        <v>96</v>
      </c>
    </row>
    <row r="5" spans="1:25" x14ac:dyDescent="0.35">
      <c r="A5" t="s">
        <v>84</v>
      </c>
      <c r="B5" t="str">
        <f>Inputs!$B$17</f>
        <v>New - Low Conf.</v>
      </c>
      <c r="C5" t="s">
        <v>107</v>
      </c>
      <c r="D5">
        <v>6</v>
      </c>
      <c r="E5" t="s">
        <v>108</v>
      </c>
      <c r="F5" t="s">
        <v>97</v>
      </c>
      <c r="G5" t="b">
        <v>1</v>
      </c>
      <c r="H5">
        <v>0.5</v>
      </c>
      <c r="I5">
        <v>26</v>
      </c>
      <c r="Q5" s="56"/>
      <c r="R5">
        <v>237</v>
      </c>
      <c r="S5">
        <v>125</v>
      </c>
      <c r="T5">
        <v>49</v>
      </c>
      <c r="U5" s="55"/>
      <c r="V5">
        <v>128</v>
      </c>
      <c r="W5">
        <v>128</v>
      </c>
      <c r="X5">
        <v>128</v>
      </c>
      <c r="Y5" t="s">
        <v>97</v>
      </c>
    </row>
    <row r="6" spans="1:25" x14ac:dyDescent="0.35">
      <c r="A6" t="s">
        <v>85</v>
      </c>
      <c r="B6" t="str">
        <f>Inputs!$B$18</f>
        <v>Linked</v>
      </c>
      <c r="C6" t="s">
        <v>107</v>
      </c>
      <c r="D6">
        <v>6</v>
      </c>
      <c r="E6" t="s">
        <v>98</v>
      </c>
      <c r="F6" t="s">
        <v>98</v>
      </c>
      <c r="G6" t="b">
        <v>0</v>
      </c>
      <c r="H6">
        <v>0.5</v>
      </c>
      <c r="I6">
        <v>27</v>
      </c>
      <c r="Q6" s="52"/>
      <c r="R6">
        <v>0</v>
      </c>
      <c r="S6">
        <v>176</v>
      </c>
      <c r="T6">
        <v>240</v>
      </c>
      <c r="Y6" t="s">
        <v>98</v>
      </c>
    </row>
    <row r="7" spans="1:25" x14ac:dyDescent="0.35">
      <c r="A7" t="s">
        <v>86</v>
      </c>
      <c r="B7" t="str">
        <f>Inputs!$B$19</f>
        <v>Not Linked</v>
      </c>
      <c r="C7" t="s">
        <v>107</v>
      </c>
      <c r="D7">
        <v>6</v>
      </c>
      <c r="E7" t="s">
        <v>99</v>
      </c>
      <c r="F7" t="s">
        <v>99</v>
      </c>
      <c r="G7" t="b">
        <v>0</v>
      </c>
      <c r="H7">
        <v>0.5</v>
      </c>
      <c r="I7">
        <v>28</v>
      </c>
      <c r="Q7" s="53"/>
      <c r="R7">
        <v>192</v>
      </c>
      <c r="S7">
        <v>0</v>
      </c>
      <c r="T7">
        <v>0</v>
      </c>
      <c r="Y7" t="s">
        <v>99</v>
      </c>
    </row>
    <row r="8" spans="1:25" x14ac:dyDescent="0.35">
      <c r="A8" t="s">
        <v>87</v>
      </c>
      <c r="B8" t="str">
        <f>Inputs!$B$20</f>
        <v>Replacement</v>
      </c>
      <c r="C8" t="s">
        <v>107</v>
      </c>
      <c r="D8">
        <v>6</v>
      </c>
      <c r="E8" t="s">
        <v>100</v>
      </c>
      <c r="F8" t="s">
        <v>100</v>
      </c>
      <c r="G8" t="b">
        <v>0</v>
      </c>
      <c r="H8">
        <v>0.5</v>
      </c>
      <c r="I8">
        <v>29</v>
      </c>
      <c r="Q8" s="57"/>
      <c r="R8">
        <v>0</v>
      </c>
      <c r="S8">
        <v>0</v>
      </c>
      <c r="T8">
        <v>0</v>
      </c>
      <c r="Y8" t="s">
        <v>100</v>
      </c>
    </row>
    <row r="9" spans="1:25" x14ac:dyDescent="0.35">
      <c r="A9" t="s">
        <v>88</v>
      </c>
      <c r="B9" s="19" t="str">
        <f>Inputs!$B$22</f>
        <v>Repair</v>
      </c>
      <c r="C9" t="s">
        <v>55</v>
      </c>
      <c r="D9">
        <v>6</v>
      </c>
      <c r="E9" t="s">
        <v>101</v>
      </c>
      <c r="F9" t="s">
        <v>101</v>
      </c>
      <c r="G9" t="b">
        <v>0</v>
      </c>
      <c r="H9">
        <v>1</v>
      </c>
      <c r="I9">
        <v>30</v>
      </c>
      <c r="Q9" s="54"/>
      <c r="R9">
        <v>0</v>
      </c>
      <c r="S9">
        <v>176</v>
      </c>
      <c r="T9">
        <v>80</v>
      </c>
      <c r="Y9" t="s">
        <v>101</v>
      </c>
    </row>
    <row r="10" spans="1:25" x14ac:dyDescent="0.35">
      <c r="A10" t="s">
        <v>89</v>
      </c>
      <c r="B10" s="19" t="str">
        <f>Inputs!$B$23</f>
        <v>Poss. Repair</v>
      </c>
      <c r="C10" t="s">
        <v>55</v>
      </c>
      <c r="D10">
        <v>6</v>
      </c>
      <c r="E10" t="s">
        <v>100</v>
      </c>
      <c r="F10" t="s">
        <v>100</v>
      </c>
      <c r="G10" t="b">
        <v>0</v>
      </c>
      <c r="H10">
        <v>1</v>
      </c>
      <c r="I10">
        <v>31</v>
      </c>
      <c r="Q10" s="57"/>
      <c r="R10">
        <v>0</v>
      </c>
      <c r="S10">
        <v>0</v>
      </c>
      <c r="T10">
        <v>0</v>
      </c>
      <c r="Y10" t="s">
        <v>100</v>
      </c>
    </row>
    <row r="11" spans="1:25" x14ac:dyDescent="0.35">
      <c r="A11" t="s">
        <v>90</v>
      </c>
      <c r="B11" s="19" t="str">
        <f>Inputs!$B$24</f>
        <v>Outlier</v>
      </c>
      <c r="C11" t="s">
        <v>109</v>
      </c>
      <c r="D11">
        <v>8</v>
      </c>
      <c r="E11" t="s">
        <v>100</v>
      </c>
      <c r="F11" t="s">
        <v>100</v>
      </c>
      <c r="G11" t="b">
        <v>0</v>
      </c>
      <c r="H11">
        <v>1</v>
      </c>
      <c r="I11">
        <v>32</v>
      </c>
      <c r="Q11" s="57"/>
      <c r="R11">
        <v>0</v>
      </c>
      <c r="S11">
        <v>0</v>
      </c>
      <c r="T11">
        <v>0</v>
      </c>
      <c r="Y11" t="s">
        <v>100</v>
      </c>
    </row>
    <row r="12" spans="1:25" x14ac:dyDescent="0.35">
      <c r="A12" t="s">
        <v>91</v>
      </c>
      <c r="B12" s="19" t="str">
        <f>Inputs!$B$25</f>
        <v>Signal Comparison</v>
      </c>
      <c r="C12" t="s">
        <v>110</v>
      </c>
      <c r="D12">
        <v>8</v>
      </c>
      <c r="E12" t="s">
        <v>100</v>
      </c>
      <c r="F12" t="s">
        <v>100</v>
      </c>
      <c r="G12" t="b">
        <v>0</v>
      </c>
      <c r="H12">
        <v>1</v>
      </c>
      <c r="I12">
        <v>33</v>
      </c>
      <c r="Q12" s="57"/>
      <c r="R12">
        <v>0</v>
      </c>
      <c r="S12">
        <v>0</v>
      </c>
      <c r="T12">
        <v>0</v>
      </c>
      <c r="Y12" t="s">
        <v>100</v>
      </c>
    </row>
    <row r="13" spans="1:25" x14ac:dyDescent="0.35">
      <c r="A13" t="s">
        <v>112</v>
      </c>
      <c r="B13" t="str">
        <f>Inputs!$C$14</f>
        <v>CGR (Matched)</v>
      </c>
      <c r="C13" t="str">
        <f>C2</f>
        <v>Diamond</v>
      </c>
      <c r="D13">
        <f t="shared" ref="D13:H13" si="0">D2</f>
        <v>6</v>
      </c>
      <c r="E13" t="str">
        <f t="shared" si="0"/>
        <v>0,112,192</v>
      </c>
      <c r="F13" t="str">
        <f t="shared" si="0"/>
        <v>0,112,192</v>
      </c>
      <c r="G13" t="b">
        <f t="shared" si="0"/>
        <v>1</v>
      </c>
      <c r="H13">
        <f t="shared" si="0"/>
        <v>0.5</v>
      </c>
      <c r="I13">
        <v>35</v>
      </c>
    </row>
    <row r="14" spans="1:25" x14ac:dyDescent="0.35">
      <c r="A14" t="s">
        <v>113</v>
      </c>
      <c r="B14" t="str">
        <f>Inputs!$C$15</f>
        <v>CGR (Matched - Low Conf.)</v>
      </c>
      <c r="C14" t="str">
        <f t="shared" ref="C14:H14" si="1">C3</f>
        <v>Diamond</v>
      </c>
      <c r="D14">
        <f t="shared" si="1"/>
        <v>6</v>
      </c>
      <c r="E14" t="str">
        <f t="shared" si="1"/>
        <v>191,191,191</v>
      </c>
      <c r="F14" t="str">
        <f t="shared" si="1"/>
        <v>191,191,191</v>
      </c>
      <c r="G14" t="b">
        <f t="shared" si="1"/>
        <v>1</v>
      </c>
      <c r="H14">
        <f t="shared" si="1"/>
        <v>0.5</v>
      </c>
      <c r="I14">
        <v>36</v>
      </c>
    </row>
    <row r="15" spans="1:25" x14ac:dyDescent="0.35">
      <c r="A15" t="s">
        <v>114</v>
      </c>
      <c r="B15" t="str">
        <f>Inputs!$C$16</f>
        <v>CGR (New)</v>
      </c>
      <c r="C15" t="str">
        <f t="shared" ref="C15:H15" si="2">C4</f>
        <v>Diamond</v>
      </c>
      <c r="D15">
        <f t="shared" si="2"/>
        <v>6</v>
      </c>
      <c r="E15" t="str">
        <f t="shared" si="2"/>
        <v>255,0,0</v>
      </c>
      <c r="F15" t="str">
        <f t="shared" si="2"/>
        <v>255,0,0</v>
      </c>
      <c r="G15" t="b">
        <f t="shared" si="2"/>
        <v>1</v>
      </c>
      <c r="H15">
        <f t="shared" si="2"/>
        <v>0.5</v>
      </c>
      <c r="I15">
        <v>37</v>
      </c>
    </row>
    <row r="16" spans="1:25" x14ac:dyDescent="0.35">
      <c r="A16" t="s">
        <v>115</v>
      </c>
      <c r="B16" t="str">
        <f>Inputs!$C$17</f>
        <v>CGR (New - Low Conf.)</v>
      </c>
      <c r="C16" t="str">
        <f t="shared" ref="C16:H16" si="3">C5</f>
        <v>Diamond</v>
      </c>
      <c r="D16">
        <f t="shared" si="3"/>
        <v>6</v>
      </c>
      <c r="E16" t="str">
        <f t="shared" si="3"/>
        <v>128,128,0</v>
      </c>
      <c r="F16" t="str">
        <f t="shared" si="3"/>
        <v>237,125,49</v>
      </c>
      <c r="G16" t="b">
        <f t="shared" si="3"/>
        <v>1</v>
      </c>
      <c r="H16">
        <f t="shared" si="3"/>
        <v>0.5</v>
      </c>
      <c r="I16">
        <v>38</v>
      </c>
    </row>
    <row r="17" spans="1:9" x14ac:dyDescent="0.35">
      <c r="A17" t="s">
        <v>116</v>
      </c>
      <c r="B17" t="str">
        <f>Inputs!$B$18</f>
        <v>Linked</v>
      </c>
      <c r="C17" t="str">
        <f t="shared" ref="C17:H17" si="4">C6</f>
        <v>Diamond</v>
      </c>
      <c r="D17">
        <f t="shared" si="4"/>
        <v>6</v>
      </c>
      <c r="E17" t="str">
        <f t="shared" si="4"/>
        <v>0,176,240</v>
      </c>
      <c r="F17" t="str">
        <f t="shared" si="4"/>
        <v>0,176,240</v>
      </c>
      <c r="G17" t="b">
        <f t="shared" si="4"/>
        <v>0</v>
      </c>
      <c r="H17">
        <f t="shared" si="4"/>
        <v>0.5</v>
      </c>
      <c r="I17">
        <v>39</v>
      </c>
    </row>
    <row r="18" spans="1:9" x14ac:dyDescent="0.35">
      <c r="A18" t="s">
        <v>117</v>
      </c>
      <c r="B18" t="str">
        <f>Inputs!$B$19</f>
        <v>Not Linked</v>
      </c>
      <c r="C18" t="str">
        <f t="shared" ref="C18:H18" si="5">C7</f>
        <v>Diamond</v>
      </c>
      <c r="D18">
        <f t="shared" si="5"/>
        <v>6</v>
      </c>
      <c r="E18" t="str">
        <f t="shared" si="5"/>
        <v>192,0,0</v>
      </c>
      <c r="F18" t="str">
        <f t="shared" si="5"/>
        <v>192,0,0</v>
      </c>
      <c r="G18" t="b">
        <f t="shared" si="5"/>
        <v>0</v>
      </c>
      <c r="H18">
        <f t="shared" si="5"/>
        <v>0.5</v>
      </c>
      <c r="I18">
        <v>40</v>
      </c>
    </row>
    <row r="19" spans="1:9" x14ac:dyDescent="0.35">
      <c r="A19" t="s">
        <v>118</v>
      </c>
      <c r="B19" t="str">
        <f>Inputs!$B$20</f>
        <v>Replacement</v>
      </c>
      <c r="C19" t="str">
        <f t="shared" ref="C19:H19" si="6">C8</f>
        <v>Diamond</v>
      </c>
      <c r="D19">
        <f t="shared" si="6"/>
        <v>6</v>
      </c>
      <c r="E19" t="str">
        <f t="shared" si="6"/>
        <v>0,0,0</v>
      </c>
      <c r="F19" t="str">
        <f t="shared" si="6"/>
        <v>0,0,0</v>
      </c>
      <c r="G19" t="b">
        <f t="shared" si="6"/>
        <v>0</v>
      </c>
      <c r="H19">
        <f t="shared" si="6"/>
        <v>0.5</v>
      </c>
      <c r="I19">
        <v>41</v>
      </c>
    </row>
    <row r="20" spans="1:9" x14ac:dyDescent="0.35">
      <c r="A20" t="s">
        <v>119</v>
      </c>
      <c r="B20" s="19" t="str">
        <f>Inputs!$B$22</f>
        <v>Repair</v>
      </c>
      <c r="C20" t="str">
        <f t="shared" ref="C20:H20" si="7">C9</f>
        <v>X</v>
      </c>
      <c r="D20">
        <f t="shared" si="7"/>
        <v>6</v>
      </c>
      <c r="E20" t="str">
        <f t="shared" si="7"/>
        <v>0,176,80</v>
      </c>
      <c r="F20" t="str">
        <f t="shared" si="7"/>
        <v>0,176,80</v>
      </c>
      <c r="G20" t="b">
        <f t="shared" si="7"/>
        <v>0</v>
      </c>
      <c r="H20">
        <f t="shared" si="7"/>
        <v>1</v>
      </c>
      <c r="I20">
        <v>42</v>
      </c>
    </row>
    <row r="21" spans="1:9" x14ac:dyDescent="0.35">
      <c r="A21" t="s">
        <v>120</v>
      </c>
      <c r="B21" s="19" t="str">
        <f>Inputs!$B$23</f>
        <v>Poss. Repair</v>
      </c>
      <c r="C21" t="str">
        <f t="shared" ref="C21:H21" si="8">C10</f>
        <v>X</v>
      </c>
      <c r="D21">
        <f t="shared" si="8"/>
        <v>6</v>
      </c>
      <c r="E21" t="str">
        <f t="shared" si="8"/>
        <v>0,0,0</v>
      </c>
      <c r="F21" t="str">
        <f t="shared" si="8"/>
        <v>0,0,0</v>
      </c>
      <c r="G21" t="b">
        <f t="shared" si="8"/>
        <v>0</v>
      </c>
      <c r="H21">
        <f t="shared" si="8"/>
        <v>1</v>
      </c>
      <c r="I21">
        <v>43</v>
      </c>
    </row>
    <row r="22" spans="1:9" x14ac:dyDescent="0.35">
      <c r="A22" t="s">
        <v>121</v>
      </c>
      <c r="B22" s="19" t="str">
        <f>Inputs!$B$24</f>
        <v>Outlier</v>
      </c>
      <c r="C22" t="str">
        <f t="shared" ref="C22:H22" si="9">C11</f>
        <v>Square</v>
      </c>
      <c r="D22">
        <f t="shared" si="9"/>
        <v>8</v>
      </c>
      <c r="E22" t="str">
        <f t="shared" si="9"/>
        <v>0,0,0</v>
      </c>
      <c r="F22" t="str">
        <f t="shared" si="9"/>
        <v>0,0,0</v>
      </c>
      <c r="G22" t="b">
        <f t="shared" si="9"/>
        <v>0</v>
      </c>
      <c r="H22">
        <f t="shared" si="9"/>
        <v>1</v>
      </c>
      <c r="I22">
        <v>44</v>
      </c>
    </row>
    <row r="23" spans="1:9" x14ac:dyDescent="0.35">
      <c r="A23" t="s">
        <v>122</v>
      </c>
      <c r="B23" s="19" t="str">
        <f>Inputs!$B$25</f>
        <v>Signal Comparison</v>
      </c>
      <c r="C23" t="str">
        <f t="shared" ref="C23:H23" si="10">C12</f>
        <v>Circle</v>
      </c>
      <c r="D23">
        <f t="shared" si="10"/>
        <v>8</v>
      </c>
      <c r="E23" t="str">
        <f t="shared" si="10"/>
        <v>0,0,0</v>
      </c>
      <c r="F23" t="str">
        <f t="shared" si="10"/>
        <v>0,0,0</v>
      </c>
      <c r="G23" t="b">
        <f t="shared" si="10"/>
        <v>0</v>
      </c>
      <c r="H23">
        <f t="shared" si="10"/>
        <v>1</v>
      </c>
      <c r="I23">
        <v>45</v>
      </c>
    </row>
    <row r="24" spans="1:9" x14ac:dyDescent="0.35">
      <c r="A24" t="s">
        <v>123</v>
      </c>
      <c r="B24" t="s">
        <v>124</v>
      </c>
      <c r="C24" t="s">
        <v>125</v>
      </c>
      <c r="D24">
        <v>0</v>
      </c>
      <c r="E24" t="s">
        <v>96</v>
      </c>
      <c r="F24" t="s">
        <v>96</v>
      </c>
      <c r="G24">
        <v>0</v>
      </c>
      <c r="H24">
        <v>1</v>
      </c>
    </row>
    <row r="25" spans="1:9" x14ac:dyDescent="0.35">
      <c r="A25" t="s">
        <v>126</v>
      </c>
      <c r="B25" t="s">
        <v>127</v>
      </c>
      <c r="C25" t="s">
        <v>125</v>
      </c>
      <c r="D25">
        <v>0</v>
      </c>
      <c r="E25" t="s">
        <v>96</v>
      </c>
      <c r="F25" t="s">
        <v>96</v>
      </c>
      <c r="G25">
        <v>0</v>
      </c>
      <c r="H25">
        <v>1</v>
      </c>
    </row>
  </sheetData>
  <pageMargins left="0.7" right="0.7" top="0.75" bottom="0.75" header="0.3" footer="0.3"/>
  <pageSetup paperSize="9" orientation="portrait" horizontalDpi="200" verticalDpi="200" r:id="rId1"/>
  <ignoredErrors>
    <ignoredError sqref="E3:F3" numberStoredAsText="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04ED2-C7D3-4711-9CB0-8A50E134C722}">
  <sheetPr codeName="Sheet2" filterMode="1">
    <tabColor rgb="FFFFC000"/>
  </sheetPr>
  <dimension ref="A1:CF667"/>
  <sheetViews>
    <sheetView zoomScaleNormal="100" workbookViewId="0">
      <pane ySplit="1" topLeftCell="A536" activePane="bottomLeft" state="frozen"/>
      <selection pane="bottomLeft" activeCell="L684" sqref="L684"/>
    </sheetView>
  </sheetViews>
  <sheetFormatPr defaultRowHeight="14.5" x14ac:dyDescent="0.35"/>
  <cols>
    <col min="1" max="1" width="12.54296875" style="69" bestFit="1" customWidth="1"/>
    <col min="2" max="2" width="11.54296875" style="21" bestFit="1" customWidth="1"/>
    <col min="3" max="3" width="11" style="1" bestFit="1" customWidth="1"/>
    <col min="4" max="4" width="11" customWidth="1"/>
    <col min="5" max="5" width="11.54296875" bestFit="1" customWidth="1"/>
    <col min="6" max="6" width="8.54296875" style="20" customWidth="1"/>
    <col min="7" max="8" width="8.54296875" style="21" customWidth="1"/>
    <col min="9" max="10" width="8.54296875" customWidth="1"/>
    <col min="11" max="11" width="8.453125" customWidth="1"/>
    <col min="12" max="12" width="15.90625" bestFit="1" customWidth="1"/>
    <col min="13" max="14" width="15.90625" customWidth="1"/>
    <col min="15" max="15" width="8.54296875" customWidth="1"/>
    <col min="16" max="16" width="10.1796875" bestFit="1" customWidth="1"/>
    <col min="17" max="17" width="9.90625" bestFit="1" customWidth="1"/>
    <col min="18" max="18" width="10.36328125" style="21" bestFit="1" customWidth="1"/>
    <col min="19" max="19" width="8.54296875" style="21" bestFit="1" customWidth="1"/>
    <col min="20" max="20" width="11.81640625" bestFit="1" customWidth="1"/>
    <col min="21" max="21" width="6" bestFit="1" customWidth="1"/>
    <col min="22" max="22" width="11" style="19" customWidth="1"/>
    <col min="23" max="23" width="15.81640625" style="2" customWidth="1"/>
    <col min="24" max="35" width="7.1796875" style="19" customWidth="1"/>
    <col min="36" max="46" width="7.1796875" style="18" customWidth="1"/>
    <col min="47" max="47" width="19.90625" style="18" customWidth="1"/>
    <col min="48" max="49" width="9.7265625" customWidth="1"/>
    <col min="50" max="50" width="8.7265625" customWidth="1"/>
    <col min="51" max="51" width="7" customWidth="1"/>
    <col min="52" max="52" width="10.453125" customWidth="1"/>
    <col min="54" max="54" width="9.1796875" style="19"/>
    <col min="62" max="62" width="12.54296875" style="18" bestFit="1" customWidth="1"/>
    <col min="63" max="63" width="9.1796875" style="21"/>
    <col min="64" max="65" width="13.54296875" style="22" customWidth="1"/>
    <col min="66" max="66" width="9.1796875" style="20"/>
    <col min="67" max="67" width="7" style="18" customWidth="1"/>
    <col min="69" max="69" width="9.7265625" customWidth="1"/>
    <col min="70" max="71" width="9.1796875" style="20"/>
    <col min="72" max="72" width="9.1796875" style="1"/>
    <col min="73" max="74" width="9.1796875" style="20"/>
    <col min="76" max="76" width="9.54296875" style="19" customWidth="1"/>
    <col min="78" max="78" width="10.7265625" style="18" customWidth="1"/>
    <col min="79" max="79" width="11.6328125" customWidth="1"/>
    <col min="80" max="80" width="12.81640625" customWidth="1"/>
    <col min="81" max="81" width="11.6328125" customWidth="1"/>
    <col min="82" max="82" width="13.90625" customWidth="1"/>
    <col min="83" max="83" width="7.54296875" customWidth="1"/>
    <col min="84" max="84" width="12.81640625" customWidth="1"/>
  </cols>
  <sheetData>
    <row r="1" spans="1:84" ht="87" x14ac:dyDescent="0.35">
      <c r="A1" s="81" t="s">
        <v>0</v>
      </c>
      <c r="B1" s="82" t="s">
        <v>1</v>
      </c>
      <c r="C1" s="83" t="s">
        <v>2</v>
      </c>
      <c r="D1" s="84" t="s">
        <v>3</v>
      </c>
      <c r="E1" s="84" t="s">
        <v>4</v>
      </c>
      <c r="F1" s="85" t="s">
        <v>5</v>
      </c>
      <c r="G1" s="82" t="s">
        <v>6</v>
      </c>
      <c r="H1" s="82" t="s">
        <v>7</v>
      </c>
      <c r="I1" s="84" t="s">
        <v>8</v>
      </c>
      <c r="J1" s="84" t="s">
        <v>9</v>
      </c>
      <c r="K1" s="84" t="s">
        <v>10</v>
      </c>
      <c r="L1" s="84" t="s">
        <v>11</v>
      </c>
      <c r="M1" s="84" t="s">
        <v>2871</v>
      </c>
      <c r="N1" s="84" t="s">
        <v>2872</v>
      </c>
      <c r="O1" s="84" t="s">
        <v>2878</v>
      </c>
      <c r="P1" s="84" t="s">
        <v>2879</v>
      </c>
      <c r="Q1" s="84" t="s">
        <v>2880</v>
      </c>
      <c r="R1" s="82" t="s">
        <v>2881</v>
      </c>
      <c r="S1" s="82" t="s">
        <v>2882</v>
      </c>
      <c r="T1" s="84" t="s">
        <v>2883</v>
      </c>
      <c r="U1" s="84" t="s">
        <v>12</v>
      </c>
      <c r="V1" s="86" t="s">
        <v>64</v>
      </c>
      <c r="W1" s="86" t="s">
        <v>14</v>
      </c>
      <c r="X1" s="87" t="s">
        <v>65</v>
      </c>
      <c r="Y1" s="141" t="str">
        <f>Inputs!$B$14</f>
        <v>Matched</v>
      </c>
      <c r="Z1" s="141" t="s">
        <v>8755</v>
      </c>
      <c r="AA1" s="87" t="s">
        <v>8757</v>
      </c>
      <c r="AB1" s="87" t="str">
        <f>Inputs!$B$17</f>
        <v>New - Low Conf.</v>
      </c>
      <c r="AC1" s="87" t="str">
        <f>Inputs!$B$18</f>
        <v>Linked</v>
      </c>
      <c r="AD1" s="87" t="str">
        <f>Inputs!$B$19</f>
        <v>Not Linked</v>
      </c>
      <c r="AE1" s="87" t="str">
        <f>Inputs!$B$20</f>
        <v>Replacement</v>
      </c>
      <c r="AF1" s="87" t="str">
        <f>Inputs!$B$22</f>
        <v>Repair</v>
      </c>
      <c r="AG1" s="87" t="str">
        <f>Inputs!$B$23</f>
        <v>Poss. Repair</v>
      </c>
      <c r="AH1" s="87" t="str">
        <f>Inputs!$B$24</f>
        <v>Outlier</v>
      </c>
      <c r="AI1" s="87" t="str">
        <f>Inputs!$B$25</f>
        <v>Signal Comparison</v>
      </c>
      <c r="AJ1" s="88" t="s">
        <v>20</v>
      </c>
      <c r="AK1" s="88" t="str">
        <f>Inputs!$C$14</f>
        <v>CGR (Matched)</v>
      </c>
      <c r="AL1" s="88" t="str">
        <f>Inputs!$C$15</f>
        <v>CGR (Matched - Low Conf.)</v>
      </c>
      <c r="AM1" s="88" t="str">
        <f>Inputs!$C$16</f>
        <v>CGR (New)</v>
      </c>
      <c r="AN1" s="88" t="str">
        <f>Inputs!$C$17</f>
        <v>CGR (New - Low Conf.)</v>
      </c>
      <c r="AO1" s="87" t="str">
        <f>Inputs!$B$18</f>
        <v>Linked</v>
      </c>
      <c r="AP1" s="87" t="str">
        <f>Inputs!$B$19</f>
        <v>Not Linked</v>
      </c>
      <c r="AQ1" s="88" t="str">
        <f>Inputs!$B$20</f>
        <v>Replacement</v>
      </c>
      <c r="AR1" s="88" t="str">
        <f>Inputs!$B$22</f>
        <v>Repair</v>
      </c>
      <c r="AS1" s="88" t="str">
        <f>Inputs!$B$23</f>
        <v>Poss. Repair</v>
      </c>
      <c r="AT1" s="88" t="str">
        <f>Inputs!$B$24</f>
        <v>Outlier</v>
      </c>
      <c r="AU1" s="88" t="str">
        <f>Inputs!$B$25</f>
        <v>Signal Comparison</v>
      </c>
      <c r="AV1" s="89" t="s">
        <v>75</v>
      </c>
      <c r="AW1" s="89" t="s">
        <v>67</v>
      </c>
      <c r="AX1" s="89" t="s">
        <v>62</v>
      </c>
      <c r="AY1" s="89" t="s">
        <v>15</v>
      </c>
      <c r="AZ1" s="89" t="s">
        <v>34</v>
      </c>
      <c r="BA1" s="90" t="s">
        <v>39</v>
      </c>
      <c r="BB1" s="86" t="s">
        <v>21</v>
      </c>
      <c r="BC1" s="91">
        <f>MAX(AJ:AJ)</f>
        <v>0.12955561766349916</v>
      </c>
      <c r="BD1" s="92" t="s">
        <v>13</v>
      </c>
      <c r="BE1" s="93" t="s">
        <v>63</v>
      </c>
      <c r="BF1" s="93" t="s">
        <v>63</v>
      </c>
      <c r="BG1" s="93" t="s">
        <v>63</v>
      </c>
      <c r="BH1" s="93" t="s">
        <v>63</v>
      </c>
      <c r="BI1" s="94" t="s">
        <v>35</v>
      </c>
      <c r="BJ1" s="95" t="s">
        <v>0</v>
      </c>
      <c r="BK1" s="96" t="s">
        <v>131</v>
      </c>
      <c r="BL1" s="97" t="s">
        <v>22</v>
      </c>
      <c r="BM1" s="97" t="s">
        <v>23</v>
      </c>
      <c r="BN1" s="98" t="s">
        <v>24</v>
      </c>
      <c r="BO1" s="95" t="s">
        <v>132</v>
      </c>
      <c r="BP1" s="99" t="s">
        <v>25</v>
      </c>
      <c r="BQ1" s="99" t="s">
        <v>61</v>
      </c>
      <c r="BR1" s="98" t="s">
        <v>26</v>
      </c>
      <c r="BS1" s="98" t="s">
        <v>27</v>
      </c>
      <c r="BT1" s="100" t="s">
        <v>28</v>
      </c>
      <c r="BU1" s="98" t="s">
        <v>133</v>
      </c>
      <c r="BV1" s="98" t="s">
        <v>134</v>
      </c>
      <c r="BW1" s="99" t="s">
        <v>29</v>
      </c>
      <c r="BX1" s="101" t="s">
        <v>135</v>
      </c>
      <c r="BY1" s="99" t="s">
        <v>32</v>
      </c>
      <c r="BZ1" s="95" t="s">
        <v>30</v>
      </c>
      <c r="CA1" s="99" t="s">
        <v>14</v>
      </c>
      <c r="CB1" s="99" t="s">
        <v>136</v>
      </c>
      <c r="CC1" s="99" t="s">
        <v>31</v>
      </c>
      <c r="CD1" s="99" t="s">
        <v>137</v>
      </c>
      <c r="CE1" s="99" t="s">
        <v>33</v>
      </c>
      <c r="CF1" s="99" t="s">
        <v>34</v>
      </c>
    </row>
    <row r="2" spans="1:84" hidden="1" x14ac:dyDescent="0.35">
      <c r="A2" s="67">
        <v>28</v>
      </c>
      <c r="B2" s="67">
        <v>10.791</v>
      </c>
      <c r="C2" s="67" t="s">
        <v>7331</v>
      </c>
      <c r="D2" s="67" t="s">
        <v>3290</v>
      </c>
      <c r="E2" s="67" t="s">
        <v>5677</v>
      </c>
      <c r="F2" s="102">
        <v>13</v>
      </c>
      <c r="G2" s="102">
        <v>13</v>
      </c>
      <c r="H2" s="102">
        <v>10</v>
      </c>
      <c r="I2" s="102"/>
      <c r="J2" s="67"/>
      <c r="K2" s="67" t="s">
        <v>5678</v>
      </c>
      <c r="L2" s="67" t="s">
        <v>3291</v>
      </c>
      <c r="M2" s="67" t="s">
        <v>3293</v>
      </c>
      <c r="N2" s="67"/>
      <c r="O2" s="67"/>
      <c r="P2" s="67">
        <v>13.41</v>
      </c>
      <c r="Q2" s="67">
        <v>13.41</v>
      </c>
      <c r="R2" s="103">
        <v>4.0000000000000001E-3</v>
      </c>
      <c r="S2" s="103">
        <v>0.01</v>
      </c>
      <c r="T2" s="67">
        <v>0.626</v>
      </c>
      <c r="U2" s="67">
        <v>5.56</v>
      </c>
      <c r="V2" s="104" t="b">
        <f>IF(Q2&gt;X2,TRUE,FALSE)</f>
        <v>1</v>
      </c>
      <c r="W2" s="104" t="s">
        <v>16</v>
      </c>
      <c r="X2" s="104">
        <f>S2*100</f>
        <v>1</v>
      </c>
      <c r="Y2" s="104">
        <f>IF(Y$1=$W2,$X2,"")</f>
        <v>1</v>
      </c>
      <c r="Z2" s="104" t="str">
        <f>IF(Z$1=$W2,$X2,"")</f>
        <v/>
      </c>
      <c r="AA2" s="104" t="str">
        <f t="shared" ref="AA2:AH17" si="0">IF(AA$1=$W2,$X2,"")</f>
        <v/>
      </c>
      <c r="AB2" s="104" t="str">
        <f>IF(AB$1=$W2,$X2,"")</f>
        <v/>
      </c>
      <c r="AC2" s="104" t="str">
        <f t="shared" si="0"/>
        <v/>
      </c>
      <c r="AD2" s="104" t="str">
        <f t="shared" si="0"/>
        <v/>
      </c>
      <c r="AE2" s="104" t="str">
        <f t="shared" si="0"/>
        <v/>
      </c>
      <c r="AF2" s="104" t="str">
        <f t="shared" si="0"/>
        <v/>
      </c>
      <c r="AG2" s="104" t="str">
        <f t="shared" si="0"/>
        <v/>
      </c>
      <c r="AH2" s="104" t="str">
        <f t="shared" si="0"/>
        <v/>
      </c>
      <c r="AI2" s="104"/>
      <c r="AJ2" s="104">
        <f>((X2/100)*U2)/Interval</f>
        <v>5.671883733929569E-3</v>
      </c>
      <c r="AK2" s="104">
        <f>IF(Y$1=$W2,AJ2,"")</f>
        <v>5.671883733929569E-3</v>
      </c>
      <c r="AL2" s="104" t="str">
        <f t="shared" ref="AL2:AT17" si="1">IF(Z$1=$W2,AK2,"")</f>
        <v/>
      </c>
      <c r="AM2" s="104" t="str">
        <f t="shared" si="1"/>
        <v/>
      </c>
      <c r="AN2" s="104" t="str">
        <f t="shared" si="1"/>
        <v/>
      </c>
      <c r="AO2" s="104" t="str">
        <f t="shared" si="1"/>
        <v/>
      </c>
      <c r="AP2" s="104" t="str">
        <f t="shared" si="1"/>
        <v/>
      </c>
      <c r="AQ2" s="104" t="str">
        <f t="shared" si="1"/>
        <v/>
      </c>
      <c r="AR2" s="104" t="str">
        <f t="shared" si="1"/>
        <v/>
      </c>
      <c r="AS2" s="104" t="str">
        <f t="shared" si="1"/>
        <v/>
      </c>
      <c r="AT2" s="104" t="str">
        <f t="shared" si="1"/>
        <v/>
      </c>
      <c r="AU2" s="104"/>
      <c r="AV2" s="105"/>
      <c r="AW2" s="105"/>
      <c r="AX2" s="105"/>
      <c r="AY2" s="105"/>
      <c r="AZ2" s="105"/>
      <c r="BA2" s="106"/>
      <c r="BB2" s="104"/>
      <c r="BC2" s="105"/>
      <c r="BD2" s="104"/>
      <c r="BE2" s="107"/>
      <c r="BF2" s="105"/>
      <c r="BG2" s="105"/>
      <c r="BH2" s="105"/>
      <c r="BI2" s="105"/>
      <c r="BJ2" s="67">
        <v>28</v>
      </c>
      <c r="BK2" s="108">
        <v>10.791</v>
      </c>
      <c r="BL2" s="109">
        <v>42.784546849999998</v>
      </c>
      <c r="BM2" s="109">
        <v>-82.037179120000005</v>
      </c>
      <c r="BN2" s="110" t="s">
        <v>7163</v>
      </c>
      <c r="BO2" s="106">
        <v>273.10000000000002</v>
      </c>
      <c r="BP2" s="105" t="s">
        <v>3290</v>
      </c>
      <c r="BQ2" s="105" t="s">
        <v>5678</v>
      </c>
      <c r="BR2" s="110"/>
      <c r="BS2" s="110">
        <v>13</v>
      </c>
      <c r="BT2" s="111" t="s">
        <v>7567</v>
      </c>
      <c r="BU2" s="110">
        <v>13</v>
      </c>
      <c r="BV2" s="110">
        <v>10</v>
      </c>
      <c r="BW2" s="105" t="s">
        <v>7784</v>
      </c>
      <c r="BX2" s="104">
        <v>5.56</v>
      </c>
      <c r="BY2" s="105"/>
      <c r="BZ2" s="106">
        <f>S2*100</f>
        <v>1</v>
      </c>
      <c r="CA2" s="104" t="str">
        <f>W2</f>
        <v>Matched</v>
      </c>
      <c r="CB2" s="104">
        <f>AK2</f>
        <v>5.671883733929569E-3</v>
      </c>
      <c r="CC2" s="105"/>
      <c r="CD2" s="105"/>
      <c r="CE2" s="105"/>
      <c r="CF2" s="105"/>
    </row>
    <row r="3" spans="1:84" hidden="1" x14ac:dyDescent="0.35">
      <c r="A3" s="67">
        <v>29</v>
      </c>
      <c r="B3" s="67">
        <v>11.739000000000001</v>
      </c>
      <c r="C3" s="67" t="s">
        <v>7333</v>
      </c>
      <c r="D3" s="67" t="s">
        <v>3290</v>
      </c>
      <c r="E3" s="67" t="s">
        <v>5677</v>
      </c>
      <c r="F3" s="102">
        <v>14</v>
      </c>
      <c r="G3" s="102">
        <v>8</v>
      </c>
      <c r="H3" s="102">
        <v>10</v>
      </c>
      <c r="I3" s="102"/>
      <c r="J3" s="67"/>
      <c r="K3" s="67" t="s">
        <v>5683</v>
      </c>
      <c r="L3" s="67" t="s">
        <v>3295</v>
      </c>
      <c r="M3" s="67" t="s">
        <v>3293</v>
      </c>
      <c r="N3" s="67"/>
      <c r="O3" s="67" t="s">
        <v>3298</v>
      </c>
      <c r="P3" s="67">
        <v>13.52</v>
      </c>
      <c r="Q3" s="67">
        <v>13.52</v>
      </c>
      <c r="R3" s="103">
        <v>1.9E-2</v>
      </c>
      <c r="S3" s="103">
        <v>5.1999999999999998E-2</v>
      </c>
      <c r="T3" s="67">
        <v>0.68200000000000005</v>
      </c>
      <c r="U3" s="67">
        <v>5.56</v>
      </c>
      <c r="V3" s="104" t="b">
        <f t="shared" ref="V3:V66" si="2">IF(Q3&gt;X3,TRUE,FALSE)</f>
        <v>1</v>
      </c>
      <c r="W3" s="104" t="s">
        <v>16</v>
      </c>
      <c r="X3" s="104">
        <f t="shared" ref="X3:X40" si="3">S3*100</f>
        <v>5.2</v>
      </c>
      <c r="Y3" s="104">
        <f t="shared" ref="Y3:Y66" si="4">IF(Y$1=$W3,X3,"")</f>
        <v>5.2</v>
      </c>
      <c r="Z3" s="104" t="str">
        <f t="shared" ref="Z3:AA66" si="5">IF(Z$1=$W3,$X3,"")</f>
        <v/>
      </c>
      <c r="AA3" s="104" t="str">
        <f t="shared" si="0"/>
        <v/>
      </c>
      <c r="AB3" s="104" t="str">
        <f t="shared" si="0"/>
        <v/>
      </c>
      <c r="AC3" s="104" t="str">
        <f t="shared" si="0"/>
        <v/>
      </c>
      <c r="AD3" s="104" t="str">
        <f t="shared" si="0"/>
        <v/>
      </c>
      <c r="AE3" s="104" t="str">
        <f t="shared" si="0"/>
        <v/>
      </c>
      <c r="AF3" s="104" t="str">
        <f t="shared" si="0"/>
        <v/>
      </c>
      <c r="AG3" s="104" t="str">
        <f t="shared" si="0"/>
        <v/>
      </c>
      <c r="AH3" s="104" t="str">
        <f t="shared" si="0"/>
        <v/>
      </c>
      <c r="AI3" s="104"/>
      <c r="AJ3" s="104">
        <f t="shared" ref="AJ3:AJ40" si="6">((X3/100)*U3)/Interval</f>
        <v>2.9493795416433762E-2</v>
      </c>
      <c r="AK3" s="104">
        <f t="shared" ref="AK3:AT40" si="7">IF(Y$1=$W3,AJ3,"")</f>
        <v>2.9493795416433762E-2</v>
      </c>
      <c r="AL3" s="104" t="str">
        <f t="shared" si="1"/>
        <v/>
      </c>
      <c r="AM3" s="104" t="str">
        <f t="shared" si="1"/>
        <v/>
      </c>
      <c r="AN3" s="104" t="str">
        <f t="shared" si="1"/>
        <v/>
      </c>
      <c r="AO3" s="104" t="str">
        <f t="shared" si="1"/>
        <v/>
      </c>
      <c r="AP3" s="104" t="str">
        <f t="shared" si="1"/>
        <v/>
      </c>
      <c r="AQ3" s="104" t="str">
        <f t="shared" si="1"/>
        <v/>
      </c>
      <c r="AR3" s="104" t="str">
        <f t="shared" si="1"/>
        <v/>
      </c>
      <c r="AS3" s="104" t="str">
        <f t="shared" si="1"/>
        <v/>
      </c>
      <c r="AT3" s="104" t="str">
        <f t="shared" si="1"/>
        <v/>
      </c>
      <c r="AU3" s="104"/>
      <c r="AV3" s="105"/>
      <c r="AW3" s="105"/>
      <c r="AX3" s="105"/>
      <c r="AY3" s="105"/>
      <c r="AZ3" s="105"/>
      <c r="BA3" s="106"/>
      <c r="BB3" s="104"/>
      <c r="BC3" s="105"/>
      <c r="BD3" s="104"/>
      <c r="BE3" s="107"/>
      <c r="BF3" s="105"/>
      <c r="BG3" s="105"/>
      <c r="BH3" s="105"/>
      <c r="BI3" s="105"/>
      <c r="BJ3" s="67">
        <v>29</v>
      </c>
      <c r="BK3" s="108">
        <v>11.739000000000001</v>
      </c>
      <c r="BL3" s="109">
        <v>42.784538269999999</v>
      </c>
      <c r="BM3" s="109">
        <v>-82.037179309999999</v>
      </c>
      <c r="BN3" s="110" t="s">
        <v>7163</v>
      </c>
      <c r="BO3" s="106">
        <v>273.10000000000002</v>
      </c>
      <c r="BP3" s="105" t="s">
        <v>3290</v>
      </c>
      <c r="BQ3" s="105" t="s">
        <v>5683</v>
      </c>
      <c r="BR3" s="110"/>
      <c r="BS3" s="110">
        <v>14</v>
      </c>
      <c r="BT3" s="111" t="s">
        <v>7659</v>
      </c>
      <c r="BU3" s="110">
        <v>8</v>
      </c>
      <c r="BV3" s="110">
        <v>10</v>
      </c>
      <c r="BW3" s="105" t="s">
        <v>7784</v>
      </c>
      <c r="BX3" s="104">
        <v>5.56</v>
      </c>
      <c r="BY3" s="67"/>
      <c r="BZ3" s="106">
        <f t="shared" ref="BZ3:BZ66" si="8">S3*100</f>
        <v>5.2</v>
      </c>
      <c r="CA3" s="104" t="str">
        <f t="shared" ref="CA3:CA66" si="9">W3</f>
        <v>Matched</v>
      </c>
      <c r="CB3" s="104">
        <f t="shared" ref="CB3:CB66" si="10">AK3</f>
        <v>2.9493795416433762E-2</v>
      </c>
      <c r="CC3" s="105"/>
      <c r="CD3" s="105"/>
      <c r="CE3" s="105"/>
      <c r="CF3" s="105"/>
    </row>
    <row r="4" spans="1:84" hidden="1" x14ac:dyDescent="0.35">
      <c r="A4" s="67">
        <v>30</v>
      </c>
      <c r="B4" s="67">
        <v>11.907999999999999</v>
      </c>
      <c r="C4" s="67" t="s">
        <v>7334</v>
      </c>
      <c r="D4" s="67" t="s">
        <v>3290</v>
      </c>
      <c r="E4" s="67" t="s">
        <v>5677</v>
      </c>
      <c r="F4" s="102">
        <v>12</v>
      </c>
      <c r="G4" s="102">
        <v>10</v>
      </c>
      <c r="H4" s="102">
        <v>14</v>
      </c>
      <c r="I4" s="102"/>
      <c r="J4" s="67"/>
      <c r="K4" s="67" t="s">
        <v>5683</v>
      </c>
      <c r="L4" s="67" t="s">
        <v>3299</v>
      </c>
      <c r="M4" s="67" t="s">
        <v>3293</v>
      </c>
      <c r="N4" s="67"/>
      <c r="O4" s="67"/>
      <c r="P4" s="67">
        <v>12.37</v>
      </c>
      <c r="Q4" s="67">
        <v>12.37</v>
      </c>
      <c r="R4" s="103">
        <v>1.0999999999999999E-2</v>
      </c>
      <c r="S4" s="103">
        <v>2.7E-2</v>
      </c>
      <c r="T4" s="67">
        <v>0.67900000000000005</v>
      </c>
      <c r="U4" s="67">
        <v>5.56</v>
      </c>
      <c r="V4" s="104" t="b">
        <f t="shared" si="2"/>
        <v>1</v>
      </c>
      <c r="W4" s="104" t="s">
        <v>16</v>
      </c>
      <c r="X4" s="104">
        <f t="shared" si="3"/>
        <v>2.7</v>
      </c>
      <c r="Y4" s="104">
        <f t="shared" si="4"/>
        <v>2.7</v>
      </c>
      <c r="Z4" s="104" t="str">
        <f t="shared" si="5"/>
        <v/>
      </c>
      <c r="AA4" s="104" t="str">
        <f t="shared" si="0"/>
        <v/>
      </c>
      <c r="AB4" s="104" t="str">
        <f t="shared" si="0"/>
        <v/>
      </c>
      <c r="AC4" s="104" t="str">
        <f t="shared" si="0"/>
        <v/>
      </c>
      <c r="AD4" s="104" t="str">
        <f t="shared" si="0"/>
        <v/>
      </c>
      <c r="AE4" s="104" t="str">
        <f t="shared" si="0"/>
        <v/>
      </c>
      <c r="AF4" s="104" t="str">
        <f t="shared" si="0"/>
        <v/>
      </c>
      <c r="AG4" s="104" t="str">
        <f t="shared" si="0"/>
        <v/>
      </c>
      <c r="AH4" s="104" t="str">
        <f t="shared" si="0"/>
        <v/>
      </c>
      <c r="AI4" s="104"/>
      <c r="AJ4" s="104">
        <f t="shared" si="6"/>
        <v>1.5314086081609838E-2</v>
      </c>
      <c r="AK4" s="104">
        <f t="shared" si="7"/>
        <v>1.5314086081609838E-2</v>
      </c>
      <c r="AL4" s="104" t="str">
        <f t="shared" si="1"/>
        <v/>
      </c>
      <c r="AM4" s="104" t="str">
        <f t="shared" si="1"/>
        <v/>
      </c>
      <c r="AN4" s="104" t="str">
        <f t="shared" si="1"/>
        <v/>
      </c>
      <c r="AO4" s="104" t="str">
        <f t="shared" si="1"/>
        <v/>
      </c>
      <c r="AP4" s="104" t="str">
        <f t="shared" si="1"/>
        <v/>
      </c>
      <c r="AQ4" s="104" t="str">
        <f t="shared" si="1"/>
        <v/>
      </c>
      <c r="AR4" s="104" t="str">
        <f t="shared" si="1"/>
        <v/>
      </c>
      <c r="AS4" s="104" t="str">
        <f t="shared" si="1"/>
        <v/>
      </c>
      <c r="AT4" s="104" t="str">
        <f t="shared" si="1"/>
        <v/>
      </c>
      <c r="AU4" s="104"/>
      <c r="AV4" s="105"/>
      <c r="AW4" s="105"/>
      <c r="AX4" s="105"/>
      <c r="AY4" s="105"/>
      <c r="AZ4" s="105"/>
      <c r="BA4" s="106"/>
      <c r="BB4" s="104"/>
      <c r="BC4" s="105"/>
      <c r="BD4" s="104"/>
      <c r="BE4" s="107"/>
      <c r="BF4" s="105"/>
      <c r="BG4" s="105"/>
      <c r="BH4" s="105"/>
      <c r="BI4" s="105"/>
      <c r="BJ4" s="67">
        <v>30</v>
      </c>
      <c r="BK4" s="108">
        <v>11.907999999999999</v>
      </c>
      <c r="BL4" s="109">
        <v>42.784536750000001</v>
      </c>
      <c r="BM4" s="109">
        <v>-82.037179350000002</v>
      </c>
      <c r="BN4" s="110" t="s">
        <v>7163</v>
      </c>
      <c r="BO4" s="106">
        <v>273.10000000000002</v>
      </c>
      <c r="BP4" s="105" t="s">
        <v>3290</v>
      </c>
      <c r="BQ4" s="105" t="s">
        <v>5683</v>
      </c>
      <c r="BR4" s="110"/>
      <c r="BS4" s="110">
        <v>12</v>
      </c>
      <c r="BT4" s="111" t="s">
        <v>7787</v>
      </c>
      <c r="BU4" s="110">
        <v>10</v>
      </c>
      <c r="BV4" s="110">
        <v>14</v>
      </c>
      <c r="BW4" s="105" t="s">
        <v>7784</v>
      </c>
      <c r="BX4" s="104">
        <v>5.56</v>
      </c>
      <c r="BY4" s="105"/>
      <c r="BZ4" s="106">
        <f t="shared" si="8"/>
        <v>2.7</v>
      </c>
      <c r="CA4" s="104" t="str">
        <f t="shared" si="9"/>
        <v>Matched</v>
      </c>
      <c r="CB4" s="104">
        <f t="shared" si="10"/>
        <v>1.5314086081609838E-2</v>
      </c>
      <c r="CC4" s="105"/>
      <c r="CD4" s="105"/>
      <c r="CE4" s="105"/>
      <c r="CF4" s="105"/>
    </row>
    <row r="5" spans="1:84" hidden="1" x14ac:dyDescent="0.35">
      <c r="A5" s="67">
        <v>31</v>
      </c>
      <c r="B5" s="67">
        <v>12.29</v>
      </c>
      <c r="C5" s="67" t="s">
        <v>7335</v>
      </c>
      <c r="D5" s="67" t="s">
        <v>3290</v>
      </c>
      <c r="E5" s="67" t="s">
        <v>5677</v>
      </c>
      <c r="F5" s="102">
        <v>14</v>
      </c>
      <c r="G5" s="102">
        <v>8</v>
      </c>
      <c r="H5" s="102">
        <v>9</v>
      </c>
      <c r="I5" s="102"/>
      <c r="J5" s="67"/>
      <c r="K5" s="67" t="s">
        <v>5678</v>
      </c>
      <c r="L5" s="67" t="s">
        <v>3302</v>
      </c>
      <c r="M5" s="67" t="s">
        <v>3293</v>
      </c>
      <c r="N5" s="67"/>
      <c r="O5" s="67"/>
      <c r="P5" s="67">
        <v>13.58</v>
      </c>
      <c r="Q5" s="67">
        <v>13.58</v>
      </c>
      <c r="R5" s="103">
        <v>1.4999999999999999E-2</v>
      </c>
      <c r="S5" s="103">
        <v>0.04</v>
      </c>
      <c r="T5" s="67">
        <v>0.73399999999999999</v>
      </c>
      <c r="U5" s="67">
        <v>5.56</v>
      </c>
      <c r="V5" s="104" t="b">
        <f t="shared" si="2"/>
        <v>1</v>
      </c>
      <c r="W5" s="104" t="s">
        <v>16</v>
      </c>
      <c r="X5" s="104">
        <f t="shared" si="3"/>
        <v>4</v>
      </c>
      <c r="Y5" s="104">
        <f t="shared" si="4"/>
        <v>4</v>
      </c>
      <c r="Z5" s="104" t="str">
        <f t="shared" si="5"/>
        <v/>
      </c>
      <c r="AA5" s="104" t="str">
        <f t="shared" si="0"/>
        <v/>
      </c>
      <c r="AB5" s="104" t="str">
        <f t="shared" si="0"/>
        <v/>
      </c>
      <c r="AC5" s="104" t="str">
        <f t="shared" si="0"/>
        <v/>
      </c>
      <c r="AD5" s="104" t="str">
        <f t="shared" si="0"/>
        <v/>
      </c>
      <c r="AE5" s="104" t="str">
        <f t="shared" si="0"/>
        <v/>
      </c>
      <c r="AF5" s="104" t="str">
        <f t="shared" si="0"/>
        <v/>
      </c>
      <c r="AG5" s="104" t="str">
        <f t="shared" si="0"/>
        <v/>
      </c>
      <c r="AH5" s="104" t="str">
        <f t="shared" si="0"/>
        <v/>
      </c>
      <c r="AI5" s="104"/>
      <c r="AJ5" s="104">
        <f t="shared" si="6"/>
        <v>2.2687534935718276E-2</v>
      </c>
      <c r="AK5" s="104">
        <f t="shared" si="7"/>
        <v>2.2687534935718276E-2</v>
      </c>
      <c r="AL5" s="104" t="str">
        <f t="shared" si="1"/>
        <v/>
      </c>
      <c r="AM5" s="104" t="str">
        <f t="shared" si="1"/>
        <v/>
      </c>
      <c r="AN5" s="104" t="str">
        <f t="shared" si="1"/>
        <v/>
      </c>
      <c r="AO5" s="104" t="str">
        <f t="shared" si="1"/>
        <v/>
      </c>
      <c r="AP5" s="104" t="str">
        <f t="shared" si="1"/>
        <v/>
      </c>
      <c r="AQ5" s="104" t="str">
        <f t="shared" si="1"/>
        <v/>
      </c>
      <c r="AR5" s="104" t="str">
        <f t="shared" si="1"/>
        <v/>
      </c>
      <c r="AS5" s="104" t="str">
        <f t="shared" si="1"/>
        <v/>
      </c>
      <c r="AT5" s="104" t="str">
        <f t="shared" si="1"/>
        <v/>
      </c>
      <c r="AU5" s="104"/>
      <c r="AV5" s="105"/>
      <c r="AW5" s="105"/>
      <c r="AX5" s="105"/>
      <c r="AY5" s="105"/>
      <c r="AZ5" s="105"/>
      <c r="BA5" s="106"/>
      <c r="BB5" s="104"/>
      <c r="BC5" s="105"/>
      <c r="BD5" s="104"/>
      <c r="BE5" s="107"/>
      <c r="BF5" s="105"/>
      <c r="BG5" s="105"/>
      <c r="BH5" s="105"/>
      <c r="BI5" s="105"/>
      <c r="BJ5" s="67">
        <v>31</v>
      </c>
      <c r="BK5" s="108">
        <v>12.29</v>
      </c>
      <c r="BL5" s="109">
        <v>42.784533279999998</v>
      </c>
      <c r="BM5" s="109">
        <v>-82.037179420000001</v>
      </c>
      <c r="BN5" s="110" t="s">
        <v>7163</v>
      </c>
      <c r="BO5" s="106">
        <v>273.10000000000002</v>
      </c>
      <c r="BP5" s="105" t="s">
        <v>3290</v>
      </c>
      <c r="BQ5" s="105" t="s">
        <v>5678</v>
      </c>
      <c r="BR5" s="110"/>
      <c r="BS5" s="110">
        <v>14</v>
      </c>
      <c r="BT5" s="111" t="s">
        <v>7587</v>
      </c>
      <c r="BU5" s="110">
        <v>8</v>
      </c>
      <c r="BV5" s="110">
        <v>9</v>
      </c>
      <c r="BW5" s="105" t="s">
        <v>7784</v>
      </c>
      <c r="BX5" s="104">
        <v>5.56</v>
      </c>
      <c r="BY5" s="105"/>
      <c r="BZ5" s="106">
        <f t="shared" si="8"/>
        <v>4</v>
      </c>
      <c r="CA5" s="104" t="str">
        <f t="shared" si="9"/>
        <v>Matched</v>
      </c>
      <c r="CB5" s="104">
        <f t="shared" si="10"/>
        <v>2.2687534935718276E-2</v>
      </c>
      <c r="CC5" s="105"/>
      <c r="CD5" s="105"/>
      <c r="CE5" s="105"/>
      <c r="CF5" s="105"/>
    </row>
    <row r="6" spans="1:84" hidden="1" x14ac:dyDescent="0.35">
      <c r="A6" s="67">
        <v>32</v>
      </c>
      <c r="B6" s="67">
        <v>12.292999999999999</v>
      </c>
      <c r="C6" s="67" t="s">
        <v>7336</v>
      </c>
      <c r="D6" s="67" t="s">
        <v>3290</v>
      </c>
      <c r="E6" s="67" t="s">
        <v>5677</v>
      </c>
      <c r="F6" s="102">
        <v>12</v>
      </c>
      <c r="G6" s="102">
        <v>9</v>
      </c>
      <c r="H6" s="102">
        <v>7</v>
      </c>
      <c r="I6" s="102"/>
      <c r="J6" s="67"/>
      <c r="K6" s="67" t="s">
        <v>5678</v>
      </c>
      <c r="L6" s="67" t="s">
        <v>3304</v>
      </c>
      <c r="M6" s="67" t="s">
        <v>3293</v>
      </c>
      <c r="N6" s="67"/>
      <c r="O6" s="67"/>
      <c r="P6" s="67">
        <v>12.04</v>
      </c>
      <c r="Q6" s="67">
        <v>12.04</v>
      </c>
      <c r="R6" s="103">
        <v>1.2999999999999999E-2</v>
      </c>
      <c r="S6" s="103">
        <v>3.1E-2</v>
      </c>
      <c r="T6" s="67">
        <v>0.72399999999999998</v>
      </c>
      <c r="U6" s="67">
        <v>5.56</v>
      </c>
      <c r="V6" s="104" t="b">
        <f t="shared" si="2"/>
        <v>1</v>
      </c>
      <c r="W6" s="104" t="s">
        <v>16</v>
      </c>
      <c r="X6" s="104">
        <f t="shared" si="3"/>
        <v>3.1</v>
      </c>
      <c r="Y6" s="104">
        <f t="shared" si="4"/>
        <v>3.1</v>
      </c>
      <c r="Z6" s="104" t="str">
        <f t="shared" si="5"/>
        <v/>
      </c>
      <c r="AA6" s="104" t="str">
        <f t="shared" si="0"/>
        <v/>
      </c>
      <c r="AB6" s="104" t="str">
        <f t="shared" si="0"/>
        <v/>
      </c>
      <c r="AC6" s="104" t="str">
        <f t="shared" si="0"/>
        <v/>
      </c>
      <c r="AD6" s="104" t="str">
        <f t="shared" si="0"/>
        <v/>
      </c>
      <c r="AE6" s="104" t="str">
        <f t="shared" si="0"/>
        <v/>
      </c>
      <c r="AF6" s="104" t="str">
        <f t="shared" si="0"/>
        <v/>
      </c>
      <c r="AG6" s="104" t="str">
        <f t="shared" si="0"/>
        <v/>
      </c>
      <c r="AH6" s="104" t="str">
        <f t="shared" si="0"/>
        <v/>
      </c>
      <c r="AI6" s="104"/>
      <c r="AJ6" s="104">
        <f t="shared" si="6"/>
        <v>1.7582839575181666E-2</v>
      </c>
      <c r="AK6" s="104">
        <f t="shared" si="7"/>
        <v>1.7582839575181666E-2</v>
      </c>
      <c r="AL6" s="104" t="str">
        <f t="shared" si="1"/>
        <v/>
      </c>
      <c r="AM6" s="104" t="str">
        <f t="shared" si="1"/>
        <v/>
      </c>
      <c r="AN6" s="104" t="str">
        <f t="shared" si="1"/>
        <v/>
      </c>
      <c r="AO6" s="104" t="str">
        <f t="shared" si="1"/>
        <v/>
      </c>
      <c r="AP6" s="104" t="str">
        <f t="shared" si="1"/>
        <v/>
      </c>
      <c r="AQ6" s="104" t="str">
        <f t="shared" si="1"/>
        <v/>
      </c>
      <c r="AR6" s="104" t="str">
        <f t="shared" si="1"/>
        <v/>
      </c>
      <c r="AS6" s="104" t="str">
        <f t="shared" si="1"/>
        <v/>
      </c>
      <c r="AT6" s="104" t="str">
        <f t="shared" si="1"/>
        <v/>
      </c>
      <c r="AU6" s="104"/>
      <c r="AV6" s="105"/>
      <c r="AW6" s="105"/>
      <c r="AX6" s="105"/>
      <c r="AY6" s="105"/>
      <c r="AZ6" s="105"/>
      <c r="BA6" s="106"/>
      <c r="BB6" s="104"/>
      <c r="BC6" s="105"/>
      <c r="BD6" s="104"/>
      <c r="BE6" s="107"/>
      <c r="BF6" s="105"/>
      <c r="BG6" s="105"/>
      <c r="BH6" s="105"/>
      <c r="BI6" s="105"/>
      <c r="BJ6" s="67">
        <v>32</v>
      </c>
      <c r="BK6" s="108">
        <v>12.292999999999999</v>
      </c>
      <c r="BL6" s="109">
        <v>42.784533269999997</v>
      </c>
      <c r="BM6" s="109">
        <v>-82.037179420000001</v>
      </c>
      <c r="BN6" s="110" t="s">
        <v>7163</v>
      </c>
      <c r="BO6" s="106">
        <v>273.10000000000002</v>
      </c>
      <c r="BP6" s="105" t="s">
        <v>3290</v>
      </c>
      <c r="BQ6" s="105" t="s">
        <v>5678</v>
      </c>
      <c r="BR6" s="110"/>
      <c r="BS6" s="110">
        <v>12</v>
      </c>
      <c r="BT6" s="111" t="s">
        <v>7790</v>
      </c>
      <c r="BU6" s="110">
        <v>9</v>
      </c>
      <c r="BV6" s="110">
        <v>7</v>
      </c>
      <c r="BW6" s="105" t="s">
        <v>7784</v>
      </c>
      <c r="BX6" s="104">
        <v>5.56</v>
      </c>
      <c r="BY6" s="105"/>
      <c r="BZ6" s="106">
        <f t="shared" si="8"/>
        <v>3.1</v>
      </c>
      <c r="CA6" s="104" t="str">
        <f t="shared" si="9"/>
        <v>Matched</v>
      </c>
      <c r="CB6" s="104">
        <f t="shared" si="10"/>
        <v>1.7582839575181666E-2</v>
      </c>
      <c r="CC6" s="105"/>
      <c r="CD6" s="105"/>
      <c r="CE6" s="105"/>
      <c r="CF6" s="105"/>
    </row>
    <row r="7" spans="1:84" hidden="1" x14ac:dyDescent="0.35">
      <c r="A7" s="67">
        <v>33</v>
      </c>
      <c r="B7" s="67">
        <v>12.337</v>
      </c>
      <c r="C7" s="67" t="s">
        <v>7337</v>
      </c>
      <c r="D7" s="67" t="s">
        <v>3290</v>
      </c>
      <c r="E7" s="67" t="s">
        <v>5677</v>
      </c>
      <c r="F7" s="102">
        <v>12</v>
      </c>
      <c r="G7" s="102">
        <v>7</v>
      </c>
      <c r="H7" s="102">
        <v>8</v>
      </c>
      <c r="I7" s="102"/>
      <c r="J7" s="67"/>
      <c r="K7" s="67" t="s">
        <v>5678</v>
      </c>
      <c r="L7" s="67" t="s">
        <v>3305</v>
      </c>
      <c r="M7" s="67" t="s">
        <v>3293</v>
      </c>
      <c r="N7" s="67"/>
      <c r="O7" s="67"/>
      <c r="P7" s="67">
        <v>12.47</v>
      </c>
      <c r="Q7" s="67">
        <v>12.47</v>
      </c>
      <c r="R7" s="103">
        <v>0.01</v>
      </c>
      <c r="S7" s="103">
        <v>2.5000000000000001E-2</v>
      </c>
      <c r="T7" s="67">
        <v>0.72099999999999997</v>
      </c>
      <c r="U7" s="67">
        <v>5.56</v>
      </c>
      <c r="V7" s="104" t="b">
        <f t="shared" si="2"/>
        <v>1</v>
      </c>
      <c r="W7" s="104" t="s">
        <v>16</v>
      </c>
      <c r="X7" s="104">
        <f t="shared" si="3"/>
        <v>2.5</v>
      </c>
      <c r="Y7" s="104">
        <f t="shared" si="4"/>
        <v>2.5</v>
      </c>
      <c r="Z7" s="104" t="str">
        <f t="shared" si="5"/>
        <v/>
      </c>
      <c r="AA7" s="104" t="str">
        <f t="shared" si="0"/>
        <v/>
      </c>
      <c r="AB7" s="104" t="str">
        <f t="shared" si="0"/>
        <v/>
      </c>
      <c r="AC7" s="104" t="str">
        <f t="shared" si="0"/>
        <v/>
      </c>
      <c r="AD7" s="104" t="str">
        <f t="shared" si="0"/>
        <v/>
      </c>
      <c r="AE7" s="104" t="str">
        <f t="shared" si="0"/>
        <v/>
      </c>
      <c r="AF7" s="104" t="str">
        <f t="shared" si="0"/>
        <v/>
      </c>
      <c r="AG7" s="104" t="str">
        <f t="shared" si="0"/>
        <v/>
      </c>
      <c r="AH7" s="104" t="str">
        <f t="shared" si="0"/>
        <v/>
      </c>
      <c r="AI7" s="104"/>
      <c r="AJ7" s="104">
        <f t="shared" si="6"/>
        <v>1.4179709334823922E-2</v>
      </c>
      <c r="AK7" s="104">
        <f t="shared" si="7"/>
        <v>1.4179709334823922E-2</v>
      </c>
      <c r="AL7" s="104" t="str">
        <f t="shared" si="1"/>
        <v/>
      </c>
      <c r="AM7" s="104" t="str">
        <f t="shared" si="1"/>
        <v/>
      </c>
      <c r="AN7" s="104" t="str">
        <f t="shared" si="1"/>
        <v/>
      </c>
      <c r="AO7" s="104" t="str">
        <f t="shared" si="1"/>
        <v/>
      </c>
      <c r="AP7" s="104" t="str">
        <f t="shared" si="1"/>
        <v/>
      </c>
      <c r="AQ7" s="104" t="str">
        <f t="shared" si="1"/>
        <v/>
      </c>
      <c r="AR7" s="104" t="str">
        <f t="shared" si="1"/>
        <v/>
      </c>
      <c r="AS7" s="104" t="str">
        <f t="shared" si="1"/>
        <v/>
      </c>
      <c r="AT7" s="104" t="str">
        <f t="shared" si="1"/>
        <v/>
      </c>
      <c r="AU7" s="104"/>
      <c r="AV7" s="105"/>
      <c r="AW7" s="105"/>
      <c r="AX7" s="105"/>
      <c r="AY7" s="105"/>
      <c r="AZ7" s="105"/>
      <c r="BA7" s="106"/>
      <c r="BB7" s="104"/>
      <c r="BC7" s="105"/>
      <c r="BD7" s="104"/>
      <c r="BE7" s="107"/>
      <c r="BF7" s="105"/>
      <c r="BG7" s="105"/>
      <c r="BH7" s="105"/>
      <c r="BI7" s="105"/>
      <c r="BJ7" s="67">
        <v>33</v>
      </c>
      <c r="BK7" s="108">
        <v>12.337</v>
      </c>
      <c r="BL7" s="109">
        <v>42.784532859999999</v>
      </c>
      <c r="BM7" s="109">
        <v>-82.037179429999995</v>
      </c>
      <c r="BN7" s="110" t="s">
        <v>7163</v>
      </c>
      <c r="BO7" s="106">
        <v>273.10000000000002</v>
      </c>
      <c r="BP7" s="105" t="s">
        <v>3290</v>
      </c>
      <c r="BQ7" s="105" t="s">
        <v>5678</v>
      </c>
      <c r="BR7" s="110"/>
      <c r="BS7" s="110">
        <v>12</v>
      </c>
      <c r="BT7" s="111" t="s">
        <v>7567</v>
      </c>
      <c r="BU7" s="110">
        <v>7</v>
      </c>
      <c r="BV7" s="110">
        <v>8</v>
      </c>
      <c r="BW7" s="105" t="s">
        <v>7784</v>
      </c>
      <c r="BX7" s="104">
        <v>5.56</v>
      </c>
      <c r="BY7" s="105"/>
      <c r="BZ7" s="106">
        <f t="shared" si="8"/>
        <v>2.5</v>
      </c>
      <c r="CA7" s="104" t="str">
        <f t="shared" si="9"/>
        <v>Matched</v>
      </c>
      <c r="CB7" s="104">
        <f t="shared" si="10"/>
        <v>1.4179709334823922E-2</v>
      </c>
      <c r="CC7" s="105"/>
      <c r="CD7" s="105"/>
      <c r="CE7" s="105"/>
      <c r="CF7" s="105"/>
    </row>
    <row r="8" spans="1:84" hidden="1" x14ac:dyDescent="0.35">
      <c r="A8" s="67">
        <v>34</v>
      </c>
      <c r="B8" s="67">
        <v>12.69</v>
      </c>
      <c r="C8" s="67" t="s">
        <v>7338</v>
      </c>
      <c r="D8" s="67" t="s">
        <v>3290</v>
      </c>
      <c r="E8" s="67" t="s">
        <v>5677</v>
      </c>
      <c r="F8" s="102">
        <v>12</v>
      </c>
      <c r="G8" s="102">
        <v>9</v>
      </c>
      <c r="H8" s="102">
        <v>9</v>
      </c>
      <c r="I8" s="102"/>
      <c r="J8" s="67"/>
      <c r="K8" s="67" t="s">
        <v>5678</v>
      </c>
      <c r="L8" s="67" t="s">
        <v>3306</v>
      </c>
      <c r="M8" s="67" t="s">
        <v>3293</v>
      </c>
      <c r="N8" s="67"/>
      <c r="O8" s="67"/>
      <c r="P8" s="67">
        <v>12.42</v>
      </c>
      <c r="Q8" s="67">
        <v>12.42</v>
      </c>
      <c r="R8" s="103">
        <v>1.9E-2</v>
      </c>
      <c r="S8" s="103">
        <v>4.5999999999999999E-2</v>
      </c>
      <c r="T8" s="67">
        <v>0.753</v>
      </c>
      <c r="U8" s="67">
        <v>5.56</v>
      </c>
      <c r="V8" s="104" t="b">
        <f t="shared" si="2"/>
        <v>1</v>
      </c>
      <c r="W8" s="104" t="s">
        <v>16</v>
      </c>
      <c r="X8" s="104">
        <f t="shared" si="3"/>
        <v>4.5999999999999996</v>
      </c>
      <c r="Y8" s="104">
        <f t="shared" si="4"/>
        <v>4.5999999999999996</v>
      </c>
      <c r="Z8" s="104" t="str">
        <f t="shared" si="5"/>
        <v/>
      </c>
      <c r="AA8" s="104" t="str">
        <f t="shared" si="0"/>
        <v/>
      </c>
      <c r="AB8" s="104" t="str">
        <f t="shared" si="0"/>
        <v/>
      </c>
      <c r="AC8" s="104" t="str">
        <f t="shared" si="0"/>
        <v/>
      </c>
      <c r="AD8" s="104" t="str">
        <f t="shared" si="0"/>
        <v/>
      </c>
      <c r="AE8" s="104" t="str">
        <f t="shared" si="0"/>
        <v/>
      </c>
      <c r="AF8" s="104" t="str">
        <f t="shared" si="0"/>
        <v/>
      </c>
      <c r="AG8" s="104" t="str">
        <f t="shared" si="0"/>
        <v/>
      </c>
      <c r="AH8" s="104" t="str">
        <f t="shared" si="0"/>
        <v/>
      </c>
      <c r="AI8" s="104"/>
      <c r="AJ8" s="104">
        <f t="shared" si="6"/>
        <v>2.6090665176076017E-2</v>
      </c>
      <c r="AK8" s="104">
        <f t="shared" si="7"/>
        <v>2.6090665176076017E-2</v>
      </c>
      <c r="AL8" s="104" t="str">
        <f t="shared" si="1"/>
        <v/>
      </c>
      <c r="AM8" s="104" t="str">
        <f t="shared" si="1"/>
        <v/>
      </c>
      <c r="AN8" s="104" t="str">
        <f t="shared" si="1"/>
        <v/>
      </c>
      <c r="AO8" s="104" t="str">
        <f t="shared" si="1"/>
        <v/>
      </c>
      <c r="AP8" s="104" t="str">
        <f t="shared" si="1"/>
        <v/>
      </c>
      <c r="AQ8" s="104" t="str">
        <f t="shared" si="1"/>
        <v/>
      </c>
      <c r="AR8" s="104" t="str">
        <f t="shared" si="1"/>
        <v/>
      </c>
      <c r="AS8" s="104" t="str">
        <f t="shared" si="1"/>
        <v/>
      </c>
      <c r="AT8" s="104" t="str">
        <f t="shared" si="1"/>
        <v/>
      </c>
      <c r="AU8" s="104"/>
      <c r="AV8" s="105"/>
      <c r="AW8" s="105"/>
      <c r="AX8" s="105"/>
      <c r="AY8" s="105"/>
      <c r="AZ8" s="105"/>
      <c r="BA8" s="106"/>
      <c r="BB8" s="104"/>
      <c r="BC8" s="105"/>
      <c r="BD8" s="104"/>
      <c r="BE8" s="107"/>
      <c r="BF8" s="105"/>
      <c r="BG8" s="105"/>
      <c r="BH8" s="105"/>
      <c r="BI8" s="105"/>
      <c r="BJ8" s="67">
        <v>34</v>
      </c>
      <c r="BK8" s="108">
        <v>12.69</v>
      </c>
      <c r="BL8" s="109">
        <v>42.784529669999998</v>
      </c>
      <c r="BM8" s="109">
        <v>-82.037179499999993</v>
      </c>
      <c r="BN8" s="110" t="s">
        <v>7163</v>
      </c>
      <c r="BO8" s="106">
        <v>273.10000000000002</v>
      </c>
      <c r="BP8" s="105" t="s">
        <v>3290</v>
      </c>
      <c r="BQ8" s="105" t="s">
        <v>5678</v>
      </c>
      <c r="BR8" s="110"/>
      <c r="BS8" s="110">
        <v>12</v>
      </c>
      <c r="BT8" s="111" t="s">
        <v>7358</v>
      </c>
      <c r="BU8" s="110">
        <v>9</v>
      </c>
      <c r="BV8" s="110">
        <v>9</v>
      </c>
      <c r="BW8" s="105" t="s">
        <v>7784</v>
      </c>
      <c r="BX8" s="104">
        <v>5.56</v>
      </c>
      <c r="BY8" s="105"/>
      <c r="BZ8" s="106">
        <f t="shared" si="8"/>
        <v>4.5999999999999996</v>
      </c>
      <c r="CA8" s="104" t="str">
        <f t="shared" si="9"/>
        <v>Matched</v>
      </c>
      <c r="CB8" s="104">
        <f t="shared" si="10"/>
        <v>2.6090665176076017E-2</v>
      </c>
      <c r="CC8" s="105"/>
      <c r="CD8" s="105"/>
      <c r="CE8" s="105"/>
      <c r="CF8" s="105"/>
    </row>
    <row r="9" spans="1:84" hidden="1" x14ac:dyDescent="0.35">
      <c r="A9" s="67">
        <v>35</v>
      </c>
      <c r="B9" s="67">
        <v>12.769</v>
      </c>
      <c r="C9" s="67" t="s">
        <v>7339</v>
      </c>
      <c r="D9" s="67" t="s">
        <v>3290</v>
      </c>
      <c r="E9" s="67" t="s">
        <v>5677</v>
      </c>
      <c r="F9" s="102">
        <v>13</v>
      </c>
      <c r="G9" s="102">
        <v>12</v>
      </c>
      <c r="H9" s="102">
        <v>9</v>
      </c>
      <c r="I9" s="102"/>
      <c r="J9" s="67"/>
      <c r="K9" s="67" t="s">
        <v>5678</v>
      </c>
      <c r="L9" s="67" t="s">
        <v>3307</v>
      </c>
      <c r="M9" s="67" t="s">
        <v>3293</v>
      </c>
      <c r="N9" s="67"/>
      <c r="O9" s="67"/>
      <c r="P9" s="67">
        <v>13.07</v>
      </c>
      <c r="Q9" s="67">
        <v>13.07</v>
      </c>
      <c r="R9" s="103">
        <v>1.7000000000000001E-2</v>
      </c>
      <c r="S9" s="103">
        <v>4.2999999999999997E-2</v>
      </c>
      <c r="T9" s="67">
        <v>0.76</v>
      </c>
      <c r="U9" s="67">
        <v>5.56</v>
      </c>
      <c r="V9" s="104" t="b">
        <f t="shared" si="2"/>
        <v>1</v>
      </c>
      <c r="W9" s="104" t="s">
        <v>16</v>
      </c>
      <c r="X9" s="104">
        <f t="shared" si="3"/>
        <v>4.3</v>
      </c>
      <c r="Y9" s="104">
        <f t="shared" si="4"/>
        <v>4.3</v>
      </c>
      <c r="Z9" s="104" t="str">
        <f t="shared" si="5"/>
        <v/>
      </c>
      <c r="AA9" s="104" t="str">
        <f t="shared" si="0"/>
        <v/>
      </c>
      <c r="AB9" s="104" t="str">
        <f t="shared" si="0"/>
        <v/>
      </c>
      <c r="AC9" s="104" t="str">
        <f t="shared" si="0"/>
        <v/>
      </c>
      <c r="AD9" s="104" t="str">
        <f t="shared" si="0"/>
        <v/>
      </c>
      <c r="AE9" s="104" t="str">
        <f t="shared" si="0"/>
        <v/>
      </c>
      <c r="AF9" s="104" t="str">
        <f t="shared" si="0"/>
        <v/>
      </c>
      <c r="AG9" s="104" t="str">
        <f t="shared" si="0"/>
        <v/>
      </c>
      <c r="AH9" s="104" t="str">
        <f t="shared" si="0"/>
        <v/>
      </c>
      <c r="AI9" s="104"/>
      <c r="AJ9" s="104">
        <f t="shared" si="6"/>
        <v>2.4389100055897145E-2</v>
      </c>
      <c r="AK9" s="104">
        <f t="shared" si="7"/>
        <v>2.4389100055897145E-2</v>
      </c>
      <c r="AL9" s="104" t="str">
        <f t="shared" si="1"/>
        <v/>
      </c>
      <c r="AM9" s="104" t="str">
        <f t="shared" si="1"/>
        <v/>
      </c>
      <c r="AN9" s="104" t="str">
        <f t="shared" si="1"/>
        <v/>
      </c>
      <c r="AO9" s="104" t="str">
        <f t="shared" si="1"/>
        <v/>
      </c>
      <c r="AP9" s="104" t="str">
        <f t="shared" si="1"/>
        <v/>
      </c>
      <c r="AQ9" s="104" t="str">
        <f t="shared" si="1"/>
        <v/>
      </c>
      <c r="AR9" s="104" t="str">
        <f t="shared" si="1"/>
        <v/>
      </c>
      <c r="AS9" s="104" t="str">
        <f t="shared" si="1"/>
        <v/>
      </c>
      <c r="AT9" s="104" t="str">
        <f t="shared" si="1"/>
        <v/>
      </c>
      <c r="AU9" s="104"/>
      <c r="AV9" s="105"/>
      <c r="AW9" s="105"/>
      <c r="AX9" s="105"/>
      <c r="AY9" s="105"/>
      <c r="AZ9" s="105"/>
      <c r="BA9" s="106"/>
      <c r="BB9" s="104"/>
      <c r="BC9" s="105"/>
      <c r="BD9" s="104"/>
      <c r="BE9" s="107"/>
      <c r="BF9" s="105"/>
      <c r="BG9" s="105"/>
      <c r="BH9" s="105"/>
      <c r="BI9" s="105"/>
      <c r="BJ9" s="67">
        <v>35</v>
      </c>
      <c r="BK9" s="108">
        <v>12.769</v>
      </c>
      <c r="BL9" s="109">
        <v>42.784528979999997</v>
      </c>
      <c r="BM9" s="109">
        <v>-82.037179519999995</v>
      </c>
      <c r="BN9" s="110" t="s">
        <v>7163</v>
      </c>
      <c r="BO9" s="106">
        <v>273.10000000000002</v>
      </c>
      <c r="BP9" s="105" t="s">
        <v>3290</v>
      </c>
      <c r="BQ9" s="105" t="s">
        <v>5678</v>
      </c>
      <c r="BR9" s="110"/>
      <c r="BS9" s="110">
        <v>13</v>
      </c>
      <c r="BT9" s="111" t="s">
        <v>7452</v>
      </c>
      <c r="BU9" s="110">
        <v>12</v>
      </c>
      <c r="BV9" s="110">
        <v>9</v>
      </c>
      <c r="BW9" s="105" t="s">
        <v>7784</v>
      </c>
      <c r="BX9" s="104">
        <v>5.56</v>
      </c>
      <c r="BY9" s="105"/>
      <c r="BZ9" s="106">
        <f t="shared" si="8"/>
        <v>4.3</v>
      </c>
      <c r="CA9" s="104" t="str">
        <f t="shared" si="9"/>
        <v>Matched</v>
      </c>
      <c r="CB9" s="104">
        <f t="shared" si="10"/>
        <v>2.4389100055897145E-2</v>
      </c>
      <c r="CC9" s="105"/>
      <c r="CD9" s="105"/>
      <c r="CE9" s="105"/>
      <c r="CF9" s="105"/>
    </row>
    <row r="10" spans="1:84" hidden="1" x14ac:dyDescent="0.35">
      <c r="A10" s="67">
        <v>36</v>
      </c>
      <c r="B10" s="67">
        <v>12.961</v>
      </c>
      <c r="C10" s="67" t="s">
        <v>7340</v>
      </c>
      <c r="D10" s="67" t="s">
        <v>3290</v>
      </c>
      <c r="E10" s="67" t="s">
        <v>5677</v>
      </c>
      <c r="F10" s="102">
        <v>12</v>
      </c>
      <c r="G10" s="102">
        <v>10</v>
      </c>
      <c r="H10" s="102">
        <v>10</v>
      </c>
      <c r="I10" s="102"/>
      <c r="J10" s="67"/>
      <c r="K10" s="67" t="s">
        <v>5678</v>
      </c>
      <c r="L10" s="67" t="s">
        <v>3308</v>
      </c>
      <c r="M10" s="67" t="s">
        <v>3293</v>
      </c>
      <c r="N10" s="67"/>
      <c r="O10" s="67"/>
      <c r="P10" s="67">
        <v>12.4</v>
      </c>
      <c r="Q10" s="67">
        <v>12.4</v>
      </c>
      <c r="R10" s="103">
        <v>0.01</v>
      </c>
      <c r="S10" s="103">
        <v>3.9E-2</v>
      </c>
      <c r="T10" s="67">
        <v>0.79100000000000004</v>
      </c>
      <c r="U10" s="67">
        <v>5.56</v>
      </c>
      <c r="V10" s="104" t="b">
        <f t="shared" si="2"/>
        <v>1</v>
      </c>
      <c r="W10" s="104" t="s">
        <v>16</v>
      </c>
      <c r="X10" s="104">
        <f t="shared" si="3"/>
        <v>3.9</v>
      </c>
      <c r="Y10" s="104">
        <f t="shared" si="4"/>
        <v>3.9</v>
      </c>
      <c r="Z10" s="104" t="str">
        <f t="shared" si="5"/>
        <v/>
      </c>
      <c r="AA10" s="104" t="str">
        <f t="shared" si="0"/>
        <v/>
      </c>
      <c r="AB10" s="104" t="str">
        <f t="shared" si="0"/>
        <v/>
      </c>
      <c r="AC10" s="104" t="str">
        <f t="shared" si="0"/>
        <v/>
      </c>
      <c r="AD10" s="104" t="str">
        <f t="shared" si="0"/>
        <v/>
      </c>
      <c r="AE10" s="104" t="str">
        <f t="shared" si="0"/>
        <v/>
      </c>
      <c r="AF10" s="104" t="str">
        <f t="shared" si="0"/>
        <v/>
      </c>
      <c r="AG10" s="104" t="str">
        <f t="shared" si="0"/>
        <v/>
      </c>
      <c r="AH10" s="104" t="str">
        <f t="shared" si="0"/>
        <v/>
      </c>
      <c r="AI10" s="104"/>
      <c r="AJ10" s="104">
        <f t="shared" si="6"/>
        <v>2.2120346562325321E-2</v>
      </c>
      <c r="AK10" s="104">
        <f t="shared" si="7"/>
        <v>2.2120346562325321E-2</v>
      </c>
      <c r="AL10" s="104" t="str">
        <f t="shared" si="1"/>
        <v/>
      </c>
      <c r="AM10" s="104" t="str">
        <f t="shared" si="1"/>
        <v/>
      </c>
      <c r="AN10" s="104" t="str">
        <f t="shared" si="1"/>
        <v/>
      </c>
      <c r="AO10" s="104" t="str">
        <f t="shared" si="1"/>
        <v/>
      </c>
      <c r="AP10" s="104" t="str">
        <f t="shared" si="1"/>
        <v/>
      </c>
      <c r="AQ10" s="104" t="str">
        <f t="shared" si="1"/>
        <v/>
      </c>
      <c r="AR10" s="104" t="str">
        <f t="shared" si="1"/>
        <v/>
      </c>
      <c r="AS10" s="104" t="str">
        <f t="shared" si="1"/>
        <v/>
      </c>
      <c r="AT10" s="104" t="str">
        <f t="shared" si="1"/>
        <v/>
      </c>
      <c r="AU10" s="104"/>
      <c r="AV10" s="105"/>
      <c r="AW10" s="105"/>
      <c r="AX10" s="105"/>
      <c r="AY10" s="105"/>
      <c r="AZ10" s="105"/>
      <c r="BA10" s="106"/>
      <c r="BB10" s="104"/>
      <c r="BC10" s="105"/>
      <c r="BD10" s="104"/>
      <c r="BE10" s="107"/>
      <c r="BF10" s="105"/>
      <c r="BG10" s="105"/>
      <c r="BH10" s="105"/>
      <c r="BI10" s="105"/>
      <c r="BJ10" s="67">
        <v>36</v>
      </c>
      <c r="BK10" s="108">
        <v>12.961</v>
      </c>
      <c r="BL10" s="109">
        <v>42.784527240000003</v>
      </c>
      <c r="BM10" s="109">
        <v>-82.037179559999998</v>
      </c>
      <c r="BN10" s="110" t="s">
        <v>7163</v>
      </c>
      <c r="BO10" s="106">
        <v>273.10000000000002</v>
      </c>
      <c r="BP10" s="105" t="s">
        <v>3290</v>
      </c>
      <c r="BQ10" s="105" t="s">
        <v>5678</v>
      </c>
      <c r="BR10" s="110"/>
      <c r="BS10" s="110">
        <v>12</v>
      </c>
      <c r="BT10" s="111" t="s">
        <v>7791</v>
      </c>
      <c r="BU10" s="110">
        <v>10</v>
      </c>
      <c r="BV10" s="110">
        <v>10</v>
      </c>
      <c r="BW10" s="105" t="s">
        <v>7784</v>
      </c>
      <c r="BX10" s="104">
        <v>5.56</v>
      </c>
      <c r="BY10" s="105"/>
      <c r="BZ10" s="106">
        <f t="shared" si="8"/>
        <v>3.9</v>
      </c>
      <c r="CA10" s="104" t="str">
        <f t="shared" si="9"/>
        <v>Matched</v>
      </c>
      <c r="CB10" s="104">
        <f t="shared" si="10"/>
        <v>2.2120346562325321E-2</v>
      </c>
      <c r="CC10" s="105"/>
      <c r="CD10" s="105"/>
      <c r="CE10" s="105"/>
      <c r="CF10" s="105"/>
    </row>
    <row r="11" spans="1:84" hidden="1" x14ac:dyDescent="0.35">
      <c r="A11" s="67">
        <v>37</v>
      </c>
      <c r="B11" s="67">
        <v>13.038</v>
      </c>
      <c r="C11" s="67" t="s">
        <v>7337</v>
      </c>
      <c r="D11" s="67" t="s">
        <v>3290</v>
      </c>
      <c r="E11" s="67" t="s">
        <v>5677</v>
      </c>
      <c r="F11" s="102">
        <v>11</v>
      </c>
      <c r="G11" s="102">
        <v>8</v>
      </c>
      <c r="H11" s="102">
        <v>9</v>
      </c>
      <c r="I11" s="102"/>
      <c r="J11" s="67"/>
      <c r="K11" s="67" t="s">
        <v>5678</v>
      </c>
      <c r="L11" s="67" t="s">
        <v>3309</v>
      </c>
      <c r="M11" s="67" t="s">
        <v>3293</v>
      </c>
      <c r="N11" s="67"/>
      <c r="O11" s="67"/>
      <c r="P11" s="67">
        <v>11.33</v>
      </c>
      <c r="Q11" s="67">
        <v>11.33</v>
      </c>
      <c r="R11" s="103">
        <v>1.2E-2</v>
      </c>
      <c r="S11" s="103">
        <v>3.3000000000000002E-2</v>
      </c>
      <c r="T11" s="67">
        <v>0.79200000000000004</v>
      </c>
      <c r="U11" s="67">
        <v>5.56</v>
      </c>
      <c r="V11" s="104" t="b">
        <f t="shared" si="2"/>
        <v>1</v>
      </c>
      <c r="W11" s="104" t="s">
        <v>16</v>
      </c>
      <c r="X11" s="104">
        <f t="shared" si="3"/>
        <v>3.3000000000000003</v>
      </c>
      <c r="Y11" s="104">
        <f t="shared" si="4"/>
        <v>3.3000000000000003</v>
      </c>
      <c r="Z11" s="104" t="str">
        <f t="shared" si="5"/>
        <v/>
      </c>
      <c r="AA11" s="104" t="str">
        <f t="shared" si="0"/>
        <v/>
      </c>
      <c r="AB11" s="104" t="str">
        <f t="shared" si="0"/>
        <v/>
      </c>
      <c r="AC11" s="104" t="str">
        <f t="shared" si="0"/>
        <v/>
      </c>
      <c r="AD11" s="104" t="str">
        <f t="shared" si="0"/>
        <v/>
      </c>
      <c r="AE11" s="104" t="str">
        <f t="shared" si="0"/>
        <v/>
      </c>
      <c r="AF11" s="104" t="str">
        <f t="shared" si="0"/>
        <v/>
      </c>
      <c r="AG11" s="104" t="str">
        <f t="shared" si="0"/>
        <v/>
      </c>
      <c r="AH11" s="104" t="str">
        <f t="shared" si="0"/>
        <v/>
      </c>
      <c r="AI11" s="104"/>
      <c r="AJ11" s="104">
        <f t="shared" si="6"/>
        <v>1.8717216321967579E-2</v>
      </c>
      <c r="AK11" s="104">
        <f t="shared" si="7"/>
        <v>1.8717216321967579E-2</v>
      </c>
      <c r="AL11" s="104" t="str">
        <f t="shared" si="1"/>
        <v/>
      </c>
      <c r="AM11" s="104" t="str">
        <f t="shared" si="1"/>
        <v/>
      </c>
      <c r="AN11" s="104" t="str">
        <f t="shared" si="1"/>
        <v/>
      </c>
      <c r="AO11" s="104" t="str">
        <f t="shared" si="1"/>
        <v/>
      </c>
      <c r="AP11" s="104" t="str">
        <f t="shared" si="1"/>
        <v/>
      </c>
      <c r="AQ11" s="104" t="str">
        <f t="shared" si="1"/>
        <v/>
      </c>
      <c r="AR11" s="104" t="str">
        <f t="shared" si="1"/>
        <v/>
      </c>
      <c r="AS11" s="104" t="str">
        <f t="shared" si="1"/>
        <v/>
      </c>
      <c r="AT11" s="104" t="str">
        <f t="shared" si="1"/>
        <v/>
      </c>
      <c r="AU11" s="104"/>
      <c r="AV11" s="105"/>
      <c r="AW11" s="105"/>
      <c r="AX11" s="105"/>
      <c r="AY11" s="105"/>
      <c r="AZ11" s="105"/>
      <c r="BA11" s="106"/>
      <c r="BB11" s="104"/>
      <c r="BC11" s="105"/>
      <c r="BD11" s="104"/>
      <c r="BE11" s="107"/>
      <c r="BF11" s="105"/>
      <c r="BG11" s="105"/>
      <c r="BH11" s="105"/>
      <c r="BI11" s="105"/>
      <c r="BJ11" s="67">
        <v>37</v>
      </c>
      <c r="BK11" s="108">
        <v>13.038</v>
      </c>
      <c r="BL11" s="109">
        <v>42.784526530000001</v>
      </c>
      <c r="BM11" s="109">
        <v>-82.037179570000006</v>
      </c>
      <c r="BN11" s="110" t="s">
        <v>7163</v>
      </c>
      <c r="BO11" s="106">
        <v>273.10000000000002</v>
      </c>
      <c r="BP11" s="105" t="s">
        <v>3290</v>
      </c>
      <c r="BQ11" s="105" t="s">
        <v>5678</v>
      </c>
      <c r="BR11" s="110"/>
      <c r="BS11" s="110">
        <v>11</v>
      </c>
      <c r="BT11" s="111" t="s">
        <v>7338</v>
      </c>
      <c r="BU11" s="110">
        <v>8</v>
      </c>
      <c r="BV11" s="110">
        <v>9</v>
      </c>
      <c r="BW11" s="105" t="s">
        <v>7784</v>
      </c>
      <c r="BX11" s="104">
        <v>5.56</v>
      </c>
      <c r="BY11" s="105"/>
      <c r="BZ11" s="106">
        <f t="shared" si="8"/>
        <v>3.3000000000000003</v>
      </c>
      <c r="CA11" s="104" t="str">
        <f t="shared" si="9"/>
        <v>Matched</v>
      </c>
      <c r="CB11" s="104">
        <f t="shared" si="10"/>
        <v>1.8717216321967579E-2</v>
      </c>
      <c r="CC11" s="105"/>
      <c r="CD11" s="105"/>
      <c r="CE11" s="105"/>
      <c r="CF11" s="105"/>
    </row>
    <row r="12" spans="1:84" hidden="1" x14ac:dyDescent="0.35">
      <c r="A12" s="67">
        <v>38</v>
      </c>
      <c r="B12" s="67">
        <v>13.332000000000001</v>
      </c>
      <c r="C12" s="67" t="s">
        <v>7341</v>
      </c>
      <c r="D12" s="67" t="s">
        <v>3290</v>
      </c>
      <c r="E12" s="67" t="s">
        <v>5677</v>
      </c>
      <c r="F12" s="102">
        <v>14</v>
      </c>
      <c r="G12" s="102">
        <v>9</v>
      </c>
      <c r="H12" s="102">
        <v>9</v>
      </c>
      <c r="I12" s="102"/>
      <c r="J12" s="67"/>
      <c r="K12" s="67" t="s">
        <v>5678</v>
      </c>
      <c r="L12" s="67" t="s">
        <v>3310</v>
      </c>
      <c r="M12" s="67" t="s">
        <v>3293</v>
      </c>
      <c r="N12" s="67"/>
      <c r="O12" s="67"/>
      <c r="P12" s="67">
        <v>13.71</v>
      </c>
      <c r="Q12" s="67">
        <v>13.71</v>
      </c>
      <c r="R12" s="103">
        <v>1E-3</v>
      </c>
      <c r="S12" s="103">
        <v>2E-3</v>
      </c>
      <c r="T12" s="67">
        <v>0.78300000000000003</v>
      </c>
      <c r="U12" s="67">
        <v>5.56</v>
      </c>
      <c r="V12" s="104" t="b">
        <f t="shared" si="2"/>
        <v>1</v>
      </c>
      <c r="W12" s="104" t="s">
        <v>16</v>
      </c>
      <c r="X12" s="104">
        <f t="shared" si="3"/>
        <v>0.2</v>
      </c>
      <c r="Y12" s="104">
        <f t="shared" si="4"/>
        <v>0.2</v>
      </c>
      <c r="Z12" s="104" t="str">
        <f t="shared" si="5"/>
        <v/>
      </c>
      <c r="AA12" s="104" t="str">
        <f t="shared" si="0"/>
        <v/>
      </c>
      <c r="AB12" s="104" t="str">
        <f t="shared" si="0"/>
        <v/>
      </c>
      <c r="AC12" s="104" t="str">
        <f t="shared" si="0"/>
        <v/>
      </c>
      <c r="AD12" s="104" t="str">
        <f t="shared" si="0"/>
        <v/>
      </c>
      <c r="AE12" s="104" t="str">
        <f t="shared" si="0"/>
        <v/>
      </c>
      <c r="AF12" s="104" t="str">
        <f t="shared" si="0"/>
        <v/>
      </c>
      <c r="AG12" s="104" t="str">
        <f t="shared" si="0"/>
        <v/>
      </c>
      <c r="AH12" s="104" t="str">
        <f t="shared" si="0"/>
        <v/>
      </c>
      <c r="AI12" s="104"/>
      <c r="AJ12" s="104">
        <f t="shared" si="6"/>
        <v>1.1343767467859138E-3</v>
      </c>
      <c r="AK12" s="104">
        <f t="shared" si="7"/>
        <v>1.1343767467859138E-3</v>
      </c>
      <c r="AL12" s="104" t="str">
        <f t="shared" si="1"/>
        <v/>
      </c>
      <c r="AM12" s="104" t="str">
        <f t="shared" si="1"/>
        <v/>
      </c>
      <c r="AN12" s="104" t="str">
        <f t="shared" si="1"/>
        <v/>
      </c>
      <c r="AO12" s="104" t="str">
        <f t="shared" si="1"/>
        <v/>
      </c>
      <c r="AP12" s="104" t="str">
        <f t="shared" si="1"/>
        <v/>
      </c>
      <c r="AQ12" s="104" t="str">
        <f t="shared" si="1"/>
        <v/>
      </c>
      <c r="AR12" s="104" t="str">
        <f t="shared" si="1"/>
        <v/>
      </c>
      <c r="AS12" s="104" t="str">
        <f t="shared" si="1"/>
        <v/>
      </c>
      <c r="AT12" s="104" t="str">
        <f t="shared" si="1"/>
        <v/>
      </c>
      <c r="AU12" s="104"/>
      <c r="AV12" s="105"/>
      <c r="AW12" s="105"/>
      <c r="AX12" s="105"/>
      <c r="AY12" s="105"/>
      <c r="AZ12" s="105"/>
      <c r="BA12" s="106"/>
      <c r="BB12" s="104"/>
      <c r="BC12" s="105"/>
      <c r="BD12" s="104"/>
      <c r="BE12" s="107"/>
      <c r="BF12" s="105"/>
      <c r="BG12" s="105"/>
      <c r="BH12" s="105"/>
      <c r="BI12" s="105"/>
      <c r="BJ12" s="67">
        <v>38</v>
      </c>
      <c r="BK12" s="108">
        <v>13.332000000000001</v>
      </c>
      <c r="BL12" s="109">
        <v>42.784523880000002</v>
      </c>
      <c r="BM12" s="109">
        <v>-82.037179629999997</v>
      </c>
      <c r="BN12" s="110" t="s">
        <v>7163</v>
      </c>
      <c r="BO12" s="106">
        <v>273.10000000000002</v>
      </c>
      <c r="BP12" s="105" t="s">
        <v>3290</v>
      </c>
      <c r="BQ12" s="105" t="s">
        <v>5678</v>
      </c>
      <c r="BR12" s="110"/>
      <c r="BS12" s="110">
        <v>14</v>
      </c>
      <c r="BT12" s="111" t="s">
        <v>7792</v>
      </c>
      <c r="BU12" s="110">
        <v>9</v>
      </c>
      <c r="BV12" s="110">
        <v>9</v>
      </c>
      <c r="BW12" s="105" t="s">
        <v>7784</v>
      </c>
      <c r="BX12" s="104">
        <v>5.56</v>
      </c>
      <c r="BY12" s="105"/>
      <c r="BZ12" s="106">
        <f t="shared" si="8"/>
        <v>0.2</v>
      </c>
      <c r="CA12" s="104" t="str">
        <f t="shared" si="9"/>
        <v>Matched</v>
      </c>
      <c r="CB12" s="104">
        <f t="shared" si="10"/>
        <v>1.1343767467859138E-3</v>
      </c>
      <c r="CC12" s="105"/>
      <c r="CD12" s="105"/>
      <c r="CE12" s="105"/>
      <c r="CF12" s="105"/>
    </row>
    <row r="13" spans="1:84" hidden="1" x14ac:dyDescent="0.35">
      <c r="A13" s="67">
        <v>39</v>
      </c>
      <c r="B13" s="67">
        <v>13.61</v>
      </c>
      <c r="C13" s="67" t="s">
        <v>7342</v>
      </c>
      <c r="D13" s="67" t="s">
        <v>3290</v>
      </c>
      <c r="E13" s="67" t="s">
        <v>5677</v>
      </c>
      <c r="F13" s="102">
        <v>14</v>
      </c>
      <c r="G13" s="102">
        <v>8</v>
      </c>
      <c r="H13" s="102">
        <v>11</v>
      </c>
      <c r="I13" s="102"/>
      <c r="J13" s="67"/>
      <c r="K13" s="67" t="s">
        <v>5683</v>
      </c>
      <c r="L13" s="67" t="s">
        <v>3311</v>
      </c>
      <c r="M13" s="67" t="s">
        <v>3293</v>
      </c>
      <c r="N13" s="67"/>
      <c r="O13" s="67"/>
      <c r="P13" s="67">
        <v>13.75</v>
      </c>
      <c r="Q13" s="67">
        <v>13.75</v>
      </c>
      <c r="R13" s="103">
        <v>1.4999999999999999E-2</v>
      </c>
      <c r="S13" s="103">
        <v>4.1000000000000002E-2</v>
      </c>
      <c r="T13" s="67">
        <v>0.76900000000000002</v>
      </c>
      <c r="U13" s="67">
        <v>5.56</v>
      </c>
      <c r="V13" s="104" t="b">
        <f t="shared" si="2"/>
        <v>1</v>
      </c>
      <c r="W13" s="104" t="s">
        <v>16</v>
      </c>
      <c r="X13" s="104">
        <f t="shared" si="3"/>
        <v>4.1000000000000005</v>
      </c>
      <c r="Y13" s="104">
        <f t="shared" si="4"/>
        <v>4.1000000000000005</v>
      </c>
      <c r="Z13" s="104" t="str">
        <f t="shared" si="5"/>
        <v/>
      </c>
      <c r="AA13" s="104" t="str">
        <f t="shared" si="0"/>
        <v/>
      </c>
      <c r="AB13" s="104" t="str">
        <f t="shared" si="0"/>
        <v/>
      </c>
      <c r="AC13" s="104" t="str">
        <f t="shared" si="0"/>
        <v/>
      </c>
      <c r="AD13" s="104" t="str">
        <f t="shared" si="0"/>
        <v/>
      </c>
      <c r="AE13" s="104" t="str">
        <f t="shared" si="0"/>
        <v/>
      </c>
      <c r="AF13" s="104" t="str">
        <f t="shared" si="0"/>
        <v/>
      </c>
      <c r="AG13" s="104" t="str">
        <f t="shared" si="0"/>
        <v/>
      </c>
      <c r="AH13" s="104" t="str">
        <f t="shared" si="0"/>
        <v/>
      </c>
      <c r="AI13" s="104"/>
      <c r="AJ13" s="104">
        <f t="shared" si="6"/>
        <v>2.3254723309111238E-2</v>
      </c>
      <c r="AK13" s="104">
        <f t="shared" si="7"/>
        <v>2.3254723309111238E-2</v>
      </c>
      <c r="AL13" s="104" t="str">
        <f t="shared" si="1"/>
        <v/>
      </c>
      <c r="AM13" s="104" t="str">
        <f t="shared" si="1"/>
        <v/>
      </c>
      <c r="AN13" s="104" t="str">
        <f t="shared" si="1"/>
        <v/>
      </c>
      <c r="AO13" s="104" t="str">
        <f t="shared" si="1"/>
        <v/>
      </c>
      <c r="AP13" s="104" t="str">
        <f t="shared" si="1"/>
        <v/>
      </c>
      <c r="AQ13" s="104" t="str">
        <f t="shared" si="1"/>
        <v/>
      </c>
      <c r="AR13" s="104" t="str">
        <f t="shared" si="1"/>
        <v/>
      </c>
      <c r="AS13" s="104" t="str">
        <f t="shared" si="1"/>
        <v/>
      </c>
      <c r="AT13" s="104" t="str">
        <f t="shared" si="1"/>
        <v/>
      </c>
      <c r="AU13" s="104"/>
      <c r="AV13" s="105"/>
      <c r="AW13" s="105"/>
      <c r="AX13" s="105"/>
      <c r="AY13" s="105"/>
      <c r="AZ13" s="105"/>
      <c r="BA13" s="106"/>
      <c r="BB13" s="104"/>
      <c r="BC13" s="105"/>
      <c r="BD13" s="104"/>
      <c r="BE13" s="107"/>
      <c r="BF13" s="105"/>
      <c r="BG13" s="105"/>
      <c r="BH13" s="105"/>
      <c r="BI13" s="105"/>
      <c r="BJ13" s="67">
        <v>39</v>
      </c>
      <c r="BK13" s="108">
        <v>13.61</v>
      </c>
      <c r="BL13" s="109">
        <v>42.784521359999999</v>
      </c>
      <c r="BM13" s="109">
        <v>-82.037179690000002</v>
      </c>
      <c r="BN13" s="110" t="s">
        <v>7163</v>
      </c>
      <c r="BO13" s="106">
        <v>273.10000000000002</v>
      </c>
      <c r="BP13" s="105" t="s">
        <v>3290</v>
      </c>
      <c r="BQ13" s="105" t="s">
        <v>5683</v>
      </c>
      <c r="BR13" s="110"/>
      <c r="BS13" s="110">
        <v>14</v>
      </c>
      <c r="BT13" s="111" t="s">
        <v>7793</v>
      </c>
      <c r="BU13" s="110">
        <v>8</v>
      </c>
      <c r="BV13" s="110">
        <v>11</v>
      </c>
      <c r="BW13" s="105" t="s">
        <v>7784</v>
      </c>
      <c r="BX13" s="104">
        <v>5.56</v>
      </c>
      <c r="BY13" s="105"/>
      <c r="BZ13" s="106">
        <f t="shared" si="8"/>
        <v>4.1000000000000005</v>
      </c>
      <c r="CA13" s="104" t="str">
        <f t="shared" si="9"/>
        <v>Matched</v>
      </c>
      <c r="CB13" s="104">
        <f t="shared" si="10"/>
        <v>2.3254723309111238E-2</v>
      </c>
      <c r="CC13" s="105"/>
      <c r="CD13" s="105"/>
      <c r="CE13" s="105"/>
      <c r="CF13" s="105"/>
    </row>
    <row r="14" spans="1:84" hidden="1" x14ac:dyDescent="0.35">
      <c r="A14" s="67">
        <v>40</v>
      </c>
      <c r="B14" s="67">
        <v>13.667999999999999</v>
      </c>
      <c r="C14" s="67" t="s">
        <v>7343</v>
      </c>
      <c r="D14" s="67" t="s">
        <v>3290</v>
      </c>
      <c r="E14" s="67" t="s">
        <v>5677</v>
      </c>
      <c r="F14" s="102">
        <v>12</v>
      </c>
      <c r="G14" s="102">
        <v>7</v>
      </c>
      <c r="H14" s="102">
        <v>8</v>
      </c>
      <c r="I14" s="102"/>
      <c r="J14" s="67"/>
      <c r="K14" s="67" t="s">
        <v>5678</v>
      </c>
      <c r="L14" s="67" t="s">
        <v>3313</v>
      </c>
      <c r="M14" s="67" t="s">
        <v>3293</v>
      </c>
      <c r="N14" s="67"/>
      <c r="O14" s="67"/>
      <c r="P14" s="67">
        <v>11.67</v>
      </c>
      <c r="Q14" s="67">
        <v>11.67</v>
      </c>
      <c r="R14" s="103">
        <v>1.2E-2</v>
      </c>
      <c r="S14" s="103">
        <v>2.8000000000000001E-2</v>
      </c>
      <c r="T14" s="67">
        <v>0.76500000000000001</v>
      </c>
      <c r="U14" s="67">
        <v>5.56</v>
      </c>
      <c r="V14" s="104" t="b">
        <f t="shared" si="2"/>
        <v>1</v>
      </c>
      <c r="W14" s="104" t="s">
        <v>16</v>
      </c>
      <c r="X14" s="104">
        <f t="shared" si="3"/>
        <v>2.8000000000000003</v>
      </c>
      <c r="Y14" s="104">
        <f t="shared" si="4"/>
        <v>2.8000000000000003</v>
      </c>
      <c r="Z14" s="104" t="str">
        <f t="shared" si="5"/>
        <v/>
      </c>
      <c r="AA14" s="104" t="str">
        <f t="shared" si="0"/>
        <v/>
      </c>
      <c r="AB14" s="104" t="str">
        <f t="shared" si="0"/>
        <v/>
      </c>
      <c r="AC14" s="104" t="str">
        <f t="shared" si="0"/>
        <v/>
      </c>
      <c r="AD14" s="104" t="str">
        <f t="shared" si="0"/>
        <v/>
      </c>
      <c r="AE14" s="104" t="str">
        <f t="shared" si="0"/>
        <v/>
      </c>
      <c r="AF14" s="104" t="str">
        <f t="shared" si="0"/>
        <v/>
      </c>
      <c r="AG14" s="104" t="str">
        <f t="shared" si="0"/>
        <v/>
      </c>
      <c r="AH14" s="104" t="str">
        <f t="shared" si="0"/>
        <v/>
      </c>
      <c r="AI14" s="104"/>
      <c r="AJ14" s="104">
        <f t="shared" si="6"/>
        <v>1.5881274455002797E-2</v>
      </c>
      <c r="AK14" s="104">
        <f t="shared" si="7"/>
        <v>1.5881274455002797E-2</v>
      </c>
      <c r="AL14" s="104" t="str">
        <f t="shared" si="1"/>
        <v/>
      </c>
      <c r="AM14" s="104" t="str">
        <f t="shared" si="1"/>
        <v/>
      </c>
      <c r="AN14" s="104" t="str">
        <f t="shared" si="1"/>
        <v/>
      </c>
      <c r="AO14" s="104" t="str">
        <f t="shared" si="1"/>
        <v/>
      </c>
      <c r="AP14" s="104" t="str">
        <f t="shared" si="1"/>
        <v/>
      </c>
      <c r="AQ14" s="104" t="str">
        <f t="shared" si="1"/>
        <v/>
      </c>
      <c r="AR14" s="104" t="str">
        <f t="shared" si="1"/>
        <v/>
      </c>
      <c r="AS14" s="104" t="str">
        <f t="shared" si="1"/>
        <v/>
      </c>
      <c r="AT14" s="104" t="str">
        <f t="shared" si="1"/>
        <v/>
      </c>
      <c r="AU14" s="104"/>
      <c r="AV14" s="105"/>
      <c r="AW14" s="105"/>
      <c r="AX14" s="105"/>
      <c r="AY14" s="105"/>
      <c r="AZ14" s="105"/>
      <c r="BA14" s="106"/>
      <c r="BB14" s="104"/>
      <c r="BC14" s="105"/>
      <c r="BD14" s="104"/>
      <c r="BE14" s="107"/>
      <c r="BF14" s="105"/>
      <c r="BG14" s="105"/>
      <c r="BH14" s="105"/>
      <c r="BI14" s="105"/>
      <c r="BJ14" s="67">
        <v>40</v>
      </c>
      <c r="BK14" s="108">
        <v>13.667999999999999</v>
      </c>
      <c r="BL14" s="109">
        <v>42.784520829999998</v>
      </c>
      <c r="BM14" s="109">
        <v>-82.037179699999996</v>
      </c>
      <c r="BN14" s="110" t="s">
        <v>7163</v>
      </c>
      <c r="BO14" s="106">
        <v>273.10000000000002</v>
      </c>
      <c r="BP14" s="105" t="s">
        <v>3290</v>
      </c>
      <c r="BQ14" s="105" t="s">
        <v>5678</v>
      </c>
      <c r="BR14" s="110"/>
      <c r="BS14" s="110">
        <v>12</v>
      </c>
      <c r="BT14" s="111" t="s">
        <v>7794</v>
      </c>
      <c r="BU14" s="110">
        <v>7</v>
      </c>
      <c r="BV14" s="110">
        <v>8</v>
      </c>
      <c r="BW14" s="105" t="s">
        <v>7784</v>
      </c>
      <c r="BX14" s="104">
        <v>5.56</v>
      </c>
      <c r="BY14" s="105"/>
      <c r="BZ14" s="106">
        <f t="shared" si="8"/>
        <v>2.8000000000000003</v>
      </c>
      <c r="CA14" s="104" t="str">
        <f t="shared" si="9"/>
        <v>Matched</v>
      </c>
      <c r="CB14" s="104">
        <f t="shared" si="10"/>
        <v>1.5881274455002797E-2</v>
      </c>
      <c r="CC14" s="105"/>
      <c r="CD14" s="105"/>
      <c r="CE14" s="105"/>
      <c r="CF14" s="105"/>
    </row>
    <row r="15" spans="1:84" hidden="1" x14ac:dyDescent="0.35">
      <c r="A15" s="67">
        <v>41</v>
      </c>
      <c r="B15" s="67">
        <v>14.086</v>
      </c>
      <c r="C15" s="67" t="s">
        <v>7344</v>
      </c>
      <c r="D15" s="67" t="s">
        <v>3290</v>
      </c>
      <c r="E15" s="67" t="s">
        <v>5677</v>
      </c>
      <c r="F15" s="102">
        <v>12</v>
      </c>
      <c r="G15" s="102">
        <v>8</v>
      </c>
      <c r="H15" s="102">
        <v>8</v>
      </c>
      <c r="I15" s="102"/>
      <c r="J15" s="67"/>
      <c r="K15" s="67" t="s">
        <v>5678</v>
      </c>
      <c r="L15" s="67" t="s">
        <v>3314</v>
      </c>
      <c r="M15" s="67" t="s">
        <v>3293</v>
      </c>
      <c r="N15" s="67"/>
      <c r="O15" s="67"/>
      <c r="P15" s="67">
        <v>12.45</v>
      </c>
      <c r="Q15" s="67">
        <v>12.45</v>
      </c>
      <c r="R15" s="103">
        <v>1E-3</v>
      </c>
      <c r="S15" s="103">
        <v>4.0000000000000001E-3</v>
      </c>
      <c r="T15" s="67">
        <v>0.79200000000000004</v>
      </c>
      <c r="U15" s="67">
        <v>5.56</v>
      </c>
      <c r="V15" s="104" t="b">
        <f t="shared" si="2"/>
        <v>1</v>
      </c>
      <c r="W15" s="104" t="s">
        <v>16</v>
      </c>
      <c r="X15" s="104">
        <f t="shared" si="3"/>
        <v>0.4</v>
      </c>
      <c r="Y15" s="104">
        <f t="shared" si="4"/>
        <v>0.4</v>
      </c>
      <c r="Z15" s="104" t="str">
        <f t="shared" si="5"/>
        <v/>
      </c>
      <c r="AA15" s="104" t="str">
        <f t="shared" si="0"/>
        <v/>
      </c>
      <c r="AB15" s="104" t="str">
        <f t="shared" si="0"/>
        <v/>
      </c>
      <c r="AC15" s="104" t="str">
        <f t="shared" si="0"/>
        <v/>
      </c>
      <c r="AD15" s="104" t="str">
        <f t="shared" si="0"/>
        <v/>
      </c>
      <c r="AE15" s="104" t="str">
        <f t="shared" si="0"/>
        <v/>
      </c>
      <c r="AF15" s="104" t="str">
        <f t="shared" si="0"/>
        <v/>
      </c>
      <c r="AG15" s="104" t="str">
        <f t="shared" si="0"/>
        <v/>
      </c>
      <c r="AH15" s="104" t="str">
        <f t="shared" si="0"/>
        <v/>
      </c>
      <c r="AI15" s="104"/>
      <c r="AJ15" s="104">
        <f t="shared" si="6"/>
        <v>2.2687534935718276E-3</v>
      </c>
      <c r="AK15" s="104">
        <f t="shared" si="7"/>
        <v>2.2687534935718276E-3</v>
      </c>
      <c r="AL15" s="104" t="str">
        <f t="shared" si="1"/>
        <v/>
      </c>
      <c r="AM15" s="104" t="str">
        <f t="shared" si="1"/>
        <v/>
      </c>
      <c r="AN15" s="104" t="str">
        <f t="shared" si="1"/>
        <v/>
      </c>
      <c r="AO15" s="104" t="str">
        <f t="shared" si="1"/>
        <v/>
      </c>
      <c r="AP15" s="104" t="str">
        <f t="shared" si="1"/>
        <v/>
      </c>
      <c r="AQ15" s="104" t="str">
        <f t="shared" si="1"/>
        <v/>
      </c>
      <c r="AR15" s="104" t="str">
        <f t="shared" si="1"/>
        <v/>
      </c>
      <c r="AS15" s="104" t="str">
        <f t="shared" si="1"/>
        <v/>
      </c>
      <c r="AT15" s="104" t="str">
        <f t="shared" si="1"/>
        <v/>
      </c>
      <c r="AU15" s="104"/>
      <c r="AV15" s="105"/>
      <c r="AW15" s="105"/>
      <c r="AX15" s="105"/>
      <c r="AY15" s="105"/>
      <c r="AZ15" s="105"/>
      <c r="BA15" s="106"/>
      <c r="BB15" s="104"/>
      <c r="BC15" s="105"/>
      <c r="BD15" s="104"/>
      <c r="BE15" s="107"/>
      <c r="BF15" s="105"/>
      <c r="BG15" s="105"/>
      <c r="BH15" s="105"/>
      <c r="BI15" s="105"/>
      <c r="BJ15" s="67">
        <v>41</v>
      </c>
      <c r="BK15" s="108">
        <v>14.086</v>
      </c>
      <c r="BL15" s="109">
        <v>42.784517059999999</v>
      </c>
      <c r="BM15" s="109">
        <v>-82.037179780000002</v>
      </c>
      <c r="BN15" s="110" t="s">
        <v>7163</v>
      </c>
      <c r="BO15" s="106">
        <v>273.10000000000002</v>
      </c>
      <c r="BP15" s="105" t="s">
        <v>3290</v>
      </c>
      <c r="BQ15" s="105" t="s">
        <v>5678</v>
      </c>
      <c r="BR15" s="110"/>
      <c r="BS15" s="110">
        <v>12</v>
      </c>
      <c r="BT15" s="111" t="s">
        <v>7355</v>
      </c>
      <c r="BU15" s="110">
        <v>8</v>
      </c>
      <c r="BV15" s="110">
        <v>8</v>
      </c>
      <c r="BW15" s="105" t="s">
        <v>7784</v>
      </c>
      <c r="BX15" s="104">
        <v>5.56</v>
      </c>
      <c r="BY15" s="105"/>
      <c r="BZ15" s="106">
        <f t="shared" si="8"/>
        <v>0.4</v>
      </c>
      <c r="CA15" s="104" t="str">
        <f t="shared" si="9"/>
        <v>Matched</v>
      </c>
      <c r="CB15" s="104">
        <f t="shared" si="10"/>
        <v>2.2687534935718276E-3</v>
      </c>
      <c r="CC15" s="105"/>
      <c r="CD15" s="105"/>
      <c r="CE15" s="105"/>
      <c r="CF15" s="105"/>
    </row>
    <row r="16" spans="1:84" hidden="1" x14ac:dyDescent="0.35">
      <c r="A16" s="67">
        <v>42</v>
      </c>
      <c r="B16" s="67">
        <v>14.138999999999999</v>
      </c>
      <c r="C16" s="67" t="s">
        <v>7345</v>
      </c>
      <c r="D16" s="67" t="s">
        <v>3290</v>
      </c>
      <c r="E16" s="67" t="s">
        <v>5677</v>
      </c>
      <c r="F16" s="102">
        <v>11</v>
      </c>
      <c r="G16" s="102">
        <v>7</v>
      </c>
      <c r="H16" s="102">
        <v>9</v>
      </c>
      <c r="I16" s="102"/>
      <c r="J16" s="67"/>
      <c r="K16" s="67" t="s">
        <v>5678</v>
      </c>
      <c r="L16" s="67" t="s">
        <v>3315</v>
      </c>
      <c r="M16" s="67" t="s">
        <v>3293</v>
      </c>
      <c r="N16" s="67"/>
      <c r="O16" s="67"/>
      <c r="P16" s="67">
        <v>11.05</v>
      </c>
      <c r="Q16" s="67">
        <v>11.05</v>
      </c>
      <c r="R16" s="103">
        <v>8.9999999999999993E-3</v>
      </c>
      <c r="S16" s="103">
        <v>0.02</v>
      </c>
      <c r="T16" s="67">
        <v>0.78600000000000003</v>
      </c>
      <c r="U16" s="67">
        <v>5.56</v>
      </c>
      <c r="V16" s="104" t="b">
        <f t="shared" si="2"/>
        <v>1</v>
      </c>
      <c r="W16" s="104" t="s">
        <v>16</v>
      </c>
      <c r="X16" s="104">
        <f t="shared" si="3"/>
        <v>2</v>
      </c>
      <c r="Y16" s="104">
        <f t="shared" si="4"/>
        <v>2</v>
      </c>
      <c r="Z16" s="104" t="str">
        <f t="shared" si="5"/>
        <v/>
      </c>
      <c r="AA16" s="104" t="str">
        <f t="shared" si="0"/>
        <v/>
      </c>
      <c r="AB16" s="104" t="str">
        <f t="shared" si="0"/>
        <v/>
      </c>
      <c r="AC16" s="104" t="str">
        <f t="shared" si="0"/>
        <v/>
      </c>
      <c r="AD16" s="104" t="str">
        <f t="shared" si="0"/>
        <v/>
      </c>
      <c r="AE16" s="104" t="str">
        <f t="shared" si="0"/>
        <v/>
      </c>
      <c r="AF16" s="104" t="str">
        <f t="shared" si="0"/>
        <v/>
      </c>
      <c r="AG16" s="104" t="str">
        <f t="shared" si="0"/>
        <v/>
      </c>
      <c r="AH16" s="104" t="str">
        <f t="shared" si="0"/>
        <v/>
      </c>
      <c r="AI16" s="104"/>
      <c r="AJ16" s="104">
        <f t="shared" si="6"/>
        <v>1.1343767467859138E-2</v>
      </c>
      <c r="AK16" s="104">
        <f t="shared" si="7"/>
        <v>1.1343767467859138E-2</v>
      </c>
      <c r="AL16" s="104" t="str">
        <f t="shared" si="1"/>
        <v/>
      </c>
      <c r="AM16" s="104" t="str">
        <f t="shared" si="1"/>
        <v/>
      </c>
      <c r="AN16" s="104" t="str">
        <f t="shared" si="1"/>
        <v/>
      </c>
      <c r="AO16" s="104" t="str">
        <f t="shared" si="1"/>
        <v/>
      </c>
      <c r="AP16" s="104" t="str">
        <f t="shared" si="1"/>
        <v/>
      </c>
      <c r="AQ16" s="104" t="str">
        <f t="shared" si="1"/>
        <v/>
      </c>
      <c r="AR16" s="104" t="str">
        <f t="shared" si="1"/>
        <v/>
      </c>
      <c r="AS16" s="104" t="str">
        <f t="shared" si="1"/>
        <v/>
      </c>
      <c r="AT16" s="104" t="str">
        <f t="shared" si="1"/>
        <v/>
      </c>
      <c r="AU16" s="104"/>
      <c r="AV16" s="105"/>
      <c r="AW16" s="105"/>
      <c r="AX16" s="105"/>
      <c r="AY16" s="105"/>
      <c r="AZ16" s="105"/>
      <c r="BA16" s="106"/>
      <c r="BB16" s="104"/>
      <c r="BC16" s="105"/>
      <c r="BD16" s="104"/>
      <c r="BE16" s="107"/>
      <c r="BF16" s="105"/>
      <c r="BG16" s="105"/>
      <c r="BH16" s="105"/>
      <c r="BI16" s="105"/>
      <c r="BJ16" s="67">
        <v>42</v>
      </c>
      <c r="BK16" s="108">
        <v>14.138999999999999</v>
      </c>
      <c r="BL16" s="109">
        <v>42.784516570000001</v>
      </c>
      <c r="BM16" s="109">
        <v>-82.037179789999996</v>
      </c>
      <c r="BN16" s="110" t="s">
        <v>7163</v>
      </c>
      <c r="BO16" s="106">
        <v>273.10000000000002</v>
      </c>
      <c r="BP16" s="105" t="s">
        <v>3290</v>
      </c>
      <c r="BQ16" s="105" t="s">
        <v>5678</v>
      </c>
      <c r="BR16" s="110"/>
      <c r="BS16" s="110">
        <v>11</v>
      </c>
      <c r="BT16" s="111" t="s">
        <v>7331</v>
      </c>
      <c r="BU16" s="110">
        <v>7</v>
      </c>
      <c r="BV16" s="110">
        <v>9</v>
      </c>
      <c r="BW16" s="105" t="s">
        <v>7784</v>
      </c>
      <c r="BX16" s="104">
        <v>5.56</v>
      </c>
      <c r="BY16" s="105"/>
      <c r="BZ16" s="106">
        <f t="shared" si="8"/>
        <v>2</v>
      </c>
      <c r="CA16" s="104" t="str">
        <f t="shared" si="9"/>
        <v>Matched</v>
      </c>
      <c r="CB16" s="104">
        <f t="shared" si="10"/>
        <v>1.1343767467859138E-2</v>
      </c>
      <c r="CC16" s="105"/>
      <c r="CD16" s="105"/>
      <c r="CE16" s="105"/>
      <c r="CF16" s="105"/>
    </row>
    <row r="17" spans="1:84" hidden="1" x14ac:dyDescent="0.35">
      <c r="A17" s="67">
        <v>43</v>
      </c>
      <c r="B17" s="67">
        <v>14.654</v>
      </c>
      <c r="C17" s="67" t="s">
        <v>7346</v>
      </c>
      <c r="D17" s="67" t="s">
        <v>3290</v>
      </c>
      <c r="E17" s="67" t="s">
        <v>5677</v>
      </c>
      <c r="F17" s="102">
        <v>13</v>
      </c>
      <c r="G17" s="102">
        <v>8</v>
      </c>
      <c r="H17" s="102">
        <v>11</v>
      </c>
      <c r="I17" s="102"/>
      <c r="J17" s="67"/>
      <c r="K17" s="67" t="s">
        <v>5683</v>
      </c>
      <c r="L17" s="67" t="s">
        <v>3316</v>
      </c>
      <c r="M17" s="67" t="s">
        <v>3293</v>
      </c>
      <c r="N17" s="67"/>
      <c r="O17" s="67"/>
      <c r="P17" s="67">
        <v>12.84</v>
      </c>
      <c r="Q17" s="67">
        <v>12.84</v>
      </c>
      <c r="R17" s="103">
        <v>1.4E-2</v>
      </c>
      <c r="S17" s="103">
        <v>3.6999999999999998E-2</v>
      </c>
      <c r="T17" s="67">
        <v>0.71699999999999997</v>
      </c>
      <c r="U17" s="67">
        <v>5.56</v>
      </c>
      <c r="V17" s="104" t="b">
        <f t="shared" si="2"/>
        <v>1</v>
      </c>
      <c r="W17" s="104" t="s">
        <v>16</v>
      </c>
      <c r="X17" s="104">
        <f t="shared" si="3"/>
        <v>3.6999999999999997</v>
      </c>
      <c r="Y17" s="104">
        <f t="shared" si="4"/>
        <v>3.6999999999999997</v>
      </c>
      <c r="Z17" s="104" t="str">
        <f t="shared" si="5"/>
        <v/>
      </c>
      <c r="AA17" s="104" t="str">
        <f t="shared" si="0"/>
        <v/>
      </c>
      <c r="AB17" s="104" t="str">
        <f t="shared" si="0"/>
        <v/>
      </c>
      <c r="AC17" s="104" t="str">
        <f t="shared" si="0"/>
        <v/>
      </c>
      <c r="AD17" s="104" t="str">
        <f t="shared" si="0"/>
        <v/>
      </c>
      <c r="AE17" s="104" t="str">
        <f t="shared" si="0"/>
        <v/>
      </c>
      <c r="AF17" s="104" t="str">
        <f t="shared" si="0"/>
        <v/>
      </c>
      <c r="AG17" s="104" t="str">
        <f t="shared" si="0"/>
        <v/>
      </c>
      <c r="AH17" s="104" t="str">
        <f t="shared" si="0"/>
        <v/>
      </c>
      <c r="AI17" s="104"/>
      <c r="AJ17" s="104">
        <f t="shared" si="6"/>
        <v>2.0985969815539407E-2</v>
      </c>
      <c r="AK17" s="104">
        <f t="shared" si="7"/>
        <v>2.0985969815539407E-2</v>
      </c>
      <c r="AL17" s="104" t="str">
        <f t="shared" si="1"/>
        <v/>
      </c>
      <c r="AM17" s="104" t="str">
        <f t="shared" si="1"/>
        <v/>
      </c>
      <c r="AN17" s="104" t="str">
        <f t="shared" si="1"/>
        <v/>
      </c>
      <c r="AO17" s="104" t="str">
        <f t="shared" si="1"/>
        <v/>
      </c>
      <c r="AP17" s="104" t="str">
        <f t="shared" si="1"/>
        <v/>
      </c>
      <c r="AQ17" s="104" t="str">
        <f t="shared" si="1"/>
        <v/>
      </c>
      <c r="AR17" s="104" t="str">
        <f t="shared" si="1"/>
        <v/>
      </c>
      <c r="AS17" s="104" t="str">
        <f t="shared" si="1"/>
        <v/>
      </c>
      <c r="AT17" s="104" t="str">
        <f t="shared" si="1"/>
        <v/>
      </c>
      <c r="AU17" s="104"/>
      <c r="AV17" s="105"/>
      <c r="AW17" s="105"/>
      <c r="AX17" s="105"/>
      <c r="AY17" s="105"/>
      <c r="AZ17" s="105"/>
      <c r="BA17" s="106"/>
      <c r="BB17" s="104"/>
      <c r="BC17" s="105"/>
      <c r="BD17" s="104"/>
      <c r="BE17" s="107"/>
      <c r="BF17" s="105"/>
      <c r="BG17" s="105"/>
      <c r="BH17" s="105"/>
      <c r="BI17" s="105"/>
      <c r="BJ17" s="67">
        <v>43</v>
      </c>
      <c r="BK17" s="108">
        <v>14.654</v>
      </c>
      <c r="BL17" s="109">
        <v>42.78451192</v>
      </c>
      <c r="BM17" s="109">
        <v>-82.037179899999998</v>
      </c>
      <c r="BN17" s="110" t="s">
        <v>7163</v>
      </c>
      <c r="BO17" s="106">
        <v>273.10000000000002</v>
      </c>
      <c r="BP17" s="105" t="s">
        <v>3290</v>
      </c>
      <c r="BQ17" s="105" t="s">
        <v>5683</v>
      </c>
      <c r="BR17" s="110"/>
      <c r="BS17" s="110">
        <v>13</v>
      </c>
      <c r="BT17" s="111" t="s">
        <v>7795</v>
      </c>
      <c r="BU17" s="110">
        <v>8</v>
      </c>
      <c r="BV17" s="110">
        <v>11</v>
      </c>
      <c r="BW17" s="105" t="s">
        <v>7784</v>
      </c>
      <c r="BX17" s="104">
        <v>5.56</v>
      </c>
      <c r="BY17" s="105"/>
      <c r="BZ17" s="106">
        <f t="shared" si="8"/>
        <v>3.6999999999999997</v>
      </c>
      <c r="CA17" s="104" t="str">
        <f t="shared" si="9"/>
        <v>Matched</v>
      </c>
      <c r="CB17" s="104">
        <f t="shared" si="10"/>
        <v>2.0985969815539407E-2</v>
      </c>
      <c r="CC17" s="105"/>
      <c r="CD17" s="105"/>
      <c r="CE17" s="105"/>
      <c r="CF17" s="105"/>
    </row>
    <row r="18" spans="1:84" hidden="1" x14ac:dyDescent="0.35">
      <c r="A18" s="67">
        <v>44</v>
      </c>
      <c r="B18" s="67">
        <v>14.759</v>
      </c>
      <c r="C18" s="67" t="s">
        <v>7344</v>
      </c>
      <c r="D18" s="67" t="s">
        <v>3290</v>
      </c>
      <c r="E18" s="67" t="s">
        <v>5677</v>
      </c>
      <c r="F18" s="102">
        <v>12</v>
      </c>
      <c r="G18" s="102">
        <v>10</v>
      </c>
      <c r="H18" s="102">
        <v>9</v>
      </c>
      <c r="I18" s="102"/>
      <c r="J18" s="67"/>
      <c r="K18" s="67" t="s">
        <v>5678</v>
      </c>
      <c r="L18" s="67" t="s">
        <v>3317</v>
      </c>
      <c r="M18" s="67" t="s">
        <v>3293</v>
      </c>
      <c r="N18" s="67"/>
      <c r="O18" s="67"/>
      <c r="P18" s="67">
        <v>11.77</v>
      </c>
      <c r="Q18" s="67">
        <v>11.77</v>
      </c>
      <c r="R18" s="103">
        <v>0.02</v>
      </c>
      <c r="S18" s="103">
        <v>3.9E-2</v>
      </c>
      <c r="T18" s="67">
        <v>0.78</v>
      </c>
      <c r="U18" s="67">
        <v>5.56</v>
      </c>
      <c r="V18" s="104" t="b">
        <f t="shared" si="2"/>
        <v>1</v>
      </c>
      <c r="W18" s="104" t="s">
        <v>16</v>
      </c>
      <c r="X18" s="104">
        <f t="shared" si="3"/>
        <v>3.9</v>
      </c>
      <c r="Y18" s="104">
        <f t="shared" si="4"/>
        <v>3.9</v>
      </c>
      <c r="Z18" s="104" t="str">
        <f t="shared" si="5"/>
        <v/>
      </c>
      <c r="AA18" s="104" t="str">
        <f t="shared" si="5"/>
        <v/>
      </c>
      <c r="AB18" s="104" t="str">
        <f t="shared" ref="Z3:AH40" si="11">IF(AB$1=$W18,$X18,"")</f>
        <v/>
      </c>
      <c r="AC18" s="104" t="str">
        <f t="shared" si="11"/>
        <v/>
      </c>
      <c r="AD18" s="104" t="str">
        <f t="shared" si="11"/>
        <v/>
      </c>
      <c r="AE18" s="104" t="str">
        <f t="shared" si="11"/>
        <v/>
      </c>
      <c r="AF18" s="104" t="str">
        <f t="shared" si="11"/>
        <v/>
      </c>
      <c r="AG18" s="104" t="str">
        <f t="shared" si="11"/>
        <v/>
      </c>
      <c r="AH18" s="104" t="str">
        <f t="shared" si="11"/>
        <v/>
      </c>
      <c r="AI18" s="104"/>
      <c r="AJ18" s="104">
        <f t="shared" si="6"/>
        <v>2.2120346562325321E-2</v>
      </c>
      <c r="AK18" s="104">
        <f t="shared" si="7"/>
        <v>2.2120346562325321E-2</v>
      </c>
      <c r="AL18" s="104" t="str">
        <f t="shared" si="7"/>
        <v/>
      </c>
      <c r="AM18" s="104" t="str">
        <f t="shared" si="7"/>
        <v/>
      </c>
      <c r="AN18" s="104" t="str">
        <f t="shared" si="7"/>
        <v/>
      </c>
      <c r="AO18" s="104" t="str">
        <f t="shared" si="7"/>
        <v/>
      </c>
      <c r="AP18" s="104" t="str">
        <f t="shared" si="7"/>
        <v/>
      </c>
      <c r="AQ18" s="104" t="str">
        <f t="shared" si="7"/>
        <v/>
      </c>
      <c r="AR18" s="104" t="str">
        <f t="shared" si="7"/>
        <v/>
      </c>
      <c r="AS18" s="104" t="str">
        <f t="shared" si="7"/>
        <v/>
      </c>
      <c r="AT18" s="104" t="str">
        <f t="shared" si="7"/>
        <v/>
      </c>
      <c r="AU18" s="104"/>
      <c r="AV18" s="105"/>
      <c r="AW18" s="105"/>
      <c r="AX18" s="105"/>
      <c r="AY18" s="105"/>
      <c r="AZ18" s="105"/>
      <c r="BA18" s="106"/>
      <c r="BB18" s="104"/>
      <c r="BC18" s="105"/>
      <c r="BD18" s="104"/>
      <c r="BE18" s="107"/>
      <c r="BF18" s="105"/>
      <c r="BG18" s="105"/>
      <c r="BH18" s="105"/>
      <c r="BI18" s="105"/>
      <c r="BJ18" s="67">
        <v>44</v>
      </c>
      <c r="BK18" s="108">
        <v>14.759</v>
      </c>
      <c r="BL18" s="109">
        <v>42.78451098</v>
      </c>
      <c r="BM18" s="109">
        <v>-82.03717992</v>
      </c>
      <c r="BN18" s="110" t="s">
        <v>7163</v>
      </c>
      <c r="BO18" s="106">
        <v>273.10000000000002</v>
      </c>
      <c r="BP18" s="105" t="s">
        <v>3290</v>
      </c>
      <c r="BQ18" s="105" t="s">
        <v>5678</v>
      </c>
      <c r="BR18" s="110"/>
      <c r="BS18" s="110">
        <v>12</v>
      </c>
      <c r="BT18" s="111" t="s">
        <v>7796</v>
      </c>
      <c r="BU18" s="110">
        <v>10</v>
      </c>
      <c r="BV18" s="110">
        <v>9</v>
      </c>
      <c r="BW18" s="105" t="s">
        <v>7784</v>
      </c>
      <c r="BX18" s="104">
        <v>5.56</v>
      </c>
      <c r="BY18" s="105"/>
      <c r="BZ18" s="106">
        <f t="shared" si="8"/>
        <v>3.9</v>
      </c>
      <c r="CA18" s="104" t="str">
        <f t="shared" si="9"/>
        <v>Matched</v>
      </c>
      <c r="CB18" s="104">
        <f t="shared" si="10"/>
        <v>2.2120346562325321E-2</v>
      </c>
      <c r="CC18" s="105"/>
      <c r="CD18" s="105"/>
      <c r="CE18" s="105"/>
      <c r="CF18" s="105"/>
    </row>
    <row r="19" spans="1:84" hidden="1" x14ac:dyDescent="0.35">
      <c r="A19" s="67">
        <v>45</v>
      </c>
      <c r="B19" s="67">
        <v>14.781000000000001</v>
      </c>
      <c r="C19" s="67" t="s">
        <v>7347</v>
      </c>
      <c r="D19" s="67" t="s">
        <v>3290</v>
      </c>
      <c r="E19" s="67" t="s">
        <v>5677</v>
      </c>
      <c r="F19" s="102">
        <v>13</v>
      </c>
      <c r="G19" s="102">
        <v>9</v>
      </c>
      <c r="H19" s="102">
        <v>10</v>
      </c>
      <c r="I19" s="102"/>
      <c r="J19" s="67"/>
      <c r="K19" s="67" t="s">
        <v>5678</v>
      </c>
      <c r="L19" s="67" t="s">
        <v>3318</v>
      </c>
      <c r="M19" s="67" t="s">
        <v>3293</v>
      </c>
      <c r="N19" s="67"/>
      <c r="O19" s="67"/>
      <c r="P19" s="67">
        <v>13.14</v>
      </c>
      <c r="Q19" s="67">
        <v>13.14</v>
      </c>
      <c r="R19" s="103">
        <v>8.0000000000000002E-3</v>
      </c>
      <c r="S19" s="103">
        <v>0.02</v>
      </c>
      <c r="T19" s="67">
        <v>0.78</v>
      </c>
      <c r="U19" s="67">
        <v>5.56</v>
      </c>
      <c r="V19" s="104" t="b">
        <f t="shared" si="2"/>
        <v>1</v>
      </c>
      <c r="W19" s="104" t="s">
        <v>16</v>
      </c>
      <c r="X19" s="104">
        <f t="shared" si="3"/>
        <v>2</v>
      </c>
      <c r="Y19" s="104">
        <f t="shared" si="4"/>
        <v>2</v>
      </c>
      <c r="Z19" s="104" t="str">
        <f t="shared" si="5"/>
        <v/>
      </c>
      <c r="AA19" s="104" t="str">
        <f t="shared" si="5"/>
        <v/>
      </c>
      <c r="AB19" s="104" t="str">
        <f t="shared" si="11"/>
        <v/>
      </c>
      <c r="AC19" s="104" t="str">
        <f t="shared" si="11"/>
        <v/>
      </c>
      <c r="AD19" s="104" t="str">
        <f t="shared" si="11"/>
        <v/>
      </c>
      <c r="AE19" s="104" t="str">
        <f t="shared" si="11"/>
        <v/>
      </c>
      <c r="AF19" s="104" t="str">
        <f t="shared" si="11"/>
        <v/>
      </c>
      <c r="AG19" s="104" t="str">
        <f t="shared" si="11"/>
        <v/>
      </c>
      <c r="AH19" s="104" t="str">
        <f t="shared" si="11"/>
        <v/>
      </c>
      <c r="AI19" s="104"/>
      <c r="AJ19" s="104">
        <f t="shared" si="6"/>
        <v>1.1343767467859138E-2</v>
      </c>
      <c r="AK19" s="104">
        <f t="shared" si="7"/>
        <v>1.1343767467859138E-2</v>
      </c>
      <c r="AL19" s="104" t="str">
        <f t="shared" si="7"/>
        <v/>
      </c>
      <c r="AM19" s="104" t="str">
        <f t="shared" si="7"/>
        <v/>
      </c>
      <c r="AN19" s="104" t="str">
        <f t="shared" si="7"/>
        <v/>
      </c>
      <c r="AO19" s="104" t="str">
        <f t="shared" si="7"/>
        <v/>
      </c>
      <c r="AP19" s="104" t="str">
        <f t="shared" si="7"/>
        <v/>
      </c>
      <c r="AQ19" s="104" t="str">
        <f t="shared" si="7"/>
        <v/>
      </c>
      <c r="AR19" s="104" t="str">
        <f t="shared" si="7"/>
        <v/>
      </c>
      <c r="AS19" s="104" t="str">
        <f t="shared" si="7"/>
        <v/>
      </c>
      <c r="AT19" s="104" t="str">
        <f t="shared" si="7"/>
        <v/>
      </c>
      <c r="AU19" s="104"/>
      <c r="AV19" s="105"/>
      <c r="AW19" s="105"/>
      <c r="AX19" s="105"/>
      <c r="AY19" s="105"/>
      <c r="AZ19" s="105"/>
      <c r="BA19" s="106"/>
      <c r="BB19" s="104"/>
      <c r="BC19" s="105"/>
      <c r="BD19" s="104"/>
      <c r="BE19" s="107"/>
      <c r="BF19" s="105"/>
      <c r="BG19" s="105"/>
      <c r="BH19" s="105"/>
      <c r="BI19" s="105"/>
      <c r="BJ19" s="67">
        <v>45</v>
      </c>
      <c r="BK19" s="108">
        <v>14.781000000000001</v>
      </c>
      <c r="BL19" s="109">
        <v>42.784510779999998</v>
      </c>
      <c r="BM19" s="109">
        <v>-82.03717992</v>
      </c>
      <c r="BN19" s="110" t="s">
        <v>7163</v>
      </c>
      <c r="BO19" s="106">
        <v>273.10000000000002</v>
      </c>
      <c r="BP19" s="105" t="s">
        <v>3290</v>
      </c>
      <c r="BQ19" s="105" t="s">
        <v>5678</v>
      </c>
      <c r="BR19" s="110"/>
      <c r="BS19" s="110">
        <v>13</v>
      </c>
      <c r="BT19" s="111" t="s">
        <v>7558</v>
      </c>
      <c r="BU19" s="110">
        <v>9</v>
      </c>
      <c r="BV19" s="110">
        <v>10</v>
      </c>
      <c r="BW19" s="105" t="s">
        <v>7784</v>
      </c>
      <c r="BX19" s="104">
        <v>5.56</v>
      </c>
      <c r="BY19" s="105"/>
      <c r="BZ19" s="106">
        <f t="shared" si="8"/>
        <v>2</v>
      </c>
      <c r="CA19" s="104" t="str">
        <f t="shared" si="9"/>
        <v>Matched</v>
      </c>
      <c r="CB19" s="104">
        <f t="shared" si="10"/>
        <v>1.1343767467859138E-2</v>
      </c>
      <c r="CC19" s="105"/>
      <c r="CD19" s="105"/>
      <c r="CE19" s="105"/>
      <c r="CF19" s="105"/>
    </row>
    <row r="20" spans="1:84" hidden="1" x14ac:dyDescent="0.35">
      <c r="A20" s="67">
        <v>46</v>
      </c>
      <c r="B20" s="67">
        <v>14.909000000000001</v>
      </c>
      <c r="C20" s="67" t="s">
        <v>7348</v>
      </c>
      <c r="D20" s="67" t="s">
        <v>3290</v>
      </c>
      <c r="E20" s="67" t="s">
        <v>5677</v>
      </c>
      <c r="F20" s="102">
        <v>13</v>
      </c>
      <c r="G20" s="102">
        <v>7</v>
      </c>
      <c r="H20" s="102">
        <v>9</v>
      </c>
      <c r="I20" s="102"/>
      <c r="J20" s="67"/>
      <c r="K20" s="67" t="s">
        <v>5678</v>
      </c>
      <c r="L20" s="67" t="s">
        <v>3319</v>
      </c>
      <c r="M20" s="67" t="s">
        <v>3293</v>
      </c>
      <c r="N20" s="67"/>
      <c r="O20" s="67"/>
      <c r="P20" s="67">
        <v>13.29</v>
      </c>
      <c r="Q20" s="67">
        <v>13.29</v>
      </c>
      <c r="R20" s="103">
        <v>1.7999999999999999E-2</v>
      </c>
      <c r="S20" s="103">
        <v>4.8000000000000001E-2</v>
      </c>
      <c r="T20" s="67">
        <v>0.755</v>
      </c>
      <c r="U20" s="67">
        <v>5.56</v>
      </c>
      <c r="V20" s="104" t="b">
        <f t="shared" si="2"/>
        <v>1</v>
      </c>
      <c r="W20" s="104" t="s">
        <v>16</v>
      </c>
      <c r="X20" s="104">
        <f t="shared" si="3"/>
        <v>4.8</v>
      </c>
      <c r="Y20" s="104">
        <f t="shared" si="4"/>
        <v>4.8</v>
      </c>
      <c r="Z20" s="104" t="str">
        <f t="shared" si="5"/>
        <v/>
      </c>
      <c r="AA20" s="104" t="str">
        <f t="shared" si="5"/>
        <v/>
      </c>
      <c r="AB20" s="104" t="str">
        <f t="shared" si="11"/>
        <v/>
      </c>
      <c r="AC20" s="104" t="str">
        <f t="shared" si="11"/>
        <v/>
      </c>
      <c r="AD20" s="104" t="str">
        <f t="shared" si="11"/>
        <v/>
      </c>
      <c r="AE20" s="104" t="str">
        <f t="shared" si="11"/>
        <v/>
      </c>
      <c r="AF20" s="104" t="str">
        <f t="shared" si="11"/>
        <v/>
      </c>
      <c r="AG20" s="104" t="str">
        <f t="shared" si="11"/>
        <v/>
      </c>
      <c r="AH20" s="104" t="str">
        <f t="shared" si="11"/>
        <v/>
      </c>
      <c r="AI20" s="104"/>
      <c r="AJ20" s="104">
        <f t="shared" si="6"/>
        <v>2.7225041922861935E-2</v>
      </c>
      <c r="AK20" s="104">
        <f t="shared" si="7"/>
        <v>2.7225041922861935E-2</v>
      </c>
      <c r="AL20" s="104" t="str">
        <f t="shared" si="7"/>
        <v/>
      </c>
      <c r="AM20" s="104" t="str">
        <f t="shared" si="7"/>
        <v/>
      </c>
      <c r="AN20" s="104" t="str">
        <f t="shared" si="7"/>
        <v/>
      </c>
      <c r="AO20" s="104" t="str">
        <f t="shared" si="7"/>
        <v/>
      </c>
      <c r="AP20" s="104" t="str">
        <f t="shared" si="7"/>
        <v/>
      </c>
      <c r="AQ20" s="104" t="str">
        <f t="shared" si="7"/>
        <v/>
      </c>
      <c r="AR20" s="104" t="str">
        <f t="shared" si="7"/>
        <v/>
      </c>
      <c r="AS20" s="104" t="str">
        <f t="shared" si="7"/>
        <v/>
      </c>
      <c r="AT20" s="104" t="str">
        <f t="shared" si="7"/>
        <v/>
      </c>
      <c r="AU20" s="104"/>
      <c r="AV20" s="105"/>
      <c r="AW20" s="105"/>
      <c r="AX20" s="105"/>
      <c r="AY20" s="105"/>
      <c r="AZ20" s="105"/>
      <c r="BA20" s="106"/>
      <c r="BB20" s="104"/>
      <c r="BC20" s="105"/>
      <c r="BD20" s="104"/>
      <c r="BE20" s="107"/>
      <c r="BF20" s="105"/>
      <c r="BG20" s="105"/>
      <c r="BH20" s="105"/>
      <c r="BI20" s="105"/>
      <c r="BJ20" s="67">
        <v>46</v>
      </c>
      <c r="BK20" s="108">
        <v>14.909000000000001</v>
      </c>
      <c r="BL20" s="109">
        <v>42.784509620000001</v>
      </c>
      <c r="BM20" s="109">
        <v>-82.037179949999995</v>
      </c>
      <c r="BN20" s="110" t="s">
        <v>7163</v>
      </c>
      <c r="BO20" s="106">
        <v>273.10000000000002</v>
      </c>
      <c r="BP20" s="105" t="s">
        <v>3290</v>
      </c>
      <c r="BQ20" s="105" t="s">
        <v>5678</v>
      </c>
      <c r="BR20" s="110"/>
      <c r="BS20" s="110">
        <v>13</v>
      </c>
      <c r="BT20" s="111" t="s">
        <v>7800</v>
      </c>
      <c r="BU20" s="110">
        <v>7</v>
      </c>
      <c r="BV20" s="110">
        <v>9</v>
      </c>
      <c r="BW20" s="105" t="s">
        <v>7784</v>
      </c>
      <c r="BX20" s="104">
        <v>5.56</v>
      </c>
      <c r="BY20" s="105"/>
      <c r="BZ20" s="106">
        <f t="shared" si="8"/>
        <v>4.8</v>
      </c>
      <c r="CA20" s="104" t="str">
        <f t="shared" si="9"/>
        <v>Matched</v>
      </c>
      <c r="CB20" s="104">
        <f t="shared" si="10"/>
        <v>2.7225041922861935E-2</v>
      </c>
      <c r="CC20" s="105"/>
      <c r="CD20" s="105"/>
      <c r="CE20" s="105"/>
      <c r="CF20" s="105"/>
    </row>
    <row r="21" spans="1:84" hidden="1" x14ac:dyDescent="0.35">
      <c r="A21" s="67">
        <v>47</v>
      </c>
      <c r="B21" s="67">
        <v>15.72</v>
      </c>
      <c r="C21" s="67" t="s">
        <v>7349</v>
      </c>
      <c r="D21" s="67" t="s">
        <v>3290</v>
      </c>
      <c r="E21" s="67" t="s">
        <v>5677</v>
      </c>
      <c r="F21" s="102">
        <v>12</v>
      </c>
      <c r="G21" s="102">
        <v>8</v>
      </c>
      <c r="H21" s="102">
        <v>9</v>
      </c>
      <c r="I21" s="102"/>
      <c r="J21" s="67"/>
      <c r="K21" s="67" t="s">
        <v>5678</v>
      </c>
      <c r="L21" s="67" t="s">
        <v>3322</v>
      </c>
      <c r="M21" s="67" t="s">
        <v>3293</v>
      </c>
      <c r="N21" s="67"/>
      <c r="O21" s="67"/>
      <c r="P21" s="67">
        <v>11.9</v>
      </c>
      <c r="Q21" s="67">
        <v>11.9</v>
      </c>
      <c r="R21" s="103">
        <v>1.7999999999999999E-2</v>
      </c>
      <c r="S21" s="103">
        <v>4.2000000000000003E-2</v>
      </c>
      <c r="T21" s="67">
        <v>0.72899999999999998</v>
      </c>
      <c r="U21" s="67">
        <v>5.56</v>
      </c>
      <c r="V21" s="104" t="b">
        <f t="shared" si="2"/>
        <v>1</v>
      </c>
      <c r="W21" s="104" t="s">
        <v>16</v>
      </c>
      <c r="X21" s="104">
        <f t="shared" si="3"/>
        <v>4.2</v>
      </c>
      <c r="Y21" s="104">
        <f t="shared" si="4"/>
        <v>4.2</v>
      </c>
      <c r="Z21" s="104" t="str">
        <f t="shared" si="5"/>
        <v/>
      </c>
      <c r="AA21" s="104" t="str">
        <f t="shared" si="5"/>
        <v/>
      </c>
      <c r="AB21" s="104" t="str">
        <f t="shared" si="11"/>
        <v/>
      </c>
      <c r="AC21" s="104" t="str">
        <f t="shared" si="11"/>
        <v/>
      </c>
      <c r="AD21" s="104" t="str">
        <f t="shared" si="11"/>
        <v/>
      </c>
      <c r="AE21" s="104" t="str">
        <f t="shared" si="11"/>
        <v/>
      </c>
      <c r="AF21" s="104" t="str">
        <f t="shared" si="11"/>
        <v/>
      </c>
      <c r="AG21" s="104" t="str">
        <f t="shared" si="11"/>
        <v/>
      </c>
      <c r="AH21" s="104" t="str">
        <f t="shared" si="11"/>
        <v/>
      </c>
      <c r="AI21" s="104"/>
      <c r="AJ21" s="104">
        <f t="shared" si="6"/>
        <v>2.3821911682504193E-2</v>
      </c>
      <c r="AK21" s="104">
        <f t="shared" si="7"/>
        <v>2.3821911682504193E-2</v>
      </c>
      <c r="AL21" s="104" t="str">
        <f t="shared" si="7"/>
        <v/>
      </c>
      <c r="AM21" s="104" t="str">
        <f t="shared" si="7"/>
        <v/>
      </c>
      <c r="AN21" s="104" t="str">
        <f t="shared" si="7"/>
        <v/>
      </c>
      <c r="AO21" s="104" t="str">
        <f t="shared" si="7"/>
        <v/>
      </c>
      <c r="AP21" s="104" t="str">
        <f t="shared" si="7"/>
        <v/>
      </c>
      <c r="AQ21" s="104" t="str">
        <f t="shared" si="7"/>
        <v/>
      </c>
      <c r="AR21" s="104" t="str">
        <f t="shared" si="7"/>
        <v/>
      </c>
      <c r="AS21" s="104" t="str">
        <f t="shared" si="7"/>
        <v/>
      </c>
      <c r="AT21" s="104" t="str">
        <f t="shared" si="7"/>
        <v/>
      </c>
      <c r="AU21" s="104"/>
      <c r="AV21" s="105"/>
      <c r="AW21" s="105"/>
      <c r="AX21" s="105"/>
      <c r="AY21" s="105"/>
      <c r="AZ21" s="105"/>
      <c r="BA21" s="106"/>
      <c r="BB21" s="104"/>
      <c r="BC21" s="105"/>
      <c r="BD21" s="104"/>
      <c r="BE21" s="107"/>
      <c r="BF21" s="105"/>
      <c r="BG21" s="105"/>
      <c r="BH21" s="105"/>
      <c r="BI21" s="105"/>
      <c r="BJ21" s="67">
        <v>47</v>
      </c>
      <c r="BK21" s="108">
        <v>15.72</v>
      </c>
      <c r="BL21" s="109">
        <v>42.784502289999999</v>
      </c>
      <c r="BM21" s="109">
        <v>-82.037180120000002</v>
      </c>
      <c r="BN21" s="110" t="s">
        <v>7163</v>
      </c>
      <c r="BO21" s="106">
        <v>273.10000000000002</v>
      </c>
      <c r="BP21" s="105" t="s">
        <v>3290</v>
      </c>
      <c r="BQ21" s="105" t="s">
        <v>5678</v>
      </c>
      <c r="BR21" s="110"/>
      <c r="BS21" s="110">
        <v>12</v>
      </c>
      <c r="BT21" s="111" t="s">
        <v>7800</v>
      </c>
      <c r="BU21" s="110">
        <v>8</v>
      </c>
      <c r="BV21" s="110">
        <v>9</v>
      </c>
      <c r="BW21" s="105" t="s">
        <v>7784</v>
      </c>
      <c r="BX21" s="104">
        <v>5.56</v>
      </c>
      <c r="BY21" s="105"/>
      <c r="BZ21" s="106">
        <f t="shared" si="8"/>
        <v>4.2</v>
      </c>
      <c r="CA21" s="104" t="str">
        <f t="shared" si="9"/>
        <v>Matched</v>
      </c>
      <c r="CB21" s="104">
        <f t="shared" si="10"/>
        <v>2.3821911682504193E-2</v>
      </c>
      <c r="CC21" s="105"/>
      <c r="CD21" s="105"/>
      <c r="CE21" s="105"/>
      <c r="CF21" s="105"/>
    </row>
    <row r="22" spans="1:84" hidden="1" x14ac:dyDescent="0.35">
      <c r="A22" s="67">
        <v>48</v>
      </c>
      <c r="B22" s="67">
        <v>15.824999999999999</v>
      </c>
      <c r="C22" s="67" t="s">
        <v>7350</v>
      </c>
      <c r="D22" s="67" t="s">
        <v>3290</v>
      </c>
      <c r="E22" s="67" t="s">
        <v>5677</v>
      </c>
      <c r="F22" s="102">
        <v>13</v>
      </c>
      <c r="G22" s="102">
        <v>11</v>
      </c>
      <c r="H22" s="102">
        <v>11</v>
      </c>
      <c r="I22" s="102"/>
      <c r="J22" s="67"/>
      <c r="K22" s="67" t="s">
        <v>5683</v>
      </c>
      <c r="L22" s="67" t="s">
        <v>3323</v>
      </c>
      <c r="M22" s="67" t="s">
        <v>3293</v>
      </c>
      <c r="N22" s="67"/>
      <c r="O22" s="67"/>
      <c r="P22" s="67">
        <v>13.33</v>
      </c>
      <c r="Q22" s="67">
        <v>13.33</v>
      </c>
      <c r="R22" s="103">
        <v>1.6E-2</v>
      </c>
      <c r="S22" s="103">
        <v>4.2999999999999997E-2</v>
      </c>
      <c r="T22" s="67">
        <v>0.753</v>
      </c>
      <c r="U22" s="67">
        <v>5.56</v>
      </c>
      <c r="V22" s="104" t="b">
        <f t="shared" si="2"/>
        <v>1</v>
      </c>
      <c r="W22" s="104" t="s">
        <v>16</v>
      </c>
      <c r="X22" s="104">
        <f t="shared" si="3"/>
        <v>4.3</v>
      </c>
      <c r="Y22" s="104">
        <f t="shared" si="4"/>
        <v>4.3</v>
      </c>
      <c r="Z22" s="104" t="str">
        <f t="shared" si="5"/>
        <v/>
      </c>
      <c r="AA22" s="104" t="str">
        <f t="shared" si="5"/>
        <v/>
      </c>
      <c r="AB22" s="104" t="str">
        <f t="shared" si="11"/>
        <v/>
      </c>
      <c r="AC22" s="104" t="str">
        <f t="shared" si="11"/>
        <v/>
      </c>
      <c r="AD22" s="104" t="str">
        <f t="shared" si="11"/>
        <v/>
      </c>
      <c r="AE22" s="104" t="str">
        <f t="shared" si="11"/>
        <v/>
      </c>
      <c r="AF22" s="104" t="str">
        <f t="shared" si="11"/>
        <v/>
      </c>
      <c r="AG22" s="104" t="str">
        <f t="shared" si="11"/>
        <v/>
      </c>
      <c r="AH22" s="104" t="str">
        <f t="shared" si="11"/>
        <v/>
      </c>
      <c r="AI22" s="104"/>
      <c r="AJ22" s="104">
        <f t="shared" si="6"/>
        <v>2.4389100055897145E-2</v>
      </c>
      <c r="AK22" s="104">
        <f t="shared" si="7"/>
        <v>2.4389100055897145E-2</v>
      </c>
      <c r="AL22" s="104" t="str">
        <f t="shared" si="7"/>
        <v/>
      </c>
      <c r="AM22" s="104" t="str">
        <f t="shared" si="7"/>
        <v/>
      </c>
      <c r="AN22" s="104" t="str">
        <f t="shared" si="7"/>
        <v/>
      </c>
      <c r="AO22" s="104" t="str">
        <f t="shared" si="7"/>
        <v/>
      </c>
      <c r="AP22" s="104" t="str">
        <f t="shared" si="7"/>
        <v/>
      </c>
      <c r="AQ22" s="104" t="str">
        <f t="shared" si="7"/>
        <v/>
      </c>
      <c r="AR22" s="104" t="str">
        <f t="shared" si="7"/>
        <v/>
      </c>
      <c r="AS22" s="104" t="str">
        <f t="shared" si="7"/>
        <v/>
      </c>
      <c r="AT22" s="104" t="str">
        <f t="shared" si="7"/>
        <v/>
      </c>
      <c r="AU22" s="104"/>
      <c r="AV22" s="105"/>
      <c r="AW22" s="105"/>
      <c r="AX22" s="105"/>
      <c r="AY22" s="105"/>
      <c r="AZ22" s="105"/>
      <c r="BA22" s="106"/>
      <c r="BB22" s="104"/>
      <c r="BC22" s="105"/>
      <c r="BD22" s="104"/>
      <c r="BE22" s="107"/>
      <c r="BF22" s="105"/>
      <c r="BG22" s="105"/>
      <c r="BH22" s="105"/>
      <c r="BI22" s="105"/>
      <c r="BJ22" s="67">
        <v>48</v>
      </c>
      <c r="BK22" s="108">
        <v>15.824999999999999</v>
      </c>
      <c r="BL22" s="109">
        <v>42.784501349999999</v>
      </c>
      <c r="BM22" s="109">
        <v>-82.037180140000004</v>
      </c>
      <c r="BN22" s="110" t="s">
        <v>7163</v>
      </c>
      <c r="BO22" s="106">
        <v>273.10000000000002</v>
      </c>
      <c r="BP22" s="105" t="s">
        <v>3290</v>
      </c>
      <c r="BQ22" s="105" t="s">
        <v>5683</v>
      </c>
      <c r="BR22" s="110"/>
      <c r="BS22" s="110">
        <v>13</v>
      </c>
      <c r="BT22" s="111" t="s">
        <v>7801</v>
      </c>
      <c r="BU22" s="110">
        <v>11</v>
      </c>
      <c r="BV22" s="110">
        <v>11</v>
      </c>
      <c r="BW22" s="105" t="s">
        <v>7784</v>
      </c>
      <c r="BX22" s="104">
        <v>5.56</v>
      </c>
      <c r="BY22" s="105"/>
      <c r="BZ22" s="106">
        <f t="shared" si="8"/>
        <v>4.3</v>
      </c>
      <c r="CA22" s="104" t="str">
        <f t="shared" si="9"/>
        <v>Matched</v>
      </c>
      <c r="CB22" s="104">
        <f t="shared" si="10"/>
        <v>2.4389100055897145E-2</v>
      </c>
      <c r="CC22" s="105"/>
      <c r="CD22" s="105"/>
      <c r="CE22" s="105"/>
      <c r="CF22" s="105"/>
    </row>
    <row r="23" spans="1:84" hidden="1" x14ac:dyDescent="0.35">
      <c r="A23" s="67">
        <v>50</v>
      </c>
      <c r="B23" s="67">
        <v>17.065000000000001</v>
      </c>
      <c r="C23" s="67" t="s">
        <v>7349</v>
      </c>
      <c r="D23" s="67" t="s">
        <v>3290</v>
      </c>
      <c r="E23" s="67" t="s">
        <v>5677</v>
      </c>
      <c r="F23" s="102">
        <v>12</v>
      </c>
      <c r="G23" s="102">
        <v>7</v>
      </c>
      <c r="H23" s="102">
        <v>9</v>
      </c>
      <c r="I23" s="102"/>
      <c r="J23" s="67"/>
      <c r="K23" s="67" t="s">
        <v>5678</v>
      </c>
      <c r="L23" s="67" t="s">
        <v>3325</v>
      </c>
      <c r="M23" s="67" t="s">
        <v>3293</v>
      </c>
      <c r="N23" s="67"/>
      <c r="O23" s="67"/>
      <c r="P23" s="67">
        <v>11.69</v>
      </c>
      <c r="Q23" s="67">
        <v>11.69</v>
      </c>
      <c r="R23" s="103">
        <v>0.02</v>
      </c>
      <c r="S23" s="103">
        <v>4.8000000000000001E-2</v>
      </c>
      <c r="T23" s="67">
        <v>0.61299999999999999</v>
      </c>
      <c r="U23" s="67">
        <v>5.56</v>
      </c>
      <c r="V23" s="104" t="b">
        <f t="shared" si="2"/>
        <v>1</v>
      </c>
      <c r="W23" s="104" t="s">
        <v>16</v>
      </c>
      <c r="X23" s="104">
        <f t="shared" si="3"/>
        <v>4.8</v>
      </c>
      <c r="Y23" s="104">
        <f t="shared" si="4"/>
        <v>4.8</v>
      </c>
      <c r="Z23" s="104" t="str">
        <f t="shared" si="5"/>
        <v/>
      </c>
      <c r="AA23" s="104" t="str">
        <f t="shared" si="5"/>
        <v/>
      </c>
      <c r="AB23" s="104" t="str">
        <f t="shared" si="11"/>
        <v/>
      </c>
      <c r="AC23" s="104" t="str">
        <f t="shared" si="11"/>
        <v/>
      </c>
      <c r="AD23" s="104" t="str">
        <f t="shared" si="11"/>
        <v/>
      </c>
      <c r="AE23" s="104" t="str">
        <f t="shared" si="11"/>
        <v/>
      </c>
      <c r="AF23" s="104" t="str">
        <f t="shared" si="11"/>
        <v/>
      </c>
      <c r="AG23" s="104" t="str">
        <f t="shared" si="11"/>
        <v/>
      </c>
      <c r="AH23" s="104" t="str">
        <f t="shared" si="11"/>
        <v/>
      </c>
      <c r="AI23" s="104"/>
      <c r="AJ23" s="104">
        <f t="shared" si="6"/>
        <v>2.7225041922861935E-2</v>
      </c>
      <c r="AK23" s="104">
        <f t="shared" si="7"/>
        <v>2.7225041922861935E-2</v>
      </c>
      <c r="AL23" s="104" t="str">
        <f t="shared" si="7"/>
        <v/>
      </c>
      <c r="AM23" s="104" t="str">
        <f t="shared" si="7"/>
        <v/>
      </c>
      <c r="AN23" s="104" t="str">
        <f t="shared" si="7"/>
        <v/>
      </c>
      <c r="AO23" s="104" t="str">
        <f t="shared" si="7"/>
        <v/>
      </c>
      <c r="AP23" s="104" t="str">
        <f t="shared" si="7"/>
        <v/>
      </c>
      <c r="AQ23" s="104" t="str">
        <f t="shared" si="7"/>
        <v/>
      </c>
      <c r="AR23" s="104" t="str">
        <f t="shared" si="7"/>
        <v/>
      </c>
      <c r="AS23" s="104" t="str">
        <f t="shared" si="7"/>
        <v/>
      </c>
      <c r="AT23" s="104" t="str">
        <f t="shared" si="7"/>
        <v/>
      </c>
      <c r="AU23" s="104"/>
      <c r="AV23" s="105"/>
      <c r="AW23" s="105"/>
      <c r="AX23" s="105"/>
      <c r="AY23" s="105"/>
      <c r="AZ23" s="105"/>
      <c r="BA23" s="106"/>
      <c r="BB23" s="104"/>
      <c r="BC23" s="105"/>
      <c r="BD23" s="104"/>
      <c r="BE23" s="107"/>
      <c r="BF23" s="105"/>
      <c r="BG23" s="105"/>
      <c r="BH23" s="105"/>
      <c r="BI23" s="105"/>
      <c r="BJ23" s="67">
        <v>50</v>
      </c>
      <c r="BK23" s="108">
        <v>17.065000000000001</v>
      </c>
      <c r="BL23" s="109">
        <v>42.784490130000002</v>
      </c>
      <c r="BM23" s="109">
        <v>-82.037180390000003</v>
      </c>
      <c r="BN23" s="110" t="s">
        <v>7164</v>
      </c>
      <c r="BO23" s="106">
        <v>273.10000000000002</v>
      </c>
      <c r="BP23" s="105" t="s">
        <v>3290</v>
      </c>
      <c r="BQ23" s="105" t="s">
        <v>5678</v>
      </c>
      <c r="BR23" s="110"/>
      <c r="BS23" s="110">
        <v>12</v>
      </c>
      <c r="BT23" s="111" t="s">
        <v>7335</v>
      </c>
      <c r="BU23" s="110">
        <v>7</v>
      </c>
      <c r="BV23" s="110">
        <v>9</v>
      </c>
      <c r="BW23" s="105" t="s">
        <v>7784</v>
      </c>
      <c r="BX23" s="104">
        <v>5.56</v>
      </c>
      <c r="BY23" s="105"/>
      <c r="BZ23" s="106">
        <f t="shared" si="8"/>
        <v>4.8</v>
      </c>
      <c r="CA23" s="104" t="str">
        <f t="shared" si="9"/>
        <v>Matched</v>
      </c>
      <c r="CB23" s="104">
        <f t="shared" si="10"/>
        <v>2.7225041922861935E-2</v>
      </c>
      <c r="CC23" s="105"/>
      <c r="CD23" s="105"/>
      <c r="CE23" s="105"/>
      <c r="CF23" s="105"/>
    </row>
    <row r="24" spans="1:84" hidden="1" x14ac:dyDescent="0.35">
      <c r="A24" s="67">
        <v>51</v>
      </c>
      <c r="B24" s="67">
        <v>17.757000000000001</v>
      </c>
      <c r="C24" s="67" t="s">
        <v>7352</v>
      </c>
      <c r="D24" s="67" t="s">
        <v>3290</v>
      </c>
      <c r="E24" s="67" t="s">
        <v>5677</v>
      </c>
      <c r="F24" s="102">
        <v>13</v>
      </c>
      <c r="G24" s="102">
        <v>9</v>
      </c>
      <c r="H24" s="102">
        <v>9</v>
      </c>
      <c r="I24" s="102"/>
      <c r="J24" s="67"/>
      <c r="K24" s="67" t="s">
        <v>5678</v>
      </c>
      <c r="L24" s="67" t="s">
        <v>3326</v>
      </c>
      <c r="M24" s="67" t="s">
        <v>3293</v>
      </c>
      <c r="N24" s="67"/>
      <c r="O24" s="67"/>
      <c r="P24" s="67">
        <v>12.85</v>
      </c>
      <c r="Q24" s="67">
        <v>12.85</v>
      </c>
      <c r="R24" s="103">
        <v>2.1999999999999999E-2</v>
      </c>
      <c r="S24" s="103">
        <v>5.7000000000000002E-2</v>
      </c>
      <c r="T24" s="67">
        <v>0.65300000000000002</v>
      </c>
      <c r="U24" s="67">
        <v>5.56</v>
      </c>
      <c r="V24" s="104" t="b">
        <f t="shared" si="2"/>
        <v>1</v>
      </c>
      <c r="W24" s="104" t="s">
        <v>16</v>
      </c>
      <c r="X24" s="104">
        <f t="shared" si="3"/>
        <v>5.7</v>
      </c>
      <c r="Y24" s="104">
        <f t="shared" si="4"/>
        <v>5.7</v>
      </c>
      <c r="Z24" s="104" t="str">
        <f t="shared" si="5"/>
        <v/>
      </c>
      <c r="AA24" s="104" t="str">
        <f t="shared" si="5"/>
        <v/>
      </c>
      <c r="AB24" s="104" t="str">
        <f t="shared" si="11"/>
        <v/>
      </c>
      <c r="AC24" s="104" t="str">
        <f t="shared" si="11"/>
        <v/>
      </c>
      <c r="AD24" s="104" t="str">
        <f t="shared" si="11"/>
        <v/>
      </c>
      <c r="AE24" s="104" t="str">
        <f t="shared" si="11"/>
        <v/>
      </c>
      <c r="AF24" s="104" t="str">
        <f t="shared" si="11"/>
        <v/>
      </c>
      <c r="AG24" s="104" t="str">
        <f t="shared" si="11"/>
        <v/>
      </c>
      <c r="AH24" s="104" t="str">
        <f t="shared" si="11"/>
        <v/>
      </c>
      <c r="AI24" s="104"/>
      <c r="AJ24" s="104">
        <f t="shared" si="6"/>
        <v>3.2329737283398545E-2</v>
      </c>
      <c r="AK24" s="104">
        <f t="shared" si="7"/>
        <v>3.2329737283398545E-2</v>
      </c>
      <c r="AL24" s="104" t="str">
        <f t="shared" si="7"/>
        <v/>
      </c>
      <c r="AM24" s="104" t="str">
        <f t="shared" si="7"/>
        <v/>
      </c>
      <c r="AN24" s="104" t="str">
        <f t="shared" si="7"/>
        <v/>
      </c>
      <c r="AO24" s="104" t="str">
        <f t="shared" si="7"/>
        <v/>
      </c>
      <c r="AP24" s="104" t="str">
        <f t="shared" si="7"/>
        <v/>
      </c>
      <c r="AQ24" s="104" t="str">
        <f t="shared" si="7"/>
        <v/>
      </c>
      <c r="AR24" s="104" t="str">
        <f t="shared" si="7"/>
        <v/>
      </c>
      <c r="AS24" s="104" t="str">
        <f t="shared" si="7"/>
        <v/>
      </c>
      <c r="AT24" s="104" t="str">
        <f t="shared" si="7"/>
        <v/>
      </c>
      <c r="AU24" s="104"/>
      <c r="AV24" s="105"/>
      <c r="AW24" s="105"/>
      <c r="AX24" s="105"/>
      <c r="AY24" s="105"/>
      <c r="AZ24" s="105"/>
      <c r="BA24" s="106"/>
      <c r="BB24" s="104"/>
      <c r="BC24" s="105"/>
      <c r="BD24" s="104"/>
      <c r="BE24" s="107"/>
      <c r="BF24" s="105"/>
      <c r="BG24" s="105"/>
      <c r="BH24" s="105"/>
      <c r="BI24" s="105"/>
      <c r="BJ24" s="67">
        <v>51</v>
      </c>
      <c r="BK24" s="108">
        <v>17.757000000000001</v>
      </c>
      <c r="BL24" s="109">
        <v>42.784483889999997</v>
      </c>
      <c r="BM24" s="109">
        <v>-82.037180539999994</v>
      </c>
      <c r="BN24" s="110" t="s">
        <v>7164</v>
      </c>
      <c r="BO24" s="106">
        <v>273.10000000000002</v>
      </c>
      <c r="BP24" s="105" t="s">
        <v>3290</v>
      </c>
      <c r="BQ24" s="105" t="s">
        <v>5678</v>
      </c>
      <c r="BR24" s="110"/>
      <c r="BS24" s="110">
        <v>13</v>
      </c>
      <c r="BT24" s="111" t="s">
        <v>7444</v>
      </c>
      <c r="BU24" s="110">
        <v>9</v>
      </c>
      <c r="BV24" s="110">
        <v>9</v>
      </c>
      <c r="BW24" s="105" t="s">
        <v>7784</v>
      </c>
      <c r="BX24" s="104">
        <v>5.56</v>
      </c>
      <c r="BY24" s="105"/>
      <c r="BZ24" s="106">
        <f t="shared" si="8"/>
        <v>5.7</v>
      </c>
      <c r="CA24" s="104" t="str">
        <f t="shared" si="9"/>
        <v>Matched</v>
      </c>
      <c r="CB24" s="104">
        <f t="shared" si="10"/>
        <v>3.2329737283398545E-2</v>
      </c>
      <c r="CC24" s="105"/>
      <c r="CD24" s="105"/>
      <c r="CE24" s="105"/>
      <c r="CF24" s="105"/>
    </row>
    <row r="25" spans="1:84" hidden="1" x14ac:dyDescent="0.35">
      <c r="A25" s="67">
        <v>52</v>
      </c>
      <c r="B25" s="67">
        <v>20.661999999999999</v>
      </c>
      <c r="C25" s="67" t="s">
        <v>7353</v>
      </c>
      <c r="D25" s="67" t="s">
        <v>3290</v>
      </c>
      <c r="E25" s="67" t="s">
        <v>5677</v>
      </c>
      <c r="F25" s="102">
        <v>14</v>
      </c>
      <c r="G25" s="102">
        <v>9</v>
      </c>
      <c r="H25" s="102">
        <v>10</v>
      </c>
      <c r="I25" s="102"/>
      <c r="J25" s="67"/>
      <c r="K25" s="67" t="s">
        <v>5678</v>
      </c>
      <c r="L25" s="67" t="s">
        <v>3327</v>
      </c>
      <c r="M25" s="67" t="s">
        <v>3293</v>
      </c>
      <c r="N25" s="67"/>
      <c r="O25" s="67"/>
      <c r="P25" s="67">
        <v>13.56</v>
      </c>
      <c r="Q25" s="67">
        <v>13.56</v>
      </c>
      <c r="R25" s="103">
        <v>5.0000000000000001E-3</v>
      </c>
      <c r="S25" s="103">
        <v>2.4E-2</v>
      </c>
      <c r="T25" s="67">
        <v>0.72699999999999998</v>
      </c>
      <c r="U25" s="67">
        <v>5.56</v>
      </c>
      <c r="V25" s="104" t="b">
        <f t="shared" si="2"/>
        <v>1</v>
      </c>
      <c r="W25" s="104" t="s">
        <v>16</v>
      </c>
      <c r="X25" s="104">
        <f t="shared" si="3"/>
        <v>2.4</v>
      </c>
      <c r="Y25" s="104">
        <f t="shared" si="4"/>
        <v>2.4</v>
      </c>
      <c r="Z25" s="104" t="str">
        <f t="shared" si="5"/>
        <v/>
      </c>
      <c r="AA25" s="104" t="str">
        <f t="shared" si="5"/>
        <v/>
      </c>
      <c r="AB25" s="104" t="str">
        <f t="shared" si="11"/>
        <v/>
      </c>
      <c r="AC25" s="104" t="str">
        <f t="shared" si="11"/>
        <v/>
      </c>
      <c r="AD25" s="104" t="str">
        <f t="shared" si="11"/>
        <v/>
      </c>
      <c r="AE25" s="104" t="str">
        <f t="shared" si="11"/>
        <v/>
      </c>
      <c r="AF25" s="104" t="str">
        <f t="shared" si="11"/>
        <v/>
      </c>
      <c r="AG25" s="104" t="str">
        <f t="shared" si="11"/>
        <v/>
      </c>
      <c r="AH25" s="104" t="str">
        <f t="shared" si="11"/>
        <v/>
      </c>
      <c r="AI25" s="104"/>
      <c r="AJ25" s="104">
        <f t="shared" si="6"/>
        <v>1.3612520961430967E-2</v>
      </c>
      <c r="AK25" s="104">
        <f t="shared" si="7"/>
        <v>1.3612520961430967E-2</v>
      </c>
      <c r="AL25" s="104" t="str">
        <f t="shared" si="7"/>
        <v/>
      </c>
      <c r="AM25" s="104" t="str">
        <f t="shared" si="7"/>
        <v/>
      </c>
      <c r="AN25" s="104" t="str">
        <f t="shared" si="7"/>
        <v/>
      </c>
      <c r="AO25" s="104" t="str">
        <f t="shared" si="7"/>
        <v/>
      </c>
      <c r="AP25" s="104" t="str">
        <f t="shared" si="7"/>
        <v/>
      </c>
      <c r="AQ25" s="104" t="str">
        <f t="shared" si="7"/>
        <v/>
      </c>
      <c r="AR25" s="104" t="str">
        <f t="shared" si="7"/>
        <v/>
      </c>
      <c r="AS25" s="104" t="str">
        <f t="shared" si="7"/>
        <v/>
      </c>
      <c r="AT25" s="104" t="str">
        <f t="shared" si="7"/>
        <v/>
      </c>
      <c r="AU25" s="104"/>
      <c r="AV25" s="105"/>
      <c r="AW25" s="105"/>
      <c r="AX25" s="105"/>
      <c r="AY25" s="105"/>
      <c r="AZ25" s="105"/>
      <c r="BA25" s="106"/>
      <c r="BB25" s="104"/>
      <c r="BC25" s="105"/>
      <c r="BD25" s="104"/>
      <c r="BE25" s="107"/>
      <c r="BF25" s="105"/>
      <c r="BG25" s="105"/>
      <c r="BH25" s="105"/>
      <c r="BI25" s="105"/>
      <c r="BJ25" s="67">
        <v>52</v>
      </c>
      <c r="BK25" s="108">
        <v>20.661999999999999</v>
      </c>
      <c r="BL25" s="109">
        <v>42.784457629999999</v>
      </c>
      <c r="BM25" s="109">
        <v>-82.037181090000004</v>
      </c>
      <c r="BN25" s="110" t="s">
        <v>7164</v>
      </c>
      <c r="BO25" s="106">
        <v>273.10000000000002</v>
      </c>
      <c r="BP25" s="105" t="s">
        <v>3290</v>
      </c>
      <c r="BQ25" s="105" t="s">
        <v>5678</v>
      </c>
      <c r="BR25" s="110"/>
      <c r="BS25" s="110">
        <v>14</v>
      </c>
      <c r="BT25" s="111" t="s">
        <v>7550</v>
      </c>
      <c r="BU25" s="110">
        <v>9</v>
      </c>
      <c r="BV25" s="110">
        <v>10</v>
      </c>
      <c r="BW25" s="105" t="s">
        <v>7784</v>
      </c>
      <c r="BX25" s="104">
        <v>5.56</v>
      </c>
      <c r="BY25" s="105"/>
      <c r="BZ25" s="106">
        <f t="shared" si="8"/>
        <v>2.4</v>
      </c>
      <c r="CA25" s="104" t="str">
        <f t="shared" si="9"/>
        <v>Matched</v>
      </c>
      <c r="CB25" s="104">
        <f t="shared" si="10"/>
        <v>1.3612520961430967E-2</v>
      </c>
      <c r="CC25" s="105"/>
      <c r="CD25" s="105"/>
      <c r="CE25" s="105"/>
      <c r="CF25" s="105"/>
    </row>
    <row r="26" spans="1:84" hidden="1" x14ac:dyDescent="0.35">
      <c r="A26" s="67">
        <v>53</v>
      </c>
      <c r="B26" s="67">
        <v>20.713000000000001</v>
      </c>
      <c r="C26" s="67" t="s">
        <v>7354</v>
      </c>
      <c r="D26" s="67" t="s">
        <v>3290</v>
      </c>
      <c r="E26" s="67" t="s">
        <v>5677</v>
      </c>
      <c r="F26" s="102">
        <v>11</v>
      </c>
      <c r="G26" s="102">
        <v>13</v>
      </c>
      <c r="H26" s="102">
        <v>11</v>
      </c>
      <c r="I26" s="102"/>
      <c r="J26" s="67"/>
      <c r="K26" s="67" t="s">
        <v>5683</v>
      </c>
      <c r="L26" s="67" t="s">
        <v>3328</v>
      </c>
      <c r="M26" s="67" t="s">
        <v>3293</v>
      </c>
      <c r="N26" s="67"/>
      <c r="O26" s="67"/>
      <c r="P26" s="67">
        <v>11.19</v>
      </c>
      <c r="Q26" s="67">
        <v>11.19</v>
      </c>
      <c r="R26" s="103">
        <v>1.7999999999999999E-2</v>
      </c>
      <c r="S26" s="103">
        <v>4.1000000000000002E-2</v>
      </c>
      <c r="T26" s="67">
        <v>0.72799999999999998</v>
      </c>
      <c r="U26" s="67">
        <v>5.56</v>
      </c>
      <c r="V26" s="104" t="b">
        <f t="shared" si="2"/>
        <v>1</v>
      </c>
      <c r="W26" s="104" t="s">
        <v>16</v>
      </c>
      <c r="X26" s="104">
        <f t="shared" si="3"/>
        <v>4.1000000000000005</v>
      </c>
      <c r="Y26" s="104">
        <f t="shared" si="4"/>
        <v>4.1000000000000005</v>
      </c>
      <c r="Z26" s="104" t="str">
        <f t="shared" si="5"/>
        <v/>
      </c>
      <c r="AA26" s="104" t="str">
        <f t="shared" si="5"/>
        <v/>
      </c>
      <c r="AB26" s="104" t="str">
        <f t="shared" si="11"/>
        <v/>
      </c>
      <c r="AC26" s="104" t="str">
        <f t="shared" si="11"/>
        <v/>
      </c>
      <c r="AD26" s="104" t="str">
        <f t="shared" si="11"/>
        <v/>
      </c>
      <c r="AE26" s="104" t="str">
        <f t="shared" si="11"/>
        <v/>
      </c>
      <c r="AF26" s="104" t="str">
        <f t="shared" si="11"/>
        <v/>
      </c>
      <c r="AG26" s="104" t="str">
        <f t="shared" si="11"/>
        <v/>
      </c>
      <c r="AH26" s="104" t="str">
        <f t="shared" si="11"/>
        <v/>
      </c>
      <c r="AI26" s="104"/>
      <c r="AJ26" s="104">
        <f t="shared" si="6"/>
        <v>2.3254723309111238E-2</v>
      </c>
      <c r="AK26" s="104">
        <f t="shared" si="7"/>
        <v>2.3254723309111238E-2</v>
      </c>
      <c r="AL26" s="104" t="str">
        <f t="shared" si="7"/>
        <v/>
      </c>
      <c r="AM26" s="104" t="str">
        <f t="shared" si="7"/>
        <v/>
      </c>
      <c r="AN26" s="104" t="str">
        <f t="shared" si="7"/>
        <v/>
      </c>
      <c r="AO26" s="104" t="str">
        <f t="shared" si="7"/>
        <v/>
      </c>
      <c r="AP26" s="104" t="str">
        <f t="shared" si="7"/>
        <v/>
      </c>
      <c r="AQ26" s="104" t="str">
        <f t="shared" si="7"/>
        <v/>
      </c>
      <c r="AR26" s="104" t="str">
        <f t="shared" si="7"/>
        <v/>
      </c>
      <c r="AS26" s="104" t="str">
        <f t="shared" si="7"/>
        <v/>
      </c>
      <c r="AT26" s="104" t="str">
        <f t="shared" si="7"/>
        <v/>
      </c>
      <c r="AU26" s="104"/>
      <c r="AV26" s="105"/>
      <c r="AW26" s="105"/>
      <c r="AX26" s="105"/>
      <c r="AY26" s="105"/>
      <c r="AZ26" s="105"/>
      <c r="BA26" s="106"/>
      <c r="BB26" s="104"/>
      <c r="BC26" s="105"/>
      <c r="BD26" s="104"/>
      <c r="BE26" s="107"/>
      <c r="BF26" s="105"/>
      <c r="BG26" s="105"/>
      <c r="BH26" s="105"/>
      <c r="BI26" s="105"/>
      <c r="BJ26" s="67">
        <v>53</v>
      </c>
      <c r="BK26" s="108">
        <v>20.713000000000001</v>
      </c>
      <c r="BL26" s="109">
        <v>42.784457189999998</v>
      </c>
      <c r="BM26" s="109">
        <v>-82.037181099999998</v>
      </c>
      <c r="BN26" s="110" t="s">
        <v>7164</v>
      </c>
      <c r="BO26" s="106">
        <v>273.10000000000002</v>
      </c>
      <c r="BP26" s="105" t="s">
        <v>3290</v>
      </c>
      <c r="BQ26" s="105" t="s">
        <v>5683</v>
      </c>
      <c r="BR26" s="110"/>
      <c r="BS26" s="110">
        <v>11</v>
      </c>
      <c r="BT26" s="111" t="s">
        <v>7695</v>
      </c>
      <c r="BU26" s="110">
        <v>13</v>
      </c>
      <c r="BV26" s="110">
        <v>11</v>
      </c>
      <c r="BW26" s="105" t="s">
        <v>7784</v>
      </c>
      <c r="BX26" s="104">
        <v>5.56</v>
      </c>
      <c r="BY26" s="105"/>
      <c r="BZ26" s="106">
        <f t="shared" si="8"/>
        <v>4.1000000000000005</v>
      </c>
      <c r="CA26" s="104" t="str">
        <f t="shared" si="9"/>
        <v>Matched</v>
      </c>
      <c r="CB26" s="104">
        <f t="shared" si="10"/>
        <v>2.3254723309111238E-2</v>
      </c>
      <c r="CC26" s="105"/>
      <c r="CD26" s="105"/>
      <c r="CE26" s="105"/>
      <c r="CF26" s="105"/>
    </row>
    <row r="27" spans="1:84" hidden="1" x14ac:dyDescent="0.35">
      <c r="A27" s="67">
        <v>54</v>
      </c>
      <c r="B27" s="67">
        <v>21.151</v>
      </c>
      <c r="C27" s="67" t="s">
        <v>7355</v>
      </c>
      <c r="D27" s="67" t="s">
        <v>3290</v>
      </c>
      <c r="E27" s="67" t="s">
        <v>5677</v>
      </c>
      <c r="F27" s="102">
        <v>14</v>
      </c>
      <c r="G27" s="102">
        <v>7</v>
      </c>
      <c r="H27" s="102">
        <v>9</v>
      </c>
      <c r="I27" s="102"/>
      <c r="J27" s="67"/>
      <c r="K27" s="67" t="s">
        <v>5678</v>
      </c>
      <c r="L27" s="67" t="s">
        <v>3329</v>
      </c>
      <c r="M27" s="67" t="s">
        <v>3293</v>
      </c>
      <c r="N27" s="67"/>
      <c r="O27" s="67" t="s">
        <v>3298</v>
      </c>
      <c r="P27" s="67">
        <v>13.9</v>
      </c>
      <c r="Q27" s="67">
        <v>13.9</v>
      </c>
      <c r="R27" s="103">
        <v>1.6E-2</v>
      </c>
      <c r="S27" s="103">
        <v>4.3999999999999997E-2</v>
      </c>
      <c r="T27" s="67">
        <v>0.67900000000000005</v>
      </c>
      <c r="U27" s="67">
        <v>5.56</v>
      </c>
      <c r="V27" s="104" t="b">
        <f t="shared" si="2"/>
        <v>1</v>
      </c>
      <c r="W27" s="104" t="s">
        <v>16</v>
      </c>
      <c r="X27" s="104">
        <f t="shared" si="3"/>
        <v>4.3999999999999995</v>
      </c>
      <c r="Y27" s="104">
        <f t="shared" si="4"/>
        <v>4.3999999999999995</v>
      </c>
      <c r="Z27" s="104" t="str">
        <f t="shared" si="5"/>
        <v/>
      </c>
      <c r="AA27" s="104" t="str">
        <f t="shared" si="5"/>
        <v/>
      </c>
      <c r="AB27" s="104" t="str">
        <f t="shared" si="11"/>
        <v/>
      </c>
      <c r="AC27" s="104" t="str">
        <f t="shared" si="11"/>
        <v/>
      </c>
      <c r="AD27" s="104" t="str">
        <f t="shared" si="11"/>
        <v/>
      </c>
      <c r="AE27" s="104" t="str">
        <f t="shared" si="11"/>
        <v/>
      </c>
      <c r="AF27" s="104" t="str">
        <f t="shared" si="11"/>
        <v/>
      </c>
      <c r="AG27" s="104" t="str">
        <f t="shared" si="11"/>
        <v/>
      </c>
      <c r="AH27" s="104" t="str">
        <f t="shared" si="11"/>
        <v/>
      </c>
      <c r="AI27" s="104"/>
      <c r="AJ27" s="104">
        <f t="shared" si="6"/>
        <v>2.4956288429290104E-2</v>
      </c>
      <c r="AK27" s="104">
        <f t="shared" si="7"/>
        <v>2.4956288429290104E-2</v>
      </c>
      <c r="AL27" s="104" t="str">
        <f t="shared" si="7"/>
        <v/>
      </c>
      <c r="AM27" s="104" t="str">
        <f t="shared" si="7"/>
        <v/>
      </c>
      <c r="AN27" s="104" t="str">
        <f t="shared" si="7"/>
        <v/>
      </c>
      <c r="AO27" s="104" t="str">
        <f t="shared" si="7"/>
        <v/>
      </c>
      <c r="AP27" s="104" t="str">
        <f t="shared" si="7"/>
        <v/>
      </c>
      <c r="AQ27" s="104" t="str">
        <f t="shared" si="7"/>
        <v/>
      </c>
      <c r="AR27" s="104" t="str">
        <f t="shared" si="7"/>
        <v/>
      </c>
      <c r="AS27" s="104" t="str">
        <f t="shared" si="7"/>
        <v/>
      </c>
      <c r="AT27" s="104" t="str">
        <f t="shared" si="7"/>
        <v/>
      </c>
      <c r="AU27" s="104"/>
      <c r="AV27" s="105"/>
      <c r="AW27" s="105"/>
      <c r="AX27" s="105"/>
      <c r="AY27" s="105"/>
      <c r="AZ27" s="105"/>
      <c r="BA27" s="106"/>
      <c r="BB27" s="104"/>
      <c r="BC27" s="105"/>
      <c r="BD27" s="104"/>
      <c r="BE27" s="107"/>
      <c r="BF27" s="105"/>
      <c r="BG27" s="105"/>
      <c r="BH27" s="105"/>
      <c r="BI27" s="105"/>
      <c r="BJ27" s="67">
        <v>54</v>
      </c>
      <c r="BK27" s="108">
        <v>21.151</v>
      </c>
      <c r="BL27" s="109">
        <v>42.784453200000002</v>
      </c>
      <c r="BM27" s="109">
        <v>-82.037181169999997</v>
      </c>
      <c r="BN27" s="110" t="s">
        <v>7164</v>
      </c>
      <c r="BO27" s="106">
        <v>273.10000000000002</v>
      </c>
      <c r="BP27" s="105" t="s">
        <v>3290</v>
      </c>
      <c r="BQ27" s="105" t="s">
        <v>5678</v>
      </c>
      <c r="BR27" s="110"/>
      <c r="BS27" s="110">
        <v>14</v>
      </c>
      <c r="BT27" s="111" t="s">
        <v>7803</v>
      </c>
      <c r="BU27" s="110">
        <v>7</v>
      </c>
      <c r="BV27" s="110">
        <v>9</v>
      </c>
      <c r="BW27" s="105" t="s">
        <v>7784</v>
      </c>
      <c r="BX27" s="104">
        <v>5.56</v>
      </c>
      <c r="BY27" s="105"/>
      <c r="BZ27" s="106">
        <f t="shared" si="8"/>
        <v>4.3999999999999995</v>
      </c>
      <c r="CA27" s="104" t="str">
        <f t="shared" si="9"/>
        <v>Matched</v>
      </c>
      <c r="CB27" s="104">
        <f t="shared" si="10"/>
        <v>2.4956288429290104E-2</v>
      </c>
      <c r="CC27" s="105"/>
      <c r="CD27" s="105"/>
      <c r="CE27" s="105"/>
      <c r="CF27" s="105"/>
    </row>
    <row r="28" spans="1:84" hidden="1" x14ac:dyDescent="0.35">
      <c r="A28" s="67">
        <v>56</v>
      </c>
      <c r="B28" s="67">
        <v>25.992000000000001</v>
      </c>
      <c r="C28" s="67" t="s">
        <v>7357</v>
      </c>
      <c r="D28" s="67" t="s">
        <v>3290</v>
      </c>
      <c r="E28" s="67" t="s">
        <v>5677</v>
      </c>
      <c r="F28" s="102">
        <v>13</v>
      </c>
      <c r="G28" s="102">
        <v>7</v>
      </c>
      <c r="H28" s="102">
        <v>10</v>
      </c>
      <c r="I28" s="102"/>
      <c r="J28" s="67"/>
      <c r="K28" s="67" t="s">
        <v>5683</v>
      </c>
      <c r="L28" s="67" t="s">
        <v>3331</v>
      </c>
      <c r="M28" s="67" t="s">
        <v>3293</v>
      </c>
      <c r="N28" s="67"/>
      <c r="O28" s="67"/>
      <c r="P28" s="67">
        <v>12.51</v>
      </c>
      <c r="Q28" s="67">
        <v>12.51</v>
      </c>
      <c r="R28" s="103">
        <v>1.4999999999999999E-2</v>
      </c>
      <c r="S28" s="103">
        <v>4.8000000000000001E-2</v>
      </c>
      <c r="T28" s="67">
        <v>0.70499999999999996</v>
      </c>
      <c r="U28" s="67">
        <v>5.56</v>
      </c>
      <c r="V28" s="104" t="b">
        <f t="shared" si="2"/>
        <v>1</v>
      </c>
      <c r="W28" s="104" t="s">
        <v>16</v>
      </c>
      <c r="X28" s="104">
        <f t="shared" si="3"/>
        <v>4.8</v>
      </c>
      <c r="Y28" s="104">
        <f t="shared" si="4"/>
        <v>4.8</v>
      </c>
      <c r="Z28" s="104" t="str">
        <f t="shared" si="5"/>
        <v/>
      </c>
      <c r="AA28" s="104" t="str">
        <f t="shared" si="5"/>
        <v/>
      </c>
      <c r="AB28" s="104" t="str">
        <f t="shared" si="11"/>
        <v/>
      </c>
      <c r="AC28" s="104" t="str">
        <f t="shared" si="11"/>
        <v/>
      </c>
      <c r="AD28" s="104" t="str">
        <f t="shared" si="11"/>
        <v/>
      </c>
      <c r="AE28" s="104" t="str">
        <f t="shared" si="11"/>
        <v/>
      </c>
      <c r="AF28" s="104" t="str">
        <f t="shared" si="11"/>
        <v/>
      </c>
      <c r="AG28" s="104" t="str">
        <f t="shared" si="11"/>
        <v/>
      </c>
      <c r="AH28" s="104" t="str">
        <f t="shared" si="11"/>
        <v/>
      </c>
      <c r="AI28" s="104"/>
      <c r="AJ28" s="104">
        <f t="shared" si="6"/>
        <v>2.7225041922861935E-2</v>
      </c>
      <c r="AK28" s="104">
        <f t="shared" si="7"/>
        <v>2.7225041922861935E-2</v>
      </c>
      <c r="AL28" s="104" t="str">
        <f t="shared" si="7"/>
        <v/>
      </c>
      <c r="AM28" s="104" t="str">
        <f t="shared" si="7"/>
        <v/>
      </c>
      <c r="AN28" s="104" t="str">
        <f t="shared" si="7"/>
        <v/>
      </c>
      <c r="AO28" s="104" t="str">
        <f t="shared" si="7"/>
        <v/>
      </c>
      <c r="AP28" s="104" t="str">
        <f t="shared" si="7"/>
        <v/>
      </c>
      <c r="AQ28" s="104" t="str">
        <f t="shared" si="7"/>
        <v/>
      </c>
      <c r="AR28" s="104" t="str">
        <f t="shared" si="7"/>
        <v/>
      </c>
      <c r="AS28" s="104" t="str">
        <f t="shared" si="7"/>
        <v/>
      </c>
      <c r="AT28" s="104" t="str">
        <f t="shared" si="7"/>
        <v/>
      </c>
      <c r="AU28" s="104"/>
      <c r="AV28" s="105"/>
      <c r="AW28" s="105"/>
      <c r="AX28" s="105"/>
      <c r="AY28" s="105"/>
      <c r="AZ28" s="105"/>
      <c r="BA28" s="106"/>
      <c r="BB28" s="104"/>
      <c r="BC28" s="105"/>
      <c r="BD28" s="104"/>
      <c r="BE28" s="107"/>
      <c r="BF28" s="105"/>
      <c r="BG28" s="105"/>
      <c r="BH28" s="105"/>
      <c r="BI28" s="105"/>
      <c r="BJ28" s="67">
        <v>56</v>
      </c>
      <c r="BK28" s="108">
        <v>25.992000000000001</v>
      </c>
      <c r="BL28" s="109">
        <v>42.784409449999998</v>
      </c>
      <c r="BM28" s="109">
        <v>-82.037181970000006</v>
      </c>
      <c r="BN28" s="110" t="s">
        <v>7165</v>
      </c>
      <c r="BO28" s="106">
        <v>273.10000000000002</v>
      </c>
      <c r="BP28" s="105" t="s">
        <v>3290</v>
      </c>
      <c r="BQ28" s="105" t="s">
        <v>5683</v>
      </c>
      <c r="BR28" s="110"/>
      <c r="BS28" s="110">
        <v>13</v>
      </c>
      <c r="BT28" s="111" t="s">
        <v>7507</v>
      </c>
      <c r="BU28" s="110">
        <v>7</v>
      </c>
      <c r="BV28" s="110">
        <v>10</v>
      </c>
      <c r="BW28" s="105" t="s">
        <v>7784</v>
      </c>
      <c r="BX28" s="104">
        <v>5.56</v>
      </c>
      <c r="BY28" s="105"/>
      <c r="BZ28" s="106">
        <f t="shared" si="8"/>
        <v>4.8</v>
      </c>
      <c r="CA28" s="104" t="str">
        <f t="shared" si="9"/>
        <v>Matched</v>
      </c>
      <c r="CB28" s="104">
        <f t="shared" si="10"/>
        <v>2.7225041922861935E-2</v>
      </c>
      <c r="CC28" s="105"/>
      <c r="CD28" s="105"/>
      <c r="CE28" s="105"/>
      <c r="CF28" s="105"/>
    </row>
    <row r="29" spans="1:84" hidden="1" x14ac:dyDescent="0.35">
      <c r="A29" s="67">
        <v>57</v>
      </c>
      <c r="B29" s="67">
        <v>26.033000000000001</v>
      </c>
      <c r="C29" s="67" t="s">
        <v>7358</v>
      </c>
      <c r="D29" s="67" t="s">
        <v>3290</v>
      </c>
      <c r="E29" s="67" t="s">
        <v>5677</v>
      </c>
      <c r="F29" s="102">
        <v>12</v>
      </c>
      <c r="G29" s="102">
        <v>8</v>
      </c>
      <c r="H29" s="102">
        <v>9</v>
      </c>
      <c r="I29" s="102"/>
      <c r="J29" s="67"/>
      <c r="K29" s="67" t="s">
        <v>5678</v>
      </c>
      <c r="L29" s="67" t="s">
        <v>3332</v>
      </c>
      <c r="M29" s="67" t="s">
        <v>3293</v>
      </c>
      <c r="N29" s="67"/>
      <c r="O29" s="67"/>
      <c r="P29" s="67">
        <v>12.2</v>
      </c>
      <c r="Q29" s="67">
        <v>12.2</v>
      </c>
      <c r="R29" s="103">
        <v>2E-3</v>
      </c>
      <c r="S29" s="103">
        <v>7.0000000000000001E-3</v>
      </c>
      <c r="T29" s="67">
        <v>0.65600000000000003</v>
      </c>
      <c r="U29" s="67">
        <v>5.56</v>
      </c>
      <c r="V29" s="104" t="b">
        <f t="shared" si="2"/>
        <v>1</v>
      </c>
      <c r="W29" s="104" t="s">
        <v>16</v>
      </c>
      <c r="X29" s="104">
        <f t="shared" si="3"/>
        <v>0.70000000000000007</v>
      </c>
      <c r="Y29" s="104">
        <f t="shared" si="4"/>
        <v>0.70000000000000007</v>
      </c>
      <c r="Z29" s="104" t="str">
        <f t="shared" si="5"/>
        <v/>
      </c>
      <c r="AA29" s="104" t="str">
        <f t="shared" si="5"/>
        <v/>
      </c>
      <c r="AB29" s="104" t="str">
        <f t="shared" si="11"/>
        <v/>
      </c>
      <c r="AC29" s="104" t="str">
        <f t="shared" si="11"/>
        <v/>
      </c>
      <c r="AD29" s="104" t="str">
        <f t="shared" si="11"/>
        <v/>
      </c>
      <c r="AE29" s="104" t="str">
        <f t="shared" si="11"/>
        <v/>
      </c>
      <c r="AF29" s="104" t="str">
        <f t="shared" si="11"/>
        <v/>
      </c>
      <c r="AG29" s="104" t="str">
        <f t="shared" si="11"/>
        <v/>
      </c>
      <c r="AH29" s="104" t="str">
        <f t="shared" si="11"/>
        <v/>
      </c>
      <c r="AI29" s="104"/>
      <c r="AJ29" s="104">
        <f t="shared" si="6"/>
        <v>3.9703186137506992E-3</v>
      </c>
      <c r="AK29" s="104">
        <f t="shared" si="7"/>
        <v>3.9703186137506992E-3</v>
      </c>
      <c r="AL29" s="104" t="str">
        <f t="shared" si="7"/>
        <v/>
      </c>
      <c r="AM29" s="104" t="str">
        <f t="shared" si="7"/>
        <v/>
      </c>
      <c r="AN29" s="104" t="str">
        <f t="shared" si="7"/>
        <v/>
      </c>
      <c r="AO29" s="104" t="str">
        <f t="shared" si="7"/>
        <v/>
      </c>
      <c r="AP29" s="104" t="str">
        <f t="shared" si="7"/>
        <v/>
      </c>
      <c r="AQ29" s="104" t="str">
        <f t="shared" si="7"/>
        <v/>
      </c>
      <c r="AR29" s="104" t="str">
        <f t="shared" si="7"/>
        <v/>
      </c>
      <c r="AS29" s="104" t="str">
        <f t="shared" si="7"/>
        <v/>
      </c>
      <c r="AT29" s="104" t="str">
        <f t="shared" si="7"/>
        <v/>
      </c>
      <c r="AU29" s="104"/>
      <c r="AV29" s="105"/>
      <c r="AW29" s="105"/>
      <c r="AX29" s="105"/>
      <c r="AY29" s="105"/>
      <c r="AZ29" s="105"/>
      <c r="BA29" s="106"/>
      <c r="BB29" s="104"/>
      <c r="BC29" s="105"/>
      <c r="BD29" s="104"/>
      <c r="BE29" s="107"/>
      <c r="BF29" s="105"/>
      <c r="BG29" s="105"/>
      <c r="BH29" s="105"/>
      <c r="BI29" s="105"/>
      <c r="BJ29" s="67">
        <v>57</v>
      </c>
      <c r="BK29" s="108">
        <v>26.033000000000001</v>
      </c>
      <c r="BL29" s="109">
        <v>42.784409089999997</v>
      </c>
      <c r="BM29" s="109">
        <v>-82.03718198</v>
      </c>
      <c r="BN29" s="110" t="s">
        <v>7165</v>
      </c>
      <c r="BO29" s="106">
        <v>273.10000000000002</v>
      </c>
      <c r="BP29" s="105" t="s">
        <v>3290</v>
      </c>
      <c r="BQ29" s="105" t="s">
        <v>5678</v>
      </c>
      <c r="BR29" s="110"/>
      <c r="BS29" s="110">
        <v>12</v>
      </c>
      <c r="BT29" s="111" t="s">
        <v>7352</v>
      </c>
      <c r="BU29" s="110">
        <v>8</v>
      </c>
      <c r="BV29" s="110">
        <v>9</v>
      </c>
      <c r="BW29" s="105" t="s">
        <v>7784</v>
      </c>
      <c r="BX29" s="104">
        <v>5.56</v>
      </c>
      <c r="BY29" s="105"/>
      <c r="BZ29" s="106">
        <f t="shared" si="8"/>
        <v>0.70000000000000007</v>
      </c>
      <c r="CA29" s="104" t="str">
        <f t="shared" si="9"/>
        <v>Matched</v>
      </c>
      <c r="CB29" s="104">
        <f t="shared" si="10"/>
        <v>3.9703186137506992E-3</v>
      </c>
      <c r="CC29" s="105"/>
      <c r="CD29" s="105"/>
      <c r="CE29" s="105"/>
      <c r="CF29" s="105"/>
    </row>
    <row r="30" spans="1:84" hidden="1" x14ac:dyDescent="0.35">
      <c r="A30" s="67">
        <v>58</v>
      </c>
      <c r="B30" s="67">
        <v>26.084</v>
      </c>
      <c r="C30" s="67" t="s">
        <v>7359</v>
      </c>
      <c r="D30" s="67" t="s">
        <v>3290</v>
      </c>
      <c r="E30" s="67" t="s">
        <v>5677</v>
      </c>
      <c r="F30" s="102">
        <v>13</v>
      </c>
      <c r="G30" s="102">
        <v>7</v>
      </c>
      <c r="H30" s="102">
        <v>8</v>
      </c>
      <c r="I30" s="102"/>
      <c r="J30" s="67"/>
      <c r="K30" s="67" t="s">
        <v>5678</v>
      </c>
      <c r="L30" s="67" t="s">
        <v>3333</v>
      </c>
      <c r="M30" s="67" t="s">
        <v>3293</v>
      </c>
      <c r="N30" s="67"/>
      <c r="O30" s="67"/>
      <c r="P30" s="67">
        <v>13.15</v>
      </c>
      <c r="Q30" s="67">
        <v>13.15</v>
      </c>
      <c r="R30" s="103">
        <v>0.03</v>
      </c>
      <c r="S30" s="103">
        <v>6.5000000000000002E-2</v>
      </c>
      <c r="T30" s="67">
        <v>0.69499999999999995</v>
      </c>
      <c r="U30" s="67">
        <v>5.56</v>
      </c>
      <c r="V30" s="104" t="b">
        <f t="shared" si="2"/>
        <v>1</v>
      </c>
      <c r="W30" s="104" t="s">
        <v>16</v>
      </c>
      <c r="X30" s="104">
        <f t="shared" si="3"/>
        <v>6.5</v>
      </c>
      <c r="Y30" s="104">
        <f t="shared" si="4"/>
        <v>6.5</v>
      </c>
      <c r="Z30" s="104" t="str">
        <f t="shared" si="5"/>
        <v/>
      </c>
      <c r="AA30" s="104" t="str">
        <f t="shared" si="5"/>
        <v/>
      </c>
      <c r="AB30" s="104" t="str">
        <f t="shared" si="11"/>
        <v/>
      </c>
      <c r="AC30" s="104" t="str">
        <f t="shared" si="11"/>
        <v/>
      </c>
      <c r="AD30" s="104" t="str">
        <f t="shared" si="11"/>
        <v/>
      </c>
      <c r="AE30" s="104" t="str">
        <f t="shared" si="11"/>
        <v/>
      </c>
      <c r="AF30" s="104" t="str">
        <f t="shared" si="11"/>
        <v/>
      </c>
      <c r="AG30" s="104" t="str">
        <f t="shared" si="11"/>
        <v/>
      </c>
      <c r="AH30" s="104" t="str">
        <f t="shared" si="11"/>
        <v/>
      </c>
      <c r="AI30" s="104"/>
      <c r="AJ30" s="104">
        <f t="shared" si="6"/>
        <v>3.68672442705422E-2</v>
      </c>
      <c r="AK30" s="104">
        <f t="shared" si="7"/>
        <v>3.68672442705422E-2</v>
      </c>
      <c r="AL30" s="104" t="str">
        <f t="shared" si="7"/>
        <v/>
      </c>
      <c r="AM30" s="104" t="str">
        <f t="shared" si="7"/>
        <v/>
      </c>
      <c r="AN30" s="104" t="str">
        <f t="shared" si="7"/>
        <v/>
      </c>
      <c r="AO30" s="104" t="str">
        <f t="shared" si="7"/>
        <v/>
      </c>
      <c r="AP30" s="104" t="str">
        <f t="shared" si="7"/>
        <v/>
      </c>
      <c r="AQ30" s="104" t="str">
        <f t="shared" si="7"/>
        <v/>
      </c>
      <c r="AR30" s="104" t="str">
        <f t="shared" si="7"/>
        <v/>
      </c>
      <c r="AS30" s="104" t="str">
        <f t="shared" si="7"/>
        <v/>
      </c>
      <c r="AT30" s="104" t="str">
        <f t="shared" si="7"/>
        <v/>
      </c>
      <c r="AU30" s="104"/>
      <c r="AV30" s="105"/>
      <c r="AW30" s="105"/>
      <c r="AX30" s="105"/>
      <c r="AY30" s="105"/>
      <c r="AZ30" s="105"/>
      <c r="BA30" s="106"/>
      <c r="BB30" s="104"/>
      <c r="BC30" s="105"/>
      <c r="BD30" s="104"/>
      <c r="BE30" s="107"/>
      <c r="BF30" s="105"/>
      <c r="BG30" s="105"/>
      <c r="BH30" s="105"/>
      <c r="BI30" s="105"/>
      <c r="BJ30" s="67">
        <v>58</v>
      </c>
      <c r="BK30" s="108">
        <v>26.084</v>
      </c>
      <c r="BL30" s="109">
        <v>42.784408630000001</v>
      </c>
      <c r="BM30" s="109">
        <v>-82.037181989999993</v>
      </c>
      <c r="BN30" s="110" t="s">
        <v>7165</v>
      </c>
      <c r="BO30" s="106">
        <v>273.10000000000002</v>
      </c>
      <c r="BP30" s="105" t="s">
        <v>3290</v>
      </c>
      <c r="BQ30" s="105" t="s">
        <v>5678</v>
      </c>
      <c r="BR30" s="110"/>
      <c r="BS30" s="110">
        <v>13</v>
      </c>
      <c r="BT30" s="111" t="s">
        <v>7670</v>
      </c>
      <c r="BU30" s="110">
        <v>7</v>
      </c>
      <c r="BV30" s="110">
        <v>8</v>
      </c>
      <c r="BW30" s="105" t="s">
        <v>7784</v>
      </c>
      <c r="BX30" s="104">
        <v>5.56</v>
      </c>
      <c r="BY30" s="105"/>
      <c r="BZ30" s="106">
        <f t="shared" si="8"/>
        <v>6.5</v>
      </c>
      <c r="CA30" s="104" t="str">
        <f t="shared" si="9"/>
        <v>Matched</v>
      </c>
      <c r="CB30" s="104">
        <f t="shared" si="10"/>
        <v>3.68672442705422E-2</v>
      </c>
      <c r="CC30" s="105"/>
      <c r="CD30" s="105"/>
      <c r="CE30" s="105"/>
      <c r="CF30" s="105"/>
    </row>
    <row r="31" spans="1:84" hidden="1" x14ac:dyDescent="0.35">
      <c r="A31" s="67">
        <v>59</v>
      </c>
      <c r="B31" s="67">
        <v>26.212</v>
      </c>
      <c r="C31" s="67" t="s">
        <v>7360</v>
      </c>
      <c r="D31" s="67" t="s">
        <v>3290</v>
      </c>
      <c r="E31" s="67" t="s">
        <v>5677</v>
      </c>
      <c r="F31" s="102">
        <v>11</v>
      </c>
      <c r="G31" s="102">
        <v>7</v>
      </c>
      <c r="H31" s="102">
        <v>9</v>
      </c>
      <c r="I31" s="102"/>
      <c r="J31" s="67"/>
      <c r="K31" s="67" t="s">
        <v>5678</v>
      </c>
      <c r="L31" s="67" t="s">
        <v>3334</v>
      </c>
      <c r="M31" s="67" t="s">
        <v>3293</v>
      </c>
      <c r="N31" s="67"/>
      <c r="O31" s="67"/>
      <c r="P31" s="67">
        <v>11.22</v>
      </c>
      <c r="Q31" s="67">
        <v>11.22</v>
      </c>
      <c r="R31" s="103">
        <v>0.02</v>
      </c>
      <c r="S31" s="103">
        <v>4.4999999999999998E-2</v>
      </c>
      <c r="T31" s="67">
        <v>0.65900000000000003</v>
      </c>
      <c r="U31" s="67">
        <v>5.56</v>
      </c>
      <c r="V31" s="104" t="b">
        <f t="shared" si="2"/>
        <v>1</v>
      </c>
      <c r="W31" s="104" t="s">
        <v>16</v>
      </c>
      <c r="X31" s="104">
        <f t="shared" si="3"/>
        <v>4.5</v>
      </c>
      <c r="Y31" s="104">
        <f t="shared" si="4"/>
        <v>4.5</v>
      </c>
      <c r="Z31" s="104" t="str">
        <f t="shared" si="5"/>
        <v/>
      </c>
      <c r="AA31" s="104" t="str">
        <f t="shared" si="5"/>
        <v/>
      </c>
      <c r="AB31" s="104" t="str">
        <f t="shared" si="11"/>
        <v/>
      </c>
      <c r="AC31" s="104" t="str">
        <f t="shared" si="11"/>
        <v/>
      </c>
      <c r="AD31" s="104" t="str">
        <f t="shared" si="11"/>
        <v/>
      </c>
      <c r="AE31" s="104" t="str">
        <f t="shared" si="11"/>
        <v/>
      </c>
      <c r="AF31" s="104" t="str">
        <f t="shared" si="11"/>
        <v/>
      </c>
      <c r="AG31" s="104" t="str">
        <f t="shared" si="11"/>
        <v/>
      </c>
      <c r="AH31" s="104" t="str">
        <f t="shared" si="11"/>
        <v/>
      </c>
      <c r="AI31" s="104"/>
      <c r="AJ31" s="104">
        <f t="shared" si="6"/>
        <v>2.5523476802683062E-2</v>
      </c>
      <c r="AK31" s="104">
        <f t="shared" si="7"/>
        <v>2.5523476802683062E-2</v>
      </c>
      <c r="AL31" s="104" t="str">
        <f t="shared" si="7"/>
        <v/>
      </c>
      <c r="AM31" s="104" t="str">
        <f t="shared" si="7"/>
        <v/>
      </c>
      <c r="AN31" s="104" t="str">
        <f t="shared" si="7"/>
        <v/>
      </c>
      <c r="AO31" s="104" t="str">
        <f t="shared" si="7"/>
        <v/>
      </c>
      <c r="AP31" s="104" t="str">
        <f t="shared" si="7"/>
        <v/>
      </c>
      <c r="AQ31" s="104" t="str">
        <f t="shared" si="7"/>
        <v/>
      </c>
      <c r="AR31" s="104" t="str">
        <f t="shared" si="7"/>
        <v/>
      </c>
      <c r="AS31" s="104" t="str">
        <f t="shared" si="7"/>
        <v/>
      </c>
      <c r="AT31" s="104" t="str">
        <f t="shared" si="7"/>
        <v/>
      </c>
      <c r="AU31" s="104"/>
      <c r="AV31" s="105"/>
      <c r="AW31" s="105"/>
      <c r="AX31" s="105"/>
      <c r="AY31" s="105"/>
      <c r="AZ31" s="105"/>
      <c r="BA31" s="106"/>
      <c r="BB31" s="104"/>
      <c r="BC31" s="105"/>
      <c r="BD31" s="104"/>
      <c r="BE31" s="107"/>
      <c r="BF31" s="105"/>
      <c r="BG31" s="105"/>
      <c r="BH31" s="105"/>
      <c r="BI31" s="105"/>
      <c r="BJ31" s="67">
        <v>59</v>
      </c>
      <c r="BK31" s="108">
        <v>26.212</v>
      </c>
      <c r="BL31" s="109">
        <v>42.784407469999998</v>
      </c>
      <c r="BM31" s="109">
        <v>-82.037182009999995</v>
      </c>
      <c r="BN31" s="110" t="s">
        <v>7165</v>
      </c>
      <c r="BO31" s="106">
        <v>273.10000000000002</v>
      </c>
      <c r="BP31" s="105" t="s">
        <v>3290</v>
      </c>
      <c r="BQ31" s="105" t="s">
        <v>5678</v>
      </c>
      <c r="BR31" s="110"/>
      <c r="BS31" s="110">
        <v>11</v>
      </c>
      <c r="BT31" s="111" t="s">
        <v>7499</v>
      </c>
      <c r="BU31" s="110">
        <v>7</v>
      </c>
      <c r="BV31" s="110">
        <v>9</v>
      </c>
      <c r="BW31" s="105" t="s">
        <v>7784</v>
      </c>
      <c r="BX31" s="104">
        <v>5.56</v>
      </c>
      <c r="BY31" s="105"/>
      <c r="BZ31" s="106">
        <f t="shared" si="8"/>
        <v>4.5</v>
      </c>
      <c r="CA31" s="104" t="str">
        <f t="shared" si="9"/>
        <v>Matched</v>
      </c>
      <c r="CB31" s="104">
        <f t="shared" si="10"/>
        <v>2.5523476802683062E-2</v>
      </c>
      <c r="CC31" s="105"/>
      <c r="CD31" s="105"/>
      <c r="CE31" s="105"/>
      <c r="CF31" s="105"/>
    </row>
    <row r="32" spans="1:84" hidden="1" x14ac:dyDescent="0.35">
      <c r="A32" s="67">
        <v>60</v>
      </c>
      <c r="B32" s="67">
        <v>28.085999999999999</v>
      </c>
      <c r="C32" s="67" t="s">
        <v>7361</v>
      </c>
      <c r="D32" s="67" t="s">
        <v>3290</v>
      </c>
      <c r="E32" s="67" t="s">
        <v>5677</v>
      </c>
      <c r="F32" s="102">
        <v>14</v>
      </c>
      <c r="G32" s="102">
        <v>9</v>
      </c>
      <c r="H32" s="102">
        <v>10</v>
      </c>
      <c r="I32" s="102"/>
      <c r="J32" s="67"/>
      <c r="K32" s="67" t="s">
        <v>5683</v>
      </c>
      <c r="L32" s="67" t="s">
        <v>3335</v>
      </c>
      <c r="M32" s="67" t="s">
        <v>3293</v>
      </c>
      <c r="N32" s="67"/>
      <c r="O32" s="67"/>
      <c r="P32" s="67">
        <v>14.01</v>
      </c>
      <c r="Q32" s="67">
        <v>14.01</v>
      </c>
      <c r="R32" s="103">
        <v>0.01</v>
      </c>
      <c r="S32" s="103">
        <v>4.5999999999999999E-2</v>
      </c>
      <c r="T32" s="67">
        <v>0.77100000000000002</v>
      </c>
      <c r="U32" s="67">
        <v>5.56</v>
      </c>
      <c r="V32" s="104" t="b">
        <f t="shared" si="2"/>
        <v>1</v>
      </c>
      <c r="W32" s="104" t="s">
        <v>16</v>
      </c>
      <c r="X32" s="104">
        <f t="shared" si="3"/>
        <v>4.5999999999999996</v>
      </c>
      <c r="Y32" s="104">
        <f t="shared" si="4"/>
        <v>4.5999999999999996</v>
      </c>
      <c r="Z32" s="104" t="str">
        <f t="shared" si="5"/>
        <v/>
      </c>
      <c r="AA32" s="104" t="str">
        <f t="shared" si="5"/>
        <v/>
      </c>
      <c r="AB32" s="104" t="str">
        <f t="shared" si="11"/>
        <v/>
      </c>
      <c r="AC32" s="104" t="str">
        <f t="shared" si="11"/>
        <v/>
      </c>
      <c r="AD32" s="104" t="str">
        <f t="shared" si="11"/>
        <v/>
      </c>
      <c r="AE32" s="104" t="str">
        <f t="shared" si="11"/>
        <v/>
      </c>
      <c r="AF32" s="104" t="str">
        <f t="shared" si="11"/>
        <v/>
      </c>
      <c r="AG32" s="104" t="str">
        <f t="shared" si="11"/>
        <v/>
      </c>
      <c r="AH32" s="104" t="str">
        <f t="shared" si="11"/>
        <v/>
      </c>
      <c r="AI32" s="104"/>
      <c r="AJ32" s="104">
        <f t="shared" si="6"/>
        <v>2.6090665176076017E-2</v>
      </c>
      <c r="AK32" s="104">
        <f t="shared" si="7"/>
        <v>2.6090665176076017E-2</v>
      </c>
      <c r="AL32" s="104" t="str">
        <f t="shared" si="7"/>
        <v/>
      </c>
      <c r="AM32" s="104" t="str">
        <f t="shared" si="7"/>
        <v/>
      </c>
      <c r="AN32" s="104" t="str">
        <f t="shared" si="7"/>
        <v/>
      </c>
      <c r="AO32" s="104" t="str">
        <f t="shared" si="7"/>
        <v/>
      </c>
      <c r="AP32" s="104" t="str">
        <f t="shared" si="7"/>
        <v/>
      </c>
      <c r="AQ32" s="104" t="str">
        <f t="shared" si="7"/>
        <v/>
      </c>
      <c r="AR32" s="104" t="str">
        <f t="shared" si="7"/>
        <v/>
      </c>
      <c r="AS32" s="104" t="str">
        <f t="shared" si="7"/>
        <v/>
      </c>
      <c r="AT32" s="104" t="str">
        <f t="shared" si="7"/>
        <v/>
      </c>
      <c r="AU32" s="104"/>
      <c r="AV32" s="105"/>
      <c r="AW32" s="105"/>
      <c r="AX32" s="105"/>
      <c r="AY32" s="105"/>
      <c r="AZ32" s="105"/>
      <c r="BA32" s="106"/>
      <c r="BB32" s="104"/>
      <c r="BC32" s="105"/>
      <c r="BD32" s="104"/>
      <c r="BE32" s="107"/>
      <c r="BF32" s="105"/>
      <c r="BG32" s="105"/>
      <c r="BH32" s="105"/>
      <c r="BI32" s="105"/>
      <c r="BJ32" s="67">
        <v>60</v>
      </c>
      <c r="BK32" s="108">
        <v>28.085999999999999</v>
      </c>
      <c r="BL32" s="109">
        <v>42.784390539999997</v>
      </c>
      <c r="BM32" s="109">
        <v>-82.037182329999993</v>
      </c>
      <c r="BN32" s="110" t="s">
        <v>7165</v>
      </c>
      <c r="BO32" s="106">
        <v>273.10000000000002</v>
      </c>
      <c r="BP32" s="105" t="s">
        <v>3290</v>
      </c>
      <c r="BQ32" s="105" t="s">
        <v>5683</v>
      </c>
      <c r="BR32" s="110"/>
      <c r="BS32" s="110">
        <v>14</v>
      </c>
      <c r="BT32" s="111" t="s">
        <v>7363</v>
      </c>
      <c r="BU32" s="110">
        <v>9</v>
      </c>
      <c r="BV32" s="110">
        <v>10</v>
      </c>
      <c r="BW32" s="105" t="s">
        <v>7784</v>
      </c>
      <c r="BX32" s="104">
        <v>5.56</v>
      </c>
      <c r="BY32" s="105"/>
      <c r="BZ32" s="106">
        <f t="shared" si="8"/>
        <v>4.5999999999999996</v>
      </c>
      <c r="CA32" s="104" t="str">
        <f t="shared" si="9"/>
        <v>Matched</v>
      </c>
      <c r="CB32" s="104">
        <f t="shared" si="10"/>
        <v>2.6090665176076017E-2</v>
      </c>
      <c r="CC32" s="105"/>
      <c r="CD32" s="105"/>
      <c r="CE32" s="105"/>
      <c r="CF32" s="105"/>
    </row>
    <row r="33" spans="1:84" hidden="1" x14ac:dyDescent="0.35">
      <c r="A33" s="67">
        <v>61</v>
      </c>
      <c r="B33" s="67">
        <v>28.280999999999999</v>
      </c>
      <c r="C33" s="67" t="s">
        <v>7362</v>
      </c>
      <c r="D33" s="67" t="s">
        <v>3290</v>
      </c>
      <c r="E33" s="67" t="s">
        <v>5677</v>
      </c>
      <c r="F33" s="102">
        <v>12</v>
      </c>
      <c r="G33" s="102">
        <v>6</v>
      </c>
      <c r="H33" s="102">
        <v>5</v>
      </c>
      <c r="I33" s="102"/>
      <c r="J33" s="67"/>
      <c r="K33" s="67" t="s">
        <v>5678</v>
      </c>
      <c r="L33" s="67" t="s">
        <v>3336</v>
      </c>
      <c r="M33" s="67" t="s">
        <v>3293</v>
      </c>
      <c r="N33" s="67"/>
      <c r="O33" s="67"/>
      <c r="P33" s="67">
        <v>11.99</v>
      </c>
      <c r="Q33" s="67">
        <v>11.99</v>
      </c>
      <c r="R33" s="103">
        <v>0.02</v>
      </c>
      <c r="S33" s="103">
        <v>4.8000000000000001E-2</v>
      </c>
      <c r="T33" s="67">
        <v>0.71299999999999997</v>
      </c>
      <c r="U33" s="67">
        <v>5.56</v>
      </c>
      <c r="V33" s="104" t="b">
        <f t="shared" si="2"/>
        <v>1</v>
      </c>
      <c r="W33" s="104" t="s">
        <v>16</v>
      </c>
      <c r="X33" s="104">
        <f t="shared" si="3"/>
        <v>4.8</v>
      </c>
      <c r="Y33" s="104">
        <f t="shared" si="4"/>
        <v>4.8</v>
      </c>
      <c r="Z33" s="104" t="str">
        <f t="shared" si="5"/>
        <v/>
      </c>
      <c r="AA33" s="104" t="str">
        <f t="shared" si="5"/>
        <v/>
      </c>
      <c r="AB33" s="104" t="str">
        <f t="shared" si="11"/>
        <v/>
      </c>
      <c r="AC33" s="104" t="str">
        <f t="shared" si="11"/>
        <v/>
      </c>
      <c r="AD33" s="104" t="str">
        <f t="shared" si="11"/>
        <v/>
      </c>
      <c r="AE33" s="104" t="str">
        <f t="shared" si="11"/>
        <v/>
      </c>
      <c r="AF33" s="104" t="str">
        <f t="shared" si="11"/>
        <v/>
      </c>
      <c r="AG33" s="104" t="str">
        <f t="shared" si="11"/>
        <v/>
      </c>
      <c r="AH33" s="104" t="str">
        <f t="shared" si="11"/>
        <v/>
      </c>
      <c r="AI33" s="104"/>
      <c r="AJ33" s="104">
        <f t="shared" si="6"/>
        <v>2.7225041922861935E-2</v>
      </c>
      <c r="AK33" s="104">
        <f t="shared" si="7"/>
        <v>2.7225041922861935E-2</v>
      </c>
      <c r="AL33" s="104" t="str">
        <f t="shared" si="7"/>
        <v/>
      </c>
      <c r="AM33" s="104" t="str">
        <f t="shared" si="7"/>
        <v/>
      </c>
      <c r="AN33" s="104" t="str">
        <f t="shared" si="7"/>
        <v/>
      </c>
      <c r="AO33" s="104" t="str">
        <f t="shared" si="7"/>
        <v/>
      </c>
      <c r="AP33" s="104" t="str">
        <f t="shared" si="7"/>
        <v/>
      </c>
      <c r="AQ33" s="104" t="str">
        <f t="shared" si="7"/>
        <v/>
      </c>
      <c r="AR33" s="104" t="str">
        <f t="shared" si="7"/>
        <v/>
      </c>
      <c r="AS33" s="104" t="str">
        <f t="shared" si="7"/>
        <v/>
      </c>
      <c r="AT33" s="104" t="str">
        <f t="shared" si="7"/>
        <v/>
      </c>
      <c r="AU33" s="104"/>
      <c r="AV33" s="105"/>
      <c r="AW33" s="105"/>
      <c r="AX33" s="105"/>
      <c r="AY33" s="105"/>
      <c r="AZ33" s="105"/>
      <c r="BA33" s="106"/>
      <c r="BB33" s="104"/>
      <c r="BC33" s="105"/>
      <c r="BD33" s="104"/>
      <c r="BE33" s="107"/>
      <c r="BF33" s="105"/>
      <c r="BG33" s="105"/>
      <c r="BH33" s="105"/>
      <c r="BI33" s="105"/>
      <c r="BJ33" s="67">
        <v>61</v>
      </c>
      <c r="BK33" s="108">
        <v>28.280999999999999</v>
      </c>
      <c r="BL33" s="109">
        <v>42.784388759999999</v>
      </c>
      <c r="BM33" s="109">
        <v>-82.037182369999996</v>
      </c>
      <c r="BN33" s="110" t="s">
        <v>7165</v>
      </c>
      <c r="BO33" s="106">
        <v>273.10000000000002</v>
      </c>
      <c r="BP33" s="105" t="s">
        <v>3290</v>
      </c>
      <c r="BQ33" s="105" t="s">
        <v>5678</v>
      </c>
      <c r="BR33" s="110"/>
      <c r="BS33" s="110">
        <v>12</v>
      </c>
      <c r="BT33" s="111" t="s">
        <v>7624</v>
      </c>
      <c r="BU33" s="110">
        <v>6</v>
      </c>
      <c r="BV33" s="110">
        <v>5</v>
      </c>
      <c r="BW33" s="105" t="s">
        <v>7784</v>
      </c>
      <c r="BX33" s="104">
        <v>5.56</v>
      </c>
      <c r="BY33" s="105"/>
      <c r="BZ33" s="106">
        <f t="shared" si="8"/>
        <v>4.8</v>
      </c>
      <c r="CA33" s="104" t="str">
        <f t="shared" si="9"/>
        <v>Matched</v>
      </c>
      <c r="CB33" s="104">
        <f t="shared" si="10"/>
        <v>2.7225041922861935E-2</v>
      </c>
      <c r="CC33" s="105"/>
      <c r="CD33" s="105"/>
      <c r="CE33" s="105"/>
      <c r="CF33" s="105"/>
    </row>
    <row r="34" spans="1:84" hidden="1" x14ac:dyDescent="0.35">
      <c r="A34" s="67">
        <v>62</v>
      </c>
      <c r="B34" s="67">
        <v>28.404</v>
      </c>
      <c r="C34" s="67" t="s">
        <v>7345</v>
      </c>
      <c r="D34" s="67" t="s">
        <v>3290</v>
      </c>
      <c r="E34" s="67" t="s">
        <v>5677</v>
      </c>
      <c r="F34" s="102">
        <v>12</v>
      </c>
      <c r="G34" s="102">
        <v>7</v>
      </c>
      <c r="H34" s="102">
        <v>9</v>
      </c>
      <c r="I34" s="102"/>
      <c r="J34" s="67"/>
      <c r="K34" s="67" t="s">
        <v>5678</v>
      </c>
      <c r="L34" s="67" t="s">
        <v>3337</v>
      </c>
      <c r="M34" s="67" t="s">
        <v>3293</v>
      </c>
      <c r="N34" s="67"/>
      <c r="O34" s="67"/>
      <c r="P34" s="67">
        <v>12.34</v>
      </c>
      <c r="Q34" s="67">
        <v>12.34</v>
      </c>
      <c r="R34" s="103">
        <v>1.9E-2</v>
      </c>
      <c r="S34" s="103">
        <v>4.5999999999999999E-2</v>
      </c>
      <c r="T34" s="67">
        <v>0.72399999999999998</v>
      </c>
      <c r="U34" s="67">
        <v>5.56</v>
      </c>
      <c r="V34" s="104" t="b">
        <f t="shared" si="2"/>
        <v>1</v>
      </c>
      <c r="W34" s="104" t="s">
        <v>16</v>
      </c>
      <c r="X34" s="104">
        <f t="shared" si="3"/>
        <v>4.5999999999999996</v>
      </c>
      <c r="Y34" s="104">
        <f t="shared" si="4"/>
        <v>4.5999999999999996</v>
      </c>
      <c r="Z34" s="104" t="str">
        <f t="shared" si="5"/>
        <v/>
      </c>
      <c r="AA34" s="104" t="str">
        <f t="shared" si="5"/>
        <v/>
      </c>
      <c r="AB34" s="104" t="str">
        <f t="shared" si="11"/>
        <v/>
      </c>
      <c r="AC34" s="104" t="str">
        <f t="shared" si="11"/>
        <v/>
      </c>
      <c r="AD34" s="104" t="str">
        <f t="shared" si="11"/>
        <v/>
      </c>
      <c r="AE34" s="104" t="str">
        <f t="shared" si="11"/>
        <v/>
      </c>
      <c r="AF34" s="104" t="str">
        <f t="shared" si="11"/>
        <v/>
      </c>
      <c r="AG34" s="104" t="str">
        <f t="shared" si="11"/>
        <v/>
      </c>
      <c r="AH34" s="104" t="str">
        <f t="shared" si="11"/>
        <v/>
      </c>
      <c r="AI34" s="104"/>
      <c r="AJ34" s="104">
        <f t="shared" si="6"/>
        <v>2.6090665176076017E-2</v>
      </c>
      <c r="AK34" s="104">
        <f t="shared" si="7"/>
        <v>2.6090665176076017E-2</v>
      </c>
      <c r="AL34" s="104" t="str">
        <f t="shared" si="7"/>
        <v/>
      </c>
      <c r="AM34" s="104" t="str">
        <f t="shared" si="7"/>
        <v/>
      </c>
      <c r="AN34" s="104" t="str">
        <f t="shared" si="7"/>
        <v/>
      </c>
      <c r="AO34" s="104" t="str">
        <f t="shared" si="7"/>
        <v/>
      </c>
      <c r="AP34" s="104" t="str">
        <f t="shared" si="7"/>
        <v/>
      </c>
      <c r="AQ34" s="104" t="str">
        <f t="shared" si="7"/>
        <v/>
      </c>
      <c r="AR34" s="104" t="str">
        <f t="shared" si="7"/>
        <v/>
      </c>
      <c r="AS34" s="104" t="str">
        <f t="shared" si="7"/>
        <v/>
      </c>
      <c r="AT34" s="104" t="str">
        <f t="shared" si="7"/>
        <v/>
      </c>
      <c r="AU34" s="104"/>
      <c r="AV34" s="105"/>
      <c r="AW34" s="105"/>
      <c r="AX34" s="105"/>
      <c r="AY34" s="105"/>
      <c r="AZ34" s="105"/>
      <c r="BA34" s="106"/>
      <c r="BB34" s="104"/>
      <c r="BC34" s="105"/>
      <c r="BD34" s="104"/>
      <c r="BE34" s="107"/>
      <c r="BF34" s="105"/>
      <c r="BG34" s="105"/>
      <c r="BH34" s="105"/>
      <c r="BI34" s="105"/>
      <c r="BJ34" s="67">
        <v>62</v>
      </c>
      <c r="BK34" s="108">
        <v>28.404</v>
      </c>
      <c r="BL34" s="109">
        <v>42.784387649999999</v>
      </c>
      <c r="BM34" s="109">
        <v>-82.037182389999998</v>
      </c>
      <c r="BN34" s="110" t="s">
        <v>7165</v>
      </c>
      <c r="BO34" s="106">
        <v>273.10000000000002</v>
      </c>
      <c r="BP34" s="105" t="s">
        <v>3290</v>
      </c>
      <c r="BQ34" s="105" t="s">
        <v>5678</v>
      </c>
      <c r="BR34" s="110"/>
      <c r="BS34" s="110">
        <v>12</v>
      </c>
      <c r="BT34" s="111" t="s">
        <v>7337</v>
      </c>
      <c r="BU34" s="110">
        <v>7</v>
      </c>
      <c r="BV34" s="110">
        <v>9</v>
      </c>
      <c r="BW34" s="105" t="s">
        <v>7784</v>
      </c>
      <c r="BX34" s="104">
        <v>5.56</v>
      </c>
      <c r="BY34" s="105"/>
      <c r="BZ34" s="106">
        <f t="shared" si="8"/>
        <v>4.5999999999999996</v>
      </c>
      <c r="CA34" s="104" t="str">
        <f t="shared" si="9"/>
        <v>Matched</v>
      </c>
      <c r="CB34" s="104">
        <f t="shared" si="10"/>
        <v>2.6090665176076017E-2</v>
      </c>
      <c r="CC34" s="105"/>
      <c r="CD34" s="105"/>
      <c r="CE34" s="105"/>
      <c r="CF34" s="105"/>
    </row>
    <row r="35" spans="1:84" hidden="1" x14ac:dyDescent="0.35">
      <c r="A35" s="67">
        <v>63</v>
      </c>
      <c r="B35" s="67">
        <v>28.536999999999999</v>
      </c>
      <c r="C35" s="67" t="s">
        <v>7363</v>
      </c>
      <c r="D35" s="67" t="s">
        <v>3290</v>
      </c>
      <c r="E35" s="67" t="s">
        <v>5677</v>
      </c>
      <c r="F35" s="102">
        <v>12</v>
      </c>
      <c r="G35" s="102">
        <v>8</v>
      </c>
      <c r="H35" s="102">
        <v>11</v>
      </c>
      <c r="I35" s="102"/>
      <c r="J35" s="67"/>
      <c r="K35" s="67" t="s">
        <v>5683</v>
      </c>
      <c r="L35" s="67" t="s">
        <v>3338</v>
      </c>
      <c r="M35" s="67" t="s">
        <v>3293</v>
      </c>
      <c r="N35" s="67"/>
      <c r="O35" s="67"/>
      <c r="P35" s="67">
        <v>11.68</v>
      </c>
      <c r="Q35" s="67">
        <v>11.68</v>
      </c>
      <c r="R35" s="103">
        <v>1.7999999999999999E-2</v>
      </c>
      <c r="S35" s="103">
        <v>4.2000000000000003E-2</v>
      </c>
      <c r="T35" s="67">
        <v>0.64</v>
      </c>
      <c r="U35" s="67">
        <v>5.56</v>
      </c>
      <c r="V35" s="104" t="b">
        <f t="shared" si="2"/>
        <v>1</v>
      </c>
      <c r="W35" s="104" t="s">
        <v>16</v>
      </c>
      <c r="X35" s="104">
        <f t="shared" si="3"/>
        <v>4.2</v>
      </c>
      <c r="Y35" s="104">
        <f t="shared" si="4"/>
        <v>4.2</v>
      </c>
      <c r="Z35" s="104" t="str">
        <f t="shared" si="5"/>
        <v/>
      </c>
      <c r="AA35" s="104" t="str">
        <f t="shared" si="5"/>
        <v/>
      </c>
      <c r="AB35" s="104" t="str">
        <f t="shared" si="11"/>
        <v/>
      </c>
      <c r="AC35" s="104" t="str">
        <f t="shared" si="11"/>
        <v/>
      </c>
      <c r="AD35" s="104" t="str">
        <f t="shared" si="11"/>
        <v/>
      </c>
      <c r="AE35" s="104" t="str">
        <f t="shared" si="11"/>
        <v/>
      </c>
      <c r="AF35" s="104" t="str">
        <f t="shared" si="11"/>
        <v/>
      </c>
      <c r="AG35" s="104" t="str">
        <f t="shared" si="11"/>
        <v/>
      </c>
      <c r="AH35" s="104" t="str">
        <f t="shared" si="11"/>
        <v/>
      </c>
      <c r="AI35" s="104"/>
      <c r="AJ35" s="104">
        <f t="shared" si="6"/>
        <v>2.3821911682504193E-2</v>
      </c>
      <c r="AK35" s="104">
        <f t="shared" si="7"/>
        <v>2.3821911682504193E-2</v>
      </c>
      <c r="AL35" s="104" t="str">
        <f t="shared" si="7"/>
        <v/>
      </c>
      <c r="AM35" s="104" t="str">
        <f t="shared" si="7"/>
        <v/>
      </c>
      <c r="AN35" s="104" t="str">
        <f t="shared" si="7"/>
        <v/>
      </c>
      <c r="AO35" s="104" t="str">
        <f t="shared" si="7"/>
        <v/>
      </c>
      <c r="AP35" s="104" t="str">
        <f t="shared" si="7"/>
        <v/>
      </c>
      <c r="AQ35" s="104" t="str">
        <f t="shared" si="7"/>
        <v/>
      </c>
      <c r="AR35" s="104" t="str">
        <f t="shared" si="7"/>
        <v/>
      </c>
      <c r="AS35" s="104" t="str">
        <f t="shared" si="7"/>
        <v/>
      </c>
      <c r="AT35" s="104" t="str">
        <f t="shared" si="7"/>
        <v/>
      </c>
      <c r="AU35" s="104"/>
      <c r="AV35" s="105"/>
      <c r="AW35" s="105"/>
      <c r="AX35" s="105"/>
      <c r="AY35" s="105"/>
      <c r="AZ35" s="105"/>
      <c r="BA35" s="106"/>
      <c r="BB35" s="104"/>
      <c r="BC35" s="105"/>
      <c r="BD35" s="104"/>
      <c r="BE35" s="107"/>
      <c r="BF35" s="105"/>
      <c r="BG35" s="105"/>
      <c r="BH35" s="105"/>
      <c r="BI35" s="105"/>
      <c r="BJ35" s="67">
        <v>63</v>
      </c>
      <c r="BK35" s="108">
        <v>28.536999999999999</v>
      </c>
      <c r="BL35" s="109">
        <v>42.78438645</v>
      </c>
      <c r="BM35" s="109">
        <v>-82.03718241</v>
      </c>
      <c r="BN35" s="110" t="s">
        <v>7165</v>
      </c>
      <c r="BO35" s="106">
        <v>273.10000000000002</v>
      </c>
      <c r="BP35" s="105" t="s">
        <v>3290</v>
      </c>
      <c r="BQ35" s="105" t="s">
        <v>5683</v>
      </c>
      <c r="BR35" s="110"/>
      <c r="BS35" s="110">
        <v>12</v>
      </c>
      <c r="BT35" s="111" t="s">
        <v>7795</v>
      </c>
      <c r="BU35" s="110">
        <v>8</v>
      </c>
      <c r="BV35" s="110">
        <v>11</v>
      </c>
      <c r="BW35" s="105" t="s">
        <v>7784</v>
      </c>
      <c r="BX35" s="104">
        <v>5.56</v>
      </c>
      <c r="BY35" s="105"/>
      <c r="BZ35" s="106">
        <f t="shared" si="8"/>
        <v>4.2</v>
      </c>
      <c r="CA35" s="104" t="str">
        <f t="shared" si="9"/>
        <v>Matched</v>
      </c>
      <c r="CB35" s="104">
        <f t="shared" si="10"/>
        <v>2.3821911682504193E-2</v>
      </c>
      <c r="CC35" s="105"/>
      <c r="CD35" s="105"/>
      <c r="CE35" s="105"/>
      <c r="CF35" s="105"/>
    </row>
    <row r="36" spans="1:84" hidden="1" x14ac:dyDescent="0.35">
      <c r="A36" s="67">
        <v>64</v>
      </c>
      <c r="B36" s="67">
        <v>28.899000000000001</v>
      </c>
      <c r="C36" s="67" t="s">
        <v>7364</v>
      </c>
      <c r="D36" s="67" t="s">
        <v>3339</v>
      </c>
      <c r="E36" s="67" t="s">
        <v>5752</v>
      </c>
      <c r="F36" s="102">
        <v>16</v>
      </c>
      <c r="G36" s="102">
        <v>7</v>
      </c>
      <c r="H36" s="102">
        <v>12</v>
      </c>
      <c r="I36" s="102"/>
      <c r="J36" s="67"/>
      <c r="K36" s="67" t="s">
        <v>5753</v>
      </c>
      <c r="L36" s="67" t="s">
        <v>3340</v>
      </c>
      <c r="M36" s="67" t="s">
        <v>3293</v>
      </c>
      <c r="N36" s="67"/>
      <c r="O36" s="67"/>
      <c r="P36" s="67">
        <v>15.57</v>
      </c>
      <c r="Q36" s="67">
        <v>15.57</v>
      </c>
      <c r="R36" s="103">
        <v>2.5000000000000001E-2</v>
      </c>
      <c r="S36" s="103">
        <v>4.8000000000000001E-2</v>
      </c>
      <c r="T36" s="67">
        <v>0.47599999999999998</v>
      </c>
      <c r="U36" s="67">
        <v>5.56</v>
      </c>
      <c r="V36" s="104" t="b">
        <f t="shared" si="2"/>
        <v>1</v>
      </c>
      <c r="W36" s="104" t="s">
        <v>16</v>
      </c>
      <c r="X36" s="104">
        <f t="shared" si="3"/>
        <v>4.8</v>
      </c>
      <c r="Y36" s="104">
        <f t="shared" si="4"/>
        <v>4.8</v>
      </c>
      <c r="Z36" s="104" t="str">
        <f t="shared" si="5"/>
        <v/>
      </c>
      <c r="AA36" s="104" t="str">
        <f t="shared" si="5"/>
        <v/>
      </c>
      <c r="AB36" s="104" t="str">
        <f t="shared" si="11"/>
        <v/>
      </c>
      <c r="AC36" s="104" t="str">
        <f t="shared" si="11"/>
        <v/>
      </c>
      <c r="AD36" s="104" t="str">
        <f t="shared" si="11"/>
        <v/>
      </c>
      <c r="AE36" s="104" t="str">
        <f t="shared" si="11"/>
        <v/>
      </c>
      <c r="AF36" s="104" t="str">
        <f t="shared" si="11"/>
        <v/>
      </c>
      <c r="AG36" s="104" t="str">
        <f t="shared" si="11"/>
        <v/>
      </c>
      <c r="AH36" s="104" t="str">
        <f t="shared" si="11"/>
        <v/>
      </c>
      <c r="AI36" s="104"/>
      <c r="AJ36" s="104">
        <f t="shared" si="6"/>
        <v>2.7225041922861935E-2</v>
      </c>
      <c r="AK36" s="104">
        <f t="shared" si="7"/>
        <v>2.7225041922861935E-2</v>
      </c>
      <c r="AL36" s="104" t="str">
        <f t="shared" si="7"/>
        <v/>
      </c>
      <c r="AM36" s="104" t="str">
        <f t="shared" si="7"/>
        <v/>
      </c>
      <c r="AN36" s="104" t="str">
        <f t="shared" si="7"/>
        <v/>
      </c>
      <c r="AO36" s="104" t="str">
        <f t="shared" si="7"/>
        <v/>
      </c>
      <c r="AP36" s="104" t="str">
        <f t="shared" si="7"/>
        <v/>
      </c>
      <c r="AQ36" s="104" t="str">
        <f t="shared" si="7"/>
        <v/>
      </c>
      <c r="AR36" s="104" t="str">
        <f t="shared" si="7"/>
        <v/>
      </c>
      <c r="AS36" s="104" t="str">
        <f t="shared" si="7"/>
        <v/>
      </c>
      <c r="AT36" s="104" t="str">
        <f t="shared" si="7"/>
        <v/>
      </c>
      <c r="AU36" s="104"/>
      <c r="AV36" s="105"/>
      <c r="AW36" s="105"/>
      <c r="AX36" s="105"/>
      <c r="AY36" s="105"/>
      <c r="AZ36" s="105"/>
      <c r="BA36" s="106"/>
      <c r="BB36" s="104"/>
      <c r="BC36" s="105"/>
      <c r="BD36" s="104"/>
      <c r="BE36" s="107"/>
      <c r="BF36" s="105"/>
      <c r="BG36" s="105"/>
      <c r="BH36" s="105"/>
      <c r="BI36" s="105"/>
      <c r="BJ36" s="67">
        <v>64</v>
      </c>
      <c r="BK36" s="108">
        <v>28.899000000000001</v>
      </c>
      <c r="BL36" s="109">
        <v>42.784383179999999</v>
      </c>
      <c r="BM36" s="109">
        <v>-82.037182479999998</v>
      </c>
      <c r="BN36" s="110" t="s">
        <v>7165</v>
      </c>
      <c r="BO36" s="106">
        <v>273.10000000000002</v>
      </c>
      <c r="BP36" s="105" t="s">
        <v>3339</v>
      </c>
      <c r="BQ36" s="105" t="s">
        <v>5753</v>
      </c>
      <c r="BR36" s="110"/>
      <c r="BS36" s="110">
        <v>16</v>
      </c>
      <c r="BT36" s="111" t="s">
        <v>7548</v>
      </c>
      <c r="BU36" s="110">
        <v>7</v>
      </c>
      <c r="BV36" s="110">
        <v>12</v>
      </c>
      <c r="BW36" s="105" t="s">
        <v>7805</v>
      </c>
      <c r="BX36" s="104">
        <v>5.56</v>
      </c>
      <c r="BY36" s="105"/>
      <c r="BZ36" s="106">
        <f t="shared" si="8"/>
        <v>4.8</v>
      </c>
      <c r="CA36" s="104" t="str">
        <f t="shared" si="9"/>
        <v>Matched</v>
      </c>
      <c r="CB36" s="104">
        <f t="shared" si="10"/>
        <v>2.7225041922861935E-2</v>
      </c>
      <c r="CC36" s="105"/>
      <c r="CD36" s="105"/>
      <c r="CE36" s="105"/>
      <c r="CF36" s="105"/>
    </row>
    <row r="37" spans="1:84" hidden="1" x14ac:dyDescent="0.35">
      <c r="A37" s="67">
        <v>65</v>
      </c>
      <c r="B37" s="67">
        <v>30.797000000000001</v>
      </c>
      <c r="C37" s="67" t="s">
        <v>7365</v>
      </c>
      <c r="D37" s="67" t="s">
        <v>3290</v>
      </c>
      <c r="E37" s="67" t="s">
        <v>5677</v>
      </c>
      <c r="F37" s="102">
        <v>13</v>
      </c>
      <c r="G37" s="102">
        <v>8</v>
      </c>
      <c r="H37" s="102">
        <v>10</v>
      </c>
      <c r="I37" s="102"/>
      <c r="J37" s="67"/>
      <c r="K37" s="67" t="s">
        <v>5678</v>
      </c>
      <c r="L37" s="67" t="s">
        <v>3342</v>
      </c>
      <c r="M37" s="67" t="s">
        <v>3293</v>
      </c>
      <c r="N37" s="67"/>
      <c r="O37" s="67" t="s">
        <v>3298</v>
      </c>
      <c r="P37" s="67">
        <v>12.94</v>
      </c>
      <c r="Q37" s="67">
        <v>12.94</v>
      </c>
      <c r="R37" s="103">
        <v>0.02</v>
      </c>
      <c r="S37" s="103">
        <v>5.1999999999999998E-2</v>
      </c>
      <c r="T37" s="67">
        <v>0.73699999999999999</v>
      </c>
      <c r="U37" s="67">
        <v>5.56</v>
      </c>
      <c r="V37" s="104" t="b">
        <f t="shared" si="2"/>
        <v>1</v>
      </c>
      <c r="W37" s="104" t="s">
        <v>16</v>
      </c>
      <c r="X37" s="104">
        <f t="shared" si="3"/>
        <v>5.2</v>
      </c>
      <c r="Y37" s="104">
        <f t="shared" si="4"/>
        <v>5.2</v>
      </c>
      <c r="Z37" s="104" t="str">
        <f t="shared" si="5"/>
        <v/>
      </c>
      <c r="AA37" s="104" t="str">
        <f t="shared" si="5"/>
        <v/>
      </c>
      <c r="AB37" s="104" t="str">
        <f t="shared" si="11"/>
        <v/>
      </c>
      <c r="AC37" s="104" t="str">
        <f t="shared" si="11"/>
        <v/>
      </c>
      <c r="AD37" s="104" t="str">
        <f t="shared" si="11"/>
        <v/>
      </c>
      <c r="AE37" s="104" t="str">
        <f t="shared" si="11"/>
        <v/>
      </c>
      <c r="AF37" s="104" t="str">
        <f t="shared" si="11"/>
        <v/>
      </c>
      <c r="AG37" s="104" t="str">
        <f t="shared" si="11"/>
        <v/>
      </c>
      <c r="AH37" s="104" t="str">
        <f t="shared" si="11"/>
        <v/>
      </c>
      <c r="AI37" s="104"/>
      <c r="AJ37" s="104">
        <f t="shared" si="6"/>
        <v>2.9493795416433762E-2</v>
      </c>
      <c r="AK37" s="104">
        <f t="shared" si="7"/>
        <v>2.9493795416433762E-2</v>
      </c>
      <c r="AL37" s="104" t="str">
        <f t="shared" si="7"/>
        <v/>
      </c>
      <c r="AM37" s="104" t="str">
        <f t="shared" si="7"/>
        <v/>
      </c>
      <c r="AN37" s="104" t="str">
        <f t="shared" si="7"/>
        <v/>
      </c>
      <c r="AO37" s="104" t="str">
        <f t="shared" si="7"/>
        <v/>
      </c>
      <c r="AP37" s="104" t="str">
        <f t="shared" si="7"/>
        <v/>
      </c>
      <c r="AQ37" s="104" t="str">
        <f t="shared" si="7"/>
        <v/>
      </c>
      <c r="AR37" s="104" t="str">
        <f t="shared" si="7"/>
        <v/>
      </c>
      <c r="AS37" s="104" t="str">
        <f t="shared" si="7"/>
        <v/>
      </c>
      <c r="AT37" s="104" t="str">
        <f t="shared" si="7"/>
        <v/>
      </c>
      <c r="AU37" s="104"/>
      <c r="AV37" s="105"/>
      <c r="AW37" s="105"/>
      <c r="AX37" s="105"/>
      <c r="AY37" s="105"/>
      <c r="AZ37" s="105"/>
      <c r="BA37" s="106"/>
      <c r="BB37" s="104"/>
      <c r="BC37" s="105"/>
      <c r="BD37" s="104"/>
      <c r="BE37" s="107"/>
      <c r="BF37" s="105"/>
      <c r="BG37" s="105"/>
      <c r="BH37" s="105"/>
      <c r="BI37" s="105"/>
      <c r="BJ37" s="67">
        <v>65</v>
      </c>
      <c r="BK37" s="108">
        <v>30.797000000000001</v>
      </c>
      <c r="BL37" s="109">
        <v>42.784366030000001</v>
      </c>
      <c r="BM37" s="109">
        <v>-82.037182830000006</v>
      </c>
      <c r="BN37" s="110" t="s">
        <v>7165</v>
      </c>
      <c r="BO37" s="106">
        <v>273.10000000000002</v>
      </c>
      <c r="BP37" s="105" t="s">
        <v>3290</v>
      </c>
      <c r="BQ37" s="105" t="s">
        <v>5678</v>
      </c>
      <c r="BR37" s="110"/>
      <c r="BS37" s="110">
        <v>13</v>
      </c>
      <c r="BT37" s="111" t="s">
        <v>7340</v>
      </c>
      <c r="BU37" s="110">
        <v>8</v>
      </c>
      <c r="BV37" s="110">
        <v>10</v>
      </c>
      <c r="BW37" s="105" t="s">
        <v>7784</v>
      </c>
      <c r="BX37" s="104">
        <v>5.56</v>
      </c>
      <c r="BY37" s="105"/>
      <c r="BZ37" s="106">
        <f t="shared" si="8"/>
        <v>5.2</v>
      </c>
      <c r="CA37" s="104" t="str">
        <f t="shared" si="9"/>
        <v>Matched</v>
      </c>
      <c r="CB37" s="104">
        <f t="shared" si="10"/>
        <v>2.9493795416433762E-2</v>
      </c>
      <c r="CC37" s="105"/>
      <c r="CD37" s="105"/>
      <c r="CE37" s="105"/>
      <c r="CF37" s="105"/>
    </row>
    <row r="38" spans="1:84" hidden="1" x14ac:dyDescent="0.35">
      <c r="A38" s="67">
        <v>66</v>
      </c>
      <c r="B38" s="67">
        <v>31.791</v>
      </c>
      <c r="C38" s="67" t="s">
        <v>7347</v>
      </c>
      <c r="D38" s="67" t="s">
        <v>3290</v>
      </c>
      <c r="E38" s="67" t="s">
        <v>5677</v>
      </c>
      <c r="F38" s="102">
        <v>15</v>
      </c>
      <c r="G38" s="102">
        <v>6</v>
      </c>
      <c r="H38" s="102">
        <v>9</v>
      </c>
      <c r="I38" s="102"/>
      <c r="J38" s="67"/>
      <c r="K38" s="67" t="s">
        <v>5678</v>
      </c>
      <c r="L38" s="67" t="s">
        <v>3343</v>
      </c>
      <c r="M38" s="67" t="s">
        <v>3293</v>
      </c>
      <c r="N38" s="67"/>
      <c r="O38" s="67"/>
      <c r="P38" s="67">
        <v>14.74</v>
      </c>
      <c r="Q38" s="67">
        <v>14.74</v>
      </c>
      <c r="R38" s="103">
        <v>0.01</v>
      </c>
      <c r="S38" s="103">
        <v>3.7999999999999999E-2</v>
      </c>
      <c r="T38" s="67">
        <v>0.68</v>
      </c>
      <c r="U38" s="67">
        <v>5.56</v>
      </c>
      <c r="V38" s="104" t="b">
        <f t="shared" si="2"/>
        <v>1</v>
      </c>
      <c r="W38" s="104" t="s">
        <v>16</v>
      </c>
      <c r="X38" s="104">
        <f t="shared" si="3"/>
        <v>3.8</v>
      </c>
      <c r="Y38" s="104">
        <f t="shared" si="4"/>
        <v>3.8</v>
      </c>
      <c r="Z38" s="104" t="str">
        <f t="shared" si="5"/>
        <v/>
      </c>
      <c r="AA38" s="104" t="str">
        <f t="shared" si="5"/>
        <v/>
      </c>
      <c r="AB38" s="104" t="str">
        <f t="shared" si="11"/>
        <v/>
      </c>
      <c r="AC38" s="104" t="str">
        <f t="shared" si="11"/>
        <v/>
      </c>
      <c r="AD38" s="104" t="str">
        <f t="shared" si="11"/>
        <v/>
      </c>
      <c r="AE38" s="104" t="str">
        <f t="shared" si="11"/>
        <v/>
      </c>
      <c r="AF38" s="104" t="str">
        <f t="shared" si="11"/>
        <v/>
      </c>
      <c r="AG38" s="104" t="str">
        <f t="shared" si="11"/>
        <v/>
      </c>
      <c r="AH38" s="104" t="str">
        <f t="shared" si="11"/>
        <v/>
      </c>
      <c r="AI38" s="104"/>
      <c r="AJ38" s="104">
        <f t="shared" si="6"/>
        <v>2.1553158188932362E-2</v>
      </c>
      <c r="AK38" s="104">
        <f t="shared" si="7"/>
        <v>2.1553158188932362E-2</v>
      </c>
      <c r="AL38" s="104" t="str">
        <f t="shared" si="7"/>
        <v/>
      </c>
      <c r="AM38" s="104" t="str">
        <f t="shared" si="7"/>
        <v/>
      </c>
      <c r="AN38" s="104" t="str">
        <f t="shared" si="7"/>
        <v/>
      </c>
      <c r="AO38" s="104" t="str">
        <f t="shared" si="7"/>
        <v/>
      </c>
      <c r="AP38" s="104" t="str">
        <f t="shared" si="7"/>
        <v/>
      </c>
      <c r="AQ38" s="104" t="str">
        <f t="shared" si="7"/>
        <v/>
      </c>
      <c r="AR38" s="104" t="str">
        <f t="shared" si="7"/>
        <v/>
      </c>
      <c r="AS38" s="104" t="str">
        <f t="shared" si="7"/>
        <v/>
      </c>
      <c r="AT38" s="104" t="str">
        <f t="shared" si="7"/>
        <v/>
      </c>
      <c r="AU38" s="104"/>
      <c r="AV38" s="105"/>
      <c r="AW38" s="105"/>
      <c r="AX38" s="105"/>
      <c r="AY38" s="105"/>
      <c r="AZ38" s="105"/>
      <c r="BA38" s="106"/>
      <c r="BB38" s="104"/>
      <c r="BC38" s="105"/>
      <c r="BD38" s="104"/>
      <c r="BE38" s="107"/>
      <c r="BF38" s="105"/>
      <c r="BG38" s="105"/>
      <c r="BH38" s="105"/>
      <c r="BI38" s="105"/>
      <c r="BJ38" s="67">
        <v>66</v>
      </c>
      <c r="BK38" s="108">
        <v>31.791</v>
      </c>
      <c r="BL38" s="109">
        <v>42.784357030000002</v>
      </c>
      <c r="BM38" s="109">
        <v>-82.037183020000001</v>
      </c>
      <c r="BN38" s="110" t="s">
        <v>7165</v>
      </c>
      <c r="BO38" s="106">
        <v>273.10000000000002</v>
      </c>
      <c r="BP38" s="105" t="s">
        <v>3290</v>
      </c>
      <c r="BQ38" s="105" t="s">
        <v>5678</v>
      </c>
      <c r="BR38" s="110"/>
      <c r="BS38" s="110">
        <v>15</v>
      </c>
      <c r="BT38" s="111" t="s">
        <v>7453</v>
      </c>
      <c r="BU38" s="110">
        <v>6</v>
      </c>
      <c r="BV38" s="110">
        <v>9</v>
      </c>
      <c r="BW38" s="105" t="s">
        <v>7784</v>
      </c>
      <c r="BX38" s="104">
        <v>5.56</v>
      </c>
      <c r="BY38" s="105"/>
      <c r="BZ38" s="106">
        <f t="shared" si="8"/>
        <v>3.8</v>
      </c>
      <c r="CA38" s="104" t="str">
        <f t="shared" si="9"/>
        <v>Matched</v>
      </c>
      <c r="CB38" s="104">
        <f t="shared" si="10"/>
        <v>2.1553158188932362E-2</v>
      </c>
      <c r="CC38" s="105"/>
      <c r="CD38" s="105"/>
      <c r="CE38" s="105"/>
      <c r="CF38" s="105"/>
    </row>
    <row r="39" spans="1:84" hidden="1" x14ac:dyDescent="0.35">
      <c r="A39" s="67">
        <v>68</v>
      </c>
      <c r="B39" s="67">
        <v>38.036999999999999</v>
      </c>
      <c r="C39" s="67" t="s">
        <v>7335</v>
      </c>
      <c r="D39" s="67" t="s">
        <v>3290</v>
      </c>
      <c r="E39" s="67" t="s">
        <v>5677</v>
      </c>
      <c r="F39" s="102">
        <v>13</v>
      </c>
      <c r="G39" s="102">
        <v>7</v>
      </c>
      <c r="H39" s="102">
        <v>8</v>
      </c>
      <c r="I39" s="102"/>
      <c r="J39" s="67"/>
      <c r="K39" s="67" t="s">
        <v>5678</v>
      </c>
      <c r="L39" s="67" t="s">
        <v>3346</v>
      </c>
      <c r="M39" s="67" t="s">
        <v>3293</v>
      </c>
      <c r="N39" s="67"/>
      <c r="O39" s="67"/>
      <c r="P39" s="67">
        <v>12.56</v>
      </c>
      <c r="Q39" s="67">
        <v>12.56</v>
      </c>
      <c r="R39" s="103">
        <v>2.1000000000000001E-2</v>
      </c>
      <c r="S39" s="103">
        <v>5.1999999999999998E-2</v>
      </c>
      <c r="T39" s="67">
        <v>0.69</v>
      </c>
      <c r="U39" s="67">
        <v>5.56</v>
      </c>
      <c r="V39" s="104" t="b">
        <f t="shared" si="2"/>
        <v>1</v>
      </c>
      <c r="W39" s="104" t="s">
        <v>16</v>
      </c>
      <c r="X39" s="104">
        <f t="shared" si="3"/>
        <v>5.2</v>
      </c>
      <c r="Y39" s="104">
        <f t="shared" si="4"/>
        <v>5.2</v>
      </c>
      <c r="Z39" s="104" t="str">
        <f t="shared" si="5"/>
        <v/>
      </c>
      <c r="AA39" s="104" t="str">
        <f t="shared" si="5"/>
        <v/>
      </c>
      <c r="AB39" s="104" t="str">
        <f t="shared" si="11"/>
        <v/>
      </c>
      <c r="AC39" s="104" t="str">
        <f t="shared" si="11"/>
        <v/>
      </c>
      <c r="AD39" s="104" t="str">
        <f t="shared" si="11"/>
        <v/>
      </c>
      <c r="AE39" s="104" t="str">
        <f t="shared" si="11"/>
        <v/>
      </c>
      <c r="AF39" s="104" t="str">
        <f t="shared" si="11"/>
        <v/>
      </c>
      <c r="AG39" s="104" t="str">
        <f t="shared" si="11"/>
        <v/>
      </c>
      <c r="AH39" s="104" t="str">
        <f t="shared" si="11"/>
        <v/>
      </c>
      <c r="AI39" s="104"/>
      <c r="AJ39" s="104">
        <f t="shared" si="6"/>
        <v>2.9493795416433762E-2</v>
      </c>
      <c r="AK39" s="104">
        <f t="shared" si="7"/>
        <v>2.9493795416433762E-2</v>
      </c>
      <c r="AL39" s="104" t="str">
        <f t="shared" si="7"/>
        <v/>
      </c>
      <c r="AM39" s="104" t="str">
        <f t="shared" si="7"/>
        <v/>
      </c>
      <c r="AN39" s="104" t="str">
        <f t="shared" si="7"/>
        <v/>
      </c>
      <c r="AO39" s="104" t="str">
        <f t="shared" si="7"/>
        <v/>
      </c>
      <c r="AP39" s="104" t="str">
        <f t="shared" si="7"/>
        <v/>
      </c>
      <c r="AQ39" s="104" t="str">
        <f t="shared" si="7"/>
        <v/>
      </c>
      <c r="AR39" s="104" t="str">
        <f t="shared" si="7"/>
        <v/>
      </c>
      <c r="AS39" s="104" t="str">
        <f t="shared" si="7"/>
        <v/>
      </c>
      <c r="AT39" s="104" t="str">
        <f t="shared" si="7"/>
        <v/>
      </c>
      <c r="AU39" s="104"/>
      <c r="AV39" s="105"/>
      <c r="AW39" s="105"/>
      <c r="AX39" s="105"/>
      <c r="AY39" s="105"/>
      <c r="AZ39" s="105"/>
      <c r="BA39" s="106"/>
      <c r="BB39" s="104"/>
      <c r="BC39" s="105"/>
      <c r="BD39" s="104"/>
      <c r="BE39" s="107"/>
      <c r="BF39" s="105"/>
      <c r="BG39" s="105"/>
      <c r="BH39" s="105"/>
      <c r="BI39" s="105"/>
      <c r="BJ39" s="67">
        <v>68</v>
      </c>
      <c r="BK39" s="108">
        <v>38.036999999999999</v>
      </c>
      <c r="BL39" s="109">
        <v>42.784300590000001</v>
      </c>
      <c r="BM39" s="109">
        <v>-82.037184229999994</v>
      </c>
      <c r="BN39" s="110" t="s">
        <v>7166</v>
      </c>
      <c r="BO39" s="106">
        <v>273.10000000000002</v>
      </c>
      <c r="BP39" s="105" t="s">
        <v>3290</v>
      </c>
      <c r="BQ39" s="105" t="s">
        <v>5678</v>
      </c>
      <c r="BR39" s="110"/>
      <c r="BS39" s="110">
        <v>13</v>
      </c>
      <c r="BT39" s="111" t="s">
        <v>7587</v>
      </c>
      <c r="BU39" s="110">
        <v>7</v>
      </c>
      <c r="BV39" s="110">
        <v>8</v>
      </c>
      <c r="BW39" s="105" t="s">
        <v>7784</v>
      </c>
      <c r="BX39" s="104">
        <v>5.56</v>
      </c>
      <c r="BY39" s="105"/>
      <c r="BZ39" s="106">
        <f t="shared" si="8"/>
        <v>5.2</v>
      </c>
      <c r="CA39" s="104" t="str">
        <f t="shared" si="9"/>
        <v>Matched</v>
      </c>
      <c r="CB39" s="104">
        <f t="shared" si="10"/>
        <v>2.9493795416433762E-2</v>
      </c>
      <c r="CC39" s="105"/>
      <c r="CD39" s="105"/>
      <c r="CE39" s="105"/>
      <c r="CF39" s="105"/>
    </row>
    <row r="40" spans="1:84" hidden="1" x14ac:dyDescent="0.35">
      <c r="A40" s="67">
        <v>72</v>
      </c>
      <c r="B40" s="67">
        <v>64.134</v>
      </c>
      <c r="C40" s="67" t="s">
        <v>7370</v>
      </c>
      <c r="D40" s="67" t="s">
        <v>3339</v>
      </c>
      <c r="E40" s="67" t="s">
        <v>5677</v>
      </c>
      <c r="F40" s="102">
        <v>11</v>
      </c>
      <c r="G40" s="102">
        <v>11</v>
      </c>
      <c r="H40" s="102">
        <v>9</v>
      </c>
      <c r="I40" s="102"/>
      <c r="J40" s="67"/>
      <c r="K40" s="67" t="s">
        <v>5762</v>
      </c>
      <c r="L40" s="67" t="s">
        <v>3350</v>
      </c>
      <c r="M40" s="67" t="s">
        <v>3293</v>
      </c>
      <c r="N40" s="67"/>
      <c r="O40" s="67"/>
      <c r="P40" s="67">
        <v>11.37</v>
      </c>
      <c r="Q40" s="67">
        <v>11.37</v>
      </c>
      <c r="R40" s="103">
        <v>8.9999999999999993E-3</v>
      </c>
      <c r="S40" s="103">
        <v>0.02</v>
      </c>
      <c r="T40" s="67">
        <v>0.54100000000000004</v>
      </c>
      <c r="U40" s="67">
        <v>5.56</v>
      </c>
      <c r="V40" s="104" t="b">
        <f t="shared" si="2"/>
        <v>1</v>
      </c>
      <c r="W40" s="104" t="s">
        <v>16</v>
      </c>
      <c r="X40" s="104">
        <f t="shared" si="3"/>
        <v>2</v>
      </c>
      <c r="Y40" s="104">
        <f t="shared" si="4"/>
        <v>2</v>
      </c>
      <c r="Z40" s="104" t="str">
        <f t="shared" si="5"/>
        <v/>
      </c>
      <c r="AA40" s="104" t="str">
        <f t="shared" si="5"/>
        <v/>
      </c>
      <c r="AB40" s="104" t="str">
        <f t="shared" si="11"/>
        <v/>
      </c>
      <c r="AC40" s="104" t="str">
        <f t="shared" si="11"/>
        <v/>
      </c>
      <c r="AD40" s="104" t="str">
        <f t="shared" si="11"/>
        <v/>
      </c>
      <c r="AE40" s="104" t="str">
        <f t="shared" si="11"/>
        <v/>
      </c>
      <c r="AF40" s="104" t="str">
        <f t="shared" si="11"/>
        <v/>
      </c>
      <c r="AG40" s="104" t="str">
        <f t="shared" si="11"/>
        <v/>
      </c>
      <c r="AH40" s="104" t="str">
        <f t="shared" si="11"/>
        <v/>
      </c>
      <c r="AI40" s="104"/>
      <c r="AJ40" s="104">
        <f t="shared" si="6"/>
        <v>1.1343767467859138E-2</v>
      </c>
      <c r="AK40" s="104">
        <f t="shared" si="7"/>
        <v>1.1343767467859138E-2</v>
      </c>
      <c r="AL40" s="104" t="str">
        <f t="shared" si="7"/>
        <v/>
      </c>
      <c r="AM40" s="104" t="str">
        <f t="shared" si="7"/>
        <v/>
      </c>
      <c r="AN40" s="104" t="str">
        <f t="shared" si="7"/>
        <v/>
      </c>
      <c r="AO40" s="104" t="str">
        <f t="shared" si="7"/>
        <v/>
      </c>
      <c r="AP40" s="104" t="str">
        <f t="shared" si="7"/>
        <v/>
      </c>
      <c r="AQ40" s="104" t="str">
        <f t="shared" si="7"/>
        <v/>
      </c>
      <c r="AR40" s="104" t="str">
        <f t="shared" si="7"/>
        <v/>
      </c>
      <c r="AS40" s="104" t="str">
        <f t="shared" si="7"/>
        <v/>
      </c>
      <c r="AT40" s="104" t="str">
        <f t="shared" si="7"/>
        <v/>
      </c>
      <c r="AU40" s="104"/>
      <c r="AV40" s="105"/>
      <c r="AW40" s="105"/>
      <c r="AX40" s="105"/>
      <c r="AY40" s="105"/>
      <c r="AZ40" s="105"/>
      <c r="BA40" s="106"/>
      <c r="BB40" s="104"/>
      <c r="BC40" s="105"/>
      <c r="BD40" s="104"/>
      <c r="BE40" s="107"/>
      <c r="BF40" s="105"/>
      <c r="BG40" s="105"/>
      <c r="BH40" s="105"/>
      <c r="BI40" s="105"/>
      <c r="BJ40" s="67">
        <v>72</v>
      </c>
      <c r="BK40" s="108">
        <v>64.134</v>
      </c>
      <c r="BL40" s="109">
        <v>42.784064770000001</v>
      </c>
      <c r="BM40" s="109">
        <v>-82.037191059999998</v>
      </c>
      <c r="BN40" s="110" t="s">
        <v>7167</v>
      </c>
      <c r="BO40" s="106">
        <v>273.10000000000002</v>
      </c>
      <c r="BP40" s="105" t="s">
        <v>3339</v>
      </c>
      <c r="BQ40" s="105" t="s">
        <v>5762</v>
      </c>
      <c r="BR40" s="110"/>
      <c r="BS40" s="110">
        <v>11</v>
      </c>
      <c r="BT40" s="111" t="s">
        <v>7601</v>
      </c>
      <c r="BU40" s="110">
        <v>11</v>
      </c>
      <c r="BV40" s="110">
        <v>9</v>
      </c>
      <c r="BW40" s="105" t="s">
        <v>7784</v>
      </c>
      <c r="BX40" s="104">
        <v>5.56</v>
      </c>
      <c r="BY40" s="105"/>
      <c r="BZ40" s="106">
        <f t="shared" si="8"/>
        <v>2</v>
      </c>
      <c r="CA40" s="104" t="str">
        <f t="shared" si="9"/>
        <v>Matched</v>
      </c>
      <c r="CB40" s="104">
        <f t="shared" si="10"/>
        <v>1.1343767467859138E-2</v>
      </c>
      <c r="CC40" s="105"/>
      <c r="CD40" s="105"/>
      <c r="CE40" s="105"/>
      <c r="CF40" s="105"/>
    </row>
    <row r="41" spans="1:84" hidden="1" x14ac:dyDescent="0.35">
      <c r="A41" s="67">
        <v>81</v>
      </c>
      <c r="B41" s="67">
        <v>124.70699999999999</v>
      </c>
      <c r="C41" s="67" t="s">
        <v>7378</v>
      </c>
      <c r="D41" s="67" t="s">
        <v>3407</v>
      </c>
      <c r="E41" s="67" t="s">
        <v>5672</v>
      </c>
      <c r="F41" s="102"/>
      <c r="G41" s="102">
        <v>8</v>
      </c>
      <c r="H41" s="102">
        <v>8</v>
      </c>
      <c r="I41" s="102"/>
      <c r="J41" s="67"/>
      <c r="K41" s="67" t="s">
        <v>5673</v>
      </c>
      <c r="L41" s="67" t="s">
        <v>3408</v>
      </c>
      <c r="M41" s="67"/>
      <c r="N41" s="67"/>
      <c r="O41" s="67"/>
      <c r="P41" s="67">
        <v>0</v>
      </c>
      <c r="Q41" s="67">
        <v>0</v>
      </c>
      <c r="R41" s="103">
        <v>0</v>
      </c>
      <c r="S41" s="103">
        <v>0</v>
      </c>
      <c r="T41" s="67">
        <v>0</v>
      </c>
      <c r="U41" s="67">
        <v>5.56</v>
      </c>
      <c r="V41" s="104" t="b">
        <f>IF(Q41&gt;X41,TRUE,FALSE)</f>
        <v>0</v>
      </c>
      <c r="W41" s="104" t="s">
        <v>8755</v>
      </c>
      <c r="X41" s="104">
        <f t="shared" ref="X41:X104" si="12">S41*100</f>
        <v>0</v>
      </c>
      <c r="Y41" s="104" t="str">
        <f t="shared" si="4"/>
        <v/>
      </c>
      <c r="Z41" s="104"/>
      <c r="AA41" s="104" t="str">
        <f t="shared" si="5"/>
        <v/>
      </c>
      <c r="AB41" s="104"/>
      <c r="AC41" s="104"/>
      <c r="AD41" s="104"/>
      <c r="AE41" s="104"/>
      <c r="AF41" s="104"/>
      <c r="AG41" s="104"/>
      <c r="AH41" s="104"/>
      <c r="AI41" s="104"/>
      <c r="AJ41" s="104"/>
      <c r="AK41" s="104"/>
      <c r="AL41" s="104"/>
      <c r="AM41" s="104"/>
      <c r="AN41" s="104"/>
      <c r="AO41" s="104"/>
      <c r="AP41" s="104"/>
      <c r="AQ41" s="104"/>
      <c r="AR41" s="104"/>
      <c r="AS41" s="104"/>
      <c r="AT41" s="104"/>
      <c r="AU41" s="104"/>
      <c r="AV41" s="105"/>
      <c r="AW41" s="105"/>
      <c r="AX41" s="105"/>
      <c r="AY41" s="105"/>
      <c r="AZ41" s="105"/>
      <c r="BA41" s="106"/>
      <c r="BB41" s="104"/>
      <c r="BC41" s="105"/>
      <c r="BD41" s="104"/>
      <c r="BE41" s="107"/>
      <c r="BF41" s="105"/>
      <c r="BG41" s="105"/>
      <c r="BH41" s="105"/>
      <c r="BI41" s="105"/>
      <c r="BJ41" s="67">
        <v>81</v>
      </c>
      <c r="BK41" s="108">
        <v>124.70699999999999</v>
      </c>
      <c r="BL41" s="109">
        <v>42.783517430000003</v>
      </c>
      <c r="BM41" s="109">
        <v>-82.037209919999995</v>
      </c>
      <c r="BN41" s="110" t="s">
        <v>7168</v>
      </c>
      <c r="BO41" s="106"/>
      <c r="BP41" s="105" t="s">
        <v>3407</v>
      </c>
      <c r="BQ41" s="105" t="s">
        <v>5673</v>
      </c>
      <c r="BR41" s="110"/>
      <c r="BS41" s="110"/>
      <c r="BT41" s="111" t="s">
        <v>7443</v>
      </c>
      <c r="BU41" s="110">
        <v>8</v>
      </c>
      <c r="BV41" s="110">
        <v>8</v>
      </c>
      <c r="BW41" s="105" t="s">
        <v>7776</v>
      </c>
      <c r="BX41" s="104">
        <v>5.56</v>
      </c>
      <c r="BY41" s="105"/>
      <c r="BZ41" s="106">
        <f t="shared" si="8"/>
        <v>0</v>
      </c>
      <c r="CA41" s="104" t="str">
        <f t="shared" si="9"/>
        <v>Exclude</v>
      </c>
      <c r="CB41" s="104">
        <f t="shared" si="10"/>
        <v>0</v>
      </c>
      <c r="CC41" s="105"/>
      <c r="CD41" s="105"/>
      <c r="CE41" s="105"/>
      <c r="CF41" s="105"/>
    </row>
    <row r="42" spans="1:84" hidden="1" x14ac:dyDescent="0.35">
      <c r="A42" s="67">
        <v>91</v>
      </c>
      <c r="B42" s="67">
        <v>210.755</v>
      </c>
      <c r="C42" s="67" t="s">
        <v>7385</v>
      </c>
      <c r="D42" s="67" t="s">
        <v>3339</v>
      </c>
      <c r="E42" s="67" t="s">
        <v>5752</v>
      </c>
      <c r="F42" s="102">
        <v>11</v>
      </c>
      <c r="G42" s="102">
        <v>25</v>
      </c>
      <c r="H42" s="102">
        <v>16</v>
      </c>
      <c r="I42" s="102"/>
      <c r="J42" s="67"/>
      <c r="K42" s="67" t="s">
        <v>5753</v>
      </c>
      <c r="L42" s="67" t="s">
        <v>3487</v>
      </c>
      <c r="M42" s="67" t="s">
        <v>3293</v>
      </c>
      <c r="N42" s="67"/>
      <c r="O42" s="67"/>
      <c r="P42" s="67">
        <v>11.04</v>
      </c>
      <c r="Q42" s="67">
        <v>11.04</v>
      </c>
      <c r="R42" s="103">
        <v>2E-3</v>
      </c>
      <c r="S42" s="103">
        <v>4.0000000000000001E-3</v>
      </c>
      <c r="T42" s="67">
        <v>0.748</v>
      </c>
      <c r="U42" s="67">
        <v>5.56</v>
      </c>
      <c r="V42" s="104" t="b">
        <f t="shared" si="2"/>
        <v>1</v>
      </c>
      <c r="W42" s="104" t="s">
        <v>16</v>
      </c>
      <c r="X42" s="104">
        <f t="shared" si="12"/>
        <v>0.4</v>
      </c>
      <c r="Y42" s="104">
        <f t="shared" si="4"/>
        <v>0.4</v>
      </c>
      <c r="Z42" s="104" t="str">
        <f t="shared" si="5"/>
        <v/>
      </c>
      <c r="AA42" s="104" t="str">
        <f t="shared" si="5"/>
        <v/>
      </c>
      <c r="AB42" s="104" t="str">
        <f t="shared" ref="Z42:AC105" si="13">IF(AB$1=$W42,$X42,"")</f>
        <v/>
      </c>
      <c r="AC42" s="104" t="str">
        <f t="shared" si="13"/>
        <v/>
      </c>
      <c r="AD42" s="104" t="str">
        <f t="shared" ref="AD42:AG105" si="14">IF(AD$1=$W42,$X42,"")</f>
        <v/>
      </c>
      <c r="AE42" s="104" t="str">
        <f t="shared" si="14"/>
        <v/>
      </c>
      <c r="AF42" s="104" t="str">
        <f t="shared" si="14"/>
        <v/>
      </c>
      <c r="AG42" s="104" t="str">
        <f t="shared" si="14"/>
        <v/>
      </c>
      <c r="AH42" s="104" t="str">
        <f t="shared" ref="AH42:AH105" si="15">IF(AH$1=$W42,$X42,"")</f>
        <v/>
      </c>
      <c r="AI42" s="104"/>
      <c r="AJ42" s="104">
        <f t="shared" ref="AJ42:AJ73" si="16">((X42/100)*U42)/Interval</f>
        <v>2.2687534935718276E-3</v>
      </c>
      <c r="AK42" s="104">
        <f t="shared" ref="AK42:AN105" si="17">IF(Y$1=$W42,AJ42,"")</f>
        <v>2.2687534935718276E-3</v>
      </c>
      <c r="AL42" s="104" t="str">
        <f t="shared" si="17"/>
        <v/>
      </c>
      <c r="AM42" s="104" t="str">
        <f t="shared" si="17"/>
        <v/>
      </c>
      <c r="AN42" s="104" t="str">
        <f t="shared" si="17"/>
        <v/>
      </c>
      <c r="AO42" s="104" t="str">
        <f t="shared" ref="AO42:AR105" si="18">IF(AC$1=$W42,AN42,"")</f>
        <v/>
      </c>
      <c r="AP42" s="104" t="str">
        <f t="shared" si="18"/>
        <v/>
      </c>
      <c r="AQ42" s="104" t="str">
        <f t="shared" si="18"/>
        <v/>
      </c>
      <c r="AR42" s="104" t="str">
        <f t="shared" si="18"/>
        <v/>
      </c>
      <c r="AS42" s="104" t="str">
        <f t="shared" ref="AS42:AT105" si="19">IF(AG$1=$W42,AR42,"")</f>
        <v/>
      </c>
      <c r="AT42" s="104" t="str">
        <f t="shared" si="19"/>
        <v/>
      </c>
      <c r="AU42" s="104"/>
      <c r="AV42" s="105"/>
      <c r="AW42" s="105"/>
      <c r="AX42" s="105"/>
      <c r="AY42" s="105"/>
      <c r="AZ42" s="105"/>
      <c r="BA42" s="106"/>
      <c r="BB42" s="104"/>
      <c r="BC42" s="105"/>
      <c r="BD42" s="104"/>
      <c r="BE42" s="107"/>
      <c r="BF42" s="105"/>
      <c r="BG42" s="105"/>
      <c r="BH42" s="105"/>
      <c r="BI42" s="105"/>
      <c r="BJ42" s="67">
        <v>91</v>
      </c>
      <c r="BK42" s="108">
        <v>210.755</v>
      </c>
      <c r="BL42" s="109">
        <v>42.782739909999997</v>
      </c>
      <c r="BM42" s="109">
        <v>-82.037233580000006</v>
      </c>
      <c r="BN42" s="110" t="s">
        <v>7169</v>
      </c>
      <c r="BO42" s="106">
        <v>273.10000000000002</v>
      </c>
      <c r="BP42" s="105" t="s">
        <v>3339</v>
      </c>
      <c r="BQ42" s="105" t="s">
        <v>5753</v>
      </c>
      <c r="BR42" s="110"/>
      <c r="BS42" s="110">
        <v>11</v>
      </c>
      <c r="BT42" s="111" t="s">
        <v>7370</v>
      </c>
      <c r="BU42" s="110">
        <v>25</v>
      </c>
      <c r="BV42" s="110">
        <v>16</v>
      </c>
      <c r="BW42" s="105" t="s">
        <v>7805</v>
      </c>
      <c r="BX42" s="104">
        <v>5.56</v>
      </c>
      <c r="BY42" s="105"/>
      <c r="BZ42" s="106">
        <f t="shared" si="8"/>
        <v>0.4</v>
      </c>
      <c r="CA42" s="104" t="str">
        <f t="shared" si="9"/>
        <v>Matched</v>
      </c>
      <c r="CB42" s="104">
        <f t="shared" si="10"/>
        <v>2.2687534935718276E-3</v>
      </c>
      <c r="CC42" s="105"/>
      <c r="CD42" s="105"/>
      <c r="CE42" s="105"/>
      <c r="CF42" s="105"/>
    </row>
    <row r="43" spans="1:84" hidden="1" x14ac:dyDescent="0.35">
      <c r="A43" s="67">
        <v>92</v>
      </c>
      <c r="B43" s="67">
        <v>210.90600000000001</v>
      </c>
      <c r="C43" s="67" t="s">
        <v>7386</v>
      </c>
      <c r="D43" s="67" t="s">
        <v>3339</v>
      </c>
      <c r="E43" s="67" t="s">
        <v>5752</v>
      </c>
      <c r="F43" s="102">
        <v>16</v>
      </c>
      <c r="G43" s="102">
        <v>21</v>
      </c>
      <c r="H43" s="102">
        <v>19</v>
      </c>
      <c r="I43" s="102"/>
      <c r="J43" s="67"/>
      <c r="K43" s="67" t="s">
        <v>5753</v>
      </c>
      <c r="L43" s="67" t="s">
        <v>3490</v>
      </c>
      <c r="M43" s="67" t="s">
        <v>3293</v>
      </c>
      <c r="N43" s="67"/>
      <c r="O43" s="67"/>
      <c r="P43" s="67">
        <v>16</v>
      </c>
      <c r="Q43" s="67">
        <v>16</v>
      </c>
      <c r="R43" s="103">
        <v>1.6E-2</v>
      </c>
      <c r="S43" s="103">
        <v>1.6E-2</v>
      </c>
      <c r="T43" s="67">
        <v>0.879</v>
      </c>
      <c r="U43" s="67">
        <v>5.56</v>
      </c>
      <c r="V43" s="104" t="b">
        <f t="shared" si="2"/>
        <v>1</v>
      </c>
      <c r="W43" s="104" t="s">
        <v>16</v>
      </c>
      <c r="X43" s="104">
        <f t="shared" si="12"/>
        <v>1.6</v>
      </c>
      <c r="Y43" s="104">
        <f t="shared" si="4"/>
        <v>1.6</v>
      </c>
      <c r="Z43" s="104" t="str">
        <f t="shared" si="5"/>
        <v/>
      </c>
      <c r="AA43" s="104" t="str">
        <f t="shared" si="5"/>
        <v/>
      </c>
      <c r="AB43" s="104" t="str">
        <f t="shared" si="13"/>
        <v/>
      </c>
      <c r="AC43" s="104" t="str">
        <f t="shared" si="13"/>
        <v/>
      </c>
      <c r="AD43" s="104" t="str">
        <f t="shared" si="14"/>
        <v/>
      </c>
      <c r="AE43" s="104" t="str">
        <f t="shared" si="14"/>
        <v/>
      </c>
      <c r="AF43" s="104" t="str">
        <f t="shared" si="14"/>
        <v/>
      </c>
      <c r="AG43" s="104" t="str">
        <f t="shared" si="14"/>
        <v/>
      </c>
      <c r="AH43" s="104" t="str">
        <f t="shared" si="15"/>
        <v/>
      </c>
      <c r="AI43" s="104"/>
      <c r="AJ43" s="104">
        <f t="shared" si="16"/>
        <v>9.0750139742873104E-3</v>
      </c>
      <c r="AK43" s="104">
        <f t="shared" si="17"/>
        <v>9.0750139742873104E-3</v>
      </c>
      <c r="AL43" s="104" t="str">
        <f t="shared" si="17"/>
        <v/>
      </c>
      <c r="AM43" s="104" t="str">
        <f t="shared" si="17"/>
        <v/>
      </c>
      <c r="AN43" s="104" t="str">
        <f t="shared" si="17"/>
        <v/>
      </c>
      <c r="AO43" s="104" t="str">
        <f t="shared" si="18"/>
        <v/>
      </c>
      <c r="AP43" s="104" t="str">
        <f t="shared" si="18"/>
        <v/>
      </c>
      <c r="AQ43" s="104" t="str">
        <f t="shared" si="18"/>
        <v/>
      </c>
      <c r="AR43" s="104" t="str">
        <f t="shared" si="18"/>
        <v/>
      </c>
      <c r="AS43" s="104" t="str">
        <f t="shared" si="19"/>
        <v/>
      </c>
      <c r="AT43" s="104" t="str">
        <f t="shared" si="19"/>
        <v/>
      </c>
      <c r="AU43" s="104"/>
      <c r="AV43" s="105"/>
      <c r="AW43" s="105"/>
      <c r="AX43" s="105"/>
      <c r="AY43" s="105"/>
      <c r="AZ43" s="105"/>
      <c r="BA43" s="106"/>
      <c r="BB43" s="104"/>
      <c r="BC43" s="105"/>
      <c r="BD43" s="104"/>
      <c r="BE43" s="107"/>
      <c r="BF43" s="105"/>
      <c r="BG43" s="105"/>
      <c r="BH43" s="105"/>
      <c r="BI43" s="105"/>
      <c r="BJ43" s="67">
        <v>92</v>
      </c>
      <c r="BK43" s="108">
        <v>210.90600000000001</v>
      </c>
      <c r="BL43" s="109">
        <v>42.782738530000003</v>
      </c>
      <c r="BM43" s="109">
        <v>-82.037233639999997</v>
      </c>
      <c r="BN43" s="110" t="s">
        <v>7169</v>
      </c>
      <c r="BO43" s="106">
        <v>273.10000000000002</v>
      </c>
      <c r="BP43" s="105" t="s">
        <v>3339</v>
      </c>
      <c r="BQ43" s="105" t="s">
        <v>5753</v>
      </c>
      <c r="BR43" s="110"/>
      <c r="BS43" s="110">
        <v>16</v>
      </c>
      <c r="BT43" s="111" t="s">
        <v>7364</v>
      </c>
      <c r="BU43" s="110">
        <v>21</v>
      </c>
      <c r="BV43" s="110">
        <v>19</v>
      </c>
      <c r="BW43" s="105" t="s">
        <v>7805</v>
      </c>
      <c r="BX43" s="104">
        <v>5.56</v>
      </c>
      <c r="BY43" s="105"/>
      <c r="BZ43" s="106">
        <f t="shared" si="8"/>
        <v>1.6</v>
      </c>
      <c r="CA43" s="104" t="str">
        <f t="shared" si="9"/>
        <v>Matched</v>
      </c>
      <c r="CB43" s="104">
        <f t="shared" si="10"/>
        <v>9.0750139742873104E-3</v>
      </c>
      <c r="CC43" s="105"/>
      <c r="CD43" s="105"/>
      <c r="CE43" s="105"/>
      <c r="CF43" s="105"/>
    </row>
    <row r="44" spans="1:84" hidden="1" x14ac:dyDescent="0.35">
      <c r="A44" s="67">
        <v>113</v>
      </c>
      <c r="B44" s="67">
        <v>326.87</v>
      </c>
      <c r="C44" s="67" t="s">
        <v>7397</v>
      </c>
      <c r="D44" s="67" t="s">
        <v>3339</v>
      </c>
      <c r="E44" s="67" t="s">
        <v>5752</v>
      </c>
      <c r="F44" s="102">
        <v>18</v>
      </c>
      <c r="G44" s="102">
        <v>11</v>
      </c>
      <c r="H44" s="102">
        <v>11</v>
      </c>
      <c r="I44" s="102"/>
      <c r="J44" s="67"/>
      <c r="K44" s="67" t="s">
        <v>5753</v>
      </c>
      <c r="L44" s="67" t="s">
        <v>3673</v>
      </c>
      <c r="M44" s="67" t="s">
        <v>3293</v>
      </c>
      <c r="N44" s="67"/>
      <c r="O44" s="67"/>
      <c r="P44" s="67">
        <v>17.739999999999998</v>
      </c>
      <c r="Q44" s="67">
        <v>17.739999999999998</v>
      </c>
      <c r="R44" s="103">
        <v>2.9000000000000001E-2</v>
      </c>
      <c r="S44" s="103">
        <v>4.2999999999999997E-2</v>
      </c>
      <c r="T44" s="67">
        <v>0.82499999999999996</v>
      </c>
      <c r="U44" s="67">
        <v>5.56</v>
      </c>
      <c r="V44" s="104" t="b">
        <f t="shared" si="2"/>
        <v>1</v>
      </c>
      <c r="W44" s="104" t="s">
        <v>16</v>
      </c>
      <c r="X44" s="104">
        <f t="shared" si="12"/>
        <v>4.3</v>
      </c>
      <c r="Y44" s="104">
        <f t="shared" si="4"/>
        <v>4.3</v>
      </c>
      <c r="Z44" s="104" t="str">
        <f t="shared" si="5"/>
        <v/>
      </c>
      <c r="AA44" s="104" t="str">
        <f t="shared" si="5"/>
        <v/>
      </c>
      <c r="AB44" s="104" t="str">
        <f t="shared" si="13"/>
        <v/>
      </c>
      <c r="AC44" s="104" t="str">
        <f t="shared" si="13"/>
        <v/>
      </c>
      <c r="AD44" s="104" t="str">
        <f t="shared" si="14"/>
        <v/>
      </c>
      <c r="AE44" s="104" t="str">
        <f t="shared" si="14"/>
        <v/>
      </c>
      <c r="AF44" s="104" t="str">
        <f t="shared" si="14"/>
        <v/>
      </c>
      <c r="AG44" s="104" t="str">
        <f t="shared" si="14"/>
        <v/>
      </c>
      <c r="AH44" s="104" t="str">
        <f t="shared" si="15"/>
        <v/>
      </c>
      <c r="AI44" s="104"/>
      <c r="AJ44" s="104">
        <f t="shared" si="16"/>
        <v>2.4389100055897145E-2</v>
      </c>
      <c r="AK44" s="104">
        <f t="shared" si="17"/>
        <v>2.4389100055897145E-2</v>
      </c>
      <c r="AL44" s="104" t="str">
        <f t="shared" si="17"/>
        <v/>
      </c>
      <c r="AM44" s="104" t="str">
        <f t="shared" si="17"/>
        <v/>
      </c>
      <c r="AN44" s="104" t="str">
        <f t="shared" si="17"/>
        <v/>
      </c>
      <c r="AO44" s="104" t="str">
        <f t="shared" si="18"/>
        <v/>
      </c>
      <c r="AP44" s="104" t="str">
        <f t="shared" si="18"/>
        <v/>
      </c>
      <c r="AQ44" s="104" t="str">
        <f t="shared" si="18"/>
        <v/>
      </c>
      <c r="AR44" s="104" t="str">
        <f t="shared" si="18"/>
        <v/>
      </c>
      <c r="AS44" s="104" t="str">
        <f t="shared" si="19"/>
        <v/>
      </c>
      <c r="AT44" s="104" t="str">
        <f t="shared" si="19"/>
        <v/>
      </c>
      <c r="AU44" s="104"/>
      <c r="AV44" s="105"/>
      <c r="AW44" s="105"/>
      <c r="AX44" s="105"/>
      <c r="AY44" s="105"/>
      <c r="AZ44" s="105"/>
      <c r="BA44" s="106"/>
      <c r="BB44" s="104"/>
      <c r="BC44" s="105"/>
      <c r="BD44" s="104"/>
      <c r="BE44" s="107"/>
      <c r="BF44" s="105"/>
      <c r="BG44" s="105"/>
      <c r="BH44" s="105"/>
      <c r="BI44" s="105"/>
      <c r="BJ44" s="67">
        <v>113</v>
      </c>
      <c r="BK44" s="108">
        <v>326.87</v>
      </c>
      <c r="BL44" s="109">
        <v>42.781713259999997</v>
      </c>
      <c r="BM44" s="109">
        <v>-82.037198450000005</v>
      </c>
      <c r="BN44" s="110" t="s">
        <v>7171</v>
      </c>
      <c r="BO44" s="106">
        <v>273.10000000000002</v>
      </c>
      <c r="BP44" s="105" t="s">
        <v>3339</v>
      </c>
      <c r="BQ44" s="105" t="s">
        <v>5753</v>
      </c>
      <c r="BR44" s="110"/>
      <c r="BS44" s="110">
        <v>18</v>
      </c>
      <c r="BT44" s="111" t="s">
        <v>7822</v>
      </c>
      <c r="BU44" s="110">
        <v>11</v>
      </c>
      <c r="BV44" s="110">
        <v>11</v>
      </c>
      <c r="BW44" s="105" t="s">
        <v>7805</v>
      </c>
      <c r="BX44" s="104">
        <v>5.56</v>
      </c>
      <c r="BY44" s="105"/>
      <c r="BZ44" s="106">
        <f t="shared" si="8"/>
        <v>4.3</v>
      </c>
      <c r="CA44" s="104" t="str">
        <f t="shared" si="9"/>
        <v>Matched</v>
      </c>
      <c r="CB44" s="104">
        <f t="shared" si="10"/>
        <v>2.4389100055897145E-2</v>
      </c>
      <c r="CC44" s="105"/>
      <c r="CD44" s="105"/>
      <c r="CE44" s="105"/>
      <c r="CF44" s="105"/>
    </row>
    <row r="45" spans="1:84" hidden="1" x14ac:dyDescent="0.35">
      <c r="A45" s="67">
        <v>120</v>
      </c>
      <c r="B45" s="67">
        <v>377.70100000000002</v>
      </c>
      <c r="C45" s="67" t="s">
        <v>7403</v>
      </c>
      <c r="D45" s="67" t="s">
        <v>3290</v>
      </c>
      <c r="E45" s="67" t="s">
        <v>5677</v>
      </c>
      <c r="F45" s="102">
        <v>17</v>
      </c>
      <c r="G45" s="102">
        <v>15</v>
      </c>
      <c r="H45" s="102">
        <v>18</v>
      </c>
      <c r="I45" s="102"/>
      <c r="J45" s="67"/>
      <c r="K45" s="67" t="s">
        <v>5683</v>
      </c>
      <c r="L45" s="67" t="s">
        <v>3683</v>
      </c>
      <c r="M45" s="67" t="s">
        <v>3293</v>
      </c>
      <c r="N45" s="67"/>
      <c r="O45" s="67"/>
      <c r="P45" s="67">
        <v>17.149999999999999</v>
      </c>
      <c r="Q45" s="67">
        <v>17.149999999999999</v>
      </c>
      <c r="R45" s="103">
        <v>6.0000000000000001E-3</v>
      </c>
      <c r="S45" s="103">
        <v>6.0000000000000001E-3</v>
      </c>
      <c r="T45" s="67">
        <v>0.94</v>
      </c>
      <c r="U45" s="67">
        <v>5.56</v>
      </c>
      <c r="V45" s="104" t="b">
        <f t="shared" si="2"/>
        <v>1</v>
      </c>
      <c r="W45" s="104" t="s">
        <v>16</v>
      </c>
      <c r="X45" s="104">
        <f t="shared" si="12"/>
        <v>0.6</v>
      </c>
      <c r="Y45" s="104">
        <f t="shared" si="4"/>
        <v>0.6</v>
      </c>
      <c r="Z45" s="104" t="str">
        <f t="shared" si="5"/>
        <v/>
      </c>
      <c r="AA45" s="104" t="str">
        <f t="shared" si="5"/>
        <v/>
      </c>
      <c r="AB45" s="104" t="str">
        <f t="shared" si="13"/>
        <v/>
      </c>
      <c r="AC45" s="104" t="str">
        <f t="shared" si="13"/>
        <v/>
      </c>
      <c r="AD45" s="104" t="str">
        <f t="shared" si="14"/>
        <v/>
      </c>
      <c r="AE45" s="104" t="str">
        <f t="shared" si="14"/>
        <v/>
      </c>
      <c r="AF45" s="104" t="str">
        <f t="shared" si="14"/>
        <v/>
      </c>
      <c r="AG45" s="104" t="str">
        <f t="shared" si="14"/>
        <v/>
      </c>
      <c r="AH45" s="104" t="str">
        <f t="shared" si="15"/>
        <v/>
      </c>
      <c r="AI45" s="104"/>
      <c r="AJ45" s="104">
        <f t="shared" si="16"/>
        <v>3.4031302403577418E-3</v>
      </c>
      <c r="AK45" s="104">
        <f t="shared" si="17"/>
        <v>3.4031302403577418E-3</v>
      </c>
      <c r="AL45" s="104" t="str">
        <f t="shared" si="17"/>
        <v/>
      </c>
      <c r="AM45" s="104" t="str">
        <f t="shared" si="17"/>
        <v/>
      </c>
      <c r="AN45" s="104" t="str">
        <f t="shared" si="17"/>
        <v/>
      </c>
      <c r="AO45" s="104" t="str">
        <f t="shared" si="18"/>
        <v/>
      </c>
      <c r="AP45" s="104" t="str">
        <f t="shared" si="18"/>
        <v/>
      </c>
      <c r="AQ45" s="104" t="str">
        <f t="shared" si="18"/>
        <v/>
      </c>
      <c r="AR45" s="104" t="str">
        <f t="shared" si="18"/>
        <v/>
      </c>
      <c r="AS45" s="104" t="str">
        <f t="shared" si="19"/>
        <v/>
      </c>
      <c r="AT45" s="104" t="str">
        <f t="shared" si="19"/>
        <v/>
      </c>
      <c r="AU45" s="104"/>
      <c r="AV45" s="105"/>
      <c r="AW45" s="105"/>
      <c r="AX45" s="105"/>
      <c r="AY45" s="105"/>
      <c r="AZ45" s="105"/>
      <c r="BA45" s="106"/>
      <c r="BB45" s="104"/>
      <c r="BC45" s="105"/>
      <c r="BD45" s="104"/>
      <c r="BE45" s="107"/>
      <c r="BF45" s="105"/>
      <c r="BG45" s="105"/>
      <c r="BH45" s="105"/>
      <c r="BI45" s="105"/>
      <c r="BJ45" s="67">
        <v>120</v>
      </c>
      <c r="BK45" s="108">
        <v>377.70100000000002</v>
      </c>
      <c r="BL45" s="109">
        <v>42.781254259999997</v>
      </c>
      <c r="BM45" s="109">
        <v>-82.037212969999999</v>
      </c>
      <c r="BN45" s="110" t="s">
        <v>7173</v>
      </c>
      <c r="BO45" s="106">
        <v>273.10000000000002</v>
      </c>
      <c r="BP45" s="105" t="s">
        <v>3290</v>
      </c>
      <c r="BQ45" s="105" t="s">
        <v>5683</v>
      </c>
      <c r="BR45" s="110"/>
      <c r="BS45" s="110">
        <v>17</v>
      </c>
      <c r="BT45" s="111" t="s">
        <v>7825</v>
      </c>
      <c r="BU45" s="110">
        <v>15</v>
      </c>
      <c r="BV45" s="110">
        <v>18</v>
      </c>
      <c r="BW45" s="105" t="s">
        <v>7784</v>
      </c>
      <c r="BX45" s="104">
        <v>5.56</v>
      </c>
      <c r="BY45" s="105"/>
      <c r="BZ45" s="106">
        <f t="shared" si="8"/>
        <v>0.6</v>
      </c>
      <c r="CA45" s="104" t="str">
        <f t="shared" si="9"/>
        <v>Matched</v>
      </c>
      <c r="CB45" s="104">
        <f t="shared" si="10"/>
        <v>3.4031302403577418E-3</v>
      </c>
      <c r="CC45" s="105"/>
      <c r="CD45" s="105"/>
      <c r="CE45" s="105"/>
      <c r="CF45" s="105"/>
    </row>
    <row r="46" spans="1:84" hidden="1" x14ac:dyDescent="0.35">
      <c r="A46" s="67">
        <v>132</v>
      </c>
      <c r="B46" s="67">
        <v>462.392</v>
      </c>
      <c r="C46" s="67" t="s">
        <v>7410</v>
      </c>
      <c r="D46" s="67" t="s">
        <v>3339</v>
      </c>
      <c r="E46" s="67" t="s">
        <v>5677</v>
      </c>
      <c r="F46" s="102">
        <v>11</v>
      </c>
      <c r="G46" s="102">
        <v>11</v>
      </c>
      <c r="H46" s="102">
        <v>11</v>
      </c>
      <c r="I46" s="102"/>
      <c r="J46" s="67"/>
      <c r="K46" s="67" t="s">
        <v>5753</v>
      </c>
      <c r="L46" s="67" t="s">
        <v>3706</v>
      </c>
      <c r="M46" s="67" t="s">
        <v>3293</v>
      </c>
      <c r="N46" s="67"/>
      <c r="O46" s="67"/>
      <c r="P46" s="67">
        <v>11.25</v>
      </c>
      <c r="Q46" s="67">
        <v>11.25</v>
      </c>
      <c r="R46" s="103">
        <v>2.5000000000000001E-2</v>
      </c>
      <c r="S46" s="103">
        <v>3.1E-2</v>
      </c>
      <c r="T46" s="67">
        <v>0.68200000000000005</v>
      </c>
      <c r="U46" s="67">
        <v>5.56</v>
      </c>
      <c r="V46" s="104" t="b">
        <f t="shared" si="2"/>
        <v>1</v>
      </c>
      <c r="W46" s="104" t="s">
        <v>16</v>
      </c>
      <c r="X46" s="104">
        <f t="shared" si="12"/>
        <v>3.1</v>
      </c>
      <c r="Y46" s="104">
        <f t="shared" si="4"/>
        <v>3.1</v>
      </c>
      <c r="Z46" s="104" t="str">
        <f t="shared" si="5"/>
        <v/>
      </c>
      <c r="AA46" s="104" t="str">
        <f t="shared" si="5"/>
        <v/>
      </c>
      <c r="AB46" s="104" t="str">
        <f t="shared" si="13"/>
        <v/>
      </c>
      <c r="AC46" s="104" t="str">
        <f t="shared" si="13"/>
        <v/>
      </c>
      <c r="AD46" s="104" t="str">
        <f t="shared" si="14"/>
        <v/>
      </c>
      <c r="AE46" s="104" t="str">
        <f t="shared" si="14"/>
        <v/>
      </c>
      <c r="AF46" s="104" t="str">
        <f t="shared" si="14"/>
        <v/>
      </c>
      <c r="AG46" s="104" t="str">
        <f t="shared" si="14"/>
        <v/>
      </c>
      <c r="AH46" s="104" t="str">
        <f t="shared" si="15"/>
        <v/>
      </c>
      <c r="AI46" s="104"/>
      <c r="AJ46" s="104">
        <f t="shared" si="16"/>
        <v>1.7582839575181666E-2</v>
      </c>
      <c r="AK46" s="104">
        <f t="shared" si="17"/>
        <v>1.7582839575181666E-2</v>
      </c>
      <c r="AL46" s="104" t="str">
        <f t="shared" si="17"/>
        <v/>
      </c>
      <c r="AM46" s="104" t="str">
        <f t="shared" si="17"/>
        <v/>
      </c>
      <c r="AN46" s="104" t="str">
        <f t="shared" si="17"/>
        <v/>
      </c>
      <c r="AO46" s="104" t="str">
        <f t="shared" si="18"/>
        <v/>
      </c>
      <c r="AP46" s="104" t="str">
        <f t="shared" si="18"/>
        <v/>
      </c>
      <c r="AQ46" s="104" t="str">
        <f t="shared" si="18"/>
        <v/>
      </c>
      <c r="AR46" s="104" t="str">
        <f t="shared" si="18"/>
        <v/>
      </c>
      <c r="AS46" s="104" t="str">
        <f t="shared" si="19"/>
        <v/>
      </c>
      <c r="AT46" s="104" t="str">
        <f t="shared" si="19"/>
        <v/>
      </c>
      <c r="AU46" s="104"/>
      <c r="AV46" s="105"/>
      <c r="AW46" s="105"/>
      <c r="AX46" s="105"/>
      <c r="AY46" s="105"/>
      <c r="AZ46" s="105"/>
      <c r="BA46" s="106"/>
      <c r="BB46" s="104"/>
      <c r="BC46" s="105"/>
      <c r="BD46" s="104"/>
      <c r="BE46" s="107"/>
      <c r="BF46" s="105"/>
      <c r="BG46" s="105"/>
      <c r="BH46" s="105"/>
      <c r="BI46" s="105"/>
      <c r="BJ46" s="67">
        <v>132</v>
      </c>
      <c r="BK46" s="108">
        <v>462.392</v>
      </c>
      <c r="BL46" s="109">
        <v>42.780489099999997</v>
      </c>
      <c r="BM46" s="109">
        <v>-82.037246010000004</v>
      </c>
      <c r="BN46" s="110" t="s">
        <v>7175</v>
      </c>
      <c r="BO46" s="106">
        <v>273.10000000000002</v>
      </c>
      <c r="BP46" s="105" t="s">
        <v>3339</v>
      </c>
      <c r="BQ46" s="105" t="s">
        <v>5753</v>
      </c>
      <c r="BR46" s="110"/>
      <c r="BS46" s="110">
        <v>11</v>
      </c>
      <c r="BT46" s="111" t="s">
        <v>7814</v>
      </c>
      <c r="BU46" s="110">
        <v>11</v>
      </c>
      <c r="BV46" s="110">
        <v>11</v>
      </c>
      <c r="BW46" s="105" t="s">
        <v>7784</v>
      </c>
      <c r="BX46" s="104">
        <v>5.56</v>
      </c>
      <c r="BY46" s="105"/>
      <c r="BZ46" s="106">
        <f t="shared" si="8"/>
        <v>3.1</v>
      </c>
      <c r="CA46" s="104" t="str">
        <f t="shared" si="9"/>
        <v>Matched</v>
      </c>
      <c r="CB46" s="104">
        <f t="shared" si="10"/>
        <v>1.7582839575181666E-2</v>
      </c>
      <c r="CC46" s="105"/>
      <c r="CD46" s="105"/>
      <c r="CE46" s="105"/>
      <c r="CF46" s="105"/>
    </row>
    <row r="47" spans="1:84" hidden="1" x14ac:dyDescent="0.35">
      <c r="A47" s="67">
        <v>135</v>
      </c>
      <c r="B47" s="67">
        <v>473.83499999999998</v>
      </c>
      <c r="C47" s="67" t="s">
        <v>8655</v>
      </c>
      <c r="D47" s="67" t="s">
        <v>3710</v>
      </c>
      <c r="E47" s="67" t="s">
        <v>5672</v>
      </c>
      <c r="F47" s="102">
        <v>13</v>
      </c>
      <c r="G47" s="102">
        <v>16</v>
      </c>
      <c r="H47" s="102">
        <v>11</v>
      </c>
      <c r="I47" s="102"/>
      <c r="J47" s="67"/>
      <c r="K47" s="67" t="s">
        <v>5785</v>
      </c>
      <c r="L47" s="67" t="s">
        <v>3711</v>
      </c>
      <c r="M47" s="67" t="s">
        <v>3293</v>
      </c>
      <c r="N47" s="67"/>
      <c r="O47" s="67"/>
      <c r="P47" s="67">
        <v>12.56</v>
      </c>
      <c r="Q47" s="67">
        <v>12.56</v>
      </c>
      <c r="R47" s="103">
        <v>3.0000000000000001E-3</v>
      </c>
      <c r="S47" s="103">
        <v>7.0000000000000001E-3</v>
      </c>
      <c r="T47" s="67">
        <v>0.67900000000000005</v>
      </c>
      <c r="U47" s="67">
        <v>5.56</v>
      </c>
      <c r="V47" s="104" t="b">
        <f t="shared" si="2"/>
        <v>1</v>
      </c>
      <c r="W47" s="104" t="s">
        <v>16</v>
      </c>
      <c r="X47" s="104">
        <f t="shared" si="12"/>
        <v>0.70000000000000007</v>
      </c>
      <c r="Y47" s="104">
        <f t="shared" si="4"/>
        <v>0.70000000000000007</v>
      </c>
      <c r="Z47" s="104" t="str">
        <f t="shared" si="5"/>
        <v/>
      </c>
      <c r="AA47" s="104" t="str">
        <f t="shared" si="5"/>
        <v/>
      </c>
      <c r="AB47" s="104" t="str">
        <f t="shared" si="13"/>
        <v/>
      </c>
      <c r="AC47" s="104" t="str">
        <f t="shared" si="13"/>
        <v/>
      </c>
      <c r="AD47" s="104" t="str">
        <f t="shared" si="14"/>
        <v/>
      </c>
      <c r="AE47" s="104" t="str">
        <f t="shared" si="14"/>
        <v/>
      </c>
      <c r="AF47" s="104" t="str">
        <f t="shared" si="14"/>
        <v/>
      </c>
      <c r="AG47" s="104" t="str">
        <f t="shared" si="14"/>
        <v/>
      </c>
      <c r="AH47" s="104" t="str">
        <f t="shared" si="15"/>
        <v/>
      </c>
      <c r="AI47" s="104"/>
      <c r="AJ47" s="104">
        <f t="shared" si="16"/>
        <v>3.9703186137506992E-3</v>
      </c>
      <c r="AK47" s="104">
        <f t="shared" si="17"/>
        <v>3.9703186137506992E-3</v>
      </c>
      <c r="AL47" s="104" t="str">
        <f t="shared" si="17"/>
        <v/>
      </c>
      <c r="AM47" s="104" t="str">
        <f t="shared" si="17"/>
        <v/>
      </c>
      <c r="AN47" s="104" t="str">
        <f t="shared" si="17"/>
        <v/>
      </c>
      <c r="AO47" s="104" t="str">
        <f t="shared" si="18"/>
        <v/>
      </c>
      <c r="AP47" s="104" t="str">
        <f t="shared" si="18"/>
        <v/>
      </c>
      <c r="AQ47" s="104" t="str">
        <f t="shared" si="18"/>
        <v/>
      </c>
      <c r="AR47" s="104" t="str">
        <f t="shared" si="18"/>
        <v/>
      </c>
      <c r="AS47" s="104" t="str">
        <f t="shared" si="19"/>
        <v/>
      </c>
      <c r="AT47" s="104" t="str">
        <f t="shared" si="19"/>
        <v/>
      </c>
      <c r="AU47" s="104"/>
      <c r="AV47" s="105"/>
      <c r="AW47" s="105"/>
      <c r="AX47" s="105"/>
      <c r="AY47" s="105"/>
      <c r="AZ47" s="105"/>
      <c r="BA47" s="106"/>
      <c r="BB47" s="104"/>
      <c r="BC47" s="105"/>
      <c r="BD47" s="104"/>
      <c r="BE47" s="107"/>
      <c r="BF47" s="105"/>
      <c r="BG47" s="105"/>
      <c r="BH47" s="105"/>
      <c r="BI47" s="105"/>
      <c r="BJ47" s="67">
        <v>135</v>
      </c>
      <c r="BK47" s="108">
        <v>473.83499999999998</v>
      </c>
      <c r="BL47" s="109">
        <v>42.780385729999999</v>
      </c>
      <c r="BM47" s="109">
        <v>-82.037249610000003</v>
      </c>
      <c r="BN47" s="110" t="s">
        <v>7176</v>
      </c>
      <c r="BO47" s="106">
        <v>273.10000000000002</v>
      </c>
      <c r="BP47" s="105" t="s">
        <v>3710</v>
      </c>
      <c r="BQ47" s="105" t="s">
        <v>5785</v>
      </c>
      <c r="BR47" s="110"/>
      <c r="BS47" s="110">
        <v>13</v>
      </c>
      <c r="BT47" s="111" t="s">
        <v>7615</v>
      </c>
      <c r="BU47" s="110">
        <v>16</v>
      </c>
      <c r="BV47" s="110">
        <v>11</v>
      </c>
      <c r="BW47" s="105" t="s">
        <v>7776</v>
      </c>
      <c r="BX47" s="104">
        <v>5.56</v>
      </c>
      <c r="BY47" s="105"/>
      <c r="BZ47" s="106">
        <f t="shared" si="8"/>
        <v>0.70000000000000007</v>
      </c>
      <c r="CA47" s="104" t="str">
        <f t="shared" si="9"/>
        <v>Matched</v>
      </c>
      <c r="CB47" s="104">
        <f t="shared" si="10"/>
        <v>3.9703186137506992E-3</v>
      </c>
      <c r="CC47" s="105"/>
      <c r="CD47" s="105"/>
      <c r="CE47" s="105"/>
      <c r="CF47" s="105"/>
    </row>
    <row r="48" spans="1:84" hidden="1" x14ac:dyDescent="0.35">
      <c r="A48" s="67">
        <v>144</v>
      </c>
      <c r="B48" s="67">
        <v>535.71799999999996</v>
      </c>
      <c r="C48" s="67" t="s">
        <v>7416</v>
      </c>
      <c r="D48" s="67" t="s">
        <v>3290</v>
      </c>
      <c r="E48" s="67" t="s">
        <v>5677</v>
      </c>
      <c r="F48" s="102">
        <v>15</v>
      </c>
      <c r="G48" s="102">
        <v>7</v>
      </c>
      <c r="H48" s="102">
        <v>8</v>
      </c>
      <c r="I48" s="102"/>
      <c r="J48" s="67"/>
      <c r="K48" s="67" t="s">
        <v>5678</v>
      </c>
      <c r="L48" s="67" t="s">
        <v>3724</v>
      </c>
      <c r="M48" s="67" t="s">
        <v>3293</v>
      </c>
      <c r="N48" s="67"/>
      <c r="O48" s="67"/>
      <c r="P48" s="67">
        <v>15.48</v>
      </c>
      <c r="Q48" s="67">
        <v>15.48</v>
      </c>
      <c r="R48" s="103">
        <v>2.1999999999999999E-2</v>
      </c>
      <c r="S48" s="103">
        <v>4.8000000000000001E-2</v>
      </c>
      <c r="T48" s="67">
        <v>0.71299999999999997</v>
      </c>
      <c r="U48" s="67">
        <v>5.56</v>
      </c>
      <c r="V48" s="104" t="b">
        <f t="shared" si="2"/>
        <v>1</v>
      </c>
      <c r="W48" s="104" t="s">
        <v>16</v>
      </c>
      <c r="X48" s="104">
        <f t="shared" si="12"/>
        <v>4.8</v>
      </c>
      <c r="Y48" s="104">
        <f t="shared" si="4"/>
        <v>4.8</v>
      </c>
      <c r="Z48" s="104" t="str">
        <f t="shared" si="5"/>
        <v/>
      </c>
      <c r="AA48" s="104" t="str">
        <f t="shared" si="5"/>
        <v/>
      </c>
      <c r="AB48" s="104" t="str">
        <f t="shared" si="13"/>
        <v/>
      </c>
      <c r="AC48" s="104" t="str">
        <f t="shared" si="13"/>
        <v/>
      </c>
      <c r="AD48" s="104" t="str">
        <f t="shared" si="14"/>
        <v/>
      </c>
      <c r="AE48" s="104" t="str">
        <f t="shared" si="14"/>
        <v/>
      </c>
      <c r="AF48" s="104" t="str">
        <f t="shared" si="14"/>
        <v/>
      </c>
      <c r="AG48" s="104" t="str">
        <f t="shared" si="14"/>
        <v/>
      </c>
      <c r="AH48" s="104" t="str">
        <f t="shared" si="15"/>
        <v/>
      </c>
      <c r="AI48" s="104"/>
      <c r="AJ48" s="104">
        <f t="shared" si="16"/>
        <v>2.7225041922861935E-2</v>
      </c>
      <c r="AK48" s="104">
        <f t="shared" si="17"/>
        <v>2.7225041922861935E-2</v>
      </c>
      <c r="AL48" s="104" t="str">
        <f t="shared" si="17"/>
        <v/>
      </c>
      <c r="AM48" s="104" t="str">
        <f t="shared" si="17"/>
        <v/>
      </c>
      <c r="AN48" s="104" t="str">
        <f t="shared" si="17"/>
        <v/>
      </c>
      <c r="AO48" s="104" t="str">
        <f t="shared" si="18"/>
        <v/>
      </c>
      <c r="AP48" s="104" t="str">
        <f t="shared" si="18"/>
        <v/>
      </c>
      <c r="AQ48" s="104" t="str">
        <f t="shared" si="18"/>
        <v/>
      </c>
      <c r="AR48" s="104" t="str">
        <f t="shared" si="18"/>
        <v/>
      </c>
      <c r="AS48" s="104" t="str">
        <f t="shared" si="19"/>
        <v/>
      </c>
      <c r="AT48" s="104" t="str">
        <f t="shared" si="19"/>
        <v/>
      </c>
      <c r="AU48" s="104"/>
      <c r="AV48" s="105"/>
      <c r="AW48" s="105"/>
      <c r="AX48" s="105"/>
      <c r="AY48" s="105"/>
      <c r="AZ48" s="105"/>
      <c r="BA48" s="106"/>
      <c r="BB48" s="104"/>
      <c r="BC48" s="105"/>
      <c r="BD48" s="104"/>
      <c r="BE48" s="107"/>
      <c r="BF48" s="105"/>
      <c r="BG48" s="105"/>
      <c r="BH48" s="105"/>
      <c r="BI48" s="105"/>
      <c r="BJ48" s="67">
        <v>144</v>
      </c>
      <c r="BK48" s="108">
        <v>535.71799999999996</v>
      </c>
      <c r="BL48" s="109">
        <v>42.779826610000001</v>
      </c>
      <c r="BM48" s="109">
        <v>-82.037273580000004</v>
      </c>
      <c r="BN48" s="110" t="s">
        <v>7178</v>
      </c>
      <c r="BO48" s="106">
        <v>273.10000000000002</v>
      </c>
      <c r="BP48" s="105" t="s">
        <v>3290</v>
      </c>
      <c r="BQ48" s="105" t="s">
        <v>5678</v>
      </c>
      <c r="BR48" s="110"/>
      <c r="BS48" s="110">
        <v>15</v>
      </c>
      <c r="BT48" s="111" t="s">
        <v>7355</v>
      </c>
      <c r="BU48" s="110">
        <v>7</v>
      </c>
      <c r="BV48" s="110">
        <v>8</v>
      </c>
      <c r="BW48" s="105" t="s">
        <v>7784</v>
      </c>
      <c r="BX48" s="104">
        <v>5.56</v>
      </c>
      <c r="BY48" s="105"/>
      <c r="BZ48" s="106">
        <f t="shared" si="8"/>
        <v>4.8</v>
      </c>
      <c r="CA48" s="104" t="str">
        <f t="shared" si="9"/>
        <v>Matched</v>
      </c>
      <c r="CB48" s="104">
        <f t="shared" si="10"/>
        <v>2.7225041922861935E-2</v>
      </c>
      <c r="CC48" s="105"/>
      <c r="CD48" s="105"/>
      <c r="CE48" s="105"/>
      <c r="CF48" s="105"/>
    </row>
    <row r="49" spans="1:84" hidden="1" x14ac:dyDescent="0.35">
      <c r="A49" s="67">
        <v>154</v>
      </c>
      <c r="B49" s="67">
        <v>612.98400000000004</v>
      </c>
      <c r="C49" s="67" t="s">
        <v>7421</v>
      </c>
      <c r="D49" s="67" t="s">
        <v>3290</v>
      </c>
      <c r="E49" s="67" t="s">
        <v>5677</v>
      </c>
      <c r="F49" s="102">
        <v>12</v>
      </c>
      <c r="G49" s="102">
        <v>9</v>
      </c>
      <c r="H49" s="102">
        <v>8</v>
      </c>
      <c r="I49" s="102"/>
      <c r="J49" s="67"/>
      <c r="K49" s="67" t="s">
        <v>5678</v>
      </c>
      <c r="L49" s="67" t="s">
        <v>3735</v>
      </c>
      <c r="M49" s="67" t="s">
        <v>3293</v>
      </c>
      <c r="N49" s="67"/>
      <c r="O49" s="67"/>
      <c r="P49" s="67">
        <v>11.79</v>
      </c>
      <c r="Q49" s="67">
        <v>11.79</v>
      </c>
      <c r="R49" s="103">
        <v>1.0999999999999999E-2</v>
      </c>
      <c r="S49" s="103">
        <v>2.1999999999999999E-2</v>
      </c>
      <c r="T49" s="67">
        <v>0.747</v>
      </c>
      <c r="U49" s="67">
        <v>5.56</v>
      </c>
      <c r="V49" s="104" t="b">
        <f t="shared" si="2"/>
        <v>1</v>
      </c>
      <c r="W49" s="104" t="s">
        <v>16</v>
      </c>
      <c r="X49" s="104">
        <f t="shared" si="12"/>
        <v>2.1999999999999997</v>
      </c>
      <c r="Y49" s="104">
        <f t="shared" si="4"/>
        <v>2.1999999999999997</v>
      </c>
      <c r="Z49" s="104" t="str">
        <f t="shared" si="5"/>
        <v/>
      </c>
      <c r="AA49" s="104" t="str">
        <f t="shared" si="5"/>
        <v/>
      </c>
      <c r="AB49" s="104" t="str">
        <f t="shared" si="13"/>
        <v/>
      </c>
      <c r="AC49" s="104" t="str">
        <f t="shared" si="13"/>
        <v/>
      </c>
      <c r="AD49" s="104" t="str">
        <f t="shared" si="14"/>
        <v/>
      </c>
      <c r="AE49" s="104" t="str">
        <f t="shared" si="14"/>
        <v/>
      </c>
      <c r="AF49" s="104" t="str">
        <f t="shared" si="14"/>
        <v/>
      </c>
      <c r="AG49" s="104" t="str">
        <f t="shared" si="14"/>
        <v/>
      </c>
      <c r="AH49" s="104" t="str">
        <f t="shared" si="15"/>
        <v/>
      </c>
      <c r="AI49" s="104"/>
      <c r="AJ49" s="104">
        <f t="shared" si="16"/>
        <v>1.2478144214645052E-2</v>
      </c>
      <c r="AK49" s="104">
        <f t="shared" si="17"/>
        <v>1.2478144214645052E-2</v>
      </c>
      <c r="AL49" s="104" t="str">
        <f t="shared" si="17"/>
        <v/>
      </c>
      <c r="AM49" s="104" t="str">
        <f t="shared" si="17"/>
        <v/>
      </c>
      <c r="AN49" s="104" t="str">
        <f t="shared" si="17"/>
        <v/>
      </c>
      <c r="AO49" s="104" t="str">
        <f t="shared" si="18"/>
        <v/>
      </c>
      <c r="AP49" s="104" t="str">
        <f t="shared" si="18"/>
        <v/>
      </c>
      <c r="AQ49" s="104" t="str">
        <f t="shared" si="18"/>
        <v/>
      </c>
      <c r="AR49" s="104" t="str">
        <f t="shared" si="18"/>
        <v/>
      </c>
      <c r="AS49" s="104" t="str">
        <f t="shared" si="19"/>
        <v/>
      </c>
      <c r="AT49" s="104" t="str">
        <f t="shared" si="19"/>
        <v/>
      </c>
      <c r="AU49" s="104"/>
      <c r="AV49" s="105"/>
      <c r="AW49" s="105"/>
      <c r="AX49" s="105"/>
      <c r="AY49" s="105"/>
      <c r="AZ49" s="105"/>
      <c r="BA49" s="106"/>
      <c r="BB49" s="104"/>
      <c r="BC49" s="105"/>
      <c r="BD49" s="104"/>
      <c r="BE49" s="107"/>
      <c r="BF49" s="105"/>
      <c r="BG49" s="105"/>
      <c r="BH49" s="105"/>
      <c r="BI49" s="105"/>
      <c r="BJ49" s="67">
        <v>154</v>
      </c>
      <c r="BK49" s="108">
        <v>612.98400000000004</v>
      </c>
      <c r="BL49" s="109">
        <v>42.779128450000002</v>
      </c>
      <c r="BM49" s="109">
        <v>-82.037298289999995</v>
      </c>
      <c r="BN49" s="110" t="s">
        <v>7179</v>
      </c>
      <c r="BO49" s="106">
        <v>273.10000000000002</v>
      </c>
      <c r="BP49" s="105" t="s">
        <v>3290</v>
      </c>
      <c r="BQ49" s="105" t="s">
        <v>5678</v>
      </c>
      <c r="BR49" s="110"/>
      <c r="BS49" s="110">
        <v>12</v>
      </c>
      <c r="BT49" s="111" t="s">
        <v>7660</v>
      </c>
      <c r="BU49" s="110">
        <v>9</v>
      </c>
      <c r="BV49" s="110">
        <v>8</v>
      </c>
      <c r="BW49" s="105" t="s">
        <v>7784</v>
      </c>
      <c r="BX49" s="104">
        <v>5.56</v>
      </c>
      <c r="BY49" s="105"/>
      <c r="BZ49" s="106">
        <f t="shared" si="8"/>
        <v>2.1999999999999997</v>
      </c>
      <c r="CA49" s="104" t="str">
        <f t="shared" si="9"/>
        <v>Matched</v>
      </c>
      <c r="CB49" s="104">
        <f t="shared" si="10"/>
        <v>1.2478144214645052E-2</v>
      </c>
      <c r="CC49" s="105"/>
      <c r="CD49" s="105"/>
      <c r="CE49" s="105"/>
      <c r="CF49" s="105"/>
    </row>
    <row r="50" spans="1:84" hidden="1" x14ac:dyDescent="0.35">
      <c r="A50" s="67">
        <v>156</v>
      </c>
      <c r="B50" s="67">
        <v>624.95699999999999</v>
      </c>
      <c r="C50" s="67" t="s">
        <v>8657</v>
      </c>
      <c r="D50" s="67" t="s">
        <v>3710</v>
      </c>
      <c r="E50" s="67" t="s">
        <v>5672</v>
      </c>
      <c r="F50" s="102">
        <v>17</v>
      </c>
      <c r="G50" s="102">
        <v>8</v>
      </c>
      <c r="H50" s="102">
        <v>12</v>
      </c>
      <c r="I50" s="102"/>
      <c r="J50" s="67"/>
      <c r="K50" s="67" t="s">
        <v>5785</v>
      </c>
      <c r="L50" s="67" t="s">
        <v>3739</v>
      </c>
      <c r="M50" s="67" t="s">
        <v>3293</v>
      </c>
      <c r="N50" s="67"/>
      <c r="O50" s="67"/>
      <c r="P50" s="67">
        <v>16.850000000000001</v>
      </c>
      <c r="Q50" s="67">
        <v>16.850000000000001</v>
      </c>
      <c r="R50" s="103">
        <v>3.1E-2</v>
      </c>
      <c r="S50" s="103">
        <v>4.8000000000000001E-2</v>
      </c>
      <c r="T50" s="67">
        <v>0.78800000000000003</v>
      </c>
      <c r="U50" s="67">
        <v>5.56</v>
      </c>
      <c r="V50" s="104" t="b">
        <f t="shared" si="2"/>
        <v>1</v>
      </c>
      <c r="W50" s="104" t="s">
        <v>16</v>
      </c>
      <c r="X50" s="104">
        <f t="shared" si="12"/>
        <v>4.8</v>
      </c>
      <c r="Y50" s="104">
        <f t="shared" si="4"/>
        <v>4.8</v>
      </c>
      <c r="Z50" s="104" t="str">
        <f t="shared" si="5"/>
        <v/>
      </c>
      <c r="AA50" s="104" t="str">
        <f t="shared" si="5"/>
        <v/>
      </c>
      <c r="AB50" s="104" t="str">
        <f t="shared" si="13"/>
        <v/>
      </c>
      <c r="AC50" s="104" t="str">
        <f t="shared" si="13"/>
        <v/>
      </c>
      <c r="AD50" s="104" t="str">
        <f t="shared" si="14"/>
        <v/>
      </c>
      <c r="AE50" s="104" t="str">
        <f t="shared" si="14"/>
        <v/>
      </c>
      <c r="AF50" s="104" t="str">
        <f t="shared" si="14"/>
        <v/>
      </c>
      <c r="AG50" s="104" t="str">
        <f t="shared" si="14"/>
        <v/>
      </c>
      <c r="AH50" s="104" t="str">
        <f t="shared" si="15"/>
        <v/>
      </c>
      <c r="AI50" s="104"/>
      <c r="AJ50" s="104">
        <f t="shared" si="16"/>
        <v>2.7225041922861935E-2</v>
      </c>
      <c r="AK50" s="104">
        <f t="shared" si="17"/>
        <v>2.7225041922861935E-2</v>
      </c>
      <c r="AL50" s="104" t="str">
        <f t="shared" si="17"/>
        <v/>
      </c>
      <c r="AM50" s="104" t="str">
        <f t="shared" si="17"/>
        <v/>
      </c>
      <c r="AN50" s="104" t="str">
        <f t="shared" si="17"/>
        <v/>
      </c>
      <c r="AO50" s="104" t="str">
        <f t="shared" si="18"/>
        <v/>
      </c>
      <c r="AP50" s="104" t="str">
        <f t="shared" si="18"/>
        <v/>
      </c>
      <c r="AQ50" s="104" t="str">
        <f t="shared" si="18"/>
        <v/>
      </c>
      <c r="AR50" s="104" t="str">
        <f t="shared" si="18"/>
        <v/>
      </c>
      <c r="AS50" s="104" t="str">
        <f t="shared" si="19"/>
        <v/>
      </c>
      <c r="AT50" s="104" t="str">
        <f t="shared" si="19"/>
        <v/>
      </c>
      <c r="AU50" s="104"/>
      <c r="AV50" s="105"/>
      <c r="AW50" s="105"/>
      <c r="AX50" s="105"/>
      <c r="AY50" s="105"/>
      <c r="AZ50" s="105"/>
      <c r="BA50" s="106"/>
      <c r="BB50" s="104"/>
      <c r="BC50" s="105"/>
      <c r="BD50" s="104"/>
      <c r="BE50" s="107"/>
      <c r="BF50" s="105"/>
      <c r="BG50" s="105"/>
      <c r="BH50" s="105"/>
      <c r="BI50" s="105"/>
      <c r="BJ50" s="67">
        <v>156</v>
      </c>
      <c r="BK50" s="108">
        <v>624.95699999999999</v>
      </c>
      <c r="BL50" s="109">
        <v>42.779020269999997</v>
      </c>
      <c r="BM50" s="109">
        <v>-82.037302629999999</v>
      </c>
      <c r="BN50" s="110" t="s">
        <v>7180</v>
      </c>
      <c r="BO50" s="106">
        <v>273.10000000000002</v>
      </c>
      <c r="BP50" s="105" t="s">
        <v>3710</v>
      </c>
      <c r="BQ50" s="105" t="s">
        <v>5785</v>
      </c>
      <c r="BR50" s="110"/>
      <c r="BS50" s="110">
        <v>17</v>
      </c>
      <c r="BT50" s="111" t="s">
        <v>7435</v>
      </c>
      <c r="BU50" s="110">
        <v>8</v>
      </c>
      <c r="BV50" s="110">
        <v>12</v>
      </c>
      <c r="BW50" s="105" t="s">
        <v>7776</v>
      </c>
      <c r="BX50" s="104">
        <v>5.56</v>
      </c>
      <c r="BY50" s="105"/>
      <c r="BZ50" s="106">
        <f t="shared" si="8"/>
        <v>4.8</v>
      </c>
      <c r="CA50" s="104" t="str">
        <f t="shared" si="9"/>
        <v>Matched</v>
      </c>
      <c r="CB50" s="104">
        <f t="shared" si="10"/>
        <v>2.7225041922861935E-2</v>
      </c>
      <c r="CC50" s="105"/>
      <c r="CD50" s="105"/>
      <c r="CE50" s="105"/>
      <c r="CF50" s="105"/>
    </row>
    <row r="51" spans="1:84" hidden="1" x14ac:dyDescent="0.35">
      <c r="A51" s="67">
        <v>158</v>
      </c>
      <c r="B51" s="67">
        <v>631.28700000000003</v>
      </c>
      <c r="C51" s="67" t="s">
        <v>7424</v>
      </c>
      <c r="D51" s="67" t="s">
        <v>3710</v>
      </c>
      <c r="E51" s="67" t="s">
        <v>5672</v>
      </c>
      <c r="F51" s="102">
        <v>19</v>
      </c>
      <c r="G51" s="102">
        <v>32</v>
      </c>
      <c r="H51" s="102">
        <v>21</v>
      </c>
      <c r="I51" s="102"/>
      <c r="J51" s="67"/>
      <c r="K51" s="67" t="s">
        <v>5785</v>
      </c>
      <c r="L51" s="67" t="s">
        <v>3743</v>
      </c>
      <c r="M51" s="67" t="s">
        <v>3293</v>
      </c>
      <c r="N51" s="67"/>
      <c r="O51" s="67"/>
      <c r="P51" s="67">
        <v>19.420000000000002</v>
      </c>
      <c r="Q51" s="67">
        <v>19.420000000000002</v>
      </c>
      <c r="R51" s="103">
        <v>8.9999999999999993E-3</v>
      </c>
      <c r="S51" s="103">
        <v>1.7000000000000001E-2</v>
      </c>
      <c r="T51" s="67">
        <v>0.89300000000000002</v>
      </c>
      <c r="U51" s="67">
        <v>5.56</v>
      </c>
      <c r="V51" s="104" t="b">
        <f t="shared" si="2"/>
        <v>1</v>
      </c>
      <c r="W51" s="104" t="s">
        <v>16</v>
      </c>
      <c r="X51" s="104">
        <f t="shared" si="12"/>
        <v>1.7000000000000002</v>
      </c>
      <c r="Y51" s="104">
        <f t="shared" si="4"/>
        <v>1.7000000000000002</v>
      </c>
      <c r="Z51" s="104" t="str">
        <f t="shared" si="5"/>
        <v/>
      </c>
      <c r="AA51" s="104" t="str">
        <f t="shared" si="5"/>
        <v/>
      </c>
      <c r="AB51" s="104" t="str">
        <f t="shared" si="13"/>
        <v/>
      </c>
      <c r="AC51" s="104" t="str">
        <f t="shared" si="13"/>
        <v/>
      </c>
      <c r="AD51" s="104" t="str">
        <f t="shared" si="14"/>
        <v/>
      </c>
      <c r="AE51" s="104" t="str">
        <f t="shared" si="14"/>
        <v/>
      </c>
      <c r="AF51" s="104" t="str">
        <f t="shared" si="14"/>
        <v/>
      </c>
      <c r="AG51" s="104" t="str">
        <f t="shared" si="14"/>
        <v/>
      </c>
      <c r="AH51" s="104" t="str">
        <f t="shared" si="15"/>
        <v/>
      </c>
      <c r="AI51" s="104"/>
      <c r="AJ51" s="104">
        <f t="shared" si="16"/>
        <v>9.642202347680269E-3</v>
      </c>
      <c r="AK51" s="104">
        <f t="shared" si="17"/>
        <v>9.642202347680269E-3</v>
      </c>
      <c r="AL51" s="104" t="str">
        <f t="shared" si="17"/>
        <v/>
      </c>
      <c r="AM51" s="104" t="str">
        <f t="shared" si="17"/>
        <v/>
      </c>
      <c r="AN51" s="104" t="str">
        <f t="shared" si="17"/>
        <v/>
      </c>
      <c r="AO51" s="104" t="str">
        <f t="shared" si="18"/>
        <v/>
      </c>
      <c r="AP51" s="104" t="str">
        <f t="shared" si="18"/>
        <v/>
      </c>
      <c r="AQ51" s="104" t="str">
        <f t="shared" si="18"/>
        <v/>
      </c>
      <c r="AR51" s="104" t="str">
        <f t="shared" si="18"/>
        <v/>
      </c>
      <c r="AS51" s="104" t="str">
        <f t="shared" si="19"/>
        <v/>
      </c>
      <c r="AT51" s="104" t="str">
        <f t="shared" si="19"/>
        <v/>
      </c>
      <c r="AU51" s="104"/>
      <c r="AV51" s="105"/>
      <c r="AW51" s="105"/>
      <c r="AX51" s="105"/>
      <c r="AY51" s="105"/>
      <c r="AZ51" s="105"/>
      <c r="BA51" s="106"/>
      <c r="BB51" s="104"/>
      <c r="BC51" s="105"/>
      <c r="BD51" s="104"/>
      <c r="BE51" s="107"/>
      <c r="BF51" s="105"/>
      <c r="BG51" s="105"/>
      <c r="BH51" s="105"/>
      <c r="BI51" s="105"/>
      <c r="BJ51" s="67">
        <v>158</v>
      </c>
      <c r="BK51" s="108">
        <v>631.28700000000003</v>
      </c>
      <c r="BL51" s="109">
        <v>42.778963179999998</v>
      </c>
      <c r="BM51" s="109">
        <v>-82.037305059999994</v>
      </c>
      <c r="BN51" s="110" t="s">
        <v>7181</v>
      </c>
      <c r="BO51" s="106">
        <v>273.10000000000002</v>
      </c>
      <c r="BP51" s="105" t="s">
        <v>3710</v>
      </c>
      <c r="BQ51" s="105" t="s">
        <v>5785</v>
      </c>
      <c r="BR51" s="110"/>
      <c r="BS51" s="110">
        <v>19</v>
      </c>
      <c r="BT51" s="111" t="s">
        <v>7620</v>
      </c>
      <c r="BU51" s="110">
        <v>32</v>
      </c>
      <c r="BV51" s="110">
        <v>21</v>
      </c>
      <c r="BW51" s="105" t="s">
        <v>7776</v>
      </c>
      <c r="BX51" s="104">
        <v>5.56</v>
      </c>
      <c r="BY51" s="105"/>
      <c r="BZ51" s="106">
        <f t="shared" si="8"/>
        <v>1.7000000000000002</v>
      </c>
      <c r="CA51" s="104" t="str">
        <f t="shared" si="9"/>
        <v>Matched</v>
      </c>
      <c r="CB51" s="104">
        <f t="shared" si="10"/>
        <v>9.642202347680269E-3</v>
      </c>
      <c r="CC51" s="105"/>
      <c r="CD51" s="105"/>
      <c r="CE51" s="105"/>
      <c r="CF51" s="105"/>
    </row>
    <row r="52" spans="1:84" hidden="1" x14ac:dyDescent="0.35">
      <c r="A52" s="67">
        <v>160</v>
      </c>
      <c r="B52" s="67">
        <v>638.51700000000005</v>
      </c>
      <c r="C52" s="67" t="s">
        <v>7426</v>
      </c>
      <c r="D52" s="67" t="s">
        <v>3339</v>
      </c>
      <c r="E52" s="67" t="s">
        <v>5752</v>
      </c>
      <c r="F52" s="102">
        <v>12</v>
      </c>
      <c r="G52" s="102">
        <v>20</v>
      </c>
      <c r="H52" s="102">
        <v>12</v>
      </c>
      <c r="I52" s="102"/>
      <c r="J52" s="67"/>
      <c r="K52" s="67" t="s">
        <v>5753</v>
      </c>
      <c r="L52" s="67" t="s">
        <v>3749</v>
      </c>
      <c r="M52" s="67" t="s">
        <v>3293</v>
      </c>
      <c r="N52" s="67"/>
      <c r="O52" s="67"/>
      <c r="P52" s="67">
        <v>11.88</v>
      </c>
      <c r="Q52" s="67">
        <v>11.88</v>
      </c>
      <c r="R52" s="103">
        <v>1.2999999999999999E-2</v>
      </c>
      <c r="S52" s="103">
        <v>2.1999999999999999E-2</v>
      </c>
      <c r="T52" s="67">
        <v>0.74199999999999999</v>
      </c>
      <c r="U52" s="67">
        <v>5.56</v>
      </c>
      <c r="V52" s="104" t="b">
        <f t="shared" si="2"/>
        <v>1</v>
      </c>
      <c r="W52" s="104" t="s">
        <v>16</v>
      </c>
      <c r="X52" s="104">
        <f t="shared" si="12"/>
        <v>2.1999999999999997</v>
      </c>
      <c r="Y52" s="104">
        <f t="shared" si="4"/>
        <v>2.1999999999999997</v>
      </c>
      <c r="Z52" s="104" t="str">
        <f t="shared" si="5"/>
        <v/>
      </c>
      <c r="AA52" s="104" t="str">
        <f t="shared" si="5"/>
        <v/>
      </c>
      <c r="AB52" s="104" t="str">
        <f t="shared" si="13"/>
        <v/>
      </c>
      <c r="AC52" s="104" t="str">
        <f t="shared" si="13"/>
        <v/>
      </c>
      <c r="AD52" s="104" t="str">
        <f t="shared" si="14"/>
        <v/>
      </c>
      <c r="AE52" s="104" t="str">
        <f t="shared" si="14"/>
        <v/>
      </c>
      <c r="AF52" s="104" t="str">
        <f t="shared" si="14"/>
        <v/>
      </c>
      <c r="AG52" s="104" t="str">
        <f t="shared" si="14"/>
        <v/>
      </c>
      <c r="AH52" s="104" t="str">
        <f t="shared" si="15"/>
        <v/>
      </c>
      <c r="AI52" s="104"/>
      <c r="AJ52" s="104">
        <f t="shared" si="16"/>
        <v>1.2478144214645052E-2</v>
      </c>
      <c r="AK52" s="104">
        <f t="shared" si="17"/>
        <v>1.2478144214645052E-2</v>
      </c>
      <c r="AL52" s="104" t="str">
        <f t="shared" si="17"/>
        <v/>
      </c>
      <c r="AM52" s="104" t="str">
        <f t="shared" si="17"/>
        <v/>
      </c>
      <c r="AN52" s="104" t="str">
        <f t="shared" si="17"/>
        <v/>
      </c>
      <c r="AO52" s="104" t="str">
        <f t="shared" si="18"/>
        <v/>
      </c>
      <c r="AP52" s="104" t="str">
        <f t="shared" si="18"/>
        <v/>
      </c>
      <c r="AQ52" s="104" t="str">
        <f t="shared" si="18"/>
        <v/>
      </c>
      <c r="AR52" s="104" t="str">
        <f t="shared" si="18"/>
        <v/>
      </c>
      <c r="AS52" s="104" t="str">
        <f t="shared" si="19"/>
        <v/>
      </c>
      <c r="AT52" s="104" t="str">
        <f t="shared" si="19"/>
        <v/>
      </c>
      <c r="AU52" s="104"/>
      <c r="AV52" s="105"/>
      <c r="AW52" s="105"/>
      <c r="AX52" s="105"/>
      <c r="AY52" s="105"/>
      <c r="AZ52" s="105"/>
      <c r="BA52" s="106"/>
      <c r="BB52" s="104"/>
      <c r="BC52" s="105"/>
      <c r="BD52" s="104"/>
      <c r="BE52" s="107"/>
      <c r="BF52" s="105"/>
      <c r="BG52" s="105"/>
      <c r="BH52" s="105"/>
      <c r="BI52" s="105"/>
      <c r="BJ52" s="67">
        <v>160</v>
      </c>
      <c r="BK52" s="108">
        <v>638.51700000000005</v>
      </c>
      <c r="BL52" s="109">
        <v>42.778897819999997</v>
      </c>
      <c r="BM52" s="109">
        <v>-82.037307889999994</v>
      </c>
      <c r="BN52" s="110" t="s">
        <v>7182</v>
      </c>
      <c r="BO52" s="106">
        <v>273.10000000000002</v>
      </c>
      <c r="BP52" s="105" t="s">
        <v>3339</v>
      </c>
      <c r="BQ52" s="105" t="s">
        <v>5753</v>
      </c>
      <c r="BR52" s="110"/>
      <c r="BS52" s="110">
        <v>12</v>
      </c>
      <c r="BT52" s="111" t="s">
        <v>7616</v>
      </c>
      <c r="BU52" s="110">
        <v>20</v>
      </c>
      <c r="BV52" s="110">
        <v>12</v>
      </c>
      <c r="BW52" s="105" t="s">
        <v>7805</v>
      </c>
      <c r="BX52" s="104">
        <v>5.56</v>
      </c>
      <c r="BY52" s="105"/>
      <c r="BZ52" s="106">
        <f t="shared" si="8"/>
        <v>2.1999999999999997</v>
      </c>
      <c r="CA52" s="104" t="str">
        <f t="shared" si="9"/>
        <v>Matched</v>
      </c>
      <c r="CB52" s="104">
        <f t="shared" si="10"/>
        <v>1.2478144214645052E-2</v>
      </c>
      <c r="CC52" s="105"/>
      <c r="CD52" s="105"/>
      <c r="CE52" s="105"/>
      <c r="CF52" s="105"/>
    </row>
    <row r="53" spans="1:84" hidden="1" x14ac:dyDescent="0.35">
      <c r="A53" s="67">
        <v>161</v>
      </c>
      <c r="B53" s="67">
        <v>643.49699999999996</v>
      </c>
      <c r="C53" s="67" t="s">
        <v>7427</v>
      </c>
      <c r="D53" s="67" t="s">
        <v>3710</v>
      </c>
      <c r="E53" s="67" t="s">
        <v>5672</v>
      </c>
      <c r="F53" s="102">
        <v>15</v>
      </c>
      <c r="G53" s="102">
        <v>7</v>
      </c>
      <c r="H53" s="102">
        <v>8</v>
      </c>
      <c r="I53" s="102"/>
      <c r="J53" s="67"/>
      <c r="K53" s="67" t="s">
        <v>5800</v>
      </c>
      <c r="L53" s="67" t="s">
        <v>3750</v>
      </c>
      <c r="M53" s="67" t="s">
        <v>3293</v>
      </c>
      <c r="N53" s="67"/>
      <c r="O53" s="67"/>
      <c r="P53" s="67">
        <v>15.46</v>
      </c>
      <c r="Q53" s="67">
        <v>15.46</v>
      </c>
      <c r="R53" s="103">
        <v>3.0000000000000001E-3</v>
      </c>
      <c r="S53" s="103">
        <v>6.0000000000000001E-3</v>
      </c>
      <c r="T53" s="67">
        <v>0.67200000000000004</v>
      </c>
      <c r="U53" s="67">
        <v>5.56</v>
      </c>
      <c r="V53" s="104" t="b">
        <f t="shared" si="2"/>
        <v>1</v>
      </c>
      <c r="W53" s="104" t="s">
        <v>16</v>
      </c>
      <c r="X53" s="104">
        <f t="shared" si="12"/>
        <v>0.6</v>
      </c>
      <c r="Y53" s="104">
        <f t="shared" si="4"/>
        <v>0.6</v>
      </c>
      <c r="Z53" s="104" t="str">
        <f t="shared" si="5"/>
        <v/>
      </c>
      <c r="AA53" s="104" t="str">
        <f t="shared" si="5"/>
        <v/>
      </c>
      <c r="AB53" s="104" t="str">
        <f t="shared" si="13"/>
        <v/>
      </c>
      <c r="AC53" s="104" t="str">
        <f t="shared" si="13"/>
        <v/>
      </c>
      <c r="AD53" s="104" t="str">
        <f t="shared" si="14"/>
        <v/>
      </c>
      <c r="AE53" s="104" t="str">
        <f t="shared" si="14"/>
        <v/>
      </c>
      <c r="AF53" s="104" t="str">
        <f t="shared" si="14"/>
        <v/>
      </c>
      <c r="AG53" s="104" t="str">
        <f t="shared" si="14"/>
        <v/>
      </c>
      <c r="AH53" s="104" t="str">
        <f t="shared" si="15"/>
        <v/>
      </c>
      <c r="AI53" s="104"/>
      <c r="AJ53" s="104">
        <f t="shared" si="16"/>
        <v>3.4031302403577418E-3</v>
      </c>
      <c r="AK53" s="104">
        <f t="shared" si="17"/>
        <v>3.4031302403577418E-3</v>
      </c>
      <c r="AL53" s="104" t="str">
        <f t="shared" si="17"/>
        <v/>
      </c>
      <c r="AM53" s="104" t="str">
        <f t="shared" si="17"/>
        <v/>
      </c>
      <c r="AN53" s="104" t="str">
        <f t="shared" si="17"/>
        <v/>
      </c>
      <c r="AO53" s="104" t="str">
        <f t="shared" si="18"/>
        <v/>
      </c>
      <c r="AP53" s="104" t="str">
        <f t="shared" si="18"/>
        <v/>
      </c>
      <c r="AQ53" s="104" t="str">
        <f t="shared" si="18"/>
        <v/>
      </c>
      <c r="AR53" s="104" t="str">
        <f t="shared" si="18"/>
        <v/>
      </c>
      <c r="AS53" s="104" t="str">
        <f t="shared" si="19"/>
        <v/>
      </c>
      <c r="AT53" s="104" t="str">
        <f t="shared" si="19"/>
        <v/>
      </c>
      <c r="AU53" s="104"/>
      <c r="AV53" s="105"/>
      <c r="AW53" s="105"/>
      <c r="AX53" s="105"/>
      <c r="AY53" s="105"/>
      <c r="AZ53" s="105"/>
      <c r="BA53" s="106"/>
      <c r="BB53" s="104"/>
      <c r="BC53" s="105"/>
      <c r="BD53" s="104"/>
      <c r="BE53" s="107"/>
      <c r="BF53" s="105"/>
      <c r="BG53" s="105"/>
      <c r="BH53" s="105"/>
      <c r="BI53" s="105"/>
      <c r="BJ53" s="67">
        <v>161</v>
      </c>
      <c r="BK53" s="108">
        <v>643.49699999999996</v>
      </c>
      <c r="BL53" s="109">
        <v>42.778852790000002</v>
      </c>
      <c r="BM53" s="109">
        <v>-82.037309710000002</v>
      </c>
      <c r="BN53" s="110" t="s">
        <v>7182</v>
      </c>
      <c r="BO53" s="106">
        <v>273.10000000000002</v>
      </c>
      <c r="BP53" s="105" t="s">
        <v>3710</v>
      </c>
      <c r="BQ53" s="105" t="s">
        <v>5800</v>
      </c>
      <c r="BR53" s="110"/>
      <c r="BS53" s="110">
        <v>15</v>
      </c>
      <c r="BT53" s="111" t="s">
        <v>7835</v>
      </c>
      <c r="BU53" s="110">
        <v>7</v>
      </c>
      <c r="BV53" s="110">
        <v>8</v>
      </c>
      <c r="BW53" s="105" t="s">
        <v>7776</v>
      </c>
      <c r="BX53" s="104">
        <v>5.56</v>
      </c>
      <c r="BY53" s="105"/>
      <c r="BZ53" s="106">
        <f t="shared" si="8"/>
        <v>0.6</v>
      </c>
      <c r="CA53" s="104" t="str">
        <f t="shared" si="9"/>
        <v>Matched</v>
      </c>
      <c r="CB53" s="104">
        <f t="shared" si="10"/>
        <v>3.4031302403577418E-3</v>
      </c>
      <c r="CC53" s="105"/>
      <c r="CD53" s="105"/>
      <c r="CE53" s="105"/>
      <c r="CF53" s="105"/>
    </row>
    <row r="54" spans="1:84" hidden="1" x14ac:dyDescent="0.35">
      <c r="A54" s="67">
        <v>168</v>
      </c>
      <c r="B54" s="67">
        <v>686.83100000000002</v>
      </c>
      <c r="C54" s="67" t="s">
        <v>7432</v>
      </c>
      <c r="D54" s="67" t="s">
        <v>3710</v>
      </c>
      <c r="E54" s="67" t="s">
        <v>5672</v>
      </c>
      <c r="F54" s="102">
        <v>12</v>
      </c>
      <c r="G54" s="102">
        <v>16</v>
      </c>
      <c r="H54" s="102">
        <v>8</v>
      </c>
      <c r="I54" s="102"/>
      <c r="J54" s="67"/>
      <c r="K54" s="67" t="s">
        <v>5800</v>
      </c>
      <c r="L54" s="67" t="s">
        <v>3761</v>
      </c>
      <c r="M54" s="67" t="s">
        <v>3293</v>
      </c>
      <c r="N54" s="67"/>
      <c r="O54" s="67"/>
      <c r="P54" s="67">
        <v>12.24</v>
      </c>
      <c r="Q54" s="67">
        <v>12.24</v>
      </c>
      <c r="R54" s="103">
        <v>2.4E-2</v>
      </c>
      <c r="S54" s="103">
        <v>4.8000000000000001E-2</v>
      </c>
      <c r="T54" s="67">
        <v>0.85199999999999998</v>
      </c>
      <c r="U54" s="67">
        <v>5.56</v>
      </c>
      <c r="V54" s="104" t="b">
        <f t="shared" si="2"/>
        <v>1</v>
      </c>
      <c r="W54" s="104" t="s">
        <v>16</v>
      </c>
      <c r="X54" s="104">
        <f t="shared" si="12"/>
        <v>4.8</v>
      </c>
      <c r="Y54" s="104">
        <f t="shared" si="4"/>
        <v>4.8</v>
      </c>
      <c r="Z54" s="104" t="str">
        <f t="shared" si="5"/>
        <v/>
      </c>
      <c r="AA54" s="104" t="str">
        <f t="shared" si="5"/>
        <v/>
      </c>
      <c r="AB54" s="104" t="str">
        <f t="shared" si="13"/>
        <v/>
      </c>
      <c r="AC54" s="104" t="str">
        <f t="shared" si="13"/>
        <v/>
      </c>
      <c r="AD54" s="104" t="str">
        <f t="shared" si="14"/>
        <v/>
      </c>
      <c r="AE54" s="104" t="str">
        <f t="shared" si="14"/>
        <v/>
      </c>
      <c r="AF54" s="104" t="str">
        <f t="shared" si="14"/>
        <v/>
      </c>
      <c r="AG54" s="104" t="str">
        <f t="shared" si="14"/>
        <v/>
      </c>
      <c r="AH54" s="104" t="str">
        <f t="shared" si="15"/>
        <v/>
      </c>
      <c r="AI54" s="104"/>
      <c r="AJ54" s="104">
        <f t="shared" si="16"/>
        <v>2.7225041922861935E-2</v>
      </c>
      <c r="AK54" s="104">
        <f t="shared" si="17"/>
        <v>2.7225041922861935E-2</v>
      </c>
      <c r="AL54" s="104" t="str">
        <f t="shared" si="17"/>
        <v/>
      </c>
      <c r="AM54" s="104" t="str">
        <f t="shared" si="17"/>
        <v/>
      </c>
      <c r="AN54" s="104" t="str">
        <f t="shared" si="17"/>
        <v/>
      </c>
      <c r="AO54" s="104" t="str">
        <f t="shared" si="18"/>
        <v/>
      </c>
      <c r="AP54" s="104" t="str">
        <f t="shared" si="18"/>
        <v/>
      </c>
      <c r="AQ54" s="104" t="str">
        <f t="shared" si="18"/>
        <v/>
      </c>
      <c r="AR54" s="104" t="str">
        <f t="shared" si="18"/>
        <v/>
      </c>
      <c r="AS54" s="104" t="str">
        <f t="shared" si="19"/>
        <v/>
      </c>
      <c r="AT54" s="104" t="str">
        <f t="shared" si="19"/>
        <v/>
      </c>
      <c r="AU54" s="104"/>
      <c r="AV54" s="105"/>
      <c r="AW54" s="105"/>
      <c r="AX54" s="105"/>
      <c r="AY54" s="105"/>
      <c r="AZ54" s="105"/>
      <c r="BA54" s="106"/>
      <c r="BB54" s="104"/>
      <c r="BC54" s="105"/>
      <c r="BD54" s="104"/>
      <c r="BE54" s="107"/>
      <c r="BF54" s="105"/>
      <c r="BG54" s="105"/>
      <c r="BH54" s="105"/>
      <c r="BI54" s="105"/>
      <c r="BJ54" s="67">
        <v>168</v>
      </c>
      <c r="BK54" s="108">
        <v>686.83100000000002</v>
      </c>
      <c r="BL54" s="109">
        <v>42.778461280000002</v>
      </c>
      <c r="BM54" s="109">
        <v>-82.037324209999994</v>
      </c>
      <c r="BN54" s="110" t="s">
        <v>7183</v>
      </c>
      <c r="BO54" s="106">
        <v>273.10000000000002</v>
      </c>
      <c r="BP54" s="105" t="s">
        <v>3710</v>
      </c>
      <c r="BQ54" s="105" t="s">
        <v>5800</v>
      </c>
      <c r="BR54" s="110"/>
      <c r="BS54" s="110">
        <v>12</v>
      </c>
      <c r="BT54" s="111" t="s">
        <v>7418</v>
      </c>
      <c r="BU54" s="110">
        <v>16</v>
      </c>
      <c r="BV54" s="110">
        <v>8</v>
      </c>
      <c r="BW54" s="105" t="s">
        <v>7776</v>
      </c>
      <c r="BX54" s="104">
        <v>5.56</v>
      </c>
      <c r="BY54" s="105"/>
      <c r="BZ54" s="106">
        <f t="shared" si="8"/>
        <v>4.8</v>
      </c>
      <c r="CA54" s="104" t="str">
        <f t="shared" si="9"/>
        <v>Matched</v>
      </c>
      <c r="CB54" s="104">
        <f t="shared" si="10"/>
        <v>2.7225041922861935E-2</v>
      </c>
      <c r="CC54" s="105"/>
      <c r="CD54" s="105"/>
      <c r="CE54" s="105"/>
      <c r="CF54" s="105"/>
    </row>
    <row r="55" spans="1:84" hidden="1" x14ac:dyDescent="0.35">
      <c r="A55" s="67">
        <v>169</v>
      </c>
      <c r="B55" s="67">
        <v>686.92499999999995</v>
      </c>
      <c r="C55" s="67" t="s">
        <v>8657</v>
      </c>
      <c r="D55" s="67" t="s">
        <v>3710</v>
      </c>
      <c r="E55" s="67" t="s">
        <v>5672</v>
      </c>
      <c r="F55" s="102">
        <v>18</v>
      </c>
      <c r="G55" s="102">
        <v>16</v>
      </c>
      <c r="H55" s="102">
        <v>19</v>
      </c>
      <c r="I55" s="102"/>
      <c r="J55" s="67"/>
      <c r="K55" s="67" t="s">
        <v>5785</v>
      </c>
      <c r="L55" s="67" t="s">
        <v>3763</v>
      </c>
      <c r="M55" s="67" t="s">
        <v>3293</v>
      </c>
      <c r="N55" s="67"/>
      <c r="O55" s="67"/>
      <c r="P55" s="67">
        <v>18.420000000000002</v>
      </c>
      <c r="Q55" s="67">
        <v>18.420000000000002</v>
      </c>
      <c r="R55" s="103">
        <v>0.05</v>
      </c>
      <c r="S55" s="103">
        <v>5.3999999999999999E-2</v>
      </c>
      <c r="T55" s="67">
        <v>0.874</v>
      </c>
      <c r="U55" s="67">
        <v>5.56</v>
      </c>
      <c r="V55" s="104" t="b">
        <f t="shared" si="2"/>
        <v>1</v>
      </c>
      <c r="W55" s="104" t="s">
        <v>16</v>
      </c>
      <c r="X55" s="104">
        <f t="shared" si="12"/>
        <v>5.4</v>
      </c>
      <c r="Y55" s="104">
        <f t="shared" si="4"/>
        <v>5.4</v>
      </c>
      <c r="Z55" s="104" t="str">
        <f t="shared" si="5"/>
        <v/>
      </c>
      <c r="AA55" s="104" t="str">
        <f t="shared" si="5"/>
        <v/>
      </c>
      <c r="AB55" s="104" t="str">
        <f t="shared" si="13"/>
        <v/>
      </c>
      <c r="AC55" s="104" t="str">
        <f t="shared" si="13"/>
        <v/>
      </c>
      <c r="AD55" s="104" t="str">
        <f t="shared" si="14"/>
        <v/>
      </c>
      <c r="AE55" s="104" t="str">
        <f t="shared" si="14"/>
        <v/>
      </c>
      <c r="AF55" s="104" t="str">
        <f t="shared" si="14"/>
        <v/>
      </c>
      <c r="AG55" s="104" t="str">
        <f t="shared" si="14"/>
        <v/>
      </c>
      <c r="AH55" s="104" t="str">
        <f t="shared" si="15"/>
        <v/>
      </c>
      <c r="AI55" s="104"/>
      <c r="AJ55" s="104">
        <f t="shared" si="16"/>
        <v>3.0628172163219676E-2</v>
      </c>
      <c r="AK55" s="104">
        <f t="shared" si="17"/>
        <v>3.0628172163219676E-2</v>
      </c>
      <c r="AL55" s="104" t="str">
        <f t="shared" si="17"/>
        <v/>
      </c>
      <c r="AM55" s="104" t="str">
        <f t="shared" si="17"/>
        <v/>
      </c>
      <c r="AN55" s="104" t="str">
        <f t="shared" si="17"/>
        <v/>
      </c>
      <c r="AO55" s="104" t="str">
        <f t="shared" si="18"/>
        <v/>
      </c>
      <c r="AP55" s="104" t="str">
        <f t="shared" si="18"/>
        <v/>
      </c>
      <c r="AQ55" s="104" t="str">
        <f t="shared" si="18"/>
        <v/>
      </c>
      <c r="AR55" s="104" t="str">
        <f t="shared" si="18"/>
        <v/>
      </c>
      <c r="AS55" s="104" t="str">
        <f t="shared" si="19"/>
        <v/>
      </c>
      <c r="AT55" s="104" t="str">
        <f t="shared" si="19"/>
        <v/>
      </c>
      <c r="AU55" s="104"/>
      <c r="AV55" s="105"/>
      <c r="AW55" s="105"/>
      <c r="AX55" s="105"/>
      <c r="AY55" s="105"/>
      <c r="AZ55" s="105"/>
      <c r="BA55" s="106"/>
      <c r="BB55" s="104"/>
      <c r="BC55" s="105"/>
      <c r="BD55" s="104"/>
      <c r="BE55" s="107"/>
      <c r="BF55" s="105"/>
      <c r="BG55" s="105"/>
      <c r="BH55" s="105"/>
      <c r="BI55" s="105"/>
      <c r="BJ55" s="67">
        <v>169</v>
      </c>
      <c r="BK55" s="108">
        <v>686.92499999999995</v>
      </c>
      <c r="BL55" s="109">
        <v>42.778460430000003</v>
      </c>
      <c r="BM55" s="109">
        <v>-82.037324240000004</v>
      </c>
      <c r="BN55" s="110" t="s">
        <v>7183</v>
      </c>
      <c r="BO55" s="106">
        <v>273.10000000000002</v>
      </c>
      <c r="BP55" s="105" t="s">
        <v>3710</v>
      </c>
      <c r="BQ55" s="105" t="s">
        <v>5785</v>
      </c>
      <c r="BR55" s="110"/>
      <c r="BS55" s="110">
        <v>18</v>
      </c>
      <c r="BT55" s="111" t="s">
        <v>7634</v>
      </c>
      <c r="BU55" s="110">
        <v>16</v>
      </c>
      <c r="BV55" s="110">
        <v>19</v>
      </c>
      <c r="BW55" s="105" t="s">
        <v>7776</v>
      </c>
      <c r="BX55" s="104">
        <v>5.56</v>
      </c>
      <c r="BY55" s="105"/>
      <c r="BZ55" s="106">
        <f t="shared" si="8"/>
        <v>5.4</v>
      </c>
      <c r="CA55" s="104" t="str">
        <f t="shared" si="9"/>
        <v>Matched</v>
      </c>
      <c r="CB55" s="104">
        <f t="shared" si="10"/>
        <v>3.0628172163219676E-2</v>
      </c>
      <c r="CC55" s="105"/>
      <c r="CD55" s="105"/>
      <c r="CE55" s="105"/>
      <c r="CF55" s="105"/>
    </row>
    <row r="56" spans="1:84" hidden="1" x14ac:dyDescent="0.35">
      <c r="A56" s="67">
        <v>170</v>
      </c>
      <c r="B56" s="67">
        <v>687.97400000000005</v>
      </c>
      <c r="C56" s="67" t="s">
        <v>7352</v>
      </c>
      <c r="D56" s="67" t="s">
        <v>3339</v>
      </c>
      <c r="E56" s="67" t="s">
        <v>5677</v>
      </c>
      <c r="F56" s="102">
        <v>12</v>
      </c>
      <c r="G56" s="102">
        <v>24</v>
      </c>
      <c r="H56" s="102">
        <v>19</v>
      </c>
      <c r="I56" s="102"/>
      <c r="J56" s="67"/>
      <c r="K56" s="67" t="s">
        <v>5753</v>
      </c>
      <c r="L56" s="67" t="s">
        <v>3764</v>
      </c>
      <c r="M56" s="67" t="s">
        <v>3293</v>
      </c>
      <c r="N56" s="67"/>
      <c r="O56" s="67"/>
      <c r="P56" s="67">
        <v>12.29</v>
      </c>
      <c r="Q56" s="67">
        <v>12.29</v>
      </c>
      <c r="R56" s="103">
        <v>8.0000000000000002E-3</v>
      </c>
      <c r="S56" s="103">
        <v>1.7000000000000001E-2</v>
      </c>
      <c r="T56" s="67">
        <v>0.78</v>
      </c>
      <c r="U56" s="67">
        <v>5.56</v>
      </c>
      <c r="V56" s="104" t="b">
        <f t="shared" si="2"/>
        <v>1</v>
      </c>
      <c r="W56" s="104" t="s">
        <v>16</v>
      </c>
      <c r="X56" s="104">
        <f t="shared" si="12"/>
        <v>1.7000000000000002</v>
      </c>
      <c r="Y56" s="104">
        <f t="shared" si="4"/>
        <v>1.7000000000000002</v>
      </c>
      <c r="Z56" s="104" t="str">
        <f t="shared" si="5"/>
        <v/>
      </c>
      <c r="AA56" s="104" t="str">
        <f t="shared" si="5"/>
        <v/>
      </c>
      <c r="AB56" s="104" t="str">
        <f t="shared" si="13"/>
        <v/>
      </c>
      <c r="AC56" s="104" t="str">
        <f t="shared" si="13"/>
        <v/>
      </c>
      <c r="AD56" s="104" t="str">
        <f t="shared" si="14"/>
        <v/>
      </c>
      <c r="AE56" s="104" t="str">
        <f t="shared" si="14"/>
        <v/>
      </c>
      <c r="AF56" s="104" t="str">
        <f t="shared" si="14"/>
        <v/>
      </c>
      <c r="AG56" s="104" t="str">
        <f t="shared" si="14"/>
        <v/>
      </c>
      <c r="AH56" s="104" t="str">
        <f t="shared" si="15"/>
        <v/>
      </c>
      <c r="AI56" s="104"/>
      <c r="AJ56" s="104">
        <f t="shared" si="16"/>
        <v>9.642202347680269E-3</v>
      </c>
      <c r="AK56" s="104">
        <f t="shared" si="17"/>
        <v>9.642202347680269E-3</v>
      </c>
      <c r="AL56" s="104" t="str">
        <f t="shared" si="17"/>
        <v/>
      </c>
      <c r="AM56" s="104" t="str">
        <f t="shared" si="17"/>
        <v/>
      </c>
      <c r="AN56" s="104" t="str">
        <f t="shared" si="17"/>
        <v/>
      </c>
      <c r="AO56" s="104" t="str">
        <f t="shared" si="18"/>
        <v/>
      </c>
      <c r="AP56" s="104" t="str">
        <f t="shared" si="18"/>
        <v/>
      </c>
      <c r="AQ56" s="104" t="str">
        <f t="shared" si="18"/>
        <v/>
      </c>
      <c r="AR56" s="104" t="str">
        <f t="shared" si="18"/>
        <v/>
      </c>
      <c r="AS56" s="104" t="str">
        <f t="shared" si="19"/>
        <v/>
      </c>
      <c r="AT56" s="104" t="str">
        <f t="shared" si="19"/>
        <v/>
      </c>
      <c r="AU56" s="104"/>
      <c r="AV56" s="105"/>
      <c r="AW56" s="105"/>
      <c r="AX56" s="105"/>
      <c r="AY56" s="105"/>
      <c r="AZ56" s="105"/>
      <c r="BA56" s="106"/>
      <c r="BB56" s="104"/>
      <c r="BC56" s="105"/>
      <c r="BD56" s="104"/>
      <c r="BE56" s="107"/>
      <c r="BF56" s="105"/>
      <c r="BG56" s="105"/>
      <c r="BH56" s="105"/>
      <c r="BI56" s="105"/>
      <c r="BJ56" s="67">
        <v>170</v>
      </c>
      <c r="BK56" s="108">
        <v>687.97400000000005</v>
      </c>
      <c r="BL56" s="109">
        <v>42.778450980000002</v>
      </c>
      <c r="BM56" s="109">
        <v>-82.037324519999999</v>
      </c>
      <c r="BN56" s="110" t="s">
        <v>7183</v>
      </c>
      <c r="BO56" s="106">
        <v>273.10000000000002</v>
      </c>
      <c r="BP56" s="105" t="s">
        <v>3339</v>
      </c>
      <c r="BQ56" s="105" t="s">
        <v>5753</v>
      </c>
      <c r="BR56" s="110"/>
      <c r="BS56" s="110">
        <v>12</v>
      </c>
      <c r="BT56" s="111" t="s">
        <v>7850</v>
      </c>
      <c r="BU56" s="110">
        <v>24</v>
      </c>
      <c r="BV56" s="110">
        <v>19</v>
      </c>
      <c r="BW56" s="105" t="s">
        <v>7784</v>
      </c>
      <c r="BX56" s="104">
        <v>5.56</v>
      </c>
      <c r="BY56" s="105"/>
      <c r="BZ56" s="106">
        <f t="shared" si="8"/>
        <v>1.7000000000000002</v>
      </c>
      <c r="CA56" s="104" t="str">
        <f t="shared" si="9"/>
        <v>Matched</v>
      </c>
      <c r="CB56" s="104">
        <f t="shared" si="10"/>
        <v>9.642202347680269E-3</v>
      </c>
      <c r="CC56" s="105"/>
      <c r="CD56" s="105"/>
      <c r="CE56" s="105"/>
      <c r="CF56" s="105"/>
    </row>
    <row r="57" spans="1:84" hidden="1" x14ac:dyDescent="0.35">
      <c r="A57" s="67">
        <v>171</v>
      </c>
      <c r="B57" s="67">
        <v>693</v>
      </c>
      <c r="C57" s="67" t="s">
        <v>7433</v>
      </c>
      <c r="D57" s="67" t="s">
        <v>3339</v>
      </c>
      <c r="E57" s="67" t="s">
        <v>5677</v>
      </c>
      <c r="F57" s="102">
        <v>13</v>
      </c>
      <c r="G57" s="102">
        <v>10</v>
      </c>
      <c r="H57" s="102">
        <v>9</v>
      </c>
      <c r="I57" s="102"/>
      <c r="J57" s="67"/>
      <c r="K57" s="67" t="s">
        <v>5762</v>
      </c>
      <c r="L57" s="67" t="s">
        <v>3765</v>
      </c>
      <c r="M57" s="67" t="s">
        <v>3293</v>
      </c>
      <c r="N57" s="67"/>
      <c r="O57" s="67"/>
      <c r="P57" s="67">
        <v>13.04</v>
      </c>
      <c r="Q57" s="67">
        <v>13.04</v>
      </c>
      <c r="R57" s="103">
        <v>1.6E-2</v>
      </c>
      <c r="S57" s="103">
        <v>0.03</v>
      </c>
      <c r="T57" s="67">
        <v>0.748</v>
      </c>
      <c r="U57" s="67">
        <v>5.56</v>
      </c>
      <c r="V57" s="104" t="b">
        <f t="shared" si="2"/>
        <v>1</v>
      </c>
      <c r="W57" s="104" t="s">
        <v>16</v>
      </c>
      <c r="X57" s="104">
        <f t="shared" si="12"/>
        <v>3</v>
      </c>
      <c r="Y57" s="104">
        <f t="shared" si="4"/>
        <v>3</v>
      </c>
      <c r="Z57" s="104" t="str">
        <f t="shared" si="5"/>
        <v/>
      </c>
      <c r="AA57" s="104" t="str">
        <f t="shared" si="5"/>
        <v/>
      </c>
      <c r="AB57" s="104" t="str">
        <f t="shared" si="13"/>
        <v/>
      </c>
      <c r="AC57" s="104" t="str">
        <f t="shared" si="13"/>
        <v/>
      </c>
      <c r="AD57" s="104" t="str">
        <f t="shared" si="14"/>
        <v/>
      </c>
      <c r="AE57" s="104" t="str">
        <f t="shared" si="14"/>
        <v/>
      </c>
      <c r="AF57" s="104" t="str">
        <f t="shared" si="14"/>
        <v/>
      </c>
      <c r="AG57" s="104" t="str">
        <f t="shared" si="14"/>
        <v/>
      </c>
      <c r="AH57" s="104" t="str">
        <f t="shared" si="15"/>
        <v/>
      </c>
      <c r="AI57" s="104"/>
      <c r="AJ57" s="104">
        <f t="shared" si="16"/>
        <v>1.7015651201788707E-2</v>
      </c>
      <c r="AK57" s="104">
        <f t="shared" si="17"/>
        <v>1.7015651201788707E-2</v>
      </c>
      <c r="AL57" s="104" t="str">
        <f t="shared" si="17"/>
        <v/>
      </c>
      <c r="AM57" s="104" t="str">
        <f t="shared" si="17"/>
        <v/>
      </c>
      <c r="AN57" s="104" t="str">
        <f t="shared" si="17"/>
        <v/>
      </c>
      <c r="AO57" s="104" t="str">
        <f t="shared" si="18"/>
        <v/>
      </c>
      <c r="AP57" s="104" t="str">
        <f t="shared" si="18"/>
        <v/>
      </c>
      <c r="AQ57" s="104" t="str">
        <f t="shared" si="18"/>
        <v/>
      </c>
      <c r="AR57" s="104" t="str">
        <f t="shared" si="18"/>
        <v/>
      </c>
      <c r="AS57" s="104" t="str">
        <f t="shared" si="19"/>
        <v/>
      </c>
      <c r="AT57" s="104" t="str">
        <f t="shared" si="19"/>
        <v/>
      </c>
      <c r="AU57" s="104"/>
      <c r="AV57" s="105"/>
      <c r="AW57" s="105"/>
      <c r="AX57" s="105"/>
      <c r="AY57" s="105"/>
      <c r="AZ57" s="105"/>
      <c r="BA57" s="106"/>
      <c r="BB57" s="104"/>
      <c r="BC57" s="105"/>
      <c r="BD57" s="104"/>
      <c r="BE57" s="107"/>
      <c r="BF57" s="105"/>
      <c r="BG57" s="105"/>
      <c r="BH57" s="105"/>
      <c r="BI57" s="105"/>
      <c r="BJ57" s="67">
        <v>171</v>
      </c>
      <c r="BK57" s="108">
        <v>693</v>
      </c>
      <c r="BL57" s="109">
        <v>42.778405499999998</v>
      </c>
      <c r="BM57" s="109">
        <v>-82.037325890000005</v>
      </c>
      <c r="BN57" s="110" t="s">
        <v>7183</v>
      </c>
      <c r="BO57" s="106">
        <v>273.10000000000002</v>
      </c>
      <c r="BP57" s="105" t="s">
        <v>3339</v>
      </c>
      <c r="BQ57" s="105" t="s">
        <v>5762</v>
      </c>
      <c r="BR57" s="110"/>
      <c r="BS57" s="110">
        <v>13</v>
      </c>
      <c r="BT57" s="111" t="s">
        <v>7606</v>
      </c>
      <c r="BU57" s="110">
        <v>10</v>
      </c>
      <c r="BV57" s="110">
        <v>9</v>
      </c>
      <c r="BW57" s="105" t="s">
        <v>7784</v>
      </c>
      <c r="BX57" s="104">
        <v>5.56</v>
      </c>
      <c r="BY57" s="105"/>
      <c r="BZ57" s="106">
        <f t="shared" si="8"/>
        <v>3</v>
      </c>
      <c r="CA57" s="104" t="str">
        <f t="shared" si="9"/>
        <v>Matched</v>
      </c>
      <c r="CB57" s="104">
        <f t="shared" si="10"/>
        <v>1.7015651201788707E-2</v>
      </c>
      <c r="CC57" s="105"/>
      <c r="CD57" s="105"/>
      <c r="CE57" s="105"/>
      <c r="CF57" s="105"/>
    </row>
    <row r="58" spans="1:84" hidden="1" x14ac:dyDescent="0.35">
      <c r="A58" s="67">
        <v>178</v>
      </c>
      <c r="B58" s="67">
        <v>718.81299999999999</v>
      </c>
      <c r="C58" s="67" t="s">
        <v>8658</v>
      </c>
      <c r="D58" s="67" t="s">
        <v>3710</v>
      </c>
      <c r="E58" s="67" t="s">
        <v>5672</v>
      </c>
      <c r="F58" s="102">
        <v>29</v>
      </c>
      <c r="G58" s="102">
        <v>22</v>
      </c>
      <c r="H58" s="102">
        <v>25</v>
      </c>
      <c r="I58" s="102"/>
      <c r="J58" s="67"/>
      <c r="K58" s="67" t="s">
        <v>5785</v>
      </c>
      <c r="L58" s="67" t="s">
        <v>3777</v>
      </c>
      <c r="M58" s="67" t="s">
        <v>3293</v>
      </c>
      <c r="N58" s="67"/>
      <c r="O58" s="67"/>
      <c r="P58" s="67">
        <v>28.67</v>
      </c>
      <c r="Q58" s="67">
        <v>28.67</v>
      </c>
      <c r="R58" s="103">
        <v>0.01</v>
      </c>
      <c r="S58" s="103">
        <v>1.0999999999999999E-2</v>
      </c>
      <c r="T58" s="67">
        <v>0.96499999999999997</v>
      </c>
      <c r="U58" s="67">
        <v>5.56</v>
      </c>
      <c r="V58" s="104" t="b">
        <f t="shared" si="2"/>
        <v>1</v>
      </c>
      <c r="W58" s="104" t="s">
        <v>16</v>
      </c>
      <c r="X58" s="104">
        <f t="shared" si="12"/>
        <v>1.0999999999999999</v>
      </c>
      <c r="Y58" s="104">
        <f t="shared" si="4"/>
        <v>1.0999999999999999</v>
      </c>
      <c r="Z58" s="104" t="str">
        <f t="shared" si="5"/>
        <v/>
      </c>
      <c r="AA58" s="104" t="str">
        <f t="shared" si="5"/>
        <v/>
      </c>
      <c r="AB58" s="104" t="str">
        <f t="shared" si="13"/>
        <v/>
      </c>
      <c r="AC58" s="104" t="str">
        <f t="shared" si="13"/>
        <v/>
      </c>
      <c r="AD58" s="104" t="str">
        <f t="shared" si="14"/>
        <v/>
      </c>
      <c r="AE58" s="104" t="str">
        <f t="shared" si="14"/>
        <v/>
      </c>
      <c r="AF58" s="104" t="str">
        <f t="shared" si="14"/>
        <v/>
      </c>
      <c r="AG58" s="104" t="str">
        <f t="shared" si="14"/>
        <v/>
      </c>
      <c r="AH58" s="104" t="str">
        <f t="shared" si="15"/>
        <v/>
      </c>
      <c r="AI58" s="104"/>
      <c r="AJ58" s="104">
        <f t="shared" si="16"/>
        <v>6.2390721073225259E-3</v>
      </c>
      <c r="AK58" s="104">
        <f t="shared" si="17"/>
        <v>6.2390721073225259E-3</v>
      </c>
      <c r="AL58" s="104" t="str">
        <f t="shared" si="17"/>
        <v/>
      </c>
      <c r="AM58" s="104" t="str">
        <f t="shared" si="17"/>
        <v/>
      </c>
      <c r="AN58" s="104" t="str">
        <f t="shared" si="17"/>
        <v/>
      </c>
      <c r="AO58" s="104" t="str">
        <f t="shared" si="18"/>
        <v/>
      </c>
      <c r="AP58" s="104" t="str">
        <f t="shared" si="18"/>
        <v/>
      </c>
      <c r="AQ58" s="104" t="str">
        <f t="shared" si="18"/>
        <v/>
      </c>
      <c r="AR58" s="104" t="str">
        <f t="shared" si="18"/>
        <v/>
      </c>
      <c r="AS58" s="104" t="str">
        <f t="shared" si="19"/>
        <v/>
      </c>
      <c r="AT58" s="104" t="str">
        <f t="shared" si="19"/>
        <v/>
      </c>
      <c r="AU58" s="104"/>
      <c r="AV58" s="105"/>
      <c r="AW58" s="105"/>
      <c r="AX58" s="105"/>
      <c r="AY58" s="105"/>
      <c r="AZ58" s="105"/>
      <c r="BA58" s="106"/>
      <c r="BB58" s="104"/>
      <c r="BC58" s="105"/>
      <c r="BD58" s="104"/>
      <c r="BE58" s="107"/>
      <c r="BF58" s="105"/>
      <c r="BG58" s="105"/>
      <c r="BH58" s="105"/>
      <c r="BI58" s="105"/>
      <c r="BJ58" s="67">
        <v>178</v>
      </c>
      <c r="BK58" s="108">
        <v>718.81299999999999</v>
      </c>
      <c r="BL58" s="109">
        <v>42.778172320000003</v>
      </c>
      <c r="BM58" s="109">
        <v>-82.037333989999993</v>
      </c>
      <c r="BN58" s="110" t="s">
        <v>7185</v>
      </c>
      <c r="BO58" s="106">
        <v>273.10000000000002</v>
      </c>
      <c r="BP58" s="105" t="s">
        <v>3710</v>
      </c>
      <c r="BQ58" s="105" t="s">
        <v>5785</v>
      </c>
      <c r="BR58" s="110"/>
      <c r="BS58" s="110">
        <v>29</v>
      </c>
      <c r="BT58" s="111" t="s">
        <v>7615</v>
      </c>
      <c r="BU58" s="110">
        <v>22</v>
      </c>
      <c r="BV58" s="110">
        <v>25</v>
      </c>
      <c r="BW58" s="105" t="s">
        <v>7776</v>
      </c>
      <c r="BX58" s="104">
        <v>5.56</v>
      </c>
      <c r="BY58" s="105"/>
      <c r="BZ58" s="106">
        <f t="shared" si="8"/>
        <v>1.0999999999999999</v>
      </c>
      <c r="CA58" s="104" t="str">
        <f t="shared" si="9"/>
        <v>Matched</v>
      </c>
      <c r="CB58" s="104">
        <f t="shared" si="10"/>
        <v>6.2390721073225259E-3</v>
      </c>
      <c r="CC58" s="105"/>
      <c r="CD58" s="105"/>
      <c r="CE58" s="105"/>
      <c r="CF58" s="105"/>
    </row>
    <row r="59" spans="1:84" hidden="1" x14ac:dyDescent="0.35">
      <c r="A59" s="67">
        <v>179</v>
      </c>
      <c r="B59" s="67">
        <v>718.86099999999999</v>
      </c>
      <c r="C59" s="67" t="s">
        <v>7439</v>
      </c>
      <c r="D59" s="67" t="s">
        <v>3710</v>
      </c>
      <c r="E59" s="67" t="s">
        <v>5672</v>
      </c>
      <c r="F59" s="102">
        <v>14</v>
      </c>
      <c r="G59" s="102">
        <v>18</v>
      </c>
      <c r="H59" s="102">
        <v>14</v>
      </c>
      <c r="I59" s="102"/>
      <c r="J59" s="67"/>
      <c r="K59" s="67" t="s">
        <v>5785</v>
      </c>
      <c r="L59" s="67" t="s">
        <v>3778</v>
      </c>
      <c r="M59" s="67" t="s">
        <v>3293</v>
      </c>
      <c r="N59" s="67"/>
      <c r="O59" s="67"/>
      <c r="P59" s="67">
        <v>14</v>
      </c>
      <c r="Q59" s="67">
        <v>14</v>
      </c>
      <c r="R59" s="103">
        <v>0.02</v>
      </c>
      <c r="S59" s="103">
        <v>0.02</v>
      </c>
      <c r="T59" s="67">
        <v>0.96499999999999997</v>
      </c>
      <c r="U59" s="67">
        <v>5.56</v>
      </c>
      <c r="V59" s="104" t="b">
        <f t="shared" si="2"/>
        <v>1</v>
      </c>
      <c r="W59" s="104" t="s">
        <v>16</v>
      </c>
      <c r="X59" s="104">
        <f t="shared" si="12"/>
        <v>2</v>
      </c>
      <c r="Y59" s="104">
        <f t="shared" si="4"/>
        <v>2</v>
      </c>
      <c r="Z59" s="104" t="str">
        <f t="shared" si="5"/>
        <v/>
      </c>
      <c r="AA59" s="104" t="str">
        <f t="shared" si="5"/>
        <v/>
      </c>
      <c r="AB59" s="104" t="str">
        <f t="shared" si="13"/>
        <v/>
      </c>
      <c r="AC59" s="104" t="str">
        <f t="shared" si="13"/>
        <v/>
      </c>
      <c r="AD59" s="104" t="str">
        <f t="shared" si="14"/>
        <v/>
      </c>
      <c r="AE59" s="104" t="str">
        <f t="shared" si="14"/>
        <v/>
      </c>
      <c r="AF59" s="104" t="str">
        <f t="shared" si="14"/>
        <v/>
      </c>
      <c r="AG59" s="104" t="str">
        <f t="shared" si="14"/>
        <v/>
      </c>
      <c r="AH59" s="104" t="str">
        <f t="shared" si="15"/>
        <v/>
      </c>
      <c r="AI59" s="104"/>
      <c r="AJ59" s="104">
        <f t="shared" si="16"/>
        <v>1.1343767467859138E-2</v>
      </c>
      <c r="AK59" s="104">
        <f t="shared" si="17"/>
        <v>1.1343767467859138E-2</v>
      </c>
      <c r="AL59" s="104" t="str">
        <f t="shared" si="17"/>
        <v/>
      </c>
      <c r="AM59" s="104" t="str">
        <f t="shared" si="17"/>
        <v/>
      </c>
      <c r="AN59" s="104" t="str">
        <f t="shared" si="17"/>
        <v/>
      </c>
      <c r="AO59" s="104" t="str">
        <f t="shared" si="18"/>
        <v/>
      </c>
      <c r="AP59" s="104" t="str">
        <f t="shared" si="18"/>
        <v/>
      </c>
      <c r="AQ59" s="104" t="str">
        <f t="shared" si="18"/>
        <v/>
      </c>
      <c r="AR59" s="104" t="str">
        <f t="shared" si="18"/>
        <v/>
      </c>
      <c r="AS59" s="104" t="str">
        <f t="shared" si="19"/>
        <v/>
      </c>
      <c r="AT59" s="104" t="str">
        <f t="shared" si="19"/>
        <v/>
      </c>
      <c r="AU59" s="104"/>
      <c r="AV59" s="105"/>
      <c r="AW59" s="105"/>
      <c r="AX59" s="105"/>
      <c r="AY59" s="105"/>
      <c r="AZ59" s="105"/>
      <c r="BA59" s="106"/>
      <c r="BB59" s="104"/>
      <c r="BC59" s="105"/>
      <c r="BD59" s="104"/>
      <c r="BE59" s="107"/>
      <c r="BF59" s="105"/>
      <c r="BG59" s="105"/>
      <c r="BH59" s="105"/>
      <c r="BI59" s="105"/>
      <c r="BJ59" s="67">
        <v>179</v>
      </c>
      <c r="BK59" s="108">
        <v>718.86099999999999</v>
      </c>
      <c r="BL59" s="109">
        <v>42.778171870000001</v>
      </c>
      <c r="BM59" s="109">
        <v>-82.037334000000001</v>
      </c>
      <c r="BN59" s="110" t="s">
        <v>7185</v>
      </c>
      <c r="BO59" s="106">
        <v>273.10000000000002</v>
      </c>
      <c r="BP59" s="105" t="s">
        <v>3710</v>
      </c>
      <c r="BQ59" s="105" t="s">
        <v>5785</v>
      </c>
      <c r="BR59" s="110"/>
      <c r="BS59" s="110">
        <v>14</v>
      </c>
      <c r="BT59" s="111" t="s">
        <v>7615</v>
      </c>
      <c r="BU59" s="110">
        <v>18</v>
      </c>
      <c r="BV59" s="110">
        <v>14</v>
      </c>
      <c r="BW59" s="105" t="s">
        <v>7776</v>
      </c>
      <c r="BX59" s="104">
        <v>5.56</v>
      </c>
      <c r="BY59" s="105"/>
      <c r="BZ59" s="106">
        <f t="shared" si="8"/>
        <v>2</v>
      </c>
      <c r="CA59" s="104" t="str">
        <f t="shared" si="9"/>
        <v>Matched</v>
      </c>
      <c r="CB59" s="104">
        <f t="shared" si="10"/>
        <v>1.1343767467859138E-2</v>
      </c>
      <c r="CC59" s="105"/>
      <c r="CD59" s="105"/>
      <c r="CE59" s="105"/>
      <c r="CF59" s="105"/>
    </row>
    <row r="60" spans="1:84" hidden="1" x14ac:dyDescent="0.35">
      <c r="A60" s="67">
        <v>180</v>
      </c>
      <c r="B60" s="67">
        <v>722.928</v>
      </c>
      <c r="C60" s="67" t="s">
        <v>7440</v>
      </c>
      <c r="D60" s="67" t="s">
        <v>3710</v>
      </c>
      <c r="E60" s="67" t="s">
        <v>5672</v>
      </c>
      <c r="F60" s="102">
        <v>12</v>
      </c>
      <c r="G60" s="102">
        <v>14</v>
      </c>
      <c r="H60" s="102">
        <v>11</v>
      </c>
      <c r="I60" s="102"/>
      <c r="J60" s="67"/>
      <c r="K60" s="67" t="s">
        <v>5785</v>
      </c>
      <c r="L60" s="67" t="s">
        <v>3779</v>
      </c>
      <c r="M60" s="67" t="s">
        <v>3293</v>
      </c>
      <c r="N60" s="67"/>
      <c r="O60" s="67"/>
      <c r="P60" s="67">
        <v>12.01</v>
      </c>
      <c r="Q60" s="67">
        <v>12.01</v>
      </c>
      <c r="R60" s="103">
        <v>2.4E-2</v>
      </c>
      <c r="S60" s="103">
        <v>0.04</v>
      </c>
      <c r="T60" s="67">
        <v>0.67900000000000005</v>
      </c>
      <c r="U60" s="67">
        <v>5.56</v>
      </c>
      <c r="V60" s="104" t="b">
        <f t="shared" si="2"/>
        <v>1</v>
      </c>
      <c r="W60" s="104" t="s">
        <v>16</v>
      </c>
      <c r="X60" s="104">
        <f t="shared" si="12"/>
        <v>4</v>
      </c>
      <c r="Y60" s="104">
        <f t="shared" si="4"/>
        <v>4</v>
      </c>
      <c r="Z60" s="104" t="str">
        <f t="shared" si="5"/>
        <v/>
      </c>
      <c r="AA60" s="104" t="str">
        <f t="shared" si="5"/>
        <v/>
      </c>
      <c r="AB60" s="104" t="str">
        <f t="shared" si="13"/>
        <v/>
      </c>
      <c r="AC60" s="104" t="str">
        <f t="shared" si="13"/>
        <v/>
      </c>
      <c r="AD60" s="104" t="str">
        <f t="shared" si="14"/>
        <v/>
      </c>
      <c r="AE60" s="104" t="str">
        <f t="shared" si="14"/>
        <v/>
      </c>
      <c r="AF60" s="104" t="str">
        <f t="shared" si="14"/>
        <v/>
      </c>
      <c r="AG60" s="104" t="str">
        <f t="shared" si="14"/>
        <v/>
      </c>
      <c r="AH60" s="104" t="str">
        <f t="shared" si="15"/>
        <v/>
      </c>
      <c r="AI60" s="104"/>
      <c r="AJ60" s="104">
        <f t="shared" si="16"/>
        <v>2.2687534935718276E-2</v>
      </c>
      <c r="AK60" s="104">
        <f t="shared" si="17"/>
        <v>2.2687534935718276E-2</v>
      </c>
      <c r="AL60" s="104" t="str">
        <f t="shared" si="17"/>
        <v/>
      </c>
      <c r="AM60" s="104" t="str">
        <f t="shared" si="17"/>
        <v/>
      </c>
      <c r="AN60" s="104" t="str">
        <f t="shared" si="17"/>
        <v/>
      </c>
      <c r="AO60" s="104" t="str">
        <f t="shared" si="18"/>
        <v/>
      </c>
      <c r="AP60" s="104" t="str">
        <f t="shared" si="18"/>
        <v/>
      </c>
      <c r="AQ60" s="104" t="str">
        <f t="shared" si="18"/>
        <v/>
      </c>
      <c r="AR60" s="104" t="str">
        <f t="shared" si="18"/>
        <v/>
      </c>
      <c r="AS60" s="104" t="str">
        <f t="shared" si="19"/>
        <v/>
      </c>
      <c r="AT60" s="104" t="str">
        <f t="shared" si="19"/>
        <v/>
      </c>
      <c r="AU60" s="104"/>
      <c r="AV60" s="105"/>
      <c r="AW60" s="105"/>
      <c r="AX60" s="105"/>
      <c r="AY60" s="105"/>
      <c r="AZ60" s="105"/>
      <c r="BA60" s="106"/>
      <c r="BB60" s="104"/>
      <c r="BC60" s="105"/>
      <c r="BD60" s="104"/>
      <c r="BE60" s="107"/>
      <c r="BF60" s="105"/>
      <c r="BG60" s="105"/>
      <c r="BH60" s="105"/>
      <c r="BI60" s="105"/>
      <c r="BJ60" s="67">
        <v>180</v>
      </c>
      <c r="BK60" s="108">
        <v>722.928</v>
      </c>
      <c r="BL60" s="109">
        <v>42.7781351</v>
      </c>
      <c r="BM60" s="109">
        <v>-82.037334909999998</v>
      </c>
      <c r="BN60" s="110" t="s">
        <v>7185</v>
      </c>
      <c r="BO60" s="106">
        <v>273.10000000000002</v>
      </c>
      <c r="BP60" s="105" t="s">
        <v>3710</v>
      </c>
      <c r="BQ60" s="105" t="s">
        <v>5785</v>
      </c>
      <c r="BR60" s="110"/>
      <c r="BS60" s="110">
        <v>12</v>
      </c>
      <c r="BT60" s="111" t="s">
        <v>7851</v>
      </c>
      <c r="BU60" s="110">
        <v>14</v>
      </c>
      <c r="BV60" s="110">
        <v>11</v>
      </c>
      <c r="BW60" s="105" t="s">
        <v>7776</v>
      </c>
      <c r="BX60" s="104">
        <v>5.56</v>
      </c>
      <c r="BY60" s="105"/>
      <c r="BZ60" s="106">
        <f t="shared" si="8"/>
        <v>4</v>
      </c>
      <c r="CA60" s="104" t="str">
        <f t="shared" si="9"/>
        <v>Matched</v>
      </c>
      <c r="CB60" s="104">
        <f t="shared" si="10"/>
        <v>2.2687534935718276E-2</v>
      </c>
      <c r="CC60" s="105"/>
      <c r="CD60" s="105"/>
      <c r="CE60" s="105"/>
      <c r="CF60" s="105"/>
    </row>
    <row r="61" spans="1:84" hidden="1" x14ac:dyDescent="0.35">
      <c r="A61" s="67">
        <v>184</v>
      </c>
      <c r="B61" s="67">
        <v>744.25400000000002</v>
      </c>
      <c r="C61" s="67" t="s">
        <v>7444</v>
      </c>
      <c r="D61" s="67" t="s">
        <v>3290</v>
      </c>
      <c r="E61" s="67" t="s">
        <v>5677</v>
      </c>
      <c r="F61" s="102">
        <v>16</v>
      </c>
      <c r="G61" s="102">
        <v>10</v>
      </c>
      <c r="H61" s="102">
        <v>10</v>
      </c>
      <c r="I61" s="102">
        <v>1</v>
      </c>
      <c r="J61" s="67"/>
      <c r="K61" s="67" t="s">
        <v>5678</v>
      </c>
      <c r="L61" s="67" t="s">
        <v>3794</v>
      </c>
      <c r="M61" s="67" t="s">
        <v>3293</v>
      </c>
      <c r="N61" s="67"/>
      <c r="O61" s="67"/>
      <c r="P61" s="67">
        <v>16.41</v>
      </c>
      <c r="Q61" s="67">
        <v>16.41</v>
      </c>
      <c r="R61" s="103">
        <v>3.4000000000000002E-2</v>
      </c>
      <c r="S61" s="103">
        <v>2.9000000000000001E-2</v>
      </c>
      <c r="T61" s="67">
        <v>0.86499999999999999</v>
      </c>
      <c r="U61" s="67">
        <v>5.56</v>
      </c>
      <c r="V61" s="104" t="b">
        <f t="shared" si="2"/>
        <v>1</v>
      </c>
      <c r="W61" s="104" t="s">
        <v>16</v>
      </c>
      <c r="X61" s="104">
        <f t="shared" si="12"/>
        <v>2.9000000000000004</v>
      </c>
      <c r="Y61" s="104">
        <f t="shared" si="4"/>
        <v>2.9000000000000004</v>
      </c>
      <c r="Z61" s="104" t="str">
        <f t="shared" si="5"/>
        <v/>
      </c>
      <c r="AA61" s="104" t="str">
        <f t="shared" si="5"/>
        <v/>
      </c>
      <c r="AB61" s="104" t="str">
        <f t="shared" si="13"/>
        <v/>
      </c>
      <c r="AC61" s="104" t="str">
        <f t="shared" si="13"/>
        <v/>
      </c>
      <c r="AD61" s="104" t="str">
        <f t="shared" si="14"/>
        <v/>
      </c>
      <c r="AE61" s="104" t="str">
        <f t="shared" si="14"/>
        <v/>
      </c>
      <c r="AF61" s="104" t="str">
        <f t="shared" si="14"/>
        <v/>
      </c>
      <c r="AG61" s="104" t="str">
        <f t="shared" si="14"/>
        <v/>
      </c>
      <c r="AH61" s="104" t="str">
        <f t="shared" si="15"/>
        <v/>
      </c>
      <c r="AI61" s="104"/>
      <c r="AJ61" s="104">
        <f t="shared" si="16"/>
        <v>1.6448462828395755E-2</v>
      </c>
      <c r="AK61" s="104">
        <f t="shared" si="17"/>
        <v>1.6448462828395755E-2</v>
      </c>
      <c r="AL61" s="104" t="str">
        <f t="shared" si="17"/>
        <v/>
      </c>
      <c r="AM61" s="104" t="str">
        <f t="shared" si="17"/>
        <v/>
      </c>
      <c r="AN61" s="104" t="str">
        <f t="shared" si="17"/>
        <v/>
      </c>
      <c r="AO61" s="104" t="str">
        <f t="shared" si="18"/>
        <v/>
      </c>
      <c r="AP61" s="104" t="str">
        <f t="shared" si="18"/>
        <v/>
      </c>
      <c r="AQ61" s="104" t="str">
        <f t="shared" si="18"/>
        <v/>
      </c>
      <c r="AR61" s="104" t="str">
        <f t="shared" si="18"/>
        <v/>
      </c>
      <c r="AS61" s="104" t="str">
        <f t="shared" si="19"/>
        <v/>
      </c>
      <c r="AT61" s="104" t="str">
        <f t="shared" si="19"/>
        <v/>
      </c>
      <c r="AU61" s="104"/>
      <c r="AV61" s="105"/>
      <c r="AW61" s="105"/>
      <c r="AX61" s="105"/>
      <c r="AY61" s="105"/>
      <c r="AZ61" s="105"/>
      <c r="BA61" s="106"/>
      <c r="BB61" s="104"/>
      <c r="BC61" s="105"/>
      <c r="BD61" s="104"/>
      <c r="BE61" s="107"/>
      <c r="BF61" s="105"/>
      <c r="BG61" s="105"/>
      <c r="BH61" s="105"/>
      <c r="BI61" s="105"/>
      <c r="BJ61" s="67">
        <v>184</v>
      </c>
      <c r="BK61" s="108">
        <v>744.25400000000002</v>
      </c>
      <c r="BL61" s="109">
        <v>42.777942369999998</v>
      </c>
      <c r="BM61" s="109">
        <v>-82.037341319999996</v>
      </c>
      <c r="BN61" s="110" t="s">
        <v>7186</v>
      </c>
      <c r="BO61" s="106">
        <v>273.10000000000002</v>
      </c>
      <c r="BP61" s="105" t="s">
        <v>3290</v>
      </c>
      <c r="BQ61" s="105" t="s">
        <v>5678</v>
      </c>
      <c r="BR61" s="110">
        <v>185</v>
      </c>
      <c r="BS61" s="110">
        <v>16</v>
      </c>
      <c r="BT61" s="111" t="s">
        <v>7850</v>
      </c>
      <c r="BU61" s="110">
        <v>10</v>
      </c>
      <c r="BV61" s="110">
        <v>10</v>
      </c>
      <c r="BW61" s="105" t="s">
        <v>7784</v>
      </c>
      <c r="BX61" s="104">
        <v>5.56</v>
      </c>
      <c r="BY61" s="105"/>
      <c r="BZ61" s="106">
        <f t="shared" si="8"/>
        <v>2.9000000000000004</v>
      </c>
      <c r="CA61" s="104" t="str">
        <f t="shared" si="9"/>
        <v>Matched</v>
      </c>
      <c r="CB61" s="104">
        <f t="shared" si="10"/>
        <v>1.6448462828395755E-2</v>
      </c>
      <c r="CC61" s="105"/>
      <c r="CD61" s="105"/>
      <c r="CE61" s="105"/>
      <c r="CF61" s="105"/>
    </row>
    <row r="62" spans="1:84" hidden="1" x14ac:dyDescent="0.35">
      <c r="A62" s="67">
        <v>187</v>
      </c>
      <c r="B62" s="67">
        <v>744.58799999999997</v>
      </c>
      <c r="C62" s="67" t="s">
        <v>7446</v>
      </c>
      <c r="D62" s="67" t="s">
        <v>3290</v>
      </c>
      <c r="E62" s="67" t="s">
        <v>5677</v>
      </c>
      <c r="F62" s="102">
        <v>13</v>
      </c>
      <c r="G62" s="102">
        <v>7</v>
      </c>
      <c r="H62" s="102">
        <v>7</v>
      </c>
      <c r="I62" s="102"/>
      <c r="J62" s="67"/>
      <c r="K62" s="67" t="s">
        <v>5678</v>
      </c>
      <c r="L62" s="67" t="s">
        <v>3797</v>
      </c>
      <c r="M62" s="67" t="s">
        <v>3293</v>
      </c>
      <c r="N62" s="67"/>
      <c r="O62" s="67"/>
      <c r="P62" s="67">
        <v>12.88</v>
      </c>
      <c r="Q62" s="67">
        <v>12.88</v>
      </c>
      <c r="R62" s="103">
        <v>2.9000000000000001E-2</v>
      </c>
      <c r="S62" s="103">
        <v>6.0999999999999999E-2</v>
      </c>
      <c r="T62" s="67">
        <v>0.45500000000000002</v>
      </c>
      <c r="U62" s="67">
        <v>5.56</v>
      </c>
      <c r="V62" s="104" t="b">
        <f t="shared" si="2"/>
        <v>1</v>
      </c>
      <c r="W62" s="104" t="s">
        <v>16</v>
      </c>
      <c r="X62" s="104">
        <f t="shared" si="12"/>
        <v>6.1</v>
      </c>
      <c r="Y62" s="104">
        <f t="shared" si="4"/>
        <v>6.1</v>
      </c>
      <c r="Z62" s="104" t="str">
        <f t="shared" si="5"/>
        <v/>
      </c>
      <c r="AA62" s="104" t="str">
        <f t="shared" si="5"/>
        <v/>
      </c>
      <c r="AB62" s="104" t="str">
        <f t="shared" si="13"/>
        <v/>
      </c>
      <c r="AC62" s="104" t="str">
        <f t="shared" si="13"/>
        <v/>
      </c>
      <c r="AD62" s="104" t="str">
        <f t="shared" si="14"/>
        <v/>
      </c>
      <c r="AE62" s="104" t="str">
        <f t="shared" si="14"/>
        <v/>
      </c>
      <c r="AF62" s="104" t="str">
        <f t="shared" si="14"/>
        <v/>
      </c>
      <c r="AG62" s="104" t="str">
        <f t="shared" si="14"/>
        <v/>
      </c>
      <c r="AH62" s="104" t="str">
        <f t="shared" si="15"/>
        <v/>
      </c>
      <c r="AI62" s="104"/>
      <c r="AJ62" s="104">
        <f t="shared" si="16"/>
        <v>3.4598490776970373E-2</v>
      </c>
      <c r="AK62" s="104">
        <f t="shared" si="17"/>
        <v>3.4598490776970373E-2</v>
      </c>
      <c r="AL62" s="104" t="str">
        <f t="shared" si="17"/>
        <v/>
      </c>
      <c r="AM62" s="104" t="str">
        <f t="shared" si="17"/>
        <v/>
      </c>
      <c r="AN62" s="104" t="str">
        <f t="shared" si="17"/>
        <v/>
      </c>
      <c r="AO62" s="104" t="str">
        <f t="shared" si="18"/>
        <v/>
      </c>
      <c r="AP62" s="104" t="str">
        <f t="shared" si="18"/>
        <v/>
      </c>
      <c r="AQ62" s="104" t="str">
        <f t="shared" si="18"/>
        <v/>
      </c>
      <c r="AR62" s="104" t="str">
        <f t="shared" si="18"/>
        <v/>
      </c>
      <c r="AS62" s="104" t="str">
        <f t="shared" si="19"/>
        <v/>
      </c>
      <c r="AT62" s="104" t="str">
        <f t="shared" si="19"/>
        <v/>
      </c>
      <c r="AU62" s="104"/>
      <c r="AV62" s="105"/>
      <c r="AW62" s="105"/>
      <c r="AX62" s="105"/>
      <c r="AY62" s="105"/>
      <c r="AZ62" s="105"/>
      <c r="BA62" s="106"/>
      <c r="BB62" s="104"/>
      <c r="BC62" s="105"/>
      <c r="BD62" s="104"/>
      <c r="BE62" s="107"/>
      <c r="BF62" s="105"/>
      <c r="BG62" s="105"/>
      <c r="BH62" s="105"/>
      <c r="BI62" s="105"/>
      <c r="BJ62" s="67">
        <v>187</v>
      </c>
      <c r="BK62" s="108">
        <v>744.58799999999997</v>
      </c>
      <c r="BL62" s="109">
        <v>42.777939330000002</v>
      </c>
      <c r="BM62" s="109">
        <v>-82.037341440000006</v>
      </c>
      <c r="BN62" s="110" t="s">
        <v>7186</v>
      </c>
      <c r="BO62" s="106">
        <v>273.10000000000002</v>
      </c>
      <c r="BP62" s="105" t="s">
        <v>3290</v>
      </c>
      <c r="BQ62" s="105" t="s">
        <v>5678</v>
      </c>
      <c r="BR62" s="110"/>
      <c r="BS62" s="110">
        <v>13</v>
      </c>
      <c r="BT62" s="111" t="s">
        <v>7691</v>
      </c>
      <c r="BU62" s="110">
        <v>7</v>
      </c>
      <c r="BV62" s="110">
        <v>7</v>
      </c>
      <c r="BW62" s="105" t="s">
        <v>7784</v>
      </c>
      <c r="BX62" s="104">
        <v>5.56</v>
      </c>
      <c r="BY62" s="105"/>
      <c r="BZ62" s="106">
        <f t="shared" si="8"/>
        <v>6.1</v>
      </c>
      <c r="CA62" s="104" t="str">
        <f t="shared" si="9"/>
        <v>Matched</v>
      </c>
      <c r="CB62" s="104">
        <f t="shared" si="10"/>
        <v>3.4598490776970373E-2</v>
      </c>
      <c r="CC62" s="105"/>
      <c r="CD62" s="105"/>
      <c r="CE62" s="105"/>
      <c r="CF62" s="105"/>
    </row>
    <row r="63" spans="1:84" hidden="1" x14ac:dyDescent="0.35">
      <c r="A63" s="67">
        <v>188</v>
      </c>
      <c r="B63" s="67">
        <v>747.43200000000002</v>
      </c>
      <c r="C63" s="67" t="s">
        <v>7448</v>
      </c>
      <c r="D63" s="67" t="s">
        <v>3290</v>
      </c>
      <c r="E63" s="67" t="s">
        <v>5677</v>
      </c>
      <c r="F63" s="102">
        <v>16</v>
      </c>
      <c r="G63" s="102">
        <v>12</v>
      </c>
      <c r="H63" s="102">
        <v>12</v>
      </c>
      <c r="I63" s="102">
        <v>2</v>
      </c>
      <c r="J63" s="67"/>
      <c r="K63" s="67" t="s">
        <v>5683</v>
      </c>
      <c r="L63" s="67" t="s">
        <v>3798</v>
      </c>
      <c r="M63" s="67" t="s">
        <v>3293</v>
      </c>
      <c r="N63" s="67"/>
      <c r="O63" s="67"/>
      <c r="P63" s="67">
        <v>15.94</v>
      </c>
      <c r="Q63" s="67">
        <v>15.94</v>
      </c>
      <c r="R63" s="103">
        <v>8.0000000000000002E-3</v>
      </c>
      <c r="S63" s="103">
        <v>0.01</v>
      </c>
      <c r="T63" s="67">
        <v>0.89400000000000002</v>
      </c>
      <c r="U63" s="67">
        <v>5.56</v>
      </c>
      <c r="V63" s="104" t="b">
        <f t="shared" si="2"/>
        <v>1</v>
      </c>
      <c r="W63" s="104" t="s">
        <v>16</v>
      </c>
      <c r="X63" s="104">
        <f t="shared" si="12"/>
        <v>1</v>
      </c>
      <c r="Y63" s="104">
        <f t="shared" si="4"/>
        <v>1</v>
      </c>
      <c r="Z63" s="104" t="str">
        <f t="shared" si="5"/>
        <v/>
      </c>
      <c r="AA63" s="104" t="str">
        <f t="shared" si="5"/>
        <v/>
      </c>
      <c r="AB63" s="104" t="str">
        <f t="shared" si="13"/>
        <v/>
      </c>
      <c r="AC63" s="104" t="str">
        <f t="shared" si="13"/>
        <v/>
      </c>
      <c r="AD63" s="104" t="str">
        <f t="shared" si="14"/>
        <v/>
      </c>
      <c r="AE63" s="104" t="str">
        <f t="shared" si="14"/>
        <v/>
      </c>
      <c r="AF63" s="104" t="str">
        <f t="shared" si="14"/>
        <v/>
      </c>
      <c r="AG63" s="104" t="str">
        <f t="shared" si="14"/>
        <v/>
      </c>
      <c r="AH63" s="104" t="str">
        <f t="shared" si="15"/>
        <v/>
      </c>
      <c r="AI63" s="104"/>
      <c r="AJ63" s="104">
        <f t="shared" si="16"/>
        <v>5.671883733929569E-3</v>
      </c>
      <c r="AK63" s="104">
        <f t="shared" si="17"/>
        <v>5.671883733929569E-3</v>
      </c>
      <c r="AL63" s="104" t="str">
        <f t="shared" si="17"/>
        <v/>
      </c>
      <c r="AM63" s="104" t="str">
        <f t="shared" si="17"/>
        <v/>
      </c>
      <c r="AN63" s="104" t="str">
        <f t="shared" si="17"/>
        <v/>
      </c>
      <c r="AO63" s="104" t="str">
        <f t="shared" si="18"/>
        <v/>
      </c>
      <c r="AP63" s="104" t="str">
        <f t="shared" si="18"/>
        <v/>
      </c>
      <c r="AQ63" s="104" t="str">
        <f t="shared" si="18"/>
        <v/>
      </c>
      <c r="AR63" s="104" t="str">
        <f t="shared" si="18"/>
        <v/>
      </c>
      <c r="AS63" s="104" t="str">
        <f t="shared" si="19"/>
        <v/>
      </c>
      <c r="AT63" s="104" t="str">
        <f t="shared" si="19"/>
        <v/>
      </c>
      <c r="AU63" s="104"/>
      <c r="AV63" s="105"/>
      <c r="AW63" s="105"/>
      <c r="AX63" s="105"/>
      <c r="AY63" s="105"/>
      <c r="AZ63" s="105"/>
      <c r="BA63" s="106"/>
      <c r="BB63" s="104"/>
      <c r="BC63" s="105"/>
      <c r="BD63" s="104"/>
      <c r="BE63" s="107"/>
      <c r="BF63" s="105"/>
      <c r="BG63" s="105"/>
      <c r="BH63" s="105"/>
      <c r="BI63" s="105"/>
      <c r="BJ63" s="67">
        <v>188</v>
      </c>
      <c r="BK63" s="108">
        <v>747.43200000000002</v>
      </c>
      <c r="BL63" s="109">
        <v>42.777913660000003</v>
      </c>
      <c r="BM63" s="109">
        <v>-82.037342499999994</v>
      </c>
      <c r="BN63" s="110" t="s">
        <v>7186</v>
      </c>
      <c r="BO63" s="106">
        <v>273.10000000000002</v>
      </c>
      <c r="BP63" s="105" t="s">
        <v>3290</v>
      </c>
      <c r="BQ63" s="105" t="s">
        <v>5683</v>
      </c>
      <c r="BR63" s="110">
        <v>189</v>
      </c>
      <c r="BS63" s="110">
        <v>16</v>
      </c>
      <c r="BT63" s="111" t="s">
        <v>7854</v>
      </c>
      <c r="BU63" s="110">
        <v>12</v>
      </c>
      <c r="BV63" s="110">
        <v>12</v>
      </c>
      <c r="BW63" s="105" t="s">
        <v>7784</v>
      </c>
      <c r="BX63" s="104">
        <v>5.56</v>
      </c>
      <c r="BY63" s="105"/>
      <c r="BZ63" s="106">
        <f t="shared" si="8"/>
        <v>1</v>
      </c>
      <c r="CA63" s="104" t="str">
        <f t="shared" si="9"/>
        <v>Matched</v>
      </c>
      <c r="CB63" s="104">
        <f t="shared" si="10"/>
        <v>5.671883733929569E-3</v>
      </c>
      <c r="CC63" s="105"/>
      <c r="CD63" s="105"/>
      <c r="CE63" s="105"/>
      <c r="CF63" s="105"/>
    </row>
    <row r="64" spans="1:84" hidden="1" x14ac:dyDescent="0.35">
      <c r="A64" s="67">
        <v>190</v>
      </c>
      <c r="B64" s="67">
        <v>747.46199999999999</v>
      </c>
      <c r="C64" s="67" t="s">
        <v>7447</v>
      </c>
      <c r="D64" s="67" t="s">
        <v>3290</v>
      </c>
      <c r="E64" s="67" t="s">
        <v>5677</v>
      </c>
      <c r="F64" s="102">
        <v>13</v>
      </c>
      <c r="G64" s="102">
        <v>11</v>
      </c>
      <c r="H64" s="102">
        <v>9</v>
      </c>
      <c r="I64" s="102">
        <v>2</v>
      </c>
      <c r="J64" s="67"/>
      <c r="K64" s="67" t="s">
        <v>5678</v>
      </c>
      <c r="L64" s="67" t="s">
        <v>3799</v>
      </c>
      <c r="M64" s="67" t="s">
        <v>3293</v>
      </c>
      <c r="N64" s="67"/>
      <c r="O64" s="67"/>
      <c r="P64" s="67">
        <v>13.4</v>
      </c>
      <c r="Q64" s="67">
        <v>13.4</v>
      </c>
      <c r="R64" s="103">
        <v>1.7000000000000001E-2</v>
      </c>
      <c r="S64" s="103">
        <v>2.8000000000000001E-2</v>
      </c>
      <c r="T64" s="67">
        <v>0.89400000000000002</v>
      </c>
      <c r="U64" s="67">
        <v>5.56</v>
      </c>
      <c r="V64" s="104" t="b">
        <f t="shared" si="2"/>
        <v>1</v>
      </c>
      <c r="W64" s="104" t="s">
        <v>16</v>
      </c>
      <c r="X64" s="104">
        <f t="shared" si="12"/>
        <v>2.8000000000000003</v>
      </c>
      <c r="Y64" s="104">
        <f t="shared" si="4"/>
        <v>2.8000000000000003</v>
      </c>
      <c r="Z64" s="104" t="str">
        <f t="shared" si="5"/>
        <v/>
      </c>
      <c r="AA64" s="104" t="str">
        <f t="shared" si="5"/>
        <v/>
      </c>
      <c r="AB64" s="104" t="str">
        <f t="shared" si="13"/>
        <v/>
      </c>
      <c r="AC64" s="104" t="str">
        <f t="shared" si="13"/>
        <v/>
      </c>
      <c r="AD64" s="104" t="str">
        <f t="shared" si="14"/>
        <v/>
      </c>
      <c r="AE64" s="104" t="str">
        <f t="shared" si="14"/>
        <v/>
      </c>
      <c r="AF64" s="104" t="str">
        <f t="shared" si="14"/>
        <v/>
      </c>
      <c r="AG64" s="104" t="str">
        <f t="shared" si="14"/>
        <v/>
      </c>
      <c r="AH64" s="104" t="str">
        <f t="shared" si="15"/>
        <v/>
      </c>
      <c r="AI64" s="104"/>
      <c r="AJ64" s="104">
        <f t="shared" si="16"/>
        <v>1.5881274455002797E-2</v>
      </c>
      <c r="AK64" s="104">
        <f t="shared" si="17"/>
        <v>1.5881274455002797E-2</v>
      </c>
      <c r="AL64" s="104" t="str">
        <f t="shared" si="17"/>
        <v/>
      </c>
      <c r="AM64" s="104" t="str">
        <f t="shared" si="17"/>
        <v/>
      </c>
      <c r="AN64" s="104" t="str">
        <f t="shared" si="17"/>
        <v/>
      </c>
      <c r="AO64" s="104" t="str">
        <f t="shared" si="18"/>
        <v/>
      </c>
      <c r="AP64" s="104" t="str">
        <f t="shared" si="18"/>
        <v/>
      </c>
      <c r="AQ64" s="104" t="str">
        <f t="shared" si="18"/>
        <v/>
      </c>
      <c r="AR64" s="104" t="str">
        <f t="shared" si="18"/>
        <v/>
      </c>
      <c r="AS64" s="104" t="str">
        <f t="shared" si="19"/>
        <v/>
      </c>
      <c r="AT64" s="104" t="str">
        <f t="shared" si="19"/>
        <v/>
      </c>
      <c r="AU64" s="104"/>
      <c r="AV64" s="105"/>
      <c r="AW64" s="105"/>
      <c r="AX64" s="105"/>
      <c r="AY64" s="105"/>
      <c r="AZ64" s="105"/>
      <c r="BA64" s="106"/>
      <c r="BB64" s="104"/>
      <c r="BC64" s="105"/>
      <c r="BD64" s="104"/>
      <c r="BE64" s="107"/>
      <c r="BF64" s="105"/>
      <c r="BG64" s="105"/>
      <c r="BH64" s="105"/>
      <c r="BI64" s="105"/>
      <c r="BJ64" s="67">
        <v>190</v>
      </c>
      <c r="BK64" s="108">
        <v>747.46199999999999</v>
      </c>
      <c r="BL64" s="109">
        <v>42.777913390000002</v>
      </c>
      <c r="BM64" s="109">
        <v>-82.037342510000002</v>
      </c>
      <c r="BN64" s="110" t="s">
        <v>7186</v>
      </c>
      <c r="BO64" s="106">
        <v>273.10000000000002</v>
      </c>
      <c r="BP64" s="105" t="s">
        <v>3290</v>
      </c>
      <c r="BQ64" s="105" t="s">
        <v>5678</v>
      </c>
      <c r="BR64" s="110">
        <v>189</v>
      </c>
      <c r="BS64" s="110">
        <v>13</v>
      </c>
      <c r="BT64" s="111" t="s">
        <v>7856</v>
      </c>
      <c r="BU64" s="110">
        <v>11</v>
      </c>
      <c r="BV64" s="110">
        <v>9</v>
      </c>
      <c r="BW64" s="105" t="s">
        <v>7784</v>
      </c>
      <c r="BX64" s="104">
        <v>5.56</v>
      </c>
      <c r="BY64" s="105"/>
      <c r="BZ64" s="106">
        <f t="shared" si="8"/>
        <v>2.8000000000000003</v>
      </c>
      <c r="CA64" s="104" t="str">
        <f t="shared" si="9"/>
        <v>Matched</v>
      </c>
      <c r="CB64" s="104">
        <f t="shared" si="10"/>
        <v>1.5881274455002797E-2</v>
      </c>
      <c r="CC64" s="105"/>
      <c r="CD64" s="105"/>
      <c r="CE64" s="105"/>
      <c r="CF64" s="105"/>
    </row>
    <row r="65" spans="1:84" hidden="1" x14ac:dyDescent="0.35">
      <c r="A65" s="67">
        <v>191</v>
      </c>
      <c r="B65" s="67">
        <v>747.68</v>
      </c>
      <c r="C65" s="67" t="s">
        <v>7449</v>
      </c>
      <c r="D65" s="67" t="s">
        <v>3290</v>
      </c>
      <c r="E65" s="67" t="s">
        <v>5677</v>
      </c>
      <c r="F65" s="102">
        <v>32</v>
      </c>
      <c r="G65" s="102">
        <v>16</v>
      </c>
      <c r="H65" s="102">
        <v>16</v>
      </c>
      <c r="I65" s="102"/>
      <c r="J65" s="67"/>
      <c r="K65" s="67" t="s">
        <v>5683</v>
      </c>
      <c r="L65" s="67" t="s">
        <v>3800</v>
      </c>
      <c r="M65" s="67" t="s">
        <v>3293</v>
      </c>
      <c r="N65" s="67"/>
      <c r="O65" s="67"/>
      <c r="P65" s="67">
        <v>31.5</v>
      </c>
      <c r="Q65" s="67">
        <v>31.5</v>
      </c>
      <c r="R65" s="103">
        <v>0.02</v>
      </c>
      <c r="S65" s="103">
        <v>2.1999999999999999E-2</v>
      </c>
      <c r="T65" s="67">
        <v>0.95799999999999996</v>
      </c>
      <c r="U65" s="67">
        <v>5.56</v>
      </c>
      <c r="V65" s="104" t="b">
        <f t="shared" si="2"/>
        <v>1</v>
      </c>
      <c r="W65" s="104" t="s">
        <v>16</v>
      </c>
      <c r="X65" s="104">
        <f t="shared" si="12"/>
        <v>2.1999999999999997</v>
      </c>
      <c r="Y65" s="104">
        <f t="shared" si="4"/>
        <v>2.1999999999999997</v>
      </c>
      <c r="Z65" s="104" t="str">
        <f t="shared" si="5"/>
        <v/>
      </c>
      <c r="AA65" s="104" t="str">
        <f t="shared" si="5"/>
        <v/>
      </c>
      <c r="AB65" s="104" t="str">
        <f t="shared" si="13"/>
        <v/>
      </c>
      <c r="AC65" s="104" t="str">
        <f t="shared" si="13"/>
        <v/>
      </c>
      <c r="AD65" s="104" t="str">
        <f t="shared" si="14"/>
        <v/>
      </c>
      <c r="AE65" s="104" t="str">
        <f t="shared" si="14"/>
        <v/>
      </c>
      <c r="AF65" s="104" t="str">
        <f t="shared" si="14"/>
        <v/>
      </c>
      <c r="AG65" s="104" t="str">
        <f t="shared" si="14"/>
        <v/>
      </c>
      <c r="AH65" s="104" t="str">
        <f t="shared" si="15"/>
        <v/>
      </c>
      <c r="AI65" s="104"/>
      <c r="AJ65" s="104">
        <f t="shared" si="16"/>
        <v>1.2478144214645052E-2</v>
      </c>
      <c r="AK65" s="104">
        <f t="shared" si="17"/>
        <v>1.2478144214645052E-2</v>
      </c>
      <c r="AL65" s="104" t="str">
        <f t="shared" si="17"/>
        <v/>
      </c>
      <c r="AM65" s="104" t="str">
        <f t="shared" si="17"/>
        <v/>
      </c>
      <c r="AN65" s="104" t="str">
        <f t="shared" si="17"/>
        <v/>
      </c>
      <c r="AO65" s="104" t="str">
        <f t="shared" si="18"/>
        <v/>
      </c>
      <c r="AP65" s="104" t="str">
        <f t="shared" si="18"/>
        <v/>
      </c>
      <c r="AQ65" s="104" t="str">
        <f t="shared" si="18"/>
        <v/>
      </c>
      <c r="AR65" s="104" t="str">
        <f t="shared" si="18"/>
        <v/>
      </c>
      <c r="AS65" s="104" t="str">
        <f t="shared" si="19"/>
        <v/>
      </c>
      <c r="AT65" s="104" t="str">
        <f t="shared" si="19"/>
        <v/>
      </c>
      <c r="AU65" s="104"/>
      <c r="AV65" s="105"/>
      <c r="AW65" s="105"/>
      <c r="AX65" s="105"/>
      <c r="AY65" s="105"/>
      <c r="AZ65" s="105"/>
      <c r="BA65" s="106"/>
      <c r="BB65" s="104"/>
      <c r="BC65" s="105"/>
      <c r="BD65" s="104"/>
      <c r="BE65" s="107"/>
      <c r="BF65" s="105"/>
      <c r="BG65" s="105"/>
      <c r="BH65" s="105"/>
      <c r="BI65" s="105"/>
      <c r="BJ65" s="67">
        <v>191</v>
      </c>
      <c r="BK65" s="108">
        <v>747.68</v>
      </c>
      <c r="BL65" s="109">
        <v>42.777911439999997</v>
      </c>
      <c r="BM65" s="109">
        <v>-82.037342589999994</v>
      </c>
      <c r="BN65" s="110" t="s">
        <v>7186</v>
      </c>
      <c r="BO65" s="106">
        <v>273.10000000000002</v>
      </c>
      <c r="BP65" s="105" t="s">
        <v>3290</v>
      </c>
      <c r="BQ65" s="105" t="s">
        <v>5683</v>
      </c>
      <c r="BR65" s="110"/>
      <c r="BS65" s="110">
        <v>32</v>
      </c>
      <c r="BT65" s="111" t="s">
        <v>7563</v>
      </c>
      <c r="BU65" s="110">
        <v>16</v>
      </c>
      <c r="BV65" s="110">
        <v>16</v>
      </c>
      <c r="BW65" s="105" t="s">
        <v>7784</v>
      </c>
      <c r="BX65" s="104">
        <v>5.56</v>
      </c>
      <c r="BY65" s="105"/>
      <c r="BZ65" s="106">
        <f t="shared" si="8"/>
        <v>2.1999999999999997</v>
      </c>
      <c r="CA65" s="104" t="str">
        <f t="shared" si="9"/>
        <v>Matched</v>
      </c>
      <c r="CB65" s="104">
        <f t="shared" si="10"/>
        <v>1.2478144214645052E-2</v>
      </c>
      <c r="CC65" s="105"/>
      <c r="CD65" s="105"/>
      <c r="CE65" s="105"/>
      <c r="CF65" s="105"/>
    </row>
    <row r="66" spans="1:84" hidden="1" x14ac:dyDescent="0.35">
      <c r="A66" s="67">
        <v>192</v>
      </c>
      <c r="B66" s="67">
        <v>747.79600000000005</v>
      </c>
      <c r="C66" s="67" t="s">
        <v>7450</v>
      </c>
      <c r="D66" s="67" t="s">
        <v>3290</v>
      </c>
      <c r="E66" s="67" t="s">
        <v>5677</v>
      </c>
      <c r="F66" s="102">
        <v>17</v>
      </c>
      <c r="G66" s="102">
        <v>7</v>
      </c>
      <c r="H66" s="102">
        <v>5</v>
      </c>
      <c r="I66" s="102"/>
      <c r="J66" s="67"/>
      <c r="K66" s="67" t="s">
        <v>5678</v>
      </c>
      <c r="L66" s="67" t="s">
        <v>3802</v>
      </c>
      <c r="M66" s="67" t="s">
        <v>3293</v>
      </c>
      <c r="N66" s="67"/>
      <c r="O66" s="67"/>
      <c r="P66" s="67">
        <v>16.940000000000001</v>
      </c>
      <c r="Q66" s="67">
        <v>16.940000000000001</v>
      </c>
      <c r="R66" s="103">
        <v>1.0999999999999999E-2</v>
      </c>
      <c r="S66" s="103">
        <v>2.3E-2</v>
      </c>
      <c r="T66" s="67">
        <v>0.64500000000000002</v>
      </c>
      <c r="U66" s="67">
        <v>5.56</v>
      </c>
      <c r="V66" s="104" t="b">
        <f t="shared" si="2"/>
        <v>1</v>
      </c>
      <c r="W66" s="104" t="s">
        <v>16</v>
      </c>
      <c r="X66" s="104">
        <f t="shared" si="12"/>
        <v>2.2999999999999998</v>
      </c>
      <c r="Y66" s="104">
        <f t="shared" si="4"/>
        <v>2.2999999999999998</v>
      </c>
      <c r="Z66" s="104" t="str">
        <f t="shared" si="5"/>
        <v/>
      </c>
      <c r="AA66" s="104" t="str">
        <f t="shared" si="5"/>
        <v/>
      </c>
      <c r="AB66" s="104" t="str">
        <f t="shared" si="13"/>
        <v/>
      </c>
      <c r="AC66" s="104" t="str">
        <f t="shared" si="13"/>
        <v/>
      </c>
      <c r="AD66" s="104" t="str">
        <f t="shared" si="14"/>
        <v/>
      </c>
      <c r="AE66" s="104" t="str">
        <f t="shared" si="14"/>
        <v/>
      </c>
      <c r="AF66" s="104" t="str">
        <f t="shared" si="14"/>
        <v/>
      </c>
      <c r="AG66" s="104" t="str">
        <f t="shared" si="14"/>
        <v/>
      </c>
      <c r="AH66" s="104" t="str">
        <f t="shared" si="15"/>
        <v/>
      </c>
      <c r="AI66" s="104"/>
      <c r="AJ66" s="104">
        <f t="shared" si="16"/>
        <v>1.3045332588038009E-2</v>
      </c>
      <c r="AK66" s="104">
        <f t="shared" si="17"/>
        <v>1.3045332588038009E-2</v>
      </c>
      <c r="AL66" s="104" t="str">
        <f t="shared" si="17"/>
        <v/>
      </c>
      <c r="AM66" s="104" t="str">
        <f t="shared" si="17"/>
        <v/>
      </c>
      <c r="AN66" s="104" t="str">
        <f t="shared" si="17"/>
        <v/>
      </c>
      <c r="AO66" s="104" t="str">
        <f t="shared" si="18"/>
        <v/>
      </c>
      <c r="AP66" s="104" t="str">
        <f t="shared" si="18"/>
        <v/>
      </c>
      <c r="AQ66" s="104" t="str">
        <f t="shared" si="18"/>
        <v/>
      </c>
      <c r="AR66" s="104" t="str">
        <f t="shared" si="18"/>
        <v/>
      </c>
      <c r="AS66" s="104" t="str">
        <f t="shared" si="19"/>
        <v/>
      </c>
      <c r="AT66" s="104" t="str">
        <f t="shared" si="19"/>
        <v/>
      </c>
      <c r="AU66" s="104"/>
      <c r="AV66" s="105"/>
      <c r="AW66" s="105"/>
      <c r="AX66" s="105"/>
      <c r="AY66" s="105"/>
      <c r="AZ66" s="105"/>
      <c r="BA66" s="106"/>
      <c r="BB66" s="104"/>
      <c r="BC66" s="105"/>
      <c r="BD66" s="104"/>
      <c r="BE66" s="107"/>
      <c r="BF66" s="105"/>
      <c r="BG66" s="105"/>
      <c r="BH66" s="105"/>
      <c r="BI66" s="105"/>
      <c r="BJ66" s="67">
        <v>192</v>
      </c>
      <c r="BK66" s="108">
        <v>747.79600000000005</v>
      </c>
      <c r="BL66" s="109">
        <v>42.777910339999998</v>
      </c>
      <c r="BM66" s="109">
        <v>-82.037342640000006</v>
      </c>
      <c r="BN66" s="110" t="s">
        <v>7186</v>
      </c>
      <c r="BO66" s="106">
        <v>273.10000000000002</v>
      </c>
      <c r="BP66" s="105" t="s">
        <v>3290</v>
      </c>
      <c r="BQ66" s="105" t="s">
        <v>5678</v>
      </c>
      <c r="BR66" s="110"/>
      <c r="BS66" s="110">
        <v>17</v>
      </c>
      <c r="BT66" s="111" t="s">
        <v>7486</v>
      </c>
      <c r="BU66" s="110">
        <v>7</v>
      </c>
      <c r="BV66" s="110">
        <v>5</v>
      </c>
      <c r="BW66" s="105" t="s">
        <v>7784</v>
      </c>
      <c r="BX66" s="104">
        <v>5.56</v>
      </c>
      <c r="BY66" s="105"/>
      <c r="BZ66" s="106">
        <f t="shared" si="8"/>
        <v>2.2999999999999998</v>
      </c>
      <c r="CA66" s="104" t="str">
        <f t="shared" si="9"/>
        <v>Matched</v>
      </c>
      <c r="CB66" s="104">
        <f t="shared" si="10"/>
        <v>1.3045332588038009E-2</v>
      </c>
      <c r="CC66" s="105"/>
      <c r="CD66" s="105"/>
      <c r="CE66" s="105"/>
      <c r="CF66" s="105"/>
    </row>
    <row r="67" spans="1:84" hidden="1" x14ac:dyDescent="0.35">
      <c r="A67" s="67">
        <v>195</v>
      </c>
      <c r="B67" s="67">
        <v>761.46400000000006</v>
      </c>
      <c r="C67" s="67" t="s">
        <v>7452</v>
      </c>
      <c r="D67" s="67" t="s">
        <v>3290</v>
      </c>
      <c r="E67" s="67" t="s">
        <v>5677</v>
      </c>
      <c r="F67" s="102">
        <v>13</v>
      </c>
      <c r="G67" s="102">
        <v>9</v>
      </c>
      <c r="H67" s="102">
        <v>11</v>
      </c>
      <c r="I67" s="102"/>
      <c r="J67" s="67"/>
      <c r="K67" s="67" t="s">
        <v>5683</v>
      </c>
      <c r="L67" s="67" t="s">
        <v>3806</v>
      </c>
      <c r="M67" s="67" t="s">
        <v>3293</v>
      </c>
      <c r="N67" s="67"/>
      <c r="O67" s="67"/>
      <c r="P67" s="67">
        <v>12.61</v>
      </c>
      <c r="Q67" s="67">
        <v>12.61</v>
      </c>
      <c r="R67" s="103">
        <v>8.0000000000000002E-3</v>
      </c>
      <c r="S67" s="103">
        <v>0.02</v>
      </c>
      <c r="T67" s="67">
        <v>0.71799999999999997</v>
      </c>
      <c r="U67" s="67">
        <v>5.56</v>
      </c>
      <c r="V67" s="104" t="b">
        <f t="shared" ref="V67:V130" si="20">IF(Q67&gt;X67,TRUE,FALSE)</f>
        <v>1</v>
      </c>
      <c r="W67" s="104" t="s">
        <v>16</v>
      </c>
      <c r="X67" s="104">
        <f t="shared" si="12"/>
        <v>2</v>
      </c>
      <c r="Y67" s="104">
        <f t="shared" ref="Y67:Y130" si="21">IF(Y$1=$W67,X67,"")</f>
        <v>2</v>
      </c>
      <c r="Z67" s="104" t="str">
        <f t="shared" ref="Z67:AA130" si="22">IF(Z$1=$W67,$X67,"")</f>
        <v/>
      </c>
      <c r="AA67" s="104" t="str">
        <f t="shared" si="22"/>
        <v/>
      </c>
      <c r="AB67" s="104" t="str">
        <f t="shared" si="13"/>
        <v/>
      </c>
      <c r="AC67" s="104" t="str">
        <f t="shared" si="13"/>
        <v/>
      </c>
      <c r="AD67" s="104" t="str">
        <f t="shared" si="14"/>
        <v/>
      </c>
      <c r="AE67" s="104" t="str">
        <f t="shared" si="14"/>
        <v/>
      </c>
      <c r="AF67" s="104" t="str">
        <f t="shared" si="14"/>
        <v/>
      </c>
      <c r="AG67" s="104" t="str">
        <f t="shared" si="14"/>
        <v/>
      </c>
      <c r="AH67" s="104" t="str">
        <f t="shared" si="15"/>
        <v/>
      </c>
      <c r="AI67" s="104"/>
      <c r="AJ67" s="104">
        <f t="shared" si="16"/>
        <v>1.1343767467859138E-2</v>
      </c>
      <c r="AK67" s="104">
        <f t="shared" si="17"/>
        <v>1.1343767467859138E-2</v>
      </c>
      <c r="AL67" s="104" t="str">
        <f t="shared" si="17"/>
        <v/>
      </c>
      <c r="AM67" s="104" t="str">
        <f t="shared" si="17"/>
        <v/>
      </c>
      <c r="AN67" s="104" t="str">
        <f t="shared" si="17"/>
        <v/>
      </c>
      <c r="AO67" s="104" t="str">
        <f t="shared" si="18"/>
        <v/>
      </c>
      <c r="AP67" s="104" t="str">
        <f t="shared" si="18"/>
        <v/>
      </c>
      <c r="AQ67" s="104" t="str">
        <f t="shared" si="18"/>
        <v/>
      </c>
      <c r="AR67" s="104" t="str">
        <f t="shared" si="18"/>
        <v/>
      </c>
      <c r="AS67" s="104" t="str">
        <f t="shared" si="19"/>
        <v/>
      </c>
      <c r="AT67" s="104" t="str">
        <f t="shared" si="19"/>
        <v/>
      </c>
      <c r="AU67" s="104"/>
      <c r="AV67" s="105"/>
      <c r="AW67" s="105"/>
      <c r="AX67" s="105"/>
      <c r="AY67" s="105"/>
      <c r="AZ67" s="105"/>
      <c r="BA67" s="106"/>
      <c r="BB67" s="104"/>
      <c r="BC67" s="105"/>
      <c r="BD67" s="104"/>
      <c r="BE67" s="107"/>
      <c r="BF67" s="105"/>
      <c r="BG67" s="105"/>
      <c r="BH67" s="105"/>
      <c r="BI67" s="105"/>
      <c r="BJ67" s="67">
        <v>195</v>
      </c>
      <c r="BK67" s="108">
        <v>761.46400000000006</v>
      </c>
      <c r="BL67" s="109">
        <v>42.777786880000001</v>
      </c>
      <c r="BM67" s="109">
        <v>-82.037348249999994</v>
      </c>
      <c r="BN67" s="110" t="s">
        <v>7187</v>
      </c>
      <c r="BO67" s="106">
        <v>273.10000000000002</v>
      </c>
      <c r="BP67" s="105" t="s">
        <v>3290</v>
      </c>
      <c r="BQ67" s="105" t="s">
        <v>5683</v>
      </c>
      <c r="BR67" s="110"/>
      <c r="BS67" s="110">
        <v>13</v>
      </c>
      <c r="BT67" s="111" t="s">
        <v>7347</v>
      </c>
      <c r="BU67" s="110">
        <v>9</v>
      </c>
      <c r="BV67" s="110">
        <v>11</v>
      </c>
      <c r="BW67" s="105" t="s">
        <v>7784</v>
      </c>
      <c r="BX67" s="104">
        <v>5.56</v>
      </c>
      <c r="BY67" s="105"/>
      <c r="BZ67" s="106">
        <f t="shared" ref="BZ67:BZ130" si="23">S67*100</f>
        <v>2</v>
      </c>
      <c r="CA67" s="104" t="str">
        <f t="shared" ref="CA67:CA130" si="24">W67</f>
        <v>Matched</v>
      </c>
      <c r="CB67" s="104">
        <f t="shared" ref="CB67:CB130" si="25">AK67</f>
        <v>1.1343767467859138E-2</v>
      </c>
      <c r="CC67" s="105"/>
      <c r="CD67" s="105"/>
      <c r="CE67" s="105"/>
      <c r="CF67" s="105"/>
    </row>
    <row r="68" spans="1:84" hidden="1" x14ac:dyDescent="0.35">
      <c r="A68" s="67">
        <v>196</v>
      </c>
      <c r="B68" s="67">
        <v>763.57299999999998</v>
      </c>
      <c r="C68" s="67" t="s">
        <v>7453</v>
      </c>
      <c r="D68" s="67" t="s">
        <v>3290</v>
      </c>
      <c r="E68" s="67" t="s">
        <v>5677</v>
      </c>
      <c r="F68" s="102">
        <v>11</v>
      </c>
      <c r="G68" s="102">
        <v>5</v>
      </c>
      <c r="H68" s="102">
        <v>7</v>
      </c>
      <c r="I68" s="102"/>
      <c r="J68" s="67"/>
      <c r="K68" s="67" t="s">
        <v>5678</v>
      </c>
      <c r="L68" s="67" t="s">
        <v>3808</v>
      </c>
      <c r="M68" s="67" t="s">
        <v>3293</v>
      </c>
      <c r="N68" s="67"/>
      <c r="O68" s="67"/>
      <c r="P68" s="67">
        <v>10.53</v>
      </c>
      <c r="Q68" s="67">
        <v>10.53</v>
      </c>
      <c r="R68" s="103">
        <v>6.0000000000000001E-3</v>
      </c>
      <c r="S68" s="103">
        <v>0.01</v>
      </c>
      <c r="T68" s="67">
        <v>0.48099999999999998</v>
      </c>
      <c r="U68" s="67">
        <v>5.56</v>
      </c>
      <c r="V68" s="104" t="b">
        <f t="shared" si="20"/>
        <v>1</v>
      </c>
      <c r="W68" s="104" t="s">
        <v>16</v>
      </c>
      <c r="X68" s="104">
        <f t="shared" si="12"/>
        <v>1</v>
      </c>
      <c r="Y68" s="104">
        <f t="shared" si="21"/>
        <v>1</v>
      </c>
      <c r="Z68" s="104" t="str">
        <f t="shared" si="22"/>
        <v/>
      </c>
      <c r="AA68" s="104" t="str">
        <f t="shared" si="22"/>
        <v/>
      </c>
      <c r="AB68" s="104" t="str">
        <f t="shared" si="13"/>
        <v/>
      </c>
      <c r="AC68" s="104" t="str">
        <f t="shared" si="13"/>
        <v/>
      </c>
      <c r="AD68" s="104" t="str">
        <f t="shared" si="14"/>
        <v/>
      </c>
      <c r="AE68" s="104" t="str">
        <f t="shared" si="14"/>
        <v/>
      </c>
      <c r="AF68" s="104" t="str">
        <f t="shared" si="14"/>
        <v/>
      </c>
      <c r="AG68" s="104" t="str">
        <f t="shared" si="14"/>
        <v/>
      </c>
      <c r="AH68" s="104" t="str">
        <f t="shared" si="15"/>
        <v/>
      </c>
      <c r="AI68" s="104"/>
      <c r="AJ68" s="104">
        <f t="shared" si="16"/>
        <v>5.671883733929569E-3</v>
      </c>
      <c r="AK68" s="104">
        <f t="shared" si="17"/>
        <v>5.671883733929569E-3</v>
      </c>
      <c r="AL68" s="104" t="str">
        <f t="shared" si="17"/>
        <v/>
      </c>
      <c r="AM68" s="104" t="str">
        <f t="shared" si="17"/>
        <v/>
      </c>
      <c r="AN68" s="104" t="str">
        <f t="shared" si="17"/>
        <v/>
      </c>
      <c r="AO68" s="104" t="str">
        <f t="shared" si="18"/>
        <v/>
      </c>
      <c r="AP68" s="104" t="str">
        <f t="shared" si="18"/>
        <v/>
      </c>
      <c r="AQ68" s="104" t="str">
        <f t="shared" si="18"/>
        <v/>
      </c>
      <c r="AR68" s="104" t="str">
        <f t="shared" si="18"/>
        <v/>
      </c>
      <c r="AS68" s="104" t="str">
        <f t="shared" si="19"/>
        <v/>
      </c>
      <c r="AT68" s="104" t="str">
        <f t="shared" si="19"/>
        <v/>
      </c>
      <c r="AU68" s="104"/>
      <c r="AV68" s="105"/>
      <c r="AW68" s="105"/>
      <c r="AX68" s="105"/>
      <c r="AY68" s="105"/>
      <c r="AZ68" s="105"/>
      <c r="BA68" s="106"/>
      <c r="BB68" s="104"/>
      <c r="BC68" s="105"/>
      <c r="BD68" s="104"/>
      <c r="BE68" s="107"/>
      <c r="BF68" s="105"/>
      <c r="BG68" s="105"/>
      <c r="BH68" s="105"/>
      <c r="BI68" s="105"/>
      <c r="BJ68" s="67">
        <v>196</v>
      </c>
      <c r="BK68" s="108">
        <v>763.57299999999998</v>
      </c>
      <c r="BL68" s="109">
        <v>42.77776781</v>
      </c>
      <c r="BM68" s="109">
        <v>-82.0373491</v>
      </c>
      <c r="BN68" s="110" t="s">
        <v>7187</v>
      </c>
      <c r="BO68" s="106">
        <v>273.10000000000002</v>
      </c>
      <c r="BP68" s="105" t="s">
        <v>3290</v>
      </c>
      <c r="BQ68" s="105" t="s">
        <v>5678</v>
      </c>
      <c r="BR68" s="110"/>
      <c r="BS68" s="110">
        <v>11</v>
      </c>
      <c r="BT68" s="111" t="s">
        <v>7353</v>
      </c>
      <c r="BU68" s="110">
        <v>5</v>
      </c>
      <c r="BV68" s="110">
        <v>7</v>
      </c>
      <c r="BW68" s="105" t="s">
        <v>7784</v>
      </c>
      <c r="BX68" s="104">
        <v>5.56</v>
      </c>
      <c r="BY68" s="105"/>
      <c r="BZ68" s="106">
        <f t="shared" si="23"/>
        <v>1</v>
      </c>
      <c r="CA68" s="104" t="str">
        <f t="shared" si="24"/>
        <v>Matched</v>
      </c>
      <c r="CB68" s="104">
        <f t="shared" si="25"/>
        <v>5.671883733929569E-3</v>
      </c>
      <c r="CC68" s="105"/>
      <c r="CD68" s="105"/>
      <c r="CE68" s="105"/>
      <c r="CF68" s="105"/>
    </row>
    <row r="69" spans="1:84" hidden="1" x14ac:dyDescent="0.35">
      <c r="A69" s="67">
        <v>197</v>
      </c>
      <c r="B69" s="67">
        <v>764.28399999999999</v>
      </c>
      <c r="C69" s="67" t="s">
        <v>7454</v>
      </c>
      <c r="D69" s="67" t="s">
        <v>3290</v>
      </c>
      <c r="E69" s="67" t="s">
        <v>5677</v>
      </c>
      <c r="F69" s="102">
        <v>11</v>
      </c>
      <c r="G69" s="102">
        <v>7</v>
      </c>
      <c r="H69" s="102">
        <v>7</v>
      </c>
      <c r="I69" s="102"/>
      <c r="J69" s="67"/>
      <c r="K69" s="67" t="s">
        <v>5678</v>
      </c>
      <c r="L69" s="67" t="s">
        <v>3809</v>
      </c>
      <c r="M69" s="67" t="s">
        <v>3293</v>
      </c>
      <c r="N69" s="67"/>
      <c r="O69" s="67"/>
      <c r="P69" s="67">
        <v>11.28</v>
      </c>
      <c r="Q69" s="67">
        <v>11.28</v>
      </c>
      <c r="R69" s="103">
        <v>3.1E-2</v>
      </c>
      <c r="S69" s="103">
        <v>5.0999999999999997E-2</v>
      </c>
      <c r="T69" s="67">
        <v>0.53300000000000003</v>
      </c>
      <c r="U69" s="67">
        <v>5.56</v>
      </c>
      <c r="V69" s="104" t="b">
        <f t="shared" si="20"/>
        <v>1</v>
      </c>
      <c r="W69" s="104" t="s">
        <v>16</v>
      </c>
      <c r="X69" s="104">
        <f t="shared" si="12"/>
        <v>5.0999999999999996</v>
      </c>
      <c r="Y69" s="104">
        <f t="shared" si="21"/>
        <v>5.0999999999999996</v>
      </c>
      <c r="Z69" s="104" t="str">
        <f t="shared" si="22"/>
        <v/>
      </c>
      <c r="AA69" s="104" t="str">
        <f t="shared" si="22"/>
        <v/>
      </c>
      <c r="AB69" s="104" t="str">
        <f t="shared" si="13"/>
        <v/>
      </c>
      <c r="AC69" s="104" t="str">
        <f t="shared" si="13"/>
        <v/>
      </c>
      <c r="AD69" s="104" t="str">
        <f t="shared" si="14"/>
        <v/>
      </c>
      <c r="AE69" s="104" t="str">
        <f t="shared" si="14"/>
        <v/>
      </c>
      <c r="AF69" s="104" t="str">
        <f t="shared" si="14"/>
        <v/>
      </c>
      <c r="AG69" s="104" t="str">
        <f t="shared" si="14"/>
        <v/>
      </c>
      <c r="AH69" s="104" t="str">
        <f t="shared" si="15"/>
        <v/>
      </c>
      <c r="AI69" s="104"/>
      <c r="AJ69" s="104">
        <f t="shared" si="16"/>
        <v>2.8926607043040804E-2</v>
      </c>
      <c r="AK69" s="104">
        <f t="shared" si="17"/>
        <v>2.8926607043040804E-2</v>
      </c>
      <c r="AL69" s="104" t="str">
        <f t="shared" si="17"/>
        <v/>
      </c>
      <c r="AM69" s="104" t="str">
        <f t="shared" si="17"/>
        <v/>
      </c>
      <c r="AN69" s="104" t="str">
        <f t="shared" si="17"/>
        <v/>
      </c>
      <c r="AO69" s="104" t="str">
        <f t="shared" si="18"/>
        <v/>
      </c>
      <c r="AP69" s="104" t="str">
        <f t="shared" si="18"/>
        <v/>
      </c>
      <c r="AQ69" s="104" t="str">
        <f t="shared" si="18"/>
        <v/>
      </c>
      <c r="AR69" s="104" t="str">
        <f t="shared" si="18"/>
        <v/>
      </c>
      <c r="AS69" s="104" t="str">
        <f t="shared" si="19"/>
        <v/>
      </c>
      <c r="AT69" s="104" t="str">
        <f t="shared" si="19"/>
        <v/>
      </c>
      <c r="AU69" s="104"/>
      <c r="AV69" s="105"/>
      <c r="AW69" s="105"/>
      <c r="AX69" s="105"/>
      <c r="AY69" s="105"/>
      <c r="AZ69" s="105"/>
      <c r="BA69" s="106"/>
      <c r="BB69" s="104"/>
      <c r="BC69" s="105"/>
      <c r="BD69" s="104"/>
      <c r="BE69" s="107"/>
      <c r="BF69" s="105"/>
      <c r="BG69" s="105"/>
      <c r="BH69" s="105"/>
      <c r="BI69" s="105"/>
      <c r="BJ69" s="67">
        <v>197</v>
      </c>
      <c r="BK69" s="108">
        <v>764.28399999999999</v>
      </c>
      <c r="BL69" s="109">
        <v>42.777761400000003</v>
      </c>
      <c r="BM69" s="109">
        <v>-82.037349390000003</v>
      </c>
      <c r="BN69" s="110" t="s">
        <v>7187</v>
      </c>
      <c r="BO69" s="106">
        <v>273.10000000000002</v>
      </c>
      <c r="BP69" s="105" t="s">
        <v>3290</v>
      </c>
      <c r="BQ69" s="105" t="s">
        <v>5678</v>
      </c>
      <c r="BR69" s="110"/>
      <c r="BS69" s="110">
        <v>11</v>
      </c>
      <c r="BT69" s="111" t="s">
        <v>7698</v>
      </c>
      <c r="BU69" s="110">
        <v>7</v>
      </c>
      <c r="BV69" s="110">
        <v>7</v>
      </c>
      <c r="BW69" s="105" t="s">
        <v>7784</v>
      </c>
      <c r="BX69" s="104">
        <v>5.56</v>
      </c>
      <c r="BY69" s="105"/>
      <c r="BZ69" s="106">
        <f t="shared" si="23"/>
        <v>5.0999999999999996</v>
      </c>
      <c r="CA69" s="104" t="str">
        <f t="shared" si="24"/>
        <v>Matched</v>
      </c>
      <c r="CB69" s="104">
        <f t="shared" si="25"/>
        <v>2.8926607043040804E-2</v>
      </c>
      <c r="CC69" s="105"/>
      <c r="CD69" s="105"/>
      <c r="CE69" s="105"/>
      <c r="CF69" s="105"/>
    </row>
    <row r="70" spans="1:84" hidden="1" x14ac:dyDescent="0.35">
      <c r="A70" s="67">
        <v>198</v>
      </c>
      <c r="B70" s="67">
        <v>765.404</v>
      </c>
      <c r="C70" s="67" t="s">
        <v>7455</v>
      </c>
      <c r="D70" s="67" t="s">
        <v>3290</v>
      </c>
      <c r="E70" s="67" t="s">
        <v>5677</v>
      </c>
      <c r="F70" s="102">
        <v>11</v>
      </c>
      <c r="G70" s="102">
        <v>8</v>
      </c>
      <c r="H70" s="102">
        <v>10</v>
      </c>
      <c r="I70" s="102"/>
      <c r="J70" s="67"/>
      <c r="K70" s="67" t="s">
        <v>5683</v>
      </c>
      <c r="L70" s="67" t="s">
        <v>3810</v>
      </c>
      <c r="M70" s="67" t="s">
        <v>3293</v>
      </c>
      <c r="N70" s="67"/>
      <c r="O70" s="67"/>
      <c r="P70" s="67">
        <v>11.21</v>
      </c>
      <c r="Q70" s="67">
        <v>11.21</v>
      </c>
      <c r="R70" s="103">
        <v>0</v>
      </c>
      <c r="S70" s="103">
        <v>0</v>
      </c>
      <c r="T70" s="67">
        <v>0.61099999999999999</v>
      </c>
      <c r="U70" s="67">
        <v>5.56</v>
      </c>
      <c r="V70" s="104" t="b">
        <f t="shared" si="20"/>
        <v>1</v>
      </c>
      <c r="W70" s="104" t="s">
        <v>16</v>
      </c>
      <c r="X70" s="104">
        <f t="shared" si="12"/>
        <v>0</v>
      </c>
      <c r="Y70" s="104">
        <f t="shared" si="21"/>
        <v>0</v>
      </c>
      <c r="Z70" s="104" t="str">
        <f t="shared" si="22"/>
        <v/>
      </c>
      <c r="AA70" s="104" t="str">
        <f t="shared" si="22"/>
        <v/>
      </c>
      <c r="AB70" s="104" t="str">
        <f t="shared" si="13"/>
        <v/>
      </c>
      <c r="AC70" s="104" t="str">
        <f t="shared" si="13"/>
        <v/>
      </c>
      <c r="AD70" s="104" t="str">
        <f t="shared" si="14"/>
        <v/>
      </c>
      <c r="AE70" s="104" t="str">
        <f t="shared" si="14"/>
        <v/>
      </c>
      <c r="AF70" s="104" t="str">
        <f t="shared" si="14"/>
        <v/>
      </c>
      <c r="AG70" s="104" t="str">
        <f t="shared" si="14"/>
        <v/>
      </c>
      <c r="AH70" s="104" t="str">
        <f t="shared" si="15"/>
        <v/>
      </c>
      <c r="AI70" s="104"/>
      <c r="AJ70" s="104">
        <f t="shared" si="16"/>
        <v>0</v>
      </c>
      <c r="AK70" s="104">
        <f t="shared" si="17"/>
        <v>0</v>
      </c>
      <c r="AL70" s="104" t="str">
        <f t="shared" si="17"/>
        <v/>
      </c>
      <c r="AM70" s="104" t="str">
        <f t="shared" si="17"/>
        <v/>
      </c>
      <c r="AN70" s="104" t="str">
        <f t="shared" si="17"/>
        <v/>
      </c>
      <c r="AO70" s="104" t="str">
        <f t="shared" si="18"/>
        <v/>
      </c>
      <c r="AP70" s="104" t="str">
        <f t="shared" si="18"/>
        <v/>
      </c>
      <c r="AQ70" s="104" t="str">
        <f t="shared" si="18"/>
        <v/>
      </c>
      <c r="AR70" s="104" t="str">
        <f t="shared" si="18"/>
        <v/>
      </c>
      <c r="AS70" s="104" t="str">
        <f t="shared" si="19"/>
        <v/>
      </c>
      <c r="AT70" s="104" t="str">
        <f t="shared" si="19"/>
        <v/>
      </c>
      <c r="AU70" s="104"/>
      <c r="AV70" s="105"/>
      <c r="AW70" s="105"/>
      <c r="AX70" s="105"/>
      <c r="AY70" s="105"/>
      <c r="AZ70" s="105"/>
      <c r="BA70" s="106"/>
      <c r="BB70" s="104"/>
      <c r="BC70" s="105"/>
      <c r="BD70" s="104"/>
      <c r="BE70" s="107"/>
      <c r="BF70" s="105"/>
      <c r="BG70" s="105"/>
      <c r="BH70" s="105"/>
      <c r="BI70" s="105"/>
      <c r="BJ70" s="67">
        <v>198</v>
      </c>
      <c r="BK70" s="108">
        <v>765.404</v>
      </c>
      <c r="BL70" s="109">
        <v>42.777751279999997</v>
      </c>
      <c r="BM70" s="109">
        <v>-82.037349849999998</v>
      </c>
      <c r="BN70" s="110" t="s">
        <v>7187</v>
      </c>
      <c r="BO70" s="106">
        <v>273.10000000000002</v>
      </c>
      <c r="BP70" s="105" t="s">
        <v>3290</v>
      </c>
      <c r="BQ70" s="105" t="s">
        <v>5683</v>
      </c>
      <c r="BR70" s="110"/>
      <c r="BS70" s="110">
        <v>11</v>
      </c>
      <c r="BT70" s="111" t="s">
        <v>7554</v>
      </c>
      <c r="BU70" s="110">
        <v>8</v>
      </c>
      <c r="BV70" s="110">
        <v>10</v>
      </c>
      <c r="BW70" s="105" t="s">
        <v>7784</v>
      </c>
      <c r="BX70" s="104">
        <v>5.56</v>
      </c>
      <c r="BY70" s="105"/>
      <c r="BZ70" s="106">
        <f t="shared" si="23"/>
        <v>0</v>
      </c>
      <c r="CA70" s="104" t="str">
        <f t="shared" si="24"/>
        <v>Matched</v>
      </c>
      <c r="CB70" s="104">
        <f t="shared" si="25"/>
        <v>0</v>
      </c>
      <c r="CC70" s="105"/>
      <c r="CD70" s="105"/>
      <c r="CE70" s="105"/>
      <c r="CF70" s="105"/>
    </row>
    <row r="71" spans="1:84" hidden="1" x14ac:dyDescent="0.35">
      <c r="A71" s="67">
        <v>205</v>
      </c>
      <c r="B71" s="67">
        <v>815.46600000000001</v>
      </c>
      <c r="C71" s="67" t="s">
        <v>7459</v>
      </c>
      <c r="D71" s="67" t="s">
        <v>3290</v>
      </c>
      <c r="E71" s="67" t="s">
        <v>5677</v>
      </c>
      <c r="F71" s="102">
        <v>11</v>
      </c>
      <c r="G71" s="102">
        <v>6</v>
      </c>
      <c r="H71" s="102">
        <v>7</v>
      </c>
      <c r="I71" s="102"/>
      <c r="J71" s="67"/>
      <c r="K71" s="67" t="s">
        <v>5678</v>
      </c>
      <c r="L71" s="67" t="s">
        <v>3828</v>
      </c>
      <c r="M71" s="67" t="s">
        <v>3293</v>
      </c>
      <c r="N71" s="67"/>
      <c r="O71" s="67"/>
      <c r="P71" s="67">
        <v>10.85</v>
      </c>
      <c r="Q71" s="67">
        <v>10.85</v>
      </c>
      <c r="R71" s="103">
        <v>8.0000000000000002E-3</v>
      </c>
      <c r="S71" s="103">
        <v>1.2999999999999999E-2</v>
      </c>
      <c r="T71" s="67">
        <v>0.66900000000000004</v>
      </c>
      <c r="U71" s="67">
        <v>5.56</v>
      </c>
      <c r="V71" s="104" t="b">
        <f t="shared" si="20"/>
        <v>1</v>
      </c>
      <c r="W71" s="104" t="s">
        <v>16</v>
      </c>
      <c r="X71" s="104">
        <f t="shared" si="12"/>
        <v>1.3</v>
      </c>
      <c r="Y71" s="104">
        <f t="shared" si="21"/>
        <v>1.3</v>
      </c>
      <c r="Z71" s="104" t="str">
        <f t="shared" si="22"/>
        <v/>
      </c>
      <c r="AA71" s="104" t="str">
        <f t="shared" si="22"/>
        <v/>
      </c>
      <c r="AB71" s="104" t="str">
        <f t="shared" si="13"/>
        <v/>
      </c>
      <c r="AC71" s="104" t="str">
        <f t="shared" si="13"/>
        <v/>
      </c>
      <c r="AD71" s="104" t="str">
        <f t="shared" si="14"/>
        <v/>
      </c>
      <c r="AE71" s="104" t="str">
        <f t="shared" si="14"/>
        <v/>
      </c>
      <c r="AF71" s="104" t="str">
        <f t="shared" si="14"/>
        <v/>
      </c>
      <c r="AG71" s="104" t="str">
        <f t="shared" si="14"/>
        <v/>
      </c>
      <c r="AH71" s="104" t="str">
        <f t="shared" si="15"/>
        <v/>
      </c>
      <c r="AI71" s="104"/>
      <c r="AJ71" s="104">
        <f t="shared" si="16"/>
        <v>7.3734488541084406E-3</v>
      </c>
      <c r="AK71" s="104">
        <f t="shared" si="17"/>
        <v>7.3734488541084406E-3</v>
      </c>
      <c r="AL71" s="104" t="str">
        <f t="shared" si="17"/>
        <v/>
      </c>
      <c r="AM71" s="104" t="str">
        <f t="shared" si="17"/>
        <v/>
      </c>
      <c r="AN71" s="104" t="str">
        <f t="shared" si="17"/>
        <v/>
      </c>
      <c r="AO71" s="104" t="str">
        <f t="shared" si="18"/>
        <v/>
      </c>
      <c r="AP71" s="104" t="str">
        <f t="shared" si="18"/>
        <v/>
      </c>
      <c r="AQ71" s="104" t="str">
        <f t="shared" si="18"/>
        <v/>
      </c>
      <c r="AR71" s="104" t="str">
        <f t="shared" si="18"/>
        <v/>
      </c>
      <c r="AS71" s="104" t="str">
        <f t="shared" si="19"/>
        <v/>
      </c>
      <c r="AT71" s="104" t="str">
        <f t="shared" si="19"/>
        <v/>
      </c>
      <c r="AU71" s="104"/>
      <c r="AV71" s="105"/>
      <c r="AW71" s="105"/>
      <c r="AX71" s="105"/>
      <c r="AY71" s="105"/>
      <c r="AZ71" s="105"/>
      <c r="BA71" s="106"/>
      <c r="BB71" s="104"/>
      <c r="BC71" s="105"/>
      <c r="BD71" s="104"/>
      <c r="BE71" s="107"/>
      <c r="BF71" s="105"/>
      <c r="BG71" s="105"/>
      <c r="BH71" s="105"/>
      <c r="BI71" s="105"/>
      <c r="BJ71" s="67">
        <v>205</v>
      </c>
      <c r="BK71" s="108">
        <v>815.46600000000001</v>
      </c>
      <c r="BL71" s="109">
        <v>42.777298940000001</v>
      </c>
      <c r="BM71" s="109">
        <v>-82.037367349999997</v>
      </c>
      <c r="BN71" s="110" t="s">
        <v>7188</v>
      </c>
      <c r="BO71" s="106">
        <v>273.10000000000002</v>
      </c>
      <c r="BP71" s="105" t="s">
        <v>3290</v>
      </c>
      <c r="BQ71" s="105" t="s">
        <v>5678</v>
      </c>
      <c r="BR71" s="110"/>
      <c r="BS71" s="110">
        <v>11</v>
      </c>
      <c r="BT71" s="111" t="s">
        <v>7410</v>
      </c>
      <c r="BU71" s="110">
        <v>6</v>
      </c>
      <c r="BV71" s="110">
        <v>7</v>
      </c>
      <c r="BW71" s="105" t="s">
        <v>7784</v>
      </c>
      <c r="BX71" s="104">
        <v>5.56</v>
      </c>
      <c r="BY71" s="105"/>
      <c r="BZ71" s="106">
        <f t="shared" si="23"/>
        <v>1.3</v>
      </c>
      <c r="CA71" s="104" t="str">
        <f t="shared" si="24"/>
        <v>Matched</v>
      </c>
      <c r="CB71" s="104">
        <f t="shared" si="25"/>
        <v>7.3734488541084406E-3</v>
      </c>
      <c r="CC71" s="105"/>
      <c r="CD71" s="105"/>
      <c r="CE71" s="105"/>
      <c r="CF71" s="105"/>
    </row>
    <row r="72" spans="1:84" hidden="1" x14ac:dyDescent="0.35">
      <c r="A72" s="67">
        <v>208</v>
      </c>
      <c r="B72" s="67">
        <v>823.41899999999998</v>
      </c>
      <c r="C72" s="67" t="s">
        <v>7463</v>
      </c>
      <c r="D72" s="67" t="s">
        <v>3290</v>
      </c>
      <c r="E72" s="67" t="s">
        <v>5677</v>
      </c>
      <c r="F72" s="102">
        <v>12</v>
      </c>
      <c r="G72" s="102">
        <v>13</v>
      </c>
      <c r="H72" s="102">
        <v>12</v>
      </c>
      <c r="I72" s="102">
        <v>3</v>
      </c>
      <c r="J72" s="67"/>
      <c r="K72" s="67" t="s">
        <v>5683</v>
      </c>
      <c r="L72" s="67" t="s">
        <v>3829</v>
      </c>
      <c r="M72" s="67" t="s">
        <v>3293</v>
      </c>
      <c r="N72" s="67"/>
      <c r="O72" s="67"/>
      <c r="P72" s="67">
        <v>12.37</v>
      </c>
      <c r="Q72" s="67">
        <v>12.37</v>
      </c>
      <c r="R72" s="103">
        <v>0</v>
      </c>
      <c r="S72" s="103">
        <v>0</v>
      </c>
      <c r="T72" s="67">
        <v>0.80200000000000005</v>
      </c>
      <c r="U72" s="67">
        <v>5.56</v>
      </c>
      <c r="V72" s="104" t="b">
        <f t="shared" si="20"/>
        <v>1</v>
      </c>
      <c r="W72" s="104" t="s">
        <v>16</v>
      </c>
      <c r="X72" s="104">
        <f t="shared" si="12"/>
        <v>0</v>
      </c>
      <c r="Y72" s="104">
        <f t="shared" si="21"/>
        <v>0</v>
      </c>
      <c r="Z72" s="104" t="str">
        <f t="shared" si="22"/>
        <v/>
      </c>
      <c r="AA72" s="104" t="str">
        <f t="shared" si="22"/>
        <v/>
      </c>
      <c r="AB72" s="104" t="str">
        <f t="shared" si="13"/>
        <v/>
      </c>
      <c r="AC72" s="104" t="str">
        <f t="shared" si="13"/>
        <v/>
      </c>
      <c r="AD72" s="104" t="str">
        <f t="shared" si="14"/>
        <v/>
      </c>
      <c r="AE72" s="104" t="str">
        <f t="shared" si="14"/>
        <v/>
      </c>
      <c r="AF72" s="104" t="str">
        <f t="shared" si="14"/>
        <v/>
      </c>
      <c r="AG72" s="104" t="str">
        <f t="shared" si="14"/>
        <v/>
      </c>
      <c r="AH72" s="104" t="str">
        <f t="shared" si="15"/>
        <v/>
      </c>
      <c r="AI72" s="104"/>
      <c r="AJ72" s="104">
        <f t="shared" si="16"/>
        <v>0</v>
      </c>
      <c r="AK72" s="104">
        <f t="shared" si="17"/>
        <v>0</v>
      </c>
      <c r="AL72" s="104" t="str">
        <f t="shared" si="17"/>
        <v/>
      </c>
      <c r="AM72" s="104" t="str">
        <f t="shared" si="17"/>
        <v/>
      </c>
      <c r="AN72" s="104" t="str">
        <f t="shared" si="17"/>
        <v/>
      </c>
      <c r="AO72" s="104" t="str">
        <f t="shared" si="18"/>
        <v/>
      </c>
      <c r="AP72" s="104" t="str">
        <f t="shared" si="18"/>
        <v/>
      </c>
      <c r="AQ72" s="104" t="str">
        <f t="shared" si="18"/>
        <v/>
      </c>
      <c r="AR72" s="104" t="str">
        <f t="shared" si="18"/>
        <v/>
      </c>
      <c r="AS72" s="104" t="str">
        <f t="shared" si="19"/>
        <v/>
      </c>
      <c r="AT72" s="104" t="str">
        <f t="shared" si="19"/>
        <v/>
      </c>
      <c r="AU72" s="104"/>
      <c r="AV72" s="105"/>
      <c r="AW72" s="105"/>
      <c r="AX72" s="105"/>
      <c r="AY72" s="105"/>
      <c r="AZ72" s="105"/>
      <c r="BA72" s="106"/>
      <c r="BB72" s="104"/>
      <c r="BC72" s="105"/>
      <c r="BD72" s="104"/>
      <c r="BE72" s="107"/>
      <c r="BF72" s="105"/>
      <c r="BG72" s="105"/>
      <c r="BH72" s="105"/>
      <c r="BI72" s="105"/>
      <c r="BJ72" s="67">
        <v>208</v>
      </c>
      <c r="BK72" s="108">
        <v>823.41899999999998</v>
      </c>
      <c r="BL72" s="109">
        <v>42.777227119999999</v>
      </c>
      <c r="BM72" s="109">
        <v>-82.037370129999999</v>
      </c>
      <c r="BN72" s="110" t="s">
        <v>7189</v>
      </c>
      <c r="BO72" s="106">
        <v>273.10000000000002</v>
      </c>
      <c r="BP72" s="105" t="s">
        <v>3290</v>
      </c>
      <c r="BQ72" s="105" t="s">
        <v>5683</v>
      </c>
      <c r="BR72" s="110">
        <v>209</v>
      </c>
      <c r="BS72" s="110">
        <v>12</v>
      </c>
      <c r="BT72" s="111" t="s">
        <v>7876</v>
      </c>
      <c r="BU72" s="110">
        <v>13</v>
      </c>
      <c r="BV72" s="110">
        <v>12</v>
      </c>
      <c r="BW72" s="105" t="s">
        <v>7784</v>
      </c>
      <c r="BX72" s="104">
        <v>5.56</v>
      </c>
      <c r="BY72" s="105"/>
      <c r="BZ72" s="106">
        <f t="shared" si="23"/>
        <v>0</v>
      </c>
      <c r="CA72" s="104" t="str">
        <f t="shared" si="24"/>
        <v>Matched</v>
      </c>
      <c r="CB72" s="104">
        <f t="shared" si="25"/>
        <v>0</v>
      </c>
      <c r="CC72" s="105"/>
      <c r="CD72" s="105"/>
      <c r="CE72" s="105"/>
      <c r="CF72" s="105"/>
    </row>
    <row r="73" spans="1:84" hidden="1" x14ac:dyDescent="0.35">
      <c r="A73" s="67">
        <v>210</v>
      </c>
      <c r="B73" s="67">
        <v>823.45399999999995</v>
      </c>
      <c r="C73" s="67" t="s">
        <v>7462</v>
      </c>
      <c r="D73" s="67" t="s">
        <v>3290</v>
      </c>
      <c r="E73" s="67" t="s">
        <v>5677</v>
      </c>
      <c r="F73" s="102">
        <v>16</v>
      </c>
      <c r="G73" s="102">
        <v>16</v>
      </c>
      <c r="H73" s="102">
        <v>10</v>
      </c>
      <c r="I73" s="102">
        <v>3</v>
      </c>
      <c r="J73" s="67"/>
      <c r="K73" s="67" t="s">
        <v>5678</v>
      </c>
      <c r="L73" s="67" t="s">
        <v>3830</v>
      </c>
      <c r="M73" s="67" t="s">
        <v>3293</v>
      </c>
      <c r="N73" s="67"/>
      <c r="O73" s="67"/>
      <c r="P73" s="67">
        <v>16.309999999999999</v>
      </c>
      <c r="Q73" s="67">
        <v>16.309999999999999</v>
      </c>
      <c r="R73" s="103">
        <v>0.01</v>
      </c>
      <c r="S73" s="103">
        <v>2.1000000000000001E-2</v>
      </c>
      <c r="T73" s="67">
        <v>0.80900000000000005</v>
      </c>
      <c r="U73" s="67">
        <v>5.56</v>
      </c>
      <c r="V73" s="104" t="b">
        <f t="shared" si="20"/>
        <v>1</v>
      </c>
      <c r="W73" s="104" t="s">
        <v>16</v>
      </c>
      <c r="X73" s="104">
        <f t="shared" si="12"/>
        <v>2.1</v>
      </c>
      <c r="Y73" s="104">
        <f t="shared" si="21"/>
        <v>2.1</v>
      </c>
      <c r="Z73" s="104" t="str">
        <f t="shared" si="22"/>
        <v/>
      </c>
      <c r="AA73" s="104" t="str">
        <f t="shared" si="22"/>
        <v/>
      </c>
      <c r="AB73" s="104" t="str">
        <f t="shared" si="13"/>
        <v/>
      </c>
      <c r="AC73" s="104" t="str">
        <f t="shared" si="13"/>
        <v/>
      </c>
      <c r="AD73" s="104" t="str">
        <f t="shared" si="14"/>
        <v/>
      </c>
      <c r="AE73" s="104" t="str">
        <f t="shared" si="14"/>
        <v/>
      </c>
      <c r="AF73" s="104" t="str">
        <f t="shared" si="14"/>
        <v/>
      </c>
      <c r="AG73" s="104" t="str">
        <f t="shared" si="14"/>
        <v/>
      </c>
      <c r="AH73" s="104" t="str">
        <f t="shared" si="15"/>
        <v/>
      </c>
      <c r="AI73" s="104"/>
      <c r="AJ73" s="104">
        <f t="shared" si="16"/>
        <v>1.1910955841252097E-2</v>
      </c>
      <c r="AK73" s="104">
        <f t="shared" si="17"/>
        <v>1.1910955841252097E-2</v>
      </c>
      <c r="AL73" s="104" t="str">
        <f t="shared" si="17"/>
        <v/>
      </c>
      <c r="AM73" s="104" t="str">
        <f t="shared" si="17"/>
        <v/>
      </c>
      <c r="AN73" s="104" t="str">
        <f t="shared" si="17"/>
        <v/>
      </c>
      <c r="AO73" s="104" t="str">
        <f t="shared" si="18"/>
        <v/>
      </c>
      <c r="AP73" s="104" t="str">
        <f t="shared" si="18"/>
        <v/>
      </c>
      <c r="AQ73" s="104" t="str">
        <f t="shared" si="18"/>
        <v/>
      </c>
      <c r="AR73" s="104" t="str">
        <f t="shared" si="18"/>
        <v/>
      </c>
      <c r="AS73" s="104" t="str">
        <f t="shared" si="19"/>
        <v/>
      </c>
      <c r="AT73" s="104" t="str">
        <f t="shared" si="19"/>
        <v/>
      </c>
      <c r="AU73" s="104"/>
      <c r="AV73" s="105"/>
      <c r="AW73" s="105"/>
      <c r="AX73" s="105"/>
      <c r="AY73" s="105"/>
      <c r="AZ73" s="105"/>
      <c r="BA73" s="106"/>
      <c r="BB73" s="104"/>
      <c r="BC73" s="105"/>
      <c r="BD73" s="104"/>
      <c r="BE73" s="107"/>
      <c r="BF73" s="105"/>
      <c r="BG73" s="105"/>
      <c r="BH73" s="105"/>
      <c r="BI73" s="105"/>
      <c r="BJ73" s="67">
        <v>210</v>
      </c>
      <c r="BK73" s="108">
        <v>823.45399999999995</v>
      </c>
      <c r="BL73" s="109">
        <v>42.777226820000003</v>
      </c>
      <c r="BM73" s="109">
        <v>-82.037370139999993</v>
      </c>
      <c r="BN73" s="110" t="s">
        <v>7189</v>
      </c>
      <c r="BO73" s="106">
        <v>273.10000000000002</v>
      </c>
      <c r="BP73" s="105" t="s">
        <v>3290</v>
      </c>
      <c r="BQ73" s="105" t="s">
        <v>5678</v>
      </c>
      <c r="BR73" s="110">
        <v>209</v>
      </c>
      <c r="BS73" s="110">
        <v>16</v>
      </c>
      <c r="BT73" s="111" t="s">
        <v>7878</v>
      </c>
      <c r="BU73" s="110">
        <v>16</v>
      </c>
      <c r="BV73" s="110">
        <v>10</v>
      </c>
      <c r="BW73" s="105" t="s">
        <v>7784</v>
      </c>
      <c r="BX73" s="104">
        <v>5.56</v>
      </c>
      <c r="BY73" s="105"/>
      <c r="BZ73" s="106">
        <f t="shared" si="23"/>
        <v>2.1</v>
      </c>
      <c r="CA73" s="104" t="str">
        <f t="shared" si="24"/>
        <v>Matched</v>
      </c>
      <c r="CB73" s="104">
        <f t="shared" si="25"/>
        <v>1.1910955841252097E-2</v>
      </c>
      <c r="CC73" s="105"/>
      <c r="CD73" s="105"/>
      <c r="CE73" s="105"/>
      <c r="CF73" s="105"/>
    </row>
    <row r="74" spans="1:84" hidden="1" x14ac:dyDescent="0.35">
      <c r="A74" s="67">
        <v>211</v>
      </c>
      <c r="B74" s="67">
        <v>823.54600000000005</v>
      </c>
      <c r="C74" s="67" t="s">
        <v>7464</v>
      </c>
      <c r="D74" s="67" t="s">
        <v>3290</v>
      </c>
      <c r="E74" s="67" t="s">
        <v>5677</v>
      </c>
      <c r="F74" s="102">
        <v>11</v>
      </c>
      <c r="G74" s="102">
        <v>9</v>
      </c>
      <c r="H74" s="102">
        <v>8</v>
      </c>
      <c r="I74" s="102"/>
      <c r="J74" s="67"/>
      <c r="K74" s="67" t="s">
        <v>5678</v>
      </c>
      <c r="L74" s="67" t="s">
        <v>3831</v>
      </c>
      <c r="M74" s="67" t="s">
        <v>3293</v>
      </c>
      <c r="N74" s="67"/>
      <c r="O74" s="67"/>
      <c r="P74" s="67">
        <v>11.15</v>
      </c>
      <c r="Q74" s="67">
        <v>11.15</v>
      </c>
      <c r="R74" s="103">
        <v>-1E-3</v>
      </c>
      <c r="S74" s="103">
        <v>-3.0000000000000001E-3</v>
      </c>
      <c r="T74" s="67">
        <v>0.72799999999999998</v>
      </c>
      <c r="U74" s="67">
        <v>5.56</v>
      </c>
      <c r="V74" s="104" t="b">
        <f t="shared" si="20"/>
        <v>1</v>
      </c>
      <c r="W74" s="104" t="s">
        <v>16</v>
      </c>
      <c r="X74" s="104">
        <f t="shared" si="12"/>
        <v>-0.3</v>
      </c>
      <c r="Y74" s="104">
        <f t="shared" si="21"/>
        <v>-0.3</v>
      </c>
      <c r="Z74" s="104" t="str">
        <f t="shared" si="22"/>
        <v/>
      </c>
      <c r="AA74" s="104" t="str">
        <f t="shared" si="22"/>
        <v/>
      </c>
      <c r="AB74" s="104" t="str">
        <f t="shared" si="13"/>
        <v/>
      </c>
      <c r="AC74" s="104" t="str">
        <f t="shared" si="13"/>
        <v/>
      </c>
      <c r="AD74" s="104" t="str">
        <f t="shared" si="14"/>
        <v/>
      </c>
      <c r="AE74" s="104" t="str">
        <f t="shared" si="14"/>
        <v/>
      </c>
      <c r="AF74" s="104" t="str">
        <f t="shared" si="14"/>
        <v/>
      </c>
      <c r="AG74" s="104" t="str">
        <f t="shared" si="14"/>
        <v/>
      </c>
      <c r="AH74" s="104" t="str">
        <f t="shared" si="15"/>
        <v/>
      </c>
      <c r="AI74" s="104"/>
      <c r="AJ74" s="104">
        <f t="shared" ref="AJ74:AJ105" si="26">((X74/100)*U74)/Interval</f>
        <v>-1.7015651201788709E-3</v>
      </c>
      <c r="AK74" s="104">
        <f t="shared" si="17"/>
        <v>-1.7015651201788709E-3</v>
      </c>
      <c r="AL74" s="104" t="str">
        <f t="shared" si="17"/>
        <v/>
      </c>
      <c r="AM74" s="104" t="str">
        <f t="shared" si="17"/>
        <v/>
      </c>
      <c r="AN74" s="104" t="str">
        <f t="shared" si="17"/>
        <v/>
      </c>
      <c r="AO74" s="104" t="str">
        <f t="shared" si="18"/>
        <v/>
      </c>
      <c r="AP74" s="104" t="str">
        <f t="shared" si="18"/>
        <v/>
      </c>
      <c r="AQ74" s="104" t="str">
        <f t="shared" si="18"/>
        <v/>
      </c>
      <c r="AR74" s="104" t="str">
        <f t="shared" si="18"/>
        <v/>
      </c>
      <c r="AS74" s="104" t="str">
        <f t="shared" si="19"/>
        <v/>
      </c>
      <c r="AT74" s="104" t="str">
        <f t="shared" si="19"/>
        <v/>
      </c>
      <c r="AU74" s="104"/>
      <c r="AV74" s="105"/>
      <c r="AW74" s="105"/>
      <c r="AX74" s="105"/>
      <c r="AY74" s="105"/>
      <c r="AZ74" s="105"/>
      <c r="BA74" s="106"/>
      <c r="BB74" s="104"/>
      <c r="BC74" s="105"/>
      <c r="BD74" s="104"/>
      <c r="BE74" s="107"/>
      <c r="BF74" s="105"/>
      <c r="BG74" s="105"/>
      <c r="BH74" s="105"/>
      <c r="BI74" s="105"/>
      <c r="BJ74" s="67">
        <v>211</v>
      </c>
      <c r="BK74" s="108">
        <v>823.54600000000005</v>
      </c>
      <c r="BL74" s="109">
        <v>42.777225950000002</v>
      </c>
      <c r="BM74" s="109">
        <v>-82.037370170000003</v>
      </c>
      <c r="BN74" s="110" t="s">
        <v>7189</v>
      </c>
      <c r="BO74" s="106">
        <v>273.10000000000002</v>
      </c>
      <c r="BP74" s="105" t="s">
        <v>3290</v>
      </c>
      <c r="BQ74" s="105" t="s">
        <v>5678</v>
      </c>
      <c r="BR74" s="110"/>
      <c r="BS74" s="110">
        <v>11</v>
      </c>
      <c r="BT74" s="111" t="s">
        <v>7483</v>
      </c>
      <c r="BU74" s="110">
        <v>9</v>
      </c>
      <c r="BV74" s="110">
        <v>8</v>
      </c>
      <c r="BW74" s="105" t="s">
        <v>7784</v>
      </c>
      <c r="BX74" s="104">
        <v>5.56</v>
      </c>
      <c r="BY74" s="105"/>
      <c r="BZ74" s="106">
        <f t="shared" si="23"/>
        <v>-0.3</v>
      </c>
      <c r="CA74" s="104" t="str">
        <f t="shared" si="24"/>
        <v>Matched</v>
      </c>
      <c r="CB74" s="104">
        <f t="shared" si="25"/>
        <v>-1.7015651201788709E-3</v>
      </c>
      <c r="CC74" s="105"/>
      <c r="CD74" s="105"/>
      <c r="CE74" s="105"/>
      <c r="CF74" s="105"/>
    </row>
    <row r="75" spans="1:84" hidden="1" x14ac:dyDescent="0.35">
      <c r="A75" s="67">
        <v>212</v>
      </c>
      <c r="B75" s="67">
        <v>824.39099999999996</v>
      </c>
      <c r="C75" s="67" t="s">
        <v>7465</v>
      </c>
      <c r="D75" s="67" t="s">
        <v>3290</v>
      </c>
      <c r="E75" s="67" t="s">
        <v>5677</v>
      </c>
      <c r="F75" s="102">
        <v>11</v>
      </c>
      <c r="G75" s="102">
        <v>12</v>
      </c>
      <c r="H75" s="102">
        <v>11</v>
      </c>
      <c r="I75" s="102"/>
      <c r="J75" s="67"/>
      <c r="K75" s="67" t="s">
        <v>5683</v>
      </c>
      <c r="L75" s="67" t="s">
        <v>3832</v>
      </c>
      <c r="M75" s="67" t="s">
        <v>3293</v>
      </c>
      <c r="N75" s="67"/>
      <c r="O75" s="67"/>
      <c r="P75" s="67">
        <v>10.9</v>
      </c>
      <c r="Q75" s="67">
        <v>10.9</v>
      </c>
      <c r="R75" s="103">
        <v>2E-3</v>
      </c>
      <c r="S75" s="103">
        <v>4.0000000000000001E-3</v>
      </c>
      <c r="T75" s="67">
        <v>0.67800000000000005</v>
      </c>
      <c r="U75" s="67">
        <v>5.56</v>
      </c>
      <c r="V75" s="104" t="b">
        <f t="shared" si="20"/>
        <v>1</v>
      </c>
      <c r="W75" s="104" t="s">
        <v>16</v>
      </c>
      <c r="X75" s="104">
        <f t="shared" si="12"/>
        <v>0.4</v>
      </c>
      <c r="Y75" s="104">
        <f t="shared" si="21"/>
        <v>0.4</v>
      </c>
      <c r="Z75" s="104" t="str">
        <f t="shared" si="22"/>
        <v/>
      </c>
      <c r="AA75" s="104" t="str">
        <f t="shared" si="22"/>
        <v/>
      </c>
      <c r="AB75" s="104" t="str">
        <f t="shared" si="13"/>
        <v/>
      </c>
      <c r="AC75" s="104" t="str">
        <f t="shared" si="13"/>
        <v/>
      </c>
      <c r="AD75" s="104" t="str">
        <f t="shared" si="14"/>
        <v/>
      </c>
      <c r="AE75" s="104" t="str">
        <f t="shared" si="14"/>
        <v/>
      </c>
      <c r="AF75" s="104" t="str">
        <f t="shared" si="14"/>
        <v/>
      </c>
      <c r="AG75" s="104" t="str">
        <f t="shared" si="14"/>
        <v/>
      </c>
      <c r="AH75" s="104" t="str">
        <f t="shared" si="15"/>
        <v/>
      </c>
      <c r="AI75" s="104"/>
      <c r="AJ75" s="104">
        <f t="shared" si="26"/>
        <v>2.2687534935718276E-3</v>
      </c>
      <c r="AK75" s="104">
        <f t="shared" si="17"/>
        <v>2.2687534935718276E-3</v>
      </c>
      <c r="AL75" s="104" t="str">
        <f t="shared" si="17"/>
        <v/>
      </c>
      <c r="AM75" s="104" t="str">
        <f t="shared" si="17"/>
        <v/>
      </c>
      <c r="AN75" s="104" t="str">
        <f t="shared" si="17"/>
        <v/>
      </c>
      <c r="AO75" s="104" t="str">
        <f t="shared" si="18"/>
        <v/>
      </c>
      <c r="AP75" s="104" t="str">
        <f t="shared" si="18"/>
        <v/>
      </c>
      <c r="AQ75" s="104" t="str">
        <f t="shared" si="18"/>
        <v/>
      </c>
      <c r="AR75" s="104" t="str">
        <f t="shared" si="18"/>
        <v/>
      </c>
      <c r="AS75" s="104" t="str">
        <f t="shared" si="19"/>
        <v/>
      </c>
      <c r="AT75" s="104" t="str">
        <f t="shared" si="19"/>
        <v/>
      </c>
      <c r="AU75" s="104"/>
      <c r="AV75" s="105"/>
      <c r="AW75" s="105"/>
      <c r="AX75" s="105"/>
      <c r="AY75" s="105"/>
      <c r="AZ75" s="105"/>
      <c r="BA75" s="106"/>
      <c r="BB75" s="104"/>
      <c r="BC75" s="105"/>
      <c r="BD75" s="104"/>
      <c r="BE75" s="107"/>
      <c r="BF75" s="105"/>
      <c r="BG75" s="105"/>
      <c r="BH75" s="105"/>
      <c r="BI75" s="105"/>
      <c r="BJ75" s="67">
        <v>212</v>
      </c>
      <c r="BK75" s="108">
        <v>824.39099999999996</v>
      </c>
      <c r="BL75" s="109">
        <v>42.777218329999997</v>
      </c>
      <c r="BM75" s="109">
        <v>-82.037370490000001</v>
      </c>
      <c r="BN75" s="110" t="s">
        <v>7189</v>
      </c>
      <c r="BO75" s="106">
        <v>273.10000000000002</v>
      </c>
      <c r="BP75" s="105" t="s">
        <v>3290</v>
      </c>
      <c r="BQ75" s="105" t="s">
        <v>5683</v>
      </c>
      <c r="BR75" s="110"/>
      <c r="BS75" s="110">
        <v>11</v>
      </c>
      <c r="BT75" s="111" t="s">
        <v>7467</v>
      </c>
      <c r="BU75" s="110">
        <v>12</v>
      </c>
      <c r="BV75" s="110">
        <v>11</v>
      </c>
      <c r="BW75" s="105" t="s">
        <v>7784</v>
      </c>
      <c r="BX75" s="104">
        <v>5.56</v>
      </c>
      <c r="BY75" s="105"/>
      <c r="BZ75" s="106">
        <f t="shared" si="23"/>
        <v>0.4</v>
      </c>
      <c r="CA75" s="104" t="str">
        <f t="shared" si="24"/>
        <v>Matched</v>
      </c>
      <c r="CB75" s="104">
        <f t="shared" si="25"/>
        <v>2.2687534935718276E-3</v>
      </c>
      <c r="CC75" s="105"/>
      <c r="CD75" s="105"/>
      <c r="CE75" s="105"/>
      <c r="CF75" s="105"/>
    </row>
    <row r="76" spans="1:84" hidden="1" x14ac:dyDescent="0.35">
      <c r="A76" s="67">
        <v>213</v>
      </c>
      <c r="B76" s="67">
        <v>824.57799999999997</v>
      </c>
      <c r="C76" s="67" t="s">
        <v>7466</v>
      </c>
      <c r="D76" s="67" t="s">
        <v>3290</v>
      </c>
      <c r="E76" s="67" t="s">
        <v>5677</v>
      </c>
      <c r="F76" s="102">
        <v>10</v>
      </c>
      <c r="G76" s="102">
        <v>11</v>
      </c>
      <c r="H76" s="102">
        <v>8</v>
      </c>
      <c r="I76" s="102"/>
      <c r="J76" s="67"/>
      <c r="K76" s="67" t="s">
        <v>5859</v>
      </c>
      <c r="L76" s="67" t="s">
        <v>3833</v>
      </c>
      <c r="M76" s="67" t="s">
        <v>3293</v>
      </c>
      <c r="N76" s="67"/>
      <c r="O76" s="67"/>
      <c r="P76" s="67">
        <v>9.6300000000000008</v>
      </c>
      <c r="Q76" s="67">
        <v>9.6300000000000008</v>
      </c>
      <c r="R76" s="103">
        <v>1E-3</v>
      </c>
      <c r="S76" s="103">
        <v>3.0000000000000001E-3</v>
      </c>
      <c r="T76" s="67">
        <v>0.72799999999999998</v>
      </c>
      <c r="U76" s="67">
        <v>5.56</v>
      </c>
      <c r="V76" s="104" t="b">
        <f t="shared" si="20"/>
        <v>1</v>
      </c>
      <c r="W76" s="104" t="s">
        <v>16</v>
      </c>
      <c r="X76" s="104">
        <f t="shared" si="12"/>
        <v>0.3</v>
      </c>
      <c r="Y76" s="104">
        <f t="shared" si="21"/>
        <v>0.3</v>
      </c>
      <c r="Z76" s="104" t="str">
        <f t="shared" si="22"/>
        <v/>
      </c>
      <c r="AA76" s="104" t="str">
        <f t="shared" si="22"/>
        <v/>
      </c>
      <c r="AB76" s="104" t="str">
        <f t="shared" si="13"/>
        <v/>
      </c>
      <c r="AC76" s="104" t="str">
        <f t="shared" si="13"/>
        <v/>
      </c>
      <c r="AD76" s="104" t="str">
        <f t="shared" si="14"/>
        <v/>
      </c>
      <c r="AE76" s="104" t="str">
        <f t="shared" si="14"/>
        <v/>
      </c>
      <c r="AF76" s="104" t="str">
        <f t="shared" si="14"/>
        <v/>
      </c>
      <c r="AG76" s="104" t="str">
        <f t="shared" si="14"/>
        <v/>
      </c>
      <c r="AH76" s="104" t="str">
        <f t="shared" si="15"/>
        <v/>
      </c>
      <c r="AI76" s="104"/>
      <c r="AJ76" s="104">
        <f t="shared" si="26"/>
        <v>1.7015651201788709E-3</v>
      </c>
      <c r="AK76" s="104">
        <f t="shared" si="17"/>
        <v>1.7015651201788709E-3</v>
      </c>
      <c r="AL76" s="104" t="str">
        <f t="shared" si="17"/>
        <v/>
      </c>
      <c r="AM76" s="104" t="str">
        <f t="shared" si="17"/>
        <v/>
      </c>
      <c r="AN76" s="104" t="str">
        <f t="shared" si="17"/>
        <v/>
      </c>
      <c r="AO76" s="104" t="str">
        <f t="shared" si="18"/>
        <v/>
      </c>
      <c r="AP76" s="104" t="str">
        <f t="shared" si="18"/>
        <v/>
      </c>
      <c r="AQ76" s="104" t="str">
        <f t="shared" si="18"/>
        <v/>
      </c>
      <c r="AR76" s="104" t="str">
        <f t="shared" si="18"/>
        <v/>
      </c>
      <c r="AS76" s="104" t="str">
        <f t="shared" si="19"/>
        <v/>
      </c>
      <c r="AT76" s="104" t="str">
        <f t="shared" si="19"/>
        <v/>
      </c>
      <c r="AU76" s="104"/>
      <c r="AV76" s="105"/>
      <c r="AW76" s="105"/>
      <c r="AX76" s="105"/>
      <c r="AY76" s="105"/>
      <c r="AZ76" s="105"/>
      <c r="BA76" s="106"/>
      <c r="BB76" s="104"/>
      <c r="BC76" s="105"/>
      <c r="BD76" s="104"/>
      <c r="BE76" s="107"/>
      <c r="BF76" s="105"/>
      <c r="BG76" s="105"/>
      <c r="BH76" s="105"/>
      <c r="BI76" s="105"/>
      <c r="BJ76" s="67">
        <v>213</v>
      </c>
      <c r="BK76" s="108">
        <v>824.57799999999997</v>
      </c>
      <c r="BL76" s="109">
        <v>42.777216629999998</v>
      </c>
      <c r="BM76" s="109">
        <v>-82.037370559999999</v>
      </c>
      <c r="BN76" s="110" t="s">
        <v>7189</v>
      </c>
      <c r="BO76" s="106">
        <v>273.10000000000002</v>
      </c>
      <c r="BP76" s="105" t="s">
        <v>3290</v>
      </c>
      <c r="BQ76" s="105" t="s">
        <v>5859</v>
      </c>
      <c r="BR76" s="110"/>
      <c r="BS76" s="110">
        <v>10</v>
      </c>
      <c r="BT76" s="111" t="s">
        <v>7484</v>
      </c>
      <c r="BU76" s="110">
        <v>11</v>
      </c>
      <c r="BV76" s="110">
        <v>8</v>
      </c>
      <c r="BW76" s="105" t="s">
        <v>7784</v>
      </c>
      <c r="BX76" s="104">
        <v>5.56</v>
      </c>
      <c r="BY76" s="105"/>
      <c r="BZ76" s="106">
        <f t="shared" si="23"/>
        <v>0.3</v>
      </c>
      <c r="CA76" s="104" t="str">
        <f t="shared" si="24"/>
        <v>Matched</v>
      </c>
      <c r="CB76" s="104">
        <f t="shared" si="25"/>
        <v>1.7015651201788709E-3</v>
      </c>
      <c r="CC76" s="105"/>
      <c r="CD76" s="105"/>
      <c r="CE76" s="105"/>
      <c r="CF76" s="105"/>
    </row>
    <row r="77" spans="1:84" hidden="1" x14ac:dyDescent="0.35">
      <c r="A77" s="67">
        <v>214</v>
      </c>
      <c r="B77" s="67">
        <v>824.64599999999996</v>
      </c>
      <c r="C77" s="67" t="s">
        <v>7467</v>
      </c>
      <c r="D77" s="67" t="s">
        <v>3290</v>
      </c>
      <c r="E77" s="67" t="s">
        <v>5677</v>
      </c>
      <c r="F77" s="102">
        <v>10</v>
      </c>
      <c r="G77" s="102">
        <v>8</v>
      </c>
      <c r="H77" s="102">
        <v>12</v>
      </c>
      <c r="I77" s="102"/>
      <c r="J77" s="67"/>
      <c r="K77" s="67" t="s">
        <v>5683</v>
      </c>
      <c r="L77" s="67" t="s">
        <v>3834</v>
      </c>
      <c r="M77" s="67" t="s">
        <v>3293</v>
      </c>
      <c r="N77" s="67"/>
      <c r="O77" s="67"/>
      <c r="P77" s="67">
        <v>10.48</v>
      </c>
      <c r="Q77" s="67">
        <v>10.48</v>
      </c>
      <c r="R77" s="103">
        <v>1.0999999999999999E-2</v>
      </c>
      <c r="S77" s="103">
        <v>1.7999999999999999E-2</v>
      </c>
      <c r="T77" s="67">
        <v>0.72899999999999998</v>
      </c>
      <c r="U77" s="67">
        <v>5.56</v>
      </c>
      <c r="V77" s="104" t="b">
        <f t="shared" si="20"/>
        <v>1</v>
      </c>
      <c r="W77" s="104" t="s">
        <v>16</v>
      </c>
      <c r="X77" s="104">
        <f t="shared" si="12"/>
        <v>1.7999999999999998</v>
      </c>
      <c r="Y77" s="104">
        <f t="shared" si="21"/>
        <v>1.7999999999999998</v>
      </c>
      <c r="Z77" s="104" t="str">
        <f t="shared" si="22"/>
        <v/>
      </c>
      <c r="AA77" s="104" t="str">
        <f t="shared" si="22"/>
        <v/>
      </c>
      <c r="AB77" s="104" t="str">
        <f t="shared" si="13"/>
        <v/>
      </c>
      <c r="AC77" s="104" t="str">
        <f t="shared" si="13"/>
        <v/>
      </c>
      <c r="AD77" s="104" t="str">
        <f t="shared" si="14"/>
        <v/>
      </c>
      <c r="AE77" s="104" t="str">
        <f t="shared" si="14"/>
        <v/>
      </c>
      <c r="AF77" s="104" t="str">
        <f t="shared" si="14"/>
        <v/>
      </c>
      <c r="AG77" s="104" t="str">
        <f t="shared" si="14"/>
        <v/>
      </c>
      <c r="AH77" s="104" t="str">
        <f t="shared" si="15"/>
        <v/>
      </c>
      <c r="AI77" s="104"/>
      <c r="AJ77" s="104">
        <f t="shared" si="26"/>
        <v>1.0209390721073224E-2</v>
      </c>
      <c r="AK77" s="104">
        <f t="shared" si="17"/>
        <v>1.0209390721073224E-2</v>
      </c>
      <c r="AL77" s="104" t="str">
        <f t="shared" si="17"/>
        <v/>
      </c>
      <c r="AM77" s="104" t="str">
        <f t="shared" si="17"/>
        <v/>
      </c>
      <c r="AN77" s="104" t="str">
        <f t="shared" si="17"/>
        <v/>
      </c>
      <c r="AO77" s="104" t="str">
        <f t="shared" si="18"/>
        <v/>
      </c>
      <c r="AP77" s="104" t="str">
        <f t="shared" si="18"/>
        <v/>
      </c>
      <c r="AQ77" s="104" t="str">
        <f t="shared" si="18"/>
        <v/>
      </c>
      <c r="AR77" s="104" t="str">
        <f t="shared" si="18"/>
        <v/>
      </c>
      <c r="AS77" s="104" t="str">
        <f t="shared" si="19"/>
        <v/>
      </c>
      <c r="AT77" s="104" t="str">
        <f t="shared" si="19"/>
        <v/>
      </c>
      <c r="AU77" s="104"/>
      <c r="AV77" s="105"/>
      <c r="AW77" s="105"/>
      <c r="AX77" s="105"/>
      <c r="AY77" s="105"/>
      <c r="AZ77" s="105"/>
      <c r="BA77" s="106"/>
      <c r="BB77" s="104"/>
      <c r="BC77" s="105"/>
      <c r="BD77" s="104"/>
      <c r="BE77" s="107"/>
      <c r="BF77" s="105"/>
      <c r="BG77" s="105"/>
      <c r="BH77" s="105"/>
      <c r="BI77" s="105"/>
      <c r="BJ77" s="67">
        <v>214</v>
      </c>
      <c r="BK77" s="108">
        <v>824.64599999999996</v>
      </c>
      <c r="BL77" s="109">
        <v>42.777216009999997</v>
      </c>
      <c r="BM77" s="109">
        <v>-82.037370589999995</v>
      </c>
      <c r="BN77" s="110" t="s">
        <v>7189</v>
      </c>
      <c r="BO77" s="106">
        <v>273.10000000000002</v>
      </c>
      <c r="BP77" s="105" t="s">
        <v>3290</v>
      </c>
      <c r="BQ77" s="105" t="s">
        <v>5683</v>
      </c>
      <c r="BR77" s="110"/>
      <c r="BS77" s="110">
        <v>10</v>
      </c>
      <c r="BT77" s="111" t="s">
        <v>7483</v>
      </c>
      <c r="BU77" s="110">
        <v>8</v>
      </c>
      <c r="BV77" s="110">
        <v>12</v>
      </c>
      <c r="BW77" s="105" t="s">
        <v>7784</v>
      </c>
      <c r="BX77" s="104">
        <v>5.56</v>
      </c>
      <c r="BY77" s="105"/>
      <c r="BZ77" s="106">
        <f t="shared" si="23"/>
        <v>1.7999999999999998</v>
      </c>
      <c r="CA77" s="104" t="str">
        <f t="shared" si="24"/>
        <v>Matched</v>
      </c>
      <c r="CB77" s="104">
        <f t="shared" si="25"/>
        <v>1.0209390721073224E-2</v>
      </c>
      <c r="CC77" s="105"/>
      <c r="CD77" s="105"/>
      <c r="CE77" s="105"/>
      <c r="CF77" s="105"/>
    </row>
    <row r="78" spans="1:84" hidden="1" x14ac:dyDescent="0.35">
      <c r="A78" s="67">
        <v>215</v>
      </c>
      <c r="B78" s="67">
        <v>825.68200000000002</v>
      </c>
      <c r="C78" s="67" t="s">
        <v>7468</v>
      </c>
      <c r="D78" s="67" t="s">
        <v>3290</v>
      </c>
      <c r="E78" s="67" t="s">
        <v>5677</v>
      </c>
      <c r="F78" s="102">
        <v>10</v>
      </c>
      <c r="G78" s="102">
        <v>8</v>
      </c>
      <c r="H78" s="102">
        <v>8</v>
      </c>
      <c r="I78" s="102"/>
      <c r="J78" s="67"/>
      <c r="K78" s="67" t="s">
        <v>5678</v>
      </c>
      <c r="L78" s="67" t="s">
        <v>3835</v>
      </c>
      <c r="M78" s="67" t="s">
        <v>3293</v>
      </c>
      <c r="N78" s="67"/>
      <c r="O78" s="67"/>
      <c r="P78" s="67">
        <v>10.42</v>
      </c>
      <c r="Q78" s="67">
        <v>10.42</v>
      </c>
      <c r="R78" s="103">
        <v>1.2999999999999999E-2</v>
      </c>
      <c r="S78" s="103">
        <v>2.7E-2</v>
      </c>
      <c r="T78" s="67">
        <v>0.64</v>
      </c>
      <c r="U78" s="67">
        <v>5.56</v>
      </c>
      <c r="V78" s="104" t="b">
        <f t="shared" si="20"/>
        <v>1</v>
      </c>
      <c r="W78" s="104" t="s">
        <v>16</v>
      </c>
      <c r="X78" s="104">
        <f t="shared" si="12"/>
        <v>2.7</v>
      </c>
      <c r="Y78" s="104">
        <f t="shared" si="21"/>
        <v>2.7</v>
      </c>
      <c r="Z78" s="104" t="str">
        <f t="shared" si="22"/>
        <v/>
      </c>
      <c r="AA78" s="104" t="str">
        <f t="shared" si="22"/>
        <v/>
      </c>
      <c r="AB78" s="104" t="str">
        <f t="shared" si="13"/>
        <v/>
      </c>
      <c r="AC78" s="104" t="str">
        <f t="shared" si="13"/>
        <v/>
      </c>
      <c r="AD78" s="104" t="str">
        <f t="shared" si="14"/>
        <v/>
      </c>
      <c r="AE78" s="104" t="str">
        <f t="shared" si="14"/>
        <v/>
      </c>
      <c r="AF78" s="104" t="str">
        <f t="shared" si="14"/>
        <v/>
      </c>
      <c r="AG78" s="104" t="str">
        <f t="shared" si="14"/>
        <v/>
      </c>
      <c r="AH78" s="104" t="str">
        <f t="shared" si="15"/>
        <v/>
      </c>
      <c r="AI78" s="104"/>
      <c r="AJ78" s="104">
        <f t="shared" si="26"/>
        <v>1.5314086081609838E-2</v>
      </c>
      <c r="AK78" s="104">
        <f t="shared" si="17"/>
        <v>1.5314086081609838E-2</v>
      </c>
      <c r="AL78" s="104" t="str">
        <f t="shared" si="17"/>
        <v/>
      </c>
      <c r="AM78" s="104" t="str">
        <f t="shared" si="17"/>
        <v/>
      </c>
      <c r="AN78" s="104" t="str">
        <f t="shared" si="17"/>
        <v/>
      </c>
      <c r="AO78" s="104" t="str">
        <f t="shared" si="18"/>
        <v/>
      </c>
      <c r="AP78" s="104" t="str">
        <f t="shared" si="18"/>
        <v/>
      </c>
      <c r="AQ78" s="104" t="str">
        <f t="shared" si="18"/>
        <v/>
      </c>
      <c r="AR78" s="104" t="str">
        <f t="shared" si="18"/>
        <v/>
      </c>
      <c r="AS78" s="104" t="str">
        <f t="shared" si="19"/>
        <v/>
      </c>
      <c r="AT78" s="104" t="str">
        <f t="shared" si="19"/>
        <v/>
      </c>
      <c r="AU78" s="104"/>
      <c r="AV78" s="105"/>
      <c r="AW78" s="105"/>
      <c r="AX78" s="105"/>
      <c r="AY78" s="105"/>
      <c r="AZ78" s="105"/>
      <c r="BA78" s="106"/>
      <c r="BB78" s="104"/>
      <c r="BC78" s="105"/>
      <c r="BD78" s="104"/>
      <c r="BE78" s="107"/>
      <c r="BF78" s="105"/>
      <c r="BG78" s="105"/>
      <c r="BH78" s="105"/>
      <c r="BI78" s="105"/>
      <c r="BJ78" s="67">
        <v>215</v>
      </c>
      <c r="BK78" s="108">
        <v>825.68200000000002</v>
      </c>
      <c r="BL78" s="109">
        <v>42.777206640000003</v>
      </c>
      <c r="BM78" s="109">
        <v>-82.037370980000006</v>
      </c>
      <c r="BN78" s="110" t="s">
        <v>7189</v>
      </c>
      <c r="BO78" s="106">
        <v>273.10000000000002</v>
      </c>
      <c r="BP78" s="105" t="s">
        <v>3290</v>
      </c>
      <c r="BQ78" s="105" t="s">
        <v>5678</v>
      </c>
      <c r="BR78" s="110"/>
      <c r="BS78" s="110">
        <v>10</v>
      </c>
      <c r="BT78" s="111" t="s">
        <v>7467</v>
      </c>
      <c r="BU78" s="110">
        <v>8</v>
      </c>
      <c r="BV78" s="110">
        <v>8</v>
      </c>
      <c r="BW78" s="105" t="s">
        <v>7784</v>
      </c>
      <c r="BX78" s="104">
        <v>5.56</v>
      </c>
      <c r="BY78" s="105"/>
      <c r="BZ78" s="106">
        <f t="shared" si="23"/>
        <v>2.7</v>
      </c>
      <c r="CA78" s="104" t="str">
        <f t="shared" si="24"/>
        <v>Matched</v>
      </c>
      <c r="CB78" s="104">
        <f t="shared" si="25"/>
        <v>1.5314086081609838E-2</v>
      </c>
      <c r="CC78" s="105"/>
      <c r="CD78" s="105"/>
      <c r="CE78" s="105"/>
      <c r="CF78" s="105"/>
    </row>
    <row r="79" spans="1:84" hidden="1" x14ac:dyDescent="0.35">
      <c r="A79" s="67">
        <v>216</v>
      </c>
      <c r="B79" s="67">
        <v>825.82500000000005</v>
      </c>
      <c r="C79" s="67" t="s">
        <v>7469</v>
      </c>
      <c r="D79" s="67" t="s">
        <v>3290</v>
      </c>
      <c r="E79" s="67" t="s">
        <v>5677</v>
      </c>
      <c r="F79" s="102">
        <v>10</v>
      </c>
      <c r="G79" s="102">
        <v>10</v>
      </c>
      <c r="H79" s="102">
        <v>8</v>
      </c>
      <c r="I79" s="102"/>
      <c r="J79" s="67"/>
      <c r="K79" s="67" t="s">
        <v>5678</v>
      </c>
      <c r="L79" s="67" t="s">
        <v>3836</v>
      </c>
      <c r="M79" s="67" t="s">
        <v>3293</v>
      </c>
      <c r="N79" s="67"/>
      <c r="O79" s="67"/>
      <c r="P79" s="67">
        <v>10.210000000000001</v>
      </c>
      <c r="Q79" s="67">
        <v>10.210000000000001</v>
      </c>
      <c r="R79" s="103">
        <v>6.0000000000000001E-3</v>
      </c>
      <c r="S79" s="103">
        <v>0.01</v>
      </c>
      <c r="T79" s="67">
        <v>0.69099999999999995</v>
      </c>
      <c r="U79" s="67">
        <v>5.56</v>
      </c>
      <c r="V79" s="104" t="b">
        <f t="shared" si="20"/>
        <v>1</v>
      </c>
      <c r="W79" s="104" t="s">
        <v>16</v>
      </c>
      <c r="X79" s="104">
        <f t="shared" si="12"/>
        <v>1</v>
      </c>
      <c r="Y79" s="104">
        <f t="shared" si="21"/>
        <v>1</v>
      </c>
      <c r="Z79" s="104" t="str">
        <f t="shared" si="22"/>
        <v/>
      </c>
      <c r="AA79" s="104" t="str">
        <f t="shared" si="22"/>
        <v/>
      </c>
      <c r="AB79" s="104" t="str">
        <f t="shared" si="13"/>
        <v/>
      </c>
      <c r="AC79" s="104" t="str">
        <f t="shared" si="13"/>
        <v/>
      </c>
      <c r="AD79" s="104" t="str">
        <f t="shared" si="14"/>
        <v/>
      </c>
      <c r="AE79" s="104" t="str">
        <f t="shared" si="14"/>
        <v/>
      </c>
      <c r="AF79" s="104" t="str">
        <f t="shared" si="14"/>
        <v/>
      </c>
      <c r="AG79" s="104" t="str">
        <f t="shared" si="14"/>
        <v/>
      </c>
      <c r="AH79" s="104" t="str">
        <f t="shared" si="15"/>
        <v/>
      </c>
      <c r="AI79" s="104"/>
      <c r="AJ79" s="104">
        <f t="shared" si="26"/>
        <v>5.671883733929569E-3</v>
      </c>
      <c r="AK79" s="104">
        <f t="shared" si="17"/>
        <v>5.671883733929569E-3</v>
      </c>
      <c r="AL79" s="104" t="str">
        <f t="shared" si="17"/>
        <v/>
      </c>
      <c r="AM79" s="104" t="str">
        <f t="shared" si="17"/>
        <v/>
      </c>
      <c r="AN79" s="104" t="str">
        <f t="shared" si="17"/>
        <v/>
      </c>
      <c r="AO79" s="104" t="str">
        <f t="shared" si="18"/>
        <v/>
      </c>
      <c r="AP79" s="104" t="str">
        <f t="shared" si="18"/>
        <v/>
      </c>
      <c r="AQ79" s="104" t="str">
        <f t="shared" si="18"/>
        <v/>
      </c>
      <c r="AR79" s="104" t="str">
        <f t="shared" si="18"/>
        <v/>
      </c>
      <c r="AS79" s="104" t="str">
        <f t="shared" si="19"/>
        <v/>
      </c>
      <c r="AT79" s="104" t="str">
        <f t="shared" si="19"/>
        <v/>
      </c>
      <c r="AU79" s="104"/>
      <c r="AV79" s="105"/>
      <c r="AW79" s="105"/>
      <c r="AX79" s="105"/>
      <c r="AY79" s="105"/>
      <c r="AZ79" s="105"/>
      <c r="BA79" s="106"/>
      <c r="BB79" s="104"/>
      <c r="BC79" s="105"/>
      <c r="BD79" s="104"/>
      <c r="BE79" s="107"/>
      <c r="BF79" s="105"/>
      <c r="BG79" s="105"/>
      <c r="BH79" s="105"/>
      <c r="BI79" s="105"/>
      <c r="BJ79" s="67">
        <v>216</v>
      </c>
      <c r="BK79" s="108">
        <v>825.82500000000005</v>
      </c>
      <c r="BL79" s="109">
        <v>42.777205360000004</v>
      </c>
      <c r="BM79" s="109">
        <v>-82.037371030000003</v>
      </c>
      <c r="BN79" s="110" t="s">
        <v>7189</v>
      </c>
      <c r="BO79" s="106">
        <v>273.10000000000002</v>
      </c>
      <c r="BP79" s="105" t="s">
        <v>3290</v>
      </c>
      <c r="BQ79" s="105" t="s">
        <v>5678</v>
      </c>
      <c r="BR79" s="110"/>
      <c r="BS79" s="110">
        <v>10</v>
      </c>
      <c r="BT79" s="111" t="s">
        <v>7880</v>
      </c>
      <c r="BU79" s="110">
        <v>10</v>
      </c>
      <c r="BV79" s="110">
        <v>8</v>
      </c>
      <c r="BW79" s="105" t="s">
        <v>7784</v>
      </c>
      <c r="BX79" s="104">
        <v>5.56</v>
      </c>
      <c r="BY79" s="105"/>
      <c r="BZ79" s="106">
        <f t="shared" si="23"/>
        <v>1</v>
      </c>
      <c r="CA79" s="104" t="str">
        <f t="shared" si="24"/>
        <v>Matched</v>
      </c>
      <c r="CB79" s="104">
        <f t="shared" si="25"/>
        <v>5.671883733929569E-3</v>
      </c>
      <c r="CC79" s="105"/>
      <c r="CD79" s="105"/>
      <c r="CE79" s="105"/>
      <c r="CF79" s="105"/>
    </row>
    <row r="80" spans="1:84" hidden="1" x14ac:dyDescent="0.35">
      <c r="A80" s="67">
        <v>217</v>
      </c>
      <c r="B80" s="67">
        <v>826.029</v>
      </c>
      <c r="C80" s="67" t="s">
        <v>7468</v>
      </c>
      <c r="D80" s="67" t="s">
        <v>3290</v>
      </c>
      <c r="E80" s="67" t="s">
        <v>5677</v>
      </c>
      <c r="F80" s="102">
        <v>10</v>
      </c>
      <c r="G80" s="102">
        <v>8</v>
      </c>
      <c r="H80" s="102">
        <v>8</v>
      </c>
      <c r="I80" s="102"/>
      <c r="J80" s="67"/>
      <c r="K80" s="67" t="s">
        <v>5678</v>
      </c>
      <c r="L80" s="67" t="s">
        <v>3837</v>
      </c>
      <c r="M80" s="67" t="s">
        <v>3293</v>
      </c>
      <c r="N80" s="67"/>
      <c r="O80" s="67"/>
      <c r="P80" s="67">
        <v>10.130000000000001</v>
      </c>
      <c r="Q80" s="67">
        <v>10.130000000000001</v>
      </c>
      <c r="R80" s="103">
        <v>-1E-3</v>
      </c>
      <c r="S80" s="103">
        <v>-2E-3</v>
      </c>
      <c r="T80" s="67">
        <v>0.57699999999999996</v>
      </c>
      <c r="U80" s="67">
        <v>5.56</v>
      </c>
      <c r="V80" s="104" t="b">
        <f t="shared" si="20"/>
        <v>1</v>
      </c>
      <c r="W80" s="104" t="s">
        <v>16</v>
      </c>
      <c r="X80" s="104">
        <f t="shared" si="12"/>
        <v>-0.2</v>
      </c>
      <c r="Y80" s="104">
        <f t="shared" si="21"/>
        <v>-0.2</v>
      </c>
      <c r="Z80" s="104" t="str">
        <f t="shared" si="22"/>
        <v/>
      </c>
      <c r="AA80" s="104" t="str">
        <f t="shared" si="22"/>
        <v/>
      </c>
      <c r="AB80" s="104" t="str">
        <f t="shared" si="13"/>
        <v/>
      </c>
      <c r="AC80" s="104" t="str">
        <f t="shared" si="13"/>
        <v/>
      </c>
      <c r="AD80" s="104" t="str">
        <f t="shared" si="14"/>
        <v/>
      </c>
      <c r="AE80" s="104" t="str">
        <f t="shared" si="14"/>
        <v/>
      </c>
      <c r="AF80" s="104" t="str">
        <f t="shared" si="14"/>
        <v/>
      </c>
      <c r="AG80" s="104" t="str">
        <f t="shared" si="14"/>
        <v/>
      </c>
      <c r="AH80" s="104" t="str">
        <f t="shared" si="15"/>
        <v/>
      </c>
      <c r="AI80" s="104"/>
      <c r="AJ80" s="104">
        <f t="shared" si="26"/>
        <v>-1.1343767467859138E-3</v>
      </c>
      <c r="AK80" s="104">
        <f t="shared" si="17"/>
        <v>-1.1343767467859138E-3</v>
      </c>
      <c r="AL80" s="104" t="str">
        <f t="shared" si="17"/>
        <v/>
      </c>
      <c r="AM80" s="104" t="str">
        <f t="shared" si="17"/>
        <v/>
      </c>
      <c r="AN80" s="104" t="str">
        <f t="shared" si="17"/>
        <v/>
      </c>
      <c r="AO80" s="104" t="str">
        <f t="shared" si="18"/>
        <v/>
      </c>
      <c r="AP80" s="104" t="str">
        <f t="shared" si="18"/>
        <v/>
      </c>
      <c r="AQ80" s="104" t="str">
        <f t="shared" si="18"/>
        <v/>
      </c>
      <c r="AR80" s="104" t="str">
        <f t="shared" si="18"/>
        <v/>
      </c>
      <c r="AS80" s="104" t="str">
        <f t="shared" si="19"/>
        <v/>
      </c>
      <c r="AT80" s="104" t="str">
        <f t="shared" si="19"/>
        <v/>
      </c>
      <c r="AU80" s="104"/>
      <c r="AV80" s="105"/>
      <c r="AW80" s="105"/>
      <c r="AX80" s="105"/>
      <c r="AY80" s="105"/>
      <c r="AZ80" s="105"/>
      <c r="BA80" s="106"/>
      <c r="BB80" s="104"/>
      <c r="BC80" s="105"/>
      <c r="BD80" s="104"/>
      <c r="BE80" s="107"/>
      <c r="BF80" s="105"/>
      <c r="BG80" s="105"/>
      <c r="BH80" s="105"/>
      <c r="BI80" s="105"/>
      <c r="BJ80" s="67">
        <v>217</v>
      </c>
      <c r="BK80" s="108">
        <v>826.029</v>
      </c>
      <c r="BL80" s="109">
        <v>42.77720351</v>
      </c>
      <c r="BM80" s="109">
        <v>-82.037371109999995</v>
      </c>
      <c r="BN80" s="110" t="s">
        <v>7189</v>
      </c>
      <c r="BO80" s="106">
        <v>273.10000000000002</v>
      </c>
      <c r="BP80" s="105" t="s">
        <v>3290</v>
      </c>
      <c r="BQ80" s="105" t="s">
        <v>5678</v>
      </c>
      <c r="BR80" s="110"/>
      <c r="BS80" s="110">
        <v>10</v>
      </c>
      <c r="BT80" s="111" t="s">
        <v>7881</v>
      </c>
      <c r="BU80" s="110">
        <v>8</v>
      </c>
      <c r="BV80" s="110">
        <v>8</v>
      </c>
      <c r="BW80" s="105" t="s">
        <v>7784</v>
      </c>
      <c r="BX80" s="104">
        <v>5.56</v>
      </c>
      <c r="BY80" s="105"/>
      <c r="BZ80" s="106">
        <f t="shared" si="23"/>
        <v>-0.2</v>
      </c>
      <c r="CA80" s="104" t="str">
        <f t="shared" si="24"/>
        <v>Matched</v>
      </c>
      <c r="CB80" s="104">
        <f t="shared" si="25"/>
        <v>-1.1343767467859138E-3</v>
      </c>
      <c r="CC80" s="105"/>
      <c r="CD80" s="105"/>
      <c r="CE80" s="105"/>
      <c r="CF80" s="105"/>
    </row>
    <row r="81" spans="1:84" hidden="1" x14ac:dyDescent="0.35">
      <c r="A81" s="67">
        <v>218</v>
      </c>
      <c r="B81" s="67">
        <v>826.10699999999997</v>
      </c>
      <c r="C81" s="67" t="s">
        <v>7470</v>
      </c>
      <c r="D81" s="67" t="s">
        <v>3290</v>
      </c>
      <c r="E81" s="67" t="s">
        <v>5677</v>
      </c>
      <c r="F81" s="102">
        <v>11</v>
      </c>
      <c r="G81" s="102">
        <v>12</v>
      </c>
      <c r="H81" s="102">
        <v>8</v>
      </c>
      <c r="I81" s="102"/>
      <c r="J81" s="67"/>
      <c r="K81" s="67" t="s">
        <v>5678</v>
      </c>
      <c r="L81" s="67" t="s">
        <v>3838</v>
      </c>
      <c r="M81" s="67" t="s">
        <v>3293</v>
      </c>
      <c r="N81" s="67"/>
      <c r="O81" s="67"/>
      <c r="P81" s="67">
        <v>10.84</v>
      </c>
      <c r="Q81" s="67">
        <v>10.84</v>
      </c>
      <c r="R81" s="103">
        <v>1E-3</v>
      </c>
      <c r="S81" s="103">
        <v>3.0000000000000001E-3</v>
      </c>
      <c r="T81" s="67">
        <v>0.625</v>
      </c>
      <c r="U81" s="67">
        <v>5.56</v>
      </c>
      <c r="V81" s="104" t="b">
        <f t="shared" si="20"/>
        <v>1</v>
      </c>
      <c r="W81" s="104" t="s">
        <v>16</v>
      </c>
      <c r="X81" s="104">
        <f t="shared" si="12"/>
        <v>0.3</v>
      </c>
      <c r="Y81" s="104">
        <f t="shared" si="21"/>
        <v>0.3</v>
      </c>
      <c r="Z81" s="104" t="str">
        <f t="shared" si="22"/>
        <v/>
      </c>
      <c r="AA81" s="104" t="str">
        <f t="shared" si="22"/>
        <v/>
      </c>
      <c r="AB81" s="104" t="str">
        <f t="shared" si="13"/>
        <v/>
      </c>
      <c r="AC81" s="104" t="str">
        <f t="shared" si="13"/>
        <v/>
      </c>
      <c r="AD81" s="104" t="str">
        <f t="shared" si="14"/>
        <v/>
      </c>
      <c r="AE81" s="104" t="str">
        <f t="shared" si="14"/>
        <v/>
      </c>
      <c r="AF81" s="104" t="str">
        <f t="shared" si="14"/>
        <v/>
      </c>
      <c r="AG81" s="104" t="str">
        <f t="shared" si="14"/>
        <v/>
      </c>
      <c r="AH81" s="104" t="str">
        <f t="shared" si="15"/>
        <v/>
      </c>
      <c r="AI81" s="104"/>
      <c r="AJ81" s="104">
        <f t="shared" si="26"/>
        <v>1.7015651201788709E-3</v>
      </c>
      <c r="AK81" s="104">
        <f t="shared" si="17"/>
        <v>1.7015651201788709E-3</v>
      </c>
      <c r="AL81" s="104" t="str">
        <f t="shared" si="17"/>
        <v/>
      </c>
      <c r="AM81" s="104" t="str">
        <f t="shared" si="17"/>
        <v/>
      </c>
      <c r="AN81" s="104" t="str">
        <f t="shared" si="17"/>
        <v/>
      </c>
      <c r="AO81" s="104" t="str">
        <f t="shared" si="18"/>
        <v/>
      </c>
      <c r="AP81" s="104" t="str">
        <f t="shared" si="18"/>
        <v/>
      </c>
      <c r="AQ81" s="104" t="str">
        <f t="shared" si="18"/>
        <v/>
      </c>
      <c r="AR81" s="104" t="str">
        <f t="shared" si="18"/>
        <v/>
      </c>
      <c r="AS81" s="104" t="str">
        <f t="shared" si="19"/>
        <v/>
      </c>
      <c r="AT81" s="104" t="str">
        <f t="shared" si="19"/>
        <v/>
      </c>
      <c r="AU81" s="104"/>
      <c r="AV81" s="105"/>
      <c r="AW81" s="105"/>
      <c r="AX81" s="105"/>
      <c r="AY81" s="105"/>
      <c r="AZ81" s="105"/>
      <c r="BA81" s="106"/>
      <c r="BB81" s="104"/>
      <c r="BC81" s="105"/>
      <c r="BD81" s="104"/>
      <c r="BE81" s="107"/>
      <c r="BF81" s="105"/>
      <c r="BG81" s="105"/>
      <c r="BH81" s="105"/>
      <c r="BI81" s="105"/>
      <c r="BJ81" s="67">
        <v>218</v>
      </c>
      <c r="BK81" s="108">
        <v>826.10699999999997</v>
      </c>
      <c r="BL81" s="109">
        <v>42.77720283</v>
      </c>
      <c r="BM81" s="109">
        <v>-82.037371140000005</v>
      </c>
      <c r="BN81" s="110" t="s">
        <v>7189</v>
      </c>
      <c r="BO81" s="106">
        <v>273.10000000000002</v>
      </c>
      <c r="BP81" s="105" t="s">
        <v>3290</v>
      </c>
      <c r="BQ81" s="105" t="s">
        <v>5678</v>
      </c>
      <c r="BR81" s="110"/>
      <c r="BS81" s="110">
        <v>11</v>
      </c>
      <c r="BT81" s="111" t="s">
        <v>7486</v>
      </c>
      <c r="BU81" s="110">
        <v>12</v>
      </c>
      <c r="BV81" s="110">
        <v>8</v>
      </c>
      <c r="BW81" s="105" t="s">
        <v>7784</v>
      </c>
      <c r="BX81" s="104">
        <v>5.56</v>
      </c>
      <c r="BY81" s="105"/>
      <c r="BZ81" s="106">
        <f t="shared" si="23"/>
        <v>0.3</v>
      </c>
      <c r="CA81" s="104" t="str">
        <f t="shared" si="24"/>
        <v>Matched</v>
      </c>
      <c r="CB81" s="104">
        <f t="shared" si="25"/>
        <v>1.7015651201788709E-3</v>
      </c>
      <c r="CC81" s="105"/>
      <c r="CD81" s="105"/>
      <c r="CE81" s="105"/>
      <c r="CF81" s="105"/>
    </row>
    <row r="82" spans="1:84" hidden="1" x14ac:dyDescent="0.35">
      <c r="A82" s="67">
        <v>219</v>
      </c>
      <c r="B82" s="67">
        <v>826.42</v>
      </c>
      <c r="C82" s="67" t="s">
        <v>7471</v>
      </c>
      <c r="D82" s="67" t="s">
        <v>3290</v>
      </c>
      <c r="E82" s="67" t="s">
        <v>5677</v>
      </c>
      <c r="F82" s="102">
        <v>10</v>
      </c>
      <c r="G82" s="102">
        <v>9</v>
      </c>
      <c r="H82" s="102">
        <v>11</v>
      </c>
      <c r="I82" s="102"/>
      <c r="J82" s="67"/>
      <c r="K82" s="67" t="s">
        <v>5683</v>
      </c>
      <c r="L82" s="67" t="s">
        <v>3839</v>
      </c>
      <c r="M82" s="67" t="s">
        <v>3293</v>
      </c>
      <c r="N82" s="67"/>
      <c r="O82" s="67"/>
      <c r="P82" s="67">
        <v>10.1</v>
      </c>
      <c r="Q82" s="67">
        <v>10.1</v>
      </c>
      <c r="R82" s="103">
        <v>4.0000000000000001E-3</v>
      </c>
      <c r="S82" s="103">
        <v>8.0000000000000002E-3</v>
      </c>
      <c r="T82" s="67">
        <v>0.66300000000000003</v>
      </c>
      <c r="U82" s="67">
        <v>5.56</v>
      </c>
      <c r="V82" s="104" t="b">
        <f t="shared" si="20"/>
        <v>1</v>
      </c>
      <c r="W82" s="104" t="s">
        <v>16</v>
      </c>
      <c r="X82" s="104">
        <f t="shared" si="12"/>
        <v>0.8</v>
      </c>
      <c r="Y82" s="104">
        <f t="shared" si="21"/>
        <v>0.8</v>
      </c>
      <c r="Z82" s="104" t="str">
        <f t="shared" si="22"/>
        <v/>
      </c>
      <c r="AA82" s="104" t="str">
        <f t="shared" si="22"/>
        <v/>
      </c>
      <c r="AB82" s="104" t="str">
        <f t="shared" si="13"/>
        <v/>
      </c>
      <c r="AC82" s="104" t="str">
        <f t="shared" si="13"/>
        <v/>
      </c>
      <c r="AD82" s="104" t="str">
        <f t="shared" si="14"/>
        <v/>
      </c>
      <c r="AE82" s="104" t="str">
        <f t="shared" si="14"/>
        <v/>
      </c>
      <c r="AF82" s="104" t="str">
        <f t="shared" si="14"/>
        <v/>
      </c>
      <c r="AG82" s="104" t="str">
        <f t="shared" si="14"/>
        <v/>
      </c>
      <c r="AH82" s="104" t="str">
        <f t="shared" si="15"/>
        <v/>
      </c>
      <c r="AI82" s="104"/>
      <c r="AJ82" s="104">
        <f t="shared" si="26"/>
        <v>4.5375069871436552E-3</v>
      </c>
      <c r="AK82" s="104">
        <f t="shared" si="17"/>
        <v>4.5375069871436552E-3</v>
      </c>
      <c r="AL82" s="104" t="str">
        <f t="shared" si="17"/>
        <v/>
      </c>
      <c r="AM82" s="104" t="str">
        <f t="shared" si="17"/>
        <v/>
      </c>
      <c r="AN82" s="104" t="str">
        <f t="shared" si="17"/>
        <v/>
      </c>
      <c r="AO82" s="104" t="str">
        <f t="shared" si="18"/>
        <v/>
      </c>
      <c r="AP82" s="104" t="str">
        <f t="shared" si="18"/>
        <v/>
      </c>
      <c r="AQ82" s="104" t="str">
        <f t="shared" si="18"/>
        <v/>
      </c>
      <c r="AR82" s="104" t="str">
        <f t="shared" si="18"/>
        <v/>
      </c>
      <c r="AS82" s="104" t="str">
        <f t="shared" si="19"/>
        <v/>
      </c>
      <c r="AT82" s="104" t="str">
        <f t="shared" si="19"/>
        <v/>
      </c>
      <c r="AU82" s="104"/>
      <c r="AV82" s="105"/>
      <c r="AW82" s="105"/>
      <c r="AX82" s="105"/>
      <c r="AY82" s="105"/>
      <c r="AZ82" s="105"/>
      <c r="BA82" s="106"/>
      <c r="BB82" s="104"/>
      <c r="BC82" s="105"/>
      <c r="BD82" s="104"/>
      <c r="BE82" s="107"/>
      <c r="BF82" s="105"/>
      <c r="BG82" s="105"/>
      <c r="BH82" s="105"/>
      <c r="BI82" s="105"/>
      <c r="BJ82" s="67">
        <v>219</v>
      </c>
      <c r="BK82" s="108">
        <v>826.42</v>
      </c>
      <c r="BL82" s="109">
        <v>42.777199979999999</v>
      </c>
      <c r="BM82" s="109">
        <v>-82.037371250000007</v>
      </c>
      <c r="BN82" s="110" t="s">
        <v>7189</v>
      </c>
      <c r="BO82" s="106">
        <v>273.10000000000002</v>
      </c>
      <c r="BP82" s="105" t="s">
        <v>3290</v>
      </c>
      <c r="BQ82" s="105" t="s">
        <v>5683</v>
      </c>
      <c r="BR82" s="110"/>
      <c r="BS82" s="110">
        <v>10</v>
      </c>
      <c r="BT82" s="111" t="s">
        <v>7465</v>
      </c>
      <c r="BU82" s="110">
        <v>9</v>
      </c>
      <c r="BV82" s="110">
        <v>11</v>
      </c>
      <c r="BW82" s="105" t="s">
        <v>7784</v>
      </c>
      <c r="BX82" s="104">
        <v>5.56</v>
      </c>
      <c r="BY82" s="105"/>
      <c r="BZ82" s="106">
        <f t="shared" si="23"/>
        <v>0.8</v>
      </c>
      <c r="CA82" s="104" t="str">
        <f t="shared" si="24"/>
        <v>Matched</v>
      </c>
      <c r="CB82" s="104">
        <f t="shared" si="25"/>
        <v>4.5375069871436552E-3</v>
      </c>
      <c r="CC82" s="105"/>
      <c r="CD82" s="105"/>
      <c r="CE82" s="105"/>
      <c r="CF82" s="105"/>
    </row>
    <row r="83" spans="1:84" hidden="1" x14ac:dyDescent="0.35">
      <c r="A83" s="67">
        <v>220</v>
      </c>
      <c r="B83" s="67">
        <v>826.49699999999996</v>
      </c>
      <c r="C83" s="67" t="s">
        <v>7472</v>
      </c>
      <c r="D83" s="67" t="s">
        <v>3290</v>
      </c>
      <c r="E83" s="67" t="s">
        <v>5677</v>
      </c>
      <c r="F83" s="102">
        <v>11</v>
      </c>
      <c r="G83" s="102">
        <v>11</v>
      </c>
      <c r="H83" s="102">
        <v>9</v>
      </c>
      <c r="I83" s="102"/>
      <c r="J83" s="67"/>
      <c r="K83" s="67" t="s">
        <v>5678</v>
      </c>
      <c r="L83" s="67" t="s">
        <v>3840</v>
      </c>
      <c r="M83" s="67" t="s">
        <v>3293</v>
      </c>
      <c r="N83" s="67"/>
      <c r="O83" s="67"/>
      <c r="P83" s="67">
        <v>11.17</v>
      </c>
      <c r="Q83" s="67">
        <v>11.17</v>
      </c>
      <c r="R83" s="103">
        <v>3.0000000000000001E-3</v>
      </c>
      <c r="S83" s="103">
        <v>6.0000000000000001E-3</v>
      </c>
      <c r="T83" s="67">
        <v>0.76400000000000001</v>
      </c>
      <c r="U83" s="67">
        <v>5.56</v>
      </c>
      <c r="V83" s="104" t="b">
        <f t="shared" si="20"/>
        <v>1</v>
      </c>
      <c r="W83" s="104" t="s">
        <v>16</v>
      </c>
      <c r="X83" s="104">
        <f t="shared" si="12"/>
        <v>0.6</v>
      </c>
      <c r="Y83" s="104">
        <f t="shared" si="21"/>
        <v>0.6</v>
      </c>
      <c r="Z83" s="104" t="str">
        <f t="shared" si="22"/>
        <v/>
      </c>
      <c r="AA83" s="104" t="str">
        <f t="shared" si="22"/>
        <v/>
      </c>
      <c r="AB83" s="104" t="str">
        <f t="shared" si="13"/>
        <v/>
      </c>
      <c r="AC83" s="104" t="str">
        <f t="shared" si="13"/>
        <v/>
      </c>
      <c r="AD83" s="104" t="str">
        <f t="shared" si="14"/>
        <v/>
      </c>
      <c r="AE83" s="104" t="str">
        <f t="shared" si="14"/>
        <v/>
      </c>
      <c r="AF83" s="104" t="str">
        <f t="shared" si="14"/>
        <v/>
      </c>
      <c r="AG83" s="104" t="str">
        <f t="shared" si="14"/>
        <v/>
      </c>
      <c r="AH83" s="104" t="str">
        <f t="shared" si="15"/>
        <v/>
      </c>
      <c r="AI83" s="104"/>
      <c r="AJ83" s="104">
        <f t="shared" si="26"/>
        <v>3.4031302403577418E-3</v>
      </c>
      <c r="AK83" s="104">
        <f t="shared" si="17"/>
        <v>3.4031302403577418E-3</v>
      </c>
      <c r="AL83" s="104" t="str">
        <f t="shared" si="17"/>
        <v/>
      </c>
      <c r="AM83" s="104" t="str">
        <f t="shared" si="17"/>
        <v/>
      </c>
      <c r="AN83" s="104" t="str">
        <f t="shared" si="17"/>
        <v/>
      </c>
      <c r="AO83" s="104" t="str">
        <f t="shared" si="18"/>
        <v/>
      </c>
      <c r="AP83" s="104" t="str">
        <f t="shared" si="18"/>
        <v/>
      </c>
      <c r="AQ83" s="104" t="str">
        <f t="shared" si="18"/>
        <v/>
      </c>
      <c r="AR83" s="104" t="str">
        <f t="shared" si="18"/>
        <v/>
      </c>
      <c r="AS83" s="104" t="str">
        <f t="shared" si="19"/>
        <v/>
      </c>
      <c r="AT83" s="104" t="str">
        <f t="shared" si="19"/>
        <v/>
      </c>
      <c r="AU83" s="104"/>
      <c r="AV83" s="105"/>
      <c r="AW83" s="105"/>
      <c r="AX83" s="105"/>
      <c r="AY83" s="105"/>
      <c r="AZ83" s="105"/>
      <c r="BA83" s="106"/>
      <c r="BB83" s="104"/>
      <c r="BC83" s="105"/>
      <c r="BD83" s="104"/>
      <c r="BE83" s="107"/>
      <c r="BF83" s="105"/>
      <c r="BG83" s="105"/>
      <c r="BH83" s="105"/>
      <c r="BI83" s="105"/>
      <c r="BJ83" s="67">
        <v>220</v>
      </c>
      <c r="BK83" s="108">
        <v>826.49699999999996</v>
      </c>
      <c r="BL83" s="109">
        <v>42.777199289999999</v>
      </c>
      <c r="BM83" s="109">
        <v>-82.037371280000002</v>
      </c>
      <c r="BN83" s="110" t="s">
        <v>7189</v>
      </c>
      <c r="BO83" s="106">
        <v>273.10000000000002</v>
      </c>
      <c r="BP83" s="105" t="s">
        <v>3290</v>
      </c>
      <c r="BQ83" s="105" t="s">
        <v>5678</v>
      </c>
      <c r="BR83" s="110"/>
      <c r="BS83" s="110">
        <v>11</v>
      </c>
      <c r="BT83" s="111" t="s">
        <v>7462</v>
      </c>
      <c r="BU83" s="110">
        <v>11</v>
      </c>
      <c r="BV83" s="110">
        <v>9</v>
      </c>
      <c r="BW83" s="105" t="s">
        <v>7784</v>
      </c>
      <c r="BX83" s="104">
        <v>5.56</v>
      </c>
      <c r="BY83" s="105"/>
      <c r="BZ83" s="106">
        <f t="shared" si="23"/>
        <v>0.6</v>
      </c>
      <c r="CA83" s="104" t="str">
        <f t="shared" si="24"/>
        <v>Matched</v>
      </c>
      <c r="CB83" s="104">
        <f t="shared" si="25"/>
        <v>3.4031302403577418E-3</v>
      </c>
      <c r="CC83" s="105"/>
      <c r="CD83" s="105"/>
      <c r="CE83" s="105"/>
      <c r="CF83" s="105"/>
    </row>
    <row r="84" spans="1:84" hidden="1" x14ac:dyDescent="0.35">
      <c r="A84" s="67">
        <v>221</v>
      </c>
      <c r="B84" s="67">
        <v>826.51099999999997</v>
      </c>
      <c r="C84" s="67" t="s">
        <v>7473</v>
      </c>
      <c r="D84" s="67" t="s">
        <v>3290</v>
      </c>
      <c r="E84" s="67" t="s">
        <v>5677</v>
      </c>
      <c r="F84" s="102">
        <v>10</v>
      </c>
      <c r="G84" s="102">
        <v>9</v>
      </c>
      <c r="H84" s="102">
        <v>11</v>
      </c>
      <c r="I84" s="102"/>
      <c r="J84" s="67"/>
      <c r="K84" s="67" t="s">
        <v>5876</v>
      </c>
      <c r="L84" s="67" t="s">
        <v>3841</v>
      </c>
      <c r="M84" s="67" t="s">
        <v>3293</v>
      </c>
      <c r="N84" s="67"/>
      <c r="O84" s="67"/>
      <c r="P84" s="67">
        <v>9.64</v>
      </c>
      <c r="Q84" s="67">
        <v>9.64</v>
      </c>
      <c r="R84" s="103">
        <v>8.0000000000000002E-3</v>
      </c>
      <c r="S84" s="103">
        <v>1.6E-2</v>
      </c>
      <c r="T84" s="67">
        <v>0.746</v>
      </c>
      <c r="U84" s="67">
        <v>5.56</v>
      </c>
      <c r="V84" s="104" t="b">
        <f t="shared" si="20"/>
        <v>1</v>
      </c>
      <c r="W84" s="104" t="s">
        <v>16</v>
      </c>
      <c r="X84" s="104">
        <f t="shared" si="12"/>
        <v>1.6</v>
      </c>
      <c r="Y84" s="104">
        <f t="shared" si="21"/>
        <v>1.6</v>
      </c>
      <c r="Z84" s="104" t="str">
        <f t="shared" si="22"/>
        <v/>
      </c>
      <c r="AA84" s="104" t="str">
        <f t="shared" si="22"/>
        <v/>
      </c>
      <c r="AB84" s="104" t="str">
        <f t="shared" si="13"/>
        <v/>
      </c>
      <c r="AC84" s="104" t="str">
        <f t="shared" si="13"/>
        <v/>
      </c>
      <c r="AD84" s="104" t="str">
        <f t="shared" si="14"/>
        <v/>
      </c>
      <c r="AE84" s="104" t="str">
        <f t="shared" si="14"/>
        <v/>
      </c>
      <c r="AF84" s="104" t="str">
        <f t="shared" si="14"/>
        <v/>
      </c>
      <c r="AG84" s="104" t="str">
        <f t="shared" si="14"/>
        <v/>
      </c>
      <c r="AH84" s="104" t="str">
        <f t="shared" si="15"/>
        <v/>
      </c>
      <c r="AI84" s="104"/>
      <c r="AJ84" s="104">
        <f t="shared" si="26"/>
        <v>9.0750139742873104E-3</v>
      </c>
      <c r="AK84" s="104">
        <f t="shared" si="17"/>
        <v>9.0750139742873104E-3</v>
      </c>
      <c r="AL84" s="104" t="str">
        <f t="shared" si="17"/>
        <v/>
      </c>
      <c r="AM84" s="104" t="str">
        <f t="shared" si="17"/>
        <v/>
      </c>
      <c r="AN84" s="104" t="str">
        <f t="shared" si="17"/>
        <v/>
      </c>
      <c r="AO84" s="104" t="str">
        <f t="shared" si="18"/>
        <v/>
      </c>
      <c r="AP84" s="104" t="str">
        <f t="shared" si="18"/>
        <v/>
      </c>
      <c r="AQ84" s="104" t="str">
        <f t="shared" si="18"/>
        <v/>
      </c>
      <c r="AR84" s="104" t="str">
        <f t="shared" si="18"/>
        <v/>
      </c>
      <c r="AS84" s="104" t="str">
        <f t="shared" si="19"/>
        <v/>
      </c>
      <c r="AT84" s="104" t="str">
        <f t="shared" si="19"/>
        <v/>
      </c>
      <c r="AU84" s="104"/>
      <c r="AV84" s="105"/>
      <c r="AW84" s="105"/>
      <c r="AX84" s="105"/>
      <c r="AY84" s="105"/>
      <c r="AZ84" s="105"/>
      <c r="BA84" s="106"/>
      <c r="BB84" s="104"/>
      <c r="BC84" s="105"/>
      <c r="BD84" s="104"/>
      <c r="BE84" s="107"/>
      <c r="BF84" s="105"/>
      <c r="BG84" s="105"/>
      <c r="BH84" s="105"/>
      <c r="BI84" s="105"/>
      <c r="BJ84" s="67">
        <v>221</v>
      </c>
      <c r="BK84" s="108">
        <v>826.51099999999997</v>
      </c>
      <c r="BL84" s="109">
        <v>42.777199160000002</v>
      </c>
      <c r="BM84" s="109">
        <v>-82.037371289999996</v>
      </c>
      <c r="BN84" s="110" t="s">
        <v>7189</v>
      </c>
      <c r="BO84" s="106">
        <v>273.10000000000002</v>
      </c>
      <c r="BP84" s="105" t="s">
        <v>3290</v>
      </c>
      <c r="BQ84" s="105" t="s">
        <v>5876</v>
      </c>
      <c r="BR84" s="110"/>
      <c r="BS84" s="110">
        <v>10</v>
      </c>
      <c r="BT84" s="111" t="s">
        <v>7471</v>
      </c>
      <c r="BU84" s="110">
        <v>9</v>
      </c>
      <c r="BV84" s="110">
        <v>11</v>
      </c>
      <c r="BW84" s="105" t="s">
        <v>7784</v>
      </c>
      <c r="BX84" s="104">
        <v>5.56</v>
      </c>
      <c r="BY84" s="105"/>
      <c r="BZ84" s="106">
        <f t="shared" si="23"/>
        <v>1.6</v>
      </c>
      <c r="CA84" s="104" t="str">
        <f t="shared" si="24"/>
        <v>Matched</v>
      </c>
      <c r="CB84" s="104">
        <f t="shared" si="25"/>
        <v>9.0750139742873104E-3</v>
      </c>
      <c r="CC84" s="105"/>
      <c r="CD84" s="105"/>
      <c r="CE84" s="105"/>
      <c r="CF84" s="105"/>
    </row>
    <row r="85" spans="1:84" hidden="1" x14ac:dyDescent="0.35">
      <c r="A85" s="67">
        <v>222</v>
      </c>
      <c r="B85" s="67">
        <v>826.59900000000005</v>
      </c>
      <c r="C85" s="67" t="s">
        <v>7413</v>
      </c>
      <c r="D85" s="67" t="s">
        <v>3290</v>
      </c>
      <c r="E85" s="67" t="s">
        <v>5677</v>
      </c>
      <c r="F85" s="102">
        <v>10</v>
      </c>
      <c r="G85" s="102">
        <v>6</v>
      </c>
      <c r="H85" s="102">
        <v>5</v>
      </c>
      <c r="I85" s="102"/>
      <c r="J85" s="67"/>
      <c r="K85" s="67" t="s">
        <v>5678</v>
      </c>
      <c r="L85" s="67" t="s">
        <v>3842</v>
      </c>
      <c r="M85" s="67" t="s">
        <v>3293</v>
      </c>
      <c r="N85" s="67"/>
      <c r="O85" s="67"/>
      <c r="P85" s="67">
        <v>10.49</v>
      </c>
      <c r="Q85" s="67">
        <v>10.49</v>
      </c>
      <c r="R85" s="103">
        <v>4.0000000000000001E-3</v>
      </c>
      <c r="S85" s="103">
        <v>8.9999999999999993E-3</v>
      </c>
      <c r="T85" s="67">
        <v>0.79600000000000004</v>
      </c>
      <c r="U85" s="67">
        <v>5.56</v>
      </c>
      <c r="V85" s="104" t="b">
        <f t="shared" si="20"/>
        <v>1</v>
      </c>
      <c r="W85" s="104" t="s">
        <v>16</v>
      </c>
      <c r="X85" s="104">
        <f t="shared" si="12"/>
        <v>0.89999999999999991</v>
      </c>
      <c r="Y85" s="104">
        <f t="shared" si="21"/>
        <v>0.89999999999999991</v>
      </c>
      <c r="Z85" s="104" t="str">
        <f t="shared" si="22"/>
        <v/>
      </c>
      <c r="AA85" s="104" t="str">
        <f t="shared" si="22"/>
        <v/>
      </c>
      <c r="AB85" s="104" t="str">
        <f t="shared" si="13"/>
        <v/>
      </c>
      <c r="AC85" s="104" t="str">
        <f t="shared" si="13"/>
        <v/>
      </c>
      <c r="AD85" s="104" t="str">
        <f t="shared" si="14"/>
        <v/>
      </c>
      <c r="AE85" s="104" t="str">
        <f t="shared" si="14"/>
        <v/>
      </c>
      <c r="AF85" s="104" t="str">
        <f t="shared" si="14"/>
        <v/>
      </c>
      <c r="AG85" s="104" t="str">
        <f t="shared" si="14"/>
        <v/>
      </c>
      <c r="AH85" s="104" t="str">
        <f t="shared" si="15"/>
        <v/>
      </c>
      <c r="AI85" s="104"/>
      <c r="AJ85" s="104">
        <f t="shared" si="26"/>
        <v>5.1046953605366121E-3</v>
      </c>
      <c r="AK85" s="104">
        <f t="shared" si="17"/>
        <v>5.1046953605366121E-3</v>
      </c>
      <c r="AL85" s="104" t="str">
        <f t="shared" si="17"/>
        <v/>
      </c>
      <c r="AM85" s="104" t="str">
        <f t="shared" si="17"/>
        <v/>
      </c>
      <c r="AN85" s="104" t="str">
        <f t="shared" si="17"/>
        <v/>
      </c>
      <c r="AO85" s="104" t="str">
        <f t="shared" si="18"/>
        <v/>
      </c>
      <c r="AP85" s="104" t="str">
        <f t="shared" si="18"/>
        <v/>
      </c>
      <c r="AQ85" s="104" t="str">
        <f t="shared" si="18"/>
        <v/>
      </c>
      <c r="AR85" s="104" t="str">
        <f t="shared" si="18"/>
        <v/>
      </c>
      <c r="AS85" s="104" t="str">
        <f t="shared" si="19"/>
        <v/>
      </c>
      <c r="AT85" s="104" t="str">
        <f t="shared" si="19"/>
        <v/>
      </c>
      <c r="AU85" s="104"/>
      <c r="AV85" s="105"/>
      <c r="AW85" s="105"/>
      <c r="AX85" s="105"/>
      <c r="AY85" s="105"/>
      <c r="AZ85" s="105"/>
      <c r="BA85" s="106"/>
      <c r="BB85" s="104"/>
      <c r="BC85" s="105"/>
      <c r="BD85" s="104"/>
      <c r="BE85" s="107"/>
      <c r="BF85" s="105"/>
      <c r="BG85" s="105"/>
      <c r="BH85" s="105"/>
      <c r="BI85" s="105"/>
      <c r="BJ85" s="67">
        <v>222</v>
      </c>
      <c r="BK85" s="108">
        <v>826.59900000000005</v>
      </c>
      <c r="BL85" s="109">
        <v>42.777198349999999</v>
      </c>
      <c r="BM85" s="109">
        <v>-82.037371320000005</v>
      </c>
      <c r="BN85" s="110" t="s">
        <v>7189</v>
      </c>
      <c r="BO85" s="106">
        <v>273.10000000000002</v>
      </c>
      <c r="BP85" s="105" t="s">
        <v>3290</v>
      </c>
      <c r="BQ85" s="105" t="s">
        <v>5678</v>
      </c>
      <c r="BR85" s="110"/>
      <c r="BS85" s="110">
        <v>10</v>
      </c>
      <c r="BT85" s="111" t="s">
        <v>7641</v>
      </c>
      <c r="BU85" s="110">
        <v>6</v>
      </c>
      <c r="BV85" s="110">
        <v>5</v>
      </c>
      <c r="BW85" s="105" t="s">
        <v>7784</v>
      </c>
      <c r="BX85" s="104">
        <v>5.56</v>
      </c>
      <c r="BY85" s="105"/>
      <c r="BZ85" s="106">
        <f t="shared" si="23"/>
        <v>0.89999999999999991</v>
      </c>
      <c r="CA85" s="104" t="str">
        <f t="shared" si="24"/>
        <v>Matched</v>
      </c>
      <c r="CB85" s="104">
        <f t="shared" si="25"/>
        <v>5.1046953605366121E-3</v>
      </c>
      <c r="CC85" s="105"/>
      <c r="CD85" s="105"/>
      <c r="CE85" s="105"/>
      <c r="CF85" s="105"/>
    </row>
    <row r="86" spans="1:84" hidden="1" x14ac:dyDescent="0.35">
      <c r="A86" s="67">
        <v>223</v>
      </c>
      <c r="B86" s="67">
        <v>826.67600000000004</v>
      </c>
      <c r="C86" s="67" t="s">
        <v>7473</v>
      </c>
      <c r="D86" s="67" t="s">
        <v>3290</v>
      </c>
      <c r="E86" s="67" t="s">
        <v>5677</v>
      </c>
      <c r="F86" s="102">
        <v>12</v>
      </c>
      <c r="G86" s="102">
        <v>9</v>
      </c>
      <c r="H86" s="102">
        <v>9</v>
      </c>
      <c r="I86" s="102"/>
      <c r="J86" s="67"/>
      <c r="K86" s="67" t="s">
        <v>5678</v>
      </c>
      <c r="L86" s="67" t="s">
        <v>3843</v>
      </c>
      <c r="M86" s="67" t="s">
        <v>3293</v>
      </c>
      <c r="N86" s="67"/>
      <c r="O86" s="67"/>
      <c r="P86" s="67">
        <v>12.19</v>
      </c>
      <c r="Q86" s="67">
        <v>12.19</v>
      </c>
      <c r="R86" s="103">
        <v>-1E-3</v>
      </c>
      <c r="S86" s="103">
        <v>-1E-3</v>
      </c>
      <c r="T86" s="67">
        <v>0.74299999999999999</v>
      </c>
      <c r="U86" s="67">
        <v>5.56</v>
      </c>
      <c r="V86" s="104" t="b">
        <f t="shared" si="20"/>
        <v>1</v>
      </c>
      <c r="W86" s="104" t="s">
        <v>16</v>
      </c>
      <c r="X86" s="104">
        <f t="shared" si="12"/>
        <v>-0.1</v>
      </c>
      <c r="Y86" s="104">
        <f t="shared" si="21"/>
        <v>-0.1</v>
      </c>
      <c r="Z86" s="104" t="str">
        <f t="shared" si="22"/>
        <v/>
      </c>
      <c r="AA86" s="104" t="str">
        <f t="shared" si="22"/>
        <v/>
      </c>
      <c r="AB86" s="104" t="str">
        <f t="shared" si="13"/>
        <v/>
      </c>
      <c r="AC86" s="104" t="str">
        <f t="shared" si="13"/>
        <v/>
      </c>
      <c r="AD86" s="104" t="str">
        <f t="shared" si="14"/>
        <v/>
      </c>
      <c r="AE86" s="104" t="str">
        <f t="shared" si="14"/>
        <v/>
      </c>
      <c r="AF86" s="104" t="str">
        <f t="shared" si="14"/>
        <v/>
      </c>
      <c r="AG86" s="104" t="str">
        <f t="shared" si="14"/>
        <v/>
      </c>
      <c r="AH86" s="104" t="str">
        <f t="shared" si="15"/>
        <v/>
      </c>
      <c r="AI86" s="104"/>
      <c r="AJ86" s="104">
        <f t="shared" si="26"/>
        <v>-5.671883733929569E-4</v>
      </c>
      <c r="AK86" s="104">
        <f t="shared" si="17"/>
        <v>-5.671883733929569E-4</v>
      </c>
      <c r="AL86" s="104" t="str">
        <f t="shared" si="17"/>
        <v/>
      </c>
      <c r="AM86" s="104" t="str">
        <f t="shared" si="17"/>
        <v/>
      </c>
      <c r="AN86" s="104" t="str">
        <f t="shared" si="17"/>
        <v/>
      </c>
      <c r="AO86" s="104" t="str">
        <f t="shared" si="18"/>
        <v/>
      </c>
      <c r="AP86" s="104" t="str">
        <f t="shared" si="18"/>
        <v/>
      </c>
      <c r="AQ86" s="104" t="str">
        <f t="shared" si="18"/>
        <v/>
      </c>
      <c r="AR86" s="104" t="str">
        <f t="shared" si="18"/>
        <v/>
      </c>
      <c r="AS86" s="104" t="str">
        <f t="shared" si="19"/>
        <v/>
      </c>
      <c r="AT86" s="104" t="str">
        <f t="shared" si="19"/>
        <v/>
      </c>
      <c r="AU86" s="104"/>
      <c r="AV86" s="105"/>
      <c r="AW86" s="105"/>
      <c r="AX86" s="105"/>
      <c r="AY86" s="105"/>
      <c r="AZ86" s="105"/>
      <c r="BA86" s="106"/>
      <c r="BB86" s="104"/>
      <c r="BC86" s="105"/>
      <c r="BD86" s="104"/>
      <c r="BE86" s="107"/>
      <c r="BF86" s="105"/>
      <c r="BG86" s="105"/>
      <c r="BH86" s="105"/>
      <c r="BI86" s="105"/>
      <c r="BJ86" s="67">
        <v>223</v>
      </c>
      <c r="BK86" s="108">
        <v>826.67600000000004</v>
      </c>
      <c r="BL86" s="109">
        <v>42.77719767</v>
      </c>
      <c r="BM86" s="109">
        <v>-82.037371350000001</v>
      </c>
      <c r="BN86" s="110" t="s">
        <v>7189</v>
      </c>
      <c r="BO86" s="106">
        <v>273.10000000000002</v>
      </c>
      <c r="BP86" s="105" t="s">
        <v>3290</v>
      </c>
      <c r="BQ86" s="105" t="s">
        <v>5678</v>
      </c>
      <c r="BR86" s="110"/>
      <c r="BS86" s="110">
        <v>12</v>
      </c>
      <c r="BT86" s="111" t="s">
        <v>7484</v>
      </c>
      <c r="BU86" s="110">
        <v>9</v>
      </c>
      <c r="BV86" s="110">
        <v>9</v>
      </c>
      <c r="BW86" s="105" t="s">
        <v>7784</v>
      </c>
      <c r="BX86" s="104">
        <v>5.56</v>
      </c>
      <c r="BY86" s="105"/>
      <c r="BZ86" s="106">
        <f t="shared" si="23"/>
        <v>-0.1</v>
      </c>
      <c r="CA86" s="104" t="str">
        <f t="shared" si="24"/>
        <v>Matched</v>
      </c>
      <c r="CB86" s="104">
        <f t="shared" si="25"/>
        <v>-5.671883733929569E-4</v>
      </c>
      <c r="CC86" s="105"/>
      <c r="CD86" s="105"/>
      <c r="CE86" s="105"/>
      <c r="CF86" s="105"/>
    </row>
    <row r="87" spans="1:84" hidden="1" x14ac:dyDescent="0.35">
      <c r="A87" s="67">
        <v>224</v>
      </c>
      <c r="B87" s="67">
        <v>826.822</v>
      </c>
      <c r="C87" s="67" t="s">
        <v>7474</v>
      </c>
      <c r="D87" s="67" t="s">
        <v>3290</v>
      </c>
      <c r="E87" s="67" t="s">
        <v>5677</v>
      </c>
      <c r="F87" s="102">
        <v>12</v>
      </c>
      <c r="G87" s="102">
        <v>9</v>
      </c>
      <c r="H87" s="102">
        <v>8</v>
      </c>
      <c r="I87" s="102"/>
      <c r="J87" s="67"/>
      <c r="K87" s="67" t="s">
        <v>5678</v>
      </c>
      <c r="L87" s="67" t="s">
        <v>3844</v>
      </c>
      <c r="M87" s="67" t="s">
        <v>3293</v>
      </c>
      <c r="N87" s="67"/>
      <c r="O87" s="67"/>
      <c r="P87" s="67">
        <v>11.57</v>
      </c>
      <c r="Q87" s="67">
        <v>11.57</v>
      </c>
      <c r="R87" s="103">
        <v>1E-3</v>
      </c>
      <c r="S87" s="103">
        <v>3.0000000000000001E-3</v>
      </c>
      <c r="T87" s="67">
        <v>0.65200000000000002</v>
      </c>
      <c r="U87" s="67">
        <v>5.56</v>
      </c>
      <c r="V87" s="104" t="b">
        <f t="shared" si="20"/>
        <v>1</v>
      </c>
      <c r="W87" s="104" t="s">
        <v>16</v>
      </c>
      <c r="X87" s="104">
        <f t="shared" si="12"/>
        <v>0.3</v>
      </c>
      <c r="Y87" s="104">
        <f t="shared" si="21"/>
        <v>0.3</v>
      </c>
      <c r="Z87" s="104" t="str">
        <f t="shared" si="22"/>
        <v/>
      </c>
      <c r="AA87" s="104" t="str">
        <f t="shared" si="22"/>
        <v/>
      </c>
      <c r="AB87" s="104" t="str">
        <f t="shared" si="13"/>
        <v/>
      </c>
      <c r="AC87" s="104" t="str">
        <f t="shared" si="13"/>
        <v/>
      </c>
      <c r="AD87" s="104" t="str">
        <f t="shared" si="14"/>
        <v/>
      </c>
      <c r="AE87" s="104" t="str">
        <f t="shared" si="14"/>
        <v/>
      </c>
      <c r="AF87" s="104" t="str">
        <f t="shared" si="14"/>
        <v/>
      </c>
      <c r="AG87" s="104" t="str">
        <f t="shared" si="14"/>
        <v/>
      </c>
      <c r="AH87" s="104" t="str">
        <f t="shared" si="15"/>
        <v/>
      </c>
      <c r="AI87" s="104"/>
      <c r="AJ87" s="104">
        <f t="shared" si="26"/>
        <v>1.7015651201788709E-3</v>
      </c>
      <c r="AK87" s="104">
        <f t="shared" si="17"/>
        <v>1.7015651201788709E-3</v>
      </c>
      <c r="AL87" s="104" t="str">
        <f t="shared" si="17"/>
        <v/>
      </c>
      <c r="AM87" s="104" t="str">
        <f t="shared" si="17"/>
        <v/>
      </c>
      <c r="AN87" s="104" t="str">
        <f t="shared" si="17"/>
        <v/>
      </c>
      <c r="AO87" s="104" t="str">
        <f t="shared" si="18"/>
        <v/>
      </c>
      <c r="AP87" s="104" t="str">
        <f t="shared" si="18"/>
        <v/>
      </c>
      <c r="AQ87" s="104" t="str">
        <f t="shared" si="18"/>
        <v/>
      </c>
      <c r="AR87" s="104" t="str">
        <f t="shared" si="18"/>
        <v/>
      </c>
      <c r="AS87" s="104" t="str">
        <f t="shared" si="19"/>
        <v/>
      </c>
      <c r="AT87" s="104" t="str">
        <f t="shared" si="19"/>
        <v/>
      </c>
      <c r="AU87" s="104"/>
      <c r="AV87" s="105"/>
      <c r="AW87" s="105"/>
      <c r="AX87" s="105"/>
      <c r="AY87" s="105"/>
      <c r="AZ87" s="105"/>
      <c r="BA87" s="106"/>
      <c r="BB87" s="104"/>
      <c r="BC87" s="105"/>
      <c r="BD87" s="104"/>
      <c r="BE87" s="107"/>
      <c r="BF87" s="105"/>
      <c r="BG87" s="105"/>
      <c r="BH87" s="105"/>
      <c r="BI87" s="105"/>
      <c r="BJ87" s="67">
        <v>224</v>
      </c>
      <c r="BK87" s="108">
        <v>826.822</v>
      </c>
      <c r="BL87" s="109">
        <v>42.777196349999997</v>
      </c>
      <c r="BM87" s="109">
        <v>-82.037371399999998</v>
      </c>
      <c r="BN87" s="110" t="s">
        <v>7189</v>
      </c>
      <c r="BO87" s="106">
        <v>273.10000000000002</v>
      </c>
      <c r="BP87" s="105" t="s">
        <v>3290</v>
      </c>
      <c r="BQ87" s="105" t="s">
        <v>5678</v>
      </c>
      <c r="BR87" s="110"/>
      <c r="BS87" s="110">
        <v>12</v>
      </c>
      <c r="BT87" s="111" t="s">
        <v>7641</v>
      </c>
      <c r="BU87" s="110">
        <v>9</v>
      </c>
      <c r="BV87" s="110">
        <v>8</v>
      </c>
      <c r="BW87" s="105" t="s">
        <v>7784</v>
      </c>
      <c r="BX87" s="104">
        <v>5.56</v>
      </c>
      <c r="BY87" s="105"/>
      <c r="BZ87" s="106">
        <f t="shared" si="23"/>
        <v>0.3</v>
      </c>
      <c r="CA87" s="104" t="str">
        <f t="shared" si="24"/>
        <v>Matched</v>
      </c>
      <c r="CB87" s="104">
        <f t="shared" si="25"/>
        <v>1.7015651201788709E-3</v>
      </c>
      <c r="CC87" s="105"/>
      <c r="CD87" s="105"/>
      <c r="CE87" s="105"/>
      <c r="CF87" s="105"/>
    </row>
    <row r="88" spans="1:84" hidden="1" x14ac:dyDescent="0.35">
      <c r="A88" s="67">
        <v>225</v>
      </c>
      <c r="B88" s="67">
        <v>827.17499999999995</v>
      </c>
      <c r="C88" s="67" t="s">
        <v>7475</v>
      </c>
      <c r="D88" s="67" t="s">
        <v>3290</v>
      </c>
      <c r="E88" s="67" t="s">
        <v>5677</v>
      </c>
      <c r="F88" s="102">
        <v>10</v>
      </c>
      <c r="G88" s="102">
        <v>10</v>
      </c>
      <c r="H88" s="102">
        <v>6</v>
      </c>
      <c r="I88" s="102"/>
      <c r="J88" s="67"/>
      <c r="K88" s="67" t="s">
        <v>5859</v>
      </c>
      <c r="L88" s="67" t="s">
        <v>3845</v>
      </c>
      <c r="M88" s="67" t="s">
        <v>3293</v>
      </c>
      <c r="N88" s="67"/>
      <c r="O88" s="67"/>
      <c r="P88" s="67">
        <v>9.68</v>
      </c>
      <c r="Q88" s="67">
        <v>9.68</v>
      </c>
      <c r="R88" s="103">
        <v>8.9999999999999993E-3</v>
      </c>
      <c r="S88" s="103">
        <v>2.1999999999999999E-2</v>
      </c>
      <c r="T88" s="67">
        <v>0.58499999999999996</v>
      </c>
      <c r="U88" s="67">
        <v>5.56</v>
      </c>
      <c r="V88" s="104" t="b">
        <f t="shared" si="20"/>
        <v>1</v>
      </c>
      <c r="W88" s="104" t="s">
        <v>16</v>
      </c>
      <c r="X88" s="104">
        <f t="shared" si="12"/>
        <v>2.1999999999999997</v>
      </c>
      <c r="Y88" s="104">
        <f t="shared" si="21"/>
        <v>2.1999999999999997</v>
      </c>
      <c r="Z88" s="104" t="str">
        <f t="shared" si="22"/>
        <v/>
      </c>
      <c r="AA88" s="104" t="str">
        <f t="shared" si="22"/>
        <v/>
      </c>
      <c r="AB88" s="104" t="str">
        <f t="shared" si="13"/>
        <v/>
      </c>
      <c r="AC88" s="104" t="str">
        <f t="shared" si="13"/>
        <v/>
      </c>
      <c r="AD88" s="104" t="str">
        <f t="shared" si="14"/>
        <v/>
      </c>
      <c r="AE88" s="104" t="str">
        <f t="shared" si="14"/>
        <v/>
      </c>
      <c r="AF88" s="104" t="str">
        <f t="shared" si="14"/>
        <v/>
      </c>
      <c r="AG88" s="104" t="str">
        <f t="shared" si="14"/>
        <v/>
      </c>
      <c r="AH88" s="104" t="str">
        <f t="shared" si="15"/>
        <v/>
      </c>
      <c r="AI88" s="104"/>
      <c r="AJ88" s="104">
        <f t="shared" si="26"/>
        <v>1.2478144214645052E-2</v>
      </c>
      <c r="AK88" s="104">
        <f t="shared" si="17"/>
        <v>1.2478144214645052E-2</v>
      </c>
      <c r="AL88" s="104" t="str">
        <f t="shared" si="17"/>
        <v/>
      </c>
      <c r="AM88" s="104" t="str">
        <f t="shared" si="17"/>
        <v/>
      </c>
      <c r="AN88" s="104" t="str">
        <f t="shared" si="17"/>
        <v/>
      </c>
      <c r="AO88" s="104" t="str">
        <f t="shared" si="18"/>
        <v/>
      </c>
      <c r="AP88" s="104" t="str">
        <f t="shared" si="18"/>
        <v/>
      </c>
      <c r="AQ88" s="104" t="str">
        <f t="shared" si="18"/>
        <v/>
      </c>
      <c r="AR88" s="104" t="str">
        <f t="shared" si="18"/>
        <v/>
      </c>
      <c r="AS88" s="104" t="str">
        <f t="shared" si="19"/>
        <v/>
      </c>
      <c r="AT88" s="104" t="str">
        <f t="shared" si="19"/>
        <v/>
      </c>
      <c r="AU88" s="104"/>
      <c r="AV88" s="105"/>
      <c r="AW88" s="105"/>
      <c r="AX88" s="105"/>
      <c r="AY88" s="105"/>
      <c r="AZ88" s="105"/>
      <c r="BA88" s="106"/>
      <c r="BB88" s="104"/>
      <c r="BC88" s="105"/>
      <c r="BD88" s="104"/>
      <c r="BE88" s="107"/>
      <c r="BF88" s="105"/>
      <c r="BG88" s="105"/>
      <c r="BH88" s="105"/>
      <c r="BI88" s="105"/>
      <c r="BJ88" s="67">
        <v>225</v>
      </c>
      <c r="BK88" s="108">
        <v>827.17499999999995</v>
      </c>
      <c r="BL88" s="109">
        <v>42.777193160000003</v>
      </c>
      <c r="BM88" s="109">
        <v>-82.037371530000001</v>
      </c>
      <c r="BN88" s="110" t="s">
        <v>7189</v>
      </c>
      <c r="BO88" s="106">
        <v>273.10000000000002</v>
      </c>
      <c r="BP88" s="105" t="s">
        <v>3290</v>
      </c>
      <c r="BQ88" s="105" t="s">
        <v>5859</v>
      </c>
      <c r="BR88" s="110"/>
      <c r="BS88" s="110">
        <v>10</v>
      </c>
      <c r="BT88" s="111" t="s">
        <v>7651</v>
      </c>
      <c r="BU88" s="110">
        <v>10</v>
      </c>
      <c r="BV88" s="110">
        <v>6</v>
      </c>
      <c r="BW88" s="105" t="s">
        <v>7784</v>
      </c>
      <c r="BX88" s="104">
        <v>5.56</v>
      </c>
      <c r="BY88" s="105"/>
      <c r="BZ88" s="106">
        <f t="shared" si="23"/>
        <v>2.1999999999999997</v>
      </c>
      <c r="CA88" s="104" t="str">
        <f t="shared" si="24"/>
        <v>Matched</v>
      </c>
      <c r="CB88" s="104">
        <f t="shared" si="25"/>
        <v>1.2478144214645052E-2</v>
      </c>
      <c r="CC88" s="105"/>
      <c r="CD88" s="105"/>
      <c r="CE88" s="105"/>
      <c r="CF88" s="105"/>
    </row>
    <row r="89" spans="1:84" hidden="1" x14ac:dyDescent="0.35">
      <c r="A89" s="67">
        <v>226</v>
      </c>
      <c r="B89" s="67">
        <v>827.697</v>
      </c>
      <c r="C89" s="67" t="s">
        <v>7464</v>
      </c>
      <c r="D89" s="67" t="s">
        <v>3290</v>
      </c>
      <c r="E89" s="67" t="s">
        <v>5677</v>
      </c>
      <c r="F89" s="102">
        <v>11</v>
      </c>
      <c r="G89" s="102">
        <v>11</v>
      </c>
      <c r="H89" s="102">
        <v>8</v>
      </c>
      <c r="I89" s="102"/>
      <c r="J89" s="67"/>
      <c r="K89" s="67" t="s">
        <v>5678</v>
      </c>
      <c r="L89" s="67" t="s">
        <v>3846</v>
      </c>
      <c r="M89" s="67" t="s">
        <v>3293</v>
      </c>
      <c r="N89" s="67"/>
      <c r="O89" s="67"/>
      <c r="P89" s="67">
        <v>11.01</v>
      </c>
      <c r="Q89" s="67">
        <v>11.01</v>
      </c>
      <c r="R89" s="103">
        <v>0</v>
      </c>
      <c r="S89" s="103">
        <v>0</v>
      </c>
      <c r="T89" s="67">
        <v>0.71799999999999997</v>
      </c>
      <c r="U89" s="67">
        <v>5.56</v>
      </c>
      <c r="V89" s="104" t="b">
        <f t="shared" si="20"/>
        <v>1</v>
      </c>
      <c r="W89" s="104" t="s">
        <v>16</v>
      </c>
      <c r="X89" s="104">
        <f t="shared" si="12"/>
        <v>0</v>
      </c>
      <c r="Y89" s="104">
        <f t="shared" si="21"/>
        <v>0</v>
      </c>
      <c r="Z89" s="104" t="str">
        <f t="shared" si="22"/>
        <v/>
      </c>
      <c r="AA89" s="104" t="str">
        <f t="shared" si="22"/>
        <v/>
      </c>
      <c r="AB89" s="104" t="str">
        <f t="shared" si="13"/>
        <v/>
      </c>
      <c r="AC89" s="104" t="str">
        <f t="shared" si="13"/>
        <v/>
      </c>
      <c r="AD89" s="104" t="str">
        <f t="shared" si="14"/>
        <v/>
      </c>
      <c r="AE89" s="104" t="str">
        <f t="shared" si="14"/>
        <v/>
      </c>
      <c r="AF89" s="104" t="str">
        <f t="shared" si="14"/>
        <v/>
      </c>
      <c r="AG89" s="104" t="str">
        <f t="shared" si="14"/>
        <v/>
      </c>
      <c r="AH89" s="104" t="str">
        <f t="shared" si="15"/>
        <v/>
      </c>
      <c r="AI89" s="104"/>
      <c r="AJ89" s="104">
        <f t="shared" si="26"/>
        <v>0</v>
      </c>
      <c r="AK89" s="104">
        <f t="shared" si="17"/>
        <v>0</v>
      </c>
      <c r="AL89" s="104" t="str">
        <f t="shared" si="17"/>
        <v/>
      </c>
      <c r="AM89" s="104" t="str">
        <f t="shared" si="17"/>
        <v/>
      </c>
      <c r="AN89" s="104" t="str">
        <f t="shared" si="17"/>
        <v/>
      </c>
      <c r="AO89" s="104" t="str">
        <f t="shared" si="18"/>
        <v/>
      </c>
      <c r="AP89" s="104" t="str">
        <f t="shared" si="18"/>
        <v/>
      </c>
      <c r="AQ89" s="104" t="str">
        <f t="shared" si="18"/>
        <v/>
      </c>
      <c r="AR89" s="104" t="str">
        <f t="shared" si="18"/>
        <v/>
      </c>
      <c r="AS89" s="104" t="str">
        <f t="shared" si="19"/>
        <v/>
      </c>
      <c r="AT89" s="104" t="str">
        <f t="shared" si="19"/>
        <v/>
      </c>
      <c r="AU89" s="104"/>
      <c r="AV89" s="105"/>
      <c r="AW89" s="105"/>
      <c r="AX89" s="105"/>
      <c r="AY89" s="105"/>
      <c r="AZ89" s="105"/>
      <c r="BA89" s="106"/>
      <c r="BB89" s="104"/>
      <c r="BC89" s="105"/>
      <c r="BD89" s="104"/>
      <c r="BE89" s="107"/>
      <c r="BF89" s="105"/>
      <c r="BG89" s="105"/>
      <c r="BH89" s="105"/>
      <c r="BI89" s="105"/>
      <c r="BJ89" s="67">
        <v>226</v>
      </c>
      <c r="BK89" s="108">
        <v>827.697</v>
      </c>
      <c r="BL89" s="109">
        <v>42.777188449999997</v>
      </c>
      <c r="BM89" s="109">
        <v>-82.037371719999996</v>
      </c>
      <c r="BN89" s="110" t="s">
        <v>7189</v>
      </c>
      <c r="BO89" s="106">
        <v>273.10000000000002</v>
      </c>
      <c r="BP89" s="105" t="s">
        <v>3290</v>
      </c>
      <c r="BQ89" s="105" t="s">
        <v>5678</v>
      </c>
      <c r="BR89" s="110"/>
      <c r="BS89" s="110">
        <v>11</v>
      </c>
      <c r="BT89" s="111" t="s">
        <v>7651</v>
      </c>
      <c r="BU89" s="110">
        <v>11</v>
      </c>
      <c r="BV89" s="110">
        <v>8</v>
      </c>
      <c r="BW89" s="105" t="s">
        <v>7784</v>
      </c>
      <c r="BX89" s="104">
        <v>5.56</v>
      </c>
      <c r="BY89" s="105"/>
      <c r="BZ89" s="106">
        <f t="shared" si="23"/>
        <v>0</v>
      </c>
      <c r="CA89" s="104" t="str">
        <f t="shared" si="24"/>
        <v>Matched</v>
      </c>
      <c r="CB89" s="104">
        <f t="shared" si="25"/>
        <v>0</v>
      </c>
      <c r="CC89" s="105"/>
      <c r="CD89" s="105"/>
      <c r="CE89" s="105"/>
      <c r="CF89" s="105"/>
    </row>
    <row r="90" spans="1:84" hidden="1" x14ac:dyDescent="0.35">
      <c r="A90" s="67">
        <v>227</v>
      </c>
      <c r="B90" s="67">
        <v>827.95699999999999</v>
      </c>
      <c r="C90" s="67" t="s">
        <v>7469</v>
      </c>
      <c r="D90" s="67" t="s">
        <v>3290</v>
      </c>
      <c r="E90" s="67" t="s">
        <v>5677</v>
      </c>
      <c r="F90" s="102">
        <v>10</v>
      </c>
      <c r="G90" s="102">
        <v>7</v>
      </c>
      <c r="H90" s="102">
        <v>9</v>
      </c>
      <c r="I90" s="102"/>
      <c r="J90" s="67"/>
      <c r="K90" s="67" t="s">
        <v>5678</v>
      </c>
      <c r="L90" s="67" t="s">
        <v>3847</v>
      </c>
      <c r="M90" s="67" t="s">
        <v>3293</v>
      </c>
      <c r="N90" s="67"/>
      <c r="O90" s="67"/>
      <c r="P90" s="67">
        <v>10.199999999999999</v>
      </c>
      <c r="Q90" s="67">
        <v>10.199999999999999</v>
      </c>
      <c r="R90" s="103">
        <v>8.0000000000000002E-3</v>
      </c>
      <c r="S90" s="103">
        <v>1.7000000000000001E-2</v>
      </c>
      <c r="T90" s="67">
        <v>0.72399999999999998</v>
      </c>
      <c r="U90" s="67">
        <v>5.56</v>
      </c>
      <c r="V90" s="104" t="b">
        <f t="shared" si="20"/>
        <v>1</v>
      </c>
      <c r="W90" s="104" t="s">
        <v>16</v>
      </c>
      <c r="X90" s="104">
        <f t="shared" si="12"/>
        <v>1.7000000000000002</v>
      </c>
      <c r="Y90" s="104">
        <f t="shared" si="21"/>
        <v>1.7000000000000002</v>
      </c>
      <c r="Z90" s="104" t="str">
        <f t="shared" si="22"/>
        <v/>
      </c>
      <c r="AA90" s="104" t="str">
        <f t="shared" si="22"/>
        <v/>
      </c>
      <c r="AB90" s="104" t="str">
        <f t="shared" si="13"/>
        <v/>
      </c>
      <c r="AC90" s="104" t="str">
        <f t="shared" si="13"/>
        <v/>
      </c>
      <c r="AD90" s="104" t="str">
        <f t="shared" si="14"/>
        <v/>
      </c>
      <c r="AE90" s="104" t="str">
        <f t="shared" si="14"/>
        <v/>
      </c>
      <c r="AF90" s="104" t="str">
        <f t="shared" si="14"/>
        <v/>
      </c>
      <c r="AG90" s="104" t="str">
        <f t="shared" si="14"/>
        <v/>
      </c>
      <c r="AH90" s="104" t="str">
        <f t="shared" si="15"/>
        <v/>
      </c>
      <c r="AI90" s="104"/>
      <c r="AJ90" s="104">
        <f t="shared" si="26"/>
        <v>9.642202347680269E-3</v>
      </c>
      <c r="AK90" s="104">
        <f t="shared" si="17"/>
        <v>9.642202347680269E-3</v>
      </c>
      <c r="AL90" s="104" t="str">
        <f t="shared" si="17"/>
        <v/>
      </c>
      <c r="AM90" s="104" t="str">
        <f t="shared" si="17"/>
        <v/>
      </c>
      <c r="AN90" s="104" t="str">
        <f t="shared" si="17"/>
        <v/>
      </c>
      <c r="AO90" s="104" t="str">
        <f t="shared" si="18"/>
        <v/>
      </c>
      <c r="AP90" s="104" t="str">
        <f t="shared" si="18"/>
        <v/>
      </c>
      <c r="AQ90" s="104" t="str">
        <f t="shared" si="18"/>
        <v/>
      </c>
      <c r="AR90" s="104" t="str">
        <f t="shared" si="18"/>
        <v/>
      </c>
      <c r="AS90" s="104" t="str">
        <f t="shared" si="19"/>
        <v/>
      </c>
      <c r="AT90" s="104" t="str">
        <f t="shared" si="19"/>
        <v/>
      </c>
      <c r="AU90" s="104"/>
      <c r="AV90" s="105"/>
      <c r="AW90" s="105"/>
      <c r="AX90" s="105"/>
      <c r="AY90" s="105"/>
      <c r="AZ90" s="105"/>
      <c r="BA90" s="106"/>
      <c r="BB90" s="104"/>
      <c r="BC90" s="105"/>
      <c r="BD90" s="104"/>
      <c r="BE90" s="107"/>
      <c r="BF90" s="105"/>
      <c r="BG90" s="105"/>
      <c r="BH90" s="105"/>
      <c r="BI90" s="105"/>
      <c r="BJ90" s="67">
        <v>227</v>
      </c>
      <c r="BK90" s="108">
        <v>827.95699999999999</v>
      </c>
      <c r="BL90" s="109">
        <v>42.77718608</v>
      </c>
      <c r="BM90" s="109">
        <v>-82.037371809999996</v>
      </c>
      <c r="BN90" s="110" t="s">
        <v>7189</v>
      </c>
      <c r="BO90" s="106">
        <v>273.10000000000002</v>
      </c>
      <c r="BP90" s="105" t="s">
        <v>3290</v>
      </c>
      <c r="BQ90" s="105" t="s">
        <v>5678</v>
      </c>
      <c r="BR90" s="110"/>
      <c r="BS90" s="110">
        <v>10</v>
      </c>
      <c r="BT90" s="111" t="s">
        <v>7465</v>
      </c>
      <c r="BU90" s="110">
        <v>7</v>
      </c>
      <c r="BV90" s="110">
        <v>9</v>
      </c>
      <c r="BW90" s="105" t="s">
        <v>7784</v>
      </c>
      <c r="BX90" s="104">
        <v>5.56</v>
      </c>
      <c r="BY90" s="105"/>
      <c r="BZ90" s="106">
        <f t="shared" si="23"/>
        <v>1.7000000000000002</v>
      </c>
      <c r="CA90" s="104" t="str">
        <f t="shared" si="24"/>
        <v>Matched</v>
      </c>
      <c r="CB90" s="104">
        <f t="shared" si="25"/>
        <v>9.642202347680269E-3</v>
      </c>
      <c r="CC90" s="105"/>
      <c r="CD90" s="105"/>
      <c r="CE90" s="105"/>
      <c r="CF90" s="105"/>
    </row>
    <row r="91" spans="1:84" hidden="1" x14ac:dyDescent="0.35">
      <c r="A91" s="67">
        <v>228</v>
      </c>
      <c r="B91" s="67">
        <v>828.03499999999997</v>
      </c>
      <c r="C91" s="67" t="s">
        <v>7476</v>
      </c>
      <c r="D91" s="67" t="s">
        <v>3290</v>
      </c>
      <c r="E91" s="67" t="s">
        <v>5677</v>
      </c>
      <c r="F91" s="102">
        <v>11</v>
      </c>
      <c r="G91" s="102">
        <v>11</v>
      </c>
      <c r="H91" s="102">
        <v>9</v>
      </c>
      <c r="I91" s="102"/>
      <c r="J91" s="67"/>
      <c r="K91" s="67" t="s">
        <v>5678</v>
      </c>
      <c r="L91" s="67" t="s">
        <v>3848</v>
      </c>
      <c r="M91" s="67" t="s">
        <v>3293</v>
      </c>
      <c r="N91" s="67"/>
      <c r="O91" s="67"/>
      <c r="P91" s="67">
        <v>10.86</v>
      </c>
      <c r="Q91" s="67">
        <v>10.86</v>
      </c>
      <c r="R91" s="103">
        <v>3.0000000000000001E-3</v>
      </c>
      <c r="S91" s="103">
        <v>8.0000000000000002E-3</v>
      </c>
      <c r="T91" s="67">
        <v>0.72499999999999998</v>
      </c>
      <c r="U91" s="67">
        <v>5.56</v>
      </c>
      <c r="V91" s="104" t="b">
        <f t="shared" si="20"/>
        <v>1</v>
      </c>
      <c r="W91" s="104" t="s">
        <v>16</v>
      </c>
      <c r="X91" s="104">
        <f t="shared" si="12"/>
        <v>0.8</v>
      </c>
      <c r="Y91" s="104">
        <f t="shared" si="21"/>
        <v>0.8</v>
      </c>
      <c r="Z91" s="104" t="str">
        <f t="shared" si="22"/>
        <v/>
      </c>
      <c r="AA91" s="104" t="str">
        <f t="shared" si="22"/>
        <v/>
      </c>
      <c r="AB91" s="104" t="str">
        <f t="shared" si="13"/>
        <v/>
      </c>
      <c r="AC91" s="104" t="str">
        <f t="shared" si="13"/>
        <v/>
      </c>
      <c r="AD91" s="104" t="str">
        <f t="shared" si="14"/>
        <v/>
      </c>
      <c r="AE91" s="104" t="str">
        <f t="shared" si="14"/>
        <v/>
      </c>
      <c r="AF91" s="104" t="str">
        <f t="shared" si="14"/>
        <v/>
      </c>
      <c r="AG91" s="104" t="str">
        <f t="shared" si="14"/>
        <v/>
      </c>
      <c r="AH91" s="104" t="str">
        <f t="shared" si="15"/>
        <v/>
      </c>
      <c r="AI91" s="104"/>
      <c r="AJ91" s="104">
        <f t="shared" si="26"/>
        <v>4.5375069871436552E-3</v>
      </c>
      <c r="AK91" s="104">
        <f t="shared" si="17"/>
        <v>4.5375069871436552E-3</v>
      </c>
      <c r="AL91" s="104" t="str">
        <f t="shared" si="17"/>
        <v/>
      </c>
      <c r="AM91" s="104" t="str">
        <f t="shared" si="17"/>
        <v/>
      </c>
      <c r="AN91" s="104" t="str">
        <f t="shared" si="17"/>
        <v/>
      </c>
      <c r="AO91" s="104" t="str">
        <f t="shared" si="18"/>
        <v/>
      </c>
      <c r="AP91" s="104" t="str">
        <f t="shared" si="18"/>
        <v/>
      </c>
      <c r="AQ91" s="104" t="str">
        <f t="shared" si="18"/>
        <v/>
      </c>
      <c r="AR91" s="104" t="str">
        <f t="shared" si="18"/>
        <v/>
      </c>
      <c r="AS91" s="104" t="str">
        <f t="shared" si="19"/>
        <v/>
      </c>
      <c r="AT91" s="104" t="str">
        <f t="shared" si="19"/>
        <v/>
      </c>
      <c r="AU91" s="104"/>
      <c r="AV91" s="105"/>
      <c r="AW91" s="105"/>
      <c r="AX91" s="105"/>
      <c r="AY91" s="105"/>
      <c r="AZ91" s="105"/>
      <c r="BA91" s="106"/>
      <c r="BB91" s="104"/>
      <c r="BC91" s="105"/>
      <c r="BD91" s="104"/>
      <c r="BE91" s="107"/>
      <c r="BF91" s="105"/>
      <c r="BG91" s="105"/>
      <c r="BH91" s="105"/>
      <c r="BI91" s="105"/>
      <c r="BJ91" s="67">
        <v>228</v>
      </c>
      <c r="BK91" s="108">
        <v>828.03499999999997</v>
      </c>
      <c r="BL91" s="109">
        <v>42.7771854</v>
      </c>
      <c r="BM91" s="109">
        <v>-82.037371840000006</v>
      </c>
      <c r="BN91" s="110" t="s">
        <v>7189</v>
      </c>
      <c r="BO91" s="106">
        <v>273.10000000000002</v>
      </c>
      <c r="BP91" s="105" t="s">
        <v>3290</v>
      </c>
      <c r="BQ91" s="105" t="s">
        <v>5678</v>
      </c>
      <c r="BR91" s="110"/>
      <c r="BS91" s="110">
        <v>11</v>
      </c>
      <c r="BT91" s="111" t="s">
        <v>7651</v>
      </c>
      <c r="BU91" s="110">
        <v>11</v>
      </c>
      <c r="BV91" s="110">
        <v>9</v>
      </c>
      <c r="BW91" s="105" t="s">
        <v>7784</v>
      </c>
      <c r="BX91" s="104">
        <v>5.56</v>
      </c>
      <c r="BY91" s="105"/>
      <c r="BZ91" s="106">
        <f t="shared" si="23"/>
        <v>0.8</v>
      </c>
      <c r="CA91" s="104" t="str">
        <f t="shared" si="24"/>
        <v>Matched</v>
      </c>
      <c r="CB91" s="104">
        <f t="shared" si="25"/>
        <v>4.5375069871436552E-3</v>
      </c>
      <c r="CC91" s="105"/>
      <c r="CD91" s="105"/>
      <c r="CE91" s="105"/>
      <c r="CF91" s="105"/>
    </row>
    <row r="92" spans="1:84" hidden="1" x14ac:dyDescent="0.35">
      <c r="A92" s="67">
        <v>229</v>
      </c>
      <c r="B92" s="67">
        <v>828.47799999999995</v>
      </c>
      <c r="C92" s="67" t="s">
        <v>7465</v>
      </c>
      <c r="D92" s="67" t="s">
        <v>3290</v>
      </c>
      <c r="E92" s="67" t="s">
        <v>5677</v>
      </c>
      <c r="F92" s="102">
        <v>12</v>
      </c>
      <c r="G92" s="102">
        <v>10</v>
      </c>
      <c r="H92" s="102">
        <v>8</v>
      </c>
      <c r="I92" s="102"/>
      <c r="J92" s="67"/>
      <c r="K92" s="67" t="s">
        <v>5678</v>
      </c>
      <c r="L92" s="67" t="s">
        <v>3849</v>
      </c>
      <c r="M92" s="67" t="s">
        <v>3293</v>
      </c>
      <c r="N92" s="67"/>
      <c r="O92" s="67"/>
      <c r="P92" s="67">
        <v>12.05</v>
      </c>
      <c r="Q92" s="67">
        <v>12.05</v>
      </c>
      <c r="R92" s="103">
        <v>1.4E-2</v>
      </c>
      <c r="S92" s="103">
        <v>2.7E-2</v>
      </c>
      <c r="T92" s="67">
        <v>0.71299999999999997</v>
      </c>
      <c r="U92" s="67">
        <v>5.56</v>
      </c>
      <c r="V92" s="104" t="b">
        <f t="shared" si="20"/>
        <v>1</v>
      </c>
      <c r="W92" s="104" t="s">
        <v>16</v>
      </c>
      <c r="X92" s="104">
        <f t="shared" si="12"/>
        <v>2.7</v>
      </c>
      <c r="Y92" s="104">
        <f t="shared" si="21"/>
        <v>2.7</v>
      </c>
      <c r="Z92" s="104" t="str">
        <f t="shared" si="22"/>
        <v/>
      </c>
      <c r="AA92" s="104" t="str">
        <f t="shared" si="22"/>
        <v/>
      </c>
      <c r="AB92" s="104" t="str">
        <f t="shared" si="13"/>
        <v/>
      </c>
      <c r="AC92" s="104" t="str">
        <f t="shared" si="13"/>
        <v/>
      </c>
      <c r="AD92" s="104" t="str">
        <f t="shared" si="14"/>
        <v/>
      </c>
      <c r="AE92" s="104" t="str">
        <f t="shared" si="14"/>
        <v/>
      </c>
      <c r="AF92" s="104" t="str">
        <f t="shared" si="14"/>
        <v/>
      </c>
      <c r="AG92" s="104" t="str">
        <f t="shared" si="14"/>
        <v/>
      </c>
      <c r="AH92" s="104" t="str">
        <f t="shared" si="15"/>
        <v/>
      </c>
      <c r="AI92" s="104"/>
      <c r="AJ92" s="104">
        <f t="shared" si="26"/>
        <v>1.5314086081609838E-2</v>
      </c>
      <c r="AK92" s="104">
        <f t="shared" si="17"/>
        <v>1.5314086081609838E-2</v>
      </c>
      <c r="AL92" s="104" t="str">
        <f t="shared" si="17"/>
        <v/>
      </c>
      <c r="AM92" s="104" t="str">
        <f t="shared" si="17"/>
        <v/>
      </c>
      <c r="AN92" s="104" t="str">
        <f t="shared" si="17"/>
        <v/>
      </c>
      <c r="AO92" s="104" t="str">
        <f t="shared" si="18"/>
        <v/>
      </c>
      <c r="AP92" s="104" t="str">
        <f t="shared" si="18"/>
        <v/>
      </c>
      <c r="AQ92" s="104" t="str">
        <f t="shared" si="18"/>
        <v/>
      </c>
      <c r="AR92" s="104" t="str">
        <f t="shared" si="18"/>
        <v/>
      </c>
      <c r="AS92" s="104" t="str">
        <f t="shared" si="19"/>
        <v/>
      </c>
      <c r="AT92" s="104" t="str">
        <f t="shared" si="19"/>
        <v/>
      </c>
      <c r="AU92" s="104"/>
      <c r="AV92" s="105"/>
      <c r="AW92" s="105"/>
      <c r="AX92" s="105"/>
      <c r="AY92" s="105"/>
      <c r="AZ92" s="105"/>
      <c r="BA92" s="106"/>
      <c r="BB92" s="104"/>
      <c r="BC92" s="105"/>
      <c r="BD92" s="104"/>
      <c r="BE92" s="107"/>
      <c r="BF92" s="105"/>
      <c r="BG92" s="105"/>
      <c r="BH92" s="105"/>
      <c r="BI92" s="105"/>
      <c r="BJ92" s="67">
        <v>229</v>
      </c>
      <c r="BK92" s="108">
        <v>828.47799999999995</v>
      </c>
      <c r="BL92" s="109">
        <v>42.777181400000003</v>
      </c>
      <c r="BM92" s="109">
        <v>-82.037371989999997</v>
      </c>
      <c r="BN92" s="110" t="s">
        <v>7189</v>
      </c>
      <c r="BO92" s="106">
        <v>273.10000000000002</v>
      </c>
      <c r="BP92" s="105" t="s">
        <v>3290</v>
      </c>
      <c r="BQ92" s="105" t="s">
        <v>5678</v>
      </c>
      <c r="BR92" s="110"/>
      <c r="BS92" s="110">
        <v>12</v>
      </c>
      <c r="BT92" s="111" t="s">
        <v>7467</v>
      </c>
      <c r="BU92" s="110">
        <v>10</v>
      </c>
      <c r="BV92" s="110">
        <v>8</v>
      </c>
      <c r="BW92" s="105" t="s">
        <v>7784</v>
      </c>
      <c r="BX92" s="104">
        <v>5.56</v>
      </c>
      <c r="BY92" s="105"/>
      <c r="BZ92" s="106">
        <f t="shared" si="23"/>
        <v>2.7</v>
      </c>
      <c r="CA92" s="104" t="str">
        <f t="shared" si="24"/>
        <v>Matched</v>
      </c>
      <c r="CB92" s="104">
        <f t="shared" si="25"/>
        <v>1.5314086081609838E-2</v>
      </c>
      <c r="CC92" s="105"/>
      <c r="CD92" s="105"/>
      <c r="CE92" s="105"/>
      <c r="CF92" s="105"/>
    </row>
    <row r="93" spans="1:84" hidden="1" x14ac:dyDescent="0.35">
      <c r="A93" s="67">
        <v>230</v>
      </c>
      <c r="B93" s="67">
        <v>828.65800000000002</v>
      </c>
      <c r="C93" s="67" t="s">
        <v>7413</v>
      </c>
      <c r="D93" s="67" t="s">
        <v>3290</v>
      </c>
      <c r="E93" s="67" t="s">
        <v>5677</v>
      </c>
      <c r="F93" s="102">
        <v>10</v>
      </c>
      <c r="G93" s="102">
        <v>9</v>
      </c>
      <c r="H93" s="102">
        <v>7</v>
      </c>
      <c r="I93" s="102"/>
      <c r="J93" s="67"/>
      <c r="K93" s="67" t="s">
        <v>5678</v>
      </c>
      <c r="L93" s="67" t="s">
        <v>3850</v>
      </c>
      <c r="M93" s="67" t="s">
        <v>3293</v>
      </c>
      <c r="N93" s="67"/>
      <c r="O93" s="67" t="s">
        <v>3298</v>
      </c>
      <c r="P93" s="67">
        <v>10.26</v>
      </c>
      <c r="Q93" s="67">
        <v>10.26</v>
      </c>
      <c r="R93" s="103">
        <v>3.1E-2</v>
      </c>
      <c r="S93" s="103">
        <v>5.1999999999999998E-2</v>
      </c>
      <c r="T93" s="67">
        <v>0.72</v>
      </c>
      <c r="U93" s="67">
        <v>5.56</v>
      </c>
      <c r="V93" s="104" t="b">
        <f t="shared" si="20"/>
        <v>1</v>
      </c>
      <c r="W93" s="104" t="s">
        <v>16</v>
      </c>
      <c r="X93" s="104">
        <f t="shared" si="12"/>
        <v>5.2</v>
      </c>
      <c r="Y93" s="104">
        <f t="shared" si="21"/>
        <v>5.2</v>
      </c>
      <c r="Z93" s="104" t="str">
        <f t="shared" si="22"/>
        <v/>
      </c>
      <c r="AA93" s="104" t="str">
        <f t="shared" si="22"/>
        <v/>
      </c>
      <c r="AB93" s="104" t="str">
        <f t="shared" si="13"/>
        <v/>
      </c>
      <c r="AC93" s="104" t="str">
        <f t="shared" si="13"/>
        <v/>
      </c>
      <c r="AD93" s="104" t="str">
        <f t="shared" si="14"/>
        <v/>
      </c>
      <c r="AE93" s="104" t="str">
        <f t="shared" si="14"/>
        <v/>
      </c>
      <c r="AF93" s="104" t="str">
        <f t="shared" si="14"/>
        <v/>
      </c>
      <c r="AG93" s="104" t="str">
        <f t="shared" si="14"/>
        <v/>
      </c>
      <c r="AH93" s="104" t="str">
        <f t="shared" si="15"/>
        <v/>
      </c>
      <c r="AI93" s="104"/>
      <c r="AJ93" s="104">
        <f t="shared" si="26"/>
        <v>2.9493795416433762E-2</v>
      </c>
      <c r="AK93" s="104">
        <f t="shared" si="17"/>
        <v>2.9493795416433762E-2</v>
      </c>
      <c r="AL93" s="104" t="str">
        <f t="shared" si="17"/>
        <v/>
      </c>
      <c r="AM93" s="104" t="str">
        <f t="shared" si="17"/>
        <v/>
      </c>
      <c r="AN93" s="104" t="str">
        <f t="shared" si="17"/>
        <v/>
      </c>
      <c r="AO93" s="104" t="str">
        <f t="shared" si="18"/>
        <v/>
      </c>
      <c r="AP93" s="104" t="str">
        <f t="shared" si="18"/>
        <v/>
      </c>
      <c r="AQ93" s="104" t="str">
        <f t="shared" si="18"/>
        <v/>
      </c>
      <c r="AR93" s="104" t="str">
        <f t="shared" si="18"/>
        <v/>
      </c>
      <c r="AS93" s="104" t="str">
        <f t="shared" si="19"/>
        <v/>
      </c>
      <c r="AT93" s="104" t="str">
        <f t="shared" si="19"/>
        <v/>
      </c>
      <c r="AU93" s="104"/>
      <c r="AV93" s="105"/>
      <c r="AW93" s="105"/>
      <c r="AX93" s="105"/>
      <c r="AY93" s="105"/>
      <c r="AZ93" s="105"/>
      <c r="BA93" s="106"/>
      <c r="BB93" s="104"/>
      <c r="BC93" s="105"/>
      <c r="BD93" s="104"/>
      <c r="BE93" s="107"/>
      <c r="BF93" s="105"/>
      <c r="BG93" s="105"/>
      <c r="BH93" s="105"/>
      <c r="BI93" s="105"/>
      <c r="BJ93" s="67">
        <v>230</v>
      </c>
      <c r="BK93" s="108">
        <v>828.65800000000002</v>
      </c>
      <c r="BL93" s="109">
        <v>42.777179760000003</v>
      </c>
      <c r="BM93" s="109">
        <v>-82.037372050000002</v>
      </c>
      <c r="BN93" s="110" t="s">
        <v>7189</v>
      </c>
      <c r="BO93" s="106">
        <v>273.10000000000002</v>
      </c>
      <c r="BP93" s="105" t="s">
        <v>3290</v>
      </c>
      <c r="BQ93" s="105" t="s">
        <v>5678</v>
      </c>
      <c r="BR93" s="110"/>
      <c r="BS93" s="110">
        <v>10</v>
      </c>
      <c r="BT93" s="111" t="s">
        <v>7645</v>
      </c>
      <c r="BU93" s="110">
        <v>9</v>
      </c>
      <c r="BV93" s="110">
        <v>7</v>
      </c>
      <c r="BW93" s="105" t="s">
        <v>7784</v>
      </c>
      <c r="BX93" s="104">
        <v>5.56</v>
      </c>
      <c r="BY93" s="105"/>
      <c r="BZ93" s="106">
        <f t="shared" si="23"/>
        <v>5.2</v>
      </c>
      <c r="CA93" s="104" t="str">
        <f t="shared" si="24"/>
        <v>Matched</v>
      </c>
      <c r="CB93" s="104">
        <f t="shared" si="25"/>
        <v>2.9493795416433762E-2</v>
      </c>
      <c r="CC93" s="105"/>
      <c r="CD93" s="105"/>
      <c r="CE93" s="105"/>
      <c r="CF93" s="105"/>
    </row>
    <row r="94" spans="1:84" hidden="1" x14ac:dyDescent="0.35">
      <c r="A94" s="67">
        <v>231</v>
      </c>
      <c r="B94" s="67">
        <v>828.90700000000004</v>
      </c>
      <c r="C94" s="67" t="s">
        <v>7477</v>
      </c>
      <c r="D94" s="67" t="s">
        <v>3290</v>
      </c>
      <c r="E94" s="67" t="s">
        <v>5677</v>
      </c>
      <c r="F94" s="102">
        <v>10</v>
      </c>
      <c r="G94" s="102">
        <v>8</v>
      </c>
      <c r="H94" s="102">
        <v>15</v>
      </c>
      <c r="I94" s="102"/>
      <c r="J94" s="67"/>
      <c r="K94" s="67" t="s">
        <v>5683</v>
      </c>
      <c r="L94" s="67" t="s">
        <v>3852</v>
      </c>
      <c r="M94" s="67" t="s">
        <v>3293</v>
      </c>
      <c r="N94" s="67"/>
      <c r="O94" s="67"/>
      <c r="P94" s="67">
        <v>10</v>
      </c>
      <c r="Q94" s="67">
        <v>10</v>
      </c>
      <c r="R94" s="103">
        <v>1.4E-2</v>
      </c>
      <c r="S94" s="103">
        <v>1.4E-2</v>
      </c>
      <c r="T94" s="67">
        <v>0.70799999999999996</v>
      </c>
      <c r="U94" s="67">
        <v>5.56</v>
      </c>
      <c r="V94" s="104" t="b">
        <f t="shared" si="20"/>
        <v>1</v>
      </c>
      <c r="W94" s="104" t="s">
        <v>16</v>
      </c>
      <c r="X94" s="104">
        <f t="shared" si="12"/>
        <v>1.4000000000000001</v>
      </c>
      <c r="Y94" s="104">
        <f t="shared" si="21"/>
        <v>1.4000000000000001</v>
      </c>
      <c r="Z94" s="104" t="str">
        <f t="shared" si="22"/>
        <v/>
      </c>
      <c r="AA94" s="104" t="str">
        <f t="shared" si="22"/>
        <v/>
      </c>
      <c r="AB94" s="104" t="str">
        <f t="shared" si="13"/>
        <v/>
      </c>
      <c r="AC94" s="104" t="str">
        <f t="shared" si="13"/>
        <v/>
      </c>
      <c r="AD94" s="104" t="str">
        <f t="shared" si="14"/>
        <v/>
      </c>
      <c r="AE94" s="104" t="str">
        <f t="shared" si="14"/>
        <v/>
      </c>
      <c r="AF94" s="104" t="str">
        <f t="shared" si="14"/>
        <v/>
      </c>
      <c r="AG94" s="104" t="str">
        <f t="shared" si="14"/>
        <v/>
      </c>
      <c r="AH94" s="104" t="str">
        <f t="shared" si="15"/>
        <v/>
      </c>
      <c r="AI94" s="104"/>
      <c r="AJ94" s="104">
        <f t="shared" si="26"/>
        <v>7.9406372275013983E-3</v>
      </c>
      <c r="AK94" s="104">
        <f t="shared" si="17"/>
        <v>7.9406372275013983E-3</v>
      </c>
      <c r="AL94" s="104" t="str">
        <f t="shared" si="17"/>
        <v/>
      </c>
      <c r="AM94" s="104" t="str">
        <f t="shared" si="17"/>
        <v/>
      </c>
      <c r="AN94" s="104" t="str">
        <f t="shared" si="17"/>
        <v/>
      </c>
      <c r="AO94" s="104" t="str">
        <f t="shared" si="18"/>
        <v/>
      </c>
      <c r="AP94" s="104" t="str">
        <f t="shared" si="18"/>
        <v/>
      </c>
      <c r="AQ94" s="104" t="str">
        <f t="shared" si="18"/>
        <v/>
      </c>
      <c r="AR94" s="104" t="str">
        <f t="shared" si="18"/>
        <v/>
      </c>
      <c r="AS94" s="104" t="str">
        <f t="shared" si="19"/>
        <v/>
      </c>
      <c r="AT94" s="104" t="str">
        <f t="shared" si="19"/>
        <v/>
      </c>
      <c r="AU94" s="104"/>
      <c r="AV94" s="105"/>
      <c r="AW94" s="105"/>
      <c r="AX94" s="105"/>
      <c r="AY94" s="105"/>
      <c r="AZ94" s="105"/>
      <c r="BA94" s="106"/>
      <c r="BB94" s="104"/>
      <c r="BC94" s="105"/>
      <c r="BD94" s="104"/>
      <c r="BE94" s="107"/>
      <c r="BF94" s="105"/>
      <c r="BG94" s="105"/>
      <c r="BH94" s="105"/>
      <c r="BI94" s="105"/>
      <c r="BJ94" s="67">
        <v>231</v>
      </c>
      <c r="BK94" s="108">
        <v>828.90700000000004</v>
      </c>
      <c r="BL94" s="109">
        <v>42.777177510000001</v>
      </c>
      <c r="BM94" s="109">
        <v>-82.037372140000002</v>
      </c>
      <c r="BN94" s="110" t="s">
        <v>7189</v>
      </c>
      <c r="BO94" s="106">
        <v>273.10000000000002</v>
      </c>
      <c r="BP94" s="105" t="s">
        <v>3290</v>
      </c>
      <c r="BQ94" s="105" t="s">
        <v>5683</v>
      </c>
      <c r="BR94" s="110"/>
      <c r="BS94" s="110">
        <v>10</v>
      </c>
      <c r="BT94" s="111" t="s">
        <v>7462</v>
      </c>
      <c r="BU94" s="110">
        <v>8</v>
      </c>
      <c r="BV94" s="110">
        <v>15</v>
      </c>
      <c r="BW94" s="105" t="s">
        <v>7784</v>
      </c>
      <c r="BX94" s="104">
        <v>5.56</v>
      </c>
      <c r="BY94" s="105"/>
      <c r="BZ94" s="106">
        <f t="shared" si="23"/>
        <v>1.4000000000000001</v>
      </c>
      <c r="CA94" s="104" t="str">
        <f t="shared" si="24"/>
        <v>Matched</v>
      </c>
      <c r="CB94" s="104">
        <f t="shared" si="25"/>
        <v>7.9406372275013983E-3</v>
      </c>
      <c r="CC94" s="105"/>
      <c r="CD94" s="105"/>
      <c r="CE94" s="105"/>
      <c r="CF94" s="105"/>
    </row>
    <row r="95" spans="1:84" hidden="1" x14ac:dyDescent="0.35">
      <c r="A95" s="67">
        <v>232</v>
      </c>
      <c r="B95" s="67">
        <v>829.952</v>
      </c>
      <c r="C95" s="67" t="s">
        <v>7466</v>
      </c>
      <c r="D95" s="67" t="s">
        <v>3290</v>
      </c>
      <c r="E95" s="67" t="s">
        <v>5677</v>
      </c>
      <c r="F95" s="102">
        <v>11</v>
      </c>
      <c r="G95" s="102">
        <v>9</v>
      </c>
      <c r="H95" s="102">
        <v>7</v>
      </c>
      <c r="I95" s="102"/>
      <c r="J95" s="67"/>
      <c r="K95" s="67" t="s">
        <v>5678</v>
      </c>
      <c r="L95" s="67" t="s">
        <v>3854</v>
      </c>
      <c r="M95" s="67" t="s">
        <v>3293</v>
      </c>
      <c r="N95" s="67"/>
      <c r="O95" s="67"/>
      <c r="P95" s="67">
        <v>10.99</v>
      </c>
      <c r="Q95" s="67">
        <v>10.99</v>
      </c>
      <c r="R95" s="103">
        <v>0.01</v>
      </c>
      <c r="S95" s="103">
        <v>1.7999999999999999E-2</v>
      </c>
      <c r="T95" s="67">
        <v>0.72</v>
      </c>
      <c r="U95" s="67">
        <v>5.56</v>
      </c>
      <c r="V95" s="104" t="b">
        <f t="shared" si="20"/>
        <v>1</v>
      </c>
      <c r="W95" s="104" t="s">
        <v>16</v>
      </c>
      <c r="X95" s="104">
        <f t="shared" si="12"/>
        <v>1.7999999999999998</v>
      </c>
      <c r="Y95" s="104">
        <f t="shared" si="21"/>
        <v>1.7999999999999998</v>
      </c>
      <c r="Z95" s="104" t="str">
        <f t="shared" si="22"/>
        <v/>
      </c>
      <c r="AA95" s="104" t="str">
        <f t="shared" si="22"/>
        <v/>
      </c>
      <c r="AB95" s="104" t="str">
        <f t="shared" si="13"/>
        <v/>
      </c>
      <c r="AC95" s="104" t="str">
        <f t="shared" si="13"/>
        <v/>
      </c>
      <c r="AD95" s="104" t="str">
        <f t="shared" si="14"/>
        <v/>
      </c>
      <c r="AE95" s="104" t="str">
        <f t="shared" si="14"/>
        <v/>
      </c>
      <c r="AF95" s="104" t="str">
        <f t="shared" si="14"/>
        <v/>
      </c>
      <c r="AG95" s="104" t="str">
        <f t="shared" si="14"/>
        <v/>
      </c>
      <c r="AH95" s="104" t="str">
        <f t="shared" si="15"/>
        <v/>
      </c>
      <c r="AI95" s="104"/>
      <c r="AJ95" s="104">
        <f t="shared" si="26"/>
        <v>1.0209390721073224E-2</v>
      </c>
      <c r="AK95" s="104">
        <f t="shared" si="17"/>
        <v>1.0209390721073224E-2</v>
      </c>
      <c r="AL95" s="104" t="str">
        <f t="shared" si="17"/>
        <v/>
      </c>
      <c r="AM95" s="104" t="str">
        <f t="shared" si="17"/>
        <v/>
      </c>
      <c r="AN95" s="104" t="str">
        <f t="shared" si="17"/>
        <v/>
      </c>
      <c r="AO95" s="104" t="str">
        <f t="shared" si="18"/>
        <v/>
      </c>
      <c r="AP95" s="104" t="str">
        <f t="shared" si="18"/>
        <v/>
      </c>
      <c r="AQ95" s="104" t="str">
        <f t="shared" si="18"/>
        <v/>
      </c>
      <c r="AR95" s="104" t="str">
        <f t="shared" si="18"/>
        <v/>
      </c>
      <c r="AS95" s="104" t="str">
        <f t="shared" si="19"/>
        <v/>
      </c>
      <c r="AT95" s="104" t="str">
        <f t="shared" si="19"/>
        <v/>
      </c>
      <c r="AU95" s="104"/>
      <c r="AV95" s="105"/>
      <c r="AW95" s="105"/>
      <c r="AX95" s="105"/>
      <c r="AY95" s="105"/>
      <c r="AZ95" s="105"/>
      <c r="BA95" s="106"/>
      <c r="BB95" s="104"/>
      <c r="BC95" s="105"/>
      <c r="BD95" s="104"/>
      <c r="BE95" s="107"/>
      <c r="BF95" s="105"/>
      <c r="BG95" s="105"/>
      <c r="BH95" s="105"/>
      <c r="BI95" s="105"/>
      <c r="BJ95" s="67">
        <v>232</v>
      </c>
      <c r="BK95" s="108">
        <v>829.952</v>
      </c>
      <c r="BL95" s="109">
        <v>42.777168070000002</v>
      </c>
      <c r="BM95" s="109">
        <v>-82.037372500000004</v>
      </c>
      <c r="BN95" s="110" t="s">
        <v>7189</v>
      </c>
      <c r="BO95" s="106">
        <v>273.10000000000002</v>
      </c>
      <c r="BP95" s="105" t="s">
        <v>3290</v>
      </c>
      <c r="BQ95" s="105" t="s">
        <v>5678</v>
      </c>
      <c r="BR95" s="110"/>
      <c r="BS95" s="110">
        <v>11</v>
      </c>
      <c r="BT95" s="111" t="s">
        <v>7484</v>
      </c>
      <c r="BU95" s="110">
        <v>9</v>
      </c>
      <c r="BV95" s="110">
        <v>7</v>
      </c>
      <c r="BW95" s="105" t="s">
        <v>7784</v>
      </c>
      <c r="BX95" s="104">
        <v>5.56</v>
      </c>
      <c r="BY95" s="105"/>
      <c r="BZ95" s="106">
        <f t="shared" si="23"/>
        <v>1.7999999999999998</v>
      </c>
      <c r="CA95" s="104" t="str">
        <f t="shared" si="24"/>
        <v>Matched</v>
      </c>
      <c r="CB95" s="104">
        <f t="shared" si="25"/>
        <v>1.0209390721073224E-2</v>
      </c>
      <c r="CC95" s="105"/>
      <c r="CD95" s="105"/>
      <c r="CE95" s="105"/>
      <c r="CF95" s="105"/>
    </row>
    <row r="96" spans="1:84" hidden="1" x14ac:dyDescent="0.35">
      <c r="A96" s="67">
        <v>233</v>
      </c>
      <c r="B96" s="67">
        <v>830.73800000000006</v>
      </c>
      <c r="C96" s="67" t="s">
        <v>7450</v>
      </c>
      <c r="D96" s="67" t="s">
        <v>3290</v>
      </c>
      <c r="E96" s="67" t="s">
        <v>5677</v>
      </c>
      <c r="F96" s="102">
        <v>12</v>
      </c>
      <c r="G96" s="102">
        <v>13</v>
      </c>
      <c r="H96" s="102">
        <v>8</v>
      </c>
      <c r="I96" s="102"/>
      <c r="J96" s="67"/>
      <c r="K96" s="67" t="s">
        <v>5678</v>
      </c>
      <c r="L96" s="67" t="s">
        <v>3855</v>
      </c>
      <c r="M96" s="67" t="s">
        <v>3293</v>
      </c>
      <c r="N96" s="67"/>
      <c r="O96" s="67"/>
      <c r="P96" s="67">
        <v>11.87</v>
      </c>
      <c r="Q96" s="67">
        <v>11.87</v>
      </c>
      <c r="R96" s="103">
        <v>1.2999999999999999E-2</v>
      </c>
      <c r="S96" s="103">
        <v>2.1999999999999999E-2</v>
      </c>
      <c r="T96" s="67">
        <v>0.77200000000000002</v>
      </c>
      <c r="U96" s="67">
        <v>5.56</v>
      </c>
      <c r="V96" s="104" t="b">
        <f t="shared" si="20"/>
        <v>1</v>
      </c>
      <c r="W96" s="104" t="s">
        <v>16</v>
      </c>
      <c r="X96" s="104">
        <f t="shared" si="12"/>
        <v>2.1999999999999997</v>
      </c>
      <c r="Y96" s="104">
        <f t="shared" si="21"/>
        <v>2.1999999999999997</v>
      </c>
      <c r="Z96" s="104" t="str">
        <f t="shared" si="22"/>
        <v/>
      </c>
      <c r="AA96" s="104" t="str">
        <f t="shared" si="22"/>
        <v/>
      </c>
      <c r="AB96" s="104" t="str">
        <f t="shared" si="13"/>
        <v/>
      </c>
      <c r="AC96" s="104" t="str">
        <f t="shared" si="13"/>
        <v/>
      </c>
      <c r="AD96" s="104" t="str">
        <f t="shared" si="14"/>
        <v/>
      </c>
      <c r="AE96" s="104" t="str">
        <f t="shared" si="14"/>
        <v/>
      </c>
      <c r="AF96" s="104" t="str">
        <f t="shared" si="14"/>
        <v/>
      </c>
      <c r="AG96" s="104" t="str">
        <f t="shared" si="14"/>
        <v/>
      </c>
      <c r="AH96" s="104" t="str">
        <f t="shared" si="15"/>
        <v/>
      </c>
      <c r="AI96" s="104"/>
      <c r="AJ96" s="104">
        <f t="shared" si="26"/>
        <v>1.2478144214645052E-2</v>
      </c>
      <c r="AK96" s="104">
        <f t="shared" si="17"/>
        <v>1.2478144214645052E-2</v>
      </c>
      <c r="AL96" s="104" t="str">
        <f t="shared" si="17"/>
        <v/>
      </c>
      <c r="AM96" s="104" t="str">
        <f t="shared" si="17"/>
        <v/>
      </c>
      <c r="AN96" s="104" t="str">
        <f t="shared" si="17"/>
        <v/>
      </c>
      <c r="AO96" s="104" t="str">
        <f t="shared" si="18"/>
        <v/>
      </c>
      <c r="AP96" s="104" t="str">
        <f t="shared" si="18"/>
        <v/>
      </c>
      <c r="AQ96" s="104" t="str">
        <f t="shared" si="18"/>
        <v/>
      </c>
      <c r="AR96" s="104" t="str">
        <f t="shared" si="18"/>
        <v/>
      </c>
      <c r="AS96" s="104" t="str">
        <f t="shared" si="19"/>
        <v/>
      </c>
      <c r="AT96" s="104" t="str">
        <f t="shared" si="19"/>
        <v/>
      </c>
      <c r="AU96" s="104"/>
      <c r="AV96" s="105"/>
      <c r="AW96" s="105"/>
      <c r="AX96" s="105"/>
      <c r="AY96" s="105"/>
      <c r="AZ96" s="105"/>
      <c r="BA96" s="106"/>
      <c r="BB96" s="104"/>
      <c r="BC96" s="105"/>
      <c r="BD96" s="104"/>
      <c r="BE96" s="107"/>
      <c r="BF96" s="105"/>
      <c r="BG96" s="105"/>
      <c r="BH96" s="105"/>
      <c r="BI96" s="105"/>
      <c r="BJ96" s="67">
        <v>233</v>
      </c>
      <c r="BK96" s="108">
        <v>830.73800000000006</v>
      </c>
      <c r="BL96" s="109">
        <v>42.777160979999998</v>
      </c>
      <c r="BM96" s="109">
        <v>-82.037372759999997</v>
      </c>
      <c r="BN96" s="110" t="s">
        <v>7189</v>
      </c>
      <c r="BO96" s="106">
        <v>273.10000000000002</v>
      </c>
      <c r="BP96" s="105" t="s">
        <v>3290</v>
      </c>
      <c r="BQ96" s="105" t="s">
        <v>5678</v>
      </c>
      <c r="BR96" s="110"/>
      <c r="BS96" s="110">
        <v>12</v>
      </c>
      <c r="BT96" s="111" t="s">
        <v>7485</v>
      </c>
      <c r="BU96" s="110">
        <v>13</v>
      </c>
      <c r="BV96" s="110">
        <v>8</v>
      </c>
      <c r="BW96" s="105" t="s">
        <v>7784</v>
      </c>
      <c r="BX96" s="104">
        <v>5.56</v>
      </c>
      <c r="BY96" s="105"/>
      <c r="BZ96" s="106">
        <f t="shared" si="23"/>
        <v>2.1999999999999997</v>
      </c>
      <c r="CA96" s="104" t="str">
        <f t="shared" si="24"/>
        <v>Matched</v>
      </c>
      <c r="CB96" s="104">
        <f t="shared" si="25"/>
        <v>1.2478144214645052E-2</v>
      </c>
      <c r="CC96" s="105"/>
      <c r="CD96" s="105"/>
      <c r="CE96" s="105"/>
      <c r="CF96" s="105"/>
    </row>
    <row r="97" spans="1:84" hidden="1" x14ac:dyDescent="0.35">
      <c r="A97" s="67">
        <v>234</v>
      </c>
      <c r="B97" s="67">
        <v>830.91099999999994</v>
      </c>
      <c r="C97" s="67" t="s">
        <v>7478</v>
      </c>
      <c r="D97" s="67" t="s">
        <v>3290</v>
      </c>
      <c r="E97" s="67" t="s">
        <v>5677</v>
      </c>
      <c r="F97" s="102">
        <v>10</v>
      </c>
      <c r="G97" s="102">
        <v>11</v>
      </c>
      <c r="H97" s="102">
        <v>10</v>
      </c>
      <c r="I97" s="102"/>
      <c r="J97" s="67"/>
      <c r="K97" s="67" t="s">
        <v>5859</v>
      </c>
      <c r="L97" s="67" t="s">
        <v>3856</v>
      </c>
      <c r="M97" s="67" t="s">
        <v>3293</v>
      </c>
      <c r="N97" s="67"/>
      <c r="O97" s="67"/>
      <c r="P97" s="67">
        <v>9.6199999999999992</v>
      </c>
      <c r="Q97" s="67">
        <v>9.6199999999999992</v>
      </c>
      <c r="R97" s="103">
        <v>5.0000000000000001E-3</v>
      </c>
      <c r="S97" s="103">
        <v>0.01</v>
      </c>
      <c r="T97" s="67">
        <v>0.73499999999999999</v>
      </c>
      <c r="U97" s="67">
        <v>5.56</v>
      </c>
      <c r="V97" s="104" t="b">
        <f t="shared" si="20"/>
        <v>1</v>
      </c>
      <c r="W97" s="104" t="s">
        <v>16</v>
      </c>
      <c r="X97" s="104">
        <f t="shared" si="12"/>
        <v>1</v>
      </c>
      <c r="Y97" s="104">
        <f t="shared" si="21"/>
        <v>1</v>
      </c>
      <c r="Z97" s="104" t="str">
        <f t="shared" si="22"/>
        <v/>
      </c>
      <c r="AA97" s="104" t="str">
        <f t="shared" si="22"/>
        <v/>
      </c>
      <c r="AB97" s="104" t="str">
        <f t="shared" si="13"/>
        <v/>
      </c>
      <c r="AC97" s="104" t="str">
        <f t="shared" si="13"/>
        <v/>
      </c>
      <c r="AD97" s="104" t="str">
        <f t="shared" si="14"/>
        <v/>
      </c>
      <c r="AE97" s="104" t="str">
        <f t="shared" si="14"/>
        <v/>
      </c>
      <c r="AF97" s="104" t="str">
        <f t="shared" si="14"/>
        <v/>
      </c>
      <c r="AG97" s="104" t="str">
        <f t="shared" si="14"/>
        <v/>
      </c>
      <c r="AH97" s="104" t="str">
        <f t="shared" si="15"/>
        <v/>
      </c>
      <c r="AI97" s="104"/>
      <c r="AJ97" s="104">
        <f t="shared" si="26"/>
        <v>5.671883733929569E-3</v>
      </c>
      <c r="AK97" s="104">
        <f t="shared" si="17"/>
        <v>5.671883733929569E-3</v>
      </c>
      <c r="AL97" s="104" t="str">
        <f t="shared" si="17"/>
        <v/>
      </c>
      <c r="AM97" s="104" t="str">
        <f t="shared" si="17"/>
        <v/>
      </c>
      <c r="AN97" s="104" t="str">
        <f t="shared" si="17"/>
        <v/>
      </c>
      <c r="AO97" s="104" t="str">
        <f t="shared" si="18"/>
        <v/>
      </c>
      <c r="AP97" s="104" t="str">
        <f t="shared" si="18"/>
        <v/>
      </c>
      <c r="AQ97" s="104" t="str">
        <f t="shared" si="18"/>
        <v/>
      </c>
      <c r="AR97" s="104" t="str">
        <f t="shared" si="18"/>
        <v/>
      </c>
      <c r="AS97" s="104" t="str">
        <f t="shared" si="19"/>
        <v/>
      </c>
      <c r="AT97" s="104" t="str">
        <f t="shared" si="19"/>
        <v/>
      </c>
      <c r="AU97" s="104"/>
      <c r="AV97" s="105"/>
      <c r="AW97" s="105"/>
      <c r="AX97" s="105"/>
      <c r="AY97" s="105"/>
      <c r="AZ97" s="105"/>
      <c r="BA97" s="106"/>
      <c r="BB97" s="104"/>
      <c r="BC97" s="105"/>
      <c r="BD97" s="104"/>
      <c r="BE97" s="107"/>
      <c r="BF97" s="105"/>
      <c r="BG97" s="105"/>
      <c r="BH97" s="105"/>
      <c r="BI97" s="105"/>
      <c r="BJ97" s="67">
        <v>234</v>
      </c>
      <c r="BK97" s="108">
        <v>830.91099999999994</v>
      </c>
      <c r="BL97" s="109">
        <v>42.777159419999997</v>
      </c>
      <c r="BM97" s="109">
        <v>-82.037372820000002</v>
      </c>
      <c r="BN97" s="110" t="s">
        <v>7189</v>
      </c>
      <c r="BO97" s="106">
        <v>273.10000000000002</v>
      </c>
      <c r="BP97" s="105" t="s">
        <v>3290</v>
      </c>
      <c r="BQ97" s="105" t="s">
        <v>5859</v>
      </c>
      <c r="BR97" s="110"/>
      <c r="BS97" s="110">
        <v>10</v>
      </c>
      <c r="BT97" s="111" t="s">
        <v>7473</v>
      </c>
      <c r="BU97" s="110">
        <v>11</v>
      </c>
      <c r="BV97" s="110">
        <v>10</v>
      </c>
      <c r="BW97" s="105" t="s">
        <v>7784</v>
      </c>
      <c r="BX97" s="104">
        <v>5.56</v>
      </c>
      <c r="BY97" s="105"/>
      <c r="BZ97" s="106">
        <f t="shared" si="23"/>
        <v>1</v>
      </c>
      <c r="CA97" s="104" t="str">
        <f t="shared" si="24"/>
        <v>Matched</v>
      </c>
      <c r="CB97" s="104">
        <f t="shared" si="25"/>
        <v>5.671883733929569E-3</v>
      </c>
      <c r="CC97" s="105"/>
      <c r="CD97" s="105"/>
      <c r="CE97" s="105"/>
      <c r="CF97" s="105"/>
    </row>
    <row r="98" spans="1:84" hidden="1" x14ac:dyDescent="0.35">
      <c r="A98" s="67">
        <v>235</v>
      </c>
      <c r="B98" s="67">
        <v>830.97400000000005</v>
      </c>
      <c r="C98" s="67" t="s">
        <v>7479</v>
      </c>
      <c r="D98" s="67" t="s">
        <v>3290</v>
      </c>
      <c r="E98" s="67" t="s">
        <v>5677</v>
      </c>
      <c r="F98" s="102">
        <v>10</v>
      </c>
      <c r="G98" s="102">
        <v>8</v>
      </c>
      <c r="H98" s="102">
        <v>8</v>
      </c>
      <c r="I98" s="102"/>
      <c r="J98" s="67"/>
      <c r="K98" s="67" t="s">
        <v>5678</v>
      </c>
      <c r="L98" s="67" t="s">
        <v>3857</v>
      </c>
      <c r="M98" s="67" t="s">
        <v>3293</v>
      </c>
      <c r="N98" s="67"/>
      <c r="O98" s="67"/>
      <c r="P98" s="67">
        <v>10.220000000000001</v>
      </c>
      <c r="Q98" s="67">
        <v>10.220000000000001</v>
      </c>
      <c r="R98" s="103">
        <v>1.6E-2</v>
      </c>
      <c r="S98" s="103">
        <v>3.2000000000000001E-2</v>
      </c>
      <c r="T98" s="67">
        <v>0.71399999999999997</v>
      </c>
      <c r="U98" s="67">
        <v>5.56</v>
      </c>
      <c r="V98" s="104" t="b">
        <f t="shared" si="20"/>
        <v>1</v>
      </c>
      <c r="W98" s="104" t="s">
        <v>16</v>
      </c>
      <c r="X98" s="104">
        <f t="shared" si="12"/>
        <v>3.2</v>
      </c>
      <c r="Y98" s="104">
        <f t="shared" si="21"/>
        <v>3.2</v>
      </c>
      <c r="Z98" s="104" t="str">
        <f t="shared" si="22"/>
        <v/>
      </c>
      <c r="AA98" s="104" t="str">
        <f t="shared" si="22"/>
        <v/>
      </c>
      <c r="AB98" s="104" t="str">
        <f t="shared" si="13"/>
        <v/>
      </c>
      <c r="AC98" s="104" t="str">
        <f t="shared" si="13"/>
        <v/>
      </c>
      <c r="AD98" s="104" t="str">
        <f t="shared" si="14"/>
        <v/>
      </c>
      <c r="AE98" s="104" t="str">
        <f t="shared" si="14"/>
        <v/>
      </c>
      <c r="AF98" s="104" t="str">
        <f t="shared" si="14"/>
        <v/>
      </c>
      <c r="AG98" s="104" t="str">
        <f t="shared" si="14"/>
        <v/>
      </c>
      <c r="AH98" s="104" t="str">
        <f t="shared" si="15"/>
        <v/>
      </c>
      <c r="AI98" s="104"/>
      <c r="AJ98" s="104">
        <f t="shared" si="26"/>
        <v>1.8150027948574621E-2</v>
      </c>
      <c r="AK98" s="104">
        <f t="shared" si="17"/>
        <v>1.8150027948574621E-2</v>
      </c>
      <c r="AL98" s="104" t="str">
        <f t="shared" si="17"/>
        <v/>
      </c>
      <c r="AM98" s="104" t="str">
        <f t="shared" si="17"/>
        <v/>
      </c>
      <c r="AN98" s="104" t="str">
        <f t="shared" si="17"/>
        <v/>
      </c>
      <c r="AO98" s="104" t="str">
        <f t="shared" si="18"/>
        <v/>
      </c>
      <c r="AP98" s="104" t="str">
        <f t="shared" si="18"/>
        <v/>
      </c>
      <c r="AQ98" s="104" t="str">
        <f t="shared" si="18"/>
        <v/>
      </c>
      <c r="AR98" s="104" t="str">
        <f t="shared" si="18"/>
        <v/>
      </c>
      <c r="AS98" s="104" t="str">
        <f t="shared" si="19"/>
        <v/>
      </c>
      <c r="AT98" s="104" t="str">
        <f t="shared" si="19"/>
        <v/>
      </c>
      <c r="AU98" s="104"/>
      <c r="AV98" s="105"/>
      <c r="AW98" s="105"/>
      <c r="AX98" s="105"/>
      <c r="AY98" s="105"/>
      <c r="AZ98" s="105"/>
      <c r="BA98" s="106"/>
      <c r="BB98" s="104"/>
      <c r="BC98" s="105"/>
      <c r="BD98" s="104"/>
      <c r="BE98" s="107"/>
      <c r="BF98" s="105"/>
      <c r="BG98" s="105"/>
      <c r="BH98" s="105"/>
      <c r="BI98" s="105"/>
      <c r="BJ98" s="67">
        <v>235</v>
      </c>
      <c r="BK98" s="108">
        <v>830.97400000000005</v>
      </c>
      <c r="BL98" s="109">
        <v>42.777158829999998</v>
      </c>
      <c r="BM98" s="109">
        <v>-82.037372840000003</v>
      </c>
      <c r="BN98" s="110" t="s">
        <v>7189</v>
      </c>
      <c r="BO98" s="106">
        <v>273.10000000000002</v>
      </c>
      <c r="BP98" s="105" t="s">
        <v>3290</v>
      </c>
      <c r="BQ98" s="105" t="s">
        <v>5678</v>
      </c>
      <c r="BR98" s="110"/>
      <c r="BS98" s="110">
        <v>10</v>
      </c>
      <c r="BT98" s="111" t="s">
        <v>7471</v>
      </c>
      <c r="BU98" s="110">
        <v>8</v>
      </c>
      <c r="BV98" s="110">
        <v>8</v>
      </c>
      <c r="BW98" s="105" t="s">
        <v>7784</v>
      </c>
      <c r="BX98" s="104">
        <v>5.56</v>
      </c>
      <c r="BY98" s="105"/>
      <c r="BZ98" s="106">
        <f t="shared" si="23"/>
        <v>3.2</v>
      </c>
      <c r="CA98" s="104" t="str">
        <f t="shared" si="24"/>
        <v>Matched</v>
      </c>
      <c r="CB98" s="104">
        <f t="shared" si="25"/>
        <v>1.8150027948574621E-2</v>
      </c>
      <c r="CC98" s="105"/>
      <c r="CD98" s="105"/>
      <c r="CE98" s="105"/>
      <c r="CF98" s="105"/>
    </row>
    <row r="99" spans="1:84" hidden="1" x14ac:dyDescent="0.35">
      <c r="A99" s="67">
        <v>236</v>
      </c>
      <c r="B99" s="67">
        <v>831.21299999999997</v>
      </c>
      <c r="C99" s="67" t="s">
        <v>7475</v>
      </c>
      <c r="D99" s="67" t="s">
        <v>3290</v>
      </c>
      <c r="E99" s="67" t="s">
        <v>5677</v>
      </c>
      <c r="F99" s="102">
        <v>14</v>
      </c>
      <c r="G99" s="102">
        <v>9</v>
      </c>
      <c r="H99" s="102">
        <v>7</v>
      </c>
      <c r="I99" s="102"/>
      <c r="J99" s="67"/>
      <c r="K99" s="67" t="s">
        <v>5678</v>
      </c>
      <c r="L99" s="67" t="s">
        <v>3858</v>
      </c>
      <c r="M99" s="67" t="s">
        <v>3293</v>
      </c>
      <c r="N99" s="67"/>
      <c r="O99" s="67"/>
      <c r="P99" s="67">
        <v>13.83</v>
      </c>
      <c r="Q99" s="67">
        <v>13.83</v>
      </c>
      <c r="R99" s="103">
        <v>1.2E-2</v>
      </c>
      <c r="S99" s="103">
        <v>2.8000000000000001E-2</v>
      </c>
      <c r="T99" s="67">
        <v>0.71099999999999997</v>
      </c>
      <c r="U99" s="67">
        <v>5.56</v>
      </c>
      <c r="V99" s="104" t="b">
        <f t="shared" si="20"/>
        <v>1</v>
      </c>
      <c r="W99" s="104" t="s">
        <v>16</v>
      </c>
      <c r="X99" s="104">
        <f t="shared" si="12"/>
        <v>2.8000000000000003</v>
      </c>
      <c r="Y99" s="104">
        <f t="shared" si="21"/>
        <v>2.8000000000000003</v>
      </c>
      <c r="Z99" s="104" t="str">
        <f t="shared" si="22"/>
        <v/>
      </c>
      <c r="AA99" s="104" t="str">
        <f t="shared" si="22"/>
        <v/>
      </c>
      <c r="AB99" s="104" t="str">
        <f t="shared" si="13"/>
        <v/>
      </c>
      <c r="AC99" s="104" t="str">
        <f t="shared" si="13"/>
        <v/>
      </c>
      <c r="AD99" s="104" t="str">
        <f t="shared" si="14"/>
        <v/>
      </c>
      <c r="AE99" s="104" t="str">
        <f t="shared" si="14"/>
        <v/>
      </c>
      <c r="AF99" s="104" t="str">
        <f t="shared" si="14"/>
        <v/>
      </c>
      <c r="AG99" s="104" t="str">
        <f t="shared" si="14"/>
        <v/>
      </c>
      <c r="AH99" s="104" t="str">
        <f t="shared" si="15"/>
        <v/>
      </c>
      <c r="AI99" s="104"/>
      <c r="AJ99" s="104">
        <f t="shared" si="26"/>
        <v>1.5881274455002797E-2</v>
      </c>
      <c r="AK99" s="104">
        <f t="shared" si="17"/>
        <v>1.5881274455002797E-2</v>
      </c>
      <c r="AL99" s="104" t="str">
        <f t="shared" si="17"/>
        <v/>
      </c>
      <c r="AM99" s="104" t="str">
        <f t="shared" si="17"/>
        <v/>
      </c>
      <c r="AN99" s="104" t="str">
        <f t="shared" si="17"/>
        <v/>
      </c>
      <c r="AO99" s="104" t="str">
        <f t="shared" si="18"/>
        <v/>
      </c>
      <c r="AP99" s="104" t="str">
        <f t="shared" si="18"/>
        <v/>
      </c>
      <c r="AQ99" s="104" t="str">
        <f t="shared" si="18"/>
        <v/>
      </c>
      <c r="AR99" s="104" t="str">
        <f t="shared" si="18"/>
        <v/>
      </c>
      <c r="AS99" s="104" t="str">
        <f t="shared" si="19"/>
        <v/>
      </c>
      <c r="AT99" s="104" t="str">
        <f t="shared" si="19"/>
        <v/>
      </c>
      <c r="AU99" s="104"/>
      <c r="AV99" s="105"/>
      <c r="AW99" s="105"/>
      <c r="AX99" s="105"/>
      <c r="AY99" s="105"/>
      <c r="AZ99" s="105"/>
      <c r="BA99" s="106"/>
      <c r="BB99" s="104"/>
      <c r="BC99" s="105"/>
      <c r="BD99" s="104"/>
      <c r="BE99" s="107"/>
      <c r="BF99" s="105"/>
      <c r="BG99" s="105"/>
      <c r="BH99" s="105"/>
      <c r="BI99" s="105"/>
      <c r="BJ99" s="67">
        <v>236</v>
      </c>
      <c r="BK99" s="108">
        <v>831.21299999999997</v>
      </c>
      <c r="BL99" s="109">
        <v>42.777156679999997</v>
      </c>
      <c r="BM99" s="109">
        <v>-82.037372919999996</v>
      </c>
      <c r="BN99" s="110" t="s">
        <v>7189</v>
      </c>
      <c r="BO99" s="106">
        <v>273.10000000000002</v>
      </c>
      <c r="BP99" s="105" t="s">
        <v>3290</v>
      </c>
      <c r="BQ99" s="105" t="s">
        <v>5678</v>
      </c>
      <c r="BR99" s="110"/>
      <c r="BS99" s="110">
        <v>14</v>
      </c>
      <c r="BT99" s="111" t="s">
        <v>7613</v>
      </c>
      <c r="BU99" s="110">
        <v>9</v>
      </c>
      <c r="BV99" s="110">
        <v>7</v>
      </c>
      <c r="BW99" s="105" t="s">
        <v>7784</v>
      </c>
      <c r="BX99" s="104">
        <v>5.56</v>
      </c>
      <c r="BY99" s="105"/>
      <c r="BZ99" s="106">
        <f t="shared" si="23"/>
        <v>2.8000000000000003</v>
      </c>
      <c r="CA99" s="104" t="str">
        <f t="shared" si="24"/>
        <v>Matched</v>
      </c>
      <c r="CB99" s="104">
        <f t="shared" si="25"/>
        <v>1.5881274455002797E-2</v>
      </c>
      <c r="CC99" s="105"/>
      <c r="CD99" s="105"/>
      <c r="CE99" s="105"/>
      <c r="CF99" s="105"/>
    </row>
    <row r="100" spans="1:84" hidden="1" x14ac:dyDescent="0.35">
      <c r="A100" s="67">
        <v>237</v>
      </c>
      <c r="B100" s="67">
        <v>831.70100000000002</v>
      </c>
      <c r="C100" s="67" t="s">
        <v>7480</v>
      </c>
      <c r="D100" s="67" t="s">
        <v>3290</v>
      </c>
      <c r="E100" s="67" t="s">
        <v>5677</v>
      </c>
      <c r="F100" s="102">
        <v>11</v>
      </c>
      <c r="G100" s="102">
        <v>9</v>
      </c>
      <c r="H100" s="102">
        <v>10</v>
      </c>
      <c r="I100" s="102"/>
      <c r="J100" s="67"/>
      <c r="K100" s="67" t="s">
        <v>5678</v>
      </c>
      <c r="L100" s="67" t="s">
        <v>3859</v>
      </c>
      <c r="M100" s="67" t="s">
        <v>3293</v>
      </c>
      <c r="N100" s="67"/>
      <c r="O100" s="67"/>
      <c r="P100" s="67">
        <v>11.28</v>
      </c>
      <c r="Q100" s="67">
        <v>11.28</v>
      </c>
      <c r="R100" s="103">
        <v>7.0000000000000001E-3</v>
      </c>
      <c r="S100" s="103">
        <v>1.6E-2</v>
      </c>
      <c r="T100" s="67">
        <v>0.72099999999999997</v>
      </c>
      <c r="U100" s="67">
        <v>5.56</v>
      </c>
      <c r="V100" s="104" t="b">
        <f t="shared" si="20"/>
        <v>1</v>
      </c>
      <c r="W100" s="104" t="s">
        <v>16</v>
      </c>
      <c r="X100" s="104">
        <f t="shared" si="12"/>
        <v>1.6</v>
      </c>
      <c r="Y100" s="104">
        <f t="shared" si="21"/>
        <v>1.6</v>
      </c>
      <c r="Z100" s="104" t="str">
        <f t="shared" si="22"/>
        <v/>
      </c>
      <c r="AA100" s="104" t="str">
        <f t="shared" si="22"/>
        <v/>
      </c>
      <c r="AB100" s="104" t="str">
        <f t="shared" si="13"/>
        <v/>
      </c>
      <c r="AC100" s="104" t="str">
        <f t="shared" si="13"/>
        <v/>
      </c>
      <c r="AD100" s="104" t="str">
        <f t="shared" si="14"/>
        <v/>
      </c>
      <c r="AE100" s="104" t="str">
        <f t="shared" si="14"/>
        <v/>
      </c>
      <c r="AF100" s="104" t="str">
        <f t="shared" si="14"/>
        <v/>
      </c>
      <c r="AG100" s="104" t="str">
        <f t="shared" si="14"/>
        <v/>
      </c>
      <c r="AH100" s="104" t="str">
        <f t="shared" si="15"/>
        <v/>
      </c>
      <c r="AI100" s="104"/>
      <c r="AJ100" s="104">
        <f t="shared" si="26"/>
        <v>9.0750139742873104E-3</v>
      </c>
      <c r="AK100" s="104">
        <f t="shared" si="17"/>
        <v>9.0750139742873104E-3</v>
      </c>
      <c r="AL100" s="104" t="str">
        <f t="shared" si="17"/>
        <v/>
      </c>
      <c r="AM100" s="104" t="str">
        <f t="shared" si="17"/>
        <v/>
      </c>
      <c r="AN100" s="104" t="str">
        <f t="shared" si="17"/>
        <v/>
      </c>
      <c r="AO100" s="104" t="str">
        <f t="shared" si="18"/>
        <v/>
      </c>
      <c r="AP100" s="104" t="str">
        <f t="shared" si="18"/>
        <v/>
      </c>
      <c r="AQ100" s="104" t="str">
        <f t="shared" si="18"/>
        <v/>
      </c>
      <c r="AR100" s="104" t="str">
        <f t="shared" si="18"/>
        <v/>
      </c>
      <c r="AS100" s="104" t="str">
        <f t="shared" si="19"/>
        <v/>
      </c>
      <c r="AT100" s="104" t="str">
        <f t="shared" si="19"/>
        <v/>
      </c>
      <c r="AU100" s="104"/>
      <c r="AV100" s="105"/>
      <c r="AW100" s="105"/>
      <c r="AX100" s="105"/>
      <c r="AY100" s="105"/>
      <c r="AZ100" s="105"/>
      <c r="BA100" s="106"/>
      <c r="BB100" s="104"/>
      <c r="BC100" s="105"/>
      <c r="BD100" s="104"/>
      <c r="BE100" s="107"/>
      <c r="BF100" s="105"/>
      <c r="BG100" s="105"/>
      <c r="BH100" s="105"/>
      <c r="BI100" s="105"/>
      <c r="BJ100" s="67">
        <v>237</v>
      </c>
      <c r="BK100" s="108">
        <v>831.70100000000002</v>
      </c>
      <c r="BL100" s="109">
        <v>42.777152270000002</v>
      </c>
      <c r="BM100" s="109">
        <v>-82.037373079999995</v>
      </c>
      <c r="BN100" s="110" t="s">
        <v>7189</v>
      </c>
      <c r="BO100" s="106">
        <v>273.10000000000002</v>
      </c>
      <c r="BP100" s="105" t="s">
        <v>3290</v>
      </c>
      <c r="BQ100" s="105" t="s">
        <v>5678</v>
      </c>
      <c r="BR100" s="110"/>
      <c r="BS100" s="110">
        <v>11</v>
      </c>
      <c r="BT100" s="111" t="s">
        <v>7464</v>
      </c>
      <c r="BU100" s="110">
        <v>9</v>
      </c>
      <c r="BV100" s="110">
        <v>10</v>
      </c>
      <c r="BW100" s="105" t="s">
        <v>7784</v>
      </c>
      <c r="BX100" s="104">
        <v>5.56</v>
      </c>
      <c r="BY100" s="105"/>
      <c r="BZ100" s="106">
        <f t="shared" si="23"/>
        <v>1.6</v>
      </c>
      <c r="CA100" s="104" t="str">
        <f t="shared" si="24"/>
        <v>Matched</v>
      </c>
      <c r="CB100" s="104">
        <f t="shared" si="25"/>
        <v>9.0750139742873104E-3</v>
      </c>
      <c r="CC100" s="105"/>
      <c r="CD100" s="105"/>
      <c r="CE100" s="105"/>
      <c r="CF100" s="105"/>
    </row>
    <row r="101" spans="1:84" hidden="1" x14ac:dyDescent="0.35">
      <c r="A101" s="67">
        <v>238</v>
      </c>
      <c r="B101" s="67">
        <v>831.9</v>
      </c>
      <c r="C101" s="67" t="s">
        <v>7481</v>
      </c>
      <c r="D101" s="67" t="s">
        <v>3290</v>
      </c>
      <c r="E101" s="67" t="s">
        <v>5677</v>
      </c>
      <c r="F101" s="102">
        <v>10</v>
      </c>
      <c r="G101" s="102">
        <v>8</v>
      </c>
      <c r="H101" s="102">
        <v>15</v>
      </c>
      <c r="I101" s="102"/>
      <c r="J101" s="67"/>
      <c r="K101" s="67" t="s">
        <v>5683</v>
      </c>
      <c r="L101" s="67" t="s">
        <v>3860</v>
      </c>
      <c r="M101" s="67" t="s">
        <v>3293</v>
      </c>
      <c r="N101" s="67"/>
      <c r="O101" s="67"/>
      <c r="P101" s="67">
        <v>10</v>
      </c>
      <c r="Q101" s="67">
        <v>10</v>
      </c>
      <c r="R101" s="103">
        <v>1.2999999999999999E-2</v>
      </c>
      <c r="S101" s="103">
        <v>1.2999999999999999E-2</v>
      </c>
      <c r="T101" s="67">
        <v>0.74</v>
      </c>
      <c r="U101" s="67">
        <v>5.56</v>
      </c>
      <c r="V101" s="104" t="b">
        <f t="shared" si="20"/>
        <v>1</v>
      </c>
      <c r="W101" s="104" t="s">
        <v>16</v>
      </c>
      <c r="X101" s="104">
        <f t="shared" si="12"/>
        <v>1.3</v>
      </c>
      <c r="Y101" s="104">
        <f t="shared" si="21"/>
        <v>1.3</v>
      </c>
      <c r="Z101" s="104" t="str">
        <f t="shared" si="22"/>
        <v/>
      </c>
      <c r="AA101" s="104" t="str">
        <f t="shared" si="22"/>
        <v/>
      </c>
      <c r="AB101" s="104" t="str">
        <f t="shared" si="13"/>
        <v/>
      </c>
      <c r="AC101" s="104" t="str">
        <f t="shared" si="13"/>
        <v/>
      </c>
      <c r="AD101" s="104" t="str">
        <f t="shared" si="14"/>
        <v/>
      </c>
      <c r="AE101" s="104" t="str">
        <f t="shared" si="14"/>
        <v/>
      </c>
      <c r="AF101" s="104" t="str">
        <f t="shared" si="14"/>
        <v/>
      </c>
      <c r="AG101" s="104" t="str">
        <f t="shared" si="14"/>
        <v/>
      </c>
      <c r="AH101" s="104" t="str">
        <f t="shared" si="15"/>
        <v/>
      </c>
      <c r="AI101" s="104"/>
      <c r="AJ101" s="104">
        <f t="shared" si="26"/>
        <v>7.3734488541084406E-3</v>
      </c>
      <c r="AK101" s="104">
        <f t="shared" si="17"/>
        <v>7.3734488541084406E-3</v>
      </c>
      <c r="AL101" s="104" t="str">
        <f t="shared" si="17"/>
        <v/>
      </c>
      <c r="AM101" s="104" t="str">
        <f t="shared" si="17"/>
        <v/>
      </c>
      <c r="AN101" s="104" t="str">
        <f t="shared" si="17"/>
        <v/>
      </c>
      <c r="AO101" s="104" t="str">
        <f t="shared" si="18"/>
        <v/>
      </c>
      <c r="AP101" s="104" t="str">
        <f t="shared" si="18"/>
        <v/>
      </c>
      <c r="AQ101" s="104" t="str">
        <f t="shared" si="18"/>
        <v/>
      </c>
      <c r="AR101" s="104" t="str">
        <f t="shared" si="18"/>
        <v/>
      </c>
      <c r="AS101" s="104" t="str">
        <f t="shared" si="19"/>
        <v/>
      </c>
      <c r="AT101" s="104" t="str">
        <f t="shared" si="19"/>
        <v/>
      </c>
      <c r="AU101" s="104"/>
      <c r="AV101" s="105"/>
      <c r="AW101" s="105"/>
      <c r="AX101" s="105"/>
      <c r="AY101" s="105"/>
      <c r="AZ101" s="105"/>
      <c r="BA101" s="106"/>
      <c r="BB101" s="104"/>
      <c r="BC101" s="105"/>
      <c r="BD101" s="104"/>
      <c r="BE101" s="107"/>
      <c r="BF101" s="105"/>
      <c r="BG101" s="105"/>
      <c r="BH101" s="105"/>
      <c r="BI101" s="105"/>
      <c r="BJ101" s="67">
        <v>238</v>
      </c>
      <c r="BK101" s="108">
        <v>831.9</v>
      </c>
      <c r="BL101" s="109">
        <v>42.777150470000002</v>
      </c>
      <c r="BM101" s="109">
        <v>-82.03737314</v>
      </c>
      <c r="BN101" s="110" t="s">
        <v>7189</v>
      </c>
      <c r="BO101" s="106">
        <v>273.10000000000002</v>
      </c>
      <c r="BP101" s="105" t="s">
        <v>3290</v>
      </c>
      <c r="BQ101" s="105" t="s">
        <v>5683</v>
      </c>
      <c r="BR101" s="110"/>
      <c r="BS101" s="110">
        <v>10</v>
      </c>
      <c r="BT101" s="111" t="s">
        <v>7472</v>
      </c>
      <c r="BU101" s="110">
        <v>8</v>
      </c>
      <c r="BV101" s="110">
        <v>15</v>
      </c>
      <c r="BW101" s="105" t="s">
        <v>7784</v>
      </c>
      <c r="BX101" s="104">
        <v>5.56</v>
      </c>
      <c r="BY101" s="105"/>
      <c r="BZ101" s="106">
        <f t="shared" si="23"/>
        <v>1.3</v>
      </c>
      <c r="CA101" s="104" t="str">
        <f t="shared" si="24"/>
        <v>Matched</v>
      </c>
      <c r="CB101" s="104">
        <f t="shared" si="25"/>
        <v>7.3734488541084406E-3</v>
      </c>
      <c r="CC101" s="105"/>
      <c r="CD101" s="105"/>
      <c r="CE101" s="105"/>
      <c r="CF101" s="105"/>
    </row>
    <row r="102" spans="1:84" hidden="1" x14ac:dyDescent="0.35">
      <c r="A102" s="67">
        <v>239</v>
      </c>
      <c r="B102" s="67">
        <v>831.97299999999996</v>
      </c>
      <c r="C102" s="67" t="s">
        <v>7473</v>
      </c>
      <c r="D102" s="67" t="s">
        <v>3290</v>
      </c>
      <c r="E102" s="67" t="s">
        <v>5677</v>
      </c>
      <c r="F102" s="102">
        <v>10</v>
      </c>
      <c r="G102" s="102">
        <v>8</v>
      </c>
      <c r="H102" s="102">
        <v>10</v>
      </c>
      <c r="I102" s="102"/>
      <c r="J102" s="67"/>
      <c r="K102" s="67" t="s">
        <v>5678</v>
      </c>
      <c r="L102" s="67" t="s">
        <v>3861</v>
      </c>
      <c r="M102" s="67" t="s">
        <v>3293</v>
      </c>
      <c r="N102" s="67"/>
      <c r="O102" s="67"/>
      <c r="P102" s="67">
        <v>10.42</v>
      </c>
      <c r="Q102" s="67">
        <v>10.42</v>
      </c>
      <c r="R102" s="103">
        <v>4.0000000000000001E-3</v>
      </c>
      <c r="S102" s="103">
        <v>7.0000000000000001E-3</v>
      </c>
      <c r="T102" s="67">
        <v>0.72799999999999998</v>
      </c>
      <c r="U102" s="67">
        <v>5.56</v>
      </c>
      <c r="V102" s="104" t="b">
        <f t="shared" si="20"/>
        <v>1</v>
      </c>
      <c r="W102" s="104" t="s">
        <v>16</v>
      </c>
      <c r="X102" s="104">
        <f t="shared" si="12"/>
        <v>0.70000000000000007</v>
      </c>
      <c r="Y102" s="104">
        <f t="shared" si="21"/>
        <v>0.70000000000000007</v>
      </c>
      <c r="Z102" s="104" t="str">
        <f t="shared" si="22"/>
        <v/>
      </c>
      <c r="AA102" s="104" t="str">
        <f t="shared" si="22"/>
        <v/>
      </c>
      <c r="AB102" s="104" t="str">
        <f t="shared" si="13"/>
        <v/>
      </c>
      <c r="AC102" s="104" t="str">
        <f t="shared" si="13"/>
        <v/>
      </c>
      <c r="AD102" s="104" t="str">
        <f t="shared" si="14"/>
        <v/>
      </c>
      <c r="AE102" s="104" t="str">
        <f t="shared" si="14"/>
        <v/>
      </c>
      <c r="AF102" s="104" t="str">
        <f t="shared" si="14"/>
        <v/>
      </c>
      <c r="AG102" s="104" t="str">
        <f t="shared" si="14"/>
        <v/>
      </c>
      <c r="AH102" s="104" t="str">
        <f t="shared" si="15"/>
        <v/>
      </c>
      <c r="AI102" s="104"/>
      <c r="AJ102" s="104">
        <f t="shared" si="26"/>
        <v>3.9703186137506992E-3</v>
      </c>
      <c r="AK102" s="104">
        <f t="shared" si="17"/>
        <v>3.9703186137506992E-3</v>
      </c>
      <c r="AL102" s="104" t="str">
        <f t="shared" si="17"/>
        <v/>
      </c>
      <c r="AM102" s="104" t="str">
        <f t="shared" si="17"/>
        <v/>
      </c>
      <c r="AN102" s="104" t="str">
        <f t="shared" si="17"/>
        <v/>
      </c>
      <c r="AO102" s="104" t="str">
        <f t="shared" si="18"/>
        <v/>
      </c>
      <c r="AP102" s="104" t="str">
        <f t="shared" si="18"/>
        <v/>
      </c>
      <c r="AQ102" s="104" t="str">
        <f t="shared" si="18"/>
        <v/>
      </c>
      <c r="AR102" s="104" t="str">
        <f t="shared" si="18"/>
        <v/>
      </c>
      <c r="AS102" s="104" t="str">
        <f t="shared" si="19"/>
        <v/>
      </c>
      <c r="AT102" s="104" t="str">
        <f t="shared" si="19"/>
        <v/>
      </c>
      <c r="AU102" s="104"/>
      <c r="AV102" s="105"/>
      <c r="AW102" s="105"/>
      <c r="AX102" s="105"/>
      <c r="AY102" s="105"/>
      <c r="AZ102" s="105"/>
      <c r="BA102" s="106"/>
      <c r="BB102" s="104"/>
      <c r="BC102" s="105"/>
      <c r="BD102" s="104"/>
      <c r="BE102" s="107"/>
      <c r="BF102" s="105"/>
      <c r="BG102" s="105"/>
      <c r="BH102" s="105"/>
      <c r="BI102" s="105"/>
      <c r="BJ102" s="67">
        <v>239</v>
      </c>
      <c r="BK102" s="108">
        <v>831.97299999999996</v>
      </c>
      <c r="BL102" s="109">
        <v>42.777149799999997</v>
      </c>
      <c r="BM102" s="109">
        <v>-82.037373169999995</v>
      </c>
      <c r="BN102" s="110" t="s">
        <v>7189</v>
      </c>
      <c r="BO102" s="106">
        <v>273.10000000000002</v>
      </c>
      <c r="BP102" s="105" t="s">
        <v>3290</v>
      </c>
      <c r="BQ102" s="105" t="s">
        <v>5678</v>
      </c>
      <c r="BR102" s="110"/>
      <c r="BS102" s="110">
        <v>10</v>
      </c>
      <c r="BT102" s="111" t="s">
        <v>7484</v>
      </c>
      <c r="BU102" s="110">
        <v>8</v>
      </c>
      <c r="BV102" s="110">
        <v>10</v>
      </c>
      <c r="BW102" s="105" t="s">
        <v>7784</v>
      </c>
      <c r="BX102" s="104">
        <v>5.56</v>
      </c>
      <c r="BY102" s="105"/>
      <c r="BZ102" s="106">
        <f t="shared" si="23"/>
        <v>0.70000000000000007</v>
      </c>
      <c r="CA102" s="104" t="str">
        <f t="shared" si="24"/>
        <v>Matched</v>
      </c>
      <c r="CB102" s="104">
        <f t="shared" si="25"/>
        <v>3.9703186137506992E-3</v>
      </c>
      <c r="CC102" s="105"/>
      <c r="CD102" s="105"/>
      <c r="CE102" s="105"/>
      <c r="CF102" s="105"/>
    </row>
    <row r="103" spans="1:84" hidden="1" x14ac:dyDescent="0.35">
      <c r="A103" s="67">
        <v>240</v>
      </c>
      <c r="B103" s="67">
        <v>832.76700000000005</v>
      </c>
      <c r="C103" s="67" t="s">
        <v>7479</v>
      </c>
      <c r="D103" s="67" t="s">
        <v>3290</v>
      </c>
      <c r="E103" s="67" t="s">
        <v>5677</v>
      </c>
      <c r="F103" s="102">
        <v>13</v>
      </c>
      <c r="G103" s="102">
        <v>10</v>
      </c>
      <c r="H103" s="102">
        <v>7</v>
      </c>
      <c r="I103" s="102"/>
      <c r="J103" s="67"/>
      <c r="K103" s="67" t="s">
        <v>5678</v>
      </c>
      <c r="L103" s="67" t="s">
        <v>3862</v>
      </c>
      <c r="M103" s="67" t="s">
        <v>3293</v>
      </c>
      <c r="N103" s="67"/>
      <c r="O103" s="67"/>
      <c r="P103" s="67">
        <v>13.43</v>
      </c>
      <c r="Q103" s="67">
        <v>13.43</v>
      </c>
      <c r="R103" s="103">
        <v>1E-3</v>
      </c>
      <c r="S103" s="103">
        <v>2E-3</v>
      </c>
      <c r="T103" s="67">
        <v>0.75900000000000001</v>
      </c>
      <c r="U103" s="67">
        <v>5.56</v>
      </c>
      <c r="V103" s="104" t="b">
        <f t="shared" si="20"/>
        <v>1</v>
      </c>
      <c r="W103" s="104" t="s">
        <v>16</v>
      </c>
      <c r="X103" s="104">
        <f t="shared" si="12"/>
        <v>0.2</v>
      </c>
      <c r="Y103" s="104">
        <f t="shared" si="21"/>
        <v>0.2</v>
      </c>
      <c r="Z103" s="104" t="str">
        <f t="shared" si="22"/>
        <v/>
      </c>
      <c r="AA103" s="104" t="str">
        <f t="shared" si="22"/>
        <v/>
      </c>
      <c r="AB103" s="104" t="str">
        <f t="shared" si="13"/>
        <v/>
      </c>
      <c r="AC103" s="104" t="str">
        <f t="shared" si="13"/>
        <v/>
      </c>
      <c r="AD103" s="104" t="str">
        <f t="shared" si="14"/>
        <v/>
      </c>
      <c r="AE103" s="104" t="str">
        <f t="shared" si="14"/>
        <v/>
      </c>
      <c r="AF103" s="104" t="str">
        <f t="shared" si="14"/>
        <v/>
      </c>
      <c r="AG103" s="104" t="str">
        <f t="shared" si="14"/>
        <v/>
      </c>
      <c r="AH103" s="104" t="str">
        <f t="shared" si="15"/>
        <v/>
      </c>
      <c r="AI103" s="104"/>
      <c r="AJ103" s="104">
        <f t="shared" si="26"/>
        <v>1.1343767467859138E-3</v>
      </c>
      <c r="AK103" s="104">
        <f t="shared" si="17"/>
        <v>1.1343767467859138E-3</v>
      </c>
      <c r="AL103" s="104" t="str">
        <f t="shared" si="17"/>
        <v/>
      </c>
      <c r="AM103" s="104" t="str">
        <f t="shared" si="17"/>
        <v/>
      </c>
      <c r="AN103" s="104" t="str">
        <f t="shared" si="17"/>
        <v/>
      </c>
      <c r="AO103" s="104" t="str">
        <f t="shared" si="18"/>
        <v/>
      </c>
      <c r="AP103" s="104" t="str">
        <f t="shared" si="18"/>
        <v/>
      </c>
      <c r="AQ103" s="104" t="str">
        <f t="shared" si="18"/>
        <v/>
      </c>
      <c r="AR103" s="104" t="str">
        <f t="shared" si="18"/>
        <v/>
      </c>
      <c r="AS103" s="104" t="str">
        <f t="shared" si="19"/>
        <v/>
      </c>
      <c r="AT103" s="104" t="str">
        <f t="shared" si="19"/>
        <v/>
      </c>
      <c r="AU103" s="104"/>
      <c r="AV103" s="105"/>
      <c r="AW103" s="105"/>
      <c r="AX103" s="105"/>
      <c r="AY103" s="105"/>
      <c r="AZ103" s="105"/>
      <c r="BA103" s="106"/>
      <c r="BB103" s="104"/>
      <c r="BC103" s="105"/>
      <c r="BD103" s="104"/>
      <c r="BE103" s="107"/>
      <c r="BF103" s="105"/>
      <c r="BG103" s="105"/>
      <c r="BH103" s="105"/>
      <c r="BI103" s="105"/>
      <c r="BJ103" s="67">
        <v>240</v>
      </c>
      <c r="BK103" s="108">
        <v>832.76700000000005</v>
      </c>
      <c r="BL103" s="109">
        <v>42.777142640000001</v>
      </c>
      <c r="BM103" s="109">
        <v>-82.037373419999994</v>
      </c>
      <c r="BN103" s="110" t="s">
        <v>7189</v>
      </c>
      <c r="BO103" s="106">
        <v>273.10000000000002</v>
      </c>
      <c r="BP103" s="105" t="s">
        <v>3290</v>
      </c>
      <c r="BQ103" s="105" t="s">
        <v>5678</v>
      </c>
      <c r="BR103" s="110"/>
      <c r="BS103" s="110">
        <v>13</v>
      </c>
      <c r="BT103" s="111" t="s">
        <v>7471</v>
      </c>
      <c r="BU103" s="110">
        <v>10</v>
      </c>
      <c r="BV103" s="110">
        <v>7</v>
      </c>
      <c r="BW103" s="105" t="s">
        <v>7784</v>
      </c>
      <c r="BX103" s="104">
        <v>5.56</v>
      </c>
      <c r="BY103" s="105"/>
      <c r="BZ103" s="106">
        <f t="shared" si="23"/>
        <v>0.2</v>
      </c>
      <c r="CA103" s="104" t="str">
        <f t="shared" si="24"/>
        <v>Matched</v>
      </c>
      <c r="CB103" s="104">
        <f t="shared" si="25"/>
        <v>1.1343767467859138E-3</v>
      </c>
      <c r="CC103" s="105"/>
      <c r="CD103" s="105"/>
      <c r="CE103" s="105"/>
      <c r="CF103" s="105"/>
    </row>
    <row r="104" spans="1:84" hidden="1" x14ac:dyDescent="0.35">
      <c r="A104" s="67">
        <v>241</v>
      </c>
      <c r="B104" s="67">
        <v>833.322</v>
      </c>
      <c r="C104" s="67" t="s">
        <v>7479</v>
      </c>
      <c r="D104" s="67" t="s">
        <v>3290</v>
      </c>
      <c r="E104" s="67" t="s">
        <v>5677</v>
      </c>
      <c r="F104" s="102">
        <v>10</v>
      </c>
      <c r="G104" s="102">
        <v>11</v>
      </c>
      <c r="H104" s="102">
        <v>8</v>
      </c>
      <c r="I104" s="102"/>
      <c r="J104" s="67"/>
      <c r="K104" s="67" t="s">
        <v>5678</v>
      </c>
      <c r="L104" s="67" t="s">
        <v>3863</v>
      </c>
      <c r="M104" s="67" t="s">
        <v>3293</v>
      </c>
      <c r="N104" s="67"/>
      <c r="O104" s="67"/>
      <c r="P104" s="67">
        <v>10.47</v>
      </c>
      <c r="Q104" s="67">
        <v>10.47</v>
      </c>
      <c r="R104" s="103">
        <v>1.2E-2</v>
      </c>
      <c r="S104" s="103">
        <v>1.7999999999999999E-2</v>
      </c>
      <c r="T104" s="67">
        <v>0.81799999999999995</v>
      </c>
      <c r="U104" s="67">
        <v>5.56</v>
      </c>
      <c r="V104" s="104" t="b">
        <f t="shared" si="20"/>
        <v>1</v>
      </c>
      <c r="W104" s="104" t="s">
        <v>16</v>
      </c>
      <c r="X104" s="104">
        <f t="shared" si="12"/>
        <v>1.7999999999999998</v>
      </c>
      <c r="Y104" s="104">
        <f t="shared" si="21"/>
        <v>1.7999999999999998</v>
      </c>
      <c r="Z104" s="104" t="str">
        <f t="shared" si="22"/>
        <v/>
      </c>
      <c r="AA104" s="104" t="str">
        <f t="shared" si="22"/>
        <v/>
      </c>
      <c r="AB104" s="104" t="str">
        <f t="shared" si="13"/>
        <v/>
      </c>
      <c r="AC104" s="104" t="str">
        <f t="shared" si="13"/>
        <v/>
      </c>
      <c r="AD104" s="104" t="str">
        <f t="shared" si="14"/>
        <v/>
      </c>
      <c r="AE104" s="104" t="str">
        <f t="shared" si="14"/>
        <v/>
      </c>
      <c r="AF104" s="104" t="str">
        <f t="shared" si="14"/>
        <v/>
      </c>
      <c r="AG104" s="104" t="str">
        <f t="shared" si="14"/>
        <v/>
      </c>
      <c r="AH104" s="104" t="str">
        <f t="shared" si="15"/>
        <v/>
      </c>
      <c r="AI104" s="104"/>
      <c r="AJ104" s="104">
        <f t="shared" si="26"/>
        <v>1.0209390721073224E-2</v>
      </c>
      <c r="AK104" s="104">
        <f t="shared" si="17"/>
        <v>1.0209390721073224E-2</v>
      </c>
      <c r="AL104" s="104" t="str">
        <f t="shared" si="17"/>
        <v/>
      </c>
      <c r="AM104" s="104" t="str">
        <f t="shared" si="17"/>
        <v/>
      </c>
      <c r="AN104" s="104" t="str">
        <f t="shared" si="17"/>
        <v/>
      </c>
      <c r="AO104" s="104" t="str">
        <f t="shared" si="18"/>
        <v/>
      </c>
      <c r="AP104" s="104" t="str">
        <f t="shared" si="18"/>
        <v/>
      </c>
      <c r="AQ104" s="104" t="str">
        <f t="shared" si="18"/>
        <v/>
      </c>
      <c r="AR104" s="104" t="str">
        <f t="shared" si="18"/>
        <v/>
      </c>
      <c r="AS104" s="104" t="str">
        <f t="shared" si="19"/>
        <v/>
      </c>
      <c r="AT104" s="104" t="str">
        <f t="shared" si="19"/>
        <v/>
      </c>
      <c r="AU104" s="104"/>
      <c r="AV104" s="105"/>
      <c r="AW104" s="105"/>
      <c r="AX104" s="105"/>
      <c r="AY104" s="105"/>
      <c r="AZ104" s="105"/>
      <c r="BA104" s="106"/>
      <c r="BB104" s="104"/>
      <c r="BC104" s="105"/>
      <c r="BD104" s="104"/>
      <c r="BE104" s="107"/>
      <c r="BF104" s="105"/>
      <c r="BG104" s="105"/>
      <c r="BH104" s="105"/>
      <c r="BI104" s="105"/>
      <c r="BJ104" s="67">
        <v>241</v>
      </c>
      <c r="BK104" s="108">
        <v>833.322</v>
      </c>
      <c r="BL104" s="109">
        <v>42.777137629999999</v>
      </c>
      <c r="BM104" s="109">
        <v>-82.037373599999995</v>
      </c>
      <c r="BN104" s="110" t="s">
        <v>7189</v>
      </c>
      <c r="BO104" s="106">
        <v>273.10000000000002</v>
      </c>
      <c r="BP104" s="105" t="s">
        <v>3290</v>
      </c>
      <c r="BQ104" s="105" t="s">
        <v>5678</v>
      </c>
      <c r="BR104" s="110"/>
      <c r="BS104" s="110">
        <v>10</v>
      </c>
      <c r="BT104" s="111" t="s">
        <v>7469</v>
      </c>
      <c r="BU104" s="110">
        <v>11</v>
      </c>
      <c r="BV104" s="110">
        <v>8</v>
      </c>
      <c r="BW104" s="105" t="s">
        <v>7784</v>
      </c>
      <c r="BX104" s="104">
        <v>5.56</v>
      </c>
      <c r="BY104" s="105"/>
      <c r="BZ104" s="106">
        <f t="shared" si="23"/>
        <v>1.7999999999999998</v>
      </c>
      <c r="CA104" s="104" t="str">
        <f t="shared" si="24"/>
        <v>Matched</v>
      </c>
      <c r="CB104" s="104">
        <f t="shared" si="25"/>
        <v>1.0209390721073224E-2</v>
      </c>
      <c r="CC104" s="105"/>
      <c r="CD104" s="105"/>
      <c r="CE104" s="105"/>
      <c r="CF104" s="105"/>
    </row>
    <row r="105" spans="1:84" hidden="1" x14ac:dyDescent="0.35">
      <c r="A105" s="67">
        <v>242</v>
      </c>
      <c r="B105" s="67">
        <v>833.70699999999999</v>
      </c>
      <c r="C105" s="67" t="s">
        <v>7480</v>
      </c>
      <c r="D105" s="67" t="s">
        <v>3290</v>
      </c>
      <c r="E105" s="67" t="s">
        <v>5677</v>
      </c>
      <c r="F105" s="102">
        <v>12</v>
      </c>
      <c r="G105" s="102">
        <v>9</v>
      </c>
      <c r="H105" s="102">
        <v>9</v>
      </c>
      <c r="I105" s="102"/>
      <c r="J105" s="67"/>
      <c r="K105" s="67" t="s">
        <v>5678</v>
      </c>
      <c r="L105" s="67" t="s">
        <v>3864</v>
      </c>
      <c r="M105" s="67" t="s">
        <v>3293</v>
      </c>
      <c r="N105" s="67"/>
      <c r="O105" s="67"/>
      <c r="P105" s="67">
        <v>12.02</v>
      </c>
      <c r="Q105" s="67">
        <v>12.02</v>
      </c>
      <c r="R105" s="103">
        <v>1.2999999999999999E-2</v>
      </c>
      <c r="S105" s="103">
        <v>2.5000000000000001E-2</v>
      </c>
      <c r="T105" s="67">
        <v>0.79100000000000004</v>
      </c>
      <c r="U105" s="67">
        <v>5.56</v>
      </c>
      <c r="V105" s="104" t="b">
        <f t="shared" si="20"/>
        <v>1</v>
      </c>
      <c r="W105" s="104" t="s">
        <v>16</v>
      </c>
      <c r="X105" s="104">
        <f t="shared" ref="X105:X168" si="27">S105*100</f>
        <v>2.5</v>
      </c>
      <c r="Y105" s="104">
        <f t="shared" si="21"/>
        <v>2.5</v>
      </c>
      <c r="Z105" s="104" t="str">
        <f t="shared" si="22"/>
        <v/>
      </c>
      <c r="AA105" s="104" t="str">
        <f t="shared" si="22"/>
        <v/>
      </c>
      <c r="AB105" s="104" t="str">
        <f t="shared" si="13"/>
        <v/>
      </c>
      <c r="AC105" s="104" t="str">
        <f t="shared" ref="AC105:AF136" si="28">IF(AC$1=$W105,$X105,"")</f>
        <v/>
      </c>
      <c r="AD105" s="104" t="str">
        <f t="shared" si="14"/>
        <v/>
      </c>
      <c r="AE105" s="104" t="str">
        <f t="shared" si="14"/>
        <v/>
      </c>
      <c r="AF105" s="104" t="str">
        <f t="shared" si="14"/>
        <v/>
      </c>
      <c r="AG105" s="104" t="str">
        <f t="shared" ref="AG105:AH136" si="29">IF(AG$1=$W105,$X105,"")</f>
        <v/>
      </c>
      <c r="AH105" s="104" t="str">
        <f t="shared" si="15"/>
        <v/>
      </c>
      <c r="AI105" s="104"/>
      <c r="AJ105" s="104">
        <f t="shared" si="26"/>
        <v>1.4179709334823922E-2</v>
      </c>
      <c r="AK105" s="104">
        <f t="shared" si="17"/>
        <v>1.4179709334823922E-2</v>
      </c>
      <c r="AL105" s="104" t="str">
        <f t="shared" si="17"/>
        <v/>
      </c>
      <c r="AM105" s="104" t="str">
        <f t="shared" si="17"/>
        <v/>
      </c>
      <c r="AN105" s="104" t="str">
        <f t="shared" ref="AN105:AQ136" si="30">IF(AB$1=$W105,AM105,"")</f>
        <v/>
      </c>
      <c r="AO105" s="104" t="str">
        <f t="shared" si="18"/>
        <v/>
      </c>
      <c r="AP105" s="104" t="str">
        <f t="shared" si="18"/>
        <v/>
      </c>
      <c r="AQ105" s="104" t="str">
        <f t="shared" si="18"/>
        <v/>
      </c>
      <c r="AR105" s="104" t="str">
        <f t="shared" ref="AR105:AT136" si="31">IF(AF$1=$W105,AQ105,"")</f>
        <v/>
      </c>
      <c r="AS105" s="104" t="str">
        <f t="shared" si="19"/>
        <v/>
      </c>
      <c r="AT105" s="104" t="str">
        <f t="shared" si="19"/>
        <v/>
      </c>
      <c r="AU105" s="104"/>
      <c r="AV105" s="105"/>
      <c r="AW105" s="105"/>
      <c r="AX105" s="105"/>
      <c r="AY105" s="105"/>
      <c r="AZ105" s="105"/>
      <c r="BA105" s="106"/>
      <c r="BB105" s="104"/>
      <c r="BC105" s="105"/>
      <c r="BD105" s="104"/>
      <c r="BE105" s="107"/>
      <c r="BF105" s="105"/>
      <c r="BG105" s="105"/>
      <c r="BH105" s="105"/>
      <c r="BI105" s="105"/>
      <c r="BJ105" s="67">
        <v>242</v>
      </c>
      <c r="BK105" s="108">
        <v>833.70699999999999</v>
      </c>
      <c r="BL105" s="109">
        <v>42.777134140000001</v>
      </c>
      <c r="BM105" s="109">
        <v>-82.037373720000005</v>
      </c>
      <c r="BN105" s="110" t="s">
        <v>7189</v>
      </c>
      <c r="BO105" s="106">
        <v>273.10000000000002</v>
      </c>
      <c r="BP105" s="105" t="s">
        <v>3290</v>
      </c>
      <c r="BQ105" s="105" t="s">
        <v>5678</v>
      </c>
      <c r="BR105" s="110"/>
      <c r="BS105" s="110">
        <v>12</v>
      </c>
      <c r="BT105" s="111" t="s">
        <v>7464</v>
      </c>
      <c r="BU105" s="110">
        <v>9</v>
      </c>
      <c r="BV105" s="110">
        <v>9</v>
      </c>
      <c r="BW105" s="105" t="s">
        <v>7784</v>
      </c>
      <c r="BX105" s="104">
        <v>5.56</v>
      </c>
      <c r="BY105" s="105"/>
      <c r="BZ105" s="106">
        <f t="shared" si="23"/>
        <v>2.5</v>
      </c>
      <c r="CA105" s="104" t="str">
        <f t="shared" si="24"/>
        <v>Matched</v>
      </c>
      <c r="CB105" s="104">
        <f t="shared" si="25"/>
        <v>1.4179709334823922E-2</v>
      </c>
      <c r="CC105" s="105"/>
      <c r="CD105" s="105"/>
      <c r="CE105" s="105"/>
      <c r="CF105" s="105"/>
    </row>
    <row r="106" spans="1:84" hidden="1" x14ac:dyDescent="0.35">
      <c r="A106" s="67">
        <v>243</v>
      </c>
      <c r="B106" s="67">
        <v>833.83</v>
      </c>
      <c r="C106" s="67" t="s">
        <v>7475</v>
      </c>
      <c r="D106" s="67" t="s">
        <v>3290</v>
      </c>
      <c r="E106" s="67" t="s">
        <v>5677</v>
      </c>
      <c r="F106" s="102">
        <v>11</v>
      </c>
      <c r="G106" s="102">
        <v>8</v>
      </c>
      <c r="H106" s="102">
        <v>8</v>
      </c>
      <c r="I106" s="102"/>
      <c r="J106" s="67"/>
      <c r="K106" s="67" t="s">
        <v>5678</v>
      </c>
      <c r="L106" s="67" t="s">
        <v>3865</v>
      </c>
      <c r="M106" s="67" t="s">
        <v>3293</v>
      </c>
      <c r="N106" s="67"/>
      <c r="O106" s="67"/>
      <c r="P106" s="67">
        <v>10.68</v>
      </c>
      <c r="Q106" s="67">
        <v>10.68</v>
      </c>
      <c r="R106" s="103">
        <v>1.2E-2</v>
      </c>
      <c r="S106" s="103">
        <v>1.7999999999999999E-2</v>
      </c>
      <c r="T106" s="67">
        <v>0.73399999999999999</v>
      </c>
      <c r="U106" s="67">
        <v>5.56</v>
      </c>
      <c r="V106" s="104" t="b">
        <f t="shared" si="20"/>
        <v>1</v>
      </c>
      <c r="W106" s="104" t="s">
        <v>16</v>
      </c>
      <c r="X106" s="104">
        <f t="shared" si="27"/>
        <v>1.7999999999999998</v>
      </c>
      <c r="Y106" s="104">
        <f t="shared" si="21"/>
        <v>1.7999999999999998</v>
      </c>
      <c r="Z106" s="104" t="str">
        <f t="shared" si="22"/>
        <v/>
      </c>
      <c r="AA106" s="104" t="str">
        <f t="shared" si="22"/>
        <v/>
      </c>
      <c r="AB106" s="104" t="str">
        <f t="shared" ref="Z106:AB136" si="32">IF(AB$1=$W106,$X106,"")</f>
        <v/>
      </c>
      <c r="AC106" s="104" t="str">
        <f t="shared" si="28"/>
        <v/>
      </c>
      <c r="AD106" s="104" t="str">
        <f t="shared" si="28"/>
        <v/>
      </c>
      <c r="AE106" s="104" t="str">
        <f t="shared" si="28"/>
        <v/>
      </c>
      <c r="AF106" s="104" t="str">
        <f t="shared" si="28"/>
        <v/>
      </c>
      <c r="AG106" s="104" t="str">
        <f t="shared" si="29"/>
        <v/>
      </c>
      <c r="AH106" s="104" t="str">
        <f t="shared" si="29"/>
        <v/>
      </c>
      <c r="AI106" s="104"/>
      <c r="AJ106" s="104">
        <f t="shared" ref="AJ106:AJ136" si="33">((X106/100)*U106)/Interval</f>
        <v>1.0209390721073224E-2</v>
      </c>
      <c r="AK106" s="104">
        <f t="shared" ref="AK106:AM136" si="34">IF(Y$1=$W106,AJ106,"")</f>
        <v>1.0209390721073224E-2</v>
      </c>
      <c r="AL106" s="104" t="str">
        <f t="shared" si="34"/>
        <v/>
      </c>
      <c r="AM106" s="104" t="str">
        <f t="shared" si="34"/>
        <v/>
      </c>
      <c r="AN106" s="104" t="str">
        <f t="shared" si="30"/>
        <v/>
      </c>
      <c r="AO106" s="104" t="str">
        <f t="shared" si="30"/>
        <v/>
      </c>
      <c r="AP106" s="104" t="str">
        <f t="shared" si="30"/>
        <v/>
      </c>
      <c r="AQ106" s="104" t="str">
        <f t="shared" si="30"/>
        <v/>
      </c>
      <c r="AR106" s="104" t="str">
        <f t="shared" si="31"/>
        <v/>
      </c>
      <c r="AS106" s="104" t="str">
        <f t="shared" si="31"/>
        <v/>
      </c>
      <c r="AT106" s="104" t="str">
        <f t="shared" si="31"/>
        <v/>
      </c>
      <c r="AU106" s="104"/>
      <c r="AV106" s="105"/>
      <c r="AW106" s="105"/>
      <c r="AX106" s="105"/>
      <c r="AY106" s="105"/>
      <c r="AZ106" s="105"/>
      <c r="BA106" s="106"/>
      <c r="BB106" s="104"/>
      <c r="BC106" s="105"/>
      <c r="BD106" s="104"/>
      <c r="BE106" s="107"/>
      <c r="BF106" s="105"/>
      <c r="BG106" s="105"/>
      <c r="BH106" s="105"/>
      <c r="BI106" s="105"/>
      <c r="BJ106" s="67">
        <v>243</v>
      </c>
      <c r="BK106" s="108">
        <v>833.83</v>
      </c>
      <c r="BL106" s="109">
        <v>42.777133020000001</v>
      </c>
      <c r="BM106" s="109">
        <v>-82.037373759999994</v>
      </c>
      <c r="BN106" s="110" t="s">
        <v>7189</v>
      </c>
      <c r="BO106" s="106">
        <v>273.10000000000002</v>
      </c>
      <c r="BP106" s="105" t="s">
        <v>3290</v>
      </c>
      <c r="BQ106" s="105" t="s">
        <v>5678</v>
      </c>
      <c r="BR106" s="110"/>
      <c r="BS106" s="110">
        <v>11</v>
      </c>
      <c r="BT106" s="111" t="s">
        <v>7613</v>
      </c>
      <c r="BU106" s="110">
        <v>8</v>
      </c>
      <c r="BV106" s="110">
        <v>8</v>
      </c>
      <c r="BW106" s="105" t="s">
        <v>7784</v>
      </c>
      <c r="BX106" s="104">
        <v>5.56</v>
      </c>
      <c r="BY106" s="105"/>
      <c r="BZ106" s="106">
        <f t="shared" si="23"/>
        <v>1.7999999999999998</v>
      </c>
      <c r="CA106" s="104" t="str">
        <f t="shared" si="24"/>
        <v>Matched</v>
      </c>
      <c r="CB106" s="104">
        <f t="shared" si="25"/>
        <v>1.0209390721073224E-2</v>
      </c>
      <c r="CC106" s="105"/>
      <c r="CD106" s="105"/>
      <c r="CE106" s="105"/>
      <c r="CF106" s="105"/>
    </row>
    <row r="107" spans="1:84" hidden="1" x14ac:dyDescent="0.35">
      <c r="A107" s="67">
        <v>244</v>
      </c>
      <c r="B107" s="67">
        <v>833.98500000000001</v>
      </c>
      <c r="C107" s="67" t="s">
        <v>7478</v>
      </c>
      <c r="D107" s="67" t="s">
        <v>3290</v>
      </c>
      <c r="E107" s="67" t="s">
        <v>5677</v>
      </c>
      <c r="F107" s="102">
        <v>12</v>
      </c>
      <c r="G107" s="102">
        <v>7</v>
      </c>
      <c r="H107" s="102">
        <v>8</v>
      </c>
      <c r="I107" s="102"/>
      <c r="J107" s="67"/>
      <c r="K107" s="67" t="s">
        <v>5678</v>
      </c>
      <c r="L107" s="67" t="s">
        <v>3866</v>
      </c>
      <c r="M107" s="67" t="s">
        <v>3293</v>
      </c>
      <c r="N107" s="67"/>
      <c r="O107" s="67"/>
      <c r="P107" s="67">
        <v>11.93</v>
      </c>
      <c r="Q107" s="67">
        <v>11.93</v>
      </c>
      <c r="R107" s="103">
        <v>2.7E-2</v>
      </c>
      <c r="S107" s="103">
        <v>3.5999999999999997E-2</v>
      </c>
      <c r="T107" s="67">
        <v>0.78900000000000003</v>
      </c>
      <c r="U107" s="67">
        <v>5.56</v>
      </c>
      <c r="V107" s="104" t="b">
        <f t="shared" si="20"/>
        <v>1</v>
      </c>
      <c r="W107" s="104" t="s">
        <v>16</v>
      </c>
      <c r="X107" s="104">
        <f t="shared" si="27"/>
        <v>3.5999999999999996</v>
      </c>
      <c r="Y107" s="104">
        <f t="shared" si="21"/>
        <v>3.5999999999999996</v>
      </c>
      <c r="Z107" s="104" t="str">
        <f t="shared" si="22"/>
        <v/>
      </c>
      <c r="AA107" s="104" t="str">
        <f t="shared" si="22"/>
        <v/>
      </c>
      <c r="AB107" s="104" t="str">
        <f t="shared" si="32"/>
        <v/>
      </c>
      <c r="AC107" s="104" t="str">
        <f t="shared" si="28"/>
        <v/>
      </c>
      <c r="AD107" s="104" t="str">
        <f t="shared" si="28"/>
        <v/>
      </c>
      <c r="AE107" s="104" t="str">
        <f t="shared" si="28"/>
        <v/>
      </c>
      <c r="AF107" s="104" t="str">
        <f t="shared" si="28"/>
        <v/>
      </c>
      <c r="AG107" s="104" t="str">
        <f t="shared" si="29"/>
        <v/>
      </c>
      <c r="AH107" s="104" t="str">
        <f t="shared" si="29"/>
        <v/>
      </c>
      <c r="AI107" s="104"/>
      <c r="AJ107" s="104">
        <f t="shared" si="33"/>
        <v>2.0418781442146448E-2</v>
      </c>
      <c r="AK107" s="104">
        <f t="shared" si="34"/>
        <v>2.0418781442146448E-2</v>
      </c>
      <c r="AL107" s="104" t="str">
        <f t="shared" si="34"/>
        <v/>
      </c>
      <c r="AM107" s="104" t="str">
        <f t="shared" si="34"/>
        <v/>
      </c>
      <c r="AN107" s="104" t="str">
        <f t="shared" si="30"/>
        <v/>
      </c>
      <c r="AO107" s="104" t="str">
        <f t="shared" si="30"/>
        <v/>
      </c>
      <c r="AP107" s="104" t="str">
        <f t="shared" si="30"/>
        <v/>
      </c>
      <c r="AQ107" s="104" t="str">
        <f t="shared" si="30"/>
        <v/>
      </c>
      <c r="AR107" s="104" t="str">
        <f t="shared" si="31"/>
        <v/>
      </c>
      <c r="AS107" s="104" t="str">
        <f t="shared" si="31"/>
        <v/>
      </c>
      <c r="AT107" s="104" t="str">
        <f t="shared" si="31"/>
        <v/>
      </c>
      <c r="AU107" s="104"/>
      <c r="AV107" s="105"/>
      <c r="AW107" s="105"/>
      <c r="AX107" s="105"/>
      <c r="AY107" s="105"/>
      <c r="AZ107" s="105"/>
      <c r="BA107" s="106"/>
      <c r="BB107" s="104"/>
      <c r="BC107" s="105"/>
      <c r="BD107" s="104"/>
      <c r="BE107" s="107"/>
      <c r="BF107" s="105"/>
      <c r="BG107" s="105"/>
      <c r="BH107" s="105"/>
      <c r="BI107" s="105"/>
      <c r="BJ107" s="67">
        <v>244</v>
      </c>
      <c r="BK107" s="108">
        <v>833.98500000000001</v>
      </c>
      <c r="BL107" s="109">
        <v>42.777131619999999</v>
      </c>
      <c r="BM107" s="109">
        <v>-82.037373799999997</v>
      </c>
      <c r="BN107" s="110" t="s">
        <v>7189</v>
      </c>
      <c r="BO107" s="106">
        <v>273.10000000000002</v>
      </c>
      <c r="BP107" s="105" t="s">
        <v>3290</v>
      </c>
      <c r="BQ107" s="105" t="s">
        <v>5678</v>
      </c>
      <c r="BR107" s="110"/>
      <c r="BS107" s="110">
        <v>12</v>
      </c>
      <c r="BT107" s="111" t="s">
        <v>7473</v>
      </c>
      <c r="BU107" s="110">
        <v>7</v>
      </c>
      <c r="BV107" s="110">
        <v>8</v>
      </c>
      <c r="BW107" s="105" t="s">
        <v>7784</v>
      </c>
      <c r="BX107" s="104">
        <v>5.56</v>
      </c>
      <c r="BY107" s="105"/>
      <c r="BZ107" s="106">
        <f t="shared" si="23"/>
        <v>3.5999999999999996</v>
      </c>
      <c r="CA107" s="104" t="str">
        <f t="shared" si="24"/>
        <v>Matched</v>
      </c>
      <c r="CB107" s="104">
        <f t="shared" si="25"/>
        <v>2.0418781442146448E-2</v>
      </c>
      <c r="CC107" s="105"/>
      <c r="CD107" s="105"/>
      <c r="CE107" s="105"/>
      <c r="CF107" s="105"/>
    </row>
    <row r="108" spans="1:84" hidden="1" x14ac:dyDescent="0.35">
      <c r="A108" s="67">
        <v>245</v>
      </c>
      <c r="B108" s="67">
        <v>834.11900000000003</v>
      </c>
      <c r="C108" s="67" t="s">
        <v>7476</v>
      </c>
      <c r="D108" s="67" t="s">
        <v>3290</v>
      </c>
      <c r="E108" s="67" t="s">
        <v>5677</v>
      </c>
      <c r="F108" s="102">
        <v>10</v>
      </c>
      <c r="G108" s="102">
        <v>9</v>
      </c>
      <c r="H108" s="102">
        <v>8</v>
      </c>
      <c r="I108" s="102"/>
      <c r="J108" s="67"/>
      <c r="K108" s="67" t="s">
        <v>5678</v>
      </c>
      <c r="L108" s="67" t="s">
        <v>3867</v>
      </c>
      <c r="M108" s="67" t="s">
        <v>3293</v>
      </c>
      <c r="N108" s="67"/>
      <c r="O108" s="67"/>
      <c r="P108" s="67">
        <v>10.33</v>
      </c>
      <c r="Q108" s="67">
        <v>10.33</v>
      </c>
      <c r="R108" s="103">
        <v>8.0000000000000002E-3</v>
      </c>
      <c r="S108" s="103">
        <v>1.7999999999999999E-2</v>
      </c>
      <c r="T108" s="67">
        <v>0.746</v>
      </c>
      <c r="U108" s="67">
        <v>5.56</v>
      </c>
      <c r="V108" s="104" t="b">
        <f t="shared" si="20"/>
        <v>1</v>
      </c>
      <c r="W108" s="104" t="s">
        <v>16</v>
      </c>
      <c r="X108" s="104">
        <f t="shared" si="27"/>
        <v>1.7999999999999998</v>
      </c>
      <c r="Y108" s="104">
        <f t="shared" si="21"/>
        <v>1.7999999999999998</v>
      </c>
      <c r="Z108" s="104" t="str">
        <f t="shared" si="22"/>
        <v/>
      </c>
      <c r="AA108" s="104" t="str">
        <f t="shared" si="22"/>
        <v/>
      </c>
      <c r="AB108" s="104" t="str">
        <f t="shared" si="32"/>
        <v/>
      </c>
      <c r="AC108" s="104" t="str">
        <f t="shared" si="28"/>
        <v/>
      </c>
      <c r="AD108" s="104" t="str">
        <f t="shared" si="28"/>
        <v/>
      </c>
      <c r="AE108" s="104" t="str">
        <f t="shared" si="28"/>
        <v/>
      </c>
      <c r="AF108" s="104" t="str">
        <f t="shared" si="28"/>
        <v/>
      </c>
      <c r="AG108" s="104" t="str">
        <f t="shared" si="29"/>
        <v/>
      </c>
      <c r="AH108" s="104" t="str">
        <f t="shared" si="29"/>
        <v/>
      </c>
      <c r="AI108" s="104"/>
      <c r="AJ108" s="104">
        <f t="shared" si="33"/>
        <v>1.0209390721073224E-2</v>
      </c>
      <c r="AK108" s="104">
        <f t="shared" si="34"/>
        <v>1.0209390721073224E-2</v>
      </c>
      <c r="AL108" s="104" t="str">
        <f t="shared" si="34"/>
        <v/>
      </c>
      <c r="AM108" s="104" t="str">
        <f t="shared" si="34"/>
        <v/>
      </c>
      <c r="AN108" s="104" t="str">
        <f t="shared" si="30"/>
        <v/>
      </c>
      <c r="AO108" s="104" t="str">
        <f t="shared" si="30"/>
        <v/>
      </c>
      <c r="AP108" s="104" t="str">
        <f t="shared" si="30"/>
        <v/>
      </c>
      <c r="AQ108" s="104" t="str">
        <f t="shared" si="30"/>
        <v/>
      </c>
      <c r="AR108" s="104" t="str">
        <f t="shared" si="31"/>
        <v/>
      </c>
      <c r="AS108" s="104" t="str">
        <f t="shared" si="31"/>
        <v/>
      </c>
      <c r="AT108" s="104" t="str">
        <f t="shared" si="31"/>
        <v/>
      </c>
      <c r="AU108" s="104"/>
      <c r="AV108" s="105"/>
      <c r="AW108" s="105"/>
      <c r="AX108" s="105"/>
      <c r="AY108" s="105"/>
      <c r="AZ108" s="105"/>
      <c r="BA108" s="106"/>
      <c r="BB108" s="104"/>
      <c r="BC108" s="105"/>
      <c r="BD108" s="104"/>
      <c r="BE108" s="107"/>
      <c r="BF108" s="105"/>
      <c r="BG108" s="105"/>
      <c r="BH108" s="105"/>
      <c r="BI108" s="105"/>
      <c r="BJ108" s="67">
        <v>245</v>
      </c>
      <c r="BK108" s="108">
        <v>834.11900000000003</v>
      </c>
      <c r="BL108" s="109">
        <v>42.777130409999998</v>
      </c>
      <c r="BM108" s="109">
        <v>-82.037373840000001</v>
      </c>
      <c r="BN108" s="110" t="s">
        <v>7189</v>
      </c>
      <c r="BO108" s="106">
        <v>273.10000000000002</v>
      </c>
      <c r="BP108" s="105" t="s">
        <v>3290</v>
      </c>
      <c r="BQ108" s="105" t="s">
        <v>5678</v>
      </c>
      <c r="BR108" s="110"/>
      <c r="BS108" s="110">
        <v>10</v>
      </c>
      <c r="BT108" s="111" t="s">
        <v>7613</v>
      </c>
      <c r="BU108" s="110">
        <v>9</v>
      </c>
      <c r="BV108" s="110">
        <v>8</v>
      </c>
      <c r="BW108" s="105" t="s">
        <v>7784</v>
      </c>
      <c r="BX108" s="104">
        <v>5.56</v>
      </c>
      <c r="BY108" s="105"/>
      <c r="BZ108" s="106">
        <f t="shared" si="23"/>
        <v>1.7999999999999998</v>
      </c>
      <c r="CA108" s="104" t="str">
        <f t="shared" si="24"/>
        <v>Matched</v>
      </c>
      <c r="CB108" s="104">
        <f t="shared" si="25"/>
        <v>1.0209390721073224E-2</v>
      </c>
      <c r="CC108" s="105"/>
      <c r="CD108" s="105"/>
      <c r="CE108" s="105"/>
      <c r="CF108" s="105"/>
    </row>
    <row r="109" spans="1:84" hidden="1" x14ac:dyDescent="0.35">
      <c r="A109" s="67">
        <v>246</v>
      </c>
      <c r="B109" s="67">
        <v>834.49099999999999</v>
      </c>
      <c r="C109" s="67" t="s">
        <v>7477</v>
      </c>
      <c r="D109" s="67" t="s">
        <v>3290</v>
      </c>
      <c r="E109" s="67" t="s">
        <v>5677</v>
      </c>
      <c r="F109" s="102">
        <v>11</v>
      </c>
      <c r="G109" s="102">
        <v>7</v>
      </c>
      <c r="H109" s="102">
        <v>7</v>
      </c>
      <c r="I109" s="102"/>
      <c r="J109" s="67"/>
      <c r="K109" s="67" t="s">
        <v>5678</v>
      </c>
      <c r="L109" s="67" t="s">
        <v>3868</v>
      </c>
      <c r="M109" s="67" t="s">
        <v>3293</v>
      </c>
      <c r="N109" s="67"/>
      <c r="O109" s="67"/>
      <c r="P109" s="67">
        <v>10.72</v>
      </c>
      <c r="Q109" s="67">
        <v>10.72</v>
      </c>
      <c r="R109" s="103">
        <v>8.9999999999999993E-3</v>
      </c>
      <c r="S109" s="103">
        <v>1.9E-2</v>
      </c>
      <c r="T109" s="67">
        <v>0.59799999999999998</v>
      </c>
      <c r="U109" s="67">
        <v>5.56</v>
      </c>
      <c r="V109" s="104" t="b">
        <f t="shared" si="20"/>
        <v>1</v>
      </c>
      <c r="W109" s="104" t="s">
        <v>16</v>
      </c>
      <c r="X109" s="104">
        <f t="shared" si="27"/>
        <v>1.9</v>
      </c>
      <c r="Y109" s="104">
        <f t="shared" si="21"/>
        <v>1.9</v>
      </c>
      <c r="Z109" s="104" t="str">
        <f t="shared" si="22"/>
        <v/>
      </c>
      <c r="AA109" s="104" t="str">
        <f t="shared" si="22"/>
        <v/>
      </c>
      <c r="AB109" s="104" t="str">
        <f t="shared" si="32"/>
        <v/>
      </c>
      <c r="AC109" s="104" t="str">
        <f t="shared" si="28"/>
        <v/>
      </c>
      <c r="AD109" s="104" t="str">
        <f t="shared" si="28"/>
        <v/>
      </c>
      <c r="AE109" s="104" t="str">
        <f t="shared" si="28"/>
        <v/>
      </c>
      <c r="AF109" s="104" t="str">
        <f t="shared" si="28"/>
        <v/>
      </c>
      <c r="AG109" s="104" t="str">
        <f t="shared" si="29"/>
        <v/>
      </c>
      <c r="AH109" s="104" t="str">
        <f t="shared" si="29"/>
        <v/>
      </c>
      <c r="AI109" s="104"/>
      <c r="AJ109" s="104">
        <f t="shared" si="33"/>
        <v>1.0776579094466181E-2</v>
      </c>
      <c r="AK109" s="104">
        <f t="shared" si="34"/>
        <v>1.0776579094466181E-2</v>
      </c>
      <c r="AL109" s="104" t="str">
        <f t="shared" si="34"/>
        <v/>
      </c>
      <c r="AM109" s="104" t="str">
        <f t="shared" si="34"/>
        <v/>
      </c>
      <c r="AN109" s="104" t="str">
        <f t="shared" si="30"/>
        <v/>
      </c>
      <c r="AO109" s="104" t="str">
        <f t="shared" si="30"/>
        <v/>
      </c>
      <c r="AP109" s="104" t="str">
        <f t="shared" si="30"/>
        <v/>
      </c>
      <c r="AQ109" s="104" t="str">
        <f t="shared" si="30"/>
        <v/>
      </c>
      <c r="AR109" s="104" t="str">
        <f t="shared" si="31"/>
        <v/>
      </c>
      <c r="AS109" s="104" t="str">
        <f t="shared" si="31"/>
        <v/>
      </c>
      <c r="AT109" s="104" t="str">
        <f t="shared" si="31"/>
        <v/>
      </c>
      <c r="AU109" s="104"/>
      <c r="AV109" s="105"/>
      <c r="AW109" s="105"/>
      <c r="AX109" s="105"/>
      <c r="AY109" s="105"/>
      <c r="AZ109" s="105"/>
      <c r="BA109" s="106"/>
      <c r="BB109" s="104"/>
      <c r="BC109" s="105"/>
      <c r="BD109" s="104"/>
      <c r="BE109" s="107"/>
      <c r="BF109" s="105"/>
      <c r="BG109" s="105"/>
      <c r="BH109" s="105"/>
      <c r="BI109" s="105"/>
      <c r="BJ109" s="67">
        <v>246</v>
      </c>
      <c r="BK109" s="108">
        <v>834.49099999999999</v>
      </c>
      <c r="BL109" s="109">
        <v>42.777127049999997</v>
      </c>
      <c r="BM109" s="109">
        <v>-82.037373959999996</v>
      </c>
      <c r="BN109" s="110" t="s">
        <v>7189</v>
      </c>
      <c r="BO109" s="106">
        <v>273.10000000000002</v>
      </c>
      <c r="BP109" s="105" t="s">
        <v>3290</v>
      </c>
      <c r="BQ109" s="105" t="s">
        <v>5678</v>
      </c>
      <c r="BR109" s="110"/>
      <c r="BS109" s="110">
        <v>11</v>
      </c>
      <c r="BT109" s="111" t="s">
        <v>7473</v>
      </c>
      <c r="BU109" s="110">
        <v>7</v>
      </c>
      <c r="BV109" s="110">
        <v>7</v>
      </c>
      <c r="BW109" s="105" t="s">
        <v>7784</v>
      </c>
      <c r="BX109" s="104">
        <v>5.56</v>
      </c>
      <c r="BY109" s="105"/>
      <c r="BZ109" s="106">
        <f t="shared" si="23"/>
        <v>1.9</v>
      </c>
      <c r="CA109" s="104" t="str">
        <f t="shared" si="24"/>
        <v>Matched</v>
      </c>
      <c r="CB109" s="104">
        <f t="shared" si="25"/>
        <v>1.0776579094466181E-2</v>
      </c>
      <c r="CC109" s="105"/>
      <c r="CD109" s="105"/>
      <c r="CE109" s="105"/>
      <c r="CF109" s="105"/>
    </row>
    <row r="110" spans="1:84" hidden="1" x14ac:dyDescent="0.35">
      <c r="A110" s="67">
        <v>247</v>
      </c>
      <c r="B110" s="67">
        <v>834.64499999999998</v>
      </c>
      <c r="C110" s="67" t="s">
        <v>7466</v>
      </c>
      <c r="D110" s="67" t="s">
        <v>3290</v>
      </c>
      <c r="E110" s="67" t="s">
        <v>5677</v>
      </c>
      <c r="F110" s="102">
        <v>10</v>
      </c>
      <c r="G110" s="102">
        <v>7</v>
      </c>
      <c r="H110" s="102">
        <v>7</v>
      </c>
      <c r="I110" s="102"/>
      <c r="J110" s="67"/>
      <c r="K110" s="67" t="s">
        <v>5678</v>
      </c>
      <c r="L110" s="67" t="s">
        <v>3869</v>
      </c>
      <c r="M110" s="67" t="s">
        <v>3293</v>
      </c>
      <c r="N110" s="67"/>
      <c r="O110" s="67"/>
      <c r="P110" s="67">
        <v>10.09</v>
      </c>
      <c r="Q110" s="67">
        <v>10.09</v>
      </c>
      <c r="R110" s="103">
        <v>8.0000000000000002E-3</v>
      </c>
      <c r="S110" s="103">
        <v>1.7000000000000001E-2</v>
      </c>
      <c r="T110" s="67">
        <v>0.63600000000000001</v>
      </c>
      <c r="U110" s="67">
        <v>5.56</v>
      </c>
      <c r="V110" s="104" t="b">
        <f t="shared" si="20"/>
        <v>1</v>
      </c>
      <c r="W110" s="104" t="s">
        <v>16</v>
      </c>
      <c r="X110" s="104">
        <f t="shared" si="27"/>
        <v>1.7000000000000002</v>
      </c>
      <c r="Y110" s="104">
        <f t="shared" si="21"/>
        <v>1.7000000000000002</v>
      </c>
      <c r="Z110" s="104" t="str">
        <f t="shared" si="22"/>
        <v/>
      </c>
      <c r="AA110" s="104" t="str">
        <f t="shared" si="22"/>
        <v/>
      </c>
      <c r="AB110" s="104" t="str">
        <f t="shared" si="32"/>
        <v/>
      </c>
      <c r="AC110" s="104" t="str">
        <f t="shared" si="28"/>
        <v/>
      </c>
      <c r="AD110" s="104" t="str">
        <f t="shared" si="28"/>
        <v/>
      </c>
      <c r="AE110" s="104" t="str">
        <f t="shared" si="28"/>
        <v/>
      </c>
      <c r="AF110" s="104" t="str">
        <f t="shared" si="28"/>
        <v/>
      </c>
      <c r="AG110" s="104" t="str">
        <f t="shared" si="29"/>
        <v/>
      </c>
      <c r="AH110" s="104" t="str">
        <f t="shared" si="29"/>
        <v/>
      </c>
      <c r="AI110" s="104"/>
      <c r="AJ110" s="104">
        <f t="shared" si="33"/>
        <v>9.642202347680269E-3</v>
      </c>
      <c r="AK110" s="104">
        <f t="shared" si="34"/>
        <v>9.642202347680269E-3</v>
      </c>
      <c r="AL110" s="104" t="str">
        <f t="shared" si="34"/>
        <v/>
      </c>
      <c r="AM110" s="104" t="str">
        <f t="shared" si="34"/>
        <v/>
      </c>
      <c r="AN110" s="104" t="str">
        <f t="shared" si="30"/>
        <v/>
      </c>
      <c r="AO110" s="104" t="str">
        <f t="shared" si="30"/>
        <v/>
      </c>
      <c r="AP110" s="104" t="str">
        <f t="shared" si="30"/>
        <v/>
      </c>
      <c r="AQ110" s="104" t="str">
        <f t="shared" si="30"/>
        <v/>
      </c>
      <c r="AR110" s="104" t="str">
        <f t="shared" si="31"/>
        <v/>
      </c>
      <c r="AS110" s="104" t="str">
        <f t="shared" si="31"/>
        <v/>
      </c>
      <c r="AT110" s="104" t="str">
        <f t="shared" si="31"/>
        <v/>
      </c>
      <c r="AU110" s="104"/>
      <c r="AV110" s="105"/>
      <c r="AW110" s="105"/>
      <c r="AX110" s="105"/>
      <c r="AY110" s="105"/>
      <c r="AZ110" s="105"/>
      <c r="BA110" s="106"/>
      <c r="BB110" s="104"/>
      <c r="BC110" s="105"/>
      <c r="BD110" s="104"/>
      <c r="BE110" s="107"/>
      <c r="BF110" s="105"/>
      <c r="BG110" s="105"/>
      <c r="BH110" s="105"/>
      <c r="BI110" s="105"/>
      <c r="BJ110" s="67">
        <v>247</v>
      </c>
      <c r="BK110" s="108">
        <v>834.64499999999998</v>
      </c>
      <c r="BL110" s="109">
        <v>42.777125660000003</v>
      </c>
      <c r="BM110" s="109">
        <v>-82.037374009999994</v>
      </c>
      <c r="BN110" s="110" t="s">
        <v>7189</v>
      </c>
      <c r="BO110" s="106">
        <v>273.10000000000002</v>
      </c>
      <c r="BP110" s="105" t="s">
        <v>3290</v>
      </c>
      <c r="BQ110" s="105" t="s">
        <v>5678</v>
      </c>
      <c r="BR110" s="110"/>
      <c r="BS110" s="110">
        <v>10</v>
      </c>
      <c r="BT110" s="111" t="s">
        <v>7484</v>
      </c>
      <c r="BU110" s="110">
        <v>7</v>
      </c>
      <c r="BV110" s="110">
        <v>7</v>
      </c>
      <c r="BW110" s="105" t="s">
        <v>7784</v>
      </c>
      <c r="BX110" s="104">
        <v>5.56</v>
      </c>
      <c r="BY110" s="105"/>
      <c r="BZ110" s="106">
        <f t="shared" si="23"/>
        <v>1.7000000000000002</v>
      </c>
      <c r="CA110" s="104" t="str">
        <f t="shared" si="24"/>
        <v>Matched</v>
      </c>
      <c r="CB110" s="104">
        <f t="shared" si="25"/>
        <v>9.642202347680269E-3</v>
      </c>
      <c r="CC110" s="105"/>
      <c r="CD110" s="105"/>
      <c r="CE110" s="105"/>
      <c r="CF110" s="105"/>
    </row>
    <row r="111" spans="1:84" hidden="1" x14ac:dyDescent="0.35">
      <c r="A111" s="67">
        <v>248</v>
      </c>
      <c r="B111" s="67">
        <v>834.88</v>
      </c>
      <c r="C111" s="67" t="s">
        <v>7482</v>
      </c>
      <c r="D111" s="67" t="s">
        <v>3290</v>
      </c>
      <c r="E111" s="67" t="s">
        <v>5677</v>
      </c>
      <c r="F111" s="102">
        <v>10</v>
      </c>
      <c r="G111" s="102">
        <v>11</v>
      </c>
      <c r="H111" s="102">
        <v>7</v>
      </c>
      <c r="I111" s="102"/>
      <c r="J111" s="67"/>
      <c r="K111" s="67" t="s">
        <v>5859</v>
      </c>
      <c r="L111" s="67" t="s">
        <v>3870</v>
      </c>
      <c r="M111" s="67" t="s">
        <v>3293</v>
      </c>
      <c r="N111" s="67"/>
      <c r="O111" s="67"/>
      <c r="P111" s="67">
        <v>9.58</v>
      </c>
      <c r="Q111" s="67">
        <v>9.58</v>
      </c>
      <c r="R111" s="103">
        <v>1.9E-2</v>
      </c>
      <c r="S111" s="103">
        <v>3.6999999999999998E-2</v>
      </c>
      <c r="T111" s="67">
        <v>0.73499999999999999</v>
      </c>
      <c r="U111" s="67">
        <v>5.56</v>
      </c>
      <c r="V111" s="104" t="b">
        <f t="shared" si="20"/>
        <v>1</v>
      </c>
      <c r="W111" s="104" t="s">
        <v>16</v>
      </c>
      <c r="X111" s="104">
        <f t="shared" si="27"/>
        <v>3.6999999999999997</v>
      </c>
      <c r="Y111" s="104">
        <f t="shared" si="21"/>
        <v>3.6999999999999997</v>
      </c>
      <c r="Z111" s="104" t="str">
        <f t="shared" si="22"/>
        <v/>
      </c>
      <c r="AA111" s="104" t="str">
        <f t="shared" si="22"/>
        <v/>
      </c>
      <c r="AB111" s="104" t="str">
        <f t="shared" si="32"/>
        <v/>
      </c>
      <c r="AC111" s="104" t="str">
        <f t="shared" si="28"/>
        <v/>
      </c>
      <c r="AD111" s="104" t="str">
        <f t="shared" si="28"/>
        <v/>
      </c>
      <c r="AE111" s="104" t="str">
        <f t="shared" si="28"/>
        <v/>
      </c>
      <c r="AF111" s="104" t="str">
        <f t="shared" si="28"/>
        <v/>
      </c>
      <c r="AG111" s="104" t="str">
        <f t="shared" si="29"/>
        <v/>
      </c>
      <c r="AH111" s="104" t="str">
        <f t="shared" si="29"/>
        <v/>
      </c>
      <c r="AI111" s="104"/>
      <c r="AJ111" s="104">
        <f t="shared" si="33"/>
        <v>2.0985969815539407E-2</v>
      </c>
      <c r="AK111" s="104">
        <f t="shared" si="34"/>
        <v>2.0985969815539407E-2</v>
      </c>
      <c r="AL111" s="104" t="str">
        <f t="shared" si="34"/>
        <v/>
      </c>
      <c r="AM111" s="104" t="str">
        <f t="shared" si="34"/>
        <v/>
      </c>
      <c r="AN111" s="104" t="str">
        <f t="shared" si="30"/>
        <v/>
      </c>
      <c r="AO111" s="104" t="str">
        <f t="shared" si="30"/>
        <v/>
      </c>
      <c r="AP111" s="104" t="str">
        <f t="shared" si="30"/>
        <v/>
      </c>
      <c r="AQ111" s="104" t="str">
        <f t="shared" si="30"/>
        <v/>
      </c>
      <c r="AR111" s="104" t="str">
        <f t="shared" si="31"/>
        <v/>
      </c>
      <c r="AS111" s="104" t="str">
        <f t="shared" si="31"/>
        <v/>
      </c>
      <c r="AT111" s="104" t="str">
        <f t="shared" si="31"/>
        <v/>
      </c>
      <c r="AU111" s="104"/>
      <c r="AV111" s="105"/>
      <c r="AW111" s="105"/>
      <c r="AX111" s="105"/>
      <c r="AY111" s="105"/>
      <c r="AZ111" s="105"/>
      <c r="BA111" s="106"/>
      <c r="BB111" s="104"/>
      <c r="BC111" s="105"/>
      <c r="BD111" s="104"/>
      <c r="BE111" s="107"/>
      <c r="BF111" s="105"/>
      <c r="BG111" s="105"/>
      <c r="BH111" s="105"/>
      <c r="BI111" s="105"/>
      <c r="BJ111" s="67">
        <v>248</v>
      </c>
      <c r="BK111" s="108">
        <v>834.88</v>
      </c>
      <c r="BL111" s="109">
        <v>42.77712356</v>
      </c>
      <c r="BM111" s="109">
        <v>-82.037374080000006</v>
      </c>
      <c r="BN111" s="110" t="s">
        <v>7189</v>
      </c>
      <c r="BO111" s="106">
        <v>273.10000000000002</v>
      </c>
      <c r="BP111" s="105" t="s">
        <v>3290</v>
      </c>
      <c r="BQ111" s="105" t="s">
        <v>5859</v>
      </c>
      <c r="BR111" s="110"/>
      <c r="BS111" s="110">
        <v>10</v>
      </c>
      <c r="BT111" s="111" t="s">
        <v>7485</v>
      </c>
      <c r="BU111" s="110">
        <v>11</v>
      </c>
      <c r="BV111" s="110">
        <v>7</v>
      </c>
      <c r="BW111" s="105" t="s">
        <v>7784</v>
      </c>
      <c r="BX111" s="104">
        <v>5.56</v>
      </c>
      <c r="BY111" s="105"/>
      <c r="BZ111" s="106">
        <f t="shared" si="23"/>
        <v>3.6999999999999997</v>
      </c>
      <c r="CA111" s="104" t="str">
        <f t="shared" si="24"/>
        <v>Matched</v>
      </c>
      <c r="CB111" s="104">
        <f t="shared" si="25"/>
        <v>2.0985969815539407E-2</v>
      </c>
      <c r="CC111" s="105"/>
      <c r="CD111" s="105"/>
      <c r="CE111" s="105"/>
      <c r="CF111" s="105"/>
    </row>
    <row r="112" spans="1:84" hidden="1" x14ac:dyDescent="0.35">
      <c r="A112" s="67">
        <v>249</v>
      </c>
      <c r="B112" s="67">
        <v>834.93899999999996</v>
      </c>
      <c r="C112" s="67" t="s">
        <v>7472</v>
      </c>
      <c r="D112" s="67" t="s">
        <v>3290</v>
      </c>
      <c r="E112" s="67" t="s">
        <v>5677</v>
      </c>
      <c r="F112" s="102">
        <v>11</v>
      </c>
      <c r="G112" s="102">
        <v>14</v>
      </c>
      <c r="H112" s="102">
        <v>11</v>
      </c>
      <c r="I112" s="102"/>
      <c r="J112" s="67"/>
      <c r="K112" s="67" t="s">
        <v>5683</v>
      </c>
      <c r="L112" s="67" t="s">
        <v>3871</v>
      </c>
      <c r="M112" s="67" t="s">
        <v>3293</v>
      </c>
      <c r="N112" s="67"/>
      <c r="O112" s="67"/>
      <c r="P112" s="67">
        <v>10.58</v>
      </c>
      <c r="Q112" s="67">
        <v>10.58</v>
      </c>
      <c r="R112" s="103">
        <v>6.0000000000000001E-3</v>
      </c>
      <c r="S112" s="103">
        <v>1.6E-2</v>
      </c>
      <c r="T112" s="67">
        <v>0.746</v>
      </c>
      <c r="U112" s="67">
        <v>5.56</v>
      </c>
      <c r="V112" s="104" t="b">
        <f t="shared" si="20"/>
        <v>1</v>
      </c>
      <c r="W112" s="104" t="s">
        <v>16</v>
      </c>
      <c r="X112" s="104">
        <f t="shared" si="27"/>
        <v>1.6</v>
      </c>
      <c r="Y112" s="104">
        <f t="shared" si="21"/>
        <v>1.6</v>
      </c>
      <c r="Z112" s="104" t="str">
        <f t="shared" si="22"/>
        <v/>
      </c>
      <c r="AA112" s="104" t="str">
        <f t="shared" si="22"/>
        <v/>
      </c>
      <c r="AB112" s="104" t="str">
        <f t="shared" si="32"/>
        <v/>
      </c>
      <c r="AC112" s="104" t="str">
        <f t="shared" si="28"/>
        <v/>
      </c>
      <c r="AD112" s="104" t="str">
        <f t="shared" si="28"/>
        <v/>
      </c>
      <c r="AE112" s="104" t="str">
        <f t="shared" si="28"/>
        <v/>
      </c>
      <c r="AF112" s="104" t="str">
        <f t="shared" si="28"/>
        <v/>
      </c>
      <c r="AG112" s="104" t="str">
        <f t="shared" si="29"/>
        <v/>
      </c>
      <c r="AH112" s="104" t="str">
        <f t="shared" si="29"/>
        <v/>
      </c>
      <c r="AI112" s="104"/>
      <c r="AJ112" s="104">
        <f t="shared" si="33"/>
        <v>9.0750139742873104E-3</v>
      </c>
      <c r="AK112" s="104">
        <f t="shared" si="34"/>
        <v>9.0750139742873104E-3</v>
      </c>
      <c r="AL112" s="104" t="str">
        <f t="shared" si="34"/>
        <v/>
      </c>
      <c r="AM112" s="104" t="str">
        <f t="shared" si="34"/>
        <v/>
      </c>
      <c r="AN112" s="104" t="str">
        <f t="shared" si="30"/>
        <v/>
      </c>
      <c r="AO112" s="104" t="str">
        <f t="shared" si="30"/>
        <v/>
      </c>
      <c r="AP112" s="104" t="str">
        <f t="shared" si="30"/>
        <v/>
      </c>
      <c r="AQ112" s="104" t="str">
        <f t="shared" si="30"/>
        <v/>
      </c>
      <c r="AR112" s="104" t="str">
        <f t="shared" si="31"/>
        <v/>
      </c>
      <c r="AS112" s="104" t="str">
        <f t="shared" si="31"/>
        <v/>
      </c>
      <c r="AT112" s="104" t="str">
        <f t="shared" si="31"/>
        <v/>
      </c>
      <c r="AU112" s="104"/>
      <c r="AV112" s="105"/>
      <c r="AW112" s="105"/>
      <c r="AX112" s="105"/>
      <c r="AY112" s="105"/>
      <c r="AZ112" s="105"/>
      <c r="BA112" s="106"/>
      <c r="BB112" s="104"/>
      <c r="BC112" s="105"/>
      <c r="BD112" s="104"/>
      <c r="BE112" s="107"/>
      <c r="BF112" s="105"/>
      <c r="BG112" s="105"/>
      <c r="BH112" s="105"/>
      <c r="BI112" s="105"/>
      <c r="BJ112" s="67">
        <v>249</v>
      </c>
      <c r="BK112" s="108">
        <v>834.93899999999996</v>
      </c>
      <c r="BL112" s="109">
        <v>42.777123039999999</v>
      </c>
      <c r="BM112" s="109">
        <v>-82.03737409</v>
      </c>
      <c r="BN112" s="110" t="s">
        <v>7189</v>
      </c>
      <c r="BO112" s="106">
        <v>273.10000000000002</v>
      </c>
      <c r="BP112" s="105" t="s">
        <v>3290</v>
      </c>
      <c r="BQ112" s="105" t="s">
        <v>5683</v>
      </c>
      <c r="BR112" s="110"/>
      <c r="BS112" s="110">
        <v>11</v>
      </c>
      <c r="BT112" s="111" t="s">
        <v>7484</v>
      </c>
      <c r="BU112" s="110">
        <v>14</v>
      </c>
      <c r="BV112" s="110">
        <v>11</v>
      </c>
      <c r="BW112" s="105" t="s">
        <v>7784</v>
      </c>
      <c r="BX112" s="104">
        <v>5.56</v>
      </c>
      <c r="BY112" s="105"/>
      <c r="BZ112" s="106">
        <f t="shared" si="23"/>
        <v>1.6</v>
      </c>
      <c r="CA112" s="104" t="str">
        <f t="shared" si="24"/>
        <v>Matched</v>
      </c>
      <c r="CB112" s="104">
        <f t="shared" si="25"/>
        <v>9.0750139742873104E-3</v>
      </c>
      <c r="CC112" s="105"/>
      <c r="CD112" s="105"/>
      <c r="CE112" s="105"/>
      <c r="CF112" s="105"/>
    </row>
    <row r="113" spans="1:84" hidden="1" x14ac:dyDescent="0.35">
      <c r="A113" s="67">
        <v>250</v>
      </c>
      <c r="B113" s="67">
        <v>835.09400000000005</v>
      </c>
      <c r="C113" s="67" t="s">
        <v>7475</v>
      </c>
      <c r="D113" s="67" t="s">
        <v>3290</v>
      </c>
      <c r="E113" s="67" t="s">
        <v>5677</v>
      </c>
      <c r="F113" s="102">
        <v>12</v>
      </c>
      <c r="G113" s="102">
        <v>7</v>
      </c>
      <c r="H113" s="102">
        <v>7</v>
      </c>
      <c r="I113" s="102"/>
      <c r="J113" s="67"/>
      <c r="K113" s="67" t="s">
        <v>5678</v>
      </c>
      <c r="L113" s="67" t="s">
        <v>3872</v>
      </c>
      <c r="M113" s="67" t="s">
        <v>3293</v>
      </c>
      <c r="N113" s="67"/>
      <c r="O113" s="67"/>
      <c r="P113" s="67">
        <v>12.22</v>
      </c>
      <c r="Q113" s="67">
        <v>12.22</v>
      </c>
      <c r="R113" s="103">
        <v>-5.0000000000000001E-3</v>
      </c>
      <c r="S113" s="103">
        <v>-1.2999999999999999E-2</v>
      </c>
      <c r="T113" s="67">
        <v>0.71499999999999997</v>
      </c>
      <c r="U113" s="67">
        <v>5.56</v>
      </c>
      <c r="V113" s="104" t="b">
        <f t="shared" si="20"/>
        <v>1</v>
      </c>
      <c r="W113" s="104" t="s">
        <v>16</v>
      </c>
      <c r="X113" s="104">
        <f t="shared" si="27"/>
        <v>-1.3</v>
      </c>
      <c r="Y113" s="104">
        <f t="shared" si="21"/>
        <v>-1.3</v>
      </c>
      <c r="Z113" s="104" t="str">
        <f t="shared" si="22"/>
        <v/>
      </c>
      <c r="AA113" s="104" t="str">
        <f t="shared" si="22"/>
        <v/>
      </c>
      <c r="AB113" s="104" t="str">
        <f t="shared" si="32"/>
        <v/>
      </c>
      <c r="AC113" s="104" t="str">
        <f t="shared" si="28"/>
        <v/>
      </c>
      <c r="AD113" s="104" t="str">
        <f t="shared" si="28"/>
        <v/>
      </c>
      <c r="AE113" s="104" t="str">
        <f t="shared" si="28"/>
        <v/>
      </c>
      <c r="AF113" s="104" t="str">
        <f t="shared" si="28"/>
        <v/>
      </c>
      <c r="AG113" s="104" t="str">
        <f t="shared" si="29"/>
        <v/>
      </c>
      <c r="AH113" s="104" t="str">
        <f t="shared" si="29"/>
        <v/>
      </c>
      <c r="AI113" s="104"/>
      <c r="AJ113" s="104">
        <f t="shared" si="33"/>
        <v>-7.3734488541084406E-3</v>
      </c>
      <c r="AK113" s="104">
        <f t="shared" si="34"/>
        <v>-7.3734488541084406E-3</v>
      </c>
      <c r="AL113" s="104" t="str">
        <f t="shared" si="34"/>
        <v/>
      </c>
      <c r="AM113" s="104" t="str">
        <f t="shared" si="34"/>
        <v/>
      </c>
      <c r="AN113" s="104" t="str">
        <f t="shared" si="30"/>
        <v/>
      </c>
      <c r="AO113" s="104" t="str">
        <f t="shared" si="30"/>
        <v/>
      </c>
      <c r="AP113" s="104" t="str">
        <f t="shared" si="30"/>
        <v/>
      </c>
      <c r="AQ113" s="104" t="str">
        <f t="shared" si="30"/>
        <v/>
      </c>
      <c r="AR113" s="104" t="str">
        <f t="shared" si="31"/>
        <v/>
      </c>
      <c r="AS113" s="104" t="str">
        <f t="shared" si="31"/>
        <v/>
      </c>
      <c r="AT113" s="104" t="str">
        <f t="shared" si="31"/>
        <v/>
      </c>
      <c r="AU113" s="104"/>
      <c r="AV113" s="105"/>
      <c r="AW113" s="105"/>
      <c r="AX113" s="105"/>
      <c r="AY113" s="105"/>
      <c r="AZ113" s="105"/>
      <c r="BA113" s="106"/>
      <c r="BB113" s="104"/>
      <c r="BC113" s="105"/>
      <c r="BD113" s="104"/>
      <c r="BE113" s="107"/>
      <c r="BF113" s="105"/>
      <c r="BG113" s="105"/>
      <c r="BH113" s="105"/>
      <c r="BI113" s="105"/>
      <c r="BJ113" s="67">
        <v>250</v>
      </c>
      <c r="BK113" s="108">
        <v>835.09400000000005</v>
      </c>
      <c r="BL113" s="109">
        <v>42.77712159</v>
      </c>
      <c r="BM113" s="109">
        <v>-82.037374139999997</v>
      </c>
      <c r="BN113" s="110" t="s">
        <v>7189</v>
      </c>
      <c r="BO113" s="106">
        <v>273.10000000000002</v>
      </c>
      <c r="BP113" s="105" t="s">
        <v>3290</v>
      </c>
      <c r="BQ113" s="105" t="s">
        <v>5678</v>
      </c>
      <c r="BR113" s="110"/>
      <c r="BS113" s="110">
        <v>12</v>
      </c>
      <c r="BT113" s="111" t="s">
        <v>7613</v>
      </c>
      <c r="BU113" s="110">
        <v>7</v>
      </c>
      <c r="BV113" s="110">
        <v>7</v>
      </c>
      <c r="BW113" s="105" t="s">
        <v>7784</v>
      </c>
      <c r="BX113" s="104">
        <v>5.56</v>
      </c>
      <c r="BY113" s="105"/>
      <c r="BZ113" s="106">
        <f t="shared" si="23"/>
        <v>-1.3</v>
      </c>
      <c r="CA113" s="104" t="str">
        <f t="shared" si="24"/>
        <v>Matched</v>
      </c>
      <c r="CB113" s="104">
        <f t="shared" si="25"/>
        <v>-7.3734488541084406E-3</v>
      </c>
      <c r="CC113" s="105"/>
      <c r="CD113" s="105"/>
      <c r="CE113" s="105"/>
      <c r="CF113" s="105"/>
    </row>
    <row r="114" spans="1:84" hidden="1" x14ac:dyDescent="0.35">
      <c r="A114" s="67">
        <v>251</v>
      </c>
      <c r="B114" s="67">
        <v>835.79499999999996</v>
      </c>
      <c r="C114" s="67" t="s">
        <v>7479</v>
      </c>
      <c r="D114" s="67" t="s">
        <v>3290</v>
      </c>
      <c r="E114" s="67" t="s">
        <v>5677</v>
      </c>
      <c r="F114" s="102">
        <v>12</v>
      </c>
      <c r="G114" s="102">
        <v>7</v>
      </c>
      <c r="H114" s="102">
        <v>8</v>
      </c>
      <c r="I114" s="102">
        <v>4</v>
      </c>
      <c r="J114" s="67"/>
      <c r="K114" s="67" t="s">
        <v>5678</v>
      </c>
      <c r="L114" s="67" t="s">
        <v>3873</v>
      </c>
      <c r="M114" s="67" t="s">
        <v>3293</v>
      </c>
      <c r="N114" s="67"/>
      <c r="O114" s="67"/>
      <c r="P114" s="67">
        <v>11.69</v>
      </c>
      <c r="Q114" s="67">
        <v>11.69</v>
      </c>
      <c r="R114" s="103">
        <v>8.9999999999999993E-3</v>
      </c>
      <c r="S114" s="103">
        <v>2.1999999999999999E-2</v>
      </c>
      <c r="T114" s="67">
        <v>0.73499999999999999</v>
      </c>
      <c r="U114" s="67">
        <v>5.56</v>
      </c>
      <c r="V114" s="104" t="b">
        <f t="shared" si="20"/>
        <v>1</v>
      </c>
      <c r="W114" s="104" t="s">
        <v>16</v>
      </c>
      <c r="X114" s="104">
        <f t="shared" si="27"/>
        <v>2.1999999999999997</v>
      </c>
      <c r="Y114" s="104">
        <f t="shared" si="21"/>
        <v>2.1999999999999997</v>
      </c>
      <c r="Z114" s="104" t="str">
        <f t="shared" si="22"/>
        <v/>
      </c>
      <c r="AA114" s="104" t="str">
        <f t="shared" si="22"/>
        <v/>
      </c>
      <c r="AB114" s="104" t="str">
        <f t="shared" si="32"/>
        <v/>
      </c>
      <c r="AC114" s="104" t="str">
        <f t="shared" si="28"/>
        <v/>
      </c>
      <c r="AD114" s="104" t="str">
        <f t="shared" si="28"/>
        <v/>
      </c>
      <c r="AE114" s="104" t="str">
        <f t="shared" si="28"/>
        <v/>
      </c>
      <c r="AF114" s="104" t="str">
        <f t="shared" si="28"/>
        <v/>
      </c>
      <c r="AG114" s="104" t="str">
        <f t="shared" si="29"/>
        <v/>
      </c>
      <c r="AH114" s="104" t="str">
        <f t="shared" si="29"/>
        <v/>
      </c>
      <c r="AI114" s="104"/>
      <c r="AJ114" s="104">
        <f t="shared" si="33"/>
        <v>1.2478144214645052E-2</v>
      </c>
      <c r="AK114" s="104">
        <f t="shared" si="34"/>
        <v>1.2478144214645052E-2</v>
      </c>
      <c r="AL114" s="104" t="str">
        <f t="shared" si="34"/>
        <v/>
      </c>
      <c r="AM114" s="104" t="str">
        <f t="shared" si="34"/>
        <v/>
      </c>
      <c r="AN114" s="104" t="str">
        <f t="shared" si="30"/>
        <v/>
      </c>
      <c r="AO114" s="104" t="str">
        <f t="shared" si="30"/>
        <v/>
      </c>
      <c r="AP114" s="104" t="str">
        <f t="shared" si="30"/>
        <v/>
      </c>
      <c r="AQ114" s="104" t="str">
        <f t="shared" si="30"/>
        <v/>
      </c>
      <c r="AR114" s="104" t="str">
        <f t="shared" si="31"/>
        <v/>
      </c>
      <c r="AS114" s="104" t="str">
        <f t="shared" si="31"/>
        <v/>
      </c>
      <c r="AT114" s="104" t="str">
        <f t="shared" si="31"/>
        <v/>
      </c>
      <c r="AU114" s="104"/>
      <c r="AV114" s="105"/>
      <c r="AW114" s="105"/>
      <c r="AX114" s="105"/>
      <c r="AY114" s="105"/>
      <c r="AZ114" s="105"/>
      <c r="BA114" s="106"/>
      <c r="BB114" s="104"/>
      <c r="BC114" s="105"/>
      <c r="BD114" s="104"/>
      <c r="BE114" s="107"/>
      <c r="BF114" s="105"/>
      <c r="BG114" s="105"/>
      <c r="BH114" s="105"/>
      <c r="BI114" s="105"/>
      <c r="BJ114" s="67">
        <v>251</v>
      </c>
      <c r="BK114" s="108">
        <v>835.79499999999996</v>
      </c>
      <c r="BL114" s="109">
        <v>42.777115260000002</v>
      </c>
      <c r="BM114" s="109">
        <v>-82.037374349999993</v>
      </c>
      <c r="BN114" s="110" t="s">
        <v>7189</v>
      </c>
      <c r="BO114" s="106">
        <v>273.10000000000002</v>
      </c>
      <c r="BP114" s="105" t="s">
        <v>3290</v>
      </c>
      <c r="BQ114" s="105" t="s">
        <v>5678</v>
      </c>
      <c r="BR114" s="110">
        <v>252</v>
      </c>
      <c r="BS114" s="110">
        <v>12</v>
      </c>
      <c r="BT114" s="111" t="s">
        <v>7471</v>
      </c>
      <c r="BU114" s="110">
        <v>7</v>
      </c>
      <c r="BV114" s="110">
        <v>8</v>
      </c>
      <c r="BW114" s="105" t="s">
        <v>7784</v>
      </c>
      <c r="BX114" s="104">
        <v>5.56</v>
      </c>
      <c r="BY114" s="105"/>
      <c r="BZ114" s="106">
        <f t="shared" si="23"/>
        <v>2.1999999999999997</v>
      </c>
      <c r="CA114" s="104" t="str">
        <f t="shared" si="24"/>
        <v>Matched</v>
      </c>
      <c r="CB114" s="104">
        <f t="shared" si="25"/>
        <v>1.2478144214645052E-2</v>
      </c>
      <c r="CC114" s="105"/>
      <c r="CD114" s="105"/>
      <c r="CE114" s="105"/>
      <c r="CF114" s="105"/>
    </row>
    <row r="115" spans="1:84" hidden="1" x14ac:dyDescent="0.35">
      <c r="A115" s="67">
        <v>253</v>
      </c>
      <c r="B115" s="67">
        <v>835.81399999999996</v>
      </c>
      <c r="C115" s="67" t="s">
        <v>7471</v>
      </c>
      <c r="D115" s="67" t="s">
        <v>3290</v>
      </c>
      <c r="E115" s="67" t="s">
        <v>5677</v>
      </c>
      <c r="F115" s="102">
        <v>11</v>
      </c>
      <c r="G115" s="102">
        <v>10</v>
      </c>
      <c r="H115" s="102">
        <v>8</v>
      </c>
      <c r="I115" s="102">
        <v>4</v>
      </c>
      <c r="J115" s="67"/>
      <c r="K115" s="67" t="s">
        <v>5678</v>
      </c>
      <c r="L115" s="67" t="s">
        <v>3874</v>
      </c>
      <c r="M115" s="67" t="s">
        <v>3293</v>
      </c>
      <c r="N115" s="67"/>
      <c r="O115" s="67"/>
      <c r="P115" s="67">
        <v>11.37</v>
      </c>
      <c r="Q115" s="67">
        <v>11.37</v>
      </c>
      <c r="R115" s="103">
        <v>8.0000000000000002E-3</v>
      </c>
      <c r="S115" s="103">
        <v>1.9E-2</v>
      </c>
      <c r="T115" s="67">
        <v>0.75900000000000001</v>
      </c>
      <c r="U115" s="67">
        <v>5.56</v>
      </c>
      <c r="V115" s="104" t="b">
        <f t="shared" si="20"/>
        <v>1</v>
      </c>
      <c r="W115" s="104" t="s">
        <v>16</v>
      </c>
      <c r="X115" s="104">
        <f t="shared" si="27"/>
        <v>1.9</v>
      </c>
      <c r="Y115" s="104">
        <f t="shared" si="21"/>
        <v>1.9</v>
      </c>
      <c r="Z115" s="104" t="str">
        <f t="shared" si="22"/>
        <v/>
      </c>
      <c r="AA115" s="104" t="str">
        <f t="shared" si="22"/>
        <v/>
      </c>
      <c r="AB115" s="104" t="str">
        <f t="shared" si="32"/>
        <v/>
      </c>
      <c r="AC115" s="104" t="str">
        <f t="shared" si="28"/>
        <v/>
      </c>
      <c r="AD115" s="104" t="str">
        <f t="shared" si="28"/>
        <v/>
      </c>
      <c r="AE115" s="104" t="str">
        <f t="shared" si="28"/>
        <v/>
      </c>
      <c r="AF115" s="104" t="str">
        <f t="shared" si="28"/>
        <v/>
      </c>
      <c r="AG115" s="104" t="str">
        <f t="shared" si="29"/>
        <v/>
      </c>
      <c r="AH115" s="104" t="str">
        <f t="shared" si="29"/>
        <v/>
      </c>
      <c r="AI115" s="104"/>
      <c r="AJ115" s="104">
        <f t="shared" si="33"/>
        <v>1.0776579094466181E-2</v>
      </c>
      <c r="AK115" s="104">
        <f t="shared" si="34"/>
        <v>1.0776579094466181E-2</v>
      </c>
      <c r="AL115" s="104" t="str">
        <f t="shared" si="34"/>
        <v/>
      </c>
      <c r="AM115" s="104" t="str">
        <f t="shared" si="34"/>
        <v/>
      </c>
      <c r="AN115" s="104" t="str">
        <f t="shared" si="30"/>
        <v/>
      </c>
      <c r="AO115" s="104" t="str">
        <f t="shared" si="30"/>
        <v/>
      </c>
      <c r="AP115" s="104" t="str">
        <f t="shared" si="30"/>
        <v/>
      </c>
      <c r="AQ115" s="104" t="str">
        <f t="shared" si="30"/>
        <v/>
      </c>
      <c r="AR115" s="104" t="str">
        <f t="shared" si="31"/>
        <v/>
      </c>
      <c r="AS115" s="104" t="str">
        <f t="shared" si="31"/>
        <v/>
      </c>
      <c r="AT115" s="104" t="str">
        <f t="shared" si="31"/>
        <v/>
      </c>
      <c r="AU115" s="104"/>
      <c r="AV115" s="105"/>
      <c r="AW115" s="105"/>
      <c r="AX115" s="105"/>
      <c r="AY115" s="105"/>
      <c r="AZ115" s="105"/>
      <c r="BA115" s="106"/>
      <c r="BB115" s="104"/>
      <c r="BC115" s="105"/>
      <c r="BD115" s="104"/>
      <c r="BE115" s="107"/>
      <c r="BF115" s="105"/>
      <c r="BG115" s="105"/>
      <c r="BH115" s="105"/>
      <c r="BI115" s="105"/>
      <c r="BJ115" s="67">
        <v>253</v>
      </c>
      <c r="BK115" s="108">
        <v>835.81399999999996</v>
      </c>
      <c r="BL115" s="109">
        <v>42.777115109999997</v>
      </c>
      <c r="BM115" s="109">
        <v>-82.037374349999993</v>
      </c>
      <c r="BN115" s="110" t="s">
        <v>7189</v>
      </c>
      <c r="BO115" s="106">
        <v>273.10000000000002</v>
      </c>
      <c r="BP115" s="105" t="s">
        <v>3290</v>
      </c>
      <c r="BQ115" s="105" t="s">
        <v>5678</v>
      </c>
      <c r="BR115" s="110">
        <v>252</v>
      </c>
      <c r="BS115" s="110">
        <v>11</v>
      </c>
      <c r="BT115" s="111" t="s">
        <v>7880</v>
      </c>
      <c r="BU115" s="110">
        <v>10</v>
      </c>
      <c r="BV115" s="110">
        <v>8</v>
      </c>
      <c r="BW115" s="105" t="s">
        <v>7784</v>
      </c>
      <c r="BX115" s="104">
        <v>5.56</v>
      </c>
      <c r="BY115" s="105"/>
      <c r="BZ115" s="106">
        <f t="shared" si="23"/>
        <v>1.9</v>
      </c>
      <c r="CA115" s="104" t="str">
        <f t="shared" si="24"/>
        <v>Matched</v>
      </c>
      <c r="CB115" s="104">
        <f t="shared" si="25"/>
        <v>1.0776579094466181E-2</v>
      </c>
      <c r="CC115" s="105"/>
      <c r="CD115" s="105"/>
      <c r="CE115" s="105"/>
      <c r="CF115" s="105"/>
    </row>
    <row r="116" spans="1:84" hidden="1" x14ac:dyDescent="0.35">
      <c r="A116" s="67">
        <v>254</v>
      </c>
      <c r="B116" s="67">
        <v>835.89800000000002</v>
      </c>
      <c r="C116" s="67" t="s">
        <v>7470</v>
      </c>
      <c r="D116" s="67" t="s">
        <v>3290</v>
      </c>
      <c r="E116" s="67" t="s">
        <v>5677</v>
      </c>
      <c r="F116" s="102">
        <v>10</v>
      </c>
      <c r="G116" s="102">
        <v>11</v>
      </c>
      <c r="H116" s="102">
        <v>10</v>
      </c>
      <c r="I116" s="102"/>
      <c r="J116" s="67"/>
      <c r="K116" s="67" t="s">
        <v>5678</v>
      </c>
      <c r="L116" s="67" t="s">
        <v>3875</v>
      </c>
      <c r="M116" s="67" t="s">
        <v>3293</v>
      </c>
      <c r="N116" s="67"/>
      <c r="O116" s="67"/>
      <c r="P116" s="67">
        <v>10.4</v>
      </c>
      <c r="Q116" s="67">
        <v>10.4</v>
      </c>
      <c r="R116" s="103">
        <v>8.9999999999999993E-3</v>
      </c>
      <c r="S116" s="103">
        <v>1.9E-2</v>
      </c>
      <c r="T116" s="67">
        <v>0.77500000000000002</v>
      </c>
      <c r="U116" s="67">
        <v>5.56</v>
      </c>
      <c r="V116" s="104" t="b">
        <f t="shared" si="20"/>
        <v>1</v>
      </c>
      <c r="W116" s="104" t="s">
        <v>16</v>
      </c>
      <c r="X116" s="104">
        <f t="shared" si="27"/>
        <v>1.9</v>
      </c>
      <c r="Y116" s="104">
        <f t="shared" si="21"/>
        <v>1.9</v>
      </c>
      <c r="Z116" s="104" t="str">
        <f t="shared" si="22"/>
        <v/>
      </c>
      <c r="AA116" s="104" t="str">
        <f t="shared" si="22"/>
        <v/>
      </c>
      <c r="AB116" s="104" t="str">
        <f t="shared" si="32"/>
        <v/>
      </c>
      <c r="AC116" s="104" t="str">
        <f t="shared" si="28"/>
        <v/>
      </c>
      <c r="AD116" s="104" t="str">
        <f t="shared" si="28"/>
        <v/>
      </c>
      <c r="AE116" s="104" t="str">
        <f t="shared" si="28"/>
        <v/>
      </c>
      <c r="AF116" s="104" t="str">
        <f t="shared" si="28"/>
        <v/>
      </c>
      <c r="AG116" s="104" t="str">
        <f t="shared" si="29"/>
        <v/>
      </c>
      <c r="AH116" s="104" t="str">
        <f t="shared" si="29"/>
        <v/>
      </c>
      <c r="AI116" s="104"/>
      <c r="AJ116" s="104">
        <f t="shared" si="33"/>
        <v>1.0776579094466181E-2</v>
      </c>
      <c r="AK116" s="104">
        <f t="shared" si="34"/>
        <v>1.0776579094466181E-2</v>
      </c>
      <c r="AL116" s="104" t="str">
        <f t="shared" si="34"/>
        <v/>
      </c>
      <c r="AM116" s="104" t="str">
        <f t="shared" si="34"/>
        <v/>
      </c>
      <c r="AN116" s="104" t="str">
        <f t="shared" si="30"/>
        <v/>
      </c>
      <c r="AO116" s="104" t="str">
        <f t="shared" si="30"/>
        <v/>
      </c>
      <c r="AP116" s="104" t="str">
        <f t="shared" si="30"/>
        <v/>
      </c>
      <c r="AQ116" s="104" t="str">
        <f t="shared" si="30"/>
        <v/>
      </c>
      <c r="AR116" s="104" t="str">
        <f t="shared" si="31"/>
        <v/>
      </c>
      <c r="AS116" s="104" t="str">
        <f t="shared" si="31"/>
        <v/>
      </c>
      <c r="AT116" s="104" t="str">
        <f t="shared" si="31"/>
        <v/>
      </c>
      <c r="AU116" s="104"/>
      <c r="AV116" s="105"/>
      <c r="AW116" s="105"/>
      <c r="AX116" s="105"/>
      <c r="AY116" s="105"/>
      <c r="AZ116" s="105"/>
      <c r="BA116" s="106"/>
      <c r="BB116" s="104"/>
      <c r="BC116" s="105"/>
      <c r="BD116" s="104"/>
      <c r="BE116" s="107"/>
      <c r="BF116" s="105"/>
      <c r="BG116" s="105"/>
      <c r="BH116" s="105"/>
      <c r="BI116" s="105"/>
      <c r="BJ116" s="67">
        <v>254</v>
      </c>
      <c r="BK116" s="108">
        <v>835.89800000000002</v>
      </c>
      <c r="BL116" s="109">
        <v>42.777114349999998</v>
      </c>
      <c r="BM116" s="109">
        <v>-82.037374380000003</v>
      </c>
      <c r="BN116" s="110" t="s">
        <v>7189</v>
      </c>
      <c r="BO116" s="106">
        <v>273.10000000000002</v>
      </c>
      <c r="BP116" s="105" t="s">
        <v>3290</v>
      </c>
      <c r="BQ116" s="105" t="s">
        <v>5678</v>
      </c>
      <c r="BR116" s="110"/>
      <c r="BS116" s="110">
        <v>10</v>
      </c>
      <c r="BT116" s="111" t="s">
        <v>7486</v>
      </c>
      <c r="BU116" s="110">
        <v>11</v>
      </c>
      <c r="BV116" s="110">
        <v>10</v>
      </c>
      <c r="BW116" s="105" t="s">
        <v>7784</v>
      </c>
      <c r="BX116" s="104">
        <v>5.56</v>
      </c>
      <c r="BY116" s="105"/>
      <c r="BZ116" s="106">
        <f t="shared" si="23"/>
        <v>1.9</v>
      </c>
      <c r="CA116" s="104" t="str">
        <f t="shared" si="24"/>
        <v>Matched</v>
      </c>
      <c r="CB116" s="104">
        <f t="shared" si="25"/>
        <v>1.0776579094466181E-2</v>
      </c>
      <c r="CC116" s="105"/>
      <c r="CD116" s="105"/>
      <c r="CE116" s="105"/>
      <c r="CF116" s="105"/>
    </row>
    <row r="117" spans="1:84" hidden="1" x14ac:dyDescent="0.35">
      <c r="A117" s="67">
        <v>255</v>
      </c>
      <c r="B117" s="67">
        <v>836.35299999999995</v>
      </c>
      <c r="C117" s="67" t="s">
        <v>7468</v>
      </c>
      <c r="D117" s="67" t="s">
        <v>3290</v>
      </c>
      <c r="E117" s="67" t="s">
        <v>5677</v>
      </c>
      <c r="F117" s="102">
        <v>13</v>
      </c>
      <c r="G117" s="102">
        <v>8</v>
      </c>
      <c r="H117" s="102">
        <v>10</v>
      </c>
      <c r="I117" s="102"/>
      <c r="J117" s="67"/>
      <c r="K117" s="67" t="s">
        <v>5678</v>
      </c>
      <c r="L117" s="67" t="s">
        <v>3876</v>
      </c>
      <c r="M117" s="67" t="s">
        <v>3293</v>
      </c>
      <c r="N117" s="67"/>
      <c r="O117" s="67"/>
      <c r="P117" s="67">
        <v>13.19</v>
      </c>
      <c r="Q117" s="67">
        <v>13.19</v>
      </c>
      <c r="R117" s="103">
        <v>8.0000000000000002E-3</v>
      </c>
      <c r="S117" s="103">
        <v>2.1999999999999999E-2</v>
      </c>
      <c r="T117" s="67">
        <v>0.7</v>
      </c>
      <c r="U117" s="67">
        <v>5.56</v>
      </c>
      <c r="V117" s="104" t="b">
        <f t="shared" si="20"/>
        <v>1</v>
      </c>
      <c r="W117" s="104" t="s">
        <v>16</v>
      </c>
      <c r="X117" s="104">
        <f t="shared" si="27"/>
        <v>2.1999999999999997</v>
      </c>
      <c r="Y117" s="104">
        <f t="shared" si="21"/>
        <v>2.1999999999999997</v>
      </c>
      <c r="Z117" s="104" t="str">
        <f t="shared" si="22"/>
        <v/>
      </c>
      <c r="AA117" s="104" t="str">
        <f t="shared" si="22"/>
        <v/>
      </c>
      <c r="AB117" s="104" t="str">
        <f t="shared" si="32"/>
        <v/>
      </c>
      <c r="AC117" s="104" t="str">
        <f t="shared" si="28"/>
        <v/>
      </c>
      <c r="AD117" s="104" t="str">
        <f t="shared" si="28"/>
        <v/>
      </c>
      <c r="AE117" s="104" t="str">
        <f t="shared" si="28"/>
        <v/>
      </c>
      <c r="AF117" s="104" t="str">
        <f t="shared" si="28"/>
        <v/>
      </c>
      <c r="AG117" s="104" t="str">
        <f t="shared" si="29"/>
        <v/>
      </c>
      <c r="AH117" s="104" t="str">
        <f t="shared" si="29"/>
        <v/>
      </c>
      <c r="AI117" s="104"/>
      <c r="AJ117" s="104">
        <f t="shared" si="33"/>
        <v>1.2478144214645052E-2</v>
      </c>
      <c r="AK117" s="104">
        <f t="shared" si="34"/>
        <v>1.2478144214645052E-2</v>
      </c>
      <c r="AL117" s="104" t="str">
        <f t="shared" si="34"/>
        <v/>
      </c>
      <c r="AM117" s="104" t="str">
        <f t="shared" si="34"/>
        <v/>
      </c>
      <c r="AN117" s="104" t="str">
        <f t="shared" si="30"/>
        <v/>
      </c>
      <c r="AO117" s="104" t="str">
        <f t="shared" si="30"/>
        <v/>
      </c>
      <c r="AP117" s="104" t="str">
        <f t="shared" si="30"/>
        <v/>
      </c>
      <c r="AQ117" s="104" t="str">
        <f t="shared" si="30"/>
        <v/>
      </c>
      <c r="AR117" s="104" t="str">
        <f t="shared" si="31"/>
        <v/>
      </c>
      <c r="AS117" s="104" t="str">
        <f t="shared" si="31"/>
        <v/>
      </c>
      <c r="AT117" s="104" t="str">
        <f t="shared" si="31"/>
        <v/>
      </c>
      <c r="AU117" s="104"/>
      <c r="AV117" s="105"/>
      <c r="AW117" s="105"/>
      <c r="AX117" s="105"/>
      <c r="AY117" s="105"/>
      <c r="AZ117" s="105"/>
      <c r="BA117" s="106"/>
      <c r="BB117" s="104"/>
      <c r="BC117" s="105"/>
      <c r="BD117" s="104"/>
      <c r="BE117" s="107"/>
      <c r="BF117" s="105"/>
      <c r="BG117" s="105"/>
      <c r="BH117" s="105"/>
      <c r="BI117" s="105"/>
      <c r="BJ117" s="67">
        <v>255</v>
      </c>
      <c r="BK117" s="108">
        <v>836.35299999999995</v>
      </c>
      <c r="BL117" s="109">
        <v>42.777110219999997</v>
      </c>
      <c r="BM117" s="109">
        <v>-82.037374510000006</v>
      </c>
      <c r="BN117" s="110" t="s">
        <v>7189</v>
      </c>
      <c r="BO117" s="106">
        <v>273.10000000000002</v>
      </c>
      <c r="BP117" s="105" t="s">
        <v>3290</v>
      </c>
      <c r="BQ117" s="105" t="s">
        <v>5678</v>
      </c>
      <c r="BR117" s="110"/>
      <c r="BS117" s="110">
        <v>13</v>
      </c>
      <c r="BT117" s="111" t="s">
        <v>7881</v>
      </c>
      <c r="BU117" s="110">
        <v>8</v>
      </c>
      <c r="BV117" s="110">
        <v>10</v>
      </c>
      <c r="BW117" s="105" t="s">
        <v>7784</v>
      </c>
      <c r="BX117" s="104">
        <v>5.56</v>
      </c>
      <c r="BY117" s="105"/>
      <c r="BZ117" s="106">
        <f t="shared" si="23"/>
        <v>2.1999999999999997</v>
      </c>
      <c r="CA117" s="104" t="str">
        <f t="shared" si="24"/>
        <v>Matched</v>
      </c>
      <c r="CB117" s="104">
        <f t="shared" si="25"/>
        <v>1.2478144214645052E-2</v>
      </c>
      <c r="CC117" s="105"/>
      <c r="CD117" s="105"/>
      <c r="CE117" s="105"/>
      <c r="CF117" s="105"/>
    </row>
    <row r="118" spans="1:84" hidden="1" x14ac:dyDescent="0.35">
      <c r="A118" s="67">
        <v>256</v>
      </c>
      <c r="B118" s="67">
        <v>836.61</v>
      </c>
      <c r="C118" s="67" t="s">
        <v>7468</v>
      </c>
      <c r="D118" s="67" t="s">
        <v>3290</v>
      </c>
      <c r="E118" s="67" t="s">
        <v>5677</v>
      </c>
      <c r="F118" s="102">
        <v>11</v>
      </c>
      <c r="G118" s="102">
        <v>10</v>
      </c>
      <c r="H118" s="102">
        <v>7</v>
      </c>
      <c r="I118" s="102"/>
      <c r="J118" s="67"/>
      <c r="K118" s="67" t="s">
        <v>5678</v>
      </c>
      <c r="L118" s="67" t="s">
        <v>3877</v>
      </c>
      <c r="M118" s="67" t="s">
        <v>3293</v>
      </c>
      <c r="N118" s="67"/>
      <c r="O118" s="67"/>
      <c r="P118" s="67">
        <v>10.54</v>
      </c>
      <c r="Q118" s="67">
        <v>10.54</v>
      </c>
      <c r="R118" s="103">
        <v>1.2999999999999999E-2</v>
      </c>
      <c r="S118" s="103">
        <v>2.7E-2</v>
      </c>
      <c r="T118" s="67">
        <v>0.72499999999999998</v>
      </c>
      <c r="U118" s="67">
        <v>5.56</v>
      </c>
      <c r="V118" s="104" t="b">
        <f t="shared" si="20"/>
        <v>1</v>
      </c>
      <c r="W118" s="104" t="s">
        <v>16</v>
      </c>
      <c r="X118" s="104">
        <f t="shared" si="27"/>
        <v>2.7</v>
      </c>
      <c r="Y118" s="104">
        <f t="shared" si="21"/>
        <v>2.7</v>
      </c>
      <c r="Z118" s="104" t="str">
        <f t="shared" si="22"/>
        <v/>
      </c>
      <c r="AA118" s="104" t="str">
        <f t="shared" si="22"/>
        <v/>
      </c>
      <c r="AB118" s="104" t="str">
        <f t="shared" si="32"/>
        <v/>
      </c>
      <c r="AC118" s="104" t="str">
        <f t="shared" si="28"/>
        <v/>
      </c>
      <c r="AD118" s="104" t="str">
        <f t="shared" si="28"/>
        <v/>
      </c>
      <c r="AE118" s="104" t="str">
        <f t="shared" si="28"/>
        <v/>
      </c>
      <c r="AF118" s="104" t="str">
        <f t="shared" si="28"/>
        <v/>
      </c>
      <c r="AG118" s="104" t="str">
        <f t="shared" si="29"/>
        <v/>
      </c>
      <c r="AH118" s="104" t="str">
        <f t="shared" si="29"/>
        <v/>
      </c>
      <c r="AI118" s="104"/>
      <c r="AJ118" s="104">
        <f t="shared" si="33"/>
        <v>1.5314086081609838E-2</v>
      </c>
      <c r="AK118" s="104">
        <f t="shared" si="34"/>
        <v>1.5314086081609838E-2</v>
      </c>
      <c r="AL118" s="104" t="str">
        <f t="shared" si="34"/>
        <v/>
      </c>
      <c r="AM118" s="104" t="str">
        <f t="shared" si="34"/>
        <v/>
      </c>
      <c r="AN118" s="104" t="str">
        <f t="shared" si="30"/>
        <v/>
      </c>
      <c r="AO118" s="104" t="str">
        <f t="shared" si="30"/>
        <v/>
      </c>
      <c r="AP118" s="104" t="str">
        <f t="shared" si="30"/>
        <v/>
      </c>
      <c r="AQ118" s="104" t="str">
        <f t="shared" si="30"/>
        <v/>
      </c>
      <c r="AR118" s="104" t="str">
        <f t="shared" si="31"/>
        <v/>
      </c>
      <c r="AS118" s="104" t="str">
        <f t="shared" si="31"/>
        <v/>
      </c>
      <c r="AT118" s="104" t="str">
        <f t="shared" si="31"/>
        <v/>
      </c>
      <c r="AU118" s="104"/>
      <c r="AV118" s="105"/>
      <c r="AW118" s="105"/>
      <c r="AX118" s="105"/>
      <c r="AY118" s="105"/>
      <c r="AZ118" s="105"/>
      <c r="BA118" s="106"/>
      <c r="BB118" s="104"/>
      <c r="BC118" s="105"/>
      <c r="BD118" s="104"/>
      <c r="BE118" s="107"/>
      <c r="BF118" s="105"/>
      <c r="BG118" s="105"/>
      <c r="BH118" s="105"/>
      <c r="BI118" s="105"/>
      <c r="BJ118" s="67">
        <v>256</v>
      </c>
      <c r="BK118" s="108">
        <v>836.61</v>
      </c>
      <c r="BL118" s="109">
        <v>42.777107909999998</v>
      </c>
      <c r="BM118" s="109">
        <v>-82.037374580000005</v>
      </c>
      <c r="BN118" s="110" t="s">
        <v>7189</v>
      </c>
      <c r="BO118" s="106">
        <v>273.10000000000002</v>
      </c>
      <c r="BP118" s="105" t="s">
        <v>3290</v>
      </c>
      <c r="BQ118" s="105" t="s">
        <v>5678</v>
      </c>
      <c r="BR118" s="110"/>
      <c r="BS118" s="110">
        <v>11</v>
      </c>
      <c r="BT118" s="111" t="s">
        <v>7467</v>
      </c>
      <c r="BU118" s="110">
        <v>10</v>
      </c>
      <c r="BV118" s="110">
        <v>7</v>
      </c>
      <c r="BW118" s="105" t="s">
        <v>7784</v>
      </c>
      <c r="BX118" s="104">
        <v>5.56</v>
      </c>
      <c r="BY118" s="105"/>
      <c r="BZ118" s="106">
        <f t="shared" si="23"/>
        <v>2.7</v>
      </c>
      <c r="CA118" s="104" t="str">
        <f t="shared" si="24"/>
        <v>Matched</v>
      </c>
      <c r="CB118" s="104">
        <f t="shared" si="25"/>
        <v>1.5314086081609838E-2</v>
      </c>
      <c r="CC118" s="105"/>
      <c r="CD118" s="105"/>
      <c r="CE118" s="105"/>
      <c r="CF118" s="105"/>
    </row>
    <row r="119" spans="1:84" hidden="1" x14ac:dyDescent="0.35">
      <c r="A119" s="67">
        <v>257</v>
      </c>
      <c r="B119" s="67">
        <v>836.93399999999997</v>
      </c>
      <c r="C119" s="67" t="s">
        <v>7476</v>
      </c>
      <c r="D119" s="67" t="s">
        <v>3290</v>
      </c>
      <c r="E119" s="67" t="s">
        <v>5677</v>
      </c>
      <c r="F119" s="102">
        <v>11</v>
      </c>
      <c r="G119" s="102">
        <v>11</v>
      </c>
      <c r="H119" s="102">
        <v>7</v>
      </c>
      <c r="I119" s="102"/>
      <c r="J119" s="67"/>
      <c r="K119" s="67" t="s">
        <v>5678</v>
      </c>
      <c r="L119" s="67" t="s">
        <v>3878</v>
      </c>
      <c r="M119" s="67" t="s">
        <v>3293</v>
      </c>
      <c r="N119" s="67"/>
      <c r="O119" s="67"/>
      <c r="P119" s="67">
        <v>10.6</v>
      </c>
      <c r="Q119" s="67">
        <v>10.6</v>
      </c>
      <c r="R119" s="103">
        <v>-2E-3</v>
      </c>
      <c r="S119" s="103">
        <v>-2E-3</v>
      </c>
      <c r="T119" s="67">
        <v>0.78200000000000003</v>
      </c>
      <c r="U119" s="67">
        <v>5.56</v>
      </c>
      <c r="V119" s="104" t="b">
        <f t="shared" si="20"/>
        <v>1</v>
      </c>
      <c r="W119" s="104" t="s">
        <v>16</v>
      </c>
      <c r="X119" s="104">
        <f t="shared" si="27"/>
        <v>-0.2</v>
      </c>
      <c r="Y119" s="104">
        <f t="shared" si="21"/>
        <v>-0.2</v>
      </c>
      <c r="Z119" s="104" t="str">
        <f t="shared" si="22"/>
        <v/>
      </c>
      <c r="AA119" s="104" t="str">
        <f t="shared" si="22"/>
        <v/>
      </c>
      <c r="AB119" s="104" t="str">
        <f t="shared" si="32"/>
        <v/>
      </c>
      <c r="AC119" s="104" t="str">
        <f t="shared" si="28"/>
        <v/>
      </c>
      <c r="AD119" s="104" t="str">
        <f t="shared" si="28"/>
        <v/>
      </c>
      <c r="AE119" s="104" t="str">
        <f t="shared" si="28"/>
        <v/>
      </c>
      <c r="AF119" s="104" t="str">
        <f t="shared" si="28"/>
        <v/>
      </c>
      <c r="AG119" s="104" t="str">
        <f t="shared" si="29"/>
        <v/>
      </c>
      <c r="AH119" s="104" t="str">
        <f t="shared" si="29"/>
        <v/>
      </c>
      <c r="AI119" s="104"/>
      <c r="AJ119" s="104">
        <f t="shared" si="33"/>
        <v>-1.1343767467859138E-3</v>
      </c>
      <c r="AK119" s="104">
        <f t="shared" si="34"/>
        <v>-1.1343767467859138E-3</v>
      </c>
      <c r="AL119" s="104" t="str">
        <f t="shared" si="34"/>
        <v/>
      </c>
      <c r="AM119" s="104" t="str">
        <f t="shared" si="34"/>
        <v/>
      </c>
      <c r="AN119" s="104" t="str">
        <f t="shared" si="30"/>
        <v/>
      </c>
      <c r="AO119" s="104" t="str">
        <f t="shared" si="30"/>
        <v/>
      </c>
      <c r="AP119" s="104" t="str">
        <f t="shared" si="30"/>
        <v/>
      </c>
      <c r="AQ119" s="104" t="str">
        <f t="shared" si="30"/>
        <v/>
      </c>
      <c r="AR119" s="104" t="str">
        <f t="shared" si="31"/>
        <v/>
      </c>
      <c r="AS119" s="104" t="str">
        <f t="shared" si="31"/>
        <v/>
      </c>
      <c r="AT119" s="104" t="str">
        <f t="shared" si="31"/>
        <v/>
      </c>
      <c r="AU119" s="104"/>
      <c r="AV119" s="105"/>
      <c r="AW119" s="105"/>
      <c r="AX119" s="105"/>
      <c r="AY119" s="105"/>
      <c r="AZ119" s="105"/>
      <c r="BA119" s="106"/>
      <c r="BB119" s="104"/>
      <c r="BC119" s="105"/>
      <c r="BD119" s="104"/>
      <c r="BE119" s="107"/>
      <c r="BF119" s="105"/>
      <c r="BG119" s="105"/>
      <c r="BH119" s="105"/>
      <c r="BI119" s="105"/>
      <c r="BJ119" s="67">
        <v>257</v>
      </c>
      <c r="BK119" s="108">
        <v>836.93399999999997</v>
      </c>
      <c r="BL119" s="109">
        <v>42.777104989999998</v>
      </c>
      <c r="BM119" s="109">
        <v>-82.037374670000005</v>
      </c>
      <c r="BN119" s="110" t="s">
        <v>7189</v>
      </c>
      <c r="BO119" s="106">
        <v>273.10000000000002</v>
      </c>
      <c r="BP119" s="105" t="s">
        <v>3290</v>
      </c>
      <c r="BQ119" s="105" t="s">
        <v>5678</v>
      </c>
      <c r="BR119" s="110"/>
      <c r="BS119" s="110">
        <v>11</v>
      </c>
      <c r="BT119" s="111" t="s">
        <v>7651</v>
      </c>
      <c r="BU119" s="110">
        <v>11</v>
      </c>
      <c r="BV119" s="110">
        <v>7</v>
      </c>
      <c r="BW119" s="105" t="s">
        <v>7784</v>
      </c>
      <c r="BX119" s="104">
        <v>5.56</v>
      </c>
      <c r="BY119" s="105"/>
      <c r="BZ119" s="106">
        <f t="shared" si="23"/>
        <v>-0.2</v>
      </c>
      <c r="CA119" s="104" t="str">
        <f t="shared" si="24"/>
        <v>Matched</v>
      </c>
      <c r="CB119" s="104">
        <f t="shared" si="25"/>
        <v>-1.1343767467859138E-3</v>
      </c>
      <c r="CC119" s="105"/>
      <c r="CD119" s="105"/>
      <c r="CE119" s="105"/>
      <c r="CF119" s="105"/>
    </row>
    <row r="120" spans="1:84" hidden="1" x14ac:dyDescent="0.35">
      <c r="A120" s="67">
        <v>258</v>
      </c>
      <c r="B120" s="67">
        <v>837.87</v>
      </c>
      <c r="C120" s="67" t="s">
        <v>7472</v>
      </c>
      <c r="D120" s="67" t="s">
        <v>3290</v>
      </c>
      <c r="E120" s="67" t="s">
        <v>5677</v>
      </c>
      <c r="F120" s="102">
        <v>11</v>
      </c>
      <c r="G120" s="102">
        <v>9</v>
      </c>
      <c r="H120" s="102">
        <v>11</v>
      </c>
      <c r="I120" s="102"/>
      <c r="J120" s="67"/>
      <c r="K120" s="67" t="s">
        <v>5683</v>
      </c>
      <c r="L120" s="67" t="s">
        <v>3879</v>
      </c>
      <c r="M120" s="67" t="s">
        <v>3293</v>
      </c>
      <c r="N120" s="67"/>
      <c r="O120" s="67"/>
      <c r="P120" s="67">
        <v>10.78</v>
      </c>
      <c r="Q120" s="67">
        <v>10.78</v>
      </c>
      <c r="R120" s="103">
        <v>5.0000000000000001E-3</v>
      </c>
      <c r="S120" s="103">
        <v>7.0000000000000001E-3</v>
      </c>
      <c r="T120" s="67">
        <v>0.78700000000000003</v>
      </c>
      <c r="U120" s="67">
        <v>5.56</v>
      </c>
      <c r="V120" s="104" t="b">
        <f t="shared" si="20"/>
        <v>1</v>
      </c>
      <c r="W120" s="104" t="s">
        <v>16</v>
      </c>
      <c r="X120" s="104">
        <f t="shared" si="27"/>
        <v>0.70000000000000007</v>
      </c>
      <c r="Y120" s="104">
        <f t="shared" si="21"/>
        <v>0.70000000000000007</v>
      </c>
      <c r="Z120" s="104" t="str">
        <f t="shared" si="22"/>
        <v/>
      </c>
      <c r="AA120" s="104" t="str">
        <f t="shared" si="22"/>
        <v/>
      </c>
      <c r="AB120" s="104" t="str">
        <f t="shared" si="32"/>
        <v/>
      </c>
      <c r="AC120" s="104" t="str">
        <f t="shared" si="28"/>
        <v/>
      </c>
      <c r="AD120" s="104" t="str">
        <f t="shared" si="28"/>
        <v/>
      </c>
      <c r="AE120" s="104" t="str">
        <f t="shared" si="28"/>
        <v/>
      </c>
      <c r="AF120" s="104" t="str">
        <f t="shared" si="28"/>
        <v/>
      </c>
      <c r="AG120" s="104" t="str">
        <f t="shared" si="29"/>
        <v/>
      </c>
      <c r="AH120" s="104" t="str">
        <f t="shared" si="29"/>
        <v/>
      </c>
      <c r="AI120" s="104"/>
      <c r="AJ120" s="104">
        <f t="shared" si="33"/>
        <v>3.9703186137506992E-3</v>
      </c>
      <c r="AK120" s="104">
        <f t="shared" si="34"/>
        <v>3.9703186137506992E-3</v>
      </c>
      <c r="AL120" s="104" t="str">
        <f t="shared" si="34"/>
        <v/>
      </c>
      <c r="AM120" s="104" t="str">
        <f t="shared" si="34"/>
        <v/>
      </c>
      <c r="AN120" s="104" t="str">
        <f t="shared" si="30"/>
        <v/>
      </c>
      <c r="AO120" s="104" t="str">
        <f t="shared" si="30"/>
        <v/>
      </c>
      <c r="AP120" s="104" t="str">
        <f t="shared" si="30"/>
        <v/>
      </c>
      <c r="AQ120" s="104" t="str">
        <f t="shared" si="30"/>
        <v/>
      </c>
      <c r="AR120" s="104" t="str">
        <f t="shared" si="31"/>
        <v/>
      </c>
      <c r="AS120" s="104" t="str">
        <f t="shared" si="31"/>
        <v/>
      </c>
      <c r="AT120" s="104" t="str">
        <f t="shared" si="31"/>
        <v/>
      </c>
      <c r="AU120" s="104"/>
      <c r="AV120" s="105"/>
      <c r="AW120" s="105"/>
      <c r="AX120" s="105"/>
      <c r="AY120" s="105"/>
      <c r="AZ120" s="105"/>
      <c r="BA120" s="106"/>
      <c r="BB120" s="104"/>
      <c r="BC120" s="105"/>
      <c r="BD120" s="104"/>
      <c r="BE120" s="107"/>
      <c r="BF120" s="105"/>
      <c r="BG120" s="105"/>
      <c r="BH120" s="105"/>
      <c r="BI120" s="105"/>
      <c r="BJ120" s="67">
        <v>258</v>
      </c>
      <c r="BK120" s="108">
        <v>837.87</v>
      </c>
      <c r="BL120" s="109">
        <v>42.777096520000001</v>
      </c>
      <c r="BM120" s="109">
        <v>-82.037374929999999</v>
      </c>
      <c r="BN120" s="110" t="s">
        <v>7189</v>
      </c>
      <c r="BO120" s="106">
        <v>273.10000000000002</v>
      </c>
      <c r="BP120" s="105" t="s">
        <v>3290</v>
      </c>
      <c r="BQ120" s="105" t="s">
        <v>5683</v>
      </c>
      <c r="BR120" s="110"/>
      <c r="BS120" s="110">
        <v>11</v>
      </c>
      <c r="BT120" s="111" t="s">
        <v>7462</v>
      </c>
      <c r="BU120" s="110">
        <v>9</v>
      </c>
      <c r="BV120" s="110">
        <v>11</v>
      </c>
      <c r="BW120" s="105" t="s">
        <v>7784</v>
      </c>
      <c r="BX120" s="104">
        <v>5.56</v>
      </c>
      <c r="BY120" s="105"/>
      <c r="BZ120" s="106">
        <f t="shared" si="23"/>
        <v>0.70000000000000007</v>
      </c>
      <c r="CA120" s="104" t="str">
        <f t="shared" si="24"/>
        <v>Matched</v>
      </c>
      <c r="CB120" s="104">
        <f t="shared" si="25"/>
        <v>3.9703186137506992E-3</v>
      </c>
      <c r="CC120" s="105"/>
      <c r="CD120" s="105"/>
      <c r="CE120" s="105"/>
      <c r="CF120" s="105"/>
    </row>
    <row r="121" spans="1:84" hidden="1" x14ac:dyDescent="0.35">
      <c r="A121" s="67">
        <v>259</v>
      </c>
      <c r="B121" s="67">
        <v>838.09</v>
      </c>
      <c r="C121" s="67" t="s">
        <v>7478</v>
      </c>
      <c r="D121" s="67" t="s">
        <v>3290</v>
      </c>
      <c r="E121" s="67" t="s">
        <v>5677</v>
      </c>
      <c r="F121" s="102">
        <v>12</v>
      </c>
      <c r="G121" s="102">
        <v>8</v>
      </c>
      <c r="H121" s="102">
        <v>8</v>
      </c>
      <c r="I121" s="102"/>
      <c r="J121" s="67"/>
      <c r="K121" s="67" t="s">
        <v>5678</v>
      </c>
      <c r="L121" s="67" t="s">
        <v>3880</v>
      </c>
      <c r="M121" s="67" t="s">
        <v>3293</v>
      </c>
      <c r="N121" s="67"/>
      <c r="O121" s="67"/>
      <c r="P121" s="67">
        <v>11.83</v>
      </c>
      <c r="Q121" s="67">
        <v>11.83</v>
      </c>
      <c r="R121" s="103">
        <v>4.0000000000000001E-3</v>
      </c>
      <c r="S121" s="103">
        <v>6.0000000000000001E-3</v>
      </c>
      <c r="T121" s="67">
        <v>0.75700000000000001</v>
      </c>
      <c r="U121" s="67">
        <v>5.56</v>
      </c>
      <c r="V121" s="104" t="b">
        <f t="shared" si="20"/>
        <v>1</v>
      </c>
      <c r="W121" s="104" t="s">
        <v>16</v>
      </c>
      <c r="X121" s="104">
        <f t="shared" si="27"/>
        <v>0.6</v>
      </c>
      <c r="Y121" s="104">
        <f t="shared" si="21"/>
        <v>0.6</v>
      </c>
      <c r="Z121" s="104" t="str">
        <f t="shared" si="22"/>
        <v/>
      </c>
      <c r="AA121" s="104" t="str">
        <f t="shared" si="22"/>
        <v/>
      </c>
      <c r="AB121" s="104" t="str">
        <f t="shared" si="32"/>
        <v/>
      </c>
      <c r="AC121" s="104" t="str">
        <f t="shared" si="28"/>
        <v/>
      </c>
      <c r="AD121" s="104" t="str">
        <f t="shared" si="28"/>
        <v/>
      </c>
      <c r="AE121" s="104" t="str">
        <f t="shared" si="28"/>
        <v/>
      </c>
      <c r="AF121" s="104" t="str">
        <f t="shared" si="28"/>
        <v/>
      </c>
      <c r="AG121" s="104" t="str">
        <f t="shared" si="29"/>
        <v/>
      </c>
      <c r="AH121" s="104" t="str">
        <f t="shared" si="29"/>
        <v/>
      </c>
      <c r="AI121" s="104"/>
      <c r="AJ121" s="104">
        <f t="shared" si="33"/>
        <v>3.4031302403577418E-3</v>
      </c>
      <c r="AK121" s="104">
        <f t="shared" si="34"/>
        <v>3.4031302403577418E-3</v>
      </c>
      <c r="AL121" s="104" t="str">
        <f t="shared" si="34"/>
        <v/>
      </c>
      <c r="AM121" s="104" t="str">
        <f t="shared" si="34"/>
        <v/>
      </c>
      <c r="AN121" s="104" t="str">
        <f t="shared" si="30"/>
        <v/>
      </c>
      <c r="AO121" s="104" t="str">
        <f t="shared" si="30"/>
        <v/>
      </c>
      <c r="AP121" s="104" t="str">
        <f t="shared" si="30"/>
        <v/>
      </c>
      <c r="AQ121" s="104" t="str">
        <f t="shared" si="30"/>
        <v/>
      </c>
      <c r="AR121" s="104" t="str">
        <f t="shared" si="31"/>
        <v/>
      </c>
      <c r="AS121" s="104" t="str">
        <f t="shared" si="31"/>
        <v/>
      </c>
      <c r="AT121" s="104" t="str">
        <f t="shared" si="31"/>
        <v/>
      </c>
      <c r="AU121" s="104"/>
      <c r="AV121" s="105"/>
      <c r="AW121" s="105"/>
      <c r="AX121" s="105"/>
      <c r="AY121" s="105"/>
      <c r="AZ121" s="105"/>
      <c r="BA121" s="106"/>
      <c r="BB121" s="104"/>
      <c r="BC121" s="105"/>
      <c r="BD121" s="104"/>
      <c r="BE121" s="107"/>
      <c r="BF121" s="105"/>
      <c r="BG121" s="105"/>
      <c r="BH121" s="105"/>
      <c r="BI121" s="105"/>
      <c r="BJ121" s="67">
        <v>259</v>
      </c>
      <c r="BK121" s="108">
        <v>838.09</v>
      </c>
      <c r="BL121" s="109">
        <v>42.777094529999999</v>
      </c>
      <c r="BM121" s="109">
        <v>-82.037374990000004</v>
      </c>
      <c r="BN121" s="110" t="s">
        <v>7189</v>
      </c>
      <c r="BO121" s="106">
        <v>273.10000000000002</v>
      </c>
      <c r="BP121" s="105" t="s">
        <v>3290</v>
      </c>
      <c r="BQ121" s="105" t="s">
        <v>5678</v>
      </c>
      <c r="BR121" s="110"/>
      <c r="BS121" s="110">
        <v>12</v>
      </c>
      <c r="BT121" s="111" t="s">
        <v>7472</v>
      </c>
      <c r="BU121" s="110">
        <v>8</v>
      </c>
      <c r="BV121" s="110">
        <v>8</v>
      </c>
      <c r="BW121" s="105" t="s">
        <v>7784</v>
      </c>
      <c r="BX121" s="104">
        <v>5.56</v>
      </c>
      <c r="BY121" s="105"/>
      <c r="BZ121" s="106">
        <f t="shared" si="23"/>
        <v>0.6</v>
      </c>
      <c r="CA121" s="104" t="str">
        <f t="shared" si="24"/>
        <v>Matched</v>
      </c>
      <c r="CB121" s="104">
        <f t="shared" si="25"/>
        <v>3.4031302403577418E-3</v>
      </c>
      <c r="CC121" s="105"/>
      <c r="CD121" s="105"/>
      <c r="CE121" s="105"/>
      <c r="CF121" s="105"/>
    </row>
    <row r="122" spans="1:84" hidden="1" x14ac:dyDescent="0.35">
      <c r="A122" s="67">
        <v>260</v>
      </c>
      <c r="B122" s="67">
        <v>838.31899999999996</v>
      </c>
      <c r="C122" s="67" t="s">
        <v>7478</v>
      </c>
      <c r="D122" s="67" t="s">
        <v>3290</v>
      </c>
      <c r="E122" s="67" t="s">
        <v>5677</v>
      </c>
      <c r="F122" s="102">
        <v>11</v>
      </c>
      <c r="G122" s="102">
        <v>12</v>
      </c>
      <c r="H122" s="102">
        <v>11</v>
      </c>
      <c r="I122" s="102"/>
      <c r="J122" s="67"/>
      <c r="K122" s="67" t="s">
        <v>5683</v>
      </c>
      <c r="L122" s="67" t="s">
        <v>3881</v>
      </c>
      <c r="M122" s="67" t="s">
        <v>3293</v>
      </c>
      <c r="N122" s="67"/>
      <c r="O122" s="67"/>
      <c r="P122" s="67">
        <v>11.09</v>
      </c>
      <c r="Q122" s="67">
        <v>11.09</v>
      </c>
      <c r="R122" s="103">
        <v>7.0000000000000001E-3</v>
      </c>
      <c r="S122" s="103">
        <v>1.4999999999999999E-2</v>
      </c>
      <c r="T122" s="67">
        <v>0.71</v>
      </c>
      <c r="U122" s="67">
        <v>5.56</v>
      </c>
      <c r="V122" s="104" t="b">
        <f t="shared" si="20"/>
        <v>1</v>
      </c>
      <c r="W122" s="104" t="s">
        <v>16</v>
      </c>
      <c r="X122" s="104">
        <f t="shared" si="27"/>
        <v>1.5</v>
      </c>
      <c r="Y122" s="104">
        <f t="shared" si="21"/>
        <v>1.5</v>
      </c>
      <c r="Z122" s="104" t="str">
        <f t="shared" si="22"/>
        <v/>
      </c>
      <c r="AA122" s="104" t="str">
        <f t="shared" si="22"/>
        <v/>
      </c>
      <c r="AB122" s="104" t="str">
        <f t="shared" si="32"/>
        <v/>
      </c>
      <c r="AC122" s="104" t="str">
        <f t="shared" si="28"/>
        <v/>
      </c>
      <c r="AD122" s="104" t="str">
        <f t="shared" si="28"/>
        <v/>
      </c>
      <c r="AE122" s="104" t="str">
        <f t="shared" si="28"/>
        <v/>
      </c>
      <c r="AF122" s="104" t="str">
        <f t="shared" si="28"/>
        <v/>
      </c>
      <c r="AG122" s="104" t="str">
        <f t="shared" si="29"/>
        <v/>
      </c>
      <c r="AH122" s="104" t="str">
        <f t="shared" si="29"/>
        <v/>
      </c>
      <c r="AI122" s="104"/>
      <c r="AJ122" s="104">
        <f t="shared" si="33"/>
        <v>8.5078256008943535E-3</v>
      </c>
      <c r="AK122" s="104">
        <f t="shared" si="34"/>
        <v>8.5078256008943535E-3</v>
      </c>
      <c r="AL122" s="104" t="str">
        <f t="shared" si="34"/>
        <v/>
      </c>
      <c r="AM122" s="104" t="str">
        <f t="shared" si="34"/>
        <v/>
      </c>
      <c r="AN122" s="104" t="str">
        <f t="shared" si="30"/>
        <v/>
      </c>
      <c r="AO122" s="104" t="str">
        <f t="shared" si="30"/>
        <v/>
      </c>
      <c r="AP122" s="104" t="str">
        <f t="shared" si="30"/>
        <v/>
      </c>
      <c r="AQ122" s="104" t="str">
        <f t="shared" si="30"/>
        <v/>
      </c>
      <c r="AR122" s="104" t="str">
        <f t="shared" si="31"/>
        <v/>
      </c>
      <c r="AS122" s="104" t="str">
        <f t="shared" si="31"/>
        <v/>
      </c>
      <c r="AT122" s="104" t="str">
        <f t="shared" si="31"/>
        <v/>
      </c>
      <c r="AU122" s="104"/>
      <c r="AV122" s="105"/>
      <c r="AW122" s="105"/>
      <c r="AX122" s="105"/>
      <c r="AY122" s="105"/>
      <c r="AZ122" s="105"/>
      <c r="BA122" s="106"/>
      <c r="BB122" s="104"/>
      <c r="BC122" s="105"/>
      <c r="BD122" s="104"/>
      <c r="BE122" s="107"/>
      <c r="BF122" s="105"/>
      <c r="BG122" s="105"/>
      <c r="BH122" s="105"/>
      <c r="BI122" s="105"/>
      <c r="BJ122" s="67">
        <v>260</v>
      </c>
      <c r="BK122" s="108">
        <v>838.31899999999996</v>
      </c>
      <c r="BL122" s="109">
        <v>42.77709248</v>
      </c>
      <c r="BM122" s="109">
        <v>-82.037375049999994</v>
      </c>
      <c r="BN122" s="110" t="s">
        <v>7189</v>
      </c>
      <c r="BO122" s="106">
        <v>273.10000000000002</v>
      </c>
      <c r="BP122" s="105" t="s">
        <v>3290</v>
      </c>
      <c r="BQ122" s="105" t="s">
        <v>5683</v>
      </c>
      <c r="BR122" s="110"/>
      <c r="BS122" s="110">
        <v>11</v>
      </c>
      <c r="BT122" s="111" t="s">
        <v>7466</v>
      </c>
      <c r="BU122" s="110">
        <v>12</v>
      </c>
      <c r="BV122" s="110">
        <v>11</v>
      </c>
      <c r="BW122" s="105" t="s">
        <v>7784</v>
      </c>
      <c r="BX122" s="104">
        <v>5.56</v>
      </c>
      <c r="BY122" s="105"/>
      <c r="BZ122" s="106">
        <f t="shared" si="23"/>
        <v>1.5</v>
      </c>
      <c r="CA122" s="104" t="str">
        <f t="shared" si="24"/>
        <v>Matched</v>
      </c>
      <c r="CB122" s="104">
        <f t="shared" si="25"/>
        <v>8.5078256008943535E-3</v>
      </c>
      <c r="CC122" s="105"/>
      <c r="CD122" s="105"/>
      <c r="CE122" s="105"/>
      <c r="CF122" s="105"/>
    </row>
    <row r="123" spans="1:84" hidden="1" x14ac:dyDescent="0.35">
      <c r="A123" s="67">
        <v>261</v>
      </c>
      <c r="B123" s="67">
        <v>838.50300000000004</v>
      </c>
      <c r="C123" s="67" t="s">
        <v>7478</v>
      </c>
      <c r="D123" s="67" t="s">
        <v>3290</v>
      </c>
      <c r="E123" s="67" t="s">
        <v>5677</v>
      </c>
      <c r="F123" s="102">
        <v>11</v>
      </c>
      <c r="G123" s="102">
        <v>7</v>
      </c>
      <c r="H123" s="102">
        <v>8</v>
      </c>
      <c r="I123" s="102"/>
      <c r="J123" s="67"/>
      <c r="K123" s="67" t="s">
        <v>5678</v>
      </c>
      <c r="L123" s="67" t="s">
        <v>3882</v>
      </c>
      <c r="M123" s="67" t="s">
        <v>3293</v>
      </c>
      <c r="N123" s="67"/>
      <c r="O123" s="67"/>
      <c r="P123" s="67">
        <v>11.27</v>
      </c>
      <c r="Q123" s="67">
        <v>11.27</v>
      </c>
      <c r="R123" s="103">
        <v>5.0000000000000001E-3</v>
      </c>
      <c r="S123" s="103">
        <v>0.01</v>
      </c>
      <c r="T123" s="67">
        <v>0.65100000000000002</v>
      </c>
      <c r="U123" s="67">
        <v>5.56</v>
      </c>
      <c r="V123" s="104" t="b">
        <f t="shared" si="20"/>
        <v>1</v>
      </c>
      <c r="W123" s="104" t="s">
        <v>16</v>
      </c>
      <c r="X123" s="104">
        <f t="shared" si="27"/>
        <v>1</v>
      </c>
      <c r="Y123" s="104">
        <f t="shared" si="21"/>
        <v>1</v>
      </c>
      <c r="Z123" s="104" t="str">
        <f t="shared" si="22"/>
        <v/>
      </c>
      <c r="AA123" s="104" t="str">
        <f t="shared" si="22"/>
        <v/>
      </c>
      <c r="AB123" s="104" t="str">
        <f t="shared" si="32"/>
        <v/>
      </c>
      <c r="AC123" s="104" t="str">
        <f t="shared" si="28"/>
        <v/>
      </c>
      <c r="AD123" s="104" t="str">
        <f t="shared" si="28"/>
        <v/>
      </c>
      <c r="AE123" s="104" t="str">
        <f t="shared" si="28"/>
        <v/>
      </c>
      <c r="AF123" s="104" t="str">
        <f t="shared" si="28"/>
        <v/>
      </c>
      <c r="AG123" s="104" t="str">
        <f t="shared" si="29"/>
        <v/>
      </c>
      <c r="AH123" s="104" t="str">
        <f t="shared" si="29"/>
        <v/>
      </c>
      <c r="AI123" s="104"/>
      <c r="AJ123" s="104">
        <f t="shared" si="33"/>
        <v>5.671883733929569E-3</v>
      </c>
      <c r="AK123" s="104">
        <f t="shared" si="34"/>
        <v>5.671883733929569E-3</v>
      </c>
      <c r="AL123" s="104" t="str">
        <f t="shared" si="34"/>
        <v/>
      </c>
      <c r="AM123" s="104" t="str">
        <f t="shared" si="34"/>
        <v/>
      </c>
      <c r="AN123" s="104" t="str">
        <f t="shared" si="30"/>
        <v/>
      </c>
      <c r="AO123" s="104" t="str">
        <f t="shared" si="30"/>
        <v/>
      </c>
      <c r="AP123" s="104" t="str">
        <f t="shared" si="30"/>
        <v/>
      </c>
      <c r="AQ123" s="104" t="str">
        <f t="shared" si="30"/>
        <v/>
      </c>
      <c r="AR123" s="104" t="str">
        <f t="shared" si="31"/>
        <v/>
      </c>
      <c r="AS123" s="104" t="str">
        <f t="shared" si="31"/>
        <v/>
      </c>
      <c r="AT123" s="104" t="str">
        <f t="shared" si="31"/>
        <v/>
      </c>
      <c r="AU123" s="104"/>
      <c r="AV123" s="105"/>
      <c r="AW123" s="105"/>
      <c r="AX123" s="105"/>
      <c r="AY123" s="105"/>
      <c r="AZ123" s="105"/>
      <c r="BA123" s="106"/>
      <c r="BB123" s="104"/>
      <c r="BC123" s="105"/>
      <c r="BD123" s="104"/>
      <c r="BE123" s="107"/>
      <c r="BF123" s="105"/>
      <c r="BG123" s="105"/>
      <c r="BH123" s="105"/>
      <c r="BI123" s="105"/>
      <c r="BJ123" s="67">
        <v>261</v>
      </c>
      <c r="BK123" s="108">
        <v>838.50300000000004</v>
      </c>
      <c r="BL123" s="109">
        <v>42.777090790000003</v>
      </c>
      <c r="BM123" s="109">
        <v>-82.037375100000006</v>
      </c>
      <c r="BN123" s="110" t="s">
        <v>7189</v>
      </c>
      <c r="BO123" s="106">
        <v>273.10000000000002</v>
      </c>
      <c r="BP123" s="105" t="s">
        <v>3290</v>
      </c>
      <c r="BQ123" s="105" t="s">
        <v>5678</v>
      </c>
      <c r="BR123" s="110"/>
      <c r="BS123" s="110">
        <v>11</v>
      </c>
      <c r="BT123" s="111" t="s">
        <v>7472</v>
      </c>
      <c r="BU123" s="110">
        <v>7</v>
      </c>
      <c r="BV123" s="110">
        <v>8</v>
      </c>
      <c r="BW123" s="105" t="s">
        <v>7784</v>
      </c>
      <c r="BX123" s="104">
        <v>5.56</v>
      </c>
      <c r="BY123" s="105"/>
      <c r="BZ123" s="106">
        <f t="shared" si="23"/>
        <v>1</v>
      </c>
      <c r="CA123" s="104" t="str">
        <f t="shared" si="24"/>
        <v>Matched</v>
      </c>
      <c r="CB123" s="104">
        <f t="shared" si="25"/>
        <v>5.671883733929569E-3</v>
      </c>
      <c r="CC123" s="105"/>
      <c r="CD123" s="105"/>
      <c r="CE123" s="105"/>
      <c r="CF123" s="105"/>
    </row>
    <row r="124" spans="1:84" hidden="1" x14ac:dyDescent="0.35">
      <c r="A124" s="67">
        <v>262</v>
      </c>
      <c r="B124" s="67">
        <v>838.846</v>
      </c>
      <c r="C124" s="67" t="s">
        <v>7483</v>
      </c>
      <c r="D124" s="67" t="s">
        <v>3290</v>
      </c>
      <c r="E124" s="67" t="s">
        <v>5677</v>
      </c>
      <c r="F124" s="102">
        <v>11</v>
      </c>
      <c r="G124" s="102">
        <v>15</v>
      </c>
      <c r="H124" s="102">
        <v>12</v>
      </c>
      <c r="I124" s="102">
        <v>5</v>
      </c>
      <c r="J124" s="67"/>
      <c r="K124" s="67" t="s">
        <v>5683</v>
      </c>
      <c r="L124" s="67" t="s">
        <v>3883</v>
      </c>
      <c r="M124" s="67" t="s">
        <v>3293</v>
      </c>
      <c r="N124" s="67"/>
      <c r="O124" s="67"/>
      <c r="P124" s="67">
        <v>11.47</v>
      </c>
      <c r="Q124" s="67">
        <v>11.47</v>
      </c>
      <c r="R124" s="103">
        <v>3.0000000000000001E-3</v>
      </c>
      <c r="S124" s="103">
        <v>7.0000000000000001E-3</v>
      </c>
      <c r="T124" s="67">
        <v>0.79300000000000004</v>
      </c>
      <c r="U124" s="67">
        <v>5.56</v>
      </c>
      <c r="V124" s="104" t="b">
        <f t="shared" si="20"/>
        <v>1</v>
      </c>
      <c r="W124" s="104" t="s">
        <v>16</v>
      </c>
      <c r="X124" s="104">
        <f t="shared" si="27"/>
        <v>0.70000000000000007</v>
      </c>
      <c r="Y124" s="104">
        <f t="shared" si="21"/>
        <v>0.70000000000000007</v>
      </c>
      <c r="Z124" s="104" t="str">
        <f t="shared" si="22"/>
        <v/>
      </c>
      <c r="AA124" s="104" t="str">
        <f t="shared" si="22"/>
        <v/>
      </c>
      <c r="AB124" s="104" t="str">
        <f t="shared" si="32"/>
        <v/>
      </c>
      <c r="AC124" s="104" t="str">
        <f t="shared" si="28"/>
        <v/>
      </c>
      <c r="AD124" s="104" t="str">
        <f t="shared" si="28"/>
        <v/>
      </c>
      <c r="AE124" s="104" t="str">
        <f t="shared" si="28"/>
        <v/>
      </c>
      <c r="AF124" s="104" t="str">
        <f t="shared" si="28"/>
        <v/>
      </c>
      <c r="AG124" s="104" t="str">
        <f t="shared" si="29"/>
        <v/>
      </c>
      <c r="AH124" s="104" t="str">
        <f t="shared" si="29"/>
        <v/>
      </c>
      <c r="AI124" s="104"/>
      <c r="AJ124" s="104">
        <f t="shared" si="33"/>
        <v>3.9703186137506992E-3</v>
      </c>
      <c r="AK124" s="104">
        <f t="shared" si="34"/>
        <v>3.9703186137506992E-3</v>
      </c>
      <c r="AL124" s="104" t="str">
        <f t="shared" si="34"/>
        <v/>
      </c>
      <c r="AM124" s="104" t="str">
        <f t="shared" si="34"/>
        <v/>
      </c>
      <c r="AN124" s="104" t="str">
        <f t="shared" si="30"/>
        <v/>
      </c>
      <c r="AO124" s="104" t="str">
        <f t="shared" si="30"/>
        <v/>
      </c>
      <c r="AP124" s="104" t="str">
        <f t="shared" si="30"/>
        <v/>
      </c>
      <c r="AQ124" s="104" t="str">
        <f t="shared" si="30"/>
        <v/>
      </c>
      <c r="AR124" s="104" t="str">
        <f t="shared" si="31"/>
        <v/>
      </c>
      <c r="AS124" s="104" t="str">
        <f t="shared" si="31"/>
        <v/>
      </c>
      <c r="AT124" s="104" t="str">
        <f t="shared" si="31"/>
        <v/>
      </c>
      <c r="AU124" s="104"/>
      <c r="AV124" s="105"/>
      <c r="AW124" s="105"/>
      <c r="AX124" s="105"/>
      <c r="AY124" s="105"/>
      <c r="AZ124" s="105"/>
      <c r="BA124" s="106"/>
      <c r="BB124" s="104"/>
      <c r="BC124" s="105"/>
      <c r="BD124" s="104"/>
      <c r="BE124" s="107"/>
      <c r="BF124" s="105"/>
      <c r="BG124" s="105"/>
      <c r="BH124" s="105"/>
      <c r="BI124" s="105"/>
      <c r="BJ124" s="67">
        <v>262</v>
      </c>
      <c r="BK124" s="108">
        <v>838.846</v>
      </c>
      <c r="BL124" s="109">
        <v>42.777087729999998</v>
      </c>
      <c r="BM124" s="109">
        <v>-82.0373752</v>
      </c>
      <c r="BN124" s="110" t="s">
        <v>7189</v>
      </c>
      <c r="BO124" s="106">
        <v>273.10000000000002</v>
      </c>
      <c r="BP124" s="105" t="s">
        <v>3290</v>
      </c>
      <c r="BQ124" s="105" t="s">
        <v>5683</v>
      </c>
      <c r="BR124" s="110">
        <v>263</v>
      </c>
      <c r="BS124" s="110">
        <v>11</v>
      </c>
      <c r="BT124" s="111" t="s">
        <v>7996</v>
      </c>
      <c r="BU124" s="110">
        <v>15</v>
      </c>
      <c r="BV124" s="110">
        <v>12</v>
      </c>
      <c r="BW124" s="105" t="s">
        <v>7784</v>
      </c>
      <c r="BX124" s="104">
        <v>5.56</v>
      </c>
      <c r="BY124" s="105"/>
      <c r="BZ124" s="106">
        <f t="shared" si="23"/>
        <v>0.70000000000000007</v>
      </c>
      <c r="CA124" s="104" t="str">
        <f t="shared" si="24"/>
        <v>Matched</v>
      </c>
      <c r="CB124" s="104">
        <f t="shared" si="25"/>
        <v>3.9703186137506992E-3</v>
      </c>
      <c r="CC124" s="105"/>
      <c r="CD124" s="105"/>
      <c r="CE124" s="105"/>
      <c r="CF124" s="105"/>
    </row>
    <row r="125" spans="1:84" hidden="1" x14ac:dyDescent="0.35">
      <c r="A125" s="67">
        <v>264</v>
      </c>
      <c r="B125" s="67">
        <v>838.87599999999998</v>
      </c>
      <c r="C125" s="67" t="s">
        <v>7475</v>
      </c>
      <c r="D125" s="67" t="s">
        <v>3290</v>
      </c>
      <c r="E125" s="67" t="s">
        <v>5677</v>
      </c>
      <c r="F125" s="102">
        <v>15</v>
      </c>
      <c r="G125" s="102">
        <v>9</v>
      </c>
      <c r="H125" s="102">
        <v>6</v>
      </c>
      <c r="I125" s="102">
        <v>5</v>
      </c>
      <c r="J125" s="67"/>
      <c r="K125" s="67" t="s">
        <v>5678</v>
      </c>
      <c r="L125" s="67" t="s">
        <v>3885</v>
      </c>
      <c r="M125" s="67" t="s">
        <v>3293</v>
      </c>
      <c r="N125" s="67"/>
      <c r="O125" s="67"/>
      <c r="P125" s="67">
        <v>15.49</v>
      </c>
      <c r="Q125" s="67">
        <v>15.49</v>
      </c>
      <c r="R125" s="103">
        <v>4.0000000000000001E-3</v>
      </c>
      <c r="S125" s="103">
        <v>1.0999999999999999E-2</v>
      </c>
      <c r="T125" s="67">
        <v>0.79300000000000004</v>
      </c>
      <c r="U125" s="67">
        <v>5.56</v>
      </c>
      <c r="V125" s="104" t="b">
        <f t="shared" si="20"/>
        <v>1</v>
      </c>
      <c r="W125" s="104" t="s">
        <v>16</v>
      </c>
      <c r="X125" s="104">
        <f t="shared" si="27"/>
        <v>1.0999999999999999</v>
      </c>
      <c r="Y125" s="104">
        <f t="shared" si="21"/>
        <v>1.0999999999999999</v>
      </c>
      <c r="Z125" s="104" t="str">
        <f t="shared" si="22"/>
        <v/>
      </c>
      <c r="AA125" s="104" t="str">
        <f t="shared" si="22"/>
        <v/>
      </c>
      <c r="AB125" s="104" t="str">
        <f t="shared" si="32"/>
        <v/>
      </c>
      <c r="AC125" s="104" t="str">
        <f t="shared" si="28"/>
        <v/>
      </c>
      <c r="AD125" s="104" t="str">
        <f t="shared" si="28"/>
        <v/>
      </c>
      <c r="AE125" s="104" t="str">
        <f t="shared" si="28"/>
        <v/>
      </c>
      <c r="AF125" s="104" t="str">
        <f t="shared" si="28"/>
        <v/>
      </c>
      <c r="AG125" s="104" t="str">
        <f t="shared" si="29"/>
        <v/>
      </c>
      <c r="AH125" s="104" t="str">
        <f t="shared" si="29"/>
        <v/>
      </c>
      <c r="AI125" s="104"/>
      <c r="AJ125" s="104">
        <f t="shared" si="33"/>
        <v>6.2390721073225259E-3</v>
      </c>
      <c r="AK125" s="104">
        <f t="shared" si="34"/>
        <v>6.2390721073225259E-3</v>
      </c>
      <c r="AL125" s="104" t="str">
        <f t="shared" si="34"/>
        <v/>
      </c>
      <c r="AM125" s="104" t="str">
        <f t="shared" si="34"/>
        <v/>
      </c>
      <c r="AN125" s="104" t="str">
        <f t="shared" si="30"/>
        <v/>
      </c>
      <c r="AO125" s="104" t="str">
        <f t="shared" si="30"/>
        <v/>
      </c>
      <c r="AP125" s="104" t="str">
        <f t="shared" si="30"/>
        <v/>
      </c>
      <c r="AQ125" s="104" t="str">
        <f t="shared" si="30"/>
        <v/>
      </c>
      <c r="AR125" s="104" t="str">
        <f t="shared" si="31"/>
        <v/>
      </c>
      <c r="AS125" s="104" t="str">
        <f t="shared" si="31"/>
        <v/>
      </c>
      <c r="AT125" s="104" t="str">
        <f t="shared" si="31"/>
        <v/>
      </c>
      <c r="AU125" s="104"/>
      <c r="AV125" s="105"/>
      <c r="AW125" s="105"/>
      <c r="AX125" s="105"/>
      <c r="AY125" s="105"/>
      <c r="AZ125" s="105"/>
      <c r="BA125" s="106"/>
      <c r="BB125" s="104"/>
      <c r="BC125" s="105"/>
      <c r="BD125" s="104"/>
      <c r="BE125" s="107"/>
      <c r="BF125" s="105"/>
      <c r="BG125" s="105"/>
      <c r="BH125" s="105"/>
      <c r="BI125" s="105"/>
      <c r="BJ125" s="67">
        <v>264</v>
      </c>
      <c r="BK125" s="108">
        <v>838.87599999999998</v>
      </c>
      <c r="BL125" s="109">
        <v>42.777087430000002</v>
      </c>
      <c r="BM125" s="109">
        <v>-82.0373752</v>
      </c>
      <c r="BN125" s="110" t="s">
        <v>7189</v>
      </c>
      <c r="BO125" s="106">
        <v>273.10000000000002</v>
      </c>
      <c r="BP125" s="105" t="s">
        <v>3290</v>
      </c>
      <c r="BQ125" s="105" t="s">
        <v>5678</v>
      </c>
      <c r="BR125" s="110">
        <v>263</v>
      </c>
      <c r="BS125" s="110">
        <v>15</v>
      </c>
      <c r="BT125" s="111" t="s">
        <v>7651</v>
      </c>
      <c r="BU125" s="110">
        <v>9</v>
      </c>
      <c r="BV125" s="110">
        <v>6</v>
      </c>
      <c r="BW125" s="105" t="s">
        <v>7784</v>
      </c>
      <c r="BX125" s="104">
        <v>5.56</v>
      </c>
      <c r="BY125" s="105"/>
      <c r="BZ125" s="106">
        <f t="shared" si="23"/>
        <v>1.0999999999999999</v>
      </c>
      <c r="CA125" s="104" t="str">
        <f t="shared" si="24"/>
        <v>Matched</v>
      </c>
      <c r="CB125" s="104">
        <f t="shared" si="25"/>
        <v>6.2390721073225259E-3</v>
      </c>
      <c r="CC125" s="105"/>
      <c r="CD125" s="105"/>
      <c r="CE125" s="105"/>
      <c r="CF125" s="105"/>
    </row>
    <row r="126" spans="1:84" hidden="1" x14ac:dyDescent="0.35">
      <c r="A126" s="67">
        <v>265</v>
      </c>
      <c r="B126" s="67">
        <v>838.92600000000004</v>
      </c>
      <c r="C126" s="67" t="s">
        <v>7480</v>
      </c>
      <c r="D126" s="67" t="s">
        <v>3290</v>
      </c>
      <c r="E126" s="67" t="s">
        <v>5677</v>
      </c>
      <c r="F126" s="102">
        <v>11</v>
      </c>
      <c r="G126" s="102">
        <v>9</v>
      </c>
      <c r="H126" s="102">
        <v>7</v>
      </c>
      <c r="I126" s="102"/>
      <c r="J126" s="67"/>
      <c r="K126" s="67" t="s">
        <v>5678</v>
      </c>
      <c r="L126" s="67" t="s">
        <v>3886</v>
      </c>
      <c r="M126" s="67" t="s">
        <v>3293</v>
      </c>
      <c r="N126" s="67"/>
      <c r="O126" s="67"/>
      <c r="P126" s="67">
        <v>10.95</v>
      </c>
      <c r="Q126" s="67">
        <v>10.95</v>
      </c>
      <c r="R126" s="103">
        <v>-1E-3</v>
      </c>
      <c r="S126" s="103">
        <v>-1E-3</v>
      </c>
      <c r="T126" s="67">
        <v>0.78200000000000003</v>
      </c>
      <c r="U126" s="67">
        <v>5.56</v>
      </c>
      <c r="V126" s="104" t="b">
        <f t="shared" si="20"/>
        <v>1</v>
      </c>
      <c r="W126" s="104" t="s">
        <v>16</v>
      </c>
      <c r="X126" s="104">
        <f t="shared" si="27"/>
        <v>-0.1</v>
      </c>
      <c r="Y126" s="104">
        <f t="shared" si="21"/>
        <v>-0.1</v>
      </c>
      <c r="Z126" s="104" t="str">
        <f t="shared" si="22"/>
        <v/>
      </c>
      <c r="AA126" s="104" t="str">
        <f t="shared" si="22"/>
        <v/>
      </c>
      <c r="AB126" s="104" t="str">
        <f t="shared" si="32"/>
        <v/>
      </c>
      <c r="AC126" s="104" t="str">
        <f t="shared" si="28"/>
        <v/>
      </c>
      <c r="AD126" s="104" t="str">
        <f t="shared" si="28"/>
        <v/>
      </c>
      <c r="AE126" s="104" t="str">
        <f t="shared" si="28"/>
        <v/>
      </c>
      <c r="AF126" s="104" t="str">
        <f t="shared" si="28"/>
        <v/>
      </c>
      <c r="AG126" s="104" t="str">
        <f t="shared" si="29"/>
        <v/>
      </c>
      <c r="AH126" s="104" t="str">
        <f t="shared" si="29"/>
        <v/>
      </c>
      <c r="AI126" s="104"/>
      <c r="AJ126" s="104">
        <f t="shared" si="33"/>
        <v>-5.671883733929569E-4</v>
      </c>
      <c r="AK126" s="104">
        <f t="shared" si="34"/>
        <v>-5.671883733929569E-4</v>
      </c>
      <c r="AL126" s="104" t="str">
        <f t="shared" si="34"/>
        <v/>
      </c>
      <c r="AM126" s="104" t="str">
        <f t="shared" si="34"/>
        <v/>
      </c>
      <c r="AN126" s="104" t="str">
        <f t="shared" si="30"/>
        <v/>
      </c>
      <c r="AO126" s="104" t="str">
        <f t="shared" si="30"/>
        <v/>
      </c>
      <c r="AP126" s="104" t="str">
        <f t="shared" si="30"/>
        <v/>
      </c>
      <c r="AQ126" s="104" t="str">
        <f t="shared" si="30"/>
        <v/>
      </c>
      <c r="AR126" s="104" t="str">
        <f t="shared" si="31"/>
        <v/>
      </c>
      <c r="AS126" s="104" t="str">
        <f t="shared" si="31"/>
        <v/>
      </c>
      <c r="AT126" s="104" t="str">
        <f t="shared" si="31"/>
        <v/>
      </c>
      <c r="AU126" s="104"/>
      <c r="AV126" s="105"/>
      <c r="AW126" s="105"/>
      <c r="AX126" s="105"/>
      <c r="AY126" s="105"/>
      <c r="AZ126" s="105"/>
      <c r="BA126" s="106"/>
      <c r="BB126" s="104"/>
      <c r="BC126" s="105"/>
      <c r="BD126" s="104"/>
      <c r="BE126" s="107"/>
      <c r="BF126" s="105"/>
      <c r="BG126" s="105"/>
      <c r="BH126" s="105"/>
      <c r="BI126" s="105"/>
      <c r="BJ126" s="67">
        <v>265</v>
      </c>
      <c r="BK126" s="108">
        <v>838.92600000000004</v>
      </c>
      <c r="BL126" s="109">
        <v>42.77708698</v>
      </c>
      <c r="BM126" s="109">
        <v>-82.037375220000001</v>
      </c>
      <c r="BN126" s="110" t="s">
        <v>7189</v>
      </c>
      <c r="BO126" s="106">
        <v>273.10000000000002</v>
      </c>
      <c r="BP126" s="105" t="s">
        <v>3290</v>
      </c>
      <c r="BQ126" s="105" t="s">
        <v>5678</v>
      </c>
      <c r="BR126" s="110"/>
      <c r="BS126" s="110">
        <v>11</v>
      </c>
      <c r="BT126" s="111" t="s">
        <v>7881</v>
      </c>
      <c r="BU126" s="110">
        <v>9</v>
      </c>
      <c r="BV126" s="110">
        <v>7</v>
      </c>
      <c r="BW126" s="105" t="s">
        <v>7784</v>
      </c>
      <c r="BX126" s="104">
        <v>5.56</v>
      </c>
      <c r="BY126" s="105"/>
      <c r="BZ126" s="106">
        <f t="shared" si="23"/>
        <v>-0.1</v>
      </c>
      <c r="CA126" s="104" t="str">
        <f t="shared" si="24"/>
        <v>Matched</v>
      </c>
      <c r="CB126" s="104">
        <f t="shared" si="25"/>
        <v>-5.671883733929569E-4</v>
      </c>
      <c r="CC126" s="105"/>
      <c r="CD126" s="105"/>
      <c r="CE126" s="105"/>
      <c r="CF126" s="105"/>
    </row>
    <row r="127" spans="1:84" hidden="1" x14ac:dyDescent="0.35">
      <c r="A127" s="67">
        <v>266</v>
      </c>
      <c r="B127" s="67">
        <v>839.04</v>
      </c>
      <c r="C127" s="67" t="s">
        <v>7477</v>
      </c>
      <c r="D127" s="67" t="s">
        <v>3290</v>
      </c>
      <c r="E127" s="67" t="s">
        <v>5677</v>
      </c>
      <c r="F127" s="102">
        <v>10</v>
      </c>
      <c r="G127" s="102">
        <v>9</v>
      </c>
      <c r="H127" s="102">
        <v>15</v>
      </c>
      <c r="I127" s="102"/>
      <c r="J127" s="67"/>
      <c r="K127" s="67" t="s">
        <v>5683</v>
      </c>
      <c r="L127" s="67" t="s">
        <v>3887</v>
      </c>
      <c r="M127" s="67" t="s">
        <v>3293</v>
      </c>
      <c r="N127" s="67"/>
      <c r="O127" s="67"/>
      <c r="P127" s="67">
        <v>10</v>
      </c>
      <c r="Q127" s="67">
        <v>10</v>
      </c>
      <c r="R127" s="103">
        <v>1.7999999999999999E-2</v>
      </c>
      <c r="S127" s="103">
        <v>1.7999999999999999E-2</v>
      </c>
      <c r="T127" s="67">
        <v>0.66300000000000003</v>
      </c>
      <c r="U127" s="67">
        <v>5.56</v>
      </c>
      <c r="V127" s="104" t="b">
        <f t="shared" si="20"/>
        <v>1</v>
      </c>
      <c r="W127" s="104" t="s">
        <v>16</v>
      </c>
      <c r="X127" s="104">
        <f t="shared" si="27"/>
        <v>1.7999999999999998</v>
      </c>
      <c r="Y127" s="104">
        <f t="shared" si="21"/>
        <v>1.7999999999999998</v>
      </c>
      <c r="Z127" s="104" t="str">
        <f t="shared" si="22"/>
        <v/>
      </c>
      <c r="AA127" s="104" t="str">
        <f t="shared" si="22"/>
        <v/>
      </c>
      <c r="AB127" s="104" t="str">
        <f t="shared" si="32"/>
        <v/>
      </c>
      <c r="AC127" s="104" t="str">
        <f t="shared" si="28"/>
        <v/>
      </c>
      <c r="AD127" s="104" t="str">
        <f t="shared" si="28"/>
        <v/>
      </c>
      <c r="AE127" s="104" t="str">
        <f t="shared" si="28"/>
        <v/>
      </c>
      <c r="AF127" s="104" t="str">
        <f t="shared" si="28"/>
        <v/>
      </c>
      <c r="AG127" s="104" t="str">
        <f t="shared" si="29"/>
        <v/>
      </c>
      <c r="AH127" s="104" t="str">
        <f t="shared" si="29"/>
        <v/>
      </c>
      <c r="AI127" s="104"/>
      <c r="AJ127" s="104">
        <f t="shared" si="33"/>
        <v>1.0209390721073224E-2</v>
      </c>
      <c r="AK127" s="104">
        <f t="shared" si="34"/>
        <v>1.0209390721073224E-2</v>
      </c>
      <c r="AL127" s="104" t="str">
        <f t="shared" si="34"/>
        <v/>
      </c>
      <c r="AM127" s="104" t="str">
        <f t="shared" si="34"/>
        <v/>
      </c>
      <c r="AN127" s="104" t="str">
        <f t="shared" si="30"/>
        <v/>
      </c>
      <c r="AO127" s="104" t="str">
        <f t="shared" si="30"/>
        <v/>
      </c>
      <c r="AP127" s="104" t="str">
        <f t="shared" si="30"/>
        <v/>
      </c>
      <c r="AQ127" s="104" t="str">
        <f t="shared" si="30"/>
        <v/>
      </c>
      <c r="AR127" s="104" t="str">
        <f t="shared" si="31"/>
        <v/>
      </c>
      <c r="AS127" s="104" t="str">
        <f t="shared" si="31"/>
        <v/>
      </c>
      <c r="AT127" s="104" t="str">
        <f t="shared" si="31"/>
        <v/>
      </c>
      <c r="AU127" s="104"/>
      <c r="AV127" s="105"/>
      <c r="AW127" s="105"/>
      <c r="AX127" s="105"/>
      <c r="AY127" s="105"/>
      <c r="AZ127" s="105"/>
      <c r="BA127" s="106"/>
      <c r="BB127" s="104"/>
      <c r="BC127" s="105"/>
      <c r="BD127" s="104"/>
      <c r="BE127" s="107"/>
      <c r="BF127" s="105"/>
      <c r="BG127" s="105"/>
      <c r="BH127" s="105"/>
      <c r="BI127" s="105"/>
      <c r="BJ127" s="67">
        <v>266</v>
      </c>
      <c r="BK127" s="108">
        <v>839.04</v>
      </c>
      <c r="BL127" s="109">
        <v>42.77708595</v>
      </c>
      <c r="BM127" s="109">
        <v>-82.037375249999997</v>
      </c>
      <c r="BN127" s="110" t="s">
        <v>7189</v>
      </c>
      <c r="BO127" s="106">
        <v>273.10000000000002</v>
      </c>
      <c r="BP127" s="105" t="s">
        <v>3290</v>
      </c>
      <c r="BQ127" s="105" t="s">
        <v>5683</v>
      </c>
      <c r="BR127" s="110"/>
      <c r="BS127" s="110">
        <v>10</v>
      </c>
      <c r="BT127" s="111" t="s">
        <v>7484</v>
      </c>
      <c r="BU127" s="110">
        <v>9</v>
      </c>
      <c r="BV127" s="110">
        <v>15</v>
      </c>
      <c r="BW127" s="105" t="s">
        <v>7784</v>
      </c>
      <c r="BX127" s="104">
        <v>5.56</v>
      </c>
      <c r="BY127" s="105"/>
      <c r="BZ127" s="106">
        <f t="shared" si="23"/>
        <v>1.7999999999999998</v>
      </c>
      <c r="CA127" s="104" t="str">
        <f t="shared" si="24"/>
        <v>Matched</v>
      </c>
      <c r="CB127" s="104">
        <f t="shared" si="25"/>
        <v>1.0209390721073224E-2</v>
      </c>
      <c r="CC127" s="105"/>
      <c r="CD127" s="105"/>
      <c r="CE127" s="105"/>
      <c r="CF127" s="105"/>
    </row>
    <row r="128" spans="1:84" hidden="1" x14ac:dyDescent="0.35">
      <c r="A128" s="67">
        <v>267</v>
      </c>
      <c r="B128" s="67">
        <v>839.59900000000005</v>
      </c>
      <c r="C128" s="67" t="s">
        <v>7472</v>
      </c>
      <c r="D128" s="67" t="s">
        <v>3290</v>
      </c>
      <c r="E128" s="67" t="s">
        <v>5677</v>
      </c>
      <c r="F128" s="102">
        <v>12</v>
      </c>
      <c r="G128" s="102">
        <v>8</v>
      </c>
      <c r="H128" s="102">
        <v>9</v>
      </c>
      <c r="I128" s="102"/>
      <c r="J128" s="67"/>
      <c r="K128" s="67" t="s">
        <v>5678</v>
      </c>
      <c r="L128" s="67" t="s">
        <v>3888</v>
      </c>
      <c r="M128" s="67" t="s">
        <v>3293</v>
      </c>
      <c r="N128" s="67"/>
      <c r="O128" s="67"/>
      <c r="P128" s="67">
        <v>12.23</v>
      </c>
      <c r="Q128" s="67">
        <v>12.23</v>
      </c>
      <c r="R128" s="103">
        <v>5.0000000000000001E-3</v>
      </c>
      <c r="S128" s="103">
        <v>0.01</v>
      </c>
      <c r="T128" s="67">
        <v>0.70599999999999996</v>
      </c>
      <c r="U128" s="67">
        <v>5.56</v>
      </c>
      <c r="V128" s="104" t="b">
        <f t="shared" si="20"/>
        <v>1</v>
      </c>
      <c r="W128" s="104" t="s">
        <v>16</v>
      </c>
      <c r="X128" s="104">
        <f t="shared" si="27"/>
        <v>1</v>
      </c>
      <c r="Y128" s="104">
        <f t="shared" si="21"/>
        <v>1</v>
      </c>
      <c r="Z128" s="104" t="str">
        <f t="shared" si="22"/>
        <v/>
      </c>
      <c r="AA128" s="104" t="str">
        <f t="shared" si="22"/>
        <v/>
      </c>
      <c r="AB128" s="104" t="str">
        <f t="shared" si="32"/>
        <v/>
      </c>
      <c r="AC128" s="104" t="str">
        <f t="shared" si="28"/>
        <v/>
      </c>
      <c r="AD128" s="104" t="str">
        <f t="shared" si="28"/>
        <v/>
      </c>
      <c r="AE128" s="104" t="str">
        <f t="shared" si="28"/>
        <v/>
      </c>
      <c r="AF128" s="104" t="str">
        <f t="shared" si="28"/>
        <v/>
      </c>
      <c r="AG128" s="104" t="str">
        <f t="shared" si="29"/>
        <v/>
      </c>
      <c r="AH128" s="104" t="str">
        <f t="shared" si="29"/>
        <v/>
      </c>
      <c r="AI128" s="104"/>
      <c r="AJ128" s="104">
        <f t="shared" si="33"/>
        <v>5.671883733929569E-3</v>
      </c>
      <c r="AK128" s="104">
        <f t="shared" si="34"/>
        <v>5.671883733929569E-3</v>
      </c>
      <c r="AL128" s="104" t="str">
        <f t="shared" si="34"/>
        <v/>
      </c>
      <c r="AM128" s="104" t="str">
        <f t="shared" si="34"/>
        <v/>
      </c>
      <c r="AN128" s="104" t="str">
        <f t="shared" si="30"/>
        <v/>
      </c>
      <c r="AO128" s="104" t="str">
        <f t="shared" si="30"/>
        <v/>
      </c>
      <c r="AP128" s="104" t="str">
        <f t="shared" si="30"/>
        <v/>
      </c>
      <c r="AQ128" s="104" t="str">
        <f t="shared" si="30"/>
        <v/>
      </c>
      <c r="AR128" s="104" t="str">
        <f t="shared" si="31"/>
        <v/>
      </c>
      <c r="AS128" s="104" t="str">
        <f t="shared" si="31"/>
        <v/>
      </c>
      <c r="AT128" s="104" t="str">
        <f t="shared" si="31"/>
        <v/>
      </c>
      <c r="AU128" s="104"/>
      <c r="AV128" s="105"/>
      <c r="AW128" s="105"/>
      <c r="AX128" s="105"/>
      <c r="AY128" s="105"/>
      <c r="AZ128" s="105"/>
      <c r="BA128" s="106"/>
      <c r="BB128" s="104"/>
      <c r="BC128" s="105"/>
      <c r="BD128" s="104"/>
      <c r="BE128" s="107"/>
      <c r="BF128" s="105"/>
      <c r="BG128" s="105"/>
      <c r="BH128" s="105"/>
      <c r="BI128" s="105"/>
      <c r="BJ128" s="67">
        <v>267</v>
      </c>
      <c r="BK128" s="108">
        <v>839.59900000000005</v>
      </c>
      <c r="BL128" s="109">
        <v>42.777080890000001</v>
      </c>
      <c r="BM128" s="109">
        <v>-82.037375400000002</v>
      </c>
      <c r="BN128" s="110" t="s">
        <v>7189</v>
      </c>
      <c r="BO128" s="106">
        <v>273.10000000000002</v>
      </c>
      <c r="BP128" s="105" t="s">
        <v>3290</v>
      </c>
      <c r="BQ128" s="105" t="s">
        <v>5678</v>
      </c>
      <c r="BR128" s="110"/>
      <c r="BS128" s="110">
        <v>12</v>
      </c>
      <c r="BT128" s="111" t="s">
        <v>7462</v>
      </c>
      <c r="BU128" s="110">
        <v>8</v>
      </c>
      <c r="BV128" s="110">
        <v>9</v>
      </c>
      <c r="BW128" s="105" t="s">
        <v>7784</v>
      </c>
      <c r="BX128" s="104">
        <v>5.56</v>
      </c>
      <c r="BY128" s="105"/>
      <c r="BZ128" s="106">
        <f t="shared" si="23"/>
        <v>1</v>
      </c>
      <c r="CA128" s="104" t="str">
        <f t="shared" si="24"/>
        <v>Matched</v>
      </c>
      <c r="CB128" s="104">
        <f t="shared" si="25"/>
        <v>5.671883733929569E-3</v>
      </c>
      <c r="CC128" s="105"/>
      <c r="CD128" s="105"/>
      <c r="CE128" s="105"/>
      <c r="CF128" s="105"/>
    </row>
    <row r="129" spans="1:84" hidden="1" x14ac:dyDescent="0.35">
      <c r="A129" s="67">
        <v>268</v>
      </c>
      <c r="B129" s="67">
        <v>839.95299999999997</v>
      </c>
      <c r="C129" s="67" t="s">
        <v>7466</v>
      </c>
      <c r="D129" s="67" t="s">
        <v>3290</v>
      </c>
      <c r="E129" s="67" t="s">
        <v>5677</v>
      </c>
      <c r="F129" s="102">
        <v>12</v>
      </c>
      <c r="G129" s="102">
        <v>10</v>
      </c>
      <c r="H129" s="102">
        <v>9</v>
      </c>
      <c r="I129" s="102"/>
      <c r="J129" s="67"/>
      <c r="K129" s="67" t="s">
        <v>5678</v>
      </c>
      <c r="L129" s="67" t="s">
        <v>3889</v>
      </c>
      <c r="M129" s="67" t="s">
        <v>3293</v>
      </c>
      <c r="N129" s="67"/>
      <c r="O129" s="67"/>
      <c r="P129" s="67">
        <v>12.44</v>
      </c>
      <c r="Q129" s="67">
        <v>12.44</v>
      </c>
      <c r="R129" s="103">
        <v>8.9999999999999993E-3</v>
      </c>
      <c r="S129" s="103">
        <v>1.9E-2</v>
      </c>
      <c r="T129" s="67">
        <v>0.77300000000000002</v>
      </c>
      <c r="U129" s="67">
        <v>5.56</v>
      </c>
      <c r="V129" s="104" t="b">
        <f t="shared" si="20"/>
        <v>1</v>
      </c>
      <c r="W129" s="104" t="s">
        <v>16</v>
      </c>
      <c r="X129" s="104">
        <f t="shared" si="27"/>
        <v>1.9</v>
      </c>
      <c r="Y129" s="104">
        <f t="shared" si="21"/>
        <v>1.9</v>
      </c>
      <c r="Z129" s="104" t="str">
        <f t="shared" si="22"/>
        <v/>
      </c>
      <c r="AA129" s="104" t="str">
        <f t="shared" si="22"/>
        <v/>
      </c>
      <c r="AB129" s="104" t="str">
        <f t="shared" si="32"/>
        <v/>
      </c>
      <c r="AC129" s="104" t="str">
        <f t="shared" si="28"/>
        <v/>
      </c>
      <c r="AD129" s="104" t="str">
        <f t="shared" si="28"/>
        <v/>
      </c>
      <c r="AE129" s="104" t="str">
        <f t="shared" si="28"/>
        <v/>
      </c>
      <c r="AF129" s="104" t="str">
        <f t="shared" si="28"/>
        <v/>
      </c>
      <c r="AG129" s="104" t="str">
        <f t="shared" si="29"/>
        <v/>
      </c>
      <c r="AH129" s="104" t="str">
        <f t="shared" si="29"/>
        <v/>
      </c>
      <c r="AI129" s="104"/>
      <c r="AJ129" s="104">
        <f t="shared" si="33"/>
        <v>1.0776579094466181E-2</v>
      </c>
      <c r="AK129" s="104">
        <f t="shared" si="34"/>
        <v>1.0776579094466181E-2</v>
      </c>
      <c r="AL129" s="104" t="str">
        <f t="shared" si="34"/>
        <v/>
      </c>
      <c r="AM129" s="104" t="str">
        <f t="shared" si="34"/>
        <v/>
      </c>
      <c r="AN129" s="104" t="str">
        <f t="shared" si="30"/>
        <v/>
      </c>
      <c r="AO129" s="104" t="str">
        <f t="shared" si="30"/>
        <v/>
      </c>
      <c r="AP129" s="104" t="str">
        <f t="shared" si="30"/>
        <v/>
      </c>
      <c r="AQ129" s="104" t="str">
        <f t="shared" si="30"/>
        <v/>
      </c>
      <c r="AR129" s="104" t="str">
        <f t="shared" si="31"/>
        <v/>
      </c>
      <c r="AS129" s="104" t="str">
        <f t="shared" si="31"/>
        <v/>
      </c>
      <c r="AT129" s="104" t="str">
        <f t="shared" si="31"/>
        <v/>
      </c>
      <c r="AU129" s="104"/>
      <c r="AV129" s="105"/>
      <c r="AW129" s="105"/>
      <c r="AX129" s="105"/>
      <c r="AY129" s="105"/>
      <c r="AZ129" s="105"/>
      <c r="BA129" s="106"/>
      <c r="BB129" s="104"/>
      <c r="BC129" s="105"/>
      <c r="BD129" s="104"/>
      <c r="BE129" s="107"/>
      <c r="BF129" s="105"/>
      <c r="BG129" s="105"/>
      <c r="BH129" s="105"/>
      <c r="BI129" s="105"/>
      <c r="BJ129" s="67">
        <v>268</v>
      </c>
      <c r="BK129" s="108">
        <v>839.95299999999997</v>
      </c>
      <c r="BL129" s="109">
        <v>42.77707771</v>
      </c>
      <c r="BM129" s="109">
        <v>-82.037375499999996</v>
      </c>
      <c r="BN129" s="110" t="s">
        <v>7189</v>
      </c>
      <c r="BO129" s="106">
        <v>273.10000000000002</v>
      </c>
      <c r="BP129" s="105" t="s">
        <v>3290</v>
      </c>
      <c r="BQ129" s="105" t="s">
        <v>5678</v>
      </c>
      <c r="BR129" s="110"/>
      <c r="BS129" s="110">
        <v>12</v>
      </c>
      <c r="BT129" s="111" t="s">
        <v>7471</v>
      </c>
      <c r="BU129" s="110">
        <v>10</v>
      </c>
      <c r="BV129" s="110">
        <v>9</v>
      </c>
      <c r="BW129" s="105" t="s">
        <v>7784</v>
      </c>
      <c r="BX129" s="104">
        <v>5.56</v>
      </c>
      <c r="BY129" s="105"/>
      <c r="BZ129" s="106">
        <f t="shared" si="23"/>
        <v>1.9</v>
      </c>
      <c r="CA129" s="104" t="str">
        <f t="shared" si="24"/>
        <v>Matched</v>
      </c>
      <c r="CB129" s="104">
        <f t="shared" si="25"/>
        <v>1.0776579094466181E-2</v>
      </c>
      <c r="CC129" s="105"/>
      <c r="CD129" s="105"/>
      <c r="CE129" s="105"/>
      <c r="CF129" s="105"/>
    </row>
    <row r="130" spans="1:84" hidden="1" x14ac:dyDescent="0.35">
      <c r="A130" s="67">
        <v>269</v>
      </c>
      <c r="B130" s="67">
        <v>840.029</v>
      </c>
      <c r="C130" s="67" t="s">
        <v>7472</v>
      </c>
      <c r="D130" s="67" t="s">
        <v>3290</v>
      </c>
      <c r="E130" s="67" t="s">
        <v>5677</v>
      </c>
      <c r="F130" s="102">
        <v>12</v>
      </c>
      <c r="G130" s="102">
        <v>8</v>
      </c>
      <c r="H130" s="102">
        <v>10</v>
      </c>
      <c r="I130" s="102"/>
      <c r="J130" s="67"/>
      <c r="K130" s="67" t="s">
        <v>5678</v>
      </c>
      <c r="L130" s="67" t="s">
        <v>3890</v>
      </c>
      <c r="M130" s="67" t="s">
        <v>3293</v>
      </c>
      <c r="N130" s="67"/>
      <c r="O130" s="67"/>
      <c r="P130" s="67">
        <v>11.52</v>
      </c>
      <c r="Q130" s="67">
        <v>11.52</v>
      </c>
      <c r="R130" s="103">
        <v>0.01</v>
      </c>
      <c r="S130" s="103">
        <v>0.02</v>
      </c>
      <c r="T130" s="67">
        <v>0.77200000000000002</v>
      </c>
      <c r="U130" s="67">
        <v>5.56</v>
      </c>
      <c r="V130" s="104" t="b">
        <f t="shared" si="20"/>
        <v>1</v>
      </c>
      <c r="W130" s="104" t="s">
        <v>16</v>
      </c>
      <c r="X130" s="104">
        <f t="shared" si="27"/>
        <v>2</v>
      </c>
      <c r="Y130" s="104">
        <f t="shared" si="21"/>
        <v>2</v>
      </c>
      <c r="Z130" s="104" t="str">
        <f t="shared" si="22"/>
        <v/>
      </c>
      <c r="AA130" s="104" t="str">
        <f t="shared" si="22"/>
        <v/>
      </c>
      <c r="AB130" s="104" t="str">
        <f t="shared" si="32"/>
        <v/>
      </c>
      <c r="AC130" s="104" t="str">
        <f t="shared" si="28"/>
        <v/>
      </c>
      <c r="AD130" s="104" t="str">
        <f t="shared" si="28"/>
        <v/>
      </c>
      <c r="AE130" s="104" t="str">
        <f t="shared" si="28"/>
        <v/>
      </c>
      <c r="AF130" s="104" t="str">
        <f t="shared" si="28"/>
        <v/>
      </c>
      <c r="AG130" s="104" t="str">
        <f t="shared" si="29"/>
        <v/>
      </c>
      <c r="AH130" s="104" t="str">
        <f t="shared" si="29"/>
        <v/>
      </c>
      <c r="AI130" s="104"/>
      <c r="AJ130" s="104">
        <f t="shared" si="33"/>
        <v>1.1343767467859138E-2</v>
      </c>
      <c r="AK130" s="104">
        <f t="shared" si="34"/>
        <v>1.1343767467859138E-2</v>
      </c>
      <c r="AL130" s="104" t="str">
        <f t="shared" si="34"/>
        <v/>
      </c>
      <c r="AM130" s="104" t="str">
        <f t="shared" si="34"/>
        <v/>
      </c>
      <c r="AN130" s="104" t="str">
        <f t="shared" si="30"/>
        <v/>
      </c>
      <c r="AO130" s="104" t="str">
        <f t="shared" si="30"/>
        <v/>
      </c>
      <c r="AP130" s="104" t="str">
        <f t="shared" si="30"/>
        <v/>
      </c>
      <c r="AQ130" s="104" t="str">
        <f t="shared" si="30"/>
        <v/>
      </c>
      <c r="AR130" s="104" t="str">
        <f t="shared" si="31"/>
        <v/>
      </c>
      <c r="AS130" s="104" t="str">
        <f t="shared" si="31"/>
        <v/>
      </c>
      <c r="AT130" s="104" t="str">
        <f t="shared" si="31"/>
        <v/>
      </c>
      <c r="AU130" s="104"/>
      <c r="AV130" s="105"/>
      <c r="AW130" s="105"/>
      <c r="AX130" s="105"/>
      <c r="AY130" s="105"/>
      <c r="AZ130" s="105"/>
      <c r="BA130" s="106"/>
      <c r="BB130" s="104"/>
      <c r="BC130" s="105"/>
      <c r="BD130" s="104"/>
      <c r="BE130" s="107"/>
      <c r="BF130" s="105"/>
      <c r="BG130" s="105"/>
      <c r="BH130" s="105"/>
      <c r="BI130" s="105"/>
      <c r="BJ130" s="67">
        <v>269</v>
      </c>
      <c r="BK130" s="108">
        <v>840.029</v>
      </c>
      <c r="BL130" s="109">
        <v>42.777077009999999</v>
      </c>
      <c r="BM130" s="109">
        <v>-82.037375519999998</v>
      </c>
      <c r="BN130" s="110" t="s">
        <v>7189</v>
      </c>
      <c r="BO130" s="106">
        <v>273.10000000000002</v>
      </c>
      <c r="BP130" s="105" t="s">
        <v>3290</v>
      </c>
      <c r="BQ130" s="105" t="s">
        <v>5678</v>
      </c>
      <c r="BR130" s="110"/>
      <c r="BS130" s="110">
        <v>12</v>
      </c>
      <c r="BT130" s="111" t="s">
        <v>7462</v>
      </c>
      <c r="BU130" s="110">
        <v>8</v>
      </c>
      <c r="BV130" s="110">
        <v>10</v>
      </c>
      <c r="BW130" s="105" t="s">
        <v>7784</v>
      </c>
      <c r="BX130" s="104">
        <v>5.56</v>
      </c>
      <c r="BY130" s="105"/>
      <c r="BZ130" s="106">
        <f t="shared" si="23"/>
        <v>2</v>
      </c>
      <c r="CA130" s="104" t="str">
        <f t="shared" si="24"/>
        <v>Matched</v>
      </c>
      <c r="CB130" s="104">
        <f t="shared" si="25"/>
        <v>1.1343767467859138E-2</v>
      </c>
      <c r="CC130" s="105"/>
      <c r="CD130" s="105"/>
      <c r="CE130" s="105"/>
      <c r="CF130" s="105"/>
    </row>
    <row r="131" spans="1:84" hidden="1" x14ac:dyDescent="0.35">
      <c r="A131" s="67">
        <v>270</v>
      </c>
      <c r="B131" s="67">
        <v>840.14499999999998</v>
      </c>
      <c r="C131" s="67" t="s">
        <v>7484</v>
      </c>
      <c r="D131" s="67" t="s">
        <v>3290</v>
      </c>
      <c r="E131" s="67" t="s">
        <v>5677</v>
      </c>
      <c r="F131" s="102">
        <v>11</v>
      </c>
      <c r="G131" s="102">
        <v>12</v>
      </c>
      <c r="H131" s="102">
        <v>9</v>
      </c>
      <c r="I131" s="102"/>
      <c r="J131" s="67"/>
      <c r="K131" s="67" t="s">
        <v>5678</v>
      </c>
      <c r="L131" s="67" t="s">
        <v>3891</v>
      </c>
      <c r="M131" s="67" t="s">
        <v>3293</v>
      </c>
      <c r="N131" s="67"/>
      <c r="O131" s="67"/>
      <c r="P131" s="67">
        <v>10.55</v>
      </c>
      <c r="Q131" s="67">
        <v>10.55</v>
      </c>
      <c r="R131" s="103">
        <v>3.0000000000000001E-3</v>
      </c>
      <c r="S131" s="103">
        <v>6.0000000000000001E-3</v>
      </c>
      <c r="T131" s="67">
        <v>0.73199999999999998</v>
      </c>
      <c r="U131" s="67">
        <v>5.56</v>
      </c>
      <c r="V131" s="104" t="b">
        <f t="shared" ref="V131:V194" si="35">IF(Q131&gt;X131,TRUE,FALSE)</f>
        <v>1</v>
      </c>
      <c r="W131" s="104" t="s">
        <v>16</v>
      </c>
      <c r="X131" s="104">
        <f t="shared" si="27"/>
        <v>0.6</v>
      </c>
      <c r="Y131" s="104">
        <f t="shared" ref="Y131:Y194" si="36">IF(Y$1=$W131,X131,"")</f>
        <v>0.6</v>
      </c>
      <c r="Z131" s="104" t="str">
        <f t="shared" ref="Z131:AA194" si="37">IF(Z$1=$W131,$X131,"")</f>
        <v/>
      </c>
      <c r="AA131" s="104" t="str">
        <f t="shared" si="37"/>
        <v/>
      </c>
      <c r="AB131" s="104" t="str">
        <f t="shared" si="32"/>
        <v/>
      </c>
      <c r="AC131" s="104" t="str">
        <f t="shared" si="28"/>
        <v/>
      </c>
      <c r="AD131" s="104" t="str">
        <f t="shared" si="28"/>
        <v/>
      </c>
      <c r="AE131" s="104" t="str">
        <f t="shared" si="28"/>
        <v/>
      </c>
      <c r="AF131" s="104" t="str">
        <f t="shared" si="28"/>
        <v/>
      </c>
      <c r="AG131" s="104" t="str">
        <f t="shared" si="29"/>
        <v/>
      </c>
      <c r="AH131" s="104" t="str">
        <f t="shared" si="29"/>
        <v/>
      </c>
      <c r="AI131" s="104"/>
      <c r="AJ131" s="104">
        <f t="shared" si="33"/>
        <v>3.4031302403577418E-3</v>
      </c>
      <c r="AK131" s="104">
        <f t="shared" si="34"/>
        <v>3.4031302403577418E-3</v>
      </c>
      <c r="AL131" s="104" t="str">
        <f t="shared" si="34"/>
        <v/>
      </c>
      <c r="AM131" s="104" t="str">
        <f t="shared" si="34"/>
        <v/>
      </c>
      <c r="AN131" s="104" t="str">
        <f t="shared" si="30"/>
        <v/>
      </c>
      <c r="AO131" s="104" t="str">
        <f t="shared" si="30"/>
        <v/>
      </c>
      <c r="AP131" s="104" t="str">
        <f t="shared" si="30"/>
        <v/>
      </c>
      <c r="AQ131" s="104" t="str">
        <f t="shared" si="30"/>
        <v/>
      </c>
      <c r="AR131" s="104" t="str">
        <f t="shared" si="31"/>
        <v/>
      </c>
      <c r="AS131" s="104" t="str">
        <f t="shared" si="31"/>
        <v/>
      </c>
      <c r="AT131" s="104" t="str">
        <f t="shared" si="31"/>
        <v/>
      </c>
      <c r="AU131" s="104"/>
      <c r="AV131" s="105"/>
      <c r="AW131" s="105"/>
      <c r="AX131" s="105"/>
      <c r="AY131" s="105"/>
      <c r="AZ131" s="105"/>
      <c r="BA131" s="106"/>
      <c r="BB131" s="104"/>
      <c r="BC131" s="105"/>
      <c r="BD131" s="104"/>
      <c r="BE131" s="107"/>
      <c r="BF131" s="105"/>
      <c r="BG131" s="105"/>
      <c r="BH131" s="105"/>
      <c r="BI131" s="105"/>
      <c r="BJ131" s="67">
        <v>270</v>
      </c>
      <c r="BK131" s="108">
        <v>840.14499999999998</v>
      </c>
      <c r="BL131" s="109">
        <v>42.777075969999999</v>
      </c>
      <c r="BM131" s="109">
        <v>-82.037375549999993</v>
      </c>
      <c r="BN131" s="110" t="s">
        <v>7189</v>
      </c>
      <c r="BO131" s="106">
        <v>273.10000000000002</v>
      </c>
      <c r="BP131" s="105" t="s">
        <v>3290</v>
      </c>
      <c r="BQ131" s="105" t="s">
        <v>5678</v>
      </c>
      <c r="BR131" s="110"/>
      <c r="BS131" s="110">
        <v>11</v>
      </c>
      <c r="BT131" s="111" t="s">
        <v>7463</v>
      </c>
      <c r="BU131" s="110">
        <v>12</v>
      </c>
      <c r="BV131" s="110">
        <v>9</v>
      </c>
      <c r="BW131" s="105" t="s">
        <v>7784</v>
      </c>
      <c r="BX131" s="104">
        <v>5.56</v>
      </c>
      <c r="BY131" s="105"/>
      <c r="BZ131" s="106">
        <f t="shared" ref="BZ131:BZ194" si="38">S131*100</f>
        <v>0.6</v>
      </c>
      <c r="CA131" s="104" t="str">
        <f t="shared" ref="CA131:CA194" si="39">W131</f>
        <v>Matched</v>
      </c>
      <c r="CB131" s="104">
        <f t="shared" ref="CB131:CB194" si="40">AK131</f>
        <v>3.4031302403577418E-3</v>
      </c>
      <c r="CC131" s="105"/>
      <c r="CD131" s="105"/>
      <c r="CE131" s="105"/>
      <c r="CF131" s="105"/>
    </row>
    <row r="132" spans="1:84" hidden="1" x14ac:dyDescent="0.35">
      <c r="A132" s="67">
        <v>271</v>
      </c>
      <c r="B132" s="67">
        <v>840.35699999999997</v>
      </c>
      <c r="C132" s="67" t="s">
        <v>7450</v>
      </c>
      <c r="D132" s="67" t="s">
        <v>3290</v>
      </c>
      <c r="E132" s="67" t="s">
        <v>5677</v>
      </c>
      <c r="F132" s="102">
        <v>10</v>
      </c>
      <c r="G132" s="102">
        <v>9</v>
      </c>
      <c r="H132" s="102">
        <v>15</v>
      </c>
      <c r="I132" s="102">
        <v>6</v>
      </c>
      <c r="J132" s="67"/>
      <c r="K132" s="67" t="s">
        <v>5683</v>
      </c>
      <c r="L132" s="67" t="s">
        <v>3892</v>
      </c>
      <c r="M132" s="67" t="s">
        <v>3293</v>
      </c>
      <c r="N132" s="67"/>
      <c r="O132" s="67"/>
      <c r="P132" s="67">
        <v>10</v>
      </c>
      <c r="Q132" s="67">
        <v>10</v>
      </c>
      <c r="R132" s="103">
        <v>1.2E-2</v>
      </c>
      <c r="S132" s="103">
        <v>1.2E-2</v>
      </c>
      <c r="T132" s="67">
        <v>0.80200000000000005</v>
      </c>
      <c r="U132" s="67">
        <v>5.56</v>
      </c>
      <c r="V132" s="104" t="b">
        <f t="shared" si="35"/>
        <v>1</v>
      </c>
      <c r="W132" s="104" t="s">
        <v>16</v>
      </c>
      <c r="X132" s="104">
        <f t="shared" si="27"/>
        <v>1.2</v>
      </c>
      <c r="Y132" s="104">
        <f t="shared" si="36"/>
        <v>1.2</v>
      </c>
      <c r="Z132" s="104" t="str">
        <f t="shared" si="37"/>
        <v/>
      </c>
      <c r="AA132" s="104" t="str">
        <f t="shared" si="37"/>
        <v/>
      </c>
      <c r="AB132" s="104" t="str">
        <f t="shared" si="32"/>
        <v/>
      </c>
      <c r="AC132" s="104" t="str">
        <f t="shared" si="28"/>
        <v/>
      </c>
      <c r="AD132" s="104" t="str">
        <f t="shared" si="28"/>
        <v/>
      </c>
      <c r="AE132" s="104" t="str">
        <f t="shared" si="28"/>
        <v/>
      </c>
      <c r="AF132" s="104" t="str">
        <f t="shared" si="28"/>
        <v/>
      </c>
      <c r="AG132" s="104" t="str">
        <f t="shared" si="29"/>
        <v/>
      </c>
      <c r="AH132" s="104" t="str">
        <f t="shared" si="29"/>
        <v/>
      </c>
      <c r="AI132" s="104"/>
      <c r="AJ132" s="104">
        <f t="shared" si="33"/>
        <v>6.8062604807154837E-3</v>
      </c>
      <c r="AK132" s="104">
        <f t="shared" si="34"/>
        <v>6.8062604807154837E-3</v>
      </c>
      <c r="AL132" s="104" t="str">
        <f t="shared" si="34"/>
        <v/>
      </c>
      <c r="AM132" s="104" t="str">
        <f t="shared" si="34"/>
        <v/>
      </c>
      <c r="AN132" s="104" t="str">
        <f t="shared" si="30"/>
        <v/>
      </c>
      <c r="AO132" s="104" t="str">
        <f t="shared" si="30"/>
        <v/>
      </c>
      <c r="AP132" s="104" t="str">
        <f t="shared" si="30"/>
        <v/>
      </c>
      <c r="AQ132" s="104" t="str">
        <f t="shared" si="30"/>
        <v/>
      </c>
      <c r="AR132" s="104" t="str">
        <f t="shared" si="31"/>
        <v/>
      </c>
      <c r="AS132" s="104" t="str">
        <f t="shared" si="31"/>
        <v/>
      </c>
      <c r="AT132" s="104" t="str">
        <f t="shared" si="31"/>
        <v/>
      </c>
      <c r="AU132" s="104"/>
      <c r="AV132" s="105"/>
      <c r="AW132" s="105"/>
      <c r="AX132" s="105"/>
      <c r="AY132" s="105"/>
      <c r="AZ132" s="105"/>
      <c r="BA132" s="106"/>
      <c r="BB132" s="104"/>
      <c r="BC132" s="105"/>
      <c r="BD132" s="104"/>
      <c r="BE132" s="107"/>
      <c r="BF132" s="105"/>
      <c r="BG132" s="105"/>
      <c r="BH132" s="105"/>
      <c r="BI132" s="105"/>
      <c r="BJ132" s="67">
        <v>271</v>
      </c>
      <c r="BK132" s="108">
        <v>840.35699999999997</v>
      </c>
      <c r="BL132" s="109">
        <v>42.777074040000002</v>
      </c>
      <c r="BM132" s="109">
        <v>-82.037375609999998</v>
      </c>
      <c r="BN132" s="110" t="s">
        <v>7189</v>
      </c>
      <c r="BO132" s="106">
        <v>273.10000000000002</v>
      </c>
      <c r="BP132" s="105" t="s">
        <v>3290</v>
      </c>
      <c r="BQ132" s="105" t="s">
        <v>5683</v>
      </c>
      <c r="BR132" s="110">
        <v>272</v>
      </c>
      <c r="BS132" s="110">
        <v>10</v>
      </c>
      <c r="BT132" s="111" t="s">
        <v>7477</v>
      </c>
      <c r="BU132" s="110">
        <v>9</v>
      </c>
      <c r="BV132" s="110">
        <v>15</v>
      </c>
      <c r="BW132" s="105" t="s">
        <v>7784</v>
      </c>
      <c r="BX132" s="104">
        <v>5.56</v>
      </c>
      <c r="BY132" s="105"/>
      <c r="BZ132" s="106">
        <f t="shared" si="38"/>
        <v>1.2</v>
      </c>
      <c r="CA132" s="104" t="str">
        <f t="shared" si="39"/>
        <v>Matched</v>
      </c>
      <c r="CB132" s="104">
        <f t="shared" si="40"/>
        <v>6.8062604807154837E-3</v>
      </c>
      <c r="CC132" s="105"/>
      <c r="CD132" s="105"/>
      <c r="CE132" s="105"/>
      <c r="CF132" s="105"/>
    </row>
    <row r="133" spans="1:84" hidden="1" x14ac:dyDescent="0.35">
      <c r="A133" s="67">
        <v>273</v>
      </c>
      <c r="B133" s="67">
        <v>840.38900000000001</v>
      </c>
      <c r="C133" s="67" t="s">
        <v>7484</v>
      </c>
      <c r="D133" s="67" t="s">
        <v>3290</v>
      </c>
      <c r="E133" s="67" t="s">
        <v>5677</v>
      </c>
      <c r="F133" s="102">
        <v>11</v>
      </c>
      <c r="G133" s="102">
        <v>10</v>
      </c>
      <c r="H133" s="102">
        <v>8</v>
      </c>
      <c r="I133" s="102">
        <v>6</v>
      </c>
      <c r="J133" s="67"/>
      <c r="K133" s="67" t="s">
        <v>5678</v>
      </c>
      <c r="L133" s="67" t="s">
        <v>3893</v>
      </c>
      <c r="M133" s="67" t="s">
        <v>3293</v>
      </c>
      <c r="N133" s="67"/>
      <c r="O133" s="67"/>
      <c r="P133" s="67">
        <v>10.79</v>
      </c>
      <c r="Q133" s="67">
        <v>10.79</v>
      </c>
      <c r="R133" s="103">
        <v>1.6E-2</v>
      </c>
      <c r="S133" s="103">
        <v>2.5000000000000001E-2</v>
      </c>
      <c r="T133" s="67">
        <v>0.79</v>
      </c>
      <c r="U133" s="67">
        <v>5.56</v>
      </c>
      <c r="V133" s="104" t="b">
        <f t="shared" si="35"/>
        <v>1</v>
      </c>
      <c r="W133" s="104" t="s">
        <v>16</v>
      </c>
      <c r="X133" s="104">
        <f t="shared" si="27"/>
        <v>2.5</v>
      </c>
      <c r="Y133" s="104">
        <f t="shared" si="36"/>
        <v>2.5</v>
      </c>
      <c r="Z133" s="104" t="str">
        <f t="shared" si="37"/>
        <v/>
      </c>
      <c r="AA133" s="104" t="str">
        <f t="shared" si="37"/>
        <v/>
      </c>
      <c r="AB133" s="104" t="str">
        <f t="shared" si="32"/>
        <v/>
      </c>
      <c r="AC133" s="104" t="str">
        <f t="shared" si="28"/>
        <v/>
      </c>
      <c r="AD133" s="104" t="str">
        <f t="shared" si="28"/>
        <v/>
      </c>
      <c r="AE133" s="104" t="str">
        <f t="shared" si="28"/>
        <v/>
      </c>
      <c r="AF133" s="104" t="str">
        <f t="shared" si="28"/>
        <v/>
      </c>
      <c r="AG133" s="104" t="str">
        <f t="shared" si="29"/>
        <v/>
      </c>
      <c r="AH133" s="104" t="str">
        <f t="shared" si="29"/>
        <v/>
      </c>
      <c r="AI133" s="104"/>
      <c r="AJ133" s="104">
        <f t="shared" si="33"/>
        <v>1.4179709334823922E-2</v>
      </c>
      <c r="AK133" s="104">
        <f t="shared" si="34"/>
        <v>1.4179709334823922E-2</v>
      </c>
      <c r="AL133" s="104" t="str">
        <f t="shared" si="34"/>
        <v/>
      </c>
      <c r="AM133" s="104" t="str">
        <f t="shared" si="34"/>
        <v/>
      </c>
      <c r="AN133" s="104" t="str">
        <f t="shared" si="30"/>
        <v/>
      </c>
      <c r="AO133" s="104" t="str">
        <f t="shared" si="30"/>
        <v/>
      </c>
      <c r="AP133" s="104" t="str">
        <f t="shared" si="30"/>
        <v/>
      </c>
      <c r="AQ133" s="104" t="str">
        <f t="shared" si="30"/>
        <v/>
      </c>
      <c r="AR133" s="104" t="str">
        <f t="shared" si="31"/>
        <v/>
      </c>
      <c r="AS133" s="104" t="str">
        <f t="shared" si="31"/>
        <v/>
      </c>
      <c r="AT133" s="104" t="str">
        <f t="shared" si="31"/>
        <v/>
      </c>
      <c r="AU133" s="104"/>
      <c r="AV133" s="105"/>
      <c r="AW133" s="105"/>
      <c r="AX133" s="105"/>
      <c r="AY133" s="105"/>
      <c r="AZ133" s="105"/>
      <c r="BA133" s="106"/>
      <c r="BB133" s="104"/>
      <c r="BC133" s="105"/>
      <c r="BD133" s="104"/>
      <c r="BE133" s="107"/>
      <c r="BF133" s="105"/>
      <c r="BG133" s="105"/>
      <c r="BH133" s="105"/>
      <c r="BI133" s="105"/>
      <c r="BJ133" s="67">
        <v>273</v>
      </c>
      <c r="BK133" s="108">
        <v>840.38900000000001</v>
      </c>
      <c r="BL133" s="109">
        <v>42.77707376</v>
      </c>
      <c r="BM133" s="109">
        <v>-82.037375620000006</v>
      </c>
      <c r="BN133" s="110" t="s">
        <v>7189</v>
      </c>
      <c r="BO133" s="106">
        <v>273.10000000000002</v>
      </c>
      <c r="BP133" s="105" t="s">
        <v>3290</v>
      </c>
      <c r="BQ133" s="105" t="s">
        <v>5678</v>
      </c>
      <c r="BR133" s="110">
        <v>272</v>
      </c>
      <c r="BS133" s="110">
        <v>11</v>
      </c>
      <c r="BT133" s="111" t="s">
        <v>7463</v>
      </c>
      <c r="BU133" s="110">
        <v>10</v>
      </c>
      <c r="BV133" s="110">
        <v>8</v>
      </c>
      <c r="BW133" s="105" t="s">
        <v>7784</v>
      </c>
      <c r="BX133" s="104">
        <v>5.56</v>
      </c>
      <c r="BY133" s="105"/>
      <c r="BZ133" s="106">
        <f t="shared" si="38"/>
        <v>2.5</v>
      </c>
      <c r="CA133" s="104" t="str">
        <f t="shared" si="39"/>
        <v>Matched</v>
      </c>
      <c r="CB133" s="104">
        <f t="shared" si="40"/>
        <v>1.4179709334823922E-2</v>
      </c>
      <c r="CC133" s="105"/>
      <c r="CD133" s="105"/>
      <c r="CE133" s="105"/>
      <c r="CF133" s="105"/>
    </row>
    <row r="134" spans="1:84" hidden="1" x14ac:dyDescent="0.35">
      <c r="A134" s="67">
        <v>274</v>
      </c>
      <c r="B134" s="67">
        <v>840.58</v>
      </c>
      <c r="C134" s="67" t="s">
        <v>7485</v>
      </c>
      <c r="D134" s="67" t="s">
        <v>3290</v>
      </c>
      <c r="E134" s="67" t="s">
        <v>5677</v>
      </c>
      <c r="F134" s="102">
        <v>10</v>
      </c>
      <c r="G134" s="102">
        <v>7</v>
      </c>
      <c r="H134" s="102">
        <v>9</v>
      </c>
      <c r="I134" s="102"/>
      <c r="J134" s="67"/>
      <c r="K134" s="67" t="s">
        <v>5678</v>
      </c>
      <c r="L134" s="67" t="s">
        <v>3894</v>
      </c>
      <c r="M134" s="67" t="s">
        <v>3293</v>
      </c>
      <c r="N134" s="67"/>
      <c r="O134" s="67"/>
      <c r="P134" s="67">
        <v>10.44</v>
      </c>
      <c r="Q134" s="67">
        <v>10.44</v>
      </c>
      <c r="R134" s="103">
        <v>2E-3</v>
      </c>
      <c r="S134" s="103">
        <v>5.0000000000000001E-3</v>
      </c>
      <c r="T134" s="67">
        <v>0.60799999999999998</v>
      </c>
      <c r="U134" s="67">
        <v>5.56</v>
      </c>
      <c r="V134" s="104" t="b">
        <f t="shared" si="35"/>
        <v>1</v>
      </c>
      <c r="W134" s="104" t="s">
        <v>16</v>
      </c>
      <c r="X134" s="104">
        <f t="shared" si="27"/>
        <v>0.5</v>
      </c>
      <c r="Y134" s="104">
        <f t="shared" si="36"/>
        <v>0.5</v>
      </c>
      <c r="Z134" s="104" t="str">
        <f t="shared" si="37"/>
        <v/>
      </c>
      <c r="AA134" s="104" t="str">
        <f t="shared" si="37"/>
        <v/>
      </c>
      <c r="AB134" s="104" t="str">
        <f t="shared" si="32"/>
        <v/>
      </c>
      <c r="AC134" s="104" t="str">
        <f t="shared" si="28"/>
        <v/>
      </c>
      <c r="AD134" s="104" t="str">
        <f t="shared" si="28"/>
        <v/>
      </c>
      <c r="AE134" s="104" t="str">
        <f t="shared" si="28"/>
        <v/>
      </c>
      <c r="AF134" s="104" t="str">
        <f t="shared" si="28"/>
        <v/>
      </c>
      <c r="AG134" s="104" t="str">
        <f t="shared" si="29"/>
        <v/>
      </c>
      <c r="AH134" s="104" t="str">
        <f t="shared" si="29"/>
        <v/>
      </c>
      <c r="AI134" s="104"/>
      <c r="AJ134" s="104">
        <f t="shared" si="33"/>
        <v>2.8359418669647845E-3</v>
      </c>
      <c r="AK134" s="104">
        <f t="shared" si="34"/>
        <v>2.8359418669647845E-3</v>
      </c>
      <c r="AL134" s="104" t="str">
        <f t="shared" si="34"/>
        <v/>
      </c>
      <c r="AM134" s="104" t="str">
        <f t="shared" si="34"/>
        <v/>
      </c>
      <c r="AN134" s="104" t="str">
        <f t="shared" si="30"/>
        <v/>
      </c>
      <c r="AO134" s="104" t="str">
        <f t="shared" si="30"/>
        <v/>
      </c>
      <c r="AP134" s="104" t="str">
        <f t="shared" si="30"/>
        <v/>
      </c>
      <c r="AQ134" s="104" t="str">
        <f t="shared" si="30"/>
        <v/>
      </c>
      <c r="AR134" s="104" t="str">
        <f t="shared" si="31"/>
        <v/>
      </c>
      <c r="AS134" s="104" t="str">
        <f t="shared" si="31"/>
        <v/>
      </c>
      <c r="AT134" s="104" t="str">
        <f t="shared" si="31"/>
        <v/>
      </c>
      <c r="AU134" s="104"/>
      <c r="AV134" s="105"/>
      <c r="AW134" s="105"/>
      <c r="AX134" s="105"/>
      <c r="AY134" s="105"/>
      <c r="AZ134" s="105"/>
      <c r="BA134" s="106"/>
      <c r="BB134" s="104"/>
      <c r="BC134" s="105"/>
      <c r="BD134" s="104"/>
      <c r="BE134" s="107"/>
      <c r="BF134" s="105"/>
      <c r="BG134" s="105"/>
      <c r="BH134" s="105"/>
      <c r="BI134" s="105"/>
      <c r="BJ134" s="67">
        <v>274</v>
      </c>
      <c r="BK134" s="108">
        <v>840.58</v>
      </c>
      <c r="BL134" s="109">
        <v>42.777072019999999</v>
      </c>
      <c r="BM134" s="109">
        <v>-82.037375670000003</v>
      </c>
      <c r="BN134" s="110" t="s">
        <v>7189</v>
      </c>
      <c r="BO134" s="106">
        <v>273.10000000000002</v>
      </c>
      <c r="BP134" s="105" t="s">
        <v>3290</v>
      </c>
      <c r="BQ134" s="105" t="s">
        <v>5678</v>
      </c>
      <c r="BR134" s="110"/>
      <c r="BS134" s="110">
        <v>10</v>
      </c>
      <c r="BT134" s="111" t="s">
        <v>7882</v>
      </c>
      <c r="BU134" s="110">
        <v>7</v>
      </c>
      <c r="BV134" s="110">
        <v>9</v>
      </c>
      <c r="BW134" s="105" t="s">
        <v>7784</v>
      </c>
      <c r="BX134" s="104">
        <v>5.56</v>
      </c>
      <c r="BY134" s="105"/>
      <c r="BZ134" s="106">
        <f t="shared" si="38"/>
        <v>0.5</v>
      </c>
      <c r="CA134" s="104" t="str">
        <f t="shared" si="39"/>
        <v>Matched</v>
      </c>
      <c r="CB134" s="104">
        <f t="shared" si="40"/>
        <v>2.8359418669647845E-3</v>
      </c>
      <c r="CC134" s="105"/>
      <c r="CD134" s="105"/>
      <c r="CE134" s="105"/>
      <c r="CF134" s="105"/>
    </row>
    <row r="135" spans="1:84" hidden="1" x14ac:dyDescent="0.35">
      <c r="A135" s="67">
        <v>275</v>
      </c>
      <c r="B135" s="67">
        <v>840.71299999999997</v>
      </c>
      <c r="C135" s="67" t="s">
        <v>7470</v>
      </c>
      <c r="D135" s="67" t="s">
        <v>3290</v>
      </c>
      <c r="E135" s="67" t="s">
        <v>5677</v>
      </c>
      <c r="F135" s="102">
        <v>10</v>
      </c>
      <c r="G135" s="102">
        <v>9</v>
      </c>
      <c r="H135" s="102">
        <v>8</v>
      </c>
      <c r="I135" s="102"/>
      <c r="J135" s="67"/>
      <c r="K135" s="67" t="s">
        <v>5678</v>
      </c>
      <c r="L135" s="67" t="s">
        <v>3895</v>
      </c>
      <c r="M135" s="67" t="s">
        <v>3293</v>
      </c>
      <c r="N135" s="67"/>
      <c r="O135" s="67"/>
      <c r="P135" s="67">
        <v>10.119999999999999</v>
      </c>
      <c r="Q135" s="67">
        <v>10.119999999999999</v>
      </c>
      <c r="R135" s="103">
        <v>1.2E-2</v>
      </c>
      <c r="S135" s="103">
        <v>2.4E-2</v>
      </c>
      <c r="T135" s="67">
        <v>0.58699999999999997</v>
      </c>
      <c r="U135" s="67">
        <v>5.56</v>
      </c>
      <c r="V135" s="104" t="b">
        <f t="shared" si="35"/>
        <v>1</v>
      </c>
      <c r="W135" s="104" t="s">
        <v>16</v>
      </c>
      <c r="X135" s="104">
        <f t="shared" si="27"/>
        <v>2.4</v>
      </c>
      <c r="Y135" s="104">
        <f t="shared" si="36"/>
        <v>2.4</v>
      </c>
      <c r="Z135" s="104" t="str">
        <f t="shared" si="37"/>
        <v/>
      </c>
      <c r="AA135" s="104" t="str">
        <f t="shared" si="37"/>
        <v/>
      </c>
      <c r="AB135" s="104" t="str">
        <f t="shared" si="32"/>
        <v/>
      </c>
      <c r="AC135" s="104" t="str">
        <f t="shared" si="28"/>
        <v/>
      </c>
      <c r="AD135" s="104" t="str">
        <f t="shared" si="28"/>
        <v/>
      </c>
      <c r="AE135" s="104" t="str">
        <f t="shared" si="28"/>
        <v/>
      </c>
      <c r="AF135" s="104" t="str">
        <f t="shared" si="28"/>
        <v/>
      </c>
      <c r="AG135" s="104" t="str">
        <f t="shared" si="29"/>
        <v/>
      </c>
      <c r="AH135" s="104" t="str">
        <f t="shared" si="29"/>
        <v/>
      </c>
      <c r="AI135" s="104"/>
      <c r="AJ135" s="104">
        <f t="shared" si="33"/>
        <v>1.3612520961430967E-2</v>
      </c>
      <c r="AK135" s="104">
        <f t="shared" si="34"/>
        <v>1.3612520961430967E-2</v>
      </c>
      <c r="AL135" s="104" t="str">
        <f t="shared" si="34"/>
        <v/>
      </c>
      <c r="AM135" s="104" t="str">
        <f t="shared" si="34"/>
        <v/>
      </c>
      <c r="AN135" s="104" t="str">
        <f t="shared" si="30"/>
        <v/>
      </c>
      <c r="AO135" s="104" t="str">
        <f t="shared" si="30"/>
        <v/>
      </c>
      <c r="AP135" s="104" t="str">
        <f t="shared" si="30"/>
        <v/>
      </c>
      <c r="AQ135" s="104" t="str">
        <f t="shared" si="30"/>
        <v/>
      </c>
      <c r="AR135" s="104" t="str">
        <f t="shared" si="31"/>
        <v/>
      </c>
      <c r="AS135" s="104" t="str">
        <f t="shared" si="31"/>
        <v/>
      </c>
      <c r="AT135" s="104" t="str">
        <f t="shared" si="31"/>
        <v/>
      </c>
      <c r="AU135" s="104"/>
      <c r="AV135" s="105"/>
      <c r="AW135" s="105"/>
      <c r="AX135" s="105"/>
      <c r="AY135" s="105"/>
      <c r="AZ135" s="105"/>
      <c r="BA135" s="106"/>
      <c r="BB135" s="104"/>
      <c r="BC135" s="105"/>
      <c r="BD135" s="104"/>
      <c r="BE135" s="107"/>
      <c r="BF135" s="105"/>
      <c r="BG135" s="105"/>
      <c r="BH135" s="105"/>
      <c r="BI135" s="105"/>
      <c r="BJ135" s="67">
        <v>275</v>
      </c>
      <c r="BK135" s="108">
        <v>840.71299999999997</v>
      </c>
      <c r="BL135" s="109">
        <v>42.77707083</v>
      </c>
      <c r="BM135" s="109">
        <v>-82.037375710000006</v>
      </c>
      <c r="BN135" s="110" t="s">
        <v>7189</v>
      </c>
      <c r="BO135" s="106">
        <v>273.10000000000002</v>
      </c>
      <c r="BP135" s="105" t="s">
        <v>3290</v>
      </c>
      <c r="BQ135" s="105" t="s">
        <v>5678</v>
      </c>
      <c r="BR135" s="110"/>
      <c r="BS135" s="110">
        <v>10</v>
      </c>
      <c r="BT135" s="111" t="s">
        <v>7481</v>
      </c>
      <c r="BU135" s="110">
        <v>9</v>
      </c>
      <c r="BV135" s="110">
        <v>8</v>
      </c>
      <c r="BW135" s="105" t="s">
        <v>7784</v>
      </c>
      <c r="BX135" s="104">
        <v>5.56</v>
      </c>
      <c r="BY135" s="105"/>
      <c r="BZ135" s="106">
        <f t="shared" si="38"/>
        <v>2.4</v>
      </c>
      <c r="CA135" s="104" t="str">
        <f t="shared" si="39"/>
        <v>Matched</v>
      </c>
      <c r="CB135" s="104">
        <f t="shared" si="40"/>
        <v>1.3612520961430967E-2</v>
      </c>
      <c r="CC135" s="105"/>
      <c r="CD135" s="105"/>
      <c r="CE135" s="105"/>
      <c r="CF135" s="105"/>
    </row>
    <row r="136" spans="1:84" hidden="1" x14ac:dyDescent="0.35">
      <c r="A136" s="67">
        <v>276</v>
      </c>
      <c r="B136" s="67">
        <v>841.10799999999995</v>
      </c>
      <c r="C136" s="67" t="s">
        <v>7486</v>
      </c>
      <c r="D136" s="67" t="s">
        <v>3290</v>
      </c>
      <c r="E136" s="67" t="s">
        <v>5677</v>
      </c>
      <c r="F136" s="102">
        <v>12</v>
      </c>
      <c r="G136" s="102">
        <v>8</v>
      </c>
      <c r="H136" s="102">
        <v>11</v>
      </c>
      <c r="I136" s="102"/>
      <c r="J136" s="67"/>
      <c r="K136" s="67" t="s">
        <v>5683</v>
      </c>
      <c r="L136" s="67" t="s">
        <v>3896</v>
      </c>
      <c r="M136" s="67" t="s">
        <v>3293</v>
      </c>
      <c r="N136" s="67"/>
      <c r="O136" s="67"/>
      <c r="P136" s="67">
        <v>11.94</v>
      </c>
      <c r="Q136" s="67">
        <v>11.94</v>
      </c>
      <c r="R136" s="103">
        <v>1.4999999999999999E-2</v>
      </c>
      <c r="S136" s="103">
        <v>3.1E-2</v>
      </c>
      <c r="T136" s="67">
        <v>0.85399999999999998</v>
      </c>
      <c r="U136" s="67">
        <v>5.56</v>
      </c>
      <c r="V136" s="104" t="b">
        <f t="shared" si="35"/>
        <v>1</v>
      </c>
      <c r="W136" s="104" t="s">
        <v>16</v>
      </c>
      <c r="X136" s="104">
        <f t="shared" si="27"/>
        <v>3.1</v>
      </c>
      <c r="Y136" s="104">
        <f t="shared" si="36"/>
        <v>3.1</v>
      </c>
      <c r="Z136" s="104" t="str">
        <f t="shared" si="37"/>
        <v/>
      </c>
      <c r="AA136" s="104" t="str">
        <f t="shared" si="37"/>
        <v/>
      </c>
      <c r="AB136" s="104" t="str">
        <f t="shared" si="32"/>
        <v/>
      </c>
      <c r="AC136" s="104" t="str">
        <f t="shared" si="28"/>
        <v/>
      </c>
      <c r="AD136" s="104" t="str">
        <f t="shared" si="28"/>
        <v/>
      </c>
      <c r="AE136" s="104" t="str">
        <f t="shared" si="28"/>
        <v/>
      </c>
      <c r="AF136" s="104" t="str">
        <f t="shared" si="28"/>
        <v/>
      </c>
      <c r="AG136" s="104" t="str">
        <f t="shared" si="29"/>
        <v/>
      </c>
      <c r="AH136" s="104" t="str">
        <f t="shared" si="29"/>
        <v/>
      </c>
      <c r="AI136" s="104"/>
      <c r="AJ136" s="104">
        <f t="shared" si="33"/>
        <v>1.7582839575181666E-2</v>
      </c>
      <c r="AK136" s="104">
        <f t="shared" si="34"/>
        <v>1.7582839575181666E-2</v>
      </c>
      <c r="AL136" s="104" t="str">
        <f t="shared" si="34"/>
        <v/>
      </c>
      <c r="AM136" s="104" t="str">
        <f t="shared" si="34"/>
        <v/>
      </c>
      <c r="AN136" s="104" t="str">
        <f t="shared" si="30"/>
        <v/>
      </c>
      <c r="AO136" s="104" t="str">
        <f t="shared" si="30"/>
        <v/>
      </c>
      <c r="AP136" s="104" t="str">
        <f t="shared" si="30"/>
        <v/>
      </c>
      <c r="AQ136" s="104" t="str">
        <f t="shared" si="30"/>
        <v/>
      </c>
      <c r="AR136" s="104" t="str">
        <f t="shared" si="31"/>
        <v/>
      </c>
      <c r="AS136" s="104" t="str">
        <f t="shared" si="31"/>
        <v/>
      </c>
      <c r="AT136" s="104" t="str">
        <f t="shared" si="31"/>
        <v/>
      </c>
      <c r="AU136" s="104"/>
      <c r="AV136" s="105"/>
      <c r="AW136" s="105"/>
      <c r="AX136" s="105"/>
      <c r="AY136" s="105"/>
      <c r="AZ136" s="105"/>
      <c r="BA136" s="106"/>
      <c r="BB136" s="104"/>
      <c r="BC136" s="105"/>
      <c r="BD136" s="104"/>
      <c r="BE136" s="107"/>
      <c r="BF136" s="105"/>
      <c r="BG136" s="105"/>
      <c r="BH136" s="105"/>
      <c r="BI136" s="105"/>
      <c r="BJ136" s="67">
        <v>276</v>
      </c>
      <c r="BK136" s="108">
        <v>841.10799999999995</v>
      </c>
      <c r="BL136" s="109">
        <v>42.777067250000002</v>
      </c>
      <c r="BM136" s="109">
        <v>-82.037375819999994</v>
      </c>
      <c r="BN136" s="110" t="s">
        <v>7189</v>
      </c>
      <c r="BO136" s="106">
        <v>273.10000000000002</v>
      </c>
      <c r="BP136" s="105" t="s">
        <v>3290</v>
      </c>
      <c r="BQ136" s="105" t="s">
        <v>5683</v>
      </c>
      <c r="BR136" s="110"/>
      <c r="BS136" s="110">
        <v>12</v>
      </c>
      <c r="BT136" s="111" t="s">
        <v>7882</v>
      </c>
      <c r="BU136" s="110">
        <v>8</v>
      </c>
      <c r="BV136" s="110">
        <v>11</v>
      </c>
      <c r="BW136" s="105" t="s">
        <v>7784</v>
      </c>
      <c r="BX136" s="104">
        <v>5.56</v>
      </c>
      <c r="BY136" s="105"/>
      <c r="BZ136" s="106">
        <f t="shared" si="38"/>
        <v>3.1</v>
      </c>
      <c r="CA136" s="104" t="str">
        <f t="shared" si="39"/>
        <v>Matched</v>
      </c>
      <c r="CB136" s="104">
        <f t="shared" si="40"/>
        <v>1.7582839575181666E-2</v>
      </c>
      <c r="CC136" s="105"/>
      <c r="CD136" s="105"/>
      <c r="CE136" s="105"/>
      <c r="CF136" s="105"/>
    </row>
    <row r="137" spans="1:84" hidden="1" x14ac:dyDescent="0.35">
      <c r="A137" s="67">
        <v>278</v>
      </c>
      <c r="B137" s="67">
        <v>858.03700000000003</v>
      </c>
      <c r="C137" s="67" t="s">
        <v>7487</v>
      </c>
      <c r="D137" s="67" t="s">
        <v>3899</v>
      </c>
      <c r="E137" s="67" t="s">
        <v>5672</v>
      </c>
      <c r="F137" s="102"/>
      <c r="G137" s="102">
        <v>25</v>
      </c>
      <c r="H137" s="102">
        <v>13</v>
      </c>
      <c r="I137" s="102"/>
      <c r="J137" s="67"/>
      <c r="K137" s="67" t="s">
        <v>5776</v>
      </c>
      <c r="L137" s="67" t="s">
        <v>3900</v>
      </c>
      <c r="M137" s="67"/>
      <c r="N137" s="67"/>
      <c r="O137" s="67"/>
      <c r="P137" s="67">
        <v>0</v>
      </c>
      <c r="Q137" s="67">
        <v>0</v>
      </c>
      <c r="R137" s="103">
        <v>0</v>
      </c>
      <c r="S137" s="103">
        <v>0</v>
      </c>
      <c r="T137" s="67">
        <v>0</v>
      </c>
      <c r="U137" s="67">
        <v>5.56</v>
      </c>
      <c r="V137" s="104" t="b">
        <f t="shared" si="35"/>
        <v>0</v>
      </c>
      <c r="W137" s="104" t="s">
        <v>8755</v>
      </c>
      <c r="X137" s="104">
        <f t="shared" si="27"/>
        <v>0</v>
      </c>
      <c r="Y137" s="104" t="str">
        <f t="shared" si="36"/>
        <v/>
      </c>
      <c r="Z137" s="104"/>
      <c r="AA137" s="104" t="str">
        <f t="shared" si="37"/>
        <v/>
      </c>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5"/>
      <c r="AW137" s="105"/>
      <c r="AX137" s="105"/>
      <c r="AY137" s="105"/>
      <c r="AZ137" s="105"/>
      <c r="BA137" s="106"/>
      <c r="BB137" s="104"/>
      <c r="BC137" s="105"/>
      <c r="BD137" s="104"/>
      <c r="BE137" s="107"/>
      <c r="BF137" s="105"/>
      <c r="BG137" s="105"/>
      <c r="BH137" s="105"/>
      <c r="BI137" s="105"/>
      <c r="BJ137" s="67">
        <v>278</v>
      </c>
      <c r="BK137" s="108">
        <v>858.03700000000003</v>
      </c>
      <c r="BL137" s="109">
        <v>42.776914359999999</v>
      </c>
      <c r="BM137" s="109">
        <v>-82.037381400000001</v>
      </c>
      <c r="BN137" s="110" t="s">
        <v>7190</v>
      </c>
      <c r="BO137" s="106"/>
      <c r="BP137" s="105" t="s">
        <v>3899</v>
      </c>
      <c r="BQ137" s="105" t="s">
        <v>5776</v>
      </c>
      <c r="BR137" s="110"/>
      <c r="BS137" s="110"/>
      <c r="BT137" s="111" t="s">
        <v>7547</v>
      </c>
      <c r="BU137" s="110">
        <v>25</v>
      </c>
      <c r="BV137" s="110">
        <v>13</v>
      </c>
      <c r="BW137" s="105" t="s">
        <v>7776</v>
      </c>
      <c r="BX137" s="104">
        <v>5.56</v>
      </c>
      <c r="BY137" s="105"/>
      <c r="BZ137" s="106">
        <f t="shared" si="38"/>
        <v>0</v>
      </c>
      <c r="CA137" s="104" t="str">
        <f t="shared" si="39"/>
        <v>Exclude</v>
      </c>
      <c r="CB137" s="104">
        <f t="shared" si="40"/>
        <v>0</v>
      </c>
      <c r="CC137" s="105"/>
      <c r="CD137" s="105"/>
      <c r="CE137" s="105"/>
      <c r="CF137" s="105"/>
    </row>
    <row r="138" spans="1:84" hidden="1" x14ac:dyDescent="0.35">
      <c r="A138" s="67">
        <v>283</v>
      </c>
      <c r="B138" s="67">
        <v>903.58</v>
      </c>
      <c r="C138" s="67" t="s">
        <v>7490</v>
      </c>
      <c r="D138" s="67" t="s">
        <v>3710</v>
      </c>
      <c r="E138" s="67" t="s">
        <v>5672</v>
      </c>
      <c r="F138" s="102">
        <v>15</v>
      </c>
      <c r="G138" s="102">
        <v>8</v>
      </c>
      <c r="H138" s="102">
        <v>11</v>
      </c>
      <c r="I138" s="102"/>
      <c r="J138" s="67"/>
      <c r="K138" s="67" t="s">
        <v>5785</v>
      </c>
      <c r="L138" s="67" t="s">
        <v>3909</v>
      </c>
      <c r="M138" s="67" t="s">
        <v>3293</v>
      </c>
      <c r="N138" s="67"/>
      <c r="O138" s="67"/>
      <c r="P138" s="67">
        <v>15.18</v>
      </c>
      <c r="Q138" s="67">
        <v>15.18</v>
      </c>
      <c r="R138" s="103">
        <v>1.6E-2</v>
      </c>
      <c r="S138" s="103">
        <v>0.03</v>
      </c>
      <c r="T138" s="67">
        <v>0.81499999999999995</v>
      </c>
      <c r="U138" s="67">
        <v>5.56</v>
      </c>
      <c r="V138" s="104" t="b">
        <f t="shared" si="35"/>
        <v>1</v>
      </c>
      <c r="W138" s="104" t="s">
        <v>16</v>
      </c>
      <c r="X138" s="104">
        <f t="shared" si="27"/>
        <v>3</v>
      </c>
      <c r="Y138" s="104">
        <f t="shared" si="36"/>
        <v>3</v>
      </c>
      <c r="Z138" s="104" t="str">
        <f t="shared" si="37"/>
        <v/>
      </c>
      <c r="AA138" s="104" t="str">
        <f t="shared" si="37"/>
        <v/>
      </c>
      <c r="AB138" s="104" t="str">
        <f t="shared" ref="Z138:AC201" si="41">IF(AB$1=$W138,$X138,"")</f>
        <v/>
      </c>
      <c r="AC138" s="104" t="str">
        <f t="shared" si="41"/>
        <v/>
      </c>
      <c r="AD138" s="104" t="str">
        <f t="shared" ref="AD138:AG201" si="42">IF(AD$1=$W138,$X138,"")</f>
        <v/>
      </c>
      <c r="AE138" s="104" t="str">
        <f t="shared" si="42"/>
        <v/>
      </c>
      <c r="AF138" s="104" t="str">
        <f t="shared" si="42"/>
        <v/>
      </c>
      <c r="AG138" s="104" t="str">
        <f t="shared" si="42"/>
        <v/>
      </c>
      <c r="AH138" s="104" t="str">
        <f t="shared" ref="AH138:AH201" si="43">IF(AH$1=$W138,$X138,"")</f>
        <v/>
      </c>
      <c r="AI138" s="104"/>
      <c r="AJ138" s="104">
        <f t="shared" ref="AJ138:AJ169" si="44">((X138/100)*U138)/Interval</f>
        <v>1.7015651201788707E-2</v>
      </c>
      <c r="AK138" s="104">
        <f t="shared" ref="AK138:AN201" si="45">IF(Y$1=$W138,AJ138,"")</f>
        <v>1.7015651201788707E-2</v>
      </c>
      <c r="AL138" s="104" t="str">
        <f t="shared" si="45"/>
        <v/>
      </c>
      <c r="AM138" s="104" t="str">
        <f t="shared" si="45"/>
        <v/>
      </c>
      <c r="AN138" s="104" t="str">
        <f t="shared" si="45"/>
        <v/>
      </c>
      <c r="AO138" s="104" t="str">
        <f t="shared" ref="AO138:AR201" si="46">IF(AC$1=$W138,AN138,"")</f>
        <v/>
      </c>
      <c r="AP138" s="104" t="str">
        <f t="shared" si="46"/>
        <v/>
      </c>
      <c r="AQ138" s="104" t="str">
        <f t="shared" si="46"/>
        <v/>
      </c>
      <c r="AR138" s="104" t="str">
        <f t="shared" si="46"/>
        <v/>
      </c>
      <c r="AS138" s="104" t="str">
        <f t="shared" ref="AS138:AT201" si="47">IF(AG$1=$W138,AR138,"")</f>
        <v/>
      </c>
      <c r="AT138" s="104" t="str">
        <f t="shared" si="47"/>
        <v/>
      </c>
      <c r="AU138" s="104"/>
      <c r="AV138" s="105"/>
      <c r="AW138" s="105"/>
      <c r="AX138" s="105"/>
      <c r="AY138" s="105"/>
      <c r="AZ138" s="105"/>
      <c r="BA138" s="106"/>
      <c r="BB138" s="104"/>
      <c r="BC138" s="105"/>
      <c r="BD138" s="104"/>
      <c r="BE138" s="107"/>
      <c r="BF138" s="105"/>
      <c r="BG138" s="105"/>
      <c r="BH138" s="105"/>
      <c r="BI138" s="105"/>
      <c r="BJ138" s="67">
        <v>283</v>
      </c>
      <c r="BK138" s="108">
        <v>903.58</v>
      </c>
      <c r="BL138" s="109">
        <v>42.776502790000002</v>
      </c>
      <c r="BM138" s="109">
        <v>-82.037397720000001</v>
      </c>
      <c r="BN138" s="110" t="s">
        <v>7191</v>
      </c>
      <c r="BO138" s="106">
        <v>273.10000000000002</v>
      </c>
      <c r="BP138" s="105" t="s">
        <v>3710</v>
      </c>
      <c r="BQ138" s="105" t="s">
        <v>5785</v>
      </c>
      <c r="BR138" s="110"/>
      <c r="BS138" s="110">
        <v>15</v>
      </c>
      <c r="BT138" s="111" t="s">
        <v>7617</v>
      </c>
      <c r="BU138" s="110">
        <v>8</v>
      </c>
      <c r="BV138" s="110">
        <v>11</v>
      </c>
      <c r="BW138" s="105" t="s">
        <v>7776</v>
      </c>
      <c r="BX138" s="104">
        <v>5.56</v>
      </c>
      <c r="BY138" s="105"/>
      <c r="BZ138" s="106">
        <f t="shared" si="38"/>
        <v>3</v>
      </c>
      <c r="CA138" s="104" t="str">
        <f t="shared" si="39"/>
        <v>Matched</v>
      </c>
      <c r="CB138" s="104">
        <f t="shared" si="40"/>
        <v>1.7015651201788707E-2</v>
      </c>
      <c r="CC138" s="105"/>
      <c r="CD138" s="105"/>
      <c r="CE138" s="105"/>
      <c r="CF138" s="105"/>
    </row>
    <row r="139" spans="1:84" hidden="1" x14ac:dyDescent="0.35">
      <c r="A139" s="67">
        <v>286</v>
      </c>
      <c r="B139" s="67">
        <v>928.92100000000005</v>
      </c>
      <c r="C139" s="67" t="s">
        <v>7458</v>
      </c>
      <c r="D139" s="67" t="s">
        <v>3710</v>
      </c>
      <c r="E139" s="67" t="s">
        <v>5672</v>
      </c>
      <c r="F139" s="102">
        <v>17</v>
      </c>
      <c r="G139" s="102">
        <v>17</v>
      </c>
      <c r="H139" s="102">
        <v>15</v>
      </c>
      <c r="I139" s="102"/>
      <c r="J139" s="67"/>
      <c r="K139" s="67" t="s">
        <v>5785</v>
      </c>
      <c r="L139" s="67" t="s">
        <v>3914</v>
      </c>
      <c r="M139" s="67" t="s">
        <v>3293</v>
      </c>
      <c r="N139" s="67"/>
      <c r="O139" s="67"/>
      <c r="P139" s="67">
        <v>16.79</v>
      </c>
      <c r="Q139" s="67">
        <v>16.79</v>
      </c>
      <c r="R139" s="103">
        <v>1.6E-2</v>
      </c>
      <c r="S139" s="103">
        <v>2.1000000000000001E-2</v>
      </c>
      <c r="T139" s="67">
        <v>0.85799999999999998</v>
      </c>
      <c r="U139" s="67">
        <v>5.56</v>
      </c>
      <c r="V139" s="104" t="b">
        <f t="shared" si="35"/>
        <v>1</v>
      </c>
      <c r="W139" s="104" t="s">
        <v>16</v>
      </c>
      <c r="X139" s="104">
        <f t="shared" si="27"/>
        <v>2.1</v>
      </c>
      <c r="Y139" s="104">
        <f t="shared" si="36"/>
        <v>2.1</v>
      </c>
      <c r="Z139" s="104" t="str">
        <f t="shared" si="37"/>
        <v/>
      </c>
      <c r="AA139" s="104" t="str">
        <f t="shared" si="37"/>
        <v/>
      </c>
      <c r="AB139" s="104" t="str">
        <f t="shared" si="41"/>
        <v/>
      </c>
      <c r="AC139" s="104" t="str">
        <f t="shared" si="41"/>
        <v/>
      </c>
      <c r="AD139" s="104" t="str">
        <f t="shared" si="42"/>
        <v/>
      </c>
      <c r="AE139" s="104" t="str">
        <f t="shared" si="42"/>
        <v/>
      </c>
      <c r="AF139" s="104" t="str">
        <f t="shared" si="42"/>
        <v/>
      </c>
      <c r="AG139" s="104" t="str">
        <f t="shared" si="42"/>
        <v/>
      </c>
      <c r="AH139" s="104" t="str">
        <f t="shared" si="43"/>
        <v/>
      </c>
      <c r="AI139" s="104"/>
      <c r="AJ139" s="104">
        <f t="shared" si="44"/>
        <v>1.1910955841252097E-2</v>
      </c>
      <c r="AK139" s="104">
        <f t="shared" si="45"/>
        <v>1.1910955841252097E-2</v>
      </c>
      <c r="AL139" s="104" t="str">
        <f t="shared" si="45"/>
        <v/>
      </c>
      <c r="AM139" s="104" t="str">
        <f t="shared" si="45"/>
        <v/>
      </c>
      <c r="AN139" s="104" t="str">
        <f t="shared" si="45"/>
        <v/>
      </c>
      <c r="AO139" s="104" t="str">
        <f t="shared" si="46"/>
        <v/>
      </c>
      <c r="AP139" s="104" t="str">
        <f t="shared" si="46"/>
        <v/>
      </c>
      <c r="AQ139" s="104" t="str">
        <f t="shared" si="46"/>
        <v/>
      </c>
      <c r="AR139" s="104" t="str">
        <f t="shared" si="46"/>
        <v/>
      </c>
      <c r="AS139" s="104" t="str">
        <f t="shared" si="47"/>
        <v/>
      </c>
      <c r="AT139" s="104" t="str">
        <f t="shared" si="47"/>
        <v/>
      </c>
      <c r="AU139" s="104"/>
      <c r="AV139" s="105"/>
      <c r="AW139" s="105"/>
      <c r="AX139" s="105"/>
      <c r="AY139" s="105"/>
      <c r="AZ139" s="105"/>
      <c r="BA139" s="106"/>
      <c r="BB139" s="104"/>
      <c r="BC139" s="105"/>
      <c r="BD139" s="104"/>
      <c r="BE139" s="107"/>
      <c r="BF139" s="105"/>
      <c r="BG139" s="105"/>
      <c r="BH139" s="105"/>
      <c r="BI139" s="105"/>
      <c r="BJ139" s="67">
        <v>286</v>
      </c>
      <c r="BK139" s="108">
        <v>928.92100000000005</v>
      </c>
      <c r="BL139" s="109">
        <v>42.7762739</v>
      </c>
      <c r="BM139" s="109">
        <v>-82.037407389999998</v>
      </c>
      <c r="BN139" s="110" t="s">
        <v>7192</v>
      </c>
      <c r="BO139" s="106">
        <v>273.10000000000002</v>
      </c>
      <c r="BP139" s="105" t="s">
        <v>3710</v>
      </c>
      <c r="BQ139" s="105" t="s">
        <v>5785</v>
      </c>
      <c r="BR139" s="110"/>
      <c r="BS139" s="110">
        <v>17</v>
      </c>
      <c r="BT139" s="111" t="s">
        <v>7330</v>
      </c>
      <c r="BU139" s="110">
        <v>17</v>
      </c>
      <c r="BV139" s="110">
        <v>15</v>
      </c>
      <c r="BW139" s="105" t="s">
        <v>7776</v>
      </c>
      <c r="BX139" s="104">
        <v>5.56</v>
      </c>
      <c r="BY139" s="105"/>
      <c r="BZ139" s="106">
        <f t="shared" si="38"/>
        <v>2.1</v>
      </c>
      <c r="CA139" s="104" t="str">
        <f t="shared" si="39"/>
        <v>Matched</v>
      </c>
      <c r="CB139" s="104">
        <f t="shared" si="40"/>
        <v>1.1910955841252097E-2</v>
      </c>
      <c r="CC139" s="105"/>
      <c r="CD139" s="105"/>
      <c r="CE139" s="105"/>
      <c r="CF139" s="105"/>
    </row>
    <row r="140" spans="1:84" hidden="1" x14ac:dyDescent="0.35">
      <c r="A140" s="67">
        <v>290</v>
      </c>
      <c r="B140" s="67">
        <v>936.77499999999998</v>
      </c>
      <c r="C140" s="67" t="s">
        <v>7494</v>
      </c>
      <c r="D140" s="67" t="s">
        <v>3290</v>
      </c>
      <c r="E140" s="67" t="s">
        <v>5677</v>
      </c>
      <c r="F140" s="102">
        <v>10</v>
      </c>
      <c r="G140" s="102">
        <v>6</v>
      </c>
      <c r="H140" s="102">
        <v>6</v>
      </c>
      <c r="I140" s="102"/>
      <c r="J140" s="67"/>
      <c r="K140" s="67" t="s">
        <v>5859</v>
      </c>
      <c r="L140" s="67" t="s">
        <v>3915</v>
      </c>
      <c r="M140" s="67" t="s">
        <v>3293</v>
      </c>
      <c r="N140" s="67"/>
      <c r="O140" s="67"/>
      <c r="P140" s="67">
        <v>9.67</v>
      </c>
      <c r="Q140" s="67">
        <v>9.67</v>
      </c>
      <c r="R140" s="103">
        <v>2.5999999999999999E-2</v>
      </c>
      <c r="S140" s="103">
        <v>2.5000000000000001E-2</v>
      </c>
      <c r="T140" s="67">
        <v>0.71699999999999997</v>
      </c>
      <c r="U140" s="67">
        <v>5.56</v>
      </c>
      <c r="V140" s="104" t="b">
        <f t="shared" si="35"/>
        <v>1</v>
      </c>
      <c r="W140" s="104" t="s">
        <v>16</v>
      </c>
      <c r="X140" s="104">
        <f t="shared" si="27"/>
        <v>2.5</v>
      </c>
      <c r="Y140" s="104">
        <f t="shared" si="36"/>
        <v>2.5</v>
      </c>
      <c r="Z140" s="104" t="str">
        <f t="shared" si="37"/>
        <v/>
      </c>
      <c r="AA140" s="104" t="str">
        <f t="shared" si="37"/>
        <v/>
      </c>
      <c r="AB140" s="104" t="str">
        <f t="shared" si="41"/>
        <v/>
      </c>
      <c r="AC140" s="104" t="str">
        <f t="shared" si="41"/>
        <v/>
      </c>
      <c r="AD140" s="104" t="str">
        <f t="shared" si="42"/>
        <v/>
      </c>
      <c r="AE140" s="104" t="str">
        <f t="shared" si="42"/>
        <v/>
      </c>
      <c r="AF140" s="104" t="str">
        <f t="shared" si="42"/>
        <v/>
      </c>
      <c r="AG140" s="104" t="str">
        <f t="shared" si="42"/>
        <v/>
      </c>
      <c r="AH140" s="104" t="str">
        <f t="shared" si="43"/>
        <v/>
      </c>
      <c r="AI140" s="104"/>
      <c r="AJ140" s="104">
        <f t="shared" si="44"/>
        <v>1.4179709334823922E-2</v>
      </c>
      <c r="AK140" s="104">
        <f t="shared" si="45"/>
        <v>1.4179709334823922E-2</v>
      </c>
      <c r="AL140" s="104" t="str">
        <f t="shared" si="45"/>
        <v/>
      </c>
      <c r="AM140" s="104" t="str">
        <f t="shared" si="45"/>
        <v/>
      </c>
      <c r="AN140" s="104" t="str">
        <f t="shared" si="45"/>
        <v/>
      </c>
      <c r="AO140" s="104" t="str">
        <f t="shared" si="46"/>
        <v/>
      </c>
      <c r="AP140" s="104" t="str">
        <f t="shared" si="46"/>
        <v/>
      </c>
      <c r="AQ140" s="104" t="str">
        <f t="shared" si="46"/>
        <v/>
      </c>
      <c r="AR140" s="104" t="str">
        <f t="shared" si="46"/>
        <v/>
      </c>
      <c r="AS140" s="104" t="str">
        <f t="shared" si="47"/>
        <v/>
      </c>
      <c r="AT140" s="104" t="str">
        <f t="shared" si="47"/>
        <v/>
      </c>
      <c r="AU140" s="104"/>
      <c r="AV140" s="105"/>
      <c r="AW140" s="105"/>
      <c r="AX140" s="105"/>
      <c r="AY140" s="105"/>
      <c r="AZ140" s="105"/>
      <c r="BA140" s="106"/>
      <c r="BB140" s="104"/>
      <c r="BC140" s="105"/>
      <c r="BD140" s="104"/>
      <c r="BE140" s="107"/>
      <c r="BF140" s="105"/>
      <c r="BG140" s="105"/>
      <c r="BH140" s="105"/>
      <c r="BI140" s="105"/>
      <c r="BJ140" s="67">
        <v>290</v>
      </c>
      <c r="BK140" s="108">
        <v>936.77499999999998</v>
      </c>
      <c r="BL140" s="109">
        <v>42.77620289</v>
      </c>
      <c r="BM140" s="109">
        <v>-82.037410210000004</v>
      </c>
      <c r="BN140" s="110" t="s">
        <v>7193</v>
      </c>
      <c r="BO140" s="106">
        <v>273.10000000000002</v>
      </c>
      <c r="BP140" s="105" t="s">
        <v>3290</v>
      </c>
      <c r="BQ140" s="105" t="s">
        <v>5859</v>
      </c>
      <c r="BR140" s="110"/>
      <c r="BS140" s="110">
        <v>10</v>
      </c>
      <c r="BT140" s="111" t="s">
        <v>7539</v>
      </c>
      <c r="BU140" s="110">
        <v>6</v>
      </c>
      <c r="BV140" s="110">
        <v>6</v>
      </c>
      <c r="BW140" s="105" t="s">
        <v>7784</v>
      </c>
      <c r="BX140" s="104">
        <v>5.56</v>
      </c>
      <c r="BY140" s="105"/>
      <c r="BZ140" s="106">
        <f t="shared" si="38"/>
        <v>2.5</v>
      </c>
      <c r="CA140" s="104" t="str">
        <f t="shared" si="39"/>
        <v>Matched</v>
      </c>
      <c r="CB140" s="104">
        <f t="shared" si="40"/>
        <v>1.4179709334823922E-2</v>
      </c>
      <c r="CC140" s="105"/>
      <c r="CD140" s="105"/>
      <c r="CE140" s="105"/>
      <c r="CF140" s="105"/>
    </row>
    <row r="141" spans="1:84" hidden="1" x14ac:dyDescent="0.35">
      <c r="A141" s="67">
        <v>292</v>
      </c>
      <c r="B141" s="67">
        <v>949.971</v>
      </c>
      <c r="C141" s="67" t="s">
        <v>7496</v>
      </c>
      <c r="D141" s="67" t="s">
        <v>3290</v>
      </c>
      <c r="E141" s="67" t="s">
        <v>5677</v>
      </c>
      <c r="F141" s="102">
        <v>14</v>
      </c>
      <c r="G141" s="102">
        <v>8</v>
      </c>
      <c r="H141" s="102">
        <v>6</v>
      </c>
      <c r="I141" s="102"/>
      <c r="J141" s="67"/>
      <c r="K141" s="67" t="s">
        <v>5678</v>
      </c>
      <c r="L141" s="67" t="s">
        <v>3919</v>
      </c>
      <c r="M141" s="67" t="s">
        <v>3293</v>
      </c>
      <c r="N141" s="67"/>
      <c r="O141" s="67"/>
      <c r="P141" s="67">
        <v>13.75</v>
      </c>
      <c r="Q141" s="67">
        <v>13.75</v>
      </c>
      <c r="R141" s="103">
        <v>2.3E-2</v>
      </c>
      <c r="S141" s="103">
        <v>5.1999999999999998E-2</v>
      </c>
      <c r="T141" s="67">
        <v>0.60299999999999998</v>
      </c>
      <c r="U141" s="67">
        <v>5.56</v>
      </c>
      <c r="V141" s="104" t="b">
        <f t="shared" si="35"/>
        <v>1</v>
      </c>
      <c r="W141" s="104" t="s">
        <v>16</v>
      </c>
      <c r="X141" s="104">
        <f t="shared" si="27"/>
        <v>5.2</v>
      </c>
      <c r="Y141" s="104">
        <f t="shared" si="36"/>
        <v>5.2</v>
      </c>
      <c r="Z141" s="104" t="str">
        <f t="shared" si="37"/>
        <v/>
      </c>
      <c r="AA141" s="104" t="str">
        <f t="shared" si="37"/>
        <v/>
      </c>
      <c r="AB141" s="104" t="str">
        <f t="shared" si="41"/>
        <v/>
      </c>
      <c r="AC141" s="104" t="str">
        <f t="shared" si="41"/>
        <v/>
      </c>
      <c r="AD141" s="104" t="str">
        <f t="shared" si="42"/>
        <v/>
      </c>
      <c r="AE141" s="104" t="str">
        <f t="shared" si="42"/>
        <v/>
      </c>
      <c r="AF141" s="104" t="str">
        <f t="shared" si="42"/>
        <v/>
      </c>
      <c r="AG141" s="104" t="str">
        <f t="shared" si="42"/>
        <v/>
      </c>
      <c r="AH141" s="104" t="str">
        <f t="shared" si="43"/>
        <v/>
      </c>
      <c r="AI141" s="104"/>
      <c r="AJ141" s="104">
        <f t="shared" si="44"/>
        <v>2.9493795416433762E-2</v>
      </c>
      <c r="AK141" s="104">
        <f t="shared" si="45"/>
        <v>2.9493795416433762E-2</v>
      </c>
      <c r="AL141" s="104" t="str">
        <f t="shared" si="45"/>
        <v/>
      </c>
      <c r="AM141" s="104" t="str">
        <f t="shared" si="45"/>
        <v/>
      </c>
      <c r="AN141" s="104" t="str">
        <f t="shared" si="45"/>
        <v/>
      </c>
      <c r="AO141" s="104" t="str">
        <f t="shared" si="46"/>
        <v/>
      </c>
      <c r="AP141" s="104" t="str">
        <f t="shared" si="46"/>
        <v/>
      </c>
      <c r="AQ141" s="104" t="str">
        <f t="shared" si="46"/>
        <v/>
      </c>
      <c r="AR141" s="104" t="str">
        <f t="shared" si="46"/>
        <v/>
      </c>
      <c r="AS141" s="104" t="str">
        <f t="shared" si="47"/>
        <v/>
      </c>
      <c r="AT141" s="104" t="str">
        <f t="shared" si="47"/>
        <v/>
      </c>
      <c r="AU141" s="104"/>
      <c r="AV141" s="105"/>
      <c r="AW141" s="105"/>
      <c r="AX141" s="105"/>
      <c r="AY141" s="105"/>
      <c r="AZ141" s="105"/>
      <c r="BA141" s="106"/>
      <c r="BB141" s="104"/>
      <c r="BC141" s="105"/>
      <c r="BD141" s="104"/>
      <c r="BE141" s="107"/>
      <c r="BF141" s="105"/>
      <c r="BG141" s="105"/>
      <c r="BH141" s="105"/>
      <c r="BI141" s="105"/>
      <c r="BJ141" s="67">
        <v>292</v>
      </c>
      <c r="BK141" s="108">
        <v>949.971</v>
      </c>
      <c r="BL141" s="109">
        <v>42.776083659999998</v>
      </c>
      <c r="BM141" s="109">
        <v>-82.03741454</v>
      </c>
      <c r="BN141" s="110" t="s">
        <v>7194</v>
      </c>
      <c r="BO141" s="106">
        <v>273.10000000000002</v>
      </c>
      <c r="BP141" s="105" t="s">
        <v>3290</v>
      </c>
      <c r="BQ141" s="105" t="s">
        <v>5678</v>
      </c>
      <c r="BR141" s="110"/>
      <c r="BS141" s="110">
        <v>14</v>
      </c>
      <c r="BT141" s="111" t="s">
        <v>7552</v>
      </c>
      <c r="BU141" s="110">
        <v>8</v>
      </c>
      <c r="BV141" s="110">
        <v>6</v>
      </c>
      <c r="BW141" s="105" t="s">
        <v>7784</v>
      </c>
      <c r="BX141" s="104">
        <v>5.56</v>
      </c>
      <c r="BY141" s="105"/>
      <c r="BZ141" s="106">
        <f t="shared" si="38"/>
        <v>5.2</v>
      </c>
      <c r="CA141" s="104" t="str">
        <f t="shared" si="39"/>
        <v>Matched</v>
      </c>
      <c r="CB141" s="104">
        <f t="shared" si="40"/>
        <v>2.9493795416433762E-2</v>
      </c>
      <c r="CC141" s="105"/>
      <c r="CD141" s="105"/>
      <c r="CE141" s="105"/>
      <c r="CF141" s="105"/>
    </row>
    <row r="142" spans="1:84" hidden="1" x14ac:dyDescent="0.35">
      <c r="A142" s="67">
        <v>294</v>
      </c>
      <c r="B142" s="67">
        <v>968.00800000000004</v>
      </c>
      <c r="C142" s="67" t="s">
        <v>7498</v>
      </c>
      <c r="D142" s="67" t="s">
        <v>3290</v>
      </c>
      <c r="E142" s="67" t="s">
        <v>5677</v>
      </c>
      <c r="F142" s="102">
        <v>10</v>
      </c>
      <c r="G142" s="102">
        <v>8</v>
      </c>
      <c r="H142" s="102">
        <v>10</v>
      </c>
      <c r="I142" s="102"/>
      <c r="J142" s="67"/>
      <c r="K142" s="67" t="s">
        <v>5678</v>
      </c>
      <c r="L142" s="67" t="s">
        <v>3920</v>
      </c>
      <c r="M142" s="67" t="s">
        <v>3293</v>
      </c>
      <c r="N142" s="67"/>
      <c r="O142" s="67"/>
      <c r="P142" s="67">
        <v>10.49</v>
      </c>
      <c r="Q142" s="67">
        <v>10.49</v>
      </c>
      <c r="R142" s="103">
        <v>0.03</v>
      </c>
      <c r="S142" s="103">
        <v>4.4999999999999998E-2</v>
      </c>
      <c r="T142" s="67">
        <v>0.73599999999999999</v>
      </c>
      <c r="U142" s="67">
        <v>5.56</v>
      </c>
      <c r="V142" s="104" t="b">
        <f t="shared" si="35"/>
        <v>1</v>
      </c>
      <c r="W142" s="104" t="s">
        <v>16</v>
      </c>
      <c r="X142" s="104">
        <f t="shared" si="27"/>
        <v>4.5</v>
      </c>
      <c r="Y142" s="104">
        <f t="shared" si="36"/>
        <v>4.5</v>
      </c>
      <c r="Z142" s="104" t="str">
        <f t="shared" si="37"/>
        <v/>
      </c>
      <c r="AA142" s="104" t="str">
        <f t="shared" si="37"/>
        <v/>
      </c>
      <c r="AB142" s="104" t="str">
        <f t="shared" si="41"/>
        <v/>
      </c>
      <c r="AC142" s="104" t="str">
        <f t="shared" si="41"/>
        <v/>
      </c>
      <c r="AD142" s="104" t="str">
        <f t="shared" si="42"/>
        <v/>
      </c>
      <c r="AE142" s="104" t="str">
        <f t="shared" si="42"/>
        <v/>
      </c>
      <c r="AF142" s="104" t="str">
        <f t="shared" si="42"/>
        <v/>
      </c>
      <c r="AG142" s="104" t="str">
        <f t="shared" si="42"/>
        <v/>
      </c>
      <c r="AH142" s="104" t="str">
        <f t="shared" si="43"/>
        <v/>
      </c>
      <c r="AI142" s="104"/>
      <c r="AJ142" s="104">
        <f t="shared" si="44"/>
        <v>2.5523476802683062E-2</v>
      </c>
      <c r="AK142" s="104">
        <f t="shared" si="45"/>
        <v>2.5523476802683062E-2</v>
      </c>
      <c r="AL142" s="104" t="str">
        <f t="shared" si="45"/>
        <v/>
      </c>
      <c r="AM142" s="104" t="str">
        <f t="shared" si="45"/>
        <v/>
      </c>
      <c r="AN142" s="104" t="str">
        <f t="shared" si="45"/>
        <v/>
      </c>
      <c r="AO142" s="104" t="str">
        <f t="shared" si="46"/>
        <v/>
      </c>
      <c r="AP142" s="104" t="str">
        <f t="shared" si="46"/>
        <v/>
      </c>
      <c r="AQ142" s="104" t="str">
        <f t="shared" si="46"/>
        <v/>
      </c>
      <c r="AR142" s="104" t="str">
        <f t="shared" si="46"/>
        <v/>
      </c>
      <c r="AS142" s="104" t="str">
        <f t="shared" si="47"/>
        <v/>
      </c>
      <c r="AT142" s="104" t="str">
        <f t="shared" si="47"/>
        <v/>
      </c>
      <c r="AU142" s="104"/>
      <c r="AV142" s="105"/>
      <c r="AW142" s="105"/>
      <c r="AX142" s="105"/>
      <c r="AY142" s="105"/>
      <c r="AZ142" s="105"/>
      <c r="BA142" s="106"/>
      <c r="BB142" s="104"/>
      <c r="BC142" s="105"/>
      <c r="BD142" s="104"/>
      <c r="BE142" s="107"/>
      <c r="BF142" s="105"/>
      <c r="BG142" s="105"/>
      <c r="BH142" s="105"/>
      <c r="BI142" s="105"/>
      <c r="BJ142" s="67">
        <v>294</v>
      </c>
      <c r="BK142" s="108">
        <v>968.00800000000004</v>
      </c>
      <c r="BL142" s="109">
        <v>42.775920679999999</v>
      </c>
      <c r="BM142" s="109">
        <v>-82.037420569999995</v>
      </c>
      <c r="BN142" s="110" t="s">
        <v>7195</v>
      </c>
      <c r="BO142" s="106">
        <v>273.10000000000002</v>
      </c>
      <c r="BP142" s="105" t="s">
        <v>3290</v>
      </c>
      <c r="BQ142" s="105" t="s">
        <v>5678</v>
      </c>
      <c r="BR142" s="110"/>
      <c r="BS142" s="110">
        <v>10</v>
      </c>
      <c r="BT142" s="111" t="s">
        <v>7504</v>
      </c>
      <c r="BU142" s="110">
        <v>8</v>
      </c>
      <c r="BV142" s="110">
        <v>10</v>
      </c>
      <c r="BW142" s="105" t="s">
        <v>7784</v>
      </c>
      <c r="BX142" s="104">
        <v>5.56</v>
      </c>
      <c r="BY142" s="105"/>
      <c r="BZ142" s="106">
        <f t="shared" si="38"/>
        <v>4.5</v>
      </c>
      <c r="CA142" s="104" t="str">
        <f t="shared" si="39"/>
        <v>Matched</v>
      </c>
      <c r="CB142" s="104">
        <f t="shared" si="40"/>
        <v>2.5523476802683062E-2</v>
      </c>
      <c r="CC142" s="105"/>
      <c r="CD142" s="105"/>
      <c r="CE142" s="105"/>
      <c r="CF142" s="105"/>
    </row>
    <row r="143" spans="1:84" hidden="1" x14ac:dyDescent="0.35">
      <c r="A143" s="67">
        <v>295</v>
      </c>
      <c r="B143" s="67">
        <v>968.154</v>
      </c>
      <c r="C143" s="67" t="s">
        <v>7499</v>
      </c>
      <c r="D143" s="67" t="s">
        <v>3290</v>
      </c>
      <c r="E143" s="67" t="s">
        <v>5677</v>
      </c>
      <c r="F143" s="102">
        <v>12</v>
      </c>
      <c r="G143" s="102">
        <v>14</v>
      </c>
      <c r="H143" s="102">
        <v>9</v>
      </c>
      <c r="I143" s="102">
        <v>7</v>
      </c>
      <c r="J143" s="67"/>
      <c r="K143" s="67" t="s">
        <v>5678</v>
      </c>
      <c r="L143" s="67" t="s">
        <v>3921</v>
      </c>
      <c r="M143" s="67" t="s">
        <v>3293</v>
      </c>
      <c r="N143" s="67"/>
      <c r="O143" s="67"/>
      <c r="P143" s="67">
        <v>11.78</v>
      </c>
      <c r="Q143" s="67">
        <v>11.78</v>
      </c>
      <c r="R143" s="103">
        <v>0.02</v>
      </c>
      <c r="S143" s="103">
        <v>2.9000000000000001E-2</v>
      </c>
      <c r="T143" s="67">
        <v>0.80600000000000005</v>
      </c>
      <c r="U143" s="67">
        <v>5.56</v>
      </c>
      <c r="V143" s="104" t="b">
        <f t="shared" si="35"/>
        <v>1</v>
      </c>
      <c r="W143" s="104" t="s">
        <v>16</v>
      </c>
      <c r="X143" s="104">
        <f t="shared" si="27"/>
        <v>2.9000000000000004</v>
      </c>
      <c r="Y143" s="104">
        <f t="shared" si="36"/>
        <v>2.9000000000000004</v>
      </c>
      <c r="Z143" s="104" t="str">
        <f t="shared" si="37"/>
        <v/>
      </c>
      <c r="AA143" s="104" t="str">
        <f t="shared" si="37"/>
        <v/>
      </c>
      <c r="AB143" s="104" t="str">
        <f t="shared" si="41"/>
        <v/>
      </c>
      <c r="AC143" s="104" t="str">
        <f t="shared" si="41"/>
        <v/>
      </c>
      <c r="AD143" s="104" t="str">
        <f t="shared" si="42"/>
        <v/>
      </c>
      <c r="AE143" s="104" t="str">
        <f t="shared" si="42"/>
        <v/>
      </c>
      <c r="AF143" s="104" t="str">
        <f t="shared" si="42"/>
        <v/>
      </c>
      <c r="AG143" s="104" t="str">
        <f t="shared" si="42"/>
        <v/>
      </c>
      <c r="AH143" s="104" t="str">
        <f t="shared" si="43"/>
        <v/>
      </c>
      <c r="AI143" s="104"/>
      <c r="AJ143" s="104">
        <f t="shared" si="44"/>
        <v>1.6448462828395755E-2</v>
      </c>
      <c r="AK143" s="104">
        <f t="shared" si="45"/>
        <v>1.6448462828395755E-2</v>
      </c>
      <c r="AL143" s="104" t="str">
        <f t="shared" si="45"/>
        <v/>
      </c>
      <c r="AM143" s="104" t="str">
        <f t="shared" si="45"/>
        <v/>
      </c>
      <c r="AN143" s="104" t="str">
        <f t="shared" si="45"/>
        <v/>
      </c>
      <c r="AO143" s="104" t="str">
        <f t="shared" si="46"/>
        <v/>
      </c>
      <c r="AP143" s="104" t="str">
        <f t="shared" si="46"/>
        <v/>
      </c>
      <c r="AQ143" s="104" t="str">
        <f t="shared" si="46"/>
        <v/>
      </c>
      <c r="AR143" s="104" t="str">
        <f t="shared" si="46"/>
        <v/>
      </c>
      <c r="AS143" s="104" t="str">
        <f t="shared" si="47"/>
        <v/>
      </c>
      <c r="AT143" s="104" t="str">
        <f t="shared" si="47"/>
        <v/>
      </c>
      <c r="AU143" s="104"/>
      <c r="AV143" s="105"/>
      <c r="AW143" s="105"/>
      <c r="AX143" s="105"/>
      <c r="AY143" s="105"/>
      <c r="AZ143" s="105"/>
      <c r="BA143" s="106"/>
      <c r="BB143" s="104"/>
      <c r="BC143" s="105"/>
      <c r="BD143" s="104"/>
      <c r="BE143" s="107"/>
      <c r="BF143" s="105"/>
      <c r="BG143" s="105"/>
      <c r="BH143" s="105"/>
      <c r="BI143" s="105"/>
      <c r="BJ143" s="67">
        <v>295</v>
      </c>
      <c r="BK143" s="108">
        <v>968.154</v>
      </c>
      <c r="BL143" s="109">
        <v>42.775919389999999</v>
      </c>
      <c r="BM143" s="109">
        <v>-82.037420609999998</v>
      </c>
      <c r="BN143" s="110" t="s">
        <v>7195</v>
      </c>
      <c r="BO143" s="106">
        <v>273.10000000000002</v>
      </c>
      <c r="BP143" s="105" t="s">
        <v>3290</v>
      </c>
      <c r="BQ143" s="105" t="s">
        <v>5678</v>
      </c>
      <c r="BR143" s="110">
        <v>296</v>
      </c>
      <c r="BS143" s="110">
        <v>12</v>
      </c>
      <c r="BT143" s="111" t="s">
        <v>7625</v>
      </c>
      <c r="BU143" s="110">
        <v>14</v>
      </c>
      <c r="BV143" s="110">
        <v>9</v>
      </c>
      <c r="BW143" s="105" t="s">
        <v>7784</v>
      </c>
      <c r="BX143" s="104">
        <v>5.56</v>
      </c>
      <c r="BY143" s="105"/>
      <c r="BZ143" s="106">
        <f t="shared" si="38"/>
        <v>2.9000000000000004</v>
      </c>
      <c r="CA143" s="104" t="str">
        <f t="shared" si="39"/>
        <v>Matched</v>
      </c>
      <c r="CB143" s="104">
        <f t="shared" si="40"/>
        <v>1.6448462828395755E-2</v>
      </c>
      <c r="CC143" s="105"/>
      <c r="CD143" s="105"/>
      <c r="CE143" s="105"/>
      <c r="CF143" s="105"/>
    </row>
    <row r="144" spans="1:84" hidden="1" x14ac:dyDescent="0.35">
      <c r="A144" s="67">
        <v>297</v>
      </c>
      <c r="B144" s="67">
        <v>968.178</v>
      </c>
      <c r="C144" s="67" t="s">
        <v>7357</v>
      </c>
      <c r="D144" s="67" t="s">
        <v>3290</v>
      </c>
      <c r="E144" s="67" t="s">
        <v>5677</v>
      </c>
      <c r="F144" s="102">
        <v>13</v>
      </c>
      <c r="G144" s="102">
        <v>9</v>
      </c>
      <c r="H144" s="102">
        <v>11</v>
      </c>
      <c r="I144" s="102">
        <v>7</v>
      </c>
      <c r="J144" s="67"/>
      <c r="K144" s="67" t="s">
        <v>5683</v>
      </c>
      <c r="L144" s="67" t="s">
        <v>3922</v>
      </c>
      <c r="M144" s="67" t="s">
        <v>3293</v>
      </c>
      <c r="N144" s="67"/>
      <c r="O144" s="67"/>
      <c r="P144" s="67">
        <v>12.56</v>
      </c>
      <c r="Q144" s="67">
        <v>12.56</v>
      </c>
      <c r="R144" s="103">
        <v>1.4999999999999999E-2</v>
      </c>
      <c r="S144" s="103">
        <v>2.3E-2</v>
      </c>
      <c r="T144" s="67">
        <v>0.83</v>
      </c>
      <c r="U144" s="67">
        <v>5.56</v>
      </c>
      <c r="V144" s="104" t="b">
        <f t="shared" si="35"/>
        <v>1</v>
      </c>
      <c r="W144" s="104" t="s">
        <v>16</v>
      </c>
      <c r="X144" s="104">
        <f t="shared" si="27"/>
        <v>2.2999999999999998</v>
      </c>
      <c r="Y144" s="104">
        <f t="shared" si="36"/>
        <v>2.2999999999999998</v>
      </c>
      <c r="Z144" s="104" t="str">
        <f t="shared" si="37"/>
        <v/>
      </c>
      <c r="AA144" s="104" t="str">
        <f t="shared" si="37"/>
        <v/>
      </c>
      <c r="AB144" s="104" t="str">
        <f t="shared" si="41"/>
        <v/>
      </c>
      <c r="AC144" s="104" t="str">
        <f t="shared" si="41"/>
        <v/>
      </c>
      <c r="AD144" s="104" t="str">
        <f t="shared" si="42"/>
        <v/>
      </c>
      <c r="AE144" s="104" t="str">
        <f t="shared" si="42"/>
        <v/>
      </c>
      <c r="AF144" s="104" t="str">
        <f t="shared" si="42"/>
        <v/>
      </c>
      <c r="AG144" s="104" t="str">
        <f t="shared" si="42"/>
        <v/>
      </c>
      <c r="AH144" s="104" t="str">
        <f t="shared" si="43"/>
        <v/>
      </c>
      <c r="AI144" s="104"/>
      <c r="AJ144" s="104">
        <f t="shared" si="44"/>
        <v>1.3045332588038009E-2</v>
      </c>
      <c r="AK144" s="104">
        <f t="shared" si="45"/>
        <v>1.3045332588038009E-2</v>
      </c>
      <c r="AL144" s="104" t="str">
        <f t="shared" si="45"/>
        <v/>
      </c>
      <c r="AM144" s="104" t="str">
        <f t="shared" si="45"/>
        <v/>
      </c>
      <c r="AN144" s="104" t="str">
        <f t="shared" si="45"/>
        <v/>
      </c>
      <c r="AO144" s="104" t="str">
        <f t="shared" si="46"/>
        <v/>
      </c>
      <c r="AP144" s="104" t="str">
        <f t="shared" si="46"/>
        <v/>
      </c>
      <c r="AQ144" s="104" t="str">
        <f t="shared" si="46"/>
        <v/>
      </c>
      <c r="AR144" s="104" t="str">
        <f t="shared" si="46"/>
        <v/>
      </c>
      <c r="AS144" s="104" t="str">
        <f t="shared" si="47"/>
        <v/>
      </c>
      <c r="AT144" s="104" t="str">
        <f t="shared" si="47"/>
        <v/>
      </c>
      <c r="AU144" s="104"/>
      <c r="AV144" s="105"/>
      <c r="AW144" s="105"/>
      <c r="AX144" s="105"/>
      <c r="AY144" s="105"/>
      <c r="AZ144" s="105"/>
      <c r="BA144" s="106"/>
      <c r="BB144" s="104"/>
      <c r="BC144" s="105"/>
      <c r="BD144" s="104"/>
      <c r="BE144" s="107"/>
      <c r="BF144" s="105"/>
      <c r="BG144" s="105"/>
      <c r="BH144" s="105"/>
      <c r="BI144" s="105"/>
      <c r="BJ144" s="67">
        <v>297</v>
      </c>
      <c r="BK144" s="108">
        <v>968.178</v>
      </c>
      <c r="BL144" s="109">
        <v>42.77591915</v>
      </c>
      <c r="BM144" s="109">
        <v>-82.037420620000006</v>
      </c>
      <c r="BN144" s="110" t="s">
        <v>7195</v>
      </c>
      <c r="BO144" s="106">
        <v>273.10000000000002</v>
      </c>
      <c r="BP144" s="105" t="s">
        <v>3290</v>
      </c>
      <c r="BQ144" s="105" t="s">
        <v>5683</v>
      </c>
      <c r="BR144" s="110">
        <v>296</v>
      </c>
      <c r="BS144" s="110">
        <v>13</v>
      </c>
      <c r="BT144" s="111" t="s">
        <v>7507</v>
      </c>
      <c r="BU144" s="110">
        <v>9</v>
      </c>
      <c r="BV144" s="110">
        <v>11</v>
      </c>
      <c r="BW144" s="105" t="s">
        <v>7784</v>
      </c>
      <c r="BX144" s="104">
        <v>5.56</v>
      </c>
      <c r="BY144" s="105"/>
      <c r="BZ144" s="106">
        <f t="shared" si="38"/>
        <v>2.2999999999999998</v>
      </c>
      <c r="CA144" s="104" t="str">
        <f t="shared" si="39"/>
        <v>Matched</v>
      </c>
      <c r="CB144" s="104">
        <f t="shared" si="40"/>
        <v>1.3045332588038009E-2</v>
      </c>
      <c r="CC144" s="105"/>
      <c r="CD144" s="105"/>
      <c r="CE144" s="105"/>
      <c r="CF144" s="105"/>
    </row>
    <row r="145" spans="1:84" hidden="1" x14ac:dyDescent="0.35">
      <c r="A145" s="67">
        <v>298</v>
      </c>
      <c r="B145" s="67">
        <v>968.37900000000002</v>
      </c>
      <c r="C145" s="67" t="s">
        <v>7500</v>
      </c>
      <c r="D145" s="67" t="s">
        <v>3290</v>
      </c>
      <c r="E145" s="67" t="s">
        <v>5677</v>
      </c>
      <c r="F145" s="102">
        <v>10</v>
      </c>
      <c r="G145" s="102">
        <v>9</v>
      </c>
      <c r="H145" s="102">
        <v>10</v>
      </c>
      <c r="I145" s="102"/>
      <c r="J145" s="67"/>
      <c r="K145" s="67" t="s">
        <v>5859</v>
      </c>
      <c r="L145" s="67" t="s">
        <v>3923</v>
      </c>
      <c r="M145" s="67" t="s">
        <v>3293</v>
      </c>
      <c r="N145" s="67"/>
      <c r="O145" s="67"/>
      <c r="P145" s="67">
        <v>9.7200000000000006</v>
      </c>
      <c r="Q145" s="67">
        <v>9.7200000000000006</v>
      </c>
      <c r="R145" s="103">
        <v>1.9E-2</v>
      </c>
      <c r="S145" s="103">
        <v>2.7E-2</v>
      </c>
      <c r="T145" s="67">
        <v>0.67100000000000004</v>
      </c>
      <c r="U145" s="67">
        <v>5.56</v>
      </c>
      <c r="V145" s="104" t="b">
        <f t="shared" si="35"/>
        <v>1</v>
      </c>
      <c r="W145" s="104" t="s">
        <v>16</v>
      </c>
      <c r="X145" s="104">
        <f t="shared" si="27"/>
        <v>2.7</v>
      </c>
      <c r="Y145" s="104">
        <f t="shared" si="36"/>
        <v>2.7</v>
      </c>
      <c r="Z145" s="104" t="str">
        <f t="shared" si="37"/>
        <v/>
      </c>
      <c r="AA145" s="104" t="str">
        <f t="shared" si="37"/>
        <v/>
      </c>
      <c r="AB145" s="104" t="str">
        <f t="shared" si="41"/>
        <v/>
      </c>
      <c r="AC145" s="104" t="str">
        <f t="shared" si="41"/>
        <v/>
      </c>
      <c r="AD145" s="104" t="str">
        <f t="shared" si="42"/>
        <v/>
      </c>
      <c r="AE145" s="104" t="str">
        <f t="shared" si="42"/>
        <v/>
      </c>
      <c r="AF145" s="104" t="str">
        <f t="shared" si="42"/>
        <v/>
      </c>
      <c r="AG145" s="104" t="str">
        <f t="shared" si="42"/>
        <v/>
      </c>
      <c r="AH145" s="104" t="str">
        <f t="shared" si="43"/>
        <v/>
      </c>
      <c r="AI145" s="104"/>
      <c r="AJ145" s="104">
        <f t="shared" si="44"/>
        <v>1.5314086081609838E-2</v>
      </c>
      <c r="AK145" s="104">
        <f t="shared" si="45"/>
        <v>1.5314086081609838E-2</v>
      </c>
      <c r="AL145" s="104" t="str">
        <f t="shared" si="45"/>
        <v/>
      </c>
      <c r="AM145" s="104" t="str">
        <f t="shared" si="45"/>
        <v/>
      </c>
      <c r="AN145" s="104" t="str">
        <f t="shared" si="45"/>
        <v/>
      </c>
      <c r="AO145" s="104" t="str">
        <f t="shared" si="46"/>
        <v/>
      </c>
      <c r="AP145" s="104" t="str">
        <f t="shared" si="46"/>
        <v/>
      </c>
      <c r="AQ145" s="104" t="str">
        <f t="shared" si="46"/>
        <v/>
      </c>
      <c r="AR145" s="104" t="str">
        <f t="shared" si="46"/>
        <v/>
      </c>
      <c r="AS145" s="104" t="str">
        <f t="shared" si="47"/>
        <v/>
      </c>
      <c r="AT145" s="104" t="str">
        <f t="shared" si="47"/>
        <v/>
      </c>
      <c r="AU145" s="104"/>
      <c r="AV145" s="105"/>
      <c r="AW145" s="105"/>
      <c r="AX145" s="105"/>
      <c r="AY145" s="105"/>
      <c r="AZ145" s="105"/>
      <c r="BA145" s="106"/>
      <c r="BB145" s="104"/>
      <c r="BC145" s="105"/>
      <c r="BD145" s="104"/>
      <c r="BE145" s="107"/>
      <c r="BF145" s="105"/>
      <c r="BG145" s="105"/>
      <c r="BH145" s="105"/>
      <c r="BI145" s="105"/>
      <c r="BJ145" s="67">
        <v>298</v>
      </c>
      <c r="BK145" s="108">
        <v>968.37900000000002</v>
      </c>
      <c r="BL145" s="109">
        <v>42.775917329999999</v>
      </c>
      <c r="BM145" s="109">
        <v>-82.037420679999997</v>
      </c>
      <c r="BN145" s="110" t="s">
        <v>7195</v>
      </c>
      <c r="BO145" s="106">
        <v>273.10000000000002</v>
      </c>
      <c r="BP145" s="105" t="s">
        <v>3290</v>
      </c>
      <c r="BQ145" s="105" t="s">
        <v>5859</v>
      </c>
      <c r="BR145" s="110"/>
      <c r="BS145" s="110">
        <v>10</v>
      </c>
      <c r="BT145" s="111" t="s">
        <v>7357</v>
      </c>
      <c r="BU145" s="110">
        <v>9</v>
      </c>
      <c r="BV145" s="110">
        <v>10</v>
      </c>
      <c r="BW145" s="105" t="s">
        <v>7784</v>
      </c>
      <c r="BX145" s="104">
        <v>5.56</v>
      </c>
      <c r="BY145" s="105"/>
      <c r="BZ145" s="106">
        <f t="shared" si="38"/>
        <v>2.7</v>
      </c>
      <c r="CA145" s="104" t="str">
        <f t="shared" si="39"/>
        <v>Matched</v>
      </c>
      <c r="CB145" s="104">
        <f t="shared" si="40"/>
        <v>1.5314086081609838E-2</v>
      </c>
      <c r="CC145" s="105"/>
      <c r="CD145" s="105"/>
      <c r="CE145" s="105"/>
      <c r="CF145" s="105"/>
    </row>
    <row r="146" spans="1:84" hidden="1" x14ac:dyDescent="0.35">
      <c r="A146" s="67">
        <v>299</v>
      </c>
      <c r="B146" s="67">
        <v>968.71100000000001</v>
      </c>
      <c r="C146" s="67" t="s">
        <v>7360</v>
      </c>
      <c r="D146" s="67" t="s">
        <v>3290</v>
      </c>
      <c r="E146" s="67" t="s">
        <v>5677</v>
      </c>
      <c r="F146" s="102">
        <v>12</v>
      </c>
      <c r="G146" s="102">
        <v>9</v>
      </c>
      <c r="H146" s="102">
        <v>8</v>
      </c>
      <c r="I146" s="102"/>
      <c r="J146" s="67"/>
      <c r="K146" s="67" t="s">
        <v>5678</v>
      </c>
      <c r="L146" s="67" t="s">
        <v>3924</v>
      </c>
      <c r="M146" s="67" t="s">
        <v>3293</v>
      </c>
      <c r="N146" s="67"/>
      <c r="O146" s="67"/>
      <c r="P146" s="67">
        <v>12.26</v>
      </c>
      <c r="Q146" s="67">
        <v>12.26</v>
      </c>
      <c r="R146" s="103">
        <v>2.5999999999999999E-2</v>
      </c>
      <c r="S146" s="103">
        <v>4.5999999999999999E-2</v>
      </c>
      <c r="T146" s="67">
        <v>0.71699999999999997</v>
      </c>
      <c r="U146" s="67">
        <v>5.56</v>
      </c>
      <c r="V146" s="104" t="b">
        <f t="shared" si="35"/>
        <v>1</v>
      </c>
      <c r="W146" s="104" t="s">
        <v>16</v>
      </c>
      <c r="X146" s="104">
        <f t="shared" si="27"/>
        <v>4.5999999999999996</v>
      </c>
      <c r="Y146" s="104">
        <f t="shared" si="36"/>
        <v>4.5999999999999996</v>
      </c>
      <c r="Z146" s="104" t="str">
        <f t="shared" si="37"/>
        <v/>
      </c>
      <c r="AA146" s="104" t="str">
        <f t="shared" si="37"/>
        <v/>
      </c>
      <c r="AB146" s="104" t="str">
        <f t="shared" si="41"/>
        <v/>
      </c>
      <c r="AC146" s="104" t="str">
        <f t="shared" si="41"/>
        <v/>
      </c>
      <c r="AD146" s="104" t="str">
        <f t="shared" si="42"/>
        <v/>
      </c>
      <c r="AE146" s="104" t="str">
        <f t="shared" si="42"/>
        <v/>
      </c>
      <c r="AF146" s="104" t="str">
        <f t="shared" si="42"/>
        <v/>
      </c>
      <c r="AG146" s="104" t="str">
        <f t="shared" si="42"/>
        <v/>
      </c>
      <c r="AH146" s="104" t="str">
        <f t="shared" si="43"/>
        <v/>
      </c>
      <c r="AI146" s="104"/>
      <c r="AJ146" s="104">
        <f t="shared" si="44"/>
        <v>2.6090665176076017E-2</v>
      </c>
      <c r="AK146" s="104">
        <f t="shared" si="45"/>
        <v>2.6090665176076017E-2</v>
      </c>
      <c r="AL146" s="104" t="str">
        <f t="shared" si="45"/>
        <v/>
      </c>
      <c r="AM146" s="104" t="str">
        <f t="shared" si="45"/>
        <v/>
      </c>
      <c r="AN146" s="104" t="str">
        <f t="shared" si="45"/>
        <v/>
      </c>
      <c r="AO146" s="104" t="str">
        <f t="shared" si="46"/>
        <v/>
      </c>
      <c r="AP146" s="104" t="str">
        <f t="shared" si="46"/>
        <v/>
      </c>
      <c r="AQ146" s="104" t="str">
        <f t="shared" si="46"/>
        <v/>
      </c>
      <c r="AR146" s="104" t="str">
        <f t="shared" si="46"/>
        <v/>
      </c>
      <c r="AS146" s="104" t="str">
        <f t="shared" si="47"/>
        <v/>
      </c>
      <c r="AT146" s="104" t="str">
        <f t="shared" si="47"/>
        <v/>
      </c>
      <c r="AU146" s="104"/>
      <c r="AV146" s="105"/>
      <c r="AW146" s="105"/>
      <c r="AX146" s="105"/>
      <c r="AY146" s="105"/>
      <c r="AZ146" s="105"/>
      <c r="BA146" s="106"/>
      <c r="BB146" s="104"/>
      <c r="BC146" s="105"/>
      <c r="BD146" s="104"/>
      <c r="BE146" s="107"/>
      <c r="BF146" s="105"/>
      <c r="BG146" s="105"/>
      <c r="BH146" s="105"/>
      <c r="BI146" s="105"/>
      <c r="BJ146" s="67">
        <v>299</v>
      </c>
      <c r="BK146" s="108">
        <v>968.71100000000001</v>
      </c>
      <c r="BL146" s="109">
        <v>42.77591434</v>
      </c>
      <c r="BM146" s="109">
        <v>-82.037420780000005</v>
      </c>
      <c r="BN146" s="110" t="s">
        <v>7195</v>
      </c>
      <c r="BO146" s="106">
        <v>273.10000000000002</v>
      </c>
      <c r="BP146" s="105" t="s">
        <v>3290</v>
      </c>
      <c r="BQ146" s="105" t="s">
        <v>5678</v>
      </c>
      <c r="BR146" s="110"/>
      <c r="BS146" s="110">
        <v>12</v>
      </c>
      <c r="BT146" s="111" t="s">
        <v>7357</v>
      </c>
      <c r="BU146" s="110">
        <v>9</v>
      </c>
      <c r="BV146" s="110">
        <v>8</v>
      </c>
      <c r="BW146" s="105" t="s">
        <v>7784</v>
      </c>
      <c r="BX146" s="104">
        <v>5.56</v>
      </c>
      <c r="BY146" s="105"/>
      <c r="BZ146" s="106">
        <f t="shared" si="38"/>
        <v>4.5999999999999996</v>
      </c>
      <c r="CA146" s="104" t="str">
        <f t="shared" si="39"/>
        <v>Matched</v>
      </c>
      <c r="CB146" s="104">
        <f t="shared" si="40"/>
        <v>2.6090665176076017E-2</v>
      </c>
      <c r="CC146" s="105"/>
      <c r="CD146" s="105"/>
      <c r="CE146" s="105"/>
      <c r="CF146" s="105"/>
    </row>
    <row r="147" spans="1:84" hidden="1" x14ac:dyDescent="0.35">
      <c r="A147" s="67">
        <v>300</v>
      </c>
      <c r="B147" s="67">
        <v>968.86699999999996</v>
      </c>
      <c r="C147" s="67" t="s">
        <v>7360</v>
      </c>
      <c r="D147" s="67" t="s">
        <v>3290</v>
      </c>
      <c r="E147" s="67" t="s">
        <v>5677</v>
      </c>
      <c r="F147" s="102">
        <v>11</v>
      </c>
      <c r="G147" s="102">
        <v>7</v>
      </c>
      <c r="H147" s="102">
        <v>8</v>
      </c>
      <c r="I147" s="102"/>
      <c r="J147" s="67"/>
      <c r="K147" s="67" t="s">
        <v>5678</v>
      </c>
      <c r="L147" s="67" t="s">
        <v>3925</v>
      </c>
      <c r="M147" s="67" t="s">
        <v>3293</v>
      </c>
      <c r="N147" s="67"/>
      <c r="O147" s="67"/>
      <c r="P147" s="67">
        <v>11.08</v>
      </c>
      <c r="Q147" s="67">
        <v>11.08</v>
      </c>
      <c r="R147" s="103">
        <v>1.4999999999999999E-2</v>
      </c>
      <c r="S147" s="103">
        <v>2.8000000000000001E-2</v>
      </c>
      <c r="T147" s="67">
        <v>0.67300000000000004</v>
      </c>
      <c r="U147" s="67">
        <v>5.56</v>
      </c>
      <c r="V147" s="104" t="b">
        <f t="shared" si="35"/>
        <v>1</v>
      </c>
      <c r="W147" s="104" t="s">
        <v>16</v>
      </c>
      <c r="X147" s="104">
        <f t="shared" si="27"/>
        <v>2.8000000000000003</v>
      </c>
      <c r="Y147" s="104">
        <f t="shared" si="36"/>
        <v>2.8000000000000003</v>
      </c>
      <c r="Z147" s="104" t="str">
        <f t="shared" si="37"/>
        <v/>
      </c>
      <c r="AA147" s="104" t="str">
        <f t="shared" si="37"/>
        <v/>
      </c>
      <c r="AB147" s="104" t="str">
        <f t="shared" si="41"/>
        <v/>
      </c>
      <c r="AC147" s="104" t="str">
        <f t="shared" si="41"/>
        <v/>
      </c>
      <c r="AD147" s="104" t="str">
        <f t="shared" si="42"/>
        <v/>
      </c>
      <c r="AE147" s="104" t="str">
        <f t="shared" si="42"/>
        <v/>
      </c>
      <c r="AF147" s="104" t="str">
        <f t="shared" si="42"/>
        <v/>
      </c>
      <c r="AG147" s="104" t="str">
        <f t="shared" si="42"/>
        <v/>
      </c>
      <c r="AH147" s="104" t="str">
        <f t="shared" si="43"/>
        <v/>
      </c>
      <c r="AI147" s="104"/>
      <c r="AJ147" s="104">
        <f t="shared" si="44"/>
        <v>1.5881274455002797E-2</v>
      </c>
      <c r="AK147" s="104">
        <f t="shared" si="45"/>
        <v>1.5881274455002797E-2</v>
      </c>
      <c r="AL147" s="104" t="str">
        <f t="shared" si="45"/>
        <v/>
      </c>
      <c r="AM147" s="104" t="str">
        <f t="shared" si="45"/>
        <v/>
      </c>
      <c r="AN147" s="104" t="str">
        <f t="shared" si="45"/>
        <v/>
      </c>
      <c r="AO147" s="104" t="str">
        <f t="shared" si="46"/>
        <v/>
      </c>
      <c r="AP147" s="104" t="str">
        <f t="shared" si="46"/>
        <v/>
      </c>
      <c r="AQ147" s="104" t="str">
        <f t="shared" si="46"/>
        <v/>
      </c>
      <c r="AR147" s="104" t="str">
        <f t="shared" si="46"/>
        <v/>
      </c>
      <c r="AS147" s="104" t="str">
        <f t="shared" si="47"/>
        <v/>
      </c>
      <c r="AT147" s="104" t="str">
        <f t="shared" si="47"/>
        <v/>
      </c>
      <c r="AU147" s="104"/>
      <c r="AV147" s="105"/>
      <c r="AW147" s="105"/>
      <c r="AX147" s="105"/>
      <c r="AY147" s="105"/>
      <c r="AZ147" s="105"/>
      <c r="BA147" s="106"/>
      <c r="BB147" s="104"/>
      <c r="BC147" s="105"/>
      <c r="BD147" s="104"/>
      <c r="BE147" s="107"/>
      <c r="BF147" s="105"/>
      <c r="BG147" s="105"/>
      <c r="BH147" s="105"/>
      <c r="BI147" s="105"/>
      <c r="BJ147" s="67">
        <v>300</v>
      </c>
      <c r="BK147" s="108">
        <v>968.86699999999996</v>
      </c>
      <c r="BL147" s="109">
        <v>42.775912910000002</v>
      </c>
      <c r="BM147" s="109">
        <v>-82.037420830000002</v>
      </c>
      <c r="BN147" s="110" t="s">
        <v>7195</v>
      </c>
      <c r="BO147" s="106">
        <v>273.10000000000002</v>
      </c>
      <c r="BP147" s="105" t="s">
        <v>3290</v>
      </c>
      <c r="BQ147" s="105" t="s">
        <v>5678</v>
      </c>
      <c r="BR147" s="110"/>
      <c r="BS147" s="110">
        <v>11</v>
      </c>
      <c r="BT147" s="111" t="s">
        <v>7357</v>
      </c>
      <c r="BU147" s="110">
        <v>7</v>
      </c>
      <c r="BV147" s="110">
        <v>8</v>
      </c>
      <c r="BW147" s="105" t="s">
        <v>7784</v>
      </c>
      <c r="BX147" s="104">
        <v>5.56</v>
      </c>
      <c r="BY147" s="105"/>
      <c r="BZ147" s="106">
        <f t="shared" si="38"/>
        <v>2.8000000000000003</v>
      </c>
      <c r="CA147" s="104" t="str">
        <f t="shared" si="39"/>
        <v>Matched</v>
      </c>
      <c r="CB147" s="104">
        <f t="shared" si="40"/>
        <v>1.5881274455002797E-2</v>
      </c>
      <c r="CC147" s="105"/>
      <c r="CD147" s="105"/>
      <c r="CE147" s="105"/>
      <c r="CF147" s="105"/>
    </row>
    <row r="148" spans="1:84" hidden="1" x14ac:dyDescent="0.35">
      <c r="A148" s="67">
        <v>301</v>
      </c>
      <c r="B148" s="67">
        <v>970.97900000000004</v>
      </c>
      <c r="C148" s="67" t="s">
        <v>7501</v>
      </c>
      <c r="D148" s="67" t="s">
        <v>3290</v>
      </c>
      <c r="E148" s="67" t="s">
        <v>5677</v>
      </c>
      <c r="F148" s="102">
        <v>12</v>
      </c>
      <c r="G148" s="102">
        <v>9</v>
      </c>
      <c r="H148" s="102">
        <v>10</v>
      </c>
      <c r="I148" s="102"/>
      <c r="J148" s="67"/>
      <c r="K148" s="67" t="s">
        <v>5678</v>
      </c>
      <c r="L148" s="67" t="s">
        <v>3926</v>
      </c>
      <c r="M148" s="67" t="s">
        <v>3293</v>
      </c>
      <c r="N148" s="67"/>
      <c r="O148" s="67"/>
      <c r="P148" s="67">
        <v>12.14</v>
      </c>
      <c r="Q148" s="67">
        <v>12.14</v>
      </c>
      <c r="R148" s="103">
        <v>1.0999999999999999E-2</v>
      </c>
      <c r="S148" s="103">
        <v>0.02</v>
      </c>
      <c r="T148" s="67">
        <v>0.78500000000000003</v>
      </c>
      <c r="U148" s="67">
        <v>5.56</v>
      </c>
      <c r="V148" s="104" t="b">
        <f t="shared" si="35"/>
        <v>1</v>
      </c>
      <c r="W148" s="104" t="s">
        <v>16</v>
      </c>
      <c r="X148" s="104">
        <f t="shared" si="27"/>
        <v>2</v>
      </c>
      <c r="Y148" s="104">
        <f t="shared" si="36"/>
        <v>2</v>
      </c>
      <c r="Z148" s="104" t="str">
        <f t="shared" si="37"/>
        <v/>
      </c>
      <c r="AA148" s="104" t="str">
        <f t="shared" si="37"/>
        <v/>
      </c>
      <c r="AB148" s="104" t="str">
        <f t="shared" si="41"/>
        <v/>
      </c>
      <c r="AC148" s="104" t="str">
        <f t="shared" si="41"/>
        <v/>
      </c>
      <c r="AD148" s="104" t="str">
        <f t="shared" si="42"/>
        <v/>
      </c>
      <c r="AE148" s="104" t="str">
        <f t="shared" si="42"/>
        <v/>
      </c>
      <c r="AF148" s="104" t="str">
        <f t="shared" si="42"/>
        <v/>
      </c>
      <c r="AG148" s="104" t="str">
        <f t="shared" si="42"/>
        <v/>
      </c>
      <c r="AH148" s="104" t="str">
        <f t="shared" si="43"/>
        <v/>
      </c>
      <c r="AI148" s="104"/>
      <c r="AJ148" s="104">
        <f t="shared" si="44"/>
        <v>1.1343767467859138E-2</v>
      </c>
      <c r="AK148" s="104">
        <f t="shared" si="45"/>
        <v>1.1343767467859138E-2</v>
      </c>
      <c r="AL148" s="104" t="str">
        <f t="shared" si="45"/>
        <v/>
      </c>
      <c r="AM148" s="104" t="str">
        <f t="shared" si="45"/>
        <v/>
      </c>
      <c r="AN148" s="104" t="str">
        <f t="shared" si="45"/>
        <v/>
      </c>
      <c r="AO148" s="104" t="str">
        <f t="shared" si="46"/>
        <v/>
      </c>
      <c r="AP148" s="104" t="str">
        <f t="shared" si="46"/>
        <v/>
      </c>
      <c r="AQ148" s="104" t="str">
        <f t="shared" si="46"/>
        <v/>
      </c>
      <c r="AR148" s="104" t="str">
        <f t="shared" si="46"/>
        <v/>
      </c>
      <c r="AS148" s="104" t="str">
        <f t="shared" si="47"/>
        <v/>
      </c>
      <c r="AT148" s="104" t="str">
        <f t="shared" si="47"/>
        <v/>
      </c>
      <c r="AU148" s="104"/>
      <c r="AV148" s="105"/>
      <c r="AW148" s="105"/>
      <c r="AX148" s="105"/>
      <c r="AY148" s="105"/>
      <c r="AZ148" s="105"/>
      <c r="BA148" s="106"/>
      <c r="BB148" s="104"/>
      <c r="BC148" s="105"/>
      <c r="BD148" s="104"/>
      <c r="BE148" s="107"/>
      <c r="BF148" s="105"/>
      <c r="BG148" s="105"/>
      <c r="BH148" s="105"/>
      <c r="BI148" s="105"/>
      <c r="BJ148" s="67">
        <v>301</v>
      </c>
      <c r="BK148" s="108">
        <v>970.97900000000004</v>
      </c>
      <c r="BL148" s="109">
        <v>42.775893840000002</v>
      </c>
      <c r="BM148" s="109">
        <v>-82.037421449999997</v>
      </c>
      <c r="BN148" s="110" t="s">
        <v>7195</v>
      </c>
      <c r="BO148" s="106">
        <v>273.10000000000002</v>
      </c>
      <c r="BP148" s="105" t="s">
        <v>3290</v>
      </c>
      <c r="BQ148" s="105" t="s">
        <v>5678</v>
      </c>
      <c r="BR148" s="110"/>
      <c r="BS148" s="110">
        <v>12</v>
      </c>
      <c r="BT148" s="111" t="s">
        <v>7570</v>
      </c>
      <c r="BU148" s="110">
        <v>9</v>
      </c>
      <c r="BV148" s="110">
        <v>10</v>
      </c>
      <c r="BW148" s="105" t="s">
        <v>7784</v>
      </c>
      <c r="BX148" s="104">
        <v>5.56</v>
      </c>
      <c r="BY148" s="105"/>
      <c r="BZ148" s="106">
        <f t="shared" si="38"/>
        <v>2</v>
      </c>
      <c r="CA148" s="104" t="str">
        <f t="shared" si="39"/>
        <v>Matched</v>
      </c>
      <c r="CB148" s="104">
        <f t="shared" si="40"/>
        <v>1.1343767467859138E-2</v>
      </c>
      <c r="CC148" s="105"/>
      <c r="CD148" s="105"/>
      <c r="CE148" s="105"/>
      <c r="CF148" s="105"/>
    </row>
    <row r="149" spans="1:84" hidden="1" x14ac:dyDescent="0.35">
      <c r="A149" s="67">
        <v>302</v>
      </c>
      <c r="B149" s="67">
        <v>971.27099999999996</v>
      </c>
      <c r="C149" s="67" t="s">
        <v>7360</v>
      </c>
      <c r="D149" s="67" t="s">
        <v>3290</v>
      </c>
      <c r="E149" s="67" t="s">
        <v>5677</v>
      </c>
      <c r="F149" s="102">
        <v>10</v>
      </c>
      <c r="G149" s="102">
        <v>7</v>
      </c>
      <c r="H149" s="102">
        <v>8</v>
      </c>
      <c r="I149" s="102"/>
      <c r="J149" s="67"/>
      <c r="K149" s="67" t="s">
        <v>5678</v>
      </c>
      <c r="L149" s="67" t="s">
        <v>3927</v>
      </c>
      <c r="M149" s="67" t="s">
        <v>3293</v>
      </c>
      <c r="N149" s="67"/>
      <c r="O149" s="67"/>
      <c r="P149" s="67">
        <v>10.41</v>
      </c>
      <c r="Q149" s="67">
        <v>10.41</v>
      </c>
      <c r="R149" s="103">
        <v>1.7000000000000001E-2</v>
      </c>
      <c r="S149" s="103">
        <v>0.03</v>
      </c>
      <c r="T149" s="67">
        <v>0.75</v>
      </c>
      <c r="U149" s="67">
        <v>5.56</v>
      </c>
      <c r="V149" s="104" t="b">
        <f t="shared" si="35"/>
        <v>1</v>
      </c>
      <c r="W149" s="104" t="s">
        <v>16</v>
      </c>
      <c r="X149" s="104">
        <f t="shared" si="27"/>
        <v>3</v>
      </c>
      <c r="Y149" s="104">
        <f t="shared" si="36"/>
        <v>3</v>
      </c>
      <c r="Z149" s="104" t="str">
        <f t="shared" si="37"/>
        <v/>
      </c>
      <c r="AA149" s="104" t="str">
        <f t="shared" si="37"/>
        <v/>
      </c>
      <c r="AB149" s="104" t="str">
        <f t="shared" si="41"/>
        <v/>
      </c>
      <c r="AC149" s="104" t="str">
        <f t="shared" si="41"/>
        <v/>
      </c>
      <c r="AD149" s="104" t="str">
        <f t="shared" si="42"/>
        <v/>
      </c>
      <c r="AE149" s="104" t="str">
        <f t="shared" si="42"/>
        <v/>
      </c>
      <c r="AF149" s="104" t="str">
        <f t="shared" si="42"/>
        <v/>
      </c>
      <c r="AG149" s="104" t="str">
        <f t="shared" si="42"/>
        <v/>
      </c>
      <c r="AH149" s="104" t="str">
        <f t="shared" si="43"/>
        <v/>
      </c>
      <c r="AI149" s="104"/>
      <c r="AJ149" s="104">
        <f t="shared" si="44"/>
        <v>1.7015651201788707E-2</v>
      </c>
      <c r="AK149" s="104">
        <f t="shared" si="45"/>
        <v>1.7015651201788707E-2</v>
      </c>
      <c r="AL149" s="104" t="str">
        <f t="shared" si="45"/>
        <v/>
      </c>
      <c r="AM149" s="104" t="str">
        <f t="shared" si="45"/>
        <v/>
      </c>
      <c r="AN149" s="104" t="str">
        <f t="shared" si="45"/>
        <v/>
      </c>
      <c r="AO149" s="104" t="str">
        <f t="shared" si="46"/>
        <v/>
      </c>
      <c r="AP149" s="104" t="str">
        <f t="shared" si="46"/>
        <v/>
      </c>
      <c r="AQ149" s="104" t="str">
        <f t="shared" si="46"/>
        <v/>
      </c>
      <c r="AR149" s="104" t="str">
        <f t="shared" si="46"/>
        <v/>
      </c>
      <c r="AS149" s="104" t="str">
        <f t="shared" si="47"/>
        <v/>
      </c>
      <c r="AT149" s="104" t="str">
        <f t="shared" si="47"/>
        <v/>
      </c>
      <c r="AU149" s="104"/>
      <c r="AV149" s="105"/>
      <c r="AW149" s="105"/>
      <c r="AX149" s="105"/>
      <c r="AY149" s="105"/>
      <c r="AZ149" s="105"/>
      <c r="BA149" s="106"/>
      <c r="BB149" s="104"/>
      <c r="BC149" s="105"/>
      <c r="BD149" s="104"/>
      <c r="BE149" s="107"/>
      <c r="BF149" s="105"/>
      <c r="BG149" s="105"/>
      <c r="BH149" s="105"/>
      <c r="BI149" s="105"/>
      <c r="BJ149" s="67">
        <v>302</v>
      </c>
      <c r="BK149" s="108">
        <v>971.27099999999996</v>
      </c>
      <c r="BL149" s="109">
        <v>42.775891190000003</v>
      </c>
      <c r="BM149" s="109">
        <v>-82.037421539999997</v>
      </c>
      <c r="BN149" s="110" t="s">
        <v>7195</v>
      </c>
      <c r="BO149" s="106">
        <v>273.10000000000002</v>
      </c>
      <c r="BP149" s="105" t="s">
        <v>3290</v>
      </c>
      <c r="BQ149" s="105" t="s">
        <v>5678</v>
      </c>
      <c r="BR149" s="110"/>
      <c r="BS149" s="110">
        <v>10</v>
      </c>
      <c r="BT149" s="111" t="s">
        <v>7357</v>
      </c>
      <c r="BU149" s="110">
        <v>7</v>
      </c>
      <c r="BV149" s="110">
        <v>8</v>
      </c>
      <c r="BW149" s="105" t="s">
        <v>7784</v>
      </c>
      <c r="BX149" s="104">
        <v>5.56</v>
      </c>
      <c r="BY149" s="105"/>
      <c r="BZ149" s="106">
        <f t="shared" si="38"/>
        <v>3</v>
      </c>
      <c r="CA149" s="104" t="str">
        <f t="shared" si="39"/>
        <v>Matched</v>
      </c>
      <c r="CB149" s="104">
        <f t="shared" si="40"/>
        <v>1.7015651201788707E-2</v>
      </c>
      <c r="CC149" s="105"/>
      <c r="CD149" s="105"/>
      <c r="CE149" s="105"/>
      <c r="CF149" s="105"/>
    </row>
    <row r="150" spans="1:84" hidden="1" x14ac:dyDescent="0.35">
      <c r="A150" s="67">
        <v>303</v>
      </c>
      <c r="B150" s="67">
        <v>971.36900000000003</v>
      </c>
      <c r="C150" s="67" t="s">
        <v>7357</v>
      </c>
      <c r="D150" s="67" t="s">
        <v>3290</v>
      </c>
      <c r="E150" s="67" t="s">
        <v>5677</v>
      </c>
      <c r="F150" s="102">
        <v>11</v>
      </c>
      <c r="G150" s="102">
        <v>14</v>
      </c>
      <c r="H150" s="102">
        <v>9</v>
      </c>
      <c r="I150" s="102"/>
      <c r="J150" s="67"/>
      <c r="K150" s="67" t="s">
        <v>5678</v>
      </c>
      <c r="L150" s="67" t="s">
        <v>3928</v>
      </c>
      <c r="M150" s="67" t="s">
        <v>3293</v>
      </c>
      <c r="N150" s="67"/>
      <c r="O150" s="67"/>
      <c r="P150" s="67">
        <v>11.48</v>
      </c>
      <c r="Q150" s="67">
        <v>11.48</v>
      </c>
      <c r="R150" s="103">
        <v>4.0000000000000001E-3</v>
      </c>
      <c r="S150" s="103">
        <v>8.9999999999999993E-3</v>
      </c>
      <c r="T150" s="67">
        <v>0.76100000000000001</v>
      </c>
      <c r="U150" s="67">
        <v>5.56</v>
      </c>
      <c r="V150" s="104" t="b">
        <f t="shared" si="35"/>
        <v>1</v>
      </c>
      <c r="W150" s="104" t="s">
        <v>16</v>
      </c>
      <c r="X150" s="104">
        <f t="shared" si="27"/>
        <v>0.89999999999999991</v>
      </c>
      <c r="Y150" s="104">
        <f t="shared" si="36"/>
        <v>0.89999999999999991</v>
      </c>
      <c r="Z150" s="104" t="str">
        <f t="shared" si="37"/>
        <v/>
      </c>
      <c r="AA150" s="104" t="str">
        <f t="shared" si="37"/>
        <v/>
      </c>
      <c r="AB150" s="104" t="str">
        <f t="shared" si="41"/>
        <v/>
      </c>
      <c r="AC150" s="104" t="str">
        <f t="shared" si="41"/>
        <v/>
      </c>
      <c r="AD150" s="104" t="str">
        <f t="shared" si="42"/>
        <v/>
      </c>
      <c r="AE150" s="104" t="str">
        <f t="shared" si="42"/>
        <v/>
      </c>
      <c r="AF150" s="104" t="str">
        <f t="shared" si="42"/>
        <v/>
      </c>
      <c r="AG150" s="104" t="str">
        <f t="shared" si="42"/>
        <v/>
      </c>
      <c r="AH150" s="104" t="str">
        <f t="shared" si="43"/>
        <v/>
      </c>
      <c r="AI150" s="104"/>
      <c r="AJ150" s="104">
        <f t="shared" si="44"/>
        <v>5.1046953605366121E-3</v>
      </c>
      <c r="AK150" s="104">
        <f t="shared" si="45"/>
        <v>5.1046953605366121E-3</v>
      </c>
      <c r="AL150" s="104" t="str">
        <f t="shared" si="45"/>
        <v/>
      </c>
      <c r="AM150" s="104" t="str">
        <f t="shared" si="45"/>
        <v/>
      </c>
      <c r="AN150" s="104" t="str">
        <f t="shared" si="45"/>
        <v/>
      </c>
      <c r="AO150" s="104" t="str">
        <f t="shared" si="46"/>
        <v/>
      </c>
      <c r="AP150" s="104" t="str">
        <f t="shared" si="46"/>
        <v/>
      </c>
      <c r="AQ150" s="104" t="str">
        <f t="shared" si="46"/>
        <v/>
      </c>
      <c r="AR150" s="104" t="str">
        <f t="shared" si="46"/>
        <v/>
      </c>
      <c r="AS150" s="104" t="str">
        <f t="shared" si="47"/>
        <v/>
      </c>
      <c r="AT150" s="104" t="str">
        <f t="shared" si="47"/>
        <v/>
      </c>
      <c r="AU150" s="104"/>
      <c r="AV150" s="105"/>
      <c r="AW150" s="105"/>
      <c r="AX150" s="105"/>
      <c r="AY150" s="105"/>
      <c r="AZ150" s="105"/>
      <c r="BA150" s="106"/>
      <c r="BB150" s="104"/>
      <c r="BC150" s="105"/>
      <c r="BD150" s="104"/>
      <c r="BE150" s="107"/>
      <c r="BF150" s="105"/>
      <c r="BG150" s="105"/>
      <c r="BH150" s="105"/>
      <c r="BI150" s="105"/>
      <c r="BJ150" s="67">
        <v>303</v>
      </c>
      <c r="BK150" s="108">
        <v>971.36900000000003</v>
      </c>
      <c r="BL150" s="109">
        <v>42.775890330000003</v>
      </c>
      <c r="BM150" s="109">
        <v>-82.037421570000006</v>
      </c>
      <c r="BN150" s="110" t="s">
        <v>7195</v>
      </c>
      <c r="BO150" s="106">
        <v>273.10000000000002</v>
      </c>
      <c r="BP150" s="105" t="s">
        <v>3290</v>
      </c>
      <c r="BQ150" s="105" t="s">
        <v>5678</v>
      </c>
      <c r="BR150" s="110"/>
      <c r="BS150" s="110">
        <v>11</v>
      </c>
      <c r="BT150" s="111" t="s">
        <v>7507</v>
      </c>
      <c r="BU150" s="110">
        <v>14</v>
      </c>
      <c r="BV150" s="110">
        <v>9</v>
      </c>
      <c r="BW150" s="105" t="s">
        <v>7784</v>
      </c>
      <c r="BX150" s="104">
        <v>5.56</v>
      </c>
      <c r="BY150" s="105"/>
      <c r="BZ150" s="106">
        <f t="shared" si="38"/>
        <v>0.89999999999999991</v>
      </c>
      <c r="CA150" s="104" t="str">
        <f t="shared" si="39"/>
        <v>Matched</v>
      </c>
      <c r="CB150" s="104">
        <f t="shared" si="40"/>
        <v>5.1046953605366121E-3</v>
      </c>
      <c r="CC150" s="105"/>
      <c r="CD150" s="105"/>
      <c r="CE150" s="105"/>
      <c r="CF150" s="105"/>
    </row>
    <row r="151" spans="1:84" hidden="1" x14ac:dyDescent="0.35">
      <c r="A151" s="67">
        <v>304</v>
      </c>
      <c r="B151" s="67">
        <v>972.53399999999999</v>
      </c>
      <c r="C151" s="67" t="s">
        <v>7360</v>
      </c>
      <c r="D151" s="67" t="s">
        <v>3290</v>
      </c>
      <c r="E151" s="67" t="s">
        <v>5677</v>
      </c>
      <c r="F151" s="102">
        <v>11</v>
      </c>
      <c r="G151" s="102">
        <v>8</v>
      </c>
      <c r="H151" s="102">
        <v>10</v>
      </c>
      <c r="I151" s="102"/>
      <c r="J151" s="67"/>
      <c r="K151" s="67" t="s">
        <v>5678</v>
      </c>
      <c r="L151" s="67" t="s">
        <v>3929</v>
      </c>
      <c r="M151" s="67" t="s">
        <v>3293</v>
      </c>
      <c r="N151" s="67"/>
      <c r="O151" s="67"/>
      <c r="P151" s="67">
        <v>10.71</v>
      </c>
      <c r="Q151" s="67">
        <v>10.71</v>
      </c>
      <c r="R151" s="103">
        <v>1.0999999999999999E-2</v>
      </c>
      <c r="S151" s="103">
        <v>2.4E-2</v>
      </c>
      <c r="T151" s="67">
        <v>0.71799999999999997</v>
      </c>
      <c r="U151" s="67">
        <v>5.56</v>
      </c>
      <c r="V151" s="104" t="b">
        <f t="shared" si="35"/>
        <v>1</v>
      </c>
      <c r="W151" s="104" t="s">
        <v>16</v>
      </c>
      <c r="X151" s="104">
        <f t="shared" si="27"/>
        <v>2.4</v>
      </c>
      <c r="Y151" s="104">
        <f t="shared" si="36"/>
        <v>2.4</v>
      </c>
      <c r="Z151" s="104" t="str">
        <f t="shared" si="37"/>
        <v/>
      </c>
      <c r="AA151" s="104" t="str">
        <f t="shared" si="37"/>
        <v/>
      </c>
      <c r="AB151" s="104" t="str">
        <f t="shared" si="41"/>
        <v/>
      </c>
      <c r="AC151" s="104" t="str">
        <f t="shared" si="41"/>
        <v/>
      </c>
      <c r="AD151" s="104" t="str">
        <f t="shared" si="42"/>
        <v/>
      </c>
      <c r="AE151" s="104" t="str">
        <f t="shared" si="42"/>
        <v/>
      </c>
      <c r="AF151" s="104" t="str">
        <f t="shared" si="42"/>
        <v/>
      </c>
      <c r="AG151" s="104" t="str">
        <f t="shared" si="42"/>
        <v/>
      </c>
      <c r="AH151" s="104" t="str">
        <f t="shared" si="43"/>
        <v/>
      </c>
      <c r="AI151" s="104"/>
      <c r="AJ151" s="104">
        <f t="shared" si="44"/>
        <v>1.3612520961430967E-2</v>
      </c>
      <c r="AK151" s="104">
        <f t="shared" si="45"/>
        <v>1.3612520961430967E-2</v>
      </c>
      <c r="AL151" s="104" t="str">
        <f t="shared" si="45"/>
        <v/>
      </c>
      <c r="AM151" s="104" t="str">
        <f t="shared" si="45"/>
        <v/>
      </c>
      <c r="AN151" s="104" t="str">
        <f t="shared" si="45"/>
        <v/>
      </c>
      <c r="AO151" s="104" t="str">
        <f t="shared" si="46"/>
        <v/>
      </c>
      <c r="AP151" s="104" t="str">
        <f t="shared" si="46"/>
        <v/>
      </c>
      <c r="AQ151" s="104" t="str">
        <f t="shared" si="46"/>
        <v/>
      </c>
      <c r="AR151" s="104" t="str">
        <f t="shared" si="46"/>
        <v/>
      </c>
      <c r="AS151" s="104" t="str">
        <f t="shared" si="47"/>
        <v/>
      </c>
      <c r="AT151" s="104" t="str">
        <f t="shared" si="47"/>
        <v/>
      </c>
      <c r="AU151" s="104"/>
      <c r="AV151" s="105"/>
      <c r="AW151" s="105"/>
      <c r="AX151" s="105"/>
      <c r="AY151" s="105"/>
      <c r="AZ151" s="105"/>
      <c r="BA151" s="106"/>
      <c r="BB151" s="104"/>
      <c r="BC151" s="105"/>
      <c r="BD151" s="104"/>
      <c r="BE151" s="107"/>
      <c r="BF151" s="105"/>
      <c r="BG151" s="105"/>
      <c r="BH151" s="105"/>
      <c r="BI151" s="105"/>
      <c r="BJ151" s="67">
        <v>304</v>
      </c>
      <c r="BK151" s="108">
        <v>972.53399999999999</v>
      </c>
      <c r="BL151" s="109">
        <v>42.775879789999998</v>
      </c>
      <c r="BM151" s="109">
        <v>-82.037421910000006</v>
      </c>
      <c r="BN151" s="110" t="s">
        <v>7195</v>
      </c>
      <c r="BO151" s="106">
        <v>273.10000000000002</v>
      </c>
      <c r="BP151" s="105" t="s">
        <v>3290</v>
      </c>
      <c r="BQ151" s="105" t="s">
        <v>5678</v>
      </c>
      <c r="BR151" s="110"/>
      <c r="BS151" s="110">
        <v>11</v>
      </c>
      <c r="BT151" s="111" t="s">
        <v>7499</v>
      </c>
      <c r="BU151" s="110">
        <v>8</v>
      </c>
      <c r="BV151" s="110">
        <v>10</v>
      </c>
      <c r="BW151" s="105" t="s">
        <v>7784</v>
      </c>
      <c r="BX151" s="104">
        <v>5.56</v>
      </c>
      <c r="BY151" s="105"/>
      <c r="BZ151" s="106">
        <f t="shared" si="38"/>
        <v>2.4</v>
      </c>
      <c r="CA151" s="104" t="str">
        <f t="shared" si="39"/>
        <v>Matched</v>
      </c>
      <c r="CB151" s="104">
        <f t="shared" si="40"/>
        <v>1.3612520961430967E-2</v>
      </c>
      <c r="CC151" s="105"/>
      <c r="CD151" s="105"/>
      <c r="CE151" s="105"/>
      <c r="CF151" s="105"/>
    </row>
    <row r="152" spans="1:84" hidden="1" x14ac:dyDescent="0.35">
      <c r="A152" s="67">
        <v>305</v>
      </c>
      <c r="B152" s="67">
        <v>972.67899999999997</v>
      </c>
      <c r="C152" s="67" t="s">
        <v>7502</v>
      </c>
      <c r="D152" s="67" t="s">
        <v>3290</v>
      </c>
      <c r="E152" s="67" t="s">
        <v>5677</v>
      </c>
      <c r="F152" s="102">
        <v>11</v>
      </c>
      <c r="G152" s="102">
        <v>7</v>
      </c>
      <c r="H152" s="102">
        <v>7</v>
      </c>
      <c r="I152" s="102"/>
      <c r="J152" s="67"/>
      <c r="K152" s="67" t="s">
        <v>5678</v>
      </c>
      <c r="L152" s="67" t="s">
        <v>3930</v>
      </c>
      <c r="M152" s="67" t="s">
        <v>3293</v>
      </c>
      <c r="N152" s="67"/>
      <c r="O152" s="67"/>
      <c r="P152" s="67">
        <v>10.54</v>
      </c>
      <c r="Q152" s="67">
        <v>10.54</v>
      </c>
      <c r="R152" s="103">
        <v>1.4E-2</v>
      </c>
      <c r="S152" s="103">
        <v>0.03</v>
      </c>
      <c r="T152" s="67">
        <v>0.64</v>
      </c>
      <c r="U152" s="67">
        <v>5.56</v>
      </c>
      <c r="V152" s="104" t="b">
        <f t="shared" si="35"/>
        <v>1</v>
      </c>
      <c r="W152" s="104" t="s">
        <v>16</v>
      </c>
      <c r="X152" s="104">
        <f t="shared" si="27"/>
        <v>3</v>
      </c>
      <c r="Y152" s="104">
        <f t="shared" si="36"/>
        <v>3</v>
      </c>
      <c r="Z152" s="104" t="str">
        <f t="shared" si="37"/>
        <v/>
      </c>
      <c r="AA152" s="104" t="str">
        <f t="shared" si="37"/>
        <v/>
      </c>
      <c r="AB152" s="104" t="str">
        <f t="shared" si="41"/>
        <v/>
      </c>
      <c r="AC152" s="104" t="str">
        <f t="shared" si="41"/>
        <v/>
      </c>
      <c r="AD152" s="104" t="str">
        <f t="shared" si="42"/>
        <v/>
      </c>
      <c r="AE152" s="104" t="str">
        <f t="shared" si="42"/>
        <v/>
      </c>
      <c r="AF152" s="104" t="str">
        <f t="shared" si="42"/>
        <v/>
      </c>
      <c r="AG152" s="104" t="str">
        <f t="shared" si="42"/>
        <v/>
      </c>
      <c r="AH152" s="104" t="str">
        <f t="shared" si="43"/>
        <v/>
      </c>
      <c r="AI152" s="104"/>
      <c r="AJ152" s="104">
        <f t="shared" si="44"/>
        <v>1.7015651201788707E-2</v>
      </c>
      <c r="AK152" s="104">
        <f t="shared" si="45"/>
        <v>1.7015651201788707E-2</v>
      </c>
      <c r="AL152" s="104" t="str">
        <f t="shared" si="45"/>
        <v/>
      </c>
      <c r="AM152" s="104" t="str">
        <f t="shared" si="45"/>
        <v/>
      </c>
      <c r="AN152" s="104" t="str">
        <f t="shared" si="45"/>
        <v/>
      </c>
      <c r="AO152" s="104" t="str">
        <f t="shared" si="46"/>
        <v/>
      </c>
      <c r="AP152" s="104" t="str">
        <f t="shared" si="46"/>
        <v/>
      </c>
      <c r="AQ152" s="104" t="str">
        <f t="shared" si="46"/>
        <v/>
      </c>
      <c r="AR152" s="104" t="str">
        <f t="shared" si="46"/>
        <v/>
      </c>
      <c r="AS152" s="104" t="str">
        <f t="shared" si="47"/>
        <v/>
      </c>
      <c r="AT152" s="104" t="str">
        <f t="shared" si="47"/>
        <v/>
      </c>
      <c r="AU152" s="104"/>
      <c r="AV152" s="105"/>
      <c r="AW152" s="105"/>
      <c r="AX152" s="105"/>
      <c r="AY152" s="105"/>
      <c r="AZ152" s="105"/>
      <c r="BA152" s="106"/>
      <c r="BB152" s="104"/>
      <c r="BC152" s="105"/>
      <c r="BD152" s="104"/>
      <c r="BE152" s="107"/>
      <c r="BF152" s="105"/>
      <c r="BG152" s="105"/>
      <c r="BH152" s="105"/>
      <c r="BI152" s="105"/>
      <c r="BJ152" s="67">
        <v>305</v>
      </c>
      <c r="BK152" s="108">
        <v>972.67899999999997</v>
      </c>
      <c r="BL152" s="109">
        <v>42.775878470000002</v>
      </c>
      <c r="BM152" s="109">
        <v>-82.037421960000003</v>
      </c>
      <c r="BN152" s="110" t="s">
        <v>7195</v>
      </c>
      <c r="BO152" s="106">
        <v>273.10000000000002</v>
      </c>
      <c r="BP152" s="105" t="s">
        <v>3290</v>
      </c>
      <c r="BQ152" s="105" t="s">
        <v>5678</v>
      </c>
      <c r="BR152" s="110"/>
      <c r="BS152" s="110">
        <v>11</v>
      </c>
      <c r="BT152" s="111" t="s">
        <v>7670</v>
      </c>
      <c r="BU152" s="110">
        <v>7</v>
      </c>
      <c r="BV152" s="110">
        <v>7</v>
      </c>
      <c r="BW152" s="105" t="s">
        <v>7784</v>
      </c>
      <c r="BX152" s="104">
        <v>5.56</v>
      </c>
      <c r="BY152" s="105"/>
      <c r="BZ152" s="106">
        <f t="shared" si="38"/>
        <v>3</v>
      </c>
      <c r="CA152" s="104" t="str">
        <f t="shared" si="39"/>
        <v>Matched</v>
      </c>
      <c r="CB152" s="104">
        <f t="shared" si="40"/>
        <v>1.7015651201788707E-2</v>
      </c>
      <c r="CC152" s="105"/>
      <c r="CD152" s="105"/>
      <c r="CE152" s="105"/>
      <c r="CF152" s="105"/>
    </row>
    <row r="153" spans="1:84" hidden="1" x14ac:dyDescent="0.35">
      <c r="A153" s="67">
        <v>306</v>
      </c>
      <c r="B153" s="67">
        <v>972.95699999999999</v>
      </c>
      <c r="C153" s="67" t="s">
        <v>7503</v>
      </c>
      <c r="D153" s="67" t="s">
        <v>3290</v>
      </c>
      <c r="E153" s="67" t="s">
        <v>5677</v>
      </c>
      <c r="F153" s="102">
        <v>13</v>
      </c>
      <c r="G153" s="102">
        <v>13</v>
      </c>
      <c r="H153" s="102">
        <v>11</v>
      </c>
      <c r="I153" s="102"/>
      <c r="J153" s="67"/>
      <c r="K153" s="67" t="s">
        <v>5683</v>
      </c>
      <c r="L153" s="67" t="s">
        <v>3931</v>
      </c>
      <c r="M153" s="67" t="s">
        <v>3293</v>
      </c>
      <c r="N153" s="67"/>
      <c r="O153" s="67"/>
      <c r="P153" s="67">
        <v>12.97</v>
      </c>
      <c r="Q153" s="67">
        <v>12.97</v>
      </c>
      <c r="R153" s="103">
        <v>1.7999999999999999E-2</v>
      </c>
      <c r="S153" s="103">
        <v>3.9E-2</v>
      </c>
      <c r="T153" s="67">
        <v>0.76400000000000001</v>
      </c>
      <c r="U153" s="67">
        <v>5.56</v>
      </c>
      <c r="V153" s="104" t="b">
        <f t="shared" si="35"/>
        <v>1</v>
      </c>
      <c r="W153" s="104" t="s">
        <v>16</v>
      </c>
      <c r="X153" s="104">
        <f t="shared" si="27"/>
        <v>3.9</v>
      </c>
      <c r="Y153" s="104">
        <f t="shared" si="36"/>
        <v>3.9</v>
      </c>
      <c r="Z153" s="104" t="str">
        <f t="shared" si="37"/>
        <v/>
      </c>
      <c r="AA153" s="104" t="str">
        <f t="shared" si="37"/>
        <v/>
      </c>
      <c r="AB153" s="104" t="str">
        <f t="shared" si="41"/>
        <v/>
      </c>
      <c r="AC153" s="104" t="str">
        <f t="shared" si="41"/>
        <v/>
      </c>
      <c r="AD153" s="104" t="str">
        <f t="shared" si="42"/>
        <v/>
      </c>
      <c r="AE153" s="104" t="str">
        <f t="shared" si="42"/>
        <v/>
      </c>
      <c r="AF153" s="104" t="str">
        <f t="shared" si="42"/>
        <v/>
      </c>
      <c r="AG153" s="104" t="str">
        <f t="shared" si="42"/>
        <v/>
      </c>
      <c r="AH153" s="104" t="str">
        <f t="shared" si="43"/>
        <v/>
      </c>
      <c r="AI153" s="104"/>
      <c r="AJ153" s="104">
        <f t="shared" si="44"/>
        <v>2.2120346562325321E-2</v>
      </c>
      <c r="AK153" s="104">
        <f t="shared" si="45"/>
        <v>2.2120346562325321E-2</v>
      </c>
      <c r="AL153" s="104" t="str">
        <f t="shared" si="45"/>
        <v/>
      </c>
      <c r="AM153" s="104" t="str">
        <f t="shared" si="45"/>
        <v/>
      </c>
      <c r="AN153" s="104" t="str">
        <f t="shared" si="45"/>
        <v/>
      </c>
      <c r="AO153" s="104" t="str">
        <f t="shared" si="46"/>
        <v/>
      </c>
      <c r="AP153" s="104" t="str">
        <f t="shared" si="46"/>
        <v/>
      </c>
      <c r="AQ153" s="104" t="str">
        <f t="shared" si="46"/>
        <v/>
      </c>
      <c r="AR153" s="104" t="str">
        <f t="shared" si="46"/>
        <v/>
      </c>
      <c r="AS153" s="104" t="str">
        <f t="shared" si="47"/>
        <v/>
      </c>
      <c r="AT153" s="104" t="str">
        <f t="shared" si="47"/>
        <v/>
      </c>
      <c r="AU153" s="104"/>
      <c r="AV153" s="105"/>
      <c r="AW153" s="105"/>
      <c r="AX153" s="105"/>
      <c r="AY153" s="105"/>
      <c r="AZ153" s="105"/>
      <c r="BA153" s="106"/>
      <c r="BB153" s="104"/>
      <c r="BC153" s="105"/>
      <c r="BD153" s="104"/>
      <c r="BE153" s="107"/>
      <c r="BF153" s="105"/>
      <c r="BG153" s="105"/>
      <c r="BH153" s="105"/>
      <c r="BI153" s="105"/>
      <c r="BJ153" s="67">
        <v>306</v>
      </c>
      <c r="BK153" s="108">
        <v>972.95699999999999</v>
      </c>
      <c r="BL153" s="109">
        <v>42.775875980000002</v>
      </c>
      <c r="BM153" s="109">
        <v>-82.037422039999996</v>
      </c>
      <c r="BN153" s="110" t="s">
        <v>7195</v>
      </c>
      <c r="BO153" s="106">
        <v>273.10000000000002</v>
      </c>
      <c r="BP153" s="105" t="s">
        <v>3290</v>
      </c>
      <c r="BQ153" s="105" t="s">
        <v>5683</v>
      </c>
      <c r="BR153" s="110"/>
      <c r="BS153" s="110">
        <v>13</v>
      </c>
      <c r="BT153" s="111" t="s">
        <v>7500</v>
      </c>
      <c r="BU153" s="110">
        <v>13</v>
      </c>
      <c r="BV153" s="110">
        <v>11</v>
      </c>
      <c r="BW153" s="105" t="s">
        <v>7784</v>
      </c>
      <c r="BX153" s="104">
        <v>5.56</v>
      </c>
      <c r="BY153" s="105"/>
      <c r="BZ153" s="106">
        <f t="shared" si="38"/>
        <v>3.9</v>
      </c>
      <c r="CA153" s="104" t="str">
        <f t="shared" si="39"/>
        <v>Matched</v>
      </c>
      <c r="CB153" s="104">
        <f t="shared" si="40"/>
        <v>2.2120346562325321E-2</v>
      </c>
      <c r="CC153" s="105"/>
      <c r="CD153" s="105"/>
      <c r="CE153" s="105"/>
      <c r="CF153" s="105"/>
    </row>
    <row r="154" spans="1:84" hidden="1" x14ac:dyDescent="0.35">
      <c r="A154" s="67">
        <v>307</v>
      </c>
      <c r="B154" s="67">
        <v>973.02800000000002</v>
      </c>
      <c r="C154" s="67" t="s">
        <v>7503</v>
      </c>
      <c r="D154" s="67" t="s">
        <v>3290</v>
      </c>
      <c r="E154" s="67" t="s">
        <v>5677</v>
      </c>
      <c r="F154" s="102">
        <v>13</v>
      </c>
      <c r="G154" s="102">
        <v>10</v>
      </c>
      <c r="H154" s="102">
        <v>10</v>
      </c>
      <c r="I154" s="102"/>
      <c r="J154" s="67"/>
      <c r="K154" s="67" t="s">
        <v>5678</v>
      </c>
      <c r="L154" s="67" t="s">
        <v>3932</v>
      </c>
      <c r="M154" s="67" t="s">
        <v>3293</v>
      </c>
      <c r="N154" s="67"/>
      <c r="O154" s="67"/>
      <c r="P154" s="67">
        <v>12.78</v>
      </c>
      <c r="Q154" s="67">
        <v>12.78</v>
      </c>
      <c r="R154" s="103">
        <v>2.5000000000000001E-2</v>
      </c>
      <c r="S154" s="103">
        <v>4.5999999999999999E-2</v>
      </c>
      <c r="T154" s="67">
        <v>0.79400000000000004</v>
      </c>
      <c r="U154" s="67">
        <v>5.56</v>
      </c>
      <c r="V154" s="104" t="b">
        <f t="shared" si="35"/>
        <v>1</v>
      </c>
      <c r="W154" s="104" t="s">
        <v>16</v>
      </c>
      <c r="X154" s="104">
        <f t="shared" si="27"/>
        <v>4.5999999999999996</v>
      </c>
      <c r="Y154" s="104">
        <f t="shared" si="36"/>
        <v>4.5999999999999996</v>
      </c>
      <c r="Z154" s="104" t="str">
        <f t="shared" si="37"/>
        <v/>
      </c>
      <c r="AA154" s="104" t="str">
        <f t="shared" si="37"/>
        <v/>
      </c>
      <c r="AB154" s="104" t="str">
        <f t="shared" si="41"/>
        <v/>
      </c>
      <c r="AC154" s="104" t="str">
        <f t="shared" si="41"/>
        <v/>
      </c>
      <c r="AD154" s="104" t="str">
        <f t="shared" si="42"/>
        <v/>
      </c>
      <c r="AE154" s="104" t="str">
        <f t="shared" si="42"/>
        <v/>
      </c>
      <c r="AF154" s="104" t="str">
        <f t="shared" si="42"/>
        <v/>
      </c>
      <c r="AG154" s="104" t="str">
        <f t="shared" si="42"/>
        <v/>
      </c>
      <c r="AH154" s="104" t="str">
        <f t="shared" si="43"/>
        <v/>
      </c>
      <c r="AI154" s="104"/>
      <c r="AJ154" s="104">
        <f t="shared" si="44"/>
        <v>2.6090665176076017E-2</v>
      </c>
      <c r="AK154" s="104">
        <f t="shared" si="45"/>
        <v>2.6090665176076017E-2</v>
      </c>
      <c r="AL154" s="104" t="str">
        <f t="shared" si="45"/>
        <v/>
      </c>
      <c r="AM154" s="104" t="str">
        <f t="shared" si="45"/>
        <v/>
      </c>
      <c r="AN154" s="104" t="str">
        <f t="shared" si="45"/>
        <v/>
      </c>
      <c r="AO154" s="104" t="str">
        <f t="shared" si="46"/>
        <v/>
      </c>
      <c r="AP154" s="104" t="str">
        <f t="shared" si="46"/>
        <v/>
      </c>
      <c r="AQ154" s="104" t="str">
        <f t="shared" si="46"/>
        <v/>
      </c>
      <c r="AR154" s="104" t="str">
        <f t="shared" si="46"/>
        <v/>
      </c>
      <c r="AS154" s="104" t="str">
        <f t="shared" si="47"/>
        <v/>
      </c>
      <c r="AT154" s="104" t="str">
        <f t="shared" si="47"/>
        <v/>
      </c>
      <c r="AU154" s="104"/>
      <c r="AV154" s="105"/>
      <c r="AW154" s="105"/>
      <c r="AX154" s="105"/>
      <c r="AY154" s="105"/>
      <c r="AZ154" s="105"/>
      <c r="BA154" s="106"/>
      <c r="BB154" s="104"/>
      <c r="BC154" s="105"/>
      <c r="BD154" s="104"/>
      <c r="BE154" s="107"/>
      <c r="BF154" s="105"/>
      <c r="BG154" s="105"/>
      <c r="BH154" s="105"/>
      <c r="BI154" s="105"/>
      <c r="BJ154" s="67">
        <v>307</v>
      </c>
      <c r="BK154" s="108">
        <v>973.02800000000002</v>
      </c>
      <c r="BL154" s="109">
        <v>42.775875329999998</v>
      </c>
      <c r="BM154" s="109">
        <v>-82.037422059999997</v>
      </c>
      <c r="BN154" s="110" t="s">
        <v>7195</v>
      </c>
      <c r="BO154" s="106">
        <v>273.10000000000002</v>
      </c>
      <c r="BP154" s="105" t="s">
        <v>3290</v>
      </c>
      <c r="BQ154" s="105" t="s">
        <v>5678</v>
      </c>
      <c r="BR154" s="110"/>
      <c r="BS154" s="110">
        <v>13</v>
      </c>
      <c r="BT154" s="111" t="s">
        <v>7500</v>
      </c>
      <c r="BU154" s="110">
        <v>10</v>
      </c>
      <c r="BV154" s="110">
        <v>10</v>
      </c>
      <c r="BW154" s="105" t="s">
        <v>7784</v>
      </c>
      <c r="BX154" s="104">
        <v>5.56</v>
      </c>
      <c r="BY154" s="105"/>
      <c r="BZ154" s="106">
        <f t="shared" si="38"/>
        <v>4.5999999999999996</v>
      </c>
      <c r="CA154" s="104" t="str">
        <f t="shared" si="39"/>
        <v>Matched</v>
      </c>
      <c r="CB154" s="104">
        <f t="shared" si="40"/>
        <v>2.6090665176076017E-2</v>
      </c>
      <c r="CC154" s="105"/>
      <c r="CD154" s="105"/>
      <c r="CE154" s="105"/>
      <c r="CF154" s="105"/>
    </row>
    <row r="155" spans="1:84" hidden="1" x14ac:dyDescent="0.35">
      <c r="A155" s="67">
        <v>308</v>
      </c>
      <c r="B155" s="67">
        <v>973.09299999999996</v>
      </c>
      <c r="C155" s="67" t="s">
        <v>7504</v>
      </c>
      <c r="D155" s="67" t="s">
        <v>3290</v>
      </c>
      <c r="E155" s="67" t="s">
        <v>5677</v>
      </c>
      <c r="F155" s="102">
        <v>11</v>
      </c>
      <c r="G155" s="102">
        <v>11</v>
      </c>
      <c r="H155" s="102">
        <v>8</v>
      </c>
      <c r="I155" s="102"/>
      <c r="J155" s="67"/>
      <c r="K155" s="67" t="s">
        <v>5678</v>
      </c>
      <c r="L155" s="67" t="s">
        <v>3933</v>
      </c>
      <c r="M155" s="67" t="s">
        <v>3293</v>
      </c>
      <c r="N155" s="67"/>
      <c r="O155" s="67"/>
      <c r="P155" s="67">
        <v>10.97</v>
      </c>
      <c r="Q155" s="67">
        <v>10.97</v>
      </c>
      <c r="R155" s="103">
        <v>3.2000000000000001E-2</v>
      </c>
      <c r="S155" s="103">
        <v>4.3999999999999997E-2</v>
      </c>
      <c r="T155" s="67">
        <v>0.79700000000000004</v>
      </c>
      <c r="U155" s="67">
        <v>5.56</v>
      </c>
      <c r="V155" s="104" t="b">
        <f t="shared" si="35"/>
        <v>1</v>
      </c>
      <c r="W155" s="104" t="s">
        <v>16</v>
      </c>
      <c r="X155" s="104">
        <f t="shared" si="27"/>
        <v>4.3999999999999995</v>
      </c>
      <c r="Y155" s="104">
        <f t="shared" si="36"/>
        <v>4.3999999999999995</v>
      </c>
      <c r="Z155" s="104" t="str">
        <f t="shared" si="37"/>
        <v/>
      </c>
      <c r="AA155" s="104" t="str">
        <f t="shared" si="37"/>
        <v/>
      </c>
      <c r="AB155" s="104" t="str">
        <f t="shared" si="41"/>
        <v/>
      </c>
      <c r="AC155" s="104" t="str">
        <f t="shared" si="41"/>
        <v/>
      </c>
      <c r="AD155" s="104" t="str">
        <f t="shared" si="42"/>
        <v/>
      </c>
      <c r="AE155" s="104" t="str">
        <f t="shared" si="42"/>
        <v/>
      </c>
      <c r="AF155" s="104" t="str">
        <f t="shared" si="42"/>
        <v/>
      </c>
      <c r="AG155" s="104" t="str">
        <f t="shared" si="42"/>
        <v/>
      </c>
      <c r="AH155" s="104" t="str">
        <f t="shared" si="43"/>
        <v/>
      </c>
      <c r="AI155" s="104"/>
      <c r="AJ155" s="104">
        <f t="shared" si="44"/>
        <v>2.4956288429290104E-2</v>
      </c>
      <c r="AK155" s="104">
        <f t="shared" si="45"/>
        <v>2.4956288429290104E-2</v>
      </c>
      <c r="AL155" s="104" t="str">
        <f t="shared" si="45"/>
        <v/>
      </c>
      <c r="AM155" s="104" t="str">
        <f t="shared" si="45"/>
        <v/>
      </c>
      <c r="AN155" s="104" t="str">
        <f t="shared" si="45"/>
        <v/>
      </c>
      <c r="AO155" s="104" t="str">
        <f t="shared" si="46"/>
        <v/>
      </c>
      <c r="AP155" s="104" t="str">
        <f t="shared" si="46"/>
        <v/>
      </c>
      <c r="AQ155" s="104" t="str">
        <f t="shared" si="46"/>
        <v/>
      </c>
      <c r="AR155" s="104" t="str">
        <f t="shared" si="46"/>
        <v/>
      </c>
      <c r="AS155" s="104" t="str">
        <f t="shared" si="47"/>
        <v/>
      </c>
      <c r="AT155" s="104" t="str">
        <f t="shared" si="47"/>
        <v/>
      </c>
      <c r="AU155" s="104"/>
      <c r="AV155" s="105"/>
      <c r="AW155" s="105"/>
      <c r="AX155" s="105"/>
      <c r="AY155" s="105"/>
      <c r="AZ155" s="105"/>
      <c r="BA155" s="106"/>
      <c r="BB155" s="104"/>
      <c r="BC155" s="105"/>
      <c r="BD155" s="104"/>
      <c r="BE155" s="107"/>
      <c r="BF155" s="105"/>
      <c r="BG155" s="105"/>
      <c r="BH155" s="105"/>
      <c r="BI155" s="105"/>
      <c r="BJ155" s="67">
        <v>308</v>
      </c>
      <c r="BK155" s="108">
        <v>973.09299999999996</v>
      </c>
      <c r="BL155" s="109">
        <v>42.775874739999999</v>
      </c>
      <c r="BM155" s="109">
        <v>-82.037422079999999</v>
      </c>
      <c r="BN155" s="110" t="s">
        <v>7195</v>
      </c>
      <c r="BO155" s="106">
        <v>273.10000000000002</v>
      </c>
      <c r="BP155" s="105" t="s">
        <v>3290</v>
      </c>
      <c r="BQ155" s="105" t="s">
        <v>5678</v>
      </c>
      <c r="BR155" s="110"/>
      <c r="BS155" s="110">
        <v>11</v>
      </c>
      <c r="BT155" s="111" t="s">
        <v>7360</v>
      </c>
      <c r="BU155" s="110">
        <v>11</v>
      </c>
      <c r="BV155" s="110">
        <v>8</v>
      </c>
      <c r="BW155" s="105" t="s">
        <v>7784</v>
      </c>
      <c r="BX155" s="104">
        <v>5.56</v>
      </c>
      <c r="BY155" s="105"/>
      <c r="BZ155" s="106">
        <f t="shared" si="38"/>
        <v>4.3999999999999995</v>
      </c>
      <c r="CA155" s="104" t="str">
        <f t="shared" si="39"/>
        <v>Matched</v>
      </c>
      <c r="CB155" s="104">
        <f t="shared" si="40"/>
        <v>2.4956288429290104E-2</v>
      </c>
      <c r="CC155" s="105"/>
      <c r="CD155" s="105"/>
      <c r="CE155" s="105"/>
      <c r="CF155" s="105"/>
    </row>
    <row r="156" spans="1:84" hidden="1" x14ac:dyDescent="0.35">
      <c r="A156" s="67">
        <v>309</v>
      </c>
      <c r="B156" s="67">
        <v>973.15200000000004</v>
      </c>
      <c r="C156" s="67" t="s">
        <v>7503</v>
      </c>
      <c r="D156" s="67" t="s">
        <v>3290</v>
      </c>
      <c r="E156" s="67" t="s">
        <v>5677</v>
      </c>
      <c r="F156" s="102">
        <v>10</v>
      </c>
      <c r="G156" s="102">
        <v>13</v>
      </c>
      <c r="H156" s="102">
        <v>12</v>
      </c>
      <c r="I156" s="102"/>
      <c r="J156" s="67"/>
      <c r="K156" s="67" t="s">
        <v>5683</v>
      </c>
      <c r="L156" s="67" t="s">
        <v>3934</v>
      </c>
      <c r="M156" s="67" t="s">
        <v>3293</v>
      </c>
      <c r="N156" s="67"/>
      <c r="O156" s="67"/>
      <c r="P156" s="67">
        <v>10.48</v>
      </c>
      <c r="Q156" s="67">
        <v>10.48</v>
      </c>
      <c r="R156" s="103">
        <v>3.0000000000000001E-3</v>
      </c>
      <c r="S156" s="103">
        <v>7.0000000000000001E-3</v>
      </c>
      <c r="T156" s="67">
        <v>0.79200000000000004</v>
      </c>
      <c r="U156" s="67">
        <v>5.56</v>
      </c>
      <c r="V156" s="104" t="b">
        <f t="shared" si="35"/>
        <v>1</v>
      </c>
      <c r="W156" s="104" t="s">
        <v>16</v>
      </c>
      <c r="X156" s="104">
        <f t="shared" si="27"/>
        <v>0.70000000000000007</v>
      </c>
      <c r="Y156" s="104">
        <f t="shared" si="36"/>
        <v>0.70000000000000007</v>
      </c>
      <c r="Z156" s="104" t="str">
        <f t="shared" si="37"/>
        <v/>
      </c>
      <c r="AA156" s="104" t="str">
        <f t="shared" si="37"/>
        <v/>
      </c>
      <c r="AB156" s="104" t="str">
        <f t="shared" si="41"/>
        <v/>
      </c>
      <c r="AC156" s="104" t="str">
        <f t="shared" si="41"/>
        <v/>
      </c>
      <c r="AD156" s="104" t="str">
        <f t="shared" si="42"/>
        <v/>
      </c>
      <c r="AE156" s="104" t="str">
        <f t="shared" si="42"/>
        <v/>
      </c>
      <c r="AF156" s="104" t="str">
        <f t="shared" si="42"/>
        <v/>
      </c>
      <c r="AG156" s="104" t="str">
        <f t="shared" si="42"/>
        <v/>
      </c>
      <c r="AH156" s="104" t="str">
        <f t="shared" si="43"/>
        <v/>
      </c>
      <c r="AI156" s="104"/>
      <c r="AJ156" s="104">
        <f t="shared" si="44"/>
        <v>3.9703186137506992E-3</v>
      </c>
      <c r="AK156" s="104">
        <f t="shared" si="45"/>
        <v>3.9703186137506992E-3</v>
      </c>
      <c r="AL156" s="104" t="str">
        <f t="shared" si="45"/>
        <v/>
      </c>
      <c r="AM156" s="104" t="str">
        <f t="shared" si="45"/>
        <v/>
      </c>
      <c r="AN156" s="104" t="str">
        <f t="shared" si="45"/>
        <v/>
      </c>
      <c r="AO156" s="104" t="str">
        <f t="shared" si="46"/>
        <v/>
      </c>
      <c r="AP156" s="104" t="str">
        <f t="shared" si="46"/>
        <v/>
      </c>
      <c r="AQ156" s="104" t="str">
        <f t="shared" si="46"/>
        <v/>
      </c>
      <c r="AR156" s="104" t="str">
        <f t="shared" si="46"/>
        <v/>
      </c>
      <c r="AS156" s="104" t="str">
        <f t="shared" si="47"/>
        <v/>
      </c>
      <c r="AT156" s="104" t="str">
        <f t="shared" si="47"/>
        <v/>
      </c>
      <c r="AU156" s="104"/>
      <c r="AV156" s="105"/>
      <c r="AW156" s="105"/>
      <c r="AX156" s="105"/>
      <c r="AY156" s="105"/>
      <c r="AZ156" s="105"/>
      <c r="BA156" s="106"/>
      <c r="BB156" s="104"/>
      <c r="BC156" s="105"/>
      <c r="BD156" s="104"/>
      <c r="BE156" s="107"/>
      <c r="BF156" s="105"/>
      <c r="BG156" s="105"/>
      <c r="BH156" s="105"/>
      <c r="BI156" s="105"/>
      <c r="BJ156" s="67">
        <v>309</v>
      </c>
      <c r="BK156" s="108">
        <v>973.15200000000004</v>
      </c>
      <c r="BL156" s="109">
        <v>42.775874219999999</v>
      </c>
      <c r="BM156" s="109">
        <v>-82.037422090000007</v>
      </c>
      <c r="BN156" s="110" t="s">
        <v>7195</v>
      </c>
      <c r="BO156" s="106">
        <v>273.10000000000002</v>
      </c>
      <c r="BP156" s="105" t="s">
        <v>3290</v>
      </c>
      <c r="BQ156" s="105" t="s">
        <v>5683</v>
      </c>
      <c r="BR156" s="110"/>
      <c r="BS156" s="110">
        <v>10</v>
      </c>
      <c r="BT156" s="111" t="s">
        <v>7360</v>
      </c>
      <c r="BU156" s="110">
        <v>13</v>
      </c>
      <c r="BV156" s="110">
        <v>12</v>
      </c>
      <c r="BW156" s="105" t="s">
        <v>7784</v>
      </c>
      <c r="BX156" s="104">
        <v>5.56</v>
      </c>
      <c r="BY156" s="105"/>
      <c r="BZ156" s="106">
        <f t="shared" si="38"/>
        <v>0.70000000000000007</v>
      </c>
      <c r="CA156" s="104" t="str">
        <f t="shared" si="39"/>
        <v>Matched</v>
      </c>
      <c r="CB156" s="104">
        <f t="shared" si="40"/>
        <v>3.9703186137506992E-3</v>
      </c>
      <c r="CC156" s="105"/>
      <c r="CD156" s="105"/>
      <c r="CE156" s="105"/>
      <c r="CF156" s="105"/>
    </row>
    <row r="157" spans="1:84" hidden="1" x14ac:dyDescent="0.35">
      <c r="A157" s="67">
        <v>310</v>
      </c>
      <c r="B157" s="67">
        <v>973.39099999999996</v>
      </c>
      <c r="C157" s="67" t="s">
        <v>7505</v>
      </c>
      <c r="D157" s="67" t="s">
        <v>3290</v>
      </c>
      <c r="E157" s="67" t="s">
        <v>5677</v>
      </c>
      <c r="F157" s="102">
        <v>12</v>
      </c>
      <c r="G157" s="102">
        <v>9</v>
      </c>
      <c r="H157" s="102">
        <v>6</v>
      </c>
      <c r="I157" s="102">
        <v>8</v>
      </c>
      <c r="J157" s="67"/>
      <c r="K157" s="67" t="s">
        <v>5678</v>
      </c>
      <c r="L157" s="67" t="s">
        <v>3935</v>
      </c>
      <c r="M157" s="67" t="s">
        <v>3293</v>
      </c>
      <c r="N157" s="67"/>
      <c r="O157" s="67"/>
      <c r="P157" s="67">
        <v>12.28</v>
      </c>
      <c r="Q157" s="67">
        <v>12.28</v>
      </c>
      <c r="R157" s="103">
        <v>1.4999999999999999E-2</v>
      </c>
      <c r="S157" s="103">
        <v>2.7E-2</v>
      </c>
      <c r="T157" s="67">
        <v>0.83299999999999996</v>
      </c>
      <c r="U157" s="67">
        <v>5.56</v>
      </c>
      <c r="V157" s="104" t="b">
        <f t="shared" si="35"/>
        <v>1</v>
      </c>
      <c r="W157" s="104" t="s">
        <v>16</v>
      </c>
      <c r="X157" s="104">
        <f t="shared" si="27"/>
        <v>2.7</v>
      </c>
      <c r="Y157" s="104">
        <f t="shared" si="36"/>
        <v>2.7</v>
      </c>
      <c r="Z157" s="104" t="str">
        <f t="shared" si="37"/>
        <v/>
      </c>
      <c r="AA157" s="104" t="str">
        <f t="shared" si="37"/>
        <v/>
      </c>
      <c r="AB157" s="104" t="str">
        <f t="shared" si="41"/>
        <v/>
      </c>
      <c r="AC157" s="104" t="str">
        <f t="shared" si="41"/>
        <v/>
      </c>
      <c r="AD157" s="104" t="str">
        <f t="shared" si="42"/>
        <v/>
      </c>
      <c r="AE157" s="104" t="str">
        <f t="shared" si="42"/>
        <v/>
      </c>
      <c r="AF157" s="104" t="str">
        <f t="shared" si="42"/>
        <v/>
      </c>
      <c r="AG157" s="104" t="str">
        <f t="shared" si="42"/>
        <v/>
      </c>
      <c r="AH157" s="104" t="str">
        <f t="shared" si="43"/>
        <v/>
      </c>
      <c r="AI157" s="104"/>
      <c r="AJ157" s="104">
        <f t="shared" si="44"/>
        <v>1.5314086081609838E-2</v>
      </c>
      <c r="AK157" s="104">
        <f t="shared" si="45"/>
        <v>1.5314086081609838E-2</v>
      </c>
      <c r="AL157" s="104" t="str">
        <f t="shared" si="45"/>
        <v/>
      </c>
      <c r="AM157" s="104" t="str">
        <f t="shared" si="45"/>
        <v/>
      </c>
      <c r="AN157" s="104" t="str">
        <f t="shared" si="45"/>
        <v/>
      </c>
      <c r="AO157" s="104" t="str">
        <f t="shared" si="46"/>
        <v/>
      </c>
      <c r="AP157" s="104" t="str">
        <f t="shared" si="46"/>
        <v/>
      </c>
      <c r="AQ157" s="104" t="str">
        <f t="shared" si="46"/>
        <v/>
      </c>
      <c r="AR157" s="104" t="str">
        <f t="shared" si="46"/>
        <v/>
      </c>
      <c r="AS157" s="104" t="str">
        <f t="shared" si="47"/>
        <v/>
      </c>
      <c r="AT157" s="104" t="str">
        <f t="shared" si="47"/>
        <v/>
      </c>
      <c r="AU157" s="104"/>
      <c r="AV157" s="105"/>
      <c r="AW157" s="105"/>
      <c r="AX157" s="105"/>
      <c r="AY157" s="105"/>
      <c r="AZ157" s="105"/>
      <c r="BA157" s="106"/>
      <c r="BB157" s="104"/>
      <c r="BC157" s="105"/>
      <c r="BD157" s="104"/>
      <c r="BE157" s="107"/>
      <c r="BF157" s="105"/>
      <c r="BG157" s="105"/>
      <c r="BH157" s="105"/>
      <c r="BI157" s="105"/>
      <c r="BJ157" s="67">
        <v>310</v>
      </c>
      <c r="BK157" s="108">
        <v>973.39099999999996</v>
      </c>
      <c r="BL157" s="109">
        <v>42.775872049999997</v>
      </c>
      <c r="BM157" s="109">
        <v>-82.037422169999999</v>
      </c>
      <c r="BN157" s="110" t="s">
        <v>7195</v>
      </c>
      <c r="BO157" s="106">
        <v>273.10000000000002</v>
      </c>
      <c r="BP157" s="105" t="s">
        <v>3290</v>
      </c>
      <c r="BQ157" s="105" t="s">
        <v>5678</v>
      </c>
      <c r="BR157" s="110">
        <v>311</v>
      </c>
      <c r="BS157" s="110">
        <v>12</v>
      </c>
      <c r="BT157" s="111" t="s">
        <v>7359</v>
      </c>
      <c r="BU157" s="110">
        <v>9</v>
      </c>
      <c r="BV157" s="110">
        <v>6</v>
      </c>
      <c r="BW157" s="105" t="s">
        <v>7784</v>
      </c>
      <c r="BX157" s="104">
        <v>5.56</v>
      </c>
      <c r="BY157" s="105"/>
      <c r="BZ157" s="106">
        <f t="shared" si="38"/>
        <v>2.7</v>
      </c>
      <c r="CA157" s="104" t="str">
        <f t="shared" si="39"/>
        <v>Matched</v>
      </c>
      <c r="CB157" s="104">
        <f t="shared" si="40"/>
        <v>1.5314086081609838E-2</v>
      </c>
      <c r="CC157" s="105"/>
      <c r="CD157" s="105"/>
      <c r="CE157" s="105"/>
      <c r="CF157" s="105"/>
    </row>
    <row r="158" spans="1:84" hidden="1" x14ac:dyDescent="0.35">
      <c r="A158" s="67">
        <v>312</v>
      </c>
      <c r="B158" s="67">
        <v>973.42899999999997</v>
      </c>
      <c r="C158" s="67" t="s">
        <v>7503</v>
      </c>
      <c r="D158" s="67" t="s">
        <v>3290</v>
      </c>
      <c r="E158" s="67" t="s">
        <v>5677</v>
      </c>
      <c r="F158" s="102">
        <v>12</v>
      </c>
      <c r="G158" s="102">
        <v>10</v>
      </c>
      <c r="H158" s="102">
        <v>11</v>
      </c>
      <c r="I158" s="102">
        <v>8</v>
      </c>
      <c r="J158" s="67"/>
      <c r="K158" s="67" t="s">
        <v>5683</v>
      </c>
      <c r="L158" s="67" t="s">
        <v>3936</v>
      </c>
      <c r="M158" s="67" t="s">
        <v>3293</v>
      </c>
      <c r="N158" s="67"/>
      <c r="O158" s="67"/>
      <c r="P158" s="67">
        <v>12.07</v>
      </c>
      <c r="Q158" s="67">
        <v>12.07</v>
      </c>
      <c r="R158" s="103">
        <v>1.2E-2</v>
      </c>
      <c r="S158" s="103">
        <v>1.7999999999999999E-2</v>
      </c>
      <c r="T158" s="67">
        <v>0.83699999999999997</v>
      </c>
      <c r="U158" s="67">
        <v>5.56</v>
      </c>
      <c r="V158" s="104" t="b">
        <f t="shared" si="35"/>
        <v>1</v>
      </c>
      <c r="W158" s="104" t="s">
        <v>16</v>
      </c>
      <c r="X158" s="104">
        <f t="shared" si="27"/>
        <v>1.7999999999999998</v>
      </c>
      <c r="Y158" s="104">
        <f t="shared" si="36"/>
        <v>1.7999999999999998</v>
      </c>
      <c r="Z158" s="104" t="str">
        <f t="shared" si="37"/>
        <v/>
      </c>
      <c r="AA158" s="104" t="str">
        <f t="shared" si="37"/>
        <v/>
      </c>
      <c r="AB158" s="104" t="str">
        <f t="shared" si="41"/>
        <v/>
      </c>
      <c r="AC158" s="104" t="str">
        <f t="shared" si="41"/>
        <v/>
      </c>
      <c r="AD158" s="104" t="str">
        <f t="shared" si="42"/>
        <v/>
      </c>
      <c r="AE158" s="104" t="str">
        <f t="shared" si="42"/>
        <v/>
      </c>
      <c r="AF158" s="104" t="str">
        <f t="shared" si="42"/>
        <v/>
      </c>
      <c r="AG158" s="104" t="str">
        <f t="shared" si="42"/>
        <v/>
      </c>
      <c r="AH158" s="104" t="str">
        <f t="shared" si="43"/>
        <v/>
      </c>
      <c r="AI158" s="104"/>
      <c r="AJ158" s="104">
        <f t="shared" si="44"/>
        <v>1.0209390721073224E-2</v>
      </c>
      <c r="AK158" s="104">
        <f t="shared" si="45"/>
        <v>1.0209390721073224E-2</v>
      </c>
      <c r="AL158" s="104" t="str">
        <f t="shared" si="45"/>
        <v/>
      </c>
      <c r="AM158" s="104" t="str">
        <f t="shared" si="45"/>
        <v/>
      </c>
      <c r="AN158" s="104" t="str">
        <f t="shared" si="45"/>
        <v/>
      </c>
      <c r="AO158" s="104" t="str">
        <f t="shared" si="46"/>
        <v/>
      </c>
      <c r="AP158" s="104" t="str">
        <f t="shared" si="46"/>
        <v/>
      </c>
      <c r="AQ158" s="104" t="str">
        <f t="shared" si="46"/>
        <v/>
      </c>
      <c r="AR158" s="104" t="str">
        <f t="shared" si="46"/>
        <v/>
      </c>
      <c r="AS158" s="104" t="str">
        <f t="shared" si="47"/>
        <v/>
      </c>
      <c r="AT158" s="104" t="str">
        <f t="shared" si="47"/>
        <v/>
      </c>
      <c r="AU158" s="104"/>
      <c r="AV158" s="105"/>
      <c r="AW158" s="105"/>
      <c r="AX158" s="105"/>
      <c r="AY158" s="105"/>
      <c r="AZ158" s="105"/>
      <c r="BA158" s="106"/>
      <c r="BB158" s="104"/>
      <c r="BC158" s="105"/>
      <c r="BD158" s="104"/>
      <c r="BE158" s="107"/>
      <c r="BF158" s="105"/>
      <c r="BG158" s="105"/>
      <c r="BH158" s="105"/>
      <c r="BI158" s="105"/>
      <c r="BJ158" s="67">
        <v>312</v>
      </c>
      <c r="BK158" s="108">
        <v>973.42899999999997</v>
      </c>
      <c r="BL158" s="109">
        <v>42.775871700000003</v>
      </c>
      <c r="BM158" s="109">
        <v>-82.037422179999993</v>
      </c>
      <c r="BN158" s="110" t="s">
        <v>7195</v>
      </c>
      <c r="BO158" s="106">
        <v>273.10000000000002</v>
      </c>
      <c r="BP158" s="105" t="s">
        <v>3290</v>
      </c>
      <c r="BQ158" s="105" t="s">
        <v>5683</v>
      </c>
      <c r="BR158" s="110">
        <v>311</v>
      </c>
      <c r="BS158" s="110">
        <v>12</v>
      </c>
      <c r="BT158" s="111" t="s">
        <v>7360</v>
      </c>
      <c r="BU158" s="110">
        <v>10</v>
      </c>
      <c r="BV158" s="110">
        <v>11</v>
      </c>
      <c r="BW158" s="105" t="s">
        <v>7784</v>
      </c>
      <c r="BX158" s="104">
        <v>5.56</v>
      </c>
      <c r="BY158" s="105"/>
      <c r="BZ158" s="106">
        <f t="shared" si="38"/>
        <v>1.7999999999999998</v>
      </c>
      <c r="CA158" s="104" t="str">
        <f t="shared" si="39"/>
        <v>Matched</v>
      </c>
      <c r="CB158" s="104">
        <f t="shared" si="40"/>
        <v>1.0209390721073224E-2</v>
      </c>
      <c r="CC158" s="105"/>
      <c r="CD158" s="105"/>
      <c r="CE158" s="105"/>
      <c r="CF158" s="105"/>
    </row>
    <row r="159" spans="1:84" hidden="1" x14ac:dyDescent="0.35">
      <c r="A159" s="67">
        <v>313</v>
      </c>
      <c r="B159" s="67">
        <v>973.52099999999996</v>
      </c>
      <c r="C159" s="67" t="s">
        <v>7505</v>
      </c>
      <c r="D159" s="67" t="s">
        <v>3290</v>
      </c>
      <c r="E159" s="67" t="s">
        <v>5677</v>
      </c>
      <c r="F159" s="102">
        <v>11</v>
      </c>
      <c r="G159" s="102">
        <v>7</v>
      </c>
      <c r="H159" s="102">
        <v>7</v>
      </c>
      <c r="I159" s="102"/>
      <c r="J159" s="67"/>
      <c r="K159" s="67" t="s">
        <v>5678</v>
      </c>
      <c r="L159" s="67" t="s">
        <v>3937</v>
      </c>
      <c r="M159" s="67" t="s">
        <v>3293</v>
      </c>
      <c r="N159" s="67"/>
      <c r="O159" s="67"/>
      <c r="P159" s="67">
        <v>10.57</v>
      </c>
      <c r="Q159" s="67">
        <v>10.57</v>
      </c>
      <c r="R159" s="103">
        <v>1.7000000000000001E-2</v>
      </c>
      <c r="S159" s="103">
        <v>3.5000000000000003E-2</v>
      </c>
      <c r="T159" s="67">
        <v>0.754</v>
      </c>
      <c r="U159" s="67">
        <v>5.56</v>
      </c>
      <c r="V159" s="104" t="b">
        <f t="shared" si="35"/>
        <v>1</v>
      </c>
      <c r="W159" s="104" t="s">
        <v>16</v>
      </c>
      <c r="X159" s="104">
        <f t="shared" si="27"/>
        <v>3.5000000000000004</v>
      </c>
      <c r="Y159" s="104">
        <f t="shared" si="36"/>
        <v>3.5000000000000004</v>
      </c>
      <c r="Z159" s="104" t="str">
        <f t="shared" si="37"/>
        <v/>
      </c>
      <c r="AA159" s="104" t="str">
        <f t="shared" si="37"/>
        <v/>
      </c>
      <c r="AB159" s="104" t="str">
        <f t="shared" si="41"/>
        <v/>
      </c>
      <c r="AC159" s="104" t="str">
        <f t="shared" si="41"/>
        <v/>
      </c>
      <c r="AD159" s="104" t="str">
        <f t="shared" si="42"/>
        <v/>
      </c>
      <c r="AE159" s="104" t="str">
        <f t="shared" si="42"/>
        <v/>
      </c>
      <c r="AF159" s="104" t="str">
        <f t="shared" si="42"/>
        <v/>
      </c>
      <c r="AG159" s="104" t="str">
        <f t="shared" si="42"/>
        <v/>
      </c>
      <c r="AH159" s="104" t="str">
        <f t="shared" si="43"/>
        <v/>
      </c>
      <c r="AI159" s="104"/>
      <c r="AJ159" s="104">
        <f t="shared" si="44"/>
        <v>1.9851593068753493E-2</v>
      </c>
      <c r="AK159" s="104">
        <f t="shared" si="45"/>
        <v>1.9851593068753493E-2</v>
      </c>
      <c r="AL159" s="104" t="str">
        <f t="shared" si="45"/>
        <v/>
      </c>
      <c r="AM159" s="104" t="str">
        <f t="shared" si="45"/>
        <v/>
      </c>
      <c r="AN159" s="104" t="str">
        <f t="shared" si="45"/>
        <v/>
      </c>
      <c r="AO159" s="104" t="str">
        <f t="shared" si="46"/>
        <v/>
      </c>
      <c r="AP159" s="104" t="str">
        <f t="shared" si="46"/>
        <v/>
      </c>
      <c r="AQ159" s="104" t="str">
        <f t="shared" si="46"/>
        <v/>
      </c>
      <c r="AR159" s="104" t="str">
        <f t="shared" si="46"/>
        <v/>
      </c>
      <c r="AS159" s="104" t="str">
        <f t="shared" si="47"/>
        <v/>
      </c>
      <c r="AT159" s="104" t="str">
        <f t="shared" si="47"/>
        <v/>
      </c>
      <c r="AU159" s="104"/>
      <c r="AV159" s="105"/>
      <c r="AW159" s="105"/>
      <c r="AX159" s="105"/>
      <c r="AY159" s="105"/>
      <c r="AZ159" s="105"/>
      <c r="BA159" s="106"/>
      <c r="BB159" s="104"/>
      <c r="BC159" s="105"/>
      <c r="BD159" s="104"/>
      <c r="BE159" s="107"/>
      <c r="BF159" s="105"/>
      <c r="BG159" s="105"/>
      <c r="BH159" s="105"/>
      <c r="BI159" s="105"/>
      <c r="BJ159" s="67">
        <v>313</v>
      </c>
      <c r="BK159" s="108">
        <v>973.52099999999996</v>
      </c>
      <c r="BL159" s="109">
        <v>42.775870859999998</v>
      </c>
      <c r="BM159" s="109">
        <v>-82.037422199999995</v>
      </c>
      <c r="BN159" s="110" t="s">
        <v>7195</v>
      </c>
      <c r="BO159" s="106">
        <v>273.10000000000002</v>
      </c>
      <c r="BP159" s="105" t="s">
        <v>3290</v>
      </c>
      <c r="BQ159" s="105" t="s">
        <v>5678</v>
      </c>
      <c r="BR159" s="110"/>
      <c r="BS159" s="110">
        <v>11</v>
      </c>
      <c r="BT159" s="111" t="s">
        <v>7359</v>
      </c>
      <c r="BU159" s="110">
        <v>7</v>
      </c>
      <c r="BV159" s="110">
        <v>7</v>
      </c>
      <c r="BW159" s="105" t="s">
        <v>7784</v>
      </c>
      <c r="BX159" s="104">
        <v>5.56</v>
      </c>
      <c r="BY159" s="105"/>
      <c r="BZ159" s="106">
        <f t="shared" si="38"/>
        <v>3.5000000000000004</v>
      </c>
      <c r="CA159" s="104" t="str">
        <f t="shared" si="39"/>
        <v>Matched</v>
      </c>
      <c r="CB159" s="104">
        <f t="shared" si="40"/>
        <v>1.9851593068753493E-2</v>
      </c>
      <c r="CC159" s="105"/>
      <c r="CD159" s="105"/>
      <c r="CE159" s="105"/>
      <c r="CF159" s="105"/>
    </row>
    <row r="160" spans="1:84" hidden="1" x14ac:dyDescent="0.35">
      <c r="A160" s="67">
        <v>314</v>
      </c>
      <c r="B160" s="67">
        <v>974.98900000000003</v>
      </c>
      <c r="C160" s="67" t="s">
        <v>7357</v>
      </c>
      <c r="D160" s="67" t="s">
        <v>3290</v>
      </c>
      <c r="E160" s="67" t="s">
        <v>5677</v>
      </c>
      <c r="F160" s="102">
        <v>12</v>
      </c>
      <c r="G160" s="102">
        <v>7</v>
      </c>
      <c r="H160" s="102">
        <v>9</v>
      </c>
      <c r="I160" s="102"/>
      <c r="J160" s="67"/>
      <c r="K160" s="67" t="s">
        <v>5678</v>
      </c>
      <c r="L160" s="67" t="s">
        <v>3938</v>
      </c>
      <c r="M160" s="67" t="s">
        <v>3293</v>
      </c>
      <c r="N160" s="67"/>
      <c r="O160" s="67"/>
      <c r="P160" s="67">
        <v>11.99</v>
      </c>
      <c r="Q160" s="67">
        <v>11.99</v>
      </c>
      <c r="R160" s="103">
        <v>1.4E-2</v>
      </c>
      <c r="S160" s="103">
        <v>2.4E-2</v>
      </c>
      <c r="T160" s="67">
        <v>0.82199999999999995</v>
      </c>
      <c r="U160" s="67">
        <v>5.56</v>
      </c>
      <c r="V160" s="104" t="b">
        <f t="shared" si="35"/>
        <v>1</v>
      </c>
      <c r="W160" s="104" t="s">
        <v>16</v>
      </c>
      <c r="X160" s="104">
        <f t="shared" si="27"/>
        <v>2.4</v>
      </c>
      <c r="Y160" s="104">
        <f t="shared" si="36"/>
        <v>2.4</v>
      </c>
      <c r="Z160" s="104" t="str">
        <f t="shared" si="37"/>
        <v/>
      </c>
      <c r="AA160" s="104" t="str">
        <f t="shared" si="37"/>
        <v/>
      </c>
      <c r="AB160" s="104" t="str">
        <f t="shared" si="41"/>
        <v/>
      </c>
      <c r="AC160" s="104" t="str">
        <f t="shared" si="41"/>
        <v/>
      </c>
      <c r="AD160" s="104" t="str">
        <f t="shared" si="42"/>
        <v/>
      </c>
      <c r="AE160" s="104" t="str">
        <f t="shared" si="42"/>
        <v/>
      </c>
      <c r="AF160" s="104" t="str">
        <f t="shared" si="42"/>
        <v/>
      </c>
      <c r="AG160" s="104" t="str">
        <f t="shared" si="42"/>
        <v/>
      </c>
      <c r="AH160" s="104" t="str">
        <f t="shared" si="43"/>
        <v/>
      </c>
      <c r="AI160" s="104"/>
      <c r="AJ160" s="104">
        <f t="shared" si="44"/>
        <v>1.3612520961430967E-2</v>
      </c>
      <c r="AK160" s="104">
        <f t="shared" si="45"/>
        <v>1.3612520961430967E-2</v>
      </c>
      <c r="AL160" s="104" t="str">
        <f t="shared" si="45"/>
        <v/>
      </c>
      <c r="AM160" s="104" t="str">
        <f t="shared" si="45"/>
        <v/>
      </c>
      <c r="AN160" s="104" t="str">
        <f t="shared" si="45"/>
        <v/>
      </c>
      <c r="AO160" s="104" t="str">
        <f t="shared" si="46"/>
        <v/>
      </c>
      <c r="AP160" s="104" t="str">
        <f t="shared" si="46"/>
        <v/>
      </c>
      <c r="AQ160" s="104" t="str">
        <f t="shared" si="46"/>
        <v/>
      </c>
      <c r="AR160" s="104" t="str">
        <f t="shared" si="46"/>
        <v/>
      </c>
      <c r="AS160" s="104" t="str">
        <f t="shared" si="47"/>
        <v/>
      </c>
      <c r="AT160" s="104" t="str">
        <f t="shared" si="47"/>
        <v/>
      </c>
      <c r="AU160" s="104"/>
      <c r="AV160" s="105"/>
      <c r="AW160" s="105"/>
      <c r="AX160" s="105"/>
      <c r="AY160" s="105"/>
      <c r="AZ160" s="105"/>
      <c r="BA160" s="106"/>
      <c r="BB160" s="104"/>
      <c r="BC160" s="105"/>
      <c r="BD160" s="104"/>
      <c r="BE160" s="107"/>
      <c r="BF160" s="105"/>
      <c r="BG160" s="105"/>
      <c r="BH160" s="105"/>
      <c r="BI160" s="105"/>
      <c r="BJ160" s="67">
        <v>314</v>
      </c>
      <c r="BK160" s="108">
        <v>974.98900000000003</v>
      </c>
      <c r="BL160" s="109">
        <v>42.775857590000001</v>
      </c>
      <c r="BM160" s="109">
        <v>-82.037422649999996</v>
      </c>
      <c r="BN160" s="110" t="s">
        <v>7195</v>
      </c>
      <c r="BO160" s="106">
        <v>273.10000000000002</v>
      </c>
      <c r="BP160" s="105" t="s">
        <v>3290</v>
      </c>
      <c r="BQ160" s="105" t="s">
        <v>5678</v>
      </c>
      <c r="BR160" s="110"/>
      <c r="BS160" s="110">
        <v>12</v>
      </c>
      <c r="BT160" s="111" t="s">
        <v>7502</v>
      </c>
      <c r="BU160" s="110">
        <v>7</v>
      </c>
      <c r="BV160" s="110">
        <v>9</v>
      </c>
      <c r="BW160" s="105" t="s">
        <v>7784</v>
      </c>
      <c r="BX160" s="104">
        <v>5.56</v>
      </c>
      <c r="BY160" s="105"/>
      <c r="BZ160" s="106">
        <f t="shared" si="38"/>
        <v>2.4</v>
      </c>
      <c r="CA160" s="104" t="str">
        <f t="shared" si="39"/>
        <v>Matched</v>
      </c>
      <c r="CB160" s="104">
        <f t="shared" si="40"/>
        <v>1.3612520961430967E-2</v>
      </c>
      <c r="CC160" s="105"/>
      <c r="CD160" s="105"/>
      <c r="CE160" s="105"/>
      <c r="CF160" s="105"/>
    </row>
    <row r="161" spans="1:84" hidden="1" x14ac:dyDescent="0.35">
      <c r="A161" s="67">
        <v>315</v>
      </c>
      <c r="B161" s="67">
        <v>975.03599999999994</v>
      </c>
      <c r="C161" s="67" t="s">
        <v>7501</v>
      </c>
      <c r="D161" s="67" t="s">
        <v>3290</v>
      </c>
      <c r="E161" s="67" t="s">
        <v>5677</v>
      </c>
      <c r="F161" s="102">
        <v>12</v>
      </c>
      <c r="G161" s="102">
        <v>12</v>
      </c>
      <c r="H161" s="102">
        <v>10</v>
      </c>
      <c r="I161" s="102"/>
      <c r="J161" s="67"/>
      <c r="K161" s="67" t="s">
        <v>5678</v>
      </c>
      <c r="L161" s="67" t="s">
        <v>3939</v>
      </c>
      <c r="M161" s="67" t="s">
        <v>3293</v>
      </c>
      <c r="N161" s="67"/>
      <c r="O161" s="67"/>
      <c r="P161" s="67">
        <v>11.51</v>
      </c>
      <c r="Q161" s="67">
        <v>11.51</v>
      </c>
      <c r="R161" s="103">
        <v>1.2999999999999999E-2</v>
      </c>
      <c r="S161" s="103">
        <v>2.1999999999999999E-2</v>
      </c>
      <c r="T161" s="67">
        <v>0.81399999999999995</v>
      </c>
      <c r="U161" s="67">
        <v>5.56</v>
      </c>
      <c r="V161" s="104" t="b">
        <f t="shared" si="35"/>
        <v>1</v>
      </c>
      <c r="W161" s="104" t="s">
        <v>16</v>
      </c>
      <c r="X161" s="104">
        <f t="shared" si="27"/>
        <v>2.1999999999999997</v>
      </c>
      <c r="Y161" s="104">
        <f t="shared" si="36"/>
        <v>2.1999999999999997</v>
      </c>
      <c r="Z161" s="104" t="str">
        <f t="shared" si="37"/>
        <v/>
      </c>
      <c r="AA161" s="104" t="str">
        <f t="shared" si="37"/>
        <v/>
      </c>
      <c r="AB161" s="104" t="str">
        <f t="shared" si="41"/>
        <v/>
      </c>
      <c r="AC161" s="104" t="str">
        <f t="shared" si="41"/>
        <v/>
      </c>
      <c r="AD161" s="104" t="str">
        <f t="shared" si="42"/>
        <v/>
      </c>
      <c r="AE161" s="104" t="str">
        <f t="shared" si="42"/>
        <v/>
      </c>
      <c r="AF161" s="104" t="str">
        <f t="shared" si="42"/>
        <v/>
      </c>
      <c r="AG161" s="104" t="str">
        <f t="shared" si="42"/>
        <v/>
      </c>
      <c r="AH161" s="104" t="str">
        <f t="shared" si="43"/>
        <v/>
      </c>
      <c r="AI161" s="104"/>
      <c r="AJ161" s="104">
        <f t="shared" si="44"/>
        <v>1.2478144214645052E-2</v>
      </c>
      <c r="AK161" s="104">
        <f t="shared" si="45"/>
        <v>1.2478144214645052E-2</v>
      </c>
      <c r="AL161" s="104" t="str">
        <f t="shared" si="45"/>
        <v/>
      </c>
      <c r="AM161" s="104" t="str">
        <f t="shared" si="45"/>
        <v/>
      </c>
      <c r="AN161" s="104" t="str">
        <f t="shared" si="45"/>
        <v/>
      </c>
      <c r="AO161" s="104" t="str">
        <f t="shared" si="46"/>
        <v/>
      </c>
      <c r="AP161" s="104" t="str">
        <f t="shared" si="46"/>
        <v/>
      </c>
      <c r="AQ161" s="104" t="str">
        <f t="shared" si="46"/>
        <v/>
      </c>
      <c r="AR161" s="104" t="str">
        <f t="shared" si="46"/>
        <v/>
      </c>
      <c r="AS161" s="104" t="str">
        <f t="shared" si="47"/>
        <v/>
      </c>
      <c r="AT161" s="104" t="str">
        <f t="shared" si="47"/>
        <v/>
      </c>
      <c r="AU161" s="104"/>
      <c r="AV161" s="105"/>
      <c r="AW161" s="105"/>
      <c r="AX161" s="105"/>
      <c r="AY161" s="105"/>
      <c r="AZ161" s="105"/>
      <c r="BA161" s="106"/>
      <c r="BB161" s="104"/>
      <c r="BC161" s="105"/>
      <c r="BD161" s="104"/>
      <c r="BE161" s="107"/>
      <c r="BF161" s="105"/>
      <c r="BG161" s="105"/>
      <c r="BH161" s="105"/>
      <c r="BI161" s="105"/>
      <c r="BJ161" s="67">
        <v>315</v>
      </c>
      <c r="BK161" s="108">
        <v>975.03599999999994</v>
      </c>
      <c r="BL161" s="109">
        <v>42.775857190000004</v>
      </c>
      <c r="BM161" s="109">
        <v>-82.037422660000004</v>
      </c>
      <c r="BN161" s="110" t="s">
        <v>7195</v>
      </c>
      <c r="BO161" s="106">
        <v>273.10000000000002</v>
      </c>
      <c r="BP161" s="105" t="s">
        <v>3290</v>
      </c>
      <c r="BQ161" s="105" t="s">
        <v>5678</v>
      </c>
      <c r="BR161" s="110"/>
      <c r="BS161" s="110">
        <v>12</v>
      </c>
      <c r="BT161" s="111" t="s">
        <v>7570</v>
      </c>
      <c r="BU161" s="110">
        <v>12</v>
      </c>
      <c r="BV161" s="110">
        <v>10</v>
      </c>
      <c r="BW161" s="105" t="s">
        <v>7784</v>
      </c>
      <c r="BX161" s="104">
        <v>5.56</v>
      </c>
      <c r="BY161" s="105"/>
      <c r="BZ161" s="106">
        <f t="shared" si="38"/>
        <v>2.1999999999999997</v>
      </c>
      <c r="CA161" s="104" t="str">
        <f t="shared" si="39"/>
        <v>Matched</v>
      </c>
      <c r="CB161" s="104">
        <f t="shared" si="40"/>
        <v>1.2478144214645052E-2</v>
      </c>
      <c r="CC161" s="105"/>
      <c r="CD161" s="105"/>
      <c r="CE161" s="105"/>
      <c r="CF161" s="105"/>
    </row>
    <row r="162" spans="1:84" hidden="1" x14ac:dyDescent="0.35">
      <c r="A162" s="67">
        <v>316</v>
      </c>
      <c r="B162" s="67">
        <v>975.13300000000004</v>
      </c>
      <c r="C162" s="67" t="s">
        <v>7357</v>
      </c>
      <c r="D162" s="67" t="s">
        <v>3290</v>
      </c>
      <c r="E162" s="67" t="s">
        <v>5677</v>
      </c>
      <c r="F162" s="102">
        <v>11</v>
      </c>
      <c r="G162" s="102">
        <v>10</v>
      </c>
      <c r="H162" s="102">
        <v>9</v>
      </c>
      <c r="I162" s="102"/>
      <c r="J162" s="67"/>
      <c r="K162" s="67" t="s">
        <v>5678</v>
      </c>
      <c r="L162" s="67" t="s">
        <v>3940</v>
      </c>
      <c r="M162" s="67" t="s">
        <v>3293</v>
      </c>
      <c r="N162" s="67"/>
      <c r="O162" s="67"/>
      <c r="P162" s="67">
        <v>10.95</v>
      </c>
      <c r="Q162" s="67">
        <v>10.95</v>
      </c>
      <c r="R162" s="103">
        <v>1.2999999999999999E-2</v>
      </c>
      <c r="S162" s="103">
        <v>2.1000000000000001E-2</v>
      </c>
      <c r="T162" s="67">
        <v>0.80500000000000005</v>
      </c>
      <c r="U162" s="67">
        <v>5.56</v>
      </c>
      <c r="V162" s="104" t="b">
        <f t="shared" si="35"/>
        <v>1</v>
      </c>
      <c r="W162" s="104" t="s">
        <v>16</v>
      </c>
      <c r="X162" s="104">
        <f t="shared" si="27"/>
        <v>2.1</v>
      </c>
      <c r="Y162" s="104">
        <f t="shared" si="36"/>
        <v>2.1</v>
      </c>
      <c r="Z162" s="104" t="str">
        <f t="shared" si="37"/>
        <v/>
      </c>
      <c r="AA162" s="104" t="str">
        <f t="shared" si="37"/>
        <v/>
      </c>
      <c r="AB162" s="104" t="str">
        <f t="shared" si="41"/>
        <v/>
      </c>
      <c r="AC162" s="104" t="str">
        <f t="shared" si="41"/>
        <v/>
      </c>
      <c r="AD162" s="104" t="str">
        <f t="shared" si="42"/>
        <v/>
      </c>
      <c r="AE162" s="104" t="str">
        <f t="shared" si="42"/>
        <v/>
      </c>
      <c r="AF162" s="104" t="str">
        <f t="shared" si="42"/>
        <v/>
      </c>
      <c r="AG162" s="104" t="str">
        <f t="shared" si="42"/>
        <v/>
      </c>
      <c r="AH162" s="104" t="str">
        <f t="shared" si="43"/>
        <v/>
      </c>
      <c r="AI162" s="104"/>
      <c r="AJ162" s="104">
        <f t="shared" si="44"/>
        <v>1.1910955841252097E-2</v>
      </c>
      <c r="AK162" s="104">
        <f t="shared" si="45"/>
        <v>1.1910955841252097E-2</v>
      </c>
      <c r="AL162" s="104" t="str">
        <f t="shared" si="45"/>
        <v/>
      </c>
      <c r="AM162" s="104" t="str">
        <f t="shared" si="45"/>
        <v/>
      </c>
      <c r="AN162" s="104" t="str">
        <f t="shared" si="45"/>
        <v/>
      </c>
      <c r="AO162" s="104" t="str">
        <f t="shared" si="46"/>
        <v/>
      </c>
      <c r="AP162" s="104" t="str">
        <f t="shared" si="46"/>
        <v/>
      </c>
      <c r="AQ162" s="104" t="str">
        <f t="shared" si="46"/>
        <v/>
      </c>
      <c r="AR162" s="104" t="str">
        <f t="shared" si="46"/>
        <v/>
      </c>
      <c r="AS162" s="104" t="str">
        <f t="shared" si="47"/>
        <v/>
      </c>
      <c r="AT162" s="104" t="str">
        <f t="shared" si="47"/>
        <v/>
      </c>
      <c r="AU162" s="104"/>
      <c r="AV162" s="105"/>
      <c r="AW162" s="105"/>
      <c r="AX162" s="105"/>
      <c r="AY162" s="105"/>
      <c r="AZ162" s="105"/>
      <c r="BA162" s="106"/>
      <c r="BB162" s="104"/>
      <c r="BC162" s="105"/>
      <c r="BD162" s="104"/>
      <c r="BE162" s="107"/>
      <c r="BF162" s="105"/>
      <c r="BG162" s="105"/>
      <c r="BH162" s="105"/>
      <c r="BI162" s="105"/>
      <c r="BJ162" s="67">
        <v>316</v>
      </c>
      <c r="BK162" s="108">
        <v>975.13300000000004</v>
      </c>
      <c r="BL162" s="109">
        <v>42.775856310000002</v>
      </c>
      <c r="BM162" s="109">
        <v>-82.03742269</v>
      </c>
      <c r="BN162" s="110" t="s">
        <v>7195</v>
      </c>
      <c r="BO162" s="106">
        <v>273.10000000000002</v>
      </c>
      <c r="BP162" s="105" t="s">
        <v>3290</v>
      </c>
      <c r="BQ162" s="105" t="s">
        <v>5678</v>
      </c>
      <c r="BR162" s="110"/>
      <c r="BS162" s="110">
        <v>11</v>
      </c>
      <c r="BT162" s="111" t="s">
        <v>7502</v>
      </c>
      <c r="BU162" s="110">
        <v>10</v>
      </c>
      <c r="BV162" s="110">
        <v>9</v>
      </c>
      <c r="BW162" s="105" t="s">
        <v>7784</v>
      </c>
      <c r="BX162" s="104">
        <v>5.56</v>
      </c>
      <c r="BY162" s="105"/>
      <c r="BZ162" s="106">
        <f t="shared" si="38"/>
        <v>2.1</v>
      </c>
      <c r="CA162" s="104" t="str">
        <f t="shared" si="39"/>
        <v>Matched</v>
      </c>
      <c r="CB162" s="104">
        <f t="shared" si="40"/>
        <v>1.1910955841252097E-2</v>
      </c>
      <c r="CC162" s="105"/>
      <c r="CD162" s="105"/>
      <c r="CE162" s="105"/>
      <c r="CF162" s="105"/>
    </row>
    <row r="163" spans="1:84" hidden="1" x14ac:dyDescent="0.35">
      <c r="A163" s="67">
        <v>317</v>
      </c>
      <c r="B163" s="67">
        <v>975.19600000000003</v>
      </c>
      <c r="C163" s="67" t="s">
        <v>7505</v>
      </c>
      <c r="D163" s="67" t="s">
        <v>3290</v>
      </c>
      <c r="E163" s="67" t="s">
        <v>5677</v>
      </c>
      <c r="F163" s="102">
        <v>14</v>
      </c>
      <c r="G163" s="102">
        <v>8</v>
      </c>
      <c r="H163" s="102">
        <v>12</v>
      </c>
      <c r="I163" s="102"/>
      <c r="J163" s="67"/>
      <c r="K163" s="67" t="s">
        <v>5683</v>
      </c>
      <c r="L163" s="67" t="s">
        <v>3941</v>
      </c>
      <c r="M163" s="67" t="s">
        <v>3293</v>
      </c>
      <c r="N163" s="67"/>
      <c r="O163" s="67"/>
      <c r="P163" s="67">
        <v>13.99</v>
      </c>
      <c r="Q163" s="67">
        <v>13.99</v>
      </c>
      <c r="R163" s="103">
        <v>1.2999999999999999E-2</v>
      </c>
      <c r="S163" s="103">
        <v>3.6999999999999998E-2</v>
      </c>
      <c r="T163" s="67">
        <v>0.80600000000000005</v>
      </c>
      <c r="U163" s="67">
        <v>5.56</v>
      </c>
      <c r="V163" s="104" t="b">
        <f t="shared" si="35"/>
        <v>1</v>
      </c>
      <c r="W163" s="104" t="s">
        <v>16</v>
      </c>
      <c r="X163" s="104">
        <f t="shared" si="27"/>
        <v>3.6999999999999997</v>
      </c>
      <c r="Y163" s="104">
        <f t="shared" si="36"/>
        <v>3.6999999999999997</v>
      </c>
      <c r="Z163" s="104" t="str">
        <f t="shared" si="37"/>
        <v/>
      </c>
      <c r="AA163" s="104" t="str">
        <f t="shared" si="37"/>
        <v/>
      </c>
      <c r="AB163" s="104" t="str">
        <f t="shared" si="41"/>
        <v/>
      </c>
      <c r="AC163" s="104" t="str">
        <f t="shared" si="41"/>
        <v/>
      </c>
      <c r="AD163" s="104" t="str">
        <f t="shared" si="42"/>
        <v/>
      </c>
      <c r="AE163" s="104" t="str">
        <f t="shared" si="42"/>
        <v/>
      </c>
      <c r="AF163" s="104" t="str">
        <f t="shared" si="42"/>
        <v/>
      </c>
      <c r="AG163" s="104" t="str">
        <f t="shared" si="42"/>
        <v/>
      </c>
      <c r="AH163" s="104" t="str">
        <f t="shared" si="43"/>
        <v/>
      </c>
      <c r="AI163" s="104"/>
      <c r="AJ163" s="104">
        <f t="shared" si="44"/>
        <v>2.0985969815539407E-2</v>
      </c>
      <c r="AK163" s="104">
        <f t="shared" si="45"/>
        <v>2.0985969815539407E-2</v>
      </c>
      <c r="AL163" s="104" t="str">
        <f t="shared" si="45"/>
        <v/>
      </c>
      <c r="AM163" s="104" t="str">
        <f t="shared" si="45"/>
        <v/>
      </c>
      <c r="AN163" s="104" t="str">
        <f t="shared" si="45"/>
        <v/>
      </c>
      <c r="AO163" s="104" t="str">
        <f t="shared" si="46"/>
        <v/>
      </c>
      <c r="AP163" s="104" t="str">
        <f t="shared" si="46"/>
        <v/>
      </c>
      <c r="AQ163" s="104" t="str">
        <f t="shared" si="46"/>
        <v/>
      </c>
      <c r="AR163" s="104" t="str">
        <f t="shared" si="46"/>
        <v/>
      </c>
      <c r="AS163" s="104" t="str">
        <f t="shared" si="47"/>
        <v/>
      </c>
      <c r="AT163" s="104" t="str">
        <f t="shared" si="47"/>
        <v/>
      </c>
      <c r="AU163" s="104"/>
      <c r="AV163" s="105"/>
      <c r="AW163" s="105"/>
      <c r="AX163" s="105"/>
      <c r="AY163" s="105"/>
      <c r="AZ163" s="105"/>
      <c r="BA163" s="106"/>
      <c r="BB163" s="104"/>
      <c r="BC163" s="105"/>
      <c r="BD163" s="104"/>
      <c r="BE163" s="107"/>
      <c r="BF163" s="105"/>
      <c r="BG163" s="105"/>
      <c r="BH163" s="105"/>
      <c r="BI163" s="105"/>
      <c r="BJ163" s="67">
        <v>317</v>
      </c>
      <c r="BK163" s="108">
        <v>975.19600000000003</v>
      </c>
      <c r="BL163" s="109">
        <v>42.775855730000004</v>
      </c>
      <c r="BM163" s="109">
        <v>-82.037422710000001</v>
      </c>
      <c r="BN163" s="110" t="s">
        <v>7195</v>
      </c>
      <c r="BO163" s="106">
        <v>273.10000000000002</v>
      </c>
      <c r="BP163" s="105" t="s">
        <v>3290</v>
      </c>
      <c r="BQ163" s="105" t="s">
        <v>5683</v>
      </c>
      <c r="BR163" s="110"/>
      <c r="BS163" s="110">
        <v>14</v>
      </c>
      <c r="BT163" s="111" t="s">
        <v>7507</v>
      </c>
      <c r="BU163" s="110">
        <v>8</v>
      </c>
      <c r="BV163" s="110">
        <v>12</v>
      </c>
      <c r="BW163" s="105" t="s">
        <v>7784</v>
      </c>
      <c r="BX163" s="104">
        <v>5.56</v>
      </c>
      <c r="BY163" s="105"/>
      <c r="BZ163" s="106">
        <f t="shared" si="38"/>
        <v>3.6999999999999997</v>
      </c>
      <c r="CA163" s="104" t="str">
        <f t="shared" si="39"/>
        <v>Matched</v>
      </c>
      <c r="CB163" s="104">
        <f t="shared" si="40"/>
        <v>2.0985969815539407E-2</v>
      </c>
      <c r="CC163" s="105"/>
      <c r="CD163" s="105"/>
      <c r="CE163" s="105"/>
      <c r="CF163" s="105"/>
    </row>
    <row r="164" spans="1:84" hidden="1" x14ac:dyDescent="0.35">
      <c r="A164" s="67">
        <v>318</v>
      </c>
      <c r="B164" s="67">
        <v>975.52200000000005</v>
      </c>
      <c r="C164" s="67" t="s">
        <v>7506</v>
      </c>
      <c r="D164" s="67" t="s">
        <v>3290</v>
      </c>
      <c r="E164" s="67" t="s">
        <v>5677</v>
      </c>
      <c r="F164" s="102">
        <v>11</v>
      </c>
      <c r="G164" s="102">
        <v>7</v>
      </c>
      <c r="H164" s="102">
        <v>8</v>
      </c>
      <c r="I164" s="102"/>
      <c r="J164" s="67"/>
      <c r="K164" s="67" t="s">
        <v>5678</v>
      </c>
      <c r="L164" s="67" t="s">
        <v>3942</v>
      </c>
      <c r="M164" s="67" t="s">
        <v>3293</v>
      </c>
      <c r="N164" s="67"/>
      <c r="O164" s="67"/>
      <c r="P164" s="67">
        <v>10.89</v>
      </c>
      <c r="Q164" s="67">
        <v>10.89</v>
      </c>
      <c r="R164" s="103">
        <v>2.4E-2</v>
      </c>
      <c r="S164" s="103">
        <v>5.1999999999999998E-2</v>
      </c>
      <c r="T164" s="67">
        <v>0.70399999999999996</v>
      </c>
      <c r="U164" s="67">
        <v>5.56</v>
      </c>
      <c r="V164" s="104" t="b">
        <f t="shared" si="35"/>
        <v>1</v>
      </c>
      <c r="W164" s="104" t="s">
        <v>16</v>
      </c>
      <c r="X164" s="104">
        <f t="shared" si="27"/>
        <v>5.2</v>
      </c>
      <c r="Y164" s="104">
        <f t="shared" si="36"/>
        <v>5.2</v>
      </c>
      <c r="Z164" s="104" t="str">
        <f t="shared" si="37"/>
        <v/>
      </c>
      <c r="AA164" s="104" t="str">
        <f t="shared" si="37"/>
        <v/>
      </c>
      <c r="AB164" s="104" t="str">
        <f t="shared" si="41"/>
        <v/>
      </c>
      <c r="AC164" s="104" t="str">
        <f t="shared" si="41"/>
        <v/>
      </c>
      <c r="AD164" s="104" t="str">
        <f t="shared" si="42"/>
        <v/>
      </c>
      <c r="AE164" s="104" t="str">
        <f t="shared" si="42"/>
        <v/>
      </c>
      <c r="AF164" s="104" t="str">
        <f t="shared" si="42"/>
        <v/>
      </c>
      <c r="AG164" s="104" t="str">
        <f t="shared" si="42"/>
        <v/>
      </c>
      <c r="AH164" s="104" t="str">
        <f t="shared" si="43"/>
        <v/>
      </c>
      <c r="AI164" s="104"/>
      <c r="AJ164" s="104">
        <f t="shared" si="44"/>
        <v>2.9493795416433762E-2</v>
      </c>
      <c r="AK164" s="104">
        <f t="shared" si="45"/>
        <v>2.9493795416433762E-2</v>
      </c>
      <c r="AL164" s="104" t="str">
        <f t="shared" si="45"/>
        <v/>
      </c>
      <c r="AM164" s="104" t="str">
        <f t="shared" si="45"/>
        <v/>
      </c>
      <c r="AN164" s="104" t="str">
        <f t="shared" si="45"/>
        <v/>
      </c>
      <c r="AO164" s="104" t="str">
        <f t="shared" si="46"/>
        <v/>
      </c>
      <c r="AP164" s="104" t="str">
        <f t="shared" si="46"/>
        <v/>
      </c>
      <c r="AQ164" s="104" t="str">
        <f t="shared" si="46"/>
        <v/>
      </c>
      <c r="AR164" s="104" t="str">
        <f t="shared" si="46"/>
        <v/>
      </c>
      <c r="AS164" s="104" t="str">
        <f t="shared" si="47"/>
        <v/>
      </c>
      <c r="AT164" s="104" t="str">
        <f t="shared" si="47"/>
        <v/>
      </c>
      <c r="AU164" s="104"/>
      <c r="AV164" s="105"/>
      <c r="AW164" s="105"/>
      <c r="AX164" s="105"/>
      <c r="AY164" s="105"/>
      <c r="AZ164" s="105"/>
      <c r="BA164" s="106"/>
      <c r="BB164" s="104"/>
      <c r="BC164" s="105"/>
      <c r="BD164" s="104"/>
      <c r="BE164" s="107"/>
      <c r="BF164" s="105"/>
      <c r="BG164" s="105"/>
      <c r="BH164" s="105"/>
      <c r="BI164" s="105"/>
      <c r="BJ164" s="67">
        <v>318</v>
      </c>
      <c r="BK164" s="108">
        <v>975.52200000000005</v>
      </c>
      <c r="BL164" s="109">
        <v>42.775852780000001</v>
      </c>
      <c r="BM164" s="109">
        <v>-82.037422809999995</v>
      </c>
      <c r="BN164" s="110" t="s">
        <v>7195</v>
      </c>
      <c r="BO164" s="106">
        <v>273.10000000000002</v>
      </c>
      <c r="BP164" s="105" t="s">
        <v>3290</v>
      </c>
      <c r="BQ164" s="105" t="s">
        <v>5678</v>
      </c>
      <c r="BR164" s="110"/>
      <c r="BS164" s="110">
        <v>11</v>
      </c>
      <c r="BT164" s="111" t="s">
        <v>7504</v>
      </c>
      <c r="BU164" s="110">
        <v>7</v>
      </c>
      <c r="BV164" s="110">
        <v>8</v>
      </c>
      <c r="BW164" s="105" t="s">
        <v>7784</v>
      </c>
      <c r="BX164" s="104">
        <v>5.56</v>
      </c>
      <c r="BY164" s="105"/>
      <c r="BZ164" s="106">
        <f t="shared" si="38"/>
        <v>5.2</v>
      </c>
      <c r="CA164" s="104" t="str">
        <f t="shared" si="39"/>
        <v>Matched</v>
      </c>
      <c r="CB164" s="104">
        <f t="shared" si="40"/>
        <v>2.9493795416433762E-2</v>
      </c>
      <c r="CC164" s="105"/>
      <c r="CD164" s="105"/>
      <c r="CE164" s="105"/>
      <c r="CF164" s="105"/>
    </row>
    <row r="165" spans="1:84" hidden="1" x14ac:dyDescent="0.35">
      <c r="A165" s="67">
        <v>319</v>
      </c>
      <c r="B165" s="67">
        <v>975.68200000000002</v>
      </c>
      <c r="C165" s="67" t="s">
        <v>7507</v>
      </c>
      <c r="D165" s="67" t="s">
        <v>3290</v>
      </c>
      <c r="E165" s="67" t="s">
        <v>5677</v>
      </c>
      <c r="F165" s="102">
        <v>11</v>
      </c>
      <c r="G165" s="102">
        <v>8</v>
      </c>
      <c r="H165" s="102">
        <v>11</v>
      </c>
      <c r="I165" s="102"/>
      <c r="J165" s="67"/>
      <c r="K165" s="67" t="s">
        <v>5683</v>
      </c>
      <c r="L165" s="67" t="s">
        <v>3943</v>
      </c>
      <c r="M165" s="67" t="s">
        <v>3293</v>
      </c>
      <c r="N165" s="67"/>
      <c r="O165" s="67"/>
      <c r="P165" s="67">
        <v>10.91</v>
      </c>
      <c r="Q165" s="67">
        <v>10.91</v>
      </c>
      <c r="R165" s="103">
        <v>8.9999999999999993E-3</v>
      </c>
      <c r="S165" s="103">
        <v>1.7000000000000001E-2</v>
      </c>
      <c r="T165" s="67">
        <v>0.76100000000000001</v>
      </c>
      <c r="U165" s="67">
        <v>5.56</v>
      </c>
      <c r="V165" s="104" t="b">
        <f t="shared" si="35"/>
        <v>1</v>
      </c>
      <c r="W165" s="104" t="s">
        <v>16</v>
      </c>
      <c r="X165" s="104">
        <f t="shared" si="27"/>
        <v>1.7000000000000002</v>
      </c>
      <c r="Y165" s="104">
        <f t="shared" si="36"/>
        <v>1.7000000000000002</v>
      </c>
      <c r="Z165" s="104" t="str">
        <f t="shared" si="37"/>
        <v/>
      </c>
      <c r="AA165" s="104" t="str">
        <f t="shared" si="37"/>
        <v/>
      </c>
      <c r="AB165" s="104" t="str">
        <f t="shared" si="41"/>
        <v/>
      </c>
      <c r="AC165" s="104" t="str">
        <f t="shared" si="41"/>
        <v/>
      </c>
      <c r="AD165" s="104" t="str">
        <f t="shared" si="42"/>
        <v/>
      </c>
      <c r="AE165" s="104" t="str">
        <f t="shared" si="42"/>
        <v/>
      </c>
      <c r="AF165" s="104" t="str">
        <f t="shared" si="42"/>
        <v/>
      </c>
      <c r="AG165" s="104" t="str">
        <f t="shared" si="42"/>
        <v/>
      </c>
      <c r="AH165" s="104" t="str">
        <f t="shared" si="43"/>
        <v/>
      </c>
      <c r="AI165" s="104"/>
      <c r="AJ165" s="104">
        <f t="shared" si="44"/>
        <v>9.642202347680269E-3</v>
      </c>
      <c r="AK165" s="104">
        <f t="shared" si="45"/>
        <v>9.642202347680269E-3</v>
      </c>
      <c r="AL165" s="104" t="str">
        <f t="shared" si="45"/>
        <v/>
      </c>
      <c r="AM165" s="104" t="str">
        <f t="shared" si="45"/>
        <v/>
      </c>
      <c r="AN165" s="104" t="str">
        <f t="shared" si="45"/>
        <v/>
      </c>
      <c r="AO165" s="104" t="str">
        <f t="shared" si="46"/>
        <v/>
      </c>
      <c r="AP165" s="104" t="str">
        <f t="shared" si="46"/>
        <v/>
      </c>
      <c r="AQ165" s="104" t="str">
        <f t="shared" si="46"/>
        <v/>
      </c>
      <c r="AR165" s="104" t="str">
        <f t="shared" si="46"/>
        <v/>
      </c>
      <c r="AS165" s="104" t="str">
        <f t="shared" si="47"/>
        <v/>
      </c>
      <c r="AT165" s="104" t="str">
        <f t="shared" si="47"/>
        <v/>
      </c>
      <c r="AU165" s="104"/>
      <c r="AV165" s="105"/>
      <c r="AW165" s="105"/>
      <c r="AX165" s="105"/>
      <c r="AY165" s="105"/>
      <c r="AZ165" s="105"/>
      <c r="BA165" s="106"/>
      <c r="BB165" s="104"/>
      <c r="BC165" s="105"/>
      <c r="BD165" s="104"/>
      <c r="BE165" s="107"/>
      <c r="BF165" s="105"/>
      <c r="BG165" s="105"/>
      <c r="BH165" s="105"/>
      <c r="BI165" s="105"/>
      <c r="BJ165" s="67">
        <v>319</v>
      </c>
      <c r="BK165" s="108">
        <v>975.68200000000002</v>
      </c>
      <c r="BL165" s="109">
        <v>42.775851330000002</v>
      </c>
      <c r="BM165" s="109">
        <v>-82.037422860000007</v>
      </c>
      <c r="BN165" s="110" t="s">
        <v>7195</v>
      </c>
      <c r="BO165" s="106">
        <v>273.10000000000002</v>
      </c>
      <c r="BP165" s="105" t="s">
        <v>3290</v>
      </c>
      <c r="BQ165" s="105" t="s">
        <v>5683</v>
      </c>
      <c r="BR165" s="110"/>
      <c r="BS165" s="110">
        <v>11</v>
      </c>
      <c r="BT165" s="111" t="s">
        <v>7509</v>
      </c>
      <c r="BU165" s="110">
        <v>8</v>
      </c>
      <c r="BV165" s="110">
        <v>11</v>
      </c>
      <c r="BW165" s="105" t="s">
        <v>7784</v>
      </c>
      <c r="BX165" s="104">
        <v>5.56</v>
      </c>
      <c r="BY165" s="105"/>
      <c r="BZ165" s="106">
        <f t="shared" si="38"/>
        <v>1.7000000000000002</v>
      </c>
      <c r="CA165" s="104" t="str">
        <f t="shared" si="39"/>
        <v>Matched</v>
      </c>
      <c r="CB165" s="104">
        <f t="shared" si="40"/>
        <v>9.642202347680269E-3</v>
      </c>
      <c r="CC165" s="105"/>
      <c r="CD165" s="105"/>
      <c r="CE165" s="105"/>
      <c r="CF165" s="105"/>
    </row>
    <row r="166" spans="1:84" hidden="1" x14ac:dyDescent="0.35">
      <c r="A166" s="67">
        <v>320</v>
      </c>
      <c r="B166" s="67">
        <v>975.82500000000005</v>
      </c>
      <c r="C166" s="67" t="s">
        <v>7508</v>
      </c>
      <c r="D166" s="67" t="s">
        <v>3290</v>
      </c>
      <c r="E166" s="67" t="s">
        <v>5677</v>
      </c>
      <c r="F166" s="102">
        <v>14</v>
      </c>
      <c r="G166" s="102">
        <v>8</v>
      </c>
      <c r="H166" s="102">
        <v>9</v>
      </c>
      <c r="I166" s="102"/>
      <c r="J166" s="67"/>
      <c r="K166" s="67" t="s">
        <v>5678</v>
      </c>
      <c r="L166" s="67" t="s">
        <v>3944</v>
      </c>
      <c r="M166" s="67" t="s">
        <v>3293</v>
      </c>
      <c r="N166" s="67"/>
      <c r="O166" s="67"/>
      <c r="P166" s="67">
        <v>13.94</v>
      </c>
      <c r="Q166" s="67">
        <v>13.94</v>
      </c>
      <c r="R166" s="103">
        <v>1.4999999999999999E-2</v>
      </c>
      <c r="S166" s="103">
        <v>4.1000000000000002E-2</v>
      </c>
      <c r="T166" s="67">
        <v>0.76700000000000002</v>
      </c>
      <c r="U166" s="67">
        <v>5.56</v>
      </c>
      <c r="V166" s="104" t="b">
        <f t="shared" si="35"/>
        <v>1</v>
      </c>
      <c r="W166" s="104" t="s">
        <v>16</v>
      </c>
      <c r="X166" s="104">
        <f t="shared" si="27"/>
        <v>4.1000000000000005</v>
      </c>
      <c r="Y166" s="104">
        <f t="shared" si="36"/>
        <v>4.1000000000000005</v>
      </c>
      <c r="Z166" s="104" t="str">
        <f t="shared" si="37"/>
        <v/>
      </c>
      <c r="AA166" s="104" t="str">
        <f t="shared" si="37"/>
        <v/>
      </c>
      <c r="AB166" s="104" t="str">
        <f t="shared" si="41"/>
        <v/>
      </c>
      <c r="AC166" s="104" t="str">
        <f t="shared" si="41"/>
        <v/>
      </c>
      <c r="AD166" s="104" t="str">
        <f t="shared" si="42"/>
        <v/>
      </c>
      <c r="AE166" s="104" t="str">
        <f t="shared" si="42"/>
        <v/>
      </c>
      <c r="AF166" s="104" t="str">
        <f t="shared" si="42"/>
        <v/>
      </c>
      <c r="AG166" s="104" t="str">
        <f t="shared" si="42"/>
        <v/>
      </c>
      <c r="AH166" s="104" t="str">
        <f t="shared" si="43"/>
        <v/>
      </c>
      <c r="AI166" s="104"/>
      <c r="AJ166" s="104">
        <f t="shared" si="44"/>
        <v>2.3254723309111238E-2</v>
      </c>
      <c r="AK166" s="104">
        <f t="shared" si="45"/>
        <v>2.3254723309111238E-2</v>
      </c>
      <c r="AL166" s="104" t="str">
        <f t="shared" si="45"/>
        <v/>
      </c>
      <c r="AM166" s="104" t="str">
        <f t="shared" si="45"/>
        <v/>
      </c>
      <c r="AN166" s="104" t="str">
        <f t="shared" si="45"/>
        <v/>
      </c>
      <c r="AO166" s="104" t="str">
        <f t="shared" si="46"/>
        <v/>
      </c>
      <c r="AP166" s="104" t="str">
        <f t="shared" si="46"/>
        <v/>
      </c>
      <c r="AQ166" s="104" t="str">
        <f t="shared" si="46"/>
        <v/>
      </c>
      <c r="AR166" s="104" t="str">
        <f t="shared" si="46"/>
        <v/>
      </c>
      <c r="AS166" s="104" t="str">
        <f t="shared" si="47"/>
        <v/>
      </c>
      <c r="AT166" s="104" t="str">
        <f t="shared" si="47"/>
        <v/>
      </c>
      <c r="AU166" s="104"/>
      <c r="AV166" s="105"/>
      <c r="AW166" s="105"/>
      <c r="AX166" s="105"/>
      <c r="AY166" s="105"/>
      <c r="AZ166" s="105"/>
      <c r="BA166" s="106"/>
      <c r="BB166" s="104"/>
      <c r="BC166" s="105"/>
      <c r="BD166" s="104"/>
      <c r="BE166" s="107"/>
      <c r="BF166" s="105"/>
      <c r="BG166" s="105"/>
      <c r="BH166" s="105"/>
      <c r="BI166" s="105"/>
      <c r="BJ166" s="67">
        <v>320</v>
      </c>
      <c r="BK166" s="108">
        <v>975.82500000000005</v>
      </c>
      <c r="BL166" s="109">
        <v>42.775850040000002</v>
      </c>
      <c r="BM166" s="109">
        <v>-82.037422899999996</v>
      </c>
      <c r="BN166" s="110" t="s">
        <v>7195</v>
      </c>
      <c r="BO166" s="106">
        <v>273.10000000000002</v>
      </c>
      <c r="BP166" s="105" t="s">
        <v>3290</v>
      </c>
      <c r="BQ166" s="105" t="s">
        <v>5678</v>
      </c>
      <c r="BR166" s="110"/>
      <c r="BS166" s="110">
        <v>14</v>
      </c>
      <c r="BT166" s="111" t="s">
        <v>7505</v>
      </c>
      <c r="BU166" s="110">
        <v>8</v>
      </c>
      <c r="BV166" s="110">
        <v>9</v>
      </c>
      <c r="BW166" s="105" t="s">
        <v>7784</v>
      </c>
      <c r="BX166" s="104">
        <v>5.56</v>
      </c>
      <c r="BY166" s="105"/>
      <c r="BZ166" s="106">
        <f t="shared" si="38"/>
        <v>4.1000000000000005</v>
      </c>
      <c r="CA166" s="104" t="str">
        <f t="shared" si="39"/>
        <v>Matched</v>
      </c>
      <c r="CB166" s="104">
        <f t="shared" si="40"/>
        <v>2.3254723309111238E-2</v>
      </c>
      <c r="CC166" s="105"/>
      <c r="CD166" s="105"/>
      <c r="CE166" s="105"/>
      <c r="CF166" s="105"/>
    </row>
    <row r="167" spans="1:84" hidden="1" x14ac:dyDescent="0.35">
      <c r="A167" s="67">
        <v>321</v>
      </c>
      <c r="B167" s="67">
        <v>975.88</v>
      </c>
      <c r="C167" s="67" t="s">
        <v>7508</v>
      </c>
      <c r="D167" s="67" t="s">
        <v>3290</v>
      </c>
      <c r="E167" s="67" t="s">
        <v>5677</v>
      </c>
      <c r="F167" s="102">
        <v>10</v>
      </c>
      <c r="G167" s="102">
        <v>10</v>
      </c>
      <c r="H167" s="102">
        <v>10</v>
      </c>
      <c r="I167" s="102"/>
      <c r="J167" s="67"/>
      <c r="K167" s="67" t="s">
        <v>5678</v>
      </c>
      <c r="L167" s="67" t="s">
        <v>3945</v>
      </c>
      <c r="M167" s="67" t="s">
        <v>3293</v>
      </c>
      <c r="N167" s="67"/>
      <c r="O167" s="67"/>
      <c r="P167" s="67">
        <v>10.46</v>
      </c>
      <c r="Q167" s="67">
        <v>10.46</v>
      </c>
      <c r="R167" s="103">
        <v>1.2999999999999999E-2</v>
      </c>
      <c r="S167" s="103">
        <v>2.1999999999999999E-2</v>
      </c>
      <c r="T167" s="67">
        <v>0.78400000000000003</v>
      </c>
      <c r="U167" s="67">
        <v>5.56</v>
      </c>
      <c r="V167" s="104" t="b">
        <f t="shared" si="35"/>
        <v>1</v>
      </c>
      <c r="W167" s="104" t="s">
        <v>16</v>
      </c>
      <c r="X167" s="104">
        <f t="shared" si="27"/>
        <v>2.1999999999999997</v>
      </c>
      <c r="Y167" s="104">
        <f t="shared" si="36"/>
        <v>2.1999999999999997</v>
      </c>
      <c r="Z167" s="104" t="str">
        <f t="shared" si="37"/>
        <v/>
      </c>
      <c r="AA167" s="104" t="str">
        <f t="shared" si="37"/>
        <v/>
      </c>
      <c r="AB167" s="104" t="str">
        <f t="shared" si="41"/>
        <v/>
      </c>
      <c r="AC167" s="104" t="str">
        <f t="shared" si="41"/>
        <v/>
      </c>
      <c r="AD167" s="104" t="str">
        <f t="shared" si="42"/>
        <v/>
      </c>
      <c r="AE167" s="104" t="str">
        <f t="shared" si="42"/>
        <v/>
      </c>
      <c r="AF167" s="104" t="str">
        <f t="shared" si="42"/>
        <v/>
      </c>
      <c r="AG167" s="104" t="str">
        <f t="shared" si="42"/>
        <v/>
      </c>
      <c r="AH167" s="104" t="str">
        <f t="shared" si="43"/>
        <v/>
      </c>
      <c r="AI167" s="104"/>
      <c r="AJ167" s="104">
        <f t="shared" si="44"/>
        <v>1.2478144214645052E-2</v>
      </c>
      <c r="AK167" s="104">
        <f t="shared" si="45"/>
        <v>1.2478144214645052E-2</v>
      </c>
      <c r="AL167" s="104" t="str">
        <f t="shared" si="45"/>
        <v/>
      </c>
      <c r="AM167" s="104" t="str">
        <f t="shared" si="45"/>
        <v/>
      </c>
      <c r="AN167" s="104" t="str">
        <f t="shared" si="45"/>
        <v/>
      </c>
      <c r="AO167" s="104" t="str">
        <f t="shared" si="46"/>
        <v/>
      </c>
      <c r="AP167" s="104" t="str">
        <f t="shared" si="46"/>
        <v/>
      </c>
      <c r="AQ167" s="104" t="str">
        <f t="shared" si="46"/>
        <v/>
      </c>
      <c r="AR167" s="104" t="str">
        <f t="shared" si="46"/>
        <v/>
      </c>
      <c r="AS167" s="104" t="str">
        <f t="shared" si="47"/>
        <v/>
      </c>
      <c r="AT167" s="104" t="str">
        <f t="shared" si="47"/>
        <v/>
      </c>
      <c r="AU167" s="104"/>
      <c r="AV167" s="105"/>
      <c r="AW167" s="105"/>
      <c r="AX167" s="105"/>
      <c r="AY167" s="105"/>
      <c r="AZ167" s="105"/>
      <c r="BA167" s="106"/>
      <c r="BB167" s="104"/>
      <c r="BC167" s="105"/>
      <c r="BD167" s="104"/>
      <c r="BE167" s="107"/>
      <c r="BF167" s="105"/>
      <c r="BG167" s="105"/>
      <c r="BH167" s="105"/>
      <c r="BI167" s="105"/>
      <c r="BJ167" s="67">
        <v>321</v>
      </c>
      <c r="BK167" s="108">
        <v>975.88</v>
      </c>
      <c r="BL167" s="109">
        <v>42.775849559999997</v>
      </c>
      <c r="BM167" s="109">
        <v>-82.037422919999997</v>
      </c>
      <c r="BN167" s="110" t="s">
        <v>7195</v>
      </c>
      <c r="BO167" s="106">
        <v>273.10000000000002</v>
      </c>
      <c r="BP167" s="105" t="s">
        <v>3290</v>
      </c>
      <c r="BQ167" s="105" t="s">
        <v>5678</v>
      </c>
      <c r="BR167" s="110"/>
      <c r="BS167" s="110">
        <v>10</v>
      </c>
      <c r="BT167" s="111" t="s">
        <v>7505</v>
      </c>
      <c r="BU167" s="110">
        <v>10</v>
      </c>
      <c r="BV167" s="110">
        <v>10</v>
      </c>
      <c r="BW167" s="105" t="s">
        <v>7784</v>
      </c>
      <c r="BX167" s="104">
        <v>5.56</v>
      </c>
      <c r="BY167" s="105"/>
      <c r="BZ167" s="106">
        <f t="shared" si="38"/>
        <v>2.1999999999999997</v>
      </c>
      <c r="CA167" s="104" t="str">
        <f t="shared" si="39"/>
        <v>Matched</v>
      </c>
      <c r="CB167" s="104">
        <f t="shared" si="40"/>
        <v>1.2478144214645052E-2</v>
      </c>
      <c r="CC167" s="105"/>
      <c r="CD167" s="105"/>
      <c r="CE167" s="105"/>
      <c r="CF167" s="105"/>
    </row>
    <row r="168" spans="1:84" hidden="1" x14ac:dyDescent="0.35">
      <c r="A168" s="67">
        <v>322</v>
      </c>
      <c r="B168" s="67">
        <v>976.61500000000001</v>
      </c>
      <c r="C168" s="67" t="s">
        <v>7503</v>
      </c>
      <c r="D168" s="67" t="s">
        <v>3290</v>
      </c>
      <c r="E168" s="67" t="s">
        <v>5677</v>
      </c>
      <c r="F168" s="102">
        <v>11</v>
      </c>
      <c r="G168" s="102">
        <v>8</v>
      </c>
      <c r="H168" s="102">
        <v>6</v>
      </c>
      <c r="I168" s="102"/>
      <c r="J168" s="67"/>
      <c r="K168" s="67" t="s">
        <v>5678</v>
      </c>
      <c r="L168" s="67" t="s">
        <v>3946</v>
      </c>
      <c r="M168" s="67" t="s">
        <v>3293</v>
      </c>
      <c r="N168" s="67"/>
      <c r="O168" s="67"/>
      <c r="P168" s="67">
        <v>10.63</v>
      </c>
      <c r="Q168" s="67">
        <v>10.63</v>
      </c>
      <c r="R168" s="103">
        <v>1.2999999999999999E-2</v>
      </c>
      <c r="S168" s="103">
        <v>3.4000000000000002E-2</v>
      </c>
      <c r="T168" s="67">
        <v>0.57499999999999996</v>
      </c>
      <c r="U168" s="67">
        <v>5.56</v>
      </c>
      <c r="V168" s="104" t="b">
        <f t="shared" si="35"/>
        <v>1</v>
      </c>
      <c r="W168" s="104" t="s">
        <v>16</v>
      </c>
      <c r="X168" s="104">
        <f t="shared" si="27"/>
        <v>3.4000000000000004</v>
      </c>
      <c r="Y168" s="104">
        <f t="shared" si="36"/>
        <v>3.4000000000000004</v>
      </c>
      <c r="Z168" s="104" t="str">
        <f t="shared" si="37"/>
        <v/>
      </c>
      <c r="AA168" s="104" t="str">
        <f t="shared" si="37"/>
        <v/>
      </c>
      <c r="AB168" s="104" t="str">
        <f t="shared" si="41"/>
        <v/>
      </c>
      <c r="AC168" s="104" t="str">
        <f t="shared" si="41"/>
        <v/>
      </c>
      <c r="AD168" s="104" t="str">
        <f t="shared" si="42"/>
        <v/>
      </c>
      <c r="AE168" s="104" t="str">
        <f t="shared" si="42"/>
        <v/>
      </c>
      <c r="AF168" s="104" t="str">
        <f t="shared" si="42"/>
        <v/>
      </c>
      <c r="AG168" s="104" t="str">
        <f t="shared" si="42"/>
        <v/>
      </c>
      <c r="AH168" s="104" t="str">
        <f t="shared" si="43"/>
        <v/>
      </c>
      <c r="AI168" s="104"/>
      <c r="AJ168" s="104">
        <f t="shared" si="44"/>
        <v>1.9284404695360538E-2</v>
      </c>
      <c r="AK168" s="104">
        <f t="shared" si="45"/>
        <v>1.9284404695360538E-2</v>
      </c>
      <c r="AL168" s="104" t="str">
        <f t="shared" si="45"/>
        <v/>
      </c>
      <c r="AM168" s="104" t="str">
        <f t="shared" si="45"/>
        <v/>
      </c>
      <c r="AN168" s="104" t="str">
        <f t="shared" si="45"/>
        <v/>
      </c>
      <c r="AO168" s="104" t="str">
        <f t="shared" si="46"/>
        <v/>
      </c>
      <c r="AP168" s="104" t="str">
        <f t="shared" si="46"/>
        <v/>
      </c>
      <c r="AQ168" s="104" t="str">
        <f t="shared" si="46"/>
        <v/>
      </c>
      <c r="AR168" s="104" t="str">
        <f t="shared" si="46"/>
        <v/>
      </c>
      <c r="AS168" s="104" t="str">
        <f t="shared" si="47"/>
        <v/>
      </c>
      <c r="AT168" s="104" t="str">
        <f t="shared" si="47"/>
        <v/>
      </c>
      <c r="AU168" s="104"/>
      <c r="AV168" s="105"/>
      <c r="AW168" s="105"/>
      <c r="AX168" s="105"/>
      <c r="AY168" s="105"/>
      <c r="AZ168" s="105"/>
      <c r="BA168" s="106"/>
      <c r="BB168" s="104"/>
      <c r="BC168" s="105"/>
      <c r="BD168" s="104"/>
      <c r="BE168" s="107"/>
      <c r="BF168" s="105"/>
      <c r="BG168" s="105"/>
      <c r="BH168" s="105"/>
      <c r="BI168" s="105"/>
      <c r="BJ168" s="67">
        <v>322</v>
      </c>
      <c r="BK168" s="108">
        <v>976.61500000000001</v>
      </c>
      <c r="BL168" s="109">
        <v>42.775842910000001</v>
      </c>
      <c r="BM168" s="109">
        <v>-82.037423149999995</v>
      </c>
      <c r="BN168" s="110" t="s">
        <v>7195</v>
      </c>
      <c r="BO168" s="106">
        <v>273.10000000000002</v>
      </c>
      <c r="BP168" s="105" t="s">
        <v>3290</v>
      </c>
      <c r="BQ168" s="105" t="s">
        <v>5678</v>
      </c>
      <c r="BR168" s="110"/>
      <c r="BS168" s="110">
        <v>11</v>
      </c>
      <c r="BT168" s="111" t="s">
        <v>7508</v>
      </c>
      <c r="BU168" s="110">
        <v>8</v>
      </c>
      <c r="BV168" s="110">
        <v>6</v>
      </c>
      <c r="BW168" s="105" t="s">
        <v>7784</v>
      </c>
      <c r="BX168" s="104">
        <v>5.56</v>
      </c>
      <c r="BY168" s="105"/>
      <c r="BZ168" s="106">
        <f t="shared" si="38"/>
        <v>3.4000000000000004</v>
      </c>
      <c r="CA168" s="104" t="str">
        <f t="shared" si="39"/>
        <v>Matched</v>
      </c>
      <c r="CB168" s="104">
        <f t="shared" si="40"/>
        <v>1.9284404695360538E-2</v>
      </c>
      <c r="CC168" s="105"/>
      <c r="CD168" s="105"/>
      <c r="CE168" s="105"/>
      <c r="CF168" s="105"/>
    </row>
    <row r="169" spans="1:84" hidden="1" x14ac:dyDescent="0.35">
      <c r="A169" s="67">
        <v>323</v>
      </c>
      <c r="B169" s="67">
        <v>977.45799999999997</v>
      </c>
      <c r="C169" s="67" t="s">
        <v>7359</v>
      </c>
      <c r="D169" s="67" t="s">
        <v>3290</v>
      </c>
      <c r="E169" s="67" t="s">
        <v>5677</v>
      </c>
      <c r="F169" s="102">
        <v>13</v>
      </c>
      <c r="G169" s="102">
        <v>11</v>
      </c>
      <c r="H169" s="102">
        <v>10</v>
      </c>
      <c r="I169" s="102">
        <v>9</v>
      </c>
      <c r="J169" s="67"/>
      <c r="K169" s="67" t="s">
        <v>5683</v>
      </c>
      <c r="L169" s="67" t="s">
        <v>3947</v>
      </c>
      <c r="M169" s="67" t="s">
        <v>3293</v>
      </c>
      <c r="N169" s="67"/>
      <c r="O169" s="67"/>
      <c r="P169" s="67">
        <v>13.08</v>
      </c>
      <c r="Q169" s="67">
        <v>13.08</v>
      </c>
      <c r="R169" s="103">
        <v>2.4E-2</v>
      </c>
      <c r="S169" s="103">
        <v>3.5000000000000003E-2</v>
      </c>
      <c r="T169" s="67">
        <v>0.85599999999999998</v>
      </c>
      <c r="U169" s="67">
        <v>5.56</v>
      </c>
      <c r="V169" s="104" t="b">
        <f t="shared" si="35"/>
        <v>1</v>
      </c>
      <c r="W169" s="104" t="s">
        <v>16</v>
      </c>
      <c r="X169" s="104">
        <f t="shared" ref="X169:X232" si="48">S169*100</f>
        <v>3.5000000000000004</v>
      </c>
      <c r="Y169" s="104">
        <f t="shared" si="36"/>
        <v>3.5000000000000004</v>
      </c>
      <c r="Z169" s="104" t="str">
        <f t="shared" si="37"/>
        <v/>
      </c>
      <c r="AA169" s="104" t="str">
        <f t="shared" si="37"/>
        <v/>
      </c>
      <c r="AB169" s="104" t="str">
        <f t="shared" si="41"/>
        <v/>
      </c>
      <c r="AC169" s="104" t="str">
        <f t="shared" si="41"/>
        <v/>
      </c>
      <c r="AD169" s="104" t="str">
        <f t="shared" si="42"/>
        <v/>
      </c>
      <c r="AE169" s="104" t="str">
        <f t="shared" si="42"/>
        <v/>
      </c>
      <c r="AF169" s="104" t="str">
        <f t="shared" si="42"/>
        <v/>
      </c>
      <c r="AG169" s="104" t="str">
        <f t="shared" si="42"/>
        <v/>
      </c>
      <c r="AH169" s="104" t="str">
        <f t="shared" si="43"/>
        <v/>
      </c>
      <c r="AI169" s="104"/>
      <c r="AJ169" s="104">
        <f t="shared" si="44"/>
        <v>1.9851593068753493E-2</v>
      </c>
      <c r="AK169" s="104">
        <f t="shared" si="45"/>
        <v>1.9851593068753493E-2</v>
      </c>
      <c r="AL169" s="104" t="str">
        <f t="shared" si="45"/>
        <v/>
      </c>
      <c r="AM169" s="104" t="str">
        <f t="shared" si="45"/>
        <v/>
      </c>
      <c r="AN169" s="104" t="str">
        <f t="shared" si="45"/>
        <v/>
      </c>
      <c r="AO169" s="104" t="str">
        <f t="shared" si="46"/>
        <v/>
      </c>
      <c r="AP169" s="104" t="str">
        <f t="shared" si="46"/>
        <v/>
      </c>
      <c r="AQ169" s="104" t="str">
        <f t="shared" si="46"/>
        <v/>
      </c>
      <c r="AR169" s="104" t="str">
        <f t="shared" si="46"/>
        <v/>
      </c>
      <c r="AS169" s="104" t="str">
        <f t="shared" si="47"/>
        <v/>
      </c>
      <c r="AT169" s="104" t="str">
        <f t="shared" si="47"/>
        <v/>
      </c>
      <c r="AU169" s="104"/>
      <c r="AV169" s="105"/>
      <c r="AW169" s="105"/>
      <c r="AX169" s="105"/>
      <c r="AY169" s="105"/>
      <c r="AZ169" s="105"/>
      <c r="BA169" s="106"/>
      <c r="BB169" s="104"/>
      <c r="BC169" s="105"/>
      <c r="BD169" s="104"/>
      <c r="BE169" s="107"/>
      <c r="BF169" s="105"/>
      <c r="BG169" s="105"/>
      <c r="BH169" s="105"/>
      <c r="BI169" s="105"/>
      <c r="BJ169" s="67">
        <v>323</v>
      </c>
      <c r="BK169" s="108">
        <v>977.45799999999997</v>
      </c>
      <c r="BL169" s="109">
        <v>42.775835299999997</v>
      </c>
      <c r="BM169" s="109">
        <v>-82.037423419999996</v>
      </c>
      <c r="BN169" s="110" t="s">
        <v>7195</v>
      </c>
      <c r="BO169" s="106">
        <v>273.10000000000002</v>
      </c>
      <c r="BP169" s="105" t="s">
        <v>3290</v>
      </c>
      <c r="BQ169" s="105" t="s">
        <v>5683</v>
      </c>
      <c r="BR169" s="110">
        <v>324</v>
      </c>
      <c r="BS169" s="110">
        <v>13</v>
      </c>
      <c r="BT169" s="111" t="s">
        <v>7670</v>
      </c>
      <c r="BU169" s="110">
        <v>11</v>
      </c>
      <c r="BV169" s="110">
        <v>10</v>
      </c>
      <c r="BW169" s="105" t="s">
        <v>7784</v>
      </c>
      <c r="BX169" s="104">
        <v>5.56</v>
      </c>
      <c r="BY169" s="105"/>
      <c r="BZ169" s="106">
        <f t="shared" si="38"/>
        <v>3.5000000000000004</v>
      </c>
      <c r="CA169" s="104" t="str">
        <f t="shared" si="39"/>
        <v>Matched</v>
      </c>
      <c r="CB169" s="104">
        <f t="shared" si="40"/>
        <v>1.9851593068753493E-2</v>
      </c>
      <c r="CC169" s="105"/>
      <c r="CD169" s="105"/>
      <c r="CE169" s="105"/>
      <c r="CF169" s="105"/>
    </row>
    <row r="170" spans="1:84" hidden="1" x14ac:dyDescent="0.35">
      <c r="A170" s="67">
        <v>325</v>
      </c>
      <c r="B170" s="67">
        <v>977.49900000000002</v>
      </c>
      <c r="C170" s="67" t="s">
        <v>7500</v>
      </c>
      <c r="D170" s="67" t="s">
        <v>3290</v>
      </c>
      <c r="E170" s="67" t="s">
        <v>5677</v>
      </c>
      <c r="F170" s="102">
        <v>12</v>
      </c>
      <c r="G170" s="102">
        <v>13</v>
      </c>
      <c r="H170" s="102">
        <v>9</v>
      </c>
      <c r="I170" s="102">
        <v>9</v>
      </c>
      <c r="J170" s="67"/>
      <c r="K170" s="67" t="s">
        <v>5678</v>
      </c>
      <c r="L170" s="67" t="s">
        <v>3948</v>
      </c>
      <c r="M170" s="67" t="s">
        <v>3293</v>
      </c>
      <c r="N170" s="67"/>
      <c r="O170" s="67"/>
      <c r="P170" s="67">
        <v>11.97</v>
      </c>
      <c r="Q170" s="67">
        <v>11.97</v>
      </c>
      <c r="R170" s="103">
        <v>1.4E-2</v>
      </c>
      <c r="S170" s="103">
        <v>2.7E-2</v>
      </c>
      <c r="T170" s="67">
        <v>0.86099999999999999</v>
      </c>
      <c r="U170" s="67">
        <v>5.56</v>
      </c>
      <c r="V170" s="104" t="b">
        <f t="shared" si="35"/>
        <v>1</v>
      </c>
      <c r="W170" s="104" t="s">
        <v>16</v>
      </c>
      <c r="X170" s="104">
        <f t="shared" si="48"/>
        <v>2.7</v>
      </c>
      <c r="Y170" s="104">
        <f t="shared" si="36"/>
        <v>2.7</v>
      </c>
      <c r="Z170" s="104" t="str">
        <f t="shared" si="37"/>
        <v/>
      </c>
      <c r="AA170" s="104" t="str">
        <f t="shared" si="37"/>
        <v/>
      </c>
      <c r="AB170" s="104" t="str">
        <f t="shared" si="41"/>
        <v/>
      </c>
      <c r="AC170" s="104" t="str">
        <f t="shared" si="41"/>
        <v/>
      </c>
      <c r="AD170" s="104" t="str">
        <f t="shared" si="42"/>
        <v/>
      </c>
      <c r="AE170" s="104" t="str">
        <f t="shared" si="42"/>
        <v/>
      </c>
      <c r="AF170" s="104" t="str">
        <f t="shared" si="42"/>
        <v/>
      </c>
      <c r="AG170" s="104" t="str">
        <f t="shared" si="42"/>
        <v/>
      </c>
      <c r="AH170" s="104" t="str">
        <f t="shared" si="43"/>
        <v/>
      </c>
      <c r="AI170" s="104"/>
      <c r="AJ170" s="104">
        <f t="shared" ref="AJ170:AJ201" si="49">((X170/100)*U170)/Interval</f>
        <v>1.5314086081609838E-2</v>
      </c>
      <c r="AK170" s="104">
        <f t="shared" si="45"/>
        <v>1.5314086081609838E-2</v>
      </c>
      <c r="AL170" s="104" t="str">
        <f t="shared" si="45"/>
        <v/>
      </c>
      <c r="AM170" s="104" t="str">
        <f t="shared" si="45"/>
        <v/>
      </c>
      <c r="AN170" s="104" t="str">
        <f t="shared" si="45"/>
        <v/>
      </c>
      <c r="AO170" s="104" t="str">
        <f t="shared" si="46"/>
        <v/>
      </c>
      <c r="AP170" s="104" t="str">
        <f t="shared" si="46"/>
        <v/>
      </c>
      <c r="AQ170" s="104" t="str">
        <f t="shared" si="46"/>
        <v/>
      </c>
      <c r="AR170" s="104" t="str">
        <f t="shared" si="46"/>
        <v/>
      </c>
      <c r="AS170" s="104" t="str">
        <f t="shared" si="47"/>
        <v/>
      </c>
      <c r="AT170" s="104" t="str">
        <f t="shared" si="47"/>
        <v/>
      </c>
      <c r="AU170" s="104"/>
      <c r="AV170" s="105"/>
      <c r="AW170" s="105"/>
      <c r="AX170" s="105"/>
      <c r="AY170" s="105"/>
      <c r="AZ170" s="105"/>
      <c r="BA170" s="106"/>
      <c r="BB170" s="104"/>
      <c r="BC170" s="105"/>
      <c r="BD170" s="104"/>
      <c r="BE170" s="107"/>
      <c r="BF170" s="105"/>
      <c r="BG170" s="105"/>
      <c r="BH170" s="105"/>
      <c r="BI170" s="105"/>
      <c r="BJ170" s="67">
        <v>325</v>
      </c>
      <c r="BK170" s="108">
        <v>977.49900000000002</v>
      </c>
      <c r="BL170" s="109">
        <v>42.775834940000003</v>
      </c>
      <c r="BM170" s="109">
        <v>-82.037423430000004</v>
      </c>
      <c r="BN170" s="110" t="s">
        <v>7195</v>
      </c>
      <c r="BO170" s="106">
        <v>273.10000000000002</v>
      </c>
      <c r="BP170" s="105" t="s">
        <v>3290</v>
      </c>
      <c r="BQ170" s="105" t="s">
        <v>5678</v>
      </c>
      <c r="BR170" s="110">
        <v>324</v>
      </c>
      <c r="BS170" s="110">
        <v>12</v>
      </c>
      <c r="BT170" s="111" t="s">
        <v>7357</v>
      </c>
      <c r="BU170" s="110">
        <v>13</v>
      </c>
      <c r="BV170" s="110">
        <v>9</v>
      </c>
      <c r="BW170" s="105" t="s">
        <v>7784</v>
      </c>
      <c r="BX170" s="104">
        <v>5.56</v>
      </c>
      <c r="BY170" s="105"/>
      <c r="BZ170" s="106">
        <f t="shared" si="38"/>
        <v>2.7</v>
      </c>
      <c r="CA170" s="104" t="str">
        <f t="shared" si="39"/>
        <v>Matched</v>
      </c>
      <c r="CB170" s="104">
        <f t="shared" si="40"/>
        <v>1.5314086081609838E-2</v>
      </c>
      <c r="CC170" s="105"/>
      <c r="CD170" s="105"/>
      <c r="CE170" s="105"/>
      <c r="CF170" s="105"/>
    </row>
    <row r="171" spans="1:84" hidden="1" x14ac:dyDescent="0.35">
      <c r="A171" s="67">
        <v>326</v>
      </c>
      <c r="B171" s="67">
        <v>977.53599999999994</v>
      </c>
      <c r="C171" s="67" t="s">
        <v>7360</v>
      </c>
      <c r="D171" s="67" t="s">
        <v>3290</v>
      </c>
      <c r="E171" s="67" t="s">
        <v>5677</v>
      </c>
      <c r="F171" s="102">
        <v>13</v>
      </c>
      <c r="G171" s="102">
        <v>9</v>
      </c>
      <c r="H171" s="102">
        <v>7</v>
      </c>
      <c r="I171" s="102">
        <v>9</v>
      </c>
      <c r="J171" s="67"/>
      <c r="K171" s="67" t="s">
        <v>5678</v>
      </c>
      <c r="L171" s="67" t="s">
        <v>3949</v>
      </c>
      <c r="M171" s="67" t="s">
        <v>3293</v>
      </c>
      <c r="N171" s="67"/>
      <c r="O171" s="67"/>
      <c r="P171" s="67">
        <v>13.4</v>
      </c>
      <c r="Q171" s="67">
        <v>13.4</v>
      </c>
      <c r="R171" s="103">
        <v>8.9999999999999993E-3</v>
      </c>
      <c r="S171" s="103">
        <v>2.1000000000000001E-2</v>
      </c>
      <c r="T171" s="67">
        <v>0.85599999999999998</v>
      </c>
      <c r="U171" s="67">
        <v>5.56</v>
      </c>
      <c r="V171" s="104" t="b">
        <f t="shared" si="35"/>
        <v>1</v>
      </c>
      <c r="W171" s="104" t="s">
        <v>16</v>
      </c>
      <c r="X171" s="104">
        <f t="shared" si="48"/>
        <v>2.1</v>
      </c>
      <c r="Y171" s="104">
        <f t="shared" si="36"/>
        <v>2.1</v>
      </c>
      <c r="Z171" s="104" t="str">
        <f t="shared" si="37"/>
        <v/>
      </c>
      <c r="AA171" s="104" t="str">
        <f t="shared" si="37"/>
        <v/>
      </c>
      <c r="AB171" s="104" t="str">
        <f t="shared" si="41"/>
        <v/>
      </c>
      <c r="AC171" s="104" t="str">
        <f t="shared" si="41"/>
        <v/>
      </c>
      <c r="AD171" s="104" t="str">
        <f t="shared" si="42"/>
        <v/>
      </c>
      <c r="AE171" s="104" t="str">
        <f t="shared" si="42"/>
        <v/>
      </c>
      <c r="AF171" s="104" t="str">
        <f t="shared" si="42"/>
        <v/>
      </c>
      <c r="AG171" s="104" t="str">
        <f t="shared" si="42"/>
        <v/>
      </c>
      <c r="AH171" s="104" t="str">
        <f t="shared" si="43"/>
        <v/>
      </c>
      <c r="AI171" s="104"/>
      <c r="AJ171" s="104">
        <f t="shared" si="49"/>
        <v>1.1910955841252097E-2</v>
      </c>
      <c r="AK171" s="104">
        <f t="shared" si="45"/>
        <v>1.1910955841252097E-2</v>
      </c>
      <c r="AL171" s="104" t="str">
        <f t="shared" si="45"/>
        <v/>
      </c>
      <c r="AM171" s="104" t="str">
        <f t="shared" si="45"/>
        <v/>
      </c>
      <c r="AN171" s="104" t="str">
        <f t="shared" si="45"/>
        <v/>
      </c>
      <c r="AO171" s="104" t="str">
        <f t="shared" si="46"/>
        <v/>
      </c>
      <c r="AP171" s="104" t="str">
        <f t="shared" si="46"/>
        <v/>
      </c>
      <c r="AQ171" s="104" t="str">
        <f t="shared" si="46"/>
        <v/>
      </c>
      <c r="AR171" s="104" t="str">
        <f t="shared" si="46"/>
        <v/>
      </c>
      <c r="AS171" s="104" t="str">
        <f t="shared" si="47"/>
        <v/>
      </c>
      <c r="AT171" s="104" t="str">
        <f t="shared" si="47"/>
        <v/>
      </c>
      <c r="AU171" s="104"/>
      <c r="AV171" s="105"/>
      <c r="AW171" s="105"/>
      <c r="AX171" s="105"/>
      <c r="AY171" s="105"/>
      <c r="AZ171" s="105"/>
      <c r="BA171" s="106"/>
      <c r="BB171" s="104"/>
      <c r="BC171" s="105"/>
      <c r="BD171" s="104"/>
      <c r="BE171" s="107"/>
      <c r="BF171" s="105"/>
      <c r="BG171" s="105"/>
      <c r="BH171" s="105"/>
      <c r="BI171" s="105"/>
      <c r="BJ171" s="67">
        <v>326</v>
      </c>
      <c r="BK171" s="108">
        <v>977.53599999999994</v>
      </c>
      <c r="BL171" s="109">
        <v>42.775834590000002</v>
      </c>
      <c r="BM171" s="109">
        <v>-82.037423439999998</v>
      </c>
      <c r="BN171" s="110" t="s">
        <v>7195</v>
      </c>
      <c r="BO171" s="106">
        <v>273.10000000000002</v>
      </c>
      <c r="BP171" s="105" t="s">
        <v>3290</v>
      </c>
      <c r="BQ171" s="105" t="s">
        <v>5678</v>
      </c>
      <c r="BR171" s="110">
        <v>324</v>
      </c>
      <c r="BS171" s="110">
        <v>13</v>
      </c>
      <c r="BT171" s="111" t="s">
        <v>7357</v>
      </c>
      <c r="BU171" s="110">
        <v>9</v>
      </c>
      <c r="BV171" s="110">
        <v>7</v>
      </c>
      <c r="BW171" s="105" t="s">
        <v>7784</v>
      </c>
      <c r="BX171" s="104">
        <v>5.56</v>
      </c>
      <c r="BY171" s="105"/>
      <c r="BZ171" s="106">
        <f t="shared" si="38"/>
        <v>2.1</v>
      </c>
      <c r="CA171" s="104" t="str">
        <f t="shared" si="39"/>
        <v>Matched</v>
      </c>
      <c r="CB171" s="104">
        <f t="shared" si="40"/>
        <v>1.1910955841252097E-2</v>
      </c>
      <c r="CC171" s="105"/>
      <c r="CD171" s="105"/>
      <c r="CE171" s="105"/>
      <c r="CF171" s="105"/>
    </row>
    <row r="172" spans="1:84" hidden="1" x14ac:dyDescent="0.35">
      <c r="A172" s="67">
        <v>327</v>
      </c>
      <c r="B172" s="67">
        <v>977.88900000000001</v>
      </c>
      <c r="C172" s="67" t="s">
        <v>7503</v>
      </c>
      <c r="D172" s="67" t="s">
        <v>3290</v>
      </c>
      <c r="E172" s="67" t="s">
        <v>5677</v>
      </c>
      <c r="F172" s="102">
        <v>12</v>
      </c>
      <c r="G172" s="102">
        <v>7</v>
      </c>
      <c r="H172" s="102">
        <v>9</v>
      </c>
      <c r="I172" s="102"/>
      <c r="J172" s="67"/>
      <c r="K172" s="67" t="s">
        <v>5678</v>
      </c>
      <c r="L172" s="67" t="s">
        <v>3950</v>
      </c>
      <c r="M172" s="67" t="s">
        <v>3293</v>
      </c>
      <c r="N172" s="67"/>
      <c r="O172" s="67"/>
      <c r="P172" s="67">
        <v>12.12</v>
      </c>
      <c r="Q172" s="67">
        <v>12.12</v>
      </c>
      <c r="R172" s="103">
        <v>1.6E-2</v>
      </c>
      <c r="S172" s="103">
        <v>3.2000000000000001E-2</v>
      </c>
      <c r="T172" s="67">
        <v>0.71099999999999997</v>
      </c>
      <c r="U172" s="67">
        <v>5.56</v>
      </c>
      <c r="V172" s="104" t="b">
        <f t="shared" si="35"/>
        <v>1</v>
      </c>
      <c r="W172" s="104" t="s">
        <v>16</v>
      </c>
      <c r="X172" s="104">
        <f t="shared" si="48"/>
        <v>3.2</v>
      </c>
      <c r="Y172" s="104">
        <f t="shared" si="36"/>
        <v>3.2</v>
      </c>
      <c r="Z172" s="104" t="str">
        <f t="shared" si="37"/>
        <v/>
      </c>
      <c r="AA172" s="104" t="str">
        <f t="shared" si="37"/>
        <v/>
      </c>
      <c r="AB172" s="104" t="str">
        <f t="shared" si="41"/>
        <v/>
      </c>
      <c r="AC172" s="104" t="str">
        <f t="shared" si="41"/>
        <v/>
      </c>
      <c r="AD172" s="104" t="str">
        <f t="shared" si="42"/>
        <v/>
      </c>
      <c r="AE172" s="104" t="str">
        <f t="shared" si="42"/>
        <v/>
      </c>
      <c r="AF172" s="104" t="str">
        <f t="shared" si="42"/>
        <v/>
      </c>
      <c r="AG172" s="104" t="str">
        <f t="shared" si="42"/>
        <v/>
      </c>
      <c r="AH172" s="104" t="str">
        <f t="shared" si="43"/>
        <v/>
      </c>
      <c r="AI172" s="104"/>
      <c r="AJ172" s="104">
        <f t="shared" si="49"/>
        <v>1.8150027948574621E-2</v>
      </c>
      <c r="AK172" s="104">
        <f t="shared" si="45"/>
        <v>1.8150027948574621E-2</v>
      </c>
      <c r="AL172" s="104" t="str">
        <f t="shared" si="45"/>
        <v/>
      </c>
      <c r="AM172" s="104" t="str">
        <f t="shared" si="45"/>
        <v/>
      </c>
      <c r="AN172" s="104" t="str">
        <f t="shared" si="45"/>
        <v/>
      </c>
      <c r="AO172" s="104" t="str">
        <f t="shared" si="46"/>
        <v/>
      </c>
      <c r="AP172" s="104" t="str">
        <f t="shared" si="46"/>
        <v/>
      </c>
      <c r="AQ172" s="104" t="str">
        <f t="shared" si="46"/>
        <v/>
      </c>
      <c r="AR172" s="104" t="str">
        <f t="shared" si="46"/>
        <v/>
      </c>
      <c r="AS172" s="104" t="str">
        <f t="shared" si="47"/>
        <v/>
      </c>
      <c r="AT172" s="104" t="str">
        <f t="shared" si="47"/>
        <v/>
      </c>
      <c r="AU172" s="104"/>
      <c r="AV172" s="105"/>
      <c r="AW172" s="105"/>
      <c r="AX172" s="105"/>
      <c r="AY172" s="105"/>
      <c r="AZ172" s="105"/>
      <c r="BA172" s="106"/>
      <c r="BB172" s="104"/>
      <c r="BC172" s="105"/>
      <c r="BD172" s="104"/>
      <c r="BE172" s="107"/>
      <c r="BF172" s="105"/>
      <c r="BG172" s="105"/>
      <c r="BH172" s="105"/>
      <c r="BI172" s="105"/>
      <c r="BJ172" s="67">
        <v>327</v>
      </c>
      <c r="BK172" s="108">
        <v>977.88900000000001</v>
      </c>
      <c r="BL172" s="109">
        <v>42.77583138</v>
      </c>
      <c r="BM172" s="109">
        <v>-82.037423559999993</v>
      </c>
      <c r="BN172" s="110" t="s">
        <v>7195</v>
      </c>
      <c r="BO172" s="106">
        <v>273.10000000000002</v>
      </c>
      <c r="BP172" s="105" t="s">
        <v>3290</v>
      </c>
      <c r="BQ172" s="105" t="s">
        <v>5678</v>
      </c>
      <c r="BR172" s="110"/>
      <c r="BS172" s="110">
        <v>12</v>
      </c>
      <c r="BT172" s="111" t="s">
        <v>7500</v>
      </c>
      <c r="BU172" s="110">
        <v>7</v>
      </c>
      <c r="BV172" s="110">
        <v>9</v>
      </c>
      <c r="BW172" s="105" t="s">
        <v>7784</v>
      </c>
      <c r="BX172" s="104">
        <v>5.56</v>
      </c>
      <c r="BY172" s="105"/>
      <c r="BZ172" s="106">
        <f t="shared" si="38"/>
        <v>3.2</v>
      </c>
      <c r="CA172" s="104" t="str">
        <f t="shared" si="39"/>
        <v>Matched</v>
      </c>
      <c r="CB172" s="104">
        <f t="shared" si="40"/>
        <v>1.8150027948574621E-2</v>
      </c>
      <c r="CC172" s="105"/>
      <c r="CD172" s="105"/>
      <c r="CE172" s="105"/>
      <c r="CF172" s="105"/>
    </row>
    <row r="173" spans="1:84" hidden="1" x14ac:dyDescent="0.35">
      <c r="A173" s="67">
        <v>328</v>
      </c>
      <c r="B173" s="67">
        <v>978.05200000000002</v>
      </c>
      <c r="C173" s="67" t="s">
        <v>7503</v>
      </c>
      <c r="D173" s="67" t="s">
        <v>3290</v>
      </c>
      <c r="E173" s="67" t="s">
        <v>5677</v>
      </c>
      <c r="F173" s="102">
        <v>11</v>
      </c>
      <c r="G173" s="102">
        <v>9</v>
      </c>
      <c r="H173" s="102">
        <v>8</v>
      </c>
      <c r="I173" s="102"/>
      <c r="J173" s="67"/>
      <c r="K173" s="67" t="s">
        <v>5678</v>
      </c>
      <c r="L173" s="67" t="s">
        <v>3951</v>
      </c>
      <c r="M173" s="67" t="s">
        <v>3293</v>
      </c>
      <c r="N173" s="67"/>
      <c r="O173" s="67"/>
      <c r="P173" s="67">
        <v>11.07</v>
      </c>
      <c r="Q173" s="67">
        <v>11.07</v>
      </c>
      <c r="R173" s="103">
        <v>1.2999999999999999E-2</v>
      </c>
      <c r="S173" s="103">
        <v>2.1000000000000001E-2</v>
      </c>
      <c r="T173" s="67">
        <v>0.75</v>
      </c>
      <c r="U173" s="67">
        <v>5.56</v>
      </c>
      <c r="V173" s="104" t="b">
        <f t="shared" si="35"/>
        <v>1</v>
      </c>
      <c r="W173" s="104" t="s">
        <v>16</v>
      </c>
      <c r="X173" s="104">
        <f t="shared" si="48"/>
        <v>2.1</v>
      </c>
      <c r="Y173" s="104">
        <f t="shared" si="36"/>
        <v>2.1</v>
      </c>
      <c r="Z173" s="104" t="str">
        <f t="shared" si="37"/>
        <v/>
      </c>
      <c r="AA173" s="104" t="str">
        <f t="shared" si="37"/>
        <v/>
      </c>
      <c r="AB173" s="104" t="str">
        <f t="shared" si="41"/>
        <v/>
      </c>
      <c r="AC173" s="104" t="str">
        <f t="shared" si="41"/>
        <v/>
      </c>
      <c r="AD173" s="104" t="str">
        <f t="shared" si="42"/>
        <v/>
      </c>
      <c r="AE173" s="104" t="str">
        <f t="shared" si="42"/>
        <v/>
      </c>
      <c r="AF173" s="104" t="str">
        <f t="shared" si="42"/>
        <v/>
      </c>
      <c r="AG173" s="104" t="str">
        <f t="shared" si="42"/>
        <v/>
      </c>
      <c r="AH173" s="104" t="str">
        <f t="shared" si="43"/>
        <v/>
      </c>
      <c r="AI173" s="104"/>
      <c r="AJ173" s="104">
        <f t="shared" si="49"/>
        <v>1.1910955841252097E-2</v>
      </c>
      <c r="AK173" s="104">
        <f t="shared" si="45"/>
        <v>1.1910955841252097E-2</v>
      </c>
      <c r="AL173" s="104" t="str">
        <f t="shared" si="45"/>
        <v/>
      </c>
      <c r="AM173" s="104" t="str">
        <f t="shared" si="45"/>
        <v/>
      </c>
      <c r="AN173" s="104" t="str">
        <f t="shared" si="45"/>
        <v/>
      </c>
      <c r="AO173" s="104" t="str">
        <f t="shared" si="46"/>
        <v/>
      </c>
      <c r="AP173" s="104" t="str">
        <f t="shared" si="46"/>
        <v/>
      </c>
      <c r="AQ173" s="104" t="str">
        <f t="shared" si="46"/>
        <v/>
      </c>
      <c r="AR173" s="104" t="str">
        <f t="shared" si="46"/>
        <v/>
      </c>
      <c r="AS173" s="104" t="str">
        <f t="shared" si="47"/>
        <v/>
      </c>
      <c r="AT173" s="104" t="str">
        <f t="shared" si="47"/>
        <v/>
      </c>
      <c r="AU173" s="104"/>
      <c r="AV173" s="105"/>
      <c r="AW173" s="105"/>
      <c r="AX173" s="105"/>
      <c r="AY173" s="105"/>
      <c r="AZ173" s="105"/>
      <c r="BA173" s="106"/>
      <c r="BB173" s="104"/>
      <c r="BC173" s="105"/>
      <c r="BD173" s="104"/>
      <c r="BE173" s="107"/>
      <c r="BF173" s="105"/>
      <c r="BG173" s="105"/>
      <c r="BH173" s="105"/>
      <c r="BI173" s="105"/>
      <c r="BJ173" s="67">
        <v>328</v>
      </c>
      <c r="BK173" s="108">
        <v>978.05200000000002</v>
      </c>
      <c r="BL173" s="109">
        <v>42.77582993</v>
      </c>
      <c r="BM173" s="109">
        <v>-82.037423610000005</v>
      </c>
      <c r="BN173" s="110" t="s">
        <v>7195</v>
      </c>
      <c r="BO173" s="106">
        <v>273.10000000000002</v>
      </c>
      <c r="BP173" s="105" t="s">
        <v>3290</v>
      </c>
      <c r="BQ173" s="105" t="s">
        <v>5678</v>
      </c>
      <c r="BR173" s="110"/>
      <c r="BS173" s="110">
        <v>11</v>
      </c>
      <c r="BT173" s="111" t="s">
        <v>7508</v>
      </c>
      <c r="BU173" s="110">
        <v>9</v>
      </c>
      <c r="BV173" s="110">
        <v>8</v>
      </c>
      <c r="BW173" s="105" t="s">
        <v>7784</v>
      </c>
      <c r="BX173" s="104">
        <v>5.56</v>
      </c>
      <c r="BY173" s="105"/>
      <c r="BZ173" s="106">
        <f t="shared" si="38"/>
        <v>2.1</v>
      </c>
      <c r="CA173" s="104" t="str">
        <f t="shared" si="39"/>
        <v>Matched</v>
      </c>
      <c r="CB173" s="104">
        <f t="shared" si="40"/>
        <v>1.1910955841252097E-2</v>
      </c>
      <c r="CC173" s="105"/>
      <c r="CD173" s="105"/>
      <c r="CE173" s="105"/>
      <c r="CF173" s="105"/>
    </row>
    <row r="174" spans="1:84" hidden="1" x14ac:dyDescent="0.35">
      <c r="A174" s="67">
        <v>329</v>
      </c>
      <c r="B174" s="67">
        <v>978.24</v>
      </c>
      <c r="C174" s="67" t="s">
        <v>7499</v>
      </c>
      <c r="D174" s="67" t="s">
        <v>3290</v>
      </c>
      <c r="E174" s="67" t="s">
        <v>5677</v>
      </c>
      <c r="F174" s="102">
        <v>12</v>
      </c>
      <c r="G174" s="102">
        <v>12</v>
      </c>
      <c r="H174" s="102">
        <v>11</v>
      </c>
      <c r="I174" s="102">
        <v>10</v>
      </c>
      <c r="J174" s="67"/>
      <c r="K174" s="67" t="s">
        <v>5683</v>
      </c>
      <c r="L174" s="67" t="s">
        <v>3952</v>
      </c>
      <c r="M174" s="67" t="s">
        <v>3293</v>
      </c>
      <c r="N174" s="67"/>
      <c r="O174" s="67"/>
      <c r="P174" s="67">
        <v>11.95</v>
      </c>
      <c r="Q174" s="67">
        <v>11.95</v>
      </c>
      <c r="R174" s="103">
        <v>0.01</v>
      </c>
      <c r="S174" s="103">
        <v>0.02</v>
      </c>
      <c r="T174" s="67">
        <v>0.85699999999999998</v>
      </c>
      <c r="U174" s="67">
        <v>5.56</v>
      </c>
      <c r="V174" s="104" t="b">
        <f t="shared" si="35"/>
        <v>1</v>
      </c>
      <c r="W174" s="104" t="s">
        <v>16</v>
      </c>
      <c r="X174" s="104">
        <f t="shared" si="48"/>
        <v>2</v>
      </c>
      <c r="Y174" s="104">
        <f t="shared" si="36"/>
        <v>2</v>
      </c>
      <c r="Z174" s="104" t="str">
        <f t="shared" si="37"/>
        <v/>
      </c>
      <c r="AA174" s="104" t="str">
        <f t="shared" si="37"/>
        <v/>
      </c>
      <c r="AB174" s="104" t="str">
        <f t="shared" si="41"/>
        <v/>
      </c>
      <c r="AC174" s="104" t="str">
        <f t="shared" si="41"/>
        <v/>
      </c>
      <c r="AD174" s="104" t="str">
        <f t="shared" si="42"/>
        <v/>
      </c>
      <c r="AE174" s="104" t="str">
        <f t="shared" si="42"/>
        <v/>
      </c>
      <c r="AF174" s="104" t="str">
        <f t="shared" si="42"/>
        <v/>
      </c>
      <c r="AG174" s="104" t="str">
        <f t="shared" si="42"/>
        <v/>
      </c>
      <c r="AH174" s="104" t="str">
        <f t="shared" si="43"/>
        <v/>
      </c>
      <c r="AI174" s="104"/>
      <c r="AJ174" s="104">
        <f t="shared" si="49"/>
        <v>1.1343767467859138E-2</v>
      </c>
      <c r="AK174" s="104">
        <f t="shared" si="45"/>
        <v>1.1343767467859138E-2</v>
      </c>
      <c r="AL174" s="104" t="str">
        <f t="shared" si="45"/>
        <v/>
      </c>
      <c r="AM174" s="104" t="str">
        <f t="shared" si="45"/>
        <v/>
      </c>
      <c r="AN174" s="104" t="str">
        <f t="shared" si="45"/>
        <v/>
      </c>
      <c r="AO174" s="104" t="str">
        <f t="shared" si="46"/>
        <v/>
      </c>
      <c r="AP174" s="104" t="str">
        <f t="shared" si="46"/>
        <v/>
      </c>
      <c r="AQ174" s="104" t="str">
        <f t="shared" si="46"/>
        <v/>
      </c>
      <c r="AR174" s="104" t="str">
        <f t="shared" si="46"/>
        <v/>
      </c>
      <c r="AS174" s="104" t="str">
        <f t="shared" si="47"/>
        <v/>
      </c>
      <c r="AT174" s="104" t="str">
        <f t="shared" si="47"/>
        <v/>
      </c>
      <c r="AU174" s="104"/>
      <c r="AV174" s="105"/>
      <c r="AW174" s="105"/>
      <c r="AX174" s="105"/>
      <c r="AY174" s="105"/>
      <c r="AZ174" s="105"/>
      <c r="BA174" s="106"/>
      <c r="BB174" s="104"/>
      <c r="BC174" s="105"/>
      <c r="BD174" s="104"/>
      <c r="BE174" s="107"/>
      <c r="BF174" s="105"/>
      <c r="BG174" s="105"/>
      <c r="BH174" s="105"/>
      <c r="BI174" s="105"/>
      <c r="BJ174" s="67">
        <v>329</v>
      </c>
      <c r="BK174" s="108">
        <v>978.24</v>
      </c>
      <c r="BL174" s="109">
        <v>42.775828240000003</v>
      </c>
      <c r="BM174" s="109">
        <v>-82.037423669999995</v>
      </c>
      <c r="BN174" s="110" t="s">
        <v>7195</v>
      </c>
      <c r="BO174" s="106">
        <v>273.10000000000002</v>
      </c>
      <c r="BP174" s="105" t="s">
        <v>3290</v>
      </c>
      <c r="BQ174" s="105" t="s">
        <v>5683</v>
      </c>
      <c r="BR174" s="110">
        <v>331</v>
      </c>
      <c r="BS174" s="110">
        <v>12</v>
      </c>
      <c r="BT174" s="111" t="s">
        <v>7625</v>
      </c>
      <c r="BU174" s="110">
        <v>12</v>
      </c>
      <c r="BV174" s="110">
        <v>11</v>
      </c>
      <c r="BW174" s="105" t="s">
        <v>7784</v>
      </c>
      <c r="BX174" s="104">
        <v>5.56</v>
      </c>
      <c r="BY174" s="105"/>
      <c r="BZ174" s="106">
        <f t="shared" si="38"/>
        <v>2</v>
      </c>
      <c r="CA174" s="104" t="str">
        <f t="shared" si="39"/>
        <v>Matched</v>
      </c>
      <c r="CB174" s="104">
        <f t="shared" si="40"/>
        <v>1.1343767467859138E-2</v>
      </c>
      <c r="CC174" s="105"/>
      <c r="CD174" s="105"/>
      <c r="CE174" s="105"/>
      <c r="CF174" s="105"/>
    </row>
    <row r="175" spans="1:84" hidden="1" x14ac:dyDescent="0.35">
      <c r="A175" s="67">
        <v>330</v>
      </c>
      <c r="B175" s="67">
        <v>978.26800000000003</v>
      </c>
      <c r="C175" s="67" t="s">
        <v>7499</v>
      </c>
      <c r="D175" s="67" t="s">
        <v>3290</v>
      </c>
      <c r="E175" s="67" t="s">
        <v>5677</v>
      </c>
      <c r="F175" s="102">
        <v>12</v>
      </c>
      <c r="G175" s="102">
        <v>10</v>
      </c>
      <c r="H175" s="102">
        <v>10</v>
      </c>
      <c r="I175" s="102">
        <v>10</v>
      </c>
      <c r="J175" s="67"/>
      <c r="K175" s="67" t="s">
        <v>5678</v>
      </c>
      <c r="L175" s="67" t="s">
        <v>3953</v>
      </c>
      <c r="M175" s="67" t="s">
        <v>3293</v>
      </c>
      <c r="N175" s="67"/>
      <c r="O175" s="67"/>
      <c r="P175" s="67">
        <v>11.5</v>
      </c>
      <c r="Q175" s="67">
        <v>11.5</v>
      </c>
      <c r="R175" s="103">
        <v>1.7000000000000001E-2</v>
      </c>
      <c r="S175" s="103">
        <v>2.1000000000000001E-2</v>
      </c>
      <c r="T175" s="67">
        <v>0.86299999999999999</v>
      </c>
      <c r="U175" s="67">
        <v>5.56</v>
      </c>
      <c r="V175" s="104" t="b">
        <f t="shared" si="35"/>
        <v>1</v>
      </c>
      <c r="W175" s="104" t="s">
        <v>16</v>
      </c>
      <c r="X175" s="104">
        <f t="shared" si="48"/>
        <v>2.1</v>
      </c>
      <c r="Y175" s="104">
        <f t="shared" si="36"/>
        <v>2.1</v>
      </c>
      <c r="Z175" s="104" t="str">
        <f t="shared" si="37"/>
        <v/>
      </c>
      <c r="AA175" s="104" t="str">
        <f t="shared" si="37"/>
        <v/>
      </c>
      <c r="AB175" s="104" t="str">
        <f t="shared" si="41"/>
        <v/>
      </c>
      <c r="AC175" s="104" t="str">
        <f t="shared" si="41"/>
        <v/>
      </c>
      <c r="AD175" s="104" t="str">
        <f t="shared" si="42"/>
        <v/>
      </c>
      <c r="AE175" s="104" t="str">
        <f t="shared" si="42"/>
        <v/>
      </c>
      <c r="AF175" s="104" t="str">
        <f t="shared" si="42"/>
        <v/>
      </c>
      <c r="AG175" s="104" t="str">
        <f t="shared" si="42"/>
        <v/>
      </c>
      <c r="AH175" s="104" t="str">
        <f t="shared" si="43"/>
        <v/>
      </c>
      <c r="AI175" s="104"/>
      <c r="AJ175" s="104">
        <f t="shared" si="49"/>
        <v>1.1910955841252097E-2</v>
      </c>
      <c r="AK175" s="104">
        <f t="shared" si="45"/>
        <v>1.1910955841252097E-2</v>
      </c>
      <c r="AL175" s="104" t="str">
        <f t="shared" si="45"/>
        <v/>
      </c>
      <c r="AM175" s="104" t="str">
        <f t="shared" si="45"/>
        <v/>
      </c>
      <c r="AN175" s="104" t="str">
        <f t="shared" si="45"/>
        <v/>
      </c>
      <c r="AO175" s="104" t="str">
        <f t="shared" si="46"/>
        <v/>
      </c>
      <c r="AP175" s="104" t="str">
        <f t="shared" si="46"/>
        <v/>
      </c>
      <c r="AQ175" s="104" t="str">
        <f t="shared" si="46"/>
        <v/>
      </c>
      <c r="AR175" s="104" t="str">
        <f t="shared" si="46"/>
        <v/>
      </c>
      <c r="AS175" s="104" t="str">
        <f t="shared" si="47"/>
        <v/>
      </c>
      <c r="AT175" s="104" t="str">
        <f t="shared" si="47"/>
        <v/>
      </c>
      <c r="AU175" s="104"/>
      <c r="AV175" s="105"/>
      <c r="AW175" s="105"/>
      <c r="AX175" s="105"/>
      <c r="AY175" s="105"/>
      <c r="AZ175" s="105"/>
      <c r="BA175" s="106"/>
      <c r="BB175" s="104"/>
      <c r="BC175" s="105"/>
      <c r="BD175" s="104"/>
      <c r="BE175" s="107"/>
      <c r="BF175" s="105"/>
      <c r="BG175" s="105"/>
      <c r="BH175" s="105"/>
      <c r="BI175" s="105"/>
      <c r="BJ175" s="67">
        <v>330</v>
      </c>
      <c r="BK175" s="108">
        <v>978.26800000000003</v>
      </c>
      <c r="BL175" s="109">
        <v>42.775827980000003</v>
      </c>
      <c r="BM175" s="109">
        <v>-82.037423680000003</v>
      </c>
      <c r="BN175" s="110" t="s">
        <v>7195</v>
      </c>
      <c r="BO175" s="106">
        <v>273.10000000000002</v>
      </c>
      <c r="BP175" s="105" t="s">
        <v>3290</v>
      </c>
      <c r="BQ175" s="105" t="s">
        <v>5678</v>
      </c>
      <c r="BR175" s="110">
        <v>331</v>
      </c>
      <c r="BS175" s="110">
        <v>12</v>
      </c>
      <c r="BT175" s="111" t="s">
        <v>7625</v>
      </c>
      <c r="BU175" s="110">
        <v>10</v>
      </c>
      <c r="BV175" s="110">
        <v>10</v>
      </c>
      <c r="BW175" s="105" t="s">
        <v>7784</v>
      </c>
      <c r="BX175" s="104">
        <v>5.56</v>
      </c>
      <c r="BY175" s="105"/>
      <c r="BZ175" s="106">
        <f t="shared" si="38"/>
        <v>2.1</v>
      </c>
      <c r="CA175" s="104" t="str">
        <f t="shared" si="39"/>
        <v>Matched</v>
      </c>
      <c r="CB175" s="104">
        <f t="shared" si="40"/>
        <v>1.1910955841252097E-2</v>
      </c>
      <c r="CC175" s="105"/>
      <c r="CD175" s="105"/>
      <c r="CE175" s="105"/>
      <c r="CF175" s="105"/>
    </row>
    <row r="176" spans="1:84" hidden="1" x14ac:dyDescent="0.35">
      <c r="A176" s="67">
        <v>332</v>
      </c>
      <c r="B176" s="67">
        <v>978.29300000000001</v>
      </c>
      <c r="C176" s="67" t="s">
        <v>7509</v>
      </c>
      <c r="D176" s="67" t="s">
        <v>3290</v>
      </c>
      <c r="E176" s="67" t="s">
        <v>5677</v>
      </c>
      <c r="F176" s="102">
        <v>12</v>
      </c>
      <c r="G176" s="102">
        <v>11</v>
      </c>
      <c r="H176" s="102">
        <v>9</v>
      </c>
      <c r="I176" s="102">
        <v>10</v>
      </c>
      <c r="J176" s="67"/>
      <c r="K176" s="67" t="s">
        <v>5678</v>
      </c>
      <c r="L176" s="67" t="s">
        <v>3954</v>
      </c>
      <c r="M176" s="67" t="s">
        <v>3293</v>
      </c>
      <c r="N176" s="67"/>
      <c r="O176" s="67"/>
      <c r="P176" s="67">
        <v>12.01</v>
      </c>
      <c r="Q176" s="67">
        <v>12.01</v>
      </c>
      <c r="R176" s="103">
        <v>1.7999999999999999E-2</v>
      </c>
      <c r="S176" s="103">
        <v>3.6999999999999998E-2</v>
      </c>
      <c r="T176" s="67">
        <v>0.86599999999999999</v>
      </c>
      <c r="U176" s="67">
        <v>5.56</v>
      </c>
      <c r="V176" s="104" t="b">
        <f t="shared" si="35"/>
        <v>1</v>
      </c>
      <c r="W176" s="104" t="s">
        <v>16</v>
      </c>
      <c r="X176" s="104">
        <f t="shared" si="48"/>
        <v>3.6999999999999997</v>
      </c>
      <c r="Y176" s="104">
        <f t="shared" si="36"/>
        <v>3.6999999999999997</v>
      </c>
      <c r="Z176" s="104" t="str">
        <f t="shared" si="37"/>
        <v/>
      </c>
      <c r="AA176" s="104" t="str">
        <f t="shared" si="37"/>
        <v/>
      </c>
      <c r="AB176" s="104" t="str">
        <f t="shared" si="41"/>
        <v/>
      </c>
      <c r="AC176" s="104" t="str">
        <f t="shared" si="41"/>
        <v/>
      </c>
      <c r="AD176" s="104" t="str">
        <f t="shared" si="42"/>
        <v/>
      </c>
      <c r="AE176" s="104" t="str">
        <f t="shared" si="42"/>
        <v/>
      </c>
      <c r="AF176" s="104" t="str">
        <f t="shared" si="42"/>
        <v/>
      </c>
      <c r="AG176" s="104" t="str">
        <f t="shared" si="42"/>
        <v/>
      </c>
      <c r="AH176" s="104" t="str">
        <f t="shared" si="43"/>
        <v/>
      </c>
      <c r="AI176" s="104"/>
      <c r="AJ176" s="104">
        <f t="shared" si="49"/>
        <v>2.0985969815539407E-2</v>
      </c>
      <c r="AK176" s="104">
        <f t="shared" si="45"/>
        <v>2.0985969815539407E-2</v>
      </c>
      <c r="AL176" s="104" t="str">
        <f t="shared" si="45"/>
        <v/>
      </c>
      <c r="AM176" s="104" t="str">
        <f t="shared" si="45"/>
        <v/>
      </c>
      <c r="AN176" s="104" t="str">
        <f t="shared" si="45"/>
        <v/>
      </c>
      <c r="AO176" s="104" t="str">
        <f t="shared" si="46"/>
        <v/>
      </c>
      <c r="AP176" s="104" t="str">
        <f t="shared" si="46"/>
        <v/>
      </c>
      <c r="AQ176" s="104" t="str">
        <f t="shared" si="46"/>
        <v/>
      </c>
      <c r="AR176" s="104" t="str">
        <f t="shared" si="46"/>
        <v/>
      </c>
      <c r="AS176" s="104" t="str">
        <f t="shared" si="47"/>
        <v/>
      </c>
      <c r="AT176" s="104" t="str">
        <f t="shared" si="47"/>
        <v/>
      </c>
      <c r="AU176" s="104"/>
      <c r="AV176" s="105"/>
      <c r="AW176" s="105"/>
      <c r="AX176" s="105"/>
      <c r="AY176" s="105"/>
      <c r="AZ176" s="105"/>
      <c r="BA176" s="106"/>
      <c r="BB176" s="104"/>
      <c r="BC176" s="105"/>
      <c r="BD176" s="104"/>
      <c r="BE176" s="107"/>
      <c r="BF176" s="105"/>
      <c r="BG176" s="105"/>
      <c r="BH176" s="105"/>
      <c r="BI176" s="105"/>
      <c r="BJ176" s="67">
        <v>332</v>
      </c>
      <c r="BK176" s="108">
        <v>978.29300000000001</v>
      </c>
      <c r="BL176" s="109">
        <v>42.775827759999999</v>
      </c>
      <c r="BM176" s="109">
        <v>-82.037423680000003</v>
      </c>
      <c r="BN176" s="110" t="s">
        <v>7195</v>
      </c>
      <c r="BO176" s="106">
        <v>273.10000000000002</v>
      </c>
      <c r="BP176" s="105" t="s">
        <v>3290</v>
      </c>
      <c r="BQ176" s="105" t="s">
        <v>5678</v>
      </c>
      <c r="BR176" s="110">
        <v>331</v>
      </c>
      <c r="BS176" s="110">
        <v>12</v>
      </c>
      <c r="BT176" s="111" t="s">
        <v>7519</v>
      </c>
      <c r="BU176" s="110">
        <v>11</v>
      </c>
      <c r="BV176" s="110">
        <v>9</v>
      </c>
      <c r="BW176" s="105" t="s">
        <v>7784</v>
      </c>
      <c r="BX176" s="104">
        <v>5.56</v>
      </c>
      <c r="BY176" s="105"/>
      <c r="BZ176" s="106">
        <f t="shared" si="38"/>
        <v>3.6999999999999997</v>
      </c>
      <c r="CA176" s="104" t="str">
        <f t="shared" si="39"/>
        <v>Matched</v>
      </c>
      <c r="CB176" s="104">
        <f t="shared" si="40"/>
        <v>2.0985969815539407E-2</v>
      </c>
      <c r="CC176" s="105"/>
      <c r="CD176" s="105"/>
      <c r="CE176" s="105"/>
      <c r="CF176" s="105"/>
    </row>
    <row r="177" spans="1:84" hidden="1" x14ac:dyDescent="0.35">
      <c r="A177" s="67">
        <v>333</v>
      </c>
      <c r="B177" s="67">
        <v>978.33199999999999</v>
      </c>
      <c r="C177" s="67" t="s">
        <v>7357</v>
      </c>
      <c r="D177" s="67" t="s">
        <v>3290</v>
      </c>
      <c r="E177" s="67" t="s">
        <v>5677</v>
      </c>
      <c r="F177" s="102">
        <v>11</v>
      </c>
      <c r="G177" s="102">
        <v>15</v>
      </c>
      <c r="H177" s="102">
        <v>12</v>
      </c>
      <c r="I177" s="102">
        <v>10</v>
      </c>
      <c r="J177" s="67"/>
      <c r="K177" s="67" t="s">
        <v>5683</v>
      </c>
      <c r="L177" s="67" t="s">
        <v>3955</v>
      </c>
      <c r="M177" s="67" t="s">
        <v>3293</v>
      </c>
      <c r="N177" s="67"/>
      <c r="O177" s="67"/>
      <c r="P177" s="67">
        <v>10.86</v>
      </c>
      <c r="Q177" s="67">
        <v>10.86</v>
      </c>
      <c r="R177" s="103">
        <v>2.1999999999999999E-2</v>
      </c>
      <c r="S177" s="103">
        <v>0.03</v>
      </c>
      <c r="T177" s="67">
        <v>0.86399999999999999</v>
      </c>
      <c r="U177" s="67">
        <v>5.56</v>
      </c>
      <c r="V177" s="104" t="b">
        <f t="shared" si="35"/>
        <v>1</v>
      </c>
      <c r="W177" s="104" t="s">
        <v>16</v>
      </c>
      <c r="X177" s="104">
        <f t="shared" si="48"/>
        <v>3</v>
      </c>
      <c r="Y177" s="104">
        <f t="shared" si="36"/>
        <v>3</v>
      </c>
      <c r="Z177" s="104" t="str">
        <f t="shared" si="37"/>
        <v/>
      </c>
      <c r="AA177" s="104" t="str">
        <f t="shared" si="37"/>
        <v/>
      </c>
      <c r="AB177" s="104" t="str">
        <f t="shared" si="41"/>
        <v/>
      </c>
      <c r="AC177" s="104" t="str">
        <f t="shared" si="41"/>
        <v/>
      </c>
      <c r="AD177" s="104" t="str">
        <f t="shared" si="42"/>
        <v/>
      </c>
      <c r="AE177" s="104" t="str">
        <f t="shared" si="42"/>
        <v/>
      </c>
      <c r="AF177" s="104" t="str">
        <f t="shared" si="42"/>
        <v/>
      </c>
      <c r="AG177" s="104" t="str">
        <f t="shared" si="42"/>
        <v/>
      </c>
      <c r="AH177" s="104" t="str">
        <f t="shared" si="43"/>
        <v/>
      </c>
      <c r="AI177" s="104"/>
      <c r="AJ177" s="104">
        <f t="shared" si="49"/>
        <v>1.7015651201788707E-2</v>
      </c>
      <c r="AK177" s="104">
        <f t="shared" si="45"/>
        <v>1.7015651201788707E-2</v>
      </c>
      <c r="AL177" s="104" t="str">
        <f t="shared" si="45"/>
        <v/>
      </c>
      <c r="AM177" s="104" t="str">
        <f t="shared" si="45"/>
        <v/>
      </c>
      <c r="AN177" s="104" t="str">
        <f t="shared" si="45"/>
        <v/>
      </c>
      <c r="AO177" s="104" t="str">
        <f t="shared" si="46"/>
        <v/>
      </c>
      <c r="AP177" s="104" t="str">
        <f t="shared" si="46"/>
        <v/>
      </c>
      <c r="AQ177" s="104" t="str">
        <f t="shared" si="46"/>
        <v/>
      </c>
      <c r="AR177" s="104" t="str">
        <f t="shared" si="46"/>
        <v/>
      </c>
      <c r="AS177" s="104" t="str">
        <f t="shared" si="47"/>
        <v/>
      </c>
      <c r="AT177" s="104" t="str">
        <f t="shared" si="47"/>
        <v/>
      </c>
      <c r="AU177" s="104"/>
      <c r="AV177" s="105"/>
      <c r="AW177" s="105"/>
      <c r="AX177" s="105"/>
      <c r="AY177" s="105"/>
      <c r="AZ177" s="105"/>
      <c r="BA177" s="106"/>
      <c r="BB177" s="104"/>
      <c r="BC177" s="105"/>
      <c r="BD177" s="104"/>
      <c r="BE177" s="107"/>
      <c r="BF177" s="105"/>
      <c r="BG177" s="105"/>
      <c r="BH177" s="105"/>
      <c r="BI177" s="105"/>
      <c r="BJ177" s="67">
        <v>333</v>
      </c>
      <c r="BK177" s="108">
        <v>978.33199999999999</v>
      </c>
      <c r="BL177" s="109">
        <v>42.77582743</v>
      </c>
      <c r="BM177" s="109">
        <v>-82.037423700000005</v>
      </c>
      <c r="BN177" s="110" t="s">
        <v>7195</v>
      </c>
      <c r="BO177" s="106">
        <v>273.10000000000002</v>
      </c>
      <c r="BP177" s="105" t="s">
        <v>3290</v>
      </c>
      <c r="BQ177" s="105" t="s">
        <v>5683</v>
      </c>
      <c r="BR177" s="110">
        <v>331</v>
      </c>
      <c r="BS177" s="110">
        <v>11</v>
      </c>
      <c r="BT177" s="111" t="s">
        <v>7625</v>
      </c>
      <c r="BU177" s="110">
        <v>15</v>
      </c>
      <c r="BV177" s="110">
        <v>12</v>
      </c>
      <c r="BW177" s="105" t="s">
        <v>7784</v>
      </c>
      <c r="BX177" s="104">
        <v>5.56</v>
      </c>
      <c r="BY177" s="105"/>
      <c r="BZ177" s="106">
        <f t="shared" si="38"/>
        <v>3</v>
      </c>
      <c r="CA177" s="104" t="str">
        <f t="shared" si="39"/>
        <v>Matched</v>
      </c>
      <c r="CB177" s="104">
        <f t="shared" si="40"/>
        <v>1.7015651201788707E-2</v>
      </c>
      <c r="CC177" s="105"/>
      <c r="CD177" s="105"/>
      <c r="CE177" s="105"/>
      <c r="CF177" s="105"/>
    </row>
    <row r="178" spans="1:84" hidden="1" x14ac:dyDescent="0.35">
      <c r="A178" s="67">
        <v>334</v>
      </c>
      <c r="B178" s="67">
        <v>978.52800000000002</v>
      </c>
      <c r="C178" s="67" t="s">
        <v>7510</v>
      </c>
      <c r="D178" s="67" t="s">
        <v>3290</v>
      </c>
      <c r="E178" s="67" t="s">
        <v>5677</v>
      </c>
      <c r="F178" s="102">
        <v>13</v>
      </c>
      <c r="G178" s="102">
        <v>9</v>
      </c>
      <c r="H178" s="102">
        <v>11</v>
      </c>
      <c r="I178" s="102"/>
      <c r="J178" s="67"/>
      <c r="K178" s="67" t="s">
        <v>5683</v>
      </c>
      <c r="L178" s="67" t="s">
        <v>3956</v>
      </c>
      <c r="M178" s="67" t="s">
        <v>3293</v>
      </c>
      <c r="N178" s="67"/>
      <c r="O178" s="67"/>
      <c r="P178" s="67">
        <v>12.91</v>
      </c>
      <c r="Q178" s="67">
        <v>12.91</v>
      </c>
      <c r="R178" s="103">
        <v>2.9000000000000001E-2</v>
      </c>
      <c r="S178" s="103">
        <v>4.2000000000000003E-2</v>
      </c>
      <c r="T178" s="67">
        <v>0.75</v>
      </c>
      <c r="U178" s="67">
        <v>5.56</v>
      </c>
      <c r="V178" s="104" t="b">
        <f t="shared" si="35"/>
        <v>1</v>
      </c>
      <c r="W178" s="104" t="s">
        <v>16</v>
      </c>
      <c r="X178" s="104">
        <f t="shared" si="48"/>
        <v>4.2</v>
      </c>
      <c r="Y178" s="104">
        <f t="shared" si="36"/>
        <v>4.2</v>
      </c>
      <c r="Z178" s="104" t="str">
        <f t="shared" si="37"/>
        <v/>
      </c>
      <c r="AA178" s="104" t="str">
        <f t="shared" si="37"/>
        <v/>
      </c>
      <c r="AB178" s="104" t="str">
        <f t="shared" si="41"/>
        <v/>
      </c>
      <c r="AC178" s="104" t="str">
        <f t="shared" si="41"/>
        <v/>
      </c>
      <c r="AD178" s="104" t="str">
        <f t="shared" si="42"/>
        <v/>
      </c>
      <c r="AE178" s="104" t="str">
        <f t="shared" si="42"/>
        <v/>
      </c>
      <c r="AF178" s="104" t="str">
        <f t="shared" si="42"/>
        <v/>
      </c>
      <c r="AG178" s="104" t="str">
        <f t="shared" si="42"/>
        <v/>
      </c>
      <c r="AH178" s="104" t="str">
        <f t="shared" si="43"/>
        <v/>
      </c>
      <c r="AI178" s="104"/>
      <c r="AJ178" s="104">
        <f t="shared" si="49"/>
        <v>2.3821911682504193E-2</v>
      </c>
      <c r="AK178" s="104">
        <f t="shared" si="45"/>
        <v>2.3821911682504193E-2</v>
      </c>
      <c r="AL178" s="104" t="str">
        <f t="shared" si="45"/>
        <v/>
      </c>
      <c r="AM178" s="104" t="str">
        <f t="shared" si="45"/>
        <v/>
      </c>
      <c r="AN178" s="104" t="str">
        <f t="shared" si="45"/>
        <v/>
      </c>
      <c r="AO178" s="104" t="str">
        <f t="shared" si="46"/>
        <v/>
      </c>
      <c r="AP178" s="104" t="str">
        <f t="shared" si="46"/>
        <v/>
      </c>
      <c r="AQ178" s="104" t="str">
        <f t="shared" si="46"/>
        <v/>
      </c>
      <c r="AR178" s="104" t="str">
        <f t="shared" si="46"/>
        <v/>
      </c>
      <c r="AS178" s="104" t="str">
        <f t="shared" si="47"/>
        <v/>
      </c>
      <c r="AT178" s="104" t="str">
        <f t="shared" si="47"/>
        <v/>
      </c>
      <c r="AU178" s="104"/>
      <c r="AV178" s="105"/>
      <c r="AW178" s="105"/>
      <c r="AX178" s="105"/>
      <c r="AY178" s="105"/>
      <c r="AZ178" s="105"/>
      <c r="BA178" s="106"/>
      <c r="BB178" s="104"/>
      <c r="BC178" s="105"/>
      <c r="BD178" s="104"/>
      <c r="BE178" s="107"/>
      <c r="BF178" s="105"/>
      <c r="BG178" s="105"/>
      <c r="BH178" s="105"/>
      <c r="BI178" s="105"/>
      <c r="BJ178" s="67">
        <v>334</v>
      </c>
      <c r="BK178" s="108">
        <v>978.52800000000002</v>
      </c>
      <c r="BL178" s="109">
        <v>42.775825619999999</v>
      </c>
      <c r="BM178" s="109">
        <v>-82.037423759999996</v>
      </c>
      <c r="BN178" s="110" t="s">
        <v>7195</v>
      </c>
      <c r="BO178" s="106">
        <v>273.10000000000002</v>
      </c>
      <c r="BP178" s="105" t="s">
        <v>3290</v>
      </c>
      <c r="BQ178" s="105" t="s">
        <v>5683</v>
      </c>
      <c r="BR178" s="110"/>
      <c r="BS178" s="110">
        <v>13</v>
      </c>
      <c r="BT178" s="111" t="s">
        <v>7508</v>
      </c>
      <c r="BU178" s="110">
        <v>9</v>
      </c>
      <c r="BV178" s="110">
        <v>11</v>
      </c>
      <c r="BW178" s="105" t="s">
        <v>7784</v>
      </c>
      <c r="BX178" s="104">
        <v>5.56</v>
      </c>
      <c r="BY178" s="105"/>
      <c r="BZ178" s="106">
        <f t="shared" si="38"/>
        <v>4.2</v>
      </c>
      <c r="CA178" s="104" t="str">
        <f t="shared" si="39"/>
        <v>Matched</v>
      </c>
      <c r="CB178" s="104">
        <f t="shared" si="40"/>
        <v>2.3821911682504193E-2</v>
      </c>
      <c r="CC178" s="105"/>
      <c r="CD178" s="105"/>
      <c r="CE178" s="105"/>
      <c r="CF178" s="105"/>
    </row>
    <row r="179" spans="1:84" hidden="1" x14ac:dyDescent="0.35">
      <c r="A179" s="67">
        <v>335</v>
      </c>
      <c r="B179" s="67">
        <v>979.34799999999996</v>
      </c>
      <c r="C179" s="67" t="s">
        <v>7511</v>
      </c>
      <c r="D179" s="67" t="s">
        <v>3290</v>
      </c>
      <c r="E179" s="67" t="s">
        <v>5677</v>
      </c>
      <c r="F179" s="102">
        <v>12</v>
      </c>
      <c r="G179" s="102">
        <v>10</v>
      </c>
      <c r="H179" s="102">
        <v>9</v>
      </c>
      <c r="I179" s="102"/>
      <c r="J179" s="67"/>
      <c r="K179" s="67" t="s">
        <v>5678</v>
      </c>
      <c r="L179" s="67" t="s">
        <v>3957</v>
      </c>
      <c r="M179" s="67" t="s">
        <v>3293</v>
      </c>
      <c r="N179" s="67"/>
      <c r="O179" s="67"/>
      <c r="P179" s="67">
        <v>11.92</v>
      </c>
      <c r="Q179" s="67">
        <v>11.92</v>
      </c>
      <c r="R179" s="103">
        <v>1.9E-2</v>
      </c>
      <c r="S179" s="103">
        <v>3.3000000000000002E-2</v>
      </c>
      <c r="T179" s="67">
        <v>0.75900000000000001</v>
      </c>
      <c r="U179" s="67">
        <v>5.56</v>
      </c>
      <c r="V179" s="104" t="b">
        <f t="shared" si="35"/>
        <v>1</v>
      </c>
      <c r="W179" s="104" t="s">
        <v>16</v>
      </c>
      <c r="X179" s="104">
        <f t="shared" si="48"/>
        <v>3.3000000000000003</v>
      </c>
      <c r="Y179" s="104">
        <f t="shared" si="36"/>
        <v>3.3000000000000003</v>
      </c>
      <c r="Z179" s="104" t="str">
        <f t="shared" si="37"/>
        <v/>
      </c>
      <c r="AA179" s="104" t="str">
        <f t="shared" si="37"/>
        <v/>
      </c>
      <c r="AB179" s="104" t="str">
        <f t="shared" si="41"/>
        <v/>
      </c>
      <c r="AC179" s="104" t="str">
        <f t="shared" si="41"/>
        <v/>
      </c>
      <c r="AD179" s="104" t="str">
        <f t="shared" si="42"/>
        <v/>
      </c>
      <c r="AE179" s="104" t="str">
        <f t="shared" si="42"/>
        <v/>
      </c>
      <c r="AF179" s="104" t="str">
        <f t="shared" si="42"/>
        <v/>
      </c>
      <c r="AG179" s="104" t="str">
        <f t="shared" si="42"/>
        <v/>
      </c>
      <c r="AH179" s="104" t="str">
        <f t="shared" si="43"/>
        <v/>
      </c>
      <c r="AI179" s="104"/>
      <c r="AJ179" s="104">
        <f t="shared" si="49"/>
        <v>1.8717216321967579E-2</v>
      </c>
      <c r="AK179" s="104">
        <f t="shared" si="45"/>
        <v>1.8717216321967579E-2</v>
      </c>
      <c r="AL179" s="104" t="str">
        <f t="shared" si="45"/>
        <v/>
      </c>
      <c r="AM179" s="104" t="str">
        <f t="shared" si="45"/>
        <v/>
      </c>
      <c r="AN179" s="104" t="str">
        <f t="shared" si="45"/>
        <v/>
      </c>
      <c r="AO179" s="104" t="str">
        <f t="shared" si="46"/>
        <v/>
      </c>
      <c r="AP179" s="104" t="str">
        <f t="shared" si="46"/>
        <v/>
      </c>
      <c r="AQ179" s="104" t="str">
        <f t="shared" si="46"/>
        <v/>
      </c>
      <c r="AR179" s="104" t="str">
        <f t="shared" si="46"/>
        <v/>
      </c>
      <c r="AS179" s="104" t="str">
        <f t="shared" si="47"/>
        <v/>
      </c>
      <c r="AT179" s="104" t="str">
        <f t="shared" si="47"/>
        <v/>
      </c>
      <c r="AU179" s="104"/>
      <c r="AV179" s="105"/>
      <c r="AW179" s="105"/>
      <c r="AX179" s="105"/>
      <c r="AY179" s="105"/>
      <c r="AZ179" s="105"/>
      <c r="BA179" s="106"/>
      <c r="BB179" s="104"/>
      <c r="BC179" s="105"/>
      <c r="BD179" s="104"/>
      <c r="BE179" s="107"/>
      <c r="BF179" s="105"/>
      <c r="BG179" s="105"/>
      <c r="BH179" s="105"/>
      <c r="BI179" s="105"/>
      <c r="BJ179" s="67">
        <v>335</v>
      </c>
      <c r="BK179" s="108">
        <v>979.34799999999996</v>
      </c>
      <c r="BL179" s="109">
        <v>42.775818219999998</v>
      </c>
      <c r="BM179" s="109">
        <v>-82.037424020000003</v>
      </c>
      <c r="BN179" s="110" t="s">
        <v>7195</v>
      </c>
      <c r="BO179" s="106">
        <v>273.10000000000002</v>
      </c>
      <c r="BP179" s="105" t="s">
        <v>3290</v>
      </c>
      <c r="BQ179" s="105" t="s">
        <v>5678</v>
      </c>
      <c r="BR179" s="110"/>
      <c r="BS179" s="110">
        <v>12</v>
      </c>
      <c r="BT179" s="111" t="s">
        <v>7510</v>
      </c>
      <c r="BU179" s="110">
        <v>10</v>
      </c>
      <c r="BV179" s="110">
        <v>9</v>
      </c>
      <c r="BW179" s="105" t="s">
        <v>7784</v>
      </c>
      <c r="BX179" s="104">
        <v>5.56</v>
      </c>
      <c r="BY179" s="105"/>
      <c r="BZ179" s="106">
        <f t="shared" si="38"/>
        <v>3.3000000000000003</v>
      </c>
      <c r="CA179" s="104" t="str">
        <f t="shared" si="39"/>
        <v>Matched</v>
      </c>
      <c r="CB179" s="104">
        <f t="shared" si="40"/>
        <v>1.8717216321967579E-2</v>
      </c>
      <c r="CC179" s="105"/>
      <c r="CD179" s="105"/>
      <c r="CE179" s="105"/>
      <c r="CF179" s="105"/>
    </row>
    <row r="180" spans="1:84" hidden="1" x14ac:dyDescent="0.35">
      <c r="A180" s="67">
        <v>336</v>
      </c>
      <c r="B180" s="67">
        <v>979.96</v>
      </c>
      <c r="C180" s="67" t="s">
        <v>7504</v>
      </c>
      <c r="D180" s="67" t="s">
        <v>3290</v>
      </c>
      <c r="E180" s="67" t="s">
        <v>5677</v>
      </c>
      <c r="F180" s="102">
        <v>11</v>
      </c>
      <c r="G180" s="102">
        <v>7</v>
      </c>
      <c r="H180" s="102">
        <v>7</v>
      </c>
      <c r="I180" s="102">
        <v>11</v>
      </c>
      <c r="J180" s="67"/>
      <c r="K180" s="67" t="s">
        <v>5678</v>
      </c>
      <c r="L180" s="67" t="s">
        <v>3958</v>
      </c>
      <c r="M180" s="67" t="s">
        <v>3293</v>
      </c>
      <c r="N180" s="67"/>
      <c r="O180" s="67"/>
      <c r="P180" s="67">
        <v>10.67</v>
      </c>
      <c r="Q180" s="67">
        <v>10.67</v>
      </c>
      <c r="R180" s="103">
        <v>2.4E-2</v>
      </c>
      <c r="S180" s="103">
        <v>4.2999999999999997E-2</v>
      </c>
      <c r="T180" s="67">
        <v>0.76700000000000002</v>
      </c>
      <c r="U180" s="67">
        <v>5.56</v>
      </c>
      <c r="V180" s="104" t="b">
        <f t="shared" si="35"/>
        <v>1</v>
      </c>
      <c r="W180" s="104" t="s">
        <v>16</v>
      </c>
      <c r="X180" s="104">
        <f t="shared" si="48"/>
        <v>4.3</v>
      </c>
      <c r="Y180" s="104">
        <f t="shared" si="36"/>
        <v>4.3</v>
      </c>
      <c r="Z180" s="104" t="str">
        <f t="shared" si="37"/>
        <v/>
      </c>
      <c r="AA180" s="104" t="str">
        <f t="shared" si="37"/>
        <v/>
      </c>
      <c r="AB180" s="104" t="str">
        <f t="shared" si="41"/>
        <v/>
      </c>
      <c r="AC180" s="104" t="str">
        <f t="shared" si="41"/>
        <v/>
      </c>
      <c r="AD180" s="104" t="str">
        <f t="shared" si="42"/>
        <v/>
      </c>
      <c r="AE180" s="104" t="str">
        <f t="shared" si="42"/>
        <v/>
      </c>
      <c r="AF180" s="104" t="str">
        <f t="shared" si="42"/>
        <v/>
      </c>
      <c r="AG180" s="104" t="str">
        <f t="shared" si="42"/>
        <v/>
      </c>
      <c r="AH180" s="104" t="str">
        <f t="shared" si="43"/>
        <v/>
      </c>
      <c r="AI180" s="104"/>
      <c r="AJ180" s="104">
        <f t="shared" si="49"/>
        <v>2.4389100055897145E-2</v>
      </c>
      <c r="AK180" s="104">
        <f t="shared" si="45"/>
        <v>2.4389100055897145E-2</v>
      </c>
      <c r="AL180" s="104" t="str">
        <f t="shared" si="45"/>
        <v/>
      </c>
      <c r="AM180" s="104" t="str">
        <f t="shared" si="45"/>
        <v/>
      </c>
      <c r="AN180" s="104" t="str">
        <f t="shared" si="45"/>
        <v/>
      </c>
      <c r="AO180" s="104" t="str">
        <f t="shared" si="46"/>
        <v/>
      </c>
      <c r="AP180" s="104" t="str">
        <f t="shared" si="46"/>
        <v/>
      </c>
      <c r="AQ180" s="104" t="str">
        <f t="shared" si="46"/>
        <v/>
      </c>
      <c r="AR180" s="104" t="str">
        <f t="shared" si="46"/>
        <v/>
      </c>
      <c r="AS180" s="104" t="str">
        <f t="shared" si="47"/>
        <v/>
      </c>
      <c r="AT180" s="104" t="str">
        <f t="shared" si="47"/>
        <v/>
      </c>
      <c r="AU180" s="104"/>
      <c r="AV180" s="105"/>
      <c r="AW180" s="105"/>
      <c r="AX180" s="105"/>
      <c r="AY180" s="105"/>
      <c r="AZ180" s="105"/>
      <c r="BA180" s="106"/>
      <c r="BB180" s="104"/>
      <c r="BC180" s="105"/>
      <c r="BD180" s="104"/>
      <c r="BE180" s="107"/>
      <c r="BF180" s="105"/>
      <c r="BG180" s="105"/>
      <c r="BH180" s="105"/>
      <c r="BI180" s="105"/>
      <c r="BJ180" s="67">
        <v>336</v>
      </c>
      <c r="BK180" s="108">
        <v>979.96</v>
      </c>
      <c r="BL180" s="109">
        <v>42.775812670000001</v>
      </c>
      <c r="BM180" s="109">
        <v>-82.037424220000005</v>
      </c>
      <c r="BN180" s="110" t="s">
        <v>7195</v>
      </c>
      <c r="BO180" s="106">
        <v>273.10000000000002</v>
      </c>
      <c r="BP180" s="105" t="s">
        <v>3290</v>
      </c>
      <c r="BQ180" s="105" t="s">
        <v>5678</v>
      </c>
      <c r="BR180" s="110">
        <v>337</v>
      </c>
      <c r="BS180" s="110">
        <v>11</v>
      </c>
      <c r="BT180" s="111" t="s">
        <v>7500</v>
      </c>
      <c r="BU180" s="110">
        <v>7</v>
      </c>
      <c r="BV180" s="110">
        <v>7</v>
      </c>
      <c r="BW180" s="105" t="s">
        <v>7784</v>
      </c>
      <c r="BX180" s="104">
        <v>5.56</v>
      </c>
      <c r="BY180" s="105"/>
      <c r="BZ180" s="106">
        <f t="shared" si="38"/>
        <v>4.3</v>
      </c>
      <c r="CA180" s="104" t="str">
        <f t="shared" si="39"/>
        <v>Matched</v>
      </c>
      <c r="CB180" s="104">
        <f t="shared" si="40"/>
        <v>2.4389100055897145E-2</v>
      </c>
      <c r="CC180" s="105"/>
      <c r="CD180" s="105"/>
      <c r="CE180" s="105"/>
      <c r="CF180" s="105"/>
    </row>
    <row r="181" spans="1:84" hidden="1" x14ac:dyDescent="0.35">
      <c r="A181" s="67">
        <v>338</v>
      </c>
      <c r="B181" s="67">
        <v>979.98500000000001</v>
      </c>
      <c r="C181" s="67" t="s">
        <v>7501</v>
      </c>
      <c r="D181" s="67" t="s">
        <v>3290</v>
      </c>
      <c r="E181" s="67" t="s">
        <v>5677</v>
      </c>
      <c r="F181" s="102">
        <v>12</v>
      </c>
      <c r="G181" s="102">
        <v>10</v>
      </c>
      <c r="H181" s="102">
        <v>9</v>
      </c>
      <c r="I181" s="102">
        <v>11</v>
      </c>
      <c r="J181" s="67"/>
      <c r="K181" s="67" t="s">
        <v>5678</v>
      </c>
      <c r="L181" s="67" t="s">
        <v>3959</v>
      </c>
      <c r="M181" s="67" t="s">
        <v>3293</v>
      </c>
      <c r="N181" s="67"/>
      <c r="O181" s="67"/>
      <c r="P181" s="67">
        <v>12.35</v>
      </c>
      <c r="Q181" s="67">
        <v>12.35</v>
      </c>
      <c r="R181" s="103">
        <v>7.0000000000000001E-3</v>
      </c>
      <c r="S181" s="103">
        <v>1.7999999999999999E-2</v>
      </c>
      <c r="T181" s="67">
        <v>0.75900000000000001</v>
      </c>
      <c r="U181" s="67">
        <v>5.56</v>
      </c>
      <c r="V181" s="104" t="b">
        <f t="shared" si="35"/>
        <v>1</v>
      </c>
      <c r="W181" s="104" t="s">
        <v>16</v>
      </c>
      <c r="X181" s="104">
        <f t="shared" si="48"/>
        <v>1.7999999999999998</v>
      </c>
      <c r="Y181" s="104">
        <f t="shared" si="36"/>
        <v>1.7999999999999998</v>
      </c>
      <c r="Z181" s="104" t="str">
        <f t="shared" si="37"/>
        <v/>
      </c>
      <c r="AA181" s="104" t="str">
        <f t="shared" si="37"/>
        <v/>
      </c>
      <c r="AB181" s="104" t="str">
        <f t="shared" si="41"/>
        <v/>
      </c>
      <c r="AC181" s="104" t="str">
        <f t="shared" si="41"/>
        <v/>
      </c>
      <c r="AD181" s="104" t="str">
        <f t="shared" si="42"/>
        <v/>
      </c>
      <c r="AE181" s="104" t="str">
        <f t="shared" si="42"/>
        <v/>
      </c>
      <c r="AF181" s="104" t="str">
        <f t="shared" si="42"/>
        <v/>
      </c>
      <c r="AG181" s="104" t="str">
        <f t="shared" si="42"/>
        <v/>
      </c>
      <c r="AH181" s="104" t="str">
        <f t="shared" si="43"/>
        <v/>
      </c>
      <c r="AI181" s="104"/>
      <c r="AJ181" s="104">
        <f t="shared" si="49"/>
        <v>1.0209390721073224E-2</v>
      </c>
      <c r="AK181" s="104">
        <f t="shared" si="45"/>
        <v>1.0209390721073224E-2</v>
      </c>
      <c r="AL181" s="104" t="str">
        <f t="shared" si="45"/>
        <v/>
      </c>
      <c r="AM181" s="104" t="str">
        <f t="shared" si="45"/>
        <v/>
      </c>
      <c r="AN181" s="104" t="str">
        <f t="shared" si="45"/>
        <v/>
      </c>
      <c r="AO181" s="104" t="str">
        <f t="shared" si="46"/>
        <v/>
      </c>
      <c r="AP181" s="104" t="str">
        <f t="shared" si="46"/>
        <v/>
      </c>
      <c r="AQ181" s="104" t="str">
        <f t="shared" si="46"/>
        <v/>
      </c>
      <c r="AR181" s="104" t="str">
        <f t="shared" si="46"/>
        <v/>
      </c>
      <c r="AS181" s="104" t="str">
        <f t="shared" si="47"/>
        <v/>
      </c>
      <c r="AT181" s="104" t="str">
        <f t="shared" si="47"/>
        <v/>
      </c>
      <c r="AU181" s="104"/>
      <c r="AV181" s="105"/>
      <c r="AW181" s="105"/>
      <c r="AX181" s="105"/>
      <c r="AY181" s="105"/>
      <c r="AZ181" s="105"/>
      <c r="BA181" s="106"/>
      <c r="BB181" s="104"/>
      <c r="BC181" s="105"/>
      <c r="BD181" s="104"/>
      <c r="BE181" s="107"/>
      <c r="BF181" s="105"/>
      <c r="BG181" s="105"/>
      <c r="BH181" s="105"/>
      <c r="BI181" s="105"/>
      <c r="BJ181" s="67">
        <v>338</v>
      </c>
      <c r="BK181" s="108">
        <v>979.98500000000001</v>
      </c>
      <c r="BL181" s="109">
        <v>42.775812459999997</v>
      </c>
      <c r="BM181" s="109">
        <v>-82.037424229999999</v>
      </c>
      <c r="BN181" s="110" t="s">
        <v>7195</v>
      </c>
      <c r="BO181" s="106">
        <v>273.10000000000002</v>
      </c>
      <c r="BP181" s="105" t="s">
        <v>3290</v>
      </c>
      <c r="BQ181" s="105" t="s">
        <v>5678</v>
      </c>
      <c r="BR181" s="110">
        <v>337</v>
      </c>
      <c r="BS181" s="110">
        <v>12</v>
      </c>
      <c r="BT181" s="111" t="s">
        <v>7570</v>
      </c>
      <c r="BU181" s="110">
        <v>10</v>
      </c>
      <c r="BV181" s="110">
        <v>9</v>
      </c>
      <c r="BW181" s="105" t="s">
        <v>7784</v>
      </c>
      <c r="BX181" s="104">
        <v>5.56</v>
      </c>
      <c r="BY181" s="105"/>
      <c r="BZ181" s="106">
        <f t="shared" si="38"/>
        <v>1.7999999999999998</v>
      </c>
      <c r="CA181" s="104" t="str">
        <f t="shared" si="39"/>
        <v>Matched</v>
      </c>
      <c r="CB181" s="104">
        <f t="shared" si="40"/>
        <v>1.0209390721073224E-2</v>
      </c>
      <c r="CC181" s="105"/>
      <c r="CD181" s="105"/>
      <c r="CE181" s="105"/>
      <c r="CF181" s="105"/>
    </row>
    <row r="182" spans="1:84" hidden="1" x14ac:dyDescent="0.35">
      <c r="A182" s="67">
        <v>339</v>
      </c>
      <c r="B182" s="67">
        <v>980.69799999999998</v>
      </c>
      <c r="C182" s="67" t="s">
        <v>7512</v>
      </c>
      <c r="D182" s="67" t="s">
        <v>3290</v>
      </c>
      <c r="E182" s="67" t="s">
        <v>5677</v>
      </c>
      <c r="F182" s="102">
        <v>12</v>
      </c>
      <c r="G182" s="102">
        <v>11</v>
      </c>
      <c r="H182" s="102">
        <v>10</v>
      </c>
      <c r="I182" s="102">
        <v>12</v>
      </c>
      <c r="J182" s="67"/>
      <c r="K182" s="67" t="s">
        <v>5678</v>
      </c>
      <c r="L182" s="67" t="s">
        <v>3960</v>
      </c>
      <c r="M182" s="67" t="s">
        <v>3293</v>
      </c>
      <c r="N182" s="67"/>
      <c r="O182" s="67"/>
      <c r="P182" s="67">
        <v>11.57</v>
      </c>
      <c r="Q182" s="67">
        <v>11.57</v>
      </c>
      <c r="R182" s="103">
        <v>1.4999999999999999E-2</v>
      </c>
      <c r="S182" s="103">
        <v>3.4000000000000002E-2</v>
      </c>
      <c r="T182" s="67">
        <v>0.79400000000000004</v>
      </c>
      <c r="U182" s="67">
        <v>5.56</v>
      </c>
      <c r="V182" s="104" t="b">
        <f t="shared" si="35"/>
        <v>1</v>
      </c>
      <c r="W182" s="104" t="s">
        <v>16</v>
      </c>
      <c r="X182" s="104">
        <f t="shared" si="48"/>
        <v>3.4000000000000004</v>
      </c>
      <c r="Y182" s="104">
        <f t="shared" si="36"/>
        <v>3.4000000000000004</v>
      </c>
      <c r="Z182" s="104" t="str">
        <f t="shared" si="37"/>
        <v/>
      </c>
      <c r="AA182" s="104" t="str">
        <f t="shared" si="37"/>
        <v/>
      </c>
      <c r="AB182" s="104" t="str">
        <f t="shared" si="41"/>
        <v/>
      </c>
      <c r="AC182" s="104" t="str">
        <f t="shared" si="41"/>
        <v/>
      </c>
      <c r="AD182" s="104" t="str">
        <f t="shared" si="42"/>
        <v/>
      </c>
      <c r="AE182" s="104" t="str">
        <f t="shared" si="42"/>
        <v/>
      </c>
      <c r="AF182" s="104" t="str">
        <f t="shared" si="42"/>
        <v/>
      </c>
      <c r="AG182" s="104" t="str">
        <f t="shared" si="42"/>
        <v/>
      </c>
      <c r="AH182" s="104" t="str">
        <f t="shared" si="43"/>
        <v/>
      </c>
      <c r="AI182" s="104"/>
      <c r="AJ182" s="104">
        <f t="shared" si="49"/>
        <v>1.9284404695360538E-2</v>
      </c>
      <c r="AK182" s="104">
        <f t="shared" si="45"/>
        <v>1.9284404695360538E-2</v>
      </c>
      <c r="AL182" s="104" t="str">
        <f t="shared" si="45"/>
        <v/>
      </c>
      <c r="AM182" s="104" t="str">
        <f t="shared" si="45"/>
        <v/>
      </c>
      <c r="AN182" s="104" t="str">
        <f t="shared" si="45"/>
        <v/>
      </c>
      <c r="AO182" s="104" t="str">
        <f t="shared" si="46"/>
        <v/>
      </c>
      <c r="AP182" s="104" t="str">
        <f t="shared" si="46"/>
        <v/>
      </c>
      <c r="AQ182" s="104" t="str">
        <f t="shared" si="46"/>
        <v/>
      </c>
      <c r="AR182" s="104" t="str">
        <f t="shared" si="46"/>
        <v/>
      </c>
      <c r="AS182" s="104" t="str">
        <f t="shared" si="47"/>
        <v/>
      </c>
      <c r="AT182" s="104" t="str">
        <f t="shared" si="47"/>
        <v/>
      </c>
      <c r="AU182" s="104"/>
      <c r="AV182" s="105"/>
      <c r="AW182" s="105"/>
      <c r="AX182" s="105"/>
      <c r="AY182" s="105"/>
      <c r="AZ182" s="105"/>
      <c r="BA182" s="106"/>
      <c r="BB182" s="104"/>
      <c r="BC182" s="105"/>
      <c r="BD182" s="104"/>
      <c r="BE182" s="107"/>
      <c r="BF182" s="105"/>
      <c r="BG182" s="105"/>
      <c r="BH182" s="105"/>
      <c r="BI182" s="105"/>
      <c r="BJ182" s="67">
        <v>339</v>
      </c>
      <c r="BK182" s="108">
        <v>980.69799999999998</v>
      </c>
      <c r="BL182" s="109">
        <v>42.775806019999997</v>
      </c>
      <c r="BM182" s="109">
        <v>-82.037424450000003</v>
      </c>
      <c r="BN182" s="110" t="s">
        <v>7195</v>
      </c>
      <c r="BO182" s="106">
        <v>273.10000000000002</v>
      </c>
      <c r="BP182" s="105" t="s">
        <v>3290</v>
      </c>
      <c r="BQ182" s="105" t="s">
        <v>5678</v>
      </c>
      <c r="BR182" s="110">
        <v>340</v>
      </c>
      <c r="BS182" s="110">
        <v>12</v>
      </c>
      <c r="BT182" s="111" t="s">
        <v>7511</v>
      </c>
      <c r="BU182" s="110">
        <v>11</v>
      </c>
      <c r="BV182" s="110">
        <v>10</v>
      </c>
      <c r="BW182" s="105" t="s">
        <v>7784</v>
      </c>
      <c r="BX182" s="104">
        <v>5.56</v>
      </c>
      <c r="BY182" s="105"/>
      <c r="BZ182" s="106">
        <f t="shared" si="38"/>
        <v>3.4000000000000004</v>
      </c>
      <c r="CA182" s="104" t="str">
        <f t="shared" si="39"/>
        <v>Matched</v>
      </c>
      <c r="CB182" s="104">
        <f t="shared" si="40"/>
        <v>1.9284404695360538E-2</v>
      </c>
      <c r="CC182" s="105"/>
      <c r="CD182" s="105"/>
      <c r="CE182" s="105"/>
      <c r="CF182" s="105"/>
    </row>
    <row r="183" spans="1:84" hidden="1" x14ac:dyDescent="0.35">
      <c r="A183" s="67">
        <v>341</v>
      </c>
      <c r="B183" s="67">
        <v>980.71600000000001</v>
      </c>
      <c r="C183" s="67" t="s">
        <v>7357</v>
      </c>
      <c r="D183" s="67" t="s">
        <v>3290</v>
      </c>
      <c r="E183" s="67" t="s">
        <v>5677</v>
      </c>
      <c r="F183" s="102">
        <v>12</v>
      </c>
      <c r="G183" s="102">
        <v>9</v>
      </c>
      <c r="H183" s="102">
        <v>8</v>
      </c>
      <c r="I183" s="102">
        <v>12</v>
      </c>
      <c r="J183" s="67"/>
      <c r="K183" s="67" t="s">
        <v>5678</v>
      </c>
      <c r="L183" s="67" t="s">
        <v>3961</v>
      </c>
      <c r="M183" s="67" t="s">
        <v>3293</v>
      </c>
      <c r="N183" s="67"/>
      <c r="O183" s="67"/>
      <c r="P183" s="67">
        <v>12.1</v>
      </c>
      <c r="Q183" s="67">
        <v>12.1</v>
      </c>
      <c r="R183" s="103">
        <v>1.2E-2</v>
      </c>
      <c r="S183" s="103">
        <v>2.5000000000000001E-2</v>
      </c>
      <c r="T183" s="67">
        <v>0.79100000000000004</v>
      </c>
      <c r="U183" s="67">
        <v>5.56</v>
      </c>
      <c r="V183" s="104" t="b">
        <f t="shared" si="35"/>
        <v>1</v>
      </c>
      <c r="W183" s="104" t="s">
        <v>16</v>
      </c>
      <c r="X183" s="104">
        <f t="shared" si="48"/>
        <v>2.5</v>
      </c>
      <c r="Y183" s="104">
        <f t="shared" si="36"/>
        <v>2.5</v>
      </c>
      <c r="Z183" s="104" t="str">
        <f t="shared" si="37"/>
        <v/>
      </c>
      <c r="AA183" s="104" t="str">
        <f t="shared" si="37"/>
        <v/>
      </c>
      <c r="AB183" s="104" t="str">
        <f t="shared" si="41"/>
        <v/>
      </c>
      <c r="AC183" s="104" t="str">
        <f t="shared" si="41"/>
        <v/>
      </c>
      <c r="AD183" s="104" t="str">
        <f t="shared" si="42"/>
        <v/>
      </c>
      <c r="AE183" s="104" t="str">
        <f t="shared" si="42"/>
        <v/>
      </c>
      <c r="AF183" s="104" t="str">
        <f t="shared" si="42"/>
        <v/>
      </c>
      <c r="AG183" s="104" t="str">
        <f t="shared" si="42"/>
        <v/>
      </c>
      <c r="AH183" s="104" t="str">
        <f t="shared" si="43"/>
        <v/>
      </c>
      <c r="AI183" s="104"/>
      <c r="AJ183" s="104">
        <f t="shared" si="49"/>
        <v>1.4179709334823922E-2</v>
      </c>
      <c r="AK183" s="104">
        <f t="shared" si="45"/>
        <v>1.4179709334823922E-2</v>
      </c>
      <c r="AL183" s="104" t="str">
        <f t="shared" si="45"/>
        <v/>
      </c>
      <c r="AM183" s="104" t="str">
        <f t="shared" si="45"/>
        <v/>
      </c>
      <c r="AN183" s="104" t="str">
        <f t="shared" si="45"/>
        <v/>
      </c>
      <c r="AO183" s="104" t="str">
        <f t="shared" si="46"/>
        <v/>
      </c>
      <c r="AP183" s="104" t="str">
        <f t="shared" si="46"/>
        <v/>
      </c>
      <c r="AQ183" s="104" t="str">
        <f t="shared" si="46"/>
        <v/>
      </c>
      <c r="AR183" s="104" t="str">
        <f t="shared" si="46"/>
        <v/>
      </c>
      <c r="AS183" s="104" t="str">
        <f t="shared" si="47"/>
        <v/>
      </c>
      <c r="AT183" s="104" t="str">
        <f t="shared" si="47"/>
        <v/>
      </c>
      <c r="AU183" s="104"/>
      <c r="AV183" s="105"/>
      <c r="AW183" s="105"/>
      <c r="AX183" s="105"/>
      <c r="AY183" s="105"/>
      <c r="AZ183" s="105"/>
      <c r="BA183" s="106"/>
      <c r="BB183" s="104"/>
      <c r="BC183" s="105"/>
      <c r="BD183" s="104"/>
      <c r="BE183" s="107"/>
      <c r="BF183" s="105"/>
      <c r="BG183" s="105"/>
      <c r="BH183" s="105"/>
      <c r="BI183" s="105"/>
      <c r="BJ183" s="67">
        <v>341</v>
      </c>
      <c r="BK183" s="108">
        <v>980.71600000000001</v>
      </c>
      <c r="BL183" s="109">
        <v>42.775805849999998</v>
      </c>
      <c r="BM183" s="109">
        <v>-82.037424459999997</v>
      </c>
      <c r="BN183" s="110" t="s">
        <v>7195</v>
      </c>
      <c r="BO183" s="106">
        <v>273.10000000000002</v>
      </c>
      <c r="BP183" s="105" t="s">
        <v>3290</v>
      </c>
      <c r="BQ183" s="105" t="s">
        <v>5678</v>
      </c>
      <c r="BR183" s="110">
        <v>340</v>
      </c>
      <c r="BS183" s="110">
        <v>12</v>
      </c>
      <c r="BT183" s="111" t="s">
        <v>7502</v>
      </c>
      <c r="BU183" s="110">
        <v>9</v>
      </c>
      <c r="BV183" s="110">
        <v>8</v>
      </c>
      <c r="BW183" s="105" t="s">
        <v>7784</v>
      </c>
      <c r="BX183" s="104">
        <v>5.56</v>
      </c>
      <c r="BY183" s="105"/>
      <c r="BZ183" s="106">
        <f t="shared" si="38"/>
        <v>2.5</v>
      </c>
      <c r="CA183" s="104" t="str">
        <f t="shared" si="39"/>
        <v>Matched</v>
      </c>
      <c r="CB183" s="104">
        <f t="shared" si="40"/>
        <v>1.4179709334823922E-2</v>
      </c>
      <c r="CC183" s="105"/>
      <c r="CD183" s="105"/>
      <c r="CE183" s="105"/>
      <c r="CF183" s="105"/>
    </row>
    <row r="184" spans="1:84" hidden="1" x14ac:dyDescent="0.35">
      <c r="A184" s="67">
        <v>342</v>
      </c>
      <c r="B184" s="67">
        <v>980.83900000000006</v>
      </c>
      <c r="C184" s="67" t="s">
        <v>7507</v>
      </c>
      <c r="D184" s="67" t="s">
        <v>3290</v>
      </c>
      <c r="E184" s="67" t="s">
        <v>5677</v>
      </c>
      <c r="F184" s="102">
        <v>16</v>
      </c>
      <c r="G184" s="102">
        <v>13</v>
      </c>
      <c r="H184" s="102">
        <v>12</v>
      </c>
      <c r="I184" s="102"/>
      <c r="J184" s="67"/>
      <c r="K184" s="67" t="s">
        <v>5683</v>
      </c>
      <c r="L184" s="67" t="s">
        <v>3962</v>
      </c>
      <c r="M184" s="67" t="s">
        <v>3293</v>
      </c>
      <c r="N184" s="67"/>
      <c r="O184" s="67"/>
      <c r="P184" s="67">
        <v>15.54</v>
      </c>
      <c r="Q184" s="67">
        <v>15.54</v>
      </c>
      <c r="R184" s="103">
        <v>2.4E-2</v>
      </c>
      <c r="S184" s="103">
        <v>4.7E-2</v>
      </c>
      <c r="T184" s="67">
        <v>0.76700000000000002</v>
      </c>
      <c r="U184" s="67">
        <v>5.56</v>
      </c>
      <c r="V184" s="104" t="b">
        <f t="shared" si="35"/>
        <v>1</v>
      </c>
      <c r="W184" s="104" t="s">
        <v>16</v>
      </c>
      <c r="X184" s="104">
        <f t="shared" si="48"/>
        <v>4.7</v>
      </c>
      <c r="Y184" s="104">
        <f t="shared" si="36"/>
        <v>4.7</v>
      </c>
      <c r="Z184" s="104" t="str">
        <f t="shared" si="37"/>
        <v/>
      </c>
      <c r="AA184" s="104" t="str">
        <f t="shared" si="37"/>
        <v/>
      </c>
      <c r="AB184" s="104" t="str">
        <f t="shared" si="41"/>
        <v/>
      </c>
      <c r="AC184" s="104" t="str">
        <f t="shared" si="41"/>
        <v/>
      </c>
      <c r="AD184" s="104" t="str">
        <f t="shared" si="42"/>
        <v/>
      </c>
      <c r="AE184" s="104" t="str">
        <f t="shared" si="42"/>
        <v/>
      </c>
      <c r="AF184" s="104" t="str">
        <f t="shared" si="42"/>
        <v/>
      </c>
      <c r="AG184" s="104" t="str">
        <f t="shared" si="42"/>
        <v/>
      </c>
      <c r="AH184" s="104" t="str">
        <f t="shared" si="43"/>
        <v/>
      </c>
      <c r="AI184" s="104"/>
      <c r="AJ184" s="104">
        <f t="shared" si="49"/>
        <v>2.6657853549468976E-2</v>
      </c>
      <c r="AK184" s="104">
        <f t="shared" si="45"/>
        <v>2.6657853549468976E-2</v>
      </c>
      <c r="AL184" s="104" t="str">
        <f t="shared" si="45"/>
        <v/>
      </c>
      <c r="AM184" s="104" t="str">
        <f t="shared" si="45"/>
        <v/>
      </c>
      <c r="AN184" s="104" t="str">
        <f t="shared" si="45"/>
        <v/>
      </c>
      <c r="AO184" s="104" t="str">
        <f t="shared" si="46"/>
        <v/>
      </c>
      <c r="AP184" s="104" t="str">
        <f t="shared" si="46"/>
        <v/>
      </c>
      <c r="AQ184" s="104" t="str">
        <f t="shared" si="46"/>
        <v/>
      </c>
      <c r="AR184" s="104" t="str">
        <f t="shared" si="46"/>
        <v/>
      </c>
      <c r="AS184" s="104" t="str">
        <f t="shared" si="47"/>
        <v/>
      </c>
      <c r="AT184" s="104" t="str">
        <f t="shared" si="47"/>
        <v/>
      </c>
      <c r="AU184" s="104"/>
      <c r="AV184" s="105"/>
      <c r="AW184" s="105"/>
      <c r="AX184" s="105"/>
      <c r="AY184" s="105"/>
      <c r="AZ184" s="105"/>
      <c r="BA184" s="106"/>
      <c r="BB184" s="104"/>
      <c r="BC184" s="105"/>
      <c r="BD184" s="104"/>
      <c r="BE184" s="107"/>
      <c r="BF184" s="105"/>
      <c r="BG184" s="105"/>
      <c r="BH184" s="105"/>
      <c r="BI184" s="105"/>
      <c r="BJ184" s="67">
        <v>342</v>
      </c>
      <c r="BK184" s="108">
        <v>980.83900000000006</v>
      </c>
      <c r="BL184" s="109">
        <v>42.77580476</v>
      </c>
      <c r="BM184" s="109">
        <v>-82.037424490000006</v>
      </c>
      <c r="BN184" s="110" t="s">
        <v>7195</v>
      </c>
      <c r="BO184" s="106">
        <v>273.10000000000002</v>
      </c>
      <c r="BP184" s="105" t="s">
        <v>3290</v>
      </c>
      <c r="BQ184" s="105" t="s">
        <v>5683</v>
      </c>
      <c r="BR184" s="110"/>
      <c r="BS184" s="110">
        <v>16</v>
      </c>
      <c r="BT184" s="111" t="s">
        <v>7889</v>
      </c>
      <c r="BU184" s="110">
        <v>13</v>
      </c>
      <c r="BV184" s="110">
        <v>12</v>
      </c>
      <c r="BW184" s="105" t="s">
        <v>7784</v>
      </c>
      <c r="BX184" s="104">
        <v>5.56</v>
      </c>
      <c r="BY184" s="105"/>
      <c r="BZ184" s="106">
        <f t="shared" si="38"/>
        <v>4.7</v>
      </c>
      <c r="CA184" s="104" t="str">
        <f t="shared" si="39"/>
        <v>Matched</v>
      </c>
      <c r="CB184" s="104">
        <f t="shared" si="40"/>
        <v>2.6657853549468976E-2</v>
      </c>
      <c r="CC184" s="105"/>
      <c r="CD184" s="105"/>
      <c r="CE184" s="105"/>
      <c r="CF184" s="105"/>
    </row>
    <row r="185" spans="1:84" hidden="1" x14ac:dyDescent="0.35">
      <c r="A185" s="67">
        <v>343</v>
      </c>
      <c r="B185" s="67">
        <v>982.23900000000003</v>
      </c>
      <c r="C185" s="67" t="s">
        <v>7513</v>
      </c>
      <c r="D185" s="67" t="s">
        <v>3290</v>
      </c>
      <c r="E185" s="67" t="s">
        <v>5677</v>
      </c>
      <c r="F185" s="102">
        <v>12</v>
      </c>
      <c r="G185" s="102">
        <v>8</v>
      </c>
      <c r="H185" s="102">
        <v>8</v>
      </c>
      <c r="I185" s="102"/>
      <c r="J185" s="67"/>
      <c r="K185" s="67" t="s">
        <v>5678</v>
      </c>
      <c r="L185" s="67" t="s">
        <v>3963</v>
      </c>
      <c r="M185" s="67" t="s">
        <v>3293</v>
      </c>
      <c r="N185" s="67"/>
      <c r="O185" s="67"/>
      <c r="P185" s="67">
        <v>11.61</v>
      </c>
      <c r="Q185" s="67">
        <v>11.61</v>
      </c>
      <c r="R185" s="103">
        <v>8.9999999999999993E-3</v>
      </c>
      <c r="S185" s="103">
        <v>0.02</v>
      </c>
      <c r="T185" s="67">
        <v>0.68300000000000005</v>
      </c>
      <c r="U185" s="67">
        <v>5.56</v>
      </c>
      <c r="V185" s="104" t="b">
        <f t="shared" si="35"/>
        <v>1</v>
      </c>
      <c r="W185" s="104" t="s">
        <v>16</v>
      </c>
      <c r="X185" s="104">
        <f t="shared" si="48"/>
        <v>2</v>
      </c>
      <c r="Y185" s="104">
        <f t="shared" si="36"/>
        <v>2</v>
      </c>
      <c r="Z185" s="104" t="str">
        <f t="shared" si="37"/>
        <v/>
      </c>
      <c r="AA185" s="104" t="str">
        <f t="shared" si="37"/>
        <v/>
      </c>
      <c r="AB185" s="104" t="str">
        <f t="shared" si="41"/>
        <v/>
      </c>
      <c r="AC185" s="104" t="str">
        <f t="shared" si="41"/>
        <v/>
      </c>
      <c r="AD185" s="104" t="str">
        <f t="shared" si="42"/>
        <v/>
      </c>
      <c r="AE185" s="104" t="str">
        <f t="shared" si="42"/>
        <v/>
      </c>
      <c r="AF185" s="104" t="str">
        <f t="shared" si="42"/>
        <v/>
      </c>
      <c r="AG185" s="104" t="str">
        <f t="shared" si="42"/>
        <v/>
      </c>
      <c r="AH185" s="104" t="str">
        <f t="shared" si="43"/>
        <v/>
      </c>
      <c r="AI185" s="104"/>
      <c r="AJ185" s="104">
        <f t="shared" si="49"/>
        <v>1.1343767467859138E-2</v>
      </c>
      <c r="AK185" s="104">
        <f t="shared" si="45"/>
        <v>1.1343767467859138E-2</v>
      </c>
      <c r="AL185" s="104" t="str">
        <f t="shared" si="45"/>
        <v/>
      </c>
      <c r="AM185" s="104" t="str">
        <f t="shared" si="45"/>
        <v/>
      </c>
      <c r="AN185" s="104" t="str">
        <f t="shared" si="45"/>
        <v/>
      </c>
      <c r="AO185" s="104" t="str">
        <f t="shared" si="46"/>
        <v/>
      </c>
      <c r="AP185" s="104" t="str">
        <f t="shared" si="46"/>
        <v/>
      </c>
      <c r="AQ185" s="104" t="str">
        <f t="shared" si="46"/>
        <v/>
      </c>
      <c r="AR185" s="104" t="str">
        <f t="shared" si="46"/>
        <v/>
      </c>
      <c r="AS185" s="104" t="str">
        <f t="shared" si="47"/>
        <v/>
      </c>
      <c r="AT185" s="104" t="str">
        <f t="shared" si="47"/>
        <v/>
      </c>
      <c r="AU185" s="104"/>
      <c r="AV185" s="105"/>
      <c r="AW185" s="105"/>
      <c r="AX185" s="105"/>
      <c r="AY185" s="105"/>
      <c r="AZ185" s="105"/>
      <c r="BA185" s="106"/>
      <c r="BB185" s="104"/>
      <c r="BC185" s="105"/>
      <c r="BD185" s="104"/>
      <c r="BE185" s="107"/>
      <c r="BF185" s="105"/>
      <c r="BG185" s="105"/>
      <c r="BH185" s="105"/>
      <c r="BI185" s="105"/>
      <c r="BJ185" s="67">
        <v>343</v>
      </c>
      <c r="BK185" s="108">
        <v>982.23900000000003</v>
      </c>
      <c r="BL185" s="109">
        <v>42.775792080000002</v>
      </c>
      <c r="BM185" s="109">
        <v>-82.037424939999994</v>
      </c>
      <c r="BN185" s="110" t="s">
        <v>7195</v>
      </c>
      <c r="BO185" s="106">
        <v>273.10000000000002</v>
      </c>
      <c r="BP185" s="105" t="s">
        <v>3290</v>
      </c>
      <c r="BQ185" s="105" t="s">
        <v>5678</v>
      </c>
      <c r="BR185" s="110"/>
      <c r="BS185" s="110">
        <v>12</v>
      </c>
      <c r="BT185" s="111" t="s">
        <v>7537</v>
      </c>
      <c r="BU185" s="110">
        <v>8</v>
      </c>
      <c r="BV185" s="110">
        <v>8</v>
      </c>
      <c r="BW185" s="105" t="s">
        <v>7784</v>
      </c>
      <c r="BX185" s="104">
        <v>5.56</v>
      </c>
      <c r="BY185" s="105"/>
      <c r="BZ185" s="106">
        <f t="shared" si="38"/>
        <v>2</v>
      </c>
      <c r="CA185" s="104" t="str">
        <f t="shared" si="39"/>
        <v>Matched</v>
      </c>
      <c r="CB185" s="104">
        <f t="shared" si="40"/>
        <v>1.1343767467859138E-2</v>
      </c>
      <c r="CC185" s="105"/>
      <c r="CD185" s="105"/>
      <c r="CE185" s="105"/>
      <c r="CF185" s="105"/>
    </row>
    <row r="186" spans="1:84" hidden="1" x14ac:dyDescent="0.35">
      <c r="A186" s="67">
        <v>344</v>
      </c>
      <c r="B186" s="67">
        <v>982.33399999999995</v>
      </c>
      <c r="C186" s="67" t="s">
        <v>7498</v>
      </c>
      <c r="D186" s="67" t="s">
        <v>3290</v>
      </c>
      <c r="E186" s="67" t="s">
        <v>5677</v>
      </c>
      <c r="F186" s="102">
        <v>12</v>
      </c>
      <c r="G186" s="102">
        <v>8</v>
      </c>
      <c r="H186" s="102">
        <v>10</v>
      </c>
      <c r="I186" s="102">
        <v>13</v>
      </c>
      <c r="J186" s="67"/>
      <c r="K186" s="67" t="s">
        <v>5683</v>
      </c>
      <c r="L186" s="67" t="s">
        <v>3964</v>
      </c>
      <c r="M186" s="67" t="s">
        <v>3293</v>
      </c>
      <c r="N186" s="67"/>
      <c r="O186" s="67"/>
      <c r="P186" s="67">
        <v>11.51</v>
      </c>
      <c r="Q186" s="67">
        <v>11.51</v>
      </c>
      <c r="R186" s="103">
        <v>2.3E-2</v>
      </c>
      <c r="S186" s="103">
        <v>3.6999999999999998E-2</v>
      </c>
      <c r="T186" s="67">
        <v>0.83899999999999997</v>
      </c>
      <c r="U186" s="67">
        <v>5.56</v>
      </c>
      <c r="V186" s="104" t="b">
        <f t="shared" si="35"/>
        <v>1</v>
      </c>
      <c r="W186" s="104" t="s">
        <v>16</v>
      </c>
      <c r="X186" s="104">
        <f t="shared" si="48"/>
        <v>3.6999999999999997</v>
      </c>
      <c r="Y186" s="104">
        <f t="shared" si="36"/>
        <v>3.6999999999999997</v>
      </c>
      <c r="Z186" s="104" t="str">
        <f t="shared" si="37"/>
        <v/>
      </c>
      <c r="AA186" s="104" t="str">
        <f t="shared" si="37"/>
        <v/>
      </c>
      <c r="AB186" s="104" t="str">
        <f t="shared" si="41"/>
        <v/>
      </c>
      <c r="AC186" s="104" t="str">
        <f t="shared" si="41"/>
        <v/>
      </c>
      <c r="AD186" s="104" t="str">
        <f t="shared" si="42"/>
        <v/>
      </c>
      <c r="AE186" s="104" t="str">
        <f t="shared" si="42"/>
        <v/>
      </c>
      <c r="AF186" s="104" t="str">
        <f t="shared" si="42"/>
        <v/>
      </c>
      <c r="AG186" s="104" t="str">
        <f t="shared" si="42"/>
        <v/>
      </c>
      <c r="AH186" s="104" t="str">
        <f t="shared" si="43"/>
        <v/>
      </c>
      <c r="AI186" s="104"/>
      <c r="AJ186" s="104">
        <f t="shared" si="49"/>
        <v>2.0985969815539407E-2</v>
      </c>
      <c r="AK186" s="104">
        <f t="shared" si="45"/>
        <v>2.0985969815539407E-2</v>
      </c>
      <c r="AL186" s="104" t="str">
        <f t="shared" si="45"/>
        <v/>
      </c>
      <c r="AM186" s="104" t="str">
        <f t="shared" si="45"/>
        <v/>
      </c>
      <c r="AN186" s="104" t="str">
        <f t="shared" si="45"/>
        <v/>
      </c>
      <c r="AO186" s="104" t="str">
        <f t="shared" si="46"/>
        <v/>
      </c>
      <c r="AP186" s="104" t="str">
        <f t="shared" si="46"/>
        <v/>
      </c>
      <c r="AQ186" s="104" t="str">
        <f t="shared" si="46"/>
        <v/>
      </c>
      <c r="AR186" s="104" t="str">
        <f t="shared" si="46"/>
        <v/>
      </c>
      <c r="AS186" s="104" t="str">
        <f t="shared" si="47"/>
        <v/>
      </c>
      <c r="AT186" s="104" t="str">
        <f t="shared" si="47"/>
        <v/>
      </c>
      <c r="AU186" s="104"/>
      <c r="AV186" s="105"/>
      <c r="AW186" s="105"/>
      <c r="AX186" s="105"/>
      <c r="AY186" s="105"/>
      <c r="AZ186" s="105"/>
      <c r="BA186" s="106"/>
      <c r="BB186" s="104"/>
      <c r="BC186" s="105"/>
      <c r="BD186" s="104"/>
      <c r="BE186" s="107"/>
      <c r="BF186" s="105"/>
      <c r="BG186" s="105"/>
      <c r="BH186" s="105"/>
      <c r="BI186" s="105"/>
      <c r="BJ186" s="67">
        <v>344</v>
      </c>
      <c r="BK186" s="108">
        <v>982.33399999999995</v>
      </c>
      <c r="BL186" s="109">
        <v>42.775791230000003</v>
      </c>
      <c r="BM186" s="109">
        <v>-82.037424970000004</v>
      </c>
      <c r="BN186" s="110" t="s">
        <v>7195</v>
      </c>
      <c r="BO186" s="106">
        <v>273.10000000000002</v>
      </c>
      <c r="BP186" s="105" t="s">
        <v>3290</v>
      </c>
      <c r="BQ186" s="105" t="s">
        <v>5683</v>
      </c>
      <c r="BR186" s="110">
        <v>348</v>
      </c>
      <c r="BS186" s="110">
        <v>12</v>
      </c>
      <c r="BT186" s="111" t="s">
        <v>7504</v>
      </c>
      <c r="BU186" s="110">
        <v>8</v>
      </c>
      <c r="BV186" s="110">
        <v>10</v>
      </c>
      <c r="BW186" s="105" t="s">
        <v>7784</v>
      </c>
      <c r="BX186" s="104">
        <v>5.56</v>
      </c>
      <c r="BY186" s="105"/>
      <c r="BZ186" s="106">
        <f t="shared" si="38"/>
        <v>3.6999999999999997</v>
      </c>
      <c r="CA186" s="104" t="str">
        <f t="shared" si="39"/>
        <v>Matched</v>
      </c>
      <c r="CB186" s="104">
        <f t="shared" si="40"/>
        <v>2.0985969815539407E-2</v>
      </c>
      <c r="CC186" s="105"/>
      <c r="CD186" s="105"/>
      <c r="CE186" s="105"/>
      <c r="CF186" s="105"/>
    </row>
    <row r="187" spans="1:84" hidden="1" x14ac:dyDescent="0.35">
      <c r="A187" s="67">
        <v>345</v>
      </c>
      <c r="B187" s="67">
        <v>982.35900000000004</v>
      </c>
      <c r="C187" s="67" t="s">
        <v>7508</v>
      </c>
      <c r="D187" s="67" t="s">
        <v>3290</v>
      </c>
      <c r="E187" s="67" t="s">
        <v>5677</v>
      </c>
      <c r="F187" s="102">
        <v>12</v>
      </c>
      <c r="G187" s="102">
        <v>10</v>
      </c>
      <c r="H187" s="102">
        <v>9</v>
      </c>
      <c r="I187" s="102">
        <v>13</v>
      </c>
      <c r="J187" s="67"/>
      <c r="K187" s="67" t="s">
        <v>5678</v>
      </c>
      <c r="L187" s="67" t="s">
        <v>3965</v>
      </c>
      <c r="M187" s="67" t="s">
        <v>3293</v>
      </c>
      <c r="N187" s="67"/>
      <c r="O187" s="67"/>
      <c r="P187" s="67">
        <v>12.14</v>
      </c>
      <c r="Q187" s="67">
        <v>12.14</v>
      </c>
      <c r="R187" s="103">
        <v>0.02</v>
      </c>
      <c r="S187" s="103">
        <v>0.03</v>
      </c>
      <c r="T187" s="67">
        <v>0.873</v>
      </c>
      <c r="U187" s="67">
        <v>5.56</v>
      </c>
      <c r="V187" s="104" t="b">
        <f t="shared" si="35"/>
        <v>1</v>
      </c>
      <c r="W187" s="104" t="s">
        <v>16</v>
      </c>
      <c r="X187" s="104">
        <f t="shared" si="48"/>
        <v>3</v>
      </c>
      <c r="Y187" s="104">
        <f t="shared" si="36"/>
        <v>3</v>
      </c>
      <c r="Z187" s="104" t="str">
        <f t="shared" si="37"/>
        <v/>
      </c>
      <c r="AA187" s="104" t="str">
        <f t="shared" si="37"/>
        <v/>
      </c>
      <c r="AB187" s="104" t="str">
        <f t="shared" si="41"/>
        <v/>
      </c>
      <c r="AC187" s="104" t="str">
        <f t="shared" si="41"/>
        <v/>
      </c>
      <c r="AD187" s="104" t="str">
        <f t="shared" si="42"/>
        <v/>
      </c>
      <c r="AE187" s="104" t="str">
        <f t="shared" si="42"/>
        <v/>
      </c>
      <c r="AF187" s="104" t="str">
        <f t="shared" si="42"/>
        <v/>
      </c>
      <c r="AG187" s="104" t="str">
        <f t="shared" si="42"/>
        <v/>
      </c>
      <c r="AH187" s="104" t="str">
        <f t="shared" si="43"/>
        <v/>
      </c>
      <c r="AI187" s="104"/>
      <c r="AJ187" s="104">
        <f t="shared" si="49"/>
        <v>1.7015651201788707E-2</v>
      </c>
      <c r="AK187" s="104">
        <f t="shared" si="45"/>
        <v>1.7015651201788707E-2</v>
      </c>
      <c r="AL187" s="104" t="str">
        <f t="shared" si="45"/>
        <v/>
      </c>
      <c r="AM187" s="104" t="str">
        <f t="shared" si="45"/>
        <v/>
      </c>
      <c r="AN187" s="104" t="str">
        <f t="shared" si="45"/>
        <v/>
      </c>
      <c r="AO187" s="104" t="str">
        <f t="shared" si="46"/>
        <v/>
      </c>
      <c r="AP187" s="104" t="str">
        <f t="shared" si="46"/>
        <v/>
      </c>
      <c r="AQ187" s="104" t="str">
        <f t="shared" si="46"/>
        <v/>
      </c>
      <c r="AR187" s="104" t="str">
        <f t="shared" si="46"/>
        <v/>
      </c>
      <c r="AS187" s="104" t="str">
        <f t="shared" si="47"/>
        <v/>
      </c>
      <c r="AT187" s="104" t="str">
        <f t="shared" si="47"/>
        <v/>
      </c>
      <c r="AU187" s="104"/>
      <c r="AV187" s="105"/>
      <c r="AW187" s="105"/>
      <c r="AX187" s="105"/>
      <c r="AY187" s="105"/>
      <c r="AZ187" s="105"/>
      <c r="BA187" s="106"/>
      <c r="BB187" s="104"/>
      <c r="BC187" s="105"/>
      <c r="BD187" s="104"/>
      <c r="BE187" s="107"/>
      <c r="BF187" s="105"/>
      <c r="BG187" s="105"/>
      <c r="BH187" s="105"/>
      <c r="BI187" s="105"/>
      <c r="BJ187" s="67">
        <v>345</v>
      </c>
      <c r="BK187" s="108">
        <v>982.35900000000004</v>
      </c>
      <c r="BL187" s="109">
        <v>42.775791009999999</v>
      </c>
      <c r="BM187" s="109">
        <v>-82.037424979999997</v>
      </c>
      <c r="BN187" s="110" t="s">
        <v>7195</v>
      </c>
      <c r="BO187" s="106">
        <v>273.10000000000002</v>
      </c>
      <c r="BP187" s="105" t="s">
        <v>3290</v>
      </c>
      <c r="BQ187" s="105" t="s">
        <v>5678</v>
      </c>
      <c r="BR187" s="110">
        <v>348</v>
      </c>
      <c r="BS187" s="110">
        <v>12</v>
      </c>
      <c r="BT187" s="111" t="s">
        <v>7570</v>
      </c>
      <c r="BU187" s="110">
        <v>10</v>
      </c>
      <c r="BV187" s="110">
        <v>9</v>
      </c>
      <c r="BW187" s="105" t="s">
        <v>7784</v>
      </c>
      <c r="BX187" s="104">
        <v>5.56</v>
      </c>
      <c r="BY187" s="105"/>
      <c r="BZ187" s="106">
        <f t="shared" si="38"/>
        <v>3</v>
      </c>
      <c r="CA187" s="104" t="str">
        <f t="shared" si="39"/>
        <v>Matched</v>
      </c>
      <c r="CB187" s="104">
        <f t="shared" si="40"/>
        <v>1.7015651201788707E-2</v>
      </c>
      <c r="CC187" s="105"/>
      <c r="CD187" s="105"/>
      <c r="CE187" s="105"/>
      <c r="CF187" s="105"/>
    </row>
    <row r="188" spans="1:84" hidden="1" x14ac:dyDescent="0.35">
      <c r="A188" s="67">
        <v>346</v>
      </c>
      <c r="B188" s="67">
        <v>982.37900000000002</v>
      </c>
      <c r="C188" s="67" t="s">
        <v>7505</v>
      </c>
      <c r="D188" s="67" t="s">
        <v>3290</v>
      </c>
      <c r="E188" s="67" t="s">
        <v>5677</v>
      </c>
      <c r="F188" s="102">
        <v>13</v>
      </c>
      <c r="G188" s="102">
        <v>10</v>
      </c>
      <c r="H188" s="102">
        <v>8</v>
      </c>
      <c r="I188" s="102">
        <v>13</v>
      </c>
      <c r="J188" s="67"/>
      <c r="K188" s="67" t="s">
        <v>5678</v>
      </c>
      <c r="L188" s="67" t="s">
        <v>3966</v>
      </c>
      <c r="M188" s="67" t="s">
        <v>3293</v>
      </c>
      <c r="N188" s="67"/>
      <c r="O188" s="67"/>
      <c r="P188" s="67">
        <v>12.73</v>
      </c>
      <c r="Q188" s="67">
        <v>12.73</v>
      </c>
      <c r="R188" s="103">
        <v>1.4999999999999999E-2</v>
      </c>
      <c r="S188" s="103">
        <v>3.9E-2</v>
      </c>
      <c r="T188" s="67">
        <v>0.873</v>
      </c>
      <c r="U188" s="67">
        <v>5.56</v>
      </c>
      <c r="V188" s="104" t="b">
        <f t="shared" si="35"/>
        <v>1</v>
      </c>
      <c r="W188" s="104" t="s">
        <v>16</v>
      </c>
      <c r="X188" s="104">
        <f t="shared" si="48"/>
        <v>3.9</v>
      </c>
      <c r="Y188" s="104">
        <f t="shared" si="36"/>
        <v>3.9</v>
      </c>
      <c r="Z188" s="104" t="str">
        <f t="shared" si="37"/>
        <v/>
      </c>
      <c r="AA188" s="104" t="str">
        <f t="shared" si="37"/>
        <v/>
      </c>
      <c r="AB188" s="104" t="str">
        <f t="shared" si="41"/>
        <v/>
      </c>
      <c r="AC188" s="104" t="str">
        <f t="shared" si="41"/>
        <v/>
      </c>
      <c r="AD188" s="104" t="str">
        <f t="shared" si="42"/>
        <v/>
      </c>
      <c r="AE188" s="104" t="str">
        <f t="shared" si="42"/>
        <v/>
      </c>
      <c r="AF188" s="104" t="str">
        <f t="shared" si="42"/>
        <v/>
      </c>
      <c r="AG188" s="104" t="str">
        <f t="shared" si="42"/>
        <v/>
      </c>
      <c r="AH188" s="104" t="str">
        <f t="shared" si="43"/>
        <v/>
      </c>
      <c r="AI188" s="104"/>
      <c r="AJ188" s="104">
        <f t="shared" si="49"/>
        <v>2.2120346562325321E-2</v>
      </c>
      <c r="AK188" s="104">
        <f t="shared" si="45"/>
        <v>2.2120346562325321E-2</v>
      </c>
      <c r="AL188" s="104" t="str">
        <f t="shared" si="45"/>
        <v/>
      </c>
      <c r="AM188" s="104" t="str">
        <f t="shared" si="45"/>
        <v/>
      </c>
      <c r="AN188" s="104" t="str">
        <f t="shared" si="45"/>
        <v/>
      </c>
      <c r="AO188" s="104" t="str">
        <f t="shared" si="46"/>
        <v/>
      </c>
      <c r="AP188" s="104" t="str">
        <f t="shared" si="46"/>
        <v/>
      </c>
      <c r="AQ188" s="104" t="str">
        <f t="shared" si="46"/>
        <v/>
      </c>
      <c r="AR188" s="104" t="str">
        <f t="shared" si="46"/>
        <v/>
      </c>
      <c r="AS188" s="104" t="str">
        <f t="shared" si="47"/>
        <v/>
      </c>
      <c r="AT188" s="104" t="str">
        <f t="shared" si="47"/>
        <v/>
      </c>
      <c r="AU188" s="104"/>
      <c r="AV188" s="105"/>
      <c r="AW188" s="105"/>
      <c r="AX188" s="105"/>
      <c r="AY188" s="105"/>
      <c r="AZ188" s="105"/>
      <c r="BA188" s="106"/>
      <c r="BB188" s="104"/>
      <c r="BC188" s="105"/>
      <c r="BD188" s="104"/>
      <c r="BE188" s="107"/>
      <c r="BF188" s="105"/>
      <c r="BG188" s="105"/>
      <c r="BH188" s="105"/>
      <c r="BI188" s="105"/>
      <c r="BJ188" s="67">
        <v>346</v>
      </c>
      <c r="BK188" s="108">
        <v>982.37900000000002</v>
      </c>
      <c r="BL188" s="109">
        <v>42.775790829999998</v>
      </c>
      <c r="BM188" s="109">
        <v>-82.037424979999997</v>
      </c>
      <c r="BN188" s="110" t="s">
        <v>7195</v>
      </c>
      <c r="BO188" s="106">
        <v>273.10000000000002</v>
      </c>
      <c r="BP188" s="105" t="s">
        <v>3290</v>
      </c>
      <c r="BQ188" s="105" t="s">
        <v>5678</v>
      </c>
      <c r="BR188" s="110">
        <v>348</v>
      </c>
      <c r="BS188" s="110">
        <v>13</v>
      </c>
      <c r="BT188" s="111" t="s">
        <v>7502</v>
      </c>
      <c r="BU188" s="110">
        <v>10</v>
      </c>
      <c r="BV188" s="110">
        <v>8</v>
      </c>
      <c r="BW188" s="105" t="s">
        <v>7784</v>
      </c>
      <c r="BX188" s="104">
        <v>5.56</v>
      </c>
      <c r="BY188" s="105"/>
      <c r="BZ188" s="106">
        <f t="shared" si="38"/>
        <v>3.9</v>
      </c>
      <c r="CA188" s="104" t="str">
        <f t="shared" si="39"/>
        <v>Matched</v>
      </c>
      <c r="CB188" s="104">
        <f t="shared" si="40"/>
        <v>2.2120346562325321E-2</v>
      </c>
      <c r="CC188" s="105"/>
      <c r="CD188" s="105"/>
      <c r="CE188" s="105"/>
      <c r="CF188" s="105"/>
    </row>
    <row r="189" spans="1:84" hidden="1" x14ac:dyDescent="0.35">
      <c r="A189" s="67">
        <v>347</v>
      </c>
      <c r="B189" s="67">
        <v>982.41099999999994</v>
      </c>
      <c r="C189" s="67" t="s">
        <v>7503</v>
      </c>
      <c r="D189" s="67" t="s">
        <v>3290</v>
      </c>
      <c r="E189" s="67" t="s">
        <v>5677</v>
      </c>
      <c r="F189" s="102">
        <v>13</v>
      </c>
      <c r="G189" s="102">
        <v>13</v>
      </c>
      <c r="H189" s="102">
        <v>12</v>
      </c>
      <c r="I189" s="102">
        <v>13</v>
      </c>
      <c r="J189" s="67"/>
      <c r="K189" s="67" t="s">
        <v>5683</v>
      </c>
      <c r="L189" s="67" t="s">
        <v>3967</v>
      </c>
      <c r="M189" s="67" t="s">
        <v>3293</v>
      </c>
      <c r="N189" s="67"/>
      <c r="O189" s="67"/>
      <c r="P189" s="67">
        <v>12.62</v>
      </c>
      <c r="Q189" s="67">
        <v>12.62</v>
      </c>
      <c r="R189" s="103">
        <v>1.2999999999999999E-2</v>
      </c>
      <c r="S189" s="103">
        <v>2.7E-2</v>
      </c>
      <c r="T189" s="67">
        <v>0.88600000000000001</v>
      </c>
      <c r="U189" s="67">
        <v>5.56</v>
      </c>
      <c r="V189" s="104" t="b">
        <f t="shared" si="35"/>
        <v>1</v>
      </c>
      <c r="W189" s="104" t="s">
        <v>16</v>
      </c>
      <c r="X189" s="104">
        <f t="shared" si="48"/>
        <v>2.7</v>
      </c>
      <c r="Y189" s="104">
        <f t="shared" si="36"/>
        <v>2.7</v>
      </c>
      <c r="Z189" s="104" t="str">
        <f t="shared" si="37"/>
        <v/>
      </c>
      <c r="AA189" s="104" t="str">
        <f t="shared" si="37"/>
        <v/>
      </c>
      <c r="AB189" s="104" t="str">
        <f t="shared" si="41"/>
        <v/>
      </c>
      <c r="AC189" s="104" t="str">
        <f t="shared" si="41"/>
        <v/>
      </c>
      <c r="AD189" s="104" t="str">
        <f t="shared" si="42"/>
        <v/>
      </c>
      <c r="AE189" s="104" t="str">
        <f t="shared" si="42"/>
        <v/>
      </c>
      <c r="AF189" s="104" t="str">
        <f t="shared" si="42"/>
        <v/>
      </c>
      <c r="AG189" s="104" t="str">
        <f t="shared" si="42"/>
        <v/>
      </c>
      <c r="AH189" s="104" t="str">
        <f t="shared" si="43"/>
        <v/>
      </c>
      <c r="AI189" s="104"/>
      <c r="AJ189" s="104">
        <f t="shared" si="49"/>
        <v>1.5314086081609838E-2</v>
      </c>
      <c r="AK189" s="104">
        <f t="shared" si="45"/>
        <v>1.5314086081609838E-2</v>
      </c>
      <c r="AL189" s="104" t="str">
        <f t="shared" si="45"/>
        <v/>
      </c>
      <c r="AM189" s="104" t="str">
        <f t="shared" si="45"/>
        <v/>
      </c>
      <c r="AN189" s="104" t="str">
        <f t="shared" si="45"/>
        <v/>
      </c>
      <c r="AO189" s="104" t="str">
        <f t="shared" si="46"/>
        <v/>
      </c>
      <c r="AP189" s="104" t="str">
        <f t="shared" si="46"/>
        <v/>
      </c>
      <c r="AQ189" s="104" t="str">
        <f t="shared" si="46"/>
        <v/>
      </c>
      <c r="AR189" s="104" t="str">
        <f t="shared" si="46"/>
        <v/>
      </c>
      <c r="AS189" s="104" t="str">
        <f t="shared" si="47"/>
        <v/>
      </c>
      <c r="AT189" s="104" t="str">
        <f t="shared" si="47"/>
        <v/>
      </c>
      <c r="AU189" s="104"/>
      <c r="AV189" s="105"/>
      <c r="AW189" s="105"/>
      <c r="AX189" s="105"/>
      <c r="AY189" s="105"/>
      <c r="AZ189" s="105"/>
      <c r="BA189" s="106"/>
      <c r="BB189" s="104"/>
      <c r="BC189" s="105"/>
      <c r="BD189" s="104"/>
      <c r="BE189" s="107"/>
      <c r="BF189" s="105"/>
      <c r="BG189" s="105"/>
      <c r="BH189" s="105"/>
      <c r="BI189" s="105"/>
      <c r="BJ189" s="67">
        <v>347</v>
      </c>
      <c r="BK189" s="108">
        <v>982.41099999999994</v>
      </c>
      <c r="BL189" s="109">
        <v>42.775790550000004</v>
      </c>
      <c r="BM189" s="109">
        <v>-82.037424990000005</v>
      </c>
      <c r="BN189" s="110" t="s">
        <v>7195</v>
      </c>
      <c r="BO189" s="106">
        <v>273.10000000000002</v>
      </c>
      <c r="BP189" s="105" t="s">
        <v>3290</v>
      </c>
      <c r="BQ189" s="105" t="s">
        <v>5683</v>
      </c>
      <c r="BR189" s="110">
        <v>348</v>
      </c>
      <c r="BS189" s="110">
        <v>13</v>
      </c>
      <c r="BT189" s="111" t="s">
        <v>7570</v>
      </c>
      <c r="BU189" s="110">
        <v>13</v>
      </c>
      <c r="BV189" s="110">
        <v>12</v>
      </c>
      <c r="BW189" s="105" t="s">
        <v>7784</v>
      </c>
      <c r="BX189" s="104">
        <v>5.56</v>
      </c>
      <c r="BY189" s="105"/>
      <c r="BZ189" s="106">
        <f t="shared" si="38"/>
        <v>2.7</v>
      </c>
      <c r="CA189" s="104" t="str">
        <f t="shared" si="39"/>
        <v>Matched</v>
      </c>
      <c r="CB189" s="104">
        <f t="shared" si="40"/>
        <v>1.5314086081609838E-2</v>
      </c>
      <c r="CC189" s="105"/>
      <c r="CD189" s="105"/>
      <c r="CE189" s="105"/>
      <c r="CF189" s="105"/>
    </row>
    <row r="190" spans="1:84" hidden="1" x14ac:dyDescent="0.35">
      <c r="A190" s="67">
        <v>349</v>
      </c>
      <c r="B190" s="67">
        <v>982.43399999999997</v>
      </c>
      <c r="C190" s="67" t="s">
        <v>7508</v>
      </c>
      <c r="D190" s="67" t="s">
        <v>3290</v>
      </c>
      <c r="E190" s="67" t="s">
        <v>5677</v>
      </c>
      <c r="F190" s="102">
        <v>11</v>
      </c>
      <c r="G190" s="102">
        <v>11</v>
      </c>
      <c r="H190" s="102">
        <v>9</v>
      </c>
      <c r="I190" s="102">
        <v>13</v>
      </c>
      <c r="J190" s="67"/>
      <c r="K190" s="67" t="s">
        <v>5678</v>
      </c>
      <c r="L190" s="67" t="s">
        <v>3968</v>
      </c>
      <c r="M190" s="67" t="s">
        <v>3293</v>
      </c>
      <c r="N190" s="67"/>
      <c r="O190" s="67"/>
      <c r="P190" s="67">
        <v>11.3</v>
      </c>
      <c r="Q190" s="67">
        <v>11.3</v>
      </c>
      <c r="R190" s="103">
        <v>1.4E-2</v>
      </c>
      <c r="S190" s="103">
        <v>2.3E-2</v>
      </c>
      <c r="T190" s="67">
        <v>0.87</v>
      </c>
      <c r="U190" s="67">
        <v>5.56</v>
      </c>
      <c r="V190" s="104" t="b">
        <f t="shared" si="35"/>
        <v>1</v>
      </c>
      <c r="W190" s="104" t="s">
        <v>16</v>
      </c>
      <c r="X190" s="104">
        <f t="shared" si="48"/>
        <v>2.2999999999999998</v>
      </c>
      <c r="Y190" s="104">
        <f t="shared" si="36"/>
        <v>2.2999999999999998</v>
      </c>
      <c r="Z190" s="104" t="str">
        <f t="shared" si="37"/>
        <v/>
      </c>
      <c r="AA190" s="104" t="str">
        <f t="shared" si="37"/>
        <v/>
      </c>
      <c r="AB190" s="104" t="str">
        <f t="shared" si="41"/>
        <v/>
      </c>
      <c r="AC190" s="104" t="str">
        <f t="shared" si="41"/>
        <v/>
      </c>
      <c r="AD190" s="104" t="str">
        <f t="shared" si="42"/>
        <v/>
      </c>
      <c r="AE190" s="104" t="str">
        <f t="shared" si="42"/>
        <v/>
      </c>
      <c r="AF190" s="104" t="str">
        <f t="shared" si="42"/>
        <v/>
      </c>
      <c r="AG190" s="104" t="str">
        <f t="shared" si="42"/>
        <v/>
      </c>
      <c r="AH190" s="104" t="str">
        <f t="shared" si="43"/>
        <v/>
      </c>
      <c r="AI190" s="104"/>
      <c r="AJ190" s="104">
        <f t="shared" si="49"/>
        <v>1.3045332588038009E-2</v>
      </c>
      <c r="AK190" s="104">
        <f t="shared" si="45"/>
        <v>1.3045332588038009E-2</v>
      </c>
      <c r="AL190" s="104" t="str">
        <f t="shared" si="45"/>
        <v/>
      </c>
      <c r="AM190" s="104" t="str">
        <f t="shared" si="45"/>
        <v/>
      </c>
      <c r="AN190" s="104" t="str">
        <f t="shared" si="45"/>
        <v/>
      </c>
      <c r="AO190" s="104" t="str">
        <f t="shared" si="46"/>
        <v/>
      </c>
      <c r="AP190" s="104" t="str">
        <f t="shared" si="46"/>
        <v/>
      </c>
      <c r="AQ190" s="104" t="str">
        <f t="shared" si="46"/>
        <v/>
      </c>
      <c r="AR190" s="104" t="str">
        <f t="shared" si="46"/>
        <v/>
      </c>
      <c r="AS190" s="104" t="str">
        <f t="shared" si="47"/>
        <v/>
      </c>
      <c r="AT190" s="104" t="str">
        <f t="shared" si="47"/>
        <v/>
      </c>
      <c r="AU190" s="104"/>
      <c r="AV190" s="105"/>
      <c r="AW190" s="105"/>
      <c r="AX190" s="105"/>
      <c r="AY190" s="105"/>
      <c r="AZ190" s="105"/>
      <c r="BA190" s="106"/>
      <c r="BB190" s="104"/>
      <c r="BC190" s="105"/>
      <c r="BD190" s="104"/>
      <c r="BE190" s="107"/>
      <c r="BF190" s="105"/>
      <c r="BG190" s="105"/>
      <c r="BH190" s="105"/>
      <c r="BI190" s="105"/>
      <c r="BJ190" s="67">
        <v>349</v>
      </c>
      <c r="BK190" s="108">
        <v>982.43399999999997</v>
      </c>
      <c r="BL190" s="109">
        <v>42.77579034</v>
      </c>
      <c r="BM190" s="109">
        <v>-82.037424999999999</v>
      </c>
      <c r="BN190" s="110" t="s">
        <v>7195</v>
      </c>
      <c r="BO190" s="106">
        <v>273.10000000000002</v>
      </c>
      <c r="BP190" s="105" t="s">
        <v>3290</v>
      </c>
      <c r="BQ190" s="105" t="s">
        <v>5678</v>
      </c>
      <c r="BR190" s="110">
        <v>348</v>
      </c>
      <c r="BS190" s="110">
        <v>11</v>
      </c>
      <c r="BT190" s="111" t="s">
        <v>7570</v>
      </c>
      <c r="BU190" s="110">
        <v>11</v>
      </c>
      <c r="BV190" s="110">
        <v>9</v>
      </c>
      <c r="BW190" s="105" t="s">
        <v>7784</v>
      </c>
      <c r="BX190" s="104">
        <v>5.56</v>
      </c>
      <c r="BY190" s="105"/>
      <c r="BZ190" s="106">
        <f t="shared" si="38"/>
        <v>2.2999999999999998</v>
      </c>
      <c r="CA190" s="104" t="str">
        <f t="shared" si="39"/>
        <v>Matched</v>
      </c>
      <c r="CB190" s="104">
        <f t="shared" si="40"/>
        <v>1.3045332588038009E-2</v>
      </c>
      <c r="CC190" s="105"/>
      <c r="CD190" s="105"/>
      <c r="CE190" s="105"/>
      <c r="CF190" s="105"/>
    </row>
    <row r="191" spans="1:84" hidden="1" x14ac:dyDescent="0.35">
      <c r="A191" s="67">
        <v>350</v>
      </c>
      <c r="B191" s="67">
        <v>982.452</v>
      </c>
      <c r="C191" s="67" t="s">
        <v>7513</v>
      </c>
      <c r="D191" s="67" t="s">
        <v>3290</v>
      </c>
      <c r="E191" s="67" t="s">
        <v>5677</v>
      </c>
      <c r="F191" s="102">
        <v>12</v>
      </c>
      <c r="G191" s="102">
        <v>9</v>
      </c>
      <c r="H191" s="102">
        <v>7</v>
      </c>
      <c r="I191" s="102">
        <v>13</v>
      </c>
      <c r="J191" s="67"/>
      <c r="K191" s="67" t="s">
        <v>5678</v>
      </c>
      <c r="L191" s="67" t="s">
        <v>3969</v>
      </c>
      <c r="M191" s="67" t="s">
        <v>3293</v>
      </c>
      <c r="N191" s="67"/>
      <c r="O191" s="67"/>
      <c r="P191" s="67">
        <v>12.04</v>
      </c>
      <c r="Q191" s="67">
        <v>12.04</v>
      </c>
      <c r="R191" s="103">
        <v>8.0000000000000002E-3</v>
      </c>
      <c r="S191" s="103">
        <v>0.02</v>
      </c>
      <c r="T191" s="67">
        <v>0.86299999999999999</v>
      </c>
      <c r="U191" s="67">
        <v>5.56</v>
      </c>
      <c r="V191" s="104" t="b">
        <f t="shared" si="35"/>
        <v>1</v>
      </c>
      <c r="W191" s="104" t="s">
        <v>16</v>
      </c>
      <c r="X191" s="104">
        <f t="shared" si="48"/>
        <v>2</v>
      </c>
      <c r="Y191" s="104">
        <f t="shared" si="36"/>
        <v>2</v>
      </c>
      <c r="Z191" s="104" t="str">
        <f t="shared" si="37"/>
        <v/>
      </c>
      <c r="AA191" s="104" t="str">
        <f t="shared" si="37"/>
        <v/>
      </c>
      <c r="AB191" s="104" t="str">
        <f t="shared" si="41"/>
        <v/>
      </c>
      <c r="AC191" s="104" t="str">
        <f t="shared" si="41"/>
        <v/>
      </c>
      <c r="AD191" s="104" t="str">
        <f t="shared" si="42"/>
        <v/>
      </c>
      <c r="AE191" s="104" t="str">
        <f t="shared" si="42"/>
        <v/>
      </c>
      <c r="AF191" s="104" t="str">
        <f t="shared" si="42"/>
        <v/>
      </c>
      <c r="AG191" s="104" t="str">
        <f t="shared" si="42"/>
        <v/>
      </c>
      <c r="AH191" s="104" t="str">
        <f t="shared" si="43"/>
        <v/>
      </c>
      <c r="AI191" s="104"/>
      <c r="AJ191" s="104">
        <f t="shared" si="49"/>
        <v>1.1343767467859138E-2</v>
      </c>
      <c r="AK191" s="104">
        <f t="shared" si="45"/>
        <v>1.1343767467859138E-2</v>
      </c>
      <c r="AL191" s="104" t="str">
        <f t="shared" si="45"/>
        <v/>
      </c>
      <c r="AM191" s="104" t="str">
        <f t="shared" si="45"/>
        <v/>
      </c>
      <c r="AN191" s="104" t="str">
        <f t="shared" si="45"/>
        <v/>
      </c>
      <c r="AO191" s="104" t="str">
        <f t="shared" si="46"/>
        <v/>
      </c>
      <c r="AP191" s="104" t="str">
        <f t="shared" si="46"/>
        <v/>
      </c>
      <c r="AQ191" s="104" t="str">
        <f t="shared" si="46"/>
        <v/>
      </c>
      <c r="AR191" s="104" t="str">
        <f t="shared" si="46"/>
        <v/>
      </c>
      <c r="AS191" s="104" t="str">
        <f t="shared" si="47"/>
        <v/>
      </c>
      <c r="AT191" s="104" t="str">
        <f t="shared" si="47"/>
        <v/>
      </c>
      <c r="AU191" s="104"/>
      <c r="AV191" s="105"/>
      <c r="AW191" s="105"/>
      <c r="AX191" s="105"/>
      <c r="AY191" s="105"/>
      <c r="AZ191" s="105"/>
      <c r="BA191" s="106"/>
      <c r="BB191" s="104"/>
      <c r="BC191" s="105"/>
      <c r="BD191" s="104"/>
      <c r="BE191" s="107"/>
      <c r="BF191" s="105"/>
      <c r="BG191" s="105"/>
      <c r="BH191" s="105"/>
      <c r="BI191" s="105"/>
      <c r="BJ191" s="67">
        <v>350</v>
      </c>
      <c r="BK191" s="108">
        <v>982.452</v>
      </c>
      <c r="BL191" s="109">
        <v>42.77579016</v>
      </c>
      <c r="BM191" s="109">
        <v>-82.037425010000007</v>
      </c>
      <c r="BN191" s="110" t="s">
        <v>7195</v>
      </c>
      <c r="BO191" s="106">
        <v>273.10000000000002</v>
      </c>
      <c r="BP191" s="105" t="s">
        <v>3290</v>
      </c>
      <c r="BQ191" s="105" t="s">
        <v>5678</v>
      </c>
      <c r="BR191" s="110">
        <v>348</v>
      </c>
      <c r="BS191" s="110">
        <v>12</v>
      </c>
      <c r="BT191" s="111" t="s">
        <v>7511</v>
      </c>
      <c r="BU191" s="110">
        <v>9</v>
      </c>
      <c r="BV191" s="110">
        <v>7</v>
      </c>
      <c r="BW191" s="105" t="s">
        <v>7784</v>
      </c>
      <c r="BX191" s="104">
        <v>5.56</v>
      </c>
      <c r="BY191" s="105"/>
      <c r="BZ191" s="106">
        <f t="shared" si="38"/>
        <v>2</v>
      </c>
      <c r="CA191" s="104" t="str">
        <f t="shared" si="39"/>
        <v>Matched</v>
      </c>
      <c r="CB191" s="104">
        <f t="shared" si="40"/>
        <v>1.1343767467859138E-2</v>
      </c>
      <c r="CC191" s="105"/>
      <c r="CD191" s="105"/>
      <c r="CE191" s="105"/>
      <c r="CF191" s="105"/>
    </row>
    <row r="192" spans="1:84" hidden="1" x14ac:dyDescent="0.35">
      <c r="A192" s="67">
        <v>351</v>
      </c>
      <c r="B192" s="67">
        <v>982.48800000000006</v>
      </c>
      <c r="C192" s="67" t="s">
        <v>7502</v>
      </c>
      <c r="D192" s="67" t="s">
        <v>3290</v>
      </c>
      <c r="E192" s="67" t="s">
        <v>5677</v>
      </c>
      <c r="F192" s="102">
        <v>12</v>
      </c>
      <c r="G192" s="102">
        <v>12</v>
      </c>
      <c r="H192" s="102">
        <v>11</v>
      </c>
      <c r="I192" s="102">
        <v>13</v>
      </c>
      <c r="J192" s="67"/>
      <c r="K192" s="67" t="s">
        <v>5683</v>
      </c>
      <c r="L192" s="67" t="s">
        <v>3970</v>
      </c>
      <c r="M192" s="67" t="s">
        <v>3293</v>
      </c>
      <c r="N192" s="67"/>
      <c r="O192" s="67"/>
      <c r="P192" s="67">
        <v>12.26</v>
      </c>
      <c r="Q192" s="67">
        <v>12.26</v>
      </c>
      <c r="R192" s="103">
        <v>1.6E-2</v>
      </c>
      <c r="S192" s="103">
        <v>3.2000000000000001E-2</v>
      </c>
      <c r="T192" s="67">
        <v>0.85499999999999998</v>
      </c>
      <c r="U192" s="67">
        <v>5.56</v>
      </c>
      <c r="V192" s="104" t="b">
        <f t="shared" si="35"/>
        <v>1</v>
      </c>
      <c r="W192" s="104" t="s">
        <v>16</v>
      </c>
      <c r="X192" s="104">
        <f t="shared" si="48"/>
        <v>3.2</v>
      </c>
      <c r="Y192" s="104">
        <f t="shared" si="36"/>
        <v>3.2</v>
      </c>
      <c r="Z192" s="104" t="str">
        <f t="shared" si="37"/>
        <v/>
      </c>
      <c r="AA192" s="104" t="str">
        <f t="shared" si="37"/>
        <v/>
      </c>
      <c r="AB192" s="104" t="str">
        <f t="shared" si="41"/>
        <v/>
      </c>
      <c r="AC192" s="104" t="str">
        <f t="shared" si="41"/>
        <v/>
      </c>
      <c r="AD192" s="104" t="str">
        <f t="shared" si="42"/>
        <v/>
      </c>
      <c r="AE192" s="104" t="str">
        <f t="shared" si="42"/>
        <v/>
      </c>
      <c r="AF192" s="104" t="str">
        <f t="shared" si="42"/>
        <v/>
      </c>
      <c r="AG192" s="104" t="str">
        <f t="shared" si="42"/>
        <v/>
      </c>
      <c r="AH192" s="104" t="str">
        <f t="shared" si="43"/>
        <v/>
      </c>
      <c r="AI192" s="104"/>
      <c r="AJ192" s="104">
        <f t="shared" si="49"/>
        <v>1.8150027948574621E-2</v>
      </c>
      <c r="AK192" s="104">
        <f t="shared" si="45"/>
        <v>1.8150027948574621E-2</v>
      </c>
      <c r="AL192" s="104" t="str">
        <f t="shared" si="45"/>
        <v/>
      </c>
      <c r="AM192" s="104" t="str">
        <f t="shared" si="45"/>
        <v/>
      </c>
      <c r="AN192" s="104" t="str">
        <f t="shared" si="45"/>
        <v/>
      </c>
      <c r="AO192" s="104" t="str">
        <f t="shared" si="46"/>
        <v/>
      </c>
      <c r="AP192" s="104" t="str">
        <f t="shared" si="46"/>
        <v/>
      </c>
      <c r="AQ192" s="104" t="str">
        <f t="shared" si="46"/>
        <v/>
      </c>
      <c r="AR192" s="104" t="str">
        <f t="shared" si="46"/>
        <v/>
      </c>
      <c r="AS192" s="104" t="str">
        <f t="shared" si="47"/>
        <v/>
      </c>
      <c r="AT192" s="104" t="str">
        <f t="shared" si="47"/>
        <v/>
      </c>
      <c r="AU192" s="104"/>
      <c r="AV192" s="105"/>
      <c r="AW192" s="105"/>
      <c r="AX192" s="105"/>
      <c r="AY192" s="105"/>
      <c r="AZ192" s="105"/>
      <c r="BA192" s="106"/>
      <c r="BB192" s="104"/>
      <c r="BC192" s="105"/>
      <c r="BD192" s="104"/>
      <c r="BE192" s="107"/>
      <c r="BF192" s="105"/>
      <c r="BG192" s="105"/>
      <c r="BH192" s="105"/>
      <c r="BI192" s="105"/>
      <c r="BJ192" s="67">
        <v>351</v>
      </c>
      <c r="BK192" s="108">
        <v>982.48800000000006</v>
      </c>
      <c r="BL192" s="109">
        <v>42.775789850000002</v>
      </c>
      <c r="BM192" s="109">
        <v>-82.037425020000001</v>
      </c>
      <c r="BN192" s="110" t="s">
        <v>7195</v>
      </c>
      <c r="BO192" s="106">
        <v>273.10000000000002</v>
      </c>
      <c r="BP192" s="105" t="s">
        <v>3290</v>
      </c>
      <c r="BQ192" s="105" t="s">
        <v>5683</v>
      </c>
      <c r="BR192" s="110">
        <v>348</v>
      </c>
      <c r="BS192" s="110">
        <v>12</v>
      </c>
      <c r="BT192" s="111" t="s">
        <v>7509</v>
      </c>
      <c r="BU192" s="110">
        <v>12</v>
      </c>
      <c r="BV192" s="110">
        <v>11</v>
      </c>
      <c r="BW192" s="105" t="s">
        <v>7784</v>
      </c>
      <c r="BX192" s="104">
        <v>5.56</v>
      </c>
      <c r="BY192" s="105"/>
      <c r="BZ192" s="106">
        <f t="shared" si="38"/>
        <v>3.2</v>
      </c>
      <c r="CA192" s="104" t="str">
        <f t="shared" si="39"/>
        <v>Matched</v>
      </c>
      <c r="CB192" s="104">
        <f t="shared" si="40"/>
        <v>1.8150027948574621E-2</v>
      </c>
      <c r="CC192" s="105"/>
      <c r="CD192" s="105"/>
      <c r="CE192" s="105"/>
      <c r="CF192" s="105"/>
    </row>
    <row r="193" spans="1:84" hidden="1" x14ac:dyDescent="0.35">
      <c r="A193" s="67">
        <v>352</v>
      </c>
      <c r="B193" s="67">
        <v>982.60699999999997</v>
      </c>
      <c r="C193" s="67" t="s">
        <v>7504</v>
      </c>
      <c r="D193" s="67" t="s">
        <v>3290</v>
      </c>
      <c r="E193" s="67" t="s">
        <v>5677</v>
      </c>
      <c r="F193" s="102">
        <v>12</v>
      </c>
      <c r="G193" s="102">
        <v>11</v>
      </c>
      <c r="H193" s="102">
        <v>10</v>
      </c>
      <c r="I193" s="102"/>
      <c r="J193" s="67"/>
      <c r="K193" s="67" t="s">
        <v>5683</v>
      </c>
      <c r="L193" s="67" t="s">
        <v>3971</v>
      </c>
      <c r="M193" s="67" t="s">
        <v>3293</v>
      </c>
      <c r="N193" s="67"/>
      <c r="O193" s="67"/>
      <c r="P193" s="67">
        <v>11.91</v>
      </c>
      <c r="Q193" s="67">
        <v>11.91</v>
      </c>
      <c r="R193" s="103">
        <v>1.2999999999999999E-2</v>
      </c>
      <c r="S193" s="103">
        <v>0.02</v>
      </c>
      <c r="T193" s="67">
        <v>0.83599999999999997</v>
      </c>
      <c r="U193" s="67">
        <v>5.56</v>
      </c>
      <c r="V193" s="104" t="b">
        <f t="shared" si="35"/>
        <v>1</v>
      </c>
      <c r="W193" s="104" t="s">
        <v>16</v>
      </c>
      <c r="X193" s="104">
        <f t="shared" si="48"/>
        <v>2</v>
      </c>
      <c r="Y193" s="104">
        <f t="shared" si="36"/>
        <v>2</v>
      </c>
      <c r="Z193" s="104" t="str">
        <f t="shared" si="37"/>
        <v/>
      </c>
      <c r="AA193" s="104" t="str">
        <f t="shared" si="37"/>
        <v/>
      </c>
      <c r="AB193" s="104" t="str">
        <f t="shared" si="41"/>
        <v/>
      </c>
      <c r="AC193" s="104" t="str">
        <f t="shared" si="41"/>
        <v/>
      </c>
      <c r="AD193" s="104" t="str">
        <f t="shared" si="42"/>
        <v/>
      </c>
      <c r="AE193" s="104" t="str">
        <f t="shared" si="42"/>
        <v/>
      </c>
      <c r="AF193" s="104" t="str">
        <f t="shared" si="42"/>
        <v/>
      </c>
      <c r="AG193" s="104" t="str">
        <f t="shared" si="42"/>
        <v/>
      </c>
      <c r="AH193" s="104" t="str">
        <f t="shared" si="43"/>
        <v/>
      </c>
      <c r="AI193" s="104"/>
      <c r="AJ193" s="104">
        <f t="shared" si="49"/>
        <v>1.1343767467859138E-2</v>
      </c>
      <c r="AK193" s="104">
        <f t="shared" si="45"/>
        <v>1.1343767467859138E-2</v>
      </c>
      <c r="AL193" s="104" t="str">
        <f t="shared" si="45"/>
        <v/>
      </c>
      <c r="AM193" s="104" t="str">
        <f t="shared" si="45"/>
        <v/>
      </c>
      <c r="AN193" s="104" t="str">
        <f t="shared" si="45"/>
        <v/>
      </c>
      <c r="AO193" s="104" t="str">
        <f t="shared" si="46"/>
        <v/>
      </c>
      <c r="AP193" s="104" t="str">
        <f t="shared" si="46"/>
        <v/>
      </c>
      <c r="AQ193" s="104" t="str">
        <f t="shared" si="46"/>
        <v/>
      </c>
      <c r="AR193" s="104" t="str">
        <f t="shared" si="46"/>
        <v/>
      </c>
      <c r="AS193" s="104" t="str">
        <f t="shared" si="47"/>
        <v/>
      </c>
      <c r="AT193" s="104" t="str">
        <f t="shared" si="47"/>
        <v/>
      </c>
      <c r="AU193" s="104"/>
      <c r="AV193" s="105"/>
      <c r="AW193" s="105"/>
      <c r="AX193" s="105"/>
      <c r="AY193" s="105"/>
      <c r="AZ193" s="105"/>
      <c r="BA193" s="106"/>
      <c r="BB193" s="104"/>
      <c r="BC193" s="105"/>
      <c r="BD193" s="104"/>
      <c r="BE193" s="107"/>
      <c r="BF193" s="105"/>
      <c r="BG193" s="105"/>
      <c r="BH193" s="105"/>
      <c r="BI193" s="105"/>
      <c r="BJ193" s="67">
        <v>352</v>
      </c>
      <c r="BK193" s="108">
        <v>982.60699999999997</v>
      </c>
      <c r="BL193" s="109">
        <v>42.775788769999998</v>
      </c>
      <c r="BM193" s="109">
        <v>-82.037425049999996</v>
      </c>
      <c r="BN193" s="110" t="s">
        <v>7195</v>
      </c>
      <c r="BO193" s="106">
        <v>273.10000000000002</v>
      </c>
      <c r="BP193" s="105" t="s">
        <v>3290</v>
      </c>
      <c r="BQ193" s="105" t="s">
        <v>5683</v>
      </c>
      <c r="BR193" s="110"/>
      <c r="BS193" s="110">
        <v>12</v>
      </c>
      <c r="BT193" s="111" t="s">
        <v>7570</v>
      </c>
      <c r="BU193" s="110">
        <v>11</v>
      </c>
      <c r="BV193" s="110">
        <v>10</v>
      </c>
      <c r="BW193" s="105" t="s">
        <v>7784</v>
      </c>
      <c r="BX193" s="104">
        <v>5.56</v>
      </c>
      <c r="BY193" s="105"/>
      <c r="BZ193" s="106">
        <f t="shared" si="38"/>
        <v>2</v>
      </c>
      <c r="CA193" s="104" t="str">
        <f t="shared" si="39"/>
        <v>Matched</v>
      </c>
      <c r="CB193" s="104">
        <f t="shared" si="40"/>
        <v>1.1343767467859138E-2</v>
      </c>
      <c r="CC193" s="105"/>
      <c r="CD193" s="105"/>
      <c r="CE193" s="105"/>
      <c r="CF193" s="105"/>
    </row>
    <row r="194" spans="1:84" hidden="1" x14ac:dyDescent="0.35">
      <c r="A194" s="67">
        <v>353</v>
      </c>
      <c r="B194" s="67">
        <v>982.71799999999996</v>
      </c>
      <c r="C194" s="67" t="s">
        <v>7504</v>
      </c>
      <c r="D194" s="67" t="s">
        <v>3290</v>
      </c>
      <c r="E194" s="67" t="s">
        <v>5677</v>
      </c>
      <c r="F194" s="102">
        <v>11</v>
      </c>
      <c r="G194" s="102">
        <v>7</v>
      </c>
      <c r="H194" s="102">
        <v>10</v>
      </c>
      <c r="I194" s="102"/>
      <c r="J194" s="67"/>
      <c r="K194" s="67" t="s">
        <v>5683</v>
      </c>
      <c r="L194" s="67" t="s">
        <v>3972</v>
      </c>
      <c r="M194" s="67" t="s">
        <v>3293</v>
      </c>
      <c r="N194" s="67"/>
      <c r="O194" s="67"/>
      <c r="P194" s="67">
        <v>11.09</v>
      </c>
      <c r="Q194" s="67">
        <v>11.09</v>
      </c>
      <c r="R194" s="103">
        <v>0.01</v>
      </c>
      <c r="S194" s="103">
        <v>2.3E-2</v>
      </c>
      <c r="T194" s="67">
        <v>0.78300000000000003</v>
      </c>
      <c r="U194" s="67">
        <v>5.56</v>
      </c>
      <c r="V194" s="104" t="b">
        <f t="shared" si="35"/>
        <v>1</v>
      </c>
      <c r="W194" s="104" t="s">
        <v>16</v>
      </c>
      <c r="X194" s="104">
        <f t="shared" si="48"/>
        <v>2.2999999999999998</v>
      </c>
      <c r="Y194" s="104">
        <f t="shared" si="36"/>
        <v>2.2999999999999998</v>
      </c>
      <c r="Z194" s="104" t="str">
        <f t="shared" si="37"/>
        <v/>
      </c>
      <c r="AA194" s="104" t="str">
        <f t="shared" si="37"/>
        <v/>
      </c>
      <c r="AB194" s="104" t="str">
        <f t="shared" si="41"/>
        <v/>
      </c>
      <c r="AC194" s="104" t="str">
        <f t="shared" si="41"/>
        <v/>
      </c>
      <c r="AD194" s="104" t="str">
        <f t="shared" si="42"/>
        <v/>
      </c>
      <c r="AE194" s="104" t="str">
        <f t="shared" si="42"/>
        <v/>
      </c>
      <c r="AF194" s="104" t="str">
        <f t="shared" si="42"/>
        <v/>
      </c>
      <c r="AG194" s="104" t="str">
        <f t="shared" si="42"/>
        <v/>
      </c>
      <c r="AH194" s="104" t="str">
        <f t="shared" si="43"/>
        <v/>
      </c>
      <c r="AI194" s="104"/>
      <c r="AJ194" s="104">
        <f t="shared" si="49"/>
        <v>1.3045332588038009E-2</v>
      </c>
      <c r="AK194" s="104">
        <f t="shared" si="45"/>
        <v>1.3045332588038009E-2</v>
      </c>
      <c r="AL194" s="104" t="str">
        <f t="shared" si="45"/>
        <v/>
      </c>
      <c r="AM194" s="104" t="str">
        <f t="shared" si="45"/>
        <v/>
      </c>
      <c r="AN194" s="104" t="str">
        <f t="shared" si="45"/>
        <v/>
      </c>
      <c r="AO194" s="104" t="str">
        <f t="shared" si="46"/>
        <v/>
      </c>
      <c r="AP194" s="104" t="str">
        <f t="shared" si="46"/>
        <v/>
      </c>
      <c r="AQ194" s="104" t="str">
        <f t="shared" si="46"/>
        <v/>
      </c>
      <c r="AR194" s="104" t="str">
        <f t="shared" si="46"/>
        <v/>
      </c>
      <c r="AS194" s="104" t="str">
        <f t="shared" si="47"/>
        <v/>
      </c>
      <c r="AT194" s="104" t="str">
        <f t="shared" si="47"/>
        <v/>
      </c>
      <c r="AU194" s="104"/>
      <c r="AV194" s="105"/>
      <c r="AW194" s="105"/>
      <c r="AX194" s="105"/>
      <c r="AY194" s="105"/>
      <c r="AZ194" s="105"/>
      <c r="BA194" s="106"/>
      <c r="BB194" s="104"/>
      <c r="BC194" s="105"/>
      <c r="BD194" s="104"/>
      <c r="BE194" s="107"/>
      <c r="BF194" s="105"/>
      <c r="BG194" s="105"/>
      <c r="BH194" s="105"/>
      <c r="BI194" s="105"/>
      <c r="BJ194" s="67">
        <v>353</v>
      </c>
      <c r="BK194" s="108">
        <v>982.71799999999996</v>
      </c>
      <c r="BL194" s="109">
        <v>42.775787749999999</v>
      </c>
      <c r="BM194" s="109">
        <v>-82.037425089999999</v>
      </c>
      <c r="BN194" s="110" t="s">
        <v>7195</v>
      </c>
      <c r="BO194" s="106">
        <v>273.10000000000002</v>
      </c>
      <c r="BP194" s="105" t="s">
        <v>3290</v>
      </c>
      <c r="BQ194" s="105" t="s">
        <v>5683</v>
      </c>
      <c r="BR194" s="110"/>
      <c r="BS194" s="110">
        <v>11</v>
      </c>
      <c r="BT194" s="111" t="s">
        <v>7570</v>
      </c>
      <c r="BU194" s="110">
        <v>7</v>
      </c>
      <c r="BV194" s="110">
        <v>10</v>
      </c>
      <c r="BW194" s="105" t="s">
        <v>7784</v>
      </c>
      <c r="BX194" s="104">
        <v>5.56</v>
      </c>
      <c r="BY194" s="105"/>
      <c r="BZ194" s="106">
        <f t="shared" si="38"/>
        <v>2.2999999999999998</v>
      </c>
      <c r="CA194" s="104" t="str">
        <f t="shared" si="39"/>
        <v>Matched</v>
      </c>
      <c r="CB194" s="104">
        <f t="shared" si="40"/>
        <v>1.3045332588038009E-2</v>
      </c>
      <c r="CC194" s="105"/>
      <c r="CD194" s="105"/>
      <c r="CE194" s="105"/>
      <c r="CF194" s="105"/>
    </row>
    <row r="195" spans="1:84" hidden="1" x14ac:dyDescent="0.35">
      <c r="A195" s="67">
        <v>354</v>
      </c>
      <c r="B195" s="67">
        <v>982.77300000000002</v>
      </c>
      <c r="C195" s="67" t="s">
        <v>7512</v>
      </c>
      <c r="D195" s="67" t="s">
        <v>3290</v>
      </c>
      <c r="E195" s="67" t="s">
        <v>5677</v>
      </c>
      <c r="F195" s="102">
        <v>12</v>
      </c>
      <c r="G195" s="102">
        <v>8</v>
      </c>
      <c r="H195" s="102">
        <v>10</v>
      </c>
      <c r="I195" s="102">
        <v>14</v>
      </c>
      <c r="J195" s="67"/>
      <c r="K195" s="67" t="s">
        <v>5683</v>
      </c>
      <c r="L195" s="67" t="s">
        <v>3973</v>
      </c>
      <c r="M195" s="67" t="s">
        <v>3293</v>
      </c>
      <c r="N195" s="67"/>
      <c r="O195" s="67"/>
      <c r="P195" s="67">
        <v>12.11</v>
      </c>
      <c r="Q195" s="67">
        <v>12.11</v>
      </c>
      <c r="R195" s="103">
        <v>1E-3</v>
      </c>
      <c r="S195" s="103">
        <v>3.0000000000000001E-3</v>
      </c>
      <c r="T195" s="67">
        <v>0.78400000000000003</v>
      </c>
      <c r="U195" s="67">
        <v>5.56</v>
      </c>
      <c r="V195" s="104" t="b">
        <f t="shared" ref="V195:V258" si="50">IF(Q195&gt;X195,TRUE,FALSE)</f>
        <v>1</v>
      </c>
      <c r="W195" s="104" t="s">
        <v>16</v>
      </c>
      <c r="X195" s="104">
        <f t="shared" si="48"/>
        <v>0.3</v>
      </c>
      <c r="Y195" s="104">
        <f t="shared" ref="Y195:Y258" si="51">IF(Y$1=$W195,X195,"")</f>
        <v>0.3</v>
      </c>
      <c r="Z195" s="104" t="str">
        <f t="shared" ref="Z195:AA258" si="52">IF(Z$1=$W195,$X195,"")</f>
        <v/>
      </c>
      <c r="AA195" s="104" t="str">
        <f t="shared" si="52"/>
        <v/>
      </c>
      <c r="AB195" s="104" t="str">
        <f t="shared" si="41"/>
        <v/>
      </c>
      <c r="AC195" s="104" t="str">
        <f t="shared" si="41"/>
        <v/>
      </c>
      <c r="AD195" s="104" t="str">
        <f t="shared" si="42"/>
        <v/>
      </c>
      <c r="AE195" s="104" t="str">
        <f t="shared" si="42"/>
        <v/>
      </c>
      <c r="AF195" s="104" t="str">
        <f t="shared" si="42"/>
        <v/>
      </c>
      <c r="AG195" s="104" t="str">
        <f t="shared" si="42"/>
        <v/>
      </c>
      <c r="AH195" s="104" t="str">
        <f t="shared" si="43"/>
        <v/>
      </c>
      <c r="AI195" s="104"/>
      <c r="AJ195" s="104">
        <f t="shared" si="49"/>
        <v>1.7015651201788709E-3</v>
      </c>
      <c r="AK195" s="104">
        <f t="shared" si="45"/>
        <v>1.7015651201788709E-3</v>
      </c>
      <c r="AL195" s="104" t="str">
        <f t="shared" si="45"/>
        <v/>
      </c>
      <c r="AM195" s="104" t="str">
        <f t="shared" si="45"/>
        <v/>
      </c>
      <c r="AN195" s="104" t="str">
        <f t="shared" si="45"/>
        <v/>
      </c>
      <c r="AO195" s="104" t="str">
        <f t="shared" si="46"/>
        <v/>
      </c>
      <c r="AP195" s="104" t="str">
        <f t="shared" si="46"/>
        <v/>
      </c>
      <c r="AQ195" s="104" t="str">
        <f t="shared" si="46"/>
        <v/>
      </c>
      <c r="AR195" s="104" t="str">
        <f t="shared" si="46"/>
        <v/>
      </c>
      <c r="AS195" s="104" t="str">
        <f t="shared" si="47"/>
        <v/>
      </c>
      <c r="AT195" s="104" t="str">
        <f t="shared" si="47"/>
        <v/>
      </c>
      <c r="AU195" s="104"/>
      <c r="AV195" s="105"/>
      <c r="AW195" s="105"/>
      <c r="AX195" s="105"/>
      <c r="AY195" s="105"/>
      <c r="AZ195" s="105"/>
      <c r="BA195" s="106"/>
      <c r="BB195" s="104"/>
      <c r="BC195" s="105"/>
      <c r="BD195" s="104"/>
      <c r="BE195" s="107"/>
      <c r="BF195" s="105"/>
      <c r="BG195" s="105"/>
      <c r="BH195" s="105"/>
      <c r="BI195" s="105"/>
      <c r="BJ195" s="67">
        <v>354</v>
      </c>
      <c r="BK195" s="108">
        <v>982.77300000000002</v>
      </c>
      <c r="BL195" s="109">
        <v>42.775787260000001</v>
      </c>
      <c r="BM195" s="109">
        <v>-82.037425110000001</v>
      </c>
      <c r="BN195" s="110" t="s">
        <v>7195</v>
      </c>
      <c r="BO195" s="106">
        <v>273.10000000000002</v>
      </c>
      <c r="BP195" s="105" t="s">
        <v>3290</v>
      </c>
      <c r="BQ195" s="105" t="s">
        <v>5683</v>
      </c>
      <c r="BR195" s="110">
        <v>355</v>
      </c>
      <c r="BS195" s="110">
        <v>12</v>
      </c>
      <c r="BT195" s="111" t="s">
        <v>7537</v>
      </c>
      <c r="BU195" s="110">
        <v>8</v>
      </c>
      <c r="BV195" s="110">
        <v>10</v>
      </c>
      <c r="BW195" s="105" t="s">
        <v>7784</v>
      </c>
      <c r="BX195" s="104">
        <v>5.56</v>
      </c>
      <c r="BY195" s="105"/>
      <c r="BZ195" s="106">
        <f t="shared" ref="BZ195:BZ258" si="53">S195*100</f>
        <v>0.3</v>
      </c>
      <c r="CA195" s="104" t="str">
        <f t="shared" ref="CA195:CA258" si="54">W195</f>
        <v>Matched</v>
      </c>
      <c r="CB195" s="104">
        <f t="shared" ref="CB195:CB258" si="55">AK195</f>
        <v>1.7015651201788709E-3</v>
      </c>
      <c r="CC195" s="105"/>
      <c r="CD195" s="105"/>
      <c r="CE195" s="105"/>
      <c r="CF195" s="105"/>
    </row>
    <row r="196" spans="1:84" hidden="1" x14ac:dyDescent="0.35">
      <c r="A196" s="67">
        <v>356</v>
      </c>
      <c r="B196" s="67">
        <v>982.80399999999997</v>
      </c>
      <c r="C196" s="67" t="s">
        <v>7513</v>
      </c>
      <c r="D196" s="67" t="s">
        <v>3290</v>
      </c>
      <c r="E196" s="67" t="s">
        <v>5677</v>
      </c>
      <c r="F196" s="102">
        <v>11</v>
      </c>
      <c r="G196" s="102">
        <v>10</v>
      </c>
      <c r="H196" s="102">
        <v>7</v>
      </c>
      <c r="I196" s="102">
        <v>14</v>
      </c>
      <c r="J196" s="67"/>
      <c r="K196" s="67" t="s">
        <v>5678</v>
      </c>
      <c r="L196" s="67" t="s">
        <v>3974</v>
      </c>
      <c r="M196" s="67" t="s">
        <v>3293</v>
      </c>
      <c r="N196" s="67"/>
      <c r="O196" s="67"/>
      <c r="P196" s="67">
        <v>10.99</v>
      </c>
      <c r="Q196" s="67">
        <v>10.99</v>
      </c>
      <c r="R196" s="103">
        <v>1.9E-2</v>
      </c>
      <c r="S196" s="103">
        <v>4.2000000000000003E-2</v>
      </c>
      <c r="T196" s="67">
        <v>0.78400000000000003</v>
      </c>
      <c r="U196" s="67">
        <v>5.56</v>
      </c>
      <c r="V196" s="104" t="b">
        <f t="shared" si="50"/>
        <v>1</v>
      </c>
      <c r="W196" s="104" t="s">
        <v>16</v>
      </c>
      <c r="X196" s="104">
        <f t="shared" si="48"/>
        <v>4.2</v>
      </c>
      <c r="Y196" s="104">
        <f t="shared" si="51"/>
        <v>4.2</v>
      </c>
      <c r="Z196" s="104" t="str">
        <f t="shared" si="52"/>
        <v/>
      </c>
      <c r="AA196" s="104" t="str">
        <f t="shared" si="52"/>
        <v/>
      </c>
      <c r="AB196" s="104" t="str">
        <f t="shared" si="41"/>
        <v/>
      </c>
      <c r="AC196" s="104" t="str">
        <f t="shared" si="41"/>
        <v/>
      </c>
      <c r="AD196" s="104" t="str">
        <f t="shared" si="42"/>
        <v/>
      </c>
      <c r="AE196" s="104" t="str">
        <f t="shared" si="42"/>
        <v/>
      </c>
      <c r="AF196" s="104" t="str">
        <f t="shared" si="42"/>
        <v/>
      </c>
      <c r="AG196" s="104" t="str">
        <f t="shared" si="42"/>
        <v/>
      </c>
      <c r="AH196" s="104" t="str">
        <f t="shared" si="43"/>
        <v/>
      </c>
      <c r="AI196" s="104"/>
      <c r="AJ196" s="104">
        <f t="shared" si="49"/>
        <v>2.3821911682504193E-2</v>
      </c>
      <c r="AK196" s="104">
        <f t="shared" si="45"/>
        <v>2.3821911682504193E-2</v>
      </c>
      <c r="AL196" s="104" t="str">
        <f t="shared" si="45"/>
        <v/>
      </c>
      <c r="AM196" s="104" t="str">
        <f t="shared" si="45"/>
        <v/>
      </c>
      <c r="AN196" s="104" t="str">
        <f t="shared" si="45"/>
        <v/>
      </c>
      <c r="AO196" s="104" t="str">
        <f t="shared" si="46"/>
        <v/>
      </c>
      <c r="AP196" s="104" t="str">
        <f t="shared" si="46"/>
        <v/>
      </c>
      <c r="AQ196" s="104" t="str">
        <f t="shared" si="46"/>
        <v/>
      </c>
      <c r="AR196" s="104" t="str">
        <f t="shared" si="46"/>
        <v/>
      </c>
      <c r="AS196" s="104" t="str">
        <f t="shared" si="47"/>
        <v/>
      </c>
      <c r="AT196" s="104" t="str">
        <f t="shared" si="47"/>
        <v/>
      </c>
      <c r="AU196" s="104"/>
      <c r="AV196" s="105"/>
      <c r="AW196" s="105"/>
      <c r="AX196" s="105"/>
      <c r="AY196" s="105"/>
      <c r="AZ196" s="105"/>
      <c r="BA196" s="106"/>
      <c r="BB196" s="104"/>
      <c r="BC196" s="105"/>
      <c r="BD196" s="104"/>
      <c r="BE196" s="107"/>
      <c r="BF196" s="105"/>
      <c r="BG196" s="105"/>
      <c r="BH196" s="105"/>
      <c r="BI196" s="105"/>
      <c r="BJ196" s="67">
        <v>356</v>
      </c>
      <c r="BK196" s="108">
        <v>982.80399999999997</v>
      </c>
      <c r="BL196" s="109">
        <v>42.775786979999999</v>
      </c>
      <c r="BM196" s="109">
        <v>-82.037425119999995</v>
      </c>
      <c r="BN196" s="110" t="s">
        <v>7195</v>
      </c>
      <c r="BO196" s="106">
        <v>273.10000000000002</v>
      </c>
      <c r="BP196" s="105" t="s">
        <v>3290</v>
      </c>
      <c r="BQ196" s="105" t="s">
        <v>5678</v>
      </c>
      <c r="BR196" s="110">
        <v>355</v>
      </c>
      <c r="BS196" s="110">
        <v>11</v>
      </c>
      <c r="BT196" s="111" t="s">
        <v>7537</v>
      </c>
      <c r="BU196" s="110">
        <v>10</v>
      </c>
      <c r="BV196" s="110">
        <v>7</v>
      </c>
      <c r="BW196" s="105" t="s">
        <v>7784</v>
      </c>
      <c r="BX196" s="104">
        <v>5.56</v>
      </c>
      <c r="BY196" s="105"/>
      <c r="BZ196" s="106">
        <f t="shared" si="53"/>
        <v>4.2</v>
      </c>
      <c r="CA196" s="104" t="str">
        <f t="shared" si="54"/>
        <v>Matched</v>
      </c>
      <c r="CB196" s="104">
        <f t="shared" si="55"/>
        <v>2.3821911682504193E-2</v>
      </c>
      <c r="CC196" s="105"/>
      <c r="CD196" s="105"/>
      <c r="CE196" s="105"/>
      <c r="CF196" s="105"/>
    </row>
    <row r="197" spans="1:84" hidden="1" x14ac:dyDescent="0.35">
      <c r="A197" s="67">
        <v>357</v>
      </c>
      <c r="B197" s="67">
        <v>982.822</v>
      </c>
      <c r="C197" s="67" t="s">
        <v>7514</v>
      </c>
      <c r="D197" s="67" t="s">
        <v>3290</v>
      </c>
      <c r="E197" s="67" t="s">
        <v>5677</v>
      </c>
      <c r="F197" s="102">
        <v>10</v>
      </c>
      <c r="G197" s="102">
        <v>10</v>
      </c>
      <c r="H197" s="102">
        <v>8</v>
      </c>
      <c r="I197" s="102">
        <v>14</v>
      </c>
      <c r="J197" s="67"/>
      <c r="K197" s="67" t="s">
        <v>5678</v>
      </c>
      <c r="L197" s="67" t="s">
        <v>3975</v>
      </c>
      <c r="M197" s="67" t="s">
        <v>3293</v>
      </c>
      <c r="N197" s="67"/>
      <c r="O197" s="67"/>
      <c r="P197" s="67">
        <v>10.029999999999999</v>
      </c>
      <c r="Q197" s="67">
        <v>10.029999999999999</v>
      </c>
      <c r="R197" s="103">
        <v>1.4E-2</v>
      </c>
      <c r="S197" s="103">
        <v>2.8000000000000001E-2</v>
      </c>
      <c r="T197" s="67">
        <v>0.77800000000000002</v>
      </c>
      <c r="U197" s="67">
        <v>5.56</v>
      </c>
      <c r="V197" s="104" t="b">
        <f t="shared" si="50"/>
        <v>1</v>
      </c>
      <c r="W197" s="104" t="s">
        <v>16</v>
      </c>
      <c r="X197" s="104">
        <f t="shared" si="48"/>
        <v>2.8000000000000003</v>
      </c>
      <c r="Y197" s="104">
        <f t="shared" si="51"/>
        <v>2.8000000000000003</v>
      </c>
      <c r="Z197" s="104" t="str">
        <f t="shared" si="52"/>
        <v/>
      </c>
      <c r="AA197" s="104" t="str">
        <f t="shared" si="52"/>
        <v/>
      </c>
      <c r="AB197" s="104" t="str">
        <f t="shared" si="41"/>
        <v/>
      </c>
      <c r="AC197" s="104" t="str">
        <f t="shared" si="41"/>
        <v/>
      </c>
      <c r="AD197" s="104" t="str">
        <f t="shared" si="42"/>
        <v/>
      </c>
      <c r="AE197" s="104" t="str">
        <f t="shared" si="42"/>
        <v/>
      </c>
      <c r="AF197" s="104" t="str">
        <f t="shared" si="42"/>
        <v/>
      </c>
      <c r="AG197" s="104" t="str">
        <f t="shared" si="42"/>
        <v/>
      </c>
      <c r="AH197" s="104" t="str">
        <f t="shared" si="43"/>
        <v/>
      </c>
      <c r="AI197" s="104"/>
      <c r="AJ197" s="104">
        <f t="shared" si="49"/>
        <v>1.5881274455002797E-2</v>
      </c>
      <c r="AK197" s="104">
        <f t="shared" si="45"/>
        <v>1.5881274455002797E-2</v>
      </c>
      <c r="AL197" s="104" t="str">
        <f t="shared" si="45"/>
        <v/>
      </c>
      <c r="AM197" s="104" t="str">
        <f t="shared" si="45"/>
        <v/>
      </c>
      <c r="AN197" s="104" t="str">
        <f t="shared" si="45"/>
        <v/>
      </c>
      <c r="AO197" s="104" t="str">
        <f t="shared" si="46"/>
        <v/>
      </c>
      <c r="AP197" s="104" t="str">
        <f t="shared" si="46"/>
        <v/>
      </c>
      <c r="AQ197" s="104" t="str">
        <f t="shared" si="46"/>
        <v/>
      </c>
      <c r="AR197" s="104" t="str">
        <f t="shared" si="46"/>
        <v/>
      </c>
      <c r="AS197" s="104" t="str">
        <f t="shared" si="47"/>
        <v/>
      </c>
      <c r="AT197" s="104" t="str">
        <f t="shared" si="47"/>
        <v/>
      </c>
      <c r="AU197" s="104"/>
      <c r="AV197" s="105"/>
      <c r="AW197" s="105"/>
      <c r="AX197" s="105"/>
      <c r="AY197" s="105"/>
      <c r="AZ197" s="105"/>
      <c r="BA197" s="106"/>
      <c r="BB197" s="104"/>
      <c r="BC197" s="105"/>
      <c r="BD197" s="104"/>
      <c r="BE197" s="107"/>
      <c r="BF197" s="105"/>
      <c r="BG197" s="105"/>
      <c r="BH197" s="105"/>
      <c r="BI197" s="105"/>
      <c r="BJ197" s="67">
        <v>357</v>
      </c>
      <c r="BK197" s="108">
        <v>982.822</v>
      </c>
      <c r="BL197" s="109">
        <v>42.77578682</v>
      </c>
      <c r="BM197" s="109">
        <v>-82.037425119999995</v>
      </c>
      <c r="BN197" s="110" t="s">
        <v>7195</v>
      </c>
      <c r="BO197" s="106">
        <v>273.10000000000002</v>
      </c>
      <c r="BP197" s="105" t="s">
        <v>3290</v>
      </c>
      <c r="BQ197" s="105" t="s">
        <v>5678</v>
      </c>
      <c r="BR197" s="110">
        <v>355</v>
      </c>
      <c r="BS197" s="110">
        <v>10</v>
      </c>
      <c r="BT197" s="111" t="s">
        <v>7437</v>
      </c>
      <c r="BU197" s="110">
        <v>10</v>
      </c>
      <c r="BV197" s="110">
        <v>8</v>
      </c>
      <c r="BW197" s="105" t="s">
        <v>7784</v>
      </c>
      <c r="BX197" s="104">
        <v>5.56</v>
      </c>
      <c r="BY197" s="105"/>
      <c r="BZ197" s="106">
        <f t="shared" si="53"/>
        <v>2.8000000000000003</v>
      </c>
      <c r="CA197" s="104" t="str">
        <f t="shared" si="54"/>
        <v>Matched</v>
      </c>
      <c r="CB197" s="104">
        <f t="shared" si="55"/>
        <v>1.5881274455002797E-2</v>
      </c>
      <c r="CC197" s="105"/>
      <c r="CD197" s="105"/>
      <c r="CE197" s="105"/>
      <c r="CF197" s="105"/>
    </row>
    <row r="198" spans="1:84" hidden="1" x14ac:dyDescent="0.35">
      <c r="A198" s="67">
        <v>358</v>
      </c>
      <c r="B198" s="67">
        <v>982.95699999999999</v>
      </c>
      <c r="C198" s="67" t="s">
        <v>7515</v>
      </c>
      <c r="D198" s="67" t="s">
        <v>3290</v>
      </c>
      <c r="E198" s="67" t="s">
        <v>5677</v>
      </c>
      <c r="F198" s="102">
        <v>11</v>
      </c>
      <c r="G198" s="102">
        <v>9</v>
      </c>
      <c r="H198" s="102">
        <v>10</v>
      </c>
      <c r="I198" s="102"/>
      <c r="J198" s="67"/>
      <c r="K198" s="67" t="s">
        <v>5678</v>
      </c>
      <c r="L198" s="67" t="s">
        <v>3976</v>
      </c>
      <c r="M198" s="67" t="s">
        <v>3293</v>
      </c>
      <c r="N198" s="67"/>
      <c r="O198" s="67"/>
      <c r="P198" s="67">
        <v>10.9</v>
      </c>
      <c r="Q198" s="67">
        <v>10.9</v>
      </c>
      <c r="R198" s="103">
        <v>6.0000000000000001E-3</v>
      </c>
      <c r="S198" s="103">
        <v>1.4E-2</v>
      </c>
      <c r="T198" s="67">
        <v>0.66100000000000003</v>
      </c>
      <c r="U198" s="67">
        <v>5.56</v>
      </c>
      <c r="V198" s="104" t="b">
        <f t="shared" si="50"/>
        <v>1</v>
      </c>
      <c r="W198" s="104" t="s">
        <v>16</v>
      </c>
      <c r="X198" s="104">
        <f t="shared" si="48"/>
        <v>1.4000000000000001</v>
      </c>
      <c r="Y198" s="104">
        <f t="shared" si="51"/>
        <v>1.4000000000000001</v>
      </c>
      <c r="Z198" s="104" t="str">
        <f t="shared" si="52"/>
        <v/>
      </c>
      <c r="AA198" s="104" t="str">
        <f t="shared" si="52"/>
        <v/>
      </c>
      <c r="AB198" s="104" t="str">
        <f t="shared" si="41"/>
        <v/>
      </c>
      <c r="AC198" s="104" t="str">
        <f t="shared" si="41"/>
        <v/>
      </c>
      <c r="AD198" s="104" t="str">
        <f t="shared" si="42"/>
        <v/>
      </c>
      <c r="AE198" s="104" t="str">
        <f t="shared" si="42"/>
        <v/>
      </c>
      <c r="AF198" s="104" t="str">
        <f t="shared" si="42"/>
        <v/>
      </c>
      <c r="AG198" s="104" t="str">
        <f t="shared" si="42"/>
        <v/>
      </c>
      <c r="AH198" s="104" t="str">
        <f t="shared" si="43"/>
        <v/>
      </c>
      <c r="AI198" s="104"/>
      <c r="AJ198" s="104">
        <f t="shared" si="49"/>
        <v>7.9406372275013983E-3</v>
      </c>
      <c r="AK198" s="104">
        <f t="shared" si="45"/>
        <v>7.9406372275013983E-3</v>
      </c>
      <c r="AL198" s="104" t="str">
        <f t="shared" si="45"/>
        <v/>
      </c>
      <c r="AM198" s="104" t="str">
        <f t="shared" si="45"/>
        <v/>
      </c>
      <c r="AN198" s="104" t="str">
        <f t="shared" si="45"/>
        <v/>
      </c>
      <c r="AO198" s="104" t="str">
        <f t="shared" si="46"/>
        <v/>
      </c>
      <c r="AP198" s="104" t="str">
        <f t="shared" si="46"/>
        <v/>
      </c>
      <c r="AQ198" s="104" t="str">
        <f t="shared" si="46"/>
        <v/>
      </c>
      <c r="AR198" s="104" t="str">
        <f t="shared" si="46"/>
        <v/>
      </c>
      <c r="AS198" s="104" t="str">
        <f t="shared" si="47"/>
        <v/>
      </c>
      <c r="AT198" s="104" t="str">
        <f t="shared" si="47"/>
        <v/>
      </c>
      <c r="AU198" s="104"/>
      <c r="AV198" s="105"/>
      <c r="AW198" s="105"/>
      <c r="AX198" s="105"/>
      <c r="AY198" s="105"/>
      <c r="AZ198" s="105"/>
      <c r="BA198" s="106"/>
      <c r="BB198" s="104"/>
      <c r="BC198" s="105"/>
      <c r="BD198" s="104"/>
      <c r="BE198" s="107"/>
      <c r="BF198" s="105"/>
      <c r="BG198" s="105"/>
      <c r="BH198" s="105"/>
      <c r="BI198" s="105"/>
      <c r="BJ198" s="67">
        <v>358</v>
      </c>
      <c r="BK198" s="108">
        <v>982.95699999999999</v>
      </c>
      <c r="BL198" s="109">
        <v>42.775785599999999</v>
      </c>
      <c r="BM198" s="109">
        <v>-82.037425170000006</v>
      </c>
      <c r="BN198" s="110" t="s">
        <v>7195</v>
      </c>
      <c r="BO198" s="106">
        <v>273.10000000000002</v>
      </c>
      <c r="BP198" s="105" t="s">
        <v>3290</v>
      </c>
      <c r="BQ198" s="105" t="s">
        <v>5678</v>
      </c>
      <c r="BR198" s="110"/>
      <c r="BS198" s="110">
        <v>11</v>
      </c>
      <c r="BT198" s="111" t="s">
        <v>7537</v>
      </c>
      <c r="BU198" s="110">
        <v>9</v>
      </c>
      <c r="BV198" s="110">
        <v>10</v>
      </c>
      <c r="BW198" s="105" t="s">
        <v>7784</v>
      </c>
      <c r="BX198" s="104">
        <v>5.56</v>
      </c>
      <c r="BY198" s="105"/>
      <c r="BZ198" s="106">
        <f t="shared" si="53"/>
        <v>1.4000000000000001</v>
      </c>
      <c r="CA198" s="104" t="str">
        <f t="shared" si="54"/>
        <v>Matched</v>
      </c>
      <c r="CB198" s="104">
        <f t="shared" si="55"/>
        <v>7.9406372275013983E-3</v>
      </c>
      <c r="CC198" s="105"/>
      <c r="CD198" s="105"/>
      <c r="CE198" s="105"/>
      <c r="CF198" s="105"/>
    </row>
    <row r="199" spans="1:84" hidden="1" x14ac:dyDescent="0.35">
      <c r="A199" s="67">
        <v>359</v>
      </c>
      <c r="B199" s="67">
        <v>983.24199999999996</v>
      </c>
      <c r="C199" s="67" t="s">
        <v>7501</v>
      </c>
      <c r="D199" s="67" t="s">
        <v>3290</v>
      </c>
      <c r="E199" s="67" t="s">
        <v>5677</v>
      </c>
      <c r="F199" s="102">
        <v>12</v>
      </c>
      <c r="G199" s="102">
        <v>12</v>
      </c>
      <c r="H199" s="102">
        <v>12</v>
      </c>
      <c r="I199" s="102"/>
      <c r="J199" s="67"/>
      <c r="K199" s="67" t="s">
        <v>5683</v>
      </c>
      <c r="L199" s="67" t="s">
        <v>3977</v>
      </c>
      <c r="M199" s="67" t="s">
        <v>3293</v>
      </c>
      <c r="N199" s="67"/>
      <c r="O199" s="67"/>
      <c r="P199" s="67">
        <v>12.22</v>
      </c>
      <c r="Q199" s="67">
        <v>12.22</v>
      </c>
      <c r="R199" s="103">
        <v>2E-3</v>
      </c>
      <c r="S199" s="103">
        <v>6.0000000000000001E-3</v>
      </c>
      <c r="T199" s="67">
        <v>0.79</v>
      </c>
      <c r="U199" s="67">
        <v>5.56</v>
      </c>
      <c r="V199" s="104" t="b">
        <f t="shared" si="50"/>
        <v>1</v>
      </c>
      <c r="W199" s="104" t="s">
        <v>16</v>
      </c>
      <c r="X199" s="104">
        <f t="shared" si="48"/>
        <v>0.6</v>
      </c>
      <c r="Y199" s="104">
        <f t="shared" si="51"/>
        <v>0.6</v>
      </c>
      <c r="Z199" s="104" t="str">
        <f t="shared" si="52"/>
        <v/>
      </c>
      <c r="AA199" s="104" t="str">
        <f t="shared" si="52"/>
        <v/>
      </c>
      <c r="AB199" s="104" t="str">
        <f t="shared" si="41"/>
        <v/>
      </c>
      <c r="AC199" s="104" t="str">
        <f t="shared" si="41"/>
        <v/>
      </c>
      <c r="AD199" s="104" t="str">
        <f t="shared" si="42"/>
        <v/>
      </c>
      <c r="AE199" s="104" t="str">
        <f t="shared" si="42"/>
        <v/>
      </c>
      <c r="AF199" s="104" t="str">
        <f t="shared" si="42"/>
        <v/>
      </c>
      <c r="AG199" s="104" t="str">
        <f t="shared" si="42"/>
        <v/>
      </c>
      <c r="AH199" s="104" t="str">
        <f t="shared" si="43"/>
        <v/>
      </c>
      <c r="AI199" s="104"/>
      <c r="AJ199" s="104">
        <f t="shared" si="49"/>
        <v>3.4031302403577418E-3</v>
      </c>
      <c r="AK199" s="104">
        <f t="shared" si="45"/>
        <v>3.4031302403577418E-3</v>
      </c>
      <c r="AL199" s="104" t="str">
        <f t="shared" si="45"/>
        <v/>
      </c>
      <c r="AM199" s="104" t="str">
        <f t="shared" si="45"/>
        <v/>
      </c>
      <c r="AN199" s="104" t="str">
        <f t="shared" si="45"/>
        <v/>
      </c>
      <c r="AO199" s="104" t="str">
        <f t="shared" si="46"/>
        <v/>
      </c>
      <c r="AP199" s="104" t="str">
        <f t="shared" si="46"/>
        <v/>
      </c>
      <c r="AQ199" s="104" t="str">
        <f t="shared" si="46"/>
        <v/>
      </c>
      <c r="AR199" s="104" t="str">
        <f t="shared" si="46"/>
        <v/>
      </c>
      <c r="AS199" s="104" t="str">
        <f t="shared" si="47"/>
        <v/>
      </c>
      <c r="AT199" s="104" t="str">
        <f t="shared" si="47"/>
        <v/>
      </c>
      <c r="AU199" s="104"/>
      <c r="AV199" s="105"/>
      <c r="AW199" s="105"/>
      <c r="AX199" s="105"/>
      <c r="AY199" s="105"/>
      <c r="AZ199" s="105"/>
      <c r="BA199" s="106"/>
      <c r="BB199" s="104"/>
      <c r="BC199" s="105"/>
      <c r="BD199" s="104"/>
      <c r="BE199" s="107"/>
      <c r="BF199" s="105"/>
      <c r="BG199" s="105"/>
      <c r="BH199" s="105"/>
      <c r="BI199" s="105"/>
      <c r="BJ199" s="67">
        <v>359</v>
      </c>
      <c r="BK199" s="108">
        <v>983.24199999999996</v>
      </c>
      <c r="BL199" s="109">
        <v>42.77578304</v>
      </c>
      <c r="BM199" s="109">
        <v>-82.037425260000006</v>
      </c>
      <c r="BN199" s="110" t="s">
        <v>7195</v>
      </c>
      <c r="BO199" s="106">
        <v>273.10000000000002</v>
      </c>
      <c r="BP199" s="105" t="s">
        <v>3290</v>
      </c>
      <c r="BQ199" s="105" t="s">
        <v>5683</v>
      </c>
      <c r="BR199" s="110"/>
      <c r="BS199" s="110">
        <v>12</v>
      </c>
      <c r="BT199" s="111" t="s">
        <v>7505</v>
      </c>
      <c r="BU199" s="110">
        <v>12</v>
      </c>
      <c r="BV199" s="110">
        <v>12</v>
      </c>
      <c r="BW199" s="105" t="s">
        <v>7784</v>
      </c>
      <c r="BX199" s="104">
        <v>5.56</v>
      </c>
      <c r="BY199" s="105"/>
      <c r="BZ199" s="106">
        <f t="shared" si="53"/>
        <v>0.6</v>
      </c>
      <c r="CA199" s="104" t="str">
        <f t="shared" si="54"/>
        <v>Matched</v>
      </c>
      <c r="CB199" s="104">
        <f t="shared" si="55"/>
        <v>3.4031302403577418E-3</v>
      </c>
      <c r="CC199" s="105"/>
      <c r="CD199" s="105"/>
      <c r="CE199" s="105"/>
      <c r="CF199" s="105"/>
    </row>
    <row r="200" spans="1:84" hidden="1" x14ac:dyDescent="0.35">
      <c r="A200" s="67">
        <v>360</v>
      </c>
      <c r="B200" s="67">
        <v>983.32899999999995</v>
      </c>
      <c r="C200" s="67" t="s">
        <v>7505</v>
      </c>
      <c r="D200" s="67" t="s">
        <v>3290</v>
      </c>
      <c r="E200" s="67" t="s">
        <v>5677</v>
      </c>
      <c r="F200" s="102">
        <v>13</v>
      </c>
      <c r="G200" s="102">
        <v>11</v>
      </c>
      <c r="H200" s="102">
        <v>9</v>
      </c>
      <c r="I200" s="102">
        <v>15</v>
      </c>
      <c r="J200" s="67"/>
      <c r="K200" s="67" t="s">
        <v>5678</v>
      </c>
      <c r="L200" s="67" t="s">
        <v>3978</v>
      </c>
      <c r="M200" s="67" t="s">
        <v>3293</v>
      </c>
      <c r="N200" s="67"/>
      <c r="O200" s="67"/>
      <c r="P200" s="67">
        <v>12.56</v>
      </c>
      <c r="Q200" s="67">
        <v>12.56</v>
      </c>
      <c r="R200" s="103">
        <v>0.01</v>
      </c>
      <c r="S200" s="103">
        <v>1.7000000000000001E-2</v>
      </c>
      <c r="T200" s="67">
        <v>0.82</v>
      </c>
      <c r="U200" s="67">
        <v>5.56</v>
      </c>
      <c r="V200" s="104" t="b">
        <f t="shared" si="50"/>
        <v>1</v>
      </c>
      <c r="W200" s="104" t="s">
        <v>16</v>
      </c>
      <c r="X200" s="104">
        <f t="shared" si="48"/>
        <v>1.7000000000000002</v>
      </c>
      <c r="Y200" s="104">
        <f t="shared" si="51"/>
        <v>1.7000000000000002</v>
      </c>
      <c r="Z200" s="104" t="str">
        <f t="shared" si="52"/>
        <v/>
      </c>
      <c r="AA200" s="104" t="str">
        <f t="shared" si="52"/>
        <v/>
      </c>
      <c r="AB200" s="104" t="str">
        <f t="shared" si="41"/>
        <v/>
      </c>
      <c r="AC200" s="104" t="str">
        <f t="shared" si="41"/>
        <v/>
      </c>
      <c r="AD200" s="104" t="str">
        <f t="shared" si="42"/>
        <v/>
      </c>
      <c r="AE200" s="104" t="str">
        <f t="shared" si="42"/>
        <v/>
      </c>
      <c r="AF200" s="104" t="str">
        <f t="shared" si="42"/>
        <v/>
      </c>
      <c r="AG200" s="104" t="str">
        <f t="shared" si="42"/>
        <v/>
      </c>
      <c r="AH200" s="104" t="str">
        <f t="shared" si="43"/>
        <v/>
      </c>
      <c r="AI200" s="104"/>
      <c r="AJ200" s="104">
        <f t="shared" si="49"/>
        <v>9.642202347680269E-3</v>
      </c>
      <c r="AK200" s="104">
        <f t="shared" si="45"/>
        <v>9.642202347680269E-3</v>
      </c>
      <c r="AL200" s="104" t="str">
        <f t="shared" si="45"/>
        <v/>
      </c>
      <c r="AM200" s="104" t="str">
        <f t="shared" si="45"/>
        <v/>
      </c>
      <c r="AN200" s="104" t="str">
        <f t="shared" si="45"/>
        <v/>
      </c>
      <c r="AO200" s="104" t="str">
        <f t="shared" si="46"/>
        <v/>
      </c>
      <c r="AP200" s="104" t="str">
        <f t="shared" si="46"/>
        <v/>
      </c>
      <c r="AQ200" s="104" t="str">
        <f t="shared" si="46"/>
        <v/>
      </c>
      <c r="AR200" s="104" t="str">
        <f t="shared" si="46"/>
        <v/>
      </c>
      <c r="AS200" s="104" t="str">
        <f t="shared" si="47"/>
        <v/>
      </c>
      <c r="AT200" s="104" t="str">
        <f t="shared" si="47"/>
        <v/>
      </c>
      <c r="AU200" s="104"/>
      <c r="AV200" s="105"/>
      <c r="AW200" s="105"/>
      <c r="AX200" s="105"/>
      <c r="AY200" s="105"/>
      <c r="AZ200" s="105"/>
      <c r="BA200" s="106"/>
      <c r="BB200" s="104"/>
      <c r="BC200" s="105"/>
      <c r="BD200" s="104"/>
      <c r="BE200" s="107"/>
      <c r="BF200" s="105"/>
      <c r="BG200" s="105"/>
      <c r="BH200" s="105"/>
      <c r="BI200" s="105"/>
      <c r="BJ200" s="67">
        <v>360</v>
      </c>
      <c r="BK200" s="108">
        <v>983.32899999999995</v>
      </c>
      <c r="BL200" s="109">
        <v>42.775782249999999</v>
      </c>
      <c r="BM200" s="109">
        <v>-82.037425279999994</v>
      </c>
      <c r="BN200" s="110" t="s">
        <v>7195</v>
      </c>
      <c r="BO200" s="106">
        <v>273.10000000000002</v>
      </c>
      <c r="BP200" s="105" t="s">
        <v>3290</v>
      </c>
      <c r="BQ200" s="105" t="s">
        <v>5678</v>
      </c>
      <c r="BR200" s="110">
        <v>361</v>
      </c>
      <c r="BS200" s="110">
        <v>13</v>
      </c>
      <c r="BT200" s="111" t="s">
        <v>7502</v>
      </c>
      <c r="BU200" s="110">
        <v>11</v>
      </c>
      <c r="BV200" s="110">
        <v>9</v>
      </c>
      <c r="BW200" s="105" t="s">
        <v>7784</v>
      </c>
      <c r="BX200" s="104">
        <v>5.56</v>
      </c>
      <c r="BY200" s="105"/>
      <c r="BZ200" s="106">
        <f t="shared" si="53"/>
        <v>1.7000000000000002</v>
      </c>
      <c r="CA200" s="104" t="str">
        <f t="shared" si="54"/>
        <v>Matched</v>
      </c>
      <c r="CB200" s="104">
        <f t="shared" si="55"/>
        <v>9.642202347680269E-3</v>
      </c>
      <c r="CC200" s="105"/>
      <c r="CD200" s="105"/>
      <c r="CE200" s="105"/>
      <c r="CF200" s="105"/>
    </row>
    <row r="201" spans="1:84" hidden="1" x14ac:dyDescent="0.35">
      <c r="A201" s="67">
        <v>362</v>
      </c>
      <c r="B201" s="67">
        <v>983.34500000000003</v>
      </c>
      <c r="C201" s="67" t="s">
        <v>7501</v>
      </c>
      <c r="D201" s="67" t="s">
        <v>3290</v>
      </c>
      <c r="E201" s="67" t="s">
        <v>5677</v>
      </c>
      <c r="F201" s="102">
        <v>11</v>
      </c>
      <c r="G201" s="102">
        <v>9</v>
      </c>
      <c r="H201" s="102">
        <v>9</v>
      </c>
      <c r="I201" s="102">
        <v>15</v>
      </c>
      <c r="J201" s="67"/>
      <c r="K201" s="67" t="s">
        <v>5678</v>
      </c>
      <c r="L201" s="67" t="s">
        <v>3979</v>
      </c>
      <c r="M201" s="67" t="s">
        <v>3293</v>
      </c>
      <c r="N201" s="67"/>
      <c r="O201" s="67"/>
      <c r="P201" s="67">
        <v>11.26</v>
      </c>
      <c r="Q201" s="67">
        <v>11.26</v>
      </c>
      <c r="R201" s="103">
        <v>5.0000000000000001E-3</v>
      </c>
      <c r="S201" s="103">
        <v>1.4E-2</v>
      </c>
      <c r="T201" s="67">
        <v>0.80200000000000005</v>
      </c>
      <c r="U201" s="67">
        <v>5.56</v>
      </c>
      <c r="V201" s="104" t="b">
        <f t="shared" si="50"/>
        <v>1</v>
      </c>
      <c r="W201" s="104" t="s">
        <v>16</v>
      </c>
      <c r="X201" s="104">
        <f t="shared" si="48"/>
        <v>1.4000000000000001</v>
      </c>
      <c r="Y201" s="104">
        <f t="shared" si="51"/>
        <v>1.4000000000000001</v>
      </c>
      <c r="Z201" s="104" t="str">
        <f t="shared" si="52"/>
        <v/>
      </c>
      <c r="AA201" s="104" t="str">
        <f t="shared" si="52"/>
        <v/>
      </c>
      <c r="AB201" s="104" t="str">
        <f t="shared" si="41"/>
        <v/>
      </c>
      <c r="AC201" s="104" t="str">
        <f t="shared" ref="AC201:AF264" si="56">IF(AC$1=$W201,$X201,"")</f>
        <v/>
      </c>
      <c r="AD201" s="104" t="str">
        <f t="shared" si="42"/>
        <v/>
      </c>
      <c r="AE201" s="104" t="str">
        <f t="shared" si="42"/>
        <v/>
      </c>
      <c r="AF201" s="104" t="str">
        <f t="shared" si="42"/>
        <v/>
      </c>
      <c r="AG201" s="104" t="str">
        <f t="shared" ref="AG201:AH264" si="57">IF(AG$1=$W201,$X201,"")</f>
        <v/>
      </c>
      <c r="AH201" s="104" t="str">
        <f t="shared" si="43"/>
        <v/>
      </c>
      <c r="AI201" s="104"/>
      <c r="AJ201" s="104">
        <f t="shared" si="49"/>
        <v>7.9406372275013983E-3</v>
      </c>
      <c r="AK201" s="104">
        <f t="shared" si="45"/>
        <v>7.9406372275013983E-3</v>
      </c>
      <c r="AL201" s="104" t="str">
        <f t="shared" si="45"/>
        <v/>
      </c>
      <c r="AM201" s="104" t="str">
        <f t="shared" si="45"/>
        <v/>
      </c>
      <c r="AN201" s="104" t="str">
        <f t="shared" ref="AN201:AQ264" si="58">IF(AB$1=$W201,AM201,"")</f>
        <v/>
      </c>
      <c r="AO201" s="104" t="str">
        <f t="shared" si="46"/>
        <v/>
      </c>
      <c r="AP201" s="104" t="str">
        <f t="shared" si="46"/>
        <v/>
      </c>
      <c r="AQ201" s="104" t="str">
        <f t="shared" si="46"/>
        <v/>
      </c>
      <c r="AR201" s="104" t="str">
        <f t="shared" ref="AR201:AT264" si="59">IF(AF$1=$W201,AQ201,"")</f>
        <v/>
      </c>
      <c r="AS201" s="104" t="str">
        <f t="shared" si="47"/>
        <v/>
      </c>
      <c r="AT201" s="104" t="str">
        <f t="shared" si="47"/>
        <v/>
      </c>
      <c r="AU201" s="104"/>
      <c r="AV201" s="105"/>
      <c r="AW201" s="105"/>
      <c r="AX201" s="105"/>
      <c r="AY201" s="105"/>
      <c r="AZ201" s="105"/>
      <c r="BA201" s="106"/>
      <c r="BB201" s="104"/>
      <c r="BC201" s="105"/>
      <c r="BD201" s="104"/>
      <c r="BE201" s="107"/>
      <c r="BF201" s="105"/>
      <c r="BG201" s="105"/>
      <c r="BH201" s="105"/>
      <c r="BI201" s="105"/>
      <c r="BJ201" s="67">
        <v>362</v>
      </c>
      <c r="BK201" s="108">
        <v>983.34500000000003</v>
      </c>
      <c r="BL201" s="109">
        <v>42.775782100000001</v>
      </c>
      <c r="BM201" s="109">
        <v>-82.037425290000002</v>
      </c>
      <c r="BN201" s="110" t="s">
        <v>7195</v>
      </c>
      <c r="BO201" s="106">
        <v>273.10000000000002</v>
      </c>
      <c r="BP201" s="105" t="s">
        <v>3290</v>
      </c>
      <c r="BQ201" s="105" t="s">
        <v>5678</v>
      </c>
      <c r="BR201" s="110">
        <v>361</v>
      </c>
      <c r="BS201" s="110">
        <v>11</v>
      </c>
      <c r="BT201" s="111" t="s">
        <v>7570</v>
      </c>
      <c r="BU201" s="110">
        <v>9</v>
      </c>
      <c r="BV201" s="110">
        <v>9</v>
      </c>
      <c r="BW201" s="105" t="s">
        <v>7784</v>
      </c>
      <c r="BX201" s="104">
        <v>5.56</v>
      </c>
      <c r="BY201" s="105"/>
      <c r="BZ201" s="106">
        <f t="shared" si="53"/>
        <v>1.4000000000000001</v>
      </c>
      <c r="CA201" s="104" t="str">
        <f t="shared" si="54"/>
        <v>Matched</v>
      </c>
      <c r="CB201" s="104">
        <f t="shared" si="55"/>
        <v>7.9406372275013983E-3</v>
      </c>
      <c r="CC201" s="105"/>
      <c r="CD201" s="105"/>
      <c r="CE201" s="105"/>
      <c r="CF201" s="105"/>
    </row>
    <row r="202" spans="1:84" hidden="1" x14ac:dyDescent="0.35">
      <c r="A202" s="67">
        <v>363</v>
      </c>
      <c r="B202" s="67">
        <v>984.48599999999999</v>
      </c>
      <c r="C202" s="67" t="s">
        <v>7513</v>
      </c>
      <c r="D202" s="67" t="s">
        <v>3290</v>
      </c>
      <c r="E202" s="67" t="s">
        <v>5677</v>
      </c>
      <c r="F202" s="102">
        <v>11</v>
      </c>
      <c r="G202" s="102">
        <v>8</v>
      </c>
      <c r="H202" s="102">
        <v>9</v>
      </c>
      <c r="I202" s="102"/>
      <c r="J202" s="67"/>
      <c r="K202" s="67" t="s">
        <v>5678</v>
      </c>
      <c r="L202" s="67" t="s">
        <v>3980</v>
      </c>
      <c r="M202" s="67" t="s">
        <v>3293</v>
      </c>
      <c r="N202" s="67"/>
      <c r="O202" s="67"/>
      <c r="P202" s="67">
        <v>11.4</v>
      </c>
      <c r="Q202" s="67">
        <v>11.4</v>
      </c>
      <c r="R202" s="103">
        <v>1.4999999999999999E-2</v>
      </c>
      <c r="S202" s="103">
        <v>3.4000000000000002E-2</v>
      </c>
      <c r="T202" s="67">
        <v>0.61</v>
      </c>
      <c r="U202" s="67">
        <v>5.56</v>
      </c>
      <c r="V202" s="104" t="b">
        <f t="shared" si="50"/>
        <v>1</v>
      </c>
      <c r="W202" s="104" t="s">
        <v>16</v>
      </c>
      <c r="X202" s="104">
        <f t="shared" si="48"/>
        <v>3.4000000000000004</v>
      </c>
      <c r="Y202" s="104">
        <f t="shared" si="51"/>
        <v>3.4000000000000004</v>
      </c>
      <c r="Z202" s="104" t="str">
        <f t="shared" si="52"/>
        <v/>
      </c>
      <c r="AA202" s="104" t="str">
        <f t="shared" si="52"/>
        <v/>
      </c>
      <c r="AB202" s="104" t="str">
        <f t="shared" ref="Z202:AH265" si="60">IF(AB$1=$W202,$X202,"")</f>
        <v/>
      </c>
      <c r="AC202" s="104" t="str">
        <f t="shared" si="56"/>
        <v/>
      </c>
      <c r="AD202" s="104" t="str">
        <f t="shared" si="56"/>
        <v/>
      </c>
      <c r="AE202" s="104" t="str">
        <f t="shared" si="56"/>
        <v/>
      </c>
      <c r="AF202" s="104" t="str">
        <f t="shared" si="56"/>
        <v/>
      </c>
      <c r="AG202" s="104" t="str">
        <f t="shared" si="57"/>
        <v/>
      </c>
      <c r="AH202" s="104" t="str">
        <f t="shared" si="57"/>
        <v/>
      </c>
      <c r="AI202" s="104"/>
      <c r="AJ202" s="104">
        <f t="shared" ref="AJ202:AJ233" si="61">((X202/100)*U202)/Interval</f>
        <v>1.9284404695360538E-2</v>
      </c>
      <c r="AK202" s="104">
        <f t="shared" ref="AK202:AT265" si="62">IF(Y$1=$W202,AJ202,"")</f>
        <v>1.9284404695360538E-2</v>
      </c>
      <c r="AL202" s="104" t="str">
        <f t="shared" si="62"/>
        <v/>
      </c>
      <c r="AM202" s="104" t="str">
        <f t="shared" si="62"/>
        <v/>
      </c>
      <c r="AN202" s="104" t="str">
        <f t="shared" si="58"/>
        <v/>
      </c>
      <c r="AO202" s="104" t="str">
        <f t="shared" si="58"/>
        <v/>
      </c>
      <c r="AP202" s="104" t="str">
        <f t="shared" si="58"/>
        <v/>
      </c>
      <c r="AQ202" s="104" t="str">
        <f t="shared" si="58"/>
        <v/>
      </c>
      <c r="AR202" s="104" t="str">
        <f t="shared" si="59"/>
        <v/>
      </c>
      <c r="AS202" s="104" t="str">
        <f t="shared" si="59"/>
        <v/>
      </c>
      <c r="AT202" s="104" t="str">
        <f t="shared" si="59"/>
        <v/>
      </c>
      <c r="AU202" s="104"/>
      <c r="AV202" s="105"/>
      <c r="AW202" s="105"/>
      <c r="AX202" s="105"/>
      <c r="AY202" s="105"/>
      <c r="AZ202" s="105"/>
      <c r="BA202" s="106"/>
      <c r="BB202" s="104"/>
      <c r="BC202" s="105"/>
      <c r="BD202" s="104"/>
      <c r="BE202" s="107"/>
      <c r="BF202" s="105"/>
      <c r="BG202" s="105"/>
      <c r="BH202" s="105"/>
      <c r="BI202" s="105"/>
      <c r="BJ202" s="67">
        <v>363</v>
      </c>
      <c r="BK202" s="108">
        <v>984.48599999999999</v>
      </c>
      <c r="BL202" s="109">
        <v>42.775771779999999</v>
      </c>
      <c r="BM202" s="109">
        <v>-82.037425659999997</v>
      </c>
      <c r="BN202" s="110" t="s">
        <v>7195</v>
      </c>
      <c r="BO202" s="106">
        <v>273.10000000000002</v>
      </c>
      <c r="BP202" s="105" t="s">
        <v>3290</v>
      </c>
      <c r="BQ202" s="105" t="s">
        <v>5678</v>
      </c>
      <c r="BR202" s="110"/>
      <c r="BS202" s="110">
        <v>11</v>
      </c>
      <c r="BT202" s="111" t="s">
        <v>7498</v>
      </c>
      <c r="BU202" s="110">
        <v>8</v>
      </c>
      <c r="BV202" s="110">
        <v>9</v>
      </c>
      <c r="BW202" s="105" t="s">
        <v>7784</v>
      </c>
      <c r="BX202" s="104">
        <v>5.56</v>
      </c>
      <c r="BY202" s="105"/>
      <c r="BZ202" s="106">
        <f t="shared" si="53"/>
        <v>3.4000000000000004</v>
      </c>
      <c r="CA202" s="104" t="str">
        <f t="shared" si="54"/>
        <v>Matched</v>
      </c>
      <c r="CB202" s="104">
        <f t="shared" si="55"/>
        <v>1.9284404695360538E-2</v>
      </c>
      <c r="CC202" s="105"/>
      <c r="CD202" s="105"/>
      <c r="CE202" s="105"/>
      <c r="CF202" s="105"/>
    </row>
    <row r="203" spans="1:84" hidden="1" x14ac:dyDescent="0.35">
      <c r="A203" s="67">
        <v>386</v>
      </c>
      <c r="B203" s="67">
        <v>1084.1559999999999</v>
      </c>
      <c r="C203" s="67" t="s">
        <v>7471</v>
      </c>
      <c r="D203" s="67" t="s">
        <v>3339</v>
      </c>
      <c r="E203" s="67" t="s">
        <v>5677</v>
      </c>
      <c r="F203" s="102">
        <v>16</v>
      </c>
      <c r="G203" s="102">
        <v>14</v>
      </c>
      <c r="H203" s="102">
        <v>13</v>
      </c>
      <c r="I203" s="102"/>
      <c r="J203" s="67"/>
      <c r="K203" s="67" t="s">
        <v>5753</v>
      </c>
      <c r="L203" s="67" t="s">
        <v>4068</v>
      </c>
      <c r="M203" s="67" t="s">
        <v>3293</v>
      </c>
      <c r="N203" s="67"/>
      <c r="O203" s="67"/>
      <c r="P203" s="67">
        <v>16.39</v>
      </c>
      <c r="Q203" s="67">
        <v>16.39</v>
      </c>
      <c r="R203" s="103">
        <v>0.03</v>
      </c>
      <c r="S203" s="103">
        <v>3.6999999999999998E-2</v>
      </c>
      <c r="T203" s="67">
        <v>0.88100000000000001</v>
      </c>
      <c r="U203" s="67">
        <v>5.56</v>
      </c>
      <c r="V203" s="104" t="b">
        <f t="shared" si="50"/>
        <v>1</v>
      </c>
      <c r="W203" s="104" t="s">
        <v>16</v>
      </c>
      <c r="X203" s="104">
        <f t="shared" si="48"/>
        <v>3.6999999999999997</v>
      </c>
      <c r="Y203" s="104">
        <f t="shared" si="51"/>
        <v>3.6999999999999997</v>
      </c>
      <c r="Z203" s="104" t="str">
        <f t="shared" si="52"/>
        <v/>
      </c>
      <c r="AA203" s="104" t="str">
        <f t="shared" si="52"/>
        <v/>
      </c>
      <c r="AB203" s="104" t="str">
        <f t="shared" si="60"/>
        <v/>
      </c>
      <c r="AC203" s="104" t="str">
        <f t="shared" si="56"/>
        <v/>
      </c>
      <c r="AD203" s="104" t="str">
        <f t="shared" si="56"/>
        <v/>
      </c>
      <c r="AE203" s="104" t="str">
        <f t="shared" si="56"/>
        <v/>
      </c>
      <c r="AF203" s="104" t="str">
        <f t="shared" si="56"/>
        <v/>
      </c>
      <c r="AG203" s="104" t="str">
        <f t="shared" si="57"/>
        <v/>
      </c>
      <c r="AH203" s="104" t="str">
        <f t="shared" si="57"/>
        <v/>
      </c>
      <c r="AI203" s="104"/>
      <c r="AJ203" s="104">
        <f t="shared" si="61"/>
        <v>2.0985969815539407E-2</v>
      </c>
      <c r="AK203" s="104">
        <f t="shared" si="62"/>
        <v>2.0985969815539407E-2</v>
      </c>
      <c r="AL203" s="104" t="str">
        <f t="shared" si="62"/>
        <v/>
      </c>
      <c r="AM203" s="104" t="str">
        <f t="shared" si="62"/>
        <v/>
      </c>
      <c r="AN203" s="104" t="str">
        <f t="shared" si="58"/>
        <v/>
      </c>
      <c r="AO203" s="104" t="str">
        <f t="shared" si="58"/>
        <v/>
      </c>
      <c r="AP203" s="104" t="str">
        <f t="shared" si="58"/>
        <v/>
      </c>
      <c r="AQ203" s="104" t="str">
        <f t="shared" si="58"/>
        <v/>
      </c>
      <c r="AR203" s="104" t="str">
        <f t="shared" si="59"/>
        <v/>
      </c>
      <c r="AS203" s="104" t="str">
        <f t="shared" si="59"/>
        <v/>
      </c>
      <c r="AT203" s="104" t="str">
        <f t="shared" si="59"/>
        <v/>
      </c>
      <c r="AU203" s="104"/>
      <c r="AV203" s="105"/>
      <c r="AW203" s="105"/>
      <c r="AX203" s="105"/>
      <c r="AY203" s="105"/>
      <c r="AZ203" s="105"/>
      <c r="BA203" s="106"/>
      <c r="BB203" s="104"/>
      <c r="BC203" s="105"/>
      <c r="BD203" s="104"/>
      <c r="BE203" s="107"/>
      <c r="BF203" s="105"/>
      <c r="BG203" s="105"/>
      <c r="BH203" s="105"/>
      <c r="BI203" s="105"/>
      <c r="BJ203" s="67">
        <v>386</v>
      </c>
      <c r="BK203" s="108">
        <v>1084.1559999999999</v>
      </c>
      <c r="BL203" s="109">
        <v>42.774882640000001</v>
      </c>
      <c r="BM203" s="109">
        <v>-82.037455519999995</v>
      </c>
      <c r="BN203" s="110" t="s">
        <v>7198</v>
      </c>
      <c r="BO203" s="106">
        <v>273.10000000000002</v>
      </c>
      <c r="BP203" s="105" t="s">
        <v>3339</v>
      </c>
      <c r="BQ203" s="105" t="s">
        <v>5753</v>
      </c>
      <c r="BR203" s="110"/>
      <c r="BS203" s="110">
        <v>16</v>
      </c>
      <c r="BT203" s="111" t="s">
        <v>7465</v>
      </c>
      <c r="BU203" s="110">
        <v>14</v>
      </c>
      <c r="BV203" s="110">
        <v>13</v>
      </c>
      <c r="BW203" s="105" t="s">
        <v>7784</v>
      </c>
      <c r="BX203" s="104">
        <v>5.56</v>
      </c>
      <c r="BY203" s="105"/>
      <c r="BZ203" s="106">
        <f t="shared" si="53"/>
        <v>3.6999999999999997</v>
      </c>
      <c r="CA203" s="104" t="str">
        <f t="shared" si="54"/>
        <v>Matched</v>
      </c>
      <c r="CB203" s="104">
        <f t="shared" si="55"/>
        <v>2.0985969815539407E-2</v>
      </c>
      <c r="CC203" s="105"/>
      <c r="CD203" s="105"/>
      <c r="CE203" s="105"/>
      <c r="CF203" s="105"/>
    </row>
    <row r="204" spans="1:84" hidden="1" x14ac:dyDescent="0.35">
      <c r="A204" s="67">
        <v>405</v>
      </c>
      <c r="B204" s="67">
        <v>1286.981</v>
      </c>
      <c r="C204" s="67" t="s">
        <v>7450</v>
      </c>
      <c r="D204" s="67" t="s">
        <v>3339</v>
      </c>
      <c r="E204" s="67" t="s">
        <v>5677</v>
      </c>
      <c r="F204" s="102">
        <v>12</v>
      </c>
      <c r="G204" s="102">
        <v>9</v>
      </c>
      <c r="H204" s="102">
        <v>9</v>
      </c>
      <c r="I204" s="102"/>
      <c r="J204" s="67"/>
      <c r="K204" s="67" t="s">
        <v>5762</v>
      </c>
      <c r="L204" s="67" t="s">
        <v>4112</v>
      </c>
      <c r="M204" s="67" t="s">
        <v>3293</v>
      </c>
      <c r="N204" s="67"/>
      <c r="O204" s="67"/>
      <c r="P204" s="67">
        <v>12.03</v>
      </c>
      <c r="Q204" s="67">
        <v>12.03</v>
      </c>
      <c r="R204" s="103">
        <v>2.1000000000000001E-2</v>
      </c>
      <c r="S204" s="103">
        <v>4.2000000000000003E-2</v>
      </c>
      <c r="T204" s="67">
        <v>0.65700000000000003</v>
      </c>
      <c r="U204" s="67">
        <v>5.56</v>
      </c>
      <c r="V204" s="104" t="b">
        <f t="shared" si="50"/>
        <v>1</v>
      </c>
      <c r="W204" s="104" t="s">
        <v>16</v>
      </c>
      <c r="X204" s="104">
        <f t="shared" si="48"/>
        <v>4.2</v>
      </c>
      <c r="Y204" s="104">
        <f t="shared" si="51"/>
        <v>4.2</v>
      </c>
      <c r="Z204" s="104" t="str">
        <f t="shared" si="52"/>
        <v/>
      </c>
      <c r="AA204" s="104" t="str">
        <f t="shared" si="52"/>
        <v/>
      </c>
      <c r="AB204" s="104" t="str">
        <f t="shared" si="60"/>
        <v/>
      </c>
      <c r="AC204" s="104" t="str">
        <f t="shared" si="56"/>
        <v/>
      </c>
      <c r="AD204" s="104" t="str">
        <f t="shared" si="56"/>
        <v/>
      </c>
      <c r="AE204" s="104" t="str">
        <f t="shared" si="56"/>
        <v/>
      </c>
      <c r="AF204" s="104" t="str">
        <f t="shared" si="56"/>
        <v/>
      </c>
      <c r="AG204" s="104" t="str">
        <f t="shared" si="57"/>
        <v/>
      </c>
      <c r="AH204" s="104" t="str">
        <f t="shared" si="57"/>
        <v/>
      </c>
      <c r="AI204" s="104"/>
      <c r="AJ204" s="104">
        <f t="shared" si="61"/>
        <v>2.3821911682504193E-2</v>
      </c>
      <c r="AK204" s="104">
        <f t="shared" si="62"/>
        <v>2.3821911682504193E-2</v>
      </c>
      <c r="AL204" s="104" t="str">
        <f t="shared" si="62"/>
        <v/>
      </c>
      <c r="AM204" s="104" t="str">
        <f t="shared" si="62"/>
        <v/>
      </c>
      <c r="AN204" s="104" t="str">
        <f t="shared" si="58"/>
        <v/>
      </c>
      <c r="AO204" s="104" t="str">
        <f t="shared" si="58"/>
        <v/>
      </c>
      <c r="AP204" s="104" t="str">
        <f t="shared" si="58"/>
        <v/>
      </c>
      <c r="AQ204" s="104" t="str">
        <f t="shared" si="58"/>
        <v/>
      </c>
      <c r="AR204" s="104" t="str">
        <f t="shared" si="59"/>
        <v/>
      </c>
      <c r="AS204" s="104" t="str">
        <f t="shared" si="59"/>
        <v/>
      </c>
      <c r="AT204" s="104" t="str">
        <f t="shared" si="59"/>
        <v/>
      </c>
      <c r="AU204" s="104"/>
      <c r="AV204" s="105"/>
      <c r="AW204" s="105"/>
      <c r="AX204" s="105"/>
      <c r="AY204" s="105"/>
      <c r="AZ204" s="105"/>
      <c r="BA204" s="106"/>
      <c r="BB204" s="104"/>
      <c r="BC204" s="105"/>
      <c r="BD204" s="104"/>
      <c r="BE204" s="107"/>
      <c r="BF204" s="105"/>
      <c r="BG204" s="105"/>
      <c r="BH204" s="105"/>
      <c r="BI204" s="105"/>
      <c r="BJ204" s="67">
        <v>405</v>
      </c>
      <c r="BK204" s="108">
        <v>1286.981</v>
      </c>
      <c r="BL204" s="109">
        <v>42.773045400000001</v>
      </c>
      <c r="BM204" s="109">
        <v>-82.037507919999996</v>
      </c>
      <c r="BN204" s="110" t="s">
        <v>7201</v>
      </c>
      <c r="BO204" s="106">
        <v>273.10000000000002</v>
      </c>
      <c r="BP204" s="105" t="s">
        <v>3339</v>
      </c>
      <c r="BQ204" s="105" t="s">
        <v>5762</v>
      </c>
      <c r="BR204" s="110"/>
      <c r="BS204" s="110">
        <v>12</v>
      </c>
      <c r="BT204" s="111" t="s">
        <v>7485</v>
      </c>
      <c r="BU204" s="110">
        <v>9</v>
      </c>
      <c r="BV204" s="110">
        <v>9</v>
      </c>
      <c r="BW204" s="105" t="s">
        <v>7784</v>
      </c>
      <c r="BX204" s="104">
        <v>5.56</v>
      </c>
      <c r="BY204" s="105"/>
      <c r="BZ204" s="106">
        <f t="shared" si="53"/>
        <v>4.2</v>
      </c>
      <c r="CA204" s="104" t="str">
        <f t="shared" si="54"/>
        <v>Matched</v>
      </c>
      <c r="CB204" s="104">
        <f t="shared" si="55"/>
        <v>2.3821911682504193E-2</v>
      </c>
      <c r="CC204" s="105"/>
      <c r="CD204" s="105"/>
      <c r="CE204" s="105"/>
      <c r="CF204" s="105"/>
    </row>
    <row r="205" spans="1:84" hidden="1" x14ac:dyDescent="0.35">
      <c r="A205" s="67">
        <v>412</v>
      </c>
      <c r="B205" s="67">
        <v>1363.3869999999999</v>
      </c>
      <c r="C205" s="67" t="s">
        <v>7504</v>
      </c>
      <c r="D205" s="67" t="s">
        <v>3290</v>
      </c>
      <c r="E205" s="67" t="s">
        <v>5677</v>
      </c>
      <c r="F205" s="102">
        <v>10</v>
      </c>
      <c r="G205" s="102">
        <v>9</v>
      </c>
      <c r="H205" s="102">
        <v>9</v>
      </c>
      <c r="I205" s="102"/>
      <c r="J205" s="67"/>
      <c r="K205" s="67" t="s">
        <v>5678</v>
      </c>
      <c r="L205" s="67" t="s">
        <v>4124</v>
      </c>
      <c r="M205" s="67" t="s">
        <v>3293</v>
      </c>
      <c r="N205" s="67"/>
      <c r="O205" s="67"/>
      <c r="P205" s="67">
        <v>10.26</v>
      </c>
      <c r="Q205" s="67">
        <v>10.26</v>
      </c>
      <c r="R205" s="103">
        <v>1.9E-2</v>
      </c>
      <c r="S205" s="103">
        <v>3.3000000000000002E-2</v>
      </c>
      <c r="T205" s="67">
        <v>0.74099999999999999</v>
      </c>
      <c r="U205" s="67">
        <v>5.56</v>
      </c>
      <c r="V205" s="104" t="b">
        <f t="shared" si="50"/>
        <v>1</v>
      </c>
      <c r="W205" s="104" t="s">
        <v>16</v>
      </c>
      <c r="X205" s="104">
        <f t="shared" si="48"/>
        <v>3.3000000000000003</v>
      </c>
      <c r="Y205" s="104">
        <f t="shared" si="51"/>
        <v>3.3000000000000003</v>
      </c>
      <c r="Z205" s="104" t="str">
        <f t="shared" si="52"/>
        <v/>
      </c>
      <c r="AA205" s="104" t="str">
        <f t="shared" si="52"/>
        <v/>
      </c>
      <c r="AB205" s="104" t="str">
        <f t="shared" si="60"/>
        <v/>
      </c>
      <c r="AC205" s="104" t="str">
        <f t="shared" si="56"/>
        <v/>
      </c>
      <c r="AD205" s="104" t="str">
        <f t="shared" si="56"/>
        <v/>
      </c>
      <c r="AE205" s="104" t="str">
        <f t="shared" si="56"/>
        <v/>
      </c>
      <c r="AF205" s="104" t="str">
        <f t="shared" si="56"/>
        <v/>
      </c>
      <c r="AG205" s="104" t="str">
        <f t="shared" si="57"/>
        <v/>
      </c>
      <c r="AH205" s="104" t="str">
        <f t="shared" si="57"/>
        <v/>
      </c>
      <c r="AI205" s="104"/>
      <c r="AJ205" s="104">
        <f t="shared" si="61"/>
        <v>1.8717216321967579E-2</v>
      </c>
      <c r="AK205" s="104">
        <f t="shared" si="62"/>
        <v>1.8717216321967579E-2</v>
      </c>
      <c r="AL205" s="104" t="str">
        <f t="shared" si="62"/>
        <v/>
      </c>
      <c r="AM205" s="104" t="str">
        <f t="shared" si="62"/>
        <v/>
      </c>
      <c r="AN205" s="104" t="str">
        <f t="shared" si="58"/>
        <v/>
      </c>
      <c r="AO205" s="104" t="str">
        <f t="shared" si="58"/>
        <v/>
      </c>
      <c r="AP205" s="104" t="str">
        <f t="shared" si="58"/>
        <v/>
      </c>
      <c r="AQ205" s="104" t="str">
        <f t="shared" si="58"/>
        <v/>
      </c>
      <c r="AR205" s="104" t="str">
        <f t="shared" si="59"/>
        <v/>
      </c>
      <c r="AS205" s="104" t="str">
        <f t="shared" si="59"/>
        <v/>
      </c>
      <c r="AT205" s="104" t="str">
        <f t="shared" si="59"/>
        <v/>
      </c>
      <c r="AU205" s="104"/>
      <c r="AV205" s="105"/>
      <c r="AW205" s="105"/>
      <c r="AX205" s="105"/>
      <c r="AY205" s="105"/>
      <c r="AZ205" s="105"/>
      <c r="BA205" s="106"/>
      <c r="BB205" s="104"/>
      <c r="BC205" s="105"/>
      <c r="BD205" s="104"/>
      <c r="BE205" s="107"/>
      <c r="BF205" s="105"/>
      <c r="BG205" s="105"/>
      <c r="BH205" s="105"/>
      <c r="BI205" s="105"/>
      <c r="BJ205" s="67">
        <v>412</v>
      </c>
      <c r="BK205" s="108">
        <v>1363.3869999999999</v>
      </c>
      <c r="BL205" s="109">
        <v>42.772353260000003</v>
      </c>
      <c r="BM205" s="109">
        <v>-82.037525709999997</v>
      </c>
      <c r="BN205" s="110" t="s">
        <v>7203</v>
      </c>
      <c r="BO205" s="106">
        <v>273.10000000000002</v>
      </c>
      <c r="BP205" s="105" t="s">
        <v>3290</v>
      </c>
      <c r="BQ205" s="105" t="s">
        <v>5678</v>
      </c>
      <c r="BR205" s="110"/>
      <c r="BS205" s="110">
        <v>10</v>
      </c>
      <c r="BT205" s="111" t="s">
        <v>7500</v>
      </c>
      <c r="BU205" s="110">
        <v>9</v>
      </c>
      <c r="BV205" s="110">
        <v>9</v>
      </c>
      <c r="BW205" s="105" t="s">
        <v>7784</v>
      </c>
      <c r="BX205" s="104">
        <v>5.56</v>
      </c>
      <c r="BY205" s="105"/>
      <c r="BZ205" s="106">
        <f t="shared" si="53"/>
        <v>3.3000000000000003</v>
      </c>
      <c r="CA205" s="104" t="str">
        <f t="shared" si="54"/>
        <v>Matched</v>
      </c>
      <c r="CB205" s="104">
        <f t="shared" si="55"/>
        <v>1.8717216321967579E-2</v>
      </c>
      <c r="CC205" s="105"/>
      <c r="CD205" s="105"/>
      <c r="CE205" s="105"/>
      <c r="CF205" s="105"/>
    </row>
    <row r="206" spans="1:84" hidden="1" x14ac:dyDescent="0.35">
      <c r="A206" s="67">
        <v>413</v>
      </c>
      <c r="B206" s="67">
        <v>1364.11</v>
      </c>
      <c r="C206" s="67" t="s">
        <v>7512</v>
      </c>
      <c r="D206" s="67" t="s">
        <v>3290</v>
      </c>
      <c r="E206" s="67" t="s">
        <v>5677</v>
      </c>
      <c r="F206" s="102">
        <v>11</v>
      </c>
      <c r="G206" s="102">
        <v>8</v>
      </c>
      <c r="H206" s="102">
        <v>8</v>
      </c>
      <c r="I206" s="102"/>
      <c r="J206" s="67"/>
      <c r="K206" s="67" t="s">
        <v>5678</v>
      </c>
      <c r="L206" s="67" t="s">
        <v>4125</v>
      </c>
      <c r="M206" s="67" t="s">
        <v>3293</v>
      </c>
      <c r="N206" s="67"/>
      <c r="O206" s="67"/>
      <c r="P206" s="67">
        <v>10.63</v>
      </c>
      <c r="Q206" s="67">
        <v>10.63</v>
      </c>
      <c r="R206" s="103">
        <v>1.7999999999999999E-2</v>
      </c>
      <c r="S206" s="103">
        <v>3.2000000000000001E-2</v>
      </c>
      <c r="T206" s="67">
        <v>0.74299999999999999</v>
      </c>
      <c r="U206" s="67">
        <v>5.56</v>
      </c>
      <c r="V206" s="104" t="b">
        <f t="shared" si="50"/>
        <v>1</v>
      </c>
      <c r="W206" s="104" t="s">
        <v>16</v>
      </c>
      <c r="X206" s="104">
        <f t="shared" si="48"/>
        <v>3.2</v>
      </c>
      <c r="Y206" s="104">
        <f t="shared" si="51"/>
        <v>3.2</v>
      </c>
      <c r="Z206" s="104" t="str">
        <f t="shared" si="52"/>
        <v/>
      </c>
      <c r="AA206" s="104" t="str">
        <f t="shared" si="52"/>
        <v/>
      </c>
      <c r="AB206" s="104" t="str">
        <f t="shared" si="60"/>
        <v/>
      </c>
      <c r="AC206" s="104" t="str">
        <f t="shared" si="56"/>
        <v/>
      </c>
      <c r="AD206" s="104" t="str">
        <f t="shared" si="56"/>
        <v/>
      </c>
      <c r="AE206" s="104" t="str">
        <f t="shared" si="56"/>
        <v/>
      </c>
      <c r="AF206" s="104" t="str">
        <f t="shared" si="56"/>
        <v/>
      </c>
      <c r="AG206" s="104" t="str">
        <f t="shared" si="57"/>
        <v/>
      </c>
      <c r="AH206" s="104" t="str">
        <f t="shared" si="57"/>
        <v/>
      </c>
      <c r="AI206" s="104"/>
      <c r="AJ206" s="104">
        <f t="shared" si="61"/>
        <v>1.8150027948574621E-2</v>
      </c>
      <c r="AK206" s="104">
        <f t="shared" si="62"/>
        <v>1.8150027948574621E-2</v>
      </c>
      <c r="AL206" s="104" t="str">
        <f t="shared" si="62"/>
        <v/>
      </c>
      <c r="AM206" s="104" t="str">
        <f t="shared" si="62"/>
        <v/>
      </c>
      <c r="AN206" s="104" t="str">
        <f t="shared" si="58"/>
        <v/>
      </c>
      <c r="AO206" s="104" t="str">
        <f t="shared" si="58"/>
        <v/>
      </c>
      <c r="AP206" s="104" t="str">
        <f t="shared" si="58"/>
        <v/>
      </c>
      <c r="AQ206" s="104" t="str">
        <f t="shared" si="58"/>
        <v/>
      </c>
      <c r="AR206" s="104" t="str">
        <f t="shared" si="59"/>
        <v/>
      </c>
      <c r="AS206" s="104" t="str">
        <f t="shared" si="59"/>
        <v/>
      </c>
      <c r="AT206" s="104" t="str">
        <f t="shared" si="59"/>
        <v/>
      </c>
      <c r="AU206" s="104"/>
      <c r="AV206" s="105"/>
      <c r="AW206" s="105"/>
      <c r="AX206" s="105"/>
      <c r="AY206" s="105"/>
      <c r="AZ206" s="105"/>
      <c r="BA206" s="106"/>
      <c r="BB206" s="104"/>
      <c r="BC206" s="105"/>
      <c r="BD206" s="104"/>
      <c r="BE206" s="107"/>
      <c r="BF206" s="105"/>
      <c r="BG206" s="105"/>
      <c r="BH206" s="105"/>
      <c r="BI206" s="105"/>
      <c r="BJ206" s="67">
        <v>413</v>
      </c>
      <c r="BK206" s="108">
        <v>1364.11</v>
      </c>
      <c r="BL206" s="109">
        <v>42.772346710000001</v>
      </c>
      <c r="BM206" s="109">
        <v>-82.037525889999998</v>
      </c>
      <c r="BN206" s="110" t="s">
        <v>7203</v>
      </c>
      <c r="BO206" s="106">
        <v>273.10000000000002</v>
      </c>
      <c r="BP206" s="105" t="s">
        <v>3290</v>
      </c>
      <c r="BQ206" s="105" t="s">
        <v>5678</v>
      </c>
      <c r="BR206" s="110"/>
      <c r="BS206" s="110">
        <v>11</v>
      </c>
      <c r="BT206" s="111" t="s">
        <v>7535</v>
      </c>
      <c r="BU206" s="110">
        <v>8</v>
      </c>
      <c r="BV206" s="110">
        <v>8</v>
      </c>
      <c r="BW206" s="105" t="s">
        <v>7784</v>
      </c>
      <c r="BX206" s="104">
        <v>5.56</v>
      </c>
      <c r="BY206" s="105"/>
      <c r="BZ206" s="106">
        <f t="shared" si="53"/>
        <v>3.2</v>
      </c>
      <c r="CA206" s="104" t="str">
        <f t="shared" si="54"/>
        <v>Matched</v>
      </c>
      <c r="CB206" s="104">
        <f t="shared" si="55"/>
        <v>1.8150027948574621E-2</v>
      </c>
      <c r="CC206" s="105"/>
      <c r="CD206" s="105"/>
      <c r="CE206" s="105"/>
      <c r="CF206" s="105"/>
    </row>
    <row r="207" spans="1:84" hidden="1" x14ac:dyDescent="0.35">
      <c r="A207" s="67">
        <v>414</v>
      </c>
      <c r="B207" s="67">
        <v>1364.2760000000001</v>
      </c>
      <c r="C207" s="67" t="s">
        <v>7534</v>
      </c>
      <c r="D207" s="67" t="s">
        <v>3290</v>
      </c>
      <c r="E207" s="67" t="s">
        <v>5677</v>
      </c>
      <c r="F207" s="102">
        <v>10</v>
      </c>
      <c r="G207" s="102">
        <v>13</v>
      </c>
      <c r="H207" s="102">
        <v>13</v>
      </c>
      <c r="I207" s="102"/>
      <c r="J207" s="67"/>
      <c r="K207" s="67" t="s">
        <v>5683</v>
      </c>
      <c r="L207" s="67" t="s">
        <v>4126</v>
      </c>
      <c r="M207" s="67" t="s">
        <v>3293</v>
      </c>
      <c r="N207" s="67"/>
      <c r="O207" s="67"/>
      <c r="P207" s="67">
        <v>10.039999999999999</v>
      </c>
      <c r="Q207" s="67">
        <v>10.039999999999999</v>
      </c>
      <c r="R207" s="103">
        <v>1.7999999999999999E-2</v>
      </c>
      <c r="S207" s="103">
        <v>0.03</v>
      </c>
      <c r="T207" s="67">
        <v>0.82899999999999996</v>
      </c>
      <c r="U207" s="67">
        <v>5.56</v>
      </c>
      <c r="V207" s="104" t="b">
        <f t="shared" si="50"/>
        <v>1</v>
      </c>
      <c r="W207" s="104" t="s">
        <v>16</v>
      </c>
      <c r="X207" s="104">
        <f t="shared" si="48"/>
        <v>3</v>
      </c>
      <c r="Y207" s="104">
        <f t="shared" si="51"/>
        <v>3</v>
      </c>
      <c r="Z207" s="104" t="str">
        <f t="shared" si="52"/>
        <v/>
      </c>
      <c r="AA207" s="104" t="str">
        <f t="shared" si="52"/>
        <v/>
      </c>
      <c r="AB207" s="104" t="str">
        <f t="shared" si="60"/>
        <v/>
      </c>
      <c r="AC207" s="104" t="str">
        <f t="shared" si="56"/>
        <v/>
      </c>
      <c r="AD207" s="104" t="str">
        <f t="shared" si="56"/>
        <v/>
      </c>
      <c r="AE207" s="104" t="str">
        <f t="shared" si="56"/>
        <v/>
      </c>
      <c r="AF207" s="104" t="str">
        <f t="shared" si="56"/>
        <v/>
      </c>
      <c r="AG207" s="104" t="str">
        <f t="shared" si="57"/>
        <v/>
      </c>
      <c r="AH207" s="104" t="str">
        <f t="shared" si="57"/>
        <v/>
      </c>
      <c r="AI207" s="104"/>
      <c r="AJ207" s="104">
        <f t="shared" si="61"/>
        <v>1.7015651201788707E-2</v>
      </c>
      <c r="AK207" s="104">
        <f t="shared" si="62"/>
        <v>1.7015651201788707E-2</v>
      </c>
      <c r="AL207" s="104" t="str">
        <f t="shared" si="62"/>
        <v/>
      </c>
      <c r="AM207" s="104" t="str">
        <f t="shared" si="62"/>
        <v/>
      </c>
      <c r="AN207" s="104" t="str">
        <f t="shared" si="58"/>
        <v/>
      </c>
      <c r="AO207" s="104" t="str">
        <f t="shared" si="58"/>
        <v/>
      </c>
      <c r="AP207" s="104" t="str">
        <f t="shared" si="58"/>
        <v/>
      </c>
      <c r="AQ207" s="104" t="str">
        <f t="shared" si="58"/>
        <v/>
      </c>
      <c r="AR207" s="104" t="str">
        <f t="shared" si="59"/>
        <v/>
      </c>
      <c r="AS207" s="104" t="str">
        <f t="shared" si="59"/>
        <v/>
      </c>
      <c r="AT207" s="104" t="str">
        <f t="shared" si="59"/>
        <v/>
      </c>
      <c r="AU207" s="104"/>
      <c r="AV207" s="105"/>
      <c r="AW207" s="105"/>
      <c r="AX207" s="105"/>
      <c r="AY207" s="105"/>
      <c r="AZ207" s="105"/>
      <c r="BA207" s="106"/>
      <c r="BB207" s="104"/>
      <c r="BC207" s="105"/>
      <c r="BD207" s="104"/>
      <c r="BE207" s="107"/>
      <c r="BF207" s="105"/>
      <c r="BG207" s="105"/>
      <c r="BH207" s="105"/>
      <c r="BI207" s="105"/>
      <c r="BJ207" s="67">
        <v>414</v>
      </c>
      <c r="BK207" s="108">
        <v>1364.2760000000001</v>
      </c>
      <c r="BL207" s="109">
        <v>42.772345229999999</v>
      </c>
      <c r="BM207" s="109">
        <v>-82.037525930000001</v>
      </c>
      <c r="BN207" s="110" t="s">
        <v>7203</v>
      </c>
      <c r="BO207" s="106">
        <v>273.10000000000002</v>
      </c>
      <c r="BP207" s="105" t="s">
        <v>3290</v>
      </c>
      <c r="BQ207" s="105" t="s">
        <v>5683</v>
      </c>
      <c r="BR207" s="110"/>
      <c r="BS207" s="110">
        <v>10</v>
      </c>
      <c r="BT207" s="111" t="s">
        <v>7511</v>
      </c>
      <c r="BU207" s="110">
        <v>13</v>
      </c>
      <c r="BV207" s="110">
        <v>13</v>
      </c>
      <c r="BW207" s="105" t="s">
        <v>7784</v>
      </c>
      <c r="BX207" s="104">
        <v>5.56</v>
      </c>
      <c r="BY207" s="105"/>
      <c r="BZ207" s="106">
        <f t="shared" si="53"/>
        <v>3</v>
      </c>
      <c r="CA207" s="104" t="str">
        <f t="shared" si="54"/>
        <v>Matched</v>
      </c>
      <c r="CB207" s="104">
        <f t="shared" si="55"/>
        <v>1.7015651201788707E-2</v>
      </c>
      <c r="CC207" s="105"/>
      <c r="CD207" s="105"/>
      <c r="CE207" s="105"/>
      <c r="CF207" s="105"/>
    </row>
    <row r="208" spans="1:84" hidden="1" x14ac:dyDescent="0.35">
      <c r="A208" s="67">
        <v>415</v>
      </c>
      <c r="B208" s="67">
        <v>1364.3489999999999</v>
      </c>
      <c r="C208" s="67" t="s">
        <v>7535</v>
      </c>
      <c r="D208" s="67" t="s">
        <v>3290</v>
      </c>
      <c r="E208" s="67" t="s">
        <v>5677</v>
      </c>
      <c r="F208" s="102">
        <v>12</v>
      </c>
      <c r="G208" s="102">
        <v>13</v>
      </c>
      <c r="H208" s="102">
        <v>11</v>
      </c>
      <c r="I208" s="102"/>
      <c r="J208" s="67"/>
      <c r="K208" s="67" t="s">
        <v>5683</v>
      </c>
      <c r="L208" s="67" t="s">
        <v>4127</v>
      </c>
      <c r="M208" s="67" t="s">
        <v>3293</v>
      </c>
      <c r="N208" s="67"/>
      <c r="O208" s="67"/>
      <c r="P208" s="67">
        <v>12.47</v>
      </c>
      <c r="Q208" s="67">
        <v>12.47</v>
      </c>
      <c r="R208" s="103">
        <v>2.3E-2</v>
      </c>
      <c r="S208" s="103">
        <v>4.8000000000000001E-2</v>
      </c>
      <c r="T208" s="67">
        <v>0.84899999999999998</v>
      </c>
      <c r="U208" s="67">
        <v>5.56</v>
      </c>
      <c r="V208" s="104" t="b">
        <f t="shared" si="50"/>
        <v>1</v>
      </c>
      <c r="W208" s="104" t="s">
        <v>16</v>
      </c>
      <c r="X208" s="104">
        <f t="shared" si="48"/>
        <v>4.8</v>
      </c>
      <c r="Y208" s="104">
        <f t="shared" si="51"/>
        <v>4.8</v>
      </c>
      <c r="Z208" s="104" t="str">
        <f t="shared" si="52"/>
        <v/>
      </c>
      <c r="AA208" s="104" t="str">
        <f t="shared" si="52"/>
        <v/>
      </c>
      <c r="AB208" s="104" t="str">
        <f t="shared" si="60"/>
        <v/>
      </c>
      <c r="AC208" s="104" t="str">
        <f t="shared" si="56"/>
        <v/>
      </c>
      <c r="AD208" s="104" t="str">
        <f t="shared" si="56"/>
        <v/>
      </c>
      <c r="AE208" s="104" t="str">
        <f t="shared" si="56"/>
        <v/>
      </c>
      <c r="AF208" s="104" t="str">
        <f t="shared" si="56"/>
        <v/>
      </c>
      <c r="AG208" s="104" t="str">
        <f t="shared" si="57"/>
        <v/>
      </c>
      <c r="AH208" s="104" t="str">
        <f t="shared" si="57"/>
        <v/>
      </c>
      <c r="AI208" s="104"/>
      <c r="AJ208" s="104">
        <f t="shared" si="61"/>
        <v>2.7225041922861935E-2</v>
      </c>
      <c r="AK208" s="104">
        <f t="shared" si="62"/>
        <v>2.7225041922861935E-2</v>
      </c>
      <c r="AL208" s="104" t="str">
        <f t="shared" si="62"/>
        <v/>
      </c>
      <c r="AM208" s="104" t="str">
        <f t="shared" si="62"/>
        <v/>
      </c>
      <c r="AN208" s="104" t="str">
        <f t="shared" si="58"/>
        <v/>
      </c>
      <c r="AO208" s="104" t="str">
        <f t="shared" si="58"/>
        <v/>
      </c>
      <c r="AP208" s="104" t="str">
        <f t="shared" si="58"/>
        <v/>
      </c>
      <c r="AQ208" s="104" t="str">
        <f t="shared" si="58"/>
        <v/>
      </c>
      <c r="AR208" s="104" t="str">
        <f t="shared" si="59"/>
        <v/>
      </c>
      <c r="AS208" s="104" t="str">
        <f t="shared" si="59"/>
        <v/>
      </c>
      <c r="AT208" s="104" t="str">
        <f t="shared" si="59"/>
        <v/>
      </c>
      <c r="AU208" s="104"/>
      <c r="AV208" s="105"/>
      <c r="AW208" s="105"/>
      <c r="AX208" s="105"/>
      <c r="AY208" s="105"/>
      <c r="AZ208" s="105"/>
      <c r="BA208" s="106"/>
      <c r="BB208" s="104"/>
      <c r="BC208" s="105"/>
      <c r="BD208" s="104"/>
      <c r="BE208" s="107"/>
      <c r="BF208" s="105"/>
      <c r="BG208" s="105"/>
      <c r="BH208" s="105"/>
      <c r="BI208" s="105"/>
      <c r="BJ208" s="67">
        <v>415</v>
      </c>
      <c r="BK208" s="108">
        <v>1364.3489999999999</v>
      </c>
      <c r="BL208" s="109">
        <v>42.772344570000001</v>
      </c>
      <c r="BM208" s="109">
        <v>-82.037525950000003</v>
      </c>
      <c r="BN208" s="110" t="s">
        <v>7203</v>
      </c>
      <c r="BO208" s="106">
        <v>273.10000000000002</v>
      </c>
      <c r="BP208" s="105" t="s">
        <v>3290</v>
      </c>
      <c r="BQ208" s="105" t="s">
        <v>5683</v>
      </c>
      <c r="BR208" s="110"/>
      <c r="BS208" s="110">
        <v>12</v>
      </c>
      <c r="BT208" s="111" t="s">
        <v>7510</v>
      </c>
      <c r="BU208" s="110">
        <v>13</v>
      </c>
      <c r="BV208" s="110">
        <v>11</v>
      </c>
      <c r="BW208" s="105" t="s">
        <v>7784</v>
      </c>
      <c r="BX208" s="104">
        <v>5.56</v>
      </c>
      <c r="BY208" s="105"/>
      <c r="BZ208" s="106">
        <f t="shared" si="53"/>
        <v>4.8</v>
      </c>
      <c r="CA208" s="104" t="str">
        <f t="shared" si="54"/>
        <v>Matched</v>
      </c>
      <c r="CB208" s="104">
        <f t="shared" si="55"/>
        <v>2.7225041922861935E-2</v>
      </c>
      <c r="CC208" s="105"/>
      <c r="CD208" s="105"/>
      <c r="CE208" s="105"/>
      <c r="CF208" s="105"/>
    </row>
    <row r="209" spans="1:84" hidden="1" x14ac:dyDescent="0.35">
      <c r="A209" s="67">
        <v>416</v>
      </c>
      <c r="B209" s="67">
        <v>1365.0060000000001</v>
      </c>
      <c r="C209" s="67" t="s">
        <v>7504</v>
      </c>
      <c r="D209" s="67" t="s">
        <v>3290</v>
      </c>
      <c r="E209" s="67" t="s">
        <v>5677</v>
      </c>
      <c r="F209" s="102">
        <v>11</v>
      </c>
      <c r="G209" s="102">
        <v>8</v>
      </c>
      <c r="H209" s="102">
        <v>9</v>
      </c>
      <c r="I209" s="102"/>
      <c r="J209" s="67"/>
      <c r="K209" s="67" t="s">
        <v>5678</v>
      </c>
      <c r="L209" s="67" t="s">
        <v>4128</v>
      </c>
      <c r="M209" s="67" t="s">
        <v>3293</v>
      </c>
      <c r="N209" s="67"/>
      <c r="O209" s="67"/>
      <c r="P209" s="67">
        <v>10.51</v>
      </c>
      <c r="Q209" s="67">
        <v>10.51</v>
      </c>
      <c r="R209" s="103">
        <v>0.02</v>
      </c>
      <c r="S209" s="103">
        <v>2.9000000000000001E-2</v>
      </c>
      <c r="T209" s="67">
        <v>0.52500000000000002</v>
      </c>
      <c r="U209" s="67">
        <v>5.56</v>
      </c>
      <c r="V209" s="104" t="b">
        <f t="shared" si="50"/>
        <v>1</v>
      </c>
      <c r="W209" s="104" t="s">
        <v>16</v>
      </c>
      <c r="X209" s="104">
        <f t="shared" si="48"/>
        <v>2.9000000000000004</v>
      </c>
      <c r="Y209" s="104">
        <f t="shared" si="51"/>
        <v>2.9000000000000004</v>
      </c>
      <c r="Z209" s="104" t="str">
        <f t="shared" si="52"/>
        <v/>
      </c>
      <c r="AA209" s="104" t="str">
        <f t="shared" si="52"/>
        <v/>
      </c>
      <c r="AB209" s="104" t="str">
        <f t="shared" si="60"/>
        <v/>
      </c>
      <c r="AC209" s="104" t="str">
        <f t="shared" si="56"/>
        <v/>
      </c>
      <c r="AD209" s="104" t="str">
        <f t="shared" si="56"/>
        <v/>
      </c>
      <c r="AE209" s="104" t="str">
        <f t="shared" si="56"/>
        <v/>
      </c>
      <c r="AF209" s="104" t="str">
        <f t="shared" si="56"/>
        <v/>
      </c>
      <c r="AG209" s="104" t="str">
        <f t="shared" si="57"/>
        <v/>
      </c>
      <c r="AH209" s="104" t="str">
        <f t="shared" si="57"/>
        <v/>
      </c>
      <c r="AI209" s="104"/>
      <c r="AJ209" s="104">
        <f t="shared" si="61"/>
        <v>1.6448462828395755E-2</v>
      </c>
      <c r="AK209" s="104">
        <f t="shared" si="62"/>
        <v>1.6448462828395755E-2</v>
      </c>
      <c r="AL209" s="104" t="str">
        <f t="shared" si="62"/>
        <v/>
      </c>
      <c r="AM209" s="104" t="str">
        <f t="shared" si="62"/>
        <v/>
      </c>
      <c r="AN209" s="104" t="str">
        <f t="shared" si="58"/>
        <v/>
      </c>
      <c r="AO209" s="104" t="str">
        <f t="shared" si="58"/>
        <v/>
      </c>
      <c r="AP209" s="104" t="str">
        <f t="shared" si="58"/>
        <v/>
      </c>
      <c r="AQ209" s="104" t="str">
        <f t="shared" si="58"/>
        <v/>
      </c>
      <c r="AR209" s="104" t="str">
        <f t="shared" si="59"/>
        <v/>
      </c>
      <c r="AS209" s="104" t="str">
        <f t="shared" si="59"/>
        <v/>
      </c>
      <c r="AT209" s="104" t="str">
        <f t="shared" si="59"/>
        <v/>
      </c>
      <c r="AU209" s="104"/>
      <c r="AV209" s="105"/>
      <c r="AW209" s="105"/>
      <c r="AX209" s="105"/>
      <c r="AY209" s="105"/>
      <c r="AZ209" s="105"/>
      <c r="BA209" s="106"/>
      <c r="BB209" s="104"/>
      <c r="BC209" s="105"/>
      <c r="BD209" s="104"/>
      <c r="BE209" s="107"/>
      <c r="BF209" s="105"/>
      <c r="BG209" s="105"/>
      <c r="BH209" s="105"/>
      <c r="BI209" s="105"/>
      <c r="BJ209" s="67">
        <v>416</v>
      </c>
      <c r="BK209" s="108">
        <v>1365.0060000000001</v>
      </c>
      <c r="BL209" s="109">
        <v>42.772338589999997</v>
      </c>
      <c r="BM209" s="109">
        <v>-82.037526119999995</v>
      </c>
      <c r="BN209" s="110" t="s">
        <v>7203</v>
      </c>
      <c r="BO209" s="106">
        <v>273.10000000000002</v>
      </c>
      <c r="BP209" s="105" t="s">
        <v>3290</v>
      </c>
      <c r="BQ209" s="105" t="s">
        <v>5678</v>
      </c>
      <c r="BR209" s="110"/>
      <c r="BS209" s="110">
        <v>11</v>
      </c>
      <c r="BT209" s="111" t="s">
        <v>7360</v>
      </c>
      <c r="BU209" s="110">
        <v>8</v>
      </c>
      <c r="BV209" s="110">
        <v>9</v>
      </c>
      <c r="BW209" s="105" t="s">
        <v>7784</v>
      </c>
      <c r="BX209" s="104">
        <v>5.56</v>
      </c>
      <c r="BY209" s="105"/>
      <c r="BZ209" s="106">
        <f t="shared" si="53"/>
        <v>2.9000000000000004</v>
      </c>
      <c r="CA209" s="104" t="str">
        <f t="shared" si="54"/>
        <v>Matched</v>
      </c>
      <c r="CB209" s="104">
        <f t="shared" si="55"/>
        <v>1.6448462828395755E-2</v>
      </c>
      <c r="CC209" s="105"/>
      <c r="CD209" s="105"/>
      <c r="CE209" s="105"/>
      <c r="CF209" s="105"/>
    </row>
    <row r="210" spans="1:84" hidden="1" x14ac:dyDescent="0.35">
      <c r="A210" s="67">
        <v>417</v>
      </c>
      <c r="B210" s="67">
        <v>1366.588</v>
      </c>
      <c r="C210" s="67" t="s">
        <v>7515</v>
      </c>
      <c r="D210" s="67" t="s">
        <v>3290</v>
      </c>
      <c r="E210" s="67" t="s">
        <v>5677</v>
      </c>
      <c r="F210" s="102">
        <v>11</v>
      </c>
      <c r="G210" s="102">
        <v>13</v>
      </c>
      <c r="H210" s="102">
        <v>12</v>
      </c>
      <c r="I210" s="102"/>
      <c r="J210" s="67"/>
      <c r="K210" s="67" t="s">
        <v>5683</v>
      </c>
      <c r="L210" s="67" t="s">
        <v>4129</v>
      </c>
      <c r="M210" s="67" t="s">
        <v>3293</v>
      </c>
      <c r="N210" s="67"/>
      <c r="O210" s="67"/>
      <c r="P210" s="67">
        <v>10.83</v>
      </c>
      <c r="Q210" s="67">
        <v>10.83</v>
      </c>
      <c r="R210" s="103">
        <v>2.9000000000000001E-2</v>
      </c>
      <c r="S210" s="103">
        <v>3.9E-2</v>
      </c>
      <c r="T210" s="67">
        <v>0.81699999999999995</v>
      </c>
      <c r="U210" s="67">
        <v>5.56</v>
      </c>
      <c r="V210" s="104" t="b">
        <f t="shared" si="50"/>
        <v>1</v>
      </c>
      <c r="W210" s="104" t="s">
        <v>16</v>
      </c>
      <c r="X210" s="104">
        <f t="shared" si="48"/>
        <v>3.9</v>
      </c>
      <c r="Y210" s="104">
        <f t="shared" si="51"/>
        <v>3.9</v>
      </c>
      <c r="Z210" s="104" t="str">
        <f t="shared" si="52"/>
        <v/>
      </c>
      <c r="AA210" s="104" t="str">
        <f t="shared" si="52"/>
        <v/>
      </c>
      <c r="AB210" s="104" t="str">
        <f t="shared" si="60"/>
        <v/>
      </c>
      <c r="AC210" s="104" t="str">
        <f t="shared" si="56"/>
        <v/>
      </c>
      <c r="AD210" s="104" t="str">
        <f t="shared" si="56"/>
        <v/>
      </c>
      <c r="AE210" s="104" t="str">
        <f t="shared" si="56"/>
        <v/>
      </c>
      <c r="AF210" s="104" t="str">
        <f t="shared" si="56"/>
        <v/>
      </c>
      <c r="AG210" s="104" t="str">
        <f t="shared" si="57"/>
        <v/>
      </c>
      <c r="AH210" s="104" t="str">
        <f t="shared" si="57"/>
        <v/>
      </c>
      <c r="AI210" s="104"/>
      <c r="AJ210" s="104">
        <f t="shared" si="61"/>
        <v>2.2120346562325321E-2</v>
      </c>
      <c r="AK210" s="104">
        <f t="shared" si="62"/>
        <v>2.2120346562325321E-2</v>
      </c>
      <c r="AL210" s="104" t="str">
        <f t="shared" si="62"/>
        <v/>
      </c>
      <c r="AM210" s="104" t="str">
        <f t="shared" si="62"/>
        <v/>
      </c>
      <c r="AN210" s="104" t="str">
        <f t="shared" si="58"/>
        <v/>
      </c>
      <c r="AO210" s="104" t="str">
        <f t="shared" si="58"/>
        <v/>
      </c>
      <c r="AP210" s="104" t="str">
        <f t="shared" si="58"/>
        <v/>
      </c>
      <c r="AQ210" s="104" t="str">
        <f t="shared" si="58"/>
        <v/>
      </c>
      <c r="AR210" s="104" t="str">
        <f t="shared" si="59"/>
        <v/>
      </c>
      <c r="AS210" s="104" t="str">
        <f t="shared" si="59"/>
        <v/>
      </c>
      <c r="AT210" s="104" t="str">
        <f t="shared" si="59"/>
        <v/>
      </c>
      <c r="AU210" s="104"/>
      <c r="AV210" s="105"/>
      <c r="AW210" s="105"/>
      <c r="AX210" s="105"/>
      <c r="AY210" s="105"/>
      <c r="AZ210" s="105"/>
      <c r="BA210" s="106"/>
      <c r="BB210" s="104"/>
      <c r="BC210" s="105"/>
      <c r="BD210" s="104"/>
      <c r="BE210" s="107"/>
      <c r="BF210" s="105"/>
      <c r="BG210" s="105"/>
      <c r="BH210" s="105"/>
      <c r="BI210" s="105"/>
      <c r="BJ210" s="67">
        <v>417</v>
      </c>
      <c r="BK210" s="108">
        <v>1366.588</v>
      </c>
      <c r="BL210" s="109">
        <v>42.77232429</v>
      </c>
      <c r="BM210" s="109">
        <v>-82.037526560000003</v>
      </c>
      <c r="BN210" s="110" t="s">
        <v>7203</v>
      </c>
      <c r="BO210" s="106">
        <v>273.10000000000002</v>
      </c>
      <c r="BP210" s="105" t="s">
        <v>3290</v>
      </c>
      <c r="BQ210" s="105" t="s">
        <v>5683</v>
      </c>
      <c r="BR210" s="110"/>
      <c r="BS210" s="110">
        <v>11</v>
      </c>
      <c r="BT210" s="111" t="s">
        <v>7537</v>
      </c>
      <c r="BU210" s="110">
        <v>13</v>
      </c>
      <c r="BV210" s="110">
        <v>12</v>
      </c>
      <c r="BW210" s="105" t="s">
        <v>7784</v>
      </c>
      <c r="BX210" s="104">
        <v>5.56</v>
      </c>
      <c r="BY210" s="105"/>
      <c r="BZ210" s="106">
        <f t="shared" si="53"/>
        <v>3.9</v>
      </c>
      <c r="CA210" s="104" t="str">
        <f t="shared" si="54"/>
        <v>Matched</v>
      </c>
      <c r="CB210" s="104">
        <f t="shared" si="55"/>
        <v>2.2120346562325321E-2</v>
      </c>
      <c r="CC210" s="105"/>
      <c r="CD210" s="105"/>
      <c r="CE210" s="105"/>
      <c r="CF210" s="105"/>
    </row>
    <row r="211" spans="1:84" hidden="1" x14ac:dyDescent="0.35">
      <c r="A211" s="67">
        <v>418</v>
      </c>
      <c r="B211" s="67">
        <v>1366.8219999999999</v>
      </c>
      <c r="C211" s="67" t="s">
        <v>7536</v>
      </c>
      <c r="D211" s="67" t="s">
        <v>3290</v>
      </c>
      <c r="E211" s="67" t="s">
        <v>5677</v>
      </c>
      <c r="F211" s="102">
        <v>12</v>
      </c>
      <c r="G211" s="102">
        <v>11</v>
      </c>
      <c r="H211" s="102">
        <v>10</v>
      </c>
      <c r="I211" s="102"/>
      <c r="J211" s="67"/>
      <c r="K211" s="67" t="s">
        <v>5678</v>
      </c>
      <c r="L211" s="67" t="s">
        <v>4130</v>
      </c>
      <c r="M211" s="67" t="s">
        <v>3293</v>
      </c>
      <c r="N211" s="67"/>
      <c r="O211" s="67"/>
      <c r="P211" s="67">
        <v>11.92</v>
      </c>
      <c r="Q211" s="67">
        <v>11.92</v>
      </c>
      <c r="R211" s="103">
        <v>0.02</v>
      </c>
      <c r="S211" s="103">
        <v>0.04</v>
      </c>
      <c r="T211" s="67">
        <v>0.72899999999999998</v>
      </c>
      <c r="U211" s="67">
        <v>5.56</v>
      </c>
      <c r="V211" s="104" t="b">
        <f t="shared" si="50"/>
        <v>1</v>
      </c>
      <c r="W211" s="104" t="s">
        <v>16</v>
      </c>
      <c r="X211" s="104">
        <f t="shared" si="48"/>
        <v>4</v>
      </c>
      <c r="Y211" s="104">
        <f t="shared" si="51"/>
        <v>4</v>
      </c>
      <c r="Z211" s="104" t="str">
        <f t="shared" si="52"/>
        <v/>
      </c>
      <c r="AA211" s="104" t="str">
        <f t="shared" si="52"/>
        <v/>
      </c>
      <c r="AB211" s="104" t="str">
        <f t="shared" si="60"/>
        <v/>
      </c>
      <c r="AC211" s="104" t="str">
        <f t="shared" si="56"/>
        <v/>
      </c>
      <c r="AD211" s="104" t="str">
        <f t="shared" si="56"/>
        <v/>
      </c>
      <c r="AE211" s="104" t="str">
        <f t="shared" si="56"/>
        <v/>
      </c>
      <c r="AF211" s="104" t="str">
        <f t="shared" si="56"/>
        <v/>
      </c>
      <c r="AG211" s="104" t="str">
        <f t="shared" si="57"/>
        <v/>
      </c>
      <c r="AH211" s="104" t="str">
        <f t="shared" si="57"/>
        <v/>
      </c>
      <c r="AI211" s="104"/>
      <c r="AJ211" s="104">
        <f t="shared" si="61"/>
        <v>2.2687534935718276E-2</v>
      </c>
      <c r="AK211" s="104">
        <f t="shared" si="62"/>
        <v>2.2687534935718276E-2</v>
      </c>
      <c r="AL211" s="104" t="str">
        <f t="shared" si="62"/>
        <v/>
      </c>
      <c r="AM211" s="104" t="str">
        <f t="shared" si="62"/>
        <v/>
      </c>
      <c r="AN211" s="104" t="str">
        <f t="shared" si="58"/>
        <v/>
      </c>
      <c r="AO211" s="104" t="str">
        <f t="shared" si="58"/>
        <v/>
      </c>
      <c r="AP211" s="104" t="str">
        <f t="shared" si="58"/>
        <v/>
      </c>
      <c r="AQ211" s="104" t="str">
        <f t="shared" si="58"/>
        <v/>
      </c>
      <c r="AR211" s="104" t="str">
        <f t="shared" si="59"/>
        <v/>
      </c>
      <c r="AS211" s="104" t="str">
        <f t="shared" si="59"/>
        <v/>
      </c>
      <c r="AT211" s="104" t="str">
        <f t="shared" si="59"/>
        <v/>
      </c>
      <c r="AU211" s="104"/>
      <c r="AV211" s="105"/>
      <c r="AW211" s="105"/>
      <c r="AX211" s="105"/>
      <c r="AY211" s="105"/>
      <c r="AZ211" s="105"/>
      <c r="BA211" s="106"/>
      <c r="BB211" s="104"/>
      <c r="BC211" s="105"/>
      <c r="BD211" s="104"/>
      <c r="BE211" s="107"/>
      <c r="BF211" s="105"/>
      <c r="BG211" s="105"/>
      <c r="BH211" s="105"/>
      <c r="BI211" s="105"/>
      <c r="BJ211" s="67">
        <v>418</v>
      </c>
      <c r="BK211" s="108">
        <v>1366.8219999999999</v>
      </c>
      <c r="BL211" s="109">
        <v>42.772322160000002</v>
      </c>
      <c r="BM211" s="109">
        <v>-82.037526619999994</v>
      </c>
      <c r="BN211" s="110" t="s">
        <v>7203</v>
      </c>
      <c r="BO211" s="106">
        <v>273.10000000000002</v>
      </c>
      <c r="BP211" s="105" t="s">
        <v>3290</v>
      </c>
      <c r="BQ211" s="105" t="s">
        <v>5678</v>
      </c>
      <c r="BR211" s="110"/>
      <c r="BS211" s="110">
        <v>12</v>
      </c>
      <c r="BT211" s="111" t="s">
        <v>7515</v>
      </c>
      <c r="BU211" s="110">
        <v>11</v>
      </c>
      <c r="BV211" s="110">
        <v>10</v>
      </c>
      <c r="BW211" s="105" t="s">
        <v>7784</v>
      </c>
      <c r="BX211" s="104">
        <v>5.56</v>
      </c>
      <c r="BY211" s="105"/>
      <c r="BZ211" s="106">
        <f t="shared" si="53"/>
        <v>4</v>
      </c>
      <c r="CA211" s="104" t="str">
        <f t="shared" si="54"/>
        <v>Matched</v>
      </c>
      <c r="CB211" s="104">
        <f t="shared" si="55"/>
        <v>2.2687534935718276E-2</v>
      </c>
      <c r="CC211" s="105"/>
      <c r="CD211" s="105"/>
      <c r="CE211" s="105"/>
      <c r="CF211" s="105"/>
    </row>
    <row r="212" spans="1:84" hidden="1" x14ac:dyDescent="0.35">
      <c r="A212" s="67">
        <v>419</v>
      </c>
      <c r="B212" s="67">
        <v>1367.1</v>
      </c>
      <c r="C212" s="67" t="s">
        <v>7536</v>
      </c>
      <c r="D212" s="67" t="s">
        <v>3290</v>
      </c>
      <c r="E212" s="67" t="s">
        <v>5677</v>
      </c>
      <c r="F212" s="102">
        <v>11</v>
      </c>
      <c r="G212" s="102">
        <v>9</v>
      </c>
      <c r="H212" s="102">
        <v>9</v>
      </c>
      <c r="I212" s="102"/>
      <c r="J212" s="67"/>
      <c r="K212" s="67" t="s">
        <v>5678</v>
      </c>
      <c r="L212" s="67" t="s">
        <v>4131</v>
      </c>
      <c r="M212" s="67" t="s">
        <v>3293</v>
      </c>
      <c r="N212" s="67"/>
      <c r="O212" s="67"/>
      <c r="P212" s="67">
        <v>11.15</v>
      </c>
      <c r="Q212" s="67">
        <v>11.15</v>
      </c>
      <c r="R212" s="103">
        <v>1.4999999999999999E-2</v>
      </c>
      <c r="S212" s="103">
        <v>2.8000000000000001E-2</v>
      </c>
      <c r="T212" s="67">
        <v>0.76600000000000001</v>
      </c>
      <c r="U212" s="67">
        <v>5.56</v>
      </c>
      <c r="V212" s="104" t="b">
        <f t="shared" si="50"/>
        <v>1</v>
      </c>
      <c r="W212" s="104" t="s">
        <v>16</v>
      </c>
      <c r="X212" s="104">
        <f t="shared" si="48"/>
        <v>2.8000000000000003</v>
      </c>
      <c r="Y212" s="104">
        <f t="shared" si="51"/>
        <v>2.8000000000000003</v>
      </c>
      <c r="Z212" s="104" t="str">
        <f t="shared" si="52"/>
        <v/>
      </c>
      <c r="AA212" s="104" t="str">
        <f t="shared" si="52"/>
        <v/>
      </c>
      <c r="AB212" s="104" t="str">
        <f t="shared" si="60"/>
        <v/>
      </c>
      <c r="AC212" s="104" t="str">
        <f t="shared" si="56"/>
        <v/>
      </c>
      <c r="AD212" s="104" t="str">
        <f t="shared" si="56"/>
        <v/>
      </c>
      <c r="AE212" s="104" t="str">
        <f t="shared" si="56"/>
        <v/>
      </c>
      <c r="AF212" s="104" t="str">
        <f t="shared" si="56"/>
        <v/>
      </c>
      <c r="AG212" s="104" t="str">
        <f t="shared" si="57"/>
        <v/>
      </c>
      <c r="AH212" s="104" t="str">
        <f t="shared" si="57"/>
        <v/>
      </c>
      <c r="AI212" s="104"/>
      <c r="AJ212" s="104">
        <f t="shared" si="61"/>
        <v>1.5881274455002797E-2</v>
      </c>
      <c r="AK212" s="104">
        <f t="shared" si="62"/>
        <v>1.5881274455002797E-2</v>
      </c>
      <c r="AL212" s="104" t="str">
        <f t="shared" si="62"/>
        <v/>
      </c>
      <c r="AM212" s="104" t="str">
        <f t="shared" si="62"/>
        <v/>
      </c>
      <c r="AN212" s="104" t="str">
        <f t="shared" si="58"/>
        <v/>
      </c>
      <c r="AO212" s="104" t="str">
        <f t="shared" si="58"/>
        <v/>
      </c>
      <c r="AP212" s="104" t="str">
        <f t="shared" si="58"/>
        <v/>
      </c>
      <c r="AQ212" s="104" t="str">
        <f t="shared" si="58"/>
        <v/>
      </c>
      <c r="AR212" s="104" t="str">
        <f t="shared" si="59"/>
        <v/>
      </c>
      <c r="AS212" s="104" t="str">
        <f t="shared" si="59"/>
        <v/>
      </c>
      <c r="AT212" s="104" t="str">
        <f t="shared" si="59"/>
        <v/>
      </c>
      <c r="AU212" s="104"/>
      <c r="AV212" s="105"/>
      <c r="AW212" s="105"/>
      <c r="AX212" s="105"/>
      <c r="AY212" s="105"/>
      <c r="AZ212" s="105"/>
      <c r="BA212" s="106"/>
      <c r="BB212" s="104"/>
      <c r="BC212" s="105"/>
      <c r="BD212" s="104"/>
      <c r="BE212" s="107"/>
      <c r="BF212" s="105"/>
      <c r="BG212" s="105"/>
      <c r="BH212" s="105"/>
      <c r="BI212" s="105"/>
      <c r="BJ212" s="67">
        <v>419</v>
      </c>
      <c r="BK212" s="108">
        <v>1367.1</v>
      </c>
      <c r="BL212" s="109">
        <v>42.772319639999999</v>
      </c>
      <c r="BM212" s="109">
        <v>-82.037526700000001</v>
      </c>
      <c r="BN212" s="110" t="s">
        <v>7203</v>
      </c>
      <c r="BO212" s="106">
        <v>273.10000000000002</v>
      </c>
      <c r="BP212" s="105" t="s">
        <v>3290</v>
      </c>
      <c r="BQ212" s="105" t="s">
        <v>5678</v>
      </c>
      <c r="BR212" s="110"/>
      <c r="BS212" s="110">
        <v>11</v>
      </c>
      <c r="BT212" s="111" t="s">
        <v>7515</v>
      </c>
      <c r="BU212" s="110">
        <v>9</v>
      </c>
      <c r="BV212" s="110">
        <v>9</v>
      </c>
      <c r="BW212" s="105" t="s">
        <v>7784</v>
      </c>
      <c r="BX212" s="104">
        <v>5.56</v>
      </c>
      <c r="BY212" s="105"/>
      <c r="BZ212" s="106">
        <f t="shared" si="53"/>
        <v>2.8000000000000003</v>
      </c>
      <c r="CA212" s="104" t="str">
        <f t="shared" si="54"/>
        <v>Matched</v>
      </c>
      <c r="CB212" s="104">
        <f t="shared" si="55"/>
        <v>1.5881274455002797E-2</v>
      </c>
      <c r="CC212" s="105"/>
      <c r="CD212" s="105"/>
      <c r="CE212" s="105"/>
      <c r="CF212" s="105"/>
    </row>
    <row r="213" spans="1:84" hidden="1" x14ac:dyDescent="0.35">
      <c r="A213" s="67">
        <v>420</v>
      </c>
      <c r="B213" s="67">
        <v>1367.203</v>
      </c>
      <c r="C213" s="67" t="s">
        <v>7510</v>
      </c>
      <c r="D213" s="67" t="s">
        <v>3290</v>
      </c>
      <c r="E213" s="67" t="s">
        <v>5677</v>
      </c>
      <c r="F213" s="102">
        <v>13</v>
      </c>
      <c r="G213" s="102">
        <v>10</v>
      </c>
      <c r="H213" s="102">
        <v>9</v>
      </c>
      <c r="I213" s="102"/>
      <c r="J213" s="67"/>
      <c r="K213" s="67" t="s">
        <v>5678</v>
      </c>
      <c r="L213" s="67" t="s">
        <v>4132</v>
      </c>
      <c r="M213" s="67" t="s">
        <v>3293</v>
      </c>
      <c r="N213" s="67"/>
      <c r="O213" s="67"/>
      <c r="P213" s="67">
        <v>13.18</v>
      </c>
      <c r="Q213" s="67">
        <v>13.18</v>
      </c>
      <c r="R213" s="103">
        <v>0.02</v>
      </c>
      <c r="S213" s="103">
        <v>4.3999999999999997E-2</v>
      </c>
      <c r="T213" s="67">
        <v>0.73599999999999999</v>
      </c>
      <c r="U213" s="67">
        <v>5.56</v>
      </c>
      <c r="V213" s="104" t="b">
        <f t="shared" si="50"/>
        <v>1</v>
      </c>
      <c r="W213" s="104" t="s">
        <v>16</v>
      </c>
      <c r="X213" s="104">
        <f t="shared" si="48"/>
        <v>4.3999999999999995</v>
      </c>
      <c r="Y213" s="104">
        <f t="shared" si="51"/>
        <v>4.3999999999999995</v>
      </c>
      <c r="Z213" s="104" t="str">
        <f t="shared" si="52"/>
        <v/>
      </c>
      <c r="AA213" s="104" t="str">
        <f t="shared" si="52"/>
        <v/>
      </c>
      <c r="AB213" s="104" t="str">
        <f t="shared" si="60"/>
        <v/>
      </c>
      <c r="AC213" s="104" t="str">
        <f t="shared" si="56"/>
        <v/>
      </c>
      <c r="AD213" s="104" t="str">
        <f t="shared" si="56"/>
        <v/>
      </c>
      <c r="AE213" s="104" t="str">
        <f t="shared" si="56"/>
        <v/>
      </c>
      <c r="AF213" s="104" t="str">
        <f t="shared" si="56"/>
        <v/>
      </c>
      <c r="AG213" s="104" t="str">
        <f t="shared" si="57"/>
        <v/>
      </c>
      <c r="AH213" s="104" t="str">
        <f t="shared" si="57"/>
        <v/>
      </c>
      <c r="AI213" s="104"/>
      <c r="AJ213" s="104">
        <f t="shared" si="61"/>
        <v>2.4956288429290104E-2</v>
      </c>
      <c r="AK213" s="104">
        <f t="shared" si="62"/>
        <v>2.4956288429290104E-2</v>
      </c>
      <c r="AL213" s="104" t="str">
        <f t="shared" si="62"/>
        <v/>
      </c>
      <c r="AM213" s="104" t="str">
        <f t="shared" si="62"/>
        <v/>
      </c>
      <c r="AN213" s="104" t="str">
        <f t="shared" si="58"/>
        <v/>
      </c>
      <c r="AO213" s="104" t="str">
        <f t="shared" si="58"/>
        <v/>
      </c>
      <c r="AP213" s="104" t="str">
        <f t="shared" si="58"/>
        <v/>
      </c>
      <c r="AQ213" s="104" t="str">
        <f t="shared" si="58"/>
        <v/>
      </c>
      <c r="AR213" s="104" t="str">
        <f t="shared" si="59"/>
        <v/>
      </c>
      <c r="AS213" s="104" t="str">
        <f t="shared" si="59"/>
        <v/>
      </c>
      <c r="AT213" s="104" t="str">
        <f t="shared" si="59"/>
        <v/>
      </c>
      <c r="AU213" s="104"/>
      <c r="AV213" s="105"/>
      <c r="AW213" s="105"/>
      <c r="AX213" s="105"/>
      <c r="AY213" s="105"/>
      <c r="AZ213" s="105"/>
      <c r="BA213" s="106"/>
      <c r="BB213" s="104"/>
      <c r="BC213" s="105"/>
      <c r="BD213" s="104"/>
      <c r="BE213" s="107"/>
      <c r="BF213" s="105"/>
      <c r="BG213" s="105"/>
      <c r="BH213" s="105"/>
      <c r="BI213" s="105"/>
      <c r="BJ213" s="67">
        <v>420</v>
      </c>
      <c r="BK213" s="108">
        <v>1367.203</v>
      </c>
      <c r="BL213" s="109">
        <v>42.77231871</v>
      </c>
      <c r="BM213" s="109">
        <v>-82.037526729999996</v>
      </c>
      <c r="BN213" s="110" t="s">
        <v>7203</v>
      </c>
      <c r="BO213" s="106">
        <v>273.10000000000002</v>
      </c>
      <c r="BP213" s="105" t="s">
        <v>3290</v>
      </c>
      <c r="BQ213" s="105" t="s">
        <v>5678</v>
      </c>
      <c r="BR213" s="110"/>
      <c r="BS213" s="110">
        <v>13</v>
      </c>
      <c r="BT213" s="111" t="s">
        <v>7501</v>
      </c>
      <c r="BU213" s="110">
        <v>10</v>
      </c>
      <c r="BV213" s="110">
        <v>9</v>
      </c>
      <c r="BW213" s="105" t="s">
        <v>7784</v>
      </c>
      <c r="BX213" s="104">
        <v>5.56</v>
      </c>
      <c r="BY213" s="105"/>
      <c r="BZ213" s="106">
        <f t="shared" si="53"/>
        <v>4.3999999999999995</v>
      </c>
      <c r="CA213" s="104" t="str">
        <f t="shared" si="54"/>
        <v>Matched</v>
      </c>
      <c r="CB213" s="104">
        <f t="shared" si="55"/>
        <v>2.4956288429290104E-2</v>
      </c>
      <c r="CC213" s="105"/>
      <c r="CD213" s="105"/>
      <c r="CE213" s="105"/>
      <c r="CF213" s="105"/>
    </row>
    <row r="214" spans="1:84" hidden="1" x14ac:dyDescent="0.35">
      <c r="A214" s="67">
        <v>421</v>
      </c>
      <c r="B214" s="67">
        <v>1367.373</v>
      </c>
      <c r="C214" s="67" t="s">
        <v>7360</v>
      </c>
      <c r="D214" s="67" t="s">
        <v>3290</v>
      </c>
      <c r="E214" s="67" t="s">
        <v>5677</v>
      </c>
      <c r="F214" s="102">
        <v>11</v>
      </c>
      <c r="G214" s="102">
        <v>10</v>
      </c>
      <c r="H214" s="102">
        <v>10</v>
      </c>
      <c r="I214" s="102"/>
      <c r="J214" s="67"/>
      <c r="K214" s="67" t="s">
        <v>5678</v>
      </c>
      <c r="L214" s="67" t="s">
        <v>4133</v>
      </c>
      <c r="M214" s="67" t="s">
        <v>3293</v>
      </c>
      <c r="N214" s="67"/>
      <c r="O214" s="67"/>
      <c r="P214" s="67">
        <v>11.02</v>
      </c>
      <c r="Q214" s="67">
        <v>11.02</v>
      </c>
      <c r="R214" s="103">
        <v>2.7E-2</v>
      </c>
      <c r="S214" s="103">
        <v>0.03</v>
      </c>
      <c r="T214" s="67">
        <v>0.86399999999999999</v>
      </c>
      <c r="U214" s="67">
        <v>5.56</v>
      </c>
      <c r="V214" s="104" t="b">
        <f t="shared" si="50"/>
        <v>1</v>
      </c>
      <c r="W214" s="104" t="s">
        <v>16</v>
      </c>
      <c r="X214" s="104">
        <f t="shared" si="48"/>
        <v>3</v>
      </c>
      <c r="Y214" s="104">
        <f t="shared" si="51"/>
        <v>3</v>
      </c>
      <c r="Z214" s="104" t="str">
        <f t="shared" si="52"/>
        <v/>
      </c>
      <c r="AA214" s="104" t="str">
        <f t="shared" si="52"/>
        <v/>
      </c>
      <c r="AB214" s="104" t="str">
        <f t="shared" si="60"/>
        <v/>
      </c>
      <c r="AC214" s="104" t="str">
        <f t="shared" si="56"/>
        <v/>
      </c>
      <c r="AD214" s="104" t="str">
        <f t="shared" si="56"/>
        <v/>
      </c>
      <c r="AE214" s="104" t="str">
        <f t="shared" si="56"/>
        <v/>
      </c>
      <c r="AF214" s="104" t="str">
        <f t="shared" si="56"/>
        <v/>
      </c>
      <c r="AG214" s="104" t="str">
        <f t="shared" si="57"/>
        <v/>
      </c>
      <c r="AH214" s="104" t="str">
        <f t="shared" si="57"/>
        <v/>
      </c>
      <c r="AI214" s="104"/>
      <c r="AJ214" s="104">
        <f t="shared" si="61"/>
        <v>1.7015651201788707E-2</v>
      </c>
      <c r="AK214" s="104">
        <f t="shared" si="62"/>
        <v>1.7015651201788707E-2</v>
      </c>
      <c r="AL214" s="104" t="str">
        <f t="shared" si="62"/>
        <v/>
      </c>
      <c r="AM214" s="104" t="str">
        <f t="shared" si="62"/>
        <v/>
      </c>
      <c r="AN214" s="104" t="str">
        <f t="shared" si="58"/>
        <v/>
      </c>
      <c r="AO214" s="104" t="str">
        <f t="shared" si="58"/>
        <v/>
      </c>
      <c r="AP214" s="104" t="str">
        <f t="shared" si="58"/>
        <v/>
      </c>
      <c r="AQ214" s="104" t="str">
        <f t="shared" si="58"/>
        <v/>
      </c>
      <c r="AR214" s="104" t="str">
        <f t="shared" si="59"/>
        <v/>
      </c>
      <c r="AS214" s="104" t="str">
        <f t="shared" si="59"/>
        <v/>
      </c>
      <c r="AT214" s="104" t="str">
        <f t="shared" si="59"/>
        <v/>
      </c>
      <c r="AU214" s="104"/>
      <c r="AV214" s="105"/>
      <c r="AW214" s="105"/>
      <c r="AX214" s="105"/>
      <c r="AY214" s="105"/>
      <c r="AZ214" s="105"/>
      <c r="BA214" s="106"/>
      <c r="BB214" s="104"/>
      <c r="BC214" s="105"/>
      <c r="BD214" s="104"/>
      <c r="BE214" s="107"/>
      <c r="BF214" s="105"/>
      <c r="BG214" s="105"/>
      <c r="BH214" s="105"/>
      <c r="BI214" s="105"/>
      <c r="BJ214" s="67">
        <v>421</v>
      </c>
      <c r="BK214" s="108">
        <v>1367.373</v>
      </c>
      <c r="BL214" s="109">
        <v>42.77231716</v>
      </c>
      <c r="BM214" s="109">
        <v>-82.037526779999993</v>
      </c>
      <c r="BN214" s="110" t="s">
        <v>7203</v>
      </c>
      <c r="BO214" s="106">
        <v>273.10000000000002</v>
      </c>
      <c r="BP214" s="105" t="s">
        <v>3290</v>
      </c>
      <c r="BQ214" s="105" t="s">
        <v>5678</v>
      </c>
      <c r="BR214" s="110"/>
      <c r="BS214" s="110">
        <v>11</v>
      </c>
      <c r="BT214" s="111" t="s">
        <v>7499</v>
      </c>
      <c r="BU214" s="110">
        <v>10</v>
      </c>
      <c r="BV214" s="110">
        <v>10</v>
      </c>
      <c r="BW214" s="105" t="s">
        <v>7784</v>
      </c>
      <c r="BX214" s="104">
        <v>5.56</v>
      </c>
      <c r="BY214" s="105"/>
      <c r="BZ214" s="106">
        <f t="shared" si="53"/>
        <v>3</v>
      </c>
      <c r="CA214" s="104" t="str">
        <f t="shared" si="54"/>
        <v>Matched</v>
      </c>
      <c r="CB214" s="104">
        <f t="shared" si="55"/>
        <v>1.7015651201788707E-2</v>
      </c>
      <c r="CC214" s="105"/>
      <c r="CD214" s="105"/>
      <c r="CE214" s="105"/>
      <c r="CF214" s="105"/>
    </row>
    <row r="215" spans="1:84" hidden="1" x14ac:dyDescent="0.35">
      <c r="A215" s="67">
        <v>422</v>
      </c>
      <c r="B215" s="67">
        <v>1367.441</v>
      </c>
      <c r="C215" s="67" t="s">
        <v>7510</v>
      </c>
      <c r="D215" s="67" t="s">
        <v>3290</v>
      </c>
      <c r="E215" s="67" t="s">
        <v>5677</v>
      </c>
      <c r="F215" s="102">
        <v>13</v>
      </c>
      <c r="G215" s="102">
        <v>9</v>
      </c>
      <c r="H215" s="102">
        <v>9</v>
      </c>
      <c r="I215" s="102">
        <v>16</v>
      </c>
      <c r="J215" s="67"/>
      <c r="K215" s="67" t="s">
        <v>5678</v>
      </c>
      <c r="L215" s="67" t="s">
        <v>4134</v>
      </c>
      <c r="M215" s="67" t="s">
        <v>3293</v>
      </c>
      <c r="N215" s="67"/>
      <c r="O215" s="67"/>
      <c r="P215" s="67">
        <v>12.54</v>
      </c>
      <c r="Q215" s="67">
        <v>12.54</v>
      </c>
      <c r="R215" s="103">
        <v>3.1E-2</v>
      </c>
      <c r="S215" s="103">
        <v>4.3999999999999997E-2</v>
      </c>
      <c r="T215" s="67">
        <v>0.87</v>
      </c>
      <c r="U215" s="67">
        <v>5.56</v>
      </c>
      <c r="V215" s="104" t="b">
        <f t="shared" si="50"/>
        <v>1</v>
      </c>
      <c r="W215" s="104" t="s">
        <v>16</v>
      </c>
      <c r="X215" s="104">
        <f t="shared" si="48"/>
        <v>4.3999999999999995</v>
      </c>
      <c r="Y215" s="104">
        <f t="shared" si="51"/>
        <v>4.3999999999999995</v>
      </c>
      <c r="Z215" s="104" t="str">
        <f t="shared" si="52"/>
        <v/>
      </c>
      <c r="AA215" s="104" t="str">
        <f t="shared" si="52"/>
        <v/>
      </c>
      <c r="AB215" s="104" t="str">
        <f t="shared" si="60"/>
        <v/>
      </c>
      <c r="AC215" s="104" t="str">
        <f t="shared" si="56"/>
        <v/>
      </c>
      <c r="AD215" s="104" t="str">
        <f t="shared" si="56"/>
        <v/>
      </c>
      <c r="AE215" s="104" t="str">
        <f t="shared" si="56"/>
        <v/>
      </c>
      <c r="AF215" s="104" t="str">
        <f t="shared" si="56"/>
        <v/>
      </c>
      <c r="AG215" s="104" t="str">
        <f t="shared" si="57"/>
        <v/>
      </c>
      <c r="AH215" s="104" t="str">
        <f t="shared" si="57"/>
        <v/>
      </c>
      <c r="AI215" s="104"/>
      <c r="AJ215" s="104">
        <f t="shared" si="61"/>
        <v>2.4956288429290104E-2</v>
      </c>
      <c r="AK215" s="104">
        <f t="shared" si="62"/>
        <v>2.4956288429290104E-2</v>
      </c>
      <c r="AL215" s="104" t="str">
        <f t="shared" si="62"/>
        <v/>
      </c>
      <c r="AM215" s="104" t="str">
        <f t="shared" si="62"/>
        <v/>
      </c>
      <c r="AN215" s="104" t="str">
        <f t="shared" si="58"/>
        <v/>
      </c>
      <c r="AO215" s="104" t="str">
        <f t="shared" si="58"/>
        <v/>
      </c>
      <c r="AP215" s="104" t="str">
        <f t="shared" si="58"/>
        <v/>
      </c>
      <c r="AQ215" s="104" t="str">
        <f t="shared" si="58"/>
        <v/>
      </c>
      <c r="AR215" s="104" t="str">
        <f t="shared" si="59"/>
        <v/>
      </c>
      <c r="AS215" s="104" t="str">
        <f t="shared" si="59"/>
        <v/>
      </c>
      <c r="AT215" s="104" t="str">
        <f t="shared" si="59"/>
        <v/>
      </c>
      <c r="AU215" s="104"/>
      <c r="AV215" s="105"/>
      <c r="AW215" s="105"/>
      <c r="AX215" s="105"/>
      <c r="AY215" s="105"/>
      <c r="AZ215" s="105"/>
      <c r="BA215" s="106"/>
      <c r="BB215" s="104"/>
      <c r="BC215" s="105"/>
      <c r="BD215" s="104"/>
      <c r="BE215" s="107"/>
      <c r="BF215" s="105"/>
      <c r="BG215" s="105"/>
      <c r="BH215" s="105"/>
      <c r="BI215" s="105"/>
      <c r="BJ215" s="67">
        <v>422</v>
      </c>
      <c r="BK215" s="108">
        <v>1367.441</v>
      </c>
      <c r="BL215" s="109">
        <v>42.772316539999998</v>
      </c>
      <c r="BM215" s="109">
        <v>-82.037526799999995</v>
      </c>
      <c r="BN215" s="110" t="s">
        <v>7203</v>
      </c>
      <c r="BO215" s="106">
        <v>273.10000000000002</v>
      </c>
      <c r="BP215" s="105" t="s">
        <v>3290</v>
      </c>
      <c r="BQ215" s="105" t="s">
        <v>5678</v>
      </c>
      <c r="BR215" s="110">
        <v>423</v>
      </c>
      <c r="BS215" s="110">
        <v>13</v>
      </c>
      <c r="BT215" s="111" t="s">
        <v>7508</v>
      </c>
      <c r="BU215" s="110">
        <v>9</v>
      </c>
      <c r="BV215" s="110">
        <v>9</v>
      </c>
      <c r="BW215" s="105" t="s">
        <v>7784</v>
      </c>
      <c r="BX215" s="104">
        <v>5.56</v>
      </c>
      <c r="BY215" s="105"/>
      <c r="BZ215" s="106">
        <f t="shared" si="53"/>
        <v>4.3999999999999995</v>
      </c>
      <c r="CA215" s="104" t="str">
        <f t="shared" si="54"/>
        <v>Matched</v>
      </c>
      <c r="CB215" s="104">
        <f t="shared" si="55"/>
        <v>2.4956288429290104E-2</v>
      </c>
      <c r="CC215" s="105"/>
      <c r="CD215" s="105"/>
      <c r="CE215" s="105"/>
      <c r="CF215" s="105"/>
    </row>
    <row r="216" spans="1:84" hidden="1" x14ac:dyDescent="0.35">
      <c r="A216" s="67">
        <v>424</v>
      </c>
      <c r="B216" s="67">
        <v>1367.462</v>
      </c>
      <c r="C216" s="67" t="s">
        <v>7535</v>
      </c>
      <c r="D216" s="67" t="s">
        <v>3290</v>
      </c>
      <c r="E216" s="67" t="s">
        <v>5677</v>
      </c>
      <c r="F216" s="102">
        <v>12</v>
      </c>
      <c r="G216" s="102">
        <v>9</v>
      </c>
      <c r="H216" s="102">
        <v>12</v>
      </c>
      <c r="I216" s="102">
        <v>16</v>
      </c>
      <c r="J216" s="67"/>
      <c r="K216" s="67" t="s">
        <v>5683</v>
      </c>
      <c r="L216" s="67" t="s">
        <v>4135</v>
      </c>
      <c r="M216" s="67" t="s">
        <v>3293</v>
      </c>
      <c r="N216" s="67"/>
      <c r="O216" s="67"/>
      <c r="P216" s="67">
        <v>12.15</v>
      </c>
      <c r="Q216" s="67">
        <v>12.15</v>
      </c>
      <c r="R216" s="103">
        <v>3.1E-2</v>
      </c>
      <c r="S216" s="103">
        <v>4.2000000000000003E-2</v>
      </c>
      <c r="T216" s="67">
        <v>0.84599999999999997</v>
      </c>
      <c r="U216" s="67">
        <v>5.56</v>
      </c>
      <c r="V216" s="104" t="b">
        <f t="shared" si="50"/>
        <v>1</v>
      </c>
      <c r="W216" s="104" t="s">
        <v>16</v>
      </c>
      <c r="X216" s="104">
        <f t="shared" si="48"/>
        <v>4.2</v>
      </c>
      <c r="Y216" s="104">
        <f t="shared" si="51"/>
        <v>4.2</v>
      </c>
      <c r="Z216" s="104" t="str">
        <f t="shared" si="52"/>
        <v/>
      </c>
      <c r="AA216" s="104" t="str">
        <f t="shared" si="52"/>
        <v/>
      </c>
      <c r="AB216" s="104" t="str">
        <f t="shared" si="60"/>
        <v/>
      </c>
      <c r="AC216" s="104" t="str">
        <f t="shared" si="56"/>
        <v/>
      </c>
      <c r="AD216" s="104" t="str">
        <f t="shared" si="56"/>
        <v/>
      </c>
      <c r="AE216" s="104" t="str">
        <f t="shared" si="56"/>
        <v/>
      </c>
      <c r="AF216" s="104" t="str">
        <f t="shared" si="56"/>
        <v/>
      </c>
      <c r="AG216" s="104" t="str">
        <f t="shared" si="57"/>
        <v/>
      </c>
      <c r="AH216" s="104" t="str">
        <f t="shared" si="57"/>
        <v/>
      </c>
      <c r="AI216" s="104"/>
      <c r="AJ216" s="104">
        <f t="shared" si="61"/>
        <v>2.3821911682504193E-2</v>
      </c>
      <c r="AK216" s="104">
        <f t="shared" si="62"/>
        <v>2.3821911682504193E-2</v>
      </c>
      <c r="AL216" s="104" t="str">
        <f t="shared" si="62"/>
        <v/>
      </c>
      <c r="AM216" s="104" t="str">
        <f t="shared" si="62"/>
        <v/>
      </c>
      <c r="AN216" s="104" t="str">
        <f t="shared" si="58"/>
        <v/>
      </c>
      <c r="AO216" s="104" t="str">
        <f t="shared" si="58"/>
        <v/>
      </c>
      <c r="AP216" s="104" t="str">
        <f t="shared" si="58"/>
        <v/>
      </c>
      <c r="AQ216" s="104" t="str">
        <f t="shared" si="58"/>
        <v/>
      </c>
      <c r="AR216" s="104" t="str">
        <f t="shared" si="59"/>
        <v/>
      </c>
      <c r="AS216" s="104" t="str">
        <f t="shared" si="59"/>
        <v/>
      </c>
      <c r="AT216" s="104" t="str">
        <f t="shared" si="59"/>
        <v/>
      </c>
      <c r="AU216" s="104"/>
      <c r="AV216" s="105"/>
      <c r="AW216" s="105"/>
      <c r="AX216" s="105"/>
      <c r="AY216" s="105"/>
      <c r="AZ216" s="105"/>
      <c r="BA216" s="106"/>
      <c r="BB216" s="104"/>
      <c r="BC216" s="105"/>
      <c r="BD216" s="104"/>
      <c r="BE216" s="107"/>
      <c r="BF216" s="105"/>
      <c r="BG216" s="105"/>
      <c r="BH216" s="105"/>
      <c r="BI216" s="105"/>
      <c r="BJ216" s="67">
        <v>424</v>
      </c>
      <c r="BK216" s="108">
        <v>1367.462</v>
      </c>
      <c r="BL216" s="109">
        <v>42.772316349999997</v>
      </c>
      <c r="BM216" s="109">
        <v>-82.037526799999995</v>
      </c>
      <c r="BN216" s="110" t="s">
        <v>7203</v>
      </c>
      <c r="BO216" s="106">
        <v>273.10000000000002</v>
      </c>
      <c r="BP216" s="105" t="s">
        <v>3290</v>
      </c>
      <c r="BQ216" s="105" t="s">
        <v>5683</v>
      </c>
      <c r="BR216" s="110">
        <v>423</v>
      </c>
      <c r="BS216" s="110">
        <v>12</v>
      </c>
      <c r="BT216" s="111" t="s">
        <v>7506</v>
      </c>
      <c r="BU216" s="110">
        <v>9</v>
      </c>
      <c r="BV216" s="110">
        <v>12</v>
      </c>
      <c r="BW216" s="105" t="s">
        <v>7784</v>
      </c>
      <c r="BX216" s="104">
        <v>5.56</v>
      </c>
      <c r="BY216" s="105"/>
      <c r="BZ216" s="106">
        <f t="shared" si="53"/>
        <v>4.2</v>
      </c>
      <c r="CA216" s="104" t="str">
        <f t="shared" si="54"/>
        <v>Matched</v>
      </c>
      <c r="CB216" s="104">
        <f t="shared" si="55"/>
        <v>2.3821911682504193E-2</v>
      </c>
      <c r="CC216" s="105"/>
      <c r="CD216" s="105"/>
      <c r="CE216" s="105"/>
      <c r="CF216" s="105"/>
    </row>
    <row r="217" spans="1:84" hidden="1" x14ac:dyDescent="0.35">
      <c r="A217" s="67">
        <v>425</v>
      </c>
      <c r="B217" s="67">
        <v>1369.19</v>
      </c>
      <c r="C217" s="67" t="s">
        <v>7512</v>
      </c>
      <c r="D217" s="67" t="s">
        <v>3290</v>
      </c>
      <c r="E217" s="67" t="s">
        <v>5677</v>
      </c>
      <c r="F217" s="102">
        <v>12</v>
      </c>
      <c r="G217" s="102">
        <v>11</v>
      </c>
      <c r="H217" s="102">
        <v>11</v>
      </c>
      <c r="I217" s="102"/>
      <c r="J217" s="67"/>
      <c r="K217" s="67" t="s">
        <v>5683</v>
      </c>
      <c r="L217" s="67" t="s">
        <v>4136</v>
      </c>
      <c r="M217" s="67" t="s">
        <v>3293</v>
      </c>
      <c r="N217" s="67"/>
      <c r="O217" s="67"/>
      <c r="P217" s="67">
        <v>12.18</v>
      </c>
      <c r="Q217" s="67">
        <v>12.18</v>
      </c>
      <c r="R217" s="103">
        <v>3.1E-2</v>
      </c>
      <c r="S217" s="103">
        <v>4.7E-2</v>
      </c>
      <c r="T217" s="67">
        <v>0.79400000000000004</v>
      </c>
      <c r="U217" s="67">
        <v>5.56</v>
      </c>
      <c r="V217" s="104" t="b">
        <f t="shared" si="50"/>
        <v>1</v>
      </c>
      <c r="W217" s="104" t="s">
        <v>16</v>
      </c>
      <c r="X217" s="104">
        <f t="shared" si="48"/>
        <v>4.7</v>
      </c>
      <c r="Y217" s="104">
        <f t="shared" si="51"/>
        <v>4.7</v>
      </c>
      <c r="Z217" s="104" t="str">
        <f t="shared" si="52"/>
        <v/>
      </c>
      <c r="AA217" s="104" t="str">
        <f t="shared" si="52"/>
        <v/>
      </c>
      <c r="AB217" s="104" t="str">
        <f t="shared" si="60"/>
        <v/>
      </c>
      <c r="AC217" s="104" t="str">
        <f t="shared" si="56"/>
        <v/>
      </c>
      <c r="AD217" s="104" t="str">
        <f t="shared" si="56"/>
        <v/>
      </c>
      <c r="AE217" s="104" t="str">
        <f t="shared" si="56"/>
        <v/>
      </c>
      <c r="AF217" s="104" t="str">
        <f t="shared" si="56"/>
        <v/>
      </c>
      <c r="AG217" s="104" t="str">
        <f t="shared" si="57"/>
        <v/>
      </c>
      <c r="AH217" s="104" t="str">
        <f t="shared" si="57"/>
        <v/>
      </c>
      <c r="AI217" s="104"/>
      <c r="AJ217" s="104">
        <f t="shared" si="61"/>
        <v>2.6657853549468976E-2</v>
      </c>
      <c r="AK217" s="104">
        <f t="shared" si="62"/>
        <v>2.6657853549468976E-2</v>
      </c>
      <c r="AL217" s="104" t="str">
        <f t="shared" si="62"/>
        <v/>
      </c>
      <c r="AM217" s="104" t="str">
        <f t="shared" si="62"/>
        <v/>
      </c>
      <c r="AN217" s="104" t="str">
        <f t="shared" si="58"/>
        <v/>
      </c>
      <c r="AO217" s="104" t="str">
        <f t="shared" si="58"/>
        <v/>
      </c>
      <c r="AP217" s="104" t="str">
        <f t="shared" si="58"/>
        <v/>
      </c>
      <c r="AQ217" s="104" t="str">
        <f t="shared" si="58"/>
        <v/>
      </c>
      <c r="AR217" s="104" t="str">
        <f t="shared" si="59"/>
        <v/>
      </c>
      <c r="AS217" s="104" t="str">
        <f t="shared" si="59"/>
        <v/>
      </c>
      <c r="AT217" s="104" t="str">
        <f t="shared" si="59"/>
        <v/>
      </c>
      <c r="AU217" s="104"/>
      <c r="AV217" s="105"/>
      <c r="AW217" s="105"/>
      <c r="AX217" s="105"/>
      <c r="AY217" s="105"/>
      <c r="AZ217" s="105"/>
      <c r="BA217" s="106"/>
      <c r="BB217" s="104"/>
      <c r="BC217" s="105"/>
      <c r="BD217" s="104"/>
      <c r="BE217" s="107"/>
      <c r="BF217" s="105"/>
      <c r="BG217" s="105"/>
      <c r="BH217" s="105"/>
      <c r="BI217" s="105"/>
      <c r="BJ217" s="67">
        <v>425</v>
      </c>
      <c r="BK217" s="108">
        <v>1369.19</v>
      </c>
      <c r="BL217" s="109">
        <v>42.772300710000003</v>
      </c>
      <c r="BM217" s="109">
        <v>-82.037527330000003</v>
      </c>
      <c r="BN217" s="110" t="s">
        <v>7203</v>
      </c>
      <c r="BO217" s="106">
        <v>273.10000000000002</v>
      </c>
      <c r="BP217" s="105" t="s">
        <v>3290</v>
      </c>
      <c r="BQ217" s="105" t="s">
        <v>5683</v>
      </c>
      <c r="BR217" s="110"/>
      <c r="BS217" s="110">
        <v>12</v>
      </c>
      <c r="BT217" s="111" t="s">
        <v>7511</v>
      </c>
      <c r="BU217" s="110">
        <v>11</v>
      </c>
      <c r="BV217" s="110">
        <v>11</v>
      </c>
      <c r="BW217" s="105" t="s">
        <v>7784</v>
      </c>
      <c r="BX217" s="104">
        <v>5.56</v>
      </c>
      <c r="BY217" s="105"/>
      <c r="BZ217" s="106">
        <f t="shared" si="53"/>
        <v>4.7</v>
      </c>
      <c r="CA217" s="104" t="str">
        <f t="shared" si="54"/>
        <v>Matched</v>
      </c>
      <c r="CB217" s="104">
        <f t="shared" si="55"/>
        <v>2.6657853549468976E-2</v>
      </c>
      <c r="CC217" s="105"/>
      <c r="CD217" s="105"/>
      <c r="CE217" s="105"/>
      <c r="CF217" s="105"/>
    </row>
    <row r="218" spans="1:84" hidden="1" x14ac:dyDescent="0.35">
      <c r="A218" s="67">
        <v>426</v>
      </c>
      <c r="B218" s="67">
        <v>1369.2639999999999</v>
      </c>
      <c r="C218" s="67" t="s">
        <v>7537</v>
      </c>
      <c r="D218" s="67" t="s">
        <v>3290</v>
      </c>
      <c r="E218" s="67" t="s">
        <v>5677</v>
      </c>
      <c r="F218" s="102">
        <v>13</v>
      </c>
      <c r="G218" s="102">
        <v>7</v>
      </c>
      <c r="H218" s="102">
        <v>9</v>
      </c>
      <c r="I218" s="102">
        <v>17</v>
      </c>
      <c r="J218" s="67"/>
      <c r="K218" s="67" t="s">
        <v>5678</v>
      </c>
      <c r="L218" s="67" t="s">
        <v>4137</v>
      </c>
      <c r="M218" s="67" t="s">
        <v>3293</v>
      </c>
      <c r="N218" s="67"/>
      <c r="O218" s="67"/>
      <c r="P218" s="67">
        <v>13.45</v>
      </c>
      <c r="Q218" s="67">
        <v>13.45</v>
      </c>
      <c r="R218" s="103">
        <v>2.8000000000000001E-2</v>
      </c>
      <c r="S218" s="103">
        <v>5.3999999999999999E-2</v>
      </c>
      <c r="T218" s="67">
        <v>0.82899999999999996</v>
      </c>
      <c r="U218" s="67">
        <v>5.56</v>
      </c>
      <c r="V218" s="104" t="b">
        <f t="shared" si="50"/>
        <v>1</v>
      </c>
      <c r="W218" s="104" t="s">
        <v>16</v>
      </c>
      <c r="X218" s="104">
        <f t="shared" si="48"/>
        <v>5.4</v>
      </c>
      <c r="Y218" s="104">
        <f t="shared" si="51"/>
        <v>5.4</v>
      </c>
      <c r="Z218" s="104" t="str">
        <f t="shared" si="52"/>
        <v/>
      </c>
      <c r="AA218" s="104" t="str">
        <f t="shared" si="52"/>
        <v/>
      </c>
      <c r="AB218" s="104" t="str">
        <f t="shared" si="60"/>
        <v/>
      </c>
      <c r="AC218" s="104" t="str">
        <f t="shared" si="56"/>
        <v/>
      </c>
      <c r="AD218" s="104" t="str">
        <f t="shared" si="56"/>
        <v/>
      </c>
      <c r="AE218" s="104" t="str">
        <f t="shared" si="56"/>
        <v/>
      </c>
      <c r="AF218" s="104" t="str">
        <f t="shared" si="56"/>
        <v/>
      </c>
      <c r="AG218" s="104" t="str">
        <f t="shared" si="57"/>
        <v/>
      </c>
      <c r="AH218" s="104" t="str">
        <f t="shared" si="57"/>
        <v/>
      </c>
      <c r="AI218" s="104"/>
      <c r="AJ218" s="104">
        <f t="shared" si="61"/>
        <v>3.0628172163219676E-2</v>
      </c>
      <c r="AK218" s="104">
        <f t="shared" si="62"/>
        <v>3.0628172163219676E-2</v>
      </c>
      <c r="AL218" s="104" t="str">
        <f t="shared" si="62"/>
        <v/>
      </c>
      <c r="AM218" s="104" t="str">
        <f t="shared" si="62"/>
        <v/>
      </c>
      <c r="AN218" s="104" t="str">
        <f t="shared" si="58"/>
        <v/>
      </c>
      <c r="AO218" s="104" t="str">
        <f t="shared" si="58"/>
        <v/>
      </c>
      <c r="AP218" s="104" t="str">
        <f t="shared" si="58"/>
        <v/>
      </c>
      <c r="AQ218" s="104" t="str">
        <f t="shared" si="58"/>
        <v/>
      </c>
      <c r="AR218" s="104" t="str">
        <f t="shared" si="59"/>
        <v/>
      </c>
      <c r="AS218" s="104" t="str">
        <f t="shared" si="59"/>
        <v/>
      </c>
      <c r="AT218" s="104" t="str">
        <f t="shared" si="59"/>
        <v/>
      </c>
      <c r="AU218" s="104"/>
      <c r="AV218" s="105"/>
      <c r="AW218" s="105"/>
      <c r="AX218" s="105"/>
      <c r="AY218" s="105"/>
      <c r="AZ218" s="105"/>
      <c r="BA218" s="106"/>
      <c r="BB218" s="104"/>
      <c r="BC218" s="105"/>
      <c r="BD218" s="104"/>
      <c r="BE218" s="107"/>
      <c r="BF218" s="105"/>
      <c r="BG218" s="105"/>
      <c r="BH218" s="105"/>
      <c r="BI218" s="105"/>
      <c r="BJ218" s="67">
        <v>426</v>
      </c>
      <c r="BK218" s="108">
        <v>1369.2639999999999</v>
      </c>
      <c r="BL218" s="109">
        <v>42.772300020000003</v>
      </c>
      <c r="BM218" s="109">
        <v>-82.037527359999999</v>
      </c>
      <c r="BN218" s="110" t="s">
        <v>7203</v>
      </c>
      <c r="BO218" s="106">
        <v>273.10000000000002</v>
      </c>
      <c r="BP218" s="105" t="s">
        <v>3290</v>
      </c>
      <c r="BQ218" s="105" t="s">
        <v>5678</v>
      </c>
      <c r="BR218" s="110">
        <v>427</v>
      </c>
      <c r="BS218" s="110">
        <v>13</v>
      </c>
      <c r="BT218" s="111" t="s">
        <v>7503</v>
      </c>
      <c r="BU218" s="110">
        <v>7</v>
      </c>
      <c r="BV218" s="110">
        <v>9</v>
      </c>
      <c r="BW218" s="105" t="s">
        <v>7784</v>
      </c>
      <c r="BX218" s="104">
        <v>5.56</v>
      </c>
      <c r="BY218" s="105"/>
      <c r="BZ218" s="106">
        <f t="shared" si="53"/>
        <v>5.4</v>
      </c>
      <c r="CA218" s="104" t="str">
        <f t="shared" si="54"/>
        <v>Matched</v>
      </c>
      <c r="CB218" s="104">
        <f t="shared" si="55"/>
        <v>3.0628172163219676E-2</v>
      </c>
      <c r="CC218" s="105"/>
      <c r="CD218" s="105"/>
      <c r="CE218" s="105"/>
      <c r="CF218" s="105"/>
    </row>
    <row r="219" spans="1:84" hidden="1" x14ac:dyDescent="0.35">
      <c r="A219" s="67">
        <v>428</v>
      </c>
      <c r="B219" s="67">
        <v>1369.2850000000001</v>
      </c>
      <c r="C219" s="67" t="s">
        <v>7512</v>
      </c>
      <c r="D219" s="67" t="s">
        <v>3290</v>
      </c>
      <c r="E219" s="67" t="s">
        <v>5677</v>
      </c>
      <c r="F219" s="102">
        <v>12</v>
      </c>
      <c r="G219" s="102">
        <v>12</v>
      </c>
      <c r="H219" s="102">
        <v>11</v>
      </c>
      <c r="I219" s="102">
        <v>17</v>
      </c>
      <c r="J219" s="67"/>
      <c r="K219" s="67" t="s">
        <v>5683</v>
      </c>
      <c r="L219" s="67" t="s">
        <v>4138</v>
      </c>
      <c r="M219" s="67" t="s">
        <v>3293</v>
      </c>
      <c r="N219" s="67"/>
      <c r="O219" s="67"/>
      <c r="P219" s="67">
        <v>12.49</v>
      </c>
      <c r="Q219" s="67">
        <v>12.49</v>
      </c>
      <c r="R219" s="103">
        <v>8.9999999999999993E-3</v>
      </c>
      <c r="S219" s="103">
        <v>1.7000000000000001E-2</v>
      </c>
      <c r="T219" s="67">
        <v>0.80400000000000005</v>
      </c>
      <c r="U219" s="67">
        <v>5.56</v>
      </c>
      <c r="V219" s="104" t="b">
        <f t="shared" si="50"/>
        <v>1</v>
      </c>
      <c r="W219" s="104" t="s">
        <v>16</v>
      </c>
      <c r="X219" s="104">
        <f t="shared" si="48"/>
        <v>1.7000000000000002</v>
      </c>
      <c r="Y219" s="104">
        <f t="shared" si="51"/>
        <v>1.7000000000000002</v>
      </c>
      <c r="Z219" s="104" t="str">
        <f t="shared" si="52"/>
        <v/>
      </c>
      <c r="AA219" s="104" t="str">
        <f t="shared" si="52"/>
        <v/>
      </c>
      <c r="AB219" s="104" t="str">
        <f t="shared" si="60"/>
        <v/>
      </c>
      <c r="AC219" s="104" t="str">
        <f t="shared" si="56"/>
        <v/>
      </c>
      <c r="AD219" s="104" t="str">
        <f t="shared" si="56"/>
        <v/>
      </c>
      <c r="AE219" s="104" t="str">
        <f t="shared" si="56"/>
        <v/>
      </c>
      <c r="AF219" s="104" t="str">
        <f t="shared" si="56"/>
        <v/>
      </c>
      <c r="AG219" s="104" t="str">
        <f t="shared" si="57"/>
        <v/>
      </c>
      <c r="AH219" s="104" t="str">
        <f t="shared" si="57"/>
        <v/>
      </c>
      <c r="AI219" s="104"/>
      <c r="AJ219" s="104">
        <f t="shared" si="61"/>
        <v>9.642202347680269E-3</v>
      </c>
      <c r="AK219" s="104">
        <f t="shared" si="62"/>
        <v>9.642202347680269E-3</v>
      </c>
      <c r="AL219" s="104" t="str">
        <f t="shared" si="62"/>
        <v/>
      </c>
      <c r="AM219" s="104" t="str">
        <f t="shared" si="62"/>
        <v/>
      </c>
      <c r="AN219" s="104" t="str">
        <f t="shared" si="58"/>
        <v/>
      </c>
      <c r="AO219" s="104" t="str">
        <f t="shared" si="58"/>
        <v/>
      </c>
      <c r="AP219" s="104" t="str">
        <f t="shared" si="58"/>
        <v/>
      </c>
      <c r="AQ219" s="104" t="str">
        <f t="shared" si="58"/>
        <v/>
      </c>
      <c r="AR219" s="104" t="str">
        <f t="shared" si="59"/>
        <v/>
      </c>
      <c r="AS219" s="104" t="str">
        <f t="shared" si="59"/>
        <v/>
      </c>
      <c r="AT219" s="104" t="str">
        <f t="shared" si="59"/>
        <v/>
      </c>
      <c r="AU219" s="104"/>
      <c r="AV219" s="105"/>
      <c r="AW219" s="105"/>
      <c r="AX219" s="105"/>
      <c r="AY219" s="105"/>
      <c r="AZ219" s="105"/>
      <c r="BA219" s="106"/>
      <c r="BB219" s="104"/>
      <c r="BC219" s="105"/>
      <c r="BD219" s="104"/>
      <c r="BE219" s="107"/>
      <c r="BF219" s="105"/>
      <c r="BG219" s="105"/>
      <c r="BH219" s="105"/>
      <c r="BI219" s="105"/>
      <c r="BJ219" s="67">
        <v>428</v>
      </c>
      <c r="BK219" s="108">
        <v>1369.2850000000001</v>
      </c>
      <c r="BL219" s="109">
        <v>42.772299859999997</v>
      </c>
      <c r="BM219" s="109">
        <v>-82.037527359999999</v>
      </c>
      <c r="BN219" s="110" t="s">
        <v>7203</v>
      </c>
      <c r="BO219" s="106">
        <v>273.10000000000002</v>
      </c>
      <c r="BP219" s="105" t="s">
        <v>3290</v>
      </c>
      <c r="BQ219" s="105" t="s">
        <v>5683</v>
      </c>
      <c r="BR219" s="110">
        <v>427</v>
      </c>
      <c r="BS219" s="110">
        <v>12</v>
      </c>
      <c r="BT219" s="111" t="s">
        <v>7511</v>
      </c>
      <c r="BU219" s="110">
        <v>12</v>
      </c>
      <c r="BV219" s="110">
        <v>11</v>
      </c>
      <c r="BW219" s="105" t="s">
        <v>7784</v>
      </c>
      <c r="BX219" s="104">
        <v>5.56</v>
      </c>
      <c r="BY219" s="105"/>
      <c r="BZ219" s="106">
        <f t="shared" si="53"/>
        <v>1.7000000000000002</v>
      </c>
      <c r="CA219" s="104" t="str">
        <f t="shared" si="54"/>
        <v>Matched</v>
      </c>
      <c r="CB219" s="104">
        <f t="shared" si="55"/>
        <v>9.642202347680269E-3</v>
      </c>
      <c r="CC219" s="105"/>
      <c r="CD219" s="105"/>
      <c r="CE219" s="105"/>
      <c r="CF219" s="105"/>
    </row>
    <row r="220" spans="1:84" hidden="1" x14ac:dyDescent="0.35">
      <c r="A220" s="67">
        <v>429</v>
      </c>
      <c r="B220" s="67">
        <v>1369.414</v>
      </c>
      <c r="C220" s="67" t="s">
        <v>7512</v>
      </c>
      <c r="D220" s="67" t="s">
        <v>3290</v>
      </c>
      <c r="E220" s="67" t="s">
        <v>5677</v>
      </c>
      <c r="F220" s="102">
        <v>12</v>
      </c>
      <c r="G220" s="102">
        <v>11</v>
      </c>
      <c r="H220" s="102">
        <v>10</v>
      </c>
      <c r="I220" s="102"/>
      <c r="J220" s="67"/>
      <c r="K220" s="67" t="s">
        <v>5678</v>
      </c>
      <c r="L220" s="67" t="s">
        <v>4139</v>
      </c>
      <c r="M220" s="67" t="s">
        <v>3293</v>
      </c>
      <c r="N220" s="67"/>
      <c r="O220" s="67"/>
      <c r="P220" s="67">
        <v>12.37</v>
      </c>
      <c r="Q220" s="67">
        <v>12.37</v>
      </c>
      <c r="R220" s="103">
        <v>2.8000000000000001E-2</v>
      </c>
      <c r="S220" s="103">
        <v>3.7999999999999999E-2</v>
      </c>
      <c r="T220" s="67">
        <v>0.85799999999999998</v>
      </c>
      <c r="U220" s="67">
        <v>5.56</v>
      </c>
      <c r="V220" s="104" t="b">
        <f t="shared" si="50"/>
        <v>1</v>
      </c>
      <c r="W220" s="104" t="s">
        <v>16</v>
      </c>
      <c r="X220" s="104">
        <f t="shared" si="48"/>
        <v>3.8</v>
      </c>
      <c r="Y220" s="104">
        <f t="shared" si="51"/>
        <v>3.8</v>
      </c>
      <c r="Z220" s="104" t="str">
        <f t="shared" si="52"/>
        <v/>
      </c>
      <c r="AA220" s="104" t="str">
        <f t="shared" si="52"/>
        <v/>
      </c>
      <c r="AB220" s="104" t="str">
        <f t="shared" si="60"/>
        <v/>
      </c>
      <c r="AC220" s="104" t="str">
        <f t="shared" si="56"/>
        <v/>
      </c>
      <c r="AD220" s="104" t="str">
        <f t="shared" si="56"/>
        <v/>
      </c>
      <c r="AE220" s="104" t="str">
        <f t="shared" si="56"/>
        <v/>
      </c>
      <c r="AF220" s="104" t="str">
        <f t="shared" si="56"/>
        <v/>
      </c>
      <c r="AG220" s="104" t="str">
        <f t="shared" si="57"/>
        <v/>
      </c>
      <c r="AH220" s="104" t="str">
        <f t="shared" si="57"/>
        <v/>
      </c>
      <c r="AI220" s="104"/>
      <c r="AJ220" s="104">
        <f t="shared" si="61"/>
        <v>2.1553158188932362E-2</v>
      </c>
      <c r="AK220" s="104">
        <f t="shared" si="62"/>
        <v>2.1553158188932362E-2</v>
      </c>
      <c r="AL220" s="104" t="str">
        <f t="shared" si="62"/>
        <v/>
      </c>
      <c r="AM220" s="104" t="str">
        <f t="shared" si="62"/>
        <v/>
      </c>
      <c r="AN220" s="104" t="str">
        <f t="shared" si="58"/>
        <v/>
      </c>
      <c r="AO220" s="104" t="str">
        <f t="shared" si="58"/>
        <v/>
      </c>
      <c r="AP220" s="104" t="str">
        <f t="shared" si="58"/>
        <v/>
      </c>
      <c r="AQ220" s="104" t="str">
        <f t="shared" si="58"/>
        <v/>
      </c>
      <c r="AR220" s="104" t="str">
        <f t="shared" si="59"/>
        <v/>
      </c>
      <c r="AS220" s="104" t="str">
        <f t="shared" si="59"/>
        <v/>
      </c>
      <c r="AT220" s="104" t="str">
        <f t="shared" si="59"/>
        <v/>
      </c>
      <c r="AU220" s="104"/>
      <c r="AV220" s="105"/>
      <c r="AW220" s="105"/>
      <c r="AX220" s="105"/>
      <c r="AY220" s="105"/>
      <c r="AZ220" s="105"/>
      <c r="BA220" s="106"/>
      <c r="BB220" s="104"/>
      <c r="BC220" s="105"/>
      <c r="BD220" s="104"/>
      <c r="BE220" s="107"/>
      <c r="BF220" s="105"/>
      <c r="BG220" s="105"/>
      <c r="BH220" s="105"/>
      <c r="BI220" s="105"/>
      <c r="BJ220" s="67">
        <v>429</v>
      </c>
      <c r="BK220" s="108">
        <v>1369.414</v>
      </c>
      <c r="BL220" s="109">
        <v>42.77229869</v>
      </c>
      <c r="BM220" s="109">
        <v>-82.037527400000002</v>
      </c>
      <c r="BN220" s="110" t="s">
        <v>7203</v>
      </c>
      <c r="BO220" s="106">
        <v>273.10000000000002</v>
      </c>
      <c r="BP220" s="105" t="s">
        <v>3290</v>
      </c>
      <c r="BQ220" s="105" t="s">
        <v>5678</v>
      </c>
      <c r="BR220" s="110"/>
      <c r="BS220" s="110">
        <v>12</v>
      </c>
      <c r="BT220" s="111" t="s">
        <v>7537</v>
      </c>
      <c r="BU220" s="110">
        <v>11</v>
      </c>
      <c r="BV220" s="110">
        <v>10</v>
      </c>
      <c r="BW220" s="105" t="s">
        <v>7784</v>
      </c>
      <c r="BX220" s="104">
        <v>5.56</v>
      </c>
      <c r="BY220" s="105"/>
      <c r="BZ220" s="106">
        <f t="shared" si="53"/>
        <v>3.8</v>
      </c>
      <c r="CA220" s="104" t="str">
        <f t="shared" si="54"/>
        <v>Matched</v>
      </c>
      <c r="CB220" s="104">
        <f t="shared" si="55"/>
        <v>2.1553158188932362E-2</v>
      </c>
      <c r="CC220" s="105"/>
      <c r="CD220" s="105"/>
      <c r="CE220" s="105"/>
      <c r="CF220" s="105"/>
    </row>
    <row r="221" spans="1:84" hidden="1" x14ac:dyDescent="0.35">
      <c r="A221" s="67">
        <v>430</v>
      </c>
      <c r="B221" s="67">
        <v>1369.7550000000001</v>
      </c>
      <c r="C221" s="67" t="s">
        <v>7508</v>
      </c>
      <c r="D221" s="67" t="s">
        <v>3290</v>
      </c>
      <c r="E221" s="67" t="s">
        <v>5677</v>
      </c>
      <c r="F221" s="102">
        <v>12</v>
      </c>
      <c r="G221" s="102">
        <v>7</v>
      </c>
      <c r="H221" s="102">
        <v>8</v>
      </c>
      <c r="I221" s="102"/>
      <c r="J221" s="67"/>
      <c r="K221" s="67" t="s">
        <v>5678</v>
      </c>
      <c r="L221" s="67" t="s">
        <v>4140</v>
      </c>
      <c r="M221" s="67" t="s">
        <v>3293</v>
      </c>
      <c r="N221" s="67"/>
      <c r="O221" s="67"/>
      <c r="P221" s="67">
        <v>11.57</v>
      </c>
      <c r="Q221" s="67">
        <v>11.57</v>
      </c>
      <c r="R221" s="103">
        <v>3.1E-2</v>
      </c>
      <c r="S221" s="103">
        <v>4.4999999999999998E-2</v>
      </c>
      <c r="T221" s="67">
        <v>0.78800000000000003</v>
      </c>
      <c r="U221" s="67">
        <v>5.56</v>
      </c>
      <c r="V221" s="104" t="b">
        <f t="shared" si="50"/>
        <v>1</v>
      </c>
      <c r="W221" s="104" t="s">
        <v>16</v>
      </c>
      <c r="X221" s="104">
        <f t="shared" si="48"/>
        <v>4.5</v>
      </c>
      <c r="Y221" s="104">
        <f t="shared" si="51"/>
        <v>4.5</v>
      </c>
      <c r="Z221" s="104" t="str">
        <f t="shared" si="52"/>
        <v/>
      </c>
      <c r="AA221" s="104" t="str">
        <f t="shared" si="52"/>
        <v/>
      </c>
      <c r="AB221" s="104" t="str">
        <f t="shared" si="60"/>
        <v/>
      </c>
      <c r="AC221" s="104" t="str">
        <f t="shared" si="56"/>
        <v/>
      </c>
      <c r="AD221" s="104" t="str">
        <f t="shared" si="56"/>
        <v/>
      </c>
      <c r="AE221" s="104" t="str">
        <f t="shared" si="56"/>
        <v/>
      </c>
      <c r="AF221" s="104" t="str">
        <f t="shared" si="56"/>
        <v/>
      </c>
      <c r="AG221" s="104" t="str">
        <f t="shared" si="57"/>
        <v/>
      </c>
      <c r="AH221" s="104" t="str">
        <f t="shared" si="57"/>
        <v/>
      </c>
      <c r="AI221" s="104"/>
      <c r="AJ221" s="104">
        <f t="shared" si="61"/>
        <v>2.5523476802683062E-2</v>
      </c>
      <c r="AK221" s="104">
        <f t="shared" si="62"/>
        <v>2.5523476802683062E-2</v>
      </c>
      <c r="AL221" s="104" t="str">
        <f t="shared" si="62"/>
        <v/>
      </c>
      <c r="AM221" s="104" t="str">
        <f t="shared" si="62"/>
        <v/>
      </c>
      <c r="AN221" s="104" t="str">
        <f t="shared" si="58"/>
        <v/>
      </c>
      <c r="AO221" s="104" t="str">
        <f t="shared" si="58"/>
        <v/>
      </c>
      <c r="AP221" s="104" t="str">
        <f t="shared" si="58"/>
        <v/>
      </c>
      <c r="AQ221" s="104" t="str">
        <f t="shared" si="58"/>
        <v/>
      </c>
      <c r="AR221" s="104" t="str">
        <f t="shared" si="59"/>
        <v/>
      </c>
      <c r="AS221" s="104" t="str">
        <f t="shared" si="59"/>
        <v/>
      </c>
      <c r="AT221" s="104" t="str">
        <f t="shared" si="59"/>
        <v/>
      </c>
      <c r="AU221" s="104"/>
      <c r="AV221" s="105"/>
      <c r="AW221" s="105"/>
      <c r="AX221" s="105"/>
      <c r="AY221" s="105"/>
      <c r="AZ221" s="105"/>
      <c r="BA221" s="106"/>
      <c r="BB221" s="104"/>
      <c r="BC221" s="105"/>
      <c r="BD221" s="104"/>
      <c r="BE221" s="107"/>
      <c r="BF221" s="105"/>
      <c r="BG221" s="105"/>
      <c r="BH221" s="105"/>
      <c r="BI221" s="105"/>
      <c r="BJ221" s="67">
        <v>430</v>
      </c>
      <c r="BK221" s="108">
        <v>1369.7550000000001</v>
      </c>
      <c r="BL221" s="109">
        <v>42.772295569999997</v>
      </c>
      <c r="BM221" s="109">
        <v>-82.037527510000004</v>
      </c>
      <c r="BN221" s="110" t="s">
        <v>7203</v>
      </c>
      <c r="BO221" s="106">
        <v>273.10000000000002</v>
      </c>
      <c r="BP221" s="105" t="s">
        <v>3290</v>
      </c>
      <c r="BQ221" s="105" t="s">
        <v>5678</v>
      </c>
      <c r="BR221" s="110"/>
      <c r="BS221" s="110">
        <v>12</v>
      </c>
      <c r="BT221" s="111" t="s">
        <v>7570</v>
      </c>
      <c r="BU221" s="110">
        <v>7</v>
      </c>
      <c r="BV221" s="110">
        <v>8</v>
      </c>
      <c r="BW221" s="105" t="s">
        <v>7784</v>
      </c>
      <c r="BX221" s="104">
        <v>5.56</v>
      </c>
      <c r="BY221" s="105"/>
      <c r="BZ221" s="106">
        <f t="shared" si="53"/>
        <v>4.5</v>
      </c>
      <c r="CA221" s="104" t="str">
        <f t="shared" si="54"/>
        <v>Matched</v>
      </c>
      <c r="CB221" s="104">
        <f t="shared" si="55"/>
        <v>2.5523476802683062E-2</v>
      </c>
      <c r="CC221" s="105"/>
      <c r="CD221" s="105"/>
      <c r="CE221" s="105"/>
      <c r="CF221" s="105"/>
    </row>
    <row r="222" spans="1:84" hidden="1" x14ac:dyDescent="0.35">
      <c r="A222" s="67">
        <v>431</v>
      </c>
      <c r="B222" s="67">
        <v>1369.8979999999999</v>
      </c>
      <c r="C222" s="67" t="s">
        <v>7498</v>
      </c>
      <c r="D222" s="67" t="s">
        <v>3290</v>
      </c>
      <c r="E222" s="67" t="s">
        <v>5677</v>
      </c>
      <c r="F222" s="102">
        <v>13</v>
      </c>
      <c r="G222" s="102">
        <v>9</v>
      </c>
      <c r="H222" s="102">
        <v>9</v>
      </c>
      <c r="I222" s="102">
        <v>18</v>
      </c>
      <c r="J222" s="67"/>
      <c r="K222" s="67" t="s">
        <v>5678</v>
      </c>
      <c r="L222" s="67" t="s">
        <v>4141</v>
      </c>
      <c r="M222" s="67" t="s">
        <v>3293</v>
      </c>
      <c r="N222" s="67"/>
      <c r="O222" s="67"/>
      <c r="P222" s="67">
        <v>13.21</v>
      </c>
      <c r="Q222" s="67">
        <v>13.21</v>
      </c>
      <c r="R222" s="103">
        <v>3.4000000000000002E-2</v>
      </c>
      <c r="S222" s="103">
        <v>5.6000000000000001E-2</v>
      </c>
      <c r="T222" s="67">
        <v>0.82199999999999995</v>
      </c>
      <c r="U222" s="67">
        <v>5.56</v>
      </c>
      <c r="V222" s="104" t="b">
        <f t="shared" si="50"/>
        <v>1</v>
      </c>
      <c r="W222" s="104" t="s">
        <v>16</v>
      </c>
      <c r="X222" s="104">
        <f t="shared" si="48"/>
        <v>5.6000000000000005</v>
      </c>
      <c r="Y222" s="104">
        <f t="shared" si="51"/>
        <v>5.6000000000000005</v>
      </c>
      <c r="Z222" s="104" t="str">
        <f t="shared" si="52"/>
        <v/>
      </c>
      <c r="AA222" s="104" t="str">
        <f t="shared" si="52"/>
        <v/>
      </c>
      <c r="AB222" s="104" t="str">
        <f t="shared" si="60"/>
        <v/>
      </c>
      <c r="AC222" s="104" t="str">
        <f t="shared" si="56"/>
        <v/>
      </c>
      <c r="AD222" s="104" t="str">
        <f t="shared" si="56"/>
        <v/>
      </c>
      <c r="AE222" s="104" t="str">
        <f t="shared" si="56"/>
        <v/>
      </c>
      <c r="AF222" s="104" t="str">
        <f t="shared" si="56"/>
        <v/>
      </c>
      <c r="AG222" s="104" t="str">
        <f t="shared" si="57"/>
        <v/>
      </c>
      <c r="AH222" s="104" t="str">
        <f t="shared" si="57"/>
        <v/>
      </c>
      <c r="AI222" s="104"/>
      <c r="AJ222" s="104">
        <f t="shared" si="61"/>
        <v>3.1762548910005593E-2</v>
      </c>
      <c r="AK222" s="104">
        <f t="shared" si="62"/>
        <v>3.1762548910005593E-2</v>
      </c>
      <c r="AL222" s="104" t="str">
        <f t="shared" si="62"/>
        <v/>
      </c>
      <c r="AM222" s="104" t="str">
        <f t="shared" si="62"/>
        <v/>
      </c>
      <c r="AN222" s="104" t="str">
        <f t="shared" si="58"/>
        <v/>
      </c>
      <c r="AO222" s="104" t="str">
        <f t="shared" si="58"/>
        <v/>
      </c>
      <c r="AP222" s="104" t="str">
        <f t="shared" si="58"/>
        <v/>
      </c>
      <c r="AQ222" s="104" t="str">
        <f t="shared" si="58"/>
        <v/>
      </c>
      <c r="AR222" s="104" t="str">
        <f t="shared" si="59"/>
        <v/>
      </c>
      <c r="AS222" s="104" t="str">
        <f t="shared" si="59"/>
        <v/>
      </c>
      <c r="AT222" s="104" t="str">
        <f t="shared" si="59"/>
        <v/>
      </c>
      <c r="AU222" s="104"/>
      <c r="AV222" s="105"/>
      <c r="AW222" s="105"/>
      <c r="AX222" s="105"/>
      <c r="AY222" s="105"/>
      <c r="AZ222" s="105"/>
      <c r="BA222" s="106"/>
      <c r="BB222" s="104"/>
      <c r="BC222" s="105"/>
      <c r="BD222" s="104"/>
      <c r="BE222" s="107"/>
      <c r="BF222" s="105"/>
      <c r="BG222" s="105"/>
      <c r="BH222" s="105"/>
      <c r="BI222" s="105"/>
      <c r="BJ222" s="67">
        <v>431</v>
      </c>
      <c r="BK222" s="108">
        <v>1369.8979999999999</v>
      </c>
      <c r="BL222" s="109">
        <v>42.772294289999998</v>
      </c>
      <c r="BM222" s="109">
        <v>-82.037527560000001</v>
      </c>
      <c r="BN222" s="110" t="s">
        <v>7203</v>
      </c>
      <c r="BO222" s="106">
        <v>273.10000000000002</v>
      </c>
      <c r="BP222" s="105" t="s">
        <v>3290</v>
      </c>
      <c r="BQ222" s="105" t="s">
        <v>5678</v>
      </c>
      <c r="BR222" s="110">
        <v>432</v>
      </c>
      <c r="BS222" s="110">
        <v>13</v>
      </c>
      <c r="BT222" s="111" t="s">
        <v>7504</v>
      </c>
      <c r="BU222" s="110">
        <v>9</v>
      </c>
      <c r="BV222" s="110">
        <v>9</v>
      </c>
      <c r="BW222" s="105" t="s">
        <v>7784</v>
      </c>
      <c r="BX222" s="104">
        <v>5.56</v>
      </c>
      <c r="BY222" s="105"/>
      <c r="BZ222" s="106">
        <f t="shared" si="53"/>
        <v>5.6000000000000005</v>
      </c>
      <c r="CA222" s="104" t="str">
        <f t="shared" si="54"/>
        <v>Matched</v>
      </c>
      <c r="CB222" s="104">
        <f t="shared" si="55"/>
        <v>3.1762548910005593E-2</v>
      </c>
      <c r="CC222" s="105"/>
      <c r="CD222" s="105"/>
      <c r="CE222" s="105"/>
      <c r="CF222" s="105"/>
    </row>
    <row r="223" spans="1:84" hidden="1" x14ac:dyDescent="0.35">
      <c r="A223" s="67">
        <v>433</v>
      </c>
      <c r="B223" s="67">
        <v>1369.9179999999999</v>
      </c>
      <c r="C223" s="67" t="s">
        <v>7513</v>
      </c>
      <c r="D223" s="67" t="s">
        <v>3290</v>
      </c>
      <c r="E223" s="67" t="s">
        <v>5677</v>
      </c>
      <c r="F223" s="102">
        <v>10</v>
      </c>
      <c r="G223" s="102">
        <v>9</v>
      </c>
      <c r="H223" s="102">
        <v>9</v>
      </c>
      <c r="I223" s="102">
        <v>18</v>
      </c>
      <c r="J223" s="67"/>
      <c r="K223" s="67" t="s">
        <v>5678</v>
      </c>
      <c r="L223" s="67" t="s">
        <v>4142</v>
      </c>
      <c r="M223" s="67" t="s">
        <v>3293</v>
      </c>
      <c r="N223" s="67"/>
      <c r="O223" s="67"/>
      <c r="P223" s="67">
        <v>10.11</v>
      </c>
      <c r="Q223" s="67">
        <v>10.11</v>
      </c>
      <c r="R223" s="103">
        <v>2.1000000000000001E-2</v>
      </c>
      <c r="S223" s="103">
        <v>0.03</v>
      </c>
      <c r="T223" s="67">
        <v>0.81599999999999995</v>
      </c>
      <c r="U223" s="67">
        <v>5.56</v>
      </c>
      <c r="V223" s="104" t="b">
        <f t="shared" si="50"/>
        <v>1</v>
      </c>
      <c r="W223" s="104" t="s">
        <v>16</v>
      </c>
      <c r="X223" s="104">
        <f t="shared" si="48"/>
        <v>3</v>
      </c>
      <c r="Y223" s="104">
        <f t="shared" si="51"/>
        <v>3</v>
      </c>
      <c r="Z223" s="104" t="str">
        <f t="shared" si="52"/>
        <v/>
      </c>
      <c r="AA223" s="104" t="str">
        <f t="shared" si="52"/>
        <v/>
      </c>
      <c r="AB223" s="104" t="str">
        <f t="shared" si="60"/>
        <v/>
      </c>
      <c r="AC223" s="104" t="str">
        <f t="shared" si="56"/>
        <v/>
      </c>
      <c r="AD223" s="104" t="str">
        <f t="shared" si="56"/>
        <v/>
      </c>
      <c r="AE223" s="104" t="str">
        <f t="shared" si="56"/>
        <v/>
      </c>
      <c r="AF223" s="104" t="str">
        <f t="shared" si="56"/>
        <v/>
      </c>
      <c r="AG223" s="104" t="str">
        <f t="shared" si="57"/>
        <v/>
      </c>
      <c r="AH223" s="104" t="str">
        <f t="shared" si="57"/>
        <v/>
      </c>
      <c r="AI223" s="104"/>
      <c r="AJ223" s="104">
        <f t="shared" si="61"/>
        <v>1.7015651201788707E-2</v>
      </c>
      <c r="AK223" s="104">
        <f t="shared" si="62"/>
        <v>1.7015651201788707E-2</v>
      </c>
      <c r="AL223" s="104" t="str">
        <f t="shared" si="62"/>
        <v/>
      </c>
      <c r="AM223" s="104" t="str">
        <f t="shared" si="62"/>
        <v/>
      </c>
      <c r="AN223" s="104" t="str">
        <f t="shared" si="58"/>
        <v/>
      </c>
      <c r="AO223" s="104" t="str">
        <f t="shared" si="58"/>
        <v/>
      </c>
      <c r="AP223" s="104" t="str">
        <f t="shared" si="58"/>
        <v/>
      </c>
      <c r="AQ223" s="104" t="str">
        <f t="shared" si="58"/>
        <v/>
      </c>
      <c r="AR223" s="104" t="str">
        <f t="shared" si="59"/>
        <v/>
      </c>
      <c r="AS223" s="104" t="str">
        <f t="shared" si="59"/>
        <v/>
      </c>
      <c r="AT223" s="104" t="str">
        <f t="shared" si="59"/>
        <v/>
      </c>
      <c r="AU223" s="104"/>
      <c r="AV223" s="105"/>
      <c r="AW223" s="105"/>
      <c r="AX223" s="105"/>
      <c r="AY223" s="105"/>
      <c r="AZ223" s="105"/>
      <c r="BA223" s="106"/>
      <c r="BB223" s="104"/>
      <c r="BC223" s="105"/>
      <c r="BD223" s="104"/>
      <c r="BE223" s="107"/>
      <c r="BF223" s="105"/>
      <c r="BG223" s="105"/>
      <c r="BH223" s="105"/>
      <c r="BI223" s="105"/>
      <c r="BJ223" s="67">
        <v>433</v>
      </c>
      <c r="BK223" s="108">
        <v>1369.9179999999999</v>
      </c>
      <c r="BL223" s="109">
        <v>42.772294100000003</v>
      </c>
      <c r="BM223" s="109">
        <v>-82.037527569999995</v>
      </c>
      <c r="BN223" s="110" t="s">
        <v>7203</v>
      </c>
      <c r="BO223" s="106">
        <v>273.10000000000002</v>
      </c>
      <c r="BP223" s="105" t="s">
        <v>3290</v>
      </c>
      <c r="BQ223" s="105" t="s">
        <v>5678</v>
      </c>
      <c r="BR223" s="110">
        <v>432</v>
      </c>
      <c r="BS223" s="110">
        <v>10</v>
      </c>
      <c r="BT223" s="111" t="s">
        <v>7498</v>
      </c>
      <c r="BU223" s="110">
        <v>9</v>
      </c>
      <c r="BV223" s="110">
        <v>9</v>
      </c>
      <c r="BW223" s="105" t="s">
        <v>7784</v>
      </c>
      <c r="BX223" s="104">
        <v>5.56</v>
      </c>
      <c r="BY223" s="105"/>
      <c r="BZ223" s="106">
        <f t="shared" si="53"/>
        <v>3</v>
      </c>
      <c r="CA223" s="104" t="str">
        <f t="shared" si="54"/>
        <v>Matched</v>
      </c>
      <c r="CB223" s="104">
        <f t="shared" si="55"/>
        <v>1.7015651201788707E-2</v>
      </c>
      <c r="CC223" s="105"/>
      <c r="CD223" s="105"/>
      <c r="CE223" s="105"/>
      <c r="CF223" s="105"/>
    </row>
    <row r="224" spans="1:84" hidden="1" x14ac:dyDescent="0.35">
      <c r="A224" s="67">
        <v>434</v>
      </c>
      <c r="B224" s="67">
        <v>1371.2750000000001</v>
      </c>
      <c r="C224" s="67" t="s">
        <v>7538</v>
      </c>
      <c r="D224" s="67" t="s">
        <v>3290</v>
      </c>
      <c r="E224" s="67" t="s">
        <v>5677</v>
      </c>
      <c r="F224" s="102">
        <v>12</v>
      </c>
      <c r="G224" s="102">
        <v>9</v>
      </c>
      <c r="H224" s="102">
        <v>8</v>
      </c>
      <c r="I224" s="102"/>
      <c r="J224" s="67"/>
      <c r="K224" s="67" t="s">
        <v>5678</v>
      </c>
      <c r="L224" s="67" t="s">
        <v>4143</v>
      </c>
      <c r="M224" s="67" t="s">
        <v>3293</v>
      </c>
      <c r="N224" s="67"/>
      <c r="O224" s="67"/>
      <c r="P224" s="67">
        <v>11.78</v>
      </c>
      <c r="Q224" s="67">
        <v>11.78</v>
      </c>
      <c r="R224" s="103">
        <v>6.0000000000000001E-3</v>
      </c>
      <c r="S224" s="103">
        <v>1.4E-2</v>
      </c>
      <c r="T224" s="67">
        <v>0.69199999999999995</v>
      </c>
      <c r="U224" s="67">
        <v>5.56</v>
      </c>
      <c r="V224" s="104" t="b">
        <f t="shared" si="50"/>
        <v>1</v>
      </c>
      <c r="W224" s="104" t="s">
        <v>16</v>
      </c>
      <c r="X224" s="104">
        <f t="shared" si="48"/>
        <v>1.4000000000000001</v>
      </c>
      <c r="Y224" s="104">
        <f t="shared" si="51"/>
        <v>1.4000000000000001</v>
      </c>
      <c r="Z224" s="104" t="str">
        <f t="shared" si="52"/>
        <v/>
      </c>
      <c r="AA224" s="104" t="str">
        <f t="shared" si="52"/>
        <v/>
      </c>
      <c r="AB224" s="104" t="str">
        <f t="shared" si="60"/>
        <v/>
      </c>
      <c r="AC224" s="104" t="str">
        <f t="shared" si="56"/>
        <v/>
      </c>
      <c r="AD224" s="104" t="str">
        <f t="shared" si="56"/>
        <v/>
      </c>
      <c r="AE224" s="104" t="str">
        <f t="shared" si="56"/>
        <v/>
      </c>
      <c r="AF224" s="104" t="str">
        <f t="shared" si="56"/>
        <v/>
      </c>
      <c r="AG224" s="104" t="str">
        <f t="shared" si="57"/>
        <v/>
      </c>
      <c r="AH224" s="104" t="str">
        <f t="shared" si="57"/>
        <v/>
      </c>
      <c r="AI224" s="104"/>
      <c r="AJ224" s="104">
        <f t="shared" si="61"/>
        <v>7.9406372275013983E-3</v>
      </c>
      <c r="AK224" s="104">
        <f t="shared" si="62"/>
        <v>7.9406372275013983E-3</v>
      </c>
      <c r="AL224" s="104" t="str">
        <f t="shared" si="62"/>
        <v/>
      </c>
      <c r="AM224" s="104" t="str">
        <f t="shared" si="62"/>
        <v/>
      </c>
      <c r="AN224" s="104" t="str">
        <f t="shared" si="58"/>
        <v/>
      </c>
      <c r="AO224" s="104" t="str">
        <f t="shared" si="58"/>
        <v/>
      </c>
      <c r="AP224" s="104" t="str">
        <f t="shared" si="58"/>
        <v/>
      </c>
      <c r="AQ224" s="104" t="str">
        <f t="shared" si="58"/>
        <v/>
      </c>
      <c r="AR224" s="104" t="str">
        <f t="shared" si="59"/>
        <v/>
      </c>
      <c r="AS224" s="104" t="str">
        <f t="shared" si="59"/>
        <v/>
      </c>
      <c r="AT224" s="104" t="str">
        <f t="shared" si="59"/>
        <v/>
      </c>
      <c r="AU224" s="104"/>
      <c r="AV224" s="105"/>
      <c r="AW224" s="105"/>
      <c r="AX224" s="105"/>
      <c r="AY224" s="105"/>
      <c r="AZ224" s="105"/>
      <c r="BA224" s="106"/>
      <c r="BB224" s="104"/>
      <c r="BC224" s="105"/>
      <c r="BD224" s="104"/>
      <c r="BE224" s="107"/>
      <c r="BF224" s="105"/>
      <c r="BG224" s="105"/>
      <c r="BH224" s="105"/>
      <c r="BI224" s="105"/>
      <c r="BJ224" s="67">
        <v>434</v>
      </c>
      <c r="BK224" s="108">
        <v>1371.2750000000001</v>
      </c>
      <c r="BL224" s="109">
        <v>42.772281820000003</v>
      </c>
      <c r="BM224" s="109">
        <v>-82.037527999999995</v>
      </c>
      <c r="BN224" s="110" t="s">
        <v>7203</v>
      </c>
      <c r="BO224" s="106">
        <v>273.10000000000002</v>
      </c>
      <c r="BP224" s="105" t="s">
        <v>3290</v>
      </c>
      <c r="BQ224" s="105" t="s">
        <v>5678</v>
      </c>
      <c r="BR224" s="110"/>
      <c r="BS224" s="110">
        <v>12</v>
      </c>
      <c r="BT224" s="111" t="s">
        <v>7544</v>
      </c>
      <c r="BU224" s="110">
        <v>9</v>
      </c>
      <c r="BV224" s="110">
        <v>8</v>
      </c>
      <c r="BW224" s="105" t="s">
        <v>7784</v>
      </c>
      <c r="BX224" s="104">
        <v>5.56</v>
      </c>
      <c r="BY224" s="105"/>
      <c r="BZ224" s="106">
        <f t="shared" si="53"/>
        <v>1.4000000000000001</v>
      </c>
      <c r="CA224" s="104" t="str">
        <f t="shared" si="54"/>
        <v>Matched</v>
      </c>
      <c r="CB224" s="104">
        <f t="shared" si="55"/>
        <v>7.9406372275013983E-3</v>
      </c>
      <c r="CC224" s="105"/>
      <c r="CD224" s="105"/>
      <c r="CE224" s="105"/>
      <c r="CF224" s="105"/>
    </row>
    <row r="225" spans="1:84" hidden="1" x14ac:dyDescent="0.35">
      <c r="A225" s="67">
        <v>435</v>
      </c>
      <c r="B225" s="67">
        <v>1371.413</v>
      </c>
      <c r="C225" s="67" t="s">
        <v>7539</v>
      </c>
      <c r="D225" s="67" t="s">
        <v>3290</v>
      </c>
      <c r="E225" s="67" t="s">
        <v>5677</v>
      </c>
      <c r="F225" s="102">
        <v>10</v>
      </c>
      <c r="G225" s="102">
        <v>10</v>
      </c>
      <c r="H225" s="102">
        <v>8</v>
      </c>
      <c r="I225" s="102"/>
      <c r="J225" s="67"/>
      <c r="K225" s="67" t="s">
        <v>5678</v>
      </c>
      <c r="L225" s="67" t="s">
        <v>4144</v>
      </c>
      <c r="M225" s="67" t="s">
        <v>3293</v>
      </c>
      <c r="N225" s="67"/>
      <c r="O225" s="67"/>
      <c r="P225" s="67">
        <v>10.27</v>
      </c>
      <c r="Q225" s="67">
        <v>10.27</v>
      </c>
      <c r="R225" s="103">
        <v>1.4E-2</v>
      </c>
      <c r="S225" s="103">
        <v>2.9000000000000001E-2</v>
      </c>
      <c r="T225" s="67">
        <v>0.71599999999999997</v>
      </c>
      <c r="U225" s="67">
        <v>5.56</v>
      </c>
      <c r="V225" s="104" t="b">
        <f t="shared" si="50"/>
        <v>1</v>
      </c>
      <c r="W225" s="104" t="s">
        <v>16</v>
      </c>
      <c r="X225" s="104">
        <f t="shared" si="48"/>
        <v>2.9000000000000004</v>
      </c>
      <c r="Y225" s="104">
        <f t="shared" si="51"/>
        <v>2.9000000000000004</v>
      </c>
      <c r="Z225" s="104" t="str">
        <f t="shared" si="52"/>
        <v/>
      </c>
      <c r="AA225" s="104" t="str">
        <f t="shared" si="52"/>
        <v/>
      </c>
      <c r="AB225" s="104" t="str">
        <f t="shared" si="60"/>
        <v/>
      </c>
      <c r="AC225" s="104" t="str">
        <f t="shared" si="56"/>
        <v/>
      </c>
      <c r="AD225" s="104" t="str">
        <f t="shared" si="56"/>
        <v/>
      </c>
      <c r="AE225" s="104" t="str">
        <f t="shared" si="56"/>
        <v/>
      </c>
      <c r="AF225" s="104" t="str">
        <f t="shared" si="56"/>
        <v/>
      </c>
      <c r="AG225" s="104" t="str">
        <f t="shared" si="57"/>
        <v/>
      </c>
      <c r="AH225" s="104" t="str">
        <f t="shared" si="57"/>
        <v/>
      </c>
      <c r="AI225" s="104"/>
      <c r="AJ225" s="104">
        <f t="shared" si="61"/>
        <v>1.6448462828395755E-2</v>
      </c>
      <c r="AK225" s="104">
        <f t="shared" si="62"/>
        <v>1.6448462828395755E-2</v>
      </c>
      <c r="AL225" s="104" t="str">
        <f t="shared" si="62"/>
        <v/>
      </c>
      <c r="AM225" s="104" t="str">
        <f t="shared" si="62"/>
        <v/>
      </c>
      <c r="AN225" s="104" t="str">
        <f t="shared" si="58"/>
        <v/>
      </c>
      <c r="AO225" s="104" t="str">
        <f t="shared" si="58"/>
        <v/>
      </c>
      <c r="AP225" s="104" t="str">
        <f t="shared" si="58"/>
        <v/>
      </c>
      <c r="AQ225" s="104" t="str">
        <f t="shared" si="58"/>
        <v/>
      </c>
      <c r="AR225" s="104" t="str">
        <f t="shared" si="59"/>
        <v/>
      </c>
      <c r="AS225" s="104" t="str">
        <f t="shared" si="59"/>
        <v/>
      </c>
      <c r="AT225" s="104" t="str">
        <f t="shared" si="59"/>
        <v/>
      </c>
      <c r="AU225" s="104"/>
      <c r="AV225" s="105"/>
      <c r="AW225" s="105"/>
      <c r="AX225" s="105"/>
      <c r="AY225" s="105"/>
      <c r="AZ225" s="105"/>
      <c r="BA225" s="106"/>
      <c r="BB225" s="104"/>
      <c r="BC225" s="105"/>
      <c r="BD225" s="104"/>
      <c r="BE225" s="107"/>
      <c r="BF225" s="105"/>
      <c r="BG225" s="105"/>
      <c r="BH225" s="105"/>
      <c r="BI225" s="105"/>
      <c r="BJ225" s="67">
        <v>435</v>
      </c>
      <c r="BK225" s="108">
        <v>1371.413</v>
      </c>
      <c r="BL225" s="109">
        <v>42.772280569999999</v>
      </c>
      <c r="BM225" s="109">
        <v>-82.037528050000006</v>
      </c>
      <c r="BN225" s="110" t="s">
        <v>7203</v>
      </c>
      <c r="BO225" s="106">
        <v>273.10000000000002</v>
      </c>
      <c r="BP225" s="105" t="s">
        <v>3290</v>
      </c>
      <c r="BQ225" s="105" t="s">
        <v>5678</v>
      </c>
      <c r="BR225" s="110"/>
      <c r="BS225" s="110">
        <v>10</v>
      </c>
      <c r="BT225" s="111" t="s">
        <v>7898</v>
      </c>
      <c r="BU225" s="110">
        <v>10</v>
      </c>
      <c r="BV225" s="110">
        <v>8</v>
      </c>
      <c r="BW225" s="105" t="s">
        <v>7784</v>
      </c>
      <c r="BX225" s="104">
        <v>5.56</v>
      </c>
      <c r="BY225" s="105"/>
      <c r="BZ225" s="106">
        <f t="shared" si="53"/>
        <v>2.9000000000000004</v>
      </c>
      <c r="CA225" s="104" t="str">
        <f t="shared" si="54"/>
        <v>Matched</v>
      </c>
      <c r="CB225" s="104">
        <f t="shared" si="55"/>
        <v>1.6448462828395755E-2</v>
      </c>
      <c r="CC225" s="105"/>
      <c r="CD225" s="105"/>
      <c r="CE225" s="105"/>
      <c r="CF225" s="105"/>
    </row>
    <row r="226" spans="1:84" hidden="1" x14ac:dyDescent="0.35">
      <c r="A226" s="67">
        <v>436</v>
      </c>
      <c r="B226" s="67">
        <v>1371.4670000000001</v>
      </c>
      <c r="C226" s="67" t="s">
        <v>7503</v>
      </c>
      <c r="D226" s="67" t="s">
        <v>3290</v>
      </c>
      <c r="E226" s="67" t="s">
        <v>5677</v>
      </c>
      <c r="F226" s="102">
        <v>10</v>
      </c>
      <c r="G226" s="102">
        <v>9</v>
      </c>
      <c r="H226" s="102">
        <v>8</v>
      </c>
      <c r="I226" s="102"/>
      <c r="J226" s="67"/>
      <c r="K226" s="67" t="s">
        <v>5678</v>
      </c>
      <c r="L226" s="67" t="s">
        <v>4145</v>
      </c>
      <c r="M226" s="67" t="s">
        <v>3293</v>
      </c>
      <c r="N226" s="67"/>
      <c r="O226" s="67"/>
      <c r="P226" s="67">
        <v>10.44</v>
      </c>
      <c r="Q226" s="67">
        <v>10.44</v>
      </c>
      <c r="R226" s="103">
        <v>1.7000000000000001E-2</v>
      </c>
      <c r="S226" s="103">
        <v>3.5999999999999997E-2</v>
      </c>
      <c r="T226" s="67">
        <v>0.74099999999999999</v>
      </c>
      <c r="U226" s="67">
        <v>5.56</v>
      </c>
      <c r="V226" s="104" t="b">
        <f t="shared" si="50"/>
        <v>1</v>
      </c>
      <c r="W226" s="104" t="s">
        <v>16</v>
      </c>
      <c r="X226" s="104">
        <f t="shared" si="48"/>
        <v>3.5999999999999996</v>
      </c>
      <c r="Y226" s="104">
        <f t="shared" si="51"/>
        <v>3.5999999999999996</v>
      </c>
      <c r="Z226" s="104" t="str">
        <f t="shared" si="52"/>
        <v/>
      </c>
      <c r="AA226" s="104" t="str">
        <f t="shared" si="52"/>
        <v/>
      </c>
      <c r="AB226" s="104" t="str">
        <f t="shared" si="60"/>
        <v/>
      </c>
      <c r="AC226" s="104" t="str">
        <f t="shared" si="56"/>
        <v/>
      </c>
      <c r="AD226" s="104" t="str">
        <f t="shared" si="56"/>
        <v/>
      </c>
      <c r="AE226" s="104" t="str">
        <f t="shared" si="56"/>
        <v/>
      </c>
      <c r="AF226" s="104" t="str">
        <f t="shared" si="56"/>
        <v/>
      </c>
      <c r="AG226" s="104" t="str">
        <f t="shared" si="57"/>
        <v/>
      </c>
      <c r="AH226" s="104" t="str">
        <f t="shared" si="57"/>
        <v/>
      </c>
      <c r="AI226" s="104"/>
      <c r="AJ226" s="104">
        <f t="shared" si="61"/>
        <v>2.0418781442146448E-2</v>
      </c>
      <c r="AK226" s="104">
        <f t="shared" si="62"/>
        <v>2.0418781442146448E-2</v>
      </c>
      <c r="AL226" s="104" t="str">
        <f t="shared" si="62"/>
        <v/>
      </c>
      <c r="AM226" s="104" t="str">
        <f t="shared" si="62"/>
        <v/>
      </c>
      <c r="AN226" s="104" t="str">
        <f t="shared" si="58"/>
        <v/>
      </c>
      <c r="AO226" s="104" t="str">
        <f t="shared" si="58"/>
        <v/>
      </c>
      <c r="AP226" s="104" t="str">
        <f t="shared" si="58"/>
        <v/>
      </c>
      <c r="AQ226" s="104" t="str">
        <f t="shared" si="58"/>
        <v/>
      </c>
      <c r="AR226" s="104" t="str">
        <f t="shared" si="59"/>
        <v/>
      </c>
      <c r="AS226" s="104" t="str">
        <f t="shared" si="59"/>
        <v/>
      </c>
      <c r="AT226" s="104" t="str">
        <f t="shared" si="59"/>
        <v/>
      </c>
      <c r="AU226" s="104"/>
      <c r="AV226" s="105"/>
      <c r="AW226" s="105"/>
      <c r="AX226" s="105"/>
      <c r="AY226" s="105"/>
      <c r="AZ226" s="105"/>
      <c r="BA226" s="106"/>
      <c r="BB226" s="104"/>
      <c r="BC226" s="105"/>
      <c r="BD226" s="104"/>
      <c r="BE226" s="107"/>
      <c r="BF226" s="105"/>
      <c r="BG226" s="105"/>
      <c r="BH226" s="105"/>
      <c r="BI226" s="105"/>
      <c r="BJ226" s="67">
        <v>436</v>
      </c>
      <c r="BK226" s="108">
        <v>1371.4670000000001</v>
      </c>
      <c r="BL226" s="109">
        <v>42.772280080000002</v>
      </c>
      <c r="BM226" s="109">
        <v>-82.03752806</v>
      </c>
      <c r="BN226" s="110" t="s">
        <v>7203</v>
      </c>
      <c r="BO226" s="106">
        <v>273.10000000000002</v>
      </c>
      <c r="BP226" s="105" t="s">
        <v>3290</v>
      </c>
      <c r="BQ226" s="105" t="s">
        <v>5678</v>
      </c>
      <c r="BR226" s="110"/>
      <c r="BS226" s="110">
        <v>10</v>
      </c>
      <c r="BT226" s="111" t="s">
        <v>7508</v>
      </c>
      <c r="BU226" s="110">
        <v>9</v>
      </c>
      <c r="BV226" s="110">
        <v>8</v>
      </c>
      <c r="BW226" s="105" t="s">
        <v>7784</v>
      </c>
      <c r="BX226" s="104">
        <v>5.56</v>
      </c>
      <c r="BY226" s="105"/>
      <c r="BZ226" s="106">
        <f t="shared" si="53"/>
        <v>3.5999999999999996</v>
      </c>
      <c r="CA226" s="104" t="str">
        <f t="shared" si="54"/>
        <v>Matched</v>
      </c>
      <c r="CB226" s="104">
        <f t="shared" si="55"/>
        <v>2.0418781442146448E-2</v>
      </c>
      <c r="CC226" s="105"/>
      <c r="CD226" s="105"/>
      <c r="CE226" s="105"/>
      <c r="CF226" s="105"/>
    </row>
    <row r="227" spans="1:84" hidden="1" x14ac:dyDescent="0.35">
      <c r="A227" s="67">
        <v>437</v>
      </c>
      <c r="B227" s="67">
        <v>1371.64</v>
      </c>
      <c r="C227" s="67" t="s">
        <v>7538</v>
      </c>
      <c r="D227" s="67" t="s">
        <v>3290</v>
      </c>
      <c r="E227" s="67" t="s">
        <v>5677</v>
      </c>
      <c r="F227" s="102">
        <v>11</v>
      </c>
      <c r="G227" s="102">
        <v>12</v>
      </c>
      <c r="H227" s="102">
        <v>9</v>
      </c>
      <c r="I227" s="102">
        <v>19</v>
      </c>
      <c r="J227" s="67"/>
      <c r="K227" s="67" t="s">
        <v>5678</v>
      </c>
      <c r="L227" s="67" t="s">
        <v>4146</v>
      </c>
      <c r="M227" s="67" t="s">
        <v>3293</v>
      </c>
      <c r="N227" s="67"/>
      <c r="O227" s="67"/>
      <c r="P227" s="67">
        <v>10.51</v>
      </c>
      <c r="Q227" s="67">
        <v>10.51</v>
      </c>
      <c r="R227" s="103">
        <v>0</v>
      </c>
      <c r="S227" s="103">
        <v>0</v>
      </c>
      <c r="T227" s="67">
        <v>0.76200000000000001</v>
      </c>
      <c r="U227" s="67">
        <v>5.56</v>
      </c>
      <c r="V227" s="104" t="b">
        <f t="shared" si="50"/>
        <v>1</v>
      </c>
      <c r="W227" s="104" t="s">
        <v>16</v>
      </c>
      <c r="X227" s="104">
        <f t="shared" si="48"/>
        <v>0</v>
      </c>
      <c r="Y227" s="104">
        <f t="shared" si="51"/>
        <v>0</v>
      </c>
      <c r="Z227" s="104" t="str">
        <f t="shared" si="52"/>
        <v/>
      </c>
      <c r="AA227" s="104" t="str">
        <f t="shared" si="52"/>
        <v/>
      </c>
      <c r="AB227" s="104" t="str">
        <f t="shared" si="60"/>
        <v/>
      </c>
      <c r="AC227" s="104" t="str">
        <f t="shared" si="56"/>
        <v/>
      </c>
      <c r="AD227" s="104" t="str">
        <f t="shared" si="56"/>
        <v/>
      </c>
      <c r="AE227" s="104" t="str">
        <f t="shared" si="56"/>
        <v/>
      </c>
      <c r="AF227" s="104" t="str">
        <f t="shared" si="56"/>
        <v/>
      </c>
      <c r="AG227" s="104" t="str">
        <f t="shared" si="57"/>
        <v/>
      </c>
      <c r="AH227" s="104" t="str">
        <f t="shared" si="57"/>
        <v/>
      </c>
      <c r="AI227" s="104"/>
      <c r="AJ227" s="104">
        <f t="shared" si="61"/>
        <v>0</v>
      </c>
      <c r="AK227" s="104">
        <f t="shared" si="62"/>
        <v>0</v>
      </c>
      <c r="AL227" s="104" t="str">
        <f t="shared" si="62"/>
        <v/>
      </c>
      <c r="AM227" s="104" t="str">
        <f t="shared" si="62"/>
        <v/>
      </c>
      <c r="AN227" s="104" t="str">
        <f t="shared" si="58"/>
        <v/>
      </c>
      <c r="AO227" s="104" t="str">
        <f t="shared" si="58"/>
        <v/>
      </c>
      <c r="AP227" s="104" t="str">
        <f t="shared" si="58"/>
        <v/>
      </c>
      <c r="AQ227" s="104" t="str">
        <f t="shared" si="58"/>
        <v/>
      </c>
      <c r="AR227" s="104" t="str">
        <f t="shared" si="59"/>
        <v/>
      </c>
      <c r="AS227" s="104" t="str">
        <f t="shared" si="59"/>
        <v/>
      </c>
      <c r="AT227" s="104" t="str">
        <f t="shared" si="59"/>
        <v/>
      </c>
      <c r="AU227" s="104"/>
      <c r="AV227" s="105"/>
      <c r="AW227" s="105"/>
      <c r="AX227" s="105"/>
      <c r="AY227" s="105"/>
      <c r="AZ227" s="105"/>
      <c r="BA227" s="106"/>
      <c r="BB227" s="104"/>
      <c r="BC227" s="105"/>
      <c r="BD227" s="104"/>
      <c r="BE227" s="107"/>
      <c r="BF227" s="105"/>
      <c r="BG227" s="105"/>
      <c r="BH227" s="105"/>
      <c r="BI227" s="105"/>
      <c r="BJ227" s="67">
        <v>437</v>
      </c>
      <c r="BK227" s="108">
        <v>1371.64</v>
      </c>
      <c r="BL227" s="109">
        <v>42.77227852</v>
      </c>
      <c r="BM227" s="109">
        <v>-82.037528120000005</v>
      </c>
      <c r="BN227" s="110" t="s">
        <v>7203</v>
      </c>
      <c r="BO227" s="106">
        <v>273.10000000000002</v>
      </c>
      <c r="BP227" s="105" t="s">
        <v>3290</v>
      </c>
      <c r="BQ227" s="105" t="s">
        <v>5678</v>
      </c>
      <c r="BR227" s="110">
        <v>438</v>
      </c>
      <c r="BS227" s="110">
        <v>11</v>
      </c>
      <c r="BT227" s="111" t="s">
        <v>7686</v>
      </c>
      <c r="BU227" s="110">
        <v>12</v>
      </c>
      <c r="BV227" s="110">
        <v>9</v>
      </c>
      <c r="BW227" s="105" t="s">
        <v>7784</v>
      </c>
      <c r="BX227" s="104">
        <v>5.56</v>
      </c>
      <c r="BY227" s="105"/>
      <c r="BZ227" s="106">
        <f t="shared" si="53"/>
        <v>0</v>
      </c>
      <c r="CA227" s="104" t="str">
        <f t="shared" si="54"/>
        <v>Matched</v>
      </c>
      <c r="CB227" s="104">
        <f t="shared" si="55"/>
        <v>0</v>
      </c>
      <c r="CC227" s="105"/>
      <c r="CD227" s="105"/>
      <c r="CE227" s="105"/>
      <c r="CF227" s="105"/>
    </row>
    <row r="228" spans="1:84" hidden="1" x14ac:dyDescent="0.35">
      <c r="A228" s="67">
        <v>439</v>
      </c>
      <c r="B228" s="67">
        <v>1371.672</v>
      </c>
      <c r="C228" s="67" t="s">
        <v>7540</v>
      </c>
      <c r="D228" s="67" t="s">
        <v>3290</v>
      </c>
      <c r="E228" s="67" t="s">
        <v>5677</v>
      </c>
      <c r="F228" s="102">
        <v>12</v>
      </c>
      <c r="G228" s="102">
        <v>6</v>
      </c>
      <c r="H228" s="102">
        <v>7</v>
      </c>
      <c r="I228" s="102">
        <v>19</v>
      </c>
      <c r="J228" s="67"/>
      <c r="K228" s="67" t="s">
        <v>5678</v>
      </c>
      <c r="L228" s="67" t="s">
        <v>4147</v>
      </c>
      <c r="M228" s="67" t="s">
        <v>3293</v>
      </c>
      <c r="N228" s="67"/>
      <c r="O228" s="67"/>
      <c r="P228" s="67">
        <v>12.29</v>
      </c>
      <c r="Q228" s="67">
        <v>12.29</v>
      </c>
      <c r="R228" s="103">
        <v>1.4E-2</v>
      </c>
      <c r="S228" s="103">
        <v>3.5999999999999997E-2</v>
      </c>
      <c r="T228" s="67">
        <v>0.77200000000000002</v>
      </c>
      <c r="U228" s="67">
        <v>5.56</v>
      </c>
      <c r="V228" s="104" t="b">
        <f t="shared" si="50"/>
        <v>1</v>
      </c>
      <c r="W228" s="104" t="s">
        <v>16</v>
      </c>
      <c r="X228" s="104">
        <f t="shared" si="48"/>
        <v>3.5999999999999996</v>
      </c>
      <c r="Y228" s="104">
        <f t="shared" si="51"/>
        <v>3.5999999999999996</v>
      </c>
      <c r="Z228" s="104" t="str">
        <f t="shared" si="52"/>
        <v/>
      </c>
      <c r="AA228" s="104" t="str">
        <f t="shared" si="52"/>
        <v/>
      </c>
      <c r="AB228" s="104" t="str">
        <f t="shared" si="60"/>
        <v/>
      </c>
      <c r="AC228" s="104" t="str">
        <f t="shared" si="56"/>
        <v/>
      </c>
      <c r="AD228" s="104" t="str">
        <f t="shared" si="56"/>
        <v/>
      </c>
      <c r="AE228" s="104" t="str">
        <f t="shared" si="56"/>
        <v/>
      </c>
      <c r="AF228" s="104" t="str">
        <f t="shared" si="56"/>
        <v/>
      </c>
      <c r="AG228" s="104" t="str">
        <f t="shared" si="57"/>
        <v/>
      </c>
      <c r="AH228" s="104" t="str">
        <f t="shared" si="57"/>
        <v/>
      </c>
      <c r="AI228" s="104"/>
      <c r="AJ228" s="104">
        <f t="shared" si="61"/>
        <v>2.0418781442146448E-2</v>
      </c>
      <c r="AK228" s="104">
        <f t="shared" si="62"/>
        <v>2.0418781442146448E-2</v>
      </c>
      <c r="AL228" s="104" t="str">
        <f t="shared" si="62"/>
        <v/>
      </c>
      <c r="AM228" s="104" t="str">
        <f t="shared" si="62"/>
        <v/>
      </c>
      <c r="AN228" s="104" t="str">
        <f t="shared" si="58"/>
        <v/>
      </c>
      <c r="AO228" s="104" t="str">
        <f t="shared" si="58"/>
        <v/>
      </c>
      <c r="AP228" s="104" t="str">
        <f t="shared" si="58"/>
        <v/>
      </c>
      <c r="AQ228" s="104" t="str">
        <f t="shared" si="58"/>
        <v/>
      </c>
      <c r="AR228" s="104" t="str">
        <f t="shared" si="59"/>
        <v/>
      </c>
      <c r="AS228" s="104" t="str">
        <f t="shared" si="59"/>
        <v/>
      </c>
      <c r="AT228" s="104" t="str">
        <f t="shared" si="59"/>
        <v/>
      </c>
      <c r="AU228" s="104"/>
      <c r="AV228" s="105"/>
      <c r="AW228" s="105"/>
      <c r="AX228" s="105"/>
      <c r="AY228" s="105"/>
      <c r="AZ228" s="105"/>
      <c r="BA228" s="106"/>
      <c r="BB228" s="104"/>
      <c r="BC228" s="105"/>
      <c r="BD228" s="104"/>
      <c r="BE228" s="107"/>
      <c r="BF228" s="105"/>
      <c r="BG228" s="105"/>
      <c r="BH228" s="105"/>
      <c r="BI228" s="105"/>
      <c r="BJ228" s="67">
        <v>439</v>
      </c>
      <c r="BK228" s="108">
        <v>1371.672</v>
      </c>
      <c r="BL228" s="109">
        <v>42.772278210000003</v>
      </c>
      <c r="BM228" s="109">
        <v>-82.037528129999998</v>
      </c>
      <c r="BN228" s="110" t="s">
        <v>7203</v>
      </c>
      <c r="BO228" s="106">
        <v>273.10000000000002</v>
      </c>
      <c r="BP228" s="105" t="s">
        <v>3290</v>
      </c>
      <c r="BQ228" s="105" t="s">
        <v>5678</v>
      </c>
      <c r="BR228" s="110">
        <v>438</v>
      </c>
      <c r="BS228" s="110">
        <v>12</v>
      </c>
      <c r="BT228" s="111" t="s">
        <v>7686</v>
      </c>
      <c r="BU228" s="110">
        <v>6</v>
      </c>
      <c r="BV228" s="110">
        <v>7</v>
      </c>
      <c r="BW228" s="105" t="s">
        <v>7784</v>
      </c>
      <c r="BX228" s="104">
        <v>5.56</v>
      </c>
      <c r="BY228" s="105"/>
      <c r="BZ228" s="106">
        <f t="shared" si="53"/>
        <v>3.5999999999999996</v>
      </c>
      <c r="CA228" s="104" t="str">
        <f t="shared" si="54"/>
        <v>Matched</v>
      </c>
      <c r="CB228" s="104">
        <f t="shared" si="55"/>
        <v>2.0418781442146448E-2</v>
      </c>
      <c r="CC228" s="105"/>
      <c r="CD228" s="105"/>
      <c r="CE228" s="105"/>
      <c r="CF228" s="105"/>
    </row>
    <row r="229" spans="1:84" hidden="1" x14ac:dyDescent="0.35">
      <c r="A229" s="67">
        <v>440</v>
      </c>
      <c r="B229" s="67">
        <v>1371.721</v>
      </c>
      <c r="C229" s="67" t="s">
        <v>7504</v>
      </c>
      <c r="D229" s="67" t="s">
        <v>3290</v>
      </c>
      <c r="E229" s="67" t="s">
        <v>5677</v>
      </c>
      <c r="F229" s="102">
        <v>11</v>
      </c>
      <c r="G229" s="102">
        <v>8</v>
      </c>
      <c r="H229" s="102">
        <v>7</v>
      </c>
      <c r="I229" s="102">
        <v>20</v>
      </c>
      <c r="J229" s="67"/>
      <c r="K229" s="67" t="s">
        <v>5678</v>
      </c>
      <c r="L229" s="67" t="s">
        <v>4148</v>
      </c>
      <c r="M229" s="67" t="s">
        <v>3293</v>
      </c>
      <c r="N229" s="67"/>
      <c r="O229" s="67"/>
      <c r="P229" s="67">
        <v>10.62</v>
      </c>
      <c r="Q229" s="67">
        <v>10.62</v>
      </c>
      <c r="R229" s="103">
        <v>1.2E-2</v>
      </c>
      <c r="S229" s="103">
        <v>3.2000000000000001E-2</v>
      </c>
      <c r="T229" s="67">
        <v>0.74199999999999999</v>
      </c>
      <c r="U229" s="67">
        <v>5.56</v>
      </c>
      <c r="V229" s="104" t="b">
        <f t="shared" si="50"/>
        <v>1</v>
      </c>
      <c r="W229" s="104" t="s">
        <v>16</v>
      </c>
      <c r="X229" s="104">
        <f t="shared" si="48"/>
        <v>3.2</v>
      </c>
      <c r="Y229" s="104">
        <f t="shared" si="51"/>
        <v>3.2</v>
      </c>
      <c r="Z229" s="104" t="str">
        <f t="shared" si="52"/>
        <v/>
      </c>
      <c r="AA229" s="104" t="str">
        <f t="shared" si="52"/>
        <v/>
      </c>
      <c r="AB229" s="104" t="str">
        <f t="shared" si="60"/>
        <v/>
      </c>
      <c r="AC229" s="104" t="str">
        <f t="shared" si="56"/>
        <v/>
      </c>
      <c r="AD229" s="104" t="str">
        <f t="shared" si="56"/>
        <v/>
      </c>
      <c r="AE229" s="104" t="str">
        <f t="shared" si="56"/>
        <v/>
      </c>
      <c r="AF229" s="104" t="str">
        <f t="shared" si="56"/>
        <v/>
      </c>
      <c r="AG229" s="104" t="str">
        <f t="shared" si="57"/>
        <v/>
      </c>
      <c r="AH229" s="104" t="str">
        <f t="shared" si="57"/>
        <v/>
      </c>
      <c r="AI229" s="104"/>
      <c r="AJ229" s="104">
        <f t="shared" si="61"/>
        <v>1.8150027948574621E-2</v>
      </c>
      <c r="AK229" s="104">
        <f t="shared" si="62"/>
        <v>1.8150027948574621E-2</v>
      </c>
      <c r="AL229" s="104" t="str">
        <f t="shared" si="62"/>
        <v/>
      </c>
      <c r="AM229" s="104" t="str">
        <f t="shared" si="62"/>
        <v/>
      </c>
      <c r="AN229" s="104" t="str">
        <f t="shared" si="58"/>
        <v/>
      </c>
      <c r="AO229" s="104" t="str">
        <f t="shared" si="58"/>
        <v/>
      </c>
      <c r="AP229" s="104" t="str">
        <f t="shared" si="58"/>
        <v/>
      </c>
      <c r="AQ229" s="104" t="str">
        <f t="shared" si="58"/>
        <v/>
      </c>
      <c r="AR229" s="104" t="str">
        <f t="shared" si="59"/>
        <v/>
      </c>
      <c r="AS229" s="104" t="str">
        <f t="shared" si="59"/>
        <v/>
      </c>
      <c r="AT229" s="104" t="str">
        <f t="shared" si="59"/>
        <v/>
      </c>
      <c r="AU229" s="104"/>
      <c r="AV229" s="105"/>
      <c r="AW229" s="105"/>
      <c r="AX229" s="105"/>
      <c r="AY229" s="105"/>
      <c r="AZ229" s="105"/>
      <c r="BA229" s="106"/>
      <c r="BB229" s="104"/>
      <c r="BC229" s="105"/>
      <c r="BD229" s="104"/>
      <c r="BE229" s="107"/>
      <c r="BF229" s="105"/>
      <c r="BG229" s="105"/>
      <c r="BH229" s="105"/>
      <c r="BI229" s="105"/>
      <c r="BJ229" s="67">
        <v>440</v>
      </c>
      <c r="BK229" s="108">
        <v>1371.721</v>
      </c>
      <c r="BL229" s="109">
        <v>42.772277770000002</v>
      </c>
      <c r="BM229" s="109">
        <v>-82.03752815</v>
      </c>
      <c r="BN229" s="110" t="s">
        <v>7203</v>
      </c>
      <c r="BO229" s="106">
        <v>273.10000000000002</v>
      </c>
      <c r="BP229" s="105" t="s">
        <v>3290</v>
      </c>
      <c r="BQ229" s="105" t="s">
        <v>5678</v>
      </c>
      <c r="BR229" s="110">
        <v>441</v>
      </c>
      <c r="BS229" s="110">
        <v>11</v>
      </c>
      <c r="BT229" s="111" t="s">
        <v>7508</v>
      </c>
      <c r="BU229" s="110">
        <v>8</v>
      </c>
      <c r="BV229" s="110">
        <v>7</v>
      </c>
      <c r="BW229" s="105" t="s">
        <v>7784</v>
      </c>
      <c r="BX229" s="104">
        <v>5.56</v>
      </c>
      <c r="BY229" s="105"/>
      <c r="BZ229" s="106">
        <f t="shared" si="53"/>
        <v>3.2</v>
      </c>
      <c r="CA229" s="104" t="str">
        <f t="shared" si="54"/>
        <v>Matched</v>
      </c>
      <c r="CB229" s="104">
        <f t="shared" si="55"/>
        <v>1.8150027948574621E-2</v>
      </c>
      <c r="CC229" s="105"/>
      <c r="CD229" s="105"/>
      <c r="CE229" s="105"/>
      <c r="CF229" s="105"/>
    </row>
    <row r="230" spans="1:84" hidden="1" x14ac:dyDescent="0.35">
      <c r="A230" s="67">
        <v>442</v>
      </c>
      <c r="B230" s="67">
        <v>1371.7460000000001</v>
      </c>
      <c r="C230" s="67" t="s">
        <v>7540</v>
      </c>
      <c r="D230" s="67" t="s">
        <v>3290</v>
      </c>
      <c r="E230" s="67" t="s">
        <v>5677</v>
      </c>
      <c r="F230" s="102">
        <v>10</v>
      </c>
      <c r="G230" s="102">
        <v>7</v>
      </c>
      <c r="H230" s="102">
        <v>7</v>
      </c>
      <c r="I230" s="102">
        <v>20</v>
      </c>
      <c r="J230" s="67"/>
      <c r="K230" s="67" t="s">
        <v>5678</v>
      </c>
      <c r="L230" s="67" t="s">
        <v>4149</v>
      </c>
      <c r="M230" s="67" t="s">
        <v>3293</v>
      </c>
      <c r="N230" s="67"/>
      <c r="O230" s="67"/>
      <c r="P230" s="67">
        <v>10.19</v>
      </c>
      <c r="Q230" s="67">
        <v>10.19</v>
      </c>
      <c r="R230" s="103">
        <v>5.0000000000000001E-3</v>
      </c>
      <c r="S230" s="103">
        <v>1.2999999999999999E-2</v>
      </c>
      <c r="T230" s="67">
        <v>0.71699999999999997</v>
      </c>
      <c r="U230" s="67">
        <v>5.56</v>
      </c>
      <c r="V230" s="104" t="b">
        <f t="shared" si="50"/>
        <v>1</v>
      </c>
      <c r="W230" s="104" t="s">
        <v>16</v>
      </c>
      <c r="X230" s="104">
        <f t="shared" si="48"/>
        <v>1.3</v>
      </c>
      <c r="Y230" s="104">
        <f t="shared" si="51"/>
        <v>1.3</v>
      </c>
      <c r="Z230" s="104" t="str">
        <f t="shared" si="52"/>
        <v/>
      </c>
      <c r="AA230" s="104" t="str">
        <f t="shared" si="52"/>
        <v/>
      </c>
      <c r="AB230" s="104" t="str">
        <f t="shared" si="60"/>
        <v/>
      </c>
      <c r="AC230" s="104" t="str">
        <f t="shared" si="56"/>
        <v/>
      </c>
      <c r="AD230" s="104" t="str">
        <f t="shared" si="56"/>
        <v/>
      </c>
      <c r="AE230" s="104" t="str">
        <f t="shared" si="56"/>
        <v/>
      </c>
      <c r="AF230" s="104" t="str">
        <f t="shared" si="56"/>
        <v/>
      </c>
      <c r="AG230" s="104" t="str">
        <f t="shared" si="57"/>
        <v/>
      </c>
      <c r="AH230" s="104" t="str">
        <f t="shared" si="57"/>
        <v/>
      </c>
      <c r="AI230" s="104"/>
      <c r="AJ230" s="104">
        <f t="shared" si="61"/>
        <v>7.3734488541084406E-3</v>
      </c>
      <c r="AK230" s="104">
        <f t="shared" si="62"/>
        <v>7.3734488541084406E-3</v>
      </c>
      <c r="AL230" s="104" t="str">
        <f t="shared" si="62"/>
        <v/>
      </c>
      <c r="AM230" s="104" t="str">
        <f t="shared" si="62"/>
        <v/>
      </c>
      <c r="AN230" s="104" t="str">
        <f t="shared" si="58"/>
        <v/>
      </c>
      <c r="AO230" s="104" t="str">
        <f t="shared" si="58"/>
        <v/>
      </c>
      <c r="AP230" s="104" t="str">
        <f t="shared" si="58"/>
        <v/>
      </c>
      <c r="AQ230" s="104" t="str">
        <f t="shared" si="58"/>
        <v/>
      </c>
      <c r="AR230" s="104" t="str">
        <f t="shared" si="59"/>
        <v/>
      </c>
      <c r="AS230" s="104" t="str">
        <f t="shared" si="59"/>
        <v/>
      </c>
      <c r="AT230" s="104" t="str">
        <f t="shared" si="59"/>
        <v/>
      </c>
      <c r="AU230" s="104"/>
      <c r="AV230" s="105"/>
      <c r="AW230" s="105"/>
      <c r="AX230" s="105"/>
      <c r="AY230" s="105"/>
      <c r="AZ230" s="105"/>
      <c r="BA230" s="106"/>
      <c r="BB230" s="104"/>
      <c r="BC230" s="105"/>
      <c r="BD230" s="104"/>
      <c r="BE230" s="107"/>
      <c r="BF230" s="105"/>
      <c r="BG230" s="105"/>
      <c r="BH230" s="105"/>
      <c r="BI230" s="105"/>
      <c r="BJ230" s="67">
        <v>442</v>
      </c>
      <c r="BK230" s="108">
        <v>1371.7460000000001</v>
      </c>
      <c r="BL230" s="109">
        <v>42.772277539999997</v>
      </c>
      <c r="BM230" s="109">
        <v>-82.03752815</v>
      </c>
      <c r="BN230" s="110" t="s">
        <v>7203</v>
      </c>
      <c r="BO230" s="106">
        <v>273.10000000000002</v>
      </c>
      <c r="BP230" s="105" t="s">
        <v>3290</v>
      </c>
      <c r="BQ230" s="105" t="s">
        <v>5678</v>
      </c>
      <c r="BR230" s="110">
        <v>441</v>
      </c>
      <c r="BS230" s="110">
        <v>10</v>
      </c>
      <c r="BT230" s="111" t="s">
        <v>7686</v>
      </c>
      <c r="BU230" s="110">
        <v>7</v>
      </c>
      <c r="BV230" s="110">
        <v>7</v>
      </c>
      <c r="BW230" s="105" t="s">
        <v>7784</v>
      </c>
      <c r="BX230" s="104">
        <v>5.56</v>
      </c>
      <c r="BY230" s="105"/>
      <c r="BZ230" s="106">
        <f t="shared" si="53"/>
        <v>1.3</v>
      </c>
      <c r="CA230" s="104" t="str">
        <f t="shared" si="54"/>
        <v>Matched</v>
      </c>
      <c r="CB230" s="104">
        <f t="shared" si="55"/>
        <v>7.3734488541084406E-3</v>
      </c>
      <c r="CC230" s="105"/>
      <c r="CD230" s="105"/>
      <c r="CE230" s="105"/>
      <c r="CF230" s="105"/>
    </row>
    <row r="231" spans="1:84" hidden="1" x14ac:dyDescent="0.35">
      <c r="A231" s="67">
        <v>443</v>
      </c>
      <c r="B231" s="67">
        <v>1371.9259999999999</v>
      </c>
      <c r="C231" s="67" t="s">
        <v>7510</v>
      </c>
      <c r="D231" s="67" t="s">
        <v>3290</v>
      </c>
      <c r="E231" s="67" t="s">
        <v>5677</v>
      </c>
      <c r="F231" s="102">
        <v>11</v>
      </c>
      <c r="G231" s="102">
        <v>10</v>
      </c>
      <c r="H231" s="102">
        <v>11</v>
      </c>
      <c r="I231" s="102"/>
      <c r="J231" s="67"/>
      <c r="K231" s="67" t="s">
        <v>5683</v>
      </c>
      <c r="L231" s="67" t="s">
        <v>4150</v>
      </c>
      <c r="M231" s="67" t="s">
        <v>3293</v>
      </c>
      <c r="N231" s="67"/>
      <c r="O231" s="67"/>
      <c r="P231" s="67">
        <v>11.34</v>
      </c>
      <c r="Q231" s="67">
        <v>11.34</v>
      </c>
      <c r="R231" s="103">
        <v>2.8000000000000001E-2</v>
      </c>
      <c r="S231" s="103">
        <v>3.1E-2</v>
      </c>
      <c r="T231" s="67">
        <v>0.85699999999999998</v>
      </c>
      <c r="U231" s="67">
        <v>5.56</v>
      </c>
      <c r="V231" s="104" t="b">
        <f t="shared" si="50"/>
        <v>1</v>
      </c>
      <c r="W231" s="104" t="s">
        <v>16</v>
      </c>
      <c r="X231" s="104">
        <f t="shared" si="48"/>
        <v>3.1</v>
      </c>
      <c r="Y231" s="104">
        <f t="shared" si="51"/>
        <v>3.1</v>
      </c>
      <c r="Z231" s="104" t="str">
        <f t="shared" si="52"/>
        <v/>
      </c>
      <c r="AA231" s="104" t="str">
        <f t="shared" si="52"/>
        <v/>
      </c>
      <c r="AB231" s="104" t="str">
        <f t="shared" si="60"/>
        <v/>
      </c>
      <c r="AC231" s="104" t="str">
        <f t="shared" si="56"/>
        <v/>
      </c>
      <c r="AD231" s="104" t="str">
        <f t="shared" si="56"/>
        <v/>
      </c>
      <c r="AE231" s="104" t="str">
        <f t="shared" si="56"/>
        <v/>
      </c>
      <c r="AF231" s="104" t="str">
        <f t="shared" si="56"/>
        <v/>
      </c>
      <c r="AG231" s="104" t="str">
        <f t="shared" si="57"/>
        <v/>
      </c>
      <c r="AH231" s="104" t="str">
        <f t="shared" si="57"/>
        <v/>
      </c>
      <c r="AI231" s="104"/>
      <c r="AJ231" s="104">
        <f t="shared" si="61"/>
        <v>1.7582839575181666E-2</v>
      </c>
      <c r="AK231" s="104">
        <f t="shared" si="62"/>
        <v>1.7582839575181666E-2</v>
      </c>
      <c r="AL231" s="104" t="str">
        <f t="shared" si="62"/>
        <v/>
      </c>
      <c r="AM231" s="104" t="str">
        <f t="shared" si="62"/>
        <v/>
      </c>
      <c r="AN231" s="104" t="str">
        <f t="shared" si="58"/>
        <v/>
      </c>
      <c r="AO231" s="104" t="str">
        <f t="shared" si="58"/>
        <v/>
      </c>
      <c r="AP231" s="104" t="str">
        <f t="shared" si="58"/>
        <v/>
      </c>
      <c r="AQ231" s="104" t="str">
        <f t="shared" si="58"/>
        <v/>
      </c>
      <c r="AR231" s="104" t="str">
        <f t="shared" si="59"/>
        <v/>
      </c>
      <c r="AS231" s="104" t="str">
        <f t="shared" si="59"/>
        <v/>
      </c>
      <c r="AT231" s="104" t="str">
        <f t="shared" si="59"/>
        <v/>
      </c>
      <c r="AU231" s="104"/>
      <c r="AV231" s="105"/>
      <c r="AW231" s="105"/>
      <c r="AX231" s="105"/>
      <c r="AY231" s="105"/>
      <c r="AZ231" s="105"/>
      <c r="BA231" s="106"/>
      <c r="BB231" s="104"/>
      <c r="BC231" s="105"/>
      <c r="BD231" s="104"/>
      <c r="BE231" s="107"/>
      <c r="BF231" s="105"/>
      <c r="BG231" s="105"/>
      <c r="BH231" s="105"/>
      <c r="BI231" s="105"/>
      <c r="BJ231" s="67">
        <v>443</v>
      </c>
      <c r="BK231" s="108">
        <v>1371.9259999999999</v>
      </c>
      <c r="BL231" s="109">
        <v>42.772275929999999</v>
      </c>
      <c r="BM231" s="109">
        <v>-82.037528210000005</v>
      </c>
      <c r="BN231" s="110" t="s">
        <v>7203</v>
      </c>
      <c r="BO231" s="106">
        <v>273.10000000000002</v>
      </c>
      <c r="BP231" s="105" t="s">
        <v>3290</v>
      </c>
      <c r="BQ231" s="105" t="s">
        <v>5683</v>
      </c>
      <c r="BR231" s="110"/>
      <c r="BS231" s="110">
        <v>11</v>
      </c>
      <c r="BT231" s="111" t="s">
        <v>7500</v>
      </c>
      <c r="BU231" s="110">
        <v>10</v>
      </c>
      <c r="BV231" s="110">
        <v>11</v>
      </c>
      <c r="BW231" s="105" t="s">
        <v>7784</v>
      </c>
      <c r="BX231" s="104">
        <v>5.56</v>
      </c>
      <c r="BY231" s="105"/>
      <c r="BZ231" s="106">
        <f t="shared" si="53"/>
        <v>3.1</v>
      </c>
      <c r="CA231" s="104" t="str">
        <f t="shared" si="54"/>
        <v>Matched</v>
      </c>
      <c r="CB231" s="104">
        <f t="shared" si="55"/>
        <v>1.7582839575181666E-2</v>
      </c>
      <c r="CC231" s="105"/>
      <c r="CD231" s="105"/>
      <c r="CE231" s="105"/>
      <c r="CF231" s="105"/>
    </row>
    <row r="232" spans="1:84" hidden="1" x14ac:dyDescent="0.35">
      <c r="A232" s="67">
        <v>444</v>
      </c>
      <c r="B232" s="67">
        <v>1372.202</v>
      </c>
      <c r="C232" s="67" t="s">
        <v>7503</v>
      </c>
      <c r="D232" s="67" t="s">
        <v>3290</v>
      </c>
      <c r="E232" s="67" t="s">
        <v>5677</v>
      </c>
      <c r="F232" s="102">
        <v>11</v>
      </c>
      <c r="G232" s="102">
        <v>7</v>
      </c>
      <c r="H232" s="102">
        <v>8</v>
      </c>
      <c r="I232" s="102"/>
      <c r="J232" s="67"/>
      <c r="K232" s="67" t="s">
        <v>5678</v>
      </c>
      <c r="L232" s="67" t="s">
        <v>4151</v>
      </c>
      <c r="M232" s="67" t="s">
        <v>3293</v>
      </c>
      <c r="N232" s="67"/>
      <c r="O232" s="67"/>
      <c r="P232" s="67">
        <v>11.23</v>
      </c>
      <c r="Q232" s="67">
        <v>11.23</v>
      </c>
      <c r="R232" s="103">
        <v>1.6E-2</v>
      </c>
      <c r="S232" s="103">
        <v>2.9000000000000001E-2</v>
      </c>
      <c r="T232" s="67">
        <v>0.77400000000000002</v>
      </c>
      <c r="U232" s="67">
        <v>5.56</v>
      </c>
      <c r="V232" s="104" t="b">
        <f t="shared" si="50"/>
        <v>1</v>
      </c>
      <c r="W232" s="104" t="s">
        <v>16</v>
      </c>
      <c r="X232" s="104">
        <f t="shared" si="48"/>
        <v>2.9000000000000004</v>
      </c>
      <c r="Y232" s="104">
        <f t="shared" si="51"/>
        <v>2.9000000000000004</v>
      </c>
      <c r="Z232" s="104" t="str">
        <f t="shared" si="52"/>
        <v/>
      </c>
      <c r="AA232" s="104" t="str">
        <f t="shared" si="52"/>
        <v/>
      </c>
      <c r="AB232" s="104" t="str">
        <f t="shared" si="60"/>
        <v/>
      </c>
      <c r="AC232" s="104" t="str">
        <f t="shared" si="56"/>
        <v/>
      </c>
      <c r="AD232" s="104" t="str">
        <f t="shared" si="56"/>
        <v/>
      </c>
      <c r="AE232" s="104" t="str">
        <f t="shared" si="56"/>
        <v/>
      </c>
      <c r="AF232" s="104" t="str">
        <f t="shared" si="56"/>
        <v/>
      </c>
      <c r="AG232" s="104" t="str">
        <f t="shared" si="57"/>
        <v/>
      </c>
      <c r="AH232" s="104" t="str">
        <f t="shared" si="57"/>
        <v/>
      </c>
      <c r="AI232" s="104"/>
      <c r="AJ232" s="104">
        <f t="shared" si="61"/>
        <v>1.6448462828395755E-2</v>
      </c>
      <c r="AK232" s="104">
        <f t="shared" si="62"/>
        <v>1.6448462828395755E-2</v>
      </c>
      <c r="AL232" s="104" t="str">
        <f t="shared" si="62"/>
        <v/>
      </c>
      <c r="AM232" s="104" t="str">
        <f t="shared" si="62"/>
        <v/>
      </c>
      <c r="AN232" s="104" t="str">
        <f t="shared" si="58"/>
        <v/>
      </c>
      <c r="AO232" s="104" t="str">
        <f t="shared" si="58"/>
        <v/>
      </c>
      <c r="AP232" s="104" t="str">
        <f t="shared" si="58"/>
        <v/>
      </c>
      <c r="AQ232" s="104" t="str">
        <f t="shared" si="58"/>
        <v/>
      </c>
      <c r="AR232" s="104" t="str">
        <f t="shared" si="59"/>
        <v/>
      </c>
      <c r="AS232" s="104" t="str">
        <f t="shared" si="59"/>
        <v/>
      </c>
      <c r="AT232" s="104" t="str">
        <f t="shared" si="59"/>
        <v/>
      </c>
      <c r="AU232" s="104"/>
      <c r="AV232" s="105"/>
      <c r="AW232" s="105"/>
      <c r="AX232" s="105"/>
      <c r="AY232" s="105"/>
      <c r="AZ232" s="105"/>
      <c r="BA232" s="106"/>
      <c r="BB232" s="104"/>
      <c r="BC232" s="105"/>
      <c r="BD232" s="104"/>
      <c r="BE232" s="107"/>
      <c r="BF232" s="105"/>
      <c r="BG232" s="105"/>
      <c r="BH232" s="105"/>
      <c r="BI232" s="105"/>
      <c r="BJ232" s="67">
        <v>444</v>
      </c>
      <c r="BK232" s="108">
        <v>1372.202</v>
      </c>
      <c r="BL232" s="109">
        <v>42.772273409999997</v>
      </c>
      <c r="BM232" s="109">
        <v>-82.037528300000005</v>
      </c>
      <c r="BN232" s="110" t="s">
        <v>7203</v>
      </c>
      <c r="BO232" s="106">
        <v>273.10000000000002</v>
      </c>
      <c r="BP232" s="105" t="s">
        <v>3290</v>
      </c>
      <c r="BQ232" s="105" t="s">
        <v>5678</v>
      </c>
      <c r="BR232" s="110"/>
      <c r="BS232" s="110">
        <v>11</v>
      </c>
      <c r="BT232" s="111" t="s">
        <v>7500</v>
      </c>
      <c r="BU232" s="110">
        <v>7</v>
      </c>
      <c r="BV232" s="110">
        <v>8</v>
      </c>
      <c r="BW232" s="105" t="s">
        <v>7784</v>
      </c>
      <c r="BX232" s="104">
        <v>5.56</v>
      </c>
      <c r="BY232" s="105"/>
      <c r="BZ232" s="106">
        <f t="shared" si="53"/>
        <v>2.9000000000000004</v>
      </c>
      <c r="CA232" s="104" t="str">
        <f t="shared" si="54"/>
        <v>Matched</v>
      </c>
      <c r="CB232" s="104">
        <f t="shared" si="55"/>
        <v>1.6448462828395755E-2</v>
      </c>
      <c r="CC232" s="105"/>
      <c r="CD232" s="105"/>
      <c r="CE232" s="105"/>
      <c r="CF232" s="105"/>
    </row>
    <row r="233" spans="1:84" hidden="1" x14ac:dyDescent="0.35">
      <c r="A233" s="67">
        <v>445</v>
      </c>
      <c r="B233" s="67">
        <v>1372.3</v>
      </c>
      <c r="C233" s="67" t="s">
        <v>7360</v>
      </c>
      <c r="D233" s="67" t="s">
        <v>3290</v>
      </c>
      <c r="E233" s="67" t="s">
        <v>5677</v>
      </c>
      <c r="F233" s="102">
        <v>12</v>
      </c>
      <c r="G233" s="102">
        <v>7</v>
      </c>
      <c r="H233" s="102">
        <v>10</v>
      </c>
      <c r="I233" s="102"/>
      <c r="J233" s="67"/>
      <c r="K233" s="67" t="s">
        <v>5678</v>
      </c>
      <c r="L233" s="67" t="s">
        <v>4152</v>
      </c>
      <c r="M233" s="67" t="s">
        <v>3293</v>
      </c>
      <c r="N233" s="67"/>
      <c r="O233" s="67"/>
      <c r="P233" s="67">
        <v>12.25</v>
      </c>
      <c r="Q233" s="67">
        <v>12.25</v>
      </c>
      <c r="R233" s="103">
        <v>1.9E-2</v>
      </c>
      <c r="S233" s="103">
        <v>3.3000000000000002E-2</v>
      </c>
      <c r="T233" s="67">
        <v>0.78700000000000003</v>
      </c>
      <c r="U233" s="67">
        <v>5.56</v>
      </c>
      <c r="V233" s="104" t="b">
        <f t="shared" si="50"/>
        <v>1</v>
      </c>
      <c r="W233" s="104" t="s">
        <v>16</v>
      </c>
      <c r="X233" s="104">
        <f t="shared" ref="X233:X296" si="63">S233*100</f>
        <v>3.3000000000000003</v>
      </c>
      <c r="Y233" s="104">
        <f t="shared" si="51"/>
        <v>3.3000000000000003</v>
      </c>
      <c r="Z233" s="104" t="str">
        <f t="shared" si="52"/>
        <v/>
      </c>
      <c r="AA233" s="104" t="str">
        <f t="shared" si="52"/>
        <v/>
      </c>
      <c r="AB233" s="104" t="str">
        <f t="shared" si="60"/>
        <v/>
      </c>
      <c r="AC233" s="104" t="str">
        <f t="shared" si="56"/>
        <v/>
      </c>
      <c r="AD233" s="104" t="str">
        <f t="shared" si="56"/>
        <v/>
      </c>
      <c r="AE233" s="104" t="str">
        <f t="shared" si="56"/>
        <v/>
      </c>
      <c r="AF233" s="104" t="str">
        <f t="shared" si="56"/>
        <v/>
      </c>
      <c r="AG233" s="104" t="str">
        <f t="shared" si="57"/>
        <v/>
      </c>
      <c r="AH233" s="104" t="str">
        <f t="shared" si="57"/>
        <v/>
      </c>
      <c r="AI233" s="104"/>
      <c r="AJ233" s="104">
        <f t="shared" si="61"/>
        <v>1.8717216321967579E-2</v>
      </c>
      <c r="AK233" s="104">
        <f t="shared" si="62"/>
        <v>1.8717216321967579E-2</v>
      </c>
      <c r="AL233" s="104" t="str">
        <f t="shared" si="62"/>
        <v/>
      </c>
      <c r="AM233" s="104" t="str">
        <f t="shared" si="62"/>
        <v/>
      </c>
      <c r="AN233" s="104" t="str">
        <f t="shared" si="58"/>
        <v/>
      </c>
      <c r="AO233" s="104" t="str">
        <f t="shared" si="58"/>
        <v/>
      </c>
      <c r="AP233" s="104" t="str">
        <f t="shared" si="58"/>
        <v/>
      </c>
      <c r="AQ233" s="104" t="str">
        <f t="shared" si="58"/>
        <v/>
      </c>
      <c r="AR233" s="104" t="str">
        <f t="shared" si="59"/>
        <v/>
      </c>
      <c r="AS233" s="104" t="str">
        <f t="shared" si="59"/>
        <v/>
      </c>
      <c r="AT233" s="104" t="str">
        <f t="shared" si="59"/>
        <v/>
      </c>
      <c r="AU233" s="104"/>
      <c r="AV233" s="105"/>
      <c r="AW233" s="105"/>
      <c r="AX233" s="105"/>
      <c r="AY233" s="105"/>
      <c r="AZ233" s="105"/>
      <c r="BA233" s="106"/>
      <c r="BB233" s="104"/>
      <c r="BC233" s="105"/>
      <c r="BD233" s="104"/>
      <c r="BE233" s="107"/>
      <c r="BF233" s="105"/>
      <c r="BG233" s="105"/>
      <c r="BH233" s="105"/>
      <c r="BI233" s="105"/>
      <c r="BJ233" s="67">
        <v>445</v>
      </c>
      <c r="BK233" s="108">
        <v>1372.3</v>
      </c>
      <c r="BL233" s="109">
        <v>42.772272520000001</v>
      </c>
      <c r="BM233" s="109">
        <v>-82.037528330000001</v>
      </c>
      <c r="BN233" s="110" t="s">
        <v>7203</v>
      </c>
      <c r="BO233" s="106">
        <v>273.10000000000002</v>
      </c>
      <c r="BP233" s="105" t="s">
        <v>3290</v>
      </c>
      <c r="BQ233" s="105" t="s">
        <v>5678</v>
      </c>
      <c r="BR233" s="110"/>
      <c r="BS233" s="110">
        <v>12</v>
      </c>
      <c r="BT233" s="111" t="s">
        <v>7499</v>
      </c>
      <c r="BU233" s="110">
        <v>7</v>
      </c>
      <c r="BV233" s="110">
        <v>10</v>
      </c>
      <c r="BW233" s="105" t="s">
        <v>7784</v>
      </c>
      <c r="BX233" s="104">
        <v>5.56</v>
      </c>
      <c r="BY233" s="105"/>
      <c r="BZ233" s="106">
        <f t="shared" si="53"/>
        <v>3.3000000000000003</v>
      </c>
      <c r="CA233" s="104" t="str">
        <f t="shared" si="54"/>
        <v>Matched</v>
      </c>
      <c r="CB233" s="104">
        <f t="shared" si="55"/>
        <v>1.8717216321967579E-2</v>
      </c>
      <c r="CC233" s="105"/>
      <c r="CD233" s="105"/>
      <c r="CE233" s="105"/>
      <c r="CF233" s="105"/>
    </row>
    <row r="234" spans="1:84" hidden="1" x14ac:dyDescent="0.35">
      <c r="A234" s="67">
        <v>446</v>
      </c>
      <c r="B234" s="67">
        <v>1372.489</v>
      </c>
      <c r="C234" s="67" t="s">
        <v>7503</v>
      </c>
      <c r="D234" s="67" t="s">
        <v>3290</v>
      </c>
      <c r="E234" s="67" t="s">
        <v>5677</v>
      </c>
      <c r="F234" s="102">
        <v>14</v>
      </c>
      <c r="G234" s="102">
        <v>9</v>
      </c>
      <c r="H234" s="102">
        <v>10</v>
      </c>
      <c r="I234" s="102"/>
      <c r="J234" s="67"/>
      <c r="K234" s="67" t="s">
        <v>5683</v>
      </c>
      <c r="L234" s="67" t="s">
        <v>4153</v>
      </c>
      <c r="M234" s="67" t="s">
        <v>3293</v>
      </c>
      <c r="N234" s="67"/>
      <c r="O234" s="67"/>
      <c r="P234" s="67">
        <v>13.6</v>
      </c>
      <c r="Q234" s="67">
        <v>13.6</v>
      </c>
      <c r="R234" s="103">
        <v>2.4E-2</v>
      </c>
      <c r="S234" s="103">
        <v>0.04</v>
      </c>
      <c r="T234" s="67">
        <v>0.73699999999999999</v>
      </c>
      <c r="U234" s="67">
        <v>5.56</v>
      </c>
      <c r="V234" s="104" t="b">
        <f t="shared" si="50"/>
        <v>1</v>
      </c>
      <c r="W234" s="104" t="s">
        <v>16</v>
      </c>
      <c r="X234" s="104">
        <f t="shared" si="63"/>
        <v>4</v>
      </c>
      <c r="Y234" s="104">
        <f t="shared" si="51"/>
        <v>4</v>
      </c>
      <c r="Z234" s="104" t="str">
        <f t="shared" si="52"/>
        <v/>
      </c>
      <c r="AA234" s="104" t="str">
        <f t="shared" si="52"/>
        <v/>
      </c>
      <c r="AB234" s="104" t="str">
        <f t="shared" si="60"/>
        <v/>
      </c>
      <c r="AC234" s="104" t="str">
        <f t="shared" si="56"/>
        <v/>
      </c>
      <c r="AD234" s="104" t="str">
        <f t="shared" si="56"/>
        <v/>
      </c>
      <c r="AE234" s="104" t="str">
        <f t="shared" si="56"/>
        <v/>
      </c>
      <c r="AF234" s="104" t="str">
        <f t="shared" si="56"/>
        <v/>
      </c>
      <c r="AG234" s="104" t="str">
        <f t="shared" si="57"/>
        <v/>
      </c>
      <c r="AH234" s="104" t="str">
        <f t="shared" si="57"/>
        <v/>
      </c>
      <c r="AI234" s="104"/>
      <c r="AJ234" s="104">
        <f t="shared" ref="AJ234:AJ265" si="64">((X234/100)*U234)/Interval</f>
        <v>2.2687534935718276E-2</v>
      </c>
      <c r="AK234" s="104">
        <f t="shared" si="62"/>
        <v>2.2687534935718276E-2</v>
      </c>
      <c r="AL234" s="104" t="str">
        <f t="shared" si="62"/>
        <v/>
      </c>
      <c r="AM234" s="104" t="str">
        <f t="shared" si="62"/>
        <v/>
      </c>
      <c r="AN234" s="104" t="str">
        <f t="shared" si="58"/>
        <v/>
      </c>
      <c r="AO234" s="104" t="str">
        <f t="shared" si="58"/>
        <v/>
      </c>
      <c r="AP234" s="104" t="str">
        <f t="shared" si="58"/>
        <v/>
      </c>
      <c r="AQ234" s="104" t="str">
        <f t="shared" si="58"/>
        <v/>
      </c>
      <c r="AR234" s="104" t="str">
        <f t="shared" si="59"/>
        <v/>
      </c>
      <c r="AS234" s="104" t="str">
        <f t="shared" si="59"/>
        <v/>
      </c>
      <c r="AT234" s="104" t="str">
        <f t="shared" si="59"/>
        <v/>
      </c>
      <c r="AU234" s="104"/>
      <c r="AV234" s="105"/>
      <c r="AW234" s="105"/>
      <c r="AX234" s="105"/>
      <c r="AY234" s="105"/>
      <c r="AZ234" s="105"/>
      <c r="BA234" s="106"/>
      <c r="BB234" s="104"/>
      <c r="BC234" s="105"/>
      <c r="BD234" s="104"/>
      <c r="BE234" s="107"/>
      <c r="BF234" s="105"/>
      <c r="BG234" s="105"/>
      <c r="BH234" s="105"/>
      <c r="BI234" s="105"/>
      <c r="BJ234" s="67">
        <v>446</v>
      </c>
      <c r="BK234" s="108">
        <v>1372.489</v>
      </c>
      <c r="BL234" s="109">
        <v>42.772270820000003</v>
      </c>
      <c r="BM234" s="109">
        <v>-82.037528390000006</v>
      </c>
      <c r="BN234" s="110" t="s">
        <v>7203</v>
      </c>
      <c r="BO234" s="106">
        <v>273.10000000000002</v>
      </c>
      <c r="BP234" s="105" t="s">
        <v>3290</v>
      </c>
      <c r="BQ234" s="105" t="s">
        <v>5683</v>
      </c>
      <c r="BR234" s="110"/>
      <c r="BS234" s="110">
        <v>14</v>
      </c>
      <c r="BT234" s="111" t="s">
        <v>7500</v>
      </c>
      <c r="BU234" s="110">
        <v>9</v>
      </c>
      <c r="BV234" s="110">
        <v>10</v>
      </c>
      <c r="BW234" s="105" t="s">
        <v>7784</v>
      </c>
      <c r="BX234" s="104">
        <v>5.56</v>
      </c>
      <c r="BY234" s="105"/>
      <c r="BZ234" s="106">
        <f t="shared" si="53"/>
        <v>4</v>
      </c>
      <c r="CA234" s="104" t="str">
        <f t="shared" si="54"/>
        <v>Matched</v>
      </c>
      <c r="CB234" s="104">
        <f t="shared" si="55"/>
        <v>2.2687534935718276E-2</v>
      </c>
      <c r="CC234" s="105"/>
      <c r="CD234" s="105"/>
      <c r="CE234" s="105"/>
      <c r="CF234" s="105"/>
    </row>
    <row r="235" spans="1:84" hidden="1" x14ac:dyDescent="0.35">
      <c r="A235" s="67">
        <v>447</v>
      </c>
      <c r="B235" s="67">
        <v>1373.3409999999999</v>
      </c>
      <c r="C235" s="67" t="s">
        <v>7541</v>
      </c>
      <c r="D235" s="67" t="s">
        <v>3290</v>
      </c>
      <c r="E235" s="67" t="s">
        <v>5677</v>
      </c>
      <c r="F235" s="102">
        <v>11</v>
      </c>
      <c r="G235" s="102">
        <v>10</v>
      </c>
      <c r="H235" s="102">
        <v>8</v>
      </c>
      <c r="I235" s="102"/>
      <c r="J235" s="67"/>
      <c r="K235" s="67" t="s">
        <v>5678</v>
      </c>
      <c r="L235" s="67" t="s">
        <v>4154</v>
      </c>
      <c r="M235" s="67" t="s">
        <v>3293</v>
      </c>
      <c r="N235" s="67"/>
      <c r="O235" s="67"/>
      <c r="P235" s="67">
        <v>11.12</v>
      </c>
      <c r="Q235" s="67">
        <v>11.12</v>
      </c>
      <c r="R235" s="103">
        <v>0.01</v>
      </c>
      <c r="S235" s="103">
        <v>2.8000000000000001E-2</v>
      </c>
      <c r="T235" s="67">
        <v>0.70399999999999996</v>
      </c>
      <c r="U235" s="67">
        <v>5.56</v>
      </c>
      <c r="V235" s="104" t="b">
        <f t="shared" si="50"/>
        <v>1</v>
      </c>
      <c r="W235" s="104" t="s">
        <v>16</v>
      </c>
      <c r="X235" s="104">
        <f t="shared" si="63"/>
        <v>2.8000000000000003</v>
      </c>
      <c r="Y235" s="104">
        <f t="shared" si="51"/>
        <v>2.8000000000000003</v>
      </c>
      <c r="Z235" s="104" t="str">
        <f t="shared" si="52"/>
        <v/>
      </c>
      <c r="AA235" s="104" t="str">
        <f t="shared" si="52"/>
        <v/>
      </c>
      <c r="AB235" s="104" t="str">
        <f t="shared" si="60"/>
        <v/>
      </c>
      <c r="AC235" s="104" t="str">
        <f t="shared" si="56"/>
        <v/>
      </c>
      <c r="AD235" s="104" t="str">
        <f t="shared" si="56"/>
        <v/>
      </c>
      <c r="AE235" s="104" t="str">
        <f t="shared" si="56"/>
        <v/>
      </c>
      <c r="AF235" s="104" t="str">
        <f t="shared" si="56"/>
        <v/>
      </c>
      <c r="AG235" s="104" t="str">
        <f t="shared" si="57"/>
        <v/>
      </c>
      <c r="AH235" s="104" t="str">
        <f t="shared" si="57"/>
        <v/>
      </c>
      <c r="AI235" s="104"/>
      <c r="AJ235" s="104">
        <f t="shared" si="64"/>
        <v>1.5881274455002797E-2</v>
      </c>
      <c r="AK235" s="104">
        <f t="shared" si="62"/>
        <v>1.5881274455002797E-2</v>
      </c>
      <c r="AL235" s="104" t="str">
        <f t="shared" si="62"/>
        <v/>
      </c>
      <c r="AM235" s="104" t="str">
        <f t="shared" si="62"/>
        <v/>
      </c>
      <c r="AN235" s="104" t="str">
        <f t="shared" si="58"/>
        <v/>
      </c>
      <c r="AO235" s="104" t="str">
        <f t="shared" si="58"/>
        <v/>
      </c>
      <c r="AP235" s="104" t="str">
        <f t="shared" si="58"/>
        <v/>
      </c>
      <c r="AQ235" s="104" t="str">
        <f t="shared" si="58"/>
        <v/>
      </c>
      <c r="AR235" s="104" t="str">
        <f t="shared" si="59"/>
        <v/>
      </c>
      <c r="AS235" s="104" t="str">
        <f t="shared" si="59"/>
        <v/>
      </c>
      <c r="AT235" s="104" t="str">
        <f t="shared" si="59"/>
        <v/>
      </c>
      <c r="AU235" s="104"/>
      <c r="AV235" s="105"/>
      <c r="AW235" s="105"/>
      <c r="AX235" s="105"/>
      <c r="AY235" s="105"/>
      <c r="AZ235" s="105"/>
      <c r="BA235" s="106"/>
      <c r="BB235" s="104"/>
      <c r="BC235" s="105"/>
      <c r="BD235" s="104"/>
      <c r="BE235" s="107"/>
      <c r="BF235" s="105"/>
      <c r="BG235" s="105"/>
      <c r="BH235" s="105"/>
      <c r="BI235" s="105"/>
      <c r="BJ235" s="67">
        <v>447</v>
      </c>
      <c r="BK235" s="108">
        <v>1373.3409999999999</v>
      </c>
      <c r="BL235" s="109">
        <v>42.772263109999997</v>
      </c>
      <c r="BM235" s="109">
        <v>-82.03752867</v>
      </c>
      <c r="BN235" s="110" t="s">
        <v>7203</v>
      </c>
      <c r="BO235" s="106">
        <v>273.10000000000002</v>
      </c>
      <c r="BP235" s="105" t="s">
        <v>3290</v>
      </c>
      <c r="BQ235" s="105" t="s">
        <v>5678</v>
      </c>
      <c r="BR235" s="110"/>
      <c r="BS235" s="110">
        <v>11</v>
      </c>
      <c r="BT235" s="111" t="s">
        <v>7633</v>
      </c>
      <c r="BU235" s="110">
        <v>10</v>
      </c>
      <c r="BV235" s="110">
        <v>8</v>
      </c>
      <c r="BW235" s="105" t="s">
        <v>7784</v>
      </c>
      <c r="BX235" s="104">
        <v>5.56</v>
      </c>
      <c r="BY235" s="105"/>
      <c r="BZ235" s="106">
        <f t="shared" si="53"/>
        <v>2.8000000000000003</v>
      </c>
      <c r="CA235" s="104" t="str">
        <f t="shared" si="54"/>
        <v>Matched</v>
      </c>
      <c r="CB235" s="104">
        <f t="shared" si="55"/>
        <v>1.5881274455002797E-2</v>
      </c>
      <c r="CC235" s="105"/>
      <c r="CD235" s="105"/>
      <c r="CE235" s="105"/>
      <c r="CF235" s="105"/>
    </row>
    <row r="236" spans="1:84" hidden="1" x14ac:dyDescent="0.35">
      <c r="A236" s="67">
        <v>448</v>
      </c>
      <c r="B236" s="67">
        <v>1373.4159999999999</v>
      </c>
      <c r="C236" s="67" t="s">
        <v>7537</v>
      </c>
      <c r="D236" s="67" t="s">
        <v>3290</v>
      </c>
      <c r="E236" s="67" t="s">
        <v>5677</v>
      </c>
      <c r="F236" s="102">
        <v>11</v>
      </c>
      <c r="G236" s="102">
        <v>9</v>
      </c>
      <c r="H236" s="102">
        <v>8</v>
      </c>
      <c r="I236" s="102"/>
      <c r="J236" s="67"/>
      <c r="K236" s="67" t="s">
        <v>5678</v>
      </c>
      <c r="L236" s="67" t="s">
        <v>4155</v>
      </c>
      <c r="M236" s="67" t="s">
        <v>3293</v>
      </c>
      <c r="N236" s="67"/>
      <c r="O236" s="67"/>
      <c r="P236" s="67">
        <v>11.39</v>
      </c>
      <c r="Q236" s="67">
        <v>11.39</v>
      </c>
      <c r="R236" s="103">
        <v>8.0000000000000002E-3</v>
      </c>
      <c r="S236" s="103">
        <v>1.4999999999999999E-2</v>
      </c>
      <c r="T236" s="67">
        <v>0.72899999999999998</v>
      </c>
      <c r="U236" s="67">
        <v>5.56</v>
      </c>
      <c r="V236" s="104" t="b">
        <f t="shared" si="50"/>
        <v>1</v>
      </c>
      <c r="W236" s="104" t="s">
        <v>16</v>
      </c>
      <c r="X236" s="104">
        <f t="shared" si="63"/>
        <v>1.5</v>
      </c>
      <c r="Y236" s="104">
        <f t="shared" si="51"/>
        <v>1.5</v>
      </c>
      <c r="Z236" s="104" t="str">
        <f t="shared" si="52"/>
        <v/>
      </c>
      <c r="AA236" s="104" t="str">
        <f t="shared" si="52"/>
        <v/>
      </c>
      <c r="AB236" s="104" t="str">
        <f t="shared" si="60"/>
        <v/>
      </c>
      <c r="AC236" s="104" t="str">
        <f t="shared" si="56"/>
        <v/>
      </c>
      <c r="AD236" s="104" t="str">
        <f t="shared" si="56"/>
        <v/>
      </c>
      <c r="AE236" s="104" t="str">
        <f t="shared" si="56"/>
        <v/>
      </c>
      <c r="AF236" s="104" t="str">
        <f t="shared" si="56"/>
        <v/>
      </c>
      <c r="AG236" s="104" t="str">
        <f t="shared" si="57"/>
        <v/>
      </c>
      <c r="AH236" s="104" t="str">
        <f t="shared" si="57"/>
        <v/>
      </c>
      <c r="AI236" s="104"/>
      <c r="AJ236" s="104">
        <f t="shared" si="64"/>
        <v>8.5078256008943535E-3</v>
      </c>
      <c r="AK236" s="104">
        <f t="shared" si="62"/>
        <v>8.5078256008943535E-3</v>
      </c>
      <c r="AL236" s="104" t="str">
        <f t="shared" si="62"/>
        <v/>
      </c>
      <c r="AM236" s="104" t="str">
        <f t="shared" si="62"/>
        <v/>
      </c>
      <c r="AN236" s="104" t="str">
        <f t="shared" si="58"/>
        <v/>
      </c>
      <c r="AO236" s="104" t="str">
        <f t="shared" si="58"/>
        <v/>
      </c>
      <c r="AP236" s="104" t="str">
        <f t="shared" si="58"/>
        <v/>
      </c>
      <c r="AQ236" s="104" t="str">
        <f t="shared" si="58"/>
        <v/>
      </c>
      <c r="AR236" s="104" t="str">
        <f t="shared" si="59"/>
        <v/>
      </c>
      <c r="AS236" s="104" t="str">
        <f t="shared" si="59"/>
        <v/>
      </c>
      <c r="AT236" s="104" t="str">
        <f t="shared" si="59"/>
        <v/>
      </c>
      <c r="AU236" s="104"/>
      <c r="AV236" s="105"/>
      <c r="AW236" s="105"/>
      <c r="AX236" s="105"/>
      <c r="AY236" s="105"/>
      <c r="AZ236" s="105"/>
      <c r="BA236" s="106"/>
      <c r="BB236" s="104"/>
      <c r="BC236" s="105"/>
      <c r="BD236" s="104"/>
      <c r="BE236" s="107"/>
      <c r="BF236" s="105"/>
      <c r="BG236" s="105"/>
      <c r="BH236" s="105"/>
      <c r="BI236" s="105"/>
      <c r="BJ236" s="67">
        <v>448</v>
      </c>
      <c r="BK236" s="108">
        <v>1373.4159999999999</v>
      </c>
      <c r="BL236" s="109">
        <v>42.772262429999998</v>
      </c>
      <c r="BM236" s="109">
        <v>-82.037528690000002</v>
      </c>
      <c r="BN236" s="110" t="s">
        <v>7203</v>
      </c>
      <c r="BO236" s="106">
        <v>273.10000000000002</v>
      </c>
      <c r="BP236" s="105" t="s">
        <v>3290</v>
      </c>
      <c r="BQ236" s="105" t="s">
        <v>5678</v>
      </c>
      <c r="BR236" s="110"/>
      <c r="BS236" s="110">
        <v>11</v>
      </c>
      <c r="BT236" s="111" t="s">
        <v>7510</v>
      </c>
      <c r="BU236" s="110">
        <v>9</v>
      </c>
      <c r="BV236" s="110">
        <v>8</v>
      </c>
      <c r="BW236" s="105" t="s">
        <v>7784</v>
      </c>
      <c r="BX236" s="104">
        <v>5.56</v>
      </c>
      <c r="BY236" s="105"/>
      <c r="BZ236" s="106">
        <f t="shared" si="53"/>
        <v>1.5</v>
      </c>
      <c r="CA236" s="104" t="str">
        <f t="shared" si="54"/>
        <v>Matched</v>
      </c>
      <c r="CB236" s="104">
        <f t="shared" si="55"/>
        <v>8.5078256008943535E-3</v>
      </c>
      <c r="CC236" s="105"/>
      <c r="CD236" s="105"/>
      <c r="CE236" s="105"/>
      <c r="CF236" s="105"/>
    </row>
    <row r="237" spans="1:84" hidden="1" x14ac:dyDescent="0.35">
      <c r="A237" s="67">
        <v>449</v>
      </c>
      <c r="B237" s="67">
        <v>1373.5709999999999</v>
      </c>
      <c r="C237" s="67" t="s">
        <v>7538</v>
      </c>
      <c r="D237" s="67" t="s">
        <v>3290</v>
      </c>
      <c r="E237" s="67" t="s">
        <v>5677</v>
      </c>
      <c r="F237" s="102">
        <v>11</v>
      </c>
      <c r="G237" s="102">
        <v>9</v>
      </c>
      <c r="H237" s="102">
        <v>9</v>
      </c>
      <c r="I237" s="102">
        <v>21</v>
      </c>
      <c r="J237" s="67"/>
      <c r="K237" s="67" t="s">
        <v>5678</v>
      </c>
      <c r="L237" s="67" t="s">
        <v>4156</v>
      </c>
      <c r="M237" s="67" t="s">
        <v>3293</v>
      </c>
      <c r="N237" s="67"/>
      <c r="O237" s="67"/>
      <c r="P237" s="67">
        <v>11.34</v>
      </c>
      <c r="Q237" s="67">
        <v>11.34</v>
      </c>
      <c r="R237" s="103">
        <v>1.9E-2</v>
      </c>
      <c r="S237" s="103">
        <v>4.3999999999999997E-2</v>
      </c>
      <c r="T237" s="67">
        <v>0.73599999999999999</v>
      </c>
      <c r="U237" s="67">
        <v>5.56</v>
      </c>
      <c r="V237" s="104" t="b">
        <f t="shared" si="50"/>
        <v>1</v>
      </c>
      <c r="W237" s="104" t="s">
        <v>16</v>
      </c>
      <c r="X237" s="104">
        <f t="shared" si="63"/>
        <v>4.3999999999999995</v>
      </c>
      <c r="Y237" s="104">
        <f t="shared" si="51"/>
        <v>4.3999999999999995</v>
      </c>
      <c r="Z237" s="104" t="str">
        <f t="shared" si="52"/>
        <v/>
      </c>
      <c r="AA237" s="104" t="str">
        <f t="shared" si="52"/>
        <v/>
      </c>
      <c r="AB237" s="104" t="str">
        <f t="shared" si="60"/>
        <v/>
      </c>
      <c r="AC237" s="104" t="str">
        <f t="shared" si="56"/>
        <v/>
      </c>
      <c r="AD237" s="104" t="str">
        <f t="shared" si="56"/>
        <v/>
      </c>
      <c r="AE237" s="104" t="str">
        <f t="shared" si="56"/>
        <v/>
      </c>
      <c r="AF237" s="104" t="str">
        <f t="shared" si="56"/>
        <v/>
      </c>
      <c r="AG237" s="104" t="str">
        <f t="shared" si="57"/>
        <v/>
      </c>
      <c r="AH237" s="104" t="str">
        <f t="shared" si="57"/>
        <v/>
      </c>
      <c r="AI237" s="104"/>
      <c r="AJ237" s="104">
        <f t="shared" si="64"/>
        <v>2.4956288429290104E-2</v>
      </c>
      <c r="AK237" s="104">
        <f t="shared" si="62"/>
        <v>2.4956288429290104E-2</v>
      </c>
      <c r="AL237" s="104" t="str">
        <f t="shared" si="62"/>
        <v/>
      </c>
      <c r="AM237" s="104" t="str">
        <f t="shared" si="62"/>
        <v/>
      </c>
      <c r="AN237" s="104" t="str">
        <f t="shared" si="58"/>
        <v/>
      </c>
      <c r="AO237" s="104" t="str">
        <f t="shared" si="58"/>
        <v/>
      </c>
      <c r="AP237" s="104" t="str">
        <f t="shared" si="58"/>
        <v/>
      </c>
      <c r="AQ237" s="104" t="str">
        <f t="shared" si="58"/>
        <v/>
      </c>
      <c r="AR237" s="104" t="str">
        <f t="shared" si="59"/>
        <v/>
      </c>
      <c r="AS237" s="104" t="str">
        <f t="shared" si="59"/>
        <v/>
      </c>
      <c r="AT237" s="104" t="str">
        <f t="shared" si="59"/>
        <v/>
      </c>
      <c r="AU237" s="104"/>
      <c r="AV237" s="105"/>
      <c r="AW237" s="105"/>
      <c r="AX237" s="105"/>
      <c r="AY237" s="105"/>
      <c r="AZ237" s="105"/>
      <c r="BA237" s="106"/>
      <c r="BB237" s="104"/>
      <c r="BC237" s="105"/>
      <c r="BD237" s="104"/>
      <c r="BE237" s="107"/>
      <c r="BF237" s="105"/>
      <c r="BG237" s="105"/>
      <c r="BH237" s="105"/>
      <c r="BI237" s="105"/>
      <c r="BJ237" s="67">
        <v>449</v>
      </c>
      <c r="BK237" s="108">
        <v>1373.5709999999999</v>
      </c>
      <c r="BL237" s="109">
        <v>42.772261020000002</v>
      </c>
      <c r="BM237" s="109">
        <v>-82.037528739999999</v>
      </c>
      <c r="BN237" s="110" t="s">
        <v>7203</v>
      </c>
      <c r="BO237" s="106">
        <v>273.10000000000002</v>
      </c>
      <c r="BP237" s="105" t="s">
        <v>3290</v>
      </c>
      <c r="BQ237" s="105" t="s">
        <v>5678</v>
      </c>
      <c r="BR237" s="110">
        <v>450</v>
      </c>
      <c r="BS237" s="110">
        <v>11</v>
      </c>
      <c r="BT237" s="111" t="s">
        <v>7686</v>
      </c>
      <c r="BU237" s="110">
        <v>9</v>
      </c>
      <c r="BV237" s="110">
        <v>9</v>
      </c>
      <c r="BW237" s="105" t="s">
        <v>7784</v>
      </c>
      <c r="BX237" s="104">
        <v>5.56</v>
      </c>
      <c r="BY237" s="105"/>
      <c r="BZ237" s="106">
        <f t="shared" si="53"/>
        <v>4.3999999999999995</v>
      </c>
      <c r="CA237" s="104" t="str">
        <f t="shared" si="54"/>
        <v>Matched</v>
      </c>
      <c r="CB237" s="104">
        <f t="shared" si="55"/>
        <v>2.4956288429290104E-2</v>
      </c>
      <c r="CC237" s="105"/>
      <c r="CD237" s="105"/>
      <c r="CE237" s="105"/>
      <c r="CF237" s="105"/>
    </row>
    <row r="238" spans="1:84" hidden="1" x14ac:dyDescent="0.35">
      <c r="A238" s="67">
        <v>451</v>
      </c>
      <c r="B238" s="67">
        <v>1373.58</v>
      </c>
      <c r="C238" s="67" t="s">
        <v>7502</v>
      </c>
      <c r="D238" s="67" t="s">
        <v>3290</v>
      </c>
      <c r="E238" s="67" t="s">
        <v>5677</v>
      </c>
      <c r="F238" s="102">
        <v>11</v>
      </c>
      <c r="G238" s="102">
        <v>8</v>
      </c>
      <c r="H238" s="102">
        <v>7</v>
      </c>
      <c r="I238" s="102">
        <v>21</v>
      </c>
      <c r="J238" s="67"/>
      <c r="K238" s="67" t="s">
        <v>5678</v>
      </c>
      <c r="L238" s="67" t="s">
        <v>4157</v>
      </c>
      <c r="M238" s="67" t="s">
        <v>3293</v>
      </c>
      <c r="N238" s="67"/>
      <c r="O238" s="67"/>
      <c r="P238" s="67">
        <v>10.55</v>
      </c>
      <c r="Q238" s="67">
        <v>10.55</v>
      </c>
      <c r="R238" s="103">
        <v>1.4E-2</v>
      </c>
      <c r="S238" s="103">
        <v>2.4E-2</v>
      </c>
      <c r="T238" s="67">
        <v>0.749</v>
      </c>
      <c r="U238" s="67">
        <v>5.56</v>
      </c>
      <c r="V238" s="104" t="b">
        <f t="shared" si="50"/>
        <v>1</v>
      </c>
      <c r="W238" s="104" t="s">
        <v>16</v>
      </c>
      <c r="X238" s="104">
        <f t="shared" si="63"/>
        <v>2.4</v>
      </c>
      <c r="Y238" s="104">
        <f t="shared" si="51"/>
        <v>2.4</v>
      </c>
      <c r="Z238" s="104" t="str">
        <f t="shared" si="52"/>
        <v/>
      </c>
      <c r="AA238" s="104" t="str">
        <f t="shared" si="52"/>
        <v/>
      </c>
      <c r="AB238" s="104" t="str">
        <f t="shared" si="60"/>
        <v/>
      </c>
      <c r="AC238" s="104" t="str">
        <f t="shared" si="56"/>
        <v/>
      </c>
      <c r="AD238" s="104" t="str">
        <f t="shared" si="56"/>
        <v/>
      </c>
      <c r="AE238" s="104" t="str">
        <f t="shared" si="56"/>
        <v/>
      </c>
      <c r="AF238" s="104" t="str">
        <f t="shared" si="56"/>
        <v/>
      </c>
      <c r="AG238" s="104" t="str">
        <f t="shared" si="57"/>
        <v/>
      </c>
      <c r="AH238" s="104" t="str">
        <f t="shared" si="57"/>
        <v/>
      </c>
      <c r="AI238" s="104"/>
      <c r="AJ238" s="104">
        <f t="shared" si="64"/>
        <v>1.3612520961430967E-2</v>
      </c>
      <c r="AK238" s="104">
        <f t="shared" si="62"/>
        <v>1.3612520961430967E-2</v>
      </c>
      <c r="AL238" s="104" t="str">
        <f t="shared" si="62"/>
        <v/>
      </c>
      <c r="AM238" s="104" t="str">
        <f t="shared" si="62"/>
        <v/>
      </c>
      <c r="AN238" s="104" t="str">
        <f t="shared" si="58"/>
        <v/>
      </c>
      <c r="AO238" s="104" t="str">
        <f t="shared" si="58"/>
        <v/>
      </c>
      <c r="AP238" s="104" t="str">
        <f t="shared" si="58"/>
        <v/>
      </c>
      <c r="AQ238" s="104" t="str">
        <f t="shared" si="58"/>
        <v/>
      </c>
      <c r="AR238" s="104" t="str">
        <f t="shared" si="59"/>
        <v/>
      </c>
      <c r="AS238" s="104" t="str">
        <f t="shared" si="59"/>
        <v/>
      </c>
      <c r="AT238" s="104" t="str">
        <f t="shared" si="59"/>
        <v/>
      </c>
      <c r="AU238" s="104"/>
      <c r="AV238" s="105"/>
      <c r="AW238" s="105"/>
      <c r="AX238" s="105"/>
      <c r="AY238" s="105"/>
      <c r="AZ238" s="105"/>
      <c r="BA238" s="106"/>
      <c r="BB238" s="104"/>
      <c r="BC238" s="105"/>
      <c r="BD238" s="104"/>
      <c r="BE238" s="107"/>
      <c r="BF238" s="105"/>
      <c r="BG238" s="105"/>
      <c r="BH238" s="105"/>
      <c r="BI238" s="105"/>
      <c r="BJ238" s="67">
        <v>451</v>
      </c>
      <c r="BK238" s="108">
        <v>1373.58</v>
      </c>
      <c r="BL238" s="109">
        <v>42.772260940000002</v>
      </c>
      <c r="BM238" s="109">
        <v>-82.037528750000007</v>
      </c>
      <c r="BN238" s="110" t="s">
        <v>7203</v>
      </c>
      <c r="BO238" s="106">
        <v>273.10000000000002</v>
      </c>
      <c r="BP238" s="105" t="s">
        <v>3290</v>
      </c>
      <c r="BQ238" s="105" t="s">
        <v>5678</v>
      </c>
      <c r="BR238" s="110">
        <v>450</v>
      </c>
      <c r="BS238" s="110">
        <v>11</v>
      </c>
      <c r="BT238" s="111" t="s">
        <v>7670</v>
      </c>
      <c r="BU238" s="110">
        <v>8</v>
      </c>
      <c r="BV238" s="110">
        <v>7</v>
      </c>
      <c r="BW238" s="105" t="s">
        <v>7784</v>
      </c>
      <c r="BX238" s="104">
        <v>5.56</v>
      </c>
      <c r="BY238" s="105"/>
      <c r="BZ238" s="106">
        <f t="shared" si="53"/>
        <v>2.4</v>
      </c>
      <c r="CA238" s="104" t="str">
        <f t="shared" si="54"/>
        <v>Matched</v>
      </c>
      <c r="CB238" s="104">
        <f t="shared" si="55"/>
        <v>1.3612520961430967E-2</v>
      </c>
      <c r="CC238" s="105"/>
      <c r="CD238" s="105"/>
      <c r="CE238" s="105"/>
      <c r="CF238" s="105"/>
    </row>
    <row r="239" spans="1:84" hidden="1" x14ac:dyDescent="0.35">
      <c r="A239" s="67">
        <v>452</v>
      </c>
      <c r="B239" s="67">
        <v>1373.7339999999999</v>
      </c>
      <c r="C239" s="67" t="s">
        <v>7540</v>
      </c>
      <c r="D239" s="67" t="s">
        <v>3290</v>
      </c>
      <c r="E239" s="67" t="s">
        <v>5677</v>
      </c>
      <c r="F239" s="102">
        <v>11</v>
      </c>
      <c r="G239" s="102">
        <v>9</v>
      </c>
      <c r="H239" s="102">
        <v>8</v>
      </c>
      <c r="I239" s="102">
        <v>22</v>
      </c>
      <c r="J239" s="67"/>
      <c r="K239" s="67" t="s">
        <v>5678</v>
      </c>
      <c r="L239" s="67" t="s">
        <v>4158</v>
      </c>
      <c r="M239" s="67" t="s">
        <v>3293</v>
      </c>
      <c r="N239" s="67"/>
      <c r="O239" s="67"/>
      <c r="P239" s="67">
        <v>11.22</v>
      </c>
      <c r="Q239" s="67">
        <v>11.22</v>
      </c>
      <c r="R239" s="103">
        <v>1.7000000000000001E-2</v>
      </c>
      <c r="S239" s="103">
        <v>3.7999999999999999E-2</v>
      </c>
      <c r="T239" s="67">
        <v>0.78900000000000003</v>
      </c>
      <c r="U239" s="67">
        <v>5.56</v>
      </c>
      <c r="V239" s="104" t="b">
        <f t="shared" si="50"/>
        <v>1</v>
      </c>
      <c r="W239" s="104" t="s">
        <v>16</v>
      </c>
      <c r="X239" s="104">
        <f t="shared" si="63"/>
        <v>3.8</v>
      </c>
      <c r="Y239" s="104">
        <f t="shared" si="51"/>
        <v>3.8</v>
      </c>
      <c r="Z239" s="104" t="str">
        <f t="shared" si="52"/>
        <v/>
      </c>
      <c r="AA239" s="104" t="str">
        <f t="shared" si="52"/>
        <v/>
      </c>
      <c r="AB239" s="104" t="str">
        <f t="shared" si="60"/>
        <v/>
      </c>
      <c r="AC239" s="104" t="str">
        <f t="shared" si="56"/>
        <v/>
      </c>
      <c r="AD239" s="104" t="str">
        <f t="shared" si="56"/>
        <v/>
      </c>
      <c r="AE239" s="104" t="str">
        <f t="shared" si="56"/>
        <v/>
      </c>
      <c r="AF239" s="104" t="str">
        <f t="shared" si="56"/>
        <v/>
      </c>
      <c r="AG239" s="104" t="str">
        <f t="shared" si="57"/>
        <v/>
      </c>
      <c r="AH239" s="104" t="str">
        <f t="shared" si="57"/>
        <v/>
      </c>
      <c r="AI239" s="104"/>
      <c r="AJ239" s="104">
        <f t="shared" si="64"/>
        <v>2.1553158188932362E-2</v>
      </c>
      <c r="AK239" s="104">
        <f t="shared" si="62"/>
        <v>2.1553158188932362E-2</v>
      </c>
      <c r="AL239" s="104" t="str">
        <f t="shared" si="62"/>
        <v/>
      </c>
      <c r="AM239" s="104" t="str">
        <f t="shared" si="62"/>
        <v/>
      </c>
      <c r="AN239" s="104" t="str">
        <f t="shared" si="58"/>
        <v/>
      </c>
      <c r="AO239" s="104" t="str">
        <f t="shared" si="58"/>
        <v/>
      </c>
      <c r="AP239" s="104" t="str">
        <f t="shared" si="58"/>
        <v/>
      </c>
      <c r="AQ239" s="104" t="str">
        <f t="shared" si="58"/>
        <v/>
      </c>
      <c r="AR239" s="104" t="str">
        <f t="shared" si="59"/>
        <v/>
      </c>
      <c r="AS239" s="104" t="str">
        <f t="shared" si="59"/>
        <v/>
      </c>
      <c r="AT239" s="104" t="str">
        <f t="shared" si="59"/>
        <v/>
      </c>
      <c r="AU239" s="104"/>
      <c r="AV239" s="105"/>
      <c r="AW239" s="105"/>
      <c r="AX239" s="105"/>
      <c r="AY239" s="105"/>
      <c r="AZ239" s="105"/>
      <c r="BA239" s="106"/>
      <c r="BB239" s="104"/>
      <c r="BC239" s="105"/>
      <c r="BD239" s="104"/>
      <c r="BE239" s="107"/>
      <c r="BF239" s="105"/>
      <c r="BG239" s="105"/>
      <c r="BH239" s="105"/>
      <c r="BI239" s="105"/>
      <c r="BJ239" s="67">
        <v>452</v>
      </c>
      <c r="BK239" s="108">
        <v>1373.7339999999999</v>
      </c>
      <c r="BL239" s="109">
        <v>42.772259550000001</v>
      </c>
      <c r="BM239" s="109">
        <v>-82.037528800000004</v>
      </c>
      <c r="BN239" s="110" t="s">
        <v>7203</v>
      </c>
      <c r="BO239" s="106">
        <v>273.10000000000002</v>
      </c>
      <c r="BP239" s="105" t="s">
        <v>3290</v>
      </c>
      <c r="BQ239" s="105" t="s">
        <v>5678</v>
      </c>
      <c r="BR239" s="110">
        <v>453</v>
      </c>
      <c r="BS239" s="110">
        <v>11</v>
      </c>
      <c r="BT239" s="111" t="s">
        <v>7633</v>
      </c>
      <c r="BU239" s="110">
        <v>9</v>
      </c>
      <c r="BV239" s="110">
        <v>8</v>
      </c>
      <c r="BW239" s="105" t="s">
        <v>7784</v>
      </c>
      <c r="BX239" s="104">
        <v>5.56</v>
      </c>
      <c r="BY239" s="105"/>
      <c r="BZ239" s="106">
        <f t="shared" si="53"/>
        <v>3.8</v>
      </c>
      <c r="CA239" s="104" t="str">
        <f t="shared" si="54"/>
        <v>Matched</v>
      </c>
      <c r="CB239" s="104">
        <f t="shared" si="55"/>
        <v>2.1553158188932362E-2</v>
      </c>
      <c r="CC239" s="105"/>
      <c r="CD239" s="105"/>
      <c r="CE239" s="105"/>
      <c r="CF239" s="105"/>
    </row>
    <row r="240" spans="1:84" hidden="1" x14ac:dyDescent="0.35">
      <c r="A240" s="67">
        <v>454</v>
      </c>
      <c r="B240" s="67">
        <v>1373.777</v>
      </c>
      <c r="C240" s="67" t="s">
        <v>7437</v>
      </c>
      <c r="D240" s="67" t="s">
        <v>3290</v>
      </c>
      <c r="E240" s="67" t="s">
        <v>5677</v>
      </c>
      <c r="F240" s="102">
        <v>12</v>
      </c>
      <c r="G240" s="102">
        <v>11</v>
      </c>
      <c r="H240" s="102">
        <v>8</v>
      </c>
      <c r="I240" s="102">
        <v>22</v>
      </c>
      <c r="J240" s="67"/>
      <c r="K240" s="67" t="s">
        <v>5678</v>
      </c>
      <c r="L240" s="67" t="s">
        <v>4159</v>
      </c>
      <c r="M240" s="67" t="s">
        <v>3293</v>
      </c>
      <c r="N240" s="67"/>
      <c r="O240" s="67"/>
      <c r="P240" s="67">
        <v>11.96</v>
      </c>
      <c r="Q240" s="67">
        <v>11.96</v>
      </c>
      <c r="R240" s="103">
        <v>8.9999999999999993E-3</v>
      </c>
      <c r="S240" s="103">
        <v>0.02</v>
      </c>
      <c r="T240" s="67">
        <v>0.77800000000000002</v>
      </c>
      <c r="U240" s="67">
        <v>5.56</v>
      </c>
      <c r="V240" s="104" t="b">
        <f t="shared" si="50"/>
        <v>1</v>
      </c>
      <c r="W240" s="104" t="s">
        <v>16</v>
      </c>
      <c r="X240" s="104">
        <f t="shared" si="63"/>
        <v>2</v>
      </c>
      <c r="Y240" s="104">
        <f t="shared" si="51"/>
        <v>2</v>
      </c>
      <c r="Z240" s="104" t="str">
        <f t="shared" si="52"/>
        <v/>
      </c>
      <c r="AA240" s="104" t="str">
        <f t="shared" si="52"/>
        <v/>
      </c>
      <c r="AB240" s="104" t="str">
        <f t="shared" si="60"/>
        <v/>
      </c>
      <c r="AC240" s="104" t="str">
        <f t="shared" si="56"/>
        <v/>
      </c>
      <c r="AD240" s="104" t="str">
        <f t="shared" si="56"/>
        <v/>
      </c>
      <c r="AE240" s="104" t="str">
        <f t="shared" si="56"/>
        <v/>
      </c>
      <c r="AF240" s="104" t="str">
        <f t="shared" si="56"/>
        <v/>
      </c>
      <c r="AG240" s="104" t="str">
        <f t="shared" si="57"/>
        <v/>
      </c>
      <c r="AH240" s="104" t="str">
        <f t="shared" si="57"/>
        <v/>
      </c>
      <c r="AI240" s="104"/>
      <c r="AJ240" s="104">
        <f t="shared" si="64"/>
        <v>1.1343767467859138E-2</v>
      </c>
      <c r="AK240" s="104">
        <f t="shared" si="62"/>
        <v>1.1343767467859138E-2</v>
      </c>
      <c r="AL240" s="104" t="str">
        <f t="shared" si="62"/>
        <v/>
      </c>
      <c r="AM240" s="104" t="str">
        <f t="shared" si="62"/>
        <v/>
      </c>
      <c r="AN240" s="104" t="str">
        <f t="shared" si="58"/>
        <v/>
      </c>
      <c r="AO240" s="104" t="str">
        <f t="shared" si="58"/>
        <v/>
      </c>
      <c r="AP240" s="104" t="str">
        <f t="shared" si="58"/>
        <v/>
      </c>
      <c r="AQ240" s="104" t="str">
        <f t="shared" si="58"/>
        <v/>
      </c>
      <c r="AR240" s="104" t="str">
        <f t="shared" si="59"/>
        <v/>
      </c>
      <c r="AS240" s="104" t="str">
        <f t="shared" si="59"/>
        <v/>
      </c>
      <c r="AT240" s="104" t="str">
        <f t="shared" si="59"/>
        <v/>
      </c>
      <c r="AU240" s="104"/>
      <c r="AV240" s="105"/>
      <c r="AW240" s="105"/>
      <c r="AX240" s="105"/>
      <c r="AY240" s="105"/>
      <c r="AZ240" s="105"/>
      <c r="BA240" s="106"/>
      <c r="BB240" s="104"/>
      <c r="BC240" s="105"/>
      <c r="BD240" s="104"/>
      <c r="BE240" s="107"/>
      <c r="BF240" s="105"/>
      <c r="BG240" s="105"/>
      <c r="BH240" s="105"/>
      <c r="BI240" s="105"/>
      <c r="BJ240" s="67">
        <v>454</v>
      </c>
      <c r="BK240" s="108">
        <v>1373.777</v>
      </c>
      <c r="BL240" s="109">
        <v>42.772259169999998</v>
      </c>
      <c r="BM240" s="109">
        <v>-82.037528809999998</v>
      </c>
      <c r="BN240" s="110" t="s">
        <v>7203</v>
      </c>
      <c r="BO240" s="106">
        <v>273.10000000000002</v>
      </c>
      <c r="BP240" s="105" t="s">
        <v>3290</v>
      </c>
      <c r="BQ240" s="105" t="s">
        <v>5678</v>
      </c>
      <c r="BR240" s="110">
        <v>453</v>
      </c>
      <c r="BS240" s="110">
        <v>12</v>
      </c>
      <c r="BT240" s="111" t="s">
        <v>7538</v>
      </c>
      <c r="BU240" s="110">
        <v>11</v>
      </c>
      <c r="BV240" s="110">
        <v>8</v>
      </c>
      <c r="BW240" s="105" t="s">
        <v>7784</v>
      </c>
      <c r="BX240" s="104">
        <v>5.56</v>
      </c>
      <c r="BY240" s="105"/>
      <c r="BZ240" s="106">
        <f t="shared" si="53"/>
        <v>2</v>
      </c>
      <c r="CA240" s="104" t="str">
        <f t="shared" si="54"/>
        <v>Matched</v>
      </c>
      <c r="CB240" s="104">
        <f t="shared" si="55"/>
        <v>1.1343767467859138E-2</v>
      </c>
      <c r="CC240" s="105"/>
      <c r="CD240" s="105"/>
      <c r="CE240" s="105"/>
      <c r="CF240" s="105"/>
    </row>
    <row r="241" spans="1:84" hidden="1" x14ac:dyDescent="0.35">
      <c r="A241" s="67">
        <v>455</v>
      </c>
      <c r="B241" s="67">
        <v>1374.3520000000001</v>
      </c>
      <c r="C241" s="67" t="s">
        <v>7500</v>
      </c>
      <c r="D241" s="67" t="s">
        <v>3290</v>
      </c>
      <c r="E241" s="67" t="s">
        <v>5677</v>
      </c>
      <c r="F241" s="102">
        <v>10</v>
      </c>
      <c r="G241" s="102">
        <v>12</v>
      </c>
      <c r="H241" s="102">
        <v>13</v>
      </c>
      <c r="I241" s="102"/>
      <c r="J241" s="67"/>
      <c r="K241" s="67" t="s">
        <v>5683</v>
      </c>
      <c r="L241" s="67" t="s">
        <v>4160</v>
      </c>
      <c r="M241" s="67" t="s">
        <v>3293</v>
      </c>
      <c r="N241" s="67"/>
      <c r="O241" s="67"/>
      <c r="P241" s="67">
        <v>10.35</v>
      </c>
      <c r="Q241" s="67">
        <v>10.35</v>
      </c>
      <c r="R241" s="103">
        <v>1.6E-2</v>
      </c>
      <c r="S241" s="103">
        <v>4.2000000000000003E-2</v>
      </c>
      <c r="T241" s="67">
        <v>0.77700000000000002</v>
      </c>
      <c r="U241" s="67">
        <v>5.56</v>
      </c>
      <c r="V241" s="104" t="b">
        <f t="shared" si="50"/>
        <v>1</v>
      </c>
      <c r="W241" s="104" t="s">
        <v>16</v>
      </c>
      <c r="X241" s="104">
        <f t="shared" si="63"/>
        <v>4.2</v>
      </c>
      <c r="Y241" s="104">
        <f t="shared" si="51"/>
        <v>4.2</v>
      </c>
      <c r="Z241" s="104" t="str">
        <f t="shared" si="52"/>
        <v/>
      </c>
      <c r="AA241" s="104" t="str">
        <f t="shared" si="52"/>
        <v/>
      </c>
      <c r="AB241" s="104" t="str">
        <f t="shared" si="60"/>
        <v/>
      </c>
      <c r="AC241" s="104" t="str">
        <f t="shared" si="56"/>
        <v/>
      </c>
      <c r="AD241" s="104" t="str">
        <f t="shared" si="56"/>
        <v/>
      </c>
      <c r="AE241" s="104" t="str">
        <f t="shared" si="56"/>
        <v/>
      </c>
      <c r="AF241" s="104" t="str">
        <f t="shared" si="56"/>
        <v/>
      </c>
      <c r="AG241" s="104" t="str">
        <f t="shared" si="57"/>
        <v/>
      </c>
      <c r="AH241" s="104" t="str">
        <f t="shared" si="57"/>
        <v/>
      </c>
      <c r="AI241" s="104"/>
      <c r="AJ241" s="104">
        <f t="shared" si="64"/>
        <v>2.3821911682504193E-2</v>
      </c>
      <c r="AK241" s="104">
        <f t="shared" si="62"/>
        <v>2.3821911682504193E-2</v>
      </c>
      <c r="AL241" s="104" t="str">
        <f t="shared" si="62"/>
        <v/>
      </c>
      <c r="AM241" s="104" t="str">
        <f t="shared" si="62"/>
        <v/>
      </c>
      <c r="AN241" s="104" t="str">
        <f t="shared" si="58"/>
        <v/>
      </c>
      <c r="AO241" s="104" t="str">
        <f t="shared" si="58"/>
        <v/>
      </c>
      <c r="AP241" s="104" t="str">
        <f t="shared" si="58"/>
        <v/>
      </c>
      <c r="AQ241" s="104" t="str">
        <f t="shared" si="58"/>
        <v/>
      </c>
      <c r="AR241" s="104" t="str">
        <f t="shared" si="59"/>
        <v/>
      </c>
      <c r="AS241" s="104" t="str">
        <f t="shared" si="59"/>
        <v/>
      </c>
      <c r="AT241" s="104" t="str">
        <f t="shared" si="59"/>
        <v/>
      </c>
      <c r="AU241" s="104"/>
      <c r="AV241" s="105"/>
      <c r="AW241" s="105"/>
      <c r="AX241" s="105"/>
      <c r="AY241" s="105"/>
      <c r="AZ241" s="105"/>
      <c r="BA241" s="106"/>
      <c r="BB241" s="104"/>
      <c r="BC241" s="105"/>
      <c r="BD241" s="104"/>
      <c r="BE241" s="107"/>
      <c r="BF241" s="105"/>
      <c r="BG241" s="105"/>
      <c r="BH241" s="105"/>
      <c r="BI241" s="105"/>
      <c r="BJ241" s="67">
        <v>455</v>
      </c>
      <c r="BK241" s="108">
        <v>1374.3520000000001</v>
      </c>
      <c r="BL241" s="109">
        <v>42.77225396</v>
      </c>
      <c r="BM241" s="109">
        <v>-82.037529000000006</v>
      </c>
      <c r="BN241" s="110" t="s">
        <v>7203</v>
      </c>
      <c r="BO241" s="106">
        <v>273.10000000000002</v>
      </c>
      <c r="BP241" s="105" t="s">
        <v>3290</v>
      </c>
      <c r="BQ241" s="105" t="s">
        <v>5683</v>
      </c>
      <c r="BR241" s="110"/>
      <c r="BS241" s="110">
        <v>10</v>
      </c>
      <c r="BT241" s="111" t="s">
        <v>7359</v>
      </c>
      <c r="BU241" s="110">
        <v>12</v>
      </c>
      <c r="BV241" s="110">
        <v>13</v>
      </c>
      <c r="BW241" s="105" t="s">
        <v>7784</v>
      </c>
      <c r="BX241" s="104">
        <v>5.56</v>
      </c>
      <c r="BY241" s="105"/>
      <c r="BZ241" s="106">
        <f t="shared" si="53"/>
        <v>4.2</v>
      </c>
      <c r="CA241" s="104" t="str">
        <f t="shared" si="54"/>
        <v>Matched</v>
      </c>
      <c r="CB241" s="104">
        <f t="shared" si="55"/>
        <v>2.3821911682504193E-2</v>
      </c>
      <c r="CC241" s="105"/>
      <c r="CD241" s="105"/>
      <c r="CE241" s="105"/>
      <c r="CF241" s="105"/>
    </row>
    <row r="242" spans="1:84" hidden="1" x14ac:dyDescent="0.35">
      <c r="A242" s="67">
        <v>456</v>
      </c>
      <c r="B242" s="67">
        <v>1374.6559999999999</v>
      </c>
      <c r="C242" s="67" t="s">
        <v>7503</v>
      </c>
      <c r="D242" s="67" t="s">
        <v>3290</v>
      </c>
      <c r="E242" s="67" t="s">
        <v>5677</v>
      </c>
      <c r="F242" s="102">
        <v>13</v>
      </c>
      <c r="G242" s="102">
        <v>7</v>
      </c>
      <c r="H242" s="102">
        <v>10</v>
      </c>
      <c r="I242" s="102"/>
      <c r="J242" s="67"/>
      <c r="K242" s="67" t="s">
        <v>5683</v>
      </c>
      <c r="L242" s="67" t="s">
        <v>4161</v>
      </c>
      <c r="M242" s="67" t="s">
        <v>3293</v>
      </c>
      <c r="N242" s="67"/>
      <c r="O242" s="67"/>
      <c r="P242" s="67">
        <v>12.9</v>
      </c>
      <c r="Q242" s="67">
        <v>12.9</v>
      </c>
      <c r="R242" s="103">
        <v>1.2999999999999999E-2</v>
      </c>
      <c r="S242" s="103">
        <v>2.4E-2</v>
      </c>
      <c r="T242" s="67">
        <v>0.77900000000000003</v>
      </c>
      <c r="U242" s="67">
        <v>5.56</v>
      </c>
      <c r="V242" s="104" t="b">
        <f t="shared" si="50"/>
        <v>1</v>
      </c>
      <c r="W242" s="104" t="s">
        <v>16</v>
      </c>
      <c r="X242" s="104">
        <f t="shared" si="63"/>
        <v>2.4</v>
      </c>
      <c r="Y242" s="104">
        <f t="shared" si="51"/>
        <v>2.4</v>
      </c>
      <c r="Z242" s="104" t="str">
        <f t="shared" si="52"/>
        <v/>
      </c>
      <c r="AA242" s="104" t="str">
        <f t="shared" si="52"/>
        <v/>
      </c>
      <c r="AB242" s="104" t="str">
        <f t="shared" si="60"/>
        <v/>
      </c>
      <c r="AC242" s="104" t="str">
        <f t="shared" si="56"/>
        <v/>
      </c>
      <c r="AD242" s="104" t="str">
        <f t="shared" si="56"/>
        <v/>
      </c>
      <c r="AE242" s="104" t="str">
        <f t="shared" si="56"/>
        <v/>
      </c>
      <c r="AF242" s="104" t="str">
        <f t="shared" si="56"/>
        <v/>
      </c>
      <c r="AG242" s="104" t="str">
        <f t="shared" si="57"/>
        <v/>
      </c>
      <c r="AH242" s="104" t="str">
        <f t="shared" si="57"/>
        <v/>
      </c>
      <c r="AI242" s="104"/>
      <c r="AJ242" s="104">
        <f t="shared" si="64"/>
        <v>1.3612520961430967E-2</v>
      </c>
      <c r="AK242" s="104">
        <f t="shared" si="62"/>
        <v>1.3612520961430967E-2</v>
      </c>
      <c r="AL242" s="104" t="str">
        <f t="shared" si="62"/>
        <v/>
      </c>
      <c r="AM242" s="104" t="str">
        <f t="shared" si="62"/>
        <v/>
      </c>
      <c r="AN242" s="104" t="str">
        <f t="shared" si="58"/>
        <v/>
      </c>
      <c r="AO242" s="104" t="str">
        <f t="shared" si="58"/>
        <v/>
      </c>
      <c r="AP242" s="104" t="str">
        <f t="shared" si="58"/>
        <v/>
      </c>
      <c r="AQ242" s="104" t="str">
        <f t="shared" si="58"/>
        <v/>
      </c>
      <c r="AR242" s="104" t="str">
        <f t="shared" si="59"/>
        <v/>
      </c>
      <c r="AS242" s="104" t="str">
        <f t="shared" si="59"/>
        <v/>
      </c>
      <c r="AT242" s="104" t="str">
        <f t="shared" si="59"/>
        <v/>
      </c>
      <c r="AU242" s="104"/>
      <c r="AV242" s="105"/>
      <c r="AW242" s="105"/>
      <c r="AX242" s="105"/>
      <c r="AY242" s="105"/>
      <c r="AZ242" s="105"/>
      <c r="BA242" s="106"/>
      <c r="BB242" s="104"/>
      <c r="BC242" s="105"/>
      <c r="BD242" s="104"/>
      <c r="BE242" s="107"/>
      <c r="BF242" s="105"/>
      <c r="BG242" s="105"/>
      <c r="BH242" s="105"/>
      <c r="BI242" s="105"/>
      <c r="BJ242" s="67">
        <v>456</v>
      </c>
      <c r="BK242" s="108">
        <v>1374.6559999999999</v>
      </c>
      <c r="BL242" s="109">
        <v>42.772251179999998</v>
      </c>
      <c r="BM242" s="109">
        <v>-82.037529090000007</v>
      </c>
      <c r="BN242" s="110" t="s">
        <v>7203</v>
      </c>
      <c r="BO242" s="106">
        <v>273.10000000000002</v>
      </c>
      <c r="BP242" s="105" t="s">
        <v>3290</v>
      </c>
      <c r="BQ242" s="105" t="s">
        <v>5683</v>
      </c>
      <c r="BR242" s="110"/>
      <c r="BS242" s="110">
        <v>13</v>
      </c>
      <c r="BT242" s="111" t="s">
        <v>7360</v>
      </c>
      <c r="BU242" s="110">
        <v>7</v>
      </c>
      <c r="BV242" s="110">
        <v>10</v>
      </c>
      <c r="BW242" s="105" t="s">
        <v>7784</v>
      </c>
      <c r="BX242" s="104">
        <v>5.56</v>
      </c>
      <c r="BY242" s="105"/>
      <c r="BZ242" s="106">
        <f t="shared" si="53"/>
        <v>2.4</v>
      </c>
      <c r="CA242" s="104" t="str">
        <f t="shared" si="54"/>
        <v>Matched</v>
      </c>
      <c r="CB242" s="104">
        <f t="shared" si="55"/>
        <v>1.3612520961430967E-2</v>
      </c>
      <c r="CC242" s="105"/>
      <c r="CD242" s="105"/>
      <c r="CE242" s="105"/>
      <c r="CF242" s="105"/>
    </row>
    <row r="243" spans="1:84" hidden="1" x14ac:dyDescent="0.35">
      <c r="A243" s="67">
        <v>457</v>
      </c>
      <c r="B243" s="67">
        <v>1374.9159999999999</v>
      </c>
      <c r="C243" s="67" t="s">
        <v>7537</v>
      </c>
      <c r="D243" s="67" t="s">
        <v>3290</v>
      </c>
      <c r="E243" s="67" t="s">
        <v>5677</v>
      </c>
      <c r="F243" s="102">
        <v>11</v>
      </c>
      <c r="G243" s="102">
        <v>10</v>
      </c>
      <c r="H243" s="102">
        <v>8</v>
      </c>
      <c r="I243" s="102"/>
      <c r="J243" s="67"/>
      <c r="K243" s="67" t="s">
        <v>5678</v>
      </c>
      <c r="L243" s="67" t="s">
        <v>4162</v>
      </c>
      <c r="M243" s="67" t="s">
        <v>3293</v>
      </c>
      <c r="N243" s="67"/>
      <c r="O243" s="67"/>
      <c r="P243" s="67">
        <v>11.39</v>
      </c>
      <c r="Q243" s="67">
        <v>11.39</v>
      </c>
      <c r="R243" s="103">
        <v>1.4E-2</v>
      </c>
      <c r="S243" s="103">
        <v>3.2000000000000001E-2</v>
      </c>
      <c r="T243" s="67">
        <v>0.64400000000000002</v>
      </c>
      <c r="U243" s="67">
        <v>5.56</v>
      </c>
      <c r="V243" s="104" t="b">
        <f t="shared" si="50"/>
        <v>1</v>
      </c>
      <c r="W243" s="104" t="s">
        <v>16</v>
      </c>
      <c r="X243" s="104">
        <f t="shared" si="63"/>
        <v>3.2</v>
      </c>
      <c r="Y243" s="104">
        <f t="shared" si="51"/>
        <v>3.2</v>
      </c>
      <c r="Z243" s="104" t="str">
        <f t="shared" si="52"/>
        <v/>
      </c>
      <c r="AA243" s="104" t="str">
        <f t="shared" si="52"/>
        <v/>
      </c>
      <c r="AB243" s="104" t="str">
        <f t="shared" si="60"/>
        <v/>
      </c>
      <c r="AC243" s="104" t="str">
        <f t="shared" si="56"/>
        <v/>
      </c>
      <c r="AD243" s="104" t="str">
        <f t="shared" si="56"/>
        <v/>
      </c>
      <c r="AE243" s="104" t="str">
        <f t="shared" si="56"/>
        <v/>
      </c>
      <c r="AF243" s="104" t="str">
        <f t="shared" si="56"/>
        <v/>
      </c>
      <c r="AG243" s="104" t="str">
        <f t="shared" si="57"/>
        <v/>
      </c>
      <c r="AH243" s="104" t="str">
        <f t="shared" si="57"/>
        <v/>
      </c>
      <c r="AI243" s="104"/>
      <c r="AJ243" s="104">
        <f t="shared" si="64"/>
        <v>1.8150027948574621E-2</v>
      </c>
      <c r="AK243" s="104">
        <f t="shared" si="62"/>
        <v>1.8150027948574621E-2</v>
      </c>
      <c r="AL243" s="104" t="str">
        <f t="shared" si="62"/>
        <v/>
      </c>
      <c r="AM243" s="104" t="str">
        <f t="shared" si="62"/>
        <v/>
      </c>
      <c r="AN243" s="104" t="str">
        <f t="shared" si="58"/>
        <v/>
      </c>
      <c r="AO243" s="104" t="str">
        <f t="shared" si="58"/>
        <v/>
      </c>
      <c r="AP243" s="104" t="str">
        <f t="shared" si="58"/>
        <v/>
      </c>
      <c r="AQ243" s="104" t="str">
        <f t="shared" si="58"/>
        <v/>
      </c>
      <c r="AR243" s="104" t="str">
        <f t="shared" si="59"/>
        <v/>
      </c>
      <c r="AS243" s="104" t="str">
        <f t="shared" si="59"/>
        <v/>
      </c>
      <c r="AT243" s="104" t="str">
        <f t="shared" si="59"/>
        <v/>
      </c>
      <c r="AU243" s="104"/>
      <c r="AV243" s="105"/>
      <c r="AW243" s="105"/>
      <c r="AX243" s="105"/>
      <c r="AY243" s="105"/>
      <c r="AZ243" s="105"/>
      <c r="BA243" s="106"/>
      <c r="BB243" s="104"/>
      <c r="BC243" s="105"/>
      <c r="BD243" s="104"/>
      <c r="BE243" s="107"/>
      <c r="BF243" s="105"/>
      <c r="BG243" s="105"/>
      <c r="BH243" s="105"/>
      <c r="BI243" s="105"/>
      <c r="BJ243" s="67">
        <v>457</v>
      </c>
      <c r="BK243" s="108">
        <v>1374.9159999999999</v>
      </c>
      <c r="BL243" s="109">
        <v>42.772248849999997</v>
      </c>
      <c r="BM243" s="109">
        <v>-82.037529180000007</v>
      </c>
      <c r="BN243" s="110" t="s">
        <v>7203</v>
      </c>
      <c r="BO243" s="106">
        <v>273.10000000000002</v>
      </c>
      <c r="BP243" s="105" t="s">
        <v>3290</v>
      </c>
      <c r="BQ243" s="105" t="s">
        <v>5678</v>
      </c>
      <c r="BR243" s="110"/>
      <c r="BS243" s="110">
        <v>11</v>
      </c>
      <c r="BT243" s="111" t="s">
        <v>7503</v>
      </c>
      <c r="BU243" s="110">
        <v>10</v>
      </c>
      <c r="BV243" s="110">
        <v>8</v>
      </c>
      <c r="BW243" s="105" t="s">
        <v>7784</v>
      </c>
      <c r="BX243" s="104">
        <v>5.56</v>
      </c>
      <c r="BY243" s="105"/>
      <c r="BZ243" s="106">
        <f t="shared" si="53"/>
        <v>3.2</v>
      </c>
      <c r="CA243" s="104" t="str">
        <f t="shared" si="54"/>
        <v>Matched</v>
      </c>
      <c r="CB243" s="104">
        <f t="shared" si="55"/>
        <v>1.8150027948574621E-2</v>
      </c>
      <c r="CC243" s="105"/>
      <c r="CD243" s="105"/>
      <c r="CE243" s="105"/>
      <c r="CF243" s="105"/>
    </row>
    <row r="244" spans="1:84" hidden="1" x14ac:dyDescent="0.35">
      <c r="A244" s="67">
        <v>458</v>
      </c>
      <c r="B244" s="67">
        <v>1376.5640000000001</v>
      </c>
      <c r="C244" s="67" t="s">
        <v>7542</v>
      </c>
      <c r="D244" s="67" t="s">
        <v>3290</v>
      </c>
      <c r="E244" s="67" t="s">
        <v>5677</v>
      </c>
      <c r="F244" s="102">
        <v>13</v>
      </c>
      <c r="G244" s="102">
        <v>8</v>
      </c>
      <c r="H244" s="102">
        <v>10</v>
      </c>
      <c r="I244" s="102">
        <v>23</v>
      </c>
      <c r="J244" s="67"/>
      <c r="K244" s="67" t="s">
        <v>5683</v>
      </c>
      <c r="L244" s="67" t="s">
        <v>4163</v>
      </c>
      <c r="M244" s="67" t="s">
        <v>3293</v>
      </c>
      <c r="N244" s="67"/>
      <c r="O244" s="67"/>
      <c r="P244" s="67">
        <v>12.8</v>
      </c>
      <c r="Q244" s="67">
        <v>12.8</v>
      </c>
      <c r="R244" s="103">
        <v>2.5000000000000001E-2</v>
      </c>
      <c r="S244" s="103">
        <v>4.5999999999999999E-2</v>
      </c>
      <c r="T244" s="67">
        <v>0.81599999999999995</v>
      </c>
      <c r="U244" s="67">
        <v>5.56</v>
      </c>
      <c r="V244" s="104" t="b">
        <f t="shared" si="50"/>
        <v>1</v>
      </c>
      <c r="W244" s="104" t="s">
        <v>16</v>
      </c>
      <c r="X244" s="104">
        <f t="shared" si="63"/>
        <v>4.5999999999999996</v>
      </c>
      <c r="Y244" s="104">
        <f t="shared" si="51"/>
        <v>4.5999999999999996</v>
      </c>
      <c r="Z244" s="104" t="str">
        <f t="shared" si="52"/>
        <v/>
      </c>
      <c r="AA244" s="104" t="str">
        <f t="shared" si="52"/>
        <v/>
      </c>
      <c r="AB244" s="104" t="str">
        <f t="shared" si="60"/>
        <v/>
      </c>
      <c r="AC244" s="104" t="str">
        <f t="shared" si="56"/>
        <v/>
      </c>
      <c r="AD244" s="104" t="str">
        <f t="shared" si="56"/>
        <v/>
      </c>
      <c r="AE244" s="104" t="str">
        <f t="shared" si="56"/>
        <v/>
      </c>
      <c r="AF244" s="104" t="str">
        <f t="shared" si="56"/>
        <v/>
      </c>
      <c r="AG244" s="104" t="str">
        <f t="shared" si="57"/>
        <v/>
      </c>
      <c r="AH244" s="104" t="str">
        <f t="shared" si="57"/>
        <v/>
      </c>
      <c r="AI244" s="104"/>
      <c r="AJ244" s="104">
        <f t="shared" si="64"/>
        <v>2.6090665176076017E-2</v>
      </c>
      <c r="AK244" s="104">
        <f t="shared" si="62"/>
        <v>2.6090665176076017E-2</v>
      </c>
      <c r="AL244" s="104" t="str">
        <f t="shared" si="62"/>
        <v/>
      </c>
      <c r="AM244" s="104" t="str">
        <f t="shared" si="62"/>
        <v/>
      </c>
      <c r="AN244" s="104" t="str">
        <f t="shared" si="58"/>
        <v/>
      </c>
      <c r="AO244" s="104" t="str">
        <f t="shared" si="58"/>
        <v/>
      </c>
      <c r="AP244" s="104" t="str">
        <f t="shared" si="58"/>
        <v/>
      </c>
      <c r="AQ244" s="104" t="str">
        <f t="shared" si="58"/>
        <v/>
      </c>
      <c r="AR244" s="104" t="str">
        <f t="shared" si="59"/>
        <v/>
      </c>
      <c r="AS244" s="104" t="str">
        <f t="shared" si="59"/>
        <v/>
      </c>
      <c r="AT244" s="104" t="str">
        <f t="shared" si="59"/>
        <v/>
      </c>
      <c r="AU244" s="104"/>
      <c r="AV244" s="105"/>
      <c r="AW244" s="105"/>
      <c r="AX244" s="105"/>
      <c r="AY244" s="105"/>
      <c r="AZ244" s="105"/>
      <c r="BA244" s="106"/>
      <c r="BB244" s="104"/>
      <c r="BC244" s="105"/>
      <c r="BD244" s="104"/>
      <c r="BE244" s="107"/>
      <c r="BF244" s="105"/>
      <c r="BG244" s="105"/>
      <c r="BH244" s="105"/>
      <c r="BI244" s="105"/>
      <c r="BJ244" s="67">
        <v>458</v>
      </c>
      <c r="BK244" s="108">
        <v>1376.5640000000001</v>
      </c>
      <c r="BL244" s="109">
        <v>42.772233909999997</v>
      </c>
      <c r="BM244" s="109">
        <v>-82.037529699999993</v>
      </c>
      <c r="BN244" s="110" t="s">
        <v>7203</v>
      </c>
      <c r="BO244" s="106">
        <v>273.10000000000002</v>
      </c>
      <c r="BP244" s="105" t="s">
        <v>3290</v>
      </c>
      <c r="BQ244" s="105" t="s">
        <v>5683</v>
      </c>
      <c r="BR244" s="110">
        <v>459</v>
      </c>
      <c r="BS244" s="110">
        <v>13</v>
      </c>
      <c r="BT244" s="111" t="s">
        <v>7540</v>
      </c>
      <c r="BU244" s="110">
        <v>8</v>
      </c>
      <c r="BV244" s="110">
        <v>10</v>
      </c>
      <c r="BW244" s="105" t="s">
        <v>7784</v>
      </c>
      <c r="BX244" s="104">
        <v>5.56</v>
      </c>
      <c r="BY244" s="105"/>
      <c r="BZ244" s="106">
        <f t="shared" si="53"/>
        <v>4.5999999999999996</v>
      </c>
      <c r="CA244" s="104" t="str">
        <f t="shared" si="54"/>
        <v>Matched</v>
      </c>
      <c r="CB244" s="104">
        <f t="shared" si="55"/>
        <v>2.6090665176076017E-2</v>
      </c>
      <c r="CC244" s="105"/>
      <c r="CD244" s="105"/>
      <c r="CE244" s="105"/>
      <c r="CF244" s="105"/>
    </row>
    <row r="245" spans="1:84" hidden="1" x14ac:dyDescent="0.35">
      <c r="A245" s="67">
        <v>460</v>
      </c>
      <c r="B245" s="67">
        <v>1376.586</v>
      </c>
      <c r="C245" s="67" t="s">
        <v>7542</v>
      </c>
      <c r="D245" s="67" t="s">
        <v>3290</v>
      </c>
      <c r="E245" s="67" t="s">
        <v>5677</v>
      </c>
      <c r="F245" s="102">
        <v>12</v>
      </c>
      <c r="G245" s="102">
        <v>9</v>
      </c>
      <c r="H245" s="102">
        <v>10</v>
      </c>
      <c r="I245" s="102">
        <v>23</v>
      </c>
      <c r="J245" s="67"/>
      <c r="K245" s="67" t="s">
        <v>5678</v>
      </c>
      <c r="L245" s="67" t="s">
        <v>4164</v>
      </c>
      <c r="M245" s="67" t="s">
        <v>3293</v>
      </c>
      <c r="N245" s="67"/>
      <c r="O245" s="67"/>
      <c r="P245" s="67">
        <v>12.05</v>
      </c>
      <c r="Q245" s="67">
        <v>12.05</v>
      </c>
      <c r="R245" s="103">
        <v>8.0000000000000002E-3</v>
      </c>
      <c r="S245" s="103">
        <v>0.02</v>
      </c>
      <c r="T245" s="67">
        <v>0.80300000000000005</v>
      </c>
      <c r="U245" s="67">
        <v>5.56</v>
      </c>
      <c r="V245" s="104" t="b">
        <f t="shared" si="50"/>
        <v>1</v>
      </c>
      <c r="W245" s="104" t="s">
        <v>16</v>
      </c>
      <c r="X245" s="104">
        <f t="shared" si="63"/>
        <v>2</v>
      </c>
      <c r="Y245" s="104">
        <f t="shared" si="51"/>
        <v>2</v>
      </c>
      <c r="Z245" s="104" t="str">
        <f t="shared" si="52"/>
        <v/>
      </c>
      <c r="AA245" s="104" t="str">
        <f t="shared" si="52"/>
        <v/>
      </c>
      <c r="AB245" s="104" t="str">
        <f t="shared" si="60"/>
        <v/>
      </c>
      <c r="AC245" s="104" t="str">
        <f t="shared" si="56"/>
        <v/>
      </c>
      <c r="AD245" s="104" t="str">
        <f t="shared" si="56"/>
        <v/>
      </c>
      <c r="AE245" s="104" t="str">
        <f t="shared" si="56"/>
        <v/>
      </c>
      <c r="AF245" s="104" t="str">
        <f t="shared" si="56"/>
        <v/>
      </c>
      <c r="AG245" s="104" t="str">
        <f t="shared" si="57"/>
        <v/>
      </c>
      <c r="AH245" s="104" t="str">
        <f t="shared" si="57"/>
        <v/>
      </c>
      <c r="AI245" s="104"/>
      <c r="AJ245" s="104">
        <f t="shared" si="64"/>
        <v>1.1343767467859138E-2</v>
      </c>
      <c r="AK245" s="104">
        <f t="shared" si="62"/>
        <v>1.1343767467859138E-2</v>
      </c>
      <c r="AL245" s="104" t="str">
        <f t="shared" si="62"/>
        <v/>
      </c>
      <c r="AM245" s="104" t="str">
        <f t="shared" si="62"/>
        <v/>
      </c>
      <c r="AN245" s="104" t="str">
        <f t="shared" si="58"/>
        <v/>
      </c>
      <c r="AO245" s="104" t="str">
        <f t="shared" si="58"/>
        <v/>
      </c>
      <c r="AP245" s="104" t="str">
        <f t="shared" si="58"/>
        <v/>
      </c>
      <c r="AQ245" s="104" t="str">
        <f t="shared" si="58"/>
        <v/>
      </c>
      <c r="AR245" s="104" t="str">
        <f t="shared" si="59"/>
        <v/>
      </c>
      <c r="AS245" s="104" t="str">
        <f t="shared" si="59"/>
        <v/>
      </c>
      <c r="AT245" s="104" t="str">
        <f t="shared" si="59"/>
        <v/>
      </c>
      <c r="AU245" s="104"/>
      <c r="AV245" s="105"/>
      <c r="AW245" s="105"/>
      <c r="AX245" s="105"/>
      <c r="AY245" s="105"/>
      <c r="AZ245" s="105"/>
      <c r="BA245" s="106"/>
      <c r="BB245" s="104"/>
      <c r="BC245" s="105"/>
      <c r="BD245" s="104"/>
      <c r="BE245" s="107"/>
      <c r="BF245" s="105"/>
      <c r="BG245" s="105"/>
      <c r="BH245" s="105"/>
      <c r="BI245" s="105"/>
      <c r="BJ245" s="67">
        <v>460</v>
      </c>
      <c r="BK245" s="108">
        <v>1376.586</v>
      </c>
      <c r="BL245" s="109">
        <v>42.772233710000002</v>
      </c>
      <c r="BM245" s="109">
        <v>-82.037529710000001</v>
      </c>
      <c r="BN245" s="110" t="s">
        <v>7203</v>
      </c>
      <c r="BO245" s="106">
        <v>273.10000000000002</v>
      </c>
      <c r="BP245" s="105" t="s">
        <v>3290</v>
      </c>
      <c r="BQ245" s="105" t="s">
        <v>5678</v>
      </c>
      <c r="BR245" s="110">
        <v>459</v>
      </c>
      <c r="BS245" s="110">
        <v>12</v>
      </c>
      <c r="BT245" s="111" t="s">
        <v>7540</v>
      </c>
      <c r="BU245" s="110">
        <v>9</v>
      </c>
      <c r="BV245" s="110">
        <v>10</v>
      </c>
      <c r="BW245" s="105" t="s">
        <v>7784</v>
      </c>
      <c r="BX245" s="104">
        <v>5.56</v>
      </c>
      <c r="BY245" s="105"/>
      <c r="BZ245" s="106">
        <f t="shared" si="53"/>
        <v>2</v>
      </c>
      <c r="CA245" s="104" t="str">
        <f t="shared" si="54"/>
        <v>Matched</v>
      </c>
      <c r="CB245" s="104">
        <f t="shared" si="55"/>
        <v>1.1343767467859138E-2</v>
      </c>
      <c r="CC245" s="105"/>
      <c r="CD245" s="105"/>
      <c r="CE245" s="105"/>
      <c r="CF245" s="105"/>
    </row>
    <row r="246" spans="1:84" hidden="1" x14ac:dyDescent="0.35">
      <c r="A246" s="67">
        <v>461</v>
      </c>
      <c r="B246" s="67">
        <v>1377.65</v>
      </c>
      <c r="C246" s="67" t="s">
        <v>7437</v>
      </c>
      <c r="D246" s="67" t="s">
        <v>3290</v>
      </c>
      <c r="E246" s="67" t="s">
        <v>5677</v>
      </c>
      <c r="F246" s="102">
        <v>10</v>
      </c>
      <c r="G246" s="102">
        <v>9</v>
      </c>
      <c r="H246" s="102">
        <v>10</v>
      </c>
      <c r="I246" s="102"/>
      <c r="J246" s="67"/>
      <c r="K246" s="67" t="s">
        <v>5876</v>
      </c>
      <c r="L246" s="67" t="s">
        <v>4165</v>
      </c>
      <c r="M246" s="67" t="s">
        <v>3293</v>
      </c>
      <c r="N246" s="67"/>
      <c r="O246" s="67"/>
      <c r="P246" s="67">
        <v>9.6999999999999993</v>
      </c>
      <c r="Q246" s="67">
        <v>9.6999999999999993</v>
      </c>
      <c r="R246" s="103">
        <v>2.1000000000000001E-2</v>
      </c>
      <c r="S246" s="103">
        <v>3.4000000000000002E-2</v>
      </c>
      <c r="T246" s="67">
        <v>0.75600000000000001</v>
      </c>
      <c r="U246" s="67">
        <v>5.56</v>
      </c>
      <c r="V246" s="104" t="b">
        <f t="shared" si="50"/>
        <v>1</v>
      </c>
      <c r="W246" s="104" t="s">
        <v>16</v>
      </c>
      <c r="X246" s="104">
        <f t="shared" si="63"/>
        <v>3.4000000000000004</v>
      </c>
      <c r="Y246" s="104">
        <f t="shared" si="51"/>
        <v>3.4000000000000004</v>
      </c>
      <c r="Z246" s="104" t="str">
        <f t="shared" si="52"/>
        <v/>
      </c>
      <c r="AA246" s="104" t="str">
        <f t="shared" si="52"/>
        <v/>
      </c>
      <c r="AB246" s="104" t="str">
        <f t="shared" si="60"/>
        <v/>
      </c>
      <c r="AC246" s="104" t="str">
        <f t="shared" si="56"/>
        <v/>
      </c>
      <c r="AD246" s="104" t="str">
        <f t="shared" si="56"/>
        <v/>
      </c>
      <c r="AE246" s="104" t="str">
        <f t="shared" si="56"/>
        <v/>
      </c>
      <c r="AF246" s="104" t="str">
        <f t="shared" si="56"/>
        <v/>
      </c>
      <c r="AG246" s="104" t="str">
        <f t="shared" si="57"/>
        <v/>
      </c>
      <c r="AH246" s="104" t="str">
        <f t="shared" si="57"/>
        <v/>
      </c>
      <c r="AI246" s="104"/>
      <c r="AJ246" s="104">
        <f t="shared" si="64"/>
        <v>1.9284404695360538E-2</v>
      </c>
      <c r="AK246" s="104">
        <f t="shared" si="62"/>
        <v>1.9284404695360538E-2</v>
      </c>
      <c r="AL246" s="104" t="str">
        <f t="shared" si="62"/>
        <v/>
      </c>
      <c r="AM246" s="104" t="str">
        <f t="shared" si="62"/>
        <v/>
      </c>
      <c r="AN246" s="104" t="str">
        <f t="shared" si="58"/>
        <v/>
      </c>
      <c r="AO246" s="104" t="str">
        <f t="shared" si="58"/>
        <v/>
      </c>
      <c r="AP246" s="104" t="str">
        <f t="shared" si="58"/>
        <v/>
      </c>
      <c r="AQ246" s="104" t="str">
        <f t="shared" si="58"/>
        <v/>
      </c>
      <c r="AR246" s="104" t="str">
        <f t="shared" si="59"/>
        <v/>
      </c>
      <c r="AS246" s="104" t="str">
        <f t="shared" si="59"/>
        <v/>
      </c>
      <c r="AT246" s="104" t="str">
        <f t="shared" si="59"/>
        <v/>
      </c>
      <c r="AU246" s="104"/>
      <c r="AV246" s="105"/>
      <c r="AW246" s="105"/>
      <c r="AX246" s="105"/>
      <c r="AY246" s="105"/>
      <c r="AZ246" s="105"/>
      <c r="BA246" s="106"/>
      <c r="BB246" s="104"/>
      <c r="BC246" s="105"/>
      <c r="BD246" s="104"/>
      <c r="BE246" s="107"/>
      <c r="BF246" s="105"/>
      <c r="BG246" s="105"/>
      <c r="BH246" s="105"/>
      <c r="BI246" s="105"/>
      <c r="BJ246" s="67">
        <v>461</v>
      </c>
      <c r="BK246" s="108">
        <v>1377.65</v>
      </c>
      <c r="BL246" s="109">
        <v>42.77222407</v>
      </c>
      <c r="BM246" s="109">
        <v>-82.037530039999993</v>
      </c>
      <c r="BN246" s="110" t="s">
        <v>7203</v>
      </c>
      <c r="BO246" s="106">
        <v>273.10000000000002</v>
      </c>
      <c r="BP246" s="105" t="s">
        <v>3290</v>
      </c>
      <c r="BQ246" s="105" t="s">
        <v>5876</v>
      </c>
      <c r="BR246" s="110"/>
      <c r="BS246" s="110">
        <v>10</v>
      </c>
      <c r="BT246" s="111" t="s">
        <v>7540</v>
      </c>
      <c r="BU246" s="110">
        <v>9</v>
      </c>
      <c r="BV246" s="110">
        <v>10</v>
      </c>
      <c r="BW246" s="105" t="s">
        <v>7784</v>
      </c>
      <c r="BX246" s="104">
        <v>5.56</v>
      </c>
      <c r="BY246" s="105"/>
      <c r="BZ246" s="106">
        <f t="shared" si="53"/>
        <v>3.4000000000000004</v>
      </c>
      <c r="CA246" s="104" t="str">
        <f t="shared" si="54"/>
        <v>Matched</v>
      </c>
      <c r="CB246" s="104">
        <f t="shared" si="55"/>
        <v>1.9284404695360538E-2</v>
      </c>
      <c r="CC246" s="105"/>
      <c r="CD246" s="105"/>
      <c r="CE246" s="105"/>
      <c r="CF246" s="105"/>
    </row>
    <row r="247" spans="1:84" hidden="1" x14ac:dyDescent="0.35">
      <c r="A247" s="67">
        <v>462</v>
      </c>
      <c r="B247" s="67">
        <v>1378.693</v>
      </c>
      <c r="C247" s="67" t="s">
        <v>7543</v>
      </c>
      <c r="D247" s="67" t="s">
        <v>3290</v>
      </c>
      <c r="E247" s="67" t="s">
        <v>5677</v>
      </c>
      <c r="F247" s="102">
        <v>12</v>
      </c>
      <c r="G247" s="102">
        <v>8</v>
      </c>
      <c r="H247" s="102">
        <v>9</v>
      </c>
      <c r="I247" s="102"/>
      <c r="J247" s="67"/>
      <c r="K247" s="67" t="s">
        <v>5678</v>
      </c>
      <c r="L247" s="67" t="s">
        <v>4166</v>
      </c>
      <c r="M247" s="67" t="s">
        <v>3293</v>
      </c>
      <c r="N247" s="67"/>
      <c r="O247" s="67"/>
      <c r="P247" s="67">
        <v>12.45</v>
      </c>
      <c r="Q247" s="67">
        <v>12.45</v>
      </c>
      <c r="R247" s="103">
        <v>1.9E-2</v>
      </c>
      <c r="S247" s="103">
        <v>3.4000000000000002E-2</v>
      </c>
      <c r="T247" s="67">
        <v>0.75700000000000001</v>
      </c>
      <c r="U247" s="67">
        <v>5.56</v>
      </c>
      <c r="V247" s="104" t="b">
        <f t="shared" si="50"/>
        <v>1</v>
      </c>
      <c r="W247" s="104" t="s">
        <v>16</v>
      </c>
      <c r="X247" s="104">
        <f t="shared" si="63"/>
        <v>3.4000000000000004</v>
      </c>
      <c r="Y247" s="104">
        <f t="shared" si="51"/>
        <v>3.4000000000000004</v>
      </c>
      <c r="Z247" s="104" t="str">
        <f t="shared" si="52"/>
        <v/>
      </c>
      <c r="AA247" s="104" t="str">
        <f t="shared" si="52"/>
        <v/>
      </c>
      <c r="AB247" s="104" t="str">
        <f t="shared" si="60"/>
        <v/>
      </c>
      <c r="AC247" s="104" t="str">
        <f t="shared" si="56"/>
        <v/>
      </c>
      <c r="AD247" s="104" t="str">
        <f t="shared" si="56"/>
        <v/>
      </c>
      <c r="AE247" s="104" t="str">
        <f t="shared" si="56"/>
        <v/>
      </c>
      <c r="AF247" s="104" t="str">
        <f t="shared" si="56"/>
        <v/>
      </c>
      <c r="AG247" s="104" t="str">
        <f t="shared" si="57"/>
        <v/>
      </c>
      <c r="AH247" s="104" t="str">
        <f t="shared" si="57"/>
        <v/>
      </c>
      <c r="AI247" s="104"/>
      <c r="AJ247" s="104">
        <f t="shared" si="64"/>
        <v>1.9284404695360538E-2</v>
      </c>
      <c r="AK247" s="104">
        <f t="shared" si="62"/>
        <v>1.9284404695360538E-2</v>
      </c>
      <c r="AL247" s="104" t="str">
        <f t="shared" si="62"/>
        <v/>
      </c>
      <c r="AM247" s="104" t="str">
        <f t="shared" si="62"/>
        <v/>
      </c>
      <c r="AN247" s="104" t="str">
        <f t="shared" si="58"/>
        <v/>
      </c>
      <c r="AO247" s="104" t="str">
        <f t="shared" si="58"/>
        <v/>
      </c>
      <c r="AP247" s="104" t="str">
        <f t="shared" si="58"/>
        <v/>
      </c>
      <c r="AQ247" s="104" t="str">
        <f t="shared" si="58"/>
        <v/>
      </c>
      <c r="AR247" s="104" t="str">
        <f t="shared" si="59"/>
        <v/>
      </c>
      <c r="AS247" s="104" t="str">
        <f t="shared" si="59"/>
        <v/>
      </c>
      <c r="AT247" s="104" t="str">
        <f t="shared" si="59"/>
        <v/>
      </c>
      <c r="AU247" s="104"/>
      <c r="AV247" s="105"/>
      <c r="AW247" s="105"/>
      <c r="AX247" s="105"/>
      <c r="AY247" s="105"/>
      <c r="AZ247" s="105"/>
      <c r="BA247" s="106"/>
      <c r="BB247" s="104"/>
      <c r="BC247" s="105"/>
      <c r="BD247" s="104"/>
      <c r="BE247" s="107"/>
      <c r="BF247" s="105"/>
      <c r="BG247" s="105"/>
      <c r="BH247" s="105"/>
      <c r="BI247" s="105"/>
      <c r="BJ247" s="67">
        <v>462</v>
      </c>
      <c r="BK247" s="108">
        <v>1378.693</v>
      </c>
      <c r="BL247" s="109">
        <v>42.772214630000001</v>
      </c>
      <c r="BM247" s="109">
        <v>-82.037530369999999</v>
      </c>
      <c r="BN247" s="110" t="s">
        <v>7203</v>
      </c>
      <c r="BO247" s="106">
        <v>273.10000000000002</v>
      </c>
      <c r="BP247" s="105" t="s">
        <v>3290</v>
      </c>
      <c r="BQ247" s="105" t="s">
        <v>5678</v>
      </c>
      <c r="BR247" s="110"/>
      <c r="BS247" s="110">
        <v>12</v>
      </c>
      <c r="BT247" s="111" t="s">
        <v>7539</v>
      </c>
      <c r="BU247" s="110">
        <v>8</v>
      </c>
      <c r="BV247" s="110">
        <v>9</v>
      </c>
      <c r="BW247" s="105" t="s">
        <v>7784</v>
      </c>
      <c r="BX247" s="104">
        <v>5.56</v>
      </c>
      <c r="BY247" s="105"/>
      <c r="BZ247" s="106">
        <f t="shared" si="53"/>
        <v>3.4000000000000004</v>
      </c>
      <c r="CA247" s="104" t="str">
        <f t="shared" si="54"/>
        <v>Matched</v>
      </c>
      <c r="CB247" s="104">
        <f t="shared" si="55"/>
        <v>1.9284404695360538E-2</v>
      </c>
      <c r="CC247" s="105"/>
      <c r="CD247" s="105"/>
      <c r="CE247" s="105"/>
      <c r="CF247" s="105"/>
    </row>
    <row r="248" spans="1:84" hidden="1" x14ac:dyDescent="0.35">
      <c r="A248" s="67">
        <v>463</v>
      </c>
      <c r="B248" s="67">
        <v>1379.3009999999999</v>
      </c>
      <c r="C248" s="67" t="s">
        <v>7357</v>
      </c>
      <c r="D248" s="67" t="s">
        <v>3290</v>
      </c>
      <c r="E248" s="67" t="s">
        <v>5677</v>
      </c>
      <c r="F248" s="102">
        <v>14</v>
      </c>
      <c r="G248" s="102">
        <v>9</v>
      </c>
      <c r="H248" s="102">
        <v>9</v>
      </c>
      <c r="I248" s="102"/>
      <c r="J248" s="67"/>
      <c r="K248" s="67" t="s">
        <v>5678</v>
      </c>
      <c r="L248" s="67" t="s">
        <v>4167</v>
      </c>
      <c r="M248" s="67" t="s">
        <v>3293</v>
      </c>
      <c r="N248" s="67"/>
      <c r="O248" s="67"/>
      <c r="P248" s="67">
        <v>14.14</v>
      </c>
      <c r="Q248" s="67">
        <v>14.14</v>
      </c>
      <c r="R248" s="103">
        <v>1.6E-2</v>
      </c>
      <c r="S248" s="103">
        <v>3.9E-2</v>
      </c>
      <c r="T248" s="67">
        <v>0.78600000000000003</v>
      </c>
      <c r="U248" s="67">
        <v>5.56</v>
      </c>
      <c r="V248" s="104" t="b">
        <f t="shared" si="50"/>
        <v>1</v>
      </c>
      <c r="W248" s="104" t="s">
        <v>16</v>
      </c>
      <c r="X248" s="104">
        <f t="shared" si="63"/>
        <v>3.9</v>
      </c>
      <c r="Y248" s="104">
        <f t="shared" si="51"/>
        <v>3.9</v>
      </c>
      <c r="Z248" s="104" t="str">
        <f t="shared" si="52"/>
        <v/>
      </c>
      <c r="AA248" s="104" t="str">
        <f t="shared" si="52"/>
        <v/>
      </c>
      <c r="AB248" s="104" t="str">
        <f t="shared" si="60"/>
        <v/>
      </c>
      <c r="AC248" s="104" t="str">
        <f t="shared" si="56"/>
        <v/>
      </c>
      <c r="AD248" s="104" t="str">
        <f t="shared" si="56"/>
        <v/>
      </c>
      <c r="AE248" s="104" t="str">
        <f t="shared" si="56"/>
        <v/>
      </c>
      <c r="AF248" s="104" t="str">
        <f t="shared" si="56"/>
        <v/>
      </c>
      <c r="AG248" s="104" t="str">
        <f t="shared" si="57"/>
        <v/>
      </c>
      <c r="AH248" s="104" t="str">
        <f t="shared" si="57"/>
        <v/>
      </c>
      <c r="AI248" s="104"/>
      <c r="AJ248" s="104">
        <f t="shared" si="64"/>
        <v>2.2120346562325321E-2</v>
      </c>
      <c r="AK248" s="104">
        <f t="shared" si="62"/>
        <v>2.2120346562325321E-2</v>
      </c>
      <c r="AL248" s="104" t="str">
        <f t="shared" si="62"/>
        <v/>
      </c>
      <c r="AM248" s="104" t="str">
        <f t="shared" si="62"/>
        <v/>
      </c>
      <c r="AN248" s="104" t="str">
        <f t="shared" si="58"/>
        <v/>
      </c>
      <c r="AO248" s="104" t="str">
        <f t="shared" si="58"/>
        <v/>
      </c>
      <c r="AP248" s="104" t="str">
        <f t="shared" si="58"/>
        <v/>
      </c>
      <c r="AQ248" s="104" t="str">
        <f t="shared" si="58"/>
        <v/>
      </c>
      <c r="AR248" s="104" t="str">
        <f t="shared" si="59"/>
        <v/>
      </c>
      <c r="AS248" s="104" t="str">
        <f t="shared" si="59"/>
        <v/>
      </c>
      <c r="AT248" s="104" t="str">
        <f t="shared" si="59"/>
        <v/>
      </c>
      <c r="AU248" s="104"/>
      <c r="AV248" s="105"/>
      <c r="AW248" s="105"/>
      <c r="AX248" s="105"/>
      <c r="AY248" s="105"/>
      <c r="AZ248" s="105"/>
      <c r="BA248" s="106"/>
      <c r="BB248" s="104"/>
      <c r="BC248" s="105"/>
      <c r="BD248" s="104"/>
      <c r="BE248" s="107"/>
      <c r="BF248" s="105"/>
      <c r="BG248" s="105"/>
      <c r="BH248" s="105"/>
      <c r="BI248" s="105"/>
      <c r="BJ248" s="67">
        <v>463</v>
      </c>
      <c r="BK248" s="108">
        <v>1379.3009999999999</v>
      </c>
      <c r="BL248" s="109">
        <v>42.772209119999999</v>
      </c>
      <c r="BM248" s="109">
        <v>-82.037530559999993</v>
      </c>
      <c r="BN248" s="110" t="s">
        <v>7203</v>
      </c>
      <c r="BO248" s="106">
        <v>273.10000000000002</v>
      </c>
      <c r="BP248" s="105" t="s">
        <v>3290</v>
      </c>
      <c r="BQ248" s="105" t="s">
        <v>5678</v>
      </c>
      <c r="BR248" s="110"/>
      <c r="BS248" s="110">
        <v>14</v>
      </c>
      <c r="BT248" s="111" t="s">
        <v>7502</v>
      </c>
      <c r="BU248" s="110">
        <v>9</v>
      </c>
      <c r="BV248" s="110">
        <v>9</v>
      </c>
      <c r="BW248" s="105" t="s">
        <v>7784</v>
      </c>
      <c r="BX248" s="104">
        <v>5.56</v>
      </c>
      <c r="BY248" s="105"/>
      <c r="BZ248" s="106">
        <f t="shared" si="53"/>
        <v>3.9</v>
      </c>
      <c r="CA248" s="104" t="str">
        <f t="shared" si="54"/>
        <v>Matched</v>
      </c>
      <c r="CB248" s="104">
        <f t="shared" si="55"/>
        <v>2.2120346562325321E-2</v>
      </c>
      <c r="CC248" s="105"/>
      <c r="CD248" s="105"/>
      <c r="CE248" s="105"/>
      <c r="CF248" s="105"/>
    </row>
    <row r="249" spans="1:84" hidden="1" x14ac:dyDescent="0.35">
      <c r="A249" s="67">
        <v>464</v>
      </c>
      <c r="B249" s="67">
        <v>1379.587</v>
      </c>
      <c r="C249" s="67" t="s">
        <v>7499</v>
      </c>
      <c r="D249" s="67" t="s">
        <v>3290</v>
      </c>
      <c r="E249" s="67" t="s">
        <v>5677</v>
      </c>
      <c r="F249" s="102">
        <v>11</v>
      </c>
      <c r="G249" s="102">
        <v>6</v>
      </c>
      <c r="H249" s="102">
        <v>8</v>
      </c>
      <c r="I249" s="102"/>
      <c r="J249" s="67"/>
      <c r="K249" s="67" t="s">
        <v>5678</v>
      </c>
      <c r="L249" s="67" t="s">
        <v>4168</v>
      </c>
      <c r="M249" s="67" t="s">
        <v>3293</v>
      </c>
      <c r="N249" s="67"/>
      <c r="O249" s="67"/>
      <c r="P249" s="67">
        <v>11.15</v>
      </c>
      <c r="Q249" s="67">
        <v>11.15</v>
      </c>
      <c r="R249" s="103">
        <v>2.1999999999999999E-2</v>
      </c>
      <c r="S249" s="103">
        <v>3.5999999999999997E-2</v>
      </c>
      <c r="T249" s="67">
        <v>0.83799999999999997</v>
      </c>
      <c r="U249" s="67">
        <v>5.56</v>
      </c>
      <c r="V249" s="104" t="b">
        <f t="shared" si="50"/>
        <v>1</v>
      </c>
      <c r="W249" s="104" t="s">
        <v>16</v>
      </c>
      <c r="X249" s="104">
        <f t="shared" si="63"/>
        <v>3.5999999999999996</v>
      </c>
      <c r="Y249" s="104">
        <f t="shared" si="51"/>
        <v>3.5999999999999996</v>
      </c>
      <c r="Z249" s="104" t="str">
        <f t="shared" si="52"/>
        <v/>
      </c>
      <c r="AA249" s="104" t="str">
        <f t="shared" si="52"/>
        <v/>
      </c>
      <c r="AB249" s="104" t="str">
        <f t="shared" si="60"/>
        <v/>
      </c>
      <c r="AC249" s="104" t="str">
        <f t="shared" si="56"/>
        <v/>
      </c>
      <c r="AD249" s="104" t="str">
        <f t="shared" si="56"/>
        <v/>
      </c>
      <c r="AE249" s="104" t="str">
        <f t="shared" si="56"/>
        <v/>
      </c>
      <c r="AF249" s="104" t="str">
        <f t="shared" si="56"/>
        <v/>
      </c>
      <c r="AG249" s="104" t="str">
        <f t="shared" si="57"/>
        <v/>
      </c>
      <c r="AH249" s="104" t="str">
        <f t="shared" si="57"/>
        <v/>
      </c>
      <c r="AI249" s="104"/>
      <c r="AJ249" s="104">
        <f t="shared" si="64"/>
        <v>2.0418781442146448E-2</v>
      </c>
      <c r="AK249" s="104">
        <f t="shared" si="62"/>
        <v>2.0418781442146448E-2</v>
      </c>
      <c r="AL249" s="104" t="str">
        <f t="shared" si="62"/>
        <v/>
      </c>
      <c r="AM249" s="104" t="str">
        <f t="shared" si="62"/>
        <v/>
      </c>
      <c r="AN249" s="104" t="str">
        <f t="shared" si="58"/>
        <v/>
      </c>
      <c r="AO249" s="104" t="str">
        <f t="shared" si="58"/>
        <v/>
      </c>
      <c r="AP249" s="104" t="str">
        <f t="shared" si="58"/>
        <v/>
      </c>
      <c r="AQ249" s="104" t="str">
        <f t="shared" si="58"/>
        <v/>
      </c>
      <c r="AR249" s="104" t="str">
        <f t="shared" si="59"/>
        <v/>
      </c>
      <c r="AS249" s="104" t="str">
        <f t="shared" si="59"/>
        <v/>
      </c>
      <c r="AT249" s="104" t="str">
        <f t="shared" si="59"/>
        <v/>
      </c>
      <c r="AU249" s="104"/>
      <c r="AV249" s="105"/>
      <c r="AW249" s="105"/>
      <c r="AX249" s="105"/>
      <c r="AY249" s="105"/>
      <c r="AZ249" s="105"/>
      <c r="BA249" s="106"/>
      <c r="BB249" s="104"/>
      <c r="BC249" s="105"/>
      <c r="BD249" s="104"/>
      <c r="BE249" s="107"/>
      <c r="BF249" s="105"/>
      <c r="BG249" s="105"/>
      <c r="BH249" s="105"/>
      <c r="BI249" s="105"/>
      <c r="BJ249" s="67">
        <v>464</v>
      </c>
      <c r="BK249" s="108">
        <v>1379.587</v>
      </c>
      <c r="BL249" s="109">
        <v>42.772206519999997</v>
      </c>
      <c r="BM249" s="109">
        <v>-82.037530649999994</v>
      </c>
      <c r="BN249" s="110" t="s">
        <v>7203</v>
      </c>
      <c r="BO249" s="106">
        <v>273.10000000000002</v>
      </c>
      <c r="BP249" s="105" t="s">
        <v>3290</v>
      </c>
      <c r="BQ249" s="105" t="s">
        <v>5678</v>
      </c>
      <c r="BR249" s="110"/>
      <c r="BS249" s="110">
        <v>11</v>
      </c>
      <c r="BT249" s="111" t="s">
        <v>7507</v>
      </c>
      <c r="BU249" s="110">
        <v>6</v>
      </c>
      <c r="BV249" s="110">
        <v>8</v>
      </c>
      <c r="BW249" s="105" t="s">
        <v>7784</v>
      </c>
      <c r="BX249" s="104">
        <v>5.56</v>
      </c>
      <c r="BY249" s="105"/>
      <c r="BZ249" s="106">
        <f t="shared" si="53"/>
        <v>3.5999999999999996</v>
      </c>
      <c r="CA249" s="104" t="str">
        <f t="shared" si="54"/>
        <v>Matched</v>
      </c>
      <c r="CB249" s="104">
        <f t="shared" si="55"/>
        <v>2.0418781442146448E-2</v>
      </c>
      <c r="CC249" s="105"/>
      <c r="CD249" s="105"/>
      <c r="CE249" s="105"/>
      <c r="CF249" s="105"/>
    </row>
    <row r="250" spans="1:84" hidden="1" x14ac:dyDescent="0.35">
      <c r="A250" s="67">
        <v>465</v>
      </c>
      <c r="B250" s="67">
        <v>1379.646</v>
      </c>
      <c r="C250" s="67" t="s">
        <v>7498</v>
      </c>
      <c r="D250" s="67" t="s">
        <v>3290</v>
      </c>
      <c r="E250" s="67" t="s">
        <v>5677</v>
      </c>
      <c r="F250" s="102">
        <v>13</v>
      </c>
      <c r="G250" s="102">
        <v>12</v>
      </c>
      <c r="H250" s="102">
        <v>11</v>
      </c>
      <c r="I250" s="102"/>
      <c r="J250" s="67"/>
      <c r="K250" s="67" t="s">
        <v>5683</v>
      </c>
      <c r="L250" s="67" t="s">
        <v>4169</v>
      </c>
      <c r="M250" s="67" t="s">
        <v>3293</v>
      </c>
      <c r="N250" s="67"/>
      <c r="O250" s="67"/>
      <c r="P250" s="67">
        <v>12.73</v>
      </c>
      <c r="Q250" s="67">
        <v>12.73</v>
      </c>
      <c r="R250" s="103">
        <v>1.4999999999999999E-2</v>
      </c>
      <c r="S250" s="103">
        <v>2.8000000000000001E-2</v>
      </c>
      <c r="T250" s="67">
        <v>0.84599999999999997</v>
      </c>
      <c r="U250" s="67">
        <v>5.56</v>
      </c>
      <c r="V250" s="104" t="b">
        <f t="shared" si="50"/>
        <v>1</v>
      </c>
      <c r="W250" s="104" t="s">
        <v>16</v>
      </c>
      <c r="X250" s="104">
        <f t="shared" si="63"/>
        <v>2.8000000000000003</v>
      </c>
      <c r="Y250" s="104">
        <f t="shared" si="51"/>
        <v>2.8000000000000003</v>
      </c>
      <c r="Z250" s="104" t="str">
        <f t="shared" si="52"/>
        <v/>
      </c>
      <c r="AA250" s="104" t="str">
        <f t="shared" si="52"/>
        <v/>
      </c>
      <c r="AB250" s="104" t="str">
        <f t="shared" si="60"/>
        <v/>
      </c>
      <c r="AC250" s="104" t="str">
        <f t="shared" si="56"/>
        <v/>
      </c>
      <c r="AD250" s="104" t="str">
        <f t="shared" si="56"/>
        <v/>
      </c>
      <c r="AE250" s="104" t="str">
        <f t="shared" si="56"/>
        <v/>
      </c>
      <c r="AF250" s="104" t="str">
        <f t="shared" si="56"/>
        <v/>
      </c>
      <c r="AG250" s="104" t="str">
        <f t="shared" si="57"/>
        <v/>
      </c>
      <c r="AH250" s="104" t="str">
        <f t="shared" si="57"/>
        <v/>
      </c>
      <c r="AI250" s="104"/>
      <c r="AJ250" s="104">
        <f t="shared" si="64"/>
        <v>1.5881274455002797E-2</v>
      </c>
      <c r="AK250" s="104">
        <f t="shared" si="62"/>
        <v>1.5881274455002797E-2</v>
      </c>
      <c r="AL250" s="104" t="str">
        <f t="shared" si="62"/>
        <v/>
      </c>
      <c r="AM250" s="104" t="str">
        <f t="shared" si="62"/>
        <v/>
      </c>
      <c r="AN250" s="104" t="str">
        <f t="shared" si="58"/>
        <v/>
      </c>
      <c r="AO250" s="104" t="str">
        <f t="shared" si="58"/>
        <v/>
      </c>
      <c r="AP250" s="104" t="str">
        <f t="shared" si="58"/>
        <v/>
      </c>
      <c r="AQ250" s="104" t="str">
        <f t="shared" si="58"/>
        <v/>
      </c>
      <c r="AR250" s="104" t="str">
        <f t="shared" si="59"/>
        <v/>
      </c>
      <c r="AS250" s="104" t="str">
        <f t="shared" si="59"/>
        <v/>
      </c>
      <c r="AT250" s="104" t="str">
        <f t="shared" si="59"/>
        <v/>
      </c>
      <c r="AU250" s="104"/>
      <c r="AV250" s="105"/>
      <c r="AW250" s="105"/>
      <c r="AX250" s="105"/>
      <c r="AY250" s="105"/>
      <c r="AZ250" s="105"/>
      <c r="BA250" s="106"/>
      <c r="BB250" s="104"/>
      <c r="BC250" s="105"/>
      <c r="BD250" s="104"/>
      <c r="BE250" s="107"/>
      <c r="BF250" s="105"/>
      <c r="BG250" s="105"/>
      <c r="BH250" s="105"/>
      <c r="BI250" s="105"/>
      <c r="BJ250" s="67">
        <v>465</v>
      </c>
      <c r="BK250" s="108">
        <v>1379.646</v>
      </c>
      <c r="BL250" s="109">
        <v>42.772206019999999</v>
      </c>
      <c r="BM250" s="109">
        <v>-82.037530669999995</v>
      </c>
      <c r="BN250" s="110" t="s">
        <v>7203</v>
      </c>
      <c r="BO250" s="106">
        <v>273.10000000000002</v>
      </c>
      <c r="BP250" s="105" t="s">
        <v>3290</v>
      </c>
      <c r="BQ250" s="105" t="s">
        <v>5683</v>
      </c>
      <c r="BR250" s="110"/>
      <c r="BS250" s="110">
        <v>13</v>
      </c>
      <c r="BT250" s="111" t="s">
        <v>7504</v>
      </c>
      <c r="BU250" s="110">
        <v>12</v>
      </c>
      <c r="BV250" s="110">
        <v>11</v>
      </c>
      <c r="BW250" s="105" t="s">
        <v>7784</v>
      </c>
      <c r="BX250" s="104">
        <v>5.56</v>
      </c>
      <c r="BY250" s="105"/>
      <c r="BZ250" s="106">
        <f t="shared" si="53"/>
        <v>2.8000000000000003</v>
      </c>
      <c r="CA250" s="104" t="str">
        <f t="shared" si="54"/>
        <v>Matched</v>
      </c>
      <c r="CB250" s="104">
        <f t="shared" si="55"/>
        <v>1.5881274455002797E-2</v>
      </c>
      <c r="CC250" s="105"/>
      <c r="CD250" s="105"/>
      <c r="CE250" s="105"/>
      <c r="CF250" s="105"/>
    </row>
    <row r="251" spans="1:84" hidden="1" x14ac:dyDescent="0.35">
      <c r="A251" s="67">
        <v>466</v>
      </c>
      <c r="B251" s="67">
        <v>1379.7349999999999</v>
      </c>
      <c r="C251" s="67" t="s">
        <v>7544</v>
      </c>
      <c r="D251" s="67" t="s">
        <v>3290</v>
      </c>
      <c r="E251" s="67" t="s">
        <v>5677</v>
      </c>
      <c r="F251" s="102">
        <v>12</v>
      </c>
      <c r="G251" s="102">
        <v>9</v>
      </c>
      <c r="H251" s="102">
        <v>10</v>
      </c>
      <c r="I251" s="102"/>
      <c r="J251" s="67"/>
      <c r="K251" s="67" t="s">
        <v>5678</v>
      </c>
      <c r="L251" s="67" t="s">
        <v>4170</v>
      </c>
      <c r="M251" s="67" t="s">
        <v>3293</v>
      </c>
      <c r="N251" s="67"/>
      <c r="O251" s="67"/>
      <c r="P251" s="67">
        <v>12.1</v>
      </c>
      <c r="Q251" s="67">
        <v>12.1</v>
      </c>
      <c r="R251" s="103">
        <v>2.3E-2</v>
      </c>
      <c r="S251" s="103">
        <v>0.04</v>
      </c>
      <c r="T251" s="67">
        <v>0.82099999999999995</v>
      </c>
      <c r="U251" s="67">
        <v>5.56</v>
      </c>
      <c r="V251" s="104" t="b">
        <f t="shared" si="50"/>
        <v>1</v>
      </c>
      <c r="W251" s="104" t="s">
        <v>16</v>
      </c>
      <c r="X251" s="104">
        <f t="shared" si="63"/>
        <v>4</v>
      </c>
      <c r="Y251" s="104">
        <f t="shared" si="51"/>
        <v>4</v>
      </c>
      <c r="Z251" s="104" t="str">
        <f t="shared" si="52"/>
        <v/>
      </c>
      <c r="AA251" s="104" t="str">
        <f t="shared" si="52"/>
        <v/>
      </c>
      <c r="AB251" s="104" t="str">
        <f t="shared" si="60"/>
        <v/>
      </c>
      <c r="AC251" s="104" t="str">
        <f t="shared" si="56"/>
        <v/>
      </c>
      <c r="AD251" s="104" t="str">
        <f t="shared" si="56"/>
        <v/>
      </c>
      <c r="AE251" s="104" t="str">
        <f t="shared" si="56"/>
        <v/>
      </c>
      <c r="AF251" s="104" t="str">
        <f t="shared" si="56"/>
        <v/>
      </c>
      <c r="AG251" s="104" t="str">
        <f t="shared" si="57"/>
        <v/>
      </c>
      <c r="AH251" s="104" t="str">
        <f t="shared" si="57"/>
        <v/>
      </c>
      <c r="AI251" s="104"/>
      <c r="AJ251" s="104">
        <f t="shared" si="64"/>
        <v>2.2687534935718276E-2</v>
      </c>
      <c r="AK251" s="104">
        <f t="shared" si="62"/>
        <v>2.2687534935718276E-2</v>
      </c>
      <c r="AL251" s="104" t="str">
        <f t="shared" si="62"/>
        <v/>
      </c>
      <c r="AM251" s="104" t="str">
        <f t="shared" si="62"/>
        <v/>
      </c>
      <c r="AN251" s="104" t="str">
        <f t="shared" si="58"/>
        <v/>
      </c>
      <c r="AO251" s="104" t="str">
        <f t="shared" si="58"/>
        <v/>
      </c>
      <c r="AP251" s="104" t="str">
        <f t="shared" si="58"/>
        <v/>
      </c>
      <c r="AQ251" s="104" t="str">
        <f t="shared" si="58"/>
        <v/>
      </c>
      <c r="AR251" s="104" t="str">
        <f t="shared" si="59"/>
        <v/>
      </c>
      <c r="AS251" s="104" t="str">
        <f t="shared" si="59"/>
        <v/>
      </c>
      <c r="AT251" s="104" t="str">
        <f t="shared" si="59"/>
        <v/>
      </c>
      <c r="AU251" s="104"/>
      <c r="AV251" s="105"/>
      <c r="AW251" s="105"/>
      <c r="AX251" s="105"/>
      <c r="AY251" s="105"/>
      <c r="AZ251" s="105"/>
      <c r="BA251" s="106"/>
      <c r="BB251" s="104"/>
      <c r="BC251" s="105"/>
      <c r="BD251" s="104"/>
      <c r="BE251" s="107"/>
      <c r="BF251" s="105"/>
      <c r="BG251" s="105"/>
      <c r="BH251" s="105"/>
      <c r="BI251" s="105"/>
      <c r="BJ251" s="67">
        <v>466</v>
      </c>
      <c r="BK251" s="108">
        <v>1379.7349999999999</v>
      </c>
      <c r="BL251" s="109">
        <v>42.772205190000001</v>
      </c>
      <c r="BM251" s="109">
        <v>-82.037530700000005</v>
      </c>
      <c r="BN251" s="110" t="s">
        <v>7203</v>
      </c>
      <c r="BO251" s="106">
        <v>273.10000000000002</v>
      </c>
      <c r="BP251" s="105" t="s">
        <v>3290</v>
      </c>
      <c r="BQ251" s="105" t="s">
        <v>5678</v>
      </c>
      <c r="BR251" s="110"/>
      <c r="BS251" s="110">
        <v>12</v>
      </c>
      <c r="BT251" s="111" t="s">
        <v>7536</v>
      </c>
      <c r="BU251" s="110">
        <v>9</v>
      </c>
      <c r="BV251" s="110">
        <v>10</v>
      </c>
      <c r="BW251" s="105" t="s">
        <v>7784</v>
      </c>
      <c r="BX251" s="104">
        <v>5.56</v>
      </c>
      <c r="BY251" s="105"/>
      <c r="BZ251" s="106">
        <f t="shared" si="53"/>
        <v>4</v>
      </c>
      <c r="CA251" s="104" t="str">
        <f t="shared" si="54"/>
        <v>Matched</v>
      </c>
      <c r="CB251" s="104">
        <f t="shared" si="55"/>
        <v>2.2687534935718276E-2</v>
      </c>
      <c r="CC251" s="105"/>
      <c r="CD251" s="105"/>
      <c r="CE251" s="105"/>
      <c r="CF251" s="105"/>
    </row>
    <row r="252" spans="1:84" hidden="1" x14ac:dyDescent="0.35">
      <c r="A252" s="67">
        <v>467</v>
      </c>
      <c r="B252" s="67">
        <v>1380.9690000000001</v>
      </c>
      <c r="C252" s="67" t="s">
        <v>7545</v>
      </c>
      <c r="D252" s="67" t="s">
        <v>3290</v>
      </c>
      <c r="E252" s="67" t="s">
        <v>5677</v>
      </c>
      <c r="F252" s="102">
        <v>11</v>
      </c>
      <c r="G252" s="102">
        <v>10</v>
      </c>
      <c r="H252" s="102">
        <v>7</v>
      </c>
      <c r="I252" s="102"/>
      <c r="J252" s="67"/>
      <c r="K252" s="67" t="s">
        <v>5678</v>
      </c>
      <c r="L252" s="67" t="s">
        <v>4171</v>
      </c>
      <c r="M252" s="67" t="s">
        <v>3293</v>
      </c>
      <c r="N252" s="67"/>
      <c r="O252" s="67"/>
      <c r="P252" s="67">
        <v>11.2</v>
      </c>
      <c r="Q252" s="67">
        <v>11.2</v>
      </c>
      <c r="R252" s="103">
        <v>2.5999999999999999E-2</v>
      </c>
      <c r="S252" s="103">
        <v>5.8999999999999997E-2</v>
      </c>
      <c r="T252" s="67">
        <v>0.40600000000000003</v>
      </c>
      <c r="U252" s="67">
        <v>5.56</v>
      </c>
      <c r="V252" s="104" t="b">
        <f t="shared" si="50"/>
        <v>1</v>
      </c>
      <c r="W252" s="104" t="s">
        <v>16</v>
      </c>
      <c r="X252" s="104">
        <f t="shared" si="63"/>
        <v>5.8999999999999995</v>
      </c>
      <c r="Y252" s="104">
        <f t="shared" si="51"/>
        <v>5.8999999999999995</v>
      </c>
      <c r="Z252" s="104" t="str">
        <f t="shared" si="52"/>
        <v/>
      </c>
      <c r="AA252" s="104" t="str">
        <f t="shared" si="52"/>
        <v/>
      </c>
      <c r="AB252" s="104" t="str">
        <f t="shared" si="60"/>
        <v/>
      </c>
      <c r="AC252" s="104" t="str">
        <f t="shared" si="56"/>
        <v/>
      </c>
      <c r="AD252" s="104" t="str">
        <f t="shared" si="56"/>
        <v/>
      </c>
      <c r="AE252" s="104" t="str">
        <f t="shared" si="56"/>
        <v/>
      </c>
      <c r="AF252" s="104" t="str">
        <f t="shared" si="56"/>
        <v/>
      </c>
      <c r="AG252" s="104" t="str">
        <f t="shared" si="57"/>
        <v/>
      </c>
      <c r="AH252" s="104" t="str">
        <f t="shared" si="57"/>
        <v/>
      </c>
      <c r="AI252" s="104"/>
      <c r="AJ252" s="104">
        <f t="shared" si="64"/>
        <v>3.3464114030184455E-2</v>
      </c>
      <c r="AK252" s="104">
        <f t="shared" si="62"/>
        <v>3.3464114030184455E-2</v>
      </c>
      <c r="AL252" s="104" t="str">
        <f t="shared" si="62"/>
        <v/>
      </c>
      <c r="AM252" s="104" t="str">
        <f t="shared" si="62"/>
        <v/>
      </c>
      <c r="AN252" s="104" t="str">
        <f t="shared" si="58"/>
        <v/>
      </c>
      <c r="AO252" s="104" t="str">
        <f t="shared" si="58"/>
        <v/>
      </c>
      <c r="AP252" s="104" t="str">
        <f t="shared" si="58"/>
        <v/>
      </c>
      <c r="AQ252" s="104" t="str">
        <f t="shared" si="58"/>
        <v/>
      </c>
      <c r="AR252" s="104" t="str">
        <f t="shared" si="59"/>
        <v/>
      </c>
      <c r="AS252" s="104" t="str">
        <f t="shared" si="59"/>
        <v/>
      </c>
      <c r="AT252" s="104" t="str">
        <f t="shared" si="59"/>
        <v/>
      </c>
      <c r="AU252" s="104"/>
      <c r="AV252" s="105"/>
      <c r="AW252" s="105"/>
      <c r="AX252" s="105"/>
      <c r="AY252" s="105"/>
      <c r="AZ252" s="105"/>
      <c r="BA252" s="106"/>
      <c r="BB252" s="104"/>
      <c r="BC252" s="105"/>
      <c r="BD252" s="104"/>
      <c r="BE252" s="107"/>
      <c r="BF252" s="105"/>
      <c r="BG252" s="105"/>
      <c r="BH252" s="105"/>
      <c r="BI252" s="105"/>
      <c r="BJ252" s="67">
        <v>467</v>
      </c>
      <c r="BK252" s="108">
        <v>1380.9690000000001</v>
      </c>
      <c r="BL252" s="109">
        <v>42.772194020000001</v>
      </c>
      <c r="BM252" s="109">
        <v>-82.037531099999995</v>
      </c>
      <c r="BN252" s="110" t="s">
        <v>7203</v>
      </c>
      <c r="BO252" s="106">
        <v>273.10000000000002</v>
      </c>
      <c r="BP252" s="105" t="s">
        <v>3290</v>
      </c>
      <c r="BQ252" s="105" t="s">
        <v>5678</v>
      </c>
      <c r="BR252" s="110"/>
      <c r="BS252" s="110">
        <v>11</v>
      </c>
      <c r="BT252" s="111" t="s">
        <v>7542</v>
      </c>
      <c r="BU252" s="110">
        <v>10</v>
      </c>
      <c r="BV252" s="110">
        <v>7</v>
      </c>
      <c r="BW252" s="105" t="s">
        <v>7784</v>
      </c>
      <c r="BX252" s="104">
        <v>5.56</v>
      </c>
      <c r="BY252" s="105"/>
      <c r="BZ252" s="106">
        <f t="shared" si="53"/>
        <v>5.8999999999999995</v>
      </c>
      <c r="CA252" s="104" t="str">
        <f t="shared" si="54"/>
        <v>Matched</v>
      </c>
      <c r="CB252" s="104">
        <f t="shared" si="55"/>
        <v>3.3464114030184455E-2</v>
      </c>
      <c r="CC252" s="105"/>
      <c r="CD252" s="105"/>
      <c r="CE252" s="105"/>
      <c r="CF252" s="105"/>
    </row>
    <row r="253" spans="1:84" hidden="1" x14ac:dyDescent="0.35">
      <c r="A253" s="67">
        <v>478</v>
      </c>
      <c r="B253" s="67">
        <v>1483.2629999999999</v>
      </c>
      <c r="C253" s="67" t="s">
        <v>7550</v>
      </c>
      <c r="D253" s="67" t="s">
        <v>3290</v>
      </c>
      <c r="E253" s="67" t="s">
        <v>5677</v>
      </c>
      <c r="F253" s="102">
        <v>11</v>
      </c>
      <c r="G253" s="102">
        <v>9</v>
      </c>
      <c r="H253" s="102">
        <v>8</v>
      </c>
      <c r="I253" s="102">
        <v>24</v>
      </c>
      <c r="J253" s="67"/>
      <c r="K253" s="67" t="s">
        <v>5678</v>
      </c>
      <c r="L253" s="67" t="s">
        <v>4182</v>
      </c>
      <c r="M253" s="67" t="s">
        <v>3293</v>
      </c>
      <c r="N253" s="67"/>
      <c r="O253" s="67"/>
      <c r="P253" s="67">
        <v>11.33</v>
      </c>
      <c r="Q253" s="67">
        <v>11.33</v>
      </c>
      <c r="R253" s="103">
        <v>0</v>
      </c>
      <c r="S253" s="103">
        <v>-1E-3</v>
      </c>
      <c r="T253" s="67">
        <v>0.70899999999999996</v>
      </c>
      <c r="U253" s="67">
        <v>5.56</v>
      </c>
      <c r="V253" s="104" t="b">
        <f t="shared" si="50"/>
        <v>1</v>
      </c>
      <c r="W253" s="104" t="s">
        <v>16</v>
      </c>
      <c r="X253" s="104">
        <f t="shared" si="63"/>
        <v>-0.1</v>
      </c>
      <c r="Y253" s="104">
        <f t="shared" si="51"/>
        <v>-0.1</v>
      </c>
      <c r="Z253" s="104" t="str">
        <f t="shared" si="52"/>
        <v/>
      </c>
      <c r="AA253" s="104" t="str">
        <f t="shared" si="52"/>
        <v/>
      </c>
      <c r="AB253" s="104" t="str">
        <f t="shared" si="60"/>
        <v/>
      </c>
      <c r="AC253" s="104" t="str">
        <f t="shared" si="56"/>
        <v/>
      </c>
      <c r="AD253" s="104" t="str">
        <f t="shared" si="56"/>
        <v/>
      </c>
      <c r="AE253" s="104" t="str">
        <f t="shared" si="56"/>
        <v/>
      </c>
      <c r="AF253" s="104" t="str">
        <f t="shared" si="56"/>
        <v/>
      </c>
      <c r="AG253" s="104" t="str">
        <f t="shared" si="57"/>
        <v/>
      </c>
      <c r="AH253" s="104" t="str">
        <f t="shared" si="57"/>
        <v/>
      </c>
      <c r="AI253" s="104"/>
      <c r="AJ253" s="104">
        <f t="shared" si="64"/>
        <v>-5.671883733929569E-4</v>
      </c>
      <c r="AK253" s="104">
        <f t="shared" si="62"/>
        <v>-5.671883733929569E-4</v>
      </c>
      <c r="AL253" s="104" t="str">
        <f t="shared" si="62"/>
        <v/>
      </c>
      <c r="AM253" s="104" t="str">
        <f t="shared" si="62"/>
        <v/>
      </c>
      <c r="AN253" s="104" t="str">
        <f t="shared" si="58"/>
        <v/>
      </c>
      <c r="AO253" s="104" t="str">
        <f t="shared" si="58"/>
        <v/>
      </c>
      <c r="AP253" s="104" t="str">
        <f t="shared" si="58"/>
        <v/>
      </c>
      <c r="AQ253" s="104" t="str">
        <f t="shared" si="58"/>
        <v/>
      </c>
      <c r="AR253" s="104" t="str">
        <f t="shared" si="59"/>
        <v/>
      </c>
      <c r="AS253" s="104" t="str">
        <f t="shared" si="59"/>
        <v/>
      </c>
      <c r="AT253" s="104" t="str">
        <f t="shared" si="59"/>
        <v/>
      </c>
      <c r="AU253" s="104"/>
      <c r="AV253" s="105"/>
      <c r="AW253" s="105"/>
      <c r="AX253" s="105"/>
      <c r="AY253" s="105"/>
      <c r="AZ253" s="105"/>
      <c r="BA253" s="106"/>
      <c r="BB253" s="104"/>
      <c r="BC253" s="105"/>
      <c r="BD253" s="104"/>
      <c r="BE253" s="107"/>
      <c r="BF253" s="105"/>
      <c r="BG253" s="105"/>
      <c r="BH253" s="105"/>
      <c r="BI253" s="105"/>
      <c r="BJ253" s="67">
        <v>478</v>
      </c>
      <c r="BK253" s="108">
        <v>1483.2629999999999</v>
      </c>
      <c r="BL253" s="109">
        <v>42.771267629999997</v>
      </c>
      <c r="BM253" s="109">
        <v>-82.037567929999994</v>
      </c>
      <c r="BN253" s="110" t="s">
        <v>7206</v>
      </c>
      <c r="BO253" s="106">
        <v>273.10000000000002</v>
      </c>
      <c r="BP253" s="105" t="s">
        <v>3290</v>
      </c>
      <c r="BQ253" s="105" t="s">
        <v>5678</v>
      </c>
      <c r="BR253" s="110">
        <v>479</v>
      </c>
      <c r="BS253" s="110">
        <v>11</v>
      </c>
      <c r="BT253" s="111" t="s">
        <v>7449</v>
      </c>
      <c r="BU253" s="110">
        <v>9</v>
      </c>
      <c r="BV253" s="110">
        <v>8</v>
      </c>
      <c r="BW253" s="105" t="s">
        <v>7784</v>
      </c>
      <c r="BX253" s="104">
        <v>5.56</v>
      </c>
      <c r="BY253" s="105"/>
      <c r="BZ253" s="106">
        <f t="shared" si="53"/>
        <v>-0.1</v>
      </c>
      <c r="CA253" s="104" t="str">
        <f t="shared" si="54"/>
        <v>Matched</v>
      </c>
      <c r="CB253" s="104">
        <f t="shared" si="55"/>
        <v>-5.671883733929569E-4</v>
      </c>
      <c r="CC253" s="105"/>
      <c r="CD253" s="105"/>
      <c r="CE253" s="105"/>
      <c r="CF253" s="105"/>
    </row>
    <row r="254" spans="1:84" hidden="1" x14ac:dyDescent="0.35">
      <c r="A254" s="67">
        <v>480</v>
      </c>
      <c r="B254" s="67">
        <v>1483.2940000000001</v>
      </c>
      <c r="C254" s="67" t="s">
        <v>7331</v>
      </c>
      <c r="D254" s="67" t="s">
        <v>3290</v>
      </c>
      <c r="E254" s="67" t="s">
        <v>5677</v>
      </c>
      <c r="F254" s="102">
        <v>11</v>
      </c>
      <c r="G254" s="102">
        <v>9</v>
      </c>
      <c r="H254" s="102">
        <v>8</v>
      </c>
      <c r="I254" s="102">
        <v>24</v>
      </c>
      <c r="J254" s="67"/>
      <c r="K254" s="67" t="s">
        <v>5678</v>
      </c>
      <c r="L254" s="67" t="s">
        <v>4183</v>
      </c>
      <c r="M254" s="67" t="s">
        <v>3293</v>
      </c>
      <c r="N254" s="67"/>
      <c r="O254" s="67"/>
      <c r="P254" s="67">
        <v>11.48</v>
      </c>
      <c r="Q254" s="67">
        <v>11.48</v>
      </c>
      <c r="R254" s="103">
        <v>1.0999999999999999E-2</v>
      </c>
      <c r="S254" s="103">
        <v>1.7999999999999999E-2</v>
      </c>
      <c r="T254" s="67">
        <v>0.71499999999999997</v>
      </c>
      <c r="U254" s="67">
        <v>5.56</v>
      </c>
      <c r="V254" s="104" t="b">
        <f t="shared" si="50"/>
        <v>1</v>
      </c>
      <c r="W254" s="104" t="s">
        <v>16</v>
      </c>
      <c r="X254" s="104">
        <f t="shared" si="63"/>
        <v>1.7999999999999998</v>
      </c>
      <c r="Y254" s="104">
        <f t="shared" si="51"/>
        <v>1.7999999999999998</v>
      </c>
      <c r="Z254" s="104" t="str">
        <f t="shared" si="52"/>
        <v/>
      </c>
      <c r="AA254" s="104" t="str">
        <f t="shared" si="52"/>
        <v/>
      </c>
      <c r="AB254" s="104" t="str">
        <f t="shared" si="60"/>
        <v/>
      </c>
      <c r="AC254" s="104" t="str">
        <f t="shared" si="56"/>
        <v/>
      </c>
      <c r="AD254" s="104" t="str">
        <f t="shared" si="56"/>
        <v/>
      </c>
      <c r="AE254" s="104" t="str">
        <f t="shared" si="56"/>
        <v/>
      </c>
      <c r="AF254" s="104" t="str">
        <f t="shared" si="56"/>
        <v/>
      </c>
      <c r="AG254" s="104" t="str">
        <f t="shared" si="57"/>
        <v/>
      </c>
      <c r="AH254" s="104" t="str">
        <f t="shared" si="57"/>
        <v/>
      </c>
      <c r="AI254" s="104"/>
      <c r="AJ254" s="104">
        <f t="shared" si="64"/>
        <v>1.0209390721073224E-2</v>
      </c>
      <c r="AK254" s="104">
        <f t="shared" si="62"/>
        <v>1.0209390721073224E-2</v>
      </c>
      <c r="AL254" s="104" t="str">
        <f t="shared" si="62"/>
        <v/>
      </c>
      <c r="AM254" s="104" t="str">
        <f t="shared" si="62"/>
        <v/>
      </c>
      <c r="AN254" s="104" t="str">
        <f t="shared" si="58"/>
        <v/>
      </c>
      <c r="AO254" s="104" t="str">
        <f t="shared" si="58"/>
        <v/>
      </c>
      <c r="AP254" s="104" t="str">
        <f t="shared" si="58"/>
        <v/>
      </c>
      <c r="AQ254" s="104" t="str">
        <f t="shared" si="58"/>
        <v/>
      </c>
      <c r="AR254" s="104" t="str">
        <f t="shared" si="59"/>
        <v/>
      </c>
      <c r="AS254" s="104" t="str">
        <f t="shared" si="59"/>
        <v/>
      </c>
      <c r="AT254" s="104" t="str">
        <f t="shared" si="59"/>
        <v/>
      </c>
      <c r="AU254" s="104"/>
      <c r="AV254" s="105"/>
      <c r="AW254" s="105"/>
      <c r="AX254" s="105"/>
      <c r="AY254" s="105"/>
      <c r="AZ254" s="105"/>
      <c r="BA254" s="106"/>
      <c r="BB254" s="104"/>
      <c r="BC254" s="105"/>
      <c r="BD254" s="104"/>
      <c r="BE254" s="107"/>
      <c r="BF254" s="105"/>
      <c r="BG254" s="105"/>
      <c r="BH254" s="105"/>
      <c r="BI254" s="105"/>
      <c r="BJ254" s="67">
        <v>480</v>
      </c>
      <c r="BK254" s="108">
        <v>1483.2940000000001</v>
      </c>
      <c r="BL254" s="109">
        <v>42.771267350000002</v>
      </c>
      <c r="BM254" s="109">
        <v>-82.037567940000002</v>
      </c>
      <c r="BN254" s="110" t="s">
        <v>7206</v>
      </c>
      <c r="BO254" s="106">
        <v>273.10000000000002</v>
      </c>
      <c r="BP254" s="105" t="s">
        <v>3290</v>
      </c>
      <c r="BQ254" s="105" t="s">
        <v>5678</v>
      </c>
      <c r="BR254" s="110">
        <v>479</v>
      </c>
      <c r="BS254" s="110">
        <v>11</v>
      </c>
      <c r="BT254" s="111" t="s">
        <v>7349</v>
      </c>
      <c r="BU254" s="110">
        <v>9</v>
      </c>
      <c r="BV254" s="110">
        <v>8</v>
      </c>
      <c r="BW254" s="105" t="s">
        <v>7784</v>
      </c>
      <c r="BX254" s="104">
        <v>5.56</v>
      </c>
      <c r="BY254" s="105"/>
      <c r="BZ254" s="106">
        <f t="shared" si="53"/>
        <v>1.7999999999999998</v>
      </c>
      <c r="CA254" s="104" t="str">
        <f t="shared" si="54"/>
        <v>Matched</v>
      </c>
      <c r="CB254" s="104">
        <f t="shared" si="55"/>
        <v>1.0209390721073224E-2</v>
      </c>
      <c r="CC254" s="105"/>
      <c r="CD254" s="105"/>
      <c r="CE254" s="105"/>
      <c r="CF254" s="105"/>
    </row>
    <row r="255" spans="1:84" hidden="1" x14ac:dyDescent="0.35">
      <c r="A255" s="67">
        <v>481</v>
      </c>
      <c r="B255" s="67">
        <v>1483.481</v>
      </c>
      <c r="C255" s="67" t="s">
        <v>7551</v>
      </c>
      <c r="D255" s="67" t="s">
        <v>3290</v>
      </c>
      <c r="E255" s="67" t="s">
        <v>5677</v>
      </c>
      <c r="F255" s="102">
        <v>11</v>
      </c>
      <c r="G255" s="102">
        <v>10</v>
      </c>
      <c r="H255" s="102">
        <v>8</v>
      </c>
      <c r="I255" s="102"/>
      <c r="J255" s="67"/>
      <c r="K255" s="67" t="s">
        <v>5678</v>
      </c>
      <c r="L255" s="67" t="s">
        <v>4184</v>
      </c>
      <c r="M255" s="67" t="s">
        <v>3293</v>
      </c>
      <c r="N255" s="67"/>
      <c r="O255" s="67"/>
      <c r="P255" s="67">
        <v>11.29</v>
      </c>
      <c r="Q255" s="67">
        <v>11.29</v>
      </c>
      <c r="R255" s="103">
        <v>1.7000000000000001E-2</v>
      </c>
      <c r="S255" s="103">
        <v>3.9E-2</v>
      </c>
      <c r="T255" s="67">
        <v>0.56399999999999995</v>
      </c>
      <c r="U255" s="67">
        <v>5.56</v>
      </c>
      <c r="V255" s="104" t="b">
        <f t="shared" si="50"/>
        <v>1</v>
      </c>
      <c r="W255" s="104" t="s">
        <v>16</v>
      </c>
      <c r="X255" s="104">
        <f t="shared" si="63"/>
        <v>3.9</v>
      </c>
      <c r="Y255" s="104">
        <f t="shared" si="51"/>
        <v>3.9</v>
      </c>
      <c r="Z255" s="104" t="str">
        <f t="shared" si="52"/>
        <v/>
      </c>
      <c r="AA255" s="104" t="str">
        <f t="shared" si="52"/>
        <v/>
      </c>
      <c r="AB255" s="104" t="str">
        <f t="shared" si="60"/>
        <v/>
      </c>
      <c r="AC255" s="104" t="str">
        <f t="shared" si="56"/>
        <v/>
      </c>
      <c r="AD255" s="104" t="str">
        <f t="shared" si="56"/>
        <v/>
      </c>
      <c r="AE255" s="104" t="str">
        <f t="shared" si="56"/>
        <v/>
      </c>
      <c r="AF255" s="104" t="str">
        <f t="shared" si="56"/>
        <v/>
      </c>
      <c r="AG255" s="104" t="str">
        <f t="shared" si="57"/>
        <v/>
      </c>
      <c r="AH255" s="104" t="str">
        <f t="shared" si="57"/>
        <v/>
      </c>
      <c r="AI255" s="104"/>
      <c r="AJ255" s="104">
        <f t="shared" si="64"/>
        <v>2.2120346562325321E-2</v>
      </c>
      <c r="AK255" s="104">
        <f t="shared" si="62"/>
        <v>2.2120346562325321E-2</v>
      </c>
      <c r="AL255" s="104" t="str">
        <f t="shared" si="62"/>
        <v/>
      </c>
      <c r="AM255" s="104" t="str">
        <f t="shared" si="62"/>
        <v/>
      </c>
      <c r="AN255" s="104" t="str">
        <f t="shared" si="58"/>
        <v/>
      </c>
      <c r="AO255" s="104" t="str">
        <f t="shared" si="58"/>
        <v/>
      </c>
      <c r="AP255" s="104" t="str">
        <f t="shared" si="58"/>
        <v/>
      </c>
      <c r="AQ255" s="104" t="str">
        <f t="shared" si="58"/>
        <v/>
      </c>
      <c r="AR255" s="104" t="str">
        <f t="shared" si="59"/>
        <v/>
      </c>
      <c r="AS255" s="104" t="str">
        <f t="shared" si="59"/>
        <v/>
      </c>
      <c r="AT255" s="104" t="str">
        <f t="shared" si="59"/>
        <v/>
      </c>
      <c r="AU255" s="104"/>
      <c r="AV255" s="105"/>
      <c r="AW255" s="105"/>
      <c r="AX255" s="105"/>
      <c r="AY255" s="105"/>
      <c r="AZ255" s="105"/>
      <c r="BA255" s="106"/>
      <c r="BB255" s="104"/>
      <c r="BC255" s="105"/>
      <c r="BD255" s="104"/>
      <c r="BE255" s="107"/>
      <c r="BF255" s="105"/>
      <c r="BG255" s="105"/>
      <c r="BH255" s="105"/>
      <c r="BI255" s="105"/>
      <c r="BJ255" s="67">
        <v>481</v>
      </c>
      <c r="BK255" s="108">
        <v>1483.481</v>
      </c>
      <c r="BL255" s="109">
        <v>42.771265659999997</v>
      </c>
      <c r="BM255" s="109">
        <v>-82.037568019999995</v>
      </c>
      <c r="BN255" s="110" t="s">
        <v>7206</v>
      </c>
      <c r="BO255" s="106">
        <v>273.10000000000002</v>
      </c>
      <c r="BP255" s="105" t="s">
        <v>3290</v>
      </c>
      <c r="BQ255" s="105" t="s">
        <v>5678</v>
      </c>
      <c r="BR255" s="110"/>
      <c r="BS255" s="110">
        <v>11</v>
      </c>
      <c r="BT255" s="111" t="s">
        <v>7334</v>
      </c>
      <c r="BU255" s="110">
        <v>10</v>
      </c>
      <c r="BV255" s="110">
        <v>8</v>
      </c>
      <c r="BW255" s="105" t="s">
        <v>7784</v>
      </c>
      <c r="BX255" s="104">
        <v>5.56</v>
      </c>
      <c r="BY255" s="105"/>
      <c r="BZ255" s="106">
        <f t="shared" si="53"/>
        <v>3.9</v>
      </c>
      <c r="CA255" s="104" t="str">
        <f t="shared" si="54"/>
        <v>Matched</v>
      </c>
      <c r="CB255" s="104">
        <f t="shared" si="55"/>
        <v>2.2120346562325321E-2</v>
      </c>
      <c r="CC255" s="105"/>
      <c r="CD255" s="105"/>
      <c r="CE255" s="105"/>
      <c r="CF255" s="105"/>
    </row>
    <row r="256" spans="1:84" hidden="1" x14ac:dyDescent="0.35">
      <c r="A256" s="67">
        <v>482</v>
      </c>
      <c r="B256" s="67">
        <v>1483.7270000000001</v>
      </c>
      <c r="C256" s="67" t="s">
        <v>7550</v>
      </c>
      <c r="D256" s="67" t="s">
        <v>3290</v>
      </c>
      <c r="E256" s="67" t="s">
        <v>5677</v>
      </c>
      <c r="F256" s="102">
        <v>13</v>
      </c>
      <c r="G256" s="102">
        <v>10</v>
      </c>
      <c r="H256" s="102">
        <v>9</v>
      </c>
      <c r="I256" s="102"/>
      <c r="J256" s="67"/>
      <c r="K256" s="67" t="s">
        <v>5678</v>
      </c>
      <c r="L256" s="67" t="s">
        <v>4185</v>
      </c>
      <c r="M256" s="67" t="s">
        <v>3293</v>
      </c>
      <c r="N256" s="67"/>
      <c r="O256" s="67"/>
      <c r="P256" s="67">
        <v>12.89</v>
      </c>
      <c r="Q256" s="67">
        <v>12.89</v>
      </c>
      <c r="R256" s="103">
        <v>-2E-3</v>
      </c>
      <c r="S256" s="103">
        <v>-4.0000000000000001E-3</v>
      </c>
      <c r="T256" s="67">
        <v>0.75800000000000001</v>
      </c>
      <c r="U256" s="67">
        <v>5.56</v>
      </c>
      <c r="V256" s="104" t="b">
        <f t="shared" si="50"/>
        <v>1</v>
      </c>
      <c r="W256" s="104" t="s">
        <v>16</v>
      </c>
      <c r="X256" s="104">
        <f t="shared" si="63"/>
        <v>-0.4</v>
      </c>
      <c r="Y256" s="104">
        <f t="shared" si="51"/>
        <v>-0.4</v>
      </c>
      <c r="Z256" s="104" t="str">
        <f t="shared" si="52"/>
        <v/>
      </c>
      <c r="AA256" s="104" t="str">
        <f t="shared" si="52"/>
        <v/>
      </c>
      <c r="AB256" s="104" t="str">
        <f t="shared" si="60"/>
        <v/>
      </c>
      <c r="AC256" s="104" t="str">
        <f t="shared" si="56"/>
        <v/>
      </c>
      <c r="AD256" s="104" t="str">
        <f t="shared" si="56"/>
        <v/>
      </c>
      <c r="AE256" s="104" t="str">
        <f t="shared" si="56"/>
        <v/>
      </c>
      <c r="AF256" s="104" t="str">
        <f t="shared" si="56"/>
        <v/>
      </c>
      <c r="AG256" s="104" t="str">
        <f t="shared" si="57"/>
        <v/>
      </c>
      <c r="AH256" s="104" t="str">
        <f t="shared" si="57"/>
        <v/>
      </c>
      <c r="AI256" s="104"/>
      <c r="AJ256" s="104">
        <f t="shared" si="64"/>
        <v>-2.2687534935718276E-3</v>
      </c>
      <c r="AK256" s="104">
        <f t="shared" si="62"/>
        <v>-2.2687534935718276E-3</v>
      </c>
      <c r="AL256" s="104" t="str">
        <f t="shared" si="62"/>
        <v/>
      </c>
      <c r="AM256" s="104" t="str">
        <f t="shared" si="62"/>
        <v/>
      </c>
      <c r="AN256" s="104" t="str">
        <f t="shared" si="58"/>
        <v/>
      </c>
      <c r="AO256" s="104" t="str">
        <f t="shared" si="58"/>
        <v/>
      </c>
      <c r="AP256" s="104" t="str">
        <f t="shared" si="58"/>
        <v/>
      </c>
      <c r="AQ256" s="104" t="str">
        <f t="shared" si="58"/>
        <v/>
      </c>
      <c r="AR256" s="104" t="str">
        <f t="shared" si="59"/>
        <v/>
      </c>
      <c r="AS256" s="104" t="str">
        <f t="shared" si="59"/>
        <v/>
      </c>
      <c r="AT256" s="104" t="str">
        <f t="shared" si="59"/>
        <v/>
      </c>
      <c r="AU256" s="104"/>
      <c r="AV256" s="105"/>
      <c r="AW256" s="105"/>
      <c r="AX256" s="105"/>
      <c r="AY256" s="105"/>
      <c r="AZ256" s="105"/>
      <c r="BA256" s="106"/>
      <c r="BB256" s="104"/>
      <c r="BC256" s="105"/>
      <c r="BD256" s="104"/>
      <c r="BE256" s="107"/>
      <c r="BF256" s="105"/>
      <c r="BG256" s="105"/>
      <c r="BH256" s="105"/>
      <c r="BI256" s="105"/>
      <c r="BJ256" s="67">
        <v>482</v>
      </c>
      <c r="BK256" s="108">
        <v>1483.7270000000001</v>
      </c>
      <c r="BL256" s="109">
        <v>42.771263439999998</v>
      </c>
      <c r="BM256" s="109">
        <v>-82.037568129999997</v>
      </c>
      <c r="BN256" s="110" t="s">
        <v>7206</v>
      </c>
      <c r="BO256" s="106">
        <v>273.10000000000002</v>
      </c>
      <c r="BP256" s="105" t="s">
        <v>3290</v>
      </c>
      <c r="BQ256" s="105" t="s">
        <v>5678</v>
      </c>
      <c r="BR256" s="110"/>
      <c r="BS256" s="110">
        <v>13</v>
      </c>
      <c r="BT256" s="111" t="s">
        <v>7555</v>
      </c>
      <c r="BU256" s="110">
        <v>10</v>
      </c>
      <c r="BV256" s="110">
        <v>9</v>
      </c>
      <c r="BW256" s="105" t="s">
        <v>7784</v>
      </c>
      <c r="BX256" s="104">
        <v>5.56</v>
      </c>
      <c r="BY256" s="105"/>
      <c r="BZ256" s="106">
        <f t="shared" si="53"/>
        <v>-0.4</v>
      </c>
      <c r="CA256" s="104" t="str">
        <f t="shared" si="54"/>
        <v>Matched</v>
      </c>
      <c r="CB256" s="104">
        <f t="shared" si="55"/>
        <v>-2.2687534935718276E-3</v>
      </c>
      <c r="CC256" s="105"/>
      <c r="CD256" s="105"/>
      <c r="CE256" s="105"/>
      <c r="CF256" s="105"/>
    </row>
    <row r="257" spans="1:84" hidden="1" x14ac:dyDescent="0.35">
      <c r="A257" s="67">
        <v>483</v>
      </c>
      <c r="B257" s="67">
        <v>1484.502</v>
      </c>
      <c r="C257" s="67" t="s">
        <v>7552</v>
      </c>
      <c r="D257" s="67" t="s">
        <v>3290</v>
      </c>
      <c r="E257" s="67" t="s">
        <v>5677</v>
      </c>
      <c r="F257" s="102">
        <v>11</v>
      </c>
      <c r="G257" s="102">
        <v>11</v>
      </c>
      <c r="H257" s="102">
        <v>8</v>
      </c>
      <c r="I257" s="102"/>
      <c r="J257" s="67"/>
      <c r="K257" s="67" t="s">
        <v>5678</v>
      </c>
      <c r="L257" s="67" t="s">
        <v>4186</v>
      </c>
      <c r="M257" s="67" t="s">
        <v>3293</v>
      </c>
      <c r="N257" s="67"/>
      <c r="O257" s="67"/>
      <c r="P257" s="67">
        <v>10.68</v>
      </c>
      <c r="Q257" s="67">
        <v>10.68</v>
      </c>
      <c r="R257" s="103">
        <v>1.2E-2</v>
      </c>
      <c r="S257" s="103">
        <v>2.7E-2</v>
      </c>
      <c r="T257" s="67">
        <v>0.71199999999999997</v>
      </c>
      <c r="U257" s="67">
        <v>5.56</v>
      </c>
      <c r="V257" s="104" t="b">
        <f t="shared" si="50"/>
        <v>1</v>
      </c>
      <c r="W257" s="104" t="s">
        <v>16</v>
      </c>
      <c r="X257" s="104">
        <f t="shared" si="63"/>
        <v>2.7</v>
      </c>
      <c r="Y257" s="104">
        <f t="shared" si="51"/>
        <v>2.7</v>
      </c>
      <c r="Z257" s="104" t="str">
        <f t="shared" si="52"/>
        <v/>
      </c>
      <c r="AA257" s="104" t="str">
        <f t="shared" si="52"/>
        <v/>
      </c>
      <c r="AB257" s="104" t="str">
        <f t="shared" si="60"/>
        <v/>
      </c>
      <c r="AC257" s="104" t="str">
        <f t="shared" si="56"/>
        <v/>
      </c>
      <c r="AD257" s="104" t="str">
        <f t="shared" si="56"/>
        <v/>
      </c>
      <c r="AE257" s="104" t="str">
        <f t="shared" si="56"/>
        <v/>
      </c>
      <c r="AF257" s="104" t="str">
        <f t="shared" si="56"/>
        <v/>
      </c>
      <c r="AG257" s="104" t="str">
        <f t="shared" si="57"/>
        <v/>
      </c>
      <c r="AH257" s="104" t="str">
        <f t="shared" si="57"/>
        <v/>
      </c>
      <c r="AI257" s="104"/>
      <c r="AJ257" s="104">
        <f t="shared" si="64"/>
        <v>1.5314086081609838E-2</v>
      </c>
      <c r="AK257" s="104">
        <f t="shared" si="62"/>
        <v>1.5314086081609838E-2</v>
      </c>
      <c r="AL257" s="104" t="str">
        <f t="shared" si="62"/>
        <v/>
      </c>
      <c r="AM257" s="104" t="str">
        <f t="shared" si="62"/>
        <v/>
      </c>
      <c r="AN257" s="104" t="str">
        <f t="shared" si="58"/>
        <v/>
      </c>
      <c r="AO257" s="104" t="str">
        <f t="shared" si="58"/>
        <v/>
      </c>
      <c r="AP257" s="104" t="str">
        <f t="shared" si="58"/>
        <v/>
      </c>
      <c r="AQ257" s="104" t="str">
        <f t="shared" si="58"/>
        <v/>
      </c>
      <c r="AR257" s="104" t="str">
        <f t="shared" si="59"/>
        <v/>
      </c>
      <c r="AS257" s="104" t="str">
        <f t="shared" si="59"/>
        <v/>
      </c>
      <c r="AT257" s="104" t="str">
        <f t="shared" si="59"/>
        <v/>
      </c>
      <c r="AU257" s="104"/>
      <c r="AV257" s="105"/>
      <c r="AW257" s="105"/>
      <c r="AX257" s="105"/>
      <c r="AY257" s="105"/>
      <c r="AZ257" s="105"/>
      <c r="BA257" s="106"/>
      <c r="BB257" s="104"/>
      <c r="BC257" s="105"/>
      <c r="BD257" s="104"/>
      <c r="BE257" s="107"/>
      <c r="BF257" s="105"/>
      <c r="BG257" s="105"/>
      <c r="BH257" s="105"/>
      <c r="BI257" s="105"/>
      <c r="BJ257" s="67">
        <v>483</v>
      </c>
      <c r="BK257" s="108">
        <v>1484.502</v>
      </c>
      <c r="BL257" s="109">
        <v>42.77125642</v>
      </c>
      <c r="BM257" s="109">
        <v>-82.037568469999997</v>
      </c>
      <c r="BN257" s="110" t="s">
        <v>7206</v>
      </c>
      <c r="BO257" s="106">
        <v>273.10000000000002</v>
      </c>
      <c r="BP257" s="105" t="s">
        <v>3290</v>
      </c>
      <c r="BQ257" s="105" t="s">
        <v>5678</v>
      </c>
      <c r="BR257" s="110"/>
      <c r="BS257" s="110">
        <v>11</v>
      </c>
      <c r="BT257" s="111" t="s">
        <v>7337</v>
      </c>
      <c r="BU257" s="110">
        <v>11</v>
      </c>
      <c r="BV257" s="110">
        <v>8</v>
      </c>
      <c r="BW257" s="105" t="s">
        <v>7784</v>
      </c>
      <c r="BX257" s="104">
        <v>5.56</v>
      </c>
      <c r="BY257" s="105"/>
      <c r="BZ257" s="106">
        <f t="shared" si="53"/>
        <v>2.7</v>
      </c>
      <c r="CA257" s="104" t="str">
        <f t="shared" si="54"/>
        <v>Matched</v>
      </c>
      <c r="CB257" s="104">
        <f t="shared" si="55"/>
        <v>1.5314086081609838E-2</v>
      </c>
      <c r="CC257" s="105"/>
      <c r="CD257" s="105"/>
      <c r="CE257" s="105"/>
      <c r="CF257" s="105"/>
    </row>
    <row r="258" spans="1:84" hidden="1" x14ac:dyDescent="0.35">
      <c r="A258" s="67">
        <v>484</v>
      </c>
      <c r="B258" s="67">
        <v>1484.7159999999999</v>
      </c>
      <c r="C258" s="67" t="s">
        <v>7553</v>
      </c>
      <c r="D258" s="67" t="s">
        <v>3290</v>
      </c>
      <c r="E258" s="67" t="s">
        <v>5677</v>
      </c>
      <c r="F258" s="102">
        <v>12</v>
      </c>
      <c r="G258" s="102">
        <v>9</v>
      </c>
      <c r="H258" s="102">
        <v>8</v>
      </c>
      <c r="I258" s="102"/>
      <c r="J258" s="67"/>
      <c r="K258" s="67" t="s">
        <v>5678</v>
      </c>
      <c r="L258" s="67" t="s">
        <v>4187</v>
      </c>
      <c r="M258" s="67" t="s">
        <v>3293</v>
      </c>
      <c r="N258" s="67"/>
      <c r="O258" s="67"/>
      <c r="P258" s="67">
        <v>11.81</v>
      </c>
      <c r="Q258" s="67">
        <v>11.81</v>
      </c>
      <c r="R258" s="103">
        <v>1.4999999999999999E-2</v>
      </c>
      <c r="S258" s="103">
        <v>3.5000000000000003E-2</v>
      </c>
      <c r="T258" s="67">
        <v>0.67600000000000005</v>
      </c>
      <c r="U258" s="67">
        <v>5.56</v>
      </c>
      <c r="V258" s="104" t="b">
        <f t="shared" si="50"/>
        <v>1</v>
      </c>
      <c r="W258" s="104" t="s">
        <v>16</v>
      </c>
      <c r="X258" s="104">
        <f t="shared" si="63"/>
        <v>3.5000000000000004</v>
      </c>
      <c r="Y258" s="104">
        <f t="shared" si="51"/>
        <v>3.5000000000000004</v>
      </c>
      <c r="Z258" s="104" t="str">
        <f t="shared" si="52"/>
        <v/>
      </c>
      <c r="AA258" s="104" t="str">
        <f t="shared" si="52"/>
        <v/>
      </c>
      <c r="AB258" s="104" t="str">
        <f t="shared" si="60"/>
        <v/>
      </c>
      <c r="AC258" s="104" t="str">
        <f t="shared" si="56"/>
        <v/>
      </c>
      <c r="AD258" s="104" t="str">
        <f t="shared" si="56"/>
        <v/>
      </c>
      <c r="AE258" s="104" t="str">
        <f t="shared" si="56"/>
        <v/>
      </c>
      <c r="AF258" s="104" t="str">
        <f t="shared" si="56"/>
        <v/>
      </c>
      <c r="AG258" s="104" t="str">
        <f t="shared" si="57"/>
        <v/>
      </c>
      <c r="AH258" s="104" t="str">
        <f t="shared" si="57"/>
        <v/>
      </c>
      <c r="AI258" s="104"/>
      <c r="AJ258" s="104">
        <f t="shared" si="64"/>
        <v>1.9851593068753493E-2</v>
      </c>
      <c r="AK258" s="104">
        <f t="shared" si="62"/>
        <v>1.9851593068753493E-2</v>
      </c>
      <c r="AL258" s="104" t="str">
        <f t="shared" si="62"/>
        <v/>
      </c>
      <c r="AM258" s="104" t="str">
        <f t="shared" si="62"/>
        <v/>
      </c>
      <c r="AN258" s="104" t="str">
        <f t="shared" si="58"/>
        <v/>
      </c>
      <c r="AO258" s="104" t="str">
        <f t="shared" si="58"/>
        <v/>
      </c>
      <c r="AP258" s="104" t="str">
        <f t="shared" si="58"/>
        <v/>
      </c>
      <c r="AQ258" s="104" t="str">
        <f t="shared" si="58"/>
        <v/>
      </c>
      <c r="AR258" s="104" t="str">
        <f t="shared" si="59"/>
        <v/>
      </c>
      <c r="AS258" s="104" t="str">
        <f t="shared" si="59"/>
        <v/>
      </c>
      <c r="AT258" s="104" t="str">
        <f t="shared" si="59"/>
        <v/>
      </c>
      <c r="AU258" s="104"/>
      <c r="AV258" s="105"/>
      <c r="AW258" s="105"/>
      <c r="AX258" s="105"/>
      <c r="AY258" s="105"/>
      <c r="AZ258" s="105"/>
      <c r="BA258" s="106"/>
      <c r="BB258" s="104"/>
      <c r="BC258" s="105"/>
      <c r="BD258" s="104"/>
      <c r="BE258" s="107"/>
      <c r="BF258" s="105"/>
      <c r="BG258" s="105"/>
      <c r="BH258" s="105"/>
      <c r="BI258" s="105"/>
      <c r="BJ258" s="67">
        <v>484</v>
      </c>
      <c r="BK258" s="108">
        <v>1484.7159999999999</v>
      </c>
      <c r="BL258" s="109">
        <v>42.771254470000002</v>
      </c>
      <c r="BM258" s="109">
        <v>-82.037568570000005</v>
      </c>
      <c r="BN258" s="110" t="s">
        <v>7206</v>
      </c>
      <c r="BO258" s="106">
        <v>273.10000000000002</v>
      </c>
      <c r="BP258" s="105" t="s">
        <v>3290</v>
      </c>
      <c r="BQ258" s="105" t="s">
        <v>5678</v>
      </c>
      <c r="BR258" s="110"/>
      <c r="BS258" s="110">
        <v>12</v>
      </c>
      <c r="BT258" s="111" t="s">
        <v>7560</v>
      </c>
      <c r="BU258" s="110">
        <v>9</v>
      </c>
      <c r="BV258" s="110">
        <v>8</v>
      </c>
      <c r="BW258" s="105" t="s">
        <v>7784</v>
      </c>
      <c r="BX258" s="104">
        <v>5.56</v>
      </c>
      <c r="BY258" s="105"/>
      <c r="BZ258" s="106">
        <f t="shared" si="53"/>
        <v>3.5000000000000004</v>
      </c>
      <c r="CA258" s="104" t="str">
        <f t="shared" si="54"/>
        <v>Matched</v>
      </c>
      <c r="CB258" s="104">
        <f t="shared" si="55"/>
        <v>1.9851593068753493E-2</v>
      </c>
      <c r="CC258" s="105"/>
      <c r="CD258" s="105"/>
      <c r="CE258" s="105"/>
      <c r="CF258" s="105"/>
    </row>
    <row r="259" spans="1:84" hidden="1" x14ac:dyDescent="0.35">
      <c r="A259" s="67">
        <v>485</v>
      </c>
      <c r="B259" s="67">
        <v>1484.9690000000001</v>
      </c>
      <c r="C259" s="67" t="s">
        <v>7554</v>
      </c>
      <c r="D259" s="67" t="s">
        <v>3290</v>
      </c>
      <c r="E259" s="67" t="s">
        <v>5677</v>
      </c>
      <c r="F259" s="102">
        <v>11</v>
      </c>
      <c r="G259" s="102">
        <v>9</v>
      </c>
      <c r="H259" s="102">
        <v>6</v>
      </c>
      <c r="I259" s="102"/>
      <c r="J259" s="67"/>
      <c r="K259" s="67" t="s">
        <v>5678</v>
      </c>
      <c r="L259" s="67" t="s">
        <v>4188</v>
      </c>
      <c r="M259" s="67" t="s">
        <v>3293</v>
      </c>
      <c r="N259" s="67"/>
      <c r="O259" s="67"/>
      <c r="P259" s="67">
        <v>11.03</v>
      </c>
      <c r="Q259" s="67">
        <v>11.03</v>
      </c>
      <c r="R259" s="103">
        <v>2.1999999999999999E-2</v>
      </c>
      <c r="S259" s="103">
        <v>4.8000000000000001E-2</v>
      </c>
      <c r="T259" s="67">
        <v>0.67400000000000004</v>
      </c>
      <c r="U259" s="67">
        <v>5.56</v>
      </c>
      <c r="V259" s="104" t="b">
        <f t="shared" ref="V259:V322" si="65">IF(Q259&gt;X259,TRUE,FALSE)</f>
        <v>1</v>
      </c>
      <c r="W259" s="104" t="s">
        <v>16</v>
      </c>
      <c r="X259" s="104">
        <f t="shared" si="63"/>
        <v>4.8</v>
      </c>
      <c r="Y259" s="104">
        <f t="shared" ref="Y259:Y322" si="66">IF(Y$1=$W259,X259,"")</f>
        <v>4.8</v>
      </c>
      <c r="Z259" s="104" t="str">
        <f t="shared" ref="Z259:AA322" si="67">IF(Z$1=$W259,$X259,"")</f>
        <v/>
      </c>
      <c r="AA259" s="104" t="str">
        <f t="shared" si="67"/>
        <v/>
      </c>
      <c r="AB259" s="104" t="str">
        <f t="shared" si="60"/>
        <v/>
      </c>
      <c r="AC259" s="104" t="str">
        <f t="shared" si="56"/>
        <v/>
      </c>
      <c r="AD259" s="104" t="str">
        <f t="shared" si="56"/>
        <v/>
      </c>
      <c r="AE259" s="104" t="str">
        <f t="shared" si="56"/>
        <v/>
      </c>
      <c r="AF259" s="104" t="str">
        <f t="shared" si="56"/>
        <v/>
      </c>
      <c r="AG259" s="104" t="str">
        <f t="shared" si="57"/>
        <v/>
      </c>
      <c r="AH259" s="104" t="str">
        <f t="shared" si="57"/>
        <v/>
      </c>
      <c r="AI259" s="104"/>
      <c r="AJ259" s="104">
        <f t="shared" si="64"/>
        <v>2.7225041922861935E-2</v>
      </c>
      <c r="AK259" s="104">
        <f t="shared" si="62"/>
        <v>2.7225041922861935E-2</v>
      </c>
      <c r="AL259" s="104" t="str">
        <f t="shared" si="62"/>
        <v/>
      </c>
      <c r="AM259" s="104" t="str">
        <f t="shared" si="62"/>
        <v/>
      </c>
      <c r="AN259" s="104" t="str">
        <f t="shared" si="58"/>
        <v/>
      </c>
      <c r="AO259" s="104" t="str">
        <f t="shared" si="58"/>
        <v/>
      </c>
      <c r="AP259" s="104" t="str">
        <f t="shared" si="58"/>
        <v/>
      </c>
      <c r="AQ259" s="104" t="str">
        <f t="shared" si="58"/>
        <v/>
      </c>
      <c r="AR259" s="104" t="str">
        <f t="shared" si="59"/>
        <v/>
      </c>
      <c r="AS259" s="104" t="str">
        <f t="shared" si="59"/>
        <v/>
      </c>
      <c r="AT259" s="104" t="str">
        <f t="shared" si="59"/>
        <v/>
      </c>
      <c r="AU259" s="104"/>
      <c r="AV259" s="105"/>
      <c r="AW259" s="105"/>
      <c r="AX259" s="105"/>
      <c r="AY259" s="105"/>
      <c r="AZ259" s="105"/>
      <c r="BA259" s="106"/>
      <c r="BB259" s="104"/>
      <c r="BC259" s="105"/>
      <c r="BD259" s="104"/>
      <c r="BE259" s="107"/>
      <c r="BF259" s="105"/>
      <c r="BG259" s="105"/>
      <c r="BH259" s="105"/>
      <c r="BI259" s="105"/>
      <c r="BJ259" s="67">
        <v>485</v>
      </c>
      <c r="BK259" s="108">
        <v>1484.9690000000001</v>
      </c>
      <c r="BL259" s="109">
        <v>42.771252189999998</v>
      </c>
      <c r="BM259" s="109">
        <v>-82.037568680000007</v>
      </c>
      <c r="BN259" s="110" t="s">
        <v>7206</v>
      </c>
      <c r="BO259" s="106">
        <v>273.10000000000002</v>
      </c>
      <c r="BP259" s="105" t="s">
        <v>3290</v>
      </c>
      <c r="BQ259" s="105" t="s">
        <v>5678</v>
      </c>
      <c r="BR259" s="110"/>
      <c r="BS259" s="110">
        <v>11</v>
      </c>
      <c r="BT259" s="111" t="s">
        <v>7525</v>
      </c>
      <c r="BU259" s="110">
        <v>9</v>
      </c>
      <c r="BV259" s="110">
        <v>6</v>
      </c>
      <c r="BW259" s="105" t="s">
        <v>7784</v>
      </c>
      <c r="BX259" s="104">
        <v>5.56</v>
      </c>
      <c r="BY259" s="105"/>
      <c r="BZ259" s="106">
        <f t="shared" ref="BZ259:BZ322" si="68">S259*100</f>
        <v>4.8</v>
      </c>
      <c r="CA259" s="104" t="str">
        <f t="shared" ref="CA259:CA322" si="69">W259</f>
        <v>Matched</v>
      </c>
      <c r="CB259" s="104">
        <f t="shared" ref="CB259:CB322" si="70">AK259</f>
        <v>2.7225041922861935E-2</v>
      </c>
      <c r="CC259" s="105"/>
      <c r="CD259" s="105"/>
      <c r="CE259" s="105"/>
      <c r="CF259" s="105"/>
    </row>
    <row r="260" spans="1:84" hidden="1" x14ac:dyDescent="0.35">
      <c r="A260" s="67">
        <v>486</v>
      </c>
      <c r="B260" s="67">
        <v>1485.1579999999999</v>
      </c>
      <c r="C260" s="67" t="s">
        <v>7555</v>
      </c>
      <c r="D260" s="67" t="s">
        <v>3290</v>
      </c>
      <c r="E260" s="67" t="s">
        <v>5677</v>
      </c>
      <c r="F260" s="102">
        <v>11</v>
      </c>
      <c r="G260" s="102">
        <v>10</v>
      </c>
      <c r="H260" s="102">
        <v>10</v>
      </c>
      <c r="I260" s="102"/>
      <c r="J260" s="67"/>
      <c r="K260" s="67" t="s">
        <v>5678</v>
      </c>
      <c r="L260" s="67" t="s">
        <v>4189</v>
      </c>
      <c r="M260" s="67" t="s">
        <v>3293</v>
      </c>
      <c r="N260" s="67"/>
      <c r="O260" s="67"/>
      <c r="P260" s="67">
        <v>10.86</v>
      </c>
      <c r="Q260" s="67">
        <v>10.86</v>
      </c>
      <c r="R260" s="103">
        <v>1E-3</v>
      </c>
      <c r="S260" s="103">
        <v>2E-3</v>
      </c>
      <c r="T260" s="67">
        <v>0.64300000000000002</v>
      </c>
      <c r="U260" s="67">
        <v>5.56</v>
      </c>
      <c r="V260" s="104" t="b">
        <f t="shared" si="65"/>
        <v>1</v>
      </c>
      <c r="W260" s="104" t="s">
        <v>16</v>
      </c>
      <c r="X260" s="104">
        <f t="shared" si="63"/>
        <v>0.2</v>
      </c>
      <c r="Y260" s="104">
        <f t="shared" si="66"/>
        <v>0.2</v>
      </c>
      <c r="Z260" s="104" t="str">
        <f t="shared" si="67"/>
        <v/>
      </c>
      <c r="AA260" s="104" t="str">
        <f t="shared" si="67"/>
        <v/>
      </c>
      <c r="AB260" s="104" t="str">
        <f t="shared" si="60"/>
        <v/>
      </c>
      <c r="AC260" s="104" t="str">
        <f t="shared" si="56"/>
        <v/>
      </c>
      <c r="AD260" s="104" t="str">
        <f t="shared" si="56"/>
        <v/>
      </c>
      <c r="AE260" s="104" t="str">
        <f t="shared" si="56"/>
        <v/>
      </c>
      <c r="AF260" s="104" t="str">
        <f t="shared" si="56"/>
        <v/>
      </c>
      <c r="AG260" s="104" t="str">
        <f t="shared" si="57"/>
        <v/>
      </c>
      <c r="AH260" s="104" t="str">
        <f t="shared" si="57"/>
        <v/>
      </c>
      <c r="AI260" s="104"/>
      <c r="AJ260" s="104">
        <f t="shared" si="64"/>
        <v>1.1343767467859138E-3</v>
      </c>
      <c r="AK260" s="104">
        <f t="shared" si="62"/>
        <v>1.1343767467859138E-3</v>
      </c>
      <c r="AL260" s="104" t="str">
        <f t="shared" si="62"/>
        <v/>
      </c>
      <c r="AM260" s="104" t="str">
        <f t="shared" si="62"/>
        <v/>
      </c>
      <c r="AN260" s="104" t="str">
        <f t="shared" si="58"/>
        <v/>
      </c>
      <c r="AO260" s="104" t="str">
        <f t="shared" si="58"/>
        <v/>
      </c>
      <c r="AP260" s="104" t="str">
        <f t="shared" si="58"/>
        <v/>
      </c>
      <c r="AQ260" s="104" t="str">
        <f t="shared" si="58"/>
        <v/>
      </c>
      <c r="AR260" s="104" t="str">
        <f t="shared" si="59"/>
        <v/>
      </c>
      <c r="AS260" s="104" t="str">
        <f t="shared" si="59"/>
        <v/>
      </c>
      <c r="AT260" s="104" t="str">
        <f t="shared" si="59"/>
        <v/>
      </c>
      <c r="AU260" s="104"/>
      <c r="AV260" s="105"/>
      <c r="AW260" s="105"/>
      <c r="AX260" s="105"/>
      <c r="AY260" s="105"/>
      <c r="AZ260" s="105"/>
      <c r="BA260" s="106"/>
      <c r="BB260" s="104"/>
      <c r="BC260" s="105"/>
      <c r="BD260" s="104"/>
      <c r="BE260" s="107"/>
      <c r="BF260" s="105"/>
      <c r="BG260" s="105"/>
      <c r="BH260" s="105"/>
      <c r="BI260" s="105"/>
      <c r="BJ260" s="67">
        <v>486</v>
      </c>
      <c r="BK260" s="108">
        <v>1485.1579999999999</v>
      </c>
      <c r="BL260" s="109">
        <v>42.771250479999999</v>
      </c>
      <c r="BM260" s="109">
        <v>-82.037568759999999</v>
      </c>
      <c r="BN260" s="110" t="s">
        <v>7206</v>
      </c>
      <c r="BO260" s="106">
        <v>273.10000000000002</v>
      </c>
      <c r="BP260" s="105" t="s">
        <v>3290</v>
      </c>
      <c r="BQ260" s="105" t="s">
        <v>5678</v>
      </c>
      <c r="BR260" s="110"/>
      <c r="BS260" s="110">
        <v>11</v>
      </c>
      <c r="BT260" s="111" t="s">
        <v>7345</v>
      </c>
      <c r="BU260" s="110">
        <v>10</v>
      </c>
      <c r="BV260" s="110">
        <v>10</v>
      </c>
      <c r="BW260" s="105" t="s">
        <v>7784</v>
      </c>
      <c r="BX260" s="104">
        <v>5.56</v>
      </c>
      <c r="BY260" s="105"/>
      <c r="BZ260" s="106">
        <f t="shared" si="68"/>
        <v>0.2</v>
      </c>
      <c r="CA260" s="104" t="str">
        <f t="shared" si="69"/>
        <v>Matched</v>
      </c>
      <c r="CB260" s="104">
        <f t="shared" si="70"/>
        <v>1.1343767467859138E-3</v>
      </c>
      <c r="CC260" s="105"/>
      <c r="CD260" s="105"/>
      <c r="CE260" s="105"/>
      <c r="CF260" s="105"/>
    </row>
    <row r="261" spans="1:84" hidden="1" x14ac:dyDescent="0.35">
      <c r="A261" s="67">
        <v>487</v>
      </c>
      <c r="B261" s="67">
        <v>1485.748</v>
      </c>
      <c r="C261" s="67" t="s">
        <v>7331</v>
      </c>
      <c r="D261" s="67" t="s">
        <v>3290</v>
      </c>
      <c r="E261" s="67" t="s">
        <v>5677</v>
      </c>
      <c r="F261" s="102">
        <v>12</v>
      </c>
      <c r="G261" s="102">
        <v>11</v>
      </c>
      <c r="H261" s="102">
        <v>8</v>
      </c>
      <c r="I261" s="102"/>
      <c r="J261" s="67"/>
      <c r="K261" s="67" t="s">
        <v>5678</v>
      </c>
      <c r="L261" s="67" t="s">
        <v>4190</v>
      </c>
      <c r="M261" s="67" t="s">
        <v>3293</v>
      </c>
      <c r="N261" s="67"/>
      <c r="O261" s="67"/>
      <c r="P261" s="67">
        <v>12.33</v>
      </c>
      <c r="Q261" s="67">
        <v>12.33</v>
      </c>
      <c r="R261" s="103">
        <v>8.0000000000000002E-3</v>
      </c>
      <c r="S261" s="103">
        <v>1.6E-2</v>
      </c>
      <c r="T261" s="67">
        <v>0.66100000000000003</v>
      </c>
      <c r="U261" s="67">
        <v>5.56</v>
      </c>
      <c r="V261" s="104" t="b">
        <f t="shared" si="65"/>
        <v>1</v>
      </c>
      <c r="W261" s="104" t="s">
        <v>16</v>
      </c>
      <c r="X261" s="104">
        <f t="shared" si="63"/>
        <v>1.6</v>
      </c>
      <c r="Y261" s="104">
        <f t="shared" si="66"/>
        <v>1.6</v>
      </c>
      <c r="Z261" s="104" t="str">
        <f t="shared" si="67"/>
        <v/>
      </c>
      <c r="AA261" s="104" t="str">
        <f t="shared" si="67"/>
        <v/>
      </c>
      <c r="AB261" s="104" t="str">
        <f t="shared" si="60"/>
        <v/>
      </c>
      <c r="AC261" s="104" t="str">
        <f t="shared" si="56"/>
        <v/>
      </c>
      <c r="AD261" s="104" t="str">
        <f t="shared" si="56"/>
        <v/>
      </c>
      <c r="AE261" s="104" t="str">
        <f t="shared" si="56"/>
        <v/>
      </c>
      <c r="AF261" s="104" t="str">
        <f t="shared" si="56"/>
        <v/>
      </c>
      <c r="AG261" s="104" t="str">
        <f t="shared" si="57"/>
        <v/>
      </c>
      <c r="AH261" s="104" t="str">
        <f t="shared" si="57"/>
        <v/>
      </c>
      <c r="AI261" s="104"/>
      <c r="AJ261" s="104">
        <f t="shared" si="64"/>
        <v>9.0750139742873104E-3</v>
      </c>
      <c r="AK261" s="104">
        <f t="shared" si="62"/>
        <v>9.0750139742873104E-3</v>
      </c>
      <c r="AL261" s="104" t="str">
        <f t="shared" si="62"/>
        <v/>
      </c>
      <c r="AM261" s="104" t="str">
        <f t="shared" si="62"/>
        <v/>
      </c>
      <c r="AN261" s="104" t="str">
        <f t="shared" si="58"/>
        <v/>
      </c>
      <c r="AO261" s="104" t="str">
        <f t="shared" si="58"/>
        <v/>
      </c>
      <c r="AP261" s="104" t="str">
        <f t="shared" si="58"/>
        <v/>
      </c>
      <c r="AQ261" s="104" t="str">
        <f t="shared" si="58"/>
        <v/>
      </c>
      <c r="AR261" s="104" t="str">
        <f t="shared" si="59"/>
        <v/>
      </c>
      <c r="AS261" s="104" t="str">
        <f t="shared" si="59"/>
        <v/>
      </c>
      <c r="AT261" s="104" t="str">
        <f t="shared" si="59"/>
        <v/>
      </c>
      <c r="AU261" s="104"/>
      <c r="AV261" s="105"/>
      <c r="AW261" s="105"/>
      <c r="AX261" s="105"/>
      <c r="AY261" s="105"/>
      <c r="AZ261" s="105"/>
      <c r="BA261" s="106"/>
      <c r="BB261" s="104"/>
      <c r="BC261" s="105"/>
      <c r="BD261" s="104"/>
      <c r="BE261" s="107"/>
      <c r="BF261" s="105"/>
      <c r="BG261" s="105"/>
      <c r="BH261" s="105"/>
      <c r="BI261" s="105"/>
      <c r="BJ261" s="67">
        <v>487</v>
      </c>
      <c r="BK261" s="108">
        <v>1485.748</v>
      </c>
      <c r="BL261" s="109">
        <v>42.771245139999998</v>
      </c>
      <c r="BM261" s="109">
        <v>-82.037569020000007</v>
      </c>
      <c r="BN261" s="110" t="s">
        <v>7206</v>
      </c>
      <c r="BO261" s="106">
        <v>273.10000000000002</v>
      </c>
      <c r="BP261" s="105" t="s">
        <v>3290</v>
      </c>
      <c r="BQ261" s="105" t="s">
        <v>5678</v>
      </c>
      <c r="BR261" s="110"/>
      <c r="BS261" s="110">
        <v>12</v>
      </c>
      <c r="BT261" s="111" t="s">
        <v>7349</v>
      </c>
      <c r="BU261" s="110">
        <v>11</v>
      </c>
      <c r="BV261" s="110">
        <v>8</v>
      </c>
      <c r="BW261" s="105" t="s">
        <v>7784</v>
      </c>
      <c r="BX261" s="104">
        <v>5.56</v>
      </c>
      <c r="BY261" s="105"/>
      <c r="BZ261" s="106">
        <f t="shared" si="68"/>
        <v>1.6</v>
      </c>
      <c r="CA261" s="104" t="str">
        <f t="shared" si="69"/>
        <v>Matched</v>
      </c>
      <c r="CB261" s="104">
        <f t="shared" si="70"/>
        <v>9.0750139742873104E-3</v>
      </c>
      <c r="CC261" s="105"/>
      <c r="CD261" s="105"/>
      <c r="CE261" s="105"/>
      <c r="CF261" s="105"/>
    </row>
    <row r="262" spans="1:84" hidden="1" x14ac:dyDescent="0.35">
      <c r="A262" s="67">
        <v>488</v>
      </c>
      <c r="B262" s="67">
        <v>1486.1869999999999</v>
      </c>
      <c r="C262" s="67" t="s">
        <v>7556</v>
      </c>
      <c r="D262" s="67" t="s">
        <v>3290</v>
      </c>
      <c r="E262" s="67" t="s">
        <v>5677</v>
      </c>
      <c r="F262" s="102">
        <v>13</v>
      </c>
      <c r="G262" s="102">
        <v>8</v>
      </c>
      <c r="H262" s="102">
        <v>7</v>
      </c>
      <c r="I262" s="102"/>
      <c r="J262" s="67"/>
      <c r="K262" s="67" t="s">
        <v>5678</v>
      </c>
      <c r="L262" s="67" t="s">
        <v>4191</v>
      </c>
      <c r="M262" s="67" t="s">
        <v>3293</v>
      </c>
      <c r="N262" s="67"/>
      <c r="O262" s="67"/>
      <c r="P262" s="67">
        <v>12.54</v>
      </c>
      <c r="Q262" s="67">
        <v>12.54</v>
      </c>
      <c r="R262" s="103">
        <v>2.1000000000000001E-2</v>
      </c>
      <c r="S262" s="103">
        <v>5.2999999999999999E-2</v>
      </c>
      <c r="T262" s="67">
        <v>0.73699999999999999</v>
      </c>
      <c r="U262" s="67">
        <v>5.56</v>
      </c>
      <c r="V262" s="104" t="b">
        <f t="shared" si="65"/>
        <v>1</v>
      </c>
      <c r="W262" s="104" t="s">
        <v>16</v>
      </c>
      <c r="X262" s="104">
        <f t="shared" si="63"/>
        <v>5.3</v>
      </c>
      <c r="Y262" s="104">
        <f t="shared" si="66"/>
        <v>5.3</v>
      </c>
      <c r="Z262" s="104" t="str">
        <f t="shared" si="67"/>
        <v/>
      </c>
      <c r="AA262" s="104" t="str">
        <f t="shared" si="67"/>
        <v/>
      </c>
      <c r="AB262" s="104" t="str">
        <f t="shared" si="60"/>
        <v/>
      </c>
      <c r="AC262" s="104" t="str">
        <f t="shared" si="56"/>
        <v/>
      </c>
      <c r="AD262" s="104" t="str">
        <f t="shared" si="56"/>
        <v/>
      </c>
      <c r="AE262" s="104" t="str">
        <f t="shared" si="56"/>
        <v/>
      </c>
      <c r="AF262" s="104" t="str">
        <f t="shared" si="56"/>
        <v/>
      </c>
      <c r="AG262" s="104" t="str">
        <f t="shared" si="57"/>
        <v/>
      </c>
      <c r="AH262" s="104" t="str">
        <f t="shared" si="57"/>
        <v/>
      </c>
      <c r="AI262" s="104"/>
      <c r="AJ262" s="104">
        <f t="shared" si="64"/>
        <v>3.0060983789826717E-2</v>
      </c>
      <c r="AK262" s="104">
        <f t="shared" si="62"/>
        <v>3.0060983789826717E-2</v>
      </c>
      <c r="AL262" s="104" t="str">
        <f t="shared" si="62"/>
        <v/>
      </c>
      <c r="AM262" s="104" t="str">
        <f t="shared" si="62"/>
        <v/>
      </c>
      <c r="AN262" s="104" t="str">
        <f t="shared" si="58"/>
        <v/>
      </c>
      <c r="AO262" s="104" t="str">
        <f t="shared" si="58"/>
        <v/>
      </c>
      <c r="AP262" s="104" t="str">
        <f t="shared" si="58"/>
        <v/>
      </c>
      <c r="AQ262" s="104" t="str">
        <f t="shared" si="58"/>
        <v/>
      </c>
      <c r="AR262" s="104" t="str">
        <f t="shared" si="59"/>
        <v/>
      </c>
      <c r="AS262" s="104" t="str">
        <f t="shared" si="59"/>
        <v/>
      </c>
      <c r="AT262" s="104" t="str">
        <f t="shared" si="59"/>
        <v/>
      </c>
      <c r="AU262" s="104"/>
      <c r="AV262" s="105"/>
      <c r="AW262" s="105"/>
      <c r="AX262" s="105"/>
      <c r="AY262" s="105"/>
      <c r="AZ262" s="105"/>
      <c r="BA262" s="106"/>
      <c r="BB262" s="104"/>
      <c r="BC262" s="105"/>
      <c r="BD262" s="104"/>
      <c r="BE262" s="107"/>
      <c r="BF262" s="105"/>
      <c r="BG262" s="105"/>
      <c r="BH262" s="105"/>
      <c r="BI262" s="105"/>
      <c r="BJ262" s="67">
        <v>488</v>
      </c>
      <c r="BK262" s="108">
        <v>1486.1869999999999</v>
      </c>
      <c r="BL262" s="109">
        <v>42.771241150000002</v>
      </c>
      <c r="BM262" s="109">
        <v>-82.037569219999995</v>
      </c>
      <c r="BN262" s="110" t="s">
        <v>7206</v>
      </c>
      <c r="BO262" s="106">
        <v>273.10000000000002</v>
      </c>
      <c r="BP262" s="105" t="s">
        <v>3290</v>
      </c>
      <c r="BQ262" s="105" t="s">
        <v>5678</v>
      </c>
      <c r="BR262" s="110"/>
      <c r="BS262" s="110">
        <v>13</v>
      </c>
      <c r="BT262" s="111" t="s">
        <v>7555</v>
      </c>
      <c r="BU262" s="110">
        <v>8</v>
      </c>
      <c r="BV262" s="110">
        <v>7</v>
      </c>
      <c r="BW262" s="105" t="s">
        <v>7784</v>
      </c>
      <c r="BX262" s="104">
        <v>5.56</v>
      </c>
      <c r="BY262" s="105"/>
      <c r="BZ262" s="106">
        <f t="shared" si="68"/>
        <v>5.3</v>
      </c>
      <c r="CA262" s="104" t="str">
        <f t="shared" si="69"/>
        <v>Matched</v>
      </c>
      <c r="CB262" s="104">
        <f t="shared" si="70"/>
        <v>3.0060983789826717E-2</v>
      </c>
      <c r="CC262" s="105"/>
      <c r="CD262" s="105"/>
      <c r="CE262" s="105"/>
      <c r="CF262" s="105"/>
    </row>
    <row r="263" spans="1:84" hidden="1" x14ac:dyDescent="0.35">
      <c r="A263" s="67">
        <v>489</v>
      </c>
      <c r="B263" s="67">
        <v>1486.2739999999999</v>
      </c>
      <c r="C263" s="67" t="s">
        <v>7331</v>
      </c>
      <c r="D263" s="67" t="s">
        <v>3290</v>
      </c>
      <c r="E263" s="67" t="s">
        <v>5677</v>
      </c>
      <c r="F263" s="102">
        <v>12</v>
      </c>
      <c r="G263" s="102">
        <v>12</v>
      </c>
      <c r="H263" s="102">
        <v>8</v>
      </c>
      <c r="I263" s="102"/>
      <c r="J263" s="67"/>
      <c r="K263" s="67" t="s">
        <v>5678</v>
      </c>
      <c r="L263" s="67" t="s">
        <v>4192</v>
      </c>
      <c r="M263" s="67" t="s">
        <v>3293</v>
      </c>
      <c r="N263" s="67"/>
      <c r="O263" s="67"/>
      <c r="P263" s="67">
        <v>12</v>
      </c>
      <c r="Q263" s="67">
        <v>12</v>
      </c>
      <c r="R263" s="103">
        <v>5.0000000000000001E-3</v>
      </c>
      <c r="S263" s="103">
        <v>8.0000000000000002E-3</v>
      </c>
      <c r="T263" s="67">
        <v>0.77700000000000002</v>
      </c>
      <c r="U263" s="67">
        <v>5.56</v>
      </c>
      <c r="V263" s="104" t="b">
        <f t="shared" si="65"/>
        <v>1</v>
      </c>
      <c r="W263" s="104" t="s">
        <v>16</v>
      </c>
      <c r="X263" s="104">
        <f t="shared" si="63"/>
        <v>0.8</v>
      </c>
      <c r="Y263" s="104">
        <f t="shared" si="66"/>
        <v>0.8</v>
      </c>
      <c r="Z263" s="104" t="str">
        <f t="shared" si="67"/>
        <v/>
      </c>
      <c r="AA263" s="104" t="str">
        <f t="shared" si="67"/>
        <v/>
      </c>
      <c r="AB263" s="104" t="str">
        <f t="shared" si="60"/>
        <v/>
      </c>
      <c r="AC263" s="104" t="str">
        <f t="shared" si="56"/>
        <v/>
      </c>
      <c r="AD263" s="104" t="str">
        <f t="shared" si="56"/>
        <v/>
      </c>
      <c r="AE263" s="104" t="str">
        <f t="shared" si="56"/>
        <v/>
      </c>
      <c r="AF263" s="104" t="str">
        <f t="shared" si="56"/>
        <v/>
      </c>
      <c r="AG263" s="104" t="str">
        <f t="shared" si="57"/>
        <v/>
      </c>
      <c r="AH263" s="104" t="str">
        <f t="shared" si="57"/>
        <v/>
      </c>
      <c r="AI263" s="104"/>
      <c r="AJ263" s="104">
        <f t="shared" si="64"/>
        <v>4.5375069871436552E-3</v>
      </c>
      <c r="AK263" s="104">
        <f t="shared" si="62"/>
        <v>4.5375069871436552E-3</v>
      </c>
      <c r="AL263" s="104" t="str">
        <f t="shared" si="62"/>
        <v/>
      </c>
      <c r="AM263" s="104" t="str">
        <f t="shared" si="62"/>
        <v/>
      </c>
      <c r="AN263" s="104" t="str">
        <f t="shared" si="58"/>
        <v/>
      </c>
      <c r="AO263" s="104" t="str">
        <f t="shared" si="58"/>
        <v/>
      </c>
      <c r="AP263" s="104" t="str">
        <f t="shared" si="58"/>
        <v/>
      </c>
      <c r="AQ263" s="104" t="str">
        <f t="shared" si="58"/>
        <v/>
      </c>
      <c r="AR263" s="104" t="str">
        <f t="shared" si="59"/>
        <v/>
      </c>
      <c r="AS263" s="104" t="str">
        <f t="shared" si="59"/>
        <v/>
      </c>
      <c r="AT263" s="104" t="str">
        <f t="shared" si="59"/>
        <v/>
      </c>
      <c r="AU263" s="104"/>
      <c r="AV263" s="105"/>
      <c r="AW263" s="105"/>
      <c r="AX263" s="105"/>
      <c r="AY263" s="105"/>
      <c r="AZ263" s="105"/>
      <c r="BA263" s="106"/>
      <c r="BB263" s="104"/>
      <c r="BC263" s="105"/>
      <c r="BD263" s="104"/>
      <c r="BE263" s="107"/>
      <c r="BF263" s="105"/>
      <c r="BG263" s="105"/>
      <c r="BH263" s="105"/>
      <c r="BI263" s="105"/>
      <c r="BJ263" s="67">
        <v>489</v>
      </c>
      <c r="BK263" s="108">
        <v>1486.2739999999999</v>
      </c>
      <c r="BL263" s="109">
        <v>42.771240380000002</v>
      </c>
      <c r="BM263" s="109">
        <v>-82.037569259999998</v>
      </c>
      <c r="BN263" s="110" t="s">
        <v>7206</v>
      </c>
      <c r="BO263" s="106">
        <v>273.10000000000002</v>
      </c>
      <c r="BP263" s="105" t="s">
        <v>3290</v>
      </c>
      <c r="BQ263" s="105" t="s">
        <v>5678</v>
      </c>
      <c r="BR263" s="110"/>
      <c r="BS263" s="110">
        <v>12</v>
      </c>
      <c r="BT263" s="111" t="s">
        <v>7349</v>
      </c>
      <c r="BU263" s="110">
        <v>12</v>
      </c>
      <c r="BV263" s="110">
        <v>8</v>
      </c>
      <c r="BW263" s="105" t="s">
        <v>7784</v>
      </c>
      <c r="BX263" s="104">
        <v>5.56</v>
      </c>
      <c r="BY263" s="105"/>
      <c r="BZ263" s="106">
        <f t="shared" si="68"/>
        <v>0.8</v>
      </c>
      <c r="CA263" s="104" t="str">
        <f t="shared" si="69"/>
        <v>Matched</v>
      </c>
      <c r="CB263" s="104">
        <f t="shared" si="70"/>
        <v>4.5375069871436552E-3</v>
      </c>
      <c r="CC263" s="105"/>
      <c r="CD263" s="105"/>
      <c r="CE263" s="105"/>
      <c r="CF263" s="105"/>
    </row>
    <row r="264" spans="1:84" hidden="1" x14ac:dyDescent="0.35">
      <c r="A264" s="67">
        <v>490</v>
      </c>
      <c r="B264" s="67">
        <v>1486.3689999999999</v>
      </c>
      <c r="C264" s="67" t="s">
        <v>7552</v>
      </c>
      <c r="D264" s="67" t="s">
        <v>3290</v>
      </c>
      <c r="E264" s="67" t="s">
        <v>5677</v>
      </c>
      <c r="F264" s="102">
        <v>11</v>
      </c>
      <c r="G264" s="102">
        <v>12</v>
      </c>
      <c r="H264" s="102">
        <v>11</v>
      </c>
      <c r="I264" s="102">
        <v>25</v>
      </c>
      <c r="J264" s="67"/>
      <c r="K264" s="67" t="s">
        <v>5683</v>
      </c>
      <c r="L264" s="67" t="s">
        <v>4193</v>
      </c>
      <c r="M264" s="67" t="s">
        <v>3293</v>
      </c>
      <c r="N264" s="67"/>
      <c r="O264" s="67"/>
      <c r="P264" s="67">
        <v>11.44</v>
      </c>
      <c r="Q264" s="67">
        <v>11.44</v>
      </c>
      <c r="R264" s="103">
        <v>-1.0999999999999999E-2</v>
      </c>
      <c r="S264" s="103">
        <v>-2.1000000000000001E-2</v>
      </c>
      <c r="T264" s="67">
        <v>0.81699999999999995</v>
      </c>
      <c r="U264" s="67">
        <v>5.56</v>
      </c>
      <c r="V264" s="104" t="b">
        <f t="shared" si="65"/>
        <v>1</v>
      </c>
      <c r="W264" s="104" t="s">
        <v>16</v>
      </c>
      <c r="X264" s="104">
        <f t="shared" si="63"/>
        <v>-2.1</v>
      </c>
      <c r="Y264" s="104">
        <f t="shared" si="66"/>
        <v>-2.1</v>
      </c>
      <c r="Z264" s="104" t="str">
        <f t="shared" si="67"/>
        <v/>
      </c>
      <c r="AA264" s="104" t="str">
        <f t="shared" si="67"/>
        <v/>
      </c>
      <c r="AB264" s="104" t="str">
        <f t="shared" si="60"/>
        <v/>
      </c>
      <c r="AC264" s="104" t="str">
        <f t="shared" si="56"/>
        <v/>
      </c>
      <c r="AD264" s="104" t="str">
        <f t="shared" si="56"/>
        <v/>
      </c>
      <c r="AE264" s="104" t="str">
        <f t="shared" si="56"/>
        <v/>
      </c>
      <c r="AF264" s="104" t="str">
        <f t="shared" si="56"/>
        <v/>
      </c>
      <c r="AG264" s="104" t="str">
        <f t="shared" si="57"/>
        <v/>
      </c>
      <c r="AH264" s="104" t="str">
        <f t="shared" si="57"/>
        <v/>
      </c>
      <c r="AI264" s="104"/>
      <c r="AJ264" s="104">
        <f t="shared" si="64"/>
        <v>-1.1910955841252097E-2</v>
      </c>
      <c r="AK264" s="104">
        <f t="shared" si="62"/>
        <v>-1.1910955841252097E-2</v>
      </c>
      <c r="AL264" s="104" t="str">
        <f t="shared" si="62"/>
        <v/>
      </c>
      <c r="AM264" s="104" t="str">
        <f t="shared" si="62"/>
        <v/>
      </c>
      <c r="AN264" s="104" t="str">
        <f t="shared" si="58"/>
        <v/>
      </c>
      <c r="AO264" s="104" t="str">
        <f t="shared" si="58"/>
        <v/>
      </c>
      <c r="AP264" s="104" t="str">
        <f t="shared" si="58"/>
        <v/>
      </c>
      <c r="AQ264" s="104" t="str">
        <f t="shared" si="58"/>
        <v/>
      </c>
      <c r="AR264" s="104" t="str">
        <f t="shared" si="59"/>
        <v/>
      </c>
      <c r="AS264" s="104" t="str">
        <f t="shared" si="59"/>
        <v/>
      </c>
      <c r="AT264" s="104" t="str">
        <f t="shared" si="59"/>
        <v/>
      </c>
      <c r="AU264" s="104"/>
      <c r="AV264" s="105"/>
      <c r="AW264" s="105"/>
      <c r="AX264" s="105"/>
      <c r="AY264" s="105"/>
      <c r="AZ264" s="105"/>
      <c r="BA264" s="106"/>
      <c r="BB264" s="104"/>
      <c r="BC264" s="105"/>
      <c r="BD264" s="104"/>
      <c r="BE264" s="107"/>
      <c r="BF264" s="105"/>
      <c r="BG264" s="105"/>
      <c r="BH264" s="105"/>
      <c r="BI264" s="105"/>
      <c r="BJ264" s="67">
        <v>490</v>
      </c>
      <c r="BK264" s="108">
        <v>1486.3689999999999</v>
      </c>
      <c r="BL264" s="109">
        <v>42.771239520000002</v>
      </c>
      <c r="BM264" s="109">
        <v>-82.037569300000001</v>
      </c>
      <c r="BN264" s="110" t="s">
        <v>7206</v>
      </c>
      <c r="BO264" s="106">
        <v>273.10000000000002</v>
      </c>
      <c r="BP264" s="105" t="s">
        <v>3290</v>
      </c>
      <c r="BQ264" s="105" t="s">
        <v>5683</v>
      </c>
      <c r="BR264" s="110">
        <v>491</v>
      </c>
      <c r="BS264" s="110">
        <v>11</v>
      </c>
      <c r="BT264" s="111" t="s">
        <v>7349</v>
      </c>
      <c r="BU264" s="110">
        <v>12</v>
      </c>
      <c r="BV264" s="110">
        <v>11</v>
      </c>
      <c r="BW264" s="105" t="s">
        <v>7784</v>
      </c>
      <c r="BX264" s="104">
        <v>5.56</v>
      </c>
      <c r="BY264" s="105"/>
      <c r="BZ264" s="106">
        <f t="shared" si="68"/>
        <v>-2.1</v>
      </c>
      <c r="CA264" s="104" t="str">
        <f t="shared" si="69"/>
        <v>Matched</v>
      </c>
      <c r="CB264" s="104">
        <f t="shared" si="70"/>
        <v>-1.1910955841252097E-2</v>
      </c>
      <c r="CC264" s="105"/>
      <c r="CD264" s="105"/>
      <c r="CE264" s="105"/>
      <c r="CF264" s="105"/>
    </row>
    <row r="265" spans="1:84" hidden="1" x14ac:dyDescent="0.35">
      <c r="A265" s="67">
        <v>492</v>
      </c>
      <c r="B265" s="67">
        <v>1486.41</v>
      </c>
      <c r="C265" s="67" t="s">
        <v>7331</v>
      </c>
      <c r="D265" s="67" t="s">
        <v>3290</v>
      </c>
      <c r="E265" s="67" t="s">
        <v>5677</v>
      </c>
      <c r="F265" s="102">
        <v>12</v>
      </c>
      <c r="G265" s="102">
        <v>14</v>
      </c>
      <c r="H265" s="102">
        <v>8</v>
      </c>
      <c r="I265" s="102">
        <v>25</v>
      </c>
      <c r="J265" s="67"/>
      <c r="K265" s="67" t="s">
        <v>5678</v>
      </c>
      <c r="L265" s="67" t="s">
        <v>4194</v>
      </c>
      <c r="M265" s="67" t="s">
        <v>3293</v>
      </c>
      <c r="N265" s="67"/>
      <c r="O265" s="67"/>
      <c r="P265" s="67">
        <v>12.48</v>
      </c>
      <c r="Q265" s="67">
        <v>12.48</v>
      </c>
      <c r="R265" s="103">
        <v>1E-3</v>
      </c>
      <c r="S265" s="103">
        <v>2E-3</v>
      </c>
      <c r="T265" s="67">
        <v>0.81100000000000005</v>
      </c>
      <c r="U265" s="67">
        <v>5.56</v>
      </c>
      <c r="V265" s="104" t="b">
        <f t="shared" si="65"/>
        <v>1</v>
      </c>
      <c r="W265" s="104" t="s">
        <v>16</v>
      </c>
      <c r="X265" s="104">
        <f t="shared" si="63"/>
        <v>0.2</v>
      </c>
      <c r="Y265" s="104">
        <f t="shared" si="66"/>
        <v>0.2</v>
      </c>
      <c r="Z265" s="104" t="str">
        <f t="shared" si="67"/>
        <v/>
      </c>
      <c r="AA265" s="104" t="str">
        <f t="shared" si="67"/>
        <v/>
      </c>
      <c r="AB265" s="104" t="str">
        <f t="shared" si="60"/>
        <v/>
      </c>
      <c r="AC265" s="104" t="str">
        <f t="shared" si="60"/>
        <v/>
      </c>
      <c r="AD265" s="104" t="str">
        <f t="shared" si="60"/>
        <v/>
      </c>
      <c r="AE265" s="104" t="str">
        <f t="shared" si="60"/>
        <v/>
      </c>
      <c r="AF265" s="104" t="str">
        <f t="shared" si="60"/>
        <v/>
      </c>
      <c r="AG265" s="104" t="str">
        <f t="shared" si="60"/>
        <v/>
      </c>
      <c r="AH265" s="104" t="str">
        <f t="shared" si="60"/>
        <v/>
      </c>
      <c r="AI265" s="104"/>
      <c r="AJ265" s="104">
        <f t="shared" si="64"/>
        <v>1.1343767467859138E-3</v>
      </c>
      <c r="AK265" s="104">
        <f t="shared" si="62"/>
        <v>1.1343767467859138E-3</v>
      </c>
      <c r="AL265" s="104" t="str">
        <f t="shared" si="62"/>
        <v/>
      </c>
      <c r="AM265" s="104" t="str">
        <f t="shared" si="62"/>
        <v/>
      </c>
      <c r="AN265" s="104" t="str">
        <f t="shared" si="62"/>
        <v/>
      </c>
      <c r="AO265" s="104" t="str">
        <f t="shared" si="62"/>
        <v/>
      </c>
      <c r="AP265" s="104" t="str">
        <f t="shared" si="62"/>
        <v/>
      </c>
      <c r="AQ265" s="104" t="str">
        <f t="shared" si="62"/>
        <v/>
      </c>
      <c r="AR265" s="104" t="str">
        <f t="shared" si="62"/>
        <v/>
      </c>
      <c r="AS265" s="104" t="str">
        <f t="shared" si="62"/>
        <v/>
      </c>
      <c r="AT265" s="104" t="str">
        <f t="shared" si="62"/>
        <v/>
      </c>
      <c r="AU265" s="104"/>
      <c r="AV265" s="105"/>
      <c r="AW265" s="105"/>
      <c r="AX265" s="105"/>
      <c r="AY265" s="105"/>
      <c r="AZ265" s="105"/>
      <c r="BA265" s="106"/>
      <c r="BB265" s="104"/>
      <c r="BC265" s="105"/>
      <c r="BD265" s="104"/>
      <c r="BE265" s="107"/>
      <c r="BF265" s="105"/>
      <c r="BG265" s="105"/>
      <c r="BH265" s="105"/>
      <c r="BI265" s="105"/>
      <c r="BJ265" s="67">
        <v>492</v>
      </c>
      <c r="BK265" s="108">
        <v>1486.41</v>
      </c>
      <c r="BL265" s="109">
        <v>42.77123916</v>
      </c>
      <c r="BM265" s="109">
        <v>-82.037569320000003</v>
      </c>
      <c r="BN265" s="110" t="s">
        <v>7206</v>
      </c>
      <c r="BO265" s="106">
        <v>273.10000000000002</v>
      </c>
      <c r="BP265" s="105" t="s">
        <v>3290</v>
      </c>
      <c r="BQ265" s="105" t="s">
        <v>5678</v>
      </c>
      <c r="BR265" s="110">
        <v>491</v>
      </c>
      <c r="BS265" s="110">
        <v>12</v>
      </c>
      <c r="BT265" s="111" t="s">
        <v>7349</v>
      </c>
      <c r="BU265" s="110">
        <v>14</v>
      </c>
      <c r="BV265" s="110">
        <v>8</v>
      </c>
      <c r="BW265" s="105" t="s">
        <v>7784</v>
      </c>
      <c r="BX265" s="104">
        <v>5.56</v>
      </c>
      <c r="BY265" s="105"/>
      <c r="BZ265" s="106">
        <f t="shared" si="68"/>
        <v>0.2</v>
      </c>
      <c r="CA265" s="104" t="str">
        <f t="shared" si="69"/>
        <v>Matched</v>
      </c>
      <c r="CB265" s="104">
        <f t="shared" si="70"/>
        <v>1.1343767467859138E-3</v>
      </c>
      <c r="CC265" s="105"/>
      <c r="CD265" s="105"/>
      <c r="CE265" s="105"/>
      <c r="CF265" s="105"/>
    </row>
    <row r="266" spans="1:84" hidden="1" x14ac:dyDescent="0.35">
      <c r="A266" s="67">
        <v>493</v>
      </c>
      <c r="B266" s="67">
        <v>1486.96</v>
      </c>
      <c r="C266" s="67" t="s">
        <v>7352</v>
      </c>
      <c r="D266" s="67" t="s">
        <v>3290</v>
      </c>
      <c r="E266" s="67" t="s">
        <v>5677</v>
      </c>
      <c r="F266" s="102">
        <v>13</v>
      </c>
      <c r="G266" s="102">
        <v>10</v>
      </c>
      <c r="H266" s="102">
        <v>8</v>
      </c>
      <c r="I266" s="102"/>
      <c r="J266" s="67"/>
      <c r="K266" s="67" t="s">
        <v>5678</v>
      </c>
      <c r="L266" s="67" t="s">
        <v>4195</v>
      </c>
      <c r="M266" s="67" t="s">
        <v>3293</v>
      </c>
      <c r="N266" s="67"/>
      <c r="O266" s="67"/>
      <c r="P266" s="67">
        <v>12.68</v>
      </c>
      <c r="Q266" s="67">
        <v>12.68</v>
      </c>
      <c r="R266" s="103">
        <v>-2E-3</v>
      </c>
      <c r="S266" s="103">
        <v>-6.0000000000000001E-3</v>
      </c>
      <c r="T266" s="67">
        <v>0.73599999999999999</v>
      </c>
      <c r="U266" s="67">
        <v>5.56</v>
      </c>
      <c r="V266" s="104" t="b">
        <f t="shared" si="65"/>
        <v>1</v>
      </c>
      <c r="W266" s="104" t="s">
        <v>16</v>
      </c>
      <c r="X266" s="104">
        <f t="shared" si="63"/>
        <v>-0.6</v>
      </c>
      <c r="Y266" s="104">
        <f t="shared" si="66"/>
        <v>-0.6</v>
      </c>
      <c r="Z266" s="104" t="str">
        <f t="shared" si="67"/>
        <v/>
      </c>
      <c r="AA266" s="104" t="str">
        <f t="shared" si="67"/>
        <v/>
      </c>
      <c r="AB266" s="104" t="str">
        <f t="shared" ref="Z266:AC329" si="71">IF(AB$1=$W266,$X266,"")</f>
        <v/>
      </c>
      <c r="AC266" s="104" t="str">
        <f t="shared" si="71"/>
        <v/>
      </c>
      <c r="AD266" s="104" t="str">
        <f t="shared" ref="AD266:AG329" si="72">IF(AD$1=$W266,$X266,"")</f>
        <v/>
      </c>
      <c r="AE266" s="104" t="str">
        <f t="shared" si="72"/>
        <v/>
      </c>
      <c r="AF266" s="104" t="str">
        <f t="shared" si="72"/>
        <v/>
      </c>
      <c r="AG266" s="104" t="str">
        <f t="shared" si="72"/>
        <v/>
      </c>
      <c r="AH266" s="104" t="str">
        <f t="shared" ref="AH266:AH329" si="73">IF(AH$1=$W266,$X266,"")</f>
        <v/>
      </c>
      <c r="AI266" s="104"/>
      <c r="AJ266" s="104">
        <f t="shared" ref="AJ266:AJ297" si="74">((X266/100)*U266)/Interval</f>
        <v>-3.4031302403577418E-3</v>
      </c>
      <c r="AK266" s="104">
        <f t="shared" ref="AK266:AN329" si="75">IF(Y$1=$W266,AJ266,"")</f>
        <v>-3.4031302403577418E-3</v>
      </c>
      <c r="AL266" s="104" t="str">
        <f t="shared" si="75"/>
        <v/>
      </c>
      <c r="AM266" s="104" t="str">
        <f t="shared" si="75"/>
        <v/>
      </c>
      <c r="AN266" s="104" t="str">
        <f t="shared" si="75"/>
        <v/>
      </c>
      <c r="AO266" s="104" t="str">
        <f t="shared" ref="AO266:AR329" si="76">IF(AC$1=$W266,AN266,"")</f>
        <v/>
      </c>
      <c r="AP266" s="104" t="str">
        <f t="shared" si="76"/>
        <v/>
      </c>
      <c r="AQ266" s="104" t="str">
        <f t="shared" si="76"/>
        <v/>
      </c>
      <c r="AR266" s="104" t="str">
        <f t="shared" si="76"/>
        <v/>
      </c>
      <c r="AS266" s="104" t="str">
        <f t="shared" ref="AS266:AT329" si="77">IF(AG$1=$W266,AR266,"")</f>
        <v/>
      </c>
      <c r="AT266" s="104" t="str">
        <f t="shared" si="77"/>
        <v/>
      </c>
      <c r="AU266" s="104"/>
      <c r="AV266" s="105"/>
      <c r="AW266" s="105"/>
      <c r="AX266" s="105"/>
      <c r="AY266" s="105"/>
      <c r="AZ266" s="105"/>
      <c r="BA266" s="106"/>
      <c r="BB266" s="104"/>
      <c r="BC266" s="105"/>
      <c r="BD266" s="104"/>
      <c r="BE266" s="107"/>
      <c r="BF266" s="105"/>
      <c r="BG266" s="105"/>
      <c r="BH266" s="105"/>
      <c r="BI266" s="105"/>
      <c r="BJ266" s="67">
        <v>493</v>
      </c>
      <c r="BK266" s="108">
        <v>1486.96</v>
      </c>
      <c r="BL266" s="109">
        <v>42.77123417</v>
      </c>
      <c r="BM266" s="109">
        <v>-82.037569570000002</v>
      </c>
      <c r="BN266" s="110" t="s">
        <v>7206</v>
      </c>
      <c r="BO266" s="106">
        <v>273.10000000000002</v>
      </c>
      <c r="BP266" s="105" t="s">
        <v>3290</v>
      </c>
      <c r="BQ266" s="105" t="s">
        <v>5678</v>
      </c>
      <c r="BR266" s="110"/>
      <c r="BS266" s="110">
        <v>13</v>
      </c>
      <c r="BT266" s="111" t="s">
        <v>7444</v>
      </c>
      <c r="BU266" s="110">
        <v>10</v>
      </c>
      <c r="BV266" s="110">
        <v>8</v>
      </c>
      <c r="BW266" s="105" t="s">
        <v>7784</v>
      </c>
      <c r="BX266" s="104">
        <v>5.56</v>
      </c>
      <c r="BY266" s="105"/>
      <c r="BZ266" s="106">
        <f t="shared" si="68"/>
        <v>-0.6</v>
      </c>
      <c r="CA266" s="104" t="str">
        <f t="shared" si="69"/>
        <v>Matched</v>
      </c>
      <c r="CB266" s="104">
        <f t="shared" si="70"/>
        <v>-3.4031302403577418E-3</v>
      </c>
      <c r="CC266" s="105"/>
      <c r="CD266" s="105"/>
      <c r="CE266" s="105"/>
      <c r="CF266" s="105"/>
    </row>
    <row r="267" spans="1:84" hidden="1" x14ac:dyDescent="0.35">
      <c r="A267" s="67">
        <v>494</v>
      </c>
      <c r="B267" s="67">
        <v>1487.0409999999999</v>
      </c>
      <c r="C267" s="67" t="s">
        <v>7557</v>
      </c>
      <c r="D267" s="67" t="s">
        <v>3290</v>
      </c>
      <c r="E267" s="67" t="s">
        <v>5677</v>
      </c>
      <c r="F267" s="102">
        <v>12</v>
      </c>
      <c r="G267" s="102">
        <v>13</v>
      </c>
      <c r="H267" s="102">
        <v>8</v>
      </c>
      <c r="I267" s="102"/>
      <c r="J267" s="67"/>
      <c r="K267" s="67" t="s">
        <v>5678</v>
      </c>
      <c r="L267" s="67" t="s">
        <v>4196</v>
      </c>
      <c r="M267" s="67" t="s">
        <v>3293</v>
      </c>
      <c r="N267" s="67"/>
      <c r="O267" s="67"/>
      <c r="P267" s="67">
        <v>11.84</v>
      </c>
      <c r="Q267" s="67">
        <v>11.84</v>
      </c>
      <c r="R267" s="103">
        <v>8.9999999999999993E-3</v>
      </c>
      <c r="S267" s="103">
        <v>2.1999999999999999E-2</v>
      </c>
      <c r="T267" s="67">
        <v>0.69499999999999995</v>
      </c>
      <c r="U267" s="67">
        <v>5.56</v>
      </c>
      <c r="V267" s="104" t="b">
        <f t="shared" si="65"/>
        <v>1</v>
      </c>
      <c r="W267" s="104" t="s">
        <v>16</v>
      </c>
      <c r="X267" s="104">
        <f t="shared" si="63"/>
        <v>2.1999999999999997</v>
      </c>
      <c r="Y267" s="104">
        <f t="shared" si="66"/>
        <v>2.1999999999999997</v>
      </c>
      <c r="Z267" s="104" t="str">
        <f t="shared" si="67"/>
        <v/>
      </c>
      <c r="AA267" s="104" t="str">
        <f t="shared" si="67"/>
        <v/>
      </c>
      <c r="AB267" s="104" t="str">
        <f t="shared" si="71"/>
        <v/>
      </c>
      <c r="AC267" s="104" t="str">
        <f t="shared" si="71"/>
        <v/>
      </c>
      <c r="AD267" s="104" t="str">
        <f t="shared" si="72"/>
        <v/>
      </c>
      <c r="AE267" s="104" t="str">
        <f t="shared" si="72"/>
        <v/>
      </c>
      <c r="AF267" s="104" t="str">
        <f t="shared" si="72"/>
        <v/>
      </c>
      <c r="AG267" s="104" t="str">
        <f t="shared" si="72"/>
        <v/>
      </c>
      <c r="AH267" s="104" t="str">
        <f t="shared" si="73"/>
        <v/>
      </c>
      <c r="AI267" s="104"/>
      <c r="AJ267" s="104">
        <f t="shared" si="74"/>
        <v>1.2478144214645052E-2</v>
      </c>
      <c r="AK267" s="104">
        <f t="shared" si="75"/>
        <v>1.2478144214645052E-2</v>
      </c>
      <c r="AL267" s="104" t="str">
        <f t="shared" si="75"/>
        <v/>
      </c>
      <c r="AM267" s="104" t="str">
        <f t="shared" si="75"/>
        <v/>
      </c>
      <c r="AN267" s="104" t="str">
        <f t="shared" si="75"/>
        <v/>
      </c>
      <c r="AO267" s="104" t="str">
        <f t="shared" si="76"/>
        <v/>
      </c>
      <c r="AP267" s="104" t="str">
        <f t="shared" si="76"/>
        <v/>
      </c>
      <c r="AQ267" s="104" t="str">
        <f t="shared" si="76"/>
        <v/>
      </c>
      <c r="AR267" s="104" t="str">
        <f t="shared" si="76"/>
        <v/>
      </c>
      <c r="AS267" s="104" t="str">
        <f t="shared" si="77"/>
        <v/>
      </c>
      <c r="AT267" s="104" t="str">
        <f t="shared" si="77"/>
        <v/>
      </c>
      <c r="AU267" s="104"/>
      <c r="AV267" s="105"/>
      <c r="AW267" s="105"/>
      <c r="AX267" s="105"/>
      <c r="AY267" s="105"/>
      <c r="AZ267" s="105"/>
      <c r="BA267" s="106"/>
      <c r="BB267" s="104"/>
      <c r="BC267" s="105"/>
      <c r="BD267" s="104"/>
      <c r="BE267" s="107"/>
      <c r="BF267" s="105"/>
      <c r="BG267" s="105"/>
      <c r="BH267" s="105"/>
      <c r="BI267" s="105"/>
      <c r="BJ267" s="67">
        <v>494</v>
      </c>
      <c r="BK267" s="108">
        <v>1487.0409999999999</v>
      </c>
      <c r="BL267" s="109">
        <v>42.771233449999997</v>
      </c>
      <c r="BM267" s="109">
        <v>-82.037569599999998</v>
      </c>
      <c r="BN267" s="110" t="s">
        <v>7206</v>
      </c>
      <c r="BO267" s="106">
        <v>273.10000000000002</v>
      </c>
      <c r="BP267" s="105" t="s">
        <v>3290</v>
      </c>
      <c r="BQ267" s="105" t="s">
        <v>5678</v>
      </c>
      <c r="BR267" s="110"/>
      <c r="BS267" s="110">
        <v>12</v>
      </c>
      <c r="BT267" s="111" t="s">
        <v>7444</v>
      </c>
      <c r="BU267" s="110">
        <v>13</v>
      </c>
      <c r="BV267" s="110">
        <v>8</v>
      </c>
      <c r="BW267" s="105" t="s">
        <v>7784</v>
      </c>
      <c r="BX267" s="104">
        <v>5.56</v>
      </c>
      <c r="BY267" s="105"/>
      <c r="BZ267" s="106">
        <f t="shared" si="68"/>
        <v>2.1999999999999997</v>
      </c>
      <c r="CA267" s="104" t="str">
        <f t="shared" si="69"/>
        <v>Matched</v>
      </c>
      <c r="CB267" s="104">
        <f t="shared" si="70"/>
        <v>1.2478144214645052E-2</v>
      </c>
      <c r="CC267" s="105"/>
      <c r="CD267" s="105"/>
      <c r="CE267" s="105"/>
      <c r="CF267" s="105"/>
    </row>
    <row r="268" spans="1:84" hidden="1" x14ac:dyDescent="0.35">
      <c r="A268" s="67">
        <v>495</v>
      </c>
      <c r="B268" s="67">
        <v>1487.1559999999999</v>
      </c>
      <c r="C268" s="67" t="s">
        <v>7558</v>
      </c>
      <c r="D268" s="67" t="s">
        <v>3290</v>
      </c>
      <c r="E268" s="67" t="s">
        <v>5677</v>
      </c>
      <c r="F268" s="102">
        <v>10</v>
      </c>
      <c r="G268" s="102">
        <v>11</v>
      </c>
      <c r="H268" s="102">
        <v>9</v>
      </c>
      <c r="I268" s="102"/>
      <c r="J268" s="67"/>
      <c r="K268" s="67" t="s">
        <v>5678</v>
      </c>
      <c r="L268" s="67" t="s">
        <v>4197</v>
      </c>
      <c r="M268" s="67" t="s">
        <v>3293</v>
      </c>
      <c r="N268" s="67"/>
      <c r="O268" s="67"/>
      <c r="P268" s="67">
        <v>10.48</v>
      </c>
      <c r="Q268" s="67">
        <v>10.48</v>
      </c>
      <c r="R268" s="103">
        <v>2.3E-2</v>
      </c>
      <c r="S268" s="103">
        <v>4.8000000000000001E-2</v>
      </c>
      <c r="T268" s="67">
        <v>0.55500000000000005</v>
      </c>
      <c r="U268" s="67">
        <v>5.56</v>
      </c>
      <c r="V268" s="104" t="b">
        <f t="shared" si="65"/>
        <v>1</v>
      </c>
      <c r="W268" s="104" t="s">
        <v>16</v>
      </c>
      <c r="X268" s="104">
        <f t="shared" si="63"/>
        <v>4.8</v>
      </c>
      <c r="Y268" s="104">
        <f t="shared" si="66"/>
        <v>4.8</v>
      </c>
      <c r="Z268" s="104" t="str">
        <f t="shared" si="67"/>
        <v/>
      </c>
      <c r="AA268" s="104" t="str">
        <f t="shared" si="67"/>
        <v/>
      </c>
      <c r="AB268" s="104" t="str">
        <f t="shared" si="71"/>
        <v/>
      </c>
      <c r="AC268" s="104" t="str">
        <f t="shared" si="71"/>
        <v/>
      </c>
      <c r="AD268" s="104" t="str">
        <f t="shared" si="72"/>
        <v/>
      </c>
      <c r="AE268" s="104" t="str">
        <f t="shared" si="72"/>
        <v/>
      </c>
      <c r="AF268" s="104" t="str">
        <f t="shared" si="72"/>
        <v/>
      </c>
      <c r="AG268" s="104" t="str">
        <f t="shared" si="72"/>
        <v/>
      </c>
      <c r="AH268" s="104" t="str">
        <f t="shared" si="73"/>
        <v/>
      </c>
      <c r="AI268" s="104"/>
      <c r="AJ268" s="104">
        <f t="shared" si="74"/>
        <v>2.7225041922861935E-2</v>
      </c>
      <c r="AK268" s="104">
        <f t="shared" si="75"/>
        <v>2.7225041922861935E-2</v>
      </c>
      <c r="AL268" s="104" t="str">
        <f t="shared" si="75"/>
        <v/>
      </c>
      <c r="AM268" s="104" t="str">
        <f t="shared" si="75"/>
        <v/>
      </c>
      <c r="AN268" s="104" t="str">
        <f t="shared" si="75"/>
        <v/>
      </c>
      <c r="AO268" s="104" t="str">
        <f t="shared" si="76"/>
        <v/>
      </c>
      <c r="AP268" s="104" t="str">
        <f t="shared" si="76"/>
        <v/>
      </c>
      <c r="AQ268" s="104" t="str">
        <f t="shared" si="76"/>
        <v/>
      </c>
      <c r="AR268" s="104" t="str">
        <f t="shared" si="76"/>
        <v/>
      </c>
      <c r="AS268" s="104" t="str">
        <f t="shared" si="77"/>
        <v/>
      </c>
      <c r="AT268" s="104" t="str">
        <f t="shared" si="77"/>
        <v/>
      </c>
      <c r="AU268" s="104"/>
      <c r="AV268" s="105"/>
      <c r="AW268" s="105"/>
      <c r="AX268" s="105"/>
      <c r="AY268" s="105"/>
      <c r="AZ268" s="105"/>
      <c r="BA268" s="106"/>
      <c r="BB268" s="104"/>
      <c r="BC268" s="105"/>
      <c r="BD268" s="104"/>
      <c r="BE268" s="107"/>
      <c r="BF268" s="105"/>
      <c r="BG268" s="105"/>
      <c r="BH268" s="105"/>
      <c r="BI268" s="105"/>
      <c r="BJ268" s="67">
        <v>495</v>
      </c>
      <c r="BK268" s="108">
        <v>1487.1559999999999</v>
      </c>
      <c r="BL268" s="109">
        <v>42.771232390000002</v>
      </c>
      <c r="BM268" s="109">
        <v>-82.037569649999995</v>
      </c>
      <c r="BN268" s="110" t="s">
        <v>7206</v>
      </c>
      <c r="BO268" s="106">
        <v>273.10000000000002</v>
      </c>
      <c r="BP268" s="105" t="s">
        <v>3290</v>
      </c>
      <c r="BQ268" s="105" t="s">
        <v>5678</v>
      </c>
      <c r="BR268" s="110"/>
      <c r="BS268" s="110">
        <v>10</v>
      </c>
      <c r="BT268" s="111" t="s">
        <v>7525</v>
      </c>
      <c r="BU268" s="110">
        <v>11</v>
      </c>
      <c r="BV268" s="110">
        <v>9</v>
      </c>
      <c r="BW268" s="105" t="s">
        <v>7784</v>
      </c>
      <c r="BX268" s="104">
        <v>5.56</v>
      </c>
      <c r="BY268" s="105"/>
      <c r="BZ268" s="106">
        <f t="shared" si="68"/>
        <v>4.8</v>
      </c>
      <c r="CA268" s="104" t="str">
        <f t="shared" si="69"/>
        <v>Matched</v>
      </c>
      <c r="CB268" s="104">
        <f t="shared" si="70"/>
        <v>2.7225041922861935E-2</v>
      </c>
      <c r="CC268" s="105"/>
      <c r="CD268" s="105"/>
      <c r="CE268" s="105"/>
      <c r="CF268" s="105"/>
    </row>
    <row r="269" spans="1:84" hidden="1" x14ac:dyDescent="0.35">
      <c r="A269" s="67">
        <v>496</v>
      </c>
      <c r="B269" s="67">
        <v>1487.451</v>
      </c>
      <c r="C269" s="67" t="s">
        <v>7554</v>
      </c>
      <c r="D269" s="67" t="s">
        <v>3290</v>
      </c>
      <c r="E269" s="67" t="s">
        <v>5677</v>
      </c>
      <c r="F269" s="102">
        <v>12</v>
      </c>
      <c r="G269" s="102">
        <v>8</v>
      </c>
      <c r="H269" s="102">
        <v>9</v>
      </c>
      <c r="I269" s="102"/>
      <c r="J269" s="67"/>
      <c r="K269" s="67" t="s">
        <v>5678</v>
      </c>
      <c r="L269" s="67" t="s">
        <v>4198</v>
      </c>
      <c r="M269" s="67" t="s">
        <v>3293</v>
      </c>
      <c r="N269" s="67"/>
      <c r="O269" s="67"/>
      <c r="P269" s="67">
        <v>12.06</v>
      </c>
      <c r="Q269" s="67">
        <v>12.06</v>
      </c>
      <c r="R269" s="103">
        <v>2.5999999999999999E-2</v>
      </c>
      <c r="S269" s="103">
        <v>6.2E-2</v>
      </c>
      <c r="T269" s="67">
        <v>0.58399999999999996</v>
      </c>
      <c r="U269" s="67">
        <v>5.56</v>
      </c>
      <c r="V269" s="104" t="b">
        <f t="shared" si="65"/>
        <v>1</v>
      </c>
      <c r="W269" s="104" t="s">
        <v>16</v>
      </c>
      <c r="X269" s="104">
        <f t="shared" si="63"/>
        <v>6.2</v>
      </c>
      <c r="Y269" s="104">
        <f t="shared" si="66"/>
        <v>6.2</v>
      </c>
      <c r="Z269" s="104" t="str">
        <f t="shared" si="67"/>
        <v/>
      </c>
      <c r="AA269" s="104" t="str">
        <f t="shared" si="67"/>
        <v/>
      </c>
      <c r="AB269" s="104" t="str">
        <f t="shared" si="71"/>
        <v/>
      </c>
      <c r="AC269" s="104" t="str">
        <f t="shared" si="71"/>
        <v/>
      </c>
      <c r="AD269" s="104" t="str">
        <f t="shared" si="72"/>
        <v/>
      </c>
      <c r="AE269" s="104" t="str">
        <f t="shared" si="72"/>
        <v/>
      </c>
      <c r="AF269" s="104" t="str">
        <f t="shared" si="72"/>
        <v/>
      </c>
      <c r="AG269" s="104" t="str">
        <f t="shared" si="72"/>
        <v/>
      </c>
      <c r="AH269" s="104" t="str">
        <f t="shared" si="73"/>
        <v/>
      </c>
      <c r="AI269" s="104"/>
      <c r="AJ269" s="104">
        <f t="shared" si="74"/>
        <v>3.5165679150363331E-2</v>
      </c>
      <c r="AK269" s="104">
        <f t="shared" si="75"/>
        <v>3.5165679150363331E-2</v>
      </c>
      <c r="AL269" s="104" t="str">
        <f t="shared" si="75"/>
        <v/>
      </c>
      <c r="AM269" s="104" t="str">
        <f t="shared" si="75"/>
        <v/>
      </c>
      <c r="AN269" s="104" t="str">
        <f t="shared" si="75"/>
        <v/>
      </c>
      <c r="AO269" s="104" t="str">
        <f t="shared" si="76"/>
        <v/>
      </c>
      <c r="AP269" s="104" t="str">
        <f t="shared" si="76"/>
        <v/>
      </c>
      <c r="AQ269" s="104" t="str">
        <f t="shared" si="76"/>
        <v/>
      </c>
      <c r="AR269" s="104" t="str">
        <f t="shared" si="76"/>
        <v/>
      </c>
      <c r="AS269" s="104" t="str">
        <f t="shared" si="77"/>
        <v/>
      </c>
      <c r="AT269" s="104" t="str">
        <f t="shared" si="77"/>
        <v/>
      </c>
      <c r="AU269" s="104"/>
      <c r="AV269" s="105"/>
      <c r="AW269" s="105"/>
      <c r="AX269" s="105"/>
      <c r="AY269" s="105"/>
      <c r="AZ269" s="105"/>
      <c r="BA269" s="106"/>
      <c r="BB269" s="104"/>
      <c r="BC269" s="105"/>
      <c r="BD269" s="104"/>
      <c r="BE269" s="107"/>
      <c r="BF269" s="105"/>
      <c r="BG269" s="105"/>
      <c r="BH269" s="105"/>
      <c r="BI269" s="105"/>
      <c r="BJ269" s="67">
        <v>496</v>
      </c>
      <c r="BK269" s="108">
        <v>1487.451</v>
      </c>
      <c r="BL269" s="109">
        <v>42.77122971</v>
      </c>
      <c r="BM269" s="109">
        <v>-82.037569790000006</v>
      </c>
      <c r="BN269" s="110" t="s">
        <v>7206</v>
      </c>
      <c r="BO269" s="106">
        <v>273.10000000000002</v>
      </c>
      <c r="BP269" s="105" t="s">
        <v>3290</v>
      </c>
      <c r="BQ269" s="105" t="s">
        <v>5678</v>
      </c>
      <c r="BR269" s="110"/>
      <c r="BS269" s="110">
        <v>12</v>
      </c>
      <c r="BT269" s="111" t="s">
        <v>7553</v>
      </c>
      <c r="BU269" s="110">
        <v>8</v>
      </c>
      <c r="BV269" s="110">
        <v>9</v>
      </c>
      <c r="BW269" s="105" t="s">
        <v>7784</v>
      </c>
      <c r="BX269" s="104">
        <v>5.56</v>
      </c>
      <c r="BY269" s="105"/>
      <c r="BZ269" s="106">
        <f t="shared" si="68"/>
        <v>6.2</v>
      </c>
      <c r="CA269" s="104" t="str">
        <f t="shared" si="69"/>
        <v>Matched</v>
      </c>
      <c r="CB269" s="104">
        <f t="shared" si="70"/>
        <v>3.5165679150363331E-2</v>
      </c>
      <c r="CC269" s="105"/>
      <c r="CD269" s="105"/>
      <c r="CE269" s="105"/>
      <c r="CF269" s="105"/>
    </row>
    <row r="270" spans="1:84" hidden="1" x14ac:dyDescent="0.35">
      <c r="A270" s="67">
        <v>497</v>
      </c>
      <c r="B270" s="67">
        <v>1487.8240000000001</v>
      </c>
      <c r="C270" s="67" t="s">
        <v>7550</v>
      </c>
      <c r="D270" s="67" t="s">
        <v>3290</v>
      </c>
      <c r="E270" s="67" t="s">
        <v>5677</v>
      </c>
      <c r="F270" s="102">
        <v>13</v>
      </c>
      <c r="G270" s="102">
        <v>10</v>
      </c>
      <c r="H270" s="102">
        <v>9</v>
      </c>
      <c r="I270" s="102"/>
      <c r="J270" s="67"/>
      <c r="K270" s="67" t="s">
        <v>5678</v>
      </c>
      <c r="L270" s="67" t="s">
        <v>4199</v>
      </c>
      <c r="M270" s="67" t="s">
        <v>3293</v>
      </c>
      <c r="N270" s="67"/>
      <c r="O270" s="67"/>
      <c r="P270" s="67">
        <v>12.62</v>
      </c>
      <c r="Q270" s="67">
        <v>12.62</v>
      </c>
      <c r="R270" s="103">
        <v>2E-3</v>
      </c>
      <c r="S270" s="103">
        <v>4.0000000000000001E-3</v>
      </c>
      <c r="T270" s="67">
        <v>0.68</v>
      </c>
      <c r="U270" s="67">
        <v>5.56</v>
      </c>
      <c r="V270" s="104" t="b">
        <f t="shared" si="65"/>
        <v>1</v>
      </c>
      <c r="W270" s="104" t="s">
        <v>16</v>
      </c>
      <c r="X270" s="104">
        <f t="shared" si="63"/>
        <v>0.4</v>
      </c>
      <c r="Y270" s="104">
        <f t="shared" si="66"/>
        <v>0.4</v>
      </c>
      <c r="Z270" s="104" t="str">
        <f t="shared" si="67"/>
        <v/>
      </c>
      <c r="AA270" s="104" t="str">
        <f t="shared" si="67"/>
        <v/>
      </c>
      <c r="AB270" s="104" t="str">
        <f t="shared" si="71"/>
        <v/>
      </c>
      <c r="AC270" s="104" t="str">
        <f t="shared" si="71"/>
        <v/>
      </c>
      <c r="AD270" s="104" t="str">
        <f t="shared" si="72"/>
        <v/>
      </c>
      <c r="AE270" s="104" t="str">
        <f t="shared" si="72"/>
        <v/>
      </c>
      <c r="AF270" s="104" t="str">
        <f t="shared" si="72"/>
        <v/>
      </c>
      <c r="AG270" s="104" t="str">
        <f t="shared" si="72"/>
        <v/>
      </c>
      <c r="AH270" s="104" t="str">
        <f t="shared" si="73"/>
        <v/>
      </c>
      <c r="AI270" s="104"/>
      <c r="AJ270" s="104">
        <f t="shared" si="74"/>
        <v>2.2687534935718276E-3</v>
      </c>
      <c r="AK270" s="104">
        <f t="shared" si="75"/>
        <v>2.2687534935718276E-3</v>
      </c>
      <c r="AL270" s="104" t="str">
        <f t="shared" si="75"/>
        <v/>
      </c>
      <c r="AM270" s="104" t="str">
        <f t="shared" si="75"/>
        <v/>
      </c>
      <c r="AN270" s="104" t="str">
        <f t="shared" si="75"/>
        <v/>
      </c>
      <c r="AO270" s="104" t="str">
        <f t="shared" si="76"/>
        <v/>
      </c>
      <c r="AP270" s="104" t="str">
        <f t="shared" si="76"/>
        <v/>
      </c>
      <c r="AQ270" s="104" t="str">
        <f t="shared" si="76"/>
        <v/>
      </c>
      <c r="AR270" s="104" t="str">
        <f t="shared" si="76"/>
        <v/>
      </c>
      <c r="AS270" s="104" t="str">
        <f t="shared" si="77"/>
        <v/>
      </c>
      <c r="AT270" s="104" t="str">
        <f t="shared" si="77"/>
        <v/>
      </c>
      <c r="AU270" s="104"/>
      <c r="AV270" s="105"/>
      <c r="AW270" s="105"/>
      <c r="AX270" s="105"/>
      <c r="AY270" s="105"/>
      <c r="AZ270" s="105"/>
      <c r="BA270" s="106"/>
      <c r="BB270" s="104"/>
      <c r="BC270" s="105"/>
      <c r="BD270" s="104"/>
      <c r="BE270" s="107"/>
      <c r="BF270" s="105"/>
      <c r="BG270" s="105"/>
      <c r="BH270" s="105"/>
      <c r="BI270" s="105"/>
      <c r="BJ270" s="67">
        <v>497</v>
      </c>
      <c r="BK270" s="108">
        <v>1487.8240000000001</v>
      </c>
      <c r="BL270" s="109">
        <v>42.771226339999998</v>
      </c>
      <c r="BM270" s="109">
        <v>-82.037569950000005</v>
      </c>
      <c r="BN270" s="110" t="s">
        <v>7206</v>
      </c>
      <c r="BO270" s="106">
        <v>273.10000000000002</v>
      </c>
      <c r="BP270" s="105" t="s">
        <v>3290</v>
      </c>
      <c r="BQ270" s="105" t="s">
        <v>5678</v>
      </c>
      <c r="BR270" s="110"/>
      <c r="BS270" s="110">
        <v>13</v>
      </c>
      <c r="BT270" s="111" t="s">
        <v>7449</v>
      </c>
      <c r="BU270" s="110">
        <v>10</v>
      </c>
      <c r="BV270" s="110">
        <v>9</v>
      </c>
      <c r="BW270" s="105" t="s">
        <v>7784</v>
      </c>
      <c r="BX270" s="104">
        <v>5.56</v>
      </c>
      <c r="BY270" s="105"/>
      <c r="BZ270" s="106">
        <f t="shared" si="68"/>
        <v>0.4</v>
      </c>
      <c r="CA270" s="104" t="str">
        <f t="shared" si="69"/>
        <v>Matched</v>
      </c>
      <c r="CB270" s="104">
        <f t="shared" si="70"/>
        <v>2.2687534935718276E-3</v>
      </c>
      <c r="CC270" s="105"/>
      <c r="CD270" s="105"/>
      <c r="CE270" s="105"/>
      <c r="CF270" s="105"/>
    </row>
    <row r="271" spans="1:84" hidden="1" x14ac:dyDescent="0.35">
      <c r="A271" s="67">
        <v>498</v>
      </c>
      <c r="B271" s="67">
        <v>1488.075</v>
      </c>
      <c r="C271" s="67" t="s">
        <v>7525</v>
      </c>
      <c r="D271" s="67" t="s">
        <v>3290</v>
      </c>
      <c r="E271" s="67" t="s">
        <v>5677</v>
      </c>
      <c r="F271" s="102">
        <v>12</v>
      </c>
      <c r="G271" s="102">
        <v>10</v>
      </c>
      <c r="H271" s="102">
        <v>10</v>
      </c>
      <c r="I271" s="102"/>
      <c r="J271" s="67"/>
      <c r="K271" s="67" t="s">
        <v>5683</v>
      </c>
      <c r="L271" s="67" t="s">
        <v>4200</v>
      </c>
      <c r="M271" s="67" t="s">
        <v>3293</v>
      </c>
      <c r="N271" s="67"/>
      <c r="O271" s="67"/>
      <c r="P271" s="67">
        <v>11.79</v>
      </c>
      <c r="Q271" s="67">
        <v>11.79</v>
      </c>
      <c r="R271" s="103">
        <v>2E-3</v>
      </c>
      <c r="S271" s="103">
        <v>4.0000000000000001E-3</v>
      </c>
      <c r="T271" s="67">
        <v>0.77200000000000002</v>
      </c>
      <c r="U271" s="67">
        <v>5.56</v>
      </c>
      <c r="V271" s="104" t="b">
        <f t="shared" si="65"/>
        <v>1</v>
      </c>
      <c r="W271" s="104" t="s">
        <v>16</v>
      </c>
      <c r="X271" s="104">
        <f t="shared" si="63"/>
        <v>0.4</v>
      </c>
      <c r="Y271" s="104">
        <f t="shared" si="66"/>
        <v>0.4</v>
      </c>
      <c r="Z271" s="104" t="str">
        <f t="shared" si="67"/>
        <v/>
      </c>
      <c r="AA271" s="104" t="str">
        <f t="shared" si="67"/>
        <v/>
      </c>
      <c r="AB271" s="104" t="str">
        <f t="shared" si="71"/>
        <v/>
      </c>
      <c r="AC271" s="104" t="str">
        <f t="shared" si="71"/>
        <v/>
      </c>
      <c r="AD271" s="104" t="str">
        <f t="shared" si="72"/>
        <v/>
      </c>
      <c r="AE271" s="104" t="str">
        <f t="shared" si="72"/>
        <v/>
      </c>
      <c r="AF271" s="104" t="str">
        <f t="shared" si="72"/>
        <v/>
      </c>
      <c r="AG271" s="104" t="str">
        <f t="shared" si="72"/>
        <v/>
      </c>
      <c r="AH271" s="104" t="str">
        <f t="shared" si="73"/>
        <v/>
      </c>
      <c r="AI271" s="104"/>
      <c r="AJ271" s="104">
        <f t="shared" si="74"/>
        <v>2.2687534935718276E-3</v>
      </c>
      <c r="AK271" s="104">
        <f t="shared" si="75"/>
        <v>2.2687534935718276E-3</v>
      </c>
      <c r="AL271" s="104" t="str">
        <f t="shared" si="75"/>
        <v/>
      </c>
      <c r="AM271" s="104" t="str">
        <f t="shared" si="75"/>
        <v/>
      </c>
      <c r="AN271" s="104" t="str">
        <f t="shared" si="75"/>
        <v/>
      </c>
      <c r="AO271" s="104" t="str">
        <f t="shared" si="76"/>
        <v/>
      </c>
      <c r="AP271" s="104" t="str">
        <f t="shared" si="76"/>
        <v/>
      </c>
      <c r="AQ271" s="104" t="str">
        <f t="shared" si="76"/>
        <v/>
      </c>
      <c r="AR271" s="104" t="str">
        <f t="shared" si="76"/>
        <v/>
      </c>
      <c r="AS271" s="104" t="str">
        <f t="shared" si="77"/>
        <v/>
      </c>
      <c r="AT271" s="104" t="str">
        <f t="shared" si="77"/>
        <v/>
      </c>
      <c r="AU271" s="104"/>
      <c r="AV271" s="105"/>
      <c r="AW271" s="105"/>
      <c r="AX271" s="105"/>
      <c r="AY271" s="105"/>
      <c r="AZ271" s="105"/>
      <c r="BA271" s="106"/>
      <c r="BB271" s="104"/>
      <c r="BC271" s="105"/>
      <c r="BD271" s="104"/>
      <c r="BE271" s="107"/>
      <c r="BF271" s="105"/>
      <c r="BG271" s="105"/>
      <c r="BH271" s="105"/>
      <c r="BI271" s="105"/>
      <c r="BJ271" s="67">
        <v>498</v>
      </c>
      <c r="BK271" s="108">
        <v>1488.075</v>
      </c>
      <c r="BL271" s="109">
        <v>42.771224070000002</v>
      </c>
      <c r="BM271" s="109">
        <v>-82.037570070000001</v>
      </c>
      <c r="BN271" s="110" t="s">
        <v>7206</v>
      </c>
      <c r="BO271" s="106">
        <v>273.10000000000002</v>
      </c>
      <c r="BP271" s="105" t="s">
        <v>3290</v>
      </c>
      <c r="BQ271" s="105" t="s">
        <v>5683</v>
      </c>
      <c r="BR271" s="110"/>
      <c r="BS271" s="110">
        <v>12</v>
      </c>
      <c r="BT271" s="111" t="s">
        <v>7449</v>
      </c>
      <c r="BU271" s="110">
        <v>10</v>
      </c>
      <c r="BV271" s="110">
        <v>10</v>
      </c>
      <c r="BW271" s="105" t="s">
        <v>7784</v>
      </c>
      <c r="BX271" s="104">
        <v>5.56</v>
      </c>
      <c r="BY271" s="105"/>
      <c r="BZ271" s="106">
        <f t="shared" si="68"/>
        <v>0.4</v>
      </c>
      <c r="CA271" s="104" t="str">
        <f t="shared" si="69"/>
        <v>Matched</v>
      </c>
      <c r="CB271" s="104">
        <f t="shared" si="70"/>
        <v>2.2687534935718276E-3</v>
      </c>
      <c r="CC271" s="105"/>
      <c r="CD271" s="105"/>
      <c r="CE271" s="105"/>
      <c r="CF271" s="105"/>
    </row>
    <row r="272" spans="1:84" hidden="1" x14ac:dyDescent="0.35">
      <c r="A272" s="67">
        <v>499</v>
      </c>
      <c r="B272" s="67">
        <v>1488.164</v>
      </c>
      <c r="C272" s="67" t="s">
        <v>7337</v>
      </c>
      <c r="D272" s="67" t="s">
        <v>3290</v>
      </c>
      <c r="E272" s="67" t="s">
        <v>5677</v>
      </c>
      <c r="F272" s="102">
        <v>11</v>
      </c>
      <c r="G272" s="102">
        <v>11</v>
      </c>
      <c r="H272" s="102">
        <v>6</v>
      </c>
      <c r="I272" s="102"/>
      <c r="J272" s="67"/>
      <c r="K272" s="67" t="s">
        <v>5678</v>
      </c>
      <c r="L272" s="67" t="s">
        <v>4201</v>
      </c>
      <c r="M272" s="67" t="s">
        <v>3293</v>
      </c>
      <c r="N272" s="67"/>
      <c r="O272" s="67"/>
      <c r="P272" s="67">
        <v>11.4</v>
      </c>
      <c r="Q272" s="67">
        <v>11.4</v>
      </c>
      <c r="R272" s="103">
        <v>4.0000000000000001E-3</v>
      </c>
      <c r="S272" s="103">
        <v>8.9999999999999993E-3</v>
      </c>
      <c r="T272" s="67">
        <v>0.69599999999999995</v>
      </c>
      <c r="U272" s="67">
        <v>5.56</v>
      </c>
      <c r="V272" s="104" t="b">
        <f t="shared" si="65"/>
        <v>1</v>
      </c>
      <c r="W272" s="104" t="s">
        <v>16</v>
      </c>
      <c r="X272" s="104">
        <f t="shared" si="63"/>
        <v>0.89999999999999991</v>
      </c>
      <c r="Y272" s="104">
        <f t="shared" si="66"/>
        <v>0.89999999999999991</v>
      </c>
      <c r="Z272" s="104" t="str">
        <f t="shared" si="67"/>
        <v/>
      </c>
      <c r="AA272" s="104" t="str">
        <f t="shared" si="67"/>
        <v/>
      </c>
      <c r="AB272" s="104" t="str">
        <f t="shared" si="71"/>
        <v/>
      </c>
      <c r="AC272" s="104" t="str">
        <f t="shared" si="71"/>
        <v/>
      </c>
      <c r="AD272" s="104" t="str">
        <f t="shared" si="72"/>
        <v/>
      </c>
      <c r="AE272" s="104" t="str">
        <f t="shared" si="72"/>
        <v/>
      </c>
      <c r="AF272" s="104" t="str">
        <f t="shared" si="72"/>
        <v/>
      </c>
      <c r="AG272" s="104" t="str">
        <f t="shared" si="72"/>
        <v/>
      </c>
      <c r="AH272" s="104" t="str">
        <f t="shared" si="73"/>
        <v/>
      </c>
      <c r="AI272" s="104"/>
      <c r="AJ272" s="104">
        <f t="shared" si="74"/>
        <v>5.1046953605366121E-3</v>
      </c>
      <c r="AK272" s="104">
        <f t="shared" si="75"/>
        <v>5.1046953605366121E-3</v>
      </c>
      <c r="AL272" s="104" t="str">
        <f t="shared" si="75"/>
        <v/>
      </c>
      <c r="AM272" s="104" t="str">
        <f t="shared" si="75"/>
        <v/>
      </c>
      <c r="AN272" s="104" t="str">
        <f t="shared" si="75"/>
        <v/>
      </c>
      <c r="AO272" s="104" t="str">
        <f t="shared" si="76"/>
        <v/>
      </c>
      <c r="AP272" s="104" t="str">
        <f t="shared" si="76"/>
        <v/>
      </c>
      <c r="AQ272" s="104" t="str">
        <f t="shared" si="76"/>
        <v/>
      </c>
      <c r="AR272" s="104" t="str">
        <f t="shared" si="76"/>
        <v/>
      </c>
      <c r="AS272" s="104" t="str">
        <f t="shared" si="77"/>
        <v/>
      </c>
      <c r="AT272" s="104" t="str">
        <f t="shared" si="77"/>
        <v/>
      </c>
      <c r="AU272" s="104"/>
      <c r="AV272" s="105"/>
      <c r="AW272" s="105"/>
      <c r="AX272" s="105"/>
      <c r="AY272" s="105"/>
      <c r="AZ272" s="105"/>
      <c r="BA272" s="106"/>
      <c r="BB272" s="104"/>
      <c r="BC272" s="105"/>
      <c r="BD272" s="104"/>
      <c r="BE272" s="107"/>
      <c r="BF272" s="105"/>
      <c r="BG272" s="105"/>
      <c r="BH272" s="105"/>
      <c r="BI272" s="105"/>
      <c r="BJ272" s="67">
        <v>499</v>
      </c>
      <c r="BK272" s="108">
        <v>1488.164</v>
      </c>
      <c r="BL272" s="109">
        <v>42.771223259999999</v>
      </c>
      <c r="BM272" s="109">
        <v>-82.037570110000004</v>
      </c>
      <c r="BN272" s="110" t="s">
        <v>7206</v>
      </c>
      <c r="BO272" s="106">
        <v>273.10000000000002</v>
      </c>
      <c r="BP272" s="105" t="s">
        <v>3290</v>
      </c>
      <c r="BQ272" s="105" t="s">
        <v>5678</v>
      </c>
      <c r="BR272" s="110"/>
      <c r="BS272" s="110">
        <v>11</v>
      </c>
      <c r="BT272" s="111" t="s">
        <v>7349</v>
      </c>
      <c r="BU272" s="110">
        <v>11</v>
      </c>
      <c r="BV272" s="110">
        <v>6</v>
      </c>
      <c r="BW272" s="105" t="s">
        <v>7784</v>
      </c>
      <c r="BX272" s="104">
        <v>5.56</v>
      </c>
      <c r="BY272" s="105"/>
      <c r="BZ272" s="106">
        <f t="shared" si="68"/>
        <v>0.89999999999999991</v>
      </c>
      <c r="CA272" s="104" t="str">
        <f t="shared" si="69"/>
        <v>Matched</v>
      </c>
      <c r="CB272" s="104">
        <f t="shared" si="70"/>
        <v>5.1046953605366121E-3</v>
      </c>
      <c r="CC272" s="105"/>
      <c r="CD272" s="105"/>
      <c r="CE272" s="105"/>
      <c r="CF272" s="105"/>
    </row>
    <row r="273" spans="1:84" hidden="1" x14ac:dyDescent="0.35">
      <c r="A273" s="67">
        <v>500</v>
      </c>
      <c r="B273" s="67">
        <v>1488.7809999999999</v>
      </c>
      <c r="C273" s="67" t="s">
        <v>7449</v>
      </c>
      <c r="D273" s="67" t="s">
        <v>3290</v>
      </c>
      <c r="E273" s="67" t="s">
        <v>5677</v>
      </c>
      <c r="F273" s="102">
        <v>10</v>
      </c>
      <c r="G273" s="102">
        <v>13</v>
      </c>
      <c r="H273" s="102">
        <v>11</v>
      </c>
      <c r="I273" s="102"/>
      <c r="J273" s="67"/>
      <c r="K273" s="67" t="s">
        <v>5683</v>
      </c>
      <c r="L273" s="67" t="s">
        <v>4202</v>
      </c>
      <c r="M273" s="67" t="s">
        <v>3293</v>
      </c>
      <c r="N273" s="67"/>
      <c r="O273" s="67"/>
      <c r="P273" s="67">
        <v>10.39</v>
      </c>
      <c r="Q273" s="67">
        <v>10.39</v>
      </c>
      <c r="R273" s="103">
        <v>-5.0000000000000001E-3</v>
      </c>
      <c r="S273" s="103">
        <v>-1.0999999999999999E-2</v>
      </c>
      <c r="T273" s="67">
        <v>0.76600000000000001</v>
      </c>
      <c r="U273" s="67">
        <v>5.56</v>
      </c>
      <c r="V273" s="104" t="b">
        <f t="shared" si="65"/>
        <v>1</v>
      </c>
      <c r="W273" s="104" t="s">
        <v>16</v>
      </c>
      <c r="X273" s="104">
        <f t="shared" si="63"/>
        <v>-1.0999999999999999</v>
      </c>
      <c r="Y273" s="104">
        <f t="shared" si="66"/>
        <v>-1.0999999999999999</v>
      </c>
      <c r="Z273" s="104" t="str">
        <f t="shared" si="67"/>
        <v/>
      </c>
      <c r="AA273" s="104" t="str">
        <f t="shared" si="67"/>
        <v/>
      </c>
      <c r="AB273" s="104" t="str">
        <f t="shared" si="71"/>
        <v/>
      </c>
      <c r="AC273" s="104" t="str">
        <f t="shared" si="71"/>
        <v/>
      </c>
      <c r="AD273" s="104" t="str">
        <f t="shared" si="72"/>
        <v/>
      </c>
      <c r="AE273" s="104" t="str">
        <f t="shared" si="72"/>
        <v/>
      </c>
      <c r="AF273" s="104" t="str">
        <f t="shared" si="72"/>
        <v/>
      </c>
      <c r="AG273" s="104" t="str">
        <f t="shared" si="72"/>
        <v/>
      </c>
      <c r="AH273" s="104" t="str">
        <f t="shared" si="73"/>
        <v/>
      </c>
      <c r="AI273" s="104"/>
      <c r="AJ273" s="104">
        <f t="shared" si="74"/>
        <v>-6.2390721073225259E-3</v>
      </c>
      <c r="AK273" s="104">
        <f t="shared" si="75"/>
        <v>-6.2390721073225259E-3</v>
      </c>
      <c r="AL273" s="104" t="str">
        <f t="shared" si="75"/>
        <v/>
      </c>
      <c r="AM273" s="104" t="str">
        <f t="shared" si="75"/>
        <v/>
      </c>
      <c r="AN273" s="104" t="str">
        <f t="shared" si="75"/>
        <v/>
      </c>
      <c r="AO273" s="104" t="str">
        <f t="shared" si="76"/>
        <v/>
      </c>
      <c r="AP273" s="104" t="str">
        <f t="shared" si="76"/>
        <v/>
      </c>
      <c r="AQ273" s="104" t="str">
        <f t="shared" si="76"/>
        <v/>
      </c>
      <c r="AR273" s="104" t="str">
        <f t="shared" si="76"/>
        <v/>
      </c>
      <c r="AS273" s="104" t="str">
        <f t="shared" si="77"/>
        <v/>
      </c>
      <c r="AT273" s="104" t="str">
        <f t="shared" si="77"/>
        <v/>
      </c>
      <c r="AU273" s="104"/>
      <c r="AV273" s="105"/>
      <c r="AW273" s="105"/>
      <c r="AX273" s="105"/>
      <c r="AY273" s="105"/>
      <c r="AZ273" s="105"/>
      <c r="BA273" s="106"/>
      <c r="BB273" s="104"/>
      <c r="BC273" s="105"/>
      <c r="BD273" s="104"/>
      <c r="BE273" s="107"/>
      <c r="BF273" s="105"/>
      <c r="BG273" s="105"/>
      <c r="BH273" s="105"/>
      <c r="BI273" s="105"/>
      <c r="BJ273" s="67">
        <v>500</v>
      </c>
      <c r="BK273" s="108">
        <v>1488.7809999999999</v>
      </c>
      <c r="BL273" s="109">
        <v>42.77121769</v>
      </c>
      <c r="BM273" s="109">
        <v>-82.037570389999999</v>
      </c>
      <c r="BN273" s="110" t="s">
        <v>7206</v>
      </c>
      <c r="BO273" s="106">
        <v>273.10000000000002</v>
      </c>
      <c r="BP273" s="105" t="s">
        <v>3290</v>
      </c>
      <c r="BQ273" s="105" t="s">
        <v>5683</v>
      </c>
      <c r="BR273" s="110"/>
      <c r="BS273" s="110">
        <v>10</v>
      </c>
      <c r="BT273" s="111" t="s">
        <v>7345</v>
      </c>
      <c r="BU273" s="110">
        <v>13</v>
      </c>
      <c r="BV273" s="110">
        <v>11</v>
      </c>
      <c r="BW273" s="105" t="s">
        <v>7784</v>
      </c>
      <c r="BX273" s="104">
        <v>5.56</v>
      </c>
      <c r="BY273" s="105"/>
      <c r="BZ273" s="106">
        <f t="shared" si="68"/>
        <v>-1.0999999999999999</v>
      </c>
      <c r="CA273" s="104" t="str">
        <f t="shared" si="69"/>
        <v>Matched</v>
      </c>
      <c r="CB273" s="104">
        <f t="shared" si="70"/>
        <v>-6.2390721073225259E-3</v>
      </c>
      <c r="CC273" s="105"/>
      <c r="CD273" s="105"/>
      <c r="CE273" s="105"/>
      <c r="CF273" s="105"/>
    </row>
    <row r="274" spans="1:84" hidden="1" x14ac:dyDescent="0.35">
      <c r="A274" s="67">
        <v>501</v>
      </c>
      <c r="B274" s="67">
        <v>1488.9490000000001</v>
      </c>
      <c r="C274" s="67" t="s">
        <v>7337</v>
      </c>
      <c r="D274" s="67" t="s">
        <v>3290</v>
      </c>
      <c r="E274" s="67" t="s">
        <v>5677</v>
      </c>
      <c r="F274" s="102">
        <v>13</v>
      </c>
      <c r="G274" s="102">
        <v>7</v>
      </c>
      <c r="H274" s="102">
        <v>6</v>
      </c>
      <c r="I274" s="102">
        <v>26</v>
      </c>
      <c r="J274" s="67"/>
      <c r="K274" s="67" t="s">
        <v>5678</v>
      </c>
      <c r="L274" s="67" t="s">
        <v>4203</v>
      </c>
      <c r="M274" s="67" t="s">
        <v>3293</v>
      </c>
      <c r="N274" s="67"/>
      <c r="O274" s="67"/>
      <c r="P274" s="67">
        <v>13.42</v>
      </c>
      <c r="Q274" s="67">
        <v>13.42</v>
      </c>
      <c r="R274" s="103">
        <v>1.4999999999999999E-2</v>
      </c>
      <c r="S274" s="103">
        <v>2.1999999999999999E-2</v>
      </c>
      <c r="T274" s="67">
        <v>0.78</v>
      </c>
      <c r="U274" s="67">
        <v>5.56</v>
      </c>
      <c r="V274" s="104" t="b">
        <f t="shared" si="65"/>
        <v>1</v>
      </c>
      <c r="W274" s="104" t="s">
        <v>16</v>
      </c>
      <c r="X274" s="104">
        <f t="shared" si="63"/>
        <v>2.1999999999999997</v>
      </c>
      <c r="Y274" s="104">
        <f t="shared" si="66"/>
        <v>2.1999999999999997</v>
      </c>
      <c r="Z274" s="104" t="str">
        <f t="shared" si="67"/>
        <v/>
      </c>
      <c r="AA274" s="104" t="str">
        <f t="shared" si="67"/>
        <v/>
      </c>
      <c r="AB274" s="104" t="str">
        <f t="shared" si="71"/>
        <v/>
      </c>
      <c r="AC274" s="104" t="str">
        <f t="shared" si="71"/>
        <v/>
      </c>
      <c r="AD274" s="104" t="str">
        <f t="shared" si="72"/>
        <v/>
      </c>
      <c r="AE274" s="104" t="str">
        <f t="shared" si="72"/>
        <v/>
      </c>
      <c r="AF274" s="104" t="str">
        <f t="shared" si="72"/>
        <v/>
      </c>
      <c r="AG274" s="104" t="str">
        <f t="shared" si="72"/>
        <v/>
      </c>
      <c r="AH274" s="104" t="str">
        <f t="shared" si="73"/>
        <v/>
      </c>
      <c r="AI274" s="104"/>
      <c r="AJ274" s="104">
        <f t="shared" si="74"/>
        <v>1.2478144214645052E-2</v>
      </c>
      <c r="AK274" s="104">
        <f t="shared" si="75"/>
        <v>1.2478144214645052E-2</v>
      </c>
      <c r="AL274" s="104" t="str">
        <f t="shared" si="75"/>
        <v/>
      </c>
      <c r="AM274" s="104" t="str">
        <f t="shared" si="75"/>
        <v/>
      </c>
      <c r="AN274" s="104" t="str">
        <f t="shared" si="75"/>
        <v/>
      </c>
      <c r="AO274" s="104" t="str">
        <f t="shared" si="76"/>
        <v/>
      </c>
      <c r="AP274" s="104" t="str">
        <f t="shared" si="76"/>
        <v/>
      </c>
      <c r="AQ274" s="104" t="str">
        <f t="shared" si="76"/>
        <v/>
      </c>
      <c r="AR274" s="104" t="str">
        <f t="shared" si="76"/>
        <v/>
      </c>
      <c r="AS274" s="104" t="str">
        <f t="shared" si="77"/>
        <v/>
      </c>
      <c r="AT274" s="104" t="str">
        <f t="shared" si="77"/>
        <v/>
      </c>
      <c r="AU274" s="104"/>
      <c r="AV274" s="105"/>
      <c r="AW274" s="105"/>
      <c r="AX274" s="105"/>
      <c r="AY274" s="105"/>
      <c r="AZ274" s="105"/>
      <c r="BA274" s="106"/>
      <c r="BB274" s="104"/>
      <c r="BC274" s="105"/>
      <c r="BD274" s="104"/>
      <c r="BE274" s="107"/>
      <c r="BF274" s="105"/>
      <c r="BG274" s="105"/>
      <c r="BH274" s="105"/>
      <c r="BI274" s="105"/>
      <c r="BJ274" s="67">
        <v>501</v>
      </c>
      <c r="BK274" s="108">
        <v>1488.9490000000001</v>
      </c>
      <c r="BL274" s="109">
        <v>42.771216150000001</v>
      </c>
      <c r="BM274" s="109">
        <v>-82.037570470000006</v>
      </c>
      <c r="BN274" s="110" t="s">
        <v>7206</v>
      </c>
      <c r="BO274" s="106">
        <v>273.10000000000002</v>
      </c>
      <c r="BP274" s="105" t="s">
        <v>3290</v>
      </c>
      <c r="BQ274" s="105" t="s">
        <v>5678</v>
      </c>
      <c r="BR274" s="110">
        <v>502</v>
      </c>
      <c r="BS274" s="110">
        <v>13</v>
      </c>
      <c r="BT274" s="111" t="s">
        <v>7567</v>
      </c>
      <c r="BU274" s="110">
        <v>7</v>
      </c>
      <c r="BV274" s="110">
        <v>6</v>
      </c>
      <c r="BW274" s="105" t="s">
        <v>7784</v>
      </c>
      <c r="BX274" s="104">
        <v>5.56</v>
      </c>
      <c r="BY274" s="105"/>
      <c r="BZ274" s="106">
        <f t="shared" si="68"/>
        <v>2.1999999999999997</v>
      </c>
      <c r="CA274" s="104" t="str">
        <f t="shared" si="69"/>
        <v>Matched</v>
      </c>
      <c r="CB274" s="104">
        <f t="shared" si="70"/>
        <v>1.2478144214645052E-2</v>
      </c>
      <c r="CC274" s="105"/>
      <c r="CD274" s="105"/>
      <c r="CE274" s="105"/>
      <c r="CF274" s="105"/>
    </row>
    <row r="275" spans="1:84" hidden="1" x14ac:dyDescent="0.35">
      <c r="A275" s="67">
        <v>503</v>
      </c>
      <c r="B275" s="67">
        <v>1488.973</v>
      </c>
      <c r="C275" s="67" t="s">
        <v>7453</v>
      </c>
      <c r="D275" s="67" t="s">
        <v>3290</v>
      </c>
      <c r="E275" s="67" t="s">
        <v>5677</v>
      </c>
      <c r="F275" s="102">
        <v>10</v>
      </c>
      <c r="G275" s="102">
        <v>12</v>
      </c>
      <c r="H275" s="102">
        <v>11</v>
      </c>
      <c r="I275" s="102">
        <v>26</v>
      </c>
      <c r="J275" s="67"/>
      <c r="K275" s="67" t="s">
        <v>5683</v>
      </c>
      <c r="L275" s="67" t="s">
        <v>4204</v>
      </c>
      <c r="M275" s="67" t="s">
        <v>3293</v>
      </c>
      <c r="N275" s="67"/>
      <c r="O275" s="67"/>
      <c r="P275" s="67">
        <v>10.41</v>
      </c>
      <c r="Q275" s="67">
        <v>10.41</v>
      </c>
      <c r="R275" s="103">
        <v>1.6E-2</v>
      </c>
      <c r="S275" s="103">
        <v>4.2000000000000003E-2</v>
      </c>
      <c r="T275" s="67">
        <v>0.76300000000000001</v>
      </c>
      <c r="U275" s="67">
        <v>5.56</v>
      </c>
      <c r="V275" s="104" t="b">
        <f t="shared" si="65"/>
        <v>1</v>
      </c>
      <c r="W275" s="104" t="s">
        <v>16</v>
      </c>
      <c r="X275" s="104">
        <f t="shared" si="63"/>
        <v>4.2</v>
      </c>
      <c r="Y275" s="104">
        <f t="shared" si="66"/>
        <v>4.2</v>
      </c>
      <c r="Z275" s="104" t="str">
        <f t="shared" si="67"/>
        <v/>
      </c>
      <c r="AA275" s="104" t="str">
        <f t="shared" si="67"/>
        <v/>
      </c>
      <c r="AB275" s="104" t="str">
        <f t="shared" si="71"/>
        <v/>
      </c>
      <c r="AC275" s="104" t="str">
        <f t="shared" si="71"/>
        <v/>
      </c>
      <c r="AD275" s="104" t="str">
        <f t="shared" si="72"/>
        <v/>
      </c>
      <c r="AE275" s="104" t="str">
        <f t="shared" si="72"/>
        <v/>
      </c>
      <c r="AF275" s="104" t="str">
        <f t="shared" si="72"/>
        <v/>
      </c>
      <c r="AG275" s="104" t="str">
        <f t="shared" si="72"/>
        <v/>
      </c>
      <c r="AH275" s="104" t="str">
        <f t="shared" si="73"/>
        <v/>
      </c>
      <c r="AI275" s="104"/>
      <c r="AJ275" s="104">
        <f t="shared" si="74"/>
        <v>2.3821911682504193E-2</v>
      </c>
      <c r="AK275" s="104">
        <f t="shared" si="75"/>
        <v>2.3821911682504193E-2</v>
      </c>
      <c r="AL275" s="104" t="str">
        <f t="shared" si="75"/>
        <v/>
      </c>
      <c r="AM275" s="104" t="str">
        <f t="shared" si="75"/>
        <v/>
      </c>
      <c r="AN275" s="104" t="str">
        <f t="shared" si="75"/>
        <v/>
      </c>
      <c r="AO275" s="104" t="str">
        <f t="shared" si="76"/>
        <v/>
      </c>
      <c r="AP275" s="104" t="str">
        <f t="shared" si="76"/>
        <v/>
      </c>
      <c r="AQ275" s="104" t="str">
        <f t="shared" si="76"/>
        <v/>
      </c>
      <c r="AR275" s="104" t="str">
        <f t="shared" si="76"/>
        <v/>
      </c>
      <c r="AS275" s="104" t="str">
        <f t="shared" si="77"/>
        <v/>
      </c>
      <c r="AT275" s="104" t="str">
        <f t="shared" si="77"/>
        <v/>
      </c>
      <c r="AU275" s="104"/>
      <c r="AV275" s="105"/>
      <c r="AW275" s="105"/>
      <c r="AX275" s="105"/>
      <c r="AY275" s="105"/>
      <c r="AZ275" s="105"/>
      <c r="BA275" s="106"/>
      <c r="BB275" s="104"/>
      <c r="BC275" s="105"/>
      <c r="BD275" s="104"/>
      <c r="BE275" s="107"/>
      <c r="BF275" s="105"/>
      <c r="BG275" s="105"/>
      <c r="BH275" s="105"/>
      <c r="BI275" s="105"/>
      <c r="BJ275" s="67">
        <v>503</v>
      </c>
      <c r="BK275" s="108">
        <v>1488.973</v>
      </c>
      <c r="BL275" s="109">
        <v>42.771215939999998</v>
      </c>
      <c r="BM275" s="109">
        <v>-82.037570479999999</v>
      </c>
      <c r="BN275" s="110" t="s">
        <v>7206</v>
      </c>
      <c r="BO275" s="106">
        <v>273.10000000000002</v>
      </c>
      <c r="BP275" s="105" t="s">
        <v>3290</v>
      </c>
      <c r="BQ275" s="105" t="s">
        <v>5683</v>
      </c>
      <c r="BR275" s="110">
        <v>502</v>
      </c>
      <c r="BS275" s="110">
        <v>10</v>
      </c>
      <c r="BT275" s="111" t="s">
        <v>7525</v>
      </c>
      <c r="BU275" s="110">
        <v>12</v>
      </c>
      <c r="BV275" s="110">
        <v>11</v>
      </c>
      <c r="BW275" s="105" t="s">
        <v>7784</v>
      </c>
      <c r="BX275" s="104">
        <v>5.56</v>
      </c>
      <c r="BY275" s="105"/>
      <c r="BZ275" s="106">
        <f t="shared" si="68"/>
        <v>4.2</v>
      </c>
      <c r="CA275" s="104" t="str">
        <f t="shared" si="69"/>
        <v>Matched</v>
      </c>
      <c r="CB275" s="104">
        <f t="shared" si="70"/>
        <v>2.3821911682504193E-2</v>
      </c>
      <c r="CC275" s="105"/>
      <c r="CD275" s="105"/>
      <c r="CE275" s="105"/>
      <c r="CF275" s="105"/>
    </row>
    <row r="276" spans="1:84" hidden="1" x14ac:dyDescent="0.35">
      <c r="A276" s="67">
        <v>504</v>
      </c>
      <c r="B276" s="67">
        <v>1489.3689999999999</v>
      </c>
      <c r="C276" s="67" t="s">
        <v>7525</v>
      </c>
      <c r="D276" s="67" t="s">
        <v>3290</v>
      </c>
      <c r="E276" s="67" t="s">
        <v>5677</v>
      </c>
      <c r="F276" s="102">
        <v>14</v>
      </c>
      <c r="G276" s="102">
        <v>8</v>
      </c>
      <c r="H276" s="102">
        <v>11</v>
      </c>
      <c r="I276" s="102"/>
      <c r="J276" s="67"/>
      <c r="K276" s="67" t="s">
        <v>5683</v>
      </c>
      <c r="L276" s="67" t="s">
        <v>4205</v>
      </c>
      <c r="M276" s="67" t="s">
        <v>3293</v>
      </c>
      <c r="N276" s="67"/>
      <c r="O276" s="67"/>
      <c r="P276" s="67">
        <v>13.67</v>
      </c>
      <c r="Q276" s="67">
        <v>13.67</v>
      </c>
      <c r="R276" s="103">
        <v>-5.0000000000000001E-3</v>
      </c>
      <c r="S276" s="103">
        <v>-8.0000000000000002E-3</v>
      </c>
      <c r="T276" s="67">
        <v>0.76700000000000002</v>
      </c>
      <c r="U276" s="67">
        <v>5.56</v>
      </c>
      <c r="V276" s="104" t="b">
        <f t="shared" si="65"/>
        <v>1</v>
      </c>
      <c r="W276" s="104" t="s">
        <v>16</v>
      </c>
      <c r="X276" s="104">
        <f t="shared" si="63"/>
        <v>-0.8</v>
      </c>
      <c r="Y276" s="104">
        <f t="shared" si="66"/>
        <v>-0.8</v>
      </c>
      <c r="Z276" s="104" t="str">
        <f t="shared" si="67"/>
        <v/>
      </c>
      <c r="AA276" s="104" t="str">
        <f t="shared" si="67"/>
        <v/>
      </c>
      <c r="AB276" s="104" t="str">
        <f t="shared" si="71"/>
        <v/>
      </c>
      <c r="AC276" s="104" t="str">
        <f t="shared" si="71"/>
        <v/>
      </c>
      <c r="AD276" s="104" t="str">
        <f t="shared" si="72"/>
        <v/>
      </c>
      <c r="AE276" s="104" t="str">
        <f t="shared" si="72"/>
        <v/>
      </c>
      <c r="AF276" s="104" t="str">
        <f t="shared" si="72"/>
        <v/>
      </c>
      <c r="AG276" s="104" t="str">
        <f t="shared" si="72"/>
        <v/>
      </c>
      <c r="AH276" s="104" t="str">
        <f t="shared" si="73"/>
        <v/>
      </c>
      <c r="AI276" s="104"/>
      <c r="AJ276" s="104">
        <f t="shared" si="74"/>
        <v>-4.5375069871436552E-3</v>
      </c>
      <c r="AK276" s="104">
        <f t="shared" si="75"/>
        <v>-4.5375069871436552E-3</v>
      </c>
      <c r="AL276" s="104" t="str">
        <f t="shared" si="75"/>
        <v/>
      </c>
      <c r="AM276" s="104" t="str">
        <f t="shared" si="75"/>
        <v/>
      </c>
      <c r="AN276" s="104" t="str">
        <f t="shared" si="75"/>
        <v/>
      </c>
      <c r="AO276" s="104" t="str">
        <f t="shared" si="76"/>
        <v/>
      </c>
      <c r="AP276" s="104" t="str">
        <f t="shared" si="76"/>
        <v/>
      </c>
      <c r="AQ276" s="104" t="str">
        <f t="shared" si="76"/>
        <v/>
      </c>
      <c r="AR276" s="104" t="str">
        <f t="shared" si="76"/>
        <v/>
      </c>
      <c r="AS276" s="104" t="str">
        <f t="shared" si="77"/>
        <v/>
      </c>
      <c r="AT276" s="104" t="str">
        <f t="shared" si="77"/>
        <v/>
      </c>
      <c r="AU276" s="104"/>
      <c r="AV276" s="105"/>
      <c r="AW276" s="105"/>
      <c r="AX276" s="105"/>
      <c r="AY276" s="105"/>
      <c r="AZ276" s="105"/>
      <c r="BA276" s="106"/>
      <c r="BB276" s="104"/>
      <c r="BC276" s="105"/>
      <c r="BD276" s="104"/>
      <c r="BE276" s="107"/>
      <c r="BF276" s="105"/>
      <c r="BG276" s="105"/>
      <c r="BH276" s="105"/>
      <c r="BI276" s="105"/>
      <c r="BJ276" s="67">
        <v>504</v>
      </c>
      <c r="BK276" s="108">
        <v>1489.3689999999999</v>
      </c>
      <c r="BL276" s="109">
        <v>42.771212339999998</v>
      </c>
      <c r="BM276" s="109">
        <v>-82.03757066</v>
      </c>
      <c r="BN276" s="110" t="s">
        <v>7206</v>
      </c>
      <c r="BO276" s="106">
        <v>273.10000000000002</v>
      </c>
      <c r="BP276" s="105" t="s">
        <v>3290</v>
      </c>
      <c r="BQ276" s="105" t="s">
        <v>5683</v>
      </c>
      <c r="BR276" s="110"/>
      <c r="BS276" s="110">
        <v>14</v>
      </c>
      <c r="BT276" s="111" t="s">
        <v>7449</v>
      </c>
      <c r="BU276" s="110">
        <v>8</v>
      </c>
      <c r="BV276" s="110">
        <v>11</v>
      </c>
      <c r="BW276" s="105" t="s">
        <v>7784</v>
      </c>
      <c r="BX276" s="104">
        <v>5.56</v>
      </c>
      <c r="BY276" s="105"/>
      <c r="BZ276" s="106">
        <f t="shared" si="68"/>
        <v>-0.8</v>
      </c>
      <c r="CA276" s="104" t="str">
        <f t="shared" si="69"/>
        <v>Matched</v>
      </c>
      <c r="CB276" s="104">
        <f t="shared" si="70"/>
        <v>-4.5375069871436552E-3</v>
      </c>
      <c r="CC276" s="105"/>
      <c r="CD276" s="105"/>
      <c r="CE276" s="105"/>
      <c r="CF276" s="105"/>
    </row>
    <row r="277" spans="1:84" hidden="1" x14ac:dyDescent="0.35">
      <c r="A277" s="67">
        <v>505</v>
      </c>
      <c r="B277" s="67">
        <v>1489.58</v>
      </c>
      <c r="C277" s="67" t="s">
        <v>7550</v>
      </c>
      <c r="D277" s="67" t="s">
        <v>3290</v>
      </c>
      <c r="E277" s="67" t="s">
        <v>5677</v>
      </c>
      <c r="F277" s="102">
        <v>13</v>
      </c>
      <c r="G277" s="102">
        <v>8</v>
      </c>
      <c r="H277" s="102">
        <v>8</v>
      </c>
      <c r="I277" s="102"/>
      <c r="J277" s="67"/>
      <c r="K277" s="67" t="s">
        <v>5678</v>
      </c>
      <c r="L277" s="67" t="s">
        <v>4206</v>
      </c>
      <c r="M277" s="67" t="s">
        <v>3293</v>
      </c>
      <c r="N277" s="67"/>
      <c r="O277" s="67"/>
      <c r="P277" s="67">
        <v>12.63</v>
      </c>
      <c r="Q277" s="67">
        <v>12.63</v>
      </c>
      <c r="R277" s="103">
        <v>1E-3</v>
      </c>
      <c r="S277" s="103">
        <v>4.0000000000000001E-3</v>
      </c>
      <c r="T277" s="67">
        <v>0.73399999999999999</v>
      </c>
      <c r="U277" s="67">
        <v>5.56</v>
      </c>
      <c r="V277" s="104" t="b">
        <f t="shared" si="65"/>
        <v>1</v>
      </c>
      <c r="W277" s="104" t="s">
        <v>16</v>
      </c>
      <c r="X277" s="104">
        <f t="shared" si="63"/>
        <v>0.4</v>
      </c>
      <c r="Y277" s="104">
        <f t="shared" si="66"/>
        <v>0.4</v>
      </c>
      <c r="Z277" s="104" t="str">
        <f t="shared" si="67"/>
        <v/>
      </c>
      <c r="AA277" s="104" t="str">
        <f t="shared" si="67"/>
        <v/>
      </c>
      <c r="AB277" s="104" t="str">
        <f t="shared" si="71"/>
        <v/>
      </c>
      <c r="AC277" s="104" t="str">
        <f t="shared" si="71"/>
        <v/>
      </c>
      <c r="AD277" s="104" t="str">
        <f t="shared" si="72"/>
        <v/>
      </c>
      <c r="AE277" s="104" t="str">
        <f t="shared" si="72"/>
        <v/>
      </c>
      <c r="AF277" s="104" t="str">
        <f t="shared" si="72"/>
        <v/>
      </c>
      <c r="AG277" s="104" t="str">
        <f t="shared" si="72"/>
        <v/>
      </c>
      <c r="AH277" s="104" t="str">
        <f t="shared" si="73"/>
        <v/>
      </c>
      <c r="AI277" s="104"/>
      <c r="AJ277" s="104">
        <f t="shared" si="74"/>
        <v>2.2687534935718276E-3</v>
      </c>
      <c r="AK277" s="104">
        <f t="shared" si="75"/>
        <v>2.2687534935718276E-3</v>
      </c>
      <c r="AL277" s="104" t="str">
        <f t="shared" si="75"/>
        <v/>
      </c>
      <c r="AM277" s="104" t="str">
        <f t="shared" si="75"/>
        <v/>
      </c>
      <c r="AN277" s="104" t="str">
        <f t="shared" si="75"/>
        <v/>
      </c>
      <c r="AO277" s="104" t="str">
        <f t="shared" si="76"/>
        <v/>
      </c>
      <c r="AP277" s="104" t="str">
        <f t="shared" si="76"/>
        <v/>
      </c>
      <c r="AQ277" s="104" t="str">
        <f t="shared" si="76"/>
        <v/>
      </c>
      <c r="AR277" s="104" t="str">
        <f t="shared" si="76"/>
        <v/>
      </c>
      <c r="AS277" s="104" t="str">
        <f t="shared" si="77"/>
        <v/>
      </c>
      <c r="AT277" s="104" t="str">
        <f t="shared" si="77"/>
        <v/>
      </c>
      <c r="AU277" s="104"/>
      <c r="AV277" s="105"/>
      <c r="AW277" s="105"/>
      <c r="AX277" s="105"/>
      <c r="AY277" s="105"/>
      <c r="AZ277" s="105"/>
      <c r="BA277" s="106"/>
      <c r="BB277" s="104"/>
      <c r="BC277" s="105"/>
      <c r="BD277" s="104"/>
      <c r="BE277" s="107"/>
      <c r="BF277" s="105"/>
      <c r="BG277" s="105"/>
      <c r="BH277" s="105"/>
      <c r="BI277" s="105"/>
      <c r="BJ277" s="67">
        <v>505</v>
      </c>
      <c r="BK277" s="108">
        <v>1489.58</v>
      </c>
      <c r="BL277" s="109">
        <v>42.771210429999996</v>
      </c>
      <c r="BM277" s="109">
        <v>-82.037570759999994</v>
      </c>
      <c r="BN277" s="110" t="s">
        <v>7206</v>
      </c>
      <c r="BO277" s="106">
        <v>273.10000000000002</v>
      </c>
      <c r="BP277" s="105" t="s">
        <v>3290</v>
      </c>
      <c r="BQ277" s="105" t="s">
        <v>5678</v>
      </c>
      <c r="BR277" s="110"/>
      <c r="BS277" s="110">
        <v>13</v>
      </c>
      <c r="BT277" s="111" t="s">
        <v>7555</v>
      </c>
      <c r="BU277" s="110">
        <v>8</v>
      </c>
      <c r="BV277" s="110">
        <v>8</v>
      </c>
      <c r="BW277" s="105" t="s">
        <v>7784</v>
      </c>
      <c r="BX277" s="104">
        <v>5.56</v>
      </c>
      <c r="BY277" s="105"/>
      <c r="BZ277" s="106">
        <f t="shared" si="68"/>
        <v>0.4</v>
      </c>
      <c r="CA277" s="104" t="str">
        <f t="shared" si="69"/>
        <v>Matched</v>
      </c>
      <c r="CB277" s="104">
        <f t="shared" si="70"/>
        <v>2.2687534935718276E-3</v>
      </c>
      <c r="CC277" s="105"/>
      <c r="CD277" s="105"/>
      <c r="CE277" s="105"/>
      <c r="CF277" s="105"/>
    </row>
    <row r="278" spans="1:84" hidden="1" x14ac:dyDescent="0.35">
      <c r="A278" s="67">
        <v>506</v>
      </c>
      <c r="B278" s="67">
        <v>1489.7080000000001</v>
      </c>
      <c r="C278" s="67" t="s">
        <v>7496</v>
      </c>
      <c r="D278" s="67" t="s">
        <v>3290</v>
      </c>
      <c r="E278" s="67" t="s">
        <v>5677</v>
      </c>
      <c r="F278" s="102">
        <v>11</v>
      </c>
      <c r="G278" s="102">
        <v>11</v>
      </c>
      <c r="H278" s="102">
        <v>9</v>
      </c>
      <c r="I278" s="102"/>
      <c r="J278" s="67"/>
      <c r="K278" s="67" t="s">
        <v>5678</v>
      </c>
      <c r="L278" s="67" t="s">
        <v>4207</v>
      </c>
      <c r="M278" s="67" t="s">
        <v>3293</v>
      </c>
      <c r="N278" s="67"/>
      <c r="O278" s="67"/>
      <c r="P278" s="67">
        <v>10.81</v>
      </c>
      <c r="Q278" s="67">
        <v>10.81</v>
      </c>
      <c r="R278" s="103">
        <v>-1.2E-2</v>
      </c>
      <c r="S278" s="103">
        <v>-2.5999999999999999E-2</v>
      </c>
      <c r="T278" s="67">
        <v>0.64400000000000002</v>
      </c>
      <c r="U278" s="67">
        <v>5.56</v>
      </c>
      <c r="V278" s="104" t="b">
        <f t="shared" si="65"/>
        <v>1</v>
      </c>
      <c r="W278" s="104" t="s">
        <v>16</v>
      </c>
      <c r="X278" s="104">
        <f t="shared" si="63"/>
        <v>-2.6</v>
      </c>
      <c r="Y278" s="104">
        <f t="shared" si="66"/>
        <v>-2.6</v>
      </c>
      <c r="Z278" s="104" t="str">
        <f t="shared" si="67"/>
        <v/>
      </c>
      <c r="AA278" s="104" t="str">
        <f t="shared" si="67"/>
        <v/>
      </c>
      <c r="AB278" s="104" t="str">
        <f t="shared" si="71"/>
        <v/>
      </c>
      <c r="AC278" s="104" t="str">
        <f t="shared" si="71"/>
        <v/>
      </c>
      <c r="AD278" s="104" t="str">
        <f t="shared" si="72"/>
        <v/>
      </c>
      <c r="AE278" s="104" t="str">
        <f t="shared" si="72"/>
        <v/>
      </c>
      <c r="AF278" s="104" t="str">
        <f t="shared" si="72"/>
        <v/>
      </c>
      <c r="AG278" s="104" t="str">
        <f t="shared" si="72"/>
        <v/>
      </c>
      <c r="AH278" s="104" t="str">
        <f t="shared" si="73"/>
        <v/>
      </c>
      <c r="AI278" s="104"/>
      <c r="AJ278" s="104">
        <f t="shared" si="74"/>
        <v>-1.4746897708216881E-2</v>
      </c>
      <c r="AK278" s="104">
        <f t="shared" si="75"/>
        <v>-1.4746897708216881E-2</v>
      </c>
      <c r="AL278" s="104" t="str">
        <f t="shared" si="75"/>
        <v/>
      </c>
      <c r="AM278" s="104" t="str">
        <f t="shared" si="75"/>
        <v/>
      </c>
      <c r="AN278" s="104" t="str">
        <f t="shared" si="75"/>
        <v/>
      </c>
      <c r="AO278" s="104" t="str">
        <f t="shared" si="76"/>
        <v/>
      </c>
      <c r="AP278" s="104" t="str">
        <f t="shared" si="76"/>
        <v/>
      </c>
      <c r="AQ278" s="104" t="str">
        <f t="shared" si="76"/>
        <v/>
      </c>
      <c r="AR278" s="104" t="str">
        <f t="shared" si="76"/>
        <v/>
      </c>
      <c r="AS278" s="104" t="str">
        <f t="shared" si="77"/>
        <v/>
      </c>
      <c r="AT278" s="104" t="str">
        <f t="shared" si="77"/>
        <v/>
      </c>
      <c r="AU278" s="104"/>
      <c r="AV278" s="105"/>
      <c r="AW278" s="105"/>
      <c r="AX278" s="105"/>
      <c r="AY278" s="105"/>
      <c r="AZ278" s="105"/>
      <c r="BA278" s="106"/>
      <c r="BB278" s="104"/>
      <c r="BC278" s="105"/>
      <c r="BD278" s="104"/>
      <c r="BE278" s="107"/>
      <c r="BF278" s="105"/>
      <c r="BG278" s="105"/>
      <c r="BH278" s="105"/>
      <c r="BI278" s="105"/>
      <c r="BJ278" s="67">
        <v>506</v>
      </c>
      <c r="BK278" s="108">
        <v>1489.7080000000001</v>
      </c>
      <c r="BL278" s="109">
        <v>42.771209290000002</v>
      </c>
      <c r="BM278" s="109">
        <v>-82.037570810000005</v>
      </c>
      <c r="BN278" s="110" t="s">
        <v>7206</v>
      </c>
      <c r="BO278" s="106">
        <v>273.10000000000002</v>
      </c>
      <c r="BP278" s="105" t="s">
        <v>3290</v>
      </c>
      <c r="BQ278" s="105" t="s">
        <v>5678</v>
      </c>
      <c r="BR278" s="110"/>
      <c r="BS278" s="110">
        <v>11</v>
      </c>
      <c r="BT278" s="111" t="s">
        <v>7563</v>
      </c>
      <c r="BU278" s="110">
        <v>11</v>
      </c>
      <c r="BV278" s="110">
        <v>9</v>
      </c>
      <c r="BW278" s="105" t="s">
        <v>7784</v>
      </c>
      <c r="BX278" s="104">
        <v>5.56</v>
      </c>
      <c r="BY278" s="105"/>
      <c r="BZ278" s="106">
        <f t="shared" si="68"/>
        <v>-2.6</v>
      </c>
      <c r="CA278" s="104" t="str">
        <f t="shared" si="69"/>
        <v>Matched</v>
      </c>
      <c r="CB278" s="104">
        <f t="shared" si="70"/>
        <v>-1.4746897708216881E-2</v>
      </c>
      <c r="CC278" s="105"/>
      <c r="CD278" s="105"/>
      <c r="CE278" s="105"/>
      <c r="CF278" s="105"/>
    </row>
    <row r="279" spans="1:84" hidden="1" x14ac:dyDescent="0.35">
      <c r="A279" s="67">
        <v>507</v>
      </c>
      <c r="B279" s="67">
        <v>1489.895</v>
      </c>
      <c r="C279" s="67" t="s">
        <v>7554</v>
      </c>
      <c r="D279" s="67" t="s">
        <v>3290</v>
      </c>
      <c r="E279" s="67" t="s">
        <v>5677</v>
      </c>
      <c r="F279" s="102">
        <v>11</v>
      </c>
      <c r="G279" s="102">
        <v>9</v>
      </c>
      <c r="H279" s="102">
        <v>7</v>
      </c>
      <c r="I279" s="102"/>
      <c r="J279" s="67"/>
      <c r="K279" s="67" t="s">
        <v>5678</v>
      </c>
      <c r="L279" s="67" t="s">
        <v>4208</v>
      </c>
      <c r="M279" s="67" t="s">
        <v>3293</v>
      </c>
      <c r="N279" s="67"/>
      <c r="O279" s="67"/>
      <c r="P279" s="67">
        <v>11.11</v>
      </c>
      <c r="Q279" s="67">
        <v>11.11</v>
      </c>
      <c r="R279" s="103">
        <v>1.4999999999999999E-2</v>
      </c>
      <c r="S279" s="103">
        <v>3.3000000000000002E-2</v>
      </c>
      <c r="T279" s="67">
        <v>0.65800000000000003</v>
      </c>
      <c r="U279" s="67">
        <v>5.56</v>
      </c>
      <c r="V279" s="104" t="b">
        <f t="shared" si="65"/>
        <v>1</v>
      </c>
      <c r="W279" s="104" t="s">
        <v>16</v>
      </c>
      <c r="X279" s="104">
        <f t="shared" si="63"/>
        <v>3.3000000000000003</v>
      </c>
      <c r="Y279" s="104">
        <f t="shared" si="66"/>
        <v>3.3000000000000003</v>
      </c>
      <c r="Z279" s="104" t="str">
        <f t="shared" si="67"/>
        <v/>
      </c>
      <c r="AA279" s="104" t="str">
        <f t="shared" si="67"/>
        <v/>
      </c>
      <c r="AB279" s="104" t="str">
        <f t="shared" si="71"/>
        <v/>
      </c>
      <c r="AC279" s="104" t="str">
        <f t="shared" si="71"/>
        <v/>
      </c>
      <c r="AD279" s="104" t="str">
        <f t="shared" si="72"/>
        <v/>
      </c>
      <c r="AE279" s="104" t="str">
        <f t="shared" si="72"/>
        <v/>
      </c>
      <c r="AF279" s="104" t="str">
        <f t="shared" si="72"/>
        <v/>
      </c>
      <c r="AG279" s="104" t="str">
        <f t="shared" si="72"/>
        <v/>
      </c>
      <c r="AH279" s="104" t="str">
        <f t="shared" si="73"/>
        <v/>
      </c>
      <c r="AI279" s="104"/>
      <c r="AJ279" s="104">
        <f t="shared" si="74"/>
        <v>1.8717216321967579E-2</v>
      </c>
      <c r="AK279" s="104">
        <f t="shared" si="75"/>
        <v>1.8717216321967579E-2</v>
      </c>
      <c r="AL279" s="104" t="str">
        <f t="shared" si="75"/>
        <v/>
      </c>
      <c r="AM279" s="104" t="str">
        <f t="shared" si="75"/>
        <v/>
      </c>
      <c r="AN279" s="104" t="str">
        <f t="shared" si="75"/>
        <v/>
      </c>
      <c r="AO279" s="104" t="str">
        <f t="shared" si="76"/>
        <v/>
      </c>
      <c r="AP279" s="104" t="str">
        <f t="shared" si="76"/>
        <v/>
      </c>
      <c r="AQ279" s="104" t="str">
        <f t="shared" si="76"/>
        <v/>
      </c>
      <c r="AR279" s="104" t="str">
        <f t="shared" si="76"/>
        <v/>
      </c>
      <c r="AS279" s="104" t="str">
        <f t="shared" si="77"/>
        <v/>
      </c>
      <c r="AT279" s="104" t="str">
        <f t="shared" si="77"/>
        <v/>
      </c>
      <c r="AU279" s="104"/>
      <c r="AV279" s="105"/>
      <c r="AW279" s="105"/>
      <c r="AX279" s="105"/>
      <c r="AY279" s="105"/>
      <c r="AZ279" s="105"/>
      <c r="BA279" s="106"/>
      <c r="BB279" s="104"/>
      <c r="BC279" s="105"/>
      <c r="BD279" s="104"/>
      <c r="BE279" s="107"/>
      <c r="BF279" s="105"/>
      <c r="BG279" s="105"/>
      <c r="BH279" s="105"/>
      <c r="BI279" s="105"/>
      <c r="BJ279" s="67">
        <v>507</v>
      </c>
      <c r="BK279" s="108">
        <v>1489.895</v>
      </c>
      <c r="BL279" s="109">
        <v>42.771207580000002</v>
      </c>
      <c r="BM279" s="109">
        <v>-82.037570900000006</v>
      </c>
      <c r="BN279" s="110" t="s">
        <v>7206</v>
      </c>
      <c r="BO279" s="106">
        <v>273.10000000000002</v>
      </c>
      <c r="BP279" s="105" t="s">
        <v>3290</v>
      </c>
      <c r="BQ279" s="105" t="s">
        <v>5678</v>
      </c>
      <c r="BR279" s="110"/>
      <c r="BS279" s="110">
        <v>11</v>
      </c>
      <c r="BT279" s="111" t="s">
        <v>7525</v>
      </c>
      <c r="BU279" s="110">
        <v>9</v>
      </c>
      <c r="BV279" s="110">
        <v>7</v>
      </c>
      <c r="BW279" s="105" t="s">
        <v>7784</v>
      </c>
      <c r="BX279" s="104">
        <v>5.56</v>
      </c>
      <c r="BY279" s="105"/>
      <c r="BZ279" s="106">
        <f t="shared" si="68"/>
        <v>3.3000000000000003</v>
      </c>
      <c r="CA279" s="104" t="str">
        <f t="shared" si="69"/>
        <v>Matched</v>
      </c>
      <c r="CB279" s="104">
        <f t="shared" si="70"/>
        <v>1.8717216321967579E-2</v>
      </c>
      <c r="CC279" s="105"/>
      <c r="CD279" s="105"/>
      <c r="CE279" s="105"/>
      <c r="CF279" s="105"/>
    </row>
    <row r="280" spans="1:84" hidden="1" x14ac:dyDescent="0.35">
      <c r="A280" s="67">
        <v>508</v>
      </c>
      <c r="B280" s="67">
        <v>1490.046</v>
      </c>
      <c r="C280" s="67" t="s">
        <v>7559</v>
      </c>
      <c r="D280" s="67" t="s">
        <v>3290</v>
      </c>
      <c r="E280" s="67" t="s">
        <v>5677</v>
      </c>
      <c r="F280" s="102">
        <v>13</v>
      </c>
      <c r="G280" s="102">
        <v>8</v>
      </c>
      <c r="H280" s="102">
        <v>8</v>
      </c>
      <c r="I280" s="102"/>
      <c r="J280" s="67"/>
      <c r="K280" s="67" t="s">
        <v>5678</v>
      </c>
      <c r="L280" s="67" t="s">
        <v>4209</v>
      </c>
      <c r="M280" s="67" t="s">
        <v>3293</v>
      </c>
      <c r="N280" s="67"/>
      <c r="O280" s="67"/>
      <c r="P280" s="67">
        <v>12.98</v>
      </c>
      <c r="Q280" s="67">
        <v>12.98</v>
      </c>
      <c r="R280" s="103">
        <v>1.4E-2</v>
      </c>
      <c r="S280" s="103">
        <v>2.9000000000000001E-2</v>
      </c>
      <c r="T280" s="67">
        <v>0.63</v>
      </c>
      <c r="U280" s="67">
        <v>5.56</v>
      </c>
      <c r="V280" s="104" t="b">
        <f t="shared" si="65"/>
        <v>1</v>
      </c>
      <c r="W280" s="104" t="s">
        <v>16</v>
      </c>
      <c r="X280" s="104">
        <f t="shared" si="63"/>
        <v>2.9000000000000004</v>
      </c>
      <c r="Y280" s="104">
        <f t="shared" si="66"/>
        <v>2.9000000000000004</v>
      </c>
      <c r="Z280" s="104" t="str">
        <f t="shared" si="67"/>
        <v/>
      </c>
      <c r="AA280" s="104" t="str">
        <f t="shared" si="67"/>
        <v/>
      </c>
      <c r="AB280" s="104" t="str">
        <f t="shared" si="71"/>
        <v/>
      </c>
      <c r="AC280" s="104" t="str">
        <f t="shared" si="71"/>
        <v/>
      </c>
      <c r="AD280" s="104" t="str">
        <f t="shared" si="72"/>
        <v/>
      </c>
      <c r="AE280" s="104" t="str">
        <f t="shared" si="72"/>
        <v/>
      </c>
      <c r="AF280" s="104" t="str">
        <f t="shared" si="72"/>
        <v/>
      </c>
      <c r="AG280" s="104" t="str">
        <f t="shared" si="72"/>
        <v/>
      </c>
      <c r="AH280" s="104" t="str">
        <f t="shared" si="73"/>
        <v/>
      </c>
      <c r="AI280" s="104"/>
      <c r="AJ280" s="104">
        <f t="shared" si="74"/>
        <v>1.6448462828395755E-2</v>
      </c>
      <c r="AK280" s="104">
        <f t="shared" si="75"/>
        <v>1.6448462828395755E-2</v>
      </c>
      <c r="AL280" s="104" t="str">
        <f t="shared" si="75"/>
        <v/>
      </c>
      <c r="AM280" s="104" t="str">
        <f t="shared" si="75"/>
        <v/>
      </c>
      <c r="AN280" s="104" t="str">
        <f t="shared" si="75"/>
        <v/>
      </c>
      <c r="AO280" s="104" t="str">
        <f t="shared" si="76"/>
        <v/>
      </c>
      <c r="AP280" s="104" t="str">
        <f t="shared" si="76"/>
        <v/>
      </c>
      <c r="AQ280" s="104" t="str">
        <f t="shared" si="76"/>
        <v/>
      </c>
      <c r="AR280" s="104" t="str">
        <f t="shared" si="76"/>
        <v/>
      </c>
      <c r="AS280" s="104" t="str">
        <f t="shared" si="77"/>
        <v/>
      </c>
      <c r="AT280" s="104" t="str">
        <f t="shared" si="77"/>
        <v/>
      </c>
      <c r="AU280" s="104"/>
      <c r="AV280" s="105"/>
      <c r="AW280" s="105"/>
      <c r="AX280" s="105"/>
      <c r="AY280" s="105"/>
      <c r="AZ280" s="105"/>
      <c r="BA280" s="106"/>
      <c r="BB280" s="104"/>
      <c r="BC280" s="105"/>
      <c r="BD280" s="104"/>
      <c r="BE280" s="107"/>
      <c r="BF280" s="105"/>
      <c r="BG280" s="105"/>
      <c r="BH280" s="105"/>
      <c r="BI280" s="105"/>
      <c r="BJ280" s="67">
        <v>508</v>
      </c>
      <c r="BK280" s="108">
        <v>1490.046</v>
      </c>
      <c r="BL280" s="109">
        <v>42.771206210000003</v>
      </c>
      <c r="BM280" s="109">
        <v>-82.037570970000004</v>
      </c>
      <c r="BN280" s="110" t="s">
        <v>7206</v>
      </c>
      <c r="BO280" s="106">
        <v>273.10000000000002</v>
      </c>
      <c r="BP280" s="105" t="s">
        <v>3290</v>
      </c>
      <c r="BQ280" s="105" t="s">
        <v>5678</v>
      </c>
      <c r="BR280" s="110"/>
      <c r="BS280" s="110">
        <v>13</v>
      </c>
      <c r="BT280" s="111" t="s">
        <v>7347</v>
      </c>
      <c r="BU280" s="110">
        <v>8</v>
      </c>
      <c r="BV280" s="110">
        <v>8</v>
      </c>
      <c r="BW280" s="105" t="s">
        <v>7784</v>
      </c>
      <c r="BX280" s="104">
        <v>5.56</v>
      </c>
      <c r="BY280" s="105"/>
      <c r="BZ280" s="106">
        <f t="shared" si="68"/>
        <v>2.9000000000000004</v>
      </c>
      <c r="CA280" s="104" t="str">
        <f t="shared" si="69"/>
        <v>Matched</v>
      </c>
      <c r="CB280" s="104">
        <f t="shared" si="70"/>
        <v>1.6448462828395755E-2</v>
      </c>
      <c r="CC280" s="105"/>
      <c r="CD280" s="105"/>
      <c r="CE280" s="105"/>
      <c r="CF280" s="105"/>
    </row>
    <row r="281" spans="1:84" hidden="1" x14ac:dyDescent="0.35">
      <c r="A281" s="67">
        <v>509</v>
      </c>
      <c r="B281" s="67">
        <v>1490.1420000000001</v>
      </c>
      <c r="C281" s="67" t="s">
        <v>7560</v>
      </c>
      <c r="D281" s="67" t="s">
        <v>3290</v>
      </c>
      <c r="E281" s="67" t="s">
        <v>5677</v>
      </c>
      <c r="F281" s="102">
        <v>11</v>
      </c>
      <c r="G281" s="102">
        <v>9</v>
      </c>
      <c r="H281" s="102">
        <v>6</v>
      </c>
      <c r="I281" s="102"/>
      <c r="J281" s="67"/>
      <c r="K281" s="67" t="s">
        <v>5678</v>
      </c>
      <c r="L281" s="67" t="s">
        <v>4210</v>
      </c>
      <c r="M281" s="67" t="s">
        <v>3293</v>
      </c>
      <c r="N281" s="67"/>
      <c r="O281" s="67"/>
      <c r="P281" s="67">
        <v>11.41</v>
      </c>
      <c r="Q281" s="67">
        <v>11.41</v>
      </c>
      <c r="R281" s="103">
        <v>7.0000000000000001E-3</v>
      </c>
      <c r="S281" s="103">
        <v>1.2999999999999999E-2</v>
      </c>
      <c r="T281" s="67">
        <v>0.65700000000000003</v>
      </c>
      <c r="U281" s="67">
        <v>5.56</v>
      </c>
      <c r="V281" s="104" t="b">
        <f t="shared" si="65"/>
        <v>1</v>
      </c>
      <c r="W281" s="104" t="s">
        <v>16</v>
      </c>
      <c r="X281" s="104">
        <f t="shared" si="63"/>
        <v>1.3</v>
      </c>
      <c r="Y281" s="104">
        <f t="shared" si="66"/>
        <v>1.3</v>
      </c>
      <c r="Z281" s="104" t="str">
        <f t="shared" si="67"/>
        <v/>
      </c>
      <c r="AA281" s="104" t="str">
        <f t="shared" si="67"/>
        <v/>
      </c>
      <c r="AB281" s="104" t="str">
        <f t="shared" si="71"/>
        <v/>
      </c>
      <c r="AC281" s="104" t="str">
        <f t="shared" si="71"/>
        <v/>
      </c>
      <c r="AD281" s="104" t="str">
        <f t="shared" si="72"/>
        <v/>
      </c>
      <c r="AE281" s="104" t="str">
        <f t="shared" si="72"/>
        <v/>
      </c>
      <c r="AF281" s="104" t="str">
        <f t="shared" si="72"/>
        <v/>
      </c>
      <c r="AG281" s="104" t="str">
        <f t="shared" si="72"/>
        <v/>
      </c>
      <c r="AH281" s="104" t="str">
        <f t="shared" si="73"/>
        <v/>
      </c>
      <c r="AI281" s="104"/>
      <c r="AJ281" s="104">
        <f t="shared" si="74"/>
        <v>7.3734488541084406E-3</v>
      </c>
      <c r="AK281" s="104">
        <f t="shared" si="75"/>
        <v>7.3734488541084406E-3</v>
      </c>
      <c r="AL281" s="104" t="str">
        <f t="shared" si="75"/>
        <v/>
      </c>
      <c r="AM281" s="104" t="str">
        <f t="shared" si="75"/>
        <v/>
      </c>
      <c r="AN281" s="104" t="str">
        <f t="shared" si="75"/>
        <v/>
      </c>
      <c r="AO281" s="104" t="str">
        <f t="shared" si="76"/>
        <v/>
      </c>
      <c r="AP281" s="104" t="str">
        <f t="shared" si="76"/>
        <v/>
      </c>
      <c r="AQ281" s="104" t="str">
        <f t="shared" si="76"/>
        <v/>
      </c>
      <c r="AR281" s="104" t="str">
        <f t="shared" si="76"/>
        <v/>
      </c>
      <c r="AS281" s="104" t="str">
        <f t="shared" si="77"/>
        <v/>
      </c>
      <c r="AT281" s="104" t="str">
        <f t="shared" si="77"/>
        <v/>
      </c>
      <c r="AU281" s="104"/>
      <c r="AV281" s="105"/>
      <c r="AW281" s="105"/>
      <c r="AX281" s="105"/>
      <c r="AY281" s="105"/>
      <c r="AZ281" s="105"/>
      <c r="BA281" s="106"/>
      <c r="BB281" s="104"/>
      <c r="BC281" s="105"/>
      <c r="BD281" s="104"/>
      <c r="BE281" s="107"/>
      <c r="BF281" s="105"/>
      <c r="BG281" s="105"/>
      <c r="BH281" s="105"/>
      <c r="BI281" s="105"/>
      <c r="BJ281" s="67">
        <v>509</v>
      </c>
      <c r="BK281" s="108">
        <v>1490.1420000000001</v>
      </c>
      <c r="BL281" s="109">
        <v>42.771205350000002</v>
      </c>
      <c r="BM281" s="109">
        <v>-82.037571020000001</v>
      </c>
      <c r="BN281" s="110" t="s">
        <v>7206</v>
      </c>
      <c r="BO281" s="106">
        <v>273.10000000000002</v>
      </c>
      <c r="BP281" s="105" t="s">
        <v>3290</v>
      </c>
      <c r="BQ281" s="105" t="s">
        <v>5678</v>
      </c>
      <c r="BR281" s="110"/>
      <c r="BS281" s="110">
        <v>11</v>
      </c>
      <c r="BT281" s="111" t="s">
        <v>7555</v>
      </c>
      <c r="BU281" s="110">
        <v>9</v>
      </c>
      <c r="BV281" s="110">
        <v>6</v>
      </c>
      <c r="BW281" s="105" t="s">
        <v>7784</v>
      </c>
      <c r="BX281" s="104">
        <v>5.56</v>
      </c>
      <c r="BY281" s="105"/>
      <c r="BZ281" s="106">
        <f t="shared" si="68"/>
        <v>1.3</v>
      </c>
      <c r="CA281" s="104" t="str">
        <f t="shared" si="69"/>
        <v>Matched</v>
      </c>
      <c r="CB281" s="104">
        <f t="shared" si="70"/>
        <v>7.3734488541084406E-3</v>
      </c>
      <c r="CC281" s="105"/>
      <c r="CD281" s="105"/>
      <c r="CE281" s="105"/>
      <c r="CF281" s="105"/>
    </row>
    <row r="282" spans="1:84" hidden="1" x14ac:dyDescent="0.35">
      <c r="A282" s="67">
        <v>510</v>
      </c>
      <c r="B282" s="67">
        <v>1490.6030000000001</v>
      </c>
      <c r="C282" s="67" t="s">
        <v>7337</v>
      </c>
      <c r="D282" s="67" t="s">
        <v>3290</v>
      </c>
      <c r="E282" s="67" t="s">
        <v>5677</v>
      </c>
      <c r="F282" s="102">
        <v>12</v>
      </c>
      <c r="G282" s="102">
        <v>10</v>
      </c>
      <c r="H282" s="102">
        <v>8</v>
      </c>
      <c r="I282" s="102"/>
      <c r="J282" s="67"/>
      <c r="K282" s="67" t="s">
        <v>5678</v>
      </c>
      <c r="L282" s="67" t="s">
        <v>4211</v>
      </c>
      <c r="M282" s="67" t="s">
        <v>3293</v>
      </c>
      <c r="N282" s="67"/>
      <c r="O282" s="67"/>
      <c r="P282" s="67">
        <v>11.53</v>
      </c>
      <c r="Q282" s="67">
        <v>11.53</v>
      </c>
      <c r="R282" s="103">
        <v>1.6E-2</v>
      </c>
      <c r="S282" s="103">
        <v>2.5999999999999999E-2</v>
      </c>
      <c r="T282" s="67">
        <v>0.77</v>
      </c>
      <c r="U282" s="67">
        <v>5.56</v>
      </c>
      <c r="V282" s="104" t="b">
        <f t="shared" si="65"/>
        <v>1</v>
      </c>
      <c r="W282" s="104" t="s">
        <v>16</v>
      </c>
      <c r="X282" s="104">
        <f t="shared" si="63"/>
        <v>2.6</v>
      </c>
      <c r="Y282" s="104">
        <f t="shared" si="66"/>
        <v>2.6</v>
      </c>
      <c r="Z282" s="104" t="str">
        <f t="shared" si="67"/>
        <v/>
      </c>
      <c r="AA282" s="104" t="str">
        <f t="shared" si="67"/>
        <v/>
      </c>
      <c r="AB282" s="104" t="str">
        <f t="shared" si="71"/>
        <v/>
      </c>
      <c r="AC282" s="104" t="str">
        <f t="shared" si="71"/>
        <v/>
      </c>
      <c r="AD282" s="104" t="str">
        <f t="shared" si="72"/>
        <v/>
      </c>
      <c r="AE282" s="104" t="str">
        <f t="shared" si="72"/>
        <v/>
      </c>
      <c r="AF282" s="104" t="str">
        <f t="shared" si="72"/>
        <v/>
      </c>
      <c r="AG282" s="104" t="str">
        <f t="shared" si="72"/>
        <v/>
      </c>
      <c r="AH282" s="104" t="str">
        <f t="shared" si="73"/>
        <v/>
      </c>
      <c r="AI282" s="104"/>
      <c r="AJ282" s="104">
        <f t="shared" si="74"/>
        <v>1.4746897708216881E-2</v>
      </c>
      <c r="AK282" s="104">
        <f t="shared" si="75"/>
        <v>1.4746897708216881E-2</v>
      </c>
      <c r="AL282" s="104" t="str">
        <f t="shared" si="75"/>
        <v/>
      </c>
      <c r="AM282" s="104" t="str">
        <f t="shared" si="75"/>
        <v/>
      </c>
      <c r="AN282" s="104" t="str">
        <f t="shared" si="75"/>
        <v/>
      </c>
      <c r="AO282" s="104" t="str">
        <f t="shared" si="76"/>
        <v/>
      </c>
      <c r="AP282" s="104" t="str">
        <f t="shared" si="76"/>
        <v/>
      </c>
      <c r="AQ282" s="104" t="str">
        <f t="shared" si="76"/>
        <v/>
      </c>
      <c r="AR282" s="104" t="str">
        <f t="shared" si="76"/>
        <v/>
      </c>
      <c r="AS282" s="104" t="str">
        <f t="shared" si="77"/>
        <v/>
      </c>
      <c r="AT282" s="104" t="str">
        <f t="shared" si="77"/>
        <v/>
      </c>
      <c r="AU282" s="104"/>
      <c r="AV282" s="105"/>
      <c r="AW282" s="105"/>
      <c r="AX282" s="105"/>
      <c r="AY282" s="105"/>
      <c r="AZ282" s="105"/>
      <c r="BA282" s="106"/>
      <c r="BB282" s="104"/>
      <c r="BC282" s="105"/>
      <c r="BD282" s="104"/>
      <c r="BE282" s="107"/>
      <c r="BF282" s="105"/>
      <c r="BG282" s="105"/>
      <c r="BH282" s="105"/>
      <c r="BI282" s="105"/>
      <c r="BJ282" s="67">
        <v>510</v>
      </c>
      <c r="BK282" s="108">
        <v>1490.6030000000001</v>
      </c>
      <c r="BL282" s="109">
        <v>42.771201179999998</v>
      </c>
      <c r="BM282" s="109">
        <v>-82.037571229999998</v>
      </c>
      <c r="BN282" s="110" t="s">
        <v>7206</v>
      </c>
      <c r="BO282" s="106">
        <v>273.10000000000002</v>
      </c>
      <c r="BP282" s="105" t="s">
        <v>3290</v>
      </c>
      <c r="BQ282" s="105" t="s">
        <v>5678</v>
      </c>
      <c r="BR282" s="110"/>
      <c r="BS282" s="110">
        <v>12</v>
      </c>
      <c r="BT282" s="111" t="s">
        <v>7338</v>
      </c>
      <c r="BU282" s="110">
        <v>10</v>
      </c>
      <c r="BV282" s="110">
        <v>8</v>
      </c>
      <c r="BW282" s="105" t="s">
        <v>7784</v>
      </c>
      <c r="BX282" s="104">
        <v>5.56</v>
      </c>
      <c r="BY282" s="105"/>
      <c r="BZ282" s="106">
        <f t="shared" si="68"/>
        <v>2.6</v>
      </c>
      <c r="CA282" s="104" t="str">
        <f t="shared" si="69"/>
        <v>Matched</v>
      </c>
      <c r="CB282" s="104">
        <f t="shared" si="70"/>
        <v>1.4746897708216881E-2</v>
      </c>
      <c r="CC282" s="105"/>
      <c r="CD282" s="105"/>
      <c r="CE282" s="105"/>
      <c r="CF282" s="105"/>
    </row>
    <row r="283" spans="1:84" hidden="1" x14ac:dyDescent="0.35">
      <c r="A283" s="67">
        <v>511</v>
      </c>
      <c r="B283" s="67">
        <v>1490.6469999999999</v>
      </c>
      <c r="C283" s="67" t="s">
        <v>7556</v>
      </c>
      <c r="D283" s="67" t="s">
        <v>3290</v>
      </c>
      <c r="E283" s="67" t="s">
        <v>5677</v>
      </c>
      <c r="F283" s="102">
        <v>11</v>
      </c>
      <c r="G283" s="102">
        <v>7</v>
      </c>
      <c r="H283" s="102">
        <v>8</v>
      </c>
      <c r="I283" s="102"/>
      <c r="J283" s="67"/>
      <c r="K283" s="67" t="s">
        <v>5678</v>
      </c>
      <c r="L283" s="67" t="s">
        <v>4212</v>
      </c>
      <c r="M283" s="67" t="s">
        <v>3293</v>
      </c>
      <c r="N283" s="67"/>
      <c r="O283" s="67"/>
      <c r="P283" s="67">
        <v>11.27</v>
      </c>
      <c r="Q283" s="67">
        <v>11.27</v>
      </c>
      <c r="R283" s="103">
        <v>0</v>
      </c>
      <c r="S283" s="103">
        <v>0</v>
      </c>
      <c r="T283" s="67">
        <v>0.76900000000000002</v>
      </c>
      <c r="U283" s="67">
        <v>5.56</v>
      </c>
      <c r="V283" s="104" t="b">
        <f t="shared" si="65"/>
        <v>1</v>
      </c>
      <c r="W283" s="104" t="s">
        <v>16</v>
      </c>
      <c r="X283" s="104">
        <f t="shared" si="63"/>
        <v>0</v>
      </c>
      <c r="Y283" s="104">
        <f t="shared" si="66"/>
        <v>0</v>
      </c>
      <c r="Z283" s="104" t="str">
        <f t="shared" si="67"/>
        <v/>
      </c>
      <c r="AA283" s="104" t="str">
        <f t="shared" si="67"/>
        <v/>
      </c>
      <c r="AB283" s="104" t="str">
        <f t="shared" si="71"/>
        <v/>
      </c>
      <c r="AC283" s="104" t="str">
        <f t="shared" si="71"/>
        <v/>
      </c>
      <c r="AD283" s="104" t="str">
        <f t="shared" si="72"/>
        <v/>
      </c>
      <c r="AE283" s="104" t="str">
        <f t="shared" si="72"/>
        <v/>
      </c>
      <c r="AF283" s="104" t="str">
        <f t="shared" si="72"/>
        <v/>
      </c>
      <c r="AG283" s="104" t="str">
        <f t="shared" si="72"/>
        <v/>
      </c>
      <c r="AH283" s="104" t="str">
        <f t="shared" si="73"/>
        <v/>
      </c>
      <c r="AI283" s="104"/>
      <c r="AJ283" s="104">
        <f t="shared" si="74"/>
        <v>0</v>
      </c>
      <c r="AK283" s="104">
        <f t="shared" si="75"/>
        <v>0</v>
      </c>
      <c r="AL283" s="104" t="str">
        <f t="shared" si="75"/>
        <v/>
      </c>
      <c r="AM283" s="104" t="str">
        <f t="shared" si="75"/>
        <v/>
      </c>
      <c r="AN283" s="104" t="str">
        <f t="shared" si="75"/>
        <v/>
      </c>
      <c r="AO283" s="104" t="str">
        <f t="shared" si="76"/>
        <v/>
      </c>
      <c r="AP283" s="104" t="str">
        <f t="shared" si="76"/>
        <v/>
      </c>
      <c r="AQ283" s="104" t="str">
        <f t="shared" si="76"/>
        <v/>
      </c>
      <c r="AR283" s="104" t="str">
        <f t="shared" si="76"/>
        <v/>
      </c>
      <c r="AS283" s="104" t="str">
        <f t="shared" si="77"/>
        <v/>
      </c>
      <c r="AT283" s="104" t="str">
        <f t="shared" si="77"/>
        <v/>
      </c>
      <c r="AU283" s="104"/>
      <c r="AV283" s="105"/>
      <c r="AW283" s="105"/>
      <c r="AX283" s="105"/>
      <c r="AY283" s="105"/>
      <c r="AZ283" s="105"/>
      <c r="BA283" s="106"/>
      <c r="BB283" s="104"/>
      <c r="BC283" s="105"/>
      <c r="BD283" s="104"/>
      <c r="BE283" s="107"/>
      <c r="BF283" s="105"/>
      <c r="BG283" s="105"/>
      <c r="BH283" s="105"/>
      <c r="BI283" s="105"/>
      <c r="BJ283" s="67">
        <v>511</v>
      </c>
      <c r="BK283" s="108">
        <v>1490.6469999999999</v>
      </c>
      <c r="BL283" s="109">
        <v>42.77120077</v>
      </c>
      <c r="BM283" s="109">
        <v>-82.037571260000007</v>
      </c>
      <c r="BN283" s="110" t="s">
        <v>7206</v>
      </c>
      <c r="BO283" s="106">
        <v>273.10000000000002</v>
      </c>
      <c r="BP283" s="105" t="s">
        <v>3290</v>
      </c>
      <c r="BQ283" s="105" t="s">
        <v>5678</v>
      </c>
      <c r="BR283" s="110"/>
      <c r="BS283" s="110">
        <v>11</v>
      </c>
      <c r="BT283" s="111" t="s">
        <v>7555</v>
      </c>
      <c r="BU283" s="110">
        <v>7</v>
      </c>
      <c r="BV283" s="110">
        <v>8</v>
      </c>
      <c r="BW283" s="105" t="s">
        <v>7784</v>
      </c>
      <c r="BX283" s="104">
        <v>5.56</v>
      </c>
      <c r="BY283" s="105"/>
      <c r="BZ283" s="106">
        <f t="shared" si="68"/>
        <v>0</v>
      </c>
      <c r="CA283" s="104" t="str">
        <f t="shared" si="69"/>
        <v>Matched</v>
      </c>
      <c r="CB283" s="104">
        <f t="shared" si="70"/>
        <v>0</v>
      </c>
      <c r="CC283" s="105"/>
      <c r="CD283" s="105"/>
      <c r="CE283" s="105"/>
      <c r="CF283" s="105"/>
    </row>
    <row r="284" spans="1:84" hidden="1" x14ac:dyDescent="0.35">
      <c r="A284" s="67">
        <v>512</v>
      </c>
      <c r="B284" s="67">
        <v>1491.0909999999999</v>
      </c>
      <c r="C284" s="67" t="s">
        <v>7560</v>
      </c>
      <c r="D284" s="67" t="s">
        <v>3290</v>
      </c>
      <c r="E284" s="67" t="s">
        <v>5677</v>
      </c>
      <c r="F284" s="102">
        <v>12</v>
      </c>
      <c r="G284" s="102">
        <v>7</v>
      </c>
      <c r="H284" s="102">
        <v>7</v>
      </c>
      <c r="I284" s="102"/>
      <c r="J284" s="67"/>
      <c r="K284" s="67" t="s">
        <v>5678</v>
      </c>
      <c r="L284" s="67" t="s">
        <v>4213</v>
      </c>
      <c r="M284" s="67" t="s">
        <v>3293</v>
      </c>
      <c r="N284" s="67"/>
      <c r="O284" s="67"/>
      <c r="P284" s="67">
        <v>11.98</v>
      </c>
      <c r="Q284" s="67">
        <v>11.98</v>
      </c>
      <c r="R284" s="103">
        <v>8.9999999999999993E-3</v>
      </c>
      <c r="S284" s="103">
        <v>2.1000000000000001E-2</v>
      </c>
      <c r="T284" s="67">
        <v>0.748</v>
      </c>
      <c r="U284" s="67">
        <v>5.56</v>
      </c>
      <c r="V284" s="104" t="b">
        <f t="shared" si="65"/>
        <v>1</v>
      </c>
      <c r="W284" s="104" t="s">
        <v>16</v>
      </c>
      <c r="X284" s="104">
        <f t="shared" si="63"/>
        <v>2.1</v>
      </c>
      <c r="Y284" s="104">
        <f t="shared" si="66"/>
        <v>2.1</v>
      </c>
      <c r="Z284" s="104" t="str">
        <f t="shared" si="67"/>
        <v/>
      </c>
      <c r="AA284" s="104" t="str">
        <f t="shared" si="67"/>
        <v/>
      </c>
      <c r="AB284" s="104" t="str">
        <f t="shared" si="71"/>
        <v/>
      </c>
      <c r="AC284" s="104" t="str">
        <f t="shared" si="71"/>
        <v/>
      </c>
      <c r="AD284" s="104" t="str">
        <f t="shared" si="72"/>
        <v/>
      </c>
      <c r="AE284" s="104" t="str">
        <f t="shared" si="72"/>
        <v/>
      </c>
      <c r="AF284" s="104" t="str">
        <f t="shared" si="72"/>
        <v/>
      </c>
      <c r="AG284" s="104" t="str">
        <f t="shared" si="72"/>
        <v/>
      </c>
      <c r="AH284" s="104" t="str">
        <f t="shared" si="73"/>
        <v/>
      </c>
      <c r="AI284" s="104"/>
      <c r="AJ284" s="104">
        <f t="shared" si="74"/>
        <v>1.1910955841252097E-2</v>
      </c>
      <c r="AK284" s="104">
        <f t="shared" si="75"/>
        <v>1.1910955841252097E-2</v>
      </c>
      <c r="AL284" s="104" t="str">
        <f t="shared" si="75"/>
        <v/>
      </c>
      <c r="AM284" s="104" t="str">
        <f t="shared" si="75"/>
        <v/>
      </c>
      <c r="AN284" s="104" t="str">
        <f t="shared" si="75"/>
        <v/>
      </c>
      <c r="AO284" s="104" t="str">
        <f t="shared" si="76"/>
        <v/>
      </c>
      <c r="AP284" s="104" t="str">
        <f t="shared" si="76"/>
        <v/>
      </c>
      <c r="AQ284" s="104" t="str">
        <f t="shared" si="76"/>
        <v/>
      </c>
      <c r="AR284" s="104" t="str">
        <f t="shared" si="76"/>
        <v/>
      </c>
      <c r="AS284" s="104" t="str">
        <f t="shared" si="77"/>
        <v/>
      </c>
      <c r="AT284" s="104" t="str">
        <f t="shared" si="77"/>
        <v/>
      </c>
      <c r="AU284" s="104"/>
      <c r="AV284" s="105"/>
      <c r="AW284" s="105"/>
      <c r="AX284" s="105"/>
      <c r="AY284" s="105"/>
      <c r="AZ284" s="105"/>
      <c r="BA284" s="106"/>
      <c r="BB284" s="104"/>
      <c r="BC284" s="105"/>
      <c r="BD284" s="104"/>
      <c r="BE284" s="107"/>
      <c r="BF284" s="105"/>
      <c r="BG284" s="105"/>
      <c r="BH284" s="105"/>
      <c r="BI284" s="105"/>
      <c r="BJ284" s="67">
        <v>512</v>
      </c>
      <c r="BK284" s="108">
        <v>1491.0909999999999</v>
      </c>
      <c r="BL284" s="109">
        <v>42.771196750000001</v>
      </c>
      <c r="BM284" s="109">
        <v>-82.037571459999995</v>
      </c>
      <c r="BN284" s="110" t="s">
        <v>7206</v>
      </c>
      <c r="BO284" s="106">
        <v>273.10000000000002</v>
      </c>
      <c r="BP284" s="105" t="s">
        <v>3290</v>
      </c>
      <c r="BQ284" s="105" t="s">
        <v>5678</v>
      </c>
      <c r="BR284" s="110"/>
      <c r="BS284" s="110">
        <v>12</v>
      </c>
      <c r="BT284" s="111" t="s">
        <v>7565</v>
      </c>
      <c r="BU284" s="110">
        <v>7</v>
      </c>
      <c r="BV284" s="110">
        <v>7</v>
      </c>
      <c r="BW284" s="105" t="s">
        <v>7784</v>
      </c>
      <c r="BX284" s="104">
        <v>5.56</v>
      </c>
      <c r="BY284" s="105"/>
      <c r="BZ284" s="106">
        <f t="shared" si="68"/>
        <v>2.1</v>
      </c>
      <c r="CA284" s="104" t="str">
        <f t="shared" si="69"/>
        <v>Matched</v>
      </c>
      <c r="CB284" s="104">
        <f t="shared" si="70"/>
        <v>1.1910955841252097E-2</v>
      </c>
      <c r="CC284" s="105"/>
      <c r="CD284" s="105"/>
      <c r="CE284" s="105"/>
      <c r="CF284" s="105"/>
    </row>
    <row r="285" spans="1:84" hidden="1" x14ac:dyDescent="0.35">
      <c r="A285" s="67">
        <v>513</v>
      </c>
      <c r="B285" s="67">
        <v>1491.1469999999999</v>
      </c>
      <c r="C285" s="67" t="s">
        <v>7496</v>
      </c>
      <c r="D285" s="67" t="s">
        <v>3290</v>
      </c>
      <c r="E285" s="67" t="s">
        <v>5677</v>
      </c>
      <c r="F285" s="102">
        <v>11</v>
      </c>
      <c r="G285" s="102">
        <v>8</v>
      </c>
      <c r="H285" s="102">
        <v>7</v>
      </c>
      <c r="I285" s="102">
        <v>27</v>
      </c>
      <c r="J285" s="67"/>
      <c r="K285" s="67" t="s">
        <v>5678</v>
      </c>
      <c r="L285" s="67" t="s">
        <v>4214</v>
      </c>
      <c r="M285" s="67" t="s">
        <v>3293</v>
      </c>
      <c r="N285" s="67"/>
      <c r="O285" s="67"/>
      <c r="P285" s="67">
        <v>10.89</v>
      </c>
      <c r="Q285" s="67">
        <v>10.89</v>
      </c>
      <c r="R285" s="103">
        <v>2E-3</v>
      </c>
      <c r="S285" s="103">
        <v>4.0000000000000001E-3</v>
      </c>
      <c r="T285" s="67">
        <v>0.73399999999999999</v>
      </c>
      <c r="U285" s="67">
        <v>5.56</v>
      </c>
      <c r="V285" s="104" t="b">
        <f t="shared" si="65"/>
        <v>1</v>
      </c>
      <c r="W285" s="104" t="s">
        <v>16</v>
      </c>
      <c r="X285" s="104">
        <f t="shared" si="63"/>
        <v>0.4</v>
      </c>
      <c r="Y285" s="104">
        <f t="shared" si="66"/>
        <v>0.4</v>
      </c>
      <c r="Z285" s="104" t="str">
        <f t="shared" si="67"/>
        <v/>
      </c>
      <c r="AA285" s="104" t="str">
        <f t="shared" si="67"/>
        <v/>
      </c>
      <c r="AB285" s="104" t="str">
        <f t="shared" si="71"/>
        <v/>
      </c>
      <c r="AC285" s="104" t="str">
        <f t="shared" si="71"/>
        <v/>
      </c>
      <c r="AD285" s="104" t="str">
        <f t="shared" si="72"/>
        <v/>
      </c>
      <c r="AE285" s="104" t="str">
        <f t="shared" si="72"/>
        <v/>
      </c>
      <c r="AF285" s="104" t="str">
        <f t="shared" si="72"/>
        <v/>
      </c>
      <c r="AG285" s="104" t="str">
        <f t="shared" si="72"/>
        <v/>
      </c>
      <c r="AH285" s="104" t="str">
        <f t="shared" si="73"/>
        <v/>
      </c>
      <c r="AI285" s="104"/>
      <c r="AJ285" s="104">
        <f t="shared" si="74"/>
        <v>2.2687534935718276E-3</v>
      </c>
      <c r="AK285" s="104">
        <f t="shared" si="75"/>
        <v>2.2687534935718276E-3</v>
      </c>
      <c r="AL285" s="104" t="str">
        <f t="shared" si="75"/>
        <v/>
      </c>
      <c r="AM285" s="104" t="str">
        <f t="shared" si="75"/>
        <v/>
      </c>
      <c r="AN285" s="104" t="str">
        <f t="shared" si="75"/>
        <v/>
      </c>
      <c r="AO285" s="104" t="str">
        <f t="shared" si="76"/>
        <v/>
      </c>
      <c r="AP285" s="104" t="str">
        <f t="shared" si="76"/>
        <v/>
      </c>
      <c r="AQ285" s="104" t="str">
        <f t="shared" si="76"/>
        <v/>
      </c>
      <c r="AR285" s="104" t="str">
        <f t="shared" si="76"/>
        <v/>
      </c>
      <c r="AS285" s="104" t="str">
        <f t="shared" si="77"/>
        <v/>
      </c>
      <c r="AT285" s="104" t="str">
        <f t="shared" si="77"/>
        <v/>
      </c>
      <c r="AU285" s="104"/>
      <c r="AV285" s="105"/>
      <c r="AW285" s="105"/>
      <c r="AX285" s="105"/>
      <c r="AY285" s="105"/>
      <c r="AZ285" s="105"/>
      <c r="BA285" s="106"/>
      <c r="BB285" s="104"/>
      <c r="BC285" s="105"/>
      <c r="BD285" s="104"/>
      <c r="BE285" s="107"/>
      <c r="BF285" s="105"/>
      <c r="BG285" s="105"/>
      <c r="BH285" s="105"/>
      <c r="BI285" s="105"/>
      <c r="BJ285" s="67">
        <v>513</v>
      </c>
      <c r="BK285" s="108">
        <v>1491.1469999999999</v>
      </c>
      <c r="BL285" s="109">
        <v>42.771196250000003</v>
      </c>
      <c r="BM285" s="109">
        <v>-82.037571490000005</v>
      </c>
      <c r="BN285" s="110" t="s">
        <v>7206</v>
      </c>
      <c r="BO285" s="106">
        <v>273.10000000000002</v>
      </c>
      <c r="BP285" s="105" t="s">
        <v>3290</v>
      </c>
      <c r="BQ285" s="105" t="s">
        <v>5678</v>
      </c>
      <c r="BR285" s="110">
        <v>514</v>
      </c>
      <c r="BS285" s="110">
        <v>11</v>
      </c>
      <c r="BT285" s="111" t="s">
        <v>7552</v>
      </c>
      <c r="BU285" s="110">
        <v>8</v>
      </c>
      <c r="BV285" s="110">
        <v>7</v>
      </c>
      <c r="BW285" s="105" t="s">
        <v>7784</v>
      </c>
      <c r="BX285" s="104">
        <v>5.56</v>
      </c>
      <c r="BY285" s="105"/>
      <c r="BZ285" s="106">
        <f t="shared" si="68"/>
        <v>0.4</v>
      </c>
      <c r="CA285" s="104" t="str">
        <f t="shared" si="69"/>
        <v>Matched</v>
      </c>
      <c r="CB285" s="104">
        <f t="shared" si="70"/>
        <v>2.2687534935718276E-3</v>
      </c>
      <c r="CC285" s="105"/>
      <c r="CD285" s="105"/>
      <c r="CE285" s="105"/>
      <c r="CF285" s="105"/>
    </row>
    <row r="286" spans="1:84" hidden="1" x14ac:dyDescent="0.35">
      <c r="A286" s="67">
        <v>515</v>
      </c>
      <c r="B286" s="67">
        <v>1491.16</v>
      </c>
      <c r="C286" s="67" t="s">
        <v>7348</v>
      </c>
      <c r="D286" s="67" t="s">
        <v>3290</v>
      </c>
      <c r="E286" s="67" t="s">
        <v>5677</v>
      </c>
      <c r="F286" s="102">
        <v>11</v>
      </c>
      <c r="G286" s="102">
        <v>7</v>
      </c>
      <c r="H286" s="102">
        <v>6</v>
      </c>
      <c r="I286" s="102">
        <v>27</v>
      </c>
      <c r="J286" s="67"/>
      <c r="K286" s="67" t="s">
        <v>5678</v>
      </c>
      <c r="L286" s="67" t="s">
        <v>4215</v>
      </c>
      <c r="M286" s="67" t="s">
        <v>3293</v>
      </c>
      <c r="N286" s="67"/>
      <c r="O286" s="67"/>
      <c r="P286" s="67">
        <v>10.63</v>
      </c>
      <c r="Q286" s="67">
        <v>10.63</v>
      </c>
      <c r="R286" s="103">
        <v>1E-3</v>
      </c>
      <c r="S286" s="103">
        <v>2E-3</v>
      </c>
      <c r="T286" s="67">
        <v>0.72499999999999998</v>
      </c>
      <c r="U286" s="67">
        <v>5.56</v>
      </c>
      <c r="V286" s="104" t="b">
        <f t="shared" si="65"/>
        <v>1</v>
      </c>
      <c r="W286" s="104" t="s">
        <v>16</v>
      </c>
      <c r="X286" s="104">
        <f t="shared" si="63"/>
        <v>0.2</v>
      </c>
      <c r="Y286" s="104">
        <f t="shared" si="66"/>
        <v>0.2</v>
      </c>
      <c r="Z286" s="104" t="str">
        <f t="shared" si="67"/>
        <v/>
      </c>
      <c r="AA286" s="104" t="str">
        <f t="shared" si="67"/>
        <v/>
      </c>
      <c r="AB286" s="104" t="str">
        <f t="shared" si="71"/>
        <v/>
      </c>
      <c r="AC286" s="104" t="str">
        <f t="shared" si="71"/>
        <v/>
      </c>
      <c r="AD286" s="104" t="str">
        <f t="shared" si="72"/>
        <v/>
      </c>
      <c r="AE286" s="104" t="str">
        <f t="shared" si="72"/>
        <v/>
      </c>
      <c r="AF286" s="104" t="str">
        <f t="shared" si="72"/>
        <v/>
      </c>
      <c r="AG286" s="104" t="str">
        <f t="shared" si="72"/>
        <v/>
      </c>
      <c r="AH286" s="104" t="str">
        <f t="shared" si="73"/>
        <v/>
      </c>
      <c r="AI286" s="104"/>
      <c r="AJ286" s="104">
        <f t="shared" si="74"/>
        <v>1.1343767467859138E-3</v>
      </c>
      <c r="AK286" s="104">
        <f t="shared" si="75"/>
        <v>1.1343767467859138E-3</v>
      </c>
      <c r="AL286" s="104" t="str">
        <f t="shared" si="75"/>
        <v/>
      </c>
      <c r="AM286" s="104" t="str">
        <f t="shared" si="75"/>
        <v/>
      </c>
      <c r="AN286" s="104" t="str">
        <f t="shared" si="75"/>
        <v/>
      </c>
      <c r="AO286" s="104" t="str">
        <f t="shared" si="76"/>
        <v/>
      </c>
      <c r="AP286" s="104" t="str">
        <f t="shared" si="76"/>
        <v/>
      </c>
      <c r="AQ286" s="104" t="str">
        <f t="shared" si="76"/>
        <v/>
      </c>
      <c r="AR286" s="104" t="str">
        <f t="shared" si="76"/>
        <v/>
      </c>
      <c r="AS286" s="104" t="str">
        <f t="shared" si="77"/>
        <v/>
      </c>
      <c r="AT286" s="104" t="str">
        <f t="shared" si="77"/>
        <v/>
      </c>
      <c r="AU286" s="104"/>
      <c r="AV286" s="105"/>
      <c r="AW286" s="105"/>
      <c r="AX286" s="105"/>
      <c r="AY286" s="105"/>
      <c r="AZ286" s="105"/>
      <c r="BA286" s="106"/>
      <c r="BB286" s="104"/>
      <c r="BC286" s="105"/>
      <c r="BD286" s="104"/>
      <c r="BE286" s="107"/>
      <c r="BF286" s="105"/>
      <c r="BG286" s="105"/>
      <c r="BH286" s="105"/>
      <c r="BI286" s="105"/>
      <c r="BJ286" s="67">
        <v>515</v>
      </c>
      <c r="BK286" s="108">
        <v>1491.16</v>
      </c>
      <c r="BL286" s="109">
        <v>42.771196119999999</v>
      </c>
      <c r="BM286" s="109">
        <v>-82.037571499999999</v>
      </c>
      <c r="BN286" s="110" t="s">
        <v>7206</v>
      </c>
      <c r="BO286" s="106">
        <v>273.10000000000002</v>
      </c>
      <c r="BP286" s="105" t="s">
        <v>3290</v>
      </c>
      <c r="BQ286" s="105" t="s">
        <v>5678</v>
      </c>
      <c r="BR286" s="110">
        <v>514</v>
      </c>
      <c r="BS286" s="110">
        <v>11</v>
      </c>
      <c r="BT286" s="111" t="s">
        <v>7338</v>
      </c>
      <c r="BU286" s="110">
        <v>7</v>
      </c>
      <c r="BV286" s="110">
        <v>6</v>
      </c>
      <c r="BW286" s="105" t="s">
        <v>7784</v>
      </c>
      <c r="BX286" s="104">
        <v>5.56</v>
      </c>
      <c r="BY286" s="105"/>
      <c r="BZ286" s="106">
        <f t="shared" si="68"/>
        <v>0.2</v>
      </c>
      <c r="CA286" s="104" t="str">
        <f t="shared" si="69"/>
        <v>Matched</v>
      </c>
      <c r="CB286" s="104">
        <f t="shared" si="70"/>
        <v>1.1343767467859138E-3</v>
      </c>
      <c r="CC286" s="105"/>
      <c r="CD286" s="105"/>
      <c r="CE286" s="105"/>
      <c r="CF286" s="105"/>
    </row>
    <row r="287" spans="1:84" hidden="1" x14ac:dyDescent="0.35">
      <c r="A287" s="67">
        <v>516</v>
      </c>
      <c r="B287" s="67">
        <v>1491.268</v>
      </c>
      <c r="C287" s="67" t="s">
        <v>7554</v>
      </c>
      <c r="D287" s="67" t="s">
        <v>3290</v>
      </c>
      <c r="E287" s="67" t="s">
        <v>5677</v>
      </c>
      <c r="F287" s="102">
        <v>15</v>
      </c>
      <c r="G287" s="102">
        <v>12</v>
      </c>
      <c r="H287" s="102">
        <v>10</v>
      </c>
      <c r="I287" s="102">
        <v>28</v>
      </c>
      <c r="J287" s="67"/>
      <c r="K287" s="67" t="s">
        <v>5683</v>
      </c>
      <c r="L287" s="67" t="s">
        <v>4216</v>
      </c>
      <c r="M287" s="67" t="s">
        <v>3293</v>
      </c>
      <c r="N287" s="67"/>
      <c r="O287" s="67"/>
      <c r="P287" s="67">
        <v>15.1</v>
      </c>
      <c r="Q287" s="67">
        <v>15.1</v>
      </c>
      <c r="R287" s="103">
        <v>1.7999999999999999E-2</v>
      </c>
      <c r="S287" s="103">
        <v>0.03</v>
      </c>
      <c r="T287" s="67">
        <v>0.82299999999999995</v>
      </c>
      <c r="U287" s="67">
        <v>5.56</v>
      </c>
      <c r="V287" s="104" t="b">
        <f t="shared" si="65"/>
        <v>1</v>
      </c>
      <c r="W287" s="104" t="s">
        <v>16</v>
      </c>
      <c r="X287" s="104">
        <f t="shared" si="63"/>
        <v>3</v>
      </c>
      <c r="Y287" s="104">
        <f t="shared" si="66"/>
        <v>3</v>
      </c>
      <c r="Z287" s="104" t="str">
        <f t="shared" si="67"/>
        <v/>
      </c>
      <c r="AA287" s="104" t="str">
        <f t="shared" si="67"/>
        <v/>
      </c>
      <c r="AB287" s="104" t="str">
        <f t="shared" si="71"/>
        <v/>
      </c>
      <c r="AC287" s="104" t="str">
        <f t="shared" si="71"/>
        <v/>
      </c>
      <c r="AD287" s="104" t="str">
        <f t="shared" si="72"/>
        <v/>
      </c>
      <c r="AE287" s="104" t="str">
        <f t="shared" si="72"/>
        <v/>
      </c>
      <c r="AF287" s="104" t="str">
        <f t="shared" si="72"/>
        <v/>
      </c>
      <c r="AG287" s="104" t="str">
        <f t="shared" si="72"/>
        <v/>
      </c>
      <c r="AH287" s="104" t="str">
        <f t="shared" si="73"/>
        <v/>
      </c>
      <c r="AI287" s="104"/>
      <c r="AJ287" s="104">
        <f t="shared" si="74"/>
        <v>1.7015651201788707E-2</v>
      </c>
      <c r="AK287" s="104">
        <f t="shared" si="75"/>
        <v>1.7015651201788707E-2</v>
      </c>
      <c r="AL287" s="104" t="str">
        <f t="shared" si="75"/>
        <v/>
      </c>
      <c r="AM287" s="104" t="str">
        <f t="shared" si="75"/>
        <v/>
      </c>
      <c r="AN287" s="104" t="str">
        <f t="shared" si="75"/>
        <v/>
      </c>
      <c r="AO287" s="104" t="str">
        <f t="shared" si="76"/>
        <v/>
      </c>
      <c r="AP287" s="104" t="str">
        <f t="shared" si="76"/>
        <v/>
      </c>
      <c r="AQ287" s="104" t="str">
        <f t="shared" si="76"/>
        <v/>
      </c>
      <c r="AR287" s="104" t="str">
        <f t="shared" si="76"/>
        <v/>
      </c>
      <c r="AS287" s="104" t="str">
        <f t="shared" si="77"/>
        <v/>
      </c>
      <c r="AT287" s="104" t="str">
        <f t="shared" si="77"/>
        <v/>
      </c>
      <c r="AU287" s="104"/>
      <c r="AV287" s="105"/>
      <c r="AW287" s="105"/>
      <c r="AX287" s="105"/>
      <c r="AY287" s="105"/>
      <c r="AZ287" s="105"/>
      <c r="BA287" s="106"/>
      <c r="BB287" s="104"/>
      <c r="BC287" s="105"/>
      <c r="BD287" s="104"/>
      <c r="BE287" s="107"/>
      <c r="BF287" s="105"/>
      <c r="BG287" s="105"/>
      <c r="BH287" s="105"/>
      <c r="BI287" s="105"/>
      <c r="BJ287" s="67">
        <v>516</v>
      </c>
      <c r="BK287" s="108">
        <v>1491.268</v>
      </c>
      <c r="BL287" s="109">
        <v>42.771195169999999</v>
      </c>
      <c r="BM287" s="109">
        <v>-82.037571540000002</v>
      </c>
      <c r="BN287" s="110" t="s">
        <v>7206</v>
      </c>
      <c r="BO287" s="106">
        <v>273.10000000000002</v>
      </c>
      <c r="BP287" s="105" t="s">
        <v>3290</v>
      </c>
      <c r="BQ287" s="105" t="s">
        <v>5683</v>
      </c>
      <c r="BR287" s="110">
        <v>517</v>
      </c>
      <c r="BS287" s="110">
        <v>15</v>
      </c>
      <c r="BT287" s="111" t="s">
        <v>7553</v>
      </c>
      <c r="BU287" s="110">
        <v>12</v>
      </c>
      <c r="BV287" s="110">
        <v>10</v>
      </c>
      <c r="BW287" s="105" t="s">
        <v>7784</v>
      </c>
      <c r="BX287" s="104">
        <v>5.56</v>
      </c>
      <c r="BY287" s="105"/>
      <c r="BZ287" s="106">
        <f t="shared" si="68"/>
        <v>3</v>
      </c>
      <c r="CA287" s="104" t="str">
        <f t="shared" si="69"/>
        <v>Matched</v>
      </c>
      <c r="CB287" s="104">
        <f t="shared" si="70"/>
        <v>1.7015651201788707E-2</v>
      </c>
      <c r="CC287" s="105"/>
      <c r="CD287" s="105"/>
      <c r="CE287" s="105"/>
      <c r="CF287" s="105"/>
    </row>
    <row r="288" spans="1:84" hidden="1" x14ac:dyDescent="0.35">
      <c r="A288" s="67">
        <v>518</v>
      </c>
      <c r="B288" s="67">
        <v>1491.31</v>
      </c>
      <c r="C288" s="67" t="s">
        <v>7561</v>
      </c>
      <c r="D288" s="67" t="s">
        <v>3290</v>
      </c>
      <c r="E288" s="67" t="s">
        <v>5677</v>
      </c>
      <c r="F288" s="102">
        <v>11</v>
      </c>
      <c r="G288" s="102">
        <v>13</v>
      </c>
      <c r="H288" s="102">
        <v>10</v>
      </c>
      <c r="I288" s="102">
        <v>28</v>
      </c>
      <c r="J288" s="67"/>
      <c r="K288" s="67" t="s">
        <v>5683</v>
      </c>
      <c r="L288" s="67" t="s">
        <v>4217</v>
      </c>
      <c r="M288" s="67" t="s">
        <v>3293</v>
      </c>
      <c r="N288" s="67"/>
      <c r="O288" s="67"/>
      <c r="P288" s="67">
        <v>10.98</v>
      </c>
      <c r="Q288" s="67">
        <v>10.98</v>
      </c>
      <c r="R288" s="103">
        <v>4.0000000000000001E-3</v>
      </c>
      <c r="S288" s="103">
        <v>8.0000000000000002E-3</v>
      </c>
      <c r="T288" s="67">
        <v>0.83399999999999996</v>
      </c>
      <c r="U288" s="67">
        <v>5.56</v>
      </c>
      <c r="V288" s="104" t="b">
        <f t="shared" si="65"/>
        <v>1</v>
      </c>
      <c r="W288" s="104" t="s">
        <v>16</v>
      </c>
      <c r="X288" s="104">
        <f t="shared" si="63"/>
        <v>0.8</v>
      </c>
      <c r="Y288" s="104">
        <f t="shared" si="66"/>
        <v>0.8</v>
      </c>
      <c r="Z288" s="104" t="str">
        <f t="shared" si="67"/>
        <v/>
      </c>
      <c r="AA288" s="104" t="str">
        <f t="shared" si="67"/>
        <v/>
      </c>
      <c r="AB288" s="104" t="str">
        <f t="shared" si="71"/>
        <v/>
      </c>
      <c r="AC288" s="104" t="str">
        <f t="shared" si="71"/>
        <v/>
      </c>
      <c r="AD288" s="104" t="str">
        <f t="shared" si="72"/>
        <v/>
      </c>
      <c r="AE288" s="104" t="str">
        <f t="shared" si="72"/>
        <v/>
      </c>
      <c r="AF288" s="104" t="str">
        <f t="shared" si="72"/>
        <v/>
      </c>
      <c r="AG288" s="104" t="str">
        <f t="shared" si="72"/>
        <v/>
      </c>
      <c r="AH288" s="104" t="str">
        <f t="shared" si="73"/>
        <v/>
      </c>
      <c r="AI288" s="104"/>
      <c r="AJ288" s="104">
        <f t="shared" si="74"/>
        <v>4.5375069871436552E-3</v>
      </c>
      <c r="AK288" s="104">
        <f t="shared" si="75"/>
        <v>4.5375069871436552E-3</v>
      </c>
      <c r="AL288" s="104" t="str">
        <f t="shared" si="75"/>
        <v/>
      </c>
      <c r="AM288" s="104" t="str">
        <f t="shared" si="75"/>
        <v/>
      </c>
      <c r="AN288" s="104" t="str">
        <f t="shared" si="75"/>
        <v/>
      </c>
      <c r="AO288" s="104" t="str">
        <f t="shared" si="76"/>
        <v/>
      </c>
      <c r="AP288" s="104" t="str">
        <f t="shared" si="76"/>
        <v/>
      </c>
      <c r="AQ288" s="104" t="str">
        <f t="shared" si="76"/>
        <v/>
      </c>
      <c r="AR288" s="104" t="str">
        <f t="shared" si="76"/>
        <v/>
      </c>
      <c r="AS288" s="104" t="str">
        <f t="shared" si="77"/>
        <v/>
      </c>
      <c r="AT288" s="104" t="str">
        <f t="shared" si="77"/>
        <v/>
      </c>
      <c r="AU288" s="104"/>
      <c r="AV288" s="105"/>
      <c r="AW288" s="105"/>
      <c r="AX288" s="105"/>
      <c r="AY288" s="105"/>
      <c r="AZ288" s="105"/>
      <c r="BA288" s="106"/>
      <c r="BB288" s="104"/>
      <c r="BC288" s="105"/>
      <c r="BD288" s="104"/>
      <c r="BE288" s="107"/>
      <c r="BF288" s="105"/>
      <c r="BG288" s="105"/>
      <c r="BH288" s="105"/>
      <c r="BI288" s="105"/>
      <c r="BJ288" s="67">
        <v>518</v>
      </c>
      <c r="BK288" s="108">
        <v>1491.31</v>
      </c>
      <c r="BL288" s="109">
        <v>42.771194790000003</v>
      </c>
      <c r="BM288" s="109">
        <v>-82.037571560000004</v>
      </c>
      <c r="BN288" s="110" t="s">
        <v>7206</v>
      </c>
      <c r="BO288" s="106">
        <v>273.10000000000002</v>
      </c>
      <c r="BP288" s="105" t="s">
        <v>3290</v>
      </c>
      <c r="BQ288" s="105" t="s">
        <v>5683</v>
      </c>
      <c r="BR288" s="110">
        <v>517</v>
      </c>
      <c r="BS288" s="110">
        <v>11</v>
      </c>
      <c r="BT288" s="111" t="s">
        <v>7331</v>
      </c>
      <c r="BU288" s="110">
        <v>13</v>
      </c>
      <c r="BV288" s="110">
        <v>10</v>
      </c>
      <c r="BW288" s="105" t="s">
        <v>7784</v>
      </c>
      <c r="BX288" s="104">
        <v>5.56</v>
      </c>
      <c r="BY288" s="105"/>
      <c r="BZ288" s="106">
        <f t="shared" si="68"/>
        <v>0.8</v>
      </c>
      <c r="CA288" s="104" t="str">
        <f t="shared" si="69"/>
        <v>Matched</v>
      </c>
      <c r="CB288" s="104">
        <f t="shared" si="70"/>
        <v>4.5375069871436552E-3</v>
      </c>
      <c r="CC288" s="105"/>
      <c r="CD288" s="105"/>
      <c r="CE288" s="105"/>
      <c r="CF288" s="105"/>
    </row>
    <row r="289" spans="1:84" hidden="1" x14ac:dyDescent="0.35">
      <c r="A289" s="67">
        <v>519</v>
      </c>
      <c r="B289" s="67">
        <v>1491.711</v>
      </c>
      <c r="C289" s="67" t="s">
        <v>7562</v>
      </c>
      <c r="D289" s="67" t="s">
        <v>3290</v>
      </c>
      <c r="E289" s="67" t="s">
        <v>5677</v>
      </c>
      <c r="F289" s="102">
        <v>11</v>
      </c>
      <c r="G289" s="102">
        <v>8</v>
      </c>
      <c r="H289" s="102">
        <v>7</v>
      </c>
      <c r="I289" s="102"/>
      <c r="J289" s="67"/>
      <c r="K289" s="67" t="s">
        <v>5678</v>
      </c>
      <c r="L289" s="67" t="s">
        <v>4218</v>
      </c>
      <c r="M289" s="67" t="s">
        <v>3293</v>
      </c>
      <c r="N289" s="67"/>
      <c r="O289" s="67"/>
      <c r="P289" s="67">
        <v>10.74</v>
      </c>
      <c r="Q289" s="67">
        <v>10.74</v>
      </c>
      <c r="R289" s="103">
        <v>1.4999999999999999E-2</v>
      </c>
      <c r="S289" s="103">
        <v>4.1000000000000002E-2</v>
      </c>
      <c r="T289" s="67">
        <v>0.60899999999999999</v>
      </c>
      <c r="U289" s="67">
        <v>5.56</v>
      </c>
      <c r="V289" s="104" t="b">
        <f t="shared" si="65"/>
        <v>1</v>
      </c>
      <c r="W289" s="104" t="s">
        <v>16</v>
      </c>
      <c r="X289" s="104">
        <f t="shared" si="63"/>
        <v>4.1000000000000005</v>
      </c>
      <c r="Y289" s="104">
        <f t="shared" si="66"/>
        <v>4.1000000000000005</v>
      </c>
      <c r="Z289" s="104" t="str">
        <f t="shared" si="67"/>
        <v/>
      </c>
      <c r="AA289" s="104" t="str">
        <f t="shared" si="67"/>
        <v/>
      </c>
      <c r="AB289" s="104" t="str">
        <f t="shared" si="71"/>
        <v/>
      </c>
      <c r="AC289" s="104" t="str">
        <f t="shared" si="71"/>
        <v/>
      </c>
      <c r="AD289" s="104" t="str">
        <f t="shared" si="72"/>
        <v/>
      </c>
      <c r="AE289" s="104" t="str">
        <f t="shared" si="72"/>
        <v/>
      </c>
      <c r="AF289" s="104" t="str">
        <f t="shared" si="72"/>
        <v/>
      </c>
      <c r="AG289" s="104" t="str">
        <f t="shared" si="72"/>
        <v/>
      </c>
      <c r="AH289" s="104" t="str">
        <f t="shared" si="73"/>
        <v/>
      </c>
      <c r="AI289" s="104"/>
      <c r="AJ289" s="104">
        <f t="shared" si="74"/>
        <v>2.3254723309111238E-2</v>
      </c>
      <c r="AK289" s="104">
        <f t="shared" si="75"/>
        <v>2.3254723309111238E-2</v>
      </c>
      <c r="AL289" s="104" t="str">
        <f t="shared" si="75"/>
        <v/>
      </c>
      <c r="AM289" s="104" t="str">
        <f t="shared" si="75"/>
        <v/>
      </c>
      <c r="AN289" s="104" t="str">
        <f t="shared" si="75"/>
        <v/>
      </c>
      <c r="AO289" s="104" t="str">
        <f t="shared" si="76"/>
        <v/>
      </c>
      <c r="AP289" s="104" t="str">
        <f t="shared" si="76"/>
        <v/>
      </c>
      <c r="AQ289" s="104" t="str">
        <f t="shared" si="76"/>
        <v/>
      </c>
      <c r="AR289" s="104" t="str">
        <f t="shared" si="76"/>
        <v/>
      </c>
      <c r="AS289" s="104" t="str">
        <f t="shared" si="77"/>
        <v/>
      </c>
      <c r="AT289" s="104" t="str">
        <f t="shared" si="77"/>
        <v/>
      </c>
      <c r="AU289" s="104"/>
      <c r="AV289" s="105"/>
      <c r="AW289" s="105"/>
      <c r="AX289" s="105"/>
      <c r="AY289" s="105"/>
      <c r="AZ289" s="105"/>
      <c r="BA289" s="106"/>
      <c r="BB289" s="104"/>
      <c r="BC289" s="105"/>
      <c r="BD289" s="104"/>
      <c r="BE289" s="107"/>
      <c r="BF289" s="105"/>
      <c r="BG289" s="105"/>
      <c r="BH289" s="105"/>
      <c r="BI289" s="105"/>
      <c r="BJ289" s="67">
        <v>519</v>
      </c>
      <c r="BK289" s="108">
        <v>1491.711</v>
      </c>
      <c r="BL289" s="109">
        <v>42.771191139999999</v>
      </c>
      <c r="BM289" s="109">
        <v>-82.037571749999998</v>
      </c>
      <c r="BN289" s="110" t="s">
        <v>7206</v>
      </c>
      <c r="BO289" s="106">
        <v>273.10000000000002</v>
      </c>
      <c r="BP289" s="105" t="s">
        <v>3290</v>
      </c>
      <c r="BQ289" s="105" t="s">
        <v>5678</v>
      </c>
      <c r="BR289" s="110"/>
      <c r="BS289" s="110">
        <v>11</v>
      </c>
      <c r="BT289" s="111" t="s">
        <v>7554</v>
      </c>
      <c r="BU289" s="110">
        <v>8</v>
      </c>
      <c r="BV289" s="110">
        <v>7</v>
      </c>
      <c r="BW289" s="105" t="s">
        <v>7784</v>
      </c>
      <c r="BX289" s="104">
        <v>5.56</v>
      </c>
      <c r="BY289" s="105"/>
      <c r="BZ289" s="106">
        <f t="shared" si="68"/>
        <v>4.1000000000000005</v>
      </c>
      <c r="CA289" s="104" t="str">
        <f t="shared" si="69"/>
        <v>Matched</v>
      </c>
      <c r="CB289" s="104">
        <f t="shared" si="70"/>
        <v>2.3254723309111238E-2</v>
      </c>
      <c r="CC289" s="105"/>
      <c r="CD289" s="105"/>
      <c r="CE289" s="105"/>
      <c r="CF289" s="105"/>
    </row>
    <row r="290" spans="1:84" hidden="1" x14ac:dyDescent="0.35">
      <c r="A290" s="67">
        <v>520</v>
      </c>
      <c r="B290" s="67">
        <v>1491.8130000000001</v>
      </c>
      <c r="C290" s="67" t="s">
        <v>7550</v>
      </c>
      <c r="D290" s="67" t="s">
        <v>3290</v>
      </c>
      <c r="E290" s="67" t="s">
        <v>5677</v>
      </c>
      <c r="F290" s="102">
        <v>11</v>
      </c>
      <c r="G290" s="102">
        <v>12</v>
      </c>
      <c r="H290" s="102">
        <v>11</v>
      </c>
      <c r="I290" s="102"/>
      <c r="J290" s="67"/>
      <c r="K290" s="67" t="s">
        <v>5683</v>
      </c>
      <c r="L290" s="67" t="s">
        <v>4219</v>
      </c>
      <c r="M290" s="67" t="s">
        <v>3293</v>
      </c>
      <c r="N290" s="67"/>
      <c r="O290" s="67"/>
      <c r="P290" s="67">
        <v>10.72</v>
      </c>
      <c r="Q290" s="67">
        <v>10.72</v>
      </c>
      <c r="R290" s="103">
        <v>8.9999999999999993E-3</v>
      </c>
      <c r="S290" s="103">
        <v>1.7999999999999999E-2</v>
      </c>
      <c r="T290" s="67">
        <v>0.72</v>
      </c>
      <c r="U290" s="67">
        <v>5.56</v>
      </c>
      <c r="V290" s="104" t="b">
        <f t="shared" si="65"/>
        <v>1</v>
      </c>
      <c r="W290" s="104" t="s">
        <v>16</v>
      </c>
      <c r="X290" s="104">
        <f t="shared" si="63"/>
        <v>1.7999999999999998</v>
      </c>
      <c r="Y290" s="104">
        <f t="shared" si="66"/>
        <v>1.7999999999999998</v>
      </c>
      <c r="Z290" s="104" t="str">
        <f t="shared" si="67"/>
        <v/>
      </c>
      <c r="AA290" s="104" t="str">
        <f t="shared" si="67"/>
        <v/>
      </c>
      <c r="AB290" s="104" t="str">
        <f t="shared" si="71"/>
        <v/>
      </c>
      <c r="AC290" s="104" t="str">
        <f t="shared" si="71"/>
        <v/>
      </c>
      <c r="AD290" s="104" t="str">
        <f t="shared" si="72"/>
        <v/>
      </c>
      <c r="AE290" s="104" t="str">
        <f t="shared" si="72"/>
        <v/>
      </c>
      <c r="AF290" s="104" t="str">
        <f t="shared" si="72"/>
        <v/>
      </c>
      <c r="AG290" s="104" t="str">
        <f t="shared" si="72"/>
        <v/>
      </c>
      <c r="AH290" s="104" t="str">
        <f t="shared" si="73"/>
        <v/>
      </c>
      <c r="AI290" s="104"/>
      <c r="AJ290" s="104">
        <f t="shared" si="74"/>
        <v>1.0209390721073224E-2</v>
      </c>
      <c r="AK290" s="104">
        <f t="shared" si="75"/>
        <v>1.0209390721073224E-2</v>
      </c>
      <c r="AL290" s="104" t="str">
        <f t="shared" si="75"/>
        <v/>
      </c>
      <c r="AM290" s="104" t="str">
        <f t="shared" si="75"/>
        <v/>
      </c>
      <c r="AN290" s="104" t="str">
        <f t="shared" si="75"/>
        <v/>
      </c>
      <c r="AO290" s="104" t="str">
        <f t="shared" si="76"/>
        <v/>
      </c>
      <c r="AP290" s="104" t="str">
        <f t="shared" si="76"/>
        <v/>
      </c>
      <c r="AQ290" s="104" t="str">
        <f t="shared" si="76"/>
        <v/>
      </c>
      <c r="AR290" s="104" t="str">
        <f t="shared" si="76"/>
        <v/>
      </c>
      <c r="AS290" s="104" t="str">
        <f t="shared" si="77"/>
        <v/>
      </c>
      <c r="AT290" s="104" t="str">
        <f t="shared" si="77"/>
        <v/>
      </c>
      <c r="AU290" s="104"/>
      <c r="AV290" s="105"/>
      <c r="AW290" s="105"/>
      <c r="AX290" s="105"/>
      <c r="AY290" s="105"/>
      <c r="AZ290" s="105"/>
      <c r="BA290" s="106"/>
      <c r="BB290" s="104"/>
      <c r="BC290" s="105"/>
      <c r="BD290" s="104"/>
      <c r="BE290" s="107"/>
      <c r="BF290" s="105"/>
      <c r="BG290" s="105"/>
      <c r="BH290" s="105"/>
      <c r="BI290" s="105"/>
      <c r="BJ290" s="67">
        <v>520</v>
      </c>
      <c r="BK290" s="108">
        <v>1491.8130000000001</v>
      </c>
      <c r="BL290" s="109">
        <v>42.771190230000002</v>
      </c>
      <c r="BM290" s="109">
        <v>-82.037571799999995</v>
      </c>
      <c r="BN290" s="110" t="s">
        <v>7206</v>
      </c>
      <c r="BO290" s="106">
        <v>273.10000000000002</v>
      </c>
      <c r="BP290" s="105" t="s">
        <v>3290</v>
      </c>
      <c r="BQ290" s="105" t="s">
        <v>5683</v>
      </c>
      <c r="BR290" s="110"/>
      <c r="BS290" s="110">
        <v>11</v>
      </c>
      <c r="BT290" s="111" t="s">
        <v>7565</v>
      </c>
      <c r="BU290" s="110">
        <v>12</v>
      </c>
      <c r="BV290" s="110">
        <v>11</v>
      </c>
      <c r="BW290" s="105" t="s">
        <v>7784</v>
      </c>
      <c r="BX290" s="104">
        <v>5.56</v>
      </c>
      <c r="BY290" s="105"/>
      <c r="BZ290" s="106">
        <f t="shared" si="68"/>
        <v>1.7999999999999998</v>
      </c>
      <c r="CA290" s="104" t="str">
        <f t="shared" si="69"/>
        <v>Matched</v>
      </c>
      <c r="CB290" s="104">
        <f t="shared" si="70"/>
        <v>1.0209390721073224E-2</v>
      </c>
      <c r="CC290" s="105"/>
      <c r="CD290" s="105"/>
      <c r="CE290" s="105"/>
      <c r="CF290" s="105"/>
    </row>
    <row r="291" spans="1:84" hidden="1" x14ac:dyDescent="0.35">
      <c r="A291" s="67">
        <v>521</v>
      </c>
      <c r="B291" s="67">
        <v>1493.0440000000001</v>
      </c>
      <c r="C291" s="67" t="s">
        <v>7552</v>
      </c>
      <c r="D291" s="67" t="s">
        <v>3290</v>
      </c>
      <c r="E291" s="67" t="s">
        <v>5677</v>
      </c>
      <c r="F291" s="102">
        <v>10</v>
      </c>
      <c r="G291" s="102">
        <v>12</v>
      </c>
      <c r="H291" s="102">
        <v>9</v>
      </c>
      <c r="I291" s="102"/>
      <c r="J291" s="67"/>
      <c r="K291" s="67" t="s">
        <v>5678</v>
      </c>
      <c r="L291" s="67" t="s">
        <v>4220</v>
      </c>
      <c r="M291" s="67" t="s">
        <v>3293</v>
      </c>
      <c r="N291" s="67"/>
      <c r="O291" s="67"/>
      <c r="P291" s="67">
        <v>10.49</v>
      </c>
      <c r="Q291" s="67">
        <v>10.49</v>
      </c>
      <c r="R291" s="103">
        <v>4.0000000000000001E-3</v>
      </c>
      <c r="S291" s="103">
        <v>8.0000000000000002E-3</v>
      </c>
      <c r="T291" s="67">
        <v>0.78400000000000003</v>
      </c>
      <c r="U291" s="67">
        <v>5.56</v>
      </c>
      <c r="V291" s="104" t="b">
        <f t="shared" si="65"/>
        <v>1</v>
      </c>
      <c r="W291" s="104" t="s">
        <v>16</v>
      </c>
      <c r="X291" s="104">
        <f t="shared" si="63"/>
        <v>0.8</v>
      </c>
      <c r="Y291" s="104">
        <f t="shared" si="66"/>
        <v>0.8</v>
      </c>
      <c r="Z291" s="104" t="str">
        <f t="shared" si="67"/>
        <v/>
      </c>
      <c r="AA291" s="104" t="str">
        <f t="shared" si="67"/>
        <v/>
      </c>
      <c r="AB291" s="104" t="str">
        <f t="shared" si="71"/>
        <v/>
      </c>
      <c r="AC291" s="104" t="str">
        <f t="shared" si="71"/>
        <v/>
      </c>
      <c r="AD291" s="104" t="str">
        <f t="shared" si="72"/>
        <v/>
      </c>
      <c r="AE291" s="104" t="str">
        <f t="shared" si="72"/>
        <v/>
      </c>
      <c r="AF291" s="104" t="str">
        <f t="shared" si="72"/>
        <v/>
      </c>
      <c r="AG291" s="104" t="str">
        <f t="shared" si="72"/>
        <v/>
      </c>
      <c r="AH291" s="104" t="str">
        <f t="shared" si="73"/>
        <v/>
      </c>
      <c r="AI291" s="104"/>
      <c r="AJ291" s="104">
        <f t="shared" si="74"/>
        <v>4.5375069871436552E-3</v>
      </c>
      <c r="AK291" s="104">
        <f t="shared" si="75"/>
        <v>4.5375069871436552E-3</v>
      </c>
      <c r="AL291" s="104" t="str">
        <f t="shared" si="75"/>
        <v/>
      </c>
      <c r="AM291" s="104" t="str">
        <f t="shared" si="75"/>
        <v/>
      </c>
      <c r="AN291" s="104" t="str">
        <f t="shared" si="75"/>
        <v/>
      </c>
      <c r="AO291" s="104" t="str">
        <f t="shared" si="76"/>
        <v/>
      </c>
      <c r="AP291" s="104" t="str">
        <f t="shared" si="76"/>
        <v/>
      </c>
      <c r="AQ291" s="104" t="str">
        <f t="shared" si="76"/>
        <v/>
      </c>
      <c r="AR291" s="104" t="str">
        <f t="shared" si="76"/>
        <v/>
      </c>
      <c r="AS291" s="104" t="str">
        <f t="shared" si="77"/>
        <v/>
      </c>
      <c r="AT291" s="104" t="str">
        <f t="shared" si="77"/>
        <v/>
      </c>
      <c r="AU291" s="104"/>
      <c r="AV291" s="105"/>
      <c r="AW291" s="105"/>
      <c r="AX291" s="105"/>
      <c r="AY291" s="105"/>
      <c r="AZ291" s="105"/>
      <c r="BA291" s="106"/>
      <c r="BB291" s="104"/>
      <c r="BC291" s="105"/>
      <c r="BD291" s="104"/>
      <c r="BE291" s="107"/>
      <c r="BF291" s="105"/>
      <c r="BG291" s="105"/>
      <c r="BH291" s="105"/>
      <c r="BI291" s="105"/>
      <c r="BJ291" s="67">
        <v>521</v>
      </c>
      <c r="BK291" s="108">
        <v>1493.0440000000001</v>
      </c>
      <c r="BL291" s="109">
        <v>42.771179080000003</v>
      </c>
      <c r="BM291" s="109">
        <v>-82.03757238</v>
      </c>
      <c r="BN291" s="110" t="s">
        <v>7206</v>
      </c>
      <c r="BO291" s="106">
        <v>273.10000000000002</v>
      </c>
      <c r="BP291" s="105" t="s">
        <v>3290</v>
      </c>
      <c r="BQ291" s="105" t="s">
        <v>5678</v>
      </c>
      <c r="BR291" s="110"/>
      <c r="BS291" s="110">
        <v>10</v>
      </c>
      <c r="BT291" s="111" t="s">
        <v>7348</v>
      </c>
      <c r="BU291" s="110">
        <v>12</v>
      </c>
      <c r="BV291" s="110">
        <v>9</v>
      </c>
      <c r="BW291" s="105" t="s">
        <v>7784</v>
      </c>
      <c r="BX291" s="104">
        <v>5.56</v>
      </c>
      <c r="BY291" s="105"/>
      <c r="BZ291" s="106">
        <f t="shared" si="68"/>
        <v>0.8</v>
      </c>
      <c r="CA291" s="104" t="str">
        <f t="shared" si="69"/>
        <v>Matched</v>
      </c>
      <c r="CB291" s="104">
        <f t="shared" si="70"/>
        <v>4.5375069871436552E-3</v>
      </c>
      <c r="CC291" s="105"/>
      <c r="CD291" s="105"/>
      <c r="CE291" s="105"/>
      <c r="CF291" s="105"/>
    </row>
    <row r="292" spans="1:84" hidden="1" x14ac:dyDescent="0.35">
      <c r="A292" s="67">
        <v>522</v>
      </c>
      <c r="B292" s="67">
        <v>1493.2080000000001</v>
      </c>
      <c r="C292" s="67" t="s">
        <v>7552</v>
      </c>
      <c r="D292" s="67" t="s">
        <v>3290</v>
      </c>
      <c r="E292" s="67" t="s">
        <v>5677</v>
      </c>
      <c r="F292" s="102">
        <v>11</v>
      </c>
      <c r="G292" s="102">
        <v>8</v>
      </c>
      <c r="H292" s="102">
        <v>8</v>
      </c>
      <c r="I292" s="102"/>
      <c r="J292" s="67"/>
      <c r="K292" s="67" t="s">
        <v>5678</v>
      </c>
      <c r="L292" s="67" t="s">
        <v>4221</v>
      </c>
      <c r="M292" s="67" t="s">
        <v>3293</v>
      </c>
      <c r="N292" s="67"/>
      <c r="O292" s="67"/>
      <c r="P292" s="67">
        <v>11.45</v>
      </c>
      <c r="Q292" s="67">
        <v>11.45</v>
      </c>
      <c r="R292" s="103">
        <v>-8.9999999999999993E-3</v>
      </c>
      <c r="S292" s="103">
        <v>-1.7000000000000001E-2</v>
      </c>
      <c r="T292" s="67">
        <v>0.72099999999999997</v>
      </c>
      <c r="U292" s="67">
        <v>5.56</v>
      </c>
      <c r="V292" s="104" t="b">
        <f t="shared" si="65"/>
        <v>1</v>
      </c>
      <c r="W292" s="104" t="s">
        <v>16</v>
      </c>
      <c r="X292" s="104">
        <f t="shared" si="63"/>
        <v>-1.7000000000000002</v>
      </c>
      <c r="Y292" s="104">
        <f t="shared" si="66"/>
        <v>-1.7000000000000002</v>
      </c>
      <c r="Z292" s="104" t="str">
        <f t="shared" si="67"/>
        <v/>
      </c>
      <c r="AA292" s="104" t="str">
        <f t="shared" si="67"/>
        <v/>
      </c>
      <c r="AB292" s="104" t="str">
        <f t="shared" si="71"/>
        <v/>
      </c>
      <c r="AC292" s="104" t="str">
        <f t="shared" si="71"/>
        <v/>
      </c>
      <c r="AD292" s="104" t="str">
        <f t="shared" si="72"/>
        <v/>
      </c>
      <c r="AE292" s="104" t="str">
        <f t="shared" si="72"/>
        <v/>
      </c>
      <c r="AF292" s="104" t="str">
        <f t="shared" si="72"/>
        <v/>
      </c>
      <c r="AG292" s="104" t="str">
        <f t="shared" si="72"/>
        <v/>
      </c>
      <c r="AH292" s="104" t="str">
        <f t="shared" si="73"/>
        <v/>
      </c>
      <c r="AI292" s="104"/>
      <c r="AJ292" s="104">
        <f t="shared" si="74"/>
        <v>-9.642202347680269E-3</v>
      </c>
      <c r="AK292" s="104">
        <f t="shared" si="75"/>
        <v>-9.642202347680269E-3</v>
      </c>
      <c r="AL292" s="104" t="str">
        <f t="shared" si="75"/>
        <v/>
      </c>
      <c r="AM292" s="104" t="str">
        <f t="shared" si="75"/>
        <v/>
      </c>
      <c r="AN292" s="104" t="str">
        <f t="shared" si="75"/>
        <v/>
      </c>
      <c r="AO292" s="104" t="str">
        <f t="shared" si="76"/>
        <v/>
      </c>
      <c r="AP292" s="104" t="str">
        <f t="shared" si="76"/>
        <v/>
      </c>
      <c r="AQ292" s="104" t="str">
        <f t="shared" si="76"/>
        <v/>
      </c>
      <c r="AR292" s="104" t="str">
        <f t="shared" si="76"/>
        <v/>
      </c>
      <c r="AS292" s="104" t="str">
        <f t="shared" si="77"/>
        <v/>
      </c>
      <c r="AT292" s="104" t="str">
        <f t="shared" si="77"/>
        <v/>
      </c>
      <c r="AU292" s="104"/>
      <c r="AV292" s="105"/>
      <c r="AW292" s="105"/>
      <c r="AX292" s="105"/>
      <c r="AY292" s="105"/>
      <c r="AZ292" s="105"/>
      <c r="BA292" s="106"/>
      <c r="BB292" s="104"/>
      <c r="BC292" s="105"/>
      <c r="BD292" s="104"/>
      <c r="BE292" s="107"/>
      <c r="BF292" s="105"/>
      <c r="BG292" s="105"/>
      <c r="BH292" s="105"/>
      <c r="BI292" s="105"/>
      <c r="BJ292" s="67">
        <v>522</v>
      </c>
      <c r="BK292" s="108">
        <v>1493.2080000000001</v>
      </c>
      <c r="BL292" s="109">
        <v>42.77117758</v>
      </c>
      <c r="BM292" s="109">
        <v>-82.037572460000007</v>
      </c>
      <c r="BN292" s="110" t="s">
        <v>7206</v>
      </c>
      <c r="BO292" s="106">
        <v>273.10000000000002</v>
      </c>
      <c r="BP292" s="105" t="s">
        <v>3290</v>
      </c>
      <c r="BQ292" s="105" t="s">
        <v>5678</v>
      </c>
      <c r="BR292" s="110"/>
      <c r="BS292" s="110">
        <v>11</v>
      </c>
      <c r="BT292" s="111" t="s">
        <v>7348</v>
      </c>
      <c r="BU292" s="110">
        <v>8</v>
      </c>
      <c r="BV292" s="110">
        <v>8</v>
      </c>
      <c r="BW292" s="105" t="s">
        <v>7784</v>
      </c>
      <c r="BX292" s="104">
        <v>5.56</v>
      </c>
      <c r="BY292" s="105"/>
      <c r="BZ292" s="106">
        <f t="shared" si="68"/>
        <v>-1.7000000000000002</v>
      </c>
      <c r="CA292" s="104" t="str">
        <f t="shared" si="69"/>
        <v>Matched</v>
      </c>
      <c r="CB292" s="104">
        <f t="shared" si="70"/>
        <v>-9.642202347680269E-3</v>
      </c>
      <c r="CC292" s="105"/>
      <c r="CD292" s="105"/>
      <c r="CE292" s="105"/>
      <c r="CF292" s="105"/>
    </row>
    <row r="293" spans="1:84" hidden="1" x14ac:dyDescent="0.35">
      <c r="A293" s="67">
        <v>523</v>
      </c>
      <c r="B293" s="67">
        <v>1493.5809999999999</v>
      </c>
      <c r="C293" s="67" t="s">
        <v>7552</v>
      </c>
      <c r="D293" s="67" t="s">
        <v>3290</v>
      </c>
      <c r="E293" s="67" t="s">
        <v>5677</v>
      </c>
      <c r="F293" s="102">
        <v>10</v>
      </c>
      <c r="G293" s="102">
        <v>12</v>
      </c>
      <c r="H293" s="102">
        <v>10</v>
      </c>
      <c r="I293" s="102"/>
      <c r="J293" s="67"/>
      <c r="K293" s="67" t="s">
        <v>5678</v>
      </c>
      <c r="L293" s="67" t="s">
        <v>4222</v>
      </c>
      <c r="M293" s="67" t="s">
        <v>3293</v>
      </c>
      <c r="N293" s="67"/>
      <c r="O293" s="67"/>
      <c r="P293" s="67">
        <v>10.3</v>
      </c>
      <c r="Q293" s="67">
        <v>10.3</v>
      </c>
      <c r="R293" s="103">
        <v>1.4E-2</v>
      </c>
      <c r="S293" s="103">
        <v>0.02</v>
      </c>
      <c r="T293" s="67">
        <v>0.74399999999999999</v>
      </c>
      <c r="U293" s="67">
        <v>5.56</v>
      </c>
      <c r="V293" s="104" t="b">
        <f t="shared" si="65"/>
        <v>1</v>
      </c>
      <c r="W293" s="104" t="s">
        <v>16</v>
      </c>
      <c r="X293" s="104">
        <f t="shared" si="63"/>
        <v>2</v>
      </c>
      <c r="Y293" s="104">
        <f t="shared" si="66"/>
        <v>2</v>
      </c>
      <c r="Z293" s="104" t="str">
        <f t="shared" si="67"/>
        <v/>
      </c>
      <c r="AA293" s="104" t="str">
        <f t="shared" si="67"/>
        <v/>
      </c>
      <c r="AB293" s="104" t="str">
        <f t="shared" si="71"/>
        <v/>
      </c>
      <c r="AC293" s="104" t="str">
        <f t="shared" si="71"/>
        <v/>
      </c>
      <c r="AD293" s="104" t="str">
        <f t="shared" si="72"/>
        <v/>
      </c>
      <c r="AE293" s="104" t="str">
        <f t="shared" si="72"/>
        <v/>
      </c>
      <c r="AF293" s="104" t="str">
        <f t="shared" si="72"/>
        <v/>
      </c>
      <c r="AG293" s="104" t="str">
        <f t="shared" si="72"/>
        <v/>
      </c>
      <c r="AH293" s="104" t="str">
        <f t="shared" si="73"/>
        <v/>
      </c>
      <c r="AI293" s="104"/>
      <c r="AJ293" s="104">
        <f t="shared" si="74"/>
        <v>1.1343767467859138E-2</v>
      </c>
      <c r="AK293" s="104">
        <f t="shared" si="75"/>
        <v>1.1343767467859138E-2</v>
      </c>
      <c r="AL293" s="104" t="str">
        <f t="shared" si="75"/>
        <v/>
      </c>
      <c r="AM293" s="104" t="str">
        <f t="shared" si="75"/>
        <v/>
      </c>
      <c r="AN293" s="104" t="str">
        <f t="shared" si="75"/>
        <v/>
      </c>
      <c r="AO293" s="104" t="str">
        <f t="shared" si="76"/>
        <v/>
      </c>
      <c r="AP293" s="104" t="str">
        <f t="shared" si="76"/>
        <v/>
      </c>
      <c r="AQ293" s="104" t="str">
        <f t="shared" si="76"/>
        <v/>
      </c>
      <c r="AR293" s="104" t="str">
        <f t="shared" si="76"/>
        <v/>
      </c>
      <c r="AS293" s="104" t="str">
        <f t="shared" si="77"/>
        <v/>
      </c>
      <c r="AT293" s="104" t="str">
        <f t="shared" si="77"/>
        <v/>
      </c>
      <c r="AU293" s="104"/>
      <c r="AV293" s="105"/>
      <c r="AW293" s="105"/>
      <c r="AX293" s="105"/>
      <c r="AY293" s="105"/>
      <c r="AZ293" s="105"/>
      <c r="BA293" s="106"/>
      <c r="BB293" s="104"/>
      <c r="BC293" s="105"/>
      <c r="BD293" s="104"/>
      <c r="BE293" s="107"/>
      <c r="BF293" s="105"/>
      <c r="BG293" s="105"/>
      <c r="BH293" s="105"/>
      <c r="BI293" s="105"/>
      <c r="BJ293" s="67">
        <v>523</v>
      </c>
      <c r="BK293" s="108">
        <v>1493.5809999999999</v>
      </c>
      <c r="BL293" s="109">
        <v>42.771174219999999</v>
      </c>
      <c r="BM293" s="109">
        <v>-82.03757263</v>
      </c>
      <c r="BN293" s="110" t="s">
        <v>7206</v>
      </c>
      <c r="BO293" s="106">
        <v>273.10000000000002</v>
      </c>
      <c r="BP293" s="105" t="s">
        <v>3290</v>
      </c>
      <c r="BQ293" s="105" t="s">
        <v>5678</v>
      </c>
      <c r="BR293" s="110"/>
      <c r="BS293" s="110">
        <v>10</v>
      </c>
      <c r="BT293" s="111" t="s">
        <v>7348</v>
      </c>
      <c r="BU293" s="110">
        <v>12</v>
      </c>
      <c r="BV293" s="110">
        <v>10</v>
      </c>
      <c r="BW293" s="105" t="s">
        <v>7784</v>
      </c>
      <c r="BX293" s="104">
        <v>5.56</v>
      </c>
      <c r="BY293" s="105"/>
      <c r="BZ293" s="106">
        <f t="shared" si="68"/>
        <v>2</v>
      </c>
      <c r="CA293" s="104" t="str">
        <f t="shared" si="69"/>
        <v>Matched</v>
      </c>
      <c r="CB293" s="104">
        <f t="shared" si="70"/>
        <v>1.1343767467859138E-2</v>
      </c>
      <c r="CC293" s="105"/>
      <c r="CD293" s="105"/>
      <c r="CE293" s="105"/>
      <c r="CF293" s="105"/>
    </row>
    <row r="294" spans="1:84" hidden="1" x14ac:dyDescent="0.35">
      <c r="A294" s="67">
        <v>524</v>
      </c>
      <c r="B294" s="67">
        <v>1493.67</v>
      </c>
      <c r="C294" s="67" t="s">
        <v>7563</v>
      </c>
      <c r="D294" s="67" t="s">
        <v>3290</v>
      </c>
      <c r="E294" s="67" t="s">
        <v>5677</v>
      </c>
      <c r="F294" s="102">
        <v>10</v>
      </c>
      <c r="G294" s="102">
        <v>10</v>
      </c>
      <c r="H294" s="102">
        <v>8</v>
      </c>
      <c r="I294" s="102">
        <v>29</v>
      </c>
      <c r="J294" s="67"/>
      <c r="K294" s="67" t="s">
        <v>5678</v>
      </c>
      <c r="L294" s="67" t="s">
        <v>4223</v>
      </c>
      <c r="M294" s="67" t="s">
        <v>3293</v>
      </c>
      <c r="N294" s="67"/>
      <c r="O294" s="67"/>
      <c r="P294" s="67">
        <v>10.43</v>
      </c>
      <c r="Q294" s="67">
        <v>10.43</v>
      </c>
      <c r="R294" s="103">
        <v>-5.0000000000000001E-3</v>
      </c>
      <c r="S294" s="103">
        <v>-1.4E-2</v>
      </c>
      <c r="T294" s="67">
        <v>0.76200000000000001</v>
      </c>
      <c r="U294" s="67">
        <v>5.56</v>
      </c>
      <c r="V294" s="104" t="b">
        <f t="shared" si="65"/>
        <v>1</v>
      </c>
      <c r="W294" s="104" t="s">
        <v>16</v>
      </c>
      <c r="X294" s="104">
        <f t="shared" si="63"/>
        <v>-1.4000000000000001</v>
      </c>
      <c r="Y294" s="104">
        <f t="shared" si="66"/>
        <v>-1.4000000000000001</v>
      </c>
      <c r="Z294" s="104" t="str">
        <f t="shared" si="67"/>
        <v/>
      </c>
      <c r="AA294" s="104" t="str">
        <f t="shared" si="67"/>
        <v/>
      </c>
      <c r="AB294" s="104" t="str">
        <f t="shared" si="71"/>
        <v/>
      </c>
      <c r="AC294" s="104" t="str">
        <f t="shared" si="71"/>
        <v/>
      </c>
      <c r="AD294" s="104" t="str">
        <f t="shared" si="72"/>
        <v/>
      </c>
      <c r="AE294" s="104" t="str">
        <f t="shared" si="72"/>
        <v/>
      </c>
      <c r="AF294" s="104" t="str">
        <f t="shared" si="72"/>
        <v/>
      </c>
      <c r="AG294" s="104" t="str">
        <f t="shared" si="72"/>
        <v/>
      </c>
      <c r="AH294" s="104" t="str">
        <f t="shared" si="73"/>
        <v/>
      </c>
      <c r="AI294" s="104"/>
      <c r="AJ294" s="104">
        <f t="shared" si="74"/>
        <v>-7.9406372275013983E-3</v>
      </c>
      <c r="AK294" s="104">
        <f t="shared" si="75"/>
        <v>-7.9406372275013983E-3</v>
      </c>
      <c r="AL294" s="104" t="str">
        <f t="shared" si="75"/>
        <v/>
      </c>
      <c r="AM294" s="104" t="str">
        <f t="shared" si="75"/>
        <v/>
      </c>
      <c r="AN294" s="104" t="str">
        <f t="shared" si="75"/>
        <v/>
      </c>
      <c r="AO294" s="104" t="str">
        <f t="shared" si="76"/>
        <v/>
      </c>
      <c r="AP294" s="104" t="str">
        <f t="shared" si="76"/>
        <v/>
      </c>
      <c r="AQ294" s="104" t="str">
        <f t="shared" si="76"/>
        <v/>
      </c>
      <c r="AR294" s="104" t="str">
        <f t="shared" si="76"/>
        <v/>
      </c>
      <c r="AS294" s="104" t="str">
        <f t="shared" si="77"/>
        <v/>
      </c>
      <c r="AT294" s="104" t="str">
        <f t="shared" si="77"/>
        <v/>
      </c>
      <c r="AU294" s="104"/>
      <c r="AV294" s="105"/>
      <c r="AW294" s="105"/>
      <c r="AX294" s="105"/>
      <c r="AY294" s="105"/>
      <c r="AZ294" s="105"/>
      <c r="BA294" s="106"/>
      <c r="BB294" s="104"/>
      <c r="BC294" s="105"/>
      <c r="BD294" s="104"/>
      <c r="BE294" s="107"/>
      <c r="BF294" s="105"/>
      <c r="BG294" s="105"/>
      <c r="BH294" s="105"/>
      <c r="BI294" s="105"/>
      <c r="BJ294" s="67">
        <v>524</v>
      </c>
      <c r="BK294" s="108">
        <v>1493.67</v>
      </c>
      <c r="BL294" s="109">
        <v>42.771173410000003</v>
      </c>
      <c r="BM294" s="109">
        <v>-82.037572670000003</v>
      </c>
      <c r="BN294" s="110" t="s">
        <v>7206</v>
      </c>
      <c r="BO294" s="106">
        <v>273.10000000000002</v>
      </c>
      <c r="BP294" s="105" t="s">
        <v>3290</v>
      </c>
      <c r="BQ294" s="105" t="s">
        <v>5678</v>
      </c>
      <c r="BR294" s="110">
        <v>525</v>
      </c>
      <c r="BS294" s="110">
        <v>10</v>
      </c>
      <c r="BT294" s="111" t="s">
        <v>7348</v>
      </c>
      <c r="BU294" s="110">
        <v>10</v>
      </c>
      <c r="BV294" s="110">
        <v>8</v>
      </c>
      <c r="BW294" s="105" t="s">
        <v>7784</v>
      </c>
      <c r="BX294" s="104">
        <v>5.56</v>
      </c>
      <c r="BY294" s="105"/>
      <c r="BZ294" s="106">
        <f t="shared" si="68"/>
        <v>-1.4000000000000001</v>
      </c>
      <c r="CA294" s="104" t="str">
        <f t="shared" si="69"/>
        <v>Matched</v>
      </c>
      <c r="CB294" s="104">
        <f t="shared" si="70"/>
        <v>-7.9406372275013983E-3</v>
      </c>
      <c r="CC294" s="105"/>
      <c r="CD294" s="105"/>
      <c r="CE294" s="105"/>
      <c r="CF294" s="105"/>
    </row>
    <row r="295" spans="1:84" hidden="1" x14ac:dyDescent="0.35">
      <c r="A295" s="67">
        <v>526</v>
      </c>
      <c r="B295" s="67">
        <v>1493.7070000000001</v>
      </c>
      <c r="C295" s="67" t="s">
        <v>7453</v>
      </c>
      <c r="D295" s="67" t="s">
        <v>3290</v>
      </c>
      <c r="E295" s="67" t="s">
        <v>5677</v>
      </c>
      <c r="F295" s="102">
        <v>12</v>
      </c>
      <c r="G295" s="102">
        <v>12</v>
      </c>
      <c r="H295" s="102">
        <v>10</v>
      </c>
      <c r="I295" s="102">
        <v>29</v>
      </c>
      <c r="J295" s="67"/>
      <c r="K295" s="67" t="s">
        <v>5678</v>
      </c>
      <c r="L295" s="67" t="s">
        <v>4224</v>
      </c>
      <c r="M295" s="67" t="s">
        <v>3293</v>
      </c>
      <c r="N295" s="67"/>
      <c r="O295" s="67"/>
      <c r="P295" s="67">
        <v>11.5</v>
      </c>
      <c r="Q295" s="67">
        <v>11.5</v>
      </c>
      <c r="R295" s="103">
        <v>1.4999999999999999E-2</v>
      </c>
      <c r="S295" s="103">
        <v>3.5000000000000003E-2</v>
      </c>
      <c r="T295" s="67">
        <v>0.69699999999999995</v>
      </c>
      <c r="U295" s="67">
        <v>5.56</v>
      </c>
      <c r="V295" s="104" t="b">
        <f t="shared" si="65"/>
        <v>1</v>
      </c>
      <c r="W295" s="104" t="s">
        <v>16</v>
      </c>
      <c r="X295" s="104">
        <f t="shared" si="63"/>
        <v>3.5000000000000004</v>
      </c>
      <c r="Y295" s="104">
        <f t="shared" si="66"/>
        <v>3.5000000000000004</v>
      </c>
      <c r="Z295" s="104" t="str">
        <f t="shared" si="67"/>
        <v/>
      </c>
      <c r="AA295" s="104" t="str">
        <f t="shared" si="67"/>
        <v/>
      </c>
      <c r="AB295" s="104" t="str">
        <f t="shared" si="71"/>
        <v/>
      </c>
      <c r="AC295" s="104" t="str">
        <f t="shared" si="71"/>
        <v/>
      </c>
      <c r="AD295" s="104" t="str">
        <f t="shared" si="72"/>
        <v/>
      </c>
      <c r="AE295" s="104" t="str">
        <f t="shared" si="72"/>
        <v/>
      </c>
      <c r="AF295" s="104" t="str">
        <f t="shared" si="72"/>
        <v/>
      </c>
      <c r="AG295" s="104" t="str">
        <f t="shared" si="72"/>
        <v/>
      </c>
      <c r="AH295" s="104" t="str">
        <f t="shared" si="73"/>
        <v/>
      </c>
      <c r="AI295" s="104"/>
      <c r="AJ295" s="104">
        <f t="shared" si="74"/>
        <v>1.9851593068753493E-2</v>
      </c>
      <c r="AK295" s="104">
        <f t="shared" si="75"/>
        <v>1.9851593068753493E-2</v>
      </c>
      <c r="AL295" s="104" t="str">
        <f t="shared" si="75"/>
        <v/>
      </c>
      <c r="AM295" s="104" t="str">
        <f t="shared" si="75"/>
        <v/>
      </c>
      <c r="AN295" s="104" t="str">
        <f t="shared" si="75"/>
        <v/>
      </c>
      <c r="AO295" s="104" t="str">
        <f t="shared" si="76"/>
        <v/>
      </c>
      <c r="AP295" s="104" t="str">
        <f t="shared" si="76"/>
        <v/>
      </c>
      <c r="AQ295" s="104" t="str">
        <f t="shared" si="76"/>
        <v/>
      </c>
      <c r="AR295" s="104" t="str">
        <f t="shared" si="76"/>
        <v/>
      </c>
      <c r="AS295" s="104" t="str">
        <f t="shared" si="77"/>
        <v/>
      </c>
      <c r="AT295" s="104" t="str">
        <f t="shared" si="77"/>
        <v/>
      </c>
      <c r="AU295" s="104"/>
      <c r="AV295" s="105"/>
      <c r="AW295" s="105"/>
      <c r="AX295" s="105"/>
      <c r="AY295" s="105"/>
      <c r="AZ295" s="105"/>
      <c r="BA295" s="106"/>
      <c r="BB295" s="104"/>
      <c r="BC295" s="105"/>
      <c r="BD295" s="104"/>
      <c r="BE295" s="107"/>
      <c r="BF295" s="105"/>
      <c r="BG295" s="105"/>
      <c r="BH295" s="105"/>
      <c r="BI295" s="105"/>
      <c r="BJ295" s="67">
        <v>526</v>
      </c>
      <c r="BK295" s="108">
        <v>1493.7070000000001</v>
      </c>
      <c r="BL295" s="109">
        <v>42.771173079999997</v>
      </c>
      <c r="BM295" s="109">
        <v>-82.037572690000005</v>
      </c>
      <c r="BN295" s="110" t="s">
        <v>7206</v>
      </c>
      <c r="BO295" s="106">
        <v>273.10000000000002</v>
      </c>
      <c r="BP295" s="105" t="s">
        <v>3290</v>
      </c>
      <c r="BQ295" s="105" t="s">
        <v>5678</v>
      </c>
      <c r="BR295" s="110">
        <v>525</v>
      </c>
      <c r="BS295" s="110">
        <v>12</v>
      </c>
      <c r="BT295" s="111" t="s">
        <v>7901</v>
      </c>
      <c r="BU295" s="110">
        <v>12</v>
      </c>
      <c r="BV295" s="110">
        <v>10</v>
      </c>
      <c r="BW295" s="105" t="s">
        <v>7784</v>
      </c>
      <c r="BX295" s="104">
        <v>5.56</v>
      </c>
      <c r="BY295" s="105"/>
      <c r="BZ295" s="106">
        <f t="shared" si="68"/>
        <v>3.5000000000000004</v>
      </c>
      <c r="CA295" s="104" t="str">
        <f t="shared" si="69"/>
        <v>Matched</v>
      </c>
      <c r="CB295" s="104">
        <f t="shared" si="70"/>
        <v>1.9851593068753493E-2</v>
      </c>
      <c r="CC295" s="105"/>
      <c r="CD295" s="105"/>
      <c r="CE295" s="105"/>
      <c r="CF295" s="105"/>
    </row>
    <row r="296" spans="1:84" hidden="1" x14ac:dyDescent="0.35">
      <c r="A296" s="67">
        <v>527</v>
      </c>
      <c r="B296" s="67">
        <v>1493.7660000000001</v>
      </c>
      <c r="C296" s="67" t="s">
        <v>7553</v>
      </c>
      <c r="D296" s="67" t="s">
        <v>3290</v>
      </c>
      <c r="E296" s="67" t="s">
        <v>5677</v>
      </c>
      <c r="F296" s="102">
        <v>10</v>
      </c>
      <c r="G296" s="102">
        <v>7</v>
      </c>
      <c r="H296" s="102">
        <v>7</v>
      </c>
      <c r="I296" s="102"/>
      <c r="J296" s="67"/>
      <c r="K296" s="67" t="s">
        <v>5859</v>
      </c>
      <c r="L296" s="67" t="s">
        <v>4225</v>
      </c>
      <c r="M296" s="67" t="s">
        <v>3293</v>
      </c>
      <c r="N296" s="67"/>
      <c r="O296" s="67"/>
      <c r="P296" s="67">
        <v>9.85</v>
      </c>
      <c r="Q296" s="67">
        <v>9.85</v>
      </c>
      <c r="R296" s="103">
        <v>0.01</v>
      </c>
      <c r="S296" s="103">
        <v>0.02</v>
      </c>
      <c r="T296" s="67">
        <v>0.69199999999999995</v>
      </c>
      <c r="U296" s="67">
        <v>5.56</v>
      </c>
      <c r="V296" s="104" t="b">
        <f t="shared" si="65"/>
        <v>1</v>
      </c>
      <c r="W296" s="104" t="s">
        <v>16</v>
      </c>
      <c r="X296" s="104">
        <f t="shared" si="63"/>
        <v>2</v>
      </c>
      <c r="Y296" s="104">
        <f t="shared" si="66"/>
        <v>2</v>
      </c>
      <c r="Z296" s="104" t="str">
        <f t="shared" si="67"/>
        <v/>
      </c>
      <c r="AA296" s="104" t="str">
        <f t="shared" si="67"/>
        <v/>
      </c>
      <c r="AB296" s="104" t="str">
        <f t="shared" si="71"/>
        <v/>
      </c>
      <c r="AC296" s="104" t="str">
        <f t="shared" si="71"/>
        <v/>
      </c>
      <c r="AD296" s="104" t="str">
        <f t="shared" si="72"/>
        <v/>
      </c>
      <c r="AE296" s="104" t="str">
        <f t="shared" si="72"/>
        <v/>
      </c>
      <c r="AF296" s="104" t="str">
        <f t="shared" si="72"/>
        <v/>
      </c>
      <c r="AG296" s="104" t="str">
        <f t="shared" si="72"/>
        <v/>
      </c>
      <c r="AH296" s="104" t="str">
        <f t="shared" si="73"/>
        <v/>
      </c>
      <c r="AI296" s="104"/>
      <c r="AJ296" s="104">
        <f t="shared" si="74"/>
        <v>1.1343767467859138E-2</v>
      </c>
      <c r="AK296" s="104">
        <f t="shared" si="75"/>
        <v>1.1343767467859138E-2</v>
      </c>
      <c r="AL296" s="104" t="str">
        <f t="shared" si="75"/>
        <v/>
      </c>
      <c r="AM296" s="104" t="str">
        <f t="shared" si="75"/>
        <v/>
      </c>
      <c r="AN296" s="104" t="str">
        <f t="shared" si="75"/>
        <v/>
      </c>
      <c r="AO296" s="104" t="str">
        <f t="shared" si="76"/>
        <v/>
      </c>
      <c r="AP296" s="104" t="str">
        <f t="shared" si="76"/>
        <v/>
      </c>
      <c r="AQ296" s="104" t="str">
        <f t="shared" si="76"/>
        <v/>
      </c>
      <c r="AR296" s="104" t="str">
        <f t="shared" si="76"/>
        <v/>
      </c>
      <c r="AS296" s="104" t="str">
        <f t="shared" si="77"/>
        <v/>
      </c>
      <c r="AT296" s="104" t="str">
        <f t="shared" si="77"/>
        <v/>
      </c>
      <c r="AU296" s="104"/>
      <c r="AV296" s="105"/>
      <c r="AW296" s="105"/>
      <c r="AX296" s="105"/>
      <c r="AY296" s="105"/>
      <c r="AZ296" s="105"/>
      <c r="BA296" s="106"/>
      <c r="BB296" s="104"/>
      <c r="BC296" s="105"/>
      <c r="BD296" s="104"/>
      <c r="BE296" s="107"/>
      <c r="BF296" s="105"/>
      <c r="BG296" s="105"/>
      <c r="BH296" s="105"/>
      <c r="BI296" s="105"/>
      <c r="BJ296" s="67">
        <v>527</v>
      </c>
      <c r="BK296" s="108">
        <v>1493.7660000000001</v>
      </c>
      <c r="BL296" s="109">
        <v>42.771172530000001</v>
      </c>
      <c r="BM296" s="109">
        <v>-82.03757272</v>
      </c>
      <c r="BN296" s="110" t="s">
        <v>7206</v>
      </c>
      <c r="BO296" s="106">
        <v>273.10000000000002</v>
      </c>
      <c r="BP296" s="105" t="s">
        <v>3290</v>
      </c>
      <c r="BQ296" s="105" t="s">
        <v>5859</v>
      </c>
      <c r="BR296" s="110"/>
      <c r="BS296" s="110">
        <v>10</v>
      </c>
      <c r="BT296" s="111" t="s">
        <v>7556</v>
      </c>
      <c r="BU296" s="110">
        <v>7</v>
      </c>
      <c r="BV296" s="110">
        <v>7</v>
      </c>
      <c r="BW296" s="105" t="s">
        <v>7784</v>
      </c>
      <c r="BX296" s="104">
        <v>5.56</v>
      </c>
      <c r="BY296" s="105"/>
      <c r="BZ296" s="106">
        <f t="shared" si="68"/>
        <v>2</v>
      </c>
      <c r="CA296" s="104" t="str">
        <f t="shared" si="69"/>
        <v>Matched</v>
      </c>
      <c r="CB296" s="104">
        <f t="shared" si="70"/>
        <v>1.1343767467859138E-2</v>
      </c>
      <c r="CC296" s="105"/>
      <c r="CD296" s="105"/>
      <c r="CE296" s="105"/>
      <c r="CF296" s="105"/>
    </row>
    <row r="297" spans="1:84" hidden="1" x14ac:dyDescent="0.35">
      <c r="A297" s="67">
        <v>528</v>
      </c>
      <c r="B297" s="67">
        <v>1493.9369999999999</v>
      </c>
      <c r="C297" s="67" t="s">
        <v>7347</v>
      </c>
      <c r="D297" s="67" t="s">
        <v>3290</v>
      </c>
      <c r="E297" s="67" t="s">
        <v>5677</v>
      </c>
      <c r="F297" s="102">
        <v>11</v>
      </c>
      <c r="G297" s="102">
        <v>8</v>
      </c>
      <c r="H297" s="102">
        <v>8</v>
      </c>
      <c r="I297" s="102"/>
      <c r="J297" s="67"/>
      <c r="K297" s="67" t="s">
        <v>5678</v>
      </c>
      <c r="L297" s="67" t="s">
        <v>4226</v>
      </c>
      <c r="M297" s="67" t="s">
        <v>3293</v>
      </c>
      <c r="N297" s="67"/>
      <c r="O297" s="67"/>
      <c r="P297" s="67">
        <v>11.16</v>
      </c>
      <c r="Q297" s="67">
        <v>11.16</v>
      </c>
      <c r="R297" s="103">
        <v>2.5999999999999999E-2</v>
      </c>
      <c r="S297" s="103">
        <v>5.8000000000000003E-2</v>
      </c>
      <c r="T297" s="67">
        <v>0.74099999999999999</v>
      </c>
      <c r="U297" s="67">
        <v>5.56</v>
      </c>
      <c r="V297" s="104" t="b">
        <f t="shared" si="65"/>
        <v>1</v>
      </c>
      <c r="W297" s="104" t="s">
        <v>16</v>
      </c>
      <c r="X297" s="104">
        <f t="shared" ref="X297:X360" si="78">S297*100</f>
        <v>5.8000000000000007</v>
      </c>
      <c r="Y297" s="104">
        <f t="shared" si="66"/>
        <v>5.8000000000000007</v>
      </c>
      <c r="Z297" s="104" t="str">
        <f t="shared" si="67"/>
        <v/>
      </c>
      <c r="AA297" s="104" t="str">
        <f t="shared" si="67"/>
        <v/>
      </c>
      <c r="AB297" s="104" t="str">
        <f t="shared" si="71"/>
        <v/>
      </c>
      <c r="AC297" s="104" t="str">
        <f t="shared" si="71"/>
        <v/>
      </c>
      <c r="AD297" s="104" t="str">
        <f t="shared" si="72"/>
        <v/>
      </c>
      <c r="AE297" s="104" t="str">
        <f t="shared" si="72"/>
        <v/>
      </c>
      <c r="AF297" s="104" t="str">
        <f t="shared" si="72"/>
        <v/>
      </c>
      <c r="AG297" s="104" t="str">
        <f t="shared" si="72"/>
        <v/>
      </c>
      <c r="AH297" s="104" t="str">
        <f t="shared" si="73"/>
        <v/>
      </c>
      <c r="AI297" s="104"/>
      <c r="AJ297" s="104">
        <f t="shared" si="74"/>
        <v>3.2896925656791511E-2</v>
      </c>
      <c r="AK297" s="104">
        <f t="shared" si="75"/>
        <v>3.2896925656791511E-2</v>
      </c>
      <c r="AL297" s="104" t="str">
        <f t="shared" si="75"/>
        <v/>
      </c>
      <c r="AM297" s="104" t="str">
        <f t="shared" si="75"/>
        <v/>
      </c>
      <c r="AN297" s="104" t="str">
        <f t="shared" si="75"/>
        <v/>
      </c>
      <c r="AO297" s="104" t="str">
        <f t="shared" si="76"/>
        <v/>
      </c>
      <c r="AP297" s="104" t="str">
        <f t="shared" si="76"/>
        <v/>
      </c>
      <c r="AQ297" s="104" t="str">
        <f t="shared" si="76"/>
        <v/>
      </c>
      <c r="AR297" s="104" t="str">
        <f t="shared" si="76"/>
        <v/>
      </c>
      <c r="AS297" s="104" t="str">
        <f t="shared" si="77"/>
        <v/>
      </c>
      <c r="AT297" s="104" t="str">
        <f t="shared" si="77"/>
        <v/>
      </c>
      <c r="AU297" s="104"/>
      <c r="AV297" s="105"/>
      <c r="AW297" s="105"/>
      <c r="AX297" s="105"/>
      <c r="AY297" s="105"/>
      <c r="AZ297" s="105"/>
      <c r="BA297" s="106"/>
      <c r="BB297" s="104"/>
      <c r="BC297" s="105"/>
      <c r="BD297" s="104"/>
      <c r="BE297" s="107"/>
      <c r="BF297" s="105"/>
      <c r="BG297" s="105"/>
      <c r="BH297" s="105"/>
      <c r="BI297" s="105"/>
      <c r="BJ297" s="67">
        <v>528</v>
      </c>
      <c r="BK297" s="108">
        <v>1493.9369999999999</v>
      </c>
      <c r="BL297" s="109">
        <v>42.771170980000001</v>
      </c>
      <c r="BM297" s="109">
        <v>-82.037572800000007</v>
      </c>
      <c r="BN297" s="110" t="s">
        <v>7206</v>
      </c>
      <c r="BO297" s="106">
        <v>273.10000000000002</v>
      </c>
      <c r="BP297" s="105" t="s">
        <v>3290</v>
      </c>
      <c r="BQ297" s="105" t="s">
        <v>5678</v>
      </c>
      <c r="BR297" s="110"/>
      <c r="BS297" s="110">
        <v>11</v>
      </c>
      <c r="BT297" s="111" t="s">
        <v>7562</v>
      </c>
      <c r="BU297" s="110">
        <v>8</v>
      </c>
      <c r="BV297" s="110">
        <v>8</v>
      </c>
      <c r="BW297" s="105" t="s">
        <v>7784</v>
      </c>
      <c r="BX297" s="104">
        <v>5.56</v>
      </c>
      <c r="BY297" s="105"/>
      <c r="BZ297" s="106">
        <f t="shared" si="68"/>
        <v>5.8000000000000007</v>
      </c>
      <c r="CA297" s="104" t="str">
        <f t="shared" si="69"/>
        <v>Matched</v>
      </c>
      <c r="CB297" s="104">
        <f t="shared" si="70"/>
        <v>3.2896925656791511E-2</v>
      </c>
      <c r="CC297" s="105"/>
      <c r="CD297" s="105"/>
      <c r="CE297" s="105"/>
      <c r="CF297" s="105"/>
    </row>
    <row r="298" spans="1:84" hidden="1" x14ac:dyDescent="0.35">
      <c r="A298" s="67">
        <v>529</v>
      </c>
      <c r="B298" s="67">
        <v>1493.9939999999999</v>
      </c>
      <c r="C298" s="67" t="s">
        <v>7564</v>
      </c>
      <c r="D298" s="67" t="s">
        <v>3290</v>
      </c>
      <c r="E298" s="67" t="s">
        <v>5677</v>
      </c>
      <c r="F298" s="102">
        <v>14</v>
      </c>
      <c r="G298" s="102">
        <v>8</v>
      </c>
      <c r="H298" s="102">
        <v>8</v>
      </c>
      <c r="I298" s="102"/>
      <c r="J298" s="67"/>
      <c r="K298" s="67" t="s">
        <v>5678</v>
      </c>
      <c r="L298" s="67" t="s">
        <v>4227</v>
      </c>
      <c r="M298" s="67" t="s">
        <v>3293</v>
      </c>
      <c r="N298" s="67"/>
      <c r="O298" s="67" t="s">
        <v>3298</v>
      </c>
      <c r="P298" s="67">
        <v>14.12</v>
      </c>
      <c r="Q298" s="67">
        <v>14.12</v>
      </c>
      <c r="R298" s="103">
        <v>0.02</v>
      </c>
      <c r="S298" s="103">
        <v>5.6000000000000001E-2</v>
      </c>
      <c r="T298" s="67">
        <v>0.73099999999999998</v>
      </c>
      <c r="U298" s="67">
        <v>5.56</v>
      </c>
      <c r="V298" s="104" t="b">
        <f t="shared" si="65"/>
        <v>1</v>
      </c>
      <c r="W298" s="104" t="s">
        <v>16</v>
      </c>
      <c r="X298" s="104">
        <f t="shared" si="78"/>
        <v>5.6000000000000005</v>
      </c>
      <c r="Y298" s="104">
        <f t="shared" si="66"/>
        <v>5.6000000000000005</v>
      </c>
      <c r="Z298" s="104" t="str">
        <f t="shared" si="67"/>
        <v/>
      </c>
      <c r="AA298" s="104" t="str">
        <f t="shared" si="67"/>
        <v/>
      </c>
      <c r="AB298" s="104" t="str">
        <f t="shared" si="71"/>
        <v/>
      </c>
      <c r="AC298" s="104" t="str">
        <f t="shared" si="71"/>
        <v/>
      </c>
      <c r="AD298" s="104" t="str">
        <f t="shared" si="72"/>
        <v/>
      </c>
      <c r="AE298" s="104" t="str">
        <f t="shared" si="72"/>
        <v/>
      </c>
      <c r="AF298" s="104" t="str">
        <f t="shared" si="72"/>
        <v/>
      </c>
      <c r="AG298" s="104" t="str">
        <f t="shared" si="72"/>
        <v/>
      </c>
      <c r="AH298" s="104" t="str">
        <f t="shared" si="73"/>
        <v/>
      </c>
      <c r="AI298" s="104"/>
      <c r="AJ298" s="104">
        <f t="shared" ref="AJ298:AJ330" si="79">((X298/100)*U298)/Interval</f>
        <v>3.1762548910005593E-2</v>
      </c>
      <c r="AK298" s="104">
        <f t="shared" si="75"/>
        <v>3.1762548910005593E-2</v>
      </c>
      <c r="AL298" s="104" t="str">
        <f t="shared" si="75"/>
        <v/>
      </c>
      <c r="AM298" s="104" t="str">
        <f t="shared" si="75"/>
        <v/>
      </c>
      <c r="AN298" s="104" t="str">
        <f t="shared" si="75"/>
        <v/>
      </c>
      <c r="AO298" s="104" t="str">
        <f t="shared" si="76"/>
        <v/>
      </c>
      <c r="AP298" s="104" t="str">
        <f t="shared" si="76"/>
        <v/>
      </c>
      <c r="AQ298" s="104" t="str">
        <f t="shared" si="76"/>
        <v/>
      </c>
      <c r="AR298" s="104" t="str">
        <f t="shared" si="76"/>
        <v/>
      </c>
      <c r="AS298" s="104" t="str">
        <f t="shared" si="77"/>
        <v/>
      </c>
      <c r="AT298" s="104" t="str">
        <f t="shared" si="77"/>
        <v/>
      </c>
      <c r="AU298" s="104"/>
      <c r="AV298" s="105"/>
      <c r="AW298" s="105"/>
      <c r="AX298" s="105"/>
      <c r="AY298" s="105"/>
      <c r="AZ298" s="105"/>
      <c r="BA298" s="106"/>
      <c r="BB298" s="104"/>
      <c r="BC298" s="105"/>
      <c r="BD298" s="104"/>
      <c r="BE298" s="107"/>
      <c r="BF298" s="105"/>
      <c r="BG298" s="105"/>
      <c r="BH298" s="105"/>
      <c r="BI298" s="105"/>
      <c r="BJ298" s="67">
        <v>529</v>
      </c>
      <c r="BK298" s="108">
        <v>1493.9939999999999</v>
      </c>
      <c r="BL298" s="109">
        <v>42.771170470000001</v>
      </c>
      <c r="BM298" s="109">
        <v>-82.037572819999994</v>
      </c>
      <c r="BN298" s="110" t="s">
        <v>7206</v>
      </c>
      <c r="BO298" s="106">
        <v>273.10000000000002</v>
      </c>
      <c r="BP298" s="105" t="s">
        <v>3290</v>
      </c>
      <c r="BQ298" s="105" t="s">
        <v>5678</v>
      </c>
      <c r="BR298" s="110"/>
      <c r="BS298" s="110">
        <v>14</v>
      </c>
      <c r="BT298" s="111" t="s">
        <v>7453</v>
      </c>
      <c r="BU298" s="110">
        <v>8</v>
      </c>
      <c r="BV298" s="110">
        <v>8</v>
      </c>
      <c r="BW298" s="105" t="s">
        <v>7784</v>
      </c>
      <c r="BX298" s="104">
        <v>5.56</v>
      </c>
      <c r="BY298" s="105"/>
      <c r="BZ298" s="106">
        <f t="shared" si="68"/>
        <v>5.6000000000000005</v>
      </c>
      <c r="CA298" s="104" t="str">
        <f t="shared" si="69"/>
        <v>Matched</v>
      </c>
      <c r="CB298" s="104">
        <f t="shared" si="70"/>
        <v>3.1762548910005593E-2</v>
      </c>
      <c r="CC298" s="105"/>
      <c r="CD298" s="105"/>
      <c r="CE298" s="105"/>
      <c r="CF298" s="105"/>
    </row>
    <row r="299" spans="1:84" hidden="1" x14ac:dyDescent="0.35">
      <c r="A299" s="67">
        <v>530</v>
      </c>
      <c r="B299" s="67">
        <v>1494.337</v>
      </c>
      <c r="C299" s="67" t="s">
        <v>7453</v>
      </c>
      <c r="D299" s="67" t="s">
        <v>3290</v>
      </c>
      <c r="E299" s="67" t="s">
        <v>5677</v>
      </c>
      <c r="F299" s="102">
        <v>11</v>
      </c>
      <c r="G299" s="102">
        <v>7</v>
      </c>
      <c r="H299" s="102">
        <v>7</v>
      </c>
      <c r="I299" s="102"/>
      <c r="J299" s="67"/>
      <c r="K299" s="67" t="s">
        <v>5678</v>
      </c>
      <c r="L299" s="67" t="s">
        <v>4228</v>
      </c>
      <c r="M299" s="67" t="s">
        <v>3293</v>
      </c>
      <c r="N299" s="67"/>
      <c r="O299" s="67"/>
      <c r="P299" s="67">
        <v>10.81</v>
      </c>
      <c r="Q299" s="67">
        <v>10.81</v>
      </c>
      <c r="R299" s="103">
        <v>2.1999999999999999E-2</v>
      </c>
      <c r="S299" s="103">
        <v>4.7E-2</v>
      </c>
      <c r="T299" s="67">
        <v>0.63800000000000001</v>
      </c>
      <c r="U299" s="67">
        <v>5.56</v>
      </c>
      <c r="V299" s="104" t="b">
        <f t="shared" si="65"/>
        <v>1</v>
      </c>
      <c r="W299" s="104" t="s">
        <v>16</v>
      </c>
      <c r="X299" s="104">
        <f t="shared" si="78"/>
        <v>4.7</v>
      </c>
      <c r="Y299" s="104">
        <f t="shared" si="66"/>
        <v>4.7</v>
      </c>
      <c r="Z299" s="104" t="str">
        <f t="shared" si="67"/>
        <v/>
      </c>
      <c r="AA299" s="104" t="str">
        <f t="shared" si="67"/>
        <v/>
      </c>
      <c r="AB299" s="104" t="str">
        <f t="shared" si="71"/>
        <v/>
      </c>
      <c r="AC299" s="104" t="str">
        <f t="shared" si="71"/>
        <v/>
      </c>
      <c r="AD299" s="104" t="str">
        <f t="shared" si="72"/>
        <v/>
      </c>
      <c r="AE299" s="104" t="str">
        <f t="shared" si="72"/>
        <v/>
      </c>
      <c r="AF299" s="104" t="str">
        <f t="shared" si="72"/>
        <v/>
      </c>
      <c r="AG299" s="104" t="str">
        <f t="shared" si="72"/>
        <v/>
      </c>
      <c r="AH299" s="104" t="str">
        <f t="shared" si="73"/>
        <v/>
      </c>
      <c r="AI299" s="104"/>
      <c r="AJ299" s="104">
        <f t="shared" si="79"/>
        <v>2.6657853549468976E-2</v>
      </c>
      <c r="AK299" s="104">
        <f t="shared" si="75"/>
        <v>2.6657853549468976E-2</v>
      </c>
      <c r="AL299" s="104" t="str">
        <f t="shared" si="75"/>
        <v/>
      </c>
      <c r="AM299" s="104" t="str">
        <f t="shared" si="75"/>
        <v/>
      </c>
      <c r="AN299" s="104" t="str">
        <f t="shared" si="75"/>
        <v/>
      </c>
      <c r="AO299" s="104" t="str">
        <f t="shared" si="76"/>
        <v/>
      </c>
      <c r="AP299" s="104" t="str">
        <f t="shared" si="76"/>
        <v/>
      </c>
      <c r="AQ299" s="104" t="str">
        <f t="shared" si="76"/>
        <v/>
      </c>
      <c r="AR299" s="104" t="str">
        <f t="shared" si="76"/>
        <v/>
      </c>
      <c r="AS299" s="104" t="str">
        <f t="shared" si="77"/>
        <v/>
      </c>
      <c r="AT299" s="104" t="str">
        <f t="shared" si="77"/>
        <v/>
      </c>
      <c r="AU299" s="104"/>
      <c r="AV299" s="105"/>
      <c r="AW299" s="105"/>
      <c r="AX299" s="105"/>
      <c r="AY299" s="105"/>
      <c r="AZ299" s="105"/>
      <c r="BA299" s="106"/>
      <c r="BB299" s="104"/>
      <c r="BC299" s="105"/>
      <c r="BD299" s="104"/>
      <c r="BE299" s="107"/>
      <c r="BF299" s="105"/>
      <c r="BG299" s="105"/>
      <c r="BH299" s="105"/>
      <c r="BI299" s="105"/>
      <c r="BJ299" s="67">
        <v>530</v>
      </c>
      <c r="BK299" s="108">
        <v>1494.337</v>
      </c>
      <c r="BL299" s="109">
        <v>42.77116736</v>
      </c>
      <c r="BM299" s="109">
        <v>-82.037572990000001</v>
      </c>
      <c r="BN299" s="110" t="s">
        <v>7206</v>
      </c>
      <c r="BO299" s="106">
        <v>273.10000000000002</v>
      </c>
      <c r="BP299" s="105" t="s">
        <v>3290</v>
      </c>
      <c r="BQ299" s="105" t="s">
        <v>5678</v>
      </c>
      <c r="BR299" s="110"/>
      <c r="BS299" s="110">
        <v>11</v>
      </c>
      <c r="BT299" s="111" t="s">
        <v>7901</v>
      </c>
      <c r="BU299" s="110">
        <v>7</v>
      </c>
      <c r="BV299" s="110">
        <v>7</v>
      </c>
      <c r="BW299" s="105" t="s">
        <v>7784</v>
      </c>
      <c r="BX299" s="104">
        <v>5.56</v>
      </c>
      <c r="BY299" s="105"/>
      <c r="BZ299" s="106">
        <f t="shared" si="68"/>
        <v>4.7</v>
      </c>
      <c r="CA299" s="104" t="str">
        <f t="shared" si="69"/>
        <v>Matched</v>
      </c>
      <c r="CB299" s="104">
        <f t="shared" si="70"/>
        <v>2.6657853549468976E-2</v>
      </c>
      <c r="CC299" s="105"/>
      <c r="CD299" s="105"/>
      <c r="CE299" s="105"/>
      <c r="CF299" s="105"/>
    </row>
    <row r="300" spans="1:84" hidden="1" x14ac:dyDescent="0.35">
      <c r="A300" s="67">
        <v>531</v>
      </c>
      <c r="B300" s="67">
        <v>1494.77</v>
      </c>
      <c r="C300" s="67" t="s">
        <v>7347</v>
      </c>
      <c r="D300" s="67" t="s">
        <v>3290</v>
      </c>
      <c r="E300" s="67" t="s">
        <v>5677</v>
      </c>
      <c r="F300" s="102">
        <v>11</v>
      </c>
      <c r="G300" s="102">
        <v>8</v>
      </c>
      <c r="H300" s="102">
        <v>9</v>
      </c>
      <c r="I300" s="102"/>
      <c r="J300" s="67"/>
      <c r="K300" s="67" t="s">
        <v>5678</v>
      </c>
      <c r="L300" s="67" t="s">
        <v>4229</v>
      </c>
      <c r="M300" s="67" t="s">
        <v>3293</v>
      </c>
      <c r="N300" s="67"/>
      <c r="O300" s="67"/>
      <c r="P300" s="67">
        <v>11.36</v>
      </c>
      <c r="Q300" s="67">
        <v>11.36</v>
      </c>
      <c r="R300" s="103">
        <v>1.6E-2</v>
      </c>
      <c r="S300" s="103">
        <v>4.5999999999999999E-2</v>
      </c>
      <c r="T300" s="67">
        <v>0.65600000000000003</v>
      </c>
      <c r="U300" s="67">
        <v>5.56</v>
      </c>
      <c r="V300" s="104" t="b">
        <f t="shared" si="65"/>
        <v>1</v>
      </c>
      <c r="W300" s="104" t="s">
        <v>16</v>
      </c>
      <c r="X300" s="104">
        <f t="shared" si="78"/>
        <v>4.5999999999999996</v>
      </c>
      <c r="Y300" s="104">
        <f t="shared" si="66"/>
        <v>4.5999999999999996</v>
      </c>
      <c r="Z300" s="104" t="str">
        <f t="shared" si="67"/>
        <v/>
      </c>
      <c r="AA300" s="104" t="str">
        <f t="shared" si="67"/>
        <v/>
      </c>
      <c r="AB300" s="104" t="str">
        <f t="shared" si="71"/>
        <v/>
      </c>
      <c r="AC300" s="104" t="str">
        <f t="shared" si="71"/>
        <v/>
      </c>
      <c r="AD300" s="104" t="str">
        <f t="shared" si="72"/>
        <v/>
      </c>
      <c r="AE300" s="104" t="str">
        <f t="shared" si="72"/>
        <v/>
      </c>
      <c r="AF300" s="104" t="str">
        <f t="shared" si="72"/>
        <v/>
      </c>
      <c r="AG300" s="104" t="str">
        <f t="shared" si="72"/>
        <v/>
      </c>
      <c r="AH300" s="104" t="str">
        <f t="shared" si="73"/>
        <v/>
      </c>
      <c r="AI300" s="104"/>
      <c r="AJ300" s="104">
        <f t="shared" si="79"/>
        <v>2.6090665176076017E-2</v>
      </c>
      <c r="AK300" s="104">
        <f t="shared" si="75"/>
        <v>2.6090665176076017E-2</v>
      </c>
      <c r="AL300" s="104" t="str">
        <f t="shared" si="75"/>
        <v/>
      </c>
      <c r="AM300" s="104" t="str">
        <f t="shared" si="75"/>
        <v/>
      </c>
      <c r="AN300" s="104" t="str">
        <f t="shared" si="75"/>
        <v/>
      </c>
      <c r="AO300" s="104" t="str">
        <f t="shared" si="76"/>
        <v/>
      </c>
      <c r="AP300" s="104" t="str">
        <f t="shared" si="76"/>
        <v/>
      </c>
      <c r="AQ300" s="104" t="str">
        <f t="shared" si="76"/>
        <v/>
      </c>
      <c r="AR300" s="104" t="str">
        <f t="shared" si="76"/>
        <v/>
      </c>
      <c r="AS300" s="104" t="str">
        <f t="shared" si="77"/>
        <v/>
      </c>
      <c r="AT300" s="104" t="str">
        <f t="shared" si="77"/>
        <v/>
      </c>
      <c r="AU300" s="104"/>
      <c r="AV300" s="105"/>
      <c r="AW300" s="105"/>
      <c r="AX300" s="105"/>
      <c r="AY300" s="105"/>
      <c r="AZ300" s="105"/>
      <c r="BA300" s="106"/>
      <c r="BB300" s="104"/>
      <c r="BC300" s="105"/>
      <c r="BD300" s="104"/>
      <c r="BE300" s="107"/>
      <c r="BF300" s="105"/>
      <c r="BG300" s="105"/>
      <c r="BH300" s="105"/>
      <c r="BI300" s="105"/>
      <c r="BJ300" s="67">
        <v>531</v>
      </c>
      <c r="BK300" s="108">
        <v>1494.77</v>
      </c>
      <c r="BL300" s="109">
        <v>42.771163440000002</v>
      </c>
      <c r="BM300" s="109">
        <v>-82.037573190000003</v>
      </c>
      <c r="BN300" s="110" t="s">
        <v>7206</v>
      </c>
      <c r="BO300" s="106">
        <v>273.10000000000002</v>
      </c>
      <c r="BP300" s="105" t="s">
        <v>3290</v>
      </c>
      <c r="BQ300" s="105" t="s">
        <v>5678</v>
      </c>
      <c r="BR300" s="110"/>
      <c r="BS300" s="110">
        <v>11</v>
      </c>
      <c r="BT300" s="111" t="s">
        <v>7562</v>
      </c>
      <c r="BU300" s="110">
        <v>8</v>
      </c>
      <c r="BV300" s="110">
        <v>9</v>
      </c>
      <c r="BW300" s="105" t="s">
        <v>7784</v>
      </c>
      <c r="BX300" s="104">
        <v>5.56</v>
      </c>
      <c r="BY300" s="105"/>
      <c r="BZ300" s="106">
        <f t="shared" si="68"/>
        <v>4.5999999999999996</v>
      </c>
      <c r="CA300" s="104" t="str">
        <f t="shared" si="69"/>
        <v>Matched</v>
      </c>
      <c r="CB300" s="104">
        <f t="shared" si="70"/>
        <v>2.6090665176076017E-2</v>
      </c>
      <c r="CC300" s="105"/>
      <c r="CD300" s="105"/>
      <c r="CE300" s="105"/>
      <c r="CF300" s="105"/>
    </row>
    <row r="301" spans="1:84" hidden="1" x14ac:dyDescent="0.35">
      <c r="A301" s="67">
        <v>532</v>
      </c>
      <c r="B301" s="67">
        <v>1495.6780000000001</v>
      </c>
      <c r="C301" s="67" t="s">
        <v>7449</v>
      </c>
      <c r="D301" s="67" t="s">
        <v>3290</v>
      </c>
      <c r="E301" s="67" t="s">
        <v>5677</v>
      </c>
      <c r="F301" s="102">
        <v>10</v>
      </c>
      <c r="G301" s="102">
        <v>7</v>
      </c>
      <c r="H301" s="102">
        <v>8</v>
      </c>
      <c r="I301" s="102"/>
      <c r="J301" s="67"/>
      <c r="K301" s="67" t="s">
        <v>5678</v>
      </c>
      <c r="L301" s="67" t="s">
        <v>4230</v>
      </c>
      <c r="M301" s="67" t="s">
        <v>3293</v>
      </c>
      <c r="N301" s="67"/>
      <c r="O301" s="67"/>
      <c r="P301" s="67">
        <v>10.38</v>
      </c>
      <c r="Q301" s="67">
        <v>10.38</v>
      </c>
      <c r="R301" s="103">
        <v>-4.0000000000000001E-3</v>
      </c>
      <c r="S301" s="103">
        <v>-4.0000000000000001E-3</v>
      </c>
      <c r="T301" s="67">
        <v>0.77500000000000002</v>
      </c>
      <c r="U301" s="67">
        <v>5.56</v>
      </c>
      <c r="V301" s="104" t="b">
        <f t="shared" si="65"/>
        <v>1</v>
      </c>
      <c r="W301" s="104" t="s">
        <v>16</v>
      </c>
      <c r="X301" s="104">
        <f t="shared" si="78"/>
        <v>-0.4</v>
      </c>
      <c r="Y301" s="104">
        <f t="shared" si="66"/>
        <v>-0.4</v>
      </c>
      <c r="Z301" s="104" t="str">
        <f t="shared" si="67"/>
        <v/>
      </c>
      <c r="AA301" s="104" t="str">
        <f t="shared" si="67"/>
        <v/>
      </c>
      <c r="AB301" s="104" t="str">
        <f t="shared" si="71"/>
        <v/>
      </c>
      <c r="AC301" s="104" t="str">
        <f t="shared" si="71"/>
        <v/>
      </c>
      <c r="AD301" s="104" t="str">
        <f t="shared" si="72"/>
        <v/>
      </c>
      <c r="AE301" s="104" t="str">
        <f t="shared" si="72"/>
        <v/>
      </c>
      <c r="AF301" s="104" t="str">
        <f t="shared" si="72"/>
        <v/>
      </c>
      <c r="AG301" s="104" t="str">
        <f t="shared" si="72"/>
        <v/>
      </c>
      <c r="AH301" s="104" t="str">
        <f t="shared" si="73"/>
        <v/>
      </c>
      <c r="AI301" s="104"/>
      <c r="AJ301" s="104">
        <f t="shared" si="79"/>
        <v>-2.2687534935718276E-3</v>
      </c>
      <c r="AK301" s="104">
        <f t="shared" si="75"/>
        <v>-2.2687534935718276E-3</v>
      </c>
      <c r="AL301" s="104" t="str">
        <f t="shared" si="75"/>
        <v/>
      </c>
      <c r="AM301" s="104" t="str">
        <f t="shared" si="75"/>
        <v/>
      </c>
      <c r="AN301" s="104" t="str">
        <f t="shared" si="75"/>
        <v/>
      </c>
      <c r="AO301" s="104" t="str">
        <f t="shared" si="76"/>
        <v/>
      </c>
      <c r="AP301" s="104" t="str">
        <f t="shared" si="76"/>
        <v/>
      </c>
      <c r="AQ301" s="104" t="str">
        <f t="shared" si="76"/>
        <v/>
      </c>
      <c r="AR301" s="104" t="str">
        <f t="shared" si="76"/>
        <v/>
      </c>
      <c r="AS301" s="104" t="str">
        <f t="shared" si="77"/>
        <v/>
      </c>
      <c r="AT301" s="104" t="str">
        <f t="shared" si="77"/>
        <v/>
      </c>
      <c r="AU301" s="104"/>
      <c r="AV301" s="105"/>
      <c r="AW301" s="105"/>
      <c r="AX301" s="105"/>
      <c r="AY301" s="105"/>
      <c r="AZ301" s="105"/>
      <c r="BA301" s="106"/>
      <c r="BB301" s="104"/>
      <c r="BC301" s="105"/>
      <c r="BD301" s="104"/>
      <c r="BE301" s="107"/>
      <c r="BF301" s="105"/>
      <c r="BG301" s="105"/>
      <c r="BH301" s="105"/>
      <c r="BI301" s="105"/>
      <c r="BJ301" s="67">
        <v>532</v>
      </c>
      <c r="BK301" s="108">
        <v>1495.6780000000001</v>
      </c>
      <c r="BL301" s="109">
        <v>42.771155219999997</v>
      </c>
      <c r="BM301" s="109">
        <v>-82.037573620000003</v>
      </c>
      <c r="BN301" s="110" t="s">
        <v>7206</v>
      </c>
      <c r="BO301" s="106">
        <v>273.10000000000002</v>
      </c>
      <c r="BP301" s="105" t="s">
        <v>3290</v>
      </c>
      <c r="BQ301" s="105" t="s">
        <v>5678</v>
      </c>
      <c r="BR301" s="110"/>
      <c r="BS301" s="110">
        <v>10</v>
      </c>
      <c r="BT301" s="111" t="s">
        <v>7561</v>
      </c>
      <c r="BU301" s="110">
        <v>7</v>
      </c>
      <c r="BV301" s="110">
        <v>8</v>
      </c>
      <c r="BW301" s="105" t="s">
        <v>7784</v>
      </c>
      <c r="BX301" s="104">
        <v>5.56</v>
      </c>
      <c r="BY301" s="105"/>
      <c r="BZ301" s="106">
        <f t="shared" si="68"/>
        <v>-0.4</v>
      </c>
      <c r="CA301" s="104" t="str">
        <f t="shared" si="69"/>
        <v>Matched</v>
      </c>
      <c r="CB301" s="104">
        <f t="shared" si="70"/>
        <v>-2.2687534935718276E-3</v>
      </c>
      <c r="CC301" s="105"/>
      <c r="CD301" s="105"/>
      <c r="CE301" s="105"/>
      <c r="CF301" s="105"/>
    </row>
    <row r="302" spans="1:84" hidden="1" x14ac:dyDescent="0.35">
      <c r="A302" s="67">
        <v>533</v>
      </c>
      <c r="B302" s="67">
        <v>1496.0170000000001</v>
      </c>
      <c r="C302" s="67" t="s">
        <v>7565</v>
      </c>
      <c r="D302" s="67" t="s">
        <v>3290</v>
      </c>
      <c r="E302" s="67" t="s">
        <v>5677</v>
      </c>
      <c r="F302" s="102">
        <v>10</v>
      </c>
      <c r="G302" s="102">
        <v>14</v>
      </c>
      <c r="H302" s="102">
        <v>9</v>
      </c>
      <c r="I302" s="102">
        <v>30</v>
      </c>
      <c r="J302" s="67"/>
      <c r="K302" s="67" t="s">
        <v>5678</v>
      </c>
      <c r="L302" s="67" t="s">
        <v>4231</v>
      </c>
      <c r="M302" s="67" t="s">
        <v>3293</v>
      </c>
      <c r="N302" s="67"/>
      <c r="O302" s="67"/>
      <c r="P302" s="67">
        <v>10.18</v>
      </c>
      <c r="Q302" s="67">
        <v>10.18</v>
      </c>
      <c r="R302" s="103">
        <v>7.0000000000000001E-3</v>
      </c>
      <c r="S302" s="103">
        <v>1.4E-2</v>
      </c>
      <c r="T302" s="67">
        <v>0.84799999999999998</v>
      </c>
      <c r="U302" s="67">
        <v>5.56</v>
      </c>
      <c r="V302" s="104" t="b">
        <f t="shared" si="65"/>
        <v>1</v>
      </c>
      <c r="W302" s="104" t="s">
        <v>16</v>
      </c>
      <c r="X302" s="104">
        <f t="shared" si="78"/>
        <v>1.4000000000000001</v>
      </c>
      <c r="Y302" s="104">
        <f t="shared" si="66"/>
        <v>1.4000000000000001</v>
      </c>
      <c r="Z302" s="104" t="str">
        <f t="shared" si="67"/>
        <v/>
      </c>
      <c r="AA302" s="104" t="str">
        <f t="shared" si="67"/>
        <v/>
      </c>
      <c r="AB302" s="104" t="str">
        <f t="shared" si="71"/>
        <v/>
      </c>
      <c r="AC302" s="104" t="str">
        <f t="shared" si="71"/>
        <v/>
      </c>
      <c r="AD302" s="104" t="str">
        <f t="shared" si="72"/>
        <v/>
      </c>
      <c r="AE302" s="104" t="str">
        <f t="shared" si="72"/>
        <v/>
      </c>
      <c r="AF302" s="104" t="str">
        <f t="shared" si="72"/>
        <v/>
      </c>
      <c r="AG302" s="104" t="str">
        <f t="shared" si="72"/>
        <v/>
      </c>
      <c r="AH302" s="104" t="str">
        <f t="shared" si="73"/>
        <v/>
      </c>
      <c r="AI302" s="104"/>
      <c r="AJ302" s="104">
        <f t="shared" si="79"/>
        <v>7.9406372275013983E-3</v>
      </c>
      <c r="AK302" s="104">
        <f t="shared" si="75"/>
        <v>7.9406372275013983E-3</v>
      </c>
      <c r="AL302" s="104" t="str">
        <f t="shared" si="75"/>
        <v/>
      </c>
      <c r="AM302" s="104" t="str">
        <f t="shared" si="75"/>
        <v/>
      </c>
      <c r="AN302" s="104" t="str">
        <f t="shared" si="75"/>
        <v/>
      </c>
      <c r="AO302" s="104" t="str">
        <f t="shared" si="76"/>
        <v/>
      </c>
      <c r="AP302" s="104" t="str">
        <f t="shared" si="76"/>
        <v/>
      </c>
      <c r="AQ302" s="104" t="str">
        <f t="shared" si="76"/>
        <v/>
      </c>
      <c r="AR302" s="104" t="str">
        <f t="shared" si="76"/>
        <v/>
      </c>
      <c r="AS302" s="104" t="str">
        <f t="shared" si="77"/>
        <v/>
      </c>
      <c r="AT302" s="104" t="str">
        <f t="shared" si="77"/>
        <v/>
      </c>
      <c r="AU302" s="104"/>
      <c r="AV302" s="105"/>
      <c r="AW302" s="105"/>
      <c r="AX302" s="105"/>
      <c r="AY302" s="105"/>
      <c r="AZ302" s="105"/>
      <c r="BA302" s="106"/>
      <c r="BB302" s="104"/>
      <c r="BC302" s="105"/>
      <c r="BD302" s="104"/>
      <c r="BE302" s="107"/>
      <c r="BF302" s="105"/>
      <c r="BG302" s="105"/>
      <c r="BH302" s="105"/>
      <c r="BI302" s="105"/>
      <c r="BJ302" s="67">
        <v>533</v>
      </c>
      <c r="BK302" s="108">
        <v>1496.0170000000001</v>
      </c>
      <c r="BL302" s="109">
        <v>42.771152180000001</v>
      </c>
      <c r="BM302" s="109">
        <v>-82.037573780000002</v>
      </c>
      <c r="BN302" s="110" t="s">
        <v>7206</v>
      </c>
      <c r="BO302" s="106">
        <v>273.10000000000002</v>
      </c>
      <c r="BP302" s="105" t="s">
        <v>3290</v>
      </c>
      <c r="BQ302" s="105" t="s">
        <v>5678</v>
      </c>
      <c r="BR302" s="110">
        <v>534</v>
      </c>
      <c r="BS302" s="110">
        <v>10</v>
      </c>
      <c r="BT302" s="111" t="s">
        <v>7345</v>
      </c>
      <c r="BU302" s="110">
        <v>14</v>
      </c>
      <c r="BV302" s="110">
        <v>9</v>
      </c>
      <c r="BW302" s="105" t="s">
        <v>7784</v>
      </c>
      <c r="BX302" s="104">
        <v>5.56</v>
      </c>
      <c r="BY302" s="105"/>
      <c r="BZ302" s="106">
        <f t="shared" si="68"/>
        <v>1.4000000000000001</v>
      </c>
      <c r="CA302" s="104" t="str">
        <f t="shared" si="69"/>
        <v>Matched</v>
      </c>
      <c r="CB302" s="104">
        <f t="shared" si="70"/>
        <v>7.9406372275013983E-3</v>
      </c>
      <c r="CC302" s="105"/>
      <c r="CD302" s="105"/>
      <c r="CE302" s="105"/>
      <c r="CF302" s="105"/>
    </row>
    <row r="303" spans="1:84" hidden="1" x14ac:dyDescent="0.35">
      <c r="A303" s="67">
        <v>535</v>
      </c>
      <c r="B303" s="67">
        <v>1496.0409999999999</v>
      </c>
      <c r="C303" s="67" t="s">
        <v>7552</v>
      </c>
      <c r="D303" s="67" t="s">
        <v>3290</v>
      </c>
      <c r="E303" s="67" t="s">
        <v>5677</v>
      </c>
      <c r="F303" s="102">
        <v>11</v>
      </c>
      <c r="G303" s="102">
        <v>7</v>
      </c>
      <c r="H303" s="102">
        <v>11</v>
      </c>
      <c r="I303" s="102">
        <v>30</v>
      </c>
      <c r="J303" s="67"/>
      <c r="K303" s="67" t="s">
        <v>5683</v>
      </c>
      <c r="L303" s="67" t="s">
        <v>4232</v>
      </c>
      <c r="M303" s="67" t="s">
        <v>3293</v>
      </c>
      <c r="N303" s="67"/>
      <c r="O303" s="67"/>
      <c r="P303" s="67">
        <v>10.89</v>
      </c>
      <c r="Q303" s="67">
        <v>10.89</v>
      </c>
      <c r="R303" s="103">
        <v>1.4E-2</v>
      </c>
      <c r="S303" s="103">
        <v>3.1E-2</v>
      </c>
      <c r="T303" s="67">
        <v>0.86599999999999999</v>
      </c>
      <c r="U303" s="67">
        <v>5.56</v>
      </c>
      <c r="V303" s="104" t="b">
        <f t="shared" si="65"/>
        <v>1</v>
      </c>
      <c r="W303" s="104" t="s">
        <v>16</v>
      </c>
      <c r="X303" s="104">
        <f t="shared" si="78"/>
        <v>3.1</v>
      </c>
      <c r="Y303" s="104">
        <f t="shared" si="66"/>
        <v>3.1</v>
      </c>
      <c r="Z303" s="104" t="str">
        <f t="shared" si="67"/>
        <v/>
      </c>
      <c r="AA303" s="104" t="str">
        <f t="shared" si="67"/>
        <v/>
      </c>
      <c r="AB303" s="104" t="str">
        <f t="shared" si="71"/>
        <v/>
      </c>
      <c r="AC303" s="104" t="str">
        <f t="shared" si="71"/>
        <v/>
      </c>
      <c r="AD303" s="104" t="str">
        <f t="shared" si="72"/>
        <v/>
      </c>
      <c r="AE303" s="104" t="str">
        <f t="shared" si="72"/>
        <v/>
      </c>
      <c r="AF303" s="104" t="str">
        <f t="shared" si="72"/>
        <v/>
      </c>
      <c r="AG303" s="104" t="str">
        <f t="shared" si="72"/>
        <v/>
      </c>
      <c r="AH303" s="104" t="str">
        <f t="shared" si="73"/>
        <v/>
      </c>
      <c r="AI303" s="104"/>
      <c r="AJ303" s="104">
        <f t="shared" si="79"/>
        <v>1.7582839575181666E-2</v>
      </c>
      <c r="AK303" s="104">
        <f t="shared" si="75"/>
        <v>1.7582839575181666E-2</v>
      </c>
      <c r="AL303" s="104" t="str">
        <f t="shared" si="75"/>
        <v/>
      </c>
      <c r="AM303" s="104" t="str">
        <f t="shared" si="75"/>
        <v/>
      </c>
      <c r="AN303" s="104" t="str">
        <f t="shared" si="75"/>
        <v/>
      </c>
      <c r="AO303" s="104" t="str">
        <f t="shared" si="76"/>
        <v/>
      </c>
      <c r="AP303" s="104" t="str">
        <f t="shared" si="76"/>
        <v/>
      </c>
      <c r="AQ303" s="104" t="str">
        <f t="shared" si="76"/>
        <v/>
      </c>
      <c r="AR303" s="104" t="str">
        <f t="shared" si="76"/>
        <v/>
      </c>
      <c r="AS303" s="104" t="str">
        <f t="shared" si="77"/>
        <v/>
      </c>
      <c r="AT303" s="104" t="str">
        <f t="shared" si="77"/>
        <v/>
      </c>
      <c r="AU303" s="104"/>
      <c r="AV303" s="105"/>
      <c r="AW303" s="105"/>
      <c r="AX303" s="105"/>
      <c r="AY303" s="105"/>
      <c r="AZ303" s="105"/>
      <c r="BA303" s="106"/>
      <c r="BB303" s="104"/>
      <c r="BC303" s="105"/>
      <c r="BD303" s="104"/>
      <c r="BE303" s="107"/>
      <c r="BF303" s="105"/>
      <c r="BG303" s="105"/>
      <c r="BH303" s="105"/>
      <c r="BI303" s="105"/>
      <c r="BJ303" s="67">
        <v>535</v>
      </c>
      <c r="BK303" s="108">
        <v>1496.0409999999999</v>
      </c>
      <c r="BL303" s="109">
        <v>42.771151930000002</v>
      </c>
      <c r="BM303" s="109">
        <v>-82.037573789999996</v>
      </c>
      <c r="BN303" s="110" t="s">
        <v>7206</v>
      </c>
      <c r="BO303" s="106">
        <v>273.10000000000002</v>
      </c>
      <c r="BP303" s="105" t="s">
        <v>3290</v>
      </c>
      <c r="BQ303" s="105" t="s">
        <v>5683</v>
      </c>
      <c r="BR303" s="110">
        <v>534</v>
      </c>
      <c r="BS303" s="110">
        <v>11</v>
      </c>
      <c r="BT303" s="111" t="s">
        <v>7348</v>
      </c>
      <c r="BU303" s="110">
        <v>7</v>
      </c>
      <c r="BV303" s="110">
        <v>11</v>
      </c>
      <c r="BW303" s="105" t="s">
        <v>7784</v>
      </c>
      <c r="BX303" s="104">
        <v>5.56</v>
      </c>
      <c r="BY303" s="105"/>
      <c r="BZ303" s="106">
        <f t="shared" si="68"/>
        <v>3.1</v>
      </c>
      <c r="CA303" s="104" t="str">
        <f t="shared" si="69"/>
        <v>Matched</v>
      </c>
      <c r="CB303" s="104">
        <f t="shared" si="70"/>
        <v>1.7582839575181666E-2</v>
      </c>
      <c r="CC303" s="105"/>
      <c r="CD303" s="105"/>
      <c r="CE303" s="105"/>
      <c r="CF303" s="105"/>
    </row>
    <row r="304" spans="1:84" hidden="1" x14ac:dyDescent="0.35">
      <c r="A304" s="67">
        <v>536</v>
      </c>
      <c r="B304" s="67">
        <v>1496.085</v>
      </c>
      <c r="C304" s="67" t="s">
        <v>7455</v>
      </c>
      <c r="D304" s="67" t="s">
        <v>3290</v>
      </c>
      <c r="E304" s="67" t="s">
        <v>5677</v>
      </c>
      <c r="F304" s="102">
        <v>12</v>
      </c>
      <c r="G304" s="102">
        <v>12</v>
      </c>
      <c r="H304" s="102">
        <v>13</v>
      </c>
      <c r="I304" s="102">
        <v>31</v>
      </c>
      <c r="J304" s="67"/>
      <c r="K304" s="67" t="s">
        <v>5683</v>
      </c>
      <c r="L304" s="67" t="s">
        <v>4233</v>
      </c>
      <c r="M304" s="67" t="s">
        <v>3293</v>
      </c>
      <c r="N304" s="67"/>
      <c r="O304" s="67"/>
      <c r="P304" s="67">
        <v>12.44</v>
      </c>
      <c r="Q304" s="67">
        <v>12.44</v>
      </c>
      <c r="R304" s="103">
        <v>2.1000000000000001E-2</v>
      </c>
      <c r="S304" s="103">
        <v>2.9000000000000001E-2</v>
      </c>
      <c r="T304" s="67">
        <v>0.86499999999999999</v>
      </c>
      <c r="U304" s="67">
        <v>5.56</v>
      </c>
      <c r="V304" s="104" t="b">
        <f t="shared" si="65"/>
        <v>1</v>
      </c>
      <c r="W304" s="104" t="s">
        <v>16</v>
      </c>
      <c r="X304" s="104">
        <f t="shared" si="78"/>
        <v>2.9000000000000004</v>
      </c>
      <c r="Y304" s="104">
        <f t="shared" si="66"/>
        <v>2.9000000000000004</v>
      </c>
      <c r="Z304" s="104" t="str">
        <f t="shared" si="67"/>
        <v/>
      </c>
      <c r="AA304" s="104" t="str">
        <f t="shared" si="67"/>
        <v/>
      </c>
      <c r="AB304" s="104" t="str">
        <f t="shared" si="71"/>
        <v/>
      </c>
      <c r="AC304" s="104" t="str">
        <f t="shared" si="71"/>
        <v/>
      </c>
      <c r="AD304" s="104" t="str">
        <f t="shared" si="72"/>
        <v/>
      </c>
      <c r="AE304" s="104" t="str">
        <f t="shared" si="72"/>
        <v/>
      </c>
      <c r="AF304" s="104" t="str">
        <f t="shared" si="72"/>
        <v/>
      </c>
      <c r="AG304" s="104" t="str">
        <f t="shared" si="72"/>
        <v/>
      </c>
      <c r="AH304" s="104" t="str">
        <f t="shared" si="73"/>
        <v/>
      </c>
      <c r="AI304" s="104"/>
      <c r="AJ304" s="104">
        <f t="shared" si="79"/>
        <v>1.6448462828395755E-2</v>
      </c>
      <c r="AK304" s="104">
        <f t="shared" si="75"/>
        <v>1.6448462828395755E-2</v>
      </c>
      <c r="AL304" s="104" t="str">
        <f t="shared" si="75"/>
        <v/>
      </c>
      <c r="AM304" s="104" t="str">
        <f t="shared" si="75"/>
        <v/>
      </c>
      <c r="AN304" s="104" t="str">
        <f t="shared" si="75"/>
        <v/>
      </c>
      <c r="AO304" s="104" t="str">
        <f t="shared" si="76"/>
        <v/>
      </c>
      <c r="AP304" s="104" t="str">
        <f t="shared" si="76"/>
        <v/>
      </c>
      <c r="AQ304" s="104" t="str">
        <f t="shared" si="76"/>
        <v/>
      </c>
      <c r="AR304" s="104" t="str">
        <f t="shared" si="76"/>
        <v/>
      </c>
      <c r="AS304" s="104" t="str">
        <f t="shared" si="77"/>
        <v/>
      </c>
      <c r="AT304" s="104" t="str">
        <f t="shared" si="77"/>
        <v/>
      </c>
      <c r="AU304" s="104"/>
      <c r="AV304" s="105"/>
      <c r="AW304" s="105"/>
      <c r="AX304" s="105"/>
      <c r="AY304" s="105"/>
      <c r="AZ304" s="105"/>
      <c r="BA304" s="106"/>
      <c r="BB304" s="104"/>
      <c r="BC304" s="105"/>
      <c r="BD304" s="104"/>
      <c r="BE304" s="107"/>
      <c r="BF304" s="105"/>
      <c r="BG304" s="105"/>
      <c r="BH304" s="105"/>
      <c r="BI304" s="105"/>
      <c r="BJ304" s="67">
        <v>536</v>
      </c>
      <c r="BK304" s="108">
        <v>1496.085</v>
      </c>
      <c r="BL304" s="109">
        <v>42.77115156</v>
      </c>
      <c r="BM304" s="109">
        <v>-82.037573809999998</v>
      </c>
      <c r="BN304" s="110" t="s">
        <v>7206</v>
      </c>
      <c r="BO304" s="106">
        <v>273.10000000000002</v>
      </c>
      <c r="BP304" s="105" t="s">
        <v>3290</v>
      </c>
      <c r="BQ304" s="105" t="s">
        <v>5683</v>
      </c>
      <c r="BR304" s="110">
        <v>537</v>
      </c>
      <c r="BS304" s="110">
        <v>12</v>
      </c>
      <c r="BT304" s="111" t="s">
        <v>7901</v>
      </c>
      <c r="BU304" s="110">
        <v>12</v>
      </c>
      <c r="BV304" s="110">
        <v>13</v>
      </c>
      <c r="BW304" s="105" t="s">
        <v>7784</v>
      </c>
      <c r="BX304" s="104">
        <v>5.56</v>
      </c>
      <c r="BY304" s="105"/>
      <c r="BZ304" s="106">
        <f t="shared" si="68"/>
        <v>2.9000000000000004</v>
      </c>
      <c r="CA304" s="104" t="str">
        <f t="shared" si="69"/>
        <v>Matched</v>
      </c>
      <c r="CB304" s="104">
        <f t="shared" si="70"/>
        <v>1.6448462828395755E-2</v>
      </c>
      <c r="CC304" s="105"/>
      <c r="CD304" s="105"/>
      <c r="CE304" s="105"/>
      <c r="CF304" s="105"/>
    </row>
    <row r="305" spans="1:84" hidden="1" x14ac:dyDescent="0.35">
      <c r="A305" s="67">
        <v>538</v>
      </c>
      <c r="B305" s="67">
        <v>1496.11</v>
      </c>
      <c r="C305" s="67" t="s">
        <v>7560</v>
      </c>
      <c r="D305" s="67" t="s">
        <v>3290</v>
      </c>
      <c r="E305" s="67" t="s">
        <v>5677</v>
      </c>
      <c r="F305" s="102">
        <v>13</v>
      </c>
      <c r="G305" s="102">
        <v>13</v>
      </c>
      <c r="H305" s="102">
        <v>11</v>
      </c>
      <c r="I305" s="102">
        <v>31</v>
      </c>
      <c r="J305" s="67"/>
      <c r="K305" s="67" t="s">
        <v>5683</v>
      </c>
      <c r="L305" s="67" t="s">
        <v>4234</v>
      </c>
      <c r="M305" s="67" t="s">
        <v>3293</v>
      </c>
      <c r="N305" s="67"/>
      <c r="O305" s="67"/>
      <c r="P305" s="67">
        <v>12.53</v>
      </c>
      <c r="Q305" s="67">
        <v>12.53</v>
      </c>
      <c r="R305" s="103">
        <v>-1E-3</v>
      </c>
      <c r="S305" s="103">
        <v>-2E-3</v>
      </c>
      <c r="T305" s="67">
        <v>0.86499999999999999</v>
      </c>
      <c r="U305" s="67">
        <v>5.56</v>
      </c>
      <c r="V305" s="104" t="b">
        <f t="shared" si="65"/>
        <v>1</v>
      </c>
      <c r="W305" s="104" t="s">
        <v>16</v>
      </c>
      <c r="X305" s="104">
        <f t="shared" si="78"/>
        <v>-0.2</v>
      </c>
      <c r="Y305" s="104">
        <f t="shared" si="66"/>
        <v>-0.2</v>
      </c>
      <c r="Z305" s="104" t="str">
        <f t="shared" si="67"/>
        <v/>
      </c>
      <c r="AA305" s="104" t="str">
        <f t="shared" si="67"/>
        <v/>
      </c>
      <c r="AB305" s="104" t="str">
        <f t="shared" si="71"/>
        <v/>
      </c>
      <c r="AC305" s="104" t="str">
        <f t="shared" si="71"/>
        <v/>
      </c>
      <c r="AD305" s="104" t="str">
        <f t="shared" si="72"/>
        <v/>
      </c>
      <c r="AE305" s="104" t="str">
        <f t="shared" si="72"/>
        <v/>
      </c>
      <c r="AF305" s="104" t="str">
        <f t="shared" si="72"/>
        <v/>
      </c>
      <c r="AG305" s="104" t="str">
        <f t="shared" si="72"/>
        <v/>
      </c>
      <c r="AH305" s="104" t="str">
        <f t="shared" si="73"/>
        <v/>
      </c>
      <c r="AI305" s="104"/>
      <c r="AJ305" s="104">
        <f t="shared" si="79"/>
        <v>-1.1343767467859138E-3</v>
      </c>
      <c r="AK305" s="104">
        <f t="shared" si="75"/>
        <v>-1.1343767467859138E-3</v>
      </c>
      <c r="AL305" s="104" t="str">
        <f t="shared" si="75"/>
        <v/>
      </c>
      <c r="AM305" s="104" t="str">
        <f t="shared" si="75"/>
        <v/>
      </c>
      <c r="AN305" s="104" t="str">
        <f t="shared" si="75"/>
        <v/>
      </c>
      <c r="AO305" s="104" t="str">
        <f t="shared" si="76"/>
        <v/>
      </c>
      <c r="AP305" s="104" t="str">
        <f t="shared" si="76"/>
        <v/>
      </c>
      <c r="AQ305" s="104" t="str">
        <f t="shared" si="76"/>
        <v/>
      </c>
      <c r="AR305" s="104" t="str">
        <f t="shared" si="76"/>
        <v/>
      </c>
      <c r="AS305" s="104" t="str">
        <f t="shared" si="77"/>
        <v/>
      </c>
      <c r="AT305" s="104" t="str">
        <f t="shared" si="77"/>
        <v/>
      </c>
      <c r="AU305" s="104"/>
      <c r="AV305" s="105"/>
      <c r="AW305" s="105"/>
      <c r="AX305" s="105"/>
      <c r="AY305" s="105"/>
      <c r="AZ305" s="105"/>
      <c r="BA305" s="106"/>
      <c r="BB305" s="104"/>
      <c r="BC305" s="105"/>
      <c r="BD305" s="104"/>
      <c r="BE305" s="107"/>
      <c r="BF305" s="105"/>
      <c r="BG305" s="105"/>
      <c r="BH305" s="105"/>
      <c r="BI305" s="105"/>
      <c r="BJ305" s="67">
        <v>538</v>
      </c>
      <c r="BK305" s="108">
        <v>1496.11</v>
      </c>
      <c r="BL305" s="109">
        <v>42.771151330000002</v>
      </c>
      <c r="BM305" s="109">
        <v>-82.037573820000006</v>
      </c>
      <c r="BN305" s="110" t="s">
        <v>7206</v>
      </c>
      <c r="BO305" s="106">
        <v>273.10000000000002</v>
      </c>
      <c r="BP305" s="105" t="s">
        <v>3290</v>
      </c>
      <c r="BQ305" s="105" t="s">
        <v>5683</v>
      </c>
      <c r="BR305" s="110">
        <v>537</v>
      </c>
      <c r="BS305" s="110">
        <v>13</v>
      </c>
      <c r="BT305" s="111" t="s">
        <v>7561</v>
      </c>
      <c r="BU305" s="110">
        <v>13</v>
      </c>
      <c r="BV305" s="110">
        <v>11</v>
      </c>
      <c r="BW305" s="105" t="s">
        <v>7784</v>
      </c>
      <c r="BX305" s="104">
        <v>5.56</v>
      </c>
      <c r="BY305" s="105"/>
      <c r="BZ305" s="106">
        <f t="shared" si="68"/>
        <v>-0.2</v>
      </c>
      <c r="CA305" s="104" t="str">
        <f t="shared" si="69"/>
        <v>Matched</v>
      </c>
      <c r="CB305" s="104">
        <f t="shared" si="70"/>
        <v>-1.1343767467859138E-3</v>
      </c>
      <c r="CC305" s="105"/>
      <c r="CD305" s="105"/>
      <c r="CE305" s="105"/>
      <c r="CF305" s="105"/>
    </row>
    <row r="306" spans="1:84" hidden="1" x14ac:dyDescent="0.35">
      <c r="A306" s="67">
        <v>539</v>
      </c>
      <c r="B306" s="67">
        <v>1496.3489999999999</v>
      </c>
      <c r="C306" s="67" t="s">
        <v>7338</v>
      </c>
      <c r="D306" s="67" t="s">
        <v>3290</v>
      </c>
      <c r="E306" s="67" t="s">
        <v>5677</v>
      </c>
      <c r="F306" s="102">
        <v>12</v>
      </c>
      <c r="G306" s="102">
        <v>7</v>
      </c>
      <c r="H306" s="102">
        <v>6</v>
      </c>
      <c r="I306" s="102"/>
      <c r="J306" s="67"/>
      <c r="K306" s="67" t="s">
        <v>5678</v>
      </c>
      <c r="L306" s="67" t="s">
        <v>4235</v>
      </c>
      <c r="M306" s="67" t="s">
        <v>3293</v>
      </c>
      <c r="N306" s="67"/>
      <c r="O306" s="67"/>
      <c r="P306" s="67">
        <v>11.93</v>
      </c>
      <c r="Q306" s="67">
        <v>11.93</v>
      </c>
      <c r="R306" s="103">
        <v>5.0000000000000001E-3</v>
      </c>
      <c r="S306" s="103">
        <v>1.2999999999999999E-2</v>
      </c>
      <c r="T306" s="67">
        <v>0.66100000000000003</v>
      </c>
      <c r="U306" s="67">
        <v>5.56</v>
      </c>
      <c r="V306" s="104" t="b">
        <f t="shared" si="65"/>
        <v>1</v>
      </c>
      <c r="W306" s="104" t="s">
        <v>16</v>
      </c>
      <c r="X306" s="104">
        <f t="shared" si="78"/>
        <v>1.3</v>
      </c>
      <c r="Y306" s="104">
        <f t="shared" si="66"/>
        <v>1.3</v>
      </c>
      <c r="Z306" s="104" t="str">
        <f t="shared" si="67"/>
        <v/>
      </c>
      <c r="AA306" s="104" t="str">
        <f t="shared" si="67"/>
        <v/>
      </c>
      <c r="AB306" s="104" t="str">
        <f t="shared" si="71"/>
        <v/>
      </c>
      <c r="AC306" s="104" t="str">
        <f t="shared" si="71"/>
        <v/>
      </c>
      <c r="AD306" s="104" t="str">
        <f t="shared" si="72"/>
        <v/>
      </c>
      <c r="AE306" s="104" t="str">
        <f t="shared" si="72"/>
        <v/>
      </c>
      <c r="AF306" s="104" t="str">
        <f t="shared" si="72"/>
        <v/>
      </c>
      <c r="AG306" s="104" t="str">
        <f t="shared" si="72"/>
        <v/>
      </c>
      <c r="AH306" s="104" t="str">
        <f t="shared" si="73"/>
        <v/>
      </c>
      <c r="AI306" s="104"/>
      <c r="AJ306" s="104">
        <f t="shared" si="79"/>
        <v>7.3734488541084406E-3</v>
      </c>
      <c r="AK306" s="104">
        <f t="shared" si="75"/>
        <v>7.3734488541084406E-3</v>
      </c>
      <c r="AL306" s="104" t="str">
        <f t="shared" si="75"/>
        <v/>
      </c>
      <c r="AM306" s="104" t="str">
        <f t="shared" si="75"/>
        <v/>
      </c>
      <c r="AN306" s="104" t="str">
        <f t="shared" si="75"/>
        <v/>
      </c>
      <c r="AO306" s="104" t="str">
        <f t="shared" si="76"/>
        <v/>
      </c>
      <c r="AP306" s="104" t="str">
        <f t="shared" si="76"/>
        <v/>
      </c>
      <c r="AQ306" s="104" t="str">
        <f t="shared" si="76"/>
        <v/>
      </c>
      <c r="AR306" s="104" t="str">
        <f t="shared" si="76"/>
        <v/>
      </c>
      <c r="AS306" s="104" t="str">
        <f t="shared" si="77"/>
        <v/>
      </c>
      <c r="AT306" s="104" t="str">
        <f t="shared" si="77"/>
        <v/>
      </c>
      <c r="AU306" s="104"/>
      <c r="AV306" s="105"/>
      <c r="AW306" s="105"/>
      <c r="AX306" s="105"/>
      <c r="AY306" s="105"/>
      <c r="AZ306" s="105"/>
      <c r="BA306" s="106"/>
      <c r="BB306" s="104"/>
      <c r="BC306" s="105"/>
      <c r="BD306" s="104"/>
      <c r="BE306" s="107"/>
      <c r="BF306" s="105"/>
      <c r="BG306" s="105"/>
      <c r="BH306" s="105"/>
      <c r="BI306" s="105"/>
      <c r="BJ306" s="67">
        <v>539</v>
      </c>
      <c r="BK306" s="108">
        <v>1496.3489999999999</v>
      </c>
      <c r="BL306" s="109">
        <v>42.771149139999999</v>
      </c>
      <c r="BM306" s="109">
        <v>-82.037573929999994</v>
      </c>
      <c r="BN306" s="110" t="s">
        <v>7206</v>
      </c>
      <c r="BO306" s="106">
        <v>273.10000000000002</v>
      </c>
      <c r="BP306" s="105" t="s">
        <v>3290</v>
      </c>
      <c r="BQ306" s="105" t="s">
        <v>5678</v>
      </c>
      <c r="BR306" s="110"/>
      <c r="BS306" s="110">
        <v>12</v>
      </c>
      <c r="BT306" s="111" t="s">
        <v>7335</v>
      </c>
      <c r="BU306" s="110">
        <v>7</v>
      </c>
      <c r="BV306" s="110">
        <v>6</v>
      </c>
      <c r="BW306" s="105" t="s">
        <v>7784</v>
      </c>
      <c r="BX306" s="104">
        <v>5.56</v>
      </c>
      <c r="BY306" s="105"/>
      <c r="BZ306" s="106">
        <f t="shared" si="68"/>
        <v>1.3</v>
      </c>
      <c r="CA306" s="104" t="str">
        <f t="shared" si="69"/>
        <v>Matched</v>
      </c>
      <c r="CB306" s="104">
        <f t="shared" si="70"/>
        <v>7.3734488541084406E-3</v>
      </c>
      <c r="CC306" s="105"/>
      <c r="CD306" s="105"/>
      <c r="CE306" s="105"/>
      <c r="CF306" s="105"/>
    </row>
    <row r="307" spans="1:84" hidden="1" x14ac:dyDescent="0.35">
      <c r="A307" s="67">
        <v>540</v>
      </c>
      <c r="B307" s="67">
        <v>1496.434</v>
      </c>
      <c r="C307" s="67" t="s">
        <v>7347</v>
      </c>
      <c r="D307" s="67" t="s">
        <v>3290</v>
      </c>
      <c r="E307" s="67" t="s">
        <v>5677</v>
      </c>
      <c r="F307" s="102">
        <v>12</v>
      </c>
      <c r="G307" s="102">
        <v>7</v>
      </c>
      <c r="H307" s="102">
        <v>7</v>
      </c>
      <c r="I307" s="102"/>
      <c r="J307" s="67"/>
      <c r="K307" s="67" t="s">
        <v>5678</v>
      </c>
      <c r="L307" s="67" t="s">
        <v>4236</v>
      </c>
      <c r="M307" s="67" t="s">
        <v>3293</v>
      </c>
      <c r="N307" s="67"/>
      <c r="O307" s="67" t="s">
        <v>3298</v>
      </c>
      <c r="P307" s="67">
        <v>12.39</v>
      </c>
      <c r="Q307" s="67">
        <v>12.39</v>
      </c>
      <c r="R307" s="103">
        <v>3.2000000000000001E-2</v>
      </c>
      <c r="S307" s="103">
        <v>6.7000000000000004E-2</v>
      </c>
      <c r="T307" s="67">
        <v>0.74199999999999999</v>
      </c>
      <c r="U307" s="67">
        <v>5.56</v>
      </c>
      <c r="V307" s="104" t="b">
        <f t="shared" si="65"/>
        <v>1</v>
      </c>
      <c r="W307" s="104" t="s">
        <v>16</v>
      </c>
      <c r="X307" s="104">
        <f t="shared" si="78"/>
        <v>6.7</v>
      </c>
      <c r="Y307" s="104">
        <f t="shared" si="66"/>
        <v>6.7</v>
      </c>
      <c r="Z307" s="104" t="str">
        <f t="shared" si="67"/>
        <v/>
      </c>
      <c r="AA307" s="104" t="str">
        <f t="shared" si="67"/>
        <v/>
      </c>
      <c r="AB307" s="104" t="str">
        <f t="shared" si="71"/>
        <v/>
      </c>
      <c r="AC307" s="104" t="str">
        <f t="shared" si="71"/>
        <v/>
      </c>
      <c r="AD307" s="104" t="str">
        <f t="shared" si="72"/>
        <v/>
      </c>
      <c r="AE307" s="104" t="str">
        <f t="shared" si="72"/>
        <v/>
      </c>
      <c r="AF307" s="104" t="str">
        <f t="shared" si="72"/>
        <v/>
      </c>
      <c r="AG307" s="104" t="str">
        <f t="shared" si="72"/>
        <v/>
      </c>
      <c r="AH307" s="104" t="str">
        <f t="shared" si="73"/>
        <v/>
      </c>
      <c r="AI307" s="104"/>
      <c r="AJ307" s="104">
        <f t="shared" si="79"/>
        <v>3.8001621017328117E-2</v>
      </c>
      <c r="AK307" s="104">
        <f t="shared" si="75"/>
        <v>3.8001621017328117E-2</v>
      </c>
      <c r="AL307" s="104" t="str">
        <f t="shared" si="75"/>
        <v/>
      </c>
      <c r="AM307" s="104" t="str">
        <f t="shared" si="75"/>
        <v/>
      </c>
      <c r="AN307" s="104" t="str">
        <f t="shared" si="75"/>
        <v/>
      </c>
      <c r="AO307" s="104" t="str">
        <f t="shared" si="76"/>
        <v/>
      </c>
      <c r="AP307" s="104" t="str">
        <f t="shared" si="76"/>
        <v/>
      </c>
      <c r="AQ307" s="104" t="str">
        <f t="shared" si="76"/>
        <v/>
      </c>
      <c r="AR307" s="104" t="str">
        <f t="shared" si="76"/>
        <v/>
      </c>
      <c r="AS307" s="104" t="str">
        <f t="shared" si="77"/>
        <v/>
      </c>
      <c r="AT307" s="104" t="str">
        <f t="shared" si="77"/>
        <v/>
      </c>
      <c r="AU307" s="104"/>
      <c r="AV307" s="105"/>
      <c r="AW307" s="105"/>
      <c r="AX307" s="105"/>
      <c r="AY307" s="105"/>
      <c r="AZ307" s="105"/>
      <c r="BA307" s="106"/>
      <c r="BB307" s="104"/>
      <c r="BC307" s="105"/>
      <c r="BD307" s="104"/>
      <c r="BE307" s="107"/>
      <c r="BF307" s="105"/>
      <c r="BG307" s="105"/>
      <c r="BH307" s="105"/>
      <c r="BI307" s="105"/>
      <c r="BJ307" s="67">
        <v>540</v>
      </c>
      <c r="BK307" s="108">
        <v>1496.434</v>
      </c>
      <c r="BL307" s="109">
        <v>42.771148369999999</v>
      </c>
      <c r="BM307" s="109">
        <v>-82.037573969999997</v>
      </c>
      <c r="BN307" s="110" t="s">
        <v>7206</v>
      </c>
      <c r="BO307" s="106">
        <v>273.10000000000002</v>
      </c>
      <c r="BP307" s="105" t="s">
        <v>3290</v>
      </c>
      <c r="BQ307" s="105" t="s">
        <v>5678</v>
      </c>
      <c r="BR307" s="110"/>
      <c r="BS307" s="110">
        <v>12</v>
      </c>
      <c r="BT307" s="111" t="s">
        <v>7562</v>
      </c>
      <c r="BU307" s="110">
        <v>7</v>
      </c>
      <c r="BV307" s="110">
        <v>7</v>
      </c>
      <c r="BW307" s="105" t="s">
        <v>7784</v>
      </c>
      <c r="BX307" s="104">
        <v>5.56</v>
      </c>
      <c r="BY307" s="105"/>
      <c r="BZ307" s="106">
        <f t="shared" si="68"/>
        <v>6.7</v>
      </c>
      <c r="CA307" s="104" t="str">
        <f t="shared" si="69"/>
        <v>Matched</v>
      </c>
      <c r="CB307" s="104">
        <f t="shared" si="70"/>
        <v>3.8001621017328117E-2</v>
      </c>
      <c r="CC307" s="105"/>
      <c r="CD307" s="105"/>
      <c r="CE307" s="105"/>
      <c r="CF307" s="105"/>
    </row>
    <row r="308" spans="1:84" hidden="1" x14ac:dyDescent="0.35">
      <c r="A308" s="67">
        <v>541</v>
      </c>
      <c r="B308" s="67">
        <v>1496.4860000000001</v>
      </c>
      <c r="C308" s="67" t="s">
        <v>7525</v>
      </c>
      <c r="D308" s="67" t="s">
        <v>3290</v>
      </c>
      <c r="E308" s="67" t="s">
        <v>5677</v>
      </c>
      <c r="F308" s="102">
        <v>11</v>
      </c>
      <c r="G308" s="102">
        <v>9</v>
      </c>
      <c r="H308" s="102">
        <v>8</v>
      </c>
      <c r="I308" s="102"/>
      <c r="J308" s="67"/>
      <c r="K308" s="67" t="s">
        <v>5678</v>
      </c>
      <c r="L308" s="67" t="s">
        <v>4237</v>
      </c>
      <c r="M308" s="67" t="s">
        <v>3293</v>
      </c>
      <c r="N308" s="67"/>
      <c r="O308" s="67"/>
      <c r="P308" s="67">
        <v>10.59</v>
      </c>
      <c r="Q308" s="67">
        <v>10.59</v>
      </c>
      <c r="R308" s="103">
        <v>1.7999999999999999E-2</v>
      </c>
      <c r="S308" s="103">
        <v>3.2000000000000001E-2</v>
      </c>
      <c r="T308" s="67">
        <v>0.74399999999999999</v>
      </c>
      <c r="U308" s="67">
        <v>5.56</v>
      </c>
      <c r="V308" s="104" t="b">
        <f t="shared" si="65"/>
        <v>1</v>
      </c>
      <c r="W308" s="104" t="s">
        <v>16</v>
      </c>
      <c r="X308" s="104">
        <f t="shared" si="78"/>
        <v>3.2</v>
      </c>
      <c r="Y308" s="104">
        <f t="shared" si="66"/>
        <v>3.2</v>
      </c>
      <c r="Z308" s="104" t="str">
        <f t="shared" si="67"/>
        <v/>
      </c>
      <c r="AA308" s="104" t="str">
        <f t="shared" si="67"/>
        <v/>
      </c>
      <c r="AB308" s="104" t="str">
        <f t="shared" si="71"/>
        <v/>
      </c>
      <c r="AC308" s="104" t="str">
        <f t="shared" si="71"/>
        <v/>
      </c>
      <c r="AD308" s="104" t="str">
        <f t="shared" si="72"/>
        <v/>
      </c>
      <c r="AE308" s="104" t="str">
        <f t="shared" si="72"/>
        <v/>
      </c>
      <c r="AF308" s="104" t="str">
        <f t="shared" si="72"/>
        <v/>
      </c>
      <c r="AG308" s="104" t="str">
        <f t="shared" si="72"/>
        <v/>
      </c>
      <c r="AH308" s="104" t="str">
        <f t="shared" si="73"/>
        <v/>
      </c>
      <c r="AI308" s="104"/>
      <c r="AJ308" s="104">
        <f t="shared" si="79"/>
        <v>1.8150027948574621E-2</v>
      </c>
      <c r="AK308" s="104">
        <f t="shared" si="75"/>
        <v>1.8150027948574621E-2</v>
      </c>
      <c r="AL308" s="104" t="str">
        <f t="shared" si="75"/>
        <v/>
      </c>
      <c r="AM308" s="104" t="str">
        <f t="shared" si="75"/>
        <v/>
      </c>
      <c r="AN308" s="104" t="str">
        <f t="shared" si="75"/>
        <v/>
      </c>
      <c r="AO308" s="104" t="str">
        <f t="shared" si="76"/>
        <v/>
      </c>
      <c r="AP308" s="104" t="str">
        <f t="shared" si="76"/>
        <v/>
      </c>
      <c r="AQ308" s="104" t="str">
        <f t="shared" si="76"/>
        <v/>
      </c>
      <c r="AR308" s="104" t="str">
        <f t="shared" si="76"/>
        <v/>
      </c>
      <c r="AS308" s="104" t="str">
        <f t="shared" si="77"/>
        <v/>
      </c>
      <c r="AT308" s="104" t="str">
        <f t="shared" si="77"/>
        <v/>
      </c>
      <c r="AU308" s="104"/>
      <c r="AV308" s="105"/>
      <c r="AW308" s="105"/>
      <c r="AX308" s="105"/>
      <c r="AY308" s="105"/>
      <c r="AZ308" s="105"/>
      <c r="BA308" s="106"/>
      <c r="BB308" s="104"/>
      <c r="BC308" s="105"/>
      <c r="BD308" s="104"/>
      <c r="BE308" s="107"/>
      <c r="BF308" s="105"/>
      <c r="BG308" s="105"/>
      <c r="BH308" s="105"/>
      <c r="BI308" s="105"/>
      <c r="BJ308" s="67">
        <v>541</v>
      </c>
      <c r="BK308" s="108">
        <v>1496.4860000000001</v>
      </c>
      <c r="BL308" s="109">
        <v>42.771147910000003</v>
      </c>
      <c r="BM308" s="109">
        <v>-82.037574000000006</v>
      </c>
      <c r="BN308" s="110" t="s">
        <v>7206</v>
      </c>
      <c r="BO308" s="106">
        <v>273.10000000000002</v>
      </c>
      <c r="BP308" s="105" t="s">
        <v>3290</v>
      </c>
      <c r="BQ308" s="105" t="s">
        <v>5678</v>
      </c>
      <c r="BR308" s="110"/>
      <c r="BS308" s="110">
        <v>11</v>
      </c>
      <c r="BT308" s="111" t="s">
        <v>7560</v>
      </c>
      <c r="BU308" s="110">
        <v>9</v>
      </c>
      <c r="BV308" s="110">
        <v>8</v>
      </c>
      <c r="BW308" s="105" t="s">
        <v>7784</v>
      </c>
      <c r="BX308" s="104">
        <v>5.56</v>
      </c>
      <c r="BY308" s="105"/>
      <c r="BZ308" s="106">
        <f t="shared" si="68"/>
        <v>3.2</v>
      </c>
      <c r="CA308" s="104" t="str">
        <f t="shared" si="69"/>
        <v>Matched</v>
      </c>
      <c r="CB308" s="104">
        <f t="shared" si="70"/>
        <v>1.8150027948574621E-2</v>
      </c>
      <c r="CC308" s="105"/>
      <c r="CD308" s="105"/>
      <c r="CE308" s="105"/>
      <c r="CF308" s="105"/>
    </row>
    <row r="309" spans="1:84" hidden="1" x14ac:dyDescent="0.35">
      <c r="A309" s="67">
        <v>542</v>
      </c>
      <c r="B309" s="67">
        <v>1496.5060000000001</v>
      </c>
      <c r="C309" s="67" t="s">
        <v>7525</v>
      </c>
      <c r="D309" s="67" t="s">
        <v>3290</v>
      </c>
      <c r="E309" s="67" t="s">
        <v>5677</v>
      </c>
      <c r="F309" s="102">
        <v>10</v>
      </c>
      <c r="G309" s="102">
        <v>8</v>
      </c>
      <c r="H309" s="102">
        <v>9</v>
      </c>
      <c r="I309" s="102"/>
      <c r="J309" s="67"/>
      <c r="K309" s="67" t="s">
        <v>5859</v>
      </c>
      <c r="L309" s="67" t="s">
        <v>4238</v>
      </c>
      <c r="M309" s="67" t="s">
        <v>3293</v>
      </c>
      <c r="N309" s="67"/>
      <c r="O309" s="67"/>
      <c r="P309" s="67">
        <v>9.74</v>
      </c>
      <c r="Q309" s="67">
        <v>9.74</v>
      </c>
      <c r="R309" s="103">
        <v>0.01</v>
      </c>
      <c r="S309" s="103">
        <v>2.5000000000000001E-2</v>
      </c>
      <c r="T309" s="67">
        <v>0.74299999999999999</v>
      </c>
      <c r="U309" s="67">
        <v>5.56</v>
      </c>
      <c r="V309" s="104" t="b">
        <f t="shared" si="65"/>
        <v>1</v>
      </c>
      <c r="W309" s="104" t="s">
        <v>16</v>
      </c>
      <c r="X309" s="104">
        <f t="shared" si="78"/>
        <v>2.5</v>
      </c>
      <c r="Y309" s="104">
        <f t="shared" si="66"/>
        <v>2.5</v>
      </c>
      <c r="Z309" s="104" t="str">
        <f t="shared" si="67"/>
        <v/>
      </c>
      <c r="AA309" s="104" t="str">
        <f t="shared" si="67"/>
        <v/>
      </c>
      <c r="AB309" s="104" t="str">
        <f t="shared" si="71"/>
        <v/>
      </c>
      <c r="AC309" s="104" t="str">
        <f t="shared" si="71"/>
        <v/>
      </c>
      <c r="AD309" s="104" t="str">
        <f t="shared" si="72"/>
        <v/>
      </c>
      <c r="AE309" s="104" t="str">
        <f t="shared" si="72"/>
        <v/>
      </c>
      <c r="AF309" s="104" t="str">
        <f t="shared" si="72"/>
        <v/>
      </c>
      <c r="AG309" s="104" t="str">
        <f t="shared" si="72"/>
        <v/>
      </c>
      <c r="AH309" s="104" t="str">
        <f t="shared" si="73"/>
        <v/>
      </c>
      <c r="AI309" s="104"/>
      <c r="AJ309" s="104">
        <f t="shared" si="79"/>
        <v>1.4179709334823922E-2</v>
      </c>
      <c r="AK309" s="104">
        <f t="shared" si="75"/>
        <v>1.4179709334823922E-2</v>
      </c>
      <c r="AL309" s="104" t="str">
        <f t="shared" si="75"/>
        <v/>
      </c>
      <c r="AM309" s="104" t="str">
        <f t="shared" si="75"/>
        <v/>
      </c>
      <c r="AN309" s="104" t="str">
        <f t="shared" si="75"/>
        <v/>
      </c>
      <c r="AO309" s="104" t="str">
        <f t="shared" si="76"/>
        <v/>
      </c>
      <c r="AP309" s="104" t="str">
        <f t="shared" si="76"/>
        <v/>
      </c>
      <c r="AQ309" s="104" t="str">
        <f t="shared" si="76"/>
        <v/>
      </c>
      <c r="AR309" s="104" t="str">
        <f t="shared" si="76"/>
        <v/>
      </c>
      <c r="AS309" s="104" t="str">
        <f t="shared" si="77"/>
        <v/>
      </c>
      <c r="AT309" s="104" t="str">
        <f t="shared" si="77"/>
        <v/>
      </c>
      <c r="AU309" s="104"/>
      <c r="AV309" s="105"/>
      <c r="AW309" s="105"/>
      <c r="AX309" s="105"/>
      <c r="AY309" s="105"/>
      <c r="AZ309" s="105"/>
      <c r="BA309" s="106"/>
      <c r="BB309" s="104"/>
      <c r="BC309" s="105"/>
      <c r="BD309" s="104"/>
      <c r="BE309" s="107"/>
      <c r="BF309" s="105"/>
      <c r="BG309" s="105"/>
      <c r="BH309" s="105"/>
      <c r="BI309" s="105"/>
      <c r="BJ309" s="67">
        <v>542</v>
      </c>
      <c r="BK309" s="108">
        <v>1496.5060000000001</v>
      </c>
      <c r="BL309" s="109">
        <v>42.771147730000003</v>
      </c>
      <c r="BM309" s="109">
        <v>-82.03757401</v>
      </c>
      <c r="BN309" s="110" t="s">
        <v>7206</v>
      </c>
      <c r="BO309" s="106">
        <v>273.10000000000002</v>
      </c>
      <c r="BP309" s="105" t="s">
        <v>3290</v>
      </c>
      <c r="BQ309" s="105" t="s">
        <v>5859</v>
      </c>
      <c r="BR309" s="110"/>
      <c r="BS309" s="110">
        <v>10</v>
      </c>
      <c r="BT309" s="111" t="s">
        <v>7560</v>
      </c>
      <c r="BU309" s="110">
        <v>8</v>
      </c>
      <c r="BV309" s="110">
        <v>9</v>
      </c>
      <c r="BW309" s="105" t="s">
        <v>7784</v>
      </c>
      <c r="BX309" s="104">
        <v>5.56</v>
      </c>
      <c r="BY309" s="105"/>
      <c r="BZ309" s="106">
        <f t="shared" si="68"/>
        <v>2.5</v>
      </c>
      <c r="CA309" s="104" t="str">
        <f t="shared" si="69"/>
        <v>Matched</v>
      </c>
      <c r="CB309" s="104">
        <f t="shared" si="70"/>
        <v>1.4179709334823922E-2</v>
      </c>
      <c r="CC309" s="105"/>
      <c r="CD309" s="105"/>
      <c r="CE309" s="105"/>
      <c r="CF309" s="105"/>
    </row>
    <row r="310" spans="1:84" hidden="1" x14ac:dyDescent="0.35">
      <c r="A310" s="67">
        <v>543</v>
      </c>
      <c r="B310" s="67">
        <v>1496.7139999999999</v>
      </c>
      <c r="C310" s="67" t="s">
        <v>7453</v>
      </c>
      <c r="D310" s="67" t="s">
        <v>3290</v>
      </c>
      <c r="E310" s="67" t="s">
        <v>5677</v>
      </c>
      <c r="F310" s="102">
        <v>13</v>
      </c>
      <c r="G310" s="102">
        <v>12</v>
      </c>
      <c r="H310" s="102">
        <v>10</v>
      </c>
      <c r="I310" s="102">
        <v>32</v>
      </c>
      <c r="J310" s="67"/>
      <c r="K310" s="67" t="s">
        <v>5678</v>
      </c>
      <c r="L310" s="67" t="s">
        <v>4239</v>
      </c>
      <c r="M310" s="67" t="s">
        <v>3293</v>
      </c>
      <c r="N310" s="67"/>
      <c r="O310" s="67"/>
      <c r="P310" s="67">
        <v>12.8</v>
      </c>
      <c r="Q310" s="67">
        <v>12.8</v>
      </c>
      <c r="R310" s="103">
        <v>2.1999999999999999E-2</v>
      </c>
      <c r="S310" s="103">
        <v>4.1000000000000002E-2</v>
      </c>
      <c r="T310" s="67">
        <v>0.76200000000000001</v>
      </c>
      <c r="U310" s="67">
        <v>5.56</v>
      </c>
      <c r="V310" s="104" t="b">
        <f t="shared" si="65"/>
        <v>1</v>
      </c>
      <c r="W310" s="104" t="s">
        <v>16</v>
      </c>
      <c r="X310" s="104">
        <f t="shared" si="78"/>
        <v>4.1000000000000005</v>
      </c>
      <c r="Y310" s="104">
        <f t="shared" si="66"/>
        <v>4.1000000000000005</v>
      </c>
      <c r="Z310" s="104" t="str">
        <f t="shared" si="67"/>
        <v/>
      </c>
      <c r="AA310" s="104" t="str">
        <f t="shared" si="67"/>
        <v/>
      </c>
      <c r="AB310" s="104" t="str">
        <f t="shared" si="71"/>
        <v/>
      </c>
      <c r="AC310" s="104" t="str">
        <f t="shared" si="71"/>
        <v/>
      </c>
      <c r="AD310" s="104" t="str">
        <f t="shared" si="72"/>
        <v/>
      </c>
      <c r="AE310" s="104" t="str">
        <f t="shared" si="72"/>
        <v/>
      </c>
      <c r="AF310" s="104" t="str">
        <f t="shared" si="72"/>
        <v/>
      </c>
      <c r="AG310" s="104" t="str">
        <f t="shared" si="72"/>
        <v/>
      </c>
      <c r="AH310" s="104" t="str">
        <f t="shared" si="73"/>
        <v/>
      </c>
      <c r="AI310" s="104"/>
      <c r="AJ310" s="104">
        <f t="shared" si="79"/>
        <v>2.3254723309111238E-2</v>
      </c>
      <c r="AK310" s="104">
        <f t="shared" si="75"/>
        <v>2.3254723309111238E-2</v>
      </c>
      <c r="AL310" s="104" t="str">
        <f t="shared" si="75"/>
        <v/>
      </c>
      <c r="AM310" s="104" t="str">
        <f t="shared" si="75"/>
        <v/>
      </c>
      <c r="AN310" s="104" t="str">
        <f t="shared" si="75"/>
        <v/>
      </c>
      <c r="AO310" s="104" t="str">
        <f t="shared" si="76"/>
        <v/>
      </c>
      <c r="AP310" s="104" t="str">
        <f t="shared" si="76"/>
        <v/>
      </c>
      <c r="AQ310" s="104" t="str">
        <f t="shared" si="76"/>
        <v/>
      </c>
      <c r="AR310" s="104" t="str">
        <f t="shared" si="76"/>
        <v/>
      </c>
      <c r="AS310" s="104" t="str">
        <f t="shared" si="77"/>
        <v/>
      </c>
      <c r="AT310" s="104" t="str">
        <f t="shared" si="77"/>
        <v/>
      </c>
      <c r="AU310" s="104"/>
      <c r="AV310" s="105"/>
      <c r="AW310" s="105"/>
      <c r="AX310" s="105"/>
      <c r="AY310" s="105"/>
      <c r="AZ310" s="105"/>
      <c r="BA310" s="106"/>
      <c r="BB310" s="104"/>
      <c r="BC310" s="105"/>
      <c r="BD310" s="104"/>
      <c r="BE310" s="107"/>
      <c r="BF310" s="105"/>
      <c r="BG310" s="105"/>
      <c r="BH310" s="105"/>
      <c r="BI310" s="105"/>
      <c r="BJ310" s="67">
        <v>543</v>
      </c>
      <c r="BK310" s="108">
        <v>1496.7139999999999</v>
      </c>
      <c r="BL310" s="109">
        <v>42.771145859999997</v>
      </c>
      <c r="BM310" s="109">
        <v>-82.0375741</v>
      </c>
      <c r="BN310" s="110" t="s">
        <v>7206</v>
      </c>
      <c r="BO310" s="106">
        <v>273.10000000000002</v>
      </c>
      <c r="BP310" s="105" t="s">
        <v>3290</v>
      </c>
      <c r="BQ310" s="105" t="s">
        <v>5678</v>
      </c>
      <c r="BR310" s="110">
        <v>545</v>
      </c>
      <c r="BS310" s="110">
        <v>13</v>
      </c>
      <c r="BT310" s="111" t="s">
        <v>7901</v>
      </c>
      <c r="BU310" s="110">
        <v>12</v>
      </c>
      <c r="BV310" s="110">
        <v>10</v>
      </c>
      <c r="BW310" s="105" t="s">
        <v>7784</v>
      </c>
      <c r="BX310" s="104">
        <v>5.56</v>
      </c>
      <c r="BY310" s="105"/>
      <c r="BZ310" s="106">
        <f t="shared" si="68"/>
        <v>4.1000000000000005</v>
      </c>
      <c r="CA310" s="104" t="str">
        <f t="shared" si="69"/>
        <v>Matched</v>
      </c>
      <c r="CB310" s="104">
        <f t="shared" si="70"/>
        <v>2.3254723309111238E-2</v>
      </c>
      <c r="CC310" s="105"/>
      <c r="CD310" s="105"/>
      <c r="CE310" s="105"/>
      <c r="CF310" s="105"/>
    </row>
    <row r="311" spans="1:84" hidden="1" x14ac:dyDescent="0.35">
      <c r="A311" s="67">
        <v>544</v>
      </c>
      <c r="B311" s="67">
        <v>1496.7439999999999</v>
      </c>
      <c r="C311" s="67" t="s">
        <v>7453</v>
      </c>
      <c r="D311" s="67" t="s">
        <v>3290</v>
      </c>
      <c r="E311" s="67" t="s">
        <v>5677</v>
      </c>
      <c r="F311" s="102">
        <v>12</v>
      </c>
      <c r="G311" s="102">
        <v>9</v>
      </c>
      <c r="H311" s="102">
        <v>9</v>
      </c>
      <c r="I311" s="102">
        <v>32</v>
      </c>
      <c r="J311" s="67"/>
      <c r="K311" s="67" t="s">
        <v>5678</v>
      </c>
      <c r="L311" s="67" t="s">
        <v>4240</v>
      </c>
      <c r="M311" s="67" t="s">
        <v>3293</v>
      </c>
      <c r="N311" s="67"/>
      <c r="O311" s="67"/>
      <c r="P311" s="67">
        <v>12.2</v>
      </c>
      <c r="Q311" s="67">
        <v>12.2</v>
      </c>
      <c r="R311" s="103">
        <v>2.1000000000000001E-2</v>
      </c>
      <c r="S311" s="103">
        <v>4.2999999999999997E-2</v>
      </c>
      <c r="T311" s="67">
        <v>0.75900000000000001</v>
      </c>
      <c r="U311" s="67">
        <v>5.56</v>
      </c>
      <c r="V311" s="104" t="b">
        <f t="shared" si="65"/>
        <v>1</v>
      </c>
      <c r="W311" s="104" t="s">
        <v>16</v>
      </c>
      <c r="X311" s="104">
        <f t="shared" si="78"/>
        <v>4.3</v>
      </c>
      <c r="Y311" s="104">
        <f t="shared" si="66"/>
        <v>4.3</v>
      </c>
      <c r="Z311" s="104" t="str">
        <f t="shared" si="67"/>
        <v/>
      </c>
      <c r="AA311" s="104" t="str">
        <f t="shared" si="67"/>
        <v/>
      </c>
      <c r="AB311" s="104" t="str">
        <f t="shared" si="71"/>
        <v/>
      </c>
      <c r="AC311" s="104" t="str">
        <f t="shared" si="71"/>
        <v/>
      </c>
      <c r="AD311" s="104" t="str">
        <f t="shared" si="72"/>
        <v/>
      </c>
      <c r="AE311" s="104" t="str">
        <f t="shared" si="72"/>
        <v/>
      </c>
      <c r="AF311" s="104" t="str">
        <f t="shared" si="72"/>
        <v/>
      </c>
      <c r="AG311" s="104" t="str">
        <f t="shared" si="72"/>
        <v/>
      </c>
      <c r="AH311" s="104" t="str">
        <f t="shared" si="73"/>
        <v/>
      </c>
      <c r="AI311" s="104"/>
      <c r="AJ311" s="104">
        <f t="shared" si="79"/>
        <v>2.4389100055897145E-2</v>
      </c>
      <c r="AK311" s="104">
        <f t="shared" si="75"/>
        <v>2.4389100055897145E-2</v>
      </c>
      <c r="AL311" s="104" t="str">
        <f t="shared" si="75"/>
        <v/>
      </c>
      <c r="AM311" s="104" t="str">
        <f t="shared" si="75"/>
        <v/>
      </c>
      <c r="AN311" s="104" t="str">
        <f t="shared" si="75"/>
        <v/>
      </c>
      <c r="AO311" s="104" t="str">
        <f t="shared" si="76"/>
        <v/>
      </c>
      <c r="AP311" s="104" t="str">
        <f t="shared" si="76"/>
        <v/>
      </c>
      <c r="AQ311" s="104" t="str">
        <f t="shared" si="76"/>
        <v/>
      </c>
      <c r="AR311" s="104" t="str">
        <f t="shared" si="76"/>
        <v/>
      </c>
      <c r="AS311" s="104" t="str">
        <f t="shared" si="77"/>
        <v/>
      </c>
      <c r="AT311" s="104" t="str">
        <f t="shared" si="77"/>
        <v/>
      </c>
      <c r="AU311" s="104"/>
      <c r="AV311" s="105"/>
      <c r="AW311" s="105"/>
      <c r="AX311" s="105"/>
      <c r="AY311" s="105"/>
      <c r="AZ311" s="105"/>
      <c r="BA311" s="106"/>
      <c r="BB311" s="104"/>
      <c r="BC311" s="105"/>
      <c r="BD311" s="104"/>
      <c r="BE311" s="107"/>
      <c r="BF311" s="105"/>
      <c r="BG311" s="105"/>
      <c r="BH311" s="105"/>
      <c r="BI311" s="105"/>
      <c r="BJ311" s="67">
        <v>544</v>
      </c>
      <c r="BK311" s="108">
        <v>1496.7439999999999</v>
      </c>
      <c r="BL311" s="109">
        <v>42.771145570000002</v>
      </c>
      <c r="BM311" s="109">
        <v>-82.037574120000002</v>
      </c>
      <c r="BN311" s="110" t="s">
        <v>7206</v>
      </c>
      <c r="BO311" s="106">
        <v>273.10000000000002</v>
      </c>
      <c r="BP311" s="105" t="s">
        <v>3290</v>
      </c>
      <c r="BQ311" s="105" t="s">
        <v>5678</v>
      </c>
      <c r="BR311" s="110">
        <v>545</v>
      </c>
      <c r="BS311" s="110">
        <v>12</v>
      </c>
      <c r="BT311" s="111" t="s">
        <v>7901</v>
      </c>
      <c r="BU311" s="110">
        <v>9</v>
      </c>
      <c r="BV311" s="110">
        <v>9</v>
      </c>
      <c r="BW311" s="105" t="s">
        <v>7784</v>
      </c>
      <c r="BX311" s="104">
        <v>5.56</v>
      </c>
      <c r="BY311" s="105"/>
      <c r="BZ311" s="106">
        <f t="shared" si="68"/>
        <v>4.3</v>
      </c>
      <c r="CA311" s="104" t="str">
        <f t="shared" si="69"/>
        <v>Matched</v>
      </c>
      <c r="CB311" s="104">
        <f t="shared" si="70"/>
        <v>2.4389100055897145E-2</v>
      </c>
      <c r="CC311" s="105"/>
      <c r="CD311" s="105"/>
      <c r="CE311" s="105"/>
      <c r="CF311" s="105"/>
    </row>
    <row r="312" spans="1:84" hidden="1" x14ac:dyDescent="0.35">
      <c r="A312" s="67">
        <v>546</v>
      </c>
      <c r="B312" s="67">
        <v>1496.777</v>
      </c>
      <c r="C312" s="67" t="s">
        <v>7525</v>
      </c>
      <c r="D312" s="67" t="s">
        <v>3290</v>
      </c>
      <c r="E312" s="67" t="s">
        <v>5677</v>
      </c>
      <c r="F312" s="102">
        <v>14</v>
      </c>
      <c r="G312" s="102">
        <v>9</v>
      </c>
      <c r="H312" s="102">
        <v>8</v>
      </c>
      <c r="I312" s="102">
        <v>32</v>
      </c>
      <c r="J312" s="67"/>
      <c r="K312" s="67" t="s">
        <v>5678</v>
      </c>
      <c r="L312" s="67" t="s">
        <v>4241</v>
      </c>
      <c r="M312" s="67" t="s">
        <v>3293</v>
      </c>
      <c r="N312" s="67"/>
      <c r="O312" s="67"/>
      <c r="P312" s="67">
        <v>13.57</v>
      </c>
      <c r="Q312" s="67">
        <v>13.57</v>
      </c>
      <c r="R312" s="103">
        <v>1.2E-2</v>
      </c>
      <c r="S312" s="103">
        <v>3.1E-2</v>
      </c>
      <c r="T312" s="67">
        <v>0.75700000000000001</v>
      </c>
      <c r="U312" s="67">
        <v>5.56</v>
      </c>
      <c r="V312" s="104" t="b">
        <f t="shared" si="65"/>
        <v>1</v>
      </c>
      <c r="W312" s="104" t="s">
        <v>16</v>
      </c>
      <c r="X312" s="104">
        <f t="shared" si="78"/>
        <v>3.1</v>
      </c>
      <c r="Y312" s="104">
        <f t="shared" si="66"/>
        <v>3.1</v>
      </c>
      <c r="Z312" s="104" t="str">
        <f t="shared" si="67"/>
        <v/>
      </c>
      <c r="AA312" s="104" t="str">
        <f t="shared" si="67"/>
        <v/>
      </c>
      <c r="AB312" s="104" t="str">
        <f t="shared" si="71"/>
        <v/>
      </c>
      <c r="AC312" s="104" t="str">
        <f t="shared" si="71"/>
        <v/>
      </c>
      <c r="AD312" s="104" t="str">
        <f t="shared" si="72"/>
        <v/>
      </c>
      <c r="AE312" s="104" t="str">
        <f t="shared" si="72"/>
        <v/>
      </c>
      <c r="AF312" s="104" t="str">
        <f t="shared" si="72"/>
        <v/>
      </c>
      <c r="AG312" s="104" t="str">
        <f t="shared" si="72"/>
        <v/>
      </c>
      <c r="AH312" s="104" t="str">
        <f t="shared" si="73"/>
        <v/>
      </c>
      <c r="AI312" s="104"/>
      <c r="AJ312" s="104">
        <f t="shared" si="79"/>
        <v>1.7582839575181666E-2</v>
      </c>
      <c r="AK312" s="104">
        <f t="shared" si="75"/>
        <v>1.7582839575181666E-2</v>
      </c>
      <c r="AL312" s="104" t="str">
        <f t="shared" si="75"/>
        <v/>
      </c>
      <c r="AM312" s="104" t="str">
        <f t="shared" si="75"/>
        <v/>
      </c>
      <c r="AN312" s="104" t="str">
        <f t="shared" si="75"/>
        <v/>
      </c>
      <c r="AO312" s="104" t="str">
        <f t="shared" si="76"/>
        <v/>
      </c>
      <c r="AP312" s="104" t="str">
        <f t="shared" si="76"/>
        <v/>
      </c>
      <c r="AQ312" s="104" t="str">
        <f t="shared" si="76"/>
        <v/>
      </c>
      <c r="AR312" s="104" t="str">
        <f t="shared" si="76"/>
        <v/>
      </c>
      <c r="AS312" s="104" t="str">
        <f t="shared" si="77"/>
        <v/>
      </c>
      <c r="AT312" s="104" t="str">
        <f t="shared" si="77"/>
        <v/>
      </c>
      <c r="AU312" s="104"/>
      <c r="AV312" s="105"/>
      <c r="AW312" s="105"/>
      <c r="AX312" s="105"/>
      <c r="AY312" s="105"/>
      <c r="AZ312" s="105"/>
      <c r="BA312" s="106"/>
      <c r="BB312" s="104"/>
      <c r="BC312" s="105"/>
      <c r="BD312" s="104"/>
      <c r="BE312" s="107"/>
      <c r="BF312" s="105"/>
      <c r="BG312" s="105"/>
      <c r="BH312" s="105"/>
      <c r="BI312" s="105"/>
      <c r="BJ312" s="67">
        <v>546</v>
      </c>
      <c r="BK312" s="108">
        <v>1496.777</v>
      </c>
      <c r="BL312" s="109">
        <v>42.771145279999999</v>
      </c>
      <c r="BM312" s="109">
        <v>-82.037574140000004</v>
      </c>
      <c r="BN312" s="110" t="s">
        <v>7206</v>
      </c>
      <c r="BO312" s="106">
        <v>273.10000000000002</v>
      </c>
      <c r="BP312" s="105" t="s">
        <v>3290</v>
      </c>
      <c r="BQ312" s="105" t="s">
        <v>5678</v>
      </c>
      <c r="BR312" s="110">
        <v>545</v>
      </c>
      <c r="BS312" s="110">
        <v>14</v>
      </c>
      <c r="BT312" s="111" t="s">
        <v>7560</v>
      </c>
      <c r="BU312" s="110">
        <v>9</v>
      </c>
      <c r="BV312" s="110">
        <v>8</v>
      </c>
      <c r="BW312" s="105" t="s">
        <v>7784</v>
      </c>
      <c r="BX312" s="104">
        <v>5.56</v>
      </c>
      <c r="BY312" s="105"/>
      <c r="BZ312" s="106">
        <f t="shared" si="68"/>
        <v>3.1</v>
      </c>
      <c r="CA312" s="104" t="str">
        <f t="shared" si="69"/>
        <v>Matched</v>
      </c>
      <c r="CB312" s="104">
        <f t="shared" si="70"/>
        <v>1.7582839575181666E-2</v>
      </c>
      <c r="CC312" s="105"/>
      <c r="CD312" s="105"/>
      <c r="CE312" s="105"/>
      <c r="CF312" s="105"/>
    </row>
    <row r="313" spans="1:84" hidden="1" x14ac:dyDescent="0.35">
      <c r="A313" s="67">
        <v>547</v>
      </c>
      <c r="B313" s="67">
        <v>1496.8920000000001</v>
      </c>
      <c r="C313" s="67" t="s">
        <v>7338</v>
      </c>
      <c r="D313" s="67" t="s">
        <v>3290</v>
      </c>
      <c r="E313" s="67" t="s">
        <v>5677</v>
      </c>
      <c r="F313" s="102">
        <v>12</v>
      </c>
      <c r="G313" s="102">
        <v>10</v>
      </c>
      <c r="H313" s="102">
        <v>6</v>
      </c>
      <c r="I313" s="102">
        <v>33</v>
      </c>
      <c r="J313" s="67"/>
      <c r="K313" s="67" t="s">
        <v>5678</v>
      </c>
      <c r="L313" s="67" t="s">
        <v>4242</v>
      </c>
      <c r="M313" s="67" t="s">
        <v>3293</v>
      </c>
      <c r="N313" s="67"/>
      <c r="O313" s="67"/>
      <c r="P313" s="67">
        <v>11.95</v>
      </c>
      <c r="Q313" s="67">
        <v>11.95</v>
      </c>
      <c r="R313" s="103">
        <v>1.2999999999999999E-2</v>
      </c>
      <c r="S313" s="103">
        <v>3.2000000000000001E-2</v>
      </c>
      <c r="T313" s="67">
        <v>0.75800000000000001</v>
      </c>
      <c r="U313" s="67">
        <v>5.56</v>
      </c>
      <c r="V313" s="104" t="b">
        <f t="shared" si="65"/>
        <v>1</v>
      </c>
      <c r="W313" s="104" t="s">
        <v>16</v>
      </c>
      <c r="X313" s="104">
        <f t="shared" si="78"/>
        <v>3.2</v>
      </c>
      <c r="Y313" s="104">
        <f t="shared" si="66"/>
        <v>3.2</v>
      </c>
      <c r="Z313" s="104" t="str">
        <f t="shared" si="67"/>
        <v/>
      </c>
      <c r="AA313" s="104" t="str">
        <f t="shared" si="67"/>
        <v/>
      </c>
      <c r="AB313" s="104" t="str">
        <f t="shared" si="71"/>
        <v/>
      </c>
      <c r="AC313" s="104" t="str">
        <f t="shared" si="71"/>
        <v/>
      </c>
      <c r="AD313" s="104" t="str">
        <f t="shared" si="72"/>
        <v/>
      </c>
      <c r="AE313" s="104" t="str">
        <f t="shared" si="72"/>
        <v/>
      </c>
      <c r="AF313" s="104" t="str">
        <f t="shared" si="72"/>
        <v/>
      </c>
      <c r="AG313" s="104" t="str">
        <f t="shared" si="72"/>
        <v/>
      </c>
      <c r="AH313" s="104" t="str">
        <f t="shared" si="73"/>
        <v/>
      </c>
      <c r="AI313" s="104"/>
      <c r="AJ313" s="104">
        <f t="shared" si="79"/>
        <v>1.8150027948574621E-2</v>
      </c>
      <c r="AK313" s="104">
        <f t="shared" si="75"/>
        <v>1.8150027948574621E-2</v>
      </c>
      <c r="AL313" s="104" t="str">
        <f t="shared" si="75"/>
        <v/>
      </c>
      <c r="AM313" s="104" t="str">
        <f t="shared" si="75"/>
        <v/>
      </c>
      <c r="AN313" s="104" t="str">
        <f t="shared" si="75"/>
        <v/>
      </c>
      <c r="AO313" s="104" t="str">
        <f t="shared" si="76"/>
        <v/>
      </c>
      <c r="AP313" s="104" t="str">
        <f t="shared" si="76"/>
        <v/>
      </c>
      <c r="AQ313" s="104" t="str">
        <f t="shared" si="76"/>
        <v/>
      </c>
      <c r="AR313" s="104" t="str">
        <f t="shared" si="76"/>
        <v/>
      </c>
      <c r="AS313" s="104" t="str">
        <f t="shared" si="77"/>
        <v/>
      </c>
      <c r="AT313" s="104" t="str">
        <f t="shared" si="77"/>
        <v/>
      </c>
      <c r="AU313" s="104"/>
      <c r="AV313" s="105"/>
      <c r="AW313" s="105"/>
      <c r="AX313" s="105"/>
      <c r="AY313" s="105"/>
      <c r="AZ313" s="105"/>
      <c r="BA313" s="106"/>
      <c r="BB313" s="104"/>
      <c r="BC313" s="105"/>
      <c r="BD313" s="104"/>
      <c r="BE313" s="107"/>
      <c r="BF313" s="105"/>
      <c r="BG313" s="105"/>
      <c r="BH313" s="105"/>
      <c r="BI313" s="105"/>
      <c r="BJ313" s="67">
        <v>547</v>
      </c>
      <c r="BK313" s="108">
        <v>1496.8920000000001</v>
      </c>
      <c r="BL313" s="109">
        <v>42.771144239999998</v>
      </c>
      <c r="BM313" s="109">
        <v>-82.037574190000001</v>
      </c>
      <c r="BN313" s="110" t="s">
        <v>7206</v>
      </c>
      <c r="BO313" s="106">
        <v>273.10000000000002</v>
      </c>
      <c r="BP313" s="105" t="s">
        <v>3290</v>
      </c>
      <c r="BQ313" s="105" t="s">
        <v>5678</v>
      </c>
      <c r="BR313" s="110">
        <v>548</v>
      </c>
      <c r="BS313" s="110">
        <v>12</v>
      </c>
      <c r="BT313" s="111" t="s">
        <v>7335</v>
      </c>
      <c r="BU313" s="110">
        <v>10</v>
      </c>
      <c r="BV313" s="110">
        <v>6</v>
      </c>
      <c r="BW313" s="105" t="s">
        <v>7784</v>
      </c>
      <c r="BX313" s="104">
        <v>5.56</v>
      </c>
      <c r="BY313" s="105"/>
      <c r="BZ313" s="106">
        <f t="shared" si="68"/>
        <v>3.2</v>
      </c>
      <c r="CA313" s="104" t="str">
        <f t="shared" si="69"/>
        <v>Matched</v>
      </c>
      <c r="CB313" s="104">
        <f t="shared" si="70"/>
        <v>1.8150027948574621E-2</v>
      </c>
      <c r="CC313" s="105"/>
      <c r="CD313" s="105"/>
      <c r="CE313" s="105"/>
      <c r="CF313" s="105"/>
    </row>
    <row r="314" spans="1:84" hidden="1" x14ac:dyDescent="0.35">
      <c r="A314" s="67">
        <v>549</v>
      </c>
      <c r="B314" s="67">
        <v>1496.9169999999999</v>
      </c>
      <c r="C314" s="67" t="s">
        <v>7347</v>
      </c>
      <c r="D314" s="67" t="s">
        <v>3290</v>
      </c>
      <c r="E314" s="67" t="s">
        <v>5677</v>
      </c>
      <c r="F314" s="102">
        <v>12</v>
      </c>
      <c r="G314" s="102">
        <v>8</v>
      </c>
      <c r="H314" s="102">
        <v>8</v>
      </c>
      <c r="I314" s="102">
        <v>33</v>
      </c>
      <c r="J314" s="67"/>
      <c r="K314" s="67" t="s">
        <v>5678</v>
      </c>
      <c r="L314" s="67" t="s">
        <v>4243</v>
      </c>
      <c r="M314" s="67" t="s">
        <v>3293</v>
      </c>
      <c r="N314" s="67"/>
      <c r="O314" s="67"/>
      <c r="P314" s="67">
        <v>12.38</v>
      </c>
      <c r="Q314" s="67">
        <v>12.38</v>
      </c>
      <c r="R314" s="103">
        <v>1.7999999999999999E-2</v>
      </c>
      <c r="S314" s="103">
        <v>3.6999999999999998E-2</v>
      </c>
      <c r="T314" s="67">
        <v>0.753</v>
      </c>
      <c r="U314" s="67">
        <v>5.56</v>
      </c>
      <c r="V314" s="104" t="b">
        <f t="shared" si="65"/>
        <v>1</v>
      </c>
      <c r="W314" s="104" t="s">
        <v>16</v>
      </c>
      <c r="X314" s="104">
        <f t="shared" si="78"/>
        <v>3.6999999999999997</v>
      </c>
      <c r="Y314" s="104">
        <f t="shared" si="66"/>
        <v>3.6999999999999997</v>
      </c>
      <c r="Z314" s="104" t="str">
        <f t="shared" si="67"/>
        <v/>
      </c>
      <c r="AA314" s="104" t="str">
        <f t="shared" si="67"/>
        <v/>
      </c>
      <c r="AB314" s="104" t="str">
        <f t="shared" si="71"/>
        <v/>
      </c>
      <c r="AC314" s="104" t="str">
        <f t="shared" si="71"/>
        <v/>
      </c>
      <c r="AD314" s="104" t="str">
        <f t="shared" si="72"/>
        <v/>
      </c>
      <c r="AE314" s="104" t="str">
        <f t="shared" si="72"/>
        <v/>
      </c>
      <c r="AF314" s="104" t="str">
        <f t="shared" si="72"/>
        <v/>
      </c>
      <c r="AG314" s="104" t="str">
        <f t="shared" si="72"/>
        <v/>
      </c>
      <c r="AH314" s="104" t="str">
        <f t="shared" si="73"/>
        <v/>
      </c>
      <c r="AI314" s="104"/>
      <c r="AJ314" s="104">
        <f t="shared" si="79"/>
        <v>2.0985969815539407E-2</v>
      </c>
      <c r="AK314" s="104">
        <f t="shared" si="75"/>
        <v>2.0985969815539407E-2</v>
      </c>
      <c r="AL314" s="104" t="str">
        <f t="shared" si="75"/>
        <v/>
      </c>
      <c r="AM314" s="104" t="str">
        <f t="shared" si="75"/>
        <v/>
      </c>
      <c r="AN314" s="104" t="str">
        <f t="shared" si="75"/>
        <v/>
      </c>
      <c r="AO314" s="104" t="str">
        <f t="shared" si="76"/>
        <v/>
      </c>
      <c r="AP314" s="104" t="str">
        <f t="shared" si="76"/>
        <v/>
      </c>
      <c r="AQ314" s="104" t="str">
        <f t="shared" si="76"/>
        <v/>
      </c>
      <c r="AR314" s="104" t="str">
        <f t="shared" si="76"/>
        <v/>
      </c>
      <c r="AS314" s="104" t="str">
        <f t="shared" si="77"/>
        <v/>
      </c>
      <c r="AT314" s="104" t="str">
        <f t="shared" si="77"/>
        <v/>
      </c>
      <c r="AU314" s="104"/>
      <c r="AV314" s="105"/>
      <c r="AW314" s="105"/>
      <c r="AX314" s="105"/>
      <c r="AY314" s="105"/>
      <c r="AZ314" s="105"/>
      <c r="BA314" s="106"/>
      <c r="BB314" s="104"/>
      <c r="BC314" s="105"/>
      <c r="BD314" s="104"/>
      <c r="BE314" s="107"/>
      <c r="BF314" s="105"/>
      <c r="BG314" s="105"/>
      <c r="BH314" s="105"/>
      <c r="BI314" s="105"/>
      <c r="BJ314" s="67">
        <v>549</v>
      </c>
      <c r="BK314" s="108">
        <v>1496.9169999999999</v>
      </c>
      <c r="BL314" s="109">
        <v>42.771144</v>
      </c>
      <c r="BM314" s="109">
        <v>-82.037574199999995</v>
      </c>
      <c r="BN314" s="110" t="s">
        <v>7206</v>
      </c>
      <c r="BO314" s="106">
        <v>273.10000000000002</v>
      </c>
      <c r="BP314" s="105" t="s">
        <v>3290</v>
      </c>
      <c r="BQ314" s="105" t="s">
        <v>5678</v>
      </c>
      <c r="BR314" s="110">
        <v>548</v>
      </c>
      <c r="BS314" s="110">
        <v>12</v>
      </c>
      <c r="BT314" s="111" t="s">
        <v>7562</v>
      </c>
      <c r="BU314" s="110">
        <v>8</v>
      </c>
      <c r="BV314" s="110">
        <v>8</v>
      </c>
      <c r="BW314" s="105" t="s">
        <v>7784</v>
      </c>
      <c r="BX314" s="104">
        <v>5.56</v>
      </c>
      <c r="BY314" s="105"/>
      <c r="BZ314" s="106">
        <f t="shared" si="68"/>
        <v>3.6999999999999997</v>
      </c>
      <c r="CA314" s="104" t="str">
        <f t="shared" si="69"/>
        <v>Matched</v>
      </c>
      <c r="CB314" s="104">
        <f t="shared" si="70"/>
        <v>2.0985969815539407E-2</v>
      </c>
      <c r="CC314" s="105"/>
      <c r="CD314" s="105"/>
      <c r="CE314" s="105"/>
      <c r="CF314" s="105"/>
    </row>
    <row r="315" spans="1:84" hidden="1" x14ac:dyDescent="0.35">
      <c r="A315" s="67">
        <v>550</v>
      </c>
      <c r="B315" s="67">
        <v>1496.9749999999999</v>
      </c>
      <c r="C315" s="67" t="s">
        <v>7349</v>
      </c>
      <c r="D315" s="67" t="s">
        <v>3290</v>
      </c>
      <c r="E315" s="67" t="s">
        <v>5677</v>
      </c>
      <c r="F315" s="102">
        <v>11</v>
      </c>
      <c r="G315" s="102">
        <v>10</v>
      </c>
      <c r="H315" s="102">
        <v>8</v>
      </c>
      <c r="I315" s="102"/>
      <c r="J315" s="67"/>
      <c r="K315" s="67" t="s">
        <v>5678</v>
      </c>
      <c r="L315" s="67" t="s">
        <v>4244</v>
      </c>
      <c r="M315" s="67" t="s">
        <v>3293</v>
      </c>
      <c r="N315" s="67"/>
      <c r="O315" s="67"/>
      <c r="P315" s="67">
        <v>11.46</v>
      </c>
      <c r="Q315" s="67">
        <v>11.46</v>
      </c>
      <c r="R315" s="103">
        <v>8.9999999999999993E-3</v>
      </c>
      <c r="S315" s="103">
        <v>0.02</v>
      </c>
      <c r="T315" s="67">
        <v>0.78400000000000003</v>
      </c>
      <c r="U315" s="67">
        <v>5.56</v>
      </c>
      <c r="V315" s="104" t="b">
        <f t="shared" si="65"/>
        <v>1</v>
      </c>
      <c r="W315" s="104" t="s">
        <v>16</v>
      </c>
      <c r="X315" s="104">
        <f t="shared" si="78"/>
        <v>2</v>
      </c>
      <c r="Y315" s="104">
        <f t="shared" si="66"/>
        <v>2</v>
      </c>
      <c r="Z315" s="104" t="str">
        <f t="shared" si="67"/>
        <v/>
      </c>
      <c r="AA315" s="104" t="str">
        <f t="shared" si="67"/>
        <v/>
      </c>
      <c r="AB315" s="104" t="str">
        <f t="shared" si="71"/>
        <v/>
      </c>
      <c r="AC315" s="104" t="str">
        <f t="shared" si="71"/>
        <v/>
      </c>
      <c r="AD315" s="104" t="str">
        <f t="shared" si="72"/>
        <v/>
      </c>
      <c r="AE315" s="104" t="str">
        <f t="shared" si="72"/>
        <v/>
      </c>
      <c r="AF315" s="104" t="str">
        <f t="shared" si="72"/>
        <v/>
      </c>
      <c r="AG315" s="104" t="str">
        <f t="shared" si="72"/>
        <v/>
      </c>
      <c r="AH315" s="104" t="str">
        <f t="shared" si="73"/>
        <v/>
      </c>
      <c r="AI315" s="104"/>
      <c r="AJ315" s="104">
        <f t="shared" si="79"/>
        <v>1.1343767467859138E-2</v>
      </c>
      <c r="AK315" s="104">
        <f t="shared" si="75"/>
        <v>1.1343767467859138E-2</v>
      </c>
      <c r="AL315" s="104" t="str">
        <f t="shared" si="75"/>
        <v/>
      </c>
      <c r="AM315" s="104" t="str">
        <f t="shared" si="75"/>
        <v/>
      </c>
      <c r="AN315" s="104" t="str">
        <f t="shared" si="75"/>
        <v/>
      </c>
      <c r="AO315" s="104" t="str">
        <f t="shared" si="76"/>
        <v/>
      </c>
      <c r="AP315" s="104" t="str">
        <f t="shared" si="76"/>
        <v/>
      </c>
      <c r="AQ315" s="104" t="str">
        <f t="shared" si="76"/>
        <v/>
      </c>
      <c r="AR315" s="104" t="str">
        <f t="shared" si="76"/>
        <v/>
      </c>
      <c r="AS315" s="104" t="str">
        <f t="shared" si="77"/>
        <v/>
      </c>
      <c r="AT315" s="104" t="str">
        <f t="shared" si="77"/>
        <v/>
      </c>
      <c r="AU315" s="104"/>
      <c r="AV315" s="105"/>
      <c r="AW315" s="105"/>
      <c r="AX315" s="105"/>
      <c r="AY315" s="105"/>
      <c r="AZ315" s="105"/>
      <c r="BA315" s="106"/>
      <c r="BB315" s="104"/>
      <c r="BC315" s="105"/>
      <c r="BD315" s="104"/>
      <c r="BE315" s="107"/>
      <c r="BF315" s="105"/>
      <c r="BG315" s="105"/>
      <c r="BH315" s="105"/>
      <c r="BI315" s="105"/>
      <c r="BJ315" s="67">
        <v>550</v>
      </c>
      <c r="BK315" s="108">
        <v>1496.9749999999999</v>
      </c>
      <c r="BL315" s="109">
        <v>42.77114349</v>
      </c>
      <c r="BM315" s="109">
        <v>-82.037574230000004</v>
      </c>
      <c r="BN315" s="110" t="s">
        <v>7206</v>
      </c>
      <c r="BO315" s="106">
        <v>273.10000000000002</v>
      </c>
      <c r="BP315" s="105" t="s">
        <v>3290</v>
      </c>
      <c r="BQ315" s="105" t="s">
        <v>5678</v>
      </c>
      <c r="BR315" s="110"/>
      <c r="BS315" s="110">
        <v>11</v>
      </c>
      <c r="BT315" s="111" t="s">
        <v>7800</v>
      </c>
      <c r="BU315" s="110">
        <v>10</v>
      </c>
      <c r="BV315" s="110">
        <v>8</v>
      </c>
      <c r="BW315" s="105" t="s">
        <v>7784</v>
      </c>
      <c r="BX315" s="104">
        <v>5.56</v>
      </c>
      <c r="BY315" s="105"/>
      <c r="BZ315" s="106">
        <f t="shared" si="68"/>
        <v>2</v>
      </c>
      <c r="CA315" s="104" t="str">
        <f t="shared" si="69"/>
        <v>Matched</v>
      </c>
      <c r="CB315" s="104">
        <f t="shared" si="70"/>
        <v>1.1343767467859138E-2</v>
      </c>
      <c r="CC315" s="105"/>
      <c r="CD315" s="105"/>
      <c r="CE315" s="105"/>
      <c r="CF315" s="105"/>
    </row>
    <row r="316" spans="1:84" hidden="1" x14ac:dyDescent="0.35">
      <c r="A316" s="67">
        <v>551</v>
      </c>
      <c r="B316" s="67">
        <v>1497.1079999999999</v>
      </c>
      <c r="C316" s="67" t="s">
        <v>7562</v>
      </c>
      <c r="D316" s="67" t="s">
        <v>3290</v>
      </c>
      <c r="E316" s="67" t="s">
        <v>5677</v>
      </c>
      <c r="F316" s="102">
        <v>11</v>
      </c>
      <c r="G316" s="102">
        <v>7</v>
      </c>
      <c r="H316" s="102">
        <v>10</v>
      </c>
      <c r="I316" s="102"/>
      <c r="J316" s="67"/>
      <c r="K316" s="67" t="s">
        <v>5678</v>
      </c>
      <c r="L316" s="67" t="s">
        <v>4245</v>
      </c>
      <c r="M316" s="67" t="s">
        <v>3293</v>
      </c>
      <c r="N316" s="67"/>
      <c r="O316" s="67"/>
      <c r="P316" s="67">
        <v>11.28</v>
      </c>
      <c r="Q316" s="67">
        <v>11.28</v>
      </c>
      <c r="R316" s="103">
        <v>8.9999999999999993E-3</v>
      </c>
      <c r="S316" s="103">
        <v>1.6E-2</v>
      </c>
      <c r="T316" s="67">
        <v>0.71699999999999997</v>
      </c>
      <c r="U316" s="67">
        <v>5.56</v>
      </c>
      <c r="V316" s="104" t="b">
        <f t="shared" si="65"/>
        <v>1</v>
      </c>
      <c r="W316" s="104" t="s">
        <v>16</v>
      </c>
      <c r="X316" s="104">
        <f t="shared" si="78"/>
        <v>1.6</v>
      </c>
      <c r="Y316" s="104">
        <f t="shared" si="66"/>
        <v>1.6</v>
      </c>
      <c r="Z316" s="104" t="str">
        <f t="shared" si="67"/>
        <v/>
      </c>
      <c r="AA316" s="104" t="str">
        <f t="shared" si="67"/>
        <v/>
      </c>
      <c r="AB316" s="104" t="str">
        <f t="shared" si="71"/>
        <v/>
      </c>
      <c r="AC316" s="104" t="str">
        <f t="shared" si="71"/>
        <v/>
      </c>
      <c r="AD316" s="104" t="str">
        <f t="shared" si="72"/>
        <v/>
      </c>
      <c r="AE316" s="104" t="str">
        <f t="shared" si="72"/>
        <v/>
      </c>
      <c r="AF316" s="104" t="str">
        <f t="shared" si="72"/>
        <v/>
      </c>
      <c r="AG316" s="104" t="str">
        <f t="shared" si="72"/>
        <v/>
      </c>
      <c r="AH316" s="104" t="str">
        <f t="shared" si="73"/>
        <v/>
      </c>
      <c r="AI316" s="104"/>
      <c r="AJ316" s="104">
        <f t="shared" si="79"/>
        <v>9.0750139742873104E-3</v>
      </c>
      <c r="AK316" s="104">
        <f t="shared" si="75"/>
        <v>9.0750139742873104E-3</v>
      </c>
      <c r="AL316" s="104" t="str">
        <f t="shared" si="75"/>
        <v/>
      </c>
      <c r="AM316" s="104" t="str">
        <f t="shared" si="75"/>
        <v/>
      </c>
      <c r="AN316" s="104" t="str">
        <f t="shared" si="75"/>
        <v/>
      </c>
      <c r="AO316" s="104" t="str">
        <f t="shared" si="76"/>
        <v/>
      </c>
      <c r="AP316" s="104" t="str">
        <f t="shared" si="76"/>
        <v/>
      </c>
      <c r="AQ316" s="104" t="str">
        <f t="shared" si="76"/>
        <v/>
      </c>
      <c r="AR316" s="104" t="str">
        <f t="shared" si="76"/>
        <v/>
      </c>
      <c r="AS316" s="104" t="str">
        <f t="shared" si="77"/>
        <v/>
      </c>
      <c r="AT316" s="104" t="str">
        <f t="shared" si="77"/>
        <v/>
      </c>
      <c r="AU316" s="104"/>
      <c r="AV316" s="105"/>
      <c r="AW316" s="105"/>
      <c r="AX316" s="105"/>
      <c r="AY316" s="105"/>
      <c r="AZ316" s="105"/>
      <c r="BA316" s="106"/>
      <c r="BB316" s="104"/>
      <c r="BC316" s="105"/>
      <c r="BD316" s="104"/>
      <c r="BE316" s="107"/>
      <c r="BF316" s="105"/>
      <c r="BG316" s="105"/>
      <c r="BH316" s="105"/>
      <c r="BI316" s="105"/>
      <c r="BJ316" s="67">
        <v>551</v>
      </c>
      <c r="BK316" s="108">
        <v>1497.1079999999999</v>
      </c>
      <c r="BL316" s="109">
        <v>42.771142269999999</v>
      </c>
      <c r="BM316" s="109">
        <v>-82.037574289999995</v>
      </c>
      <c r="BN316" s="110" t="s">
        <v>7206</v>
      </c>
      <c r="BO316" s="106">
        <v>273.10000000000002</v>
      </c>
      <c r="BP316" s="105" t="s">
        <v>3290</v>
      </c>
      <c r="BQ316" s="105" t="s">
        <v>5678</v>
      </c>
      <c r="BR316" s="110"/>
      <c r="BS316" s="110">
        <v>11</v>
      </c>
      <c r="BT316" s="111" t="s">
        <v>7353</v>
      </c>
      <c r="BU316" s="110">
        <v>7</v>
      </c>
      <c r="BV316" s="110">
        <v>10</v>
      </c>
      <c r="BW316" s="105" t="s">
        <v>7784</v>
      </c>
      <c r="BX316" s="104">
        <v>5.56</v>
      </c>
      <c r="BY316" s="105"/>
      <c r="BZ316" s="106">
        <f t="shared" si="68"/>
        <v>1.6</v>
      </c>
      <c r="CA316" s="104" t="str">
        <f t="shared" si="69"/>
        <v>Matched</v>
      </c>
      <c r="CB316" s="104">
        <f t="shared" si="70"/>
        <v>9.0750139742873104E-3</v>
      </c>
      <c r="CC316" s="105"/>
      <c r="CD316" s="105"/>
      <c r="CE316" s="105"/>
      <c r="CF316" s="105"/>
    </row>
    <row r="317" spans="1:84" hidden="1" x14ac:dyDescent="0.35">
      <c r="A317" s="67">
        <v>552</v>
      </c>
      <c r="B317" s="67">
        <v>1497.2149999999999</v>
      </c>
      <c r="C317" s="67" t="s">
        <v>7566</v>
      </c>
      <c r="D317" s="67" t="s">
        <v>3290</v>
      </c>
      <c r="E317" s="67" t="s">
        <v>5677</v>
      </c>
      <c r="F317" s="102">
        <v>12</v>
      </c>
      <c r="G317" s="102">
        <v>8</v>
      </c>
      <c r="H317" s="102">
        <v>8</v>
      </c>
      <c r="I317" s="102"/>
      <c r="J317" s="67"/>
      <c r="K317" s="67" t="s">
        <v>5678</v>
      </c>
      <c r="L317" s="67" t="s">
        <v>4246</v>
      </c>
      <c r="M317" s="67" t="s">
        <v>3293</v>
      </c>
      <c r="N317" s="67"/>
      <c r="O317" s="67"/>
      <c r="P317" s="67">
        <v>12.47</v>
      </c>
      <c r="Q317" s="67">
        <v>12.47</v>
      </c>
      <c r="R317" s="103">
        <v>2.1999999999999999E-2</v>
      </c>
      <c r="S317" s="103">
        <v>4.7E-2</v>
      </c>
      <c r="T317" s="67">
        <v>0.69699999999999995</v>
      </c>
      <c r="U317" s="67">
        <v>5.56</v>
      </c>
      <c r="V317" s="104" t="b">
        <f t="shared" si="65"/>
        <v>1</v>
      </c>
      <c r="W317" s="104" t="s">
        <v>16</v>
      </c>
      <c r="X317" s="104">
        <f t="shared" si="78"/>
        <v>4.7</v>
      </c>
      <c r="Y317" s="104">
        <f t="shared" si="66"/>
        <v>4.7</v>
      </c>
      <c r="Z317" s="104" t="str">
        <f t="shared" si="67"/>
        <v/>
      </c>
      <c r="AA317" s="104" t="str">
        <f t="shared" si="67"/>
        <v/>
      </c>
      <c r="AB317" s="104" t="str">
        <f t="shared" si="71"/>
        <v/>
      </c>
      <c r="AC317" s="104" t="str">
        <f t="shared" si="71"/>
        <v/>
      </c>
      <c r="AD317" s="104" t="str">
        <f t="shared" si="72"/>
        <v/>
      </c>
      <c r="AE317" s="104" t="str">
        <f t="shared" si="72"/>
        <v/>
      </c>
      <c r="AF317" s="104" t="str">
        <f t="shared" si="72"/>
        <v/>
      </c>
      <c r="AG317" s="104" t="str">
        <f t="shared" si="72"/>
        <v/>
      </c>
      <c r="AH317" s="104" t="str">
        <f t="shared" si="73"/>
        <v/>
      </c>
      <c r="AI317" s="104"/>
      <c r="AJ317" s="104">
        <f t="shared" si="79"/>
        <v>2.6657853549468976E-2</v>
      </c>
      <c r="AK317" s="104">
        <f t="shared" si="75"/>
        <v>2.6657853549468976E-2</v>
      </c>
      <c r="AL317" s="104" t="str">
        <f t="shared" si="75"/>
        <v/>
      </c>
      <c r="AM317" s="104" t="str">
        <f t="shared" si="75"/>
        <v/>
      </c>
      <c r="AN317" s="104" t="str">
        <f t="shared" si="75"/>
        <v/>
      </c>
      <c r="AO317" s="104" t="str">
        <f t="shared" si="76"/>
        <v/>
      </c>
      <c r="AP317" s="104" t="str">
        <f t="shared" si="76"/>
        <v/>
      </c>
      <c r="AQ317" s="104" t="str">
        <f t="shared" si="76"/>
        <v/>
      </c>
      <c r="AR317" s="104" t="str">
        <f t="shared" si="76"/>
        <v/>
      </c>
      <c r="AS317" s="104" t="str">
        <f t="shared" si="77"/>
        <v/>
      </c>
      <c r="AT317" s="104" t="str">
        <f t="shared" si="77"/>
        <v/>
      </c>
      <c r="AU317" s="104"/>
      <c r="AV317" s="105"/>
      <c r="AW317" s="105"/>
      <c r="AX317" s="105"/>
      <c r="AY317" s="105"/>
      <c r="AZ317" s="105"/>
      <c r="BA317" s="106"/>
      <c r="BB317" s="104"/>
      <c r="BC317" s="105"/>
      <c r="BD317" s="104"/>
      <c r="BE317" s="107"/>
      <c r="BF317" s="105"/>
      <c r="BG317" s="105"/>
      <c r="BH317" s="105"/>
      <c r="BI317" s="105"/>
      <c r="BJ317" s="67">
        <v>552</v>
      </c>
      <c r="BK317" s="108">
        <v>1497.2149999999999</v>
      </c>
      <c r="BL317" s="109">
        <v>42.771141299999996</v>
      </c>
      <c r="BM317" s="109">
        <v>-82.037574340000006</v>
      </c>
      <c r="BN317" s="110" t="s">
        <v>7206</v>
      </c>
      <c r="BO317" s="106">
        <v>273.10000000000002</v>
      </c>
      <c r="BP317" s="105" t="s">
        <v>3290</v>
      </c>
      <c r="BQ317" s="105" t="s">
        <v>5678</v>
      </c>
      <c r="BR317" s="110"/>
      <c r="BS317" s="110">
        <v>12</v>
      </c>
      <c r="BT317" s="111" t="s">
        <v>7671</v>
      </c>
      <c r="BU317" s="110">
        <v>8</v>
      </c>
      <c r="BV317" s="110">
        <v>8</v>
      </c>
      <c r="BW317" s="105" t="s">
        <v>7784</v>
      </c>
      <c r="BX317" s="104">
        <v>5.56</v>
      </c>
      <c r="BY317" s="105"/>
      <c r="BZ317" s="106">
        <f t="shared" si="68"/>
        <v>4.7</v>
      </c>
      <c r="CA317" s="104" t="str">
        <f t="shared" si="69"/>
        <v>Matched</v>
      </c>
      <c r="CB317" s="104">
        <f t="shared" si="70"/>
        <v>2.6657853549468976E-2</v>
      </c>
      <c r="CC317" s="105"/>
      <c r="CD317" s="105"/>
      <c r="CE317" s="105"/>
      <c r="CF317" s="105"/>
    </row>
    <row r="318" spans="1:84" hidden="1" x14ac:dyDescent="0.35">
      <c r="A318" s="67">
        <v>553</v>
      </c>
      <c r="B318" s="67">
        <v>1497.566</v>
      </c>
      <c r="C318" s="67" t="s">
        <v>7553</v>
      </c>
      <c r="D318" s="67" t="s">
        <v>3290</v>
      </c>
      <c r="E318" s="67" t="s">
        <v>5677</v>
      </c>
      <c r="F318" s="102">
        <v>12</v>
      </c>
      <c r="G318" s="102">
        <v>9</v>
      </c>
      <c r="H318" s="102">
        <v>7</v>
      </c>
      <c r="I318" s="102"/>
      <c r="J318" s="67"/>
      <c r="K318" s="67" t="s">
        <v>5678</v>
      </c>
      <c r="L318" s="67" t="s">
        <v>4247</v>
      </c>
      <c r="M318" s="67" t="s">
        <v>3293</v>
      </c>
      <c r="N318" s="67"/>
      <c r="O318" s="67"/>
      <c r="P318" s="67">
        <v>11.74</v>
      </c>
      <c r="Q318" s="67">
        <v>11.74</v>
      </c>
      <c r="R318" s="103">
        <v>1.7000000000000001E-2</v>
      </c>
      <c r="S318" s="103">
        <v>0.04</v>
      </c>
      <c r="T318" s="67">
        <v>0.56699999999999995</v>
      </c>
      <c r="U318" s="67">
        <v>5.56</v>
      </c>
      <c r="V318" s="104" t="b">
        <f t="shared" si="65"/>
        <v>1</v>
      </c>
      <c r="W318" s="104" t="s">
        <v>16</v>
      </c>
      <c r="X318" s="104">
        <f t="shared" si="78"/>
        <v>4</v>
      </c>
      <c r="Y318" s="104">
        <f t="shared" si="66"/>
        <v>4</v>
      </c>
      <c r="Z318" s="104" t="str">
        <f t="shared" si="67"/>
        <v/>
      </c>
      <c r="AA318" s="104" t="str">
        <f t="shared" si="67"/>
        <v/>
      </c>
      <c r="AB318" s="104" t="str">
        <f t="shared" si="71"/>
        <v/>
      </c>
      <c r="AC318" s="104" t="str">
        <f t="shared" si="71"/>
        <v/>
      </c>
      <c r="AD318" s="104" t="str">
        <f t="shared" si="72"/>
        <v/>
      </c>
      <c r="AE318" s="104" t="str">
        <f t="shared" si="72"/>
        <v/>
      </c>
      <c r="AF318" s="104" t="str">
        <f t="shared" si="72"/>
        <v/>
      </c>
      <c r="AG318" s="104" t="str">
        <f t="shared" si="72"/>
        <v/>
      </c>
      <c r="AH318" s="104" t="str">
        <f t="shared" si="73"/>
        <v/>
      </c>
      <c r="AI318" s="104"/>
      <c r="AJ318" s="104">
        <f t="shared" si="79"/>
        <v>2.2687534935718276E-2</v>
      </c>
      <c r="AK318" s="104">
        <f t="shared" si="75"/>
        <v>2.2687534935718276E-2</v>
      </c>
      <c r="AL318" s="104" t="str">
        <f t="shared" si="75"/>
        <v/>
      </c>
      <c r="AM318" s="104" t="str">
        <f t="shared" si="75"/>
        <v/>
      </c>
      <c r="AN318" s="104" t="str">
        <f t="shared" si="75"/>
        <v/>
      </c>
      <c r="AO318" s="104" t="str">
        <f t="shared" si="76"/>
        <v/>
      </c>
      <c r="AP318" s="104" t="str">
        <f t="shared" si="76"/>
        <v/>
      </c>
      <c r="AQ318" s="104" t="str">
        <f t="shared" si="76"/>
        <v/>
      </c>
      <c r="AR318" s="104" t="str">
        <f t="shared" si="76"/>
        <v/>
      </c>
      <c r="AS318" s="104" t="str">
        <f t="shared" si="77"/>
        <v/>
      </c>
      <c r="AT318" s="104" t="str">
        <f t="shared" si="77"/>
        <v/>
      </c>
      <c r="AU318" s="104"/>
      <c r="AV318" s="105"/>
      <c r="AW318" s="105"/>
      <c r="AX318" s="105"/>
      <c r="AY318" s="105"/>
      <c r="AZ318" s="105"/>
      <c r="BA318" s="106"/>
      <c r="BB318" s="104"/>
      <c r="BC318" s="105"/>
      <c r="BD318" s="104"/>
      <c r="BE318" s="107"/>
      <c r="BF318" s="105"/>
      <c r="BG318" s="105"/>
      <c r="BH318" s="105"/>
      <c r="BI318" s="105"/>
      <c r="BJ318" s="67">
        <v>553</v>
      </c>
      <c r="BK318" s="108">
        <v>1497.566</v>
      </c>
      <c r="BL318" s="109">
        <v>42.771138129999997</v>
      </c>
      <c r="BM318" s="109">
        <v>-82.037574509999999</v>
      </c>
      <c r="BN318" s="110" t="s">
        <v>7206</v>
      </c>
      <c r="BO318" s="106">
        <v>273.10000000000002</v>
      </c>
      <c r="BP318" s="105" t="s">
        <v>3290</v>
      </c>
      <c r="BQ318" s="105" t="s">
        <v>5678</v>
      </c>
      <c r="BR318" s="110"/>
      <c r="BS318" s="110">
        <v>12</v>
      </c>
      <c r="BT318" s="111" t="s">
        <v>7560</v>
      </c>
      <c r="BU318" s="110">
        <v>9</v>
      </c>
      <c r="BV318" s="110">
        <v>7</v>
      </c>
      <c r="BW318" s="105" t="s">
        <v>7784</v>
      </c>
      <c r="BX318" s="104">
        <v>5.56</v>
      </c>
      <c r="BY318" s="105"/>
      <c r="BZ318" s="106">
        <f t="shared" si="68"/>
        <v>4</v>
      </c>
      <c r="CA318" s="104" t="str">
        <f t="shared" si="69"/>
        <v>Matched</v>
      </c>
      <c r="CB318" s="104">
        <f t="shared" si="70"/>
        <v>2.2687534935718276E-2</v>
      </c>
      <c r="CC318" s="105"/>
      <c r="CD318" s="105"/>
      <c r="CE318" s="105"/>
      <c r="CF318" s="105"/>
    </row>
    <row r="319" spans="1:84" hidden="1" x14ac:dyDescent="0.35">
      <c r="A319" s="67">
        <v>554</v>
      </c>
      <c r="B319" s="67">
        <v>1498.1030000000001</v>
      </c>
      <c r="C319" s="67" t="s">
        <v>7453</v>
      </c>
      <c r="D319" s="67" t="s">
        <v>3290</v>
      </c>
      <c r="E319" s="67" t="s">
        <v>5677</v>
      </c>
      <c r="F319" s="102">
        <v>15</v>
      </c>
      <c r="G319" s="102">
        <v>7</v>
      </c>
      <c r="H319" s="102">
        <v>9</v>
      </c>
      <c r="I319" s="102">
        <v>34</v>
      </c>
      <c r="J319" s="67"/>
      <c r="K319" s="67" t="s">
        <v>5678</v>
      </c>
      <c r="L319" s="67" t="s">
        <v>4248</v>
      </c>
      <c r="M319" s="67" t="s">
        <v>3293</v>
      </c>
      <c r="N319" s="67"/>
      <c r="O319" s="67" t="s">
        <v>3298</v>
      </c>
      <c r="P319" s="67">
        <v>14.87</v>
      </c>
      <c r="Q319" s="67">
        <v>14.87</v>
      </c>
      <c r="R319" s="103">
        <v>3.5000000000000003E-2</v>
      </c>
      <c r="S319" s="103">
        <v>5.8000000000000003E-2</v>
      </c>
      <c r="T319" s="67">
        <v>0.75600000000000001</v>
      </c>
      <c r="U319" s="67">
        <v>5.56</v>
      </c>
      <c r="V319" s="104" t="b">
        <f t="shared" si="65"/>
        <v>1</v>
      </c>
      <c r="W319" s="104" t="s">
        <v>16</v>
      </c>
      <c r="X319" s="104">
        <f t="shared" si="78"/>
        <v>5.8000000000000007</v>
      </c>
      <c r="Y319" s="104">
        <f t="shared" si="66"/>
        <v>5.8000000000000007</v>
      </c>
      <c r="Z319" s="104" t="str">
        <f t="shared" si="67"/>
        <v/>
      </c>
      <c r="AA319" s="104" t="str">
        <f t="shared" si="67"/>
        <v/>
      </c>
      <c r="AB319" s="104" t="str">
        <f t="shared" si="71"/>
        <v/>
      </c>
      <c r="AC319" s="104" t="str">
        <f t="shared" si="71"/>
        <v/>
      </c>
      <c r="AD319" s="104" t="str">
        <f t="shared" si="72"/>
        <v/>
      </c>
      <c r="AE319" s="104" t="str">
        <f t="shared" si="72"/>
        <v/>
      </c>
      <c r="AF319" s="104" t="str">
        <f t="shared" si="72"/>
        <v/>
      </c>
      <c r="AG319" s="104" t="str">
        <f t="shared" si="72"/>
        <v/>
      </c>
      <c r="AH319" s="104" t="str">
        <f t="shared" si="73"/>
        <v/>
      </c>
      <c r="AI319" s="104"/>
      <c r="AJ319" s="104">
        <f t="shared" si="79"/>
        <v>3.2896925656791511E-2</v>
      </c>
      <c r="AK319" s="104">
        <f t="shared" si="75"/>
        <v>3.2896925656791511E-2</v>
      </c>
      <c r="AL319" s="104" t="str">
        <f t="shared" si="75"/>
        <v/>
      </c>
      <c r="AM319" s="104" t="str">
        <f t="shared" si="75"/>
        <v/>
      </c>
      <c r="AN319" s="104" t="str">
        <f t="shared" si="75"/>
        <v/>
      </c>
      <c r="AO319" s="104" t="str">
        <f t="shared" si="76"/>
        <v/>
      </c>
      <c r="AP319" s="104" t="str">
        <f t="shared" si="76"/>
        <v/>
      </c>
      <c r="AQ319" s="104" t="str">
        <f t="shared" si="76"/>
        <v/>
      </c>
      <c r="AR319" s="104" t="str">
        <f t="shared" si="76"/>
        <v/>
      </c>
      <c r="AS319" s="104" t="str">
        <f t="shared" si="77"/>
        <v/>
      </c>
      <c r="AT319" s="104" t="str">
        <f t="shared" si="77"/>
        <v/>
      </c>
      <c r="AU319" s="104"/>
      <c r="AV319" s="105"/>
      <c r="AW319" s="105"/>
      <c r="AX319" s="105"/>
      <c r="AY319" s="105"/>
      <c r="AZ319" s="105"/>
      <c r="BA319" s="106"/>
      <c r="BB319" s="104"/>
      <c r="BC319" s="105"/>
      <c r="BD319" s="104"/>
      <c r="BE319" s="107"/>
      <c r="BF319" s="105"/>
      <c r="BG319" s="105"/>
      <c r="BH319" s="105"/>
      <c r="BI319" s="105"/>
      <c r="BJ319" s="67">
        <v>554</v>
      </c>
      <c r="BK319" s="108">
        <v>1498.1030000000001</v>
      </c>
      <c r="BL319" s="109">
        <v>42.77113327</v>
      </c>
      <c r="BM319" s="109">
        <v>-82.037574759999998</v>
      </c>
      <c r="BN319" s="110" t="s">
        <v>7206</v>
      </c>
      <c r="BO319" s="106">
        <v>273.10000000000002</v>
      </c>
      <c r="BP319" s="105" t="s">
        <v>3290</v>
      </c>
      <c r="BQ319" s="105" t="s">
        <v>5678</v>
      </c>
      <c r="BR319" s="110">
        <v>555</v>
      </c>
      <c r="BS319" s="110">
        <v>15</v>
      </c>
      <c r="BT319" s="111" t="s">
        <v>7901</v>
      </c>
      <c r="BU319" s="110">
        <v>7</v>
      </c>
      <c r="BV319" s="110">
        <v>9</v>
      </c>
      <c r="BW319" s="105" t="s">
        <v>7784</v>
      </c>
      <c r="BX319" s="104">
        <v>5.56</v>
      </c>
      <c r="BY319" s="105"/>
      <c r="BZ319" s="106">
        <f t="shared" si="68"/>
        <v>5.8000000000000007</v>
      </c>
      <c r="CA319" s="104" t="str">
        <f t="shared" si="69"/>
        <v>Matched</v>
      </c>
      <c r="CB319" s="104">
        <f t="shared" si="70"/>
        <v>3.2896925656791511E-2</v>
      </c>
      <c r="CC319" s="105"/>
      <c r="CD319" s="105"/>
      <c r="CE319" s="105"/>
      <c r="CF319" s="105"/>
    </row>
    <row r="320" spans="1:84" hidden="1" x14ac:dyDescent="0.35">
      <c r="A320" s="67">
        <v>556</v>
      </c>
      <c r="B320" s="67">
        <v>1498.133</v>
      </c>
      <c r="C320" s="67" t="s">
        <v>7556</v>
      </c>
      <c r="D320" s="67" t="s">
        <v>3290</v>
      </c>
      <c r="E320" s="67" t="s">
        <v>5677</v>
      </c>
      <c r="F320" s="102">
        <v>11</v>
      </c>
      <c r="G320" s="102">
        <v>8</v>
      </c>
      <c r="H320" s="102">
        <v>6</v>
      </c>
      <c r="I320" s="102">
        <v>34</v>
      </c>
      <c r="J320" s="67"/>
      <c r="K320" s="67" t="s">
        <v>5678</v>
      </c>
      <c r="L320" s="67" t="s">
        <v>4249</v>
      </c>
      <c r="M320" s="67" t="s">
        <v>3293</v>
      </c>
      <c r="N320" s="67"/>
      <c r="O320" s="67"/>
      <c r="P320" s="67">
        <v>10.87</v>
      </c>
      <c r="Q320" s="67">
        <v>10.87</v>
      </c>
      <c r="R320" s="103">
        <v>-2E-3</v>
      </c>
      <c r="S320" s="103">
        <v>-5.0000000000000001E-3</v>
      </c>
      <c r="T320" s="67">
        <v>0.78400000000000003</v>
      </c>
      <c r="U320" s="67">
        <v>5.56</v>
      </c>
      <c r="V320" s="104" t="b">
        <f t="shared" si="65"/>
        <v>1</v>
      </c>
      <c r="W320" s="104" t="s">
        <v>16</v>
      </c>
      <c r="X320" s="104">
        <f t="shared" si="78"/>
        <v>-0.5</v>
      </c>
      <c r="Y320" s="104">
        <f t="shared" si="66"/>
        <v>-0.5</v>
      </c>
      <c r="Z320" s="104" t="str">
        <f t="shared" si="67"/>
        <v/>
      </c>
      <c r="AA320" s="104" t="str">
        <f t="shared" si="67"/>
        <v/>
      </c>
      <c r="AB320" s="104" t="str">
        <f t="shared" si="71"/>
        <v/>
      </c>
      <c r="AC320" s="104" t="str">
        <f t="shared" si="71"/>
        <v/>
      </c>
      <c r="AD320" s="104" t="str">
        <f t="shared" si="72"/>
        <v/>
      </c>
      <c r="AE320" s="104" t="str">
        <f t="shared" si="72"/>
        <v/>
      </c>
      <c r="AF320" s="104" t="str">
        <f t="shared" si="72"/>
        <v/>
      </c>
      <c r="AG320" s="104" t="str">
        <f t="shared" si="72"/>
        <v/>
      </c>
      <c r="AH320" s="104" t="str">
        <f t="shared" si="73"/>
        <v/>
      </c>
      <c r="AI320" s="104"/>
      <c r="AJ320" s="104">
        <f t="shared" si="79"/>
        <v>-2.8359418669647845E-3</v>
      </c>
      <c r="AK320" s="104">
        <f t="shared" si="75"/>
        <v>-2.8359418669647845E-3</v>
      </c>
      <c r="AL320" s="104" t="str">
        <f t="shared" si="75"/>
        <v/>
      </c>
      <c r="AM320" s="104" t="str">
        <f t="shared" si="75"/>
        <v/>
      </c>
      <c r="AN320" s="104" t="str">
        <f t="shared" si="75"/>
        <v/>
      </c>
      <c r="AO320" s="104" t="str">
        <f t="shared" si="76"/>
        <v/>
      </c>
      <c r="AP320" s="104" t="str">
        <f t="shared" si="76"/>
        <v/>
      </c>
      <c r="AQ320" s="104" t="str">
        <f t="shared" si="76"/>
        <v/>
      </c>
      <c r="AR320" s="104" t="str">
        <f t="shared" si="76"/>
        <v/>
      </c>
      <c r="AS320" s="104" t="str">
        <f t="shared" si="77"/>
        <v/>
      </c>
      <c r="AT320" s="104" t="str">
        <f t="shared" si="77"/>
        <v/>
      </c>
      <c r="AU320" s="104"/>
      <c r="AV320" s="105"/>
      <c r="AW320" s="105"/>
      <c r="AX320" s="105"/>
      <c r="AY320" s="105"/>
      <c r="AZ320" s="105"/>
      <c r="BA320" s="106"/>
      <c r="BB320" s="104"/>
      <c r="BC320" s="105"/>
      <c r="BD320" s="104"/>
      <c r="BE320" s="107"/>
      <c r="BF320" s="105"/>
      <c r="BG320" s="105"/>
      <c r="BH320" s="105"/>
      <c r="BI320" s="105"/>
      <c r="BJ320" s="67">
        <v>556</v>
      </c>
      <c r="BK320" s="108">
        <v>1498.133</v>
      </c>
      <c r="BL320" s="109">
        <v>42.771132989999998</v>
      </c>
      <c r="BM320" s="109">
        <v>-82.037574770000006</v>
      </c>
      <c r="BN320" s="110" t="s">
        <v>7206</v>
      </c>
      <c r="BO320" s="106">
        <v>273.10000000000002</v>
      </c>
      <c r="BP320" s="105" t="s">
        <v>3290</v>
      </c>
      <c r="BQ320" s="105" t="s">
        <v>5678</v>
      </c>
      <c r="BR320" s="110">
        <v>555</v>
      </c>
      <c r="BS320" s="110">
        <v>11</v>
      </c>
      <c r="BT320" s="111" t="s">
        <v>7449</v>
      </c>
      <c r="BU320" s="110">
        <v>8</v>
      </c>
      <c r="BV320" s="110">
        <v>6</v>
      </c>
      <c r="BW320" s="105" t="s">
        <v>7784</v>
      </c>
      <c r="BX320" s="104">
        <v>5.56</v>
      </c>
      <c r="BY320" s="105"/>
      <c r="BZ320" s="106">
        <f t="shared" si="68"/>
        <v>-0.5</v>
      </c>
      <c r="CA320" s="104" t="str">
        <f t="shared" si="69"/>
        <v>Matched</v>
      </c>
      <c r="CB320" s="104">
        <f t="shared" si="70"/>
        <v>-2.8359418669647845E-3</v>
      </c>
      <c r="CC320" s="105"/>
      <c r="CD320" s="105"/>
      <c r="CE320" s="105"/>
      <c r="CF320" s="105"/>
    </row>
    <row r="321" spans="1:84" hidden="1" x14ac:dyDescent="0.35">
      <c r="A321" s="67">
        <v>557</v>
      </c>
      <c r="B321" s="67">
        <v>1498.2159999999999</v>
      </c>
      <c r="C321" s="67" t="s">
        <v>7565</v>
      </c>
      <c r="D321" s="67" t="s">
        <v>3290</v>
      </c>
      <c r="E321" s="67" t="s">
        <v>5677</v>
      </c>
      <c r="F321" s="102">
        <v>11</v>
      </c>
      <c r="G321" s="102">
        <v>8</v>
      </c>
      <c r="H321" s="102">
        <v>9</v>
      </c>
      <c r="I321" s="102"/>
      <c r="J321" s="67"/>
      <c r="K321" s="67" t="s">
        <v>5678</v>
      </c>
      <c r="L321" s="67" t="s">
        <v>4250</v>
      </c>
      <c r="M321" s="67" t="s">
        <v>3293</v>
      </c>
      <c r="N321" s="67"/>
      <c r="O321" s="67"/>
      <c r="P321" s="67">
        <v>10.89</v>
      </c>
      <c r="Q321" s="67">
        <v>10.89</v>
      </c>
      <c r="R321" s="103">
        <v>6.0000000000000001E-3</v>
      </c>
      <c r="S321" s="103">
        <v>1.2E-2</v>
      </c>
      <c r="T321" s="67">
        <v>0.71799999999999997</v>
      </c>
      <c r="U321" s="67">
        <v>5.56</v>
      </c>
      <c r="V321" s="104" t="b">
        <f t="shared" si="65"/>
        <v>1</v>
      </c>
      <c r="W321" s="104" t="s">
        <v>16</v>
      </c>
      <c r="X321" s="104">
        <f t="shared" si="78"/>
        <v>1.2</v>
      </c>
      <c r="Y321" s="104">
        <f t="shared" si="66"/>
        <v>1.2</v>
      </c>
      <c r="Z321" s="104" t="str">
        <f t="shared" si="67"/>
        <v/>
      </c>
      <c r="AA321" s="104" t="str">
        <f t="shared" si="67"/>
        <v/>
      </c>
      <c r="AB321" s="104" t="str">
        <f t="shared" si="71"/>
        <v/>
      </c>
      <c r="AC321" s="104" t="str">
        <f t="shared" si="71"/>
        <v/>
      </c>
      <c r="AD321" s="104" t="str">
        <f t="shared" si="72"/>
        <v/>
      </c>
      <c r="AE321" s="104" t="str">
        <f t="shared" si="72"/>
        <v/>
      </c>
      <c r="AF321" s="104" t="str">
        <f t="shared" si="72"/>
        <v/>
      </c>
      <c r="AG321" s="104" t="str">
        <f t="shared" si="72"/>
        <v/>
      </c>
      <c r="AH321" s="104" t="str">
        <f t="shared" si="73"/>
        <v/>
      </c>
      <c r="AI321" s="104"/>
      <c r="AJ321" s="104">
        <f t="shared" si="79"/>
        <v>6.8062604807154837E-3</v>
      </c>
      <c r="AK321" s="104">
        <f t="shared" si="75"/>
        <v>6.8062604807154837E-3</v>
      </c>
      <c r="AL321" s="104" t="str">
        <f t="shared" si="75"/>
        <v/>
      </c>
      <c r="AM321" s="104" t="str">
        <f t="shared" si="75"/>
        <v/>
      </c>
      <c r="AN321" s="104" t="str">
        <f t="shared" si="75"/>
        <v/>
      </c>
      <c r="AO321" s="104" t="str">
        <f t="shared" si="76"/>
        <v/>
      </c>
      <c r="AP321" s="104" t="str">
        <f t="shared" si="76"/>
        <v/>
      </c>
      <c r="AQ321" s="104" t="str">
        <f t="shared" si="76"/>
        <v/>
      </c>
      <c r="AR321" s="104" t="str">
        <f t="shared" si="76"/>
        <v/>
      </c>
      <c r="AS321" s="104" t="str">
        <f t="shared" si="77"/>
        <v/>
      </c>
      <c r="AT321" s="104" t="str">
        <f t="shared" si="77"/>
        <v/>
      </c>
      <c r="AU321" s="104"/>
      <c r="AV321" s="105"/>
      <c r="AW321" s="105"/>
      <c r="AX321" s="105"/>
      <c r="AY321" s="105"/>
      <c r="AZ321" s="105"/>
      <c r="BA321" s="106"/>
      <c r="BB321" s="104"/>
      <c r="BC321" s="105"/>
      <c r="BD321" s="104"/>
      <c r="BE321" s="107"/>
      <c r="BF321" s="105"/>
      <c r="BG321" s="105"/>
      <c r="BH321" s="105"/>
      <c r="BI321" s="105"/>
      <c r="BJ321" s="67">
        <v>557</v>
      </c>
      <c r="BK321" s="108">
        <v>1498.2159999999999</v>
      </c>
      <c r="BL321" s="109">
        <v>42.77113224</v>
      </c>
      <c r="BM321" s="109">
        <v>-82.037574809999995</v>
      </c>
      <c r="BN321" s="110" t="s">
        <v>7206</v>
      </c>
      <c r="BO321" s="106">
        <v>273.10000000000002</v>
      </c>
      <c r="BP321" s="105" t="s">
        <v>3290</v>
      </c>
      <c r="BQ321" s="105" t="s">
        <v>5678</v>
      </c>
      <c r="BR321" s="110"/>
      <c r="BS321" s="110">
        <v>11</v>
      </c>
      <c r="BT321" s="111" t="s">
        <v>7345</v>
      </c>
      <c r="BU321" s="110">
        <v>8</v>
      </c>
      <c r="BV321" s="110">
        <v>9</v>
      </c>
      <c r="BW321" s="105" t="s">
        <v>7784</v>
      </c>
      <c r="BX321" s="104">
        <v>5.56</v>
      </c>
      <c r="BY321" s="105"/>
      <c r="BZ321" s="106">
        <f t="shared" si="68"/>
        <v>1.2</v>
      </c>
      <c r="CA321" s="104" t="str">
        <f t="shared" si="69"/>
        <v>Matched</v>
      </c>
      <c r="CB321" s="104">
        <f t="shared" si="70"/>
        <v>6.8062604807154837E-3</v>
      </c>
      <c r="CC321" s="105"/>
      <c r="CD321" s="105"/>
      <c r="CE321" s="105"/>
      <c r="CF321" s="105"/>
    </row>
    <row r="322" spans="1:84" hidden="1" x14ac:dyDescent="0.35">
      <c r="A322" s="67">
        <v>558</v>
      </c>
      <c r="B322" s="67">
        <v>1498.5609999999999</v>
      </c>
      <c r="C322" s="67" t="s">
        <v>7555</v>
      </c>
      <c r="D322" s="67" t="s">
        <v>3290</v>
      </c>
      <c r="E322" s="67" t="s">
        <v>5677</v>
      </c>
      <c r="F322" s="102">
        <v>10</v>
      </c>
      <c r="G322" s="102">
        <v>11</v>
      </c>
      <c r="H322" s="102">
        <v>10</v>
      </c>
      <c r="I322" s="102"/>
      <c r="J322" s="67"/>
      <c r="K322" s="67" t="s">
        <v>5678</v>
      </c>
      <c r="L322" s="67" t="s">
        <v>4251</v>
      </c>
      <c r="M322" s="67" t="s">
        <v>3293</v>
      </c>
      <c r="N322" s="67"/>
      <c r="O322" s="67"/>
      <c r="P322" s="67">
        <v>10.02</v>
      </c>
      <c r="Q322" s="67">
        <v>10.02</v>
      </c>
      <c r="R322" s="103">
        <v>6.0000000000000001E-3</v>
      </c>
      <c r="S322" s="103">
        <v>1.2E-2</v>
      </c>
      <c r="T322" s="67">
        <v>0.73799999999999999</v>
      </c>
      <c r="U322" s="67">
        <v>5.56</v>
      </c>
      <c r="V322" s="104" t="b">
        <f t="shared" si="65"/>
        <v>1</v>
      </c>
      <c r="W322" s="104" t="s">
        <v>16</v>
      </c>
      <c r="X322" s="104">
        <f t="shared" si="78"/>
        <v>1.2</v>
      </c>
      <c r="Y322" s="104">
        <f t="shared" si="66"/>
        <v>1.2</v>
      </c>
      <c r="Z322" s="104" t="str">
        <f t="shared" si="67"/>
        <v/>
      </c>
      <c r="AA322" s="104" t="str">
        <f t="shared" si="67"/>
        <v/>
      </c>
      <c r="AB322" s="104" t="str">
        <f t="shared" si="71"/>
        <v/>
      </c>
      <c r="AC322" s="104" t="str">
        <f t="shared" si="71"/>
        <v/>
      </c>
      <c r="AD322" s="104" t="str">
        <f t="shared" si="72"/>
        <v/>
      </c>
      <c r="AE322" s="104" t="str">
        <f t="shared" si="72"/>
        <v/>
      </c>
      <c r="AF322" s="104" t="str">
        <f t="shared" si="72"/>
        <v/>
      </c>
      <c r="AG322" s="104" t="str">
        <f t="shared" si="72"/>
        <v/>
      </c>
      <c r="AH322" s="104" t="str">
        <f t="shared" si="73"/>
        <v/>
      </c>
      <c r="AI322" s="104"/>
      <c r="AJ322" s="104">
        <f t="shared" si="79"/>
        <v>6.8062604807154837E-3</v>
      </c>
      <c r="AK322" s="104">
        <f t="shared" si="75"/>
        <v>6.8062604807154837E-3</v>
      </c>
      <c r="AL322" s="104" t="str">
        <f t="shared" si="75"/>
        <v/>
      </c>
      <c r="AM322" s="104" t="str">
        <f t="shared" si="75"/>
        <v/>
      </c>
      <c r="AN322" s="104" t="str">
        <f t="shared" si="75"/>
        <v/>
      </c>
      <c r="AO322" s="104" t="str">
        <f t="shared" si="76"/>
        <v/>
      </c>
      <c r="AP322" s="104" t="str">
        <f t="shared" si="76"/>
        <v/>
      </c>
      <c r="AQ322" s="104" t="str">
        <f t="shared" si="76"/>
        <v/>
      </c>
      <c r="AR322" s="104" t="str">
        <f t="shared" si="76"/>
        <v/>
      </c>
      <c r="AS322" s="104" t="str">
        <f t="shared" si="77"/>
        <v/>
      </c>
      <c r="AT322" s="104" t="str">
        <f t="shared" si="77"/>
        <v/>
      </c>
      <c r="AU322" s="104"/>
      <c r="AV322" s="105"/>
      <c r="AW322" s="105"/>
      <c r="AX322" s="105"/>
      <c r="AY322" s="105"/>
      <c r="AZ322" s="105"/>
      <c r="BA322" s="106"/>
      <c r="BB322" s="104"/>
      <c r="BC322" s="105"/>
      <c r="BD322" s="104"/>
      <c r="BE322" s="107"/>
      <c r="BF322" s="105"/>
      <c r="BG322" s="105"/>
      <c r="BH322" s="105"/>
      <c r="BI322" s="105"/>
      <c r="BJ322" s="67">
        <v>558</v>
      </c>
      <c r="BK322" s="108">
        <v>1498.5609999999999</v>
      </c>
      <c r="BL322" s="109">
        <v>42.771129129999998</v>
      </c>
      <c r="BM322" s="109">
        <v>-82.037574969999994</v>
      </c>
      <c r="BN322" s="110" t="s">
        <v>7206</v>
      </c>
      <c r="BO322" s="106">
        <v>273.10000000000002</v>
      </c>
      <c r="BP322" s="105" t="s">
        <v>3290</v>
      </c>
      <c r="BQ322" s="105" t="s">
        <v>5678</v>
      </c>
      <c r="BR322" s="110"/>
      <c r="BS322" s="110">
        <v>10</v>
      </c>
      <c r="BT322" s="111" t="s">
        <v>7552</v>
      </c>
      <c r="BU322" s="110">
        <v>11</v>
      </c>
      <c r="BV322" s="110">
        <v>10</v>
      </c>
      <c r="BW322" s="105" t="s">
        <v>7784</v>
      </c>
      <c r="BX322" s="104">
        <v>5.56</v>
      </c>
      <c r="BY322" s="105"/>
      <c r="BZ322" s="106">
        <f t="shared" si="68"/>
        <v>1.2</v>
      </c>
      <c r="CA322" s="104" t="str">
        <f t="shared" si="69"/>
        <v>Matched</v>
      </c>
      <c r="CB322" s="104">
        <f t="shared" si="70"/>
        <v>6.8062604807154837E-3</v>
      </c>
      <c r="CC322" s="105"/>
      <c r="CD322" s="105"/>
      <c r="CE322" s="105"/>
      <c r="CF322" s="105"/>
    </row>
    <row r="323" spans="1:84" hidden="1" x14ac:dyDescent="0.35">
      <c r="A323" s="67">
        <v>559</v>
      </c>
      <c r="B323" s="67">
        <v>1498.7460000000001</v>
      </c>
      <c r="C323" s="67" t="s">
        <v>7560</v>
      </c>
      <c r="D323" s="67" t="s">
        <v>3290</v>
      </c>
      <c r="E323" s="67" t="s">
        <v>5677</v>
      </c>
      <c r="F323" s="102">
        <v>10</v>
      </c>
      <c r="G323" s="102">
        <v>10</v>
      </c>
      <c r="H323" s="102">
        <v>11</v>
      </c>
      <c r="I323" s="102"/>
      <c r="J323" s="67"/>
      <c r="K323" s="67" t="s">
        <v>5683</v>
      </c>
      <c r="L323" s="67" t="s">
        <v>4252</v>
      </c>
      <c r="M323" s="67" t="s">
        <v>3293</v>
      </c>
      <c r="N323" s="67"/>
      <c r="O323" s="67"/>
      <c r="P323" s="67">
        <v>10.26</v>
      </c>
      <c r="Q323" s="67">
        <v>10.26</v>
      </c>
      <c r="R323" s="103">
        <v>1.4E-2</v>
      </c>
      <c r="S323" s="103">
        <v>2.8000000000000001E-2</v>
      </c>
      <c r="T323" s="67">
        <v>0.72799999999999998</v>
      </c>
      <c r="U323" s="67">
        <v>5.56</v>
      </c>
      <c r="V323" s="104" t="b">
        <f t="shared" ref="V323:V386" si="80">IF(Q323&gt;X323,TRUE,FALSE)</f>
        <v>1</v>
      </c>
      <c r="W323" s="104" t="s">
        <v>16</v>
      </c>
      <c r="X323" s="104">
        <f t="shared" si="78"/>
        <v>2.8000000000000003</v>
      </c>
      <c r="Y323" s="104">
        <f t="shared" ref="Y323:Y386" si="81">IF(Y$1=$W323,X323,"")</f>
        <v>2.8000000000000003</v>
      </c>
      <c r="Z323" s="104" t="str">
        <f t="shared" ref="Z323:AA386" si="82">IF(Z$1=$W323,$X323,"")</f>
        <v/>
      </c>
      <c r="AA323" s="104" t="str">
        <f t="shared" si="82"/>
        <v/>
      </c>
      <c r="AB323" s="104" t="str">
        <f t="shared" si="71"/>
        <v/>
      </c>
      <c r="AC323" s="104" t="str">
        <f t="shared" si="71"/>
        <v/>
      </c>
      <c r="AD323" s="104" t="str">
        <f t="shared" si="72"/>
        <v/>
      </c>
      <c r="AE323" s="104" t="str">
        <f t="shared" si="72"/>
        <v/>
      </c>
      <c r="AF323" s="104" t="str">
        <f t="shared" si="72"/>
        <v/>
      </c>
      <c r="AG323" s="104" t="str">
        <f t="shared" si="72"/>
        <v/>
      </c>
      <c r="AH323" s="104" t="str">
        <f t="shared" si="73"/>
        <v/>
      </c>
      <c r="AI323" s="104"/>
      <c r="AJ323" s="104">
        <f t="shared" si="79"/>
        <v>1.5881274455002797E-2</v>
      </c>
      <c r="AK323" s="104">
        <f t="shared" si="75"/>
        <v>1.5881274455002797E-2</v>
      </c>
      <c r="AL323" s="104" t="str">
        <f t="shared" si="75"/>
        <v/>
      </c>
      <c r="AM323" s="104" t="str">
        <f t="shared" si="75"/>
        <v/>
      </c>
      <c r="AN323" s="104" t="str">
        <f t="shared" si="75"/>
        <v/>
      </c>
      <c r="AO323" s="104" t="str">
        <f t="shared" si="76"/>
        <v/>
      </c>
      <c r="AP323" s="104" t="str">
        <f t="shared" si="76"/>
        <v/>
      </c>
      <c r="AQ323" s="104" t="str">
        <f t="shared" si="76"/>
        <v/>
      </c>
      <c r="AR323" s="104" t="str">
        <f t="shared" si="76"/>
        <v/>
      </c>
      <c r="AS323" s="104" t="str">
        <f t="shared" si="77"/>
        <v/>
      </c>
      <c r="AT323" s="104" t="str">
        <f t="shared" si="77"/>
        <v/>
      </c>
      <c r="AU323" s="104"/>
      <c r="AV323" s="105"/>
      <c r="AW323" s="105"/>
      <c r="AX323" s="105"/>
      <c r="AY323" s="105"/>
      <c r="AZ323" s="105"/>
      <c r="BA323" s="106"/>
      <c r="BB323" s="104"/>
      <c r="BC323" s="105"/>
      <c r="BD323" s="104"/>
      <c r="BE323" s="107"/>
      <c r="BF323" s="105"/>
      <c r="BG323" s="105"/>
      <c r="BH323" s="105"/>
      <c r="BI323" s="105"/>
      <c r="BJ323" s="67">
        <v>559</v>
      </c>
      <c r="BK323" s="108">
        <v>1498.7460000000001</v>
      </c>
      <c r="BL323" s="109">
        <v>42.771127460000002</v>
      </c>
      <c r="BM323" s="109">
        <v>-82.037575059999995</v>
      </c>
      <c r="BN323" s="110" t="s">
        <v>7206</v>
      </c>
      <c r="BO323" s="106">
        <v>273.10000000000002</v>
      </c>
      <c r="BP323" s="105" t="s">
        <v>3290</v>
      </c>
      <c r="BQ323" s="105" t="s">
        <v>5683</v>
      </c>
      <c r="BR323" s="110"/>
      <c r="BS323" s="110">
        <v>10</v>
      </c>
      <c r="BT323" s="111" t="s">
        <v>7561</v>
      </c>
      <c r="BU323" s="110">
        <v>10</v>
      </c>
      <c r="BV323" s="110">
        <v>11</v>
      </c>
      <c r="BW323" s="105" t="s">
        <v>7784</v>
      </c>
      <c r="BX323" s="104">
        <v>5.56</v>
      </c>
      <c r="BY323" s="105"/>
      <c r="BZ323" s="106">
        <f t="shared" ref="BZ323:BZ386" si="83">S323*100</f>
        <v>2.8000000000000003</v>
      </c>
      <c r="CA323" s="104" t="str">
        <f t="shared" ref="CA323:CA386" si="84">W323</f>
        <v>Matched</v>
      </c>
      <c r="CB323" s="104">
        <f t="shared" ref="CB323:CB386" si="85">AK323</f>
        <v>1.5881274455002797E-2</v>
      </c>
      <c r="CC323" s="105"/>
      <c r="CD323" s="105"/>
      <c r="CE323" s="105"/>
      <c r="CF323" s="105"/>
    </row>
    <row r="324" spans="1:84" hidden="1" x14ac:dyDescent="0.35">
      <c r="A324" s="67">
        <v>560</v>
      </c>
      <c r="B324" s="67">
        <v>1499.0329999999999</v>
      </c>
      <c r="C324" s="67" t="s">
        <v>7556</v>
      </c>
      <c r="D324" s="67" t="s">
        <v>3290</v>
      </c>
      <c r="E324" s="67" t="s">
        <v>5677</v>
      </c>
      <c r="F324" s="102">
        <v>12</v>
      </c>
      <c r="G324" s="102">
        <v>7</v>
      </c>
      <c r="H324" s="102">
        <v>7</v>
      </c>
      <c r="I324" s="102"/>
      <c r="J324" s="67"/>
      <c r="K324" s="67" t="s">
        <v>5678</v>
      </c>
      <c r="L324" s="67" t="s">
        <v>4253</v>
      </c>
      <c r="M324" s="67" t="s">
        <v>3293</v>
      </c>
      <c r="N324" s="67"/>
      <c r="O324" s="67"/>
      <c r="P324" s="67">
        <v>12.47</v>
      </c>
      <c r="Q324" s="67">
        <v>12.47</v>
      </c>
      <c r="R324" s="103">
        <v>0.01</v>
      </c>
      <c r="S324" s="103">
        <v>0.02</v>
      </c>
      <c r="T324" s="67">
        <v>0.76</v>
      </c>
      <c r="U324" s="67">
        <v>5.56</v>
      </c>
      <c r="V324" s="104" t="b">
        <f t="shared" si="80"/>
        <v>1</v>
      </c>
      <c r="W324" s="104" t="s">
        <v>16</v>
      </c>
      <c r="X324" s="104">
        <f t="shared" si="78"/>
        <v>2</v>
      </c>
      <c r="Y324" s="104">
        <f t="shared" si="81"/>
        <v>2</v>
      </c>
      <c r="Z324" s="104" t="str">
        <f t="shared" si="82"/>
        <v/>
      </c>
      <c r="AA324" s="104" t="str">
        <f t="shared" si="82"/>
        <v/>
      </c>
      <c r="AB324" s="104" t="str">
        <f t="shared" si="71"/>
        <v/>
      </c>
      <c r="AC324" s="104" t="str">
        <f t="shared" si="71"/>
        <v/>
      </c>
      <c r="AD324" s="104" t="str">
        <f t="shared" si="72"/>
        <v/>
      </c>
      <c r="AE324" s="104" t="str">
        <f t="shared" si="72"/>
        <v/>
      </c>
      <c r="AF324" s="104" t="str">
        <f t="shared" si="72"/>
        <v/>
      </c>
      <c r="AG324" s="104" t="str">
        <f t="shared" si="72"/>
        <v/>
      </c>
      <c r="AH324" s="104" t="str">
        <f t="shared" si="73"/>
        <v/>
      </c>
      <c r="AI324" s="104"/>
      <c r="AJ324" s="104">
        <f t="shared" si="79"/>
        <v>1.1343767467859138E-2</v>
      </c>
      <c r="AK324" s="104">
        <f t="shared" si="75"/>
        <v>1.1343767467859138E-2</v>
      </c>
      <c r="AL324" s="104" t="str">
        <f t="shared" si="75"/>
        <v/>
      </c>
      <c r="AM324" s="104" t="str">
        <f t="shared" si="75"/>
        <v/>
      </c>
      <c r="AN324" s="104" t="str">
        <f t="shared" si="75"/>
        <v/>
      </c>
      <c r="AO324" s="104" t="str">
        <f t="shared" si="76"/>
        <v/>
      </c>
      <c r="AP324" s="104" t="str">
        <f t="shared" si="76"/>
        <v/>
      </c>
      <c r="AQ324" s="104" t="str">
        <f t="shared" si="76"/>
        <v/>
      </c>
      <c r="AR324" s="104" t="str">
        <f t="shared" si="76"/>
        <v/>
      </c>
      <c r="AS324" s="104" t="str">
        <f t="shared" si="77"/>
        <v/>
      </c>
      <c r="AT324" s="104" t="str">
        <f t="shared" si="77"/>
        <v/>
      </c>
      <c r="AU324" s="104"/>
      <c r="AV324" s="105"/>
      <c r="AW324" s="105"/>
      <c r="AX324" s="105"/>
      <c r="AY324" s="105"/>
      <c r="AZ324" s="105"/>
      <c r="BA324" s="106"/>
      <c r="BB324" s="104"/>
      <c r="BC324" s="105"/>
      <c r="BD324" s="104"/>
      <c r="BE324" s="107"/>
      <c r="BF324" s="105"/>
      <c r="BG324" s="105"/>
      <c r="BH324" s="105"/>
      <c r="BI324" s="105"/>
      <c r="BJ324" s="67">
        <v>560</v>
      </c>
      <c r="BK324" s="108">
        <v>1499.0329999999999</v>
      </c>
      <c r="BL324" s="109">
        <v>42.771124839999999</v>
      </c>
      <c r="BM324" s="109">
        <v>-82.037575200000006</v>
      </c>
      <c r="BN324" s="110" t="s">
        <v>7206</v>
      </c>
      <c r="BO324" s="106">
        <v>273.10000000000002</v>
      </c>
      <c r="BP324" s="105" t="s">
        <v>3290</v>
      </c>
      <c r="BQ324" s="105" t="s">
        <v>5678</v>
      </c>
      <c r="BR324" s="110"/>
      <c r="BS324" s="110">
        <v>12</v>
      </c>
      <c r="BT324" s="111" t="s">
        <v>7555</v>
      </c>
      <c r="BU324" s="110">
        <v>7</v>
      </c>
      <c r="BV324" s="110">
        <v>7</v>
      </c>
      <c r="BW324" s="105" t="s">
        <v>7784</v>
      </c>
      <c r="BX324" s="104">
        <v>5.56</v>
      </c>
      <c r="BY324" s="105"/>
      <c r="BZ324" s="106">
        <f t="shared" si="83"/>
        <v>2</v>
      </c>
      <c r="CA324" s="104" t="str">
        <f t="shared" si="84"/>
        <v>Matched</v>
      </c>
      <c r="CB324" s="104">
        <f t="shared" si="85"/>
        <v>1.1343767467859138E-2</v>
      </c>
      <c r="CC324" s="105"/>
      <c r="CD324" s="105"/>
      <c r="CE324" s="105"/>
      <c r="CF324" s="105"/>
    </row>
    <row r="325" spans="1:84" hidden="1" x14ac:dyDescent="0.35">
      <c r="A325" s="67">
        <v>561</v>
      </c>
      <c r="B325" s="67">
        <v>1499.1210000000001</v>
      </c>
      <c r="C325" s="67" t="s">
        <v>7567</v>
      </c>
      <c r="D325" s="67" t="s">
        <v>3290</v>
      </c>
      <c r="E325" s="67" t="s">
        <v>5677</v>
      </c>
      <c r="F325" s="102">
        <v>11</v>
      </c>
      <c r="G325" s="102">
        <v>8</v>
      </c>
      <c r="H325" s="102">
        <v>8</v>
      </c>
      <c r="I325" s="102"/>
      <c r="J325" s="67"/>
      <c r="K325" s="67" t="s">
        <v>5678</v>
      </c>
      <c r="L325" s="67" t="s">
        <v>4254</v>
      </c>
      <c r="M325" s="67" t="s">
        <v>3293</v>
      </c>
      <c r="N325" s="67"/>
      <c r="O325" s="67"/>
      <c r="P325" s="67">
        <v>11.41</v>
      </c>
      <c r="Q325" s="67">
        <v>11.41</v>
      </c>
      <c r="R325" s="103">
        <v>0.01</v>
      </c>
      <c r="S325" s="103">
        <v>1.2E-2</v>
      </c>
      <c r="T325" s="67">
        <v>0.8</v>
      </c>
      <c r="U325" s="67">
        <v>5.56</v>
      </c>
      <c r="V325" s="104" t="b">
        <f t="shared" si="80"/>
        <v>1</v>
      </c>
      <c r="W325" s="104" t="s">
        <v>16</v>
      </c>
      <c r="X325" s="104">
        <f t="shared" si="78"/>
        <v>1.2</v>
      </c>
      <c r="Y325" s="104">
        <f t="shared" si="81"/>
        <v>1.2</v>
      </c>
      <c r="Z325" s="104" t="str">
        <f t="shared" si="82"/>
        <v/>
      </c>
      <c r="AA325" s="104" t="str">
        <f t="shared" si="82"/>
        <v/>
      </c>
      <c r="AB325" s="104" t="str">
        <f t="shared" si="71"/>
        <v/>
      </c>
      <c r="AC325" s="104" t="str">
        <f t="shared" si="71"/>
        <v/>
      </c>
      <c r="AD325" s="104" t="str">
        <f t="shared" si="72"/>
        <v/>
      </c>
      <c r="AE325" s="104" t="str">
        <f t="shared" si="72"/>
        <v/>
      </c>
      <c r="AF325" s="104" t="str">
        <f t="shared" si="72"/>
        <v/>
      </c>
      <c r="AG325" s="104" t="str">
        <f t="shared" si="72"/>
        <v/>
      </c>
      <c r="AH325" s="104" t="str">
        <f t="shared" si="73"/>
        <v/>
      </c>
      <c r="AI325" s="104"/>
      <c r="AJ325" s="104">
        <f t="shared" si="79"/>
        <v>6.8062604807154837E-3</v>
      </c>
      <c r="AK325" s="104">
        <f t="shared" si="75"/>
        <v>6.8062604807154837E-3</v>
      </c>
      <c r="AL325" s="104" t="str">
        <f t="shared" si="75"/>
        <v/>
      </c>
      <c r="AM325" s="104" t="str">
        <f t="shared" si="75"/>
        <v/>
      </c>
      <c r="AN325" s="104" t="str">
        <f t="shared" si="75"/>
        <v/>
      </c>
      <c r="AO325" s="104" t="str">
        <f t="shared" si="76"/>
        <v/>
      </c>
      <c r="AP325" s="104" t="str">
        <f t="shared" si="76"/>
        <v/>
      </c>
      <c r="AQ325" s="104" t="str">
        <f t="shared" si="76"/>
        <v/>
      </c>
      <c r="AR325" s="104" t="str">
        <f t="shared" si="76"/>
        <v/>
      </c>
      <c r="AS325" s="104" t="str">
        <f t="shared" si="77"/>
        <v/>
      </c>
      <c r="AT325" s="104" t="str">
        <f t="shared" si="77"/>
        <v/>
      </c>
      <c r="AU325" s="104"/>
      <c r="AV325" s="105"/>
      <c r="AW325" s="105"/>
      <c r="AX325" s="105"/>
      <c r="AY325" s="105"/>
      <c r="AZ325" s="105"/>
      <c r="BA325" s="106"/>
      <c r="BB325" s="104"/>
      <c r="BC325" s="105"/>
      <c r="BD325" s="104"/>
      <c r="BE325" s="107"/>
      <c r="BF325" s="105"/>
      <c r="BG325" s="105"/>
      <c r="BH325" s="105"/>
      <c r="BI325" s="105"/>
      <c r="BJ325" s="67">
        <v>561</v>
      </c>
      <c r="BK325" s="108">
        <v>1499.1210000000001</v>
      </c>
      <c r="BL325" s="109">
        <v>42.771124049999997</v>
      </c>
      <c r="BM325" s="109">
        <v>-82.037575239999995</v>
      </c>
      <c r="BN325" s="110" t="s">
        <v>7206</v>
      </c>
      <c r="BO325" s="106">
        <v>273.10000000000002</v>
      </c>
      <c r="BP325" s="105" t="s">
        <v>3290</v>
      </c>
      <c r="BQ325" s="105" t="s">
        <v>5678</v>
      </c>
      <c r="BR325" s="110"/>
      <c r="BS325" s="110">
        <v>11</v>
      </c>
      <c r="BT325" s="111" t="s">
        <v>7902</v>
      </c>
      <c r="BU325" s="110">
        <v>8</v>
      </c>
      <c r="BV325" s="110">
        <v>8</v>
      </c>
      <c r="BW325" s="105" t="s">
        <v>7784</v>
      </c>
      <c r="BX325" s="104">
        <v>5.56</v>
      </c>
      <c r="BY325" s="105"/>
      <c r="BZ325" s="106">
        <f t="shared" si="83"/>
        <v>1.2</v>
      </c>
      <c r="CA325" s="104" t="str">
        <f t="shared" si="84"/>
        <v>Matched</v>
      </c>
      <c r="CB325" s="104">
        <f t="shared" si="85"/>
        <v>6.8062604807154837E-3</v>
      </c>
      <c r="CC325" s="105"/>
      <c r="CD325" s="105"/>
      <c r="CE325" s="105"/>
      <c r="CF325" s="105"/>
    </row>
    <row r="326" spans="1:84" hidden="1" x14ac:dyDescent="0.35">
      <c r="A326" s="67">
        <v>562</v>
      </c>
      <c r="B326" s="67">
        <v>1499.204</v>
      </c>
      <c r="C326" s="67" t="s">
        <v>7558</v>
      </c>
      <c r="D326" s="67" t="s">
        <v>3290</v>
      </c>
      <c r="E326" s="67" t="s">
        <v>5677</v>
      </c>
      <c r="F326" s="102">
        <v>12</v>
      </c>
      <c r="G326" s="102">
        <v>6</v>
      </c>
      <c r="H326" s="102">
        <v>8</v>
      </c>
      <c r="I326" s="102"/>
      <c r="J326" s="67"/>
      <c r="K326" s="67" t="s">
        <v>5678</v>
      </c>
      <c r="L326" s="67" t="s">
        <v>4255</v>
      </c>
      <c r="M326" s="67" t="s">
        <v>3293</v>
      </c>
      <c r="N326" s="67"/>
      <c r="O326" s="67"/>
      <c r="P326" s="67">
        <v>11.68</v>
      </c>
      <c r="Q326" s="67">
        <v>11.68</v>
      </c>
      <c r="R326" s="103">
        <v>2.3E-2</v>
      </c>
      <c r="S326" s="103">
        <v>4.5999999999999999E-2</v>
      </c>
      <c r="T326" s="67">
        <v>0.79100000000000004</v>
      </c>
      <c r="U326" s="67">
        <v>5.56</v>
      </c>
      <c r="V326" s="104" t="b">
        <f t="shared" si="80"/>
        <v>1</v>
      </c>
      <c r="W326" s="104" t="s">
        <v>16</v>
      </c>
      <c r="X326" s="104">
        <f t="shared" si="78"/>
        <v>4.5999999999999996</v>
      </c>
      <c r="Y326" s="104">
        <f t="shared" si="81"/>
        <v>4.5999999999999996</v>
      </c>
      <c r="Z326" s="104" t="str">
        <f t="shared" si="82"/>
        <v/>
      </c>
      <c r="AA326" s="104" t="str">
        <f t="shared" si="82"/>
        <v/>
      </c>
      <c r="AB326" s="104" t="str">
        <f t="shared" si="71"/>
        <v/>
      </c>
      <c r="AC326" s="104" t="str">
        <f t="shared" si="71"/>
        <v/>
      </c>
      <c r="AD326" s="104" t="str">
        <f t="shared" si="72"/>
        <v/>
      </c>
      <c r="AE326" s="104" t="str">
        <f t="shared" si="72"/>
        <v/>
      </c>
      <c r="AF326" s="104" t="str">
        <f t="shared" si="72"/>
        <v/>
      </c>
      <c r="AG326" s="104" t="str">
        <f t="shared" si="72"/>
        <v/>
      </c>
      <c r="AH326" s="104" t="str">
        <f t="shared" si="73"/>
        <v/>
      </c>
      <c r="AI326" s="104"/>
      <c r="AJ326" s="104">
        <f t="shared" si="79"/>
        <v>2.6090665176076017E-2</v>
      </c>
      <c r="AK326" s="104">
        <f t="shared" si="75"/>
        <v>2.6090665176076017E-2</v>
      </c>
      <c r="AL326" s="104" t="str">
        <f t="shared" si="75"/>
        <v/>
      </c>
      <c r="AM326" s="104" t="str">
        <f t="shared" si="75"/>
        <v/>
      </c>
      <c r="AN326" s="104" t="str">
        <f t="shared" si="75"/>
        <v/>
      </c>
      <c r="AO326" s="104" t="str">
        <f t="shared" si="76"/>
        <v/>
      </c>
      <c r="AP326" s="104" t="str">
        <f t="shared" si="76"/>
        <v/>
      </c>
      <c r="AQ326" s="104" t="str">
        <f t="shared" si="76"/>
        <v/>
      </c>
      <c r="AR326" s="104" t="str">
        <f t="shared" si="76"/>
        <v/>
      </c>
      <c r="AS326" s="104" t="str">
        <f t="shared" si="77"/>
        <v/>
      </c>
      <c r="AT326" s="104" t="str">
        <f t="shared" si="77"/>
        <v/>
      </c>
      <c r="AU326" s="104"/>
      <c r="AV326" s="105"/>
      <c r="AW326" s="105"/>
      <c r="AX326" s="105"/>
      <c r="AY326" s="105"/>
      <c r="AZ326" s="105"/>
      <c r="BA326" s="106"/>
      <c r="BB326" s="104"/>
      <c r="BC326" s="105"/>
      <c r="BD326" s="104"/>
      <c r="BE326" s="107"/>
      <c r="BF326" s="105"/>
      <c r="BG326" s="105"/>
      <c r="BH326" s="105"/>
      <c r="BI326" s="105"/>
      <c r="BJ326" s="67">
        <v>562</v>
      </c>
      <c r="BK326" s="108">
        <v>1499.204</v>
      </c>
      <c r="BL326" s="109">
        <v>42.771123289999998</v>
      </c>
      <c r="BM326" s="109">
        <v>-82.037575279999999</v>
      </c>
      <c r="BN326" s="110" t="s">
        <v>7206</v>
      </c>
      <c r="BO326" s="106">
        <v>273.10000000000002</v>
      </c>
      <c r="BP326" s="105" t="s">
        <v>3290</v>
      </c>
      <c r="BQ326" s="105" t="s">
        <v>5678</v>
      </c>
      <c r="BR326" s="110"/>
      <c r="BS326" s="110">
        <v>12</v>
      </c>
      <c r="BT326" s="111" t="s">
        <v>7525</v>
      </c>
      <c r="BU326" s="110">
        <v>6</v>
      </c>
      <c r="BV326" s="110">
        <v>8</v>
      </c>
      <c r="BW326" s="105" t="s">
        <v>7784</v>
      </c>
      <c r="BX326" s="104">
        <v>5.56</v>
      </c>
      <c r="BY326" s="105"/>
      <c r="BZ326" s="106">
        <f t="shared" si="83"/>
        <v>4.5999999999999996</v>
      </c>
      <c r="CA326" s="104" t="str">
        <f t="shared" si="84"/>
        <v>Matched</v>
      </c>
      <c r="CB326" s="104">
        <f t="shared" si="85"/>
        <v>2.6090665176076017E-2</v>
      </c>
      <c r="CC326" s="105"/>
      <c r="CD326" s="105"/>
      <c r="CE326" s="105"/>
      <c r="CF326" s="105"/>
    </row>
    <row r="327" spans="1:84" hidden="1" x14ac:dyDescent="0.35">
      <c r="A327" s="67">
        <v>563</v>
      </c>
      <c r="B327" s="67">
        <v>1499.31</v>
      </c>
      <c r="C327" s="67" t="s">
        <v>7347</v>
      </c>
      <c r="D327" s="67" t="s">
        <v>3290</v>
      </c>
      <c r="E327" s="67" t="s">
        <v>5677</v>
      </c>
      <c r="F327" s="102">
        <v>10</v>
      </c>
      <c r="G327" s="102">
        <v>9</v>
      </c>
      <c r="H327" s="102">
        <v>10</v>
      </c>
      <c r="I327" s="102"/>
      <c r="J327" s="67"/>
      <c r="K327" s="67" t="s">
        <v>5678</v>
      </c>
      <c r="L327" s="67" t="s">
        <v>4256</v>
      </c>
      <c r="M327" s="67" t="s">
        <v>3293</v>
      </c>
      <c r="N327" s="67"/>
      <c r="O327" s="67"/>
      <c r="P327" s="67">
        <v>10.39</v>
      </c>
      <c r="Q327" s="67">
        <v>10.39</v>
      </c>
      <c r="R327" s="103">
        <v>0.03</v>
      </c>
      <c r="S327" s="103">
        <v>3.5000000000000003E-2</v>
      </c>
      <c r="T327" s="67">
        <v>0.81799999999999995</v>
      </c>
      <c r="U327" s="67">
        <v>5.56</v>
      </c>
      <c r="V327" s="104" t="b">
        <f t="shared" si="80"/>
        <v>1</v>
      </c>
      <c r="W327" s="104" t="s">
        <v>16</v>
      </c>
      <c r="X327" s="104">
        <f t="shared" si="78"/>
        <v>3.5000000000000004</v>
      </c>
      <c r="Y327" s="104">
        <f t="shared" si="81"/>
        <v>3.5000000000000004</v>
      </c>
      <c r="Z327" s="104" t="str">
        <f t="shared" si="82"/>
        <v/>
      </c>
      <c r="AA327" s="104" t="str">
        <f t="shared" si="82"/>
        <v/>
      </c>
      <c r="AB327" s="104" t="str">
        <f t="shared" si="71"/>
        <v/>
      </c>
      <c r="AC327" s="104" t="str">
        <f t="shared" si="71"/>
        <v/>
      </c>
      <c r="AD327" s="104" t="str">
        <f t="shared" si="72"/>
        <v/>
      </c>
      <c r="AE327" s="104" t="str">
        <f t="shared" si="72"/>
        <v/>
      </c>
      <c r="AF327" s="104" t="str">
        <f t="shared" si="72"/>
        <v/>
      </c>
      <c r="AG327" s="104" t="str">
        <f t="shared" si="72"/>
        <v/>
      </c>
      <c r="AH327" s="104" t="str">
        <f t="shared" si="73"/>
        <v/>
      </c>
      <c r="AI327" s="104"/>
      <c r="AJ327" s="104">
        <f t="shared" si="79"/>
        <v>1.9851593068753493E-2</v>
      </c>
      <c r="AK327" s="104">
        <f t="shared" si="75"/>
        <v>1.9851593068753493E-2</v>
      </c>
      <c r="AL327" s="104" t="str">
        <f t="shared" si="75"/>
        <v/>
      </c>
      <c r="AM327" s="104" t="str">
        <f t="shared" si="75"/>
        <v/>
      </c>
      <c r="AN327" s="104" t="str">
        <f t="shared" si="75"/>
        <v/>
      </c>
      <c r="AO327" s="104" t="str">
        <f t="shared" si="76"/>
        <v/>
      </c>
      <c r="AP327" s="104" t="str">
        <f t="shared" si="76"/>
        <v/>
      </c>
      <c r="AQ327" s="104" t="str">
        <f t="shared" si="76"/>
        <v/>
      </c>
      <c r="AR327" s="104" t="str">
        <f t="shared" si="76"/>
        <v/>
      </c>
      <c r="AS327" s="104" t="str">
        <f t="shared" si="77"/>
        <v/>
      </c>
      <c r="AT327" s="104" t="str">
        <f t="shared" si="77"/>
        <v/>
      </c>
      <c r="AU327" s="104"/>
      <c r="AV327" s="105"/>
      <c r="AW327" s="105"/>
      <c r="AX327" s="105"/>
      <c r="AY327" s="105"/>
      <c r="AZ327" s="105"/>
      <c r="BA327" s="106"/>
      <c r="BB327" s="104"/>
      <c r="BC327" s="105"/>
      <c r="BD327" s="104"/>
      <c r="BE327" s="107"/>
      <c r="BF327" s="105"/>
      <c r="BG327" s="105"/>
      <c r="BH327" s="105"/>
      <c r="BI327" s="105"/>
      <c r="BJ327" s="67">
        <v>563</v>
      </c>
      <c r="BK327" s="108">
        <v>1499.31</v>
      </c>
      <c r="BL327" s="109">
        <v>42.771122339999998</v>
      </c>
      <c r="BM327" s="109">
        <v>-82.037575329999996</v>
      </c>
      <c r="BN327" s="110" t="s">
        <v>7206</v>
      </c>
      <c r="BO327" s="106">
        <v>273.10000000000002</v>
      </c>
      <c r="BP327" s="105" t="s">
        <v>3290</v>
      </c>
      <c r="BQ327" s="105" t="s">
        <v>5678</v>
      </c>
      <c r="BR327" s="110"/>
      <c r="BS327" s="110">
        <v>10</v>
      </c>
      <c r="BT327" s="111" t="s">
        <v>7453</v>
      </c>
      <c r="BU327" s="110">
        <v>9</v>
      </c>
      <c r="BV327" s="110">
        <v>10</v>
      </c>
      <c r="BW327" s="105" t="s">
        <v>7784</v>
      </c>
      <c r="BX327" s="104">
        <v>5.56</v>
      </c>
      <c r="BY327" s="105"/>
      <c r="BZ327" s="106">
        <f t="shared" si="83"/>
        <v>3.5000000000000004</v>
      </c>
      <c r="CA327" s="104" t="str">
        <f t="shared" si="84"/>
        <v>Matched</v>
      </c>
      <c r="CB327" s="104">
        <f t="shared" si="85"/>
        <v>1.9851593068753493E-2</v>
      </c>
      <c r="CC327" s="105"/>
      <c r="CD327" s="105"/>
      <c r="CE327" s="105"/>
      <c r="CF327" s="105"/>
    </row>
    <row r="328" spans="1:84" hidden="1" x14ac:dyDescent="0.35">
      <c r="A328" s="67">
        <v>564</v>
      </c>
      <c r="B328" s="67">
        <v>1500.0440000000001</v>
      </c>
      <c r="C328" s="67" t="s">
        <v>7449</v>
      </c>
      <c r="D328" s="67" t="s">
        <v>3290</v>
      </c>
      <c r="E328" s="67" t="s">
        <v>5677</v>
      </c>
      <c r="F328" s="102">
        <v>11</v>
      </c>
      <c r="G328" s="102">
        <v>8</v>
      </c>
      <c r="H328" s="102">
        <v>4</v>
      </c>
      <c r="I328" s="102"/>
      <c r="J328" s="67"/>
      <c r="K328" s="67" t="s">
        <v>5678</v>
      </c>
      <c r="L328" s="67" t="s">
        <v>4257</v>
      </c>
      <c r="M328" s="67" t="s">
        <v>3293</v>
      </c>
      <c r="N328" s="67"/>
      <c r="O328" s="67"/>
      <c r="P328" s="67">
        <v>11.16</v>
      </c>
      <c r="Q328" s="67">
        <v>11.16</v>
      </c>
      <c r="R328" s="103">
        <v>0.02</v>
      </c>
      <c r="S328" s="103">
        <v>4.3999999999999997E-2</v>
      </c>
      <c r="T328" s="67">
        <v>0.61299999999999999</v>
      </c>
      <c r="U328" s="67">
        <v>5.56</v>
      </c>
      <c r="V328" s="104" t="b">
        <f t="shared" si="80"/>
        <v>1</v>
      </c>
      <c r="W328" s="104" t="s">
        <v>16</v>
      </c>
      <c r="X328" s="104">
        <f t="shared" si="78"/>
        <v>4.3999999999999995</v>
      </c>
      <c r="Y328" s="104">
        <f t="shared" si="81"/>
        <v>4.3999999999999995</v>
      </c>
      <c r="Z328" s="104" t="str">
        <f t="shared" si="82"/>
        <v/>
      </c>
      <c r="AA328" s="104" t="str">
        <f t="shared" si="82"/>
        <v/>
      </c>
      <c r="AB328" s="104" t="str">
        <f t="shared" si="71"/>
        <v/>
      </c>
      <c r="AC328" s="104" t="str">
        <f t="shared" si="71"/>
        <v/>
      </c>
      <c r="AD328" s="104" t="str">
        <f t="shared" si="72"/>
        <v/>
      </c>
      <c r="AE328" s="104" t="str">
        <f t="shared" si="72"/>
        <v/>
      </c>
      <c r="AF328" s="104" t="str">
        <f t="shared" si="72"/>
        <v/>
      </c>
      <c r="AG328" s="104" t="str">
        <f t="shared" si="72"/>
        <v/>
      </c>
      <c r="AH328" s="104" t="str">
        <f t="shared" si="73"/>
        <v/>
      </c>
      <c r="AI328" s="104"/>
      <c r="AJ328" s="104">
        <f t="shared" si="79"/>
        <v>2.4956288429290104E-2</v>
      </c>
      <c r="AK328" s="104">
        <f t="shared" si="75"/>
        <v>2.4956288429290104E-2</v>
      </c>
      <c r="AL328" s="104" t="str">
        <f t="shared" si="75"/>
        <v/>
      </c>
      <c r="AM328" s="104" t="str">
        <f t="shared" si="75"/>
        <v/>
      </c>
      <c r="AN328" s="104" t="str">
        <f t="shared" si="75"/>
        <v/>
      </c>
      <c r="AO328" s="104" t="str">
        <f t="shared" si="76"/>
        <v/>
      </c>
      <c r="AP328" s="104" t="str">
        <f t="shared" si="76"/>
        <v/>
      </c>
      <c r="AQ328" s="104" t="str">
        <f t="shared" si="76"/>
        <v/>
      </c>
      <c r="AR328" s="104" t="str">
        <f t="shared" si="76"/>
        <v/>
      </c>
      <c r="AS328" s="104" t="str">
        <f t="shared" si="77"/>
        <v/>
      </c>
      <c r="AT328" s="104" t="str">
        <f t="shared" si="77"/>
        <v/>
      </c>
      <c r="AU328" s="104"/>
      <c r="AV328" s="105"/>
      <c r="AW328" s="105"/>
      <c r="AX328" s="105"/>
      <c r="AY328" s="105"/>
      <c r="AZ328" s="105"/>
      <c r="BA328" s="106"/>
      <c r="BB328" s="104"/>
      <c r="BC328" s="105"/>
      <c r="BD328" s="104"/>
      <c r="BE328" s="107"/>
      <c r="BF328" s="105"/>
      <c r="BG328" s="105"/>
      <c r="BH328" s="105"/>
      <c r="BI328" s="105"/>
      <c r="BJ328" s="67">
        <v>564</v>
      </c>
      <c r="BK328" s="108">
        <v>1500.0440000000001</v>
      </c>
      <c r="BL328" s="109">
        <v>42.771115690000002</v>
      </c>
      <c r="BM328" s="109">
        <v>-82.037575680000003</v>
      </c>
      <c r="BN328" s="110" t="s">
        <v>7206</v>
      </c>
      <c r="BO328" s="106">
        <v>273.10000000000002</v>
      </c>
      <c r="BP328" s="105" t="s">
        <v>3290</v>
      </c>
      <c r="BQ328" s="105" t="s">
        <v>5678</v>
      </c>
      <c r="BR328" s="110"/>
      <c r="BS328" s="110">
        <v>11</v>
      </c>
      <c r="BT328" s="111" t="s">
        <v>7565</v>
      </c>
      <c r="BU328" s="110">
        <v>8</v>
      </c>
      <c r="BV328" s="110">
        <v>4</v>
      </c>
      <c r="BW328" s="105" t="s">
        <v>7784</v>
      </c>
      <c r="BX328" s="104">
        <v>5.56</v>
      </c>
      <c r="BY328" s="105"/>
      <c r="BZ328" s="106">
        <f t="shared" si="83"/>
        <v>4.3999999999999995</v>
      </c>
      <c r="CA328" s="104" t="str">
        <f t="shared" si="84"/>
        <v>Matched</v>
      </c>
      <c r="CB328" s="104">
        <f t="shared" si="85"/>
        <v>2.4956288429290104E-2</v>
      </c>
      <c r="CC328" s="105"/>
      <c r="CD328" s="105"/>
      <c r="CE328" s="105"/>
      <c r="CF328" s="105"/>
    </row>
    <row r="329" spans="1:84" hidden="1" x14ac:dyDescent="0.35">
      <c r="A329" s="67">
        <v>567</v>
      </c>
      <c r="B329" s="67">
        <v>1524.64</v>
      </c>
      <c r="C329" s="67" t="s">
        <v>7570</v>
      </c>
      <c r="D329" s="67" t="s">
        <v>3339</v>
      </c>
      <c r="E329" s="67" t="s">
        <v>5752</v>
      </c>
      <c r="F329" s="102">
        <v>15</v>
      </c>
      <c r="G329" s="102">
        <v>28</v>
      </c>
      <c r="H329" s="102">
        <v>15</v>
      </c>
      <c r="I329" s="102"/>
      <c r="J329" s="67"/>
      <c r="K329" s="67" t="s">
        <v>5753</v>
      </c>
      <c r="L329" s="67" t="s">
        <v>4264</v>
      </c>
      <c r="M329" s="67" t="s">
        <v>3293</v>
      </c>
      <c r="N329" s="67"/>
      <c r="O329" s="67"/>
      <c r="P329" s="67">
        <v>14.81</v>
      </c>
      <c r="Q329" s="67">
        <v>14.81</v>
      </c>
      <c r="R329" s="103">
        <v>8.9999999999999993E-3</v>
      </c>
      <c r="S329" s="103">
        <v>1.9E-2</v>
      </c>
      <c r="T329" s="67">
        <v>0.77900000000000003</v>
      </c>
      <c r="U329" s="67">
        <v>5.56</v>
      </c>
      <c r="V329" s="104" t="b">
        <f t="shared" si="80"/>
        <v>1</v>
      </c>
      <c r="W329" s="104" t="s">
        <v>16</v>
      </c>
      <c r="X329" s="104">
        <f t="shared" si="78"/>
        <v>1.9</v>
      </c>
      <c r="Y329" s="104">
        <f t="shared" si="81"/>
        <v>1.9</v>
      </c>
      <c r="Z329" s="104" t="str">
        <f t="shared" si="82"/>
        <v/>
      </c>
      <c r="AA329" s="104" t="str">
        <f t="shared" si="82"/>
        <v/>
      </c>
      <c r="AB329" s="104" t="str">
        <f t="shared" si="71"/>
        <v/>
      </c>
      <c r="AC329" s="104" t="str">
        <f t="shared" ref="AC329:AF330" si="86">IF(AC$1=$W329,$X329,"")</f>
        <v/>
      </c>
      <c r="AD329" s="104" t="str">
        <f t="shared" si="72"/>
        <v/>
      </c>
      <c r="AE329" s="104" t="str">
        <f t="shared" si="72"/>
        <v/>
      </c>
      <c r="AF329" s="104" t="str">
        <f t="shared" si="72"/>
        <v/>
      </c>
      <c r="AG329" s="104" t="str">
        <f t="shared" ref="AG329:AH330" si="87">IF(AG$1=$W329,$X329,"")</f>
        <v/>
      </c>
      <c r="AH329" s="104" t="str">
        <f t="shared" si="73"/>
        <v/>
      </c>
      <c r="AI329" s="104"/>
      <c r="AJ329" s="104">
        <f t="shared" si="79"/>
        <v>1.0776579094466181E-2</v>
      </c>
      <c r="AK329" s="104">
        <f t="shared" si="75"/>
        <v>1.0776579094466181E-2</v>
      </c>
      <c r="AL329" s="104" t="str">
        <f t="shared" si="75"/>
        <v/>
      </c>
      <c r="AM329" s="104" t="str">
        <f t="shared" si="75"/>
        <v/>
      </c>
      <c r="AN329" s="104" t="str">
        <f t="shared" ref="AN329:AQ330" si="88">IF(AB$1=$W329,AM329,"")</f>
        <v/>
      </c>
      <c r="AO329" s="104" t="str">
        <f t="shared" si="76"/>
        <v/>
      </c>
      <c r="AP329" s="104" t="str">
        <f t="shared" si="76"/>
        <v/>
      </c>
      <c r="AQ329" s="104" t="str">
        <f t="shared" si="76"/>
        <v/>
      </c>
      <c r="AR329" s="104" t="str">
        <f t="shared" ref="AR329:AT330" si="89">IF(AF$1=$W329,AQ329,"")</f>
        <v/>
      </c>
      <c r="AS329" s="104" t="str">
        <f t="shared" si="77"/>
        <v/>
      </c>
      <c r="AT329" s="104" t="str">
        <f t="shared" si="77"/>
        <v/>
      </c>
      <c r="AU329" s="104"/>
      <c r="AV329" s="105"/>
      <c r="AW329" s="105"/>
      <c r="AX329" s="105"/>
      <c r="AY329" s="105"/>
      <c r="AZ329" s="105"/>
      <c r="BA329" s="106"/>
      <c r="BB329" s="104"/>
      <c r="BC329" s="105"/>
      <c r="BD329" s="104"/>
      <c r="BE329" s="107"/>
      <c r="BF329" s="105"/>
      <c r="BG329" s="105"/>
      <c r="BH329" s="105"/>
      <c r="BI329" s="105"/>
      <c r="BJ329" s="67">
        <v>567</v>
      </c>
      <c r="BK329" s="108">
        <v>1524.64</v>
      </c>
      <c r="BL329" s="109">
        <v>42.770893100000002</v>
      </c>
      <c r="BM329" s="109">
        <v>-82.037586930000003</v>
      </c>
      <c r="BN329" s="110" t="s">
        <v>7207</v>
      </c>
      <c r="BO329" s="106">
        <v>273.10000000000002</v>
      </c>
      <c r="BP329" s="105" t="s">
        <v>3339</v>
      </c>
      <c r="BQ329" s="105" t="s">
        <v>5753</v>
      </c>
      <c r="BR329" s="110"/>
      <c r="BS329" s="110">
        <v>15</v>
      </c>
      <c r="BT329" s="111" t="s">
        <v>7507</v>
      </c>
      <c r="BU329" s="110">
        <v>28</v>
      </c>
      <c r="BV329" s="110">
        <v>15</v>
      </c>
      <c r="BW329" s="105" t="s">
        <v>7805</v>
      </c>
      <c r="BX329" s="104">
        <v>5.56</v>
      </c>
      <c r="BY329" s="105"/>
      <c r="BZ329" s="106">
        <f t="shared" si="83"/>
        <v>1.9</v>
      </c>
      <c r="CA329" s="104" t="str">
        <f t="shared" si="84"/>
        <v>Matched</v>
      </c>
      <c r="CB329" s="104">
        <f t="shared" si="85"/>
        <v>1.0776579094466181E-2</v>
      </c>
      <c r="CC329" s="105"/>
      <c r="CD329" s="105"/>
      <c r="CE329" s="105"/>
      <c r="CF329" s="105"/>
    </row>
    <row r="330" spans="1:84" hidden="1" x14ac:dyDescent="0.35">
      <c r="A330" s="67">
        <v>572</v>
      </c>
      <c r="B330" s="67">
        <v>1604.729</v>
      </c>
      <c r="C330" s="67" t="s">
        <v>7422</v>
      </c>
      <c r="D330" s="67" t="s">
        <v>3710</v>
      </c>
      <c r="E330" s="67" t="s">
        <v>5672</v>
      </c>
      <c r="F330" s="102">
        <v>13</v>
      </c>
      <c r="G330" s="102">
        <v>12</v>
      </c>
      <c r="H330" s="102">
        <v>10</v>
      </c>
      <c r="I330" s="102"/>
      <c r="J330" s="67"/>
      <c r="K330" s="67" t="s">
        <v>5800</v>
      </c>
      <c r="L330" s="67" t="s">
        <v>4276</v>
      </c>
      <c r="M330" s="67" t="s">
        <v>3293</v>
      </c>
      <c r="N330" s="67"/>
      <c r="O330" s="67"/>
      <c r="P330" s="67">
        <v>12.79</v>
      </c>
      <c r="Q330" s="67">
        <v>12.79</v>
      </c>
      <c r="R330" s="103">
        <v>1.4E-2</v>
      </c>
      <c r="S330" s="103">
        <v>0.02</v>
      </c>
      <c r="T330" s="67">
        <v>0.79100000000000004</v>
      </c>
      <c r="U330" s="67">
        <v>5.56</v>
      </c>
      <c r="V330" s="104" t="b">
        <f t="shared" si="80"/>
        <v>1</v>
      </c>
      <c r="W330" s="104" t="s">
        <v>16</v>
      </c>
      <c r="X330" s="104">
        <f t="shared" si="78"/>
        <v>2</v>
      </c>
      <c r="Y330" s="104">
        <f t="shared" si="81"/>
        <v>2</v>
      </c>
      <c r="Z330" s="104" t="str">
        <f t="shared" si="82"/>
        <v/>
      </c>
      <c r="AA330" s="104" t="str">
        <f t="shared" si="82"/>
        <v/>
      </c>
      <c r="AB330" s="104" t="str">
        <f t="shared" ref="Z330:AB330" si="90">IF(AB$1=$W330,$X330,"")</f>
        <v/>
      </c>
      <c r="AC330" s="104" t="str">
        <f t="shared" si="86"/>
        <v/>
      </c>
      <c r="AD330" s="104" t="str">
        <f t="shared" si="86"/>
        <v/>
      </c>
      <c r="AE330" s="104" t="str">
        <f t="shared" si="86"/>
        <v/>
      </c>
      <c r="AF330" s="104" t="str">
        <f t="shared" si="86"/>
        <v/>
      </c>
      <c r="AG330" s="104" t="str">
        <f t="shared" si="87"/>
        <v/>
      </c>
      <c r="AH330" s="104" t="str">
        <f t="shared" si="87"/>
        <v/>
      </c>
      <c r="AI330" s="104"/>
      <c r="AJ330" s="104">
        <f t="shared" si="79"/>
        <v>1.1343767467859138E-2</v>
      </c>
      <c r="AK330" s="104">
        <f t="shared" ref="AK330:AM330" si="91">IF(Y$1=$W330,AJ330,"")</f>
        <v>1.1343767467859138E-2</v>
      </c>
      <c r="AL330" s="104" t="str">
        <f t="shared" si="91"/>
        <v/>
      </c>
      <c r="AM330" s="104" t="str">
        <f t="shared" si="91"/>
        <v/>
      </c>
      <c r="AN330" s="104" t="str">
        <f t="shared" si="88"/>
        <v/>
      </c>
      <c r="AO330" s="104" t="str">
        <f t="shared" si="88"/>
        <v/>
      </c>
      <c r="AP330" s="104" t="str">
        <f t="shared" si="88"/>
        <v/>
      </c>
      <c r="AQ330" s="104" t="str">
        <f t="shared" si="88"/>
        <v/>
      </c>
      <c r="AR330" s="104" t="str">
        <f t="shared" si="89"/>
        <v/>
      </c>
      <c r="AS330" s="104" t="str">
        <f t="shared" si="89"/>
        <v/>
      </c>
      <c r="AT330" s="104" t="str">
        <f t="shared" si="89"/>
        <v/>
      </c>
      <c r="AU330" s="104"/>
      <c r="AV330" s="105"/>
      <c r="AW330" s="105"/>
      <c r="AX330" s="105"/>
      <c r="AY330" s="105"/>
      <c r="AZ330" s="105"/>
      <c r="BA330" s="106"/>
      <c r="BB330" s="104"/>
      <c r="BC330" s="105"/>
      <c r="BD330" s="104"/>
      <c r="BE330" s="107"/>
      <c r="BF330" s="105"/>
      <c r="BG330" s="105"/>
      <c r="BH330" s="105"/>
      <c r="BI330" s="105"/>
      <c r="BJ330" s="67">
        <v>572</v>
      </c>
      <c r="BK330" s="108">
        <v>1604.729</v>
      </c>
      <c r="BL330" s="109">
        <v>42.770167870000002</v>
      </c>
      <c r="BM330" s="109">
        <v>-82.037621400000006</v>
      </c>
      <c r="BN330" s="110" t="s">
        <v>7208</v>
      </c>
      <c r="BO330" s="106">
        <v>273.10000000000002</v>
      </c>
      <c r="BP330" s="105" t="s">
        <v>3710</v>
      </c>
      <c r="BQ330" s="105" t="s">
        <v>5800</v>
      </c>
      <c r="BR330" s="110"/>
      <c r="BS330" s="110">
        <v>13</v>
      </c>
      <c r="BT330" s="111" t="s">
        <v>7406</v>
      </c>
      <c r="BU330" s="110">
        <v>12</v>
      </c>
      <c r="BV330" s="110">
        <v>10</v>
      </c>
      <c r="BW330" s="105" t="s">
        <v>7776</v>
      </c>
      <c r="BX330" s="104">
        <v>5.56</v>
      </c>
      <c r="BY330" s="105"/>
      <c r="BZ330" s="106">
        <f t="shared" si="83"/>
        <v>2</v>
      </c>
      <c r="CA330" s="104" t="str">
        <f t="shared" si="84"/>
        <v>Matched</v>
      </c>
      <c r="CB330" s="104">
        <f t="shared" si="85"/>
        <v>1.1343767467859138E-2</v>
      </c>
      <c r="CC330" s="105"/>
      <c r="CD330" s="105"/>
      <c r="CE330" s="105"/>
      <c r="CF330" s="105"/>
    </row>
    <row r="331" spans="1:84" hidden="1" x14ac:dyDescent="0.35">
      <c r="A331" s="67">
        <v>577</v>
      </c>
      <c r="B331" s="67">
        <v>1663.8019999999999</v>
      </c>
      <c r="C331" s="67" t="s">
        <v>7575</v>
      </c>
      <c r="D331" s="67" t="s">
        <v>3407</v>
      </c>
      <c r="E331" s="67" t="s">
        <v>5672</v>
      </c>
      <c r="F331" s="102"/>
      <c r="G331" s="102">
        <v>8</v>
      </c>
      <c r="H331" s="102">
        <v>10</v>
      </c>
      <c r="I331" s="102"/>
      <c r="J331" s="67"/>
      <c r="K331" s="67" t="s">
        <v>5673</v>
      </c>
      <c r="L331" s="67" t="s">
        <v>4287</v>
      </c>
      <c r="M331" s="67"/>
      <c r="N331" s="67"/>
      <c r="O331" s="67"/>
      <c r="P331" s="67">
        <v>0</v>
      </c>
      <c r="Q331" s="67">
        <v>0</v>
      </c>
      <c r="R331" s="103">
        <v>0</v>
      </c>
      <c r="S331" s="103">
        <v>0</v>
      </c>
      <c r="T331" s="67">
        <v>0</v>
      </c>
      <c r="U331" s="67">
        <v>5.56</v>
      </c>
      <c r="V331" s="104" t="b">
        <f t="shared" si="80"/>
        <v>0</v>
      </c>
      <c r="W331" s="104" t="s">
        <v>8755</v>
      </c>
      <c r="X331" s="104">
        <f t="shared" si="78"/>
        <v>0</v>
      </c>
      <c r="Y331" s="104" t="str">
        <f t="shared" si="81"/>
        <v/>
      </c>
      <c r="Z331" s="104"/>
      <c r="AA331" s="104" t="str">
        <f t="shared" si="82"/>
        <v/>
      </c>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5"/>
      <c r="AW331" s="105"/>
      <c r="AX331" s="105"/>
      <c r="AY331" s="105"/>
      <c r="AZ331" s="105"/>
      <c r="BA331" s="106"/>
      <c r="BB331" s="104"/>
      <c r="BC331" s="105"/>
      <c r="BD331" s="104"/>
      <c r="BE331" s="107"/>
      <c r="BF331" s="105"/>
      <c r="BG331" s="105"/>
      <c r="BH331" s="105"/>
      <c r="BI331" s="105"/>
      <c r="BJ331" s="67">
        <v>577</v>
      </c>
      <c r="BK331" s="108">
        <v>1663.8019999999999</v>
      </c>
      <c r="BL331" s="109">
        <v>42.769632960000003</v>
      </c>
      <c r="BM331" s="109">
        <v>-82.037646019999997</v>
      </c>
      <c r="BN331" s="110" t="s">
        <v>7209</v>
      </c>
      <c r="BO331" s="106"/>
      <c r="BP331" s="105" t="s">
        <v>3407</v>
      </c>
      <c r="BQ331" s="105" t="s">
        <v>5673</v>
      </c>
      <c r="BR331" s="110"/>
      <c r="BS331" s="110"/>
      <c r="BT331" s="111" t="s">
        <v>7610</v>
      </c>
      <c r="BU331" s="110">
        <v>8</v>
      </c>
      <c r="BV331" s="110">
        <v>10</v>
      </c>
      <c r="BW331" s="105" t="s">
        <v>7776</v>
      </c>
      <c r="BX331" s="104">
        <v>5.56</v>
      </c>
      <c r="BY331" s="105"/>
      <c r="BZ331" s="106">
        <f t="shared" si="83"/>
        <v>0</v>
      </c>
      <c r="CA331" s="104" t="str">
        <f t="shared" si="84"/>
        <v>Exclude</v>
      </c>
      <c r="CB331" s="104">
        <f t="shared" si="85"/>
        <v>0</v>
      </c>
      <c r="CC331" s="105"/>
      <c r="CD331" s="105"/>
      <c r="CE331" s="105"/>
      <c r="CF331" s="105"/>
    </row>
    <row r="332" spans="1:84" hidden="1" x14ac:dyDescent="0.35">
      <c r="A332" s="67">
        <v>578</v>
      </c>
      <c r="B332" s="67">
        <v>1664.1980000000001</v>
      </c>
      <c r="C332" s="67" t="s">
        <v>7576</v>
      </c>
      <c r="D332" s="67" t="s">
        <v>3339</v>
      </c>
      <c r="E332" s="67" t="s">
        <v>5677</v>
      </c>
      <c r="F332" s="102">
        <v>14</v>
      </c>
      <c r="G332" s="102">
        <v>11</v>
      </c>
      <c r="H332" s="102">
        <v>11</v>
      </c>
      <c r="I332" s="102"/>
      <c r="J332" s="67"/>
      <c r="K332" s="67" t="s">
        <v>5753</v>
      </c>
      <c r="L332" s="67" t="s">
        <v>4292</v>
      </c>
      <c r="M332" s="67" t="s">
        <v>3293</v>
      </c>
      <c r="N332" s="67"/>
      <c r="O332" s="67"/>
      <c r="P332" s="67">
        <v>13.55</v>
      </c>
      <c r="Q332" s="67">
        <v>13.55</v>
      </c>
      <c r="R332" s="103">
        <v>0.01</v>
      </c>
      <c r="S332" s="103">
        <v>1.9E-2</v>
      </c>
      <c r="T332" s="67">
        <v>0.91600000000000004</v>
      </c>
      <c r="U332" s="67">
        <v>5.56</v>
      </c>
      <c r="V332" s="104" t="b">
        <f t="shared" si="80"/>
        <v>1</v>
      </c>
      <c r="W332" s="104" t="s">
        <v>16</v>
      </c>
      <c r="X332" s="104">
        <f t="shared" si="78"/>
        <v>1.9</v>
      </c>
      <c r="Y332" s="104">
        <f t="shared" si="81"/>
        <v>1.9</v>
      </c>
      <c r="Z332" s="104" t="str">
        <f t="shared" si="82"/>
        <v/>
      </c>
      <c r="AA332" s="104" t="str">
        <f t="shared" si="82"/>
        <v/>
      </c>
      <c r="AB332" s="104" t="str">
        <f t="shared" ref="Z332:AH336" si="92">IF(AB$1=$W332,$X332,"")</f>
        <v/>
      </c>
      <c r="AC332" s="104" t="str">
        <f t="shared" si="92"/>
        <v/>
      </c>
      <c r="AD332" s="104" t="str">
        <f t="shared" si="92"/>
        <v/>
      </c>
      <c r="AE332" s="104" t="str">
        <f t="shared" si="92"/>
        <v/>
      </c>
      <c r="AF332" s="104" t="str">
        <f t="shared" si="92"/>
        <v/>
      </c>
      <c r="AG332" s="104" t="str">
        <f t="shared" si="92"/>
        <v/>
      </c>
      <c r="AH332" s="104" t="str">
        <f t="shared" si="92"/>
        <v/>
      </c>
      <c r="AI332" s="104"/>
      <c r="AJ332" s="104">
        <f>((X332/100)*U332)/Interval</f>
        <v>1.0776579094466181E-2</v>
      </c>
      <c r="AK332" s="104">
        <f t="shared" ref="AK332:AT336" si="93">IF(Y$1=$W332,AJ332,"")</f>
        <v>1.0776579094466181E-2</v>
      </c>
      <c r="AL332" s="104" t="str">
        <f t="shared" si="93"/>
        <v/>
      </c>
      <c r="AM332" s="104" t="str">
        <f t="shared" si="93"/>
        <v/>
      </c>
      <c r="AN332" s="104" t="str">
        <f t="shared" si="93"/>
        <v/>
      </c>
      <c r="AO332" s="104" t="str">
        <f t="shared" si="93"/>
        <v/>
      </c>
      <c r="AP332" s="104" t="str">
        <f t="shared" si="93"/>
        <v/>
      </c>
      <c r="AQ332" s="104" t="str">
        <f t="shared" si="93"/>
        <v/>
      </c>
      <c r="AR332" s="104" t="str">
        <f t="shared" si="93"/>
        <v/>
      </c>
      <c r="AS332" s="104" t="str">
        <f t="shared" si="93"/>
        <v/>
      </c>
      <c r="AT332" s="104" t="str">
        <f t="shared" si="93"/>
        <v/>
      </c>
      <c r="AU332" s="104"/>
      <c r="AV332" s="105"/>
      <c r="AW332" s="105"/>
      <c r="AX332" s="105"/>
      <c r="AY332" s="105"/>
      <c r="AZ332" s="105"/>
      <c r="BA332" s="106"/>
      <c r="BB332" s="104"/>
      <c r="BC332" s="105"/>
      <c r="BD332" s="104"/>
      <c r="BE332" s="107"/>
      <c r="BF332" s="105"/>
      <c r="BG332" s="105"/>
      <c r="BH332" s="105"/>
      <c r="BI332" s="105"/>
      <c r="BJ332" s="67">
        <v>578</v>
      </c>
      <c r="BK332" s="108">
        <v>1664.1980000000001</v>
      </c>
      <c r="BL332" s="109">
        <v>42.769629389999999</v>
      </c>
      <c r="BM332" s="109">
        <v>-82.037646129999999</v>
      </c>
      <c r="BN332" s="110" t="s">
        <v>7209</v>
      </c>
      <c r="BO332" s="106">
        <v>273.10000000000002</v>
      </c>
      <c r="BP332" s="105" t="s">
        <v>3339</v>
      </c>
      <c r="BQ332" s="105" t="s">
        <v>5753</v>
      </c>
      <c r="BR332" s="110"/>
      <c r="BS332" s="110">
        <v>14</v>
      </c>
      <c r="BT332" s="111" t="s">
        <v>7610</v>
      </c>
      <c r="BU332" s="110">
        <v>11</v>
      </c>
      <c r="BV332" s="110">
        <v>11</v>
      </c>
      <c r="BW332" s="105" t="s">
        <v>7784</v>
      </c>
      <c r="BX332" s="104">
        <v>5.56</v>
      </c>
      <c r="BY332" s="105"/>
      <c r="BZ332" s="106">
        <f t="shared" si="83"/>
        <v>1.9</v>
      </c>
      <c r="CA332" s="104" t="str">
        <f t="shared" si="84"/>
        <v>Matched</v>
      </c>
      <c r="CB332" s="104">
        <f t="shared" si="85"/>
        <v>1.0776579094466181E-2</v>
      </c>
      <c r="CC332" s="105"/>
      <c r="CD332" s="105"/>
      <c r="CE332" s="105"/>
      <c r="CF332" s="105"/>
    </row>
    <row r="333" spans="1:84" hidden="1" x14ac:dyDescent="0.35">
      <c r="A333" s="67">
        <v>579</v>
      </c>
      <c r="B333" s="67">
        <v>1664.2170000000001</v>
      </c>
      <c r="C333" s="67" t="s">
        <v>7576</v>
      </c>
      <c r="D333" s="67" t="s">
        <v>3339</v>
      </c>
      <c r="E333" s="67" t="s">
        <v>5677</v>
      </c>
      <c r="F333" s="102">
        <v>14</v>
      </c>
      <c r="G333" s="102">
        <v>10</v>
      </c>
      <c r="H333" s="102">
        <v>11</v>
      </c>
      <c r="I333" s="102"/>
      <c r="J333" s="67"/>
      <c r="K333" s="67" t="s">
        <v>5753</v>
      </c>
      <c r="L333" s="67" t="s">
        <v>4293</v>
      </c>
      <c r="M333" s="67" t="s">
        <v>3293</v>
      </c>
      <c r="N333" s="67"/>
      <c r="O333" s="67"/>
      <c r="P333" s="67">
        <v>13.77</v>
      </c>
      <c r="Q333" s="67">
        <v>13.77</v>
      </c>
      <c r="R333" s="103">
        <v>2.1999999999999999E-2</v>
      </c>
      <c r="S333" s="103">
        <v>4.3999999999999997E-2</v>
      </c>
      <c r="T333" s="67">
        <v>0.91600000000000004</v>
      </c>
      <c r="U333" s="67">
        <v>5.56</v>
      </c>
      <c r="V333" s="104" t="b">
        <f t="shared" si="80"/>
        <v>1</v>
      </c>
      <c r="W333" s="104" t="s">
        <v>16</v>
      </c>
      <c r="X333" s="104">
        <f t="shared" si="78"/>
        <v>4.3999999999999995</v>
      </c>
      <c r="Y333" s="104">
        <f t="shared" si="81"/>
        <v>4.3999999999999995</v>
      </c>
      <c r="Z333" s="104" t="str">
        <f t="shared" si="82"/>
        <v/>
      </c>
      <c r="AA333" s="104" t="str">
        <f t="shared" si="82"/>
        <v/>
      </c>
      <c r="AB333" s="104" t="str">
        <f t="shared" si="92"/>
        <v/>
      </c>
      <c r="AC333" s="104" t="str">
        <f t="shared" si="92"/>
        <v/>
      </c>
      <c r="AD333" s="104" t="str">
        <f t="shared" si="92"/>
        <v/>
      </c>
      <c r="AE333" s="104" t="str">
        <f t="shared" si="92"/>
        <v/>
      </c>
      <c r="AF333" s="104" t="str">
        <f t="shared" si="92"/>
        <v/>
      </c>
      <c r="AG333" s="104" t="str">
        <f t="shared" si="92"/>
        <v/>
      </c>
      <c r="AH333" s="104" t="str">
        <f t="shared" si="92"/>
        <v/>
      </c>
      <c r="AI333" s="104"/>
      <c r="AJ333" s="104">
        <f>((X333/100)*U333)/Interval</f>
        <v>2.4956288429290104E-2</v>
      </c>
      <c r="AK333" s="104">
        <f t="shared" si="93"/>
        <v>2.4956288429290104E-2</v>
      </c>
      <c r="AL333" s="104" t="str">
        <f t="shared" si="93"/>
        <v/>
      </c>
      <c r="AM333" s="104" t="str">
        <f t="shared" si="93"/>
        <v/>
      </c>
      <c r="AN333" s="104" t="str">
        <f t="shared" si="93"/>
        <v/>
      </c>
      <c r="AO333" s="104" t="str">
        <f t="shared" si="93"/>
        <v/>
      </c>
      <c r="AP333" s="104" t="str">
        <f t="shared" si="93"/>
        <v/>
      </c>
      <c r="AQ333" s="104" t="str">
        <f t="shared" si="93"/>
        <v/>
      </c>
      <c r="AR333" s="104" t="str">
        <f t="shared" si="93"/>
        <v/>
      </c>
      <c r="AS333" s="104" t="str">
        <f t="shared" si="93"/>
        <v/>
      </c>
      <c r="AT333" s="104" t="str">
        <f t="shared" si="93"/>
        <v/>
      </c>
      <c r="AU333" s="104"/>
      <c r="AV333" s="105"/>
      <c r="AW333" s="105"/>
      <c r="AX333" s="105"/>
      <c r="AY333" s="105"/>
      <c r="AZ333" s="105"/>
      <c r="BA333" s="106"/>
      <c r="BB333" s="104"/>
      <c r="BC333" s="105"/>
      <c r="BD333" s="104"/>
      <c r="BE333" s="107"/>
      <c r="BF333" s="105"/>
      <c r="BG333" s="105"/>
      <c r="BH333" s="105"/>
      <c r="BI333" s="105"/>
      <c r="BJ333" s="67">
        <v>579</v>
      </c>
      <c r="BK333" s="108">
        <v>1664.2170000000001</v>
      </c>
      <c r="BL333" s="109">
        <v>42.769629209999998</v>
      </c>
      <c r="BM333" s="109">
        <v>-82.037646140000007</v>
      </c>
      <c r="BN333" s="110" t="s">
        <v>7209</v>
      </c>
      <c r="BO333" s="106">
        <v>273.10000000000002</v>
      </c>
      <c r="BP333" s="105" t="s">
        <v>3339</v>
      </c>
      <c r="BQ333" s="105" t="s">
        <v>5753</v>
      </c>
      <c r="BR333" s="110"/>
      <c r="BS333" s="110">
        <v>14</v>
      </c>
      <c r="BT333" s="111" t="s">
        <v>7610</v>
      </c>
      <c r="BU333" s="110">
        <v>10</v>
      </c>
      <c r="BV333" s="110">
        <v>11</v>
      </c>
      <c r="BW333" s="105" t="s">
        <v>7784</v>
      </c>
      <c r="BX333" s="104">
        <v>5.56</v>
      </c>
      <c r="BY333" s="105"/>
      <c r="BZ333" s="106">
        <f t="shared" si="83"/>
        <v>4.3999999999999995</v>
      </c>
      <c r="CA333" s="104" t="str">
        <f t="shared" si="84"/>
        <v>Matched</v>
      </c>
      <c r="CB333" s="104">
        <f t="shared" si="85"/>
        <v>2.4956288429290104E-2</v>
      </c>
      <c r="CC333" s="105"/>
      <c r="CD333" s="105"/>
      <c r="CE333" s="105"/>
      <c r="CF333" s="105"/>
    </row>
    <row r="334" spans="1:84" hidden="1" x14ac:dyDescent="0.35">
      <c r="A334" s="67">
        <v>580</v>
      </c>
      <c r="B334" s="67">
        <v>1664.2429999999999</v>
      </c>
      <c r="C334" s="67" t="s">
        <v>7576</v>
      </c>
      <c r="D334" s="67" t="s">
        <v>3339</v>
      </c>
      <c r="E334" s="67" t="s">
        <v>5677</v>
      </c>
      <c r="F334" s="102">
        <v>13</v>
      </c>
      <c r="G334" s="102">
        <v>9</v>
      </c>
      <c r="H334" s="102">
        <v>11</v>
      </c>
      <c r="I334" s="102"/>
      <c r="J334" s="67"/>
      <c r="K334" s="67" t="s">
        <v>5753</v>
      </c>
      <c r="L334" s="67" t="s">
        <v>4294</v>
      </c>
      <c r="M334" s="67" t="s">
        <v>3293</v>
      </c>
      <c r="N334" s="67"/>
      <c r="O334" s="67"/>
      <c r="P334" s="67">
        <v>12.79</v>
      </c>
      <c r="Q334" s="67">
        <v>12.79</v>
      </c>
      <c r="R334" s="103">
        <v>1.6E-2</v>
      </c>
      <c r="S334" s="103">
        <v>2.5000000000000001E-2</v>
      </c>
      <c r="T334" s="67">
        <v>0.91400000000000003</v>
      </c>
      <c r="U334" s="67">
        <v>5.56</v>
      </c>
      <c r="V334" s="104" t="b">
        <f t="shared" si="80"/>
        <v>1</v>
      </c>
      <c r="W334" s="104" t="s">
        <v>16</v>
      </c>
      <c r="X334" s="104">
        <f t="shared" si="78"/>
        <v>2.5</v>
      </c>
      <c r="Y334" s="104">
        <f t="shared" si="81"/>
        <v>2.5</v>
      </c>
      <c r="Z334" s="104" t="str">
        <f t="shared" si="82"/>
        <v/>
      </c>
      <c r="AA334" s="104" t="str">
        <f t="shared" si="82"/>
        <v/>
      </c>
      <c r="AB334" s="104" t="str">
        <f t="shared" si="92"/>
        <v/>
      </c>
      <c r="AC334" s="104" t="str">
        <f t="shared" si="92"/>
        <v/>
      </c>
      <c r="AD334" s="104" t="str">
        <f t="shared" si="92"/>
        <v/>
      </c>
      <c r="AE334" s="104" t="str">
        <f t="shared" si="92"/>
        <v/>
      </c>
      <c r="AF334" s="104" t="str">
        <f t="shared" si="92"/>
        <v/>
      </c>
      <c r="AG334" s="104" t="str">
        <f t="shared" si="92"/>
        <v/>
      </c>
      <c r="AH334" s="104" t="str">
        <f t="shared" si="92"/>
        <v/>
      </c>
      <c r="AI334" s="104"/>
      <c r="AJ334" s="104">
        <f>((X334/100)*U334)/Interval</f>
        <v>1.4179709334823922E-2</v>
      </c>
      <c r="AK334" s="104">
        <f t="shared" si="93"/>
        <v>1.4179709334823922E-2</v>
      </c>
      <c r="AL334" s="104" t="str">
        <f t="shared" si="93"/>
        <v/>
      </c>
      <c r="AM334" s="104" t="str">
        <f t="shared" si="93"/>
        <v/>
      </c>
      <c r="AN334" s="104" t="str">
        <f t="shared" si="93"/>
        <v/>
      </c>
      <c r="AO334" s="104" t="str">
        <f t="shared" si="93"/>
        <v/>
      </c>
      <c r="AP334" s="104" t="str">
        <f t="shared" si="93"/>
        <v/>
      </c>
      <c r="AQ334" s="104" t="str">
        <f t="shared" si="93"/>
        <v/>
      </c>
      <c r="AR334" s="104" t="str">
        <f t="shared" si="93"/>
        <v/>
      </c>
      <c r="AS334" s="104" t="str">
        <f t="shared" si="93"/>
        <v/>
      </c>
      <c r="AT334" s="104" t="str">
        <f t="shared" si="93"/>
        <v/>
      </c>
      <c r="AU334" s="104"/>
      <c r="AV334" s="105"/>
      <c r="AW334" s="105"/>
      <c r="AX334" s="105"/>
      <c r="AY334" s="105"/>
      <c r="AZ334" s="105"/>
      <c r="BA334" s="106"/>
      <c r="BB334" s="104"/>
      <c r="BC334" s="105"/>
      <c r="BD334" s="104"/>
      <c r="BE334" s="107"/>
      <c r="BF334" s="105"/>
      <c r="BG334" s="105"/>
      <c r="BH334" s="105"/>
      <c r="BI334" s="105"/>
      <c r="BJ334" s="67">
        <v>580</v>
      </c>
      <c r="BK334" s="108">
        <v>1664.2429999999999</v>
      </c>
      <c r="BL334" s="109">
        <v>42.769628969999999</v>
      </c>
      <c r="BM334" s="109">
        <v>-82.03764615</v>
      </c>
      <c r="BN334" s="110" t="s">
        <v>7209</v>
      </c>
      <c r="BO334" s="106">
        <v>273.10000000000002</v>
      </c>
      <c r="BP334" s="105" t="s">
        <v>3339</v>
      </c>
      <c r="BQ334" s="105" t="s">
        <v>5753</v>
      </c>
      <c r="BR334" s="110"/>
      <c r="BS334" s="110">
        <v>13</v>
      </c>
      <c r="BT334" s="111" t="s">
        <v>7610</v>
      </c>
      <c r="BU334" s="110">
        <v>9</v>
      </c>
      <c r="BV334" s="110">
        <v>11</v>
      </c>
      <c r="BW334" s="105" t="s">
        <v>7784</v>
      </c>
      <c r="BX334" s="104">
        <v>5.56</v>
      </c>
      <c r="BY334" s="105"/>
      <c r="BZ334" s="106">
        <f t="shared" si="83"/>
        <v>2.5</v>
      </c>
      <c r="CA334" s="104" t="str">
        <f t="shared" si="84"/>
        <v>Matched</v>
      </c>
      <c r="CB334" s="104">
        <f t="shared" si="85"/>
        <v>1.4179709334823922E-2</v>
      </c>
      <c r="CC334" s="105"/>
      <c r="CD334" s="105"/>
      <c r="CE334" s="105"/>
      <c r="CF334" s="105"/>
    </row>
    <row r="335" spans="1:84" hidden="1" x14ac:dyDescent="0.35">
      <c r="A335" s="67">
        <v>581</v>
      </c>
      <c r="B335" s="67">
        <v>1664.2560000000001</v>
      </c>
      <c r="C335" s="67" t="s">
        <v>8697</v>
      </c>
      <c r="D335" s="67" t="s">
        <v>3339</v>
      </c>
      <c r="E335" s="67" t="s">
        <v>5677</v>
      </c>
      <c r="F335" s="102">
        <v>14</v>
      </c>
      <c r="G335" s="102">
        <v>8</v>
      </c>
      <c r="H335" s="102">
        <v>10</v>
      </c>
      <c r="I335" s="102"/>
      <c r="J335" s="67"/>
      <c r="K335" s="67" t="s">
        <v>5753</v>
      </c>
      <c r="L335" s="67" t="s">
        <v>4295</v>
      </c>
      <c r="M335" s="67" t="s">
        <v>3293</v>
      </c>
      <c r="N335" s="67"/>
      <c r="O335" s="67"/>
      <c r="P335" s="67">
        <v>13.7</v>
      </c>
      <c r="Q335" s="67">
        <v>13.7</v>
      </c>
      <c r="R335" s="103">
        <v>1.7000000000000001E-2</v>
      </c>
      <c r="S335" s="103">
        <v>3.2000000000000001E-2</v>
      </c>
      <c r="T335" s="67">
        <v>0.91</v>
      </c>
      <c r="U335" s="67">
        <v>5.56</v>
      </c>
      <c r="V335" s="104" t="b">
        <f t="shared" si="80"/>
        <v>1</v>
      </c>
      <c r="W335" s="104" t="s">
        <v>16</v>
      </c>
      <c r="X335" s="104">
        <f t="shared" si="78"/>
        <v>3.2</v>
      </c>
      <c r="Y335" s="104">
        <f t="shared" si="81"/>
        <v>3.2</v>
      </c>
      <c r="Z335" s="104" t="str">
        <f t="shared" si="82"/>
        <v/>
      </c>
      <c r="AA335" s="104" t="str">
        <f t="shared" si="82"/>
        <v/>
      </c>
      <c r="AB335" s="104" t="str">
        <f t="shared" si="92"/>
        <v/>
      </c>
      <c r="AC335" s="104" t="str">
        <f t="shared" si="92"/>
        <v/>
      </c>
      <c r="AD335" s="104" t="str">
        <f t="shared" si="92"/>
        <v/>
      </c>
      <c r="AE335" s="104" t="str">
        <f t="shared" si="92"/>
        <v/>
      </c>
      <c r="AF335" s="104" t="str">
        <f t="shared" si="92"/>
        <v/>
      </c>
      <c r="AG335" s="104" t="str">
        <f t="shared" si="92"/>
        <v/>
      </c>
      <c r="AH335" s="104" t="str">
        <f t="shared" si="92"/>
        <v/>
      </c>
      <c r="AI335" s="104"/>
      <c r="AJ335" s="104">
        <f>((X335/100)*U335)/Interval</f>
        <v>1.8150027948574621E-2</v>
      </c>
      <c r="AK335" s="104">
        <f t="shared" si="93"/>
        <v>1.8150027948574621E-2</v>
      </c>
      <c r="AL335" s="104" t="str">
        <f t="shared" si="93"/>
        <v/>
      </c>
      <c r="AM335" s="104" t="str">
        <f t="shared" si="93"/>
        <v/>
      </c>
      <c r="AN335" s="104" t="str">
        <f t="shared" si="93"/>
        <v/>
      </c>
      <c r="AO335" s="104" t="str">
        <f t="shared" si="93"/>
        <v/>
      </c>
      <c r="AP335" s="104" t="str">
        <f t="shared" si="93"/>
        <v/>
      </c>
      <c r="AQ335" s="104" t="str">
        <f t="shared" si="93"/>
        <v/>
      </c>
      <c r="AR335" s="104" t="str">
        <f t="shared" si="93"/>
        <v/>
      </c>
      <c r="AS335" s="104" t="str">
        <f t="shared" si="93"/>
        <v/>
      </c>
      <c r="AT335" s="104" t="str">
        <f t="shared" si="93"/>
        <v/>
      </c>
      <c r="AU335" s="104"/>
      <c r="AV335" s="105"/>
      <c r="AW335" s="105"/>
      <c r="AX335" s="105"/>
      <c r="AY335" s="105"/>
      <c r="AZ335" s="105"/>
      <c r="BA335" s="106"/>
      <c r="BB335" s="104"/>
      <c r="BC335" s="105"/>
      <c r="BD335" s="104"/>
      <c r="BE335" s="107"/>
      <c r="BF335" s="105"/>
      <c r="BG335" s="105"/>
      <c r="BH335" s="105"/>
      <c r="BI335" s="105"/>
      <c r="BJ335" s="67">
        <v>581</v>
      </c>
      <c r="BK335" s="108">
        <v>1664.2560000000001</v>
      </c>
      <c r="BL335" s="109">
        <v>42.769628849999997</v>
      </c>
      <c r="BM335" s="109">
        <v>-82.03764615</v>
      </c>
      <c r="BN335" s="110" t="s">
        <v>7209</v>
      </c>
      <c r="BO335" s="106">
        <v>273.10000000000002</v>
      </c>
      <c r="BP335" s="105" t="s">
        <v>3339</v>
      </c>
      <c r="BQ335" s="105" t="s">
        <v>5753</v>
      </c>
      <c r="BR335" s="110"/>
      <c r="BS335" s="110">
        <v>14</v>
      </c>
      <c r="BT335" s="111" t="s">
        <v>7689</v>
      </c>
      <c r="BU335" s="110">
        <v>8</v>
      </c>
      <c r="BV335" s="110">
        <v>10</v>
      </c>
      <c r="BW335" s="105" t="s">
        <v>7784</v>
      </c>
      <c r="BX335" s="104">
        <v>5.56</v>
      </c>
      <c r="BY335" s="105"/>
      <c r="BZ335" s="106">
        <f t="shared" si="83"/>
        <v>3.2</v>
      </c>
      <c r="CA335" s="104" t="str">
        <f t="shared" si="84"/>
        <v>Matched</v>
      </c>
      <c r="CB335" s="104">
        <f t="shared" si="85"/>
        <v>1.8150027948574621E-2</v>
      </c>
      <c r="CC335" s="105"/>
      <c r="CD335" s="105"/>
      <c r="CE335" s="105"/>
      <c r="CF335" s="105"/>
    </row>
    <row r="336" spans="1:84" hidden="1" x14ac:dyDescent="0.35">
      <c r="A336" s="67">
        <v>584</v>
      </c>
      <c r="B336" s="67">
        <v>1664.752</v>
      </c>
      <c r="C336" s="67" t="s">
        <v>7579</v>
      </c>
      <c r="D336" s="67" t="s">
        <v>3339</v>
      </c>
      <c r="E336" s="67" t="s">
        <v>5677</v>
      </c>
      <c r="F336" s="102">
        <v>11</v>
      </c>
      <c r="G336" s="102">
        <v>8</v>
      </c>
      <c r="H336" s="102">
        <v>7</v>
      </c>
      <c r="I336" s="102"/>
      <c r="J336" s="67"/>
      <c r="K336" s="67" t="s">
        <v>5762</v>
      </c>
      <c r="L336" s="67" t="s">
        <v>4297</v>
      </c>
      <c r="M336" s="67" t="s">
        <v>3293</v>
      </c>
      <c r="N336" s="67"/>
      <c r="O336" s="67"/>
      <c r="P336" s="67">
        <v>10.93</v>
      </c>
      <c r="Q336" s="67">
        <v>10.93</v>
      </c>
      <c r="R336" s="103">
        <v>-1E-3</v>
      </c>
      <c r="S336" s="103">
        <v>-2E-3</v>
      </c>
      <c r="T336" s="67">
        <v>0.58099999999999996</v>
      </c>
      <c r="U336" s="67">
        <v>5.56</v>
      </c>
      <c r="V336" s="104" t="b">
        <f t="shared" si="80"/>
        <v>1</v>
      </c>
      <c r="W336" s="104" t="s">
        <v>16</v>
      </c>
      <c r="X336" s="104">
        <f t="shared" si="78"/>
        <v>-0.2</v>
      </c>
      <c r="Y336" s="104">
        <f t="shared" si="81"/>
        <v>-0.2</v>
      </c>
      <c r="Z336" s="104" t="str">
        <f t="shared" si="82"/>
        <v/>
      </c>
      <c r="AA336" s="104" t="str">
        <f t="shared" si="82"/>
        <v/>
      </c>
      <c r="AB336" s="104" t="str">
        <f t="shared" si="92"/>
        <v/>
      </c>
      <c r="AC336" s="104" t="str">
        <f t="shared" si="92"/>
        <v/>
      </c>
      <c r="AD336" s="104" t="str">
        <f t="shared" si="92"/>
        <v/>
      </c>
      <c r="AE336" s="104" t="str">
        <f t="shared" si="92"/>
        <v/>
      </c>
      <c r="AF336" s="104" t="str">
        <f t="shared" si="92"/>
        <v/>
      </c>
      <c r="AG336" s="104" t="str">
        <f t="shared" si="92"/>
        <v/>
      </c>
      <c r="AH336" s="104" t="str">
        <f t="shared" si="92"/>
        <v/>
      </c>
      <c r="AI336" s="104"/>
      <c r="AJ336" s="104">
        <f>((X336/100)*U336)/Interval</f>
        <v>-1.1343767467859138E-3</v>
      </c>
      <c r="AK336" s="104">
        <f t="shared" si="93"/>
        <v>-1.1343767467859138E-3</v>
      </c>
      <c r="AL336" s="104" t="str">
        <f t="shared" si="93"/>
        <v/>
      </c>
      <c r="AM336" s="104" t="str">
        <f t="shared" si="93"/>
        <v/>
      </c>
      <c r="AN336" s="104" t="str">
        <f t="shared" si="93"/>
        <v/>
      </c>
      <c r="AO336" s="104" t="str">
        <f t="shared" si="93"/>
        <v/>
      </c>
      <c r="AP336" s="104" t="str">
        <f t="shared" si="93"/>
        <v/>
      </c>
      <c r="AQ336" s="104" t="str">
        <f t="shared" si="93"/>
        <v/>
      </c>
      <c r="AR336" s="104" t="str">
        <f t="shared" si="93"/>
        <v/>
      </c>
      <c r="AS336" s="104" t="str">
        <f t="shared" si="93"/>
        <v/>
      </c>
      <c r="AT336" s="104" t="str">
        <f t="shared" si="93"/>
        <v/>
      </c>
      <c r="AU336" s="104"/>
      <c r="AV336" s="105"/>
      <c r="AW336" s="105"/>
      <c r="AX336" s="105"/>
      <c r="AY336" s="105"/>
      <c r="AZ336" s="105"/>
      <c r="BA336" s="106"/>
      <c r="BB336" s="104"/>
      <c r="BC336" s="105"/>
      <c r="BD336" s="104"/>
      <c r="BE336" s="107"/>
      <c r="BF336" s="105"/>
      <c r="BG336" s="105"/>
      <c r="BH336" s="105"/>
      <c r="BI336" s="105"/>
      <c r="BJ336" s="67">
        <v>584</v>
      </c>
      <c r="BK336" s="108">
        <v>1664.752</v>
      </c>
      <c r="BL336" s="109">
        <v>42.769624360000002</v>
      </c>
      <c r="BM336" s="109">
        <v>-82.037646300000006</v>
      </c>
      <c r="BN336" s="110" t="s">
        <v>7209</v>
      </c>
      <c r="BO336" s="106">
        <v>273.10000000000002</v>
      </c>
      <c r="BP336" s="105" t="s">
        <v>3339</v>
      </c>
      <c r="BQ336" s="105" t="s">
        <v>5762</v>
      </c>
      <c r="BR336" s="110"/>
      <c r="BS336" s="110">
        <v>11</v>
      </c>
      <c r="BT336" s="111" t="s">
        <v>7580</v>
      </c>
      <c r="BU336" s="110">
        <v>8</v>
      </c>
      <c r="BV336" s="110">
        <v>7</v>
      </c>
      <c r="BW336" s="105" t="s">
        <v>7784</v>
      </c>
      <c r="BX336" s="104">
        <v>5.56</v>
      </c>
      <c r="BY336" s="105"/>
      <c r="BZ336" s="106">
        <f t="shared" si="83"/>
        <v>-0.2</v>
      </c>
      <c r="CA336" s="104" t="str">
        <f t="shared" si="84"/>
        <v>Matched</v>
      </c>
      <c r="CB336" s="104">
        <f t="shared" si="85"/>
        <v>-1.1343767467859138E-3</v>
      </c>
      <c r="CC336" s="105"/>
      <c r="CD336" s="105"/>
      <c r="CE336" s="105"/>
      <c r="CF336" s="105"/>
    </row>
    <row r="337" spans="1:84" hidden="1" x14ac:dyDescent="0.35">
      <c r="A337" s="67">
        <v>585</v>
      </c>
      <c r="B337" s="67">
        <v>1664.7750000000001</v>
      </c>
      <c r="C337" s="67" t="s">
        <v>7580</v>
      </c>
      <c r="D337" s="67" t="s">
        <v>3407</v>
      </c>
      <c r="E337" s="67" t="s">
        <v>5672</v>
      </c>
      <c r="F337" s="102"/>
      <c r="G337" s="102">
        <v>11</v>
      </c>
      <c r="H337" s="102">
        <v>8</v>
      </c>
      <c r="I337" s="102"/>
      <c r="J337" s="67"/>
      <c r="K337" s="67" t="s">
        <v>5673</v>
      </c>
      <c r="L337" s="67" t="s">
        <v>4298</v>
      </c>
      <c r="M337" s="67"/>
      <c r="N337" s="67"/>
      <c r="O337" s="67"/>
      <c r="P337" s="67">
        <v>0</v>
      </c>
      <c r="Q337" s="67">
        <v>0</v>
      </c>
      <c r="R337" s="103">
        <v>0</v>
      </c>
      <c r="S337" s="103">
        <v>0</v>
      </c>
      <c r="T337" s="67">
        <v>0</v>
      </c>
      <c r="U337" s="67">
        <v>5.56</v>
      </c>
      <c r="V337" s="104" t="b">
        <f t="shared" si="80"/>
        <v>0</v>
      </c>
      <c r="W337" s="104" t="s">
        <v>8755</v>
      </c>
      <c r="X337" s="104">
        <f t="shared" si="78"/>
        <v>0</v>
      </c>
      <c r="Y337" s="104" t="str">
        <f t="shared" si="81"/>
        <v/>
      </c>
      <c r="Z337" s="104"/>
      <c r="AA337" s="104" t="str">
        <f t="shared" si="82"/>
        <v/>
      </c>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5"/>
      <c r="AW337" s="105"/>
      <c r="AX337" s="105"/>
      <c r="AY337" s="105"/>
      <c r="AZ337" s="105"/>
      <c r="BA337" s="106"/>
      <c r="BB337" s="104"/>
      <c r="BC337" s="105"/>
      <c r="BD337" s="104"/>
      <c r="BE337" s="107"/>
      <c r="BF337" s="105"/>
      <c r="BG337" s="105"/>
      <c r="BH337" s="105"/>
      <c r="BI337" s="105"/>
      <c r="BJ337" s="67">
        <v>585</v>
      </c>
      <c r="BK337" s="108">
        <v>1664.7750000000001</v>
      </c>
      <c r="BL337" s="109">
        <v>42.769624159999999</v>
      </c>
      <c r="BM337" s="109">
        <v>-82.03764631</v>
      </c>
      <c r="BN337" s="110" t="s">
        <v>7209</v>
      </c>
      <c r="BO337" s="106"/>
      <c r="BP337" s="105" t="s">
        <v>3407</v>
      </c>
      <c r="BQ337" s="105" t="s">
        <v>5673</v>
      </c>
      <c r="BR337" s="110"/>
      <c r="BS337" s="110"/>
      <c r="BT337" s="111" t="s">
        <v>7905</v>
      </c>
      <c r="BU337" s="110">
        <v>11</v>
      </c>
      <c r="BV337" s="110">
        <v>8</v>
      </c>
      <c r="BW337" s="105" t="s">
        <v>7776</v>
      </c>
      <c r="BX337" s="104">
        <v>5.56</v>
      </c>
      <c r="BY337" s="105"/>
      <c r="BZ337" s="106">
        <f t="shared" si="83"/>
        <v>0</v>
      </c>
      <c r="CA337" s="104" t="str">
        <f t="shared" si="84"/>
        <v>Exclude</v>
      </c>
      <c r="CB337" s="104">
        <f t="shared" si="85"/>
        <v>0</v>
      </c>
      <c r="CC337" s="105"/>
      <c r="CD337" s="105"/>
      <c r="CE337" s="105"/>
      <c r="CF337" s="105"/>
    </row>
    <row r="338" spans="1:84" hidden="1" x14ac:dyDescent="0.35">
      <c r="A338" s="67">
        <v>597</v>
      </c>
      <c r="B338" s="67">
        <v>1716.1420000000001</v>
      </c>
      <c r="C338" s="67" t="s">
        <v>7581</v>
      </c>
      <c r="D338" s="67" t="s">
        <v>3339</v>
      </c>
      <c r="E338" s="67" t="s">
        <v>5752</v>
      </c>
      <c r="F338" s="102">
        <v>15</v>
      </c>
      <c r="G338" s="102">
        <v>37</v>
      </c>
      <c r="H338" s="102">
        <v>20</v>
      </c>
      <c r="I338" s="102"/>
      <c r="J338" s="67"/>
      <c r="K338" s="67" t="s">
        <v>5753</v>
      </c>
      <c r="L338" s="67" t="s">
        <v>4329</v>
      </c>
      <c r="M338" s="67" t="s">
        <v>3293</v>
      </c>
      <c r="N338" s="67"/>
      <c r="O338" s="67"/>
      <c r="P338" s="67">
        <v>14.68</v>
      </c>
      <c r="Q338" s="67">
        <v>14.68</v>
      </c>
      <c r="R338" s="103">
        <v>6.0000000000000001E-3</v>
      </c>
      <c r="S338" s="103">
        <v>1.4999999999999999E-2</v>
      </c>
      <c r="T338" s="67">
        <v>0.75900000000000001</v>
      </c>
      <c r="U338" s="67">
        <v>5.56</v>
      </c>
      <c r="V338" s="104" t="b">
        <f t="shared" si="80"/>
        <v>1</v>
      </c>
      <c r="W338" s="104" t="s">
        <v>16</v>
      </c>
      <c r="X338" s="104">
        <f t="shared" si="78"/>
        <v>1.5</v>
      </c>
      <c r="Y338" s="104">
        <f t="shared" si="81"/>
        <v>1.5</v>
      </c>
      <c r="Z338" s="104" t="str">
        <f t="shared" si="82"/>
        <v/>
      </c>
      <c r="AA338" s="104" t="str">
        <f t="shared" si="82"/>
        <v/>
      </c>
      <c r="AB338" s="104" t="str">
        <f t="shared" ref="Z338:AH360" si="94">IF(AB$1=$W338,$X338,"")</f>
        <v/>
      </c>
      <c r="AC338" s="104" t="str">
        <f t="shared" si="94"/>
        <v/>
      </c>
      <c r="AD338" s="104" t="str">
        <f t="shared" si="94"/>
        <v/>
      </c>
      <c r="AE338" s="104" t="str">
        <f t="shared" si="94"/>
        <v/>
      </c>
      <c r="AF338" s="104" t="str">
        <f t="shared" si="94"/>
        <v/>
      </c>
      <c r="AG338" s="104" t="str">
        <f t="shared" si="94"/>
        <v/>
      </c>
      <c r="AH338" s="104" t="str">
        <f t="shared" si="94"/>
        <v/>
      </c>
      <c r="AI338" s="104"/>
      <c r="AJ338" s="104">
        <f t="shared" ref="AJ338:AJ360" si="95">((X338/100)*U338)/Interval</f>
        <v>8.5078256008943535E-3</v>
      </c>
      <c r="AK338" s="104">
        <f t="shared" ref="AK338:AT360" si="96">IF(Y$1=$W338,AJ338,"")</f>
        <v>8.5078256008943535E-3</v>
      </c>
      <c r="AL338" s="104" t="str">
        <f t="shared" si="96"/>
        <v/>
      </c>
      <c r="AM338" s="104" t="str">
        <f t="shared" si="96"/>
        <v/>
      </c>
      <c r="AN338" s="104" t="str">
        <f t="shared" si="96"/>
        <v/>
      </c>
      <c r="AO338" s="104" t="str">
        <f t="shared" si="96"/>
        <v/>
      </c>
      <c r="AP338" s="104" t="str">
        <f t="shared" si="96"/>
        <v/>
      </c>
      <c r="AQ338" s="104" t="str">
        <f t="shared" si="96"/>
        <v/>
      </c>
      <c r="AR338" s="104" t="str">
        <f t="shared" si="96"/>
        <v/>
      </c>
      <c r="AS338" s="104" t="str">
        <f t="shared" si="96"/>
        <v/>
      </c>
      <c r="AT338" s="104" t="str">
        <f t="shared" si="96"/>
        <v/>
      </c>
      <c r="AU338" s="104"/>
      <c r="AV338" s="105"/>
      <c r="AW338" s="105"/>
      <c r="AX338" s="105"/>
      <c r="AY338" s="105"/>
      <c r="AZ338" s="105"/>
      <c r="BA338" s="106"/>
      <c r="BB338" s="104"/>
      <c r="BC338" s="105"/>
      <c r="BD338" s="104"/>
      <c r="BE338" s="107"/>
      <c r="BF338" s="105"/>
      <c r="BG338" s="105"/>
      <c r="BH338" s="105"/>
      <c r="BI338" s="105"/>
      <c r="BJ338" s="67">
        <v>597</v>
      </c>
      <c r="BK338" s="108">
        <v>1716.1420000000001</v>
      </c>
      <c r="BL338" s="109">
        <v>42.769191300000003</v>
      </c>
      <c r="BM338" s="109">
        <v>-82.037550300000007</v>
      </c>
      <c r="BN338" s="110" t="s">
        <v>7212</v>
      </c>
      <c r="BO338" s="106">
        <v>273.10000000000002</v>
      </c>
      <c r="BP338" s="105" t="s">
        <v>3339</v>
      </c>
      <c r="BQ338" s="105" t="s">
        <v>5753</v>
      </c>
      <c r="BR338" s="110"/>
      <c r="BS338" s="110">
        <v>15</v>
      </c>
      <c r="BT338" s="111" t="s">
        <v>7458</v>
      </c>
      <c r="BU338" s="110">
        <v>37</v>
      </c>
      <c r="BV338" s="110">
        <v>20</v>
      </c>
      <c r="BW338" s="105" t="s">
        <v>7805</v>
      </c>
      <c r="BX338" s="104">
        <v>5.56</v>
      </c>
      <c r="BY338" s="105"/>
      <c r="BZ338" s="106">
        <f t="shared" si="83"/>
        <v>1.5</v>
      </c>
      <c r="CA338" s="104" t="str">
        <f t="shared" si="84"/>
        <v>Matched</v>
      </c>
      <c r="CB338" s="104">
        <f t="shared" si="85"/>
        <v>8.5078256008943535E-3</v>
      </c>
      <c r="CC338" s="105"/>
      <c r="CD338" s="105"/>
      <c r="CE338" s="105"/>
      <c r="CF338" s="105"/>
    </row>
    <row r="339" spans="1:84" hidden="1" x14ac:dyDescent="0.35">
      <c r="A339" s="67">
        <v>598</v>
      </c>
      <c r="B339" s="67">
        <v>1718.1089999999999</v>
      </c>
      <c r="C339" s="67" t="s">
        <v>7401</v>
      </c>
      <c r="D339" s="67" t="s">
        <v>3339</v>
      </c>
      <c r="E339" s="67" t="s">
        <v>5752</v>
      </c>
      <c r="F339" s="102">
        <v>15</v>
      </c>
      <c r="G339" s="102">
        <v>32</v>
      </c>
      <c r="H339" s="102">
        <v>21</v>
      </c>
      <c r="I339" s="102"/>
      <c r="J339" s="67"/>
      <c r="K339" s="67" t="s">
        <v>5753</v>
      </c>
      <c r="L339" s="67" t="s">
        <v>4332</v>
      </c>
      <c r="M339" s="67" t="s">
        <v>3293</v>
      </c>
      <c r="N339" s="67"/>
      <c r="O339" s="67"/>
      <c r="P339" s="67">
        <v>15.28</v>
      </c>
      <c r="Q339" s="67">
        <v>15.28</v>
      </c>
      <c r="R339" s="103">
        <v>1.9E-2</v>
      </c>
      <c r="S339" s="103">
        <v>3.2000000000000001E-2</v>
      </c>
      <c r="T339" s="67">
        <v>0.80200000000000005</v>
      </c>
      <c r="U339" s="67">
        <v>5.56</v>
      </c>
      <c r="V339" s="104" t="b">
        <f t="shared" si="80"/>
        <v>1</v>
      </c>
      <c r="W339" s="104" t="s">
        <v>16</v>
      </c>
      <c r="X339" s="104">
        <f t="shared" si="78"/>
        <v>3.2</v>
      </c>
      <c r="Y339" s="104">
        <f t="shared" si="81"/>
        <v>3.2</v>
      </c>
      <c r="Z339" s="104" t="str">
        <f t="shared" si="82"/>
        <v/>
      </c>
      <c r="AA339" s="104" t="str">
        <f t="shared" si="82"/>
        <v/>
      </c>
      <c r="AB339" s="104" t="str">
        <f t="shared" si="94"/>
        <v/>
      </c>
      <c r="AC339" s="104" t="str">
        <f t="shared" si="94"/>
        <v/>
      </c>
      <c r="AD339" s="104" t="str">
        <f t="shared" si="94"/>
        <v/>
      </c>
      <c r="AE339" s="104" t="str">
        <f t="shared" si="94"/>
        <v/>
      </c>
      <c r="AF339" s="104" t="str">
        <f t="shared" si="94"/>
        <v/>
      </c>
      <c r="AG339" s="104" t="str">
        <f t="shared" si="94"/>
        <v/>
      </c>
      <c r="AH339" s="104" t="str">
        <f t="shared" si="94"/>
        <v/>
      </c>
      <c r="AI339" s="104"/>
      <c r="AJ339" s="104">
        <f t="shared" si="95"/>
        <v>1.8150027948574621E-2</v>
      </c>
      <c r="AK339" s="104">
        <f t="shared" si="96"/>
        <v>1.8150027948574621E-2</v>
      </c>
      <c r="AL339" s="104" t="str">
        <f t="shared" si="96"/>
        <v/>
      </c>
      <c r="AM339" s="104" t="str">
        <f t="shared" si="96"/>
        <v/>
      </c>
      <c r="AN339" s="104" t="str">
        <f t="shared" si="96"/>
        <v/>
      </c>
      <c r="AO339" s="104" t="str">
        <f t="shared" si="96"/>
        <v/>
      </c>
      <c r="AP339" s="104" t="str">
        <f t="shared" si="96"/>
        <v/>
      </c>
      <c r="AQ339" s="104" t="str">
        <f t="shared" si="96"/>
        <v/>
      </c>
      <c r="AR339" s="104" t="str">
        <f t="shared" si="96"/>
        <v/>
      </c>
      <c r="AS339" s="104" t="str">
        <f t="shared" si="96"/>
        <v/>
      </c>
      <c r="AT339" s="104" t="str">
        <f t="shared" si="96"/>
        <v/>
      </c>
      <c r="AU339" s="104"/>
      <c r="AV339" s="105"/>
      <c r="AW339" s="105"/>
      <c r="AX339" s="105"/>
      <c r="AY339" s="105"/>
      <c r="AZ339" s="105"/>
      <c r="BA339" s="106"/>
      <c r="BB339" s="104"/>
      <c r="BC339" s="105"/>
      <c r="BD339" s="104"/>
      <c r="BE339" s="107"/>
      <c r="BF339" s="105"/>
      <c r="BG339" s="105"/>
      <c r="BH339" s="105"/>
      <c r="BI339" s="105"/>
      <c r="BJ339" s="67">
        <v>598</v>
      </c>
      <c r="BK339" s="108">
        <v>1718.1089999999999</v>
      </c>
      <c r="BL339" s="109">
        <v>42.769173459999998</v>
      </c>
      <c r="BM339" s="109">
        <v>-82.037550789999997</v>
      </c>
      <c r="BN339" s="110" t="s">
        <v>7212</v>
      </c>
      <c r="BO339" s="106">
        <v>273.10000000000002</v>
      </c>
      <c r="BP339" s="105" t="s">
        <v>3339</v>
      </c>
      <c r="BQ339" s="105" t="s">
        <v>5753</v>
      </c>
      <c r="BR339" s="110"/>
      <c r="BS339" s="110">
        <v>15</v>
      </c>
      <c r="BT339" s="111" t="s">
        <v>7663</v>
      </c>
      <c r="BU339" s="110">
        <v>32</v>
      </c>
      <c r="BV339" s="110">
        <v>21</v>
      </c>
      <c r="BW339" s="105" t="s">
        <v>7805</v>
      </c>
      <c r="BX339" s="104">
        <v>5.56</v>
      </c>
      <c r="BY339" s="105"/>
      <c r="BZ339" s="106">
        <f t="shared" si="83"/>
        <v>3.2</v>
      </c>
      <c r="CA339" s="104" t="str">
        <f t="shared" si="84"/>
        <v>Matched</v>
      </c>
      <c r="CB339" s="104">
        <f t="shared" si="85"/>
        <v>1.8150027948574621E-2</v>
      </c>
      <c r="CC339" s="105"/>
      <c r="CD339" s="105"/>
      <c r="CE339" s="105"/>
      <c r="CF339" s="105"/>
    </row>
    <row r="340" spans="1:84" hidden="1" x14ac:dyDescent="0.35">
      <c r="A340" s="67">
        <v>599</v>
      </c>
      <c r="B340" s="67">
        <v>1719.0740000000001</v>
      </c>
      <c r="C340" s="67" t="s">
        <v>7400</v>
      </c>
      <c r="D340" s="67" t="s">
        <v>3339</v>
      </c>
      <c r="E340" s="67" t="s">
        <v>5752</v>
      </c>
      <c r="F340" s="102">
        <v>12</v>
      </c>
      <c r="G340" s="102">
        <v>44</v>
      </c>
      <c r="H340" s="102">
        <v>21</v>
      </c>
      <c r="I340" s="102"/>
      <c r="J340" s="67"/>
      <c r="K340" s="67" t="s">
        <v>5753</v>
      </c>
      <c r="L340" s="67" t="s">
        <v>4333</v>
      </c>
      <c r="M340" s="67" t="s">
        <v>3293</v>
      </c>
      <c r="N340" s="67"/>
      <c r="O340" s="67"/>
      <c r="P340" s="67">
        <v>12.12</v>
      </c>
      <c r="Q340" s="67">
        <v>12.12</v>
      </c>
      <c r="R340" s="103">
        <v>7.0000000000000001E-3</v>
      </c>
      <c r="S340" s="103">
        <v>1.4E-2</v>
      </c>
      <c r="T340" s="67">
        <v>0.80500000000000005</v>
      </c>
      <c r="U340" s="67">
        <v>5.56</v>
      </c>
      <c r="V340" s="104" t="b">
        <f t="shared" si="80"/>
        <v>1</v>
      </c>
      <c r="W340" s="104" t="s">
        <v>16</v>
      </c>
      <c r="X340" s="104">
        <f t="shared" si="78"/>
        <v>1.4000000000000001</v>
      </c>
      <c r="Y340" s="104">
        <f t="shared" si="81"/>
        <v>1.4000000000000001</v>
      </c>
      <c r="Z340" s="104" t="str">
        <f t="shared" si="82"/>
        <v/>
      </c>
      <c r="AA340" s="104" t="str">
        <f t="shared" si="82"/>
        <v/>
      </c>
      <c r="AB340" s="104" t="str">
        <f t="shared" si="94"/>
        <v/>
      </c>
      <c r="AC340" s="104" t="str">
        <f t="shared" si="94"/>
        <v/>
      </c>
      <c r="AD340" s="104" t="str">
        <f t="shared" si="94"/>
        <v/>
      </c>
      <c r="AE340" s="104" t="str">
        <f t="shared" si="94"/>
        <v/>
      </c>
      <c r="AF340" s="104" t="str">
        <f t="shared" si="94"/>
        <v/>
      </c>
      <c r="AG340" s="104" t="str">
        <f t="shared" si="94"/>
        <v/>
      </c>
      <c r="AH340" s="104" t="str">
        <f t="shared" si="94"/>
        <v/>
      </c>
      <c r="AI340" s="104"/>
      <c r="AJ340" s="104">
        <f t="shared" si="95"/>
        <v>7.9406372275013983E-3</v>
      </c>
      <c r="AK340" s="104">
        <f t="shared" si="96"/>
        <v>7.9406372275013983E-3</v>
      </c>
      <c r="AL340" s="104" t="str">
        <f t="shared" si="96"/>
        <v/>
      </c>
      <c r="AM340" s="104" t="str">
        <f t="shared" si="96"/>
        <v/>
      </c>
      <c r="AN340" s="104" t="str">
        <f t="shared" si="96"/>
        <v/>
      </c>
      <c r="AO340" s="104" t="str">
        <f t="shared" si="96"/>
        <v/>
      </c>
      <c r="AP340" s="104" t="str">
        <f t="shared" si="96"/>
        <v/>
      </c>
      <c r="AQ340" s="104" t="str">
        <f t="shared" si="96"/>
        <v/>
      </c>
      <c r="AR340" s="104" t="str">
        <f t="shared" si="96"/>
        <v/>
      </c>
      <c r="AS340" s="104" t="str">
        <f t="shared" si="96"/>
        <v/>
      </c>
      <c r="AT340" s="104" t="str">
        <f t="shared" si="96"/>
        <v/>
      </c>
      <c r="AU340" s="104"/>
      <c r="AV340" s="105"/>
      <c r="AW340" s="105"/>
      <c r="AX340" s="105"/>
      <c r="AY340" s="105"/>
      <c r="AZ340" s="105"/>
      <c r="BA340" s="106"/>
      <c r="BB340" s="104"/>
      <c r="BC340" s="105"/>
      <c r="BD340" s="104"/>
      <c r="BE340" s="107"/>
      <c r="BF340" s="105"/>
      <c r="BG340" s="105"/>
      <c r="BH340" s="105"/>
      <c r="BI340" s="105"/>
      <c r="BJ340" s="67">
        <v>599</v>
      </c>
      <c r="BK340" s="108">
        <v>1719.0740000000001</v>
      </c>
      <c r="BL340" s="109">
        <v>42.769164789999998</v>
      </c>
      <c r="BM340" s="109">
        <v>-82.037551030000003</v>
      </c>
      <c r="BN340" s="110" t="s">
        <v>7212</v>
      </c>
      <c r="BO340" s="106">
        <v>273.10000000000002</v>
      </c>
      <c r="BP340" s="105" t="s">
        <v>3339</v>
      </c>
      <c r="BQ340" s="105" t="s">
        <v>5753</v>
      </c>
      <c r="BR340" s="110"/>
      <c r="BS340" s="110">
        <v>12</v>
      </c>
      <c r="BT340" s="111" t="s">
        <v>7330</v>
      </c>
      <c r="BU340" s="110">
        <v>44</v>
      </c>
      <c r="BV340" s="110">
        <v>21</v>
      </c>
      <c r="BW340" s="105" t="s">
        <v>7805</v>
      </c>
      <c r="BX340" s="104">
        <v>5.56</v>
      </c>
      <c r="BY340" s="105"/>
      <c r="BZ340" s="106">
        <f t="shared" si="83"/>
        <v>1.4000000000000001</v>
      </c>
      <c r="CA340" s="104" t="str">
        <f t="shared" si="84"/>
        <v>Matched</v>
      </c>
      <c r="CB340" s="104">
        <f t="shared" si="85"/>
        <v>7.9406372275013983E-3</v>
      </c>
      <c r="CC340" s="105"/>
      <c r="CD340" s="105"/>
      <c r="CE340" s="105"/>
      <c r="CF340" s="105"/>
    </row>
    <row r="341" spans="1:84" hidden="1" x14ac:dyDescent="0.35">
      <c r="A341" s="67">
        <v>600</v>
      </c>
      <c r="B341" s="67">
        <v>1720.0719999999999</v>
      </c>
      <c r="C341" s="67" t="s">
        <v>7458</v>
      </c>
      <c r="D341" s="67" t="s">
        <v>3339</v>
      </c>
      <c r="E341" s="67" t="s">
        <v>5752</v>
      </c>
      <c r="F341" s="102">
        <v>12</v>
      </c>
      <c r="G341" s="102">
        <v>36</v>
      </c>
      <c r="H341" s="102">
        <v>22</v>
      </c>
      <c r="I341" s="102"/>
      <c r="J341" s="67"/>
      <c r="K341" s="67" t="s">
        <v>5753</v>
      </c>
      <c r="L341" s="67" t="s">
        <v>4334</v>
      </c>
      <c r="M341" s="67" t="s">
        <v>3293</v>
      </c>
      <c r="N341" s="67"/>
      <c r="O341" s="67"/>
      <c r="P341" s="67">
        <v>11.67</v>
      </c>
      <c r="Q341" s="67">
        <v>11.67</v>
      </c>
      <c r="R341" s="103">
        <v>1.0999999999999999E-2</v>
      </c>
      <c r="S341" s="103">
        <v>2.1000000000000001E-2</v>
      </c>
      <c r="T341" s="67">
        <v>0.81899999999999995</v>
      </c>
      <c r="U341" s="67">
        <v>5.56</v>
      </c>
      <c r="V341" s="104" t="b">
        <f t="shared" si="80"/>
        <v>1</v>
      </c>
      <c r="W341" s="104" t="s">
        <v>16</v>
      </c>
      <c r="X341" s="104">
        <f t="shared" si="78"/>
        <v>2.1</v>
      </c>
      <c r="Y341" s="104">
        <f t="shared" si="81"/>
        <v>2.1</v>
      </c>
      <c r="Z341" s="104" t="str">
        <f t="shared" si="82"/>
        <v/>
      </c>
      <c r="AA341" s="104" t="str">
        <f t="shared" si="82"/>
        <v/>
      </c>
      <c r="AB341" s="104" t="str">
        <f t="shared" si="94"/>
        <v/>
      </c>
      <c r="AC341" s="104" t="str">
        <f t="shared" si="94"/>
        <v/>
      </c>
      <c r="AD341" s="104" t="str">
        <f t="shared" si="94"/>
        <v/>
      </c>
      <c r="AE341" s="104" t="str">
        <f t="shared" si="94"/>
        <v/>
      </c>
      <c r="AF341" s="104" t="str">
        <f t="shared" si="94"/>
        <v/>
      </c>
      <c r="AG341" s="104" t="str">
        <f t="shared" si="94"/>
        <v/>
      </c>
      <c r="AH341" s="104" t="str">
        <f t="shared" si="94"/>
        <v/>
      </c>
      <c r="AI341" s="104"/>
      <c r="AJ341" s="104">
        <f t="shared" si="95"/>
        <v>1.1910955841252097E-2</v>
      </c>
      <c r="AK341" s="104">
        <f t="shared" si="96"/>
        <v>1.1910955841252097E-2</v>
      </c>
      <c r="AL341" s="104" t="str">
        <f t="shared" si="96"/>
        <v/>
      </c>
      <c r="AM341" s="104" t="str">
        <f t="shared" si="96"/>
        <v/>
      </c>
      <c r="AN341" s="104" t="str">
        <f t="shared" si="96"/>
        <v/>
      </c>
      <c r="AO341" s="104" t="str">
        <f t="shared" si="96"/>
        <v/>
      </c>
      <c r="AP341" s="104" t="str">
        <f t="shared" si="96"/>
        <v/>
      </c>
      <c r="AQ341" s="104" t="str">
        <f t="shared" si="96"/>
        <v/>
      </c>
      <c r="AR341" s="104" t="str">
        <f t="shared" si="96"/>
        <v/>
      </c>
      <c r="AS341" s="104" t="str">
        <f t="shared" si="96"/>
        <v/>
      </c>
      <c r="AT341" s="104" t="str">
        <f t="shared" si="96"/>
        <v/>
      </c>
      <c r="AU341" s="104"/>
      <c r="AV341" s="105"/>
      <c r="AW341" s="105"/>
      <c r="AX341" s="105"/>
      <c r="AY341" s="105"/>
      <c r="AZ341" s="105"/>
      <c r="BA341" s="106"/>
      <c r="BB341" s="104"/>
      <c r="BC341" s="105"/>
      <c r="BD341" s="104"/>
      <c r="BE341" s="107"/>
      <c r="BF341" s="105"/>
      <c r="BG341" s="105"/>
      <c r="BH341" s="105"/>
      <c r="BI341" s="105"/>
      <c r="BJ341" s="67">
        <v>600</v>
      </c>
      <c r="BK341" s="108">
        <v>1720.0719999999999</v>
      </c>
      <c r="BL341" s="109">
        <v>42.76915571</v>
      </c>
      <c r="BM341" s="109">
        <v>-82.037551269999994</v>
      </c>
      <c r="BN341" s="110" t="s">
        <v>7212</v>
      </c>
      <c r="BO341" s="106">
        <v>273.10000000000002</v>
      </c>
      <c r="BP341" s="105" t="s">
        <v>3339</v>
      </c>
      <c r="BQ341" s="105" t="s">
        <v>5753</v>
      </c>
      <c r="BR341" s="110"/>
      <c r="BS341" s="110">
        <v>12</v>
      </c>
      <c r="BT341" s="111" t="s">
        <v>7372</v>
      </c>
      <c r="BU341" s="110">
        <v>36</v>
      </c>
      <c r="BV341" s="110">
        <v>22</v>
      </c>
      <c r="BW341" s="105" t="s">
        <v>7805</v>
      </c>
      <c r="BX341" s="104">
        <v>5.56</v>
      </c>
      <c r="BY341" s="105"/>
      <c r="BZ341" s="106">
        <f t="shared" si="83"/>
        <v>2.1</v>
      </c>
      <c r="CA341" s="104" t="str">
        <f t="shared" si="84"/>
        <v>Matched</v>
      </c>
      <c r="CB341" s="104">
        <f t="shared" si="85"/>
        <v>1.1910955841252097E-2</v>
      </c>
      <c r="CC341" s="105"/>
      <c r="CD341" s="105"/>
      <c r="CE341" s="105"/>
      <c r="CF341" s="105"/>
    </row>
    <row r="342" spans="1:84" hidden="1" x14ac:dyDescent="0.35">
      <c r="A342" s="67">
        <v>601</v>
      </c>
      <c r="B342" s="67">
        <v>1723.0409999999999</v>
      </c>
      <c r="C342" s="67" t="s">
        <v>7458</v>
      </c>
      <c r="D342" s="67" t="s">
        <v>3339</v>
      </c>
      <c r="E342" s="67" t="s">
        <v>5752</v>
      </c>
      <c r="F342" s="102">
        <v>12</v>
      </c>
      <c r="G342" s="102">
        <v>29</v>
      </c>
      <c r="H342" s="102">
        <v>19</v>
      </c>
      <c r="I342" s="102"/>
      <c r="J342" s="67"/>
      <c r="K342" s="67" t="s">
        <v>5753</v>
      </c>
      <c r="L342" s="67" t="s">
        <v>4335</v>
      </c>
      <c r="M342" s="67" t="s">
        <v>3293</v>
      </c>
      <c r="N342" s="67"/>
      <c r="O342" s="67"/>
      <c r="P342" s="67">
        <v>11.55</v>
      </c>
      <c r="Q342" s="67">
        <v>11.55</v>
      </c>
      <c r="R342" s="103">
        <v>4.0000000000000001E-3</v>
      </c>
      <c r="S342" s="103">
        <v>6.0000000000000001E-3</v>
      </c>
      <c r="T342" s="67">
        <v>0.73399999999999999</v>
      </c>
      <c r="U342" s="67">
        <v>5.56</v>
      </c>
      <c r="V342" s="104" t="b">
        <f t="shared" si="80"/>
        <v>1</v>
      </c>
      <c r="W342" s="104" t="s">
        <v>16</v>
      </c>
      <c r="X342" s="104">
        <f t="shared" si="78"/>
        <v>0.6</v>
      </c>
      <c r="Y342" s="104">
        <f t="shared" si="81"/>
        <v>0.6</v>
      </c>
      <c r="Z342" s="104" t="str">
        <f t="shared" si="82"/>
        <v/>
      </c>
      <c r="AA342" s="104" t="str">
        <f t="shared" si="82"/>
        <v/>
      </c>
      <c r="AB342" s="104" t="str">
        <f t="shared" si="94"/>
        <v/>
      </c>
      <c r="AC342" s="104" t="str">
        <f t="shared" si="94"/>
        <v/>
      </c>
      <c r="AD342" s="104" t="str">
        <f t="shared" si="94"/>
        <v/>
      </c>
      <c r="AE342" s="104" t="str">
        <f t="shared" si="94"/>
        <v/>
      </c>
      <c r="AF342" s="104" t="str">
        <f t="shared" si="94"/>
        <v/>
      </c>
      <c r="AG342" s="104" t="str">
        <f t="shared" si="94"/>
        <v/>
      </c>
      <c r="AH342" s="104" t="str">
        <f t="shared" si="94"/>
        <v/>
      </c>
      <c r="AI342" s="104"/>
      <c r="AJ342" s="104">
        <f t="shared" si="95"/>
        <v>3.4031302403577418E-3</v>
      </c>
      <c r="AK342" s="104">
        <f t="shared" si="96"/>
        <v>3.4031302403577418E-3</v>
      </c>
      <c r="AL342" s="104" t="str">
        <f t="shared" si="96"/>
        <v/>
      </c>
      <c r="AM342" s="104" t="str">
        <f t="shared" si="96"/>
        <v/>
      </c>
      <c r="AN342" s="104" t="str">
        <f t="shared" si="96"/>
        <v/>
      </c>
      <c r="AO342" s="104" t="str">
        <f t="shared" si="96"/>
        <v/>
      </c>
      <c r="AP342" s="104" t="str">
        <f t="shared" si="96"/>
        <v/>
      </c>
      <c r="AQ342" s="104" t="str">
        <f t="shared" si="96"/>
        <v/>
      </c>
      <c r="AR342" s="104" t="str">
        <f t="shared" si="96"/>
        <v/>
      </c>
      <c r="AS342" s="104" t="str">
        <f t="shared" si="96"/>
        <v/>
      </c>
      <c r="AT342" s="104" t="str">
        <f t="shared" si="96"/>
        <v/>
      </c>
      <c r="AU342" s="104"/>
      <c r="AV342" s="105"/>
      <c r="AW342" s="105"/>
      <c r="AX342" s="105"/>
      <c r="AY342" s="105"/>
      <c r="AZ342" s="105"/>
      <c r="BA342" s="106"/>
      <c r="BB342" s="104"/>
      <c r="BC342" s="105"/>
      <c r="BD342" s="104"/>
      <c r="BE342" s="107"/>
      <c r="BF342" s="105"/>
      <c r="BG342" s="105"/>
      <c r="BH342" s="105"/>
      <c r="BI342" s="105"/>
      <c r="BJ342" s="67">
        <v>601</v>
      </c>
      <c r="BK342" s="108">
        <v>1723.0409999999999</v>
      </c>
      <c r="BL342" s="109">
        <v>42.769128780000003</v>
      </c>
      <c r="BM342" s="109">
        <v>-82.037551899999997</v>
      </c>
      <c r="BN342" s="110" t="s">
        <v>7212</v>
      </c>
      <c r="BO342" s="106">
        <v>273.10000000000002</v>
      </c>
      <c r="BP342" s="105" t="s">
        <v>3339</v>
      </c>
      <c r="BQ342" s="105" t="s">
        <v>5753</v>
      </c>
      <c r="BR342" s="110"/>
      <c r="BS342" s="110">
        <v>12</v>
      </c>
      <c r="BT342" s="111" t="s">
        <v>7521</v>
      </c>
      <c r="BU342" s="110">
        <v>29</v>
      </c>
      <c r="BV342" s="110">
        <v>19</v>
      </c>
      <c r="BW342" s="105" t="s">
        <v>7805</v>
      </c>
      <c r="BX342" s="104">
        <v>5.56</v>
      </c>
      <c r="BY342" s="105"/>
      <c r="BZ342" s="106">
        <f t="shared" si="83"/>
        <v>0.6</v>
      </c>
      <c r="CA342" s="104" t="str">
        <f t="shared" si="84"/>
        <v>Matched</v>
      </c>
      <c r="CB342" s="104">
        <f t="shared" si="85"/>
        <v>3.4031302403577418E-3</v>
      </c>
      <c r="CC342" s="105"/>
      <c r="CD342" s="105"/>
      <c r="CE342" s="105"/>
      <c r="CF342" s="105"/>
    </row>
    <row r="343" spans="1:84" hidden="1" x14ac:dyDescent="0.35">
      <c r="A343" s="67">
        <v>606</v>
      </c>
      <c r="B343" s="67">
        <v>1776.5</v>
      </c>
      <c r="C343" s="67" t="s">
        <v>7417</v>
      </c>
      <c r="D343" s="67" t="s">
        <v>3710</v>
      </c>
      <c r="E343" s="67" t="s">
        <v>5672</v>
      </c>
      <c r="F343" s="102">
        <v>23</v>
      </c>
      <c r="G343" s="102">
        <v>30</v>
      </c>
      <c r="H343" s="102">
        <v>18</v>
      </c>
      <c r="I343" s="102"/>
      <c r="J343" s="67"/>
      <c r="K343" s="67" t="s">
        <v>5785</v>
      </c>
      <c r="L343" s="67" t="s">
        <v>4342</v>
      </c>
      <c r="M343" s="67" t="s">
        <v>3293</v>
      </c>
      <c r="N343" s="67"/>
      <c r="O343" s="67"/>
      <c r="P343" s="67">
        <v>23</v>
      </c>
      <c r="Q343" s="67">
        <v>23</v>
      </c>
      <c r="R343" s="103">
        <v>2.1000000000000001E-2</v>
      </c>
      <c r="S343" s="103">
        <v>2.1000000000000001E-2</v>
      </c>
      <c r="T343" s="67">
        <v>0.95499999999999996</v>
      </c>
      <c r="U343" s="67">
        <v>5.56</v>
      </c>
      <c r="V343" s="104" t="b">
        <f t="shared" si="80"/>
        <v>1</v>
      </c>
      <c r="W343" s="104" t="s">
        <v>16</v>
      </c>
      <c r="X343" s="104">
        <f t="shared" si="78"/>
        <v>2.1</v>
      </c>
      <c r="Y343" s="104">
        <f t="shared" si="81"/>
        <v>2.1</v>
      </c>
      <c r="Z343" s="104" t="str">
        <f t="shared" si="82"/>
        <v/>
      </c>
      <c r="AA343" s="104" t="str">
        <f t="shared" si="82"/>
        <v/>
      </c>
      <c r="AB343" s="104" t="str">
        <f t="shared" si="94"/>
        <v/>
      </c>
      <c r="AC343" s="104" t="str">
        <f t="shared" si="94"/>
        <v/>
      </c>
      <c r="AD343" s="104" t="str">
        <f t="shared" si="94"/>
        <v/>
      </c>
      <c r="AE343" s="104" t="str">
        <f t="shared" si="94"/>
        <v/>
      </c>
      <c r="AF343" s="104" t="str">
        <f t="shared" si="94"/>
        <v/>
      </c>
      <c r="AG343" s="104" t="str">
        <f t="shared" si="94"/>
        <v/>
      </c>
      <c r="AH343" s="104" t="str">
        <f t="shared" si="94"/>
        <v/>
      </c>
      <c r="AI343" s="104"/>
      <c r="AJ343" s="104">
        <f t="shared" si="95"/>
        <v>1.1910955841252097E-2</v>
      </c>
      <c r="AK343" s="104">
        <f t="shared" si="96"/>
        <v>1.1910955841252097E-2</v>
      </c>
      <c r="AL343" s="104" t="str">
        <f t="shared" si="96"/>
        <v/>
      </c>
      <c r="AM343" s="104" t="str">
        <f t="shared" si="96"/>
        <v/>
      </c>
      <c r="AN343" s="104" t="str">
        <f t="shared" si="96"/>
        <v/>
      </c>
      <c r="AO343" s="104" t="str">
        <f t="shared" si="96"/>
        <v/>
      </c>
      <c r="AP343" s="104" t="str">
        <f t="shared" si="96"/>
        <v/>
      </c>
      <c r="AQ343" s="104" t="str">
        <f t="shared" si="96"/>
        <v/>
      </c>
      <c r="AR343" s="104" t="str">
        <f t="shared" si="96"/>
        <v/>
      </c>
      <c r="AS343" s="104" t="str">
        <f t="shared" si="96"/>
        <v/>
      </c>
      <c r="AT343" s="104" t="str">
        <f t="shared" si="96"/>
        <v/>
      </c>
      <c r="AU343" s="104"/>
      <c r="AV343" s="105"/>
      <c r="AW343" s="105"/>
      <c r="AX343" s="105"/>
      <c r="AY343" s="105"/>
      <c r="AZ343" s="105"/>
      <c r="BA343" s="106"/>
      <c r="BB343" s="104"/>
      <c r="BC343" s="105"/>
      <c r="BD343" s="104"/>
      <c r="BE343" s="107"/>
      <c r="BF343" s="105"/>
      <c r="BG343" s="105"/>
      <c r="BH343" s="105"/>
      <c r="BI343" s="105"/>
      <c r="BJ343" s="67">
        <v>606</v>
      </c>
      <c r="BK343" s="108">
        <v>1776.5</v>
      </c>
      <c r="BL343" s="109">
        <v>42.768644680000001</v>
      </c>
      <c r="BM343" s="109">
        <v>-82.03757143</v>
      </c>
      <c r="BN343" s="110" t="s">
        <v>7213</v>
      </c>
      <c r="BO343" s="106">
        <v>273.10000000000002</v>
      </c>
      <c r="BP343" s="105" t="s">
        <v>3710</v>
      </c>
      <c r="BQ343" s="105" t="s">
        <v>5785</v>
      </c>
      <c r="BR343" s="110"/>
      <c r="BS343" s="110">
        <v>23</v>
      </c>
      <c r="BT343" s="111" t="s">
        <v>7419</v>
      </c>
      <c r="BU343" s="110">
        <v>30</v>
      </c>
      <c r="BV343" s="110">
        <v>18</v>
      </c>
      <c r="BW343" s="105" t="s">
        <v>7776</v>
      </c>
      <c r="BX343" s="104">
        <v>5.56</v>
      </c>
      <c r="BY343" s="105"/>
      <c r="BZ343" s="106">
        <f t="shared" si="83"/>
        <v>2.1</v>
      </c>
      <c r="CA343" s="104" t="str">
        <f t="shared" si="84"/>
        <v>Matched</v>
      </c>
      <c r="CB343" s="104">
        <f t="shared" si="85"/>
        <v>1.1910955841252097E-2</v>
      </c>
      <c r="CC343" s="105"/>
      <c r="CD343" s="105"/>
      <c r="CE343" s="105"/>
      <c r="CF343" s="105"/>
    </row>
    <row r="344" spans="1:84" hidden="1" x14ac:dyDescent="0.35">
      <c r="A344" s="67">
        <v>607</v>
      </c>
      <c r="B344" s="67">
        <v>1776.5540000000001</v>
      </c>
      <c r="C344" s="67" t="s">
        <v>8700</v>
      </c>
      <c r="D344" s="67" t="s">
        <v>3710</v>
      </c>
      <c r="E344" s="67" t="s">
        <v>5672</v>
      </c>
      <c r="F344" s="102">
        <v>19</v>
      </c>
      <c r="G344" s="102">
        <v>16</v>
      </c>
      <c r="H344" s="102">
        <v>13</v>
      </c>
      <c r="I344" s="102"/>
      <c r="J344" s="67"/>
      <c r="K344" s="67" t="s">
        <v>5785</v>
      </c>
      <c r="L344" s="67" t="s">
        <v>4345</v>
      </c>
      <c r="M344" s="67" t="s">
        <v>3293</v>
      </c>
      <c r="N344" s="67"/>
      <c r="O344" s="67"/>
      <c r="P344" s="67">
        <v>18.63</v>
      </c>
      <c r="Q344" s="67">
        <v>18.63</v>
      </c>
      <c r="R344" s="103">
        <v>1.7000000000000001E-2</v>
      </c>
      <c r="S344" s="103">
        <v>4.5999999999999999E-2</v>
      </c>
      <c r="T344" s="67">
        <v>0.95899999999999996</v>
      </c>
      <c r="U344" s="67">
        <v>5.56</v>
      </c>
      <c r="V344" s="104" t="b">
        <f t="shared" si="80"/>
        <v>1</v>
      </c>
      <c r="W344" s="104" t="s">
        <v>16</v>
      </c>
      <c r="X344" s="104">
        <f t="shared" si="78"/>
        <v>4.5999999999999996</v>
      </c>
      <c r="Y344" s="104">
        <f t="shared" si="81"/>
        <v>4.5999999999999996</v>
      </c>
      <c r="Z344" s="104" t="str">
        <f t="shared" si="82"/>
        <v/>
      </c>
      <c r="AA344" s="104" t="str">
        <f t="shared" si="82"/>
        <v/>
      </c>
      <c r="AB344" s="104" t="str">
        <f t="shared" si="94"/>
        <v/>
      </c>
      <c r="AC344" s="104" t="str">
        <f t="shared" si="94"/>
        <v/>
      </c>
      <c r="AD344" s="104" t="str">
        <f t="shared" si="94"/>
        <v/>
      </c>
      <c r="AE344" s="104" t="str">
        <f t="shared" si="94"/>
        <v/>
      </c>
      <c r="AF344" s="104" t="str">
        <f t="shared" si="94"/>
        <v/>
      </c>
      <c r="AG344" s="104" t="str">
        <f t="shared" si="94"/>
        <v/>
      </c>
      <c r="AH344" s="104" t="str">
        <f t="shared" si="94"/>
        <v/>
      </c>
      <c r="AI344" s="104"/>
      <c r="AJ344" s="104">
        <f t="shared" si="95"/>
        <v>2.6090665176076017E-2</v>
      </c>
      <c r="AK344" s="104">
        <f t="shared" si="96"/>
        <v>2.6090665176076017E-2</v>
      </c>
      <c r="AL344" s="104" t="str">
        <f t="shared" si="96"/>
        <v/>
      </c>
      <c r="AM344" s="104" t="str">
        <f t="shared" si="96"/>
        <v/>
      </c>
      <c r="AN344" s="104" t="str">
        <f t="shared" si="96"/>
        <v/>
      </c>
      <c r="AO344" s="104" t="str">
        <f t="shared" si="96"/>
        <v/>
      </c>
      <c r="AP344" s="104" t="str">
        <f t="shared" si="96"/>
        <v/>
      </c>
      <c r="AQ344" s="104" t="str">
        <f t="shared" si="96"/>
        <v/>
      </c>
      <c r="AR344" s="104" t="str">
        <f t="shared" si="96"/>
        <v/>
      </c>
      <c r="AS344" s="104" t="str">
        <f t="shared" si="96"/>
        <v/>
      </c>
      <c r="AT344" s="104" t="str">
        <f t="shared" si="96"/>
        <v/>
      </c>
      <c r="AU344" s="104"/>
      <c r="AV344" s="105"/>
      <c r="AW344" s="105"/>
      <c r="AX344" s="105"/>
      <c r="AY344" s="105"/>
      <c r="AZ344" s="105"/>
      <c r="BA344" s="106"/>
      <c r="BB344" s="104"/>
      <c r="BC344" s="105"/>
      <c r="BD344" s="104"/>
      <c r="BE344" s="107"/>
      <c r="BF344" s="105"/>
      <c r="BG344" s="105"/>
      <c r="BH344" s="105"/>
      <c r="BI344" s="105"/>
      <c r="BJ344" s="67">
        <v>607</v>
      </c>
      <c r="BK344" s="108">
        <v>1776.5540000000001</v>
      </c>
      <c r="BL344" s="109">
        <v>42.768644129999998</v>
      </c>
      <c r="BM344" s="109">
        <v>-82.037571450000002</v>
      </c>
      <c r="BN344" s="110" t="s">
        <v>7213</v>
      </c>
      <c r="BO344" s="106">
        <v>273.10000000000002</v>
      </c>
      <c r="BP344" s="105" t="s">
        <v>3710</v>
      </c>
      <c r="BQ344" s="105" t="s">
        <v>5785</v>
      </c>
      <c r="BR344" s="110"/>
      <c r="BS344" s="110">
        <v>19</v>
      </c>
      <c r="BT344" s="111" t="s">
        <v>7589</v>
      </c>
      <c r="BU344" s="110">
        <v>16</v>
      </c>
      <c r="BV344" s="110">
        <v>13</v>
      </c>
      <c r="BW344" s="105" t="s">
        <v>7776</v>
      </c>
      <c r="BX344" s="104">
        <v>5.56</v>
      </c>
      <c r="BY344" s="105"/>
      <c r="BZ344" s="106">
        <f t="shared" si="83"/>
        <v>4.5999999999999996</v>
      </c>
      <c r="CA344" s="104" t="str">
        <f t="shared" si="84"/>
        <v>Matched</v>
      </c>
      <c r="CB344" s="104">
        <f t="shared" si="85"/>
        <v>2.6090665176076017E-2</v>
      </c>
      <c r="CC344" s="105"/>
      <c r="CD344" s="105"/>
      <c r="CE344" s="105"/>
      <c r="CF344" s="105"/>
    </row>
    <row r="345" spans="1:84" hidden="1" x14ac:dyDescent="0.35">
      <c r="A345" s="67">
        <v>611</v>
      </c>
      <c r="B345" s="67">
        <v>1813.43</v>
      </c>
      <c r="C345" s="67" t="s">
        <v>8701</v>
      </c>
      <c r="D345" s="67" t="s">
        <v>3339</v>
      </c>
      <c r="E345" s="67" t="s">
        <v>5752</v>
      </c>
      <c r="F345" s="102">
        <v>16</v>
      </c>
      <c r="G345" s="102">
        <v>22</v>
      </c>
      <c r="H345" s="102">
        <v>14</v>
      </c>
      <c r="I345" s="102"/>
      <c r="J345" s="67"/>
      <c r="K345" s="67" t="s">
        <v>5753</v>
      </c>
      <c r="L345" s="67" t="s">
        <v>4352</v>
      </c>
      <c r="M345" s="67" t="s">
        <v>3293</v>
      </c>
      <c r="N345" s="67"/>
      <c r="O345" s="67"/>
      <c r="P345" s="67">
        <v>15.66</v>
      </c>
      <c r="Q345" s="67">
        <v>15.66</v>
      </c>
      <c r="R345" s="103">
        <v>1.7000000000000001E-2</v>
      </c>
      <c r="S345" s="103">
        <v>3.7999999999999999E-2</v>
      </c>
      <c r="T345" s="67">
        <v>0.75800000000000001</v>
      </c>
      <c r="U345" s="67">
        <v>5.56</v>
      </c>
      <c r="V345" s="104" t="b">
        <f t="shared" si="80"/>
        <v>1</v>
      </c>
      <c r="W345" s="104" t="s">
        <v>16</v>
      </c>
      <c r="X345" s="104">
        <f t="shared" si="78"/>
        <v>3.8</v>
      </c>
      <c r="Y345" s="104">
        <f t="shared" si="81"/>
        <v>3.8</v>
      </c>
      <c r="Z345" s="104" t="str">
        <f t="shared" si="82"/>
        <v/>
      </c>
      <c r="AA345" s="104" t="str">
        <f t="shared" si="82"/>
        <v/>
      </c>
      <c r="AB345" s="104" t="str">
        <f t="shared" si="94"/>
        <v/>
      </c>
      <c r="AC345" s="104" t="str">
        <f t="shared" si="94"/>
        <v/>
      </c>
      <c r="AD345" s="104" t="str">
        <f t="shared" si="94"/>
        <v/>
      </c>
      <c r="AE345" s="104" t="str">
        <f t="shared" si="94"/>
        <v/>
      </c>
      <c r="AF345" s="104" t="str">
        <f t="shared" si="94"/>
        <v/>
      </c>
      <c r="AG345" s="104" t="str">
        <f t="shared" si="94"/>
        <v/>
      </c>
      <c r="AH345" s="104" t="str">
        <f t="shared" si="94"/>
        <v/>
      </c>
      <c r="AI345" s="104"/>
      <c r="AJ345" s="104">
        <f t="shared" si="95"/>
        <v>2.1553158188932362E-2</v>
      </c>
      <c r="AK345" s="104">
        <f t="shared" si="96"/>
        <v>2.1553158188932362E-2</v>
      </c>
      <c r="AL345" s="104" t="str">
        <f t="shared" si="96"/>
        <v/>
      </c>
      <c r="AM345" s="104" t="str">
        <f t="shared" si="96"/>
        <v/>
      </c>
      <c r="AN345" s="104" t="str">
        <f t="shared" si="96"/>
        <v/>
      </c>
      <c r="AO345" s="104" t="str">
        <f t="shared" si="96"/>
        <v/>
      </c>
      <c r="AP345" s="104" t="str">
        <f t="shared" si="96"/>
        <v/>
      </c>
      <c r="AQ345" s="104" t="str">
        <f t="shared" si="96"/>
        <v/>
      </c>
      <c r="AR345" s="104" t="str">
        <f t="shared" si="96"/>
        <v/>
      </c>
      <c r="AS345" s="104" t="str">
        <f t="shared" si="96"/>
        <v/>
      </c>
      <c r="AT345" s="104" t="str">
        <f t="shared" si="96"/>
        <v/>
      </c>
      <c r="AU345" s="104"/>
      <c r="AV345" s="105"/>
      <c r="AW345" s="105"/>
      <c r="AX345" s="105"/>
      <c r="AY345" s="105"/>
      <c r="AZ345" s="105"/>
      <c r="BA345" s="106"/>
      <c r="BB345" s="104"/>
      <c r="BC345" s="105"/>
      <c r="BD345" s="104"/>
      <c r="BE345" s="107"/>
      <c r="BF345" s="105"/>
      <c r="BG345" s="105"/>
      <c r="BH345" s="105"/>
      <c r="BI345" s="105"/>
      <c r="BJ345" s="67">
        <v>611</v>
      </c>
      <c r="BK345" s="108">
        <v>1813.43</v>
      </c>
      <c r="BL345" s="109">
        <v>42.768310159999999</v>
      </c>
      <c r="BM345" s="109">
        <v>-82.037581599999996</v>
      </c>
      <c r="BN345" s="110" t="s">
        <v>7214</v>
      </c>
      <c r="BO345" s="106">
        <v>273.10000000000002</v>
      </c>
      <c r="BP345" s="105" t="s">
        <v>3339</v>
      </c>
      <c r="BQ345" s="105" t="s">
        <v>5753</v>
      </c>
      <c r="BR345" s="110"/>
      <c r="BS345" s="110">
        <v>16</v>
      </c>
      <c r="BT345" s="111" t="s">
        <v>7572</v>
      </c>
      <c r="BU345" s="110">
        <v>22</v>
      </c>
      <c r="BV345" s="110">
        <v>14</v>
      </c>
      <c r="BW345" s="105" t="s">
        <v>7805</v>
      </c>
      <c r="BX345" s="104">
        <v>5.56</v>
      </c>
      <c r="BY345" s="105"/>
      <c r="BZ345" s="106">
        <f t="shared" si="83"/>
        <v>3.8</v>
      </c>
      <c r="CA345" s="104" t="str">
        <f t="shared" si="84"/>
        <v>Matched</v>
      </c>
      <c r="CB345" s="104">
        <f t="shared" si="85"/>
        <v>2.1553158188932362E-2</v>
      </c>
      <c r="CC345" s="105"/>
      <c r="CD345" s="105"/>
      <c r="CE345" s="105"/>
      <c r="CF345" s="105"/>
    </row>
    <row r="346" spans="1:84" hidden="1" x14ac:dyDescent="0.35">
      <c r="A346" s="67">
        <v>612</v>
      </c>
      <c r="B346" s="67">
        <v>1814.635</v>
      </c>
      <c r="C346" s="67" t="s">
        <v>7424</v>
      </c>
      <c r="D346" s="67" t="s">
        <v>3339</v>
      </c>
      <c r="E346" s="67" t="s">
        <v>5752</v>
      </c>
      <c r="F346" s="102">
        <v>16</v>
      </c>
      <c r="G346" s="102">
        <v>28</v>
      </c>
      <c r="H346" s="102">
        <v>20</v>
      </c>
      <c r="I346" s="102"/>
      <c r="J346" s="67"/>
      <c r="K346" s="67" t="s">
        <v>5753</v>
      </c>
      <c r="L346" s="67" t="s">
        <v>4354</v>
      </c>
      <c r="M346" s="67" t="s">
        <v>3293</v>
      </c>
      <c r="N346" s="67"/>
      <c r="O346" s="67"/>
      <c r="P346" s="67">
        <v>16.16</v>
      </c>
      <c r="Q346" s="67">
        <v>16.16</v>
      </c>
      <c r="R346" s="103">
        <v>2.5999999999999999E-2</v>
      </c>
      <c r="S346" s="103">
        <v>4.2000000000000003E-2</v>
      </c>
      <c r="T346" s="67">
        <v>0.80600000000000005</v>
      </c>
      <c r="U346" s="67">
        <v>5.56</v>
      </c>
      <c r="V346" s="104" t="b">
        <f t="shared" si="80"/>
        <v>1</v>
      </c>
      <c r="W346" s="104" t="s">
        <v>16</v>
      </c>
      <c r="X346" s="104">
        <f t="shared" si="78"/>
        <v>4.2</v>
      </c>
      <c r="Y346" s="104">
        <f t="shared" si="81"/>
        <v>4.2</v>
      </c>
      <c r="Z346" s="104" t="str">
        <f t="shared" si="82"/>
        <v/>
      </c>
      <c r="AA346" s="104" t="str">
        <f t="shared" si="82"/>
        <v/>
      </c>
      <c r="AB346" s="104" t="str">
        <f t="shared" si="94"/>
        <v/>
      </c>
      <c r="AC346" s="104" t="str">
        <f t="shared" si="94"/>
        <v/>
      </c>
      <c r="AD346" s="104" t="str">
        <f t="shared" si="94"/>
        <v/>
      </c>
      <c r="AE346" s="104" t="str">
        <f t="shared" si="94"/>
        <v/>
      </c>
      <c r="AF346" s="104" t="str">
        <f t="shared" si="94"/>
        <v/>
      </c>
      <c r="AG346" s="104" t="str">
        <f t="shared" si="94"/>
        <v/>
      </c>
      <c r="AH346" s="104" t="str">
        <f t="shared" si="94"/>
        <v/>
      </c>
      <c r="AI346" s="104"/>
      <c r="AJ346" s="104">
        <f t="shared" si="95"/>
        <v>2.3821911682504193E-2</v>
      </c>
      <c r="AK346" s="104">
        <f t="shared" si="96"/>
        <v>2.3821911682504193E-2</v>
      </c>
      <c r="AL346" s="104" t="str">
        <f t="shared" si="96"/>
        <v/>
      </c>
      <c r="AM346" s="104" t="str">
        <f t="shared" si="96"/>
        <v/>
      </c>
      <c r="AN346" s="104" t="str">
        <f t="shared" si="96"/>
        <v/>
      </c>
      <c r="AO346" s="104" t="str">
        <f t="shared" si="96"/>
        <v/>
      </c>
      <c r="AP346" s="104" t="str">
        <f t="shared" si="96"/>
        <v/>
      </c>
      <c r="AQ346" s="104" t="str">
        <f t="shared" si="96"/>
        <v/>
      </c>
      <c r="AR346" s="104" t="str">
        <f t="shared" si="96"/>
        <v/>
      </c>
      <c r="AS346" s="104" t="str">
        <f t="shared" si="96"/>
        <v/>
      </c>
      <c r="AT346" s="104" t="str">
        <f t="shared" si="96"/>
        <v/>
      </c>
      <c r="AU346" s="104"/>
      <c r="AV346" s="105"/>
      <c r="AW346" s="105"/>
      <c r="AX346" s="105"/>
      <c r="AY346" s="105"/>
      <c r="AZ346" s="105"/>
      <c r="BA346" s="106"/>
      <c r="BB346" s="104"/>
      <c r="BC346" s="105"/>
      <c r="BD346" s="104"/>
      <c r="BE346" s="107"/>
      <c r="BF346" s="105"/>
      <c r="BG346" s="105"/>
      <c r="BH346" s="105"/>
      <c r="BI346" s="105"/>
      <c r="BJ346" s="67">
        <v>612</v>
      </c>
      <c r="BK346" s="108">
        <v>1814.635</v>
      </c>
      <c r="BL346" s="109">
        <v>42.76829927</v>
      </c>
      <c r="BM346" s="109">
        <v>-82.037581759999995</v>
      </c>
      <c r="BN346" s="110" t="s">
        <v>7214</v>
      </c>
      <c r="BO346" s="106">
        <v>273.10000000000002</v>
      </c>
      <c r="BP346" s="105" t="s">
        <v>3339</v>
      </c>
      <c r="BQ346" s="105" t="s">
        <v>5753</v>
      </c>
      <c r="BR346" s="110"/>
      <c r="BS346" s="110">
        <v>16</v>
      </c>
      <c r="BT346" s="111" t="s">
        <v>7908</v>
      </c>
      <c r="BU346" s="110">
        <v>28</v>
      </c>
      <c r="BV346" s="110">
        <v>20</v>
      </c>
      <c r="BW346" s="105" t="s">
        <v>7805</v>
      </c>
      <c r="BX346" s="104">
        <v>5.56</v>
      </c>
      <c r="BY346" s="105"/>
      <c r="BZ346" s="106">
        <f t="shared" si="83"/>
        <v>4.2</v>
      </c>
      <c r="CA346" s="104" t="str">
        <f t="shared" si="84"/>
        <v>Matched</v>
      </c>
      <c r="CB346" s="104">
        <f t="shared" si="85"/>
        <v>2.3821911682504193E-2</v>
      </c>
      <c r="CC346" s="105"/>
      <c r="CD346" s="105"/>
      <c r="CE346" s="105"/>
      <c r="CF346" s="105"/>
    </row>
    <row r="347" spans="1:84" hidden="1" x14ac:dyDescent="0.35">
      <c r="A347" s="67">
        <v>613</v>
      </c>
      <c r="B347" s="67">
        <v>1817.0540000000001</v>
      </c>
      <c r="C347" s="67" t="s">
        <v>7436</v>
      </c>
      <c r="D347" s="67" t="s">
        <v>3339</v>
      </c>
      <c r="E347" s="67" t="s">
        <v>5752</v>
      </c>
      <c r="F347" s="102">
        <v>12</v>
      </c>
      <c r="G347" s="102">
        <v>20</v>
      </c>
      <c r="H347" s="102">
        <v>18</v>
      </c>
      <c r="I347" s="102"/>
      <c r="J347" s="67"/>
      <c r="K347" s="67" t="s">
        <v>5753</v>
      </c>
      <c r="L347" s="67" t="s">
        <v>4355</v>
      </c>
      <c r="M347" s="67" t="s">
        <v>3293</v>
      </c>
      <c r="N347" s="67"/>
      <c r="O347" s="67"/>
      <c r="P347" s="67">
        <v>11.95</v>
      </c>
      <c r="Q347" s="67">
        <v>11.95</v>
      </c>
      <c r="R347" s="103">
        <v>2.7E-2</v>
      </c>
      <c r="S347" s="103">
        <v>3.2000000000000001E-2</v>
      </c>
      <c r="T347" s="67">
        <v>0.76500000000000001</v>
      </c>
      <c r="U347" s="67">
        <v>5.56</v>
      </c>
      <c r="V347" s="104" t="b">
        <f t="shared" si="80"/>
        <v>1</v>
      </c>
      <c r="W347" s="104" t="s">
        <v>16</v>
      </c>
      <c r="X347" s="104">
        <f t="shared" si="78"/>
        <v>3.2</v>
      </c>
      <c r="Y347" s="104">
        <f t="shared" si="81"/>
        <v>3.2</v>
      </c>
      <c r="Z347" s="104" t="str">
        <f t="shared" si="82"/>
        <v/>
      </c>
      <c r="AA347" s="104" t="str">
        <f t="shared" si="82"/>
        <v/>
      </c>
      <c r="AB347" s="104" t="str">
        <f t="shared" si="94"/>
        <v/>
      </c>
      <c r="AC347" s="104" t="str">
        <f t="shared" si="94"/>
        <v/>
      </c>
      <c r="AD347" s="104" t="str">
        <f t="shared" si="94"/>
        <v/>
      </c>
      <c r="AE347" s="104" t="str">
        <f t="shared" si="94"/>
        <v/>
      </c>
      <c r="AF347" s="104" t="str">
        <f t="shared" si="94"/>
        <v/>
      </c>
      <c r="AG347" s="104" t="str">
        <f t="shared" si="94"/>
        <v/>
      </c>
      <c r="AH347" s="104" t="str">
        <f t="shared" si="94"/>
        <v/>
      </c>
      <c r="AI347" s="104"/>
      <c r="AJ347" s="104">
        <f t="shared" si="95"/>
        <v>1.8150027948574621E-2</v>
      </c>
      <c r="AK347" s="104">
        <f t="shared" si="96"/>
        <v>1.8150027948574621E-2</v>
      </c>
      <c r="AL347" s="104" t="str">
        <f t="shared" si="96"/>
        <v/>
      </c>
      <c r="AM347" s="104" t="str">
        <f t="shared" si="96"/>
        <v/>
      </c>
      <c r="AN347" s="104" t="str">
        <f t="shared" si="96"/>
        <v/>
      </c>
      <c r="AO347" s="104" t="str">
        <f t="shared" si="96"/>
        <v/>
      </c>
      <c r="AP347" s="104" t="str">
        <f t="shared" si="96"/>
        <v/>
      </c>
      <c r="AQ347" s="104" t="str">
        <f t="shared" si="96"/>
        <v/>
      </c>
      <c r="AR347" s="104" t="str">
        <f t="shared" si="96"/>
        <v/>
      </c>
      <c r="AS347" s="104" t="str">
        <f t="shared" si="96"/>
        <v/>
      </c>
      <c r="AT347" s="104" t="str">
        <f t="shared" si="96"/>
        <v/>
      </c>
      <c r="AU347" s="104"/>
      <c r="AV347" s="105"/>
      <c r="AW347" s="105"/>
      <c r="AX347" s="105"/>
      <c r="AY347" s="105"/>
      <c r="AZ347" s="105"/>
      <c r="BA347" s="106"/>
      <c r="BB347" s="104"/>
      <c r="BC347" s="105"/>
      <c r="BD347" s="104"/>
      <c r="BE347" s="107"/>
      <c r="BF347" s="105"/>
      <c r="BG347" s="105"/>
      <c r="BH347" s="105"/>
      <c r="BI347" s="105"/>
      <c r="BJ347" s="67">
        <v>613</v>
      </c>
      <c r="BK347" s="108">
        <v>1817.0540000000001</v>
      </c>
      <c r="BL347" s="109">
        <v>42.768277320000003</v>
      </c>
      <c r="BM347" s="109">
        <v>-82.037582069999999</v>
      </c>
      <c r="BN347" s="110" t="s">
        <v>7214</v>
      </c>
      <c r="BO347" s="106">
        <v>273.10000000000002</v>
      </c>
      <c r="BP347" s="105" t="s">
        <v>3339</v>
      </c>
      <c r="BQ347" s="105" t="s">
        <v>5753</v>
      </c>
      <c r="BR347" s="110"/>
      <c r="BS347" s="110">
        <v>12</v>
      </c>
      <c r="BT347" s="111" t="s">
        <v>7909</v>
      </c>
      <c r="BU347" s="110">
        <v>20</v>
      </c>
      <c r="BV347" s="110">
        <v>18</v>
      </c>
      <c r="BW347" s="105" t="s">
        <v>7805</v>
      </c>
      <c r="BX347" s="104">
        <v>5.56</v>
      </c>
      <c r="BY347" s="105"/>
      <c r="BZ347" s="106">
        <f t="shared" si="83"/>
        <v>3.2</v>
      </c>
      <c r="CA347" s="104" t="str">
        <f t="shared" si="84"/>
        <v>Matched</v>
      </c>
      <c r="CB347" s="104">
        <f t="shared" si="85"/>
        <v>1.8150027948574621E-2</v>
      </c>
      <c r="CC347" s="105"/>
      <c r="CD347" s="105"/>
      <c r="CE347" s="105"/>
      <c r="CF347" s="105"/>
    </row>
    <row r="348" spans="1:84" hidden="1" x14ac:dyDescent="0.35">
      <c r="A348" s="67">
        <v>614</v>
      </c>
      <c r="B348" s="67">
        <v>1821.8810000000001</v>
      </c>
      <c r="C348" s="67" t="s">
        <v>7585</v>
      </c>
      <c r="D348" s="67" t="s">
        <v>3339</v>
      </c>
      <c r="E348" s="67" t="s">
        <v>5752</v>
      </c>
      <c r="F348" s="102">
        <v>16</v>
      </c>
      <c r="G348" s="102">
        <v>30</v>
      </c>
      <c r="H348" s="102">
        <v>13</v>
      </c>
      <c r="I348" s="102"/>
      <c r="J348" s="67"/>
      <c r="K348" s="67" t="s">
        <v>5753</v>
      </c>
      <c r="L348" s="67" t="s">
        <v>4356</v>
      </c>
      <c r="M348" s="67" t="s">
        <v>3293</v>
      </c>
      <c r="N348" s="67"/>
      <c r="O348" s="67"/>
      <c r="P348" s="67">
        <v>15.82</v>
      </c>
      <c r="Q348" s="67">
        <v>15.82</v>
      </c>
      <c r="R348" s="103">
        <v>2.8000000000000001E-2</v>
      </c>
      <c r="S348" s="103">
        <v>4.4999999999999998E-2</v>
      </c>
      <c r="T348" s="67">
        <v>0.85199999999999998</v>
      </c>
      <c r="U348" s="67">
        <v>5.56</v>
      </c>
      <c r="V348" s="104" t="b">
        <f t="shared" si="80"/>
        <v>1</v>
      </c>
      <c r="W348" s="104" t="s">
        <v>16</v>
      </c>
      <c r="X348" s="104">
        <f t="shared" si="78"/>
        <v>4.5</v>
      </c>
      <c r="Y348" s="104">
        <f t="shared" si="81"/>
        <v>4.5</v>
      </c>
      <c r="Z348" s="104" t="str">
        <f t="shared" si="82"/>
        <v/>
      </c>
      <c r="AA348" s="104" t="str">
        <f t="shared" si="82"/>
        <v/>
      </c>
      <c r="AB348" s="104" t="str">
        <f t="shared" si="94"/>
        <v/>
      </c>
      <c r="AC348" s="104" t="str">
        <f t="shared" si="94"/>
        <v/>
      </c>
      <c r="AD348" s="104" t="str">
        <f t="shared" si="94"/>
        <v/>
      </c>
      <c r="AE348" s="104" t="str">
        <f t="shared" si="94"/>
        <v/>
      </c>
      <c r="AF348" s="104" t="str">
        <f t="shared" si="94"/>
        <v/>
      </c>
      <c r="AG348" s="104" t="str">
        <f t="shared" si="94"/>
        <v/>
      </c>
      <c r="AH348" s="104" t="str">
        <f t="shared" si="94"/>
        <v/>
      </c>
      <c r="AI348" s="104"/>
      <c r="AJ348" s="104">
        <f t="shared" si="95"/>
        <v>2.5523476802683062E-2</v>
      </c>
      <c r="AK348" s="104">
        <f t="shared" si="96"/>
        <v>2.5523476802683062E-2</v>
      </c>
      <c r="AL348" s="104" t="str">
        <f t="shared" si="96"/>
        <v/>
      </c>
      <c r="AM348" s="104" t="str">
        <f t="shared" si="96"/>
        <v/>
      </c>
      <c r="AN348" s="104" t="str">
        <f t="shared" si="96"/>
        <v/>
      </c>
      <c r="AO348" s="104" t="str">
        <f t="shared" si="96"/>
        <v/>
      </c>
      <c r="AP348" s="104" t="str">
        <f t="shared" si="96"/>
        <v/>
      </c>
      <c r="AQ348" s="104" t="str">
        <f t="shared" si="96"/>
        <v/>
      </c>
      <c r="AR348" s="104" t="str">
        <f t="shared" si="96"/>
        <v/>
      </c>
      <c r="AS348" s="104" t="str">
        <f t="shared" si="96"/>
        <v/>
      </c>
      <c r="AT348" s="104" t="str">
        <f t="shared" si="96"/>
        <v/>
      </c>
      <c r="AU348" s="104"/>
      <c r="AV348" s="105"/>
      <c r="AW348" s="105"/>
      <c r="AX348" s="105"/>
      <c r="AY348" s="105"/>
      <c r="AZ348" s="105"/>
      <c r="BA348" s="106"/>
      <c r="BB348" s="104"/>
      <c r="BC348" s="105"/>
      <c r="BD348" s="104"/>
      <c r="BE348" s="107"/>
      <c r="BF348" s="105"/>
      <c r="BG348" s="105"/>
      <c r="BH348" s="105"/>
      <c r="BI348" s="105"/>
      <c r="BJ348" s="67">
        <v>614</v>
      </c>
      <c r="BK348" s="108">
        <v>1821.8810000000001</v>
      </c>
      <c r="BL348" s="109">
        <v>42.768233629999997</v>
      </c>
      <c r="BM348" s="109">
        <v>-82.037582799999996</v>
      </c>
      <c r="BN348" s="110" t="s">
        <v>7214</v>
      </c>
      <c r="BO348" s="106">
        <v>273.10000000000002</v>
      </c>
      <c r="BP348" s="105" t="s">
        <v>3339</v>
      </c>
      <c r="BQ348" s="105" t="s">
        <v>5753</v>
      </c>
      <c r="BR348" s="110"/>
      <c r="BS348" s="110">
        <v>16</v>
      </c>
      <c r="BT348" s="111" t="s">
        <v>7682</v>
      </c>
      <c r="BU348" s="110">
        <v>30</v>
      </c>
      <c r="BV348" s="110">
        <v>13</v>
      </c>
      <c r="BW348" s="105" t="s">
        <v>7805</v>
      </c>
      <c r="BX348" s="104">
        <v>5.56</v>
      </c>
      <c r="BY348" s="105"/>
      <c r="BZ348" s="106">
        <f t="shared" si="83"/>
        <v>4.5</v>
      </c>
      <c r="CA348" s="104" t="str">
        <f t="shared" si="84"/>
        <v>Matched</v>
      </c>
      <c r="CB348" s="104">
        <f t="shared" si="85"/>
        <v>2.5523476802683062E-2</v>
      </c>
      <c r="CC348" s="105"/>
      <c r="CD348" s="105"/>
      <c r="CE348" s="105"/>
      <c r="CF348" s="105"/>
    </row>
    <row r="349" spans="1:84" hidden="1" x14ac:dyDescent="0.35">
      <c r="A349" s="67">
        <v>616</v>
      </c>
      <c r="B349" s="67">
        <v>1830.4090000000001</v>
      </c>
      <c r="C349" s="67" t="s">
        <v>8702</v>
      </c>
      <c r="D349" s="67" t="s">
        <v>3339</v>
      </c>
      <c r="E349" s="67" t="s">
        <v>5677</v>
      </c>
      <c r="F349" s="102">
        <v>17</v>
      </c>
      <c r="G349" s="102">
        <v>9</v>
      </c>
      <c r="H349" s="102">
        <v>12</v>
      </c>
      <c r="I349" s="102"/>
      <c r="J349" s="67"/>
      <c r="K349" s="67" t="s">
        <v>5753</v>
      </c>
      <c r="L349" s="67" t="s">
        <v>4362</v>
      </c>
      <c r="M349" s="67" t="s">
        <v>3293</v>
      </c>
      <c r="N349" s="67"/>
      <c r="O349" s="67"/>
      <c r="P349" s="67">
        <v>16.510000000000002</v>
      </c>
      <c r="Q349" s="67">
        <v>16.510000000000002</v>
      </c>
      <c r="R349" s="103">
        <v>4.0000000000000001E-3</v>
      </c>
      <c r="S349" s="103">
        <v>1.4E-2</v>
      </c>
      <c r="T349" s="67">
        <v>0.92300000000000004</v>
      </c>
      <c r="U349" s="67">
        <v>5.56</v>
      </c>
      <c r="V349" s="104" t="b">
        <f t="shared" si="80"/>
        <v>1</v>
      </c>
      <c r="W349" s="104" t="s">
        <v>16</v>
      </c>
      <c r="X349" s="104">
        <f t="shared" si="78"/>
        <v>1.4000000000000001</v>
      </c>
      <c r="Y349" s="104">
        <f t="shared" si="81"/>
        <v>1.4000000000000001</v>
      </c>
      <c r="Z349" s="104" t="str">
        <f t="shared" si="82"/>
        <v/>
      </c>
      <c r="AA349" s="104" t="str">
        <f t="shared" si="82"/>
        <v/>
      </c>
      <c r="AB349" s="104" t="str">
        <f t="shared" si="94"/>
        <v/>
      </c>
      <c r="AC349" s="104" t="str">
        <f t="shared" si="94"/>
        <v/>
      </c>
      <c r="AD349" s="104" t="str">
        <f t="shared" si="94"/>
        <v/>
      </c>
      <c r="AE349" s="104" t="str">
        <f t="shared" si="94"/>
        <v/>
      </c>
      <c r="AF349" s="104" t="str">
        <f t="shared" si="94"/>
        <v/>
      </c>
      <c r="AG349" s="104" t="str">
        <f t="shared" si="94"/>
        <v/>
      </c>
      <c r="AH349" s="104" t="str">
        <f t="shared" si="94"/>
        <v/>
      </c>
      <c r="AI349" s="104"/>
      <c r="AJ349" s="104">
        <f t="shared" si="95"/>
        <v>7.9406372275013983E-3</v>
      </c>
      <c r="AK349" s="104">
        <f t="shared" si="96"/>
        <v>7.9406372275013983E-3</v>
      </c>
      <c r="AL349" s="104" t="str">
        <f t="shared" si="96"/>
        <v/>
      </c>
      <c r="AM349" s="104" t="str">
        <f t="shared" si="96"/>
        <v/>
      </c>
      <c r="AN349" s="104" t="str">
        <f t="shared" si="96"/>
        <v/>
      </c>
      <c r="AO349" s="104" t="str">
        <f t="shared" si="96"/>
        <v/>
      </c>
      <c r="AP349" s="104" t="str">
        <f t="shared" si="96"/>
        <v/>
      </c>
      <c r="AQ349" s="104" t="str">
        <f t="shared" si="96"/>
        <v/>
      </c>
      <c r="AR349" s="104" t="str">
        <f t="shared" si="96"/>
        <v/>
      </c>
      <c r="AS349" s="104" t="str">
        <f t="shared" si="96"/>
        <v/>
      </c>
      <c r="AT349" s="104" t="str">
        <f t="shared" si="96"/>
        <v/>
      </c>
      <c r="AU349" s="104"/>
      <c r="AV349" s="105"/>
      <c r="AW349" s="105"/>
      <c r="AX349" s="105"/>
      <c r="AY349" s="105"/>
      <c r="AZ349" s="105"/>
      <c r="BA349" s="106"/>
      <c r="BB349" s="104"/>
      <c r="BC349" s="105"/>
      <c r="BD349" s="104"/>
      <c r="BE349" s="107"/>
      <c r="BF349" s="105"/>
      <c r="BG349" s="105"/>
      <c r="BH349" s="105"/>
      <c r="BI349" s="105"/>
      <c r="BJ349" s="67">
        <v>616</v>
      </c>
      <c r="BK349" s="108">
        <v>1830.4090000000001</v>
      </c>
      <c r="BL349" s="109">
        <v>42.768156300000001</v>
      </c>
      <c r="BM349" s="109">
        <v>-82.037585190000001</v>
      </c>
      <c r="BN349" s="110" t="s">
        <v>7215</v>
      </c>
      <c r="BO349" s="106">
        <v>273.10000000000002</v>
      </c>
      <c r="BP349" s="105" t="s">
        <v>3339</v>
      </c>
      <c r="BQ349" s="105" t="s">
        <v>5753</v>
      </c>
      <c r="BR349" s="110"/>
      <c r="BS349" s="110">
        <v>17</v>
      </c>
      <c r="BT349" s="111" t="s">
        <v>7377</v>
      </c>
      <c r="BU349" s="110">
        <v>9</v>
      </c>
      <c r="BV349" s="110">
        <v>12</v>
      </c>
      <c r="BW349" s="105" t="s">
        <v>7784</v>
      </c>
      <c r="BX349" s="104">
        <v>5.56</v>
      </c>
      <c r="BY349" s="105"/>
      <c r="BZ349" s="106">
        <f t="shared" si="83"/>
        <v>1.4000000000000001</v>
      </c>
      <c r="CA349" s="104" t="str">
        <f t="shared" si="84"/>
        <v>Matched</v>
      </c>
      <c r="CB349" s="104">
        <f t="shared" si="85"/>
        <v>7.9406372275013983E-3</v>
      </c>
      <c r="CC349" s="105"/>
      <c r="CD349" s="105"/>
      <c r="CE349" s="105"/>
      <c r="CF349" s="105"/>
    </row>
    <row r="350" spans="1:84" hidden="1" x14ac:dyDescent="0.35">
      <c r="A350" s="67">
        <v>619</v>
      </c>
      <c r="B350" s="67">
        <v>1845.723</v>
      </c>
      <c r="C350" s="67" t="s">
        <v>7587</v>
      </c>
      <c r="D350" s="67" t="s">
        <v>3290</v>
      </c>
      <c r="E350" s="67" t="s">
        <v>5677</v>
      </c>
      <c r="F350" s="102">
        <v>11</v>
      </c>
      <c r="G350" s="102">
        <v>9</v>
      </c>
      <c r="H350" s="102">
        <v>6</v>
      </c>
      <c r="I350" s="102"/>
      <c r="J350" s="67"/>
      <c r="K350" s="67" t="s">
        <v>5678</v>
      </c>
      <c r="L350" s="67" t="s">
        <v>4369</v>
      </c>
      <c r="M350" s="67" t="s">
        <v>3293</v>
      </c>
      <c r="N350" s="67"/>
      <c r="O350" s="67"/>
      <c r="P350" s="67">
        <v>10.75</v>
      </c>
      <c r="Q350" s="67">
        <v>10.75</v>
      </c>
      <c r="R350" s="103">
        <v>1E-3</v>
      </c>
      <c r="S350" s="103">
        <v>1E-3</v>
      </c>
      <c r="T350" s="67">
        <v>0.69799999999999995</v>
      </c>
      <c r="U350" s="67">
        <v>5.56</v>
      </c>
      <c r="V350" s="104" t="b">
        <f t="shared" si="80"/>
        <v>1</v>
      </c>
      <c r="W350" s="104" t="s">
        <v>16</v>
      </c>
      <c r="X350" s="104">
        <f t="shared" si="78"/>
        <v>0.1</v>
      </c>
      <c r="Y350" s="104">
        <f t="shared" si="81"/>
        <v>0.1</v>
      </c>
      <c r="Z350" s="104" t="str">
        <f t="shared" si="82"/>
        <v/>
      </c>
      <c r="AA350" s="104" t="str">
        <f t="shared" si="82"/>
        <v/>
      </c>
      <c r="AB350" s="104" t="str">
        <f t="shared" si="94"/>
        <v/>
      </c>
      <c r="AC350" s="104" t="str">
        <f t="shared" si="94"/>
        <v/>
      </c>
      <c r="AD350" s="104" t="str">
        <f t="shared" si="94"/>
        <v/>
      </c>
      <c r="AE350" s="104" t="str">
        <f t="shared" si="94"/>
        <v/>
      </c>
      <c r="AF350" s="104" t="str">
        <f t="shared" si="94"/>
        <v/>
      </c>
      <c r="AG350" s="104" t="str">
        <f t="shared" si="94"/>
        <v/>
      </c>
      <c r="AH350" s="104" t="str">
        <f t="shared" si="94"/>
        <v/>
      </c>
      <c r="AI350" s="104"/>
      <c r="AJ350" s="104">
        <f t="shared" si="95"/>
        <v>5.671883733929569E-4</v>
      </c>
      <c r="AK350" s="104">
        <f t="shared" si="96"/>
        <v>5.671883733929569E-4</v>
      </c>
      <c r="AL350" s="104" t="str">
        <f t="shared" si="96"/>
        <v/>
      </c>
      <c r="AM350" s="104" t="str">
        <f t="shared" si="96"/>
        <v/>
      </c>
      <c r="AN350" s="104" t="str">
        <f t="shared" si="96"/>
        <v/>
      </c>
      <c r="AO350" s="104" t="str">
        <f t="shared" si="96"/>
        <v/>
      </c>
      <c r="AP350" s="104" t="str">
        <f t="shared" si="96"/>
        <v/>
      </c>
      <c r="AQ350" s="104" t="str">
        <f t="shared" si="96"/>
        <v/>
      </c>
      <c r="AR350" s="104" t="str">
        <f t="shared" si="96"/>
        <v/>
      </c>
      <c r="AS350" s="104" t="str">
        <f t="shared" si="96"/>
        <v/>
      </c>
      <c r="AT350" s="104" t="str">
        <f t="shared" si="96"/>
        <v/>
      </c>
      <c r="AU350" s="104"/>
      <c r="AV350" s="105"/>
      <c r="AW350" s="105"/>
      <c r="AX350" s="105"/>
      <c r="AY350" s="105"/>
      <c r="AZ350" s="105"/>
      <c r="BA350" s="106"/>
      <c r="BB350" s="104"/>
      <c r="BC350" s="105"/>
      <c r="BD350" s="104"/>
      <c r="BE350" s="107"/>
      <c r="BF350" s="105"/>
      <c r="BG350" s="105"/>
      <c r="BH350" s="105"/>
      <c r="BI350" s="105"/>
      <c r="BJ350" s="67">
        <v>619</v>
      </c>
      <c r="BK350" s="108">
        <v>1845.723</v>
      </c>
      <c r="BL350" s="109">
        <v>42.768017669999999</v>
      </c>
      <c r="BM350" s="109">
        <v>-82.037593079999994</v>
      </c>
      <c r="BN350" s="110" t="s">
        <v>7216</v>
      </c>
      <c r="BO350" s="106">
        <v>273.10000000000002</v>
      </c>
      <c r="BP350" s="105" t="s">
        <v>3290</v>
      </c>
      <c r="BQ350" s="105" t="s">
        <v>5678</v>
      </c>
      <c r="BR350" s="110"/>
      <c r="BS350" s="110">
        <v>11</v>
      </c>
      <c r="BT350" s="111" t="s">
        <v>7911</v>
      </c>
      <c r="BU350" s="110">
        <v>9</v>
      </c>
      <c r="BV350" s="110">
        <v>6</v>
      </c>
      <c r="BW350" s="105" t="s">
        <v>7784</v>
      </c>
      <c r="BX350" s="104">
        <v>5.56</v>
      </c>
      <c r="BY350" s="105"/>
      <c r="BZ350" s="106">
        <f t="shared" si="83"/>
        <v>0.1</v>
      </c>
      <c r="CA350" s="104" t="str">
        <f t="shared" si="84"/>
        <v>Matched</v>
      </c>
      <c r="CB350" s="104">
        <f t="shared" si="85"/>
        <v>5.671883733929569E-4</v>
      </c>
      <c r="CC350" s="105"/>
      <c r="CD350" s="105"/>
      <c r="CE350" s="105"/>
      <c r="CF350" s="105"/>
    </row>
    <row r="351" spans="1:84" hidden="1" x14ac:dyDescent="0.35">
      <c r="A351" s="67">
        <v>627</v>
      </c>
      <c r="B351" s="67">
        <v>1900.0640000000001</v>
      </c>
      <c r="C351" s="67" t="s">
        <v>7591</v>
      </c>
      <c r="D351" s="67" t="s">
        <v>3339</v>
      </c>
      <c r="E351" s="67" t="s">
        <v>5752</v>
      </c>
      <c r="F351" s="102">
        <v>15</v>
      </c>
      <c r="G351" s="102">
        <v>9</v>
      </c>
      <c r="H351" s="102">
        <v>11</v>
      </c>
      <c r="I351" s="102"/>
      <c r="J351" s="67"/>
      <c r="K351" s="67" t="s">
        <v>5753</v>
      </c>
      <c r="L351" s="67" t="s">
        <v>4385</v>
      </c>
      <c r="M351" s="67" t="s">
        <v>3293</v>
      </c>
      <c r="N351" s="67"/>
      <c r="O351" s="67"/>
      <c r="P351" s="67">
        <v>15.26</v>
      </c>
      <c r="Q351" s="67">
        <v>15.26</v>
      </c>
      <c r="R351" s="103">
        <v>2.1000000000000001E-2</v>
      </c>
      <c r="S351" s="103">
        <v>4.7E-2</v>
      </c>
      <c r="T351" s="67">
        <v>0.71199999999999997</v>
      </c>
      <c r="U351" s="67">
        <v>5.56</v>
      </c>
      <c r="V351" s="104" t="b">
        <f t="shared" si="80"/>
        <v>1</v>
      </c>
      <c r="W351" s="104" t="s">
        <v>16</v>
      </c>
      <c r="X351" s="104">
        <f t="shared" si="78"/>
        <v>4.7</v>
      </c>
      <c r="Y351" s="104">
        <f t="shared" si="81"/>
        <v>4.7</v>
      </c>
      <c r="Z351" s="104" t="str">
        <f t="shared" si="82"/>
        <v/>
      </c>
      <c r="AA351" s="104" t="str">
        <f t="shared" si="82"/>
        <v/>
      </c>
      <c r="AB351" s="104" t="str">
        <f t="shared" si="94"/>
        <v/>
      </c>
      <c r="AC351" s="104" t="str">
        <f t="shared" si="94"/>
        <v/>
      </c>
      <c r="AD351" s="104" t="str">
        <f t="shared" si="94"/>
        <v/>
      </c>
      <c r="AE351" s="104" t="str">
        <f t="shared" si="94"/>
        <v/>
      </c>
      <c r="AF351" s="104" t="str">
        <f t="shared" si="94"/>
        <v/>
      </c>
      <c r="AG351" s="104" t="str">
        <f t="shared" si="94"/>
        <v/>
      </c>
      <c r="AH351" s="104" t="str">
        <f t="shared" si="94"/>
        <v/>
      </c>
      <c r="AI351" s="104"/>
      <c r="AJ351" s="104">
        <f t="shared" si="95"/>
        <v>2.6657853549468976E-2</v>
      </c>
      <c r="AK351" s="104">
        <f t="shared" si="96"/>
        <v>2.6657853549468976E-2</v>
      </c>
      <c r="AL351" s="104" t="str">
        <f t="shared" si="96"/>
        <v/>
      </c>
      <c r="AM351" s="104" t="str">
        <f t="shared" si="96"/>
        <v/>
      </c>
      <c r="AN351" s="104" t="str">
        <f t="shared" si="96"/>
        <v/>
      </c>
      <c r="AO351" s="104" t="str">
        <f t="shared" si="96"/>
        <v/>
      </c>
      <c r="AP351" s="104" t="str">
        <f t="shared" si="96"/>
        <v/>
      </c>
      <c r="AQ351" s="104" t="str">
        <f t="shared" si="96"/>
        <v/>
      </c>
      <c r="AR351" s="104" t="str">
        <f t="shared" si="96"/>
        <v/>
      </c>
      <c r="AS351" s="104" t="str">
        <f t="shared" si="96"/>
        <v/>
      </c>
      <c r="AT351" s="104" t="str">
        <f t="shared" si="96"/>
        <v/>
      </c>
      <c r="AU351" s="104"/>
      <c r="AV351" s="105"/>
      <c r="AW351" s="105"/>
      <c r="AX351" s="105"/>
      <c r="AY351" s="105"/>
      <c r="AZ351" s="105"/>
      <c r="BA351" s="106"/>
      <c r="BB351" s="104"/>
      <c r="BC351" s="105"/>
      <c r="BD351" s="104"/>
      <c r="BE351" s="107"/>
      <c r="BF351" s="105"/>
      <c r="BG351" s="105"/>
      <c r="BH351" s="105"/>
      <c r="BI351" s="105"/>
      <c r="BJ351" s="67">
        <v>627</v>
      </c>
      <c r="BK351" s="108">
        <v>1900.0640000000001</v>
      </c>
      <c r="BL351" s="109">
        <v>42.767525800000001</v>
      </c>
      <c r="BM351" s="109">
        <v>-82.037621939999994</v>
      </c>
      <c r="BN351" s="110" t="s">
        <v>7218</v>
      </c>
      <c r="BO351" s="106">
        <v>273.10000000000002</v>
      </c>
      <c r="BP351" s="105" t="s">
        <v>3339</v>
      </c>
      <c r="BQ351" s="105" t="s">
        <v>5753</v>
      </c>
      <c r="BR351" s="110"/>
      <c r="BS351" s="110">
        <v>15</v>
      </c>
      <c r="BT351" s="111" t="s">
        <v>7657</v>
      </c>
      <c r="BU351" s="110">
        <v>9</v>
      </c>
      <c r="BV351" s="110">
        <v>11</v>
      </c>
      <c r="BW351" s="105" t="s">
        <v>7805</v>
      </c>
      <c r="BX351" s="104">
        <v>5.56</v>
      </c>
      <c r="BY351" s="105"/>
      <c r="BZ351" s="106">
        <f t="shared" si="83"/>
        <v>4.7</v>
      </c>
      <c r="CA351" s="104" t="str">
        <f t="shared" si="84"/>
        <v>Matched</v>
      </c>
      <c r="CB351" s="104">
        <f t="shared" si="85"/>
        <v>2.6657853549468976E-2</v>
      </c>
      <c r="CC351" s="105"/>
      <c r="CD351" s="105"/>
      <c r="CE351" s="105"/>
      <c r="CF351" s="105"/>
    </row>
    <row r="352" spans="1:84" hidden="1" x14ac:dyDescent="0.35">
      <c r="A352" s="67">
        <v>629</v>
      </c>
      <c r="B352" s="67">
        <v>1911.625</v>
      </c>
      <c r="C352" s="67" t="s">
        <v>7592</v>
      </c>
      <c r="D352" s="67" t="s">
        <v>3339</v>
      </c>
      <c r="E352" s="67" t="s">
        <v>5677</v>
      </c>
      <c r="F352" s="102">
        <v>14</v>
      </c>
      <c r="G352" s="102">
        <v>12</v>
      </c>
      <c r="H352" s="102">
        <v>10</v>
      </c>
      <c r="I352" s="102"/>
      <c r="J352" s="67"/>
      <c r="K352" s="67" t="s">
        <v>5753</v>
      </c>
      <c r="L352" s="67" t="s">
        <v>4386</v>
      </c>
      <c r="M352" s="67" t="s">
        <v>3293</v>
      </c>
      <c r="N352" s="67"/>
      <c r="O352" s="67"/>
      <c r="P352" s="67">
        <v>13.73</v>
      </c>
      <c r="Q352" s="67">
        <v>13.73</v>
      </c>
      <c r="R352" s="103">
        <v>1E-3</v>
      </c>
      <c r="S352" s="103">
        <v>1E-3</v>
      </c>
      <c r="T352" s="67">
        <v>0.70299999999999996</v>
      </c>
      <c r="U352" s="67">
        <v>5.56</v>
      </c>
      <c r="V352" s="104" t="b">
        <f t="shared" si="80"/>
        <v>1</v>
      </c>
      <c r="W352" s="104" t="s">
        <v>16</v>
      </c>
      <c r="X352" s="104">
        <f t="shared" si="78"/>
        <v>0.1</v>
      </c>
      <c r="Y352" s="104">
        <f t="shared" si="81"/>
        <v>0.1</v>
      </c>
      <c r="Z352" s="104" t="str">
        <f t="shared" si="82"/>
        <v/>
      </c>
      <c r="AA352" s="104" t="str">
        <f t="shared" si="82"/>
        <v/>
      </c>
      <c r="AB352" s="104" t="str">
        <f t="shared" si="94"/>
        <v/>
      </c>
      <c r="AC352" s="104" t="str">
        <f t="shared" si="94"/>
        <v/>
      </c>
      <c r="AD352" s="104" t="str">
        <f t="shared" si="94"/>
        <v/>
      </c>
      <c r="AE352" s="104" t="str">
        <f t="shared" si="94"/>
        <v/>
      </c>
      <c r="AF352" s="104" t="str">
        <f t="shared" si="94"/>
        <v/>
      </c>
      <c r="AG352" s="104" t="str">
        <f t="shared" si="94"/>
        <v/>
      </c>
      <c r="AH352" s="104" t="str">
        <f t="shared" si="94"/>
        <v/>
      </c>
      <c r="AI352" s="104"/>
      <c r="AJ352" s="104">
        <f t="shared" si="95"/>
        <v>5.671883733929569E-4</v>
      </c>
      <c r="AK352" s="104">
        <f t="shared" si="96"/>
        <v>5.671883733929569E-4</v>
      </c>
      <c r="AL352" s="104" t="str">
        <f t="shared" si="96"/>
        <v/>
      </c>
      <c r="AM352" s="104" t="str">
        <f t="shared" si="96"/>
        <v/>
      </c>
      <c r="AN352" s="104" t="str">
        <f t="shared" si="96"/>
        <v/>
      </c>
      <c r="AO352" s="104" t="str">
        <f t="shared" si="96"/>
        <v/>
      </c>
      <c r="AP352" s="104" t="str">
        <f t="shared" si="96"/>
        <v/>
      </c>
      <c r="AQ352" s="104" t="str">
        <f t="shared" si="96"/>
        <v/>
      </c>
      <c r="AR352" s="104" t="str">
        <f t="shared" si="96"/>
        <v/>
      </c>
      <c r="AS352" s="104" t="str">
        <f t="shared" si="96"/>
        <v/>
      </c>
      <c r="AT352" s="104" t="str">
        <f t="shared" si="96"/>
        <v/>
      </c>
      <c r="AU352" s="104"/>
      <c r="AV352" s="105"/>
      <c r="AW352" s="105"/>
      <c r="AX352" s="105"/>
      <c r="AY352" s="105"/>
      <c r="AZ352" s="105"/>
      <c r="BA352" s="106"/>
      <c r="BB352" s="104"/>
      <c r="BC352" s="105"/>
      <c r="BD352" s="104"/>
      <c r="BE352" s="107"/>
      <c r="BF352" s="105"/>
      <c r="BG352" s="105"/>
      <c r="BH352" s="105"/>
      <c r="BI352" s="105"/>
      <c r="BJ352" s="67">
        <v>629</v>
      </c>
      <c r="BK352" s="108">
        <v>1911.625</v>
      </c>
      <c r="BL352" s="109">
        <v>42.767421120000002</v>
      </c>
      <c r="BM352" s="109">
        <v>-82.037626399999994</v>
      </c>
      <c r="BN352" s="110" t="s">
        <v>7219</v>
      </c>
      <c r="BO352" s="106">
        <v>273.10000000000002</v>
      </c>
      <c r="BP352" s="105" t="s">
        <v>3339</v>
      </c>
      <c r="BQ352" s="105" t="s">
        <v>5753</v>
      </c>
      <c r="BR352" s="110"/>
      <c r="BS352" s="110">
        <v>14</v>
      </c>
      <c r="BT352" s="111" t="s">
        <v>7640</v>
      </c>
      <c r="BU352" s="110">
        <v>12</v>
      </c>
      <c r="BV352" s="110">
        <v>10</v>
      </c>
      <c r="BW352" s="105" t="s">
        <v>7784</v>
      </c>
      <c r="BX352" s="104">
        <v>5.56</v>
      </c>
      <c r="BY352" s="105"/>
      <c r="BZ352" s="106">
        <f t="shared" si="83"/>
        <v>0.1</v>
      </c>
      <c r="CA352" s="104" t="str">
        <f t="shared" si="84"/>
        <v>Matched</v>
      </c>
      <c r="CB352" s="104">
        <f t="shared" si="85"/>
        <v>5.671883733929569E-4</v>
      </c>
      <c r="CC352" s="105"/>
      <c r="CD352" s="105"/>
      <c r="CE352" s="105"/>
      <c r="CF352" s="105"/>
    </row>
    <row r="353" spans="1:84" hidden="1" x14ac:dyDescent="0.35">
      <c r="A353" s="67">
        <v>631</v>
      </c>
      <c r="B353" s="67">
        <v>1921.528</v>
      </c>
      <c r="C353" s="67" t="s">
        <v>8703</v>
      </c>
      <c r="D353" s="67" t="s">
        <v>3339</v>
      </c>
      <c r="E353" s="67" t="s">
        <v>5752</v>
      </c>
      <c r="F353" s="102">
        <v>16</v>
      </c>
      <c r="G353" s="102">
        <v>32</v>
      </c>
      <c r="H353" s="102">
        <v>19</v>
      </c>
      <c r="I353" s="102"/>
      <c r="J353" s="67"/>
      <c r="K353" s="67" t="s">
        <v>5753</v>
      </c>
      <c r="L353" s="67" t="s">
        <v>4392</v>
      </c>
      <c r="M353" s="67" t="s">
        <v>3293</v>
      </c>
      <c r="N353" s="67"/>
      <c r="O353" s="67"/>
      <c r="P353" s="67">
        <v>15.84</v>
      </c>
      <c r="Q353" s="67">
        <v>15.84</v>
      </c>
      <c r="R353" s="103">
        <v>4.0000000000000001E-3</v>
      </c>
      <c r="S353" s="103">
        <v>8.0000000000000002E-3</v>
      </c>
      <c r="T353" s="67">
        <v>0.89</v>
      </c>
      <c r="U353" s="67">
        <v>5.56</v>
      </c>
      <c r="V353" s="104" t="b">
        <f t="shared" si="80"/>
        <v>1</v>
      </c>
      <c r="W353" s="104" t="s">
        <v>16</v>
      </c>
      <c r="X353" s="104">
        <f t="shared" si="78"/>
        <v>0.8</v>
      </c>
      <c r="Y353" s="104">
        <f t="shared" si="81"/>
        <v>0.8</v>
      </c>
      <c r="Z353" s="104" t="str">
        <f t="shared" si="82"/>
        <v/>
      </c>
      <c r="AA353" s="104" t="str">
        <f t="shared" si="82"/>
        <v/>
      </c>
      <c r="AB353" s="104" t="str">
        <f t="shared" si="94"/>
        <v/>
      </c>
      <c r="AC353" s="104" t="str">
        <f t="shared" si="94"/>
        <v/>
      </c>
      <c r="AD353" s="104" t="str">
        <f t="shared" si="94"/>
        <v/>
      </c>
      <c r="AE353" s="104" t="str">
        <f t="shared" si="94"/>
        <v/>
      </c>
      <c r="AF353" s="104" t="str">
        <f t="shared" si="94"/>
        <v/>
      </c>
      <c r="AG353" s="104" t="str">
        <f t="shared" si="94"/>
        <v/>
      </c>
      <c r="AH353" s="104" t="str">
        <f t="shared" si="94"/>
        <v/>
      </c>
      <c r="AI353" s="104"/>
      <c r="AJ353" s="104">
        <f t="shared" si="95"/>
        <v>4.5375069871436552E-3</v>
      </c>
      <c r="AK353" s="104">
        <f t="shared" si="96"/>
        <v>4.5375069871436552E-3</v>
      </c>
      <c r="AL353" s="104" t="str">
        <f t="shared" si="96"/>
        <v/>
      </c>
      <c r="AM353" s="104" t="str">
        <f t="shared" si="96"/>
        <v/>
      </c>
      <c r="AN353" s="104" t="str">
        <f t="shared" si="96"/>
        <v/>
      </c>
      <c r="AO353" s="104" t="str">
        <f t="shared" si="96"/>
        <v/>
      </c>
      <c r="AP353" s="104" t="str">
        <f t="shared" si="96"/>
        <v/>
      </c>
      <c r="AQ353" s="104" t="str">
        <f t="shared" si="96"/>
        <v/>
      </c>
      <c r="AR353" s="104" t="str">
        <f t="shared" si="96"/>
        <v/>
      </c>
      <c r="AS353" s="104" t="str">
        <f t="shared" si="96"/>
        <v/>
      </c>
      <c r="AT353" s="104" t="str">
        <f t="shared" si="96"/>
        <v/>
      </c>
      <c r="AU353" s="104"/>
      <c r="AV353" s="105"/>
      <c r="AW353" s="105"/>
      <c r="AX353" s="105"/>
      <c r="AY353" s="105"/>
      <c r="AZ353" s="105"/>
      <c r="BA353" s="106"/>
      <c r="BB353" s="104"/>
      <c r="BC353" s="105"/>
      <c r="BD353" s="104"/>
      <c r="BE353" s="107"/>
      <c r="BF353" s="105"/>
      <c r="BG353" s="105"/>
      <c r="BH353" s="105"/>
      <c r="BI353" s="105"/>
      <c r="BJ353" s="67">
        <v>631</v>
      </c>
      <c r="BK353" s="108">
        <v>1921.528</v>
      </c>
      <c r="BL353" s="109">
        <v>42.76733153</v>
      </c>
      <c r="BM353" s="109">
        <v>-82.037629949999996</v>
      </c>
      <c r="BN353" s="110" t="s">
        <v>7220</v>
      </c>
      <c r="BO353" s="106">
        <v>273.10000000000002</v>
      </c>
      <c r="BP353" s="105" t="s">
        <v>3339</v>
      </c>
      <c r="BQ353" s="105" t="s">
        <v>5753</v>
      </c>
      <c r="BR353" s="110"/>
      <c r="BS353" s="110">
        <v>16</v>
      </c>
      <c r="BT353" s="111" t="s">
        <v>7915</v>
      </c>
      <c r="BU353" s="110">
        <v>32</v>
      </c>
      <c r="BV353" s="110">
        <v>19</v>
      </c>
      <c r="BW353" s="105" t="s">
        <v>7805</v>
      </c>
      <c r="BX353" s="104">
        <v>5.56</v>
      </c>
      <c r="BY353" s="105"/>
      <c r="BZ353" s="106">
        <f t="shared" si="83"/>
        <v>0.8</v>
      </c>
      <c r="CA353" s="104" t="str">
        <f t="shared" si="84"/>
        <v>Matched</v>
      </c>
      <c r="CB353" s="104">
        <f t="shared" si="85"/>
        <v>4.5375069871436552E-3</v>
      </c>
      <c r="CC353" s="105"/>
      <c r="CD353" s="105"/>
      <c r="CE353" s="105"/>
      <c r="CF353" s="105"/>
    </row>
    <row r="354" spans="1:84" hidden="1" x14ac:dyDescent="0.35">
      <c r="A354" s="67">
        <v>633</v>
      </c>
      <c r="B354" s="67">
        <v>1930.9480000000001</v>
      </c>
      <c r="C354" s="67" t="s">
        <v>7490</v>
      </c>
      <c r="D354" s="67" t="s">
        <v>3710</v>
      </c>
      <c r="E354" s="67" t="s">
        <v>5672</v>
      </c>
      <c r="F354" s="102">
        <v>13</v>
      </c>
      <c r="G354" s="102">
        <v>7</v>
      </c>
      <c r="H354" s="102">
        <v>6</v>
      </c>
      <c r="I354" s="102"/>
      <c r="J354" s="67"/>
      <c r="K354" s="67" t="s">
        <v>5800</v>
      </c>
      <c r="L354" s="67" t="s">
        <v>4393</v>
      </c>
      <c r="M354" s="67" t="s">
        <v>3293</v>
      </c>
      <c r="N354" s="67"/>
      <c r="O354" s="67"/>
      <c r="P354" s="67">
        <v>12.84</v>
      </c>
      <c r="Q354" s="67">
        <v>12.84</v>
      </c>
      <c r="R354" s="103">
        <v>3.2000000000000001E-2</v>
      </c>
      <c r="S354" s="103">
        <v>5.8999999999999997E-2</v>
      </c>
      <c r="T354" s="67">
        <v>0.45300000000000001</v>
      </c>
      <c r="U354" s="67">
        <v>5.56</v>
      </c>
      <c r="V354" s="104" t="b">
        <f t="shared" si="80"/>
        <v>1</v>
      </c>
      <c r="W354" s="104" t="s">
        <v>16</v>
      </c>
      <c r="X354" s="104">
        <f t="shared" si="78"/>
        <v>5.8999999999999995</v>
      </c>
      <c r="Y354" s="104">
        <f t="shared" si="81"/>
        <v>5.8999999999999995</v>
      </c>
      <c r="Z354" s="104" t="str">
        <f t="shared" si="82"/>
        <v/>
      </c>
      <c r="AA354" s="104" t="str">
        <f t="shared" si="82"/>
        <v/>
      </c>
      <c r="AB354" s="104" t="str">
        <f t="shared" si="94"/>
        <v/>
      </c>
      <c r="AC354" s="104" t="str">
        <f t="shared" si="94"/>
        <v/>
      </c>
      <c r="AD354" s="104" t="str">
        <f t="shared" si="94"/>
        <v/>
      </c>
      <c r="AE354" s="104" t="str">
        <f t="shared" si="94"/>
        <v/>
      </c>
      <c r="AF354" s="104" t="str">
        <f t="shared" si="94"/>
        <v/>
      </c>
      <c r="AG354" s="104" t="str">
        <f t="shared" si="94"/>
        <v/>
      </c>
      <c r="AH354" s="104" t="str">
        <f t="shared" si="94"/>
        <v/>
      </c>
      <c r="AI354" s="104"/>
      <c r="AJ354" s="104">
        <f t="shared" si="95"/>
        <v>3.3464114030184455E-2</v>
      </c>
      <c r="AK354" s="104">
        <f t="shared" si="96"/>
        <v>3.3464114030184455E-2</v>
      </c>
      <c r="AL354" s="104" t="str">
        <f t="shared" si="96"/>
        <v/>
      </c>
      <c r="AM354" s="104" t="str">
        <f t="shared" si="96"/>
        <v/>
      </c>
      <c r="AN354" s="104" t="str">
        <f t="shared" si="96"/>
        <v/>
      </c>
      <c r="AO354" s="104" t="str">
        <f t="shared" si="96"/>
        <v/>
      </c>
      <c r="AP354" s="104" t="str">
        <f t="shared" si="96"/>
        <v/>
      </c>
      <c r="AQ354" s="104" t="str">
        <f t="shared" si="96"/>
        <v/>
      </c>
      <c r="AR354" s="104" t="str">
        <f t="shared" si="96"/>
        <v/>
      </c>
      <c r="AS354" s="104" t="str">
        <f t="shared" si="96"/>
        <v/>
      </c>
      <c r="AT354" s="104" t="str">
        <f t="shared" si="96"/>
        <v/>
      </c>
      <c r="AU354" s="104"/>
      <c r="AV354" s="105"/>
      <c r="AW354" s="105"/>
      <c r="AX354" s="105"/>
      <c r="AY354" s="105"/>
      <c r="AZ354" s="105"/>
      <c r="BA354" s="106"/>
      <c r="BB354" s="104"/>
      <c r="BC354" s="105"/>
      <c r="BD354" s="104"/>
      <c r="BE354" s="107"/>
      <c r="BF354" s="105"/>
      <c r="BG354" s="105"/>
      <c r="BH354" s="105"/>
      <c r="BI354" s="105"/>
      <c r="BJ354" s="67">
        <v>633</v>
      </c>
      <c r="BK354" s="108">
        <v>1930.9480000000001</v>
      </c>
      <c r="BL354" s="109">
        <v>42.767246100000001</v>
      </c>
      <c r="BM354" s="109">
        <v>-82.037632810000005</v>
      </c>
      <c r="BN354" s="110" t="s">
        <v>7221</v>
      </c>
      <c r="BO354" s="106">
        <v>273.10000000000002</v>
      </c>
      <c r="BP354" s="105" t="s">
        <v>3710</v>
      </c>
      <c r="BQ354" s="105" t="s">
        <v>5800</v>
      </c>
      <c r="BR354" s="110"/>
      <c r="BS354" s="110">
        <v>13</v>
      </c>
      <c r="BT354" s="111" t="s">
        <v>7435</v>
      </c>
      <c r="BU354" s="110">
        <v>7</v>
      </c>
      <c r="BV354" s="110">
        <v>6</v>
      </c>
      <c r="BW354" s="105" t="s">
        <v>7776</v>
      </c>
      <c r="BX354" s="104">
        <v>5.56</v>
      </c>
      <c r="BY354" s="105"/>
      <c r="BZ354" s="106">
        <f t="shared" si="83"/>
        <v>5.8999999999999995</v>
      </c>
      <c r="CA354" s="104" t="str">
        <f t="shared" si="84"/>
        <v>Matched</v>
      </c>
      <c r="CB354" s="104">
        <f t="shared" si="85"/>
        <v>3.3464114030184455E-2</v>
      </c>
      <c r="CC354" s="105"/>
      <c r="CD354" s="105"/>
      <c r="CE354" s="105"/>
      <c r="CF354" s="105"/>
    </row>
    <row r="355" spans="1:84" hidden="1" x14ac:dyDescent="0.35">
      <c r="A355" s="67">
        <v>640</v>
      </c>
      <c r="B355" s="67">
        <v>1972.732</v>
      </c>
      <c r="C355" s="67" t="s">
        <v>7567</v>
      </c>
      <c r="D355" s="67" t="s">
        <v>3339</v>
      </c>
      <c r="E355" s="67" t="s">
        <v>5752</v>
      </c>
      <c r="F355" s="102">
        <v>12</v>
      </c>
      <c r="G355" s="102">
        <v>27</v>
      </c>
      <c r="H355" s="102">
        <v>16</v>
      </c>
      <c r="I355" s="102"/>
      <c r="J355" s="67"/>
      <c r="K355" s="67" t="s">
        <v>5753</v>
      </c>
      <c r="L355" s="67" t="s">
        <v>4407</v>
      </c>
      <c r="M355" s="67" t="s">
        <v>3293</v>
      </c>
      <c r="N355" s="67"/>
      <c r="O355" s="67"/>
      <c r="P355" s="67">
        <v>12.47</v>
      </c>
      <c r="Q355" s="67">
        <v>12.47</v>
      </c>
      <c r="R355" s="103">
        <v>0.01</v>
      </c>
      <c r="S355" s="103">
        <v>1.6E-2</v>
      </c>
      <c r="T355" s="67">
        <v>0.77600000000000002</v>
      </c>
      <c r="U355" s="67">
        <v>5.56</v>
      </c>
      <c r="V355" s="104" t="b">
        <f t="shared" si="80"/>
        <v>1</v>
      </c>
      <c r="W355" s="104" t="s">
        <v>16</v>
      </c>
      <c r="X355" s="104">
        <f t="shared" si="78"/>
        <v>1.6</v>
      </c>
      <c r="Y355" s="104">
        <f t="shared" si="81"/>
        <v>1.6</v>
      </c>
      <c r="Z355" s="104" t="str">
        <f t="shared" si="82"/>
        <v/>
      </c>
      <c r="AA355" s="104" t="str">
        <f t="shared" si="82"/>
        <v/>
      </c>
      <c r="AB355" s="104" t="str">
        <f t="shared" si="94"/>
        <v/>
      </c>
      <c r="AC355" s="104" t="str">
        <f t="shared" si="94"/>
        <v/>
      </c>
      <c r="AD355" s="104" t="str">
        <f t="shared" si="94"/>
        <v/>
      </c>
      <c r="AE355" s="104" t="str">
        <f t="shared" si="94"/>
        <v/>
      </c>
      <c r="AF355" s="104" t="str">
        <f t="shared" si="94"/>
        <v/>
      </c>
      <c r="AG355" s="104" t="str">
        <f t="shared" si="94"/>
        <v/>
      </c>
      <c r="AH355" s="104" t="str">
        <f t="shared" si="94"/>
        <v/>
      </c>
      <c r="AI355" s="104"/>
      <c r="AJ355" s="104">
        <f t="shared" si="95"/>
        <v>9.0750139742873104E-3</v>
      </c>
      <c r="AK355" s="104">
        <f t="shared" si="96"/>
        <v>9.0750139742873104E-3</v>
      </c>
      <c r="AL355" s="104" t="str">
        <f t="shared" si="96"/>
        <v/>
      </c>
      <c r="AM355" s="104" t="str">
        <f t="shared" si="96"/>
        <v/>
      </c>
      <c r="AN355" s="104" t="str">
        <f t="shared" si="96"/>
        <v/>
      </c>
      <c r="AO355" s="104" t="str">
        <f t="shared" si="96"/>
        <v/>
      </c>
      <c r="AP355" s="104" t="str">
        <f t="shared" si="96"/>
        <v/>
      </c>
      <c r="AQ355" s="104" t="str">
        <f t="shared" si="96"/>
        <v/>
      </c>
      <c r="AR355" s="104" t="str">
        <f t="shared" si="96"/>
        <v/>
      </c>
      <c r="AS355" s="104" t="str">
        <f t="shared" si="96"/>
        <v/>
      </c>
      <c r="AT355" s="104" t="str">
        <f t="shared" si="96"/>
        <v/>
      </c>
      <c r="AU355" s="104"/>
      <c r="AV355" s="105"/>
      <c r="AW355" s="105"/>
      <c r="AX355" s="105"/>
      <c r="AY355" s="105"/>
      <c r="AZ355" s="105"/>
      <c r="BA355" s="106"/>
      <c r="BB355" s="104"/>
      <c r="BC355" s="105"/>
      <c r="BD355" s="104"/>
      <c r="BE355" s="107"/>
      <c r="BF355" s="105"/>
      <c r="BG355" s="105"/>
      <c r="BH355" s="105"/>
      <c r="BI355" s="105"/>
      <c r="BJ355" s="67">
        <v>640</v>
      </c>
      <c r="BK355" s="108">
        <v>1972.732</v>
      </c>
      <c r="BL355" s="109">
        <v>42.766867789999999</v>
      </c>
      <c r="BM355" s="109">
        <v>-82.037647320000005</v>
      </c>
      <c r="BN355" s="110" t="s">
        <v>7222</v>
      </c>
      <c r="BO355" s="106">
        <v>273.10000000000002</v>
      </c>
      <c r="BP355" s="105" t="s">
        <v>3339</v>
      </c>
      <c r="BQ355" s="105" t="s">
        <v>5753</v>
      </c>
      <c r="BR355" s="110"/>
      <c r="BS355" s="110">
        <v>12</v>
      </c>
      <c r="BT355" s="111" t="s">
        <v>7587</v>
      </c>
      <c r="BU355" s="110">
        <v>27</v>
      </c>
      <c r="BV355" s="110">
        <v>16</v>
      </c>
      <c r="BW355" s="105" t="s">
        <v>7805</v>
      </c>
      <c r="BX355" s="104">
        <v>5.56</v>
      </c>
      <c r="BY355" s="105"/>
      <c r="BZ355" s="106">
        <f t="shared" si="83"/>
        <v>1.6</v>
      </c>
      <c r="CA355" s="104" t="str">
        <f t="shared" si="84"/>
        <v>Matched</v>
      </c>
      <c r="CB355" s="104">
        <f t="shared" si="85"/>
        <v>9.0750139742873104E-3</v>
      </c>
      <c r="CC355" s="105"/>
      <c r="CD355" s="105"/>
      <c r="CE355" s="105"/>
      <c r="CF355" s="105"/>
    </row>
    <row r="356" spans="1:84" hidden="1" x14ac:dyDescent="0.35">
      <c r="A356" s="67">
        <v>641</v>
      </c>
      <c r="B356" s="67">
        <v>1973.914</v>
      </c>
      <c r="C356" s="67" t="s">
        <v>7587</v>
      </c>
      <c r="D356" s="67" t="s">
        <v>3339</v>
      </c>
      <c r="E356" s="67" t="s">
        <v>5752</v>
      </c>
      <c r="F356" s="102">
        <v>14</v>
      </c>
      <c r="G356" s="102">
        <v>26</v>
      </c>
      <c r="H356" s="102">
        <v>13</v>
      </c>
      <c r="I356" s="102"/>
      <c r="J356" s="67"/>
      <c r="K356" s="67" t="s">
        <v>5753</v>
      </c>
      <c r="L356" s="67" t="s">
        <v>4408</v>
      </c>
      <c r="M356" s="67" t="s">
        <v>3293</v>
      </c>
      <c r="N356" s="67"/>
      <c r="O356" s="67"/>
      <c r="P356" s="67">
        <v>13.93</v>
      </c>
      <c r="Q356" s="67">
        <v>13.93</v>
      </c>
      <c r="R356" s="103">
        <v>0.01</v>
      </c>
      <c r="S356" s="103">
        <v>1.7000000000000001E-2</v>
      </c>
      <c r="T356" s="67">
        <v>0.81599999999999995</v>
      </c>
      <c r="U356" s="67">
        <v>5.56</v>
      </c>
      <c r="V356" s="104" t="b">
        <f t="shared" si="80"/>
        <v>1</v>
      </c>
      <c r="W356" s="104" t="s">
        <v>16</v>
      </c>
      <c r="X356" s="104">
        <f t="shared" si="78"/>
        <v>1.7000000000000002</v>
      </c>
      <c r="Y356" s="104">
        <f t="shared" si="81"/>
        <v>1.7000000000000002</v>
      </c>
      <c r="Z356" s="104" t="str">
        <f t="shared" si="82"/>
        <v/>
      </c>
      <c r="AA356" s="104" t="str">
        <f t="shared" si="82"/>
        <v/>
      </c>
      <c r="AB356" s="104" t="str">
        <f t="shared" si="94"/>
        <v/>
      </c>
      <c r="AC356" s="104" t="str">
        <f t="shared" si="94"/>
        <v/>
      </c>
      <c r="AD356" s="104" t="str">
        <f t="shared" si="94"/>
        <v/>
      </c>
      <c r="AE356" s="104" t="str">
        <f t="shared" si="94"/>
        <v/>
      </c>
      <c r="AF356" s="104" t="str">
        <f t="shared" si="94"/>
        <v/>
      </c>
      <c r="AG356" s="104" t="str">
        <f t="shared" si="94"/>
        <v/>
      </c>
      <c r="AH356" s="104" t="str">
        <f t="shared" si="94"/>
        <v/>
      </c>
      <c r="AI356" s="104"/>
      <c r="AJ356" s="104">
        <f t="shared" si="95"/>
        <v>9.642202347680269E-3</v>
      </c>
      <c r="AK356" s="104">
        <f t="shared" si="96"/>
        <v>9.642202347680269E-3</v>
      </c>
      <c r="AL356" s="104" t="str">
        <f t="shared" si="96"/>
        <v/>
      </c>
      <c r="AM356" s="104" t="str">
        <f t="shared" si="96"/>
        <v/>
      </c>
      <c r="AN356" s="104" t="str">
        <f t="shared" si="96"/>
        <v/>
      </c>
      <c r="AO356" s="104" t="str">
        <f t="shared" si="96"/>
        <v/>
      </c>
      <c r="AP356" s="104" t="str">
        <f t="shared" si="96"/>
        <v/>
      </c>
      <c r="AQ356" s="104" t="str">
        <f t="shared" si="96"/>
        <v/>
      </c>
      <c r="AR356" s="104" t="str">
        <f t="shared" si="96"/>
        <v/>
      </c>
      <c r="AS356" s="104" t="str">
        <f t="shared" si="96"/>
        <v/>
      </c>
      <c r="AT356" s="104" t="str">
        <f t="shared" si="96"/>
        <v/>
      </c>
      <c r="AU356" s="104"/>
      <c r="AV356" s="105"/>
      <c r="AW356" s="105"/>
      <c r="AX356" s="105"/>
      <c r="AY356" s="105"/>
      <c r="AZ356" s="105"/>
      <c r="BA356" s="106"/>
      <c r="BB356" s="104"/>
      <c r="BC356" s="105"/>
      <c r="BD356" s="104"/>
      <c r="BE356" s="107"/>
      <c r="BF356" s="105"/>
      <c r="BG356" s="105"/>
      <c r="BH356" s="105"/>
      <c r="BI356" s="105"/>
      <c r="BJ356" s="67">
        <v>641</v>
      </c>
      <c r="BK356" s="108">
        <v>1973.914</v>
      </c>
      <c r="BL356" s="109">
        <v>42.766857080000001</v>
      </c>
      <c r="BM356" s="109">
        <v>-82.037647770000007</v>
      </c>
      <c r="BN356" s="110" t="s">
        <v>7222</v>
      </c>
      <c r="BO356" s="106">
        <v>273.10000000000002</v>
      </c>
      <c r="BP356" s="105" t="s">
        <v>3339</v>
      </c>
      <c r="BQ356" s="105" t="s">
        <v>5753</v>
      </c>
      <c r="BR356" s="110"/>
      <c r="BS356" s="110">
        <v>14</v>
      </c>
      <c r="BT356" s="111" t="s">
        <v>7919</v>
      </c>
      <c r="BU356" s="110">
        <v>26</v>
      </c>
      <c r="BV356" s="110">
        <v>13</v>
      </c>
      <c r="BW356" s="105" t="s">
        <v>7805</v>
      </c>
      <c r="BX356" s="104">
        <v>5.56</v>
      </c>
      <c r="BY356" s="105"/>
      <c r="BZ356" s="106">
        <f t="shared" si="83"/>
        <v>1.7000000000000002</v>
      </c>
      <c r="CA356" s="104" t="str">
        <f t="shared" si="84"/>
        <v>Matched</v>
      </c>
      <c r="CB356" s="104">
        <f t="shared" si="85"/>
        <v>9.642202347680269E-3</v>
      </c>
      <c r="CC356" s="105"/>
      <c r="CD356" s="105"/>
      <c r="CE356" s="105"/>
      <c r="CF356" s="105"/>
    </row>
    <row r="357" spans="1:84" hidden="1" x14ac:dyDescent="0.35">
      <c r="A357" s="67">
        <v>642</v>
      </c>
      <c r="B357" s="67">
        <v>1975.1320000000001</v>
      </c>
      <c r="C357" s="67" t="s">
        <v>7338</v>
      </c>
      <c r="D357" s="67" t="s">
        <v>3339</v>
      </c>
      <c r="E357" s="67" t="s">
        <v>5752</v>
      </c>
      <c r="F357" s="102">
        <v>13</v>
      </c>
      <c r="G357" s="102">
        <v>39</v>
      </c>
      <c r="H357" s="102">
        <v>16</v>
      </c>
      <c r="I357" s="102"/>
      <c r="J357" s="67"/>
      <c r="K357" s="67" t="s">
        <v>5753</v>
      </c>
      <c r="L357" s="67" t="s">
        <v>4409</v>
      </c>
      <c r="M357" s="67" t="s">
        <v>3293</v>
      </c>
      <c r="N357" s="67"/>
      <c r="O357" s="67"/>
      <c r="P357" s="67">
        <v>13.42</v>
      </c>
      <c r="Q357" s="67">
        <v>13.42</v>
      </c>
      <c r="R357" s="103">
        <v>8.9999999999999993E-3</v>
      </c>
      <c r="S357" s="103">
        <v>1.6E-2</v>
      </c>
      <c r="T357" s="67">
        <v>0.79400000000000004</v>
      </c>
      <c r="U357" s="67">
        <v>5.56</v>
      </c>
      <c r="V357" s="104" t="b">
        <f t="shared" si="80"/>
        <v>1</v>
      </c>
      <c r="W357" s="104" t="s">
        <v>16</v>
      </c>
      <c r="X357" s="104">
        <f t="shared" si="78"/>
        <v>1.6</v>
      </c>
      <c r="Y357" s="104">
        <f t="shared" si="81"/>
        <v>1.6</v>
      </c>
      <c r="Z357" s="104" t="str">
        <f t="shared" si="82"/>
        <v/>
      </c>
      <c r="AA357" s="104" t="str">
        <f t="shared" si="82"/>
        <v/>
      </c>
      <c r="AB357" s="104" t="str">
        <f t="shared" si="94"/>
        <v/>
      </c>
      <c r="AC357" s="104" t="str">
        <f t="shared" si="94"/>
        <v/>
      </c>
      <c r="AD357" s="104" t="str">
        <f t="shared" si="94"/>
        <v/>
      </c>
      <c r="AE357" s="104" t="str">
        <f t="shared" si="94"/>
        <v/>
      </c>
      <c r="AF357" s="104" t="str">
        <f t="shared" si="94"/>
        <v/>
      </c>
      <c r="AG357" s="104" t="str">
        <f t="shared" si="94"/>
        <v/>
      </c>
      <c r="AH357" s="104" t="str">
        <f t="shared" si="94"/>
        <v/>
      </c>
      <c r="AI357" s="104"/>
      <c r="AJ357" s="104">
        <f t="shared" si="95"/>
        <v>9.0750139742873104E-3</v>
      </c>
      <c r="AK357" s="104">
        <f t="shared" si="96"/>
        <v>9.0750139742873104E-3</v>
      </c>
      <c r="AL357" s="104" t="str">
        <f t="shared" si="96"/>
        <v/>
      </c>
      <c r="AM357" s="104" t="str">
        <f t="shared" si="96"/>
        <v/>
      </c>
      <c r="AN357" s="104" t="str">
        <f t="shared" si="96"/>
        <v/>
      </c>
      <c r="AO357" s="104" t="str">
        <f t="shared" si="96"/>
        <v/>
      </c>
      <c r="AP357" s="104" t="str">
        <f t="shared" si="96"/>
        <v/>
      </c>
      <c r="AQ357" s="104" t="str">
        <f t="shared" si="96"/>
        <v/>
      </c>
      <c r="AR357" s="104" t="str">
        <f t="shared" si="96"/>
        <v/>
      </c>
      <c r="AS357" s="104" t="str">
        <f t="shared" si="96"/>
        <v/>
      </c>
      <c r="AT357" s="104" t="str">
        <f t="shared" si="96"/>
        <v/>
      </c>
      <c r="AU357" s="104"/>
      <c r="AV357" s="105"/>
      <c r="AW357" s="105"/>
      <c r="AX357" s="105"/>
      <c r="AY357" s="105"/>
      <c r="AZ357" s="105"/>
      <c r="BA357" s="106"/>
      <c r="BB357" s="104"/>
      <c r="BC357" s="105"/>
      <c r="BD357" s="104"/>
      <c r="BE357" s="107"/>
      <c r="BF357" s="105"/>
      <c r="BG357" s="105"/>
      <c r="BH357" s="105"/>
      <c r="BI357" s="105"/>
      <c r="BJ357" s="67">
        <v>642</v>
      </c>
      <c r="BK357" s="108">
        <v>1975.1320000000001</v>
      </c>
      <c r="BL357" s="109">
        <v>42.766846100000002</v>
      </c>
      <c r="BM357" s="109">
        <v>-82.037648230000002</v>
      </c>
      <c r="BN357" s="110" t="s">
        <v>7222</v>
      </c>
      <c r="BO357" s="106">
        <v>273.10000000000002</v>
      </c>
      <c r="BP357" s="105" t="s">
        <v>3339</v>
      </c>
      <c r="BQ357" s="105" t="s">
        <v>5753</v>
      </c>
      <c r="BR357" s="110"/>
      <c r="BS357" s="110">
        <v>13</v>
      </c>
      <c r="BT357" s="111" t="s">
        <v>7920</v>
      </c>
      <c r="BU357" s="110">
        <v>39</v>
      </c>
      <c r="BV357" s="110">
        <v>16</v>
      </c>
      <c r="BW357" s="105" t="s">
        <v>7805</v>
      </c>
      <c r="BX357" s="104">
        <v>5.56</v>
      </c>
      <c r="BY357" s="105"/>
      <c r="BZ357" s="106">
        <f t="shared" si="83"/>
        <v>1.6</v>
      </c>
      <c r="CA357" s="104" t="str">
        <f t="shared" si="84"/>
        <v>Matched</v>
      </c>
      <c r="CB357" s="104">
        <f t="shared" si="85"/>
        <v>9.0750139742873104E-3</v>
      </c>
      <c r="CC357" s="105"/>
      <c r="CD357" s="105"/>
      <c r="CE357" s="105"/>
      <c r="CF357" s="105"/>
    </row>
    <row r="358" spans="1:84" hidden="1" x14ac:dyDescent="0.35">
      <c r="A358" s="67">
        <v>643</v>
      </c>
      <c r="B358" s="67">
        <v>1976.386</v>
      </c>
      <c r="C358" s="67" t="s">
        <v>7338</v>
      </c>
      <c r="D358" s="67" t="s">
        <v>3339</v>
      </c>
      <c r="E358" s="67" t="s">
        <v>5752</v>
      </c>
      <c r="F358" s="102">
        <v>18</v>
      </c>
      <c r="G358" s="102">
        <v>22</v>
      </c>
      <c r="H358" s="102">
        <v>12</v>
      </c>
      <c r="I358" s="102"/>
      <c r="J358" s="67"/>
      <c r="K358" s="67" t="s">
        <v>5753</v>
      </c>
      <c r="L358" s="67" t="s">
        <v>4410</v>
      </c>
      <c r="M358" s="67" t="s">
        <v>3293</v>
      </c>
      <c r="N358" s="67"/>
      <c r="O358" s="67"/>
      <c r="P358" s="67">
        <v>17.82</v>
      </c>
      <c r="Q358" s="67">
        <v>17.82</v>
      </c>
      <c r="R358" s="103">
        <v>6.0000000000000001E-3</v>
      </c>
      <c r="S358" s="103">
        <v>1.4E-2</v>
      </c>
      <c r="T358" s="67">
        <v>0.76200000000000001</v>
      </c>
      <c r="U358" s="67">
        <v>5.56</v>
      </c>
      <c r="V358" s="104" t="b">
        <f t="shared" si="80"/>
        <v>1</v>
      </c>
      <c r="W358" s="104" t="s">
        <v>16</v>
      </c>
      <c r="X358" s="104">
        <f t="shared" si="78"/>
        <v>1.4000000000000001</v>
      </c>
      <c r="Y358" s="104">
        <f t="shared" si="81"/>
        <v>1.4000000000000001</v>
      </c>
      <c r="Z358" s="104" t="str">
        <f t="shared" si="82"/>
        <v/>
      </c>
      <c r="AA358" s="104" t="str">
        <f t="shared" si="82"/>
        <v/>
      </c>
      <c r="AB358" s="104" t="str">
        <f t="shared" si="94"/>
        <v/>
      </c>
      <c r="AC358" s="104" t="str">
        <f t="shared" si="94"/>
        <v/>
      </c>
      <c r="AD358" s="104" t="str">
        <f t="shared" si="94"/>
        <v/>
      </c>
      <c r="AE358" s="104" t="str">
        <f t="shared" si="94"/>
        <v/>
      </c>
      <c r="AF358" s="104" t="str">
        <f t="shared" si="94"/>
        <v/>
      </c>
      <c r="AG358" s="104" t="str">
        <f t="shared" si="94"/>
        <v/>
      </c>
      <c r="AH358" s="104" t="str">
        <f t="shared" si="94"/>
        <v/>
      </c>
      <c r="AI358" s="104"/>
      <c r="AJ358" s="104">
        <f t="shared" si="95"/>
        <v>7.9406372275013983E-3</v>
      </c>
      <c r="AK358" s="104">
        <f t="shared" si="96"/>
        <v>7.9406372275013983E-3</v>
      </c>
      <c r="AL358" s="104" t="str">
        <f t="shared" si="96"/>
        <v/>
      </c>
      <c r="AM358" s="104" t="str">
        <f t="shared" si="96"/>
        <v/>
      </c>
      <c r="AN358" s="104" t="str">
        <f t="shared" si="96"/>
        <v/>
      </c>
      <c r="AO358" s="104" t="str">
        <f t="shared" si="96"/>
        <v/>
      </c>
      <c r="AP358" s="104" t="str">
        <f t="shared" si="96"/>
        <v/>
      </c>
      <c r="AQ358" s="104" t="str">
        <f t="shared" si="96"/>
        <v/>
      </c>
      <c r="AR358" s="104" t="str">
        <f t="shared" si="96"/>
        <v/>
      </c>
      <c r="AS358" s="104" t="str">
        <f t="shared" si="96"/>
        <v/>
      </c>
      <c r="AT358" s="104" t="str">
        <f t="shared" si="96"/>
        <v/>
      </c>
      <c r="AU358" s="104"/>
      <c r="AV358" s="105"/>
      <c r="AW358" s="105"/>
      <c r="AX358" s="105"/>
      <c r="AY358" s="105"/>
      <c r="AZ358" s="105"/>
      <c r="BA358" s="106"/>
      <c r="BB358" s="104"/>
      <c r="BC358" s="105"/>
      <c r="BD358" s="104"/>
      <c r="BE358" s="107"/>
      <c r="BF358" s="105"/>
      <c r="BG358" s="105"/>
      <c r="BH358" s="105"/>
      <c r="BI358" s="105"/>
      <c r="BJ358" s="67">
        <v>643</v>
      </c>
      <c r="BK358" s="108">
        <v>1976.386</v>
      </c>
      <c r="BL358" s="109">
        <v>42.766834670000001</v>
      </c>
      <c r="BM358" s="109">
        <v>-82.037648709999999</v>
      </c>
      <c r="BN358" s="110" t="s">
        <v>7222</v>
      </c>
      <c r="BO358" s="106">
        <v>273.10000000000002</v>
      </c>
      <c r="BP358" s="105" t="s">
        <v>3339</v>
      </c>
      <c r="BQ358" s="105" t="s">
        <v>5753</v>
      </c>
      <c r="BR358" s="110"/>
      <c r="BS358" s="110">
        <v>18</v>
      </c>
      <c r="BT358" s="111" t="s">
        <v>7587</v>
      </c>
      <c r="BU358" s="110">
        <v>22</v>
      </c>
      <c r="BV358" s="110">
        <v>12</v>
      </c>
      <c r="BW358" s="105" t="s">
        <v>7805</v>
      </c>
      <c r="BX358" s="104">
        <v>5.56</v>
      </c>
      <c r="BY358" s="105"/>
      <c r="BZ358" s="106">
        <f t="shared" si="83"/>
        <v>1.4000000000000001</v>
      </c>
      <c r="CA358" s="104" t="str">
        <f t="shared" si="84"/>
        <v>Matched</v>
      </c>
      <c r="CB358" s="104">
        <f t="shared" si="85"/>
        <v>7.9406372275013983E-3</v>
      </c>
      <c r="CC358" s="105"/>
      <c r="CD358" s="105"/>
      <c r="CE358" s="105"/>
      <c r="CF358" s="105"/>
    </row>
    <row r="359" spans="1:84" hidden="1" x14ac:dyDescent="0.35">
      <c r="A359" s="67">
        <v>644</v>
      </c>
      <c r="B359" s="67">
        <v>1977.6310000000001</v>
      </c>
      <c r="C359" s="67" t="s">
        <v>7345</v>
      </c>
      <c r="D359" s="67" t="s">
        <v>3339</v>
      </c>
      <c r="E359" s="67" t="s">
        <v>5752</v>
      </c>
      <c r="F359" s="102">
        <v>13</v>
      </c>
      <c r="G359" s="102">
        <v>34</v>
      </c>
      <c r="H359" s="102">
        <v>25</v>
      </c>
      <c r="I359" s="102"/>
      <c r="J359" s="67"/>
      <c r="K359" s="67" t="s">
        <v>5753</v>
      </c>
      <c r="L359" s="67" t="s">
        <v>4411</v>
      </c>
      <c r="M359" s="67" t="s">
        <v>3293</v>
      </c>
      <c r="N359" s="67"/>
      <c r="O359" s="67"/>
      <c r="P359" s="67">
        <v>13.19</v>
      </c>
      <c r="Q359" s="67">
        <v>13.19</v>
      </c>
      <c r="R359" s="103">
        <v>7.0000000000000001E-3</v>
      </c>
      <c r="S359" s="103">
        <v>1.2999999999999999E-2</v>
      </c>
      <c r="T359" s="67">
        <v>0.82099999999999995</v>
      </c>
      <c r="U359" s="67">
        <v>5.56</v>
      </c>
      <c r="V359" s="104" t="b">
        <f t="shared" si="80"/>
        <v>1</v>
      </c>
      <c r="W359" s="104" t="s">
        <v>16</v>
      </c>
      <c r="X359" s="104">
        <f t="shared" si="78"/>
        <v>1.3</v>
      </c>
      <c r="Y359" s="104">
        <f t="shared" si="81"/>
        <v>1.3</v>
      </c>
      <c r="Z359" s="104" t="str">
        <f t="shared" si="82"/>
        <v/>
      </c>
      <c r="AA359" s="104" t="str">
        <f t="shared" si="82"/>
        <v/>
      </c>
      <c r="AB359" s="104" t="str">
        <f t="shared" si="94"/>
        <v/>
      </c>
      <c r="AC359" s="104" t="str">
        <f t="shared" si="94"/>
        <v/>
      </c>
      <c r="AD359" s="104" t="str">
        <f t="shared" si="94"/>
        <v/>
      </c>
      <c r="AE359" s="104" t="str">
        <f t="shared" si="94"/>
        <v/>
      </c>
      <c r="AF359" s="104" t="str">
        <f t="shared" si="94"/>
        <v/>
      </c>
      <c r="AG359" s="104" t="str">
        <f t="shared" si="94"/>
        <v/>
      </c>
      <c r="AH359" s="104" t="str">
        <f t="shared" si="94"/>
        <v/>
      </c>
      <c r="AI359" s="104"/>
      <c r="AJ359" s="104">
        <f t="shared" si="95"/>
        <v>7.3734488541084406E-3</v>
      </c>
      <c r="AK359" s="104">
        <f t="shared" si="96"/>
        <v>7.3734488541084406E-3</v>
      </c>
      <c r="AL359" s="104" t="str">
        <f t="shared" si="96"/>
        <v/>
      </c>
      <c r="AM359" s="104" t="str">
        <f t="shared" si="96"/>
        <v/>
      </c>
      <c r="AN359" s="104" t="str">
        <f t="shared" si="96"/>
        <v/>
      </c>
      <c r="AO359" s="104" t="str">
        <f t="shared" si="96"/>
        <v/>
      </c>
      <c r="AP359" s="104" t="str">
        <f t="shared" si="96"/>
        <v/>
      </c>
      <c r="AQ359" s="104" t="str">
        <f t="shared" si="96"/>
        <v/>
      </c>
      <c r="AR359" s="104" t="str">
        <f t="shared" si="96"/>
        <v/>
      </c>
      <c r="AS359" s="104" t="str">
        <f t="shared" si="96"/>
        <v/>
      </c>
      <c r="AT359" s="104" t="str">
        <f t="shared" si="96"/>
        <v/>
      </c>
      <c r="AU359" s="104"/>
      <c r="AV359" s="105"/>
      <c r="AW359" s="105"/>
      <c r="AX359" s="105"/>
      <c r="AY359" s="105"/>
      <c r="AZ359" s="105"/>
      <c r="BA359" s="106"/>
      <c r="BB359" s="104"/>
      <c r="BC359" s="105"/>
      <c r="BD359" s="104"/>
      <c r="BE359" s="107"/>
      <c r="BF359" s="105"/>
      <c r="BG359" s="105"/>
      <c r="BH359" s="105"/>
      <c r="BI359" s="105"/>
      <c r="BJ359" s="67">
        <v>644</v>
      </c>
      <c r="BK359" s="108">
        <v>1977.6310000000001</v>
      </c>
      <c r="BL359" s="109">
        <v>42.766823449999997</v>
      </c>
      <c r="BM359" s="109">
        <v>-82.037649189999996</v>
      </c>
      <c r="BN359" s="110" t="s">
        <v>7222</v>
      </c>
      <c r="BO359" s="106">
        <v>273.10000000000002</v>
      </c>
      <c r="BP359" s="105" t="s">
        <v>3339</v>
      </c>
      <c r="BQ359" s="105" t="s">
        <v>5753</v>
      </c>
      <c r="BR359" s="110"/>
      <c r="BS359" s="110">
        <v>13</v>
      </c>
      <c r="BT359" s="111" t="s">
        <v>7902</v>
      </c>
      <c r="BU359" s="110">
        <v>34</v>
      </c>
      <c r="BV359" s="110">
        <v>25</v>
      </c>
      <c r="BW359" s="105" t="s">
        <v>7805</v>
      </c>
      <c r="BX359" s="104">
        <v>5.56</v>
      </c>
      <c r="BY359" s="105"/>
      <c r="BZ359" s="106">
        <f t="shared" si="83"/>
        <v>1.3</v>
      </c>
      <c r="CA359" s="104" t="str">
        <f t="shared" si="84"/>
        <v>Matched</v>
      </c>
      <c r="CB359" s="104">
        <f t="shared" si="85"/>
        <v>7.3734488541084406E-3</v>
      </c>
      <c r="CC359" s="105"/>
      <c r="CD359" s="105"/>
      <c r="CE359" s="105"/>
      <c r="CF359" s="105"/>
    </row>
    <row r="360" spans="1:84" hidden="1" x14ac:dyDescent="0.35">
      <c r="A360" s="67">
        <v>645</v>
      </c>
      <c r="B360" s="67">
        <v>1978.874</v>
      </c>
      <c r="C360" s="67" t="s">
        <v>7567</v>
      </c>
      <c r="D360" s="67" t="s">
        <v>3339</v>
      </c>
      <c r="E360" s="67" t="s">
        <v>5752</v>
      </c>
      <c r="F360" s="102">
        <v>17</v>
      </c>
      <c r="G360" s="102">
        <v>36</v>
      </c>
      <c r="H360" s="102">
        <v>24</v>
      </c>
      <c r="I360" s="102"/>
      <c r="J360" s="67"/>
      <c r="K360" s="67" t="s">
        <v>5753</v>
      </c>
      <c r="L360" s="67" t="s">
        <v>4412</v>
      </c>
      <c r="M360" s="67" t="s">
        <v>3293</v>
      </c>
      <c r="N360" s="67"/>
      <c r="O360" s="67"/>
      <c r="P360" s="67">
        <v>17.309999999999999</v>
      </c>
      <c r="Q360" s="67">
        <v>17.309999999999999</v>
      </c>
      <c r="R360" s="103">
        <v>7.0000000000000001E-3</v>
      </c>
      <c r="S360" s="103">
        <v>1.6E-2</v>
      </c>
      <c r="T360" s="67">
        <v>0.82899999999999996</v>
      </c>
      <c r="U360" s="67">
        <v>5.56</v>
      </c>
      <c r="V360" s="104" t="b">
        <f t="shared" si="80"/>
        <v>1</v>
      </c>
      <c r="W360" s="104" t="s">
        <v>16</v>
      </c>
      <c r="X360" s="104">
        <f t="shared" si="78"/>
        <v>1.6</v>
      </c>
      <c r="Y360" s="104">
        <f t="shared" si="81"/>
        <v>1.6</v>
      </c>
      <c r="Z360" s="104" t="str">
        <f t="shared" si="82"/>
        <v/>
      </c>
      <c r="AA360" s="104" t="str">
        <f t="shared" si="82"/>
        <v/>
      </c>
      <c r="AB360" s="104" t="str">
        <f t="shared" si="94"/>
        <v/>
      </c>
      <c r="AC360" s="104" t="str">
        <f t="shared" si="94"/>
        <v/>
      </c>
      <c r="AD360" s="104" t="str">
        <f t="shared" si="94"/>
        <v/>
      </c>
      <c r="AE360" s="104" t="str">
        <f t="shared" si="94"/>
        <v/>
      </c>
      <c r="AF360" s="104" t="str">
        <f t="shared" si="94"/>
        <v/>
      </c>
      <c r="AG360" s="104" t="str">
        <f t="shared" si="94"/>
        <v/>
      </c>
      <c r="AH360" s="104" t="str">
        <f t="shared" si="94"/>
        <v/>
      </c>
      <c r="AI360" s="104"/>
      <c r="AJ360" s="104">
        <f t="shared" si="95"/>
        <v>9.0750139742873104E-3</v>
      </c>
      <c r="AK360" s="104">
        <f t="shared" si="96"/>
        <v>9.0750139742873104E-3</v>
      </c>
      <c r="AL360" s="104" t="str">
        <f t="shared" si="96"/>
        <v/>
      </c>
      <c r="AM360" s="104" t="str">
        <f t="shared" si="96"/>
        <v/>
      </c>
      <c r="AN360" s="104" t="str">
        <f t="shared" si="96"/>
        <v/>
      </c>
      <c r="AO360" s="104" t="str">
        <f t="shared" si="96"/>
        <v/>
      </c>
      <c r="AP360" s="104" t="str">
        <f t="shared" si="96"/>
        <v/>
      </c>
      <c r="AQ360" s="104" t="str">
        <f t="shared" si="96"/>
        <v/>
      </c>
      <c r="AR360" s="104" t="str">
        <f t="shared" si="96"/>
        <v/>
      </c>
      <c r="AS360" s="104" t="str">
        <f t="shared" si="96"/>
        <v/>
      </c>
      <c r="AT360" s="104" t="str">
        <f t="shared" si="96"/>
        <v/>
      </c>
      <c r="AU360" s="104"/>
      <c r="AV360" s="105"/>
      <c r="AW360" s="105"/>
      <c r="AX360" s="105"/>
      <c r="AY360" s="105"/>
      <c r="AZ360" s="105"/>
      <c r="BA360" s="106"/>
      <c r="BB360" s="104"/>
      <c r="BC360" s="105"/>
      <c r="BD360" s="104"/>
      <c r="BE360" s="107"/>
      <c r="BF360" s="105"/>
      <c r="BG360" s="105"/>
      <c r="BH360" s="105"/>
      <c r="BI360" s="105"/>
      <c r="BJ360" s="67">
        <v>645</v>
      </c>
      <c r="BK360" s="108">
        <v>1978.874</v>
      </c>
      <c r="BL360" s="109">
        <v>42.766812209999998</v>
      </c>
      <c r="BM360" s="109">
        <v>-82.037649669999993</v>
      </c>
      <c r="BN360" s="110" t="s">
        <v>7222</v>
      </c>
      <c r="BO360" s="106">
        <v>273.10000000000002</v>
      </c>
      <c r="BP360" s="105" t="s">
        <v>3339</v>
      </c>
      <c r="BQ360" s="105" t="s">
        <v>5753</v>
      </c>
      <c r="BR360" s="110"/>
      <c r="BS360" s="110">
        <v>17</v>
      </c>
      <c r="BT360" s="111" t="s">
        <v>7921</v>
      </c>
      <c r="BU360" s="110">
        <v>36</v>
      </c>
      <c r="BV360" s="110">
        <v>24</v>
      </c>
      <c r="BW360" s="105" t="s">
        <v>7805</v>
      </c>
      <c r="BX360" s="104">
        <v>5.56</v>
      </c>
      <c r="BY360" s="105"/>
      <c r="BZ360" s="106">
        <f t="shared" si="83"/>
        <v>1.6</v>
      </c>
      <c r="CA360" s="104" t="str">
        <f t="shared" si="84"/>
        <v>Matched</v>
      </c>
      <c r="CB360" s="104">
        <f t="shared" si="85"/>
        <v>9.0750139742873104E-3</v>
      </c>
      <c r="CC360" s="105"/>
      <c r="CD360" s="105"/>
      <c r="CE360" s="105"/>
      <c r="CF360" s="105"/>
    </row>
    <row r="361" spans="1:84" hidden="1" x14ac:dyDescent="0.35">
      <c r="A361" s="67">
        <v>658</v>
      </c>
      <c r="B361" s="67">
        <v>2058.3980000000001</v>
      </c>
      <c r="C361" s="67" t="s">
        <v>7356</v>
      </c>
      <c r="D361" s="67" t="s">
        <v>3899</v>
      </c>
      <c r="E361" s="67" t="s">
        <v>5672</v>
      </c>
      <c r="F361" s="102"/>
      <c r="G361" s="102">
        <v>21</v>
      </c>
      <c r="H361" s="102">
        <v>18</v>
      </c>
      <c r="I361" s="102"/>
      <c r="J361" s="67"/>
      <c r="K361" s="67" t="s">
        <v>5776</v>
      </c>
      <c r="L361" s="67" t="s">
        <v>4432</v>
      </c>
      <c r="M361" s="67"/>
      <c r="N361" s="67"/>
      <c r="O361" s="67"/>
      <c r="P361" s="67">
        <v>0</v>
      </c>
      <c r="Q361" s="67">
        <v>0</v>
      </c>
      <c r="R361" s="103">
        <v>0</v>
      </c>
      <c r="S361" s="103">
        <v>0</v>
      </c>
      <c r="T361" s="67">
        <v>0</v>
      </c>
      <c r="U361" s="67">
        <v>5.56</v>
      </c>
      <c r="V361" s="104" t="b">
        <f t="shared" si="80"/>
        <v>0</v>
      </c>
      <c r="W361" s="104" t="s">
        <v>8755</v>
      </c>
      <c r="X361" s="104">
        <f t="shared" ref="X361:X424" si="97">S361*100</f>
        <v>0</v>
      </c>
      <c r="Y361" s="104" t="str">
        <f t="shared" si="81"/>
        <v/>
      </c>
      <c r="Z361" s="104"/>
      <c r="AA361" s="104" t="str">
        <f t="shared" si="82"/>
        <v/>
      </c>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5"/>
      <c r="AW361" s="105"/>
      <c r="AX361" s="105"/>
      <c r="AY361" s="105"/>
      <c r="AZ361" s="105"/>
      <c r="BA361" s="106"/>
      <c r="BB361" s="104"/>
      <c r="BC361" s="105"/>
      <c r="BD361" s="104"/>
      <c r="BE361" s="107"/>
      <c r="BF361" s="105"/>
      <c r="BG361" s="105"/>
      <c r="BH361" s="105"/>
      <c r="BI361" s="105"/>
      <c r="BJ361" s="67">
        <v>658</v>
      </c>
      <c r="BK361" s="108">
        <v>2058.3980000000001</v>
      </c>
      <c r="BL361" s="109">
        <v>42.766091930000002</v>
      </c>
      <c r="BM361" s="109">
        <v>-82.037676910000002</v>
      </c>
      <c r="BN361" s="110" t="s">
        <v>7223</v>
      </c>
      <c r="BO361" s="106"/>
      <c r="BP361" s="105" t="s">
        <v>3899</v>
      </c>
      <c r="BQ361" s="105" t="s">
        <v>5776</v>
      </c>
      <c r="BR361" s="110"/>
      <c r="BS361" s="110"/>
      <c r="BT361" s="111" t="s">
        <v>7583</v>
      </c>
      <c r="BU361" s="110">
        <v>21</v>
      </c>
      <c r="BV361" s="110">
        <v>18</v>
      </c>
      <c r="BW361" s="105" t="s">
        <v>7776</v>
      </c>
      <c r="BX361" s="104">
        <v>5.56</v>
      </c>
      <c r="BY361" s="105"/>
      <c r="BZ361" s="106">
        <f t="shared" si="83"/>
        <v>0</v>
      </c>
      <c r="CA361" s="104" t="str">
        <f t="shared" si="84"/>
        <v>Exclude</v>
      </c>
      <c r="CB361" s="104">
        <f t="shared" si="85"/>
        <v>0</v>
      </c>
      <c r="CC361" s="105"/>
      <c r="CD361" s="105"/>
      <c r="CE361" s="105"/>
      <c r="CF361" s="105"/>
    </row>
    <row r="362" spans="1:84" hidden="1" x14ac:dyDescent="0.35">
      <c r="A362" s="67">
        <v>661</v>
      </c>
      <c r="B362" s="67">
        <v>2069.0830000000001</v>
      </c>
      <c r="C362" s="67" t="s">
        <v>7602</v>
      </c>
      <c r="D362" s="67" t="s">
        <v>3290</v>
      </c>
      <c r="E362" s="67" t="s">
        <v>5677</v>
      </c>
      <c r="F362" s="102">
        <v>16</v>
      </c>
      <c r="G362" s="102">
        <v>14</v>
      </c>
      <c r="H362" s="102">
        <v>9</v>
      </c>
      <c r="I362" s="102"/>
      <c r="J362" s="67"/>
      <c r="K362" s="67" t="s">
        <v>5678</v>
      </c>
      <c r="L362" s="67" t="s">
        <v>4435</v>
      </c>
      <c r="M362" s="67" t="s">
        <v>3293</v>
      </c>
      <c r="N362" s="67"/>
      <c r="O362" s="67"/>
      <c r="P362" s="67">
        <v>15.96</v>
      </c>
      <c r="Q362" s="67">
        <v>15.96</v>
      </c>
      <c r="R362" s="103">
        <v>1E-3</v>
      </c>
      <c r="S362" s="103">
        <v>1E-3</v>
      </c>
      <c r="T362" s="67">
        <v>0.86699999999999999</v>
      </c>
      <c r="U362" s="67">
        <v>5.56</v>
      </c>
      <c r="V362" s="104" t="b">
        <f t="shared" si="80"/>
        <v>1</v>
      </c>
      <c r="W362" s="104" t="s">
        <v>16</v>
      </c>
      <c r="X362" s="104">
        <f t="shared" si="97"/>
        <v>0.1</v>
      </c>
      <c r="Y362" s="104">
        <f t="shared" si="81"/>
        <v>0.1</v>
      </c>
      <c r="Z362" s="104" t="str">
        <f t="shared" si="82"/>
        <v/>
      </c>
      <c r="AA362" s="104" t="str">
        <f t="shared" si="82"/>
        <v/>
      </c>
      <c r="AB362" s="104" t="str">
        <f t="shared" ref="Z362:AC425" si="98">IF(AB$1=$W362,$X362,"")</f>
        <v/>
      </c>
      <c r="AC362" s="104" t="str">
        <f t="shared" si="98"/>
        <v/>
      </c>
      <c r="AD362" s="104" t="str">
        <f t="shared" ref="AD362:AG425" si="99">IF(AD$1=$W362,$X362,"")</f>
        <v/>
      </c>
      <c r="AE362" s="104" t="str">
        <f t="shared" si="99"/>
        <v/>
      </c>
      <c r="AF362" s="104" t="str">
        <f t="shared" si="99"/>
        <v/>
      </c>
      <c r="AG362" s="104" t="str">
        <f t="shared" si="99"/>
        <v/>
      </c>
      <c r="AH362" s="104" t="str">
        <f t="shared" ref="AH362:AH425" si="100">IF(AH$1=$W362,$X362,"")</f>
        <v/>
      </c>
      <c r="AI362" s="104"/>
      <c r="AJ362" s="104">
        <f t="shared" ref="AJ362:AJ393" si="101">((X362/100)*U362)/Interval</f>
        <v>5.671883733929569E-4</v>
      </c>
      <c r="AK362" s="104">
        <f t="shared" ref="AK362:AN425" si="102">IF(Y$1=$W362,AJ362,"")</f>
        <v>5.671883733929569E-4</v>
      </c>
      <c r="AL362" s="104" t="str">
        <f t="shared" si="102"/>
        <v/>
      </c>
      <c r="AM362" s="104" t="str">
        <f t="shared" si="102"/>
        <v/>
      </c>
      <c r="AN362" s="104" t="str">
        <f t="shared" si="102"/>
        <v/>
      </c>
      <c r="AO362" s="104" t="str">
        <f t="shared" ref="AO362:AR425" si="103">IF(AC$1=$W362,AN362,"")</f>
        <v/>
      </c>
      <c r="AP362" s="104" t="str">
        <f t="shared" si="103"/>
        <v/>
      </c>
      <c r="AQ362" s="104" t="str">
        <f t="shared" si="103"/>
        <v/>
      </c>
      <c r="AR362" s="104" t="str">
        <f t="shared" si="103"/>
        <v/>
      </c>
      <c r="AS362" s="104" t="str">
        <f t="shared" ref="AS362:AT425" si="104">IF(AG$1=$W362,AR362,"")</f>
        <v/>
      </c>
      <c r="AT362" s="104" t="str">
        <f t="shared" si="104"/>
        <v/>
      </c>
      <c r="AU362" s="104"/>
      <c r="AV362" s="105"/>
      <c r="AW362" s="105"/>
      <c r="AX362" s="105"/>
      <c r="AY362" s="105"/>
      <c r="AZ362" s="105"/>
      <c r="BA362" s="106"/>
      <c r="BB362" s="104"/>
      <c r="BC362" s="105"/>
      <c r="BD362" s="104"/>
      <c r="BE362" s="107"/>
      <c r="BF362" s="105"/>
      <c r="BG362" s="105"/>
      <c r="BH362" s="105"/>
      <c r="BI362" s="105"/>
      <c r="BJ362" s="67">
        <v>661</v>
      </c>
      <c r="BK362" s="108">
        <v>2069.0830000000001</v>
      </c>
      <c r="BL362" s="109">
        <v>42.765995140000001</v>
      </c>
      <c r="BM362" s="109">
        <v>-82.037681129999996</v>
      </c>
      <c r="BN362" s="110" t="s">
        <v>7224</v>
      </c>
      <c r="BO362" s="106">
        <v>273.10000000000002</v>
      </c>
      <c r="BP362" s="105" t="s">
        <v>3290</v>
      </c>
      <c r="BQ362" s="105" t="s">
        <v>5678</v>
      </c>
      <c r="BR362" s="110"/>
      <c r="BS362" s="110">
        <v>16</v>
      </c>
      <c r="BT362" s="111" t="s">
        <v>7628</v>
      </c>
      <c r="BU362" s="110">
        <v>14</v>
      </c>
      <c r="BV362" s="110">
        <v>9</v>
      </c>
      <c r="BW362" s="105" t="s">
        <v>7784</v>
      </c>
      <c r="BX362" s="104">
        <v>5.56</v>
      </c>
      <c r="BY362" s="105"/>
      <c r="BZ362" s="106">
        <f t="shared" si="83"/>
        <v>0.1</v>
      </c>
      <c r="CA362" s="104" t="str">
        <f t="shared" si="84"/>
        <v>Matched</v>
      </c>
      <c r="CB362" s="104">
        <f t="shared" si="85"/>
        <v>5.671883733929569E-4</v>
      </c>
      <c r="CC362" s="105"/>
      <c r="CD362" s="105"/>
      <c r="CE362" s="105"/>
      <c r="CF362" s="105"/>
    </row>
    <row r="363" spans="1:84" hidden="1" x14ac:dyDescent="0.35">
      <c r="A363" s="67">
        <v>662</v>
      </c>
      <c r="B363" s="67">
        <v>2069.2040000000002</v>
      </c>
      <c r="C363" s="67" t="s">
        <v>7603</v>
      </c>
      <c r="D363" s="67" t="s">
        <v>3290</v>
      </c>
      <c r="E363" s="67" t="s">
        <v>5677</v>
      </c>
      <c r="F363" s="102">
        <v>16</v>
      </c>
      <c r="G363" s="102">
        <v>31</v>
      </c>
      <c r="H363" s="102">
        <v>25</v>
      </c>
      <c r="I363" s="102"/>
      <c r="J363" s="67"/>
      <c r="K363" s="67" t="s">
        <v>5683</v>
      </c>
      <c r="L363" s="67" t="s">
        <v>4436</v>
      </c>
      <c r="M363" s="67" t="s">
        <v>3293</v>
      </c>
      <c r="N363" s="67"/>
      <c r="O363" s="67"/>
      <c r="P363" s="67">
        <v>15.94</v>
      </c>
      <c r="Q363" s="67">
        <v>15.94</v>
      </c>
      <c r="R363" s="103">
        <v>8.9999999999999993E-3</v>
      </c>
      <c r="S363" s="103">
        <v>1.7999999999999999E-2</v>
      </c>
      <c r="T363" s="67">
        <v>0.90900000000000003</v>
      </c>
      <c r="U363" s="67">
        <v>5.56</v>
      </c>
      <c r="V363" s="104" t="b">
        <f t="shared" si="80"/>
        <v>1</v>
      </c>
      <c r="W363" s="104" t="s">
        <v>16</v>
      </c>
      <c r="X363" s="104">
        <f t="shared" si="97"/>
        <v>1.7999999999999998</v>
      </c>
      <c r="Y363" s="104">
        <f t="shared" si="81"/>
        <v>1.7999999999999998</v>
      </c>
      <c r="Z363" s="104" t="str">
        <f t="shared" si="82"/>
        <v/>
      </c>
      <c r="AA363" s="104" t="str">
        <f t="shared" si="82"/>
        <v/>
      </c>
      <c r="AB363" s="104" t="str">
        <f t="shared" si="98"/>
        <v/>
      </c>
      <c r="AC363" s="104" t="str">
        <f t="shared" si="98"/>
        <v/>
      </c>
      <c r="AD363" s="104" t="str">
        <f t="shared" si="99"/>
        <v/>
      </c>
      <c r="AE363" s="104" t="str">
        <f t="shared" si="99"/>
        <v/>
      </c>
      <c r="AF363" s="104" t="str">
        <f t="shared" si="99"/>
        <v/>
      </c>
      <c r="AG363" s="104" t="str">
        <f t="shared" si="99"/>
        <v/>
      </c>
      <c r="AH363" s="104" t="str">
        <f t="shared" si="100"/>
        <v/>
      </c>
      <c r="AI363" s="104"/>
      <c r="AJ363" s="104">
        <f t="shared" si="101"/>
        <v>1.0209390721073224E-2</v>
      </c>
      <c r="AK363" s="104">
        <f t="shared" si="102"/>
        <v>1.0209390721073224E-2</v>
      </c>
      <c r="AL363" s="104" t="str">
        <f t="shared" si="102"/>
        <v/>
      </c>
      <c r="AM363" s="104" t="str">
        <f t="shared" si="102"/>
        <v/>
      </c>
      <c r="AN363" s="104" t="str">
        <f t="shared" si="102"/>
        <v/>
      </c>
      <c r="AO363" s="104" t="str">
        <f t="shared" si="103"/>
        <v/>
      </c>
      <c r="AP363" s="104" t="str">
        <f t="shared" si="103"/>
        <v/>
      </c>
      <c r="AQ363" s="104" t="str">
        <f t="shared" si="103"/>
        <v/>
      </c>
      <c r="AR363" s="104" t="str">
        <f t="shared" si="103"/>
        <v/>
      </c>
      <c r="AS363" s="104" t="str">
        <f t="shared" si="104"/>
        <v/>
      </c>
      <c r="AT363" s="104" t="str">
        <f t="shared" si="104"/>
        <v/>
      </c>
      <c r="AU363" s="104"/>
      <c r="AV363" s="105"/>
      <c r="AW363" s="105"/>
      <c r="AX363" s="105"/>
      <c r="AY363" s="105"/>
      <c r="AZ363" s="105"/>
      <c r="BA363" s="106"/>
      <c r="BB363" s="104"/>
      <c r="BC363" s="105"/>
      <c r="BD363" s="104"/>
      <c r="BE363" s="107"/>
      <c r="BF363" s="105"/>
      <c r="BG363" s="105"/>
      <c r="BH363" s="105"/>
      <c r="BI363" s="105"/>
      <c r="BJ363" s="67">
        <v>662</v>
      </c>
      <c r="BK363" s="108">
        <v>2069.2040000000002</v>
      </c>
      <c r="BL363" s="109">
        <v>42.765994120000002</v>
      </c>
      <c r="BM363" s="109">
        <v>-82.037681169999999</v>
      </c>
      <c r="BN363" s="110" t="s">
        <v>7224</v>
      </c>
      <c r="BO363" s="106">
        <v>273.10000000000002</v>
      </c>
      <c r="BP363" s="105" t="s">
        <v>3290</v>
      </c>
      <c r="BQ363" s="105" t="s">
        <v>5683</v>
      </c>
      <c r="BR363" s="110"/>
      <c r="BS363" s="110">
        <v>16</v>
      </c>
      <c r="BT363" s="111" t="s">
        <v>7342</v>
      </c>
      <c r="BU363" s="110">
        <v>31</v>
      </c>
      <c r="BV363" s="110">
        <v>25</v>
      </c>
      <c r="BW363" s="105" t="s">
        <v>7784</v>
      </c>
      <c r="BX363" s="104">
        <v>5.56</v>
      </c>
      <c r="BY363" s="105"/>
      <c r="BZ363" s="106">
        <f t="shared" si="83"/>
        <v>1.7999999999999998</v>
      </c>
      <c r="CA363" s="104" t="str">
        <f t="shared" si="84"/>
        <v>Matched</v>
      </c>
      <c r="CB363" s="104">
        <f t="shared" si="85"/>
        <v>1.0209390721073224E-2</v>
      </c>
      <c r="CC363" s="105"/>
      <c r="CD363" s="105"/>
      <c r="CE363" s="105"/>
      <c r="CF363" s="105"/>
    </row>
    <row r="364" spans="1:84" hidden="1" x14ac:dyDescent="0.35">
      <c r="A364" s="67">
        <v>663</v>
      </c>
      <c r="B364" s="67">
        <v>2069.9870000000001</v>
      </c>
      <c r="C364" s="67" t="s">
        <v>7604</v>
      </c>
      <c r="D364" s="67" t="s">
        <v>3290</v>
      </c>
      <c r="E364" s="67" t="s">
        <v>5677</v>
      </c>
      <c r="F364" s="102">
        <v>14</v>
      </c>
      <c r="G364" s="102">
        <v>11</v>
      </c>
      <c r="H364" s="102">
        <v>9</v>
      </c>
      <c r="I364" s="102"/>
      <c r="J364" s="67"/>
      <c r="K364" s="67" t="s">
        <v>5678</v>
      </c>
      <c r="L364" s="67" t="s">
        <v>4437</v>
      </c>
      <c r="M364" s="67" t="s">
        <v>3293</v>
      </c>
      <c r="N364" s="67"/>
      <c r="O364" s="67"/>
      <c r="P364" s="67">
        <v>14.44</v>
      </c>
      <c r="Q364" s="67">
        <v>14.44</v>
      </c>
      <c r="R364" s="103">
        <v>8.9999999999999993E-3</v>
      </c>
      <c r="S364" s="103">
        <v>1.7999999999999999E-2</v>
      </c>
      <c r="T364" s="67">
        <v>0.82399999999999995</v>
      </c>
      <c r="U364" s="67">
        <v>5.56</v>
      </c>
      <c r="V364" s="104" t="b">
        <f t="shared" si="80"/>
        <v>1</v>
      </c>
      <c r="W364" s="104" t="s">
        <v>16</v>
      </c>
      <c r="X364" s="104">
        <f t="shared" si="97"/>
        <v>1.7999999999999998</v>
      </c>
      <c r="Y364" s="104">
        <f t="shared" si="81"/>
        <v>1.7999999999999998</v>
      </c>
      <c r="Z364" s="104" t="str">
        <f t="shared" si="82"/>
        <v/>
      </c>
      <c r="AA364" s="104" t="str">
        <f t="shared" si="82"/>
        <v/>
      </c>
      <c r="AB364" s="104" t="str">
        <f t="shared" si="98"/>
        <v/>
      </c>
      <c r="AC364" s="104" t="str">
        <f t="shared" si="98"/>
        <v/>
      </c>
      <c r="AD364" s="104" t="str">
        <f t="shared" si="99"/>
        <v/>
      </c>
      <c r="AE364" s="104" t="str">
        <f t="shared" si="99"/>
        <v/>
      </c>
      <c r="AF364" s="104" t="str">
        <f t="shared" si="99"/>
        <v/>
      </c>
      <c r="AG364" s="104" t="str">
        <f t="shared" si="99"/>
        <v/>
      </c>
      <c r="AH364" s="104" t="str">
        <f t="shared" si="100"/>
        <v/>
      </c>
      <c r="AI364" s="104"/>
      <c r="AJ364" s="104">
        <f t="shared" si="101"/>
        <v>1.0209390721073224E-2</v>
      </c>
      <c r="AK364" s="104">
        <f t="shared" si="102"/>
        <v>1.0209390721073224E-2</v>
      </c>
      <c r="AL364" s="104" t="str">
        <f t="shared" si="102"/>
        <v/>
      </c>
      <c r="AM364" s="104" t="str">
        <f t="shared" si="102"/>
        <v/>
      </c>
      <c r="AN364" s="104" t="str">
        <f t="shared" si="102"/>
        <v/>
      </c>
      <c r="AO364" s="104" t="str">
        <f t="shared" si="103"/>
        <v/>
      </c>
      <c r="AP364" s="104" t="str">
        <f t="shared" si="103"/>
        <v/>
      </c>
      <c r="AQ364" s="104" t="str">
        <f t="shared" si="103"/>
        <v/>
      </c>
      <c r="AR364" s="104" t="str">
        <f t="shared" si="103"/>
        <v/>
      </c>
      <c r="AS364" s="104" t="str">
        <f t="shared" si="104"/>
        <v/>
      </c>
      <c r="AT364" s="104" t="str">
        <f t="shared" si="104"/>
        <v/>
      </c>
      <c r="AU364" s="104"/>
      <c r="AV364" s="105"/>
      <c r="AW364" s="105"/>
      <c r="AX364" s="105"/>
      <c r="AY364" s="105"/>
      <c r="AZ364" s="105"/>
      <c r="BA364" s="106"/>
      <c r="BB364" s="104"/>
      <c r="BC364" s="105"/>
      <c r="BD364" s="104"/>
      <c r="BE364" s="107"/>
      <c r="BF364" s="105"/>
      <c r="BG364" s="105"/>
      <c r="BH364" s="105"/>
      <c r="BI364" s="105"/>
      <c r="BJ364" s="67">
        <v>663</v>
      </c>
      <c r="BK364" s="108">
        <v>2069.9870000000001</v>
      </c>
      <c r="BL364" s="109">
        <v>42.765986939999998</v>
      </c>
      <c r="BM364" s="109">
        <v>-82.03768144</v>
      </c>
      <c r="BN364" s="110" t="s">
        <v>7224</v>
      </c>
      <c r="BO364" s="106">
        <v>273.10000000000002</v>
      </c>
      <c r="BP364" s="105" t="s">
        <v>3290</v>
      </c>
      <c r="BQ364" s="105" t="s">
        <v>5678</v>
      </c>
      <c r="BR364" s="110"/>
      <c r="BS364" s="110">
        <v>14</v>
      </c>
      <c r="BT364" s="111" t="s">
        <v>7923</v>
      </c>
      <c r="BU364" s="110">
        <v>11</v>
      </c>
      <c r="BV364" s="110">
        <v>9</v>
      </c>
      <c r="BW364" s="105" t="s">
        <v>7784</v>
      </c>
      <c r="BX364" s="104">
        <v>5.56</v>
      </c>
      <c r="BY364" s="105"/>
      <c r="BZ364" s="106">
        <f t="shared" si="83"/>
        <v>1.7999999999999998</v>
      </c>
      <c r="CA364" s="104" t="str">
        <f t="shared" si="84"/>
        <v>Matched</v>
      </c>
      <c r="CB364" s="104">
        <f t="shared" si="85"/>
        <v>1.0209390721073224E-2</v>
      </c>
      <c r="CC364" s="105"/>
      <c r="CD364" s="105"/>
      <c r="CE364" s="105"/>
      <c r="CF364" s="105"/>
    </row>
    <row r="365" spans="1:84" hidden="1" x14ac:dyDescent="0.35">
      <c r="A365" s="67">
        <v>664</v>
      </c>
      <c r="B365" s="67">
        <v>2070.92</v>
      </c>
      <c r="C365" s="67" t="s">
        <v>7542</v>
      </c>
      <c r="D365" s="67" t="s">
        <v>3290</v>
      </c>
      <c r="E365" s="67" t="s">
        <v>5677</v>
      </c>
      <c r="F365" s="102">
        <v>12</v>
      </c>
      <c r="G365" s="102">
        <v>11</v>
      </c>
      <c r="H365" s="102">
        <v>9</v>
      </c>
      <c r="I365" s="102"/>
      <c r="J365" s="67"/>
      <c r="K365" s="67" t="s">
        <v>5678</v>
      </c>
      <c r="L365" s="67" t="s">
        <v>4438</v>
      </c>
      <c r="M365" s="67" t="s">
        <v>3293</v>
      </c>
      <c r="N365" s="67"/>
      <c r="O365" s="67"/>
      <c r="P365" s="67">
        <v>12.1</v>
      </c>
      <c r="Q365" s="67">
        <v>12.1</v>
      </c>
      <c r="R365" s="103">
        <v>8.9999999999999993E-3</v>
      </c>
      <c r="S365" s="103">
        <v>2.1999999999999999E-2</v>
      </c>
      <c r="T365" s="67">
        <v>0.75800000000000001</v>
      </c>
      <c r="U365" s="67">
        <v>5.56</v>
      </c>
      <c r="V365" s="104" t="b">
        <f t="shared" si="80"/>
        <v>1</v>
      </c>
      <c r="W365" s="104" t="s">
        <v>16</v>
      </c>
      <c r="X365" s="104">
        <f t="shared" si="97"/>
        <v>2.1999999999999997</v>
      </c>
      <c r="Y365" s="104">
        <f t="shared" si="81"/>
        <v>2.1999999999999997</v>
      </c>
      <c r="Z365" s="104" t="str">
        <f t="shared" si="82"/>
        <v/>
      </c>
      <c r="AA365" s="104" t="str">
        <f t="shared" si="82"/>
        <v/>
      </c>
      <c r="AB365" s="104" t="str">
        <f t="shared" si="98"/>
        <v/>
      </c>
      <c r="AC365" s="104" t="str">
        <f t="shared" si="98"/>
        <v/>
      </c>
      <c r="AD365" s="104" t="str">
        <f t="shared" si="99"/>
        <v/>
      </c>
      <c r="AE365" s="104" t="str">
        <f t="shared" si="99"/>
        <v/>
      </c>
      <c r="AF365" s="104" t="str">
        <f t="shared" si="99"/>
        <v/>
      </c>
      <c r="AG365" s="104" t="str">
        <f t="shared" si="99"/>
        <v/>
      </c>
      <c r="AH365" s="104" t="str">
        <f t="shared" si="100"/>
        <v/>
      </c>
      <c r="AI365" s="104"/>
      <c r="AJ365" s="104">
        <f t="shared" si="101"/>
        <v>1.2478144214645052E-2</v>
      </c>
      <c r="AK365" s="104">
        <f t="shared" si="102"/>
        <v>1.2478144214645052E-2</v>
      </c>
      <c r="AL365" s="104" t="str">
        <f t="shared" si="102"/>
        <v/>
      </c>
      <c r="AM365" s="104" t="str">
        <f t="shared" si="102"/>
        <v/>
      </c>
      <c r="AN365" s="104" t="str">
        <f t="shared" si="102"/>
        <v/>
      </c>
      <c r="AO365" s="104" t="str">
        <f t="shared" si="103"/>
        <v/>
      </c>
      <c r="AP365" s="104" t="str">
        <f t="shared" si="103"/>
        <v/>
      </c>
      <c r="AQ365" s="104" t="str">
        <f t="shared" si="103"/>
        <v/>
      </c>
      <c r="AR365" s="104" t="str">
        <f t="shared" si="103"/>
        <v/>
      </c>
      <c r="AS365" s="104" t="str">
        <f t="shared" si="104"/>
        <v/>
      </c>
      <c r="AT365" s="104" t="str">
        <f t="shared" si="104"/>
        <v/>
      </c>
      <c r="AU365" s="104"/>
      <c r="AV365" s="105"/>
      <c r="AW365" s="105"/>
      <c r="AX365" s="105"/>
      <c r="AY365" s="105"/>
      <c r="AZ365" s="105"/>
      <c r="BA365" s="106"/>
      <c r="BB365" s="104"/>
      <c r="BC365" s="105"/>
      <c r="BD365" s="104"/>
      <c r="BE365" s="107"/>
      <c r="BF365" s="105"/>
      <c r="BG365" s="105"/>
      <c r="BH365" s="105"/>
      <c r="BI365" s="105"/>
      <c r="BJ365" s="67">
        <v>664</v>
      </c>
      <c r="BK365" s="108">
        <v>2070.92</v>
      </c>
      <c r="BL365" s="109">
        <v>42.765978490000002</v>
      </c>
      <c r="BM365" s="109">
        <v>-82.037681739999996</v>
      </c>
      <c r="BN365" s="110" t="s">
        <v>7224</v>
      </c>
      <c r="BO365" s="106">
        <v>273.10000000000002</v>
      </c>
      <c r="BP365" s="105" t="s">
        <v>3290</v>
      </c>
      <c r="BQ365" s="105" t="s">
        <v>5678</v>
      </c>
      <c r="BR365" s="110"/>
      <c r="BS365" s="110">
        <v>12</v>
      </c>
      <c r="BT365" s="111" t="s">
        <v>7540</v>
      </c>
      <c r="BU365" s="110">
        <v>11</v>
      </c>
      <c r="BV365" s="110">
        <v>9</v>
      </c>
      <c r="BW365" s="105" t="s">
        <v>7784</v>
      </c>
      <c r="BX365" s="104">
        <v>5.56</v>
      </c>
      <c r="BY365" s="105"/>
      <c r="BZ365" s="106">
        <f t="shared" si="83"/>
        <v>2.1999999999999997</v>
      </c>
      <c r="CA365" s="104" t="str">
        <f t="shared" si="84"/>
        <v>Matched</v>
      </c>
      <c r="CB365" s="104">
        <f t="shared" si="85"/>
        <v>1.2478144214645052E-2</v>
      </c>
      <c r="CC365" s="105"/>
      <c r="CD365" s="105"/>
      <c r="CE365" s="105"/>
      <c r="CF365" s="105"/>
    </row>
    <row r="366" spans="1:84" hidden="1" x14ac:dyDescent="0.35">
      <c r="A366" s="67">
        <v>666</v>
      </c>
      <c r="B366" s="67">
        <v>2076.0309999999999</v>
      </c>
      <c r="C366" s="67" t="s">
        <v>7605</v>
      </c>
      <c r="D366" s="67" t="s">
        <v>3339</v>
      </c>
      <c r="E366" s="67" t="s">
        <v>5677</v>
      </c>
      <c r="F366" s="102">
        <v>13</v>
      </c>
      <c r="G366" s="102">
        <v>17</v>
      </c>
      <c r="H366" s="102">
        <v>18</v>
      </c>
      <c r="I366" s="102"/>
      <c r="J366" s="67"/>
      <c r="K366" s="67" t="s">
        <v>5753</v>
      </c>
      <c r="L366" s="67" t="s">
        <v>4442</v>
      </c>
      <c r="M366" s="67" t="s">
        <v>3293</v>
      </c>
      <c r="N366" s="67"/>
      <c r="O366" s="67"/>
      <c r="P366" s="67">
        <v>13.25</v>
      </c>
      <c r="Q366" s="67">
        <v>13.25</v>
      </c>
      <c r="R366" s="103">
        <v>2.9000000000000001E-2</v>
      </c>
      <c r="S366" s="103">
        <v>4.8000000000000001E-2</v>
      </c>
      <c r="T366" s="67">
        <v>0.80600000000000005</v>
      </c>
      <c r="U366" s="67">
        <v>5.56</v>
      </c>
      <c r="V366" s="104" t="b">
        <f t="shared" si="80"/>
        <v>1</v>
      </c>
      <c r="W366" s="104" t="s">
        <v>16</v>
      </c>
      <c r="X366" s="104">
        <f t="shared" si="97"/>
        <v>4.8</v>
      </c>
      <c r="Y366" s="104">
        <f t="shared" si="81"/>
        <v>4.8</v>
      </c>
      <c r="Z366" s="104" t="str">
        <f t="shared" si="82"/>
        <v/>
      </c>
      <c r="AA366" s="104" t="str">
        <f t="shared" si="82"/>
        <v/>
      </c>
      <c r="AB366" s="104" t="str">
        <f t="shared" si="98"/>
        <v/>
      </c>
      <c r="AC366" s="104" t="str">
        <f t="shared" si="98"/>
        <v/>
      </c>
      <c r="AD366" s="104" t="str">
        <f t="shared" si="99"/>
        <v/>
      </c>
      <c r="AE366" s="104" t="str">
        <f t="shared" si="99"/>
        <v/>
      </c>
      <c r="AF366" s="104" t="str">
        <f t="shared" si="99"/>
        <v/>
      </c>
      <c r="AG366" s="104" t="str">
        <f t="shared" si="99"/>
        <v/>
      </c>
      <c r="AH366" s="104" t="str">
        <f t="shared" si="100"/>
        <v/>
      </c>
      <c r="AI366" s="104"/>
      <c r="AJ366" s="104">
        <f t="shared" si="101"/>
        <v>2.7225041922861935E-2</v>
      </c>
      <c r="AK366" s="104">
        <f t="shared" si="102"/>
        <v>2.7225041922861935E-2</v>
      </c>
      <c r="AL366" s="104" t="str">
        <f t="shared" si="102"/>
        <v/>
      </c>
      <c r="AM366" s="104" t="str">
        <f t="shared" si="102"/>
        <v/>
      </c>
      <c r="AN366" s="104" t="str">
        <f t="shared" si="102"/>
        <v/>
      </c>
      <c r="AO366" s="104" t="str">
        <f t="shared" si="103"/>
        <v/>
      </c>
      <c r="AP366" s="104" t="str">
        <f t="shared" si="103"/>
        <v/>
      </c>
      <c r="AQ366" s="104" t="str">
        <f t="shared" si="103"/>
        <v/>
      </c>
      <c r="AR366" s="104" t="str">
        <f t="shared" si="103"/>
        <v/>
      </c>
      <c r="AS366" s="104" t="str">
        <f t="shared" si="104"/>
        <v/>
      </c>
      <c r="AT366" s="104" t="str">
        <f t="shared" si="104"/>
        <v/>
      </c>
      <c r="AU366" s="104"/>
      <c r="AV366" s="105"/>
      <c r="AW366" s="105"/>
      <c r="AX366" s="105"/>
      <c r="AY366" s="105"/>
      <c r="AZ366" s="105"/>
      <c r="BA366" s="106"/>
      <c r="BB366" s="104"/>
      <c r="BC366" s="105"/>
      <c r="BD366" s="104"/>
      <c r="BE366" s="107"/>
      <c r="BF366" s="105"/>
      <c r="BG366" s="105"/>
      <c r="BH366" s="105"/>
      <c r="BI366" s="105"/>
      <c r="BJ366" s="67">
        <v>666</v>
      </c>
      <c r="BK366" s="108">
        <v>2076.0309999999999</v>
      </c>
      <c r="BL366" s="109">
        <v>42.765932220000003</v>
      </c>
      <c r="BM366" s="109">
        <v>-82.037683290000004</v>
      </c>
      <c r="BN366" s="110" t="s">
        <v>7225</v>
      </c>
      <c r="BO366" s="106">
        <v>273.10000000000002</v>
      </c>
      <c r="BP366" s="105" t="s">
        <v>3339</v>
      </c>
      <c r="BQ366" s="105" t="s">
        <v>5753</v>
      </c>
      <c r="BR366" s="110"/>
      <c r="BS366" s="110">
        <v>13</v>
      </c>
      <c r="BT366" s="111" t="s">
        <v>7630</v>
      </c>
      <c r="BU366" s="110">
        <v>17</v>
      </c>
      <c r="BV366" s="110">
        <v>18</v>
      </c>
      <c r="BW366" s="105" t="s">
        <v>7784</v>
      </c>
      <c r="BX366" s="104">
        <v>5.56</v>
      </c>
      <c r="BY366" s="105"/>
      <c r="BZ366" s="106">
        <f t="shared" si="83"/>
        <v>4.8</v>
      </c>
      <c r="CA366" s="104" t="str">
        <f t="shared" si="84"/>
        <v>Matched</v>
      </c>
      <c r="CB366" s="104">
        <f t="shared" si="85"/>
        <v>2.7225041922861935E-2</v>
      </c>
      <c r="CC366" s="105"/>
      <c r="CD366" s="105"/>
      <c r="CE366" s="105"/>
      <c r="CF366" s="105"/>
    </row>
    <row r="367" spans="1:84" hidden="1" x14ac:dyDescent="0.35">
      <c r="A367" s="67">
        <v>687</v>
      </c>
      <c r="B367" s="67">
        <v>2200.9450000000002</v>
      </c>
      <c r="C367" s="67" t="s">
        <v>7482</v>
      </c>
      <c r="D367" s="67" t="s">
        <v>3339</v>
      </c>
      <c r="E367" s="67" t="s">
        <v>5752</v>
      </c>
      <c r="F367" s="102">
        <v>14</v>
      </c>
      <c r="G367" s="102">
        <v>12</v>
      </c>
      <c r="H367" s="102">
        <v>11</v>
      </c>
      <c r="I367" s="102"/>
      <c r="J367" s="67"/>
      <c r="K367" s="67" t="s">
        <v>5753</v>
      </c>
      <c r="L367" s="67" t="s">
        <v>4469</v>
      </c>
      <c r="M367" s="67" t="s">
        <v>3293</v>
      </c>
      <c r="N367" s="67"/>
      <c r="O367" s="67"/>
      <c r="P367" s="67">
        <v>13.68</v>
      </c>
      <c r="Q367" s="67">
        <v>13.68</v>
      </c>
      <c r="R367" s="103">
        <v>1.0999999999999999E-2</v>
      </c>
      <c r="S367" s="103">
        <v>1.4999999999999999E-2</v>
      </c>
      <c r="T367" s="67">
        <v>0.78100000000000003</v>
      </c>
      <c r="U367" s="67">
        <v>5.56</v>
      </c>
      <c r="V367" s="104" t="b">
        <f t="shared" si="80"/>
        <v>1</v>
      </c>
      <c r="W367" s="104" t="s">
        <v>16</v>
      </c>
      <c r="X367" s="104">
        <f t="shared" si="97"/>
        <v>1.5</v>
      </c>
      <c r="Y367" s="104">
        <f t="shared" si="81"/>
        <v>1.5</v>
      </c>
      <c r="Z367" s="104" t="str">
        <f t="shared" si="82"/>
        <v/>
      </c>
      <c r="AA367" s="104" t="str">
        <f t="shared" si="82"/>
        <v/>
      </c>
      <c r="AB367" s="104" t="str">
        <f t="shared" si="98"/>
        <v/>
      </c>
      <c r="AC367" s="104" t="str">
        <f t="shared" si="98"/>
        <v/>
      </c>
      <c r="AD367" s="104" t="str">
        <f t="shared" si="99"/>
        <v/>
      </c>
      <c r="AE367" s="104" t="str">
        <f t="shared" si="99"/>
        <v/>
      </c>
      <c r="AF367" s="104" t="str">
        <f t="shared" si="99"/>
        <v/>
      </c>
      <c r="AG367" s="104" t="str">
        <f t="shared" si="99"/>
        <v/>
      </c>
      <c r="AH367" s="104" t="str">
        <f t="shared" si="100"/>
        <v/>
      </c>
      <c r="AI367" s="104"/>
      <c r="AJ367" s="104">
        <f t="shared" si="101"/>
        <v>8.5078256008943535E-3</v>
      </c>
      <c r="AK367" s="104">
        <f t="shared" si="102"/>
        <v>8.5078256008943535E-3</v>
      </c>
      <c r="AL367" s="104" t="str">
        <f t="shared" si="102"/>
        <v/>
      </c>
      <c r="AM367" s="104" t="str">
        <f t="shared" si="102"/>
        <v/>
      </c>
      <c r="AN367" s="104" t="str">
        <f t="shared" si="102"/>
        <v/>
      </c>
      <c r="AO367" s="104" t="str">
        <f t="shared" si="103"/>
        <v/>
      </c>
      <c r="AP367" s="104" t="str">
        <f t="shared" si="103"/>
        <v/>
      </c>
      <c r="AQ367" s="104" t="str">
        <f t="shared" si="103"/>
        <v/>
      </c>
      <c r="AR367" s="104" t="str">
        <f t="shared" si="103"/>
        <v/>
      </c>
      <c r="AS367" s="104" t="str">
        <f t="shared" si="104"/>
        <v/>
      </c>
      <c r="AT367" s="104" t="str">
        <f t="shared" si="104"/>
        <v/>
      </c>
      <c r="AU367" s="104"/>
      <c r="AV367" s="105"/>
      <c r="AW367" s="105"/>
      <c r="AX367" s="105"/>
      <c r="AY367" s="105"/>
      <c r="AZ367" s="105"/>
      <c r="BA367" s="106"/>
      <c r="BB367" s="104"/>
      <c r="BC367" s="105"/>
      <c r="BD367" s="104"/>
      <c r="BE367" s="107"/>
      <c r="BF367" s="105"/>
      <c r="BG367" s="105"/>
      <c r="BH367" s="105"/>
      <c r="BI367" s="105"/>
      <c r="BJ367" s="67">
        <v>687</v>
      </c>
      <c r="BK367" s="108">
        <v>2200.9450000000002</v>
      </c>
      <c r="BL367" s="109">
        <v>42.764800960000002</v>
      </c>
      <c r="BM367" s="109">
        <v>-82.037728799999996</v>
      </c>
      <c r="BN367" s="110" t="s">
        <v>7227</v>
      </c>
      <c r="BO367" s="106">
        <v>273.10000000000002</v>
      </c>
      <c r="BP367" s="105" t="s">
        <v>3339</v>
      </c>
      <c r="BQ367" s="105" t="s">
        <v>5753</v>
      </c>
      <c r="BR367" s="110"/>
      <c r="BS367" s="110">
        <v>14</v>
      </c>
      <c r="BT367" s="111" t="s">
        <v>7477</v>
      </c>
      <c r="BU367" s="110">
        <v>12</v>
      </c>
      <c r="BV367" s="110">
        <v>11</v>
      </c>
      <c r="BW367" s="105" t="s">
        <v>7805</v>
      </c>
      <c r="BX367" s="104">
        <v>5.56</v>
      </c>
      <c r="BY367" s="105"/>
      <c r="BZ367" s="106">
        <f t="shared" si="83"/>
        <v>1.5</v>
      </c>
      <c r="CA367" s="104" t="str">
        <f t="shared" si="84"/>
        <v>Matched</v>
      </c>
      <c r="CB367" s="104">
        <f t="shared" si="85"/>
        <v>8.5078256008943535E-3</v>
      </c>
      <c r="CC367" s="105"/>
      <c r="CD367" s="105"/>
      <c r="CE367" s="105"/>
      <c r="CF367" s="105"/>
    </row>
    <row r="368" spans="1:84" hidden="1" x14ac:dyDescent="0.35">
      <c r="A368" s="67">
        <v>691</v>
      </c>
      <c r="B368" s="67">
        <v>2214.5459999999998</v>
      </c>
      <c r="C368" s="67" t="s">
        <v>7421</v>
      </c>
      <c r="D368" s="67" t="s">
        <v>3339</v>
      </c>
      <c r="E368" s="67" t="s">
        <v>5752</v>
      </c>
      <c r="F368" s="102">
        <v>14</v>
      </c>
      <c r="G368" s="102">
        <v>6</v>
      </c>
      <c r="H368" s="102">
        <v>9</v>
      </c>
      <c r="I368" s="102"/>
      <c r="J368" s="67"/>
      <c r="K368" s="67" t="s">
        <v>5762</v>
      </c>
      <c r="L368" s="67" t="s">
        <v>4478</v>
      </c>
      <c r="M368" s="67" t="s">
        <v>3293</v>
      </c>
      <c r="N368" s="67"/>
      <c r="O368" s="67"/>
      <c r="P368" s="67">
        <v>14.2</v>
      </c>
      <c r="Q368" s="67">
        <v>14.2</v>
      </c>
      <c r="R368" s="103">
        <v>1.2E-2</v>
      </c>
      <c r="S368" s="103">
        <v>1.7999999999999999E-2</v>
      </c>
      <c r="T368" s="67">
        <v>0.69399999999999995</v>
      </c>
      <c r="U368" s="67">
        <v>5.56</v>
      </c>
      <c r="V368" s="104" t="b">
        <f t="shared" si="80"/>
        <v>1</v>
      </c>
      <c r="W368" s="104" t="s">
        <v>16</v>
      </c>
      <c r="X368" s="104">
        <f t="shared" si="97"/>
        <v>1.7999999999999998</v>
      </c>
      <c r="Y368" s="104">
        <f t="shared" si="81"/>
        <v>1.7999999999999998</v>
      </c>
      <c r="Z368" s="104" t="str">
        <f t="shared" si="82"/>
        <v/>
      </c>
      <c r="AA368" s="104" t="str">
        <f t="shared" si="82"/>
        <v/>
      </c>
      <c r="AB368" s="104" t="str">
        <f t="shared" si="98"/>
        <v/>
      </c>
      <c r="AC368" s="104" t="str">
        <f t="shared" si="98"/>
        <v/>
      </c>
      <c r="AD368" s="104" t="str">
        <f t="shared" si="99"/>
        <v/>
      </c>
      <c r="AE368" s="104" t="str">
        <f t="shared" si="99"/>
        <v/>
      </c>
      <c r="AF368" s="104" t="str">
        <f t="shared" si="99"/>
        <v/>
      </c>
      <c r="AG368" s="104" t="str">
        <f t="shared" si="99"/>
        <v/>
      </c>
      <c r="AH368" s="104" t="str">
        <f t="shared" si="100"/>
        <v/>
      </c>
      <c r="AI368" s="104"/>
      <c r="AJ368" s="104">
        <f t="shared" si="101"/>
        <v>1.0209390721073224E-2</v>
      </c>
      <c r="AK368" s="104">
        <f t="shared" si="102"/>
        <v>1.0209390721073224E-2</v>
      </c>
      <c r="AL368" s="104" t="str">
        <f t="shared" si="102"/>
        <v/>
      </c>
      <c r="AM368" s="104" t="str">
        <f t="shared" si="102"/>
        <v/>
      </c>
      <c r="AN368" s="104" t="str">
        <f t="shared" si="102"/>
        <v/>
      </c>
      <c r="AO368" s="104" t="str">
        <f t="shared" si="103"/>
        <v/>
      </c>
      <c r="AP368" s="104" t="str">
        <f t="shared" si="103"/>
        <v/>
      </c>
      <c r="AQ368" s="104" t="str">
        <f t="shared" si="103"/>
        <v/>
      </c>
      <c r="AR368" s="104" t="str">
        <f t="shared" si="103"/>
        <v/>
      </c>
      <c r="AS368" s="104" t="str">
        <f t="shared" si="104"/>
        <v/>
      </c>
      <c r="AT368" s="104" t="str">
        <f t="shared" si="104"/>
        <v/>
      </c>
      <c r="AU368" s="104"/>
      <c r="AV368" s="105"/>
      <c r="AW368" s="105"/>
      <c r="AX368" s="105"/>
      <c r="AY368" s="105"/>
      <c r="AZ368" s="105"/>
      <c r="BA368" s="106"/>
      <c r="BB368" s="104"/>
      <c r="BC368" s="105"/>
      <c r="BD368" s="104"/>
      <c r="BE368" s="107"/>
      <c r="BF368" s="105"/>
      <c r="BG368" s="105"/>
      <c r="BH368" s="105"/>
      <c r="BI368" s="105"/>
      <c r="BJ368" s="67">
        <v>691</v>
      </c>
      <c r="BK368" s="108">
        <v>2214.5459999999998</v>
      </c>
      <c r="BL368" s="109">
        <v>42.764677800000001</v>
      </c>
      <c r="BM368" s="109">
        <v>-82.037735139999995</v>
      </c>
      <c r="BN368" s="110" t="s">
        <v>7229</v>
      </c>
      <c r="BO368" s="106">
        <v>273.10000000000002</v>
      </c>
      <c r="BP368" s="105" t="s">
        <v>3339</v>
      </c>
      <c r="BQ368" s="105" t="s">
        <v>5762</v>
      </c>
      <c r="BR368" s="110"/>
      <c r="BS368" s="110">
        <v>14</v>
      </c>
      <c r="BT368" s="111" t="s">
        <v>7661</v>
      </c>
      <c r="BU368" s="110">
        <v>6</v>
      </c>
      <c r="BV368" s="110">
        <v>9</v>
      </c>
      <c r="BW368" s="105" t="s">
        <v>7805</v>
      </c>
      <c r="BX368" s="104">
        <v>5.56</v>
      </c>
      <c r="BY368" s="105"/>
      <c r="BZ368" s="106">
        <f t="shared" si="83"/>
        <v>1.7999999999999998</v>
      </c>
      <c r="CA368" s="104" t="str">
        <f t="shared" si="84"/>
        <v>Matched</v>
      </c>
      <c r="CB368" s="104">
        <f t="shared" si="85"/>
        <v>1.0209390721073224E-2</v>
      </c>
      <c r="CC368" s="105"/>
      <c r="CD368" s="105"/>
      <c r="CE368" s="105"/>
      <c r="CF368" s="105"/>
    </row>
    <row r="369" spans="1:84" hidden="1" x14ac:dyDescent="0.35">
      <c r="A369" s="67">
        <v>693</v>
      </c>
      <c r="B369" s="67">
        <v>2219.337</v>
      </c>
      <c r="C369" s="67" t="s">
        <v>7613</v>
      </c>
      <c r="D369" s="67" t="s">
        <v>3339</v>
      </c>
      <c r="E369" s="67" t="s">
        <v>5677</v>
      </c>
      <c r="F369" s="102">
        <v>13</v>
      </c>
      <c r="G369" s="102">
        <v>7</v>
      </c>
      <c r="H369" s="102">
        <v>6</v>
      </c>
      <c r="I369" s="102"/>
      <c r="J369" s="67"/>
      <c r="K369" s="67" t="s">
        <v>5762</v>
      </c>
      <c r="L369" s="67" t="s">
        <v>4480</v>
      </c>
      <c r="M369" s="67" t="s">
        <v>3293</v>
      </c>
      <c r="N369" s="67"/>
      <c r="O369" s="67"/>
      <c r="P369" s="67">
        <v>12.56</v>
      </c>
      <c r="Q369" s="67">
        <v>12.56</v>
      </c>
      <c r="R369" s="103">
        <v>0.02</v>
      </c>
      <c r="S369" s="103">
        <v>3.2000000000000001E-2</v>
      </c>
      <c r="T369" s="67">
        <v>0.65300000000000002</v>
      </c>
      <c r="U369" s="67">
        <v>5.56</v>
      </c>
      <c r="V369" s="104" t="b">
        <f t="shared" si="80"/>
        <v>1</v>
      </c>
      <c r="W369" s="104" t="s">
        <v>16</v>
      </c>
      <c r="X369" s="104">
        <f t="shared" si="97"/>
        <v>3.2</v>
      </c>
      <c r="Y369" s="104">
        <f t="shared" si="81"/>
        <v>3.2</v>
      </c>
      <c r="Z369" s="104" t="str">
        <f t="shared" si="82"/>
        <v/>
      </c>
      <c r="AA369" s="104" t="str">
        <f t="shared" si="82"/>
        <v/>
      </c>
      <c r="AB369" s="104" t="str">
        <f t="shared" si="98"/>
        <v/>
      </c>
      <c r="AC369" s="104" t="str">
        <f t="shared" si="98"/>
        <v/>
      </c>
      <c r="AD369" s="104" t="str">
        <f t="shared" si="99"/>
        <v/>
      </c>
      <c r="AE369" s="104" t="str">
        <f t="shared" si="99"/>
        <v/>
      </c>
      <c r="AF369" s="104" t="str">
        <f t="shared" si="99"/>
        <v/>
      </c>
      <c r="AG369" s="104" t="str">
        <f t="shared" si="99"/>
        <v/>
      </c>
      <c r="AH369" s="104" t="str">
        <f t="shared" si="100"/>
        <v/>
      </c>
      <c r="AI369" s="104"/>
      <c r="AJ369" s="104">
        <f t="shared" si="101"/>
        <v>1.8150027948574621E-2</v>
      </c>
      <c r="AK369" s="104">
        <f t="shared" si="102"/>
        <v>1.8150027948574621E-2</v>
      </c>
      <c r="AL369" s="104" t="str">
        <f t="shared" si="102"/>
        <v/>
      </c>
      <c r="AM369" s="104" t="str">
        <f t="shared" si="102"/>
        <v/>
      </c>
      <c r="AN369" s="104" t="str">
        <f t="shared" si="102"/>
        <v/>
      </c>
      <c r="AO369" s="104" t="str">
        <f t="shared" si="103"/>
        <v/>
      </c>
      <c r="AP369" s="104" t="str">
        <f t="shared" si="103"/>
        <v/>
      </c>
      <c r="AQ369" s="104" t="str">
        <f t="shared" si="103"/>
        <v/>
      </c>
      <c r="AR369" s="104" t="str">
        <f t="shared" si="103"/>
        <v/>
      </c>
      <c r="AS369" s="104" t="str">
        <f t="shared" si="104"/>
        <v/>
      </c>
      <c r="AT369" s="104" t="str">
        <f t="shared" si="104"/>
        <v/>
      </c>
      <c r="AU369" s="104"/>
      <c r="AV369" s="105"/>
      <c r="AW369" s="105"/>
      <c r="AX369" s="105"/>
      <c r="AY369" s="105"/>
      <c r="AZ369" s="105"/>
      <c r="BA369" s="106"/>
      <c r="BB369" s="104"/>
      <c r="BC369" s="105"/>
      <c r="BD369" s="104"/>
      <c r="BE369" s="107"/>
      <c r="BF369" s="105"/>
      <c r="BG369" s="105"/>
      <c r="BH369" s="105"/>
      <c r="BI369" s="105"/>
      <c r="BJ369" s="67">
        <v>693</v>
      </c>
      <c r="BK369" s="108">
        <v>2219.337</v>
      </c>
      <c r="BL369" s="109">
        <v>42.764634430000001</v>
      </c>
      <c r="BM369" s="109">
        <v>-82.037737370000002</v>
      </c>
      <c r="BN369" s="110" t="s">
        <v>7230</v>
      </c>
      <c r="BO369" s="106">
        <v>273.10000000000002</v>
      </c>
      <c r="BP369" s="105" t="s">
        <v>3339</v>
      </c>
      <c r="BQ369" s="105" t="s">
        <v>5762</v>
      </c>
      <c r="BR369" s="110"/>
      <c r="BS369" s="110">
        <v>13</v>
      </c>
      <c r="BT369" s="111" t="s">
        <v>7655</v>
      </c>
      <c r="BU369" s="110">
        <v>7</v>
      </c>
      <c r="BV369" s="110">
        <v>6</v>
      </c>
      <c r="BW369" s="105" t="s">
        <v>7784</v>
      </c>
      <c r="BX369" s="104">
        <v>5.56</v>
      </c>
      <c r="BY369" s="105"/>
      <c r="BZ369" s="106">
        <f t="shared" si="83"/>
        <v>3.2</v>
      </c>
      <c r="CA369" s="104" t="str">
        <f t="shared" si="84"/>
        <v>Matched</v>
      </c>
      <c r="CB369" s="104">
        <f t="shared" si="85"/>
        <v>1.8150027948574621E-2</v>
      </c>
      <c r="CC369" s="105"/>
      <c r="CD369" s="105"/>
      <c r="CE369" s="105"/>
      <c r="CF369" s="105"/>
    </row>
    <row r="370" spans="1:84" hidden="1" x14ac:dyDescent="0.35">
      <c r="A370" s="67">
        <v>696</v>
      </c>
      <c r="B370" s="67">
        <v>2246.2370000000001</v>
      </c>
      <c r="C370" s="67" t="s">
        <v>7369</v>
      </c>
      <c r="D370" s="67" t="s">
        <v>3339</v>
      </c>
      <c r="E370" s="67" t="s">
        <v>5752</v>
      </c>
      <c r="F370" s="102">
        <v>15</v>
      </c>
      <c r="G370" s="102">
        <v>8</v>
      </c>
      <c r="H370" s="102">
        <v>11</v>
      </c>
      <c r="I370" s="102"/>
      <c r="J370" s="67"/>
      <c r="K370" s="67" t="s">
        <v>5753</v>
      </c>
      <c r="L370" s="67" t="s">
        <v>4484</v>
      </c>
      <c r="M370" s="67" t="s">
        <v>3293</v>
      </c>
      <c r="N370" s="67"/>
      <c r="O370" s="67"/>
      <c r="P370" s="67">
        <v>14.89</v>
      </c>
      <c r="Q370" s="67">
        <v>14.89</v>
      </c>
      <c r="R370" s="103">
        <v>0.01</v>
      </c>
      <c r="S370" s="103">
        <v>1.4E-2</v>
      </c>
      <c r="T370" s="67">
        <v>0.81399999999999995</v>
      </c>
      <c r="U370" s="67">
        <v>5.56</v>
      </c>
      <c r="V370" s="104" t="b">
        <f t="shared" si="80"/>
        <v>1</v>
      </c>
      <c r="W370" s="104" t="s">
        <v>16</v>
      </c>
      <c r="X370" s="104">
        <f t="shared" si="97"/>
        <v>1.4000000000000001</v>
      </c>
      <c r="Y370" s="104">
        <f t="shared" si="81"/>
        <v>1.4000000000000001</v>
      </c>
      <c r="Z370" s="104" t="str">
        <f t="shared" si="82"/>
        <v/>
      </c>
      <c r="AA370" s="104" t="str">
        <f t="shared" si="82"/>
        <v/>
      </c>
      <c r="AB370" s="104" t="str">
        <f t="shared" si="98"/>
        <v/>
      </c>
      <c r="AC370" s="104" t="str">
        <f t="shared" si="98"/>
        <v/>
      </c>
      <c r="AD370" s="104" t="str">
        <f t="shared" si="99"/>
        <v/>
      </c>
      <c r="AE370" s="104" t="str">
        <f t="shared" si="99"/>
        <v/>
      </c>
      <c r="AF370" s="104" t="str">
        <f t="shared" si="99"/>
        <v/>
      </c>
      <c r="AG370" s="104" t="str">
        <f t="shared" si="99"/>
        <v/>
      </c>
      <c r="AH370" s="104" t="str">
        <f t="shared" si="100"/>
        <v/>
      </c>
      <c r="AI370" s="104"/>
      <c r="AJ370" s="104">
        <f t="shared" si="101"/>
        <v>7.9406372275013983E-3</v>
      </c>
      <c r="AK370" s="104">
        <f t="shared" si="102"/>
        <v>7.9406372275013983E-3</v>
      </c>
      <c r="AL370" s="104" t="str">
        <f t="shared" si="102"/>
        <v/>
      </c>
      <c r="AM370" s="104" t="str">
        <f t="shared" si="102"/>
        <v/>
      </c>
      <c r="AN370" s="104" t="str">
        <f t="shared" si="102"/>
        <v/>
      </c>
      <c r="AO370" s="104" t="str">
        <f t="shared" si="103"/>
        <v/>
      </c>
      <c r="AP370" s="104" t="str">
        <f t="shared" si="103"/>
        <v/>
      </c>
      <c r="AQ370" s="104" t="str">
        <f t="shared" si="103"/>
        <v/>
      </c>
      <c r="AR370" s="104" t="str">
        <f t="shared" si="103"/>
        <v/>
      </c>
      <c r="AS370" s="104" t="str">
        <f t="shared" si="104"/>
        <v/>
      </c>
      <c r="AT370" s="104" t="str">
        <f t="shared" si="104"/>
        <v/>
      </c>
      <c r="AU370" s="104"/>
      <c r="AV370" s="105"/>
      <c r="AW370" s="105"/>
      <c r="AX370" s="105"/>
      <c r="AY370" s="105"/>
      <c r="AZ370" s="105"/>
      <c r="BA370" s="106"/>
      <c r="BB370" s="104"/>
      <c r="BC370" s="105"/>
      <c r="BD370" s="104"/>
      <c r="BE370" s="107"/>
      <c r="BF370" s="105"/>
      <c r="BG370" s="105"/>
      <c r="BH370" s="105"/>
      <c r="BI370" s="105"/>
      <c r="BJ370" s="67">
        <v>696</v>
      </c>
      <c r="BK370" s="108">
        <v>2246.2370000000001</v>
      </c>
      <c r="BL370" s="109">
        <v>42.764391000000003</v>
      </c>
      <c r="BM370" s="109">
        <v>-82.03775057</v>
      </c>
      <c r="BN370" s="110" t="s">
        <v>7231</v>
      </c>
      <c r="BO370" s="106">
        <v>273.10000000000002</v>
      </c>
      <c r="BP370" s="105" t="s">
        <v>3339</v>
      </c>
      <c r="BQ370" s="105" t="s">
        <v>5753</v>
      </c>
      <c r="BR370" s="110"/>
      <c r="BS370" s="110">
        <v>15</v>
      </c>
      <c r="BT370" s="111" t="s">
        <v>7607</v>
      </c>
      <c r="BU370" s="110">
        <v>8</v>
      </c>
      <c r="BV370" s="110">
        <v>11</v>
      </c>
      <c r="BW370" s="105" t="s">
        <v>7805</v>
      </c>
      <c r="BX370" s="104">
        <v>5.56</v>
      </c>
      <c r="BY370" s="105"/>
      <c r="BZ370" s="106">
        <f t="shared" si="83"/>
        <v>1.4000000000000001</v>
      </c>
      <c r="CA370" s="104" t="str">
        <f t="shared" si="84"/>
        <v>Matched</v>
      </c>
      <c r="CB370" s="104">
        <f t="shared" si="85"/>
        <v>7.9406372275013983E-3</v>
      </c>
      <c r="CC370" s="105"/>
      <c r="CD370" s="105"/>
      <c r="CE370" s="105"/>
      <c r="CF370" s="105"/>
    </row>
    <row r="371" spans="1:84" hidden="1" x14ac:dyDescent="0.35">
      <c r="A371" s="67">
        <v>700</v>
      </c>
      <c r="B371" s="67">
        <v>2275.3440000000001</v>
      </c>
      <c r="C371" s="67" t="s">
        <v>8704</v>
      </c>
      <c r="D371" s="67" t="s">
        <v>3339</v>
      </c>
      <c r="E371" s="67" t="s">
        <v>5677</v>
      </c>
      <c r="F371" s="102">
        <v>18</v>
      </c>
      <c r="G371" s="102">
        <v>14</v>
      </c>
      <c r="H371" s="102">
        <v>12</v>
      </c>
      <c r="I371" s="102"/>
      <c r="J371" s="67"/>
      <c r="K371" s="67" t="s">
        <v>5753</v>
      </c>
      <c r="L371" s="67" t="s">
        <v>4491</v>
      </c>
      <c r="M371" s="67" t="s">
        <v>3293</v>
      </c>
      <c r="N371" s="67"/>
      <c r="O371" s="67"/>
      <c r="P371" s="67">
        <v>18.21</v>
      </c>
      <c r="Q371" s="67">
        <v>18.21</v>
      </c>
      <c r="R371" s="103">
        <v>1.7999999999999999E-2</v>
      </c>
      <c r="S371" s="103">
        <v>1.7999999999999999E-2</v>
      </c>
      <c r="T371" s="67">
        <v>0.92100000000000004</v>
      </c>
      <c r="U371" s="67">
        <v>5.56</v>
      </c>
      <c r="V371" s="104" t="b">
        <f t="shared" si="80"/>
        <v>1</v>
      </c>
      <c r="W371" s="104" t="s">
        <v>16</v>
      </c>
      <c r="X371" s="104">
        <f t="shared" si="97"/>
        <v>1.7999999999999998</v>
      </c>
      <c r="Y371" s="104">
        <f t="shared" si="81"/>
        <v>1.7999999999999998</v>
      </c>
      <c r="Z371" s="104" t="str">
        <f t="shared" si="82"/>
        <v/>
      </c>
      <c r="AA371" s="104" t="str">
        <f t="shared" si="82"/>
        <v/>
      </c>
      <c r="AB371" s="104" t="str">
        <f t="shared" si="98"/>
        <v/>
      </c>
      <c r="AC371" s="104" t="str">
        <f t="shared" si="98"/>
        <v/>
      </c>
      <c r="AD371" s="104" t="str">
        <f t="shared" si="99"/>
        <v/>
      </c>
      <c r="AE371" s="104" t="str">
        <f t="shared" si="99"/>
        <v/>
      </c>
      <c r="AF371" s="104" t="str">
        <f t="shared" si="99"/>
        <v/>
      </c>
      <c r="AG371" s="104" t="str">
        <f t="shared" si="99"/>
        <v/>
      </c>
      <c r="AH371" s="104" t="str">
        <f t="shared" si="100"/>
        <v/>
      </c>
      <c r="AI371" s="104"/>
      <c r="AJ371" s="104">
        <f t="shared" si="101"/>
        <v>1.0209390721073224E-2</v>
      </c>
      <c r="AK371" s="104">
        <f t="shared" si="102"/>
        <v>1.0209390721073224E-2</v>
      </c>
      <c r="AL371" s="104" t="str">
        <f t="shared" si="102"/>
        <v/>
      </c>
      <c r="AM371" s="104" t="str">
        <f t="shared" si="102"/>
        <v/>
      </c>
      <c r="AN371" s="104" t="str">
        <f t="shared" si="102"/>
        <v/>
      </c>
      <c r="AO371" s="104" t="str">
        <f t="shared" si="103"/>
        <v/>
      </c>
      <c r="AP371" s="104" t="str">
        <f t="shared" si="103"/>
        <v/>
      </c>
      <c r="AQ371" s="104" t="str">
        <f t="shared" si="103"/>
        <v/>
      </c>
      <c r="AR371" s="104" t="str">
        <f t="shared" si="103"/>
        <v/>
      </c>
      <c r="AS371" s="104" t="str">
        <f t="shared" si="104"/>
        <v/>
      </c>
      <c r="AT371" s="104" t="str">
        <f t="shared" si="104"/>
        <v/>
      </c>
      <c r="AU371" s="104"/>
      <c r="AV371" s="105"/>
      <c r="AW371" s="105"/>
      <c r="AX371" s="105"/>
      <c r="AY371" s="105"/>
      <c r="AZ371" s="105"/>
      <c r="BA371" s="106"/>
      <c r="BB371" s="104"/>
      <c r="BC371" s="105"/>
      <c r="BD371" s="104"/>
      <c r="BE371" s="107"/>
      <c r="BF371" s="105"/>
      <c r="BG371" s="105"/>
      <c r="BH371" s="105"/>
      <c r="BI371" s="105"/>
      <c r="BJ371" s="67">
        <v>700</v>
      </c>
      <c r="BK371" s="108">
        <v>2275.3440000000001</v>
      </c>
      <c r="BL371" s="109">
        <v>42.764127549999998</v>
      </c>
      <c r="BM371" s="109">
        <v>-82.037761489999994</v>
      </c>
      <c r="BN371" s="110" t="s">
        <v>7232</v>
      </c>
      <c r="BO371" s="106">
        <v>273.10000000000002</v>
      </c>
      <c r="BP371" s="105" t="s">
        <v>3339</v>
      </c>
      <c r="BQ371" s="105" t="s">
        <v>5753</v>
      </c>
      <c r="BR371" s="110"/>
      <c r="BS371" s="110">
        <v>18</v>
      </c>
      <c r="BT371" s="111" t="s">
        <v>7929</v>
      </c>
      <c r="BU371" s="110">
        <v>14</v>
      </c>
      <c r="BV371" s="110">
        <v>12</v>
      </c>
      <c r="BW371" s="105" t="s">
        <v>7784</v>
      </c>
      <c r="BX371" s="104">
        <v>5.56</v>
      </c>
      <c r="BY371" s="105"/>
      <c r="BZ371" s="106">
        <f t="shared" si="83"/>
        <v>1.7999999999999998</v>
      </c>
      <c r="CA371" s="104" t="str">
        <f t="shared" si="84"/>
        <v>Matched</v>
      </c>
      <c r="CB371" s="104">
        <f t="shared" si="85"/>
        <v>1.0209390721073224E-2</v>
      </c>
      <c r="CC371" s="105"/>
      <c r="CD371" s="105"/>
      <c r="CE371" s="105"/>
      <c r="CF371" s="105"/>
    </row>
    <row r="372" spans="1:84" hidden="1" x14ac:dyDescent="0.35">
      <c r="A372" s="67">
        <v>702</v>
      </c>
      <c r="B372" s="67">
        <v>2282.2750000000001</v>
      </c>
      <c r="C372" s="67" t="s">
        <v>7522</v>
      </c>
      <c r="D372" s="67" t="s">
        <v>3339</v>
      </c>
      <c r="E372" s="67" t="s">
        <v>5752</v>
      </c>
      <c r="F372" s="102">
        <v>18</v>
      </c>
      <c r="G372" s="102">
        <v>23</v>
      </c>
      <c r="H372" s="102">
        <v>22</v>
      </c>
      <c r="I372" s="102"/>
      <c r="J372" s="67"/>
      <c r="K372" s="67" t="s">
        <v>5753</v>
      </c>
      <c r="L372" s="67" t="s">
        <v>4496</v>
      </c>
      <c r="M372" s="67" t="s">
        <v>3293</v>
      </c>
      <c r="N372" s="67"/>
      <c r="O372" s="67"/>
      <c r="P372" s="67">
        <v>18.190000000000001</v>
      </c>
      <c r="Q372" s="67">
        <v>18.190000000000001</v>
      </c>
      <c r="R372" s="103">
        <v>1.4999999999999999E-2</v>
      </c>
      <c r="S372" s="103">
        <v>1.9E-2</v>
      </c>
      <c r="T372" s="67">
        <v>0.92200000000000004</v>
      </c>
      <c r="U372" s="67">
        <v>5.56</v>
      </c>
      <c r="V372" s="104" t="b">
        <f t="shared" si="80"/>
        <v>1</v>
      </c>
      <c r="W372" s="104" t="s">
        <v>16</v>
      </c>
      <c r="X372" s="104">
        <f t="shared" si="97"/>
        <v>1.9</v>
      </c>
      <c r="Y372" s="104">
        <f t="shared" si="81"/>
        <v>1.9</v>
      </c>
      <c r="Z372" s="104" t="str">
        <f t="shared" si="82"/>
        <v/>
      </c>
      <c r="AA372" s="104" t="str">
        <f t="shared" si="82"/>
        <v/>
      </c>
      <c r="AB372" s="104" t="str">
        <f t="shared" si="98"/>
        <v/>
      </c>
      <c r="AC372" s="104" t="str">
        <f t="shared" si="98"/>
        <v/>
      </c>
      <c r="AD372" s="104" t="str">
        <f t="shared" si="99"/>
        <v/>
      </c>
      <c r="AE372" s="104" t="str">
        <f t="shared" si="99"/>
        <v/>
      </c>
      <c r="AF372" s="104" t="str">
        <f t="shared" si="99"/>
        <v/>
      </c>
      <c r="AG372" s="104" t="str">
        <f t="shared" si="99"/>
        <v/>
      </c>
      <c r="AH372" s="104" t="str">
        <f t="shared" si="100"/>
        <v/>
      </c>
      <c r="AI372" s="104"/>
      <c r="AJ372" s="104">
        <f t="shared" si="101"/>
        <v>1.0776579094466181E-2</v>
      </c>
      <c r="AK372" s="104">
        <f t="shared" si="102"/>
        <v>1.0776579094466181E-2</v>
      </c>
      <c r="AL372" s="104" t="str">
        <f t="shared" si="102"/>
        <v/>
      </c>
      <c r="AM372" s="104" t="str">
        <f t="shared" si="102"/>
        <v/>
      </c>
      <c r="AN372" s="104" t="str">
        <f t="shared" si="102"/>
        <v/>
      </c>
      <c r="AO372" s="104" t="str">
        <f t="shared" si="103"/>
        <v/>
      </c>
      <c r="AP372" s="104" t="str">
        <f t="shared" si="103"/>
        <v/>
      </c>
      <c r="AQ372" s="104" t="str">
        <f t="shared" si="103"/>
        <v/>
      </c>
      <c r="AR372" s="104" t="str">
        <f t="shared" si="103"/>
        <v/>
      </c>
      <c r="AS372" s="104" t="str">
        <f t="shared" si="104"/>
        <v/>
      </c>
      <c r="AT372" s="104" t="str">
        <f t="shared" si="104"/>
        <v/>
      </c>
      <c r="AU372" s="104"/>
      <c r="AV372" s="105"/>
      <c r="AW372" s="105"/>
      <c r="AX372" s="105"/>
      <c r="AY372" s="105"/>
      <c r="AZ372" s="105"/>
      <c r="BA372" s="106"/>
      <c r="BB372" s="104"/>
      <c r="BC372" s="105"/>
      <c r="BD372" s="104"/>
      <c r="BE372" s="107"/>
      <c r="BF372" s="105"/>
      <c r="BG372" s="105"/>
      <c r="BH372" s="105"/>
      <c r="BI372" s="105"/>
      <c r="BJ372" s="67">
        <v>702</v>
      </c>
      <c r="BK372" s="108">
        <v>2282.2750000000001</v>
      </c>
      <c r="BL372" s="109">
        <v>42.764064820000002</v>
      </c>
      <c r="BM372" s="109">
        <v>-82.037763949999999</v>
      </c>
      <c r="BN372" s="110" t="s">
        <v>7233</v>
      </c>
      <c r="BO372" s="106">
        <v>273.10000000000002</v>
      </c>
      <c r="BP372" s="105" t="s">
        <v>3339</v>
      </c>
      <c r="BQ372" s="105" t="s">
        <v>5753</v>
      </c>
      <c r="BR372" s="110"/>
      <c r="BS372" s="110">
        <v>18</v>
      </c>
      <c r="BT372" s="111" t="s">
        <v>7931</v>
      </c>
      <c r="BU372" s="110">
        <v>23</v>
      </c>
      <c r="BV372" s="110">
        <v>22</v>
      </c>
      <c r="BW372" s="105" t="s">
        <v>7805</v>
      </c>
      <c r="BX372" s="104">
        <v>5.56</v>
      </c>
      <c r="BY372" s="105"/>
      <c r="BZ372" s="106">
        <f t="shared" si="83"/>
        <v>1.9</v>
      </c>
      <c r="CA372" s="104" t="str">
        <f t="shared" si="84"/>
        <v>Matched</v>
      </c>
      <c r="CB372" s="104">
        <f t="shared" si="85"/>
        <v>1.0776579094466181E-2</v>
      </c>
      <c r="CC372" s="105"/>
      <c r="CD372" s="105"/>
      <c r="CE372" s="105"/>
      <c r="CF372" s="105"/>
    </row>
    <row r="373" spans="1:84" hidden="1" x14ac:dyDescent="0.35">
      <c r="A373" s="67">
        <v>706</v>
      </c>
      <c r="B373" s="67">
        <v>2300.9490000000001</v>
      </c>
      <c r="C373" s="67" t="s">
        <v>7550</v>
      </c>
      <c r="D373" s="67" t="s">
        <v>3290</v>
      </c>
      <c r="E373" s="67" t="s">
        <v>5677</v>
      </c>
      <c r="F373" s="102">
        <v>15</v>
      </c>
      <c r="G373" s="102">
        <v>23</v>
      </c>
      <c r="H373" s="102">
        <v>9</v>
      </c>
      <c r="I373" s="102"/>
      <c r="J373" s="67"/>
      <c r="K373" s="67" t="s">
        <v>5678</v>
      </c>
      <c r="L373" s="67" t="s">
        <v>4500</v>
      </c>
      <c r="M373" s="67" t="s">
        <v>3293</v>
      </c>
      <c r="N373" s="67"/>
      <c r="O373" s="67"/>
      <c r="P373" s="67">
        <v>15.39</v>
      </c>
      <c r="Q373" s="67">
        <v>15.39</v>
      </c>
      <c r="R373" s="103">
        <v>7.0000000000000001E-3</v>
      </c>
      <c r="S373" s="103">
        <v>2.1999999999999999E-2</v>
      </c>
      <c r="T373" s="67">
        <v>0.76200000000000001</v>
      </c>
      <c r="U373" s="67">
        <v>5.56</v>
      </c>
      <c r="V373" s="104" t="b">
        <f t="shared" si="80"/>
        <v>1</v>
      </c>
      <c r="W373" s="104" t="s">
        <v>16</v>
      </c>
      <c r="X373" s="104">
        <f t="shared" si="97"/>
        <v>2.1999999999999997</v>
      </c>
      <c r="Y373" s="104">
        <f t="shared" si="81"/>
        <v>2.1999999999999997</v>
      </c>
      <c r="Z373" s="104" t="str">
        <f t="shared" si="82"/>
        <v/>
      </c>
      <c r="AA373" s="104" t="str">
        <f t="shared" si="82"/>
        <v/>
      </c>
      <c r="AB373" s="104" t="str">
        <f t="shared" si="98"/>
        <v/>
      </c>
      <c r="AC373" s="104" t="str">
        <f t="shared" si="98"/>
        <v/>
      </c>
      <c r="AD373" s="104" t="str">
        <f t="shared" si="99"/>
        <v/>
      </c>
      <c r="AE373" s="104" t="str">
        <f t="shared" si="99"/>
        <v/>
      </c>
      <c r="AF373" s="104" t="str">
        <f t="shared" si="99"/>
        <v/>
      </c>
      <c r="AG373" s="104" t="str">
        <f t="shared" si="99"/>
        <v/>
      </c>
      <c r="AH373" s="104" t="str">
        <f t="shared" si="100"/>
        <v/>
      </c>
      <c r="AI373" s="104"/>
      <c r="AJ373" s="104">
        <f t="shared" si="101"/>
        <v>1.2478144214645052E-2</v>
      </c>
      <c r="AK373" s="104">
        <f t="shared" si="102"/>
        <v>1.2478144214645052E-2</v>
      </c>
      <c r="AL373" s="104" t="str">
        <f t="shared" si="102"/>
        <v/>
      </c>
      <c r="AM373" s="104" t="str">
        <f t="shared" si="102"/>
        <v/>
      </c>
      <c r="AN373" s="104" t="str">
        <f t="shared" si="102"/>
        <v/>
      </c>
      <c r="AO373" s="104" t="str">
        <f t="shared" si="103"/>
        <v/>
      </c>
      <c r="AP373" s="104" t="str">
        <f t="shared" si="103"/>
        <v/>
      </c>
      <c r="AQ373" s="104" t="str">
        <f t="shared" si="103"/>
        <v/>
      </c>
      <c r="AR373" s="104" t="str">
        <f t="shared" si="103"/>
        <v/>
      </c>
      <c r="AS373" s="104" t="str">
        <f t="shared" si="104"/>
        <v/>
      </c>
      <c r="AT373" s="104" t="str">
        <f t="shared" si="104"/>
        <v/>
      </c>
      <c r="AU373" s="104"/>
      <c r="AV373" s="105"/>
      <c r="AW373" s="105"/>
      <c r="AX373" s="105"/>
      <c r="AY373" s="105"/>
      <c r="AZ373" s="105"/>
      <c r="BA373" s="106"/>
      <c r="BB373" s="104"/>
      <c r="BC373" s="105"/>
      <c r="BD373" s="104"/>
      <c r="BE373" s="107"/>
      <c r="BF373" s="105"/>
      <c r="BG373" s="105"/>
      <c r="BH373" s="105"/>
      <c r="BI373" s="105"/>
      <c r="BJ373" s="67">
        <v>706</v>
      </c>
      <c r="BK373" s="108">
        <v>2300.9490000000001</v>
      </c>
      <c r="BL373" s="109">
        <v>42.763895689999998</v>
      </c>
      <c r="BM373" s="109">
        <v>-82.037769909999994</v>
      </c>
      <c r="BN373" s="110" t="s">
        <v>7234</v>
      </c>
      <c r="BO373" s="106">
        <v>273.10000000000002</v>
      </c>
      <c r="BP373" s="105" t="s">
        <v>3290</v>
      </c>
      <c r="BQ373" s="105" t="s">
        <v>5678</v>
      </c>
      <c r="BR373" s="110"/>
      <c r="BS373" s="110">
        <v>15</v>
      </c>
      <c r="BT373" s="111" t="s">
        <v>7449</v>
      </c>
      <c r="BU373" s="110">
        <v>23</v>
      </c>
      <c r="BV373" s="110">
        <v>9</v>
      </c>
      <c r="BW373" s="105" t="s">
        <v>7784</v>
      </c>
      <c r="BX373" s="104">
        <v>5.56</v>
      </c>
      <c r="BY373" s="105"/>
      <c r="BZ373" s="106">
        <f t="shared" si="83"/>
        <v>2.1999999999999997</v>
      </c>
      <c r="CA373" s="104" t="str">
        <f t="shared" si="84"/>
        <v>Matched</v>
      </c>
      <c r="CB373" s="104">
        <f t="shared" si="85"/>
        <v>1.2478144214645052E-2</v>
      </c>
      <c r="CC373" s="105"/>
      <c r="CD373" s="105"/>
      <c r="CE373" s="105"/>
      <c r="CF373" s="105"/>
    </row>
    <row r="374" spans="1:84" hidden="1" x14ac:dyDescent="0.35">
      <c r="A374" s="67">
        <v>707</v>
      </c>
      <c r="B374" s="67">
        <v>2302.7669999999998</v>
      </c>
      <c r="C374" s="67" t="s">
        <v>7559</v>
      </c>
      <c r="D374" s="67" t="s">
        <v>3339</v>
      </c>
      <c r="E374" s="67" t="s">
        <v>5677</v>
      </c>
      <c r="F374" s="102">
        <v>15</v>
      </c>
      <c r="G374" s="102">
        <v>17</v>
      </c>
      <c r="H374" s="102">
        <v>17</v>
      </c>
      <c r="I374" s="102"/>
      <c r="J374" s="67"/>
      <c r="K374" s="67" t="s">
        <v>5753</v>
      </c>
      <c r="L374" s="67" t="s">
        <v>4501</v>
      </c>
      <c r="M374" s="67" t="s">
        <v>3293</v>
      </c>
      <c r="N374" s="67"/>
      <c r="O374" s="67"/>
      <c r="P374" s="67">
        <v>14.68</v>
      </c>
      <c r="Q374" s="67">
        <v>14.68</v>
      </c>
      <c r="R374" s="103">
        <v>6.0000000000000001E-3</v>
      </c>
      <c r="S374" s="103">
        <v>1.7999999999999999E-2</v>
      </c>
      <c r="T374" s="67">
        <v>0.94399999999999995</v>
      </c>
      <c r="U374" s="67">
        <v>5.56</v>
      </c>
      <c r="V374" s="104" t="b">
        <f t="shared" si="80"/>
        <v>1</v>
      </c>
      <c r="W374" s="104" t="s">
        <v>16</v>
      </c>
      <c r="X374" s="104">
        <f t="shared" si="97"/>
        <v>1.7999999999999998</v>
      </c>
      <c r="Y374" s="104">
        <f t="shared" si="81"/>
        <v>1.7999999999999998</v>
      </c>
      <c r="Z374" s="104" t="str">
        <f t="shared" si="82"/>
        <v/>
      </c>
      <c r="AA374" s="104" t="str">
        <f t="shared" si="82"/>
        <v/>
      </c>
      <c r="AB374" s="104" t="str">
        <f t="shared" si="98"/>
        <v/>
      </c>
      <c r="AC374" s="104" t="str">
        <f t="shared" si="98"/>
        <v/>
      </c>
      <c r="AD374" s="104" t="str">
        <f t="shared" si="99"/>
        <v/>
      </c>
      <c r="AE374" s="104" t="str">
        <f t="shared" si="99"/>
        <v/>
      </c>
      <c r="AF374" s="104" t="str">
        <f t="shared" si="99"/>
        <v/>
      </c>
      <c r="AG374" s="104" t="str">
        <f t="shared" si="99"/>
        <v/>
      </c>
      <c r="AH374" s="104" t="str">
        <f t="shared" si="100"/>
        <v/>
      </c>
      <c r="AI374" s="104"/>
      <c r="AJ374" s="104">
        <f t="shared" si="101"/>
        <v>1.0209390721073224E-2</v>
      </c>
      <c r="AK374" s="104">
        <f t="shared" si="102"/>
        <v>1.0209390721073224E-2</v>
      </c>
      <c r="AL374" s="104" t="str">
        <f t="shared" si="102"/>
        <v/>
      </c>
      <c r="AM374" s="104" t="str">
        <f t="shared" si="102"/>
        <v/>
      </c>
      <c r="AN374" s="104" t="str">
        <f t="shared" si="102"/>
        <v/>
      </c>
      <c r="AO374" s="104" t="str">
        <f t="shared" si="103"/>
        <v/>
      </c>
      <c r="AP374" s="104" t="str">
        <f t="shared" si="103"/>
        <v/>
      </c>
      <c r="AQ374" s="104" t="str">
        <f t="shared" si="103"/>
        <v/>
      </c>
      <c r="AR374" s="104" t="str">
        <f t="shared" si="103"/>
        <v/>
      </c>
      <c r="AS374" s="104" t="str">
        <f t="shared" si="104"/>
        <v/>
      </c>
      <c r="AT374" s="104" t="str">
        <f t="shared" si="104"/>
        <v/>
      </c>
      <c r="AU374" s="104"/>
      <c r="AV374" s="105"/>
      <c r="AW374" s="105"/>
      <c r="AX374" s="105"/>
      <c r="AY374" s="105"/>
      <c r="AZ374" s="105"/>
      <c r="BA374" s="106"/>
      <c r="BB374" s="104"/>
      <c r="BC374" s="105"/>
      <c r="BD374" s="104"/>
      <c r="BE374" s="107"/>
      <c r="BF374" s="105"/>
      <c r="BG374" s="105"/>
      <c r="BH374" s="105"/>
      <c r="BI374" s="105"/>
      <c r="BJ374" s="67">
        <v>707</v>
      </c>
      <c r="BK374" s="108">
        <v>2302.7669999999998</v>
      </c>
      <c r="BL374" s="109">
        <v>42.763879189999997</v>
      </c>
      <c r="BM374" s="109">
        <v>-82.037770409999993</v>
      </c>
      <c r="BN374" s="110" t="s">
        <v>7234</v>
      </c>
      <c r="BO374" s="106">
        <v>273.10000000000002</v>
      </c>
      <c r="BP374" s="105" t="s">
        <v>3339</v>
      </c>
      <c r="BQ374" s="105" t="s">
        <v>5753</v>
      </c>
      <c r="BR374" s="110"/>
      <c r="BS374" s="110">
        <v>15</v>
      </c>
      <c r="BT374" s="111" t="s">
        <v>7453</v>
      </c>
      <c r="BU374" s="110">
        <v>17</v>
      </c>
      <c r="BV374" s="110">
        <v>17</v>
      </c>
      <c r="BW374" s="105" t="s">
        <v>7784</v>
      </c>
      <c r="BX374" s="104">
        <v>5.56</v>
      </c>
      <c r="BY374" s="105"/>
      <c r="BZ374" s="106">
        <f t="shared" si="83"/>
        <v>1.7999999999999998</v>
      </c>
      <c r="CA374" s="104" t="str">
        <f t="shared" si="84"/>
        <v>Matched</v>
      </c>
      <c r="CB374" s="104">
        <f t="shared" si="85"/>
        <v>1.0209390721073224E-2</v>
      </c>
      <c r="CC374" s="105"/>
      <c r="CD374" s="105"/>
      <c r="CE374" s="105"/>
      <c r="CF374" s="105"/>
    </row>
    <row r="375" spans="1:84" hidden="1" x14ac:dyDescent="0.35">
      <c r="A375" s="67">
        <v>708</v>
      </c>
      <c r="B375" s="67">
        <v>2302.7820000000002</v>
      </c>
      <c r="C375" s="67" t="s">
        <v>8706</v>
      </c>
      <c r="D375" s="67" t="s">
        <v>3339</v>
      </c>
      <c r="E375" s="67" t="s">
        <v>5677</v>
      </c>
      <c r="F375" s="102">
        <v>15</v>
      </c>
      <c r="G375" s="102">
        <v>18</v>
      </c>
      <c r="H375" s="102">
        <v>18</v>
      </c>
      <c r="I375" s="102"/>
      <c r="J375" s="67"/>
      <c r="K375" s="67" t="s">
        <v>5753</v>
      </c>
      <c r="L375" s="67" t="s">
        <v>4506</v>
      </c>
      <c r="M375" s="67" t="s">
        <v>3293</v>
      </c>
      <c r="N375" s="67"/>
      <c r="O375" s="67"/>
      <c r="P375" s="67">
        <v>15.07</v>
      </c>
      <c r="Q375" s="67">
        <v>15.07</v>
      </c>
      <c r="R375" s="103">
        <v>3.0000000000000001E-3</v>
      </c>
      <c r="S375" s="103">
        <v>1.0999999999999999E-2</v>
      </c>
      <c r="T375" s="67">
        <v>0.94899999999999995</v>
      </c>
      <c r="U375" s="67">
        <v>5.56</v>
      </c>
      <c r="V375" s="104" t="b">
        <f t="shared" si="80"/>
        <v>1</v>
      </c>
      <c r="W375" s="104" t="s">
        <v>16</v>
      </c>
      <c r="X375" s="104">
        <f t="shared" si="97"/>
        <v>1.0999999999999999</v>
      </c>
      <c r="Y375" s="104">
        <f t="shared" si="81"/>
        <v>1.0999999999999999</v>
      </c>
      <c r="Z375" s="104" t="str">
        <f t="shared" si="82"/>
        <v/>
      </c>
      <c r="AA375" s="104" t="str">
        <f t="shared" si="82"/>
        <v/>
      </c>
      <c r="AB375" s="104" t="str">
        <f t="shared" si="98"/>
        <v/>
      </c>
      <c r="AC375" s="104" t="str">
        <f t="shared" si="98"/>
        <v/>
      </c>
      <c r="AD375" s="104" t="str">
        <f t="shared" si="99"/>
        <v/>
      </c>
      <c r="AE375" s="104" t="str">
        <f t="shared" si="99"/>
        <v/>
      </c>
      <c r="AF375" s="104" t="str">
        <f t="shared" si="99"/>
        <v/>
      </c>
      <c r="AG375" s="104" t="str">
        <f t="shared" si="99"/>
        <v/>
      </c>
      <c r="AH375" s="104" t="str">
        <f t="shared" si="100"/>
        <v/>
      </c>
      <c r="AI375" s="104"/>
      <c r="AJ375" s="104">
        <f t="shared" si="101"/>
        <v>6.2390721073225259E-3</v>
      </c>
      <c r="AK375" s="104">
        <f t="shared" si="102"/>
        <v>6.2390721073225259E-3</v>
      </c>
      <c r="AL375" s="104" t="str">
        <f t="shared" si="102"/>
        <v/>
      </c>
      <c r="AM375" s="104" t="str">
        <f t="shared" si="102"/>
        <v/>
      </c>
      <c r="AN375" s="104" t="str">
        <f t="shared" si="102"/>
        <v/>
      </c>
      <c r="AO375" s="104" t="str">
        <f t="shared" si="103"/>
        <v/>
      </c>
      <c r="AP375" s="104" t="str">
        <f t="shared" si="103"/>
        <v/>
      </c>
      <c r="AQ375" s="104" t="str">
        <f t="shared" si="103"/>
        <v/>
      </c>
      <c r="AR375" s="104" t="str">
        <f t="shared" si="103"/>
        <v/>
      </c>
      <c r="AS375" s="104" t="str">
        <f t="shared" si="104"/>
        <v/>
      </c>
      <c r="AT375" s="104" t="str">
        <f t="shared" si="104"/>
        <v/>
      </c>
      <c r="AU375" s="104"/>
      <c r="AV375" s="105"/>
      <c r="AW375" s="105"/>
      <c r="AX375" s="105"/>
      <c r="AY375" s="105"/>
      <c r="AZ375" s="105"/>
      <c r="BA375" s="106"/>
      <c r="BB375" s="104"/>
      <c r="BC375" s="105"/>
      <c r="BD375" s="104"/>
      <c r="BE375" s="107"/>
      <c r="BF375" s="105"/>
      <c r="BG375" s="105"/>
      <c r="BH375" s="105"/>
      <c r="BI375" s="105"/>
      <c r="BJ375" s="67">
        <v>708</v>
      </c>
      <c r="BK375" s="108">
        <v>2302.7820000000002</v>
      </c>
      <c r="BL375" s="109">
        <v>42.763879060000001</v>
      </c>
      <c r="BM375" s="109">
        <v>-82.037770409999993</v>
      </c>
      <c r="BN375" s="110" t="s">
        <v>7234</v>
      </c>
      <c r="BO375" s="106">
        <v>273.10000000000002</v>
      </c>
      <c r="BP375" s="105" t="s">
        <v>3339</v>
      </c>
      <c r="BQ375" s="105" t="s">
        <v>5753</v>
      </c>
      <c r="BR375" s="110"/>
      <c r="BS375" s="110">
        <v>15</v>
      </c>
      <c r="BT375" s="111" t="s">
        <v>7836</v>
      </c>
      <c r="BU375" s="110">
        <v>18</v>
      </c>
      <c r="BV375" s="110">
        <v>18</v>
      </c>
      <c r="BW375" s="105" t="s">
        <v>7784</v>
      </c>
      <c r="BX375" s="104">
        <v>5.56</v>
      </c>
      <c r="BY375" s="105"/>
      <c r="BZ375" s="106">
        <f t="shared" si="83"/>
        <v>1.0999999999999999</v>
      </c>
      <c r="CA375" s="104" t="str">
        <f t="shared" si="84"/>
        <v>Matched</v>
      </c>
      <c r="CB375" s="104">
        <f t="shared" si="85"/>
        <v>6.2390721073225259E-3</v>
      </c>
      <c r="CC375" s="105"/>
      <c r="CD375" s="105"/>
      <c r="CE375" s="105"/>
      <c r="CF375" s="105"/>
    </row>
    <row r="376" spans="1:84" hidden="1" x14ac:dyDescent="0.35">
      <c r="A376" s="67">
        <v>725</v>
      </c>
      <c r="B376" s="67">
        <v>2366.2779999999998</v>
      </c>
      <c r="C376" s="67" t="s">
        <v>7620</v>
      </c>
      <c r="D376" s="67" t="s">
        <v>3339</v>
      </c>
      <c r="E376" s="67" t="s">
        <v>5752</v>
      </c>
      <c r="F376" s="102">
        <v>13</v>
      </c>
      <c r="G376" s="102">
        <v>13</v>
      </c>
      <c r="H376" s="102">
        <v>9</v>
      </c>
      <c r="I376" s="102"/>
      <c r="J376" s="67"/>
      <c r="K376" s="67" t="s">
        <v>5762</v>
      </c>
      <c r="L376" s="67" t="s">
        <v>4517</v>
      </c>
      <c r="M376" s="67" t="s">
        <v>3293</v>
      </c>
      <c r="N376" s="67"/>
      <c r="O376" s="67"/>
      <c r="P376" s="67">
        <v>13.07</v>
      </c>
      <c r="Q376" s="67">
        <v>13.07</v>
      </c>
      <c r="R376" s="103">
        <v>1.6E-2</v>
      </c>
      <c r="S376" s="103">
        <v>2.5999999999999999E-2</v>
      </c>
      <c r="T376" s="67">
        <v>0.73099999999999998</v>
      </c>
      <c r="U376" s="67">
        <v>5.56</v>
      </c>
      <c r="V376" s="104" t="b">
        <f t="shared" si="80"/>
        <v>1</v>
      </c>
      <c r="W376" s="104" t="s">
        <v>16</v>
      </c>
      <c r="X376" s="104">
        <f t="shared" si="97"/>
        <v>2.6</v>
      </c>
      <c r="Y376" s="104">
        <f t="shared" si="81"/>
        <v>2.6</v>
      </c>
      <c r="Z376" s="104" t="str">
        <f t="shared" si="82"/>
        <v/>
      </c>
      <c r="AA376" s="104" t="str">
        <f t="shared" si="82"/>
        <v/>
      </c>
      <c r="AB376" s="104" t="str">
        <f t="shared" si="98"/>
        <v/>
      </c>
      <c r="AC376" s="104" t="str">
        <f t="shared" si="98"/>
        <v/>
      </c>
      <c r="AD376" s="104" t="str">
        <f t="shared" si="99"/>
        <v/>
      </c>
      <c r="AE376" s="104" t="str">
        <f t="shared" si="99"/>
        <v/>
      </c>
      <c r="AF376" s="104" t="str">
        <f t="shared" si="99"/>
        <v/>
      </c>
      <c r="AG376" s="104" t="str">
        <f t="shared" si="99"/>
        <v/>
      </c>
      <c r="AH376" s="104" t="str">
        <f t="shared" si="100"/>
        <v/>
      </c>
      <c r="AI376" s="104"/>
      <c r="AJ376" s="104">
        <f t="shared" si="101"/>
        <v>1.4746897708216881E-2</v>
      </c>
      <c r="AK376" s="104">
        <f t="shared" si="102"/>
        <v>1.4746897708216881E-2</v>
      </c>
      <c r="AL376" s="104" t="str">
        <f t="shared" si="102"/>
        <v/>
      </c>
      <c r="AM376" s="104" t="str">
        <f t="shared" si="102"/>
        <v/>
      </c>
      <c r="AN376" s="104" t="str">
        <f t="shared" si="102"/>
        <v/>
      </c>
      <c r="AO376" s="104" t="str">
        <f t="shared" si="103"/>
        <v/>
      </c>
      <c r="AP376" s="104" t="str">
        <f t="shared" si="103"/>
        <v/>
      </c>
      <c r="AQ376" s="104" t="str">
        <f t="shared" si="103"/>
        <v/>
      </c>
      <c r="AR376" s="104" t="str">
        <f t="shared" si="103"/>
        <v/>
      </c>
      <c r="AS376" s="104" t="str">
        <f t="shared" si="104"/>
        <v/>
      </c>
      <c r="AT376" s="104" t="str">
        <f t="shared" si="104"/>
        <v/>
      </c>
      <c r="AU376" s="104"/>
      <c r="AV376" s="105"/>
      <c r="AW376" s="105"/>
      <c r="AX376" s="105"/>
      <c r="AY376" s="105"/>
      <c r="AZ376" s="105"/>
      <c r="BA376" s="106"/>
      <c r="BB376" s="104"/>
      <c r="BC376" s="105"/>
      <c r="BD376" s="104"/>
      <c r="BE376" s="107"/>
      <c r="BF376" s="105"/>
      <c r="BG376" s="105"/>
      <c r="BH376" s="105"/>
      <c r="BI376" s="105"/>
      <c r="BJ376" s="67">
        <v>725</v>
      </c>
      <c r="BK376" s="108">
        <v>2366.2779999999998</v>
      </c>
      <c r="BL376" s="109">
        <v>42.763303970000003</v>
      </c>
      <c r="BM376" s="109">
        <v>-82.037790459999997</v>
      </c>
      <c r="BN376" s="110" t="s">
        <v>7236</v>
      </c>
      <c r="BO376" s="106">
        <v>273.10000000000002</v>
      </c>
      <c r="BP376" s="105" t="s">
        <v>3339</v>
      </c>
      <c r="BQ376" s="105" t="s">
        <v>5762</v>
      </c>
      <c r="BR376" s="110"/>
      <c r="BS376" s="110">
        <v>13</v>
      </c>
      <c r="BT376" s="111" t="s">
        <v>7616</v>
      </c>
      <c r="BU376" s="110">
        <v>13</v>
      </c>
      <c r="BV376" s="110">
        <v>9</v>
      </c>
      <c r="BW376" s="105" t="s">
        <v>7805</v>
      </c>
      <c r="BX376" s="104">
        <v>5.56</v>
      </c>
      <c r="BY376" s="105"/>
      <c r="BZ376" s="106">
        <f t="shared" si="83"/>
        <v>2.6</v>
      </c>
      <c r="CA376" s="104" t="str">
        <f t="shared" si="84"/>
        <v>Matched</v>
      </c>
      <c r="CB376" s="104">
        <f t="shared" si="85"/>
        <v>1.4746897708216881E-2</v>
      </c>
      <c r="CC376" s="105"/>
      <c r="CD376" s="105"/>
      <c r="CE376" s="105"/>
      <c r="CF376" s="105"/>
    </row>
    <row r="377" spans="1:84" hidden="1" x14ac:dyDescent="0.35">
      <c r="A377" s="67">
        <v>732</v>
      </c>
      <c r="B377" s="67">
        <v>2430.08</v>
      </c>
      <c r="C377" s="67" t="s">
        <v>7624</v>
      </c>
      <c r="D377" s="67" t="s">
        <v>3290</v>
      </c>
      <c r="E377" s="67" t="s">
        <v>5677</v>
      </c>
      <c r="F377" s="102">
        <v>14</v>
      </c>
      <c r="G377" s="102">
        <v>7</v>
      </c>
      <c r="H377" s="102">
        <v>9</v>
      </c>
      <c r="I377" s="102"/>
      <c r="J377" s="67"/>
      <c r="K377" s="67" t="s">
        <v>5678</v>
      </c>
      <c r="L377" s="67" t="s">
        <v>4522</v>
      </c>
      <c r="M377" s="67" t="s">
        <v>3293</v>
      </c>
      <c r="N377" s="67"/>
      <c r="O377" s="67"/>
      <c r="P377" s="67">
        <v>14.04</v>
      </c>
      <c r="Q377" s="67">
        <v>14.04</v>
      </c>
      <c r="R377" s="103">
        <v>2.5000000000000001E-2</v>
      </c>
      <c r="S377" s="103">
        <v>5.0999999999999997E-2</v>
      </c>
      <c r="T377" s="67">
        <v>0.65600000000000003</v>
      </c>
      <c r="U377" s="67">
        <v>5.56</v>
      </c>
      <c r="V377" s="104" t="b">
        <f t="shared" si="80"/>
        <v>1</v>
      </c>
      <c r="W377" s="104" t="s">
        <v>16</v>
      </c>
      <c r="X377" s="104">
        <f t="shared" si="97"/>
        <v>5.0999999999999996</v>
      </c>
      <c r="Y377" s="104">
        <f t="shared" si="81"/>
        <v>5.0999999999999996</v>
      </c>
      <c r="Z377" s="104" t="str">
        <f t="shared" si="82"/>
        <v/>
      </c>
      <c r="AA377" s="104" t="str">
        <f t="shared" si="82"/>
        <v/>
      </c>
      <c r="AB377" s="104" t="str">
        <f t="shared" si="98"/>
        <v/>
      </c>
      <c r="AC377" s="104" t="str">
        <f t="shared" si="98"/>
        <v/>
      </c>
      <c r="AD377" s="104" t="str">
        <f t="shared" si="99"/>
        <v/>
      </c>
      <c r="AE377" s="104" t="str">
        <f t="shared" si="99"/>
        <v/>
      </c>
      <c r="AF377" s="104" t="str">
        <f t="shared" si="99"/>
        <v/>
      </c>
      <c r="AG377" s="104" t="str">
        <f t="shared" si="99"/>
        <v/>
      </c>
      <c r="AH377" s="104" t="str">
        <f t="shared" si="100"/>
        <v/>
      </c>
      <c r="AI377" s="104"/>
      <c r="AJ377" s="104">
        <f t="shared" si="101"/>
        <v>2.8926607043040804E-2</v>
      </c>
      <c r="AK377" s="104">
        <f t="shared" si="102"/>
        <v>2.8926607043040804E-2</v>
      </c>
      <c r="AL377" s="104" t="str">
        <f t="shared" si="102"/>
        <v/>
      </c>
      <c r="AM377" s="104" t="str">
        <f t="shared" si="102"/>
        <v/>
      </c>
      <c r="AN377" s="104" t="str">
        <f t="shared" si="102"/>
        <v/>
      </c>
      <c r="AO377" s="104" t="str">
        <f t="shared" si="103"/>
        <v/>
      </c>
      <c r="AP377" s="104" t="str">
        <f t="shared" si="103"/>
        <v/>
      </c>
      <c r="AQ377" s="104" t="str">
        <f t="shared" si="103"/>
        <v/>
      </c>
      <c r="AR377" s="104" t="str">
        <f t="shared" si="103"/>
        <v/>
      </c>
      <c r="AS377" s="104" t="str">
        <f t="shared" si="104"/>
        <v/>
      </c>
      <c r="AT377" s="104" t="str">
        <f t="shared" si="104"/>
        <v/>
      </c>
      <c r="AU377" s="104"/>
      <c r="AV377" s="105"/>
      <c r="AW377" s="105"/>
      <c r="AX377" s="105"/>
      <c r="AY377" s="105"/>
      <c r="AZ377" s="105"/>
      <c r="BA377" s="106"/>
      <c r="BB377" s="104"/>
      <c r="BC377" s="105"/>
      <c r="BD377" s="104"/>
      <c r="BE377" s="107"/>
      <c r="BF377" s="105"/>
      <c r="BG377" s="105"/>
      <c r="BH377" s="105"/>
      <c r="BI377" s="105"/>
      <c r="BJ377" s="67">
        <v>732</v>
      </c>
      <c r="BK377" s="108">
        <v>2430.08</v>
      </c>
      <c r="BL377" s="109">
        <v>42.762726120000004</v>
      </c>
      <c r="BM377" s="109">
        <v>-82.037812880000004</v>
      </c>
      <c r="BN377" s="110" t="s">
        <v>7237</v>
      </c>
      <c r="BO377" s="106">
        <v>273.10000000000002</v>
      </c>
      <c r="BP377" s="105" t="s">
        <v>3290</v>
      </c>
      <c r="BQ377" s="105" t="s">
        <v>5678</v>
      </c>
      <c r="BR377" s="110"/>
      <c r="BS377" s="110">
        <v>14</v>
      </c>
      <c r="BT377" s="111" t="s">
        <v>7654</v>
      </c>
      <c r="BU377" s="110">
        <v>7</v>
      </c>
      <c r="BV377" s="110">
        <v>9</v>
      </c>
      <c r="BW377" s="105" t="s">
        <v>7784</v>
      </c>
      <c r="BX377" s="104">
        <v>5.56</v>
      </c>
      <c r="BY377" s="105"/>
      <c r="BZ377" s="106">
        <f t="shared" si="83"/>
        <v>5.0999999999999996</v>
      </c>
      <c r="CA377" s="104" t="str">
        <f t="shared" si="84"/>
        <v>Matched</v>
      </c>
      <c r="CB377" s="104">
        <f t="shared" si="85"/>
        <v>2.8926607043040804E-2</v>
      </c>
      <c r="CC377" s="105"/>
      <c r="CD377" s="105"/>
      <c r="CE377" s="105"/>
      <c r="CF377" s="105"/>
    </row>
    <row r="378" spans="1:84" hidden="1" x14ac:dyDescent="0.35">
      <c r="A378" s="67">
        <v>733</v>
      </c>
      <c r="B378" s="67">
        <v>2432.0810000000001</v>
      </c>
      <c r="C378" s="67" t="s">
        <v>7509</v>
      </c>
      <c r="D378" s="67" t="s">
        <v>3290</v>
      </c>
      <c r="E378" s="67" t="s">
        <v>5677</v>
      </c>
      <c r="F378" s="102">
        <v>10</v>
      </c>
      <c r="G378" s="102">
        <v>7</v>
      </c>
      <c r="H378" s="102">
        <v>8</v>
      </c>
      <c r="I378" s="102"/>
      <c r="J378" s="67"/>
      <c r="K378" s="67" t="s">
        <v>5859</v>
      </c>
      <c r="L378" s="67" t="s">
        <v>4523</v>
      </c>
      <c r="M378" s="67" t="s">
        <v>3293</v>
      </c>
      <c r="N378" s="67"/>
      <c r="O378" s="67"/>
      <c r="P378" s="67">
        <v>9.89</v>
      </c>
      <c r="Q378" s="67">
        <v>9.89</v>
      </c>
      <c r="R378" s="103">
        <v>1.9E-2</v>
      </c>
      <c r="S378" s="103">
        <v>3.7999999999999999E-2</v>
      </c>
      <c r="T378" s="67">
        <v>0.57699999999999996</v>
      </c>
      <c r="U378" s="67">
        <v>5.56</v>
      </c>
      <c r="V378" s="104" t="b">
        <f t="shared" si="80"/>
        <v>1</v>
      </c>
      <c r="W378" s="104" t="s">
        <v>16</v>
      </c>
      <c r="X378" s="104">
        <f t="shared" si="97"/>
        <v>3.8</v>
      </c>
      <c r="Y378" s="104">
        <f t="shared" si="81"/>
        <v>3.8</v>
      </c>
      <c r="Z378" s="104" t="str">
        <f t="shared" si="82"/>
        <v/>
      </c>
      <c r="AA378" s="104" t="str">
        <f t="shared" si="82"/>
        <v/>
      </c>
      <c r="AB378" s="104" t="str">
        <f t="shared" si="98"/>
        <v/>
      </c>
      <c r="AC378" s="104" t="str">
        <f t="shared" si="98"/>
        <v/>
      </c>
      <c r="AD378" s="104" t="str">
        <f t="shared" si="99"/>
        <v/>
      </c>
      <c r="AE378" s="104" t="str">
        <f t="shared" si="99"/>
        <v/>
      </c>
      <c r="AF378" s="104" t="str">
        <f t="shared" si="99"/>
        <v/>
      </c>
      <c r="AG378" s="104" t="str">
        <f t="shared" si="99"/>
        <v/>
      </c>
      <c r="AH378" s="104" t="str">
        <f t="shared" si="100"/>
        <v/>
      </c>
      <c r="AI378" s="104"/>
      <c r="AJ378" s="104">
        <f t="shared" si="101"/>
        <v>2.1553158188932362E-2</v>
      </c>
      <c r="AK378" s="104">
        <f t="shared" si="102"/>
        <v>2.1553158188932362E-2</v>
      </c>
      <c r="AL378" s="104" t="str">
        <f t="shared" si="102"/>
        <v/>
      </c>
      <c r="AM378" s="104" t="str">
        <f t="shared" si="102"/>
        <v/>
      </c>
      <c r="AN378" s="104" t="str">
        <f t="shared" si="102"/>
        <v/>
      </c>
      <c r="AO378" s="104" t="str">
        <f t="shared" si="103"/>
        <v/>
      </c>
      <c r="AP378" s="104" t="str">
        <f t="shared" si="103"/>
        <v/>
      </c>
      <c r="AQ378" s="104" t="str">
        <f t="shared" si="103"/>
        <v/>
      </c>
      <c r="AR378" s="104" t="str">
        <f t="shared" si="103"/>
        <v/>
      </c>
      <c r="AS378" s="104" t="str">
        <f t="shared" si="104"/>
        <v/>
      </c>
      <c r="AT378" s="104" t="str">
        <f t="shared" si="104"/>
        <v/>
      </c>
      <c r="AU378" s="104"/>
      <c r="AV378" s="105"/>
      <c r="AW378" s="105"/>
      <c r="AX378" s="105"/>
      <c r="AY378" s="105"/>
      <c r="AZ378" s="105"/>
      <c r="BA378" s="106"/>
      <c r="BB378" s="104"/>
      <c r="BC378" s="105"/>
      <c r="BD378" s="104"/>
      <c r="BE378" s="107"/>
      <c r="BF378" s="105"/>
      <c r="BG378" s="105"/>
      <c r="BH378" s="105"/>
      <c r="BI378" s="105"/>
      <c r="BJ378" s="67">
        <v>733</v>
      </c>
      <c r="BK378" s="108">
        <v>2432.0810000000001</v>
      </c>
      <c r="BL378" s="109">
        <v>42.762708000000003</v>
      </c>
      <c r="BM378" s="109">
        <v>-82.037813560000004</v>
      </c>
      <c r="BN378" s="110" t="s">
        <v>7237</v>
      </c>
      <c r="BO378" s="106">
        <v>273.10000000000002</v>
      </c>
      <c r="BP378" s="105" t="s">
        <v>3290</v>
      </c>
      <c r="BQ378" s="105" t="s">
        <v>5859</v>
      </c>
      <c r="BR378" s="110"/>
      <c r="BS378" s="110">
        <v>10</v>
      </c>
      <c r="BT378" s="111" t="s">
        <v>7519</v>
      </c>
      <c r="BU378" s="110">
        <v>7</v>
      </c>
      <c r="BV378" s="110">
        <v>8</v>
      </c>
      <c r="BW378" s="105" t="s">
        <v>7784</v>
      </c>
      <c r="BX378" s="104">
        <v>5.56</v>
      </c>
      <c r="BY378" s="105"/>
      <c r="BZ378" s="106">
        <f t="shared" si="83"/>
        <v>3.8</v>
      </c>
      <c r="CA378" s="104" t="str">
        <f t="shared" si="84"/>
        <v>Matched</v>
      </c>
      <c r="CB378" s="104">
        <f t="shared" si="85"/>
        <v>2.1553158188932362E-2</v>
      </c>
      <c r="CC378" s="105"/>
      <c r="CD378" s="105"/>
      <c r="CE378" s="105"/>
      <c r="CF378" s="105"/>
    </row>
    <row r="379" spans="1:84" hidden="1" x14ac:dyDescent="0.35">
      <c r="A379" s="67">
        <v>734</v>
      </c>
      <c r="B379" s="67">
        <v>2432.3150000000001</v>
      </c>
      <c r="C379" s="67" t="s">
        <v>7625</v>
      </c>
      <c r="D379" s="67" t="s">
        <v>3290</v>
      </c>
      <c r="E379" s="67" t="s">
        <v>5677</v>
      </c>
      <c r="F379" s="102">
        <v>11</v>
      </c>
      <c r="G379" s="102">
        <v>8</v>
      </c>
      <c r="H379" s="102">
        <v>7</v>
      </c>
      <c r="I379" s="102"/>
      <c r="J379" s="67"/>
      <c r="K379" s="67" t="s">
        <v>5678</v>
      </c>
      <c r="L379" s="67" t="s">
        <v>4524</v>
      </c>
      <c r="M379" s="67" t="s">
        <v>3293</v>
      </c>
      <c r="N379" s="67"/>
      <c r="O379" s="67"/>
      <c r="P379" s="67">
        <v>11.09</v>
      </c>
      <c r="Q379" s="67">
        <v>11.09</v>
      </c>
      <c r="R379" s="103">
        <v>1.4999999999999999E-2</v>
      </c>
      <c r="S379" s="103">
        <v>3.3000000000000002E-2</v>
      </c>
      <c r="T379" s="67">
        <v>0.58799999999999997</v>
      </c>
      <c r="U379" s="67">
        <v>5.56</v>
      </c>
      <c r="V379" s="104" t="b">
        <f t="shared" si="80"/>
        <v>1</v>
      </c>
      <c r="W379" s="104" t="s">
        <v>16</v>
      </c>
      <c r="X379" s="104">
        <f t="shared" si="97"/>
        <v>3.3000000000000003</v>
      </c>
      <c r="Y379" s="104">
        <f t="shared" si="81"/>
        <v>3.3000000000000003</v>
      </c>
      <c r="Z379" s="104" t="str">
        <f t="shared" si="82"/>
        <v/>
      </c>
      <c r="AA379" s="104" t="str">
        <f t="shared" si="82"/>
        <v/>
      </c>
      <c r="AB379" s="104" t="str">
        <f t="shared" si="98"/>
        <v/>
      </c>
      <c r="AC379" s="104" t="str">
        <f t="shared" si="98"/>
        <v/>
      </c>
      <c r="AD379" s="104" t="str">
        <f t="shared" si="99"/>
        <v/>
      </c>
      <c r="AE379" s="104" t="str">
        <f t="shared" si="99"/>
        <v/>
      </c>
      <c r="AF379" s="104" t="str">
        <f t="shared" si="99"/>
        <v/>
      </c>
      <c r="AG379" s="104" t="str">
        <f t="shared" si="99"/>
        <v/>
      </c>
      <c r="AH379" s="104" t="str">
        <f t="shared" si="100"/>
        <v/>
      </c>
      <c r="AI379" s="104"/>
      <c r="AJ379" s="104">
        <f t="shared" si="101"/>
        <v>1.8717216321967579E-2</v>
      </c>
      <c r="AK379" s="104">
        <f t="shared" si="102"/>
        <v>1.8717216321967579E-2</v>
      </c>
      <c r="AL379" s="104" t="str">
        <f t="shared" si="102"/>
        <v/>
      </c>
      <c r="AM379" s="104" t="str">
        <f t="shared" si="102"/>
        <v/>
      </c>
      <c r="AN379" s="104" t="str">
        <f t="shared" si="102"/>
        <v/>
      </c>
      <c r="AO379" s="104" t="str">
        <f t="shared" si="103"/>
        <v/>
      </c>
      <c r="AP379" s="104" t="str">
        <f t="shared" si="103"/>
        <v/>
      </c>
      <c r="AQ379" s="104" t="str">
        <f t="shared" si="103"/>
        <v/>
      </c>
      <c r="AR379" s="104" t="str">
        <f t="shared" si="103"/>
        <v/>
      </c>
      <c r="AS379" s="104" t="str">
        <f t="shared" si="104"/>
        <v/>
      </c>
      <c r="AT379" s="104" t="str">
        <f t="shared" si="104"/>
        <v/>
      </c>
      <c r="AU379" s="104"/>
      <c r="AV379" s="105"/>
      <c r="AW379" s="105"/>
      <c r="AX379" s="105"/>
      <c r="AY379" s="105"/>
      <c r="AZ379" s="105"/>
      <c r="BA379" s="106"/>
      <c r="BB379" s="104"/>
      <c r="BC379" s="105"/>
      <c r="BD379" s="104"/>
      <c r="BE379" s="107"/>
      <c r="BF379" s="105"/>
      <c r="BG379" s="105"/>
      <c r="BH379" s="105"/>
      <c r="BI379" s="105"/>
      <c r="BJ379" s="67">
        <v>734</v>
      </c>
      <c r="BK379" s="108">
        <v>2432.3150000000001</v>
      </c>
      <c r="BL379" s="109">
        <v>42.762705879999999</v>
      </c>
      <c r="BM379" s="109">
        <v>-82.037813639999996</v>
      </c>
      <c r="BN379" s="110" t="s">
        <v>7237</v>
      </c>
      <c r="BO379" s="106">
        <v>273.10000000000002</v>
      </c>
      <c r="BP379" s="105" t="s">
        <v>3290</v>
      </c>
      <c r="BQ379" s="105" t="s">
        <v>5678</v>
      </c>
      <c r="BR379" s="110"/>
      <c r="BS379" s="110">
        <v>11</v>
      </c>
      <c r="BT379" s="111" t="s">
        <v>7509</v>
      </c>
      <c r="BU379" s="110">
        <v>8</v>
      </c>
      <c r="BV379" s="110">
        <v>7</v>
      </c>
      <c r="BW379" s="105" t="s">
        <v>7784</v>
      </c>
      <c r="BX379" s="104">
        <v>5.56</v>
      </c>
      <c r="BY379" s="105"/>
      <c r="BZ379" s="106">
        <f t="shared" si="83"/>
        <v>3.3000000000000003</v>
      </c>
      <c r="CA379" s="104" t="str">
        <f t="shared" si="84"/>
        <v>Matched</v>
      </c>
      <c r="CB379" s="104">
        <f t="shared" si="85"/>
        <v>1.8717216321967579E-2</v>
      </c>
      <c r="CC379" s="105"/>
      <c r="CD379" s="105"/>
      <c r="CE379" s="105"/>
      <c r="CF379" s="105"/>
    </row>
    <row r="380" spans="1:84" hidden="1" x14ac:dyDescent="0.35">
      <c r="A380" s="67">
        <v>735</v>
      </c>
      <c r="B380" s="67">
        <v>2434.2130000000002</v>
      </c>
      <c r="C380" s="67" t="s">
        <v>7505</v>
      </c>
      <c r="D380" s="67" t="s">
        <v>3290</v>
      </c>
      <c r="E380" s="67" t="s">
        <v>5677</v>
      </c>
      <c r="F380" s="102">
        <v>10</v>
      </c>
      <c r="G380" s="102">
        <v>8</v>
      </c>
      <c r="H380" s="102">
        <v>15</v>
      </c>
      <c r="I380" s="102"/>
      <c r="J380" s="67"/>
      <c r="K380" s="67" t="s">
        <v>5683</v>
      </c>
      <c r="L380" s="67" t="s">
        <v>4525</v>
      </c>
      <c r="M380" s="67" t="s">
        <v>3293</v>
      </c>
      <c r="N380" s="67"/>
      <c r="O380" s="67"/>
      <c r="P380" s="67">
        <v>10</v>
      </c>
      <c r="Q380" s="67">
        <v>10</v>
      </c>
      <c r="R380" s="103">
        <v>3.5000000000000003E-2</v>
      </c>
      <c r="S380" s="103">
        <v>3.5000000000000003E-2</v>
      </c>
      <c r="T380" s="67">
        <v>0.60099999999999998</v>
      </c>
      <c r="U380" s="67">
        <v>5.56</v>
      </c>
      <c r="V380" s="104" t="b">
        <f t="shared" si="80"/>
        <v>1</v>
      </c>
      <c r="W380" s="104" t="s">
        <v>16</v>
      </c>
      <c r="X380" s="104">
        <f t="shared" si="97"/>
        <v>3.5000000000000004</v>
      </c>
      <c r="Y380" s="104">
        <f t="shared" si="81"/>
        <v>3.5000000000000004</v>
      </c>
      <c r="Z380" s="104" t="str">
        <f t="shared" si="82"/>
        <v/>
      </c>
      <c r="AA380" s="104" t="str">
        <f t="shared" si="82"/>
        <v/>
      </c>
      <c r="AB380" s="104" t="str">
        <f t="shared" si="98"/>
        <v/>
      </c>
      <c r="AC380" s="104" t="str">
        <f t="shared" si="98"/>
        <v/>
      </c>
      <c r="AD380" s="104" t="str">
        <f t="shared" si="99"/>
        <v/>
      </c>
      <c r="AE380" s="104" t="str">
        <f t="shared" si="99"/>
        <v/>
      </c>
      <c r="AF380" s="104" t="str">
        <f t="shared" si="99"/>
        <v/>
      </c>
      <c r="AG380" s="104" t="str">
        <f t="shared" si="99"/>
        <v/>
      </c>
      <c r="AH380" s="104" t="str">
        <f t="shared" si="100"/>
        <v/>
      </c>
      <c r="AI380" s="104"/>
      <c r="AJ380" s="104">
        <f t="shared" si="101"/>
        <v>1.9851593068753493E-2</v>
      </c>
      <c r="AK380" s="104">
        <f t="shared" si="102"/>
        <v>1.9851593068753493E-2</v>
      </c>
      <c r="AL380" s="104" t="str">
        <f t="shared" si="102"/>
        <v/>
      </c>
      <c r="AM380" s="104" t="str">
        <f t="shared" si="102"/>
        <v/>
      </c>
      <c r="AN380" s="104" t="str">
        <f t="shared" si="102"/>
        <v/>
      </c>
      <c r="AO380" s="104" t="str">
        <f t="shared" si="103"/>
        <v/>
      </c>
      <c r="AP380" s="104" t="str">
        <f t="shared" si="103"/>
        <v/>
      </c>
      <c r="AQ380" s="104" t="str">
        <f t="shared" si="103"/>
        <v/>
      </c>
      <c r="AR380" s="104" t="str">
        <f t="shared" si="103"/>
        <v/>
      </c>
      <c r="AS380" s="104" t="str">
        <f t="shared" si="104"/>
        <v/>
      </c>
      <c r="AT380" s="104" t="str">
        <f t="shared" si="104"/>
        <v/>
      </c>
      <c r="AU380" s="104"/>
      <c r="AV380" s="105"/>
      <c r="AW380" s="105"/>
      <c r="AX380" s="105"/>
      <c r="AY380" s="105"/>
      <c r="AZ380" s="105"/>
      <c r="BA380" s="106"/>
      <c r="BB380" s="104"/>
      <c r="BC380" s="105"/>
      <c r="BD380" s="104"/>
      <c r="BE380" s="107"/>
      <c r="BF380" s="105"/>
      <c r="BG380" s="105"/>
      <c r="BH380" s="105"/>
      <c r="BI380" s="105"/>
      <c r="BJ380" s="67">
        <v>735</v>
      </c>
      <c r="BK380" s="108">
        <v>2434.2130000000002</v>
      </c>
      <c r="BL380" s="109">
        <v>42.762688689999997</v>
      </c>
      <c r="BM380" s="109">
        <v>-82.03781429</v>
      </c>
      <c r="BN380" s="110" t="s">
        <v>7237</v>
      </c>
      <c r="BO380" s="106">
        <v>273.10000000000002</v>
      </c>
      <c r="BP380" s="105" t="s">
        <v>3290</v>
      </c>
      <c r="BQ380" s="105" t="s">
        <v>5683</v>
      </c>
      <c r="BR380" s="110"/>
      <c r="BS380" s="110">
        <v>10</v>
      </c>
      <c r="BT380" s="111" t="s">
        <v>7625</v>
      </c>
      <c r="BU380" s="110">
        <v>8</v>
      </c>
      <c r="BV380" s="110">
        <v>15</v>
      </c>
      <c r="BW380" s="105" t="s">
        <v>7784</v>
      </c>
      <c r="BX380" s="104">
        <v>5.56</v>
      </c>
      <c r="BY380" s="105"/>
      <c r="BZ380" s="106">
        <f t="shared" si="83"/>
        <v>3.5000000000000004</v>
      </c>
      <c r="CA380" s="104" t="str">
        <f t="shared" si="84"/>
        <v>Matched</v>
      </c>
      <c r="CB380" s="104">
        <f t="shared" si="85"/>
        <v>1.9851593068753493E-2</v>
      </c>
      <c r="CC380" s="105"/>
      <c r="CD380" s="105"/>
      <c r="CE380" s="105"/>
      <c r="CF380" s="105"/>
    </row>
    <row r="381" spans="1:84" hidden="1" x14ac:dyDescent="0.35">
      <c r="A381" s="67">
        <v>736</v>
      </c>
      <c r="B381" s="67">
        <v>2435.2629999999999</v>
      </c>
      <c r="C381" s="67" t="s">
        <v>7507</v>
      </c>
      <c r="D381" s="67" t="s">
        <v>3290</v>
      </c>
      <c r="E381" s="67" t="s">
        <v>5677</v>
      </c>
      <c r="F381" s="102">
        <v>11</v>
      </c>
      <c r="G381" s="102">
        <v>10</v>
      </c>
      <c r="H381" s="102">
        <v>10</v>
      </c>
      <c r="I381" s="102"/>
      <c r="J381" s="67"/>
      <c r="K381" s="67" t="s">
        <v>5683</v>
      </c>
      <c r="L381" s="67" t="s">
        <v>4526</v>
      </c>
      <c r="M381" s="67" t="s">
        <v>3293</v>
      </c>
      <c r="N381" s="67"/>
      <c r="O381" s="67"/>
      <c r="P381" s="67">
        <v>11.25</v>
      </c>
      <c r="Q381" s="67">
        <v>11.25</v>
      </c>
      <c r="R381" s="103">
        <v>4.0000000000000001E-3</v>
      </c>
      <c r="S381" s="103">
        <v>8.0000000000000002E-3</v>
      </c>
      <c r="T381" s="67">
        <v>0.749</v>
      </c>
      <c r="U381" s="67">
        <v>5.56</v>
      </c>
      <c r="V381" s="104" t="b">
        <f t="shared" si="80"/>
        <v>1</v>
      </c>
      <c r="W381" s="104" t="s">
        <v>16</v>
      </c>
      <c r="X381" s="104">
        <f t="shared" si="97"/>
        <v>0.8</v>
      </c>
      <c r="Y381" s="104">
        <f t="shared" si="81"/>
        <v>0.8</v>
      </c>
      <c r="Z381" s="104" t="str">
        <f t="shared" si="82"/>
        <v/>
      </c>
      <c r="AA381" s="104" t="str">
        <f t="shared" si="82"/>
        <v/>
      </c>
      <c r="AB381" s="104" t="str">
        <f t="shared" si="98"/>
        <v/>
      </c>
      <c r="AC381" s="104" t="str">
        <f t="shared" si="98"/>
        <v/>
      </c>
      <c r="AD381" s="104" t="str">
        <f t="shared" si="99"/>
        <v/>
      </c>
      <c r="AE381" s="104" t="str">
        <f t="shared" si="99"/>
        <v/>
      </c>
      <c r="AF381" s="104" t="str">
        <f t="shared" si="99"/>
        <v/>
      </c>
      <c r="AG381" s="104" t="str">
        <f t="shared" si="99"/>
        <v/>
      </c>
      <c r="AH381" s="104" t="str">
        <f t="shared" si="100"/>
        <v/>
      </c>
      <c r="AI381" s="104"/>
      <c r="AJ381" s="104">
        <f t="shared" si="101"/>
        <v>4.5375069871436552E-3</v>
      </c>
      <c r="AK381" s="104">
        <f t="shared" si="102"/>
        <v>4.5375069871436552E-3</v>
      </c>
      <c r="AL381" s="104" t="str">
        <f t="shared" si="102"/>
        <v/>
      </c>
      <c r="AM381" s="104" t="str">
        <f t="shared" si="102"/>
        <v/>
      </c>
      <c r="AN381" s="104" t="str">
        <f t="shared" si="102"/>
        <v/>
      </c>
      <c r="AO381" s="104" t="str">
        <f t="shared" si="103"/>
        <v/>
      </c>
      <c r="AP381" s="104" t="str">
        <f t="shared" si="103"/>
        <v/>
      </c>
      <c r="AQ381" s="104" t="str">
        <f t="shared" si="103"/>
        <v/>
      </c>
      <c r="AR381" s="104" t="str">
        <f t="shared" si="103"/>
        <v/>
      </c>
      <c r="AS381" s="104" t="str">
        <f t="shared" si="104"/>
        <v/>
      </c>
      <c r="AT381" s="104" t="str">
        <f t="shared" si="104"/>
        <v/>
      </c>
      <c r="AU381" s="104"/>
      <c r="AV381" s="105"/>
      <c r="AW381" s="105"/>
      <c r="AX381" s="105"/>
      <c r="AY381" s="105"/>
      <c r="AZ381" s="105"/>
      <c r="BA381" s="106"/>
      <c r="BB381" s="104"/>
      <c r="BC381" s="105"/>
      <c r="BD381" s="104"/>
      <c r="BE381" s="107"/>
      <c r="BF381" s="105"/>
      <c r="BG381" s="105"/>
      <c r="BH381" s="105"/>
      <c r="BI381" s="105"/>
      <c r="BJ381" s="67">
        <v>736</v>
      </c>
      <c r="BK381" s="108">
        <v>2435.2629999999999</v>
      </c>
      <c r="BL381" s="109">
        <v>42.762679200000001</v>
      </c>
      <c r="BM381" s="109">
        <v>-82.037814659999995</v>
      </c>
      <c r="BN381" s="110" t="s">
        <v>7237</v>
      </c>
      <c r="BO381" s="106">
        <v>273.10000000000002</v>
      </c>
      <c r="BP381" s="105" t="s">
        <v>3290</v>
      </c>
      <c r="BQ381" s="105" t="s">
        <v>5683</v>
      </c>
      <c r="BR381" s="110"/>
      <c r="BS381" s="110">
        <v>11</v>
      </c>
      <c r="BT381" s="111" t="s">
        <v>7509</v>
      </c>
      <c r="BU381" s="110">
        <v>10</v>
      </c>
      <c r="BV381" s="110">
        <v>10</v>
      </c>
      <c r="BW381" s="105" t="s">
        <v>7784</v>
      </c>
      <c r="BX381" s="104">
        <v>5.56</v>
      </c>
      <c r="BY381" s="105"/>
      <c r="BZ381" s="106">
        <f t="shared" si="83"/>
        <v>0.8</v>
      </c>
      <c r="CA381" s="104" t="str">
        <f t="shared" si="84"/>
        <v>Matched</v>
      </c>
      <c r="CB381" s="104">
        <f t="shared" si="85"/>
        <v>4.5375069871436552E-3</v>
      </c>
      <c r="CC381" s="105"/>
      <c r="CD381" s="105"/>
      <c r="CE381" s="105"/>
      <c r="CF381" s="105"/>
    </row>
    <row r="382" spans="1:84" hidden="1" x14ac:dyDescent="0.35">
      <c r="A382" s="67">
        <v>737</v>
      </c>
      <c r="B382" s="67">
        <v>2437.2469999999998</v>
      </c>
      <c r="C382" s="67" t="s">
        <v>7570</v>
      </c>
      <c r="D382" s="67" t="s">
        <v>3290</v>
      </c>
      <c r="E382" s="67" t="s">
        <v>5677</v>
      </c>
      <c r="F382" s="102">
        <v>10</v>
      </c>
      <c r="G382" s="102">
        <v>9</v>
      </c>
      <c r="H382" s="102">
        <v>8</v>
      </c>
      <c r="I382" s="102"/>
      <c r="J382" s="67"/>
      <c r="K382" s="67" t="s">
        <v>5678</v>
      </c>
      <c r="L382" s="67" t="s">
        <v>4527</v>
      </c>
      <c r="M382" s="67" t="s">
        <v>3293</v>
      </c>
      <c r="N382" s="67"/>
      <c r="O382" s="67"/>
      <c r="P382" s="67">
        <v>10.42</v>
      </c>
      <c r="Q382" s="67">
        <v>10.42</v>
      </c>
      <c r="R382" s="103">
        <v>2.1999999999999999E-2</v>
      </c>
      <c r="S382" s="103">
        <v>4.5999999999999999E-2</v>
      </c>
      <c r="T382" s="67">
        <v>0.67700000000000005</v>
      </c>
      <c r="U382" s="67">
        <v>5.56</v>
      </c>
      <c r="V382" s="104" t="b">
        <f t="shared" si="80"/>
        <v>1</v>
      </c>
      <c r="W382" s="104" t="s">
        <v>16</v>
      </c>
      <c r="X382" s="104">
        <f t="shared" si="97"/>
        <v>4.5999999999999996</v>
      </c>
      <c r="Y382" s="104">
        <f t="shared" si="81"/>
        <v>4.5999999999999996</v>
      </c>
      <c r="Z382" s="104" t="str">
        <f t="shared" si="82"/>
        <v/>
      </c>
      <c r="AA382" s="104" t="str">
        <f t="shared" si="82"/>
        <v/>
      </c>
      <c r="AB382" s="104" t="str">
        <f t="shared" si="98"/>
        <v/>
      </c>
      <c r="AC382" s="104" t="str">
        <f t="shared" si="98"/>
        <v/>
      </c>
      <c r="AD382" s="104" t="str">
        <f t="shared" si="99"/>
        <v/>
      </c>
      <c r="AE382" s="104" t="str">
        <f t="shared" si="99"/>
        <v/>
      </c>
      <c r="AF382" s="104" t="str">
        <f t="shared" si="99"/>
        <v/>
      </c>
      <c r="AG382" s="104" t="str">
        <f t="shared" si="99"/>
        <v/>
      </c>
      <c r="AH382" s="104" t="str">
        <f t="shared" si="100"/>
        <v/>
      </c>
      <c r="AI382" s="104"/>
      <c r="AJ382" s="104">
        <f t="shared" si="101"/>
        <v>2.6090665176076017E-2</v>
      </c>
      <c r="AK382" s="104">
        <f t="shared" si="102"/>
        <v>2.6090665176076017E-2</v>
      </c>
      <c r="AL382" s="104" t="str">
        <f t="shared" si="102"/>
        <v/>
      </c>
      <c r="AM382" s="104" t="str">
        <f t="shared" si="102"/>
        <v/>
      </c>
      <c r="AN382" s="104" t="str">
        <f t="shared" si="102"/>
        <v/>
      </c>
      <c r="AO382" s="104" t="str">
        <f t="shared" si="103"/>
        <v/>
      </c>
      <c r="AP382" s="104" t="str">
        <f t="shared" si="103"/>
        <v/>
      </c>
      <c r="AQ382" s="104" t="str">
        <f t="shared" si="103"/>
        <v/>
      </c>
      <c r="AR382" s="104" t="str">
        <f t="shared" si="103"/>
        <v/>
      </c>
      <c r="AS382" s="104" t="str">
        <f t="shared" si="104"/>
        <v/>
      </c>
      <c r="AT382" s="104" t="str">
        <f t="shared" si="104"/>
        <v/>
      </c>
      <c r="AU382" s="104"/>
      <c r="AV382" s="105"/>
      <c r="AW382" s="105"/>
      <c r="AX382" s="105"/>
      <c r="AY382" s="105"/>
      <c r="AZ382" s="105"/>
      <c r="BA382" s="106"/>
      <c r="BB382" s="104"/>
      <c r="BC382" s="105"/>
      <c r="BD382" s="104"/>
      <c r="BE382" s="107"/>
      <c r="BF382" s="105"/>
      <c r="BG382" s="105"/>
      <c r="BH382" s="105"/>
      <c r="BI382" s="105"/>
      <c r="BJ382" s="67">
        <v>737</v>
      </c>
      <c r="BK382" s="108">
        <v>2437.2469999999998</v>
      </c>
      <c r="BL382" s="109">
        <v>42.762661219999998</v>
      </c>
      <c r="BM382" s="109">
        <v>-82.037815370000004</v>
      </c>
      <c r="BN382" s="110" t="s">
        <v>7237</v>
      </c>
      <c r="BO382" s="106">
        <v>273.10000000000002</v>
      </c>
      <c r="BP382" s="105" t="s">
        <v>3290</v>
      </c>
      <c r="BQ382" s="105" t="s">
        <v>5678</v>
      </c>
      <c r="BR382" s="110"/>
      <c r="BS382" s="110">
        <v>10</v>
      </c>
      <c r="BT382" s="111" t="s">
        <v>7499</v>
      </c>
      <c r="BU382" s="110">
        <v>9</v>
      </c>
      <c r="BV382" s="110">
        <v>8</v>
      </c>
      <c r="BW382" s="105" t="s">
        <v>7784</v>
      </c>
      <c r="BX382" s="104">
        <v>5.56</v>
      </c>
      <c r="BY382" s="105"/>
      <c r="BZ382" s="106">
        <f t="shared" si="83"/>
        <v>4.5999999999999996</v>
      </c>
      <c r="CA382" s="104" t="str">
        <f t="shared" si="84"/>
        <v>Matched</v>
      </c>
      <c r="CB382" s="104">
        <f t="shared" si="85"/>
        <v>2.6090665176076017E-2</v>
      </c>
      <c r="CC382" s="105"/>
      <c r="CD382" s="105"/>
      <c r="CE382" s="105"/>
      <c r="CF382" s="105"/>
    </row>
    <row r="383" spans="1:84" hidden="1" x14ac:dyDescent="0.35">
      <c r="A383" s="67">
        <v>738</v>
      </c>
      <c r="B383" s="67">
        <v>2437.5250000000001</v>
      </c>
      <c r="C383" s="67" t="s">
        <v>7624</v>
      </c>
      <c r="D383" s="67" t="s">
        <v>3290</v>
      </c>
      <c r="E383" s="67" t="s">
        <v>5677</v>
      </c>
      <c r="F383" s="102">
        <v>10</v>
      </c>
      <c r="G383" s="102">
        <v>5</v>
      </c>
      <c r="H383" s="102">
        <v>7</v>
      </c>
      <c r="I383" s="102"/>
      <c r="J383" s="67"/>
      <c r="K383" s="67" t="s">
        <v>5678</v>
      </c>
      <c r="L383" s="67" t="s">
        <v>4528</v>
      </c>
      <c r="M383" s="67" t="s">
        <v>3293</v>
      </c>
      <c r="N383" s="67"/>
      <c r="O383" s="67"/>
      <c r="P383" s="67">
        <v>10.210000000000001</v>
      </c>
      <c r="Q383" s="67">
        <v>10.210000000000001</v>
      </c>
      <c r="R383" s="103">
        <v>2.1999999999999999E-2</v>
      </c>
      <c r="S383" s="103">
        <v>4.3999999999999997E-2</v>
      </c>
      <c r="T383" s="67">
        <v>0.47099999999999997</v>
      </c>
      <c r="U383" s="67">
        <v>5.56</v>
      </c>
      <c r="V383" s="104" t="b">
        <f t="shared" si="80"/>
        <v>1</v>
      </c>
      <c r="W383" s="104" t="s">
        <v>16</v>
      </c>
      <c r="X383" s="104">
        <f t="shared" si="97"/>
        <v>4.3999999999999995</v>
      </c>
      <c r="Y383" s="104">
        <f t="shared" si="81"/>
        <v>4.3999999999999995</v>
      </c>
      <c r="Z383" s="104" t="str">
        <f t="shared" si="82"/>
        <v/>
      </c>
      <c r="AA383" s="104" t="str">
        <f t="shared" si="82"/>
        <v/>
      </c>
      <c r="AB383" s="104" t="str">
        <f t="shared" si="98"/>
        <v/>
      </c>
      <c r="AC383" s="104" t="str">
        <f t="shared" si="98"/>
        <v/>
      </c>
      <c r="AD383" s="104" t="str">
        <f t="shared" si="99"/>
        <v/>
      </c>
      <c r="AE383" s="104" t="str">
        <f t="shared" si="99"/>
        <v/>
      </c>
      <c r="AF383" s="104" t="str">
        <f t="shared" si="99"/>
        <v/>
      </c>
      <c r="AG383" s="104" t="str">
        <f t="shared" si="99"/>
        <v/>
      </c>
      <c r="AH383" s="104" t="str">
        <f t="shared" si="100"/>
        <v/>
      </c>
      <c r="AI383" s="104"/>
      <c r="AJ383" s="104">
        <f t="shared" si="101"/>
        <v>2.4956288429290104E-2</v>
      </c>
      <c r="AK383" s="104">
        <f t="shared" si="102"/>
        <v>2.4956288429290104E-2</v>
      </c>
      <c r="AL383" s="104" t="str">
        <f t="shared" si="102"/>
        <v/>
      </c>
      <c r="AM383" s="104" t="str">
        <f t="shared" si="102"/>
        <v/>
      </c>
      <c r="AN383" s="104" t="str">
        <f t="shared" si="102"/>
        <v/>
      </c>
      <c r="AO383" s="104" t="str">
        <f t="shared" si="103"/>
        <v/>
      </c>
      <c r="AP383" s="104" t="str">
        <f t="shared" si="103"/>
        <v/>
      </c>
      <c r="AQ383" s="104" t="str">
        <f t="shared" si="103"/>
        <v/>
      </c>
      <c r="AR383" s="104" t="str">
        <f t="shared" si="103"/>
        <v/>
      </c>
      <c r="AS383" s="104" t="str">
        <f t="shared" si="104"/>
        <v/>
      </c>
      <c r="AT383" s="104" t="str">
        <f t="shared" si="104"/>
        <v/>
      </c>
      <c r="AU383" s="104"/>
      <c r="AV383" s="105"/>
      <c r="AW383" s="105"/>
      <c r="AX383" s="105"/>
      <c r="AY383" s="105"/>
      <c r="AZ383" s="105"/>
      <c r="BA383" s="106"/>
      <c r="BB383" s="104"/>
      <c r="BC383" s="105"/>
      <c r="BD383" s="104"/>
      <c r="BE383" s="107"/>
      <c r="BF383" s="105"/>
      <c r="BG383" s="105"/>
      <c r="BH383" s="105"/>
      <c r="BI383" s="105"/>
      <c r="BJ383" s="67">
        <v>738</v>
      </c>
      <c r="BK383" s="108">
        <v>2437.5250000000001</v>
      </c>
      <c r="BL383" s="109">
        <v>42.762658680000001</v>
      </c>
      <c r="BM383" s="109">
        <v>-82.037815469999998</v>
      </c>
      <c r="BN383" s="110" t="s">
        <v>7237</v>
      </c>
      <c r="BO383" s="106">
        <v>273.10000000000002</v>
      </c>
      <c r="BP383" s="105" t="s">
        <v>3290</v>
      </c>
      <c r="BQ383" s="105" t="s">
        <v>5678</v>
      </c>
      <c r="BR383" s="110"/>
      <c r="BS383" s="110">
        <v>10</v>
      </c>
      <c r="BT383" s="111" t="s">
        <v>7603</v>
      </c>
      <c r="BU383" s="110">
        <v>5</v>
      </c>
      <c r="BV383" s="110">
        <v>7</v>
      </c>
      <c r="BW383" s="105" t="s">
        <v>7784</v>
      </c>
      <c r="BX383" s="104">
        <v>5.56</v>
      </c>
      <c r="BY383" s="105"/>
      <c r="BZ383" s="106">
        <f t="shared" si="83"/>
        <v>4.3999999999999995</v>
      </c>
      <c r="CA383" s="104" t="str">
        <f t="shared" si="84"/>
        <v>Matched</v>
      </c>
      <c r="CB383" s="104">
        <f t="shared" si="85"/>
        <v>2.4956288429290104E-2</v>
      </c>
      <c r="CC383" s="105"/>
      <c r="CD383" s="105"/>
      <c r="CE383" s="105"/>
      <c r="CF383" s="105"/>
    </row>
    <row r="384" spans="1:84" hidden="1" x14ac:dyDescent="0.35">
      <c r="A384" s="67">
        <v>739</v>
      </c>
      <c r="B384" s="67">
        <v>2437.864</v>
      </c>
      <c r="C384" s="67" t="s">
        <v>7505</v>
      </c>
      <c r="D384" s="67" t="s">
        <v>3290</v>
      </c>
      <c r="E384" s="67" t="s">
        <v>5677</v>
      </c>
      <c r="F384" s="102">
        <v>12</v>
      </c>
      <c r="G384" s="102">
        <v>8</v>
      </c>
      <c r="H384" s="102">
        <v>8</v>
      </c>
      <c r="I384" s="102"/>
      <c r="J384" s="67"/>
      <c r="K384" s="67" t="s">
        <v>5678</v>
      </c>
      <c r="L384" s="67" t="s">
        <v>4529</v>
      </c>
      <c r="M384" s="67" t="s">
        <v>3293</v>
      </c>
      <c r="N384" s="67"/>
      <c r="O384" s="67"/>
      <c r="P384" s="67">
        <v>11.51</v>
      </c>
      <c r="Q384" s="67">
        <v>11.51</v>
      </c>
      <c r="R384" s="103">
        <v>1.2999999999999999E-2</v>
      </c>
      <c r="S384" s="103">
        <v>2.9000000000000001E-2</v>
      </c>
      <c r="T384" s="67">
        <v>0.69599999999999995</v>
      </c>
      <c r="U384" s="67">
        <v>5.56</v>
      </c>
      <c r="V384" s="104" t="b">
        <f t="shared" si="80"/>
        <v>1</v>
      </c>
      <c r="W384" s="104" t="s">
        <v>16</v>
      </c>
      <c r="X384" s="104">
        <f t="shared" si="97"/>
        <v>2.9000000000000004</v>
      </c>
      <c r="Y384" s="104">
        <f t="shared" si="81"/>
        <v>2.9000000000000004</v>
      </c>
      <c r="Z384" s="104" t="str">
        <f t="shared" si="82"/>
        <v/>
      </c>
      <c r="AA384" s="104" t="str">
        <f t="shared" si="82"/>
        <v/>
      </c>
      <c r="AB384" s="104" t="str">
        <f t="shared" si="98"/>
        <v/>
      </c>
      <c r="AC384" s="104" t="str">
        <f t="shared" si="98"/>
        <v/>
      </c>
      <c r="AD384" s="104" t="str">
        <f t="shared" si="99"/>
        <v/>
      </c>
      <c r="AE384" s="104" t="str">
        <f t="shared" si="99"/>
        <v/>
      </c>
      <c r="AF384" s="104" t="str">
        <f t="shared" si="99"/>
        <v/>
      </c>
      <c r="AG384" s="104" t="str">
        <f t="shared" si="99"/>
        <v/>
      </c>
      <c r="AH384" s="104" t="str">
        <f t="shared" si="100"/>
        <v/>
      </c>
      <c r="AI384" s="104"/>
      <c r="AJ384" s="104">
        <f t="shared" si="101"/>
        <v>1.6448462828395755E-2</v>
      </c>
      <c r="AK384" s="104">
        <f t="shared" si="102"/>
        <v>1.6448462828395755E-2</v>
      </c>
      <c r="AL384" s="104" t="str">
        <f t="shared" si="102"/>
        <v/>
      </c>
      <c r="AM384" s="104" t="str">
        <f t="shared" si="102"/>
        <v/>
      </c>
      <c r="AN384" s="104" t="str">
        <f t="shared" si="102"/>
        <v/>
      </c>
      <c r="AO384" s="104" t="str">
        <f t="shared" si="103"/>
        <v/>
      </c>
      <c r="AP384" s="104" t="str">
        <f t="shared" si="103"/>
        <v/>
      </c>
      <c r="AQ384" s="104" t="str">
        <f t="shared" si="103"/>
        <v/>
      </c>
      <c r="AR384" s="104" t="str">
        <f t="shared" si="103"/>
        <v/>
      </c>
      <c r="AS384" s="104" t="str">
        <f t="shared" si="104"/>
        <v/>
      </c>
      <c r="AT384" s="104" t="str">
        <f t="shared" si="104"/>
        <v/>
      </c>
      <c r="AU384" s="104"/>
      <c r="AV384" s="105"/>
      <c r="AW384" s="105"/>
      <c r="AX384" s="105"/>
      <c r="AY384" s="105"/>
      <c r="AZ384" s="105"/>
      <c r="BA384" s="106"/>
      <c r="BB384" s="104"/>
      <c r="BC384" s="105"/>
      <c r="BD384" s="104"/>
      <c r="BE384" s="107"/>
      <c r="BF384" s="105"/>
      <c r="BG384" s="105"/>
      <c r="BH384" s="105"/>
      <c r="BI384" s="105"/>
      <c r="BJ384" s="67">
        <v>739</v>
      </c>
      <c r="BK384" s="108">
        <v>2437.864</v>
      </c>
      <c r="BL384" s="109">
        <v>42.762655629999998</v>
      </c>
      <c r="BM384" s="109">
        <v>-82.037815589999994</v>
      </c>
      <c r="BN384" s="110" t="s">
        <v>7237</v>
      </c>
      <c r="BO384" s="106">
        <v>273.10000000000002</v>
      </c>
      <c r="BP384" s="105" t="s">
        <v>3290</v>
      </c>
      <c r="BQ384" s="105" t="s">
        <v>5678</v>
      </c>
      <c r="BR384" s="110"/>
      <c r="BS384" s="110">
        <v>12</v>
      </c>
      <c r="BT384" s="111" t="s">
        <v>7359</v>
      </c>
      <c r="BU384" s="110">
        <v>8</v>
      </c>
      <c r="BV384" s="110">
        <v>8</v>
      </c>
      <c r="BW384" s="105" t="s">
        <v>7784</v>
      </c>
      <c r="BX384" s="104">
        <v>5.56</v>
      </c>
      <c r="BY384" s="105"/>
      <c r="BZ384" s="106">
        <f t="shared" si="83"/>
        <v>2.9000000000000004</v>
      </c>
      <c r="CA384" s="104" t="str">
        <f t="shared" si="84"/>
        <v>Matched</v>
      </c>
      <c r="CB384" s="104">
        <f t="shared" si="85"/>
        <v>1.6448462828395755E-2</v>
      </c>
      <c r="CC384" s="105"/>
      <c r="CD384" s="105"/>
      <c r="CE384" s="105"/>
      <c r="CF384" s="105"/>
    </row>
    <row r="385" spans="1:84" hidden="1" x14ac:dyDescent="0.35">
      <c r="A385" s="67">
        <v>743</v>
      </c>
      <c r="B385" s="67">
        <v>2464.098</v>
      </c>
      <c r="C385" s="67" t="s">
        <v>7381</v>
      </c>
      <c r="D385" s="67" t="s">
        <v>3710</v>
      </c>
      <c r="E385" s="67" t="s">
        <v>5672</v>
      </c>
      <c r="F385" s="102">
        <v>14</v>
      </c>
      <c r="G385" s="102">
        <v>10</v>
      </c>
      <c r="H385" s="102">
        <v>9</v>
      </c>
      <c r="I385" s="102"/>
      <c r="J385" s="67"/>
      <c r="K385" s="67" t="s">
        <v>5800</v>
      </c>
      <c r="L385" s="67" t="s">
        <v>4535</v>
      </c>
      <c r="M385" s="67" t="s">
        <v>3293</v>
      </c>
      <c r="N385" s="67"/>
      <c r="O385" s="67"/>
      <c r="P385" s="67">
        <v>14.25</v>
      </c>
      <c r="Q385" s="67">
        <v>14.25</v>
      </c>
      <c r="R385" s="103">
        <v>1.6E-2</v>
      </c>
      <c r="S385" s="103">
        <v>2.9000000000000001E-2</v>
      </c>
      <c r="T385" s="67">
        <v>0.71799999999999997</v>
      </c>
      <c r="U385" s="67">
        <v>5.56</v>
      </c>
      <c r="V385" s="104" t="b">
        <f t="shared" si="80"/>
        <v>1</v>
      </c>
      <c r="W385" s="104" t="s">
        <v>16</v>
      </c>
      <c r="X385" s="104">
        <f t="shared" si="97"/>
        <v>2.9000000000000004</v>
      </c>
      <c r="Y385" s="104">
        <f t="shared" si="81"/>
        <v>2.9000000000000004</v>
      </c>
      <c r="Z385" s="104" t="str">
        <f t="shared" si="82"/>
        <v/>
      </c>
      <c r="AA385" s="104" t="str">
        <f t="shared" si="82"/>
        <v/>
      </c>
      <c r="AB385" s="104" t="str">
        <f t="shared" si="98"/>
        <v/>
      </c>
      <c r="AC385" s="104" t="str">
        <f t="shared" si="98"/>
        <v/>
      </c>
      <c r="AD385" s="104" t="str">
        <f t="shared" si="99"/>
        <v/>
      </c>
      <c r="AE385" s="104" t="str">
        <f t="shared" si="99"/>
        <v/>
      </c>
      <c r="AF385" s="104" t="str">
        <f t="shared" si="99"/>
        <v/>
      </c>
      <c r="AG385" s="104" t="str">
        <f t="shared" si="99"/>
        <v/>
      </c>
      <c r="AH385" s="104" t="str">
        <f t="shared" si="100"/>
        <v/>
      </c>
      <c r="AI385" s="104"/>
      <c r="AJ385" s="104">
        <f t="shared" si="101"/>
        <v>1.6448462828395755E-2</v>
      </c>
      <c r="AK385" s="104">
        <f t="shared" si="102"/>
        <v>1.6448462828395755E-2</v>
      </c>
      <c r="AL385" s="104" t="str">
        <f t="shared" si="102"/>
        <v/>
      </c>
      <c r="AM385" s="104" t="str">
        <f t="shared" si="102"/>
        <v/>
      </c>
      <c r="AN385" s="104" t="str">
        <f t="shared" si="102"/>
        <v/>
      </c>
      <c r="AO385" s="104" t="str">
        <f t="shared" si="103"/>
        <v/>
      </c>
      <c r="AP385" s="104" t="str">
        <f t="shared" si="103"/>
        <v/>
      </c>
      <c r="AQ385" s="104" t="str">
        <f t="shared" si="103"/>
        <v/>
      </c>
      <c r="AR385" s="104" t="str">
        <f t="shared" si="103"/>
        <v/>
      </c>
      <c r="AS385" s="104" t="str">
        <f t="shared" si="104"/>
        <v/>
      </c>
      <c r="AT385" s="104" t="str">
        <f t="shared" si="104"/>
        <v/>
      </c>
      <c r="AU385" s="104"/>
      <c r="AV385" s="105"/>
      <c r="AW385" s="105"/>
      <c r="AX385" s="105"/>
      <c r="AY385" s="105"/>
      <c r="AZ385" s="105"/>
      <c r="BA385" s="106"/>
      <c r="BB385" s="104"/>
      <c r="BC385" s="105"/>
      <c r="BD385" s="104"/>
      <c r="BE385" s="107"/>
      <c r="BF385" s="105"/>
      <c r="BG385" s="105"/>
      <c r="BH385" s="105"/>
      <c r="BI385" s="105"/>
      <c r="BJ385" s="67">
        <v>743</v>
      </c>
      <c r="BK385" s="108">
        <v>2464.098</v>
      </c>
      <c r="BL385" s="109">
        <v>42.762418019999998</v>
      </c>
      <c r="BM385" s="109">
        <v>-82.037823059999994</v>
      </c>
      <c r="BN385" s="110" t="s">
        <v>7238</v>
      </c>
      <c r="BO385" s="106">
        <v>273.10000000000002</v>
      </c>
      <c r="BP385" s="105" t="s">
        <v>3710</v>
      </c>
      <c r="BQ385" s="105" t="s">
        <v>5800</v>
      </c>
      <c r="BR385" s="110"/>
      <c r="BS385" s="110">
        <v>14</v>
      </c>
      <c r="BT385" s="111" t="s">
        <v>7428</v>
      </c>
      <c r="BU385" s="110">
        <v>10</v>
      </c>
      <c r="BV385" s="110">
        <v>9</v>
      </c>
      <c r="BW385" s="105" t="s">
        <v>7776</v>
      </c>
      <c r="BX385" s="104">
        <v>5.56</v>
      </c>
      <c r="BY385" s="105"/>
      <c r="BZ385" s="106">
        <f t="shared" si="83"/>
        <v>2.9000000000000004</v>
      </c>
      <c r="CA385" s="104" t="str">
        <f t="shared" si="84"/>
        <v>Matched</v>
      </c>
      <c r="CB385" s="104">
        <f t="shared" si="85"/>
        <v>1.6448462828395755E-2</v>
      </c>
      <c r="CC385" s="105"/>
      <c r="CD385" s="105"/>
      <c r="CE385" s="105"/>
      <c r="CF385" s="105"/>
    </row>
    <row r="386" spans="1:84" hidden="1" x14ac:dyDescent="0.35">
      <c r="A386" s="67">
        <v>761</v>
      </c>
      <c r="B386" s="67">
        <v>2503.7339999999999</v>
      </c>
      <c r="C386" s="67" t="s">
        <v>7628</v>
      </c>
      <c r="D386" s="67" t="s">
        <v>3290</v>
      </c>
      <c r="E386" s="67" t="s">
        <v>5677</v>
      </c>
      <c r="F386" s="102">
        <v>11</v>
      </c>
      <c r="G386" s="102">
        <v>12</v>
      </c>
      <c r="H386" s="102">
        <v>11</v>
      </c>
      <c r="I386" s="102"/>
      <c r="J386" s="67"/>
      <c r="K386" s="67" t="s">
        <v>5683</v>
      </c>
      <c r="L386" s="67" t="s">
        <v>4668</v>
      </c>
      <c r="M386" s="67" t="s">
        <v>3293</v>
      </c>
      <c r="N386" s="67"/>
      <c r="O386" s="67"/>
      <c r="P386" s="67">
        <v>11.42</v>
      </c>
      <c r="Q386" s="67">
        <v>11.42</v>
      </c>
      <c r="R386" s="103">
        <v>7.0000000000000001E-3</v>
      </c>
      <c r="S386" s="103">
        <v>1.2E-2</v>
      </c>
      <c r="T386" s="67">
        <v>0.79400000000000004</v>
      </c>
      <c r="U386" s="67">
        <v>5.56</v>
      </c>
      <c r="V386" s="104" t="b">
        <f t="shared" si="80"/>
        <v>1</v>
      </c>
      <c r="W386" s="104" t="s">
        <v>16</v>
      </c>
      <c r="X386" s="104">
        <f t="shared" si="97"/>
        <v>1.2</v>
      </c>
      <c r="Y386" s="104">
        <f t="shared" si="81"/>
        <v>1.2</v>
      </c>
      <c r="Z386" s="104" t="str">
        <f t="shared" si="82"/>
        <v/>
      </c>
      <c r="AA386" s="104" t="str">
        <f t="shared" si="82"/>
        <v/>
      </c>
      <c r="AB386" s="104" t="str">
        <f t="shared" si="98"/>
        <v/>
      </c>
      <c r="AC386" s="104" t="str">
        <f t="shared" si="98"/>
        <v/>
      </c>
      <c r="AD386" s="104" t="str">
        <f t="shared" si="99"/>
        <v/>
      </c>
      <c r="AE386" s="104" t="str">
        <f t="shared" si="99"/>
        <v/>
      </c>
      <c r="AF386" s="104" t="str">
        <f t="shared" si="99"/>
        <v/>
      </c>
      <c r="AG386" s="104" t="str">
        <f t="shared" si="99"/>
        <v/>
      </c>
      <c r="AH386" s="104" t="str">
        <f t="shared" si="100"/>
        <v/>
      </c>
      <c r="AI386" s="104"/>
      <c r="AJ386" s="104">
        <f t="shared" si="101"/>
        <v>6.8062604807154837E-3</v>
      </c>
      <c r="AK386" s="104">
        <f t="shared" si="102"/>
        <v>6.8062604807154837E-3</v>
      </c>
      <c r="AL386" s="104" t="str">
        <f t="shared" si="102"/>
        <v/>
      </c>
      <c r="AM386" s="104" t="str">
        <f t="shared" si="102"/>
        <v/>
      </c>
      <c r="AN386" s="104" t="str">
        <f t="shared" si="102"/>
        <v/>
      </c>
      <c r="AO386" s="104" t="str">
        <f t="shared" si="103"/>
        <v/>
      </c>
      <c r="AP386" s="104" t="str">
        <f t="shared" si="103"/>
        <v/>
      </c>
      <c r="AQ386" s="104" t="str">
        <f t="shared" si="103"/>
        <v/>
      </c>
      <c r="AR386" s="104" t="str">
        <f t="shared" si="103"/>
        <v/>
      </c>
      <c r="AS386" s="104" t="str">
        <f t="shared" si="104"/>
        <v/>
      </c>
      <c r="AT386" s="104" t="str">
        <f t="shared" si="104"/>
        <v/>
      </c>
      <c r="AU386" s="104"/>
      <c r="AV386" s="105"/>
      <c r="AW386" s="105"/>
      <c r="AX386" s="105"/>
      <c r="AY386" s="105"/>
      <c r="AZ386" s="105"/>
      <c r="BA386" s="106"/>
      <c r="BB386" s="104"/>
      <c r="BC386" s="105"/>
      <c r="BD386" s="104"/>
      <c r="BE386" s="107"/>
      <c r="BF386" s="105"/>
      <c r="BG386" s="105"/>
      <c r="BH386" s="105"/>
      <c r="BI386" s="105"/>
      <c r="BJ386" s="67">
        <v>761</v>
      </c>
      <c r="BK386" s="108">
        <v>2503.7339999999999</v>
      </c>
      <c r="BL386" s="109">
        <v>42.762073280000003</v>
      </c>
      <c r="BM386" s="109">
        <v>-82.037839169999998</v>
      </c>
      <c r="BN386" s="110" t="s">
        <v>7240</v>
      </c>
      <c r="BO386" s="106">
        <v>273.10000000000002</v>
      </c>
      <c r="BP386" s="105" t="s">
        <v>3290</v>
      </c>
      <c r="BQ386" s="105" t="s">
        <v>5683</v>
      </c>
      <c r="BR386" s="110"/>
      <c r="BS386" s="110">
        <v>11</v>
      </c>
      <c r="BT386" s="111" t="s">
        <v>7410</v>
      </c>
      <c r="BU386" s="110">
        <v>12</v>
      </c>
      <c r="BV386" s="110">
        <v>11</v>
      </c>
      <c r="BW386" s="105" t="s">
        <v>7784</v>
      </c>
      <c r="BX386" s="104">
        <v>5.56</v>
      </c>
      <c r="BY386" s="105"/>
      <c r="BZ386" s="106">
        <f t="shared" si="83"/>
        <v>1.2</v>
      </c>
      <c r="CA386" s="104" t="str">
        <f t="shared" si="84"/>
        <v>Matched</v>
      </c>
      <c r="CB386" s="104">
        <f t="shared" si="85"/>
        <v>6.8062604807154837E-3</v>
      </c>
      <c r="CC386" s="105"/>
      <c r="CD386" s="105"/>
      <c r="CE386" s="105"/>
      <c r="CF386" s="105"/>
    </row>
    <row r="387" spans="1:84" hidden="1" x14ac:dyDescent="0.35">
      <c r="A387" s="67">
        <v>762</v>
      </c>
      <c r="B387" s="67">
        <v>2504.5450000000001</v>
      </c>
      <c r="C387" s="67" t="s">
        <v>7410</v>
      </c>
      <c r="D387" s="67" t="s">
        <v>3290</v>
      </c>
      <c r="E387" s="67" t="s">
        <v>5677</v>
      </c>
      <c r="F387" s="102">
        <v>12</v>
      </c>
      <c r="G387" s="102">
        <v>6</v>
      </c>
      <c r="H387" s="102">
        <v>8</v>
      </c>
      <c r="I387" s="102"/>
      <c r="J387" s="67"/>
      <c r="K387" s="67" t="s">
        <v>5678</v>
      </c>
      <c r="L387" s="67" t="s">
        <v>4670</v>
      </c>
      <c r="M387" s="67" t="s">
        <v>3293</v>
      </c>
      <c r="N387" s="67"/>
      <c r="O387" s="67"/>
      <c r="P387" s="67">
        <v>11.96</v>
      </c>
      <c r="Q387" s="67">
        <v>11.96</v>
      </c>
      <c r="R387" s="103">
        <v>2.1000000000000001E-2</v>
      </c>
      <c r="S387" s="103">
        <v>2.9000000000000001E-2</v>
      </c>
      <c r="T387" s="67">
        <v>0.76800000000000002</v>
      </c>
      <c r="U387" s="67">
        <v>5.56</v>
      </c>
      <c r="V387" s="104" t="b">
        <f t="shared" ref="V387:V450" si="105">IF(Q387&gt;X387,TRUE,FALSE)</f>
        <v>1</v>
      </c>
      <c r="W387" s="104" t="s">
        <v>16</v>
      </c>
      <c r="X387" s="104">
        <f t="shared" si="97"/>
        <v>2.9000000000000004</v>
      </c>
      <c r="Y387" s="104">
        <f t="shared" ref="Y387:Y450" si="106">IF(Y$1=$W387,X387,"")</f>
        <v>2.9000000000000004</v>
      </c>
      <c r="Z387" s="104" t="str">
        <f t="shared" ref="Z387:AA450" si="107">IF(Z$1=$W387,$X387,"")</f>
        <v/>
      </c>
      <c r="AA387" s="104" t="str">
        <f t="shared" si="107"/>
        <v/>
      </c>
      <c r="AB387" s="104" t="str">
        <f t="shared" si="98"/>
        <v/>
      </c>
      <c r="AC387" s="104" t="str">
        <f t="shared" si="98"/>
        <v/>
      </c>
      <c r="AD387" s="104" t="str">
        <f t="shared" si="99"/>
        <v/>
      </c>
      <c r="AE387" s="104" t="str">
        <f t="shared" si="99"/>
        <v/>
      </c>
      <c r="AF387" s="104" t="str">
        <f t="shared" si="99"/>
        <v/>
      </c>
      <c r="AG387" s="104" t="str">
        <f t="shared" si="99"/>
        <v/>
      </c>
      <c r="AH387" s="104" t="str">
        <f t="shared" si="100"/>
        <v/>
      </c>
      <c r="AI387" s="104"/>
      <c r="AJ387" s="104">
        <f t="shared" si="101"/>
        <v>1.6448462828395755E-2</v>
      </c>
      <c r="AK387" s="104">
        <f t="shared" si="102"/>
        <v>1.6448462828395755E-2</v>
      </c>
      <c r="AL387" s="104" t="str">
        <f t="shared" si="102"/>
        <v/>
      </c>
      <c r="AM387" s="104" t="str">
        <f t="shared" si="102"/>
        <v/>
      </c>
      <c r="AN387" s="104" t="str">
        <f t="shared" si="102"/>
        <v/>
      </c>
      <c r="AO387" s="104" t="str">
        <f t="shared" si="103"/>
        <v/>
      </c>
      <c r="AP387" s="104" t="str">
        <f t="shared" si="103"/>
        <v/>
      </c>
      <c r="AQ387" s="104" t="str">
        <f t="shared" si="103"/>
        <v/>
      </c>
      <c r="AR387" s="104" t="str">
        <f t="shared" si="103"/>
        <v/>
      </c>
      <c r="AS387" s="104" t="str">
        <f t="shared" si="104"/>
        <v/>
      </c>
      <c r="AT387" s="104" t="str">
        <f t="shared" si="104"/>
        <v/>
      </c>
      <c r="AU387" s="104"/>
      <c r="AV387" s="105"/>
      <c r="AW387" s="105"/>
      <c r="AX387" s="105"/>
      <c r="AY387" s="105"/>
      <c r="AZ387" s="105"/>
      <c r="BA387" s="106"/>
      <c r="BB387" s="104"/>
      <c r="BC387" s="105"/>
      <c r="BD387" s="104"/>
      <c r="BE387" s="107"/>
      <c r="BF387" s="105"/>
      <c r="BG387" s="105"/>
      <c r="BH387" s="105"/>
      <c r="BI387" s="105"/>
      <c r="BJ387" s="67">
        <v>762</v>
      </c>
      <c r="BK387" s="108">
        <v>2504.5450000000001</v>
      </c>
      <c r="BL387" s="109">
        <v>42.762065909999997</v>
      </c>
      <c r="BM387" s="109">
        <v>-82.037839520000006</v>
      </c>
      <c r="BN387" s="110" t="s">
        <v>7240</v>
      </c>
      <c r="BO387" s="106">
        <v>273.10000000000002</v>
      </c>
      <c r="BP387" s="105" t="s">
        <v>3290</v>
      </c>
      <c r="BQ387" s="105" t="s">
        <v>5678</v>
      </c>
      <c r="BR387" s="110"/>
      <c r="BS387" s="110">
        <v>12</v>
      </c>
      <c r="BT387" s="111" t="s">
        <v>7938</v>
      </c>
      <c r="BU387" s="110">
        <v>6</v>
      </c>
      <c r="BV387" s="110">
        <v>8</v>
      </c>
      <c r="BW387" s="105" t="s">
        <v>7784</v>
      </c>
      <c r="BX387" s="104">
        <v>5.56</v>
      </c>
      <c r="BY387" s="105"/>
      <c r="BZ387" s="106">
        <f t="shared" ref="BZ387:BZ450" si="108">S387*100</f>
        <v>2.9000000000000004</v>
      </c>
      <c r="CA387" s="104" t="str">
        <f t="shared" ref="CA387:CA450" si="109">W387</f>
        <v>Matched</v>
      </c>
      <c r="CB387" s="104">
        <f t="shared" ref="CB387:CB450" si="110">AK387</f>
        <v>1.6448462828395755E-2</v>
      </c>
      <c r="CC387" s="105"/>
      <c r="CD387" s="105"/>
      <c r="CE387" s="105"/>
      <c r="CF387" s="105"/>
    </row>
    <row r="388" spans="1:84" hidden="1" x14ac:dyDescent="0.35">
      <c r="A388" s="67">
        <v>775</v>
      </c>
      <c r="B388" s="67">
        <v>2556.3989999999999</v>
      </c>
      <c r="C388" s="67" t="s">
        <v>8708</v>
      </c>
      <c r="D388" s="67" t="s">
        <v>3339</v>
      </c>
      <c r="E388" s="67" t="s">
        <v>5752</v>
      </c>
      <c r="F388" s="102">
        <v>14</v>
      </c>
      <c r="G388" s="102">
        <v>9</v>
      </c>
      <c r="H388" s="102">
        <v>8</v>
      </c>
      <c r="I388" s="102"/>
      <c r="J388" s="67"/>
      <c r="K388" s="67" t="s">
        <v>5762</v>
      </c>
      <c r="L388" s="67" t="s">
        <v>4716</v>
      </c>
      <c r="M388" s="67" t="s">
        <v>3293</v>
      </c>
      <c r="N388" s="67"/>
      <c r="O388" s="67"/>
      <c r="P388" s="67">
        <v>14.46</v>
      </c>
      <c r="Q388" s="67">
        <v>14.46</v>
      </c>
      <c r="R388" s="103">
        <v>0.01</v>
      </c>
      <c r="S388" s="103">
        <v>2.3E-2</v>
      </c>
      <c r="T388" s="67">
        <v>0.36799999999999999</v>
      </c>
      <c r="U388" s="67">
        <v>5.56</v>
      </c>
      <c r="V388" s="104" t="b">
        <f t="shared" si="105"/>
        <v>1</v>
      </c>
      <c r="W388" s="104" t="s">
        <v>16</v>
      </c>
      <c r="X388" s="104">
        <f t="shared" si="97"/>
        <v>2.2999999999999998</v>
      </c>
      <c r="Y388" s="104">
        <f t="shared" si="106"/>
        <v>2.2999999999999998</v>
      </c>
      <c r="Z388" s="104" t="str">
        <f t="shared" si="107"/>
        <v/>
      </c>
      <c r="AA388" s="104" t="str">
        <f t="shared" si="107"/>
        <v/>
      </c>
      <c r="AB388" s="104" t="str">
        <f t="shared" si="98"/>
        <v/>
      </c>
      <c r="AC388" s="104" t="str">
        <f t="shared" si="98"/>
        <v/>
      </c>
      <c r="AD388" s="104" t="str">
        <f t="shared" si="99"/>
        <v/>
      </c>
      <c r="AE388" s="104" t="str">
        <f t="shared" si="99"/>
        <v/>
      </c>
      <c r="AF388" s="104" t="str">
        <f t="shared" si="99"/>
        <v/>
      </c>
      <c r="AG388" s="104" t="str">
        <f t="shared" si="99"/>
        <v/>
      </c>
      <c r="AH388" s="104" t="str">
        <f t="shared" si="100"/>
        <v/>
      </c>
      <c r="AI388" s="104"/>
      <c r="AJ388" s="104">
        <f t="shared" si="101"/>
        <v>1.3045332588038009E-2</v>
      </c>
      <c r="AK388" s="104">
        <f t="shared" si="102"/>
        <v>1.3045332588038009E-2</v>
      </c>
      <c r="AL388" s="104" t="str">
        <f t="shared" si="102"/>
        <v/>
      </c>
      <c r="AM388" s="104" t="str">
        <f t="shared" si="102"/>
        <v/>
      </c>
      <c r="AN388" s="104" t="str">
        <f t="shared" si="102"/>
        <v/>
      </c>
      <c r="AO388" s="104" t="str">
        <f t="shared" si="103"/>
        <v/>
      </c>
      <c r="AP388" s="104" t="str">
        <f t="shared" si="103"/>
        <v/>
      </c>
      <c r="AQ388" s="104" t="str">
        <f t="shared" si="103"/>
        <v/>
      </c>
      <c r="AR388" s="104" t="str">
        <f t="shared" si="103"/>
        <v/>
      </c>
      <c r="AS388" s="104" t="str">
        <f t="shared" si="104"/>
        <v/>
      </c>
      <c r="AT388" s="104" t="str">
        <f t="shared" si="104"/>
        <v/>
      </c>
      <c r="AU388" s="104"/>
      <c r="AV388" s="105"/>
      <c r="AW388" s="105"/>
      <c r="AX388" s="105"/>
      <c r="AY388" s="105"/>
      <c r="AZ388" s="105"/>
      <c r="BA388" s="106"/>
      <c r="BB388" s="104"/>
      <c r="BC388" s="105"/>
      <c r="BD388" s="104"/>
      <c r="BE388" s="107"/>
      <c r="BF388" s="105"/>
      <c r="BG388" s="105"/>
      <c r="BH388" s="105"/>
      <c r="BI388" s="105"/>
      <c r="BJ388" s="67">
        <v>775</v>
      </c>
      <c r="BK388" s="108">
        <v>2556.3989999999999</v>
      </c>
      <c r="BL388" s="109">
        <v>42.761659389999998</v>
      </c>
      <c r="BM388" s="109">
        <v>-82.037634550000007</v>
      </c>
      <c r="BN388" s="110" t="s">
        <v>7241</v>
      </c>
      <c r="BO388" s="106">
        <v>273.10000000000002</v>
      </c>
      <c r="BP388" s="105" t="s">
        <v>3339</v>
      </c>
      <c r="BQ388" s="105" t="s">
        <v>5762</v>
      </c>
      <c r="BR388" s="110"/>
      <c r="BS388" s="110">
        <v>14</v>
      </c>
      <c r="BT388" s="111" t="s">
        <v>7691</v>
      </c>
      <c r="BU388" s="110">
        <v>9</v>
      </c>
      <c r="BV388" s="110">
        <v>8</v>
      </c>
      <c r="BW388" s="105" t="s">
        <v>7805</v>
      </c>
      <c r="BX388" s="104">
        <v>5.56</v>
      </c>
      <c r="BY388" s="105"/>
      <c r="BZ388" s="106">
        <f t="shared" si="108"/>
        <v>2.2999999999999998</v>
      </c>
      <c r="CA388" s="104" t="str">
        <f t="shared" si="109"/>
        <v>Matched</v>
      </c>
      <c r="CB388" s="104">
        <f t="shared" si="110"/>
        <v>1.3045332588038009E-2</v>
      </c>
      <c r="CC388" s="105"/>
      <c r="CD388" s="105"/>
      <c r="CE388" s="105"/>
      <c r="CF388" s="105"/>
    </row>
    <row r="389" spans="1:84" hidden="1" x14ac:dyDescent="0.35">
      <c r="A389" s="67">
        <v>780</v>
      </c>
      <c r="B389" s="67">
        <v>2570.9569999999999</v>
      </c>
      <c r="C389" s="67" t="s">
        <v>7633</v>
      </c>
      <c r="D389" s="67" t="s">
        <v>3339</v>
      </c>
      <c r="E389" s="67" t="s">
        <v>5677</v>
      </c>
      <c r="F389" s="102">
        <v>13</v>
      </c>
      <c r="G389" s="102">
        <v>6</v>
      </c>
      <c r="H389" s="102">
        <v>7</v>
      </c>
      <c r="I389" s="102"/>
      <c r="J389" s="67"/>
      <c r="K389" s="67" t="s">
        <v>5762</v>
      </c>
      <c r="L389" s="67" t="s">
        <v>4725</v>
      </c>
      <c r="M389" s="67" t="s">
        <v>3293</v>
      </c>
      <c r="N389" s="67"/>
      <c r="O389" s="67"/>
      <c r="P389" s="67">
        <v>13.03</v>
      </c>
      <c r="Q389" s="67">
        <v>13.03</v>
      </c>
      <c r="R389" s="103">
        <v>2.5999999999999999E-2</v>
      </c>
      <c r="S389" s="103">
        <v>4.8000000000000001E-2</v>
      </c>
      <c r="T389" s="67">
        <v>0.48</v>
      </c>
      <c r="U389" s="67">
        <v>5.56</v>
      </c>
      <c r="V389" s="104" t="b">
        <f t="shared" si="105"/>
        <v>1</v>
      </c>
      <c r="W389" s="104" t="s">
        <v>16</v>
      </c>
      <c r="X389" s="104">
        <f t="shared" si="97"/>
        <v>4.8</v>
      </c>
      <c r="Y389" s="104">
        <f t="shared" si="106"/>
        <v>4.8</v>
      </c>
      <c r="Z389" s="104" t="str">
        <f t="shared" si="107"/>
        <v/>
      </c>
      <c r="AA389" s="104" t="str">
        <f t="shared" si="107"/>
        <v/>
      </c>
      <c r="AB389" s="104" t="str">
        <f t="shared" si="98"/>
        <v/>
      </c>
      <c r="AC389" s="104" t="str">
        <f t="shared" si="98"/>
        <v/>
      </c>
      <c r="AD389" s="104" t="str">
        <f t="shared" si="99"/>
        <v/>
      </c>
      <c r="AE389" s="104" t="str">
        <f t="shared" si="99"/>
        <v/>
      </c>
      <c r="AF389" s="104" t="str">
        <f t="shared" si="99"/>
        <v/>
      </c>
      <c r="AG389" s="104" t="str">
        <f t="shared" si="99"/>
        <v/>
      </c>
      <c r="AH389" s="104" t="str">
        <f t="shared" si="100"/>
        <v/>
      </c>
      <c r="AI389" s="104"/>
      <c r="AJ389" s="104">
        <f t="shared" si="101"/>
        <v>2.7225041922861935E-2</v>
      </c>
      <c r="AK389" s="104">
        <f t="shared" si="102"/>
        <v>2.7225041922861935E-2</v>
      </c>
      <c r="AL389" s="104" t="str">
        <f t="shared" si="102"/>
        <v/>
      </c>
      <c r="AM389" s="104" t="str">
        <f t="shared" si="102"/>
        <v/>
      </c>
      <c r="AN389" s="104" t="str">
        <f t="shared" si="102"/>
        <v/>
      </c>
      <c r="AO389" s="104" t="str">
        <f t="shared" si="103"/>
        <v/>
      </c>
      <c r="AP389" s="104" t="str">
        <f t="shared" si="103"/>
        <v/>
      </c>
      <c r="AQ389" s="104" t="str">
        <f t="shared" si="103"/>
        <v/>
      </c>
      <c r="AR389" s="104" t="str">
        <f t="shared" si="103"/>
        <v/>
      </c>
      <c r="AS389" s="104" t="str">
        <f t="shared" si="104"/>
        <v/>
      </c>
      <c r="AT389" s="104" t="str">
        <f t="shared" si="104"/>
        <v/>
      </c>
      <c r="AU389" s="104"/>
      <c r="AV389" s="105"/>
      <c r="AW389" s="105"/>
      <c r="AX389" s="105"/>
      <c r="AY389" s="105"/>
      <c r="AZ389" s="105"/>
      <c r="BA389" s="106"/>
      <c r="BB389" s="104"/>
      <c r="BC389" s="105"/>
      <c r="BD389" s="104"/>
      <c r="BE389" s="107"/>
      <c r="BF389" s="105"/>
      <c r="BG389" s="105"/>
      <c r="BH389" s="105"/>
      <c r="BI389" s="105"/>
      <c r="BJ389" s="67">
        <v>780</v>
      </c>
      <c r="BK389" s="108">
        <v>2570.9569999999999</v>
      </c>
      <c r="BL389" s="109">
        <v>42.761527379999997</v>
      </c>
      <c r="BM389" s="109">
        <v>-82.037640620000005</v>
      </c>
      <c r="BN389" s="110" t="s">
        <v>7243</v>
      </c>
      <c r="BO389" s="106">
        <v>273.10000000000002</v>
      </c>
      <c r="BP389" s="105" t="s">
        <v>3339</v>
      </c>
      <c r="BQ389" s="105" t="s">
        <v>5762</v>
      </c>
      <c r="BR389" s="110"/>
      <c r="BS389" s="110">
        <v>13</v>
      </c>
      <c r="BT389" s="111" t="s">
        <v>7534</v>
      </c>
      <c r="BU389" s="110">
        <v>6</v>
      </c>
      <c r="BV389" s="110">
        <v>7</v>
      </c>
      <c r="BW389" s="105" t="s">
        <v>7784</v>
      </c>
      <c r="BX389" s="104">
        <v>5.56</v>
      </c>
      <c r="BY389" s="105"/>
      <c r="BZ389" s="106">
        <f t="shared" si="108"/>
        <v>4.8</v>
      </c>
      <c r="CA389" s="104" t="str">
        <f t="shared" si="109"/>
        <v>Matched</v>
      </c>
      <c r="CB389" s="104">
        <f t="shared" si="110"/>
        <v>2.7225041922861935E-2</v>
      </c>
      <c r="CC389" s="105"/>
      <c r="CD389" s="105"/>
      <c r="CE389" s="105"/>
      <c r="CF389" s="105"/>
    </row>
    <row r="390" spans="1:84" hidden="1" x14ac:dyDescent="0.35">
      <c r="A390" s="67">
        <v>781</v>
      </c>
      <c r="B390" s="67">
        <v>2575.3580000000002</v>
      </c>
      <c r="C390" s="67" t="s">
        <v>8711</v>
      </c>
      <c r="D390" s="67" t="s">
        <v>3290</v>
      </c>
      <c r="E390" s="67" t="s">
        <v>5752</v>
      </c>
      <c r="F390" s="102">
        <v>16</v>
      </c>
      <c r="G390" s="102">
        <v>8</v>
      </c>
      <c r="H390" s="102">
        <v>11</v>
      </c>
      <c r="I390" s="102"/>
      <c r="J390" s="67"/>
      <c r="K390" s="67" t="s">
        <v>5683</v>
      </c>
      <c r="L390" s="67" t="s">
        <v>4728</v>
      </c>
      <c r="M390" s="67" t="s">
        <v>3293</v>
      </c>
      <c r="N390" s="67"/>
      <c r="O390" s="67"/>
      <c r="P390" s="67">
        <v>15.96</v>
      </c>
      <c r="Q390" s="67">
        <v>15.96</v>
      </c>
      <c r="R390" s="103">
        <v>5.8999999999999997E-2</v>
      </c>
      <c r="S390" s="103">
        <v>7.9000000000000001E-2</v>
      </c>
      <c r="T390" s="67">
        <v>0.72699999999999998</v>
      </c>
      <c r="U390" s="67">
        <v>5.56</v>
      </c>
      <c r="V390" s="104" t="b">
        <f t="shared" si="105"/>
        <v>1</v>
      </c>
      <c r="W390" s="104" t="s">
        <v>16</v>
      </c>
      <c r="X390" s="104">
        <f t="shared" si="97"/>
        <v>7.9</v>
      </c>
      <c r="Y390" s="104">
        <f t="shared" si="106"/>
        <v>7.9</v>
      </c>
      <c r="Z390" s="104" t="str">
        <f t="shared" si="107"/>
        <v/>
      </c>
      <c r="AA390" s="104" t="str">
        <f t="shared" si="107"/>
        <v/>
      </c>
      <c r="AB390" s="104" t="str">
        <f t="shared" si="98"/>
        <v/>
      </c>
      <c r="AC390" s="104" t="str">
        <f t="shared" si="98"/>
        <v/>
      </c>
      <c r="AD390" s="104" t="str">
        <f t="shared" si="99"/>
        <v/>
      </c>
      <c r="AE390" s="104" t="str">
        <f t="shared" si="99"/>
        <v/>
      </c>
      <c r="AF390" s="104" t="str">
        <f t="shared" si="99"/>
        <v/>
      </c>
      <c r="AG390" s="104" t="str">
        <f t="shared" si="99"/>
        <v/>
      </c>
      <c r="AH390" s="104" t="str">
        <f t="shared" si="100"/>
        <v/>
      </c>
      <c r="AI390" s="104"/>
      <c r="AJ390" s="104">
        <f t="shared" si="101"/>
        <v>4.4807881498043593E-2</v>
      </c>
      <c r="AK390" s="104">
        <f t="shared" si="102"/>
        <v>4.4807881498043593E-2</v>
      </c>
      <c r="AL390" s="104" t="str">
        <f t="shared" si="102"/>
        <v/>
      </c>
      <c r="AM390" s="104" t="str">
        <f t="shared" si="102"/>
        <v/>
      </c>
      <c r="AN390" s="104" t="str">
        <f t="shared" si="102"/>
        <v/>
      </c>
      <c r="AO390" s="104" t="str">
        <f t="shared" si="103"/>
        <v/>
      </c>
      <c r="AP390" s="104" t="str">
        <f t="shared" si="103"/>
        <v/>
      </c>
      <c r="AQ390" s="104" t="str">
        <f t="shared" si="103"/>
        <v/>
      </c>
      <c r="AR390" s="104" t="str">
        <f t="shared" si="103"/>
        <v/>
      </c>
      <c r="AS390" s="104" t="str">
        <f t="shared" si="104"/>
        <v/>
      </c>
      <c r="AT390" s="104" t="str">
        <f t="shared" si="104"/>
        <v/>
      </c>
      <c r="AU390" s="104"/>
      <c r="AV390" s="105"/>
      <c r="AW390" s="105"/>
      <c r="AX390" s="105"/>
      <c r="AY390" s="105"/>
      <c r="AZ390" s="105"/>
      <c r="BA390" s="106"/>
      <c r="BB390" s="104"/>
      <c r="BC390" s="105"/>
      <c r="BD390" s="104"/>
      <c r="BE390" s="107"/>
      <c r="BF390" s="105"/>
      <c r="BG390" s="105"/>
      <c r="BH390" s="105"/>
      <c r="BI390" s="105"/>
      <c r="BJ390" s="67">
        <v>781</v>
      </c>
      <c r="BK390" s="108">
        <v>2575.3580000000002</v>
      </c>
      <c r="BL390" s="109">
        <v>42.761487469999999</v>
      </c>
      <c r="BM390" s="109">
        <v>-82.03764194</v>
      </c>
      <c r="BN390" s="110" t="s">
        <v>7243</v>
      </c>
      <c r="BO390" s="106">
        <v>273.10000000000002</v>
      </c>
      <c r="BP390" s="105" t="s">
        <v>3290</v>
      </c>
      <c r="BQ390" s="105" t="s">
        <v>5683</v>
      </c>
      <c r="BR390" s="110"/>
      <c r="BS390" s="110">
        <v>16</v>
      </c>
      <c r="BT390" s="111" t="s">
        <v>7941</v>
      </c>
      <c r="BU390" s="110">
        <v>8</v>
      </c>
      <c r="BV390" s="110">
        <v>11</v>
      </c>
      <c r="BW390" s="105" t="s">
        <v>7805</v>
      </c>
      <c r="BX390" s="104">
        <v>5.56</v>
      </c>
      <c r="BY390" s="105"/>
      <c r="BZ390" s="106">
        <f t="shared" si="108"/>
        <v>7.9</v>
      </c>
      <c r="CA390" s="104" t="str">
        <f t="shared" si="109"/>
        <v>Matched</v>
      </c>
      <c r="CB390" s="104">
        <f t="shared" si="110"/>
        <v>4.4807881498043593E-2</v>
      </c>
      <c r="CC390" s="105"/>
      <c r="CD390" s="105"/>
      <c r="CE390" s="105"/>
      <c r="CF390" s="105"/>
    </row>
    <row r="391" spans="1:84" hidden="1" x14ac:dyDescent="0.35">
      <c r="A391" s="67">
        <v>783</v>
      </c>
      <c r="B391" s="67">
        <v>2579.886</v>
      </c>
      <c r="C391" s="67" t="s">
        <v>7584</v>
      </c>
      <c r="D391" s="67" t="s">
        <v>3290</v>
      </c>
      <c r="E391" s="67" t="s">
        <v>5752</v>
      </c>
      <c r="F391" s="102">
        <v>15</v>
      </c>
      <c r="G391" s="102">
        <v>6</v>
      </c>
      <c r="H391" s="102">
        <v>9</v>
      </c>
      <c r="I391" s="102"/>
      <c r="J391" s="67"/>
      <c r="K391" s="67" t="s">
        <v>5678</v>
      </c>
      <c r="L391" s="67" t="s">
        <v>4731</v>
      </c>
      <c r="M391" s="67" t="s">
        <v>3293</v>
      </c>
      <c r="N391" s="67"/>
      <c r="O391" s="67"/>
      <c r="P391" s="67">
        <v>14.63</v>
      </c>
      <c r="Q391" s="67">
        <v>14.63</v>
      </c>
      <c r="R391" s="103">
        <v>3.5999999999999997E-2</v>
      </c>
      <c r="S391" s="103">
        <v>5.8000000000000003E-2</v>
      </c>
      <c r="T391" s="67">
        <v>0.74099999999999999</v>
      </c>
      <c r="U391" s="67">
        <v>5.56</v>
      </c>
      <c r="V391" s="104" t="b">
        <f t="shared" si="105"/>
        <v>1</v>
      </c>
      <c r="W391" s="104" t="s">
        <v>16</v>
      </c>
      <c r="X391" s="104">
        <f t="shared" si="97"/>
        <v>5.8000000000000007</v>
      </c>
      <c r="Y391" s="104">
        <f t="shared" si="106"/>
        <v>5.8000000000000007</v>
      </c>
      <c r="Z391" s="104" t="str">
        <f t="shared" si="107"/>
        <v/>
      </c>
      <c r="AA391" s="104" t="str">
        <f t="shared" si="107"/>
        <v/>
      </c>
      <c r="AB391" s="104" t="str">
        <f t="shared" si="98"/>
        <v/>
      </c>
      <c r="AC391" s="104" t="str">
        <f t="shared" si="98"/>
        <v/>
      </c>
      <c r="AD391" s="104" t="str">
        <f t="shared" si="99"/>
        <v/>
      </c>
      <c r="AE391" s="104" t="str">
        <f t="shared" si="99"/>
        <v/>
      </c>
      <c r="AF391" s="104" t="str">
        <f t="shared" si="99"/>
        <v/>
      </c>
      <c r="AG391" s="104" t="str">
        <f t="shared" si="99"/>
        <v/>
      </c>
      <c r="AH391" s="104" t="str">
        <f t="shared" si="100"/>
        <v/>
      </c>
      <c r="AI391" s="104"/>
      <c r="AJ391" s="104">
        <f t="shared" si="101"/>
        <v>3.2896925656791511E-2</v>
      </c>
      <c r="AK391" s="104">
        <f t="shared" si="102"/>
        <v>3.2896925656791511E-2</v>
      </c>
      <c r="AL391" s="104" t="str">
        <f t="shared" si="102"/>
        <v/>
      </c>
      <c r="AM391" s="104" t="str">
        <f t="shared" si="102"/>
        <v/>
      </c>
      <c r="AN391" s="104" t="str">
        <f t="shared" si="102"/>
        <v/>
      </c>
      <c r="AO391" s="104" t="str">
        <f t="shared" si="103"/>
        <v/>
      </c>
      <c r="AP391" s="104" t="str">
        <f t="shared" si="103"/>
        <v/>
      </c>
      <c r="AQ391" s="104" t="str">
        <f t="shared" si="103"/>
        <v/>
      </c>
      <c r="AR391" s="104" t="str">
        <f t="shared" si="103"/>
        <v/>
      </c>
      <c r="AS391" s="104" t="str">
        <f t="shared" si="104"/>
        <v/>
      </c>
      <c r="AT391" s="104" t="str">
        <f t="shared" si="104"/>
        <v/>
      </c>
      <c r="AU391" s="104"/>
      <c r="AV391" s="105"/>
      <c r="AW391" s="105"/>
      <c r="AX391" s="105"/>
      <c r="AY391" s="105"/>
      <c r="AZ391" s="105"/>
      <c r="BA391" s="106"/>
      <c r="BB391" s="104"/>
      <c r="BC391" s="105"/>
      <c r="BD391" s="104"/>
      <c r="BE391" s="107"/>
      <c r="BF391" s="105"/>
      <c r="BG391" s="105"/>
      <c r="BH391" s="105"/>
      <c r="BI391" s="105"/>
      <c r="BJ391" s="67">
        <v>783</v>
      </c>
      <c r="BK391" s="108">
        <v>2579.886</v>
      </c>
      <c r="BL391" s="109">
        <v>42.761446380000002</v>
      </c>
      <c r="BM391" s="109">
        <v>-82.037643099999997</v>
      </c>
      <c r="BN391" s="110" t="s">
        <v>7244</v>
      </c>
      <c r="BO391" s="106">
        <v>273.10000000000002</v>
      </c>
      <c r="BP391" s="105" t="s">
        <v>3290</v>
      </c>
      <c r="BQ391" s="105" t="s">
        <v>5678</v>
      </c>
      <c r="BR391" s="110"/>
      <c r="BS391" s="110">
        <v>15</v>
      </c>
      <c r="BT391" s="111" t="s">
        <v>7396</v>
      </c>
      <c r="BU391" s="110">
        <v>6</v>
      </c>
      <c r="BV391" s="110">
        <v>9</v>
      </c>
      <c r="BW391" s="105" t="s">
        <v>7805</v>
      </c>
      <c r="BX391" s="104">
        <v>5.56</v>
      </c>
      <c r="BY391" s="105"/>
      <c r="BZ391" s="106">
        <f t="shared" si="108"/>
        <v>5.8000000000000007</v>
      </c>
      <c r="CA391" s="104" t="str">
        <f t="shared" si="109"/>
        <v>Matched</v>
      </c>
      <c r="CB391" s="104">
        <f t="shared" si="110"/>
        <v>3.2896925656791511E-2</v>
      </c>
      <c r="CC391" s="105"/>
      <c r="CD391" s="105"/>
      <c r="CE391" s="105"/>
      <c r="CF391" s="105"/>
    </row>
    <row r="392" spans="1:84" hidden="1" x14ac:dyDescent="0.35">
      <c r="A392" s="67">
        <v>793</v>
      </c>
      <c r="B392" s="67">
        <v>2648.4349999999999</v>
      </c>
      <c r="C392" s="67" t="s">
        <v>8712</v>
      </c>
      <c r="D392" s="67" t="s">
        <v>3339</v>
      </c>
      <c r="E392" s="67" t="s">
        <v>5752</v>
      </c>
      <c r="F392" s="102">
        <v>18</v>
      </c>
      <c r="G392" s="102">
        <v>39</v>
      </c>
      <c r="H392" s="102">
        <v>24</v>
      </c>
      <c r="I392" s="102"/>
      <c r="J392" s="67"/>
      <c r="K392" s="67" t="s">
        <v>5753</v>
      </c>
      <c r="L392" s="67" t="s">
        <v>4744</v>
      </c>
      <c r="M392" s="67" t="s">
        <v>3293</v>
      </c>
      <c r="N392" s="67"/>
      <c r="O392" s="67"/>
      <c r="P392" s="67">
        <v>18.239999999999998</v>
      </c>
      <c r="Q392" s="67">
        <v>18.239999999999998</v>
      </c>
      <c r="R392" s="103">
        <v>1.4999999999999999E-2</v>
      </c>
      <c r="S392" s="103">
        <v>2.5000000000000001E-2</v>
      </c>
      <c r="T392" s="67">
        <v>0.88400000000000001</v>
      </c>
      <c r="U392" s="67">
        <v>5.56</v>
      </c>
      <c r="V392" s="104" t="b">
        <f t="shared" si="105"/>
        <v>1</v>
      </c>
      <c r="W392" s="104" t="s">
        <v>16</v>
      </c>
      <c r="X392" s="104">
        <f t="shared" si="97"/>
        <v>2.5</v>
      </c>
      <c r="Y392" s="104">
        <f t="shared" si="106"/>
        <v>2.5</v>
      </c>
      <c r="Z392" s="104" t="str">
        <f t="shared" si="107"/>
        <v/>
      </c>
      <c r="AA392" s="104" t="str">
        <f t="shared" si="107"/>
        <v/>
      </c>
      <c r="AB392" s="104" t="str">
        <f t="shared" si="98"/>
        <v/>
      </c>
      <c r="AC392" s="104" t="str">
        <f t="shared" si="98"/>
        <v/>
      </c>
      <c r="AD392" s="104" t="str">
        <f t="shared" si="99"/>
        <v/>
      </c>
      <c r="AE392" s="104" t="str">
        <f t="shared" si="99"/>
        <v/>
      </c>
      <c r="AF392" s="104" t="str">
        <f t="shared" si="99"/>
        <v/>
      </c>
      <c r="AG392" s="104" t="str">
        <f t="shared" si="99"/>
        <v/>
      </c>
      <c r="AH392" s="104" t="str">
        <f t="shared" si="100"/>
        <v/>
      </c>
      <c r="AI392" s="104"/>
      <c r="AJ392" s="104">
        <f t="shared" si="101"/>
        <v>1.4179709334823922E-2</v>
      </c>
      <c r="AK392" s="104">
        <f t="shared" si="102"/>
        <v>1.4179709334823922E-2</v>
      </c>
      <c r="AL392" s="104" t="str">
        <f t="shared" si="102"/>
        <v/>
      </c>
      <c r="AM392" s="104" t="str">
        <f t="shared" si="102"/>
        <v/>
      </c>
      <c r="AN392" s="104" t="str">
        <f t="shared" si="102"/>
        <v/>
      </c>
      <c r="AO392" s="104" t="str">
        <f t="shared" si="103"/>
        <v/>
      </c>
      <c r="AP392" s="104" t="str">
        <f t="shared" si="103"/>
        <v/>
      </c>
      <c r="AQ392" s="104" t="str">
        <f t="shared" si="103"/>
        <v/>
      </c>
      <c r="AR392" s="104" t="str">
        <f t="shared" si="103"/>
        <v/>
      </c>
      <c r="AS392" s="104" t="str">
        <f t="shared" si="104"/>
        <v/>
      </c>
      <c r="AT392" s="104" t="str">
        <f t="shared" si="104"/>
        <v/>
      </c>
      <c r="AU392" s="104"/>
      <c r="AV392" s="105"/>
      <c r="AW392" s="105"/>
      <c r="AX392" s="105"/>
      <c r="AY392" s="105"/>
      <c r="AZ392" s="105"/>
      <c r="BA392" s="106"/>
      <c r="BB392" s="104"/>
      <c r="BC392" s="105"/>
      <c r="BD392" s="104"/>
      <c r="BE392" s="107"/>
      <c r="BF392" s="105"/>
      <c r="BG392" s="105"/>
      <c r="BH392" s="105"/>
      <c r="BI392" s="105"/>
      <c r="BJ392" s="67">
        <v>793</v>
      </c>
      <c r="BK392" s="108">
        <v>2648.4349999999999</v>
      </c>
      <c r="BL392" s="109">
        <v>42.760824880000001</v>
      </c>
      <c r="BM392" s="109">
        <v>-82.037667490000004</v>
      </c>
      <c r="BN392" s="110" t="s">
        <v>7245</v>
      </c>
      <c r="BO392" s="106">
        <v>273.10000000000002</v>
      </c>
      <c r="BP392" s="105" t="s">
        <v>3339</v>
      </c>
      <c r="BQ392" s="105" t="s">
        <v>5753</v>
      </c>
      <c r="BR392" s="110"/>
      <c r="BS392" s="110">
        <v>18</v>
      </c>
      <c r="BT392" s="111" t="s">
        <v>7368</v>
      </c>
      <c r="BU392" s="110">
        <v>39</v>
      </c>
      <c r="BV392" s="110">
        <v>24</v>
      </c>
      <c r="BW392" s="105" t="s">
        <v>7805</v>
      </c>
      <c r="BX392" s="104">
        <v>5.56</v>
      </c>
      <c r="BY392" s="105"/>
      <c r="BZ392" s="106">
        <f t="shared" si="108"/>
        <v>2.5</v>
      </c>
      <c r="CA392" s="104" t="str">
        <f t="shared" si="109"/>
        <v>Matched</v>
      </c>
      <c r="CB392" s="104">
        <f t="shared" si="110"/>
        <v>1.4179709334823922E-2</v>
      </c>
      <c r="CC392" s="105"/>
      <c r="CD392" s="105"/>
      <c r="CE392" s="105"/>
      <c r="CF392" s="105"/>
    </row>
    <row r="393" spans="1:84" hidden="1" x14ac:dyDescent="0.35">
      <c r="A393" s="67">
        <v>796</v>
      </c>
      <c r="B393" s="67">
        <v>2673.7089999999998</v>
      </c>
      <c r="C393" s="67" t="s">
        <v>7377</v>
      </c>
      <c r="D393" s="67" t="s">
        <v>3339</v>
      </c>
      <c r="E393" s="67" t="s">
        <v>5677</v>
      </c>
      <c r="F393" s="102">
        <v>14</v>
      </c>
      <c r="G393" s="102">
        <v>5</v>
      </c>
      <c r="H393" s="102">
        <v>6</v>
      </c>
      <c r="I393" s="102"/>
      <c r="J393" s="67"/>
      <c r="K393" s="67" t="s">
        <v>5762</v>
      </c>
      <c r="L393" s="67" t="s">
        <v>4751</v>
      </c>
      <c r="M393" s="67" t="s">
        <v>3293</v>
      </c>
      <c r="N393" s="67"/>
      <c r="O393" s="67"/>
      <c r="P393" s="67">
        <v>14.17</v>
      </c>
      <c r="Q393" s="67">
        <v>14.17</v>
      </c>
      <c r="R393" s="103">
        <v>3.5000000000000003E-2</v>
      </c>
      <c r="S393" s="103">
        <v>5.5E-2</v>
      </c>
      <c r="T393" s="67">
        <v>0.59</v>
      </c>
      <c r="U393" s="67">
        <v>5.56</v>
      </c>
      <c r="V393" s="104" t="b">
        <f t="shared" si="105"/>
        <v>1</v>
      </c>
      <c r="W393" s="104" t="s">
        <v>16</v>
      </c>
      <c r="X393" s="104">
        <f t="shared" si="97"/>
        <v>5.5</v>
      </c>
      <c r="Y393" s="104">
        <f t="shared" si="106"/>
        <v>5.5</v>
      </c>
      <c r="Z393" s="104" t="str">
        <f t="shared" si="107"/>
        <v/>
      </c>
      <c r="AA393" s="104" t="str">
        <f t="shared" si="107"/>
        <v/>
      </c>
      <c r="AB393" s="104" t="str">
        <f t="shared" si="98"/>
        <v/>
      </c>
      <c r="AC393" s="104" t="str">
        <f t="shared" si="98"/>
        <v/>
      </c>
      <c r="AD393" s="104" t="str">
        <f t="shared" si="99"/>
        <v/>
      </c>
      <c r="AE393" s="104" t="str">
        <f t="shared" si="99"/>
        <v/>
      </c>
      <c r="AF393" s="104" t="str">
        <f t="shared" si="99"/>
        <v/>
      </c>
      <c r="AG393" s="104" t="str">
        <f t="shared" si="99"/>
        <v/>
      </c>
      <c r="AH393" s="104" t="str">
        <f t="shared" si="100"/>
        <v/>
      </c>
      <c r="AI393" s="104"/>
      <c r="AJ393" s="104">
        <f t="shared" si="101"/>
        <v>3.1195360536612628E-2</v>
      </c>
      <c r="AK393" s="104">
        <f t="shared" si="102"/>
        <v>3.1195360536612628E-2</v>
      </c>
      <c r="AL393" s="104" t="str">
        <f t="shared" si="102"/>
        <v/>
      </c>
      <c r="AM393" s="104" t="str">
        <f t="shared" si="102"/>
        <v/>
      </c>
      <c r="AN393" s="104" t="str">
        <f t="shared" si="102"/>
        <v/>
      </c>
      <c r="AO393" s="104" t="str">
        <f t="shared" si="103"/>
        <v/>
      </c>
      <c r="AP393" s="104" t="str">
        <f t="shared" si="103"/>
        <v/>
      </c>
      <c r="AQ393" s="104" t="str">
        <f t="shared" si="103"/>
        <v/>
      </c>
      <c r="AR393" s="104" t="str">
        <f t="shared" si="103"/>
        <v/>
      </c>
      <c r="AS393" s="104" t="str">
        <f t="shared" si="104"/>
        <v/>
      </c>
      <c r="AT393" s="104" t="str">
        <f t="shared" si="104"/>
        <v/>
      </c>
      <c r="AU393" s="104"/>
      <c r="AV393" s="105"/>
      <c r="AW393" s="105"/>
      <c r="AX393" s="105"/>
      <c r="AY393" s="105"/>
      <c r="AZ393" s="105"/>
      <c r="BA393" s="106"/>
      <c r="BB393" s="104"/>
      <c r="BC393" s="105"/>
      <c r="BD393" s="104"/>
      <c r="BE393" s="107"/>
      <c r="BF393" s="105"/>
      <c r="BG393" s="105"/>
      <c r="BH393" s="105"/>
      <c r="BI393" s="105"/>
      <c r="BJ393" s="67">
        <v>796</v>
      </c>
      <c r="BK393" s="108">
        <v>2673.7089999999998</v>
      </c>
      <c r="BL393" s="109">
        <v>42.760595530000003</v>
      </c>
      <c r="BM393" s="109">
        <v>-82.037676599999998</v>
      </c>
      <c r="BN393" s="110" t="s">
        <v>7246</v>
      </c>
      <c r="BO393" s="106">
        <v>273.10000000000002</v>
      </c>
      <c r="BP393" s="105" t="s">
        <v>3339</v>
      </c>
      <c r="BQ393" s="105" t="s">
        <v>5762</v>
      </c>
      <c r="BR393" s="110"/>
      <c r="BS393" s="110">
        <v>14</v>
      </c>
      <c r="BT393" s="111" t="s">
        <v>7944</v>
      </c>
      <c r="BU393" s="110">
        <v>5</v>
      </c>
      <c r="BV393" s="110">
        <v>6</v>
      </c>
      <c r="BW393" s="105" t="s">
        <v>7784</v>
      </c>
      <c r="BX393" s="104">
        <v>5.56</v>
      </c>
      <c r="BY393" s="105"/>
      <c r="BZ393" s="106">
        <f t="shared" si="108"/>
        <v>5.5</v>
      </c>
      <c r="CA393" s="104" t="str">
        <f t="shared" si="109"/>
        <v>Matched</v>
      </c>
      <c r="CB393" s="104">
        <f t="shared" si="110"/>
        <v>3.1195360536612628E-2</v>
      </c>
      <c r="CC393" s="105"/>
      <c r="CD393" s="105"/>
      <c r="CE393" s="105"/>
      <c r="CF393" s="105"/>
    </row>
    <row r="394" spans="1:84" hidden="1" x14ac:dyDescent="0.35">
      <c r="A394" s="67">
        <v>815</v>
      </c>
      <c r="B394" s="67">
        <v>2789.9229999999998</v>
      </c>
      <c r="C394" s="67" t="s">
        <v>7639</v>
      </c>
      <c r="D394" s="67" t="s">
        <v>3339</v>
      </c>
      <c r="E394" s="67" t="s">
        <v>5752</v>
      </c>
      <c r="F394" s="102">
        <v>17</v>
      </c>
      <c r="G394" s="102">
        <v>26</v>
      </c>
      <c r="H394" s="102">
        <v>12</v>
      </c>
      <c r="I394" s="102"/>
      <c r="J394" s="67"/>
      <c r="K394" s="67" t="s">
        <v>5753</v>
      </c>
      <c r="L394" s="67" t="s">
        <v>4768</v>
      </c>
      <c r="M394" s="67" t="s">
        <v>3293</v>
      </c>
      <c r="N394" s="67"/>
      <c r="O394" s="67"/>
      <c r="P394" s="67">
        <v>16.7</v>
      </c>
      <c r="Q394" s="67">
        <v>16.7</v>
      </c>
      <c r="R394" s="103">
        <v>3.4000000000000002E-2</v>
      </c>
      <c r="S394" s="103">
        <v>4.2999999999999997E-2</v>
      </c>
      <c r="T394" s="67">
        <v>0.86199999999999999</v>
      </c>
      <c r="U394" s="67">
        <v>5.56</v>
      </c>
      <c r="V394" s="104" t="b">
        <f t="shared" si="105"/>
        <v>1</v>
      </c>
      <c r="W394" s="104" t="s">
        <v>16</v>
      </c>
      <c r="X394" s="104">
        <f t="shared" si="97"/>
        <v>4.3</v>
      </c>
      <c r="Y394" s="104">
        <f t="shared" si="106"/>
        <v>4.3</v>
      </c>
      <c r="Z394" s="104" t="str">
        <f t="shared" si="107"/>
        <v/>
      </c>
      <c r="AA394" s="104" t="str">
        <f t="shared" si="107"/>
        <v/>
      </c>
      <c r="AB394" s="104" t="str">
        <f t="shared" si="98"/>
        <v/>
      </c>
      <c r="AC394" s="104" t="str">
        <f t="shared" si="98"/>
        <v/>
      </c>
      <c r="AD394" s="104" t="str">
        <f t="shared" si="99"/>
        <v/>
      </c>
      <c r="AE394" s="104" t="str">
        <f t="shared" si="99"/>
        <v/>
      </c>
      <c r="AF394" s="104" t="str">
        <f t="shared" si="99"/>
        <v/>
      </c>
      <c r="AG394" s="104" t="str">
        <f t="shared" si="99"/>
        <v/>
      </c>
      <c r="AH394" s="104" t="str">
        <f t="shared" si="100"/>
        <v/>
      </c>
      <c r="AI394" s="104"/>
      <c r="AJ394" s="104">
        <f t="shared" ref="AJ394:AJ425" si="111">((X394/100)*U394)/Interval</f>
        <v>2.4389100055897145E-2</v>
      </c>
      <c r="AK394" s="104">
        <f t="shared" si="102"/>
        <v>2.4389100055897145E-2</v>
      </c>
      <c r="AL394" s="104" t="str">
        <f t="shared" si="102"/>
        <v/>
      </c>
      <c r="AM394" s="104" t="str">
        <f t="shared" si="102"/>
        <v/>
      </c>
      <c r="AN394" s="104" t="str">
        <f t="shared" si="102"/>
        <v/>
      </c>
      <c r="AO394" s="104" t="str">
        <f t="shared" si="103"/>
        <v/>
      </c>
      <c r="AP394" s="104" t="str">
        <f t="shared" si="103"/>
        <v/>
      </c>
      <c r="AQ394" s="104" t="str">
        <f t="shared" si="103"/>
        <v/>
      </c>
      <c r="AR394" s="104" t="str">
        <f t="shared" si="103"/>
        <v/>
      </c>
      <c r="AS394" s="104" t="str">
        <f t="shared" si="104"/>
        <v/>
      </c>
      <c r="AT394" s="104" t="str">
        <f t="shared" si="104"/>
        <v/>
      </c>
      <c r="AU394" s="104"/>
      <c r="AV394" s="105"/>
      <c r="AW394" s="105"/>
      <c r="AX394" s="105"/>
      <c r="AY394" s="105"/>
      <c r="AZ394" s="105"/>
      <c r="BA394" s="106"/>
      <c r="BB394" s="104"/>
      <c r="BC394" s="105"/>
      <c r="BD394" s="104"/>
      <c r="BE394" s="107"/>
      <c r="BF394" s="105"/>
      <c r="BG394" s="105"/>
      <c r="BH394" s="105"/>
      <c r="BI394" s="105"/>
      <c r="BJ394" s="67">
        <v>815</v>
      </c>
      <c r="BK394" s="108">
        <v>2789.9229999999998</v>
      </c>
      <c r="BL394" s="109">
        <v>42.759541810000002</v>
      </c>
      <c r="BM394" s="109">
        <v>-82.037721579999996</v>
      </c>
      <c r="BN394" s="110" t="s">
        <v>7250</v>
      </c>
      <c r="BO394" s="106">
        <v>273.10000000000002</v>
      </c>
      <c r="BP394" s="105" t="s">
        <v>3339</v>
      </c>
      <c r="BQ394" s="105" t="s">
        <v>5753</v>
      </c>
      <c r="BR394" s="110"/>
      <c r="BS394" s="110">
        <v>17</v>
      </c>
      <c r="BT394" s="111" t="s">
        <v>7577</v>
      </c>
      <c r="BU394" s="110">
        <v>26</v>
      </c>
      <c r="BV394" s="110">
        <v>12</v>
      </c>
      <c r="BW394" s="105" t="s">
        <v>7805</v>
      </c>
      <c r="BX394" s="104">
        <v>5.56</v>
      </c>
      <c r="BY394" s="105"/>
      <c r="BZ394" s="106">
        <f t="shared" si="108"/>
        <v>4.3</v>
      </c>
      <c r="CA394" s="104" t="str">
        <f t="shared" si="109"/>
        <v>Matched</v>
      </c>
      <c r="CB394" s="104">
        <f t="shared" si="110"/>
        <v>2.4389100055897145E-2</v>
      </c>
      <c r="CC394" s="105"/>
      <c r="CD394" s="105"/>
      <c r="CE394" s="105"/>
      <c r="CF394" s="105"/>
    </row>
    <row r="395" spans="1:84" hidden="1" x14ac:dyDescent="0.35">
      <c r="A395" s="67">
        <v>816</v>
      </c>
      <c r="B395" s="67">
        <v>2791.239</v>
      </c>
      <c r="C395" s="67" t="s">
        <v>7492</v>
      </c>
      <c r="D395" s="67" t="s">
        <v>3339</v>
      </c>
      <c r="E395" s="67" t="s">
        <v>5752</v>
      </c>
      <c r="F395" s="102">
        <v>19</v>
      </c>
      <c r="G395" s="102">
        <v>34</v>
      </c>
      <c r="H395" s="102">
        <v>20</v>
      </c>
      <c r="I395" s="102"/>
      <c r="J395" s="67"/>
      <c r="K395" s="67" t="s">
        <v>5753</v>
      </c>
      <c r="L395" s="67" t="s">
        <v>4769</v>
      </c>
      <c r="M395" s="67" t="s">
        <v>3293</v>
      </c>
      <c r="N395" s="67"/>
      <c r="O395" s="67"/>
      <c r="P395" s="67">
        <v>18.95</v>
      </c>
      <c r="Q395" s="67">
        <v>18.95</v>
      </c>
      <c r="R395" s="103">
        <v>1.9E-2</v>
      </c>
      <c r="S395" s="103">
        <v>3.3000000000000002E-2</v>
      </c>
      <c r="T395" s="67">
        <v>0.90600000000000003</v>
      </c>
      <c r="U395" s="67">
        <v>5.56</v>
      </c>
      <c r="V395" s="104" t="b">
        <f t="shared" si="105"/>
        <v>1</v>
      </c>
      <c r="W395" s="104" t="s">
        <v>16</v>
      </c>
      <c r="X395" s="104">
        <f t="shared" si="97"/>
        <v>3.3000000000000003</v>
      </c>
      <c r="Y395" s="104">
        <f t="shared" si="106"/>
        <v>3.3000000000000003</v>
      </c>
      <c r="Z395" s="104" t="str">
        <f t="shared" si="107"/>
        <v/>
      </c>
      <c r="AA395" s="104" t="str">
        <f t="shared" si="107"/>
        <v/>
      </c>
      <c r="AB395" s="104" t="str">
        <f t="shared" si="98"/>
        <v/>
      </c>
      <c r="AC395" s="104" t="str">
        <f t="shared" si="98"/>
        <v/>
      </c>
      <c r="AD395" s="104" t="str">
        <f t="shared" si="99"/>
        <v/>
      </c>
      <c r="AE395" s="104" t="str">
        <f t="shared" si="99"/>
        <v/>
      </c>
      <c r="AF395" s="104" t="str">
        <f t="shared" si="99"/>
        <v/>
      </c>
      <c r="AG395" s="104" t="str">
        <f t="shared" si="99"/>
        <v/>
      </c>
      <c r="AH395" s="104" t="str">
        <f t="shared" si="100"/>
        <v/>
      </c>
      <c r="AI395" s="104"/>
      <c r="AJ395" s="104">
        <f t="shared" si="111"/>
        <v>1.8717216321967579E-2</v>
      </c>
      <c r="AK395" s="104">
        <f t="shared" si="102"/>
        <v>1.8717216321967579E-2</v>
      </c>
      <c r="AL395" s="104" t="str">
        <f t="shared" si="102"/>
        <v/>
      </c>
      <c r="AM395" s="104" t="str">
        <f t="shared" si="102"/>
        <v/>
      </c>
      <c r="AN395" s="104" t="str">
        <f t="shared" si="102"/>
        <v/>
      </c>
      <c r="AO395" s="104" t="str">
        <f t="shared" si="103"/>
        <v/>
      </c>
      <c r="AP395" s="104" t="str">
        <f t="shared" si="103"/>
        <v/>
      </c>
      <c r="AQ395" s="104" t="str">
        <f t="shared" si="103"/>
        <v/>
      </c>
      <c r="AR395" s="104" t="str">
        <f t="shared" si="103"/>
        <v/>
      </c>
      <c r="AS395" s="104" t="str">
        <f t="shared" si="104"/>
        <v/>
      </c>
      <c r="AT395" s="104" t="str">
        <f t="shared" si="104"/>
        <v/>
      </c>
      <c r="AU395" s="104"/>
      <c r="AV395" s="105"/>
      <c r="AW395" s="105"/>
      <c r="AX395" s="105"/>
      <c r="AY395" s="105"/>
      <c r="AZ395" s="105"/>
      <c r="BA395" s="106"/>
      <c r="BB395" s="104"/>
      <c r="BC395" s="105"/>
      <c r="BD395" s="104"/>
      <c r="BE395" s="107"/>
      <c r="BF395" s="105"/>
      <c r="BG395" s="105"/>
      <c r="BH395" s="105"/>
      <c r="BI395" s="105"/>
      <c r="BJ395" s="67">
        <v>816</v>
      </c>
      <c r="BK395" s="108">
        <v>2791.239</v>
      </c>
      <c r="BL395" s="109">
        <v>42.759529899999997</v>
      </c>
      <c r="BM395" s="109">
        <v>-82.037722000000002</v>
      </c>
      <c r="BN395" s="110" t="s">
        <v>7250</v>
      </c>
      <c r="BO395" s="106">
        <v>273.10000000000002</v>
      </c>
      <c r="BP395" s="105" t="s">
        <v>3339</v>
      </c>
      <c r="BQ395" s="105" t="s">
        <v>5753</v>
      </c>
      <c r="BR395" s="110"/>
      <c r="BS395" s="110">
        <v>19</v>
      </c>
      <c r="BT395" s="111" t="s">
        <v>7578</v>
      </c>
      <c r="BU395" s="110">
        <v>34</v>
      </c>
      <c r="BV395" s="110">
        <v>20</v>
      </c>
      <c r="BW395" s="105" t="s">
        <v>7805</v>
      </c>
      <c r="BX395" s="104">
        <v>5.56</v>
      </c>
      <c r="BY395" s="105"/>
      <c r="BZ395" s="106">
        <f t="shared" si="108"/>
        <v>3.3000000000000003</v>
      </c>
      <c r="CA395" s="104" t="str">
        <f t="shared" si="109"/>
        <v>Matched</v>
      </c>
      <c r="CB395" s="104">
        <f t="shared" si="110"/>
        <v>1.8717216321967579E-2</v>
      </c>
      <c r="CC395" s="105"/>
      <c r="CD395" s="105"/>
      <c r="CE395" s="105"/>
      <c r="CF395" s="105"/>
    </row>
    <row r="396" spans="1:84" hidden="1" x14ac:dyDescent="0.35">
      <c r="A396" s="67">
        <v>817</v>
      </c>
      <c r="B396" s="67">
        <v>2792.5309999999999</v>
      </c>
      <c r="C396" s="67" t="s">
        <v>7640</v>
      </c>
      <c r="D396" s="67" t="s">
        <v>3339</v>
      </c>
      <c r="E396" s="67" t="s">
        <v>5752</v>
      </c>
      <c r="F396" s="102">
        <v>18</v>
      </c>
      <c r="G396" s="102">
        <v>26</v>
      </c>
      <c r="H396" s="102">
        <v>15</v>
      </c>
      <c r="I396" s="102"/>
      <c r="J396" s="67"/>
      <c r="K396" s="67" t="s">
        <v>5753</v>
      </c>
      <c r="L396" s="67" t="s">
        <v>4770</v>
      </c>
      <c r="M396" s="67" t="s">
        <v>3293</v>
      </c>
      <c r="N396" s="67"/>
      <c r="O396" s="67"/>
      <c r="P396" s="67">
        <v>18</v>
      </c>
      <c r="Q396" s="67">
        <v>18</v>
      </c>
      <c r="R396" s="103">
        <v>3.2000000000000001E-2</v>
      </c>
      <c r="S396" s="103">
        <v>3.2000000000000001E-2</v>
      </c>
      <c r="T396" s="67">
        <v>0.88600000000000001</v>
      </c>
      <c r="U396" s="67">
        <v>5.56</v>
      </c>
      <c r="V396" s="104" t="b">
        <f t="shared" si="105"/>
        <v>1</v>
      </c>
      <c r="W396" s="104" t="s">
        <v>16</v>
      </c>
      <c r="X396" s="104">
        <f t="shared" si="97"/>
        <v>3.2</v>
      </c>
      <c r="Y396" s="104">
        <f t="shared" si="106"/>
        <v>3.2</v>
      </c>
      <c r="Z396" s="104" t="str">
        <f t="shared" si="107"/>
        <v/>
      </c>
      <c r="AA396" s="104" t="str">
        <f t="shared" si="107"/>
        <v/>
      </c>
      <c r="AB396" s="104" t="str">
        <f t="shared" si="98"/>
        <v/>
      </c>
      <c r="AC396" s="104" t="str">
        <f t="shared" si="98"/>
        <v/>
      </c>
      <c r="AD396" s="104" t="str">
        <f t="shared" si="99"/>
        <v/>
      </c>
      <c r="AE396" s="104" t="str">
        <f t="shared" si="99"/>
        <v/>
      </c>
      <c r="AF396" s="104" t="str">
        <f t="shared" si="99"/>
        <v/>
      </c>
      <c r="AG396" s="104" t="str">
        <f t="shared" si="99"/>
        <v/>
      </c>
      <c r="AH396" s="104" t="str">
        <f t="shared" si="100"/>
        <v/>
      </c>
      <c r="AI396" s="104"/>
      <c r="AJ396" s="104">
        <f t="shared" si="111"/>
        <v>1.8150027948574621E-2</v>
      </c>
      <c r="AK396" s="104">
        <f t="shared" si="102"/>
        <v>1.8150027948574621E-2</v>
      </c>
      <c r="AL396" s="104" t="str">
        <f t="shared" si="102"/>
        <v/>
      </c>
      <c r="AM396" s="104" t="str">
        <f t="shared" si="102"/>
        <v/>
      </c>
      <c r="AN396" s="104" t="str">
        <f t="shared" si="102"/>
        <v/>
      </c>
      <c r="AO396" s="104" t="str">
        <f t="shared" si="103"/>
        <v/>
      </c>
      <c r="AP396" s="104" t="str">
        <f t="shared" si="103"/>
        <v/>
      </c>
      <c r="AQ396" s="104" t="str">
        <f t="shared" si="103"/>
        <v/>
      </c>
      <c r="AR396" s="104" t="str">
        <f t="shared" si="103"/>
        <v/>
      </c>
      <c r="AS396" s="104" t="str">
        <f t="shared" si="104"/>
        <v/>
      </c>
      <c r="AT396" s="104" t="str">
        <f t="shared" si="104"/>
        <v/>
      </c>
      <c r="AU396" s="104"/>
      <c r="AV396" s="105"/>
      <c r="AW396" s="105"/>
      <c r="AX396" s="105"/>
      <c r="AY396" s="105"/>
      <c r="AZ396" s="105"/>
      <c r="BA396" s="106"/>
      <c r="BB396" s="104"/>
      <c r="BC396" s="105"/>
      <c r="BD396" s="104"/>
      <c r="BE396" s="107"/>
      <c r="BF396" s="105"/>
      <c r="BG396" s="105"/>
      <c r="BH396" s="105"/>
      <c r="BI396" s="105"/>
      <c r="BJ396" s="67">
        <v>817</v>
      </c>
      <c r="BK396" s="108">
        <v>2792.5309999999999</v>
      </c>
      <c r="BL396" s="109">
        <v>42.759518149999998</v>
      </c>
      <c r="BM396" s="109">
        <v>-82.037722439999996</v>
      </c>
      <c r="BN396" s="110" t="s">
        <v>7250</v>
      </c>
      <c r="BO396" s="106">
        <v>273.10000000000002</v>
      </c>
      <c r="BP396" s="105" t="s">
        <v>3339</v>
      </c>
      <c r="BQ396" s="105" t="s">
        <v>5753</v>
      </c>
      <c r="BR396" s="110"/>
      <c r="BS396" s="110">
        <v>18</v>
      </c>
      <c r="BT396" s="111" t="s">
        <v>7639</v>
      </c>
      <c r="BU396" s="110">
        <v>26</v>
      </c>
      <c r="BV396" s="110">
        <v>15</v>
      </c>
      <c r="BW396" s="105" t="s">
        <v>7805</v>
      </c>
      <c r="BX396" s="104">
        <v>5.56</v>
      </c>
      <c r="BY396" s="105"/>
      <c r="BZ396" s="106">
        <f t="shared" si="108"/>
        <v>3.2</v>
      </c>
      <c r="CA396" s="104" t="str">
        <f t="shared" si="109"/>
        <v>Matched</v>
      </c>
      <c r="CB396" s="104">
        <f t="shared" si="110"/>
        <v>1.8150027948574621E-2</v>
      </c>
      <c r="CC396" s="105"/>
      <c r="CD396" s="105"/>
      <c r="CE396" s="105"/>
      <c r="CF396" s="105"/>
    </row>
    <row r="397" spans="1:84" hidden="1" x14ac:dyDescent="0.35">
      <c r="A397" s="67">
        <v>818</v>
      </c>
      <c r="B397" s="67">
        <v>2793.8229999999999</v>
      </c>
      <c r="C397" s="67" t="s">
        <v>7442</v>
      </c>
      <c r="D397" s="67" t="s">
        <v>3339</v>
      </c>
      <c r="E397" s="67" t="s">
        <v>5752</v>
      </c>
      <c r="F397" s="102">
        <v>18</v>
      </c>
      <c r="G397" s="102">
        <v>44</v>
      </c>
      <c r="H397" s="102">
        <v>16</v>
      </c>
      <c r="I397" s="102"/>
      <c r="J397" s="67"/>
      <c r="K397" s="67" t="s">
        <v>5753</v>
      </c>
      <c r="L397" s="67" t="s">
        <v>4771</v>
      </c>
      <c r="M397" s="67" t="s">
        <v>3293</v>
      </c>
      <c r="N397" s="67"/>
      <c r="O397" s="67"/>
      <c r="P397" s="67">
        <v>17.600000000000001</v>
      </c>
      <c r="Q397" s="67">
        <v>17.600000000000001</v>
      </c>
      <c r="R397" s="103">
        <v>2.4E-2</v>
      </c>
      <c r="S397" s="103">
        <v>3.4000000000000002E-2</v>
      </c>
      <c r="T397" s="67">
        <v>0.879</v>
      </c>
      <c r="U397" s="67">
        <v>5.56</v>
      </c>
      <c r="V397" s="104" t="b">
        <f t="shared" si="105"/>
        <v>1</v>
      </c>
      <c r="W397" s="104" t="s">
        <v>16</v>
      </c>
      <c r="X397" s="104">
        <f t="shared" si="97"/>
        <v>3.4000000000000004</v>
      </c>
      <c r="Y397" s="104">
        <f t="shared" si="106"/>
        <v>3.4000000000000004</v>
      </c>
      <c r="Z397" s="104" t="str">
        <f t="shared" si="107"/>
        <v/>
      </c>
      <c r="AA397" s="104" t="str">
        <f t="shared" si="107"/>
        <v/>
      </c>
      <c r="AB397" s="104" t="str">
        <f t="shared" si="98"/>
        <v/>
      </c>
      <c r="AC397" s="104" t="str">
        <f t="shared" si="98"/>
        <v/>
      </c>
      <c r="AD397" s="104" t="str">
        <f t="shared" si="99"/>
        <v/>
      </c>
      <c r="AE397" s="104" t="str">
        <f t="shared" si="99"/>
        <v/>
      </c>
      <c r="AF397" s="104" t="str">
        <f t="shared" si="99"/>
        <v/>
      </c>
      <c r="AG397" s="104" t="str">
        <f t="shared" si="99"/>
        <v/>
      </c>
      <c r="AH397" s="104" t="str">
        <f t="shared" si="100"/>
        <v/>
      </c>
      <c r="AI397" s="104"/>
      <c r="AJ397" s="104">
        <f t="shared" si="111"/>
        <v>1.9284404695360538E-2</v>
      </c>
      <c r="AK397" s="104">
        <f t="shared" si="102"/>
        <v>1.9284404695360538E-2</v>
      </c>
      <c r="AL397" s="104" t="str">
        <f t="shared" si="102"/>
        <v/>
      </c>
      <c r="AM397" s="104" t="str">
        <f t="shared" si="102"/>
        <v/>
      </c>
      <c r="AN397" s="104" t="str">
        <f t="shared" si="102"/>
        <v/>
      </c>
      <c r="AO397" s="104" t="str">
        <f t="shared" si="103"/>
        <v/>
      </c>
      <c r="AP397" s="104" t="str">
        <f t="shared" si="103"/>
        <v/>
      </c>
      <c r="AQ397" s="104" t="str">
        <f t="shared" si="103"/>
        <v/>
      </c>
      <c r="AR397" s="104" t="str">
        <f t="shared" si="103"/>
        <v/>
      </c>
      <c r="AS397" s="104" t="str">
        <f t="shared" si="104"/>
        <v/>
      </c>
      <c r="AT397" s="104" t="str">
        <f t="shared" si="104"/>
        <v/>
      </c>
      <c r="AU397" s="104"/>
      <c r="AV397" s="105"/>
      <c r="AW397" s="105"/>
      <c r="AX397" s="105"/>
      <c r="AY397" s="105"/>
      <c r="AZ397" s="105"/>
      <c r="BA397" s="106"/>
      <c r="BB397" s="104"/>
      <c r="BC397" s="105"/>
      <c r="BD397" s="104"/>
      <c r="BE397" s="107"/>
      <c r="BF397" s="105"/>
      <c r="BG397" s="105"/>
      <c r="BH397" s="105"/>
      <c r="BI397" s="105"/>
      <c r="BJ397" s="67">
        <v>818</v>
      </c>
      <c r="BK397" s="108">
        <v>2793.8229999999999</v>
      </c>
      <c r="BL397" s="109">
        <v>42.759506520000002</v>
      </c>
      <c r="BM397" s="109">
        <v>-82.037722919999993</v>
      </c>
      <c r="BN397" s="110" t="s">
        <v>7250</v>
      </c>
      <c r="BO397" s="106">
        <v>273.10000000000002</v>
      </c>
      <c r="BP397" s="105" t="s">
        <v>3339</v>
      </c>
      <c r="BQ397" s="105" t="s">
        <v>5753</v>
      </c>
      <c r="BR397" s="110"/>
      <c r="BS397" s="110">
        <v>18</v>
      </c>
      <c r="BT397" s="111" t="s">
        <v>7578</v>
      </c>
      <c r="BU397" s="110">
        <v>44</v>
      </c>
      <c r="BV397" s="110">
        <v>16</v>
      </c>
      <c r="BW397" s="105" t="s">
        <v>7805</v>
      </c>
      <c r="BX397" s="104">
        <v>5.56</v>
      </c>
      <c r="BY397" s="105"/>
      <c r="BZ397" s="106">
        <f t="shared" si="108"/>
        <v>3.4000000000000004</v>
      </c>
      <c r="CA397" s="104" t="str">
        <f t="shared" si="109"/>
        <v>Matched</v>
      </c>
      <c r="CB397" s="104">
        <f t="shared" si="110"/>
        <v>1.9284404695360538E-2</v>
      </c>
      <c r="CC397" s="105"/>
      <c r="CD397" s="105"/>
      <c r="CE397" s="105"/>
      <c r="CF397" s="105"/>
    </row>
    <row r="398" spans="1:84" hidden="1" x14ac:dyDescent="0.35">
      <c r="A398" s="67">
        <v>819</v>
      </c>
      <c r="B398" s="67">
        <v>2795.098</v>
      </c>
      <c r="C398" s="67" t="s">
        <v>7641</v>
      </c>
      <c r="D398" s="67" t="s">
        <v>3339</v>
      </c>
      <c r="E398" s="67" t="s">
        <v>5752</v>
      </c>
      <c r="F398" s="102">
        <v>11</v>
      </c>
      <c r="G398" s="102">
        <v>35</v>
      </c>
      <c r="H398" s="102">
        <v>29</v>
      </c>
      <c r="I398" s="102"/>
      <c r="J398" s="67"/>
      <c r="K398" s="67" t="s">
        <v>5753</v>
      </c>
      <c r="L398" s="67" t="s">
        <v>4772</v>
      </c>
      <c r="M398" s="67" t="s">
        <v>3293</v>
      </c>
      <c r="N398" s="67"/>
      <c r="O398" s="67"/>
      <c r="P398" s="67">
        <v>10.62</v>
      </c>
      <c r="Q398" s="67">
        <v>10.62</v>
      </c>
      <c r="R398" s="103">
        <v>4.0000000000000001E-3</v>
      </c>
      <c r="S398" s="103">
        <v>5.0000000000000001E-3</v>
      </c>
      <c r="T398" s="67">
        <v>0.877</v>
      </c>
      <c r="U398" s="67">
        <v>5.56</v>
      </c>
      <c r="V398" s="104" t="b">
        <f t="shared" si="105"/>
        <v>1</v>
      </c>
      <c r="W398" s="104" t="s">
        <v>16</v>
      </c>
      <c r="X398" s="104">
        <f t="shared" si="97"/>
        <v>0.5</v>
      </c>
      <c r="Y398" s="104">
        <f t="shared" si="106"/>
        <v>0.5</v>
      </c>
      <c r="Z398" s="104" t="str">
        <f t="shared" si="107"/>
        <v/>
      </c>
      <c r="AA398" s="104" t="str">
        <f t="shared" si="107"/>
        <v/>
      </c>
      <c r="AB398" s="104" t="str">
        <f t="shared" si="98"/>
        <v/>
      </c>
      <c r="AC398" s="104" t="str">
        <f t="shared" si="98"/>
        <v/>
      </c>
      <c r="AD398" s="104" t="str">
        <f t="shared" si="99"/>
        <v/>
      </c>
      <c r="AE398" s="104" t="str">
        <f t="shared" si="99"/>
        <v/>
      </c>
      <c r="AF398" s="104" t="str">
        <f t="shared" si="99"/>
        <v/>
      </c>
      <c r="AG398" s="104" t="str">
        <f t="shared" si="99"/>
        <v/>
      </c>
      <c r="AH398" s="104" t="str">
        <f t="shared" si="100"/>
        <v/>
      </c>
      <c r="AI398" s="104"/>
      <c r="AJ398" s="104">
        <f t="shared" si="111"/>
        <v>2.8359418669647845E-3</v>
      </c>
      <c r="AK398" s="104">
        <f t="shared" si="102"/>
        <v>2.8359418669647845E-3</v>
      </c>
      <c r="AL398" s="104" t="str">
        <f t="shared" si="102"/>
        <v/>
      </c>
      <c r="AM398" s="104" t="str">
        <f t="shared" si="102"/>
        <v/>
      </c>
      <c r="AN398" s="104" t="str">
        <f t="shared" si="102"/>
        <v/>
      </c>
      <c r="AO398" s="104" t="str">
        <f t="shared" si="103"/>
        <v/>
      </c>
      <c r="AP398" s="104" t="str">
        <f t="shared" si="103"/>
        <v/>
      </c>
      <c r="AQ398" s="104" t="str">
        <f t="shared" si="103"/>
        <v/>
      </c>
      <c r="AR398" s="104" t="str">
        <f t="shared" si="103"/>
        <v/>
      </c>
      <c r="AS398" s="104" t="str">
        <f t="shared" si="104"/>
        <v/>
      </c>
      <c r="AT398" s="104" t="str">
        <f t="shared" si="104"/>
        <v/>
      </c>
      <c r="AU398" s="104"/>
      <c r="AV398" s="105"/>
      <c r="AW398" s="105"/>
      <c r="AX398" s="105"/>
      <c r="AY398" s="105"/>
      <c r="AZ398" s="105"/>
      <c r="BA398" s="106"/>
      <c r="BB398" s="104"/>
      <c r="BC398" s="105"/>
      <c r="BD398" s="104"/>
      <c r="BE398" s="107"/>
      <c r="BF398" s="105"/>
      <c r="BG398" s="105"/>
      <c r="BH398" s="105"/>
      <c r="BI398" s="105"/>
      <c r="BJ398" s="67">
        <v>819</v>
      </c>
      <c r="BK398" s="108">
        <v>2795.098</v>
      </c>
      <c r="BL398" s="109">
        <v>42.759494910000001</v>
      </c>
      <c r="BM398" s="109">
        <v>-82.037723409999998</v>
      </c>
      <c r="BN398" s="110" t="s">
        <v>7250</v>
      </c>
      <c r="BO398" s="106">
        <v>273.10000000000002</v>
      </c>
      <c r="BP398" s="105" t="s">
        <v>3339</v>
      </c>
      <c r="BQ398" s="105" t="s">
        <v>5753</v>
      </c>
      <c r="BR398" s="110"/>
      <c r="BS398" s="110">
        <v>11</v>
      </c>
      <c r="BT398" s="111" t="s">
        <v>7575</v>
      </c>
      <c r="BU398" s="110">
        <v>35</v>
      </c>
      <c r="BV398" s="110">
        <v>29</v>
      </c>
      <c r="BW398" s="105" t="s">
        <v>7805</v>
      </c>
      <c r="BX398" s="104">
        <v>5.56</v>
      </c>
      <c r="BY398" s="105"/>
      <c r="BZ398" s="106">
        <f t="shared" si="108"/>
        <v>0.5</v>
      </c>
      <c r="CA398" s="104" t="str">
        <f t="shared" si="109"/>
        <v>Matched</v>
      </c>
      <c r="CB398" s="104">
        <f t="shared" si="110"/>
        <v>2.8359418669647845E-3</v>
      </c>
      <c r="CC398" s="105"/>
      <c r="CD398" s="105"/>
      <c r="CE398" s="105"/>
      <c r="CF398" s="105"/>
    </row>
    <row r="399" spans="1:84" hidden="1" x14ac:dyDescent="0.35">
      <c r="A399" s="67">
        <v>826</v>
      </c>
      <c r="B399" s="67">
        <v>2857.578</v>
      </c>
      <c r="C399" s="67" t="s">
        <v>7329</v>
      </c>
      <c r="D399" s="67" t="s">
        <v>3290</v>
      </c>
      <c r="E399" s="67" t="s">
        <v>5677</v>
      </c>
      <c r="F399" s="102">
        <v>10</v>
      </c>
      <c r="G399" s="102">
        <v>8</v>
      </c>
      <c r="H399" s="102">
        <v>15</v>
      </c>
      <c r="I399" s="102"/>
      <c r="J399" s="67"/>
      <c r="K399" s="67" t="s">
        <v>5683</v>
      </c>
      <c r="L399" s="67" t="s">
        <v>4777</v>
      </c>
      <c r="M399" s="67" t="s">
        <v>3293</v>
      </c>
      <c r="N399" s="67" t="s">
        <v>4779</v>
      </c>
      <c r="O399" s="67"/>
      <c r="P399" s="67">
        <v>10</v>
      </c>
      <c r="Q399" s="67">
        <v>10</v>
      </c>
      <c r="R399" s="103">
        <v>2.1999999999999999E-2</v>
      </c>
      <c r="S399" s="103">
        <v>2.1999999999999999E-2</v>
      </c>
      <c r="T399" s="67">
        <v>1</v>
      </c>
      <c r="U399" s="67">
        <v>5.56</v>
      </c>
      <c r="V399" s="104" t="b">
        <f t="shared" si="105"/>
        <v>1</v>
      </c>
      <c r="W399" s="104" t="s">
        <v>16</v>
      </c>
      <c r="X399" s="104">
        <f t="shared" si="97"/>
        <v>2.1999999999999997</v>
      </c>
      <c r="Y399" s="104">
        <f t="shared" si="106"/>
        <v>2.1999999999999997</v>
      </c>
      <c r="Z399" s="104" t="str">
        <f t="shared" si="107"/>
        <v/>
      </c>
      <c r="AA399" s="104" t="str">
        <f t="shared" si="107"/>
        <v/>
      </c>
      <c r="AB399" s="104" t="str">
        <f t="shared" si="98"/>
        <v/>
      </c>
      <c r="AC399" s="104" t="str">
        <f t="shared" si="98"/>
        <v/>
      </c>
      <c r="AD399" s="104" t="str">
        <f t="shared" si="99"/>
        <v/>
      </c>
      <c r="AE399" s="104" t="str">
        <f t="shared" si="99"/>
        <v/>
      </c>
      <c r="AF399" s="104" t="str">
        <f t="shared" si="99"/>
        <v/>
      </c>
      <c r="AG399" s="104" t="str">
        <f t="shared" si="99"/>
        <v/>
      </c>
      <c r="AH399" s="104" t="str">
        <f t="shared" si="100"/>
        <v/>
      </c>
      <c r="AI399" s="104"/>
      <c r="AJ399" s="104">
        <f t="shared" si="111"/>
        <v>1.2478144214645052E-2</v>
      </c>
      <c r="AK399" s="104">
        <f t="shared" si="102"/>
        <v>1.2478144214645052E-2</v>
      </c>
      <c r="AL399" s="104" t="str">
        <f t="shared" si="102"/>
        <v/>
      </c>
      <c r="AM399" s="104" t="str">
        <f t="shared" si="102"/>
        <v/>
      </c>
      <c r="AN399" s="104" t="str">
        <f t="shared" si="102"/>
        <v/>
      </c>
      <c r="AO399" s="104" t="str">
        <f t="shared" si="103"/>
        <v/>
      </c>
      <c r="AP399" s="104" t="str">
        <f t="shared" si="103"/>
        <v/>
      </c>
      <c r="AQ399" s="104" t="str">
        <f t="shared" si="103"/>
        <v/>
      </c>
      <c r="AR399" s="104" t="str">
        <f t="shared" si="103"/>
        <v/>
      </c>
      <c r="AS399" s="104" t="str">
        <f t="shared" si="104"/>
        <v/>
      </c>
      <c r="AT399" s="104" t="str">
        <f t="shared" si="104"/>
        <v/>
      </c>
      <c r="AU399" s="104"/>
      <c r="AV399" s="105"/>
      <c r="AW399" s="105"/>
      <c r="AX399" s="105"/>
      <c r="AY399" s="105"/>
      <c r="AZ399" s="105"/>
      <c r="BA399" s="106"/>
      <c r="BB399" s="104"/>
      <c r="BC399" s="105"/>
      <c r="BD399" s="104"/>
      <c r="BE399" s="107"/>
      <c r="BF399" s="105"/>
      <c r="BG399" s="105"/>
      <c r="BH399" s="105"/>
      <c r="BI399" s="105"/>
      <c r="BJ399" s="67">
        <v>826</v>
      </c>
      <c r="BK399" s="108">
        <v>2857.578</v>
      </c>
      <c r="BL399" s="109">
        <v>42.758928359999999</v>
      </c>
      <c r="BM399" s="109">
        <v>-82.037753159999994</v>
      </c>
      <c r="BN399" s="110" t="s">
        <v>7253</v>
      </c>
      <c r="BO399" s="106">
        <v>273.10000000000002</v>
      </c>
      <c r="BP399" s="105" t="s">
        <v>3290</v>
      </c>
      <c r="BQ399" s="105" t="s">
        <v>5683</v>
      </c>
      <c r="BR399" s="110"/>
      <c r="BS399" s="110">
        <v>10</v>
      </c>
      <c r="BT399" s="111" t="s">
        <v>7413</v>
      </c>
      <c r="BU399" s="110">
        <v>8</v>
      </c>
      <c r="BV399" s="110">
        <v>15</v>
      </c>
      <c r="BW399" s="105" t="s">
        <v>7784</v>
      </c>
      <c r="BX399" s="104">
        <v>5.56</v>
      </c>
      <c r="BY399" s="105"/>
      <c r="BZ399" s="106">
        <f t="shared" si="108"/>
        <v>2.1999999999999997</v>
      </c>
      <c r="CA399" s="104" t="str">
        <f t="shared" si="109"/>
        <v>Matched</v>
      </c>
      <c r="CB399" s="104">
        <f t="shared" si="110"/>
        <v>1.2478144214645052E-2</v>
      </c>
      <c r="CC399" s="105"/>
      <c r="CD399" s="105"/>
      <c r="CE399" s="105"/>
      <c r="CF399" s="105"/>
    </row>
    <row r="400" spans="1:84" hidden="1" x14ac:dyDescent="0.35">
      <c r="A400" s="67">
        <v>827</v>
      </c>
      <c r="B400" s="67">
        <v>2858.0329999999999</v>
      </c>
      <c r="C400" s="67" t="s">
        <v>7642</v>
      </c>
      <c r="D400" s="67" t="s">
        <v>3290</v>
      </c>
      <c r="E400" s="67" t="s">
        <v>5677</v>
      </c>
      <c r="F400" s="102">
        <v>11</v>
      </c>
      <c r="G400" s="102">
        <v>7</v>
      </c>
      <c r="H400" s="102">
        <v>6</v>
      </c>
      <c r="I400" s="102"/>
      <c r="J400" s="67"/>
      <c r="K400" s="67" t="s">
        <v>5678</v>
      </c>
      <c r="L400" s="67" t="s">
        <v>4784</v>
      </c>
      <c r="M400" s="67" t="s">
        <v>3293</v>
      </c>
      <c r="N400" s="67"/>
      <c r="O400" s="67"/>
      <c r="P400" s="67">
        <v>10.68</v>
      </c>
      <c r="Q400" s="67">
        <v>10.68</v>
      </c>
      <c r="R400" s="103">
        <v>8.9999999999999993E-3</v>
      </c>
      <c r="S400" s="103">
        <v>2.4E-2</v>
      </c>
      <c r="T400" s="67">
        <v>0.72399999999999998</v>
      </c>
      <c r="U400" s="67">
        <v>5.56</v>
      </c>
      <c r="V400" s="104" t="b">
        <f t="shared" si="105"/>
        <v>1</v>
      </c>
      <c r="W400" s="104" t="s">
        <v>16</v>
      </c>
      <c r="X400" s="104">
        <f t="shared" si="97"/>
        <v>2.4</v>
      </c>
      <c r="Y400" s="104">
        <f t="shared" si="106"/>
        <v>2.4</v>
      </c>
      <c r="Z400" s="104" t="str">
        <f t="shared" si="107"/>
        <v/>
      </c>
      <c r="AA400" s="104" t="str">
        <f t="shared" si="107"/>
        <v/>
      </c>
      <c r="AB400" s="104" t="str">
        <f t="shared" si="98"/>
        <v/>
      </c>
      <c r="AC400" s="104" t="str">
        <f t="shared" si="98"/>
        <v/>
      </c>
      <c r="AD400" s="104" t="str">
        <f t="shared" si="99"/>
        <v/>
      </c>
      <c r="AE400" s="104" t="str">
        <f t="shared" si="99"/>
        <v/>
      </c>
      <c r="AF400" s="104" t="str">
        <f t="shared" si="99"/>
        <v/>
      </c>
      <c r="AG400" s="104" t="str">
        <f t="shared" si="99"/>
        <v/>
      </c>
      <c r="AH400" s="104" t="str">
        <f t="shared" si="100"/>
        <v/>
      </c>
      <c r="AI400" s="104"/>
      <c r="AJ400" s="104">
        <f t="shared" si="111"/>
        <v>1.3612520961430967E-2</v>
      </c>
      <c r="AK400" s="104">
        <f t="shared" si="102"/>
        <v>1.3612520961430967E-2</v>
      </c>
      <c r="AL400" s="104" t="str">
        <f t="shared" si="102"/>
        <v/>
      </c>
      <c r="AM400" s="104" t="str">
        <f t="shared" si="102"/>
        <v/>
      </c>
      <c r="AN400" s="104" t="str">
        <f t="shared" si="102"/>
        <v/>
      </c>
      <c r="AO400" s="104" t="str">
        <f t="shared" si="103"/>
        <v/>
      </c>
      <c r="AP400" s="104" t="str">
        <f t="shared" si="103"/>
        <v/>
      </c>
      <c r="AQ400" s="104" t="str">
        <f t="shared" si="103"/>
        <v/>
      </c>
      <c r="AR400" s="104" t="str">
        <f t="shared" si="103"/>
        <v/>
      </c>
      <c r="AS400" s="104" t="str">
        <f t="shared" si="104"/>
        <v/>
      </c>
      <c r="AT400" s="104" t="str">
        <f t="shared" si="104"/>
        <v/>
      </c>
      <c r="AU400" s="104"/>
      <c r="AV400" s="105"/>
      <c r="AW400" s="105"/>
      <c r="AX400" s="105"/>
      <c r="AY400" s="105"/>
      <c r="AZ400" s="105"/>
      <c r="BA400" s="106"/>
      <c r="BB400" s="104"/>
      <c r="BC400" s="105"/>
      <c r="BD400" s="104"/>
      <c r="BE400" s="107"/>
      <c r="BF400" s="105"/>
      <c r="BG400" s="105"/>
      <c r="BH400" s="105"/>
      <c r="BI400" s="105"/>
      <c r="BJ400" s="67">
        <v>827</v>
      </c>
      <c r="BK400" s="108">
        <v>2858.0329999999999</v>
      </c>
      <c r="BL400" s="109">
        <v>42.758924229999998</v>
      </c>
      <c r="BM400" s="109">
        <v>-82.037753350000003</v>
      </c>
      <c r="BN400" s="110" t="s">
        <v>7253</v>
      </c>
      <c r="BO400" s="106">
        <v>273.10000000000002</v>
      </c>
      <c r="BP400" s="105" t="s">
        <v>3290</v>
      </c>
      <c r="BQ400" s="105" t="s">
        <v>5678</v>
      </c>
      <c r="BR400" s="110"/>
      <c r="BS400" s="110">
        <v>11</v>
      </c>
      <c r="BT400" s="111" t="s">
        <v>7648</v>
      </c>
      <c r="BU400" s="110">
        <v>7</v>
      </c>
      <c r="BV400" s="110">
        <v>6</v>
      </c>
      <c r="BW400" s="105" t="s">
        <v>7784</v>
      </c>
      <c r="BX400" s="104">
        <v>5.56</v>
      </c>
      <c r="BY400" s="105"/>
      <c r="BZ400" s="106">
        <f t="shared" si="108"/>
        <v>2.4</v>
      </c>
      <c r="CA400" s="104" t="str">
        <f t="shared" si="109"/>
        <v>Matched</v>
      </c>
      <c r="CB400" s="104">
        <f t="shared" si="110"/>
        <v>1.3612520961430967E-2</v>
      </c>
      <c r="CC400" s="105"/>
      <c r="CD400" s="105"/>
      <c r="CE400" s="105"/>
      <c r="CF400" s="105"/>
    </row>
    <row r="401" spans="1:84" hidden="1" x14ac:dyDescent="0.35">
      <c r="A401" s="67">
        <v>828</v>
      </c>
      <c r="B401" s="67">
        <v>2858.1889999999999</v>
      </c>
      <c r="C401" s="67" t="s">
        <v>7643</v>
      </c>
      <c r="D401" s="67" t="s">
        <v>3290</v>
      </c>
      <c r="E401" s="67" t="s">
        <v>5677</v>
      </c>
      <c r="F401" s="102">
        <v>11</v>
      </c>
      <c r="G401" s="102">
        <v>11</v>
      </c>
      <c r="H401" s="102">
        <v>11</v>
      </c>
      <c r="I401" s="102"/>
      <c r="J401" s="67"/>
      <c r="K401" s="67" t="s">
        <v>5683</v>
      </c>
      <c r="L401" s="67" t="s">
        <v>4788</v>
      </c>
      <c r="M401" s="67" t="s">
        <v>3293</v>
      </c>
      <c r="N401" s="67"/>
      <c r="O401" s="67"/>
      <c r="P401" s="67">
        <v>10.7</v>
      </c>
      <c r="Q401" s="67">
        <v>10.7</v>
      </c>
      <c r="R401" s="103">
        <v>5.0000000000000001E-3</v>
      </c>
      <c r="S401" s="103">
        <v>1.9E-2</v>
      </c>
      <c r="T401" s="67">
        <v>0.80300000000000005</v>
      </c>
      <c r="U401" s="67">
        <v>5.56</v>
      </c>
      <c r="V401" s="104" t="b">
        <f t="shared" si="105"/>
        <v>1</v>
      </c>
      <c r="W401" s="104" t="s">
        <v>16</v>
      </c>
      <c r="X401" s="104">
        <f t="shared" si="97"/>
        <v>1.9</v>
      </c>
      <c r="Y401" s="104">
        <f t="shared" si="106"/>
        <v>1.9</v>
      </c>
      <c r="Z401" s="104" t="str">
        <f t="shared" si="107"/>
        <v/>
      </c>
      <c r="AA401" s="104" t="str">
        <f t="shared" si="107"/>
        <v/>
      </c>
      <c r="AB401" s="104" t="str">
        <f t="shared" si="98"/>
        <v/>
      </c>
      <c r="AC401" s="104" t="str">
        <f t="shared" si="98"/>
        <v/>
      </c>
      <c r="AD401" s="104" t="str">
        <f t="shared" si="99"/>
        <v/>
      </c>
      <c r="AE401" s="104" t="str">
        <f t="shared" si="99"/>
        <v/>
      </c>
      <c r="AF401" s="104" t="str">
        <f t="shared" si="99"/>
        <v/>
      </c>
      <c r="AG401" s="104" t="str">
        <f t="shared" si="99"/>
        <v/>
      </c>
      <c r="AH401" s="104" t="str">
        <f t="shared" si="100"/>
        <v/>
      </c>
      <c r="AI401" s="104"/>
      <c r="AJ401" s="104">
        <f t="shared" si="111"/>
        <v>1.0776579094466181E-2</v>
      </c>
      <c r="AK401" s="104">
        <f t="shared" si="102"/>
        <v>1.0776579094466181E-2</v>
      </c>
      <c r="AL401" s="104" t="str">
        <f t="shared" si="102"/>
        <v/>
      </c>
      <c r="AM401" s="104" t="str">
        <f t="shared" si="102"/>
        <v/>
      </c>
      <c r="AN401" s="104" t="str">
        <f t="shared" si="102"/>
        <v/>
      </c>
      <c r="AO401" s="104" t="str">
        <f t="shared" si="103"/>
        <v/>
      </c>
      <c r="AP401" s="104" t="str">
        <f t="shared" si="103"/>
        <v/>
      </c>
      <c r="AQ401" s="104" t="str">
        <f t="shared" si="103"/>
        <v/>
      </c>
      <c r="AR401" s="104" t="str">
        <f t="shared" si="103"/>
        <v/>
      </c>
      <c r="AS401" s="104" t="str">
        <f t="shared" si="104"/>
        <v/>
      </c>
      <c r="AT401" s="104" t="str">
        <f t="shared" si="104"/>
        <v/>
      </c>
      <c r="AU401" s="104"/>
      <c r="AV401" s="105"/>
      <c r="AW401" s="105"/>
      <c r="AX401" s="105"/>
      <c r="AY401" s="105"/>
      <c r="AZ401" s="105"/>
      <c r="BA401" s="106"/>
      <c r="BB401" s="104"/>
      <c r="BC401" s="105"/>
      <c r="BD401" s="104"/>
      <c r="BE401" s="107"/>
      <c r="BF401" s="105"/>
      <c r="BG401" s="105"/>
      <c r="BH401" s="105"/>
      <c r="BI401" s="105"/>
      <c r="BJ401" s="67">
        <v>828</v>
      </c>
      <c r="BK401" s="108">
        <v>2858.1889999999999</v>
      </c>
      <c r="BL401" s="109">
        <v>42.758922830000003</v>
      </c>
      <c r="BM401" s="109">
        <v>-82.037753420000001</v>
      </c>
      <c r="BN401" s="110" t="s">
        <v>7253</v>
      </c>
      <c r="BO401" s="106">
        <v>273.10000000000002</v>
      </c>
      <c r="BP401" s="105" t="s">
        <v>3290</v>
      </c>
      <c r="BQ401" s="105" t="s">
        <v>5683</v>
      </c>
      <c r="BR401" s="110"/>
      <c r="BS401" s="110">
        <v>11</v>
      </c>
      <c r="BT401" s="111" t="s">
        <v>7413</v>
      </c>
      <c r="BU401" s="110">
        <v>11</v>
      </c>
      <c r="BV401" s="110">
        <v>11</v>
      </c>
      <c r="BW401" s="105" t="s">
        <v>7784</v>
      </c>
      <c r="BX401" s="104">
        <v>5.56</v>
      </c>
      <c r="BY401" s="105"/>
      <c r="BZ401" s="106">
        <f t="shared" si="108"/>
        <v>1.9</v>
      </c>
      <c r="CA401" s="104" t="str">
        <f t="shared" si="109"/>
        <v>Matched</v>
      </c>
      <c r="CB401" s="104">
        <f t="shared" si="110"/>
        <v>1.0776579094466181E-2</v>
      </c>
      <c r="CC401" s="105"/>
      <c r="CD401" s="105"/>
      <c r="CE401" s="105"/>
      <c r="CF401" s="105"/>
    </row>
    <row r="402" spans="1:84" hidden="1" x14ac:dyDescent="0.35">
      <c r="A402" s="67">
        <v>829</v>
      </c>
      <c r="B402" s="67">
        <v>2858.2350000000001</v>
      </c>
      <c r="C402" s="67" t="s">
        <v>7591</v>
      </c>
      <c r="D402" s="67" t="s">
        <v>3290</v>
      </c>
      <c r="E402" s="67" t="s">
        <v>5677</v>
      </c>
      <c r="F402" s="102">
        <v>16</v>
      </c>
      <c r="G402" s="102">
        <v>9</v>
      </c>
      <c r="H402" s="102">
        <v>8</v>
      </c>
      <c r="I402" s="102"/>
      <c r="J402" s="67"/>
      <c r="K402" s="67" t="s">
        <v>5678</v>
      </c>
      <c r="L402" s="67" t="s">
        <v>4789</v>
      </c>
      <c r="M402" s="67" t="s">
        <v>3293</v>
      </c>
      <c r="N402" s="67"/>
      <c r="O402" s="67"/>
      <c r="P402" s="67">
        <v>16.22</v>
      </c>
      <c r="Q402" s="67">
        <v>16.22</v>
      </c>
      <c r="R402" s="103">
        <v>1.0999999999999999E-2</v>
      </c>
      <c r="S402" s="103">
        <v>2.5000000000000001E-2</v>
      </c>
      <c r="T402" s="67">
        <v>0.84099999999999997</v>
      </c>
      <c r="U402" s="67">
        <v>5.56</v>
      </c>
      <c r="V402" s="104" t="b">
        <f t="shared" si="105"/>
        <v>1</v>
      </c>
      <c r="W402" s="104" t="s">
        <v>16</v>
      </c>
      <c r="X402" s="104">
        <f t="shared" si="97"/>
        <v>2.5</v>
      </c>
      <c r="Y402" s="104">
        <f t="shared" si="106"/>
        <v>2.5</v>
      </c>
      <c r="Z402" s="104" t="str">
        <f t="shared" si="107"/>
        <v/>
      </c>
      <c r="AA402" s="104" t="str">
        <f t="shared" si="107"/>
        <v/>
      </c>
      <c r="AB402" s="104" t="str">
        <f t="shared" si="98"/>
        <v/>
      </c>
      <c r="AC402" s="104" t="str">
        <f t="shared" si="98"/>
        <v/>
      </c>
      <c r="AD402" s="104" t="str">
        <f t="shared" si="99"/>
        <v/>
      </c>
      <c r="AE402" s="104" t="str">
        <f t="shared" si="99"/>
        <v/>
      </c>
      <c r="AF402" s="104" t="str">
        <f t="shared" si="99"/>
        <v/>
      </c>
      <c r="AG402" s="104" t="str">
        <f t="shared" si="99"/>
        <v/>
      </c>
      <c r="AH402" s="104" t="str">
        <f t="shared" si="100"/>
        <v/>
      </c>
      <c r="AI402" s="104"/>
      <c r="AJ402" s="104">
        <f t="shared" si="111"/>
        <v>1.4179709334823922E-2</v>
      </c>
      <c r="AK402" s="104">
        <f t="shared" si="102"/>
        <v>1.4179709334823922E-2</v>
      </c>
      <c r="AL402" s="104" t="str">
        <f t="shared" si="102"/>
        <v/>
      </c>
      <c r="AM402" s="104" t="str">
        <f t="shared" si="102"/>
        <v/>
      </c>
      <c r="AN402" s="104" t="str">
        <f t="shared" si="102"/>
        <v/>
      </c>
      <c r="AO402" s="104" t="str">
        <f t="shared" si="103"/>
        <v/>
      </c>
      <c r="AP402" s="104" t="str">
        <f t="shared" si="103"/>
        <v/>
      </c>
      <c r="AQ402" s="104" t="str">
        <f t="shared" si="103"/>
        <v/>
      </c>
      <c r="AR402" s="104" t="str">
        <f t="shared" si="103"/>
        <v/>
      </c>
      <c r="AS402" s="104" t="str">
        <f t="shared" si="104"/>
        <v/>
      </c>
      <c r="AT402" s="104" t="str">
        <f t="shared" si="104"/>
        <v/>
      </c>
      <c r="AU402" s="104"/>
      <c r="AV402" s="105"/>
      <c r="AW402" s="105"/>
      <c r="AX402" s="105"/>
      <c r="AY402" s="105"/>
      <c r="AZ402" s="105"/>
      <c r="BA402" s="106"/>
      <c r="BB402" s="104"/>
      <c r="BC402" s="105"/>
      <c r="BD402" s="104"/>
      <c r="BE402" s="107"/>
      <c r="BF402" s="105"/>
      <c r="BG402" s="105"/>
      <c r="BH402" s="105"/>
      <c r="BI402" s="105"/>
      <c r="BJ402" s="67">
        <v>829</v>
      </c>
      <c r="BK402" s="108">
        <v>2858.2350000000001</v>
      </c>
      <c r="BL402" s="109">
        <v>42.758922409999997</v>
      </c>
      <c r="BM402" s="109">
        <v>-82.037753440000003</v>
      </c>
      <c r="BN402" s="110" t="s">
        <v>7253</v>
      </c>
      <c r="BO402" s="106">
        <v>273.10000000000002</v>
      </c>
      <c r="BP402" s="105" t="s">
        <v>3290</v>
      </c>
      <c r="BQ402" s="105" t="s">
        <v>5678</v>
      </c>
      <c r="BR402" s="110"/>
      <c r="BS402" s="110">
        <v>16</v>
      </c>
      <c r="BT402" s="111" t="s">
        <v>7657</v>
      </c>
      <c r="BU402" s="110">
        <v>9</v>
      </c>
      <c r="BV402" s="110">
        <v>8</v>
      </c>
      <c r="BW402" s="105" t="s">
        <v>7784</v>
      </c>
      <c r="BX402" s="104">
        <v>5.56</v>
      </c>
      <c r="BY402" s="105"/>
      <c r="BZ402" s="106">
        <f t="shared" si="108"/>
        <v>2.5</v>
      </c>
      <c r="CA402" s="104" t="str">
        <f t="shared" si="109"/>
        <v>Matched</v>
      </c>
      <c r="CB402" s="104">
        <f t="shared" si="110"/>
        <v>1.4179709334823922E-2</v>
      </c>
      <c r="CC402" s="105"/>
      <c r="CD402" s="105"/>
      <c r="CE402" s="105"/>
      <c r="CF402" s="105"/>
    </row>
    <row r="403" spans="1:84" hidden="1" x14ac:dyDescent="0.35">
      <c r="A403" s="67">
        <v>830</v>
      </c>
      <c r="B403" s="67">
        <v>2858.2950000000001</v>
      </c>
      <c r="C403" s="67" t="s">
        <v>7413</v>
      </c>
      <c r="D403" s="67" t="s">
        <v>3290</v>
      </c>
      <c r="E403" s="67" t="s">
        <v>5677</v>
      </c>
      <c r="F403" s="102">
        <v>10</v>
      </c>
      <c r="G403" s="102">
        <v>10</v>
      </c>
      <c r="H403" s="102">
        <v>15</v>
      </c>
      <c r="I403" s="102"/>
      <c r="J403" s="67"/>
      <c r="K403" s="67" t="s">
        <v>5683</v>
      </c>
      <c r="L403" s="67" t="s">
        <v>4790</v>
      </c>
      <c r="M403" s="67" t="s">
        <v>3293</v>
      </c>
      <c r="N403" s="67"/>
      <c r="O403" s="67"/>
      <c r="P403" s="67">
        <v>10</v>
      </c>
      <c r="Q403" s="67">
        <v>10</v>
      </c>
      <c r="R403" s="103">
        <v>1.4999999999999999E-2</v>
      </c>
      <c r="S403" s="103">
        <v>1.4999999999999999E-2</v>
      </c>
      <c r="T403" s="67">
        <v>0.84</v>
      </c>
      <c r="U403" s="67">
        <v>5.56</v>
      </c>
      <c r="V403" s="104" t="b">
        <f t="shared" si="105"/>
        <v>1</v>
      </c>
      <c r="W403" s="104" t="s">
        <v>16</v>
      </c>
      <c r="X403" s="104">
        <f t="shared" si="97"/>
        <v>1.5</v>
      </c>
      <c r="Y403" s="104">
        <f t="shared" si="106"/>
        <v>1.5</v>
      </c>
      <c r="Z403" s="104" t="str">
        <f t="shared" si="107"/>
        <v/>
      </c>
      <c r="AA403" s="104" t="str">
        <f t="shared" si="107"/>
        <v/>
      </c>
      <c r="AB403" s="104" t="str">
        <f t="shared" si="98"/>
        <v/>
      </c>
      <c r="AC403" s="104" t="str">
        <f t="shared" si="98"/>
        <v/>
      </c>
      <c r="AD403" s="104" t="str">
        <f t="shared" si="99"/>
        <v/>
      </c>
      <c r="AE403" s="104" t="str">
        <f t="shared" si="99"/>
        <v/>
      </c>
      <c r="AF403" s="104" t="str">
        <f t="shared" si="99"/>
        <v/>
      </c>
      <c r="AG403" s="104" t="str">
        <f t="shared" si="99"/>
        <v/>
      </c>
      <c r="AH403" s="104" t="str">
        <f t="shared" si="100"/>
        <v/>
      </c>
      <c r="AI403" s="104"/>
      <c r="AJ403" s="104">
        <f t="shared" si="111"/>
        <v>8.5078256008943535E-3</v>
      </c>
      <c r="AK403" s="104">
        <f t="shared" si="102"/>
        <v>8.5078256008943535E-3</v>
      </c>
      <c r="AL403" s="104" t="str">
        <f t="shared" si="102"/>
        <v/>
      </c>
      <c r="AM403" s="104" t="str">
        <f t="shared" si="102"/>
        <v/>
      </c>
      <c r="AN403" s="104" t="str">
        <f t="shared" si="102"/>
        <v/>
      </c>
      <c r="AO403" s="104" t="str">
        <f t="shared" si="103"/>
        <v/>
      </c>
      <c r="AP403" s="104" t="str">
        <f t="shared" si="103"/>
        <v/>
      </c>
      <c r="AQ403" s="104" t="str">
        <f t="shared" si="103"/>
        <v/>
      </c>
      <c r="AR403" s="104" t="str">
        <f t="shared" si="103"/>
        <v/>
      </c>
      <c r="AS403" s="104" t="str">
        <f t="shared" si="104"/>
        <v/>
      </c>
      <c r="AT403" s="104" t="str">
        <f t="shared" si="104"/>
        <v/>
      </c>
      <c r="AU403" s="104"/>
      <c r="AV403" s="105"/>
      <c r="AW403" s="105"/>
      <c r="AX403" s="105"/>
      <c r="AY403" s="105"/>
      <c r="AZ403" s="105"/>
      <c r="BA403" s="106"/>
      <c r="BB403" s="104"/>
      <c r="BC403" s="105"/>
      <c r="BD403" s="104"/>
      <c r="BE403" s="107"/>
      <c r="BF403" s="105"/>
      <c r="BG403" s="105"/>
      <c r="BH403" s="105"/>
      <c r="BI403" s="105"/>
      <c r="BJ403" s="67">
        <v>830</v>
      </c>
      <c r="BK403" s="108">
        <v>2858.2950000000001</v>
      </c>
      <c r="BL403" s="109">
        <v>42.758921870000002</v>
      </c>
      <c r="BM403" s="109">
        <v>-82.037753460000005</v>
      </c>
      <c r="BN403" s="110" t="s">
        <v>7253</v>
      </c>
      <c r="BO403" s="106">
        <v>273.10000000000002</v>
      </c>
      <c r="BP403" s="105" t="s">
        <v>3290</v>
      </c>
      <c r="BQ403" s="105" t="s">
        <v>5683</v>
      </c>
      <c r="BR403" s="110"/>
      <c r="BS403" s="110">
        <v>10</v>
      </c>
      <c r="BT403" s="111" t="s">
        <v>7648</v>
      </c>
      <c r="BU403" s="110">
        <v>10</v>
      </c>
      <c r="BV403" s="110">
        <v>15</v>
      </c>
      <c r="BW403" s="105" t="s">
        <v>7784</v>
      </c>
      <c r="BX403" s="104">
        <v>5.56</v>
      </c>
      <c r="BY403" s="105"/>
      <c r="BZ403" s="106">
        <f t="shared" si="108"/>
        <v>1.5</v>
      </c>
      <c r="CA403" s="104" t="str">
        <f t="shared" si="109"/>
        <v>Matched</v>
      </c>
      <c r="CB403" s="104">
        <f t="shared" si="110"/>
        <v>8.5078256008943535E-3</v>
      </c>
      <c r="CC403" s="105"/>
      <c r="CD403" s="105"/>
      <c r="CE403" s="105"/>
      <c r="CF403" s="105"/>
    </row>
    <row r="404" spans="1:84" hidden="1" x14ac:dyDescent="0.35">
      <c r="A404" s="67">
        <v>831</v>
      </c>
      <c r="B404" s="67">
        <v>2858.5439999999999</v>
      </c>
      <c r="C404" s="67" t="s">
        <v>7474</v>
      </c>
      <c r="D404" s="67" t="s">
        <v>3290</v>
      </c>
      <c r="E404" s="67" t="s">
        <v>5677</v>
      </c>
      <c r="F404" s="102">
        <v>10</v>
      </c>
      <c r="G404" s="102">
        <v>7</v>
      </c>
      <c r="H404" s="102">
        <v>7</v>
      </c>
      <c r="I404" s="102"/>
      <c r="J404" s="67"/>
      <c r="K404" s="67" t="s">
        <v>5859</v>
      </c>
      <c r="L404" s="67" t="s">
        <v>4793</v>
      </c>
      <c r="M404" s="67" t="s">
        <v>3293</v>
      </c>
      <c r="N404" s="67"/>
      <c r="O404" s="67"/>
      <c r="P404" s="67">
        <v>9.85</v>
      </c>
      <c r="Q404" s="67">
        <v>9.85</v>
      </c>
      <c r="R404" s="103">
        <v>6.0000000000000001E-3</v>
      </c>
      <c r="S404" s="103">
        <v>2.1000000000000001E-2</v>
      </c>
      <c r="T404" s="67">
        <v>0.75700000000000001</v>
      </c>
      <c r="U404" s="67">
        <v>5.56</v>
      </c>
      <c r="V404" s="104" t="b">
        <f t="shared" si="105"/>
        <v>1</v>
      </c>
      <c r="W404" s="104" t="s">
        <v>16</v>
      </c>
      <c r="X404" s="104">
        <f t="shared" si="97"/>
        <v>2.1</v>
      </c>
      <c r="Y404" s="104">
        <f t="shared" si="106"/>
        <v>2.1</v>
      </c>
      <c r="Z404" s="104" t="str">
        <f t="shared" si="107"/>
        <v/>
      </c>
      <c r="AA404" s="104" t="str">
        <f t="shared" si="107"/>
        <v/>
      </c>
      <c r="AB404" s="104" t="str">
        <f t="shared" si="98"/>
        <v/>
      </c>
      <c r="AC404" s="104" t="str">
        <f t="shared" si="98"/>
        <v/>
      </c>
      <c r="AD404" s="104" t="str">
        <f t="shared" si="99"/>
        <v/>
      </c>
      <c r="AE404" s="104" t="str">
        <f t="shared" si="99"/>
        <v/>
      </c>
      <c r="AF404" s="104" t="str">
        <f t="shared" si="99"/>
        <v/>
      </c>
      <c r="AG404" s="104" t="str">
        <f t="shared" si="99"/>
        <v/>
      </c>
      <c r="AH404" s="104" t="str">
        <f t="shared" si="100"/>
        <v/>
      </c>
      <c r="AI404" s="104"/>
      <c r="AJ404" s="104">
        <f t="shared" si="111"/>
        <v>1.1910955841252097E-2</v>
      </c>
      <c r="AK404" s="104">
        <f t="shared" si="102"/>
        <v>1.1910955841252097E-2</v>
      </c>
      <c r="AL404" s="104" t="str">
        <f t="shared" si="102"/>
        <v/>
      </c>
      <c r="AM404" s="104" t="str">
        <f t="shared" si="102"/>
        <v/>
      </c>
      <c r="AN404" s="104" t="str">
        <f t="shared" si="102"/>
        <v/>
      </c>
      <c r="AO404" s="104" t="str">
        <f t="shared" si="103"/>
        <v/>
      </c>
      <c r="AP404" s="104" t="str">
        <f t="shared" si="103"/>
        <v/>
      </c>
      <c r="AQ404" s="104" t="str">
        <f t="shared" si="103"/>
        <v/>
      </c>
      <c r="AR404" s="104" t="str">
        <f t="shared" si="103"/>
        <v/>
      </c>
      <c r="AS404" s="104" t="str">
        <f t="shared" si="104"/>
        <v/>
      </c>
      <c r="AT404" s="104" t="str">
        <f t="shared" si="104"/>
        <v/>
      </c>
      <c r="AU404" s="104"/>
      <c r="AV404" s="105"/>
      <c r="AW404" s="105"/>
      <c r="AX404" s="105"/>
      <c r="AY404" s="105"/>
      <c r="AZ404" s="105"/>
      <c r="BA404" s="106"/>
      <c r="BB404" s="104"/>
      <c r="BC404" s="105"/>
      <c r="BD404" s="104"/>
      <c r="BE404" s="107"/>
      <c r="BF404" s="105"/>
      <c r="BG404" s="105"/>
      <c r="BH404" s="105"/>
      <c r="BI404" s="105"/>
      <c r="BJ404" s="67">
        <v>831</v>
      </c>
      <c r="BK404" s="108">
        <v>2858.5439999999999</v>
      </c>
      <c r="BL404" s="109">
        <v>42.758919599999999</v>
      </c>
      <c r="BM404" s="109">
        <v>-82.037753570000007</v>
      </c>
      <c r="BN404" s="110" t="s">
        <v>7253</v>
      </c>
      <c r="BO404" s="106">
        <v>273.10000000000002</v>
      </c>
      <c r="BP404" s="105" t="s">
        <v>3290</v>
      </c>
      <c r="BQ404" s="105" t="s">
        <v>5859</v>
      </c>
      <c r="BR404" s="110"/>
      <c r="BS404" s="110">
        <v>10</v>
      </c>
      <c r="BT404" s="111" t="s">
        <v>7650</v>
      </c>
      <c r="BU404" s="110">
        <v>7</v>
      </c>
      <c r="BV404" s="110">
        <v>7</v>
      </c>
      <c r="BW404" s="105" t="s">
        <v>7784</v>
      </c>
      <c r="BX404" s="104">
        <v>5.56</v>
      </c>
      <c r="BY404" s="105"/>
      <c r="BZ404" s="106">
        <f t="shared" si="108"/>
        <v>2.1</v>
      </c>
      <c r="CA404" s="104" t="str">
        <f t="shared" si="109"/>
        <v>Matched</v>
      </c>
      <c r="CB404" s="104">
        <f t="shared" si="110"/>
        <v>1.1910955841252097E-2</v>
      </c>
      <c r="CC404" s="105"/>
      <c r="CD404" s="105"/>
      <c r="CE404" s="105"/>
      <c r="CF404" s="105"/>
    </row>
    <row r="405" spans="1:84" hidden="1" x14ac:dyDescent="0.35">
      <c r="A405" s="67">
        <v>832</v>
      </c>
      <c r="B405" s="67">
        <v>2858.623</v>
      </c>
      <c r="C405" s="67" t="s">
        <v>7644</v>
      </c>
      <c r="D405" s="67" t="s">
        <v>3290</v>
      </c>
      <c r="E405" s="67" t="s">
        <v>5677</v>
      </c>
      <c r="F405" s="102">
        <v>10</v>
      </c>
      <c r="G405" s="102">
        <v>10</v>
      </c>
      <c r="H405" s="102">
        <v>7</v>
      </c>
      <c r="I405" s="102"/>
      <c r="J405" s="67"/>
      <c r="K405" s="67" t="s">
        <v>5678</v>
      </c>
      <c r="L405" s="67" t="s">
        <v>4795</v>
      </c>
      <c r="M405" s="67" t="s">
        <v>3293</v>
      </c>
      <c r="N405" s="67"/>
      <c r="O405" s="67"/>
      <c r="P405" s="67">
        <v>10.06</v>
      </c>
      <c r="Q405" s="67">
        <v>10.06</v>
      </c>
      <c r="R405" s="103">
        <v>6.0000000000000001E-3</v>
      </c>
      <c r="S405" s="103">
        <v>1.4E-2</v>
      </c>
      <c r="T405" s="67">
        <v>0.69299999999999995</v>
      </c>
      <c r="U405" s="67">
        <v>5.56</v>
      </c>
      <c r="V405" s="104" t="b">
        <f t="shared" si="105"/>
        <v>1</v>
      </c>
      <c r="W405" s="104" t="s">
        <v>16</v>
      </c>
      <c r="X405" s="104">
        <f t="shared" si="97"/>
        <v>1.4000000000000001</v>
      </c>
      <c r="Y405" s="104">
        <f t="shared" si="106"/>
        <v>1.4000000000000001</v>
      </c>
      <c r="Z405" s="104" t="str">
        <f t="shared" si="107"/>
        <v/>
      </c>
      <c r="AA405" s="104" t="str">
        <f t="shared" si="107"/>
        <v/>
      </c>
      <c r="AB405" s="104" t="str">
        <f t="shared" si="98"/>
        <v/>
      </c>
      <c r="AC405" s="104" t="str">
        <f t="shared" si="98"/>
        <v/>
      </c>
      <c r="AD405" s="104" t="str">
        <f t="shared" si="99"/>
        <v/>
      </c>
      <c r="AE405" s="104" t="str">
        <f t="shared" si="99"/>
        <v/>
      </c>
      <c r="AF405" s="104" t="str">
        <f t="shared" si="99"/>
        <v/>
      </c>
      <c r="AG405" s="104" t="str">
        <f t="shared" si="99"/>
        <v/>
      </c>
      <c r="AH405" s="104" t="str">
        <f t="shared" si="100"/>
        <v/>
      </c>
      <c r="AI405" s="104"/>
      <c r="AJ405" s="104">
        <f t="shared" si="111"/>
        <v>7.9406372275013983E-3</v>
      </c>
      <c r="AK405" s="104">
        <f t="shared" si="102"/>
        <v>7.9406372275013983E-3</v>
      </c>
      <c r="AL405" s="104" t="str">
        <f t="shared" si="102"/>
        <v/>
      </c>
      <c r="AM405" s="104" t="str">
        <f t="shared" si="102"/>
        <v/>
      </c>
      <c r="AN405" s="104" t="str">
        <f t="shared" si="102"/>
        <v/>
      </c>
      <c r="AO405" s="104" t="str">
        <f t="shared" si="103"/>
        <v/>
      </c>
      <c r="AP405" s="104" t="str">
        <f t="shared" si="103"/>
        <v/>
      </c>
      <c r="AQ405" s="104" t="str">
        <f t="shared" si="103"/>
        <v/>
      </c>
      <c r="AR405" s="104" t="str">
        <f t="shared" si="103"/>
        <v/>
      </c>
      <c r="AS405" s="104" t="str">
        <f t="shared" si="104"/>
        <v/>
      </c>
      <c r="AT405" s="104" t="str">
        <f t="shared" si="104"/>
        <v/>
      </c>
      <c r="AU405" s="104"/>
      <c r="AV405" s="105"/>
      <c r="AW405" s="105"/>
      <c r="AX405" s="105"/>
      <c r="AY405" s="105"/>
      <c r="AZ405" s="105"/>
      <c r="BA405" s="106"/>
      <c r="BB405" s="104"/>
      <c r="BC405" s="105"/>
      <c r="BD405" s="104"/>
      <c r="BE405" s="107"/>
      <c r="BF405" s="105"/>
      <c r="BG405" s="105"/>
      <c r="BH405" s="105"/>
      <c r="BI405" s="105"/>
      <c r="BJ405" s="67">
        <v>832</v>
      </c>
      <c r="BK405" s="108">
        <v>2858.623</v>
      </c>
      <c r="BL405" s="109">
        <v>42.758918889999997</v>
      </c>
      <c r="BM405" s="109">
        <v>-82.037753600000002</v>
      </c>
      <c r="BN405" s="110" t="s">
        <v>7253</v>
      </c>
      <c r="BO405" s="106">
        <v>273.10000000000002</v>
      </c>
      <c r="BP405" s="105" t="s">
        <v>3290</v>
      </c>
      <c r="BQ405" s="105" t="s">
        <v>5678</v>
      </c>
      <c r="BR405" s="110"/>
      <c r="BS405" s="110">
        <v>10</v>
      </c>
      <c r="BT405" s="111" t="s">
        <v>7650</v>
      </c>
      <c r="BU405" s="110">
        <v>10</v>
      </c>
      <c r="BV405" s="110">
        <v>7</v>
      </c>
      <c r="BW405" s="105" t="s">
        <v>7784</v>
      </c>
      <c r="BX405" s="104">
        <v>5.56</v>
      </c>
      <c r="BY405" s="105"/>
      <c r="BZ405" s="106">
        <f t="shared" si="108"/>
        <v>1.4000000000000001</v>
      </c>
      <c r="CA405" s="104" t="str">
        <f t="shared" si="109"/>
        <v>Matched</v>
      </c>
      <c r="CB405" s="104">
        <f t="shared" si="110"/>
        <v>7.9406372275013983E-3</v>
      </c>
      <c r="CC405" s="105"/>
      <c r="CD405" s="105"/>
      <c r="CE405" s="105"/>
      <c r="CF405" s="105"/>
    </row>
    <row r="406" spans="1:84" hidden="1" x14ac:dyDescent="0.35">
      <c r="A406" s="67">
        <v>833</v>
      </c>
      <c r="B406" s="67">
        <v>2858.8409999999999</v>
      </c>
      <c r="C406" s="67" t="s">
        <v>7613</v>
      </c>
      <c r="D406" s="67" t="s">
        <v>3290</v>
      </c>
      <c r="E406" s="67" t="s">
        <v>5677</v>
      </c>
      <c r="F406" s="102">
        <v>13</v>
      </c>
      <c r="G406" s="102">
        <v>7</v>
      </c>
      <c r="H406" s="102">
        <v>10</v>
      </c>
      <c r="I406" s="102"/>
      <c r="J406" s="67"/>
      <c r="K406" s="67" t="s">
        <v>5678</v>
      </c>
      <c r="L406" s="67" t="s">
        <v>4798</v>
      </c>
      <c r="M406" s="67" t="s">
        <v>3293</v>
      </c>
      <c r="N406" s="67"/>
      <c r="O406" s="67"/>
      <c r="P406" s="67">
        <v>12.72</v>
      </c>
      <c r="Q406" s="67">
        <v>12.72</v>
      </c>
      <c r="R406" s="103">
        <v>8.9999999999999993E-3</v>
      </c>
      <c r="S406" s="103">
        <v>0.02</v>
      </c>
      <c r="T406" s="67">
        <v>0.82499999999999996</v>
      </c>
      <c r="U406" s="67">
        <v>5.56</v>
      </c>
      <c r="V406" s="104" t="b">
        <f t="shared" si="105"/>
        <v>1</v>
      </c>
      <c r="W406" s="104" t="s">
        <v>16</v>
      </c>
      <c r="X406" s="104">
        <f t="shared" si="97"/>
        <v>2</v>
      </c>
      <c r="Y406" s="104">
        <f t="shared" si="106"/>
        <v>2</v>
      </c>
      <c r="Z406" s="104" t="str">
        <f t="shared" si="107"/>
        <v/>
      </c>
      <c r="AA406" s="104" t="str">
        <f t="shared" si="107"/>
        <v/>
      </c>
      <c r="AB406" s="104" t="str">
        <f t="shared" si="98"/>
        <v/>
      </c>
      <c r="AC406" s="104" t="str">
        <f t="shared" si="98"/>
        <v/>
      </c>
      <c r="AD406" s="104" t="str">
        <f t="shared" si="99"/>
        <v/>
      </c>
      <c r="AE406" s="104" t="str">
        <f t="shared" si="99"/>
        <v/>
      </c>
      <c r="AF406" s="104" t="str">
        <f t="shared" si="99"/>
        <v/>
      </c>
      <c r="AG406" s="104" t="str">
        <f t="shared" si="99"/>
        <v/>
      </c>
      <c r="AH406" s="104" t="str">
        <f t="shared" si="100"/>
        <v/>
      </c>
      <c r="AI406" s="104"/>
      <c r="AJ406" s="104">
        <f t="shared" si="111"/>
        <v>1.1343767467859138E-2</v>
      </c>
      <c r="AK406" s="104">
        <f t="shared" si="102"/>
        <v>1.1343767467859138E-2</v>
      </c>
      <c r="AL406" s="104" t="str">
        <f t="shared" si="102"/>
        <v/>
      </c>
      <c r="AM406" s="104" t="str">
        <f t="shared" si="102"/>
        <v/>
      </c>
      <c r="AN406" s="104" t="str">
        <f t="shared" si="102"/>
        <v/>
      </c>
      <c r="AO406" s="104" t="str">
        <f t="shared" si="103"/>
        <v/>
      </c>
      <c r="AP406" s="104" t="str">
        <f t="shared" si="103"/>
        <v/>
      </c>
      <c r="AQ406" s="104" t="str">
        <f t="shared" si="103"/>
        <v/>
      </c>
      <c r="AR406" s="104" t="str">
        <f t="shared" si="103"/>
        <v/>
      </c>
      <c r="AS406" s="104" t="str">
        <f t="shared" si="104"/>
        <v/>
      </c>
      <c r="AT406" s="104" t="str">
        <f t="shared" si="104"/>
        <v/>
      </c>
      <c r="AU406" s="104"/>
      <c r="AV406" s="105"/>
      <c r="AW406" s="105"/>
      <c r="AX406" s="105"/>
      <c r="AY406" s="105"/>
      <c r="AZ406" s="105"/>
      <c r="BA406" s="106"/>
      <c r="BB406" s="104"/>
      <c r="BC406" s="105"/>
      <c r="BD406" s="104"/>
      <c r="BE406" s="107"/>
      <c r="BF406" s="105"/>
      <c r="BG406" s="105"/>
      <c r="BH406" s="105"/>
      <c r="BI406" s="105"/>
      <c r="BJ406" s="67">
        <v>833</v>
      </c>
      <c r="BK406" s="108">
        <v>2858.8409999999999</v>
      </c>
      <c r="BL406" s="109">
        <v>42.758916910000003</v>
      </c>
      <c r="BM406" s="109">
        <v>-82.037753699999996</v>
      </c>
      <c r="BN406" s="110" t="s">
        <v>7253</v>
      </c>
      <c r="BO406" s="106">
        <v>273.10000000000002</v>
      </c>
      <c r="BP406" s="105" t="s">
        <v>3290</v>
      </c>
      <c r="BQ406" s="105" t="s">
        <v>5678</v>
      </c>
      <c r="BR406" s="110"/>
      <c r="BS406" s="110">
        <v>13</v>
      </c>
      <c r="BT406" s="111" t="s">
        <v>7643</v>
      </c>
      <c r="BU406" s="110">
        <v>7</v>
      </c>
      <c r="BV406" s="110">
        <v>10</v>
      </c>
      <c r="BW406" s="105" t="s">
        <v>7784</v>
      </c>
      <c r="BX406" s="104">
        <v>5.56</v>
      </c>
      <c r="BY406" s="105"/>
      <c r="BZ406" s="106">
        <f t="shared" si="108"/>
        <v>2</v>
      </c>
      <c r="CA406" s="104" t="str">
        <f t="shared" si="109"/>
        <v>Matched</v>
      </c>
      <c r="CB406" s="104">
        <f t="shared" si="110"/>
        <v>1.1343767467859138E-2</v>
      </c>
      <c r="CC406" s="105"/>
      <c r="CD406" s="105"/>
      <c r="CE406" s="105"/>
      <c r="CF406" s="105"/>
    </row>
    <row r="407" spans="1:84" hidden="1" x14ac:dyDescent="0.35">
      <c r="A407" s="67">
        <v>834</v>
      </c>
      <c r="B407" s="67">
        <v>2858.8919999999998</v>
      </c>
      <c r="C407" s="67" t="s">
        <v>7476</v>
      </c>
      <c r="D407" s="67" t="s">
        <v>3290</v>
      </c>
      <c r="E407" s="67" t="s">
        <v>5677</v>
      </c>
      <c r="F407" s="102">
        <v>11</v>
      </c>
      <c r="G407" s="102">
        <v>7</v>
      </c>
      <c r="H407" s="102">
        <v>8</v>
      </c>
      <c r="I407" s="102">
        <v>35</v>
      </c>
      <c r="J407" s="67"/>
      <c r="K407" s="67" t="s">
        <v>5678</v>
      </c>
      <c r="L407" s="67" t="s">
        <v>4799</v>
      </c>
      <c r="M407" s="67" t="s">
        <v>3293</v>
      </c>
      <c r="N407" s="67"/>
      <c r="O407" s="67"/>
      <c r="P407" s="67">
        <v>11.45</v>
      </c>
      <c r="Q407" s="67">
        <v>11.45</v>
      </c>
      <c r="R407" s="103">
        <v>8.9999999999999993E-3</v>
      </c>
      <c r="S407" s="103">
        <v>0.02</v>
      </c>
      <c r="T407" s="67">
        <v>0.79500000000000004</v>
      </c>
      <c r="U407" s="67">
        <v>5.56</v>
      </c>
      <c r="V407" s="104" t="b">
        <f t="shared" si="105"/>
        <v>1</v>
      </c>
      <c r="W407" s="104" t="s">
        <v>16</v>
      </c>
      <c r="X407" s="104">
        <f t="shared" si="97"/>
        <v>2</v>
      </c>
      <c r="Y407" s="104">
        <f t="shared" si="106"/>
        <v>2</v>
      </c>
      <c r="Z407" s="104" t="str">
        <f t="shared" si="107"/>
        <v/>
      </c>
      <c r="AA407" s="104" t="str">
        <f t="shared" si="107"/>
        <v/>
      </c>
      <c r="AB407" s="104" t="str">
        <f t="shared" si="98"/>
        <v/>
      </c>
      <c r="AC407" s="104" t="str">
        <f t="shared" si="98"/>
        <v/>
      </c>
      <c r="AD407" s="104" t="str">
        <f t="shared" si="99"/>
        <v/>
      </c>
      <c r="AE407" s="104" t="str">
        <f t="shared" si="99"/>
        <v/>
      </c>
      <c r="AF407" s="104" t="str">
        <f t="shared" si="99"/>
        <v/>
      </c>
      <c r="AG407" s="104" t="str">
        <f t="shared" si="99"/>
        <v/>
      </c>
      <c r="AH407" s="104" t="str">
        <f t="shared" si="100"/>
        <v/>
      </c>
      <c r="AI407" s="104"/>
      <c r="AJ407" s="104">
        <f t="shared" si="111"/>
        <v>1.1343767467859138E-2</v>
      </c>
      <c r="AK407" s="104">
        <f t="shared" si="102"/>
        <v>1.1343767467859138E-2</v>
      </c>
      <c r="AL407" s="104" t="str">
        <f t="shared" si="102"/>
        <v/>
      </c>
      <c r="AM407" s="104" t="str">
        <f t="shared" si="102"/>
        <v/>
      </c>
      <c r="AN407" s="104" t="str">
        <f t="shared" si="102"/>
        <v/>
      </c>
      <c r="AO407" s="104" t="str">
        <f t="shared" si="103"/>
        <v/>
      </c>
      <c r="AP407" s="104" t="str">
        <f t="shared" si="103"/>
        <v/>
      </c>
      <c r="AQ407" s="104" t="str">
        <f t="shared" si="103"/>
        <v/>
      </c>
      <c r="AR407" s="104" t="str">
        <f t="shared" si="103"/>
        <v/>
      </c>
      <c r="AS407" s="104" t="str">
        <f t="shared" si="104"/>
        <v/>
      </c>
      <c r="AT407" s="104" t="str">
        <f t="shared" si="104"/>
        <v/>
      </c>
      <c r="AU407" s="104"/>
      <c r="AV407" s="105"/>
      <c r="AW407" s="105"/>
      <c r="AX407" s="105"/>
      <c r="AY407" s="105"/>
      <c r="AZ407" s="105"/>
      <c r="BA407" s="106"/>
      <c r="BB407" s="104"/>
      <c r="BC407" s="105"/>
      <c r="BD407" s="104"/>
      <c r="BE407" s="107"/>
      <c r="BF407" s="105"/>
      <c r="BG407" s="105"/>
      <c r="BH407" s="105"/>
      <c r="BI407" s="105"/>
      <c r="BJ407" s="67">
        <v>834</v>
      </c>
      <c r="BK407" s="108">
        <v>2858.8919999999998</v>
      </c>
      <c r="BL407" s="109">
        <v>42.75891644</v>
      </c>
      <c r="BM407" s="109">
        <v>-82.037753719999998</v>
      </c>
      <c r="BN407" s="110" t="s">
        <v>7253</v>
      </c>
      <c r="BO407" s="106">
        <v>273.10000000000002</v>
      </c>
      <c r="BP407" s="105" t="s">
        <v>3290</v>
      </c>
      <c r="BQ407" s="105" t="s">
        <v>5678</v>
      </c>
      <c r="BR407" s="110">
        <v>835</v>
      </c>
      <c r="BS407" s="110">
        <v>11</v>
      </c>
      <c r="BT407" s="111" t="s">
        <v>7613</v>
      </c>
      <c r="BU407" s="110">
        <v>7</v>
      </c>
      <c r="BV407" s="110">
        <v>8</v>
      </c>
      <c r="BW407" s="105" t="s">
        <v>7784</v>
      </c>
      <c r="BX407" s="104">
        <v>5.56</v>
      </c>
      <c r="BY407" s="105"/>
      <c r="BZ407" s="106">
        <f t="shared" si="108"/>
        <v>2</v>
      </c>
      <c r="CA407" s="104" t="str">
        <f t="shared" si="109"/>
        <v>Matched</v>
      </c>
      <c r="CB407" s="104">
        <f t="shared" si="110"/>
        <v>1.1343767467859138E-2</v>
      </c>
      <c r="CC407" s="105"/>
      <c r="CD407" s="105"/>
      <c r="CE407" s="105"/>
      <c r="CF407" s="105"/>
    </row>
    <row r="408" spans="1:84" hidden="1" x14ac:dyDescent="0.35">
      <c r="A408" s="67">
        <v>836</v>
      </c>
      <c r="B408" s="67">
        <v>2858.9229999999998</v>
      </c>
      <c r="C408" s="67" t="s">
        <v>7645</v>
      </c>
      <c r="D408" s="67" t="s">
        <v>3290</v>
      </c>
      <c r="E408" s="67" t="s">
        <v>5677</v>
      </c>
      <c r="F408" s="102">
        <v>11</v>
      </c>
      <c r="G408" s="102">
        <v>10</v>
      </c>
      <c r="H408" s="102">
        <v>9</v>
      </c>
      <c r="I408" s="102">
        <v>35</v>
      </c>
      <c r="J408" s="67"/>
      <c r="K408" s="67" t="s">
        <v>5678</v>
      </c>
      <c r="L408" s="67" t="s">
        <v>4800</v>
      </c>
      <c r="M408" s="67" t="s">
        <v>3293</v>
      </c>
      <c r="N408" s="67"/>
      <c r="O408" s="67"/>
      <c r="P408" s="67">
        <v>11.25</v>
      </c>
      <c r="Q408" s="67">
        <v>11.25</v>
      </c>
      <c r="R408" s="103">
        <v>1.0999999999999999E-2</v>
      </c>
      <c r="S408" s="103">
        <v>0.02</v>
      </c>
      <c r="T408" s="67">
        <v>0.79300000000000004</v>
      </c>
      <c r="U408" s="67">
        <v>5.56</v>
      </c>
      <c r="V408" s="104" t="b">
        <f t="shared" si="105"/>
        <v>1</v>
      </c>
      <c r="W408" s="104" t="s">
        <v>16</v>
      </c>
      <c r="X408" s="104">
        <f t="shared" si="97"/>
        <v>2</v>
      </c>
      <c r="Y408" s="104">
        <f t="shared" si="106"/>
        <v>2</v>
      </c>
      <c r="Z408" s="104" t="str">
        <f t="shared" si="107"/>
        <v/>
      </c>
      <c r="AA408" s="104" t="str">
        <f t="shared" si="107"/>
        <v/>
      </c>
      <c r="AB408" s="104" t="str">
        <f t="shared" si="98"/>
        <v/>
      </c>
      <c r="AC408" s="104" t="str">
        <f t="shared" si="98"/>
        <v/>
      </c>
      <c r="AD408" s="104" t="str">
        <f t="shared" si="99"/>
        <v/>
      </c>
      <c r="AE408" s="104" t="str">
        <f t="shared" si="99"/>
        <v/>
      </c>
      <c r="AF408" s="104" t="str">
        <f t="shared" si="99"/>
        <v/>
      </c>
      <c r="AG408" s="104" t="str">
        <f t="shared" si="99"/>
        <v/>
      </c>
      <c r="AH408" s="104" t="str">
        <f t="shared" si="100"/>
        <v/>
      </c>
      <c r="AI408" s="104"/>
      <c r="AJ408" s="104">
        <f t="shared" si="111"/>
        <v>1.1343767467859138E-2</v>
      </c>
      <c r="AK408" s="104">
        <f t="shared" si="102"/>
        <v>1.1343767467859138E-2</v>
      </c>
      <c r="AL408" s="104" t="str">
        <f t="shared" si="102"/>
        <v/>
      </c>
      <c r="AM408" s="104" t="str">
        <f t="shared" si="102"/>
        <v/>
      </c>
      <c r="AN408" s="104" t="str">
        <f t="shared" si="102"/>
        <v/>
      </c>
      <c r="AO408" s="104" t="str">
        <f t="shared" si="103"/>
        <v/>
      </c>
      <c r="AP408" s="104" t="str">
        <f t="shared" si="103"/>
        <v/>
      </c>
      <c r="AQ408" s="104" t="str">
        <f t="shared" si="103"/>
        <v/>
      </c>
      <c r="AR408" s="104" t="str">
        <f t="shared" si="103"/>
        <v/>
      </c>
      <c r="AS408" s="104" t="str">
        <f t="shared" si="104"/>
        <v/>
      </c>
      <c r="AT408" s="104" t="str">
        <f t="shared" si="104"/>
        <v/>
      </c>
      <c r="AU408" s="104"/>
      <c r="AV408" s="105"/>
      <c r="AW408" s="105"/>
      <c r="AX408" s="105"/>
      <c r="AY408" s="105"/>
      <c r="AZ408" s="105"/>
      <c r="BA408" s="106"/>
      <c r="BB408" s="104"/>
      <c r="BC408" s="105"/>
      <c r="BD408" s="104"/>
      <c r="BE408" s="107"/>
      <c r="BF408" s="105"/>
      <c r="BG408" s="105"/>
      <c r="BH408" s="105"/>
      <c r="BI408" s="105"/>
      <c r="BJ408" s="67">
        <v>836</v>
      </c>
      <c r="BK408" s="108">
        <v>2858.9229999999998</v>
      </c>
      <c r="BL408" s="109">
        <v>42.758916169999999</v>
      </c>
      <c r="BM408" s="109">
        <v>-82.037753730000006</v>
      </c>
      <c r="BN408" s="110" t="s">
        <v>7253</v>
      </c>
      <c r="BO408" s="106">
        <v>273.10000000000002</v>
      </c>
      <c r="BP408" s="105" t="s">
        <v>3290</v>
      </c>
      <c r="BQ408" s="105" t="s">
        <v>5678</v>
      </c>
      <c r="BR408" s="110">
        <v>835</v>
      </c>
      <c r="BS408" s="110">
        <v>11</v>
      </c>
      <c r="BT408" s="111" t="s">
        <v>7647</v>
      </c>
      <c r="BU408" s="110">
        <v>10</v>
      </c>
      <c r="BV408" s="110">
        <v>9</v>
      </c>
      <c r="BW408" s="105" t="s">
        <v>7784</v>
      </c>
      <c r="BX408" s="104">
        <v>5.56</v>
      </c>
      <c r="BY408" s="105"/>
      <c r="BZ408" s="106">
        <f t="shared" si="108"/>
        <v>2</v>
      </c>
      <c r="CA408" s="104" t="str">
        <f t="shared" si="109"/>
        <v>Matched</v>
      </c>
      <c r="CB408" s="104">
        <f t="shared" si="110"/>
        <v>1.1343767467859138E-2</v>
      </c>
      <c r="CC408" s="105"/>
      <c r="CD408" s="105"/>
      <c r="CE408" s="105"/>
      <c r="CF408" s="105"/>
    </row>
    <row r="409" spans="1:84" hidden="1" x14ac:dyDescent="0.35">
      <c r="A409" s="67">
        <v>837</v>
      </c>
      <c r="B409" s="67">
        <v>2859.194</v>
      </c>
      <c r="C409" s="67" t="s">
        <v>7575</v>
      </c>
      <c r="D409" s="67" t="s">
        <v>3290</v>
      </c>
      <c r="E409" s="67" t="s">
        <v>5677</v>
      </c>
      <c r="F409" s="102">
        <v>13</v>
      </c>
      <c r="G409" s="102">
        <v>9</v>
      </c>
      <c r="H409" s="102">
        <v>5</v>
      </c>
      <c r="I409" s="102"/>
      <c r="J409" s="67"/>
      <c r="K409" s="67" t="s">
        <v>5678</v>
      </c>
      <c r="L409" s="67" t="s">
        <v>4801</v>
      </c>
      <c r="M409" s="67" t="s">
        <v>3293</v>
      </c>
      <c r="N409" s="67"/>
      <c r="O409" s="67"/>
      <c r="P409" s="67">
        <v>12.6</v>
      </c>
      <c r="Q409" s="67">
        <v>12.6</v>
      </c>
      <c r="R409" s="103">
        <v>2E-3</v>
      </c>
      <c r="S409" s="103">
        <v>4.0000000000000001E-3</v>
      </c>
      <c r="T409" s="67">
        <v>0.82</v>
      </c>
      <c r="U409" s="67">
        <v>5.56</v>
      </c>
      <c r="V409" s="104" t="b">
        <f t="shared" si="105"/>
        <v>1</v>
      </c>
      <c r="W409" s="104" t="s">
        <v>16</v>
      </c>
      <c r="X409" s="104">
        <f t="shared" si="97"/>
        <v>0.4</v>
      </c>
      <c r="Y409" s="104">
        <f t="shared" si="106"/>
        <v>0.4</v>
      </c>
      <c r="Z409" s="104" t="str">
        <f t="shared" si="107"/>
        <v/>
      </c>
      <c r="AA409" s="104" t="str">
        <f t="shared" si="107"/>
        <v/>
      </c>
      <c r="AB409" s="104" t="str">
        <f t="shared" si="98"/>
        <v/>
      </c>
      <c r="AC409" s="104" t="str">
        <f t="shared" si="98"/>
        <v/>
      </c>
      <c r="AD409" s="104" t="str">
        <f t="shared" si="99"/>
        <v/>
      </c>
      <c r="AE409" s="104" t="str">
        <f t="shared" si="99"/>
        <v/>
      </c>
      <c r="AF409" s="104" t="str">
        <f t="shared" si="99"/>
        <v/>
      </c>
      <c r="AG409" s="104" t="str">
        <f t="shared" si="99"/>
        <v/>
      </c>
      <c r="AH409" s="104" t="str">
        <f t="shared" si="100"/>
        <v/>
      </c>
      <c r="AI409" s="104"/>
      <c r="AJ409" s="104">
        <f t="shared" si="111"/>
        <v>2.2687534935718276E-3</v>
      </c>
      <c r="AK409" s="104">
        <f t="shared" si="102"/>
        <v>2.2687534935718276E-3</v>
      </c>
      <c r="AL409" s="104" t="str">
        <f t="shared" si="102"/>
        <v/>
      </c>
      <c r="AM409" s="104" t="str">
        <f t="shared" si="102"/>
        <v/>
      </c>
      <c r="AN409" s="104" t="str">
        <f t="shared" si="102"/>
        <v/>
      </c>
      <c r="AO409" s="104" t="str">
        <f t="shared" si="103"/>
        <v/>
      </c>
      <c r="AP409" s="104" t="str">
        <f t="shared" si="103"/>
        <v/>
      </c>
      <c r="AQ409" s="104" t="str">
        <f t="shared" si="103"/>
        <v/>
      </c>
      <c r="AR409" s="104" t="str">
        <f t="shared" si="103"/>
        <v/>
      </c>
      <c r="AS409" s="104" t="str">
        <f t="shared" si="104"/>
        <v/>
      </c>
      <c r="AT409" s="104" t="str">
        <f t="shared" si="104"/>
        <v/>
      </c>
      <c r="AU409" s="104"/>
      <c r="AV409" s="105"/>
      <c r="AW409" s="105"/>
      <c r="AX409" s="105"/>
      <c r="AY409" s="105"/>
      <c r="AZ409" s="105"/>
      <c r="BA409" s="106"/>
      <c r="BB409" s="104"/>
      <c r="BC409" s="105"/>
      <c r="BD409" s="104"/>
      <c r="BE409" s="107"/>
      <c r="BF409" s="105"/>
      <c r="BG409" s="105"/>
      <c r="BH409" s="105"/>
      <c r="BI409" s="105"/>
      <c r="BJ409" s="67">
        <v>837</v>
      </c>
      <c r="BK409" s="108">
        <v>2859.194</v>
      </c>
      <c r="BL409" s="109">
        <v>42.758913710000002</v>
      </c>
      <c r="BM409" s="109">
        <v>-82.037753839999993</v>
      </c>
      <c r="BN409" s="110" t="s">
        <v>7253</v>
      </c>
      <c r="BO409" s="106">
        <v>273.10000000000002</v>
      </c>
      <c r="BP409" s="105" t="s">
        <v>3290</v>
      </c>
      <c r="BQ409" s="105" t="s">
        <v>5678</v>
      </c>
      <c r="BR409" s="110"/>
      <c r="BS409" s="110">
        <v>13</v>
      </c>
      <c r="BT409" s="111" t="s">
        <v>7392</v>
      </c>
      <c r="BU409" s="110">
        <v>9</v>
      </c>
      <c r="BV409" s="110">
        <v>5</v>
      </c>
      <c r="BW409" s="105" t="s">
        <v>7784</v>
      </c>
      <c r="BX409" s="104">
        <v>5.56</v>
      </c>
      <c r="BY409" s="105"/>
      <c r="BZ409" s="106">
        <f t="shared" si="108"/>
        <v>0.4</v>
      </c>
      <c r="CA409" s="104" t="str">
        <f t="shared" si="109"/>
        <v>Matched</v>
      </c>
      <c r="CB409" s="104">
        <f t="shared" si="110"/>
        <v>2.2687534935718276E-3</v>
      </c>
      <c r="CC409" s="105"/>
      <c r="CD409" s="105"/>
      <c r="CE409" s="105"/>
      <c r="CF409" s="105"/>
    </row>
    <row r="410" spans="1:84" hidden="1" x14ac:dyDescent="0.35">
      <c r="A410" s="67">
        <v>838</v>
      </c>
      <c r="B410" s="67">
        <v>2859.2840000000001</v>
      </c>
      <c r="C410" s="67" t="s">
        <v>7575</v>
      </c>
      <c r="D410" s="67" t="s">
        <v>3290</v>
      </c>
      <c r="E410" s="67" t="s">
        <v>5677</v>
      </c>
      <c r="F410" s="102">
        <v>13</v>
      </c>
      <c r="G410" s="102">
        <v>8</v>
      </c>
      <c r="H410" s="102">
        <v>6</v>
      </c>
      <c r="I410" s="102"/>
      <c r="J410" s="67"/>
      <c r="K410" s="67" t="s">
        <v>5678</v>
      </c>
      <c r="L410" s="67" t="s">
        <v>4802</v>
      </c>
      <c r="M410" s="67" t="s">
        <v>3293</v>
      </c>
      <c r="N410" s="67"/>
      <c r="O410" s="67"/>
      <c r="P410" s="67">
        <v>12.67</v>
      </c>
      <c r="Q410" s="67">
        <v>12.67</v>
      </c>
      <c r="R410" s="103">
        <v>1.2E-2</v>
      </c>
      <c r="S410" s="103">
        <v>1.9E-2</v>
      </c>
      <c r="T410" s="67">
        <v>0.82599999999999996</v>
      </c>
      <c r="U410" s="67">
        <v>5.56</v>
      </c>
      <c r="V410" s="104" t="b">
        <f t="shared" si="105"/>
        <v>1</v>
      </c>
      <c r="W410" s="104" t="s">
        <v>16</v>
      </c>
      <c r="X410" s="104">
        <f t="shared" si="97"/>
        <v>1.9</v>
      </c>
      <c r="Y410" s="104">
        <f t="shared" si="106"/>
        <v>1.9</v>
      </c>
      <c r="Z410" s="104" t="str">
        <f t="shared" si="107"/>
        <v/>
      </c>
      <c r="AA410" s="104" t="str">
        <f t="shared" si="107"/>
        <v/>
      </c>
      <c r="AB410" s="104" t="str">
        <f t="shared" si="98"/>
        <v/>
      </c>
      <c r="AC410" s="104" t="str">
        <f t="shared" si="98"/>
        <v/>
      </c>
      <c r="AD410" s="104" t="str">
        <f t="shared" si="99"/>
        <v/>
      </c>
      <c r="AE410" s="104" t="str">
        <f t="shared" si="99"/>
        <v/>
      </c>
      <c r="AF410" s="104" t="str">
        <f t="shared" si="99"/>
        <v/>
      </c>
      <c r="AG410" s="104" t="str">
        <f t="shared" si="99"/>
        <v/>
      </c>
      <c r="AH410" s="104" t="str">
        <f t="shared" si="100"/>
        <v/>
      </c>
      <c r="AI410" s="104"/>
      <c r="AJ410" s="104">
        <f t="shared" si="111"/>
        <v>1.0776579094466181E-2</v>
      </c>
      <c r="AK410" s="104">
        <f t="shared" si="102"/>
        <v>1.0776579094466181E-2</v>
      </c>
      <c r="AL410" s="104" t="str">
        <f t="shared" si="102"/>
        <v/>
      </c>
      <c r="AM410" s="104" t="str">
        <f t="shared" si="102"/>
        <v/>
      </c>
      <c r="AN410" s="104" t="str">
        <f t="shared" si="102"/>
        <v/>
      </c>
      <c r="AO410" s="104" t="str">
        <f t="shared" si="103"/>
        <v/>
      </c>
      <c r="AP410" s="104" t="str">
        <f t="shared" si="103"/>
        <v/>
      </c>
      <c r="AQ410" s="104" t="str">
        <f t="shared" si="103"/>
        <v/>
      </c>
      <c r="AR410" s="104" t="str">
        <f t="shared" si="103"/>
        <v/>
      </c>
      <c r="AS410" s="104" t="str">
        <f t="shared" si="104"/>
        <v/>
      </c>
      <c r="AT410" s="104" t="str">
        <f t="shared" si="104"/>
        <v/>
      </c>
      <c r="AU410" s="104"/>
      <c r="AV410" s="105"/>
      <c r="AW410" s="105"/>
      <c r="AX410" s="105"/>
      <c r="AY410" s="105"/>
      <c r="AZ410" s="105"/>
      <c r="BA410" s="106"/>
      <c r="BB410" s="104"/>
      <c r="BC410" s="105"/>
      <c r="BD410" s="104"/>
      <c r="BE410" s="107"/>
      <c r="BF410" s="105"/>
      <c r="BG410" s="105"/>
      <c r="BH410" s="105"/>
      <c r="BI410" s="105"/>
      <c r="BJ410" s="67">
        <v>838</v>
      </c>
      <c r="BK410" s="108">
        <v>2859.2840000000001</v>
      </c>
      <c r="BL410" s="109">
        <v>42.758912889999998</v>
      </c>
      <c r="BM410" s="109">
        <v>-82.037753879999997</v>
      </c>
      <c r="BN410" s="110" t="s">
        <v>7253</v>
      </c>
      <c r="BO410" s="106">
        <v>273.10000000000002</v>
      </c>
      <c r="BP410" s="105" t="s">
        <v>3290</v>
      </c>
      <c r="BQ410" s="105" t="s">
        <v>5678</v>
      </c>
      <c r="BR410" s="110"/>
      <c r="BS410" s="110">
        <v>13</v>
      </c>
      <c r="BT410" s="111" t="s">
        <v>7392</v>
      </c>
      <c r="BU410" s="110">
        <v>8</v>
      </c>
      <c r="BV410" s="110">
        <v>6</v>
      </c>
      <c r="BW410" s="105" t="s">
        <v>7784</v>
      </c>
      <c r="BX410" s="104">
        <v>5.56</v>
      </c>
      <c r="BY410" s="105"/>
      <c r="BZ410" s="106">
        <f t="shared" si="108"/>
        <v>1.9</v>
      </c>
      <c r="CA410" s="104" t="str">
        <f t="shared" si="109"/>
        <v>Matched</v>
      </c>
      <c r="CB410" s="104">
        <f t="shared" si="110"/>
        <v>1.0776579094466181E-2</v>
      </c>
      <c r="CC410" s="105"/>
      <c r="CD410" s="105"/>
      <c r="CE410" s="105"/>
      <c r="CF410" s="105"/>
    </row>
    <row r="411" spans="1:84" hidden="1" x14ac:dyDescent="0.35">
      <c r="A411" s="67">
        <v>839</v>
      </c>
      <c r="B411" s="67">
        <v>2859.6129999999998</v>
      </c>
      <c r="C411" s="67" t="s">
        <v>7646</v>
      </c>
      <c r="D411" s="67" t="s">
        <v>3290</v>
      </c>
      <c r="E411" s="67" t="s">
        <v>5677</v>
      </c>
      <c r="F411" s="102">
        <v>13</v>
      </c>
      <c r="G411" s="102">
        <v>11</v>
      </c>
      <c r="H411" s="102">
        <v>9</v>
      </c>
      <c r="I411" s="102"/>
      <c r="J411" s="67"/>
      <c r="K411" s="67" t="s">
        <v>5678</v>
      </c>
      <c r="L411" s="67" t="s">
        <v>4804</v>
      </c>
      <c r="M411" s="67" t="s">
        <v>3293</v>
      </c>
      <c r="N411" s="67"/>
      <c r="O411" s="67"/>
      <c r="P411" s="67">
        <v>12.59</v>
      </c>
      <c r="Q411" s="67">
        <v>12.59</v>
      </c>
      <c r="R411" s="103">
        <v>1.2E-2</v>
      </c>
      <c r="S411" s="103">
        <v>3.1E-2</v>
      </c>
      <c r="T411" s="67">
        <v>0.77100000000000002</v>
      </c>
      <c r="U411" s="67">
        <v>5.56</v>
      </c>
      <c r="V411" s="104" t="b">
        <f t="shared" si="105"/>
        <v>1</v>
      </c>
      <c r="W411" s="104" t="s">
        <v>16</v>
      </c>
      <c r="X411" s="104">
        <f t="shared" si="97"/>
        <v>3.1</v>
      </c>
      <c r="Y411" s="104">
        <f t="shared" si="106"/>
        <v>3.1</v>
      </c>
      <c r="Z411" s="104" t="str">
        <f t="shared" si="107"/>
        <v/>
      </c>
      <c r="AA411" s="104" t="str">
        <f t="shared" si="107"/>
        <v/>
      </c>
      <c r="AB411" s="104" t="str">
        <f t="shared" si="98"/>
        <v/>
      </c>
      <c r="AC411" s="104" t="str">
        <f t="shared" si="98"/>
        <v/>
      </c>
      <c r="AD411" s="104" t="str">
        <f t="shared" si="99"/>
        <v/>
      </c>
      <c r="AE411" s="104" t="str">
        <f t="shared" si="99"/>
        <v/>
      </c>
      <c r="AF411" s="104" t="str">
        <f t="shared" si="99"/>
        <v/>
      </c>
      <c r="AG411" s="104" t="str">
        <f t="shared" si="99"/>
        <v/>
      </c>
      <c r="AH411" s="104" t="str">
        <f t="shared" si="100"/>
        <v/>
      </c>
      <c r="AI411" s="104"/>
      <c r="AJ411" s="104">
        <f t="shared" si="111"/>
        <v>1.7582839575181666E-2</v>
      </c>
      <c r="AK411" s="104">
        <f t="shared" si="102"/>
        <v>1.7582839575181666E-2</v>
      </c>
      <c r="AL411" s="104" t="str">
        <f t="shared" si="102"/>
        <v/>
      </c>
      <c r="AM411" s="104" t="str">
        <f t="shared" si="102"/>
        <v/>
      </c>
      <c r="AN411" s="104" t="str">
        <f t="shared" si="102"/>
        <v/>
      </c>
      <c r="AO411" s="104" t="str">
        <f t="shared" si="103"/>
        <v/>
      </c>
      <c r="AP411" s="104" t="str">
        <f t="shared" si="103"/>
        <v/>
      </c>
      <c r="AQ411" s="104" t="str">
        <f t="shared" si="103"/>
        <v/>
      </c>
      <c r="AR411" s="104" t="str">
        <f t="shared" si="103"/>
        <v/>
      </c>
      <c r="AS411" s="104" t="str">
        <f t="shared" si="104"/>
        <v/>
      </c>
      <c r="AT411" s="104" t="str">
        <f t="shared" si="104"/>
        <v/>
      </c>
      <c r="AU411" s="104"/>
      <c r="AV411" s="105"/>
      <c r="AW411" s="105"/>
      <c r="AX411" s="105"/>
      <c r="AY411" s="105"/>
      <c r="AZ411" s="105"/>
      <c r="BA411" s="106"/>
      <c r="BB411" s="104"/>
      <c r="BC411" s="105"/>
      <c r="BD411" s="104"/>
      <c r="BE411" s="107"/>
      <c r="BF411" s="105"/>
      <c r="BG411" s="105"/>
      <c r="BH411" s="105"/>
      <c r="BI411" s="105"/>
      <c r="BJ411" s="67">
        <v>839</v>
      </c>
      <c r="BK411" s="108">
        <v>2859.6129999999998</v>
      </c>
      <c r="BL411" s="109">
        <v>42.758909920000001</v>
      </c>
      <c r="BM411" s="109">
        <v>-82.03775401</v>
      </c>
      <c r="BN411" s="110" t="s">
        <v>7253</v>
      </c>
      <c r="BO411" s="106">
        <v>273.10000000000002</v>
      </c>
      <c r="BP411" s="105" t="s">
        <v>3290</v>
      </c>
      <c r="BQ411" s="105" t="s">
        <v>5678</v>
      </c>
      <c r="BR411" s="110"/>
      <c r="BS411" s="110">
        <v>13</v>
      </c>
      <c r="BT411" s="111" t="s">
        <v>7329</v>
      </c>
      <c r="BU411" s="110">
        <v>11</v>
      </c>
      <c r="BV411" s="110">
        <v>9</v>
      </c>
      <c r="BW411" s="105" t="s">
        <v>7784</v>
      </c>
      <c r="BX411" s="104">
        <v>5.56</v>
      </c>
      <c r="BY411" s="105"/>
      <c r="BZ411" s="106">
        <f t="shared" si="108"/>
        <v>3.1</v>
      </c>
      <c r="CA411" s="104" t="str">
        <f t="shared" si="109"/>
        <v>Matched</v>
      </c>
      <c r="CB411" s="104">
        <f t="shared" si="110"/>
        <v>1.7582839575181666E-2</v>
      </c>
      <c r="CC411" s="105"/>
      <c r="CD411" s="105"/>
      <c r="CE411" s="105"/>
      <c r="CF411" s="105"/>
    </row>
    <row r="412" spans="1:84" hidden="1" x14ac:dyDescent="0.35">
      <c r="A412" s="67">
        <v>840</v>
      </c>
      <c r="B412" s="67">
        <v>2859.692</v>
      </c>
      <c r="C412" s="67" t="s">
        <v>7643</v>
      </c>
      <c r="D412" s="67" t="s">
        <v>3290</v>
      </c>
      <c r="E412" s="67" t="s">
        <v>5677</v>
      </c>
      <c r="F412" s="102">
        <v>12</v>
      </c>
      <c r="G412" s="102">
        <v>9</v>
      </c>
      <c r="H412" s="102">
        <v>10</v>
      </c>
      <c r="I412" s="102"/>
      <c r="J412" s="67"/>
      <c r="K412" s="67" t="s">
        <v>5678</v>
      </c>
      <c r="L412" s="67" t="s">
        <v>4806</v>
      </c>
      <c r="M412" s="67" t="s">
        <v>3293</v>
      </c>
      <c r="N412" s="67"/>
      <c r="O412" s="67"/>
      <c r="P412" s="67">
        <v>12.32</v>
      </c>
      <c r="Q412" s="67">
        <v>12.32</v>
      </c>
      <c r="R412" s="103">
        <v>7.0000000000000001E-3</v>
      </c>
      <c r="S412" s="103">
        <v>1.7000000000000001E-2</v>
      </c>
      <c r="T412" s="67">
        <v>0.81499999999999995</v>
      </c>
      <c r="U412" s="67">
        <v>5.56</v>
      </c>
      <c r="V412" s="104" t="b">
        <f t="shared" si="105"/>
        <v>1</v>
      </c>
      <c r="W412" s="104" t="s">
        <v>16</v>
      </c>
      <c r="X412" s="104">
        <f t="shared" si="97"/>
        <v>1.7000000000000002</v>
      </c>
      <c r="Y412" s="104">
        <f t="shared" si="106"/>
        <v>1.7000000000000002</v>
      </c>
      <c r="Z412" s="104" t="str">
        <f t="shared" si="107"/>
        <v/>
      </c>
      <c r="AA412" s="104" t="str">
        <f t="shared" si="107"/>
        <v/>
      </c>
      <c r="AB412" s="104" t="str">
        <f t="shared" si="98"/>
        <v/>
      </c>
      <c r="AC412" s="104" t="str">
        <f t="shared" si="98"/>
        <v/>
      </c>
      <c r="AD412" s="104" t="str">
        <f t="shared" si="99"/>
        <v/>
      </c>
      <c r="AE412" s="104" t="str">
        <f t="shared" si="99"/>
        <v/>
      </c>
      <c r="AF412" s="104" t="str">
        <f t="shared" si="99"/>
        <v/>
      </c>
      <c r="AG412" s="104" t="str">
        <f t="shared" si="99"/>
        <v/>
      </c>
      <c r="AH412" s="104" t="str">
        <f t="shared" si="100"/>
        <v/>
      </c>
      <c r="AI412" s="104"/>
      <c r="AJ412" s="104">
        <f t="shared" si="111"/>
        <v>9.642202347680269E-3</v>
      </c>
      <c r="AK412" s="104">
        <f t="shared" si="102"/>
        <v>9.642202347680269E-3</v>
      </c>
      <c r="AL412" s="104" t="str">
        <f t="shared" si="102"/>
        <v/>
      </c>
      <c r="AM412" s="104" t="str">
        <f t="shared" si="102"/>
        <v/>
      </c>
      <c r="AN412" s="104" t="str">
        <f t="shared" si="102"/>
        <v/>
      </c>
      <c r="AO412" s="104" t="str">
        <f t="shared" si="103"/>
        <v/>
      </c>
      <c r="AP412" s="104" t="str">
        <f t="shared" si="103"/>
        <v/>
      </c>
      <c r="AQ412" s="104" t="str">
        <f t="shared" si="103"/>
        <v/>
      </c>
      <c r="AR412" s="104" t="str">
        <f t="shared" si="103"/>
        <v/>
      </c>
      <c r="AS412" s="104" t="str">
        <f t="shared" si="104"/>
        <v/>
      </c>
      <c r="AT412" s="104" t="str">
        <f t="shared" si="104"/>
        <v/>
      </c>
      <c r="AU412" s="104"/>
      <c r="AV412" s="105"/>
      <c r="AW412" s="105"/>
      <c r="AX412" s="105"/>
      <c r="AY412" s="105"/>
      <c r="AZ412" s="105"/>
      <c r="BA412" s="106"/>
      <c r="BB412" s="104"/>
      <c r="BC412" s="105"/>
      <c r="BD412" s="104"/>
      <c r="BE412" s="107"/>
      <c r="BF412" s="105"/>
      <c r="BG412" s="105"/>
      <c r="BH412" s="105"/>
      <c r="BI412" s="105"/>
      <c r="BJ412" s="67">
        <v>840</v>
      </c>
      <c r="BK412" s="108">
        <v>2859.692</v>
      </c>
      <c r="BL412" s="109">
        <v>42.758909199999998</v>
      </c>
      <c r="BM412" s="109">
        <v>-82.037754050000004</v>
      </c>
      <c r="BN412" s="110" t="s">
        <v>7253</v>
      </c>
      <c r="BO412" s="106">
        <v>273.10000000000002</v>
      </c>
      <c r="BP412" s="105" t="s">
        <v>3290</v>
      </c>
      <c r="BQ412" s="105" t="s">
        <v>5678</v>
      </c>
      <c r="BR412" s="110"/>
      <c r="BS412" s="110">
        <v>12</v>
      </c>
      <c r="BT412" s="111" t="s">
        <v>7474</v>
      </c>
      <c r="BU412" s="110">
        <v>9</v>
      </c>
      <c r="BV412" s="110">
        <v>10</v>
      </c>
      <c r="BW412" s="105" t="s">
        <v>7784</v>
      </c>
      <c r="BX412" s="104">
        <v>5.56</v>
      </c>
      <c r="BY412" s="105"/>
      <c r="BZ412" s="106">
        <f t="shared" si="108"/>
        <v>1.7000000000000002</v>
      </c>
      <c r="CA412" s="104" t="str">
        <f t="shared" si="109"/>
        <v>Matched</v>
      </c>
      <c r="CB412" s="104">
        <f t="shared" si="110"/>
        <v>9.642202347680269E-3</v>
      </c>
      <c r="CC412" s="105"/>
      <c r="CD412" s="105"/>
      <c r="CE412" s="105"/>
      <c r="CF412" s="105"/>
    </row>
    <row r="413" spans="1:84" hidden="1" x14ac:dyDescent="0.35">
      <c r="A413" s="67">
        <v>841</v>
      </c>
      <c r="B413" s="67">
        <v>2859.7379999999998</v>
      </c>
      <c r="C413" s="67" t="s">
        <v>7613</v>
      </c>
      <c r="D413" s="67" t="s">
        <v>3290</v>
      </c>
      <c r="E413" s="67" t="s">
        <v>5677</v>
      </c>
      <c r="F413" s="102">
        <v>11</v>
      </c>
      <c r="G413" s="102">
        <v>9</v>
      </c>
      <c r="H413" s="102">
        <v>11</v>
      </c>
      <c r="I413" s="102">
        <v>36</v>
      </c>
      <c r="J413" s="67"/>
      <c r="K413" s="67" t="s">
        <v>5683</v>
      </c>
      <c r="L413" s="67" t="s">
        <v>4807</v>
      </c>
      <c r="M413" s="67" t="s">
        <v>3293</v>
      </c>
      <c r="N413" s="67"/>
      <c r="O413" s="67"/>
      <c r="P413" s="67">
        <v>10.61</v>
      </c>
      <c r="Q413" s="67">
        <v>10.61</v>
      </c>
      <c r="R413" s="103">
        <v>1.7999999999999999E-2</v>
      </c>
      <c r="S413" s="103">
        <v>3.9E-2</v>
      </c>
      <c r="T413" s="67">
        <v>0.80100000000000005</v>
      </c>
      <c r="U413" s="67">
        <v>5.56</v>
      </c>
      <c r="V413" s="104" t="b">
        <f t="shared" si="105"/>
        <v>1</v>
      </c>
      <c r="W413" s="104" t="s">
        <v>16</v>
      </c>
      <c r="X413" s="104">
        <f t="shared" si="97"/>
        <v>3.9</v>
      </c>
      <c r="Y413" s="104">
        <f t="shared" si="106"/>
        <v>3.9</v>
      </c>
      <c r="Z413" s="104" t="str">
        <f t="shared" si="107"/>
        <v/>
      </c>
      <c r="AA413" s="104" t="str">
        <f t="shared" si="107"/>
        <v/>
      </c>
      <c r="AB413" s="104" t="str">
        <f t="shared" si="98"/>
        <v/>
      </c>
      <c r="AC413" s="104" t="str">
        <f t="shared" si="98"/>
        <v/>
      </c>
      <c r="AD413" s="104" t="str">
        <f t="shared" si="99"/>
        <v/>
      </c>
      <c r="AE413" s="104" t="str">
        <f t="shared" si="99"/>
        <v/>
      </c>
      <c r="AF413" s="104" t="str">
        <f t="shared" si="99"/>
        <v/>
      </c>
      <c r="AG413" s="104" t="str">
        <f t="shared" si="99"/>
        <v/>
      </c>
      <c r="AH413" s="104" t="str">
        <f t="shared" si="100"/>
        <v/>
      </c>
      <c r="AI413" s="104"/>
      <c r="AJ413" s="104">
        <f t="shared" si="111"/>
        <v>2.2120346562325321E-2</v>
      </c>
      <c r="AK413" s="104">
        <f t="shared" si="102"/>
        <v>2.2120346562325321E-2</v>
      </c>
      <c r="AL413" s="104" t="str">
        <f t="shared" si="102"/>
        <v/>
      </c>
      <c r="AM413" s="104" t="str">
        <f t="shared" si="102"/>
        <v/>
      </c>
      <c r="AN413" s="104" t="str">
        <f t="shared" si="102"/>
        <v/>
      </c>
      <c r="AO413" s="104" t="str">
        <f t="shared" si="103"/>
        <v/>
      </c>
      <c r="AP413" s="104" t="str">
        <f t="shared" si="103"/>
        <v/>
      </c>
      <c r="AQ413" s="104" t="str">
        <f t="shared" si="103"/>
        <v/>
      </c>
      <c r="AR413" s="104" t="str">
        <f t="shared" si="103"/>
        <v/>
      </c>
      <c r="AS413" s="104" t="str">
        <f t="shared" si="104"/>
        <v/>
      </c>
      <c r="AT413" s="104" t="str">
        <f t="shared" si="104"/>
        <v/>
      </c>
      <c r="AU413" s="104"/>
      <c r="AV413" s="105"/>
      <c r="AW413" s="105"/>
      <c r="AX413" s="105"/>
      <c r="AY413" s="105"/>
      <c r="AZ413" s="105"/>
      <c r="BA413" s="106"/>
      <c r="BB413" s="104"/>
      <c r="BC413" s="105"/>
      <c r="BD413" s="104"/>
      <c r="BE413" s="107"/>
      <c r="BF413" s="105"/>
      <c r="BG413" s="105"/>
      <c r="BH413" s="105"/>
      <c r="BI413" s="105"/>
      <c r="BJ413" s="67">
        <v>841</v>
      </c>
      <c r="BK413" s="108">
        <v>2859.7379999999998</v>
      </c>
      <c r="BL413" s="109">
        <v>42.758908779999999</v>
      </c>
      <c r="BM413" s="109">
        <v>-82.037754070000005</v>
      </c>
      <c r="BN413" s="110" t="s">
        <v>7253</v>
      </c>
      <c r="BO413" s="106">
        <v>273.10000000000002</v>
      </c>
      <c r="BP413" s="105" t="s">
        <v>3290</v>
      </c>
      <c r="BQ413" s="105" t="s">
        <v>5683</v>
      </c>
      <c r="BR413" s="110">
        <v>842</v>
      </c>
      <c r="BS413" s="110">
        <v>11</v>
      </c>
      <c r="BT413" s="111" t="s">
        <v>7329</v>
      </c>
      <c r="BU413" s="110">
        <v>9</v>
      </c>
      <c r="BV413" s="110">
        <v>11</v>
      </c>
      <c r="BW413" s="105" t="s">
        <v>7784</v>
      </c>
      <c r="BX413" s="104">
        <v>5.56</v>
      </c>
      <c r="BY413" s="105"/>
      <c r="BZ413" s="106">
        <f t="shared" si="108"/>
        <v>3.9</v>
      </c>
      <c r="CA413" s="104" t="str">
        <f t="shared" si="109"/>
        <v>Matched</v>
      </c>
      <c r="CB413" s="104">
        <f t="shared" si="110"/>
        <v>2.2120346562325321E-2</v>
      </c>
      <c r="CC413" s="105"/>
      <c r="CD413" s="105"/>
      <c r="CE413" s="105"/>
      <c r="CF413" s="105"/>
    </row>
    <row r="414" spans="1:84" hidden="1" x14ac:dyDescent="0.35">
      <c r="A414" s="67">
        <v>843</v>
      </c>
      <c r="B414" s="67">
        <v>2859.759</v>
      </c>
      <c r="C414" s="67" t="s">
        <v>7576</v>
      </c>
      <c r="D414" s="67" t="s">
        <v>3290</v>
      </c>
      <c r="E414" s="67" t="s">
        <v>5677</v>
      </c>
      <c r="F414" s="102">
        <v>11</v>
      </c>
      <c r="G414" s="102">
        <v>7</v>
      </c>
      <c r="H414" s="102">
        <v>8</v>
      </c>
      <c r="I414" s="102">
        <v>36</v>
      </c>
      <c r="J414" s="67"/>
      <c r="K414" s="67" t="s">
        <v>5678</v>
      </c>
      <c r="L414" s="67" t="s">
        <v>4808</v>
      </c>
      <c r="M414" s="67" t="s">
        <v>3293</v>
      </c>
      <c r="N414" s="67"/>
      <c r="O414" s="67"/>
      <c r="P414" s="67">
        <v>11.22</v>
      </c>
      <c r="Q414" s="67">
        <v>11.22</v>
      </c>
      <c r="R414" s="103">
        <v>1E-3</v>
      </c>
      <c r="S414" s="103">
        <v>2E-3</v>
      </c>
      <c r="T414" s="67">
        <v>0.79600000000000004</v>
      </c>
      <c r="U414" s="67">
        <v>5.56</v>
      </c>
      <c r="V414" s="104" t="b">
        <f t="shared" si="105"/>
        <v>1</v>
      </c>
      <c r="W414" s="104" t="s">
        <v>16</v>
      </c>
      <c r="X414" s="104">
        <f t="shared" si="97"/>
        <v>0.2</v>
      </c>
      <c r="Y414" s="104">
        <f t="shared" si="106"/>
        <v>0.2</v>
      </c>
      <c r="Z414" s="104" t="str">
        <f t="shared" si="107"/>
        <v/>
      </c>
      <c r="AA414" s="104" t="str">
        <f t="shared" si="107"/>
        <v/>
      </c>
      <c r="AB414" s="104" t="str">
        <f t="shared" si="98"/>
        <v/>
      </c>
      <c r="AC414" s="104" t="str">
        <f t="shared" si="98"/>
        <v/>
      </c>
      <c r="AD414" s="104" t="str">
        <f t="shared" si="99"/>
        <v/>
      </c>
      <c r="AE414" s="104" t="str">
        <f t="shared" si="99"/>
        <v/>
      </c>
      <c r="AF414" s="104" t="str">
        <f t="shared" si="99"/>
        <v/>
      </c>
      <c r="AG414" s="104" t="str">
        <f t="shared" si="99"/>
        <v/>
      </c>
      <c r="AH414" s="104" t="str">
        <f t="shared" si="100"/>
        <v/>
      </c>
      <c r="AI414" s="104"/>
      <c r="AJ414" s="104">
        <f t="shared" si="111"/>
        <v>1.1343767467859138E-3</v>
      </c>
      <c r="AK414" s="104">
        <f t="shared" si="102"/>
        <v>1.1343767467859138E-3</v>
      </c>
      <c r="AL414" s="104" t="str">
        <f t="shared" si="102"/>
        <v/>
      </c>
      <c r="AM414" s="104" t="str">
        <f t="shared" si="102"/>
        <v/>
      </c>
      <c r="AN414" s="104" t="str">
        <f t="shared" si="102"/>
        <v/>
      </c>
      <c r="AO414" s="104" t="str">
        <f t="shared" si="103"/>
        <v/>
      </c>
      <c r="AP414" s="104" t="str">
        <f t="shared" si="103"/>
        <v/>
      </c>
      <c r="AQ414" s="104" t="str">
        <f t="shared" si="103"/>
        <v/>
      </c>
      <c r="AR414" s="104" t="str">
        <f t="shared" si="103"/>
        <v/>
      </c>
      <c r="AS414" s="104" t="str">
        <f t="shared" si="104"/>
        <v/>
      </c>
      <c r="AT414" s="104" t="str">
        <f t="shared" si="104"/>
        <v/>
      </c>
      <c r="AU414" s="104"/>
      <c r="AV414" s="105"/>
      <c r="AW414" s="105"/>
      <c r="AX414" s="105"/>
      <c r="AY414" s="105"/>
      <c r="AZ414" s="105"/>
      <c r="BA414" s="106"/>
      <c r="BB414" s="104"/>
      <c r="BC414" s="105"/>
      <c r="BD414" s="104"/>
      <c r="BE414" s="107"/>
      <c r="BF414" s="105"/>
      <c r="BG414" s="105"/>
      <c r="BH414" s="105"/>
      <c r="BI414" s="105"/>
      <c r="BJ414" s="67">
        <v>843</v>
      </c>
      <c r="BK414" s="108">
        <v>2859.759</v>
      </c>
      <c r="BL414" s="109">
        <v>42.758908580000003</v>
      </c>
      <c r="BM414" s="109">
        <v>-82.037754079999999</v>
      </c>
      <c r="BN414" s="110" t="s">
        <v>7253</v>
      </c>
      <c r="BO414" s="106">
        <v>273.10000000000002</v>
      </c>
      <c r="BP414" s="105" t="s">
        <v>3290</v>
      </c>
      <c r="BQ414" s="105" t="s">
        <v>5678</v>
      </c>
      <c r="BR414" s="110">
        <v>842</v>
      </c>
      <c r="BS414" s="110">
        <v>11</v>
      </c>
      <c r="BT414" s="111" t="s">
        <v>7392</v>
      </c>
      <c r="BU414" s="110">
        <v>7</v>
      </c>
      <c r="BV414" s="110">
        <v>8</v>
      </c>
      <c r="BW414" s="105" t="s">
        <v>7784</v>
      </c>
      <c r="BX414" s="104">
        <v>5.56</v>
      </c>
      <c r="BY414" s="105"/>
      <c r="BZ414" s="106">
        <f t="shared" si="108"/>
        <v>0.2</v>
      </c>
      <c r="CA414" s="104" t="str">
        <f t="shared" si="109"/>
        <v>Matched</v>
      </c>
      <c r="CB414" s="104">
        <f t="shared" si="110"/>
        <v>1.1343767467859138E-3</v>
      </c>
      <c r="CC414" s="105"/>
      <c r="CD414" s="105"/>
      <c r="CE414" s="105"/>
      <c r="CF414" s="105"/>
    </row>
    <row r="415" spans="1:84" hidden="1" x14ac:dyDescent="0.35">
      <c r="A415" s="67">
        <v>844</v>
      </c>
      <c r="B415" s="67">
        <v>2859.7719999999999</v>
      </c>
      <c r="C415" s="67" t="s">
        <v>7644</v>
      </c>
      <c r="D415" s="67" t="s">
        <v>3290</v>
      </c>
      <c r="E415" s="67" t="s">
        <v>5677</v>
      </c>
      <c r="F415" s="102">
        <v>11</v>
      </c>
      <c r="G415" s="102">
        <v>9</v>
      </c>
      <c r="H415" s="102">
        <v>7</v>
      </c>
      <c r="I415" s="102">
        <v>36</v>
      </c>
      <c r="J415" s="67"/>
      <c r="K415" s="67" t="s">
        <v>5678</v>
      </c>
      <c r="L415" s="67" t="s">
        <v>4809</v>
      </c>
      <c r="M415" s="67" t="s">
        <v>3293</v>
      </c>
      <c r="N415" s="67"/>
      <c r="O415" s="67"/>
      <c r="P415" s="67">
        <v>10.85</v>
      </c>
      <c r="Q415" s="67">
        <v>10.85</v>
      </c>
      <c r="R415" s="103">
        <v>1.2E-2</v>
      </c>
      <c r="S415" s="103">
        <v>2.7E-2</v>
      </c>
      <c r="T415" s="67">
        <v>0.79300000000000004</v>
      </c>
      <c r="U415" s="67">
        <v>5.56</v>
      </c>
      <c r="V415" s="104" t="b">
        <f t="shared" si="105"/>
        <v>1</v>
      </c>
      <c r="W415" s="104" t="s">
        <v>16</v>
      </c>
      <c r="X415" s="104">
        <f t="shared" si="97"/>
        <v>2.7</v>
      </c>
      <c r="Y415" s="104">
        <f t="shared" si="106"/>
        <v>2.7</v>
      </c>
      <c r="Z415" s="104" t="str">
        <f t="shared" si="107"/>
        <v/>
      </c>
      <c r="AA415" s="104" t="str">
        <f t="shared" si="107"/>
        <v/>
      </c>
      <c r="AB415" s="104" t="str">
        <f t="shared" si="98"/>
        <v/>
      </c>
      <c r="AC415" s="104" t="str">
        <f t="shared" si="98"/>
        <v/>
      </c>
      <c r="AD415" s="104" t="str">
        <f t="shared" si="99"/>
        <v/>
      </c>
      <c r="AE415" s="104" t="str">
        <f t="shared" si="99"/>
        <v/>
      </c>
      <c r="AF415" s="104" t="str">
        <f t="shared" si="99"/>
        <v/>
      </c>
      <c r="AG415" s="104" t="str">
        <f t="shared" si="99"/>
        <v/>
      </c>
      <c r="AH415" s="104" t="str">
        <f t="shared" si="100"/>
        <v/>
      </c>
      <c r="AI415" s="104"/>
      <c r="AJ415" s="104">
        <f t="shared" si="111"/>
        <v>1.5314086081609838E-2</v>
      </c>
      <c r="AK415" s="104">
        <f t="shared" si="102"/>
        <v>1.5314086081609838E-2</v>
      </c>
      <c r="AL415" s="104" t="str">
        <f t="shared" si="102"/>
        <v/>
      </c>
      <c r="AM415" s="104" t="str">
        <f t="shared" si="102"/>
        <v/>
      </c>
      <c r="AN415" s="104" t="str">
        <f t="shared" si="102"/>
        <v/>
      </c>
      <c r="AO415" s="104" t="str">
        <f t="shared" si="103"/>
        <v/>
      </c>
      <c r="AP415" s="104" t="str">
        <f t="shared" si="103"/>
        <v/>
      </c>
      <c r="AQ415" s="104" t="str">
        <f t="shared" si="103"/>
        <v/>
      </c>
      <c r="AR415" s="104" t="str">
        <f t="shared" si="103"/>
        <v/>
      </c>
      <c r="AS415" s="104" t="str">
        <f t="shared" si="104"/>
        <v/>
      </c>
      <c r="AT415" s="104" t="str">
        <f t="shared" si="104"/>
        <v/>
      </c>
      <c r="AU415" s="104"/>
      <c r="AV415" s="105"/>
      <c r="AW415" s="105"/>
      <c r="AX415" s="105"/>
      <c r="AY415" s="105"/>
      <c r="AZ415" s="105"/>
      <c r="BA415" s="106"/>
      <c r="BB415" s="104"/>
      <c r="BC415" s="105"/>
      <c r="BD415" s="104"/>
      <c r="BE415" s="107"/>
      <c r="BF415" s="105"/>
      <c r="BG415" s="105"/>
      <c r="BH415" s="105"/>
      <c r="BI415" s="105"/>
      <c r="BJ415" s="67">
        <v>844</v>
      </c>
      <c r="BK415" s="108">
        <v>2859.7719999999999</v>
      </c>
      <c r="BL415" s="109">
        <v>42.758908470000002</v>
      </c>
      <c r="BM415" s="109">
        <v>-82.037754079999999</v>
      </c>
      <c r="BN415" s="110" t="s">
        <v>7253</v>
      </c>
      <c r="BO415" s="106">
        <v>273.10000000000002</v>
      </c>
      <c r="BP415" s="105" t="s">
        <v>3290</v>
      </c>
      <c r="BQ415" s="105" t="s">
        <v>5678</v>
      </c>
      <c r="BR415" s="110">
        <v>842</v>
      </c>
      <c r="BS415" s="110">
        <v>11</v>
      </c>
      <c r="BT415" s="111" t="s">
        <v>7474</v>
      </c>
      <c r="BU415" s="110">
        <v>9</v>
      </c>
      <c r="BV415" s="110">
        <v>7</v>
      </c>
      <c r="BW415" s="105" t="s">
        <v>7784</v>
      </c>
      <c r="BX415" s="104">
        <v>5.56</v>
      </c>
      <c r="BY415" s="105"/>
      <c r="BZ415" s="106">
        <f t="shared" si="108"/>
        <v>2.7</v>
      </c>
      <c r="CA415" s="104" t="str">
        <f t="shared" si="109"/>
        <v>Matched</v>
      </c>
      <c r="CB415" s="104">
        <f t="shared" si="110"/>
        <v>1.5314086081609838E-2</v>
      </c>
      <c r="CC415" s="105"/>
      <c r="CD415" s="105"/>
      <c r="CE415" s="105"/>
      <c r="CF415" s="105"/>
    </row>
    <row r="416" spans="1:84" hidden="1" x14ac:dyDescent="0.35">
      <c r="A416" s="67">
        <v>845</v>
      </c>
      <c r="B416" s="67">
        <v>2859.933</v>
      </c>
      <c r="C416" s="67" t="s">
        <v>7647</v>
      </c>
      <c r="D416" s="67" t="s">
        <v>3290</v>
      </c>
      <c r="E416" s="67" t="s">
        <v>5677</v>
      </c>
      <c r="F416" s="102">
        <v>12</v>
      </c>
      <c r="G416" s="102">
        <v>12</v>
      </c>
      <c r="H416" s="102">
        <v>11</v>
      </c>
      <c r="I416" s="102"/>
      <c r="J416" s="67"/>
      <c r="K416" s="67" t="s">
        <v>5683</v>
      </c>
      <c r="L416" s="67" t="s">
        <v>4810</v>
      </c>
      <c r="M416" s="67" t="s">
        <v>3293</v>
      </c>
      <c r="N416" s="67"/>
      <c r="O416" s="67"/>
      <c r="P416" s="67">
        <v>12.18</v>
      </c>
      <c r="Q416" s="67">
        <v>12.18</v>
      </c>
      <c r="R416" s="103">
        <v>1.7000000000000001E-2</v>
      </c>
      <c r="S416" s="103">
        <v>2.5999999999999999E-2</v>
      </c>
      <c r="T416" s="67">
        <v>0.83699999999999997</v>
      </c>
      <c r="U416" s="67">
        <v>5.56</v>
      </c>
      <c r="V416" s="104" t="b">
        <f t="shared" si="105"/>
        <v>1</v>
      </c>
      <c r="W416" s="104" t="s">
        <v>16</v>
      </c>
      <c r="X416" s="104">
        <f t="shared" si="97"/>
        <v>2.6</v>
      </c>
      <c r="Y416" s="104">
        <f t="shared" si="106"/>
        <v>2.6</v>
      </c>
      <c r="Z416" s="104" t="str">
        <f t="shared" si="107"/>
        <v/>
      </c>
      <c r="AA416" s="104" t="str">
        <f t="shared" si="107"/>
        <v/>
      </c>
      <c r="AB416" s="104" t="str">
        <f t="shared" si="98"/>
        <v/>
      </c>
      <c r="AC416" s="104" t="str">
        <f t="shared" si="98"/>
        <v/>
      </c>
      <c r="AD416" s="104" t="str">
        <f t="shared" si="99"/>
        <v/>
      </c>
      <c r="AE416" s="104" t="str">
        <f t="shared" si="99"/>
        <v/>
      </c>
      <c r="AF416" s="104" t="str">
        <f t="shared" si="99"/>
        <v/>
      </c>
      <c r="AG416" s="104" t="str">
        <f t="shared" si="99"/>
        <v/>
      </c>
      <c r="AH416" s="104" t="str">
        <f t="shared" si="100"/>
        <v/>
      </c>
      <c r="AI416" s="104"/>
      <c r="AJ416" s="104">
        <f t="shared" si="111"/>
        <v>1.4746897708216881E-2</v>
      </c>
      <c r="AK416" s="104">
        <f t="shared" si="102"/>
        <v>1.4746897708216881E-2</v>
      </c>
      <c r="AL416" s="104" t="str">
        <f t="shared" si="102"/>
        <v/>
      </c>
      <c r="AM416" s="104" t="str">
        <f t="shared" si="102"/>
        <v/>
      </c>
      <c r="AN416" s="104" t="str">
        <f t="shared" si="102"/>
        <v/>
      </c>
      <c r="AO416" s="104" t="str">
        <f t="shared" si="103"/>
        <v/>
      </c>
      <c r="AP416" s="104" t="str">
        <f t="shared" si="103"/>
        <v/>
      </c>
      <c r="AQ416" s="104" t="str">
        <f t="shared" si="103"/>
        <v/>
      </c>
      <c r="AR416" s="104" t="str">
        <f t="shared" si="103"/>
        <v/>
      </c>
      <c r="AS416" s="104" t="str">
        <f t="shared" si="104"/>
        <v/>
      </c>
      <c r="AT416" s="104" t="str">
        <f t="shared" si="104"/>
        <v/>
      </c>
      <c r="AU416" s="104"/>
      <c r="AV416" s="105"/>
      <c r="AW416" s="105"/>
      <c r="AX416" s="105"/>
      <c r="AY416" s="105"/>
      <c r="AZ416" s="105"/>
      <c r="BA416" s="106"/>
      <c r="BB416" s="104"/>
      <c r="BC416" s="105"/>
      <c r="BD416" s="104"/>
      <c r="BE416" s="107"/>
      <c r="BF416" s="105"/>
      <c r="BG416" s="105"/>
      <c r="BH416" s="105"/>
      <c r="BI416" s="105"/>
      <c r="BJ416" s="67">
        <v>845</v>
      </c>
      <c r="BK416" s="108">
        <v>2859.933</v>
      </c>
      <c r="BL416" s="109">
        <v>42.758907030000003</v>
      </c>
      <c r="BM416" s="109">
        <v>-82.037754149999998</v>
      </c>
      <c r="BN416" s="110" t="s">
        <v>7253</v>
      </c>
      <c r="BO416" s="106">
        <v>273.10000000000002</v>
      </c>
      <c r="BP416" s="105" t="s">
        <v>3290</v>
      </c>
      <c r="BQ416" s="105" t="s">
        <v>5683</v>
      </c>
      <c r="BR416" s="110"/>
      <c r="BS416" s="110">
        <v>12</v>
      </c>
      <c r="BT416" s="111" t="s">
        <v>7652</v>
      </c>
      <c r="BU416" s="110">
        <v>12</v>
      </c>
      <c r="BV416" s="110">
        <v>11</v>
      </c>
      <c r="BW416" s="105" t="s">
        <v>7784</v>
      </c>
      <c r="BX416" s="104">
        <v>5.56</v>
      </c>
      <c r="BY416" s="105"/>
      <c r="BZ416" s="106">
        <f t="shared" si="108"/>
        <v>2.6</v>
      </c>
      <c r="CA416" s="104" t="str">
        <f t="shared" si="109"/>
        <v>Matched</v>
      </c>
      <c r="CB416" s="104">
        <f t="shared" si="110"/>
        <v>1.4746897708216881E-2</v>
      </c>
      <c r="CC416" s="105"/>
      <c r="CD416" s="105"/>
      <c r="CE416" s="105"/>
      <c r="CF416" s="105"/>
    </row>
    <row r="417" spans="1:84" hidden="1" x14ac:dyDescent="0.35">
      <c r="A417" s="67">
        <v>846</v>
      </c>
      <c r="B417" s="67">
        <v>2860.1959999999999</v>
      </c>
      <c r="C417" s="67" t="s">
        <v>7647</v>
      </c>
      <c r="D417" s="67" t="s">
        <v>3290</v>
      </c>
      <c r="E417" s="67" t="s">
        <v>5677</v>
      </c>
      <c r="F417" s="102">
        <v>13</v>
      </c>
      <c r="G417" s="102">
        <v>14</v>
      </c>
      <c r="H417" s="102">
        <v>12</v>
      </c>
      <c r="I417" s="102">
        <v>37</v>
      </c>
      <c r="J417" s="67"/>
      <c r="K417" s="67" t="s">
        <v>5683</v>
      </c>
      <c r="L417" s="67" t="s">
        <v>4814</v>
      </c>
      <c r="M417" s="67" t="s">
        <v>3293</v>
      </c>
      <c r="N417" s="67"/>
      <c r="O417" s="67"/>
      <c r="P417" s="67">
        <v>13.46</v>
      </c>
      <c r="Q417" s="67">
        <v>13.46</v>
      </c>
      <c r="R417" s="103">
        <v>8.9999999999999993E-3</v>
      </c>
      <c r="S417" s="103">
        <v>2.5999999999999999E-2</v>
      </c>
      <c r="T417" s="67">
        <v>0.81100000000000005</v>
      </c>
      <c r="U417" s="67">
        <v>5.56</v>
      </c>
      <c r="V417" s="104" t="b">
        <f t="shared" si="105"/>
        <v>1</v>
      </c>
      <c r="W417" s="104" t="s">
        <v>16</v>
      </c>
      <c r="X417" s="104">
        <f t="shared" si="97"/>
        <v>2.6</v>
      </c>
      <c r="Y417" s="104">
        <f t="shared" si="106"/>
        <v>2.6</v>
      </c>
      <c r="Z417" s="104" t="str">
        <f t="shared" si="107"/>
        <v/>
      </c>
      <c r="AA417" s="104" t="str">
        <f t="shared" si="107"/>
        <v/>
      </c>
      <c r="AB417" s="104" t="str">
        <f t="shared" si="98"/>
        <v/>
      </c>
      <c r="AC417" s="104" t="str">
        <f t="shared" si="98"/>
        <v/>
      </c>
      <c r="AD417" s="104" t="str">
        <f t="shared" si="99"/>
        <v/>
      </c>
      <c r="AE417" s="104" t="str">
        <f t="shared" si="99"/>
        <v/>
      </c>
      <c r="AF417" s="104" t="str">
        <f t="shared" si="99"/>
        <v/>
      </c>
      <c r="AG417" s="104" t="str">
        <f t="shared" si="99"/>
        <v/>
      </c>
      <c r="AH417" s="104" t="str">
        <f t="shared" si="100"/>
        <v/>
      </c>
      <c r="AI417" s="104"/>
      <c r="AJ417" s="104">
        <f t="shared" si="111"/>
        <v>1.4746897708216881E-2</v>
      </c>
      <c r="AK417" s="104">
        <f t="shared" si="102"/>
        <v>1.4746897708216881E-2</v>
      </c>
      <c r="AL417" s="104" t="str">
        <f t="shared" si="102"/>
        <v/>
      </c>
      <c r="AM417" s="104" t="str">
        <f t="shared" si="102"/>
        <v/>
      </c>
      <c r="AN417" s="104" t="str">
        <f t="shared" si="102"/>
        <v/>
      </c>
      <c r="AO417" s="104" t="str">
        <f t="shared" si="103"/>
        <v/>
      </c>
      <c r="AP417" s="104" t="str">
        <f t="shared" si="103"/>
        <v/>
      </c>
      <c r="AQ417" s="104" t="str">
        <f t="shared" si="103"/>
        <v/>
      </c>
      <c r="AR417" s="104" t="str">
        <f t="shared" si="103"/>
        <v/>
      </c>
      <c r="AS417" s="104" t="str">
        <f t="shared" si="104"/>
        <v/>
      </c>
      <c r="AT417" s="104" t="str">
        <f t="shared" si="104"/>
        <v/>
      </c>
      <c r="AU417" s="104"/>
      <c r="AV417" s="105"/>
      <c r="AW417" s="105"/>
      <c r="AX417" s="105"/>
      <c r="AY417" s="105"/>
      <c r="AZ417" s="105"/>
      <c r="BA417" s="106"/>
      <c r="BB417" s="104"/>
      <c r="BC417" s="105"/>
      <c r="BD417" s="104"/>
      <c r="BE417" s="107"/>
      <c r="BF417" s="105"/>
      <c r="BG417" s="105"/>
      <c r="BH417" s="105"/>
      <c r="BI417" s="105"/>
      <c r="BJ417" s="67">
        <v>846</v>
      </c>
      <c r="BK417" s="108">
        <v>2860.1959999999999</v>
      </c>
      <c r="BL417" s="109">
        <v>42.758904649999998</v>
      </c>
      <c r="BM417" s="109">
        <v>-82.037754250000006</v>
      </c>
      <c r="BN417" s="110" t="s">
        <v>7253</v>
      </c>
      <c r="BO417" s="106">
        <v>273.10000000000002</v>
      </c>
      <c r="BP417" s="105" t="s">
        <v>3290</v>
      </c>
      <c r="BQ417" s="105" t="s">
        <v>5683</v>
      </c>
      <c r="BR417" s="110">
        <v>847</v>
      </c>
      <c r="BS417" s="110">
        <v>13</v>
      </c>
      <c r="BT417" s="111" t="s">
        <v>7391</v>
      </c>
      <c r="BU417" s="110">
        <v>14</v>
      </c>
      <c r="BV417" s="110">
        <v>12</v>
      </c>
      <c r="BW417" s="105" t="s">
        <v>7784</v>
      </c>
      <c r="BX417" s="104">
        <v>5.56</v>
      </c>
      <c r="BY417" s="105"/>
      <c r="BZ417" s="106">
        <f t="shared" si="108"/>
        <v>2.6</v>
      </c>
      <c r="CA417" s="104" t="str">
        <f t="shared" si="109"/>
        <v>Matched</v>
      </c>
      <c r="CB417" s="104">
        <f t="shared" si="110"/>
        <v>1.4746897708216881E-2</v>
      </c>
      <c r="CC417" s="105"/>
      <c r="CD417" s="105"/>
      <c r="CE417" s="105"/>
      <c r="CF417" s="105"/>
    </row>
    <row r="418" spans="1:84" hidden="1" x14ac:dyDescent="0.35">
      <c r="A418" s="67">
        <v>848</v>
      </c>
      <c r="B418" s="67">
        <v>2860.2310000000002</v>
      </c>
      <c r="C418" s="67" t="s">
        <v>7648</v>
      </c>
      <c r="D418" s="67" t="s">
        <v>3290</v>
      </c>
      <c r="E418" s="67" t="s">
        <v>5677</v>
      </c>
      <c r="F418" s="102">
        <v>13</v>
      </c>
      <c r="G418" s="102">
        <v>13</v>
      </c>
      <c r="H418" s="102">
        <v>10</v>
      </c>
      <c r="I418" s="102">
        <v>37</v>
      </c>
      <c r="J418" s="67"/>
      <c r="K418" s="67" t="s">
        <v>5683</v>
      </c>
      <c r="L418" s="67" t="s">
        <v>4815</v>
      </c>
      <c r="M418" s="67" t="s">
        <v>3293</v>
      </c>
      <c r="N418" s="67"/>
      <c r="O418" s="67"/>
      <c r="P418" s="67">
        <v>13.02</v>
      </c>
      <c r="Q418" s="67">
        <v>13.02</v>
      </c>
      <c r="R418" s="103">
        <v>1.2E-2</v>
      </c>
      <c r="S418" s="103">
        <v>3.1E-2</v>
      </c>
      <c r="T418" s="67">
        <v>0.81</v>
      </c>
      <c r="U418" s="67">
        <v>5.56</v>
      </c>
      <c r="V418" s="104" t="b">
        <f t="shared" si="105"/>
        <v>1</v>
      </c>
      <c r="W418" s="104" t="s">
        <v>16</v>
      </c>
      <c r="X418" s="104">
        <f t="shared" si="97"/>
        <v>3.1</v>
      </c>
      <c r="Y418" s="104">
        <f t="shared" si="106"/>
        <v>3.1</v>
      </c>
      <c r="Z418" s="104" t="str">
        <f t="shared" si="107"/>
        <v/>
      </c>
      <c r="AA418" s="104" t="str">
        <f t="shared" si="107"/>
        <v/>
      </c>
      <c r="AB418" s="104" t="str">
        <f t="shared" si="98"/>
        <v/>
      </c>
      <c r="AC418" s="104" t="str">
        <f t="shared" si="98"/>
        <v/>
      </c>
      <c r="AD418" s="104" t="str">
        <f t="shared" si="99"/>
        <v/>
      </c>
      <c r="AE418" s="104" t="str">
        <f t="shared" si="99"/>
        <v/>
      </c>
      <c r="AF418" s="104" t="str">
        <f t="shared" si="99"/>
        <v/>
      </c>
      <c r="AG418" s="104" t="str">
        <f t="shared" si="99"/>
        <v/>
      </c>
      <c r="AH418" s="104" t="str">
        <f t="shared" si="100"/>
        <v/>
      </c>
      <c r="AI418" s="104"/>
      <c r="AJ418" s="104">
        <f t="shared" si="111"/>
        <v>1.7582839575181666E-2</v>
      </c>
      <c r="AK418" s="104">
        <f t="shared" si="102"/>
        <v>1.7582839575181666E-2</v>
      </c>
      <c r="AL418" s="104" t="str">
        <f t="shared" si="102"/>
        <v/>
      </c>
      <c r="AM418" s="104" t="str">
        <f t="shared" si="102"/>
        <v/>
      </c>
      <c r="AN418" s="104" t="str">
        <f t="shared" si="102"/>
        <v/>
      </c>
      <c r="AO418" s="104" t="str">
        <f t="shared" si="103"/>
        <v/>
      </c>
      <c r="AP418" s="104" t="str">
        <f t="shared" si="103"/>
        <v/>
      </c>
      <c r="AQ418" s="104" t="str">
        <f t="shared" si="103"/>
        <v/>
      </c>
      <c r="AR418" s="104" t="str">
        <f t="shared" si="103"/>
        <v/>
      </c>
      <c r="AS418" s="104" t="str">
        <f t="shared" si="104"/>
        <v/>
      </c>
      <c r="AT418" s="104" t="str">
        <f t="shared" si="104"/>
        <v/>
      </c>
      <c r="AU418" s="104"/>
      <c r="AV418" s="105"/>
      <c r="AW418" s="105"/>
      <c r="AX418" s="105"/>
      <c r="AY418" s="105"/>
      <c r="AZ418" s="105"/>
      <c r="BA418" s="106"/>
      <c r="BB418" s="104"/>
      <c r="BC418" s="105"/>
      <c r="BD418" s="104"/>
      <c r="BE418" s="107"/>
      <c r="BF418" s="105"/>
      <c r="BG418" s="105"/>
      <c r="BH418" s="105"/>
      <c r="BI418" s="105"/>
      <c r="BJ418" s="67">
        <v>848</v>
      </c>
      <c r="BK418" s="108">
        <v>2860.2310000000002</v>
      </c>
      <c r="BL418" s="109">
        <v>42.758904319999999</v>
      </c>
      <c r="BM418" s="109">
        <v>-82.037754269999994</v>
      </c>
      <c r="BN418" s="110" t="s">
        <v>7253</v>
      </c>
      <c r="BO418" s="106">
        <v>273.10000000000002</v>
      </c>
      <c r="BP418" s="105" t="s">
        <v>3290</v>
      </c>
      <c r="BQ418" s="105" t="s">
        <v>5683</v>
      </c>
      <c r="BR418" s="110">
        <v>847</v>
      </c>
      <c r="BS418" s="110">
        <v>13</v>
      </c>
      <c r="BT418" s="111" t="s">
        <v>7391</v>
      </c>
      <c r="BU418" s="110">
        <v>13</v>
      </c>
      <c r="BV418" s="110">
        <v>10</v>
      </c>
      <c r="BW418" s="105" t="s">
        <v>7784</v>
      </c>
      <c r="BX418" s="104">
        <v>5.56</v>
      </c>
      <c r="BY418" s="105"/>
      <c r="BZ418" s="106">
        <f t="shared" si="108"/>
        <v>3.1</v>
      </c>
      <c r="CA418" s="104" t="str">
        <f t="shared" si="109"/>
        <v>Matched</v>
      </c>
      <c r="CB418" s="104">
        <f t="shared" si="110"/>
        <v>1.7582839575181666E-2</v>
      </c>
      <c r="CC418" s="105"/>
      <c r="CD418" s="105"/>
      <c r="CE418" s="105"/>
      <c r="CF418" s="105"/>
    </row>
    <row r="419" spans="1:84" hidden="1" x14ac:dyDescent="0.35">
      <c r="A419" s="67">
        <v>849</v>
      </c>
      <c r="B419" s="67">
        <v>2860.2710000000002</v>
      </c>
      <c r="C419" s="67" t="s">
        <v>7646</v>
      </c>
      <c r="D419" s="67" t="s">
        <v>3290</v>
      </c>
      <c r="E419" s="67" t="s">
        <v>5677</v>
      </c>
      <c r="F419" s="102">
        <v>10</v>
      </c>
      <c r="G419" s="102">
        <v>16</v>
      </c>
      <c r="H419" s="102">
        <v>12</v>
      </c>
      <c r="I419" s="102"/>
      <c r="J419" s="67"/>
      <c r="K419" s="67" t="s">
        <v>5876</v>
      </c>
      <c r="L419" s="67" t="s">
        <v>4816</v>
      </c>
      <c r="M419" s="67" t="s">
        <v>3293</v>
      </c>
      <c r="N419" s="67"/>
      <c r="O419" s="67"/>
      <c r="P419" s="67">
        <v>9.6300000000000008</v>
      </c>
      <c r="Q419" s="67">
        <v>9.6300000000000008</v>
      </c>
      <c r="R419" s="103">
        <v>3.0000000000000001E-3</v>
      </c>
      <c r="S419" s="103">
        <v>8.0000000000000002E-3</v>
      </c>
      <c r="T419" s="67">
        <v>0.80400000000000005</v>
      </c>
      <c r="U419" s="67">
        <v>5.56</v>
      </c>
      <c r="V419" s="104" t="b">
        <f t="shared" si="105"/>
        <v>1</v>
      </c>
      <c r="W419" s="104" t="s">
        <v>16</v>
      </c>
      <c r="X419" s="104">
        <f t="shared" si="97"/>
        <v>0.8</v>
      </c>
      <c r="Y419" s="104">
        <f t="shared" si="106"/>
        <v>0.8</v>
      </c>
      <c r="Z419" s="104" t="str">
        <f t="shared" si="107"/>
        <v/>
      </c>
      <c r="AA419" s="104" t="str">
        <f t="shared" si="107"/>
        <v/>
      </c>
      <c r="AB419" s="104" t="str">
        <f t="shared" si="98"/>
        <v/>
      </c>
      <c r="AC419" s="104" t="str">
        <f t="shared" si="98"/>
        <v/>
      </c>
      <c r="AD419" s="104" t="str">
        <f t="shared" si="99"/>
        <v/>
      </c>
      <c r="AE419" s="104" t="str">
        <f t="shared" si="99"/>
        <v/>
      </c>
      <c r="AF419" s="104" t="str">
        <f t="shared" si="99"/>
        <v/>
      </c>
      <c r="AG419" s="104" t="str">
        <f t="shared" si="99"/>
        <v/>
      </c>
      <c r="AH419" s="104" t="str">
        <f t="shared" si="100"/>
        <v/>
      </c>
      <c r="AI419" s="104"/>
      <c r="AJ419" s="104">
        <f t="shared" si="111"/>
        <v>4.5375069871436552E-3</v>
      </c>
      <c r="AK419" s="104">
        <f t="shared" si="102"/>
        <v>4.5375069871436552E-3</v>
      </c>
      <c r="AL419" s="104" t="str">
        <f t="shared" si="102"/>
        <v/>
      </c>
      <c r="AM419" s="104" t="str">
        <f t="shared" si="102"/>
        <v/>
      </c>
      <c r="AN419" s="104" t="str">
        <f t="shared" si="102"/>
        <v/>
      </c>
      <c r="AO419" s="104" t="str">
        <f t="shared" si="103"/>
        <v/>
      </c>
      <c r="AP419" s="104" t="str">
        <f t="shared" si="103"/>
        <v/>
      </c>
      <c r="AQ419" s="104" t="str">
        <f t="shared" si="103"/>
        <v/>
      </c>
      <c r="AR419" s="104" t="str">
        <f t="shared" si="103"/>
        <v/>
      </c>
      <c r="AS419" s="104" t="str">
        <f t="shared" si="104"/>
        <v/>
      </c>
      <c r="AT419" s="104" t="str">
        <f t="shared" si="104"/>
        <v/>
      </c>
      <c r="AU419" s="104"/>
      <c r="AV419" s="105"/>
      <c r="AW419" s="105"/>
      <c r="AX419" s="105"/>
      <c r="AY419" s="105"/>
      <c r="AZ419" s="105"/>
      <c r="BA419" s="106"/>
      <c r="BB419" s="104"/>
      <c r="BC419" s="105"/>
      <c r="BD419" s="104"/>
      <c r="BE419" s="107"/>
      <c r="BF419" s="105"/>
      <c r="BG419" s="105"/>
      <c r="BH419" s="105"/>
      <c r="BI419" s="105"/>
      <c r="BJ419" s="67">
        <v>849</v>
      </c>
      <c r="BK419" s="108">
        <v>2860.2710000000002</v>
      </c>
      <c r="BL419" s="109">
        <v>42.758903979999999</v>
      </c>
      <c r="BM419" s="109">
        <v>-82.037754280000001</v>
      </c>
      <c r="BN419" s="110" t="s">
        <v>7253</v>
      </c>
      <c r="BO419" s="106">
        <v>273.10000000000002</v>
      </c>
      <c r="BP419" s="105" t="s">
        <v>3290</v>
      </c>
      <c r="BQ419" s="105" t="s">
        <v>5876</v>
      </c>
      <c r="BR419" s="110"/>
      <c r="BS419" s="110">
        <v>10</v>
      </c>
      <c r="BT419" s="111" t="s">
        <v>7656</v>
      </c>
      <c r="BU419" s="110">
        <v>16</v>
      </c>
      <c r="BV419" s="110">
        <v>12</v>
      </c>
      <c r="BW419" s="105" t="s">
        <v>7784</v>
      </c>
      <c r="BX419" s="104">
        <v>5.56</v>
      </c>
      <c r="BY419" s="105"/>
      <c r="BZ419" s="106">
        <f t="shared" si="108"/>
        <v>0.8</v>
      </c>
      <c r="CA419" s="104" t="str">
        <f t="shared" si="109"/>
        <v>Matched</v>
      </c>
      <c r="CB419" s="104">
        <f t="shared" si="110"/>
        <v>4.5375069871436552E-3</v>
      </c>
      <c r="CC419" s="105"/>
      <c r="CD419" s="105"/>
      <c r="CE419" s="105"/>
      <c r="CF419" s="105"/>
    </row>
    <row r="420" spans="1:84" hidden="1" x14ac:dyDescent="0.35">
      <c r="A420" s="67">
        <v>850</v>
      </c>
      <c r="B420" s="67">
        <v>2860.5250000000001</v>
      </c>
      <c r="C420" s="67" t="s">
        <v>7413</v>
      </c>
      <c r="D420" s="67" t="s">
        <v>3290</v>
      </c>
      <c r="E420" s="67" t="s">
        <v>5677</v>
      </c>
      <c r="F420" s="102">
        <v>11</v>
      </c>
      <c r="G420" s="102">
        <v>8</v>
      </c>
      <c r="H420" s="102">
        <v>9</v>
      </c>
      <c r="I420" s="102"/>
      <c r="J420" s="67"/>
      <c r="K420" s="67" t="s">
        <v>5678</v>
      </c>
      <c r="L420" s="67" t="s">
        <v>4818</v>
      </c>
      <c r="M420" s="67" t="s">
        <v>3293</v>
      </c>
      <c r="N420" s="67"/>
      <c r="O420" s="67"/>
      <c r="P420" s="67">
        <v>10.57</v>
      </c>
      <c r="Q420" s="67">
        <v>10.57</v>
      </c>
      <c r="R420" s="103">
        <v>7.0000000000000001E-3</v>
      </c>
      <c r="S420" s="103">
        <v>1.7999999999999999E-2</v>
      </c>
      <c r="T420" s="67">
        <v>0.746</v>
      </c>
      <c r="U420" s="67">
        <v>5.56</v>
      </c>
      <c r="V420" s="104" t="b">
        <f t="shared" si="105"/>
        <v>1</v>
      </c>
      <c r="W420" s="104" t="s">
        <v>16</v>
      </c>
      <c r="X420" s="104">
        <f t="shared" si="97"/>
        <v>1.7999999999999998</v>
      </c>
      <c r="Y420" s="104">
        <f t="shared" si="106"/>
        <v>1.7999999999999998</v>
      </c>
      <c r="Z420" s="104" t="str">
        <f t="shared" si="107"/>
        <v/>
      </c>
      <c r="AA420" s="104" t="str">
        <f t="shared" si="107"/>
        <v/>
      </c>
      <c r="AB420" s="104" t="str">
        <f t="shared" si="98"/>
        <v/>
      </c>
      <c r="AC420" s="104" t="str">
        <f t="shared" si="98"/>
        <v/>
      </c>
      <c r="AD420" s="104" t="str">
        <f t="shared" si="99"/>
        <v/>
      </c>
      <c r="AE420" s="104" t="str">
        <f t="shared" si="99"/>
        <v/>
      </c>
      <c r="AF420" s="104" t="str">
        <f t="shared" si="99"/>
        <v/>
      </c>
      <c r="AG420" s="104" t="str">
        <f t="shared" si="99"/>
        <v/>
      </c>
      <c r="AH420" s="104" t="str">
        <f t="shared" si="100"/>
        <v/>
      </c>
      <c r="AI420" s="104"/>
      <c r="AJ420" s="104">
        <f t="shared" si="111"/>
        <v>1.0209390721073224E-2</v>
      </c>
      <c r="AK420" s="104">
        <f t="shared" si="102"/>
        <v>1.0209390721073224E-2</v>
      </c>
      <c r="AL420" s="104" t="str">
        <f t="shared" si="102"/>
        <v/>
      </c>
      <c r="AM420" s="104" t="str">
        <f t="shared" si="102"/>
        <v/>
      </c>
      <c r="AN420" s="104" t="str">
        <f t="shared" si="102"/>
        <v/>
      </c>
      <c r="AO420" s="104" t="str">
        <f t="shared" si="103"/>
        <v/>
      </c>
      <c r="AP420" s="104" t="str">
        <f t="shared" si="103"/>
        <v/>
      </c>
      <c r="AQ420" s="104" t="str">
        <f t="shared" si="103"/>
        <v/>
      </c>
      <c r="AR420" s="104" t="str">
        <f t="shared" si="103"/>
        <v/>
      </c>
      <c r="AS420" s="104" t="str">
        <f t="shared" si="104"/>
        <v/>
      </c>
      <c r="AT420" s="104" t="str">
        <f t="shared" si="104"/>
        <v/>
      </c>
      <c r="AU420" s="104"/>
      <c r="AV420" s="105"/>
      <c r="AW420" s="105"/>
      <c r="AX420" s="105"/>
      <c r="AY420" s="105"/>
      <c r="AZ420" s="105"/>
      <c r="BA420" s="106"/>
      <c r="BB420" s="104"/>
      <c r="BC420" s="105"/>
      <c r="BD420" s="104"/>
      <c r="BE420" s="107"/>
      <c r="BF420" s="105"/>
      <c r="BG420" s="105"/>
      <c r="BH420" s="105"/>
      <c r="BI420" s="105"/>
      <c r="BJ420" s="67">
        <v>850</v>
      </c>
      <c r="BK420" s="108">
        <v>2860.5250000000001</v>
      </c>
      <c r="BL420" s="109">
        <v>42.758901639999998</v>
      </c>
      <c r="BM420" s="109">
        <v>-82.037754390000003</v>
      </c>
      <c r="BN420" s="110" t="s">
        <v>7253</v>
      </c>
      <c r="BO420" s="106">
        <v>273.10000000000002</v>
      </c>
      <c r="BP420" s="105" t="s">
        <v>3290</v>
      </c>
      <c r="BQ420" s="105" t="s">
        <v>5678</v>
      </c>
      <c r="BR420" s="110"/>
      <c r="BS420" s="110">
        <v>11</v>
      </c>
      <c r="BT420" s="111" t="s">
        <v>7642</v>
      </c>
      <c r="BU420" s="110">
        <v>8</v>
      </c>
      <c r="BV420" s="110">
        <v>9</v>
      </c>
      <c r="BW420" s="105" t="s">
        <v>7784</v>
      </c>
      <c r="BX420" s="104">
        <v>5.56</v>
      </c>
      <c r="BY420" s="105"/>
      <c r="BZ420" s="106">
        <f t="shared" si="108"/>
        <v>1.7999999999999998</v>
      </c>
      <c r="CA420" s="104" t="str">
        <f t="shared" si="109"/>
        <v>Matched</v>
      </c>
      <c r="CB420" s="104">
        <f t="shared" si="110"/>
        <v>1.0209390721073224E-2</v>
      </c>
      <c r="CC420" s="105"/>
      <c r="CD420" s="105"/>
      <c r="CE420" s="105"/>
      <c r="CF420" s="105"/>
    </row>
    <row r="421" spans="1:84" hidden="1" x14ac:dyDescent="0.35">
      <c r="A421" s="67">
        <v>851</v>
      </c>
      <c r="B421" s="67">
        <v>2860.6039999999998</v>
      </c>
      <c r="C421" s="67" t="s">
        <v>7644</v>
      </c>
      <c r="D421" s="67" t="s">
        <v>3290</v>
      </c>
      <c r="E421" s="67" t="s">
        <v>5677</v>
      </c>
      <c r="F421" s="102">
        <v>10</v>
      </c>
      <c r="G421" s="102">
        <v>6</v>
      </c>
      <c r="H421" s="102">
        <v>7</v>
      </c>
      <c r="I421" s="102"/>
      <c r="J421" s="67"/>
      <c r="K421" s="67" t="s">
        <v>5859</v>
      </c>
      <c r="L421" s="67" t="s">
        <v>4819</v>
      </c>
      <c r="M421" s="67" t="s">
        <v>3293</v>
      </c>
      <c r="N421" s="67"/>
      <c r="O421" s="67"/>
      <c r="P421" s="67">
        <v>9.9</v>
      </c>
      <c r="Q421" s="67">
        <v>9.9</v>
      </c>
      <c r="R421" s="103">
        <v>7.0000000000000001E-3</v>
      </c>
      <c r="S421" s="103">
        <v>1.6E-2</v>
      </c>
      <c r="T421" s="67">
        <v>0.70799999999999996</v>
      </c>
      <c r="U421" s="67">
        <v>5.56</v>
      </c>
      <c r="V421" s="104" t="b">
        <f t="shared" si="105"/>
        <v>1</v>
      </c>
      <c r="W421" s="104" t="s">
        <v>16</v>
      </c>
      <c r="X421" s="104">
        <f t="shared" si="97"/>
        <v>1.6</v>
      </c>
      <c r="Y421" s="104">
        <f t="shared" si="106"/>
        <v>1.6</v>
      </c>
      <c r="Z421" s="104" t="str">
        <f t="shared" si="107"/>
        <v/>
      </c>
      <c r="AA421" s="104" t="str">
        <f t="shared" si="107"/>
        <v/>
      </c>
      <c r="AB421" s="104" t="str">
        <f t="shared" si="98"/>
        <v/>
      </c>
      <c r="AC421" s="104" t="str">
        <f t="shared" si="98"/>
        <v/>
      </c>
      <c r="AD421" s="104" t="str">
        <f t="shared" si="99"/>
        <v/>
      </c>
      <c r="AE421" s="104" t="str">
        <f t="shared" si="99"/>
        <v/>
      </c>
      <c r="AF421" s="104" t="str">
        <f t="shared" si="99"/>
        <v/>
      </c>
      <c r="AG421" s="104" t="str">
        <f t="shared" si="99"/>
        <v/>
      </c>
      <c r="AH421" s="104" t="str">
        <f t="shared" si="100"/>
        <v/>
      </c>
      <c r="AI421" s="104"/>
      <c r="AJ421" s="104">
        <f t="shared" si="111"/>
        <v>9.0750139742873104E-3</v>
      </c>
      <c r="AK421" s="104">
        <f t="shared" si="102"/>
        <v>9.0750139742873104E-3</v>
      </c>
      <c r="AL421" s="104" t="str">
        <f t="shared" si="102"/>
        <v/>
      </c>
      <c r="AM421" s="104" t="str">
        <f t="shared" si="102"/>
        <v/>
      </c>
      <c r="AN421" s="104" t="str">
        <f t="shared" si="102"/>
        <v/>
      </c>
      <c r="AO421" s="104" t="str">
        <f t="shared" si="103"/>
        <v/>
      </c>
      <c r="AP421" s="104" t="str">
        <f t="shared" si="103"/>
        <v/>
      </c>
      <c r="AQ421" s="104" t="str">
        <f t="shared" si="103"/>
        <v/>
      </c>
      <c r="AR421" s="104" t="str">
        <f t="shared" si="103"/>
        <v/>
      </c>
      <c r="AS421" s="104" t="str">
        <f t="shared" si="104"/>
        <v/>
      </c>
      <c r="AT421" s="104" t="str">
        <f t="shared" si="104"/>
        <v/>
      </c>
      <c r="AU421" s="104"/>
      <c r="AV421" s="105"/>
      <c r="AW421" s="105"/>
      <c r="AX421" s="105"/>
      <c r="AY421" s="105"/>
      <c r="AZ421" s="105"/>
      <c r="BA421" s="106"/>
      <c r="BB421" s="104"/>
      <c r="BC421" s="105"/>
      <c r="BD421" s="104"/>
      <c r="BE421" s="107"/>
      <c r="BF421" s="105"/>
      <c r="BG421" s="105"/>
      <c r="BH421" s="105"/>
      <c r="BI421" s="105"/>
      <c r="BJ421" s="67">
        <v>851</v>
      </c>
      <c r="BK421" s="108">
        <v>2860.6039999999998</v>
      </c>
      <c r="BL421" s="109">
        <v>42.758900910000001</v>
      </c>
      <c r="BM421" s="109">
        <v>-82.037754419999999</v>
      </c>
      <c r="BN421" s="110" t="s">
        <v>7253</v>
      </c>
      <c r="BO421" s="106">
        <v>273.10000000000002</v>
      </c>
      <c r="BP421" s="105" t="s">
        <v>3290</v>
      </c>
      <c r="BQ421" s="105" t="s">
        <v>5859</v>
      </c>
      <c r="BR421" s="110"/>
      <c r="BS421" s="110">
        <v>10</v>
      </c>
      <c r="BT421" s="111" t="s">
        <v>7474</v>
      </c>
      <c r="BU421" s="110">
        <v>6</v>
      </c>
      <c r="BV421" s="110">
        <v>7</v>
      </c>
      <c r="BW421" s="105" t="s">
        <v>7784</v>
      </c>
      <c r="BX421" s="104">
        <v>5.56</v>
      </c>
      <c r="BY421" s="105"/>
      <c r="BZ421" s="106">
        <f t="shared" si="108"/>
        <v>1.6</v>
      </c>
      <c r="CA421" s="104" t="str">
        <f t="shared" si="109"/>
        <v>Matched</v>
      </c>
      <c r="CB421" s="104">
        <f t="shared" si="110"/>
        <v>9.0750139742873104E-3</v>
      </c>
      <c r="CC421" s="105"/>
      <c r="CD421" s="105"/>
      <c r="CE421" s="105"/>
      <c r="CF421" s="105"/>
    </row>
    <row r="422" spans="1:84" hidden="1" x14ac:dyDescent="0.35">
      <c r="A422" s="67">
        <v>852</v>
      </c>
      <c r="B422" s="67">
        <v>2860.674</v>
      </c>
      <c r="C422" s="67" t="s">
        <v>7643</v>
      </c>
      <c r="D422" s="67" t="s">
        <v>3290</v>
      </c>
      <c r="E422" s="67" t="s">
        <v>5677</v>
      </c>
      <c r="F422" s="102">
        <v>10</v>
      </c>
      <c r="G422" s="102">
        <v>8</v>
      </c>
      <c r="H422" s="102">
        <v>10</v>
      </c>
      <c r="I422" s="102"/>
      <c r="J422" s="67"/>
      <c r="K422" s="67" t="s">
        <v>5859</v>
      </c>
      <c r="L422" s="67" t="s">
        <v>4820</v>
      </c>
      <c r="M422" s="67" t="s">
        <v>3293</v>
      </c>
      <c r="N422" s="67"/>
      <c r="O422" s="67"/>
      <c r="P422" s="67">
        <v>9.74</v>
      </c>
      <c r="Q422" s="67">
        <v>9.74</v>
      </c>
      <c r="R422" s="103">
        <v>7.0000000000000001E-3</v>
      </c>
      <c r="S422" s="103">
        <v>1.7000000000000001E-2</v>
      </c>
      <c r="T422" s="67">
        <v>0.71799999999999997</v>
      </c>
      <c r="U422" s="67">
        <v>5.56</v>
      </c>
      <c r="V422" s="104" t="b">
        <f t="shared" si="105"/>
        <v>1</v>
      </c>
      <c r="W422" s="104" t="s">
        <v>16</v>
      </c>
      <c r="X422" s="104">
        <f t="shared" si="97"/>
        <v>1.7000000000000002</v>
      </c>
      <c r="Y422" s="104">
        <f t="shared" si="106"/>
        <v>1.7000000000000002</v>
      </c>
      <c r="Z422" s="104" t="str">
        <f t="shared" si="107"/>
        <v/>
      </c>
      <c r="AA422" s="104" t="str">
        <f t="shared" si="107"/>
        <v/>
      </c>
      <c r="AB422" s="104" t="str">
        <f t="shared" si="98"/>
        <v/>
      </c>
      <c r="AC422" s="104" t="str">
        <f t="shared" si="98"/>
        <v/>
      </c>
      <c r="AD422" s="104" t="str">
        <f t="shared" si="99"/>
        <v/>
      </c>
      <c r="AE422" s="104" t="str">
        <f t="shared" si="99"/>
        <v/>
      </c>
      <c r="AF422" s="104" t="str">
        <f t="shared" si="99"/>
        <v/>
      </c>
      <c r="AG422" s="104" t="str">
        <f t="shared" si="99"/>
        <v/>
      </c>
      <c r="AH422" s="104" t="str">
        <f t="shared" si="100"/>
        <v/>
      </c>
      <c r="AI422" s="104"/>
      <c r="AJ422" s="104">
        <f t="shared" si="111"/>
        <v>9.642202347680269E-3</v>
      </c>
      <c r="AK422" s="104">
        <f t="shared" si="102"/>
        <v>9.642202347680269E-3</v>
      </c>
      <c r="AL422" s="104" t="str">
        <f t="shared" si="102"/>
        <v/>
      </c>
      <c r="AM422" s="104" t="str">
        <f t="shared" si="102"/>
        <v/>
      </c>
      <c r="AN422" s="104" t="str">
        <f t="shared" si="102"/>
        <v/>
      </c>
      <c r="AO422" s="104" t="str">
        <f t="shared" si="103"/>
        <v/>
      </c>
      <c r="AP422" s="104" t="str">
        <f t="shared" si="103"/>
        <v/>
      </c>
      <c r="AQ422" s="104" t="str">
        <f t="shared" si="103"/>
        <v/>
      </c>
      <c r="AR422" s="104" t="str">
        <f t="shared" si="103"/>
        <v/>
      </c>
      <c r="AS422" s="104" t="str">
        <f t="shared" si="104"/>
        <v/>
      </c>
      <c r="AT422" s="104" t="str">
        <f t="shared" si="104"/>
        <v/>
      </c>
      <c r="AU422" s="104"/>
      <c r="AV422" s="105"/>
      <c r="AW422" s="105"/>
      <c r="AX422" s="105"/>
      <c r="AY422" s="105"/>
      <c r="AZ422" s="105"/>
      <c r="BA422" s="106"/>
      <c r="BB422" s="104"/>
      <c r="BC422" s="105"/>
      <c r="BD422" s="104"/>
      <c r="BE422" s="107"/>
      <c r="BF422" s="105"/>
      <c r="BG422" s="105"/>
      <c r="BH422" s="105"/>
      <c r="BI422" s="105"/>
      <c r="BJ422" s="67">
        <v>852</v>
      </c>
      <c r="BK422" s="108">
        <v>2860.674</v>
      </c>
      <c r="BL422" s="109">
        <v>42.758900279999999</v>
      </c>
      <c r="BM422" s="109">
        <v>-82.037754449999994</v>
      </c>
      <c r="BN422" s="110" t="s">
        <v>7253</v>
      </c>
      <c r="BO422" s="106">
        <v>273.10000000000002</v>
      </c>
      <c r="BP422" s="105" t="s">
        <v>3290</v>
      </c>
      <c r="BQ422" s="105" t="s">
        <v>5859</v>
      </c>
      <c r="BR422" s="110"/>
      <c r="BS422" s="110">
        <v>10</v>
      </c>
      <c r="BT422" s="111" t="s">
        <v>7474</v>
      </c>
      <c r="BU422" s="110">
        <v>8</v>
      </c>
      <c r="BV422" s="110">
        <v>10</v>
      </c>
      <c r="BW422" s="105" t="s">
        <v>7784</v>
      </c>
      <c r="BX422" s="104">
        <v>5.56</v>
      </c>
      <c r="BY422" s="105"/>
      <c r="BZ422" s="106">
        <f t="shared" si="108"/>
        <v>1.7000000000000002</v>
      </c>
      <c r="CA422" s="104" t="str">
        <f t="shared" si="109"/>
        <v>Matched</v>
      </c>
      <c r="CB422" s="104">
        <f t="shared" si="110"/>
        <v>9.642202347680269E-3</v>
      </c>
      <c r="CC422" s="105"/>
      <c r="CD422" s="105"/>
      <c r="CE422" s="105"/>
      <c r="CF422" s="105"/>
    </row>
    <row r="423" spans="1:84" hidden="1" x14ac:dyDescent="0.35">
      <c r="A423" s="67">
        <v>853</v>
      </c>
      <c r="B423" s="67">
        <v>2860.8130000000001</v>
      </c>
      <c r="C423" s="67" t="s">
        <v>7644</v>
      </c>
      <c r="D423" s="67" t="s">
        <v>3290</v>
      </c>
      <c r="E423" s="67" t="s">
        <v>5677</v>
      </c>
      <c r="F423" s="102">
        <v>10</v>
      </c>
      <c r="G423" s="102">
        <v>8</v>
      </c>
      <c r="H423" s="102">
        <v>7</v>
      </c>
      <c r="I423" s="102">
        <v>38</v>
      </c>
      <c r="J423" s="67"/>
      <c r="K423" s="67" t="s">
        <v>5678</v>
      </c>
      <c r="L423" s="67" t="s">
        <v>4821</v>
      </c>
      <c r="M423" s="67" t="s">
        <v>3293</v>
      </c>
      <c r="N423" s="67"/>
      <c r="O423" s="67"/>
      <c r="P423" s="67">
        <v>10.17</v>
      </c>
      <c r="Q423" s="67">
        <v>10.17</v>
      </c>
      <c r="R423" s="103">
        <v>1.2999999999999999E-2</v>
      </c>
      <c r="S423" s="103">
        <v>3.3000000000000002E-2</v>
      </c>
      <c r="T423" s="67">
        <v>0.69399999999999995</v>
      </c>
      <c r="U423" s="67">
        <v>5.56</v>
      </c>
      <c r="V423" s="104" t="b">
        <f t="shared" si="105"/>
        <v>1</v>
      </c>
      <c r="W423" s="104" t="s">
        <v>16</v>
      </c>
      <c r="X423" s="104">
        <f t="shared" si="97"/>
        <v>3.3000000000000003</v>
      </c>
      <c r="Y423" s="104">
        <f t="shared" si="106"/>
        <v>3.3000000000000003</v>
      </c>
      <c r="Z423" s="104" t="str">
        <f t="shared" si="107"/>
        <v/>
      </c>
      <c r="AA423" s="104" t="str">
        <f t="shared" si="107"/>
        <v/>
      </c>
      <c r="AB423" s="104" t="str">
        <f t="shared" si="98"/>
        <v/>
      </c>
      <c r="AC423" s="104" t="str">
        <f t="shared" si="98"/>
        <v/>
      </c>
      <c r="AD423" s="104" t="str">
        <f t="shared" si="99"/>
        <v/>
      </c>
      <c r="AE423" s="104" t="str">
        <f t="shared" si="99"/>
        <v/>
      </c>
      <c r="AF423" s="104" t="str">
        <f t="shared" si="99"/>
        <v/>
      </c>
      <c r="AG423" s="104" t="str">
        <f t="shared" si="99"/>
        <v/>
      </c>
      <c r="AH423" s="104" t="str">
        <f t="shared" si="100"/>
        <v/>
      </c>
      <c r="AI423" s="104"/>
      <c r="AJ423" s="104">
        <f t="shared" si="111"/>
        <v>1.8717216321967579E-2</v>
      </c>
      <c r="AK423" s="104">
        <f t="shared" si="102"/>
        <v>1.8717216321967579E-2</v>
      </c>
      <c r="AL423" s="104" t="str">
        <f t="shared" si="102"/>
        <v/>
      </c>
      <c r="AM423" s="104" t="str">
        <f t="shared" si="102"/>
        <v/>
      </c>
      <c r="AN423" s="104" t="str">
        <f t="shared" si="102"/>
        <v/>
      </c>
      <c r="AO423" s="104" t="str">
        <f t="shared" si="103"/>
        <v/>
      </c>
      <c r="AP423" s="104" t="str">
        <f t="shared" si="103"/>
        <v/>
      </c>
      <c r="AQ423" s="104" t="str">
        <f t="shared" si="103"/>
        <v/>
      </c>
      <c r="AR423" s="104" t="str">
        <f t="shared" si="103"/>
        <v/>
      </c>
      <c r="AS423" s="104" t="str">
        <f t="shared" si="104"/>
        <v/>
      </c>
      <c r="AT423" s="104" t="str">
        <f t="shared" si="104"/>
        <v/>
      </c>
      <c r="AU423" s="104"/>
      <c r="AV423" s="105"/>
      <c r="AW423" s="105"/>
      <c r="AX423" s="105"/>
      <c r="AY423" s="105"/>
      <c r="AZ423" s="105"/>
      <c r="BA423" s="106"/>
      <c r="BB423" s="104"/>
      <c r="BC423" s="105"/>
      <c r="BD423" s="104"/>
      <c r="BE423" s="107"/>
      <c r="BF423" s="105"/>
      <c r="BG423" s="105"/>
      <c r="BH423" s="105"/>
      <c r="BI423" s="105"/>
      <c r="BJ423" s="67">
        <v>853</v>
      </c>
      <c r="BK423" s="108">
        <v>2860.8130000000001</v>
      </c>
      <c r="BL423" s="109">
        <v>42.758899020000001</v>
      </c>
      <c r="BM423" s="109">
        <v>-82.037754509999999</v>
      </c>
      <c r="BN423" s="110" t="s">
        <v>7253</v>
      </c>
      <c r="BO423" s="106">
        <v>273.10000000000002</v>
      </c>
      <c r="BP423" s="105" t="s">
        <v>3290</v>
      </c>
      <c r="BQ423" s="105" t="s">
        <v>5678</v>
      </c>
      <c r="BR423" s="110">
        <v>854</v>
      </c>
      <c r="BS423" s="110">
        <v>10</v>
      </c>
      <c r="BT423" s="111" t="s">
        <v>7474</v>
      </c>
      <c r="BU423" s="110">
        <v>8</v>
      </c>
      <c r="BV423" s="110">
        <v>7</v>
      </c>
      <c r="BW423" s="105" t="s">
        <v>7784</v>
      </c>
      <c r="BX423" s="104">
        <v>5.56</v>
      </c>
      <c r="BY423" s="105"/>
      <c r="BZ423" s="106">
        <f t="shared" si="108"/>
        <v>3.3000000000000003</v>
      </c>
      <c r="CA423" s="104" t="str">
        <f t="shared" si="109"/>
        <v>Matched</v>
      </c>
      <c r="CB423" s="104">
        <f t="shared" si="110"/>
        <v>1.8717216321967579E-2</v>
      </c>
      <c r="CC423" s="105"/>
      <c r="CD423" s="105"/>
      <c r="CE423" s="105"/>
      <c r="CF423" s="105"/>
    </row>
    <row r="424" spans="1:84" hidden="1" x14ac:dyDescent="0.35">
      <c r="A424" s="67">
        <v>855</v>
      </c>
      <c r="B424" s="67">
        <v>2860.8310000000001</v>
      </c>
      <c r="C424" s="67" t="s">
        <v>7474</v>
      </c>
      <c r="D424" s="67" t="s">
        <v>3290</v>
      </c>
      <c r="E424" s="67" t="s">
        <v>5677</v>
      </c>
      <c r="F424" s="102">
        <v>11</v>
      </c>
      <c r="G424" s="102">
        <v>6</v>
      </c>
      <c r="H424" s="102">
        <v>6</v>
      </c>
      <c r="I424" s="102">
        <v>38</v>
      </c>
      <c r="J424" s="67"/>
      <c r="K424" s="67" t="s">
        <v>5678</v>
      </c>
      <c r="L424" s="67" t="s">
        <v>4822</v>
      </c>
      <c r="M424" s="67" t="s">
        <v>3293</v>
      </c>
      <c r="N424" s="67"/>
      <c r="O424" s="67"/>
      <c r="P424" s="67">
        <v>10.99</v>
      </c>
      <c r="Q424" s="67">
        <v>10.99</v>
      </c>
      <c r="R424" s="103">
        <v>8.9999999999999993E-3</v>
      </c>
      <c r="S424" s="103">
        <v>2.5000000000000001E-2</v>
      </c>
      <c r="T424" s="67">
        <v>0.69199999999999995</v>
      </c>
      <c r="U424" s="67">
        <v>5.56</v>
      </c>
      <c r="V424" s="104" t="b">
        <f t="shared" si="105"/>
        <v>1</v>
      </c>
      <c r="W424" s="104" t="s">
        <v>16</v>
      </c>
      <c r="X424" s="104">
        <f t="shared" si="97"/>
        <v>2.5</v>
      </c>
      <c r="Y424" s="104">
        <f t="shared" si="106"/>
        <v>2.5</v>
      </c>
      <c r="Z424" s="104" t="str">
        <f t="shared" si="107"/>
        <v/>
      </c>
      <c r="AA424" s="104" t="str">
        <f t="shared" si="107"/>
        <v/>
      </c>
      <c r="AB424" s="104" t="str">
        <f t="shared" si="98"/>
        <v/>
      </c>
      <c r="AC424" s="104" t="str">
        <f t="shared" si="98"/>
        <v/>
      </c>
      <c r="AD424" s="104" t="str">
        <f t="shared" si="99"/>
        <v/>
      </c>
      <c r="AE424" s="104" t="str">
        <f t="shared" si="99"/>
        <v/>
      </c>
      <c r="AF424" s="104" t="str">
        <f t="shared" si="99"/>
        <v/>
      </c>
      <c r="AG424" s="104" t="str">
        <f t="shared" si="99"/>
        <v/>
      </c>
      <c r="AH424" s="104" t="str">
        <f t="shared" si="100"/>
        <v/>
      </c>
      <c r="AI424" s="104"/>
      <c r="AJ424" s="104">
        <f t="shared" si="111"/>
        <v>1.4179709334823922E-2</v>
      </c>
      <c r="AK424" s="104">
        <f t="shared" si="102"/>
        <v>1.4179709334823922E-2</v>
      </c>
      <c r="AL424" s="104" t="str">
        <f t="shared" si="102"/>
        <v/>
      </c>
      <c r="AM424" s="104" t="str">
        <f t="shared" si="102"/>
        <v/>
      </c>
      <c r="AN424" s="104" t="str">
        <f t="shared" si="102"/>
        <v/>
      </c>
      <c r="AO424" s="104" t="str">
        <f t="shared" si="103"/>
        <v/>
      </c>
      <c r="AP424" s="104" t="str">
        <f t="shared" si="103"/>
        <v/>
      </c>
      <c r="AQ424" s="104" t="str">
        <f t="shared" si="103"/>
        <v/>
      </c>
      <c r="AR424" s="104" t="str">
        <f t="shared" si="103"/>
        <v/>
      </c>
      <c r="AS424" s="104" t="str">
        <f t="shared" si="104"/>
        <v/>
      </c>
      <c r="AT424" s="104" t="str">
        <f t="shared" si="104"/>
        <v/>
      </c>
      <c r="AU424" s="104"/>
      <c r="AV424" s="105"/>
      <c r="AW424" s="105"/>
      <c r="AX424" s="105"/>
      <c r="AY424" s="105"/>
      <c r="AZ424" s="105"/>
      <c r="BA424" s="106"/>
      <c r="BB424" s="104"/>
      <c r="BC424" s="105"/>
      <c r="BD424" s="104"/>
      <c r="BE424" s="107"/>
      <c r="BF424" s="105"/>
      <c r="BG424" s="105"/>
      <c r="BH424" s="105"/>
      <c r="BI424" s="105"/>
      <c r="BJ424" s="67">
        <v>855</v>
      </c>
      <c r="BK424" s="108">
        <v>2860.8310000000001</v>
      </c>
      <c r="BL424" s="109">
        <v>42.758898850000001</v>
      </c>
      <c r="BM424" s="109">
        <v>-82.037754519999993</v>
      </c>
      <c r="BN424" s="110" t="s">
        <v>7253</v>
      </c>
      <c r="BO424" s="106">
        <v>273.10000000000002</v>
      </c>
      <c r="BP424" s="105" t="s">
        <v>3290</v>
      </c>
      <c r="BQ424" s="105" t="s">
        <v>5678</v>
      </c>
      <c r="BR424" s="110">
        <v>854</v>
      </c>
      <c r="BS424" s="110">
        <v>11</v>
      </c>
      <c r="BT424" s="111" t="s">
        <v>7650</v>
      </c>
      <c r="BU424" s="110">
        <v>6</v>
      </c>
      <c r="BV424" s="110">
        <v>6</v>
      </c>
      <c r="BW424" s="105" t="s">
        <v>7784</v>
      </c>
      <c r="BX424" s="104">
        <v>5.56</v>
      </c>
      <c r="BY424" s="105"/>
      <c r="BZ424" s="106">
        <f t="shared" si="108"/>
        <v>2.5</v>
      </c>
      <c r="CA424" s="104" t="str">
        <f t="shared" si="109"/>
        <v>Matched</v>
      </c>
      <c r="CB424" s="104">
        <f t="shared" si="110"/>
        <v>1.4179709334823922E-2</v>
      </c>
      <c r="CC424" s="105"/>
      <c r="CD424" s="105"/>
      <c r="CE424" s="105"/>
      <c r="CF424" s="105"/>
    </row>
    <row r="425" spans="1:84" hidden="1" x14ac:dyDescent="0.35">
      <c r="A425" s="67">
        <v>856</v>
      </c>
      <c r="B425" s="67">
        <v>2861.4169999999999</v>
      </c>
      <c r="C425" s="67" t="s">
        <v>7650</v>
      </c>
      <c r="D425" s="67" t="s">
        <v>3290</v>
      </c>
      <c r="E425" s="67" t="s">
        <v>5677</v>
      </c>
      <c r="F425" s="102">
        <v>13</v>
      </c>
      <c r="G425" s="102">
        <v>9</v>
      </c>
      <c r="H425" s="102">
        <v>8</v>
      </c>
      <c r="I425" s="102">
        <v>39</v>
      </c>
      <c r="J425" s="67"/>
      <c r="K425" s="67" t="s">
        <v>5678</v>
      </c>
      <c r="L425" s="67" t="s">
        <v>4823</v>
      </c>
      <c r="M425" s="67" t="s">
        <v>3293</v>
      </c>
      <c r="N425" s="67"/>
      <c r="O425" s="67"/>
      <c r="P425" s="67">
        <v>12.53</v>
      </c>
      <c r="Q425" s="67">
        <v>12.53</v>
      </c>
      <c r="R425" s="103">
        <v>1.2E-2</v>
      </c>
      <c r="S425" s="103">
        <v>2.1999999999999999E-2</v>
      </c>
      <c r="T425" s="67">
        <v>0.77600000000000002</v>
      </c>
      <c r="U425" s="67">
        <v>5.56</v>
      </c>
      <c r="V425" s="104" t="b">
        <f t="shared" si="105"/>
        <v>1</v>
      </c>
      <c r="W425" s="104" t="s">
        <v>16</v>
      </c>
      <c r="X425" s="104">
        <f t="shared" ref="X425:X488" si="112">S425*100</f>
        <v>2.1999999999999997</v>
      </c>
      <c r="Y425" s="104">
        <f t="shared" si="106"/>
        <v>2.1999999999999997</v>
      </c>
      <c r="Z425" s="104" t="str">
        <f t="shared" si="107"/>
        <v/>
      </c>
      <c r="AA425" s="104" t="str">
        <f t="shared" si="107"/>
        <v/>
      </c>
      <c r="AB425" s="104" t="str">
        <f t="shared" si="98"/>
        <v/>
      </c>
      <c r="AC425" s="104" t="str">
        <f t="shared" ref="AC425:AF488" si="113">IF(AC$1=$W425,$X425,"")</f>
        <v/>
      </c>
      <c r="AD425" s="104" t="str">
        <f t="shared" si="99"/>
        <v/>
      </c>
      <c r="AE425" s="104" t="str">
        <f t="shared" si="99"/>
        <v/>
      </c>
      <c r="AF425" s="104" t="str">
        <f t="shared" si="99"/>
        <v/>
      </c>
      <c r="AG425" s="104" t="str">
        <f t="shared" ref="AG425:AH488" si="114">IF(AG$1=$W425,$X425,"")</f>
        <v/>
      </c>
      <c r="AH425" s="104" t="str">
        <f t="shared" si="100"/>
        <v/>
      </c>
      <c r="AI425" s="104"/>
      <c r="AJ425" s="104">
        <f t="shared" si="111"/>
        <v>1.2478144214645052E-2</v>
      </c>
      <c r="AK425" s="104">
        <f t="shared" si="102"/>
        <v>1.2478144214645052E-2</v>
      </c>
      <c r="AL425" s="104" t="str">
        <f t="shared" si="102"/>
        <v/>
      </c>
      <c r="AM425" s="104" t="str">
        <f t="shared" si="102"/>
        <v/>
      </c>
      <c r="AN425" s="104" t="str">
        <f t="shared" ref="AN425:AQ488" si="115">IF(AB$1=$W425,AM425,"")</f>
        <v/>
      </c>
      <c r="AO425" s="104" t="str">
        <f t="shared" si="103"/>
        <v/>
      </c>
      <c r="AP425" s="104" t="str">
        <f t="shared" si="103"/>
        <v/>
      </c>
      <c r="AQ425" s="104" t="str">
        <f t="shared" si="103"/>
        <v/>
      </c>
      <c r="AR425" s="104" t="str">
        <f t="shared" ref="AR425:AT488" si="116">IF(AF$1=$W425,AQ425,"")</f>
        <v/>
      </c>
      <c r="AS425" s="104" t="str">
        <f t="shared" si="104"/>
        <v/>
      </c>
      <c r="AT425" s="104" t="str">
        <f t="shared" si="104"/>
        <v/>
      </c>
      <c r="AU425" s="104"/>
      <c r="AV425" s="105"/>
      <c r="AW425" s="105"/>
      <c r="AX425" s="105"/>
      <c r="AY425" s="105"/>
      <c r="AZ425" s="105"/>
      <c r="BA425" s="106"/>
      <c r="BB425" s="104"/>
      <c r="BC425" s="105"/>
      <c r="BD425" s="104"/>
      <c r="BE425" s="107"/>
      <c r="BF425" s="105"/>
      <c r="BG425" s="105"/>
      <c r="BH425" s="105"/>
      <c r="BI425" s="105"/>
      <c r="BJ425" s="67">
        <v>856</v>
      </c>
      <c r="BK425" s="108">
        <v>2861.4169999999999</v>
      </c>
      <c r="BL425" s="109">
        <v>42.758893550000003</v>
      </c>
      <c r="BM425" s="109">
        <v>-82.037754739999997</v>
      </c>
      <c r="BN425" s="110" t="s">
        <v>7253</v>
      </c>
      <c r="BO425" s="106">
        <v>273.10000000000002</v>
      </c>
      <c r="BP425" s="105" t="s">
        <v>3290</v>
      </c>
      <c r="BQ425" s="105" t="s">
        <v>5678</v>
      </c>
      <c r="BR425" s="110">
        <v>857</v>
      </c>
      <c r="BS425" s="110">
        <v>13</v>
      </c>
      <c r="BT425" s="111" t="s">
        <v>7642</v>
      </c>
      <c r="BU425" s="110">
        <v>9</v>
      </c>
      <c r="BV425" s="110">
        <v>8</v>
      </c>
      <c r="BW425" s="105" t="s">
        <v>7784</v>
      </c>
      <c r="BX425" s="104">
        <v>5.56</v>
      </c>
      <c r="BY425" s="105"/>
      <c r="BZ425" s="106">
        <f t="shared" si="108"/>
        <v>2.1999999999999997</v>
      </c>
      <c r="CA425" s="104" t="str">
        <f t="shared" si="109"/>
        <v>Matched</v>
      </c>
      <c r="CB425" s="104">
        <f t="shared" si="110"/>
        <v>1.2478144214645052E-2</v>
      </c>
      <c r="CC425" s="105"/>
      <c r="CD425" s="105"/>
      <c r="CE425" s="105"/>
      <c r="CF425" s="105"/>
    </row>
    <row r="426" spans="1:84" hidden="1" x14ac:dyDescent="0.35">
      <c r="A426" s="67">
        <v>858</v>
      </c>
      <c r="B426" s="67">
        <v>2861.4549999999999</v>
      </c>
      <c r="C426" s="67" t="s">
        <v>7645</v>
      </c>
      <c r="D426" s="67" t="s">
        <v>3290</v>
      </c>
      <c r="E426" s="67" t="s">
        <v>5677</v>
      </c>
      <c r="F426" s="102">
        <v>11</v>
      </c>
      <c r="G426" s="102">
        <v>8</v>
      </c>
      <c r="H426" s="102">
        <v>7</v>
      </c>
      <c r="I426" s="102">
        <v>39</v>
      </c>
      <c r="J426" s="67"/>
      <c r="K426" s="67" t="s">
        <v>5678</v>
      </c>
      <c r="L426" s="67" t="s">
        <v>4824</v>
      </c>
      <c r="M426" s="67" t="s">
        <v>3293</v>
      </c>
      <c r="N426" s="67"/>
      <c r="O426" s="67"/>
      <c r="P426" s="67">
        <v>10.66</v>
      </c>
      <c r="Q426" s="67">
        <v>10.66</v>
      </c>
      <c r="R426" s="103">
        <v>5.0000000000000001E-3</v>
      </c>
      <c r="S426" s="103">
        <v>1.6E-2</v>
      </c>
      <c r="T426" s="67">
        <v>0.78100000000000003</v>
      </c>
      <c r="U426" s="67">
        <v>5.56</v>
      </c>
      <c r="V426" s="104" t="b">
        <f t="shared" si="105"/>
        <v>1</v>
      </c>
      <c r="W426" s="104" t="s">
        <v>16</v>
      </c>
      <c r="X426" s="104">
        <f t="shared" si="112"/>
        <v>1.6</v>
      </c>
      <c r="Y426" s="104">
        <f t="shared" si="106"/>
        <v>1.6</v>
      </c>
      <c r="Z426" s="104" t="str">
        <f t="shared" si="107"/>
        <v/>
      </c>
      <c r="AA426" s="104" t="str">
        <f t="shared" si="107"/>
        <v/>
      </c>
      <c r="AB426" s="104" t="str">
        <f t="shared" ref="Z426:AH489" si="117">IF(AB$1=$W426,$X426,"")</f>
        <v/>
      </c>
      <c r="AC426" s="104" t="str">
        <f t="shared" si="113"/>
        <v/>
      </c>
      <c r="AD426" s="104" t="str">
        <f t="shared" si="113"/>
        <v/>
      </c>
      <c r="AE426" s="104" t="str">
        <f t="shared" si="113"/>
        <v/>
      </c>
      <c r="AF426" s="104" t="str">
        <f t="shared" si="113"/>
        <v/>
      </c>
      <c r="AG426" s="104" t="str">
        <f t="shared" si="114"/>
        <v/>
      </c>
      <c r="AH426" s="104" t="str">
        <f t="shared" si="114"/>
        <v/>
      </c>
      <c r="AI426" s="104"/>
      <c r="AJ426" s="104">
        <f t="shared" ref="AJ426:AJ457" si="118">((X426/100)*U426)/Interval</f>
        <v>9.0750139742873104E-3</v>
      </c>
      <c r="AK426" s="104">
        <f t="shared" ref="AK426:AT489" si="119">IF(Y$1=$W426,AJ426,"")</f>
        <v>9.0750139742873104E-3</v>
      </c>
      <c r="AL426" s="104" t="str">
        <f t="shared" si="119"/>
        <v/>
      </c>
      <c r="AM426" s="104" t="str">
        <f t="shared" si="119"/>
        <v/>
      </c>
      <c r="AN426" s="104" t="str">
        <f t="shared" si="115"/>
        <v/>
      </c>
      <c r="AO426" s="104" t="str">
        <f t="shared" si="115"/>
        <v/>
      </c>
      <c r="AP426" s="104" t="str">
        <f t="shared" si="115"/>
        <v/>
      </c>
      <c r="AQ426" s="104" t="str">
        <f t="shared" si="115"/>
        <v/>
      </c>
      <c r="AR426" s="104" t="str">
        <f t="shared" si="116"/>
        <v/>
      </c>
      <c r="AS426" s="104" t="str">
        <f t="shared" si="116"/>
        <v/>
      </c>
      <c r="AT426" s="104" t="str">
        <f t="shared" si="116"/>
        <v/>
      </c>
      <c r="AU426" s="104"/>
      <c r="AV426" s="105"/>
      <c r="AW426" s="105"/>
      <c r="AX426" s="105"/>
      <c r="AY426" s="105"/>
      <c r="AZ426" s="105"/>
      <c r="BA426" s="106"/>
      <c r="BB426" s="104"/>
      <c r="BC426" s="105"/>
      <c r="BD426" s="104"/>
      <c r="BE426" s="107"/>
      <c r="BF426" s="105"/>
      <c r="BG426" s="105"/>
      <c r="BH426" s="105"/>
      <c r="BI426" s="105"/>
      <c r="BJ426" s="67">
        <v>858</v>
      </c>
      <c r="BK426" s="108">
        <v>2861.4549999999999</v>
      </c>
      <c r="BL426" s="109">
        <v>42.758893209999997</v>
      </c>
      <c r="BM426" s="109">
        <v>-82.037754759999999</v>
      </c>
      <c r="BN426" s="110" t="s">
        <v>7253</v>
      </c>
      <c r="BO426" s="106">
        <v>273.10000000000002</v>
      </c>
      <c r="BP426" s="105" t="s">
        <v>3290</v>
      </c>
      <c r="BQ426" s="105" t="s">
        <v>5678</v>
      </c>
      <c r="BR426" s="110">
        <v>857</v>
      </c>
      <c r="BS426" s="110">
        <v>11</v>
      </c>
      <c r="BT426" s="111" t="s">
        <v>7647</v>
      </c>
      <c r="BU426" s="110">
        <v>8</v>
      </c>
      <c r="BV426" s="110">
        <v>7</v>
      </c>
      <c r="BW426" s="105" t="s">
        <v>7784</v>
      </c>
      <c r="BX426" s="104">
        <v>5.56</v>
      </c>
      <c r="BY426" s="105"/>
      <c r="BZ426" s="106">
        <f t="shared" si="108"/>
        <v>1.6</v>
      </c>
      <c r="CA426" s="104" t="str">
        <f t="shared" si="109"/>
        <v>Matched</v>
      </c>
      <c r="CB426" s="104">
        <f t="shared" si="110"/>
        <v>9.0750139742873104E-3</v>
      </c>
      <c r="CC426" s="105"/>
      <c r="CD426" s="105"/>
      <c r="CE426" s="105"/>
      <c r="CF426" s="105"/>
    </row>
    <row r="427" spans="1:84" hidden="1" x14ac:dyDescent="0.35">
      <c r="A427" s="67">
        <v>859</v>
      </c>
      <c r="B427" s="67">
        <v>2861.47</v>
      </c>
      <c r="C427" s="67" t="s">
        <v>7649</v>
      </c>
      <c r="D427" s="67" t="s">
        <v>3290</v>
      </c>
      <c r="E427" s="67" t="s">
        <v>5677</v>
      </c>
      <c r="F427" s="102">
        <v>10</v>
      </c>
      <c r="G427" s="102">
        <v>11</v>
      </c>
      <c r="H427" s="102">
        <v>15</v>
      </c>
      <c r="I427" s="102">
        <v>39</v>
      </c>
      <c r="J427" s="67"/>
      <c r="K427" s="67" t="s">
        <v>5683</v>
      </c>
      <c r="L427" s="67" t="s">
        <v>4825</v>
      </c>
      <c r="M427" s="67" t="s">
        <v>3293</v>
      </c>
      <c r="N427" s="67"/>
      <c r="O427" s="67"/>
      <c r="P427" s="67">
        <v>10</v>
      </c>
      <c r="Q427" s="67">
        <v>10</v>
      </c>
      <c r="R427" s="103">
        <v>1.2999999999999999E-2</v>
      </c>
      <c r="S427" s="103">
        <v>1.2999999999999999E-2</v>
      </c>
      <c r="T427" s="67">
        <v>0.78600000000000003</v>
      </c>
      <c r="U427" s="67">
        <v>5.56</v>
      </c>
      <c r="V427" s="104" t="b">
        <f t="shared" si="105"/>
        <v>1</v>
      </c>
      <c r="W427" s="104" t="s">
        <v>16</v>
      </c>
      <c r="X427" s="104">
        <f t="shared" si="112"/>
        <v>1.3</v>
      </c>
      <c r="Y427" s="104">
        <f t="shared" si="106"/>
        <v>1.3</v>
      </c>
      <c r="Z427" s="104" t="str">
        <f t="shared" si="107"/>
        <v/>
      </c>
      <c r="AA427" s="104" t="str">
        <f t="shared" si="107"/>
        <v/>
      </c>
      <c r="AB427" s="104" t="str">
        <f t="shared" si="117"/>
        <v/>
      </c>
      <c r="AC427" s="104" t="str">
        <f t="shared" si="113"/>
        <v/>
      </c>
      <c r="AD427" s="104" t="str">
        <f t="shared" si="113"/>
        <v/>
      </c>
      <c r="AE427" s="104" t="str">
        <f t="shared" si="113"/>
        <v/>
      </c>
      <c r="AF427" s="104" t="str">
        <f t="shared" si="113"/>
        <v/>
      </c>
      <c r="AG427" s="104" t="str">
        <f t="shared" si="114"/>
        <v/>
      </c>
      <c r="AH427" s="104" t="str">
        <f t="shared" si="114"/>
        <v/>
      </c>
      <c r="AI427" s="104"/>
      <c r="AJ427" s="104">
        <f t="shared" si="118"/>
        <v>7.3734488541084406E-3</v>
      </c>
      <c r="AK427" s="104">
        <f t="shared" si="119"/>
        <v>7.3734488541084406E-3</v>
      </c>
      <c r="AL427" s="104" t="str">
        <f t="shared" si="119"/>
        <v/>
      </c>
      <c r="AM427" s="104" t="str">
        <f t="shared" si="119"/>
        <v/>
      </c>
      <c r="AN427" s="104" t="str">
        <f t="shared" si="115"/>
        <v/>
      </c>
      <c r="AO427" s="104" t="str">
        <f t="shared" si="115"/>
        <v/>
      </c>
      <c r="AP427" s="104" t="str">
        <f t="shared" si="115"/>
        <v/>
      </c>
      <c r="AQ427" s="104" t="str">
        <f t="shared" si="115"/>
        <v/>
      </c>
      <c r="AR427" s="104" t="str">
        <f t="shared" si="116"/>
        <v/>
      </c>
      <c r="AS427" s="104" t="str">
        <f t="shared" si="116"/>
        <v/>
      </c>
      <c r="AT427" s="104" t="str">
        <f t="shared" si="116"/>
        <v/>
      </c>
      <c r="AU427" s="104"/>
      <c r="AV427" s="105"/>
      <c r="AW427" s="105"/>
      <c r="AX427" s="105"/>
      <c r="AY427" s="105"/>
      <c r="AZ427" s="105"/>
      <c r="BA427" s="106"/>
      <c r="BB427" s="104"/>
      <c r="BC427" s="105"/>
      <c r="BD427" s="104"/>
      <c r="BE427" s="107"/>
      <c r="BF427" s="105"/>
      <c r="BG427" s="105"/>
      <c r="BH427" s="105"/>
      <c r="BI427" s="105"/>
      <c r="BJ427" s="67">
        <v>859</v>
      </c>
      <c r="BK427" s="108">
        <v>2861.47</v>
      </c>
      <c r="BL427" s="109">
        <v>42.75889308</v>
      </c>
      <c r="BM427" s="109">
        <v>-82.037754759999999</v>
      </c>
      <c r="BN427" s="110" t="s">
        <v>7253</v>
      </c>
      <c r="BO427" s="106">
        <v>273.10000000000002</v>
      </c>
      <c r="BP427" s="105" t="s">
        <v>3290</v>
      </c>
      <c r="BQ427" s="105" t="s">
        <v>5683</v>
      </c>
      <c r="BR427" s="110">
        <v>857</v>
      </c>
      <c r="BS427" s="110">
        <v>10</v>
      </c>
      <c r="BT427" s="111" t="s">
        <v>7642</v>
      </c>
      <c r="BU427" s="110">
        <v>11</v>
      </c>
      <c r="BV427" s="110">
        <v>15</v>
      </c>
      <c r="BW427" s="105" t="s">
        <v>7784</v>
      </c>
      <c r="BX427" s="104">
        <v>5.56</v>
      </c>
      <c r="BY427" s="105"/>
      <c r="BZ427" s="106">
        <f t="shared" si="108"/>
        <v>1.3</v>
      </c>
      <c r="CA427" s="104" t="str">
        <f t="shared" si="109"/>
        <v>Matched</v>
      </c>
      <c r="CB427" s="104">
        <f t="shared" si="110"/>
        <v>7.3734488541084406E-3</v>
      </c>
      <c r="CC427" s="105"/>
      <c r="CD427" s="105"/>
      <c r="CE427" s="105"/>
      <c r="CF427" s="105"/>
    </row>
    <row r="428" spans="1:84" hidden="1" x14ac:dyDescent="0.35">
      <c r="A428" s="67">
        <v>860</v>
      </c>
      <c r="B428" s="67">
        <v>2861.6550000000002</v>
      </c>
      <c r="C428" s="67" t="s">
        <v>7476</v>
      </c>
      <c r="D428" s="67" t="s">
        <v>3290</v>
      </c>
      <c r="E428" s="67" t="s">
        <v>5677</v>
      </c>
      <c r="F428" s="102">
        <v>13</v>
      </c>
      <c r="G428" s="102">
        <v>7</v>
      </c>
      <c r="H428" s="102">
        <v>7</v>
      </c>
      <c r="I428" s="102"/>
      <c r="J428" s="67"/>
      <c r="K428" s="67" t="s">
        <v>5678</v>
      </c>
      <c r="L428" s="67" t="s">
        <v>4826</v>
      </c>
      <c r="M428" s="67" t="s">
        <v>3293</v>
      </c>
      <c r="N428" s="67"/>
      <c r="O428" s="67"/>
      <c r="P428" s="67">
        <v>12.67</v>
      </c>
      <c r="Q428" s="67">
        <v>12.67</v>
      </c>
      <c r="R428" s="103">
        <v>1.4999999999999999E-2</v>
      </c>
      <c r="S428" s="103">
        <v>3.1E-2</v>
      </c>
      <c r="T428" s="67">
        <v>0.71799999999999997</v>
      </c>
      <c r="U428" s="67">
        <v>5.56</v>
      </c>
      <c r="V428" s="104" t="b">
        <f t="shared" si="105"/>
        <v>1</v>
      </c>
      <c r="W428" s="104" t="s">
        <v>16</v>
      </c>
      <c r="X428" s="104">
        <f t="shared" si="112"/>
        <v>3.1</v>
      </c>
      <c r="Y428" s="104">
        <f t="shared" si="106"/>
        <v>3.1</v>
      </c>
      <c r="Z428" s="104" t="str">
        <f t="shared" si="107"/>
        <v/>
      </c>
      <c r="AA428" s="104" t="str">
        <f t="shared" si="107"/>
        <v/>
      </c>
      <c r="AB428" s="104" t="str">
        <f t="shared" si="117"/>
        <v/>
      </c>
      <c r="AC428" s="104" t="str">
        <f t="shared" si="113"/>
        <v/>
      </c>
      <c r="AD428" s="104" t="str">
        <f t="shared" si="113"/>
        <v/>
      </c>
      <c r="AE428" s="104" t="str">
        <f t="shared" si="113"/>
        <v/>
      </c>
      <c r="AF428" s="104" t="str">
        <f t="shared" si="113"/>
        <v/>
      </c>
      <c r="AG428" s="104" t="str">
        <f t="shared" si="114"/>
        <v/>
      </c>
      <c r="AH428" s="104" t="str">
        <f t="shared" si="114"/>
        <v/>
      </c>
      <c r="AI428" s="104"/>
      <c r="AJ428" s="104">
        <f t="shared" si="118"/>
        <v>1.7582839575181666E-2</v>
      </c>
      <c r="AK428" s="104">
        <f t="shared" si="119"/>
        <v>1.7582839575181666E-2</v>
      </c>
      <c r="AL428" s="104" t="str">
        <f t="shared" si="119"/>
        <v/>
      </c>
      <c r="AM428" s="104" t="str">
        <f t="shared" si="119"/>
        <v/>
      </c>
      <c r="AN428" s="104" t="str">
        <f t="shared" si="115"/>
        <v/>
      </c>
      <c r="AO428" s="104" t="str">
        <f t="shared" si="115"/>
        <v/>
      </c>
      <c r="AP428" s="104" t="str">
        <f t="shared" si="115"/>
        <v/>
      </c>
      <c r="AQ428" s="104" t="str">
        <f t="shared" si="115"/>
        <v/>
      </c>
      <c r="AR428" s="104" t="str">
        <f t="shared" si="116"/>
        <v/>
      </c>
      <c r="AS428" s="104" t="str">
        <f t="shared" si="116"/>
        <v/>
      </c>
      <c r="AT428" s="104" t="str">
        <f t="shared" si="116"/>
        <v/>
      </c>
      <c r="AU428" s="104"/>
      <c r="AV428" s="105"/>
      <c r="AW428" s="105"/>
      <c r="AX428" s="105"/>
      <c r="AY428" s="105"/>
      <c r="AZ428" s="105"/>
      <c r="BA428" s="106"/>
      <c r="BB428" s="104"/>
      <c r="BC428" s="105"/>
      <c r="BD428" s="104"/>
      <c r="BE428" s="107"/>
      <c r="BF428" s="105"/>
      <c r="BG428" s="105"/>
      <c r="BH428" s="105"/>
      <c r="BI428" s="105"/>
      <c r="BJ428" s="67">
        <v>860</v>
      </c>
      <c r="BK428" s="108">
        <v>2861.6550000000002</v>
      </c>
      <c r="BL428" s="109">
        <v>42.758891390000002</v>
      </c>
      <c r="BM428" s="109">
        <v>-82.037754829999997</v>
      </c>
      <c r="BN428" s="110" t="s">
        <v>7253</v>
      </c>
      <c r="BO428" s="106">
        <v>273.10000000000002</v>
      </c>
      <c r="BP428" s="105" t="s">
        <v>3290</v>
      </c>
      <c r="BQ428" s="105" t="s">
        <v>5678</v>
      </c>
      <c r="BR428" s="110"/>
      <c r="BS428" s="110">
        <v>13</v>
      </c>
      <c r="BT428" s="111" t="s">
        <v>7651</v>
      </c>
      <c r="BU428" s="110">
        <v>7</v>
      </c>
      <c r="BV428" s="110">
        <v>7</v>
      </c>
      <c r="BW428" s="105" t="s">
        <v>7784</v>
      </c>
      <c r="BX428" s="104">
        <v>5.56</v>
      </c>
      <c r="BY428" s="105"/>
      <c r="BZ428" s="106">
        <f t="shared" si="108"/>
        <v>3.1</v>
      </c>
      <c r="CA428" s="104" t="str">
        <f t="shared" si="109"/>
        <v>Matched</v>
      </c>
      <c r="CB428" s="104">
        <f t="shared" si="110"/>
        <v>1.7582839575181666E-2</v>
      </c>
      <c r="CC428" s="105"/>
      <c r="CD428" s="105"/>
      <c r="CE428" s="105"/>
      <c r="CF428" s="105"/>
    </row>
    <row r="429" spans="1:84" hidden="1" x14ac:dyDescent="0.35">
      <c r="A429" s="67">
        <v>861</v>
      </c>
      <c r="B429" s="67">
        <v>2861.7759999999998</v>
      </c>
      <c r="C429" s="67" t="s">
        <v>7642</v>
      </c>
      <c r="D429" s="67" t="s">
        <v>3290</v>
      </c>
      <c r="E429" s="67" t="s">
        <v>5677</v>
      </c>
      <c r="F429" s="102">
        <v>10</v>
      </c>
      <c r="G429" s="102">
        <v>9</v>
      </c>
      <c r="H429" s="102">
        <v>15</v>
      </c>
      <c r="I429" s="102"/>
      <c r="J429" s="67"/>
      <c r="K429" s="67" t="s">
        <v>5683</v>
      </c>
      <c r="L429" s="67" t="s">
        <v>4828</v>
      </c>
      <c r="M429" s="67" t="s">
        <v>3293</v>
      </c>
      <c r="N429" s="67"/>
      <c r="O429" s="67"/>
      <c r="P429" s="67">
        <v>10</v>
      </c>
      <c r="Q429" s="67">
        <v>10</v>
      </c>
      <c r="R429" s="103">
        <v>1.0999999999999999E-2</v>
      </c>
      <c r="S429" s="103">
        <v>1.0999999999999999E-2</v>
      </c>
      <c r="T429" s="67">
        <v>0.69299999999999995</v>
      </c>
      <c r="U429" s="67">
        <v>5.56</v>
      </c>
      <c r="V429" s="104" t="b">
        <f t="shared" si="105"/>
        <v>1</v>
      </c>
      <c r="W429" s="104" t="s">
        <v>16</v>
      </c>
      <c r="X429" s="104">
        <f t="shared" si="112"/>
        <v>1.0999999999999999</v>
      </c>
      <c r="Y429" s="104">
        <f t="shared" si="106"/>
        <v>1.0999999999999999</v>
      </c>
      <c r="Z429" s="104" t="str">
        <f t="shared" si="107"/>
        <v/>
      </c>
      <c r="AA429" s="104" t="str">
        <f t="shared" si="107"/>
        <v/>
      </c>
      <c r="AB429" s="104" t="str">
        <f t="shared" si="117"/>
        <v/>
      </c>
      <c r="AC429" s="104" t="str">
        <f t="shared" si="113"/>
        <v/>
      </c>
      <c r="AD429" s="104" t="str">
        <f t="shared" si="113"/>
        <v/>
      </c>
      <c r="AE429" s="104" t="str">
        <f t="shared" si="113"/>
        <v/>
      </c>
      <c r="AF429" s="104" t="str">
        <f t="shared" si="113"/>
        <v/>
      </c>
      <c r="AG429" s="104" t="str">
        <f t="shared" si="114"/>
        <v/>
      </c>
      <c r="AH429" s="104" t="str">
        <f t="shared" si="114"/>
        <v/>
      </c>
      <c r="AI429" s="104"/>
      <c r="AJ429" s="104">
        <f t="shared" si="118"/>
        <v>6.2390721073225259E-3</v>
      </c>
      <c r="AK429" s="104">
        <f t="shared" si="119"/>
        <v>6.2390721073225259E-3</v>
      </c>
      <c r="AL429" s="104" t="str">
        <f t="shared" si="119"/>
        <v/>
      </c>
      <c r="AM429" s="104" t="str">
        <f t="shared" si="119"/>
        <v/>
      </c>
      <c r="AN429" s="104" t="str">
        <f t="shared" si="115"/>
        <v/>
      </c>
      <c r="AO429" s="104" t="str">
        <f t="shared" si="115"/>
        <v/>
      </c>
      <c r="AP429" s="104" t="str">
        <f t="shared" si="115"/>
        <v/>
      </c>
      <c r="AQ429" s="104" t="str">
        <f t="shared" si="115"/>
        <v/>
      </c>
      <c r="AR429" s="104" t="str">
        <f t="shared" si="116"/>
        <v/>
      </c>
      <c r="AS429" s="104" t="str">
        <f t="shared" si="116"/>
        <v/>
      </c>
      <c r="AT429" s="104" t="str">
        <f t="shared" si="116"/>
        <v/>
      </c>
      <c r="AU429" s="104"/>
      <c r="AV429" s="105"/>
      <c r="AW429" s="105"/>
      <c r="AX429" s="105"/>
      <c r="AY429" s="105"/>
      <c r="AZ429" s="105"/>
      <c r="BA429" s="106"/>
      <c r="BB429" s="104"/>
      <c r="BC429" s="105"/>
      <c r="BD429" s="104"/>
      <c r="BE429" s="107"/>
      <c r="BF429" s="105"/>
      <c r="BG429" s="105"/>
      <c r="BH429" s="105"/>
      <c r="BI429" s="105"/>
      <c r="BJ429" s="67">
        <v>861</v>
      </c>
      <c r="BK429" s="108">
        <v>2861.7759999999998</v>
      </c>
      <c r="BL429" s="109">
        <v>42.758890299999997</v>
      </c>
      <c r="BM429" s="109">
        <v>-82.037754879999994</v>
      </c>
      <c r="BN429" s="110" t="s">
        <v>7253</v>
      </c>
      <c r="BO429" s="106">
        <v>273.10000000000002</v>
      </c>
      <c r="BP429" s="105" t="s">
        <v>3290</v>
      </c>
      <c r="BQ429" s="105" t="s">
        <v>5683</v>
      </c>
      <c r="BR429" s="110"/>
      <c r="BS429" s="110">
        <v>10</v>
      </c>
      <c r="BT429" s="111" t="s">
        <v>7652</v>
      </c>
      <c r="BU429" s="110">
        <v>9</v>
      </c>
      <c r="BV429" s="110">
        <v>15</v>
      </c>
      <c r="BW429" s="105" t="s">
        <v>7784</v>
      </c>
      <c r="BX429" s="104">
        <v>5.56</v>
      </c>
      <c r="BY429" s="105"/>
      <c r="BZ429" s="106">
        <f t="shared" si="108"/>
        <v>1.0999999999999999</v>
      </c>
      <c r="CA429" s="104" t="str">
        <f t="shared" si="109"/>
        <v>Matched</v>
      </c>
      <c r="CB429" s="104">
        <f t="shared" si="110"/>
        <v>6.2390721073225259E-3</v>
      </c>
      <c r="CC429" s="105"/>
      <c r="CD429" s="105"/>
      <c r="CE429" s="105"/>
      <c r="CF429" s="105"/>
    </row>
    <row r="430" spans="1:84" hidden="1" x14ac:dyDescent="0.35">
      <c r="A430" s="67">
        <v>862</v>
      </c>
      <c r="B430" s="67">
        <v>2861.91</v>
      </c>
      <c r="C430" s="67" t="s">
        <v>7476</v>
      </c>
      <c r="D430" s="67" t="s">
        <v>3290</v>
      </c>
      <c r="E430" s="67" t="s">
        <v>5677</v>
      </c>
      <c r="F430" s="102">
        <v>11</v>
      </c>
      <c r="G430" s="102">
        <v>9</v>
      </c>
      <c r="H430" s="102">
        <v>8</v>
      </c>
      <c r="I430" s="102"/>
      <c r="J430" s="67"/>
      <c r="K430" s="67" t="s">
        <v>5678</v>
      </c>
      <c r="L430" s="67" t="s">
        <v>4829</v>
      </c>
      <c r="M430" s="67" t="s">
        <v>3293</v>
      </c>
      <c r="N430" s="67"/>
      <c r="O430" s="67"/>
      <c r="P430" s="67">
        <v>10.87</v>
      </c>
      <c r="Q430" s="67">
        <v>10.87</v>
      </c>
      <c r="R430" s="103">
        <v>1.7000000000000001E-2</v>
      </c>
      <c r="S430" s="103">
        <v>4.7E-2</v>
      </c>
      <c r="T430" s="67">
        <v>0.72599999999999998</v>
      </c>
      <c r="U430" s="67">
        <v>5.56</v>
      </c>
      <c r="V430" s="104" t="b">
        <f t="shared" si="105"/>
        <v>1</v>
      </c>
      <c r="W430" s="104" t="s">
        <v>16</v>
      </c>
      <c r="X430" s="104">
        <f t="shared" si="112"/>
        <v>4.7</v>
      </c>
      <c r="Y430" s="104">
        <f t="shared" si="106"/>
        <v>4.7</v>
      </c>
      <c r="Z430" s="104" t="str">
        <f t="shared" si="107"/>
        <v/>
      </c>
      <c r="AA430" s="104" t="str">
        <f t="shared" si="107"/>
        <v/>
      </c>
      <c r="AB430" s="104" t="str">
        <f t="shared" si="117"/>
        <v/>
      </c>
      <c r="AC430" s="104" t="str">
        <f t="shared" si="113"/>
        <v/>
      </c>
      <c r="AD430" s="104" t="str">
        <f t="shared" si="113"/>
        <v/>
      </c>
      <c r="AE430" s="104" t="str">
        <f t="shared" si="113"/>
        <v/>
      </c>
      <c r="AF430" s="104" t="str">
        <f t="shared" si="113"/>
        <v/>
      </c>
      <c r="AG430" s="104" t="str">
        <f t="shared" si="114"/>
        <v/>
      </c>
      <c r="AH430" s="104" t="str">
        <f t="shared" si="114"/>
        <v/>
      </c>
      <c r="AI430" s="104"/>
      <c r="AJ430" s="104">
        <f t="shared" si="118"/>
        <v>2.6657853549468976E-2</v>
      </c>
      <c r="AK430" s="104">
        <f t="shared" si="119"/>
        <v>2.6657853549468976E-2</v>
      </c>
      <c r="AL430" s="104" t="str">
        <f t="shared" si="119"/>
        <v/>
      </c>
      <c r="AM430" s="104" t="str">
        <f t="shared" si="119"/>
        <v/>
      </c>
      <c r="AN430" s="104" t="str">
        <f t="shared" si="115"/>
        <v/>
      </c>
      <c r="AO430" s="104" t="str">
        <f t="shared" si="115"/>
        <v/>
      </c>
      <c r="AP430" s="104" t="str">
        <f t="shared" si="115"/>
        <v/>
      </c>
      <c r="AQ430" s="104" t="str">
        <f t="shared" si="115"/>
        <v/>
      </c>
      <c r="AR430" s="104" t="str">
        <f t="shared" si="116"/>
        <v/>
      </c>
      <c r="AS430" s="104" t="str">
        <f t="shared" si="116"/>
        <v/>
      </c>
      <c r="AT430" s="104" t="str">
        <f t="shared" si="116"/>
        <v/>
      </c>
      <c r="AU430" s="104"/>
      <c r="AV430" s="105"/>
      <c r="AW430" s="105"/>
      <c r="AX430" s="105"/>
      <c r="AY430" s="105"/>
      <c r="AZ430" s="105"/>
      <c r="BA430" s="106"/>
      <c r="BB430" s="104"/>
      <c r="BC430" s="105"/>
      <c r="BD430" s="104"/>
      <c r="BE430" s="107"/>
      <c r="BF430" s="105"/>
      <c r="BG430" s="105"/>
      <c r="BH430" s="105"/>
      <c r="BI430" s="105"/>
      <c r="BJ430" s="67">
        <v>862</v>
      </c>
      <c r="BK430" s="108">
        <v>2861.91</v>
      </c>
      <c r="BL430" s="109">
        <v>42.758889080000003</v>
      </c>
      <c r="BM430" s="109">
        <v>-82.037754930000006</v>
      </c>
      <c r="BN430" s="110" t="s">
        <v>7253</v>
      </c>
      <c r="BO430" s="106">
        <v>273.10000000000002</v>
      </c>
      <c r="BP430" s="105" t="s">
        <v>3290</v>
      </c>
      <c r="BQ430" s="105" t="s">
        <v>5678</v>
      </c>
      <c r="BR430" s="110"/>
      <c r="BS430" s="110">
        <v>11</v>
      </c>
      <c r="BT430" s="111" t="s">
        <v>7651</v>
      </c>
      <c r="BU430" s="110">
        <v>9</v>
      </c>
      <c r="BV430" s="110">
        <v>8</v>
      </c>
      <c r="BW430" s="105" t="s">
        <v>7784</v>
      </c>
      <c r="BX430" s="104">
        <v>5.56</v>
      </c>
      <c r="BY430" s="105"/>
      <c r="BZ430" s="106">
        <f t="shared" si="108"/>
        <v>4.7</v>
      </c>
      <c r="CA430" s="104" t="str">
        <f t="shared" si="109"/>
        <v>Matched</v>
      </c>
      <c r="CB430" s="104">
        <f t="shared" si="110"/>
        <v>2.6657853549468976E-2</v>
      </c>
      <c r="CC430" s="105"/>
      <c r="CD430" s="105"/>
      <c r="CE430" s="105"/>
      <c r="CF430" s="105"/>
    </row>
    <row r="431" spans="1:84" hidden="1" x14ac:dyDescent="0.35">
      <c r="A431" s="67">
        <v>863</v>
      </c>
      <c r="B431" s="67">
        <v>2861.9609999999998</v>
      </c>
      <c r="C431" s="67" t="s">
        <v>7476</v>
      </c>
      <c r="D431" s="67" t="s">
        <v>3290</v>
      </c>
      <c r="E431" s="67" t="s">
        <v>5677</v>
      </c>
      <c r="F431" s="102">
        <v>12</v>
      </c>
      <c r="G431" s="102">
        <v>10</v>
      </c>
      <c r="H431" s="102">
        <v>8</v>
      </c>
      <c r="I431" s="102"/>
      <c r="J431" s="67"/>
      <c r="K431" s="67" t="s">
        <v>5678</v>
      </c>
      <c r="L431" s="67" t="s">
        <v>4830</v>
      </c>
      <c r="M431" s="67" t="s">
        <v>3293</v>
      </c>
      <c r="N431" s="67"/>
      <c r="O431" s="67"/>
      <c r="P431" s="67">
        <v>11.84</v>
      </c>
      <c r="Q431" s="67">
        <v>11.84</v>
      </c>
      <c r="R431" s="103">
        <v>1.0999999999999999E-2</v>
      </c>
      <c r="S431" s="103">
        <v>3.2000000000000001E-2</v>
      </c>
      <c r="T431" s="67">
        <v>0.77600000000000002</v>
      </c>
      <c r="U431" s="67">
        <v>5.56</v>
      </c>
      <c r="V431" s="104" t="b">
        <f t="shared" si="105"/>
        <v>1</v>
      </c>
      <c r="W431" s="104" t="s">
        <v>16</v>
      </c>
      <c r="X431" s="104">
        <f t="shared" si="112"/>
        <v>3.2</v>
      </c>
      <c r="Y431" s="104">
        <f t="shared" si="106"/>
        <v>3.2</v>
      </c>
      <c r="Z431" s="104" t="str">
        <f t="shared" si="107"/>
        <v/>
      </c>
      <c r="AA431" s="104" t="str">
        <f t="shared" si="107"/>
        <v/>
      </c>
      <c r="AB431" s="104" t="str">
        <f t="shared" si="117"/>
        <v/>
      </c>
      <c r="AC431" s="104" t="str">
        <f t="shared" si="113"/>
        <v/>
      </c>
      <c r="AD431" s="104" t="str">
        <f t="shared" si="113"/>
        <v/>
      </c>
      <c r="AE431" s="104" t="str">
        <f t="shared" si="113"/>
        <v/>
      </c>
      <c r="AF431" s="104" t="str">
        <f t="shared" si="113"/>
        <v/>
      </c>
      <c r="AG431" s="104" t="str">
        <f t="shared" si="114"/>
        <v/>
      </c>
      <c r="AH431" s="104" t="str">
        <f t="shared" si="114"/>
        <v/>
      </c>
      <c r="AI431" s="104"/>
      <c r="AJ431" s="104">
        <f t="shared" si="118"/>
        <v>1.8150027948574621E-2</v>
      </c>
      <c r="AK431" s="104">
        <f t="shared" si="119"/>
        <v>1.8150027948574621E-2</v>
      </c>
      <c r="AL431" s="104" t="str">
        <f t="shared" si="119"/>
        <v/>
      </c>
      <c r="AM431" s="104" t="str">
        <f t="shared" si="119"/>
        <v/>
      </c>
      <c r="AN431" s="104" t="str">
        <f t="shared" si="115"/>
        <v/>
      </c>
      <c r="AO431" s="104" t="str">
        <f t="shared" si="115"/>
        <v/>
      </c>
      <c r="AP431" s="104" t="str">
        <f t="shared" si="115"/>
        <v/>
      </c>
      <c r="AQ431" s="104" t="str">
        <f t="shared" si="115"/>
        <v/>
      </c>
      <c r="AR431" s="104" t="str">
        <f t="shared" si="116"/>
        <v/>
      </c>
      <c r="AS431" s="104" t="str">
        <f t="shared" si="116"/>
        <v/>
      </c>
      <c r="AT431" s="104" t="str">
        <f t="shared" si="116"/>
        <v/>
      </c>
      <c r="AU431" s="104"/>
      <c r="AV431" s="105"/>
      <c r="AW431" s="105"/>
      <c r="AX431" s="105"/>
      <c r="AY431" s="105"/>
      <c r="AZ431" s="105"/>
      <c r="BA431" s="106"/>
      <c r="BB431" s="104"/>
      <c r="BC431" s="105"/>
      <c r="BD431" s="104"/>
      <c r="BE431" s="107"/>
      <c r="BF431" s="105"/>
      <c r="BG431" s="105"/>
      <c r="BH431" s="105"/>
      <c r="BI431" s="105"/>
      <c r="BJ431" s="67">
        <v>863</v>
      </c>
      <c r="BK431" s="108">
        <v>2861.9609999999998</v>
      </c>
      <c r="BL431" s="109">
        <v>42.75888862</v>
      </c>
      <c r="BM431" s="109">
        <v>-82.037754949999993</v>
      </c>
      <c r="BN431" s="110" t="s">
        <v>7253</v>
      </c>
      <c r="BO431" s="106">
        <v>273.10000000000002</v>
      </c>
      <c r="BP431" s="105" t="s">
        <v>3290</v>
      </c>
      <c r="BQ431" s="105" t="s">
        <v>5678</v>
      </c>
      <c r="BR431" s="110"/>
      <c r="BS431" s="110">
        <v>12</v>
      </c>
      <c r="BT431" s="111" t="s">
        <v>7651</v>
      </c>
      <c r="BU431" s="110">
        <v>10</v>
      </c>
      <c r="BV431" s="110">
        <v>8</v>
      </c>
      <c r="BW431" s="105" t="s">
        <v>7784</v>
      </c>
      <c r="BX431" s="104">
        <v>5.56</v>
      </c>
      <c r="BY431" s="105"/>
      <c r="BZ431" s="106">
        <f t="shared" si="108"/>
        <v>3.2</v>
      </c>
      <c r="CA431" s="104" t="str">
        <f t="shared" si="109"/>
        <v>Matched</v>
      </c>
      <c r="CB431" s="104">
        <f t="shared" si="110"/>
        <v>1.8150027948574621E-2</v>
      </c>
      <c r="CC431" s="105"/>
      <c r="CD431" s="105"/>
      <c r="CE431" s="105"/>
      <c r="CF431" s="105"/>
    </row>
    <row r="432" spans="1:84" hidden="1" x14ac:dyDescent="0.35">
      <c r="A432" s="67">
        <v>864</v>
      </c>
      <c r="B432" s="67">
        <v>2862.0129999999999</v>
      </c>
      <c r="C432" s="67" t="s">
        <v>7651</v>
      </c>
      <c r="D432" s="67" t="s">
        <v>3290</v>
      </c>
      <c r="E432" s="67" t="s">
        <v>5677</v>
      </c>
      <c r="F432" s="102">
        <v>10</v>
      </c>
      <c r="G432" s="102">
        <v>14</v>
      </c>
      <c r="H432" s="102">
        <v>12</v>
      </c>
      <c r="I432" s="102"/>
      <c r="J432" s="67"/>
      <c r="K432" s="67" t="s">
        <v>5876</v>
      </c>
      <c r="L432" s="67" t="s">
        <v>4832</v>
      </c>
      <c r="M432" s="67" t="s">
        <v>3293</v>
      </c>
      <c r="N432" s="67"/>
      <c r="O432" s="67"/>
      <c r="P432" s="67">
        <v>9.7899999999999991</v>
      </c>
      <c r="Q432" s="67">
        <v>9.7899999999999991</v>
      </c>
      <c r="R432" s="103">
        <v>0</v>
      </c>
      <c r="S432" s="103">
        <v>1E-3</v>
      </c>
      <c r="T432" s="67">
        <v>0.78600000000000003</v>
      </c>
      <c r="U432" s="67">
        <v>5.56</v>
      </c>
      <c r="V432" s="104" t="b">
        <f t="shared" si="105"/>
        <v>1</v>
      </c>
      <c r="W432" s="104" t="s">
        <v>16</v>
      </c>
      <c r="X432" s="104">
        <f t="shared" si="112"/>
        <v>0.1</v>
      </c>
      <c r="Y432" s="104">
        <f t="shared" si="106"/>
        <v>0.1</v>
      </c>
      <c r="Z432" s="104" t="str">
        <f t="shared" si="107"/>
        <v/>
      </c>
      <c r="AA432" s="104" t="str">
        <f t="shared" si="107"/>
        <v/>
      </c>
      <c r="AB432" s="104" t="str">
        <f t="shared" si="117"/>
        <v/>
      </c>
      <c r="AC432" s="104" t="str">
        <f t="shared" si="113"/>
        <v/>
      </c>
      <c r="AD432" s="104" t="str">
        <f t="shared" si="113"/>
        <v/>
      </c>
      <c r="AE432" s="104" t="str">
        <f t="shared" si="113"/>
        <v/>
      </c>
      <c r="AF432" s="104" t="str">
        <f t="shared" si="113"/>
        <v/>
      </c>
      <c r="AG432" s="104" t="str">
        <f t="shared" si="114"/>
        <v/>
      </c>
      <c r="AH432" s="104" t="str">
        <f t="shared" si="114"/>
        <v/>
      </c>
      <c r="AI432" s="104"/>
      <c r="AJ432" s="104">
        <f t="shared" si="118"/>
        <v>5.671883733929569E-4</v>
      </c>
      <c r="AK432" s="104">
        <f t="shared" si="119"/>
        <v>5.671883733929569E-4</v>
      </c>
      <c r="AL432" s="104" t="str">
        <f t="shared" si="119"/>
        <v/>
      </c>
      <c r="AM432" s="104" t="str">
        <f t="shared" si="119"/>
        <v/>
      </c>
      <c r="AN432" s="104" t="str">
        <f t="shared" si="115"/>
        <v/>
      </c>
      <c r="AO432" s="104" t="str">
        <f t="shared" si="115"/>
        <v/>
      </c>
      <c r="AP432" s="104" t="str">
        <f t="shared" si="115"/>
        <v/>
      </c>
      <c r="AQ432" s="104" t="str">
        <f t="shared" si="115"/>
        <v/>
      </c>
      <c r="AR432" s="104" t="str">
        <f t="shared" si="116"/>
        <v/>
      </c>
      <c r="AS432" s="104" t="str">
        <f t="shared" si="116"/>
        <v/>
      </c>
      <c r="AT432" s="104" t="str">
        <f t="shared" si="116"/>
        <v/>
      </c>
      <c r="AU432" s="104"/>
      <c r="AV432" s="105"/>
      <c r="AW432" s="105"/>
      <c r="AX432" s="105"/>
      <c r="AY432" s="105"/>
      <c r="AZ432" s="105"/>
      <c r="BA432" s="106"/>
      <c r="BB432" s="104"/>
      <c r="BC432" s="105"/>
      <c r="BD432" s="104"/>
      <c r="BE432" s="107"/>
      <c r="BF432" s="105"/>
      <c r="BG432" s="105"/>
      <c r="BH432" s="105"/>
      <c r="BI432" s="105"/>
      <c r="BJ432" s="67">
        <v>864</v>
      </c>
      <c r="BK432" s="108">
        <v>2862.0129999999999</v>
      </c>
      <c r="BL432" s="109">
        <v>42.758888169999999</v>
      </c>
      <c r="BM432" s="109">
        <v>-82.037754969999995</v>
      </c>
      <c r="BN432" s="110" t="s">
        <v>7253</v>
      </c>
      <c r="BO432" s="106">
        <v>273.10000000000002</v>
      </c>
      <c r="BP432" s="105" t="s">
        <v>3290</v>
      </c>
      <c r="BQ432" s="105" t="s">
        <v>5876</v>
      </c>
      <c r="BR432" s="110"/>
      <c r="BS432" s="110">
        <v>10</v>
      </c>
      <c r="BT432" s="111" t="s">
        <v>7329</v>
      </c>
      <c r="BU432" s="110">
        <v>14</v>
      </c>
      <c r="BV432" s="110">
        <v>12</v>
      </c>
      <c r="BW432" s="105" t="s">
        <v>7784</v>
      </c>
      <c r="BX432" s="104">
        <v>5.56</v>
      </c>
      <c r="BY432" s="105"/>
      <c r="BZ432" s="106">
        <f t="shared" si="108"/>
        <v>0.1</v>
      </c>
      <c r="CA432" s="104" t="str">
        <f t="shared" si="109"/>
        <v>Matched</v>
      </c>
      <c r="CB432" s="104">
        <f t="shared" si="110"/>
        <v>5.671883733929569E-4</v>
      </c>
      <c r="CC432" s="105"/>
      <c r="CD432" s="105"/>
      <c r="CE432" s="105"/>
      <c r="CF432" s="105"/>
    </row>
    <row r="433" spans="1:84" hidden="1" x14ac:dyDescent="0.35">
      <c r="A433" s="67">
        <v>865</v>
      </c>
      <c r="B433" s="67">
        <v>2862.154</v>
      </c>
      <c r="C433" s="67" t="s">
        <v>7476</v>
      </c>
      <c r="D433" s="67" t="s">
        <v>3290</v>
      </c>
      <c r="E433" s="67" t="s">
        <v>5677</v>
      </c>
      <c r="F433" s="102">
        <v>14</v>
      </c>
      <c r="G433" s="102">
        <v>12</v>
      </c>
      <c r="H433" s="102">
        <v>11</v>
      </c>
      <c r="I433" s="102">
        <v>40</v>
      </c>
      <c r="J433" s="67"/>
      <c r="K433" s="67" t="s">
        <v>5683</v>
      </c>
      <c r="L433" s="67" t="s">
        <v>4833</v>
      </c>
      <c r="M433" s="67" t="s">
        <v>3293</v>
      </c>
      <c r="N433" s="67"/>
      <c r="O433" s="67"/>
      <c r="P433" s="67">
        <v>13.7</v>
      </c>
      <c r="Q433" s="67">
        <v>13.7</v>
      </c>
      <c r="R433" s="103">
        <v>1.2999999999999999E-2</v>
      </c>
      <c r="S433" s="103">
        <v>2.3E-2</v>
      </c>
      <c r="T433" s="67">
        <v>0.88600000000000001</v>
      </c>
      <c r="U433" s="67">
        <v>5.56</v>
      </c>
      <c r="V433" s="104" t="b">
        <f t="shared" si="105"/>
        <v>1</v>
      </c>
      <c r="W433" s="104" t="s">
        <v>16</v>
      </c>
      <c r="X433" s="104">
        <f t="shared" si="112"/>
        <v>2.2999999999999998</v>
      </c>
      <c r="Y433" s="104">
        <f t="shared" si="106"/>
        <v>2.2999999999999998</v>
      </c>
      <c r="Z433" s="104" t="str">
        <f t="shared" si="107"/>
        <v/>
      </c>
      <c r="AA433" s="104" t="str">
        <f t="shared" si="107"/>
        <v/>
      </c>
      <c r="AB433" s="104" t="str">
        <f t="shared" si="117"/>
        <v/>
      </c>
      <c r="AC433" s="104" t="str">
        <f t="shared" si="113"/>
        <v/>
      </c>
      <c r="AD433" s="104" t="str">
        <f t="shared" si="113"/>
        <v/>
      </c>
      <c r="AE433" s="104" t="str">
        <f t="shared" si="113"/>
        <v/>
      </c>
      <c r="AF433" s="104" t="str">
        <f t="shared" si="113"/>
        <v/>
      </c>
      <c r="AG433" s="104" t="str">
        <f t="shared" si="114"/>
        <v/>
      </c>
      <c r="AH433" s="104" t="str">
        <f t="shared" si="114"/>
        <v/>
      </c>
      <c r="AI433" s="104"/>
      <c r="AJ433" s="104">
        <f t="shared" si="118"/>
        <v>1.3045332588038009E-2</v>
      </c>
      <c r="AK433" s="104">
        <f t="shared" si="119"/>
        <v>1.3045332588038009E-2</v>
      </c>
      <c r="AL433" s="104" t="str">
        <f t="shared" si="119"/>
        <v/>
      </c>
      <c r="AM433" s="104" t="str">
        <f t="shared" si="119"/>
        <v/>
      </c>
      <c r="AN433" s="104" t="str">
        <f t="shared" si="115"/>
        <v/>
      </c>
      <c r="AO433" s="104" t="str">
        <f t="shared" si="115"/>
        <v/>
      </c>
      <c r="AP433" s="104" t="str">
        <f t="shared" si="115"/>
        <v/>
      </c>
      <c r="AQ433" s="104" t="str">
        <f t="shared" si="115"/>
        <v/>
      </c>
      <c r="AR433" s="104" t="str">
        <f t="shared" si="116"/>
        <v/>
      </c>
      <c r="AS433" s="104" t="str">
        <f t="shared" si="116"/>
        <v/>
      </c>
      <c r="AT433" s="104" t="str">
        <f t="shared" si="116"/>
        <v/>
      </c>
      <c r="AU433" s="104"/>
      <c r="AV433" s="105"/>
      <c r="AW433" s="105"/>
      <c r="AX433" s="105"/>
      <c r="AY433" s="105"/>
      <c r="AZ433" s="105"/>
      <c r="BA433" s="106"/>
      <c r="BB433" s="104"/>
      <c r="BC433" s="105"/>
      <c r="BD433" s="104"/>
      <c r="BE433" s="107"/>
      <c r="BF433" s="105"/>
      <c r="BG433" s="105"/>
      <c r="BH433" s="105"/>
      <c r="BI433" s="105"/>
      <c r="BJ433" s="67">
        <v>865</v>
      </c>
      <c r="BK433" s="108">
        <v>2862.154</v>
      </c>
      <c r="BL433" s="109">
        <v>42.758886879999999</v>
      </c>
      <c r="BM433" s="109">
        <v>-82.037755020000006</v>
      </c>
      <c r="BN433" s="110" t="s">
        <v>7253</v>
      </c>
      <c r="BO433" s="106">
        <v>273.10000000000002</v>
      </c>
      <c r="BP433" s="105" t="s">
        <v>3290</v>
      </c>
      <c r="BQ433" s="105" t="s">
        <v>5683</v>
      </c>
      <c r="BR433" s="110">
        <v>866</v>
      </c>
      <c r="BS433" s="110">
        <v>14</v>
      </c>
      <c r="BT433" s="111" t="s">
        <v>7646</v>
      </c>
      <c r="BU433" s="110">
        <v>12</v>
      </c>
      <c r="BV433" s="110">
        <v>11</v>
      </c>
      <c r="BW433" s="105" t="s">
        <v>7784</v>
      </c>
      <c r="BX433" s="104">
        <v>5.56</v>
      </c>
      <c r="BY433" s="105"/>
      <c r="BZ433" s="106">
        <f t="shared" si="108"/>
        <v>2.2999999999999998</v>
      </c>
      <c r="CA433" s="104" t="str">
        <f t="shared" si="109"/>
        <v>Matched</v>
      </c>
      <c r="CB433" s="104">
        <f t="shared" si="110"/>
        <v>1.3045332588038009E-2</v>
      </c>
      <c r="CC433" s="105"/>
      <c r="CD433" s="105"/>
      <c r="CE433" s="105"/>
      <c r="CF433" s="105"/>
    </row>
    <row r="434" spans="1:84" hidden="1" x14ac:dyDescent="0.35">
      <c r="A434" s="67">
        <v>867</v>
      </c>
      <c r="B434" s="67">
        <v>2862.1849999999999</v>
      </c>
      <c r="C434" s="67" t="s">
        <v>7651</v>
      </c>
      <c r="D434" s="67" t="s">
        <v>3290</v>
      </c>
      <c r="E434" s="67" t="s">
        <v>5677</v>
      </c>
      <c r="F434" s="102">
        <v>14</v>
      </c>
      <c r="G434" s="102">
        <v>9</v>
      </c>
      <c r="H434" s="102">
        <v>11</v>
      </c>
      <c r="I434" s="102">
        <v>40</v>
      </c>
      <c r="J434" s="67"/>
      <c r="K434" s="67" t="s">
        <v>5683</v>
      </c>
      <c r="L434" s="67" t="s">
        <v>4834</v>
      </c>
      <c r="M434" s="67" t="s">
        <v>3293</v>
      </c>
      <c r="N434" s="67"/>
      <c r="O434" s="67"/>
      <c r="P434" s="67">
        <v>14.23</v>
      </c>
      <c r="Q434" s="67">
        <v>14.23</v>
      </c>
      <c r="R434" s="103">
        <v>1.7000000000000001E-2</v>
      </c>
      <c r="S434" s="103">
        <v>3.5000000000000003E-2</v>
      </c>
      <c r="T434" s="67">
        <v>0.88300000000000001</v>
      </c>
      <c r="U434" s="67">
        <v>5.56</v>
      </c>
      <c r="V434" s="104" t="b">
        <f t="shared" si="105"/>
        <v>1</v>
      </c>
      <c r="W434" s="104" t="s">
        <v>16</v>
      </c>
      <c r="X434" s="104">
        <f t="shared" si="112"/>
        <v>3.5000000000000004</v>
      </c>
      <c r="Y434" s="104">
        <f t="shared" si="106"/>
        <v>3.5000000000000004</v>
      </c>
      <c r="Z434" s="104" t="str">
        <f t="shared" si="107"/>
        <v/>
      </c>
      <c r="AA434" s="104" t="str">
        <f t="shared" si="107"/>
        <v/>
      </c>
      <c r="AB434" s="104" t="str">
        <f t="shared" si="117"/>
        <v/>
      </c>
      <c r="AC434" s="104" t="str">
        <f t="shared" si="113"/>
        <v/>
      </c>
      <c r="AD434" s="104" t="str">
        <f t="shared" si="113"/>
        <v/>
      </c>
      <c r="AE434" s="104" t="str">
        <f t="shared" si="113"/>
        <v/>
      </c>
      <c r="AF434" s="104" t="str">
        <f t="shared" si="113"/>
        <v/>
      </c>
      <c r="AG434" s="104" t="str">
        <f t="shared" si="114"/>
        <v/>
      </c>
      <c r="AH434" s="104" t="str">
        <f t="shared" si="114"/>
        <v/>
      </c>
      <c r="AI434" s="104"/>
      <c r="AJ434" s="104">
        <f t="shared" si="118"/>
        <v>1.9851593068753493E-2</v>
      </c>
      <c r="AK434" s="104">
        <f t="shared" si="119"/>
        <v>1.9851593068753493E-2</v>
      </c>
      <c r="AL434" s="104" t="str">
        <f t="shared" si="119"/>
        <v/>
      </c>
      <c r="AM434" s="104" t="str">
        <f t="shared" si="119"/>
        <v/>
      </c>
      <c r="AN434" s="104" t="str">
        <f t="shared" si="115"/>
        <v/>
      </c>
      <c r="AO434" s="104" t="str">
        <f t="shared" si="115"/>
        <v/>
      </c>
      <c r="AP434" s="104" t="str">
        <f t="shared" si="115"/>
        <v/>
      </c>
      <c r="AQ434" s="104" t="str">
        <f t="shared" si="115"/>
        <v/>
      </c>
      <c r="AR434" s="104" t="str">
        <f t="shared" si="116"/>
        <v/>
      </c>
      <c r="AS434" s="104" t="str">
        <f t="shared" si="116"/>
        <v/>
      </c>
      <c r="AT434" s="104" t="str">
        <f t="shared" si="116"/>
        <v/>
      </c>
      <c r="AU434" s="104"/>
      <c r="AV434" s="105"/>
      <c r="AW434" s="105"/>
      <c r="AX434" s="105"/>
      <c r="AY434" s="105"/>
      <c r="AZ434" s="105"/>
      <c r="BA434" s="106"/>
      <c r="BB434" s="104"/>
      <c r="BC434" s="105"/>
      <c r="BD434" s="104"/>
      <c r="BE434" s="107"/>
      <c r="BF434" s="105"/>
      <c r="BG434" s="105"/>
      <c r="BH434" s="105"/>
      <c r="BI434" s="105"/>
      <c r="BJ434" s="67">
        <v>867</v>
      </c>
      <c r="BK434" s="108">
        <v>2862.1849999999999</v>
      </c>
      <c r="BL434" s="109">
        <v>42.758886590000003</v>
      </c>
      <c r="BM434" s="109">
        <v>-82.037755039999993</v>
      </c>
      <c r="BN434" s="110" t="s">
        <v>7253</v>
      </c>
      <c r="BO434" s="106">
        <v>273.10000000000002</v>
      </c>
      <c r="BP434" s="105" t="s">
        <v>3290</v>
      </c>
      <c r="BQ434" s="105" t="s">
        <v>5683</v>
      </c>
      <c r="BR434" s="110">
        <v>866</v>
      </c>
      <c r="BS434" s="110">
        <v>14</v>
      </c>
      <c r="BT434" s="111" t="s">
        <v>7329</v>
      </c>
      <c r="BU434" s="110">
        <v>9</v>
      </c>
      <c r="BV434" s="110">
        <v>11</v>
      </c>
      <c r="BW434" s="105" t="s">
        <v>7784</v>
      </c>
      <c r="BX434" s="104">
        <v>5.56</v>
      </c>
      <c r="BY434" s="105"/>
      <c r="BZ434" s="106">
        <f t="shared" si="108"/>
        <v>3.5000000000000004</v>
      </c>
      <c r="CA434" s="104" t="str">
        <f t="shared" si="109"/>
        <v>Matched</v>
      </c>
      <c r="CB434" s="104">
        <f t="shared" si="110"/>
        <v>1.9851593068753493E-2</v>
      </c>
      <c r="CC434" s="105"/>
      <c r="CD434" s="105"/>
      <c r="CE434" s="105"/>
      <c r="CF434" s="105"/>
    </row>
    <row r="435" spans="1:84" hidden="1" x14ac:dyDescent="0.35">
      <c r="A435" s="67">
        <v>868</v>
      </c>
      <c r="B435" s="67">
        <v>2862.395</v>
      </c>
      <c r="C435" s="67" t="s">
        <v>7652</v>
      </c>
      <c r="D435" s="67" t="s">
        <v>3290</v>
      </c>
      <c r="E435" s="67" t="s">
        <v>5677</v>
      </c>
      <c r="F435" s="102">
        <v>12</v>
      </c>
      <c r="G435" s="102">
        <v>8</v>
      </c>
      <c r="H435" s="102">
        <v>9</v>
      </c>
      <c r="I435" s="102">
        <v>41</v>
      </c>
      <c r="J435" s="67"/>
      <c r="K435" s="67" t="s">
        <v>5678</v>
      </c>
      <c r="L435" s="67" t="s">
        <v>4835</v>
      </c>
      <c r="M435" s="67" t="s">
        <v>3293</v>
      </c>
      <c r="N435" s="67"/>
      <c r="O435" s="67"/>
      <c r="P435" s="67">
        <v>11.64</v>
      </c>
      <c r="Q435" s="67">
        <v>11.64</v>
      </c>
      <c r="R435" s="103">
        <v>1.0999999999999999E-2</v>
      </c>
      <c r="S435" s="103">
        <v>2.1000000000000001E-2</v>
      </c>
      <c r="T435" s="67">
        <v>0.78600000000000003</v>
      </c>
      <c r="U435" s="67">
        <v>5.56</v>
      </c>
      <c r="V435" s="104" t="b">
        <f t="shared" si="105"/>
        <v>1</v>
      </c>
      <c r="W435" s="104" t="s">
        <v>16</v>
      </c>
      <c r="X435" s="104">
        <f t="shared" si="112"/>
        <v>2.1</v>
      </c>
      <c r="Y435" s="104">
        <f t="shared" si="106"/>
        <v>2.1</v>
      </c>
      <c r="Z435" s="104" t="str">
        <f t="shared" si="107"/>
        <v/>
      </c>
      <c r="AA435" s="104" t="str">
        <f t="shared" si="107"/>
        <v/>
      </c>
      <c r="AB435" s="104" t="str">
        <f t="shared" si="117"/>
        <v/>
      </c>
      <c r="AC435" s="104" t="str">
        <f t="shared" si="113"/>
        <v/>
      </c>
      <c r="AD435" s="104" t="str">
        <f t="shared" si="113"/>
        <v/>
      </c>
      <c r="AE435" s="104" t="str">
        <f t="shared" si="113"/>
        <v/>
      </c>
      <c r="AF435" s="104" t="str">
        <f t="shared" si="113"/>
        <v/>
      </c>
      <c r="AG435" s="104" t="str">
        <f t="shared" si="114"/>
        <v/>
      </c>
      <c r="AH435" s="104" t="str">
        <f t="shared" si="114"/>
        <v/>
      </c>
      <c r="AI435" s="104"/>
      <c r="AJ435" s="104">
        <f t="shared" si="118"/>
        <v>1.1910955841252097E-2</v>
      </c>
      <c r="AK435" s="104">
        <f t="shared" si="119"/>
        <v>1.1910955841252097E-2</v>
      </c>
      <c r="AL435" s="104" t="str">
        <f t="shared" si="119"/>
        <v/>
      </c>
      <c r="AM435" s="104" t="str">
        <f t="shared" si="119"/>
        <v/>
      </c>
      <c r="AN435" s="104" t="str">
        <f t="shared" si="115"/>
        <v/>
      </c>
      <c r="AO435" s="104" t="str">
        <f t="shared" si="115"/>
        <v/>
      </c>
      <c r="AP435" s="104" t="str">
        <f t="shared" si="115"/>
        <v/>
      </c>
      <c r="AQ435" s="104" t="str">
        <f t="shared" si="115"/>
        <v/>
      </c>
      <c r="AR435" s="104" t="str">
        <f t="shared" si="116"/>
        <v/>
      </c>
      <c r="AS435" s="104" t="str">
        <f t="shared" si="116"/>
        <v/>
      </c>
      <c r="AT435" s="104" t="str">
        <f t="shared" si="116"/>
        <v/>
      </c>
      <c r="AU435" s="104"/>
      <c r="AV435" s="105"/>
      <c r="AW435" s="105"/>
      <c r="AX435" s="105"/>
      <c r="AY435" s="105"/>
      <c r="AZ435" s="105"/>
      <c r="BA435" s="106"/>
      <c r="BB435" s="104"/>
      <c r="BC435" s="105"/>
      <c r="BD435" s="104"/>
      <c r="BE435" s="107"/>
      <c r="BF435" s="105"/>
      <c r="BG435" s="105"/>
      <c r="BH435" s="105"/>
      <c r="BI435" s="105"/>
      <c r="BJ435" s="67">
        <v>868</v>
      </c>
      <c r="BK435" s="108">
        <v>2862.395</v>
      </c>
      <c r="BL435" s="109">
        <v>42.758884680000001</v>
      </c>
      <c r="BM435" s="109">
        <v>-82.03775512</v>
      </c>
      <c r="BN435" s="110" t="s">
        <v>7253</v>
      </c>
      <c r="BO435" s="106">
        <v>273.10000000000002</v>
      </c>
      <c r="BP435" s="105" t="s">
        <v>3290</v>
      </c>
      <c r="BQ435" s="105" t="s">
        <v>5678</v>
      </c>
      <c r="BR435" s="110">
        <v>869</v>
      </c>
      <c r="BS435" s="110">
        <v>12</v>
      </c>
      <c r="BT435" s="111" t="s">
        <v>7575</v>
      </c>
      <c r="BU435" s="110">
        <v>8</v>
      </c>
      <c r="BV435" s="110">
        <v>9</v>
      </c>
      <c r="BW435" s="105" t="s">
        <v>7784</v>
      </c>
      <c r="BX435" s="104">
        <v>5.56</v>
      </c>
      <c r="BY435" s="105"/>
      <c r="BZ435" s="106">
        <f t="shared" si="108"/>
        <v>2.1</v>
      </c>
      <c r="CA435" s="104" t="str">
        <f t="shared" si="109"/>
        <v>Matched</v>
      </c>
      <c r="CB435" s="104">
        <f t="shared" si="110"/>
        <v>1.1910955841252097E-2</v>
      </c>
      <c r="CC435" s="105"/>
      <c r="CD435" s="105"/>
      <c r="CE435" s="105"/>
      <c r="CF435" s="105"/>
    </row>
    <row r="436" spans="1:84" hidden="1" x14ac:dyDescent="0.35">
      <c r="A436" s="67">
        <v>870</v>
      </c>
      <c r="B436" s="67">
        <v>2862.43</v>
      </c>
      <c r="C436" s="67" t="s">
        <v>7645</v>
      </c>
      <c r="D436" s="67" t="s">
        <v>3290</v>
      </c>
      <c r="E436" s="67" t="s">
        <v>5677</v>
      </c>
      <c r="F436" s="102">
        <v>10</v>
      </c>
      <c r="G436" s="102">
        <v>13</v>
      </c>
      <c r="H436" s="102">
        <v>15</v>
      </c>
      <c r="I436" s="102">
        <v>41</v>
      </c>
      <c r="J436" s="67"/>
      <c r="K436" s="67" t="s">
        <v>5683</v>
      </c>
      <c r="L436" s="67" t="s">
        <v>4836</v>
      </c>
      <c r="M436" s="67" t="s">
        <v>3293</v>
      </c>
      <c r="N436" s="67"/>
      <c r="O436" s="67"/>
      <c r="P436" s="67">
        <v>10</v>
      </c>
      <c r="Q436" s="67">
        <v>10</v>
      </c>
      <c r="R436" s="103">
        <v>1.7999999999999999E-2</v>
      </c>
      <c r="S436" s="103">
        <v>1.7999999999999999E-2</v>
      </c>
      <c r="T436" s="67">
        <v>0.78600000000000003</v>
      </c>
      <c r="U436" s="67">
        <v>5.56</v>
      </c>
      <c r="V436" s="104" t="b">
        <f t="shared" si="105"/>
        <v>1</v>
      </c>
      <c r="W436" s="104" t="s">
        <v>16</v>
      </c>
      <c r="X436" s="104">
        <f t="shared" si="112"/>
        <v>1.7999999999999998</v>
      </c>
      <c r="Y436" s="104">
        <f t="shared" si="106"/>
        <v>1.7999999999999998</v>
      </c>
      <c r="Z436" s="104" t="str">
        <f t="shared" si="107"/>
        <v/>
      </c>
      <c r="AA436" s="104" t="str">
        <f t="shared" si="107"/>
        <v/>
      </c>
      <c r="AB436" s="104" t="str">
        <f t="shared" si="117"/>
        <v/>
      </c>
      <c r="AC436" s="104" t="str">
        <f t="shared" si="113"/>
        <v/>
      </c>
      <c r="AD436" s="104" t="str">
        <f t="shared" si="113"/>
        <v/>
      </c>
      <c r="AE436" s="104" t="str">
        <f t="shared" si="113"/>
        <v/>
      </c>
      <c r="AF436" s="104" t="str">
        <f t="shared" si="113"/>
        <v/>
      </c>
      <c r="AG436" s="104" t="str">
        <f t="shared" si="114"/>
        <v/>
      </c>
      <c r="AH436" s="104" t="str">
        <f t="shared" si="114"/>
        <v/>
      </c>
      <c r="AI436" s="104"/>
      <c r="AJ436" s="104">
        <f t="shared" si="118"/>
        <v>1.0209390721073224E-2</v>
      </c>
      <c r="AK436" s="104">
        <f t="shared" si="119"/>
        <v>1.0209390721073224E-2</v>
      </c>
      <c r="AL436" s="104" t="str">
        <f t="shared" si="119"/>
        <v/>
      </c>
      <c r="AM436" s="104" t="str">
        <f t="shared" si="119"/>
        <v/>
      </c>
      <c r="AN436" s="104" t="str">
        <f t="shared" si="115"/>
        <v/>
      </c>
      <c r="AO436" s="104" t="str">
        <f t="shared" si="115"/>
        <v/>
      </c>
      <c r="AP436" s="104" t="str">
        <f t="shared" si="115"/>
        <v/>
      </c>
      <c r="AQ436" s="104" t="str">
        <f t="shared" si="115"/>
        <v/>
      </c>
      <c r="AR436" s="104" t="str">
        <f t="shared" si="116"/>
        <v/>
      </c>
      <c r="AS436" s="104" t="str">
        <f t="shared" si="116"/>
        <v/>
      </c>
      <c r="AT436" s="104" t="str">
        <f t="shared" si="116"/>
        <v/>
      </c>
      <c r="AU436" s="104"/>
      <c r="AV436" s="105"/>
      <c r="AW436" s="105"/>
      <c r="AX436" s="105"/>
      <c r="AY436" s="105"/>
      <c r="AZ436" s="105"/>
      <c r="BA436" s="106"/>
      <c r="BB436" s="104"/>
      <c r="BC436" s="105"/>
      <c r="BD436" s="104"/>
      <c r="BE436" s="107"/>
      <c r="BF436" s="105"/>
      <c r="BG436" s="105"/>
      <c r="BH436" s="105"/>
      <c r="BI436" s="105"/>
      <c r="BJ436" s="67">
        <v>870</v>
      </c>
      <c r="BK436" s="108">
        <v>2862.43</v>
      </c>
      <c r="BL436" s="109">
        <v>42.758884379999998</v>
      </c>
      <c r="BM436" s="109">
        <v>-82.037755129999994</v>
      </c>
      <c r="BN436" s="110" t="s">
        <v>7253</v>
      </c>
      <c r="BO436" s="106">
        <v>273.10000000000002</v>
      </c>
      <c r="BP436" s="105" t="s">
        <v>3290</v>
      </c>
      <c r="BQ436" s="105" t="s">
        <v>5683</v>
      </c>
      <c r="BR436" s="110">
        <v>869</v>
      </c>
      <c r="BS436" s="110">
        <v>10</v>
      </c>
      <c r="BT436" s="111" t="s">
        <v>7948</v>
      </c>
      <c r="BU436" s="110">
        <v>13</v>
      </c>
      <c r="BV436" s="110">
        <v>15</v>
      </c>
      <c r="BW436" s="105" t="s">
        <v>7784</v>
      </c>
      <c r="BX436" s="104">
        <v>5.56</v>
      </c>
      <c r="BY436" s="105"/>
      <c r="BZ436" s="106">
        <f t="shared" si="108"/>
        <v>1.7999999999999998</v>
      </c>
      <c r="CA436" s="104" t="str">
        <f t="shared" si="109"/>
        <v>Matched</v>
      </c>
      <c r="CB436" s="104">
        <f t="shared" si="110"/>
        <v>1.0209390721073224E-2</v>
      </c>
      <c r="CC436" s="105"/>
      <c r="CD436" s="105"/>
      <c r="CE436" s="105"/>
      <c r="CF436" s="105"/>
    </row>
    <row r="437" spans="1:84" hidden="1" x14ac:dyDescent="0.35">
      <c r="A437" s="67">
        <v>871</v>
      </c>
      <c r="B437" s="67">
        <v>2862.6320000000001</v>
      </c>
      <c r="C437" s="67" t="s">
        <v>7645</v>
      </c>
      <c r="D437" s="67" t="s">
        <v>3290</v>
      </c>
      <c r="E437" s="67" t="s">
        <v>5677</v>
      </c>
      <c r="F437" s="102">
        <v>11</v>
      </c>
      <c r="G437" s="102">
        <v>8</v>
      </c>
      <c r="H437" s="102">
        <v>7</v>
      </c>
      <c r="I437" s="102"/>
      <c r="J437" s="67"/>
      <c r="K437" s="67" t="s">
        <v>5678</v>
      </c>
      <c r="L437" s="67" t="s">
        <v>4837</v>
      </c>
      <c r="M437" s="67" t="s">
        <v>3293</v>
      </c>
      <c r="N437" s="67"/>
      <c r="O437" s="67"/>
      <c r="P437" s="67">
        <v>10.94</v>
      </c>
      <c r="Q437" s="67">
        <v>10.94</v>
      </c>
      <c r="R437" s="103">
        <v>1.7999999999999999E-2</v>
      </c>
      <c r="S437" s="103">
        <v>2.4E-2</v>
      </c>
      <c r="T437" s="67">
        <v>0.81399999999999995</v>
      </c>
      <c r="U437" s="67">
        <v>5.56</v>
      </c>
      <c r="V437" s="104" t="b">
        <f t="shared" si="105"/>
        <v>1</v>
      </c>
      <c r="W437" s="104" t="s">
        <v>16</v>
      </c>
      <c r="X437" s="104">
        <f t="shared" si="112"/>
        <v>2.4</v>
      </c>
      <c r="Y437" s="104">
        <f t="shared" si="106"/>
        <v>2.4</v>
      </c>
      <c r="Z437" s="104" t="str">
        <f t="shared" si="107"/>
        <v/>
      </c>
      <c r="AA437" s="104" t="str">
        <f t="shared" si="107"/>
        <v/>
      </c>
      <c r="AB437" s="104" t="str">
        <f t="shared" si="117"/>
        <v/>
      </c>
      <c r="AC437" s="104" t="str">
        <f t="shared" si="113"/>
        <v/>
      </c>
      <c r="AD437" s="104" t="str">
        <f t="shared" si="113"/>
        <v/>
      </c>
      <c r="AE437" s="104" t="str">
        <f t="shared" si="113"/>
        <v/>
      </c>
      <c r="AF437" s="104" t="str">
        <f t="shared" si="113"/>
        <v/>
      </c>
      <c r="AG437" s="104" t="str">
        <f t="shared" si="114"/>
        <v/>
      </c>
      <c r="AH437" s="104" t="str">
        <f t="shared" si="114"/>
        <v/>
      </c>
      <c r="AI437" s="104"/>
      <c r="AJ437" s="104">
        <f t="shared" si="118"/>
        <v>1.3612520961430967E-2</v>
      </c>
      <c r="AK437" s="104">
        <f t="shared" si="119"/>
        <v>1.3612520961430967E-2</v>
      </c>
      <c r="AL437" s="104" t="str">
        <f t="shared" si="119"/>
        <v/>
      </c>
      <c r="AM437" s="104" t="str">
        <f t="shared" si="119"/>
        <v/>
      </c>
      <c r="AN437" s="104" t="str">
        <f t="shared" si="115"/>
        <v/>
      </c>
      <c r="AO437" s="104" t="str">
        <f t="shared" si="115"/>
        <v/>
      </c>
      <c r="AP437" s="104" t="str">
        <f t="shared" si="115"/>
        <v/>
      </c>
      <c r="AQ437" s="104" t="str">
        <f t="shared" si="115"/>
        <v/>
      </c>
      <c r="AR437" s="104" t="str">
        <f t="shared" si="116"/>
        <v/>
      </c>
      <c r="AS437" s="104" t="str">
        <f t="shared" si="116"/>
        <v/>
      </c>
      <c r="AT437" s="104" t="str">
        <f t="shared" si="116"/>
        <v/>
      </c>
      <c r="AU437" s="104"/>
      <c r="AV437" s="105"/>
      <c r="AW437" s="105"/>
      <c r="AX437" s="105"/>
      <c r="AY437" s="105"/>
      <c r="AZ437" s="105"/>
      <c r="BA437" s="106"/>
      <c r="BB437" s="104"/>
      <c r="BC437" s="105"/>
      <c r="BD437" s="104"/>
      <c r="BE437" s="107"/>
      <c r="BF437" s="105"/>
      <c r="BG437" s="105"/>
      <c r="BH437" s="105"/>
      <c r="BI437" s="105"/>
      <c r="BJ437" s="67">
        <v>871</v>
      </c>
      <c r="BK437" s="108">
        <v>2862.6320000000001</v>
      </c>
      <c r="BL437" s="109">
        <v>42.758882530000001</v>
      </c>
      <c r="BM437" s="109">
        <v>-82.03775521</v>
      </c>
      <c r="BN437" s="110" t="s">
        <v>7253</v>
      </c>
      <c r="BO437" s="106">
        <v>273.10000000000002</v>
      </c>
      <c r="BP437" s="105" t="s">
        <v>3290</v>
      </c>
      <c r="BQ437" s="105" t="s">
        <v>5678</v>
      </c>
      <c r="BR437" s="110"/>
      <c r="BS437" s="110">
        <v>11</v>
      </c>
      <c r="BT437" s="111" t="s">
        <v>7647</v>
      </c>
      <c r="BU437" s="110">
        <v>8</v>
      </c>
      <c r="BV437" s="110">
        <v>7</v>
      </c>
      <c r="BW437" s="105" t="s">
        <v>7784</v>
      </c>
      <c r="BX437" s="104">
        <v>5.56</v>
      </c>
      <c r="BY437" s="105"/>
      <c r="BZ437" s="106">
        <f t="shared" si="108"/>
        <v>2.4</v>
      </c>
      <c r="CA437" s="104" t="str">
        <f t="shared" si="109"/>
        <v>Matched</v>
      </c>
      <c r="CB437" s="104">
        <f t="shared" si="110"/>
        <v>1.3612520961430967E-2</v>
      </c>
      <c r="CC437" s="105"/>
      <c r="CD437" s="105"/>
      <c r="CE437" s="105"/>
      <c r="CF437" s="105"/>
    </row>
    <row r="438" spans="1:84" hidden="1" x14ac:dyDescent="0.35">
      <c r="A438" s="67">
        <v>872</v>
      </c>
      <c r="B438" s="67">
        <v>2863.11</v>
      </c>
      <c r="C438" s="67" t="s">
        <v>7650</v>
      </c>
      <c r="D438" s="67" t="s">
        <v>3290</v>
      </c>
      <c r="E438" s="67" t="s">
        <v>5677</v>
      </c>
      <c r="F438" s="102">
        <v>14</v>
      </c>
      <c r="G438" s="102">
        <v>10</v>
      </c>
      <c r="H438" s="102">
        <v>9</v>
      </c>
      <c r="I438" s="102"/>
      <c r="J438" s="67"/>
      <c r="K438" s="67" t="s">
        <v>5678</v>
      </c>
      <c r="L438" s="67" t="s">
        <v>4838</v>
      </c>
      <c r="M438" s="67" t="s">
        <v>3293</v>
      </c>
      <c r="N438" s="67"/>
      <c r="O438" s="67"/>
      <c r="P438" s="67">
        <v>13.61</v>
      </c>
      <c r="Q438" s="67">
        <v>13.61</v>
      </c>
      <c r="R438" s="103">
        <v>1.2999999999999999E-2</v>
      </c>
      <c r="S438" s="103">
        <v>2.5999999999999999E-2</v>
      </c>
      <c r="T438" s="67">
        <v>0.81100000000000005</v>
      </c>
      <c r="U438" s="67">
        <v>5.56</v>
      </c>
      <c r="V438" s="104" t="b">
        <f t="shared" si="105"/>
        <v>1</v>
      </c>
      <c r="W438" s="104" t="s">
        <v>16</v>
      </c>
      <c r="X438" s="104">
        <f t="shared" si="112"/>
        <v>2.6</v>
      </c>
      <c r="Y438" s="104">
        <f t="shared" si="106"/>
        <v>2.6</v>
      </c>
      <c r="Z438" s="104" t="str">
        <f t="shared" si="107"/>
        <v/>
      </c>
      <c r="AA438" s="104" t="str">
        <f t="shared" si="107"/>
        <v/>
      </c>
      <c r="AB438" s="104" t="str">
        <f t="shared" si="117"/>
        <v/>
      </c>
      <c r="AC438" s="104" t="str">
        <f t="shared" si="113"/>
        <v/>
      </c>
      <c r="AD438" s="104" t="str">
        <f t="shared" si="113"/>
        <v/>
      </c>
      <c r="AE438" s="104" t="str">
        <f t="shared" si="113"/>
        <v/>
      </c>
      <c r="AF438" s="104" t="str">
        <f t="shared" si="113"/>
        <v/>
      </c>
      <c r="AG438" s="104" t="str">
        <f t="shared" si="114"/>
        <v/>
      </c>
      <c r="AH438" s="104" t="str">
        <f t="shared" si="114"/>
        <v/>
      </c>
      <c r="AI438" s="104"/>
      <c r="AJ438" s="104">
        <f t="shared" si="118"/>
        <v>1.4746897708216881E-2</v>
      </c>
      <c r="AK438" s="104">
        <f t="shared" si="119"/>
        <v>1.4746897708216881E-2</v>
      </c>
      <c r="AL438" s="104" t="str">
        <f t="shared" si="119"/>
        <v/>
      </c>
      <c r="AM438" s="104" t="str">
        <f t="shared" si="119"/>
        <v/>
      </c>
      <c r="AN438" s="104" t="str">
        <f t="shared" si="115"/>
        <v/>
      </c>
      <c r="AO438" s="104" t="str">
        <f t="shared" si="115"/>
        <v/>
      </c>
      <c r="AP438" s="104" t="str">
        <f t="shared" si="115"/>
        <v/>
      </c>
      <c r="AQ438" s="104" t="str">
        <f t="shared" si="115"/>
        <v/>
      </c>
      <c r="AR438" s="104" t="str">
        <f t="shared" si="116"/>
        <v/>
      </c>
      <c r="AS438" s="104" t="str">
        <f t="shared" si="116"/>
        <v/>
      </c>
      <c r="AT438" s="104" t="str">
        <f t="shared" si="116"/>
        <v/>
      </c>
      <c r="AU438" s="104"/>
      <c r="AV438" s="105"/>
      <c r="AW438" s="105"/>
      <c r="AX438" s="105"/>
      <c r="AY438" s="105"/>
      <c r="AZ438" s="105"/>
      <c r="BA438" s="106"/>
      <c r="BB438" s="104"/>
      <c r="BC438" s="105"/>
      <c r="BD438" s="104"/>
      <c r="BE438" s="107"/>
      <c r="BF438" s="105"/>
      <c r="BG438" s="105"/>
      <c r="BH438" s="105"/>
      <c r="BI438" s="105"/>
      <c r="BJ438" s="67">
        <v>872</v>
      </c>
      <c r="BK438" s="108">
        <v>2863.11</v>
      </c>
      <c r="BL438" s="109">
        <v>42.758878199999998</v>
      </c>
      <c r="BM438" s="109">
        <v>-82.037755379999993</v>
      </c>
      <c r="BN438" s="110" t="s">
        <v>7253</v>
      </c>
      <c r="BO438" s="106">
        <v>273.10000000000002</v>
      </c>
      <c r="BP438" s="105" t="s">
        <v>3290</v>
      </c>
      <c r="BQ438" s="105" t="s">
        <v>5678</v>
      </c>
      <c r="BR438" s="110"/>
      <c r="BS438" s="110">
        <v>14</v>
      </c>
      <c r="BT438" s="111" t="s">
        <v>7653</v>
      </c>
      <c r="BU438" s="110">
        <v>10</v>
      </c>
      <c r="BV438" s="110">
        <v>9</v>
      </c>
      <c r="BW438" s="105" t="s">
        <v>7784</v>
      </c>
      <c r="BX438" s="104">
        <v>5.56</v>
      </c>
      <c r="BY438" s="105"/>
      <c r="BZ438" s="106">
        <f t="shared" si="108"/>
        <v>2.6</v>
      </c>
      <c r="CA438" s="104" t="str">
        <f t="shared" si="109"/>
        <v>Matched</v>
      </c>
      <c r="CB438" s="104">
        <f t="shared" si="110"/>
        <v>1.4746897708216881E-2</v>
      </c>
      <c r="CC438" s="105"/>
      <c r="CD438" s="105"/>
      <c r="CE438" s="105"/>
      <c r="CF438" s="105"/>
    </row>
    <row r="439" spans="1:84" hidden="1" x14ac:dyDescent="0.35">
      <c r="A439" s="67">
        <v>873</v>
      </c>
      <c r="B439" s="67">
        <v>2863.1590000000001</v>
      </c>
      <c r="C439" s="67" t="s">
        <v>7643</v>
      </c>
      <c r="D439" s="67" t="s">
        <v>3290</v>
      </c>
      <c r="E439" s="67" t="s">
        <v>5677</v>
      </c>
      <c r="F439" s="102">
        <v>12</v>
      </c>
      <c r="G439" s="102">
        <v>8</v>
      </c>
      <c r="H439" s="102">
        <v>11</v>
      </c>
      <c r="I439" s="102"/>
      <c r="J439" s="67"/>
      <c r="K439" s="67" t="s">
        <v>5683</v>
      </c>
      <c r="L439" s="67" t="s">
        <v>4839</v>
      </c>
      <c r="M439" s="67" t="s">
        <v>3293</v>
      </c>
      <c r="N439" s="67"/>
      <c r="O439" s="67"/>
      <c r="P439" s="67">
        <v>12.41</v>
      </c>
      <c r="Q439" s="67">
        <v>12.41</v>
      </c>
      <c r="R439" s="103">
        <v>1.7999999999999999E-2</v>
      </c>
      <c r="S439" s="103">
        <v>3.2000000000000001E-2</v>
      </c>
      <c r="T439" s="67">
        <v>0.81799999999999995</v>
      </c>
      <c r="U439" s="67">
        <v>5.56</v>
      </c>
      <c r="V439" s="104" t="b">
        <f t="shared" si="105"/>
        <v>1</v>
      </c>
      <c r="W439" s="104" t="s">
        <v>16</v>
      </c>
      <c r="X439" s="104">
        <f t="shared" si="112"/>
        <v>3.2</v>
      </c>
      <c r="Y439" s="104">
        <f t="shared" si="106"/>
        <v>3.2</v>
      </c>
      <c r="Z439" s="104" t="str">
        <f t="shared" si="107"/>
        <v/>
      </c>
      <c r="AA439" s="104" t="str">
        <f t="shared" si="107"/>
        <v/>
      </c>
      <c r="AB439" s="104" t="str">
        <f t="shared" si="117"/>
        <v/>
      </c>
      <c r="AC439" s="104" t="str">
        <f t="shared" si="113"/>
        <v/>
      </c>
      <c r="AD439" s="104" t="str">
        <f t="shared" si="113"/>
        <v/>
      </c>
      <c r="AE439" s="104" t="str">
        <f t="shared" si="113"/>
        <v/>
      </c>
      <c r="AF439" s="104" t="str">
        <f t="shared" si="113"/>
        <v/>
      </c>
      <c r="AG439" s="104" t="str">
        <f t="shared" si="114"/>
        <v/>
      </c>
      <c r="AH439" s="104" t="str">
        <f t="shared" si="114"/>
        <v/>
      </c>
      <c r="AI439" s="104"/>
      <c r="AJ439" s="104">
        <f t="shared" si="118"/>
        <v>1.8150027948574621E-2</v>
      </c>
      <c r="AK439" s="104">
        <f t="shared" si="119"/>
        <v>1.8150027948574621E-2</v>
      </c>
      <c r="AL439" s="104" t="str">
        <f t="shared" si="119"/>
        <v/>
      </c>
      <c r="AM439" s="104" t="str">
        <f t="shared" si="119"/>
        <v/>
      </c>
      <c r="AN439" s="104" t="str">
        <f t="shared" si="115"/>
        <v/>
      </c>
      <c r="AO439" s="104" t="str">
        <f t="shared" si="115"/>
        <v/>
      </c>
      <c r="AP439" s="104" t="str">
        <f t="shared" si="115"/>
        <v/>
      </c>
      <c r="AQ439" s="104" t="str">
        <f t="shared" si="115"/>
        <v/>
      </c>
      <c r="AR439" s="104" t="str">
        <f t="shared" si="116"/>
        <v/>
      </c>
      <c r="AS439" s="104" t="str">
        <f t="shared" si="116"/>
        <v/>
      </c>
      <c r="AT439" s="104" t="str">
        <f t="shared" si="116"/>
        <v/>
      </c>
      <c r="AU439" s="104"/>
      <c r="AV439" s="105"/>
      <c r="AW439" s="105"/>
      <c r="AX439" s="105"/>
      <c r="AY439" s="105"/>
      <c r="AZ439" s="105"/>
      <c r="BA439" s="106"/>
      <c r="BB439" s="104"/>
      <c r="BC439" s="105"/>
      <c r="BD439" s="104"/>
      <c r="BE439" s="107"/>
      <c r="BF439" s="105"/>
      <c r="BG439" s="105"/>
      <c r="BH439" s="105"/>
      <c r="BI439" s="105"/>
      <c r="BJ439" s="67">
        <v>873</v>
      </c>
      <c r="BK439" s="108">
        <v>2863.1590000000001</v>
      </c>
      <c r="BL439" s="109">
        <v>42.758877750000003</v>
      </c>
      <c r="BM439" s="109">
        <v>-82.037755399999995</v>
      </c>
      <c r="BN439" s="110" t="s">
        <v>7253</v>
      </c>
      <c r="BO439" s="106">
        <v>273.10000000000002</v>
      </c>
      <c r="BP439" s="105" t="s">
        <v>3290</v>
      </c>
      <c r="BQ439" s="105" t="s">
        <v>5683</v>
      </c>
      <c r="BR439" s="110"/>
      <c r="BS439" s="110">
        <v>12</v>
      </c>
      <c r="BT439" s="111" t="s">
        <v>7413</v>
      </c>
      <c r="BU439" s="110">
        <v>8</v>
      </c>
      <c r="BV439" s="110">
        <v>11</v>
      </c>
      <c r="BW439" s="105" t="s">
        <v>7784</v>
      </c>
      <c r="BX439" s="104">
        <v>5.56</v>
      </c>
      <c r="BY439" s="105"/>
      <c r="BZ439" s="106">
        <f t="shared" si="108"/>
        <v>3.2</v>
      </c>
      <c r="CA439" s="104" t="str">
        <f t="shared" si="109"/>
        <v>Matched</v>
      </c>
      <c r="CB439" s="104">
        <f t="shared" si="110"/>
        <v>1.8150027948574621E-2</v>
      </c>
      <c r="CC439" s="105"/>
      <c r="CD439" s="105"/>
      <c r="CE439" s="105"/>
      <c r="CF439" s="105"/>
    </row>
    <row r="440" spans="1:84" hidden="1" x14ac:dyDescent="0.35">
      <c r="A440" s="67">
        <v>874</v>
      </c>
      <c r="B440" s="67">
        <v>2864.0830000000001</v>
      </c>
      <c r="C440" s="67" t="s">
        <v>7650</v>
      </c>
      <c r="D440" s="67" t="s">
        <v>3290</v>
      </c>
      <c r="E440" s="67" t="s">
        <v>5677</v>
      </c>
      <c r="F440" s="102">
        <v>11</v>
      </c>
      <c r="G440" s="102">
        <v>8</v>
      </c>
      <c r="H440" s="102">
        <v>7</v>
      </c>
      <c r="I440" s="102"/>
      <c r="J440" s="67"/>
      <c r="K440" s="67" t="s">
        <v>5678</v>
      </c>
      <c r="L440" s="67" t="s">
        <v>4840</v>
      </c>
      <c r="M440" s="67" t="s">
        <v>3293</v>
      </c>
      <c r="N440" s="67"/>
      <c r="O440" s="67"/>
      <c r="P440" s="67">
        <v>10.76</v>
      </c>
      <c r="Q440" s="67">
        <v>10.76</v>
      </c>
      <c r="R440" s="103">
        <v>1.0999999999999999E-2</v>
      </c>
      <c r="S440" s="103">
        <v>2.3E-2</v>
      </c>
      <c r="T440" s="67">
        <v>0.81699999999999995</v>
      </c>
      <c r="U440" s="67">
        <v>5.56</v>
      </c>
      <c r="V440" s="104" t="b">
        <f t="shared" si="105"/>
        <v>1</v>
      </c>
      <c r="W440" s="104" t="s">
        <v>16</v>
      </c>
      <c r="X440" s="104">
        <f t="shared" si="112"/>
        <v>2.2999999999999998</v>
      </c>
      <c r="Y440" s="104">
        <f t="shared" si="106"/>
        <v>2.2999999999999998</v>
      </c>
      <c r="Z440" s="104" t="str">
        <f t="shared" si="107"/>
        <v/>
      </c>
      <c r="AA440" s="104" t="str">
        <f t="shared" si="107"/>
        <v/>
      </c>
      <c r="AB440" s="104" t="str">
        <f t="shared" si="117"/>
        <v/>
      </c>
      <c r="AC440" s="104" t="str">
        <f t="shared" si="113"/>
        <v/>
      </c>
      <c r="AD440" s="104" t="str">
        <f t="shared" si="113"/>
        <v/>
      </c>
      <c r="AE440" s="104" t="str">
        <f t="shared" si="113"/>
        <v/>
      </c>
      <c r="AF440" s="104" t="str">
        <f t="shared" si="113"/>
        <v/>
      </c>
      <c r="AG440" s="104" t="str">
        <f t="shared" si="114"/>
        <v/>
      </c>
      <c r="AH440" s="104" t="str">
        <f t="shared" si="114"/>
        <v/>
      </c>
      <c r="AI440" s="104"/>
      <c r="AJ440" s="104">
        <f t="shared" si="118"/>
        <v>1.3045332588038009E-2</v>
      </c>
      <c r="AK440" s="104">
        <f t="shared" si="119"/>
        <v>1.3045332588038009E-2</v>
      </c>
      <c r="AL440" s="104" t="str">
        <f t="shared" si="119"/>
        <v/>
      </c>
      <c r="AM440" s="104" t="str">
        <f t="shared" si="119"/>
        <v/>
      </c>
      <c r="AN440" s="104" t="str">
        <f t="shared" si="115"/>
        <v/>
      </c>
      <c r="AO440" s="104" t="str">
        <f t="shared" si="115"/>
        <v/>
      </c>
      <c r="AP440" s="104" t="str">
        <f t="shared" si="115"/>
        <v/>
      </c>
      <c r="AQ440" s="104" t="str">
        <f t="shared" si="115"/>
        <v/>
      </c>
      <c r="AR440" s="104" t="str">
        <f t="shared" si="116"/>
        <v/>
      </c>
      <c r="AS440" s="104" t="str">
        <f t="shared" si="116"/>
        <v/>
      </c>
      <c r="AT440" s="104" t="str">
        <f t="shared" si="116"/>
        <v/>
      </c>
      <c r="AU440" s="104"/>
      <c r="AV440" s="105"/>
      <c r="AW440" s="105"/>
      <c r="AX440" s="105"/>
      <c r="AY440" s="105"/>
      <c r="AZ440" s="105"/>
      <c r="BA440" s="106"/>
      <c r="BB440" s="104"/>
      <c r="BC440" s="105"/>
      <c r="BD440" s="104"/>
      <c r="BE440" s="107"/>
      <c r="BF440" s="105"/>
      <c r="BG440" s="105"/>
      <c r="BH440" s="105"/>
      <c r="BI440" s="105"/>
      <c r="BJ440" s="67">
        <v>874</v>
      </c>
      <c r="BK440" s="108">
        <v>2864.0830000000001</v>
      </c>
      <c r="BL440" s="109">
        <v>42.758869369999999</v>
      </c>
      <c r="BM440" s="109">
        <v>-82.037755730000001</v>
      </c>
      <c r="BN440" s="110" t="s">
        <v>7253</v>
      </c>
      <c r="BO440" s="106">
        <v>273.10000000000002</v>
      </c>
      <c r="BP440" s="105" t="s">
        <v>3290</v>
      </c>
      <c r="BQ440" s="105" t="s">
        <v>5678</v>
      </c>
      <c r="BR440" s="110"/>
      <c r="BS440" s="110">
        <v>11</v>
      </c>
      <c r="BT440" s="111" t="s">
        <v>7642</v>
      </c>
      <c r="BU440" s="110">
        <v>8</v>
      </c>
      <c r="BV440" s="110">
        <v>7</v>
      </c>
      <c r="BW440" s="105" t="s">
        <v>7784</v>
      </c>
      <c r="BX440" s="104">
        <v>5.56</v>
      </c>
      <c r="BY440" s="105"/>
      <c r="BZ440" s="106">
        <f t="shared" si="108"/>
        <v>2.2999999999999998</v>
      </c>
      <c r="CA440" s="104" t="str">
        <f t="shared" si="109"/>
        <v>Matched</v>
      </c>
      <c r="CB440" s="104">
        <f t="shared" si="110"/>
        <v>1.3045332588038009E-2</v>
      </c>
      <c r="CC440" s="105"/>
      <c r="CD440" s="105"/>
      <c r="CE440" s="105"/>
      <c r="CF440" s="105"/>
    </row>
    <row r="441" spans="1:84" hidden="1" x14ac:dyDescent="0.35">
      <c r="A441" s="67">
        <v>875</v>
      </c>
      <c r="B441" s="67">
        <v>2864.1439999999998</v>
      </c>
      <c r="C441" s="67" t="s">
        <v>7464</v>
      </c>
      <c r="D441" s="67" t="s">
        <v>3290</v>
      </c>
      <c r="E441" s="67" t="s">
        <v>5677</v>
      </c>
      <c r="F441" s="102">
        <v>11</v>
      </c>
      <c r="G441" s="102">
        <v>9</v>
      </c>
      <c r="H441" s="102">
        <v>8</v>
      </c>
      <c r="I441" s="102"/>
      <c r="J441" s="67"/>
      <c r="K441" s="67" t="s">
        <v>5678</v>
      </c>
      <c r="L441" s="67" t="s">
        <v>4842</v>
      </c>
      <c r="M441" s="67" t="s">
        <v>3293</v>
      </c>
      <c r="N441" s="67"/>
      <c r="O441" s="67"/>
      <c r="P441" s="67">
        <v>11.23</v>
      </c>
      <c r="Q441" s="67">
        <v>11.23</v>
      </c>
      <c r="R441" s="103">
        <v>5.0000000000000001E-3</v>
      </c>
      <c r="S441" s="103">
        <v>1.4E-2</v>
      </c>
      <c r="T441" s="67">
        <v>0.81200000000000006</v>
      </c>
      <c r="U441" s="67">
        <v>5.56</v>
      </c>
      <c r="V441" s="104" t="b">
        <f t="shared" si="105"/>
        <v>1</v>
      </c>
      <c r="W441" s="104" t="s">
        <v>16</v>
      </c>
      <c r="X441" s="104">
        <f t="shared" si="112"/>
        <v>1.4000000000000001</v>
      </c>
      <c r="Y441" s="104">
        <f t="shared" si="106"/>
        <v>1.4000000000000001</v>
      </c>
      <c r="Z441" s="104" t="str">
        <f t="shared" si="107"/>
        <v/>
      </c>
      <c r="AA441" s="104" t="str">
        <f t="shared" si="107"/>
        <v/>
      </c>
      <c r="AB441" s="104" t="str">
        <f t="shared" si="117"/>
        <v/>
      </c>
      <c r="AC441" s="104" t="str">
        <f t="shared" si="113"/>
        <v/>
      </c>
      <c r="AD441" s="104" t="str">
        <f t="shared" si="113"/>
        <v/>
      </c>
      <c r="AE441" s="104" t="str">
        <f t="shared" si="113"/>
        <v/>
      </c>
      <c r="AF441" s="104" t="str">
        <f t="shared" si="113"/>
        <v/>
      </c>
      <c r="AG441" s="104" t="str">
        <f t="shared" si="114"/>
        <v/>
      </c>
      <c r="AH441" s="104" t="str">
        <f t="shared" si="114"/>
        <v/>
      </c>
      <c r="AI441" s="104"/>
      <c r="AJ441" s="104">
        <f t="shared" si="118"/>
        <v>7.9406372275013983E-3</v>
      </c>
      <c r="AK441" s="104">
        <f t="shared" si="119"/>
        <v>7.9406372275013983E-3</v>
      </c>
      <c r="AL441" s="104" t="str">
        <f t="shared" si="119"/>
        <v/>
      </c>
      <c r="AM441" s="104" t="str">
        <f t="shared" si="119"/>
        <v/>
      </c>
      <c r="AN441" s="104" t="str">
        <f t="shared" si="115"/>
        <v/>
      </c>
      <c r="AO441" s="104" t="str">
        <f t="shared" si="115"/>
        <v/>
      </c>
      <c r="AP441" s="104" t="str">
        <f t="shared" si="115"/>
        <v/>
      </c>
      <c r="AQ441" s="104" t="str">
        <f t="shared" si="115"/>
        <v/>
      </c>
      <c r="AR441" s="104" t="str">
        <f t="shared" si="116"/>
        <v/>
      </c>
      <c r="AS441" s="104" t="str">
        <f t="shared" si="116"/>
        <v/>
      </c>
      <c r="AT441" s="104" t="str">
        <f t="shared" si="116"/>
        <v/>
      </c>
      <c r="AU441" s="104"/>
      <c r="AV441" s="105"/>
      <c r="AW441" s="105"/>
      <c r="AX441" s="105"/>
      <c r="AY441" s="105"/>
      <c r="AZ441" s="105"/>
      <c r="BA441" s="106"/>
      <c r="BB441" s="104"/>
      <c r="BC441" s="105"/>
      <c r="BD441" s="104"/>
      <c r="BE441" s="107"/>
      <c r="BF441" s="105"/>
      <c r="BG441" s="105"/>
      <c r="BH441" s="105"/>
      <c r="BI441" s="105"/>
      <c r="BJ441" s="67">
        <v>875</v>
      </c>
      <c r="BK441" s="108">
        <v>2864.1439999999998</v>
      </c>
      <c r="BL441" s="109">
        <v>42.758868820000004</v>
      </c>
      <c r="BM441" s="109">
        <v>-82.037755750000002</v>
      </c>
      <c r="BN441" s="110" t="s">
        <v>7253</v>
      </c>
      <c r="BO441" s="106">
        <v>273.10000000000002</v>
      </c>
      <c r="BP441" s="105" t="s">
        <v>3290</v>
      </c>
      <c r="BQ441" s="105" t="s">
        <v>5678</v>
      </c>
      <c r="BR441" s="110"/>
      <c r="BS441" s="110">
        <v>11</v>
      </c>
      <c r="BT441" s="111" t="s">
        <v>7651</v>
      </c>
      <c r="BU441" s="110">
        <v>9</v>
      </c>
      <c r="BV441" s="110">
        <v>8</v>
      </c>
      <c r="BW441" s="105" t="s">
        <v>7784</v>
      </c>
      <c r="BX441" s="104">
        <v>5.56</v>
      </c>
      <c r="BY441" s="105"/>
      <c r="BZ441" s="106">
        <f t="shared" si="108"/>
        <v>1.4000000000000001</v>
      </c>
      <c r="CA441" s="104" t="str">
        <f t="shared" si="109"/>
        <v>Matched</v>
      </c>
      <c r="CB441" s="104">
        <f t="shared" si="110"/>
        <v>7.9406372275013983E-3</v>
      </c>
      <c r="CC441" s="105"/>
      <c r="CD441" s="105"/>
      <c r="CE441" s="105"/>
      <c r="CF441" s="105"/>
    </row>
    <row r="442" spans="1:84" hidden="1" x14ac:dyDescent="0.35">
      <c r="A442" s="67">
        <v>876</v>
      </c>
      <c r="B442" s="67">
        <v>2864.163</v>
      </c>
      <c r="C442" s="67" t="s">
        <v>7576</v>
      </c>
      <c r="D442" s="67" t="s">
        <v>3290</v>
      </c>
      <c r="E442" s="67" t="s">
        <v>5677</v>
      </c>
      <c r="F442" s="102">
        <v>10</v>
      </c>
      <c r="G442" s="102">
        <v>7</v>
      </c>
      <c r="H442" s="102">
        <v>7</v>
      </c>
      <c r="I442" s="102"/>
      <c r="J442" s="67"/>
      <c r="K442" s="67" t="s">
        <v>5859</v>
      </c>
      <c r="L442" s="67" t="s">
        <v>4843</v>
      </c>
      <c r="M442" s="67" t="s">
        <v>3293</v>
      </c>
      <c r="N442" s="67"/>
      <c r="O442" s="67"/>
      <c r="P442" s="67">
        <v>9.8800000000000008</v>
      </c>
      <c r="Q442" s="67">
        <v>9.8800000000000008</v>
      </c>
      <c r="R442" s="103">
        <v>1.4E-2</v>
      </c>
      <c r="S442" s="103">
        <v>2.3E-2</v>
      </c>
      <c r="T442" s="67">
        <v>0.79800000000000004</v>
      </c>
      <c r="U442" s="67">
        <v>5.56</v>
      </c>
      <c r="V442" s="104" t="b">
        <f t="shared" si="105"/>
        <v>1</v>
      </c>
      <c r="W442" s="104" t="s">
        <v>16</v>
      </c>
      <c r="X442" s="104">
        <f t="shared" si="112"/>
        <v>2.2999999999999998</v>
      </c>
      <c r="Y442" s="104">
        <f t="shared" si="106"/>
        <v>2.2999999999999998</v>
      </c>
      <c r="Z442" s="104" t="str">
        <f t="shared" si="107"/>
        <v/>
      </c>
      <c r="AA442" s="104" t="str">
        <f t="shared" si="107"/>
        <v/>
      </c>
      <c r="AB442" s="104" t="str">
        <f t="shared" si="117"/>
        <v/>
      </c>
      <c r="AC442" s="104" t="str">
        <f t="shared" si="113"/>
        <v/>
      </c>
      <c r="AD442" s="104" t="str">
        <f t="shared" si="113"/>
        <v/>
      </c>
      <c r="AE442" s="104" t="str">
        <f t="shared" si="113"/>
        <v/>
      </c>
      <c r="AF442" s="104" t="str">
        <f t="shared" si="113"/>
        <v/>
      </c>
      <c r="AG442" s="104" t="str">
        <f t="shared" si="114"/>
        <v/>
      </c>
      <c r="AH442" s="104" t="str">
        <f t="shared" si="114"/>
        <v/>
      </c>
      <c r="AI442" s="104"/>
      <c r="AJ442" s="104">
        <f t="shared" si="118"/>
        <v>1.3045332588038009E-2</v>
      </c>
      <c r="AK442" s="104">
        <f t="shared" si="119"/>
        <v>1.3045332588038009E-2</v>
      </c>
      <c r="AL442" s="104" t="str">
        <f t="shared" si="119"/>
        <v/>
      </c>
      <c r="AM442" s="104" t="str">
        <f t="shared" si="119"/>
        <v/>
      </c>
      <c r="AN442" s="104" t="str">
        <f t="shared" si="115"/>
        <v/>
      </c>
      <c r="AO442" s="104" t="str">
        <f t="shared" si="115"/>
        <v/>
      </c>
      <c r="AP442" s="104" t="str">
        <f t="shared" si="115"/>
        <v/>
      </c>
      <c r="AQ442" s="104" t="str">
        <f t="shared" si="115"/>
        <v/>
      </c>
      <c r="AR442" s="104" t="str">
        <f t="shared" si="116"/>
        <v/>
      </c>
      <c r="AS442" s="104" t="str">
        <f t="shared" si="116"/>
        <v/>
      </c>
      <c r="AT442" s="104" t="str">
        <f t="shared" si="116"/>
        <v/>
      </c>
      <c r="AU442" s="104"/>
      <c r="AV442" s="105"/>
      <c r="AW442" s="105"/>
      <c r="AX442" s="105"/>
      <c r="AY442" s="105"/>
      <c r="AZ442" s="105"/>
      <c r="BA442" s="106"/>
      <c r="BB442" s="104"/>
      <c r="BC442" s="105"/>
      <c r="BD442" s="104"/>
      <c r="BE442" s="107"/>
      <c r="BF442" s="105"/>
      <c r="BG442" s="105"/>
      <c r="BH442" s="105"/>
      <c r="BI442" s="105"/>
      <c r="BJ442" s="67">
        <v>876</v>
      </c>
      <c r="BK442" s="108">
        <v>2864.163</v>
      </c>
      <c r="BL442" s="109">
        <v>42.758868640000003</v>
      </c>
      <c r="BM442" s="109">
        <v>-82.037755759999996</v>
      </c>
      <c r="BN442" s="110" t="s">
        <v>7253</v>
      </c>
      <c r="BO442" s="106">
        <v>273.10000000000002</v>
      </c>
      <c r="BP442" s="105" t="s">
        <v>3290</v>
      </c>
      <c r="BQ442" s="105" t="s">
        <v>5859</v>
      </c>
      <c r="BR442" s="110"/>
      <c r="BS442" s="110">
        <v>10</v>
      </c>
      <c r="BT442" s="111" t="s">
        <v>7392</v>
      </c>
      <c r="BU442" s="110">
        <v>7</v>
      </c>
      <c r="BV442" s="110">
        <v>7</v>
      </c>
      <c r="BW442" s="105" t="s">
        <v>7784</v>
      </c>
      <c r="BX442" s="104">
        <v>5.56</v>
      </c>
      <c r="BY442" s="105"/>
      <c r="BZ442" s="106">
        <f t="shared" si="108"/>
        <v>2.2999999999999998</v>
      </c>
      <c r="CA442" s="104" t="str">
        <f t="shared" si="109"/>
        <v>Matched</v>
      </c>
      <c r="CB442" s="104">
        <f t="shared" si="110"/>
        <v>1.3045332588038009E-2</v>
      </c>
      <c r="CC442" s="105"/>
      <c r="CD442" s="105"/>
      <c r="CE442" s="105"/>
      <c r="CF442" s="105"/>
    </row>
    <row r="443" spans="1:84" hidden="1" x14ac:dyDescent="0.35">
      <c r="A443" s="67">
        <v>877</v>
      </c>
      <c r="B443" s="67">
        <v>2864.1979999999999</v>
      </c>
      <c r="C443" s="67" t="s">
        <v>7464</v>
      </c>
      <c r="D443" s="67" t="s">
        <v>3290</v>
      </c>
      <c r="E443" s="67" t="s">
        <v>5677</v>
      </c>
      <c r="F443" s="102">
        <v>11</v>
      </c>
      <c r="G443" s="102">
        <v>16</v>
      </c>
      <c r="H443" s="102">
        <v>8</v>
      </c>
      <c r="I443" s="102"/>
      <c r="J443" s="67"/>
      <c r="K443" s="67" t="s">
        <v>5678</v>
      </c>
      <c r="L443" s="67" t="s">
        <v>4844</v>
      </c>
      <c r="M443" s="67" t="s">
        <v>3293</v>
      </c>
      <c r="N443" s="67"/>
      <c r="O443" s="67"/>
      <c r="P443" s="67">
        <v>10.65</v>
      </c>
      <c r="Q443" s="67">
        <v>10.65</v>
      </c>
      <c r="R443" s="103">
        <v>-7.0000000000000001E-3</v>
      </c>
      <c r="S443" s="103">
        <v>-2.5000000000000001E-2</v>
      </c>
      <c r="T443" s="67">
        <v>0.79200000000000004</v>
      </c>
      <c r="U443" s="67">
        <v>5.56</v>
      </c>
      <c r="V443" s="104" t="b">
        <f t="shared" si="105"/>
        <v>1</v>
      </c>
      <c r="W443" s="104" t="s">
        <v>16</v>
      </c>
      <c r="X443" s="104">
        <f t="shared" si="112"/>
        <v>-2.5</v>
      </c>
      <c r="Y443" s="104">
        <f t="shared" si="106"/>
        <v>-2.5</v>
      </c>
      <c r="Z443" s="104" t="str">
        <f t="shared" si="107"/>
        <v/>
      </c>
      <c r="AA443" s="104" t="str">
        <f t="shared" si="107"/>
        <v/>
      </c>
      <c r="AB443" s="104" t="str">
        <f t="shared" si="117"/>
        <v/>
      </c>
      <c r="AC443" s="104" t="str">
        <f t="shared" si="113"/>
        <v/>
      </c>
      <c r="AD443" s="104" t="str">
        <f t="shared" si="113"/>
        <v/>
      </c>
      <c r="AE443" s="104" t="str">
        <f t="shared" si="113"/>
        <v/>
      </c>
      <c r="AF443" s="104" t="str">
        <f t="shared" si="113"/>
        <v/>
      </c>
      <c r="AG443" s="104" t="str">
        <f t="shared" si="114"/>
        <v/>
      </c>
      <c r="AH443" s="104" t="str">
        <f t="shared" si="114"/>
        <v/>
      </c>
      <c r="AI443" s="104"/>
      <c r="AJ443" s="104">
        <f t="shared" si="118"/>
        <v>-1.4179709334823922E-2</v>
      </c>
      <c r="AK443" s="104">
        <f t="shared" si="119"/>
        <v>-1.4179709334823922E-2</v>
      </c>
      <c r="AL443" s="104" t="str">
        <f t="shared" si="119"/>
        <v/>
      </c>
      <c r="AM443" s="104" t="str">
        <f t="shared" si="119"/>
        <v/>
      </c>
      <c r="AN443" s="104" t="str">
        <f t="shared" si="115"/>
        <v/>
      </c>
      <c r="AO443" s="104" t="str">
        <f t="shared" si="115"/>
        <v/>
      </c>
      <c r="AP443" s="104" t="str">
        <f t="shared" si="115"/>
        <v/>
      </c>
      <c r="AQ443" s="104" t="str">
        <f t="shared" si="115"/>
        <v/>
      </c>
      <c r="AR443" s="104" t="str">
        <f t="shared" si="116"/>
        <v/>
      </c>
      <c r="AS443" s="104" t="str">
        <f t="shared" si="116"/>
        <v/>
      </c>
      <c r="AT443" s="104" t="str">
        <f t="shared" si="116"/>
        <v/>
      </c>
      <c r="AU443" s="104"/>
      <c r="AV443" s="105"/>
      <c r="AW443" s="105"/>
      <c r="AX443" s="105"/>
      <c r="AY443" s="105"/>
      <c r="AZ443" s="105"/>
      <c r="BA443" s="106"/>
      <c r="BB443" s="104"/>
      <c r="BC443" s="105"/>
      <c r="BD443" s="104"/>
      <c r="BE443" s="107"/>
      <c r="BF443" s="105"/>
      <c r="BG443" s="105"/>
      <c r="BH443" s="105"/>
      <c r="BI443" s="105"/>
      <c r="BJ443" s="67">
        <v>877</v>
      </c>
      <c r="BK443" s="108">
        <v>2864.1979999999999</v>
      </c>
      <c r="BL443" s="109">
        <v>42.758868370000002</v>
      </c>
      <c r="BM443" s="109">
        <v>-82.037755770000004</v>
      </c>
      <c r="BN443" s="110" t="s">
        <v>7253</v>
      </c>
      <c r="BO443" s="106">
        <v>273.10000000000002</v>
      </c>
      <c r="BP443" s="105" t="s">
        <v>3290</v>
      </c>
      <c r="BQ443" s="105" t="s">
        <v>5678</v>
      </c>
      <c r="BR443" s="110"/>
      <c r="BS443" s="110">
        <v>11</v>
      </c>
      <c r="BT443" s="111" t="s">
        <v>7651</v>
      </c>
      <c r="BU443" s="110">
        <v>16</v>
      </c>
      <c r="BV443" s="110">
        <v>8</v>
      </c>
      <c r="BW443" s="105" t="s">
        <v>7784</v>
      </c>
      <c r="BX443" s="104">
        <v>5.56</v>
      </c>
      <c r="BY443" s="105"/>
      <c r="BZ443" s="106">
        <f t="shared" si="108"/>
        <v>-2.5</v>
      </c>
      <c r="CA443" s="104" t="str">
        <f t="shared" si="109"/>
        <v>Matched</v>
      </c>
      <c r="CB443" s="104">
        <f t="shared" si="110"/>
        <v>-1.4179709334823922E-2</v>
      </c>
      <c r="CC443" s="105"/>
      <c r="CD443" s="105"/>
      <c r="CE443" s="105"/>
      <c r="CF443" s="105"/>
    </row>
    <row r="444" spans="1:84" hidden="1" x14ac:dyDescent="0.35">
      <c r="A444" s="67">
        <v>878</v>
      </c>
      <c r="B444" s="67">
        <v>2864.3409999999999</v>
      </c>
      <c r="C444" s="67" t="s">
        <v>7648</v>
      </c>
      <c r="D444" s="67" t="s">
        <v>3290</v>
      </c>
      <c r="E444" s="67" t="s">
        <v>5677</v>
      </c>
      <c r="F444" s="102">
        <v>13</v>
      </c>
      <c r="G444" s="102">
        <v>11</v>
      </c>
      <c r="H444" s="102">
        <v>9</v>
      </c>
      <c r="I444" s="102">
        <v>42</v>
      </c>
      <c r="J444" s="67"/>
      <c r="K444" s="67" t="s">
        <v>5678</v>
      </c>
      <c r="L444" s="67" t="s">
        <v>4846</v>
      </c>
      <c r="M444" s="67" t="s">
        <v>3293</v>
      </c>
      <c r="N444" s="67"/>
      <c r="O444" s="67"/>
      <c r="P444" s="67">
        <v>12.74</v>
      </c>
      <c r="Q444" s="67">
        <v>12.74</v>
      </c>
      <c r="R444" s="103">
        <v>1.4999999999999999E-2</v>
      </c>
      <c r="S444" s="103">
        <v>3.2000000000000001E-2</v>
      </c>
      <c r="T444" s="67">
        <v>0.749</v>
      </c>
      <c r="U444" s="67">
        <v>5.56</v>
      </c>
      <c r="V444" s="104" t="b">
        <f t="shared" si="105"/>
        <v>1</v>
      </c>
      <c r="W444" s="104" t="s">
        <v>16</v>
      </c>
      <c r="X444" s="104">
        <f t="shared" si="112"/>
        <v>3.2</v>
      </c>
      <c r="Y444" s="104">
        <f t="shared" si="106"/>
        <v>3.2</v>
      </c>
      <c r="Z444" s="104" t="str">
        <f t="shared" si="107"/>
        <v/>
      </c>
      <c r="AA444" s="104" t="str">
        <f t="shared" si="107"/>
        <v/>
      </c>
      <c r="AB444" s="104" t="str">
        <f t="shared" si="117"/>
        <v/>
      </c>
      <c r="AC444" s="104" t="str">
        <f t="shared" si="113"/>
        <v/>
      </c>
      <c r="AD444" s="104" t="str">
        <f t="shared" si="113"/>
        <v/>
      </c>
      <c r="AE444" s="104" t="str">
        <f t="shared" si="113"/>
        <v/>
      </c>
      <c r="AF444" s="104" t="str">
        <f t="shared" si="113"/>
        <v/>
      </c>
      <c r="AG444" s="104" t="str">
        <f t="shared" si="114"/>
        <v/>
      </c>
      <c r="AH444" s="104" t="str">
        <f t="shared" si="114"/>
        <v/>
      </c>
      <c r="AI444" s="104"/>
      <c r="AJ444" s="104">
        <f t="shared" si="118"/>
        <v>1.8150027948574621E-2</v>
      </c>
      <c r="AK444" s="104">
        <f t="shared" si="119"/>
        <v>1.8150027948574621E-2</v>
      </c>
      <c r="AL444" s="104" t="str">
        <f t="shared" si="119"/>
        <v/>
      </c>
      <c r="AM444" s="104" t="str">
        <f t="shared" si="119"/>
        <v/>
      </c>
      <c r="AN444" s="104" t="str">
        <f t="shared" si="115"/>
        <v/>
      </c>
      <c r="AO444" s="104" t="str">
        <f t="shared" si="115"/>
        <v/>
      </c>
      <c r="AP444" s="104" t="str">
        <f t="shared" si="115"/>
        <v/>
      </c>
      <c r="AQ444" s="104" t="str">
        <f t="shared" si="115"/>
        <v/>
      </c>
      <c r="AR444" s="104" t="str">
        <f t="shared" si="116"/>
        <v/>
      </c>
      <c r="AS444" s="104" t="str">
        <f t="shared" si="116"/>
        <v/>
      </c>
      <c r="AT444" s="104" t="str">
        <f t="shared" si="116"/>
        <v/>
      </c>
      <c r="AU444" s="104"/>
      <c r="AV444" s="105"/>
      <c r="AW444" s="105"/>
      <c r="AX444" s="105"/>
      <c r="AY444" s="105"/>
      <c r="AZ444" s="105"/>
      <c r="BA444" s="106"/>
      <c r="BB444" s="104"/>
      <c r="BC444" s="105"/>
      <c r="BD444" s="104"/>
      <c r="BE444" s="107"/>
      <c r="BF444" s="105"/>
      <c r="BG444" s="105"/>
      <c r="BH444" s="105"/>
      <c r="BI444" s="105"/>
      <c r="BJ444" s="67">
        <v>878</v>
      </c>
      <c r="BK444" s="108">
        <v>2864.3409999999999</v>
      </c>
      <c r="BL444" s="109">
        <v>42.758867049999999</v>
      </c>
      <c r="BM444" s="109">
        <v>-82.037755820000001</v>
      </c>
      <c r="BN444" s="110" t="s">
        <v>7253</v>
      </c>
      <c r="BO444" s="106">
        <v>273.10000000000002</v>
      </c>
      <c r="BP444" s="105" t="s">
        <v>3290</v>
      </c>
      <c r="BQ444" s="105" t="s">
        <v>5678</v>
      </c>
      <c r="BR444" s="110">
        <v>879</v>
      </c>
      <c r="BS444" s="110">
        <v>13</v>
      </c>
      <c r="BT444" s="111" t="s">
        <v>7652</v>
      </c>
      <c r="BU444" s="110">
        <v>11</v>
      </c>
      <c r="BV444" s="110">
        <v>9</v>
      </c>
      <c r="BW444" s="105" t="s">
        <v>7784</v>
      </c>
      <c r="BX444" s="104">
        <v>5.56</v>
      </c>
      <c r="BY444" s="105"/>
      <c r="BZ444" s="106">
        <f t="shared" si="108"/>
        <v>3.2</v>
      </c>
      <c r="CA444" s="104" t="str">
        <f t="shared" si="109"/>
        <v>Matched</v>
      </c>
      <c r="CB444" s="104">
        <f t="shared" si="110"/>
        <v>1.8150027948574621E-2</v>
      </c>
      <c r="CC444" s="105"/>
      <c r="CD444" s="105"/>
      <c r="CE444" s="105"/>
      <c r="CF444" s="105"/>
    </row>
    <row r="445" spans="1:84" hidden="1" x14ac:dyDescent="0.35">
      <c r="A445" s="67">
        <v>880</v>
      </c>
      <c r="B445" s="67">
        <v>2864.3780000000002</v>
      </c>
      <c r="C445" s="67" t="s">
        <v>7648</v>
      </c>
      <c r="D445" s="67" t="s">
        <v>3290</v>
      </c>
      <c r="E445" s="67" t="s">
        <v>5677</v>
      </c>
      <c r="F445" s="102">
        <v>10</v>
      </c>
      <c r="G445" s="102">
        <v>7</v>
      </c>
      <c r="H445" s="102">
        <v>8</v>
      </c>
      <c r="I445" s="102">
        <v>42</v>
      </c>
      <c r="J445" s="67"/>
      <c r="K445" s="67" t="s">
        <v>5678</v>
      </c>
      <c r="L445" s="67" t="s">
        <v>4847</v>
      </c>
      <c r="M445" s="67" t="s">
        <v>3293</v>
      </c>
      <c r="N445" s="67"/>
      <c r="O445" s="67"/>
      <c r="P445" s="67">
        <v>10.14</v>
      </c>
      <c r="Q445" s="67">
        <v>10.14</v>
      </c>
      <c r="R445" s="103">
        <v>3.0000000000000001E-3</v>
      </c>
      <c r="S445" s="103">
        <v>7.0000000000000001E-3</v>
      </c>
      <c r="T445" s="67">
        <v>0.755</v>
      </c>
      <c r="U445" s="67">
        <v>5.56</v>
      </c>
      <c r="V445" s="104" t="b">
        <f t="shared" si="105"/>
        <v>1</v>
      </c>
      <c r="W445" s="104" t="s">
        <v>16</v>
      </c>
      <c r="X445" s="104">
        <f t="shared" si="112"/>
        <v>0.70000000000000007</v>
      </c>
      <c r="Y445" s="104">
        <f t="shared" si="106"/>
        <v>0.70000000000000007</v>
      </c>
      <c r="Z445" s="104" t="str">
        <f t="shared" si="107"/>
        <v/>
      </c>
      <c r="AA445" s="104" t="str">
        <f t="shared" si="107"/>
        <v/>
      </c>
      <c r="AB445" s="104" t="str">
        <f t="shared" si="117"/>
        <v/>
      </c>
      <c r="AC445" s="104" t="str">
        <f t="shared" si="113"/>
        <v/>
      </c>
      <c r="AD445" s="104" t="str">
        <f t="shared" si="113"/>
        <v/>
      </c>
      <c r="AE445" s="104" t="str">
        <f t="shared" si="113"/>
        <v/>
      </c>
      <c r="AF445" s="104" t="str">
        <f t="shared" si="113"/>
        <v/>
      </c>
      <c r="AG445" s="104" t="str">
        <f t="shared" si="114"/>
        <v/>
      </c>
      <c r="AH445" s="104" t="str">
        <f t="shared" si="114"/>
        <v/>
      </c>
      <c r="AI445" s="104"/>
      <c r="AJ445" s="104">
        <f t="shared" si="118"/>
        <v>3.9703186137506992E-3</v>
      </c>
      <c r="AK445" s="104">
        <f t="shared" si="119"/>
        <v>3.9703186137506992E-3</v>
      </c>
      <c r="AL445" s="104" t="str">
        <f t="shared" si="119"/>
        <v/>
      </c>
      <c r="AM445" s="104" t="str">
        <f t="shared" si="119"/>
        <v/>
      </c>
      <c r="AN445" s="104" t="str">
        <f t="shared" si="115"/>
        <v/>
      </c>
      <c r="AO445" s="104" t="str">
        <f t="shared" si="115"/>
        <v/>
      </c>
      <c r="AP445" s="104" t="str">
        <f t="shared" si="115"/>
        <v/>
      </c>
      <c r="AQ445" s="104" t="str">
        <f t="shared" si="115"/>
        <v/>
      </c>
      <c r="AR445" s="104" t="str">
        <f t="shared" si="116"/>
        <v/>
      </c>
      <c r="AS445" s="104" t="str">
        <f t="shared" si="116"/>
        <v/>
      </c>
      <c r="AT445" s="104" t="str">
        <f t="shared" si="116"/>
        <v/>
      </c>
      <c r="AU445" s="104"/>
      <c r="AV445" s="105"/>
      <c r="AW445" s="105"/>
      <c r="AX445" s="105"/>
      <c r="AY445" s="105"/>
      <c r="AZ445" s="105"/>
      <c r="BA445" s="106"/>
      <c r="BB445" s="104"/>
      <c r="BC445" s="105"/>
      <c r="BD445" s="104"/>
      <c r="BE445" s="107"/>
      <c r="BF445" s="105"/>
      <c r="BG445" s="105"/>
      <c r="BH445" s="105"/>
      <c r="BI445" s="105"/>
      <c r="BJ445" s="67">
        <v>880</v>
      </c>
      <c r="BK445" s="108">
        <v>2864.3780000000002</v>
      </c>
      <c r="BL445" s="109">
        <v>42.758866699999999</v>
      </c>
      <c r="BM445" s="109">
        <v>-82.037755840000003</v>
      </c>
      <c r="BN445" s="110" t="s">
        <v>7253</v>
      </c>
      <c r="BO445" s="106">
        <v>273.10000000000002</v>
      </c>
      <c r="BP445" s="105" t="s">
        <v>3290</v>
      </c>
      <c r="BQ445" s="105" t="s">
        <v>5678</v>
      </c>
      <c r="BR445" s="110">
        <v>879</v>
      </c>
      <c r="BS445" s="110">
        <v>10</v>
      </c>
      <c r="BT445" s="111" t="s">
        <v>7652</v>
      </c>
      <c r="BU445" s="110">
        <v>7</v>
      </c>
      <c r="BV445" s="110">
        <v>8</v>
      </c>
      <c r="BW445" s="105" t="s">
        <v>7784</v>
      </c>
      <c r="BX445" s="104">
        <v>5.56</v>
      </c>
      <c r="BY445" s="105"/>
      <c r="BZ445" s="106">
        <f t="shared" si="108"/>
        <v>0.70000000000000007</v>
      </c>
      <c r="CA445" s="104" t="str">
        <f t="shared" si="109"/>
        <v>Matched</v>
      </c>
      <c r="CB445" s="104">
        <f t="shared" si="110"/>
        <v>3.9703186137506992E-3</v>
      </c>
      <c r="CC445" s="105"/>
      <c r="CD445" s="105"/>
      <c r="CE445" s="105"/>
      <c r="CF445" s="105"/>
    </row>
    <row r="446" spans="1:84" hidden="1" x14ac:dyDescent="0.35">
      <c r="A446" s="67">
        <v>881</v>
      </c>
      <c r="B446" s="67">
        <v>2864.4250000000002</v>
      </c>
      <c r="C446" s="67" t="s">
        <v>7650</v>
      </c>
      <c r="D446" s="67" t="s">
        <v>3290</v>
      </c>
      <c r="E446" s="67" t="s">
        <v>5677</v>
      </c>
      <c r="F446" s="102">
        <v>12</v>
      </c>
      <c r="G446" s="102">
        <v>7</v>
      </c>
      <c r="H446" s="102">
        <v>5</v>
      </c>
      <c r="I446" s="102"/>
      <c r="J446" s="67"/>
      <c r="K446" s="67" t="s">
        <v>5678</v>
      </c>
      <c r="L446" s="67" t="s">
        <v>4848</v>
      </c>
      <c r="M446" s="67" t="s">
        <v>3293</v>
      </c>
      <c r="N446" s="67"/>
      <c r="O446" s="67"/>
      <c r="P446" s="67">
        <v>12.01</v>
      </c>
      <c r="Q446" s="67">
        <v>12.01</v>
      </c>
      <c r="R446" s="103">
        <v>1.2999999999999999E-2</v>
      </c>
      <c r="S446" s="103">
        <v>0.03</v>
      </c>
      <c r="T446" s="67">
        <v>0.82499999999999996</v>
      </c>
      <c r="U446" s="67">
        <v>5.56</v>
      </c>
      <c r="V446" s="104" t="b">
        <f t="shared" si="105"/>
        <v>1</v>
      </c>
      <c r="W446" s="104" t="s">
        <v>16</v>
      </c>
      <c r="X446" s="104">
        <f t="shared" si="112"/>
        <v>3</v>
      </c>
      <c r="Y446" s="104">
        <f t="shared" si="106"/>
        <v>3</v>
      </c>
      <c r="Z446" s="104" t="str">
        <f t="shared" si="107"/>
        <v/>
      </c>
      <c r="AA446" s="104" t="str">
        <f t="shared" si="107"/>
        <v/>
      </c>
      <c r="AB446" s="104" t="str">
        <f t="shared" si="117"/>
        <v/>
      </c>
      <c r="AC446" s="104" t="str">
        <f t="shared" si="113"/>
        <v/>
      </c>
      <c r="AD446" s="104" t="str">
        <f t="shared" si="113"/>
        <v/>
      </c>
      <c r="AE446" s="104" t="str">
        <f t="shared" si="113"/>
        <v/>
      </c>
      <c r="AF446" s="104" t="str">
        <f t="shared" si="113"/>
        <v/>
      </c>
      <c r="AG446" s="104" t="str">
        <f t="shared" si="114"/>
        <v/>
      </c>
      <c r="AH446" s="104" t="str">
        <f t="shared" si="114"/>
        <v/>
      </c>
      <c r="AI446" s="104"/>
      <c r="AJ446" s="104">
        <f t="shared" si="118"/>
        <v>1.7015651201788707E-2</v>
      </c>
      <c r="AK446" s="104">
        <f t="shared" si="119"/>
        <v>1.7015651201788707E-2</v>
      </c>
      <c r="AL446" s="104" t="str">
        <f t="shared" si="119"/>
        <v/>
      </c>
      <c r="AM446" s="104" t="str">
        <f t="shared" si="119"/>
        <v/>
      </c>
      <c r="AN446" s="104" t="str">
        <f t="shared" si="115"/>
        <v/>
      </c>
      <c r="AO446" s="104" t="str">
        <f t="shared" si="115"/>
        <v/>
      </c>
      <c r="AP446" s="104" t="str">
        <f t="shared" si="115"/>
        <v/>
      </c>
      <c r="AQ446" s="104" t="str">
        <f t="shared" si="115"/>
        <v/>
      </c>
      <c r="AR446" s="104" t="str">
        <f t="shared" si="116"/>
        <v/>
      </c>
      <c r="AS446" s="104" t="str">
        <f t="shared" si="116"/>
        <v/>
      </c>
      <c r="AT446" s="104" t="str">
        <f t="shared" si="116"/>
        <v/>
      </c>
      <c r="AU446" s="104"/>
      <c r="AV446" s="105"/>
      <c r="AW446" s="105"/>
      <c r="AX446" s="105"/>
      <c r="AY446" s="105"/>
      <c r="AZ446" s="105"/>
      <c r="BA446" s="106"/>
      <c r="BB446" s="104"/>
      <c r="BC446" s="105"/>
      <c r="BD446" s="104"/>
      <c r="BE446" s="107"/>
      <c r="BF446" s="105"/>
      <c r="BG446" s="105"/>
      <c r="BH446" s="105"/>
      <c r="BI446" s="105"/>
      <c r="BJ446" s="67">
        <v>881</v>
      </c>
      <c r="BK446" s="108">
        <v>2864.4250000000002</v>
      </c>
      <c r="BL446" s="109">
        <v>42.758866269999999</v>
      </c>
      <c r="BM446" s="109">
        <v>-82.037755849999996</v>
      </c>
      <c r="BN446" s="110" t="s">
        <v>7253</v>
      </c>
      <c r="BO446" s="106">
        <v>273.10000000000002</v>
      </c>
      <c r="BP446" s="105" t="s">
        <v>3290</v>
      </c>
      <c r="BQ446" s="105" t="s">
        <v>5678</v>
      </c>
      <c r="BR446" s="110"/>
      <c r="BS446" s="110">
        <v>12</v>
      </c>
      <c r="BT446" s="111" t="s">
        <v>7642</v>
      </c>
      <c r="BU446" s="110">
        <v>7</v>
      </c>
      <c r="BV446" s="110">
        <v>5</v>
      </c>
      <c r="BW446" s="105" t="s">
        <v>7784</v>
      </c>
      <c r="BX446" s="104">
        <v>5.56</v>
      </c>
      <c r="BY446" s="105"/>
      <c r="BZ446" s="106">
        <f t="shared" si="108"/>
        <v>3</v>
      </c>
      <c r="CA446" s="104" t="str">
        <f t="shared" si="109"/>
        <v>Matched</v>
      </c>
      <c r="CB446" s="104">
        <f t="shared" si="110"/>
        <v>1.7015651201788707E-2</v>
      </c>
      <c r="CC446" s="105"/>
      <c r="CD446" s="105"/>
      <c r="CE446" s="105"/>
      <c r="CF446" s="105"/>
    </row>
    <row r="447" spans="1:84" hidden="1" x14ac:dyDescent="0.35">
      <c r="A447" s="67">
        <v>882</v>
      </c>
      <c r="B447" s="67">
        <v>2864.4830000000002</v>
      </c>
      <c r="C447" s="67" t="s">
        <v>7613</v>
      </c>
      <c r="D447" s="67" t="s">
        <v>3290</v>
      </c>
      <c r="E447" s="67" t="s">
        <v>5677</v>
      </c>
      <c r="F447" s="102">
        <v>11</v>
      </c>
      <c r="G447" s="102">
        <v>10</v>
      </c>
      <c r="H447" s="102">
        <v>10</v>
      </c>
      <c r="I447" s="102">
        <v>43</v>
      </c>
      <c r="J447" s="67"/>
      <c r="K447" s="67" t="s">
        <v>5683</v>
      </c>
      <c r="L447" s="67" t="s">
        <v>4850</v>
      </c>
      <c r="M447" s="67" t="s">
        <v>3293</v>
      </c>
      <c r="N447" s="67"/>
      <c r="O447" s="67"/>
      <c r="P447" s="67">
        <v>11.43</v>
      </c>
      <c r="Q447" s="67">
        <v>11.43</v>
      </c>
      <c r="R447" s="103">
        <v>7.0000000000000001E-3</v>
      </c>
      <c r="S447" s="103">
        <v>1.0999999999999999E-2</v>
      </c>
      <c r="T447" s="67">
        <v>0.84499999999999997</v>
      </c>
      <c r="U447" s="67">
        <v>5.56</v>
      </c>
      <c r="V447" s="104" t="b">
        <f t="shared" si="105"/>
        <v>1</v>
      </c>
      <c r="W447" s="104" t="s">
        <v>16</v>
      </c>
      <c r="X447" s="104">
        <f t="shared" si="112"/>
        <v>1.0999999999999999</v>
      </c>
      <c r="Y447" s="104">
        <f t="shared" si="106"/>
        <v>1.0999999999999999</v>
      </c>
      <c r="Z447" s="104" t="str">
        <f t="shared" si="107"/>
        <v/>
      </c>
      <c r="AA447" s="104" t="str">
        <f t="shared" si="107"/>
        <v/>
      </c>
      <c r="AB447" s="104" t="str">
        <f t="shared" si="117"/>
        <v/>
      </c>
      <c r="AC447" s="104" t="str">
        <f t="shared" si="113"/>
        <v/>
      </c>
      <c r="AD447" s="104" t="str">
        <f t="shared" si="113"/>
        <v/>
      </c>
      <c r="AE447" s="104" t="str">
        <f t="shared" si="113"/>
        <v/>
      </c>
      <c r="AF447" s="104" t="str">
        <f t="shared" si="113"/>
        <v/>
      </c>
      <c r="AG447" s="104" t="str">
        <f t="shared" si="114"/>
        <v/>
      </c>
      <c r="AH447" s="104" t="str">
        <f t="shared" si="114"/>
        <v/>
      </c>
      <c r="AI447" s="104"/>
      <c r="AJ447" s="104">
        <f t="shared" si="118"/>
        <v>6.2390721073225259E-3</v>
      </c>
      <c r="AK447" s="104">
        <f t="shared" si="119"/>
        <v>6.2390721073225259E-3</v>
      </c>
      <c r="AL447" s="104" t="str">
        <f t="shared" si="119"/>
        <v/>
      </c>
      <c r="AM447" s="104" t="str">
        <f t="shared" si="119"/>
        <v/>
      </c>
      <c r="AN447" s="104" t="str">
        <f t="shared" si="115"/>
        <v/>
      </c>
      <c r="AO447" s="104" t="str">
        <f t="shared" si="115"/>
        <v/>
      </c>
      <c r="AP447" s="104" t="str">
        <f t="shared" si="115"/>
        <v/>
      </c>
      <c r="AQ447" s="104" t="str">
        <f t="shared" si="115"/>
        <v/>
      </c>
      <c r="AR447" s="104" t="str">
        <f t="shared" si="116"/>
        <v/>
      </c>
      <c r="AS447" s="104" t="str">
        <f t="shared" si="116"/>
        <v/>
      </c>
      <c r="AT447" s="104" t="str">
        <f t="shared" si="116"/>
        <v/>
      </c>
      <c r="AU447" s="104"/>
      <c r="AV447" s="105"/>
      <c r="AW447" s="105"/>
      <c r="AX447" s="105"/>
      <c r="AY447" s="105"/>
      <c r="AZ447" s="105"/>
      <c r="BA447" s="106"/>
      <c r="BB447" s="104"/>
      <c r="BC447" s="105"/>
      <c r="BD447" s="104"/>
      <c r="BE447" s="107"/>
      <c r="BF447" s="105"/>
      <c r="BG447" s="105"/>
      <c r="BH447" s="105"/>
      <c r="BI447" s="105"/>
      <c r="BJ447" s="67">
        <v>882</v>
      </c>
      <c r="BK447" s="108">
        <v>2864.4830000000002</v>
      </c>
      <c r="BL447" s="109">
        <v>42.758865749999998</v>
      </c>
      <c r="BM447" s="109">
        <v>-82.037755869999998</v>
      </c>
      <c r="BN447" s="110" t="s">
        <v>7253</v>
      </c>
      <c r="BO447" s="106">
        <v>273.10000000000002</v>
      </c>
      <c r="BP447" s="105" t="s">
        <v>3290</v>
      </c>
      <c r="BQ447" s="105" t="s">
        <v>5683</v>
      </c>
      <c r="BR447" s="110">
        <v>883</v>
      </c>
      <c r="BS447" s="110">
        <v>11</v>
      </c>
      <c r="BT447" s="111" t="s">
        <v>7329</v>
      </c>
      <c r="BU447" s="110">
        <v>10</v>
      </c>
      <c r="BV447" s="110">
        <v>10</v>
      </c>
      <c r="BW447" s="105" t="s">
        <v>7784</v>
      </c>
      <c r="BX447" s="104">
        <v>5.56</v>
      </c>
      <c r="BY447" s="105"/>
      <c r="BZ447" s="106">
        <f t="shared" si="108"/>
        <v>1.0999999999999999</v>
      </c>
      <c r="CA447" s="104" t="str">
        <f t="shared" si="109"/>
        <v>Matched</v>
      </c>
      <c r="CB447" s="104">
        <f t="shared" si="110"/>
        <v>6.2390721073225259E-3</v>
      </c>
      <c r="CC447" s="105"/>
      <c r="CD447" s="105"/>
      <c r="CE447" s="105"/>
      <c r="CF447" s="105"/>
    </row>
    <row r="448" spans="1:84" hidden="1" x14ac:dyDescent="0.35">
      <c r="A448" s="67">
        <v>884</v>
      </c>
      <c r="B448" s="67">
        <v>2864.5079999999998</v>
      </c>
      <c r="C448" s="67" t="s">
        <v>7464</v>
      </c>
      <c r="D448" s="67" t="s">
        <v>3290</v>
      </c>
      <c r="E448" s="67" t="s">
        <v>5677</v>
      </c>
      <c r="F448" s="102">
        <v>15</v>
      </c>
      <c r="G448" s="102">
        <v>12</v>
      </c>
      <c r="H448" s="102">
        <v>9</v>
      </c>
      <c r="I448" s="102">
        <v>43</v>
      </c>
      <c r="J448" s="67"/>
      <c r="K448" s="67" t="s">
        <v>5678</v>
      </c>
      <c r="L448" s="67" t="s">
        <v>4851</v>
      </c>
      <c r="M448" s="67" t="s">
        <v>3293</v>
      </c>
      <c r="N448" s="67"/>
      <c r="O448" s="67"/>
      <c r="P448" s="67">
        <v>14.59</v>
      </c>
      <c r="Q448" s="67">
        <v>14.59</v>
      </c>
      <c r="R448" s="103">
        <v>1.4E-2</v>
      </c>
      <c r="S448" s="103">
        <v>3.3000000000000002E-2</v>
      </c>
      <c r="T448" s="67">
        <v>0.84599999999999997</v>
      </c>
      <c r="U448" s="67">
        <v>5.56</v>
      </c>
      <c r="V448" s="104" t="b">
        <f t="shared" si="105"/>
        <v>1</v>
      </c>
      <c r="W448" s="104" t="s">
        <v>16</v>
      </c>
      <c r="X448" s="104">
        <f t="shared" si="112"/>
        <v>3.3000000000000003</v>
      </c>
      <c r="Y448" s="104">
        <f t="shared" si="106"/>
        <v>3.3000000000000003</v>
      </c>
      <c r="Z448" s="104" t="str">
        <f t="shared" si="107"/>
        <v/>
      </c>
      <c r="AA448" s="104" t="str">
        <f t="shared" si="107"/>
        <v/>
      </c>
      <c r="AB448" s="104" t="str">
        <f t="shared" si="117"/>
        <v/>
      </c>
      <c r="AC448" s="104" t="str">
        <f t="shared" si="113"/>
        <v/>
      </c>
      <c r="AD448" s="104" t="str">
        <f t="shared" si="113"/>
        <v/>
      </c>
      <c r="AE448" s="104" t="str">
        <f t="shared" si="113"/>
        <v/>
      </c>
      <c r="AF448" s="104" t="str">
        <f t="shared" si="113"/>
        <v/>
      </c>
      <c r="AG448" s="104" t="str">
        <f t="shared" si="114"/>
        <v/>
      </c>
      <c r="AH448" s="104" t="str">
        <f t="shared" si="114"/>
        <v/>
      </c>
      <c r="AI448" s="104"/>
      <c r="AJ448" s="104">
        <f t="shared" si="118"/>
        <v>1.8717216321967579E-2</v>
      </c>
      <c r="AK448" s="104">
        <f t="shared" si="119"/>
        <v>1.8717216321967579E-2</v>
      </c>
      <c r="AL448" s="104" t="str">
        <f t="shared" si="119"/>
        <v/>
      </c>
      <c r="AM448" s="104" t="str">
        <f t="shared" si="119"/>
        <v/>
      </c>
      <c r="AN448" s="104" t="str">
        <f t="shared" si="115"/>
        <v/>
      </c>
      <c r="AO448" s="104" t="str">
        <f t="shared" si="115"/>
        <v/>
      </c>
      <c r="AP448" s="104" t="str">
        <f t="shared" si="115"/>
        <v/>
      </c>
      <c r="AQ448" s="104" t="str">
        <f t="shared" si="115"/>
        <v/>
      </c>
      <c r="AR448" s="104" t="str">
        <f t="shared" si="116"/>
        <v/>
      </c>
      <c r="AS448" s="104" t="str">
        <f t="shared" si="116"/>
        <v/>
      </c>
      <c r="AT448" s="104" t="str">
        <f t="shared" si="116"/>
        <v/>
      </c>
      <c r="AU448" s="104"/>
      <c r="AV448" s="105"/>
      <c r="AW448" s="105"/>
      <c r="AX448" s="105"/>
      <c r="AY448" s="105"/>
      <c r="AZ448" s="105"/>
      <c r="BA448" s="106"/>
      <c r="BB448" s="104"/>
      <c r="BC448" s="105"/>
      <c r="BD448" s="104"/>
      <c r="BE448" s="107"/>
      <c r="BF448" s="105"/>
      <c r="BG448" s="105"/>
      <c r="BH448" s="105"/>
      <c r="BI448" s="105"/>
      <c r="BJ448" s="67">
        <v>884</v>
      </c>
      <c r="BK448" s="108">
        <v>2864.5079999999998</v>
      </c>
      <c r="BL448" s="109">
        <v>42.758865540000002</v>
      </c>
      <c r="BM448" s="109">
        <v>-82.037755880000006</v>
      </c>
      <c r="BN448" s="110" t="s">
        <v>7253</v>
      </c>
      <c r="BO448" s="106">
        <v>273.10000000000002</v>
      </c>
      <c r="BP448" s="105" t="s">
        <v>3290</v>
      </c>
      <c r="BQ448" s="105" t="s">
        <v>5678</v>
      </c>
      <c r="BR448" s="110">
        <v>883</v>
      </c>
      <c r="BS448" s="110">
        <v>15</v>
      </c>
      <c r="BT448" s="111" t="s">
        <v>7651</v>
      </c>
      <c r="BU448" s="110">
        <v>12</v>
      </c>
      <c r="BV448" s="110">
        <v>9</v>
      </c>
      <c r="BW448" s="105" t="s">
        <v>7784</v>
      </c>
      <c r="BX448" s="104">
        <v>5.56</v>
      </c>
      <c r="BY448" s="105"/>
      <c r="BZ448" s="106">
        <f t="shared" si="108"/>
        <v>3.3000000000000003</v>
      </c>
      <c r="CA448" s="104" t="str">
        <f t="shared" si="109"/>
        <v>Matched</v>
      </c>
      <c r="CB448" s="104">
        <f t="shared" si="110"/>
        <v>1.8717216321967579E-2</v>
      </c>
      <c r="CC448" s="105"/>
      <c r="CD448" s="105"/>
      <c r="CE448" s="105"/>
      <c r="CF448" s="105"/>
    </row>
    <row r="449" spans="1:84" hidden="1" x14ac:dyDescent="0.35">
      <c r="A449" s="67">
        <v>885</v>
      </c>
      <c r="B449" s="67">
        <v>2865.1039999999998</v>
      </c>
      <c r="C449" s="67" t="s">
        <v>7653</v>
      </c>
      <c r="D449" s="67" t="s">
        <v>3290</v>
      </c>
      <c r="E449" s="67" t="s">
        <v>5677</v>
      </c>
      <c r="F449" s="102">
        <v>15</v>
      </c>
      <c r="G449" s="102">
        <v>14</v>
      </c>
      <c r="H449" s="102">
        <v>10</v>
      </c>
      <c r="I449" s="102"/>
      <c r="J449" s="67"/>
      <c r="K449" s="67" t="s">
        <v>5678</v>
      </c>
      <c r="L449" s="67" t="s">
        <v>4852</v>
      </c>
      <c r="M449" s="67" t="s">
        <v>3293</v>
      </c>
      <c r="N449" s="67"/>
      <c r="O449" s="67"/>
      <c r="P449" s="67">
        <v>15.46</v>
      </c>
      <c r="Q449" s="67">
        <v>15.46</v>
      </c>
      <c r="R449" s="103">
        <v>0.01</v>
      </c>
      <c r="S449" s="103">
        <v>2.3E-2</v>
      </c>
      <c r="T449" s="67">
        <v>0.83199999999999996</v>
      </c>
      <c r="U449" s="67">
        <v>5.56</v>
      </c>
      <c r="V449" s="104" t="b">
        <f t="shared" si="105"/>
        <v>1</v>
      </c>
      <c r="W449" s="104" t="s">
        <v>16</v>
      </c>
      <c r="X449" s="104">
        <f t="shared" si="112"/>
        <v>2.2999999999999998</v>
      </c>
      <c r="Y449" s="104">
        <f t="shared" si="106"/>
        <v>2.2999999999999998</v>
      </c>
      <c r="Z449" s="104" t="str">
        <f t="shared" si="107"/>
        <v/>
      </c>
      <c r="AA449" s="104" t="str">
        <f t="shared" si="107"/>
        <v/>
      </c>
      <c r="AB449" s="104" t="str">
        <f t="shared" si="117"/>
        <v/>
      </c>
      <c r="AC449" s="104" t="str">
        <f t="shared" si="113"/>
        <v/>
      </c>
      <c r="AD449" s="104" t="str">
        <f t="shared" si="113"/>
        <v/>
      </c>
      <c r="AE449" s="104" t="str">
        <f t="shared" si="113"/>
        <v/>
      </c>
      <c r="AF449" s="104" t="str">
        <f t="shared" si="113"/>
        <v/>
      </c>
      <c r="AG449" s="104" t="str">
        <f t="shared" si="114"/>
        <v/>
      </c>
      <c r="AH449" s="104" t="str">
        <f t="shared" si="114"/>
        <v/>
      </c>
      <c r="AI449" s="104"/>
      <c r="AJ449" s="104">
        <f t="shared" si="118"/>
        <v>1.3045332588038009E-2</v>
      </c>
      <c r="AK449" s="104">
        <f t="shared" si="119"/>
        <v>1.3045332588038009E-2</v>
      </c>
      <c r="AL449" s="104" t="str">
        <f t="shared" si="119"/>
        <v/>
      </c>
      <c r="AM449" s="104" t="str">
        <f t="shared" si="119"/>
        <v/>
      </c>
      <c r="AN449" s="104" t="str">
        <f t="shared" si="115"/>
        <v/>
      </c>
      <c r="AO449" s="104" t="str">
        <f t="shared" si="115"/>
        <v/>
      </c>
      <c r="AP449" s="104" t="str">
        <f t="shared" si="115"/>
        <v/>
      </c>
      <c r="AQ449" s="104" t="str">
        <f t="shared" si="115"/>
        <v/>
      </c>
      <c r="AR449" s="104" t="str">
        <f t="shared" si="116"/>
        <v/>
      </c>
      <c r="AS449" s="104" t="str">
        <f t="shared" si="116"/>
        <v/>
      </c>
      <c r="AT449" s="104" t="str">
        <f t="shared" si="116"/>
        <v/>
      </c>
      <c r="AU449" s="104"/>
      <c r="AV449" s="105"/>
      <c r="AW449" s="105"/>
      <c r="AX449" s="105"/>
      <c r="AY449" s="105"/>
      <c r="AZ449" s="105"/>
      <c r="BA449" s="106"/>
      <c r="BB449" s="104"/>
      <c r="BC449" s="105"/>
      <c r="BD449" s="104"/>
      <c r="BE449" s="107"/>
      <c r="BF449" s="105"/>
      <c r="BG449" s="105"/>
      <c r="BH449" s="105"/>
      <c r="BI449" s="105"/>
      <c r="BJ449" s="67">
        <v>885</v>
      </c>
      <c r="BK449" s="108">
        <v>2865.1039999999998</v>
      </c>
      <c r="BL449" s="109">
        <v>42.758860140000003</v>
      </c>
      <c r="BM449" s="109">
        <v>-82.037756090000002</v>
      </c>
      <c r="BN449" s="110" t="s">
        <v>7253</v>
      </c>
      <c r="BO449" s="106">
        <v>273.10000000000002</v>
      </c>
      <c r="BP449" s="105" t="s">
        <v>3290</v>
      </c>
      <c r="BQ449" s="105" t="s">
        <v>5678</v>
      </c>
      <c r="BR449" s="110"/>
      <c r="BS449" s="110">
        <v>15</v>
      </c>
      <c r="BT449" s="111" t="s">
        <v>7948</v>
      </c>
      <c r="BU449" s="110">
        <v>14</v>
      </c>
      <c r="BV449" s="110">
        <v>10</v>
      </c>
      <c r="BW449" s="105" t="s">
        <v>7784</v>
      </c>
      <c r="BX449" s="104">
        <v>5.56</v>
      </c>
      <c r="BY449" s="105"/>
      <c r="BZ449" s="106">
        <f t="shared" si="108"/>
        <v>2.2999999999999998</v>
      </c>
      <c r="CA449" s="104" t="str">
        <f t="shared" si="109"/>
        <v>Matched</v>
      </c>
      <c r="CB449" s="104">
        <f t="shared" si="110"/>
        <v>1.3045332588038009E-2</v>
      </c>
      <c r="CC449" s="105"/>
      <c r="CD449" s="105"/>
      <c r="CE449" s="105"/>
      <c r="CF449" s="105"/>
    </row>
    <row r="450" spans="1:84" hidden="1" x14ac:dyDescent="0.35">
      <c r="A450" s="67">
        <v>886</v>
      </c>
      <c r="B450" s="67">
        <v>2865.2159999999999</v>
      </c>
      <c r="C450" s="67" t="s">
        <v>7650</v>
      </c>
      <c r="D450" s="67" t="s">
        <v>3290</v>
      </c>
      <c r="E450" s="67" t="s">
        <v>5677</v>
      </c>
      <c r="F450" s="102">
        <v>10</v>
      </c>
      <c r="G450" s="102">
        <v>10</v>
      </c>
      <c r="H450" s="102">
        <v>9</v>
      </c>
      <c r="I450" s="102"/>
      <c r="J450" s="67"/>
      <c r="K450" s="67" t="s">
        <v>5678</v>
      </c>
      <c r="L450" s="67" t="s">
        <v>4853</v>
      </c>
      <c r="M450" s="67" t="s">
        <v>3293</v>
      </c>
      <c r="N450" s="67"/>
      <c r="O450" s="67"/>
      <c r="P450" s="67">
        <v>10.5</v>
      </c>
      <c r="Q450" s="67">
        <v>10.5</v>
      </c>
      <c r="R450" s="103">
        <v>1.9E-2</v>
      </c>
      <c r="S450" s="103">
        <v>2.4E-2</v>
      </c>
      <c r="T450" s="67">
        <v>0.83</v>
      </c>
      <c r="U450" s="67">
        <v>5.56</v>
      </c>
      <c r="V450" s="104" t="b">
        <f t="shared" si="105"/>
        <v>1</v>
      </c>
      <c r="W450" s="104" t="s">
        <v>16</v>
      </c>
      <c r="X450" s="104">
        <f t="shared" si="112"/>
        <v>2.4</v>
      </c>
      <c r="Y450" s="104">
        <f t="shared" si="106"/>
        <v>2.4</v>
      </c>
      <c r="Z450" s="104" t="str">
        <f t="shared" si="107"/>
        <v/>
      </c>
      <c r="AA450" s="104" t="str">
        <f t="shared" si="107"/>
        <v/>
      </c>
      <c r="AB450" s="104" t="str">
        <f t="shared" si="117"/>
        <v/>
      </c>
      <c r="AC450" s="104" t="str">
        <f t="shared" si="113"/>
        <v/>
      </c>
      <c r="AD450" s="104" t="str">
        <f t="shared" si="113"/>
        <v/>
      </c>
      <c r="AE450" s="104" t="str">
        <f t="shared" si="113"/>
        <v/>
      </c>
      <c r="AF450" s="104" t="str">
        <f t="shared" si="113"/>
        <v/>
      </c>
      <c r="AG450" s="104" t="str">
        <f t="shared" si="114"/>
        <v/>
      </c>
      <c r="AH450" s="104" t="str">
        <f t="shared" si="114"/>
        <v/>
      </c>
      <c r="AI450" s="104"/>
      <c r="AJ450" s="104">
        <f t="shared" si="118"/>
        <v>1.3612520961430967E-2</v>
      </c>
      <c r="AK450" s="104">
        <f t="shared" si="119"/>
        <v>1.3612520961430967E-2</v>
      </c>
      <c r="AL450" s="104" t="str">
        <f t="shared" si="119"/>
        <v/>
      </c>
      <c r="AM450" s="104" t="str">
        <f t="shared" si="119"/>
        <v/>
      </c>
      <c r="AN450" s="104" t="str">
        <f t="shared" si="115"/>
        <v/>
      </c>
      <c r="AO450" s="104" t="str">
        <f t="shared" si="115"/>
        <v/>
      </c>
      <c r="AP450" s="104" t="str">
        <f t="shared" si="115"/>
        <v/>
      </c>
      <c r="AQ450" s="104" t="str">
        <f t="shared" si="115"/>
        <v/>
      </c>
      <c r="AR450" s="104" t="str">
        <f t="shared" si="116"/>
        <v/>
      </c>
      <c r="AS450" s="104" t="str">
        <f t="shared" si="116"/>
        <v/>
      </c>
      <c r="AT450" s="104" t="str">
        <f t="shared" si="116"/>
        <v/>
      </c>
      <c r="AU450" s="104"/>
      <c r="AV450" s="105"/>
      <c r="AW450" s="105"/>
      <c r="AX450" s="105"/>
      <c r="AY450" s="105"/>
      <c r="AZ450" s="105"/>
      <c r="BA450" s="106"/>
      <c r="BB450" s="104"/>
      <c r="BC450" s="105"/>
      <c r="BD450" s="104"/>
      <c r="BE450" s="107"/>
      <c r="BF450" s="105"/>
      <c r="BG450" s="105"/>
      <c r="BH450" s="105"/>
      <c r="BI450" s="105"/>
      <c r="BJ450" s="67">
        <v>886</v>
      </c>
      <c r="BK450" s="108">
        <v>2865.2159999999999</v>
      </c>
      <c r="BL450" s="109">
        <v>42.758859110000003</v>
      </c>
      <c r="BM450" s="109">
        <v>-82.037756130000005</v>
      </c>
      <c r="BN450" s="110" t="s">
        <v>7253</v>
      </c>
      <c r="BO450" s="106">
        <v>273.10000000000002</v>
      </c>
      <c r="BP450" s="105" t="s">
        <v>3290</v>
      </c>
      <c r="BQ450" s="105" t="s">
        <v>5678</v>
      </c>
      <c r="BR450" s="110"/>
      <c r="BS450" s="110">
        <v>10</v>
      </c>
      <c r="BT450" s="111" t="s">
        <v>7653</v>
      </c>
      <c r="BU450" s="110">
        <v>10</v>
      </c>
      <c r="BV450" s="110">
        <v>9</v>
      </c>
      <c r="BW450" s="105" t="s">
        <v>7784</v>
      </c>
      <c r="BX450" s="104">
        <v>5.56</v>
      </c>
      <c r="BY450" s="105"/>
      <c r="BZ450" s="106">
        <f t="shared" si="108"/>
        <v>2.4</v>
      </c>
      <c r="CA450" s="104" t="str">
        <f t="shared" si="109"/>
        <v>Matched</v>
      </c>
      <c r="CB450" s="104">
        <f t="shared" si="110"/>
        <v>1.3612520961430967E-2</v>
      </c>
      <c r="CC450" s="105"/>
      <c r="CD450" s="105"/>
      <c r="CE450" s="105"/>
      <c r="CF450" s="105"/>
    </row>
    <row r="451" spans="1:84" hidden="1" x14ac:dyDescent="0.35">
      <c r="A451" s="67">
        <v>887</v>
      </c>
      <c r="B451" s="67">
        <v>2865.4319999999998</v>
      </c>
      <c r="C451" s="67" t="s">
        <v>7515</v>
      </c>
      <c r="D451" s="67" t="s">
        <v>3290</v>
      </c>
      <c r="E451" s="67" t="s">
        <v>5752</v>
      </c>
      <c r="F451" s="102">
        <v>13</v>
      </c>
      <c r="G451" s="102">
        <v>7</v>
      </c>
      <c r="H451" s="102">
        <v>11</v>
      </c>
      <c r="I451" s="102">
        <v>44</v>
      </c>
      <c r="J451" s="67"/>
      <c r="K451" s="67" t="s">
        <v>5683</v>
      </c>
      <c r="L451" s="67" t="s">
        <v>4854</v>
      </c>
      <c r="M451" s="67" t="s">
        <v>3293</v>
      </c>
      <c r="N451" s="67"/>
      <c r="O451" s="67"/>
      <c r="P451" s="67">
        <v>13.44</v>
      </c>
      <c r="Q451" s="67">
        <v>13.44</v>
      </c>
      <c r="R451" s="103">
        <v>4.7E-2</v>
      </c>
      <c r="S451" s="103">
        <v>6.3E-2</v>
      </c>
      <c r="T451" s="67">
        <v>0.85699999999999998</v>
      </c>
      <c r="U451" s="67">
        <v>5.56</v>
      </c>
      <c r="V451" s="104" t="b">
        <f t="shared" ref="V451:V514" si="120">IF(Q451&gt;X451,TRUE,FALSE)</f>
        <v>1</v>
      </c>
      <c r="W451" s="104" t="s">
        <v>16</v>
      </c>
      <c r="X451" s="104">
        <f t="shared" si="112"/>
        <v>6.3</v>
      </c>
      <c r="Y451" s="104">
        <f t="shared" ref="Y451:Y514" si="121">IF(Y$1=$W451,X451,"")</f>
        <v>6.3</v>
      </c>
      <c r="Z451" s="104" t="str">
        <f t="shared" ref="Z451:AA514" si="122">IF(Z$1=$W451,$X451,"")</f>
        <v/>
      </c>
      <c r="AA451" s="104" t="str">
        <f t="shared" si="122"/>
        <v/>
      </c>
      <c r="AB451" s="104" t="str">
        <f t="shared" si="117"/>
        <v/>
      </c>
      <c r="AC451" s="104" t="str">
        <f t="shared" si="113"/>
        <v/>
      </c>
      <c r="AD451" s="104" t="str">
        <f t="shared" si="113"/>
        <v/>
      </c>
      <c r="AE451" s="104" t="str">
        <f t="shared" si="113"/>
        <v/>
      </c>
      <c r="AF451" s="104" t="str">
        <f t="shared" si="113"/>
        <v/>
      </c>
      <c r="AG451" s="104" t="str">
        <f t="shared" si="114"/>
        <v/>
      </c>
      <c r="AH451" s="104" t="str">
        <f t="shared" si="114"/>
        <v/>
      </c>
      <c r="AI451" s="104"/>
      <c r="AJ451" s="104">
        <f t="shared" si="118"/>
        <v>3.573286752375629E-2</v>
      </c>
      <c r="AK451" s="104">
        <f t="shared" si="119"/>
        <v>3.573286752375629E-2</v>
      </c>
      <c r="AL451" s="104" t="str">
        <f t="shared" si="119"/>
        <v/>
      </c>
      <c r="AM451" s="104" t="str">
        <f t="shared" si="119"/>
        <v/>
      </c>
      <c r="AN451" s="104" t="str">
        <f t="shared" si="115"/>
        <v/>
      </c>
      <c r="AO451" s="104" t="str">
        <f t="shared" si="115"/>
        <v/>
      </c>
      <c r="AP451" s="104" t="str">
        <f t="shared" si="115"/>
        <v/>
      </c>
      <c r="AQ451" s="104" t="str">
        <f t="shared" si="115"/>
        <v/>
      </c>
      <c r="AR451" s="104" t="str">
        <f t="shared" si="116"/>
        <v/>
      </c>
      <c r="AS451" s="104" t="str">
        <f t="shared" si="116"/>
        <v/>
      </c>
      <c r="AT451" s="104" t="str">
        <f t="shared" si="116"/>
        <v/>
      </c>
      <c r="AU451" s="104"/>
      <c r="AV451" s="105"/>
      <c r="AW451" s="105"/>
      <c r="AX451" s="105"/>
      <c r="AY451" s="105"/>
      <c r="AZ451" s="105"/>
      <c r="BA451" s="106"/>
      <c r="BB451" s="104"/>
      <c r="BC451" s="105"/>
      <c r="BD451" s="104"/>
      <c r="BE451" s="107"/>
      <c r="BF451" s="105"/>
      <c r="BG451" s="105"/>
      <c r="BH451" s="105"/>
      <c r="BI451" s="105"/>
      <c r="BJ451" s="67">
        <v>887</v>
      </c>
      <c r="BK451" s="108">
        <v>2865.4319999999998</v>
      </c>
      <c r="BL451" s="109">
        <v>42.758857130000003</v>
      </c>
      <c r="BM451" s="109">
        <v>-82.037756200000004</v>
      </c>
      <c r="BN451" s="110" t="s">
        <v>7253</v>
      </c>
      <c r="BO451" s="106">
        <v>273.10000000000002</v>
      </c>
      <c r="BP451" s="105" t="s">
        <v>3290</v>
      </c>
      <c r="BQ451" s="105" t="s">
        <v>5683</v>
      </c>
      <c r="BR451" s="110">
        <v>888</v>
      </c>
      <c r="BS451" s="110">
        <v>13</v>
      </c>
      <c r="BT451" s="111" t="s">
        <v>7498</v>
      </c>
      <c r="BU451" s="110">
        <v>7</v>
      </c>
      <c r="BV451" s="110">
        <v>11</v>
      </c>
      <c r="BW451" s="105" t="s">
        <v>7805</v>
      </c>
      <c r="BX451" s="104">
        <v>5.56</v>
      </c>
      <c r="BY451" s="105"/>
      <c r="BZ451" s="106">
        <f t="shared" ref="BZ451:BZ514" si="123">S451*100</f>
        <v>6.3</v>
      </c>
      <c r="CA451" s="104" t="str">
        <f t="shared" ref="CA451:CA514" si="124">W451</f>
        <v>Matched</v>
      </c>
      <c r="CB451" s="104">
        <f t="shared" ref="CB451:CB514" si="125">AK451</f>
        <v>3.573286752375629E-2</v>
      </c>
      <c r="CC451" s="105"/>
      <c r="CD451" s="105"/>
      <c r="CE451" s="105"/>
      <c r="CF451" s="105"/>
    </row>
    <row r="452" spans="1:84" hidden="1" x14ac:dyDescent="0.35">
      <c r="A452" s="67">
        <v>889</v>
      </c>
      <c r="B452" s="67">
        <v>2865.4650000000001</v>
      </c>
      <c r="C452" s="67" t="s">
        <v>7654</v>
      </c>
      <c r="D452" s="67" t="s">
        <v>3290</v>
      </c>
      <c r="E452" s="67" t="s">
        <v>5752</v>
      </c>
      <c r="F452" s="102">
        <v>14</v>
      </c>
      <c r="G452" s="102">
        <v>8</v>
      </c>
      <c r="H452" s="102">
        <v>11</v>
      </c>
      <c r="I452" s="102">
        <v>44</v>
      </c>
      <c r="J452" s="67"/>
      <c r="K452" s="67" t="s">
        <v>5683</v>
      </c>
      <c r="L452" s="67" t="s">
        <v>4856</v>
      </c>
      <c r="M452" s="67" t="s">
        <v>3293</v>
      </c>
      <c r="N452" s="67"/>
      <c r="O452" s="67"/>
      <c r="P452" s="67">
        <v>13.57</v>
      </c>
      <c r="Q452" s="67">
        <v>13.57</v>
      </c>
      <c r="R452" s="103">
        <v>6.0000000000000001E-3</v>
      </c>
      <c r="S452" s="103">
        <v>1.7000000000000001E-2</v>
      </c>
      <c r="T452" s="67">
        <v>0.85799999999999998</v>
      </c>
      <c r="U452" s="67">
        <v>5.56</v>
      </c>
      <c r="V452" s="104" t="b">
        <f t="shared" si="120"/>
        <v>1</v>
      </c>
      <c r="W452" s="104" t="s">
        <v>16</v>
      </c>
      <c r="X452" s="104">
        <f t="shared" si="112"/>
        <v>1.7000000000000002</v>
      </c>
      <c r="Y452" s="104">
        <f t="shared" si="121"/>
        <v>1.7000000000000002</v>
      </c>
      <c r="Z452" s="104" t="str">
        <f t="shared" si="122"/>
        <v/>
      </c>
      <c r="AA452" s="104" t="str">
        <f t="shared" si="122"/>
        <v/>
      </c>
      <c r="AB452" s="104" t="str">
        <f t="shared" si="117"/>
        <v/>
      </c>
      <c r="AC452" s="104" t="str">
        <f t="shared" si="113"/>
        <v/>
      </c>
      <c r="AD452" s="104" t="str">
        <f t="shared" si="113"/>
        <v/>
      </c>
      <c r="AE452" s="104" t="str">
        <f t="shared" si="113"/>
        <v/>
      </c>
      <c r="AF452" s="104" t="str">
        <f t="shared" si="113"/>
        <v/>
      </c>
      <c r="AG452" s="104" t="str">
        <f t="shared" si="114"/>
        <v/>
      </c>
      <c r="AH452" s="104" t="str">
        <f t="shared" si="114"/>
        <v/>
      </c>
      <c r="AI452" s="104"/>
      <c r="AJ452" s="104">
        <f t="shared" si="118"/>
        <v>9.642202347680269E-3</v>
      </c>
      <c r="AK452" s="104">
        <f t="shared" si="119"/>
        <v>9.642202347680269E-3</v>
      </c>
      <c r="AL452" s="104" t="str">
        <f t="shared" si="119"/>
        <v/>
      </c>
      <c r="AM452" s="104" t="str">
        <f t="shared" si="119"/>
        <v/>
      </c>
      <c r="AN452" s="104" t="str">
        <f t="shared" si="115"/>
        <v/>
      </c>
      <c r="AO452" s="104" t="str">
        <f t="shared" si="115"/>
        <v/>
      </c>
      <c r="AP452" s="104" t="str">
        <f t="shared" si="115"/>
        <v/>
      </c>
      <c r="AQ452" s="104" t="str">
        <f t="shared" si="115"/>
        <v/>
      </c>
      <c r="AR452" s="104" t="str">
        <f t="shared" si="116"/>
        <v/>
      </c>
      <c r="AS452" s="104" t="str">
        <f t="shared" si="116"/>
        <v/>
      </c>
      <c r="AT452" s="104" t="str">
        <f t="shared" si="116"/>
        <v/>
      </c>
      <c r="AU452" s="104"/>
      <c r="AV452" s="105"/>
      <c r="AW452" s="105"/>
      <c r="AX452" s="105"/>
      <c r="AY452" s="105"/>
      <c r="AZ452" s="105"/>
      <c r="BA452" s="106"/>
      <c r="BB452" s="104"/>
      <c r="BC452" s="105"/>
      <c r="BD452" s="104"/>
      <c r="BE452" s="107"/>
      <c r="BF452" s="105"/>
      <c r="BG452" s="105"/>
      <c r="BH452" s="105"/>
      <c r="BI452" s="105"/>
      <c r="BJ452" s="67">
        <v>889</v>
      </c>
      <c r="BK452" s="108">
        <v>2865.4650000000001</v>
      </c>
      <c r="BL452" s="109">
        <v>42.75885684</v>
      </c>
      <c r="BM452" s="109">
        <v>-82.037756220000006</v>
      </c>
      <c r="BN452" s="110" t="s">
        <v>7253</v>
      </c>
      <c r="BO452" s="106">
        <v>273.10000000000002</v>
      </c>
      <c r="BP452" s="105" t="s">
        <v>3290</v>
      </c>
      <c r="BQ452" s="105" t="s">
        <v>5683</v>
      </c>
      <c r="BR452" s="110">
        <v>888</v>
      </c>
      <c r="BS452" s="110">
        <v>14</v>
      </c>
      <c r="BT452" s="111" t="s">
        <v>7658</v>
      </c>
      <c r="BU452" s="110">
        <v>8</v>
      </c>
      <c r="BV452" s="110">
        <v>11</v>
      </c>
      <c r="BW452" s="105" t="s">
        <v>7805</v>
      </c>
      <c r="BX452" s="104">
        <v>5.56</v>
      </c>
      <c r="BY452" s="105"/>
      <c r="BZ452" s="106">
        <f t="shared" si="123"/>
        <v>1.7000000000000002</v>
      </c>
      <c r="CA452" s="104" t="str">
        <f t="shared" si="124"/>
        <v>Matched</v>
      </c>
      <c r="CB452" s="104">
        <f t="shared" si="125"/>
        <v>9.642202347680269E-3</v>
      </c>
      <c r="CC452" s="105"/>
      <c r="CD452" s="105"/>
      <c r="CE452" s="105"/>
      <c r="CF452" s="105"/>
    </row>
    <row r="453" spans="1:84" hidden="1" x14ac:dyDescent="0.35">
      <c r="A453" s="67">
        <v>890</v>
      </c>
      <c r="B453" s="67">
        <v>2865.4720000000002</v>
      </c>
      <c r="C453" s="67" t="s">
        <v>7464</v>
      </c>
      <c r="D453" s="67" t="s">
        <v>3290</v>
      </c>
      <c r="E453" s="67" t="s">
        <v>5677</v>
      </c>
      <c r="F453" s="102">
        <v>11</v>
      </c>
      <c r="G453" s="102">
        <v>11</v>
      </c>
      <c r="H453" s="102">
        <v>9</v>
      </c>
      <c r="I453" s="102"/>
      <c r="J453" s="67"/>
      <c r="K453" s="67" t="s">
        <v>5678</v>
      </c>
      <c r="L453" s="67" t="s">
        <v>4858</v>
      </c>
      <c r="M453" s="67" t="s">
        <v>3293</v>
      </c>
      <c r="N453" s="67"/>
      <c r="O453" s="67"/>
      <c r="P453" s="67">
        <v>11.25</v>
      </c>
      <c r="Q453" s="67">
        <v>11.25</v>
      </c>
      <c r="R453" s="103">
        <v>1.6E-2</v>
      </c>
      <c r="S453" s="103">
        <v>2.3E-2</v>
      </c>
      <c r="T453" s="67">
        <v>0.81200000000000006</v>
      </c>
      <c r="U453" s="67">
        <v>5.56</v>
      </c>
      <c r="V453" s="104" t="b">
        <f t="shared" si="120"/>
        <v>1</v>
      </c>
      <c r="W453" s="104" t="s">
        <v>16</v>
      </c>
      <c r="X453" s="104">
        <f t="shared" si="112"/>
        <v>2.2999999999999998</v>
      </c>
      <c r="Y453" s="104">
        <f t="shared" si="121"/>
        <v>2.2999999999999998</v>
      </c>
      <c r="Z453" s="104" t="str">
        <f t="shared" si="122"/>
        <v/>
      </c>
      <c r="AA453" s="104" t="str">
        <f t="shared" si="122"/>
        <v/>
      </c>
      <c r="AB453" s="104" t="str">
        <f t="shared" si="117"/>
        <v/>
      </c>
      <c r="AC453" s="104" t="str">
        <f t="shared" si="113"/>
        <v/>
      </c>
      <c r="AD453" s="104" t="str">
        <f t="shared" si="113"/>
        <v/>
      </c>
      <c r="AE453" s="104" t="str">
        <f t="shared" si="113"/>
        <v/>
      </c>
      <c r="AF453" s="104" t="str">
        <f t="shared" si="113"/>
        <v/>
      </c>
      <c r="AG453" s="104" t="str">
        <f t="shared" si="114"/>
        <v/>
      </c>
      <c r="AH453" s="104" t="str">
        <f t="shared" si="114"/>
        <v/>
      </c>
      <c r="AI453" s="104"/>
      <c r="AJ453" s="104">
        <f t="shared" si="118"/>
        <v>1.3045332588038009E-2</v>
      </c>
      <c r="AK453" s="104">
        <f t="shared" si="119"/>
        <v>1.3045332588038009E-2</v>
      </c>
      <c r="AL453" s="104" t="str">
        <f t="shared" si="119"/>
        <v/>
      </c>
      <c r="AM453" s="104" t="str">
        <f t="shared" si="119"/>
        <v/>
      </c>
      <c r="AN453" s="104" t="str">
        <f t="shared" si="115"/>
        <v/>
      </c>
      <c r="AO453" s="104" t="str">
        <f t="shared" si="115"/>
        <v/>
      </c>
      <c r="AP453" s="104" t="str">
        <f t="shared" si="115"/>
        <v/>
      </c>
      <c r="AQ453" s="104" t="str">
        <f t="shared" si="115"/>
        <v/>
      </c>
      <c r="AR453" s="104" t="str">
        <f t="shared" si="116"/>
        <v/>
      </c>
      <c r="AS453" s="104" t="str">
        <f t="shared" si="116"/>
        <v/>
      </c>
      <c r="AT453" s="104" t="str">
        <f t="shared" si="116"/>
        <v/>
      </c>
      <c r="AU453" s="104"/>
      <c r="AV453" s="105"/>
      <c r="AW453" s="105"/>
      <c r="AX453" s="105"/>
      <c r="AY453" s="105"/>
      <c r="AZ453" s="105"/>
      <c r="BA453" s="106"/>
      <c r="BB453" s="104"/>
      <c r="BC453" s="105"/>
      <c r="BD453" s="104"/>
      <c r="BE453" s="107"/>
      <c r="BF453" s="105"/>
      <c r="BG453" s="105"/>
      <c r="BH453" s="105"/>
      <c r="BI453" s="105"/>
      <c r="BJ453" s="67">
        <v>890</v>
      </c>
      <c r="BK453" s="108">
        <v>2865.4720000000002</v>
      </c>
      <c r="BL453" s="109">
        <v>42.758856790000003</v>
      </c>
      <c r="BM453" s="109">
        <v>-82.037756220000006</v>
      </c>
      <c r="BN453" s="110" t="s">
        <v>7253</v>
      </c>
      <c r="BO453" s="106">
        <v>273.10000000000002</v>
      </c>
      <c r="BP453" s="105" t="s">
        <v>3290</v>
      </c>
      <c r="BQ453" s="105" t="s">
        <v>5678</v>
      </c>
      <c r="BR453" s="110"/>
      <c r="BS453" s="110">
        <v>11</v>
      </c>
      <c r="BT453" s="111" t="s">
        <v>7651</v>
      </c>
      <c r="BU453" s="110">
        <v>11</v>
      </c>
      <c r="BV453" s="110">
        <v>9</v>
      </c>
      <c r="BW453" s="105" t="s">
        <v>7784</v>
      </c>
      <c r="BX453" s="104">
        <v>5.56</v>
      </c>
      <c r="BY453" s="105"/>
      <c r="BZ453" s="106">
        <f t="shared" si="123"/>
        <v>2.2999999999999998</v>
      </c>
      <c r="CA453" s="104" t="str">
        <f t="shared" si="124"/>
        <v>Matched</v>
      </c>
      <c r="CB453" s="104">
        <f t="shared" si="125"/>
        <v>1.3045332588038009E-2</v>
      </c>
      <c r="CC453" s="105"/>
      <c r="CD453" s="105"/>
      <c r="CE453" s="105"/>
      <c r="CF453" s="105"/>
    </row>
    <row r="454" spans="1:84" hidden="1" x14ac:dyDescent="0.35">
      <c r="A454" s="67">
        <v>891</v>
      </c>
      <c r="B454" s="67">
        <v>2865.6480000000001</v>
      </c>
      <c r="C454" s="67" t="s">
        <v>7647</v>
      </c>
      <c r="D454" s="67" t="s">
        <v>3290</v>
      </c>
      <c r="E454" s="67" t="s">
        <v>5677</v>
      </c>
      <c r="F454" s="102">
        <v>11</v>
      </c>
      <c r="G454" s="102">
        <v>10</v>
      </c>
      <c r="H454" s="102">
        <v>10</v>
      </c>
      <c r="I454" s="102"/>
      <c r="J454" s="67"/>
      <c r="K454" s="67" t="s">
        <v>5678</v>
      </c>
      <c r="L454" s="67" t="s">
        <v>4859</v>
      </c>
      <c r="M454" s="67" t="s">
        <v>3293</v>
      </c>
      <c r="N454" s="67"/>
      <c r="O454" s="67"/>
      <c r="P454" s="67">
        <v>10.73</v>
      </c>
      <c r="Q454" s="67">
        <v>10.73</v>
      </c>
      <c r="R454" s="103">
        <v>1.0999999999999999E-2</v>
      </c>
      <c r="S454" s="103">
        <v>2.8000000000000001E-2</v>
      </c>
      <c r="T454" s="67">
        <v>0.71099999999999997</v>
      </c>
      <c r="U454" s="67">
        <v>5.56</v>
      </c>
      <c r="V454" s="104" t="b">
        <f t="shared" si="120"/>
        <v>1</v>
      </c>
      <c r="W454" s="104" t="s">
        <v>16</v>
      </c>
      <c r="X454" s="104">
        <f t="shared" si="112"/>
        <v>2.8000000000000003</v>
      </c>
      <c r="Y454" s="104">
        <f t="shared" si="121"/>
        <v>2.8000000000000003</v>
      </c>
      <c r="Z454" s="104" t="str">
        <f t="shared" si="122"/>
        <v/>
      </c>
      <c r="AA454" s="104" t="str">
        <f t="shared" si="122"/>
        <v/>
      </c>
      <c r="AB454" s="104" t="str">
        <f t="shared" si="117"/>
        <v/>
      </c>
      <c r="AC454" s="104" t="str">
        <f t="shared" si="113"/>
        <v/>
      </c>
      <c r="AD454" s="104" t="str">
        <f t="shared" si="113"/>
        <v/>
      </c>
      <c r="AE454" s="104" t="str">
        <f t="shared" si="113"/>
        <v/>
      </c>
      <c r="AF454" s="104" t="str">
        <f t="shared" si="113"/>
        <v/>
      </c>
      <c r="AG454" s="104" t="str">
        <f t="shared" si="114"/>
        <v/>
      </c>
      <c r="AH454" s="104" t="str">
        <f t="shared" si="114"/>
        <v/>
      </c>
      <c r="AI454" s="104"/>
      <c r="AJ454" s="104">
        <f t="shared" si="118"/>
        <v>1.5881274455002797E-2</v>
      </c>
      <c r="AK454" s="104">
        <f t="shared" si="119"/>
        <v>1.5881274455002797E-2</v>
      </c>
      <c r="AL454" s="104" t="str">
        <f t="shared" si="119"/>
        <v/>
      </c>
      <c r="AM454" s="104" t="str">
        <f t="shared" si="119"/>
        <v/>
      </c>
      <c r="AN454" s="104" t="str">
        <f t="shared" si="115"/>
        <v/>
      </c>
      <c r="AO454" s="104" t="str">
        <f t="shared" si="115"/>
        <v/>
      </c>
      <c r="AP454" s="104" t="str">
        <f t="shared" si="115"/>
        <v/>
      </c>
      <c r="AQ454" s="104" t="str">
        <f t="shared" si="115"/>
        <v/>
      </c>
      <c r="AR454" s="104" t="str">
        <f t="shared" si="116"/>
        <v/>
      </c>
      <c r="AS454" s="104" t="str">
        <f t="shared" si="116"/>
        <v/>
      </c>
      <c r="AT454" s="104" t="str">
        <f t="shared" si="116"/>
        <v/>
      </c>
      <c r="AU454" s="104"/>
      <c r="AV454" s="105"/>
      <c r="AW454" s="105"/>
      <c r="AX454" s="105"/>
      <c r="AY454" s="105"/>
      <c r="AZ454" s="105"/>
      <c r="BA454" s="106"/>
      <c r="BB454" s="104"/>
      <c r="BC454" s="105"/>
      <c r="BD454" s="104"/>
      <c r="BE454" s="107"/>
      <c r="BF454" s="105"/>
      <c r="BG454" s="105"/>
      <c r="BH454" s="105"/>
      <c r="BI454" s="105"/>
      <c r="BJ454" s="67">
        <v>891</v>
      </c>
      <c r="BK454" s="108">
        <v>2865.6480000000001</v>
      </c>
      <c r="BL454" s="109">
        <v>42.758855189999998</v>
      </c>
      <c r="BM454" s="109">
        <v>-82.037756279999996</v>
      </c>
      <c r="BN454" s="110" t="s">
        <v>7253</v>
      </c>
      <c r="BO454" s="106">
        <v>273.10000000000002</v>
      </c>
      <c r="BP454" s="105" t="s">
        <v>3290</v>
      </c>
      <c r="BQ454" s="105" t="s">
        <v>5678</v>
      </c>
      <c r="BR454" s="110"/>
      <c r="BS454" s="110">
        <v>11</v>
      </c>
      <c r="BT454" s="111" t="s">
        <v>7652</v>
      </c>
      <c r="BU454" s="110">
        <v>10</v>
      </c>
      <c r="BV454" s="110">
        <v>10</v>
      </c>
      <c r="BW454" s="105" t="s">
        <v>7784</v>
      </c>
      <c r="BX454" s="104">
        <v>5.56</v>
      </c>
      <c r="BY454" s="105"/>
      <c r="BZ454" s="106">
        <f t="shared" si="123"/>
        <v>2.8000000000000003</v>
      </c>
      <c r="CA454" s="104" t="str">
        <f t="shared" si="124"/>
        <v>Matched</v>
      </c>
      <c r="CB454" s="104">
        <f t="shared" si="125"/>
        <v>1.5881274455002797E-2</v>
      </c>
      <c r="CC454" s="105"/>
      <c r="CD454" s="105"/>
      <c r="CE454" s="105"/>
      <c r="CF454" s="105"/>
    </row>
    <row r="455" spans="1:84" hidden="1" x14ac:dyDescent="0.35">
      <c r="A455" s="67">
        <v>892</v>
      </c>
      <c r="B455" s="67">
        <v>2865.7469999999998</v>
      </c>
      <c r="C455" s="67" t="s">
        <v>7655</v>
      </c>
      <c r="D455" s="67" t="s">
        <v>3290</v>
      </c>
      <c r="E455" s="67" t="s">
        <v>5677</v>
      </c>
      <c r="F455" s="102">
        <v>10</v>
      </c>
      <c r="G455" s="102">
        <v>6</v>
      </c>
      <c r="H455" s="102">
        <v>6</v>
      </c>
      <c r="I455" s="102">
        <v>45</v>
      </c>
      <c r="J455" s="67"/>
      <c r="K455" s="67" t="s">
        <v>5678</v>
      </c>
      <c r="L455" s="67" t="s">
        <v>4860</v>
      </c>
      <c r="M455" s="67" t="s">
        <v>3293</v>
      </c>
      <c r="N455" s="67"/>
      <c r="O455" s="67"/>
      <c r="P455" s="67">
        <v>10.06</v>
      </c>
      <c r="Q455" s="67">
        <v>10.06</v>
      </c>
      <c r="R455" s="103">
        <v>1.0999999999999999E-2</v>
      </c>
      <c r="S455" s="103">
        <v>2.9000000000000001E-2</v>
      </c>
      <c r="T455" s="67">
        <v>0.72099999999999997</v>
      </c>
      <c r="U455" s="67">
        <v>5.56</v>
      </c>
      <c r="V455" s="104" t="b">
        <f t="shared" si="120"/>
        <v>1</v>
      </c>
      <c r="W455" s="104" t="s">
        <v>16</v>
      </c>
      <c r="X455" s="104">
        <f t="shared" si="112"/>
        <v>2.9000000000000004</v>
      </c>
      <c r="Y455" s="104">
        <f t="shared" si="121"/>
        <v>2.9000000000000004</v>
      </c>
      <c r="Z455" s="104" t="str">
        <f t="shared" si="122"/>
        <v/>
      </c>
      <c r="AA455" s="104" t="str">
        <f t="shared" si="122"/>
        <v/>
      </c>
      <c r="AB455" s="104" t="str">
        <f t="shared" si="117"/>
        <v/>
      </c>
      <c r="AC455" s="104" t="str">
        <f t="shared" si="113"/>
        <v/>
      </c>
      <c r="AD455" s="104" t="str">
        <f t="shared" si="113"/>
        <v/>
      </c>
      <c r="AE455" s="104" t="str">
        <f t="shared" si="113"/>
        <v/>
      </c>
      <c r="AF455" s="104" t="str">
        <f t="shared" si="113"/>
        <v/>
      </c>
      <c r="AG455" s="104" t="str">
        <f t="shared" si="114"/>
        <v/>
      </c>
      <c r="AH455" s="104" t="str">
        <f t="shared" si="114"/>
        <v/>
      </c>
      <c r="AI455" s="104"/>
      <c r="AJ455" s="104">
        <f t="shared" si="118"/>
        <v>1.6448462828395755E-2</v>
      </c>
      <c r="AK455" s="104">
        <f t="shared" si="119"/>
        <v>1.6448462828395755E-2</v>
      </c>
      <c r="AL455" s="104" t="str">
        <f t="shared" si="119"/>
        <v/>
      </c>
      <c r="AM455" s="104" t="str">
        <f t="shared" si="119"/>
        <v/>
      </c>
      <c r="AN455" s="104" t="str">
        <f t="shared" si="115"/>
        <v/>
      </c>
      <c r="AO455" s="104" t="str">
        <f t="shared" si="115"/>
        <v/>
      </c>
      <c r="AP455" s="104" t="str">
        <f t="shared" si="115"/>
        <v/>
      </c>
      <c r="AQ455" s="104" t="str">
        <f t="shared" si="115"/>
        <v/>
      </c>
      <c r="AR455" s="104" t="str">
        <f t="shared" si="116"/>
        <v/>
      </c>
      <c r="AS455" s="104" t="str">
        <f t="shared" si="116"/>
        <v/>
      </c>
      <c r="AT455" s="104" t="str">
        <f t="shared" si="116"/>
        <v/>
      </c>
      <c r="AU455" s="104"/>
      <c r="AV455" s="105"/>
      <c r="AW455" s="105"/>
      <c r="AX455" s="105"/>
      <c r="AY455" s="105"/>
      <c r="AZ455" s="105"/>
      <c r="BA455" s="106"/>
      <c r="BB455" s="104"/>
      <c r="BC455" s="105"/>
      <c r="BD455" s="104"/>
      <c r="BE455" s="107"/>
      <c r="BF455" s="105"/>
      <c r="BG455" s="105"/>
      <c r="BH455" s="105"/>
      <c r="BI455" s="105"/>
      <c r="BJ455" s="67">
        <v>892</v>
      </c>
      <c r="BK455" s="108">
        <v>2865.7469999999998</v>
      </c>
      <c r="BL455" s="109">
        <v>42.75885427</v>
      </c>
      <c r="BM455" s="109">
        <v>-82.037756310000006</v>
      </c>
      <c r="BN455" s="110" t="s">
        <v>7253</v>
      </c>
      <c r="BO455" s="106">
        <v>273.10000000000002</v>
      </c>
      <c r="BP455" s="105" t="s">
        <v>3290</v>
      </c>
      <c r="BQ455" s="105" t="s">
        <v>5678</v>
      </c>
      <c r="BR455" s="110">
        <v>893</v>
      </c>
      <c r="BS455" s="110">
        <v>10</v>
      </c>
      <c r="BT455" s="111" t="s">
        <v>7329</v>
      </c>
      <c r="BU455" s="110">
        <v>6</v>
      </c>
      <c r="BV455" s="110">
        <v>6</v>
      </c>
      <c r="BW455" s="105" t="s">
        <v>7784</v>
      </c>
      <c r="BX455" s="104">
        <v>5.56</v>
      </c>
      <c r="BY455" s="105"/>
      <c r="BZ455" s="106">
        <f t="shared" si="123"/>
        <v>2.9000000000000004</v>
      </c>
      <c r="CA455" s="104" t="str">
        <f t="shared" si="124"/>
        <v>Matched</v>
      </c>
      <c r="CB455" s="104">
        <f t="shared" si="125"/>
        <v>1.6448462828395755E-2</v>
      </c>
      <c r="CC455" s="105"/>
      <c r="CD455" s="105"/>
      <c r="CE455" s="105"/>
      <c r="CF455" s="105"/>
    </row>
    <row r="456" spans="1:84" hidden="1" x14ac:dyDescent="0.35">
      <c r="A456" s="67">
        <v>894</v>
      </c>
      <c r="B456" s="67">
        <v>2865.7820000000002</v>
      </c>
      <c r="C456" s="67" t="s">
        <v>7613</v>
      </c>
      <c r="D456" s="67" t="s">
        <v>3290</v>
      </c>
      <c r="E456" s="67" t="s">
        <v>5677</v>
      </c>
      <c r="F456" s="102">
        <v>13</v>
      </c>
      <c r="G456" s="102">
        <v>8</v>
      </c>
      <c r="H456" s="102">
        <v>9</v>
      </c>
      <c r="I456" s="102">
        <v>45</v>
      </c>
      <c r="J456" s="67"/>
      <c r="K456" s="67" t="s">
        <v>5678</v>
      </c>
      <c r="L456" s="67" t="s">
        <v>4861</v>
      </c>
      <c r="M456" s="67" t="s">
        <v>3293</v>
      </c>
      <c r="N456" s="67"/>
      <c r="O456" s="67"/>
      <c r="P456" s="67">
        <v>13.01</v>
      </c>
      <c r="Q456" s="67">
        <v>13.01</v>
      </c>
      <c r="R456" s="103">
        <v>1.2999999999999999E-2</v>
      </c>
      <c r="S456" s="103">
        <v>3.3000000000000002E-2</v>
      </c>
      <c r="T456" s="67">
        <v>0.70799999999999996</v>
      </c>
      <c r="U456" s="67">
        <v>5.56</v>
      </c>
      <c r="V456" s="104" t="b">
        <f t="shared" si="120"/>
        <v>1</v>
      </c>
      <c r="W456" s="104" t="s">
        <v>16</v>
      </c>
      <c r="X456" s="104">
        <f t="shared" si="112"/>
        <v>3.3000000000000003</v>
      </c>
      <c r="Y456" s="104">
        <f t="shared" si="121"/>
        <v>3.3000000000000003</v>
      </c>
      <c r="Z456" s="104" t="str">
        <f t="shared" si="122"/>
        <v/>
      </c>
      <c r="AA456" s="104" t="str">
        <f t="shared" si="122"/>
        <v/>
      </c>
      <c r="AB456" s="104" t="str">
        <f t="shared" si="117"/>
        <v/>
      </c>
      <c r="AC456" s="104" t="str">
        <f t="shared" si="113"/>
        <v/>
      </c>
      <c r="AD456" s="104" t="str">
        <f t="shared" si="113"/>
        <v/>
      </c>
      <c r="AE456" s="104" t="str">
        <f t="shared" si="113"/>
        <v/>
      </c>
      <c r="AF456" s="104" t="str">
        <f t="shared" si="113"/>
        <v/>
      </c>
      <c r="AG456" s="104" t="str">
        <f t="shared" si="114"/>
        <v/>
      </c>
      <c r="AH456" s="104" t="str">
        <f t="shared" si="114"/>
        <v/>
      </c>
      <c r="AI456" s="104"/>
      <c r="AJ456" s="104">
        <f t="shared" si="118"/>
        <v>1.8717216321967579E-2</v>
      </c>
      <c r="AK456" s="104">
        <f t="shared" si="119"/>
        <v>1.8717216321967579E-2</v>
      </c>
      <c r="AL456" s="104" t="str">
        <f t="shared" si="119"/>
        <v/>
      </c>
      <c r="AM456" s="104" t="str">
        <f t="shared" si="119"/>
        <v/>
      </c>
      <c r="AN456" s="104" t="str">
        <f t="shared" si="115"/>
        <v/>
      </c>
      <c r="AO456" s="104" t="str">
        <f t="shared" si="115"/>
        <v/>
      </c>
      <c r="AP456" s="104" t="str">
        <f t="shared" si="115"/>
        <v/>
      </c>
      <c r="AQ456" s="104" t="str">
        <f t="shared" si="115"/>
        <v/>
      </c>
      <c r="AR456" s="104" t="str">
        <f t="shared" si="116"/>
        <v/>
      </c>
      <c r="AS456" s="104" t="str">
        <f t="shared" si="116"/>
        <v/>
      </c>
      <c r="AT456" s="104" t="str">
        <f t="shared" si="116"/>
        <v/>
      </c>
      <c r="AU456" s="104"/>
      <c r="AV456" s="105"/>
      <c r="AW456" s="105"/>
      <c r="AX456" s="105"/>
      <c r="AY456" s="105"/>
      <c r="AZ456" s="105"/>
      <c r="BA456" s="106"/>
      <c r="BB456" s="104"/>
      <c r="BC456" s="105"/>
      <c r="BD456" s="104"/>
      <c r="BE456" s="107"/>
      <c r="BF456" s="105"/>
      <c r="BG456" s="105"/>
      <c r="BH456" s="105"/>
      <c r="BI456" s="105"/>
      <c r="BJ456" s="67">
        <v>894</v>
      </c>
      <c r="BK456" s="108">
        <v>2865.7820000000002</v>
      </c>
      <c r="BL456" s="109">
        <v>42.758853969999997</v>
      </c>
      <c r="BM456" s="109">
        <v>-82.03775632</v>
      </c>
      <c r="BN456" s="110" t="s">
        <v>7253</v>
      </c>
      <c r="BO456" s="106">
        <v>273.10000000000002</v>
      </c>
      <c r="BP456" s="105" t="s">
        <v>3290</v>
      </c>
      <c r="BQ456" s="105" t="s">
        <v>5678</v>
      </c>
      <c r="BR456" s="110">
        <v>893</v>
      </c>
      <c r="BS456" s="110">
        <v>13</v>
      </c>
      <c r="BT456" s="111" t="s">
        <v>7329</v>
      </c>
      <c r="BU456" s="110">
        <v>8</v>
      </c>
      <c r="BV456" s="110">
        <v>9</v>
      </c>
      <c r="BW456" s="105" t="s">
        <v>7784</v>
      </c>
      <c r="BX456" s="104">
        <v>5.56</v>
      </c>
      <c r="BY456" s="105"/>
      <c r="BZ456" s="106">
        <f t="shared" si="123"/>
        <v>3.3000000000000003</v>
      </c>
      <c r="CA456" s="104" t="str">
        <f t="shared" si="124"/>
        <v>Matched</v>
      </c>
      <c r="CB456" s="104">
        <f t="shared" si="125"/>
        <v>1.8717216321967579E-2</v>
      </c>
      <c r="CC456" s="105"/>
      <c r="CD456" s="105"/>
      <c r="CE456" s="105"/>
      <c r="CF456" s="105"/>
    </row>
    <row r="457" spans="1:84" hidden="1" x14ac:dyDescent="0.35">
      <c r="A457" s="67">
        <v>895</v>
      </c>
      <c r="B457" s="67">
        <v>2865.8139999999999</v>
      </c>
      <c r="C457" s="67" t="s">
        <v>7644</v>
      </c>
      <c r="D457" s="67" t="s">
        <v>3290</v>
      </c>
      <c r="E457" s="67" t="s">
        <v>5677</v>
      </c>
      <c r="F457" s="102">
        <v>12</v>
      </c>
      <c r="G457" s="102">
        <v>7</v>
      </c>
      <c r="H457" s="102">
        <v>6</v>
      </c>
      <c r="I457" s="102">
        <v>45</v>
      </c>
      <c r="J457" s="67"/>
      <c r="K457" s="67" t="s">
        <v>5678</v>
      </c>
      <c r="L457" s="67" t="s">
        <v>4862</v>
      </c>
      <c r="M457" s="67" t="s">
        <v>3293</v>
      </c>
      <c r="N457" s="67"/>
      <c r="O457" s="67"/>
      <c r="P457" s="67">
        <v>11.84</v>
      </c>
      <c r="Q457" s="67">
        <v>11.84</v>
      </c>
      <c r="R457" s="103">
        <v>0.01</v>
      </c>
      <c r="S457" s="103">
        <v>4.1000000000000002E-2</v>
      </c>
      <c r="T457" s="67">
        <v>0.69599999999999995</v>
      </c>
      <c r="U457" s="67">
        <v>5.56</v>
      </c>
      <c r="V457" s="104" t="b">
        <f t="shared" si="120"/>
        <v>1</v>
      </c>
      <c r="W457" s="104" t="s">
        <v>16</v>
      </c>
      <c r="X457" s="104">
        <f t="shared" si="112"/>
        <v>4.1000000000000005</v>
      </c>
      <c r="Y457" s="104">
        <f t="shared" si="121"/>
        <v>4.1000000000000005</v>
      </c>
      <c r="Z457" s="104" t="str">
        <f t="shared" si="122"/>
        <v/>
      </c>
      <c r="AA457" s="104" t="str">
        <f t="shared" si="122"/>
        <v/>
      </c>
      <c r="AB457" s="104" t="str">
        <f t="shared" si="117"/>
        <v/>
      </c>
      <c r="AC457" s="104" t="str">
        <f t="shared" si="113"/>
        <v/>
      </c>
      <c r="AD457" s="104" t="str">
        <f t="shared" si="113"/>
        <v/>
      </c>
      <c r="AE457" s="104" t="str">
        <f t="shared" si="113"/>
        <v/>
      </c>
      <c r="AF457" s="104" t="str">
        <f t="shared" si="113"/>
        <v/>
      </c>
      <c r="AG457" s="104" t="str">
        <f t="shared" si="114"/>
        <v/>
      </c>
      <c r="AH457" s="104" t="str">
        <f t="shared" si="114"/>
        <v/>
      </c>
      <c r="AI457" s="104"/>
      <c r="AJ457" s="104">
        <f t="shared" si="118"/>
        <v>2.3254723309111238E-2</v>
      </c>
      <c r="AK457" s="104">
        <f t="shared" si="119"/>
        <v>2.3254723309111238E-2</v>
      </c>
      <c r="AL457" s="104" t="str">
        <f t="shared" si="119"/>
        <v/>
      </c>
      <c r="AM457" s="104" t="str">
        <f t="shared" si="119"/>
        <v/>
      </c>
      <c r="AN457" s="104" t="str">
        <f t="shared" si="115"/>
        <v/>
      </c>
      <c r="AO457" s="104" t="str">
        <f t="shared" si="115"/>
        <v/>
      </c>
      <c r="AP457" s="104" t="str">
        <f t="shared" si="115"/>
        <v/>
      </c>
      <c r="AQ457" s="104" t="str">
        <f t="shared" si="115"/>
        <v/>
      </c>
      <c r="AR457" s="104" t="str">
        <f t="shared" si="116"/>
        <v/>
      </c>
      <c r="AS457" s="104" t="str">
        <f t="shared" si="116"/>
        <v/>
      </c>
      <c r="AT457" s="104" t="str">
        <f t="shared" si="116"/>
        <v/>
      </c>
      <c r="AU457" s="104"/>
      <c r="AV457" s="105"/>
      <c r="AW457" s="105"/>
      <c r="AX457" s="105"/>
      <c r="AY457" s="105"/>
      <c r="AZ457" s="105"/>
      <c r="BA457" s="106"/>
      <c r="BB457" s="104"/>
      <c r="BC457" s="105"/>
      <c r="BD457" s="104"/>
      <c r="BE457" s="107"/>
      <c r="BF457" s="105"/>
      <c r="BG457" s="105"/>
      <c r="BH457" s="105"/>
      <c r="BI457" s="105"/>
      <c r="BJ457" s="67">
        <v>895</v>
      </c>
      <c r="BK457" s="108">
        <v>2865.8139999999999</v>
      </c>
      <c r="BL457" s="109">
        <v>42.758853670000001</v>
      </c>
      <c r="BM457" s="109">
        <v>-82.037756340000001</v>
      </c>
      <c r="BN457" s="110" t="s">
        <v>7253</v>
      </c>
      <c r="BO457" s="106">
        <v>273.10000000000002</v>
      </c>
      <c r="BP457" s="105" t="s">
        <v>3290</v>
      </c>
      <c r="BQ457" s="105" t="s">
        <v>5678</v>
      </c>
      <c r="BR457" s="110">
        <v>893</v>
      </c>
      <c r="BS457" s="110">
        <v>12</v>
      </c>
      <c r="BT457" s="111" t="s">
        <v>7474</v>
      </c>
      <c r="BU457" s="110">
        <v>7</v>
      </c>
      <c r="BV457" s="110">
        <v>6</v>
      </c>
      <c r="BW457" s="105" t="s">
        <v>7784</v>
      </c>
      <c r="BX457" s="104">
        <v>5.56</v>
      </c>
      <c r="BY457" s="105"/>
      <c r="BZ457" s="106">
        <f t="shared" si="123"/>
        <v>4.1000000000000005</v>
      </c>
      <c r="CA457" s="104" t="str">
        <f t="shared" si="124"/>
        <v>Matched</v>
      </c>
      <c r="CB457" s="104">
        <f t="shared" si="125"/>
        <v>2.3254723309111238E-2</v>
      </c>
      <c r="CC457" s="105"/>
      <c r="CD457" s="105"/>
      <c r="CE457" s="105"/>
      <c r="CF457" s="105"/>
    </row>
    <row r="458" spans="1:84" hidden="1" x14ac:dyDescent="0.35">
      <c r="A458" s="67">
        <v>896</v>
      </c>
      <c r="B458" s="67">
        <v>2865.922</v>
      </c>
      <c r="C458" s="67" t="s">
        <v>7413</v>
      </c>
      <c r="D458" s="67" t="s">
        <v>3290</v>
      </c>
      <c r="E458" s="67" t="s">
        <v>5677</v>
      </c>
      <c r="F458" s="102">
        <v>11</v>
      </c>
      <c r="G458" s="102">
        <v>7</v>
      </c>
      <c r="H458" s="102">
        <v>8</v>
      </c>
      <c r="I458" s="102"/>
      <c r="J458" s="67"/>
      <c r="K458" s="67" t="s">
        <v>5678</v>
      </c>
      <c r="L458" s="67" t="s">
        <v>4863</v>
      </c>
      <c r="M458" s="67" t="s">
        <v>3293</v>
      </c>
      <c r="N458" s="67"/>
      <c r="O458" s="67"/>
      <c r="P458" s="67">
        <v>10.89</v>
      </c>
      <c r="Q458" s="67">
        <v>10.89</v>
      </c>
      <c r="R458" s="103">
        <v>8.0000000000000002E-3</v>
      </c>
      <c r="S458" s="103">
        <v>1.7000000000000001E-2</v>
      </c>
      <c r="T458" s="67">
        <v>0.64700000000000002</v>
      </c>
      <c r="U458" s="67">
        <v>5.56</v>
      </c>
      <c r="V458" s="104" t="b">
        <f t="shared" si="120"/>
        <v>1</v>
      </c>
      <c r="W458" s="104" t="s">
        <v>16</v>
      </c>
      <c r="X458" s="104">
        <f t="shared" si="112"/>
        <v>1.7000000000000002</v>
      </c>
      <c r="Y458" s="104">
        <f t="shared" si="121"/>
        <v>1.7000000000000002</v>
      </c>
      <c r="Z458" s="104" t="str">
        <f t="shared" si="122"/>
        <v/>
      </c>
      <c r="AA458" s="104" t="str">
        <f t="shared" si="122"/>
        <v/>
      </c>
      <c r="AB458" s="104" t="str">
        <f t="shared" si="117"/>
        <v/>
      </c>
      <c r="AC458" s="104" t="str">
        <f t="shared" si="113"/>
        <v/>
      </c>
      <c r="AD458" s="104" t="str">
        <f t="shared" si="113"/>
        <v/>
      </c>
      <c r="AE458" s="104" t="str">
        <f t="shared" si="113"/>
        <v/>
      </c>
      <c r="AF458" s="104" t="str">
        <f t="shared" si="113"/>
        <v/>
      </c>
      <c r="AG458" s="104" t="str">
        <f t="shared" si="114"/>
        <v/>
      </c>
      <c r="AH458" s="104" t="str">
        <f t="shared" si="114"/>
        <v/>
      </c>
      <c r="AI458" s="104"/>
      <c r="AJ458" s="104">
        <f t="shared" ref="AJ458:AJ489" si="126">((X458/100)*U458)/Interval</f>
        <v>9.642202347680269E-3</v>
      </c>
      <c r="AK458" s="104">
        <f t="shared" si="119"/>
        <v>9.642202347680269E-3</v>
      </c>
      <c r="AL458" s="104" t="str">
        <f t="shared" si="119"/>
        <v/>
      </c>
      <c r="AM458" s="104" t="str">
        <f t="shared" si="119"/>
        <v/>
      </c>
      <c r="AN458" s="104" t="str">
        <f t="shared" si="115"/>
        <v/>
      </c>
      <c r="AO458" s="104" t="str">
        <f t="shared" si="115"/>
        <v/>
      </c>
      <c r="AP458" s="104" t="str">
        <f t="shared" si="115"/>
        <v/>
      </c>
      <c r="AQ458" s="104" t="str">
        <f t="shared" si="115"/>
        <v/>
      </c>
      <c r="AR458" s="104" t="str">
        <f t="shared" si="116"/>
        <v/>
      </c>
      <c r="AS458" s="104" t="str">
        <f t="shared" si="116"/>
        <v/>
      </c>
      <c r="AT458" s="104" t="str">
        <f t="shared" si="116"/>
        <v/>
      </c>
      <c r="AU458" s="104"/>
      <c r="AV458" s="105"/>
      <c r="AW458" s="105"/>
      <c r="AX458" s="105"/>
      <c r="AY458" s="105"/>
      <c r="AZ458" s="105"/>
      <c r="BA458" s="106"/>
      <c r="BB458" s="104"/>
      <c r="BC458" s="105"/>
      <c r="BD458" s="104"/>
      <c r="BE458" s="107"/>
      <c r="BF458" s="105"/>
      <c r="BG458" s="105"/>
      <c r="BH458" s="105"/>
      <c r="BI458" s="105"/>
      <c r="BJ458" s="67">
        <v>896</v>
      </c>
      <c r="BK458" s="108">
        <v>2865.922</v>
      </c>
      <c r="BL458" s="109">
        <v>42.758852689999998</v>
      </c>
      <c r="BM458" s="109">
        <v>-82.037756369999997</v>
      </c>
      <c r="BN458" s="110" t="s">
        <v>7253</v>
      </c>
      <c r="BO458" s="106">
        <v>273.10000000000002</v>
      </c>
      <c r="BP458" s="105" t="s">
        <v>3290</v>
      </c>
      <c r="BQ458" s="105" t="s">
        <v>5678</v>
      </c>
      <c r="BR458" s="110"/>
      <c r="BS458" s="110">
        <v>11</v>
      </c>
      <c r="BT458" s="111" t="s">
        <v>7642</v>
      </c>
      <c r="BU458" s="110">
        <v>7</v>
      </c>
      <c r="BV458" s="110">
        <v>8</v>
      </c>
      <c r="BW458" s="105" t="s">
        <v>7784</v>
      </c>
      <c r="BX458" s="104">
        <v>5.56</v>
      </c>
      <c r="BY458" s="105"/>
      <c r="BZ458" s="106">
        <f t="shared" si="123"/>
        <v>1.7000000000000002</v>
      </c>
      <c r="CA458" s="104" t="str">
        <f t="shared" si="124"/>
        <v>Matched</v>
      </c>
      <c r="CB458" s="104">
        <f t="shared" si="125"/>
        <v>9.642202347680269E-3</v>
      </c>
      <c r="CC458" s="105"/>
      <c r="CD458" s="105"/>
      <c r="CE458" s="105"/>
      <c r="CF458" s="105"/>
    </row>
    <row r="459" spans="1:84" hidden="1" x14ac:dyDescent="0.35">
      <c r="A459" s="67">
        <v>897</v>
      </c>
      <c r="B459" s="67">
        <v>2866.3580000000002</v>
      </c>
      <c r="C459" s="67" t="s">
        <v>7476</v>
      </c>
      <c r="D459" s="67" t="s">
        <v>3290</v>
      </c>
      <c r="E459" s="67" t="s">
        <v>5677</v>
      </c>
      <c r="F459" s="102">
        <v>11</v>
      </c>
      <c r="G459" s="102">
        <v>11</v>
      </c>
      <c r="H459" s="102">
        <v>7</v>
      </c>
      <c r="I459" s="102">
        <v>46</v>
      </c>
      <c r="J459" s="67"/>
      <c r="K459" s="67" t="s">
        <v>5678</v>
      </c>
      <c r="L459" s="67" t="s">
        <v>4865</v>
      </c>
      <c r="M459" s="67" t="s">
        <v>3293</v>
      </c>
      <c r="N459" s="67"/>
      <c r="O459" s="67"/>
      <c r="P459" s="67">
        <v>10.9</v>
      </c>
      <c r="Q459" s="67">
        <v>10.9</v>
      </c>
      <c r="R459" s="103">
        <v>0</v>
      </c>
      <c r="S459" s="103">
        <v>1E-3</v>
      </c>
      <c r="T459" s="67">
        <v>0.78300000000000003</v>
      </c>
      <c r="U459" s="67">
        <v>5.56</v>
      </c>
      <c r="V459" s="104" t="b">
        <f t="shared" si="120"/>
        <v>1</v>
      </c>
      <c r="W459" s="104" t="s">
        <v>16</v>
      </c>
      <c r="X459" s="104">
        <f t="shared" si="112"/>
        <v>0.1</v>
      </c>
      <c r="Y459" s="104">
        <f t="shared" si="121"/>
        <v>0.1</v>
      </c>
      <c r="Z459" s="104" t="str">
        <f t="shared" si="122"/>
        <v/>
      </c>
      <c r="AA459" s="104" t="str">
        <f t="shared" si="122"/>
        <v/>
      </c>
      <c r="AB459" s="104" t="str">
        <f t="shared" si="117"/>
        <v/>
      </c>
      <c r="AC459" s="104" t="str">
        <f t="shared" si="113"/>
        <v/>
      </c>
      <c r="AD459" s="104" t="str">
        <f t="shared" si="113"/>
        <v/>
      </c>
      <c r="AE459" s="104" t="str">
        <f t="shared" si="113"/>
        <v/>
      </c>
      <c r="AF459" s="104" t="str">
        <f t="shared" si="113"/>
        <v/>
      </c>
      <c r="AG459" s="104" t="str">
        <f t="shared" si="114"/>
        <v/>
      </c>
      <c r="AH459" s="104" t="str">
        <f t="shared" si="114"/>
        <v/>
      </c>
      <c r="AI459" s="104"/>
      <c r="AJ459" s="104">
        <f t="shared" si="126"/>
        <v>5.671883733929569E-4</v>
      </c>
      <c r="AK459" s="104">
        <f t="shared" si="119"/>
        <v>5.671883733929569E-4</v>
      </c>
      <c r="AL459" s="104" t="str">
        <f t="shared" si="119"/>
        <v/>
      </c>
      <c r="AM459" s="104" t="str">
        <f t="shared" si="119"/>
        <v/>
      </c>
      <c r="AN459" s="104" t="str">
        <f t="shared" si="115"/>
        <v/>
      </c>
      <c r="AO459" s="104" t="str">
        <f t="shared" si="115"/>
        <v/>
      </c>
      <c r="AP459" s="104" t="str">
        <f t="shared" si="115"/>
        <v/>
      </c>
      <c r="AQ459" s="104" t="str">
        <f t="shared" si="115"/>
        <v/>
      </c>
      <c r="AR459" s="104" t="str">
        <f t="shared" si="116"/>
        <v/>
      </c>
      <c r="AS459" s="104" t="str">
        <f t="shared" si="116"/>
        <v/>
      </c>
      <c r="AT459" s="104" t="str">
        <f t="shared" si="116"/>
        <v/>
      </c>
      <c r="AU459" s="104"/>
      <c r="AV459" s="105"/>
      <c r="AW459" s="105"/>
      <c r="AX459" s="105"/>
      <c r="AY459" s="105"/>
      <c r="AZ459" s="105"/>
      <c r="BA459" s="106"/>
      <c r="BB459" s="104"/>
      <c r="BC459" s="105"/>
      <c r="BD459" s="104"/>
      <c r="BE459" s="107"/>
      <c r="BF459" s="105"/>
      <c r="BG459" s="105"/>
      <c r="BH459" s="105"/>
      <c r="BI459" s="105"/>
      <c r="BJ459" s="67">
        <v>897</v>
      </c>
      <c r="BK459" s="108">
        <v>2866.3580000000002</v>
      </c>
      <c r="BL459" s="109">
        <v>42.758848759999999</v>
      </c>
      <c r="BM459" s="109">
        <v>-82.037756520000002</v>
      </c>
      <c r="BN459" s="110" t="s">
        <v>7253</v>
      </c>
      <c r="BO459" s="106">
        <v>273.10000000000002</v>
      </c>
      <c r="BP459" s="105" t="s">
        <v>3290</v>
      </c>
      <c r="BQ459" s="105" t="s">
        <v>5678</v>
      </c>
      <c r="BR459" s="110">
        <v>898</v>
      </c>
      <c r="BS459" s="110">
        <v>11</v>
      </c>
      <c r="BT459" s="111" t="s">
        <v>7651</v>
      </c>
      <c r="BU459" s="110">
        <v>11</v>
      </c>
      <c r="BV459" s="110">
        <v>7</v>
      </c>
      <c r="BW459" s="105" t="s">
        <v>7784</v>
      </c>
      <c r="BX459" s="104">
        <v>5.56</v>
      </c>
      <c r="BY459" s="105"/>
      <c r="BZ459" s="106">
        <f t="shared" si="123"/>
        <v>0.1</v>
      </c>
      <c r="CA459" s="104" t="str">
        <f t="shared" si="124"/>
        <v>Matched</v>
      </c>
      <c r="CB459" s="104">
        <f t="shared" si="125"/>
        <v>5.671883733929569E-4</v>
      </c>
      <c r="CC459" s="105"/>
      <c r="CD459" s="105"/>
      <c r="CE459" s="105"/>
      <c r="CF459" s="105"/>
    </row>
    <row r="460" spans="1:84" hidden="1" x14ac:dyDescent="0.35">
      <c r="A460" s="67">
        <v>899</v>
      </c>
      <c r="B460" s="67">
        <v>2866.373</v>
      </c>
      <c r="C460" s="67" t="s">
        <v>7650</v>
      </c>
      <c r="D460" s="67" t="s">
        <v>3290</v>
      </c>
      <c r="E460" s="67" t="s">
        <v>5677</v>
      </c>
      <c r="F460" s="102">
        <v>11</v>
      </c>
      <c r="G460" s="102">
        <v>8</v>
      </c>
      <c r="H460" s="102">
        <v>8</v>
      </c>
      <c r="I460" s="102">
        <v>46</v>
      </c>
      <c r="J460" s="67"/>
      <c r="K460" s="67" t="s">
        <v>5678</v>
      </c>
      <c r="L460" s="67" t="s">
        <v>4866</v>
      </c>
      <c r="M460" s="67" t="s">
        <v>3293</v>
      </c>
      <c r="N460" s="67"/>
      <c r="O460" s="67"/>
      <c r="P460" s="67">
        <v>10.99</v>
      </c>
      <c r="Q460" s="67">
        <v>10.99</v>
      </c>
      <c r="R460" s="103">
        <v>1.7999999999999999E-2</v>
      </c>
      <c r="S460" s="103">
        <v>0.04</v>
      </c>
      <c r="T460" s="67">
        <v>0.77600000000000002</v>
      </c>
      <c r="U460" s="67">
        <v>5.56</v>
      </c>
      <c r="V460" s="104" t="b">
        <f t="shared" si="120"/>
        <v>1</v>
      </c>
      <c r="W460" s="104" t="s">
        <v>16</v>
      </c>
      <c r="X460" s="104">
        <f t="shared" si="112"/>
        <v>4</v>
      </c>
      <c r="Y460" s="104">
        <f t="shared" si="121"/>
        <v>4</v>
      </c>
      <c r="Z460" s="104" t="str">
        <f t="shared" si="122"/>
        <v/>
      </c>
      <c r="AA460" s="104" t="str">
        <f t="shared" si="122"/>
        <v/>
      </c>
      <c r="AB460" s="104" t="str">
        <f t="shared" si="117"/>
        <v/>
      </c>
      <c r="AC460" s="104" t="str">
        <f t="shared" si="113"/>
        <v/>
      </c>
      <c r="AD460" s="104" t="str">
        <f t="shared" si="113"/>
        <v/>
      </c>
      <c r="AE460" s="104" t="str">
        <f t="shared" si="113"/>
        <v/>
      </c>
      <c r="AF460" s="104" t="str">
        <f t="shared" si="113"/>
        <v/>
      </c>
      <c r="AG460" s="104" t="str">
        <f t="shared" si="114"/>
        <v/>
      </c>
      <c r="AH460" s="104" t="str">
        <f t="shared" si="114"/>
        <v/>
      </c>
      <c r="AI460" s="104"/>
      <c r="AJ460" s="104">
        <f t="shared" si="126"/>
        <v>2.2687534935718276E-2</v>
      </c>
      <c r="AK460" s="104">
        <f t="shared" si="119"/>
        <v>2.2687534935718276E-2</v>
      </c>
      <c r="AL460" s="104" t="str">
        <f t="shared" si="119"/>
        <v/>
      </c>
      <c r="AM460" s="104" t="str">
        <f t="shared" si="119"/>
        <v/>
      </c>
      <c r="AN460" s="104" t="str">
        <f t="shared" si="115"/>
        <v/>
      </c>
      <c r="AO460" s="104" t="str">
        <f t="shared" si="115"/>
        <v/>
      </c>
      <c r="AP460" s="104" t="str">
        <f t="shared" si="115"/>
        <v/>
      </c>
      <c r="AQ460" s="104" t="str">
        <f t="shared" si="115"/>
        <v/>
      </c>
      <c r="AR460" s="104" t="str">
        <f t="shared" si="116"/>
        <v/>
      </c>
      <c r="AS460" s="104" t="str">
        <f t="shared" si="116"/>
        <v/>
      </c>
      <c r="AT460" s="104" t="str">
        <f t="shared" si="116"/>
        <v/>
      </c>
      <c r="AU460" s="104"/>
      <c r="AV460" s="105"/>
      <c r="AW460" s="105"/>
      <c r="AX460" s="105"/>
      <c r="AY460" s="105"/>
      <c r="AZ460" s="105"/>
      <c r="BA460" s="106"/>
      <c r="BB460" s="104"/>
      <c r="BC460" s="105"/>
      <c r="BD460" s="104"/>
      <c r="BE460" s="107"/>
      <c r="BF460" s="105"/>
      <c r="BG460" s="105"/>
      <c r="BH460" s="105"/>
      <c r="BI460" s="105"/>
      <c r="BJ460" s="67">
        <v>899</v>
      </c>
      <c r="BK460" s="108">
        <v>2866.373</v>
      </c>
      <c r="BL460" s="109">
        <v>42.7588486</v>
      </c>
      <c r="BM460" s="109">
        <v>-82.037756529999996</v>
      </c>
      <c r="BN460" s="110" t="s">
        <v>7253</v>
      </c>
      <c r="BO460" s="106">
        <v>273.10000000000002</v>
      </c>
      <c r="BP460" s="105" t="s">
        <v>3290</v>
      </c>
      <c r="BQ460" s="105" t="s">
        <v>5678</v>
      </c>
      <c r="BR460" s="110">
        <v>898</v>
      </c>
      <c r="BS460" s="110">
        <v>11</v>
      </c>
      <c r="BT460" s="111" t="s">
        <v>7653</v>
      </c>
      <c r="BU460" s="110">
        <v>8</v>
      </c>
      <c r="BV460" s="110">
        <v>8</v>
      </c>
      <c r="BW460" s="105" t="s">
        <v>7784</v>
      </c>
      <c r="BX460" s="104">
        <v>5.56</v>
      </c>
      <c r="BY460" s="105"/>
      <c r="BZ460" s="106">
        <f t="shared" si="123"/>
        <v>4</v>
      </c>
      <c r="CA460" s="104" t="str">
        <f t="shared" si="124"/>
        <v>Matched</v>
      </c>
      <c r="CB460" s="104">
        <f t="shared" si="125"/>
        <v>2.2687534935718276E-2</v>
      </c>
      <c r="CC460" s="105"/>
      <c r="CD460" s="105"/>
      <c r="CE460" s="105"/>
      <c r="CF460" s="105"/>
    </row>
    <row r="461" spans="1:84" hidden="1" x14ac:dyDescent="0.35">
      <c r="A461" s="67">
        <v>900</v>
      </c>
      <c r="B461" s="67">
        <v>2866.4290000000001</v>
      </c>
      <c r="C461" s="67" t="s">
        <v>7644</v>
      </c>
      <c r="D461" s="67" t="s">
        <v>3290</v>
      </c>
      <c r="E461" s="67" t="s">
        <v>5677</v>
      </c>
      <c r="F461" s="102">
        <v>10</v>
      </c>
      <c r="G461" s="102">
        <v>10</v>
      </c>
      <c r="H461" s="102">
        <v>9</v>
      </c>
      <c r="I461" s="102"/>
      <c r="J461" s="67"/>
      <c r="K461" s="67" t="s">
        <v>5859</v>
      </c>
      <c r="L461" s="67" t="s">
        <v>4867</v>
      </c>
      <c r="M461" s="67" t="s">
        <v>3293</v>
      </c>
      <c r="N461" s="67"/>
      <c r="O461" s="67"/>
      <c r="P461" s="67">
        <v>9.93</v>
      </c>
      <c r="Q461" s="67">
        <v>9.93</v>
      </c>
      <c r="R461" s="103">
        <v>3.0000000000000001E-3</v>
      </c>
      <c r="S461" s="103">
        <v>7.0000000000000001E-3</v>
      </c>
      <c r="T461" s="67">
        <v>0.78700000000000003</v>
      </c>
      <c r="U461" s="67">
        <v>5.56</v>
      </c>
      <c r="V461" s="104" t="b">
        <f t="shared" si="120"/>
        <v>1</v>
      </c>
      <c r="W461" s="104" t="s">
        <v>16</v>
      </c>
      <c r="X461" s="104">
        <f t="shared" si="112"/>
        <v>0.70000000000000007</v>
      </c>
      <c r="Y461" s="104">
        <f t="shared" si="121"/>
        <v>0.70000000000000007</v>
      </c>
      <c r="Z461" s="104" t="str">
        <f t="shared" si="122"/>
        <v/>
      </c>
      <c r="AA461" s="104" t="str">
        <f t="shared" si="122"/>
        <v/>
      </c>
      <c r="AB461" s="104" t="str">
        <f t="shared" si="117"/>
        <v/>
      </c>
      <c r="AC461" s="104" t="str">
        <f t="shared" si="113"/>
        <v/>
      </c>
      <c r="AD461" s="104" t="str">
        <f t="shared" si="113"/>
        <v/>
      </c>
      <c r="AE461" s="104" t="str">
        <f t="shared" si="113"/>
        <v/>
      </c>
      <c r="AF461" s="104" t="str">
        <f t="shared" si="113"/>
        <v/>
      </c>
      <c r="AG461" s="104" t="str">
        <f t="shared" si="114"/>
        <v/>
      </c>
      <c r="AH461" s="104" t="str">
        <f t="shared" si="114"/>
        <v/>
      </c>
      <c r="AI461" s="104"/>
      <c r="AJ461" s="104">
        <f t="shared" si="126"/>
        <v>3.9703186137506992E-3</v>
      </c>
      <c r="AK461" s="104">
        <f t="shared" si="119"/>
        <v>3.9703186137506992E-3</v>
      </c>
      <c r="AL461" s="104" t="str">
        <f t="shared" si="119"/>
        <v/>
      </c>
      <c r="AM461" s="104" t="str">
        <f t="shared" si="119"/>
        <v/>
      </c>
      <c r="AN461" s="104" t="str">
        <f t="shared" si="115"/>
        <v/>
      </c>
      <c r="AO461" s="104" t="str">
        <f t="shared" si="115"/>
        <v/>
      </c>
      <c r="AP461" s="104" t="str">
        <f t="shared" si="115"/>
        <v/>
      </c>
      <c r="AQ461" s="104" t="str">
        <f t="shared" si="115"/>
        <v/>
      </c>
      <c r="AR461" s="104" t="str">
        <f t="shared" si="116"/>
        <v/>
      </c>
      <c r="AS461" s="104" t="str">
        <f t="shared" si="116"/>
        <v/>
      </c>
      <c r="AT461" s="104" t="str">
        <f t="shared" si="116"/>
        <v/>
      </c>
      <c r="AU461" s="104"/>
      <c r="AV461" s="105"/>
      <c r="AW461" s="105"/>
      <c r="AX461" s="105"/>
      <c r="AY461" s="105"/>
      <c r="AZ461" s="105"/>
      <c r="BA461" s="106"/>
      <c r="BB461" s="104"/>
      <c r="BC461" s="105"/>
      <c r="BD461" s="104"/>
      <c r="BE461" s="107"/>
      <c r="BF461" s="105"/>
      <c r="BG461" s="105"/>
      <c r="BH461" s="105"/>
      <c r="BI461" s="105"/>
      <c r="BJ461" s="67">
        <v>900</v>
      </c>
      <c r="BK461" s="108">
        <v>2866.4290000000001</v>
      </c>
      <c r="BL461" s="109">
        <v>42.758848100000002</v>
      </c>
      <c r="BM461" s="109">
        <v>-82.037756540000004</v>
      </c>
      <c r="BN461" s="110" t="s">
        <v>7253</v>
      </c>
      <c r="BO461" s="106">
        <v>273.10000000000002</v>
      </c>
      <c r="BP461" s="105" t="s">
        <v>3290</v>
      </c>
      <c r="BQ461" s="105" t="s">
        <v>5859</v>
      </c>
      <c r="BR461" s="110"/>
      <c r="BS461" s="110">
        <v>10</v>
      </c>
      <c r="BT461" s="111" t="s">
        <v>7413</v>
      </c>
      <c r="BU461" s="110">
        <v>10</v>
      </c>
      <c r="BV461" s="110">
        <v>9</v>
      </c>
      <c r="BW461" s="105" t="s">
        <v>7784</v>
      </c>
      <c r="BX461" s="104">
        <v>5.56</v>
      </c>
      <c r="BY461" s="105"/>
      <c r="BZ461" s="106">
        <f t="shared" si="123"/>
        <v>0.70000000000000007</v>
      </c>
      <c r="CA461" s="104" t="str">
        <f t="shared" si="124"/>
        <v>Matched</v>
      </c>
      <c r="CB461" s="104">
        <f t="shared" si="125"/>
        <v>3.9703186137506992E-3</v>
      </c>
      <c r="CC461" s="105"/>
      <c r="CD461" s="105"/>
      <c r="CE461" s="105"/>
      <c r="CF461" s="105"/>
    </row>
    <row r="462" spans="1:84" hidden="1" x14ac:dyDescent="0.35">
      <c r="A462" s="67">
        <v>901</v>
      </c>
      <c r="B462" s="67">
        <v>2866.5830000000001</v>
      </c>
      <c r="C462" s="67" t="s">
        <v>7576</v>
      </c>
      <c r="D462" s="67" t="s">
        <v>3290</v>
      </c>
      <c r="E462" s="67" t="s">
        <v>5677</v>
      </c>
      <c r="F462" s="102">
        <v>13</v>
      </c>
      <c r="G462" s="102">
        <v>8</v>
      </c>
      <c r="H462" s="102">
        <v>7</v>
      </c>
      <c r="I462" s="102">
        <v>47</v>
      </c>
      <c r="J462" s="67"/>
      <c r="K462" s="67" t="s">
        <v>5678</v>
      </c>
      <c r="L462" s="67" t="s">
        <v>4868</v>
      </c>
      <c r="M462" s="67" t="s">
        <v>3293</v>
      </c>
      <c r="N462" s="67"/>
      <c r="O462" s="67"/>
      <c r="P462" s="67">
        <v>12.99</v>
      </c>
      <c r="Q462" s="67">
        <v>12.99</v>
      </c>
      <c r="R462" s="103">
        <v>-3.0000000000000001E-3</v>
      </c>
      <c r="S462" s="103">
        <v>-8.0000000000000002E-3</v>
      </c>
      <c r="T462" s="67">
        <v>0.82199999999999995</v>
      </c>
      <c r="U462" s="67">
        <v>5.56</v>
      </c>
      <c r="V462" s="104" t="b">
        <f t="shared" si="120"/>
        <v>1</v>
      </c>
      <c r="W462" s="104" t="s">
        <v>16</v>
      </c>
      <c r="X462" s="104">
        <f t="shared" si="112"/>
        <v>-0.8</v>
      </c>
      <c r="Y462" s="104">
        <f t="shared" si="121"/>
        <v>-0.8</v>
      </c>
      <c r="Z462" s="104" t="str">
        <f t="shared" si="122"/>
        <v/>
      </c>
      <c r="AA462" s="104" t="str">
        <f t="shared" si="122"/>
        <v/>
      </c>
      <c r="AB462" s="104" t="str">
        <f t="shared" si="117"/>
        <v/>
      </c>
      <c r="AC462" s="104" t="str">
        <f t="shared" si="113"/>
        <v/>
      </c>
      <c r="AD462" s="104" t="str">
        <f t="shared" si="113"/>
        <v/>
      </c>
      <c r="AE462" s="104" t="str">
        <f t="shared" si="113"/>
        <v/>
      </c>
      <c r="AF462" s="104" t="str">
        <f t="shared" si="113"/>
        <v/>
      </c>
      <c r="AG462" s="104" t="str">
        <f t="shared" si="114"/>
        <v/>
      </c>
      <c r="AH462" s="104" t="str">
        <f t="shared" si="114"/>
        <v/>
      </c>
      <c r="AI462" s="104"/>
      <c r="AJ462" s="104">
        <f t="shared" si="126"/>
        <v>-4.5375069871436552E-3</v>
      </c>
      <c r="AK462" s="104">
        <f t="shared" si="119"/>
        <v>-4.5375069871436552E-3</v>
      </c>
      <c r="AL462" s="104" t="str">
        <f t="shared" si="119"/>
        <v/>
      </c>
      <c r="AM462" s="104" t="str">
        <f t="shared" si="119"/>
        <v/>
      </c>
      <c r="AN462" s="104" t="str">
        <f t="shared" si="115"/>
        <v/>
      </c>
      <c r="AO462" s="104" t="str">
        <f t="shared" si="115"/>
        <v/>
      </c>
      <c r="AP462" s="104" t="str">
        <f t="shared" si="115"/>
        <v/>
      </c>
      <c r="AQ462" s="104" t="str">
        <f t="shared" si="115"/>
        <v/>
      </c>
      <c r="AR462" s="104" t="str">
        <f t="shared" si="116"/>
        <v/>
      </c>
      <c r="AS462" s="104" t="str">
        <f t="shared" si="116"/>
        <v/>
      </c>
      <c r="AT462" s="104" t="str">
        <f t="shared" si="116"/>
        <v/>
      </c>
      <c r="AU462" s="104"/>
      <c r="AV462" s="105"/>
      <c r="AW462" s="105"/>
      <c r="AX462" s="105"/>
      <c r="AY462" s="105"/>
      <c r="AZ462" s="105"/>
      <c r="BA462" s="106"/>
      <c r="BB462" s="104"/>
      <c r="BC462" s="105"/>
      <c r="BD462" s="104"/>
      <c r="BE462" s="107"/>
      <c r="BF462" s="105"/>
      <c r="BG462" s="105"/>
      <c r="BH462" s="105"/>
      <c r="BI462" s="105"/>
      <c r="BJ462" s="67">
        <v>901</v>
      </c>
      <c r="BK462" s="108">
        <v>2866.5830000000001</v>
      </c>
      <c r="BL462" s="109">
        <v>42.758846699999999</v>
      </c>
      <c r="BM462" s="109">
        <v>-82.037756599999994</v>
      </c>
      <c r="BN462" s="110" t="s">
        <v>7253</v>
      </c>
      <c r="BO462" s="106">
        <v>273.10000000000002</v>
      </c>
      <c r="BP462" s="105" t="s">
        <v>3290</v>
      </c>
      <c r="BQ462" s="105" t="s">
        <v>5678</v>
      </c>
      <c r="BR462" s="110">
        <v>902</v>
      </c>
      <c r="BS462" s="110">
        <v>13</v>
      </c>
      <c r="BT462" s="111" t="s">
        <v>7392</v>
      </c>
      <c r="BU462" s="110">
        <v>8</v>
      </c>
      <c r="BV462" s="110">
        <v>7</v>
      </c>
      <c r="BW462" s="105" t="s">
        <v>7784</v>
      </c>
      <c r="BX462" s="104">
        <v>5.56</v>
      </c>
      <c r="BY462" s="105"/>
      <c r="BZ462" s="106">
        <f t="shared" si="123"/>
        <v>-0.8</v>
      </c>
      <c r="CA462" s="104" t="str">
        <f t="shared" si="124"/>
        <v>Matched</v>
      </c>
      <c r="CB462" s="104">
        <f t="shared" si="125"/>
        <v>-4.5375069871436552E-3</v>
      </c>
      <c r="CC462" s="105"/>
      <c r="CD462" s="105"/>
      <c r="CE462" s="105"/>
      <c r="CF462" s="105"/>
    </row>
    <row r="463" spans="1:84" hidden="1" x14ac:dyDescent="0.35">
      <c r="A463" s="67">
        <v>903</v>
      </c>
      <c r="B463" s="67">
        <v>2866.616</v>
      </c>
      <c r="C463" s="67" t="s">
        <v>7651</v>
      </c>
      <c r="D463" s="67" t="s">
        <v>3290</v>
      </c>
      <c r="E463" s="67" t="s">
        <v>5677</v>
      </c>
      <c r="F463" s="102">
        <v>12</v>
      </c>
      <c r="G463" s="102">
        <v>9</v>
      </c>
      <c r="H463" s="102">
        <v>11</v>
      </c>
      <c r="I463" s="102">
        <v>47</v>
      </c>
      <c r="J463" s="67"/>
      <c r="K463" s="67" t="s">
        <v>5683</v>
      </c>
      <c r="L463" s="67" t="s">
        <v>4869</v>
      </c>
      <c r="M463" s="67" t="s">
        <v>3293</v>
      </c>
      <c r="N463" s="67"/>
      <c r="O463" s="67"/>
      <c r="P463" s="67">
        <v>12.28</v>
      </c>
      <c r="Q463" s="67">
        <v>12.28</v>
      </c>
      <c r="R463" s="103">
        <v>6.0000000000000001E-3</v>
      </c>
      <c r="S463" s="103">
        <v>8.9999999999999993E-3</v>
      </c>
      <c r="T463" s="67">
        <v>0.81899999999999995</v>
      </c>
      <c r="U463" s="67">
        <v>5.56</v>
      </c>
      <c r="V463" s="104" t="b">
        <f t="shared" si="120"/>
        <v>1</v>
      </c>
      <c r="W463" s="104" t="s">
        <v>16</v>
      </c>
      <c r="X463" s="104">
        <f t="shared" si="112"/>
        <v>0.89999999999999991</v>
      </c>
      <c r="Y463" s="104">
        <f t="shared" si="121"/>
        <v>0.89999999999999991</v>
      </c>
      <c r="Z463" s="104" t="str">
        <f t="shared" si="122"/>
        <v/>
      </c>
      <c r="AA463" s="104" t="str">
        <f t="shared" si="122"/>
        <v/>
      </c>
      <c r="AB463" s="104" t="str">
        <f t="shared" si="117"/>
        <v/>
      </c>
      <c r="AC463" s="104" t="str">
        <f t="shared" si="113"/>
        <v/>
      </c>
      <c r="AD463" s="104" t="str">
        <f t="shared" si="113"/>
        <v/>
      </c>
      <c r="AE463" s="104" t="str">
        <f t="shared" si="113"/>
        <v/>
      </c>
      <c r="AF463" s="104" t="str">
        <f t="shared" si="113"/>
        <v/>
      </c>
      <c r="AG463" s="104" t="str">
        <f t="shared" si="114"/>
        <v/>
      </c>
      <c r="AH463" s="104" t="str">
        <f t="shared" si="114"/>
        <v/>
      </c>
      <c r="AI463" s="104"/>
      <c r="AJ463" s="104">
        <f t="shared" si="126"/>
        <v>5.1046953605366121E-3</v>
      </c>
      <c r="AK463" s="104">
        <f t="shared" si="119"/>
        <v>5.1046953605366121E-3</v>
      </c>
      <c r="AL463" s="104" t="str">
        <f t="shared" si="119"/>
        <v/>
      </c>
      <c r="AM463" s="104" t="str">
        <f t="shared" si="119"/>
        <v/>
      </c>
      <c r="AN463" s="104" t="str">
        <f t="shared" si="115"/>
        <v/>
      </c>
      <c r="AO463" s="104" t="str">
        <f t="shared" si="115"/>
        <v/>
      </c>
      <c r="AP463" s="104" t="str">
        <f t="shared" si="115"/>
        <v/>
      </c>
      <c r="AQ463" s="104" t="str">
        <f t="shared" si="115"/>
        <v/>
      </c>
      <c r="AR463" s="104" t="str">
        <f t="shared" si="116"/>
        <v/>
      </c>
      <c r="AS463" s="104" t="str">
        <f t="shared" si="116"/>
        <v/>
      </c>
      <c r="AT463" s="104" t="str">
        <f t="shared" si="116"/>
        <v/>
      </c>
      <c r="AU463" s="104"/>
      <c r="AV463" s="105"/>
      <c r="AW463" s="105"/>
      <c r="AX463" s="105"/>
      <c r="AY463" s="105"/>
      <c r="AZ463" s="105"/>
      <c r="BA463" s="106"/>
      <c r="BB463" s="104"/>
      <c r="BC463" s="105"/>
      <c r="BD463" s="104"/>
      <c r="BE463" s="107"/>
      <c r="BF463" s="105"/>
      <c r="BG463" s="105"/>
      <c r="BH463" s="105"/>
      <c r="BI463" s="105"/>
      <c r="BJ463" s="67">
        <v>903</v>
      </c>
      <c r="BK463" s="108">
        <v>2866.616</v>
      </c>
      <c r="BL463" s="109">
        <v>42.758846400000003</v>
      </c>
      <c r="BM463" s="109">
        <v>-82.037756610000002</v>
      </c>
      <c r="BN463" s="110" t="s">
        <v>7253</v>
      </c>
      <c r="BO463" s="106">
        <v>273.10000000000002</v>
      </c>
      <c r="BP463" s="105" t="s">
        <v>3290</v>
      </c>
      <c r="BQ463" s="105" t="s">
        <v>5683</v>
      </c>
      <c r="BR463" s="110">
        <v>902</v>
      </c>
      <c r="BS463" s="110">
        <v>12</v>
      </c>
      <c r="BT463" s="111" t="s">
        <v>7329</v>
      </c>
      <c r="BU463" s="110">
        <v>9</v>
      </c>
      <c r="BV463" s="110">
        <v>11</v>
      </c>
      <c r="BW463" s="105" t="s">
        <v>7784</v>
      </c>
      <c r="BX463" s="104">
        <v>5.56</v>
      </c>
      <c r="BY463" s="105"/>
      <c r="BZ463" s="106">
        <f t="shared" si="123"/>
        <v>0.89999999999999991</v>
      </c>
      <c r="CA463" s="104" t="str">
        <f t="shared" si="124"/>
        <v>Matched</v>
      </c>
      <c r="CB463" s="104">
        <f t="shared" si="125"/>
        <v>5.1046953605366121E-3</v>
      </c>
      <c r="CC463" s="105"/>
      <c r="CD463" s="105"/>
      <c r="CE463" s="105"/>
      <c r="CF463" s="105"/>
    </row>
    <row r="464" spans="1:84" hidden="1" x14ac:dyDescent="0.35">
      <c r="A464" s="67">
        <v>904</v>
      </c>
      <c r="B464" s="67">
        <v>2866.7350000000001</v>
      </c>
      <c r="C464" s="67" t="s">
        <v>7647</v>
      </c>
      <c r="D464" s="67" t="s">
        <v>3290</v>
      </c>
      <c r="E464" s="67" t="s">
        <v>5677</v>
      </c>
      <c r="F464" s="102">
        <v>11</v>
      </c>
      <c r="G464" s="102">
        <v>10</v>
      </c>
      <c r="H464" s="102">
        <v>10</v>
      </c>
      <c r="I464" s="102"/>
      <c r="J464" s="67"/>
      <c r="K464" s="67" t="s">
        <v>5678</v>
      </c>
      <c r="L464" s="67" t="s">
        <v>4870</v>
      </c>
      <c r="M464" s="67" t="s">
        <v>3293</v>
      </c>
      <c r="N464" s="67"/>
      <c r="O464" s="67"/>
      <c r="P464" s="67">
        <v>11.48</v>
      </c>
      <c r="Q464" s="67">
        <v>11.48</v>
      </c>
      <c r="R464" s="103">
        <v>1.2E-2</v>
      </c>
      <c r="S464" s="103">
        <v>2.9000000000000001E-2</v>
      </c>
      <c r="T464" s="67">
        <v>0.76700000000000002</v>
      </c>
      <c r="U464" s="67">
        <v>5.56</v>
      </c>
      <c r="V464" s="104" t="b">
        <f t="shared" si="120"/>
        <v>1</v>
      </c>
      <c r="W464" s="104" t="s">
        <v>16</v>
      </c>
      <c r="X464" s="104">
        <f t="shared" si="112"/>
        <v>2.9000000000000004</v>
      </c>
      <c r="Y464" s="104">
        <f t="shared" si="121"/>
        <v>2.9000000000000004</v>
      </c>
      <c r="Z464" s="104" t="str">
        <f t="shared" si="122"/>
        <v/>
      </c>
      <c r="AA464" s="104" t="str">
        <f t="shared" si="122"/>
        <v/>
      </c>
      <c r="AB464" s="104" t="str">
        <f t="shared" si="117"/>
        <v/>
      </c>
      <c r="AC464" s="104" t="str">
        <f t="shared" si="113"/>
        <v/>
      </c>
      <c r="AD464" s="104" t="str">
        <f t="shared" si="113"/>
        <v/>
      </c>
      <c r="AE464" s="104" t="str">
        <f t="shared" si="113"/>
        <v/>
      </c>
      <c r="AF464" s="104" t="str">
        <f t="shared" si="113"/>
        <v/>
      </c>
      <c r="AG464" s="104" t="str">
        <f t="shared" si="114"/>
        <v/>
      </c>
      <c r="AH464" s="104" t="str">
        <f t="shared" si="114"/>
        <v/>
      </c>
      <c r="AI464" s="104"/>
      <c r="AJ464" s="104">
        <f t="shared" si="126"/>
        <v>1.6448462828395755E-2</v>
      </c>
      <c r="AK464" s="104">
        <f t="shared" si="119"/>
        <v>1.6448462828395755E-2</v>
      </c>
      <c r="AL464" s="104" t="str">
        <f t="shared" si="119"/>
        <v/>
      </c>
      <c r="AM464" s="104" t="str">
        <f t="shared" si="119"/>
        <v/>
      </c>
      <c r="AN464" s="104" t="str">
        <f t="shared" si="115"/>
        <v/>
      </c>
      <c r="AO464" s="104" t="str">
        <f t="shared" si="115"/>
        <v/>
      </c>
      <c r="AP464" s="104" t="str">
        <f t="shared" si="115"/>
        <v/>
      </c>
      <c r="AQ464" s="104" t="str">
        <f t="shared" si="115"/>
        <v/>
      </c>
      <c r="AR464" s="104" t="str">
        <f t="shared" si="116"/>
        <v/>
      </c>
      <c r="AS464" s="104" t="str">
        <f t="shared" si="116"/>
        <v/>
      </c>
      <c r="AT464" s="104" t="str">
        <f t="shared" si="116"/>
        <v/>
      </c>
      <c r="AU464" s="104"/>
      <c r="AV464" s="105"/>
      <c r="AW464" s="105"/>
      <c r="AX464" s="105"/>
      <c r="AY464" s="105"/>
      <c r="AZ464" s="105"/>
      <c r="BA464" s="106"/>
      <c r="BB464" s="104"/>
      <c r="BC464" s="105"/>
      <c r="BD464" s="104"/>
      <c r="BE464" s="107"/>
      <c r="BF464" s="105"/>
      <c r="BG464" s="105"/>
      <c r="BH464" s="105"/>
      <c r="BI464" s="105"/>
      <c r="BJ464" s="67">
        <v>904</v>
      </c>
      <c r="BK464" s="108">
        <v>2866.7350000000001</v>
      </c>
      <c r="BL464" s="109">
        <v>42.75884533</v>
      </c>
      <c r="BM464" s="109">
        <v>-82.037756650000006</v>
      </c>
      <c r="BN464" s="110" t="s">
        <v>7253</v>
      </c>
      <c r="BO464" s="106">
        <v>273.10000000000002</v>
      </c>
      <c r="BP464" s="105" t="s">
        <v>3290</v>
      </c>
      <c r="BQ464" s="105" t="s">
        <v>5678</v>
      </c>
      <c r="BR464" s="110"/>
      <c r="BS464" s="110">
        <v>11</v>
      </c>
      <c r="BT464" s="111" t="s">
        <v>7391</v>
      </c>
      <c r="BU464" s="110">
        <v>10</v>
      </c>
      <c r="BV464" s="110">
        <v>10</v>
      </c>
      <c r="BW464" s="105" t="s">
        <v>7784</v>
      </c>
      <c r="BX464" s="104">
        <v>5.56</v>
      </c>
      <c r="BY464" s="105"/>
      <c r="BZ464" s="106">
        <f t="shared" si="123"/>
        <v>2.9000000000000004</v>
      </c>
      <c r="CA464" s="104" t="str">
        <f t="shared" si="124"/>
        <v>Matched</v>
      </c>
      <c r="CB464" s="104">
        <f t="shared" si="125"/>
        <v>1.6448462828395755E-2</v>
      </c>
      <c r="CC464" s="105"/>
      <c r="CD464" s="105"/>
      <c r="CE464" s="105"/>
      <c r="CF464" s="105"/>
    </row>
    <row r="465" spans="1:84" hidden="1" x14ac:dyDescent="0.35">
      <c r="A465" s="67">
        <v>905</v>
      </c>
      <c r="B465" s="67">
        <v>2866.8090000000002</v>
      </c>
      <c r="C465" s="67" t="s">
        <v>7643</v>
      </c>
      <c r="D465" s="67" t="s">
        <v>3290</v>
      </c>
      <c r="E465" s="67" t="s">
        <v>5677</v>
      </c>
      <c r="F465" s="102">
        <v>10</v>
      </c>
      <c r="G465" s="102">
        <v>7</v>
      </c>
      <c r="H465" s="102">
        <v>9</v>
      </c>
      <c r="I465" s="102"/>
      <c r="J465" s="67"/>
      <c r="K465" s="67" t="s">
        <v>5678</v>
      </c>
      <c r="L465" s="67" t="s">
        <v>4871</v>
      </c>
      <c r="M465" s="67" t="s">
        <v>3293</v>
      </c>
      <c r="N465" s="67"/>
      <c r="O465" s="67"/>
      <c r="P465" s="67">
        <v>10.24</v>
      </c>
      <c r="Q465" s="67">
        <v>10.24</v>
      </c>
      <c r="R465" s="103">
        <v>0.01</v>
      </c>
      <c r="S465" s="103">
        <v>1.7000000000000001E-2</v>
      </c>
      <c r="T465" s="67">
        <v>0.82199999999999995</v>
      </c>
      <c r="U465" s="67">
        <v>5.56</v>
      </c>
      <c r="V465" s="104" t="b">
        <f t="shared" si="120"/>
        <v>1</v>
      </c>
      <c r="W465" s="104" t="s">
        <v>16</v>
      </c>
      <c r="X465" s="104">
        <f t="shared" si="112"/>
        <v>1.7000000000000002</v>
      </c>
      <c r="Y465" s="104">
        <f t="shared" si="121"/>
        <v>1.7000000000000002</v>
      </c>
      <c r="Z465" s="104" t="str">
        <f t="shared" si="122"/>
        <v/>
      </c>
      <c r="AA465" s="104" t="str">
        <f t="shared" si="122"/>
        <v/>
      </c>
      <c r="AB465" s="104" t="str">
        <f t="shared" si="117"/>
        <v/>
      </c>
      <c r="AC465" s="104" t="str">
        <f t="shared" si="113"/>
        <v/>
      </c>
      <c r="AD465" s="104" t="str">
        <f t="shared" si="113"/>
        <v/>
      </c>
      <c r="AE465" s="104" t="str">
        <f t="shared" si="113"/>
        <v/>
      </c>
      <c r="AF465" s="104" t="str">
        <f t="shared" si="113"/>
        <v/>
      </c>
      <c r="AG465" s="104" t="str">
        <f t="shared" si="114"/>
        <v/>
      </c>
      <c r="AH465" s="104" t="str">
        <f t="shared" si="114"/>
        <v/>
      </c>
      <c r="AI465" s="104"/>
      <c r="AJ465" s="104">
        <f t="shared" si="126"/>
        <v>9.642202347680269E-3</v>
      </c>
      <c r="AK465" s="104">
        <f t="shared" si="119"/>
        <v>9.642202347680269E-3</v>
      </c>
      <c r="AL465" s="104" t="str">
        <f t="shared" si="119"/>
        <v/>
      </c>
      <c r="AM465" s="104" t="str">
        <f t="shared" si="119"/>
        <v/>
      </c>
      <c r="AN465" s="104" t="str">
        <f t="shared" si="115"/>
        <v/>
      </c>
      <c r="AO465" s="104" t="str">
        <f t="shared" si="115"/>
        <v/>
      </c>
      <c r="AP465" s="104" t="str">
        <f t="shared" si="115"/>
        <v/>
      </c>
      <c r="AQ465" s="104" t="str">
        <f t="shared" si="115"/>
        <v/>
      </c>
      <c r="AR465" s="104" t="str">
        <f t="shared" si="116"/>
        <v/>
      </c>
      <c r="AS465" s="104" t="str">
        <f t="shared" si="116"/>
        <v/>
      </c>
      <c r="AT465" s="104" t="str">
        <f t="shared" si="116"/>
        <v/>
      </c>
      <c r="AU465" s="104"/>
      <c r="AV465" s="105"/>
      <c r="AW465" s="105"/>
      <c r="AX465" s="105"/>
      <c r="AY465" s="105"/>
      <c r="AZ465" s="105"/>
      <c r="BA465" s="106"/>
      <c r="BB465" s="104"/>
      <c r="BC465" s="105"/>
      <c r="BD465" s="104"/>
      <c r="BE465" s="107"/>
      <c r="BF465" s="105"/>
      <c r="BG465" s="105"/>
      <c r="BH465" s="105"/>
      <c r="BI465" s="105"/>
      <c r="BJ465" s="67">
        <v>905</v>
      </c>
      <c r="BK465" s="108">
        <v>2866.8090000000002</v>
      </c>
      <c r="BL465" s="109">
        <v>42.75884464</v>
      </c>
      <c r="BM465" s="109">
        <v>-82.037756669999993</v>
      </c>
      <c r="BN465" s="110" t="s">
        <v>7253</v>
      </c>
      <c r="BO465" s="106">
        <v>273.10000000000002</v>
      </c>
      <c r="BP465" s="105" t="s">
        <v>3290</v>
      </c>
      <c r="BQ465" s="105" t="s">
        <v>5678</v>
      </c>
      <c r="BR465" s="110"/>
      <c r="BS465" s="110">
        <v>10</v>
      </c>
      <c r="BT465" s="111" t="s">
        <v>7474</v>
      </c>
      <c r="BU465" s="110">
        <v>7</v>
      </c>
      <c r="BV465" s="110">
        <v>9</v>
      </c>
      <c r="BW465" s="105" t="s">
        <v>7784</v>
      </c>
      <c r="BX465" s="104">
        <v>5.56</v>
      </c>
      <c r="BY465" s="105"/>
      <c r="BZ465" s="106">
        <f t="shared" si="123"/>
        <v>1.7000000000000002</v>
      </c>
      <c r="CA465" s="104" t="str">
        <f t="shared" si="124"/>
        <v>Matched</v>
      </c>
      <c r="CB465" s="104">
        <f t="shared" si="125"/>
        <v>9.642202347680269E-3</v>
      </c>
      <c r="CC465" s="105"/>
      <c r="CD465" s="105"/>
      <c r="CE465" s="105"/>
      <c r="CF465" s="105"/>
    </row>
    <row r="466" spans="1:84" hidden="1" x14ac:dyDescent="0.35">
      <c r="A466" s="67">
        <v>906</v>
      </c>
      <c r="B466" s="67">
        <v>2866.8319999999999</v>
      </c>
      <c r="C466" s="67" t="s">
        <v>7391</v>
      </c>
      <c r="D466" s="67" t="s">
        <v>3290</v>
      </c>
      <c r="E466" s="67" t="s">
        <v>5677</v>
      </c>
      <c r="F466" s="102">
        <v>10</v>
      </c>
      <c r="G466" s="102">
        <v>11</v>
      </c>
      <c r="H466" s="102">
        <v>10</v>
      </c>
      <c r="I466" s="102"/>
      <c r="J466" s="67"/>
      <c r="K466" s="67" t="s">
        <v>5859</v>
      </c>
      <c r="L466" s="67" t="s">
        <v>4872</v>
      </c>
      <c r="M466" s="67" t="s">
        <v>3293</v>
      </c>
      <c r="N466" s="67"/>
      <c r="O466" s="67"/>
      <c r="P466" s="67">
        <v>9.91</v>
      </c>
      <c r="Q466" s="67">
        <v>9.91</v>
      </c>
      <c r="R466" s="103">
        <v>0</v>
      </c>
      <c r="S466" s="103">
        <v>1E-3</v>
      </c>
      <c r="T466" s="67">
        <v>0.80300000000000005</v>
      </c>
      <c r="U466" s="67">
        <v>5.56</v>
      </c>
      <c r="V466" s="104" t="b">
        <f t="shared" si="120"/>
        <v>1</v>
      </c>
      <c r="W466" s="104" t="s">
        <v>16</v>
      </c>
      <c r="X466" s="104">
        <f t="shared" si="112"/>
        <v>0.1</v>
      </c>
      <c r="Y466" s="104">
        <f t="shared" si="121"/>
        <v>0.1</v>
      </c>
      <c r="Z466" s="104" t="str">
        <f t="shared" si="122"/>
        <v/>
      </c>
      <c r="AA466" s="104" t="str">
        <f t="shared" si="122"/>
        <v/>
      </c>
      <c r="AB466" s="104" t="str">
        <f t="shared" si="117"/>
        <v/>
      </c>
      <c r="AC466" s="104" t="str">
        <f t="shared" si="113"/>
        <v/>
      </c>
      <c r="AD466" s="104" t="str">
        <f t="shared" si="113"/>
        <v/>
      </c>
      <c r="AE466" s="104" t="str">
        <f t="shared" si="113"/>
        <v/>
      </c>
      <c r="AF466" s="104" t="str">
        <f t="shared" si="113"/>
        <v/>
      </c>
      <c r="AG466" s="104" t="str">
        <f t="shared" si="114"/>
        <v/>
      </c>
      <c r="AH466" s="104" t="str">
        <f t="shared" si="114"/>
        <v/>
      </c>
      <c r="AI466" s="104"/>
      <c r="AJ466" s="104">
        <f t="shared" si="126"/>
        <v>5.671883733929569E-4</v>
      </c>
      <c r="AK466" s="104">
        <f t="shared" si="119"/>
        <v>5.671883733929569E-4</v>
      </c>
      <c r="AL466" s="104" t="str">
        <f t="shared" si="119"/>
        <v/>
      </c>
      <c r="AM466" s="104" t="str">
        <f t="shared" si="119"/>
        <v/>
      </c>
      <c r="AN466" s="104" t="str">
        <f t="shared" si="115"/>
        <v/>
      </c>
      <c r="AO466" s="104" t="str">
        <f t="shared" si="115"/>
        <v/>
      </c>
      <c r="AP466" s="104" t="str">
        <f t="shared" si="115"/>
        <v/>
      </c>
      <c r="AQ466" s="104" t="str">
        <f t="shared" si="115"/>
        <v/>
      </c>
      <c r="AR466" s="104" t="str">
        <f t="shared" si="116"/>
        <v/>
      </c>
      <c r="AS466" s="104" t="str">
        <f t="shared" si="116"/>
        <v/>
      </c>
      <c r="AT466" s="104" t="str">
        <f t="shared" si="116"/>
        <v/>
      </c>
      <c r="AU466" s="104"/>
      <c r="AV466" s="105"/>
      <c r="AW466" s="105"/>
      <c r="AX466" s="105"/>
      <c r="AY466" s="105"/>
      <c r="AZ466" s="105"/>
      <c r="BA466" s="106"/>
      <c r="BB466" s="104"/>
      <c r="BC466" s="105"/>
      <c r="BD466" s="104"/>
      <c r="BE466" s="107"/>
      <c r="BF466" s="105"/>
      <c r="BG466" s="105"/>
      <c r="BH466" s="105"/>
      <c r="BI466" s="105"/>
      <c r="BJ466" s="67">
        <v>906</v>
      </c>
      <c r="BK466" s="108">
        <v>2866.8319999999999</v>
      </c>
      <c r="BL466" s="109">
        <v>42.758844459999999</v>
      </c>
      <c r="BM466" s="109">
        <v>-82.037756680000001</v>
      </c>
      <c r="BN466" s="110" t="s">
        <v>7253</v>
      </c>
      <c r="BO466" s="106">
        <v>273.10000000000002</v>
      </c>
      <c r="BP466" s="105" t="s">
        <v>3290</v>
      </c>
      <c r="BQ466" s="105" t="s">
        <v>5859</v>
      </c>
      <c r="BR466" s="110"/>
      <c r="BS466" s="110">
        <v>10</v>
      </c>
      <c r="BT466" s="111" t="s">
        <v>7629</v>
      </c>
      <c r="BU466" s="110">
        <v>11</v>
      </c>
      <c r="BV466" s="110">
        <v>10</v>
      </c>
      <c r="BW466" s="105" t="s">
        <v>7784</v>
      </c>
      <c r="BX466" s="104">
        <v>5.56</v>
      </c>
      <c r="BY466" s="105"/>
      <c r="BZ466" s="106">
        <f t="shared" si="123"/>
        <v>0.1</v>
      </c>
      <c r="CA466" s="104" t="str">
        <f t="shared" si="124"/>
        <v>Matched</v>
      </c>
      <c r="CB466" s="104">
        <f t="shared" si="125"/>
        <v>5.671883733929569E-4</v>
      </c>
      <c r="CC466" s="105"/>
      <c r="CD466" s="105"/>
      <c r="CE466" s="105"/>
      <c r="CF466" s="105"/>
    </row>
    <row r="467" spans="1:84" hidden="1" x14ac:dyDescent="0.35">
      <c r="A467" s="67">
        <v>907</v>
      </c>
      <c r="B467" s="67">
        <v>2867.0320000000002</v>
      </c>
      <c r="C467" s="67" t="s">
        <v>7613</v>
      </c>
      <c r="D467" s="67" t="s">
        <v>3290</v>
      </c>
      <c r="E467" s="67" t="s">
        <v>5677</v>
      </c>
      <c r="F467" s="102">
        <v>14</v>
      </c>
      <c r="G467" s="102">
        <v>12</v>
      </c>
      <c r="H467" s="102">
        <v>9</v>
      </c>
      <c r="I467" s="102"/>
      <c r="J467" s="67"/>
      <c r="K467" s="67" t="s">
        <v>5678</v>
      </c>
      <c r="L467" s="67" t="s">
        <v>4873</v>
      </c>
      <c r="M467" s="67" t="s">
        <v>3293</v>
      </c>
      <c r="N467" s="67"/>
      <c r="O467" s="67"/>
      <c r="P467" s="67">
        <v>14.09</v>
      </c>
      <c r="Q467" s="67">
        <v>14.09</v>
      </c>
      <c r="R467" s="103">
        <v>1.2E-2</v>
      </c>
      <c r="S467" s="103">
        <v>2.4E-2</v>
      </c>
      <c r="T467" s="67">
        <v>0.79</v>
      </c>
      <c r="U467" s="67">
        <v>5.56</v>
      </c>
      <c r="V467" s="104" t="b">
        <f t="shared" si="120"/>
        <v>1</v>
      </c>
      <c r="W467" s="104" t="s">
        <v>16</v>
      </c>
      <c r="X467" s="104">
        <f t="shared" si="112"/>
        <v>2.4</v>
      </c>
      <c r="Y467" s="104">
        <f t="shared" si="121"/>
        <v>2.4</v>
      </c>
      <c r="Z467" s="104" t="str">
        <f t="shared" si="122"/>
        <v/>
      </c>
      <c r="AA467" s="104" t="str">
        <f t="shared" si="122"/>
        <v/>
      </c>
      <c r="AB467" s="104" t="str">
        <f t="shared" si="117"/>
        <v/>
      </c>
      <c r="AC467" s="104" t="str">
        <f t="shared" si="113"/>
        <v/>
      </c>
      <c r="AD467" s="104" t="str">
        <f t="shared" si="113"/>
        <v/>
      </c>
      <c r="AE467" s="104" t="str">
        <f t="shared" si="113"/>
        <v/>
      </c>
      <c r="AF467" s="104" t="str">
        <f t="shared" si="113"/>
        <v/>
      </c>
      <c r="AG467" s="104" t="str">
        <f t="shared" si="114"/>
        <v/>
      </c>
      <c r="AH467" s="104" t="str">
        <f t="shared" si="114"/>
        <v/>
      </c>
      <c r="AI467" s="104"/>
      <c r="AJ467" s="104">
        <f t="shared" si="126"/>
        <v>1.3612520961430967E-2</v>
      </c>
      <c r="AK467" s="104">
        <f t="shared" si="119"/>
        <v>1.3612520961430967E-2</v>
      </c>
      <c r="AL467" s="104" t="str">
        <f t="shared" si="119"/>
        <v/>
      </c>
      <c r="AM467" s="104" t="str">
        <f t="shared" si="119"/>
        <v/>
      </c>
      <c r="AN467" s="104" t="str">
        <f t="shared" si="115"/>
        <v/>
      </c>
      <c r="AO467" s="104" t="str">
        <f t="shared" si="115"/>
        <v/>
      </c>
      <c r="AP467" s="104" t="str">
        <f t="shared" si="115"/>
        <v/>
      </c>
      <c r="AQ467" s="104" t="str">
        <f t="shared" si="115"/>
        <v/>
      </c>
      <c r="AR467" s="104" t="str">
        <f t="shared" si="116"/>
        <v/>
      </c>
      <c r="AS467" s="104" t="str">
        <f t="shared" si="116"/>
        <v/>
      </c>
      <c r="AT467" s="104" t="str">
        <f t="shared" si="116"/>
        <v/>
      </c>
      <c r="AU467" s="104"/>
      <c r="AV467" s="105"/>
      <c r="AW467" s="105"/>
      <c r="AX467" s="105"/>
      <c r="AY467" s="105"/>
      <c r="AZ467" s="105"/>
      <c r="BA467" s="106"/>
      <c r="BB467" s="104"/>
      <c r="BC467" s="105"/>
      <c r="BD467" s="104"/>
      <c r="BE467" s="107"/>
      <c r="BF467" s="105"/>
      <c r="BG467" s="105"/>
      <c r="BH467" s="105"/>
      <c r="BI467" s="105"/>
      <c r="BJ467" s="67">
        <v>907</v>
      </c>
      <c r="BK467" s="108">
        <v>2867.0320000000002</v>
      </c>
      <c r="BL467" s="109">
        <v>42.758842639999997</v>
      </c>
      <c r="BM467" s="109">
        <v>-82.03775675</v>
      </c>
      <c r="BN467" s="110" t="s">
        <v>7253</v>
      </c>
      <c r="BO467" s="106">
        <v>273.10000000000002</v>
      </c>
      <c r="BP467" s="105" t="s">
        <v>3290</v>
      </c>
      <c r="BQ467" s="105" t="s">
        <v>5678</v>
      </c>
      <c r="BR467" s="110"/>
      <c r="BS467" s="110">
        <v>14</v>
      </c>
      <c r="BT467" s="111" t="s">
        <v>7329</v>
      </c>
      <c r="BU467" s="110">
        <v>12</v>
      </c>
      <c r="BV467" s="110">
        <v>9</v>
      </c>
      <c r="BW467" s="105" t="s">
        <v>7784</v>
      </c>
      <c r="BX467" s="104">
        <v>5.56</v>
      </c>
      <c r="BY467" s="105"/>
      <c r="BZ467" s="106">
        <f t="shared" si="123"/>
        <v>2.4</v>
      </c>
      <c r="CA467" s="104" t="str">
        <f t="shared" si="124"/>
        <v>Matched</v>
      </c>
      <c r="CB467" s="104">
        <f t="shared" si="125"/>
        <v>1.3612520961430967E-2</v>
      </c>
      <c r="CC467" s="105"/>
      <c r="CD467" s="105"/>
      <c r="CE467" s="105"/>
      <c r="CF467" s="105"/>
    </row>
    <row r="468" spans="1:84" hidden="1" x14ac:dyDescent="0.35">
      <c r="A468" s="67">
        <v>908</v>
      </c>
      <c r="B468" s="67">
        <v>2867.3760000000002</v>
      </c>
      <c r="C468" s="67" t="s">
        <v>7641</v>
      </c>
      <c r="D468" s="67" t="s">
        <v>3290</v>
      </c>
      <c r="E468" s="67" t="s">
        <v>5677</v>
      </c>
      <c r="F468" s="102">
        <v>12</v>
      </c>
      <c r="G468" s="102">
        <v>11</v>
      </c>
      <c r="H468" s="102">
        <v>9</v>
      </c>
      <c r="I468" s="102"/>
      <c r="J468" s="67"/>
      <c r="K468" s="67" t="s">
        <v>5678</v>
      </c>
      <c r="L468" s="67" t="s">
        <v>4874</v>
      </c>
      <c r="M468" s="67" t="s">
        <v>3293</v>
      </c>
      <c r="N468" s="67"/>
      <c r="O468" s="67"/>
      <c r="P468" s="67">
        <v>12.4</v>
      </c>
      <c r="Q468" s="67">
        <v>12.4</v>
      </c>
      <c r="R468" s="103">
        <v>1.4E-2</v>
      </c>
      <c r="S468" s="103">
        <v>2.8000000000000001E-2</v>
      </c>
      <c r="T468" s="67">
        <v>0.83199999999999996</v>
      </c>
      <c r="U468" s="67">
        <v>5.56</v>
      </c>
      <c r="V468" s="104" t="b">
        <f t="shared" si="120"/>
        <v>1</v>
      </c>
      <c r="W468" s="104" t="s">
        <v>16</v>
      </c>
      <c r="X468" s="104">
        <f t="shared" si="112"/>
        <v>2.8000000000000003</v>
      </c>
      <c r="Y468" s="104">
        <f t="shared" si="121"/>
        <v>2.8000000000000003</v>
      </c>
      <c r="Z468" s="104" t="str">
        <f t="shared" si="122"/>
        <v/>
      </c>
      <c r="AA468" s="104" t="str">
        <f t="shared" si="122"/>
        <v/>
      </c>
      <c r="AB468" s="104" t="str">
        <f t="shared" si="117"/>
        <v/>
      </c>
      <c r="AC468" s="104" t="str">
        <f t="shared" si="113"/>
        <v/>
      </c>
      <c r="AD468" s="104" t="str">
        <f t="shared" si="113"/>
        <v/>
      </c>
      <c r="AE468" s="104" t="str">
        <f t="shared" si="113"/>
        <v/>
      </c>
      <c r="AF468" s="104" t="str">
        <f t="shared" si="113"/>
        <v/>
      </c>
      <c r="AG468" s="104" t="str">
        <f t="shared" si="114"/>
        <v/>
      </c>
      <c r="AH468" s="104" t="str">
        <f t="shared" si="114"/>
        <v/>
      </c>
      <c r="AI468" s="104"/>
      <c r="AJ468" s="104">
        <f t="shared" si="126"/>
        <v>1.5881274455002797E-2</v>
      </c>
      <c r="AK468" s="104">
        <f t="shared" si="119"/>
        <v>1.5881274455002797E-2</v>
      </c>
      <c r="AL468" s="104" t="str">
        <f t="shared" si="119"/>
        <v/>
      </c>
      <c r="AM468" s="104" t="str">
        <f t="shared" si="119"/>
        <v/>
      </c>
      <c r="AN468" s="104" t="str">
        <f t="shared" si="115"/>
        <v/>
      </c>
      <c r="AO468" s="104" t="str">
        <f t="shared" si="115"/>
        <v/>
      </c>
      <c r="AP468" s="104" t="str">
        <f t="shared" si="115"/>
        <v/>
      </c>
      <c r="AQ468" s="104" t="str">
        <f t="shared" si="115"/>
        <v/>
      </c>
      <c r="AR468" s="104" t="str">
        <f t="shared" si="116"/>
        <v/>
      </c>
      <c r="AS468" s="104" t="str">
        <f t="shared" si="116"/>
        <v/>
      </c>
      <c r="AT468" s="104" t="str">
        <f t="shared" si="116"/>
        <v/>
      </c>
      <c r="AU468" s="104"/>
      <c r="AV468" s="105"/>
      <c r="AW468" s="105"/>
      <c r="AX468" s="105"/>
      <c r="AY468" s="105"/>
      <c r="AZ468" s="105"/>
      <c r="BA468" s="106"/>
      <c r="BB468" s="104"/>
      <c r="BC468" s="105"/>
      <c r="BD468" s="104"/>
      <c r="BE468" s="107"/>
      <c r="BF468" s="105"/>
      <c r="BG468" s="105"/>
      <c r="BH468" s="105"/>
      <c r="BI468" s="105"/>
      <c r="BJ468" s="67">
        <v>908</v>
      </c>
      <c r="BK468" s="108">
        <v>2867.3760000000002</v>
      </c>
      <c r="BL468" s="109">
        <v>42.758839520000002</v>
      </c>
      <c r="BM468" s="109">
        <v>-82.037756860000002</v>
      </c>
      <c r="BN468" s="110" t="s">
        <v>7253</v>
      </c>
      <c r="BO468" s="106">
        <v>273.10000000000002</v>
      </c>
      <c r="BP468" s="105" t="s">
        <v>3290</v>
      </c>
      <c r="BQ468" s="105" t="s">
        <v>5678</v>
      </c>
      <c r="BR468" s="110"/>
      <c r="BS468" s="110">
        <v>12</v>
      </c>
      <c r="BT468" s="111" t="s">
        <v>7653</v>
      </c>
      <c r="BU468" s="110">
        <v>11</v>
      </c>
      <c r="BV468" s="110">
        <v>9</v>
      </c>
      <c r="BW468" s="105" t="s">
        <v>7784</v>
      </c>
      <c r="BX468" s="104">
        <v>5.56</v>
      </c>
      <c r="BY468" s="105"/>
      <c r="BZ468" s="106">
        <f t="shared" si="123"/>
        <v>2.8000000000000003</v>
      </c>
      <c r="CA468" s="104" t="str">
        <f t="shared" si="124"/>
        <v>Matched</v>
      </c>
      <c r="CB468" s="104">
        <f t="shared" si="125"/>
        <v>1.5881274455002797E-2</v>
      </c>
      <c r="CC468" s="105"/>
      <c r="CD468" s="105"/>
      <c r="CE468" s="105"/>
      <c r="CF468" s="105"/>
    </row>
    <row r="469" spans="1:84" hidden="1" x14ac:dyDescent="0.35">
      <c r="A469" s="67">
        <v>909</v>
      </c>
      <c r="B469" s="67">
        <v>2867.48</v>
      </c>
      <c r="C469" s="67" t="s">
        <v>7333</v>
      </c>
      <c r="D469" s="67" t="s">
        <v>3290</v>
      </c>
      <c r="E469" s="67" t="s">
        <v>5752</v>
      </c>
      <c r="F469" s="102">
        <v>11</v>
      </c>
      <c r="G469" s="102">
        <v>8</v>
      </c>
      <c r="H469" s="102">
        <v>9</v>
      </c>
      <c r="I469" s="102"/>
      <c r="J469" s="67"/>
      <c r="K469" s="67" t="s">
        <v>5678</v>
      </c>
      <c r="L469" s="67" t="s">
        <v>4875</v>
      </c>
      <c r="M469" s="67" t="s">
        <v>3293</v>
      </c>
      <c r="N469" s="67"/>
      <c r="O469" s="67"/>
      <c r="P469" s="67">
        <v>11</v>
      </c>
      <c r="Q469" s="67">
        <v>11</v>
      </c>
      <c r="R469" s="103">
        <v>1.9E-2</v>
      </c>
      <c r="S469" s="103">
        <v>2.5999999999999999E-2</v>
      </c>
      <c r="T469" s="67">
        <v>0.66600000000000004</v>
      </c>
      <c r="U469" s="67">
        <v>5.56</v>
      </c>
      <c r="V469" s="104" t="b">
        <f t="shared" si="120"/>
        <v>1</v>
      </c>
      <c r="W469" s="104" t="s">
        <v>16</v>
      </c>
      <c r="X469" s="104">
        <f t="shared" si="112"/>
        <v>2.6</v>
      </c>
      <c r="Y469" s="104">
        <f t="shared" si="121"/>
        <v>2.6</v>
      </c>
      <c r="Z469" s="104" t="str">
        <f t="shared" si="122"/>
        <v/>
      </c>
      <c r="AA469" s="104" t="str">
        <f t="shared" si="122"/>
        <v/>
      </c>
      <c r="AB469" s="104" t="str">
        <f t="shared" si="117"/>
        <v/>
      </c>
      <c r="AC469" s="104" t="str">
        <f t="shared" si="113"/>
        <v/>
      </c>
      <c r="AD469" s="104" t="str">
        <f t="shared" si="113"/>
        <v/>
      </c>
      <c r="AE469" s="104" t="str">
        <f t="shared" si="113"/>
        <v/>
      </c>
      <c r="AF469" s="104" t="str">
        <f t="shared" si="113"/>
        <v/>
      </c>
      <c r="AG469" s="104" t="str">
        <f t="shared" si="114"/>
        <v/>
      </c>
      <c r="AH469" s="104" t="str">
        <f t="shared" si="114"/>
        <v/>
      </c>
      <c r="AI469" s="104"/>
      <c r="AJ469" s="104">
        <f t="shared" si="126"/>
        <v>1.4746897708216881E-2</v>
      </c>
      <c r="AK469" s="104">
        <f t="shared" si="119"/>
        <v>1.4746897708216881E-2</v>
      </c>
      <c r="AL469" s="104" t="str">
        <f t="shared" si="119"/>
        <v/>
      </c>
      <c r="AM469" s="104" t="str">
        <f t="shared" si="119"/>
        <v/>
      </c>
      <c r="AN469" s="104" t="str">
        <f t="shared" si="115"/>
        <v/>
      </c>
      <c r="AO469" s="104" t="str">
        <f t="shared" si="115"/>
        <v/>
      </c>
      <c r="AP469" s="104" t="str">
        <f t="shared" si="115"/>
        <v/>
      </c>
      <c r="AQ469" s="104" t="str">
        <f t="shared" si="115"/>
        <v/>
      </c>
      <c r="AR469" s="104" t="str">
        <f t="shared" si="116"/>
        <v/>
      </c>
      <c r="AS469" s="104" t="str">
        <f t="shared" si="116"/>
        <v/>
      </c>
      <c r="AT469" s="104" t="str">
        <f t="shared" si="116"/>
        <v/>
      </c>
      <c r="AU469" s="104"/>
      <c r="AV469" s="105"/>
      <c r="AW469" s="105"/>
      <c r="AX469" s="105"/>
      <c r="AY469" s="105"/>
      <c r="AZ469" s="105"/>
      <c r="BA469" s="106"/>
      <c r="BB469" s="104"/>
      <c r="BC469" s="105"/>
      <c r="BD469" s="104"/>
      <c r="BE469" s="107"/>
      <c r="BF469" s="105"/>
      <c r="BG469" s="105"/>
      <c r="BH469" s="105"/>
      <c r="BI469" s="105"/>
      <c r="BJ469" s="67">
        <v>909</v>
      </c>
      <c r="BK469" s="108">
        <v>2867.48</v>
      </c>
      <c r="BL469" s="109">
        <v>42.758838560000001</v>
      </c>
      <c r="BM469" s="109">
        <v>-82.037756889999997</v>
      </c>
      <c r="BN469" s="110" t="s">
        <v>7253</v>
      </c>
      <c r="BO469" s="106">
        <v>273.10000000000002</v>
      </c>
      <c r="BP469" s="105" t="s">
        <v>3290</v>
      </c>
      <c r="BQ469" s="105" t="s">
        <v>5678</v>
      </c>
      <c r="BR469" s="110"/>
      <c r="BS469" s="110">
        <v>11</v>
      </c>
      <c r="BT469" s="111" t="s">
        <v>7658</v>
      </c>
      <c r="BU469" s="110">
        <v>8</v>
      </c>
      <c r="BV469" s="110">
        <v>9</v>
      </c>
      <c r="BW469" s="105" t="s">
        <v>7805</v>
      </c>
      <c r="BX469" s="104">
        <v>5.56</v>
      </c>
      <c r="BY469" s="105"/>
      <c r="BZ469" s="106">
        <f t="shared" si="123"/>
        <v>2.6</v>
      </c>
      <c r="CA469" s="104" t="str">
        <f t="shared" si="124"/>
        <v>Matched</v>
      </c>
      <c r="CB469" s="104">
        <f t="shared" si="125"/>
        <v>1.4746897708216881E-2</v>
      </c>
      <c r="CC469" s="105"/>
      <c r="CD469" s="105"/>
      <c r="CE469" s="105"/>
      <c r="CF469" s="105"/>
    </row>
    <row r="470" spans="1:84" hidden="1" x14ac:dyDescent="0.35">
      <c r="A470" s="67">
        <v>910</v>
      </c>
      <c r="B470" s="67">
        <v>2867.58</v>
      </c>
      <c r="C470" s="67" t="s">
        <v>7656</v>
      </c>
      <c r="D470" s="67" t="s">
        <v>3290</v>
      </c>
      <c r="E470" s="67" t="s">
        <v>5677</v>
      </c>
      <c r="F470" s="102">
        <v>11</v>
      </c>
      <c r="G470" s="102">
        <v>13</v>
      </c>
      <c r="H470" s="102">
        <v>10</v>
      </c>
      <c r="I470" s="102"/>
      <c r="J470" s="67"/>
      <c r="K470" s="67" t="s">
        <v>5678</v>
      </c>
      <c r="L470" s="67" t="s">
        <v>4877</v>
      </c>
      <c r="M470" s="67" t="s">
        <v>3293</v>
      </c>
      <c r="N470" s="67"/>
      <c r="O470" s="67"/>
      <c r="P470" s="67">
        <v>10.84</v>
      </c>
      <c r="Q470" s="67">
        <v>10.84</v>
      </c>
      <c r="R470" s="103">
        <v>5.0000000000000001E-3</v>
      </c>
      <c r="S470" s="103">
        <v>8.0000000000000002E-3</v>
      </c>
      <c r="T470" s="67">
        <v>0.80800000000000005</v>
      </c>
      <c r="U470" s="67">
        <v>5.56</v>
      </c>
      <c r="V470" s="104" t="b">
        <f t="shared" si="120"/>
        <v>1</v>
      </c>
      <c r="W470" s="104" t="s">
        <v>16</v>
      </c>
      <c r="X470" s="104">
        <f t="shared" si="112"/>
        <v>0.8</v>
      </c>
      <c r="Y470" s="104">
        <f t="shared" si="121"/>
        <v>0.8</v>
      </c>
      <c r="Z470" s="104" t="str">
        <f t="shared" si="122"/>
        <v/>
      </c>
      <c r="AA470" s="104" t="str">
        <f t="shared" si="122"/>
        <v/>
      </c>
      <c r="AB470" s="104" t="str">
        <f t="shared" si="117"/>
        <v/>
      </c>
      <c r="AC470" s="104" t="str">
        <f t="shared" si="113"/>
        <v/>
      </c>
      <c r="AD470" s="104" t="str">
        <f t="shared" si="113"/>
        <v/>
      </c>
      <c r="AE470" s="104" t="str">
        <f t="shared" si="113"/>
        <v/>
      </c>
      <c r="AF470" s="104" t="str">
        <f t="shared" si="113"/>
        <v/>
      </c>
      <c r="AG470" s="104" t="str">
        <f t="shared" si="114"/>
        <v/>
      </c>
      <c r="AH470" s="104" t="str">
        <f t="shared" si="114"/>
        <v/>
      </c>
      <c r="AI470" s="104"/>
      <c r="AJ470" s="104">
        <f t="shared" si="126"/>
        <v>4.5375069871436552E-3</v>
      </c>
      <c r="AK470" s="104">
        <f t="shared" si="119"/>
        <v>4.5375069871436552E-3</v>
      </c>
      <c r="AL470" s="104" t="str">
        <f t="shared" si="119"/>
        <v/>
      </c>
      <c r="AM470" s="104" t="str">
        <f t="shared" si="119"/>
        <v/>
      </c>
      <c r="AN470" s="104" t="str">
        <f t="shared" si="115"/>
        <v/>
      </c>
      <c r="AO470" s="104" t="str">
        <f t="shared" si="115"/>
        <v/>
      </c>
      <c r="AP470" s="104" t="str">
        <f t="shared" si="115"/>
        <v/>
      </c>
      <c r="AQ470" s="104" t="str">
        <f t="shared" si="115"/>
        <v/>
      </c>
      <c r="AR470" s="104" t="str">
        <f t="shared" si="116"/>
        <v/>
      </c>
      <c r="AS470" s="104" t="str">
        <f t="shared" si="116"/>
        <v/>
      </c>
      <c r="AT470" s="104" t="str">
        <f t="shared" si="116"/>
        <v/>
      </c>
      <c r="AU470" s="104"/>
      <c r="AV470" s="105"/>
      <c r="AW470" s="105"/>
      <c r="AX470" s="105"/>
      <c r="AY470" s="105"/>
      <c r="AZ470" s="105"/>
      <c r="BA470" s="106"/>
      <c r="BB470" s="104"/>
      <c r="BC470" s="105"/>
      <c r="BD470" s="104"/>
      <c r="BE470" s="107"/>
      <c r="BF470" s="105"/>
      <c r="BG470" s="105"/>
      <c r="BH470" s="105"/>
      <c r="BI470" s="105"/>
      <c r="BJ470" s="67">
        <v>910</v>
      </c>
      <c r="BK470" s="108">
        <v>2867.58</v>
      </c>
      <c r="BL470" s="109">
        <v>42.758837669999998</v>
      </c>
      <c r="BM470" s="109">
        <v>-82.037756920000007</v>
      </c>
      <c r="BN470" s="110" t="s">
        <v>7253</v>
      </c>
      <c r="BO470" s="106">
        <v>273.10000000000002</v>
      </c>
      <c r="BP470" s="105" t="s">
        <v>3290</v>
      </c>
      <c r="BQ470" s="105" t="s">
        <v>5678</v>
      </c>
      <c r="BR470" s="110"/>
      <c r="BS470" s="110">
        <v>11</v>
      </c>
      <c r="BT470" s="111" t="s">
        <v>7413</v>
      </c>
      <c r="BU470" s="110">
        <v>13</v>
      </c>
      <c r="BV470" s="110">
        <v>10</v>
      </c>
      <c r="BW470" s="105" t="s">
        <v>7784</v>
      </c>
      <c r="BX470" s="104">
        <v>5.56</v>
      </c>
      <c r="BY470" s="105"/>
      <c r="BZ470" s="106">
        <f t="shared" si="123"/>
        <v>0.8</v>
      </c>
      <c r="CA470" s="104" t="str">
        <f t="shared" si="124"/>
        <v>Matched</v>
      </c>
      <c r="CB470" s="104">
        <f t="shared" si="125"/>
        <v>4.5375069871436552E-3</v>
      </c>
      <c r="CC470" s="105"/>
      <c r="CD470" s="105"/>
      <c r="CE470" s="105"/>
      <c r="CF470" s="105"/>
    </row>
    <row r="471" spans="1:84" hidden="1" x14ac:dyDescent="0.35">
      <c r="A471" s="67">
        <v>911</v>
      </c>
      <c r="B471" s="67">
        <v>2867.6320000000001</v>
      </c>
      <c r="C471" s="67" t="s">
        <v>7646</v>
      </c>
      <c r="D471" s="67" t="s">
        <v>3290</v>
      </c>
      <c r="E471" s="67" t="s">
        <v>5677</v>
      </c>
      <c r="F471" s="102">
        <v>12</v>
      </c>
      <c r="G471" s="102">
        <v>11</v>
      </c>
      <c r="H471" s="102">
        <v>10</v>
      </c>
      <c r="I471" s="102"/>
      <c r="J471" s="67"/>
      <c r="K471" s="67" t="s">
        <v>5683</v>
      </c>
      <c r="L471" s="67" t="s">
        <v>4878</v>
      </c>
      <c r="M471" s="67" t="s">
        <v>3293</v>
      </c>
      <c r="N471" s="67"/>
      <c r="O471" s="67"/>
      <c r="P471" s="67">
        <v>12.08</v>
      </c>
      <c r="Q471" s="67">
        <v>12.08</v>
      </c>
      <c r="R471" s="103">
        <v>1.2999999999999999E-2</v>
      </c>
      <c r="S471" s="103">
        <v>3.1E-2</v>
      </c>
      <c r="T471" s="67">
        <v>0.86</v>
      </c>
      <c r="U471" s="67">
        <v>5.56</v>
      </c>
      <c r="V471" s="104" t="b">
        <f t="shared" si="120"/>
        <v>1</v>
      </c>
      <c r="W471" s="104" t="s">
        <v>16</v>
      </c>
      <c r="X471" s="104">
        <f t="shared" si="112"/>
        <v>3.1</v>
      </c>
      <c r="Y471" s="104">
        <f t="shared" si="121"/>
        <v>3.1</v>
      </c>
      <c r="Z471" s="104" t="str">
        <f t="shared" si="122"/>
        <v/>
      </c>
      <c r="AA471" s="104" t="str">
        <f t="shared" si="122"/>
        <v/>
      </c>
      <c r="AB471" s="104" t="str">
        <f t="shared" si="117"/>
        <v/>
      </c>
      <c r="AC471" s="104" t="str">
        <f t="shared" si="113"/>
        <v/>
      </c>
      <c r="AD471" s="104" t="str">
        <f t="shared" si="113"/>
        <v/>
      </c>
      <c r="AE471" s="104" t="str">
        <f t="shared" si="113"/>
        <v/>
      </c>
      <c r="AF471" s="104" t="str">
        <f t="shared" si="113"/>
        <v/>
      </c>
      <c r="AG471" s="104" t="str">
        <f t="shared" si="114"/>
        <v/>
      </c>
      <c r="AH471" s="104" t="str">
        <f t="shared" si="114"/>
        <v/>
      </c>
      <c r="AI471" s="104"/>
      <c r="AJ471" s="104">
        <f t="shared" si="126"/>
        <v>1.7582839575181666E-2</v>
      </c>
      <c r="AK471" s="104">
        <f t="shared" si="119"/>
        <v>1.7582839575181666E-2</v>
      </c>
      <c r="AL471" s="104" t="str">
        <f t="shared" si="119"/>
        <v/>
      </c>
      <c r="AM471" s="104" t="str">
        <f t="shared" si="119"/>
        <v/>
      </c>
      <c r="AN471" s="104" t="str">
        <f t="shared" si="115"/>
        <v/>
      </c>
      <c r="AO471" s="104" t="str">
        <f t="shared" si="115"/>
        <v/>
      </c>
      <c r="AP471" s="104" t="str">
        <f t="shared" si="115"/>
        <v/>
      </c>
      <c r="AQ471" s="104" t="str">
        <f t="shared" si="115"/>
        <v/>
      </c>
      <c r="AR471" s="104" t="str">
        <f t="shared" si="116"/>
        <v/>
      </c>
      <c r="AS471" s="104" t="str">
        <f t="shared" si="116"/>
        <v/>
      </c>
      <c r="AT471" s="104" t="str">
        <f t="shared" si="116"/>
        <v/>
      </c>
      <c r="AU471" s="104"/>
      <c r="AV471" s="105"/>
      <c r="AW471" s="105"/>
      <c r="AX471" s="105"/>
      <c r="AY471" s="105"/>
      <c r="AZ471" s="105"/>
      <c r="BA471" s="106"/>
      <c r="BB471" s="104"/>
      <c r="BC471" s="105"/>
      <c r="BD471" s="104"/>
      <c r="BE471" s="107"/>
      <c r="BF471" s="105"/>
      <c r="BG471" s="105"/>
      <c r="BH471" s="105"/>
      <c r="BI471" s="105"/>
      <c r="BJ471" s="67">
        <v>911</v>
      </c>
      <c r="BK471" s="108">
        <v>2867.6320000000001</v>
      </c>
      <c r="BL471" s="109">
        <v>42.758837200000002</v>
      </c>
      <c r="BM471" s="109">
        <v>-82.037756939999994</v>
      </c>
      <c r="BN471" s="110" t="s">
        <v>7253</v>
      </c>
      <c r="BO471" s="106">
        <v>273.10000000000002</v>
      </c>
      <c r="BP471" s="105" t="s">
        <v>3290</v>
      </c>
      <c r="BQ471" s="105" t="s">
        <v>5683</v>
      </c>
      <c r="BR471" s="110"/>
      <c r="BS471" s="110">
        <v>12</v>
      </c>
      <c r="BT471" s="111" t="s">
        <v>7643</v>
      </c>
      <c r="BU471" s="110">
        <v>11</v>
      </c>
      <c r="BV471" s="110">
        <v>10</v>
      </c>
      <c r="BW471" s="105" t="s">
        <v>7784</v>
      </c>
      <c r="BX471" s="104">
        <v>5.56</v>
      </c>
      <c r="BY471" s="105"/>
      <c r="BZ471" s="106">
        <f t="shared" si="123"/>
        <v>3.1</v>
      </c>
      <c r="CA471" s="104" t="str">
        <f t="shared" si="124"/>
        <v>Matched</v>
      </c>
      <c r="CB471" s="104">
        <f t="shared" si="125"/>
        <v>1.7582839575181666E-2</v>
      </c>
      <c r="CC471" s="105"/>
      <c r="CD471" s="105"/>
      <c r="CE471" s="105"/>
      <c r="CF471" s="105"/>
    </row>
    <row r="472" spans="1:84" hidden="1" x14ac:dyDescent="0.35">
      <c r="A472" s="67">
        <v>912</v>
      </c>
      <c r="B472" s="67">
        <v>2867.6779999999999</v>
      </c>
      <c r="C472" s="67" t="s">
        <v>7651</v>
      </c>
      <c r="D472" s="67" t="s">
        <v>3290</v>
      </c>
      <c r="E472" s="67" t="s">
        <v>5677</v>
      </c>
      <c r="F472" s="102">
        <v>10</v>
      </c>
      <c r="G472" s="102">
        <v>11</v>
      </c>
      <c r="H472" s="102">
        <v>11</v>
      </c>
      <c r="I472" s="102">
        <v>48</v>
      </c>
      <c r="J472" s="67"/>
      <c r="K472" s="67" t="s">
        <v>5683</v>
      </c>
      <c r="L472" s="67" t="s">
        <v>4879</v>
      </c>
      <c r="M472" s="67" t="s">
        <v>3293</v>
      </c>
      <c r="N472" s="67"/>
      <c r="O472" s="67"/>
      <c r="P472" s="67">
        <v>10.25</v>
      </c>
      <c r="Q472" s="67">
        <v>10.25</v>
      </c>
      <c r="R472" s="103">
        <v>3.0000000000000001E-3</v>
      </c>
      <c r="S472" s="103">
        <v>7.0000000000000001E-3</v>
      </c>
      <c r="T472" s="67">
        <v>0.84699999999999998</v>
      </c>
      <c r="U472" s="67">
        <v>5.56</v>
      </c>
      <c r="V472" s="104" t="b">
        <f t="shared" si="120"/>
        <v>1</v>
      </c>
      <c r="W472" s="104" t="s">
        <v>16</v>
      </c>
      <c r="X472" s="104">
        <f t="shared" si="112"/>
        <v>0.70000000000000007</v>
      </c>
      <c r="Y472" s="104">
        <f t="shared" si="121"/>
        <v>0.70000000000000007</v>
      </c>
      <c r="Z472" s="104" t="str">
        <f t="shared" si="122"/>
        <v/>
      </c>
      <c r="AA472" s="104" t="str">
        <f t="shared" si="122"/>
        <v/>
      </c>
      <c r="AB472" s="104" t="str">
        <f t="shared" si="117"/>
        <v/>
      </c>
      <c r="AC472" s="104" t="str">
        <f t="shared" si="113"/>
        <v/>
      </c>
      <c r="AD472" s="104" t="str">
        <f t="shared" si="113"/>
        <v/>
      </c>
      <c r="AE472" s="104" t="str">
        <f t="shared" si="113"/>
        <v/>
      </c>
      <c r="AF472" s="104" t="str">
        <f t="shared" si="113"/>
        <v/>
      </c>
      <c r="AG472" s="104" t="str">
        <f t="shared" si="114"/>
        <v/>
      </c>
      <c r="AH472" s="104" t="str">
        <f t="shared" si="114"/>
        <v/>
      </c>
      <c r="AI472" s="104"/>
      <c r="AJ472" s="104">
        <f t="shared" si="126"/>
        <v>3.9703186137506992E-3</v>
      </c>
      <c r="AK472" s="104">
        <f t="shared" si="119"/>
        <v>3.9703186137506992E-3</v>
      </c>
      <c r="AL472" s="104" t="str">
        <f t="shared" si="119"/>
        <v/>
      </c>
      <c r="AM472" s="104" t="str">
        <f t="shared" si="119"/>
        <v/>
      </c>
      <c r="AN472" s="104" t="str">
        <f t="shared" si="115"/>
        <v/>
      </c>
      <c r="AO472" s="104" t="str">
        <f t="shared" si="115"/>
        <v/>
      </c>
      <c r="AP472" s="104" t="str">
        <f t="shared" si="115"/>
        <v/>
      </c>
      <c r="AQ472" s="104" t="str">
        <f t="shared" si="115"/>
        <v/>
      </c>
      <c r="AR472" s="104" t="str">
        <f t="shared" si="116"/>
        <v/>
      </c>
      <c r="AS472" s="104" t="str">
        <f t="shared" si="116"/>
        <v/>
      </c>
      <c r="AT472" s="104" t="str">
        <f t="shared" si="116"/>
        <v/>
      </c>
      <c r="AU472" s="104"/>
      <c r="AV472" s="105"/>
      <c r="AW472" s="105"/>
      <c r="AX472" s="105"/>
      <c r="AY472" s="105"/>
      <c r="AZ472" s="105"/>
      <c r="BA472" s="106"/>
      <c r="BB472" s="104"/>
      <c r="BC472" s="105"/>
      <c r="BD472" s="104"/>
      <c r="BE472" s="107"/>
      <c r="BF472" s="105"/>
      <c r="BG472" s="105"/>
      <c r="BH472" s="105"/>
      <c r="BI472" s="105"/>
      <c r="BJ472" s="67">
        <v>912</v>
      </c>
      <c r="BK472" s="108">
        <v>2867.6779999999999</v>
      </c>
      <c r="BL472" s="109">
        <v>42.758836789999997</v>
      </c>
      <c r="BM472" s="109">
        <v>-82.037756959999996</v>
      </c>
      <c r="BN472" s="110" t="s">
        <v>7253</v>
      </c>
      <c r="BO472" s="106">
        <v>273.10000000000002</v>
      </c>
      <c r="BP472" s="105" t="s">
        <v>3290</v>
      </c>
      <c r="BQ472" s="105" t="s">
        <v>5683</v>
      </c>
      <c r="BR472" s="110">
        <v>914</v>
      </c>
      <c r="BS472" s="110">
        <v>10</v>
      </c>
      <c r="BT472" s="111" t="s">
        <v>7329</v>
      </c>
      <c r="BU472" s="110">
        <v>11</v>
      </c>
      <c r="BV472" s="110">
        <v>11</v>
      </c>
      <c r="BW472" s="105" t="s">
        <v>7784</v>
      </c>
      <c r="BX472" s="104">
        <v>5.56</v>
      </c>
      <c r="BY472" s="105"/>
      <c r="BZ472" s="106">
        <f t="shared" si="123"/>
        <v>0.70000000000000007</v>
      </c>
      <c r="CA472" s="104" t="str">
        <f t="shared" si="124"/>
        <v>Matched</v>
      </c>
      <c r="CB472" s="104">
        <f t="shared" si="125"/>
        <v>3.9703186137506992E-3</v>
      </c>
      <c r="CC472" s="105"/>
      <c r="CD472" s="105"/>
      <c r="CE472" s="105"/>
      <c r="CF472" s="105"/>
    </row>
    <row r="473" spans="1:84" hidden="1" x14ac:dyDescent="0.35">
      <c r="A473" s="67">
        <v>913</v>
      </c>
      <c r="B473" s="67">
        <v>2867.6930000000002</v>
      </c>
      <c r="C473" s="67" t="s">
        <v>7644</v>
      </c>
      <c r="D473" s="67" t="s">
        <v>3290</v>
      </c>
      <c r="E473" s="67" t="s">
        <v>5677</v>
      </c>
      <c r="F473" s="102">
        <v>11</v>
      </c>
      <c r="G473" s="102">
        <v>7</v>
      </c>
      <c r="H473" s="102">
        <v>8</v>
      </c>
      <c r="I473" s="102">
        <v>48</v>
      </c>
      <c r="J473" s="67"/>
      <c r="K473" s="67" t="s">
        <v>5678</v>
      </c>
      <c r="L473" s="67" t="s">
        <v>4880</v>
      </c>
      <c r="M473" s="67" t="s">
        <v>3293</v>
      </c>
      <c r="N473" s="67"/>
      <c r="O473" s="67"/>
      <c r="P473" s="67">
        <v>10.77</v>
      </c>
      <c r="Q473" s="67">
        <v>10.77</v>
      </c>
      <c r="R473" s="103">
        <v>1.4999999999999999E-2</v>
      </c>
      <c r="S473" s="103">
        <v>3.2000000000000001E-2</v>
      </c>
      <c r="T473" s="67">
        <v>0.84799999999999998</v>
      </c>
      <c r="U473" s="67">
        <v>5.56</v>
      </c>
      <c r="V473" s="104" t="b">
        <f t="shared" si="120"/>
        <v>1</v>
      </c>
      <c r="W473" s="104" t="s">
        <v>16</v>
      </c>
      <c r="X473" s="104">
        <f t="shared" si="112"/>
        <v>3.2</v>
      </c>
      <c r="Y473" s="104">
        <f t="shared" si="121"/>
        <v>3.2</v>
      </c>
      <c r="Z473" s="104" t="str">
        <f t="shared" si="122"/>
        <v/>
      </c>
      <c r="AA473" s="104" t="str">
        <f t="shared" si="122"/>
        <v/>
      </c>
      <c r="AB473" s="104" t="str">
        <f t="shared" si="117"/>
        <v/>
      </c>
      <c r="AC473" s="104" t="str">
        <f t="shared" si="113"/>
        <v/>
      </c>
      <c r="AD473" s="104" t="str">
        <f t="shared" si="113"/>
        <v/>
      </c>
      <c r="AE473" s="104" t="str">
        <f t="shared" si="113"/>
        <v/>
      </c>
      <c r="AF473" s="104" t="str">
        <f t="shared" si="113"/>
        <v/>
      </c>
      <c r="AG473" s="104" t="str">
        <f t="shared" si="114"/>
        <v/>
      </c>
      <c r="AH473" s="104" t="str">
        <f t="shared" si="114"/>
        <v/>
      </c>
      <c r="AI473" s="104"/>
      <c r="AJ473" s="104">
        <f t="shared" si="126"/>
        <v>1.8150027948574621E-2</v>
      </c>
      <c r="AK473" s="104">
        <f t="shared" si="119"/>
        <v>1.8150027948574621E-2</v>
      </c>
      <c r="AL473" s="104" t="str">
        <f t="shared" si="119"/>
        <v/>
      </c>
      <c r="AM473" s="104" t="str">
        <f t="shared" si="119"/>
        <v/>
      </c>
      <c r="AN473" s="104" t="str">
        <f t="shared" si="115"/>
        <v/>
      </c>
      <c r="AO473" s="104" t="str">
        <f t="shared" si="115"/>
        <v/>
      </c>
      <c r="AP473" s="104" t="str">
        <f t="shared" si="115"/>
        <v/>
      </c>
      <c r="AQ473" s="104" t="str">
        <f t="shared" si="115"/>
        <v/>
      </c>
      <c r="AR473" s="104" t="str">
        <f t="shared" si="116"/>
        <v/>
      </c>
      <c r="AS473" s="104" t="str">
        <f t="shared" si="116"/>
        <v/>
      </c>
      <c r="AT473" s="104" t="str">
        <f t="shared" si="116"/>
        <v/>
      </c>
      <c r="AU473" s="104"/>
      <c r="AV473" s="105"/>
      <c r="AW473" s="105"/>
      <c r="AX473" s="105"/>
      <c r="AY473" s="105"/>
      <c r="AZ473" s="105"/>
      <c r="BA473" s="106"/>
      <c r="BB473" s="104"/>
      <c r="BC473" s="105"/>
      <c r="BD473" s="104"/>
      <c r="BE473" s="107"/>
      <c r="BF473" s="105"/>
      <c r="BG473" s="105"/>
      <c r="BH473" s="105"/>
      <c r="BI473" s="105"/>
      <c r="BJ473" s="67">
        <v>913</v>
      </c>
      <c r="BK473" s="108">
        <v>2867.6930000000002</v>
      </c>
      <c r="BL473" s="109">
        <v>42.758836619999997</v>
      </c>
      <c r="BM473" s="109">
        <v>-82.037756959999996</v>
      </c>
      <c r="BN473" s="110" t="s">
        <v>7253</v>
      </c>
      <c r="BO473" s="106">
        <v>273.10000000000002</v>
      </c>
      <c r="BP473" s="105" t="s">
        <v>3290</v>
      </c>
      <c r="BQ473" s="105" t="s">
        <v>5678</v>
      </c>
      <c r="BR473" s="110">
        <v>914</v>
      </c>
      <c r="BS473" s="110">
        <v>11</v>
      </c>
      <c r="BT473" s="111" t="s">
        <v>7413</v>
      </c>
      <c r="BU473" s="110">
        <v>7</v>
      </c>
      <c r="BV473" s="110">
        <v>8</v>
      </c>
      <c r="BW473" s="105" t="s">
        <v>7784</v>
      </c>
      <c r="BX473" s="104">
        <v>5.56</v>
      </c>
      <c r="BY473" s="105"/>
      <c r="BZ473" s="106">
        <f t="shared" si="123"/>
        <v>3.2</v>
      </c>
      <c r="CA473" s="104" t="str">
        <f t="shared" si="124"/>
        <v>Matched</v>
      </c>
      <c r="CB473" s="104">
        <f t="shared" si="125"/>
        <v>1.8150027948574621E-2</v>
      </c>
      <c r="CC473" s="105"/>
      <c r="CD473" s="105"/>
      <c r="CE473" s="105"/>
      <c r="CF473" s="105"/>
    </row>
    <row r="474" spans="1:84" hidden="1" x14ac:dyDescent="0.35">
      <c r="A474" s="67">
        <v>915</v>
      </c>
      <c r="B474" s="67">
        <v>2867.7159999999999</v>
      </c>
      <c r="C474" s="67" t="s">
        <v>7650</v>
      </c>
      <c r="D474" s="67" t="s">
        <v>3290</v>
      </c>
      <c r="E474" s="67" t="s">
        <v>5677</v>
      </c>
      <c r="F474" s="102">
        <v>10</v>
      </c>
      <c r="G474" s="102">
        <v>10</v>
      </c>
      <c r="H474" s="102">
        <v>10</v>
      </c>
      <c r="I474" s="102">
        <v>48</v>
      </c>
      <c r="J474" s="67"/>
      <c r="K474" s="67" t="s">
        <v>5683</v>
      </c>
      <c r="L474" s="67" t="s">
        <v>4881</v>
      </c>
      <c r="M474" s="67" t="s">
        <v>3293</v>
      </c>
      <c r="N474" s="67"/>
      <c r="O474" s="67"/>
      <c r="P474" s="67">
        <v>10.45</v>
      </c>
      <c r="Q474" s="67">
        <v>10.45</v>
      </c>
      <c r="R474" s="103">
        <v>1.2E-2</v>
      </c>
      <c r="S474" s="103">
        <v>2.5000000000000001E-2</v>
      </c>
      <c r="T474" s="67">
        <v>0.82899999999999996</v>
      </c>
      <c r="U474" s="67">
        <v>5.56</v>
      </c>
      <c r="V474" s="104" t="b">
        <f t="shared" si="120"/>
        <v>1</v>
      </c>
      <c r="W474" s="104" t="s">
        <v>16</v>
      </c>
      <c r="X474" s="104">
        <f t="shared" si="112"/>
        <v>2.5</v>
      </c>
      <c r="Y474" s="104">
        <f t="shared" si="121"/>
        <v>2.5</v>
      </c>
      <c r="Z474" s="104" t="str">
        <f t="shared" si="122"/>
        <v/>
      </c>
      <c r="AA474" s="104" t="str">
        <f t="shared" si="122"/>
        <v/>
      </c>
      <c r="AB474" s="104" t="str">
        <f t="shared" si="117"/>
        <v/>
      </c>
      <c r="AC474" s="104" t="str">
        <f t="shared" si="113"/>
        <v/>
      </c>
      <c r="AD474" s="104" t="str">
        <f t="shared" si="113"/>
        <v/>
      </c>
      <c r="AE474" s="104" t="str">
        <f t="shared" si="113"/>
        <v/>
      </c>
      <c r="AF474" s="104" t="str">
        <f t="shared" si="113"/>
        <v/>
      </c>
      <c r="AG474" s="104" t="str">
        <f t="shared" si="114"/>
        <v/>
      </c>
      <c r="AH474" s="104" t="str">
        <f t="shared" si="114"/>
        <v/>
      </c>
      <c r="AI474" s="104"/>
      <c r="AJ474" s="104">
        <f t="shared" si="126"/>
        <v>1.4179709334823922E-2</v>
      </c>
      <c r="AK474" s="104">
        <f t="shared" si="119"/>
        <v>1.4179709334823922E-2</v>
      </c>
      <c r="AL474" s="104" t="str">
        <f t="shared" si="119"/>
        <v/>
      </c>
      <c r="AM474" s="104" t="str">
        <f t="shared" si="119"/>
        <v/>
      </c>
      <c r="AN474" s="104" t="str">
        <f t="shared" si="115"/>
        <v/>
      </c>
      <c r="AO474" s="104" t="str">
        <f t="shared" si="115"/>
        <v/>
      </c>
      <c r="AP474" s="104" t="str">
        <f t="shared" si="115"/>
        <v/>
      </c>
      <c r="AQ474" s="104" t="str">
        <f t="shared" si="115"/>
        <v/>
      </c>
      <c r="AR474" s="104" t="str">
        <f t="shared" si="116"/>
        <v/>
      </c>
      <c r="AS474" s="104" t="str">
        <f t="shared" si="116"/>
        <v/>
      </c>
      <c r="AT474" s="104" t="str">
        <f t="shared" si="116"/>
        <v/>
      </c>
      <c r="AU474" s="104"/>
      <c r="AV474" s="105"/>
      <c r="AW474" s="105"/>
      <c r="AX474" s="105"/>
      <c r="AY474" s="105"/>
      <c r="AZ474" s="105"/>
      <c r="BA474" s="106"/>
      <c r="BB474" s="104"/>
      <c r="BC474" s="105"/>
      <c r="BD474" s="104"/>
      <c r="BE474" s="107"/>
      <c r="BF474" s="105"/>
      <c r="BG474" s="105"/>
      <c r="BH474" s="105"/>
      <c r="BI474" s="105"/>
      <c r="BJ474" s="67">
        <v>915</v>
      </c>
      <c r="BK474" s="108">
        <v>2867.7159999999999</v>
      </c>
      <c r="BL474" s="109">
        <v>42.758836430000002</v>
      </c>
      <c r="BM474" s="109">
        <v>-82.037756970000004</v>
      </c>
      <c r="BN474" s="110" t="s">
        <v>7253</v>
      </c>
      <c r="BO474" s="106">
        <v>273.10000000000002</v>
      </c>
      <c r="BP474" s="105" t="s">
        <v>3290</v>
      </c>
      <c r="BQ474" s="105" t="s">
        <v>5683</v>
      </c>
      <c r="BR474" s="110">
        <v>914</v>
      </c>
      <c r="BS474" s="110">
        <v>10</v>
      </c>
      <c r="BT474" s="111" t="s">
        <v>7653</v>
      </c>
      <c r="BU474" s="110">
        <v>10</v>
      </c>
      <c r="BV474" s="110">
        <v>10</v>
      </c>
      <c r="BW474" s="105" t="s">
        <v>7784</v>
      </c>
      <c r="BX474" s="104">
        <v>5.56</v>
      </c>
      <c r="BY474" s="105"/>
      <c r="BZ474" s="106">
        <f t="shared" si="123"/>
        <v>2.5</v>
      </c>
      <c r="CA474" s="104" t="str">
        <f t="shared" si="124"/>
        <v>Matched</v>
      </c>
      <c r="CB474" s="104">
        <f t="shared" si="125"/>
        <v>1.4179709334823922E-2</v>
      </c>
      <c r="CC474" s="105"/>
      <c r="CD474" s="105"/>
      <c r="CE474" s="105"/>
      <c r="CF474" s="105"/>
    </row>
    <row r="475" spans="1:84" hidden="1" x14ac:dyDescent="0.35">
      <c r="A475" s="67">
        <v>916</v>
      </c>
      <c r="B475" s="67">
        <v>2868.252</v>
      </c>
      <c r="C475" s="67" t="s">
        <v>7475</v>
      </c>
      <c r="D475" s="67" t="s">
        <v>3290</v>
      </c>
      <c r="E475" s="67" t="s">
        <v>5677</v>
      </c>
      <c r="F475" s="102">
        <v>12</v>
      </c>
      <c r="G475" s="102">
        <v>10</v>
      </c>
      <c r="H475" s="102">
        <v>9</v>
      </c>
      <c r="I475" s="102"/>
      <c r="J475" s="67"/>
      <c r="K475" s="67" t="s">
        <v>5678</v>
      </c>
      <c r="L475" s="67" t="s">
        <v>4884</v>
      </c>
      <c r="M475" s="67" t="s">
        <v>3293</v>
      </c>
      <c r="N475" s="67"/>
      <c r="O475" s="67"/>
      <c r="P475" s="67">
        <v>11.56</v>
      </c>
      <c r="Q475" s="67">
        <v>11.56</v>
      </c>
      <c r="R475" s="103">
        <v>1.2E-2</v>
      </c>
      <c r="S475" s="103">
        <v>2.4E-2</v>
      </c>
      <c r="T475" s="67">
        <v>0.752</v>
      </c>
      <c r="U475" s="67">
        <v>5.56</v>
      </c>
      <c r="V475" s="104" t="b">
        <f t="shared" si="120"/>
        <v>1</v>
      </c>
      <c r="W475" s="104" t="s">
        <v>16</v>
      </c>
      <c r="X475" s="104">
        <f t="shared" si="112"/>
        <v>2.4</v>
      </c>
      <c r="Y475" s="104">
        <f t="shared" si="121"/>
        <v>2.4</v>
      </c>
      <c r="Z475" s="104" t="str">
        <f t="shared" si="122"/>
        <v/>
      </c>
      <c r="AA475" s="104" t="str">
        <f t="shared" si="122"/>
        <v/>
      </c>
      <c r="AB475" s="104" t="str">
        <f t="shared" si="117"/>
        <v/>
      </c>
      <c r="AC475" s="104" t="str">
        <f t="shared" si="113"/>
        <v/>
      </c>
      <c r="AD475" s="104" t="str">
        <f t="shared" si="113"/>
        <v/>
      </c>
      <c r="AE475" s="104" t="str">
        <f t="shared" si="113"/>
        <v/>
      </c>
      <c r="AF475" s="104" t="str">
        <f t="shared" si="113"/>
        <v/>
      </c>
      <c r="AG475" s="104" t="str">
        <f t="shared" si="114"/>
        <v/>
      </c>
      <c r="AH475" s="104" t="str">
        <f t="shared" si="114"/>
        <v/>
      </c>
      <c r="AI475" s="104"/>
      <c r="AJ475" s="104">
        <f t="shared" si="126"/>
        <v>1.3612520961430967E-2</v>
      </c>
      <c r="AK475" s="104">
        <f t="shared" si="119"/>
        <v>1.3612520961430967E-2</v>
      </c>
      <c r="AL475" s="104" t="str">
        <f t="shared" si="119"/>
        <v/>
      </c>
      <c r="AM475" s="104" t="str">
        <f t="shared" si="119"/>
        <v/>
      </c>
      <c r="AN475" s="104" t="str">
        <f t="shared" si="115"/>
        <v/>
      </c>
      <c r="AO475" s="104" t="str">
        <f t="shared" si="115"/>
        <v/>
      </c>
      <c r="AP475" s="104" t="str">
        <f t="shared" si="115"/>
        <v/>
      </c>
      <c r="AQ475" s="104" t="str">
        <f t="shared" si="115"/>
        <v/>
      </c>
      <c r="AR475" s="104" t="str">
        <f t="shared" si="116"/>
        <v/>
      </c>
      <c r="AS475" s="104" t="str">
        <f t="shared" si="116"/>
        <v/>
      </c>
      <c r="AT475" s="104" t="str">
        <f t="shared" si="116"/>
        <v/>
      </c>
      <c r="AU475" s="104"/>
      <c r="AV475" s="105"/>
      <c r="AW475" s="105"/>
      <c r="AX475" s="105"/>
      <c r="AY475" s="105"/>
      <c r="AZ475" s="105"/>
      <c r="BA475" s="106"/>
      <c r="BB475" s="104"/>
      <c r="BC475" s="105"/>
      <c r="BD475" s="104"/>
      <c r="BE475" s="107"/>
      <c r="BF475" s="105"/>
      <c r="BG475" s="105"/>
      <c r="BH475" s="105"/>
      <c r="BI475" s="105"/>
      <c r="BJ475" s="67">
        <v>916</v>
      </c>
      <c r="BK475" s="108">
        <v>2868.252</v>
      </c>
      <c r="BL475" s="109">
        <v>42.758831579999999</v>
      </c>
      <c r="BM475" s="109">
        <v>-82.037757139999997</v>
      </c>
      <c r="BN475" s="110" t="s">
        <v>7253</v>
      </c>
      <c r="BO475" s="106">
        <v>273.10000000000002</v>
      </c>
      <c r="BP475" s="105" t="s">
        <v>3290</v>
      </c>
      <c r="BQ475" s="105" t="s">
        <v>5678</v>
      </c>
      <c r="BR475" s="110"/>
      <c r="BS475" s="110">
        <v>12</v>
      </c>
      <c r="BT475" s="111" t="s">
        <v>7613</v>
      </c>
      <c r="BU475" s="110">
        <v>10</v>
      </c>
      <c r="BV475" s="110">
        <v>9</v>
      </c>
      <c r="BW475" s="105" t="s">
        <v>7784</v>
      </c>
      <c r="BX475" s="104">
        <v>5.56</v>
      </c>
      <c r="BY475" s="105"/>
      <c r="BZ475" s="106">
        <f t="shared" si="123"/>
        <v>2.4</v>
      </c>
      <c r="CA475" s="104" t="str">
        <f t="shared" si="124"/>
        <v>Matched</v>
      </c>
      <c r="CB475" s="104">
        <f t="shared" si="125"/>
        <v>1.3612520961430967E-2</v>
      </c>
      <c r="CC475" s="105"/>
      <c r="CD475" s="105"/>
      <c r="CE475" s="105"/>
      <c r="CF475" s="105"/>
    </row>
    <row r="476" spans="1:84" hidden="1" x14ac:dyDescent="0.35">
      <c r="A476" s="67">
        <v>917</v>
      </c>
      <c r="B476" s="67">
        <v>2868.4059999999999</v>
      </c>
      <c r="C476" s="67" t="s">
        <v>7657</v>
      </c>
      <c r="D476" s="67" t="s">
        <v>3290</v>
      </c>
      <c r="E476" s="67" t="s">
        <v>5677</v>
      </c>
      <c r="F476" s="102">
        <v>12</v>
      </c>
      <c r="G476" s="102">
        <v>7</v>
      </c>
      <c r="H476" s="102">
        <v>7</v>
      </c>
      <c r="I476" s="102"/>
      <c r="J476" s="67"/>
      <c r="K476" s="67" t="s">
        <v>5678</v>
      </c>
      <c r="L476" s="67" t="s">
        <v>4885</v>
      </c>
      <c r="M476" s="67" t="s">
        <v>3293</v>
      </c>
      <c r="N476" s="67"/>
      <c r="O476" s="67"/>
      <c r="P476" s="67">
        <v>12.3</v>
      </c>
      <c r="Q476" s="67">
        <v>12.3</v>
      </c>
      <c r="R476" s="103">
        <v>0.01</v>
      </c>
      <c r="S476" s="103">
        <v>2.1000000000000001E-2</v>
      </c>
      <c r="T476" s="67">
        <v>0.64800000000000002</v>
      </c>
      <c r="U476" s="67">
        <v>5.56</v>
      </c>
      <c r="V476" s="104" t="b">
        <f t="shared" si="120"/>
        <v>1</v>
      </c>
      <c r="W476" s="104" t="s">
        <v>16</v>
      </c>
      <c r="X476" s="104">
        <f t="shared" si="112"/>
        <v>2.1</v>
      </c>
      <c r="Y476" s="104">
        <f t="shared" si="121"/>
        <v>2.1</v>
      </c>
      <c r="Z476" s="104" t="str">
        <f t="shared" si="122"/>
        <v/>
      </c>
      <c r="AA476" s="104" t="str">
        <f t="shared" si="122"/>
        <v/>
      </c>
      <c r="AB476" s="104" t="str">
        <f t="shared" si="117"/>
        <v/>
      </c>
      <c r="AC476" s="104" t="str">
        <f t="shared" si="113"/>
        <v/>
      </c>
      <c r="AD476" s="104" t="str">
        <f t="shared" si="113"/>
        <v/>
      </c>
      <c r="AE476" s="104" t="str">
        <f t="shared" si="113"/>
        <v/>
      </c>
      <c r="AF476" s="104" t="str">
        <f t="shared" si="113"/>
        <v/>
      </c>
      <c r="AG476" s="104" t="str">
        <f t="shared" si="114"/>
        <v/>
      </c>
      <c r="AH476" s="104" t="str">
        <f t="shared" si="114"/>
        <v/>
      </c>
      <c r="AI476" s="104"/>
      <c r="AJ476" s="104">
        <f t="shared" si="126"/>
        <v>1.1910955841252097E-2</v>
      </c>
      <c r="AK476" s="104">
        <f t="shared" si="119"/>
        <v>1.1910955841252097E-2</v>
      </c>
      <c r="AL476" s="104" t="str">
        <f t="shared" si="119"/>
        <v/>
      </c>
      <c r="AM476" s="104" t="str">
        <f t="shared" si="119"/>
        <v/>
      </c>
      <c r="AN476" s="104" t="str">
        <f t="shared" si="115"/>
        <v/>
      </c>
      <c r="AO476" s="104" t="str">
        <f t="shared" si="115"/>
        <v/>
      </c>
      <c r="AP476" s="104" t="str">
        <f t="shared" si="115"/>
        <v/>
      </c>
      <c r="AQ476" s="104" t="str">
        <f t="shared" si="115"/>
        <v/>
      </c>
      <c r="AR476" s="104" t="str">
        <f t="shared" si="116"/>
        <v/>
      </c>
      <c r="AS476" s="104" t="str">
        <f t="shared" si="116"/>
        <v/>
      </c>
      <c r="AT476" s="104" t="str">
        <f t="shared" si="116"/>
        <v/>
      </c>
      <c r="AU476" s="104"/>
      <c r="AV476" s="105"/>
      <c r="AW476" s="105"/>
      <c r="AX476" s="105"/>
      <c r="AY476" s="105"/>
      <c r="AZ476" s="105"/>
      <c r="BA476" s="106"/>
      <c r="BB476" s="104"/>
      <c r="BC476" s="105"/>
      <c r="BD476" s="104"/>
      <c r="BE476" s="107"/>
      <c r="BF476" s="105"/>
      <c r="BG476" s="105"/>
      <c r="BH476" s="105"/>
      <c r="BI476" s="105"/>
      <c r="BJ476" s="67">
        <v>917</v>
      </c>
      <c r="BK476" s="108">
        <v>2868.4059999999999</v>
      </c>
      <c r="BL476" s="109">
        <v>42.758830170000003</v>
      </c>
      <c r="BM476" s="109">
        <v>-82.037757189999994</v>
      </c>
      <c r="BN476" s="110" t="s">
        <v>7253</v>
      </c>
      <c r="BO476" s="106">
        <v>273.10000000000002</v>
      </c>
      <c r="BP476" s="105" t="s">
        <v>3290</v>
      </c>
      <c r="BQ476" s="105" t="s">
        <v>5678</v>
      </c>
      <c r="BR476" s="110"/>
      <c r="BS476" s="110">
        <v>12</v>
      </c>
      <c r="BT476" s="111" t="s">
        <v>7629</v>
      </c>
      <c r="BU476" s="110">
        <v>7</v>
      </c>
      <c r="BV476" s="110">
        <v>7</v>
      </c>
      <c r="BW476" s="105" t="s">
        <v>7784</v>
      </c>
      <c r="BX476" s="104">
        <v>5.56</v>
      </c>
      <c r="BY476" s="105"/>
      <c r="BZ476" s="106">
        <f t="shared" si="123"/>
        <v>2.1</v>
      </c>
      <c r="CA476" s="104" t="str">
        <f t="shared" si="124"/>
        <v>Matched</v>
      </c>
      <c r="CB476" s="104">
        <f t="shared" si="125"/>
        <v>1.1910955841252097E-2</v>
      </c>
      <c r="CC476" s="105"/>
      <c r="CD476" s="105"/>
      <c r="CE476" s="105"/>
      <c r="CF476" s="105"/>
    </row>
    <row r="477" spans="1:84" hidden="1" x14ac:dyDescent="0.35">
      <c r="A477" s="67">
        <v>918</v>
      </c>
      <c r="B477" s="67">
        <v>2869.201</v>
      </c>
      <c r="C477" s="67" t="s">
        <v>7476</v>
      </c>
      <c r="D477" s="67" t="s">
        <v>3290</v>
      </c>
      <c r="E477" s="67" t="s">
        <v>5677</v>
      </c>
      <c r="F477" s="102">
        <v>12</v>
      </c>
      <c r="G477" s="102">
        <v>8</v>
      </c>
      <c r="H477" s="102">
        <v>8</v>
      </c>
      <c r="I477" s="102"/>
      <c r="J477" s="67"/>
      <c r="K477" s="67" t="s">
        <v>5678</v>
      </c>
      <c r="L477" s="67" t="s">
        <v>4886</v>
      </c>
      <c r="M477" s="67" t="s">
        <v>3293</v>
      </c>
      <c r="N477" s="67"/>
      <c r="O477" s="67"/>
      <c r="P477" s="67">
        <v>11.84</v>
      </c>
      <c r="Q477" s="67">
        <v>11.84</v>
      </c>
      <c r="R477" s="103">
        <v>1.2999999999999999E-2</v>
      </c>
      <c r="S477" s="103">
        <v>2.1999999999999999E-2</v>
      </c>
      <c r="T477" s="67">
        <v>0.78600000000000003</v>
      </c>
      <c r="U477" s="67">
        <v>5.56</v>
      </c>
      <c r="V477" s="104" t="b">
        <f t="shared" si="120"/>
        <v>1</v>
      </c>
      <c r="W477" s="104" t="s">
        <v>16</v>
      </c>
      <c r="X477" s="104">
        <f t="shared" si="112"/>
        <v>2.1999999999999997</v>
      </c>
      <c r="Y477" s="104">
        <f t="shared" si="121"/>
        <v>2.1999999999999997</v>
      </c>
      <c r="Z477" s="104" t="str">
        <f t="shared" si="122"/>
        <v/>
      </c>
      <c r="AA477" s="104" t="str">
        <f t="shared" si="122"/>
        <v/>
      </c>
      <c r="AB477" s="104" t="str">
        <f t="shared" si="117"/>
        <v/>
      </c>
      <c r="AC477" s="104" t="str">
        <f t="shared" si="113"/>
        <v/>
      </c>
      <c r="AD477" s="104" t="str">
        <f t="shared" si="113"/>
        <v/>
      </c>
      <c r="AE477" s="104" t="str">
        <f t="shared" si="113"/>
        <v/>
      </c>
      <c r="AF477" s="104" t="str">
        <f t="shared" si="113"/>
        <v/>
      </c>
      <c r="AG477" s="104" t="str">
        <f t="shared" si="114"/>
        <v/>
      </c>
      <c r="AH477" s="104" t="str">
        <f t="shared" si="114"/>
        <v/>
      </c>
      <c r="AI477" s="104"/>
      <c r="AJ477" s="104">
        <f t="shared" si="126"/>
        <v>1.2478144214645052E-2</v>
      </c>
      <c r="AK477" s="104">
        <f t="shared" si="119"/>
        <v>1.2478144214645052E-2</v>
      </c>
      <c r="AL477" s="104" t="str">
        <f t="shared" si="119"/>
        <v/>
      </c>
      <c r="AM477" s="104" t="str">
        <f t="shared" si="119"/>
        <v/>
      </c>
      <c r="AN477" s="104" t="str">
        <f t="shared" si="115"/>
        <v/>
      </c>
      <c r="AO477" s="104" t="str">
        <f t="shared" si="115"/>
        <v/>
      </c>
      <c r="AP477" s="104" t="str">
        <f t="shared" si="115"/>
        <v/>
      </c>
      <c r="AQ477" s="104" t="str">
        <f t="shared" si="115"/>
        <v/>
      </c>
      <c r="AR477" s="104" t="str">
        <f t="shared" si="116"/>
        <v/>
      </c>
      <c r="AS477" s="104" t="str">
        <f t="shared" si="116"/>
        <v/>
      </c>
      <c r="AT477" s="104" t="str">
        <f t="shared" si="116"/>
        <v/>
      </c>
      <c r="AU477" s="104"/>
      <c r="AV477" s="105"/>
      <c r="AW477" s="105"/>
      <c r="AX477" s="105"/>
      <c r="AY477" s="105"/>
      <c r="AZ477" s="105"/>
      <c r="BA477" s="106"/>
      <c r="BB477" s="104"/>
      <c r="BC477" s="105"/>
      <c r="BD477" s="104"/>
      <c r="BE477" s="107"/>
      <c r="BF477" s="105"/>
      <c r="BG477" s="105"/>
      <c r="BH477" s="105"/>
      <c r="BI477" s="105"/>
      <c r="BJ477" s="67">
        <v>918</v>
      </c>
      <c r="BK477" s="108">
        <v>2869.201</v>
      </c>
      <c r="BL477" s="109">
        <v>42.758822950000003</v>
      </c>
      <c r="BM477" s="109">
        <v>-82.037757439999993</v>
      </c>
      <c r="BN477" s="110" t="s">
        <v>7253</v>
      </c>
      <c r="BO477" s="106">
        <v>273.10000000000002</v>
      </c>
      <c r="BP477" s="105" t="s">
        <v>3290</v>
      </c>
      <c r="BQ477" s="105" t="s">
        <v>5678</v>
      </c>
      <c r="BR477" s="110"/>
      <c r="BS477" s="110">
        <v>12</v>
      </c>
      <c r="BT477" s="111" t="s">
        <v>7651</v>
      </c>
      <c r="BU477" s="110">
        <v>8</v>
      </c>
      <c r="BV477" s="110">
        <v>8</v>
      </c>
      <c r="BW477" s="105" t="s">
        <v>7784</v>
      </c>
      <c r="BX477" s="104">
        <v>5.56</v>
      </c>
      <c r="BY477" s="105"/>
      <c r="BZ477" s="106">
        <f t="shared" si="123"/>
        <v>2.1999999999999997</v>
      </c>
      <c r="CA477" s="104" t="str">
        <f t="shared" si="124"/>
        <v>Matched</v>
      </c>
      <c r="CB477" s="104">
        <f t="shared" si="125"/>
        <v>1.2478144214645052E-2</v>
      </c>
      <c r="CC477" s="105"/>
      <c r="CD477" s="105"/>
      <c r="CE477" s="105"/>
      <c r="CF477" s="105"/>
    </row>
    <row r="478" spans="1:84" hidden="1" x14ac:dyDescent="0.35">
      <c r="A478" s="67">
        <v>919</v>
      </c>
      <c r="B478" s="67">
        <v>2869.2939999999999</v>
      </c>
      <c r="C478" s="67" t="s">
        <v>7646</v>
      </c>
      <c r="D478" s="67" t="s">
        <v>3290</v>
      </c>
      <c r="E478" s="67" t="s">
        <v>5677</v>
      </c>
      <c r="F478" s="102">
        <v>11</v>
      </c>
      <c r="G478" s="102">
        <v>6</v>
      </c>
      <c r="H478" s="102">
        <v>7</v>
      </c>
      <c r="I478" s="102"/>
      <c r="J478" s="67"/>
      <c r="K478" s="67" t="s">
        <v>5678</v>
      </c>
      <c r="L478" s="67" t="s">
        <v>4887</v>
      </c>
      <c r="M478" s="67" t="s">
        <v>3293</v>
      </c>
      <c r="N478" s="67"/>
      <c r="O478" s="67"/>
      <c r="P478" s="67">
        <v>11.32</v>
      </c>
      <c r="Q478" s="67">
        <v>11.32</v>
      </c>
      <c r="R478" s="103">
        <v>2E-3</v>
      </c>
      <c r="S478" s="103">
        <v>2E-3</v>
      </c>
      <c r="T478" s="67">
        <v>0.81699999999999995</v>
      </c>
      <c r="U478" s="67">
        <v>5.56</v>
      </c>
      <c r="V478" s="104" t="b">
        <f t="shared" si="120"/>
        <v>1</v>
      </c>
      <c r="W478" s="104" t="s">
        <v>16</v>
      </c>
      <c r="X478" s="104">
        <f t="shared" si="112"/>
        <v>0.2</v>
      </c>
      <c r="Y478" s="104">
        <f t="shared" si="121"/>
        <v>0.2</v>
      </c>
      <c r="Z478" s="104" t="str">
        <f t="shared" si="122"/>
        <v/>
      </c>
      <c r="AA478" s="104" t="str">
        <f t="shared" si="122"/>
        <v/>
      </c>
      <c r="AB478" s="104" t="str">
        <f t="shared" si="117"/>
        <v/>
      </c>
      <c r="AC478" s="104" t="str">
        <f t="shared" si="113"/>
        <v/>
      </c>
      <c r="AD478" s="104" t="str">
        <f t="shared" si="113"/>
        <v/>
      </c>
      <c r="AE478" s="104" t="str">
        <f t="shared" si="113"/>
        <v/>
      </c>
      <c r="AF478" s="104" t="str">
        <f t="shared" si="113"/>
        <v/>
      </c>
      <c r="AG478" s="104" t="str">
        <f t="shared" si="114"/>
        <v/>
      </c>
      <c r="AH478" s="104" t="str">
        <f t="shared" si="114"/>
        <v/>
      </c>
      <c r="AI478" s="104"/>
      <c r="AJ478" s="104">
        <f t="shared" si="126"/>
        <v>1.1343767467859138E-3</v>
      </c>
      <c r="AK478" s="104">
        <f t="shared" si="119"/>
        <v>1.1343767467859138E-3</v>
      </c>
      <c r="AL478" s="104" t="str">
        <f t="shared" si="119"/>
        <v/>
      </c>
      <c r="AM478" s="104" t="str">
        <f t="shared" si="119"/>
        <v/>
      </c>
      <c r="AN478" s="104" t="str">
        <f t="shared" si="115"/>
        <v/>
      </c>
      <c r="AO478" s="104" t="str">
        <f t="shared" si="115"/>
        <v/>
      </c>
      <c r="AP478" s="104" t="str">
        <f t="shared" si="115"/>
        <v/>
      </c>
      <c r="AQ478" s="104" t="str">
        <f t="shared" si="115"/>
        <v/>
      </c>
      <c r="AR478" s="104" t="str">
        <f t="shared" si="116"/>
        <v/>
      </c>
      <c r="AS478" s="104" t="str">
        <f t="shared" si="116"/>
        <v/>
      </c>
      <c r="AT478" s="104" t="str">
        <f t="shared" si="116"/>
        <v/>
      </c>
      <c r="AU478" s="104"/>
      <c r="AV478" s="105"/>
      <c r="AW478" s="105"/>
      <c r="AX478" s="105"/>
      <c r="AY478" s="105"/>
      <c r="AZ478" s="105"/>
      <c r="BA478" s="106"/>
      <c r="BB478" s="104"/>
      <c r="BC478" s="105"/>
      <c r="BD478" s="104"/>
      <c r="BE478" s="107"/>
      <c r="BF478" s="105"/>
      <c r="BG478" s="105"/>
      <c r="BH478" s="105"/>
      <c r="BI478" s="105"/>
      <c r="BJ478" s="67">
        <v>919</v>
      </c>
      <c r="BK478" s="108">
        <v>2869.2939999999999</v>
      </c>
      <c r="BL478" s="109">
        <v>42.758822109999997</v>
      </c>
      <c r="BM478" s="109">
        <v>-82.037757470000003</v>
      </c>
      <c r="BN478" s="110" t="s">
        <v>7253</v>
      </c>
      <c r="BO478" s="106">
        <v>273.10000000000002</v>
      </c>
      <c r="BP478" s="105" t="s">
        <v>3290</v>
      </c>
      <c r="BQ478" s="105" t="s">
        <v>5678</v>
      </c>
      <c r="BR478" s="110"/>
      <c r="BS478" s="110">
        <v>11</v>
      </c>
      <c r="BT478" s="111" t="s">
        <v>7329</v>
      </c>
      <c r="BU478" s="110">
        <v>6</v>
      </c>
      <c r="BV478" s="110">
        <v>7</v>
      </c>
      <c r="BW478" s="105" t="s">
        <v>7784</v>
      </c>
      <c r="BX478" s="104">
        <v>5.56</v>
      </c>
      <c r="BY478" s="105"/>
      <c r="BZ478" s="106">
        <f t="shared" si="123"/>
        <v>0.2</v>
      </c>
      <c r="CA478" s="104" t="str">
        <f t="shared" si="124"/>
        <v>Matched</v>
      </c>
      <c r="CB478" s="104">
        <f t="shared" si="125"/>
        <v>1.1343767467859138E-3</v>
      </c>
      <c r="CC478" s="105"/>
      <c r="CD478" s="105"/>
      <c r="CE478" s="105"/>
      <c r="CF478" s="105"/>
    </row>
    <row r="479" spans="1:84" hidden="1" x14ac:dyDescent="0.35">
      <c r="A479" s="67">
        <v>920</v>
      </c>
      <c r="B479" s="67">
        <v>2869.846</v>
      </c>
      <c r="C479" s="67" t="s">
        <v>7641</v>
      </c>
      <c r="D479" s="67" t="s">
        <v>3290</v>
      </c>
      <c r="E479" s="67" t="s">
        <v>5677</v>
      </c>
      <c r="F479" s="102">
        <v>12</v>
      </c>
      <c r="G479" s="102">
        <v>13</v>
      </c>
      <c r="H479" s="102">
        <v>10</v>
      </c>
      <c r="I479" s="102"/>
      <c r="J479" s="67"/>
      <c r="K479" s="67" t="s">
        <v>5678</v>
      </c>
      <c r="L479" s="67" t="s">
        <v>4888</v>
      </c>
      <c r="M479" s="67" t="s">
        <v>3293</v>
      </c>
      <c r="N479" s="67"/>
      <c r="O479" s="67"/>
      <c r="P479" s="67">
        <v>12.22</v>
      </c>
      <c r="Q479" s="67">
        <v>12.22</v>
      </c>
      <c r="R479" s="103">
        <v>1.4999999999999999E-2</v>
      </c>
      <c r="S479" s="103">
        <v>2.5999999999999999E-2</v>
      </c>
      <c r="T479" s="67">
        <v>0.74399999999999999</v>
      </c>
      <c r="U479" s="67">
        <v>5.56</v>
      </c>
      <c r="V479" s="104" t="b">
        <f t="shared" si="120"/>
        <v>1</v>
      </c>
      <c r="W479" s="104" t="s">
        <v>16</v>
      </c>
      <c r="X479" s="104">
        <f t="shared" si="112"/>
        <v>2.6</v>
      </c>
      <c r="Y479" s="104">
        <f t="shared" si="121"/>
        <v>2.6</v>
      </c>
      <c r="Z479" s="104" t="str">
        <f t="shared" si="122"/>
        <v/>
      </c>
      <c r="AA479" s="104" t="str">
        <f t="shared" si="122"/>
        <v/>
      </c>
      <c r="AB479" s="104" t="str">
        <f t="shared" si="117"/>
        <v/>
      </c>
      <c r="AC479" s="104" t="str">
        <f t="shared" si="113"/>
        <v/>
      </c>
      <c r="AD479" s="104" t="str">
        <f t="shared" si="113"/>
        <v/>
      </c>
      <c r="AE479" s="104" t="str">
        <f t="shared" si="113"/>
        <v/>
      </c>
      <c r="AF479" s="104" t="str">
        <f t="shared" si="113"/>
        <v/>
      </c>
      <c r="AG479" s="104" t="str">
        <f t="shared" si="114"/>
        <v/>
      </c>
      <c r="AH479" s="104" t="str">
        <f t="shared" si="114"/>
        <v/>
      </c>
      <c r="AI479" s="104"/>
      <c r="AJ479" s="104">
        <f t="shared" si="126"/>
        <v>1.4746897708216881E-2</v>
      </c>
      <c r="AK479" s="104">
        <f t="shared" si="119"/>
        <v>1.4746897708216881E-2</v>
      </c>
      <c r="AL479" s="104" t="str">
        <f t="shared" si="119"/>
        <v/>
      </c>
      <c r="AM479" s="104" t="str">
        <f t="shared" si="119"/>
        <v/>
      </c>
      <c r="AN479" s="104" t="str">
        <f t="shared" si="115"/>
        <v/>
      </c>
      <c r="AO479" s="104" t="str">
        <f t="shared" si="115"/>
        <v/>
      </c>
      <c r="AP479" s="104" t="str">
        <f t="shared" si="115"/>
        <v/>
      </c>
      <c r="AQ479" s="104" t="str">
        <f t="shared" si="115"/>
        <v/>
      </c>
      <c r="AR479" s="104" t="str">
        <f t="shared" si="116"/>
        <v/>
      </c>
      <c r="AS479" s="104" t="str">
        <f t="shared" si="116"/>
        <v/>
      </c>
      <c r="AT479" s="104" t="str">
        <f t="shared" si="116"/>
        <v/>
      </c>
      <c r="AU479" s="104"/>
      <c r="AV479" s="105"/>
      <c r="AW479" s="105"/>
      <c r="AX479" s="105"/>
      <c r="AY479" s="105"/>
      <c r="AZ479" s="105"/>
      <c r="BA479" s="106"/>
      <c r="BB479" s="104"/>
      <c r="BC479" s="105"/>
      <c r="BD479" s="104"/>
      <c r="BE479" s="107"/>
      <c r="BF479" s="105"/>
      <c r="BG479" s="105"/>
      <c r="BH479" s="105"/>
      <c r="BI479" s="105"/>
      <c r="BJ479" s="67">
        <v>920</v>
      </c>
      <c r="BK479" s="108">
        <v>2869.846</v>
      </c>
      <c r="BL479" s="109">
        <v>42.758817129999997</v>
      </c>
      <c r="BM479" s="109">
        <v>-82.037757639999995</v>
      </c>
      <c r="BN479" s="110" t="s">
        <v>7253</v>
      </c>
      <c r="BO479" s="106">
        <v>273.10000000000002</v>
      </c>
      <c r="BP479" s="105" t="s">
        <v>3290</v>
      </c>
      <c r="BQ479" s="105" t="s">
        <v>5678</v>
      </c>
      <c r="BR479" s="110"/>
      <c r="BS479" s="110">
        <v>12</v>
      </c>
      <c r="BT479" s="111" t="s">
        <v>7647</v>
      </c>
      <c r="BU479" s="110">
        <v>13</v>
      </c>
      <c r="BV479" s="110">
        <v>10</v>
      </c>
      <c r="BW479" s="105" t="s">
        <v>7784</v>
      </c>
      <c r="BX479" s="104">
        <v>5.56</v>
      </c>
      <c r="BY479" s="105"/>
      <c r="BZ479" s="106">
        <f t="shared" si="123"/>
        <v>2.6</v>
      </c>
      <c r="CA479" s="104" t="str">
        <f t="shared" si="124"/>
        <v>Matched</v>
      </c>
      <c r="CB479" s="104">
        <f t="shared" si="125"/>
        <v>1.4746897708216881E-2</v>
      </c>
      <c r="CC479" s="105"/>
      <c r="CD479" s="105"/>
      <c r="CE479" s="105"/>
      <c r="CF479" s="105"/>
    </row>
    <row r="480" spans="1:84" hidden="1" x14ac:dyDescent="0.35">
      <c r="A480" s="67">
        <v>921</v>
      </c>
      <c r="B480" s="67">
        <v>2870.049</v>
      </c>
      <c r="C480" s="67" t="s">
        <v>7650</v>
      </c>
      <c r="D480" s="67" t="s">
        <v>3290</v>
      </c>
      <c r="E480" s="67" t="s">
        <v>5677</v>
      </c>
      <c r="F480" s="102">
        <v>11</v>
      </c>
      <c r="G480" s="102">
        <v>9</v>
      </c>
      <c r="H480" s="102">
        <v>7</v>
      </c>
      <c r="I480" s="102"/>
      <c r="J480" s="67"/>
      <c r="K480" s="67" t="s">
        <v>5678</v>
      </c>
      <c r="L480" s="67" t="s">
        <v>4889</v>
      </c>
      <c r="M480" s="67" t="s">
        <v>3293</v>
      </c>
      <c r="N480" s="67"/>
      <c r="O480" s="67"/>
      <c r="P480" s="67">
        <v>10.53</v>
      </c>
      <c r="Q480" s="67">
        <v>10.53</v>
      </c>
      <c r="R480" s="103">
        <v>1.2999999999999999E-2</v>
      </c>
      <c r="S480" s="103">
        <v>0.02</v>
      </c>
      <c r="T480" s="67">
        <v>0.77100000000000002</v>
      </c>
      <c r="U480" s="67">
        <v>5.56</v>
      </c>
      <c r="V480" s="104" t="b">
        <f t="shared" si="120"/>
        <v>1</v>
      </c>
      <c r="W480" s="104" t="s">
        <v>16</v>
      </c>
      <c r="X480" s="104">
        <f t="shared" si="112"/>
        <v>2</v>
      </c>
      <c r="Y480" s="104">
        <f t="shared" si="121"/>
        <v>2</v>
      </c>
      <c r="Z480" s="104" t="str">
        <f t="shared" si="122"/>
        <v/>
      </c>
      <c r="AA480" s="104" t="str">
        <f t="shared" si="122"/>
        <v/>
      </c>
      <c r="AB480" s="104" t="str">
        <f t="shared" si="117"/>
        <v/>
      </c>
      <c r="AC480" s="104" t="str">
        <f t="shared" si="113"/>
        <v/>
      </c>
      <c r="AD480" s="104" t="str">
        <f t="shared" si="113"/>
        <v/>
      </c>
      <c r="AE480" s="104" t="str">
        <f t="shared" si="113"/>
        <v/>
      </c>
      <c r="AF480" s="104" t="str">
        <f t="shared" si="113"/>
        <v/>
      </c>
      <c r="AG480" s="104" t="str">
        <f t="shared" si="114"/>
        <v/>
      </c>
      <c r="AH480" s="104" t="str">
        <f t="shared" si="114"/>
        <v/>
      </c>
      <c r="AI480" s="104"/>
      <c r="AJ480" s="104">
        <f t="shared" si="126"/>
        <v>1.1343767467859138E-2</v>
      </c>
      <c r="AK480" s="104">
        <f t="shared" si="119"/>
        <v>1.1343767467859138E-2</v>
      </c>
      <c r="AL480" s="104" t="str">
        <f t="shared" si="119"/>
        <v/>
      </c>
      <c r="AM480" s="104" t="str">
        <f t="shared" si="119"/>
        <v/>
      </c>
      <c r="AN480" s="104" t="str">
        <f t="shared" si="115"/>
        <v/>
      </c>
      <c r="AO480" s="104" t="str">
        <f t="shared" si="115"/>
        <v/>
      </c>
      <c r="AP480" s="104" t="str">
        <f t="shared" si="115"/>
        <v/>
      </c>
      <c r="AQ480" s="104" t="str">
        <f t="shared" si="115"/>
        <v/>
      </c>
      <c r="AR480" s="104" t="str">
        <f t="shared" si="116"/>
        <v/>
      </c>
      <c r="AS480" s="104" t="str">
        <f t="shared" si="116"/>
        <v/>
      </c>
      <c r="AT480" s="104" t="str">
        <f t="shared" si="116"/>
        <v/>
      </c>
      <c r="AU480" s="104"/>
      <c r="AV480" s="105"/>
      <c r="AW480" s="105"/>
      <c r="AX480" s="105"/>
      <c r="AY480" s="105"/>
      <c r="AZ480" s="105"/>
      <c r="BA480" s="106"/>
      <c r="BB480" s="104"/>
      <c r="BC480" s="105"/>
      <c r="BD480" s="104"/>
      <c r="BE480" s="107"/>
      <c r="BF480" s="105"/>
      <c r="BG480" s="105"/>
      <c r="BH480" s="105"/>
      <c r="BI480" s="105"/>
      <c r="BJ480" s="67">
        <v>921</v>
      </c>
      <c r="BK480" s="108">
        <v>2870.049</v>
      </c>
      <c r="BL480" s="109">
        <v>42.758815269999999</v>
      </c>
      <c r="BM480" s="109">
        <v>-82.0377577</v>
      </c>
      <c r="BN480" s="110" t="s">
        <v>7253</v>
      </c>
      <c r="BO480" s="106">
        <v>273.10000000000002</v>
      </c>
      <c r="BP480" s="105" t="s">
        <v>3290</v>
      </c>
      <c r="BQ480" s="105" t="s">
        <v>5678</v>
      </c>
      <c r="BR480" s="110"/>
      <c r="BS480" s="110">
        <v>11</v>
      </c>
      <c r="BT480" s="111" t="s">
        <v>7642</v>
      </c>
      <c r="BU480" s="110">
        <v>9</v>
      </c>
      <c r="BV480" s="110">
        <v>7</v>
      </c>
      <c r="BW480" s="105" t="s">
        <v>7784</v>
      </c>
      <c r="BX480" s="104">
        <v>5.56</v>
      </c>
      <c r="BY480" s="105"/>
      <c r="BZ480" s="106">
        <f t="shared" si="123"/>
        <v>2</v>
      </c>
      <c r="CA480" s="104" t="str">
        <f t="shared" si="124"/>
        <v>Matched</v>
      </c>
      <c r="CB480" s="104">
        <f t="shared" si="125"/>
        <v>1.1343767467859138E-2</v>
      </c>
      <c r="CC480" s="105"/>
      <c r="CD480" s="105"/>
      <c r="CE480" s="105"/>
      <c r="CF480" s="105"/>
    </row>
    <row r="481" spans="1:84" hidden="1" x14ac:dyDescent="0.35">
      <c r="A481" s="67">
        <v>922</v>
      </c>
      <c r="B481" s="67">
        <v>2870.1190000000001</v>
      </c>
      <c r="C481" s="67" t="s">
        <v>7575</v>
      </c>
      <c r="D481" s="67" t="s">
        <v>3290</v>
      </c>
      <c r="E481" s="67" t="s">
        <v>5677</v>
      </c>
      <c r="F481" s="102">
        <v>10</v>
      </c>
      <c r="G481" s="102">
        <v>6</v>
      </c>
      <c r="H481" s="102">
        <v>5</v>
      </c>
      <c r="I481" s="102"/>
      <c r="J481" s="67"/>
      <c r="K481" s="67" t="s">
        <v>5859</v>
      </c>
      <c r="L481" s="67" t="s">
        <v>4890</v>
      </c>
      <c r="M481" s="67" t="s">
        <v>3293</v>
      </c>
      <c r="N481" s="67"/>
      <c r="O481" s="67"/>
      <c r="P481" s="67">
        <v>9.6999999999999993</v>
      </c>
      <c r="Q481" s="67">
        <v>9.6999999999999993</v>
      </c>
      <c r="R481" s="103">
        <v>5.0000000000000001E-3</v>
      </c>
      <c r="S481" s="103">
        <v>8.9999999999999993E-3</v>
      </c>
      <c r="T481" s="67">
        <v>0.82</v>
      </c>
      <c r="U481" s="67">
        <v>5.56</v>
      </c>
      <c r="V481" s="104" t="b">
        <f t="shared" si="120"/>
        <v>1</v>
      </c>
      <c r="W481" s="104" t="s">
        <v>16</v>
      </c>
      <c r="X481" s="104">
        <f t="shared" si="112"/>
        <v>0.89999999999999991</v>
      </c>
      <c r="Y481" s="104">
        <f t="shared" si="121"/>
        <v>0.89999999999999991</v>
      </c>
      <c r="Z481" s="104" t="str">
        <f t="shared" si="122"/>
        <v/>
      </c>
      <c r="AA481" s="104" t="str">
        <f t="shared" si="122"/>
        <v/>
      </c>
      <c r="AB481" s="104" t="str">
        <f t="shared" si="117"/>
        <v/>
      </c>
      <c r="AC481" s="104" t="str">
        <f t="shared" si="113"/>
        <v/>
      </c>
      <c r="AD481" s="104" t="str">
        <f t="shared" si="113"/>
        <v/>
      </c>
      <c r="AE481" s="104" t="str">
        <f t="shared" si="113"/>
        <v/>
      </c>
      <c r="AF481" s="104" t="str">
        <f t="shared" si="113"/>
        <v/>
      </c>
      <c r="AG481" s="104" t="str">
        <f t="shared" si="114"/>
        <v/>
      </c>
      <c r="AH481" s="104" t="str">
        <f t="shared" si="114"/>
        <v/>
      </c>
      <c r="AI481" s="104"/>
      <c r="AJ481" s="104">
        <f t="shared" si="126"/>
        <v>5.1046953605366121E-3</v>
      </c>
      <c r="AK481" s="104">
        <f t="shared" si="119"/>
        <v>5.1046953605366121E-3</v>
      </c>
      <c r="AL481" s="104" t="str">
        <f t="shared" si="119"/>
        <v/>
      </c>
      <c r="AM481" s="104" t="str">
        <f t="shared" si="119"/>
        <v/>
      </c>
      <c r="AN481" s="104" t="str">
        <f t="shared" si="115"/>
        <v/>
      </c>
      <c r="AO481" s="104" t="str">
        <f t="shared" si="115"/>
        <v/>
      </c>
      <c r="AP481" s="104" t="str">
        <f t="shared" si="115"/>
        <v/>
      </c>
      <c r="AQ481" s="104" t="str">
        <f t="shared" si="115"/>
        <v/>
      </c>
      <c r="AR481" s="104" t="str">
        <f t="shared" si="116"/>
        <v/>
      </c>
      <c r="AS481" s="104" t="str">
        <f t="shared" si="116"/>
        <v/>
      </c>
      <c r="AT481" s="104" t="str">
        <f t="shared" si="116"/>
        <v/>
      </c>
      <c r="AU481" s="104"/>
      <c r="AV481" s="105"/>
      <c r="AW481" s="105"/>
      <c r="AX481" s="105"/>
      <c r="AY481" s="105"/>
      <c r="AZ481" s="105"/>
      <c r="BA481" s="106"/>
      <c r="BB481" s="104"/>
      <c r="BC481" s="105"/>
      <c r="BD481" s="104"/>
      <c r="BE481" s="107"/>
      <c r="BF481" s="105"/>
      <c r="BG481" s="105"/>
      <c r="BH481" s="105"/>
      <c r="BI481" s="105"/>
      <c r="BJ481" s="67">
        <v>922</v>
      </c>
      <c r="BK481" s="108">
        <v>2870.1190000000001</v>
      </c>
      <c r="BL481" s="109">
        <v>42.758814630000003</v>
      </c>
      <c r="BM481" s="109">
        <v>-82.037757720000002</v>
      </c>
      <c r="BN481" s="110" t="s">
        <v>7253</v>
      </c>
      <c r="BO481" s="106">
        <v>273.10000000000002</v>
      </c>
      <c r="BP481" s="105" t="s">
        <v>3290</v>
      </c>
      <c r="BQ481" s="105" t="s">
        <v>5859</v>
      </c>
      <c r="BR481" s="110"/>
      <c r="BS481" s="110">
        <v>10</v>
      </c>
      <c r="BT481" s="111" t="s">
        <v>7392</v>
      </c>
      <c r="BU481" s="110">
        <v>6</v>
      </c>
      <c r="BV481" s="110">
        <v>5</v>
      </c>
      <c r="BW481" s="105" t="s">
        <v>7784</v>
      </c>
      <c r="BX481" s="104">
        <v>5.56</v>
      </c>
      <c r="BY481" s="105"/>
      <c r="BZ481" s="106">
        <f t="shared" si="123"/>
        <v>0.89999999999999991</v>
      </c>
      <c r="CA481" s="104" t="str">
        <f t="shared" si="124"/>
        <v>Matched</v>
      </c>
      <c r="CB481" s="104">
        <f t="shared" si="125"/>
        <v>5.1046953605366121E-3</v>
      </c>
      <c r="CC481" s="105"/>
      <c r="CD481" s="105"/>
      <c r="CE481" s="105"/>
      <c r="CF481" s="105"/>
    </row>
    <row r="482" spans="1:84" hidden="1" x14ac:dyDescent="0.35">
      <c r="A482" s="67">
        <v>923</v>
      </c>
      <c r="B482" s="67">
        <v>2870.1619999999998</v>
      </c>
      <c r="C482" s="67" t="s">
        <v>7413</v>
      </c>
      <c r="D482" s="67" t="s">
        <v>3290</v>
      </c>
      <c r="E482" s="67" t="s">
        <v>5677</v>
      </c>
      <c r="F482" s="102">
        <v>11</v>
      </c>
      <c r="G482" s="102">
        <v>8</v>
      </c>
      <c r="H482" s="102">
        <v>10</v>
      </c>
      <c r="I482" s="102">
        <v>49</v>
      </c>
      <c r="J482" s="67"/>
      <c r="K482" s="67" t="s">
        <v>5683</v>
      </c>
      <c r="L482" s="67" t="s">
        <v>4891</v>
      </c>
      <c r="M482" s="67" t="s">
        <v>3293</v>
      </c>
      <c r="N482" s="67"/>
      <c r="O482" s="67"/>
      <c r="P482" s="67">
        <v>10.94</v>
      </c>
      <c r="Q482" s="67">
        <v>10.94</v>
      </c>
      <c r="R482" s="103">
        <v>1.2999999999999999E-2</v>
      </c>
      <c r="S482" s="103">
        <v>2.1000000000000001E-2</v>
      </c>
      <c r="T482" s="67">
        <v>0.79800000000000004</v>
      </c>
      <c r="U482" s="67">
        <v>5.56</v>
      </c>
      <c r="V482" s="104" t="b">
        <f t="shared" si="120"/>
        <v>1</v>
      </c>
      <c r="W482" s="104" t="s">
        <v>16</v>
      </c>
      <c r="X482" s="104">
        <f t="shared" si="112"/>
        <v>2.1</v>
      </c>
      <c r="Y482" s="104">
        <f t="shared" si="121"/>
        <v>2.1</v>
      </c>
      <c r="Z482" s="104" t="str">
        <f t="shared" si="122"/>
        <v/>
      </c>
      <c r="AA482" s="104" t="str">
        <f t="shared" si="122"/>
        <v/>
      </c>
      <c r="AB482" s="104" t="str">
        <f t="shared" si="117"/>
        <v/>
      </c>
      <c r="AC482" s="104" t="str">
        <f t="shared" si="113"/>
        <v/>
      </c>
      <c r="AD482" s="104" t="str">
        <f t="shared" si="113"/>
        <v/>
      </c>
      <c r="AE482" s="104" t="str">
        <f t="shared" si="113"/>
        <v/>
      </c>
      <c r="AF482" s="104" t="str">
        <f t="shared" si="113"/>
        <v/>
      </c>
      <c r="AG482" s="104" t="str">
        <f t="shared" si="114"/>
        <v/>
      </c>
      <c r="AH482" s="104" t="str">
        <f t="shared" si="114"/>
        <v/>
      </c>
      <c r="AI482" s="104"/>
      <c r="AJ482" s="104">
        <f t="shared" si="126"/>
        <v>1.1910955841252097E-2</v>
      </c>
      <c r="AK482" s="104">
        <f t="shared" si="119"/>
        <v>1.1910955841252097E-2</v>
      </c>
      <c r="AL482" s="104" t="str">
        <f t="shared" si="119"/>
        <v/>
      </c>
      <c r="AM482" s="104" t="str">
        <f t="shared" si="119"/>
        <v/>
      </c>
      <c r="AN482" s="104" t="str">
        <f t="shared" si="115"/>
        <v/>
      </c>
      <c r="AO482" s="104" t="str">
        <f t="shared" si="115"/>
        <v/>
      </c>
      <c r="AP482" s="104" t="str">
        <f t="shared" si="115"/>
        <v/>
      </c>
      <c r="AQ482" s="104" t="str">
        <f t="shared" si="115"/>
        <v/>
      </c>
      <c r="AR482" s="104" t="str">
        <f t="shared" si="116"/>
        <v/>
      </c>
      <c r="AS482" s="104" t="str">
        <f t="shared" si="116"/>
        <v/>
      </c>
      <c r="AT482" s="104" t="str">
        <f t="shared" si="116"/>
        <v/>
      </c>
      <c r="AU482" s="104"/>
      <c r="AV482" s="105"/>
      <c r="AW482" s="105"/>
      <c r="AX482" s="105"/>
      <c r="AY482" s="105"/>
      <c r="AZ482" s="105"/>
      <c r="BA482" s="106"/>
      <c r="BB482" s="104"/>
      <c r="BC482" s="105"/>
      <c r="BD482" s="104"/>
      <c r="BE482" s="107"/>
      <c r="BF482" s="105"/>
      <c r="BG482" s="105"/>
      <c r="BH482" s="105"/>
      <c r="BI482" s="105"/>
      <c r="BJ482" s="67">
        <v>923</v>
      </c>
      <c r="BK482" s="108">
        <v>2870.1619999999998</v>
      </c>
      <c r="BL482" s="109">
        <v>42.75881424</v>
      </c>
      <c r="BM482" s="109">
        <v>-82.037757740000004</v>
      </c>
      <c r="BN482" s="110" t="s">
        <v>7253</v>
      </c>
      <c r="BO482" s="106">
        <v>273.10000000000002</v>
      </c>
      <c r="BP482" s="105" t="s">
        <v>3290</v>
      </c>
      <c r="BQ482" s="105" t="s">
        <v>5683</v>
      </c>
      <c r="BR482" s="110">
        <v>925</v>
      </c>
      <c r="BS482" s="110">
        <v>11</v>
      </c>
      <c r="BT482" s="111" t="s">
        <v>7642</v>
      </c>
      <c r="BU482" s="110">
        <v>8</v>
      </c>
      <c r="BV482" s="110">
        <v>10</v>
      </c>
      <c r="BW482" s="105" t="s">
        <v>7784</v>
      </c>
      <c r="BX482" s="104">
        <v>5.56</v>
      </c>
      <c r="BY482" s="105"/>
      <c r="BZ482" s="106">
        <f t="shared" si="123"/>
        <v>2.1</v>
      </c>
      <c r="CA482" s="104" t="str">
        <f t="shared" si="124"/>
        <v>Matched</v>
      </c>
      <c r="CB482" s="104">
        <f t="shared" si="125"/>
        <v>1.1910955841252097E-2</v>
      </c>
      <c r="CC482" s="105"/>
      <c r="CD482" s="105"/>
      <c r="CE482" s="105"/>
      <c r="CF482" s="105"/>
    </row>
    <row r="483" spans="1:84" hidden="1" x14ac:dyDescent="0.35">
      <c r="A483" s="67">
        <v>924</v>
      </c>
      <c r="B483" s="67">
        <v>2870.1889999999999</v>
      </c>
      <c r="C483" s="67" t="s">
        <v>7641</v>
      </c>
      <c r="D483" s="67" t="s">
        <v>3290</v>
      </c>
      <c r="E483" s="67" t="s">
        <v>5677</v>
      </c>
      <c r="F483" s="102">
        <v>11</v>
      </c>
      <c r="G483" s="102">
        <v>11</v>
      </c>
      <c r="H483" s="102">
        <v>8</v>
      </c>
      <c r="I483" s="102">
        <v>49</v>
      </c>
      <c r="J483" s="67"/>
      <c r="K483" s="67" t="s">
        <v>5678</v>
      </c>
      <c r="L483" s="67" t="s">
        <v>4892</v>
      </c>
      <c r="M483" s="67" t="s">
        <v>3293</v>
      </c>
      <c r="N483" s="67"/>
      <c r="O483" s="67"/>
      <c r="P483" s="67">
        <v>10.81</v>
      </c>
      <c r="Q483" s="67">
        <v>10.81</v>
      </c>
      <c r="R483" s="103">
        <v>1.2999999999999999E-2</v>
      </c>
      <c r="S483" s="103">
        <v>2.8000000000000001E-2</v>
      </c>
      <c r="T483" s="67">
        <v>0.80100000000000005</v>
      </c>
      <c r="U483" s="67">
        <v>5.56</v>
      </c>
      <c r="V483" s="104" t="b">
        <f t="shared" si="120"/>
        <v>1</v>
      </c>
      <c r="W483" s="104" t="s">
        <v>16</v>
      </c>
      <c r="X483" s="104">
        <f t="shared" si="112"/>
        <v>2.8000000000000003</v>
      </c>
      <c r="Y483" s="104">
        <f t="shared" si="121"/>
        <v>2.8000000000000003</v>
      </c>
      <c r="Z483" s="104" t="str">
        <f t="shared" si="122"/>
        <v/>
      </c>
      <c r="AA483" s="104" t="str">
        <f t="shared" si="122"/>
        <v/>
      </c>
      <c r="AB483" s="104" t="str">
        <f t="shared" si="117"/>
        <v/>
      </c>
      <c r="AC483" s="104" t="str">
        <f t="shared" si="113"/>
        <v/>
      </c>
      <c r="AD483" s="104" t="str">
        <f t="shared" si="113"/>
        <v/>
      </c>
      <c r="AE483" s="104" t="str">
        <f t="shared" si="113"/>
        <v/>
      </c>
      <c r="AF483" s="104" t="str">
        <f t="shared" si="113"/>
        <v/>
      </c>
      <c r="AG483" s="104" t="str">
        <f t="shared" si="114"/>
        <v/>
      </c>
      <c r="AH483" s="104" t="str">
        <f t="shared" si="114"/>
        <v/>
      </c>
      <c r="AI483" s="104"/>
      <c r="AJ483" s="104">
        <f t="shared" si="126"/>
        <v>1.5881274455002797E-2</v>
      </c>
      <c r="AK483" s="104">
        <f t="shared" si="119"/>
        <v>1.5881274455002797E-2</v>
      </c>
      <c r="AL483" s="104" t="str">
        <f t="shared" si="119"/>
        <v/>
      </c>
      <c r="AM483" s="104" t="str">
        <f t="shared" si="119"/>
        <v/>
      </c>
      <c r="AN483" s="104" t="str">
        <f t="shared" si="115"/>
        <v/>
      </c>
      <c r="AO483" s="104" t="str">
        <f t="shared" si="115"/>
        <v/>
      </c>
      <c r="AP483" s="104" t="str">
        <f t="shared" si="115"/>
        <v/>
      </c>
      <c r="AQ483" s="104" t="str">
        <f t="shared" si="115"/>
        <v/>
      </c>
      <c r="AR483" s="104" t="str">
        <f t="shared" si="116"/>
        <v/>
      </c>
      <c r="AS483" s="104" t="str">
        <f t="shared" si="116"/>
        <v/>
      </c>
      <c r="AT483" s="104" t="str">
        <f t="shared" si="116"/>
        <v/>
      </c>
      <c r="AU483" s="104"/>
      <c r="AV483" s="105"/>
      <c r="AW483" s="105"/>
      <c r="AX483" s="105"/>
      <c r="AY483" s="105"/>
      <c r="AZ483" s="105"/>
      <c r="BA483" s="106"/>
      <c r="BB483" s="104"/>
      <c r="BC483" s="105"/>
      <c r="BD483" s="104"/>
      <c r="BE483" s="107"/>
      <c r="BF483" s="105"/>
      <c r="BG483" s="105"/>
      <c r="BH483" s="105"/>
      <c r="BI483" s="105"/>
      <c r="BJ483" s="67">
        <v>924</v>
      </c>
      <c r="BK483" s="108">
        <v>2870.1889999999999</v>
      </c>
      <c r="BL483" s="109">
        <v>42.758814010000002</v>
      </c>
      <c r="BM483" s="109">
        <v>-82.037757740000004</v>
      </c>
      <c r="BN483" s="110" t="s">
        <v>7253</v>
      </c>
      <c r="BO483" s="106">
        <v>273.10000000000002</v>
      </c>
      <c r="BP483" s="105" t="s">
        <v>3290</v>
      </c>
      <c r="BQ483" s="105" t="s">
        <v>5678</v>
      </c>
      <c r="BR483" s="110">
        <v>925</v>
      </c>
      <c r="BS483" s="110">
        <v>11</v>
      </c>
      <c r="BT483" s="111" t="s">
        <v>7653</v>
      </c>
      <c r="BU483" s="110">
        <v>11</v>
      </c>
      <c r="BV483" s="110">
        <v>8</v>
      </c>
      <c r="BW483" s="105" t="s">
        <v>7784</v>
      </c>
      <c r="BX483" s="104">
        <v>5.56</v>
      </c>
      <c r="BY483" s="105"/>
      <c r="BZ483" s="106">
        <f t="shared" si="123"/>
        <v>2.8000000000000003</v>
      </c>
      <c r="CA483" s="104" t="str">
        <f t="shared" si="124"/>
        <v>Matched</v>
      </c>
      <c r="CB483" s="104">
        <f t="shared" si="125"/>
        <v>1.5881274455002797E-2</v>
      </c>
      <c r="CC483" s="105"/>
      <c r="CD483" s="105"/>
      <c r="CE483" s="105"/>
      <c r="CF483" s="105"/>
    </row>
    <row r="484" spans="1:84" hidden="1" x14ac:dyDescent="0.35">
      <c r="A484" s="67">
        <v>926</v>
      </c>
      <c r="B484" s="67">
        <v>2870.201</v>
      </c>
      <c r="C484" s="67" t="s">
        <v>7645</v>
      </c>
      <c r="D484" s="67" t="s">
        <v>3290</v>
      </c>
      <c r="E484" s="67" t="s">
        <v>5677</v>
      </c>
      <c r="F484" s="102">
        <v>11</v>
      </c>
      <c r="G484" s="102">
        <v>8</v>
      </c>
      <c r="H484" s="102">
        <v>6</v>
      </c>
      <c r="I484" s="102">
        <v>49</v>
      </c>
      <c r="J484" s="67"/>
      <c r="K484" s="67" t="s">
        <v>5678</v>
      </c>
      <c r="L484" s="67" t="s">
        <v>4893</v>
      </c>
      <c r="M484" s="67" t="s">
        <v>3293</v>
      </c>
      <c r="N484" s="67"/>
      <c r="O484" s="67"/>
      <c r="P484" s="67">
        <v>10.7</v>
      </c>
      <c r="Q484" s="67">
        <v>10.7</v>
      </c>
      <c r="R484" s="103">
        <v>0.01</v>
      </c>
      <c r="S484" s="103">
        <v>3.5999999999999997E-2</v>
      </c>
      <c r="T484" s="67">
        <v>0.80200000000000005</v>
      </c>
      <c r="U484" s="67">
        <v>5.56</v>
      </c>
      <c r="V484" s="104" t="b">
        <f t="shared" si="120"/>
        <v>1</v>
      </c>
      <c r="W484" s="104" t="s">
        <v>16</v>
      </c>
      <c r="X484" s="104">
        <f t="shared" si="112"/>
        <v>3.5999999999999996</v>
      </c>
      <c r="Y484" s="104">
        <f t="shared" si="121"/>
        <v>3.5999999999999996</v>
      </c>
      <c r="Z484" s="104" t="str">
        <f t="shared" si="122"/>
        <v/>
      </c>
      <c r="AA484" s="104" t="str">
        <f t="shared" si="122"/>
        <v/>
      </c>
      <c r="AB484" s="104" t="str">
        <f t="shared" si="117"/>
        <v/>
      </c>
      <c r="AC484" s="104" t="str">
        <f t="shared" si="113"/>
        <v/>
      </c>
      <c r="AD484" s="104" t="str">
        <f t="shared" si="113"/>
        <v/>
      </c>
      <c r="AE484" s="104" t="str">
        <f t="shared" si="113"/>
        <v/>
      </c>
      <c r="AF484" s="104" t="str">
        <f t="shared" si="113"/>
        <v/>
      </c>
      <c r="AG484" s="104" t="str">
        <f t="shared" si="114"/>
        <v/>
      </c>
      <c r="AH484" s="104" t="str">
        <f t="shared" si="114"/>
        <v/>
      </c>
      <c r="AI484" s="104"/>
      <c r="AJ484" s="104">
        <f t="shared" si="126"/>
        <v>2.0418781442146448E-2</v>
      </c>
      <c r="AK484" s="104">
        <f t="shared" si="119"/>
        <v>2.0418781442146448E-2</v>
      </c>
      <c r="AL484" s="104" t="str">
        <f t="shared" si="119"/>
        <v/>
      </c>
      <c r="AM484" s="104" t="str">
        <f t="shared" si="119"/>
        <v/>
      </c>
      <c r="AN484" s="104" t="str">
        <f t="shared" si="115"/>
        <v/>
      </c>
      <c r="AO484" s="104" t="str">
        <f t="shared" si="115"/>
        <v/>
      </c>
      <c r="AP484" s="104" t="str">
        <f t="shared" si="115"/>
        <v/>
      </c>
      <c r="AQ484" s="104" t="str">
        <f t="shared" si="115"/>
        <v/>
      </c>
      <c r="AR484" s="104" t="str">
        <f t="shared" si="116"/>
        <v/>
      </c>
      <c r="AS484" s="104" t="str">
        <f t="shared" si="116"/>
        <v/>
      </c>
      <c r="AT484" s="104" t="str">
        <f t="shared" si="116"/>
        <v/>
      </c>
      <c r="AU484" s="104"/>
      <c r="AV484" s="105"/>
      <c r="AW484" s="105"/>
      <c r="AX484" s="105"/>
      <c r="AY484" s="105"/>
      <c r="AZ484" s="105"/>
      <c r="BA484" s="106"/>
      <c r="BB484" s="104"/>
      <c r="BC484" s="105"/>
      <c r="BD484" s="104"/>
      <c r="BE484" s="107"/>
      <c r="BF484" s="105"/>
      <c r="BG484" s="105"/>
      <c r="BH484" s="105"/>
      <c r="BI484" s="105"/>
      <c r="BJ484" s="67">
        <v>926</v>
      </c>
      <c r="BK484" s="108">
        <v>2870.201</v>
      </c>
      <c r="BL484" s="109">
        <v>42.758813889999999</v>
      </c>
      <c r="BM484" s="109">
        <v>-82.037757749999997</v>
      </c>
      <c r="BN484" s="110" t="s">
        <v>7253</v>
      </c>
      <c r="BO484" s="106">
        <v>273.10000000000002</v>
      </c>
      <c r="BP484" s="105" t="s">
        <v>3290</v>
      </c>
      <c r="BQ484" s="105" t="s">
        <v>5678</v>
      </c>
      <c r="BR484" s="110">
        <v>925</v>
      </c>
      <c r="BS484" s="110">
        <v>11</v>
      </c>
      <c r="BT484" s="111" t="s">
        <v>7647</v>
      </c>
      <c r="BU484" s="110">
        <v>8</v>
      </c>
      <c r="BV484" s="110">
        <v>6</v>
      </c>
      <c r="BW484" s="105" t="s">
        <v>7784</v>
      </c>
      <c r="BX484" s="104">
        <v>5.56</v>
      </c>
      <c r="BY484" s="105"/>
      <c r="BZ484" s="106">
        <f t="shared" si="123"/>
        <v>3.5999999999999996</v>
      </c>
      <c r="CA484" s="104" t="str">
        <f t="shared" si="124"/>
        <v>Matched</v>
      </c>
      <c r="CB484" s="104">
        <f t="shared" si="125"/>
        <v>2.0418781442146448E-2</v>
      </c>
      <c r="CC484" s="105"/>
      <c r="CD484" s="105"/>
      <c r="CE484" s="105"/>
      <c r="CF484" s="105"/>
    </row>
    <row r="485" spans="1:84" hidden="1" x14ac:dyDescent="0.35">
      <c r="A485" s="67">
        <v>927</v>
      </c>
      <c r="B485" s="67">
        <v>2870.2249999999999</v>
      </c>
      <c r="C485" s="67" t="s">
        <v>7644</v>
      </c>
      <c r="D485" s="67" t="s">
        <v>3290</v>
      </c>
      <c r="E485" s="67" t="s">
        <v>5677</v>
      </c>
      <c r="F485" s="102">
        <v>11</v>
      </c>
      <c r="G485" s="102">
        <v>8</v>
      </c>
      <c r="H485" s="102">
        <v>9</v>
      </c>
      <c r="I485" s="102">
        <v>49</v>
      </c>
      <c r="J485" s="67"/>
      <c r="K485" s="67" t="s">
        <v>5678</v>
      </c>
      <c r="L485" s="67" t="s">
        <v>4894</v>
      </c>
      <c r="M485" s="67" t="s">
        <v>3293</v>
      </c>
      <c r="N485" s="67"/>
      <c r="O485" s="67"/>
      <c r="P485" s="67">
        <v>11.22</v>
      </c>
      <c r="Q485" s="67">
        <v>11.22</v>
      </c>
      <c r="R485" s="103">
        <v>8.9999999999999993E-3</v>
      </c>
      <c r="S485" s="103">
        <v>1.9E-2</v>
      </c>
      <c r="T485" s="67">
        <v>0.79400000000000004</v>
      </c>
      <c r="U485" s="67">
        <v>5.56</v>
      </c>
      <c r="V485" s="104" t="b">
        <f t="shared" si="120"/>
        <v>1</v>
      </c>
      <c r="W485" s="104" t="s">
        <v>16</v>
      </c>
      <c r="X485" s="104">
        <f t="shared" si="112"/>
        <v>1.9</v>
      </c>
      <c r="Y485" s="104">
        <f t="shared" si="121"/>
        <v>1.9</v>
      </c>
      <c r="Z485" s="104" t="str">
        <f t="shared" si="122"/>
        <v/>
      </c>
      <c r="AA485" s="104" t="str">
        <f t="shared" si="122"/>
        <v/>
      </c>
      <c r="AB485" s="104" t="str">
        <f t="shared" si="117"/>
        <v/>
      </c>
      <c r="AC485" s="104" t="str">
        <f t="shared" si="113"/>
        <v/>
      </c>
      <c r="AD485" s="104" t="str">
        <f t="shared" si="113"/>
        <v/>
      </c>
      <c r="AE485" s="104" t="str">
        <f t="shared" si="113"/>
        <v/>
      </c>
      <c r="AF485" s="104" t="str">
        <f t="shared" si="113"/>
        <v/>
      </c>
      <c r="AG485" s="104" t="str">
        <f t="shared" si="114"/>
        <v/>
      </c>
      <c r="AH485" s="104" t="str">
        <f t="shared" si="114"/>
        <v/>
      </c>
      <c r="AI485" s="104"/>
      <c r="AJ485" s="104">
        <f t="shared" si="126"/>
        <v>1.0776579094466181E-2</v>
      </c>
      <c r="AK485" s="104">
        <f t="shared" si="119"/>
        <v>1.0776579094466181E-2</v>
      </c>
      <c r="AL485" s="104" t="str">
        <f t="shared" si="119"/>
        <v/>
      </c>
      <c r="AM485" s="104" t="str">
        <f t="shared" si="119"/>
        <v/>
      </c>
      <c r="AN485" s="104" t="str">
        <f t="shared" si="115"/>
        <v/>
      </c>
      <c r="AO485" s="104" t="str">
        <f t="shared" si="115"/>
        <v/>
      </c>
      <c r="AP485" s="104" t="str">
        <f t="shared" si="115"/>
        <v/>
      </c>
      <c r="AQ485" s="104" t="str">
        <f t="shared" si="115"/>
        <v/>
      </c>
      <c r="AR485" s="104" t="str">
        <f t="shared" si="116"/>
        <v/>
      </c>
      <c r="AS485" s="104" t="str">
        <f t="shared" si="116"/>
        <v/>
      </c>
      <c r="AT485" s="104" t="str">
        <f t="shared" si="116"/>
        <v/>
      </c>
      <c r="AU485" s="104"/>
      <c r="AV485" s="105"/>
      <c r="AW485" s="105"/>
      <c r="AX485" s="105"/>
      <c r="AY485" s="105"/>
      <c r="AZ485" s="105"/>
      <c r="BA485" s="106"/>
      <c r="BB485" s="104"/>
      <c r="BC485" s="105"/>
      <c r="BD485" s="104"/>
      <c r="BE485" s="107"/>
      <c r="BF485" s="105"/>
      <c r="BG485" s="105"/>
      <c r="BH485" s="105"/>
      <c r="BI485" s="105"/>
      <c r="BJ485" s="67">
        <v>927</v>
      </c>
      <c r="BK485" s="108">
        <v>2870.2249999999999</v>
      </c>
      <c r="BL485" s="109">
        <v>42.758813670000002</v>
      </c>
      <c r="BM485" s="109">
        <v>-82.037757749999997</v>
      </c>
      <c r="BN485" s="110" t="s">
        <v>7253</v>
      </c>
      <c r="BO485" s="106">
        <v>273.10000000000002</v>
      </c>
      <c r="BP485" s="105" t="s">
        <v>3290</v>
      </c>
      <c r="BQ485" s="105" t="s">
        <v>5678</v>
      </c>
      <c r="BR485" s="110">
        <v>925</v>
      </c>
      <c r="BS485" s="110">
        <v>11</v>
      </c>
      <c r="BT485" s="111" t="s">
        <v>7650</v>
      </c>
      <c r="BU485" s="110">
        <v>8</v>
      </c>
      <c r="BV485" s="110">
        <v>9</v>
      </c>
      <c r="BW485" s="105" t="s">
        <v>7784</v>
      </c>
      <c r="BX485" s="104">
        <v>5.56</v>
      </c>
      <c r="BY485" s="105"/>
      <c r="BZ485" s="106">
        <f t="shared" si="123"/>
        <v>1.9</v>
      </c>
      <c r="CA485" s="104" t="str">
        <f t="shared" si="124"/>
        <v>Matched</v>
      </c>
      <c r="CB485" s="104">
        <f t="shared" si="125"/>
        <v>1.0776579094466181E-2</v>
      </c>
      <c r="CC485" s="105"/>
      <c r="CD485" s="105"/>
      <c r="CE485" s="105"/>
      <c r="CF485" s="105"/>
    </row>
    <row r="486" spans="1:84" hidden="1" x14ac:dyDescent="0.35">
      <c r="A486" s="67">
        <v>928</v>
      </c>
      <c r="B486" s="67">
        <v>2872.317</v>
      </c>
      <c r="C486" s="67" t="s">
        <v>7644</v>
      </c>
      <c r="D486" s="67" t="s">
        <v>3290</v>
      </c>
      <c r="E486" s="67" t="s">
        <v>5677</v>
      </c>
      <c r="F486" s="102">
        <v>10</v>
      </c>
      <c r="G486" s="102">
        <v>10</v>
      </c>
      <c r="H486" s="102">
        <v>7</v>
      </c>
      <c r="I486" s="102"/>
      <c r="J486" s="67"/>
      <c r="K486" s="67" t="s">
        <v>5678</v>
      </c>
      <c r="L486" s="67" t="s">
        <v>4895</v>
      </c>
      <c r="M486" s="67" t="s">
        <v>3293</v>
      </c>
      <c r="N486" s="67"/>
      <c r="O486" s="67"/>
      <c r="P486" s="67">
        <v>10.38</v>
      </c>
      <c r="Q486" s="67">
        <v>10.38</v>
      </c>
      <c r="R486" s="103">
        <v>2.5999999999999999E-2</v>
      </c>
      <c r="S486" s="103">
        <v>4.3999999999999997E-2</v>
      </c>
      <c r="T486" s="67">
        <v>0.69099999999999995</v>
      </c>
      <c r="U486" s="67">
        <v>5.56</v>
      </c>
      <c r="V486" s="104" t="b">
        <f t="shared" si="120"/>
        <v>1</v>
      </c>
      <c r="W486" s="104" t="s">
        <v>16</v>
      </c>
      <c r="X486" s="104">
        <f t="shared" si="112"/>
        <v>4.3999999999999995</v>
      </c>
      <c r="Y486" s="104">
        <f t="shared" si="121"/>
        <v>4.3999999999999995</v>
      </c>
      <c r="Z486" s="104" t="str">
        <f t="shared" si="122"/>
        <v/>
      </c>
      <c r="AA486" s="104" t="str">
        <f t="shared" si="122"/>
        <v/>
      </c>
      <c r="AB486" s="104" t="str">
        <f t="shared" si="117"/>
        <v/>
      </c>
      <c r="AC486" s="104" t="str">
        <f t="shared" si="113"/>
        <v/>
      </c>
      <c r="AD486" s="104" t="str">
        <f t="shared" si="113"/>
        <v/>
      </c>
      <c r="AE486" s="104" t="str">
        <f t="shared" si="113"/>
        <v/>
      </c>
      <c r="AF486" s="104" t="str">
        <f t="shared" si="113"/>
        <v/>
      </c>
      <c r="AG486" s="104" t="str">
        <f t="shared" si="114"/>
        <v/>
      </c>
      <c r="AH486" s="104" t="str">
        <f t="shared" si="114"/>
        <v/>
      </c>
      <c r="AI486" s="104"/>
      <c r="AJ486" s="104">
        <f t="shared" si="126"/>
        <v>2.4956288429290104E-2</v>
      </c>
      <c r="AK486" s="104">
        <f t="shared" si="119"/>
        <v>2.4956288429290104E-2</v>
      </c>
      <c r="AL486" s="104" t="str">
        <f t="shared" si="119"/>
        <v/>
      </c>
      <c r="AM486" s="104" t="str">
        <f t="shared" si="119"/>
        <v/>
      </c>
      <c r="AN486" s="104" t="str">
        <f t="shared" si="115"/>
        <v/>
      </c>
      <c r="AO486" s="104" t="str">
        <f t="shared" si="115"/>
        <v/>
      </c>
      <c r="AP486" s="104" t="str">
        <f t="shared" si="115"/>
        <v/>
      </c>
      <c r="AQ486" s="104" t="str">
        <f t="shared" si="115"/>
        <v/>
      </c>
      <c r="AR486" s="104" t="str">
        <f t="shared" si="116"/>
        <v/>
      </c>
      <c r="AS486" s="104" t="str">
        <f t="shared" si="116"/>
        <v/>
      </c>
      <c r="AT486" s="104" t="str">
        <f t="shared" si="116"/>
        <v/>
      </c>
      <c r="AU486" s="104"/>
      <c r="AV486" s="105"/>
      <c r="AW486" s="105"/>
      <c r="AX486" s="105"/>
      <c r="AY486" s="105"/>
      <c r="AZ486" s="105"/>
      <c r="BA486" s="106"/>
      <c r="BB486" s="104"/>
      <c r="BC486" s="105"/>
      <c r="BD486" s="104"/>
      <c r="BE486" s="107"/>
      <c r="BF486" s="105"/>
      <c r="BG486" s="105"/>
      <c r="BH486" s="105"/>
      <c r="BI486" s="105"/>
      <c r="BJ486" s="67">
        <v>928</v>
      </c>
      <c r="BK486" s="108">
        <v>2872.317</v>
      </c>
      <c r="BL486" s="109">
        <v>42.758794700000003</v>
      </c>
      <c r="BM486" s="109">
        <v>-82.037758359999998</v>
      </c>
      <c r="BN486" s="110" t="s">
        <v>7253</v>
      </c>
      <c r="BO486" s="106">
        <v>273.10000000000002</v>
      </c>
      <c r="BP486" s="105" t="s">
        <v>3290</v>
      </c>
      <c r="BQ486" s="105" t="s">
        <v>5678</v>
      </c>
      <c r="BR486" s="110"/>
      <c r="BS486" s="110">
        <v>10</v>
      </c>
      <c r="BT486" s="111" t="s">
        <v>7650</v>
      </c>
      <c r="BU486" s="110">
        <v>10</v>
      </c>
      <c r="BV486" s="110">
        <v>7</v>
      </c>
      <c r="BW486" s="105" t="s">
        <v>7784</v>
      </c>
      <c r="BX486" s="104">
        <v>5.56</v>
      </c>
      <c r="BY486" s="105"/>
      <c r="BZ486" s="106">
        <f t="shared" si="123"/>
        <v>4.3999999999999995</v>
      </c>
      <c r="CA486" s="104" t="str">
        <f t="shared" si="124"/>
        <v>Matched</v>
      </c>
      <c r="CB486" s="104">
        <f t="shared" si="125"/>
        <v>2.4956288429290104E-2</v>
      </c>
      <c r="CC486" s="105"/>
      <c r="CD486" s="105"/>
      <c r="CE486" s="105"/>
      <c r="CF486" s="105"/>
    </row>
    <row r="487" spans="1:84" hidden="1" x14ac:dyDescent="0.35">
      <c r="A487" s="67">
        <v>929</v>
      </c>
      <c r="B487" s="67">
        <v>2872.46</v>
      </c>
      <c r="C487" s="67" t="s">
        <v>7329</v>
      </c>
      <c r="D487" s="67" t="s">
        <v>3290</v>
      </c>
      <c r="E487" s="67" t="s">
        <v>5677</v>
      </c>
      <c r="F487" s="102">
        <v>12</v>
      </c>
      <c r="G487" s="102">
        <v>13</v>
      </c>
      <c r="H487" s="102">
        <v>11</v>
      </c>
      <c r="I487" s="102"/>
      <c r="J487" s="67"/>
      <c r="K487" s="67" t="s">
        <v>5683</v>
      </c>
      <c r="L487" s="67" t="s">
        <v>4896</v>
      </c>
      <c r="M487" s="67" t="s">
        <v>3293</v>
      </c>
      <c r="N487" s="67"/>
      <c r="O487" s="67"/>
      <c r="P487" s="67">
        <v>11.53</v>
      </c>
      <c r="Q487" s="67">
        <v>11.53</v>
      </c>
      <c r="R487" s="103">
        <v>1.2E-2</v>
      </c>
      <c r="S487" s="103">
        <v>0.02</v>
      </c>
      <c r="T487" s="67">
        <v>0.82</v>
      </c>
      <c r="U487" s="67">
        <v>5.56</v>
      </c>
      <c r="V487" s="104" t="b">
        <f t="shared" si="120"/>
        <v>1</v>
      </c>
      <c r="W487" s="104" t="s">
        <v>16</v>
      </c>
      <c r="X487" s="104">
        <f t="shared" si="112"/>
        <v>2</v>
      </c>
      <c r="Y487" s="104">
        <f t="shared" si="121"/>
        <v>2</v>
      </c>
      <c r="Z487" s="104" t="str">
        <f t="shared" si="122"/>
        <v/>
      </c>
      <c r="AA487" s="104" t="str">
        <f t="shared" si="122"/>
        <v/>
      </c>
      <c r="AB487" s="104" t="str">
        <f t="shared" si="117"/>
        <v/>
      </c>
      <c r="AC487" s="104" t="str">
        <f t="shared" si="113"/>
        <v/>
      </c>
      <c r="AD487" s="104" t="str">
        <f t="shared" si="113"/>
        <v/>
      </c>
      <c r="AE487" s="104" t="str">
        <f t="shared" si="113"/>
        <v/>
      </c>
      <c r="AF487" s="104" t="str">
        <f t="shared" si="113"/>
        <v/>
      </c>
      <c r="AG487" s="104" t="str">
        <f t="shared" si="114"/>
        <v/>
      </c>
      <c r="AH487" s="104" t="str">
        <f t="shared" si="114"/>
        <v/>
      </c>
      <c r="AI487" s="104"/>
      <c r="AJ487" s="104">
        <f t="shared" si="126"/>
        <v>1.1343767467859138E-2</v>
      </c>
      <c r="AK487" s="104">
        <f t="shared" si="119"/>
        <v>1.1343767467859138E-2</v>
      </c>
      <c r="AL487" s="104" t="str">
        <f t="shared" si="119"/>
        <v/>
      </c>
      <c r="AM487" s="104" t="str">
        <f t="shared" si="119"/>
        <v/>
      </c>
      <c r="AN487" s="104" t="str">
        <f t="shared" si="115"/>
        <v/>
      </c>
      <c r="AO487" s="104" t="str">
        <f t="shared" si="115"/>
        <v/>
      </c>
      <c r="AP487" s="104" t="str">
        <f t="shared" si="115"/>
        <v/>
      </c>
      <c r="AQ487" s="104" t="str">
        <f t="shared" si="115"/>
        <v/>
      </c>
      <c r="AR487" s="104" t="str">
        <f t="shared" si="116"/>
        <v/>
      </c>
      <c r="AS487" s="104" t="str">
        <f t="shared" si="116"/>
        <v/>
      </c>
      <c r="AT487" s="104" t="str">
        <f t="shared" si="116"/>
        <v/>
      </c>
      <c r="AU487" s="104"/>
      <c r="AV487" s="105"/>
      <c r="AW487" s="105"/>
      <c r="AX487" s="105"/>
      <c r="AY487" s="105"/>
      <c r="AZ487" s="105"/>
      <c r="BA487" s="106"/>
      <c r="BB487" s="104"/>
      <c r="BC487" s="105"/>
      <c r="BD487" s="104"/>
      <c r="BE487" s="107"/>
      <c r="BF487" s="105"/>
      <c r="BG487" s="105"/>
      <c r="BH487" s="105"/>
      <c r="BI487" s="105"/>
      <c r="BJ487" s="67">
        <v>929</v>
      </c>
      <c r="BK487" s="108">
        <v>2872.46</v>
      </c>
      <c r="BL487" s="109">
        <v>42.758793420000003</v>
      </c>
      <c r="BM487" s="109">
        <v>-82.037758400000001</v>
      </c>
      <c r="BN487" s="110" t="s">
        <v>7253</v>
      </c>
      <c r="BO487" s="106">
        <v>273.10000000000002</v>
      </c>
      <c r="BP487" s="105" t="s">
        <v>3290</v>
      </c>
      <c r="BQ487" s="105" t="s">
        <v>5683</v>
      </c>
      <c r="BR487" s="110"/>
      <c r="BS487" s="110">
        <v>12</v>
      </c>
      <c r="BT487" s="111" t="s">
        <v>7474</v>
      </c>
      <c r="BU487" s="110">
        <v>13</v>
      </c>
      <c r="BV487" s="110">
        <v>11</v>
      </c>
      <c r="BW487" s="105" t="s">
        <v>7784</v>
      </c>
      <c r="BX487" s="104">
        <v>5.56</v>
      </c>
      <c r="BY487" s="105"/>
      <c r="BZ487" s="106">
        <f t="shared" si="123"/>
        <v>2</v>
      </c>
      <c r="CA487" s="104" t="str">
        <f t="shared" si="124"/>
        <v>Matched</v>
      </c>
      <c r="CB487" s="104">
        <f t="shared" si="125"/>
        <v>1.1343767467859138E-2</v>
      </c>
      <c r="CC487" s="105"/>
      <c r="CD487" s="105"/>
      <c r="CE487" s="105"/>
      <c r="CF487" s="105"/>
    </row>
    <row r="488" spans="1:84" hidden="1" x14ac:dyDescent="0.35">
      <c r="A488" s="67">
        <v>930</v>
      </c>
      <c r="B488" s="67">
        <v>2872.6410000000001</v>
      </c>
      <c r="C488" s="67" t="s">
        <v>7643</v>
      </c>
      <c r="D488" s="67" t="s">
        <v>3290</v>
      </c>
      <c r="E488" s="67" t="s">
        <v>5677</v>
      </c>
      <c r="F488" s="102">
        <v>13</v>
      </c>
      <c r="G488" s="102">
        <v>9</v>
      </c>
      <c r="H488" s="102">
        <v>8</v>
      </c>
      <c r="I488" s="102"/>
      <c r="J488" s="67"/>
      <c r="K488" s="67" t="s">
        <v>5678</v>
      </c>
      <c r="L488" s="67" t="s">
        <v>4897</v>
      </c>
      <c r="M488" s="67" t="s">
        <v>3293</v>
      </c>
      <c r="N488" s="67"/>
      <c r="O488" s="67"/>
      <c r="P488" s="67">
        <v>12.91</v>
      </c>
      <c r="Q488" s="67">
        <v>12.91</v>
      </c>
      <c r="R488" s="103">
        <v>2E-3</v>
      </c>
      <c r="S488" s="103">
        <v>4.0000000000000001E-3</v>
      </c>
      <c r="T488" s="67">
        <v>0.878</v>
      </c>
      <c r="U488" s="67">
        <v>5.56</v>
      </c>
      <c r="V488" s="104" t="b">
        <f t="shared" si="120"/>
        <v>1</v>
      </c>
      <c r="W488" s="104" t="s">
        <v>16</v>
      </c>
      <c r="X488" s="104">
        <f t="shared" si="112"/>
        <v>0.4</v>
      </c>
      <c r="Y488" s="104">
        <f t="shared" si="121"/>
        <v>0.4</v>
      </c>
      <c r="Z488" s="104" t="str">
        <f t="shared" si="122"/>
        <v/>
      </c>
      <c r="AA488" s="104" t="str">
        <f t="shared" si="122"/>
        <v/>
      </c>
      <c r="AB488" s="104" t="str">
        <f t="shared" si="117"/>
        <v/>
      </c>
      <c r="AC488" s="104" t="str">
        <f t="shared" si="113"/>
        <v/>
      </c>
      <c r="AD488" s="104" t="str">
        <f t="shared" si="113"/>
        <v/>
      </c>
      <c r="AE488" s="104" t="str">
        <f t="shared" si="113"/>
        <v/>
      </c>
      <c r="AF488" s="104" t="str">
        <f t="shared" si="113"/>
        <v/>
      </c>
      <c r="AG488" s="104" t="str">
        <f t="shared" si="114"/>
        <v/>
      </c>
      <c r="AH488" s="104" t="str">
        <f t="shared" si="114"/>
        <v/>
      </c>
      <c r="AI488" s="104"/>
      <c r="AJ488" s="104">
        <f t="shared" si="126"/>
        <v>2.2687534935718276E-3</v>
      </c>
      <c r="AK488" s="104">
        <f t="shared" si="119"/>
        <v>2.2687534935718276E-3</v>
      </c>
      <c r="AL488" s="104" t="str">
        <f t="shared" si="119"/>
        <v/>
      </c>
      <c r="AM488" s="104" t="str">
        <f t="shared" si="119"/>
        <v/>
      </c>
      <c r="AN488" s="104" t="str">
        <f t="shared" si="115"/>
        <v/>
      </c>
      <c r="AO488" s="104" t="str">
        <f t="shared" si="115"/>
        <v/>
      </c>
      <c r="AP488" s="104" t="str">
        <f t="shared" si="115"/>
        <v/>
      </c>
      <c r="AQ488" s="104" t="str">
        <f t="shared" si="115"/>
        <v/>
      </c>
      <c r="AR488" s="104" t="str">
        <f t="shared" si="116"/>
        <v/>
      </c>
      <c r="AS488" s="104" t="str">
        <f t="shared" si="116"/>
        <v/>
      </c>
      <c r="AT488" s="104" t="str">
        <f t="shared" si="116"/>
        <v/>
      </c>
      <c r="AU488" s="104"/>
      <c r="AV488" s="105"/>
      <c r="AW488" s="105"/>
      <c r="AX488" s="105"/>
      <c r="AY488" s="105"/>
      <c r="AZ488" s="105"/>
      <c r="BA488" s="106"/>
      <c r="BB488" s="104"/>
      <c r="BC488" s="105"/>
      <c r="BD488" s="104"/>
      <c r="BE488" s="107"/>
      <c r="BF488" s="105"/>
      <c r="BG488" s="105"/>
      <c r="BH488" s="105"/>
      <c r="BI488" s="105"/>
      <c r="BJ488" s="67">
        <v>930</v>
      </c>
      <c r="BK488" s="108">
        <v>2872.6410000000001</v>
      </c>
      <c r="BL488" s="109">
        <v>42.758791760000001</v>
      </c>
      <c r="BM488" s="109">
        <v>-82.037758449999998</v>
      </c>
      <c r="BN488" s="110" t="s">
        <v>7253</v>
      </c>
      <c r="BO488" s="106">
        <v>273.10000000000002</v>
      </c>
      <c r="BP488" s="105" t="s">
        <v>3290</v>
      </c>
      <c r="BQ488" s="105" t="s">
        <v>5678</v>
      </c>
      <c r="BR488" s="110"/>
      <c r="BS488" s="110">
        <v>13</v>
      </c>
      <c r="BT488" s="111" t="s">
        <v>7474</v>
      </c>
      <c r="BU488" s="110">
        <v>9</v>
      </c>
      <c r="BV488" s="110">
        <v>8</v>
      </c>
      <c r="BW488" s="105" t="s">
        <v>7784</v>
      </c>
      <c r="BX488" s="104">
        <v>5.56</v>
      </c>
      <c r="BY488" s="105"/>
      <c r="BZ488" s="106">
        <f t="shared" si="123"/>
        <v>0.4</v>
      </c>
      <c r="CA488" s="104" t="str">
        <f t="shared" si="124"/>
        <v>Matched</v>
      </c>
      <c r="CB488" s="104">
        <f t="shared" si="125"/>
        <v>2.2687534935718276E-3</v>
      </c>
      <c r="CC488" s="105"/>
      <c r="CD488" s="105"/>
      <c r="CE488" s="105"/>
      <c r="CF488" s="105"/>
    </row>
    <row r="489" spans="1:84" hidden="1" x14ac:dyDescent="0.35">
      <c r="A489" s="67">
        <v>931</v>
      </c>
      <c r="B489" s="67">
        <v>2872.69</v>
      </c>
      <c r="C489" s="67" t="s">
        <v>7643</v>
      </c>
      <c r="D489" s="67" t="s">
        <v>3290</v>
      </c>
      <c r="E489" s="67" t="s">
        <v>5677</v>
      </c>
      <c r="F489" s="102">
        <v>11</v>
      </c>
      <c r="G489" s="102">
        <v>14</v>
      </c>
      <c r="H489" s="102">
        <v>10</v>
      </c>
      <c r="I489" s="102"/>
      <c r="J489" s="67"/>
      <c r="K489" s="67" t="s">
        <v>5678</v>
      </c>
      <c r="L489" s="67" t="s">
        <v>4898</v>
      </c>
      <c r="M489" s="67" t="s">
        <v>3293</v>
      </c>
      <c r="N489" s="67"/>
      <c r="O489" s="67"/>
      <c r="P489" s="67">
        <v>11.18</v>
      </c>
      <c r="Q489" s="67">
        <v>11.18</v>
      </c>
      <c r="R489" s="103">
        <v>1.0999999999999999E-2</v>
      </c>
      <c r="S489" s="103">
        <v>0.02</v>
      </c>
      <c r="T489" s="67">
        <v>0.88300000000000001</v>
      </c>
      <c r="U489" s="67">
        <v>5.56</v>
      </c>
      <c r="V489" s="104" t="b">
        <f t="shared" si="120"/>
        <v>1</v>
      </c>
      <c r="W489" s="104" t="s">
        <v>16</v>
      </c>
      <c r="X489" s="104">
        <f t="shared" ref="X489:X552" si="127">S489*100</f>
        <v>2</v>
      </c>
      <c r="Y489" s="104">
        <f t="shared" si="121"/>
        <v>2</v>
      </c>
      <c r="Z489" s="104" t="str">
        <f t="shared" si="122"/>
        <v/>
      </c>
      <c r="AA489" s="104" t="str">
        <f t="shared" si="122"/>
        <v/>
      </c>
      <c r="AB489" s="104" t="str">
        <f t="shared" si="117"/>
        <v/>
      </c>
      <c r="AC489" s="104" t="str">
        <f t="shared" si="117"/>
        <v/>
      </c>
      <c r="AD489" s="104" t="str">
        <f t="shared" si="117"/>
        <v/>
      </c>
      <c r="AE489" s="104" t="str">
        <f t="shared" si="117"/>
        <v/>
      </c>
      <c r="AF489" s="104" t="str">
        <f t="shared" si="117"/>
        <v/>
      </c>
      <c r="AG489" s="104" t="str">
        <f t="shared" si="117"/>
        <v/>
      </c>
      <c r="AH489" s="104" t="str">
        <f t="shared" si="117"/>
        <v/>
      </c>
      <c r="AI489" s="104"/>
      <c r="AJ489" s="104">
        <f t="shared" si="126"/>
        <v>1.1343767467859138E-2</v>
      </c>
      <c r="AK489" s="104">
        <f t="shared" si="119"/>
        <v>1.1343767467859138E-2</v>
      </c>
      <c r="AL489" s="104" t="str">
        <f t="shared" si="119"/>
        <v/>
      </c>
      <c r="AM489" s="104" t="str">
        <f t="shared" si="119"/>
        <v/>
      </c>
      <c r="AN489" s="104" t="str">
        <f t="shared" si="119"/>
        <v/>
      </c>
      <c r="AO489" s="104" t="str">
        <f t="shared" si="119"/>
        <v/>
      </c>
      <c r="AP489" s="104" t="str">
        <f t="shared" si="119"/>
        <v/>
      </c>
      <c r="AQ489" s="104" t="str">
        <f t="shared" si="119"/>
        <v/>
      </c>
      <c r="AR489" s="104" t="str">
        <f t="shared" si="119"/>
        <v/>
      </c>
      <c r="AS489" s="104" t="str">
        <f t="shared" si="119"/>
        <v/>
      </c>
      <c r="AT489" s="104" t="str">
        <f t="shared" si="119"/>
        <v/>
      </c>
      <c r="AU489" s="104"/>
      <c r="AV489" s="105"/>
      <c r="AW489" s="105"/>
      <c r="AX489" s="105"/>
      <c r="AY489" s="105"/>
      <c r="AZ489" s="105"/>
      <c r="BA489" s="106"/>
      <c r="BB489" s="104"/>
      <c r="BC489" s="105"/>
      <c r="BD489" s="104"/>
      <c r="BE489" s="107"/>
      <c r="BF489" s="105"/>
      <c r="BG489" s="105"/>
      <c r="BH489" s="105"/>
      <c r="BI489" s="105"/>
      <c r="BJ489" s="67">
        <v>931</v>
      </c>
      <c r="BK489" s="108">
        <v>2872.69</v>
      </c>
      <c r="BL489" s="109">
        <v>42.758791340000002</v>
      </c>
      <c r="BM489" s="109">
        <v>-82.037758460000006</v>
      </c>
      <c r="BN489" s="110" t="s">
        <v>7253</v>
      </c>
      <c r="BO489" s="106">
        <v>273.10000000000002</v>
      </c>
      <c r="BP489" s="105" t="s">
        <v>3290</v>
      </c>
      <c r="BQ489" s="105" t="s">
        <v>5678</v>
      </c>
      <c r="BR489" s="110"/>
      <c r="BS489" s="110">
        <v>11</v>
      </c>
      <c r="BT489" s="111" t="s">
        <v>7474</v>
      </c>
      <c r="BU489" s="110">
        <v>14</v>
      </c>
      <c r="BV489" s="110">
        <v>10</v>
      </c>
      <c r="BW489" s="105" t="s">
        <v>7784</v>
      </c>
      <c r="BX489" s="104">
        <v>5.56</v>
      </c>
      <c r="BY489" s="105"/>
      <c r="BZ489" s="106">
        <f t="shared" si="123"/>
        <v>2</v>
      </c>
      <c r="CA489" s="104" t="str">
        <f t="shared" si="124"/>
        <v>Matched</v>
      </c>
      <c r="CB489" s="104">
        <f t="shared" si="125"/>
        <v>1.1343767467859138E-2</v>
      </c>
      <c r="CC489" s="105"/>
      <c r="CD489" s="105"/>
      <c r="CE489" s="105"/>
      <c r="CF489" s="105"/>
    </row>
    <row r="490" spans="1:84" hidden="1" x14ac:dyDescent="0.35">
      <c r="A490" s="67">
        <v>932</v>
      </c>
      <c r="B490" s="67">
        <v>2873.2779999999998</v>
      </c>
      <c r="C490" s="67" t="s">
        <v>7656</v>
      </c>
      <c r="D490" s="67" t="s">
        <v>3290</v>
      </c>
      <c r="E490" s="67" t="s">
        <v>5677</v>
      </c>
      <c r="F490" s="102">
        <v>11</v>
      </c>
      <c r="G490" s="102">
        <v>8</v>
      </c>
      <c r="H490" s="102">
        <v>7</v>
      </c>
      <c r="I490" s="102">
        <v>50</v>
      </c>
      <c r="J490" s="67"/>
      <c r="K490" s="67" t="s">
        <v>5678</v>
      </c>
      <c r="L490" s="67" t="s">
        <v>4900</v>
      </c>
      <c r="M490" s="67" t="s">
        <v>3293</v>
      </c>
      <c r="N490" s="67"/>
      <c r="O490" s="67"/>
      <c r="P490" s="67">
        <v>11.49</v>
      </c>
      <c r="Q490" s="67">
        <v>11.49</v>
      </c>
      <c r="R490" s="103">
        <v>7.0000000000000001E-3</v>
      </c>
      <c r="S490" s="103">
        <v>1.6E-2</v>
      </c>
      <c r="T490" s="67">
        <v>0.75600000000000001</v>
      </c>
      <c r="U490" s="67">
        <v>5.56</v>
      </c>
      <c r="V490" s="104" t="b">
        <f t="shared" si="120"/>
        <v>1</v>
      </c>
      <c r="W490" s="104" t="s">
        <v>16</v>
      </c>
      <c r="X490" s="104">
        <f t="shared" si="127"/>
        <v>1.6</v>
      </c>
      <c r="Y490" s="104">
        <f t="shared" si="121"/>
        <v>1.6</v>
      </c>
      <c r="Z490" s="104" t="str">
        <f t="shared" si="122"/>
        <v/>
      </c>
      <c r="AA490" s="104" t="str">
        <f t="shared" si="122"/>
        <v/>
      </c>
      <c r="AB490" s="104" t="str">
        <f t="shared" ref="Z490:AF531" si="128">IF(AB$1=$W490,$X490,"")</f>
        <v/>
      </c>
      <c r="AC490" s="104" t="str">
        <f t="shared" si="128"/>
        <v/>
      </c>
      <c r="AD490" s="104" t="str">
        <f t="shared" si="128"/>
        <v/>
      </c>
      <c r="AE490" s="104" t="str">
        <f t="shared" si="128"/>
        <v/>
      </c>
      <c r="AF490" s="104" t="str">
        <f t="shared" si="128"/>
        <v/>
      </c>
      <c r="AG490" s="104" t="str">
        <f t="shared" ref="AG490:AH531" si="129">IF(AG$1=$W490,$X490,"")</f>
        <v/>
      </c>
      <c r="AH490" s="104" t="str">
        <f t="shared" si="129"/>
        <v/>
      </c>
      <c r="AI490" s="104"/>
      <c r="AJ490" s="104">
        <f t="shared" ref="AJ490:AJ521" si="130">((X490/100)*U490)/Interval</f>
        <v>9.0750139742873104E-3</v>
      </c>
      <c r="AK490" s="104">
        <f t="shared" ref="AK490:AQ531" si="131">IF(Y$1=$W490,AJ490,"")</f>
        <v>9.0750139742873104E-3</v>
      </c>
      <c r="AL490" s="104" t="str">
        <f t="shared" si="131"/>
        <v/>
      </c>
      <c r="AM490" s="104" t="str">
        <f t="shared" si="131"/>
        <v/>
      </c>
      <c r="AN490" s="104" t="str">
        <f t="shared" si="131"/>
        <v/>
      </c>
      <c r="AO490" s="104" t="str">
        <f t="shared" si="131"/>
        <v/>
      </c>
      <c r="AP490" s="104" t="str">
        <f t="shared" si="131"/>
        <v/>
      </c>
      <c r="AQ490" s="104" t="str">
        <f t="shared" si="131"/>
        <v/>
      </c>
      <c r="AR490" s="104" t="str">
        <f t="shared" ref="AR490:AT531" si="132">IF(AF$1=$W490,AQ490,"")</f>
        <v/>
      </c>
      <c r="AS490" s="104" t="str">
        <f t="shared" si="132"/>
        <v/>
      </c>
      <c r="AT490" s="104" t="str">
        <f t="shared" si="132"/>
        <v/>
      </c>
      <c r="AU490" s="104"/>
      <c r="AV490" s="105"/>
      <c r="AW490" s="105"/>
      <c r="AX490" s="105"/>
      <c r="AY490" s="105"/>
      <c r="AZ490" s="105"/>
      <c r="BA490" s="106"/>
      <c r="BB490" s="104"/>
      <c r="BC490" s="105"/>
      <c r="BD490" s="104"/>
      <c r="BE490" s="107"/>
      <c r="BF490" s="105"/>
      <c r="BG490" s="105"/>
      <c r="BH490" s="105"/>
      <c r="BI490" s="105"/>
      <c r="BJ490" s="67">
        <v>932</v>
      </c>
      <c r="BK490" s="103">
        <v>2873.2779999999998</v>
      </c>
      <c r="BL490" s="112">
        <v>42.758785979999999</v>
      </c>
      <c r="BM490" s="112">
        <v>-82.037758629999999</v>
      </c>
      <c r="BN490" s="110" t="s">
        <v>7253</v>
      </c>
      <c r="BO490" s="106">
        <v>273.10000000000002</v>
      </c>
      <c r="BP490" s="105" t="s">
        <v>3290</v>
      </c>
      <c r="BQ490" s="105" t="s">
        <v>5678</v>
      </c>
      <c r="BR490" s="110">
        <v>933</v>
      </c>
      <c r="BS490" s="110">
        <v>11</v>
      </c>
      <c r="BT490" s="111" t="s">
        <v>7474</v>
      </c>
      <c r="BU490" s="110">
        <v>8</v>
      </c>
      <c r="BV490" s="110">
        <v>7</v>
      </c>
      <c r="BW490" s="105" t="s">
        <v>7784</v>
      </c>
      <c r="BX490" s="104">
        <v>5.56</v>
      </c>
      <c r="BY490" s="105"/>
      <c r="BZ490" s="106">
        <f t="shared" si="123"/>
        <v>1.6</v>
      </c>
      <c r="CA490" s="104" t="str">
        <f t="shared" si="124"/>
        <v>Matched</v>
      </c>
      <c r="CB490" s="104">
        <f t="shared" si="125"/>
        <v>9.0750139742873104E-3</v>
      </c>
      <c r="CC490" s="105"/>
      <c r="CD490" s="105"/>
      <c r="CE490" s="105"/>
      <c r="CF490" s="105"/>
    </row>
    <row r="491" spans="1:84" hidden="1" x14ac:dyDescent="0.35">
      <c r="A491" s="67">
        <v>934</v>
      </c>
      <c r="B491" s="67">
        <v>2873.3040000000001</v>
      </c>
      <c r="C491" s="67" t="s">
        <v>7483</v>
      </c>
      <c r="D491" s="67" t="s">
        <v>3290</v>
      </c>
      <c r="E491" s="67" t="s">
        <v>5677</v>
      </c>
      <c r="F491" s="102">
        <v>10</v>
      </c>
      <c r="G491" s="102">
        <v>11</v>
      </c>
      <c r="H491" s="102">
        <v>15</v>
      </c>
      <c r="I491" s="102">
        <v>50</v>
      </c>
      <c r="J491" s="67"/>
      <c r="K491" s="67" t="s">
        <v>5683</v>
      </c>
      <c r="L491" s="67" t="s">
        <v>4901</v>
      </c>
      <c r="M491" s="67" t="s">
        <v>3293</v>
      </c>
      <c r="N491" s="67"/>
      <c r="O491" s="67"/>
      <c r="P491" s="67">
        <v>10</v>
      </c>
      <c r="Q491" s="67">
        <v>10</v>
      </c>
      <c r="R491" s="103">
        <v>2.9000000000000001E-2</v>
      </c>
      <c r="S491" s="103">
        <v>2.9000000000000001E-2</v>
      </c>
      <c r="T491" s="67">
        <v>0.74299999999999999</v>
      </c>
      <c r="U491" s="67">
        <v>5.56</v>
      </c>
      <c r="V491" s="104" t="b">
        <f t="shared" si="120"/>
        <v>1</v>
      </c>
      <c r="W491" s="104" t="s">
        <v>16</v>
      </c>
      <c r="X491" s="104">
        <f t="shared" si="127"/>
        <v>2.9000000000000004</v>
      </c>
      <c r="Y491" s="104">
        <f t="shared" si="121"/>
        <v>2.9000000000000004</v>
      </c>
      <c r="Z491" s="104" t="str">
        <f t="shared" si="122"/>
        <v/>
      </c>
      <c r="AA491" s="104" t="str">
        <f t="shared" si="122"/>
        <v/>
      </c>
      <c r="AB491" s="104" t="str">
        <f t="shared" si="128"/>
        <v/>
      </c>
      <c r="AC491" s="104" t="str">
        <f t="shared" si="128"/>
        <v/>
      </c>
      <c r="AD491" s="104" t="str">
        <f t="shared" si="128"/>
        <v/>
      </c>
      <c r="AE491" s="104" t="str">
        <f t="shared" si="128"/>
        <v/>
      </c>
      <c r="AF491" s="104" t="str">
        <f t="shared" si="128"/>
        <v/>
      </c>
      <c r="AG491" s="104" t="str">
        <f t="shared" si="129"/>
        <v/>
      </c>
      <c r="AH491" s="104" t="str">
        <f t="shared" si="129"/>
        <v/>
      </c>
      <c r="AI491" s="113"/>
      <c r="AJ491" s="104">
        <f t="shared" si="130"/>
        <v>1.6448462828395755E-2</v>
      </c>
      <c r="AK491" s="104">
        <f t="shared" si="131"/>
        <v>1.6448462828395755E-2</v>
      </c>
      <c r="AL491" s="104" t="str">
        <f t="shared" si="131"/>
        <v/>
      </c>
      <c r="AM491" s="104" t="str">
        <f t="shared" si="131"/>
        <v/>
      </c>
      <c r="AN491" s="104" t="str">
        <f t="shared" si="131"/>
        <v/>
      </c>
      <c r="AO491" s="104" t="str">
        <f t="shared" si="131"/>
        <v/>
      </c>
      <c r="AP491" s="104" t="str">
        <f t="shared" si="131"/>
        <v/>
      </c>
      <c r="AQ491" s="104" t="str">
        <f t="shared" si="131"/>
        <v/>
      </c>
      <c r="AR491" s="104" t="str">
        <f t="shared" si="132"/>
        <v/>
      </c>
      <c r="AS491" s="104" t="str">
        <f t="shared" si="132"/>
        <v/>
      </c>
      <c r="AT491" s="104" t="str">
        <f t="shared" si="132"/>
        <v/>
      </c>
      <c r="AU491" s="114"/>
      <c r="AV491" s="67"/>
      <c r="AW491" s="67"/>
      <c r="AX491" s="67"/>
      <c r="AY491" s="67"/>
      <c r="AZ491" s="67"/>
      <c r="BA491" s="67"/>
      <c r="BB491" s="113"/>
      <c r="BC491" s="67"/>
      <c r="BD491" s="67"/>
      <c r="BE491" s="67"/>
      <c r="BF491" s="67"/>
      <c r="BG491" s="67"/>
      <c r="BH491" s="67"/>
      <c r="BI491" s="67"/>
      <c r="BJ491" s="67">
        <v>934</v>
      </c>
      <c r="BK491" s="103">
        <v>2873.3040000000001</v>
      </c>
      <c r="BL491" s="112">
        <v>42.758785760000002</v>
      </c>
      <c r="BM491" s="112">
        <v>-82.037758629999999</v>
      </c>
      <c r="BN491" s="102" t="s">
        <v>7253</v>
      </c>
      <c r="BO491" s="106">
        <v>273.10000000000002</v>
      </c>
      <c r="BP491" s="67" t="s">
        <v>3290</v>
      </c>
      <c r="BQ491" s="67" t="s">
        <v>5683</v>
      </c>
      <c r="BR491" s="102">
        <v>933</v>
      </c>
      <c r="BS491" s="102">
        <v>10</v>
      </c>
      <c r="BT491" s="115" t="s">
        <v>7329</v>
      </c>
      <c r="BU491" s="102">
        <v>11</v>
      </c>
      <c r="BV491" s="102">
        <v>15</v>
      </c>
      <c r="BW491" s="67" t="s">
        <v>7784</v>
      </c>
      <c r="BX491" s="113">
        <v>5.56</v>
      </c>
      <c r="BY491" s="67"/>
      <c r="BZ491" s="106">
        <f t="shared" si="123"/>
        <v>2.9000000000000004</v>
      </c>
      <c r="CA491" s="104" t="str">
        <f t="shared" si="124"/>
        <v>Matched</v>
      </c>
      <c r="CB491" s="104">
        <f t="shared" si="125"/>
        <v>1.6448462828395755E-2</v>
      </c>
      <c r="CC491" s="67"/>
      <c r="CD491" s="67"/>
      <c r="CE491" s="67"/>
      <c r="CF491" s="67"/>
    </row>
    <row r="492" spans="1:84" hidden="1" x14ac:dyDescent="0.35">
      <c r="A492" s="67">
        <v>935</v>
      </c>
      <c r="B492" s="67">
        <v>2873.3560000000002</v>
      </c>
      <c r="C492" s="67" t="s">
        <v>7413</v>
      </c>
      <c r="D492" s="67" t="s">
        <v>3290</v>
      </c>
      <c r="E492" s="67" t="s">
        <v>5677</v>
      </c>
      <c r="F492" s="102">
        <v>10</v>
      </c>
      <c r="G492" s="102">
        <v>9</v>
      </c>
      <c r="H492" s="102">
        <v>9</v>
      </c>
      <c r="I492" s="102"/>
      <c r="J492" s="67"/>
      <c r="K492" s="67" t="s">
        <v>5678</v>
      </c>
      <c r="L492" s="67" t="s">
        <v>4902</v>
      </c>
      <c r="M492" s="67" t="s">
        <v>3293</v>
      </c>
      <c r="N492" s="67"/>
      <c r="O492" s="67"/>
      <c r="P492" s="67">
        <v>10.41</v>
      </c>
      <c r="Q492" s="67">
        <v>10.41</v>
      </c>
      <c r="R492" s="103">
        <v>8.0000000000000002E-3</v>
      </c>
      <c r="S492" s="103">
        <v>1.7999999999999999E-2</v>
      </c>
      <c r="T492" s="67">
        <v>0.72</v>
      </c>
      <c r="U492" s="67">
        <v>5.56</v>
      </c>
      <c r="V492" s="104" t="b">
        <f t="shared" si="120"/>
        <v>1</v>
      </c>
      <c r="W492" s="104" t="s">
        <v>16</v>
      </c>
      <c r="X492" s="104">
        <f t="shared" si="127"/>
        <v>1.7999999999999998</v>
      </c>
      <c r="Y492" s="104">
        <f t="shared" si="121"/>
        <v>1.7999999999999998</v>
      </c>
      <c r="Z492" s="104" t="str">
        <f t="shared" si="122"/>
        <v/>
      </c>
      <c r="AA492" s="104" t="str">
        <f t="shared" si="122"/>
        <v/>
      </c>
      <c r="AB492" s="104" t="str">
        <f t="shared" si="128"/>
        <v/>
      </c>
      <c r="AC492" s="104" t="str">
        <f t="shared" si="128"/>
        <v/>
      </c>
      <c r="AD492" s="104" t="str">
        <f t="shared" si="128"/>
        <v/>
      </c>
      <c r="AE492" s="104" t="str">
        <f t="shared" si="128"/>
        <v/>
      </c>
      <c r="AF492" s="104" t="str">
        <f t="shared" si="128"/>
        <v/>
      </c>
      <c r="AG492" s="104" t="str">
        <f t="shared" si="129"/>
        <v/>
      </c>
      <c r="AH492" s="104" t="str">
        <f t="shared" si="129"/>
        <v/>
      </c>
      <c r="AI492" s="113"/>
      <c r="AJ492" s="104">
        <f t="shared" si="130"/>
        <v>1.0209390721073224E-2</v>
      </c>
      <c r="AK492" s="104">
        <f t="shared" si="131"/>
        <v>1.0209390721073224E-2</v>
      </c>
      <c r="AL492" s="104" t="str">
        <f t="shared" si="131"/>
        <v/>
      </c>
      <c r="AM492" s="104" t="str">
        <f t="shared" si="131"/>
        <v/>
      </c>
      <c r="AN492" s="104" t="str">
        <f t="shared" si="131"/>
        <v/>
      </c>
      <c r="AO492" s="104" t="str">
        <f t="shared" si="131"/>
        <v/>
      </c>
      <c r="AP492" s="104" t="str">
        <f t="shared" si="131"/>
        <v/>
      </c>
      <c r="AQ492" s="104" t="str">
        <f t="shared" si="131"/>
        <v/>
      </c>
      <c r="AR492" s="104" t="str">
        <f t="shared" si="132"/>
        <v/>
      </c>
      <c r="AS492" s="104" t="str">
        <f t="shared" si="132"/>
        <v/>
      </c>
      <c r="AT492" s="104" t="str">
        <f t="shared" si="132"/>
        <v/>
      </c>
      <c r="AU492" s="114"/>
      <c r="AV492" s="67"/>
      <c r="AW492" s="67"/>
      <c r="AX492" s="67"/>
      <c r="AY492" s="67"/>
      <c r="AZ492" s="67"/>
      <c r="BA492" s="67"/>
      <c r="BB492" s="113"/>
      <c r="BC492" s="67"/>
      <c r="BD492" s="67"/>
      <c r="BE492" s="67"/>
      <c r="BF492" s="67"/>
      <c r="BG492" s="67"/>
      <c r="BH492" s="67"/>
      <c r="BI492" s="67"/>
      <c r="BJ492" s="67">
        <v>935</v>
      </c>
      <c r="BK492" s="103">
        <v>2873.3560000000002</v>
      </c>
      <c r="BL492" s="112">
        <v>42.758785269999997</v>
      </c>
      <c r="BM492" s="112">
        <v>-82.037758650000001</v>
      </c>
      <c r="BN492" s="102" t="s">
        <v>7253</v>
      </c>
      <c r="BO492" s="106">
        <v>273.10000000000002</v>
      </c>
      <c r="BP492" s="67" t="s">
        <v>3290</v>
      </c>
      <c r="BQ492" s="67" t="s">
        <v>5678</v>
      </c>
      <c r="BR492" s="102"/>
      <c r="BS492" s="102">
        <v>10</v>
      </c>
      <c r="BT492" s="115" t="s">
        <v>7642</v>
      </c>
      <c r="BU492" s="102">
        <v>9</v>
      </c>
      <c r="BV492" s="102">
        <v>9</v>
      </c>
      <c r="BW492" s="67" t="s">
        <v>7784</v>
      </c>
      <c r="BX492" s="113">
        <v>5.56</v>
      </c>
      <c r="BY492" s="67"/>
      <c r="BZ492" s="106">
        <f t="shared" si="123"/>
        <v>1.7999999999999998</v>
      </c>
      <c r="CA492" s="104" t="str">
        <f t="shared" si="124"/>
        <v>Matched</v>
      </c>
      <c r="CB492" s="104">
        <f t="shared" si="125"/>
        <v>1.0209390721073224E-2</v>
      </c>
      <c r="CC492" s="67"/>
      <c r="CD492" s="67"/>
      <c r="CE492" s="67"/>
      <c r="CF492" s="67"/>
    </row>
    <row r="493" spans="1:84" hidden="1" x14ac:dyDescent="0.35">
      <c r="A493" s="67">
        <v>936</v>
      </c>
      <c r="B493" s="67">
        <v>2873.4789999999998</v>
      </c>
      <c r="C493" s="67" t="s">
        <v>7484</v>
      </c>
      <c r="D493" s="67" t="s">
        <v>3290</v>
      </c>
      <c r="E493" s="67" t="s">
        <v>5677</v>
      </c>
      <c r="F493" s="102">
        <v>11</v>
      </c>
      <c r="G493" s="102">
        <v>7</v>
      </c>
      <c r="H493" s="102">
        <v>6</v>
      </c>
      <c r="I493" s="102"/>
      <c r="J493" s="67"/>
      <c r="K493" s="67" t="s">
        <v>5678</v>
      </c>
      <c r="L493" s="67" t="s">
        <v>4903</v>
      </c>
      <c r="M493" s="67" t="s">
        <v>3293</v>
      </c>
      <c r="N493" s="67"/>
      <c r="O493" s="67"/>
      <c r="P493" s="67">
        <v>11.36</v>
      </c>
      <c r="Q493" s="67">
        <v>11.36</v>
      </c>
      <c r="R493" s="103">
        <v>-6.0000000000000001E-3</v>
      </c>
      <c r="S493" s="103">
        <v>-1.4E-2</v>
      </c>
      <c r="T493" s="67">
        <v>0.62</v>
      </c>
      <c r="U493" s="67">
        <v>5.56</v>
      </c>
      <c r="V493" s="104" t="b">
        <f t="shared" si="120"/>
        <v>1</v>
      </c>
      <c r="W493" s="104" t="s">
        <v>16</v>
      </c>
      <c r="X493" s="104">
        <f t="shared" si="127"/>
        <v>-1.4000000000000001</v>
      </c>
      <c r="Y493" s="104">
        <f t="shared" si="121"/>
        <v>-1.4000000000000001</v>
      </c>
      <c r="Z493" s="104" t="str">
        <f t="shared" si="122"/>
        <v/>
      </c>
      <c r="AA493" s="104" t="str">
        <f t="shared" si="122"/>
        <v/>
      </c>
      <c r="AB493" s="104" t="str">
        <f t="shared" si="128"/>
        <v/>
      </c>
      <c r="AC493" s="104" t="str">
        <f t="shared" si="128"/>
        <v/>
      </c>
      <c r="AD493" s="104" t="str">
        <f t="shared" si="128"/>
        <v/>
      </c>
      <c r="AE493" s="104" t="str">
        <f t="shared" si="128"/>
        <v/>
      </c>
      <c r="AF493" s="104" t="str">
        <f t="shared" ref="AF493:AF531" si="133">IF(AF$1=$W493,$X493,"")</f>
        <v/>
      </c>
      <c r="AG493" s="104" t="str">
        <f t="shared" si="129"/>
        <v/>
      </c>
      <c r="AH493" s="104" t="str">
        <f t="shared" si="129"/>
        <v/>
      </c>
      <c r="AI493" s="113"/>
      <c r="AJ493" s="104">
        <f t="shared" si="130"/>
        <v>-7.9406372275013983E-3</v>
      </c>
      <c r="AK493" s="104">
        <f t="shared" si="131"/>
        <v>-7.9406372275013983E-3</v>
      </c>
      <c r="AL493" s="104" t="str">
        <f t="shared" si="131"/>
        <v/>
      </c>
      <c r="AM493" s="104" t="str">
        <f t="shared" si="131"/>
        <v/>
      </c>
      <c r="AN493" s="104" t="str">
        <f t="shared" si="131"/>
        <v/>
      </c>
      <c r="AO493" s="104" t="str">
        <f t="shared" si="131"/>
        <v/>
      </c>
      <c r="AP493" s="104" t="str">
        <f t="shared" si="131"/>
        <v/>
      </c>
      <c r="AQ493" s="104" t="str">
        <f t="shared" ref="AQ493:AQ531" si="134">IF(AE$1=$W493,AP493,"")</f>
        <v/>
      </c>
      <c r="AR493" s="104" t="str">
        <f t="shared" si="132"/>
        <v/>
      </c>
      <c r="AS493" s="104" t="str">
        <f t="shared" si="132"/>
        <v/>
      </c>
      <c r="AT493" s="104" t="str">
        <f t="shared" si="132"/>
        <v/>
      </c>
      <c r="AU493" s="114"/>
      <c r="AV493" s="67"/>
      <c r="AW493" s="67"/>
      <c r="AX493" s="67"/>
      <c r="AY493" s="67"/>
      <c r="AZ493" s="67"/>
      <c r="BA493" s="67"/>
      <c r="BB493" s="113"/>
      <c r="BC493" s="67"/>
      <c r="BD493" s="67"/>
      <c r="BE493" s="67"/>
      <c r="BF493" s="67"/>
      <c r="BG493" s="67"/>
      <c r="BH493" s="67"/>
      <c r="BI493" s="67"/>
      <c r="BJ493" s="67">
        <v>936</v>
      </c>
      <c r="BK493" s="103">
        <v>2873.4789999999998</v>
      </c>
      <c r="BL493" s="112">
        <v>42.758784149999997</v>
      </c>
      <c r="BM493" s="112">
        <v>-82.037758679999996</v>
      </c>
      <c r="BN493" s="102" t="s">
        <v>7253</v>
      </c>
      <c r="BO493" s="106">
        <v>273.10000000000002</v>
      </c>
      <c r="BP493" s="67" t="s">
        <v>3290</v>
      </c>
      <c r="BQ493" s="67" t="s">
        <v>5678</v>
      </c>
      <c r="BR493" s="102"/>
      <c r="BS493" s="102">
        <v>11</v>
      </c>
      <c r="BT493" s="115" t="s">
        <v>7878</v>
      </c>
      <c r="BU493" s="102">
        <v>7</v>
      </c>
      <c r="BV493" s="102">
        <v>6</v>
      </c>
      <c r="BW493" s="67" t="s">
        <v>7784</v>
      </c>
      <c r="BX493" s="113">
        <v>5.56</v>
      </c>
      <c r="BY493" s="67"/>
      <c r="BZ493" s="106">
        <f t="shared" si="123"/>
        <v>-1.4000000000000001</v>
      </c>
      <c r="CA493" s="104" t="str">
        <f t="shared" si="124"/>
        <v>Matched</v>
      </c>
      <c r="CB493" s="104">
        <f t="shared" si="125"/>
        <v>-7.9406372275013983E-3</v>
      </c>
      <c r="CC493" s="67"/>
      <c r="CD493" s="67"/>
      <c r="CE493" s="67"/>
      <c r="CF493" s="67"/>
    </row>
    <row r="494" spans="1:84" hidden="1" x14ac:dyDescent="0.35">
      <c r="A494" s="67">
        <v>937</v>
      </c>
      <c r="B494" s="67">
        <v>2874.422</v>
      </c>
      <c r="C494" s="67" t="s">
        <v>7329</v>
      </c>
      <c r="D494" s="67" t="s">
        <v>3290</v>
      </c>
      <c r="E494" s="67" t="s">
        <v>5677</v>
      </c>
      <c r="F494" s="102">
        <v>12</v>
      </c>
      <c r="G494" s="102">
        <v>19</v>
      </c>
      <c r="H494" s="102">
        <v>13</v>
      </c>
      <c r="I494" s="102">
        <v>51</v>
      </c>
      <c r="J494" s="67"/>
      <c r="K494" s="67" t="s">
        <v>5683</v>
      </c>
      <c r="L494" s="67" t="s">
        <v>4904</v>
      </c>
      <c r="M494" s="67" t="s">
        <v>3293</v>
      </c>
      <c r="N494" s="67"/>
      <c r="O494" s="67"/>
      <c r="P494" s="67">
        <v>11.63</v>
      </c>
      <c r="Q494" s="67">
        <v>11.63</v>
      </c>
      <c r="R494" s="103">
        <v>8.0000000000000002E-3</v>
      </c>
      <c r="S494" s="103">
        <v>1.9E-2</v>
      </c>
      <c r="T494" s="67">
        <v>0.77300000000000002</v>
      </c>
      <c r="U494" s="67">
        <v>5.56</v>
      </c>
      <c r="V494" s="104" t="b">
        <f t="shared" si="120"/>
        <v>1</v>
      </c>
      <c r="W494" s="104" t="s">
        <v>16</v>
      </c>
      <c r="X494" s="104">
        <f t="shared" si="127"/>
        <v>1.9</v>
      </c>
      <c r="Y494" s="104">
        <f t="shared" si="121"/>
        <v>1.9</v>
      </c>
      <c r="Z494" s="104" t="str">
        <f t="shared" si="122"/>
        <v/>
      </c>
      <c r="AA494" s="104" t="str">
        <f t="shared" si="122"/>
        <v/>
      </c>
      <c r="AB494" s="104" t="str">
        <f t="shared" si="128"/>
        <v/>
      </c>
      <c r="AC494" s="104" t="str">
        <f t="shared" si="128"/>
        <v/>
      </c>
      <c r="AD494" s="104" t="str">
        <f t="shared" si="128"/>
        <v/>
      </c>
      <c r="AE494" s="104" t="str">
        <f t="shared" si="128"/>
        <v/>
      </c>
      <c r="AF494" s="104" t="str">
        <f t="shared" si="133"/>
        <v/>
      </c>
      <c r="AG494" s="104" t="str">
        <f t="shared" si="129"/>
        <v/>
      </c>
      <c r="AH494" s="104" t="str">
        <f t="shared" si="129"/>
        <v/>
      </c>
      <c r="AI494" s="113"/>
      <c r="AJ494" s="104">
        <f t="shared" si="130"/>
        <v>1.0776579094466181E-2</v>
      </c>
      <c r="AK494" s="104">
        <f t="shared" si="131"/>
        <v>1.0776579094466181E-2</v>
      </c>
      <c r="AL494" s="104" t="str">
        <f t="shared" si="131"/>
        <v/>
      </c>
      <c r="AM494" s="104" t="str">
        <f t="shared" si="131"/>
        <v/>
      </c>
      <c r="AN494" s="104" t="str">
        <f t="shared" si="131"/>
        <v/>
      </c>
      <c r="AO494" s="104" t="str">
        <f t="shared" si="131"/>
        <v/>
      </c>
      <c r="AP494" s="104" t="str">
        <f t="shared" si="131"/>
        <v/>
      </c>
      <c r="AQ494" s="104" t="str">
        <f t="shared" si="134"/>
        <v/>
      </c>
      <c r="AR494" s="104" t="str">
        <f t="shared" si="132"/>
        <v/>
      </c>
      <c r="AS494" s="104" t="str">
        <f t="shared" si="132"/>
        <v/>
      </c>
      <c r="AT494" s="104" t="str">
        <f t="shared" si="132"/>
        <v/>
      </c>
      <c r="AU494" s="114"/>
      <c r="AV494" s="67"/>
      <c r="AW494" s="67"/>
      <c r="AX494" s="67"/>
      <c r="AY494" s="67"/>
      <c r="AZ494" s="67"/>
      <c r="BA494" s="67"/>
      <c r="BB494" s="113"/>
      <c r="BC494" s="67"/>
      <c r="BD494" s="67"/>
      <c r="BE494" s="67"/>
      <c r="BF494" s="67"/>
      <c r="BG494" s="67"/>
      <c r="BH494" s="67"/>
      <c r="BI494" s="67"/>
      <c r="BJ494" s="67">
        <v>937</v>
      </c>
      <c r="BK494" s="103">
        <v>2874.422</v>
      </c>
      <c r="BL494" s="112">
        <v>42.758775649999997</v>
      </c>
      <c r="BM494" s="112">
        <v>-82.037758940000003</v>
      </c>
      <c r="BN494" s="102" t="s">
        <v>7253</v>
      </c>
      <c r="BO494" s="106">
        <v>273.10000000000002</v>
      </c>
      <c r="BP494" s="67" t="s">
        <v>3290</v>
      </c>
      <c r="BQ494" s="67" t="s">
        <v>5683</v>
      </c>
      <c r="BR494" s="102">
        <v>938</v>
      </c>
      <c r="BS494" s="102">
        <v>12</v>
      </c>
      <c r="BT494" s="115" t="s">
        <v>7474</v>
      </c>
      <c r="BU494" s="102">
        <v>19</v>
      </c>
      <c r="BV494" s="102">
        <v>13</v>
      </c>
      <c r="BW494" s="67" t="s">
        <v>7784</v>
      </c>
      <c r="BX494" s="113">
        <v>5.56</v>
      </c>
      <c r="BY494" s="67"/>
      <c r="BZ494" s="106">
        <f t="shared" si="123"/>
        <v>1.9</v>
      </c>
      <c r="CA494" s="104" t="str">
        <f t="shared" si="124"/>
        <v>Matched</v>
      </c>
      <c r="CB494" s="104">
        <f t="shared" si="125"/>
        <v>1.0776579094466181E-2</v>
      </c>
      <c r="CC494" s="67"/>
      <c r="CD494" s="67"/>
      <c r="CE494" s="67"/>
      <c r="CF494" s="67"/>
    </row>
    <row r="495" spans="1:84" hidden="1" x14ac:dyDescent="0.35">
      <c r="A495" s="67">
        <v>939</v>
      </c>
      <c r="B495" s="67">
        <v>2874.4580000000001</v>
      </c>
      <c r="C495" s="67" t="s">
        <v>7476</v>
      </c>
      <c r="D495" s="67" t="s">
        <v>3290</v>
      </c>
      <c r="E495" s="67" t="s">
        <v>5677</v>
      </c>
      <c r="F495" s="102">
        <v>10</v>
      </c>
      <c r="G495" s="102">
        <v>9</v>
      </c>
      <c r="H495" s="102">
        <v>9</v>
      </c>
      <c r="I495" s="102">
        <v>51</v>
      </c>
      <c r="J495" s="67"/>
      <c r="K495" s="67" t="s">
        <v>5678</v>
      </c>
      <c r="L495" s="67" t="s">
        <v>4905</v>
      </c>
      <c r="M495" s="67" t="s">
        <v>3293</v>
      </c>
      <c r="N495" s="67"/>
      <c r="O495" s="67"/>
      <c r="P495" s="67">
        <v>10.14</v>
      </c>
      <c r="Q495" s="67">
        <v>10.14</v>
      </c>
      <c r="R495" s="103">
        <v>3.0000000000000001E-3</v>
      </c>
      <c r="S495" s="103">
        <v>5.0000000000000001E-3</v>
      </c>
      <c r="T495" s="67">
        <v>0.752</v>
      </c>
      <c r="U495" s="67">
        <v>5.56</v>
      </c>
      <c r="V495" s="104" t="b">
        <f t="shared" si="120"/>
        <v>1</v>
      </c>
      <c r="W495" s="104" t="s">
        <v>16</v>
      </c>
      <c r="X495" s="104">
        <f t="shared" si="127"/>
        <v>0.5</v>
      </c>
      <c r="Y495" s="104">
        <f t="shared" si="121"/>
        <v>0.5</v>
      </c>
      <c r="Z495" s="104" t="str">
        <f t="shared" si="122"/>
        <v/>
      </c>
      <c r="AA495" s="104" t="str">
        <f t="shared" si="122"/>
        <v/>
      </c>
      <c r="AB495" s="104" t="str">
        <f t="shared" si="128"/>
        <v/>
      </c>
      <c r="AC495" s="104" t="str">
        <f t="shared" si="128"/>
        <v/>
      </c>
      <c r="AD495" s="104" t="str">
        <f t="shared" si="128"/>
        <v/>
      </c>
      <c r="AE495" s="104" t="str">
        <f t="shared" si="128"/>
        <v/>
      </c>
      <c r="AF495" s="104" t="str">
        <f t="shared" si="133"/>
        <v/>
      </c>
      <c r="AG495" s="104" t="str">
        <f t="shared" si="129"/>
        <v/>
      </c>
      <c r="AH495" s="104" t="str">
        <f t="shared" si="129"/>
        <v/>
      </c>
      <c r="AI495" s="113"/>
      <c r="AJ495" s="104">
        <f t="shared" si="130"/>
        <v>2.8359418669647845E-3</v>
      </c>
      <c r="AK495" s="104">
        <f t="shared" si="131"/>
        <v>2.8359418669647845E-3</v>
      </c>
      <c r="AL495" s="104" t="str">
        <f t="shared" si="131"/>
        <v/>
      </c>
      <c r="AM495" s="104" t="str">
        <f t="shared" si="131"/>
        <v/>
      </c>
      <c r="AN495" s="104" t="str">
        <f t="shared" si="131"/>
        <v/>
      </c>
      <c r="AO495" s="104" t="str">
        <f t="shared" si="131"/>
        <v/>
      </c>
      <c r="AP495" s="104" t="str">
        <f t="shared" si="131"/>
        <v/>
      </c>
      <c r="AQ495" s="104" t="str">
        <f t="shared" si="134"/>
        <v/>
      </c>
      <c r="AR495" s="104" t="str">
        <f t="shared" si="132"/>
        <v/>
      </c>
      <c r="AS495" s="104" t="str">
        <f t="shared" si="132"/>
        <v/>
      </c>
      <c r="AT495" s="104" t="str">
        <f t="shared" si="132"/>
        <v/>
      </c>
      <c r="AU495" s="114"/>
      <c r="AV495" s="67"/>
      <c r="AW495" s="67"/>
      <c r="AX495" s="67"/>
      <c r="AY495" s="67"/>
      <c r="AZ495" s="67"/>
      <c r="BA495" s="67"/>
      <c r="BB495" s="113"/>
      <c r="BC495" s="67"/>
      <c r="BD495" s="67"/>
      <c r="BE495" s="67"/>
      <c r="BF495" s="67"/>
      <c r="BG495" s="67"/>
      <c r="BH495" s="67"/>
      <c r="BI495" s="67"/>
      <c r="BJ495" s="67">
        <v>939</v>
      </c>
      <c r="BK495" s="103">
        <v>2874.4580000000001</v>
      </c>
      <c r="BL495" s="112">
        <v>42.758775280000002</v>
      </c>
      <c r="BM495" s="112">
        <v>-82.037758949999997</v>
      </c>
      <c r="BN495" s="102" t="s">
        <v>7253</v>
      </c>
      <c r="BO495" s="106">
        <v>273.10000000000002</v>
      </c>
      <c r="BP495" s="67" t="s">
        <v>3290</v>
      </c>
      <c r="BQ495" s="67" t="s">
        <v>5678</v>
      </c>
      <c r="BR495" s="102">
        <v>938</v>
      </c>
      <c r="BS495" s="102">
        <v>10</v>
      </c>
      <c r="BT495" s="115" t="s">
        <v>7613</v>
      </c>
      <c r="BU495" s="102">
        <v>9</v>
      </c>
      <c r="BV495" s="102">
        <v>9</v>
      </c>
      <c r="BW495" s="67" t="s">
        <v>7784</v>
      </c>
      <c r="BX495" s="113">
        <v>5.56</v>
      </c>
      <c r="BY495" s="67"/>
      <c r="BZ495" s="106">
        <f t="shared" si="123"/>
        <v>0.5</v>
      </c>
      <c r="CA495" s="104" t="str">
        <f t="shared" si="124"/>
        <v>Matched</v>
      </c>
      <c r="CB495" s="104">
        <f t="shared" si="125"/>
        <v>2.8359418669647845E-3</v>
      </c>
      <c r="CC495" s="67"/>
      <c r="CD495" s="67"/>
      <c r="CE495" s="67"/>
      <c r="CF495" s="67"/>
    </row>
    <row r="496" spans="1:84" hidden="1" x14ac:dyDescent="0.35">
      <c r="A496" s="67">
        <v>940</v>
      </c>
      <c r="B496" s="67">
        <v>2874.5610000000001</v>
      </c>
      <c r="C496" s="67" t="s">
        <v>7647</v>
      </c>
      <c r="D496" s="67" t="s">
        <v>3290</v>
      </c>
      <c r="E496" s="67" t="s">
        <v>5677</v>
      </c>
      <c r="F496" s="102">
        <v>10</v>
      </c>
      <c r="G496" s="102">
        <v>12</v>
      </c>
      <c r="H496" s="102">
        <v>10</v>
      </c>
      <c r="I496" s="102">
        <v>52</v>
      </c>
      <c r="J496" s="67"/>
      <c r="K496" s="67" t="s">
        <v>5678</v>
      </c>
      <c r="L496" s="67" t="s">
        <v>4906</v>
      </c>
      <c r="M496" s="67" t="s">
        <v>3293</v>
      </c>
      <c r="N496" s="67"/>
      <c r="O496" s="67"/>
      <c r="P496" s="67">
        <v>10.36</v>
      </c>
      <c r="Q496" s="67">
        <v>10.36</v>
      </c>
      <c r="R496" s="103">
        <v>1.4999999999999999E-2</v>
      </c>
      <c r="S496" s="103">
        <v>2.5999999999999999E-2</v>
      </c>
      <c r="T496" s="67">
        <v>0.74299999999999999</v>
      </c>
      <c r="U496" s="67">
        <v>5.56</v>
      </c>
      <c r="V496" s="104" t="b">
        <f t="shared" si="120"/>
        <v>1</v>
      </c>
      <c r="W496" s="104" t="s">
        <v>16</v>
      </c>
      <c r="X496" s="104">
        <f t="shared" si="127"/>
        <v>2.6</v>
      </c>
      <c r="Y496" s="104">
        <f t="shared" si="121"/>
        <v>2.6</v>
      </c>
      <c r="Z496" s="104" t="str">
        <f t="shared" si="122"/>
        <v/>
      </c>
      <c r="AA496" s="104" t="str">
        <f t="shared" si="122"/>
        <v/>
      </c>
      <c r="AB496" s="104" t="str">
        <f t="shared" si="128"/>
        <v/>
      </c>
      <c r="AC496" s="104" t="str">
        <f t="shared" si="128"/>
        <v/>
      </c>
      <c r="AD496" s="104" t="str">
        <f t="shared" si="128"/>
        <v/>
      </c>
      <c r="AE496" s="104" t="str">
        <f t="shared" si="128"/>
        <v/>
      </c>
      <c r="AF496" s="104" t="str">
        <f t="shared" si="133"/>
        <v/>
      </c>
      <c r="AG496" s="104" t="str">
        <f t="shared" si="129"/>
        <v/>
      </c>
      <c r="AH496" s="104" t="str">
        <f t="shared" si="129"/>
        <v/>
      </c>
      <c r="AI496" s="113"/>
      <c r="AJ496" s="104">
        <f t="shared" si="130"/>
        <v>1.4746897708216881E-2</v>
      </c>
      <c r="AK496" s="104">
        <f t="shared" si="131"/>
        <v>1.4746897708216881E-2</v>
      </c>
      <c r="AL496" s="104" t="str">
        <f t="shared" si="131"/>
        <v/>
      </c>
      <c r="AM496" s="104" t="str">
        <f t="shared" si="131"/>
        <v/>
      </c>
      <c r="AN496" s="104" t="str">
        <f t="shared" si="131"/>
        <v/>
      </c>
      <c r="AO496" s="104" t="str">
        <f t="shared" si="131"/>
        <v/>
      </c>
      <c r="AP496" s="104" t="str">
        <f t="shared" si="131"/>
        <v/>
      </c>
      <c r="AQ496" s="104" t="str">
        <f t="shared" si="134"/>
        <v/>
      </c>
      <c r="AR496" s="104" t="str">
        <f t="shared" si="132"/>
        <v/>
      </c>
      <c r="AS496" s="104" t="str">
        <f t="shared" si="132"/>
        <v/>
      </c>
      <c r="AT496" s="104" t="str">
        <f t="shared" si="132"/>
        <v/>
      </c>
      <c r="AU496" s="114"/>
      <c r="AV496" s="67"/>
      <c r="AW496" s="67"/>
      <c r="AX496" s="67"/>
      <c r="AY496" s="67"/>
      <c r="AZ496" s="67"/>
      <c r="BA496" s="67"/>
      <c r="BB496" s="113"/>
      <c r="BC496" s="67"/>
      <c r="BD496" s="67"/>
      <c r="BE496" s="67"/>
      <c r="BF496" s="67"/>
      <c r="BG496" s="67"/>
      <c r="BH496" s="67"/>
      <c r="BI496" s="67"/>
      <c r="BJ496" s="67">
        <v>940</v>
      </c>
      <c r="BK496" s="103">
        <v>2874.5610000000001</v>
      </c>
      <c r="BL496" s="112">
        <v>42.758774350000003</v>
      </c>
      <c r="BM496" s="112">
        <v>-82.037758969999999</v>
      </c>
      <c r="BN496" s="102" t="s">
        <v>7253</v>
      </c>
      <c r="BO496" s="106">
        <v>273.10000000000002</v>
      </c>
      <c r="BP496" s="67" t="s">
        <v>3290</v>
      </c>
      <c r="BQ496" s="67" t="s">
        <v>5678</v>
      </c>
      <c r="BR496" s="102">
        <v>942</v>
      </c>
      <c r="BS496" s="102">
        <v>10</v>
      </c>
      <c r="BT496" s="115" t="s">
        <v>7652</v>
      </c>
      <c r="BU496" s="102">
        <v>12</v>
      </c>
      <c r="BV496" s="102">
        <v>10</v>
      </c>
      <c r="BW496" s="67" t="s">
        <v>7784</v>
      </c>
      <c r="BX496" s="113">
        <v>5.56</v>
      </c>
      <c r="BY496" s="67"/>
      <c r="BZ496" s="106">
        <f t="shared" si="123"/>
        <v>2.6</v>
      </c>
      <c r="CA496" s="104" t="str">
        <f t="shared" si="124"/>
        <v>Matched</v>
      </c>
      <c r="CB496" s="104">
        <f t="shared" si="125"/>
        <v>1.4746897708216881E-2</v>
      </c>
      <c r="CC496" s="67"/>
      <c r="CD496" s="67"/>
      <c r="CE496" s="67"/>
      <c r="CF496" s="67"/>
    </row>
    <row r="497" spans="1:84" hidden="1" x14ac:dyDescent="0.35">
      <c r="A497" s="67">
        <v>941</v>
      </c>
      <c r="B497" s="67">
        <v>2874.576</v>
      </c>
      <c r="C497" s="67" t="s">
        <v>7481</v>
      </c>
      <c r="D497" s="67" t="s">
        <v>3290</v>
      </c>
      <c r="E497" s="67" t="s">
        <v>5677</v>
      </c>
      <c r="F497" s="102">
        <v>10</v>
      </c>
      <c r="G497" s="102">
        <v>10</v>
      </c>
      <c r="H497" s="102">
        <v>15</v>
      </c>
      <c r="I497" s="102"/>
      <c r="J497" s="67"/>
      <c r="K497" s="67" t="s">
        <v>5683</v>
      </c>
      <c r="L497" s="67" t="s">
        <v>4907</v>
      </c>
      <c r="M497" s="67" t="s">
        <v>3293</v>
      </c>
      <c r="N497" s="67"/>
      <c r="O497" s="67"/>
      <c r="P497" s="67">
        <v>10</v>
      </c>
      <c r="Q497" s="67">
        <v>10</v>
      </c>
      <c r="R497" s="103">
        <v>2.1999999999999999E-2</v>
      </c>
      <c r="S497" s="103">
        <v>2.1999999999999999E-2</v>
      </c>
      <c r="T497" s="67">
        <v>0.753</v>
      </c>
      <c r="U497" s="67">
        <v>5.56</v>
      </c>
      <c r="V497" s="104" t="b">
        <f t="shared" si="120"/>
        <v>1</v>
      </c>
      <c r="W497" s="104" t="s">
        <v>16</v>
      </c>
      <c r="X497" s="104">
        <f t="shared" si="127"/>
        <v>2.1999999999999997</v>
      </c>
      <c r="Y497" s="104">
        <f t="shared" si="121"/>
        <v>2.1999999999999997</v>
      </c>
      <c r="Z497" s="104" t="str">
        <f t="shared" si="122"/>
        <v/>
      </c>
      <c r="AA497" s="104" t="str">
        <f t="shared" si="122"/>
        <v/>
      </c>
      <c r="AB497" s="104" t="str">
        <f t="shared" si="128"/>
        <v/>
      </c>
      <c r="AC497" s="104" t="str">
        <f t="shared" si="128"/>
        <v/>
      </c>
      <c r="AD497" s="104" t="str">
        <f t="shared" si="128"/>
        <v/>
      </c>
      <c r="AE497" s="104" t="str">
        <f t="shared" si="128"/>
        <v/>
      </c>
      <c r="AF497" s="104" t="str">
        <f t="shared" si="133"/>
        <v/>
      </c>
      <c r="AG497" s="104" t="str">
        <f t="shared" si="129"/>
        <v/>
      </c>
      <c r="AH497" s="104" t="str">
        <f t="shared" si="129"/>
        <v/>
      </c>
      <c r="AI497" s="113"/>
      <c r="AJ497" s="104">
        <f t="shared" si="130"/>
        <v>1.2478144214645052E-2</v>
      </c>
      <c r="AK497" s="104">
        <f t="shared" si="131"/>
        <v>1.2478144214645052E-2</v>
      </c>
      <c r="AL497" s="104" t="str">
        <f t="shared" si="131"/>
        <v/>
      </c>
      <c r="AM497" s="104" t="str">
        <f t="shared" si="131"/>
        <v/>
      </c>
      <c r="AN497" s="104" t="str">
        <f t="shared" si="131"/>
        <v/>
      </c>
      <c r="AO497" s="104" t="str">
        <f t="shared" si="131"/>
        <v/>
      </c>
      <c r="AP497" s="104" t="str">
        <f t="shared" si="131"/>
        <v/>
      </c>
      <c r="AQ497" s="104" t="str">
        <f t="shared" si="134"/>
        <v/>
      </c>
      <c r="AR497" s="104" t="str">
        <f t="shared" si="132"/>
        <v/>
      </c>
      <c r="AS497" s="104" t="str">
        <f t="shared" si="132"/>
        <v/>
      </c>
      <c r="AT497" s="104" t="str">
        <f t="shared" si="132"/>
        <v/>
      </c>
      <c r="AU497" s="114"/>
      <c r="AV497" s="67"/>
      <c r="AW497" s="67"/>
      <c r="AX497" s="67"/>
      <c r="AY497" s="67"/>
      <c r="AZ497" s="67"/>
      <c r="BA497" s="67"/>
      <c r="BB497" s="113"/>
      <c r="BC497" s="67"/>
      <c r="BD497" s="67"/>
      <c r="BE497" s="67"/>
      <c r="BF497" s="67"/>
      <c r="BG497" s="67"/>
      <c r="BH497" s="67"/>
      <c r="BI497" s="67"/>
      <c r="BJ497" s="67">
        <v>941</v>
      </c>
      <c r="BK497" s="103">
        <v>2874.576</v>
      </c>
      <c r="BL497" s="112">
        <v>42.758774219999999</v>
      </c>
      <c r="BM497" s="112">
        <v>-82.037758980000007</v>
      </c>
      <c r="BN497" s="102" t="s">
        <v>7253</v>
      </c>
      <c r="BO497" s="106">
        <v>273.10000000000002</v>
      </c>
      <c r="BP497" s="67" t="s">
        <v>3290</v>
      </c>
      <c r="BQ497" s="67" t="s">
        <v>5683</v>
      </c>
      <c r="BR497" s="102"/>
      <c r="BS497" s="102">
        <v>10</v>
      </c>
      <c r="BT497" s="115" t="s">
        <v>7473</v>
      </c>
      <c r="BU497" s="102">
        <v>10</v>
      </c>
      <c r="BV497" s="102">
        <v>15</v>
      </c>
      <c r="BW497" s="67" t="s">
        <v>7784</v>
      </c>
      <c r="BX497" s="113">
        <v>5.56</v>
      </c>
      <c r="BY497" s="67"/>
      <c r="BZ497" s="106">
        <f t="shared" si="123"/>
        <v>2.1999999999999997</v>
      </c>
      <c r="CA497" s="104" t="str">
        <f t="shared" si="124"/>
        <v>Matched</v>
      </c>
      <c r="CB497" s="104">
        <f t="shared" si="125"/>
        <v>1.2478144214645052E-2</v>
      </c>
      <c r="CC497" s="67"/>
      <c r="CD497" s="67"/>
      <c r="CE497" s="67"/>
      <c r="CF497" s="67"/>
    </row>
    <row r="498" spans="1:84" hidden="1" x14ac:dyDescent="0.35">
      <c r="A498" s="67">
        <v>943</v>
      </c>
      <c r="B498" s="67">
        <v>2874.598</v>
      </c>
      <c r="C498" s="67" t="s">
        <v>7648</v>
      </c>
      <c r="D498" s="67" t="s">
        <v>3290</v>
      </c>
      <c r="E498" s="67" t="s">
        <v>5677</v>
      </c>
      <c r="F498" s="102">
        <v>10</v>
      </c>
      <c r="G498" s="102">
        <v>6</v>
      </c>
      <c r="H498" s="102">
        <v>10</v>
      </c>
      <c r="I498" s="102">
        <v>52</v>
      </c>
      <c r="J498" s="67"/>
      <c r="K498" s="67" t="s">
        <v>5678</v>
      </c>
      <c r="L498" s="67" t="s">
        <v>4908</v>
      </c>
      <c r="M498" s="67" t="s">
        <v>3293</v>
      </c>
      <c r="N498" s="67"/>
      <c r="O498" s="67"/>
      <c r="P498" s="67">
        <v>10.25</v>
      </c>
      <c r="Q498" s="67">
        <v>10.25</v>
      </c>
      <c r="R498" s="103">
        <v>8.0000000000000002E-3</v>
      </c>
      <c r="S498" s="103">
        <v>2.1000000000000001E-2</v>
      </c>
      <c r="T498" s="67">
        <v>0.75</v>
      </c>
      <c r="U498" s="67">
        <v>5.56</v>
      </c>
      <c r="V498" s="104" t="b">
        <f t="shared" si="120"/>
        <v>1</v>
      </c>
      <c r="W498" s="104" t="s">
        <v>16</v>
      </c>
      <c r="X498" s="104">
        <f t="shared" si="127"/>
        <v>2.1</v>
      </c>
      <c r="Y498" s="104">
        <f t="shared" si="121"/>
        <v>2.1</v>
      </c>
      <c r="Z498" s="104" t="str">
        <f t="shared" si="122"/>
        <v/>
      </c>
      <c r="AA498" s="104" t="str">
        <f t="shared" si="122"/>
        <v/>
      </c>
      <c r="AB498" s="104" t="str">
        <f t="shared" si="128"/>
        <v/>
      </c>
      <c r="AC498" s="104" t="str">
        <f t="shared" si="128"/>
        <v/>
      </c>
      <c r="AD498" s="104" t="str">
        <f t="shared" si="128"/>
        <v/>
      </c>
      <c r="AE498" s="104" t="str">
        <f t="shared" si="128"/>
        <v/>
      </c>
      <c r="AF498" s="104" t="str">
        <f t="shared" si="133"/>
        <v/>
      </c>
      <c r="AG498" s="104" t="str">
        <f t="shared" si="129"/>
        <v/>
      </c>
      <c r="AH498" s="104" t="str">
        <f t="shared" si="129"/>
        <v/>
      </c>
      <c r="AI498" s="113"/>
      <c r="AJ498" s="104">
        <f t="shared" si="130"/>
        <v>1.1910955841252097E-2</v>
      </c>
      <c r="AK498" s="104">
        <f t="shared" si="131"/>
        <v>1.1910955841252097E-2</v>
      </c>
      <c r="AL498" s="104" t="str">
        <f t="shared" si="131"/>
        <v/>
      </c>
      <c r="AM498" s="104" t="str">
        <f t="shared" si="131"/>
        <v/>
      </c>
      <c r="AN498" s="104" t="str">
        <f t="shared" si="131"/>
        <v/>
      </c>
      <c r="AO498" s="104" t="str">
        <f t="shared" si="131"/>
        <v/>
      </c>
      <c r="AP498" s="104" t="str">
        <f t="shared" si="131"/>
        <v/>
      </c>
      <c r="AQ498" s="104" t="str">
        <f t="shared" si="134"/>
        <v/>
      </c>
      <c r="AR498" s="104" t="str">
        <f t="shared" si="132"/>
        <v/>
      </c>
      <c r="AS498" s="104" t="str">
        <f t="shared" si="132"/>
        <v/>
      </c>
      <c r="AT498" s="104" t="str">
        <f t="shared" si="132"/>
        <v/>
      </c>
      <c r="AU498" s="114"/>
      <c r="AV498" s="67"/>
      <c r="AW498" s="67"/>
      <c r="AX498" s="67"/>
      <c r="AY498" s="67"/>
      <c r="AZ498" s="67"/>
      <c r="BA498" s="67"/>
      <c r="BB498" s="113"/>
      <c r="BC498" s="67"/>
      <c r="BD498" s="67"/>
      <c r="BE498" s="67"/>
      <c r="BF498" s="67"/>
      <c r="BG498" s="67"/>
      <c r="BH498" s="67"/>
      <c r="BI498" s="67"/>
      <c r="BJ498" s="67">
        <v>943</v>
      </c>
      <c r="BK498" s="103">
        <v>2874.598</v>
      </c>
      <c r="BL498" s="112">
        <v>42.758774000000003</v>
      </c>
      <c r="BM498" s="112">
        <v>-82.03775899</v>
      </c>
      <c r="BN498" s="102" t="s">
        <v>7253</v>
      </c>
      <c r="BO498" s="106">
        <v>273.10000000000002</v>
      </c>
      <c r="BP498" s="67" t="s">
        <v>3290</v>
      </c>
      <c r="BQ498" s="67" t="s">
        <v>5678</v>
      </c>
      <c r="BR498" s="102">
        <v>942</v>
      </c>
      <c r="BS498" s="102">
        <v>10</v>
      </c>
      <c r="BT498" s="115" t="s">
        <v>7391</v>
      </c>
      <c r="BU498" s="102">
        <v>6</v>
      </c>
      <c r="BV498" s="102">
        <v>10</v>
      </c>
      <c r="BW498" s="67" t="s">
        <v>7784</v>
      </c>
      <c r="BX498" s="113">
        <v>5.56</v>
      </c>
      <c r="BY498" s="67"/>
      <c r="BZ498" s="106">
        <f t="shared" si="123"/>
        <v>2.1</v>
      </c>
      <c r="CA498" s="104" t="str">
        <f t="shared" si="124"/>
        <v>Matched</v>
      </c>
      <c r="CB498" s="104">
        <f t="shared" si="125"/>
        <v>1.1910955841252097E-2</v>
      </c>
      <c r="CC498" s="67"/>
      <c r="CD498" s="67"/>
      <c r="CE498" s="67"/>
      <c r="CF498" s="67"/>
    </row>
    <row r="499" spans="1:84" hidden="1" x14ac:dyDescent="0.35">
      <c r="A499" s="67">
        <v>944</v>
      </c>
      <c r="B499" s="67">
        <v>2874.654</v>
      </c>
      <c r="C499" s="67" t="s">
        <v>7644</v>
      </c>
      <c r="D499" s="67" t="s">
        <v>3290</v>
      </c>
      <c r="E499" s="67" t="s">
        <v>5677</v>
      </c>
      <c r="F499" s="102">
        <v>10</v>
      </c>
      <c r="G499" s="102">
        <v>12</v>
      </c>
      <c r="H499" s="102">
        <v>8</v>
      </c>
      <c r="I499" s="102"/>
      <c r="J499" s="67"/>
      <c r="K499" s="67" t="s">
        <v>5859</v>
      </c>
      <c r="L499" s="67" t="s">
        <v>4910</v>
      </c>
      <c r="M499" s="67" t="s">
        <v>3293</v>
      </c>
      <c r="N499" s="67"/>
      <c r="O499" s="67"/>
      <c r="P499" s="67">
        <v>9.56</v>
      </c>
      <c r="Q499" s="67">
        <v>9.56</v>
      </c>
      <c r="R499" s="103">
        <v>0.01</v>
      </c>
      <c r="S499" s="103">
        <v>2.3E-2</v>
      </c>
      <c r="T499" s="67">
        <v>0.77800000000000002</v>
      </c>
      <c r="U499" s="67">
        <v>5.56</v>
      </c>
      <c r="V499" s="104" t="b">
        <f t="shared" si="120"/>
        <v>1</v>
      </c>
      <c r="W499" s="104" t="s">
        <v>16</v>
      </c>
      <c r="X499" s="104">
        <f t="shared" si="127"/>
        <v>2.2999999999999998</v>
      </c>
      <c r="Y499" s="104">
        <f t="shared" si="121"/>
        <v>2.2999999999999998</v>
      </c>
      <c r="Z499" s="104" t="str">
        <f t="shared" si="122"/>
        <v/>
      </c>
      <c r="AA499" s="104" t="str">
        <f t="shared" si="122"/>
        <v/>
      </c>
      <c r="AB499" s="104" t="str">
        <f t="shared" si="128"/>
        <v/>
      </c>
      <c r="AC499" s="104" t="str">
        <f t="shared" si="128"/>
        <v/>
      </c>
      <c r="AD499" s="104" t="str">
        <f t="shared" si="128"/>
        <v/>
      </c>
      <c r="AE499" s="104" t="str">
        <f t="shared" si="128"/>
        <v/>
      </c>
      <c r="AF499" s="104" t="str">
        <f t="shared" si="133"/>
        <v/>
      </c>
      <c r="AG499" s="104" t="str">
        <f t="shared" si="129"/>
        <v/>
      </c>
      <c r="AH499" s="104" t="str">
        <f t="shared" si="129"/>
        <v/>
      </c>
      <c r="AI499" s="113"/>
      <c r="AJ499" s="104">
        <f t="shared" si="130"/>
        <v>1.3045332588038009E-2</v>
      </c>
      <c r="AK499" s="104">
        <f t="shared" si="131"/>
        <v>1.3045332588038009E-2</v>
      </c>
      <c r="AL499" s="104" t="str">
        <f t="shared" si="131"/>
        <v/>
      </c>
      <c r="AM499" s="104" t="str">
        <f t="shared" si="131"/>
        <v/>
      </c>
      <c r="AN499" s="104" t="str">
        <f t="shared" si="131"/>
        <v/>
      </c>
      <c r="AO499" s="104" t="str">
        <f t="shared" si="131"/>
        <v/>
      </c>
      <c r="AP499" s="104" t="str">
        <f t="shared" si="131"/>
        <v/>
      </c>
      <c r="AQ499" s="104" t="str">
        <f t="shared" si="134"/>
        <v/>
      </c>
      <c r="AR499" s="104" t="str">
        <f t="shared" si="132"/>
        <v/>
      </c>
      <c r="AS499" s="104" t="str">
        <f t="shared" si="132"/>
        <v/>
      </c>
      <c r="AT499" s="104" t="str">
        <f t="shared" si="132"/>
        <v/>
      </c>
      <c r="AU499" s="114"/>
      <c r="AV499" s="67"/>
      <c r="AW499" s="67"/>
      <c r="AX499" s="67"/>
      <c r="AY499" s="67"/>
      <c r="AZ499" s="67"/>
      <c r="BA499" s="67"/>
      <c r="BB499" s="113"/>
      <c r="BC499" s="67"/>
      <c r="BD499" s="67"/>
      <c r="BE499" s="67"/>
      <c r="BF499" s="67"/>
      <c r="BG499" s="67"/>
      <c r="BH499" s="67"/>
      <c r="BI499" s="67"/>
      <c r="BJ499" s="67">
        <v>944</v>
      </c>
      <c r="BK499" s="103">
        <v>2874.654</v>
      </c>
      <c r="BL499" s="112">
        <v>42.758773509999997</v>
      </c>
      <c r="BM499" s="112">
        <v>-82.037758999999994</v>
      </c>
      <c r="BN499" s="102" t="s">
        <v>7253</v>
      </c>
      <c r="BO499" s="106">
        <v>273.10000000000002</v>
      </c>
      <c r="BP499" s="67" t="s">
        <v>3290</v>
      </c>
      <c r="BQ499" s="67" t="s">
        <v>5859</v>
      </c>
      <c r="BR499" s="102"/>
      <c r="BS499" s="102">
        <v>10</v>
      </c>
      <c r="BT499" s="115" t="s">
        <v>7413</v>
      </c>
      <c r="BU499" s="102">
        <v>12</v>
      </c>
      <c r="BV499" s="102">
        <v>8</v>
      </c>
      <c r="BW499" s="67" t="s">
        <v>7784</v>
      </c>
      <c r="BX499" s="113">
        <v>5.56</v>
      </c>
      <c r="BY499" s="67"/>
      <c r="BZ499" s="106">
        <f t="shared" si="123"/>
        <v>2.2999999999999998</v>
      </c>
      <c r="CA499" s="104" t="str">
        <f t="shared" si="124"/>
        <v>Matched</v>
      </c>
      <c r="CB499" s="104">
        <f t="shared" si="125"/>
        <v>1.3045332588038009E-2</v>
      </c>
      <c r="CC499" s="67"/>
      <c r="CD499" s="67"/>
      <c r="CE499" s="67"/>
      <c r="CF499" s="67"/>
    </row>
    <row r="500" spans="1:84" hidden="1" x14ac:dyDescent="0.35">
      <c r="A500" s="67">
        <v>945</v>
      </c>
      <c r="B500" s="67">
        <v>2874.8389999999999</v>
      </c>
      <c r="C500" s="67" t="s">
        <v>7644</v>
      </c>
      <c r="D500" s="67" t="s">
        <v>3290</v>
      </c>
      <c r="E500" s="67" t="s">
        <v>5677</v>
      </c>
      <c r="F500" s="102">
        <v>11</v>
      </c>
      <c r="G500" s="102">
        <v>7</v>
      </c>
      <c r="H500" s="102">
        <v>8</v>
      </c>
      <c r="I500" s="102"/>
      <c r="J500" s="67"/>
      <c r="K500" s="67" t="s">
        <v>5678</v>
      </c>
      <c r="L500" s="67" t="s">
        <v>4912</v>
      </c>
      <c r="M500" s="67" t="s">
        <v>3293</v>
      </c>
      <c r="N500" s="67"/>
      <c r="O500" s="67"/>
      <c r="P500" s="67">
        <v>11.35</v>
      </c>
      <c r="Q500" s="67">
        <v>11.35</v>
      </c>
      <c r="R500" s="103">
        <v>0.01</v>
      </c>
      <c r="S500" s="103">
        <v>1.6E-2</v>
      </c>
      <c r="T500" s="67">
        <v>0.751</v>
      </c>
      <c r="U500" s="67">
        <v>5.56</v>
      </c>
      <c r="V500" s="104" t="b">
        <f t="shared" si="120"/>
        <v>1</v>
      </c>
      <c r="W500" s="104" t="s">
        <v>16</v>
      </c>
      <c r="X500" s="104">
        <f t="shared" si="127"/>
        <v>1.6</v>
      </c>
      <c r="Y500" s="104">
        <f t="shared" si="121"/>
        <v>1.6</v>
      </c>
      <c r="Z500" s="104" t="str">
        <f t="shared" si="122"/>
        <v/>
      </c>
      <c r="AA500" s="104" t="str">
        <f t="shared" si="122"/>
        <v/>
      </c>
      <c r="AB500" s="104" t="str">
        <f t="shared" si="128"/>
        <v/>
      </c>
      <c r="AC500" s="104" t="str">
        <f t="shared" si="128"/>
        <v/>
      </c>
      <c r="AD500" s="104" t="str">
        <f t="shared" si="128"/>
        <v/>
      </c>
      <c r="AE500" s="104" t="str">
        <f t="shared" si="128"/>
        <v/>
      </c>
      <c r="AF500" s="104" t="str">
        <f t="shared" si="133"/>
        <v/>
      </c>
      <c r="AG500" s="104" t="str">
        <f t="shared" si="129"/>
        <v/>
      </c>
      <c r="AH500" s="104" t="str">
        <f t="shared" si="129"/>
        <v/>
      </c>
      <c r="AI500" s="113"/>
      <c r="AJ500" s="104">
        <f t="shared" si="130"/>
        <v>9.0750139742873104E-3</v>
      </c>
      <c r="AK500" s="104">
        <f t="shared" si="131"/>
        <v>9.0750139742873104E-3</v>
      </c>
      <c r="AL500" s="104" t="str">
        <f t="shared" si="131"/>
        <v/>
      </c>
      <c r="AM500" s="104" t="str">
        <f t="shared" si="131"/>
        <v/>
      </c>
      <c r="AN500" s="104" t="str">
        <f t="shared" si="131"/>
        <v/>
      </c>
      <c r="AO500" s="104" t="str">
        <f t="shared" si="131"/>
        <v/>
      </c>
      <c r="AP500" s="104" t="str">
        <f t="shared" si="131"/>
        <v/>
      </c>
      <c r="AQ500" s="104" t="str">
        <f t="shared" si="134"/>
        <v/>
      </c>
      <c r="AR500" s="104" t="str">
        <f t="shared" si="132"/>
        <v/>
      </c>
      <c r="AS500" s="104" t="str">
        <f t="shared" si="132"/>
        <v/>
      </c>
      <c r="AT500" s="104" t="str">
        <f t="shared" si="132"/>
        <v/>
      </c>
      <c r="AU500" s="114"/>
      <c r="AV500" s="67"/>
      <c r="AW500" s="67"/>
      <c r="AX500" s="67"/>
      <c r="AY500" s="67"/>
      <c r="AZ500" s="67"/>
      <c r="BA500" s="67"/>
      <c r="BB500" s="113"/>
      <c r="BC500" s="67"/>
      <c r="BD500" s="67"/>
      <c r="BE500" s="67"/>
      <c r="BF500" s="67"/>
      <c r="BG500" s="67"/>
      <c r="BH500" s="67"/>
      <c r="BI500" s="67"/>
      <c r="BJ500" s="67">
        <v>945</v>
      </c>
      <c r="BK500" s="103">
        <v>2874.8389999999999</v>
      </c>
      <c r="BL500" s="112">
        <v>42.758771809999999</v>
      </c>
      <c r="BM500" s="112">
        <v>-82.037759050000005</v>
      </c>
      <c r="BN500" s="102" t="s">
        <v>7253</v>
      </c>
      <c r="BO500" s="106">
        <v>273.10000000000002</v>
      </c>
      <c r="BP500" s="67" t="s">
        <v>3290</v>
      </c>
      <c r="BQ500" s="67" t="s">
        <v>5678</v>
      </c>
      <c r="BR500" s="102"/>
      <c r="BS500" s="102">
        <v>11</v>
      </c>
      <c r="BT500" s="115" t="s">
        <v>7650</v>
      </c>
      <c r="BU500" s="102">
        <v>7</v>
      </c>
      <c r="BV500" s="102">
        <v>8</v>
      </c>
      <c r="BW500" s="67" t="s">
        <v>7784</v>
      </c>
      <c r="BX500" s="113">
        <v>5.56</v>
      </c>
      <c r="BY500" s="67"/>
      <c r="BZ500" s="106">
        <f t="shared" si="123"/>
        <v>1.6</v>
      </c>
      <c r="CA500" s="104" t="str">
        <f t="shared" si="124"/>
        <v>Matched</v>
      </c>
      <c r="CB500" s="104">
        <f t="shared" si="125"/>
        <v>9.0750139742873104E-3</v>
      </c>
      <c r="CC500" s="67"/>
      <c r="CD500" s="67"/>
      <c r="CE500" s="67"/>
      <c r="CF500" s="67"/>
    </row>
    <row r="501" spans="1:84" hidden="1" x14ac:dyDescent="0.35">
      <c r="A501" s="67">
        <v>946</v>
      </c>
      <c r="B501" s="67">
        <v>2875.1280000000002</v>
      </c>
      <c r="C501" s="67" t="s">
        <v>7645</v>
      </c>
      <c r="D501" s="67" t="s">
        <v>3290</v>
      </c>
      <c r="E501" s="67" t="s">
        <v>5677</v>
      </c>
      <c r="F501" s="102">
        <v>11</v>
      </c>
      <c r="G501" s="102">
        <v>6</v>
      </c>
      <c r="H501" s="102">
        <v>8</v>
      </c>
      <c r="I501" s="102"/>
      <c r="J501" s="67"/>
      <c r="K501" s="67" t="s">
        <v>5678</v>
      </c>
      <c r="L501" s="67" t="s">
        <v>4913</v>
      </c>
      <c r="M501" s="67" t="s">
        <v>3293</v>
      </c>
      <c r="N501" s="67"/>
      <c r="O501" s="67"/>
      <c r="P501" s="67">
        <v>10.91</v>
      </c>
      <c r="Q501" s="67">
        <v>10.91</v>
      </c>
      <c r="R501" s="103">
        <v>1.2999999999999999E-2</v>
      </c>
      <c r="S501" s="103">
        <v>2.4E-2</v>
      </c>
      <c r="T501" s="67">
        <v>0.65800000000000003</v>
      </c>
      <c r="U501" s="67">
        <v>5.56</v>
      </c>
      <c r="V501" s="104" t="b">
        <f t="shared" si="120"/>
        <v>1</v>
      </c>
      <c r="W501" s="104" t="s">
        <v>16</v>
      </c>
      <c r="X501" s="104">
        <f t="shared" si="127"/>
        <v>2.4</v>
      </c>
      <c r="Y501" s="104">
        <f t="shared" si="121"/>
        <v>2.4</v>
      </c>
      <c r="Z501" s="104" t="str">
        <f t="shared" si="122"/>
        <v/>
      </c>
      <c r="AA501" s="104" t="str">
        <f t="shared" si="122"/>
        <v/>
      </c>
      <c r="AB501" s="104" t="str">
        <f t="shared" si="128"/>
        <v/>
      </c>
      <c r="AC501" s="104" t="str">
        <f t="shared" si="128"/>
        <v/>
      </c>
      <c r="AD501" s="104" t="str">
        <f t="shared" si="128"/>
        <v/>
      </c>
      <c r="AE501" s="104" t="str">
        <f t="shared" si="128"/>
        <v/>
      </c>
      <c r="AF501" s="104" t="str">
        <f t="shared" si="133"/>
        <v/>
      </c>
      <c r="AG501" s="104" t="str">
        <f t="shared" si="129"/>
        <v/>
      </c>
      <c r="AH501" s="104" t="str">
        <f t="shared" si="129"/>
        <v/>
      </c>
      <c r="AI501" s="113"/>
      <c r="AJ501" s="104">
        <f t="shared" si="130"/>
        <v>1.3612520961430967E-2</v>
      </c>
      <c r="AK501" s="104">
        <f t="shared" si="131"/>
        <v>1.3612520961430967E-2</v>
      </c>
      <c r="AL501" s="104" t="str">
        <f t="shared" si="131"/>
        <v/>
      </c>
      <c r="AM501" s="104" t="str">
        <f t="shared" si="131"/>
        <v/>
      </c>
      <c r="AN501" s="104" t="str">
        <f t="shared" si="131"/>
        <v/>
      </c>
      <c r="AO501" s="104" t="str">
        <f t="shared" si="131"/>
        <v/>
      </c>
      <c r="AP501" s="104" t="str">
        <f t="shared" si="131"/>
        <v/>
      </c>
      <c r="AQ501" s="104" t="str">
        <f t="shared" si="134"/>
        <v/>
      </c>
      <c r="AR501" s="104" t="str">
        <f t="shared" si="132"/>
        <v/>
      </c>
      <c r="AS501" s="104" t="str">
        <f t="shared" si="132"/>
        <v/>
      </c>
      <c r="AT501" s="104" t="str">
        <f t="shared" si="132"/>
        <v/>
      </c>
      <c r="AU501" s="114"/>
      <c r="AV501" s="67"/>
      <c r="AW501" s="67"/>
      <c r="AX501" s="67"/>
      <c r="AY501" s="67"/>
      <c r="AZ501" s="67"/>
      <c r="BA501" s="67"/>
      <c r="BB501" s="113"/>
      <c r="BC501" s="67"/>
      <c r="BD501" s="67"/>
      <c r="BE501" s="67"/>
      <c r="BF501" s="67"/>
      <c r="BG501" s="67"/>
      <c r="BH501" s="67"/>
      <c r="BI501" s="67"/>
      <c r="BJ501" s="67">
        <v>946</v>
      </c>
      <c r="BK501" s="103">
        <v>2875.1280000000002</v>
      </c>
      <c r="BL501" s="112">
        <v>42.758769180000002</v>
      </c>
      <c r="BM501" s="112">
        <v>-82.037759129999998</v>
      </c>
      <c r="BN501" s="102" t="s">
        <v>7253</v>
      </c>
      <c r="BO501" s="106">
        <v>273.10000000000002</v>
      </c>
      <c r="BP501" s="67" t="s">
        <v>3290</v>
      </c>
      <c r="BQ501" s="67" t="s">
        <v>5678</v>
      </c>
      <c r="BR501" s="102"/>
      <c r="BS501" s="102">
        <v>11</v>
      </c>
      <c r="BT501" s="115" t="s">
        <v>7647</v>
      </c>
      <c r="BU501" s="102">
        <v>6</v>
      </c>
      <c r="BV501" s="102">
        <v>8</v>
      </c>
      <c r="BW501" s="67" t="s">
        <v>7784</v>
      </c>
      <c r="BX501" s="113">
        <v>5.56</v>
      </c>
      <c r="BY501" s="67"/>
      <c r="BZ501" s="106">
        <f t="shared" si="123"/>
        <v>2.4</v>
      </c>
      <c r="CA501" s="104" t="str">
        <f t="shared" si="124"/>
        <v>Matched</v>
      </c>
      <c r="CB501" s="104">
        <f t="shared" si="125"/>
        <v>1.3612520961430967E-2</v>
      </c>
      <c r="CC501" s="67"/>
      <c r="CD501" s="67"/>
      <c r="CE501" s="67"/>
      <c r="CF501" s="67"/>
    </row>
    <row r="502" spans="1:84" hidden="1" x14ac:dyDescent="0.35">
      <c r="A502" s="67">
        <v>947</v>
      </c>
      <c r="B502" s="67">
        <v>2875.1689999999999</v>
      </c>
      <c r="C502" s="67" t="s">
        <v>7647</v>
      </c>
      <c r="D502" s="67" t="s">
        <v>3290</v>
      </c>
      <c r="E502" s="67" t="s">
        <v>5677</v>
      </c>
      <c r="F502" s="102">
        <v>10</v>
      </c>
      <c r="G502" s="102">
        <v>10</v>
      </c>
      <c r="H502" s="102">
        <v>10</v>
      </c>
      <c r="I502" s="102"/>
      <c r="J502" s="67"/>
      <c r="K502" s="67" t="s">
        <v>5876</v>
      </c>
      <c r="L502" s="67" t="s">
        <v>4914</v>
      </c>
      <c r="M502" s="67" t="s">
        <v>3293</v>
      </c>
      <c r="N502" s="67"/>
      <c r="O502" s="67"/>
      <c r="P502" s="67">
        <v>9.76</v>
      </c>
      <c r="Q502" s="67">
        <v>9.76</v>
      </c>
      <c r="R502" s="103">
        <v>1.2E-2</v>
      </c>
      <c r="S502" s="103">
        <v>2.8000000000000001E-2</v>
      </c>
      <c r="T502" s="67">
        <v>0.64700000000000002</v>
      </c>
      <c r="U502" s="67">
        <v>5.56</v>
      </c>
      <c r="V502" s="104" t="b">
        <f t="shared" si="120"/>
        <v>1</v>
      </c>
      <c r="W502" s="104" t="s">
        <v>16</v>
      </c>
      <c r="X502" s="104">
        <f t="shared" si="127"/>
        <v>2.8000000000000003</v>
      </c>
      <c r="Y502" s="104">
        <f t="shared" si="121"/>
        <v>2.8000000000000003</v>
      </c>
      <c r="Z502" s="104" t="str">
        <f t="shared" si="122"/>
        <v/>
      </c>
      <c r="AA502" s="104" t="str">
        <f t="shared" si="122"/>
        <v/>
      </c>
      <c r="AB502" s="104" t="str">
        <f t="shared" si="128"/>
        <v/>
      </c>
      <c r="AC502" s="104" t="str">
        <f t="shared" si="128"/>
        <v/>
      </c>
      <c r="AD502" s="104" t="str">
        <f t="shared" si="128"/>
        <v/>
      </c>
      <c r="AE502" s="104" t="str">
        <f t="shared" si="128"/>
        <v/>
      </c>
      <c r="AF502" s="104" t="str">
        <f t="shared" si="133"/>
        <v/>
      </c>
      <c r="AG502" s="104" t="str">
        <f t="shared" si="129"/>
        <v/>
      </c>
      <c r="AH502" s="104" t="str">
        <f t="shared" si="129"/>
        <v/>
      </c>
      <c r="AI502" s="113"/>
      <c r="AJ502" s="104">
        <f t="shared" si="130"/>
        <v>1.5881274455002797E-2</v>
      </c>
      <c r="AK502" s="104">
        <f t="shared" si="131"/>
        <v>1.5881274455002797E-2</v>
      </c>
      <c r="AL502" s="104" t="str">
        <f t="shared" si="131"/>
        <v/>
      </c>
      <c r="AM502" s="104" t="str">
        <f t="shared" si="131"/>
        <v/>
      </c>
      <c r="AN502" s="104" t="str">
        <f t="shared" si="131"/>
        <v/>
      </c>
      <c r="AO502" s="104" t="str">
        <f t="shared" si="131"/>
        <v/>
      </c>
      <c r="AP502" s="104" t="str">
        <f t="shared" si="131"/>
        <v/>
      </c>
      <c r="AQ502" s="104" t="str">
        <f t="shared" si="134"/>
        <v/>
      </c>
      <c r="AR502" s="104" t="str">
        <f t="shared" si="132"/>
        <v/>
      </c>
      <c r="AS502" s="104" t="str">
        <f t="shared" si="132"/>
        <v/>
      </c>
      <c r="AT502" s="104" t="str">
        <f t="shared" si="132"/>
        <v/>
      </c>
      <c r="AU502" s="114"/>
      <c r="AV502" s="67"/>
      <c r="AW502" s="67"/>
      <c r="AX502" s="67"/>
      <c r="AY502" s="67"/>
      <c r="AZ502" s="67"/>
      <c r="BA502" s="67"/>
      <c r="BB502" s="113"/>
      <c r="BC502" s="67"/>
      <c r="BD502" s="67"/>
      <c r="BE502" s="67"/>
      <c r="BF502" s="67"/>
      <c r="BG502" s="67"/>
      <c r="BH502" s="67"/>
      <c r="BI502" s="67"/>
      <c r="BJ502" s="67">
        <v>947</v>
      </c>
      <c r="BK502" s="103">
        <v>2875.1689999999999</v>
      </c>
      <c r="BL502" s="112">
        <v>42.758768830000001</v>
      </c>
      <c r="BM502" s="112">
        <v>-82.037759140000006</v>
      </c>
      <c r="BN502" s="102" t="s">
        <v>7253</v>
      </c>
      <c r="BO502" s="106">
        <v>273.10000000000002</v>
      </c>
      <c r="BP502" s="67" t="s">
        <v>3290</v>
      </c>
      <c r="BQ502" s="67" t="s">
        <v>5876</v>
      </c>
      <c r="BR502" s="102"/>
      <c r="BS502" s="102">
        <v>10</v>
      </c>
      <c r="BT502" s="115" t="s">
        <v>7652</v>
      </c>
      <c r="BU502" s="102">
        <v>10</v>
      </c>
      <c r="BV502" s="102">
        <v>10</v>
      </c>
      <c r="BW502" s="67" t="s">
        <v>7784</v>
      </c>
      <c r="BX502" s="113">
        <v>5.56</v>
      </c>
      <c r="BY502" s="67"/>
      <c r="BZ502" s="106">
        <f t="shared" si="123"/>
        <v>2.8000000000000003</v>
      </c>
      <c r="CA502" s="104" t="str">
        <f t="shared" si="124"/>
        <v>Matched</v>
      </c>
      <c r="CB502" s="104">
        <f t="shared" si="125"/>
        <v>1.5881274455002797E-2</v>
      </c>
      <c r="CC502" s="67"/>
      <c r="CD502" s="67"/>
      <c r="CE502" s="67"/>
      <c r="CF502" s="67"/>
    </row>
    <row r="503" spans="1:84" hidden="1" x14ac:dyDescent="0.35">
      <c r="A503" s="67">
        <v>948</v>
      </c>
      <c r="B503" s="67">
        <v>2875.2890000000002</v>
      </c>
      <c r="C503" s="67" t="s">
        <v>7646</v>
      </c>
      <c r="D503" s="67" t="s">
        <v>3290</v>
      </c>
      <c r="E503" s="67" t="s">
        <v>5677</v>
      </c>
      <c r="F503" s="102">
        <v>12</v>
      </c>
      <c r="G503" s="102">
        <v>8</v>
      </c>
      <c r="H503" s="102">
        <v>11</v>
      </c>
      <c r="I503" s="102"/>
      <c r="J503" s="67"/>
      <c r="K503" s="67" t="s">
        <v>5683</v>
      </c>
      <c r="L503" s="67" t="s">
        <v>4915</v>
      </c>
      <c r="M503" s="67" t="s">
        <v>3293</v>
      </c>
      <c r="N503" s="67"/>
      <c r="O503" s="67"/>
      <c r="P503" s="67">
        <v>11.66</v>
      </c>
      <c r="Q503" s="67">
        <v>11.66</v>
      </c>
      <c r="R503" s="103">
        <v>6.0000000000000001E-3</v>
      </c>
      <c r="S503" s="103">
        <v>1.4E-2</v>
      </c>
      <c r="T503" s="67">
        <v>0.41499999999999998</v>
      </c>
      <c r="U503" s="67">
        <v>5.56</v>
      </c>
      <c r="V503" s="104" t="b">
        <f t="shared" si="120"/>
        <v>1</v>
      </c>
      <c r="W503" s="104" t="s">
        <v>16</v>
      </c>
      <c r="X503" s="104">
        <f t="shared" si="127"/>
        <v>1.4000000000000001</v>
      </c>
      <c r="Y503" s="104">
        <f t="shared" si="121"/>
        <v>1.4000000000000001</v>
      </c>
      <c r="Z503" s="104" t="str">
        <f t="shared" si="122"/>
        <v/>
      </c>
      <c r="AA503" s="104" t="str">
        <f t="shared" si="122"/>
        <v/>
      </c>
      <c r="AB503" s="104" t="str">
        <f t="shared" si="128"/>
        <v/>
      </c>
      <c r="AC503" s="104" t="str">
        <f t="shared" si="128"/>
        <v/>
      </c>
      <c r="AD503" s="104" t="str">
        <f t="shared" si="128"/>
        <v/>
      </c>
      <c r="AE503" s="104" t="str">
        <f t="shared" si="128"/>
        <v/>
      </c>
      <c r="AF503" s="104" t="str">
        <f t="shared" si="133"/>
        <v/>
      </c>
      <c r="AG503" s="104" t="str">
        <f t="shared" si="129"/>
        <v/>
      </c>
      <c r="AH503" s="104" t="str">
        <f t="shared" si="129"/>
        <v/>
      </c>
      <c r="AI503" s="113"/>
      <c r="AJ503" s="104">
        <f t="shared" si="130"/>
        <v>7.9406372275013983E-3</v>
      </c>
      <c r="AK503" s="104">
        <f t="shared" si="131"/>
        <v>7.9406372275013983E-3</v>
      </c>
      <c r="AL503" s="104" t="str">
        <f t="shared" si="131"/>
        <v/>
      </c>
      <c r="AM503" s="104" t="str">
        <f t="shared" si="131"/>
        <v/>
      </c>
      <c r="AN503" s="104" t="str">
        <f t="shared" si="131"/>
        <v/>
      </c>
      <c r="AO503" s="104" t="str">
        <f t="shared" si="131"/>
        <v/>
      </c>
      <c r="AP503" s="104" t="str">
        <f t="shared" si="131"/>
        <v/>
      </c>
      <c r="AQ503" s="104" t="str">
        <f t="shared" si="134"/>
        <v/>
      </c>
      <c r="AR503" s="104" t="str">
        <f t="shared" si="132"/>
        <v/>
      </c>
      <c r="AS503" s="104" t="str">
        <f t="shared" si="132"/>
        <v/>
      </c>
      <c r="AT503" s="104" t="str">
        <f t="shared" si="132"/>
        <v/>
      </c>
      <c r="AU503" s="114"/>
      <c r="AV503" s="67"/>
      <c r="AW503" s="67"/>
      <c r="AX503" s="67"/>
      <c r="AY503" s="67"/>
      <c r="AZ503" s="67"/>
      <c r="BA503" s="67"/>
      <c r="BB503" s="113"/>
      <c r="BC503" s="67"/>
      <c r="BD503" s="67"/>
      <c r="BE503" s="67"/>
      <c r="BF503" s="67"/>
      <c r="BG503" s="67"/>
      <c r="BH503" s="67"/>
      <c r="BI503" s="67"/>
      <c r="BJ503" s="67">
        <v>948</v>
      </c>
      <c r="BK503" s="103">
        <v>2875.2890000000002</v>
      </c>
      <c r="BL503" s="112">
        <v>42.758767730000002</v>
      </c>
      <c r="BM503" s="112">
        <v>-82.037759170000001</v>
      </c>
      <c r="BN503" s="102" t="s">
        <v>7253</v>
      </c>
      <c r="BO503" s="106">
        <v>273.10000000000002</v>
      </c>
      <c r="BP503" s="67" t="s">
        <v>3290</v>
      </c>
      <c r="BQ503" s="67" t="s">
        <v>5683</v>
      </c>
      <c r="BR503" s="102"/>
      <c r="BS503" s="102">
        <v>12</v>
      </c>
      <c r="BT503" s="115" t="s">
        <v>7643</v>
      </c>
      <c r="BU503" s="102">
        <v>8</v>
      </c>
      <c r="BV503" s="102">
        <v>11</v>
      </c>
      <c r="BW503" s="67" t="s">
        <v>7784</v>
      </c>
      <c r="BX503" s="113">
        <v>5.56</v>
      </c>
      <c r="BY503" s="67"/>
      <c r="BZ503" s="106">
        <f t="shared" si="123"/>
        <v>1.4000000000000001</v>
      </c>
      <c r="CA503" s="104" t="str">
        <f t="shared" si="124"/>
        <v>Matched</v>
      </c>
      <c r="CB503" s="104">
        <f t="shared" si="125"/>
        <v>7.9406372275013983E-3</v>
      </c>
      <c r="CC503" s="67"/>
      <c r="CD503" s="67"/>
      <c r="CE503" s="67"/>
      <c r="CF503" s="67"/>
    </row>
    <row r="504" spans="1:84" hidden="1" x14ac:dyDescent="0.35">
      <c r="A504" s="67">
        <v>949</v>
      </c>
      <c r="B504" s="67">
        <v>2875.337</v>
      </c>
      <c r="C504" s="67" t="s">
        <v>7656</v>
      </c>
      <c r="D504" s="67" t="s">
        <v>3290</v>
      </c>
      <c r="E504" s="67" t="s">
        <v>5677</v>
      </c>
      <c r="F504" s="102">
        <v>12</v>
      </c>
      <c r="G504" s="102">
        <v>10</v>
      </c>
      <c r="H504" s="102">
        <v>10</v>
      </c>
      <c r="I504" s="102">
        <v>53</v>
      </c>
      <c r="J504" s="67"/>
      <c r="K504" s="67" t="s">
        <v>5678</v>
      </c>
      <c r="L504" s="67" t="s">
        <v>4917</v>
      </c>
      <c r="M504" s="67" t="s">
        <v>3293</v>
      </c>
      <c r="N504" s="67"/>
      <c r="O504" s="67"/>
      <c r="P504" s="67">
        <v>12.31</v>
      </c>
      <c r="Q504" s="67">
        <v>12.31</v>
      </c>
      <c r="R504" s="103">
        <v>-8.0000000000000002E-3</v>
      </c>
      <c r="S504" s="103">
        <v>-1.6E-2</v>
      </c>
      <c r="T504" s="67">
        <v>0.91700000000000004</v>
      </c>
      <c r="U504" s="67">
        <v>5.56</v>
      </c>
      <c r="V504" s="104" t="b">
        <f t="shared" si="120"/>
        <v>1</v>
      </c>
      <c r="W504" s="104" t="s">
        <v>16</v>
      </c>
      <c r="X504" s="104">
        <f t="shared" si="127"/>
        <v>-1.6</v>
      </c>
      <c r="Y504" s="104">
        <f t="shared" si="121"/>
        <v>-1.6</v>
      </c>
      <c r="Z504" s="104" t="str">
        <f t="shared" si="122"/>
        <v/>
      </c>
      <c r="AA504" s="104" t="str">
        <f t="shared" si="122"/>
        <v/>
      </c>
      <c r="AB504" s="104" t="str">
        <f t="shared" si="128"/>
        <v/>
      </c>
      <c r="AC504" s="104" t="str">
        <f t="shared" si="128"/>
        <v/>
      </c>
      <c r="AD504" s="104" t="str">
        <f t="shared" si="128"/>
        <v/>
      </c>
      <c r="AE504" s="104" t="str">
        <f t="shared" si="128"/>
        <v/>
      </c>
      <c r="AF504" s="104" t="str">
        <f t="shared" si="133"/>
        <v/>
      </c>
      <c r="AG504" s="104" t="str">
        <f t="shared" si="129"/>
        <v/>
      </c>
      <c r="AH504" s="104" t="str">
        <f t="shared" si="129"/>
        <v/>
      </c>
      <c r="AI504" s="113"/>
      <c r="AJ504" s="104">
        <f t="shared" si="130"/>
        <v>-9.0750139742873104E-3</v>
      </c>
      <c r="AK504" s="104">
        <f t="shared" si="131"/>
        <v>-9.0750139742873104E-3</v>
      </c>
      <c r="AL504" s="104" t="str">
        <f t="shared" si="131"/>
        <v/>
      </c>
      <c r="AM504" s="104" t="str">
        <f t="shared" si="131"/>
        <v/>
      </c>
      <c r="AN504" s="104" t="str">
        <f t="shared" si="131"/>
        <v/>
      </c>
      <c r="AO504" s="104" t="str">
        <f t="shared" si="131"/>
        <v/>
      </c>
      <c r="AP504" s="104" t="str">
        <f t="shared" si="131"/>
        <v/>
      </c>
      <c r="AQ504" s="104" t="str">
        <f t="shared" si="134"/>
        <v/>
      </c>
      <c r="AR504" s="104" t="str">
        <f t="shared" si="132"/>
        <v/>
      </c>
      <c r="AS504" s="104" t="str">
        <f t="shared" si="132"/>
        <v/>
      </c>
      <c r="AT504" s="104" t="str">
        <f t="shared" si="132"/>
        <v/>
      </c>
      <c r="AU504" s="114"/>
      <c r="AV504" s="67"/>
      <c r="AW504" s="67"/>
      <c r="AX504" s="67"/>
      <c r="AY504" s="67"/>
      <c r="AZ504" s="67"/>
      <c r="BA504" s="67"/>
      <c r="BB504" s="113"/>
      <c r="BC504" s="67"/>
      <c r="BD504" s="67"/>
      <c r="BE504" s="67"/>
      <c r="BF504" s="67"/>
      <c r="BG504" s="67"/>
      <c r="BH504" s="67"/>
      <c r="BI504" s="67"/>
      <c r="BJ504" s="67">
        <v>949</v>
      </c>
      <c r="BK504" s="103">
        <v>2875.337</v>
      </c>
      <c r="BL504" s="112">
        <v>42.758767310000003</v>
      </c>
      <c r="BM504" s="112">
        <v>-82.037759190000003</v>
      </c>
      <c r="BN504" s="102" t="s">
        <v>7253</v>
      </c>
      <c r="BO504" s="106">
        <v>273.10000000000002</v>
      </c>
      <c r="BP504" s="67" t="s">
        <v>3290</v>
      </c>
      <c r="BQ504" s="67" t="s">
        <v>5678</v>
      </c>
      <c r="BR504" s="102">
        <v>950</v>
      </c>
      <c r="BS504" s="102">
        <v>12</v>
      </c>
      <c r="BT504" s="115" t="s">
        <v>7413</v>
      </c>
      <c r="BU504" s="102">
        <v>10</v>
      </c>
      <c r="BV504" s="102">
        <v>10</v>
      </c>
      <c r="BW504" s="67" t="s">
        <v>7784</v>
      </c>
      <c r="BX504" s="113">
        <v>5.56</v>
      </c>
      <c r="BY504" s="67"/>
      <c r="BZ504" s="106">
        <f t="shared" si="123"/>
        <v>-1.6</v>
      </c>
      <c r="CA504" s="104" t="str">
        <f t="shared" si="124"/>
        <v>Matched</v>
      </c>
      <c r="CB504" s="104">
        <f t="shared" si="125"/>
        <v>-9.0750139742873104E-3</v>
      </c>
      <c r="CC504" s="67"/>
      <c r="CD504" s="67"/>
      <c r="CE504" s="67"/>
      <c r="CF504" s="67"/>
    </row>
    <row r="505" spans="1:84" hidden="1" x14ac:dyDescent="0.35">
      <c r="A505" s="67">
        <v>951</v>
      </c>
      <c r="B505" s="67">
        <v>2875.3560000000002</v>
      </c>
      <c r="C505" s="67" t="s">
        <v>7646</v>
      </c>
      <c r="D505" s="67" t="s">
        <v>3290</v>
      </c>
      <c r="E505" s="67" t="s">
        <v>5677</v>
      </c>
      <c r="F505" s="102">
        <v>11</v>
      </c>
      <c r="G505" s="102">
        <v>10</v>
      </c>
      <c r="H505" s="102">
        <v>11</v>
      </c>
      <c r="I505" s="102">
        <v>53</v>
      </c>
      <c r="J505" s="67"/>
      <c r="K505" s="67" t="s">
        <v>5683</v>
      </c>
      <c r="L505" s="67" t="s">
        <v>4919</v>
      </c>
      <c r="M505" s="67" t="s">
        <v>3293</v>
      </c>
      <c r="N505" s="67"/>
      <c r="O505" s="67"/>
      <c r="P505" s="67">
        <v>11.24</v>
      </c>
      <c r="Q505" s="67">
        <v>11.24</v>
      </c>
      <c r="R505" s="103">
        <v>-3.0000000000000001E-3</v>
      </c>
      <c r="S505" s="103">
        <v>-1.0999999999999999E-2</v>
      </c>
      <c r="T505" s="67">
        <v>0.91</v>
      </c>
      <c r="U505" s="67">
        <v>5.56</v>
      </c>
      <c r="V505" s="104" t="b">
        <f t="shared" si="120"/>
        <v>1</v>
      </c>
      <c r="W505" s="104" t="s">
        <v>16</v>
      </c>
      <c r="X505" s="104">
        <f t="shared" si="127"/>
        <v>-1.0999999999999999</v>
      </c>
      <c r="Y505" s="104">
        <f t="shared" si="121"/>
        <v>-1.0999999999999999</v>
      </c>
      <c r="Z505" s="104" t="str">
        <f t="shared" si="122"/>
        <v/>
      </c>
      <c r="AA505" s="104" t="str">
        <f t="shared" si="122"/>
        <v/>
      </c>
      <c r="AB505" s="104" t="str">
        <f t="shared" si="128"/>
        <v/>
      </c>
      <c r="AC505" s="104" t="str">
        <f t="shared" si="128"/>
        <v/>
      </c>
      <c r="AD505" s="104" t="str">
        <f t="shared" si="128"/>
        <v/>
      </c>
      <c r="AE505" s="104" t="str">
        <f t="shared" si="128"/>
        <v/>
      </c>
      <c r="AF505" s="104" t="str">
        <f t="shared" si="133"/>
        <v/>
      </c>
      <c r="AG505" s="104" t="str">
        <f t="shared" si="129"/>
        <v/>
      </c>
      <c r="AH505" s="104" t="str">
        <f t="shared" si="129"/>
        <v/>
      </c>
      <c r="AI505" s="113"/>
      <c r="AJ505" s="104">
        <f t="shared" si="130"/>
        <v>-6.2390721073225259E-3</v>
      </c>
      <c r="AK505" s="104">
        <f t="shared" si="131"/>
        <v>-6.2390721073225259E-3</v>
      </c>
      <c r="AL505" s="104" t="str">
        <f t="shared" si="131"/>
        <v/>
      </c>
      <c r="AM505" s="104" t="str">
        <f t="shared" si="131"/>
        <v/>
      </c>
      <c r="AN505" s="104" t="str">
        <f t="shared" si="131"/>
        <v/>
      </c>
      <c r="AO505" s="104" t="str">
        <f t="shared" si="131"/>
        <v/>
      </c>
      <c r="AP505" s="104" t="str">
        <f t="shared" si="131"/>
        <v/>
      </c>
      <c r="AQ505" s="104" t="str">
        <f t="shared" si="134"/>
        <v/>
      </c>
      <c r="AR505" s="104" t="str">
        <f t="shared" si="132"/>
        <v/>
      </c>
      <c r="AS505" s="104" t="str">
        <f t="shared" si="132"/>
        <v/>
      </c>
      <c r="AT505" s="104" t="str">
        <f t="shared" si="132"/>
        <v/>
      </c>
      <c r="AU505" s="114"/>
      <c r="AV505" s="67"/>
      <c r="AW505" s="67"/>
      <c r="AX505" s="67"/>
      <c r="AY505" s="67"/>
      <c r="AZ505" s="67"/>
      <c r="BA505" s="67"/>
      <c r="BB505" s="113"/>
      <c r="BC505" s="67"/>
      <c r="BD505" s="67"/>
      <c r="BE505" s="67"/>
      <c r="BF505" s="67"/>
      <c r="BG505" s="67"/>
      <c r="BH505" s="67"/>
      <c r="BI505" s="67"/>
      <c r="BJ505" s="67">
        <v>951</v>
      </c>
      <c r="BK505" s="103">
        <v>2875.3560000000002</v>
      </c>
      <c r="BL505" s="112">
        <v>42.758767140000003</v>
      </c>
      <c r="BM505" s="112">
        <v>-82.037759190000003</v>
      </c>
      <c r="BN505" s="102" t="s">
        <v>7253</v>
      </c>
      <c r="BO505" s="106">
        <v>273.10000000000002</v>
      </c>
      <c r="BP505" s="67" t="s">
        <v>3290</v>
      </c>
      <c r="BQ505" s="67" t="s">
        <v>5683</v>
      </c>
      <c r="BR505" s="102">
        <v>950</v>
      </c>
      <c r="BS505" s="102">
        <v>11</v>
      </c>
      <c r="BT505" s="115" t="s">
        <v>7643</v>
      </c>
      <c r="BU505" s="102">
        <v>10</v>
      </c>
      <c r="BV505" s="102">
        <v>11</v>
      </c>
      <c r="BW505" s="67" t="s">
        <v>7784</v>
      </c>
      <c r="BX505" s="113">
        <v>5.56</v>
      </c>
      <c r="BY505" s="67"/>
      <c r="BZ505" s="106">
        <f t="shared" si="123"/>
        <v>-1.0999999999999999</v>
      </c>
      <c r="CA505" s="104" t="str">
        <f t="shared" si="124"/>
        <v>Matched</v>
      </c>
      <c r="CB505" s="104">
        <f t="shared" si="125"/>
        <v>-6.2390721073225259E-3</v>
      </c>
      <c r="CC505" s="67"/>
      <c r="CD505" s="67"/>
      <c r="CE505" s="67"/>
      <c r="CF505" s="67"/>
    </row>
    <row r="506" spans="1:84" hidden="1" x14ac:dyDescent="0.35">
      <c r="A506" s="67">
        <v>964</v>
      </c>
      <c r="B506" s="67">
        <v>2910.2620000000002</v>
      </c>
      <c r="C506" s="67" t="s">
        <v>7372</v>
      </c>
      <c r="D506" s="67" t="s">
        <v>3339</v>
      </c>
      <c r="E506" s="67" t="s">
        <v>5752</v>
      </c>
      <c r="F506" s="102">
        <v>12</v>
      </c>
      <c r="G506" s="102">
        <v>11</v>
      </c>
      <c r="H506" s="102">
        <v>7</v>
      </c>
      <c r="I506" s="102"/>
      <c r="J506" s="67"/>
      <c r="K506" s="67" t="s">
        <v>5762</v>
      </c>
      <c r="L506" s="67" t="s">
        <v>4928</v>
      </c>
      <c r="M506" s="67" t="s">
        <v>3293</v>
      </c>
      <c r="N506" s="67"/>
      <c r="O506" s="67"/>
      <c r="P506" s="67">
        <v>12.45</v>
      </c>
      <c r="Q506" s="67">
        <v>12.45</v>
      </c>
      <c r="R506" s="103">
        <v>2.1999999999999999E-2</v>
      </c>
      <c r="S506" s="103">
        <v>3.5000000000000003E-2</v>
      </c>
      <c r="T506" s="67">
        <v>0.66</v>
      </c>
      <c r="U506" s="67">
        <v>5.56</v>
      </c>
      <c r="V506" s="104" t="b">
        <f t="shared" si="120"/>
        <v>1</v>
      </c>
      <c r="W506" s="104" t="s">
        <v>16</v>
      </c>
      <c r="X506" s="104">
        <f t="shared" si="127"/>
        <v>3.5000000000000004</v>
      </c>
      <c r="Y506" s="104">
        <f t="shared" si="121"/>
        <v>3.5000000000000004</v>
      </c>
      <c r="Z506" s="104" t="str">
        <f t="shared" si="122"/>
        <v/>
      </c>
      <c r="AA506" s="104" t="str">
        <f t="shared" si="122"/>
        <v/>
      </c>
      <c r="AB506" s="104" t="str">
        <f t="shared" si="128"/>
        <v/>
      </c>
      <c r="AC506" s="104" t="str">
        <f t="shared" si="128"/>
        <v/>
      </c>
      <c r="AD506" s="104" t="str">
        <f t="shared" si="128"/>
        <v/>
      </c>
      <c r="AE506" s="104" t="str">
        <f t="shared" si="128"/>
        <v/>
      </c>
      <c r="AF506" s="104" t="str">
        <f t="shared" si="133"/>
        <v/>
      </c>
      <c r="AG506" s="104" t="str">
        <f t="shared" si="129"/>
        <v/>
      </c>
      <c r="AH506" s="104" t="str">
        <f t="shared" si="129"/>
        <v/>
      </c>
      <c r="AI506" s="113"/>
      <c r="AJ506" s="104">
        <f t="shared" si="130"/>
        <v>1.9851593068753493E-2</v>
      </c>
      <c r="AK506" s="104">
        <f t="shared" si="131"/>
        <v>1.9851593068753493E-2</v>
      </c>
      <c r="AL506" s="104" t="str">
        <f t="shared" si="131"/>
        <v/>
      </c>
      <c r="AM506" s="104" t="str">
        <f t="shared" si="131"/>
        <v/>
      </c>
      <c r="AN506" s="104" t="str">
        <f t="shared" si="131"/>
        <v/>
      </c>
      <c r="AO506" s="104" t="str">
        <f t="shared" si="131"/>
        <v/>
      </c>
      <c r="AP506" s="104" t="str">
        <f t="shared" si="131"/>
        <v/>
      </c>
      <c r="AQ506" s="104" t="str">
        <f t="shared" si="134"/>
        <v/>
      </c>
      <c r="AR506" s="104" t="str">
        <f t="shared" si="132"/>
        <v/>
      </c>
      <c r="AS506" s="104" t="str">
        <f t="shared" si="132"/>
        <v/>
      </c>
      <c r="AT506" s="104" t="str">
        <f t="shared" si="132"/>
        <v/>
      </c>
      <c r="AU506" s="114"/>
      <c r="AV506" s="67"/>
      <c r="AW506" s="67"/>
      <c r="AX506" s="67"/>
      <c r="AY506" s="67"/>
      <c r="AZ506" s="67"/>
      <c r="BA506" s="67"/>
      <c r="BB506" s="113"/>
      <c r="BC506" s="67"/>
      <c r="BD506" s="67"/>
      <c r="BE506" s="67"/>
      <c r="BF506" s="67"/>
      <c r="BG506" s="67"/>
      <c r="BH506" s="67"/>
      <c r="BI506" s="67"/>
      <c r="BJ506" s="67">
        <v>964</v>
      </c>
      <c r="BK506" s="103">
        <v>2910.2620000000002</v>
      </c>
      <c r="BL506" s="112">
        <v>42.758450529999998</v>
      </c>
      <c r="BM506" s="112">
        <v>-82.037768260000007</v>
      </c>
      <c r="BN506" s="102" t="s">
        <v>7255</v>
      </c>
      <c r="BO506" s="106">
        <v>273.10000000000002</v>
      </c>
      <c r="BP506" s="67" t="s">
        <v>3339</v>
      </c>
      <c r="BQ506" s="67" t="s">
        <v>5762</v>
      </c>
      <c r="BR506" s="102"/>
      <c r="BS506" s="102">
        <v>12</v>
      </c>
      <c r="BT506" s="115" t="s">
        <v>7631</v>
      </c>
      <c r="BU506" s="102">
        <v>11</v>
      </c>
      <c r="BV506" s="102">
        <v>7</v>
      </c>
      <c r="BW506" s="67" t="s">
        <v>7805</v>
      </c>
      <c r="BX506" s="113">
        <v>5.56</v>
      </c>
      <c r="BY506" s="67"/>
      <c r="BZ506" s="106">
        <f t="shared" si="123"/>
        <v>3.5000000000000004</v>
      </c>
      <c r="CA506" s="104" t="str">
        <f t="shared" si="124"/>
        <v>Matched</v>
      </c>
      <c r="CB506" s="104">
        <f t="shared" si="125"/>
        <v>1.9851593068753493E-2</v>
      </c>
      <c r="CC506" s="67"/>
      <c r="CD506" s="67"/>
      <c r="CE506" s="67"/>
      <c r="CF506" s="67"/>
    </row>
    <row r="507" spans="1:84" hidden="1" x14ac:dyDescent="0.35">
      <c r="A507" s="67">
        <v>973</v>
      </c>
      <c r="B507" s="67">
        <v>2981.884</v>
      </c>
      <c r="C507" s="67" t="s">
        <v>7664</v>
      </c>
      <c r="D507" s="67" t="s">
        <v>3290</v>
      </c>
      <c r="E507" s="67" t="s">
        <v>5677</v>
      </c>
      <c r="F507" s="102">
        <v>10</v>
      </c>
      <c r="G507" s="102">
        <v>7</v>
      </c>
      <c r="H507" s="102">
        <v>7</v>
      </c>
      <c r="I507" s="102"/>
      <c r="J507" s="67"/>
      <c r="K507" s="67" t="s">
        <v>5859</v>
      </c>
      <c r="L507" s="67" t="s">
        <v>4936</v>
      </c>
      <c r="M507" s="67" t="s">
        <v>3293</v>
      </c>
      <c r="N507" s="67"/>
      <c r="O507" s="67"/>
      <c r="P507" s="67">
        <v>9.65</v>
      </c>
      <c r="Q507" s="67">
        <v>9.65</v>
      </c>
      <c r="R507" s="103">
        <v>1.0999999999999999E-2</v>
      </c>
      <c r="S507" s="103">
        <v>2.5999999999999999E-2</v>
      </c>
      <c r="T507" s="67">
        <v>0.58799999999999997</v>
      </c>
      <c r="U507" s="67">
        <v>5.56</v>
      </c>
      <c r="V507" s="104" t="b">
        <f t="shared" si="120"/>
        <v>1</v>
      </c>
      <c r="W507" s="104" t="s">
        <v>16</v>
      </c>
      <c r="X507" s="104">
        <f t="shared" si="127"/>
        <v>2.6</v>
      </c>
      <c r="Y507" s="104">
        <f t="shared" si="121"/>
        <v>2.6</v>
      </c>
      <c r="Z507" s="104" t="str">
        <f t="shared" si="122"/>
        <v/>
      </c>
      <c r="AA507" s="104" t="str">
        <f t="shared" si="122"/>
        <v/>
      </c>
      <c r="AB507" s="104" t="str">
        <f t="shared" si="128"/>
        <v/>
      </c>
      <c r="AC507" s="104" t="str">
        <f t="shared" si="128"/>
        <v/>
      </c>
      <c r="AD507" s="104" t="str">
        <f t="shared" si="128"/>
        <v/>
      </c>
      <c r="AE507" s="104" t="str">
        <f t="shared" si="128"/>
        <v/>
      </c>
      <c r="AF507" s="104" t="str">
        <f t="shared" si="133"/>
        <v/>
      </c>
      <c r="AG507" s="104" t="str">
        <f t="shared" si="129"/>
        <v/>
      </c>
      <c r="AH507" s="104" t="str">
        <f t="shared" si="129"/>
        <v/>
      </c>
      <c r="AI507" s="113"/>
      <c r="AJ507" s="104">
        <f t="shared" si="130"/>
        <v>1.4746897708216881E-2</v>
      </c>
      <c r="AK507" s="104">
        <f t="shared" si="131"/>
        <v>1.4746897708216881E-2</v>
      </c>
      <c r="AL507" s="104" t="str">
        <f t="shared" si="131"/>
        <v/>
      </c>
      <c r="AM507" s="104" t="str">
        <f t="shared" si="131"/>
        <v/>
      </c>
      <c r="AN507" s="104" t="str">
        <f t="shared" si="131"/>
        <v/>
      </c>
      <c r="AO507" s="104" t="str">
        <f t="shared" si="131"/>
        <v/>
      </c>
      <c r="AP507" s="104" t="str">
        <f t="shared" si="131"/>
        <v/>
      </c>
      <c r="AQ507" s="104" t="str">
        <f t="shared" si="134"/>
        <v/>
      </c>
      <c r="AR507" s="104" t="str">
        <f t="shared" si="132"/>
        <v/>
      </c>
      <c r="AS507" s="104" t="str">
        <f t="shared" si="132"/>
        <v/>
      </c>
      <c r="AT507" s="104" t="str">
        <f t="shared" si="132"/>
        <v/>
      </c>
      <c r="AU507" s="114"/>
      <c r="AV507" s="67"/>
      <c r="AW507" s="67"/>
      <c r="AX507" s="67"/>
      <c r="AY507" s="67"/>
      <c r="AZ507" s="67"/>
      <c r="BA507" s="67"/>
      <c r="BB507" s="113"/>
      <c r="BC507" s="67"/>
      <c r="BD507" s="67"/>
      <c r="BE507" s="67"/>
      <c r="BF507" s="67"/>
      <c r="BG507" s="67"/>
      <c r="BH507" s="67"/>
      <c r="BI507" s="67"/>
      <c r="BJ507" s="67">
        <v>973</v>
      </c>
      <c r="BK507" s="103">
        <v>2981.884</v>
      </c>
      <c r="BL507" s="112">
        <v>42.757801090000001</v>
      </c>
      <c r="BM507" s="112">
        <v>-82.037797139999995</v>
      </c>
      <c r="BN507" s="102" t="s">
        <v>7258</v>
      </c>
      <c r="BO507" s="106">
        <v>273.10000000000002</v>
      </c>
      <c r="BP507" s="67" t="s">
        <v>3290</v>
      </c>
      <c r="BQ507" s="67" t="s">
        <v>5859</v>
      </c>
      <c r="BR507" s="102"/>
      <c r="BS507" s="102">
        <v>10</v>
      </c>
      <c r="BT507" s="115" t="s">
        <v>7949</v>
      </c>
      <c r="BU507" s="102">
        <v>7</v>
      </c>
      <c r="BV507" s="102">
        <v>7</v>
      </c>
      <c r="BW507" s="67" t="s">
        <v>7784</v>
      </c>
      <c r="BX507" s="113">
        <v>5.56</v>
      </c>
      <c r="BY507" s="67"/>
      <c r="BZ507" s="106">
        <f t="shared" si="123"/>
        <v>2.6</v>
      </c>
      <c r="CA507" s="104" t="str">
        <f t="shared" si="124"/>
        <v>Matched</v>
      </c>
      <c r="CB507" s="104">
        <f t="shared" si="125"/>
        <v>1.4746897708216881E-2</v>
      </c>
      <c r="CC507" s="67"/>
      <c r="CD507" s="67"/>
      <c r="CE507" s="67"/>
      <c r="CF507" s="67"/>
    </row>
    <row r="508" spans="1:84" hidden="1" x14ac:dyDescent="0.35">
      <c r="A508" s="67">
        <v>974</v>
      </c>
      <c r="B508" s="67">
        <v>2981.989</v>
      </c>
      <c r="C508" s="67" t="s">
        <v>7389</v>
      </c>
      <c r="D508" s="67" t="s">
        <v>3290</v>
      </c>
      <c r="E508" s="67" t="s">
        <v>5677</v>
      </c>
      <c r="F508" s="102">
        <v>11</v>
      </c>
      <c r="G508" s="102">
        <v>8</v>
      </c>
      <c r="H508" s="102">
        <v>6</v>
      </c>
      <c r="I508" s="102"/>
      <c r="J508" s="67"/>
      <c r="K508" s="67" t="s">
        <v>5678</v>
      </c>
      <c r="L508" s="67" t="s">
        <v>4937</v>
      </c>
      <c r="M508" s="67" t="s">
        <v>3293</v>
      </c>
      <c r="N508" s="67"/>
      <c r="O508" s="67"/>
      <c r="P508" s="67">
        <v>11.01</v>
      </c>
      <c r="Q508" s="67">
        <v>11.01</v>
      </c>
      <c r="R508" s="103">
        <v>-1E-3</v>
      </c>
      <c r="S508" s="103">
        <v>-2E-3</v>
      </c>
      <c r="T508" s="67">
        <v>0.68899999999999995</v>
      </c>
      <c r="U508" s="67">
        <v>5.56</v>
      </c>
      <c r="V508" s="104" t="b">
        <f t="shared" si="120"/>
        <v>1</v>
      </c>
      <c r="W508" s="104" t="s">
        <v>16</v>
      </c>
      <c r="X508" s="104">
        <f t="shared" si="127"/>
        <v>-0.2</v>
      </c>
      <c r="Y508" s="104">
        <f t="shared" si="121"/>
        <v>-0.2</v>
      </c>
      <c r="Z508" s="104" t="str">
        <f t="shared" si="122"/>
        <v/>
      </c>
      <c r="AA508" s="104" t="str">
        <f t="shared" si="122"/>
        <v/>
      </c>
      <c r="AB508" s="104" t="str">
        <f t="shared" si="128"/>
        <v/>
      </c>
      <c r="AC508" s="104" t="str">
        <f t="shared" si="128"/>
        <v/>
      </c>
      <c r="AD508" s="104" t="str">
        <f t="shared" si="128"/>
        <v/>
      </c>
      <c r="AE508" s="104" t="str">
        <f t="shared" si="128"/>
        <v/>
      </c>
      <c r="AF508" s="104" t="str">
        <f t="shared" si="133"/>
        <v/>
      </c>
      <c r="AG508" s="104" t="str">
        <f t="shared" si="129"/>
        <v/>
      </c>
      <c r="AH508" s="104" t="str">
        <f t="shared" si="129"/>
        <v/>
      </c>
      <c r="AI508" s="113"/>
      <c r="AJ508" s="104">
        <f t="shared" si="130"/>
        <v>-1.1343767467859138E-3</v>
      </c>
      <c r="AK508" s="104">
        <f t="shared" si="131"/>
        <v>-1.1343767467859138E-3</v>
      </c>
      <c r="AL508" s="104" t="str">
        <f t="shared" si="131"/>
        <v/>
      </c>
      <c r="AM508" s="104" t="str">
        <f t="shared" si="131"/>
        <v/>
      </c>
      <c r="AN508" s="104" t="str">
        <f t="shared" si="131"/>
        <v/>
      </c>
      <c r="AO508" s="104" t="str">
        <f t="shared" si="131"/>
        <v/>
      </c>
      <c r="AP508" s="104" t="str">
        <f t="shared" si="131"/>
        <v/>
      </c>
      <c r="AQ508" s="104" t="str">
        <f t="shared" si="134"/>
        <v/>
      </c>
      <c r="AR508" s="104" t="str">
        <f t="shared" si="132"/>
        <v/>
      </c>
      <c r="AS508" s="104" t="str">
        <f t="shared" si="132"/>
        <v/>
      </c>
      <c r="AT508" s="104" t="str">
        <f t="shared" si="132"/>
        <v/>
      </c>
      <c r="AU508" s="114"/>
      <c r="AV508" s="67"/>
      <c r="AW508" s="67"/>
      <c r="AX508" s="67"/>
      <c r="AY508" s="67"/>
      <c r="AZ508" s="67"/>
      <c r="BA508" s="67"/>
      <c r="BB508" s="113"/>
      <c r="BC508" s="67"/>
      <c r="BD508" s="67"/>
      <c r="BE508" s="67"/>
      <c r="BF508" s="67"/>
      <c r="BG508" s="67"/>
      <c r="BH508" s="67"/>
      <c r="BI508" s="67"/>
      <c r="BJ508" s="67">
        <v>974</v>
      </c>
      <c r="BK508" s="103">
        <v>2981.989</v>
      </c>
      <c r="BL508" s="112">
        <v>42.757800140000001</v>
      </c>
      <c r="BM508" s="112">
        <v>-82.037797190000006</v>
      </c>
      <c r="BN508" s="102" t="s">
        <v>7258</v>
      </c>
      <c r="BO508" s="106">
        <v>273.10000000000002</v>
      </c>
      <c r="BP508" s="67" t="s">
        <v>3290</v>
      </c>
      <c r="BQ508" s="67" t="s">
        <v>5678</v>
      </c>
      <c r="BR508" s="102"/>
      <c r="BS508" s="102">
        <v>11</v>
      </c>
      <c r="BT508" s="115" t="s">
        <v>7951</v>
      </c>
      <c r="BU508" s="102">
        <v>8</v>
      </c>
      <c r="BV508" s="102">
        <v>6</v>
      </c>
      <c r="BW508" s="67" t="s">
        <v>7784</v>
      </c>
      <c r="BX508" s="113">
        <v>5.56</v>
      </c>
      <c r="BY508" s="67"/>
      <c r="BZ508" s="106">
        <f t="shared" si="123"/>
        <v>-0.2</v>
      </c>
      <c r="CA508" s="104" t="str">
        <f t="shared" si="124"/>
        <v>Matched</v>
      </c>
      <c r="CB508" s="104">
        <f t="shared" si="125"/>
        <v>-1.1343767467859138E-3</v>
      </c>
      <c r="CC508" s="67"/>
      <c r="CD508" s="67"/>
      <c r="CE508" s="67"/>
      <c r="CF508" s="67"/>
    </row>
    <row r="509" spans="1:84" hidden="1" x14ac:dyDescent="0.35">
      <c r="A509" s="67">
        <v>975</v>
      </c>
      <c r="B509" s="67">
        <v>2982.0729999999999</v>
      </c>
      <c r="C509" s="67" t="s">
        <v>7389</v>
      </c>
      <c r="D509" s="67" t="s">
        <v>3290</v>
      </c>
      <c r="E509" s="67" t="s">
        <v>5677</v>
      </c>
      <c r="F509" s="102">
        <v>10</v>
      </c>
      <c r="G509" s="102">
        <v>8</v>
      </c>
      <c r="H509" s="102">
        <v>7</v>
      </c>
      <c r="I509" s="102">
        <v>54</v>
      </c>
      <c r="J509" s="67"/>
      <c r="K509" s="67" t="s">
        <v>5678</v>
      </c>
      <c r="L509" s="67" t="s">
        <v>4938</v>
      </c>
      <c r="M509" s="67" t="s">
        <v>3293</v>
      </c>
      <c r="N509" s="67"/>
      <c r="O509" s="67"/>
      <c r="P509" s="67">
        <v>10.029999999999999</v>
      </c>
      <c r="Q509" s="67">
        <v>10.029999999999999</v>
      </c>
      <c r="R509" s="103">
        <v>6.0000000000000001E-3</v>
      </c>
      <c r="S509" s="103">
        <v>1.4999999999999999E-2</v>
      </c>
      <c r="T509" s="67">
        <v>0.76200000000000001</v>
      </c>
      <c r="U509" s="67">
        <v>5.56</v>
      </c>
      <c r="V509" s="104" t="b">
        <f t="shared" si="120"/>
        <v>1</v>
      </c>
      <c r="W509" s="104" t="s">
        <v>16</v>
      </c>
      <c r="X509" s="104">
        <f t="shared" si="127"/>
        <v>1.5</v>
      </c>
      <c r="Y509" s="104">
        <f t="shared" si="121"/>
        <v>1.5</v>
      </c>
      <c r="Z509" s="104" t="str">
        <f t="shared" si="122"/>
        <v/>
      </c>
      <c r="AA509" s="104" t="str">
        <f t="shared" si="122"/>
        <v/>
      </c>
      <c r="AB509" s="104" t="str">
        <f t="shared" si="128"/>
        <v/>
      </c>
      <c r="AC509" s="104" t="str">
        <f t="shared" si="128"/>
        <v/>
      </c>
      <c r="AD509" s="104" t="str">
        <f t="shared" si="128"/>
        <v/>
      </c>
      <c r="AE509" s="104" t="str">
        <f t="shared" si="128"/>
        <v/>
      </c>
      <c r="AF509" s="104" t="str">
        <f t="shared" si="133"/>
        <v/>
      </c>
      <c r="AG509" s="104" t="str">
        <f t="shared" si="129"/>
        <v/>
      </c>
      <c r="AH509" s="104" t="str">
        <f t="shared" si="129"/>
        <v/>
      </c>
      <c r="AI509" s="113"/>
      <c r="AJ509" s="104">
        <f t="shared" si="130"/>
        <v>8.5078256008943535E-3</v>
      </c>
      <c r="AK509" s="104">
        <f t="shared" si="131"/>
        <v>8.5078256008943535E-3</v>
      </c>
      <c r="AL509" s="104" t="str">
        <f t="shared" si="131"/>
        <v/>
      </c>
      <c r="AM509" s="104" t="str">
        <f t="shared" si="131"/>
        <v/>
      </c>
      <c r="AN509" s="104" t="str">
        <f t="shared" si="131"/>
        <v/>
      </c>
      <c r="AO509" s="104" t="str">
        <f t="shared" si="131"/>
        <v/>
      </c>
      <c r="AP509" s="104" t="str">
        <f t="shared" si="131"/>
        <v/>
      </c>
      <c r="AQ509" s="104" t="str">
        <f t="shared" si="134"/>
        <v/>
      </c>
      <c r="AR509" s="104" t="str">
        <f t="shared" si="132"/>
        <v/>
      </c>
      <c r="AS509" s="104" t="str">
        <f t="shared" si="132"/>
        <v/>
      </c>
      <c r="AT509" s="104" t="str">
        <f t="shared" si="132"/>
        <v/>
      </c>
      <c r="AU509" s="114"/>
      <c r="AV509" s="67"/>
      <c r="AW509" s="67"/>
      <c r="AX509" s="67"/>
      <c r="AY509" s="67"/>
      <c r="AZ509" s="67"/>
      <c r="BA509" s="67"/>
      <c r="BB509" s="113"/>
      <c r="BC509" s="67"/>
      <c r="BD509" s="67"/>
      <c r="BE509" s="67"/>
      <c r="BF509" s="67"/>
      <c r="BG509" s="67"/>
      <c r="BH509" s="67"/>
      <c r="BI509" s="67"/>
      <c r="BJ509" s="67">
        <v>975</v>
      </c>
      <c r="BK509" s="103">
        <v>2982.0729999999999</v>
      </c>
      <c r="BL509" s="112">
        <v>42.757799380000002</v>
      </c>
      <c r="BM509" s="112">
        <v>-82.037797229999995</v>
      </c>
      <c r="BN509" s="102" t="s">
        <v>7258</v>
      </c>
      <c r="BO509" s="106">
        <v>273.10000000000002</v>
      </c>
      <c r="BP509" s="67" t="s">
        <v>3290</v>
      </c>
      <c r="BQ509" s="67" t="s">
        <v>5678</v>
      </c>
      <c r="BR509" s="102">
        <v>976</v>
      </c>
      <c r="BS509" s="102">
        <v>10</v>
      </c>
      <c r="BT509" s="115" t="s">
        <v>7951</v>
      </c>
      <c r="BU509" s="102">
        <v>8</v>
      </c>
      <c r="BV509" s="102">
        <v>7</v>
      </c>
      <c r="BW509" s="67" t="s">
        <v>7784</v>
      </c>
      <c r="BX509" s="113">
        <v>5.56</v>
      </c>
      <c r="BY509" s="67"/>
      <c r="BZ509" s="106">
        <f t="shared" si="123"/>
        <v>1.5</v>
      </c>
      <c r="CA509" s="104" t="str">
        <f t="shared" si="124"/>
        <v>Matched</v>
      </c>
      <c r="CB509" s="104">
        <f t="shared" si="125"/>
        <v>8.5078256008943535E-3</v>
      </c>
      <c r="CC509" s="67"/>
      <c r="CD509" s="67"/>
      <c r="CE509" s="67"/>
      <c r="CF509" s="67"/>
    </row>
    <row r="510" spans="1:84" hidden="1" x14ac:dyDescent="0.35">
      <c r="A510" s="67">
        <v>977</v>
      </c>
      <c r="B510" s="67">
        <v>2982.0970000000002</v>
      </c>
      <c r="C510" s="67" t="s">
        <v>7665</v>
      </c>
      <c r="D510" s="67" t="s">
        <v>3290</v>
      </c>
      <c r="E510" s="67" t="s">
        <v>5677</v>
      </c>
      <c r="F510" s="102">
        <v>10</v>
      </c>
      <c r="G510" s="102">
        <v>11</v>
      </c>
      <c r="H510" s="102">
        <v>8</v>
      </c>
      <c r="I510" s="102">
        <v>54</v>
      </c>
      <c r="J510" s="67"/>
      <c r="K510" s="67" t="s">
        <v>5678</v>
      </c>
      <c r="L510" s="67" t="s">
        <v>4939</v>
      </c>
      <c r="M510" s="67" t="s">
        <v>3293</v>
      </c>
      <c r="N510" s="67"/>
      <c r="O510" s="67"/>
      <c r="P510" s="67">
        <v>10.46</v>
      </c>
      <c r="Q510" s="67">
        <v>10.46</v>
      </c>
      <c r="R510" s="103">
        <v>2E-3</v>
      </c>
      <c r="S510" s="103">
        <v>6.0000000000000001E-3</v>
      </c>
      <c r="T510" s="67">
        <v>0.749</v>
      </c>
      <c r="U510" s="67">
        <v>5.56</v>
      </c>
      <c r="V510" s="104" t="b">
        <f t="shared" si="120"/>
        <v>1</v>
      </c>
      <c r="W510" s="104" t="s">
        <v>16</v>
      </c>
      <c r="X510" s="104">
        <f t="shared" si="127"/>
        <v>0.6</v>
      </c>
      <c r="Y510" s="104">
        <f t="shared" si="121"/>
        <v>0.6</v>
      </c>
      <c r="Z510" s="104" t="str">
        <f t="shared" si="122"/>
        <v/>
      </c>
      <c r="AA510" s="104" t="str">
        <f t="shared" si="122"/>
        <v/>
      </c>
      <c r="AB510" s="104" t="str">
        <f t="shared" si="128"/>
        <v/>
      </c>
      <c r="AC510" s="104" t="str">
        <f t="shared" si="128"/>
        <v/>
      </c>
      <c r="AD510" s="104" t="str">
        <f t="shared" si="128"/>
        <v/>
      </c>
      <c r="AE510" s="104" t="str">
        <f t="shared" si="128"/>
        <v/>
      </c>
      <c r="AF510" s="104" t="str">
        <f t="shared" si="133"/>
        <v/>
      </c>
      <c r="AG510" s="104" t="str">
        <f t="shared" si="129"/>
        <v/>
      </c>
      <c r="AH510" s="104" t="str">
        <f t="shared" si="129"/>
        <v/>
      </c>
      <c r="AI510" s="113"/>
      <c r="AJ510" s="104">
        <f t="shared" si="130"/>
        <v>3.4031302403577418E-3</v>
      </c>
      <c r="AK510" s="104">
        <f t="shared" si="131"/>
        <v>3.4031302403577418E-3</v>
      </c>
      <c r="AL510" s="104" t="str">
        <f t="shared" si="131"/>
        <v/>
      </c>
      <c r="AM510" s="104" t="str">
        <f t="shared" si="131"/>
        <v/>
      </c>
      <c r="AN510" s="104" t="str">
        <f t="shared" si="131"/>
        <v/>
      </c>
      <c r="AO510" s="104" t="str">
        <f t="shared" si="131"/>
        <v/>
      </c>
      <c r="AP510" s="104" t="str">
        <f t="shared" si="131"/>
        <v/>
      </c>
      <c r="AQ510" s="104" t="str">
        <f t="shared" si="134"/>
        <v/>
      </c>
      <c r="AR510" s="104" t="str">
        <f t="shared" si="132"/>
        <v/>
      </c>
      <c r="AS510" s="104" t="str">
        <f t="shared" si="132"/>
        <v/>
      </c>
      <c r="AT510" s="104" t="str">
        <f t="shared" si="132"/>
        <v/>
      </c>
      <c r="AU510" s="114"/>
      <c r="AV510" s="67"/>
      <c r="AW510" s="67"/>
      <c r="AX510" s="67"/>
      <c r="AY510" s="67"/>
      <c r="AZ510" s="67"/>
      <c r="BA510" s="67"/>
      <c r="BB510" s="113"/>
      <c r="BC510" s="67"/>
      <c r="BD510" s="67"/>
      <c r="BE510" s="67"/>
      <c r="BF510" s="67"/>
      <c r="BG510" s="67"/>
      <c r="BH510" s="67"/>
      <c r="BI510" s="67"/>
      <c r="BJ510" s="67">
        <v>977</v>
      </c>
      <c r="BK510" s="103">
        <v>2982.0970000000002</v>
      </c>
      <c r="BL510" s="112">
        <v>42.757799179999999</v>
      </c>
      <c r="BM510" s="112">
        <v>-82.037797240000003</v>
      </c>
      <c r="BN510" s="102" t="s">
        <v>7258</v>
      </c>
      <c r="BO510" s="106">
        <v>273.10000000000002</v>
      </c>
      <c r="BP510" s="67" t="s">
        <v>3290</v>
      </c>
      <c r="BQ510" s="67" t="s">
        <v>5678</v>
      </c>
      <c r="BR510" s="102">
        <v>976</v>
      </c>
      <c r="BS510" s="102">
        <v>10</v>
      </c>
      <c r="BT510" s="115" t="s">
        <v>7636</v>
      </c>
      <c r="BU510" s="102">
        <v>11</v>
      </c>
      <c r="BV510" s="102">
        <v>8</v>
      </c>
      <c r="BW510" s="67" t="s">
        <v>7784</v>
      </c>
      <c r="BX510" s="113">
        <v>5.56</v>
      </c>
      <c r="BY510" s="67"/>
      <c r="BZ510" s="106">
        <f t="shared" si="123"/>
        <v>0.6</v>
      </c>
      <c r="CA510" s="104" t="str">
        <f t="shared" si="124"/>
        <v>Matched</v>
      </c>
      <c r="CB510" s="104">
        <f t="shared" si="125"/>
        <v>3.4031302403577418E-3</v>
      </c>
      <c r="CC510" s="67"/>
      <c r="CD510" s="67"/>
      <c r="CE510" s="67"/>
      <c r="CF510" s="67"/>
    </row>
    <row r="511" spans="1:84" hidden="1" x14ac:dyDescent="0.35">
      <c r="A511" s="67">
        <v>978</v>
      </c>
      <c r="B511" s="67">
        <v>2982.473</v>
      </c>
      <c r="C511" s="67" t="s">
        <v>7389</v>
      </c>
      <c r="D511" s="67" t="s">
        <v>3290</v>
      </c>
      <c r="E511" s="67" t="s">
        <v>5677</v>
      </c>
      <c r="F511" s="102">
        <v>10</v>
      </c>
      <c r="G511" s="102">
        <v>7</v>
      </c>
      <c r="H511" s="102">
        <v>7</v>
      </c>
      <c r="I511" s="102"/>
      <c r="J511" s="67"/>
      <c r="K511" s="67" t="s">
        <v>5859</v>
      </c>
      <c r="L511" s="67" t="s">
        <v>4940</v>
      </c>
      <c r="M511" s="67" t="s">
        <v>3293</v>
      </c>
      <c r="N511" s="67"/>
      <c r="O511" s="67"/>
      <c r="P511" s="67">
        <v>9.89</v>
      </c>
      <c r="Q511" s="67">
        <v>9.89</v>
      </c>
      <c r="R511" s="103">
        <v>1.0999999999999999E-2</v>
      </c>
      <c r="S511" s="103">
        <v>3.6999999999999998E-2</v>
      </c>
      <c r="T511" s="67">
        <v>0.502</v>
      </c>
      <c r="U511" s="67">
        <v>5.56</v>
      </c>
      <c r="V511" s="104" t="b">
        <f t="shared" si="120"/>
        <v>1</v>
      </c>
      <c r="W511" s="104" t="s">
        <v>16</v>
      </c>
      <c r="X511" s="104">
        <f t="shared" si="127"/>
        <v>3.6999999999999997</v>
      </c>
      <c r="Y511" s="104">
        <f t="shared" si="121"/>
        <v>3.6999999999999997</v>
      </c>
      <c r="Z511" s="104" t="str">
        <f t="shared" si="122"/>
        <v/>
      </c>
      <c r="AA511" s="104" t="str">
        <f t="shared" si="122"/>
        <v/>
      </c>
      <c r="AB511" s="104" t="str">
        <f t="shared" si="128"/>
        <v/>
      </c>
      <c r="AC511" s="104" t="str">
        <f t="shared" si="128"/>
        <v/>
      </c>
      <c r="AD511" s="104" t="str">
        <f t="shared" si="128"/>
        <v/>
      </c>
      <c r="AE511" s="104" t="str">
        <f t="shared" si="128"/>
        <v/>
      </c>
      <c r="AF511" s="104" t="str">
        <f t="shared" si="133"/>
        <v/>
      </c>
      <c r="AG511" s="104" t="str">
        <f t="shared" si="129"/>
        <v/>
      </c>
      <c r="AH511" s="104" t="str">
        <f t="shared" si="129"/>
        <v/>
      </c>
      <c r="AI511" s="113"/>
      <c r="AJ511" s="104">
        <f t="shared" si="130"/>
        <v>2.0985969815539407E-2</v>
      </c>
      <c r="AK511" s="104">
        <f t="shared" si="131"/>
        <v>2.0985969815539407E-2</v>
      </c>
      <c r="AL511" s="104" t="str">
        <f t="shared" si="131"/>
        <v/>
      </c>
      <c r="AM511" s="104" t="str">
        <f t="shared" si="131"/>
        <v/>
      </c>
      <c r="AN511" s="104" t="str">
        <f t="shared" si="131"/>
        <v/>
      </c>
      <c r="AO511" s="104" t="str">
        <f t="shared" si="131"/>
        <v/>
      </c>
      <c r="AP511" s="104" t="str">
        <f t="shared" si="131"/>
        <v/>
      </c>
      <c r="AQ511" s="104" t="str">
        <f t="shared" si="134"/>
        <v/>
      </c>
      <c r="AR511" s="104" t="str">
        <f t="shared" si="132"/>
        <v/>
      </c>
      <c r="AS511" s="104" t="str">
        <f t="shared" si="132"/>
        <v/>
      </c>
      <c r="AT511" s="104" t="str">
        <f t="shared" si="132"/>
        <v/>
      </c>
      <c r="AU511" s="114"/>
      <c r="AV511" s="67"/>
      <c r="AW511" s="67"/>
      <c r="AX511" s="67"/>
      <c r="AY511" s="67"/>
      <c r="AZ511" s="67"/>
      <c r="BA511" s="67"/>
      <c r="BB511" s="113"/>
      <c r="BC511" s="67"/>
      <c r="BD511" s="67"/>
      <c r="BE511" s="67"/>
      <c r="BF511" s="67"/>
      <c r="BG511" s="67"/>
      <c r="BH511" s="67"/>
      <c r="BI511" s="67"/>
      <c r="BJ511" s="67">
        <v>978</v>
      </c>
      <c r="BK511" s="103">
        <v>2982.473</v>
      </c>
      <c r="BL511" s="112">
        <v>42.75779575</v>
      </c>
      <c r="BM511" s="112">
        <v>-82.037797420000004</v>
      </c>
      <c r="BN511" s="102" t="s">
        <v>7258</v>
      </c>
      <c r="BO511" s="106">
        <v>273.10000000000002</v>
      </c>
      <c r="BP511" s="67" t="s">
        <v>3290</v>
      </c>
      <c r="BQ511" s="67" t="s">
        <v>5859</v>
      </c>
      <c r="BR511" s="102"/>
      <c r="BS511" s="102">
        <v>10</v>
      </c>
      <c r="BT511" s="115" t="s">
        <v>7951</v>
      </c>
      <c r="BU511" s="102">
        <v>7</v>
      </c>
      <c r="BV511" s="102">
        <v>7</v>
      </c>
      <c r="BW511" s="67" t="s">
        <v>7784</v>
      </c>
      <c r="BX511" s="113">
        <v>5.56</v>
      </c>
      <c r="BY511" s="67"/>
      <c r="BZ511" s="106">
        <f t="shared" si="123"/>
        <v>3.6999999999999997</v>
      </c>
      <c r="CA511" s="104" t="str">
        <f t="shared" si="124"/>
        <v>Matched</v>
      </c>
      <c r="CB511" s="104">
        <f t="shared" si="125"/>
        <v>2.0985969815539407E-2</v>
      </c>
      <c r="CC511" s="67"/>
      <c r="CD511" s="67"/>
      <c r="CE511" s="67"/>
      <c r="CF511" s="67"/>
    </row>
    <row r="512" spans="1:84" hidden="1" x14ac:dyDescent="0.35">
      <c r="A512" s="67">
        <v>979</v>
      </c>
      <c r="B512" s="67">
        <v>2982.7330000000002</v>
      </c>
      <c r="C512" s="67" t="s">
        <v>7666</v>
      </c>
      <c r="D512" s="67" t="s">
        <v>3290</v>
      </c>
      <c r="E512" s="67" t="s">
        <v>5677</v>
      </c>
      <c r="F512" s="102">
        <v>12</v>
      </c>
      <c r="G512" s="102">
        <v>8</v>
      </c>
      <c r="H512" s="102">
        <v>8</v>
      </c>
      <c r="I512" s="102"/>
      <c r="J512" s="67"/>
      <c r="K512" s="67" t="s">
        <v>5678</v>
      </c>
      <c r="L512" s="67" t="s">
        <v>4941</v>
      </c>
      <c r="M512" s="67" t="s">
        <v>3293</v>
      </c>
      <c r="N512" s="67"/>
      <c r="O512" s="67"/>
      <c r="P512" s="67">
        <v>11.88</v>
      </c>
      <c r="Q512" s="67">
        <v>11.88</v>
      </c>
      <c r="R512" s="103">
        <v>5.0000000000000001E-3</v>
      </c>
      <c r="S512" s="103">
        <v>1.6E-2</v>
      </c>
      <c r="T512" s="67">
        <v>0.55200000000000005</v>
      </c>
      <c r="U512" s="67">
        <v>5.56</v>
      </c>
      <c r="V512" s="104" t="b">
        <f t="shared" si="120"/>
        <v>1</v>
      </c>
      <c r="W512" s="104" t="s">
        <v>16</v>
      </c>
      <c r="X512" s="104">
        <f t="shared" si="127"/>
        <v>1.6</v>
      </c>
      <c r="Y512" s="104">
        <f t="shared" si="121"/>
        <v>1.6</v>
      </c>
      <c r="Z512" s="104" t="str">
        <f t="shared" si="122"/>
        <v/>
      </c>
      <c r="AA512" s="104" t="str">
        <f t="shared" si="122"/>
        <v/>
      </c>
      <c r="AB512" s="104" t="str">
        <f t="shared" si="128"/>
        <v/>
      </c>
      <c r="AC512" s="104" t="str">
        <f t="shared" si="128"/>
        <v/>
      </c>
      <c r="AD512" s="104" t="str">
        <f t="shared" si="128"/>
        <v/>
      </c>
      <c r="AE512" s="104" t="str">
        <f t="shared" si="128"/>
        <v/>
      </c>
      <c r="AF512" s="104" t="str">
        <f t="shared" si="133"/>
        <v/>
      </c>
      <c r="AG512" s="104" t="str">
        <f t="shared" si="129"/>
        <v/>
      </c>
      <c r="AH512" s="104" t="str">
        <f t="shared" si="129"/>
        <v/>
      </c>
      <c r="AI512" s="113"/>
      <c r="AJ512" s="104">
        <f t="shared" si="130"/>
        <v>9.0750139742873104E-3</v>
      </c>
      <c r="AK512" s="104">
        <f t="shared" si="131"/>
        <v>9.0750139742873104E-3</v>
      </c>
      <c r="AL512" s="104" t="str">
        <f t="shared" si="131"/>
        <v/>
      </c>
      <c r="AM512" s="104" t="str">
        <f t="shared" si="131"/>
        <v/>
      </c>
      <c r="AN512" s="104" t="str">
        <f t="shared" si="131"/>
        <v/>
      </c>
      <c r="AO512" s="104" t="str">
        <f t="shared" si="131"/>
        <v/>
      </c>
      <c r="AP512" s="104" t="str">
        <f t="shared" si="131"/>
        <v/>
      </c>
      <c r="AQ512" s="104" t="str">
        <f t="shared" si="134"/>
        <v/>
      </c>
      <c r="AR512" s="104" t="str">
        <f t="shared" si="132"/>
        <v/>
      </c>
      <c r="AS512" s="104" t="str">
        <f t="shared" si="132"/>
        <v/>
      </c>
      <c r="AT512" s="104" t="str">
        <f t="shared" si="132"/>
        <v/>
      </c>
      <c r="AU512" s="114"/>
      <c r="AV512" s="67"/>
      <c r="AW512" s="67"/>
      <c r="AX512" s="67"/>
      <c r="AY512" s="67"/>
      <c r="AZ512" s="67"/>
      <c r="BA512" s="67"/>
      <c r="BB512" s="113"/>
      <c r="BC512" s="67"/>
      <c r="BD512" s="67"/>
      <c r="BE512" s="67"/>
      <c r="BF512" s="67"/>
      <c r="BG512" s="67"/>
      <c r="BH512" s="67"/>
      <c r="BI512" s="67"/>
      <c r="BJ512" s="67">
        <v>979</v>
      </c>
      <c r="BK512" s="103">
        <v>2982.7330000000002</v>
      </c>
      <c r="BL512" s="112">
        <v>42.757793399999997</v>
      </c>
      <c r="BM512" s="112">
        <v>-82.037797549999993</v>
      </c>
      <c r="BN512" s="102" t="s">
        <v>7258</v>
      </c>
      <c r="BO512" s="106">
        <v>273.10000000000002</v>
      </c>
      <c r="BP512" s="67" t="s">
        <v>3290</v>
      </c>
      <c r="BQ512" s="67" t="s">
        <v>5678</v>
      </c>
      <c r="BR512" s="102"/>
      <c r="BS512" s="102">
        <v>12</v>
      </c>
      <c r="BT512" s="115" t="s">
        <v>7635</v>
      </c>
      <c r="BU512" s="102">
        <v>8</v>
      </c>
      <c r="BV512" s="102">
        <v>8</v>
      </c>
      <c r="BW512" s="67" t="s">
        <v>7784</v>
      </c>
      <c r="BX512" s="113">
        <v>5.56</v>
      </c>
      <c r="BY512" s="67"/>
      <c r="BZ512" s="106">
        <f t="shared" si="123"/>
        <v>1.6</v>
      </c>
      <c r="CA512" s="104" t="str">
        <f t="shared" si="124"/>
        <v>Matched</v>
      </c>
      <c r="CB512" s="104">
        <f t="shared" si="125"/>
        <v>9.0750139742873104E-3</v>
      </c>
      <c r="CC512" s="67"/>
      <c r="CD512" s="67"/>
      <c r="CE512" s="67"/>
      <c r="CF512" s="67"/>
    </row>
    <row r="513" spans="1:84" hidden="1" x14ac:dyDescent="0.35">
      <c r="A513" s="67">
        <v>980</v>
      </c>
      <c r="B513" s="67">
        <v>2984.39</v>
      </c>
      <c r="C513" s="67" t="s">
        <v>7667</v>
      </c>
      <c r="D513" s="67" t="s">
        <v>3290</v>
      </c>
      <c r="E513" s="67" t="s">
        <v>5677</v>
      </c>
      <c r="F513" s="102">
        <v>10</v>
      </c>
      <c r="G513" s="102">
        <v>7</v>
      </c>
      <c r="H513" s="102">
        <v>10</v>
      </c>
      <c r="I513" s="102"/>
      <c r="J513" s="67"/>
      <c r="K513" s="67" t="s">
        <v>5678</v>
      </c>
      <c r="L513" s="67" t="s">
        <v>4942</v>
      </c>
      <c r="M513" s="67" t="s">
        <v>3293</v>
      </c>
      <c r="N513" s="67"/>
      <c r="O513" s="67"/>
      <c r="P513" s="67">
        <v>10.32</v>
      </c>
      <c r="Q513" s="67">
        <v>10.32</v>
      </c>
      <c r="R513" s="103">
        <v>5.0000000000000001E-3</v>
      </c>
      <c r="S513" s="103">
        <v>1.4E-2</v>
      </c>
      <c r="T513" s="67">
        <v>0.63300000000000001</v>
      </c>
      <c r="U513" s="67">
        <v>5.56</v>
      </c>
      <c r="V513" s="104" t="b">
        <f t="shared" si="120"/>
        <v>1</v>
      </c>
      <c r="W513" s="104" t="s">
        <v>16</v>
      </c>
      <c r="X513" s="104">
        <f t="shared" si="127"/>
        <v>1.4000000000000001</v>
      </c>
      <c r="Y513" s="104">
        <f t="shared" si="121"/>
        <v>1.4000000000000001</v>
      </c>
      <c r="Z513" s="104" t="str">
        <f t="shared" si="122"/>
        <v/>
      </c>
      <c r="AA513" s="104" t="str">
        <f t="shared" si="122"/>
        <v/>
      </c>
      <c r="AB513" s="104" t="str">
        <f t="shared" si="128"/>
        <v/>
      </c>
      <c r="AC513" s="104" t="str">
        <f t="shared" si="128"/>
        <v/>
      </c>
      <c r="AD513" s="104" t="str">
        <f t="shared" si="128"/>
        <v/>
      </c>
      <c r="AE513" s="104" t="str">
        <f t="shared" si="128"/>
        <v/>
      </c>
      <c r="AF513" s="104" t="str">
        <f t="shared" si="133"/>
        <v/>
      </c>
      <c r="AG513" s="104" t="str">
        <f t="shared" si="129"/>
        <v/>
      </c>
      <c r="AH513" s="104" t="str">
        <f t="shared" si="129"/>
        <v/>
      </c>
      <c r="AI513" s="113"/>
      <c r="AJ513" s="104">
        <f t="shared" si="130"/>
        <v>7.9406372275013983E-3</v>
      </c>
      <c r="AK513" s="104">
        <f t="shared" si="131"/>
        <v>7.9406372275013983E-3</v>
      </c>
      <c r="AL513" s="104" t="str">
        <f t="shared" si="131"/>
        <v/>
      </c>
      <c r="AM513" s="104" t="str">
        <f t="shared" si="131"/>
        <v/>
      </c>
      <c r="AN513" s="104" t="str">
        <f t="shared" si="131"/>
        <v/>
      </c>
      <c r="AO513" s="104" t="str">
        <f t="shared" si="131"/>
        <v/>
      </c>
      <c r="AP513" s="104" t="str">
        <f t="shared" si="131"/>
        <v/>
      </c>
      <c r="AQ513" s="104" t="str">
        <f t="shared" si="134"/>
        <v/>
      </c>
      <c r="AR513" s="104" t="str">
        <f t="shared" si="132"/>
        <v/>
      </c>
      <c r="AS513" s="104" t="str">
        <f t="shared" si="132"/>
        <v/>
      </c>
      <c r="AT513" s="104" t="str">
        <f t="shared" si="132"/>
        <v/>
      </c>
      <c r="AU513" s="114"/>
      <c r="AV513" s="67"/>
      <c r="AW513" s="67"/>
      <c r="AX513" s="67"/>
      <c r="AY513" s="67"/>
      <c r="AZ513" s="67"/>
      <c r="BA513" s="67"/>
      <c r="BB513" s="113"/>
      <c r="BC513" s="67"/>
      <c r="BD513" s="67"/>
      <c r="BE513" s="67"/>
      <c r="BF513" s="67"/>
      <c r="BG513" s="67"/>
      <c r="BH513" s="67"/>
      <c r="BI513" s="67"/>
      <c r="BJ513" s="67">
        <v>980</v>
      </c>
      <c r="BK513" s="103">
        <v>2984.39</v>
      </c>
      <c r="BL513" s="112">
        <v>42.757778369999997</v>
      </c>
      <c r="BM513" s="112">
        <v>-82.037798370000004</v>
      </c>
      <c r="BN513" s="102" t="s">
        <v>7258</v>
      </c>
      <c r="BO513" s="106">
        <v>273.10000000000002</v>
      </c>
      <c r="BP513" s="67" t="s">
        <v>3290</v>
      </c>
      <c r="BQ513" s="67" t="s">
        <v>5678</v>
      </c>
      <c r="BR513" s="102"/>
      <c r="BS513" s="102">
        <v>10</v>
      </c>
      <c r="BT513" s="115" t="s">
        <v>7953</v>
      </c>
      <c r="BU513" s="102">
        <v>7</v>
      </c>
      <c r="BV513" s="102">
        <v>10</v>
      </c>
      <c r="BW513" s="67" t="s">
        <v>7784</v>
      </c>
      <c r="BX513" s="113">
        <v>5.56</v>
      </c>
      <c r="BY513" s="67"/>
      <c r="BZ513" s="106">
        <f t="shared" si="123"/>
        <v>1.4000000000000001</v>
      </c>
      <c r="CA513" s="104" t="str">
        <f t="shared" si="124"/>
        <v>Matched</v>
      </c>
      <c r="CB513" s="104">
        <f t="shared" si="125"/>
        <v>7.9406372275013983E-3</v>
      </c>
      <c r="CC513" s="67"/>
      <c r="CD513" s="67"/>
      <c r="CE513" s="67"/>
      <c r="CF513" s="67"/>
    </row>
    <row r="514" spans="1:84" hidden="1" x14ac:dyDescent="0.35">
      <c r="A514" s="67">
        <v>991</v>
      </c>
      <c r="B514" s="67">
        <v>3047.2820000000002</v>
      </c>
      <c r="C514" s="67" t="s">
        <v>7411</v>
      </c>
      <c r="D514" s="67" t="s">
        <v>3339</v>
      </c>
      <c r="E514" s="67" t="s">
        <v>5752</v>
      </c>
      <c r="F514" s="102">
        <v>15</v>
      </c>
      <c r="G514" s="102">
        <v>12</v>
      </c>
      <c r="H514" s="102">
        <v>9</v>
      </c>
      <c r="I514" s="102"/>
      <c r="J514" s="67"/>
      <c r="K514" s="67" t="s">
        <v>5762</v>
      </c>
      <c r="L514" s="67" t="s">
        <v>4972</v>
      </c>
      <c r="M514" s="67" t="s">
        <v>3293</v>
      </c>
      <c r="N514" s="67"/>
      <c r="O514" s="67"/>
      <c r="P514" s="67">
        <v>15.17</v>
      </c>
      <c r="Q514" s="67">
        <v>15.17</v>
      </c>
      <c r="R514" s="103">
        <v>1.9E-2</v>
      </c>
      <c r="S514" s="103">
        <v>4.2000000000000003E-2</v>
      </c>
      <c r="T514" s="67">
        <v>0.68100000000000005</v>
      </c>
      <c r="U514" s="67">
        <v>5.56</v>
      </c>
      <c r="V514" s="104" t="b">
        <f t="shared" si="120"/>
        <v>1</v>
      </c>
      <c r="W514" s="104" t="s">
        <v>16</v>
      </c>
      <c r="X514" s="104">
        <f t="shared" si="127"/>
        <v>4.2</v>
      </c>
      <c r="Y514" s="104">
        <f t="shared" si="121"/>
        <v>4.2</v>
      </c>
      <c r="Z514" s="104" t="str">
        <f t="shared" si="122"/>
        <v/>
      </c>
      <c r="AA514" s="104" t="str">
        <f t="shared" si="122"/>
        <v/>
      </c>
      <c r="AB514" s="104" t="str">
        <f t="shared" si="128"/>
        <v/>
      </c>
      <c r="AC514" s="104" t="str">
        <f t="shared" si="128"/>
        <v/>
      </c>
      <c r="AD514" s="104" t="str">
        <f t="shared" si="128"/>
        <v/>
      </c>
      <c r="AE514" s="104" t="str">
        <f t="shared" si="128"/>
        <v/>
      </c>
      <c r="AF514" s="104" t="str">
        <f t="shared" si="133"/>
        <v/>
      </c>
      <c r="AG514" s="104" t="str">
        <f t="shared" si="129"/>
        <v/>
      </c>
      <c r="AH514" s="104" t="str">
        <f t="shared" si="129"/>
        <v/>
      </c>
      <c r="AI514" s="113"/>
      <c r="AJ514" s="104">
        <f t="shared" si="130"/>
        <v>2.3821911682504193E-2</v>
      </c>
      <c r="AK514" s="104">
        <f t="shared" si="131"/>
        <v>2.3821911682504193E-2</v>
      </c>
      <c r="AL514" s="104" t="str">
        <f t="shared" si="131"/>
        <v/>
      </c>
      <c r="AM514" s="104" t="str">
        <f t="shared" si="131"/>
        <v/>
      </c>
      <c r="AN514" s="104" t="str">
        <f t="shared" si="131"/>
        <v/>
      </c>
      <c r="AO514" s="104" t="str">
        <f t="shared" si="131"/>
        <v/>
      </c>
      <c r="AP514" s="104" t="str">
        <f t="shared" si="131"/>
        <v/>
      </c>
      <c r="AQ514" s="104" t="str">
        <f t="shared" si="134"/>
        <v/>
      </c>
      <c r="AR514" s="104" t="str">
        <f t="shared" si="132"/>
        <v/>
      </c>
      <c r="AS514" s="104" t="str">
        <f t="shared" si="132"/>
        <v/>
      </c>
      <c r="AT514" s="104" t="str">
        <f t="shared" si="132"/>
        <v/>
      </c>
      <c r="AU514" s="114"/>
      <c r="AV514" s="67"/>
      <c r="AW514" s="67"/>
      <c r="AX514" s="67"/>
      <c r="AY514" s="67"/>
      <c r="AZ514" s="67"/>
      <c r="BA514" s="67"/>
      <c r="BB514" s="113"/>
      <c r="BC514" s="67"/>
      <c r="BD514" s="67"/>
      <c r="BE514" s="67"/>
      <c r="BF514" s="67"/>
      <c r="BG514" s="67"/>
      <c r="BH514" s="67"/>
      <c r="BI514" s="67"/>
      <c r="BJ514" s="67">
        <v>991</v>
      </c>
      <c r="BK514" s="103">
        <v>3047.2820000000002</v>
      </c>
      <c r="BL514" s="112">
        <v>42.757475730000003</v>
      </c>
      <c r="BM514" s="112">
        <v>-82.037432890000005</v>
      </c>
      <c r="BN514" s="102" t="s">
        <v>7260</v>
      </c>
      <c r="BO514" s="106">
        <v>273.10000000000002</v>
      </c>
      <c r="BP514" s="67" t="s">
        <v>3339</v>
      </c>
      <c r="BQ514" s="67" t="s">
        <v>5762</v>
      </c>
      <c r="BR514" s="102"/>
      <c r="BS514" s="102">
        <v>15</v>
      </c>
      <c r="BT514" s="115" t="s">
        <v>7634</v>
      </c>
      <c r="BU514" s="102">
        <v>12</v>
      </c>
      <c r="BV514" s="102">
        <v>9</v>
      </c>
      <c r="BW514" s="67" t="s">
        <v>7805</v>
      </c>
      <c r="BX514" s="113">
        <v>5.56</v>
      </c>
      <c r="BY514" s="67"/>
      <c r="BZ514" s="106">
        <f t="shared" si="123"/>
        <v>4.2</v>
      </c>
      <c r="CA514" s="104" t="str">
        <f t="shared" si="124"/>
        <v>Matched</v>
      </c>
      <c r="CB514" s="104">
        <f t="shared" si="125"/>
        <v>2.3821911682504193E-2</v>
      </c>
      <c r="CC514" s="67"/>
      <c r="CD514" s="67"/>
      <c r="CE514" s="67"/>
      <c r="CF514" s="67"/>
    </row>
    <row r="515" spans="1:84" hidden="1" x14ac:dyDescent="0.35">
      <c r="A515" s="67">
        <v>994</v>
      </c>
      <c r="B515" s="67">
        <v>3056.6909999999998</v>
      </c>
      <c r="C515" s="67" t="s">
        <v>7670</v>
      </c>
      <c r="D515" s="67" t="s">
        <v>3339</v>
      </c>
      <c r="E515" s="67" t="s">
        <v>5752</v>
      </c>
      <c r="F515" s="102">
        <v>14</v>
      </c>
      <c r="G515" s="102">
        <v>9</v>
      </c>
      <c r="H515" s="102">
        <v>7</v>
      </c>
      <c r="I515" s="102"/>
      <c r="J515" s="67"/>
      <c r="K515" s="67" t="s">
        <v>5762</v>
      </c>
      <c r="L515" s="67" t="s">
        <v>4979</v>
      </c>
      <c r="M515" s="67" t="s">
        <v>3293</v>
      </c>
      <c r="N515" s="67"/>
      <c r="O515" s="67"/>
      <c r="P515" s="67">
        <v>14.44</v>
      </c>
      <c r="Q515" s="67">
        <v>14.44</v>
      </c>
      <c r="R515" s="103">
        <v>2.1999999999999999E-2</v>
      </c>
      <c r="S515" s="103">
        <v>3.9E-2</v>
      </c>
      <c r="T515" s="67">
        <v>0.77800000000000002</v>
      </c>
      <c r="U515" s="67">
        <v>5.56</v>
      </c>
      <c r="V515" s="104" t="b">
        <f t="shared" ref="V515:V578" si="135">IF(Q515&gt;X515,TRUE,FALSE)</f>
        <v>1</v>
      </c>
      <c r="W515" s="104" t="s">
        <v>16</v>
      </c>
      <c r="X515" s="104">
        <f t="shared" si="127"/>
        <v>3.9</v>
      </c>
      <c r="Y515" s="104">
        <f t="shared" ref="Y515:Y578" si="136">IF(Y$1=$W515,X515,"")</f>
        <v>3.9</v>
      </c>
      <c r="Z515" s="104" t="str">
        <f t="shared" ref="Z515:AA578" si="137">IF(Z$1=$W515,$X515,"")</f>
        <v/>
      </c>
      <c r="AA515" s="104" t="str">
        <f t="shared" si="137"/>
        <v/>
      </c>
      <c r="AB515" s="104" t="str">
        <f t="shared" si="128"/>
        <v/>
      </c>
      <c r="AC515" s="104" t="str">
        <f t="shared" si="128"/>
        <v/>
      </c>
      <c r="AD515" s="104" t="str">
        <f t="shared" si="128"/>
        <v/>
      </c>
      <c r="AE515" s="104" t="str">
        <f t="shared" si="128"/>
        <v/>
      </c>
      <c r="AF515" s="104" t="str">
        <f t="shared" si="133"/>
        <v/>
      </c>
      <c r="AG515" s="104" t="str">
        <f t="shared" si="129"/>
        <v/>
      </c>
      <c r="AH515" s="104" t="str">
        <f t="shared" si="129"/>
        <v/>
      </c>
      <c r="AI515" s="113"/>
      <c r="AJ515" s="104">
        <f t="shared" si="130"/>
        <v>2.2120346562325321E-2</v>
      </c>
      <c r="AK515" s="104">
        <f t="shared" si="131"/>
        <v>2.2120346562325321E-2</v>
      </c>
      <c r="AL515" s="104" t="str">
        <f t="shared" si="131"/>
        <v/>
      </c>
      <c r="AM515" s="104" t="str">
        <f t="shared" si="131"/>
        <v/>
      </c>
      <c r="AN515" s="104" t="str">
        <f t="shared" si="131"/>
        <v/>
      </c>
      <c r="AO515" s="104" t="str">
        <f t="shared" si="131"/>
        <v/>
      </c>
      <c r="AP515" s="104" t="str">
        <f t="shared" si="131"/>
        <v/>
      </c>
      <c r="AQ515" s="104" t="str">
        <f t="shared" si="134"/>
        <v/>
      </c>
      <c r="AR515" s="104" t="str">
        <f t="shared" si="132"/>
        <v/>
      </c>
      <c r="AS515" s="104" t="str">
        <f t="shared" si="132"/>
        <v/>
      </c>
      <c r="AT515" s="104" t="str">
        <f t="shared" si="132"/>
        <v/>
      </c>
      <c r="AU515" s="114"/>
      <c r="AV515" s="67"/>
      <c r="AW515" s="67"/>
      <c r="AX515" s="67"/>
      <c r="AY515" s="67"/>
      <c r="AZ515" s="67"/>
      <c r="BA515" s="67"/>
      <c r="BB515" s="113"/>
      <c r="BC515" s="67"/>
      <c r="BD515" s="67"/>
      <c r="BE515" s="67"/>
      <c r="BF515" s="67"/>
      <c r="BG515" s="67"/>
      <c r="BH515" s="67"/>
      <c r="BI515" s="67"/>
      <c r="BJ515" s="67">
        <v>994</v>
      </c>
      <c r="BK515" s="103">
        <v>3056.6909999999998</v>
      </c>
      <c r="BL515" s="112">
        <v>42.757472630000002</v>
      </c>
      <c r="BM515" s="112">
        <v>-82.037317360000003</v>
      </c>
      <c r="BN515" s="102" t="s">
        <v>7261</v>
      </c>
      <c r="BO515" s="106">
        <v>273.10000000000002</v>
      </c>
      <c r="BP515" s="67" t="s">
        <v>3339</v>
      </c>
      <c r="BQ515" s="67" t="s">
        <v>5762</v>
      </c>
      <c r="BR515" s="102"/>
      <c r="BS515" s="102">
        <v>14</v>
      </c>
      <c r="BT515" s="115" t="s">
        <v>7889</v>
      </c>
      <c r="BU515" s="102">
        <v>9</v>
      </c>
      <c r="BV515" s="102">
        <v>7</v>
      </c>
      <c r="BW515" s="67" t="s">
        <v>7805</v>
      </c>
      <c r="BX515" s="113">
        <v>5.56</v>
      </c>
      <c r="BY515" s="67"/>
      <c r="BZ515" s="106">
        <f t="shared" ref="BZ515:BZ578" si="138">S515*100</f>
        <v>3.9</v>
      </c>
      <c r="CA515" s="104" t="str">
        <f t="shared" ref="CA515:CA578" si="139">W515</f>
        <v>Matched</v>
      </c>
      <c r="CB515" s="104">
        <f>AK515</f>
        <v>2.2120346562325321E-2</v>
      </c>
      <c r="CC515" s="67"/>
      <c r="CD515" s="67"/>
      <c r="CE515" s="67"/>
      <c r="CF515" s="67"/>
    </row>
    <row r="516" spans="1:84" hidden="1" x14ac:dyDescent="0.35">
      <c r="A516" s="67">
        <v>995</v>
      </c>
      <c r="B516" s="67">
        <v>3057.8670000000002</v>
      </c>
      <c r="C516" s="67" t="s">
        <v>7558</v>
      </c>
      <c r="D516" s="67" t="s">
        <v>3339</v>
      </c>
      <c r="E516" s="67" t="s">
        <v>5752</v>
      </c>
      <c r="F516" s="102">
        <v>16</v>
      </c>
      <c r="G516" s="102">
        <v>13</v>
      </c>
      <c r="H516" s="102">
        <v>8</v>
      </c>
      <c r="I516" s="102"/>
      <c r="J516" s="67"/>
      <c r="K516" s="67" t="s">
        <v>5762</v>
      </c>
      <c r="L516" s="67" t="s">
        <v>4980</v>
      </c>
      <c r="M516" s="67" t="s">
        <v>3293</v>
      </c>
      <c r="N516" s="67"/>
      <c r="O516" s="67"/>
      <c r="P516" s="67">
        <v>15.79</v>
      </c>
      <c r="Q516" s="67">
        <v>15.79</v>
      </c>
      <c r="R516" s="103">
        <v>2.3E-2</v>
      </c>
      <c r="S516" s="103">
        <v>4.5999999999999999E-2</v>
      </c>
      <c r="T516" s="67">
        <v>0.69499999999999995</v>
      </c>
      <c r="U516" s="67">
        <v>5.56</v>
      </c>
      <c r="V516" s="104" t="b">
        <f t="shared" si="135"/>
        <v>1</v>
      </c>
      <c r="W516" s="104" t="s">
        <v>16</v>
      </c>
      <c r="X516" s="104">
        <f t="shared" si="127"/>
        <v>4.5999999999999996</v>
      </c>
      <c r="Y516" s="104">
        <f t="shared" si="136"/>
        <v>4.5999999999999996</v>
      </c>
      <c r="Z516" s="104" t="str">
        <f t="shared" si="137"/>
        <v/>
      </c>
      <c r="AA516" s="104" t="str">
        <f t="shared" si="137"/>
        <v/>
      </c>
      <c r="AB516" s="104" t="str">
        <f t="shared" si="128"/>
        <v/>
      </c>
      <c r="AC516" s="104" t="str">
        <f t="shared" si="128"/>
        <v/>
      </c>
      <c r="AD516" s="104" t="str">
        <f t="shared" si="128"/>
        <v/>
      </c>
      <c r="AE516" s="104" t="str">
        <f t="shared" si="128"/>
        <v/>
      </c>
      <c r="AF516" s="104" t="str">
        <f t="shared" si="133"/>
        <v/>
      </c>
      <c r="AG516" s="104" t="str">
        <f t="shared" si="129"/>
        <v/>
      </c>
      <c r="AH516" s="104" t="str">
        <f t="shared" si="129"/>
        <v/>
      </c>
      <c r="AI516" s="113"/>
      <c r="AJ516" s="104">
        <f t="shared" si="130"/>
        <v>2.6090665176076017E-2</v>
      </c>
      <c r="AK516" s="104">
        <f t="shared" si="131"/>
        <v>2.6090665176076017E-2</v>
      </c>
      <c r="AL516" s="104" t="str">
        <f t="shared" si="131"/>
        <v/>
      </c>
      <c r="AM516" s="104" t="str">
        <f t="shared" si="131"/>
        <v/>
      </c>
      <c r="AN516" s="104" t="str">
        <f t="shared" si="131"/>
        <v/>
      </c>
      <c r="AO516" s="104" t="str">
        <f t="shared" si="131"/>
        <v/>
      </c>
      <c r="AP516" s="104" t="str">
        <f t="shared" si="131"/>
        <v/>
      </c>
      <c r="AQ516" s="104" t="str">
        <f t="shared" si="134"/>
        <v/>
      </c>
      <c r="AR516" s="104" t="str">
        <f t="shared" si="132"/>
        <v/>
      </c>
      <c r="AS516" s="104" t="str">
        <f t="shared" si="132"/>
        <v/>
      </c>
      <c r="AT516" s="104" t="str">
        <f t="shared" si="132"/>
        <v/>
      </c>
      <c r="AU516" s="114"/>
      <c r="AV516" s="67"/>
      <c r="AW516" s="67"/>
      <c r="AX516" s="67"/>
      <c r="AY516" s="67"/>
      <c r="AZ516" s="67"/>
      <c r="BA516" s="67"/>
      <c r="BB516" s="113"/>
      <c r="BC516" s="67"/>
      <c r="BD516" s="67"/>
      <c r="BE516" s="67"/>
      <c r="BF516" s="67"/>
      <c r="BG516" s="67"/>
      <c r="BH516" s="67"/>
      <c r="BI516" s="67"/>
      <c r="BJ516" s="67">
        <v>995</v>
      </c>
      <c r="BK516" s="103">
        <v>3057.8670000000002</v>
      </c>
      <c r="BL516" s="112">
        <v>42.757472249999999</v>
      </c>
      <c r="BM516" s="112">
        <v>-82.037302949999997</v>
      </c>
      <c r="BN516" s="102" t="s">
        <v>7261</v>
      </c>
      <c r="BO516" s="106">
        <v>273.10000000000002</v>
      </c>
      <c r="BP516" s="67" t="s">
        <v>3339</v>
      </c>
      <c r="BQ516" s="67" t="s">
        <v>5762</v>
      </c>
      <c r="BR516" s="102"/>
      <c r="BS516" s="102">
        <v>16</v>
      </c>
      <c r="BT516" s="115" t="s">
        <v>7901</v>
      </c>
      <c r="BU516" s="102">
        <v>13</v>
      </c>
      <c r="BV516" s="102">
        <v>8</v>
      </c>
      <c r="BW516" s="67" t="s">
        <v>7805</v>
      </c>
      <c r="BX516" s="113">
        <v>5.56</v>
      </c>
      <c r="BY516" s="67"/>
      <c r="BZ516" s="106">
        <f t="shared" si="138"/>
        <v>4.5999999999999996</v>
      </c>
      <c r="CA516" s="104" t="str">
        <f t="shared" si="139"/>
        <v>Matched</v>
      </c>
      <c r="CB516" s="104">
        <f>AK516</f>
        <v>2.6090665176076017E-2</v>
      </c>
      <c r="CC516" s="67"/>
      <c r="CD516" s="67"/>
      <c r="CE516" s="67"/>
      <c r="CF516" s="67"/>
    </row>
    <row r="517" spans="1:84" hidden="1" x14ac:dyDescent="0.35">
      <c r="A517" s="67">
        <v>997</v>
      </c>
      <c r="B517" s="67">
        <v>3063.7539999999999</v>
      </c>
      <c r="C517" s="67" t="s">
        <v>7500</v>
      </c>
      <c r="D517" s="67" t="s">
        <v>3290</v>
      </c>
      <c r="E517" s="67" t="s">
        <v>5752</v>
      </c>
      <c r="F517" s="102">
        <v>14</v>
      </c>
      <c r="G517" s="102">
        <v>9</v>
      </c>
      <c r="H517" s="102">
        <v>9</v>
      </c>
      <c r="I517" s="102"/>
      <c r="J517" s="67"/>
      <c r="K517" s="67" t="s">
        <v>5678</v>
      </c>
      <c r="L517" s="67" t="s">
        <v>4985</v>
      </c>
      <c r="M517" s="67" t="s">
        <v>3293</v>
      </c>
      <c r="N517" s="67"/>
      <c r="O517" s="67"/>
      <c r="P517" s="67">
        <v>13.57</v>
      </c>
      <c r="Q517" s="67">
        <v>13.57</v>
      </c>
      <c r="R517" s="103">
        <v>1.4E-2</v>
      </c>
      <c r="S517" s="103">
        <v>2.7E-2</v>
      </c>
      <c r="T517" s="67">
        <v>0.63</v>
      </c>
      <c r="U517" s="67">
        <v>5.56</v>
      </c>
      <c r="V517" s="104" t="b">
        <f t="shared" si="135"/>
        <v>1</v>
      </c>
      <c r="W517" s="104" t="s">
        <v>16</v>
      </c>
      <c r="X517" s="104">
        <f t="shared" si="127"/>
        <v>2.7</v>
      </c>
      <c r="Y517" s="104">
        <f t="shared" si="136"/>
        <v>2.7</v>
      </c>
      <c r="Z517" s="104" t="str">
        <f t="shared" si="137"/>
        <v/>
      </c>
      <c r="AA517" s="104" t="str">
        <f t="shared" si="137"/>
        <v/>
      </c>
      <c r="AB517" s="104" t="str">
        <f t="shared" si="128"/>
        <v/>
      </c>
      <c r="AC517" s="104" t="str">
        <f t="shared" si="128"/>
        <v/>
      </c>
      <c r="AD517" s="104" t="str">
        <f t="shared" si="128"/>
        <v/>
      </c>
      <c r="AE517" s="104" t="str">
        <f t="shared" si="128"/>
        <v/>
      </c>
      <c r="AF517" s="104" t="str">
        <f t="shared" si="133"/>
        <v/>
      </c>
      <c r="AG517" s="104" t="str">
        <f t="shared" si="129"/>
        <v/>
      </c>
      <c r="AH517" s="104" t="str">
        <f t="shared" si="129"/>
        <v/>
      </c>
      <c r="AI517" s="113"/>
      <c r="AJ517" s="104">
        <f t="shared" si="130"/>
        <v>1.5314086081609838E-2</v>
      </c>
      <c r="AK517" s="104">
        <f t="shared" si="131"/>
        <v>1.5314086081609838E-2</v>
      </c>
      <c r="AL517" s="104" t="str">
        <f t="shared" si="131"/>
        <v/>
      </c>
      <c r="AM517" s="104" t="str">
        <f t="shared" si="131"/>
        <v/>
      </c>
      <c r="AN517" s="104" t="str">
        <f t="shared" si="131"/>
        <v/>
      </c>
      <c r="AO517" s="104" t="str">
        <f t="shared" si="131"/>
        <v/>
      </c>
      <c r="AP517" s="104" t="str">
        <f t="shared" si="131"/>
        <v/>
      </c>
      <c r="AQ517" s="104" t="str">
        <f t="shared" si="134"/>
        <v/>
      </c>
      <c r="AR517" s="104" t="str">
        <f t="shared" si="132"/>
        <v/>
      </c>
      <c r="AS517" s="104" t="str">
        <f t="shared" si="132"/>
        <v/>
      </c>
      <c r="AT517" s="104" t="str">
        <f t="shared" si="132"/>
        <v/>
      </c>
      <c r="AU517" s="114"/>
      <c r="AV517" s="67"/>
      <c r="AW517" s="67"/>
      <c r="AX517" s="67"/>
      <c r="AY517" s="67"/>
      <c r="AZ517" s="67"/>
      <c r="BA517" s="67"/>
      <c r="BB517" s="113"/>
      <c r="BC517" s="67"/>
      <c r="BD517" s="67"/>
      <c r="BE517" s="67"/>
      <c r="BF517" s="67"/>
      <c r="BG517" s="67"/>
      <c r="BH517" s="67"/>
      <c r="BI517" s="67"/>
      <c r="BJ517" s="67">
        <v>997</v>
      </c>
      <c r="BK517" s="103">
        <v>3063.7539999999999</v>
      </c>
      <c r="BL517" s="112">
        <v>42.757470619999999</v>
      </c>
      <c r="BM517" s="112">
        <v>-82.037230629999996</v>
      </c>
      <c r="BN517" s="102" t="s">
        <v>7262</v>
      </c>
      <c r="BO517" s="106">
        <v>273.10000000000002</v>
      </c>
      <c r="BP517" s="67" t="s">
        <v>3290</v>
      </c>
      <c r="BQ517" s="67" t="s">
        <v>5678</v>
      </c>
      <c r="BR517" s="102"/>
      <c r="BS517" s="102">
        <v>14</v>
      </c>
      <c r="BT517" s="115" t="s">
        <v>7357</v>
      </c>
      <c r="BU517" s="102">
        <v>9</v>
      </c>
      <c r="BV517" s="102">
        <v>9</v>
      </c>
      <c r="BW517" s="67" t="s">
        <v>7805</v>
      </c>
      <c r="BX517" s="113">
        <v>5.56</v>
      </c>
      <c r="BY517" s="67"/>
      <c r="BZ517" s="106">
        <f t="shared" si="138"/>
        <v>2.7</v>
      </c>
      <c r="CA517" s="104" t="str">
        <f t="shared" si="139"/>
        <v>Matched</v>
      </c>
      <c r="CB517" s="104">
        <f>AK517</f>
        <v>1.5314086081609838E-2</v>
      </c>
      <c r="CC517" s="67"/>
      <c r="CD517" s="67"/>
      <c r="CE517" s="67"/>
      <c r="CF517" s="67"/>
    </row>
    <row r="518" spans="1:84" hidden="1" x14ac:dyDescent="0.35">
      <c r="A518" s="67">
        <v>999</v>
      </c>
      <c r="B518" s="67">
        <v>3064.8470000000002</v>
      </c>
      <c r="C518" s="67" t="s">
        <v>7525</v>
      </c>
      <c r="D518" s="67" t="s">
        <v>3290</v>
      </c>
      <c r="E518" s="67" t="s">
        <v>5752</v>
      </c>
      <c r="F518" s="102">
        <v>13</v>
      </c>
      <c r="G518" s="102">
        <v>12</v>
      </c>
      <c r="H518" s="102">
        <v>8</v>
      </c>
      <c r="I518" s="102"/>
      <c r="J518" s="67"/>
      <c r="K518" s="67" t="s">
        <v>5678</v>
      </c>
      <c r="L518" s="67" t="s">
        <v>4989</v>
      </c>
      <c r="M518" s="67" t="s">
        <v>3293</v>
      </c>
      <c r="N518" s="67"/>
      <c r="O518" s="67"/>
      <c r="P518" s="67">
        <v>12.63</v>
      </c>
      <c r="Q518" s="67">
        <v>12.63</v>
      </c>
      <c r="R518" s="103">
        <v>0.01</v>
      </c>
      <c r="S518" s="103">
        <v>2.1999999999999999E-2</v>
      </c>
      <c r="T518" s="67">
        <v>0.57699999999999996</v>
      </c>
      <c r="U518" s="67">
        <v>5.56</v>
      </c>
      <c r="V518" s="104" t="b">
        <f t="shared" si="135"/>
        <v>1</v>
      </c>
      <c r="W518" s="104" t="s">
        <v>16</v>
      </c>
      <c r="X518" s="104">
        <f t="shared" si="127"/>
        <v>2.1999999999999997</v>
      </c>
      <c r="Y518" s="104">
        <f t="shared" si="136"/>
        <v>2.1999999999999997</v>
      </c>
      <c r="Z518" s="104" t="str">
        <f t="shared" si="137"/>
        <v/>
      </c>
      <c r="AA518" s="104" t="str">
        <f t="shared" si="137"/>
        <v/>
      </c>
      <c r="AB518" s="104" t="str">
        <f t="shared" si="128"/>
        <v/>
      </c>
      <c r="AC518" s="104" t="str">
        <f t="shared" si="128"/>
        <v/>
      </c>
      <c r="AD518" s="104" t="str">
        <f t="shared" si="128"/>
        <v/>
      </c>
      <c r="AE518" s="104" t="str">
        <f t="shared" si="128"/>
        <v/>
      </c>
      <c r="AF518" s="104" t="str">
        <f t="shared" si="133"/>
        <v/>
      </c>
      <c r="AG518" s="104" t="str">
        <f t="shared" si="129"/>
        <v/>
      </c>
      <c r="AH518" s="104" t="str">
        <f t="shared" si="129"/>
        <v/>
      </c>
      <c r="AI518" s="113"/>
      <c r="AJ518" s="104">
        <f t="shared" si="130"/>
        <v>1.2478144214645052E-2</v>
      </c>
      <c r="AK518" s="104">
        <f t="shared" si="131"/>
        <v>1.2478144214645052E-2</v>
      </c>
      <c r="AL518" s="104" t="str">
        <f t="shared" si="131"/>
        <v/>
      </c>
      <c r="AM518" s="104" t="str">
        <f t="shared" si="131"/>
        <v/>
      </c>
      <c r="AN518" s="104" t="str">
        <f t="shared" si="131"/>
        <v/>
      </c>
      <c r="AO518" s="104" t="str">
        <f t="shared" si="131"/>
        <v/>
      </c>
      <c r="AP518" s="104" t="str">
        <f t="shared" si="131"/>
        <v/>
      </c>
      <c r="AQ518" s="104" t="str">
        <f t="shared" si="134"/>
        <v/>
      </c>
      <c r="AR518" s="104" t="str">
        <f t="shared" si="132"/>
        <v/>
      </c>
      <c r="AS518" s="104" t="str">
        <f t="shared" si="132"/>
        <v/>
      </c>
      <c r="AT518" s="104" t="str">
        <f t="shared" si="132"/>
        <v/>
      </c>
      <c r="AU518" s="114"/>
      <c r="AV518" s="67"/>
      <c r="AW518" s="67"/>
      <c r="AX518" s="67"/>
      <c r="AY518" s="67"/>
      <c r="AZ518" s="67"/>
      <c r="BA518" s="67"/>
      <c r="BB518" s="113"/>
      <c r="BC518" s="67"/>
      <c r="BD518" s="67"/>
      <c r="BE518" s="67"/>
      <c r="BF518" s="67"/>
      <c r="BG518" s="67"/>
      <c r="BH518" s="67"/>
      <c r="BI518" s="67"/>
      <c r="BJ518" s="67">
        <v>999</v>
      </c>
      <c r="BK518" s="103">
        <v>3064.8470000000002</v>
      </c>
      <c r="BL518" s="112">
        <v>42.757470339999998</v>
      </c>
      <c r="BM518" s="112">
        <v>-82.037217220000002</v>
      </c>
      <c r="BN518" s="102" t="s">
        <v>7263</v>
      </c>
      <c r="BO518" s="106">
        <v>273.10000000000002</v>
      </c>
      <c r="BP518" s="67" t="s">
        <v>3290</v>
      </c>
      <c r="BQ518" s="67" t="s">
        <v>5678</v>
      </c>
      <c r="BR518" s="102"/>
      <c r="BS518" s="102">
        <v>13</v>
      </c>
      <c r="BT518" s="115" t="s">
        <v>7556</v>
      </c>
      <c r="BU518" s="102">
        <v>12</v>
      </c>
      <c r="BV518" s="102">
        <v>8</v>
      </c>
      <c r="BW518" s="67" t="s">
        <v>7805</v>
      </c>
      <c r="BX518" s="113">
        <v>5.56</v>
      </c>
      <c r="BY518" s="67"/>
      <c r="BZ518" s="106">
        <f t="shared" si="138"/>
        <v>2.1999999999999997</v>
      </c>
      <c r="CA518" s="104" t="str">
        <f t="shared" si="139"/>
        <v>Matched</v>
      </c>
      <c r="CB518" s="104">
        <f>AK518</f>
        <v>1.2478144214645052E-2</v>
      </c>
      <c r="CC518" s="67"/>
      <c r="CD518" s="67"/>
      <c r="CE518" s="67"/>
      <c r="CF518" s="67"/>
    </row>
    <row r="519" spans="1:84" hidden="1" x14ac:dyDescent="0.35">
      <c r="A519" s="67">
        <v>1000</v>
      </c>
      <c r="B519" s="67">
        <v>3065.4589999999998</v>
      </c>
      <c r="C519" s="67" t="s">
        <v>7671</v>
      </c>
      <c r="D519" s="67" t="s">
        <v>3290</v>
      </c>
      <c r="E519" s="67" t="s">
        <v>5752</v>
      </c>
      <c r="F519" s="102">
        <v>14</v>
      </c>
      <c r="G519" s="102">
        <v>11</v>
      </c>
      <c r="H519" s="102">
        <v>7</v>
      </c>
      <c r="I519" s="102"/>
      <c r="J519" s="67"/>
      <c r="K519" s="67" t="s">
        <v>5678</v>
      </c>
      <c r="L519" s="67" t="s">
        <v>4990</v>
      </c>
      <c r="M519" s="67" t="s">
        <v>3293</v>
      </c>
      <c r="N519" s="67"/>
      <c r="O519" s="67"/>
      <c r="P519" s="67">
        <v>14.14</v>
      </c>
      <c r="Q519" s="67">
        <v>14.14</v>
      </c>
      <c r="R519" s="103">
        <v>5.0000000000000001E-3</v>
      </c>
      <c r="S519" s="103">
        <v>8.9999999999999993E-3</v>
      </c>
      <c r="T519" s="67">
        <v>0.77300000000000002</v>
      </c>
      <c r="U519" s="67">
        <v>5.56</v>
      </c>
      <c r="V519" s="104" t="b">
        <f t="shared" si="135"/>
        <v>1</v>
      </c>
      <c r="W519" s="104" t="s">
        <v>16</v>
      </c>
      <c r="X519" s="104">
        <f t="shared" si="127"/>
        <v>0.89999999999999991</v>
      </c>
      <c r="Y519" s="104">
        <f t="shared" si="136"/>
        <v>0.89999999999999991</v>
      </c>
      <c r="Z519" s="104" t="str">
        <f t="shared" si="137"/>
        <v/>
      </c>
      <c r="AA519" s="104" t="str">
        <f t="shared" si="137"/>
        <v/>
      </c>
      <c r="AB519" s="104" t="str">
        <f t="shared" si="128"/>
        <v/>
      </c>
      <c r="AC519" s="104" t="str">
        <f t="shared" si="128"/>
        <v/>
      </c>
      <c r="AD519" s="104" t="str">
        <f t="shared" si="128"/>
        <v/>
      </c>
      <c r="AE519" s="104" t="str">
        <f t="shared" si="128"/>
        <v/>
      </c>
      <c r="AF519" s="104" t="str">
        <f t="shared" si="133"/>
        <v/>
      </c>
      <c r="AG519" s="104" t="str">
        <f t="shared" si="129"/>
        <v/>
      </c>
      <c r="AH519" s="104" t="str">
        <f t="shared" si="129"/>
        <v/>
      </c>
      <c r="AI519" s="113"/>
      <c r="AJ519" s="104">
        <f t="shared" si="130"/>
        <v>5.1046953605366121E-3</v>
      </c>
      <c r="AK519" s="104">
        <f t="shared" si="131"/>
        <v>5.1046953605366121E-3</v>
      </c>
      <c r="AL519" s="104" t="str">
        <f t="shared" si="131"/>
        <v/>
      </c>
      <c r="AM519" s="104" t="str">
        <f t="shared" si="131"/>
        <v/>
      </c>
      <c r="AN519" s="104" t="str">
        <f t="shared" si="131"/>
        <v/>
      </c>
      <c r="AO519" s="104" t="str">
        <f t="shared" si="131"/>
        <v/>
      </c>
      <c r="AP519" s="104" t="str">
        <f t="shared" si="131"/>
        <v/>
      </c>
      <c r="AQ519" s="104" t="str">
        <f t="shared" si="134"/>
        <v/>
      </c>
      <c r="AR519" s="104" t="str">
        <f t="shared" si="132"/>
        <v/>
      </c>
      <c r="AS519" s="104" t="str">
        <f t="shared" si="132"/>
        <v/>
      </c>
      <c r="AT519" s="104" t="str">
        <f t="shared" si="132"/>
        <v/>
      </c>
      <c r="AU519" s="114"/>
      <c r="AV519" s="67"/>
      <c r="AW519" s="67"/>
      <c r="AX519" s="67"/>
      <c r="AY519" s="67"/>
      <c r="AZ519" s="67"/>
      <c r="BA519" s="67"/>
      <c r="BB519" s="113"/>
      <c r="BC519" s="67"/>
      <c r="BD519" s="67"/>
      <c r="BE519" s="67"/>
      <c r="BF519" s="67"/>
      <c r="BG519" s="67"/>
      <c r="BH519" s="67"/>
      <c r="BI519" s="67"/>
      <c r="BJ519" s="67">
        <v>1000</v>
      </c>
      <c r="BK519" s="103">
        <v>3065.4589999999998</v>
      </c>
      <c r="BL519" s="112">
        <v>42.757470179999999</v>
      </c>
      <c r="BM519" s="112">
        <v>-82.037209700000005</v>
      </c>
      <c r="BN519" s="102" t="s">
        <v>7263</v>
      </c>
      <c r="BO519" s="106">
        <v>273.10000000000002</v>
      </c>
      <c r="BP519" s="67" t="s">
        <v>3290</v>
      </c>
      <c r="BQ519" s="67" t="s">
        <v>5678</v>
      </c>
      <c r="BR519" s="102"/>
      <c r="BS519" s="102">
        <v>14</v>
      </c>
      <c r="BT519" s="115" t="s">
        <v>7339</v>
      </c>
      <c r="BU519" s="102">
        <v>11</v>
      </c>
      <c r="BV519" s="102">
        <v>7</v>
      </c>
      <c r="BW519" s="67" t="s">
        <v>7805</v>
      </c>
      <c r="BX519" s="113">
        <v>5.56</v>
      </c>
      <c r="BY519" s="67"/>
      <c r="BZ519" s="106">
        <f t="shared" si="138"/>
        <v>0.89999999999999991</v>
      </c>
      <c r="CA519" s="104" t="str">
        <f t="shared" si="139"/>
        <v>Matched</v>
      </c>
      <c r="CB519" s="104">
        <f>AK519</f>
        <v>5.1046953605366121E-3</v>
      </c>
      <c r="CC519" s="67"/>
      <c r="CD519" s="67"/>
      <c r="CE519" s="67"/>
      <c r="CF519" s="67"/>
    </row>
    <row r="520" spans="1:84" hidden="1" x14ac:dyDescent="0.35">
      <c r="A520" s="67">
        <v>1003</v>
      </c>
      <c r="B520" s="67">
        <v>3075.3</v>
      </c>
      <c r="C520" s="67" t="s">
        <v>7673</v>
      </c>
      <c r="D520" s="67" t="s">
        <v>3290</v>
      </c>
      <c r="E520" s="67" t="s">
        <v>5752</v>
      </c>
      <c r="F520" s="102">
        <v>18</v>
      </c>
      <c r="G520" s="102">
        <v>12</v>
      </c>
      <c r="H520" s="102">
        <v>8</v>
      </c>
      <c r="I520" s="102"/>
      <c r="J520" s="67"/>
      <c r="K520" s="67" t="s">
        <v>5678</v>
      </c>
      <c r="L520" s="67" t="s">
        <v>4995</v>
      </c>
      <c r="M520" s="67" t="s">
        <v>3293</v>
      </c>
      <c r="N520" s="67"/>
      <c r="O520" s="67"/>
      <c r="P520" s="67">
        <v>17.75</v>
      </c>
      <c r="Q520" s="67">
        <v>17.75</v>
      </c>
      <c r="R520" s="103">
        <v>2.5000000000000001E-2</v>
      </c>
      <c r="S520" s="103">
        <v>3.6999999999999998E-2</v>
      </c>
      <c r="T520" s="67">
        <v>0.78400000000000003</v>
      </c>
      <c r="U520" s="67">
        <v>5.56</v>
      </c>
      <c r="V520" s="104" t="b">
        <f t="shared" si="135"/>
        <v>1</v>
      </c>
      <c r="W520" s="104" t="s">
        <v>16</v>
      </c>
      <c r="X520" s="104">
        <f t="shared" si="127"/>
        <v>3.6999999999999997</v>
      </c>
      <c r="Y520" s="104">
        <f t="shared" si="136"/>
        <v>3.6999999999999997</v>
      </c>
      <c r="Z520" s="104" t="str">
        <f t="shared" si="137"/>
        <v/>
      </c>
      <c r="AA520" s="104" t="str">
        <f t="shared" si="137"/>
        <v/>
      </c>
      <c r="AB520" s="104" t="str">
        <f t="shared" si="128"/>
        <v/>
      </c>
      <c r="AC520" s="104" t="str">
        <f t="shared" si="128"/>
        <v/>
      </c>
      <c r="AD520" s="104" t="str">
        <f t="shared" si="128"/>
        <v/>
      </c>
      <c r="AE520" s="104" t="str">
        <f t="shared" si="128"/>
        <v/>
      </c>
      <c r="AF520" s="104" t="str">
        <f t="shared" si="133"/>
        <v/>
      </c>
      <c r="AG520" s="104" t="str">
        <f t="shared" si="129"/>
        <v/>
      </c>
      <c r="AH520" s="104" t="str">
        <f t="shared" si="129"/>
        <v/>
      </c>
      <c r="AI520" s="113"/>
      <c r="AJ520" s="104">
        <f t="shared" si="130"/>
        <v>2.0985969815539407E-2</v>
      </c>
      <c r="AK520" s="104">
        <f t="shared" si="131"/>
        <v>2.0985969815539407E-2</v>
      </c>
      <c r="AL520" s="104" t="str">
        <f t="shared" si="131"/>
        <v/>
      </c>
      <c r="AM520" s="104" t="str">
        <f t="shared" si="131"/>
        <v/>
      </c>
      <c r="AN520" s="104" t="str">
        <f t="shared" si="131"/>
        <v/>
      </c>
      <c r="AO520" s="104" t="str">
        <f t="shared" si="131"/>
        <v/>
      </c>
      <c r="AP520" s="104" t="str">
        <f t="shared" si="131"/>
        <v/>
      </c>
      <c r="AQ520" s="104" t="str">
        <f t="shared" si="134"/>
        <v/>
      </c>
      <c r="AR520" s="104" t="str">
        <f t="shared" si="132"/>
        <v/>
      </c>
      <c r="AS520" s="104" t="str">
        <f t="shared" si="132"/>
        <v/>
      </c>
      <c r="AT520" s="104" t="str">
        <f t="shared" si="132"/>
        <v/>
      </c>
      <c r="AU520" s="114"/>
      <c r="AV520" s="67"/>
      <c r="AW520" s="67"/>
      <c r="AX520" s="67"/>
      <c r="AY520" s="67"/>
      <c r="AZ520" s="67"/>
      <c r="BA520" s="67"/>
      <c r="BB520" s="113"/>
      <c r="BC520" s="67"/>
      <c r="BD520" s="67"/>
      <c r="BE520" s="67"/>
      <c r="BF520" s="67"/>
      <c r="BG520" s="67"/>
      <c r="BH520" s="67"/>
      <c r="BI520" s="67"/>
      <c r="BJ520" s="67">
        <v>1003</v>
      </c>
      <c r="BK520" s="103">
        <v>3075.3</v>
      </c>
      <c r="BL520" s="112">
        <v>42.757467609999999</v>
      </c>
      <c r="BM520" s="112">
        <v>-82.037088890000007</v>
      </c>
      <c r="BN520" s="102" t="s">
        <v>7264</v>
      </c>
      <c r="BO520" s="106">
        <v>273.10000000000002</v>
      </c>
      <c r="BP520" s="67" t="s">
        <v>3290</v>
      </c>
      <c r="BQ520" s="67" t="s">
        <v>5678</v>
      </c>
      <c r="BR520" s="102"/>
      <c r="BS520" s="102">
        <v>18</v>
      </c>
      <c r="BT520" s="115" t="s">
        <v>7958</v>
      </c>
      <c r="BU520" s="102">
        <v>12</v>
      </c>
      <c r="BV520" s="102">
        <v>8</v>
      </c>
      <c r="BW520" s="67" t="s">
        <v>7805</v>
      </c>
      <c r="BX520" s="113">
        <v>5.56</v>
      </c>
      <c r="BY520" s="67"/>
      <c r="BZ520" s="106">
        <f t="shared" si="138"/>
        <v>3.6999999999999997</v>
      </c>
      <c r="CA520" s="104" t="str">
        <f t="shared" si="139"/>
        <v>Matched</v>
      </c>
      <c r="CB520" s="104">
        <f>AK520</f>
        <v>2.0985969815539407E-2</v>
      </c>
      <c r="CC520" s="67"/>
      <c r="CD520" s="67"/>
      <c r="CE520" s="67"/>
      <c r="CF520" s="67"/>
    </row>
    <row r="521" spans="1:84" hidden="1" x14ac:dyDescent="0.35">
      <c r="A521" s="67">
        <v>1004</v>
      </c>
      <c r="B521" s="67">
        <v>3076.2049999999999</v>
      </c>
      <c r="C521" s="67" t="s">
        <v>7673</v>
      </c>
      <c r="D521" s="67" t="s">
        <v>3290</v>
      </c>
      <c r="E521" s="67" t="s">
        <v>5752</v>
      </c>
      <c r="F521" s="102">
        <v>14</v>
      </c>
      <c r="G521" s="102">
        <v>15</v>
      </c>
      <c r="H521" s="102">
        <v>8</v>
      </c>
      <c r="I521" s="102"/>
      <c r="J521" s="67"/>
      <c r="K521" s="67" t="s">
        <v>5678</v>
      </c>
      <c r="L521" s="67" t="s">
        <v>4996</v>
      </c>
      <c r="M521" s="67" t="s">
        <v>3293</v>
      </c>
      <c r="N521" s="67"/>
      <c r="O521" s="67"/>
      <c r="P521" s="67">
        <v>13.72</v>
      </c>
      <c r="Q521" s="67">
        <v>13.72</v>
      </c>
      <c r="R521" s="103">
        <v>0.01</v>
      </c>
      <c r="S521" s="103">
        <v>2.3E-2</v>
      </c>
      <c r="T521" s="67">
        <v>0.71399999999999997</v>
      </c>
      <c r="U521" s="67">
        <v>5.56</v>
      </c>
      <c r="V521" s="104" t="b">
        <f t="shared" si="135"/>
        <v>1</v>
      </c>
      <c r="W521" s="104" t="s">
        <v>16</v>
      </c>
      <c r="X521" s="104">
        <f t="shared" si="127"/>
        <v>2.2999999999999998</v>
      </c>
      <c r="Y521" s="104">
        <f t="shared" si="136"/>
        <v>2.2999999999999998</v>
      </c>
      <c r="Z521" s="104" t="str">
        <f t="shared" si="137"/>
        <v/>
      </c>
      <c r="AA521" s="104" t="str">
        <f t="shared" si="137"/>
        <v/>
      </c>
      <c r="AB521" s="104" t="str">
        <f t="shared" si="128"/>
        <v/>
      </c>
      <c r="AC521" s="104" t="str">
        <f t="shared" si="128"/>
        <v/>
      </c>
      <c r="AD521" s="104" t="str">
        <f t="shared" si="128"/>
        <v/>
      </c>
      <c r="AE521" s="104" t="str">
        <f t="shared" si="128"/>
        <v/>
      </c>
      <c r="AF521" s="104" t="str">
        <f t="shared" si="133"/>
        <v/>
      </c>
      <c r="AG521" s="104" t="str">
        <f t="shared" si="129"/>
        <v/>
      </c>
      <c r="AH521" s="104" t="str">
        <f t="shared" si="129"/>
        <v/>
      </c>
      <c r="AI521" s="113"/>
      <c r="AJ521" s="104">
        <f t="shared" si="130"/>
        <v>1.3045332588038009E-2</v>
      </c>
      <c r="AK521" s="104">
        <f t="shared" si="131"/>
        <v>1.3045332588038009E-2</v>
      </c>
      <c r="AL521" s="104" t="str">
        <f t="shared" si="131"/>
        <v/>
      </c>
      <c r="AM521" s="104" t="str">
        <f t="shared" si="131"/>
        <v/>
      </c>
      <c r="AN521" s="104" t="str">
        <f t="shared" si="131"/>
        <v/>
      </c>
      <c r="AO521" s="104" t="str">
        <f t="shared" si="131"/>
        <v/>
      </c>
      <c r="AP521" s="104" t="str">
        <f t="shared" si="131"/>
        <v/>
      </c>
      <c r="AQ521" s="104" t="str">
        <f t="shared" si="134"/>
        <v/>
      </c>
      <c r="AR521" s="104" t="str">
        <f t="shared" si="132"/>
        <v/>
      </c>
      <c r="AS521" s="104" t="str">
        <f t="shared" si="132"/>
        <v/>
      </c>
      <c r="AT521" s="104" t="str">
        <f t="shared" si="132"/>
        <v/>
      </c>
      <c r="AU521" s="114"/>
      <c r="AV521" s="67"/>
      <c r="AW521" s="67"/>
      <c r="AX521" s="67"/>
      <c r="AY521" s="67"/>
      <c r="AZ521" s="67"/>
      <c r="BA521" s="67"/>
      <c r="BB521" s="113"/>
      <c r="BC521" s="67"/>
      <c r="BD521" s="67"/>
      <c r="BE521" s="67"/>
      <c r="BF521" s="67"/>
      <c r="BG521" s="67"/>
      <c r="BH521" s="67"/>
      <c r="BI521" s="67"/>
      <c r="BJ521" s="67">
        <v>1004</v>
      </c>
      <c r="BK521" s="103">
        <v>3076.2049999999999</v>
      </c>
      <c r="BL521" s="112">
        <v>42.757467339999998</v>
      </c>
      <c r="BM521" s="112">
        <v>-82.037077800000006</v>
      </c>
      <c r="BN521" s="102" t="s">
        <v>7264</v>
      </c>
      <c r="BO521" s="106">
        <v>273.10000000000002</v>
      </c>
      <c r="BP521" s="67" t="s">
        <v>3290</v>
      </c>
      <c r="BQ521" s="67" t="s">
        <v>5678</v>
      </c>
      <c r="BR521" s="102"/>
      <c r="BS521" s="102">
        <v>14</v>
      </c>
      <c r="BT521" s="115" t="s">
        <v>7958</v>
      </c>
      <c r="BU521" s="102">
        <v>15</v>
      </c>
      <c r="BV521" s="102">
        <v>8</v>
      </c>
      <c r="BW521" s="67" t="s">
        <v>7805</v>
      </c>
      <c r="BX521" s="113">
        <v>5.56</v>
      </c>
      <c r="BY521" s="67"/>
      <c r="BZ521" s="106">
        <f t="shared" si="138"/>
        <v>2.2999999999999998</v>
      </c>
      <c r="CA521" s="104" t="str">
        <f t="shared" si="139"/>
        <v>Matched</v>
      </c>
      <c r="CB521" s="104">
        <f>AK521</f>
        <v>1.3045332588038009E-2</v>
      </c>
      <c r="CC521" s="67"/>
      <c r="CD521" s="67"/>
      <c r="CE521" s="67"/>
      <c r="CF521" s="67"/>
    </row>
    <row r="522" spans="1:84" hidden="1" x14ac:dyDescent="0.35">
      <c r="A522" s="67">
        <v>1006</v>
      </c>
      <c r="B522" s="67">
        <v>3086.1880000000001</v>
      </c>
      <c r="C522" s="67" t="s">
        <v>8740</v>
      </c>
      <c r="D522" s="67" t="s">
        <v>3339</v>
      </c>
      <c r="E522" s="67" t="s">
        <v>5677</v>
      </c>
      <c r="F522" s="102">
        <v>12</v>
      </c>
      <c r="G522" s="102">
        <v>10</v>
      </c>
      <c r="H522" s="102">
        <v>9</v>
      </c>
      <c r="I522" s="102"/>
      <c r="J522" s="67"/>
      <c r="K522" s="67" t="s">
        <v>5762</v>
      </c>
      <c r="L522" s="67" t="s">
        <v>4999</v>
      </c>
      <c r="M522" s="67" t="s">
        <v>3293</v>
      </c>
      <c r="N522" s="67"/>
      <c r="O522" s="67"/>
      <c r="P522" s="67">
        <v>11.95</v>
      </c>
      <c r="Q522" s="67">
        <v>11.95</v>
      </c>
      <c r="R522" s="103">
        <v>1.7000000000000001E-2</v>
      </c>
      <c r="S522" s="103">
        <v>2.5000000000000001E-2</v>
      </c>
      <c r="T522" s="67">
        <v>0.75600000000000001</v>
      </c>
      <c r="U522" s="67">
        <v>5.56</v>
      </c>
      <c r="V522" s="104" t="b">
        <f t="shared" si="135"/>
        <v>1</v>
      </c>
      <c r="W522" s="104" t="s">
        <v>16</v>
      </c>
      <c r="X522" s="104">
        <f t="shared" si="127"/>
        <v>2.5</v>
      </c>
      <c r="Y522" s="104">
        <f t="shared" si="136"/>
        <v>2.5</v>
      </c>
      <c r="Z522" s="104" t="str">
        <f t="shared" si="137"/>
        <v/>
      </c>
      <c r="AA522" s="104" t="str">
        <f t="shared" si="137"/>
        <v/>
      </c>
      <c r="AB522" s="104" t="str">
        <f t="shared" si="128"/>
        <v/>
      </c>
      <c r="AC522" s="104" t="str">
        <f t="shared" si="128"/>
        <v/>
      </c>
      <c r="AD522" s="104" t="str">
        <f t="shared" si="128"/>
        <v/>
      </c>
      <c r="AE522" s="104" t="str">
        <f t="shared" si="128"/>
        <v/>
      </c>
      <c r="AF522" s="104" t="str">
        <f t="shared" si="133"/>
        <v/>
      </c>
      <c r="AG522" s="104" t="str">
        <f t="shared" si="129"/>
        <v/>
      </c>
      <c r="AH522" s="104" t="str">
        <f t="shared" si="129"/>
        <v/>
      </c>
      <c r="AI522" s="113"/>
      <c r="AJ522" s="104">
        <f t="shared" ref="AJ522:AJ531" si="140">((X522/100)*U522)/Interval</f>
        <v>1.4179709334823922E-2</v>
      </c>
      <c r="AK522" s="104">
        <f t="shared" si="131"/>
        <v>1.4179709334823922E-2</v>
      </c>
      <c r="AL522" s="104" t="str">
        <f t="shared" si="131"/>
        <v/>
      </c>
      <c r="AM522" s="104" t="str">
        <f t="shared" si="131"/>
        <v/>
      </c>
      <c r="AN522" s="104" t="str">
        <f t="shared" si="131"/>
        <v/>
      </c>
      <c r="AO522" s="104" t="str">
        <f t="shared" si="131"/>
        <v/>
      </c>
      <c r="AP522" s="104" t="str">
        <f t="shared" si="131"/>
        <v/>
      </c>
      <c r="AQ522" s="104" t="str">
        <f t="shared" si="134"/>
        <v/>
      </c>
      <c r="AR522" s="104" t="str">
        <f t="shared" si="132"/>
        <v/>
      </c>
      <c r="AS522" s="104" t="str">
        <f t="shared" si="132"/>
        <v/>
      </c>
      <c r="AT522" s="104" t="str">
        <f t="shared" si="132"/>
        <v/>
      </c>
      <c r="AU522" s="114"/>
      <c r="AV522" s="67"/>
      <c r="AW522" s="67"/>
      <c r="AX522" s="67"/>
      <c r="AY522" s="67"/>
      <c r="AZ522" s="67"/>
      <c r="BA522" s="67"/>
      <c r="BB522" s="113"/>
      <c r="BC522" s="67"/>
      <c r="BD522" s="67"/>
      <c r="BE522" s="67"/>
      <c r="BF522" s="67"/>
      <c r="BG522" s="67"/>
      <c r="BH522" s="67"/>
      <c r="BI522" s="67"/>
      <c r="BJ522" s="67">
        <v>1006</v>
      </c>
      <c r="BK522" s="103">
        <v>3086.1880000000001</v>
      </c>
      <c r="BL522" s="112">
        <v>42.757464089999999</v>
      </c>
      <c r="BM522" s="112">
        <v>-82.036955199999994</v>
      </c>
      <c r="BN522" s="102" t="s">
        <v>7265</v>
      </c>
      <c r="BO522" s="106">
        <v>273.10000000000002</v>
      </c>
      <c r="BP522" s="67" t="s">
        <v>3339</v>
      </c>
      <c r="BQ522" s="67" t="s">
        <v>5762</v>
      </c>
      <c r="BR522" s="102"/>
      <c r="BS522" s="102">
        <v>12</v>
      </c>
      <c r="BT522" s="115" t="s">
        <v>7706</v>
      </c>
      <c r="BU522" s="102">
        <v>10</v>
      </c>
      <c r="BV522" s="102">
        <v>9</v>
      </c>
      <c r="BW522" s="67" t="s">
        <v>7784</v>
      </c>
      <c r="BX522" s="113">
        <v>5.56</v>
      </c>
      <c r="BY522" s="67"/>
      <c r="BZ522" s="106">
        <f t="shared" si="138"/>
        <v>2.5</v>
      </c>
      <c r="CA522" s="104" t="str">
        <f t="shared" si="139"/>
        <v>Matched</v>
      </c>
      <c r="CB522" s="104">
        <f>AK522</f>
        <v>1.4179709334823922E-2</v>
      </c>
      <c r="CC522" s="67"/>
      <c r="CD522" s="67"/>
      <c r="CE522" s="67"/>
      <c r="CF522" s="67"/>
    </row>
    <row r="523" spans="1:84" hidden="1" x14ac:dyDescent="0.35">
      <c r="A523" s="67">
        <v>1013</v>
      </c>
      <c r="B523" s="67">
        <v>3138.5909999999999</v>
      </c>
      <c r="C523" s="67" t="s">
        <v>8742</v>
      </c>
      <c r="D523" s="67" t="s">
        <v>3339</v>
      </c>
      <c r="E523" s="67" t="s">
        <v>5677</v>
      </c>
      <c r="F523" s="102">
        <v>14</v>
      </c>
      <c r="G523" s="102">
        <v>9</v>
      </c>
      <c r="H523" s="102">
        <v>6</v>
      </c>
      <c r="I523" s="102"/>
      <c r="J523" s="67"/>
      <c r="K523" s="67" t="s">
        <v>5762</v>
      </c>
      <c r="L523" s="67" t="s">
        <v>5001</v>
      </c>
      <c r="M523" s="67" t="s">
        <v>3293</v>
      </c>
      <c r="N523" s="67"/>
      <c r="O523" s="67"/>
      <c r="P523" s="67">
        <v>14.28</v>
      </c>
      <c r="Q523" s="67">
        <v>14.28</v>
      </c>
      <c r="R523" s="103">
        <v>1.0999999999999999E-2</v>
      </c>
      <c r="S523" s="103">
        <v>0.02</v>
      </c>
      <c r="T523" s="67">
        <v>0.69399999999999995</v>
      </c>
      <c r="U523" s="67">
        <v>5.56</v>
      </c>
      <c r="V523" s="104" t="b">
        <f t="shared" si="135"/>
        <v>1</v>
      </c>
      <c r="W523" s="104" t="s">
        <v>16</v>
      </c>
      <c r="X523" s="104">
        <f t="shared" si="127"/>
        <v>2</v>
      </c>
      <c r="Y523" s="104">
        <f t="shared" si="136"/>
        <v>2</v>
      </c>
      <c r="Z523" s="104" t="str">
        <f t="shared" si="137"/>
        <v/>
      </c>
      <c r="AA523" s="104" t="str">
        <f t="shared" si="137"/>
        <v/>
      </c>
      <c r="AB523" s="104" t="str">
        <f t="shared" si="128"/>
        <v/>
      </c>
      <c r="AC523" s="104" t="str">
        <f t="shared" si="128"/>
        <v/>
      </c>
      <c r="AD523" s="104" t="str">
        <f t="shared" si="128"/>
        <v/>
      </c>
      <c r="AE523" s="104" t="str">
        <f t="shared" si="128"/>
        <v/>
      </c>
      <c r="AF523" s="104" t="str">
        <f t="shared" si="133"/>
        <v/>
      </c>
      <c r="AG523" s="104" t="str">
        <f t="shared" si="129"/>
        <v/>
      </c>
      <c r="AH523" s="104" t="str">
        <f t="shared" si="129"/>
        <v/>
      </c>
      <c r="AI523" s="113"/>
      <c r="AJ523" s="104">
        <f t="shared" si="140"/>
        <v>1.1343767467859138E-2</v>
      </c>
      <c r="AK523" s="104">
        <f t="shared" si="131"/>
        <v>1.1343767467859138E-2</v>
      </c>
      <c r="AL523" s="104" t="str">
        <f t="shared" si="131"/>
        <v/>
      </c>
      <c r="AM523" s="104" t="str">
        <f t="shared" si="131"/>
        <v/>
      </c>
      <c r="AN523" s="104" t="str">
        <f t="shared" si="131"/>
        <v/>
      </c>
      <c r="AO523" s="104" t="str">
        <f t="shared" si="131"/>
        <v/>
      </c>
      <c r="AP523" s="104" t="str">
        <f t="shared" si="131"/>
        <v/>
      </c>
      <c r="AQ523" s="104" t="str">
        <f t="shared" si="134"/>
        <v/>
      </c>
      <c r="AR523" s="104" t="str">
        <f t="shared" si="132"/>
        <v/>
      </c>
      <c r="AS523" s="104" t="str">
        <f t="shared" si="132"/>
        <v/>
      </c>
      <c r="AT523" s="104" t="str">
        <f t="shared" si="132"/>
        <v/>
      </c>
      <c r="AU523" s="114"/>
      <c r="AV523" s="67"/>
      <c r="AW523" s="67"/>
      <c r="AX523" s="67"/>
      <c r="AY523" s="67"/>
      <c r="AZ523" s="67"/>
      <c r="BA523" s="67"/>
      <c r="BB523" s="113"/>
      <c r="BC523" s="67"/>
      <c r="BD523" s="67"/>
      <c r="BE523" s="67"/>
      <c r="BF523" s="67"/>
      <c r="BG523" s="67"/>
      <c r="BH523" s="67"/>
      <c r="BI523" s="67"/>
      <c r="BJ523" s="67">
        <v>1013</v>
      </c>
      <c r="BK523" s="103">
        <v>3138.5909999999999</v>
      </c>
      <c r="BL523" s="112">
        <v>42.757445590000003</v>
      </c>
      <c r="BM523" s="112">
        <v>-82.036311859999998</v>
      </c>
      <c r="BN523" s="102" t="s">
        <v>7267</v>
      </c>
      <c r="BO523" s="106">
        <v>273.10000000000002</v>
      </c>
      <c r="BP523" s="67" t="s">
        <v>3339</v>
      </c>
      <c r="BQ523" s="67" t="s">
        <v>5762</v>
      </c>
      <c r="BR523" s="102"/>
      <c r="BS523" s="102">
        <v>14</v>
      </c>
      <c r="BT523" s="115" t="s">
        <v>7961</v>
      </c>
      <c r="BU523" s="102">
        <v>9</v>
      </c>
      <c r="BV523" s="102">
        <v>6</v>
      </c>
      <c r="BW523" s="67" t="s">
        <v>7784</v>
      </c>
      <c r="BX523" s="113">
        <v>5.56</v>
      </c>
      <c r="BY523" s="67"/>
      <c r="BZ523" s="106">
        <f t="shared" si="138"/>
        <v>2</v>
      </c>
      <c r="CA523" s="104" t="str">
        <f t="shared" si="139"/>
        <v>Matched</v>
      </c>
      <c r="CB523" s="104">
        <f>AK523</f>
        <v>1.1343767467859138E-2</v>
      </c>
      <c r="CC523" s="67"/>
      <c r="CD523" s="67"/>
      <c r="CE523" s="67"/>
      <c r="CF523" s="67"/>
    </row>
    <row r="524" spans="1:84" hidden="1" x14ac:dyDescent="0.35">
      <c r="A524" s="67">
        <v>1016</v>
      </c>
      <c r="B524" s="67">
        <v>3176.2179999999998</v>
      </c>
      <c r="C524" s="67" t="s">
        <v>7674</v>
      </c>
      <c r="D524" s="67" t="s">
        <v>3339</v>
      </c>
      <c r="E524" s="67" t="s">
        <v>5677</v>
      </c>
      <c r="F524" s="102">
        <v>10</v>
      </c>
      <c r="G524" s="102">
        <v>5</v>
      </c>
      <c r="H524" s="102">
        <v>5</v>
      </c>
      <c r="I524" s="102"/>
      <c r="J524" s="67"/>
      <c r="K524" s="67" t="s">
        <v>5762</v>
      </c>
      <c r="L524" s="67" t="s">
        <v>5002</v>
      </c>
      <c r="M524" s="67" t="s">
        <v>3293</v>
      </c>
      <c r="N524" s="67"/>
      <c r="O524" s="67"/>
      <c r="P524" s="67">
        <v>10.41</v>
      </c>
      <c r="Q524" s="67">
        <v>10.41</v>
      </c>
      <c r="R524" s="103">
        <v>2.3E-2</v>
      </c>
      <c r="S524" s="103">
        <v>4.9000000000000002E-2</v>
      </c>
      <c r="T524" s="67">
        <v>0.503</v>
      </c>
      <c r="U524" s="67">
        <v>5.56</v>
      </c>
      <c r="V524" s="104" t="b">
        <f t="shared" si="135"/>
        <v>1</v>
      </c>
      <c r="W524" s="104" t="s">
        <v>16</v>
      </c>
      <c r="X524" s="104">
        <f t="shared" si="127"/>
        <v>4.9000000000000004</v>
      </c>
      <c r="Y524" s="104">
        <f t="shared" si="136"/>
        <v>4.9000000000000004</v>
      </c>
      <c r="Z524" s="104" t="str">
        <f t="shared" si="137"/>
        <v/>
      </c>
      <c r="AA524" s="104" t="str">
        <f t="shared" si="137"/>
        <v/>
      </c>
      <c r="AB524" s="104" t="str">
        <f t="shared" si="128"/>
        <v/>
      </c>
      <c r="AC524" s="104" t="str">
        <f t="shared" si="128"/>
        <v/>
      </c>
      <c r="AD524" s="104" t="str">
        <f t="shared" si="128"/>
        <v/>
      </c>
      <c r="AE524" s="104" t="str">
        <f t="shared" si="128"/>
        <v/>
      </c>
      <c r="AF524" s="104" t="str">
        <f t="shared" si="133"/>
        <v/>
      </c>
      <c r="AG524" s="104" t="str">
        <f t="shared" si="129"/>
        <v/>
      </c>
      <c r="AH524" s="104" t="str">
        <f t="shared" si="129"/>
        <v/>
      </c>
      <c r="AI524" s="113"/>
      <c r="AJ524" s="104">
        <f t="shared" si="140"/>
        <v>2.7792230296254893E-2</v>
      </c>
      <c r="AK524" s="104">
        <f t="shared" si="131"/>
        <v>2.7792230296254893E-2</v>
      </c>
      <c r="AL524" s="104" t="str">
        <f t="shared" si="131"/>
        <v/>
      </c>
      <c r="AM524" s="104" t="str">
        <f t="shared" si="131"/>
        <v/>
      </c>
      <c r="AN524" s="104" t="str">
        <f t="shared" si="131"/>
        <v/>
      </c>
      <c r="AO524" s="104" t="str">
        <f t="shared" si="131"/>
        <v/>
      </c>
      <c r="AP524" s="104" t="str">
        <f t="shared" si="131"/>
        <v/>
      </c>
      <c r="AQ524" s="104" t="str">
        <f t="shared" si="134"/>
        <v/>
      </c>
      <c r="AR524" s="104" t="str">
        <f t="shared" si="132"/>
        <v/>
      </c>
      <c r="AS524" s="104" t="str">
        <f t="shared" si="132"/>
        <v/>
      </c>
      <c r="AT524" s="104" t="str">
        <f t="shared" si="132"/>
        <v/>
      </c>
      <c r="AU524" s="114"/>
      <c r="AV524" s="67"/>
      <c r="AW524" s="67"/>
      <c r="AX524" s="67"/>
      <c r="AY524" s="67"/>
      <c r="AZ524" s="67"/>
      <c r="BA524" s="67"/>
      <c r="BB524" s="113"/>
      <c r="BC524" s="67"/>
      <c r="BD524" s="67"/>
      <c r="BE524" s="67"/>
      <c r="BF524" s="67"/>
      <c r="BG524" s="67"/>
      <c r="BH524" s="67"/>
      <c r="BI524" s="67"/>
      <c r="BJ524" s="67">
        <v>1016</v>
      </c>
      <c r="BK524" s="103">
        <v>3176.2179999999998</v>
      </c>
      <c r="BL524" s="112">
        <v>42.757434519999997</v>
      </c>
      <c r="BM524" s="112">
        <v>-82.03584979</v>
      </c>
      <c r="BN524" s="102" t="s">
        <v>7268</v>
      </c>
      <c r="BO524" s="106">
        <v>273.10000000000002</v>
      </c>
      <c r="BP524" s="67" t="s">
        <v>3339</v>
      </c>
      <c r="BQ524" s="67" t="s">
        <v>5762</v>
      </c>
      <c r="BR524" s="102"/>
      <c r="BS524" s="102">
        <v>10</v>
      </c>
      <c r="BT524" s="115" t="s">
        <v>7839</v>
      </c>
      <c r="BU524" s="102">
        <v>5</v>
      </c>
      <c r="BV524" s="102">
        <v>5</v>
      </c>
      <c r="BW524" s="67" t="s">
        <v>7784</v>
      </c>
      <c r="BX524" s="113">
        <v>5.56</v>
      </c>
      <c r="BY524" s="67"/>
      <c r="BZ524" s="106">
        <f t="shared" si="138"/>
        <v>4.9000000000000004</v>
      </c>
      <c r="CA524" s="104" t="str">
        <f t="shared" si="139"/>
        <v>Matched</v>
      </c>
      <c r="CB524" s="104">
        <f>AK524</f>
        <v>2.7792230296254893E-2</v>
      </c>
      <c r="CC524" s="67"/>
      <c r="CD524" s="67"/>
      <c r="CE524" s="67"/>
      <c r="CF524" s="67"/>
    </row>
    <row r="525" spans="1:84" hidden="1" x14ac:dyDescent="0.35">
      <c r="A525" s="67">
        <v>1022</v>
      </c>
      <c r="B525" s="67">
        <v>3220.8710000000001</v>
      </c>
      <c r="C525" s="67" t="s">
        <v>7356</v>
      </c>
      <c r="D525" s="67" t="s">
        <v>3710</v>
      </c>
      <c r="E525" s="67" t="s">
        <v>5672</v>
      </c>
      <c r="F525" s="102">
        <v>11</v>
      </c>
      <c r="G525" s="102">
        <v>7</v>
      </c>
      <c r="H525" s="102">
        <v>8</v>
      </c>
      <c r="I525" s="102"/>
      <c r="J525" s="67"/>
      <c r="K525" s="67" t="s">
        <v>5800</v>
      </c>
      <c r="L525" s="67" t="s">
        <v>5010</v>
      </c>
      <c r="M525" s="67" t="s">
        <v>3293</v>
      </c>
      <c r="N525" s="67" t="s">
        <v>4779</v>
      </c>
      <c r="O525" s="67"/>
      <c r="P525" s="67">
        <v>11.11</v>
      </c>
      <c r="Q525" s="67">
        <v>11.11</v>
      </c>
      <c r="R525" s="103">
        <v>1.7999999999999999E-2</v>
      </c>
      <c r="S525" s="103">
        <v>2.5000000000000001E-2</v>
      </c>
      <c r="T525" s="67">
        <v>1</v>
      </c>
      <c r="U525" s="67">
        <v>5.56</v>
      </c>
      <c r="V525" s="104" t="b">
        <f t="shared" si="135"/>
        <v>1</v>
      </c>
      <c r="W525" s="104" t="s">
        <v>16</v>
      </c>
      <c r="X525" s="104">
        <f t="shared" si="127"/>
        <v>2.5</v>
      </c>
      <c r="Y525" s="104">
        <f t="shared" si="136"/>
        <v>2.5</v>
      </c>
      <c r="Z525" s="104" t="str">
        <f t="shared" si="137"/>
        <v/>
      </c>
      <c r="AA525" s="104" t="str">
        <f t="shared" si="137"/>
        <v/>
      </c>
      <c r="AB525" s="104" t="str">
        <f t="shared" si="128"/>
        <v/>
      </c>
      <c r="AC525" s="104" t="str">
        <f t="shared" si="128"/>
        <v/>
      </c>
      <c r="AD525" s="104" t="str">
        <f t="shared" si="128"/>
        <v/>
      </c>
      <c r="AE525" s="104" t="str">
        <f t="shared" si="128"/>
        <v/>
      </c>
      <c r="AF525" s="104" t="str">
        <f t="shared" si="133"/>
        <v/>
      </c>
      <c r="AG525" s="104" t="str">
        <f t="shared" si="129"/>
        <v/>
      </c>
      <c r="AH525" s="104" t="str">
        <f t="shared" si="129"/>
        <v/>
      </c>
      <c r="AI525" s="113"/>
      <c r="AJ525" s="104">
        <f t="shared" si="140"/>
        <v>1.4179709334823922E-2</v>
      </c>
      <c r="AK525" s="104">
        <f t="shared" si="131"/>
        <v>1.4179709334823922E-2</v>
      </c>
      <c r="AL525" s="104" t="str">
        <f t="shared" si="131"/>
        <v/>
      </c>
      <c r="AM525" s="104" t="str">
        <f t="shared" si="131"/>
        <v/>
      </c>
      <c r="AN525" s="104" t="str">
        <f t="shared" si="131"/>
        <v/>
      </c>
      <c r="AO525" s="104" t="str">
        <f t="shared" si="131"/>
        <v/>
      </c>
      <c r="AP525" s="104" t="str">
        <f t="shared" si="131"/>
        <v/>
      </c>
      <c r="AQ525" s="104" t="str">
        <f t="shared" si="134"/>
        <v/>
      </c>
      <c r="AR525" s="104" t="str">
        <f t="shared" si="132"/>
        <v/>
      </c>
      <c r="AS525" s="104" t="str">
        <f t="shared" si="132"/>
        <v/>
      </c>
      <c r="AT525" s="104" t="str">
        <f t="shared" si="132"/>
        <v/>
      </c>
      <c r="AU525" s="114"/>
      <c r="AV525" s="67"/>
      <c r="AW525" s="67"/>
      <c r="AX525" s="67"/>
      <c r="AY525" s="67"/>
      <c r="AZ525" s="67"/>
      <c r="BA525" s="67"/>
      <c r="BB525" s="113"/>
      <c r="BC525" s="67"/>
      <c r="BD525" s="67"/>
      <c r="BE525" s="67"/>
      <c r="BF525" s="67"/>
      <c r="BG525" s="67"/>
      <c r="BH525" s="67"/>
      <c r="BI525" s="67"/>
      <c r="BJ525" s="67">
        <v>1022</v>
      </c>
      <c r="BK525" s="103">
        <v>3220.8710000000001</v>
      </c>
      <c r="BL525" s="112">
        <v>42.757419609999999</v>
      </c>
      <c r="BM525" s="112">
        <v>-82.035301579999995</v>
      </c>
      <c r="BN525" s="102" t="s">
        <v>7269</v>
      </c>
      <c r="BO525" s="106">
        <v>273.10000000000002</v>
      </c>
      <c r="BP525" s="67" t="s">
        <v>3710</v>
      </c>
      <c r="BQ525" s="67" t="s">
        <v>5800</v>
      </c>
      <c r="BR525" s="102"/>
      <c r="BS525" s="102">
        <v>11</v>
      </c>
      <c r="BT525" s="115" t="s">
        <v>7963</v>
      </c>
      <c r="BU525" s="102">
        <v>7</v>
      </c>
      <c r="BV525" s="102">
        <v>8</v>
      </c>
      <c r="BW525" s="67" t="s">
        <v>7776</v>
      </c>
      <c r="BX525" s="113">
        <v>5.56</v>
      </c>
      <c r="BY525" s="67"/>
      <c r="BZ525" s="106">
        <f t="shared" si="138"/>
        <v>2.5</v>
      </c>
      <c r="CA525" s="104" t="str">
        <f t="shared" si="139"/>
        <v>Matched</v>
      </c>
      <c r="CB525" s="104">
        <f>AK525</f>
        <v>1.4179709334823922E-2</v>
      </c>
      <c r="CC525" s="67"/>
      <c r="CD525" s="67"/>
      <c r="CE525" s="67"/>
      <c r="CF525" s="67"/>
    </row>
    <row r="526" spans="1:84" hidden="1" x14ac:dyDescent="0.35">
      <c r="A526" s="67">
        <v>1025</v>
      </c>
      <c r="B526" s="67">
        <v>3247.5230000000001</v>
      </c>
      <c r="C526" s="67" t="s">
        <v>7518</v>
      </c>
      <c r="D526" s="67" t="s">
        <v>3339</v>
      </c>
      <c r="E526" s="67" t="s">
        <v>5752</v>
      </c>
      <c r="F526" s="102">
        <v>16</v>
      </c>
      <c r="G526" s="102">
        <v>14</v>
      </c>
      <c r="H526" s="102">
        <v>10</v>
      </c>
      <c r="I526" s="102"/>
      <c r="J526" s="67"/>
      <c r="K526" s="67" t="s">
        <v>5753</v>
      </c>
      <c r="L526" s="67" t="s">
        <v>5011</v>
      </c>
      <c r="M526" s="67" t="s">
        <v>3293</v>
      </c>
      <c r="N526" s="67"/>
      <c r="O526" s="67"/>
      <c r="P526" s="67">
        <v>15.96</v>
      </c>
      <c r="Q526" s="67">
        <v>15.96</v>
      </c>
      <c r="R526" s="103">
        <v>2.1000000000000001E-2</v>
      </c>
      <c r="S526" s="103">
        <v>4.8000000000000001E-2</v>
      </c>
      <c r="T526" s="67">
        <v>0.66700000000000004</v>
      </c>
      <c r="U526" s="67">
        <v>5.56</v>
      </c>
      <c r="V526" s="104" t="b">
        <f t="shared" si="135"/>
        <v>1</v>
      </c>
      <c r="W526" s="104" t="s">
        <v>16</v>
      </c>
      <c r="X526" s="104">
        <f t="shared" si="127"/>
        <v>4.8</v>
      </c>
      <c r="Y526" s="104">
        <f t="shared" si="136"/>
        <v>4.8</v>
      </c>
      <c r="Z526" s="104" t="str">
        <f t="shared" si="137"/>
        <v/>
      </c>
      <c r="AA526" s="104" t="str">
        <f t="shared" si="137"/>
        <v/>
      </c>
      <c r="AB526" s="104" t="str">
        <f t="shared" si="128"/>
        <v/>
      </c>
      <c r="AC526" s="104" t="str">
        <f t="shared" si="128"/>
        <v/>
      </c>
      <c r="AD526" s="104" t="str">
        <f t="shared" si="128"/>
        <v/>
      </c>
      <c r="AE526" s="104" t="str">
        <f t="shared" si="128"/>
        <v/>
      </c>
      <c r="AF526" s="104" t="str">
        <f t="shared" si="133"/>
        <v/>
      </c>
      <c r="AG526" s="104" t="str">
        <f t="shared" si="129"/>
        <v/>
      </c>
      <c r="AH526" s="104" t="str">
        <f t="shared" si="129"/>
        <v/>
      </c>
      <c r="AI526" s="113"/>
      <c r="AJ526" s="104">
        <f t="shared" si="140"/>
        <v>2.7225041922861935E-2</v>
      </c>
      <c r="AK526" s="104">
        <f t="shared" si="131"/>
        <v>2.7225041922861935E-2</v>
      </c>
      <c r="AL526" s="104" t="str">
        <f t="shared" si="131"/>
        <v/>
      </c>
      <c r="AM526" s="104" t="str">
        <f t="shared" si="131"/>
        <v/>
      </c>
      <c r="AN526" s="104" t="str">
        <f t="shared" si="131"/>
        <v/>
      </c>
      <c r="AO526" s="104" t="str">
        <f t="shared" si="131"/>
        <v/>
      </c>
      <c r="AP526" s="104" t="str">
        <f t="shared" si="131"/>
        <v/>
      </c>
      <c r="AQ526" s="104" t="str">
        <f t="shared" si="134"/>
        <v/>
      </c>
      <c r="AR526" s="104" t="str">
        <f t="shared" si="132"/>
        <v/>
      </c>
      <c r="AS526" s="104" t="str">
        <f t="shared" si="132"/>
        <v/>
      </c>
      <c r="AT526" s="104" t="str">
        <f t="shared" si="132"/>
        <v/>
      </c>
      <c r="AU526" s="114"/>
      <c r="AV526" s="67"/>
      <c r="AW526" s="67"/>
      <c r="AX526" s="67"/>
      <c r="AY526" s="67"/>
      <c r="AZ526" s="67"/>
      <c r="BA526" s="67"/>
      <c r="BB526" s="113"/>
      <c r="BC526" s="67"/>
      <c r="BD526" s="67"/>
      <c r="BE526" s="67"/>
      <c r="BF526" s="67"/>
      <c r="BG526" s="67"/>
      <c r="BH526" s="67"/>
      <c r="BI526" s="67"/>
      <c r="BJ526" s="67">
        <v>1025</v>
      </c>
      <c r="BK526" s="103">
        <v>3247.5230000000001</v>
      </c>
      <c r="BL526" s="112">
        <v>42.757410360000002</v>
      </c>
      <c r="BM526" s="112">
        <v>-82.034974419999998</v>
      </c>
      <c r="BN526" s="102" t="s">
        <v>7270</v>
      </c>
      <c r="BO526" s="106">
        <v>273.10000000000002</v>
      </c>
      <c r="BP526" s="67" t="s">
        <v>3339</v>
      </c>
      <c r="BQ526" s="67" t="s">
        <v>5753</v>
      </c>
      <c r="BR526" s="102"/>
      <c r="BS526" s="102">
        <v>16</v>
      </c>
      <c r="BT526" s="115" t="s">
        <v>7965</v>
      </c>
      <c r="BU526" s="102">
        <v>14</v>
      </c>
      <c r="BV526" s="102">
        <v>10</v>
      </c>
      <c r="BW526" s="67" t="s">
        <v>7805</v>
      </c>
      <c r="BX526" s="113">
        <v>5.56</v>
      </c>
      <c r="BY526" s="67"/>
      <c r="BZ526" s="106">
        <f t="shared" si="138"/>
        <v>4.8</v>
      </c>
      <c r="CA526" s="104" t="str">
        <f t="shared" si="139"/>
        <v>Matched</v>
      </c>
      <c r="CB526" s="104">
        <f>AK526</f>
        <v>2.7225041922861935E-2</v>
      </c>
      <c r="CC526" s="67"/>
      <c r="CD526" s="67"/>
      <c r="CE526" s="67"/>
      <c r="CF526" s="67"/>
    </row>
    <row r="527" spans="1:84" hidden="1" x14ac:dyDescent="0.35">
      <c r="A527" s="67">
        <v>1028</v>
      </c>
      <c r="B527" s="67">
        <v>3262.692</v>
      </c>
      <c r="C527" s="67" t="s">
        <v>7335</v>
      </c>
      <c r="D527" s="67" t="s">
        <v>3290</v>
      </c>
      <c r="E527" s="67" t="s">
        <v>5677</v>
      </c>
      <c r="F527" s="102">
        <v>11</v>
      </c>
      <c r="G527" s="102">
        <v>11</v>
      </c>
      <c r="H527" s="102">
        <v>10</v>
      </c>
      <c r="I527" s="102"/>
      <c r="J527" s="67"/>
      <c r="K527" s="67" t="s">
        <v>5678</v>
      </c>
      <c r="L527" s="67" t="s">
        <v>5013</v>
      </c>
      <c r="M527" s="67" t="s">
        <v>3293</v>
      </c>
      <c r="N527" s="67"/>
      <c r="O527" s="67"/>
      <c r="P527" s="67">
        <v>10.95</v>
      </c>
      <c r="Q527" s="67">
        <v>10.95</v>
      </c>
      <c r="R527" s="103">
        <v>1.6E-2</v>
      </c>
      <c r="S527" s="103">
        <v>2.5000000000000001E-2</v>
      </c>
      <c r="T527" s="67">
        <v>0.96199999999999997</v>
      </c>
      <c r="U527" s="67">
        <v>5.56</v>
      </c>
      <c r="V527" s="104" t="b">
        <f t="shared" si="135"/>
        <v>1</v>
      </c>
      <c r="W527" s="104" t="s">
        <v>16</v>
      </c>
      <c r="X527" s="104">
        <f t="shared" si="127"/>
        <v>2.5</v>
      </c>
      <c r="Y527" s="104">
        <f t="shared" si="136"/>
        <v>2.5</v>
      </c>
      <c r="Z527" s="104" t="str">
        <f t="shared" si="137"/>
        <v/>
      </c>
      <c r="AA527" s="104" t="str">
        <f t="shared" si="137"/>
        <v/>
      </c>
      <c r="AB527" s="104" t="str">
        <f t="shared" si="128"/>
        <v/>
      </c>
      <c r="AC527" s="104" t="str">
        <f t="shared" si="128"/>
        <v/>
      </c>
      <c r="AD527" s="104" t="str">
        <f t="shared" si="128"/>
        <v/>
      </c>
      <c r="AE527" s="104" t="str">
        <f t="shared" si="128"/>
        <v/>
      </c>
      <c r="AF527" s="104" t="str">
        <f t="shared" si="133"/>
        <v/>
      </c>
      <c r="AG527" s="104" t="str">
        <f t="shared" si="129"/>
        <v/>
      </c>
      <c r="AH527" s="104" t="str">
        <f t="shared" si="129"/>
        <v/>
      </c>
      <c r="AI527" s="113"/>
      <c r="AJ527" s="104">
        <f t="shared" si="140"/>
        <v>1.4179709334823922E-2</v>
      </c>
      <c r="AK527" s="104">
        <f t="shared" si="131"/>
        <v>1.4179709334823922E-2</v>
      </c>
      <c r="AL527" s="104" t="str">
        <f t="shared" si="131"/>
        <v/>
      </c>
      <c r="AM527" s="104" t="str">
        <f t="shared" si="131"/>
        <v/>
      </c>
      <c r="AN527" s="104" t="str">
        <f t="shared" si="131"/>
        <v/>
      </c>
      <c r="AO527" s="104" t="str">
        <f t="shared" si="131"/>
        <v/>
      </c>
      <c r="AP527" s="104" t="str">
        <f t="shared" si="131"/>
        <v/>
      </c>
      <c r="AQ527" s="104" t="str">
        <f t="shared" si="134"/>
        <v/>
      </c>
      <c r="AR527" s="104" t="str">
        <f t="shared" si="132"/>
        <v/>
      </c>
      <c r="AS527" s="104" t="str">
        <f t="shared" si="132"/>
        <v/>
      </c>
      <c r="AT527" s="104" t="str">
        <f t="shared" si="132"/>
        <v/>
      </c>
      <c r="AU527" s="114"/>
      <c r="AV527" s="67"/>
      <c r="AW527" s="67"/>
      <c r="AX527" s="67"/>
      <c r="AY527" s="67"/>
      <c r="AZ527" s="67"/>
      <c r="BA527" s="67"/>
      <c r="BB527" s="113"/>
      <c r="BC527" s="67"/>
      <c r="BD527" s="67"/>
      <c r="BE527" s="67"/>
      <c r="BF527" s="67"/>
      <c r="BG527" s="67"/>
      <c r="BH527" s="67"/>
      <c r="BI527" s="67"/>
      <c r="BJ527" s="67">
        <v>1028</v>
      </c>
      <c r="BK527" s="103">
        <v>3262.692</v>
      </c>
      <c r="BL527" s="112">
        <v>42.757405609999999</v>
      </c>
      <c r="BM527" s="112">
        <v>-82.034788149999997</v>
      </c>
      <c r="BN527" s="102" t="s">
        <v>7271</v>
      </c>
      <c r="BO527" s="106">
        <v>273.10000000000002</v>
      </c>
      <c r="BP527" s="67" t="s">
        <v>3290</v>
      </c>
      <c r="BQ527" s="67" t="s">
        <v>5678</v>
      </c>
      <c r="BR527" s="102"/>
      <c r="BS527" s="102">
        <v>11</v>
      </c>
      <c r="BT527" s="115" t="s">
        <v>7920</v>
      </c>
      <c r="BU527" s="102">
        <v>11</v>
      </c>
      <c r="BV527" s="102">
        <v>10</v>
      </c>
      <c r="BW527" s="67" t="s">
        <v>7784</v>
      </c>
      <c r="BX527" s="113">
        <v>5.56</v>
      </c>
      <c r="BY527" s="67"/>
      <c r="BZ527" s="106">
        <f t="shared" si="138"/>
        <v>2.5</v>
      </c>
      <c r="CA527" s="104" t="str">
        <f t="shared" si="139"/>
        <v>Matched</v>
      </c>
      <c r="CB527" s="104">
        <f>AK527</f>
        <v>1.4179709334823922E-2</v>
      </c>
      <c r="CC527" s="67"/>
      <c r="CD527" s="67"/>
      <c r="CE527" s="67"/>
      <c r="CF527" s="67"/>
    </row>
    <row r="528" spans="1:84" hidden="1" x14ac:dyDescent="0.35">
      <c r="A528" s="67">
        <v>1035</v>
      </c>
      <c r="B528" s="67">
        <v>3333.1010000000001</v>
      </c>
      <c r="C528" s="67" t="s">
        <v>8743</v>
      </c>
      <c r="D528" s="67" t="s">
        <v>3339</v>
      </c>
      <c r="E528" s="67" t="s">
        <v>5677</v>
      </c>
      <c r="F528" s="102">
        <v>13</v>
      </c>
      <c r="G528" s="102">
        <v>17</v>
      </c>
      <c r="H528" s="102">
        <v>17</v>
      </c>
      <c r="I528" s="102"/>
      <c r="J528" s="67"/>
      <c r="K528" s="67" t="s">
        <v>5753</v>
      </c>
      <c r="L528" s="67" t="s">
        <v>5021</v>
      </c>
      <c r="M528" s="67" t="s">
        <v>3293</v>
      </c>
      <c r="N528" s="67"/>
      <c r="O528" s="67"/>
      <c r="P528" s="67">
        <v>13.12</v>
      </c>
      <c r="Q528" s="67">
        <v>13.12</v>
      </c>
      <c r="R528" s="103">
        <v>3.2000000000000001E-2</v>
      </c>
      <c r="S528" s="103">
        <v>3.7999999999999999E-2</v>
      </c>
      <c r="T528" s="67">
        <v>0.875</v>
      </c>
      <c r="U528" s="67">
        <v>5.56</v>
      </c>
      <c r="V528" s="104" t="b">
        <f t="shared" si="135"/>
        <v>1</v>
      </c>
      <c r="W528" s="104" t="s">
        <v>16</v>
      </c>
      <c r="X528" s="104">
        <f t="shared" si="127"/>
        <v>3.8</v>
      </c>
      <c r="Y528" s="104">
        <f t="shared" si="136"/>
        <v>3.8</v>
      </c>
      <c r="Z528" s="104" t="str">
        <f t="shared" si="137"/>
        <v/>
      </c>
      <c r="AA528" s="104" t="str">
        <f t="shared" si="137"/>
        <v/>
      </c>
      <c r="AB528" s="104" t="str">
        <f t="shared" si="128"/>
        <v/>
      </c>
      <c r="AC528" s="104" t="str">
        <f t="shared" si="128"/>
        <v/>
      </c>
      <c r="AD528" s="104" t="str">
        <f t="shared" si="128"/>
        <v/>
      </c>
      <c r="AE528" s="104" t="str">
        <f t="shared" si="128"/>
        <v/>
      </c>
      <c r="AF528" s="104" t="str">
        <f t="shared" si="133"/>
        <v/>
      </c>
      <c r="AG528" s="104" t="str">
        <f t="shared" si="129"/>
        <v/>
      </c>
      <c r="AH528" s="104" t="str">
        <f t="shared" si="129"/>
        <v/>
      </c>
      <c r="AI528" s="113"/>
      <c r="AJ528" s="104">
        <f t="shared" si="140"/>
        <v>2.1553158188932362E-2</v>
      </c>
      <c r="AK528" s="104">
        <f t="shared" si="131"/>
        <v>2.1553158188932362E-2</v>
      </c>
      <c r="AL528" s="104" t="str">
        <f t="shared" si="131"/>
        <v/>
      </c>
      <c r="AM528" s="104" t="str">
        <f t="shared" si="131"/>
        <v/>
      </c>
      <c r="AN528" s="104" t="str">
        <f t="shared" si="131"/>
        <v/>
      </c>
      <c r="AO528" s="104" t="str">
        <f t="shared" si="131"/>
        <v/>
      </c>
      <c r="AP528" s="104" t="str">
        <f t="shared" si="131"/>
        <v/>
      </c>
      <c r="AQ528" s="104" t="str">
        <f t="shared" si="134"/>
        <v/>
      </c>
      <c r="AR528" s="104" t="str">
        <f t="shared" si="132"/>
        <v/>
      </c>
      <c r="AS528" s="104" t="str">
        <f t="shared" si="132"/>
        <v/>
      </c>
      <c r="AT528" s="104" t="str">
        <f t="shared" si="132"/>
        <v/>
      </c>
      <c r="AU528" s="114"/>
      <c r="AV528" s="67"/>
      <c r="AW528" s="67"/>
      <c r="AX528" s="67"/>
      <c r="AY528" s="67"/>
      <c r="AZ528" s="67"/>
      <c r="BA528" s="67"/>
      <c r="BB528" s="113"/>
      <c r="BC528" s="67"/>
      <c r="BD528" s="67"/>
      <c r="BE528" s="67"/>
      <c r="BF528" s="67"/>
      <c r="BG528" s="67"/>
      <c r="BH528" s="67"/>
      <c r="BI528" s="67"/>
      <c r="BJ528" s="67">
        <v>1035</v>
      </c>
      <c r="BK528" s="103">
        <v>3333.1010000000001</v>
      </c>
      <c r="BL528" s="112">
        <v>42.75738656</v>
      </c>
      <c r="BM528" s="112">
        <v>-82.033923560000005</v>
      </c>
      <c r="BN528" s="102" t="s">
        <v>7272</v>
      </c>
      <c r="BO528" s="106">
        <v>273.10000000000002</v>
      </c>
      <c r="BP528" s="67" t="s">
        <v>3339</v>
      </c>
      <c r="BQ528" s="67" t="s">
        <v>5753</v>
      </c>
      <c r="BR528" s="102"/>
      <c r="BS528" s="102">
        <v>13</v>
      </c>
      <c r="BT528" s="115" t="s">
        <v>7673</v>
      </c>
      <c r="BU528" s="102">
        <v>17</v>
      </c>
      <c r="BV528" s="102">
        <v>17</v>
      </c>
      <c r="BW528" s="67" t="s">
        <v>7784</v>
      </c>
      <c r="BX528" s="113">
        <v>5.56</v>
      </c>
      <c r="BY528" s="67"/>
      <c r="BZ528" s="106">
        <f t="shared" si="138"/>
        <v>3.8</v>
      </c>
      <c r="CA528" s="104" t="str">
        <f t="shared" si="139"/>
        <v>Matched</v>
      </c>
      <c r="CB528" s="104">
        <f>AK528</f>
        <v>2.1553158188932362E-2</v>
      </c>
      <c r="CC528" s="67"/>
      <c r="CD528" s="67"/>
      <c r="CE528" s="67"/>
      <c r="CF528" s="67"/>
    </row>
    <row r="529" spans="1:84" hidden="1" x14ac:dyDescent="0.35">
      <c r="A529" s="67">
        <v>1038</v>
      </c>
      <c r="B529" s="67">
        <v>3350.3290000000002</v>
      </c>
      <c r="C529" s="67" t="s">
        <v>8744</v>
      </c>
      <c r="D529" s="67" t="s">
        <v>3339</v>
      </c>
      <c r="E529" s="67" t="s">
        <v>5677</v>
      </c>
      <c r="F529" s="102">
        <v>12</v>
      </c>
      <c r="G529" s="102">
        <v>12</v>
      </c>
      <c r="H529" s="102">
        <v>8</v>
      </c>
      <c r="I529" s="102"/>
      <c r="J529" s="67"/>
      <c r="K529" s="67" t="s">
        <v>5762</v>
      </c>
      <c r="L529" s="67" t="s">
        <v>5023</v>
      </c>
      <c r="M529" s="67" t="s">
        <v>3293</v>
      </c>
      <c r="N529" s="67"/>
      <c r="O529" s="67"/>
      <c r="P529" s="67">
        <v>11.75</v>
      </c>
      <c r="Q529" s="67">
        <v>11.75</v>
      </c>
      <c r="R529" s="103">
        <v>5.0000000000000001E-3</v>
      </c>
      <c r="S529" s="103">
        <v>0.01</v>
      </c>
      <c r="T529" s="67">
        <v>0.78400000000000003</v>
      </c>
      <c r="U529" s="67">
        <v>5.56</v>
      </c>
      <c r="V529" s="104" t="b">
        <f t="shared" si="135"/>
        <v>1</v>
      </c>
      <c r="W529" s="104" t="s">
        <v>16</v>
      </c>
      <c r="X529" s="104">
        <f t="shared" si="127"/>
        <v>1</v>
      </c>
      <c r="Y529" s="104">
        <f t="shared" si="136"/>
        <v>1</v>
      </c>
      <c r="Z529" s="104" t="str">
        <f t="shared" si="137"/>
        <v/>
      </c>
      <c r="AA529" s="104" t="str">
        <f t="shared" si="137"/>
        <v/>
      </c>
      <c r="AB529" s="104" t="str">
        <f t="shared" si="128"/>
        <v/>
      </c>
      <c r="AC529" s="104" t="str">
        <f t="shared" si="128"/>
        <v/>
      </c>
      <c r="AD529" s="104" t="str">
        <f t="shared" si="128"/>
        <v/>
      </c>
      <c r="AE529" s="104" t="str">
        <f t="shared" si="128"/>
        <v/>
      </c>
      <c r="AF529" s="104" t="str">
        <f t="shared" si="133"/>
        <v/>
      </c>
      <c r="AG529" s="104" t="str">
        <f t="shared" si="129"/>
        <v/>
      </c>
      <c r="AH529" s="104" t="str">
        <f t="shared" si="129"/>
        <v/>
      </c>
      <c r="AI529" s="113"/>
      <c r="AJ529" s="104">
        <f t="shared" si="140"/>
        <v>5.671883733929569E-3</v>
      </c>
      <c r="AK529" s="104">
        <f t="shared" si="131"/>
        <v>5.671883733929569E-3</v>
      </c>
      <c r="AL529" s="104" t="str">
        <f t="shared" si="131"/>
        <v/>
      </c>
      <c r="AM529" s="104" t="str">
        <f t="shared" si="131"/>
        <v/>
      </c>
      <c r="AN529" s="104" t="str">
        <f t="shared" si="131"/>
        <v/>
      </c>
      <c r="AO529" s="104" t="str">
        <f t="shared" si="131"/>
        <v/>
      </c>
      <c r="AP529" s="104" t="str">
        <f t="shared" si="131"/>
        <v/>
      </c>
      <c r="AQ529" s="104" t="str">
        <f t="shared" si="134"/>
        <v/>
      </c>
      <c r="AR529" s="104" t="str">
        <f t="shared" si="132"/>
        <v/>
      </c>
      <c r="AS529" s="104" t="str">
        <f t="shared" si="132"/>
        <v/>
      </c>
      <c r="AT529" s="104" t="str">
        <f t="shared" si="132"/>
        <v/>
      </c>
      <c r="AU529" s="114"/>
      <c r="AV529" s="67"/>
      <c r="AW529" s="67"/>
      <c r="AX529" s="67"/>
      <c r="AY529" s="67"/>
      <c r="AZ529" s="67"/>
      <c r="BA529" s="67"/>
      <c r="BB529" s="113"/>
      <c r="BC529" s="67"/>
      <c r="BD529" s="67"/>
      <c r="BE529" s="67"/>
      <c r="BF529" s="67"/>
      <c r="BG529" s="67"/>
      <c r="BH529" s="67"/>
      <c r="BI529" s="67"/>
      <c r="BJ529" s="67">
        <v>1038</v>
      </c>
      <c r="BK529" s="103">
        <v>3350.3290000000002</v>
      </c>
      <c r="BL529" s="112">
        <v>42.757381889999998</v>
      </c>
      <c r="BM529" s="112">
        <v>-82.033711969999999</v>
      </c>
      <c r="BN529" s="102" t="s">
        <v>7273</v>
      </c>
      <c r="BO529" s="106">
        <v>273.10000000000002</v>
      </c>
      <c r="BP529" s="67" t="s">
        <v>3339</v>
      </c>
      <c r="BQ529" s="67" t="s">
        <v>5762</v>
      </c>
      <c r="BR529" s="102"/>
      <c r="BS529" s="102">
        <v>12</v>
      </c>
      <c r="BT529" s="115" t="s">
        <v>7969</v>
      </c>
      <c r="BU529" s="102">
        <v>12</v>
      </c>
      <c r="BV529" s="102">
        <v>8</v>
      </c>
      <c r="BW529" s="67" t="s">
        <v>7784</v>
      </c>
      <c r="BX529" s="113">
        <v>5.56</v>
      </c>
      <c r="BY529" s="67"/>
      <c r="BZ529" s="106">
        <f t="shared" si="138"/>
        <v>1</v>
      </c>
      <c r="CA529" s="104" t="str">
        <f t="shared" si="139"/>
        <v>Matched</v>
      </c>
      <c r="CB529" s="104">
        <f>AK529</f>
        <v>5.671883733929569E-3</v>
      </c>
      <c r="CC529" s="67"/>
      <c r="CD529" s="67"/>
      <c r="CE529" s="67"/>
      <c r="CF529" s="67"/>
    </row>
    <row r="530" spans="1:84" hidden="1" x14ac:dyDescent="0.35">
      <c r="A530" s="67">
        <v>1042</v>
      </c>
      <c r="B530" s="67">
        <v>3373.1880000000001</v>
      </c>
      <c r="C530" s="67" t="s">
        <v>7680</v>
      </c>
      <c r="D530" s="67" t="s">
        <v>3290</v>
      </c>
      <c r="E530" s="67" t="s">
        <v>5677</v>
      </c>
      <c r="F530" s="102">
        <v>10</v>
      </c>
      <c r="G530" s="102">
        <v>7</v>
      </c>
      <c r="H530" s="102">
        <v>7</v>
      </c>
      <c r="I530" s="102"/>
      <c r="J530" s="67"/>
      <c r="K530" s="67" t="s">
        <v>5678</v>
      </c>
      <c r="L530" s="67" t="s">
        <v>5030</v>
      </c>
      <c r="M530" s="67" t="s">
        <v>3293</v>
      </c>
      <c r="N530" s="67"/>
      <c r="O530" s="67"/>
      <c r="P530" s="67">
        <v>10.050000000000001</v>
      </c>
      <c r="Q530" s="67">
        <v>10.050000000000001</v>
      </c>
      <c r="R530" s="103">
        <v>2.3E-2</v>
      </c>
      <c r="S530" s="103">
        <v>4.4999999999999998E-2</v>
      </c>
      <c r="T530" s="67">
        <v>0.51500000000000001</v>
      </c>
      <c r="U530" s="67">
        <v>5.56</v>
      </c>
      <c r="V530" s="104" t="b">
        <f t="shared" si="135"/>
        <v>1</v>
      </c>
      <c r="W530" s="104" t="s">
        <v>16</v>
      </c>
      <c r="X530" s="104">
        <f t="shared" si="127"/>
        <v>4.5</v>
      </c>
      <c r="Y530" s="104">
        <f t="shared" si="136"/>
        <v>4.5</v>
      </c>
      <c r="Z530" s="104" t="str">
        <f t="shared" si="137"/>
        <v/>
      </c>
      <c r="AA530" s="104" t="str">
        <f t="shared" si="137"/>
        <v/>
      </c>
      <c r="AB530" s="104" t="str">
        <f t="shared" si="128"/>
        <v/>
      </c>
      <c r="AC530" s="104" t="str">
        <f t="shared" si="128"/>
        <v/>
      </c>
      <c r="AD530" s="104" t="str">
        <f t="shared" si="128"/>
        <v/>
      </c>
      <c r="AE530" s="104" t="str">
        <f t="shared" si="128"/>
        <v/>
      </c>
      <c r="AF530" s="104" t="str">
        <f t="shared" si="133"/>
        <v/>
      </c>
      <c r="AG530" s="104" t="str">
        <f t="shared" si="129"/>
        <v/>
      </c>
      <c r="AH530" s="104" t="str">
        <f t="shared" si="129"/>
        <v/>
      </c>
      <c r="AI530" s="113"/>
      <c r="AJ530" s="104">
        <f t="shared" si="140"/>
        <v>2.5523476802683062E-2</v>
      </c>
      <c r="AK530" s="104">
        <f t="shared" si="131"/>
        <v>2.5523476802683062E-2</v>
      </c>
      <c r="AL530" s="104" t="str">
        <f t="shared" si="131"/>
        <v/>
      </c>
      <c r="AM530" s="104" t="str">
        <f t="shared" si="131"/>
        <v/>
      </c>
      <c r="AN530" s="104" t="str">
        <f t="shared" si="131"/>
        <v/>
      </c>
      <c r="AO530" s="104" t="str">
        <f t="shared" si="131"/>
        <v/>
      </c>
      <c r="AP530" s="104" t="str">
        <f t="shared" si="131"/>
        <v/>
      </c>
      <c r="AQ530" s="104" t="str">
        <f t="shared" si="134"/>
        <v/>
      </c>
      <c r="AR530" s="104" t="str">
        <f t="shared" si="132"/>
        <v/>
      </c>
      <c r="AS530" s="104" t="str">
        <f t="shared" si="132"/>
        <v/>
      </c>
      <c r="AT530" s="104" t="str">
        <f t="shared" si="132"/>
        <v/>
      </c>
      <c r="AU530" s="114"/>
      <c r="AV530" s="67"/>
      <c r="AW530" s="67"/>
      <c r="AX530" s="67"/>
      <c r="AY530" s="67"/>
      <c r="AZ530" s="67"/>
      <c r="BA530" s="67"/>
      <c r="BB530" s="113"/>
      <c r="BC530" s="67"/>
      <c r="BD530" s="67"/>
      <c r="BE530" s="67"/>
      <c r="BF530" s="67"/>
      <c r="BG530" s="67"/>
      <c r="BH530" s="67"/>
      <c r="BI530" s="67"/>
      <c r="BJ530" s="67">
        <v>1042</v>
      </c>
      <c r="BK530" s="103">
        <v>3373.1880000000001</v>
      </c>
      <c r="BL530" s="112">
        <v>42.757375170000003</v>
      </c>
      <c r="BM530" s="112">
        <v>-82.033431410000006</v>
      </c>
      <c r="BN530" s="102" t="s">
        <v>7274</v>
      </c>
      <c r="BO530" s="106">
        <v>273.10000000000002</v>
      </c>
      <c r="BP530" s="67" t="s">
        <v>3290</v>
      </c>
      <c r="BQ530" s="67" t="s">
        <v>5678</v>
      </c>
      <c r="BR530" s="102"/>
      <c r="BS530" s="102">
        <v>10</v>
      </c>
      <c r="BT530" s="115" t="s">
        <v>7707</v>
      </c>
      <c r="BU530" s="102">
        <v>7</v>
      </c>
      <c r="BV530" s="102">
        <v>7</v>
      </c>
      <c r="BW530" s="67" t="s">
        <v>7784</v>
      </c>
      <c r="BX530" s="113">
        <v>5.56</v>
      </c>
      <c r="BY530" s="67"/>
      <c r="BZ530" s="106">
        <f t="shared" si="138"/>
        <v>4.5</v>
      </c>
      <c r="CA530" s="104" t="str">
        <f t="shared" si="139"/>
        <v>Matched</v>
      </c>
      <c r="CB530" s="104">
        <f>AK530</f>
        <v>2.5523476802683062E-2</v>
      </c>
      <c r="CC530" s="67"/>
      <c r="CD530" s="67"/>
      <c r="CE530" s="67"/>
      <c r="CF530" s="67"/>
    </row>
    <row r="531" spans="1:84" hidden="1" x14ac:dyDescent="0.35">
      <c r="A531" s="67">
        <v>1043</v>
      </c>
      <c r="B531" s="67">
        <v>3373.9259999999999</v>
      </c>
      <c r="C531" s="67" t="s">
        <v>7681</v>
      </c>
      <c r="D531" s="67" t="s">
        <v>3290</v>
      </c>
      <c r="E531" s="67" t="s">
        <v>5677</v>
      </c>
      <c r="F531" s="102">
        <v>11</v>
      </c>
      <c r="G531" s="102">
        <v>6</v>
      </c>
      <c r="H531" s="102">
        <v>8</v>
      </c>
      <c r="I531" s="102"/>
      <c r="J531" s="67"/>
      <c r="K531" s="67" t="s">
        <v>5678</v>
      </c>
      <c r="L531" s="67" t="s">
        <v>5032</v>
      </c>
      <c r="M531" s="67" t="s">
        <v>3293</v>
      </c>
      <c r="N531" s="67"/>
      <c r="O531" s="67"/>
      <c r="P531" s="67">
        <v>10.53</v>
      </c>
      <c r="Q531" s="67">
        <v>10.53</v>
      </c>
      <c r="R531" s="103">
        <v>1.2999999999999999E-2</v>
      </c>
      <c r="S531" s="103">
        <v>3.4000000000000002E-2</v>
      </c>
      <c r="T531" s="67">
        <v>0.6</v>
      </c>
      <c r="U531" s="67">
        <v>5.56</v>
      </c>
      <c r="V531" s="104" t="b">
        <f t="shared" si="135"/>
        <v>1</v>
      </c>
      <c r="W531" s="104" t="s">
        <v>16</v>
      </c>
      <c r="X531" s="104">
        <f t="shared" si="127"/>
        <v>3.4000000000000004</v>
      </c>
      <c r="Y531" s="104">
        <f t="shared" si="136"/>
        <v>3.4000000000000004</v>
      </c>
      <c r="Z531" s="104" t="str">
        <f t="shared" si="137"/>
        <v/>
      </c>
      <c r="AA531" s="104" t="str">
        <f t="shared" si="137"/>
        <v/>
      </c>
      <c r="AB531" s="104" t="str">
        <f t="shared" si="128"/>
        <v/>
      </c>
      <c r="AC531" s="104" t="str">
        <f t="shared" si="128"/>
        <v/>
      </c>
      <c r="AD531" s="104" t="str">
        <f t="shared" si="128"/>
        <v/>
      </c>
      <c r="AE531" s="104" t="str">
        <f t="shared" si="128"/>
        <v/>
      </c>
      <c r="AF531" s="104" t="str">
        <f t="shared" si="133"/>
        <v/>
      </c>
      <c r="AG531" s="104" t="str">
        <f t="shared" si="129"/>
        <v/>
      </c>
      <c r="AH531" s="104" t="str">
        <f t="shared" si="129"/>
        <v/>
      </c>
      <c r="AI531" s="113"/>
      <c r="AJ531" s="104">
        <f t="shared" si="140"/>
        <v>1.9284404695360538E-2</v>
      </c>
      <c r="AK531" s="104">
        <f t="shared" si="131"/>
        <v>1.9284404695360538E-2</v>
      </c>
      <c r="AL531" s="104" t="str">
        <f t="shared" si="131"/>
        <v/>
      </c>
      <c r="AM531" s="104" t="str">
        <f t="shared" si="131"/>
        <v/>
      </c>
      <c r="AN531" s="104" t="str">
        <f t="shared" si="131"/>
        <v/>
      </c>
      <c r="AO531" s="104" t="str">
        <f t="shared" si="131"/>
        <v/>
      </c>
      <c r="AP531" s="104" t="str">
        <f t="shared" si="131"/>
        <v/>
      </c>
      <c r="AQ531" s="104" t="str">
        <f t="shared" si="134"/>
        <v/>
      </c>
      <c r="AR531" s="104" t="str">
        <f t="shared" si="132"/>
        <v/>
      </c>
      <c r="AS531" s="104" t="str">
        <f t="shared" si="132"/>
        <v/>
      </c>
      <c r="AT531" s="104" t="str">
        <f t="shared" si="132"/>
        <v/>
      </c>
      <c r="AU531" s="114"/>
      <c r="AV531" s="67"/>
      <c r="AW531" s="67"/>
      <c r="AX531" s="67"/>
      <c r="AY531" s="67"/>
      <c r="AZ531" s="67"/>
      <c r="BA531" s="67"/>
      <c r="BB531" s="113"/>
      <c r="BC531" s="67"/>
      <c r="BD531" s="67"/>
      <c r="BE531" s="67"/>
      <c r="BF531" s="67"/>
      <c r="BG531" s="67"/>
      <c r="BH531" s="67"/>
      <c r="BI531" s="67"/>
      <c r="BJ531" s="67">
        <v>1043</v>
      </c>
      <c r="BK531" s="103">
        <v>3373.9259999999999</v>
      </c>
      <c r="BL531" s="112">
        <v>42.757374910000003</v>
      </c>
      <c r="BM531" s="112">
        <v>-82.033422340000001</v>
      </c>
      <c r="BN531" s="102" t="s">
        <v>7274</v>
      </c>
      <c r="BO531" s="106">
        <v>273.10000000000002</v>
      </c>
      <c r="BP531" s="67" t="s">
        <v>3290</v>
      </c>
      <c r="BQ531" s="67" t="s">
        <v>5678</v>
      </c>
      <c r="BR531" s="102"/>
      <c r="BS531" s="102">
        <v>11</v>
      </c>
      <c r="BT531" s="115" t="s">
        <v>7971</v>
      </c>
      <c r="BU531" s="102">
        <v>6</v>
      </c>
      <c r="BV531" s="102">
        <v>8</v>
      </c>
      <c r="BW531" s="67" t="s">
        <v>7784</v>
      </c>
      <c r="BX531" s="113">
        <v>5.56</v>
      </c>
      <c r="BY531" s="67"/>
      <c r="BZ531" s="106">
        <f t="shared" si="138"/>
        <v>3.4000000000000004</v>
      </c>
      <c r="CA531" s="104" t="str">
        <f t="shared" si="139"/>
        <v>Matched</v>
      </c>
      <c r="CB531" s="104">
        <f>AK531</f>
        <v>1.9284404695360538E-2</v>
      </c>
      <c r="CC531" s="67"/>
      <c r="CD531" s="67"/>
      <c r="CE531" s="67"/>
      <c r="CF531" s="67"/>
    </row>
    <row r="532" spans="1:84" hidden="1" x14ac:dyDescent="0.35">
      <c r="A532" s="67">
        <v>1044</v>
      </c>
      <c r="B532" s="67">
        <v>3375.8339999999998</v>
      </c>
      <c r="C532" s="67" t="s">
        <v>7682</v>
      </c>
      <c r="D532" s="67" t="s">
        <v>3407</v>
      </c>
      <c r="E532" s="67" t="s">
        <v>5672</v>
      </c>
      <c r="F532" s="102"/>
      <c r="G532" s="102">
        <v>8</v>
      </c>
      <c r="H532" s="102">
        <v>8</v>
      </c>
      <c r="I532" s="102"/>
      <c r="J532" s="67"/>
      <c r="K532" s="67" t="s">
        <v>5673</v>
      </c>
      <c r="L532" s="67" t="s">
        <v>5033</v>
      </c>
      <c r="M532" s="67"/>
      <c r="N532" s="67"/>
      <c r="O532" s="67"/>
      <c r="P532" s="67">
        <v>0</v>
      </c>
      <c r="Q532" s="67">
        <v>0</v>
      </c>
      <c r="R532" s="103">
        <v>0</v>
      </c>
      <c r="S532" s="103">
        <v>0</v>
      </c>
      <c r="T532" s="67">
        <v>0</v>
      </c>
      <c r="U532" s="67">
        <v>5.56</v>
      </c>
      <c r="V532" s="104" t="b">
        <f t="shared" si="135"/>
        <v>0</v>
      </c>
      <c r="W532" s="104" t="s">
        <v>8755</v>
      </c>
      <c r="X532" s="104">
        <f t="shared" si="127"/>
        <v>0</v>
      </c>
      <c r="Y532" s="104" t="str">
        <f t="shared" si="136"/>
        <v/>
      </c>
      <c r="Z532" s="104"/>
      <c r="AA532" s="104" t="str">
        <f t="shared" si="137"/>
        <v/>
      </c>
      <c r="AB532" s="113"/>
      <c r="AC532" s="113"/>
      <c r="AD532" s="113"/>
      <c r="AE532" s="113"/>
      <c r="AF532" s="113"/>
      <c r="AG532" s="113"/>
      <c r="AH532" s="113"/>
      <c r="AI532" s="113"/>
      <c r="AJ532" s="114"/>
      <c r="AK532" s="114"/>
      <c r="AL532" s="114"/>
      <c r="AM532" s="114"/>
      <c r="AN532" s="114"/>
      <c r="AO532" s="114"/>
      <c r="AP532" s="114"/>
      <c r="AQ532" s="114"/>
      <c r="AR532" s="114"/>
      <c r="AS532" s="114"/>
      <c r="AT532" s="114"/>
      <c r="AU532" s="114"/>
      <c r="AV532" s="67"/>
      <c r="AW532" s="67"/>
      <c r="AX532" s="67"/>
      <c r="AY532" s="67"/>
      <c r="AZ532" s="67"/>
      <c r="BA532" s="67"/>
      <c r="BB532" s="113"/>
      <c r="BC532" s="67"/>
      <c r="BD532" s="67"/>
      <c r="BE532" s="67"/>
      <c r="BF532" s="67"/>
      <c r="BG532" s="67"/>
      <c r="BH532" s="67"/>
      <c r="BI532" s="67"/>
      <c r="BJ532" s="67">
        <v>1044</v>
      </c>
      <c r="BK532" s="103">
        <v>3375.8339999999998</v>
      </c>
      <c r="BL532" s="112">
        <v>42.757374239999997</v>
      </c>
      <c r="BM532" s="112">
        <v>-82.033398930000004</v>
      </c>
      <c r="BN532" s="102" t="s">
        <v>7274</v>
      </c>
      <c r="BO532" s="114"/>
      <c r="BP532" s="67" t="s">
        <v>3407</v>
      </c>
      <c r="BQ532" s="67" t="s">
        <v>5673</v>
      </c>
      <c r="BR532" s="102"/>
      <c r="BS532" s="102"/>
      <c r="BT532" s="115" t="s">
        <v>7436</v>
      </c>
      <c r="BU532" s="102">
        <v>8</v>
      </c>
      <c r="BV532" s="102">
        <v>8</v>
      </c>
      <c r="BW532" s="67" t="s">
        <v>7776</v>
      </c>
      <c r="BX532" s="113">
        <v>5.56</v>
      </c>
      <c r="BY532" s="67"/>
      <c r="BZ532" s="106">
        <f t="shared" si="138"/>
        <v>0</v>
      </c>
      <c r="CA532" s="104" t="str">
        <f t="shared" si="139"/>
        <v>Exclude</v>
      </c>
      <c r="CB532" s="104">
        <f>AK532</f>
        <v>0</v>
      </c>
      <c r="CC532" s="67"/>
      <c r="CD532" s="67"/>
      <c r="CE532" s="67"/>
      <c r="CF532" s="67"/>
    </row>
    <row r="533" spans="1:84" hidden="1" x14ac:dyDescent="0.35">
      <c r="A533" s="67">
        <v>1045</v>
      </c>
      <c r="B533" s="67">
        <v>3376.1689999999999</v>
      </c>
      <c r="C533" s="67" t="s">
        <v>7678</v>
      </c>
      <c r="D533" s="67" t="s">
        <v>3339</v>
      </c>
      <c r="E533" s="67" t="s">
        <v>5677</v>
      </c>
      <c r="F533" s="102">
        <v>12</v>
      </c>
      <c r="G533" s="102">
        <v>12</v>
      </c>
      <c r="H533" s="102">
        <v>9</v>
      </c>
      <c r="I533" s="102"/>
      <c r="J533" s="67"/>
      <c r="K533" s="67" t="s">
        <v>5762</v>
      </c>
      <c r="L533" s="67" t="s">
        <v>5034</v>
      </c>
      <c r="M533" s="67" t="s">
        <v>3293</v>
      </c>
      <c r="N533" s="67"/>
      <c r="O533" s="67"/>
      <c r="P533" s="67">
        <v>11.64</v>
      </c>
      <c r="Q533" s="67">
        <v>11.64</v>
      </c>
      <c r="R533" s="103">
        <v>-2E-3</v>
      </c>
      <c r="S533" s="103">
        <v>-4.0000000000000001E-3</v>
      </c>
      <c r="T533" s="67">
        <v>0.86</v>
      </c>
      <c r="U533" s="67">
        <v>5.56</v>
      </c>
      <c r="V533" s="104" t="b">
        <f t="shared" si="135"/>
        <v>1</v>
      </c>
      <c r="W533" s="104" t="s">
        <v>16</v>
      </c>
      <c r="X533" s="104">
        <f t="shared" si="127"/>
        <v>-0.4</v>
      </c>
      <c r="Y533" s="104">
        <f t="shared" si="136"/>
        <v>-0.4</v>
      </c>
      <c r="Z533" s="104" t="str">
        <f t="shared" si="137"/>
        <v/>
      </c>
      <c r="AA533" s="104" t="str">
        <f t="shared" si="137"/>
        <v/>
      </c>
      <c r="AB533" s="104" t="str">
        <f t="shared" ref="Z533:AH536" si="141">IF(AB$1=$W533,$X533,"")</f>
        <v/>
      </c>
      <c r="AC533" s="104" t="str">
        <f t="shared" si="141"/>
        <v/>
      </c>
      <c r="AD533" s="104" t="str">
        <f t="shared" si="141"/>
        <v/>
      </c>
      <c r="AE533" s="104" t="str">
        <f t="shared" si="141"/>
        <v/>
      </c>
      <c r="AF533" s="104" t="str">
        <f t="shared" si="141"/>
        <v/>
      </c>
      <c r="AG533" s="104" t="str">
        <f t="shared" si="141"/>
        <v/>
      </c>
      <c r="AH533" s="104" t="str">
        <f t="shared" si="141"/>
        <v/>
      </c>
      <c r="AI533" s="113"/>
      <c r="AJ533" s="104">
        <f>((X533/100)*U533)/Interval</f>
        <v>-2.2687534935718276E-3</v>
      </c>
      <c r="AK533" s="104">
        <f t="shared" ref="AK533:AT536" si="142">IF(Y$1=$W533,AJ533,"")</f>
        <v>-2.2687534935718276E-3</v>
      </c>
      <c r="AL533" s="104" t="str">
        <f t="shared" si="142"/>
        <v/>
      </c>
      <c r="AM533" s="104" t="str">
        <f t="shared" si="142"/>
        <v/>
      </c>
      <c r="AN533" s="104" t="str">
        <f t="shared" si="142"/>
        <v/>
      </c>
      <c r="AO533" s="104" t="str">
        <f t="shared" si="142"/>
        <v/>
      </c>
      <c r="AP533" s="104" t="str">
        <f t="shared" si="142"/>
        <v/>
      </c>
      <c r="AQ533" s="104" t="str">
        <f t="shared" si="142"/>
        <v/>
      </c>
      <c r="AR533" s="104" t="str">
        <f t="shared" si="142"/>
        <v/>
      </c>
      <c r="AS533" s="104" t="str">
        <f t="shared" si="142"/>
        <v/>
      </c>
      <c r="AT533" s="104" t="str">
        <f t="shared" si="142"/>
        <v/>
      </c>
      <c r="AU533" s="114"/>
      <c r="AV533" s="67"/>
      <c r="AW533" s="67"/>
      <c r="AX533" s="67"/>
      <c r="AY533" s="67"/>
      <c r="AZ533" s="67"/>
      <c r="BA533" s="67"/>
      <c r="BB533" s="113"/>
      <c r="BC533" s="67"/>
      <c r="BD533" s="67"/>
      <c r="BE533" s="67"/>
      <c r="BF533" s="67"/>
      <c r="BG533" s="67"/>
      <c r="BH533" s="67"/>
      <c r="BI533" s="67"/>
      <c r="BJ533" s="67">
        <v>1045</v>
      </c>
      <c r="BK533" s="103">
        <v>3376.1689999999999</v>
      </c>
      <c r="BL533" s="112">
        <v>42.757374120000001</v>
      </c>
      <c r="BM533" s="112">
        <v>-82.033394849999993</v>
      </c>
      <c r="BN533" s="102" t="s">
        <v>7274</v>
      </c>
      <c r="BO533" s="106">
        <v>273.10000000000002</v>
      </c>
      <c r="BP533" s="67" t="s">
        <v>3339</v>
      </c>
      <c r="BQ533" s="67" t="s">
        <v>5762</v>
      </c>
      <c r="BR533" s="102"/>
      <c r="BS533" s="102">
        <v>12</v>
      </c>
      <c r="BT533" s="115" t="s">
        <v>7424</v>
      </c>
      <c r="BU533" s="102">
        <v>12</v>
      </c>
      <c r="BV533" s="102">
        <v>9</v>
      </c>
      <c r="BW533" s="67" t="s">
        <v>7784</v>
      </c>
      <c r="BX533" s="113">
        <v>5.56</v>
      </c>
      <c r="BY533" s="67"/>
      <c r="BZ533" s="106">
        <f t="shared" si="138"/>
        <v>-0.4</v>
      </c>
      <c r="CA533" s="104" t="str">
        <f t="shared" si="139"/>
        <v>Matched</v>
      </c>
      <c r="CB533" s="104">
        <f>AK533</f>
        <v>-2.2687534935718276E-3</v>
      </c>
      <c r="CC533" s="67"/>
      <c r="CD533" s="67"/>
      <c r="CE533" s="67"/>
      <c r="CF533" s="67"/>
    </row>
    <row r="534" spans="1:84" hidden="1" x14ac:dyDescent="0.35">
      <c r="A534" s="67">
        <v>1046</v>
      </c>
      <c r="B534" s="67">
        <v>3376.22</v>
      </c>
      <c r="C534" s="67" t="s">
        <v>7533</v>
      </c>
      <c r="D534" s="67" t="s">
        <v>3339</v>
      </c>
      <c r="E534" s="67" t="s">
        <v>5677</v>
      </c>
      <c r="F534" s="102">
        <v>12</v>
      </c>
      <c r="G534" s="102">
        <v>20</v>
      </c>
      <c r="H534" s="102">
        <v>16</v>
      </c>
      <c r="I534" s="102"/>
      <c r="J534" s="67"/>
      <c r="K534" s="67" t="s">
        <v>5753</v>
      </c>
      <c r="L534" s="67" t="s">
        <v>5036</v>
      </c>
      <c r="M534" s="67" t="s">
        <v>3293</v>
      </c>
      <c r="N534" s="67"/>
      <c r="O534" s="67"/>
      <c r="P534" s="67">
        <v>12.39</v>
      </c>
      <c r="Q534" s="67">
        <v>12.39</v>
      </c>
      <c r="R534" s="103">
        <v>1E-3</v>
      </c>
      <c r="S534" s="103">
        <v>2E-3</v>
      </c>
      <c r="T534" s="67">
        <v>0.88100000000000001</v>
      </c>
      <c r="U534" s="67">
        <v>5.56</v>
      </c>
      <c r="V534" s="104" t="b">
        <f t="shared" si="135"/>
        <v>1</v>
      </c>
      <c r="W534" s="104" t="s">
        <v>16</v>
      </c>
      <c r="X534" s="104">
        <f t="shared" si="127"/>
        <v>0.2</v>
      </c>
      <c r="Y534" s="104">
        <f t="shared" si="136"/>
        <v>0.2</v>
      </c>
      <c r="Z534" s="104" t="str">
        <f t="shared" si="137"/>
        <v/>
      </c>
      <c r="AA534" s="104" t="str">
        <f t="shared" si="137"/>
        <v/>
      </c>
      <c r="AB534" s="104" t="str">
        <f t="shared" si="141"/>
        <v/>
      </c>
      <c r="AC534" s="104" t="str">
        <f t="shared" si="141"/>
        <v/>
      </c>
      <c r="AD534" s="104" t="str">
        <f t="shared" si="141"/>
        <v/>
      </c>
      <c r="AE534" s="104" t="str">
        <f t="shared" si="141"/>
        <v/>
      </c>
      <c r="AF534" s="104" t="str">
        <f t="shared" si="141"/>
        <v/>
      </c>
      <c r="AG534" s="104" t="str">
        <f t="shared" si="141"/>
        <v/>
      </c>
      <c r="AH534" s="104" t="str">
        <f t="shared" si="141"/>
        <v/>
      </c>
      <c r="AI534" s="113"/>
      <c r="AJ534" s="104">
        <f>((X534/100)*U534)/Interval</f>
        <v>1.1343767467859138E-3</v>
      </c>
      <c r="AK534" s="104">
        <f t="shared" si="142"/>
        <v>1.1343767467859138E-3</v>
      </c>
      <c r="AL534" s="104" t="str">
        <f t="shared" si="142"/>
        <v/>
      </c>
      <c r="AM534" s="104" t="str">
        <f t="shared" si="142"/>
        <v/>
      </c>
      <c r="AN534" s="104" t="str">
        <f t="shared" si="142"/>
        <v/>
      </c>
      <c r="AO534" s="104" t="str">
        <f t="shared" si="142"/>
        <v/>
      </c>
      <c r="AP534" s="104" t="str">
        <f t="shared" si="142"/>
        <v/>
      </c>
      <c r="AQ534" s="104" t="str">
        <f t="shared" si="142"/>
        <v/>
      </c>
      <c r="AR534" s="104" t="str">
        <f t="shared" si="142"/>
        <v/>
      </c>
      <c r="AS534" s="104" t="str">
        <f t="shared" si="142"/>
        <v/>
      </c>
      <c r="AT534" s="104" t="str">
        <f t="shared" si="142"/>
        <v/>
      </c>
      <c r="AU534" s="114"/>
      <c r="AV534" s="67"/>
      <c r="AW534" s="67"/>
      <c r="AX534" s="67"/>
      <c r="AY534" s="67"/>
      <c r="AZ534" s="67"/>
      <c r="BA534" s="67"/>
      <c r="BB534" s="113"/>
      <c r="BC534" s="67"/>
      <c r="BD534" s="67"/>
      <c r="BE534" s="67"/>
      <c r="BF534" s="67"/>
      <c r="BG534" s="67"/>
      <c r="BH534" s="67"/>
      <c r="BI534" s="67"/>
      <c r="BJ534" s="67">
        <v>1046</v>
      </c>
      <c r="BK534" s="103">
        <v>3376.22</v>
      </c>
      <c r="BL534" s="112">
        <v>42.7573741</v>
      </c>
      <c r="BM534" s="112">
        <v>-82.033394270000002</v>
      </c>
      <c r="BN534" s="102" t="s">
        <v>7274</v>
      </c>
      <c r="BO534" s="106">
        <v>273.10000000000002</v>
      </c>
      <c r="BP534" s="67" t="s">
        <v>3339</v>
      </c>
      <c r="BQ534" s="67" t="s">
        <v>5753</v>
      </c>
      <c r="BR534" s="102"/>
      <c r="BS534" s="102">
        <v>12</v>
      </c>
      <c r="BT534" s="115" t="s">
        <v>7972</v>
      </c>
      <c r="BU534" s="102">
        <v>20</v>
      </c>
      <c r="BV534" s="102">
        <v>16</v>
      </c>
      <c r="BW534" s="67" t="s">
        <v>7784</v>
      </c>
      <c r="BX534" s="113">
        <v>5.56</v>
      </c>
      <c r="BY534" s="67"/>
      <c r="BZ534" s="106">
        <f t="shared" si="138"/>
        <v>0.2</v>
      </c>
      <c r="CA534" s="104" t="str">
        <f t="shared" si="139"/>
        <v>Matched</v>
      </c>
      <c r="CB534" s="104">
        <f>AK534</f>
        <v>1.1343767467859138E-3</v>
      </c>
      <c r="CC534" s="67"/>
      <c r="CD534" s="67"/>
      <c r="CE534" s="67"/>
      <c r="CF534" s="67"/>
    </row>
    <row r="535" spans="1:84" hidden="1" x14ac:dyDescent="0.35">
      <c r="A535" s="67">
        <v>1047</v>
      </c>
      <c r="B535" s="67">
        <v>3376.3139999999999</v>
      </c>
      <c r="C535" s="67" t="s">
        <v>8745</v>
      </c>
      <c r="D535" s="67" t="s">
        <v>3339</v>
      </c>
      <c r="E535" s="67" t="s">
        <v>5677</v>
      </c>
      <c r="F535" s="102">
        <v>11</v>
      </c>
      <c r="G535" s="102">
        <v>17</v>
      </c>
      <c r="H535" s="102">
        <v>9</v>
      </c>
      <c r="I535" s="102"/>
      <c r="J535" s="67"/>
      <c r="K535" s="67" t="s">
        <v>5762</v>
      </c>
      <c r="L535" s="67" t="s">
        <v>5037</v>
      </c>
      <c r="M535" s="67" t="s">
        <v>3293</v>
      </c>
      <c r="N535" s="67"/>
      <c r="O535" s="67"/>
      <c r="P535" s="67">
        <v>11.21</v>
      </c>
      <c r="Q535" s="67">
        <v>11.21</v>
      </c>
      <c r="R535" s="103">
        <v>2E-3</v>
      </c>
      <c r="S535" s="103">
        <v>4.0000000000000001E-3</v>
      </c>
      <c r="T535" s="67">
        <v>0.81599999999999995</v>
      </c>
      <c r="U535" s="67">
        <v>5.56</v>
      </c>
      <c r="V535" s="104" t="b">
        <f t="shared" si="135"/>
        <v>1</v>
      </c>
      <c r="W535" s="104" t="s">
        <v>16</v>
      </c>
      <c r="X535" s="104">
        <f t="shared" si="127"/>
        <v>0.4</v>
      </c>
      <c r="Y535" s="104">
        <f t="shared" si="136"/>
        <v>0.4</v>
      </c>
      <c r="Z535" s="104" t="str">
        <f t="shared" si="137"/>
        <v/>
      </c>
      <c r="AA535" s="104" t="str">
        <f t="shared" si="137"/>
        <v/>
      </c>
      <c r="AB535" s="104" t="str">
        <f t="shared" si="141"/>
        <v/>
      </c>
      <c r="AC535" s="104" t="str">
        <f t="shared" si="141"/>
        <v/>
      </c>
      <c r="AD535" s="104" t="str">
        <f t="shared" si="141"/>
        <v/>
      </c>
      <c r="AE535" s="104" t="str">
        <f t="shared" si="141"/>
        <v/>
      </c>
      <c r="AF535" s="104" t="str">
        <f t="shared" si="141"/>
        <v/>
      </c>
      <c r="AG535" s="104" t="str">
        <f t="shared" si="141"/>
        <v/>
      </c>
      <c r="AH535" s="104" t="str">
        <f t="shared" si="141"/>
        <v/>
      </c>
      <c r="AI535" s="113"/>
      <c r="AJ535" s="104">
        <f>((X535/100)*U535)/Interval</f>
        <v>2.2687534935718276E-3</v>
      </c>
      <c r="AK535" s="104">
        <f t="shared" si="142"/>
        <v>2.2687534935718276E-3</v>
      </c>
      <c r="AL535" s="104" t="str">
        <f t="shared" si="142"/>
        <v/>
      </c>
      <c r="AM535" s="104" t="str">
        <f t="shared" si="142"/>
        <v/>
      </c>
      <c r="AN535" s="104" t="str">
        <f t="shared" si="142"/>
        <v/>
      </c>
      <c r="AO535" s="104" t="str">
        <f t="shared" si="142"/>
        <v/>
      </c>
      <c r="AP535" s="104" t="str">
        <f t="shared" si="142"/>
        <v/>
      </c>
      <c r="AQ535" s="104" t="str">
        <f t="shared" si="142"/>
        <v/>
      </c>
      <c r="AR535" s="104" t="str">
        <f t="shared" si="142"/>
        <v/>
      </c>
      <c r="AS535" s="104" t="str">
        <f t="shared" si="142"/>
        <v/>
      </c>
      <c r="AT535" s="104" t="str">
        <f t="shared" si="142"/>
        <v/>
      </c>
      <c r="AU535" s="114"/>
      <c r="AV535" s="67"/>
      <c r="AW535" s="67"/>
      <c r="AX535" s="67"/>
      <c r="AY535" s="67"/>
      <c r="AZ535" s="67"/>
      <c r="BA535" s="67"/>
      <c r="BB535" s="113"/>
      <c r="BC535" s="67"/>
      <c r="BD535" s="67"/>
      <c r="BE535" s="67"/>
      <c r="BF535" s="67"/>
      <c r="BG535" s="67"/>
      <c r="BH535" s="67"/>
      <c r="BI535" s="67"/>
      <c r="BJ535" s="67">
        <v>1047</v>
      </c>
      <c r="BK535" s="103">
        <v>3376.3139999999999</v>
      </c>
      <c r="BL535" s="112">
        <v>42.757374059999997</v>
      </c>
      <c r="BM535" s="112">
        <v>-82.033393099999998</v>
      </c>
      <c r="BN535" s="102" t="s">
        <v>7274</v>
      </c>
      <c r="BO535" s="106">
        <v>273.10000000000002</v>
      </c>
      <c r="BP535" s="67" t="s">
        <v>3339</v>
      </c>
      <c r="BQ535" s="67" t="s">
        <v>5762</v>
      </c>
      <c r="BR535" s="102"/>
      <c r="BS535" s="102">
        <v>11</v>
      </c>
      <c r="BT535" s="115" t="s">
        <v>7972</v>
      </c>
      <c r="BU535" s="102">
        <v>17</v>
      </c>
      <c r="BV535" s="102">
        <v>9</v>
      </c>
      <c r="BW535" s="67" t="s">
        <v>7784</v>
      </c>
      <c r="BX535" s="113">
        <v>5.56</v>
      </c>
      <c r="BY535" s="67"/>
      <c r="BZ535" s="106">
        <f t="shared" si="138"/>
        <v>0.4</v>
      </c>
      <c r="CA535" s="104" t="str">
        <f t="shared" si="139"/>
        <v>Matched</v>
      </c>
      <c r="CB535" s="104">
        <f>AK535</f>
        <v>2.2687534935718276E-3</v>
      </c>
      <c r="CC535" s="67"/>
      <c r="CD535" s="67"/>
      <c r="CE535" s="67"/>
      <c r="CF535" s="67"/>
    </row>
    <row r="536" spans="1:84" x14ac:dyDescent="0.35">
      <c r="A536" s="67">
        <v>1053</v>
      </c>
      <c r="B536" s="67">
        <v>3413.7739999999999</v>
      </c>
      <c r="C536" s="67" t="s">
        <v>7601</v>
      </c>
      <c r="D536" s="67" t="s">
        <v>3290</v>
      </c>
      <c r="E536" s="67" t="s">
        <v>5752</v>
      </c>
      <c r="F536" s="102">
        <v>16</v>
      </c>
      <c r="G536" s="102">
        <v>13</v>
      </c>
      <c r="H536" s="102">
        <v>8</v>
      </c>
      <c r="I536" s="102"/>
      <c r="J536" s="67"/>
      <c r="K536" s="67" t="s">
        <v>5678</v>
      </c>
      <c r="L536" s="67" t="s">
        <v>5040</v>
      </c>
      <c r="M536" s="67" t="s">
        <v>3293</v>
      </c>
      <c r="N536" s="67"/>
      <c r="O536" s="67" t="s">
        <v>3298</v>
      </c>
      <c r="P536" s="67">
        <v>15.84</v>
      </c>
      <c r="Q536" s="67">
        <v>15.84</v>
      </c>
      <c r="R536" s="103">
        <v>4.2000000000000003E-2</v>
      </c>
      <c r="S536" s="103">
        <v>7.3999999999999996E-2</v>
      </c>
      <c r="T536" s="67">
        <v>0.65500000000000003</v>
      </c>
      <c r="U536" s="67">
        <v>5.56</v>
      </c>
      <c r="V536" s="104" t="b">
        <f t="shared" si="135"/>
        <v>1</v>
      </c>
      <c r="W536" s="142" t="s">
        <v>8757</v>
      </c>
      <c r="X536" s="104">
        <f t="shared" si="127"/>
        <v>7.3999999999999995</v>
      </c>
      <c r="Y536" s="104" t="str">
        <f t="shared" si="136"/>
        <v/>
      </c>
      <c r="Z536" s="104" t="str">
        <f t="shared" si="137"/>
        <v/>
      </c>
      <c r="AA536" s="104">
        <f t="shared" si="137"/>
        <v>7.3999999999999995</v>
      </c>
      <c r="AB536" s="104" t="str">
        <f t="shared" si="141"/>
        <v/>
      </c>
      <c r="AC536" s="104" t="str">
        <f t="shared" si="141"/>
        <v/>
      </c>
      <c r="AD536" s="104" t="str">
        <f t="shared" si="141"/>
        <v/>
      </c>
      <c r="AE536" s="104" t="str">
        <f t="shared" si="141"/>
        <v/>
      </c>
      <c r="AF536" s="104" t="str">
        <f t="shared" si="141"/>
        <v/>
      </c>
      <c r="AG536" s="104" t="str">
        <f t="shared" si="141"/>
        <v/>
      </c>
      <c r="AH536" s="104" t="str">
        <f t="shared" si="141"/>
        <v/>
      </c>
      <c r="AI536" s="113"/>
      <c r="AJ536" s="104">
        <f>((X536/100)*U536)/Interval</f>
        <v>4.1971939631078814E-2</v>
      </c>
      <c r="AK536" s="104" t="str">
        <f t="shared" si="142"/>
        <v/>
      </c>
      <c r="AL536" s="104" t="str">
        <f t="shared" si="142"/>
        <v/>
      </c>
      <c r="AM536" s="104" t="str">
        <f t="shared" si="142"/>
        <v/>
      </c>
      <c r="AN536" s="104" t="str">
        <f t="shared" si="142"/>
        <v/>
      </c>
      <c r="AO536" s="104" t="str">
        <f t="shared" si="142"/>
        <v/>
      </c>
      <c r="AP536" s="104" t="str">
        <f t="shared" si="142"/>
        <v/>
      </c>
      <c r="AQ536" s="104" t="str">
        <f t="shared" si="142"/>
        <v/>
      </c>
      <c r="AR536" s="104" t="str">
        <f t="shared" si="142"/>
        <v/>
      </c>
      <c r="AS536" s="104" t="str">
        <f t="shared" si="142"/>
        <v/>
      </c>
      <c r="AT536" s="104" t="str">
        <f t="shared" si="142"/>
        <v/>
      </c>
      <c r="AU536" s="114"/>
      <c r="AV536" s="67"/>
      <c r="AW536" s="67"/>
      <c r="AX536" s="67"/>
      <c r="AY536" s="67"/>
      <c r="AZ536" s="67"/>
      <c r="BA536" s="67"/>
      <c r="BB536" s="113"/>
      <c r="BC536" s="67"/>
      <c r="BD536" s="67"/>
      <c r="BE536" s="67"/>
      <c r="BF536" s="67"/>
      <c r="BG536" s="67"/>
      <c r="BH536" s="67"/>
      <c r="BI536" s="67"/>
      <c r="BJ536" s="67">
        <v>1053</v>
      </c>
      <c r="BK536" s="103">
        <v>3413.7739999999999</v>
      </c>
      <c r="BL536" s="112">
        <v>42.757358449999998</v>
      </c>
      <c r="BM536" s="112">
        <v>-82.032933479999997</v>
      </c>
      <c r="BN536" s="102" t="s">
        <v>7275</v>
      </c>
      <c r="BO536" s="106">
        <v>273.10000000000002</v>
      </c>
      <c r="BP536" s="67" t="s">
        <v>3290</v>
      </c>
      <c r="BQ536" s="67" t="s">
        <v>5678</v>
      </c>
      <c r="BR536" s="102"/>
      <c r="BS536" s="102">
        <v>16</v>
      </c>
      <c r="BT536" s="115" t="s">
        <v>7526</v>
      </c>
      <c r="BU536" s="102">
        <v>13</v>
      </c>
      <c r="BV536" s="102">
        <v>8</v>
      </c>
      <c r="BW536" s="67" t="s">
        <v>7805</v>
      </c>
      <c r="BX536" s="113">
        <v>5.56</v>
      </c>
      <c r="BY536" s="67"/>
      <c r="BZ536" s="106">
        <f t="shared" si="138"/>
        <v>7.3999999999999995</v>
      </c>
      <c r="CA536" s="104" t="str">
        <f t="shared" si="139"/>
        <v>Matched (Reduced Accuracy)</v>
      </c>
      <c r="CB536" s="104" t="str">
        <f>AK536</f>
        <v/>
      </c>
      <c r="CC536" s="67"/>
      <c r="CD536" s="67"/>
      <c r="CE536" s="67"/>
      <c r="CF536" s="67"/>
    </row>
    <row r="537" spans="1:84" hidden="1" x14ac:dyDescent="0.35">
      <c r="A537" s="67">
        <v>1056</v>
      </c>
      <c r="B537" s="67">
        <v>3422.38</v>
      </c>
      <c r="C537" s="67" t="s">
        <v>7615</v>
      </c>
      <c r="D537" s="67" t="s">
        <v>3407</v>
      </c>
      <c r="E537" s="67" t="s">
        <v>5672</v>
      </c>
      <c r="F537" s="102"/>
      <c r="G537" s="102">
        <v>22</v>
      </c>
      <c r="H537" s="102">
        <v>18</v>
      </c>
      <c r="I537" s="102"/>
      <c r="J537" s="67"/>
      <c r="K537" s="67" t="s">
        <v>5673</v>
      </c>
      <c r="L537" s="67" t="s">
        <v>5043</v>
      </c>
      <c r="M537" s="67"/>
      <c r="N537" s="67"/>
      <c r="O537" s="67"/>
      <c r="P537" s="67">
        <v>0</v>
      </c>
      <c r="Q537" s="67">
        <v>0</v>
      </c>
      <c r="R537" s="103">
        <v>0</v>
      </c>
      <c r="S537" s="103">
        <v>0</v>
      </c>
      <c r="T537" s="67">
        <v>0</v>
      </c>
      <c r="U537" s="67">
        <v>5.56</v>
      </c>
      <c r="V537" s="104" t="b">
        <f t="shared" si="135"/>
        <v>0</v>
      </c>
      <c r="W537" s="104" t="s">
        <v>8755</v>
      </c>
      <c r="X537" s="104">
        <f t="shared" si="127"/>
        <v>0</v>
      </c>
      <c r="Y537" s="104" t="str">
        <f t="shared" si="136"/>
        <v/>
      </c>
      <c r="Z537" s="104"/>
      <c r="AA537" s="104" t="str">
        <f t="shared" si="137"/>
        <v/>
      </c>
      <c r="AB537" s="113"/>
      <c r="AC537" s="113"/>
      <c r="AD537" s="113"/>
      <c r="AE537" s="113"/>
      <c r="AF537" s="113"/>
      <c r="AG537" s="113"/>
      <c r="AH537" s="113"/>
      <c r="AI537" s="113"/>
      <c r="AJ537" s="114"/>
      <c r="AK537" s="114"/>
      <c r="AL537" s="114"/>
      <c r="AM537" s="114"/>
      <c r="AN537" s="114"/>
      <c r="AO537" s="114"/>
      <c r="AP537" s="114"/>
      <c r="AQ537" s="114"/>
      <c r="AR537" s="114"/>
      <c r="AS537" s="114"/>
      <c r="AT537" s="114"/>
      <c r="AU537" s="114"/>
      <c r="AV537" s="67"/>
      <c r="AW537" s="67"/>
      <c r="AX537" s="67"/>
      <c r="AY537" s="67"/>
      <c r="AZ537" s="67"/>
      <c r="BA537" s="67"/>
      <c r="BB537" s="113"/>
      <c r="BC537" s="67"/>
      <c r="BD537" s="67"/>
      <c r="BE537" s="67"/>
      <c r="BF537" s="67"/>
      <c r="BG537" s="67"/>
      <c r="BH537" s="67"/>
      <c r="BI537" s="67"/>
      <c r="BJ537" s="67">
        <v>1056</v>
      </c>
      <c r="BK537" s="103">
        <v>3422.38</v>
      </c>
      <c r="BL537" s="112">
        <v>42.757355820000001</v>
      </c>
      <c r="BM537" s="112">
        <v>-82.032827889999993</v>
      </c>
      <c r="BN537" s="102" t="s">
        <v>7276</v>
      </c>
      <c r="BO537" s="114"/>
      <c r="BP537" s="67" t="s">
        <v>3407</v>
      </c>
      <c r="BQ537" s="67" t="s">
        <v>5673</v>
      </c>
      <c r="BR537" s="102"/>
      <c r="BS537" s="102"/>
      <c r="BT537" s="115" t="s">
        <v>7675</v>
      </c>
      <c r="BU537" s="102">
        <v>22</v>
      </c>
      <c r="BV537" s="102">
        <v>18</v>
      </c>
      <c r="BW537" s="67" t="s">
        <v>7776</v>
      </c>
      <c r="BX537" s="113">
        <v>5.56</v>
      </c>
      <c r="BY537" s="67"/>
      <c r="BZ537" s="106">
        <f t="shared" si="138"/>
        <v>0</v>
      </c>
      <c r="CA537" s="104" t="str">
        <f t="shared" si="139"/>
        <v>Exclude</v>
      </c>
      <c r="CB537" s="104">
        <f>AK537</f>
        <v>0</v>
      </c>
      <c r="CC537" s="67"/>
      <c r="CD537" s="67"/>
      <c r="CE537" s="67"/>
      <c r="CF537" s="67"/>
    </row>
    <row r="538" spans="1:84" hidden="1" x14ac:dyDescent="0.35">
      <c r="A538" s="67">
        <v>1057</v>
      </c>
      <c r="B538" s="67">
        <v>3422.4169999999999</v>
      </c>
      <c r="C538" s="67" t="s">
        <v>7492</v>
      </c>
      <c r="D538" s="67" t="s">
        <v>3339</v>
      </c>
      <c r="E538" s="67" t="s">
        <v>5677</v>
      </c>
      <c r="F538" s="102">
        <v>14</v>
      </c>
      <c r="G538" s="102">
        <v>24</v>
      </c>
      <c r="H538" s="102">
        <v>21</v>
      </c>
      <c r="I538" s="102"/>
      <c r="J538" s="67"/>
      <c r="K538" s="67" t="s">
        <v>5753</v>
      </c>
      <c r="L538" s="67" t="s">
        <v>5044</v>
      </c>
      <c r="M538" s="67" t="s">
        <v>3293</v>
      </c>
      <c r="N538" s="67"/>
      <c r="O538" s="67"/>
      <c r="P538" s="67">
        <v>14.43</v>
      </c>
      <c r="Q538" s="67">
        <v>14.43</v>
      </c>
      <c r="R538" s="103">
        <v>1.6E-2</v>
      </c>
      <c r="S538" s="103">
        <v>3.3000000000000002E-2</v>
      </c>
      <c r="T538" s="67">
        <v>0.877</v>
      </c>
      <c r="U538" s="67">
        <v>5.56</v>
      </c>
      <c r="V538" s="104" t="b">
        <f t="shared" si="135"/>
        <v>1</v>
      </c>
      <c r="W538" s="104" t="s">
        <v>16</v>
      </c>
      <c r="X538" s="104">
        <f t="shared" si="127"/>
        <v>3.3000000000000003</v>
      </c>
      <c r="Y538" s="104">
        <f t="shared" si="136"/>
        <v>3.3000000000000003</v>
      </c>
      <c r="Z538" s="104" t="str">
        <f t="shared" si="137"/>
        <v/>
      </c>
      <c r="AA538" s="104" t="str">
        <f t="shared" si="137"/>
        <v/>
      </c>
      <c r="AB538" s="104" t="str">
        <f t="shared" ref="Z538:AE586" si="143">IF(AB$1=$W538,$X538,"")</f>
        <v/>
      </c>
      <c r="AC538" s="104" t="str">
        <f t="shared" si="143"/>
        <v/>
      </c>
      <c r="AD538" s="104" t="str">
        <f t="shared" si="143"/>
        <v/>
      </c>
      <c r="AE538" s="104" t="str">
        <f t="shared" si="143"/>
        <v/>
      </c>
      <c r="AF538" s="104" t="str">
        <f t="shared" ref="AF538:AH586" si="144">IF(AF$1=$W538,$X538,"")</f>
        <v/>
      </c>
      <c r="AG538" s="104" t="str">
        <f t="shared" si="144"/>
        <v/>
      </c>
      <c r="AH538" s="104" t="str">
        <f t="shared" si="144"/>
        <v/>
      </c>
      <c r="AI538" s="113"/>
      <c r="AJ538" s="104">
        <f t="shared" ref="AJ538:AJ569" si="145">((X538/100)*U538)/Interval</f>
        <v>1.8717216321967579E-2</v>
      </c>
      <c r="AK538" s="104">
        <f t="shared" ref="AK538:AP586" si="146">IF(Y$1=$W538,AJ538,"")</f>
        <v>1.8717216321967579E-2</v>
      </c>
      <c r="AL538" s="104" t="str">
        <f t="shared" si="146"/>
        <v/>
      </c>
      <c r="AM538" s="104" t="str">
        <f t="shared" si="146"/>
        <v/>
      </c>
      <c r="AN538" s="104" t="str">
        <f t="shared" si="146"/>
        <v/>
      </c>
      <c r="AO538" s="104" t="str">
        <f t="shared" si="146"/>
        <v/>
      </c>
      <c r="AP538" s="104" t="str">
        <f t="shared" si="146"/>
        <v/>
      </c>
      <c r="AQ538" s="104" t="str">
        <f t="shared" ref="AQ538:AT586" si="147">IF(AE$1=$W538,AP538,"")</f>
        <v/>
      </c>
      <c r="AR538" s="104" t="str">
        <f t="shared" si="147"/>
        <v/>
      </c>
      <c r="AS538" s="104" t="str">
        <f t="shared" si="147"/>
        <v/>
      </c>
      <c r="AT538" s="104" t="str">
        <f t="shared" si="147"/>
        <v/>
      </c>
      <c r="AU538" s="114"/>
      <c r="AV538" s="67"/>
      <c r="AW538" s="67"/>
      <c r="AX538" s="67"/>
      <c r="AY538" s="67"/>
      <c r="AZ538" s="67"/>
      <c r="BA538" s="67"/>
      <c r="BB538" s="113"/>
      <c r="BC538" s="67"/>
      <c r="BD538" s="67"/>
      <c r="BE538" s="67"/>
      <c r="BF538" s="67"/>
      <c r="BG538" s="67"/>
      <c r="BH538" s="67"/>
      <c r="BI538" s="67"/>
      <c r="BJ538" s="67">
        <v>1057</v>
      </c>
      <c r="BK538" s="103">
        <v>3422.4169999999999</v>
      </c>
      <c r="BL538" s="112">
        <v>42.75735581</v>
      </c>
      <c r="BM538" s="112">
        <v>-82.032827440000005</v>
      </c>
      <c r="BN538" s="102" t="s">
        <v>7276</v>
      </c>
      <c r="BO538" s="106">
        <v>273.10000000000002</v>
      </c>
      <c r="BP538" s="67" t="s">
        <v>3339</v>
      </c>
      <c r="BQ538" s="67" t="s">
        <v>5753</v>
      </c>
      <c r="BR538" s="102"/>
      <c r="BS538" s="102">
        <v>14</v>
      </c>
      <c r="BT538" s="115" t="s">
        <v>7578</v>
      </c>
      <c r="BU538" s="102">
        <v>24</v>
      </c>
      <c r="BV538" s="102">
        <v>21</v>
      </c>
      <c r="BW538" s="67" t="s">
        <v>7784</v>
      </c>
      <c r="BX538" s="113">
        <v>5.56</v>
      </c>
      <c r="BY538" s="67"/>
      <c r="BZ538" s="106">
        <f t="shared" si="138"/>
        <v>3.3000000000000003</v>
      </c>
      <c r="CA538" s="104" t="str">
        <f t="shared" si="139"/>
        <v>Matched</v>
      </c>
      <c r="CB538" s="104">
        <f>AK538</f>
        <v>1.8717216321967579E-2</v>
      </c>
      <c r="CC538" s="67"/>
      <c r="CD538" s="67"/>
      <c r="CE538" s="67"/>
      <c r="CF538" s="67"/>
    </row>
    <row r="539" spans="1:84" hidden="1" x14ac:dyDescent="0.35">
      <c r="A539" s="67">
        <v>1058</v>
      </c>
      <c r="B539" s="67">
        <v>3422.4279999999999</v>
      </c>
      <c r="C539" s="67" t="s">
        <v>7578</v>
      </c>
      <c r="D539" s="67" t="s">
        <v>3339</v>
      </c>
      <c r="E539" s="67" t="s">
        <v>5677</v>
      </c>
      <c r="F539" s="102">
        <v>17</v>
      </c>
      <c r="G539" s="102">
        <v>31</v>
      </c>
      <c r="H539" s="102">
        <v>17</v>
      </c>
      <c r="I539" s="102"/>
      <c r="J539" s="67"/>
      <c r="K539" s="67" t="s">
        <v>5753</v>
      </c>
      <c r="L539" s="67" t="s">
        <v>5045</v>
      </c>
      <c r="M539" s="67" t="s">
        <v>3293</v>
      </c>
      <c r="N539" s="67"/>
      <c r="O539" s="67"/>
      <c r="P539" s="67">
        <v>17.21</v>
      </c>
      <c r="Q539" s="67">
        <v>17.21</v>
      </c>
      <c r="R539" s="103">
        <v>0.01</v>
      </c>
      <c r="S539" s="103">
        <v>0.03</v>
      </c>
      <c r="T539" s="67">
        <v>0.89800000000000002</v>
      </c>
      <c r="U539" s="67">
        <v>5.56</v>
      </c>
      <c r="V539" s="104" t="b">
        <f t="shared" si="135"/>
        <v>1</v>
      </c>
      <c r="W539" s="104" t="s">
        <v>16</v>
      </c>
      <c r="X539" s="104">
        <f t="shared" si="127"/>
        <v>3</v>
      </c>
      <c r="Y539" s="104">
        <f t="shared" si="136"/>
        <v>3</v>
      </c>
      <c r="Z539" s="104" t="str">
        <f t="shared" si="137"/>
        <v/>
      </c>
      <c r="AA539" s="104" t="str">
        <f t="shared" si="137"/>
        <v/>
      </c>
      <c r="AB539" s="104" t="str">
        <f t="shared" si="143"/>
        <v/>
      </c>
      <c r="AC539" s="104" t="str">
        <f t="shared" si="143"/>
        <v/>
      </c>
      <c r="AD539" s="104" t="str">
        <f t="shared" si="143"/>
        <v/>
      </c>
      <c r="AE539" s="104" t="str">
        <f t="shared" si="143"/>
        <v/>
      </c>
      <c r="AF539" s="104" t="str">
        <f t="shared" si="144"/>
        <v/>
      </c>
      <c r="AG539" s="104" t="str">
        <f t="shared" si="144"/>
        <v/>
      </c>
      <c r="AH539" s="104" t="str">
        <f t="shared" si="144"/>
        <v/>
      </c>
      <c r="AI539" s="113"/>
      <c r="AJ539" s="104">
        <f t="shared" si="145"/>
        <v>1.7015651201788707E-2</v>
      </c>
      <c r="AK539" s="104">
        <f t="shared" si="146"/>
        <v>1.7015651201788707E-2</v>
      </c>
      <c r="AL539" s="104" t="str">
        <f t="shared" si="146"/>
        <v/>
      </c>
      <c r="AM539" s="104" t="str">
        <f t="shared" si="146"/>
        <v/>
      </c>
      <c r="AN539" s="104" t="str">
        <f t="shared" si="146"/>
        <v/>
      </c>
      <c r="AO539" s="104" t="str">
        <f t="shared" si="146"/>
        <v/>
      </c>
      <c r="AP539" s="104" t="str">
        <f t="shared" si="146"/>
        <v/>
      </c>
      <c r="AQ539" s="104" t="str">
        <f t="shared" si="147"/>
        <v/>
      </c>
      <c r="AR539" s="104" t="str">
        <f t="shared" si="147"/>
        <v/>
      </c>
      <c r="AS539" s="104" t="str">
        <f t="shared" si="147"/>
        <v/>
      </c>
      <c r="AT539" s="104" t="str">
        <f t="shared" si="147"/>
        <v/>
      </c>
      <c r="AU539" s="114"/>
      <c r="AV539" s="67"/>
      <c r="AW539" s="67"/>
      <c r="AX539" s="67"/>
      <c r="AY539" s="67"/>
      <c r="AZ539" s="67"/>
      <c r="BA539" s="67"/>
      <c r="BB539" s="113"/>
      <c r="BC539" s="67"/>
      <c r="BD539" s="67"/>
      <c r="BE539" s="67"/>
      <c r="BF539" s="67"/>
      <c r="BG539" s="67"/>
      <c r="BH539" s="67"/>
      <c r="BI539" s="67"/>
      <c r="BJ539" s="67">
        <v>1058</v>
      </c>
      <c r="BK539" s="103">
        <v>3422.4279999999999</v>
      </c>
      <c r="BL539" s="112">
        <v>42.75735581</v>
      </c>
      <c r="BM539" s="112">
        <v>-82.032827350000005</v>
      </c>
      <c r="BN539" s="102" t="s">
        <v>7276</v>
      </c>
      <c r="BO539" s="106">
        <v>273.10000000000002</v>
      </c>
      <c r="BP539" s="67" t="s">
        <v>3339</v>
      </c>
      <c r="BQ539" s="67" t="s">
        <v>5753</v>
      </c>
      <c r="BR539" s="102"/>
      <c r="BS539" s="102">
        <v>17</v>
      </c>
      <c r="BT539" s="115" t="s">
        <v>7615</v>
      </c>
      <c r="BU539" s="102">
        <v>31</v>
      </c>
      <c r="BV539" s="102">
        <v>17</v>
      </c>
      <c r="BW539" s="67" t="s">
        <v>7784</v>
      </c>
      <c r="BX539" s="113">
        <v>5.56</v>
      </c>
      <c r="BY539" s="67"/>
      <c r="BZ539" s="106">
        <f t="shared" si="138"/>
        <v>3</v>
      </c>
      <c r="CA539" s="104" t="str">
        <f t="shared" si="139"/>
        <v>Matched</v>
      </c>
      <c r="CB539" s="104">
        <f>AK539</f>
        <v>1.7015651201788707E-2</v>
      </c>
      <c r="CC539" s="67"/>
      <c r="CD539" s="67"/>
      <c r="CE539" s="67"/>
      <c r="CF539" s="67"/>
    </row>
    <row r="540" spans="1:84" hidden="1" x14ac:dyDescent="0.35">
      <c r="A540" s="67">
        <v>1065</v>
      </c>
      <c r="B540" s="67">
        <v>3448.942</v>
      </c>
      <c r="C540" s="67" t="s">
        <v>7661</v>
      </c>
      <c r="D540" s="67" t="s">
        <v>3290</v>
      </c>
      <c r="E540" s="67" t="s">
        <v>5677</v>
      </c>
      <c r="F540" s="102">
        <v>12</v>
      </c>
      <c r="G540" s="102">
        <v>16</v>
      </c>
      <c r="H540" s="102">
        <v>13</v>
      </c>
      <c r="I540" s="102"/>
      <c r="J540" s="67"/>
      <c r="K540" s="67" t="s">
        <v>5683</v>
      </c>
      <c r="L540" s="67" t="s">
        <v>5055</v>
      </c>
      <c r="M540" s="67" t="s">
        <v>3293</v>
      </c>
      <c r="N540" s="67"/>
      <c r="O540" s="67"/>
      <c r="P540" s="67">
        <v>11.79</v>
      </c>
      <c r="Q540" s="67">
        <v>11.79</v>
      </c>
      <c r="R540" s="103">
        <v>1.2E-2</v>
      </c>
      <c r="S540" s="103">
        <v>2.4E-2</v>
      </c>
      <c r="T540" s="67">
        <v>0.73899999999999999</v>
      </c>
      <c r="U540" s="67">
        <v>5.56</v>
      </c>
      <c r="V540" s="104" t="b">
        <f t="shared" si="135"/>
        <v>1</v>
      </c>
      <c r="W540" s="104" t="s">
        <v>16</v>
      </c>
      <c r="X540" s="104">
        <f t="shared" si="127"/>
        <v>2.4</v>
      </c>
      <c r="Y540" s="104">
        <f t="shared" si="136"/>
        <v>2.4</v>
      </c>
      <c r="Z540" s="104" t="str">
        <f t="shared" si="137"/>
        <v/>
      </c>
      <c r="AA540" s="104" t="str">
        <f t="shared" si="137"/>
        <v/>
      </c>
      <c r="AB540" s="104" t="str">
        <f t="shared" si="143"/>
        <v/>
      </c>
      <c r="AC540" s="104" t="str">
        <f t="shared" si="143"/>
        <v/>
      </c>
      <c r="AD540" s="104" t="str">
        <f t="shared" si="143"/>
        <v/>
      </c>
      <c r="AE540" s="104" t="str">
        <f t="shared" si="143"/>
        <v/>
      </c>
      <c r="AF540" s="104" t="str">
        <f t="shared" si="144"/>
        <v/>
      </c>
      <c r="AG540" s="104" t="str">
        <f t="shared" si="144"/>
        <v/>
      </c>
      <c r="AH540" s="104" t="str">
        <f t="shared" si="144"/>
        <v/>
      </c>
      <c r="AI540" s="113"/>
      <c r="AJ540" s="104">
        <f t="shared" si="145"/>
        <v>1.3612520961430967E-2</v>
      </c>
      <c r="AK540" s="104">
        <f t="shared" si="146"/>
        <v>1.3612520961430967E-2</v>
      </c>
      <c r="AL540" s="104" t="str">
        <f t="shared" si="146"/>
        <v/>
      </c>
      <c r="AM540" s="104" t="str">
        <f t="shared" si="146"/>
        <v/>
      </c>
      <c r="AN540" s="104" t="str">
        <f t="shared" si="146"/>
        <v/>
      </c>
      <c r="AO540" s="104" t="str">
        <f t="shared" si="146"/>
        <v/>
      </c>
      <c r="AP540" s="104" t="str">
        <f t="shared" si="146"/>
        <v/>
      </c>
      <c r="AQ540" s="104" t="str">
        <f t="shared" si="147"/>
        <v/>
      </c>
      <c r="AR540" s="104" t="str">
        <f t="shared" si="147"/>
        <v/>
      </c>
      <c r="AS540" s="104" t="str">
        <f t="shared" si="147"/>
        <v/>
      </c>
      <c r="AT540" s="104" t="str">
        <f t="shared" si="147"/>
        <v/>
      </c>
      <c r="AU540" s="114"/>
      <c r="AV540" s="67"/>
      <c r="AW540" s="67"/>
      <c r="AX540" s="67"/>
      <c r="AY540" s="67"/>
      <c r="AZ540" s="67"/>
      <c r="BA540" s="67"/>
      <c r="BB540" s="113"/>
      <c r="BC540" s="67"/>
      <c r="BD540" s="67"/>
      <c r="BE540" s="67"/>
      <c r="BF540" s="67"/>
      <c r="BG540" s="67"/>
      <c r="BH540" s="67"/>
      <c r="BI540" s="67"/>
      <c r="BJ540" s="67">
        <v>1065</v>
      </c>
      <c r="BK540" s="103">
        <v>3448.942</v>
      </c>
      <c r="BL540" s="112">
        <v>42.757348469999997</v>
      </c>
      <c r="BM540" s="112">
        <v>-82.032501730000007</v>
      </c>
      <c r="BN540" s="102" t="s">
        <v>7277</v>
      </c>
      <c r="BO540" s="106">
        <v>273.10000000000002</v>
      </c>
      <c r="BP540" s="67" t="s">
        <v>3290</v>
      </c>
      <c r="BQ540" s="67" t="s">
        <v>5683</v>
      </c>
      <c r="BR540" s="102"/>
      <c r="BS540" s="102">
        <v>12</v>
      </c>
      <c r="BT540" s="115" t="s">
        <v>7974</v>
      </c>
      <c r="BU540" s="102">
        <v>16</v>
      </c>
      <c r="BV540" s="102">
        <v>13</v>
      </c>
      <c r="BW540" s="67" t="s">
        <v>7784</v>
      </c>
      <c r="BX540" s="113">
        <v>5.56</v>
      </c>
      <c r="BY540" s="67"/>
      <c r="BZ540" s="106">
        <f t="shared" si="138"/>
        <v>2.4</v>
      </c>
      <c r="CA540" s="104" t="str">
        <f t="shared" si="139"/>
        <v>Matched</v>
      </c>
      <c r="CB540" s="104">
        <f>AK540</f>
        <v>1.3612520961430967E-2</v>
      </c>
      <c r="CC540" s="67"/>
      <c r="CD540" s="67"/>
      <c r="CE540" s="67"/>
      <c r="CF540" s="67"/>
    </row>
    <row r="541" spans="1:84" hidden="1" x14ac:dyDescent="0.35">
      <c r="A541" s="67">
        <v>1066</v>
      </c>
      <c r="B541" s="67">
        <v>3449.826</v>
      </c>
      <c r="C541" s="67" t="s">
        <v>7642</v>
      </c>
      <c r="D541" s="67" t="s">
        <v>3339</v>
      </c>
      <c r="E541" s="67" t="s">
        <v>5752</v>
      </c>
      <c r="F541" s="102">
        <v>17</v>
      </c>
      <c r="G541" s="102">
        <v>15</v>
      </c>
      <c r="H541" s="102">
        <v>17</v>
      </c>
      <c r="I541" s="102"/>
      <c r="J541" s="67"/>
      <c r="K541" s="67" t="s">
        <v>5753</v>
      </c>
      <c r="L541" s="67" t="s">
        <v>5056</v>
      </c>
      <c r="M541" s="67" t="s">
        <v>3293</v>
      </c>
      <c r="N541" s="67"/>
      <c r="O541" s="67"/>
      <c r="P541" s="67">
        <v>17.399999999999999</v>
      </c>
      <c r="Q541" s="67">
        <v>17.399999999999999</v>
      </c>
      <c r="R541" s="103">
        <v>0.02</v>
      </c>
      <c r="S541" s="103">
        <v>3.1E-2</v>
      </c>
      <c r="T541" s="67">
        <v>0.88500000000000001</v>
      </c>
      <c r="U541" s="67">
        <v>5.56</v>
      </c>
      <c r="V541" s="104" t="b">
        <f t="shared" si="135"/>
        <v>1</v>
      </c>
      <c r="W541" s="104" t="s">
        <v>16</v>
      </c>
      <c r="X541" s="104">
        <f t="shared" si="127"/>
        <v>3.1</v>
      </c>
      <c r="Y541" s="104">
        <f t="shared" si="136"/>
        <v>3.1</v>
      </c>
      <c r="Z541" s="104" t="str">
        <f t="shared" si="137"/>
        <v/>
      </c>
      <c r="AA541" s="104" t="str">
        <f t="shared" si="137"/>
        <v/>
      </c>
      <c r="AB541" s="104" t="str">
        <f t="shared" si="143"/>
        <v/>
      </c>
      <c r="AC541" s="104" t="str">
        <f t="shared" si="143"/>
        <v/>
      </c>
      <c r="AD541" s="104" t="str">
        <f t="shared" si="143"/>
        <v/>
      </c>
      <c r="AE541" s="104" t="str">
        <f t="shared" si="143"/>
        <v/>
      </c>
      <c r="AF541" s="104" t="str">
        <f t="shared" si="144"/>
        <v/>
      </c>
      <c r="AG541" s="104" t="str">
        <f t="shared" si="144"/>
        <v/>
      </c>
      <c r="AH541" s="104" t="str">
        <f t="shared" si="144"/>
        <v/>
      </c>
      <c r="AI541" s="113"/>
      <c r="AJ541" s="104">
        <f t="shared" si="145"/>
        <v>1.7582839575181666E-2</v>
      </c>
      <c r="AK541" s="104">
        <f t="shared" si="146"/>
        <v>1.7582839575181666E-2</v>
      </c>
      <c r="AL541" s="104" t="str">
        <f t="shared" si="146"/>
        <v/>
      </c>
      <c r="AM541" s="104" t="str">
        <f t="shared" si="146"/>
        <v/>
      </c>
      <c r="AN541" s="104" t="str">
        <f t="shared" si="146"/>
        <v/>
      </c>
      <c r="AO541" s="104" t="str">
        <f t="shared" si="146"/>
        <v/>
      </c>
      <c r="AP541" s="104" t="str">
        <f t="shared" si="146"/>
        <v/>
      </c>
      <c r="AQ541" s="104" t="str">
        <f t="shared" si="147"/>
        <v/>
      </c>
      <c r="AR541" s="104" t="str">
        <f t="shared" si="147"/>
        <v/>
      </c>
      <c r="AS541" s="104" t="str">
        <f t="shared" si="147"/>
        <v/>
      </c>
      <c r="AT541" s="104" t="str">
        <f t="shared" si="147"/>
        <v/>
      </c>
      <c r="AU541" s="114"/>
      <c r="AV541" s="67"/>
      <c r="AW541" s="67"/>
      <c r="AX541" s="67"/>
      <c r="AY541" s="67"/>
      <c r="AZ541" s="67"/>
      <c r="BA541" s="67"/>
      <c r="BB541" s="113"/>
      <c r="BC541" s="67"/>
      <c r="BD541" s="67"/>
      <c r="BE541" s="67"/>
      <c r="BF541" s="67"/>
      <c r="BG541" s="67"/>
      <c r="BH541" s="67"/>
      <c r="BI541" s="67"/>
      <c r="BJ541" s="67">
        <v>1066</v>
      </c>
      <c r="BK541" s="103">
        <v>3449.826</v>
      </c>
      <c r="BL541" s="112">
        <v>42.757348270000001</v>
      </c>
      <c r="BM541" s="112">
        <v>-82.032490870000004</v>
      </c>
      <c r="BN541" s="102" t="s">
        <v>7277</v>
      </c>
      <c r="BO541" s="106">
        <v>273.10000000000002</v>
      </c>
      <c r="BP541" s="67" t="s">
        <v>3339</v>
      </c>
      <c r="BQ541" s="67" t="s">
        <v>5753</v>
      </c>
      <c r="BR541" s="102"/>
      <c r="BS541" s="102">
        <v>17</v>
      </c>
      <c r="BT541" s="115" t="s">
        <v>7391</v>
      </c>
      <c r="BU541" s="102">
        <v>15</v>
      </c>
      <c r="BV541" s="102">
        <v>17</v>
      </c>
      <c r="BW541" s="67" t="s">
        <v>7805</v>
      </c>
      <c r="BX541" s="113">
        <v>5.56</v>
      </c>
      <c r="BY541" s="67"/>
      <c r="BZ541" s="106">
        <f t="shared" si="138"/>
        <v>3.1</v>
      </c>
      <c r="CA541" s="104" t="str">
        <f t="shared" si="139"/>
        <v>Matched</v>
      </c>
      <c r="CB541" s="104">
        <f>AK541</f>
        <v>1.7582839575181666E-2</v>
      </c>
      <c r="CC541" s="67"/>
      <c r="CD541" s="67"/>
      <c r="CE541" s="67"/>
      <c r="CF541" s="67"/>
    </row>
    <row r="542" spans="1:84" hidden="1" x14ac:dyDescent="0.35">
      <c r="A542" s="67">
        <v>1090</v>
      </c>
      <c r="B542" s="67">
        <v>3500.7</v>
      </c>
      <c r="C542" s="67" t="s">
        <v>7615</v>
      </c>
      <c r="D542" s="67" t="s">
        <v>3339</v>
      </c>
      <c r="E542" s="67" t="s">
        <v>5677</v>
      </c>
      <c r="F542" s="102">
        <v>11</v>
      </c>
      <c r="G542" s="102">
        <v>14</v>
      </c>
      <c r="H542" s="102">
        <v>11</v>
      </c>
      <c r="I542" s="102"/>
      <c r="J542" s="67"/>
      <c r="K542" s="67" t="s">
        <v>5762</v>
      </c>
      <c r="L542" s="67" t="s">
        <v>5161</v>
      </c>
      <c r="M542" s="67" t="s">
        <v>3293</v>
      </c>
      <c r="N542" s="67"/>
      <c r="O542" s="67" t="s">
        <v>5162</v>
      </c>
      <c r="P542" s="67">
        <v>11.37</v>
      </c>
      <c r="Q542" s="67">
        <v>11.37</v>
      </c>
      <c r="R542" s="103">
        <v>1.2999999999999999E-2</v>
      </c>
      <c r="S542" s="103">
        <v>2.1000000000000001E-2</v>
      </c>
      <c r="T542" s="67">
        <v>0.29699999999999999</v>
      </c>
      <c r="U542" s="67">
        <v>12.7</v>
      </c>
      <c r="V542" s="104" t="b">
        <f t="shared" si="135"/>
        <v>1</v>
      </c>
      <c r="W542" s="104" t="s">
        <v>16</v>
      </c>
      <c r="X542" s="104">
        <f t="shared" si="127"/>
        <v>2.1</v>
      </c>
      <c r="Y542" s="104">
        <f t="shared" si="136"/>
        <v>2.1</v>
      </c>
      <c r="Z542" s="104" t="str">
        <f t="shared" si="137"/>
        <v/>
      </c>
      <c r="AA542" s="104" t="str">
        <f t="shared" si="137"/>
        <v/>
      </c>
      <c r="AB542" s="104" t="str">
        <f t="shared" si="143"/>
        <v/>
      </c>
      <c r="AC542" s="104" t="str">
        <f t="shared" si="143"/>
        <v/>
      </c>
      <c r="AD542" s="104" t="str">
        <f t="shared" si="143"/>
        <v/>
      </c>
      <c r="AE542" s="104" t="str">
        <f t="shared" si="143"/>
        <v/>
      </c>
      <c r="AF542" s="104" t="str">
        <f t="shared" si="144"/>
        <v/>
      </c>
      <c r="AG542" s="104" t="str">
        <f t="shared" si="144"/>
        <v/>
      </c>
      <c r="AH542" s="104" t="str">
        <f t="shared" si="144"/>
        <v/>
      </c>
      <c r="AI542" s="113"/>
      <c r="AJ542" s="104">
        <f t="shared" si="145"/>
        <v>2.7206679709334824E-2</v>
      </c>
      <c r="AK542" s="104">
        <f t="shared" si="146"/>
        <v>2.7206679709334824E-2</v>
      </c>
      <c r="AL542" s="104" t="str">
        <f t="shared" si="146"/>
        <v/>
      </c>
      <c r="AM542" s="104" t="str">
        <f t="shared" si="146"/>
        <v/>
      </c>
      <c r="AN542" s="104" t="str">
        <f t="shared" si="146"/>
        <v/>
      </c>
      <c r="AO542" s="104" t="str">
        <f t="shared" si="146"/>
        <v/>
      </c>
      <c r="AP542" s="104" t="str">
        <f t="shared" si="146"/>
        <v/>
      </c>
      <c r="AQ542" s="104" t="str">
        <f t="shared" si="147"/>
        <v/>
      </c>
      <c r="AR542" s="104" t="str">
        <f t="shared" si="147"/>
        <v/>
      </c>
      <c r="AS542" s="104" t="str">
        <f t="shared" si="147"/>
        <v/>
      </c>
      <c r="AT542" s="104" t="str">
        <f t="shared" si="147"/>
        <v/>
      </c>
      <c r="AU542" s="114"/>
      <c r="AV542" s="67"/>
      <c r="AW542" s="67"/>
      <c r="AX542" s="67"/>
      <c r="AY542" s="67"/>
      <c r="AZ542" s="67"/>
      <c r="BA542" s="67"/>
      <c r="BB542" s="113"/>
      <c r="BC542" s="67"/>
      <c r="BD542" s="67"/>
      <c r="BE542" s="67"/>
      <c r="BF542" s="67"/>
      <c r="BG542" s="67"/>
      <c r="BH542" s="67"/>
      <c r="BI542" s="67"/>
      <c r="BJ542" s="67">
        <v>1090</v>
      </c>
      <c r="BK542" s="103">
        <v>3500.7</v>
      </c>
      <c r="BL542" s="112">
        <v>42.75706856</v>
      </c>
      <c r="BM542" s="112">
        <v>-82.032291220000005</v>
      </c>
      <c r="BN542" s="102" t="s">
        <v>7280</v>
      </c>
      <c r="BO542" s="106">
        <v>273.10000000000002</v>
      </c>
      <c r="BP542" s="67" t="s">
        <v>3339</v>
      </c>
      <c r="BQ542" s="67" t="s">
        <v>5762</v>
      </c>
      <c r="BR542" s="102"/>
      <c r="BS542" s="102">
        <v>11</v>
      </c>
      <c r="BT542" s="115" t="s">
        <v>7676</v>
      </c>
      <c r="BU542" s="102">
        <v>14</v>
      </c>
      <c r="BV542" s="102">
        <v>11</v>
      </c>
      <c r="BW542" s="67" t="s">
        <v>7784</v>
      </c>
      <c r="BX542" s="113">
        <v>12.7</v>
      </c>
      <c r="BY542" s="67"/>
      <c r="BZ542" s="106">
        <f t="shared" si="138"/>
        <v>2.1</v>
      </c>
      <c r="CA542" s="104" t="str">
        <f t="shared" si="139"/>
        <v>Matched</v>
      </c>
      <c r="CB542" s="104">
        <f>AK542</f>
        <v>2.7206679709334824E-2</v>
      </c>
      <c r="CC542" s="67"/>
      <c r="CD542" s="67"/>
      <c r="CE542" s="67"/>
      <c r="CF542" s="67"/>
    </row>
    <row r="543" spans="1:84" x14ac:dyDescent="0.35">
      <c r="A543" s="67">
        <v>1091</v>
      </c>
      <c r="B543" s="67">
        <v>3500.7179999999998</v>
      </c>
      <c r="C543" s="67" t="s">
        <v>7689</v>
      </c>
      <c r="D543" s="67" t="s">
        <v>3339</v>
      </c>
      <c r="E543" s="67" t="s">
        <v>5677</v>
      </c>
      <c r="F543" s="102">
        <v>13</v>
      </c>
      <c r="G543" s="102">
        <v>17</v>
      </c>
      <c r="H543" s="102">
        <v>24</v>
      </c>
      <c r="I543" s="102"/>
      <c r="J543" s="67"/>
      <c r="K543" s="67" t="s">
        <v>5753</v>
      </c>
      <c r="L543" s="67" t="s">
        <v>5163</v>
      </c>
      <c r="M543" s="67" t="s">
        <v>3293</v>
      </c>
      <c r="N543" s="67"/>
      <c r="O543" s="67" t="s">
        <v>5162</v>
      </c>
      <c r="P543" s="67">
        <v>13.47</v>
      </c>
      <c r="Q543" s="67">
        <v>13.47</v>
      </c>
      <c r="R543" s="103">
        <v>1.2E-2</v>
      </c>
      <c r="S543" s="103">
        <v>2.7E-2</v>
      </c>
      <c r="T543" s="67">
        <v>0.35499999999999998</v>
      </c>
      <c r="U543" s="67">
        <v>12.7</v>
      </c>
      <c r="V543" s="104" t="b">
        <f t="shared" si="135"/>
        <v>1</v>
      </c>
      <c r="W543" s="142" t="s">
        <v>8757</v>
      </c>
      <c r="X543" s="104">
        <f t="shared" si="127"/>
        <v>2.7</v>
      </c>
      <c r="Y543" s="104" t="str">
        <f t="shared" si="136"/>
        <v/>
      </c>
      <c r="Z543" s="104" t="str">
        <f t="shared" si="137"/>
        <v/>
      </c>
      <c r="AA543" s="104">
        <f t="shared" si="137"/>
        <v>2.7</v>
      </c>
      <c r="AB543" s="104" t="str">
        <f t="shared" si="143"/>
        <v/>
      </c>
      <c r="AC543" s="104" t="str">
        <f t="shared" si="143"/>
        <v/>
      </c>
      <c r="AD543" s="104" t="str">
        <f t="shared" si="143"/>
        <v/>
      </c>
      <c r="AE543" s="104" t="str">
        <f t="shared" si="143"/>
        <v/>
      </c>
      <c r="AF543" s="104" t="str">
        <f t="shared" si="144"/>
        <v/>
      </c>
      <c r="AG543" s="104" t="str">
        <f t="shared" si="144"/>
        <v/>
      </c>
      <c r="AH543" s="104" t="str">
        <f t="shared" si="144"/>
        <v/>
      </c>
      <c r="AI543" s="113"/>
      <c r="AJ543" s="104">
        <f t="shared" si="145"/>
        <v>3.4980016769144778E-2</v>
      </c>
      <c r="AK543" s="104" t="str">
        <f t="shared" si="146"/>
        <v/>
      </c>
      <c r="AL543" s="104" t="str">
        <f t="shared" si="146"/>
        <v/>
      </c>
      <c r="AM543" s="104" t="str">
        <f t="shared" si="146"/>
        <v/>
      </c>
      <c r="AN543" s="104" t="str">
        <f t="shared" si="146"/>
        <v/>
      </c>
      <c r="AO543" s="104" t="str">
        <f t="shared" si="146"/>
        <v/>
      </c>
      <c r="AP543" s="104" t="str">
        <f t="shared" si="146"/>
        <v/>
      </c>
      <c r="AQ543" s="104" t="str">
        <f t="shared" si="147"/>
        <v/>
      </c>
      <c r="AR543" s="104" t="str">
        <f t="shared" si="147"/>
        <v/>
      </c>
      <c r="AS543" s="104" t="str">
        <f t="shared" si="147"/>
        <v/>
      </c>
      <c r="AT543" s="104" t="str">
        <f t="shared" si="147"/>
        <v/>
      </c>
      <c r="AU543" s="114"/>
      <c r="AV543" s="67"/>
      <c r="AW543" s="67"/>
      <c r="AX543" s="67"/>
      <c r="AY543" s="67"/>
      <c r="AZ543" s="67"/>
      <c r="BA543" s="67"/>
      <c r="BB543" s="113"/>
      <c r="BC543" s="67"/>
      <c r="BD543" s="67"/>
      <c r="BE543" s="67"/>
      <c r="BF543" s="67"/>
      <c r="BG543" s="67"/>
      <c r="BH543" s="67"/>
      <c r="BI543" s="67"/>
      <c r="BJ543" s="67">
        <v>1091</v>
      </c>
      <c r="BK543" s="103">
        <v>3500.7179999999998</v>
      </c>
      <c r="BL543" s="112">
        <v>42.757068429999997</v>
      </c>
      <c r="BM543" s="112">
        <v>-82.032291119999996</v>
      </c>
      <c r="BN543" s="102" t="s">
        <v>7280</v>
      </c>
      <c r="BO543" s="106">
        <v>273.10000000000002</v>
      </c>
      <c r="BP543" s="67" t="s">
        <v>3339</v>
      </c>
      <c r="BQ543" s="67" t="s">
        <v>5753</v>
      </c>
      <c r="BR543" s="102"/>
      <c r="BS543" s="102">
        <v>13</v>
      </c>
      <c r="BT543" s="115" t="s">
        <v>7578</v>
      </c>
      <c r="BU543" s="102">
        <v>17</v>
      </c>
      <c r="BV543" s="102">
        <v>24</v>
      </c>
      <c r="BW543" s="67" t="s">
        <v>7784</v>
      </c>
      <c r="BX543" s="113">
        <v>12.7</v>
      </c>
      <c r="BY543" s="67"/>
      <c r="BZ543" s="106">
        <f t="shared" si="138"/>
        <v>2.7</v>
      </c>
      <c r="CA543" s="104" t="str">
        <f t="shared" si="139"/>
        <v>Matched (Reduced Accuracy)</v>
      </c>
      <c r="CB543" s="104" t="str">
        <f>AK543</f>
        <v/>
      </c>
      <c r="CC543" s="67"/>
      <c r="CD543" s="67"/>
      <c r="CE543" s="67"/>
      <c r="CF543" s="67"/>
    </row>
    <row r="544" spans="1:84" hidden="1" x14ac:dyDescent="0.35">
      <c r="A544" s="67">
        <v>1093</v>
      </c>
      <c r="B544" s="67">
        <v>3500.7750000000001</v>
      </c>
      <c r="C544" s="67" t="s">
        <v>8658</v>
      </c>
      <c r="D544" s="67" t="s">
        <v>3339</v>
      </c>
      <c r="E544" s="67" t="s">
        <v>5677</v>
      </c>
      <c r="F544" s="102">
        <v>12</v>
      </c>
      <c r="G544" s="102">
        <v>18</v>
      </c>
      <c r="H544" s="102">
        <v>20</v>
      </c>
      <c r="I544" s="102"/>
      <c r="J544" s="67"/>
      <c r="K544" s="67" t="s">
        <v>5753</v>
      </c>
      <c r="L544" s="67" t="s">
        <v>5165</v>
      </c>
      <c r="M544" s="67" t="s">
        <v>3293</v>
      </c>
      <c r="N544" s="67"/>
      <c r="O544" s="67" t="s">
        <v>5162</v>
      </c>
      <c r="P544" s="67">
        <v>11.51</v>
      </c>
      <c r="Q544" s="67">
        <v>11.51</v>
      </c>
      <c r="R544" s="103">
        <v>7.0000000000000001E-3</v>
      </c>
      <c r="S544" s="103">
        <v>8.0000000000000002E-3</v>
      </c>
      <c r="T544" s="67">
        <v>0.38900000000000001</v>
      </c>
      <c r="U544" s="67">
        <v>12.7</v>
      </c>
      <c r="V544" s="104" t="b">
        <f t="shared" si="135"/>
        <v>1</v>
      </c>
      <c r="W544" s="104" t="s">
        <v>16</v>
      </c>
      <c r="X544" s="104">
        <f t="shared" si="127"/>
        <v>0.8</v>
      </c>
      <c r="Y544" s="104">
        <f t="shared" si="136"/>
        <v>0.8</v>
      </c>
      <c r="Z544" s="104" t="str">
        <f t="shared" si="137"/>
        <v/>
      </c>
      <c r="AA544" s="104" t="str">
        <f t="shared" si="137"/>
        <v/>
      </c>
      <c r="AB544" s="104" t="str">
        <f t="shared" si="143"/>
        <v/>
      </c>
      <c r="AC544" s="104" t="str">
        <f t="shared" si="143"/>
        <v/>
      </c>
      <c r="AD544" s="104" t="str">
        <f t="shared" si="143"/>
        <v/>
      </c>
      <c r="AE544" s="104" t="str">
        <f t="shared" si="143"/>
        <v/>
      </c>
      <c r="AF544" s="104" t="str">
        <f t="shared" si="144"/>
        <v/>
      </c>
      <c r="AG544" s="104" t="str">
        <f t="shared" si="144"/>
        <v/>
      </c>
      <c r="AH544" s="104" t="str">
        <f t="shared" si="144"/>
        <v/>
      </c>
      <c r="AI544" s="113"/>
      <c r="AJ544" s="104">
        <f t="shared" si="145"/>
        <v>1.0364449413079933E-2</v>
      </c>
      <c r="AK544" s="104">
        <f t="shared" si="146"/>
        <v>1.0364449413079933E-2</v>
      </c>
      <c r="AL544" s="104" t="str">
        <f t="shared" si="146"/>
        <v/>
      </c>
      <c r="AM544" s="104" t="str">
        <f t="shared" si="146"/>
        <v/>
      </c>
      <c r="AN544" s="104" t="str">
        <f t="shared" si="146"/>
        <v/>
      </c>
      <c r="AO544" s="104" t="str">
        <f t="shared" si="146"/>
        <v/>
      </c>
      <c r="AP544" s="104" t="str">
        <f t="shared" si="146"/>
        <v/>
      </c>
      <c r="AQ544" s="104" t="str">
        <f t="shared" si="147"/>
        <v/>
      </c>
      <c r="AR544" s="104" t="str">
        <f t="shared" si="147"/>
        <v/>
      </c>
      <c r="AS544" s="104" t="str">
        <f t="shared" si="147"/>
        <v/>
      </c>
      <c r="AT544" s="104" t="str">
        <f t="shared" si="147"/>
        <v/>
      </c>
      <c r="AU544" s="114"/>
      <c r="AV544" s="67"/>
      <c r="AW544" s="67"/>
      <c r="AX544" s="67"/>
      <c r="AY544" s="67"/>
      <c r="AZ544" s="67"/>
      <c r="BA544" s="67"/>
      <c r="BB544" s="113"/>
      <c r="BC544" s="67"/>
      <c r="BD544" s="67"/>
      <c r="BE544" s="67"/>
      <c r="BF544" s="67"/>
      <c r="BG544" s="67"/>
      <c r="BH544" s="67"/>
      <c r="BI544" s="67"/>
      <c r="BJ544" s="67">
        <v>1093</v>
      </c>
      <c r="BK544" s="103">
        <v>3500.7750000000001</v>
      </c>
      <c r="BL544" s="112">
        <v>42.757067990000003</v>
      </c>
      <c r="BM544" s="112">
        <v>-82.032290759999995</v>
      </c>
      <c r="BN544" s="102" t="s">
        <v>7280</v>
      </c>
      <c r="BO544" s="106">
        <v>273.10000000000002</v>
      </c>
      <c r="BP544" s="67" t="s">
        <v>3339</v>
      </c>
      <c r="BQ544" s="67" t="s">
        <v>5753</v>
      </c>
      <c r="BR544" s="102"/>
      <c r="BS544" s="102">
        <v>12</v>
      </c>
      <c r="BT544" s="115" t="s">
        <v>7979</v>
      </c>
      <c r="BU544" s="102">
        <v>18</v>
      </c>
      <c r="BV544" s="102">
        <v>20</v>
      </c>
      <c r="BW544" s="67" t="s">
        <v>7784</v>
      </c>
      <c r="BX544" s="113">
        <v>12.7</v>
      </c>
      <c r="BY544" s="67"/>
      <c r="BZ544" s="106">
        <f t="shared" si="138"/>
        <v>0.8</v>
      </c>
      <c r="CA544" s="104" t="str">
        <f t="shared" si="139"/>
        <v>Matched</v>
      </c>
      <c r="CB544" s="104">
        <f>AK544</f>
        <v>1.0364449413079933E-2</v>
      </c>
      <c r="CC544" s="67"/>
      <c r="CD544" s="67"/>
      <c r="CE544" s="67"/>
      <c r="CF544" s="67"/>
    </row>
    <row r="545" spans="1:84" x14ac:dyDescent="0.35">
      <c r="A545" s="67">
        <v>1094</v>
      </c>
      <c r="B545" s="67">
        <v>3500.7950000000001</v>
      </c>
      <c r="C545" s="67" t="s">
        <v>7489</v>
      </c>
      <c r="D545" s="67" t="s">
        <v>3339</v>
      </c>
      <c r="E545" s="67" t="s">
        <v>5677</v>
      </c>
      <c r="F545" s="102">
        <v>10</v>
      </c>
      <c r="G545" s="102">
        <v>20</v>
      </c>
      <c r="H545" s="102">
        <v>12</v>
      </c>
      <c r="I545" s="102"/>
      <c r="J545" s="67"/>
      <c r="K545" s="67" t="s">
        <v>5762</v>
      </c>
      <c r="L545" s="67" t="s">
        <v>5166</v>
      </c>
      <c r="M545" s="67" t="s">
        <v>3293</v>
      </c>
      <c r="N545" s="67"/>
      <c r="O545" s="67" t="s">
        <v>5162</v>
      </c>
      <c r="P545" s="67">
        <v>10.27</v>
      </c>
      <c r="Q545" s="67">
        <v>10.27</v>
      </c>
      <c r="R545" s="103">
        <v>5.0000000000000001E-3</v>
      </c>
      <c r="S545" s="103">
        <v>5.0000000000000001E-3</v>
      </c>
      <c r="T545" s="67">
        <v>1</v>
      </c>
      <c r="U545" s="67">
        <v>12.7</v>
      </c>
      <c r="V545" s="104" t="b">
        <f t="shared" si="135"/>
        <v>1</v>
      </c>
      <c r="W545" s="142" t="s">
        <v>8757</v>
      </c>
      <c r="X545" s="104">
        <f t="shared" si="127"/>
        <v>0.5</v>
      </c>
      <c r="Y545" s="104" t="str">
        <f t="shared" si="136"/>
        <v/>
      </c>
      <c r="Z545" s="104" t="str">
        <f t="shared" si="137"/>
        <v/>
      </c>
      <c r="AA545" s="104">
        <f t="shared" si="137"/>
        <v>0.5</v>
      </c>
      <c r="AB545" s="104" t="str">
        <f t="shared" si="143"/>
        <v/>
      </c>
      <c r="AC545" s="104" t="str">
        <f t="shared" si="143"/>
        <v/>
      </c>
      <c r="AD545" s="104" t="str">
        <f t="shared" si="143"/>
        <v/>
      </c>
      <c r="AE545" s="104" t="str">
        <f t="shared" si="143"/>
        <v/>
      </c>
      <c r="AF545" s="104" t="str">
        <f t="shared" si="144"/>
        <v/>
      </c>
      <c r="AG545" s="104" t="str">
        <f t="shared" si="144"/>
        <v/>
      </c>
      <c r="AH545" s="104" t="str">
        <f t="shared" si="144"/>
        <v/>
      </c>
      <c r="AI545" s="113"/>
      <c r="AJ545" s="104">
        <f t="shared" si="145"/>
        <v>6.4777808831749583E-3</v>
      </c>
      <c r="AK545" s="104" t="str">
        <f t="shared" si="146"/>
        <v/>
      </c>
      <c r="AL545" s="104" t="str">
        <f t="shared" si="146"/>
        <v/>
      </c>
      <c r="AM545" s="104" t="str">
        <f t="shared" si="146"/>
        <v/>
      </c>
      <c r="AN545" s="104" t="str">
        <f t="shared" si="146"/>
        <v/>
      </c>
      <c r="AO545" s="104" t="str">
        <f t="shared" si="146"/>
        <v/>
      </c>
      <c r="AP545" s="104" t="str">
        <f t="shared" si="146"/>
        <v/>
      </c>
      <c r="AQ545" s="104" t="str">
        <f t="shared" si="147"/>
        <v/>
      </c>
      <c r="AR545" s="104" t="str">
        <f t="shared" si="147"/>
        <v/>
      </c>
      <c r="AS545" s="104" t="str">
        <f t="shared" si="147"/>
        <v/>
      </c>
      <c r="AT545" s="104" t="str">
        <f t="shared" si="147"/>
        <v/>
      </c>
      <c r="AU545" s="114"/>
      <c r="AV545" s="67"/>
      <c r="AW545" s="67"/>
      <c r="AX545" s="67"/>
      <c r="AY545" s="67"/>
      <c r="AZ545" s="67"/>
      <c r="BA545" s="67"/>
      <c r="BB545" s="113"/>
      <c r="BC545" s="67"/>
      <c r="BD545" s="67"/>
      <c r="BE545" s="67"/>
      <c r="BF545" s="67"/>
      <c r="BG545" s="67"/>
      <c r="BH545" s="67"/>
      <c r="BI545" s="67"/>
      <c r="BJ545" s="67">
        <v>1094</v>
      </c>
      <c r="BK545" s="103">
        <v>3500.7950000000001</v>
      </c>
      <c r="BL545" s="112">
        <v>42.757067859999999</v>
      </c>
      <c r="BM545" s="112">
        <v>-82.032290630000006</v>
      </c>
      <c r="BN545" s="102" t="s">
        <v>7280</v>
      </c>
      <c r="BO545" s="106">
        <v>273.10000000000002</v>
      </c>
      <c r="BP545" s="67" t="s">
        <v>3339</v>
      </c>
      <c r="BQ545" s="67" t="s">
        <v>5762</v>
      </c>
      <c r="BR545" s="102"/>
      <c r="BS545" s="102">
        <v>10</v>
      </c>
      <c r="BT545" s="115" t="s">
        <v>7487</v>
      </c>
      <c r="BU545" s="102">
        <v>20</v>
      </c>
      <c r="BV545" s="102">
        <v>12</v>
      </c>
      <c r="BW545" s="67" t="s">
        <v>7784</v>
      </c>
      <c r="BX545" s="113">
        <v>12.7</v>
      </c>
      <c r="BY545" s="67"/>
      <c r="BZ545" s="106">
        <f t="shared" si="138"/>
        <v>0.5</v>
      </c>
      <c r="CA545" s="104" t="str">
        <f t="shared" si="139"/>
        <v>Matched (Reduced Accuracy)</v>
      </c>
      <c r="CB545" s="104" t="str">
        <f>AK545</f>
        <v/>
      </c>
      <c r="CC545" s="67"/>
      <c r="CD545" s="67"/>
      <c r="CE545" s="67"/>
      <c r="CF545" s="67"/>
    </row>
    <row r="546" spans="1:84" x14ac:dyDescent="0.35">
      <c r="A546" s="67">
        <v>1095</v>
      </c>
      <c r="B546" s="67">
        <v>3500.8670000000002</v>
      </c>
      <c r="C546" s="67" t="s">
        <v>7657</v>
      </c>
      <c r="D546" s="67" t="s">
        <v>3339</v>
      </c>
      <c r="E546" s="67" t="s">
        <v>5677</v>
      </c>
      <c r="F546" s="102">
        <v>10</v>
      </c>
      <c r="G546" s="102">
        <v>19</v>
      </c>
      <c r="H546" s="102">
        <v>14</v>
      </c>
      <c r="I546" s="102"/>
      <c r="J546" s="67"/>
      <c r="K546" s="67" t="s">
        <v>5753</v>
      </c>
      <c r="L546" s="67" t="s">
        <v>5167</v>
      </c>
      <c r="M546" s="67" t="s">
        <v>3293</v>
      </c>
      <c r="N546" s="67"/>
      <c r="O546" s="67" t="s">
        <v>5162</v>
      </c>
      <c r="P546" s="67">
        <v>10.35</v>
      </c>
      <c r="Q546" s="67">
        <v>10.35</v>
      </c>
      <c r="R546" s="103">
        <v>1.7999999999999999E-2</v>
      </c>
      <c r="S546" s="103">
        <v>4.5999999999999999E-2</v>
      </c>
      <c r="T546" s="67">
        <v>0.33200000000000002</v>
      </c>
      <c r="U546" s="67">
        <v>12.7</v>
      </c>
      <c r="V546" s="104" t="b">
        <f t="shared" si="135"/>
        <v>1</v>
      </c>
      <c r="W546" s="142" t="s">
        <v>8757</v>
      </c>
      <c r="X546" s="104">
        <f t="shared" si="127"/>
        <v>4.5999999999999996</v>
      </c>
      <c r="Y546" s="104" t="str">
        <f t="shared" si="136"/>
        <v/>
      </c>
      <c r="Z546" s="104" t="str">
        <f t="shared" si="137"/>
        <v/>
      </c>
      <c r="AA546" s="104">
        <f t="shared" si="137"/>
        <v>4.5999999999999996</v>
      </c>
      <c r="AB546" s="104" t="str">
        <f t="shared" si="143"/>
        <v/>
      </c>
      <c r="AC546" s="104" t="str">
        <f t="shared" si="143"/>
        <v/>
      </c>
      <c r="AD546" s="104" t="str">
        <f t="shared" si="143"/>
        <v/>
      </c>
      <c r="AE546" s="104" t="str">
        <f t="shared" si="143"/>
        <v/>
      </c>
      <c r="AF546" s="104" t="str">
        <f t="shared" si="144"/>
        <v/>
      </c>
      <c r="AG546" s="104" t="str">
        <f t="shared" si="144"/>
        <v/>
      </c>
      <c r="AH546" s="104" t="str">
        <f t="shared" si="144"/>
        <v/>
      </c>
      <c r="AI546" s="113"/>
      <c r="AJ546" s="104">
        <f t="shared" si="145"/>
        <v>5.9595584125209607E-2</v>
      </c>
      <c r="AK546" s="104" t="str">
        <f t="shared" si="146"/>
        <v/>
      </c>
      <c r="AL546" s="104" t="str">
        <f t="shared" si="146"/>
        <v/>
      </c>
      <c r="AM546" s="104" t="str">
        <f t="shared" si="146"/>
        <v/>
      </c>
      <c r="AN546" s="104" t="str">
        <f t="shared" si="146"/>
        <v/>
      </c>
      <c r="AO546" s="104" t="str">
        <f t="shared" si="146"/>
        <v/>
      </c>
      <c r="AP546" s="104" t="str">
        <f t="shared" si="146"/>
        <v/>
      </c>
      <c r="AQ546" s="104" t="str">
        <f t="shared" si="147"/>
        <v/>
      </c>
      <c r="AR546" s="104" t="str">
        <f t="shared" si="147"/>
        <v/>
      </c>
      <c r="AS546" s="104" t="str">
        <f t="shared" si="147"/>
        <v/>
      </c>
      <c r="AT546" s="104" t="str">
        <f t="shared" si="147"/>
        <v/>
      </c>
      <c r="AU546" s="114"/>
      <c r="AV546" s="67"/>
      <c r="AW546" s="67"/>
      <c r="AX546" s="67"/>
      <c r="AY546" s="67"/>
      <c r="AZ546" s="67"/>
      <c r="BA546" s="67"/>
      <c r="BB546" s="113"/>
      <c r="BC546" s="67"/>
      <c r="BD546" s="67"/>
      <c r="BE546" s="67"/>
      <c r="BF546" s="67"/>
      <c r="BG546" s="67"/>
      <c r="BH546" s="67"/>
      <c r="BI546" s="67"/>
      <c r="BJ546" s="67">
        <v>1095</v>
      </c>
      <c r="BK546" s="103">
        <v>3500.8670000000002</v>
      </c>
      <c r="BL546" s="112">
        <v>42.757067450000001</v>
      </c>
      <c r="BM546" s="112">
        <v>-82.032289939999998</v>
      </c>
      <c r="BN546" s="102" t="s">
        <v>7280</v>
      </c>
      <c r="BO546" s="106">
        <v>273.10000000000002</v>
      </c>
      <c r="BP546" s="67" t="s">
        <v>3339</v>
      </c>
      <c r="BQ546" s="67" t="s">
        <v>5753</v>
      </c>
      <c r="BR546" s="102"/>
      <c r="BS546" s="102">
        <v>10</v>
      </c>
      <c r="BT546" s="115" t="s">
        <v>7610</v>
      </c>
      <c r="BU546" s="102">
        <v>19</v>
      </c>
      <c r="BV546" s="102">
        <v>14</v>
      </c>
      <c r="BW546" s="67" t="s">
        <v>7784</v>
      </c>
      <c r="BX546" s="113">
        <v>12.7</v>
      </c>
      <c r="BY546" s="67"/>
      <c r="BZ546" s="106">
        <f t="shared" si="138"/>
        <v>4.5999999999999996</v>
      </c>
      <c r="CA546" s="104" t="str">
        <f t="shared" si="139"/>
        <v>Matched (Reduced Accuracy)</v>
      </c>
      <c r="CB546" s="104" t="str">
        <f>AK546</f>
        <v/>
      </c>
      <c r="CC546" s="67"/>
      <c r="CD546" s="67"/>
      <c r="CE546" s="67"/>
      <c r="CF546" s="67"/>
    </row>
    <row r="547" spans="1:84" hidden="1" x14ac:dyDescent="0.35">
      <c r="A547" s="67">
        <v>1099</v>
      </c>
      <c r="B547" s="67">
        <v>3508.1669999999999</v>
      </c>
      <c r="C547" s="67" t="s">
        <v>7679</v>
      </c>
      <c r="D547" s="67" t="s">
        <v>3339</v>
      </c>
      <c r="E547" s="67" t="s">
        <v>5677</v>
      </c>
      <c r="F547" s="102">
        <v>12</v>
      </c>
      <c r="G547" s="102">
        <v>12</v>
      </c>
      <c r="H547" s="102">
        <v>6</v>
      </c>
      <c r="I547" s="102"/>
      <c r="J547" s="67"/>
      <c r="K547" s="67" t="s">
        <v>5762</v>
      </c>
      <c r="L547" s="67" t="s">
        <v>5222</v>
      </c>
      <c r="M547" s="67" t="s">
        <v>3293</v>
      </c>
      <c r="N547" s="67"/>
      <c r="O547" s="67"/>
      <c r="P547" s="67">
        <v>11.58</v>
      </c>
      <c r="Q547" s="67">
        <v>11.58</v>
      </c>
      <c r="R547" s="103">
        <v>2.5999999999999999E-2</v>
      </c>
      <c r="S547" s="103">
        <v>3.6999999999999998E-2</v>
      </c>
      <c r="T547" s="67">
        <v>0.23100000000000001</v>
      </c>
      <c r="U547" s="67">
        <v>12.7</v>
      </c>
      <c r="V547" s="104" t="b">
        <f t="shared" si="135"/>
        <v>1</v>
      </c>
      <c r="W547" s="104" t="s">
        <v>16</v>
      </c>
      <c r="X547" s="104">
        <f t="shared" si="127"/>
        <v>3.6999999999999997</v>
      </c>
      <c r="Y547" s="104">
        <f t="shared" si="136"/>
        <v>3.6999999999999997</v>
      </c>
      <c r="Z547" s="104" t="str">
        <f t="shared" si="137"/>
        <v/>
      </c>
      <c r="AA547" s="104" t="str">
        <f t="shared" si="137"/>
        <v/>
      </c>
      <c r="AB547" s="104" t="str">
        <f t="shared" si="143"/>
        <v/>
      </c>
      <c r="AC547" s="104" t="str">
        <f t="shared" si="143"/>
        <v/>
      </c>
      <c r="AD547" s="104" t="str">
        <f t="shared" si="143"/>
        <v/>
      </c>
      <c r="AE547" s="104" t="str">
        <f t="shared" si="143"/>
        <v/>
      </c>
      <c r="AF547" s="104" t="str">
        <f t="shared" si="144"/>
        <v/>
      </c>
      <c r="AG547" s="104" t="str">
        <f t="shared" si="144"/>
        <v/>
      </c>
      <c r="AH547" s="104" t="str">
        <f t="shared" si="144"/>
        <v/>
      </c>
      <c r="AI547" s="113"/>
      <c r="AJ547" s="104">
        <f t="shared" si="145"/>
        <v>4.7935578535494683E-2</v>
      </c>
      <c r="AK547" s="104">
        <f t="shared" si="146"/>
        <v>4.7935578535494683E-2</v>
      </c>
      <c r="AL547" s="104" t="str">
        <f t="shared" si="146"/>
        <v/>
      </c>
      <c r="AM547" s="104" t="str">
        <f t="shared" si="146"/>
        <v/>
      </c>
      <c r="AN547" s="104" t="str">
        <f t="shared" si="146"/>
        <v/>
      </c>
      <c r="AO547" s="104" t="str">
        <f t="shared" si="146"/>
        <v/>
      </c>
      <c r="AP547" s="104" t="str">
        <f t="shared" si="146"/>
        <v/>
      </c>
      <c r="AQ547" s="104" t="str">
        <f t="shared" si="147"/>
        <v/>
      </c>
      <c r="AR547" s="104" t="str">
        <f t="shared" si="147"/>
        <v/>
      </c>
      <c r="AS547" s="104" t="str">
        <f t="shared" si="147"/>
        <v/>
      </c>
      <c r="AT547" s="104" t="str">
        <f t="shared" si="147"/>
        <v/>
      </c>
      <c r="AU547" s="114"/>
      <c r="AV547" s="67"/>
      <c r="AW547" s="67"/>
      <c r="AX547" s="67"/>
      <c r="AY547" s="67"/>
      <c r="AZ547" s="67"/>
      <c r="BA547" s="67"/>
      <c r="BB547" s="113"/>
      <c r="BC547" s="67"/>
      <c r="BD547" s="67"/>
      <c r="BE547" s="67"/>
      <c r="BF547" s="67"/>
      <c r="BG547" s="67"/>
      <c r="BH547" s="67"/>
      <c r="BI547" s="67"/>
      <c r="BJ547" s="67">
        <v>1099</v>
      </c>
      <c r="BK547" s="103">
        <v>3508.1669999999999</v>
      </c>
      <c r="BL547" s="112">
        <v>42.757061720000003</v>
      </c>
      <c r="BM547" s="112">
        <v>-82.032201279999995</v>
      </c>
      <c r="BN547" s="102" t="s">
        <v>7281</v>
      </c>
      <c r="BO547" s="106">
        <v>273.10000000000002</v>
      </c>
      <c r="BP547" s="67" t="s">
        <v>3339</v>
      </c>
      <c r="BQ547" s="67" t="s">
        <v>5762</v>
      </c>
      <c r="BR547" s="102"/>
      <c r="BS547" s="102">
        <v>12</v>
      </c>
      <c r="BT547" s="115" t="s">
        <v>7596</v>
      </c>
      <c r="BU547" s="102">
        <v>12</v>
      </c>
      <c r="BV547" s="102">
        <v>6</v>
      </c>
      <c r="BW547" s="67" t="s">
        <v>7784</v>
      </c>
      <c r="BX547" s="113">
        <v>12.7</v>
      </c>
      <c r="BY547" s="67"/>
      <c r="BZ547" s="106">
        <f t="shared" si="138"/>
        <v>3.6999999999999997</v>
      </c>
      <c r="CA547" s="104" t="str">
        <f t="shared" si="139"/>
        <v>Matched</v>
      </c>
      <c r="CB547" s="104">
        <f>AK547</f>
        <v>4.7935578535494683E-2</v>
      </c>
      <c r="CC547" s="67"/>
      <c r="CD547" s="67"/>
      <c r="CE547" s="67"/>
      <c r="CF547" s="67"/>
    </row>
    <row r="548" spans="1:84" hidden="1" x14ac:dyDescent="0.35">
      <c r="A548" s="67">
        <v>1101</v>
      </c>
      <c r="B548" s="67">
        <v>3508.7040000000002</v>
      </c>
      <c r="C548" s="67" t="s">
        <v>8746</v>
      </c>
      <c r="D548" s="67" t="s">
        <v>3339</v>
      </c>
      <c r="E548" s="67" t="s">
        <v>5677</v>
      </c>
      <c r="F548" s="102">
        <v>12</v>
      </c>
      <c r="G548" s="102">
        <v>11</v>
      </c>
      <c r="H548" s="102">
        <v>15</v>
      </c>
      <c r="I548" s="102"/>
      <c r="J548" s="67"/>
      <c r="K548" s="67" t="s">
        <v>5753</v>
      </c>
      <c r="L548" s="67" t="s">
        <v>5223</v>
      </c>
      <c r="M548" s="67" t="s">
        <v>3293</v>
      </c>
      <c r="N548" s="67"/>
      <c r="O548" s="67"/>
      <c r="P548" s="67">
        <v>12.13</v>
      </c>
      <c r="Q548" s="67">
        <v>12.13</v>
      </c>
      <c r="R548" s="103">
        <v>2.9000000000000001E-2</v>
      </c>
      <c r="S548" s="103">
        <v>3.9E-2</v>
      </c>
      <c r="T548" s="67">
        <v>1</v>
      </c>
      <c r="U548" s="67">
        <v>12.7</v>
      </c>
      <c r="V548" s="104" t="b">
        <f t="shared" si="135"/>
        <v>1</v>
      </c>
      <c r="W548" s="104" t="s">
        <v>16</v>
      </c>
      <c r="X548" s="104">
        <f t="shared" si="127"/>
        <v>3.9</v>
      </c>
      <c r="Y548" s="104">
        <f t="shared" si="136"/>
        <v>3.9</v>
      </c>
      <c r="Z548" s="104" t="str">
        <f t="shared" si="137"/>
        <v/>
      </c>
      <c r="AA548" s="104" t="str">
        <f t="shared" si="137"/>
        <v/>
      </c>
      <c r="AB548" s="104" t="str">
        <f t="shared" si="143"/>
        <v/>
      </c>
      <c r="AC548" s="104" t="str">
        <f t="shared" si="143"/>
        <v/>
      </c>
      <c r="AD548" s="104" t="str">
        <f t="shared" si="143"/>
        <v/>
      </c>
      <c r="AE548" s="104" t="str">
        <f t="shared" ref="AE548:AE586" si="148">IF(AE$1=$W548,$X548,"")</f>
        <v/>
      </c>
      <c r="AF548" s="104" t="str">
        <f t="shared" si="144"/>
        <v/>
      </c>
      <c r="AG548" s="104" t="str">
        <f t="shared" si="144"/>
        <v/>
      </c>
      <c r="AH548" s="104" t="str">
        <f t="shared" si="144"/>
        <v/>
      </c>
      <c r="AI548" s="113"/>
      <c r="AJ548" s="104">
        <f t="shared" si="145"/>
        <v>5.0526690888764672E-2</v>
      </c>
      <c r="AK548" s="104">
        <f t="shared" si="146"/>
        <v>5.0526690888764672E-2</v>
      </c>
      <c r="AL548" s="104" t="str">
        <f t="shared" si="146"/>
        <v/>
      </c>
      <c r="AM548" s="104" t="str">
        <f t="shared" si="146"/>
        <v/>
      </c>
      <c r="AN548" s="104" t="str">
        <f t="shared" si="146"/>
        <v/>
      </c>
      <c r="AO548" s="104" t="str">
        <f t="shared" si="146"/>
        <v/>
      </c>
      <c r="AP548" s="104" t="str">
        <f t="shared" ref="AP548:AP586" si="149">IF(AD$1=$W548,AO548,"")</f>
        <v/>
      </c>
      <c r="AQ548" s="104" t="str">
        <f t="shared" si="147"/>
        <v/>
      </c>
      <c r="AR548" s="104" t="str">
        <f t="shared" si="147"/>
        <v/>
      </c>
      <c r="AS548" s="104" t="str">
        <f t="shared" si="147"/>
        <v/>
      </c>
      <c r="AT548" s="104" t="str">
        <f t="shared" si="147"/>
        <v/>
      </c>
      <c r="AU548" s="114"/>
      <c r="AV548" s="67"/>
      <c r="AW548" s="67"/>
      <c r="AX548" s="67"/>
      <c r="AY548" s="67"/>
      <c r="AZ548" s="67"/>
      <c r="BA548" s="67"/>
      <c r="BB548" s="113"/>
      <c r="BC548" s="67"/>
      <c r="BD548" s="67"/>
      <c r="BE548" s="67"/>
      <c r="BF548" s="67"/>
      <c r="BG548" s="67"/>
      <c r="BH548" s="67"/>
      <c r="BI548" s="67"/>
      <c r="BJ548" s="67">
        <v>1101</v>
      </c>
      <c r="BK548" s="103">
        <v>3508.7040000000002</v>
      </c>
      <c r="BL548" s="112">
        <v>42.757058389999997</v>
      </c>
      <c r="BM548" s="112">
        <v>-82.032197210000007</v>
      </c>
      <c r="BN548" s="102" t="s">
        <v>7281</v>
      </c>
      <c r="BO548" s="106">
        <v>273.10000000000002</v>
      </c>
      <c r="BP548" s="67" t="s">
        <v>3339</v>
      </c>
      <c r="BQ548" s="67" t="s">
        <v>5753</v>
      </c>
      <c r="BR548" s="102"/>
      <c r="BS548" s="102">
        <v>12</v>
      </c>
      <c r="BT548" s="115" t="s">
        <v>7965</v>
      </c>
      <c r="BU548" s="102">
        <v>11</v>
      </c>
      <c r="BV548" s="102">
        <v>15</v>
      </c>
      <c r="BW548" s="67" t="s">
        <v>7784</v>
      </c>
      <c r="BX548" s="113">
        <v>12.7</v>
      </c>
      <c r="BY548" s="67"/>
      <c r="BZ548" s="106">
        <f t="shared" si="138"/>
        <v>3.9</v>
      </c>
      <c r="CA548" s="104" t="str">
        <f t="shared" si="139"/>
        <v>Matched</v>
      </c>
      <c r="CB548" s="104">
        <f>AK548</f>
        <v>5.0526690888764672E-2</v>
      </c>
      <c r="CC548" s="67"/>
      <c r="CD548" s="67"/>
      <c r="CE548" s="67"/>
      <c r="CF548" s="67"/>
    </row>
    <row r="549" spans="1:84" hidden="1" x14ac:dyDescent="0.35">
      <c r="A549" s="67">
        <v>1102</v>
      </c>
      <c r="B549" s="67">
        <v>3508.7489999999998</v>
      </c>
      <c r="C549" s="67" t="s">
        <v>7544</v>
      </c>
      <c r="D549" s="67" t="s">
        <v>3339</v>
      </c>
      <c r="E549" s="67" t="s">
        <v>5677</v>
      </c>
      <c r="F549" s="102">
        <v>11</v>
      </c>
      <c r="G549" s="102">
        <v>16</v>
      </c>
      <c r="H549" s="102">
        <v>9</v>
      </c>
      <c r="I549" s="102"/>
      <c r="J549" s="67"/>
      <c r="K549" s="67" t="s">
        <v>5762</v>
      </c>
      <c r="L549" s="67" t="s">
        <v>5224</v>
      </c>
      <c r="M549" s="67" t="s">
        <v>3293</v>
      </c>
      <c r="N549" s="67"/>
      <c r="O549" s="67"/>
      <c r="P549" s="67">
        <v>10.57</v>
      </c>
      <c r="Q549" s="67">
        <v>10.57</v>
      </c>
      <c r="R549" s="103">
        <v>1.0999999999999999E-2</v>
      </c>
      <c r="S549" s="103">
        <v>0.02</v>
      </c>
      <c r="T549" s="67">
        <v>0.35099999999999998</v>
      </c>
      <c r="U549" s="67">
        <v>12.7</v>
      </c>
      <c r="V549" s="104" t="b">
        <f t="shared" si="135"/>
        <v>1</v>
      </c>
      <c r="W549" s="104" t="s">
        <v>16</v>
      </c>
      <c r="X549" s="104">
        <f t="shared" si="127"/>
        <v>2</v>
      </c>
      <c r="Y549" s="104">
        <f t="shared" si="136"/>
        <v>2</v>
      </c>
      <c r="Z549" s="104" t="str">
        <f t="shared" si="137"/>
        <v/>
      </c>
      <c r="AA549" s="104" t="str">
        <f t="shared" si="137"/>
        <v/>
      </c>
      <c r="AB549" s="104" t="str">
        <f t="shared" si="143"/>
        <v/>
      </c>
      <c r="AC549" s="104" t="str">
        <f t="shared" si="143"/>
        <v/>
      </c>
      <c r="AD549" s="104" t="str">
        <f t="shared" si="143"/>
        <v/>
      </c>
      <c r="AE549" s="104" t="str">
        <f t="shared" si="148"/>
        <v/>
      </c>
      <c r="AF549" s="104" t="str">
        <f t="shared" si="144"/>
        <v/>
      </c>
      <c r="AG549" s="104" t="str">
        <f t="shared" si="144"/>
        <v/>
      </c>
      <c r="AH549" s="104" t="str">
        <f t="shared" si="144"/>
        <v/>
      </c>
      <c r="AI549" s="113"/>
      <c r="AJ549" s="104">
        <f t="shared" si="145"/>
        <v>2.5911123532699833E-2</v>
      </c>
      <c r="AK549" s="104">
        <f t="shared" si="146"/>
        <v>2.5911123532699833E-2</v>
      </c>
      <c r="AL549" s="104" t="str">
        <f t="shared" si="146"/>
        <v/>
      </c>
      <c r="AM549" s="104" t="str">
        <f t="shared" si="146"/>
        <v/>
      </c>
      <c r="AN549" s="104" t="str">
        <f t="shared" si="146"/>
        <v/>
      </c>
      <c r="AO549" s="104" t="str">
        <f t="shared" si="146"/>
        <v/>
      </c>
      <c r="AP549" s="104" t="str">
        <f t="shared" si="149"/>
        <v/>
      </c>
      <c r="AQ549" s="104" t="str">
        <f t="shared" si="147"/>
        <v/>
      </c>
      <c r="AR549" s="104" t="str">
        <f t="shared" si="147"/>
        <v/>
      </c>
      <c r="AS549" s="104" t="str">
        <f t="shared" si="147"/>
        <v/>
      </c>
      <c r="AT549" s="104" t="str">
        <f t="shared" si="147"/>
        <v/>
      </c>
      <c r="AU549" s="114"/>
      <c r="AV549" s="67"/>
      <c r="AW549" s="67"/>
      <c r="AX549" s="67"/>
      <c r="AY549" s="67"/>
      <c r="AZ549" s="67"/>
      <c r="BA549" s="67"/>
      <c r="BB549" s="113"/>
      <c r="BC549" s="67"/>
      <c r="BD549" s="67"/>
      <c r="BE549" s="67"/>
      <c r="BF549" s="67"/>
      <c r="BG549" s="67"/>
      <c r="BH549" s="67"/>
      <c r="BI549" s="67"/>
      <c r="BJ549" s="67">
        <v>1102</v>
      </c>
      <c r="BK549" s="103">
        <v>3508.7489999999998</v>
      </c>
      <c r="BL549" s="112">
        <v>42.757058039999997</v>
      </c>
      <c r="BM549" s="112">
        <v>-82.032197069999995</v>
      </c>
      <c r="BN549" s="102" t="s">
        <v>7281</v>
      </c>
      <c r="BO549" s="106">
        <v>273.10000000000002</v>
      </c>
      <c r="BP549" s="67" t="s">
        <v>3339</v>
      </c>
      <c r="BQ549" s="67" t="s">
        <v>5762</v>
      </c>
      <c r="BR549" s="102"/>
      <c r="BS549" s="102">
        <v>11</v>
      </c>
      <c r="BT549" s="115" t="s">
        <v>7536</v>
      </c>
      <c r="BU549" s="102">
        <v>16</v>
      </c>
      <c r="BV549" s="102">
        <v>9</v>
      </c>
      <c r="BW549" s="67" t="s">
        <v>7784</v>
      </c>
      <c r="BX549" s="113">
        <v>12.7</v>
      </c>
      <c r="BY549" s="67"/>
      <c r="BZ549" s="106">
        <f t="shared" si="138"/>
        <v>2</v>
      </c>
      <c r="CA549" s="104" t="str">
        <f t="shared" si="139"/>
        <v>Matched</v>
      </c>
      <c r="CB549" s="104">
        <f>AK549</f>
        <v>2.5911123532699833E-2</v>
      </c>
      <c r="CC549" s="67"/>
      <c r="CD549" s="67"/>
      <c r="CE549" s="67"/>
      <c r="CF549" s="67"/>
    </row>
    <row r="550" spans="1:84" hidden="1" x14ac:dyDescent="0.35">
      <c r="A550" s="67">
        <v>1114</v>
      </c>
      <c r="B550" s="67">
        <v>3516.819</v>
      </c>
      <c r="C550" s="67" t="s">
        <v>7500</v>
      </c>
      <c r="D550" s="67" t="s">
        <v>3290</v>
      </c>
      <c r="E550" s="67" t="s">
        <v>5677</v>
      </c>
      <c r="F550" s="102">
        <v>10</v>
      </c>
      <c r="G550" s="102">
        <v>12</v>
      </c>
      <c r="H550" s="102">
        <v>9</v>
      </c>
      <c r="I550" s="102"/>
      <c r="J550" s="67"/>
      <c r="K550" s="67" t="s">
        <v>5678</v>
      </c>
      <c r="L550" s="67" t="s">
        <v>5395</v>
      </c>
      <c r="M550" s="67" t="s">
        <v>3293</v>
      </c>
      <c r="N550" s="67"/>
      <c r="O550" s="67" t="s">
        <v>5397</v>
      </c>
      <c r="P550" s="67">
        <v>10.39</v>
      </c>
      <c r="Q550" s="67">
        <v>10.39</v>
      </c>
      <c r="R550" s="103">
        <v>1.6E-2</v>
      </c>
      <c r="S550" s="103">
        <v>2.7E-2</v>
      </c>
      <c r="T550" s="67">
        <v>0.20499999999999999</v>
      </c>
      <c r="U550" s="67">
        <v>12.7</v>
      </c>
      <c r="V550" s="104" t="b">
        <f t="shared" si="135"/>
        <v>1</v>
      </c>
      <c r="W550" s="104" t="s">
        <v>16</v>
      </c>
      <c r="X550" s="104">
        <f t="shared" si="127"/>
        <v>2.7</v>
      </c>
      <c r="Y550" s="104">
        <f t="shared" si="136"/>
        <v>2.7</v>
      </c>
      <c r="Z550" s="104" t="str">
        <f t="shared" si="137"/>
        <v/>
      </c>
      <c r="AA550" s="104" t="str">
        <f t="shared" si="137"/>
        <v/>
      </c>
      <c r="AB550" s="104" t="str">
        <f t="shared" si="143"/>
        <v/>
      </c>
      <c r="AC550" s="104" t="str">
        <f t="shared" si="143"/>
        <v/>
      </c>
      <c r="AD550" s="104" t="str">
        <f t="shared" si="143"/>
        <v/>
      </c>
      <c r="AE550" s="104" t="str">
        <f t="shared" si="148"/>
        <v/>
      </c>
      <c r="AF550" s="104" t="str">
        <f t="shared" si="144"/>
        <v/>
      </c>
      <c r="AG550" s="104" t="str">
        <f t="shared" si="144"/>
        <v/>
      </c>
      <c r="AH550" s="104" t="str">
        <f t="shared" si="144"/>
        <v/>
      </c>
      <c r="AI550" s="113"/>
      <c r="AJ550" s="104">
        <f t="shared" si="145"/>
        <v>3.4980016769144778E-2</v>
      </c>
      <c r="AK550" s="104">
        <f t="shared" si="146"/>
        <v>3.4980016769144778E-2</v>
      </c>
      <c r="AL550" s="104" t="str">
        <f t="shared" si="146"/>
        <v/>
      </c>
      <c r="AM550" s="104" t="str">
        <f t="shared" si="146"/>
        <v/>
      </c>
      <c r="AN550" s="104" t="str">
        <f t="shared" si="146"/>
        <v/>
      </c>
      <c r="AO550" s="104" t="str">
        <f t="shared" si="146"/>
        <v/>
      </c>
      <c r="AP550" s="104" t="str">
        <f t="shared" si="149"/>
        <v/>
      </c>
      <c r="AQ550" s="104" t="str">
        <f t="shared" si="147"/>
        <v/>
      </c>
      <c r="AR550" s="104" t="str">
        <f t="shared" si="147"/>
        <v/>
      </c>
      <c r="AS550" s="104" t="str">
        <f t="shared" si="147"/>
        <v/>
      </c>
      <c r="AT550" s="104" t="str">
        <f t="shared" si="147"/>
        <v/>
      </c>
      <c r="AU550" s="114"/>
      <c r="AV550" s="67"/>
      <c r="AW550" s="67"/>
      <c r="AX550" s="67"/>
      <c r="AY550" s="67"/>
      <c r="AZ550" s="67"/>
      <c r="BA550" s="67"/>
      <c r="BB550" s="113"/>
      <c r="BC550" s="67"/>
      <c r="BD550" s="67"/>
      <c r="BE550" s="67"/>
      <c r="BF550" s="67"/>
      <c r="BG550" s="67"/>
      <c r="BH550" s="67"/>
      <c r="BI550" s="67"/>
      <c r="BJ550" s="67">
        <v>1114</v>
      </c>
      <c r="BK550" s="103">
        <v>3516.819</v>
      </c>
      <c r="BL550" s="112">
        <v>42.756990090000002</v>
      </c>
      <c r="BM550" s="112">
        <v>-82.032201990000004</v>
      </c>
      <c r="BN550" s="102" t="s">
        <v>7282</v>
      </c>
      <c r="BO550" s="106">
        <v>273.10000000000002</v>
      </c>
      <c r="BP550" s="67" t="s">
        <v>3290</v>
      </c>
      <c r="BQ550" s="67" t="s">
        <v>5678</v>
      </c>
      <c r="BR550" s="102"/>
      <c r="BS550" s="102">
        <v>10</v>
      </c>
      <c r="BT550" s="115" t="s">
        <v>7357</v>
      </c>
      <c r="BU550" s="102">
        <v>12</v>
      </c>
      <c r="BV550" s="102">
        <v>9</v>
      </c>
      <c r="BW550" s="67" t="s">
        <v>7784</v>
      </c>
      <c r="BX550" s="113">
        <v>12.7</v>
      </c>
      <c r="BY550" s="67"/>
      <c r="BZ550" s="106">
        <f t="shared" si="138"/>
        <v>2.7</v>
      </c>
      <c r="CA550" s="104" t="str">
        <f t="shared" si="139"/>
        <v>Matched</v>
      </c>
      <c r="CB550" s="104">
        <f>AK550</f>
        <v>3.4980016769144778E-2</v>
      </c>
      <c r="CC550" s="67"/>
      <c r="CD550" s="67"/>
      <c r="CE550" s="67"/>
      <c r="CF550" s="67"/>
    </row>
    <row r="551" spans="1:84" hidden="1" x14ac:dyDescent="0.35">
      <c r="A551" s="67">
        <v>1115</v>
      </c>
      <c r="B551" s="67">
        <v>3516.8229999999999</v>
      </c>
      <c r="C551" s="67" t="s">
        <v>7692</v>
      </c>
      <c r="D551" s="67" t="s">
        <v>3290</v>
      </c>
      <c r="E551" s="67" t="s">
        <v>5677</v>
      </c>
      <c r="F551" s="102">
        <v>13</v>
      </c>
      <c r="G551" s="102">
        <v>8</v>
      </c>
      <c r="H551" s="102">
        <v>13</v>
      </c>
      <c r="I551" s="102"/>
      <c r="J551" s="67"/>
      <c r="K551" s="67" t="s">
        <v>5683</v>
      </c>
      <c r="L551" s="67" t="s">
        <v>5398</v>
      </c>
      <c r="M551" s="67" t="s">
        <v>3293</v>
      </c>
      <c r="N551" s="67"/>
      <c r="O551" s="67" t="s">
        <v>5397</v>
      </c>
      <c r="P551" s="67">
        <v>12.8</v>
      </c>
      <c r="Q551" s="67">
        <v>12.8</v>
      </c>
      <c r="R551" s="103">
        <v>1.4999999999999999E-2</v>
      </c>
      <c r="S551" s="103">
        <v>4.8000000000000001E-2</v>
      </c>
      <c r="T551" s="67">
        <v>0.25700000000000001</v>
      </c>
      <c r="U551" s="67">
        <v>12.7</v>
      </c>
      <c r="V551" s="104" t="b">
        <f t="shared" si="135"/>
        <v>1</v>
      </c>
      <c r="W551" s="104" t="s">
        <v>16</v>
      </c>
      <c r="X551" s="104">
        <f t="shared" si="127"/>
        <v>4.8</v>
      </c>
      <c r="Y551" s="104">
        <f t="shared" si="136"/>
        <v>4.8</v>
      </c>
      <c r="Z551" s="104" t="str">
        <f t="shared" si="137"/>
        <v/>
      </c>
      <c r="AA551" s="104" t="str">
        <f t="shared" si="137"/>
        <v/>
      </c>
      <c r="AB551" s="104" t="str">
        <f t="shared" si="143"/>
        <v/>
      </c>
      <c r="AC551" s="104" t="str">
        <f t="shared" si="143"/>
        <v/>
      </c>
      <c r="AD551" s="104" t="str">
        <f t="shared" si="143"/>
        <v/>
      </c>
      <c r="AE551" s="104" t="str">
        <f t="shared" si="148"/>
        <v/>
      </c>
      <c r="AF551" s="104" t="str">
        <f t="shared" si="144"/>
        <v/>
      </c>
      <c r="AG551" s="104" t="str">
        <f t="shared" si="144"/>
        <v/>
      </c>
      <c r="AH551" s="104" t="str">
        <f t="shared" si="144"/>
        <v/>
      </c>
      <c r="AI551" s="113"/>
      <c r="AJ551" s="104">
        <f t="shared" si="145"/>
        <v>6.2186696478479603E-2</v>
      </c>
      <c r="AK551" s="104">
        <f t="shared" si="146"/>
        <v>6.2186696478479603E-2</v>
      </c>
      <c r="AL551" s="104" t="str">
        <f t="shared" si="146"/>
        <v/>
      </c>
      <c r="AM551" s="104" t="str">
        <f t="shared" si="146"/>
        <v/>
      </c>
      <c r="AN551" s="104" t="str">
        <f t="shared" si="146"/>
        <v/>
      </c>
      <c r="AO551" s="104" t="str">
        <f t="shared" si="146"/>
        <v/>
      </c>
      <c r="AP551" s="104" t="str">
        <f t="shared" si="149"/>
        <v/>
      </c>
      <c r="AQ551" s="104" t="str">
        <f t="shared" si="147"/>
        <v/>
      </c>
      <c r="AR551" s="104" t="str">
        <f t="shared" si="147"/>
        <v/>
      </c>
      <c r="AS551" s="104" t="str">
        <f t="shared" si="147"/>
        <v/>
      </c>
      <c r="AT551" s="104" t="str">
        <f t="shared" si="147"/>
        <v/>
      </c>
      <c r="AU551" s="114"/>
      <c r="AV551" s="67"/>
      <c r="AW551" s="67"/>
      <c r="AX551" s="67"/>
      <c r="AY551" s="67"/>
      <c r="AZ551" s="67"/>
      <c r="BA551" s="67"/>
      <c r="BB551" s="113"/>
      <c r="BC551" s="67"/>
      <c r="BD551" s="67"/>
      <c r="BE551" s="67"/>
      <c r="BF551" s="67"/>
      <c r="BG551" s="67"/>
      <c r="BH551" s="67"/>
      <c r="BI551" s="67"/>
      <c r="BJ551" s="67">
        <v>1115</v>
      </c>
      <c r="BK551" s="103">
        <v>3516.8229999999999</v>
      </c>
      <c r="BL551" s="112">
        <v>42.756990039999998</v>
      </c>
      <c r="BM551" s="112">
        <v>-82.032201990000004</v>
      </c>
      <c r="BN551" s="102" t="s">
        <v>7282</v>
      </c>
      <c r="BO551" s="106">
        <v>273.10000000000002</v>
      </c>
      <c r="BP551" s="67" t="s">
        <v>3290</v>
      </c>
      <c r="BQ551" s="67" t="s">
        <v>5683</v>
      </c>
      <c r="BR551" s="102"/>
      <c r="BS551" s="102">
        <v>13</v>
      </c>
      <c r="BT551" s="115" t="s">
        <v>7493</v>
      </c>
      <c r="BU551" s="102">
        <v>8</v>
      </c>
      <c r="BV551" s="102">
        <v>13</v>
      </c>
      <c r="BW551" s="67" t="s">
        <v>7784</v>
      </c>
      <c r="BX551" s="113">
        <v>12.7</v>
      </c>
      <c r="BY551" s="67"/>
      <c r="BZ551" s="106">
        <f t="shared" si="138"/>
        <v>4.8</v>
      </c>
      <c r="CA551" s="104" t="str">
        <f t="shared" si="139"/>
        <v>Matched</v>
      </c>
      <c r="CB551" s="104">
        <f>AK551</f>
        <v>6.2186696478479603E-2</v>
      </c>
      <c r="CC551" s="67"/>
      <c r="CD551" s="67"/>
      <c r="CE551" s="67"/>
      <c r="CF551" s="67"/>
    </row>
    <row r="552" spans="1:84" hidden="1" x14ac:dyDescent="0.35">
      <c r="A552" s="67">
        <v>1117</v>
      </c>
      <c r="B552" s="67">
        <v>3516.9870000000001</v>
      </c>
      <c r="C552" s="67" t="s">
        <v>7694</v>
      </c>
      <c r="D552" s="67" t="s">
        <v>3290</v>
      </c>
      <c r="E552" s="67" t="s">
        <v>5677</v>
      </c>
      <c r="F552" s="102">
        <v>19</v>
      </c>
      <c r="G552" s="102">
        <v>10</v>
      </c>
      <c r="H552" s="102">
        <v>19</v>
      </c>
      <c r="I552" s="102">
        <v>55</v>
      </c>
      <c r="J552" s="67"/>
      <c r="K552" s="67" t="s">
        <v>5683</v>
      </c>
      <c r="L552" s="67" t="s">
        <v>5399</v>
      </c>
      <c r="M552" s="67" t="s">
        <v>3293</v>
      </c>
      <c r="N552" s="67"/>
      <c r="O552" s="67" t="s">
        <v>5401</v>
      </c>
      <c r="P552" s="67">
        <v>19.41</v>
      </c>
      <c r="Q552" s="67">
        <v>19.41</v>
      </c>
      <c r="R552" s="103">
        <v>0</v>
      </c>
      <c r="S552" s="103">
        <v>0</v>
      </c>
      <c r="T552" s="67">
        <v>0</v>
      </c>
      <c r="U552" s="67">
        <v>12.7</v>
      </c>
      <c r="V552" s="104" t="b">
        <f t="shared" si="135"/>
        <v>1</v>
      </c>
      <c r="W552" s="104" t="s">
        <v>16</v>
      </c>
      <c r="X552" s="104">
        <f t="shared" si="127"/>
        <v>0</v>
      </c>
      <c r="Y552" s="104">
        <f t="shared" si="136"/>
        <v>0</v>
      </c>
      <c r="Z552" s="104" t="str">
        <f t="shared" si="137"/>
        <v/>
      </c>
      <c r="AA552" s="104" t="str">
        <f t="shared" si="137"/>
        <v/>
      </c>
      <c r="AB552" s="104" t="str">
        <f t="shared" si="143"/>
        <v/>
      </c>
      <c r="AC552" s="104" t="str">
        <f t="shared" si="143"/>
        <v/>
      </c>
      <c r="AD552" s="104" t="str">
        <f t="shared" si="143"/>
        <v/>
      </c>
      <c r="AE552" s="104" t="str">
        <f t="shared" si="148"/>
        <v/>
      </c>
      <c r="AF552" s="104" t="str">
        <f t="shared" si="144"/>
        <v/>
      </c>
      <c r="AG552" s="104" t="str">
        <f t="shared" si="144"/>
        <v/>
      </c>
      <c r="AH552" s="104" t="str">
        <f t="shared" si="144"/>
        <v/>
      </c>
      <c r="AI552" s="113"/>
      <c r="AJ552" s="104">
        <f t="shared" si="145"/>
        <v>0</v>
      </c>
      <c r="AK552" s="104">
        <f t="shared" si="146"/>
        <v>0</v>
      </c>
      <c r="AL552" s="104" t="str">
        <f t="shared" si="146"/>
        <v/>
      </c>
      <c r="AM552" s="104" t="str">
        <f t="shared" si="146"/>
        <v/>
      </c>
      <c r="AN552" s="104" t="str">
        <f t="shared" si="146"/>
        <v/>
      </c>
      <c r="AO552" s="104" t="str">
        <f t="shared" si="146"/>
        <v/>
      </c>
      <c r="AP552" s="104" t="str">
        <f t="shared" si="149"/>
        <v/>
      </c>
      <c r="AQ552" s="104" t="str">
        <f t="shared" si="147"/>
        <v/>
      </c>
      <c r="AR552" s="104" t="str">
        <f t="shared" si="147"/>
        <v/>
      </c>
      <c r="AS552" s="104" t="str">
        <f t="shared" si="147"/>
        <v/>
      </c>
      <c r="AT552" s="104" t="str">
        <f t="shared" si="147"/>
        <v/>
      </c>
      <c r="AU552" s="114"/>
      <c r="AV552" s="67"/>
      <c r="AW552" s="67"/>
      <c r="AX552" s="67"/>
      <c r="AY552" s="67"/>
      <c r="AZ552" s="67"/>
      <c r="BA552" s="67"/>
      <c r="BB552" s="113"/>
      <c r="BC552" s="67"/>
      <c r="BD552" s="67"/>
      <c r="BE552" s="67"/>
      <c r="BF552" s="67"/>
      <c r="BG552" s="67"/>
      <c r="BH552" s="67"/>
      <c r="BI552" s="67"/>
      <c r="BJ552" s="67">
        <v>1117</v>
      </c>
      <c r="BK552" s="103">
        <v>3516.9870000000001</v>
      </c>
      <c r="BL552" s="112">
        <v>42.756988579999998</v>
      </c>
      <c r="BM552" s="112">
        <v>-82.03220211</v>
      </c>
      <c r="BN552" s="102" t="s">
        <v>7282</v>
      </c>
      <c r="BO552" s="106">
        <v>273.10000000000002</v>
      </c>
      <c r="BP552" s="67" t="s">
        <v>3290</v>
      </c>
      <c r="BQ552" s="67" t="s">
        <v>5683</v>
      </c>
      <c r="BR552" s="102">
        <v>1121</v>
      </c>
      <c r="BS552" s="102">
        <v>19</v>
      </c>
      <c r="BT552" s="115" t="s">
        <v>7341</v>
      </c>
      <c r="BU552" s="102">
        <v>10</v>
      </c>
      <c r="BV552" s="102">
        <v>19</v>
      </c>
      <c r="BW552" s="67" t="s">
        <v>7784</v>
      </c>
      <c r="BX552" s="113">
        <v>12.7</v>
      </c>
      <c r="BY552" s="67"/>
      <c r="BZ552" s="106">
        <f t="shared" si="138"/>
        <v>0</v>
      </c>
      <c r="CA552" s="104" t="str">
        <f t="shared" si="139"/>
        <v>Matched</v>
      </c>
      <c r="CB552" s="104">
        <f>AK552</f>
        <v>0</v>
      </c>
      <c r="CC552" s="67"/>
      <c r="CD552" s="67"/>
      <c r="CE552" s="67"/>
      <c r="CF552" s="67"/>
    </row>
    <row r="553" spans="1:84" hidden="1" x14ac:dyDescent="0.35">
      <c r="A553" s="67">
        <v>1118</v>
      </c>
      <c r="B553" s="67">
        <v>3516.991</v>
      </c>
      <c r="C553" s="67" t="s">
        <v>7693</v>
      </c>
      <c r="D553" s="67" t="s">
        <v>3290</v>
      </c>
      <c r="E553" s="67" t="s">
        <v>5677</v>
      </c>
      <c r="F553" s="102">
        <v>16</v>
      </c>
      <c r="G553" s="102">
        <v>23</v>
      </c>
      <c r="H553" s="102">
        <v>21</v>
      </c>
      <c r="I553" s="102">
        <v>55</v>
      </c>
      <c r="J553" s="67"/>
      <c r="K553" s="67" t="s">
        <v>5683</v>
      </c>
      <c r="L553" s="67" t="s">
        <v>5402</v>
      </c>
      <c r="M553" s="67" t="s">
        <v>3293</v>
      </c>
      <c r="N553" s="67"/>
      <c r="O553" s="67" t="s">
        <v>5401</v>
      </c>
      <c r="P553" s="67">
        <v>16.420000000000002</v>
      </c>
      <c r="Q553" s="67">
        <v>16.420000000000002</v>
      </c>
      <c r="R553" s="103">
        <v>0</v>
      </c>
      <c r="S553" s="103">
        <v>0</v>
      </c>
      <c r="T553" s="67">
        <v>0</v>
      </c>
      <c r="U553" s="67">
        <v>12.7</v>
      </c>
      <c r="V553" s="104" t="b">
        <f t="shared" si="135"/>
        <v>1</v>
      </c>
      <c r="W553" s="104" t="s">
        <v>8755</v>
      </c>
      <c r="X553" s="104">
        <f t="shared" ref="X553:X616" si="150">S553*100</f>
        <v>0</v>
      </c>
      <c r="Y553" s="104" t="str">
        <f t="shared" si="136"/>
        <v/>
      </c>
      <c r="Z553" s="104"/>
      <c r="AA553" s="104" t="str">
        <f t="shared" si="137"/>
        <v/>
      </c>
      <c r="AB553" s="104" t="str">
        <f t="shared" si="143"/>
        <v/>
      </c>
      <c r="AC553" s="104" t="str">
        <f t="shared" si="143"/>
        <v/>
      </c>
      <c r="AD553" s="104" t="str">
        <f t="shared" si="143"/>
        <v/>
      </c>
      <c r="AE553" s="104" t="str">
        <f t="shared" si="148"/>
        <v/>
      </c>
      <c r="AF553" s="104" t="str">
        <f t="shared" si="144"/>
        <v/>
      </c>
      <c r="AG553" s="104" t="str">
        <f t="shared" si="144"/>
        <v/>
      </c>
      <c r="AH553" s="104" t="str">
        <f t="shared" si="144"/>
        <v/>
      </c>
      <c r="AI553" s="113"/>
      <c r="AJ553" s="104">
        <f t="shared" si="145"/>
        <v>0</v>
      </c>
      <c r="AK553" s="104" t="str">
        <f t="shared" si="146"/>
        <v/>
      </c>
      <c r="AL553" s="104" t="str">
        <f t="shared" si="146"/>
        <v/>
      </c>
      <c r="AM553" s="104" t="str">
        <f t="shared" si="146"/>
        <v/>
      </c>
      <c r="AN553" s="104" t="str">
        <f t="shared" si="146"/>
        <v/>
      </c>
      <c r="AO553" s="104" t="str">
        <f t="shared" si="146"/>
        <v/>
      </c>
      <c r="AP553" s="104" t="str">
        <f t="shared" si="149"/>
        <v/>
      </c>
      <c r="AQ553" s="104" t="str">
        <f t="shared" si="147"/>
        <v/>
      </c>
      <c r="AR553" s="104" t="str">
        <f t="shared" si="147"/>
        <v/>
      </c>
      <c r="AS553" s="104" t="str">
        <f t="shared" si="147"/>
        <v/>
      </c>
      <c r="AT553" s="104" t="str">
        <f t="shared" si="147"/>
        <v/>
      </c>
      <c r="AU553" s="114"/>
      <c r="AV553" s="67"/>
      <c r="AW553" s="67"/>
      <c r="AX553" s="67"/>
      <c r="AY553" s="67"/>
      <c r="AZ553" s="67"/>
      <c r="BA553" s="67"/>
      <c r="BB553" s="113"/>
      <c r="BC553" s="67"/>
      <c r="BD553" s="67"/>
      <c r="BE553" s="67"/>
      <c r="BF553" s="67"/>
      <c r="BG553" s="67"/>
      <c r="BH553" s="67"/>
      <c r="BI553" s="67"/>
      <c r="BJ553" s="67">
        <v>1118</v>
      </c>
      <c r="BK553" s="103">
        <v>3516.991</v>
      </c>
      <c r="BL553" s="112">
        <v>42.7569886</v>
      </c>
      <c r="BM553" s="112">
        <v>-82.03220211</v>
      </c>
      <c r="BN553" s="102" t="s">
        <v>7282</v>
      </c>
      <c r="BO553" s="106">
        <v>273.10000000000002</v>
      </c>
      <c r="BP553" s="67" t="s">
        <v>3290</v>
      </c>
      <c r="BQ553" s="67" t="s">
        <v>5683</v>
      </c>
      <c r="BR553" s="102">
        <v>1121</v>
      </c>
      <c r="BS553" s="102">
        <v>16</v>
      </c>
      <c r="BT553" s="115" t="s">
        <v>7491</v>
      </c>
      <c r="BU553" s="102">
        <v>23</v>
      </c>
      <c r="BV553" s="102">
        <v>21</v>
      </c>
      <c r="BW553" s="67" t="s">
        <v>7784</v>
      </c>
      <c r="BX553" s="113">
        <v>12.7</v>
      </c>
      <c r="BY553" s="67"/>
      <c r="BZ553" s="106">
        <f t="shared" si="138"/>
        <v>0</v>
      </c>
      <c r="CA553" s="104" t="str">
        <f t="shared" si="139"/>
        <v>Exclude</v>
      </c>
      <c r="CB553" s="104" t="str">
        <f>AK553</f>
        <v/>
      </c>
      <c r="CC553" s="67"/>
      <c r="CD553" s="67"/>
      <c r="CE553" s="67"/>
      <c r="CF553" s="67"/>
    </row>
    <row r="554" spans="1:84" hidden="1" x14ac:dyDescent="0.35">
      <c r="A554" s="67">
        <v>1119</v>
      </c>
      <c r="B554" s="67">
        <v>3517.0140000000001</v>
      </c>
      <c r="C554" s="67" t="s">
        <v>7334</v>
      </c>
      <c r="D554" s="67" t="s">
        <v>3290</v>
      </c>
      <c r="E554" s="67" t="s">
        <v>5677</v>
      </c>
      <c r="F554" s="102">
        <v>15</v>
      </c>
      <c r="G554" s="102">
        <v>12</v>
      </c>
      <c r="H554" s="102">
        <v>9</v>
      </c>
      <c r="I554" s="102">
        <v>55</v>
      </c>
      <c r="J554" s="67"/>
      <c r="K554" s="67" t="s">
        <v>5678</v>
      </c>
      <c r="L554" s="67" t="s">
        <v>5403</v>
      </c>
      <c r="M554" s="67" t="s">
        <v>3293</v>
      </c>
      <c r="N554" s="67"/>
      <c r="O554" s="67" t="s">
        <v>5401</v>
      </c>
      <c r="P554" s="67">
        <v>15.39</v>
      </c>
      <c r="Q554" s="67">
        <v>15.39</v>
      </c>
      <c r="R554" s="103">
        <v>0</v>
      </c>
      <c r="S554" s="103">
        <v>0</v>
      </c>
      <c r="T554" s="67">
        <v>0</v>
      </c>
      <c r="U554" s="67">
        <v>12.7</v>
      </c>
      <c r="V554" s="104" t="b">
        <f t="shared" si="135"/>
        <v>1</v>
      </c>
      <c r="W554" s="104" t="s">
        <v>8755</v>
      </c>
      <c r="X554" s="104">
        <f t="shared" si="150"/>
        <v>0</v>
      </c>
      <c r="Y554" s="104" t="str">
        <f t="shared" si="136"/>
        <v/>
      </c>
      <c r="Z554" s="104"/>
      <c r="AA554" s="104" t="str">
        <f t="shared" si="137"/>
        <v/>
      </c>
      <c r="AB554" s="104" t="str">
        <f t="shared" si="143"/>
        <v/>
      </c>
      <c r="AC554" s="104" t="str">
        <f t="shared" si="143"/>
        <v/>
      </c>
      <c r="AD554" s="104" t="str">
        <f t="shared" si="143"/>
        <v/>
      </c>
      <c r="AE554" s="104" t="str">
        <f t="shared" si="148"/>
        <v/>
      </c>
      <c r="AF554" s="104" t="str">
        <f t="shared" si="144"/>
        <v/>
      </c>
      <c r="AG554" s="104" t="str">
        <f t="shared" si="144"/>
        <v/>
      </c>
      <c r="AH554" s="104" t="str">
        <f t="shared" si="144"/>
        <v/>
      </c>
      <c r="AI554" s="113"/>
      <c r="AJ554" s="104">
        <f t="shared" si="145"/>
        <v>0</v>
      </c>
      <c r="AK554" s="104" t="str">
        <f t="shared" si="146"/>
        <v/>
      </c>
      <c r="AL554" s="104" t="str">
        <f t="shared" si="146"/>
        <v/>
      </c>
      <c r="AM554" s="104" t="str">
        <f t="shared" si="146"/>
        <v/>
      </c>
      <c r="AN554" s="104" t="str">
        <f t="shared" si="146"/>
        <v/>
      </c>
      <c r="AO554" s="104" t="str">
        <f t="shared" si="146"/>
        <v/>
      </c>
      <c r="AP554" s="104" t="str">
        <f t="shared" si="149"/>
        <v/>
      </c>
      <c r="AQ554" s="104" t="str">
        <f t="shared" si="147"/>
        <v/>
      </c>
      <c r="AR554" s="104" t="str">
        <f t="shared" si="147"/>
        <v/>
      </c>
      <c r="AS554" s="104" t="str">
        <f t="shared" si="147"/>
        <v/>
      </c>
      <c r="AT554" s="104" t="str">
        <f t="shared" si="147"/>
        <v/>
      </c>
      <c r="AU554" s="114"/>
      <c r="AV554" s="67"/>
      <c r="AW554" s="67"/>
      <c r="AX554" s="67"/>
      <c r="AY554" s="67"/>
      <c r="AZ554" s="67"/>
      <c r="BA554" s="67"/>
      <c r="BB554" s="113"/>
      <c r="BC554" s="67"/>
      <c r="BD554" s="67"/>
      <c r="BE554" s="67"/>
      <c r="BF554" s="67"/>
      <c r="BG554" s="67"/>
      <c r="BH554" s="67"/>
      <c r="BI554" s="67"/>
      <c r="BJ554" s="67">
        <v>1119</v>
      </c>
      <c r="BK554" s="103">
        <v>3517.0140000000001</v>
      </c>
      <c r="BL554" s="112">
        <v>42.75698835</v>
      </c>
      <c r="BM554" s="112">
        <v>-82.032202130000002</v>
      </c>
      <c r="BN554" s="102" t="s">
        <v>7282</v>
      </c>
      <c r="BO554" s="106">
        <v>273.10000000000002</v>
      </c>
      <c r="BP554" s="67" t="s">
        <v>3290</v>
      </c>
      <c r="BQ554" s="67" t="s">
        <v>5678</v>
      </c>
      <c r="BR554" s="102">
        <v>1121</v>
      </c>
      <c r="BS554" s="102">
        <v>15</v>
      </c>
      <c r="BT554" s="115" t="s">
        <v>7671</v>
      </c>
      <c r="BU554" s="102">
        <v>12</v>
      </c>
      <c r="BV554" s="102">
        <v>9</v>
      </c>
      <c r="BW554" s="67" t="s">
        <v>7784</v>
      </c>
      <c r="BX554" s="113">
        <v>12.7</v>
      </c>
      <c r="BY554" s="67"/>
      <c r="BZ554" s="106">
        <f t="shared" si="138"/>
        <v>0</v>
      </c>
      <c r="CA554" s="104" t="str">
        <f t="shared" si="139"/>
        <v>Exclude</v>
      </c>
      <c r="CB554" s="104" t="str">
        <f>AK554</f>
        <v/>
      </c>
      <c r="CC554" s="67"/>
      <c r="CD554" s="67"/>
      <c r="CE554" s="67"/>
      <c r="CF554" s="67"/>
    </row>
    <row r="555" spans="1:84" hidden="1" x14ac:dyDescent="0.35">
      <c r="A555" s="67">
        <v>1120</v>
      </c>
      <c r="B555" s="67">
        <v>3517.0140000000001</v>
      </c>
      <c r="C555" s="67" t="s">
        <v>7501</v>
      </c>
      <c r="D555" s="67" t="s">
        <v>3290</v>
      </c>
      <c r="E555" s="67" t="s">
        <v>5677</v>
      </c>
      <c r="F555" s="102">
        <v>15</v>
      </c>
      <c r="G555" s="102">
        <v>6</v>
      </c>
      <c r="H555" s="102">
        <v>14</v>
      </c>
      <c r="I555" s="102">
        <v>55</v>
      </c>
      <c r="J555" s="67"/>
      <c r="K555" s="67" t="s">
        <v>5683</v>
      </c>
      <c r="L555" s="67" t="s">
        <v>5405</v>
      </c>
      <c r="M555" s="67" t="s">
        <v>3293</v>
      </c>
      <c r="N555" s="67"/>
      <c r="O555" s="67" t="s">
        <v>5401</v>
      </c>
      <c r="P555" s="67">
        <v>14.73</v>
      </c>
      <c r="Q555" s="67">
        <v>14.73</v>
      </c>
      <c r="R555" s="103">
        <v>0</v>
      </c>
      <c r="S555" s="103">
        <v>0</v>
      </c>
      <c r="T555" s="67">
        <v>0</v>
      </c>
      <c r="U555" s="67">
        <v>12.7</v>
      </c>
      <c r="V555" s="104" t="b">
        <f t="shared" si="135"/>
        <v>1</v>
      </c>
      <c r="W555" s="104" t="s">
        <v>8755</v>
      </c>
      <c r="X555" s="104">
        <f t="shared" si="150"/>
        <v>0</v>
      </c>
      <c r="Y555" s="104" t="str">
        <f t="shared" si="136"/>
        <v/>
      </c>
      <c r="Z555" s="104"/>
      <c r="AA555" s="104" t="str">
        <f t="shared" si="137"/>
        <v/>
      </c>
      <c r="AB555" s="104" t="str">
        <f t="shared" si="143"/>
        <v/>
      </c>
      <c r="AC555" s="104" t="str">
        <f t="shared" si="143"/>
        <v/>
      </c>
      <c r="AD555" s="104" t="str">
        <f t="shared" si="143"/>
        <v/>
      </c>
      <c r="AE555" s="104" t="str">
        <f t="shared" si="148"/>
        <v/>
      </c>
      <c r="AF555" s="104" t="str">
        <f t="shared" si="144"/>
        <v/>
      </c>
      <c r="AG555" s="104" t="str">
        <f t="shared" si="144"/>
        <v/>
      </c>
      <c r="AH555" s="104" t="str">
        <f t="shared" si="144"/>
        <v/>
      </c>
      <c r="AI555" s="113"/>
      <c r="AJ555" s="104">
        <f t="shared" si="145"/>
        <v>0</v>
      </c>
      <c r="AK555" s="104" t="str">
        <f t="shared" si="146"/>
        <v/>
      </c>
      <c r="AL555" s="104" t="str">
        <f t="shared" si="146"/>
        <v/>
      </c>
      <c r="AM555" s="104" t="str">
        <f t="shared" si="146"/>
        <v/>
      </c>
      <c r="AN555" s="104" t="str">
        <f t="shared" si="146"/>
        <v/>
      </c>
      <c r="AO555" s="104" t="str">
        <f t="shared" si="146"/>
        <v/>
      </c>
      <c r="AP555" s="104" t="str">
        <f t="shared" si="149"/>
        <v/>
      </c>
      <c r="AQ555" s="104" t="str">
        <f t="shared" si="147"/>
        <v/>
      </c>
      <c r="AR555" s="104" t="str">
        <f t="shared" si="147"/>
        <v/>
      </c>
      <c r="AS555" s="104" t="str">
        <f t="shared" si="147"/>
        <v/>
      </c>
      <c r="AT555" s="104" t="str">
        <f t="shared" si="147"/>
        <v/>
      </c>
      <c r="AU555" s="114"/>
      <c r="AV555" s="67"/>
      <c r="AW555" s="67"/>
      <c r="AX555" s="67"/>
      <c r="AY555" s="67"/>
      <c r="AZ555" s="67"/>
      <c r="BA555" s="67"/>
      <c r="BB555" s="113"/>
      <c r="BC555" s="67"/>
      <c r="BD555" s="67"/>
      <c r="BE555" s="67"/>
      <c r="BF555" s="67"/>
      <c r="BG555" s="67"/>
      <c r="BH555" s="67"/>
      <c r="BI555" s="67"/>
      <c r="BJ555" s="67">
        <v>1120</v>
      </c>
      <c r="BK555" s="103">
        <v>3517.0140000000001</v>
      </c>
      <c r="BL555" s="112">
        <v>42.756988319999998</v>
      </c>
      <c r="BM555" s="112">
        <v>-82.032202130000002</v>
      </c>
      <c r="BN555" s="102" t="s">
        <v>7282</v>
      </c>
      <c r="BO555" s="106">
        <v>273.10000000000002</v>
      </c>
      <c r="BP555" s="67" t="s">
        <v>3290</v>
      </c>
      <c r="BQ555" s="67" t="s">
        <v>5683</v>
      </c>
      <c r="BR555" s="102">
        <v>1121</v>
      </c>
      <c r="BS555" s="102">
        <v>15</v>
      </c>
      <c r="BT555" s="115" t="s">
        <v>7357</v>
      </c>
      <c r="BU555" s="102">
        <v>6</v>
      </c>
      <c r="BV555" s="102">
        <v>14</v>
      </c>
      <c r="BW555" s="67" t="s">
        <v>7784</v>
      </c>
      <c r="BX555" s="113">
        <v>12.7</v>
      </c>
      <c r="BY555" s="67"/>
      <c r="BZ555" s="106">
        <f t="shared" si="138"/>
        <v>0</v>
      </c>
      <c r="CA555" s="104" t="str">
        <f t="shared" si="139"/>
        <v>Exclude</v>
      </c>
      <c r="CB555" s="104" t="str">
        <f>AK555</f>
        <v/>
      </c>
      <c r="CC555" s="67"/>
      <c r="CD555" s="67"/>
      <c r="CE555" s="67"/>
      <c r="CF555" s="67"/>
    </row>
    <row r="556" spans="1:84" hidden="1" x14ac:dyDescent="0.35">
      <c r="A556" s="67">
        <v>1122</v>
      </c>
      <c r="B556" s="67">
        <v>3517.0509999999999</v>
      </c>
      <c r="C556" s="67" t="s">
        <v>7695</v>
      </c>
      <c r="D556" s="67" t="s">
        <v>3290</v>
      </c>
      <c r="E556" s="67" t="s">
        <v>5677</v>
      </c>
      <c r="F556" s="102">
        <v>16</v>
      </c>
      <c r="G556" s="102">
        <v>8</v>
      </c>
      <c r="H556" s="102">
        <v>8</v>
      </c>
      <c r="I556" s="102">
        <v>55</v>
      </c>
      <c r="J556" s="67"/>
      <c r="K556" s="67" t="s">
        <v>5678</v>
      </c>
      <c r="L556" s="67" t="s">
        <v>5406</v>
      </c>
      <c r="M556" s="67" t="s">
        <v>3293</v>
      </c>
      <c r="N556" s="67"/>
      <c r="O556" s="67" t="s">
        <v>5401</v>
      </c>
      <c r="P556" s="67">
        <v>16.420000000000002</v>
      </c>
      <c r="Q556" s="67">
        <v>16.420000000000002</v>
      </c>
      <c r="R556" s="103">
        <v>0</v>
      </c>
      <c r="S556" s="103">
        <v>0</v>
      </c>
      <c r="T556" s="67">
        <v>0</v>
      </c>
      <c r="U556" s="67">
        <v>12.7</v>
      </c>
      <c r="V556" s="104" t="b">
        <f t="shared" si="135"/>
        <v>1</v>
      </c>
      <c r="W556" s="104" t="s">
        <v>16</v>
      </c>
      <c r="X556" s="104">
        <f t="shared" si="150"/>
        <v>0</v>
      </c>
      <c r="Y556" s="104">
        <f t="shared" si="136"/>
        <v>0</v>
      </c>
      <c r="Z556" s="104" t="str">
        <f t="shared" si="137"/>
        <v/>
      </c>
      <c r="AA556" s="104" t="str">
        <f t="shared" si="137"/>
        <v/>
      </c>
      <c r="AB556" s="104" t="str">
        <f t="shared" si="143"/>
        <v/>
      </c>
      <c r="AC556" s="104" t="str">
        <f t="shared" si="143"/>
        <v/>
      </c>
      <c r="AD556" s="104" t="str">
        <f t="shared" si="143"/>
        <v/>
      </c>
      <c r="AE556" s="104" t="str">
        <f t="shared" si="148"/>
        <v/>
      </c>
      <c r="AF556" s="104" t="str">
        <f t="shared" si="144"/>
        <v/>
      </c>
      <c r="AG556" s="104" t="str">
        <f t="shared" si="144"/>
        <v/>
      </c>
      <c r="AH556" s="104" t="str">
        <f t="shared" si="144"/>
        <v/>
      </c>
      <c r="AI556" s="113"/>
      <c r="AJ556" s="104">
        <f t="shared" si="145"/>
        <v>0</v>
      </c>
      <c r="AK556" s="104">
        <f t="shared" si="146"/>
        <v>0</v>
      </c>
      <c r="AL556" s="104" t="str">
        <f t="shared" si="146"/>
        <v/>
      </c>
      <c r="AM556" s="104" t="str">
        <f t="shared" si="146"/>
        <v/>
      </c>
      <c r="AN556" s="104" t="str">
        <f t="shared" si="146"/>
        <v/>
      </c>
      <c r="AO556" s="104" t="str">
        <f t="shared" si="146"/>
        <v/>
      </c>
      <c r="AP556" s="104" t="str">
        <f t="shared" si="149"/>
        <v/>
      </c>
      <c r="AQ556" s="104" t="str">
        <f t="shared" si="147"/>
        <v/>
      </c>
      <c r="AR556" s="104" t="str">
        <f t="shared" si="147"/>
        <v/>
      </c>
      <c r="AS556" s="104" t="str">
        <f t="shared" si="147"/>
        <v/>
      </c>
      <c r="AT556" s="104" t="str">
        <f t="shared" si="147"/>
        <v/>
      </c>
      <c r="AU556" s="114"/>
      <c r="AV556" s="67"/>
      <c r="AW556" s="67"/>
      <c r="AX556" s="67"/>
      <c r="AY556" s="67"/>
      <c r="AZ556" s="67"/>
      <c r="BA556" s="67"/>
      <c r="BB556" s="113"/>
      <c r="BC556" s="67"/>
      <c r="BD556" s="67"/>
      <c r="BE556" s="67"/>
      <c r="BF556" s="67"/>
      <c r="BG556" s="67"/>
      <c r="BH556" s="67"/>
      <c r="BI556" s="67"/>
      <c r="BJ556" s="67">
        <v>1122</v>
      </c>
      <c r="BK556" s="103">
        <v>3517.0509999999999</v>
      </c>
      <c r="BL556" s="112">
        <v>42.756988</v>
      </c>
      <c r="BM556" s="112">
        <v>-82.032202159999997</v>
      </c>
      <c r="BN556" s="102" t="s">
        <v>7282</v>
      </c>
      <c r="BO556" s="106">
        <v>273.10000000000002</v>
      </c>
      <c r="BP556" s="67" t="s">
        <v>3290</v>
      </c>
      <c r="BQ556" s="67" t="s">
        <v>5678</v>
      </c>
      <c r="BR556" s="102">
        <v>1121</v>
      </c>
      <c r="BS556" s="102">
        <v>16</v>
      </c>
      <c r="BT556" s="115" t="s">
        <v>7981</v>
      </c>
      <c r="BU556" s="102">
        <v>8</v>
      </c>
      <c r="BV556" s="102">
        <v>8</v>
      </c>
      <c r="BW556" s="67" t="s">
        <v>7784</v>
      </c>
      <c r="BX556" s="113">
        <v>12.7</v>
      </c>
      <c r="BY556" s="67"/>
      <c r="BZ556" s="106">
        <f t="shared" si="138"/>
        <v>0</v>
      </c>
      <c r="CA556" s="104" t="str">
        <f t="shared" si="139"/>
        <v>Matched</v>
      </c>
      <c r="CB556" s="104">
        <f>AK556</f>
        <v>0</v>
      </c>
      <c r="CC556" s="67"/>
      <c r="CD556" s="67"/>
      <c r="CE556" s="67"/>
      <c r="CF556" s="67"/>
    </row>
    <row r="557" spans="1:84" hidden="1" x14ac:dyDescent="0.35">
      <c r="A557" s="67">
        <v>1123</v>
      </c>
      <c r="B557" s="67">
        <v>3517.07</v>
      </c>
      <c r="C557" s="67" t="s">
        <v>7687</v>
      </c>
      <c r="D557" s="67" t="s">
        <v>3290</v>
      </c>
      <c r="E557" s="67" t="s">
        <v>5677</v>
      </c>
      <c r="F557" s="102">
        <v>16</v>
      </c>
      <c r="G557" s="102">
        <v>12</v>
      </c>
      <c r="H557" s="102">
        <v>12</v>
      </c>
      <c r="I557" s="102">
        <v>55</v>
      </c>
      <c r="J557" s="67"/>
      <c r="K557" s="67" t="s">
        <v>5678</v>
      </c>
      <c r="L557" s="67" t="s">
        <v>5407</v>
      </c>
      <c r="M557" s="67" t="s">
        <v>3293</v>
      </c>
      <c r="N557" s="67"/>
      <c r="O557" s="67" t="s">
        <v>5401</v>
      </c>
      <c r="P557" s="67">
        <v>16.48</v>
      </c>
      <c r="Q557" s="67">
        <v>16.48</v>
      </c>
      <c r="R557" s="103">
        <v>0</v>
      </c>
      <c r="S557" s="103">
        <v>0</v>
      </c>
      <c r="T557" s="67">
        <v>0</v>
      </c>
      <c r="U557" s="67">
        <v>12.7</v>
      </c>
      <c r="V557" s="104" t="b">
        <f t="shared" si="135"/>
        <v>1</v>
      </c>
      <c r="W557" s="104" t="s">
        <v>8755</v>
      </c>
      <c r="X557" s="104">
        <f t="shared" si="150"/>
        <v>0</v>
      </c>
      <c r="Y557" s="104" t="str">
        <f t="shared" si="136"/>
        <v/>
      </c>
      <c r="Z557" s="104"/>
      <c r="AA557" s="104" t="str">
        <f t="shared" si="137"/>
        <v/>
      </c>
      <c r="AB557" s="104" t="str">
        <f t="shared" si="143"/>
        <v/>
      </c>
      <c r="AC557" s="104" t="str">
        <f t="shared" si="143"/>
        <v/>
      </c>
      <c r="AD557" s="104" t="str">
        <f t="shared" si="143"/>
        <v/>
      </c>
      <c r="AE557" s="104" t="str">
        <f t="shared" si="148"/>
        <v/>
      </c>
      <c r="AF557" s="104" t="str">
        <f t="shared" si="144"/>
        <v/>
      </c>
      <c r="AG557" s="104" t="str">
        <f t="shared" si="144"/>
        <v/>
      </c>
      <c r="AH557" s="104" t="str">
        <f t="shared" si="144"/>
        <v/>
      </c>
      <c r="AI557" s="113"/>
      <c r="AJ557" s="104">
        <f t="shared" si="145"/>
        <v>0</v>
      </c>
      <c r="AK557" s="104" t="str">
        <f t="shared" si="146"/>
        <v/>
      </c>
      <c r="AL557" s="104" t="str">
        <f t="shared" si="146"/>
        <v/>
      </c>
      <c r="AM557" s="104" t="str">
        <f t="shared" si="146"/>
        <v/>
      </c>
      <c r="AN557" s="104" t="str">
        <f t="shared" si="146"/>
        <v/>
      </c>
      <c r="AO557" s="104" t="str">
        <f t="shared" si="146"/>
        <v/>
      </c>
      <c r="AP557" s="104" t="str">
        <f t="shared" si="149"/>
        <v/>
      </c>
      <c r="AQ557" s="104" t="str">
        <f t="shared" si="147"/>
        <v/>
      </c>
      <c r="AR557" s="104" t="str">
        <f t="shared" si="147"/>
        <v/>
      </c>
      <c r="AS557" s="104" t="str">
        <f t="shared" si="147"/>
        <v/>
      </c>
      <c r="AT557" s="104" t="str">
        <f t="shared" si="147"/>
        <v/>
      </c>
      <c r="AU557" s="114"/>
      <c r="AV557" s="67"/>
      <c r="AW557" s="67"/>
      <c r="AX557" s="67"/>
      <c r="AY557" s="67"/>
      <c r="AZ557" s="67"/>
      <c r="BA557" s="67"/>
      <c r="BB557" s="113"/>
      <c r="BC557" s="67"/>
      <c r="BD557" s="67"/>
      <c r="BE557" s="67"/>
      <c r="BF557" s="67"/>
      <c r="BG557" s="67"/>
      <c r="BH557" s="67"/>
      <c r="BI557" s="67"/>
      <c r="BJ557" s="67">
        <v>1123</v>
      </c>
      <c r="BK557" s="103">
        <v>3517.07</v>
      </c>
      <c r="BL557" s="112">
        <v>42.756987850000002</v>
      </c>
      <c r="BM557" s="112">
        <v>-82.032202170000005</v>
      </c>
      <c r="BN557" s="102" t="s">
        <v>7282</v>
      </c>
      <c r="BO557" s="106">
        <v>273.10000000000002</v>
      </c>
      <c r="BP557" s="67" t="s">
        <v>3290</v>
      </c>
      <c r="BQ557" s="67" t="s">
        <v>5678</v>
      </c>
      <c r="BR557" s="102">
        <v>1121</v>
      </c>
      <c r="BS557" s="102">
        <v>16</v>
      </c>
      <c r="BT557" s="115" t="s">
        <v>7982</v>
      </c>
      <c r="BU557" s="102">
        <v>12</v>
      </c>
      <c r="BV557" s="102">
        <v>12</v>
      </c>
      <c r="BW557" s="67" t="s">
        <v>7784</v>
      </c>
      <c r="BX557" s="113">
        <v>12.7</v>
      </c>
      <c r="BY557" s="67"/>
      <c r="BZ557" s="106">
        <f t="shared" si="138"/>
        <v>0</v>
      </c>
      <c r="CA557" s="104" t="str">
        <f t="shared" si="139"/>
        <v>Exclude</v>
      </c>
      <c r="CB557" s="104" t="str">
        <f>AK557</f>
        <v/>
      </c>
      <c r="CC557" s="67"/>
      <c r="CD557" s="67"/>
      <c r="CE557" s="67"/>
      <c r="CF557" s="67"/>
    </row>
    <row r="558" spans="1:84" hidden="1" x14ac:dyDescent="0.35">
      <c r="A558" s="67">
        <v>1131</v>
      </c>
      <c r="B558" s="67">
        <v>3518.8620000000001</v>
      </c>
      <c r="C558" s="67" t="s">
        <v>7680</v>
      </c>
      <c r="D558" s="67" t="s">
        <v>3290</v>
      </c>
      <c r="E558" s="67" t="s">
        <v>5677</v>
      </c>
      <c r="F558" s="102">
        <v>18</v>
      </c>
      <c r="G558" s="102">
        <v>18</v>
      </c>
      <c r="H558" s="102">
        <v>15</v>
      </c>
      <c r="I558" s="102">
        <v>56</v>
      </c>
      <c r="J558" s="67"/>
      <c r="K558" s="67" t="s">
        <v>5683</v>
      </c>
      <c r="L558" s="67" t="s">
        <v>5463</v>
      </c>
      <c r="M558" s="67" t="s">
        <v>3293</v>
      </c>
      <c r="N558" s="67" t="s">
        <v>4779</v>
      </c>
      <c r="O558" s="67" t="s">
        <v>5464</v>
      </c>
      <c r="P558" s="67">
        <v>18.23</v>
      </c>
      <c r="Q558" s="67">
        <v>18.23</v>
      </c>
      <c r="R558" s="103">
        <v>3.3000000000000002E-2</v>
      </c>
      <c r="S558" s="103">
        <v>0.1</v>
      </c>
      <c r="T558" s="67">
        <v>1</v>
      </c>
      <c r="U558" s="67">
        <v>12.7</v>
      </c>
      <c r="V558" s="104" t="b">
        <f t="shared" si="135"/>
        <v>1</v>
      </c>
      <c r="W558" s="104" t="s">
        <v>16</v>
      </c>
      <c r="X558" s="104">
        <f t="shared" si="150"/>
        <v>10</v>
      </c>
      <c r="Y558" s="104">
        <f t="shared" si="136"/>
        <v>10</v>
      </c>
      <c r="Z558" s="104" t="str">
        <f t="shared" si="137"/>
        <v/>
      </c>
      <c r="AA558" s="104" t="str">
        <f t="shared" si="137"/>
        <v/>
      </c>
      <c r="AB558" s="104" t="str">
        <f t="shared" si="143"/>
        <v/>
      </c>
      <c r="AC558" s="104" t="str">
        <f t="shared" si="143"/>
        <v/>
      </c>
      <c r="AD558" s="104" t="str">
        <f t="shared" si="143"/>
        <v/>
      </c>
      <c r="AE558" s="104" t="str">
        <f t="shared" si="148"/>
        <v/>
      </c>
      <c r="AF558" s="104" t="str">
        <f t="shared" si="144"/>
        <v/>
      </c>
      <c r="AG558" s="104" t="str">
        <f t="shared" si="144"/>
        <v/>
      </c>
      <c r="AH558" s="104" t="str">
        <f t="shared" si="144"/>
        <v/>
      </c>
      <c r="AI558" s="113"/>
      <c r="AJ558" s="104">
        <f t="shared" si="145"/>
        <v>0.12955561766349916</v>
      </c>
      <c r="AK558" s="104">
        <f t="shared" si="146"/>
        <v>0.12955561766349916</v>
      </c>
      <c r="AL558" s="104" t="str">
        <f t="shared" si="146"/>
        <v/>
      </c>
      <c r="AM558" s="104" t="str">
        <f t="shared" si="146"/>
        <v/>
      </c>
      <c r="AN558" s="104" t="str">
        <f t="shared" si="146"/>
        <v/>
      </c>
      <c r="AO558" s="104" t="str">
        <f t="shared" si="146"/>
        <v/>
      </c>
      <c r="AP558" s="104" t="str">
        <f t="shared" si="149"/>
        <v/>
      </c>
      <c r="AQ558" s="104" t="str">
        <f t="shared" si="147"/>
        <v/>
      </c>
      <c r="AR558" s="104" t="str">
        <f t="shared" si="147"/>
        <v/>
      </c>
      <c r="AS558" s="104" t="str">
        <f t="shared" si="147"/>
        <v/>
      </c>
      <c r="AT558" s="104" t="str">
        <f t="shared" si="147"/>
        <v/>
      </c>
      <c r="AU558" s="114"/>
      <c r="AV558" s="67"/>
      <c r="AW558" s="67"/>
      <c r="AX558" s="67"/>
      <c r="AY558" s="67"/>
      <c r="AZ558" s="67"/>
      <c r="BA558" s="67"/>
      <c r="BB558" s="113"/>
      <c r="BC558" s="67"/>
      <c r="BD558" s="67"/>
      <c r="BE558" s="67"/>
      <c r="BF558" s="67"/>
      <c r="BG558" s="67"/>
      <c r="BH558" s="67"/>
      <c r="BI558" s="67"/>
      <c r="BJ558" s="67">
        <v>1131</v>
      </c>
      <c r="BK558" s="103">
        <v>3518.8620000000001</v>
      </c>
      <c r="BL558" s="112">
        <v>42.756971810000003</v>
      </c>
      <c r="BM558" s="112">
        <v>-82.032203519999996</v>
      </c>
      <c r="BN558" s="102" t="s">
        <v>7284</v>
      </c>
      <c r="BO558" s="106">
        <v>273.10000000000002</v>
      </c>
      <c r="BP558" s="67" t="s">
        <v>3290</v>
      </c>
      <c r="BQ558" s="67" t="s">
        <v>5683</v>
      </c>
      <c r="BR558" s="102">
        <v>1135</v>
      </c>
      <c r="BS558" s="102">
        <v>18</v>
      </c>
      <c r="BT558" s="115" t="s">
        <v>7696</v>
      </c>
      <c r="BU558" s="102">
        <v>18</v>
      </c>
      <c r="BV558" s="102">
        <v>15</v>
      </c>
      <c r="BW558" s="67" t="s">
        <v>7784</v>
      </c>
      <c r="BX558" s="113">
        <v>12.7</v>
      </c>
      <c r="BY558" s="67"/>
      <c r="BZ558" s="106">
        <f t="shared" si="138"/>
        <v>10</v>
      </c>
      <c r="CA558" s="104" t="str">
        <f t="shared" si="139"/>
        <v>Matched</v>
      </c>
      <c r="CB558" s="104">
        <f>AK558</f>
        <v>0.12955561766349916</v>
      </c>
      <c r="CC558" s="67"/>
      <c r="CD558" s="67"/>
      <c r="CE558" s="67"/>
      <c r="CF558" s="67"/>
    </row>
    <row r="559" spans="1:84" x14ac:dyDescent="0.35">
      <c r="A559" s="67">
        <v>1132</v>
      </c>
      <c r="B559" s="67">
        <v>3518.9470000000001</v>
      </c>
      <c r="C559" s="67" t="s">
        <v>7696</v>
      </c>
      <c r="D559" s="67" t="s">
        <v>3290</v>
      </c>
      <c r="E559" s="67" t="s">
        <v>5677</v>
      </c>
      <c r="F559" s="102">
        <v>12</v>
      </c>
      <c r="G559" s="102">
        <v>10</v>
      </c>
      <c r="H559" s="102">
        <v>21</v>
      </c>
      <c r="I559" s="102">
        <v>56</v>
      </c>
      <c r="J559" s="67"/>
      <c r="K559" s="67" t="s">
        <v>5683</v>
      </c>
      <c r="L559" s="67" t="s">
        <v>5465</v>
      </c>
      <c r="M559" s="67" t="s">
        <v>3293</v>
      </c>
      <c r="N559" s="67"/>
      <c r="O559" s="67" t="s">
        <v>5467</v>
      </c>
      <c r="P559" s="67">
        <v>12.41</v>
      </c>
      <c r="Q559" s="67">
        <v>12.41</v>
      </c>
      <c r="R559" s="103">
        <v>0</v>
      </c>
      <c r="S559" s="103">
        <v>0</v>
      </c>
      <c r="T559" s="67">
        <v>0</v>
      </c>
      <c r="U559" s="67">
        <v>12.7</v>
      </c>
      <c r="V559" s="104" t="b">
        <f t="shared" si="135"/>
        <v>1</v>
      </c>
      <c r="W559" s="142" t="s">
        <v>8757</v>
      </c>
      <c r="X559" s="104">
        <f t="shared" si="150"/>
        <v>0</v>
      </c>
      <c r="Y559" s="104" t="str">
        <f t="shared" si="136"/>
        <v/>
      </c>
      <c r="Z559" s="104" t="str">
        <f t="shared" si="137"/>
        <v/>
      </c>
      <c r="AA559" s="104">
        <f t="shared" si="137"/>
        <v>0</v>
      </c>
      <c r="AB559" s="104" t="str">
        <f t="shared" si="143"/>
        <v/>
      </c>
      <c r="AC559" s="104" t="str">
        <f t="shared" si="143"/>
        <v/>
      </c>
      <c r="AD559" s="104" t="str">
        <f t="shared" si="143"/>
        <v/>
      </c>
      <c r="AE559" s="104" t="str">
        <f t="shared" si="148"/>
        <v/>
      </c>
      <c r="AF559" s="104" t="str">
        <f t="shared" si="144"/>
        <v/>
      </c>
      <c r="AG559" s="104" t="str">
        <f t="shared" si="144"/>
        <v/>
      </c>
      <c r="AH559" s="104" t="str">
        <f t="shared" si="144"/>
        <v/>
      </c>
      <c r="AI559" s="113"/>
      <c r="AJ559" s="104">
        <f t="shared" si="145"/>
        <v>0</v>
      </c>
      <c r="AK559" s="104" t="str">
        <f t="shared" si="146"/>
        <v/>
      </c>
      <c r="AL559" s="104" t="str">
        <f t="shared" si="146"/>
        <v/>
      </c>
      <c r="AM559" s="104" t="str">
        <f t="shared" si="146"/>
        <v/>
      </c>
      <c r="AN559" s="104" t="str">
        <f t="shared" si="146"/>
        <v/>
      </c>
      <c r="AO559" s="104" t="str">
        <f t="shared" si="146"/>
        <v/>
      </c>
      <c r="AP559" s="104" t="str">
        <f t="shared" si="149"/>
        <v/>
      </c>
      <c r="AQ559" s="104" t="str">
        <f t="shared" si="147"/>
        <v/>
      </c>
      <c r="AR559" s="104" t="str">
        <f t="shared" si="147"/>
        <v/>
      </c>
      <c r="AS559" s="104" t="str">
        <f t="shared" si="147"/>
        <v/>
      </c>
      <c r="AT559" s="104" t="str">
        <f t="shared" si="147"/>
        <v/>
      </c>
      <c r="AU559" s="114"/>
      <c r="AV559" s="67"/>
      <c r="AW559" s="67"/>
      <c r="AX559" s="67"/>
      <c r="AY559" s="67"/>
      <c r="AZ559" s="67"/>
      <c r="BA559" s="67"/>
      <c r="BB559" s="113"/>
      <c r="BC559" s="67"/>
      <c r="BD559" s="67"/>
      <c r="BE559" s="67"/>
      <c r="BF559" s="67"/>
      <c r="BG559" s="67"/>
      <c r="BH559" s="67"/>
      <c r="BI559" s="67"/>
      <c r="BJ559" s="67">
        <v>1132</v>
      </c>
      <c r="BK559" s="103">
        <v>3518.9470000000001</v>
      </c>
      <c r="BL559" s="112">
        <v>42.756971010000001</v>
      </c>
      <c r="BM559" s="112">
        <v>-82.032203589999995</v>
      </c>
      <c r="BN559" s="102" t="s">
        <v>7284</v>
      </c>
      <c r="BO559" s="106">
        <v>273.10000000000002</v>
      </c>
      <c r="BP559" s="67" t="s">
        <v>3290</v>
      </c>
      <c r="BQ559" s="67" t="s">
        <v>5683</v>
      </c>
      <c r="BR559" s="102">
        <v>1135</v>
      </c>
      <c r="BS559" s="102">
        <v>12</v>
      </c>
      <c r="BT559" s="115" t="s">
        <v>7703</v>
      </c>
      <c r="BU559" s="102">
        <v>10</v>
      </c>
      <c r="BV559" s="102">
        <v>21</v>
      </c>
      <c r="BW559" s="67" t="s">
        <v>7784</v>
      </c>
      <c r="BX559" s="113">
        <v>12.7</v>
      </c>
      <c r="BY559" s="67"/>
      <c r="BZ559" s="106">
        <f t="shared" si="138"/>
        <v>0</v>
      </c>
      <c r="CA559" s="104" t="str">
        <f t="shared" si="139"/>
        <v>Matched (Reduced Accuracy)</v>
      </c>
      <c r="CB559" s="104" t="str">
        <f>AK559</f>
        <v/>
      </c>
      <c r="CC559" s="67"/>
      <c r="CD559" s="67"/>
      <c r="CE559" s="67"/>
      <c r="CF559" s="67"/>
    </row>
    <row r="560" spans="1:84" hidden="1" x14ac:dyDescent="0.35">
      <c r="A560" s="67">
        <v>1133</v>
      </c>
      <c r="B560" s="67">
        <v>3518.9630000000002</v>
      </c>
      <c r="C560" s="67" t="s">
        <v>7697</v>
      </c>
      <c r="D560" s="67" t="s">
        <v>3290</v>
      </c>
      <c r="E560" s="67" t="s">
        <v>5677</v>
      </c>
      <c r="F560" s="102">
        <v>15</v>
      </c>
      <c r="G560" s="102">
        <v>8</v>
      </c>
      <c r="H560" s="102">
        <v>14</v>
      </c>
      <c r="I560" s="102">
        <v>56</v>
      </c>
      <c r="J560" s="67"/>
      <c r="K560" s="67" t="s">
        <v>5683</v>
      </c>
      <c r="L560" s="67" t="s">
        <v>5468</v>
      </c>
      <c r="M560" s="67" t="s">
        <v>3293</v>
      </c>
      <c r="N560" s="67" t="s">
        <v>4779</v>
      </c>
      <c r="O560" s="67" t="s">
        <v>5467</v>
      </c>
      <c r="P560" s="67">
        <v>14.65</v>
      </c>
      <c r="Q560" s="67">
        <v>14.65</v>
      </c>
      <c r="R560" s="103">
        <v>0</v>
      </c>
      <c r="S560" s="103">
        <v>0</v>
      </c>
      <c r="T560" s="67">
        <v>0</v>
      </c>
      <c r="U560" s="67">
        <v>12.7</v>
      </c>
      <c r="V560" s="104" t="b">
        <f t="shared" si="135"/>
        <v>1</v>
      </c>
      <c r="W560" s="104" t="s">
        <v>17</v>
      </c>
      <c r="X560" s="104">
        <f t="shared" si="150"/>
        <v>0</v>
      </c>
      <c r="Y560" s="104" t="str">
        <f t="shared" si="136"/>
        <v/>
      </c>
      <c r="Z560" s="104" t="str">
        <f t="shared" si="137"/>
        <v/>
      </c>
      <c r="AA560" s="104" t="str">
        <f t="shared" si="137"/>
        <v/>
      </c>
      <c r="AB560" s="104" t="str">
        <f t="shared" si="143"/>
        <v/>
      </c>
      <c r="AC560" s="104" t="str">
        <f t="shared" si="143"/>
        <v/>
      </c>
      <c r="AD560" s="104" t="str">
        <f t="shared" si="143"/>
        <v/>
      </c>
      <c r="AE560" s="104" t="str">
        <f t="shared" si="148"/>
        <v/>
      </c>
      <c r="AF560" s="104" t="str">
        <f t="shared" si="144"/>
        <v/>
      </c>
      <c r="AG560" s="104" t="str">
        <f t="shared" si="144"/>
        <v/>
      </c>
      <c r="AH560" s="104" t="str">
        <f t="shared" si="144"/>
        <v/>
      </c>
      <c r="AI560" s="113"/>
      <c r="AJ560" s="104">
        <f t="shared" si="145"/>
        <v>0</v>
      </c>
      <c r="AK560" s="104" t="str">
        <f t="shared" si="146"/>
        <v/>
      </c>
      <c r="AL560" s="104" t="str">
        <f t="shared" si="146"/>
        <v/>
      </c>
      <c r="AM560" s="104" t="str">
        <f t="shared" si="146"/>
        <v/>
      </c>
      <c r="AN560" s="104" t="str">
        <f t="shared" si="146"/>
        <v/>
      </c>
      <c r="AO560" s="104" t="str">
        <f t="shared" si="146"/>
        <v/>
      </c>
      <c r="AP560" s="104" t="str">
        <f t="shared" si="149"/>
        <v/>
      </c>
      <c r="AQ560" s="104" t="str">
        <f t="shared" si="147"/>
        <v/>
      </c>
      <c r="AR560" s="104" t="str">
        <f t="shared" si="147"/>
        <v/>
      </c>
      <c r="AS560" s="104" t="str">
        <f t="shared" si="147"/>
        <v/>
      </c>
      <c r="AT560" s="104" t="str">
        <f t="shared" si="147"/>
        <v/>
      </c>
      <c r="AU560" s="114"/>
      <c r="AV560" s="67"/>
      <c r="AW560" s="67"/>
      <c r="AX560" s="67"/>
      <c r="AY560" s="67"/>
      <c r="AZ560" s="67"/>
      <c r="BA560" s="67"/>
      <c r="BB560" s="113"/>
      <c r="BC560" s="67"/>
      <c r="BD560" s="67"/>
      <c r="BE560" s="67"/>
      <c r="BF560" s="67"/>
      <c r="BG560" s="67"/>
      <c r="BH560" s="67"/>
      <c r="BI560" s="67"/>
      <c r="BJ560" s="67">
        <v>1133</v>
      </c>
      <c r="BK560" s="103">
        <v>3518.9630000000002</v>
      </c>
      <c r="BL560" s="112">
        <v>42.756970850000002</v>
      </c>
      <c r="BM560" s="112">
        <v>-82.032203600000003</v>
      </c>
      <c r="BN560" s="102" t="s">
        <v>7284</v>
      </c>
      <c r="BO560" s="106">
        <v>273.10000000000002</v>
      </c>
      <c r="BP560" s="67" t="s">
        <v>3290</v>
      </c>
      <c r="BQ560" s="67" t="s">
        <v>5683</v>
      </c>
      <c r="BR560" s="102">
        <v>1135</v>
      </c>
      <c r="BS560" s="102">
        <v>15</v>
      </c>
      <c r="BT560" s="115" t="s">
        <v>7407</v>
      </c>
      <c r="BU560" s="102">
        <v>8</v>
      </c>
      <c r="BV560" s="102">
        <v>14</v>
      </c>
      <c r="BW560" s="67" t="s">
        <v>7784</v>
      </c>
      <c r="BX560" s="113">
        <v>12.7</v>
      </c>
      <c r="BY560" s="67"/>
      <c r="BZ560" s="106">
        <f t="shared" si="138"/>
        <v>0</v>
      </c>
      <c r="CA560" s="104" t="str">
        <f t="shared" si="139"/>
        <v>New</v>
      </c>
      <c r="CB560" s="104" t="str">
        <f>AK560</f>
        <v/>
      </c>
      <c r="CC560" s="67"/>
      <c r="CD560" s="67"/>
      <c r="CE560" s="67"/>
      <c r="CF560" s="67"/>
    </row>
    <row r="561" spans="1:84" hidden="1" x14ac:dyDescent="0.35">
      <c r="A561" s="67">
        <v>1134</v>
      </c>
      <c r="B561" s="67">
        <v>3518.971</v>
      </c>
      <c r="C561" s="67" t="s">
        <v>7698</v>
      </c>
      <c r="D561" s="67" t="s">
        <v>3290</v>
      </c>
      <c r="E561" s="67" t="s">
        <v>5677</v>
      </c>
      <c r="F561" s="102">
        <v>11</v>
      </c>
      <c r="G561" s="102">
        <v>16</v>
      </c>
      <c r="H561" s="102">
        <v>12</v>
      </c>
      <c r="I561" s="102">
        <v>56</v>
      </c>
      <c r="J561" s="67"/>
      <c r="K561" s="67" t="s">
        <v>5678</v>
      </c>
      <c r="L561" s="67" t="s">
        <v>5471</v>
      </c>
      <c r="M561" s="67" t="s">
        <v>3293</v>
      </c>
      <c r="N561" s="67" t="s">
        <v>4779</v>
      </c>
      <c r="O561" s="67" t="s">
        <v>5467</v>
      </c>
      <c r="P561" s="67">
        <v>10.55</v>
      </c>
      <c r="Q561" s="67">
        <v>10.55</v>
      </c>
      <c r="R561" s="103">
        <v>0</v>
      </c>
      <c r="S561" s="103">
        <v>0</v>
      </c>
      <c r="T561" s="67">
        <v>0</v>
      </c>
      <c r="U561" s="67">
        <v>12.7</v>
      </c>
      <c r="V561" s="104" t="b">
        <f t="shared" si="135"/>
        <v>1</v>
      </c>
      <c r="W561" s="104" t="s">
        <v>17</v>
      </c>
      <c r="X561" s="104">
        <f t="shared" si="150"/>
        <v>0</v>
      </c>
      <c r="Y561" s="104" t="str">
        <f t="shared" si="136"/>
        <v/>
      </c>
      <c r="Z561" s="104" t="str">
        <f t="shared" si="137"/>
        <v/>
      </c>
      <c r="AA561" s="104" t="str">
        <f t="shared" si="137"/>
        <v/>
      </c>
      <c r="AB561" s="104" t="str">
        <f t="shared" si="143"/>
        <v/>
      </c>
      <c r="AC561" s="104" t="str">
        <f t="shared" si="143"/>
        <v/>
      </c>
      <c r="AD561" s="104" t="str">
        <f t="shared" si="143"/>
        <v/>
      </c>
      <c r="AE561" s="104" t="str">
        <f t="shared" si="148"/>
        <v/>
      </c>
      <c r="AF561" s="104" t="str">
        <f t="shared" si="144"/>
        <v/>
      </c>
      <c r="AG561" s="104" t="str">
        <f t="shared" si="144"/>
        <v/>
      </c>
      <c r="AH561" s="104" t="str">
        <f t="shared" si="144"/>
        <v/>
      </c>
      <c r="AI561" s="113"/>
      <c r="AJ561" s="104">
        <f t="shared" si="145"/>
        <v>0</v>
      </c>
      <c r="AK561" s="104" t="str">
        <f t="shared" si="146"/>
        <v/>
      </c>
      <c r="AL561" s="104" t="str">
        <f t="shared" si="146"/>
        <v/>
      </c>
      <c r="AM561" s="104" t="str">
        <f t="shared" si="146"/>
        <v/>
      </c>
      <c r="AN561" s="104" t="str">
        <f t="shared" si="146"/>
        <v/>
      </c>
      <c r="AO561" s="104" t="str">
        <f t="shared" si="146"/>
        <v/>
      </c>
      <c r="AP561" s="104" t="str">
        <f t="shared" si="149"/>
        <v/>
      </c>
      <c r="AQ561" s="104" t="str">
        <f t="shared" si="147"/>
        <v/>
      </c>
      <c r="AR561" s="104" t="str">
        <f t="shared" si="147"/>
        <v/>
      </c>
      <c r="AS561" s="104" t="str">
        <f t="shared" si="147"/>
        <v/>
      </c>
      <c r="AT561" s="104" t="str">
        <f t="shared" si="147"/>
        <v/>
      </c>
      <c r="AU561" s="114"/>
      <c r="AV561" s="67"/>
      <c r="AW561" s="67"/>
      <c r="AX561" s="67"/>
      <c r="AY561" s="67"/>
      <c r="AZ561" s="67"/>
      <c r="BA561" s="67"/>
      <c r="BB561" s="113"/>
      <c r="BC561" s="67"/>
      <c r="BD561" s="67"/>
      <c r="BE561" s="67"/>
      <c r="BF561" s="67"/>
      <c r="BG561" s="67"/>
      <c r="BH561" s="67"/>
      <c r="BI561" s="67"/>
      <c r="BJ561" s="67">
        <v>1134</v>
      </c>
      <c r="BK561" s="103">
        <v>3518.971</v>
      </c>
      <c r="BL561" s="112">
        <v>42.756970819999999</v>
      </c>
      <c r="BM561" s="112">
        <v>-82.032203600000003</v>
      </c>
      <c r="BN561" s="102" t="s">
        <v>7284</v>
      </c>
      <c r="BO561" s="106">
        <v>273.10000000000002</v>
      </c>
      <c r="BP561" s="67" t="s">
        <v>3290</v>
      </c>
      <c r="BQ561" s="67" t="s">
        <v>5678</v>
      </c>
      <c r="BR561" s="102">
        <v>1135</v>
      </c>
      <c r="BS561" s="102">
        <v>11</v>
      </c>
      <c r="BT561" s="115" t="s">
        <v>7984</v>
      </c>
      <c r="BU561" s="102">
        <v>16</v>
      </c>
      <c r="BV561" s="102">
        <v>12</v>
      </c>
      <c r="BW561" s="67" t="s">
        <v>7784</v>
      </c>
      <c r="BX561" s="113">
        <v>12.7</v>
      </c>
      <c r="BY561" s="67"/>
      <c r="BZ561" s="106">
        <f t="shared" si="138"/>
        <v>0</v>
      </c>
      <c r="CA561" s="104" t="str">
        <f t="shared" si="139"/>
        <v>New</v>
      </c>
      <c r="CB561" s="104" t="str">
        <f>AK561</f>
        <v/>
      </c>
      <c r="CC561" s="67"/>
      <c r="CD561" s="67"/>
      <c r="CE561" s="67"/>
      <c r="CF561" s="67"/>
    </row>
    <row r="562" spans="1:84" hidden="1" x14ac:dyDescent="0.35">
      <c r="A562" s="67">
        <v>1138</v>
      </c>
      <c r="B562" s="67">
        <v>3519.0569999999998</v>
      </c>
      <c r="C562" s="67" t="s">
        <v>7692</v>
      </c>
      <c r="D562" s="67" t="s">
        <v>3290</v>
      </c>
      <c r="E562" s="67" t="s">
        <v>5677</v>
      </c>
      <c r="F562" s="102">
        <v>11</v>
      </c>
      <c r="G562" s="102">
        <v>11</v>
      </c>
      <c r="H562" s="102">
        <v>9</v>
      </c>
      <c r="I562" s="102">
        <v>56</v>
      </c>
      <c r="J562" s="67"/>
      <c r="K562" s="67" t="s">
        <v>5678</v>
      </c>
      <c r="L562" s="67" t="s">
        <v>5477</v>
      </c>
      <c r="M562" s="67" t="s">
        <v>3293</v>
      </c>
      <c r="N562" s="67"/>
      <c r="O562" s="67" t="s">
        <v>5467</v>
      </c>
      <c r="P562" s="67">
        <v>11.16</v>
      </c>
      <c r="Q562" s="67">
        <v>11.16</v>
      </c>
      <c r="R562" s="103">
        <v>0</v>
      </c>
      <c r="S562" s="103">
        <v>0</v>
      </c>
      <c r="T562" s="67">
        <v>0</v>
      </c>
      <c r="U562" s="67">
        <v>12.7</v>
      </c>
      <c r="V562" s="104" t="b">
        <f t="shared" si="135"/>
        <v>1</v>
      </c>
      <c r="W562" s="104" t="s">
        <v>17</v>
      </c>
      <c r="X562" s="104">
        <f t="shared" si="150"/>
        <v>0</v>
      </c>
      <c r="Y562" s="104" t="str">
        <f t="shared" si="136"/>
        <v/>
      </c>
      <c r="Z562" s="104" t="str">
        <f t="shared" si="137"/>
        <v/>
      </c>
      <c r="AA562" s="104" t="str">
        <f t="shared" si="137"/>
        <v/>
      </c>
      <c r="AB562" s="104" t="str">
        <f t="shared" si="143"/>
        <v/>
      </c>
      <c r="AC562" s="104" t="str">
        <f t="shared" si="143"/>
        <v/>
      </c>
      <c r="AD562" s="104" t="str">
        <f t="shared" si="143"/>
        <v/>
      </c>
      <c r="AE562" s="104" t="str">
        <f t="shared" si="148"/>
        <v/>
      </c>
      <c r="AF562" s="104" t="str">
        <f t="shared" si="144"/>
        <v/>
      </c>
      <c r="AG562" s="104" t="str">
        <f t="shared" si="144"/>
        <v/>
      </c>
      <c r="AH562" s="104" t="str">
        <f t="shared" si="144"/>
        <v/>
      </c>
      <c r="AI562" s="113"/>
      <c r="AJ562" s="104">
        <f t="shared" si="145"/>
        <v>0</v>
      </c>
      <c r="AK562" s="104" t="str">
        <f t="shared" si="146"/>
        <v/>
      </c>
      <c r="AL562" s="104" t="str">
        <f t="shared" si="146"/>
        <v/>
      </c>
      <c r="AM562" s="104" t="str">
        <f t="shared" si="146"/>
        <v/>
      </c>
      <c r="AN562" s="104" t="str">
        <f t="shared" si="146"/>
        <v/>
      </c>
      <c r="AO562" s="104" t="str">
        <f t="shared" si="146"/>
        <v/>
      </c>
      <c r="AP562" s="104" t="str">
        <f t="shared" si="149"/>
        <v/>
      </c>
      <c r="AQ562" s="104" t="str">
        <f t="shared" si="147"/>
        <v/>
      </c>
      <c r="AR562" s="104" t="str">
        <f t="shared" si="147"/>
        <v/>
      </c>
      <c r="AS562" s="104" t="str">
        <f t="shared" si="147"/>
        <v/>
      </c>
      <c r="AT562" s="104" t="str">
        <f t="shared" si="147"/>
        <v/>
      </c>
      <c r="AU562" s="114"/>
      <c r="AV562" s="67"/>
      <c r="AW562" s="67"/>
      <c r="AX562" s="67"/>
      <c r="AY562" s="67"/>
      <c r="AZ562" s="67"/>
      <c r="BA562" s="67"/>
      <c r="BB562" s="113"/>
      <c r="BC562" s="67"/>
      <c r="BD562" s="67"/>
      <c r="BE562" s="67"/>
      <c r="BF562" s="67"/>
      <c r="BG562" s="67"/>
      <c r="BH562" s="67"/>
      <c r="BI562" s="67"/>
      <c r="BJ562" s="67">
        <v>1138</v>
      </c>
      <c r="BK562" s="103">
        <v>3519.0569999999998</v>
      </c>
      <c r="BL562" s="112">
        <v>42.756970029999998</v>
      </c>
      <c r="BM562" s="112">
        <v>-82.032203670000001</v>
      </c>
      <c r="BN562" s="102" t="s">
        <v>7284</v>
      </c>
      <c r="BO562" s="106">
        <v>273.10000000000002</v>
      </c>
      <c r="BP562" s="67" t="s">
        <v>3290</v>
      </c>
      <c r="BQ562" s="67" t="s">
        <v>5678</v>
      </c>
      <c r="BR562" s="102">
        <v>1135</v>
      </c>
      <c r="BS562" s="102">
        <v>11</v>
      </c>
      <c r="BT562" s="115" t="s">
        <v>7407</v>
      </c>
      <c r="BU562" s="102">
        <v>11</v>
      </c>
      <c r="BV562" s="102">
        <v>9</v>
      </c>
      <c r="BW562" s="67" t="s">
        <v>7784</v>
      </c>
      <c r="BX562" s="113">
        <v>12.7</v>
      </c>
      <c r="BY562" s="67"/>
      <c r="BZ562" s="106">
        <f t="shared" si="138"/>
        <v>0</v>
      </c>
      <c r="CA562" s="104" t="str">
        <f t="shared" si="139"/>
        <v>New</v>
      </c>
      <c r="CB562" s="104" t="str">
        <f>AK562</f>
        <v/>
      </c>
      <c r="CC562" s="67"/>
      <c r="CD562" s="67"/>
      <c r="CE562" s="67"/>
      <c r="CF562" s="67"/>
    </row>
    <row r="563" spans="1:84" hidden="1" x14ac:dyDescent="0.35">
      <c r="A563" s="67">
        <v>1139</v>
      </c>
      <c r="B563" s="67">
        <v>3519.0610000000001</v>
      </c>
      <c r="C563" s="67" t="s">
        <v>7699</v>
      </c>
      <c r="D563" s="67" t="s">
        <v>3290</v>
      </c>
      <c r="E563" s="67" t="s">
        <v>5677</v>
      </c>
      <c r="F563" s="102">
        <v>11</v>
      </c>
      <c r="G563" s="102">
        <v>9</v>
      </c>
      <c r="H563" s="102">
        <v>12</v>
      </c>
      <c r="I563" s="102">
        <v>56</v>
      </c>
      <c r="J563" s="67"/>
      <c r="K563" s="67" t="s">
        <v>5678</v>
      </c>
      <c r="L563" s="67" t="s">
        <v>5478</v>
      </c>
      <c r="M563" s="67" t="s">
        <v>3293</v>
      </c>
      <c r="N563" s="67"/>
      <c r="O563" s="67" t="s">
        <v>5467</v>
      </c>
      <c r="P563" s="67">
        <v>11.37</v>
      </c>
      <c r="Q563" s="67">
        <v>11.37</v>
      </c>
      <c r="R563" s="103">
        <v>0</v>
      </c>
      <c r="S563" s="103">
        <v>0</v>
      </c>
      <c r="T563" s="67">
        <v>0</v>
      </c>
      <c r="U563" s="67">
        <v>12.7</v>
      </c>
      <c r="V563" s="104" t="b">
        <f t="shared" si="135"/>
        <v>1</v>
      </c>
      <c r="W563" s="104" t="s">
        <v>17</v>
      </c>
      <c r="X563" s="104">
        <f t="shared" si="150"/>
        <v>0</v>
      </c>
      <c r="Y563" s="104" t="str">
        <f t="shared" si="136"/>
        <v/>
      </c>
      <c r="Z563" s="104" t="str">
        <f t="shared" si="137"/>
        <v/>
      </c>
      <c r="AA563" s="104" t="str">
        <f t="shared" si="137"/>
        <v/>
      </c>
      <c r="AB563" s="104" t="str">
        <f t="shared" si="143"/>
        <v/>
      </c>
      <c r="AC563" s="104" t="str">
        <f t="shared" si="143"/>
        <v/>
      </c>
      <c r="AD563" s="104" t="str">
        <f t="shared" si="143"/>
        <v/>
      </c>
      <c r="AE563" s="104" t="str">
        <f t="shared" si="148"/>
        <v/>
      </c>
      <c r="AF563" s="104" t="str">
        <f t="shared" si="144"/>
        <v/>
      </c>
      <c r="AG563" s="104" t="str">
        <f t="shared" si="144"/>
        <v/>
      </c>
      <c r="AH563" s="104" t="str">
        <f t="shared" si="144"/>
        <v/>
      </c>
      <c r="AI563" s="113"/>
      <c r="AJ563" s="104">
        <f t="shared" si="145"/>
        <v>0</v>
      </c>
      <c r="AK563" s="104" t="str">
        <f t="shared" si="146"/>
        <v/>
      </c>
      <c r="AL563" s="104" t="str">
        <f t="shared" si="146"/>
        <v/>
      </c>
      <c r="AM563" s="104" t="str">
        <f t="shared" si="146"/>
        <v/>
      </c>
      <c r="AN563" s="104" t="str">
        <f t="shared" si="146"/>
        <v/>
      </c>
      <c r="AO563" s="104" t="str">
        <f t="shared" si="146"/>
        <v/>
      </c>
      <c r="AP563" s="104" t="str">
        <f t="shared" si="149"/>
        <v/>
      </c>
      <c r="AQ563" s="104" t="str">
        <f t="shared" si="147"/>
        <v/>
      </c>
      <c r="AR563" s="104" t="str">
        <f t="shared" si="147"/>
        <v/>
      </c>
      <c r="AS563" s="104" t="str">
        <f t="shared" si="147"/>
        <v/>
      </c>
      <c r="AT563" s="104" t="str">
        <f t="shared" si="147"/>
        <v/>
      </c>
      <c r="AU563" s="114"/>
      <c r="AV563" s="67"/>
      <c r="AW563" s="67"/>
      <c r="AX563" s="67"/>
      <c r="AY563" s="67"/>
      <c r="AZ563" s="67"/>
      <c r="BA563" s="67"/>
      <c r="BB563" s="113"/>
      <c r="BC563" s="67"/>
      <c r="BD563" s="67"/>
      <c r="BE563" s="67"/>
      <c r="BF563" s="67"/>
      <c r="BG563" s="67"/>
      <c r="BH563" s="67"/>
      <c r="BI563" s="67"/>
      <c r="BJ563" s="67">
        <v>1139</v>
      </c>
      <c r="BK563" s="103">
        <v>3519.0610000000001</v>
      </c>
      <c r="BL563" s="112">
        <v>42.756969980000001</v>
      </c>
      <c r="BM563" s="112">
        <v>-82.032203670000001</v>
      </c>
      <c r="BN563" s="102" t="s">
        <v>7284</v>
      </c>
      <c r="BO563" s="106">
        <v>273.10000000000002</v>
      </c>
      <c r="BP563" s="67" t="s">
        <v>3290</v>
      </c>
      <c r="BQ563" s="67" t="s">
        <v>5678</v>
      </c>
      <c r="BR563" s="102">
        <v>1135</v>
      </c>
      <c r="BS563" s="102">
        <v>11</v>
      </c>
      <c r="BT563" s="115" t="s">
        <v>7780</v>
      </c>
      <c r="BU563" s="102">
        <v>9</v>
      </c>
      <c r="BV563" s="102">
        <v>12</v>
      </c>
      <c r="BW563" s="67" t="s">
        <v>7784</v>
      </c>
      <c r="BX563" s="113">
        <v>12.7</v>
      </c>
      <c r="BY563" s="67"/>
      <c r="BZ563" s="106">
        <f t="shared" si="138"/>
        <v>0</v>
      </c>
      <c r="CA563" s="104" t="str">
        <f t="shared" si="139"/>
        <v>New</v>
      </c>
      <c r="CB563" s="104" t="str">
        <f>AK563</f>
        <v/>
      </c>
      <c r="CC563" s="67"/>
      <c r="CD563" s="67"/>
      <c r="CE563" s="67"/>
      <c r="CF563" s="67"/>
    </row>
    <row r="564" spans="1:84" hidden="1" x14ac:dyDescent="0.35">
      <c r="A564" s="67">
        <v>1140</v>
      </c>
      <c r="B564" s="67">
        <v>3519.0810000000001</v>
      </c>
      <c r="C564" s="67" t="s">
        <v>7700</v>
      </c>
      <c r="D564" s="67" t="s">
        <v>3290</v>
      </c>
      <c r="E564" s="67" t="s">
        <v>5677</v>
      </c>
      <c r="F564" s="102">
        <v>14</v>
      </c>
      <c r="G564" s="102">
        <v>9</v>
      </c>
      <c r="H564" s="102">
        <v>6</v>
      </c>
      <c r="I564" s="102">
        <v>56</v>
      </c>
      <c r="J564" s="67"/>
      <c r="K564" s="67" t="s">
        <v>5678</v>
      </c>
      <c r="L564" s="67" t="s">
        <v>5481</v>
      </c>
      <c r="M564" s="67" t="s">
        <v>3293</v>
      </c>
      <c r="N564" s="67"/>
      <c r="O564" s="67" t="s">
        <v>5467</v>
      </c>
      <c r="P564" s="67">
        <v>14.14</v>
      </c>
      <c r="Q564" s="67">
        <v>14.14</v>
      </c>
      <c r="R564" s="103">
        <v>0</v>
      </c>
      <c r="S564" s="103">
        <v>0</v>
      </c>
      <c r="T564" s="67">
        <v>0</v>
      </c>
      <c r="U564" s="67">
        <v>12.7</v>
      </c>
      <c r="V564" s="104" t="b">
        <f t="shared" si="135"/>
        <v>1</v>
      </c>
      <c r="W564" s="104" t="s">
        <v>17</v>
      </c>
      <c r="X564" s="104">
        <f t="shared" si="150"/>
        <v>0</v>
      </c>
      <c r="Y564" s="104" t="str">
        <f t="shared" si="136"/>
        <v/>
      </c>
      <c r="Z564" s="104" t="str">
        <f t="shared" si="137"/>
        <v/>
      </c>
      <c r="AA564" s="104" t="str">
        <f t="shared" si="137"/>
        <v/>
      </c>
      <c r="AB564" s="104" t="str">
        <f t="shared" si="143"/>
        <v/>
      </c>
      <c r="AC564" s="104" t="str">
        <f t="shared" si="143"/>
        <v/>
      </c>
      <c r="AD564" s="104" t="str">
        <f t="shared" si="143"/>
        <v/>
      </c>
      <c r="AE564" s="104" t="str">
        <f t="shared" si="148"/>
        <v/>
      </c>
      <c r="AF564" s="104" t="str">
        <f t="shared" si="144"/>
        <v/>
      </c>
      <c r="AG564" s="104" t="str">
        <f t="shared" si="144"/>
        <v/>
      </c>
      <c r="AH564" s="104" t="str">
        <f t="shared" si="144"/>
        <v/>
      </c>
      <c r="AI564" s="113"/>
      <c r="AJ564" s="104">
        <f t="shared" si="145"/>
        <v>0</v>
      </c>
      <c r="AK564" s="104" t="str">
        <f t="shared" si="146"/>
        <v/>
      </c>
      <c r="AL564" s="104" t="str">
        <f t="shared" si="146"/>
        <v/>
      </c>
      <c r="AM564" s="104" t="str">
        <f t="shared" si="146"/>
        <v/>
      </c>
      <c r="AN564" s="104" t="str">
        <f t="shared" si="146"/>
        <v/>
      </c>
      <c r="AO564" s="104" t="str">
        <f t="shared" si="146"/>
        <v/>
      </c>
      <c r="AP564" s="104" t="str">
        <f t="shared" si="149"/>
        <v/>
      </c>
      <c r="AQ564" s="104" t="str">
        <f t="shared" si="147"/>
        <v/>
      </c>
      <c r="AR564" s="104" t="str">
        <f t="shared" si="147"/>
        <v/>
      </c>
      <c r="AS564" s="104" t="str">
        <f t="shared" si="147"/>
        <v/>
      </c>
      <c r="AT564" s="104" t="str">
        <f t="shared" si="147"/>
        <v/>
      </c>
      <c r="AU564" s="114"/>
      <c r="AV564" s="67"/>
      <c r="AW564" s="67"/>
      <c r="AX564" s="67"/>
      <c r="AY564" s="67"/>
      <c r="AZ564" s="67"/>
      <c r="BA564" s="67"/>
      <c r="BB564" s="113"/>
      <c r="BC564" s="67"/>
      <c r="BD564" s="67"/>
      <c r="BE564" s="67"/>
      <c r="BF564" s="67"/>
      <c r="BG564" s="67"/>
      <c r="BH564" s="67"/>
      <c r="BI564" s="67"/>
      <c r="BJ564" s="67">
        <v>1140</v>
      </c>
      <c r="BK564" s="103">
        <v>3519.0810000000001</v>
      </c>
      <c r="BL564" s="112">
        <v>42.7569698</v>
      </c>
      <c r="BM564" s="112">
        <v>-82.032203690000003</v>
      </c>
      <c r="BN564" s="102" t="s">
        <v>7284</v>
      </c>
      <c r="BO564" s="106">
        <v>273.10000000000002</v>
      </c>
      <c r="BP564" s="67" t="s">
        <v>3290</v>
      </c>
      <c r="BQ564" s="67" t="s">
        <v>5678</v>
      </c>
      <c r="BR564" s="102">
        <v>1135</v>
      </c>
      <c r="BS564" s="102">
        <v>14</v>
      </c>
      <c r="BT564" s="115" t="s">
        <v>7985</v>
      </c>
      <c r="BU564" s="102">
        <v>9</v>
      </c>
      <c r="BV564" s="102">
        <v>6</v>
      </c>
      <c r="BW564" s="67" t="s">
        <v>7784</v>
      </c>
      <c r="BX564" s="113">
        <v>12.7</v>
      </c>
      <c r="BY564" s="67"/>
      <c r="BZ564" s="106">
        <f t="shared" si="138"/>
        <v>0</v>
      </c>
      <c r="CA564" s="104" t="str">
        <f t="shared" si="139"/>
        <v>New</v>
      </c>
      <c r="CB564" s="104" t="str">
        <f>AK564</f>
        <v/>
      </c>
      <c r="CC564" s="67"/>
      <c r="CD564" s="67"/>
      <c r="CE564" s="67"/>
      <c r="CF564" s="67"/>
    </row>
    <row r="565" spans="1:84" hidden="1" x14ac:dyDescent="0.35">
      <c r="A565" s="67">
        <v>1141</v>
      </c>
      <c r="B565" s="67">
        <v>3519.1080000000002</v>
      </c>
      <c r="C565" s="67" t="s">
        <v>7701</v>
      </c>
      <c r="D565" s="67" t="s">
        <v>3290</v>
      </c>
      <c r="E565" s="67" t="s">
        <v>5677</v>
      </c>
      <c r="F565" s="102">
        <v>12</v>
      </c>
      <c r="G565" s="102">
        <v>7</v>
      </c>
      <c r="H565" s="102">
        <v>8</v>
      </c>
      <c r="I565" s="102">
        <v>56</v>
      </c>
      <c r="J565" s="67"/>
      <c r="K565" s="67" t="s">
        <v>5678</v>
      </c>
      <c r="L565" s="67" t="s">
        <v>5484</v>
      </c>
      <c r="M565" s="67" t="s">
        <v>3293</v>
      </c>
      <c r="N565" s="67" t="s">
        <v>4779</v>
      </c>
      <c r="O565" s="67" t="s">
        <v>5467</v>
      </c>
      <c r="P565" s="67">
        <v>12.44</v>
      </c>
      <c r="Q565" s="67">
        <v>12.44</v>
      </c>
      <c r="R565" s="103">
        <v>0</v>
      </c>
      <c r="S565" s="103">
        <v>0</v>
      </c>
      <c r="T565" s="67">
        <v>0</v>
      </c>
      <c r="U565" s="67">
        <v>12.7</v>
      </c>
      <c r="V565" s="104" t="b">
        <f t="shared" si="135"/>
        <v>1</v>
      </c>
      <c r="W565" s="104" t="s">
        <v>17</v>
      </c>
      <c r="X565" s="104">
        <f t="shared" si="150"/>
        <v>0</v>
      </c>
      <c r="Y565" s="104" t="str">
        <f t="shared" si="136"/>
        <v/>
      </c>
      <c r="Z565" s="104" t="str">
        <f t="shared" si="137"/>
        <v/>
      </c>
      <c r="AA565" s="104" t="str">
        <f t="shared" si="137"/>
        <v/>
      </c>
      <c r="AB565" s="104" t="str">
        <f t="shared" si="143"/>
        <v/>
      </c>
      <c r="AC565" s="104" t="str">
        <f t="shared" si="143"/>
        <v/>
      </c>
      <c r="AD565" s="104" t="str">
        <f t="shared" si="143"/>
        <v/>
      </c>
      <c r="AE565" s="104" t="str">
        <f t="shared" si="148"/>
        <v/>
      </c>
      <c r="AF565" s="104" t="str">
        <f t="shared" si="144"/>
        <v/>
      </c>
      <c r="AG565" s="104" t="str">
        <f t="shared" si="144"/>
        <v/>
      </c>
      <c r="AH565" s="104" t="str">
        <f t="shared" si="144"/>
        <v/>
      </c>
      <c r="AI565" s="113"/>
      <c r="AJ565" s="104">
        <f t="shared" si="145"/>
        <v>0</v>
      </c>
      <c r="AK565" s="104" t="str">
        <f t="shared" si="146"/>
        <v/>
      </c>
      <c r="AL565" s="104" t="str">
        <f t="shared" si="146"/>
        <v/>
      </c>
      <c r="AM565" s="104" t="str">
        <f t="shared" si="146"/>
        <v/>
      </c>
      <c r="AN565" s="104" t="str">
        <f t="shared" si="146"/>
        <v/>
      </c>
      <c r="AO565" s="104" t="str">
        <f t="shared" si="146"/>
        <v/>
      </c>
      <c r="AP565" s="104" t="str">
        <f t="shared" si="149"/>
        <v/>
      </c>
      <c r="AQ565" s="104" t="str">
        <f t="shared" si="147"/>
        <v/>
      </c>
      <c r="AR565" s="104" t="str">
        <f t="shared" si="147"/>
        <v/>
      </c>
      <c r="AS565" s="104" t="str">
        <f t="shared" si="147"/>
        <v/>
      </c>
      <c r="AT565" s="104" t="str">
        <f t="shared" si="147"/>
        <v/>
      </c>
      <c r="AU565" s="114"/>
      <c r="AV565" s="67"/>
      <c r="AW565" s="67"/>
      <c r="AX565" s="67"/>
      <c r="AY565" s="67"/>
      <c r="AZ565" s="67"/>
      <c r="BA565" s="67"/>
      <c r="BB565" s="113"/>
      <c r="BC565" s="67"/>
      <c r="BD565" s="67"/>
      <c r="BE565" s="67"/>
      <c r="BF565" s="67"/>
      <c r="BG565" s="67"/>
      <c r="BH565" s="67"/>
      <c r="BI565" s="67"/>
      <c r="BJ565" s="67">
        <v>1141</v>
      </c>
      <c r="BK565" s="103">
        <v>3519.1080000000002</v>
      </c>
      <c r="BL565" s="112">
        <v>42.756969550000001</v>
      </c>
      <c r="BM565" s="112">
        <v>-82.032203710000005</v>
      </c>
      <c r="BN565" s="102" t="s">
        <v>7284</v>
      </c>
      <c r="BO565" s="106">
        <v>273.10000000000002</v>
      </c>
      <c r="BP565" s="67" t="s">
        <v>3290</v>
      </c>
      <c r="BQ565" s="67" t="s">
        <v>5678</v>
      </c>
      <c r="BR565" s="102">
        <v>1135</v>
      </c>
      <c r="BS565" s="102">
        <v>12</v>
      </c>
      <c r="BT565" s="115" t="s">
        <v>7407</v>
      </c>
      <c r="BU565" s="102">
        <v>7</v>
      </c>
      <c r="BV565" s="102">
        <v>8</v>
      </c>
      <c r="BW565" s="67" t="s">
        <v>7784</v>
      </c>
      <c r="BX565" s="113">
        <v>12.7</v>
      </c>
      <c r="BY565" s="67"/>
      <c r="BZ565" s="106">
        <f t="shared" si="138"/>
        <v>0</v>
      </c>
      <c r="CA565" s="104" t="str">
        <f t="shared" si="139"/>
        <v>New</v>
      </c>
      <c r="CB565" s="104" t="str">
        <f>AK565</f>
        <v/>
      </c>
      <c r="CC565" s="67"/>
      <c r="CD565" s="67"/>
      <c r="CE565" s="67"/>
      <c r="CF565" s="67"/>
    </row>
    <row r="566" spans="1:84" hidden="1" x14ac:dyDescent="0.35">
      <c r="A566" s="67">
        <v>1144</v>
      </c>
      <c r="B566" s="67">
        <v>3519.4969999999998</v>
      </c>
      <c r="C566" s="67" t="s">
        <v>7702</v>
      </c>
      <c r="D566" s="67" t="s">
        <v>3290</v>
      </c>
      <c r="E566" s="67" t="s">
        <v>5677</v>
      </c>
      <c r="F566" s="102">
        <v>11</v>
      </c>
      <c r="G566" s="102">
        <v>9</v>
      </c>
      <c r="H566" s="102">
        <v>12</v>
      </c>
      <c r="I566" s="102">
        <v>57</v>
      </c>
      <c r="J566" s="67"/>
      <c r="K566" s="67" t="s">
        <v>5678</v>
      </c>
      <c r="L566" s="67" t="s">
        <v>5485</v>
      </c>
      <c r="M566" s="67" t="s">
        <v>3293</v>
      </c>
      <c r="N566" s="67"/>
      <c r="O566" s="67" t="s">
        <v>5467</v>
      </c>
      <c r="P566" s="67">
        <v>11.42</v>
      </c>
      <c r="Q566" s="67">
        <v>11.42</v>
      </c>
      <c r="R566" s="103">
        <v>0</v>
      </c>
      <c r="S566" s="103">
        <v>0</v>
      </c>
      <c r="T566" s="67">
        <v>0</v>
      </c>
      <c r="U566" s="67">
        <v>12.7</v>
      </c>
      <c r="V566" s="104" t="b">
        <f t="shared" si="135"/>
        <v>1</v>
      </c>
      <c r="W566" s="104" t="s">
        <v>17</v>
      </c>
      <c r="X566" s="104">
        <f t="shared" si="150"/>
        <v>0</v>
      </c>
      <c r="Y566" s="104" t="str">
        <f t="shared" si="136"/>
        <v/>
      </c>
      <c r="Z566" s="104" t="str">
        <f t="shared" si="137"/>
        <v/>
      </c>
      <c r="AA566" s="104" t="str">
        <f t="shared" si="137"/>
        <v/>
      </c>
      <c r="AB566" s="104" t="str">
        <f t="shared" si="143"/>
        <v/>
      </c>
      <c r="AC566" s="104" t="str">
        <f t="shared" si="143"/>
        <v/>
      </c>
      <c r="AD566" s="104" t="str">
        <f t="shared" si="143"/>
        <v/>
      </c>
      <c r="AE566" s="104" t="str">
        <f t="shared" si="148"/>
        <v/>
      </c>
      <c r="AF566" s="104" t="str">
        <f t="shared" si="144"/>
        <v/>
      </c>
      <c r="AG566" s="104" t="str">
        <f t="shared" si="144"/>
        <v/>
      </c>
      <c r="AH566" s="104" t="str">
        <f t="shared" si="144"/>
        <v/>
      </c>
      <c r="AI566" s="113"/>
      <c r="AJ566" s="104">
        <f t="shared" si="145"/>
        <v>0</v>
      </c>
      <c r="AK566" s="104" t="str">
        <f t="shared" si="146"/>
        <v/>
      </c>
      <c r="AL566" s="104" t="str">
        <f t="shared" si="146"/>
        <v/>
      </c>
      <c r="AM566" s="104" t="str">
        <f t="shared" si="146"/>
        <v/>
      </c>
      <c r="AN566" s="104" t="str">
        <f t="shared" si="146"/>
        <v/>
      </c>
      <c r="AO566" s="104" t="str">
        <f t="shared" si="146"/>
        <v/>
      </c>
      <c r="AP566" s="104" t="str">
        <f t="shared" si="149"/>
        <v/>
      </c>
      <c r="AQ566" s="104" t="str">
        <f t="shared" si="147"/>
        <v/>
      </c>
      <c r="AR566" s="104" t="str">
        <f t="shared" si="147"/>
        <v/>
      </c>
      <c r="AS566" s="104" t="str">
        <f t="shared" si="147"/>
        <v/>
      </c>
      <c r="AT566" s="104" t="str">
        <f t="shared" si="147"/>
        <v/>
      </c>
      <c r="AU566" s="114"/>
      <c r="AV566" s="67"/>
      <c r="AW566" s="67"/>
      <c r="AX566" s="67"/>
      <c r="AY566" s="67"/>
      <c r="AZ566" s="67"/>
      <c r="BA566" s="67"/>
      <c r="BB566" s="113"/>
      <c r="BC566" s="67"/>
      <c r="BD566" s="67"/>
      <c r="BE566" s="67"/>
      <c r="BF566" s="67"/>
      <c r="BG566" s="67"/>
      <c r="BH566" s="67"/>
      <c r="BI566" s="67"/>
      <c r="BJ566" s="67">
        <v>1144</v>
      </c>
      <c r="BK566" s="103">
        <v>3519.4969999999998</v>
      </c>
      <c r="BL566" s="112">
        <v>42.756966069999997</v>
      </c>
      <c r="BM566" s="112">
        <v>-82.032203999999993</v>
      </c>
      <c r="BN566" s="102" t="s">
        <v>7284</v>
      </c>
      <c r="BO566" s="106">
        <v>273.10000000000002</v>
      </c>
      <c r="BP566" s="67" t="s">
        <v>3290</v>
      </c>
      <c r="BQ566" s="67" t="s">
        <v>5678</v>
      </c>
      <c r="BR566" s="102">
        <v>1142</v>
      </c>
      <c r="BS566" s="102">
        <v>11</v>
      </c>
      <c r="BT566" s="115" t="s">
        <v>7986</v>
      </c>
      <c r="BU566" s="102">
        <v>9</v>
      </c>
      <c r="BV566" s="102">
        <v>12</v>
      </c>
      <c r="BW566" s="67" t="s">
        <v>7784</v>
      </c>
      <c r="BX566" s="113">
        <v>12.7</v>
      </c>
      <c r="BY566" s="67"/>
      <c r="BZ566" s="106">
        <f t="shared" si="138"/>
        <v>0</v>
      </c>
      <c r="CA566" s="104" t="str">
        <f t="shared" si="139"/>
        <v>New</v>
      </c>
      <c r="CB566" s="104" t="str">
        <f>AK566</f>
        <v/>
      </c>
      <c r="CC566" s="67"/>
      <c r="CD566" s="67"/>
      <c r="CE566" s="67"/>
      <c r="CF566" s="67"/>
    </row>
    <row r="567" spans="1:84" hidden="1" x14ac:dyDescent="0.35">
      <c r="A567" s="67">
        <v>1143</v>
      </c>
      <c r="B567" s="67">
        <v>3519.4969999999998</v>
      </c>
      <c r="C567" s="67" t="s">
        <v>7697</v>
      </c>
      <c r="D567" s="67" t="s">
        <v>3290</v>
      </c>
      <c r="E567" s="67" t="s">
        <v>5677</v>
      </c>
      <c r="F567" s="102">
        <v>12</v>
      </c>
      <c r="G567" s="102">
        <v>10</v>
      </c>
      <c r="H567" s="102">
        <v>10</v>
      </c>
      <c r="I567" s="102">
        <v>57</v>
      </c>
      <c r="J567" s="67"/>
      <c r="K567" s="67" t="s">
        <v>5678</v>
      </c>
      <c r="L567" s="67" t="s">
        <v>5486</v>
      </c>
      <c r="M567" s="67" t="s">
        <v>3293</v>
      </c>
      <c r="N567" s="67" t="s">
        <v>4779</v>
      </c>
      <c r="O567" s="67" t="s">
        <v>5467</v>
      </c>
      <c r="P567" s="67">
        <v>11.71</v>
      </c>
      <c r="Q567" s="67">
        <v>11.71</v>
      </c>
      <c r="R567" s="103">
        <v>0</v>
      </c>
      <c r="S567" s="103">
        <v>0</v>
      </c>
      <c r="T567" s="67">
        <v>0</v>
      </c>
      <c r="U567" s="67">
        <v>12.7</v>
      </c>
      <c r="V567" s="104" t="b">
        <f t="shared" si="135"/>
        <v>1</v>
      </c>
      <c r="W567" s="104" t="s">
        <v>17</v>
      </c>
      <c r="X567" s="104">
        <f t="shared" si="150"/>
        <v>0</v>
      </c>
      <c r="Y567" s="104" t="str">
        <f t="shared" si="136"/>
        <v/>
      </c>
      <c r="Z567" s="104" t="str">
        <f t="shared" si="137"/>
        <v/>
      </c>
      <c r="AA567" s="104" t="str">
        <f t="shared" si="137"/>
        <v/>
      </c>
      <c r="AB567" s="104" t="str">
        <f t="shared" si="143"/>
        <v/>
      </c>
      <c r="AC567" s="104" t="str">
        <f t="shared" si="143"/>
        <v/>
      </c>
      <c r="AD567" s="104" t="str">
        <f t="shared" si="143"/>
        <v/>
      </c>
      <c r="AE567" s="104" t="str">
        <f t="shared" si="148"/>
        <v/>
      </c>
      <c r="AF567" s="104" t="str">
        <f t="shared" si="144"/>
        <v/>
      </c>
      <c r="AG567" s="104" t="str">
        <f t="shared" si="144"/>
        <v/>
      </c>
      <c r="AH567" s="104" t="str">
        <f t="shared" si="144"/>
        <v/>
      </c>
      <c r="AI567" s="113"/>
      <c r="AJ567" s="104">
        <f t="shared" si="145"/>
        <v>0</v>
      </c>
      <c r="AK567" s="104" t="str">
        <f t="shared" si="146"/>
        <v/>
      </c>
      <c r="AL567" s="104" t="str">
        <f t="shared" si="146"/>
        <v/>
      </c>
      <c r="AM567" s="104" t="str">
        <f t="shared" si="146"/>
        <v/>
      </c>
      <c r="AN567" s="104" t="str">
        <f t="shared" si="146"/>
        <v/>
      </c>
      <c r="AO567" s="104" t="str">
        <f t="shared" si="146"/>
        <v/>
      </c>
      <c r="AP567" s="104" t="str">
        <f t="shared" si="149"/>
        <v/>
      </c>
      <c r="AQ567" s="104" t="str">
        <f t="shared" si="147"/>
        <v/>
      </c>
      <c r="AR567" s="104" t="str">
        <f t="shared" si="147"/>
        <v/>
      </c>
      <c r="AS567" s="104" t="str">
        <f t="shared" si="147"/>
        <v/>
      </c>
      <c r="AT567" s="104" t="str">
        <f t="shared" si="147"/>
        <v/>
      </c>
      <c r="AU567" s="114"/>
      <c r="AV567" s="67"/>
      <c r="AW567" s="67"/>
      <c r="AX567" s="67"/>
      <c r="AY567" s="67"/>
      <c r="AZ567" s="67"/>
      <c r="BA567" s="67"/>
      <c r="BB567" s="113"/>
      <c r="BC567" s="67"/>
      <c r="BD567" s="67"/>
      <c r="BE567" s="67"/>
      <c r="BF567" s="67"/>
      <c r="BG567" s="67"/>
      <c r="BH567" s="67"/>
      <c r="BI567" s="67"/>
      <c r="BJ567" s="67">
        <v>1143</v>
      </c>
      <c r="BK567" s="103">
        <v>3519.4969999999998</v>
      </c>
      <c r="BL567" s="112">
        <v>42.756966069999997</v>
      </c>
      <c r="BM567" s="112">
        <v>-82.032203999999993</v>
      </c>
      <c r="BN567" s="102" t="s">
        <v>7284</v>
      </c>
      <c r="BO567" s="106">
        <v>273.10000000000002</v>
      </c>
      <c r="BP567" s="67" t="s">
        <v>3290</v>
      </c>
      <c r="BQ567" s="67" t="s">
        <v>5678</v>
      </c>
      <c r="BR567" s="102">
        <v>1142</v>
      </c>
      <c r="BS567" s="102">
        <v>12</v>
      </c>
      <c r="BT567" s="115" t="s">
        <v>7407</v>
      </c>
      <c r="BU567" s="102">
        <v>10</v>
      </c>
      <c r="BV567" s="102">
        <v>10</v>
      </c>
      <c r="BW567" s="67" t="s">
        <v>7784</v>
      </c>
      <c r="BX567" s="113">
        <v>12.7</v>
      </c>
      <c r="BY567" s="67"/>
      <c r="BZ567" s="106">
        <f t="shared" si="138"/>
        <v>0</v>
      </c>
      <c r="CA567" s="104" t="str">
        <f t="shared" si="139"/>
        <v>New</v>
      </c>
      <c r="CB567" s="104" t="str">
        <f>AK567</f>
        <v/>
      </c>
      <c r="CC567" s="67"/>
      <c r="CD567" s="67"/>
      <c r="CE567" s="67"/>
      <c r="CF567" s="67"/>
    </row>
    <row r="568" spans="1:84" hidden="1" x14ac:dyDescent="0.35">
      <c r="A568" s="67">
        <v>1145</v>
      </c>
      <c r="B568" s="67">
        <v>3519.585</v>
      </c>
      <c r="C568" s="67" t="s">
        <v>7491</v>
      </c>
      <c r="D568" s="67" t="s">
        <v>3290</v>
      </c>
      <c r="E568" s="67" t="s">
        <v>5677</v>
      </c>
      <c r="F568" s="102">
        <v>14</v>
      </c>
      <c r="G568" s="102">
        <v>13</v>
      </c>
      <c r="H568" s="102">
        <v>13</v>
      </c>
      <c r="I568" s="102"/>
      <c r="J568" s="67"/>
      <c r="K568" s="67" t="s">
        <v>5683</v>
      </c>
      <c r="L568" s="67" t="s">
        <v>5487</v>
      </c>
      <c r="M568" s="67" t="s">
        <v>3293</v>
      </c>
      <c r="N568" s="67"/>
      <c r="O568" s="67" t="s">
        <v>5467</v>
      </c>
      <c r="P568" s="67">
        <v>13.72</v>
      </c>
      <c r="Q568" s="67">
        <v>13.72</v>
      </c>
      <c r="R568" s="103">
        <v>0</v>
      </c>
      <c r="S568" s="103">
        <v>0</v>
      </c>
      <c r="T568" s="67">
        <v>0</v>
      </c>
      <c r="U568" s="67">
        <v>12.7</v>
      </c>
      <c r="V568" s="104" t="b">
        <f t="shared" si="135"/>
        <v>1</v>
      </c>
      <c r="W568" s="104" t="s">
        <v>17</v>
      </c>
      <c r="X568" s="104">
        <f t="shared" si="150"/>
        <v>0</v>
      </c>
      <c r="Y568" s="104" t="str">
        <f t="shared" si="136"/>
        <v/>
      </c>
      <c r="Z568" s="104" t="str">
        <f t="shared" si="137"/>
        <v/>
      </c>
      <c r="AA568" s="104" t="str">
        <f t="shared" si="137"/>
        <v/>
      </c>
      <c r="AB568" s="104" t="str">
        <f t="shared" si="143"/>
        <v/>
      </c>
      <c r="AC568" s="104" t="str">
        <f t="shared" si="143"/>
        <v/>
      </c>
      <c r="AD568" s="104" t="str">
        <f t="shared" si="143"/>
        <v/>
      </c>
      <c r="AE568" s="104" t="str">
        <f t="shared" si="148"/>
        <v/>
      </c>
      <c r="AF568" s="104" t="str">
        <f t="shared" si="144"/>
        <v/>
      </c>
      <c r="AG568" s="104" t="str">
        <f t="shared" si="144"/>
        <v/>
      </c>
      <c r="AH568" s="104" t="str">
        <f t="shared" si="144"/>
        <v/>
      </c>
      <c r="AI568" s="113"/>
      <c r="AJ568" s="104">
        <f t="shared" si="145"/>
        <v>0</v>
      </c>
      <c r="AK568" s="104" t="str">
        <f t="shared" si="146"/>
        <v/>
      </c>
      <c r="AL568" s="104" t="str">
        <f t="shared" si="146"/>
        <v/>
      </c>
      <c r="AM568" s="104" t="str">
        <f t="shared" si="146"/>
        <v/>
      </c>
      <c r="AN568" s="104" t="str">
        <f t="shared" si="146"/>
        <v/>
      </c>
      <c r="AO568" s="104" t="str">
        <f t="shared" si="146"/>
        <v/>
      </c>
      <c r="AP568" s="104" t="str">
        <f t="shared" si="149"/>
        <v/>
      </c>
      <c r="AQ568" s="104" t="str">
        <f t="shared" si="147"/>
        <v/>
      </c>
      <c r="AR568" s="104" t="str">
        <f t="shared" si="147"/>
        <v/>
      </c>
      <c r="AS568" s="104" t="str">
        <f t="shared" si="147"/>
        <v/>
      </c>
      <c r="AT568" s="104" t="str">
        <f t="shared" si="147"/>
        <v/>
      </c>
      <c r="AU568" s="114"/>
      <c r="AV568" s="67"/>
      <c r="AW568" s="67"/>
      <c r="AX568" s="67"/>
      <c r="AY568" s="67"/>
      <c r="AZ568" s="67"/>
      <c r="BA568" s="67"/>
      <c r="BB568" s="113"/>
      <c r="BC568" s="67"/>
      <c r="BD568" s="67"/>
      <c r="BE568" s="67"/>
      <c r="BF568" s="67"/>
      <c r="BG568" s="67"/>
      <c r="BH568" s="67"/>
      <c r="BI568" s="67"/>
      <c r="BJ568" s="67">
        <v>1145</v>
      </c>
      <c r="BK568" s="103">
        <v>3519.585</v>
      </c>
      <c r="BL568" s="112">
        <v>42.756965299999997</v>
      </c>
      <c r="BM568" s="112">
        <v>-82.032204070000006</v>
      </c>
      <c r="BN568" s="102" t="s">
        <v>7284</v>
      </c>
      <c r="BO568" s="106">
        <v>273.10000000000002</v>
      </c>
      <c r="BP568" s="67" t="s">
        <v>3290</v>
      </c>
      <c r="BQ568" s="67" t="s">
        <v>5683</v>
      </c>
      <c r="BR568" s="102"/>
      <c r="BS568" s="102">
        <v>14</v>
      </c>
      <c r="BT568" s="115" t="s">
        <v>7697</v>
      </c>
      <c r="BU568" s="102">
        <v>13</v>
      </c>
      <c r="BV568" s="102">
        <v>13</v>
      </c>
      <c r="BW568" s="67" t="s">
        <v>7784</v>
      </c>
      <c r="BX568" s="113">
        <v>12.7</v>
      </c>
      <c r="BY568" s="67"/>
      <c r="BZ568" s="106">
        <f t="shared" si="138"/>
        <v>0</v>
      </c>
      <c r="CA568" s="104" t="str">
        <f t="shared" si="139"/>
        <v>New</v>
      </c>
      <c r="CB568" s="104" t="str">
        <f>AK568</f>
        <v/>
      </c>
      <c r="CC568" s="67"/>
      <c r="CD568" s="67"/>
      <c r="CE568" s="67"/>
      <c r="CF568" s="67"/>
    </row>
    <row r="569" spans="1:84" hidden="1" x14ac:dyDescent="0.35">
      <c r="A569" s="67">
        <v>1146</v>
      </c>
      <c r="B569" s="67">
        <v>3519.6039999999998</v>
      </c>
      <c r="C569" s="67" t="s">
        <v>7556</v>
      </c>
      <c r="D569" s="67" t="s">
        <v>3290</v>
      </c>
      <c r="E569" s="67" t="s">
        <v>5677</v>
      </c>
      <c r="F569" s="102">
        <v>10</v>
      </c>
      <c r="G569" s="102">
        <v>12</v>
      </c>
      <c r="H569" s="102">
        <v>14</v>
      </c>
      <c r="I569" s="102"/>
      <c r="J569" s="67"/>
      <c r="K569" s="67" t="s">
        <v>5876</v>
      </c>
      <c r="L569" s="67" t="s">
        <v>5488</v>
      </c>
      <c r="M569" s="67" t="s">
        <v>3293</v>
      </c>
      <c r="N569" s="67"/>
      <c r="O569" s="67" t="s">
        <v>5467</v>
      </c>
      <c r="P569" s="67">
        <v>9.65</v>
      </c>
      <c r="Q569" s="67">
        <v>9.65</v>
      </c>
      <c r="R569" s="103">
        <v>0</v>
      </c>
      <c r="S569" s="103">
        <v>0</v>
      </c>
      <c r="T569" s="67">
        <v>0</v>
      </c>
      <c r="U569" s="67">
        <v>12.7</v>
      </c>
      <c r="V569" s="104" t="b">
        <f t="shared" si="135"/>
        <v>1</v>
      </c>
      <c r="W569" s="104" t="s">
        <v>17</v>
      </c>
      <c r="X569" s="104">
        <f t="shared" si="150"/>
        <v>0</v>
      </c>
      <c r="Y569" s="104" t="str">
        <f t="shared" si="136"/>
        <v/>
      </c>
      <c r="Z569" s="104" t="str">
        <f t="shared" si="137"/>
        <v/>
      </c>
      <c r="AA569" s="104" t="str">
        <f t="shared" si="137"/>
        <v/>
      </c>
      <c r="AB569" s="104" t="str">
        <f t="shared" si="143"/>
        <v/>
      </c>
      <c r="AC569" s="104" t="str">
        <f t="shared" si="143"/>
        <v/>
      </c>
      <c r="AD569" s="104" t="str">
        <f t="shared" si="143"/>
        <v/>
      </c>
      <c r="AE569" s="104" t="str">
        <f t="shared" si="148"/>
        <v/>
      </c>
      <c r="AF569" s="104" t="str">
        <f t="shared" si="144"/>
        <v/>
      </c>
      <c r="AG569" s="104" t="str">
        <f t="shared" si="144"/>
        <v/>
      </c>
      <c r="AH569" s="104" t="str">
        <f t="shared" si="144"/>
        <v/>
      </c>
      <c r="AI569" s="113"/>
      <c r="AJ569" s="104">
        <f t="shared" si="145"/>
        <v>0</v>
      </c>
      <c r="AK569" s="104" t="str">
        <f t="shared" si="146"/>
        <v/>
      </c>
      <c r="AL569" s="104" t="str">
        <f t="shared" si="146"/>
        <v/>
      </c>
      <c r="AM569" s="104" t="str">
        <f t="shared" si="146"/>
        <v/>
      </c>
      <c r="AN569" s="104" t="str">
        <f t="shared" si="146"/>
        <v/>
      </c>
      <c r="AO569" s="104" t="str">
        <f t="shared" si="146"/>
        <v/>
      </c>
      <c r="AP569" s="104" t="str">
        <f t="shared" si="149"/>
        <v/>
      </c>
      <c r="AQ569" s="104" t="str">
        <f t="shared" si="147"/>
        <v/>
      </c>
      <c r="AR569" s="104" t="str">
        <f t="shared" si="147"/>
        <v/>
      </c>
      <c r="AS569" s="104" t="str">
        <f t="shared" si="147"/>
        <v/>
      </c>
      <c r="AT569" s="104" t="str">
        <f t="shared" si="147"/>
        <v/>
      </c>
      <c r="AU569" s="114"/>
      <c r="AV569" s="67"/>
      <c r="AW569" s="67"/>
      <c r="AX569" s="67"/>
      <c r="AY569" s="67"/>
      <c r="AZ569" s="67"/>
      <c r="BA569" s="67"/>
      <c r="BB569" s="113"/>
      <c r="BC569" s="67"/>
      <c r="BD569" s="67"/>
      <c r="BE569" s="67"/>
      <c r="BF569" s="67"/>
      <c r="BG569" s="67"/>
      <c r="BH569" s="67"/>
      <c r="BI569" s="67"/>
      <c r="BJ569" s="67">
        <v>1146</v>
      </c>
      <c r="BK569" s="103">
        <v>3519.6039999999998</v>
      </c>
      <c r="BL569" s="112">
        <v>42.756965119999997</v>
      </c>
      <c r="BM569" s="112">
        <v>-82.03220408</v>
      </c>
      <c r="BN569" s="102" t="s">
        <v>7284</v>
      </c>
      <c r="BO569" s="106">
        <v>273.10000000000002</v>
      </c>
      <c r="BP569" s="67" t="s">
        <v>3290</v>
      </c>
      <c r="BQ569" s="67" t="s">
        <v>5876</v>
      </c>
      <c r="BR569" s="102"/>
      <c r="BS569" s="102">
        <v>10</v>
      </c>
      <c r="BT569" s="115" t="s">
        <v>7561</v>
      </c>
      <c r="BU569" s="102">
        <v>12</v>
      </c>
      <c r="BV569" s="102">
        <v>14</v>
      </c>
      <c r="BW569" s="67" t="s">
        <v>7784</v>
      </c>
      <c r="BX569" s="113">
        <v>12.7</v>
      </c>
      <c r="BY569" s="67"/>
      <c r="BZ569" s="106">
        <f t="shared" si="138"/>
        <v>0</v>
      </c>
      <c r="CA569" s="104" t="str">
        <f t="shared" si="139"/>
        <v>New</v>
      </c>
      <c r="CB569" s="104" t="str">
        <f>AK569</f>
        <v/>
      </c>
      <c r="CC569" s="67"/>
      <c r="CD569" s="67"/>
      <c r="CE569" s="67"/>
      <c r="CF569" s="67"/>
    </row>
    <row r="570" spans="1:84" hidden="1" x14ac:dyDescent="0.35">
      <c r="A570" s="67">
        <v>1147</v>
      </c>
      <c r="B570" s="67">
        <v>3519.6970000000001</v>
      </c>
      <c r="C570" s="67" t="s">
        <v>7403</v>
      </c>
      <c r="D570" s="67" t="s">
        <v>3290</v>
      </c>
      <c r="E570" s="67" t="s">
        <v>5677</v>
      </c>
      <c r="F570" s="102">
        <v>15</v>
      </c>
      <c r="G570" s="102">
        <v>14</v>
      </c>
      <c r="H570" s="102">
        <v>10</v>
      </c>
      <c r="I570" s="102">
        <v>58</v>
      </c>
      <c r="J570" s="67"/>
      <c r="K570" s="67" t="s">
        <v>5678</v>
      </c>
      <c r="L570" s="67" t="s">
        <v>5489</v>
      </c>
      <c r="M570" s="67" t="s">
        <v>3293</v>
      </c>
      <c r="N570" s="67" t="s">
        <v>4779</v>
      </c>
      <c r="O570" s="67" t="s">
        <v>5467</v>
      </c>
      <c r="P570" s="67">
        <v>15.3</v>
      </c>
      <c r="Q570" s="67">
        <v>15.3</v>
      </c>
      <c r="R570" s="103">
        <v>0</v>
      </c>
      <c r="S570" s="103">
        <v>0</v>
      </c>
      <c r="T570" s="67">
        <v>0</v>
      </c>
      <c r="U570" s="67">
        <v>12.7</v>
      </c>
      <c r="V570" s="104" t="b">
        <f t="shared" si="135"/>
        <v>1</v>
      </c>
      <c r="W570" s="104" t="s">
        <v>17</v>
      </c>
      <c r="X570" s="104">
        <f t="shared" si="150"/>
        <v>0</v>
      </c>
      <c r="Y570" s="104" t="str">
        <f t="shared" si="136"/>
        <v/>
      </c>
      <c r="Z570" s="104" t="str">
        <f t="shared" si="137"/>
        <v/>
      </c>
      <c r="AA570" s="104" t="str">
        <f t="shared" si="137"/>
        <v/>
      </c>
      <c r="AB570" s="104" t="str">
        <f t="shared" si="143"/>
        <v/>
      </c>
      <c r="AC570" s="104" t="str">
        <f t="shared" si="143"/>
        <v/>
      </c>
      <c r="AD570" s="104" t="str">
        <f t="shared" si="143"/>
        <v/>
      </c>
      <c r="AE570" s="104" t="str">
        <f t="shared" si="148"/>
        <v/>
      </c>
      <c r="AF570" s="104" t="str">
        <f t="shared" si="144"/>
        <v/>
      </c>
      <c r="AG570" s="104" t="str">
        <f t="shared" si="144"/>
        <v/>
      </c>
      <c r="AH570" s="104" t="str">
        <f t="shared" si="144"/>
        <v/>
      </c>
      <c r="AI570" s="113"/>
      <c r="AJ570" s="104">
        <f t="shared" ref="AJ570:AJ586" si="151">((X570/100)*U570)/Interval</f>
        <v>0</v>
      </c>
      <c r="AK570" s="104" t="str">
        <f t="shared" si="146"/>
        <v/>
      </c>
      <c r="AL570" s="104" t="str">
        <f t="shared" si="146"/>
        <v/>
      </c>
      <c r="AM570" s="104" t="str">
        <f t="shared" si="146"/>
        <v/>
      </c>
      <c r="AN570" s="104" t="str">
        <f t="shared" si="146"/>
        <v/>
      </c>
      <c r="AO570" s="104" t="str">
        <f t="shared" si="146"/>
        <v/>
      </c>
      <c r="AP570" s="104" t="str">
        <f t="shared" si="149"/>
        <v/>
      </c>
      <c r="AQ570" s="104" t="str">
        <f t="shared" si="147"/>
        <v/>
      </c>
      <c r="AR570" s="104" t="str">
        <f t="shared" si="147"/>
        <v/>
      </c>
      <c r="AS570" s="104" t="str">
        <f t="shared" si="147"/>
        <v/>
      </c>
      <c r="AT570" s="104" t="str">
        <f t="shared" si="147"/>
        <v/>
      </c>
      <c r="AU570" s="114"/>
      <c r="AV570" s="67"/>
      <c r="AW570" s="67"/>
      <c r="AX570" s="67"/>
      <c r="AY570" s="67"/>
      <c r="AZ570" s="67"/>
      <c r="BA570" s="67"/>
      <c r="BB570" s="113"/>
      <c r="BC570" s="67"/>
      <c r="BD570" s="67"/>
      <c r="BE570" s="67"/>
      <c r="BF570" s="67"/>
      <c r="BG570" s="67"/>
      <c r="BH570" s="67"/>
      <c r="BI570" s="67"/>
      <c r="BJ570" s="67">
        <v>1147</v>
      </c>
      <c r="BK570" s="103">
        <v>3519.6970000000001</v>
      </c>
      <c r="BL570" s="112">
        <v>42.756964289999999</v>
      </c>
      <c r="BM570" s="112">
        <v>-82.032204149999998</v>
      </c>
      <c r="BN570" s="102" t="s">
        <v>7284</v>
      </c>
      <c r="BO570" s="106">
        <v>273.10000000000002</v>
      </c>
      <c r="BP570" s="67" t="s">
        <v>3290</v>
      </c>
      <c r="BQ570" s="67" t="s">
        <v>5678</v>
      </c>
      <c r="BR570" s="102">
        <v>1148</v>
      </c>
      <c r="BS570" s="102">
        <v>15</v>
      </c>
      <c r="BT570" s="115" t="s">
        <v>7987</v>
      </c>
      <c r="BU570" s="102">
        <v>14</v>
      </c>
      <c r="BV570" s="102">
        <v>10</v>
      </c>
      <c r="BW570" s="67" t="s">
        <v>7784</v>
      </c>
      <c r="BX570" s="113">
        <v>12.7</v>
      </c>
      <c r="BY570" s="67"/>
      <c r="BZ570" s="106">
        <f t="shared" si="138"/>
        <v>0</v>
      </c>
      <c r="CA570" s="104" t="str">
        <f t="shared" si="139"/>
        <v>New</v>
      </c>
      <c r="CB570" s="104" t="str">
        <f>AK570</f>
        <v/>
      </c>
      <c r="CC570" s="67"/>
      <c r="CD570" s="67"/>
      <c r="CE570" s="67"/>
      <c r="CF570" s="67"/>
    </row>
    <row r="571" spans="1:84" hidden="1" x14ac:dyDescent="0.35">
      <c r="A571" s="67">
        <v>1149</v>
      </c>
      <c r="B571" s="67">
        <v>3519.7469999999998</v>
      </c>
      <c r="C571" s="67" t="s">
        <v>7703</v>
      </c>
      <c r="D571" s="67" t="s">
        <v>3290</v>
      </c>
      <c r="E571" s="67" t="s">
        <v>5677</v>
      </c>
      <c r="F571" s="102">
        <v>12</v>
      </c>
      <c r="G571" s="102">
        <v>10</v>
      </c>
      <c r="H571" s="102">
        <v>17</v>
      </c>
      <c r="I571" s="102">
        <v>58</v>
      </c>
      <c r="J571" s="67"/>
      <c r="K571" s="67" t="s">
        <v>5683</v>
      </c>
      <c r="L571" s="67" t="s">
        <v>5490</v>
      </c>
      <c r="M571" s="67" t="s">
        <v>3293</v>
      </c>
      <c r="N571" s="67"/>
      <c r="O571" s="67" t="s">
        <v>5467</v>
      </c>
      <c r="P571" s="67">
        <v>12.32</v>
      </c>
      <c r="Q571" s="67">
        <v>12.32</v>
      </c>
      <c r="R571" s="103">
        <v>0</v>
      </c>
      <c r="S571" s="103">
        <v>0</v>
      </c>
      <c r="T571" s="67">
        <v>0</v>
      </c>
      <c r="U571" s="67">
        <v>12.7</v>
      </c>
      <c r="V571" s="104" t="b">
        <f t="shared" si="135"/>
        <v>1</v>
      </c>
      <c r="W571" s="104" t="s">
        <v>17</v>
      </c>
      <c r="X571" s="104">
        <f t="shared" si="150"/>
        <v>0</v>
      </c>
      <c r="Y571" s="104" t="str">
        <f t="shared" si="136"/>
        <v/>
      </c>
      <c r="Z571" s="104" t="str">
        <f t="shared" si="137"/>
        <v/>
      </c>
      <c r="AA571" s="104" t="str">
        <f t="shared" si="137"/>
        <v/>
      </c>
      <c r="AB571" s="104" t="str">
        <f t="shared" si="143"/>
        <v/>
      </c>
      <c r="AC571" s="104" t="str">
        <f t="shared" si="143"/>
        <v/>
      </c>
      <c r="AD571" s="104" t="str">
        <f t="shared" si="143"/>
        <v/>
      </c>
      <c r="AE571" s="104" t="str">
        <f t="shared" si="148"/>
        <v/>
      </c>
      <c r="AF571" s="104" t="str">
        <f t="shared" si="144"/>
        <v/>
      </c>
      <c r="AG571" s="104" t="str">
        <f t="shared" si="144"/>
        <v/>
      </c>
      <c r="AH571" s="104" t="str">
        <f t="shared" si="144"/>
        <v/>
      </c>
      <c r="AI571" s="113"/>
      <c r="AJ571" s="104">
        <f t="shared" si="151"/>
        <v>0</v>
      </c>
      <c r="AK571" s="104" t="str">
        <f t="shared" si="146"/>
        <v/>
      </c>
      <c r="AL571" s="104" t="str">
        <f t="shared" si="146"/>
        <v/>
      </c>
      <c r="AM571" s="104" t="str">
        <f t="shared" si="146"/>
        <v/>
      </c>
      <c r="AN571" s="104" t="str">
        <f t="shared" si="146"/>
        <v/>
      </c>
      <c r="AO571" s="104" t="str">
        <f t="shared" si="146"/>
        <v/>
      </c>
      <c r="AP571" s="104" t="str">
        <f t="shared" si="149"/>
        <v/>
      </c>
      <c r="AQ571" s="104" t="str">
        <f t="shared" si="147"/>
        <v/>
      </c>
      <c r="AR571" s="104" t="str">
        <f t="shared" si="147"/>
        <v/>
      </c>
      <c r="AS571" s="104" t="str">
        <f t="shared" si="147"/>
        <v/>
      </c>
      <c r="AT571" s="104" t="str">
        <f t="shared" si="147"/>
        <v/>
      </c>
      <c r="AU571" s="114"/>
      <c r="AV571" s="67"/>
      <c r="AW571" s="67"/>
      <c r="AX571" s="67"/>
      <c r="AY571" s="67"/>
      <c r="AZ571" s="67"/>
      <c r="BA571" s="67"/>
      <c r="BB571" s="113"/>
      <c r="BC571" s="67"/>
      <c r="BD571" s="67"/>
      <c r="BE571" s="67"/>
      <c r="BF571" s="67"/>
      <c r="BG571" s="67"/>
      <c r="BH571" s="67"/>
      <c r="BI571" s="67"/>
      <c r="BJ571" s="67">
        <v>1149</v>
      </c>
      <c r="BK571" s="103">
        <v>3519.7469999999998</v>
      </c>
      <c r="BL571" s="112">
        <v>42.756963829999997</v>
      </c>
      <c r="BM571" s="112">
        <v>-82.032204190000002</v>
      </c>
      <c r="BN571" s="102" t="s">
        <v>7284</v>
      </c>
      <c r="BO571" s="106">
        <v>273.10000000000002</v>
      </c>
      <c r="BP571" s="67" t="s">
        <v>3290</v>
      </c>
      <c r="BQ571" s="67" t="s">
        <v>5683</v>
      </c>
      <c r="BR571" s="102">
        <v>1148</v>
      </c>
      <c r="BS571" s="102">
        <v>12</v>
      </c>
      <c r="BT571" s="115" t="s">
        <v>7697</v>
      </c>
      <c r="BU571" s="102">
        <v>10</v>
      </c>
      <c r="BV571" s="102">
        <v>17</v>
      </c>
      <c r="BW571" s="67" t="s">
        <v>7784</v>
      </c>
      <c r="BX571" s="113">
        <v>12.7</v>
      </c>
      <c r="BY571" s="67"/>
      <c r="BZ571" s="106">
        <f t="shared" si="138"/>
        <v>0</v>
      </c>
      <c r="CA571" s="104" t="str">
        <f t="shared" si="139"/>
        <v>New</v>
      </c>
      <c r="CB571" s="104" t="str">
        <f>AK571</f>
        <v/>
      </c>
      <c r="CC571" s="67"/>
      <c r="CD571" s="67"/>
      <c r="CE571" s="67"/>
      <c r="CF571" s="67"/>
    </row>
    <row r="572" spans="1:84" hidden="1" x14ac:dyDescent="0.35">
      <c r="A572" s="67">
        <v>1150</v>
      </c>
      <c r="B572" s="67">
        <v>3519.9830000000002</v>
      </c>
      <c r="C572" s="67" t="s">
        <v>7407</v>
      </c>
      <c r="D572" s="67" t="s">
        <v>3290</v>
      </c>
      <c r="E572" s="67" t="s">
        <v>5677</v>
      </c>
      <c r="F572" s="102">
        <v>14</v>
      </c>
      <c r="G572" s="102">
        <v>10</v>
      </c>
      <c r="H572" s="102">
        <v>11</v>
      </c>
      <c r="I572" s="102"/>
      <c r="J572" s="67"/>
      <c r="K572" s="67" t="s">
        <v>5678</v>
      </c>
      <c r="L572" s="67" t="s">
        <v>5491</v>
      </c>
      <c r="M572" s="67" t="s">
        <v>3293</v>
      </c>
      <c r="N572" s="67" t="s">
        <v>4779</v>
      </c>
      <c r="O572" s="67" t="s">
        <v>5467</v>
      </c>
      <c r="P572" s="67">
        <v>13.87</v>
      </c>
      <c r="Q572" s="67">
        <v>13.87</v>
      </c>
      <c r="R572" s="103">
        <v>0</v>
      </c>
      <c r="S572" s="103">
        <v>0</v>
      </c>
      <c r="T572" s="67">
        <v>0</v>
      </c>
      <c r="U572" s="67">
        <v>12.7</v>
      </c>
      <c r="V572" s="104" t="b">
        <f t="shared" si="135"/>
        <v>1</v>
      </c>
      <c r="W572" s="104" t="s">
        <v>17</v>
      </c>
      <c r="X572" s="104">
        <f t="shared" si="150"/>
        <v>0</v>
      </c>
      <c r="Y572" s="104" t="str">
        <f t="shared" si="136"/>
        <v/>
      </c>
      <c r="Z572" s="104" t="str">
        <f t="shared" si="137"/>
        <v/>
      </c>
      <c r="AA572" s="104" t="str">
        <f t="shared" si="137"/>
        <v/>
      </c>
      <c r="AB572" s="104" t="str">
        <f t="shared" si="143"/>
        <v/>
      </c>
      <c r="AC572" s="104" t="str">
        <f t="shared" si="143"/>
        <v/>
      </c>
      <c r="AD572" s="104" t="str">
        <f t="shared" si="143"/>
        <v/>
      </c>
      <c r="AE572" s="104" t="str">
        <f t="shared" si="148"/>
        <v/>
      </c>
      <c r="AF572" s="104" t="str">
        <f t="shared" si="144"/>
        <v/>
      </c>
      <c r="AG572" s="104" t="str">
        <f t="shared" si="144"/>
        <v/>
      </c>
      <c r="AH572" s="104" t="str">
        <f t="shared" si="144"/>
        <v/>
      </c>
      <c r="AI572" s="113"/>
      <c r="AJ572" s="104">
        <f t="shared" si="151"/>
        <v>0</v>
      </c>
      <c r="AK572" s="104" t="str">
        <f t="shared" si="146"/>
        <v/>
      </c>
      <c r="AL572" s="104" t="str">
        <f t="shared" si="146"/>
        <v/>
      </c>
      <c r="AM572" s="104" t="str">
        <f t="shared" si="146"/>
        <v/>
      </c>
      <c r="AN572" s="104" t="str">
        <f t="shared" si="146"/>
        <v/>
      </c>
      <c r="AO572" s="104" t="str">
        <f t="shared" si="146"/>
        <v/>
      </c>
      <c r="AP572" s="104" t="str">
        <f t="shared" si="149"/>
        <v/>
      </c>
      <c r="AQ572" s="104" t="str">
        <f t="shared" si="147"/>
        <v/>
      </c>
      <c r="AR572" s="104" t="str">
        <f t="shared" si="147"/>
        <v/>
      </c>
      <c r="AS572" s="104" t="str">
        <f t="shared" si="147"/>
        <v/>
      </c>
      <c r="AT572" s="104" t="str">
        <f t="shared" si="147"/>
        <v/>
      </c>
      <c r="AU572" s="114"/>
      <c r="AV572" s="67"/>
      <c r="AW572" s="67"/>
      <c r="AX572" s="67"/>
      <c r="AY572" s="67"/>
      <c r="AZ572" s="67"/>
      <c r="BA572" s="67"/>
      <c r="BB572" s="113"/>
      <c r="BC572" s="67"/>
      <c r="BD572" s="67"/>
      <c r="BE572" s="67"/>
      <c r="BF572" s="67"/>
      <c r="BG572" s="67"/>
      <c r="BH572" s="67"/>
      <c r="BI572" s="67"/>
      <c r="BJ572" s="67">
        <v>1150</v>
      </c>
      <c r="BK572" s="103">
        <v>3519.9830000000002</v>
      </c>
      <c r="BL572" s="112">
        <v>42.756961709999999</v>
      </c>
      <c r="BM572" s="112">
        <v>-82.032204370000002</v>
      </c>
      <c r="BN572" s="102" t="s">
        <v>7284</v>
      </c>
      <c r="BO572" s="106">
        <v>273.10000000000002</v>
      </c>
      <c r="BP572" s="67" t="s">
        <v>3290</v>
      </c>
      <c r="BQ572" s="67" t="s">
        <v>5678</v>
      </c>
      <c r="BR572" s="102"/>
      <c r="BS572" s="102">
        <v>14</v>
      </c>
      <c r="BT572" s="115" t="s">
        <v>7985</v>
      </c>
      <c r="BU572" s="102">
        <v>10</v>
      </c>
      <c r="BV572" s="102">
        <v>11</v>
      </c>
      <c r="BW572" s="67" t="s">
        <v>7784</v>
      </c>
      <c r="BX572" s="113">
        <v>12.7</v>
      </c>
      <c r="BY572" s="67"/>
      <c r="BZ572" s="106">
        <f t="shared" si="138"/>
        <v>0</v>
      </c>
      <c r="CA572" s="104" t="str">
        <f t="shared" si="139"/>
        <v>New</v>
      </c>
      <c r="CB572" s="104" t="str">
        <f>AK572</f>
        <v/>
      </c>
      <c r="CC572" s="67"/>
      <c r="CD572" s="67"/>
      <c r="CE572" s="67"/>
      <c r="CF572" s="67"/>
    </row>
    <row r="573" spans="1:84" hidden="1" x14ac:dyDescent="0.35">
      <c r="A573" s="67">
        <v>1151</v>
      </c>
      <c r="B573" s="67">
        <v>3520.154</v>
      </c>
      <c r="C573" s="67" t="s">
        <v>7493</v>
      </c>
      <c r="D573" s="67" t="s">
        <v>3290</v>
      </c>
      <c r="E573" s="67" t="s">
        <v>5677</v>
      </c>
      <c r="F573" s="102">
        <v>13</v>
      </c>
      <c r="G573" s="102">
        <v>8</v>
      </c>
      <c r="H573" s="102">
        <v>9</v>
      </c>
      <c r="I573" s="102">
        <v>59</v>
      </c>
      <c r="J573" s="67"/>
      <c r="K573" s="67" t="s">
        <v>5678</v>
      </c>
      <c r="L573" s="67" t="s">
        <v>5492</v>
      </c>
      <c r="M573" s="67" t="s">
        <v>3293</v>
      </c>
      <c r="N573" s="67"/>
      <c r="O573" s="67" t="s">
        <v>5467</v>
      </c>
      <c r="P573" s="67">
        <v>13</v>
      </c>
      <c r="Q573" s="67">
        <v>13</v>
      </c>
      <c r="R573" s="103">
        <v>0</v>
      </c>
      <c r="S573" s="103">
        <v>0</v>
      </c>
      <c r="T573" s="67">
        <v>0</v>
      </c>
      <c r="U573" s="67">
        <v>12.7</v>
      </c>
      <c r="V573" s="104" t="b">
        <f t="shared" si="135"/>
        <v>1</v>
      </c>
      <c r="W573" s="104" t="s">
        <v>17</v>
      </c>
      <c r="X573" s="104">
        <f t="shared" si="150"/>
        <v>0</v>
      </c>
      <c r="Y573" s="104" t="str">
        <f t="shared" si="136"/>
        <v/>
      </c>
      <c r="Z573" s="104" t="str">
        <f t="shared" si="137"/>
        <v/>
      </c>
      <c r="AA573" s="104" t="str">
        <f t="shared" si="137"/>
        <v/>
      </c>
      <c r="AB573" s="104" t="str">
        <f t="shared" si="143"/>
        <v/>
      </c>
      <c r="AC573" s="104" t="str">
        <f t="shared" si="143"/>
        <v/>
      </c>
      <c r="AD573" s="104" t="str">
        <f t="shared" si="143"/>
        <v/>
      </c>
      <c r="AE573" s="104" t="str">
        <f t="shared" si="148"/>
        <v/>
      </c>
      <c r="AF573" s="104" t="str">
        <f t="shared" si="144"/>
        <v/>
      </c>
      <c r="AG573" s="104" t="str">
        <f t="shared" si="144"/>
        <v/>
      </c>
      <c r="AH573" s="104" t="str">
        <f t="shared" si="144"/>
        <v/>
      </c>
      <c r="AI573" s="113"/>
      <c r="AJ573" s="104">
        <f t="shared" si="151"/>
        <v>0</v>
      </c>
      <c r="AK573" s="104" t="str">
        <f t="shared" si="146"/>
        <v/>
      </c>
      <c r="AL573" s="104" t="str">
        <f t="shared" si="146"/>
        <v/>
      </c>
      <c r="AM573" s="104" t="str">
        <f t="shared" si="146"/>
        <v/>
      </c>
      <c r="AN573" s="104" t="str">
        <f t="shared" si="146"/>
        <v/>
      </c>
      <c r="AO573" s="104" t="str">
        <f t="shared" si="146"/>
        <v/>
      </c>
      <c r="AP573" s="104" t="str">
        <f t="shared" si="149"/>
        <v/>
      </c>
      <c r="AQ573" s="104" t="str">
        <f t="shared" si="147"/>
        <v/>
      </c>
      <c r="AR573" s="104" t="str">
        <f t="shared" si="147"/>
        <v/>
      </c>
      <c r="AS573" s="104" t="str">
        <f t="shared" si="147"/>
        <v/>
      </c>
      <c r="AT573" s="104" t="str">
        <f t="shared" si="147"/>
        <v/>
      </c>
      <c r="AU573" s="114"/>
      <c r="AV573" s="67"/>
      <c r="AW573" s="67"/>
      <c r="AX573" s="67"/>
      <c r="AY573" s="67"/>
      <c r="AZ573" s="67"/>
      <c r="BA573" s="67"/>
      <c r="BB573" s="113"/>
      <c r="BC573" s="67"/>
      <c r="BD573" s="67"/>
      <c r="BE573" s="67"/>
      <c r="BF573" s="67"/>
      <c r="BG573" s="67"/>
      <c r="BH573" s="67"/>
      <c r="BI573" s="67"/>
      <c r="BJ573" s="67">
        <v>1151</v>
      </c>
      <c r="BK573" s="103">
        <v>3520.154</v>
      </c>
      <c r="BL573" s="112">
        <v>42.756960169999999</v>
      </c>
      <c r="BM573" s="112">
        <v>-82.032204489999998</v>
      </c>
      <c r="BN573" s="102" t="s">
        <v>7284</v>
      </c>
      <c r="BO573" s="106">
        <v>273.10000000000002</v>
      </c>
      <c r="BP573" s="67" t="s">
        <v>3290</v>
      </c>
      <c r="BQ573" s="67" t="s">
        <v>5678</v>
      </c>
      <c r="BR573" s="102">
        <v>1155</v>
      </c>
      <c r="BS573" s="102">
        <v>13</v>
      </c>
      <c r="BT573" s="115" t="s">
        <v>7985</v>
      </c>
      <c r="BU573" s="102">
        <v>8</v>
      </c>
      <c r="BV573" s="102">
        <v>9</v>
      </c>
      <c r="BW573" s="67" t="s">
        <v>7784</v>
      </c>
      <c r="BX573" s="113">
        <v>12.7</v>
      </c>
      <c r="BY573" s="67"/>
      <c r="BZ573" s="106">
        <f t="shared" si="138"/>
        <v>0</v>
      </c>
      <c r="CA573" s="104" t="str">
        <f t="shared" si="139"/>
        <v>New</v>
      </c>
      <c r="CB573" s="104" t="str">
        <f>AK573</f>
        <v/>
      </c>
      <c r="CC573" s="67"/>
      <c r="CD573" s="67"/>
      <c r="CE573" s="67"/>
      <c r="CF573" s="67"/>
    </row>
    <row r="574" spans="1:84" hidden="1" x14ac:dyDescent="0.35">
      <c r="A574" s="67">
        <v>1152</v>
      </c>
      <c r="B574" s="67">
        <v>3520.2240000000002</v>
      </c>
      <c r="C574" s="67" t="s">
        <v>7704</v>
      </c>
      <c r="D574" s="67" t="s">
        <v>3290</v>
      </c>
      <c r="E574" s="67" t="s">
        <v>5677</v>
      </c>
      <c r="F574" s="102">
        <v>13</v>
      </c>
      <c r="G574" s="102">
        <v>6</v>
      </c>
      <c r="H574" s="102">
        <v>14</v>
      </c>
      <c r="I574" s="102">
        <v>59</v>
      </c>
      <c r="J574" s="67"/>
      <c r="K574" s="67" t="s">
        <v>5683</v>
      </c>
      <c r="L574" s="67" t="s">
        <v>5493</v>
      </c>
      <c r="M574" s="67" t="s">
        <v>3293</v>
      </c>
      <c r="N574" s="67"/>
      <c r="O574" s="67" t="s">
        <v>5467</v>
      </c>
      <c r="P574" s="67">
        <v>12.67</v>
      </c>
      <c r="Q574" s="67">
        <v>12.67</v>
      </c>
      <c r="R574" s="103">
        <v>0</v>
      </c>
      <c r="S574" s="103">
        <v>0</v>
      </c>
      <c r="T574" s="67">
        <v>0</v>
      </c>
      <c r="U574" s="67">
        <v>12.7</v>
      </c>
      <c r="V574" s="104" t="b">
        <f t="shared" si="135"/>
        <v>1</v>
      </c>
      <c r="W574" s="104" t="s">
        <v>17</v>
      </c>
      <c r="X574" s="104">
        <f t="shared" si="150"/>
        <v>0</v>
      </c>
      <c r="Y574" s="104" t="str">
        <f t="shared" si="136"/>
        <v/>
      </c>
      <c r="Z574" s="104" t="str">
        <f t="shared" si="137"/>
        <v/>
      </c>
      <c r="AA574" s="104" t="str">
        <f t="shared" si="137"/>
        <v/>
      </c>
      <c r="AB574" s="104" t="str">
        <f t="shared" si="143"/>
        <v/>
      </c>
      <c r="AC574" s="104" t="str">
        <f t="shared" si="143"/>
        <v/>
      </c>
      <c r="AD574" s="104" t="str">
        <f t="shared" si="143"/>
        <v/>
      </c>
      <c r="AE574" s="104" t="str">
        <f t="shared" si="148"/>
        <v/>
      </c>
      <c r="AF574" s="104" t="str">
        <f t="shared" si="144"/>
        <v/>
      </c>
      <c r="AG574" s="104" t="str">
        <f t="shared" si="144"/>
        <v/>
      </c>
      <c r="AH574" s="104" t="str">
        <f t="shared" si="144"/>
        <v/>
      </c>
      <c r="AI574" s="113"/>
      <c r="AJ574" s="104">
        <f t="shared" si="151"/>
        <v>0</v>
      </c>
      <c r="AK574" s="104" t="str">
        <f t="shared" si="146"/>
        <v/>
      </c>
      <c r="AL574" s="104" t="str">
        <f t="shared" si="146"/>
        <v/>
      </c>
      <c r="AM574" s="104" t="str">
        <f t="shared" si="146"/>
        <v/>
      </c>
      <c r="AN574" s="104" t="str">
        <f t="shared" si="146"/>
        <v/>
      </c>
      <c r="AO574" s="104" t="str">
        <f t="shared" si="146"/>
        <v/>
      </c>
      <c r="AP574" s="104" t="str">
        <f t="shared" si="149"/>
        <v/>
      </c>
      <c r="AQ574" s="104" t="str">
        <f t="shared" si="147"/>
        <v/>
      </c>
      <c r="AR574" s="104" t="str">
        <f t="shared" si="147"/>
        <v/>
      </c>
      <c r="AS574" s="104" t="str">
        <f t="shared" si="147"/>
        <v/>
      </c>
      <c r="AT574" s="104" t="str">
        <f t="shared" si="147"/>
        <v/>
      </c>
      <c r="AU574" s="114"/>
      <c r="AV574" s="67"/>
      <c r="AW574" s="67"/>
      <c r="AX574" s="67"/>
      <c r="AY574" s="67"/>
      <c r="AZ574" s="67"/>
      <c r="BA574" s="67"/>
      <c r="BB574" s="113"/>
      <c r="BC574" s="67"/>
      <c r="BD574" s="67"/>
      <c r="BE574" s="67"/>
      <c r="BF574" s="67"/>
      <c r="BG574" s="67"/>
      <c r="BH574" s="67"/>
      <c r="BI574" s="67"/>
      <c r="BJ574" s="67">
        <v>1152</v>
      </c>
      <c r="BK574" s="103">
        <v>3520.2240000000002</v>
      </c>
      <c r="BL574" s="112">
        <v>42.756959539999997</v>
      </c>
      <c r="BM574" s="112">
        <v>-82.032204550000003</v>
      </c>
      <c r="BN574" s="102" t="s">
        <v>7284</v>
      </c>
      <c r="BO574" s="106">
        <v>273.10000000000002</v>
      </c>
      <c r="BP574" s="67" t="s">
        <v>3290</v>
      </c>
      <c r="BQ574" s="67" t="s">
        <v>5683</v>
      </c>
      <c r="BR574" s="102">
        <v>1155</v>
      </c>
      <c r="BS574" s="102">
        <v>13</v>
      </c>
      <c r="BT574" s="115" t="s">
        <v>7988</v>
      </c>
      <c r="BU574" s="102">
        <v>6</v>
      </c>
      <c r="BV574" s="102">
        <v>14</v>
      </c>
      <c r="BW574" s="67" t="s">
        <v>7784</v>
      </c>
      <c r="BX574" s="113">
        <v>12.7</v>
      </c>
      <c r="BY574" s="67"/>
      <c r="BZ574" s="106">
        <f t="shared" si="138"/>
        <v>0</v>
      </c>
      <c r="CA574" s="104" t="str">
        <f t="shared" si="139"/>
        <v>New</v>
      </c>
      <c r="CB574" s="104" t="str">
        <f>AK574</f>
        <v/>
      </c>
      <c r="CC574" s="67"/>
      <c r="CD574" s="67"/>
      <c r="CE574" s="67"/>
      <c r="CF574" s="67"/>
    </row>
    <row r="575" spans="1:84" hidden="1" x14ac:dyDescent="0.35">
      <c r="A575" s="67">
        <v>1153</v>
      </c>
      <c r="B575" s="67">
        <v>3520.2689999999998</v>
      </c>
      <c r="C575" s="67" t="s">
        <v>7704</v>
      </c>
      <c r="D575" s="67" t="s">
        <v>3290</v>
      </c>
      <c r="E575" s="67" t="s">
        <v>5677</v>
      </c>
      <c r="F575" s="102">
        <v>11</v>
      </c>
      <c r="G575" s="102">
        <v>12</v>
      </c>
      <c r="H575" s="102">
        <v>16</v>
      </c>
      <c r="I575" s="102">
        <v>59</v>
      </c>
      <c r="J575" s="67"/>
      <c r="K575" s="67" t="s">
        <v>5683</v>
      </c>
      <c r="L575" s="67" t="s">
        <v>5494</v>
      </c>
      <c r="M575" s="67" t="s">
        <v>3293</v>
      </c>
      <c r="N575" s="67"/>
      <c r="O575" s="67" t="s">
        <v>5467</v>
      </c>
      <c r="P575" s="67">
        <v>11.33</v>
      </c>
      <c r="Q575" s="67">
        <v>11.33</v>
      </c>
      <c r="R575" s="103">
        <v>0</v>
      </c>
      <c r="S575" s="103">
        <v>0</v>
      </c>
      <c r="T575" s="67">
        <v>0</v>
      </c>
      <c r="U575" s="67">
        <v>12.7</v>
      </c>
      <c r="V575" s="104" t="b">
        <f t="shared" si="135"/>
        <v>1</v>
      </c>
      <c r="W575" s="104" t="s">
        <v>17</v>
      </c>
      <c r="X575" s="104">
        <f t="shared" si="150"/>
        <v>0</v>
      </c>
      <c r="Y575" s="104" t="str">
        <f t="shared" si="136"/>
        <v/>
      </c>
      <c r="Z575" s="104" t="str">
        <f t="shared" si="137"/>
        <v/>
      </c>
      <c r="AA575" s="104" t="str">
        <f t="shared" si="137"/>
        <v/>
      </c>
      <c r="AB575" s="104" t="str">
        <f t="shared" si="143"/>
        <v/>
      </c>
      <c r="AC575" s="104" t="str">
        <f t="shared" si="143"/>
        <v/>
      </c>
      <c r="AD575" s="104" t="str">
        <f t="shared" si="143"/>
        <v/>
      </c>
      <c r="AE575" s="104" t="str">
        <f t="shared" si="148"/>
        <v/>
      </c>
      <c r="AF575" s="104" t="str">
        <f t="shared" si="144"/>
        <v/>
      </c>
      <c r="AG575" s="104" t="str">
        <f t="shared" si="144"/>
        <v/>
      </c>
      <c r="AH575" s="104" t="str">
        <f t="shared" si="144"/>
        <v/>
      </c>
      <c r="AI575" s="113"/>
      <c r="AJ575" s="104">
        <f t="shared" si="151"/>
        <v>0</v>
      </c>
      <c r="AK575" s="104" t="str">
        <f t="shared" si="146"/>
        <v/>
      </c>
      <c r="AL575" s="104" t="str">
        <f t="shared" si="146"/>
        <v/>
      </c>
      <c r="AM575" s="104" t="str">
        <f t="shared" si="146"/>
        <v/>
      </c>
      <c r="AN575" s="104" t="str">
        <f t="shared" si="146"/>
        <v/>
      </c>
      <c r="AO575" s="104" t="str">
        <f t="shared" si="146"/>
        <v/>
      </c>
      <c r="AP575" s="104" t="str">
        <f t="shared" si="149"/>
        <v/>
      </c>
      <c r="AQ575" s="104" t="str">
        <f t="shared" si="147"/>
        <v/>
      </c>
      <c r="AR575" s="104" t="str">
        <f t="shared" si="147"/>
        <v/>
      </c>
      <c r="AS575" s="104" t="str">
        <f t="shared" si="147"/>
        <v/>
      </c>
      <c r="AT575" s="104" t="str">
        <f t="shared" si="147"/>
        <v/>
      </c>
      <c r="AU575" s="114"/>
      <c r="AV575" s="67"/>
      <c r="AW575" s="67"/>
      <c r="AX575" s="67"/>
      <c r="AY575" s="67"/>
      <c r="AZ575" s="67"/>
      <c r="BA575" s="67"/>
      <c r="BB575" s="113"/>
      <c r="BC575" s="67"/>
      <c r="BD575" s="67"/>
      <c r="BE575" s="67"/>
      <c r="BF575" s="67"/>
      <c r="BG575" s="67"/>
      <c r="BH575" s="67"/>
      <c r="BI575" s="67"/>
      <c r="BJ575" s="67">
        <v>1153</v>
      </c>
      <c r="BK575" s="103">
        <v>3520.2689999999998</v>
      </c>
      <c r="BL575" s="112">
        <v>42.756959160000001</v>
      </c>
      <c r="BM575" s="112">
        <v>-82.032204579999998</v>
      </c>
      <c r="BN575" s="102" t="s">
        <v>7284</v>
      </c>
      <c r="BO575" s="106">
        <v>273.10000000000002</v>
      </c>
      <c r="BP575" s="67" t="s">
        <v>3290</v>
      </c>
      <c r="BQ575" s="67" t="s">
        <v>5683</v>
      </c>
      <c r="BR575" s="102">
        <v>1155</v>
      </c>
      <c r="BS575" s="102">
        <v>11</v>
      </c>
      <c r="BT575" s="115" t="s">
        <v>7407</v>
      </c>
      <c r="BU575" s="102">
        <v>12</v>
      </c>
      <c r="BV575" s="102">
        <v>16</v>
      </c>
      <c r="BW575" s="67" t="s">
        <v>7784</v>
      </c>
      <c r="BX575" s="113">
        <v>12.7</v>
      </c>
      <c r="BY575" s="67"/>
      <c r="BZ575" s="106">
        <f t="shared" si="138"/>
        <v>0</v>
      </c>
      <c r="CA575" s="104" t="str">
        <f t="shared" si="139"/>
        <v>New</v>
      </c>
      <c r="CB575" s="104" t="str">
        <f>AK575</f>
        <v/>
      </c>
      <c r="CC575" s="67"/>
      <c r="CD575" s="67"/>
      <c r="CE575" s="67"/>
      <c r="CF575" s="67"/>
    </row>
    <row r="576" spans="1:84" hidden="1" x14ac:dyDescent="0.35">
      <c r="A576" s="67">
        <v>1154</v>
      </c>
      <c r="B576" s="67">
        <v>3520.308</v>
      </c>
      <c r="C576" s="67" t="s">
        <v>7705</v>
      </c>
      <c r="D576" s="67" t="s">
        <v>3290</v>
      </c>
      <c r="E576" s="67" t="s">
        <v>5677</v>
      </c>
      <c r="F576" s="102">
        <v>14</v>
      </c>
      <c r="G576" s="102">
        <v>13</v>
      </c>
      <c r="H576" s="102">
        <v>13</v>
      </c>
      <c r="I576" s="102">
        <v>59</v>
      </c>
      <c r="J576" s="67"/>
      <c r="K576" s="67" t="s">
        <v>5683</v>
      </c>
      <c r="L576" s="67" t="s">
        <v>5495</v>
      </c>
      <c r="M576" s="67" t="s">
        <v>3293</v>
      </c>
      <c r="N576" s="67" t="s">
        <v>4779</v>
      </c>
      <c r="O576" s="67" t="s">
        <v>5467</v>
      </c>
      <c r="P576" s="67">
        <v>13.88</v>
      </c>
      <c r="Q576" s="67">
        <v>13.88</v>
      </c>
      <c r="R576" s="103">
        <v>0</v>
      </c>
      <c r="S576" s="103">
        <v>0</v>
      </c>
      <c r="T576" s="67">
        <v>0</v>
      </c>
      <c r="U576" s="67">
        <v>12.7</v>
      </c>
      <c r="V576" s="104" t="b">
        <f t="shared" si="135"/>
        <v>1</v>
      </c>
      <c r="W576" s="104" t="s">
        <v>17</v>
      </c>
      <c r="X576" s="104">
        <f t="shared" si="150"/>
        <v>0</v>
      </c>
      <c r="Y576" s="104" t="str">
        <f t="shared" si="136"/>
        <v/>
      </c>
      <c r="Z576" s="104" t="str">
        <f t="shared" si="137"/>
        <v/>
      </c>
      <c r="AA576" s="104" t="str">
        <f t="shared" si="137"/>
        <v/>
      </c>
      <c r="AB576" s="104" t="str">
        <f t="shared" si="143"/>
        <v/>
      </c>
      <c r="AC576" s="104" t="str">
        <f t="shared" si="143"/>
        <v/>
      </c>
      <c r="AD576" s="104" t="str">
        <f t="shared" si="143"/>
        <v/>
      </c>
      <c r="AE576" s="104" t="str">
        <f t="shared" si="148"/>
        <v/>
      </c>
      <c r="AF576" s="104" t="str">
        <f t="shared" si="144"/>
        <v/>
      </c>
      <c r="AG576" s="104" t="str">
        <f t="shared" si="144"/>
        <v/>
      </c>
      <c r="AH576" s="104" t="str">
        <f t="shared" si="144"/>
        <v/>
      </c>
      <c r="AI576" s="113"/>
      <c r="AJ576" s="104">
        <f t="shared" si="151"/>
        <v>0</v>
      </c>
      <c r="AK576" s="104" t="str">
        <f t="shared" si="146"/>
        <v/>
      </c>
      <c r="AL576" s="104" t="str">
        <f t="shared" si="146"/>
        <v/>
      </c>
      <c r="AM576" s="104" t="str">
        <f t="shared" si="146"/>
        <v/>
      </c>
      <c r="AN576" s="104" t="str">
        <f t="shared" si="146"/>
        <v/>
      </c>
      <c r="AO576" s="104" t="str">
        <f t="shared" si="146"/>
        <v/>
      </c>
      <c r="AP576" s="104" t="str">
        <f t="shared" si="149"/>
        <v/>
      </c>
      <c r="AQ576" s="104" t="str">
        <f t="shared" si="147"/>
        <v/>
      </c>
      <c r="AR576" s="104" t="str">
        <f t="shared" si="147"/>
        <v/>
      </c>
      <c r="AS576" s="104" t="str">
        <f t="shared" si="147"/>
        <v/>
      </c>
      <c r="AT576" s="104" t="str">
        <f t="shared" si="147"/>
        <v/>
      </c>
      <c r="AU576" s="114"/>
      <c r="AV576" s="67"/>
      <c r="AW576" s="67"/>
      <c r="AX576" s="67"/>
      <c r="AY576" s="67"/>
      <c r="AZ576" s="67"/>
      <c r="BA576" s="67"/>
      <c r="BB576" s="113"/>
      <c r="BC576" s="67"/>
      <c r="BD576" s="67"/>
      <c r="BE576" s="67"/>
      <c r="BF576" s="67"/>
      <c r="BG576" s="67"/>
      <c r="BH576" s="67"/>
      <c r="BI576" s="67"/>
      <c r="BJ576" s="67">
        <v>1154</v>
      </c>
      <c r="BK576" s="103">
        <v>3520.308</v>
      </c>
      <c r="BL576" s="112">
        <v>42.756958820000001</v>
      </c>
      <c r="BM576" s="112">
        <v>-82.032204609999994</v>
      </c>
      <c r="BN576" s="102" t="s">
        <v>7284</v>
      </c>
      <c r="BO576" s="106">
        <v>273.10000000000002</v>
      </c>
      <c r="BP576" s="67" t="s">
        <v>3290</v>
      </c>
      <c r="BQ576" s="67" t="s">
        <v>5683</v>
      </c>
      <c r="BR576" s="102">
        <v>1155</v>
      </c>
      <c r="BS576" s="102">
        <v>14</v>
      </c>
      <c r="BT576" s="115" t="s">
        <v>7407</v>
      </c>
      <c r="BU576" s="102">
        <v>13</v>
      </c>
      <c r="BV576" s="102">
        <v>13</v>
      </c>
      <c r="BW576" s="67" t="s">
        <v>7784</v>
      </c>
      <c r="BX576" s="113">
        <v>12.7</v>
      </c>
      <c r="BY576" s="67"/>
      <c r="BZ576" s="106">
        <f t="shared" si="138"/>
        <v>0</v>
      </c>
      <c r="CA576" s="104" t="str">
        <f t="shared" si="139"/>
        <v>New</v>
      </c>
      <c r="CB576" s="104" t="str">
        <f>AK576</f>
        <v/>
      </c>
      <c r="CC576" s="67"/>
      <c r="CD576" s="67"/>
      <c r="CE576" s="67"/>
      <c r="CF576" s="67"/>
    </row>
    <row r="577" spans="1:84" hidden="1" x14ac:dyDescent="0.35">
      <c r="A577" s="67">
        <v>1157</v>
      </c>
      <c r="B577" s="67">
        <v>3520.3510000000001</v>
      </c>
      <c r="C577" s="67" t="s">
        <v>7688</v>
      </c>
      <c r="D577" s="67" t="s">
        <v>3290</v>
      </c>
      <c r="E577" s="67" t="s">
        <v>5677</v>
      </c>
      <c r="F577" s="102">
        <v>11</v>
      </c>
      <c r="G577" s="102">
        <v>14</v>
      </c>
      <c r="H577" s="102">
        <v>18</v>
      </c>
      <c r="I577" s="102">
        <v>59</v>
      </c>
      <c r="J577" s="67"/>
      <c r="K577" s="67" t="s">
        <v>5683</v>
      </c>
      <c r="L577" s="67" t="s">
        <v>5496</v>
      </c>
      <c r="M577" s="67" t="s">
        <v>3293</v>
      </c>
      <c r="N577" s="67"/>
      <c r="O577" s="67" t="s">
        <v>5467</v>
      </c>
      <c r="P577" s="67">
        <v>11.16</v>
      </c>
      <c r="Q577" s="67">
        <v>11.16</v>
      </c>
      <c r="R577" s="103">
        <v>0</v>
      </c>
      <c r="S577" s="103">
        <v>0</v>
      </c>
      <c r="T577" s="67">
        <v>0</v>
      </c>
      <c r="U577" s="67">
        <v>12.7</v>
      </c>
      <c r="V577" s="104" t="b">
        <f t="shared" si="135"/>
        <v>1</v>
      </c>
      <c r="W577" s="104" t="s">
        <v>17</v>
      </c>
      <c r="X577" s="104">
        <f t="shared" si="150"/>
        <v>0</v>
      </c>
      <c r="Y577" s="104" t="str">
        <f t="shared" si="136"/>
        <v/>
      </c>
      <c r="Z577" s="104" t="str">
        <f t="shared" si="137"/>
        <v/>
      </c>
      <c r="AA577" s="104" t="str">
        <f t="shared" si="137"/>
        <v/>
      </c>
      <c r="AB577" s="104" t="str">
        <f t="shared" si="143"/>
        <v/>
      </c>
      <c r="AC577" s="104" t="str">
        <f t="shared" si="143"/>
        <v/>
      </c>
      <c r="AD577" s="104" t="str">
        <f t="shared" si="143"/>
        <v/>
      </c>
      <c r="AE577" s="104" t="str">
        <f t="shared" si="148"/>
        <v/>
      </c>
      <c r="AF577" s="104" t="str">
        <f t="shared" si="144"/>
        <v/>
      </c>
      <c r="AG577" s="104" t="str">
        <f t="shared" si="144"/>
        <v/>
      </c>
      <c r="AH577" s="104" t="str">
        <f t="shared" si="144"/>
        <v/>
      </c>
      <c r="AI577" s="113"/>
      <c r="AJ577" s="104">
        <f t="shared" si="151"/>
        <v>0</v>
      </c>
      <c r="AK577" s="104" t="str">
        <f t="shared" si="146"/>
        <v/>
      </c>
      <c r="AL577" s="104" t="str">
        <f t="shared" si="146"/>
        <v/>
      </c>
      <c r="AM577" s="104" t="str">
        <f t="shared" si="146"/>
        <v/>
      </c>
      <c r="AN577" s="104" t="str">
        <f t="shared" si="146"/>
        <v/>
      </c>
      <c r="AO577" s="104" t="str">
        <f t="shared" si="146"/>
        <v/>
      </c>
      <c r="AP577" s="104" t="str">
        <f t="shared" si="149"/>
        <v/>
      </c>
      <c r="AQ577" s="104" t="str">
        <f t="shared" si="147"/>
        <v/>
      </c>
      <c r="AR577" s="104" t="str">
        <f t="shared" si="147"/>
        <v/>
      </c>
      <c r="AS577" s="104" t="str">
        <f t="shared" si="147"/>
        <v/>
      </c>
      <c r="AT577" s="104" t="str">
        <f t="shared" si="147"/>
        <v/>
      </c>
      <c r="AU577" s="114"/>
      <c r="AV577" s="67"/>
      <c r="AW577" s="67"/>
      <c r="AX577" s="67"/>
      <c r="AY577" s="67"/>
      <c r="AZ577" s="67"/>
      <c r="BA577" s="67"/>
      <c r="BB577" s="113"/>
      <c r="BC577" s="67"/>
      <c r="BD577" s="67"/>
      <c r="BE577" s="67"/>
      <c r="BF577" s="67"/>
      <c r="BG577" s="67"/>
      <c r="BH577" s="67"/>
      <c r="BI577" s="67"/>
      <c r="BJ577" s="67">
        <v>1157</v>
      </c>
      <c r="BK577" s="103">
        <v>3520.3510000000001</v>
      </c>
      <c r="BL577" s="112">
        <v>42.756958439999998</v>
      </c>
      <c r="BM577" s="112">
        <v>-82.032204640000003</v>
      </c>
      <c r="BN577" s="102" t="s">
        <v>7284</v>
      </c>
      <c r="BO577" s="106">
        <v>273.10000000000002</v>
      </c>
      <c r="BP577" s="67" t="s">
        <v>3290</v>
      </c>
      <c r="BQ577" s="67" t="s">
        <v>5683</v>
      </c>
      <c r="BR577" s="102">
        <v>1155</v>
      </c>
      <c r="BS577" s="102">
        <v>11</v>
      </c>
      <c r="BT577" s="115" t="s">
        <v>7491</v>
      </c>
      <c r="BU577" s="102">
        <v>14</v>
      </c>
      <c r="BV577" s="102">
        <v>18</v>
      </c>
      <c r="BW577" s="67" t="s">
        <v>7784</v>
      </c>
      <c r="BX577" s="113">
        <v>12.7</v>
      </c>
      <c r="BY577" s="67"/>
      <c r="BZ577" s="106">
        <f t="shared" si="138"/>
        <v>0</v>
      </c>
      <c r="CA577" s="104" t="str">
        <f t="shared" si="139"/>
        <v>New</v>
      </c>
      <c r="CB577" s="104" t="str">
        <f>AK577</f>
        <v/>
      </c>
      <c r="CC577" s="67"/>
      <c r="CD577" s="67"/>
      <c r="CE577" s="67"/>
      <c r="CF577" s="67"/>
    </row>
    <row r="578" spans="1:84" hidden="1" x14ac:dyDescent="0.35">
      <c r="A578" s="67">
        <v>1158</v>
      </c>
      <c r="B578" s="67">
        <v>3520.4140000000002</v>
      </c>
      <c r="C578" s="67" t="s">
        <v>7407</v>
      </c>
      <c r="D578" s="67" t="s">
        <v>3290</v>
      </c>
      <c r="E578" s="67" t="s">
        <v>5677</v>
      </c>
      <c r="F578" s="102">
        <v>12</v>
      </c>
      <c r="G578" s="102">
        <v>12</v>
      </c>
      <c r="H578" s="102">
        <v>10</v>
      </c>
      <c r="I578" s="102">
        <v>59</v>
      </c>
      <c r="J578" s="67"/>
      <c r="K578" s="67" t="s">
        <v>5678</v>
      </c>
      <c r="L578" s="67" t="s">
        <v>5498</v>
      </c>
      <c r="M578" s="67" t="s">
        <v>3293</v>
      </c>
      <c r="N578" s="67"/>
      <c r="O578" s="67" t="s">
        <v>5467</v>
      </c>
      <c r="P578" s="67">
        <v>11.55</v>
      </c>
      <c r="Q578" s="67">
        <v>11.55</v>
      </c>
      <c r="R578" s="103">
        <v>0</v>
      </c>
      <c r="S578" s="103">
        <v>0</v>
      </c>
      <c r="T578" s="67">
        <v>0</v>
      </c>
      <c r="U578" s="67">
        <v>12.7</v>
      </c>
      <c r="V578" s="104" t="b">
        <f t="shared" si="135"/>
        <v>1</v>
      </c>
      <c r="W578" s="104" t="s">
        <v>17</v>
      </c>
      <c r="X578" s="104">
        <f t="shared" si="150"/>
        <v>0</v>
      </c>
      <c r="Y578" s="104" t="str">
        <f t="shared" si="136"/>
        <v/>
      </c>
      <c r="Z578" s="104" t="str">
        <f t="shared" si="137"/>
        <v/>
      </c>
      <c r="AA578" s="104" t="str">
        <f t="shared" si="137"/>
        <v/>
      </c>
      <c r="AB578" s="104" t="str">
        <f t="shared" si="143"/>
        <v/>
      </c>
      <c r="AC578" s="104" t="str">
        <f t="shared" si="143"/>
        <v/>
      </c>
      <c r="AD578" s="104" t="str">
        <f t="shared" si="143"/>
        <v/>
      </c>
      <c r="AE578" s="104" t="str">
        <f t="shared" si="148"/>
        <v/>
      </c>
      <c r="AF578" s="104" t="str">
        <f t="shared" si="144"/>
        <v/>
      </c>
      <c r="AG578" s="104" t="str">
        <f t="shared" si="144"/>
        <v/>
      </c>
      <c r="AH578" s="104" t="str">
        <f t="shared" si="144"/>
        <v/>
      </c>
      <c r="AI578" s="113"/>
      <c r="AJ578" s="104">
        <f t="shared" si="151"/>
        <v>0</v>
      </c>
      <c r="AK578" s="104" t="str">
        <f t="shared" si="146"/>
        <v/>
      </c>
      <c r="AL578" s="104" t="str">
        <f t="shared" si="146"/>
        <v/>
      </c>
      <c r="AM578" s="104" t="str">
        <f t="shared" si="146"/>
        <v/>
      </c>
      <c r="AN578" s="104" t="str">
        <f t="shared" si="146"/>
        <v/>
      </c>
      <c r="AO578" s="104" t="str">
        <f t="shared" si="146"/>
        <v/>
      </c>
      <c r="AP578" s="104" t="str">
        <f t="shared" si="149"/>
        <v/>
      </c>
      <c r="AQ578" s="104" t="str">
        <f t="shared" si="147"/>
        <v/>
      </c>
      <c r="AR578" s="104" t="str">
        <f t="shared" si="147"/>
        <v/>
      </c>
      <c r="AS578" s="104" t="str">
        <f t="shared" si="147"/>
        <v/>
      </c>
      <c r="AT578" s="104" t="str">
        <f t="shared" si="147"/>
        <v/>
      </c>
      <c r="AU578" s="114"/>
      <c r="AV578" s="67"/>
      <c r="AW578" s="67"/>
      <c r="AX578" s="67"/>
      <c r="AY578" s="67"/>
      <c r="AZ578" s="67"/>
      <c r="BA578" s="67"/>
      <c r="BB578" s="113"/>
      <c r="BC578" s="67"/>
      <c r="BD578" s="67"/>
      <c r="BE578" s="67"/>
      <c r="BF578" s="67"/>
      <c r="BG578" s="67"/>
      <c r="BH578" s="67"/>
      <c r="BI578" s="67"/>
      <c r="BJ578" s="67">
        <v>1158</v>
      </c>
      <c r="BK578" s="103">
        <v>3520.4140000000002</v>
      </c>
      <c r="BL578" s="112">
        <v>42.75695786</v>
      </c>
      <c r="BM578" s="112">
        <v>-82.03220469</v>
      </c>
      <c r="BN578" s="102" t="s">
        <v>7284</v>
      </c>
      <c r="BO578" s="106">
        <v>273.10000000000002</v>
      </c>
      <c r="BP578" s="67" t="s">
        <v>3290</v>
      </c>
      <c r="BQ578" s="67" t="s">
        <v>5678</v>
      </c>
      <c r="BR578" s="102">
        <v>1155</v>
      </c>
      <c r="BS578" s="102">
        <v>12</v>
      </c>
      <c r="BT578" s="115" t="s">
        <v>7989</v>
      </c>
      <c r="BU578" s="102">
        <v>12</v>
      </c>
      <c r="BV578" s="102">
        <v>10</v>
      </c>
      <c r="BW578" s="67" t="s">
        <v>7784</v>
      </c>
      <c r="BX578" s="113">
        <v>12.7</v>
      </c>
      <c r="BY578" s="67"/>
      <c r="BZ578" s="106">
        <f t="shared" si="138"/>
        <v>0</v>
      </c>
      <c r="CA578" s="104" t="str">
        <f t="shared" si="139"/>
        <v>New</v>
      </c>
      <c r="CB578" s="104" t="str">
        <f>AK578</f>
        <v/>
      </c>
      <c r="CC578" s="67"/>
      <c r="CD578" s="67"/>
      <c r="CE578" s="67"/>
      <c r="CF578" s="67"/>
    </row>
    <row r="579" spans="1:84" hidden="1" x14ac:dyDescent="0.35">
      <c r="A579" s="67">
        <v>1159</v>
      </c>
      <c r="B579" s="67">
        <v>3520.4720000000002</v>
      </c>
      <c r="C579" s="67" t="s">
        <v>7706</v>
      </c>
      <c r="D579" s="67" t="s">
        <v>3290</v>
      </c>
      <c r="E579" s="67" t="s">
        <v>5677</v>
      </c>
      <c r="F579" s="102">
        <v>12</v>
      </c>
      <c r="G579" s="102">
        <v>30</v>
      </c>
      <c r="H579" s="102">
        <v>17</v>
      </c>
      <c r="I579" s="102">
        <v>59</v>
      </c>
      <c r="J579" s="67"/>
      <c r="K579" s="67" t="s">
        <v>5683</v>
      </c>
      <c r="L579" s="67" t="s">
        <v>5499</v>
      </c>
      <c r="M579" s="67" t="s">
        <v>3293</v>
      </c>
      <c r="N579" s="67"/>
      <c r="O579" s="67" t="s">
        <v>5467</v>
      </c>
      <c r="P579" s="67">
        <v>11.61</v>
      </c>
      <c r="Q579" s="67">
        <v>11.61</v>
      </c>
      <c r="R579" s="103">
        <v>0</v>
      </c>
      <c r="S579" s="103">
        <v>0</v>
      </c>
      <c r="T579" s="67">
        <v>0</v>
      </c>
      <c r="U579" s="67">
        <v>12.7</v>
      </c>
      <c r="V579" s="104" t="b">
        <f t="shared" ref="V579:V642" si="152">IF(Q579&gt;X579,TRUE,FALSE)</f>
        <v>1</v>
      </c>
      <c r="W579" s="104" t="s">
        <v>17</v>
      </c>
      <c r="X579" s="104">
        <f t="shared" si="150"/>
        <v>0</v>
      </c>
      <c r="Y579" s="104" t="str">
        <f t="shared" ref="Y579:Y642" si="153">IF(Y$1=$W579,X579,"")</f>
        <v/>
      </c>
      <c r="Z579" s="104" t="str">
        <f t="shared" ref="Z579:AA642" si="154">IF(Z$1=$W579,$X579,"")</f>
        <v/>
      </c>
      <c r="AA579" s="104" t="str">
        <f t="shared" si="154"/>
        <v/>
      </c>
      <c r="AB579" s="104" t="str">
        <f t="shared" si="143"/>
        <v/>
      </c>
      <c r="AC579" s="104" t="str">
        <f t="shared" si="143"/>
        <v/>
      </c>
      <c r="AD579" s="104" t="str">
        <f t="shared" si="143"/>
        <v/>
      </c>
      <c r="AE579" s="104" t="str">
        <f t="shared" si="148"/>
        <v/>
      </c>
      <c r="AF579" s="104" t="str">
        <f t="shared" si="144"/>
        <v/>
      </c>
      <c r="AG579" s="104" t="str">
        <f t="shared" si="144"/>
        <v/>
      </c>
      <c r="AH579" s="104" t="str">
        <f t="shared" si="144"/>
        <v/>
      </c>
      <c r="AI579" s="113"/>
      <c r="AJ579" s="104">
        <f t="shared" si="151"/>
        <v>0</v>
      </c>
      <c r="AK579" s="104" t="str">
        <f t="shared" si="146"/>
        <v/>
      </c>
      <c r="AL579" s="104" t="str">
        <f t="shared" si="146"/>
        <v/>
      </c>
      <c r="AM579" s="104" t="str">
        <f t="shared" si="146"/>
        <v/>
      </c>
      <c r="AN579" s="104" t="str">
        <f t="shared" si="146"/>
        <v/>
      </c>
      <c r="AO579" s="104" t="str">
        <f t="shared" si="146"/>
        <v/>
      </c>
      <c r="AP579" s="104" t="str">
        <f t="shared" si="149"/>
        <v/>
      </c>
      <c r="AQ579" s="104" t="str">
        <f t="shared" si="147"/>
        <v/>
      </c>
      <c r="AR579" s="104" t="str">
        <f t="shared" si="147"/>
        <v/>
      </c>
      <c r="AS579" s="104" t="str">
        <f t="shared" si="147"/>
        <v/>
      </c>
      <c r="AT579" s="104" t="str">
        <f t="shared" si="147"/>
        <v/>
      </c>
      <c r="AU579" s="114"/>
      <c r="AV579" s="67"/>
      <c r="AW579" s="67"/>
      <c r="AX579" s="67"/>
      <c r="AY579" s="67"/>
      <c r="AZ579" s="67"/>
      <c r="BA579" s="67"/>
      <c r="BB579" s="113"/>
      <c r="BC579" s="67"/>
      <c r="BD579" s="67"/>
      <c r="BE579" s="67"/>
      <c r="BF579" s="67"/>
      <c r="BG579" s="67"/>
      <c r="BH579" s="67"/>
      <c r="BI579" s="67"/>
      <c r="BJ579" s="67">
        <v>1159</v>
      </c>
      <c r="BK579" s="103">
        <v>3520.4720000000002</v>
      </c>
      <c r="BL579" s="112">
        <v>42.756957419999999</v>
      </c>
      <c r="BM579" s="112">
        <v>-82.032204730000004</v>
      </c>
      <c r="BN579" s="102" t="s">
        <v>7284</v>
      </c>
      <c r="BO579" s="106">
        <v>273.10000000000002</v>
      </c>
      <c r="BP579" s="67" t="s">
        <v>3290</v>
      </c>
      <c r="BQ579" s="67" t="s">
        <v>5683</v>
      </c>
      <c r="BR579" s="102">
        <v>1155</v>
      </c>
      <c r="BS579" s="102">
        <v>12</v>
      </c>
      <c r="BT579" s="115" t="s">
        <v>7407</v>
      </c>
      <c r="BU579" s="102">
        <v>30</v>
      </c>
      <c r="BV579" s="102">
        <v>17</v>
      </c>
      <c r="BW579" s="67" t="s">
        <v>7784</v>
      </c>
      <c r="BX579" s="113">
        <v>12.7</v>
      </c>
      <c r="BY579" s="67"/>
      <c r="BZ579" s="106">
        <f t="shared" ref="BZ579:BZ642" si="155">S579*100</f>
        <v>0</v>
      </c>
      <c r="CA579" s="104" t="str">
        <f>W579</f>
        <v>New</v>
      </c>
      <c r="CB579" s="104" t="str">
        <f t="shared" ref="CB579:CB642" si="156">AK579</f>
        <v/>
      </c>
      <c r="CC579" s="67"/>
      <c r="CD579" s="67"/>
      <c r="CE579" s="67"/>
      <c r="CF579" s="67"/>
    </row>
    <row r="580" spans="1:84" hidden="1" x14ac:dyDescent="0.35">
      <c r="A580" s="67">
        <v>1160</v>
      </c>
      <c r="B580" s="67">
        <v>3520.4969999999998</v>
      </c>
      <c r="C580" s="67" t="s">
        <v>7697</v>
      </c>
      <c r="D580" s="67" t="s">
        <v>3290</v>
      </c>
      <c r="E580" s="67" t="s">
        <v>5677</v>
      </c>
      <c r="F580" s="102">
        <v>13</v>
      </c>
      <c r="G580" s="102">
        <v>19</v>
      </c>
      <c r="H580" s="102">
        <v>12</v>
      </c>
      <c r="I580" s="102">
        <v>59</v>
      </c>
      <c r="J580" s="67"/>
      <c r="K580" s="67" t="s">
        <v>5678</v>
      </c>
      <c r="L580" s="67" t="s">
        <v>5500</v>
      </c>
      <c r="M580" s="67" t="s">
        <v>3293</v>
      </c>
      <c r="N580" s="67"/>
      <c r="O580" s="67" t="s">
        <v>5467</v>
      </c>
      <c r="P580" s="67">
        <v>13.11</v>
      </c>
      <c r="Q580" s="67">
        <v>13.11</v>
      </c>
      <c r="R580" s="103">
        <v>0</v>
      </c>
      <c r="S580" s="103">
        <v>0</v>
      </c>
      <c r="T580" s="67">
        <v>0</v>
      </c>
      <c r="U580" s="67">
        <v>12.7</v>
      </c>
      <c r="V580" s="104" t="b">
        <f t="shared" si="152"/>
        <v>1</v>
      </c>
      <c r="W580" s="104" t="s">
        <v>17</v>
      </c>
      <c r="X580" s="104">
        <f t="shared" si="150"/>
        <v>0</v>
      </c>
      <c r="Y580" s="104" t="str">
        <f t="shared" si="153"/>
        <v/>
      </c>
      <c r="Z580" s="104" t="str">
        <f t="shared" si="154"/>
        <v/>
      </c>
      <c r="AA580" s="104" t="str">
        <f t="shared" si="154"/>
        <v/>
      </c>
      <c r="AB580" s="104" t="str">
        <f t="shared" si="143"/>
        <v/>
      </c>
      <c r="AC580" s="104" t="str">
        <f t="shared" si="143"/>
        <v/>
      </c>
      <c r="AD580" s="104" t="str">
        <f t="shared" si="143"/>
        <v/>
      </c>
      <c r="AE580" s="104" t="str">
        <f t="shared" si="148"/>
        <v/>
      </c>
      <c r="AF580" s="104" t="str">
        <f t="shared" si="144"/>
        <v/>
      </c>
      <c r="AG580" s="104" t="str">
        <f t="shared" si="144"/>
        <v/>
      </c>
      <c r="AH580" s="104" t="str">
        <f t="shared" si="144"/>
        <v/>
      </c>
      <c r="AI580" s="113"/>
      <c r="AJ580" s="104">
        <f t="shared" si="151"/>
        <v>0</v>
      </c>
      <c r="AK580" s="104" t="str">
        <f t="shared" si="146"/>
        <v/>
      </c>
      <c r="AL580" s="104" t="str">
        <f t="shared" si="146"/>
        <v/>
      </c>
      <c r="AM580" s="104" t="str">
        <f t="shared" si="146"/>
        <v/>
      </c>
      <c r="AN580" s="104" t="str">
        <f t="shared" si="146"/>
        <v/>
      </c>
      <c r="AO580" s="104" t="str">
        <f t="shared" si="146"/>
        <v/>
      </c>
      <c r="AP580" s="104" t="str">
        <f t="shared" si="149"/>
        <v/>
      </c>
      <c r="AQ580" s="104" t="str">
        <f t="shared" si="147"/>
        <v/>
      </c>
      <c r="AR580" s="104" t="str">
        <f t="shared" si="147"/>
        <v/>
      </c>
      <c r="AS580" s="104" t="str">
        <f t="shared" si="147"/>
        <v/>
      </c>
      <c r="AT580" s="104" t="str">
        <f t="shared" si="147"/>
        <v/>
      </c>
      <c r="AU580" s="114"/>
      <c r="AV580" s="67"/>
      <c r="AW580" s="67"/>
      <c r="AX580" s="67"/>
      <c r="AY580" s="67"/>
      <c r="AZ580" s="67"/>
      <c r="BA580" s="67"/>
      <c r="BB580" s="113"/>
      <c r="BC580" s="67"/>
      <c r="BD580" s="67"/>
      <c r="BE580" s="67"/>
      <c r="BF580" s="67"/>
      <c r="BG580" s="67"/>
      <c r="BH580" s="67"/>
      <c r="BI580" s="67"/>
      <c r="BJ580" s="67">
        <v>1160</v>
      </c>
      <c r="BK580" s="103">
        <v>3520.4969999999998</v>
      </c>
      <c r="BL580" s="112">
        <v>42.756957139999997</v>
      </c>
      <c r="BM580" s="112">
        <v>-82.032204750000005</v>
      </c>
      <c r="BN580" s="102" t="s">
        <v>7284</v>
      </c>
      <c r="BO580" s="106">
        <v>273.10000000000002</v>
      </c>
      <c r="BP580" s="67" t="s">
        <v>3290</v>
      </c>
      <c r="BQ580" s="67" t="s">
        <v>5678</v>
      </c>
      <c r="BR580" s="102">
        <v>1155</v>
      </c>
      <c r="BS580" s="102">
        <v>13</v>
      </c>
      <c r="BT580" s="115" t="s">
        <v>7407</v>
      </c>
      <c r="BU580" s="102">
        <v>19</v>
      </c>
      <c r="BV580" s="102">
        <v>12</v>
      </c>
      <c r="BW580" s="67" t="s">
        <v>7784</v>
      </c>
      <c r="BX580" s="113">
        <v>12.7</v>
      </c>
      <c r="BY580" s="67"/>
      <c r="BZ580" s="106">
        <f t="shared" si="155"/>
        <v>0</v>
      </c>
      <c r="CA580" s="104" t="str">
        <f>W580</f>
        <v>New</v>
      </c>
      <c r="CB580" s="104" t="str">
        <f t="shared" si="156"/>
        <v/>
      </c>
      <c r="CC580" s="67"/>
      <c r="CD580" s="67"/>
      <c r="CE580" s="67"/>
      <c r="CF580" s="67"/>
    </row>
    <row r="581" spans="1:84" hidden="1" x14ac:dyDescent="0.35">
      <c r="A581" s="67">
        <v>1161</v>
      </c>
      <c r="B581" s="67">
        <v>3520.5340000000001</v>
      </c>
      <c r="C581" s="67" t="s">
        <v>7692</v>
      </c>
      <c r="D581" s="67" t="s">
        <v>3290</v>
      </c>
      <c r="E581" s="67" t="s">
        <v>5677</v>
      </c>
      <c r="F581" s="102">
        <v>10</v>
      </c>
      <c r="G581" s="102">
        <v>7</v>
      </c>
      <c r="H581" s="102">
        <v>10</v>
      </c>
      <c r="I581" s="102"/>
      <c r="J581" s="67"/>
      <c r="K581" s="67" t="s">
        <v>5859</v>
      </c>
      <c r="L581" s="67" t="s">
        <v>5501</v>
      </c>
      <c r="M581" s="67" t="s">
        <v>3293</v>
      </c>
      <c r="N581" s="67"/>
      <c r="O581" s="67" t="s">
        <v>5467</v>
      </c>
      <c r="P581" s="67">
        <v>9.85</v>
      </c>
      <c r="Q581" s="67">
        <v>9.85</v>
      </c>
      <c r="R581" s="103">
        <v>0</v>
      </c>
      <c r="S581" s="103">
        <v>0</v>
      </c>
      <c r="T581" s="67">
        <v>0</v>
      </c>
      <c r="U581" s="67">
        <v>12.7</v>
      </c>
      <c r="V581" s="104" t="b">
        <f t="shared" si="152"/>
        <v>1</v>
      </c>
      <c r="W581" s="104" t="s">
        <v>17</v>
      </c>
      <c r="X581" s="104">
        <f t="shared" si="150"/>
        <v>0</v>
      </c>
      <c r="Y581" s="104" t="str">
        <f t="shared" si="153"/>
        <v/>
      </c>
      <c r="Z581" s="104" t="str">
        <f t="shared" si="154"/>
        <v/>
      </c>
      <c r="AA581" s="104" t="str">
        <f t="shared" si="154"/>
        <v/>
      </c>
      <c r="AB581" s="104" t="str">
        <f t="shared" si="143"/>
        <v/>
      </c>
      <c r="AC581" s="104" t="str">
        <f t="shared" si="143"/>
        <v/>
      </c>
      <c r="AD581" s="104" t="str">
        <f t="shared" si="143"/>
        <v/>
      </c>
      <c r="AE581" s="104" t="str">
        <f t="shared" si="148"/>
        <v/>
      </c>
      <c r="AF581" s="104" t="str">
        <f t="shared" si="144"/>
        <v/>
      </c>
      <c r="AG581" s="104" t="str">
        <f t="shared" si="144"/>
        <v/>
      </c>
      <c r="AH581" s="104" t="str">
        <f t="shared" si="144"/>
        <v/>
      </c>
      <c r="AI581" s="113"/>
      <c r="AJ581" s="104">
        <f t="shared" si="151"/>
        <v>0</v>
      </c>
      <c r="AK581" s="104" t="str">
        <f t="shared" si="146"/>
        <v/>
      </c>
      <c r="AL581" s="104" t="str">
        <f t="shared" si="146"/>
        <v/>
      </c>
      <c r="AM581" s="104" t="str">
        <f t="shared" si="146"/>
        <v/>
      </c>
      <c r="AN581" s="104" t="str">
        <f t="shared" si="146"/>
        <v/>
      </c>
      <c r="AO581" s="104" t="str">
        <f t="shared" si="146"/>
        <v/>
      </c>
      <c r="AP581" s="104" t="str">
        <f t="shared" si="149"/>
        <v/>
      </c>
      <c r="AQ581" s="104" t="str">
        <f t="shared" si="147"/>
        <v/>
      </c>
      <c r="AR581" s="104" t="str">
        <f t="shared" si="147"/>
        <v/>
      </c>
      <c r="AS581" s="104" t="str">
        <f t="shared" si="147"/>
        <v/>
      </c>
      <c r="AT581" s="104" t="str">
        <f t="shared" si="147"/>
        <v/>
      </c>
      <c r="AU581" s="114"/>
      <c r="AV581" s="67"/>
      <c r="AW581" s="67"/>
      <c r="AX581" s="67"/>
      <c r="AY581" s="67"/>
      <c r="AZ581" s="67"/>
      <c r="BA581" s="67"/>
      <c r="BB581" s="113"/>
      <c r="BC581" s="67"/>
      <c r="BD581" s="67"/>
      <c r="BE581" s="67"/>
      <c r="BF581" s="67"/>
      <c r="BG581" s="67"/>
      <c r="BH581" s="67"/>
      <c r="BI581" s="67"/>
      <c r="BJ581" s="67">
        <v>1161</v>
      </c>
      <c r="BK581" s="103">
        <v>3520.5340000000001</v>
      </c>
      <c r="BL581" s="112">
        <v>42.756956760000001</v>
      </c>
      <c r="BM581" s="112">
        <v>-82.032204780000001</v>
      </c>
      <c r="BN581" s="102" t="s">
        <v>7284</v>
      </c>
      <c r="BO581" s="106">
        <v>273.10000000000002</v>
      </c>
      <c r="BP581" s="67" t="s">
        <v>3290</v>
      </c>
      <c r="BQ581" s="67" t="s">
        <v>5859</v>
      </c>
      <c r="BR581" s="102"/>
      <c r="BS581" s="102">
        <v>10</v>
      </c>
      <c r="BT581" s="115" t="s">
        <v>7407</v>
      </c>
      <c r="BU581" s="102">
        <v>7</v>
      </c>
      <c r="BV581" s="102">
        <v>10</v>
      </c>
      <c r="BW581" s="67" t="s">
        <v>7784</v>
      </c>
      <c r="BX581" s="113">
        <v>12.7</v>
      </c>
      <c r="BY581" s="67"/>
      <c r="BZ581" s="106">
        <f t="shared" si="155"/>
        <v>0</v>
      </c>
      <c r="CA581" s="104" t="str">
        <f>W581</f>
        <v>New</v>
      </c>
      <c r="CB581" s="104" t="str">
        <f t="shared" si="156"/>
        <v/>
      </c>
      <c r="CC581" s="67"/>
      <c r="CD581" s="67"/>
      <c r="CE581" s="67"/>
      <c r="CF581" s="67"/>
    </row>
    <row r="582" spans="1:84" hidden="1" x14ac:dyDescent="0.35">
      <c r="A582" s="67">
        <v>1162</v>
      </c>
      <c r="B582" s="67">
        <v>3520.6019999999999</v>
      </c>
      <c r="C582" s="67" t="s">
        <v>7697</v>
      </c>
      <c r="D582" s="67" t="s">
        <v>3290</v>
      </c>
      <c r="E582" s="67" t="s">
        <v>5677</v>
      </c>
      <c r="F582" s="102">
        <v>12</v>
      </c>
      <c r="G582" s="102">
        <v>17</v>
      </c>
      <c r="H582" s="102">
        <v>11</v>
      </c>
      <c r="I582" s="102"/>
      <c r="J582" s="67"/>
      <c r="K582" s="67" t="s">
        <v>5678</v>
      </c>
      <c r="L582" s="67" t="s">
        <v>5502</v>
      </c>
      <c r="M582" s="67" t="s">
        <v>3293</v>
      </c>
      <c r="N582" s="67" t="s">
        <v>4779</v>
      </c>
      <c r="O582" s="67" t="s">
        <v>5467</v>
      </c>
      <c r="P582" s="67">
        <v>11.75</v>
      </c>
      <c r="Q582" s="67">
        <v>11.75</v>
      </c>
      <c r="R582" s="103">
        <v>0</v>
      </c>
      <c r="S582" s="103">
        <v>0</v>
      </c>
      <c r="T582" s="67">
        <v>0</v>
      </c>
      <c r="U582" s="67">
        <v>12.7</v>
      </c>
      <c r="V582" s="104" t="b">
        <f t="shared" si="152"/>
        <v>1</v>
      </c>
      <c r="W582" s="104" t="s">
        <v>17</v>
      </c>
      <c r="X582" s="104">
        <f t="shared" si="150"/>
        <v>0</v>
      </c>
      <c r="Y582" s="104" t="str">
        <f t="shared" si="153"/>
        <v/>
      </c>
      <c r="Z582" s="104" t="str">
        <f t="shared" si="154"/>
        <v/>
      </c>
      <c r="AA582" s="104" t="str">
        <f t="shared" si="154"/>
        <v/>
      </c>
      <c r="AB582" s="104" t="str">
        <f t="shared" si="143"/>
        <v/>
      </c>
      <c r="AC582" s="104" t="str">
        <f t="shared" si="143"/>
        <v/>
      </c>
      <c r="AD582" s="104" t="str">
        <f t="shared" si="143"/>
        <v/>
      </c>
      <c r="AE582" s="104" t="str">
        <f t="shared" si="148"/>
        <v/>
      </c>
      <c r="AF582" s="104" t="str">
        <f t="shared" si="144"/>
        <v/>
      </c>
      <c r="AG582" s="104" t="str">
        <f t="shared" si="144"/>
        <v/>
      </c>
      <c r="AH582" s="104" t="str">
        <f t="shared" si="144"/>
        <v/>
      </c>
      <c r="AI582" s="113"/>
      <c r="AJ582" s="104">
        <f t="shared" si="151"/>
        <v>0</v>
      </c>
      <c r="AK582" s="104" t="str">
        <f t="shared" si="146"/>
        <v/>
      </c>
      <c r="AL582" s="104" t="str">
        <f t="shared" si="146"/>
        <v/>
      </c>
      <c r="AM582" s="104" t="str">
        <f t="shared" si="146"/>
        <v/>
      </c>
      <c r="AN582" s="104" t="str">
        <f t="shared" si="146"/>
        <v/>
      </c>
      <c r="AO582" s="104" t="str">
        <f t="shared" si="146"/>
        <v/>
      </c>
      <c r="AP582" s="104" t="str">
        <f t="shared" si="149"/>
        <v/>
      </c>
      <c r="AQ582" s="104" t="str">
        <f t="shared" si="147"/>
        <v/>
      </c>
      <c r="AR582" s="104" t="str">
        <f t="shared" si="147"/>
        <v/>
      </c>
      <c r="AS582" s="104" t="str">
        <f t="shared" si="147"/>
        <v/>
      </c>
      <c r="AT582" s="104" t="str">
        <f t="shared" si="147"/>
        <v/>
      </c>
      <c r="AU582" s="114"/>
      <c r="AV582" s="67"/>
      <c r="AW582" s="67"/>
      <c r="AX582" s="67"/>
      <c r="AY582" s="67"/>
      <c r="AZ582" s="67"/>
      <c r="BA582" s="67"/>
      <c r="BB582" s="113"/>
      <c r="BC582" s="67"/>
      <c r="BD582" s="67"/>
      <c r="BE582" s="67"/>
      <c r="BF582" s="67"/>
      <c r="BG582" s="67"/>
      <c r="BH582" s="67"/>
      <c r="BI582" s="67"/>
      <c r="BJ582" s="67">
        <v>1162</v>
      </c>
      <c r="BK582" s="103">
        <v>3520.6019999999999</v>
      </c>
      <c r="BL582" s="112">
        <v>42.756956199999998</v>
      </c>
      <c r="BM582" s="112">
        <v>-82.032204829999998</v>
      </c>
      <c r="BN582" s="102" t="s">
        <v>7284</v>
      </c>
      <c r="BO582" s="106">
        <v>273.10000000000002</v>
      </c>
      <c r="BP582" s="67" t="s">
        <v>3290</v>
      </c>
      <c r="BQ582" s="67" t="s">
        <v>5678</v>
      </c>
      <c r="BR582" s="102"/>
      <c r="BS582" s="102">
        <v>12</v>
      </c>
      <c r="BT582" s="115" t="s">
        <v>7407</v>
      </c>
      <c r="BU582" s="102">
        <v>17</v>
      </c>
      <c r="BV582" s="102">
        <v>11</v>
      </c>
      <c r="BW582" s="67" t="s">
        <v>7784</v>
      </c>
      <c r="BX582" s="113">
        <v>12.7</v>
      </c>
      <c r="BY582" s="67"/>
      <c r="BZ582" s="106">
        <f t="shared" si="155"/>
        <v>0</v>
      </c>
      <c r="CA582" s="104" t="str">
        <f>W582</f>
        <v>New</v>
      </c>
      <c r="CB582" s="104" t="str">
        <f t="shared" si="156"/>
        <v/>
      </c>
      <c r="CC582" s="67"/>
      <c r="CD582" s="67"/>
      <c r="CE582" s="67"/>
      <c r="CF582" s="67"/>
    </row>
    <row r="583" spans="1:84" hidden="1" x14ac:dyDescent="0.35">
      <c r="A583" s="67">
        <v>1163</v>
      </c>
      <c r="B583" s="67">
        <v>3520.9549999999999</v>
      </c>
      <c r="C583" s="67" t="s">
        <v>7493</v>
      </c>
      <c r="D583" s="67" t="s">
        <v>3290</v>
      </c>
      <c r="E583" s="67" t="s">
        <v>5677</v>
      </c>
      <c r="F583" s="102">
        <v>11</v>
      </c>
      <c r="G583" s="102">
        <v>9</v>
      </c>
      <c r="H583" s="102">
        <v>9</v>
      </c>
      <c r="I583" s="102"/>
      <c r="J583" s="67"/>
      <c r="K583" s="67" t="s">
        <v>5678</v>
      </c>
      <c r="L583" s="67" t="s">
        <v>5503</v>
      </c>
      <c r="M583" s="67" t="s">
        <v>3293</v>
      </c>
      <c r="N583" s="67"/>
      <c r="O583" s="67" t="s">
        <v>5464</v>
      </c>
      <c r="P583" s="67">
        <v>10.65</v>
      </c>
      <c r="Q583" s="67">
        <v>10.65</v>
      </c>
      <c r="R583" s="103">
        <v>3.5000000000000003E-2</v>
      </c>
      <c r="S583" s="103">
        <v>6.2E-2</v>
      </c>
      <c r="T583" s="67">
        <v>0.16800000000000001</v>
      </c>
      <c r="U583" s="67">
        <v>12.7</v>
      </c>
      <c r="V583" s="104" t="b">
        <f t="shared" si="152"/>
        <v>1</v>
      </c>
      <c r="W583" s="104" t="s">
        <v>16</v>
      </c>
      <c r="X583" s="104">
        <f t="shared" si="150"/>
        <v>6.2</v>
      </c>
      <c r="Y583" s="104">
        <f t="shared" si="153"/>
        <v>6.2</v>
      </c>
      <c r="Z583" s="104" t="str">
        <f t="shared" si="154"/>
        <v/>
      </c>
      <c r="AA583" s="104" t="str">
        <f t="shared" si="154"/>
        <v/>
      </c>
      <c r="AB583" s="104" t="str">
        <f t="shared" si="143"/>
        <v/>
      </c>
      <c r="AC583" s="104" t="str">
        <f t="shared" si="143"/>
        <v/>
      </c>
      <c r="AD583" s="104" t="str">
        <f t="shared" si="143"/>
        <v/>
      </c>
      <c r="AE583" s="104" t="str">
        <f t="shared" si="148"/>
        <v/>
      </c>
      <c r="AF583" s="104" t="str">
        <f t="shared" si="144"/>
        <v/>
      </c>
      <c r="AG583" s="104" t="str">
        <f t="shared" si="144"/>
        <v/>
      </c>
      <c r="AH583" s="104" t="str">
        <f t="shared" si="144"/>
        <v/>
      </c>
      <c r="AI583" s="113"/>
      <c r="AJ583" s="104">
        <f t="shared" si="151"/>
        <v>8.0324482951369486E-2</v>
      </c>
      <c r="AK583" s="104">
        <f t="shared" si="146"/>
        <v>8.0324482951369486E-2</v>
      </c>
      <c r="AL583" s="104" t="str">
        <f t="shared" si="146"/>
        <v/>
      </c>
      <c r="AM583" s="104" t="str">
        <f t="shared" si="146"/>
        <v/>
      </c>
      <c r="AN583" s="104" t="str">
        <f t="shared" si="146"/>
        <v/>
      </c>
      <c r="AO583" s="104" t="str">
        <f t="shared" si="146"/>
        <v/>
      </c>
      <c r="AP583" s="104" t="str">
        <f t="shared" si="149"/>
        <v/>
      </c>
      <c r="AQ583" s="104" t="str">
        <f t="shared" si="147"/>
        <v/>
      </c>
      <c r="AR583" s="104" t="str">
        <f t="shared" si="147"/>
        <v/>
      </c>
      <c r="AS583" s="104" t="str">
        <f t="shared" si="147"/>
        <v/>
      </c>
      <c r="AT583" s="104" t="str">
        <f t="shared" si="147"/>
        <v/>
      </c>
      <c r="AU583" s="114"/>
      <c r="AV583" s="67"/>
      <c r="AW583" s="67"/>
      <c r="AX583" s="67"/>
      <c r="AY583" s="67"/>
      <c r="AZ583" s="67"/>
      <c r="BA583" s="67"/>
      <c r="BB583" s="113"/>
      <c r="BC583" s="67"/>
      <c r="BD583" s="67"/>
      <c r="BE583" s="67"/>
      <c r="BF583" s="67"/>
      <c r="BG583" s="67"/>
      <c r="BH583" s="67"/>
      <c r="BI583" s="67"/>
      <c r="BJ583" s="67">
        <v>1163</v>
      </c>
      <c r="BK583" s="103">
        <v>3520.9549999999999</v>
      </c>
      <c r="BL583" s="112">
        <v>42.756952990000002</v>
      </c>
      <c r="BM583" s="112">
        <v>-82.032205099999999</v>
      </c>
      <c r="BN583" s="102" t="s">
        <v>7284</v>
      </c>
      <c r="BO583" s="106">
        <v>273.10000000000002</v>
      </c>
      <c r="BP583" s="67" t="s">
        <v>3290</v>
      </c>
      <c r="BQ583" s="67" t="s">
        <v>5678</v>
      </c>
      <c r="BR583" s="102"/>
      <c r="BS583" s="102">
        <v>11</v>
      </c>
      <c r="BT583" s="115" t="s">
        <v>7989</v>
      </c>
      <c r="BU583" s="102">
        <v>9</v>
      </c>
      <c r="BV583" s="102">
        <v>9</v>
      </c>
      <c r="BW583" s="67" t="s">
        <v>7784</v>
      </c>
      <c r="BX583" s="113">
        <v>12.7</v>
      </c>
      <c r="BY583" s="67"/>
      <c r="BZ583" s="106">
        <f t="shared" si="155"/>
        <v>6.2</v>
      </c>
      <c r="CA583" s="104" t="str">
        <f>W583</f>
        <v>Matched</v>
      </c>
      <c r="CB583" s="104">
        <f t="shared" si="156"/>
        <v>8.0324482951369486E-2</v>
      </c>
      <c r="CC583" s="67"/>
      <c r="CD583" s="67"/>
      <c r="CE583" s="67"/>
      <c r="CF583" s="67"/>
    </row>
    <row r="584" spans="1:84" x14ac:dyDescent="0.35">
      <c r="A584" s="67">
        <v>1164</v>
      </c>
      <c r="B584" s="67">
        <v>3521.3820000000001</v>
      </c>
      <c r="C584" s="67" t="s">
        <v>7706</v>
      </c>
      <c r="D584" s="67" t="s">
        <v>3290</v>
      </c>
      <c r="E584" s="67" t="s">
        <v>5677</v>
      </c>
      <c r="F584" s="102">
        <v>11</v>
      </c>
      <c r="G584" s="102">
        <v>10</v>
      </c>
      <c r="H584" s="102">
        <v>11</v>
      </c>
      <c r="I584" s="102">
        <v>60</v>
      </c>
      <c r="J584" s="67"/>
      <c r="K584" s="67" t="s">
        <v>5678</v>
      </c>
      <c r="L584" s="67" t="s">
        <v>5504</v>
      </c>
      <c r="M584" s="67" t="s">
        <v>3293</v>
      </c>
      <c r="N584" s="67" t="s">
        <v>4779</v>
      </c>
      <c r="O584" s="67" t="s">
        <v>5467</v>
      </c>
      <c r="P584" s="67">
        <v>10.85</v>
      </c>
      <c r="Q584" s="67">
        <v>10.85</v>
      </c>
      <c r="R584" s="103">
        <v>0</v>
      </c>
      <c r="S584" s="103">
        <v>0</v>
      </c>
      <c r="T584" s="67">
        <v>0</v>
      </c>
      <c r="U584" s="67">
        <v>12.7</v>
      </c>
      <c r="V584" s="104" t="b">
        <f t="shared" si="152"/>
        <v>1</v>
      </c>
      <c r="W584" s="142" t="s">
        <v>8757</v>
      </c>
      <c r="X584" s="104">
        <f t="shared" si="150"/>
        <v>0</v>
      </c>
      <c r="Y584" s="104" t="str">
        <f t="shared" si="153"/>
        <v/>
      </c>
      <c r="Z584" s="104" t="str">
        <f t="shared" si="154"/>
        <v/>
      </c>
      <c r="AA584" s="104">
        <f t="shared" si="154"/>
        <v>0</v>
      </c>
      <c r="AB584" s="104" t="str">
        <f t="shared" si="143"/>
        <v/>
      </c>
      <c r="AC584" s="104" t="str">
        <f t="shared" si="143"/>
        <v/>
      </c>
      <c r="AD584" s="104" t="str">
        <f t="shared" si="143"/>
        <v/>
      </c>
      <c r="AE584" s="104" t="str">
        <f t="shared" si="148"/>
        <v/>
      </c>
      <c r="AF584" s="104" t="str">
        <f t="shared" si="144"/>
        <v/>
      </c>
      <c r="AG584" s="104" t="str">
        <f t="shared" si="144"/>
        <v/>
      </c>
      <c r="AH584" s="104" t="str">
        <f t="shared" si="144"/>
        <v/>
      </c>
      <c r="AI584" s="113"/>
      <c r="AJ584" s="104">
        <f t="shared" si="151"/>
        <v>0</v>
      </c>
      <c r="AK584" s="104" t="str">
        <f t="shared" si="146"/>
        <v/>
      </c>
      <c r="AL584" s="104" t="str">
        <f t="shared" si="146"/>
        <v/>
      </c>
      <c r="AM584" s="104" t="str">
        <f t="shared" si="146"/>
        <v/>
      </c>
      <c r="AN584" s="104" t="str">
        <f t="shared" si="146"/>
        <v/>
      </c>
      <c r="AO584" s="104" t="str">
        <f t="shared" si="146"/>
        <v/>
      </c>
      <c r="AP584" s="104" t="str">
        <f t="shared" si="149"/>
        <v/>
      </c>
      <c r="AQ584" s="104" t="str">
        <f t="shared" si="147"/>
        <v/>
      </c>
      <c r="AR584" s="104" t="str">
        <f t="shared" si="147"/>
        <v/>
      </c>
      <c r="AS584" s="104" t="str">
        <f t="shared" si="147"/>
        <v/>
      </c>
      <c r="AT584" s="104" t="str">
        <f t="shared" si="147"/>
        <v/>
      </c>
      <c r="AU584" s="114"/>
      <c r="AV584" s="67"/>
      <c r="AW584" s="67"/>
      <c r="AX584" s="67"/>
      <c r="AY584" s="67"/>
      <c r="AZ584" s="67"/>
      <c r="BA584" s="67"/>
      <c r="BB584" s="113"/>
      <c r="BC584" s="67"/>
      <c r="BD584" s="67"/>
      <c r="BE584" s="67"/>
      <c r="BF584" s="67"/>
      <c r="BG584" s="67"/>
      <c r="BH584" s="67"/>
      <c r="BI584" s="67"/>
      <c r="BJ584" s="67">
        <v>1164</v>
      </c>
      <c r="BK584" s="103">
        <v>3521.3820000000001</v>
      </c>
      <c r="BL584" s="112">
        <v>42.756949169999999</v>
      </c>
      <c r="BM584" s="112">
        <v>-82.032205419999997</v>
      </c>
      <c r="BN584" s="102" t="s">
        <v>7284</v>
      </c>
      <c r="BO584" s="106">
        <v>273.10000000000002</v>
      </c>
      <c r="BP584" s="67" t="s">
        <v>3290</v>
      </c>
      <c r="BQ584" s="67" t="s">
        <v>5678</v>
      </c>
      <c r="BR584" s="102">
        <v>1165</v>
      </c>
      <c r="BS584" s="102">
        <v>11</v>
      </c>
      <c r="BT584" s="115" t="s">
        <v>7701</v>
      </c>
      <c r="BU584" s="102">
        <v>10</v>
      </c>
      <c r="BV584" s="102">
        <v>11</v>
      </c>
      <c r="BW584" s="67" t="s">
        <v>7784</v>
      </c>
      <c r="BX584" s="113">
        <v>12.7</v>
      </c>
      <c r="BY584" s="67"/>
      <c r="BZ584" s="106">
        <f t="shared" si="155"/>
        <v>0</v>
      </c>
      <c r="CA584" s="104" t="str">
        <f>W584</f>
        <v>Matched (Reduced Accuracy)</v>
      </c>
      <c r="CB584" s="104" t="str">
        <f t="shared" si="156"/>
        <v/>
      </c>
      <c r="CC584" s="67"/>
      <c r="CD584" s="67"/>
      <c r="CE584" s="67"/>
      <c r="CF584" s="67"/>
    </row>
    <row r="585" spans="1:84" hidden="1" x14ac:dyDescent="0.35">
      <c r="A585" s="67">
        <v>1166</v>
      </c>
      <c r="B585" s="67">
        <v>3521.4609999999998</v>
      </c>
      <c r="C585" s="67" t="s">
        <v>7707</v>
      </c>
      <c r="D585" s="67" t="s">
        <v>3290</v>
      </c>
      <c r="E585" s="67" t="s">
        <v>5677</v>
      </c>
      <c r="F585" s="102">
        <v>11</v>
      </c>
      <c r="G585" s="102">
        <v>20</v>
      </c>
      <c r="H585" s="102">
        <v>11</v>
      </c>
      <c r="I585" s="102">
        <v>60</v>
      </c>
      <c r="J585" s="67"/>
      <c r="K585" s="67" t="s">
        <v>5678</v>
      </c>
      <c r="L585" s="67" t="s">
        <v>5505</v>
      </c>
      <c r="M585" s="67" t="s">
        <v>3293</v>
      </c>
      <c r="N585" s="67" t="s">
        <v>4779</v>
      </c>
      <c r="O585" s="67" t="s">
        <v>5467</v>
      </c>
      <c r="P585" s="67">
        <v>11.28</v>
      </c>
      <c r="Q585" s="67">
        <v>11.28</v>
      </c>
      <c r="R585" s="103">
        <v>0</v>
      </c>
      <c r="S585" s="103">
        <v>0</v>
      </c>
      <c r="T585" s="67">
        <v>0</v>
      </c>
      <c r="U585" s="67">
        <v>12.7</v>
      </c>
      <c r="V585" s="104" t="b">
        <f t="shared" si="152"/>
        <v>1</v>
      </c>
      <c r="W585" s="104" t="s">
        <v>17</v>
      </c>
      <c r="X585" s="104">
        <f t="shared" si="150"/>
        <v>0</v>
      </c>
      <c r="Y585" s="104" t="str">
        <f t="shared" si="153"/>
        <v/>
      </c>
      <c r="Z585" s="104" t="str">
        <f t="shared" si="154"/>
        <v/>
      </c>
      <c r="AA585" s="104" t="str">
        <f t="shared" si="154"/>
        <v/>
      </c>
      <c r="AB585" s="104" t="str">
        <f t="shared" si="143"/>
        <v/>
      </c>
      <c r="AC585" s="104" t="str">
        <f t="shared" si="143"/>
        <v/>
      </c>
      <c r="AD585" s="104" t="str">
        <f t="shared" si="143"/>
        <v/>
      </c>
      <c r="AE585" s="104" t="str">
        <f t="shared" si="148"/>
        <v/>
      </c>
      <c r="AF585" s="104" t="str">
        <f t="shared" si="144"/>
        <v/>
      </c>
      <c r="AG585" s="104" t="str">
        <f t="shared" si="144"/>
        <v/>
      </c>
      <c r="AH585" s="104" t="str">
        <f t="shared" si="144"/>
        <v/>
      </c>
      <c r="AI585" s="113"/>
      <c r="AJ585" s="104">
        <f t="shared" si="151"/>
        <v>0</v>
      </c>
      <c r="AK585" s="104" t="str">
        <f t="shared" si="146"/>
        <v/>
      </c>
      <c r="AL585" s="104" t="str">
        <f t="shared" si="146"/>
        <v/>
      </c>
      <c r="AM585" s="104" t="str">
        <f t="shared" si="146"/>
        <v/>
      </c>
      <c r="AN585" s="104" t="str">
        <f t="shared" si="146"/>
        <v/>
      </c>
      <c r="AO585" s="104" t="str">
        <f t="shared" si="146"/>
        <v/>
      </c>
      <c r="AP585" s="104" t="str">
        <f t="shared" si="149"/>
        <v/>
      </c>
      <c r="AQ585" s="104" t="str">
        <f t="shared" si="147"/>
        <v/>
      </c>
      <c r="AR585" s="104" t="str">
        <f t="shared" si="147"/>
        <v/>
      </c>
      <c r="AS585" s="104" t="str">
        <f t="shared" si="147"/>
        <v/>
      </c>
      <c r="AT585" s="104" t="str">
        <f t="shared" si="147"/>
        <v/>
      </c>
      <c r="AU585" s="114"/>
      <c r="AV585" s="67"/>
      <c r="AW585" s="67"/>
      <c r="AX585" s="67"/>
      <c r="AY585" s="67"/>
      <c r="AZ585" s="67"/>
      <c r="BA585" s="67"/>
      <c r="BB585" s="113"/>
      <c r="BC585" s="67"/>
      <c r="BD585" s="67"/>
      <c r="BE585" s="67"/>
      <c r="BF585" s="67"/>
      <c r="BG585" s="67"/>
      <c r="BH585" s="67"/>
      <c r="BI585" s="67"/>
      <c r="BJ585" s="67">
        <v>1166</v>
      </c>
      <c r="BK585" s="103">
        <v>3521.4609999999998</v>
      </c>
      <c r="BL585" s="112">
        <v>42.7569485</v>
      </c>
      <c r="BM585" s="112">
        <v>-82.032205469999994</v>
      </c>
      <c r="BN585" s="102" t="s">
        <v>7284</v>
      </c>
      <c r="BO585" s="106">
        <v>273.10000000000002</v>
      </c>
      <c r="BP585" s="67" t="s">
        <v>3290</v>
      </c>
      <c r="BQ585" s="67" t="s">
        <v>5678</v>
      </c>
      <c r="BR585" s="102">
        <v>1165</v>
      </c>
      <c r="BS585" s="102">
        <v>11</v>
      </c>
      <c r="BT585" s="115" t="s">
        <v>7688</v>
      </c>
      <c r="BU585" s="102">
        <v>20</v>
      </c>
      <c r="BV585" s="102">
        <v>11</v>
      </c>
      <c r="BW585" s="67" t="s">
        <v>7784</v>
      </c>
      <c r="BX585" s="113">
        <v>12.7</v>
      </c>
      <c r="BY585" s="67"/>
      <c r="BZ585" s="106">
        <f t="shared" si="155"/>
        <v>0</v>
      </c>
      <c r="CA585" s="104" t="str">
        <f>W585</f>
        <v>New</v>
      </c>
      <c r="CB585" s="104" t="str">
        <f t="shared" si="156"/>
        <v/>
      </c>
      <c r="CC585" s="67"/>
      <c r="CD585" s="67"/>
      <c r="CE585" s="67"/>
      <c r="CF585" s="67"/>
    </row>
    <row r="586" spans="1:84" hidden="1" x14ac:dyDescent="0.35">
      <c r="A586" s="67">
        <v>1167</v>
      </c>
      <c r="B586" s="67">
        <v>3522.1390000000001</v>
      </c>
      <c r="C586" s="67" t="s">
        <v>7708</v>
      </c>
      <c r="D586" s="67" t="s">
        <v>3290</v>
      </c>
      <c r="E586" s="67" t="s">
        <v>5677</v>
      </c>
      <c r="F586" s="102">
        <v>10</v>
      </c>
      <c r="G586" s="102">
        <v>14</v>
      </c>
      <c r="H586" s="102">
        <v>17</v>
      </c>
      <c r="I586" s="102"/>
      <c r="J586" s="67"/>
      <c r="K586" s="67" t="s">
        <v>5876</v>
      </c>
      <c r="L586" s="67" t="s">
        <v>5507</v>
      </c>
      <c r="M586" s="67" t="s">
        <v>3293</v>
      </c>
      <c r="N586" s="67"/>
      <c r="O586" s="67" t="s">
        <v>5467</v>
      </c>
      <c r="P586" s="67">
        <v>9.58</v>
      </c>
      <c r="Q586" s="67">
        <v>9.58</v>
      </c>
      <c r="R586" s="103">
        <v>0</v>
      </c>
      <c r="S586" s="103">
        <v>0</v>
      </c>
      <c r="T586" s="67">
        <v>0</v>
      </c>
      <c r="U586" s="67">
        <v>12.7</v>
      </c>
      <c r="V586" s="104" t="b">
        <f t="shared" si="152"/>
        <v>1</v>
      </c>
      <c r="W586" s="104" t="s">
        <v>17</v>
      </c>
      <c r="X586" s="104">
        <f t="shared" si="150"/>
        <v>0</v>
      </c>
      <c r="Y586" s="104" t="str">
        <f t="shared" si="153"/>
        <v/>
      </c>
      <c r="Z586" s="104" t="str">
        <f t="shared" si="154"/>
        <v/>
      </c>
      <c r="AA586" s="104" t="str">
        <f t="shared" si="154"/>
        <v/>
      </c>
      <c r="AB586" s="104" t="str">
        <f t="shared" si="143"/>
        <v/>
      </c>
      <c r="AC586" s="104" t="str">
        <f t="shared" si="143"/>
        <v/>
      </c>
      <c r="AD586" s="104" t="str">
        <f t="shared" si="143"/>
        <v/>
      </c>
      <c r="AE586" s="104" t="str">
        <f t="shared" si="148"/>
        <v/>
      </c>
      <c r="AF586" s="104" t="str">
        <f t="shared" si="144"/>
        <v/>
      </c>
      <c r="AG586" s="104" t="str">
        <f t="shared" si="144"/>
        <v/>
      </c>
      <c r="AH586" s="104" t="str">
        <f t="shared" si="144"/>
        <v/>
      </c>
      <c r="AI586" s="113"/>
      <c r="AJ586" s="104">
        <f t="shared" si="151"/>
        <v>0</v>
      </c>
      <c r="AK586" s="104" t="str">
        <f t="shared" si="146"/>
        <v/>
      </c>
      <c r="AL586" s="104" t="str">
        <f t="shared" si="146"/>
        <v/>
      </c>
      <c r="AM586" s="104" t="str">
        <f t="shared" si="146"/>
        <v/>
      </c>
      <c r="AN586" s="104" t="str">
        <f t="shared" si="146"/>
        <v/>
      </c>
      <c r="AO586" s="104" t="str">
        <f t="shared" si="146"/>
        <v/>
      </c>
      <c r="AP586" s="104" t="str">
        <f t="shared" si="149"/>
        <v/>
      </c>
      <c r="AQ586" s="104" t="str">
        <f t="shared" si="147"/>
        <v/>
      </c>
      <c r="AR586" s="104" t="str">
        <f t="shared" si="147"/>
        <v/>
      </c>
      <c r="AS586" s="104" t="str">
        <f t="shared" si="147"/>
        <v/>
      </c>
      <c r="AT586" s="104" t="str">
        <f t="shared" si="147"/>
        <v/>
      </c>
      <c r="AU586" s="114"/>
      <c r="AV586" s="67"/>
      <c r="AW586" s="67"/>
      <c r="AX586" s="67"/>
      <c r="AY586" s="67"/>
      <c r="AZ586" s="67"/>
      <c r="BA586" s="67"/>
      <c r="BB586" s="113"/>
      <c r="BC586" s="67"/>
      <c r="BD586" s="67"/>
      <c r="BE586" s="67"/>
      <c r="BF586" s="67"/>
      <c r="BG586" s="67"/>
      <c r="BH586" s="67"/>
      <c r="BI586" s="67"/>
      <c r="BJ586" s="67">
        <v>1167</v>
      </c>
      <c r="BK586" s="103">
        <v>3522.1390000000001</v>
      </c>
      <c r="BL586" s="112">
        <v>42.7569424</v>
      </c>
      <c r="BM586" s="112">
        <v>-82.032205980000001</v>
      </c>
      <c r="BN586" s="102" t="s">
        <v>7284</v>
      </c>
      <c r="BO586" s="106">
        <v>273.10000000000002</v>
      </c>
      <c r="BP586" s="67" t="s">
        <v>3290</v>
      </c>
      <c r="BQ586" s="67" t="s">
        <v>5876</v>
      </c>
      <c r="BR586" s="102"/>
      <c r="BS586" s="102">
        <v>10</v>
      </c>
      <c r="BT586" s="115" t="s">
        <v>7990</v>
      </c>
      <c r="BU586" s="102">
        <v>14</v>
      </c>
      <c r="BV586" s="102">
        <v>17</v>
      </c>
      <c r="BW586" s="67" t="s">
        <v>7784</v>
      </c>
      <c r="BX586" s="113">
        <v>12.7</v>
      </c>
      <c r="BY586" s="67"/>
      <c r="BZ586" s="106">
        <f t="shared" si="155"/>
        <v>0</v>
      </c>
      <c r="CA586" s="104" t="str">
        <f>W586</f>
        <v>New</v>
      </c>
      <c r="CB586" s="104" t="str">
        <f t="shared" si="156"/>
        <v/>
      </c>
      <c r="CC586" s="67"/>
      <c r="CD586" s="67"/>
      <c r="CE586" s="67"/>
      <c r="CF586" s="67"/>
    </row>
    <row r="587" spans="1:84" hidden="1" x14ac:dyDescent="0.35">
      <c r="A587" s="67">
        <v>94</v>
      </c>
      <c r="B587" s="67">
        <v>218.01900000000001</v>
      </c>
      <c r="C587" s="67" t="s">
        <v>8653</v>
      </c>
      <c r="D587" s="67" t="s">
        <v>3502</v>
      </c>
      <c r="E587" s="67" t="s">
        <v>5672</v>
      </c>
      <c r="F587" s="102">
        <v>1.4</v>
      </c>
      <c r="G587" s="102">
        <v>63</v>
      </c>
      <c r="H587" s="102">
        <v>86</v>
      </c>
      <c r="I587" s="102"/>
      <c r="J587" s="67"/>
      <c r="K587" s="67"/>
      <c r="L587" s="67" t="s">
        <v>3503</v>
      </c>
      <c r="M587" s="67"/>
      <c r="N587" s="67"/>
      <c r="O587" s="67"/>
      <c r="P587" s="67">
        <v>0</v>
      </c>
      <c r="Q587" s="67">
        <v>0</v>
      </c>
      <c r="R587" s="103">
        <v>0</v>
      </c>
      <c r="S587" s="103">
        <v>0</v>
      </c>
      <c r="T587" s="67">
        <v>0</v>
      </c>
      <c r="U587" s="67">
        <v>5.56</v>
      </c>
      <c r="V587" s="104" t="b">
        <f t="shared" si="152"/>
        <v>0</v>
      </c>
      <c r="W587" s="104"/>
      <c r="X587" s="104">
        <f t="shared" si="150"/>
        <v>0</v>
      </c>
      <c r="Y587" s="104" t="str">
        <f t="shared" si="153"/>
        <v/>
      </c>
      <c r="Z587" s="104" t="str">
        <f t="shared" si="154"/>
        <v/>
      </c>
      <c r="AA587" s="104" t="str">
        <f t="shared" si="154"/>
        <v/>
      </c>
      <c r="AB587" s="113"/>
      <c r="AC587" s="113"/>
      <c r="AD587" s="113"/>
      <c r="AE587" s="113"/>
      <c r="AF587" s="113"/>
      <c r="AG587" s="113"/>
      <c r="AH587" s="113"/>
      <c r="AI587" s="113"/>
      <c r="AJ587" s="114"/>
      <c r="AK587" s="104" t="str">
        <f t="shared" ref="AK587:AK600" si="157">IF(Y$1=$W587,AJ587,"")</f>
        <v/>
      </c>
      <c r="AL587" s="114"/>
      <c r="AM587" s="114"/>
      <c r="AN587" s="114"/>
      <c r="AO587" s="114"/>
      <c r="AP587" s="114"/>
      <c r="AQ587" s="114"/>
      <c r="AR587" s="114"/>
      <c r="AS587" s="114"/>
      <c r="AT587" s="114"/>
      <c r="AU587" s="114"/>
      <c r="AV587" s="67"/>
      <c r="AW587" s="67"/>
      <c r="AX587" s="67"/>
      <c r="AY587" s="67"/>
      <c r="AZ587" s="67"/>
      <c r="BA587" s="67"/>
      <c r="BB587" s="113"/>
      <c r="BC587" s="67"/>
      <c r="BD587" s="67"/>
      <c r="BE587" s="67"/>
      <c r="BF587" s="67"/>
      <c r="BG587" s="67"/>
      <c r="BH587" s="67"/>
      <c r="BI587" s="67"/>
      <c r="BJ587" s="67">
        <v>94</v>
      </c>
      <c r="BK587" s="103">
        <v>218.01900000000001</v>
      </c>
      <c r="BL587" s="112">
        <v>42.782674440000001</v>
      </c>
      <c r="BM587" s="112">
        <v>-82.037235850000002</v>
      </c>
      <c r="BN587" s="102" t="s">
        <v>7170</v>
      </c>
      <c r="BO587" s="114"/>
      <c r="BP587" s="67" t="s">
        <v>3502</v>
      </c>
      <c r="BQ587" s="67"/>
      <c r="BR587" s="102"/>
      <c r="BS587" s="102">
        <v>1.4</v>
      </c>
      <c r="BT587" s="115" t="s">
        <v>7357</v>
      </c>
      <c r="BU587" s="102">
        <v>63</v>
      </c>
      <c r="BV587" s="102">
        <v>86</v>
      </c>
      <c r="BW587" s="67" t="s">
        <v>7776</v>
      </c>
      <c r="BX587" s="113">
        <v>5.56</v>
      </c>
      <c r="BY587" s="67"/>
      <c r="BZ587" s="106">
        <f t="shared" si="155"/>
        <v>0</v>
      </c>
      <c r="CA587" s="104" t="s">
        <v>8756</v>
      </c>
      <c r="CB587" s="104" t="str">
        <f t="shared" si="156"/>
        <v/>
      </c>
      <c r="CC587" s="67"/>
      <c r="CD587" s="67"/>
      <c r="CE587" s="67"/>
      <c r="CF587" s="67"/>
    </row>
    <row r="588" spans="1:84" hidden="1" x14ac:dyDescent="0.35">
      <c r="A588" s="67">
        <v>128</v>
      </c>
      <c r="B588" s="67">
        <v>431.86399999999998</v>
      </c>
      <c r="C588" s="67" t="s">
        <v>7407</v>
      </c>
      <c r="D588" s="67" t="s">
        <v>3502</v>
      </c>
      <c r="E588" s="67" t="s">
        <v>5672</v>
      </c>
      <c r="F588" s="102">
        <v>0.6</v>
      </c>
      <c r="G588" s="102">
        <v>59</v>
      </c>
      <c r="H588" s="102">
        <v>82</v>
      </c>
      <c r="I588" s="102"/>
      <c r="J588" s="67"/>
      <c r="K588" s="67"/>
      <c r="L588" s="67" t="s">
        <v>3699</v>
      </c>
      <c r="M588" s="67"/>
      <c r="N588" s="67"/>
      <c r="O588" s="67"/>
      <c r="P588" s="67">
        <v>0</v>
      </c>
      <c r="Q588" s="67">
        <v>0</v>
      </c>
      <c r="R588" s="103">
        <v>0</v>
      </c>
      <c r="S588" s="103">
        <v>0</v>
      </c>
      <c r="T588" s="67">
        <v>0</v>
      </c>
      <c r="U588" s="67">
        <v>5.56</v>
      </c>
      <c r="V588" s="104" t="b">
        <f t="shared" si="152"/>
        <v>0</v>
      </c>
      <c r="W588" s="104"/>
      <c r="X588" s="104">
        <f t="shared" si="150"/>
        <v>0</v>
      </c>
      <c r="Y588" s="104" t="str">
        <f t="shared" si="153"/>
        <v/>
      </c>
      <c r="Z588" s="104" t="str">
        <f t="shared" si="154"/>
        <v/>
      </c>
      <c r="AA588" s="104" t="str">
        <f t="shared" si="154"/>
        <v/>
      </c>
      <c r="AB588" s="113"/>
      <c r="AC588" s="113"/>
      <c r="AD588" s="113"/>
      <c r="AE588" s="113"/>
      <c r="AF588" s="113"/>
      <c r="AG588" s="113"/>
      <c r="AH588" s="113"/>
      <c r="AI588" s="113"/>
      <c r="AJ588" s="114"/>
      <c r="AK588" s="104" t="str">
        <f t="shared" si="157"/>
        <v/>
      </c>
      <c r="AL588" s="114"/>
      <c r="AM588" s="114"/>
      <c r="AN588" s="114"/>
      <c r="AO588" s="114"/>
      <c r="AP588" s="114"/>
      <c r="AQ588" s="114"/>
      <c r="AR588" s="114"/>
      <c r="AS588" s="114"/>
      <c r="AT588" s="114"/>
      <c r="AU588" s="114"/>
      <c r="AV588" s="67"/>
      <c r="AW588" s="67"/>
      <c r="AX588" s="67"/>
      <c r="AY588" s="67"/>
      <c r="AZ588" s="67"/>
      <c r="BA588" s="67"/>
      <c r="BB588" s="113"/>
      <c r="BC588" s="67"/>
      <c r="BD588" s="67"/>
      <c r="BE588" s="67"/>
      <c r="BF588" s="67"/>
      <c r="BG588" s="67"/>
      <c r="BH588" s="67"/>
      <c r="BI588" s="67"/>
      <c r="BJ588" s="67">
        <v>128</v>
      </c>
      <c r="BK588" s="103">
        <v>431.86399999999998</v>
      </c>
      <c r="BL588" s="112">
        <v>42.780765150000001</v>
      </c>
      <c r="BM588" s="112">
        <v>-82.03723506</v>
      </c>
      <c r="BN588" s="102" t="s">
        <v>7174</v>
      </c>
      <c r="BO588" s="114"/>
      <c r="BP588" s="67" t="s">
        <v>3502</v>
      </c>
      <c r="BQ588" s="67"/>
      <c r="BR588" s="102"/>
      <c r="BS588" s="102">
        <v>0.6</v>
      </c>
      <c r="BT588" s="115" t="s">
        <v>7780</v>
      </c>
      <c r="BU588" s="102">
        <v>59</v>
      </c>
      <c r="BV588" s="102">
        <v>82</v>
      </c>
      <c r="BW588" s="67" t="s">
        <v>7776</v>
      </c>
      <c r="BX588" s="113">
        <v>5.56</v>
      </c>
      <c r="BY588" s="67"/>
      <c r="BZ588" s="106">
        <f t="shared" si="155"/>
        <v>0</v>
      </c>
      <c r="CA588" s="104" t="s">
        <v>8756</v>
      </c>
      <c r="CB588" s="104" t="str">
        <f t="shared" si="156"/>
        <v/>
      </c>
      <c r="CC588" s="67"/>
      <c r="CD588" s="67"/>
      <c r="CE588" s="67"/>
      <c r="CF588" s="67"/>
    </row>
    <row r="589" spans="1:84" hidden="1" x14ac:dyDescent="0.35">
      <c r="A589" s="67">
        <v>175</v>
      </c>
      <c r="B589" s="67">
        <v>715.19399999999996</v>
      </c>
      <c r="C589" s="67" t="s">
        <v>7437</v>
      </c>
      <c r="D589" s="67" t="s">
        <v>3502</v>
      </c>
      <c r="E589" s="67" t="s">
        <v>5672</v>
      </c>
      <c r="F589" s="102">
        <v>0.7</v>
      </c>
      <c r="G589" s="102">
        <v>79</v>
      </c>
      <c r="H589" s="102">
        <v>64</v>
      </c>
      <c r="I589" s="102"/>
      <c r="J589" s="67"/>
      <c r="K589" s="67"/>
      <c r="L589" s="67" t="s">
        <v>3773</v>
      </c>
      <c r="M589" s="67"/>
      <c r="N589" s="67"/>
      <c r="O589" s="67"/>
      <c r="P589" s="67">
        <v>0</v>
      </c>
      <c r="Q589" s="67">
        <v>0</v>
      </c>
      <c r="R589" s="103">
        <v>0</v>
      </c>
      <c r="S589" s="103">
        <v>0</v>
      </c>
      <c r="T589" s="67">
        <v>0</v>
      </c>
      <c r="U589" s="67">
        <v>5.56</v>
      </c>
      <c r="V589" s="104" t="b">
        <f t="shared" si="152"/>
        <v>0</v>
      </c>
      <c r="W589" s="104"/>
      <c r="X589" s="104">
        <f t="shared" si="150"/>
        <v>0</v>
      </c>
      <c r="Y589" s="104" t="str">
        <f t="shared" si="153"/>
        <v/>
      </c>
      <c r="Z589" s="104" t="str">
        <f t="shared" si="154"/>
        <v/>
      </c>
      <c r="AA589" s="104" t="str">
        <f t="shared" si="154"/>
        <v/>
      </c>
      <c r="AB589" s="113"/>
      <c r="AC589" s="113"/>
      <c r="AD589" s="113"/>
      <c r="AE589" s="113"/>
      <c r="AF589" s="113"/>
      <c r="AG589" s="113"/>
      <c r="AH589" s="113"/>
      <c r="AI589" s="113"/>
      <c r="AJ589" s="114"/>
      <c r="AK589" s="104" t="str">
        <f t="shared" si="157"/>
        <v/>
      </c>
      <c r="AL589" s="114"/>
      <c r="AM589" s="114"/>
      <c r="AN589" s="114"/>
      <c r="AO589" s="114"/>
      <c r="AP589" s="114"/>
      <c r="AQ589" s="114"/>
      <c r="AR589" s="114"/>
      <c r="AS589" s="114"/>
      <c r="AT589" s="114"/>
      <c r="AU589" s="114"/>
      <c r="AV589" s="67"/>
      <c r="AW589" s="67"/>
      <c r="AX589" s="67"/>
      <c r="AY589" s="67"/>
      <c r="AZ589" s="67"/>
      <c r="BA589" s="67"/>
      <c r="BB589" s="113"/>
      <c r="BC589" s="67"/>
      <c r="BD589" s="67"/>
      <c r="BE589" s="67"/>
      <c r="BF589" s="67"/>
      <c r="BG589" s="67"/>
      <c r="BH589" s="67"/>
      <c r="BI589" s="67"/>
      <c r="BJ589" s="67">
        <v>175</v>
      </c>
      <c r="BK589" s="103">
        <v>715.19399999999996</v>
      </c>
      <c r="BL589" s="112">
        <v>42.778205290000002</v>
      </c>
      <c r="BM589" s="112">
        <v>-82.037333070000003</v>
      </c>
      <c r="BN589" s="102" t="s">
        <v>7184</v>
      </c>
      <c r="BO589" s="114"/>
      <c r="BP589" s="67" t="s">
        <v>3502</v>
      </c>
      <c r="BQ589" s="67"/>
      <c r="BR589" s="102"/>
      <c r="BS589" s="102">
        <v>0.7</v>
      </c>
      <c r="BT589" s="115" t="s">
        <v>7500</v>
      </c>
      <c r="BU589" s="102">
        <v>79</v>
      </c>
      <c r="BV589" s="102">
        <v>64</v>
      </c>
      <c r="BW589" s="67" t="s">
        <v>7776</v>
      </c>
      <c r="BX589" s="113">
        <v>5.56</v>
      </c>
      <c r="BY589" s="67"/>
      <c r="BZ589" s="106">
        <f t="shared" si="155"/>
        <v>0</v>
      </c>
      <c r="CA589" s="104" t="s">
        <v>8756</v>
      </c>
      <c r="CB589" s="104" t="str">
        <f t="shared" si="156"/>
        <v/>
      </c>
      <c r="CC589" s="67"/>
      <c r="CD589" s="67"/>
      <c r="CE589" s="67"/>
      <c r="CF589" s="67"/>
    </row>
    <row r="590" spans="1:84" hidden="1" x14ac:dyDescent="0.35">
      <c r="A590" s="67">
        <v>282</v>
      </c>
      <c r="B590" s="67">
        <v>898.15</v>
      </c>
      <c r="C590" s="67" t="s">
        <v>8667</v>
      </c>
      <c r="D590" s="67" t="s">
        <v>3907</v>
      </c>
      <c r="E590" s="67" t="s">
        <v>5672</v>
      </c>
      <c r="F590" s="102">
        <v>0.5</v>
      </c>
      <c r="G590" s="102">
        <v>211</v>
      </c>
      <c r="H590" s="102">
        <v>62</v>
      </c>
      <c r="I590" s="102"/>
      <c r="J590" s="67"/>
      <c r="K590" s="67" t="s">
        <v>5989</v>
      </c>
      <c r="L590" s="67" t="s">
        <v>3908</v>
      </c>
      <c r="M590" s="67"/>
      <c r="N590" s="67"/>
      <c r="O590" s="67"/>
      <c r="P590" s="67">
        <v>0</v>
      </c>
      <c r="Q590" s="67">
        <v>0</v>
      </c>
      <c r="R590" s="103">
        <v>0</v>
      </c>
      <c r="S590" s="103">
        <v>0</v>
      </c>
      <c r="T590" s="67">
        <v>0</v>
      </c>
      <c r="U590" s="67">
        <v>5.56</v>
      </c>
      <c r="V590" s="104" t="b">
        <f t="shared" si="152"/>
        <v>0</v>
      </c>
      <c r="W590" s="104"/>
      <c r="X590" s="104">
        <f t="shared" si="150"/>
        <v>0</v>
      </c>
      <c r="Y590" s="104" t="str">
        <f t="shared" si="153"/>
        <v/>
      </c>
      <c r="Z590" s="104" t="str">
        <f t="shared" si="154"/>
        <v/>
      </c>
      <c r="AA590" s="104" t="str">
        <f t="shared" si="154"/>
        <v/>
      </c>
      <c r="AB590" s="113"/>
      <c r="AC590" s="113"/>
      <c r="AD590" s="113"/>
      <c r="AE590" s="113"/>
      <c r="AF590" s="113"/>
      <c r="AG590" s="113"/>
      <c r="AH590" s="113"/>
      <c r="AI590" s="113"/>
      <c r="AJ590" s="114"/>
      <c r="AK590" s="104" t="str">
        <f t="shared" si="157"/>
        <v/>
      </c>
      <c r="AL590" s="114"/>
      <c r="AM590" s="114"/>
      <c r="AN590" s="114"/>
      <c r="AO590" s="114"/>
      <c r="AP590" s="114"/>
      <c r="AQ590" s="114"/>
      <c r="AR590" s="114"/>
      <c r="AS590" s="114"/>
      <c r="AT590" s="114"/>
      <c r="AU590" s="114"/>
      <c r="AV590" s="67"/>
      <c r="AW590" s="67"/>
      <c r="AX590" s="67"/>
      <c r="AY590" s="67"/>
      <c r="AZ590" s="67"/>
      <c r="BA590" s="67"/>
      <c r="BB590" s="113"/>
      <c r="BC590" s="67"/>
      <c r="BD590" s="67"/>
      <c r="BE590" s="67"/>
      <c r="BF590" s="67"/>
      <c r="BG590" s="67"/>
      <c r="BH590" s="67"/>
      <c r="BI590" s="67"/>
      <c r="BJ590" s="67">
        <v>282</v>
      </c>
      <c r="BK590" s="103">
        <v>898.15</v>
      </c>
      <c r="BL590" s="112">
        <v>42.776552780000003</v>
      </c>
      <c r="BM590" s="112">
        <v>-82.037395590000003</v>
      </c>
      <c r="BN590" s="102" t="s">
        <v>7191</v>
      </c>
      <c r="BO590" s="114"/>
      <c r="BP590" s="67" t="s">
        <v>3907</v>
      </c>
      <c r="BQ590" s="67" t="s">
        <v>5989</v>
      </c>
      <c r="BR590" s="102"/>
      <c r="BS590" s="102">
        <v>0.5</v>
      </c>
      <c r="BT590" s="115" t="s">
        <v>7438</v>
      </c>
      <c r="BU590" s="102">
        <v>211</v>
      </c>
      <c r="BV590" s="102">
        <v>62</v>
      </c>
      <c r="BW590" s="67" t="s">
        <v>7776</v>
      </c>
      <c r="BX590" s="113">
        <v>5.56</v>
      </c>
      <c r="BY590" s="67"/>
      <c r="BZ590" s="106">
        <f t="shared" si="155"/>
        <v>0</v>
      </c>
      <c r="CA590" s="104" t="s">
        <v>8756</v>
      </c>
      <c r="CB590" s="104" t="str">
        <f t="shared" si="156"/>
        <v/>
      </c>
      <c r="CC590" s="67"/>
      <c r="CD590" s="67"/>
      <c r="CE590" s="67"/>
      <c r="CF590" s="67"/>
    </row>
    <row r="591" spans="1:84" hidden="1" x14ac:dyDescent="0.35">
      <c r="A591" s="67">
        <v>285</v>
      </c>
      <c r="B591" s="67">
        <v>914.52599999999995</v>
      </c>
      <c r="C591" s="67" t="s">
        <v>7491</v>
      </c>
      <c r="D591" s="67" t="s">
        <v>3502</v>
      </c>
      <c r="E591" s="67" t="s">
        <v>5672</v>
      </c>
      <c r="F591" s="102">
        <v>0.9</v>
      </c>
      <c r="G591" s="102">
        <v>105</v>
      </c>
      <c r="H591" s="102">
        <v>78</v>
      </c>
      <c r="I591" s="102"/>
      <c r="J591" s="67"/>
      <c r="K591" s="67"/>
      <c r="L591" s="67" t="s">
        <v>3912</v>
      </c>
      <c r="M591" s="67"/>
      <c r="N591" s="67"/>
      <c r="O591" s="67"/>
      <c r="P591" s="67">
        <v>0</v>
      </c>
      <c r="Q591" s="67">
        <v>0</v>
      </c>
      <c r="R591" s="103">
        <v>0</v>
      </c>
      <c r="S591" s="103">
        <v>0</v>
      </c>
      <c r="T591" s="67">
        <v>0</v>
      </c>
      <c r="U591" s="67">
        <v>5.56</v>
      </c>
      <c r="V591" s="104" t="b">
        <f t="shared" si="152"/>
        <v>0</v>
      </c>
      <c r="W591" s="104"/>
      <c r="X591" s="104">
        <f t="shared" si="150"/>
        <v>0</v>
      </c>
      <c r="Y591" s="104" t="str">
        <f t="shared" si="153"/>
        <v/>
      </c>
      <c r="Z591" s="104" t="str">
        <f t="shared" si="154"/>
        <v/>
      </c>
      <c r="AA591" s="104" t="str">
        <f t="shared" si="154"/>
        <v/>
      </c>
      <c r="AB591" s="113"/>
      <c r="AC591" s="113"/>
      <c r="AD591" s="113"/>
      <c r="AE591" s="113"/>
      <c r="AF591" s="113"/>
      <c r="AG591" s="113"/>
      <c r="AH591" s="113"/>
      <c r="AI591" s="113"/>
      <c r="AJ591" s="114"/>
      <c r="AK591" s="104" t="str">
        <f t="shared" si="157"/>
        <v/>
      </c>
      <c r="AL591" s="114"/>
      <c r="AM591" s="114"/>
      <c r="AN591" s="114"/>
      <c r="AO591" s="114"/>
      <c r="AP591" s="114"/>
      <c r="AQ591" s="114"/>
      <c r="AR591" s="114"/>
      <c r="AS591" s="114"/>
      <c r="AT591" s="114"/>
      <c r="AU591" s="114"/>
      <c r="AV591" s="67"/>
      <c r="AW591" s="67"/>
      <c r="AX591" s="67"/>
      <c r="AY591" s="67"/>
      <c r="AZ591" s="67"/>
      <c r="BA591" s="67"/>
      <c r="BB591" s="113"/>
      <c r="BC591" s="67"/>
      <c r="BD591" s="67"/>
      <c r="BE591" s="67"/>
      <c r="BF591" s="67"/>
      <c r="BG591" s="67"/>
      <c r="BH591" s="67"/>
      <c r="BI591" s="67"/>
      <c r="BJ591" s="67">
        <v>285</v>
      </c>
      <c r="BK591" s="103">
        <v>914.52599999999995</v>
      </c>
      <c r="BL591" s="112">
        <v>42.776404339999999</v>
      </c>
      <c r="BM591" s="112">
        <v>-82.037401849999995</v>
      </c>
      <c r="BN591" s="102" t="s">
        <v>7192</v>
      </c>
      <c r="BO591" s="114"/>
      <c r="BP591" s="67" t="s">
        <v>3502</v>
      </c>
      <c r="BQ591" s="67"/>
      <c r="BR591" s="102"/>
      <c r="BS591" s="102">
        <v>0.9</v>
      </c>
      <c r="BT591" s="115" t="s">
        <v>7609</v>
      </c>
      <c r="BU591" s="102">
        <v>105</v>
      </c>
      <c r="BV591" s="102">
        <v>78</v>
      </c>
      <c r="BW591" s="67" t="s">
        <v>7776</v>
      </c>
      <c r="BX591" s="113">
        <v>5.56</v>
      </c>
      <c r="BY591" s="67"/>
      <c r="BZ591" s="106">
        <f t="shared" si="155"/>
        <v>0</v>
      </c>
      <c r="CA591" s="104" t="s">
        <v>8756</v>
      </c>
      <c r="CB591" s="104" t="str">
        <f t="shared" si="156"/>
        <v/>
      </c>
      <c r="CC591" s="67"/>
      <c r="CD591" s="67"/>
      <c r="CE591" s="67"/>
      <c r="CF591" s="67"/>
    </row>
    <row r="592" spans="1:84" hidden="1" x14ac:dyDescent="0.35">
      <c r="A592" s="67">
        <v>469</v>
      </c>
      <c r="B592" s="67">
        <v>1382.9090000000001</v>
      </c>
      <c r="C592" s="67" t="s">
        <v>7541</v>
      </c>
      <c r="D592" s="67" t="s">
        <v>3502</v>
      </c>
      <c r="E592" s="67" t="s">
        <v>5672</v>
      </c>
      <c r="F592" s="102">
        <v>0.5</v>
      </c>
      <c r="G592" s="102">
        <v>55</v>
      </c>
      <c r="H592" s="102">
        <v>75</v>
      </c>
      <c r="I592" s="102"/>
      <c r="J592" s="67"/>
      <c r="K592" s="67"/>
      <c r="L592" s="67" t="s">
        <v>4173</v>
      </c>
      <c r="M592" s="67"/>
      <c r="N592" s="67"/>
      <c r="O592" s="67"/>
      <c r="P592" s="67">
        <v>0</v>
      </c>
      <c r="Q592" s="67">
        <v>0</v>
      </c>
      <c r="R592" s="103">
        <v>0</v>
      </c>
      <c r="S592" s="103">
        <v>0</v>
      </c>
      <c r="T592" s="67">
        <v>0</v>
      </c>
      <c r="U592" s="67">
        <v>5.56</v>
      </c>
      <c r="V592" s="104" t="b">
        <f t="shared" si="152"/>
        <v>0</v>
      </c>
      <c r="W592" s="104"/>
      <c r="X592" s="104">
        <f t="shared" si="150"/>
        <v>0</v>
      </c>
      <c r="Y592" s="104" t="str">
        <f t="shared" si="153"/>
        <v/>
      </c>
      <c r="Z592" s="104" t="str">
        <f t="shared" si="154"/>
        <v/>
      </c>
      <c r="AA592" s="104" t="str">
        <f t="shared" si="154"/>
        <v/>
      </c>
      <c r="AB592" s="113"/>
      <c r="AC592" s="113"/>
      <c r="AD592" s="113"/>
      <c r="AE592" s="113"/>
      <c r="AF592" s="113"/>
      <c r="AG592" s="113"/>
      <c r="AH592" s="113"/>
      <c r="AI592" s="113"/>
      <c r="AJ592" s="114"/>
      <c r="AK592" s="104" t="str">
        <f t="shared" si="157"/>
        <v/>
      </c>
      <c r="AL592" s="114"/>
      <c r="AM592" s="114"/>
      <c r="AN592" s="114"/>
      <c r="AO592" s="114"/>
      <c r="AP592" s="114"/>
      <c r="AQ592" s="114"/>
      <c r="AR592" s="114"/>
      <c r="AS592" s="114"/>
      <c r="AT592" s="114"/>
      <c r="AU592" s="114"/>
      <c r="AV592" s="67"/>
      <c r="AW592" s="67"/>
      <c r="AX592" s="67"/>
      <c r="AY592" s="67"/>
      <c r="AZ592" s="67"/>
      <c r="BA592" s="67"/>
      <c r="BB592" s="113"/>
      <c r="BC592" s="67"/>
      <c r="BD592" s="67"/>
      <c r="BE592" s="67"/>
      <c r="BF592" s="67"/>
      <c r="BG592" s="67"/>
      <c r="BH592" s="67"/>
      <c r="BI592" s="67"/>
      <c r="BJ592" s="67">
        <v>469</v>
      </c>
      <c r="BK592" s="103">
        <v>1382.9090000000001</v>
      </c>
      <c r="BL592" s="112">
        <v>42.77217666</v>
      </c>
      <c r="BM592" s="112">
        <v>-82.037531759999993</v>
      </c>
      <c r="BN592" s="102" t="s">
        <v>7204</v>
      </c>
      <c r="BO592" s="114"/>
      <c r="BP592" s="67" t="s">
        <v>3502</v>
      </c>
      <c r="BQ592" s="67"/>
      <c r="BR592" s="102"/>
      <c r="BS592" s="102">
        <v>0.5</v>
      </c>
      <c r="BT592" s="115" t="s">
        <v>7362</v>
      </c>
      <c r="BU592" s="102">
        <v>55</v>
      </c>
      <c r="BV592" s="102">
        <v>75</v>
      </c>
      <c r="BW592" s="67" t="s">
        <v>7776</v>
      </c>
      <c r="BX592" s="113">
        <v>5.56</v>
      </c>
      <c r="BY592" s="67"/>
      <c r="BZ592" s="106">
        <f t="shared" si="155"/>
        <v>0</v>
      </c>
      <c r="CA592" s="104" t="s">
        <v>8756</v>
      </c>
      <c r="CB592" s="104" t="str">
        <f t="shared" si="156"/>
        <v/>
      </c>
      <c r="CC592" s="67"/>
      <c r="CD592" s="67"/>
      <c r="CE592" s="67"/>
      <c r="CF592" s="67"/>
    </row>
    <row r="593" spans="1:84" hidden="1" x14ac:dyDescent="0.35">
      <c r="A593" s="67">
        <v>622</v>
      </c>
      <c r="B593" s="67">
        <v>1867.395</v>
      </c>
      <c r="C593" s="67" t="s">
        <v>7589</v>
      </c>
      <c r="D593" s="67" t="s">
        <v>3907</v>
      </c>
      <c r="E593" s="67" t="s">
        <v>5672</v>
      </c>
      <c r="F593" s="102">
        <v>0.5</v>
      </c>
      <c r="G593" s="102">
        <v>67</v>
      </c>
      <c r="H593" s="102">
        <v>72</v>
      </c>
      <c r="I593" s="102"/>
      <c r="J593" s="67"/>
      <c r="K593" s="67" t="s">
        <v>6484</v>
      </c>
      <c r="L593" s="67" t="s">
        <v>4371</v>
      </c>
      <c r="M593" s="67"/>
      <c r="N593" s="67"/>
      <c r="O593" s="67"/>
      <c r="P593" s="67">
        <v>0</v>
      </c>
      <c r="Q593" s="67">
        <v>0</v>
      </c>
      <c r="R593" s="103">
        <v>0</v>
      </c>
      <c r="S593" s="103">
        <v>0</v>
      </c>
      <c r="T593" s="67">
        <v>0</v>
      </c>
      <c r="U593" s="67">
        <v>5.56</v>
      </c>
      <c r="V593" s="104" t="b">
        <f t="shared" si="152"/>
        <v>0</v>
      </c>
      <c r="W593" s="104"/>
      <c r="X593" s="104">
        <f t="shared" si="150"/>
        <v>0</v>
      </c>
      <c r="Y593" s="104" t="str">
        <f t="shared" si="153"/>
        <v/>
      </c>
      <c r="Z593" s="104" t="str">
        <f t="shared" si="154"/>
        <v/>
      </c>
      <c r="AA593" s="104" t="str">
        <f t="shared" si="154"/>
        <v/>
      </c>
      <c r="AB593" s="113"/>
      <c r="AC593" s="113"/>
      <c r="AD593" s="113"/>
      <c r="AE593" s="113"/>
      <c r="AF593" s="113"/>
      <c r="AG593" s="113"/>
      <c r="AH593" s="113"/>
      <c r="AI593" s="113"/>
      <c r="AJ593" s="114"/>
      <c r="AK593" s="104" t="str">
        <f t="shared" si="157"/>
        <v/>
      </c>
      <c r="AL593" s="114"/>
      <c r="AM593" s="114"/>
      <c r="AN593" s="114"/>
      <c r="AO593" s="114"/>
      <c r="AP593" s="114"/>
      <c r="AQ593" s="114"/>
      <c r="AR593" s="114"/>
      <c r="AS593" s="114"/>
      <c r="AT593" s="114"/>
      <c r="AU593" s="114"/>
      <c r="AV593" s="67"/>
      <c r="AW593" s="67"/>
      <c r="AX593" s="67"/>
      <c r="AY593" s="67"/>
      <c r="AZ593" s="67"/>
      <c r="BA593" s="67"/>
      <c r="BB593" s="113"/>
      <c r="BC593" s="67"/>
      <c r="BD593" s="67"/>
      <c r="BE593" s="67"/>
      <c r="BF593" s="67"/>
      <c r="BG593" s="67"/>
      <c r="BH593" s="67"/>
      <c r="BI593" s="67"/>
      <c r="BJ593" s="67">
        <v>622</v>
      </c>
      <c r="BK593" s="103">
        <v>1867.395</v>
      </c>
      <c r="BL593" s="112">
        <v>42.767821820000002</v>
      </c>
      <c r="BM593" s="112">
        <v>-82.037606120000007</v>
      </c>
      <c r="BN593" s="102" t="s">
        <v>7217</v>
      </c>
      <c r="BO593" s="114"/>
      <c r="BP593" s="67" t="s">
        <v>3907</v>
      </c>
      <c r="BQ593" s="67" t="s">
        <v>6484</v>
      </c>
      <c r="BR593" s="102"/>
      <c r="BS593" s="102">
        <v>0.5</v>
      </c>
      <c r="BT593" s="115" t="s">
        <v>7393</v>
      </c>
      <c r="BU593" s="102">
        <v>67</v>
      </c>
      <c r="BV593" s="102">
        <v>72</v>
      </c>
      <c r="BW593" s="67" t="s">
        <v>7776</v>
      </c>
      <c r="BX593" s="113">
        <v>5.56</v>
      </c>
      <c r="BY593" s="67"/>
      <c r="BZ593" s="106">
        <f t="shared" si="155"/>
        <v>0</v>
      </c>
      <c r="CA593" s="104" t="s">
        <v>8756</v>
      </c>
      <c r="CB593" s="104" t="str">
        <f t="shared" si="156"/>
        <v/>
      </c>
      <c r="CC593" s="67"/>
      <c r="CD593" s="67"/>
      <c r="CE593" s="67"/>
      <c r="CF593" s="67"/>
    </row>
    <row r="594" spans="1:84" hidden="1" x14ac:dyDescent="0.35">
      <c r="A594" s="67">
        <v>659</v>
      </c>
      <c r="B594" s="67">
        <v>2062.8009999999999</v>
      </c>
      <c r="C594" s="67" t="s">
        <v>8702</v>
      </c>
      <c r="D594" s="67" t="s">
        <v>3502</v>
      </c>
      <c r="E594" s="67" t="s">
        <v>5672</v>
      </c>
      <c r="F594" s="102">
        <v>0.9</v>
      </c>
      <c r="G594" s="102">
        <v>71</v>
      </c>
      <c r="H594" s="102">
        <v>61</v>
      </c>
      <c r="I594" s="102"/>
      <c r="J594" s="67"/>
      <c r="K594" s="67"/>
      <c r="L594" s="67" t="s">
        <v>4433</v>
      </c>
      <c r="M594" s="67"/>
      <c r="N594" s="67"/>
      <c r="O594" s="67"/>
      <c r="P594" s="67">
        <v>0</v>
      </c>
      <c r="Q594" s="67">
        <v>0</v>
      </c>
      <c r="R594" s="103">
        <v>0</v>
      </c>
      <c r="S594" s="103">
        <v>0</v>
      </c>
      <c r="T594" s="67">
        <v>0</v>
      </c>
      <c r="U594" s="67">
        <v>5.56</v>
      </c>
      <c r="V594" s="104" t="b">
        <f t="shared" si="152"/>
        <v>0</v>
      </c>
      <c r="W594" s="104"/>
      <c r="X594" s="104">
        <f t="shared" si="150"/>
        <v>0</v>
      </c>
      <c r="Y594" s="104" t="str">
        <f t="shared" si="153"/>
        <v/>
      </c>
      <c r="Z594" s="104" t="str">
        <f t="shared" si="154"/>
        <v/>
      </c>
      <c r="AA594" s="104" t="str">
        <f t="shared" si="154"/>
        <v/>
      </c>
      <c r="AB594" s="113"/>
      <c r="AC594" s="113"/>
      <c r="AD594" s="113"/>
      <c r="AE594" s="113"/>
      <c r="AF594" s="113"/>
      <c r="AG594" s="113"/>
      <c r="AH594" s="113"/>
      <c r="AI594" s="113"/>
      <c r="AJ594" s="114"/>
      <c r="AK594" s="104" t="str">
        <f t="shared" si="157"/>
        <v/>
      </c>
      <c r="AL594" s="114"/>
      <c r="AM594" s="114"/>
      <c r="AN594" s="114"/>
      <c r="AO594" s="114"/>
      <c r="AP594" s="114"/>
      <c r="AQ594" s="114"/>
      <c r="AR594" s="114"/>
      <c r="AS594" s="114"/>
      <c r="AT594" s="114"/>
      <c r="AU594" s="114"/>
      <c r="AV594" s="67"/>
      <c r="AW594" s="67"/>
      <c r="AX594" s="67"/>
      <c r="AY594" s="67"/>
      <c r="AZ594" s="67"/>
      <c r="BA594" s="67"/>
      <c r="BB594" s="113"/>
      <c r="BC594" s="67"/>
      <c r="BD594" s="67"/>
      <c r="BE594" s="67"/>
      <c r="BF594" s="67"/>
      <c r="BG594" s="67"/>
      <c r="BH594" s="67"/>
      <c r="BI594" s="67"/>
      <c r="BJ594" s="67">
        <v>659</v>
      </c>
      <c r="BK594" s="103">
        <v>2062.8009999999999</v>
      </c>
      <c r="BL594" s="112">
        <v>42.766052289999998</v>
      </c>
      <c r="BM594" s="112">
        <v>-82.037678790000001</v>
      </c>
      <c r="BN594" s="102" t="s">
        <v>7223</v>
      </c>
      <c r="BO594" s="114"/>
      <c r="BP594" s="67" t="s">
        <v>3502</v>
      </c>
      <c r="BQ594" s="67"/>
      <c r="BR594" s="102"/>
      <c r="BS594" s="102">
        <v>0.9</v>
      </c>
      <c r="BT594" s="115" t="s">
        <v>7674</v>
      </c>
      <c r="BU594" s="102">
        <v>71</v>
      </c>
      <c r="BV594" s="102">
        <v>61</v>
      </c>
      <c r="BW594" s="67" t="s">
        <v>7776</v>
      </c>
      <c r="BX594" s="113">
        <v>5.56</v>
      </c>
      <c r="BY594" s="67"/>
      <c r="BZ594" s="106">
        <f t="shared" si="155"/>
        <v>0</v>
      </c>
      <c r="CA594" s="104" t="s">
        <v>8756</v>
      </c>
      <c r="CB594" s="104" t="str">
        <f t="shared" si="156"/>
        <v/>
      </c>
      <c r="CC594" s="67"/>
      <c r="CD594" s="67"/>
      <c r="CE594" s="67"/>
      <c r="CF594" s="67"/>
    </row>
    <row r="595" spans="1:84" hidden="1" x14ac:dyDescent="0.35">
      <c r="A595" s="67">
        <v>677</v>
      </c>
      <c r="B595" s="67">
        <v>2132.7240000000002</v>
      </c>
      <c r="C595" s="67" t="s">
        <v>7608</v>
      </c>
      <c r="D595" s="67" t="s">
        <v>3502</v>
      </c>
      <c r="E595" s="67" t="s">
        <v>5672</v>
      </c>
      <c r="F595" s="102">
        <v>0.5</v>
      </c>
      <c r="G595" s="102">
        <v>73</v>
      </c>
      <c r="H595" s="102">
        <v>65</v>
      </c>
      <c r="I595" s="102"/>
      <c r="J595" s="67"/>
      <c r="K595" s="67"/>
      <c r="L595" s="67" t="s">
        <v>4458</v>
      </c>
      <c r="M595" s="67"/>
      <c r="N595" s="67"/>
      <c r="O595" s="67"/>
      <c r="P595" s="67">
        <v>0</v>
      </c>
      <c r="Q595" s="67">
        <v>0</v>
      </c>
      <c r="R595" s="103">
        <v>0</v>
      </c>
      <c r="S595" s="103">
        <v>0</v>
      </c>
      <c r="T595" s="67">
        <v>0</v>
      </c>
      <c r="U595" s="67">
        <v>5.56</v>
      </c>
      <c r="V595" s="104" t="b">
        <f t="shared" si="152"/>
        <v>0</v>
      </c>
      <c r="W595" s="104"/>
      <c r="X595" s="104">
        <f>S595*100</f>
        <v>0</v>
      </c>
      <c r="Y595" s="104" t="str">
        <f t="shared" si="153"/>
        <v/>
      </c>
      <c r="Z595" s="104" t="str">
        <f t="shared" si="154"/>
        <v/>
      </c>
      <c r="AA595" s="104" t="str">
        <f t="shared" si="154"/>
        <v/>
      </c>
      <c r="AB595" s="113"/>
      <c r="AC595" s="113"/>
      <c r="AD595" s="113"/>
      <c r="AE595" s="113"/>
      <c r="AF595" s="113"/>
      <c r="AG595" s="113"/>
      <c r="AH595" s="113"/>
      <c r="AI595" s="113"/>
      <c r="AJ595" s="114"/>
      <c r="AK595" s="104" t="str">
        <f t="shared" si="157"/>
        <v/>
      </c>
      <c r="AL595" s="114"/>
      <c r="AM595" s="114"/>
      <c r="AN595" s="114"/>
      <c r="AO595" s="114"/>
      <c r="AP595" s="114"/>
      <c r="AQ595" s="114"/>
      <c r="AR595" s="114"/>
      <c r="AS595" s="114"/>
      <c r="AT595" s="114"/>
      <c r="AU595" s="114"/>
      <c r="AV595" s="67"/>
      <c r="AW595" s="67"/>
      <c r="AX595" s="67"/>
      <c r="AY595" s="67"/>
      <c r="AZ595" s="67"/>
      <c r="BA595" s="67"/>
      <c r="BB595" s="113"/>
      <c r="BC595" s="67"/>
      <c r="BD595" s="67"/>
      <c r="BE595" s="67"/>
      <c r="BF595" s="67"/>
      <c r="BG595" s="67"/>
      <c r="BH595" s="67"/>
      <c r="BI595" s="67"/>
      <c r="BJ595" s="67">
        <v>677</v>
      </c>
      <c r="BK595" s="103">
        <v>2132.7240000000002</v>
      </c>
      <c r="BL595" s="112">
        <v>42.765419049999998</v>
      </c>
      <c r="BM595" s="112">
        <v>-82.037703730000004</v>
      </c>
      <c r="BN595" s="102" t="s">
        <v>7226</v>
      </c>
      <c r="BO595" s="114"/>
      <c r="BP595" s="67" t="s">
        <v>3502</v>
      </c>
      <c r="BQ595" s="67"/>
      <c r="BR595" s="102"/>
      <c r="BS595" s="102">
        <v>0.5</v>
      </c>
      <c r="BT595" s="115" t="s">
        <v>7350</v>
      </c>
      <c r="BU595" s="102">
        <v>73</v>
      </c>
      <c r="BV595" s="102">
        <v>65</v>
      </c>
      <c r="BW595" s="67" t="s">
        <v>7776</v>
      </c>
      <c r="BX595" s="113">
        <v>5.56</v>
      </c>
      <c r="BY595" s="67"/>
      <c r="BZ595" s="106">
        <f t="shared" si="155"/>
        <v>0</v>
      </c>
      <c r="CA595" s="104" t="s">
        <v>8756</v>
      </c>
      <c r="CB595" s="104" t="str">
        <f t="shared" si="156"/>
        <v/>
      </c>
      <c r="CC595" s="67"/>
      <c r="CD595" s="67"/>
      <c r="CE595" s="67"/>
      <c r="CF595" s="67"/>
    </row>
    <row r="596" spans="1:84" hidden="1" x14ac:dyDescent="0.35">
      <c r="A596" s="67">
        <v>678</v>
      </c>
      <c r="B596" s="67">
        <v>2135.1260000000002</v>
      </c>
      <c r="C596" s="67" t="s">
        <v>7609</v>
      </c>
      <c r="D596" s="67" t="s">
        <v>3502</v>
      </c>
      <c r="E596" s="67" t="s">
        <v>5672</v>
      </c>
      <c r="F596" s="102">
        <v>0.6</v>
      </c>
      <c r="G596" s="102">
        <v>74</v>
      </c>
      <c r="H596" s="102">
        <v>57</v>
      </c>
      <c r="I596" s="102"/>
      <c r="J596" s="67"/>
      <c r="K596" s="67"/>
      <c r="L596" s="67" t="s">
        <v>4459</v>
      </c>
      <c r="M596" s="67"/>
      <c r="N596" s="67"/>
      <c r="O596" s="67"/>
      <c r="P596" s="67">
        <v>0</v>
      </c>
      <c r="Q596" s="67">
        <v>0</v>
      </c>
      <c r="R596" s="103">
        <v>0</v>
      </c>
      <c r="S596" s="103">
        <v>0</v>
      </c>
      <c r="T596" s="67">
        <v>0</v>
      </c>
      <c r="U596" s="67">
        <v>5.56</v>
      </c>
      <c r="V596" s="104" t="b">
        <f t="shared" si="152"/>
        <v>0</v>
      </c>
      <c r="W596" s="104"/>
      <c r="X596" s="104">
        <f t="shared" si="150"/>
        <v>0</v>
      </c>
      <c r="Y596" s="104" t="str">
        <f t="shared" si="153"/>
        <v/>
      </c>
      <c r="Z596" s="104" t="str">
        <f t="shared" si="154"/>
        <v/>
      </c>
      <c r="AA596" s="104" t="str">
        <f t="shared" si="154"/>
        <v/>
      </c>
      <c r="AB596" s="113"/>
      <c r="AC596" s="113"/>
      <c r="AD596" s="113"/>
      <c r="AE596" s="113"/>
      <c r="AF596" s="113"/>
      <c r="AG596" s="113"/>
      <c r="AH596" s="113"/>
      <c r="AI596" s="113"/>
      <c r="AJ596" s="114"/>
      <c r="AK596" s="104" t="str">
        <f t="shared" si="157"/>
        <v/>
      </c>
      <c r="AL596" s="114"/>
      <c r="AM596" s="114"/>
      <c r="AN596" s="114"/>
      <c r="AO596" s="114"/>
      <c r="AP596" s="114"/>
      <c r="AQ596" s="114"/>
      <c r="AR596" s="114"/>
      <c r="AS596" s="114"/>
      <c r="AT596" s="114"/>
      <c r="AU596" s="114"/>
      <c r="AV596" s="67"/>
      <c r="AW596" s="67"/>
      <c r="AX596" s="67"/>
      <c r="AY596" s="67"/>
      <c r="AZ596" s="67"/>
      <c r="BA596" s="67"/>
      <c r="BB596" s="113"/>
      <c r="BC596" s="67"/>
      <c r="BD596" s="67"/>
      <c r="BE596" s="67"/>
      <c r="BF596" s="67"/>
      <c r="BG596" s="67"/>
      <c r="BH596" s="67"/>
      <c r="BI596" s="67"/>
      <c r="BJ596" s="67">
        <v>678</v>
      </c>
      <c r="BK596" s="103">
        <v>2135.1260000000002</v>
      </c>
      <c r="BL596" s="112">
        <v>42.765397309999997</v>
      </c>
      <c r="BM596" s="112">
        <v>-82.0377048</v>
      </c>
      <c r="BN596" s="102" t="s">
        <v>7226</v>
      </c>
      <c r="BO596" s="114"/>
      <c r="BP596" s="67" t="s">
        <v>3502</v>
      </c>
      <c r="BQ596" s="67"/>
      <c r="BR596" s="102"/>
      <c r="BS596" s="102">
        <v>0.6</v>
      </c>
      <c r="BT596" s="115" t="s">
        <v>7554</v>
      </c>
      <c r="BU596" s="102">
        <v>74</v>
      </c>
      <c r="BV596" s="102">
        <v>57</v>
      </c>
      <c r="BW596" s="67" t="s">
        <v>7776</v>
      </c>
      <c r="BX596" s="113">
        <v>5.56</v>
      </c>
      <c r="BY596" s="67"/>
      <c r="BZ596" s="106">
        <f t="shared" si="155"/>
        <v>0</v>
      </c>
      <c r="CA596" s="104" t="s">
        <v>8756</v>
      </c>
      <c r="CB596" s="104" t="str">
        <f t="shared" si="156"/>
        <v/>
      </c>
      <c r="CC596" s="67"/>
      <c r="CD596" s="67"/>
      <c r="CE596" s="67"/>
      <c r="CF596" s="67"/>
    </row>
    <row r="597" spans="1:84" hidden="1" x14ac:dyDescent="0.35">
      <c r="A597" s="67">
        <v>703</v>
      </c>
      <c r="B597" s="67">
        <v>2286.9349999999999</v>
      </c>
      <c r="C597" s="67" t="s">
        <v>8705</v>
      </c>
      <c r="D597" s="67" t="s">
        <v>3502</v>
      </c>
      <c r="E597" s="67" t="s">
        <v>5672</v>
      </c>
      <c r="F597" s="102">
        <v>0.6</v>
      </c>
      <c r="G597" s="102">
        <v>88</v>
      </c>
      <c r="H597" s="102">
        <v>54</v>
      </c>
      <c r="I597" s="102"/>
      <c r="J597" s="67"/>
      <c r="K597" s="67"/>
      <c r="L597" s="67" t="s">
        <v>4497</v>
      </c>
      <c r="M597" s="67"/>
      <c r="N597" s="67"/>
      <c r="O597" s="67"/>
      <c r="P597" s="67">
        <v>0</v>
      </c>
      <c r="Q597" s="67">
        <v>0</v>
      </c>
      <c r="R597" s="103">
        <v>0</v>
      </c>
      <c r="S597" s="103">
        <v>0</v>
      </c>
      <c r="T597" s="67">
        <v>0</v>
      </c>
      <c r="U597" s="67">
        <v>5.56</v>
      </c>
      <c r="V597" s="104" t="b">
        <f t="shared" si="152"/>
        <v>0</v>
      </c>
      <c r="W597" s="104"/>
      <c r="X597" s="104">
        <f t="shared" si="150"/>
        <v>0</v>
      </c>
      <c r="Y597" s="104" t="str">
        <f t="shared" si="153"/>
        <v/>
      </c>
      <c r="Z597" s="104" t="str">
        <f t="shared" si="154"/>
        <v/>
      </c>
      <c r="AA597" s="104" t="str">
        <f t="shared" si="154"/>
        <v/>
      </c>
      <c r="AB597" s="113"/>
      <c r="AC597" s="113"/>
      <c r="AD597" s="113"/>
      <c r="AE597" s="113"/>
      <c r="AF597" s="113"/>
      <c r="AG597" s="113"/>
      <c r="AH597" s="113"/>
      <c r="AI597" s="113"/>
      <c r="AJ597" s="114"/>
      <c r="AK597" s="104" t="str">
        <f t="shared" si="157"/>
        <v/>
      </c>
      <c r="AL597" s="114"/>
      <c r="AM597" s="114"/>
      <c r="AN597" s="114"/>
      <c r="AO597" s="114"/>
      <c r="AP597" s="114"/>
      <c r="AQ597" s="114"/>
      <c r="AR597" s="114"/>
      <c r="AS597" s="114"/>
      <c r="AT597" s="114"/>
      <c r="AU597" s="114"/>
      <c r="AV597" s="67"/>
      <c r="AW597" s="67"/>
      <c r="AX597" s="67"/>
      <c r="AY597" s="67"/>
      <c r="AZ597" s="67"/>
      <c r="BA597" s="67"/>
      <c r="BB597" s="113"/>
      <c r="BC597" s="67"/>
      <c r="BD597" s="67"/>
      <c r="BE597" s="67"/>
      <c r="BF597" s="67"/>
      <c r="BG597" s="67"/>
      <c r="BH597" s="67"/>
      <c r="BI597" s="67"/>
      <c r="BJ597" s="67">
        <v>703</v>
      </c>
      <c r="BK597" s="103">
        <v>2286.9349999999999</v>
      </c>
      <c r="BL597" s="112">
        <v>42.764022910000001</v>
      </c>
      <c r="BM597" s="112">
        <v>-82.037765480000004</v>
      </c>
      <c r="BN597" s="102" t="s">
        <v>7233</v>
      </c>
      <c r="BO597" s="114"/>
      <c r="BP597" s="67" t="s">
        <v>3502</v>
      </c>
      <c r="BQ597" s="67"/>
      <c r="BR597" s="102"/>
      <c r="BS597" s="102">
        <v>0.6</v>
      </c>
      <c r="BT597" s="115" t="s">
        <v>7595</v>
      </c>
      <c r="BU597" s="102">
        <v>88</v>
      </c>
      <c r="BV597" s="102">
        <v>54</v>
      </c>
      <c r="BW597" s="67" t="s">
        <v>7776</v>
      </c>
      <c r="BX597" s="113">
        <v>5.56</v>
      </c>
      <c r="BY597" s="67"/>
      <c r="BZ597" s="106">
        <f t="shared" si="155"/>
        <v>0</v>
      </c>
      <c r="CA597" s="104" t="s">
        <v>8756</v>
      </c>
      <c r="CB597" s="104" t="str">
        <f t="shared" si="156"/>
        <v/>
      </c>
      <c r="CC597" s="67"/>
      <c r="CD597" s="67"/>
      <c r="CE597" s="67"/>
      <c r="CF597" s="67"/>
    </row>
    <row r="598" spans="1:84" hidden="1" x14ac:dyDescent="0.35">
      <c r="A598" s="67">
        <v>777</v>
      </c>
      <c r="B598" s="67">
        <v>2563.7269999999999</v>
      </c>
      <c r="C598" s="67" t="s">
        <v>8709</v>
      </c>
      <c r="D598" s="67" t="s">
        <v>3502</v>
      </c>
      <c r="E598" s="67" t="s">
        <v>5672</v>
      </c>
      <c r="F598" s="102">
        <v>0.6</v>
      </c>
      <c r="G598" s="102">
        <v>63</v>
      </c>
      <c r="H598" s="102">
        <v>57</v>
      </c>
      <c r="I598" s="102"/>
      <c r="J598" s="67"/>
      <c r="K598" s="67" t="s">
        <v>4721</v>
      </c>
      <c r="L598" s="67" t="s">
        <v>4722</v>
      </c>
      <c r="M598" s="67"/>
      <c r="N598" s="67"/>
      <c r="O598" s="67"/>
      <c r="P598" s="67">
        <v>0</v>
      </c>
      <c r="Q598" s="67">
        <v>0</v>
      </c>
      <c r="R598" s="103">
        <v>0</v>
      </c>
      <c r="S598" s="103">
        <v>0</v>
      </c>
      <c r="T598" s="67">
        <v>0</v>
      </c>
      <c r="U598" s="67">
        <v>5.56</v>
      </c>
      <c r="V598" s="104" t="b">
        <f t="shared" si="152"/>
        <v>0</v>
      </c>
      <c r="W598" s="104"/>
      <c r="X598" s="104">
        <f t="shared" si="150"/>
        <v>0</v>
      </c>
      <c r="Y598" s="104" t="str">
        <f t="shared" si="153"/>
        <v/>
      </c>
      <c r="Z598" s="104" t="str">
        <f t="shared" si="154"/>
        <v/>
      </c>
      <c r="AA598" s="104" t="str">
        <f t="shared" si="154"/>
        <v/>
      </c>
      <c r="AB598" s="113"/>
      <c r="AC598" s="113"/>
      <c r="AD598" s="113"/>
      <c r="AE598" s="113"/>
      <c r="AF598" s="113"/>
      <c r="AG598" s="113"/>
      <c r="AH598" s="113"/>
      <c r="AI598" s="113"/>
      <c r="AJ598" s="114"/>
      <c r="AK598" s="104" t="str">
        <f t="shared" si="157"/>
        <v/>
      </c>
      <c r="AL598" s="114"/>
      <c r="AM598" s="114"/>
      <c r="AN598" s="114"/>
      <c r="AO598" s="114"/>
      <c r="AP598" s="114"/>
      <c r="AQ598" s="114"/>
      <c r="AR598" s="114"/>
      <c r="AS598" s="114"/>
      <c r="AT598" s="114"/>
      <c r="AU598" s="114"/>
      <c r="AV598" s="67"/>
      <c r="AW598" s="67"/>
      <c r="AX598" s="67"/>
      <c r="AY598" s="67"/>
      <c r="AZ598" s="67"/>
      <c r="BA598" s="67"/>
      <c r="BB598" s="113"/>
      <c r="BC598" s="67"/>
      <c r="BD598" s="67"/>
      <c r="BE598" s="67"/>
      <c r="BF598" s="67"/>
      <c r="BG598" s="67"/>
      <c r="BH598" s="67"/>
      <c r="BI598" s="67"/>
      <c r="BJ598" s="67">
        <v>777</v>
      </c>
      <c r="BK598" s="103">
        <v>2563.7269999999999</v>
      </c>
      <c r="BL598" s="112">
        <v>42.7615932</v>
      </c>
      <c r="BM598" s="112">
        <v>-82.037637950000004</v>
      </c>
      <c r="BN598" s="102" t="s">
        <v>7242</v>
      </c>
      <c r="BO598" s="114"/>
      <c r="BP598" s="67" t="s">
        <v>3502</v>
      </c>
      <c r="BQ598" s="67" t="s">
        <v>4721</v>
      </c>
      <c r="BR598" s="102"/>
      <c r="BS598" s="102">
        <v>0.6</v>
      </c>
      <c r="BT598" s="115" t="s">
        <v>7958</v>
      </c>
      <c r="BU598" s="102">
        <v>63</v>
      </c>
      <c r="BV598" s="102">
        <v>57</v>
      </c>
      <c r="BW598" s="67" t="s">
        <v>7776</v>
      </c>
      <c r="BX598" s="113">
        <v>5.56</v>
      </c>
      <c r="BY598" s="67"/>
      <c r="BZ598" s="106">
        <f t="shared" si="155"/>
        <v>0</v>
      </c>
      <c r="CA598" s="104" t="s">
        <v>8756</v>
      </c>
      <c r="CB598" s="104" t="str">
        <f t="shared" si="156"/>
        <v/>
      </c>
      <c r="CC598" s="67"/>
      <c r="CD598" s="67"/>
      <c r="CE598" s="67"/>
      <c r="CF598" s="67"/>
    </row>
    <row r="599" spans="1:84" hidden="1" x14ac:dyDescent="0.35">
      <c r="A599" s="67">
        <v>778</v>
      </c>
      <c r="B599" s="67">
        <v>2564.7109999999998</v>
      </c>
      <c r="C599" s="67" t="s">
        <v>8710</v>
      </c>
      <c r="D599" s="67" t="s">
        <v>3502</v>
      </c>
      <c r="E599" s="67" t="s">
        <v>5672</v>
      </c>
      <c r="F599" s="102">
        <v>0.7</v>
      </c>
      <c r="G599" s="102">
        <v>114</v>
      </c>
      <c r="H599" s="102">
        <v>55</v>
      </c>
      <c r="I599" s="102"/>
      <c r="J599" s="67"/>
      <c r="K599" s="67" t="s">
        <v>4721</v>
      </c>
      <c r="L599" s="67" t="s">
        <v>4723</v>
      </c>
      <c r="M599" s="67"/>
      <c r="N599" s="67"/>
      <c r="O599" s="67"/>
      <c r="P599" s="67">
        <v>0</v>
      </c>
      <c r="Q599" s="67">
        <v>0</v>
      </c>
      <c r="R599" s="103">
        <v>0</v>
      </c>
      <c r="S599" s="103">
        <v>0</v>
      </c>
      <c r="T599" s="67">
        <v>0</v>
      </c>
      <c r="U599" s="67">
        <v>5.56</v>
      </c>
      <c r="V599" s="104" t="b">
        <f t="shared" si="152"/>
        <v>0</v>
      </c>
      <c r="W599" s="104"/>
      <c r="X599" s="104">
        <f t="shared" si="150"/>
        <v>0</v>
      </c>
      <c r="Y599" s="104" t="str">
        <f t="shared" si="153"/>
        <v/>
      </c>
      <c r="Z599" s="104" t="str">
        <f t="shared" si="154"/>
        <v/>
      </c>
      <c r="AA599" s="104" t="str">
        <f t="shared" si="154"/>
        <v/>
      </c>
      <c r="AB599" s="113"/>
      <c r="AC599" s="113"/>
      <c r="AD599" s="113"/>
      <c r="AE599" s="113"/>
      <c r="AF599" s="113"/>
      <c r="AG599" s="113"/>
      <c r="AH599" s="113"/>
      <c r="AI599" s="113"/>
      <c r="AJ599" s="114"/>
      <c r="AK599" s="104" t="str">
        <f t="shared" si="157"/>
        <v/>
      </c>
      <c r="AL599" s="114"/>
      <c r="AM599" s="114"/>
      <c r="AN599" s="114"/>
      <c r="AO599" s="114"/>
      <c r="AP599" s="114"/>
      <c r="AQ599" s="114"/>
      <c r="AR599" s="114"/>
      <c r="AS599" s="114"/>
      <c r="AT599" s="114"/>
      <c r="AU599" s="114"/>
      <c r="AV599" s="67"/>
      <c r="AW599" s="67"/>
      <c r="AX599" s="67"/>
      <c r="AY599" s="67"/>
      <c r="AZ599" s="67"/>
      <c r="BA599" s="67"/>
      <c r="BB599" s="113"/>
      <c r="BC599" s="67"/>
      <c r="BD599" s="67"/>
      <c r="BE599" s="67"/>
      <c r="BF599" s="67"/>
      <c r="BG599" s="67"/>
      <c r="BH599" s="67"/>
      <c r="BI599" s="67"/>
      <c r="BJ599" s="67">
        <v>778</v>
      </c>
      <c r="BK599" s="103">
        <v>2564.7109999999998</v>
      </c>
      <c r="BL599" s="112">
        <v>42.761584509999999</v>
      </c>
      <c r="BM599" s="112">
        <v>-82.037638349999995</v>
      </c>
      <c r="BN599" s="102" t="s">
        <v>7242</v>
      </c>
      <c r="BO599" s="114"/>
      <c r="BP599" s="67" t="s">
        <v>3502</v>
      </c>
      <c r="BQ599" s="67" t="s">
        <v>4721</v>
      </c>
      <c r="BR599" s="102"/>
      <c r="BS599" s="102">
        <v>0.7</v>
      </c>
      <c r="BT599" s="115" t="s">
        <v>7528</v>
      </c>
      <c r="BU599" s="102">
        <v>114</v>
      </c>
      <c r="BV599" s="102">
        <v>55</v>
      </c>
      <c r="BW599" s="67" t="s">
        <v>7776</v>
      </c>
      <c r="BX599" s="113">
        <v>5.56</v>
      </c>
      <c r="BY599" s="67"/>
      <c r="BZ599" s="106">
        <f t="shared" si="155"/>
        <v>0</v>
      </c>
      <c r="CA599" s="104" t="s">
        <v>8756</v>
      </c>
      <c r="CB599" s="104" t="str">
        <f t="shared" si="156"/>
        <v/>
      </c>
      <c r="CC599" s="67"/>
      <c r="CD599" s="67"/>
      <c r="CE599" s="67"/>
      <c r="CF599" s="67"/>
    </row>
    <row r="600" spans="1:84" hidden="1" x14ac:dyDescent="0.35">
      <c r="A600" s="67">
        <v>1039</v>
      </c>
      <c r="B600" s="67">
        <v>3354.672</v>
      </c>
      <c r="C600" s="67" t="s">
        <v>8677</v>
      </c>
      <c r="D600" s="67" t="s">
        <v>3502</v>
      </c>
      <c r="E600" s="67" t="s">
        <v>5672</v>
      </c>
      <c r="F600" s="102">
        <v>0.5</v>
      </c>
      <c r="G600" s="102">
        <v>127</v>
      </c>
      <c r="H600" s="102">
        <v>59</v>
      </c>
      <c r="I600" s="102"/>
      <c r="J600" s="67"/>
      <c r="K600" s="67" t="s">
        <v>6960</v>
      </c>
      <c r="L600" s="67" t="s">
        <v>5024</v>
      </c>
      <c r="M600" s="67"/>
      <c r="N600" s="67"/>
      <c r="O600" s="67"/>
      <c r="P600" s="67">
        <v>0</v>
      </c>
      <c r="Q600" s="67">
        <v>0</v>
      </c>
      <c r="R600" s="103">
        <v>0</v>
      </c>
      <c r="S600" s="103">
        <v>0</v>
      </c>
      <c r="T600" s="67">
        <v>0</v>
      </c>
      <c r="U600" s="67">
        <v>5.56</v>
      </c>
      <c r="V600" s="104" t="b">
        <f t="shared" si="152"/>
        <v>0</v>
      </c>
      <c r="W600" s="104"/>
      <c r="X600" s="104">
        <f t="shared" si="150"/>
        <v>0</v>
      </c>
      <c r="Y600" s="104" t="str">
        <f t="shared" si="153"/>
        <v/>
      </c>
      <c r="Z600" s="104" t="str">
        <f t="shared" si="154"/>
        <v/>
      </c>
      <c r="AA600" s="104" t="str">
        <f t="shared" si="154"/>
        <v/>
      </c>
      <c r="AB600" s="113"/>
      <c r="AC600" s="113"/>
      <c r="AD600" s="113"/>
      <c r="AE600" s="113"/>
      <c r="AF600" s="113"/>
      <c r="AG600" s="113"/>
      <c r="AH600" s="113"/>
      <c r="AI600" s="113"/>
      <c r="AJ600" s="114"/>
      <c r="AK600" s="104" t="str">
        <f t="shared" si="157"/>
        <v/>
      </c>
      <c r="AL600" s="114"/>
      <c r="AM600" s="114"/>
      <c r="AN600" s="114"/>
      <c r="AO600" s="114"/>
      <c r="AP600" s="114"/>
      <c r="AQ600" s="114"/>
      <c r="AR600" s="114"/>
      <c r="AS600" s="114"/>
      <c r="AT600" s="114"/>
      <c r="AU600" s="114"/>
      <c r="AV600" s="67"/>
      <c r="AW600" s="67"/>
      <c r="AX600" s="67"/>
      <c r="AY600" s="67"/>
      <c r="AZ600" s="67"/>
      <c r="BA600" s="67"/>
      <c r="BB600" s="113"/>
      <c r="BC600" s="67"/>
      <c r="BD600" s="67"/>
      <c r="BE600" s="67"/>
      <c r="BF600" s="67"/>
      <c r="BG600" s="67"/>
      <c r="BH600" s="67"/>
      <c r="BI600" s="67"/>
      <c r="BJ600" s="67">
        <v>1039</v>
      </c>
      <c r="BK600" s="103">
        <v>3354.672</v>
      </c>
      <c r="BL600" s="112">
        <v>42.757380730000001</v>
      </c>
      <c r="BM600" s="112">
        <v>-82.033659360000001</v>
      </c>
      <c r="BN600" s="102" t="s">
        <v>7273</v>
      </c>
      <c r="BO600" s="114"/>
      <c r="BP600" s="67" t="s">
        <v>3502</v>
      </c>
      <c r="BQ600" s="67" t="s">
        <v>6960</v>
      </c>
      <c r="BR600" s="102"/>
      <c r="BS600" s="102">
        <v>0.5</v>
      </c>
      <c r="BT600" s="115" t="s">
        <v>7427</v>
      </c>
      <c r="BU600" s="102">
        <v>127</v>
      </c>
      <c r="BV600" s="102">
        <v>59</v>
      </c>
      <c r="BW600" s="67" t="s">
        <v>7776</v>
      </c>
      <c r="BX600" s="113">
        <v>5.56</v>
      </c>
      <c r="BY600" s="67"/>
      <c r="BZ600" s="106">
        <f t="shared" si="155"/>
        <v>0</v>
      </c>
      <c r="CA600" s="104" t="s">
        <v>8756</v>
      </c>
      <c r="CB600" s="104" t="str">
        <f t="shared" si="156"/>
        <v/>
      </c>
      <c r="CC600" s="67"/>
      <c r="CD600" s="67"/>
      <c r="CE600" s="67"/>
      <c r="CF600" s="67"/>
    </row>
    <row r="601" spans="1:84" hidden="1" x14ac:dyDescent="0.35">
      <c r="A601" s="140">
        <v>23</v>
      </c>
      <c r="B601" s="103">
        <v>6.3209999999999997</v>
      </c>
      <c r="C601" s="115" t="s">
        <v>8650</v>
      </c>
      <c r="D601" s="67" t="s">
        <v>3407</v>
      </c>
      <c r="E601" s="67" t="s">
        <v>5672</v>
      </c>
      <c r="F601" s="102"/>
      <c r="G601" s="103">
        <v>35</v>
      </c>
      <c r="H601" s="103">
        <v>8</v>
      </c>
      <c r="I601" s="67"/>
      <c r="J601" s="67"/>
      <c r="K601" s="67" t="s">
        <v>5673</v>
      </c>
      <c r="L601" s="67"/>
      <c r="M601" s="67"/>
      <c r="N601" s="67"/>
      <c r="O601" s="67"/>
      <c r="P601" s="67"/>
      <c r="Q601" s="67"/>
      <c r="R601" s="103"/>
      <c r="S601" s="103"/>
      <c r="T601" s="67"/>
      <c r="U601" s="67">
        <v>12.7</v>
      </c>
      <c r="V601" s="104" t="b">
        <f t="shared" si="152"/>
        <v>0</v>
      </c>
      <c r="W601" s="104"/>
      <c r="X601" s="104">
        <f t="shared" si="150"/>
        <v>0</v>
      </c>
      <c r="Y601" s="104" t="str">
        <f t="shared" si="153"/>
        <v/>
      </c>
      <c r="Z601" s="104" t="str">
        <f t="shared" si="154"/>
        <v/>
      </c>
      <c r="AA601" s="104" t="str">
        <f t="shared" si="154"/>
        <v/>
      </c>
      <c r="AB601" s="113"/>
      <c r="AC601" s="113"/>
      <c r="AD601" s="113"/>
      <c r="AE601" s="113"/>
      <c r="AF601" s="113"/>
      <c r="AG601" s="113"/>
      <c r="AH601" s="113"/>
      <c r="AI601" s="113"/>
      <c r="AJ601" s="114"/>
      <c r="AK601" s="114"/>
      <c r="AL601" s="114"/>
      <c r="AM601" s="114"/>
      <c r="AN601" s="114"/>
      <c r="AO601" s="114"/>
      <c r="AP601" s="114"/>
      <c r="AQ601" s="114"/>
      <c r="AR601" s="114"/>
      <c r="AS601" s="114"/>
      <c r="AT601" s="114"/>
      <c r="AU601" s="114"/>
      <c r="AV601" s="67"/>
      <c r="AW601" s="67"/>
      <c r="AX601" s="67"/>
      <c r="AY601" s="67"/>
      <c r="AZ601" s="67"/>
      <c r="BA601" s="67"/>
      <c r="BB601" s="113"/>
      <c r="BC601" s="67"/>
      <c r="BD601" s="67"/>
      <c r="BE601" s="67"/>
      <c r="BF601" s="67"/>
      <c r="BG601" s="67"/>
      <c r="BH601" s="67"/>
      <c r="BI601" s="67"/>
      <c r="BJ601" s="114">
        <v>23</v>
      </c>
      <c r="BK601" s="103">
        <v>6.3209999999999997</v>
      </c>
      <c r="BL601" s="112">
        <v>42.78458723</v>
      </c>
      <c r="BM601" s="112">
        <v>-82.037177850000006</v>
      </c>
      <c r="BN601" s="102">
        <v>80</v>
      </c>
      <c r="BO601" s="114"/>
      <c r="BP601" s="67" t="s">
        <v>3407</v>
      </c>
      <c r="BQ601" s="67" t="s">
        <v>5673</v>
      </c>
      <c r="BR601" s="102"/>
      <c r="BS601" s="102"/>
      <c r="BT601" s="115" t="s">
        <v>8650</v>
      </c>
      <c r="BU601" s="102">
        <v>35</v>
      </c>
      <c r="BV601" s="102">
        <v>8</v>
      </c>
      <c r="BW601" s="67" t="s">
        <v>7776</v>
      </c>
      <c r="BX601" s="113">
        <v>12.7</v>
      </c>
      <c r="BY601" s="67"/>
      <c r="BZ601" s="106">
        <f t="shared" si="155"/>
        <v>0</v>
      </c>
      <c r="CA601" s="104" t="s">
        <v>8756</v>
      </c>
      <c r="CB601" s="104">
        <f t="shared" si="156"/>
        <v>0</v>
      </c>
      <c r="CC601" s="67"/>
      <c r="CD601" s="67"/>
      <c r="CE601" s="67"/>
      <c r="CF601" s="67"/>
    </row>
    <row r="602" spans="1:84" hidden="1" x14ac:dyDescent="0.35">
      <c r="A602" s="140">
        <v>118</v>
      </c>
      <c r="B602" s="103">
        <v>363.447</v>
      </c>
      <c r="C602" s="115" t="s">
        <v>7401</v>
      </c>
      <c r="D602" s="67" t="s">
        <v>3899</v>
      </c>
      <c r="E602" s="67" t="s">
        <v>5672</v>
      </c>
      <c r="F602" s="102"/>
      <c r="G602" s="103">
        <v>16</v>
      </c>
      <c r="H602" s="103">
        <v>5</v>
      </c>
      <c r="I602" s="67"/>
      <c r="J602" s="67"/>
      <c r="K602" s="67" t="s">
        <v>5776</v>
      </c>
      <c r="L602" s="67"/>
      <c r="M602" s="67"/>
      <c r="N602" s="67"/>
      <c r="O602" s="67"/>
      <c r="P602" s="67"/>
      <c r="Q602" s="67"/>
      <c r="R602" s="103"/>
      <c r="S602" s="103"/>
      <c r="T602" s="67"/>
      <c r="U602" s="67">
        <v>5.56</v>
      </c>
      <c r="V602" s="104" t="b">
        <f t="shared" si="152"/>
        <v>0</v>
      </c>
      <c r="W602" s="104"/>
      <c r="X602" s="104">
        <f t="shared" si="150"/>
        <v>0</v>
      </c>
      <c r="Y602" s="104" t="str">
        <f t="shared" si="153"/>
        <v/>
      </c>
      <c r="Z602" s="104" t="str">
        <f t="shared" si="154"/>
        <v/>
      </c>
      <c r="AA602" s="104" t="str">
        <f t="shared" si="154"/>
        <v/>
      </c>
      <c r="AB602" s="113"/>
      <c r="AC602" s="113"/>
      <c r="AD602" s="113"/>
      <c r="AE602" s="113"/>
      <c r="AF602" s="113"/>
      <c r="AG602" s="113"/>
      <c r="AH602" s="113"/>
      <c r="AI602" s="113"/>
      <c r="AJ602" s="114"/>
      <c r="AK602" s="114"/>
      <c r="AL602" s="114"/>
      <c r="AM602" s="114"/>
      <c r="AN602" s="114"/>
      <c r="AO602" s="114"/>
      <c r="AP602" s="114"/>
      <c r="AQ602" s="114"/>
      <c r="AR602" s="114"/>
      <c r="AS602" s="114"/>
      <c r="AT602" s="114"/>
      <c r="AU602" s="114"/>
      <c r="AV602" s="67"/>
      <c r="AW602" s="67"/>
      <c r="AX602" s="67"/>
      <c r="AY602" s="67"/>
      <c r="AZ602" s="67"/>
      <c r="BA602" s="67"/>
      <c r="BB602" s="113"/>
      <c r="BC602" s="67"/>
      <c r="BD602" s="67"/>
      <c r="BE602" s="67"/>
      <c r="BF602" s="67"/>
      <c r="BG602" s="67"/>
      <c r="BH602" s="67"/>
      <c r="BI602" s="67"/>
      <c r="BJ602" s="114">
        <v>118</v>
      </c>
      <c r="BK602" s="103">
        <v>363.447</v>
      </c>
      <c r="BL602" s="112">
        <v>42.781383009999999</v>
      </c>
      <c r="BM602" s="112">
        <v>-82.03720758</v>
      </c>
      <c r="BN602" s="102">
        <v>550</v>
      </c>
      <c r="BO602" s="114"/>
      <c r="BP602" s="67" t="s">
        <v>3899</v>
      </c>
      <c r="BQ602" s="67" t="s">
        <v>5776</v>
      </c>
      <c r="BR602" s="102"/>
      <c r="BS602" s="102"/>
      <c r="BT602" s="115" t="s">
        <v>7401</v>
      </c>
      <c r="BU602" s="102">
        <v>16</v>
      </c>
      <c r="BV602" s="102">
        <v>5</v>
      </c>
      <c r="BW602" s="67" t="s">
        <v>7776</v>
      </c>
      <c r="BX602" s="113">
        <v>5.56</v>
      </c>
      <c r="BY602" s="67"/>
      <c r="BZ602" s="106">
        <f t="shared" si="155"/>
        <v>0</v>
      </c>
      <c r="CA602" s="104" t="s">
        <v>8756</v>
      </c>
      <c r="CB602" s="104">
        <f t="shared" si="156"/>
        <v>0</v>
      </c>
      <c r="CC602" s="67"/>
      <c r="CD602" s="67"/>
      <c r="CE602" s="67"/>
      <c r="CF602" s="67"/>
    </row>
    <row r="603" spans="1:84" hidden="1" x14ac:dyDescent="0.35">
      <c r="A603" s="140">
        <v>141</v>
      </c>
      <c r="B603" s="103">
        <v>508.935</v>
      </c>
      <c r="C603" s="115" t="s">
        <v>7414</v>
      </c>
      <c r="D603" s="67" t="s">
        <v>3899</v>
      </c>
      <c r="E603" s="67" t="s">
        <v>5672</v>
      </c>
      <c r="F603" s="102"/>
      <c r="G603" s="103">
        <v>9</v>
      </c>
      <c r="H603" s="103">
        <v>7</v>
      </c>
      <c r="I603" s="67"/>
      <c r="J603" s="67"/>
      <c r="K603" s="67" t="s">
        <v>5776</v>
      </c>
      <c r="L603" s="67"/>
      <c r="M603" s="67"/>
      <c r="N603" s="67"/>
      <c r="O603" s="67"/>
      <c r="P603" s="67"/>
      <c r="Q603" s="67"/>
      <c r="R603" s="103"/>
      <c r="S603" s="103"/>
      <c r="T603" s="67"/>
      <c r="U603" s="67">
        <v>5.56</v>
      </c>
      <c r="V603" s="104" t="b">
        <f t="shared" si="152"/>
        <v>0</v>
      </c>
      <c r="W603" s="104"/>
      <c r="X603" s="104">
        <f t="shared" si="150"/>
        <v>0</v>
      </c>
      <c r="Y603" s="104" t="str">
        <f t="shared" si="153"/>
        <v/>
      </c>
      <c r="Z603" s="104" t="str">
        <f t="shared" si="154"/>
        <v/>
      </c>
      <c r="AA603" s="104" t="str">
        <f t="shared" si="154"/>
        <v/>
      </c>
      <c r="AB603" s="113"/>
      <c r="AC603" s="113"/>
      <c r="AD603" s="113"/>
      <c r="AE603" s="113"/>
      <c r="AF603" s="113"/>
      <c r="AG603" s="113"/>
      <c r="AH603" s="113"/>
      <c r="AI603" s="113"/>
      <c r="AJ603" s="114"/>
      <c r="AK603" s="114"/>
      <c r="AL603" s="114"/>
      <c r="AM603" s="114"/>
      <c r="AN603" s="114"/>
      <c r="AO603" s="114"/>
      <c r="AP603" s="114"/>
      <c r="AQ603" s="114"/>
      <c r="AR603" s="114"/>
      <c r="AS603" s="114"/>
      <c r="AT603" s="114"/>
      <c r="AU603" s="114"/>
      <c r="AV603" s="67"/>
      <c r="AW603" s="67"/>
      <c r="AX603" s="67"/>
      <c r="AY603" s="67"/>
      <c r="AZ603" s="67"/>
      <c r="BA603" s="67"/>
      <c r="BB603" s="113"/>
      <c r="BC603" s="67"/>
      <c r="BD603" s="67"/>
      <c r="BE603" s="67"/>
      <c r="BF603" s="67"/>
      <c r="BG603" s="67"/>
      <c r="BH603" s="67"/>
      <c r="BI603" s="67"/>
      <c r="BJ603" s="114">
        <v>141</v>
      </c>
      <c r="BK603" s="103">
        <v>508.935</v>
      </c>
      <c r="BL603" s="112">
        <v>42.780068579999998</v>
      </c>
      <c r="BM603" s="112">
        <v>-82.037262630000001</v>
      </c>
      <c r="BN603" s="102">
        <v>730</v>
      </c>
      <c r="BO603" s="114"/>
      <c r="BP603" s="67" t="s">
        <v>3899</v>
      </c>
      <c r="BQ603" s="67" t="s">
        <v>5776</v>
      </c>
      <c r="BR603" s="102"/>
      <c r="BS603" s="102"/>
      <c r="BT603" s="115" t="s">
        <v>7414</v>
      </c>
      <c r="BU603" s="102">
        <v>9</v>
      </c>
      <c r="BV603" s="102">
        <v>7</v>
      </c>
      <c r="BW603" s="67" t="s">
        <v>7776</v>
      </c>
      <c r="BX603" s="113">
        <v>5.56</v>
      </c>
      <c r="BY603" s="67"/>
      <c r="BZ603" s="106">
        <f t="shared" si="155"/>
        <v>0</v>
      </c>
      <c r="CA603" s="104" t="s">
        <v>8756</v>
      </c>
      <c r="CB603" s="104">
        <f t="shared" si="156"/>
        <v>0</v>
      </c>
      <c r="CC603" s="67"/>
      <c r="CD603" s="67"/>
      <c r="CE603" s="67"/>
      <c r="CF603" s="67"/>
    </row>
    <row r="604" spans="1:84" hidden="1" x14ac:dyDescent="0.35">
      <c r="A604" s="140">
        <v>177</v>
      </c>
      <c r="B604" s="103">
        <v>718.79200000000003</v>
      </c>
      <c r="C604" s="115" t="s">
        <v>7422</v>
      </c>
      <c r="D604" s="67" t="s">
        <v>3710</v>
      </c>
      <c r="E604" s="67" t="s">
        <v>5677</v>
      </c>
      <c r="F604" s="102">
        <v>15</v>
      </c>
      <c r="G604" s="103">
        <v>22</v>
      </c>
      <c r="H604" s="103">
        <v>10</v>
      </c>
      <c r="I604" s="67"/>
      <c r="J604" s="67"/>
      <c r="K604" s="67" t="s">
        <v>5785</v>
      </c>
      <c r="L604" s="67"/>
      <c r="M604" s="67"/>
      <c r="N604" s="67"/>
      <c r="O604" s="67"/>
      <c r="P604" s="67"/>
      <c r="Q604" s="67"/>
      <c r="R604" s="103"/>
      <c r="S604" s="103"/>
      <c r="T604" s="67"/>
      <c r="U604" s="67">
        <v>5.56</v>
      </c>
      <c r="V604" s="104" t="b">
        <f t="shared" si="152"/>
        <v>0</v>
      </c>
      <c r="W604" s="104"/>
      <c r="X604" s="104">
        <f t="shared" si="150"/>
        <v>0</v>
      </c>
      <c r="Y604" s="104" t="str">
        <f t="shared" si="153"/>
        <v/>
      </c>
      <c r="Z604" s="104" t="str">
        <f t="shared" si="154"/>
        <v/>
      </c>
      <c r="AA604" s="104" t="str">
        <f t="shared" si="154"/>
        <v/>
      </c>
      <c r="AB604" s="113"/>
      <c r="AC604" s="113"/>
      <c r="AD604" s="113"/>
      <c r="AE604" s="113"/>
      <c r="AF604" s="113"/>
      <c r="AG604" s="113"/>
      <c r="AH604" s="113"/>
      <c r="AI604" s="113"/>
      <c r="AJ604" s="114"/>
      <c r="AK604" s="114"/>
      <c r="AL604" s="114"/>
      <c r="AM604" s="114"/>
      <c r="AN604" s="114"/>
      <c r="AO604" s="114"/>
      <c r="AP604" s="114"/>
      <c r="AQ604" s="114"/>
      <c r="AR604" s="114"/>
      <c r="AS604" s="114"/>
      <c r="AT604" s="114"/>
      <c r="AU604" s="114"/>
      <c r="AV604" s="67"/>
      <c r="AW604" s="67"/>
      <c r="AX604" s="67"/>
      <c r="AY604" s="67"/>
      <c r="AZ604" s="67"/>
      <c r="BA604" s="67"/>
      <c r="BB604" s="113"/>
      <c r="BC604" s="67"/>
      <c r="BD604" s="67"/>
      <c r="BE604" s="67"/>
      <c r="BF604" s="67"/>
      <c r="BG604" s="67"/>
      <c r="BH604" s="67"/>
      <c r="BI604" s="67"/>
      <c r="BJ604" s="114">
        <v>177</v>
      </c>
      <c r="BK604" s="103">
        <v>718.79200000000003</v>
      </c>
      <c r="BL604" s="112">
        <v>42.778172509999997</v>
      </c>
      <c r="BM604" s="112">
        <v>-82.03733398</v>
      </c>
      <c r="BN604" s="102">
        <v>970</v>
      </c>
      <c r="BO604" s="114"/>
      <c r="BP604" s="67" t="s">
        <v>3710</v>
      </c>
      <c r="BQ604" s="67" t="s">
        <v>5785</v>
      </c>
      <c r="BR604" s="102"/>
      <c r="BS604" s="102">
        <v>15</v>
      </c>
      <c r="BT604" s="115" t="s">
        <v>7422</v>
      </c>
      <c r="BU604" s="102">
        <v>22</v>
      </c>
      <c r="BV604" s="102">
        <v>10</v>
      </c>
      <c r="BW604" s="67" t="s">
        <v>7784</v>
      </c>
      <c r="BX604" s="113">
        <v>5.56</v>
      </c>
      <c r="BY604" s="67"/>
      <c r="BZ604" s="106">
        <f t="shared" si="155"/>
        <v>0</v>
      </c>
      <c r="CA604" s="104" t="s">
        <v>8756</v>
      </c>
      <c r="CB604" s="104">
        <f t="shared" si="156"/>
        <v>0</v>
      </c>
      <c r="CC604" s="67"/>
      <c r="CD604" s="67"/>
      <c r="CE604" s="67"/>
      <c r="CF604" s="67"/>
    </row>
    <row r="605" spans="1:84" hidden="1" x14ac:dyDescent="0.35">
      <c r="A605" s="140">
        <v>186</v>
      </c>
      <c r="B605" s="103">
        <v>744.28</v>
      </c>
      <c r="C605" s="115" t="s">
        <v>7445</v>
      </c>
      <c r="D605" s="67" t="s">
        <v>3290</v>
      </c>
      <c r="E605" s="67" t="s">
        <v>5677</v>
      </c>
      <c r="F605" s="102">
        <v>14</v>
      </c>
      <c r="G605" s="103">
        <v>14</v>
      </c>
      <c r="H605" s="103">
        <v>6</v>
      </c>
      <c r="I605" s="67">
        <v>185</v>
      </c>
      <c r="J605" s="67"/>
      <c r="K605" s="67" t="s">
        <v>5683</v>
      </c>
      <c r="L605" s="67"/>
      <c r="M605" s="67"/>
      <c r="N605" s="67"/>
      <c r="O605" s="67"/>
      <c r="P605" s="67"/>
      <c r="Q605" s="67"/>
      <c r="R605" s="103"/>
      <c r="S605" s="103"/>
      <c r="T605" s="67"/>
      <c r="U605" s="67">
        <v>5.56</v>
      </c>
      <c r="V605" s="104" t="b">
        <f t="shared" si="152"/>
        <v>0</v>
      </c>
      <c r="W605" s="104"/>
      <c r="X605" s="104">
        <f t="shared" si="150"/>
        <v>0</v>
      </c>
      <c r="Y605" s="104" t="str">
        <f t="shared" si="153"/>
        <v/>
      </c>
      <c r="Z605" s="104" t="str">
        <f t="shared" si="154"/>
        <v/>
      </c>
      <c r="AA605" s="104" t="str">
        <f t="shared" si="154"/>
        <v/>
      </c>
      <c r="AB605" s="113"/>
      <c r="AC605" s="113"/>
      <c r="AD605" s="113"/>
      <c r="AE605" s="113"/>
      <c r="AF605" s="113"/>
      <c r="AG605" s="113"/>
      <c r="AH605" s="113"/>
      <c r="AI605" s="113"/>
      <c r="AJ605" s="114"/>
      <c r="AK605" s="114"/>
      <c r="AL605" s="114"/>
      <c r="AM605" s="114"/>
      <c r="AN605" s="114"/>
      <c r="AO605" s="114"/>
      <c r="AP605" s="114"/>
      <c r="AQ605" s="114"/>
      <c r="AR605" s="114"/>
      <c r="AS605" s="114"/>
      <c r="AT605" s="114"/>
      <c r="AU605" s="114"/>
      <c r="AV605" s="67"/>
      <c r="AW605" s="67"/>
      <c r="AX605" s="67"/>
      <c r="AY605" s="67"/>
      <c r="AZ605" s="67"/>
      <c r="BA605" s="67"/>
      <c r="BB605" s="113"/>
      <c r="BC605" s="67"/>
      <c r="BD605" s="67"/>
      <c r="BE605" s="67"/>
      <c r="BF605" s="67"/>
      <c r="BG605" s="67"/>
      <c r="BH605" s="67"/>
      <c r="BI605" s="67"/>
      <c r="BJ605" s="114">
        <v>186</v>
      </c>
      <c r="BK605" s="103">
        <v>744.28</v>
      </c>
      <c r="BL605" s="112">
        <v>42.777942150000001</v>
      </c>
      <c r="BM605" s="112">
        <v>-82.037341330000004</v>
      </c>
      <c r="BN605" s="102">
        <v>1000</v>
      </c>
      <c r="BO605" s="114"/>
      <c r="BP605" s="67" t="s">
        <v>3290</v>
      </c>
      <c r="BQ605" s="67" t="s">
        <v>5683</v>
      </c>
      <c r="BR605" s="102">
        <v>185</v>
      </c>
      <c r="BS605" s="102">
        <v>14</v>
      </c>
      <c r="BT605" s="115" t="s">
        <v>7445</v>
      </c>
      <c r="BU605" s="102">
        <v>14</v>
      </c>
      <c r="BV605" s="102">
        <v>6</v>
      </c>
      <c r="BW605" s="67" t="s">
        <v>7784</v>
      </c>
      <c r="BX605" s="113">
        <v>5.56</v>
      </c>
      <c r="BY605" s="67"/>
      <c r="BZ605" s="106">
        <f t="shared" si="155"/>
        <v>0</v>
      </c>
      <c r="CA605" s="104" t="s">
        <v>8756</v>
      </c>
      <c r="CB605" s="104">
        <f t="shared" si="156"/>
        <v>0</v>
      </c>
      <c r="CC605" s="67"/>
      <c r="CD605" s="67"/>
      <c r="CE605" s="67"/>
      <c r="CF605" s="67"/>
    </row>
    <row r="606" spans="1:84" hidden="1" x14ac:dyDescent="0.35">
      <c r="A606" s="140">
        <v>288</v>
      </c>
      <c r="B606" s="103">
        <v>933.97699999999998</v>
      </c>
      <c r="C606" s="115" t="s">
        <v>7493</v>
      </c>
      <c r="D606" s="67" t="s">
        <v>3290</v>
      </c>
      <c r="E606" s="67" t="s">
        <v>5677</v>
      </c>
      <c r="F606" s="102">
        <v>13</v>
      </c>
      <c r="G606" s="103">
        <v>12</v>
      </c>
      <c r="H606" s="103">
        <v>4</v>
      </c>
      <c r="I606" s="67"/>
      <c r="J606" s="67"/>
      <c r="K606" s="67" t="s">
        <v>5683</v>
      </c>
      <c r="L606" s="67"/>
      <c r="M606" s="67"/>
      <c r="N606" s="67"/>
      <c r="O606" s="67"/>
      <c r="P606" s="67"/>
      <c r="Q606" s="67"/>
      <c r="R606" s="103"/>
      <c r="S606" s="103"/>
      <c r="T606" s="67"/>
      <c r="U606" s="67">
        <v>5.56</v>
      </c>
      <c r="V606" s="104" t="b">
        <f t="shared" si="152"/>
        <v>0</v>
      </c>
      <c r="W606" s="104"/>
      <c r="X606" s="104">
        <f t="shared" si="150"/>
        <v>0</v>
      </c>
      <c r="Y606" s="104" t="str">
        <f t="shared" si="153"/>
        <v/>
      </c>
      <c r="Z606" s="104" t="str">
        <f t="shared" si="154"/>
        <v/>
      </c>
      <c r="AA606" s="104" t="str">
        <f t="shared" si="154"/>
        <v/>
      </c>
      <c r="AB606" s="113"/>
      <c r="AC606" s="113"/>
      <c r="AD606" s="113"/>
      <c r="AE606" s="113"/>
      <c r="AF606" s="113"/>
      <c r="AG606" s="113"/>
      <c r="AH606" s="113"/>
      <c r="AI606" s="113"/>
      <c r="AJ606" s="114"/>
      <c r="AK606" s="114"/>
      <c r="AL606" s="114"/>
      <c r="AM606" s="114"/>
      <c r="AN606" s="114"/>
      <c r="AO606" s="114"/>
      <c r="AP606" s="114"/>
      <c r="AQ606" s="114"/>
      <c r="AR606" s="114"/>
      <c r="AS606" s="114"/>
      <c r="AT606" s="114"/>
      <c r="AU606" s="114"/>
      <c r="AV606" s="67"/>
      <c r="AW606" s="67"/>
      <c r="AX606" s="67"/>
      <c r="AY606" s="67"/>
      <c r="AZ606" s="67"/>
      <c r="BA606" s="67"/>
      <c r="BB606" s="113"/>
      <c r="BC606" s="67"/>
      <c r="BD606" s="67"/>
      <c r="BE606" s="67"/>
      <c r="BF606" s="67"/>
      <c r="BG606" s="67"/>
      <c r="BH606" s="67"/>
      <c r="BI606" s="67"/>
      <c r="BJ606" s="114">
        <v>288</v>
      </c>
      <c r="BK606" s="103">
        <v>933.97699999999998</v>
      </c>
      <c r="BL606" s="112">
        <v>42.776228199999998</v>
      </c>
      <c r="BM606" s="112">
        <v>-82.037409269999998</v>
      </c>
      <c r="BN606" s="102">
        <v>1160</v>
      </c>
      <c r="BO606" s="114"/>
      <c r="BP606" s="67" t="s">
        <v>3290</v>
      </c>
      <c r="BQ606" s="67" t="s">
        <v>5683</v>
      </c>
      <c r="BR606" s="102"/>
      <c r="BS606" s="102">
        <v>13</v>
      </c>
      <c r="BT606" s="115" t="s">
        <v>7493</v>
      </c>
      <c r="BU606" s="102">
        <v>12</v>
      </c>
      <c r="BV606" s="102">
        <v>4</v>
      </c>
      <c r="BW606" s="67" t="s">
        <v>7784</v>
      </c>
      <c r="BX606" s="113">
        <v>5.56</v>
      </c>
      <c r="BY606" s="67"/>
      <c r="BZ606" s="106">
        <f t="shared" si="155"/>
        <v>0</v>
      </c>
      <c r="CA606" s="104" t="s">
        <v>8756</v>
      </c>
      <c r="CB606" s="104">
        <f t="shared" si="156"/>
        <v>0</v>
      </c>
      <c r="CC606" s="67"/>
      <c r="CD606" s="67"/>
      <c r="CE606" s="67"/>
      <c r="CF606" s="67"/>
    </row>
    <row r="607" spans="1:84" hidden="1" x14ac:dyDescent="0.35">
      <c r="A607" s="140">
        <v>289</v>
      </c>
      <c r="B607" s="103">
        <v>935.36800000000005</v>
      </c>
      <c r="C607" s="115" t="s">
        <v>7493</v>
      </c>
      <c r="D607" s="67" t="s">
        <v>3290</v>
      </c>
      <c r="E607" s="67" t="s">
        <v>5677</v>
      </c>
      <c r="F607" s="102">
        <v>13</v>
      </c>
      <c r="G607" s="103">
        <v>17</v>
      </c>
      <c r="H607" s="103">
        <v>4</v>
      </c>
      <c r="I607" s="67"/>
      <c r="J607" s="67"/>
      <c r="K607" s="67" t="s">
        <v>5683</v>
      </c>
      <c r="L607" s="67"/>
      <c r="M607" s="67"/>
      <c r="N607" s="67"/>
      <c r="O607" s="67"/>
      <c r="P607" s="67"/>
      <c r="Q607" s="67"/>
      <c r="R607" s="103"/>
      <c r="S607" s="103"/>
      <c r="T607" s="67"/>
      <c r="U607" s="67">
        <v>5.56</v>
      </c>
      <c r="V607" s="104" t="b">
        <f t="shared" si="152"/>
        <v>0</v>
      </c>
      <c r="W607" s="104"/>
      <c r="X607" s="104">
        <f t="shared" si="150"/>
        <v>0</v>
      </c>
      <c r="Y607" s="104" t="str">
        <f t="shared" si="153"/>
        <v/>
      </c>
      <c r="Z607" s="104" t="str">
        <f t="shared" si="154"/>
        <v/>
      </c>
      <c r="AA607" s="104" t="str">
        <f t="shared" si="154"/>
        <v/>
      </c>
      <c r="AB607" s="113"/>
      <c r="AC607" s="113"/>
      <c r="AD607" s="113"/>
      <c r="AE607" s="113"/>
      <c r="AF607" s="113"/>
      <c r="AG607" s="113"/>
      <c r="AH607" s="113"/>
      <c r="AI607" s="113"/>
      <c r="AJ607" s="114"/>
      <c r="AK607" s="114"/>
      <c r="AL607" s="114"/>
      <c r="AM607" s="114"/>
      <c r="AN607" s="114"/>
      <c r="AO607" s="114"/>
      <c r="AP607" s="114"/>
      <c r="AQ607" s="114"/>
      <c r="AR607" s="114"/>
      <c r="AS607" s="114"/>
      <c r="AT607" s="114"/>
      <c r="AU607" s="114"/>
      <c r="AV607" s="67"/>
      <c r="AW607" s="67"/>
      <c r="AX607" s="67"/>
      <c r="AY607" s="67"/>
      <c r="AZ607" s="67"/>
      <c r="BA607" s="67"/>
      <c r="BB607" s="113"/>
      <c r="BC607" s="67"/>
      <c r="BD607" s="67"/>
      <c r="BE607" s="67"/>
      <c r="BF607" s="67"/>
      <c r="BG607" s="67"/>
      <c r="BH607" s="67"/>
      <c r="BI607" s="67"/>
      <c r="BJ607" s="114">
        <v>289</v>
      </c>
      <c r="BK607" s="103">
        <v>935.36800000000005</v>
      </c>
      <c r="BL607" s="112">
        <v>42.776215649999997</v>
      </c>
      <c r="BM607" s="112">
        <v>-82.037409749999995</v>
      </c>
      <c r="BN607" s="102">
        <v>1160</v>
      </c>
      <c r="BO607" s="114"/>
      <c r="BP607" s="67" t="s">
        <v>3290</v>
      </c>
      <c r="BQ607" s="67" t="s">
        <v>5683</v>
      </c>
      <c r="BR607" s="102"/>
      <c r="BS607" s="102">
        <v>13</v>
      </c>
      <c r="BT607" s="115" t="s">
        <v>7493</v>
      </c>
      <c r="BU607" s="102">
        <v>17</v>
      </c>
      <c r="BV607" s="102">
        <v>4</v>
      </c>
      <c r="BW607" s="67" t="s">
        <v>7784</v>
      </c>
      <c r="BX607" s="113">
        <v>5.56</v>
      </c>
      <c r="BY607" s="67"/>
      <c r="BZ607" s="106">
        <f t="shared" si="155"/>
        <v>0</v>
      </c>
      <c r="CA607" s="104" t="s">
        <v>8756</v>
      </c>
      <c r="CB607" s="104">
        <f t="shared" si="156"/>
        <v>0</v>
      </c>
      <c r="CC607" s="67"/>
      <c r="CD607" s="67"/>
      <c r="CE607" s="67"/>
      <c r="CF607" s="67"/>
    </row>
    <row r="608" spans="1:84" hidden="1" x14ac:dyDescent="0.35">
      <c r="A608" s="140">
        <v>367</v>
      </c>
      <c r="B608" s="103">
        <v>1020.236</v>
      </c>
      <c r="C608" s="115" t="s">
        <v>7499</v>
      </c>
      <c r="D608" s="67" t="s">
        <v>3339</v>
      </c>
      <c r="E608" s="67" t="s">
        <v>5677</v>
      </c>
      <c r="F608" s="102">
        <v>10</v>
      </c>
      <c r="G608" s="103">
        <v>10</v>
      </c>
      <c r="H608" s="103">
        <v>4</v>
      </c>
      <c r="I608" s="67"/>
      <c r="J608" s="67"/>
      <c r="K608" s="67" t="s">
        <v>6137</v>
      </c>
      <c r="L608" s="67"/>
      <c r="M608" s="67"/>
      <c r="N608" s="67"/>
      <c r="O608" s="67"/>
      <c r="P608" s="67"/>
      <c r="Q608" s="67"/>
      <c r="R608" s="103"/>
      <c r="S608" s="103"/>
      <c r="T608" s="67"/>
      <c r="U608" s="67">
        <v>5.56</v>
      </c>
      <c r="V608" s="104" t="b">
        <f t="shared" si="152"/>
        <v>0</v>
      </c>
      <c r="W608" s="104"/>
      <c r="X608" s="104">
        <f t="shared" si="150"/>
        <v>0</v>
      </c>
      <c r="Y608" s="104" t="str">
        <f t="shared" si="153"/>
        <v/>
      </c>
      <c r="Z608" s="104" t="str">
        <f t="shared" si="154"/>
        <v/>
      </c>
      <c r="AA608" s="104" t="str">
        <f t="shared" si="154"/>
        <v/>
      </c>
      <c r="AB608" s="113"/>
      <c r="AC608" s="113"/>
      <c r="AD608" s="113"/>
      <c r="AE608" s="113"/>
      <c r="AF608" s="113"/>
      <c r="AG608" s="113"/>
      <c r="AH608" s="113"/>
      <c r="AI608" s="113"/>
      <c r="AJ608" s="114"/>
      <c r="AK608" s="114"/>
      <c r="AL608" s="114"/>
      <c r="AM608" s="114"/>
      <c r="AN608" s="114"/>
      <c r="AO608" s="114"/>
      <c r="AP608" s="114"/>
      <c r="AQ608" s="114"/>
      <c r="AR608" s="114"/>
      <c r="AS608" s="114"/>
      <c r="AT608" s="114"/>
      <c r="AU608" s="114"/>
      <c r="AV608" s="67"/>
      <c r="AW608" s="67"/>
      <c r="AX608" s="67"/>
      <c r="AY608" s="67"/>
      <c r="AZ608" s="67"/>
      <c r="BA608" s="67"/>
      <c r="BB608" s="113"/>
      <c r="BC608" s="67"/>
      <c r="BD608" s="67"/>
      <c r="BE608" s="67"/>
      <c r="BF608" s="67"/>
      <c r="BG608" s="67"/>
      <c r="BH608" s="67"/>
      <c r="BI608" s="67"/>
      <c r="BJ608" s="114">
        <v>367</v>
      </c>
      <c r="BK608" s="103">
        <v>1020.236</v>
      </c>
      <c r="BL608" s="112">
        <v>42.775448779999998</v>
      </c>
      <c r="BM608" s="112">
        <v>-82.037437710000006</v>
      </c>
      <c r="BN608" s="102">
        <v>1200</v>
      </c>
      <c r="BO608" s="114"/>
      <c r="BP608" s="67" t="s">
        <v>3339</v>
      </c>
      <c r="BQ608" s="67" t="s">
        <v>6137</v>
      </c>
      <c r="BR608" s="102"/>
      <c r="BS608" s="102">
        <v>10</v>
      </c>
      <c r="BT608" s="115" t="s">
        <v>7499</v>
      </c>
      <c r="BU608" s="102">
        <v>10</v>
      </c>
      <c r="BV608" s="102">
        <v>4</v>
      </c>
      <c r="BW608" s="67" t="s">
        <v>7784</v>
      </c>
      <c r="BX608" s="113">
        <v>5.56</v>
      </c>
      <c r="BY608" s="67"/>
      <c r="BZ608" s="106">
        <f t="shared" si="155"/>
        <v>0</v>
      </c>
      <c r="CA608" s="104" t="s">
        <v>8756</v>
      </c>
      <c r="CB608" s="104">
        <f t="shared" si="156"/>
        <v>0</v>
      </c>
      <c r="CC608" s="67"/>
      <c r="CD608" s="67"/>
      <c r="CE608" s="67"/>
      <c r="CF608" s="67"/>
    </row>
    <row r="609" spans="1:84" hidden="1" x14ac:dyDescent="0.35">
      <c r="A609" s="140">
        <v>375</v>
      </c>
      <c r="B609" s="103">
        <v>1026.1379999999999</v>
      </c>
      <c r="C609" s="115" t="s">
        <v>7401</v>
      </c>
      <c r="D609" s="67" t="s">
        <v>3339</v>
      </c>
      <c r="E609" s="67" t="s">
        <v>5677</v>
      </c>
      <c r="F609" s="102">
        <v>10</v>
      </c>
      <c r="G609" s="103">
        <v>18</v>
      </c>
      <c r="H609" s="103">
        <v>3</v>
      </c>
      <c r="I609" s="67"/>
      <c r="J609" s="67"/>
      <c r="K609" s="67" t="s">
        <v>5753</v>
      </c>
      <c r="L609" s="67"/>
      <c r="M609" s="67"/>
      <c r="N609" s="67"/>
      <c r="O609" s="67"/>
      <c r="P609" s="67"/>
      <c r="Q609" s="67"/>
      <c r="R609" s="103"/>
      <c r="S609" s="103"/>
      <c r="T609" s="67"/>
      <c r="U609" s="67">
        <v>5.56</v>
      </c>
      <c r="V609" s="104" t="b">
        <f t="shared" si="152"/>
        <v>0</v>
      </c>
      <c r="W609" s="104"/>
      <c r="X609" s="104">
        <f t="shared" si="150"/>
        <v>0</v>
      </c>
      <c r="Y609" s="104" t="str">
        <f t="shared" si="153"/>
        <v/>
      </c>
      <c r="Z609" s="104" t="str">
        <f t="shared" si="154"/>
        <v/>
      </c>
      <c r="AA609" s="104" t="str">
        <f t="shared" si="154"/>
        <v/>
      </c>
      <c r="AB609" s="113"/>
      <c r="AC609" s="113"/>
      <c r="AD609" s="113"/>
      <c r="AE609" s="113"/>
      <c r="AF609" s="113"/>
      <c r="AG609" s="113"/>
      <c r="AH609" s="113"/>
      <c r="AI609" s="113"/>
      <c r="AJ609" s="114"/>
      <c r="AK609" s="114"/>
      <c r="AL609" s="114"/>
      <c r="AM609" s="114"/>
      <c r="AN609" s="114"/>
      <c r="AO609" s="114"/>
      <c r="AP609" s="114"/>
      <c r="AQ609" s="114"/>
      <c r="AR609" s="114"/>
      <c r="AS609" s="114"/>
      <c r="AT609" s="114"/>
      <c r="AU609" s="114"/>
      <c r="AV609" s="67"/>
      <c r="AW609" s="67"/>
      <c r="AX609" s="67"/>
      <c r="AY609" s="67"/>
      <c r="AZ609" s="67"/>
      <c r="BA609" s="67"/>
      <c r="BB609" s="113"/>
      <c r="BC609" s="67"/>
      <c r="BD609" s="67"/>
      <c r="BE609" s="67"/>
      <c r="BF609" s="67"/>
      <c r="BG609" s="67"/>
      <c r="BH609" s="67"/>
      <c r="BI609" s="67"/>
      <c r="BJ609" s="114">
        <v>375</v>
      </c>
      <c r="BK609" s="103">
        <v>1026.1379999999999</v>
      </c>
      <c r="BL609" s="112">
        <v>42.775401700000003</v>
      </c>
      <c r="BM609" s="112">
        <v>-82.037437499999996</v>
      </c>
      <c r="BN609" s="102">
        <v>1250</v>
      </c>
      <c r="BO609" s="114"/>
      <c r="BP609" s="67" t="s">
        <v>3339</v>
      </c>
      <c r="BQ609" s="67" t="s">
        <v>5753</v>
      </c>
      <c r="BR609" s="102"/>
      <c r="BS609" s="102">
        <v>10</v>
      </c>
      <c r="BT609" s="115" t="s">
        <v>7401</v>
      </c>
      <c r="BU609" s="102">
        <v>18</v>
      </c>
      <c r="BV609" s="102">
        <v>3</v>
      </c>
      <c r="BW609" s="67" t="s">
        <v>7784</v>
      </c>
      <c r="BX609" s="113">
        <v>5.56</v>
      </c>
      <c r="BY609" s="67"/>
      <c r="BZ609" s="106">
        <f t="shared" si="155"/>
        <v>0</v>
      </c>
      <c r="CA609" s="104" t="s">
        <v>8756</v>
      </c>
      <c r="CB609" s="104">
        <f t="shared" si="156"/>
        <v>0</v>
      </c>
      <c r="CC609" s="67"/>
      <c r="CD609" s="67"/>
      <c r="CE609" s="67"/>
      <c r="CF609" s="67"/>
    </row>
    <row r="610" spans="1:84" hidden="1" x14ac:dyDescent="0.35">
      <c r="A610" s="140">
        <v>376</v>
      </c>
      <c r="B610" s="103">
        <v>1031.8209999999999</v>
      </c>
      <c r="C610" s="115" t="s">
        <v>7520</v>
      </c>
      <c r="D610" s="67" t="s">
        <v>3339</v>
      </c>
      <c r="E610" s="67" t="s">
        <v>5677</v>
      </c>
      <c r="F610" s="102">
        <v>10</v>
      </c>
      <c r="G610" s="103">
        <v>18</v>
      </c>
      <c r="H610" s="103">
        <v>4</v>
      </c>
      <c r="I610" s="67"/>
      <c r="J610" s="67"/>
      <c r="K610" s="67" t="s">
        <v>5753</v>
      </c>
      <c r="L610" s="67"/>
      <c r="M610" s="67"/>
      <c r="N610" s="67"/>
      <c r="O610" s="67"/>
      <c r="P610" s="67"/>
      <c r="Q610" s="67"/>
      <c r="R610" s="103"/>
      <c r="S610" s="103"/>
      <c r="T610" s="67"/>
      <c r="U610" s="67">
        <v>5.56</v>
      </c>
      <c r="V610" s="104" t="b">
        <f t="shared" si="152"/>
        <v>0</v>
      </c>
      <c r="W610" s="104"/>
      <c r="X610" s="104">
        <f t="shared" si="150"/>
        <v>0</v>
      </c>
      <c r="Y610" s="104" t="str">
        <f t="shared" si="153"/>
        <v/>
      </c>
      <c r="Z610" s="104" t="str">
        <f t="shared" si="154"/>
        <v/>
      </c>
      <c r="AA610" s="104" t="str">
        <f t="shared" si="154"/>
        <v/>
      </c>
      <c r="AB610" s="113"/>
      <c r="AC610" s="113"/>
      <c r="AD610" s="113"/>
      <c r="AE610" s="113"/>
      <c r="AF610" s="113"/>
      <c r="AG610" s="113"/>
      <c r="AH610" s="113"/>
      <c r="AI610" s="113"/>
      <c r="AJ610" s="114"/>
      <c r="AK610" s="114"/>
      <c r="AL610" s="114"/>
      <c r="AM610" s="114"/>
      <c r="AN610" s="114"/>
      <c r="AO610" s="114"/>
      <c r="AP610" s="114"/>
      <c r="AQ610" s="114"/>
      <c r="AR610" s="114"/>
      <c r="AS610" s="114"/>
      <c r="AT610" s="114"/>
      <c r="AU610" s="114"/>
      <c r="AV610" s="67"/>
      <c r="AW610" s="67"/>
      <c r="AX610" s="67"/>
      <c r="AY610" s="67"/>
      <c r="AZ610" s="67"/>
      <c r="BA610" s="67"/>
      <c r="BB610" s="113"/>
      <c r="BC610" s="67"/>
      <c r="BD610" s="67"/>
      <c r="BE610" s="67"/>
      <c r="BF610" s="67"/>
      <c r="BG610" s="67"/>
      <c r="BH610" s="67"/>
      <c r="BI610" s="67"/>
      <c r="BJ610" s="114">
        <v>376</v>
      </c>
      <c r="BK610" s="103">
        <v>1031.8209999999999</v>
      </c>
      <c r="BL610" s="112">
        <v>42.775350230000001</v>
      </c>
      <c r="BM610" s="112">
        <v>-82.037439070000005</v>
      </c>
      <c r="BN610" s="102">
        <v>1250</v>
      </c>
      <c r="BO610" s="114"/>
      <c r="BP610" s="67" t="s">
        <v>3339</v>
      </c>
      <c r="BQ610" s="67" t="s">
        <v>5753</v>
      </c>
      <c r="BR610" s="102"/>
      <c r="BS610" s="102">
        <v>10</v>
      </c>
      <c r="BT610" s="115" t="s">
        <v>7520</v>
      </c>
      <c r="BU610" s="102">
        <v>18</v>
      </c>
      <c r="BV610" s="102">
        <v>4</v>
      </c>
      <c r="BW610" s="67" t="s">
        <v>7784</v>
      </c>
      <c r="BX610" s="113">
        <v>5.56</v>
      </c>
      <c r="BY610" s="67"/>
      <c r="BZ610" s="106">
        <f t="shared" si="155"/>
        <v>0</v>
      </c>
      <c r="CA610" s="104" t="s">
        <v>8756</v>
      </c>
      <c r="CB610" s="104">
        <f t="shared" si="156"/>
        <v>0</v>
      </c>
      <c r="CC610" s="67"/>
      <c r="CD610" s="67"/>
      <c r="CE610" s="67"/>
      <c r="CF610" s="67"/>
    </row>
    <row r="611" spans="1:84" hidden="1" x14ac:dyDescent="0.35">
      <c r="A611" s="140">
        <v>391</v>
      </c>
      <c r="B611" s="103">
        <v>1153.18</v>
      </c>
      <c r="C611" s="115" t="s">
        <v>7389</v>
      </c>
      <c r="D611" s="67" t="s">
        <v>3339</v>
      </c>
      <c r="E611" s="67" t="s">
        <v>5677</v>
      </c>
      <c r="F611" s="102">
        <v>10</v>
      </c>
      <c r="G611" s="103">
        <v>12</v>
      </c>
      <c r="H611" s="103">
        <v>4</v>
      </c>
      <c r="I611" s="67"/>
      <c r="J611" s="67"/>
      <c r="K611" s="67" t="s">
        <v>5753</v>
      </c>
      <c r="L611" s="67"/>
      <c r="M611" s="67"/>
      <c r="N611" s="67"/>
      <c r="O611" s="67"/>
      <c r="P611" s="67"/>
      <c r="Q611" s="67"/>
      <c r="R611" s="103"/>
      <c r="S611" s="103"/>
      <c r="T611" s="67"/>
      <c r="U611" s="67">
        <v>5.56</v>
      </c>
      <c r="V611" s="104" t="b">
        <f t="shared" si="152"/>
        <v>0</v>
      </c>
      <c r="W611" s="104"/>
      <c r="X611" s="104">
        <f t="shared" si="150"/>
        <v>0</v>
      </c>
      <c r="Y611" s="104" t="str">
        <f t="shared" si="153"/>
        <v/>
      </c>
      <c r="Z611" s="104" t="str">
        <f t="shared" si="154"/>
        <v/>
      </c>
      <c r="AA611" s="104" t="str">
        <f t="shared" si="154"/>
        <v/>
      </c>
      <c r="AB611" s="113"/>
      <c r="AC611" s="113"/>
      <c r="AD611" s="113"/>
      <c r="AE611" s="113"/>
      <c r="AF611" s="113"/>
      <c r="AG611" s="113"/>
      <c r="AH611" s="113"/>
      <c r="AI611" s="113"/>
      <c r="AJ611" s="114"/>
      <c r="AK611" s="114"/>
      <c r="AL611" s="114"/>
      <c r="AM611" s="114"/>
      <c r="AN611" s="114"/>
      <c r="AO611" s="114"/>
      <c r="AP611" s="114"/>
      <c r="AQ611" s="114"/>
      <c r="AR611" s="114"/>
      <c r="AS611" s="114"/>
      <c r="AT611" s="114"/>
      <c r="AU611" s="114"/>
      <c r="AV611" s="67"/>
      <c r="AW611" s="67"/>
      <c r="AX611" s="67"/>
      <c r="AY611" s="67"/>
      <c r="AZ611" s="67"/>
      <c r="BA611" s="67"/>
      <c r="BB611" s="113"/>
      <c r="BC611" s="67"/>
      <c r="BD611" s="67"/>
      <c r="BE611" s="67"/>
      <c r="BF611" s="67"/>
      <c r="BG611" s="67"/>
      <c r="BH611" s="67"/>
      <c r="BI611" s="67"/>
      <c r="BJ611" s="114">
        <v>391</v>
      </c>
      <c r="BK611" s="103">
        <v>1153.18</v>
      </c>
      <c r="BL611" s="112">
        <v>42.774257390000002</v>
      </c>
      <c r="BM611" s="112">
        <v>-82.037471929999995</v>
      </c>
      <c r="BN611" s="102">
        <v>1360</v>
      </c>
      <c r="BO611" s="114"/>
      <c r="BP611" s="67" t="s">
        <v>3339</v>
      </c>
      <c r="BQ611" s="67" t="s">
        <v>5753</v>
      </c>
      <c r="BR611" s="102"/>
      <c r="BS611" s="102">
        <v>10</v>
      </c>
      <c r="BT611" s="115" t="s">
        <v>7389</v>
      </c>
      <c r="BU611" s="102">
        <v>12</v>
      </c>
      <c r="BV611" s="102">
        <v>4</v>
      </c>
      <c r="BW611" s="67" t="s">
        <v>7784</v>
      </c>
      <c r="BX611" s="113">
        <v>5.56</v>
      </c>
      <c r="BY611" s="67"/>
      <c r="BZ611" s="106">
        <f t="shared" si="155"/>
        <v>0</v>
      </c>
      <c r="CA611" s="104" t="s">
        <v>8756</v>
      </c>
      <c r="CB611" s="104">
        <f t="shared" si="156"/>
        <v>0</v>
      </c>
      <c r="CC611" s="67"/>
      <c r="CD611" s="67"/>
      <c r="CE611" s="67"/>
      <c r="CF611" s="67"/>
    </row>
    <row r="612" spans="1:84" hidden="1" x14ac:dyDescent="0.35">
      <c r="A612" s="140">
        <v>393</v>
      </c>
      <c r="B612" s="103">
        <v>1165.981</v>
      </c>
      <c r="C612" s="115" t="s">
        <v>7455</v>
      </c>
      <c r="D612" s="67" t="s">
        <v>3339</v>
      </c>
      <c r="E612" s="67" t="s">
        <v>5677</v>
      </c>
      <c r="F612" s="102">
        <v>10</v>
      </c>
      <c r="G612" s="103">
        <v>11</v>
      </c>
      <c r="H612" s="103">
        <v>4</v>
      </c>
      <c r="I612" s="67"/>
      <c r="J612" s="67"/>
      <c r="K612" s="67" t="s">
        <v>5753</v>
      </c>
      <c r="L612" s="67"/>
      <c r="M612" s="67"/>
      <c r="N612" s="67"/>
      <c r="O612" s="67"/>
      <c r="P612" s="67"/>
      <c r="Q612" s="67"/>
      <c r="R612" s="103"/>
      <c r="S612" s="103"/>
      <c r="T612" s="67"/>
      <c r="U612" s="67">
        <v>5.56</v>
      </c>
      <c r="V612" s="104" t="b">
        <f t="shared" si="152"/>
        <v>0</v>
      </c>
      <c r="W612" s="104"/>
      <c r="X612" s="104">
        <f t="shared" si="150"/>
        <v>0</v>
      </c>
      <c r="Y612" s="104" t="str">
        <f t="shared" si="153"/>
        <v/>
      </c>
      <c r="Z612" s="104" t="str">
        <f t="shared" si="154"/>
        <v/>
      </c>
      <c r="AA612" s="104" t="str">
        <f t="shared" si="154"/>
        <v/>
      </c>
      <c r="AB612" s="113"/>
      <c r="AC612" s="113"/>
      <c r="AD612" s="113"/>
      <c r="AE612" s="113"/>
      <c r="AF612" s="113"/>
      <c r="AG612" s="113"/>
      <c r="AH612" s="113"/>
      <c r="AI612" s="113"/>
      <c r="AJ612" s="114"/>
      <c r="AK612" s="114"/>
      <c r="AL612" s="114"/>
      <c r="AM612" s="114"/>
      <c r="AN612" s="114"/>
      <c r="AO612" s="114"/>
      <c r="AP612" s="114"/>
      <c r="AQ612" s="114"/>
      <c r="AR612" s="114"/>
      <c r="AS612" s="114"/>
      <c r="AT612" s="114"/>
      <c r="AU612" s="114"/>
      <c r="AV612" s="67"/>
      <c r="AW612" s="67"/>
      <c r="AX612" s="67"/>
      <c r="AY612" s="67"/>
      <c r="AZ612" s="67"/>
      <c r="BA612" s="67"/>
      <c r="BB612" s="113"/>
      <c r="BC612" s="67"/>
      <c r="BD612" s="67"/>
      <c r="BE612" s="67"/>
      <c r="BF612" s="67"/>
      <c r="BG612" s="67"/>
      <c r="BH612" s="67"/>
      <c r="BI612" s="67"/>
      <c r="BJ612" s="114">
        <v>393</v>
      </c>
      <c r="BK612" s="103">
        <v>1165.981</v>
      </c>
      <c r="BL612" s="112">
        <v>42.774141440000001</v>
      </c>
      <c r="BM612" s="112">
        <v>-82.037476069999997</v>
      </c>
      <c r="BN612" s="102">
        <v>1370</v>
      </c>
      <c r="BO612" s="114"/>
      <c r="BP612" s="67" t="s">
        <v>3339</v>
      </c>
      <c r="BQ612" s="67" t="s">
        <v>5753</v>
      </c>
      <c r="BR612" s="102"/>
      <c r="BS612" s="102">
        <v>10</v>
      </c>
      <c r="BT612" s="115" t="s">
        <v>7455</v>
      </c>
      <c r="BU612" s="102">
        <v>11</v>
      </c>
      <c r="BV612" s="102">
        <v>4</v>
      </c>
      <c r="BW612" s="67" t="s">
        <v>7784</v>
      </c>
      <c r="BX612" s="113">
        <v>5.56</v>
      </c>
      <c r="BY612" s="67"/>
      <c r="BZ612" s="106">
        <f t="shared" si="155"/>
        <v>0</v>
      </c>
      <c r="CA612" s="104" t="s">
        <v>8756</v>
      </c>
      <c r="CB612" s="104">
        <f t="shared" si="156"/>
        <v>0</v>
      </c>
      <c r="CC612" s="67"/>
      <c r="CD612" s="67"/>
      <c r="CE612" s="67"/>
      <c r="CF612" s="67"/>
    </row>
    <row r="613" spans="1:84" hidden="1" x14ac:dyDescent="0.35">
      <c r="A613" s="140">
        <v>394</v>
      </c>
      <c r="B613" s="103">
        <v>1172.5060000000001</v>
      </c>
      <c r="C613" s="115" t="s">
        <v>7525</v>
      </c>
      <c r="D613" s="67" t="s">
        <v>3339</v>
      </c>
      <c r="E613" s="67" t="s">
        <v>5677</v>
      </c>
      <c r="F613" s="102">
        <v>11</v>
      </c>
      <c r="G613" s="103">
        <v>12</v>
      </c>
      <c r="H613" s="103">
        <v>4</v>
      </c>
      <c r="I613" s="67"/>
      <c r="J613" s="67"/>
      <c r="K613" s="67" t="s">
        <v>5753</v>
      </c>
      <c r="L613" s="67"/>
      <c r="M613" s="67"/>
      <c r="N613" s="67"/>
      <c r="O613" s="67"/>
      <c r="P613" s="67"/>
      <c r="Q613" s="67"/>
      <c r="R613" s="103"/>
      <c r="S613" s="103"/>
      <c r="T613" s="67"/>
      <c r="U613" s="67">
        <v>5.56</v>
      </c>
      <c r="V613" s="104" t="b">
        <f t="shared" si="152"/>
        <v>0</v>
      </c>
      <c r="W613" s="104"/>
      <c r="X613" s="104">
        <f t="shared" si="150"/>
        <v>0</v>
      </c>
      <c r="Y613" s="104" t="str">
        <f t="shared" si="153"/>
        <v/>
      </c>
      <c r="Z613" s="104" t="str">
        <f t="shared" si="154"/>
        <v/>
      </c>
      <c r="AA613" s="104" t="str">
        <f t="shared" si="154"/>
        <v/>
      </c>
      <c r="AB613" s="113"/>
      <c r="AC613" s="113"/>
      <c r="AD613" s="113"/>
      <c r="AE613" s="113"/>
      <c r="AF613" s="113"/>
      <c r="AG613" s="113"/>
      <c r="AH613" s="113"/>
      <c r="AI613" s="113"/>
      <c r="AJ613" s="114"/>
      <c r="AK613" s="114"/>
      <c r="AL613" s="114"/>
      <c r="AM613" s="114"/>
      <c r="AN613" s="114"/>
      <c r="AO613" s="114"/>
      <c r="AP613" s="114"/>
      <c r="AQ613" s="114"/>
      <c r="AR613" s="114"/>
      <c r="AS613" s="114"/>
      <c r="AT613" s="114"/>
      <c r="AU613" s="114"/>
      <c r="AV613" s="67"/>
      <c r="AW613" s="67"/>
      <c r="AX613" s="67"/>
      <c r="AY613" s="67"/>
      <c r="AZ613" s="67"/>
      <c r="BA613" s="67"/>
      <c r="BB613" s="113"/>
      <c r="BC613" s="67"/>
      <c r="BD613" s="67"/>
      <c r="BE613" s="67"/>
      <c r="BF613" s="67"/>
      <c r="BG613" s="67"/>
      <c r="BH613" s="67"/>
      <c r="BI613" s="67"/>
      <c r="BJ613" s="114">
        <v>394</v>
      </c>
      <c r="BK613" s="103">
        <v>1172.5060000000001</v>
      </c>
      <c r="BL613" s="112">
        <v>42.77408234</v>
      </c>
      <c r="BM613" s="112">
        <v>-82.037478120000003</v>
      </c>
      <c r="BN613" s="102">
        <v>1370</v>
      </c>
      <c r="BO613" s="114"/>
      <c r="BP613" s="67" t="s">
        <v>3339</v>
      </c>
      <c r="BQ613" s="67" t="s">
        <v>5753</v>
      </c>
      <c r="BR613" s="102"/>
      <c r="BS613" s="102">
        <v>11</v>
      </c>
      <c r="BT613" s="115" t="s">
        <v>7525</v>
      </c>
      <c r="BU613" s="102">
        <v>12</v>
      </c>
      <c r="BV613" s="102">
        <v>4</v>
      </c>
      <c r="BW613" s="67" t="s">
        <v>7784</v>
      </c>
      <c r="BX613" s="113">
        <v>5.56</v>
      </c>
      <c r="BY613" s="67"/>
      <c r="BZ613" s="106">
        <f t="shared" si="155"/>
        <v>0</v>
      </c>
      <c r="CA613" s="104" t="s">
        <v>8756</v>
      </c>
      <c r="CB613" s="104">
        <f t="shared" si="156"/>
        <v>0</v>
      </c>
      <c r="CC613" s="67"/>
      <c r="CD613" s="67"/>
      <c r="CE613" s="67"/>
      <c r="CF613" s="67"/>
    </row>
    <row r="614" spans="1:84" hidden="1" x14ac:dyDescent="0.35">
      <c r="A614" s="140">
        <v>409</v>
      </c>
      <c r="B614" s="103">
        <v>1328.902</v>
      </c>
      <c r="C614" s="115" t="s">
        <v>8677</v>
      </c>
      <c r="D614" s="67" t="s">
        <v>3710</v>
      </c>
      <c r="E614" s="67" t="s">
        <v>5752</v>
      </c>
      <c r="F614" s="102">
        <v>10</v>
      </c>
      <c r="G614" s="103">
        <v>62</v>
      </c>
      <c r="H614" s="103">
        <v>6</v>
      </c>
      <c r="I614" s="67"/>
      <c r="J614" s="67"/>
      <c r="K614" s="67" t="s">
        <v>5785</v>
      </c>
      <c r="L614" s="67"/>
      <c r="M614" s="67"/>
      <c r="N614" s="67"/>
      <c r="O614" s="67"/>
      <c r="P614" s="67"/>
      <c r="Q614" s="67"/>
      <c r="R614" s="103"/>
      <c r="S614" s="103"/>
      <c r="T614" s="67"/>
      <c r="U614" s="67">
        <v>5.56</v>
      </c>
      <c r="V614" s="104" t="b">
        <f t="shared" si="152"/>
        <v>0</v>
      </c>
      <c r="W614" s="104"/>
      <c r="X614" s="104">
        <f t="shared" si="150"/>
        <v>0</v>
      </c>
      <c r="Y614" s="104" t="str">
        <f t="shared" si="153"/>
        <v/>
      </c>
      <c r="Z614" s="104" t="str">
        <f t="shared" si="154"/>
        <v/>
      </c>
      <c r="AA614" s="104" t="str">
        <f t="shared" si="154"/>
        <v/>
      </c>
      <c r="AB614" s="113"/>
      <c r="AC614" s="113"/>
      <c r="AD614" s="113"/>
      <c r="AE614" s="113"/>
      <c r="AF614" s="113"/>
      <c r="AG614" s="113"/>
      <c r="AH614" s="113"/>
      <c r="AI614" s="113"/>
      <c r="AJ614" s="114"/>
      <c r="AK614" s="114"/>
      <c r="AL614" s="114"/>
      <c r="AM614" s="114"/>
      <c r="AN614" s="114"/>
      <c r="AO614" s="114"/>
      <c r="AP614" s="114"/>
      <c r="AQ614" s="114"/>
      <c r="AR614" s="114"/>
      <c r="AS614" s="114"/>
      <c r="AT614" s="114"/>
      <c r="AU614" s="114"/>
      <c r="AV614" s="67"/>
      <c r="AW614" s="67"/>
      <c r="AX614" s="67"/>
      <c r="AY614" s="67"/>
      <c r="AZ614" s="67"/>
      <c r="BA614" s="67"/>
      <c r="BB614" s="113"/>
      <c r="BC614" s="67"/>
      <c r="BD614" s="67"/>
      <c r="BE614" s="67"/>
      <c r="BF614" s="67"/>
      <c r="BG614" s="67"/>
      <c r="BH614" s="67"/>
      <c r="BI614" s="67"/>
      <c r="BJ614" s="114">
        <v>409</v>
      </c>
      <c r="BK614" s="103">
        <v>1328.902</v>
      </c>
      <c r="BL614" s="112">
        <v>42.772665889999999</v>
      </c>
      <c r="BM614" s="112">
        <v>-82.037517649999998</v>
      </c>
      <c r="BN614" s="102">
        <v>1500</v>
      </c>
      <c r="BO614" s="114"/>
      <c r="BP614" s="67" t="s">
        <v>3710</v>
      </c>
      <c r="BQ614" s="67" t="s">
        <v>5785</v>
      </c>
      <c r="BR614" s="102"/>
      <c r="BS614" s="102">
        <v>10</v>
      </c>
      <c r="BT614" s="115" t="s">
        <v>8677</v>
      </c>
      <c r="BU614" s="102">
        <v>62</v>
      </c>
      <c r="BV614" s="102">
        <v>6</v>
      </c>
      <c r="BW614" s="67" t="s">
        <v>7805</v>
      </c>
      <c r="BX614" s="113">
        <v>5.56</v>
      </c>
      <c r="BY614" s="67"/>
      <c r="BZ614" s="106">
        <f t="shared" si="155"/>
        <v>0</v>
      </c>
      <c r="CA614" s="104" t="s">
        <v>8756</v>
      </c>
      <c r="CB614" s="104">
        <f t="shared" si="156"/>
        <v>0</v>
      </c>
      <c r="CC614" s="67"/>
      <c r="CD614" s="67"/>
      <c r="CE614" s="67"/>
      <c r="CF614" s="67"/>
    </row>
    <row r="615" spans="1:84" hidden="1" x14ac:dyDescent="0.35">
      <c r="A615" s="140">
        <v>473</v>
      </c>
      <c r="B615" s="103">
        <v>1445.4680000000001</v>
      </c>
      <c r="C615" s="115" t="s">
        <v>7548</v>
      </c>
      <c r="D615" s="67" t="s">
        <v>3710</v>
      </c>
      <c r="E615" s="67" t="s">
        <v>5752</v>
      </c>
      <c r="F615" s="102">
        <v>14</v>
      </c>
      <c r="G615" s="103">
        <v>139</v>
      </c>
      <c r="H615" s="103">
        <v>6</v>
      </c>
      <c r="I615" s="67"/>
      <c r="J615" s="67"/>
      <c r="K615" s="67" t="s">
        <v>5785</v>
      </c>
      <c r="L615" s="67"/>
      <c r="M615" s="67"/>
      <c r="N615" s="67"/>
      <c r="O615" s="67"/>
      <c r="P615" s="67"/>
      <c r="Q615" s="67"/>
      <c r="R615" s="103"/>
      <c r="S615" s="103"/>
      <c r="T615" s="67"/>
      <c r="U615" s="67">
        <v>5.56</v>
      </c>
      <c r="V615" s="104" t="b">
        <f t="shared" si="152"/>
        <v>0</v>
      </c>
      <c r="W615" s="104"/>
      <c r="X615" s="104">
        <f t="shared" si="150"/>
        <v>0</v>
      </c>
      <c r="Y615" s="104" t="str">
        <f t="shared" si="153"/>
        <v/>
      </c>
      <c r="Z615" s="104" t="str">
        <f t="shared" si="154"/>
        <v/>
      </c>
      <c r="AA615" s="104" t="str">
        <f t="shared" si="154"/>
        <v/>
      </c>
      <c r="AB615" s="113"/>
      <c r="AC615" s="113"/>
      <c r="AD615" s="113"/>
      <c r="AE615" s="113"/>
      <c r="AF615" s="113"/>
      <c r="AG615" s="113"/>
      <c r="AH615" s="113"/>
      <c r="AI615" s="113"/>
      <c r="AJ615" s="114"/>
      <c r="AK615" s="114"/>
      <c r="AL615" s="114"/>
      <c r="AM615" s="114"/>
      <c r="AN615" s="114"/>
      <c r="AO615" s="114"/>
      <c r="AP615" s="114"/>
      <c r="AQ615" s="114"/>
      <c r="AR615" s="114"/>
      <c r="AS615" s="114"/>
      <c r="AT615" s="114"/>
      <c r="AU615" s="114"/>
      <c r="AV615" s="67"/>
      <c r="AW615" s="67"/>
      <c r="AX615" s="67"/>
      <c r="AY615" s="67"/>
      <c r="AZ615" s="67"/>
      <c r="BA615" s="67"/>
      <c r="BB615" s="113"/>
      <c r="BC615" s="67"/>
      <c r="BD615" s="67"/>
      <c r="BE615" s="67"/>
      <c r="BF615" s="67"/>
      <c r="BG615" s="67"/>
      <c r="BH615" s="67"/>
      <c r="BI615" s="67"/>
      <c r="BJ615" s="114">
        <v>473</v>
      </c>
      <c r="BK615" s="103">
        <v>1445.4680000000001</v>
      </c>
      <c r="BL615" s="112">
        <v>42.771610449999997</v>
      </c>
      <c r="BM615" s="112">
        <v>-82.037552259999998</v>
      </c>
      <c r="BN615" s="102">
        <v>1560</v>
      </c>
      <c r="BO615" s="114"/>
      <c r="BP615" s="67" t="s">
        <v>3710</v>
      </c>
      <c r="BQ615" s="67" t="s">
        <v>5785</v>
      </c>
      <c r="BR615" s="102"/>
      <c r="BS615" s="102">
        <v>14</v>
      </c>
      <c r="BT615" s="115" t="s">
        <v>7548</v>
      </c>
      <c r="BU615" s="102">
        <v>139</v>
      </c>
      <c r="BV615" s="102">
        <v>6</v>
      </c>
      <c r="BW615" s="67" t="s">
        <v>7805</v>
      </c>
      <c r="BX615" s="113">
        <v>5.56</v>
      </c>
      <c r="BY615" s="67"/>
      <c r="BZ615" s="106">
        <f t="shared" si="155"/>
        <v>0</v>
      </c>
      <c r="CA615" s="104" t="s">
        <v>8756</v>
      </c>
      <c r="CB615" s="104">
        <f t="shared" si="156"/>
        <v>0</v>
      </c>
      <c r="CC615" s="67"/>
      <c r="CD615" s="67"/>
      <c r="CE615" s="67"/>
      <c r="CF615" s="67"/>
    </row>
    <row r="616" spans="1:84" hidden="1" x14ac:dyDescent="0.35">
      <c r="A616" s="140">
        <v>474</v>
      </c>
      <c r="B616" s="103">
        <v>1449.1669999999999</v>
      </c>
      <c r="C616" s="115" t="s">
        <v>7396</v>
      </c>
      <c r="D616" s="67" t="s">
        <v>3710</v>
      </c>
      <c r="E616" s="67" t="s">
        <v>5752</v>
      </c>
      <c r="F616" s="102">
        <v>10</v>
      </c>
      <c r="G616" s="103">
        <v>170</v>
      </c>
      <c r="H616" s="103">
        <v>8</v>
      </c>
      <c r="I616" s="67"/>
      <c r="J616" s="67"/>
      <c r="K616" s="67" t="s">
        <v>5785</v>
      </c>
      <c r="L616" s="67"/>
      <c r="M616" s="67"/>
      <c r="N616" s="67"/>
      <c r="O616" s="67"/>
      <c r="P616" s="67"/>
      <c r="Q616" s="67"/>
      <c r="R616" s="103"/>
      <c r="S616" s="103"/>
      <c r="T616" s="67"/>
      <c r="U616" s="67">
        <v>5.56</v>
      </c>
      <c r="V616" s="104" t="b">
        <f t="shared" si="152"/>
        <v>0</v>
      </c>
      <c r="W616" s="104"/>
      <c r="X616" s="104">
        <f t="shared" si="150"/>
        <v>0</v>
      </c>
      <c r="Y616" s="104" t="str">
        <f t="shared" si="153"/>
        <v/>
      </c>
      <c r="Z616" s="104" t="str">
        <f t="shared" si="154"/>
        <v/>
      </c>
      <c r="AA616" s="104" t="str">
        <f t="shared" si="154"/>
        <v/>
      </c>
      <c r="AB616" s="113"/>
      <c r="AC616" s="113"/>
      <c r="AD616" s="113"/>
      <c r="AE616" s="113"/>
      <c r="AF616" s="113"/>
      <c r="AG616" s="113"/>
      <c r="AH616" s="113"/>
      <c r="AI616" s="113"/>
      <c r="AJ616" s="114"/>
      <c r="AK616" s="114"/>
      <c r="AL616" s="114"/>
      <c r="AM616" s="114"/>
      <c r="AN616" s="114"/>
      <c r="AO616" s="114"/>
      <c r="AP616" s="114"/>
      <c r="AQ616" s="114"/>
      <c r="AR616" s="114"/>
      <c r="AS616" s="114"/>
      <c r="AT616" s="114"/>
      <c r="AU616" s="114"/>
      <c r="AV616" s="67"/>
      <c r="AW616" s="67"/>
      <c r="AX616" s="67"/>
      <c r="AY616" s="67"/>
      <c r="AZ616" s="67"/>
      <c r="BA616" s="67"/>
      <c r="BB616" s="113"/>
      <c r="BC616" s="67"/>
      <c r="BD616" s="67"/>
      <c r="BE616" s="67"/>
      <c r="BF616" s="67"/>
      <c r="BG616" s="67"/>
      <c r="BH616" s="67"/>
      <c r="BI616" s="67"/>
      <c r="BJ616" s="114">
        <v>474</v>
      </c>
      <c r="BK616" s="103">
        <v>1449.1669999999999</v>
      </c>
      <c r="BL616" s="112">
        <v>42.77157708</v>
      </c>
      <c r="BM616" s="112">
        <v>-82.037553529999997</v>
      </c>
      <c r="BN616" s="102">
        <v>1560</v>
      </c>
      <c r="BO616" s="114"/>
      <c r="BP616" s="67" t="s">
        <v>3710</v>
      </c>
      <c r="BQ616" s="67" t="s">
        <v>5785</v>
      </c>
      <c r="BR616" s="102"/>
      <c r="BS616" s="102">
        <v>10</v>
      </c>
      <c r="BT616" s="115" t="s">
        <v>7396</v>
      </c>
      <c r="BU616" s="102">
        <v>170</v>
      </c>
      <c r="BV616" s="102">
        <v>8</v>
      </c>
      <c r="BW616" s="67" t="s">
        <v>7805</v>
      </c>
      <c r="BX616" s="113">
        <v>5.56</v>
      </c>
      <c r="BY616" s="67"/>
      <c r="BZ616" s="106">
        <f t="shared" si="155"/>
        <v>0</v>
      </c>
      <c r="CA616" s="104" t="s">
        <v>8756</v>
      </c>
      <c r="CB616" s="104">
        <f t="shared" si="156"/>
        <v>0</v>
      </c>
      <c r="CC616" s="67"/>
      <c r="CD616" s="67"/>
      <c r="CE616" s="67"/>
      <c r="CF616" s="67"/>
    </row>
    <row r="617" spans="1:84" hidden="1" x14ac:dyDescent="0.35">
      <c r="A617" s="140">
        <v>582</v>
      </c>
      <c r="B617" s="103">
        <v>1664.682</v>
      </c>
      <c r="C617" s="115" t="s">
        <v>7577</v>
      </c>
      <c r="D617" s="67" t="s">
        <v>3407</v>
      </c>
      <c r="E617" s="67" t="s">
        <v>5672</v>
      </c>
      <c r="F617" s="102"/>
      <c r="G617" s="103">
        <v>10</v>
      </c>
      <c r="H617" s="103">
        <v>4</v>
      </c>
      <c r="I617" s="67"/>
      <c r="J617" s="67"/>
      <c r="K617" s="67" t="s">
        <v>5673</v>
      </c>
      <c r="L617" s="67"/>
      <c r="M617" s="67"/>
      <c r="N617" s="67"/>
      <c r="O617" s="67"/>
      <c r="P617" s="67"/>
      <c r="Q617" s="67"/>
      <c r="R617" s="103"/>
      <c r="S617" s="103"/>
      <c r="T617" s="67"/>
      <c r="U617" s="67">
        <v>5.56</v>
      </c>
      <c r="V617" s="104" t="b">
        <f t="shared" si="152"/>
        <v>0</v>
      </c>
      <c r="W617" s="104"/>
      <c r="X617" s="104">
        <f t="shared" ref="X617:X667" si="158">S617*100</f>
        <v>0</v>
      </c>
      <c r="Y617" s="104" t="str">
        <f t="shared" si="153"/>
        <v/>
      </c>
      <c r="Z617" s="104" t="str">
        <f t="shared" si="154"/>
        <v/>
      </c>
      <c r="AA617" s="104" t="str">
        <f t="shared" si="154"/>
        <v/>
      </c>
      <c r="AB617" s="113"/>
      <c r="AC617" s="113"/>
      <c r="AD617" s="113"/>
      <c r="AE617" s="113"/>
      <c r="AF617" s="113"/>
      <c r="AG617" s="113"/>
      <c r="AH617" s="113"/>
      <c r="AI617" s="113"/>
      <c r="AJ617" s="114"/>
      <c r="AK617" s="114"/>
      <c r="AL617" s="114"/>
      <c r="AM617" s="114"/>
      <c r="AN617" s="114"/>
      <c r="AO617" s="114"/>
      <c r="AP617" s="114"/>
      <c r="AQ617" s="114"/>
      <c r="AR617" s="114"/>
      <c r="AS617" s="114"/>
      <c r="AT617" s="114"/>
      <c r="AU617" s="114"/>
      <c r="AV617" s="67"/>
      <c r="AW617" s="67"/>
      <c r="AX617" s="67"/>
      <c r="AY617" s="67"/>
      <c r="AZ617" s="67"/>
      <c r="BA617" s="67"/>
      <c r="BB617" s="113"/>
      <c r="BC617" s="67"/>
      <c r="BD617" s="67"/>
      <c r="BE617" s="67"/>
      <c r="BF617" s="67"/>
      <c r="BG617" s="67"/>
      <c r="BH617" s="67"/>
      <c r="BI617" s="67"/>
      <c r="BJ617" s="114">
        <v>582</v>
      </c>
      <c r="BK617" s="103">
        <v>1664.682</v>
      </c>
      <c r="BL617" s="112">
        <v>42.769624999999998</v>
      </c>
      <c r="BM617" s="112">
        <v>-82.037646280000004</v>
      </c>
      <c r="BN617" s="102">
        <v>1690</v>
      </c>
      <c r="BO617" s="114"/>
      <c r="BP617" s="67" t="s">
        <v>3407</v>
      </c>
      <c r="BQ617" s="67" t="s">
        <v>5673</v>
      </c>
      <c r="BR617" s="102"/>
      <c r="BS617" s="102"/>
      <c r="BT617" s="115" t="s">
        <v>7577</v>
      </c>
      <c r="BU617" s="102">
        <v>10</v>
      </c>
      <c r="BV617" s="102">
        <v>4</v>
      </c>
      <c r="BW617" s="67" t="s">
        <v>7776</v>
      </c>
      <c r="BX617" s="113">
        <v>5.56</v>
      </c>
      <c r="BY617" s="67"/>
      <c r="BZ617" s="106">
        <f t="shared" si="155"/>
        <v>0</v>
      </c>
      <c r="CA617" s="104" t="s">
        <v>8756</v>
      </c>
      <c r="CB617" s="104">
        <f t="shared" si="156"/>
        <v>0</v>
      </c>
      <c r="CC617" s="67"/>
      <c r="CD617" s="67"/>
      <c r="CE617" s="67"/>
      <c r="CF617" s="67"/>
    </row>
    <row r="618" spans="1:84" hidden="1" x14ac:dyDescent="0.35">
      <c r="A618" s="140">
        <v>583</v>
      </c>
      <c r="B618" s="103">
        <v>1664.71</v>
      </c>
      <c r="C618" s="115" t="s">
        <v>7578</v>
      </c>
      <c r="D618" s="67" t="s">
        <v>3407</v>
      </c>
      <c r="E618" s="67" t="s">
        <v>5672</v>
      </c>
      <c r="F618" s="102"/>
      <c r="G618" s="103">
        <v>11</v>
      </c>
      <c r="H618" s="103">
        <v>4</v>
      </c>
      <c r="I618" s="67"/>
      <c r="J618" s="67"/>
      <c r="K618" s="67" t="s">
        <v>5673</v>
      </c>
      <c r="L618" s="67"/>
      <c r="M618" s="67"/>
      <c r="N618" s="67"/>
      <c r="O618" s="67"/>
      <c r="P618" s="67"/>
      <c r="Q618" s="67"/>
      <c r="R618" s="103"/>
      <c r="S618" s="103"/>
      <c r="T618" s="67"/>
      <c r="U618" s="67">
        <v>5.56</v>
      </c>
      <c r="V618" s="104" t="b">
        <f t="shared" si="152"/>
        <v>0</v>
      </c>
      <c r="W618" s="104"/>
      <c r="X618" s="104">
        <f t="shared" si="158"/>
        <v>0</v>
      </c>
      <c r="Y618" s="104" t="str">
        <f t="shared" si="153"/>
        <v/>
      </c>
      <c r="Z618" s="104" t="str">
        <f t="shared" si="154"/>
        <v/>
      </c>
      <c r="AA618" s="104" t="str">
        <f t="shared" si="154"/>
        <v/>
      </c>
      <c r="AB618" s="113"/>
      <c r="AC618" s="113"/>
      <c r="AD618" s="113"/>
      <c r="AE618" s="113"/>
      <c r="AF618" s="113"/>
      <c r="AG618" s="113"/>
      <c r="AH618" s="113"/>
      <c r="AI618" s="113"/>
      <c r="AJ618" s="114"/>
      <c r="AK618" s="114"/>
      <c r="AL618" s="114"/>
      <c r="AM618" s="114"/>
      <c r="AN618" s="114"/>
      <c r="AO618" s="114"/>
      <c r="AP618" s="114"/>
      <c r="AQ618" s="114"/>
      <c r="AR618" s="114"/>
      <c r="AS618" s="114"/>
      <c r="AT618" s="114"/>
      <c r="AU618" s="114"/>
      <c r="AV618" s="67"/>
      <c r="AW618" s="67"/>
      <c r="AX618" s="67"/>
      <c r="AY618" s="67"/>
      <c r="AZ618" s="67"/>
      <c r="BA618" s="67"/>
      <c r="BB618" s="113"/>
      <c r="BC618" s="67"/>
      <c r="BD618" s="67"/>
      <c r="BE618" s="67"/>
      <c r="BF618" s="67"/>
      <c r="BG618" s="67"/>
      <c r="BH618" s="67"/>
      <c r="BI618" s="67"/>
      <c r="BJ618" s="114">
        <v>583</v>
      </c>
      <c r="BK618" s="103">
        <v>1664.71</v>
      </c>
      <c r="BL618" s="112">
        <v>42.769624749999998</v>
      </c>
      <c r="BM618" s="112">
        <v>-82.037646289999998</v>
      </c>
      <c r="BN618" s="102">
        <v>1690</v>
      </c>
      <c r="BO618" s="114"/>
      <c r="BP618" s="67" t="s">
        <v>3407</v>
      </c>
      <c r="BQ618" s="67" t="s">
        <v>5673</v>
      </c>
      <c r="BR618" s="102"/>
      <c r="BS618" s="102"/>
      <c r="BT618" s="115" t="s">
        <v>7578</v>
      </c>
      <c r="BU618" s="102">
        <v>11</v>
      </c>
      <c r="BV618" s="102">
        <v>4</v>
      </c>
      <c r="BW618" s="67" t="s">
        <v>7776</v>
      </c>
      <c r="BX618" s="113">
        <v>5.56</v>
      </c>
      <c r="BY618" s="67"/>
      <c r="BZ618" s="106">
        <f t="shared" si="155"/>
        <v>0</v>
      </c>
      <c r="CA618" s="104" t="s">
        <v>8756</v>
      </c>
      <c r="CB618" s="104">
        <f t="shared" si="156"/>
        <v>0</v>
      </c>
      <c r="CC618" s="67"/>
      <c r="CD618" s="67"/>
      <c r="CE618" s="67"/>
      <c r="CF618" s="67"/>
    </row>
    <row r="619" spans="1:84" hidden="1" x14ac:dyDescent="0.35">
      <c r="A619" s="140">
        <v>590</v>
      </c>
      <c r="B619" s="103">
        <v>1672.462</v>
      </c>
      <c r="C619" s="115" t="s">
        <v>8698</v>
      </c>
      <c r="D619" s="67" t="s">
        <v>3339</v>
      </c>
      <c r="E619" s="67" t="s">
        <v>5677</v>
      </c>
      <c r="F619" s="102">
        <v>10</v>
      </c>
      <c r="G619" s="103">
        <v>12</v>
      </c>
      <c r="H619" s="103">
        <v>3</v>
      </c>
      <c r="I619" s="67"/>
      <c r="J619" s="67"/>
      <c r="K619" s="67" t="s">
        <v>5753</v>
      </c>
      <c r="L619" s="67"/>
      <c r="M619" s="67"/>
      <c r="N619" s="67"/>
      <c r="O619" s="67"/>
      <c r="P619" s="67"/>
      <c r="Q619" s="67"/>
      <c r="R619" s="103"/>
      <c r="S619" s="103"/>
      <c r="T619" s="67"/>
      <c r="U619" s="67">
        <v>5.56</v>
      </c>
      <c r="V619" s="104" t="b">
        <f t="shared" si="152"/>
        <v>0</v>
      </c>
      <c r="W619" s="104"/>
      <c r="X619" s="104">
        <f t="shared" si="158"/>
        <v>0</v>
      </c>
      <c r="Y619" s="104" t="str">
        <f t="shared" si="153"/>
        <v/>
      </c>
      <c r="Z619" s="104" t="str">
        <f t="shared" si="154"/>
        <v/>
      </c>
      <c r="AA619" s="104" t="str">
        <f t="shared" si="154"/>
        <v/>
      </c>
      <c r="AB619" s="113"/>
      <c r="AC619" s="113"/>
      <c r="AD619" s="113"/>
      <c r="AE619" s="113"/>
      <c r="AF619" s="113"/>
      <c r="AG619" s="113"/>
      <c r="AH619" s="113"/>
      <c r="AI619" s="113"/>
      <c r="AJ619" s="114"/>
      <c r="AK619" s="114"/>
      <c r="AL619" s="114"/>
      <c r="AM619" s="114"/>
      <c r="AN619" s="114"/>
      <c r="AO619" s="114"/>
      <c r="AP619" s="114"/>
      <c r="AQ619" s="114"/>
      <c r="AR619" s="114"/>
      <c r="AS619" s="114"/>
      <c r="AT619" s="114"/>
      <c r="AU619" s="114"/>
      <c r="AV619" s="67"/>
      <c r="AW619" s="67"/>
      <c r="AX619" s="67"/>
      <c r="AY619" s="67"/>
      <c r="AZ619" s="67"/>
      <c r="BA619" s="67"/>
      <c r="BB619" s="113"/>
      <c r="BC619" s="67"/>
      <c r="BD619" s="67"/>
      <c r="BE619" s="67"/>
      <c r="BF619" s="67"/>
      <c r="BG619" s="67"/>
      <c r="BH619" s="67"/>
      <c r="BI619" s="67"/>
      <c r="BJ619" s="114">
        <v>590</v>
      </c>
      <c r="BK619" s="103">
        <v>1672.462</v>
      </c>
      <c r="BL619" s="112">
        <v>42.769564010000003</v>
      </c>
      <c r="BM619" s="112">
        <v>-82.037614129999994</v>
      </c>
      <c r="BN619" s="102">
        <v>1720</v>
      </c>
      <c r="BO619" s="114"/>
      <c r="BP619" s="67" t="s">
        <v>3339</v>
      </c>
      <c r="BQ619" s="67" t="s">
        <v>5753</v>
      </c>
      <c r="BR619" s="102"/>
      <c r="BS619" s="102">
        <v>10</v>
      </c>
      <c r="BT619" s="115" t="s">
        <v>8698</v>
      </c>
      <c r="BU619" s="102">
        <v>12</v>
      </c>
      <c r="BV619" s="102">
        <v>3</v>
      </c>
      <c r="BW619" s="67" t="s">
        <v>7784</v>
      </c>
      <c r="BX619" s="113">
        <v>5.56</v>
      </c>
      <c r="BY619" s="67"/>
      <c r="BZ619" s="106">
        <f t="shared" si="155"/>
        <v>0</v>
      </c>
      <c r="CA619" s="104" t="s">
        <v>8756</v>
      </c>
      <c r="CB619" s="104">
        <f t="shared" si="156"/>
        <v>0</v>
      </c>
      <c r="CC619" s="67"/>
      <c r="CD619" s="67"/>
      <c r="CE619" s="67"/>
      <c r="CF619" s="67"/>
    </row>
    <row r="620" spans="1:84" hidden="1" x14ac:dyDescent="0.35">
      <c r="A620" s="140">
        <v>595</v>
      </c>
      <c r="B620" s="103">
        <v>1701.61</v>
      </c>
      <c r="C620" s="115" t="s">
        <v>8699</v>
      </c>
      <c r="D620" s="67" t="s">
        <v>3899</v>
      </c>
      <c r="E620" s="67" t="s">
        <v>5672</v>
      </c>
      <c r="F620" s="102"/>
      <c r="G620" s="103">
        <v>9</v>
      </c>
      <c r="H620" s="103">
        <v>4</v>
      </c>
      <c r="I620" s="67"/>
      <c r="J620" s="67"/>
      <c r="K620" s="67" t="s">
        <v>5776</v>
      </c>
      <c r="L620" s="67"/>
      <c r="M620" s="67"/>
      <c r="N620" s="67"/>
      <c r="O620" s="67"/>
      <c r="P620" s="67"/>
      <c r="Q620" s="67"/>
      <c r="R620" s="103"/>
      <c r="S620" s="103"/>
      <c r="T620" s="67"/>
      <c r="U620" s="67">
        <v>5.56</v>
      </c>
      <c r="V620" s="104" t="b">
        <f t="shared" si="152"/>
        <v>0</v>
      </c>
      <c r="W620" s="104"/>
      <c r="X620" s="104">
        <f t="shared" si="158"/>
        <v>0</v>
      </c>
      <c r="Y620" s="104" t="str">
        <f t="shared" si="153"/>
        <v/>
      </c>
      <c r="Z620" s="104" t="str">
        <f t="shared" si="154"/>
        <v/>
      </c>
      <c r="AA620" s="104" t="str">
        <f t="shared" si="154"/>
        <v/>
      </c>
      <c r="AB620" s="113"/>
      <c r="AC620" s="113"/>
      <c r="AD620" s="113"/>
      <c r="AE620" s="113"/>
      <c r="AF620" s="113"/>
      <c r="AG620" s="113"/>
      <c r="AH620" s="113"/>
      <c r="AI620" s="113"/>
      <c r="AJ620" s="114"/>
      <c r="AK620" s="114"/>
      <c r="AL620" s="114"/>
      <c r="AM620" s="114"/>
      <c r="AN620" s="114"/>
      <c r="AO620" s="114"/>
      <c r="AP620" s="114"/>
      <c r="AQ620" s="114"/>
      <c r="AR620" s="114"/>
      <c r="AS620" s="114"/>
      <c r="AT620" s="114"/>
      <c r="AU620" s="114"/>
      <c r="AV620" s="67"/>
      <c r="AW620" s="67"/>
      <c r="AX620" s="67"/>
      <c r="AY620" s="67"/>
      <c r="AZ620" s="67"/>
      <c r="BA620" s="67"/>
      <c r="BB620" s="113"/>
      <c r="BC620" s="67"/>
      <c r="BD620" s="67"/>
      <c r="BE620" s="67"/>
      <c r="BF620" s="67"/>
      <c r="BG620" s="67"/>
      <c r="BH620" s="67"/>
      <c r="BI620" s="67"/>
      <c r="BJ620" s="114">
        <v>595</v>
      </c>
      <c r="BK620" s="103">
        <v>1701.61</v>
      </c>
      <c r="BL620" s="112">
        <v>42.769322760000001</v>
      </c>
      <c r="BM620" s="112">
        <v>-82.037545320000007</v>
      </c>
      <c r="BN620" s="102">
        <v>1750</v>
      </c>
      <c r="BO620" s="114"/>
      <c r="BP620" s="67" t="s">
        <v>3899</v>
      </c>
      <c r="BQ620" s="67" t="s">
        <v>5776</v>
      </c>
      <c r="BR620" s="102"/>
      <c r="BS620" s="102"/>
      <c r="BT620" s="115" t="s">
        <v>8699</v>
      </c>
      <c r="BU620" s="102">
        <v>9</v>
      </c>
      <c r="BV620" s="102">
        <v>4</v>
      </c>
      <c r="BW620" s="67" t="s">
        <v>7776</v>
      </c>
      <c r="BX620" s="113">
        <v>5.56</v>
      </c>
      <c r="BY620" s="67"/>
      <c r="BZ620" s="106">
        <f t="shared" si="155"/>
        <v>0</v>
      </c>
      <c r="CA620" s="104" t="s">
        <v>8756</v>
      </c>
      <c r="CB620" s="104">
        <f t="shared" si="156"/>
        <v>0</v>
      </c>
      <c r="CC620" s="67"/>
      <c r="CD620" s="67"/>
      <c r="CE620" s="67"/>
      <c r="CF620" s="67"/>
    </row>
    <row r="621" spans="1:84" hidden="1" x14ac:dyDescent="0.35">
      <c r="A621" s="140">
        <v>605</v>
      </c>
      <c r="B621" s="103">
        <v>1769.8679999999999</v>
      </c>
      <c r="C621" s="115" t="s">
        <v>7372</v>
      </c>
      <c r="D621" s="67" t="s">
        <v>3899</v>
      </c>
      <c r="E621" s="67" t="s">
        <v>5672</v>
      </c>
      <c r="F621" s="102"/>
      <c r="G621" s="103">
        <v>17</v>
      </c>
      <c r="H621" s="103">
        <v>4</v>
      </c>
      <c r="I621" s="67"/>
      <c r="J621" s="67"/>
      <c r="K621" s="67" t="s">
        <v>5776</v>
      </c>
      <c r="L621" s="67"/>
      <c r="M621" s="67"/>
      <c r="N621" s="67"/>
      <c r="O621" s="67"/>
      <c r="P621" s="67"/>
      <c r="Q621" s="67"/>
      <c r="R621" s="103"/>
      <c r="S621" s="103"/>
      <c r="T621" s="67"/>
      <c r="U621" s="67">
        <v>5.56</v>
      </c>
      <c r="V621" s="104" t="b">
        <f t="shared" si="152"/>
        <v>0</v>
      </c>
      <c r="W621" s="104"/>
      <c r="X621" s="104">
        <f t="shared" si="158"/>
        <v>0</v>
      </c>
      <c r="Y621" s="104" t="str">
        <f t="shared" si="153"/>
        <v/>
      </c>
      <c r="Z621" s="104" t="str">
        <f t="shared" si="154"/>
        <v/>
      </c>
      <c r="AA621" s="104" t="str">
        <f t="shared" si="154"/>
        <v/>
      </c>
      <c r="AB621" s="113"/>
      <c r="AC621" s="113"/>
      <c r="AD621" s="113"/>
      <c r="AE621" s="113"/>
      <c r="AF621" s="113"/>
      <c r="AG621" s="113"/>
      <c r="AH621" s="113"/>
      <c r="AI621" s="113"/>
      <c r="AJ621" s="114"/>
      <c r="AK621" s="114"/>
      <c r="AL621" s="114"/>
      <c r="AM621" s="114"/>
      <c r="AN621" s="114"/>
      <c r="AO621" s="114"/>
      <c r="AP621" s="114"/>
      <c r="AQ621" s="114"/>
      <c r="AR621" s="114"/>
      <c r="AS621" s="114"/>
      <c r="AT621" s="114"/>
      <c r="AU621" s="114"/>
      <c r="AV621" s="67"/>
      <c r="AW621" s="67"/>
      <c r="AX621" s="67"/>
      <c r="AY621" s="67"/>
      <c r="AZ621" s="67"/>
      <c r="BA621" s="67"/>
      <c r="BB621" s="113"/>
      <c r="BC621" s="67"/>
      <c r="BD621" s="67"/>
      <c r="BE621" s="67"/>
      <c r="BF621" s="67"/>
      <c r="BG621" s="67"/>
      <c r="BH621" s="67"/>
      <c r="BI621" s="67"/>
      <c r="BJ621" s="114">
        <v>605</v>
      </c>
      <c r="BK621" s="103">
        <v>1769.8679999999999</v>
      </c>
      <c r="BL621" s="112">
        <v>42.768704669999998</v>
      </c>
      <c r="BM621" s="112">
        <v>-82.0375686</v>
      </c>
      <c r="BN621" s="102">
        <v>1790</v>
      </c>
      <c r="BO621" s="114"/>
      <c r="BP621" s="67" t="s">
        <v>3899</v>
      </c>
      <c r="BQ621" s="67" t="s">
        <v>5776</v>
      </c>
      <c r="BR621" s="102"/>
      <c r="BS621" s="102"/>
      <c r="BT621" s="115" t="s">
        <v>7372</v>
      </c>
      <c r="BU621" s="102">
        <v>17</v>
      </c>
      <c r="BV621" s="102">
        <v>4</v>
      </c>
      <c r="BW621" s="67" t="s">
        <v>7776</v>
      </c>
      <c r="BX621" s="113">
        <v>5.56</v>
      </c>
      <c r="BY621" s="67"/>
      <c r="BZ621" s="106">
        <f t="shared" si="155"/>
        <v>0</v>
      </c>
      <c r="CA621" s="104" t="s">
        <v>8756</v>
      </c>
      <c r="CB621" s="104">
        <f t="shared" si="156"/>
        <v>0</v>
      </c>
      <c r="CC621" s="67"/>
      <c r="CD621" s="67"/>
      <c r="CE621" s="67"/>
      <c r="CF621" s="67"/>
    </row>
    <row r="622" spans="1:84" hidden="1" x14ac:dyDescent="0.35">
      <c r="A622" s="140">
        <v>657</v>
      </c>
      <c r="B622" s="103">
        <v>2058.3069999999998</v>
      </c>
      <c r="C622" s="115" t="s">
        <v>7356</v>
      </c>
      <c r="D622" s="67" t="s">
        <v>3899</v>
      </c>
      <c r="E622" s="67" t="s">
        <v>5672</v>
      </c>
      <c r="F622" s="102"/>
      <c r="G622" s="103">
        <v>8</v>
      </c>
      <c r="H622" s="103">
        <v>19</v>
      </c>
      <c r="I622" s="67"/>
      <c r="J622" s="67"/>
      <c r="K622" s="67" t="s">
        <v>5776</v>
      </c>
      <c r="L622" s="67"/>
      <c r="M622" s="67"/>
      <c r="N622" s="67"/>
      <c r="O622" s="67"/>
      <c r="P622" s="67"/>
      <c r="Q622" s="67"/>
      <c r="R622" s="103"/>
      <c r="S622" s="103"/>
      <c r="T622" s="67"/>
      <c r="U622" s="67">
        <v>5.56</v>
      </c>
      <c r="V622" s="104" t="b">
        <f t="shared" si="152"/>
        <v>0</v>
      </c>
      <c r="W622" s="104"/>
      <c r="X622" s="104">
        <f t="shared" si="158"/>
        <v>0</v>
      </c>
      <c r="Y622" s="104" t="str">
        <f t="shared" si="153"/>
        <v/>
      </c>
      <c r="Z622" s="104" t="str">
        <f t="shared" si="154"/>
        <v/>
      </c>
      <c r="AA622" s="104" t="str">
        <f t="shared" si="154"/>
        <v/>
      </c>
      <c r="AB622" s="113"/>
      <c r="AC622" s="113"/>
      <c r="AD622" s="113"/>
      <c r="AE622" s="113"/>
      <c r="AF622" s="113"/>
      <c r="AG622" s="113"/>
      <c r="AH622" s="113"/>
      <c r="AI622" s="113"/>
      <c r="AJ622" s="114"/>
      <c r="AK622" s="114"/>
      <c r="AL622" s="114"/>
      <c r="AM622" s="114"/>
      <c r="AN622" s="114"/>
      <c r="AO622" s="114"/>
      <c r="AP622" s="114"/>
      <c r="AQ622" s="114"/>
      <c r="AR622" s="114"/>
      <c r="AS622" s="114"/>
      <c r="AT622" s="114"/>
      <c r="AU622" s="114"/>
      <c r="AV622" s="67"/>
      <c r="AW622" s="67"/>
      <c r="AX622" s="67"/>
      <c r="AY622" s="67"/>
      <c r="AZ622" s="67"/>
      <c r="BA622" s="67"/>
      <c r="BB622" s="113"/>
      <c r="BC622" s="67"/>
      <c r="BD622" s="67"/>
      <c r="BE622" s="67"/>
      <c r="BF622" s="67"/>
      <c r="BG622" s="67"/>
      <c r="BH622" s="67"/>
      <c r="BI622" s="67"/>
      <c r="BJ622" s="114">
        <v>657</v>
      </c>
      <c r="BK622" s="103">
        <v>2058.3069999999998</v>
      </c>
      <c r="BL622" s="112">
        <v>42.766092700000002</v>
      </c>
      <c r="BM622" s="112">
        <v>-82.037676869999999</v>
      </c>
      <c r="BN622" s="102">
        <v>2110</v>
      </c>
      <c r="BO622" s="114"/>
      <c r="BP622" s="67" t="s">
        <v>3899</v>
      </c>
      <c r="BQ622" s="67" t="s">
        <v>5776</v>
      </c>
      <c r="BR622" s="102"/>
      <c r="BS622" s="102"/>
      <c r="BT622" s="115" t="s">
        <v>7356</v>
      </c>
      <c r="BU622" s="102">
        <v>8</v>
      </c>
      <c r="BV622" s="102">
        <v>19</v>
      </c>
      <c r="BW622" s="67" t="s">
        <v>7776</v>
      </c>
      <c r="BX622" s="113">
        <v>5.56</v>
      </c>
      <c r="BY622" s="67"/>
      <c r="BZ622" s="106">
        <f t="shared" si="155"/>
        <v>0</v>
      </c>
      <c r="CA622" s="104" t="s">
        <v>8756</v>
      </c>
      <c r="CB622" s="104">
        <f t="shared" si="156"/>
        <v>0</v>
      </c>
      <c r="CC622" s="67"/>
      <c r="CD622" s="67"/>
      <c r="CE622" s="67"/>
      <c r="CF622" s="67"/>
    </row>
    <row r="623" spans="1:84" hidden="1" x14ac:dyDescent="0.35">
      <c r="A623" s="140">
        <v>689</v>
      </c>
      <c r="B623" s="103">
        <v>2202.739</v>
      </c>
      <c r="C623" s="115" t="s">
        <v>7529</v>
      </c>
      <c r="D623" s="67" t="s">
        <v>3899</v>
      </c>
      <c r="E623" s="67" t="s">
        <v>5672</v>
      </c>
      <c r="F623" s="102"/>
      <c r="G623" s="103">
        <v>8</v>
      </c>
      <c r="H623" s="103">
        <v>3</v>
      </c>
      <c r="I623" s="67"/>
      <c r="J623" s="67"/>
      <c r="K623" s="67" t="s">
        <v>5776</v>
      </c>
      <c r="L623" s="67"/>
      <c r="M623" s="67"/>
      <c r="N623" s="67"/>
      <c r="O623" s="67"/>
      <c r="P623" s="67"/>
      <c r="Q623" s="67"/>
      <c r="R623" s="103"/>
      <c r="S623" s="103"/>
      <c r="T623" s="67"/>
      <c r="U623" s="67">
        <v>5.56</v>
      </c>
      <c r="V623" s="104" t="b">
        <f t="shared" si="152"/>
        <v>0</v>
      </c>
      <c r="W623" s="104"/>
      <c r="X623" s="104">
        <f t="shared" si="158"/>
        <v>0</v>
      </c>
      <c r="Y623" s="104" t="str">
        <f t="shared" si="153"/>
        <v/>
      </c>
      <c r="Z623" s="104" t="str">
        <f t="shared" si="154"/>
        <v/>
      </c>
      <c r="AA623" s="104" t="str">
        <f t="shared" si="154"/>
        <v/>
      </c>
      <c r="AB623" s="113"/>
      <c r="AC623" s="113"/>
      <c r="AD623" s="113"/>
      <c r="AE623" s="113"/>
      <c r="AF623" s="113"/>
      <c r="AG623" s="113"/>
      <c r="AH623" s="113"/>
      <c r="AI623" s="113"/>
      <c r="AJ623" s="114"/>
      <c r="AK623" s="114"/>
      <c r="AL623" s="114"/>
      <c r="AM623" s="114"/>
      <c r="AN623" s="114"/>
      <c r="AO623" s="114"/>
      <c r="AP623" s="114"/>
      <c r="AQ623" s="114"/>
      <c r="AR623" s="114"/>
      <c r="AS623" s="114"/>
      <c r="AT623" s="114"/>
      <c r="AU623" s="114"/>
      <c r="AV623" s="67"/>
      <c r="AW623" s="67"/>
      <c r="AX623" s="67"/>
      <c r="AY623" s="67"/>
      <c r="AZ623" s="67"/>
      <c r="BA623" s="67"/>
      <c r="BB623" s="113"/>
      <c r="BC623" s="67"/>
      <c r="BD623" s="67"/>
      <c r="BE623" s="67"/>
      <c r="BF623" s="67"/>
      <c r="BG623" s="67"/>
      <c r="BH623" s="67"/>
      <c r="BI623" s="67"/>
      <c r="BJ623" s="114">
        <v>689</v>
      </c>
      <c r="BK623" s="103">
        <v>2202.739</v>
      </c>
      <c r="BL623" s="112">
        <v>42.764784689999999</v>
      </c>
      <c r="BM623" s="112">
        <v>-82.037729619999993</v>
      </c>
      <c r="BN623" s="102">
        <v>2310</v>
      </c>
      <c r="BO623" s="114"/>
      <c r="BP623" s="67" t="s">
        <v>3899</v>
      </c>
      <c r="BQ623" s="67" t="s">
        <v>5776</v>
      </c>
      <c r="BR623" s="102"/>
      <c r="BS623" s="102"/>
      <c r="BT623" s="115" t="s">
        <v>7529</v>
      </c>
      <c r="BU623" s="102">
        <v>8</v>
      </c>
      <c r="BV623" s="102">
        <v>3</v>
      </c>
      <c r="BW623" s="67" t="s">
        <v>7776</v>
      </c>
      <c r="BX623" s="113">
        <v>5.56</v>
      </c>
      <c r="BY623" s="67"/>
      <c r="BZ623" s="106">
        <f t="shared" si="155"/>
        <v>0</v>
      </c>
      <c r="CA623" s="104" t="s">
        <v>8756</v>
      </c>
      <c r="CB623" s="104">
        <f t="shared" si="156"/>
        <v>0</v>
      </c>
      <c r="CC623" s="67"/>
      <c r="CD623" s="67"/>
      <c r="CE623" s="67"/>
      <c r="CF623" s="67"/>
    </row>
    <row r="624" spans="1:84" hidden="1" x14ac:dyDescent="0.35">
      <c r="A624" s="140">
        <v>711</v>
      </c>
      <c r="B624" s="103">
        <v>2319.0320000000002</v>
      </c>
      <c r="C624" s="115" t="s">
        <v>7529</v>
      </c>
      <c r="D624" s="67" t="s">
        <v>3899</v>
      </c>
      <c r="E624" s="67" t="s">
        <v>5672</v>
      </c>
      <c r="F624" s="102"/>
      <c r="G624" s="103">
        <v>47</v>
      </c>
      <c r="H624" s="103">
        <v>8</v>
      </c>
      <c r="I624" s="67"/>
      <c r="J624" s="67"/>
      <c r="K624" s="67" t="s">
        <v>5776</v>
      </c>
      <c r="L624" s="67"/>
      <c r="M624" s="67"/>
      <c r="N624" s="67"/>
      <c r="O624" s="67"/>
      <c r="P624" s="67"/>
      <c r="Q624" s="67"/>
      <c r="R624" s="103"/>
      <c r="S624" s="103"/>
      <c r="T624" s="67"/>
      <c r="U624" s="67">
        <v>5.56</v>
      </c>
      <c r="V624" s="104" t="b">
        <f t="shared" si="152"/>
        <v>0</v>
      </c>
      <c r="W624" s="104"/>
      <c r="X624" s="104">
        <f t="shared" si="158"/>
        <v>0</v>
      </c>
      <c r="Y624" s="104" t="str">
        <f t="shared" si="153"/>
        <v/>
      </c>
      <c r="Z624" s="104" t="str">
        <f t="shared" si="154"/>
        <v/>
      </c>
      <c r="AA624" s="104" t="str">
        <f t="shared" si="154"/>
        <v/>
      </c>
      <c r="AB624" s="113"/>
      <c r="AC624" s="113"/>
      <c r="AD624" s="113"/>
      <c r="AE624" s="113"/>
      <c r="AF624" s="113"/>
      <c r="AG624" s="113"/>
      <c r="AH624" s="113"/>
      <c r="AI624" s="113"/>
      <c r="AJ624" s="114"/>
      <c r="AK624" s="114"/>
      <c r="AL624" s="114"/>
      <c r="AM624" s="114"/>
      <c r="AN624" s="114"/>
      <c r="AO624" s="114"/>
      <c r="AP624" s="114"/>
      <c r="AQ624" s="114"/>
      <c r="AR624" s="114"/>
      <c r="AS624" s="114"/>
      <c r="AT624" s="114"/>
      <c r="AU624" s="114"/>
      <c r="AV624" s="67"/>
      <c r="AW624" s="67"/>
      <c r="AX624" s="67"/>
      <c r="AY624" s="67"/>
      <c r="AZ624" s="67"/>
      <c r="BA624" s="67"/>
      <c r="BB624" s="113"/>
      <c r="BC624" s="67"/>
      <c r="BD624" s="67"/>
      <c r="BE624" s="67"/>
      <c r="BF624" s="67"/>
      <c r="BG624" s="67"/>
      <c r="BH624" s="67"/>
      <c r="BI624" s="67"/>
      <c r="BJ624" s="114">
        <v>711</v>
      </c>
      <c r="BK624" s="103">
        <v>2319.0320000000002</v>
      </c>
      <c r="BL624" s="112">
        <v>42.763731989999997</v>
      </c>
      <c r="BM624" s="112">
        <v>-82.037774080000005</v>
      </c>
      <c r="BN624" s="102">
        <v>2430</v>
      </c>
      <c r="BO624" s="114"/>
      <c r="BP624" s="67" t="s">
        <v>3899</v>
      </c>
      <c r="BQ624" s="67" t="s">
        <v>5776</v>
      </c>
      <c r="BR624" s="102"/>
      <c r="BS624" s="102"/>
      <c r="BT624" s="115" t="s">
        <v>7529</v>
      </c>
      <c r="BU624" s="102">
        <v>47</v>
      </c>
      <c r="BV624" s="102">
        <v>8</v>
      </c>
      <c r="BW624" s="67" t="s">
        <v>7776</v>
      </c>
      <c r="BX624" s="113">
        <v>5.56</v>
      </c>
      <c r="BY624" s="67"/>
      <c r="BZ624" s="106">
        <f t="shared" si="155"/>
        <v>0</v>
      </c>
      <c r="CA624" s="104" t="s">
        <v>8756</v>
      </c>
      <c r="CB624" s="104">
        <f t="shared" si="156"/>
        <v>0</v>
      </c>
      <c r="CC624" s="67"/>
      <c r="CD624" s="67"/>
      <c r="CE624" s="67"/>
      <c r="CF624" s="67"/>
    </row>
    <row r="625" spans="1:84" hidden="1" x14ac:dyDescent="0.35">
      <c r="A625" s="140">
        <v>712</v>
      </c>
      <c r="B625" s="103">
        <v>2319.23</v>
      </c>
      <c r="C625" s="115" t="s">
        <v>7529</v>
      </c>
      <c r="D625" s="67" t="s">
        <v>3710</v>
      </c>
      <c r="E625" s="67" t="s">
        <v>5752</v>
      </c>
      <c r="F625" s="102">
        <v>10</v>
      </c>
      <c r="G625" s="103">
        <v>183</v>
      </c>
      <c r="H625" s="103">
        <v>8</v>
      </c>
      <c r="I625" s="67"/>
      <c r="J625" s="67"/>
      <c r="K625" s="67" t="s">
        <v>5785</v>
      </c>
      <c r="L625" s="67"/>
      <c r="M625" s="67"/>
      <c r="N625" s="67"/>
      <c r="O625" s="67"/>
      <c r="P625" s="67"/>
      <c r="Q625" s="67"/>
      <c r="R625" s="103"/>
      <c r="S625" s="103"/>
      <c r="T625" s="67"/>
      <c r="U625" s="67">
        <v>5.56</v>
      </c>
      <c r="V625" s="104" t="b">
        <f t="shared" si="152"/>
        <v>0</v>
      </c>
      <c r="W625" s="104"/>
      <c r="X625" s="104">
        <f t="shared" si="158"/>
        <v>0</v>
      </c>
      <c r="Y625" s="104" t="str">
        <f t="shared" si="153"/>
        <v/>
      </c>
      <c r="Z625" s="104" t="str">
        <f t="shared" si="154"/>
        <v/>
      </c>
      <c r="AA625" s="104" t="str">
        <f t="shared" si="154"/>
        <v/>
      </c>
      <c r="AB625" s="113"/>
      <c r="AC625" s="113"/>
      <c r="AD625" s="113"/>
      <c r="AE625" s="113"/>
      <c r="AF625" s="113"/>
      <c r="AG625" s="113"/>
      <c r="AH625" s="113"/>
      <c r="AI625" s="113"/>
      <c r="AJ625" s="114"/>
      <c r="AK625" s="114"/>
      <c r="AL625" s="114"/>
      <c r="AM625" s="114"/>
      <c r="AN625" s="114"/>
      <c r="AO625" s="114"/>
      <c r="AP625" s="114"/>
      <c r="AQ625" s="114"/>
      <c r="AR625" s="114"/>
      <c r="AS625" s="114"/>
      <c r="AT625" s="114"/>
      <c r="AU625" s="114"/>
      <c r="AV625" s="67"/>
      <c r="AW625" s="67"/>
      <c r="AX625" s="67"/>
      <c r="AY625" s="67"/>
      <c r="AZ625" s="67"/>
      <c r="BA625" s="67"/>
      <c r="BB625" s="113"/>
      <c r="BC625" s="67"/>
      <c r="BD625" s="67"/>
      <c r="BE625" s="67"/>
      <c r="BF625" s="67"/>
      <c r="BG625" s="67"/>
      <c r="BH625" s="67"/>
      <c r="BI625" s="67"/>
      <c r="BJ625" s="114">
        <v>712</v>
      </c>
      <c r="BK625" s="103">
        <v>2319.23</v>
      </c>
      <c r="BL625" s="112">
        <v>42.763730809999998</v>
      </c>
      <c r="BM625" s="112">
        <v>-82.037774110000001</v>
      </c>
      <c r="BN625" s="102">
        <v>2430</v>
      </c>
      <c r="BO625" s="114"/>
      <c r="BP625" s="67" t="s">
        <v>3710</v>
      </c>
      <c r="BQ625" s="67" t="s">
        <v>5785</v>
      </c>
      <c r="BR625" s="102"/>
      <c r="BS625" s="102">
        <v>10</v>
      </c>
      <c r="BT625" s="115" t="s">
        <v>7529</v>
      </c>
      <c r="BU625" s="102">
        <v>183</v>
      </c>
      <c r="BV625" s="102">
        <v>8</v>
      </c>
      <c r="BW625" s="67" t="s">
        <v>7805</v>
      </c>
      <c r="BX625" s="113">
        <v>5.56</v>
      </c>
      <c r="BY625" s="67"/>
      <c r="BZ625" s="106">
        <f t="shared" si="155"/>
        <v>0</v>
      </c>
      <c r="CA625" s="104" t="s">
        <v>8756</v>
      </c>
      <c r="CB625" s="104">
        <f t="shared" si="156"/>
        <v>0</v>
      </c>
      <c r="CC625" s="67"/>
      <c r="CD625" s="67"/>
      <c r="CE625" s="67"/>
      <c r="CF625" s="67"/>
    </row>
    <row r="626" spans="1:84" hidden="1" x14ac:dyDescent="0.35">
      <c r="A626" s="140">
        <v>713</v>
      </c>
      <c r="B626" s="103">
        <v>2319.431</v>
      </c>
      <c r="C626" s="115" t="s">
        <v>7443</v>
      </c>
      <c r="D626" s="67" t="s">
        <v>3899</v>
      </c>
      <c r="E626" s="67" t="s">
        <v>5672</v>
      </c>
      <c r="F626" s="102"/>
      <c r="G626" s="103">
        <v>42</v>
      </c>
      <c r="H626" s="103">
        <v>7</v>
      </c>
      <c r="I626" s="67"/>
      <c r="J626" s="67"/>
      <c r="K626" s="67" t="s">
        <v>5776</v>
      </c>
      <c r="L626" s="67"/>
      <c r="M626" s="67"/>
      <c r="N626" s="67"/>
      <c r="O626" s="67"/>
      <c r="P626" s="67"/>
      <c r="Q626" s="67"/>
      <c r="R626" s="103"/>
      <c r="S626" s="103"/>
      <c r="T626" s="67"/>
      <c r="U626" s="67">
        <v>5.56</v>
      </c>
      <c r="V626" s="104" t="b">
        <f t="shared" si="152"/>
        <v>0</v>
      </c>
      <c r="W626" s="104"/>
      <c r="X626" s="104">
        <f t="shared" si="158"/>
        <v>0</v>
      </c>
      <c r="Y626" s="104" t="str">
        <f t="shared" si="153"/>
        <v/>
      </c>
      <c r="Z626" s="104" t="str">
        <f t="shared" si="154"/>
        <v/>
      </c>
      <c r="AA626" s="104" t="str">
        <f t="shared" si="154"/>
        <v/>
      </c>
      <c r="AB626" s="113"/>
      <c r="AC626" s="113"/>
      <c r="AD626" s="113"/>
      <c r="AE626" s="113"/>
      <c r="AF626" s="113"/>
      <c r="AG626" s="113"/>
      <c r="AH626" s="113"/>
      <c r="AI626" s="113"/>
      <c r="AJ626" s="114"/>
      <c r="AK626" s="114"/>
      <c r="AL626" s="114"/>
      <c r="AM626" s="114"/>
      <c r="AN626" s="114"/>
      <c r="AO626" s="114"/>
      <c r="AP626" s="114"/>
      <c r="AQ626" s="114"/>
      <c r="AR626" s="114"/>
      <c r="AS626" s="114"/>
      <c r="AT626" s="114"/>
      <c r="AU626" s="114"/>
      <c r="AV626" s="67"/>
      <c r="AW626" s="67"/>
      <c r="AX626" s="67"/>
      <c r="AY626" s="67"/>
      <c r="AZ626" s="67"/>
      <c r="BA626" s="67"/>
      <c r="BB626" s="113"/>
      <c r="BC626" s="67"/>
      <c r="BD626" s="67"/>
      <c r="BE626" s="67"/>
      <c r="BF626" s="67"/>
      <c r="BG626" s="67"/>
      <c r="BH626" s="67"/>
      <c r="BI626" s="67"/>
      <c r="BJ626" s="114">
        <v>713</v>
      </c>
      <c r="BK626" s="103">
        <v>2319.431</v>
      </c>
      <c r="BL626" s="112">
        <v>42.763728350000001</v>
      </c>
      <c r="BM626" s="112">
        <v>-82.037774170000006</v>
      </c>
      <c r="BN626" s="102">
        <v>2430</v>
      </c>
      <c r="BO626" s="114"/>
      <c r="BP626" s="67" t="s">
        <v>3899</v>
      </c>
      <c r="BQ626" s="67" t="s">
        <v>5776</v>
      </c>
      <c r="BR626" s="102"/>
      <c r="BS626" s="102"/>
      <c r="BT626" s="115" t="s">
        <v>7443</v>
      </c>
      <c r="BU626" s="102">
        <v>42</v>
      </c>
      <c r="BV626" s="102">
        <v>7</v>
      </c>
      <c r="BW626" s="67" t="s">
        <v>7776</v>
      </c>
      <c r="BX626" s="113">
        <v>5.56</v>
      </c>
      <c r="BY626" s="67"/>
      <c r="BZ626" s="106">
        <f t="shared" si="155"/>
        <v>0</v>
      </c>
      <c r="CA626" s="104" t="s">
        <v>8756</v>
      </c>
      <c r="CB626" s="104">
        <f t="shared" si="156"/>
        <v>0</v>
      </c>
      <c r="CC626" s="67"/>
      <c r="CD626" s="67"/>
      <c r="CE626" s="67"/>
      <c r="CF626" s="67"/>
    </row>
    <row r="627" spans="1:84" hidden="1" x14ac:dyDescent="0.35">
      <c r="A627" s="140">
        <v>714</v>
      </c>
      <c r="B627" s="103">
        <v>2320.4209999999998</v>
      </c>
      <c r="C627" s="115" t="s">
        <v>7529</v>
      </c>
      <c r="D627" s="67" t="s">
        <v>3710</v>
      </c>
      <c r="E627" s="67" t="s">
        <v>5752</v>
      </c>
      <c r="F627" s="102">
        <v>15</v>
      </c>
      <c r="G627" s="103">
        <v>194</v>
      </c>
      <c r="H627" s="103">
        <v>7</v>
      </c>
      <c r="I627" s="67"/>
      <c r="J627" s="67"/>
      <c r="K627" s="67" t="s">
        <v>5785</v>
      </c>
      <c r="L627" s="67"/>
      <c r="M627" s="67"/>
      <c r="N627" s="67"/>
      <c r="O627" s="67"/>
      <c r="P627" s="67"/>
      <c r="Q627" s="67"/>
      <c r="R627" s="103"/>
      <c r="S627" s="103"/>
      <c r="T627" s="67"/>
      <c r="U627" s="67">
        <v>5.56</v>
      </c>
      <c r="V627" s="104" t="b">
        <f t="shared" si="152"/>
        <v>0</v>
      </c>
      <c r="W627" s="104"/>
      <c r="X627" s="104">
        <f t="shared" si="158"/>
        <v>0</v>
      </c>
      <c r="Y627" s="104" t="str">
        <f t="shared" si="153"/>
        <v/>
      </c>
      <c r="Z627" s="104" t="str">
        <f t="shared" si="154"/>
        <v/>
      </c>
      <c r="AA627" s="104" t="str">
        <f t="shared" si="154"/>
        <v/>
      </c>
      <c r="AB627" s="113"/>
      <c r="AC627" s="113"/>
      <c r="AD627" s="113"/>
      <c r="AE627" s="113"/>
      <c r="AF627" s="113"/>
      <c r="AG627" s="113"/>
      <c r="AH627" s="113"/>
      <c r="AI627" s="113"/>
      <c r="AJ627" s="114"/>
      <c r="AK627" s="114"/>
      <c r="AL627" s="114"/>
      <c r="AM627" s="114"/>
      <c r="AN627" s="114"/>
      <c r="AO627" s="114"/>
      <c r="AP627" s="114"/>
      <c r="AQ627" s="114"/>
      <c r="AR627" s="114"/>
      <c r="AS627" s="114"/>
      <c r="AT627" s="114"/>
      <c r="AU627" s="114"/>
      <c r="AV627" s="67"/>
      <c r="AW627" s="67"/>
      <c r="AX627" s="67"/>
      <c r="AY627" s="67"/>
      <c r="AZ627" s="67"/>
      <c r="BA627" s="67"/>
      <c r="BB627" s="113"/>
      <c r="BC627" s="67"/>
      <c r="BD627" s="67"/>
      <c r="BE627" s="67"/>
      <c r="BF627" s="67"/>
      <c r="BG627" s="67"/>
      <c r="BH627" s="67"/>
      <c r="BI627" s="67"/>
      <c r="BJ627" s="114">
        <v>714</v>
      </c>
      <c r="BK627" s="103">
        <v>2320.4209999999998</v>
      </c>
      <c r="BL627" s="112">
        <v>42.763720079999999</v>
      </c>
      <c r="BM627" s="112">
        <v>-82.037774389999996</v>
      </c>
      <c r="BN627" s="102">
        <v>2430</v>
      </c>
      <c r="BO627" s="114"/>
      <c r="BP627" s="67" t="s">
        <v>3710</v>
      </c>
      <c r="BQ627" s="67" t="s">
        <v>5785</v>
      </c>
      <c r="BR627" s="102"/>
      <c r="BS627" s="102">
        <v>15</v>
      </c>
      <c r="BT627" s="115" t="s">
        <v>7529</v>
      </c>
      <c r="BU627" s="102">
        <v>194</v>
      </c>
      <c r="BV627" s="102">
        <v>7</v>
      </c>
      <c r="BW627" s="67" t="s">
        <v>7805</v>
      </c>
      <c r="BX627" s="113">
        <v>5.56</v>
      </c>
      <c r="BY627" s="67"/>
      <c r="BZ627" s="106">
        <f t="shared" si="155"/>
        <v>0</v>
      </c>
      <c r="CA627" s="104" t="s">
        <v>8756</v>
      </c>
      <c r="CB627" s="104">
        <f t="shared" si="156"/>
        <v>0</v>
      </c>
      <c r="CC627" s="67"/>
      <c r="CD627" s="67"/>
      <c r="CE627" s="67"/>
      <c r="CF627" s="67"/>
    </row>
    <row r="628" spans="1:84" hidden="1" x14ac:dyDescent="0.35">
      <c r="A628" s="140">
        <v>715</v>
      </c>
      <c r="B628" s="103">
        <v>2321.6320000000001</v>
      </c>
      <c r="C628" s="115" t="s">
        <v>8700</v>
      </c>
      <c r="D628" s="67" t="s">
        <v>3710</v>
      </c>
      <c r="E628" s="67" t="s">
        <v>5752</v>
      </c>
      <c r="F628" s="102">
        <v>13</v>
      </c>
      <c r="G628" s="103">
        <v>203</v>
      </c>
      <c r="H628" s="103">
        <v>7</v>
      </c>
      <c r="I628" s="67"/>
      <c r="J628" s="67"/>
      <c r="K628" s="67" t="s">
        <v>5785</v>
      </c>
      <c r="L628" s="67"/>
      <c r="M628" s="67"/>
      <c r="N628" s="67"/>
      <c r="O628" s="67"/>
      <c r="P628" s="67"/>
      <c r="Q628" s="67"/>
      <c r="R628" s="103"/>
      <c r="S628" s="103"/>
      <c r="T628" s="67"/>
      <c r="U628" s="67">
        <v>5.56</v>
      </c>
      <c r="V628" s="104" t="b">
        <f t="shared" si="152"/>
        <v>0</v>
      </c>
      <c r="W628" s="104"/>
      <c r="X628" s="104">
        <f t="shared" si="158"/>
        <v>0</v>
      </c>
      <c r="Y628" s="104" t="str">
        <f t="shared" si="153"/>
        <v/>
      </c>
      <c r="Z628" s="104" t="str">
        <f t="shared" si="154"/>
        <v/>
      </c>
      <c r="AA628" s="104" t="str">
        <f t="shared" si="154"/>
        <v/>
      </c>
      <c r="AB628" s="113"/>
      <c r="AC628" s="113"/>
      <c r="AD628" s="113"/>
      <c r="AE628" s="113"/>
      <c r="AF628" s="113"/>
      <c r="AG628" s="113"/>
      <c r="AH628" s="113"/>
      <c r="AI628" s="113"/>
      <c r="AJ628" s="114"/>
      <c r="AK628" s="114"/>
      <c r="AL628" s="114"/>
      <c r="AM628" s="114"/>
      <c r="AN628" s="114"/>
      <c r="AO628" s="114"/>
      <c r="AP628" s="114"/>
      <c r="AQ628" s="114"/>
      <c r="AR628" s="114"/>
      <c r="AS628" s="114"/>
      <c r="AT628" s="114"/>
      <c r="AU628" s="114"/>
      <c r="AV628" s="67"/>
      <c r="AW628" s="67"/>
      <c r="AX628" s="67"/>
      <c r="AY628" s="67"/>
      <c r="AZ628" s="67"/>
      <c r="BA628" s="67"/>
      <c r="BB628" s="113"/>
      <c r="BC628" s="67"/>
      <c r="BD628" s="67"/>
      <c r="BE628" s="67"/>
      <c r="BF628" s="67"/>
      <c r="BG628" s="67"/>
      <c r="BH628" s="67"/>
      <c r="BI628" s="67"/>
      <c r="BJ628" s="114">
        <v>715</v>
      </c>
      <c r="BK628" s="103">
        <v>2321.6320000000001</v>
      </c>
      <c r="BL628" s="112">
        <v>42.763709140000003</v>
      </c>
      <c r="BM628" s="112">
        <v>-82.037774670000005</v>
      </c>
      <c r="BN628" s="102">
        <v>2430</v>
      </c>
      <c r="BO628" s="114"/>
      <c r="BP628" s="67" t="s">
        <v>3710</v>
      </c>
      <c r="BQ628" s="67" t="s">
        <v>5785</v>
      </c>
      <c r="BR628" s="102"/>
      <c r="BS628" s="102">
        <v>13</v>
      </c>
      <c r="BT628" s="115" t="s">
        <v>8700</v>
      </c>
      <c r="BU628" s="102">
        <v>203</v>
      </c>
      <c r="BV628" s="102">
        <v>7</v>
      </c>
      <c r="BW628" s="67" t="s">
        <v>7805</v>
      </c>
      <c r="BX628" s="113">
        <v>5.56</v>
      </c>
      <c r="BY628" s="67"/>
      <c r="BZ628" s="106">
        <f t="shared" si="155"/>
        <v>0</v>
      </c>
      <c r="CA628" s="104" t="s">
        <v>8756</v>
      </c>
      <c r="CB628" s="104">
        <f t="shared" si="156"/>
        <v>0</v>
      </c>
      <c r="CC628" s="67"/>
      <c r="CD628" s="67"/>
      <c r="CE628" s="67"/>
      <c r="CF628" s="67"/>
    </row>
    <row r="629" spans="1:84" hidden="1" x14ac:dyDescent="0.35">
      <c r="A629" s="140">
        <v>716</v>
      </c>
      <c r="B629" s="103">
        <v>2322.8629999999998</v>
      </c>
      <c r="C629" s="115" t="s">
        <v>7417</v>
      </c>
      <c r="D629" s="67" t="s">
        <v>3710</v>
      </c>
      <c r="E629" s="67" t="s">
        <v>5752</v>
      </c>
      <c r="F629" s="102">
        <v>13</v>
      </c>
      <c r="G629" s="103">
        <v>187</v>
      </c>
      <c r="H629" s="103">
        <v>8</v>
      </c>
      <c r="I629" s="67"/>
      <c r="J629" s="67"/>
      <c r="K629" s="67" t="s">
        <v>5785</v>
      </c>
      <c r="L629" s="67"/>
      <c r="M629" s="67"/>
      <c r="N629" s="67"/>
      <c r="O629" s="67"/>
      <c r="P629" s="67"/>
      <c r="Q629" s="67"/>
      <c r="R629" s="103"/>
      <c r="S629" s="103"/>
      <c r="T629" s="67"/>
      <c r="U629" s="67">
        <v>5.56</v>
      </c>
      <c r="V629" s="104" t="b">
        <f t="shared" si="152"/>
        <v>0</v>
      </c>
      <c r="W629" s="104"/>
      <c r="X629" s="104">
        <f t="shared" si="158"/>
        <v>0</v>
      </c>
      <c r="Y629" s="104" t="str">
        <f t="shared" si="153"/>
        <v/>
      </c>
      <c r="Z629" s="104" t="str">
        <f t="shared" si="154"/>
        <v/>
      </c>
      <c r="AA629" s="104" t="str">
        <f t="shared" si="154"/>
        <v/>
      </c>
      <c r="AB629" s="113"/>
      <c r="AC629" s="113"/>
      <c r="AD629" s="113"/>
      <c r="AE629" s="113"/>
      <c r="AF629" s="113"/>
      <c r="AG629" s="113"/>
      <c r="AH629" s="113"/>
      <c r="AI629" s="113"/>
      <c r="AJ629" s="114"/>
      <c r="AK629" s="114"/>
      <c r="AL629" s="114"/>
      <c r="AM629" s="114"/>
      <c r="AN629" s="114"/>
      <c r="AO629" s="114"/>
      <c r="AP629" s="114"/>
      <c r="AQ629" s="114"/>
      <c r="AR629" s="114"/>
      <c r="AS629" s="114"/>
      <c r="AT629" s="114"/>
      <c r="AU629" s="114"/>
      <c r="AV629" s="67"/>
      <c r="AW629" s="67"/>
      <c r="AX629" s="67"/>
      <c r="AY629" s="67"/>
      <c r="AZ629" s="67"/>
      <c r="BA629" s="67"/>
      <c r="BB629" s="113"/>
      <c r="BC629" s="67"/>
      <c r="BD629" s="67"/>
      <c r="BE629" s="67"/>
      <c r="BF629" s="67"/>
      <c r="BG629" s="67"/>
      <c r="BH629" s="67"/>
      <c r="BI629" s="67"/>
      <c r="BJ629" s="114">
        <v>716</v>
      </c>
      <c r="BK629" s="103">
        <v>2322.8629999999998</v>
      </c>
      <c r="BL629" s="112">
        <v>42.763697919999998</v>
      </c>
      <c r="BM629" s="112">
        <v>-82.037774999999996</v>
      </c>
      <c r="BN629" s="102">
        <v>2430</v>
      </c>
      <c r="BO629" s="114"/>
      <c r="BP629" s="67" t="s">
        <v>3710</v>
      </c>
      <c r="BQ629" s="67" t="s">
        <v>5785</v>
      </c>
      <c r="BR629" s="102"/>
      <c r="BS629" s="102">
        <v>13</v>
      </c>
      <c r="BT629" s="115" t="s">
        <v>7417</v>
      </c>
      <c r="BU629" s="102">
        <v>187</v>
      </c>
      <c r="BV629" s="102">
        <v>8</v>
      </c>
      <c r="BW629" s="67" t="s">
        <v>7805</v>
      </c>
      <c r="BX629" s="113">
        <v>5.56</v>
      </c>
      <c r="BY629" s="67"/>
      <c r="BZ629" s="106">
        <f t="shared" si="155"/>
        <v>0</v>
      </c>
      <c r="CA629" s="104" t="s">
        <v>8756</v>
      </c>
      <c r="CB629" s="104">
        <f t="shared" si="156"/>
        <v>0</v>
      </c>
      <c r="CC629" s="67"/>
      <c r="CD629" s="67"/>
      <c r="CE629" s="67"/>
      <c r="CF629" s="67"/>
    </row>
    <row r="630" spans="1:84" hidden="1" x14ac:dyDescent="0.35">
      <c r="A630" s="140">
        <v>717</v>
      </c>
      <c r="B630" s="103">
        <v>2324.0770000000002</v>
      </c>
      <c r="C630" s="115" t="s">
        <v>7574</v>
      </c>
      <c r="D630" s="67" t="s">
        <v>3710</v>
      </c>
      <c r="E630" s="67" t="s">
        <v>5752</v>
      </c>
      <c r="F630" s="102">
        <v>10</v>
      </c>
      <c r="G630" s="103">
        <v>149</v>
      </c>
      <c r="H630" s="103">
        <v>9</v>
      </c>
      <c r="I630" s="67"/>
      <c r="J630" s="67"/>
      <c r="K630" s="67" t="s">
        <v>5785</v>
      </c>
      <c r="L630" s="67"/>
      <c r="M630" s="67"/>
      <c r="N630" s="67"/>
      <c r="O630" s="67"/>
      <c r="P630" s="67"/>
      <c r="Q630" s="67"/>
      <c r="R630" s="103"/>
      <c r="S630" s="103"/>
      <c r="T630" s="67"/>
      <c r="U630" s="67">
        <v>5.56</v>
      </c>
      <c r="V630" s="104" t="b">
        <f t="shared" si="152"/>
        <v>0</v>
      </c>
      <c r="W630" s="104"/>
      <c r="X630" s="104">
        <f t="shared" si="158"/>
        <v>0</v>
      </c>
      <c r="Y630" s="104" t="str">
        <f t="shared" si="153"/>
        <v/>
      </c>
      <c r="Z630" s="104" t="str">
        <f t="shared" si="154"/>
        <v/>
      </c>
      <c r="AA630" s="104" t="str">
        <f t="shared" si="154"/>
        <v/>
      </c>
      <c r="AB630" s="113"/>
      <c r="AC630" s="113"/>
      <c r="AD630" s="113"/>
      <c r="AE630" s="113"/>
      <c r="AF630" s="113"/>
      <c r="AG630" s="113"/>
      <c r="AH630" s="113"/>
      <c r="AI630" s="113"/>
      <c r="AJ630" s="114"/>
      <c r="AK630" s="114"/>
      <c r="AL630" s="114"/>
      <c r="AM630" s="114"/>
      <c r="AN630" s="114"/>
      <c r="AO630" s="114"/>
      <c r="AP630" s="114"/>
      <c r="AQ630" s="114"/>
      <c r="AR630" s="114"/>
      <c r="AS630" s="114"/>
      <c r="AT630" s="114"/>
      <c r="AU630" s="114"/>
      <c r="AV630" s="67"/>
      <c r="AW630" s="67"/>
      <c r="AX630" s="67"/>
      <c r="AY630" s="67"/>
      <c r="AZ630" s="67"/>
      <c r="BA630" s="67"/>
      <c r="BB630" s="113"/>
      <c r="BC630" s="67"/>
      <c r="BD630" s="67"/>
      <c r="BE630" s="67"/>
      <c r="BF630" s="67"/>
      <c r="BG630" s="67"/>
      <c r="BH630" s="67"/>
      <c r="BI630" s="67"/>
      <c r="BJ630" s="114">
        <v>717</v>
      </c>
      <c r="BK630" s="103">
        <v>2324.0770000000002</v>
      </c>
      <c r="BL630" s="112">
        <v>42.763686759999999</v>
      </c>
      <c r="BM630" s="112">
        <v>-82.037775330000002</v>
      </c>
      <c r="BN630" s="102">
        <v>2430</v>
      </c>
      <c r="BO630" s="114"/>
      <c r="BP630" s="67" t="s">
        <v>3710</v>
      </c>
      <c r="BQ630" s="67" t="s">
        <v>5785</v>
      </c>
      <c r="BR630" s="102"/>
      <c r="BS630" s="102">
        <v>10</v>
      </c>
      <c r="BT630" s="115" t="s">
        <v>7574</v>
      </c>
      <c r="BU630" s="102">
        <v>149</v>
      </c>
      <c r="BV630" s="102">
        <v>9</v>
      </c>
      <c r="BW630" s="67" t="s">
        <v>7805</v>
      </c>
      <c r="BX630" s="113">
        <v>5.56</v>
      </c>
      <c r="BY630" s="67"/>
      <c r="BZ630" s="106">
        <f t="shared" si="155"/>
        <v>0</v>
      </c>
      <c r="CA630" s="104" t="s">
        <v>8756</v>
      </c>
      <c r="CB630" s="104">
        <f t="shared" si="156"/>
        <v>0</v>
      </c>
      <c r="CC630" s="67"/>
      <c r="CD630" s="67"/>
      <c r="CE630" s="67"/>
      <c r="CF630" s="67"/>
    </row>
    <row r="631" spans="1:84" hidden="1" x14ac:dyDescent="0.35">
      <c r="A631" s="140">
        <v>718</v>
      </c>
      <c r="B631" s="103">
        <v>2325.326</v>
      </c>
      <c r="C631" s="115" t="s">
        <v>7378</v>
      </c>
      <c r="D631" s="67" t="s">
        <v>3710</v>
      </c>
      <c r="E631" s="67" t="s">
        <v>5752</v>
      </c>
      <c r="F631" s="102">
        <v>11</v>
      </c>
      <c r="G631" s="103">
        <v>145</v>
      </c>
      <c r="H631" s="103">
        <v>7</v>
      </c>
      <c r="I631" s="67"/>
      <c r="J631" s="67"/>
      <c r="K631" s="67" t="s">
        <v>5785</v>
      </c>
      <c r="L631" s="67"/>
      <c r="M631" s="67"/>
      <c r="N631" s="67"/>
      <c r="O631" s="67"/>
      <c r="P631" s="67"/>
      <c r="Q631" s="67"/>
      <c r="R631" s="103"/>
      <c r="S631" s="103"/>
      <c r="T631" s="67"/>
      <c r="U631" s="67">
        <v>5.56</v>
      </c>
      <c r="V631" s="104" t="b">
        <f t="shared" si="152"/>
        <v>0</v>
      </c>
      <c r="W631" s="104"/>
      <c r="X631" s="104">
        <f t="shared" si="158"/>
        <v>0</v>
      </c>
      <c r="Y631" s="104" t="str">
        <f t="shared" si="153"/>
        <v/>
      </c>
      <c r="Z631" s="104" t="str">
        <f t="shared" si="154"/>
        <v/>
      </c>
      <c r="AA631" s="104" t="str">
        <f t="shared" si="154"/>
        <v/>
      </c>
      <c r="AB631" s="113"/>
      <c r="AC631" s="113"/>
      <c r="AD631" s="113"/>
      <c r="AE631" s="113"/>
      <c r="AF631" s="113"/>
      <c r="AG631" s="113"/>
      <c r="AH631" s="113"/>
      <c r="AI631" s="113"/>
      <c r="AJ631" s="114"/>
      <c r="AK631" s="114"/>
      <c r="AL631" s="114"/>
      <c r="AM631" s="114"/>
      <c r="AN631" s="114"/>
      <c r="AO631" s="114"/>
      <c r="AP631" s="114"/>
      <c r="AQ631" s="114"/>
      <c r="AR631" s="114"/>
      <c r="AS631" s="114"/>
      <c r="AT631" s="114"/>
      <c r="AU631" s="114"/>
      <c r="AV631" s="67"/>
      <c r="AW631" s="67"/>
      <c r="AX631" s="67"/>
      <c r="AY631" s="67"/>
      <c r="AZ631" s="67"/>
      <c r="BA631" s="67"/>
      <c r="BB631" s="113"/>
      <c r="BC631" s="67"/>
      <c r="BD631" s="67"/>
      <c r="BE631" s="67"/>
      <c r="BF631" s="67"/>
      <c r="BG631" s="67"/>
      <c r="BH631" s="67"/>
      <c r="BI631" s="67"/>
      <c r="BJ631" s="114">
        <v>718</v>
      </c>
      <c r="BK631" s="103">
        <v>2325.326</v>
      </c>
      <c r="BL631" s="112">
        <v>42.763675419999998</v>
      </c>
      <c r="BM631" s="112">
        <v>-82.037775699999997</v>
      </c>
      <c r="BN631" s="102">
        <v>2430</v>
      </c>
      <c r="BO631" s="114"/>
      <c r="BP631" s="67" t="s">
        <v>3710</v>
      </c>
      <c r="BQ631" s="67" t="s">
        <v>5785</v>
      </c>
      <c r="BR631" s="102"/>
      <c r="BS631" s="102">
        <v>11</v>
      </c>
      <c r="BT631" s="115" t="s">
        <v>7378</v>
      </c>
      <c r="BU631" s="102">
        <v>145</v>
      </c>
      <c r="BV631" s="102">
        <v>7</v>
      </c>
      <c r="BW631" s="67" t="s">
        <v>7805</v>
      </c>
      <c r="BX631" s="113">
        <v>5.56</v>
      </c>
      <c r="BY631" s="67"/>
      <c r="BZ631" s="106">
        <f t="shared" si="155"/>
        <v>0</v>
      </c>
      <c r="CA631" s="104" t="s">
        <v>8756</v>
      </c>
      <c r="CB631" s="104">
        <f t="shared" si="156"/>
        <v>0</v>
      </c>
      <c r="CC631" s="67"/>
      <c r="CD631" s="67"/>
      <c r="CE631" s="67"/>
      <c r="CF631" s="67"/>
    </row>
    <row r="632" spans="1:84" hidden="1" x14ac:dyDescent="0.35">
      <c r="A632" s="140">
        <v>719</v>
      </c>
      <c r="B632" s="103">
        <v>2326.5340000000001</v>
      </c>
      <c r="C632" s="115" t="s">
        <v>7378</v>
      </c>
      <c r="D632" s="67" t="s">
        <v>3710</v>
      </c>
      <c r="E632" s="67" t="s">
        <v>5752</v>
      </c>
      <c r="F632" s="102">
        <v>11</v>
      </c>
      <c r="G632" s="103">
        <v>100</v>
      </c>
      <c r="H632" s="103">
        <v>7</v>
      </c>
      <c r="I632" s="67"/>
      <c r="J632" s="67"/>
      <c r="K632" s="67" t="s">
        <v>5785</v>
      </c>
      <c r="L632" s="67"/>
      <c r="M632" s="67"/>
      <c r="N632" s="67"/>
      <c r="O632" s="67"/>
      <c r="P632" s="67"/>
      <c r="Q632" s="67"/>
      <c r="R632" s="103"/>
      <c r="S632" s="103"/>
      <c r="T632" s="67"/>
      <c r="U632" s="67">
        <v>5.56</v>
      </c>
      <c r="V632" s="104" t="b">
        <f t="shared" si="152"/>
        <v>0</v>
      </c>
      <c r="W632" s="104"/>
      <c r="X632" s="104">
        <f t="shared" si="158"/>
        <v>0</v>
      </c>
      <c r="Y632" s="104" t="str">
        <f t="shared" si="153"/>
        <v/>
      </c>
      <c r="Z632" s="104" t="str">
        <f t="shared" si="154"/>
        <v/>
      </c>
      <c r="AA632" s="104" t="str">
        <f t="shared" si="154"/>
        <v/>
      </c>
      <c r="AB632" s="113"/>
      <c r="AC632" s="113"/>
      <c r="AD632" s="113"/>
      <c r="AE632" s="113"/>
      <c r="AF632" s="113"/>
      <c r="AG632" s="113"/>
      <c r="AH632" s="113"/>
      <c r="AI632" s="113"/>
      <c r="AJ632" s="114"/>
      <c r="AK632" s="114"/>
      <c r="AL632" s="114"/>
      <c r="AM632" s="114"/>
      <c r="AN632" s="114"/>
      <c r="AO632" s="114"/>
      <c r="AP632" s="114"/>
      <c r="AQ632" s="114"/>
      <c r="AR632" s="114"/>
      <c r="AS632" s="114"/>
      <c r="AT632" s="114"/>
      <c r="AU632" s="114"/>
      <c r="AV632" s="67"/>
      <c r="AW632" s="67"/>
      <c r="AX632" s="67"/>
      <c r="AY632" s="67"/>
      <c r="AZ632" s="67"/>
      <c r="BA632" s="67"/>
      <c r="BB632" s="113"/>
      <c r="BC632" s="67"/>
      <c r="BD632" s="67"/>
      <c r="BE632" s="67"/>
      <c r="BF632" s="67"/>
      <c r="BG632" s="67"/>
      <c r="BH632" s="67"/>
      <c r="BI632" s="67"/>
      <c r="BJ632" s="114">
        <v>719</v>
      </c>
      <c r="BK632" s="103">
        <v>2326.5340000000001</v>
      </c>
      <c r="BL632" s="112">
        <v>42.76366428</v>
      </c>
      <c r="BM632" s="112">
        <v>-82.037776070000007</v>
      </c>
      <c r="BN632" s="102">
        <v>2430</v>
      </c>
      <c r="BO632" s="114"/>
      <c r="BP632" s="67" t="s">
        <v>3710</v>
      </c>
      <c r="BQ632" s="67" t="s">
        <v>5785</v>
      </c>
      <c r="BR632" s="102"/>
      <c r="BS632" s="102">
        <v>11</v>
      </c>
      <c r="BT632" s="115" t="s">
        <v>7378</v>
      </c>
      <c r="BU632" s="102">
        <v>100</v>
      </c>
      <c r="BV632" s="102">
        <v>7</v>
      </c>
      <c r="BW632" s="67" t="s">
        <v>7805</v>
      </c>
      <c r="BX632" s="113">
        <v>5.56</v>
      </c>
      <c r="BY632" s="67"/>
      <c r="BZ632" s="106">
        <f t="shared" si="155"/>
        <v>0</v>
      </c>
      <c r="CA632" s="104" t="s">
        <v>8756</v>
      </c>
      <c r="CB632" s="104">
        <f t="shared" si="156"/>
        <v>0</v>
      </c>
      <c r="CC632" s="67"/>
      <c r="CD632" s="67"/>
      <c r="CE632" s="67"/>
      <c r="CF632" s="67"/>
    </row>
    <row r="633" spans="1:84" hidden="1" x14ac:dyDescent="0.35">
      <c r="A633" s="140">
        <v>751</v>
      </c>
      <c r="B633" s="103">
        <v>2479.3110000000001</v>
      </c>
      <c r="C633" s="115" t="s">
        <v>8707</v>
      </c>
      <c r="D633" s="67" t="s">
        <v>3899</v>
      </c>
      <c r="E633" s="67" t="s">
        <v>5672</v>
      </c>
      <c r="F633" s="102"/>
      <c r="G633" s="103">
        <v>16</v>
      </c>
      <c r="H633" s="103">
        <v>4</v>
      </c>
      <c r="I633" s="67"/>
      <c r="J633" s="67"/>
      <c r="K633" s="67" t="s">
        <v>5776</v>
      </c>
      <c r="L633" s="67"/>
      <c r="M633" s="67"/>
      <c r="N633" s="67"/>
      <c r="O633" s="67"/>
      <c r="P633" s="67"/>
      <c r="Q633" s="67"/>
      <c r="R633" s="103"/>
      <c r="S633" s="103"/>
      <c r="T633" s="67"/>
      <c r="U633" s="67">
        <v>5.56</v>
      </c>
      <c r="V633" s="104" t="b">
        <f t="shared" si="152"/>
        <v>0</v>
      </c>
      <c r="W633" s="104"/>
      <c r="X633" s="104">
        <f t="shared" si="158"/>
        <v>0</v>
      </c>
      <c r="Y633" s="104" t="str">
        <f t="shared" si="153"/>
        <v/>
      </c>
      <c r="Z633" s="104" t="str">
        <f t="shared" si="154"/>
        <v/>
      </c>
      <c r="AA633" s="104" t="str">
        <f t="shared" si="154"/>
        <v/>
      </c>
      <c r="AB633" s="113"/>
      <c r="AC633" s="113"/>
      <c r="AD633" s="113"/>
      <c r="AE633" s="113"/>
      <c r="AF633" s="113"/>
      <c r="AG633" s="113"/>
      <c r="AH633" s="113"/>
      <c r="AI633" s="113"/>
      <c r="AJ633" s="114"/>
      <c r="AK633" s="114"/>
      <c r="AL633" s="114"/>
      <c r="AM633" s="114"/>
      <c r="AN633" s="114"/>
      <c r="AO633" s="114"/>
      <c r="AP633" s="114"/>
      <c r="AQ633" s="114"/>
      <c r="AR633" s="114"/>
      <c r="AS633" s="114"/>
      <c r="AT633" s="114"/>
      <c r="AU633" s="114"/>
      <c r="AV633" s="67"/>
      <c r="AW633" s="67"/>
      <c r="AX633" s="67"/>
      <c r="AY633" s="67"/>
      <c r="AZ633" s="67"/>
      <c r="BA633" s="67"/>
      <c r="BB633" s="113"/>
      <c r="BC633" s="67"/>
      <c r="BD633" s="67"/>
      <c r="BE633" s="67"/>
      <c r="BF633" s="67"/>
      <c r="BG633" s="67"/>
      <c r="BH633" s="67"/>
      <c r="BI633" s="67"/>
      <c r="BJ633" s="114">
        <v>751</v>
      </c>
      <c r="BK633" s="103">
        <v>2479.3110000000001</v>
      </c>
      <c r="BL633" s="112">
        <v>42.762287499999999</v>
      </c>
      <c r="BM633" s="112">
        <v>-82.037829160000001</v>
      </c>
      <c r="BN633" s="102">
        <v>2620</v>
      </c>
      <c r="BO633" s="114"/>
      <c r="BP633" s="67" t="s">
        <v>3899</v>
      </c>
      <c r="BQ633" s="67" t="s">
        <v>5776</v>
      </c>
      <c r="BR633" s="102"/>
      <c r="BS633" s="102"/>
      <c r="BT633" s="115" t="s">
        <v>8707</v>
      </c>
      <c r="BU633" s="102">
        <v>16</v>
      </c>
      <c r="BV633" s="102">
        <v>4</v>
      </c>
      <c r="BW633" s="67" t="s">
        <v>7776</v>
      </c>
      <c r="BX633" s="113">
        <v>5.56</v>
      </c>
      <c r="BY633" s="67"/>
      <c r="BZ633" s="106">
        <f t="shared" si="155"/>
        <v>0</v>
      </c>
      <c r="CA633" s="104" t="s">
        <v>8756</v>
      </c>
      <c r="CB633" s="104">
        <f t="shared" si="156"/>
        <v>0</v>
      </c>
      <c r="CC633" s="67"/>
      <c r="CD633" s="67"/>
      <c r="CE633" s="67"/>
      <c r="CF633" s="67"/>
    </row>
    <row r="634" spans="1:84" hidden="1" x14ac:dyDescent="0.35">
      <c r="A634" s="140">
        <v>798</v>
      </c>
      <c r="B634" s="103">
        <v>2691.875</v>
      </c>
      <c r="C634" s="115" t="s">
        <v>7399</v>
      </c>
      <c r="D634" s="67" t="s">
        <v>3339</v>
      </c>
      <c r="E634" s="67" t="s">
        <v>5677</v>
      </c>
      <c r="F634" s="102">
        <v>11</v>
      </c>
      <c r="G634" s="103">
        <v>14</v>
      </c>
      <c r="H634" s="103">
        <v>4</v>
      </c>
      <c r="I634" s="67"/>
      <c r="J634" s="67"/>
      <c r="K634" s="67" t="s">
        <v>5753</v>
      </c>
      <c r="L634" s="67"/>
      <c r="M634" s="67"/>
      <c r="N634" s="67"/>
      <c r="O634" s="67"/>
      <c r="P634" s="67"/>
      <c r="Q634" s="67"/>
      <c r="R634" s="103"/>
      <c r="S634" s="103"/>
      <c r="T634" s="67"/>
      <c r="U634" s="67">
        <v>5.56</v>
      </c>
      <c r="V634" s="104" t="b">
        <f t="shared" si="152"/>
        <v>0</v>
      </c>
      <c r="W634" s="104"/>
      <c r="X634" s="104">
        <f t="shared" si="158"/>
        <v>0</v>
      </c>
      <c r="Y634" s="104" t="str">
        <f t="shared" si="153"/>
        <v/>
      </c>
      <c r="Z634" s="104" t="str">
        <f t="shared" si="154"/>
        <v/>
      </c>
      <c r="AA634" s="104" t="str">
        <f t="shared" si="154"/>
        <v/>
      </c>
      <c r="AB634" s="113"/>
      <c r="AC634" s="113"/>
      <c r="AD634" s="113"/>
      <c r="AE634" s="113"/>
      <c r="AF634" s="113"/>
      <c r="AG634" s="113"/>
      <c r="AH634" s="113"/>
      <c r="AI634" s="113"/>
      <c r="AJ634" s="114"/>
      <c r="AK634" s="114"/>
      <c r="AL634" s="114"/>
      <c r="AM634" s="114"/>
      <c r="AN634" s="114"/>
      <c r="AO634" s="114"/>
      <c r="AP634" s="114"/>
      <c r="AQ634" s="114"/>
      <c r="AR634" s="114"/>
      <c r="AS634" s="114"/>
      <c r="AT634" s="114"/>
      <c r="AU634" s="114"/>
      <c r="AV634" s="67"/>
      <c r="AW634" s="67"/>
      <c r="AX634" s="67"/>
      <c r="AY634" s="67"/>
      <c r="AZ634" s="67"/>
      <c r="BA634" s="67"/>
      <c r="BB634" s="113"/>
      <c r="BC634" s="67"/>
      <c r="BD634" s="67"/>
      <c r="BE634" s="67"/>
      <c r="BF634" s="67"/>
      <c r="BG634" s="67"/>
      <c r="BH634" s="67"/>
      <c r="BI634" s="67"/>
      <c r="BJ634" s="114">
        <v>798</v>
      </c>
      <c r="BK634" s="103">
        <v>2691.875</v>
      </c>
      <c r="BL634" s="112">
        <v>42.760430820000003</v>
      </c>
      <c r="BM634" s="112">
        <v>-82.037682430000004</v>
      </c>
      <c r="BN634" s="102">
        <v>2930</v>
      </c>
      <c r="BO634" s="114"/>
      <c r="BP634" s="67" t="s">
        <v>3339</v>
      </c>
      <c r="BQ634" s="67" t="s">
        <v>5753</v>
      </c>
      <c r="BR634" s="102"/>
      <c r="BS634" s="102">
        <v>11</v>
      </c>
      <c r="BT634" s="115" t="s">
        <v>7399</v>
      </c>
      <c r="BU634" s="102">
        <v>14</v>
      </c>
      <c r="BV634" s="102">
        <v>4</v>
      </c>
      <c r="BW634" s="67" t="s">
        <v>7784</v>
      </c>
      <c r="BX634" s="113">
        <v>5.56</v>
      </c>
      <c r="BY634" s="67"/>
      <c r="BZ634" s="106">
        <f t="shared" si="155"/>
        <v>0</v>
      </c>
      <c r="CA634" s="104" t="s">
        <v>8756</v>
      </c>
      <c r="CB634" s="104">
        <f t="shared" si="156"/>
        <v>0</v>
      </c>
      <c r="CC634" s="67"/>
      <c r="CD634" s="67"/>
      <c r="CE634" s="67"/>
      <c r="CF634" s="67"/>
    </row>
    <row r="635" spans="1:84" hidden="1" x14ac:dyDescent="0.35">
      <c r="A635" s="140">
        <v>799</v>
      </c>
      <c r="B635" s="103">
        <v>2693.2550000000001</v>
      </c>
      <c r="C635" s="115" t="s">
        <v>7634</v>
      </c>
      <c r="D635" s="67" t="s">
        <v>3339</v>
      </c>
      <c r="E635" s="67" t="s">
        <v>5677</v>
      </c>
      <c r="F635" s="102">
        <v>11</v>
      </c>
      <c r="G635" s="103">
        <v>14</v>
      </c>
      <c r="H635" s="103">
        <v>5</v>
      </c>
      <c r="I635" s="67"/>
      <c r="J635" s="67"/>
      <c r="K635" s="67" t="s">
        <v>5753</v>
      </c>
      <c r="L635" s="67"/>
      <c r="M635" s="67"/>
      <c r="N635" s="67"/>
      <c r="O635" s="67"/>
      <c r="P635" s="67"/>
      <c r="Q635" s="67"/>
      <c r="R635" s="103"/>
      <c r="S635" s="103"/>
      <c r="T635" s="67"/>
      <c r="U635" s="67">
        <v>5.56</v>
      </c>
      <c r="V635" s="104" t="b">
        <f t="shared" si="152"/>
        <v>0</v>
      </c>
      <c r="W635" s="104"/>
      <c r="X635" s="104">
        <f t="shared" si="158"/>
        <v>0</v>
      </c>
      <c r="Y635" s="104" t="str">
        <f t="shared" si="153"/>
        <v/>
      </c>
      <c r="Z635" s="104" t="str">
        <f t="shared" si="154"/>
        <v/>
      </c>
      <c r="AA635" s="104" t="str">
        <f t="shared" si="154"/>
        <v/>
      </c>
      <c r="AB635" s="113"/>
      <c r="AC635" s="113"/>
      <c r="AD635" s="113"/>
      <c r="AE635" s="113"/>
      <c r="AF635" s="113"/>
      <c r="AG635" s="113"/>
      <c r="AH635" s="113"/>
      <c r="AI635" s="113"/>
      <c r="AJ635" s="114"/>
      <c r="AK635" s="114"/>
      <c r="AL635" s="114"/>
      <c r="AM635" s="114"/>
      <c r="AN635" s="114"/>
      <c r="AO635" s="114"/>
      <c r="AP635" s="114"/>
      <c r="AQ635" s="114"/>
      <c r="AR635" s="114"/>
      <c r="AS635" s="114"/>
      <c r="AT635" s="114"/>
      <c r="AU635" s="114"/>
      <c r="AV635" s="67"/>
      <c r="AW635" s="67"/>
      <c r="AX635" s="67"/>
      <c r="AY635" s="67"/>
      <c r="AZ635" s="67"/>
      <c r="BA635" s="67"/>
      <c r="BB635" s="113"/>
      <c r="BC635" s="67"/>
      <c r="BD635" s="67"/>
      <c r="BE635" s="67"/>
      <c r="BF635" s="67"/>
      <c r="BG635" s="67"/>
      <c r="BH635" s="67"/>
      <c r="BI635" s="67"/>
      <c r="BJ635" s="114">
        <v>799</v>
      </c>
      <c r="BK635" s="103">
        <v>2693.2550000000001</v>
      </c>
      <c r="BL635" s="112">
        <v>42.760418299999998</v>
      </c>
      <c r="BM635" s="112">
        <v>-82.037683020000003</v>
      </c>
      <c r="BN635" s="102">
        <v>2930</v>
      </c>
      <c r="BO635" s="114"/>
      <c r="BP635" s="67" t="s">
        <v>3339</v>
      </c>
      <c r="BQ635" s="67" t="s">
        <v>5753</v>
      </c>
      <c r="BR635" s="102"/>
      <c r="BS635" s="102">
        <v>11</v>
      </c>
      <c r="BT635" s="115" t="s">
        <v>7634</v>
      </c>
      <c r="BU635" s="102">
        <v>14</v>
      </c>
      <c r="BV635" s="102">
        <v>5</v>
      </c>
      <c r="BW635" s="67" t="s">
        <v>7784</v>
      </c>
      <c r="BX635" s="113">
        <v>5.56</v>
      </c>
      <c r="BY635" s="67"/>
      <c r="BZ635" s="106">
        <f t="shared" si="155"/>
        <v>0</v>
      </c>
      <c r="CA635" s="104" t="s">
        <v>8756</v>
      </c>
      <c r="CB635" s="104">
        <f t="shared" si="156"/>
        <v>0</v>
      </c>
      <c r="CC635" s="67"/>
      <c r="CD635" s="67"/>
      <c r="CE635" s="67"/>
      <c r="CF635" s="67"/>
    </row>
    <row r="636" spans="1:84" hidden="1" x14ac:dyDescent="0.35">
      <c r="A636" s="140">
        <v>800</v>
      </c>
      <c r="B636" s="103">
        <v>2694.645</v>
      </c>
      <c r="C636" s="115" t="s">
        <v>7405</v>
      </c>
      <c r="D636" s="67" t="s">
        <v>3339</v>
      </c>
      <c r="E636" s="67" t="s">
        <v>5677</v>
      </c>
      <c r="F636" s="102">
        <v>14</v>
      </c>
      <c r="G636" s="103">
        <v>21</v>
      </c>
      <c r="H636" s="103">
        <v>7</v>
      </c>
      <c r="I636" s="67"/>
      <c r="J636" s="67"/>
      <c r="K636" s="67" t="s">
        <v>5753</v>
      </c>
      <c r="L636" s="67"/>
      <c r="M636" s="67"/>
      <c r="N636" s="67"/>
      <c r="O636" s="67"/>
      <c r="P636" s="67"/>
      <c r="Q636" s="67"/>
      <c r="R636" s="103"/>
      <c r="S636" s="103"/>
      <c r="T636" s="67"/>
      <c r="U636" s="67">
        <v>5.56</v>
      </c>
      <c r="V636" s="104" t="b">
        <f t="shared" si="152"/>
        <v>0</v>
      </c>
      <c r="W636" s="104"/>
      <c r="X636" s="104">
        <f t="shared" si="158"/>
        <v>0</v>
      </c>
      <c r="Y636" s="104" t="str">
        <f t="shared" si="153"/>
        <v/>
      </c>
      <c r="Z636" s="104" t="str">
        <f t="shared" si="154"/>
        <v/>
      </c>
      <c r="AA636" s="104" t="str">
        <f t="shared" si="154"/>
        <v/>
      </c>
      <c r="AB636" s="113"/>
      <c r="AC636" s="113"/>
      <c r="AD636" s="113"/>
      <c r="AE636" s="113"/>
      <c r="AF636" s="113"/>
      <c r="AG636" s="113"/>
      <c r="AH636" s="113"/>
      <c r="AI636" s="113"/>
      <c r="AJ636" s="114"/>
      <c r="AK636" s="114"/>
      <c r="AL636" s="114"/>
      <c r="AM636" s="114"/>
      <c r="AN636" s="114"/>
      <c r="AO636" s="114"/>
      <c r="AP636" s="114"/>
      <c r="AQ636" s="114"/>
      <c r="AR636" s="114"/>
      <c r="AS636" s="114"/>
      <c r="AT636" s="114"/>
      <c r="AU636" s="114"/>
      <c r="AV636" s="67"/>
      <c r="AW636" s="67"/>
      <c r="AX636" s="67"/>
      <c r="AY636" s="67"/>
      <c r="AZ636" s="67"/>
      <c r="BA636" s="67"/>
      <c r="BB636" s="113"/>
      <c r="BC636" s="67"/>
      <c r="BD636" s="67"/>
      <c r="BE636" s="67"/>
      <c r="BF636" s="67"/>
      <c r="BG636" s="67"/>
      <c r="BH636" s="67"/>
      <c r="BI636" s="67"/>
      <c r="BJ636" s="114">
        <v>800</v>
      </c>
      <c r="BK636" s="103">
        <v>2694.645</v>
      </c>
      <c r="BL636" s="112">
        <v>42.760405730000002</v>
      </c>
      <c r="BM636" s="112">
        <v>-82.037683630000004</v>
      </c>
      <c r="BN636" s="102">
        <v>2930</v>
      </c>
      <c r="BO636" s="114"/>
      <c r="BP636" s="67" t="s">
        <v>3339</v>
      </c>
      <c r="BQ636" s="67" t="s">
        <v>5753</v>
      </c>
      <c r="BR636" s="102"/>
      <c r="BS636" s="102">
        <v>14</v>
      </c>
      <c r="BT636" s="115" t="s">
        <v>7405</v>
      </c>
      <c r="BU636" s="102">
        <v>21</v>
      </c>
      <c r="BV636" s="102">
        <v>7</v>
      </c>
      <c r="BW636" s="67" t="s">
        <v>7784</v>
      </c>
      <c r="BX636" s="113">
        <v>5.56</v>
      </c>
      <c r="BY636" s="67"/>
      <c r="BZ636" s="106">
        <f t="shared" si="155"/>
        <v>0</v>
      </c>
      <c r="CA636" s="104" t="s">
        <v>8756</v>
      </c>
      <c r="CB636" s="104">
        <f t="shared" si="156"/>
        <v>0</v>
      </c>
      <c r="CC636" s="67"/>
      <c r="CD636" s="67"/>
      <c r="CE636" s="67"/>
      <c r="CF636" s="67"/>
    </row>
    <row r="637" spans="1:84" hidden="1" x14ac:dyDescent="0.35">
      <c r="A637" s="140">
        <v>801</v>
      </c>
      <c r="B637" s="103">
        <v>2695.9859999999999</v>
      </c>
      <c r="C637" s="115" t="s">
        <v>7405</v>
      </c>
      <c r="D637" s="67" t="s">
        <v>3339</v>
      </c>
      <c r="E637" s="67" t="s">
        <v>5677</v>
      </c>
      <c r="F637" s="102">
        <v>11</v>
      </c>
      <c r="G637" s="103">
        <v>19</v>
      </c>
      <c r="H637" s="103">
        <v>6</v>
      </c>
      <c r="I637" s="67"/>
      <c r="J637" s="67"/>
      <c r="K637" s="67" t="s">
        <v>5753</v>
      </c>
      <c r="L637" s="67"/>
      <c r="M637" s="67"/>
      <c r="N637" s="67"/>
      <c r="O637" s="67"/>
      <c r="P637" s="67"/>
      <c r="Q637" s="67"/>
      <c r="R637" s="103"/>
      <c r="S637" s="103"/>
      <c r="T637" s="67"/>
      <c r="U637" s="67">
        <v>5.56</v>
      </c>
      <c r="V637" s="104" t="b">
        <f t="shared" si="152"/>
        <v>0</v>
      </c>
      <c r="W637" s="104"/>
      <c r="X637" s="104">
        <f t="shared" si="158"/>
        <v>0</v>
      </c>
      <c r="Y637" s="104" t="str">
        <f t="shared" si="153"/>
        <v/>
      </c>
      <c r="Z637" s="104" t="str">
        <f t="shared" si="154"/>
        <v/>
      </c>
      <c r="AA637" s="104" t="str">
        <f t="shared" si="154"/>
        <v/>
      </c>
      <c r="AB637" s="113"/>
      <c r="AC637" s="113"/>
      <c r="AD637" s="113"/>
      <c r="AE637" s="113"/>
      <c r="AF637" s="113"/>
      <c r="AG637" s="113"/>
      <c r="AH637" s="113"/>
      <c r="AI637" s="113"/>
      <c r="AJ637" s="114"/>
      <c r="AK637" s="114"/>
      <c r="AL637" s="114"/>
      <c r="AM637" s="114"/>
      <c r="AN637" s="114"/>
      <c r="AO637" s="114"/>
      <c r="AP637" s="114"/>
      <c r="AQ637" s="114"/>
      <c r="AR637" s="114"/>
      <c r="AS637" s="114"/>
      <c r="AT637" s="114"/>
      <c r="AU637" s="114"/>
      <c r="AV637" s="67"/>
      <c r="AW637" s="67"/>
      <c r="AX637" s="67"/>
      <c r="AY637" s="67"/>
      <c r="AZ637" s="67"/>
      <c r="BA637" s="67"/>
      <c r="BB637" s="113"/>
      <c r="BC637" s="67"/>
      <c r="BD637" s="67"/>
      <c r="BE637" s="67"/>
      <c r="BF637" s="67"/>
      <c r="BG637" s="67"/>
      <c r="BH637" s="67"/>
      <c r="BI637" s="67"/>
      <c r="BJ637" s="114">
        <v>801</v>
      </c>
      <c r="BK637" s="103">
        <v>2695.9859999999999</v>
      </c>
      <c r="BL637" s="112">
        <v>42.760393559999997</v>
      </c>
      <c r="BM637" s="112">
        <v>-82.037684220000003</v>
      </c>
      <c r="BN637" s="102">
        <v>2930</v>
      </c>
      <c r="BO637" s="114"/>
      <c r="BP637" s="67" t="s">
        <v>3339</v>
      </c>
      <c r="BQ637" s="67" t="s">
        <v>5753</v>
      </c>
      <c r="BR637" s="102"/>
      <c r="BS637" s="102">
        <v>11</v>
      </c>
      <c r="BT637" s="115" t="s">
        <v>7405</v>
      </c>
      <c r="BU637" s="102">
        <v>19</v>
      </c>
      <c r="BV637" s="102">
        <v>6</v>
      </c>
      <c r="BW637" s="67" t="s">
        <v>7784</v>
      </c>
      <c r="BX637" s="113">
        <v>5.56</v>
      </c>
      <c r="BY637" s="67"/>
      <c r="BZ637" s="106">
        <f t="shared" si="155"/>
        <v>0</v>
      </c>
      <c r="CA637" s="104" t="s">
        <v>8756</v>
      </c>
      <c r="CB637" s="104">
        <f t="shared" si="156"/>
        <v>0</v>
      </c>
      <c r="CC637" s="67"/>
      <c r="CD637" s="67"/>
      <c r="CE637" s="67"/>
      <c r="CF637" s="67"/>
    </row>
    <row r="638" spans="1:84" hidden="1" x14ac:dyDescent="0.35">
      <c r="A638" s="140">
        <v>803</v>
      </c>
      <c r="B638" s="103">
        <v>2709.335</v>
      </c>
      <c r="C638" s="115" t="s">
        <v>8713</v>
      </c>
      <c r="D638" s="67" t="s">
        <v>3339</v>
      </c>
      <c r="E638" s="67" t="s">
        <v>5677</v>
      </c>
      <c r="F638" s="102">
        <v>10</v>
      </c>
      <c r="G638" s="103">
        <v>13</v>
      </c>
      <c r="H638" s="103">
        <v>4</v>
      </c>
      <c r="I638" s="67"/>
      <c r="J638" s="67"/>
      <c r="K638" s="67" t="s">
        <v>5753</v>
      </c>
      <c r="L638" s="67"/>
      <c r="M638" s="67"/>
      <c r="N638" s="67"/>
      <c r="O638" s="67"/>
      <c r="P638" s="67"/>
      <c r="Q638" s="67"/>
      <c r="R638" s="103"/>
      <c r="S638" s="103"/>
      <c r="T638" s="67"/>
      <c r="U638" s="67">
        <v>5.56</v>
      </c>
      <c r="V638" s="104" t="b">
        <f t="shared" si="152"/>
        <v>0</v>
      </c>
      <c r="W638" s="104"/>
      <c r="X638" s="104">
        <f t="shared" si="158"/>
        <v>0</v>
      </c>
      <c r="Y638" s="104" t="str">
        <f t="shared" si="153"/>
        <v/>
      </c>
      <c r="Z638" s="104" t="str">
        <f t="shared" si="154"/>
        <v/>
      </c>
      <c r="AA638" s="104" t="str">
        <f t="shared" si="154"/>
        <v/>
      </c>
      <c r="AB638" s="113"/>
      <c r="AC638" s="113"/>
      <c r="AD638" s="113"/>
      <c r="AE638" s="113"/>
      <c r="AF638" s="113"/>
      <c r="AG638" s="113"/>
      <c r="AH638" s="113"/>
      <c r="AI638" s="113"/>
      <c r="AJ638" s="114"/>
      <c r="AK638" s="114"/>
      <c r="AL638" s="114"/>
      <c r="AM638" s="114"/>
      <c r="AN638" s="114"/>
      <c r="AO638" s="114"/>
      <c r="AP638" s="114"/>
      <c r="AQ638" s="114"/>
      <c r="AR638" s="114"/>
      <c r="AS638" s="114"/>
      <c r="AT638" s="114"/>
      <c r="AU638" s="114"/>
      <c r="AV638" s="67"/>
      <c r="AW638" s="67"/>
      <c r="AX638" s="67"/>
      <c r="AY638" s="67"/>
      <c r="AZ638" s="67"/>
      <c r="BA638" s="67"/>
      <c r="BB638" s="113"/>
      <c r="BC638" s="67"/>
      <c r="BD638" s="67"/>
      <c r="BE638" s="67"/>
      <c r="BF638" s="67"/>
      <c r="BG638" s="67"/>
      <c r="BH638" s="67"/>
      <c r="BI638" s="67"/>
      <c r="BJ638" s="114">
        <v>803</v>
      </c>
      <c r="BK638" s="103">
        <v>2709.335</v>
      </c>
      <c r="BL638" s="112">
        <v>42.760272499999999</v>
      </c>
      <c r="BM638" s="112">
        <v>-82.037690159999997</v>
      </c>
      <c r="BN638" s="102">
        <v>2940</v>
      </c>
      <c r="BO638" s="114"/>
      <c r="BP638" s="67" t="s">
        <v>3339</v>
      </c>
      <c r="BQ638" s="67" t="s">
        <v>5753</v>
      </c>
      <c r="BR638" s="102"/>
      <c r="BS638" s="102">
        <v>10</v>
      </c>
      <c r="BT638" s="115" t="s">
        <v>8713</v>
      </c>
      <c r="BU638" s="102">
        <v>13</v>
      </c>
      <c r="BV638" s="102">
        <v>4</v>
      </c>
      <c r="BW638" s="67" t="s">
        <v>7784</v>
      </c>
      <c r="BX638" s="113">
        <v>5.56</v>
      </c>
      <c r="BY638" s="67"/>
      <c r="BZ638" s="106">
        <f t="shared" si="155"/>
        <v>0</v>
      </c>
      <c r="CA638" s="104" t="s">
        <v>8756</v>
      </c>
      <c r="CB638" s="104">
        <f t="shared" si="156"/>
        <v>0</v>
      </c>
      <c r="CC638" s="67"/>
      <c r="CD638" s="67"/>
      <c r="CE638" s="67"/>
      <c r="CF638" s="67"/>
    </row>
    <row r="639" spans="1:84" hidden="1" x14ac:dyDescent="0.35">
      <c r="A639" s="140">
        <v>804</v>
      </c>
      <c r="B639" s="103">
        <v>2713.3119999999999</v>
      </c>
      <c r="C639" s="115" t="s">
        <v>7635</v>
      </c>
      <c r="D639" s="67" t="s">
        <v>3339</v>
      </c>
      <c r="E639" s="67" t="s">
        <v>5677</v>
      </c>
      <c r="F639" s="102">
        <v>10</v>
      </c>
      <c r="G639" s="103">
        <v>12</v>
      </c>
      <c r="H639" s="103">
        <v>4</v>
      </c>
      <c r="I639" s="67"/>
      <c r="J639" s="67"/>
      <c r="K639" s="67" t="s">
        <v>5753</v>
      </c>
      <c r="L639" s="67"/>
      <c r="M639" s="67"/>
      <c r="N639" s="67"/>
      <c r="O639" s="67"/>
      <c r="P639" s="67"/>
      <c r="Q639" s="67"/>
      <c r="R639" s="103"/>
      <c r="S639" s="103"/>
      <c r="T639" s="67"/>
      <c r="U639" s="67">
        <v>5.56</v>
      </c>
      <c r="V639" s="104" t="b">
        <f t="shared" si="152"/>
        <v>0</v>
      </c>
      <c r="W639" s="104"/>
      <c r="X639" s="104">
        <f t="shared" si="158"/>
        <v>0</v>
      </c>
      <c r="Y639" s="104" t="str">
        <f t="shared" si="153"/>
        <v/>
      </c>
      <c r="Z639" s="104" t="str">
        <f t="shared" si="154"/>
        <v/>
      </c>
      <c r="AA639" s="104" t="str">
        <f t="shared" si="154"/>
        <v/>
      </c>
      <c r="AB639" s="113"/>
      <c r="AC639" s="113"/>
      <c r="AD639" s="113"/>
      <c r="AE639" s="113"/>
      <c r="AF639" s="113"/>
      <c r="AG639" s="113"/>
      <c r="AH639" s="113"/>
      <c r="AI639" s="113"/>
      <c r="AJ639" s="114"/>
      <c r="AK639" s="114"/>
      <c r="AL639" s="114"/>
      <c r="AM639" s="114"/>
      <c r="AN639" s="114"/>
      <c r="AO639" s="114"/>
      <c r="AP639" s="114"/>
      <c r="AQ639" s="114"/>
      <c r="AR639" s="114"/>
      <c r="AS639" s="114"/>
      <c r="AT639" s="114"/>
      <c r="AU639" s="114"/>
      <c r="AV639" s="67"/>
      <c r="AW639" s="67"/>
      <c r="AX639" s="67"/>
      <c r="AY639" s="67"/>
      <c r="AZ639" s="67"/>
      <c r="BA639" s="67"/>
      <c r="BB639" s="113"/>
      <c r="BC639" s="67"/>
      <c r="BD639" s="67"/>
      <c r="BE639" s="67"/>
      <c r="BF639" s="67"/>
      <c r="BG639" s="67"/>
      <c r="BH639" s="67"/>
      <c r="BI639" s="67"/>
      <c r="BJ639" s="114">
        <v>804</v>
      </c>
      <c r="BK639" s="103">
        <v>2713.3119999999999</v>
      </c>
      <c r="BL639" s="112">
        <v>42.76023644</v>
      </c>
      <c r="BM639" s="112">
        <v>-82.037691679999995</v>
      </c>
      <c r="BN639" s="102">
        <v>2940</v>
      </c>
      <c r="BO639" s="114"/>
      <c r="BP639" s="67" t="s">
        <v>3339</v>
      </c>
      <c r="BQ639" s="67" t="s">
        <v>5753</v>
      </c>
      <c r="BR639" s="102"/>
      <c r="BS639" s="102">
        <v>10</v>
      </c>
      <c r="BT639" s="115" t="s">
        <v>7635</v>
      </c>
      <c r="BU639" s="102">
        <v>12</v>
      </c>
      <c r="BV639" s="102">
        <v>4</v>
      </c>
      <c r="BW639" s="67" t="s">
        <v>7784</v>
      </c>
      <c r="BX639" s="113">
        <v>5.56</v>
      </c>
      <c r="BY639" s="67"/>
      <c r="BZ639" s="106">
        <f t="shared" si="155"/>
        <v>0</v>
      </c>
      <c r="CA639" s="104" t="s">
        <v>8756</v>
      </c>
      <c r="CB639" s="104">
        <f t="shared" si="156"/>
        <v>0</v>
      </c>
      <c r="CC639" s="67"/>
      <c r="CD639" s="67"/>
      <c r="CE639" s="67"/>
      <c r="CF639" s="67"/>
    </row>
    <row r="640" spans="1:84" hidden="1" x14ac:dyDescent="0.35">
      <c r="A640" s="140">
        <v>805</v>
      </c>
      <c r="B640" s="103">
        <v>2714.6350000000002</v>
      </c>
      <c r="C640" s="115" t="s">
        <v>7635</v>
      </c>
      <c r="D640" s="67" t="s">
        <v>3339</v>
      </c>
      <c r="E640" s="67" t="s">
        <v>5677</v>
      </c>
      <c r="F640" s="102">
        <v>10</v>
      </c>
      <c r="G640" s="103">
        <v>11</v>
      </c>
      <c r="H640" s="103">
        <v>4</v>
      </c>
      <c r="I640" s="67"/>
      <c r="J640" s="67"/>
      <c r="K640" s="67" t="s">
        <v>5753</v>
      </c>
      <c r="L640" s="67"/>
      <c r="M640" s="67"/>
      <c r="N640" s="67"/>
      <c r="O640" s="67"/>
      <c r="P640" s="67"/>
      <c r="Q640" s="67"/>
      <c r="R640" s="103"/>
      <c r="S640" s="103"/>
      <c r="T640" s="67"/>
      <c r="U640" s="67">
        <v>5.56</v>
      </c>
      <c r="V640" s="104" t="b">
        <f t="shared" si="152"/>
        <v>0</v>
      </c>
      <c r="W640" s="104"/>
      <c r="X640" s="104">
        <f t="shared" si="158"/>
        <v>0</v>
      </c>
      <c r="Y640" s="104" t="str">
        <f t="shared" si="153"/>
        <v/>
      </c>
      <c r="Z640" s="104" t="str">
        <f t="shared" si="154"/>
        <v/>
      </c>
      <c r="AA640" s="104" t="str">
        <f t="shared" si="154"/>
        <v/>
      </c>
      <c r="AB640" s="113"/>
      <c r="AC640" s="113"/>
      <c r="AD640" s="113"/>
      <c r="AE640" s="113"/>
      <c r="AF640" s="113"/>
      <c r="AG640" s="113"/>
      <c r="AH640" s="113"/>
      <c r="AI640" s="113"/>
      <c r="AJ640" s="114"/>
      <c r="AK640" s="114"/>
      <c r="AL640" s="114"/>
      <c r="AM640" s="114"/>
      <c r="AN640" s="114"/>
      <c r="AO640" s="114"/>
      <c r="AP640" s="114"/>
      <c r="AQ640" s="114"/>
      <c r="AR640" s="114"/>
      <c r="AS640" s="114"/>
      <c r="AT640" s="114"/>
      <c r="AU640" s="114"/>
      <c r="AV640" s="67"/>
      <c r="AW640" s="67"/>
      <c r="AX640" s="67"/>
      <c r="AY640" s="67"/>
      <c r="AZ640" s="67"/>
      <c r="BA640" s="67"/>
      <c r="BB640" s="113"/>
      <c r="BC640" s="67"/>
      <c r="BD640" s="67"/>
      <c r="BE640" s="67"/>
      <c r="BF640" s="67"/>
      <c r="BG640" s="67"/>
      <c r="BH640" s="67"/>
      <c r="BI640" s="67"/>
      <c r="BJ640" s="114">
        <v>805</v>
      </c>
      <c r="BK640" s="103">
        <v>2714.6350000000002</v>
      </c>
      <c r="BL640" s="112">
        <v>42.760224430000001</v>
      </c>
      <c r="BM640" s="112">
        <v>-82.037692149999998</v>
      </c>
      <c r="BN640" s="102">
        <v>2940</v>
      </c>
      <c r="BO640" s="114"/>
      <c r="BP640" s="67" t="s">
        <v>3339</v>
      </c>
      <c r="BQ640" s="67" t="s">
        <v>5753</v>
      </c>
      <c r="BR640" s="102"/>
      <c r="BS640" s="102">
        <v>10</v>
      </c>
      <c r="BT640" s="115" t="s">
        <v>7635</v>
      </c>
      <c r="BU640" s="102">
        <v>11</v>
      </c>
      <c r="BV640" s="102">
        <v>4</v>
      </c>
      <c r="BW640" s="67" t="s">
        <v>7784</v>
      </c>
      <c r="BX640" s="113">
        <v>5.56</v>
      </c>
      <c r="BY640" s="67"/>
      <c r="BZ640" s="106">
        <f t="shared" si="155"/>
        <v>0</v>
      </c>
      <c r="CA640" s="104" t="s">
        <v>8756</v>
      </c>
      <c r="CB640" s="104">
        <f t="shared" si="156"/>
        <v>0</v>
      </c>
      <c r="CC640" s="67"/>
      <c r="CD640" s="67"/>
      <c r="CE640" s="67"/>
      <c r="CF640" s="67"/>
    </row>
    <row r="641" spans="1:84" hidden="1" x14ac:dyDescent="0.35">
      <c r="A641" s="140">
        <v>806</v>
      </c>
      <c r="B641" s="103">
        <v>2715.962</v>
      </c>
      <c r="C641" s="115" t="s">
        <v>7636</v>
      </c>
      <c r="D641" s="67" t="s">
        <v>3339</v>
      </c>
      <c r="E641" s="67" t="s">
        <v>5677</v>
      </c>
      <c r="F641" s="102">
        <v>10</v>
      </c>
      <c r="G641" s="103">
        <v>10</v>
      </c>
      <c r="H641" s="103">
        <v>4</v>
      </c>
      <c r="I641" s="67"/>
      <c r="J641" s="67"/>
      <c r="K641" s="67" t="s">
        <v>5753</v>
      </c>
      <c r="L641" s="67"/>
      <c r="M641" s="67"/>
      <c r="N641" s="67"/>
      <c r="O641" s="67"/>
      <c r="P641" s="67"/>
      <c r="Q641" s="67"/>
      <c r="R641" s="103"/>
      <c r="S641" s="103"/>
      <c r="T641" s="67"/>
      <c r="U641" s="67">
        <v>5.56</v>
      </c>
      <c r="V641" s="104" t="b">
        <f t="shared" si="152"/>
        <v>0</v>
      </c>
      <c r="W641" s="104"/>
      <c r="X641" s="104">
        <f t="shared" si="158"/>
        <v>0</v>
      </c>
      <c r="Y641" s="104" t="str">
        <f t="shared" si="153"/>
        <v/>
      </c>
      <c r="Z641" s="104" t="str">
        <f t="shared" si="154"/>
        <v/>
      </c>
      <c r="AA641" s="104" t="str">
        <f t="shared" si="154"/>
        <v/>
      </c>
      <c r="AB641" s="113"/>
      <c r="AC641" s="113"/>
      <c r="AD641" s="113"/>
      <c r="AE641" s="113"/>
      <c r="AF641" s="113"/>
      <c r="AG641" s="113"/>
      <c r="AH641" s="113"/>
      <c r="AI641" s="113"/>
      <c r="AJ641" s="114"/>
      <c r="AK641" s="114"/>
      <c r="AL641" s="114"/>
      <c r="AM641" s="114"/>
      <c r="AN641" s="114"/>
      <c r="AO641" s="114"/>
      <c r="AP641" s="114"/>
      <c r="AQ641" s="114"/>
      <c r="AR641" s="114"/>
      <c r="AS641" s="114"/>
      <c r="AT641" s="114"/>
      <c r="AU641" s="114"/>
      <c r="AV641" s="67"/>
      <c r="AW641" s="67"/>
      <c r="AX641" s="67"/>
      <c r="AY641" s="67"/>
      <c r="AZ641" s="67"/>
      <c r="BA641" s="67"/>
      <c r="BB641" s="113"/>
      <c r="BC641" s="67"/>
      <c r="BD641" s="67"/>
      <c r="BE641" s="67"/>
      <c r="BF641" s="67"/>
      <c r="BG641" s="67"/>
      <c r="BH641" s="67"/>
      <c r="BI641" s="67"/>
      <c r="BJ641" s="114">
        <v>806</v>
      </c>
      <c r="BK641" s="103">
        <v>2715.962</v>
      </c>
      <c r="BL641" s="112">
        <v>42.7602124</v>
      </c>
      <c r="BM641" s="112">
        <v>-82.037692609999993</v>
      </c>
      <c r="BN641" s="102">
        <v>2940</v>
      </c>
      <c r="BO641" s="114"/>
      <c r="BP641" s="67" t="s">
        <v>3339</v>
      </c>
      <c r="BQ641" s="67" t="s">
        <v>5753</v>
      </c>
      <c r="BR641" s="102"/>
      <c r="BS641" s="102">
        <v>10</v>
      </c>
      <c r="BT641" s="115" t="s">
        <v>7636</v>
      </c>
      <c r="BU641" s="102">
        <v>10</v>
      </c>
      <c r="BV641" s="102">
        <v>4</v>
      </c>
      <c r="BW641" s="67" t="s">
        <v>7784</v>
      </c>
      <c r="BX641" s="113">
        <v>5.56</v>
      </c>
      <c r="BY641" s="67"/>
      <c r="BZ641" s="106">
        <f t="shared" si="155"/>
        <v>0</v>
      </c>
      <c r="CA641" s="104" t="s">
        <v>8756</v>
      </c>
      <c r="CB641" s="104">
        <f t="shared" si="156"/>
        <v>0</v>
      </c>
      <c r="CC641" s="67"/>
      <c r="CD641" s="67"/>
      <c r="CE641" s="67"/>
      <c r="CF641" s="67"/>
    </row>
    <row r="642" spans="1:84" hidden="1" x14ac:dyDescent="0.35">
      <c r="A642" s="140">
        <v>809</v>
      </c>
      <c r="B642" s="103">
        <v>2738.8910000000001</v>
      </c>
      <c r="C642" s="115" t="s">
        <v>7537</v>
      </c>
      <c r="D642" s="67" t="s">
        <v>3339</v>
      </c>
      <c r="E642" s="67" t="s">
        <v>5677</v>
      </c>
      <c r="F642" s="102">
        <v>10</v>
      </c>
      <c r="G642" s="103">
        <v>12</v>
      </c>
      <c r="H642" s="103">
        <v>4</v>
      </c>
      <c r="I642" s="67"/>
      <c r="J642" s="67"/>
      <c r="K642" s="67" t="s">
        <v>5753</v>
      </c>
      <c r="L642" s="67"/>
      <c r="M642" s="67"/>
      <c r="N642" s="67"/>
      <c r="O642" s="67"/>
      <c r="P642" s="67"/>
      <c r="Q642" s="67"/>
      <c r="R642" s="103"/>
      <c r="S642" s="103"/>
      <c r="T642" s="67"/>
      <c r="U642" s="67">
        <v>5.56</v>
      </c>
      <c r="V642" s="104" t="b">
        <f t="shared" si="152"/>
        <v>0</v>
      </c>
      <c r="W642" s="104"/>
      <c r="X642" s="104">
        <f t="shared" si="158"/>
        <v>0</v>
      </c>
      <c r="Y642" s="104" t="str">
        <f t="shared" si="153"/>
        <v/>
      </c>
      <c r="Z642" s="104" t="str">
        <f t="shared" si="154"/>
        <v/>
      </c>
      <c r="AA642" s="104" t="str">
        <f t="shared" si="154"/>
        <v/>
      </c>
      <c r="AB642" s="113"/>
      <c r="AC642" s="113"/>
      <c r="AD642" s="113"/>
      <c r="AE642" s="113"/>
      <c r="AF642" s="113"/>
      <c r="AG642" s="113"/>
      <c r="AH642" s="113"/>
      <c r="AI642" s="113"/>
      <c r="AJ642" s="114"/>
      <c r="AK642" s="114"/>
      <c r="AL642" s="114"/>
      <c r="AM642" s="114"/>
      <c r="AN642" s="114"/>
      <c r="AO642" s="114"/>
      <c r="AP642" s="114"/>
      <c r="AQ642" s="114"/>
      <c r="AR642" s="114"/>
      <c r="AS642" s="114"/>
      <c r="AT642" s="114"/>
      <c r="AU642" s="114"/>
      <c r="AV642" s="67"/>
      <c r="AW642" s="67"/>
      <c r="AX642" s="67"/>
      <c r="AY642" s="67"/>
      <c r="AZ642" s="67"/>
      <c r="BA642" s="67"/>
      <c r="BB642" s="113"/>
      <c r="BC642" s="67"/>
      <c r="BD642" s="67"/>
      <c r="BE642" s="67"/>
      <c r="BF642" s="67"/>
      <c r="BG642" s="67"/>
      <c r="BH642" s="67"/>
      <c r="BI642" s="67"/>
      <c r="BJ642" s="114">
        <v>809</v>
      </c>
      <c r="BK642" s="103">
        <v>2738.8910000000001</v>
      </c>
      <c r="BL642" s="112">
        <v>42.760004459999998</v>
      </c>
      <c r="BM642" s="112">
        <v>-82.037700389999998</v>
      </c>
      <c r="BN642" s="102">
        <v>2960</v>
      </c>
      <c r="BO642" s="114"/>
      <c r="BP642" s="67" t="s">
        <v>3339</v>
      </c>
      <c r="BQ642" s="67" t="s">
        <v>5753</v>
      </c>
      <c r="BR642" s="102"/>
      <c r="BS642" s="102">
        <v>10</v>
      </c>
      <c r="BT642" s="115" t="s">
        <v>7537</v>
      </c>
      <c r="BU642" s="102">
        <v>12</v>
      </c>
      <c r="BV642" s="102">
        <v>4</v>
      </c>
      <c r="BW642" s="67" t="s">
        <v>7784</v>
      </c>
      <c r="BX642" s="113">
        <v>5.56</v>
      </c>
      <c r="BY642" s="67"/>
      <c r="BZ642" s="106">
        <f t="shared" si="155"/>
        <v>0</v>
      </c>
      <c r="CA642" s="104" t="s">
        <v>8756</v>
      </c>
      <c r="CB642" s="104">
        <f t="shared" si="156"/>
        <v>0</v>
      </c>
      <c r="CC642" s="67"/>
      <c r="CD642" s="67"/>
      <c r="CE642" s="67"/>
      <c r="CF642" s="67"/>
    </row>
    <row r="643" spans="1:84" hidden="1" x14ac:dyDescent="0.35">
      <c r="A643" s="140">
        <v>810</v>
      </c>
      <c r="B643" s="103">
        <v>2744.3020000000001</v>
      </c>
      <c r="C643" s="115" t="s">
        <v>7506</v>
      </c>
      <c r="D643" s="67" t="s">
        <v>3339</v>
      </c>
      <c r="E643" s="67" t="s">
        <v>5677</v>
      </c>
      <c r="F643" s="102">
        <v>10</v>
      </c>
      <c r="G643" s="103">
        <v>11</v>
      </c>
      <c r="H643" s="103">
        <v>4</v>
      </c>
      <c r="I643" s="67"/>
      <c r="J643" s="67"/>
      <c r="K643" s="67" t="s">
        <v>5753</v>
      </c>
      <c r="L643" s="67"/>
      <c r="M643" s="67"/>
      <c r="N643" s="67"/>
      <c r="O643" s="67"/>
      <c r="P643" s="67"/>
      <c r="Q643" s="67"/>
      <c r="R643" s="103"/>
      <c r="S643" s="103"/>
      <c r="T643" s="67"/>
      <c r="U643" s="67">
        <v>5.56</v>
      </c>
      <c r="V643" s="104" t="b">
        <f t="shared" ref="V643:V666" si="159">IF(Q643&gt;X643,TRUE,FALSE)</f>
        <v>0</v>
      </c>
      <c r="W643" s="104"/>
      <c r="X643" s="104">
        <f t="shared" si="158"/>
        <v>0</v>
      </c>
      <c r="Y643" s="104" t="str">
        <f t="shared" ref="Y643:Y667" si="160">IF(Y$1=$W643,X643,"")</f>
        <v/>
      </c>
      <c r="Z643" s="104" t="str">
        <f t="shared" ref="Z643:AA667" si="161">IF(Z$1=$W643,$X643,"")</f>
        <v/>
      </c>
      <c r="AA643" s="104" t="str">
        <f t="shared" si="161"/>
        <v/>
      </c>
      <c r="AB643" s="113"/>
      <c r="AC643" s="113"/>
      <c r="AD643" s="113"/>
      <c r="AE643" s="113"/>
      <c r="AF643" s="113"/>
      <c r="AG643" s="113"/>
      <c r="AH643" s="113"/>
      <c r="AI643" s="113"/>
      <c r="AJ643" s="114"/>
      <c r="AK643" s="114"/>
      <c r="AL643" s="114"/>
      <c r="AM643" s="114"/>
      <c r="AN643" s="114"/>
      <c r="AO643" s="114"/>
      <c r="AP643" s="114"/>
      <c r="AQ643" s="114"/>
      <c r="AR643" s="114"/>
      <c r="AS643" s="114"/>
      <c r="AT643" s="114"/>
      <c r="AU643" s="114"/>
      <c r="AV643" s="67"/>
      <c r="AW643" s="67"/>
      <c r="AX643" s="67"/>
      <c r="AY643" s="67"/>
      <c r="AZ643" s="67"/>
      <c r="BA643" s="67"/>
      <c r="BB643" s="113"/>
      <c r="BC643" s="67"/>
      <c r="BD643" s="67"/>
      <c r="BE643" s="67"/>
      <c r="BF643" s="67"/>
      <c r="BG643" s="67"/>
      <c r="BH643" s="67"/>
      <c r="BI643" s="67"/>
      <c r="BJ643" s="114">
        <v>810</v>
      </c>
      <c r="BK643" s="103">
        <v>2744.3020000000001</v>
      </c>
      <c r="BL643" s="112">
        <v>42.759955390000002</v>
      </c>
      <c r="BM643" s="112">
        <v>-82.037702879999998</v>
      </c>
      <c r="BN643" s="102">
        <v>2960</v>
      </c>
      <c r="BO643" s="114"/>
      <c r="BP643" s="67" t="s">
        <v>3339</v>
      </c>
      <c r="BQ643" s="67" t="s">
        <v>5753</v>
      </c>
      <c r="BR643" s="102"/>
      <c r="BS643" s="102">
        <v>10</v>
      </c>
      <c r="BT643" s="115" t="s">
        <v>7506</v>
      </c>
      <c r="BU643" s="102">
        <v>11</v>
      </c>
      <c r="BV643" s="102">
        <v>4</v>
      </c>
      <c r="BW643" s="67" t="s">
        <v>7784</v>
      </c>
      <c r="BX643" s="113">
        <v>5.56</v>
      </c>
      <c r="BY643" s="67"/>
      <c r="BZ643" s="106">
        <f t="shared" ref="BZ643:BZ667" si="162">S643*100</f>
        <v>0</v>
      </c>
      <c r="CA643" s="104" t="s">
        <v>8756</v>
      </c>
      <c r="CB643" s="104">
        <f t="shared" ref="CB643:CB667" si="163">AK643</f>
        <v>0</v>
      </c>
      <c r="CC643" s="67"/>
      <c r="CD643" s="67"/>
      <c r="CE643" s="67"/>
      <c r="CF643" s="67"/>
    </row>
    <row r="644" spans="1:84" hidden="1" x14ac:dyDescent="0.35">
      <c r="A644" s="140">
        <v>822</v>
      </c>
      <c r="B644" s="103">
        <v>2839.0360000000001</v>
      </c>
      <c r="C644" s="115" t="s">
        <v>8714</v>
      </c>
      <c r="D644" s="67" t="s">
        <v>3339</v>
      </c>
      <c r="E644" s="67" t="s">
        <v>5677</v>
      </c>
      <c r="F644" s="102">
        <v>10</v>
      </c>
      <c r="G644" s="103">
        <v>9</v>
      </c>
      <c r="H644" s="103">
        <v>4</v>
      </c>
      <c r="I644" s="67"/>
      <c r="J644" s="67"/>
      <c r="K644" s="67" t="s">
        <v>6137</v>
      </c>
      <c r="L644" s="67"/>
      <c r="M644" s="67"/>
      <c r="N644" s="67"/>
      <c r="O644" s="67"/>
      <c r="P644" s="67"/>
      <c r="Q644" s="67"/>
      <c r="R644" s="103"/>
      <c r="S644" s="103"/>
      <c r="T644" s="67"/>
      <c r="U644" s="67">
        <v>5.56</v>
      </c>
      <c r="V644" s="104" t="b">
        <f t="shared" si="159"/>
        <v>0</v>
      </c>
      <c r="W644" s="104"/>
      <c r="X644" s="104">
        <f t="shared" si="158"/>
        <v>0</v>
      </c>
      <c r="Y644" s="104" t="str">
        <f t="shared" si="160"/>
        <v/>
      </c>
      <c r="Z644" s="104" t="str">
        <f t="shared" si="161"/>
        <v/>
      </c>
      <c r="AA644" s="104" t="str">
        <f t="shared" si="161"/>
        <v/>
      </c>
      <c r="AB644" s="113"/>
      <c r="AC644" s="113"/>
      <c r="AD644" s="113"/>
      <c r="AE644" s="113"/>
      <c r="AF644" s="113"/>
      <c r="AG644" s="113"/>
      <c r="AH644" s="113"/>
      <c r="AI644" s="113"/>
      <c r="AJ644" s="114"/>
      <c r="AK644" s="114"/>
      <c r="AL644" s="114"/>
      <c r="AM644" s="114"/>
      <c r="AN644" s="114"/>
      <c r="AO644" s="114"/>
      <c r="AP644" s="114"/>
      <c r="AQ644" s="114"/>
      <c r="AR644" s="114"/>
      <c r="AS644" s="114"/>
      <c r="AT644" s="114"/>
      <c r="AU644" s="114"/>
      <c r="AV644" s="67"/>
      <c r="AW644" s="67"/>
      <c r="AX644" s="67"/>
      <c r="AY644" s="67"/>
      <c r="AZ644" s="67"/>
      <c r="BA644" s="67"/>
      <c r="BB644" s="113"/>
      <c r="BC644" s="67"/>
      <c r="BD644" s="67"/>
      <c r="BE644" s="67"/>
      <c r="BF644" s="67"/>
      <c r="BG644" s="67"/>
      <c r="BH644" s="67"/>
      <c r="BI644" s="67"/>
      <c r="BJ644" s="114">
        <v>822</v>
      </c>
      <c r="BK644" s="103">
        <v>2839.0360000000001</v>
      </c>
      <c r="BL644" s="112">
        <v>42.759096479999997</v>
      </c>
      <c r="BM644" s="112">
        <v>-82.037745029999996</v>
      </c>
      <c r="BN644" s="102">
        <v>3010</v>
      </c>
      <c r="BO644" s="114"/>
      <c r="BP644" s="67" t="s">
        <v>3339</v>
      </c>
      <c r="BQ644" s="67" t="s">
        <v>6137</v>
      </c>
      <c r="BR644" s="102"/>
      <c r="BS644" s="102">
        <v>10</v>
      </c>
      <c r="BT644" s="115" t="s">
        <v>8714</v>
      </c>
      <c r="BU644" s="102">
        <v>9</v>
      </c>
      <c r="BV644" s="102">
        <v>4</v>
      </c>
      <c r="BW644" s="67" t="s">
        <v>7784</v>
      </c>
      <c r="BX644" s="113">
        <v>5.56</v>
      </c>
      <c r="BY644" s="67"/>
      <c r="BZ644" s="106">
        <f t="shared" si="162"/>
        <v>0</v>
      </c>
      <c r="CA644" s="104" t="s">
        <v>8756</v>
      </c>
      <c r="CB644" s="104">
        <f t="shared" si="163"/>
        <v>0</v>
      </c>
      <c r="CC644" s="67"/>
      <c r="CD644" s="67"/>
      <c r="CE644" s="67"/>
      <c r="CF644" s="67"/>
    </row>
    <row r="645" spans="1:84" hidden="1" x14ac:dyDescent="0.35">
      <c r="A645" s="140">
        <v>824</v>
      </c>
      <c r="B645" s="103">
        <v>2840.442</v>
      </c>
      <c r="C645" s="115" t="s">
        <v>7515</v>
      </c>
      <c r="D645" s="67" t="s">
        <v>3339</v>
      </c>
      <c r="E645" s="67" t="s">
        <v>5677</v>
      </c>
      <c r="F645" s="102">
        <v>10</v>
      </c>
      <c r="G645" s="103">
        <v>16</v>
      </c>
      <c r="H645" s="103">
        <v>4</v>
      </c>
      <c r="I645" s="67"/>
      <c r="J645" s="67"/>
      <c r="K645" s="67" t="s">
        <v>5753</v>
      </c>
      <c r="L645" s="67"/>
      <c r="M645" s="67"/>
      <c r="N645" s="67"/>
      <c r="O645" s="67"/>
      <c r="P645" s="67"/>
      <c r="Q645" s="67"/>
      <c r="R645" s="103"/>
      <c r="S645" s="103"/>
      <c r="T645" s="67"/>
      <c r="U645" s="67">
        <v>5.56</v>
      </c>
      <c r="V645" s="104" t="b">
        <f t="shared" si="159"/>
        <v>0</v>
      </c>
      <c r="W645" s="104"/>
      <c r="X645" s="104">
        <f t="shared" si="158"/>
        <v>0</v>
      </c>
      <c r="Y645" s="104" t="str">
        <f t="shared" si="160"/>
        <v/>
      </c>
      <c r="Z645" s="104" t="str">
        <f t="shared" si="161"/>
        <v/>
      </c>
      <c r="AA645" s="104" t="str">
        <f t="shared" si="161"/>
        <v/>
      </c>
      <c r="AB645" s="113"/>
      <c r="AC645" s="113"/>
      <c r="AD645" s="113"/>
      <c r="AE645" s="113"/>
      <c r="AF645" s="113"/>
      <c r="AG645" s="113"/>
      <c r="AH645" s="113"/>
      <c r="AI645" s="113"/>
      <c r="AJ645" s="114"/>
      <c r="AK645" s="114"/>
      <c r="AL645" s="114"/>
      <c r="AM645" s="114"/>
      <c r="AN645" s="114"/>
      <c r="AO645" s="114"/>
      <c r="AP645" s="114"/>
      <c r="AQ645" s="114"/>
      <c r="AR645" s="114"/>
      <c r="AS645" s="114"/>
      <c r="AT645" s="114"/>
      <c r="AU645" s="114"/>
      <c r="AV645" s="67"/>
      <c r="AW645" s="67"/>
      <c r="AX645" s="67"/>
      <c r="AY645" s="67"/>
      <c r="AZ645" s="67"/>
      <c r="BA645" s="67"/>
      <c r="BB645" s="113"/>
      <c r="BC645" s="67"/>
      <c r="BD645" s="67"/>
      <c r="BE645" s="67"/>
      <c r="BF645" s="67"/>
      <c r="BG645" s="67"/>
      <c r="BH645" s="67"/>
      <c r="BI645" s="67"/>
      <c r="BJ645" s="114">
        <v>824</v>
      </c>
      <c r="BK645" s="103">
        <v>2840.442</v>
      </c>
      <c r="BL645" s="112">
        <v>42.759083769999997</v>
      </c>
      <c r="BM645" s="112">
        <v>-82.037745650000005</v>
      </c>
      <c r="BN645" s="102">
        <v>3020</v>
      </c>
      <c r="BO645" s="114"/>
      <c r="BP645" s="67" t="s">
        <v>3339</v>
      </c>
      <c r="BQ645" s="67" t="s">
        <v>5753</v>
      </c>
      <c r="BR645" s="102"/>
      <c r="BS645" s="102">
        <v>10</v>
      </c>
      <c r="BT645" s="115" t="s">
        <v>7515</v>
      </c>
      <c r="BU645" s="102">
        <v>16</v>
      </c>
      <c r="BV645" s="102">
        <v>4</v>
      </c>
      <c r="BW645" s="67" t="s">
        <v>7784</v>
      </c>
      <c r="BX645" s="113">
        <v>5.56</v>
      </c>
      <c r="BY645" s="67"/>
      <c r="BZ645" s="106">
        <f t="shared" si="162"/>
        <v>0</v>
      </c>
      <c r="CA645" s="104" t="s">
        <v>8756</v>
      </c>
      <c r="CB645" s="104">
        <f t="shared" si="163"/>
        <v>0</v>
      </c>
      <c r="CC645" s="67"/>
      <c r="CD645" s="67"/>
      <c r="CE645" s="67"/>
      <c r="CF645" s="67"/>
    </row>
    <row r="646" spans="1:84" hidden="1" x14ac:dyDescent="0.35">
      <c r="A646" s="140">
        <v>953</v>
      </c>
      <c r="B646" s="103">
        <v>2887.3719999999998</v>
      </c>
      <c r="C646" s="115" t="s">
        <v>7658</v>
      </c>
      <c r="D646" s="67" t="s">
        <v>3339</v>
      </c>
      <c r="E646" s="67" t="s">
        <v>5677</v>
      </c>
      <c r="F646" s="102">
        <v>10</v>
      </c>
      <c r="G646" s="103">
        <v>11</v>
      </c>
      <c r="H646" s="103">
        <v>4</v>
      </c>
      <c r="I646" s="67"/>
      <c r="J646" s="67"/>
      <c r="K646" s="67" t="s">
        <v>5753</v>
      </c>
      <c r="L646" s="67"/>
      <c r="M646" s="67"/>
      <c r="N646" s="67"/>
      <c r="O646" s="67"/>
      <c r="P646" s="67"/>
      <c r="Q646" s="67"/>
      <c r="R646" s="103"/>
      <c r="S646" s="103"/>
      <c r="T646" s="67"/>
      <c r="U646" s="67">
        <v>5.56</v>
      </c>
      <c r="V646" s="104" t="b">
        <f t="shared" si="159"/>
        <v>0</v>
      </c>
      <c r="W646" s="104"/>
      <c r="X646" s="104">
        <f t="shared" si="158"/>
        <v>0</v>
      </c>
      <c r="Y646" s="104" t="str">
        <f t="shared" si="160"/>
        <v/>
      </c>
      <c r="Z646" s="104" t="str">
        <f t="shared" si="161"/>
        <v/>
      </c>
      <c r="AA646" s="104" t="str">
        <f t="shared" si="161"/>
        <v/>
      </c>
      <c r="AB646" s="113"/>
      <c r="AC646" s="113"/>
      <c r="AD646" s="113"/>
      <c r="AE646" s="113"/>
      <c r="AF646" s="113"/>
      <c r="AG646" s="113"/>
      <c r="AH646" s="113"/>
      <c r="AI646" s="113"/>
      <c r="AJ646" s="114"/>
      <c r="AK646" s="114"/>
      <c r="AL646" s="114"/>
      <c r="AM646" s="114"/>
      <c r="AN646" s="114"/>
      <c r="AO646" s="114"/>
      <c r="AP646" s="114"/>
      <c r="AQ646" s="114"/>
      <c r="AR646" s="114"/>
      <c r="AS646" s="114"/>
      <c r="AT646" s="114"/>
      <c r="AU646" s="114"/>
      <c r="AV646" s="67"/>
      <c r="AW646" s="67"/>
      <c r="AX646" s="67"/>
      <c r="AY646" s="67"/>
      <c r="AZ646" s="67"/>
      <c r="BA646" s="67"/>
      <c r="BB646" s="113"/>
      <c r="BC646" s="67"/>
      <c r="BD646" s="67"/>
      <c r="BE646" s="67"/>
      <c r="BF646" s="67"/>
      <c r="BG646" s="67"/>
      <c r="BH646" s="67"/>
      <c r="BI646" s="67"/>
      <c r="BJ646" s="114">
        <v>953</v>
      </c>
      <c r="BK646" s="103">
        <v>2887.3719999999998</v>
      </c>
      <c r="BL646" s="112">
        <v>42.758658150000002</v>
      </c>
      <c r="BM646" s="112">
        <v>-82.037762299999997</v>
      </c>
      <c r="BN646" s="102">
        <v>3040</v>
      </c>
      <c r="BO646" s="114"/>
      <c r="BP646" s="67" t="s">
        <v>3339</v>
      </c>
      <c r="BQ646" s="67" t="s">
        <v>5753</v>
      </c>
      <c r="BR646" s="102"/>
      <c r="BS646" s="102">
        <v>10</v>
      </c>
      <c r="BT646" s="115" t="s">
        <v>7658</v>
      </c>
      <c r="BU646" s="102">
        <v>11</v>
      </c>
      <c r="BV646" s="102">
        <v>4</v>
      </c>
      <c r="BW646" s="67" t="s">
        <v>7784</v>
      </c>
      <c r="BX646" s="113">
        <v>5.56</v>
      </c>
      <c r="BY646" s="67"/>
      <c r="BZ646" s="106">
        <f t="shared" si="162"/>
        <v>0</v>
      </c>
      <c r="CA646" s="104" t="s">
        <v>8756</v>
      </c>
      <c r="CB646" s="104">
        <f t="shared" si="163"/>
        <v>0</v>
      </c>
      <c r="CC646" s="67"/>
      <c r="CD646" s="67"/>
      <c r="CE646" s="67"/>
      <c r="CF646" s="67"/>
    </row>
    <row r="647" spans="1:84" hidden="1" x14ac:dyDescent="0.35">
      <c r="A647" s="140">
        <v>954</v>
      </c>
      <c r="B647" s="103">
        <v>2890.0340000000001</v>
      </c>
      <c r="C647" s="115" t="s">
        <v>7604</v>
      </c>
      <c r="D647" s="67" t="s">
        <v>3339</v>
      </c>
      <c r="E647" s="67" t="s">
        <v>5677</v>
      </c>
      <c r="F647" s="102">
        <v>10</v>
      </c>
      <c r="G647" s="103">
        <v>13</v>
      </c>
      <c r="H647" s="103">
        <v>4</v>
      </c>
      <c r="I647" s="67"/>
      <c r="J647" s="67"/>
      <c r="K647" s="67" t="s">
        <v>5753</v>
      </c>
      <c r="L647" s="67"/>
      <c r="M647" s="67"/>
      <c r="N647" s="67"/>
      <c r="O647" s="67"/>
      <c r="P647" s="67"/>
      <c r="Q647" s="67"/>
      <c r="R647" s="103"/>
      <c r="S647" s="103"/>
      <c r="T647" s="67"/>
      <c r="U647" s="67">
        <v>5.56</v>
      </c>
      <c r="V647" s="104" t="b">
        <f t="shared" si="159"/>
        <v>0</v>
      </c>
      <c r="W647" s="104"/>
      <c r="X647" s="104">
        <f t="shared" si="158"/>
        <v>0</v>
      </c>
      <c r="Y647" s="104" t="str">
        <f t="shared" si="160"/>
        <v/>
      </c>
      <c r="Z647" s="104" t="str">
        <f t="shared" si="161"/>
        <v/>
      </c>
      <c r="AA647" s="104" t="str">
        <f t="shared" si="161"/>
        <v/>
      </c>
      <c r="AB647" s="113"/>
      <c r="AC647" s="113"/>
      <c r="AD647" s="113"/>
      <c r="AE647" s="113"/>
      <c r="AF647" s="113"/>
      <c r="AG647" s="113"/>
      <c r="AH647" s="113"/>
      <c r="AI647" s="113"/>
      <c r="AJ647" s="114"/>
      <c r="AK647" s="114"/>
      <c r="AL647" s="114"/>
      <c r="AM647" s="114"/>
      <c r="AN647" s="114"/>
      <c r="AO647" s="114"/>
      <c r="AP647" s="114"/>
      <c r="AQ647" s="114"/>
      <c r="AR647" s="114"/>
      <c r="AS647" s="114"/>
      <c r="AT647" s="114"/>
      <c r="AU647" s="114"/>
      <c r="AV647" s="67"/>
      <c r="AW647" s="67"/>
      <c r="AX647" s="67"/>
      <c r="AY647" s="67"/>
      <c r="AZ647" s="67"/>
      <c r="BA647" s="67"/>
      <c r="BB647" s="113"/>
      <c r="BC647" s="67"/>
      <c r="BD647" s="67"/>
      <c r="BE647" s="67"/>
      <c r="BF647" s="67"/>
      <c r="BG647" s="67"/>
      <c r="BH647" s="67"/>
      <c r="BI647" s="67"/>
      <c r="BJ647" s="114">
        <v>954</v>
      </c>
      <c r="BK647" s="103">
        <v>2890.0340000000001</v>
      </c>
      <c r="BL647" s="112">
        <v>42.758634010000002</v>
      </c>
      <c r="BM647" s="112">
        <v>-82.037762979999997</v>
      </c>
      <c r="BN647" s="102">
        <v>3040</v>
      </c>
      <c r="BO647" s="114"/>
      <c r="BP647" s="67" t="s">
        <v>3339</v>
      </c>
      <c r="BQ647" s="67" t="s">
        <v>5753</v>
      </c>
      <c r="BR647" s="102"/>
      <c r="BS647" s="102">
        <v>10</v>
      </c>
      <c r="BT647" s="115" t="s">
        <v>7604</v>
      </c>
      <c r="BU647" s="102">
        <v>13</v>
      </c>
      <c r="BV647" s="102">
        <v>4</v>
      </c>
      <c r="BW647" s="67" t="s">
        <v>7784</v>
      </c>
      <c r="BX647" s="113">
        <v>5.56</v>
      </c>
      <c r="BY647" s="67"/>
      <c r="BZ647" s="106">
        <f t="shared" si="162"/>
        <v>0</v>
      </c>
      <c r="CA647" s="104" t="s">
        <v>8756</v>
      </c>
      <c r="CB647" s="104">
        <f t="shared" si="163"/>
        <v>0</v>
      </c>
      <c r="CC647" s="67"/>
      <c r="CD647" s="67"/>
      <c r="CE647" s="67"/>
      <c r="CF647" s="67"/>
    </row>
    <row r="648" spans="1:84" hidden="1" x14ac:dyDescent="0.35">
      <c r="A648" s="140">
        <v>955</v>
      </c>
      <c r="B648" s="103">
        <v>2891.35</v>
      </c>
      <c r="C648" s="115" t="s">
        <v>7659</v>
      </c>
      <c r="D648" s="67" t="s">
        <v>3339</v>
      </c>
      <c r="E648" s="67" t="s">
        <v>5677</v>
      </c>
      <c r="F648" s="102">
        <v>10</v>
      </c>
      <c r="G648" s="103">
        <v>12</v>
      </c>
      <c r="H648" s="103">
        <v>4</v>
      </c>
      <c r="I648" s="67"/>
      <c r="J648" s="67"/>
      <c r="K648" s="67" t="s">
        <v>5753</v>
      </c>
      <c r="L648" s="67"/>
      <c r="M648" s="67"/>
      <c r="N648" s="67"/>
      <c r="O648" s="67"/>
      <c r="P648" s="67"/>
      <c r="Q648" s="67"/>
      <c r="R648" s="103"/>
      <c r="S648" s="103"/>
      <c r="T648" s="67"/>
      <c r="U648" s="67">
        <v>5.56</v>
      </c>
      <c r="V648" s="104" t="b">
        <f t="shared" si="159"/>
        <v>0</v>
      </c>
      <c r="W648" s="104"/>
      <c r="X648" s="104">
        <f t="shared" si="158"/>
        <v>0</v>
      </c>
      <c r="Y648" s="104" t="str">
        <f t="shared" si="160"/>
        <v/>
      </c>
      <c r="Z648" s="104" t="str">
        <f t="shared" si="161"/>
        <v/>
      </c>
      <c r="AA648" s="104" t="str">
        <f t="shared" si="161"/>
        <v/>
      </c>
      <c r="AB648" s="113"/>
      <c r="AC648" s="113"/>
      <c r="AD648" s="113"/>
      <c r="AE648" s="113"/>
      <c r="AF648" s="113"/>
      <c r="AG648" s="113"/>
      <c r="AH648" s="113"/>
      <c r="AI648" s="113"/>
      <c r="AJ648" s="114"/>
      <c r="AK648" s="114"/>
      <c r="AL648" s="114"/>
      <c r="AM648" s="114"/>
      <c r="AN648" s="114"/>
      <c r="AO648" s="114"/>
      <c r="AP648" s="114"/>
      <c r="AQ648" s="114"/>
      <c r="AR648" s="114"/>
      <c r="AS648" s="114"/>
      <c r="AT648" s="114"/>
      <c r="AU648" s="114"/>
      <c r="AV648" s="67"/>
      <c r="AW648" s="67"/>
      <c r="AX648" s="67"/>
      <c r="AY648" s="67"/>
      <c r="AZ648" s="67"/>
      <c r="BA648" s="67"/>
      <c r="BB648" s="113"/>
      <c r="BC648" s="67"/>
      <c r="BD648" s="67"/>
      <c r="BE648" s="67"/>
      <c r="BF648" s="67"/>
      <c r="BG648" s="67"/>
      <c r="BH648" s="67"/>
      <c r="BI648" s="67"/>
      <c r="BJ648" s="114">
        <v>955</v>
      </c>
      <c r="BK648" s="103">
        <v>2891.35</v>
      </c>
      <c r="BL648" s="112">
        <v>42.758622070000001</v>
      </c>
      <c r="BM648" s="112">
        <v>-82.037763330000004</v>
      </c>
      <c r="BN648" s="102">
        <v>3040</v>
      </c>
      <c r="BO648" s="114"/>
      <c r="BP648" s="67" t="s">
        <v>3339</v>
      </c>
      <c r="BQ648" s="67" t="s">
        <v>5753</v>
      </c>
      <c r="BR648" s="102"/>
      <c r="BS648" s="102">
        <v>10</v>
      </c>
      <c r="BT648" s="115" t="s">
        <v>7659</v>
      </c>
      <c r="BU648" s="102">
        <v>12</v>
      </c>
      <c r="BV648" s="102">
        <v>4</v>
      </c>
      <c r="BW648" s="67" t="s">
        <v>7784</v>
      </c>
      <c r="BX648" s="113">
        <v>5.56</v>
      </c>
      <c r="BY648" s="67"/>
      <c r="BZ648" s="106">
        <f t="shared" si="162"/>
        <v>0</v>
      </c>
      <c r="CA648" s="104" t="s">
        <v>8756</v>
      </c>
      <c r="CB648" s="104">
        <f t="shared" si="163"/>
        <v>0</v>
      </c>
      <c r="CC648" s="67"/>
      <c r="CD648" s="67"/>
      <c r="CE648" s="67"/>
      <c r="CF648" s="67"/>
    </row>
    <row r="649" spans="1:84" hidden="1" x14ac:dyDescent="0.35">
      <c r="A649" s="140">
        <v>957</v>
      </c>
      <c r="B649" s="103">
        <v>2894.3339999999998</v>
      </c>
      <c r="C649" s="115" t="s">
        <v>7421</v>
      </c>
      <c r="D649" s="67" t="s">
        <v>3339</v>
      </c>
      <c r="E649" s="67" t="s">
        <v>5677</v>
      </c>
      <c r="F649" s="102">
        <v>10</v>
      </c>
      <c r="G649" s="103">
        <v>13</v>
      </c>
      <c r="H649" s="103">
        <v>4</v>
      </c>
      <c r="I649" s="67"/>
      <c r="J649" s="67"/>
      <c r="K649" s="67" t="s">
        <v>5753</v>
      </c>
      <c r="L649" s="67"/>
      <c r="M649" s="67"/>
      <c r="N649" s="67"/>
      <c r="O649" s="67"/>
      <c r="P649" s="67"/>
      <c r="Q649" s="67"/>
      <c r="R649" s="103"/>
      <c r="S649" s="103"/>
      <c r="T649" s="67"/>
      <c r="U649" s="67">
        <v>5.56</v>
      </c>
      <c r="V649" s="104" t="b">
        <f t="shared" si="159"/>
        <v>0</v>
      </c>
      <c r="W649" s="104"/>
      <c r="X649" s="104">
        <f t="shared" si="158"/>
        <v>0</v>
      </c>
      <c r="Y649" s="104" t="str">
        <f t="shared" si="160"/>
        <v/>
      </c>
      <c r="Z649" s="104" t="str">
        <f t="shared" si="161"/>
        <v/>
      </c>
      <c r="AA649" s="104" t="str">
        <f t="shared" si="161"/>
        <v/>
      </c>
      <c r="AB649" s="113"/>
      <c r="AC649" s="113"/>
      <c r="AD649" s="113"/>
      <c r="AE649" s="113"/>
      <c r="AF649" s="113"/>
      <c r="AG649" s="113"/>
      <c r="AH649" s="113"/>
      <c r="AI649" s="113"/>
      <c r="AJ649" s="114"/>
      <c r="AK649" s="114"/>
      <c r="AL649" s="114"/>
      <c r="AM649" s="114"/>
      <c r="AN649" s="114"/>
      <c r="AO649" s="114"/>
      <c r="AP649" s="114"/>
      <c r="AQ649" s="114"/>
      <c r="AR649" s="114"/>
      <c r="AS649" s="114"/>
      <c r="AT649" s="114"/>
      <c r="AU649" s="114"/>
      <c r="AV649" s="67"/>
      <c r="AW649" s="67"/>
      <c r="AX649" s="67"/>
      <c r="AY649" s="67"/>
      <c r="AZ649" s="67"/>
      <c r="BA649" s="67"/>
      <c r="BB649" s="113"/>
      <c r="BC649" s="67"/>
      <c r="BD649" s="67"/>
      <c r="BE649" s="67"/>
      <c r="BF649" s="67"/>
      <c r="BG649" s="67"/>
      <c r="BH649" s="67"/>
      <c r="BI649" s="67"/>
      <c r="BJ649" s="114">
        <v>957</v>
      </c>
      <c r="BK649" s="103">
        <v>2894.3339999999998</v>
      </c>
      <c r="BL649" s="112">
        <v>42.758595010000001</v>
      </c>
      <c r="BM649" s="112">
        <v>-82.037764089999996</v>
      </c>
      <c r="BN649" s="102">
        <v>3050</v>
      </c>
      <c r="BO649" s="114"/>
      <c r="BP649" s="67" t="s">
        <v>3339</v>
      </c>
      <c r="BQ649" s="67" t="s">
        <v>5753</v>
      </c>
      <c r="BR649" s="102"/>
      <c r="BS649" s="102">
        <v>10</v>
      </c>
      <c r="BT649" s="115" t="s">
        <v>7421</v>
      </c>
      <c r="BU649" s="102">
        <v>13</v>
      </c>
      <c r="BV649" s="102">
        <v>4</v>
      </c>
      <c r="BW649" s="67" t="s">
        <v>7784</v>
      </c>
      <c r="BX649" s="113">
        <v>5.56</v>
      </c>
      <c r="BY649" s="67"/>
      <c r="BZ649" s="106">
        <f t="shared" si="162"/>
        <v>0</v>
      </c>
      <c r="CA649" s="104" t="s">
        <v>8756</v>
      </c>
      <c r="CB649" s="104">
        <f t="shared" si="163"/>
        <v>0</v>
      </c>
      <c r="CC649" s="67"/>
      <c r="CD649" s="67"/>
      <c r="CE649" s="67"/>
      <c r="CF649" s="67"/>
    </row>
    <row r="650" spans="1:84" hidden="1" x14ac:dyDescent="0.35">
      <c r="A650" s="140">
        <v>958</v>
      </c>
      <c r="B650" s="103">
        <v>2897.0129999999999</v>
      </c>
      <c r="C650" s="115" t="s">
        <v>8734</v>
      </c>
      <c r="D650" s="67" t="s">
        <v>3339</v>
      </c>
      <c r="E650" s="67" t="s">
        <v>5677</v>
      </c>
      <c r="F650" s="102">
        <v>11</v>
      </c>
      <c r="G650" s="103">
        <v>13</v>
      </c>
      <c r="H650" s="103">
        <v>3</v>
      </c>
      <c r="I650" s="67"/>
      <c r="J650" s="67"/>
      <c r="K650" s="67" t="s">
        <v>5753</v>
      </c>
      <c r="L650" s="67"/>
      <c r="M650" s="67"/>
      <c r="N650" s="67"/>
      <c r="O650" s="67"/>
      <c r="P650" s="67"/>
      <c r="Q650" s="67"/>
      <c r="R650" s="103"/>
      <c r="S650" s="103"/>
      <c r="T650" s="67"/>
      <c r="U650" s="67">
        <v>5.56</v>
      </c>
      <c r="V650" s="104" t="b">
        <f t="shared" si="159"/>
        <v>0</v>
      </c>
      <c r="W650" s="104"/>
      <c r="X650" s="104">
        <f t="shared" si="158"/>
        <v>0</v>
      </c>
      <c r="Y650" s="104" t="str">
        <f t="shared" si="160"/>
        <v/>
      </c>
      <c r="Z650" s="104" t="str">
        <f t="shared" si="161"/>
        <v/>
      </c>
      <c r="AA650" s="104" t="str">
        <f t="shared" si="161"/>
        <v/>
      </c>
      <c r="AB650" s="113"/>
      <c r="AC650" s="113"/>
      <c r="AD650" s="113"/>
      <c r="AE650" s="113"/>
      <c r="AF650" s="113"/>
      <c r="AG650" s="113"/>
      <c r="AH650" s="113"/>
      <c r="AI650" s="113"/>
      <c r="AJ650" s="114"/>
      <c r="AK650" s="114"/>
      <c r="AL650" s="114"/>
      <c r="AM650" s="114"/>
      <c r="AN650" s="114"/>
      <c r="AO650" s="114"/>
      <c r="AP650" s="114"/>
      <c r="AQ650" s="114"/>
      <c r="AR650" s="114"/>
      <c r="AS650" s="114"/>
      <c r="AT650" s="114"/>
      <c r="AU650" s="114"/>
      <c r="AV650" s="67"/>
      <c r="AW650" s="67"/>
      <c r="AX650" s="67"/>
      <c r="AY650" s="67"/>
      <c r="AZ650" s="67"/>
      <c r="BA650" s="67"/>
      <c r="BB650" s="113"/>
      <c r="BC650" s="67"/>
      <c r="BD650" s="67"/>
      <c r="BE650" s="67"/>
      <c r="BF650" s="67"/>
      <c r="BG650" s="67"/>
      <c r="BH650" s="67"/>
      <c r="BI650" s="67"/>
      <c r="BJ650" s="114">
        <v>958</v>
      </c>
      <c r="BK650" s="103">
        <v>2897.0129999999999</v>
      </c>
      <c r="BL650" s="112">
        <v>42.7585707</v>
      </c>
      <c r="BM650" s="112">
        <v>-82.03776474</v>
      </c>
      <c r="BN650" s="102">
        <v>3050</v>
      </c>
      <c r="BO650" s="114"/>
      <c r="BP650" s="67" t="s">
        <v>3339</v>
      </c>
      <c r="BQ650" s="67" t="s">
        <v>5753</v>
      </c>
      <c r="BR650" s="102"/>
      <c r="BS650" s="102">
        <v>11</v>
      </c>
      <c r="BT650" s="115" t="s">
        <v>8734</v>
      </c>
      <c r="BU650" s="102">
        <v>13</v>
      </c>
      <c r="BV650" s="102">
        <v>3</v>
      </c>
      <c r="BW650" s="67" t="s">
        <v>7784</v>
      </c>
      <c r="BX650" s="113">
        <v>5.56</v>
      </c>
      <c r="BY650" s="67"/>
      <c r="BZ650" s="106">
        <f t="shared" si="162"/>
        <v>0</v>
      </c>
      <c r="CA650" s="104" t="s">
        <v>8756</v>
      </c>
      <c r="CB650" s="104">
        <f t="shared" si="163"/>
        <v>0</v>
      </c>
      <c r="CC650" s="67"/>
      <c r="CD650" s="67"/>
      <c r="CE650" s="67"/>
      <c r="CF650" s="67"/>
    </row>
    <row r="651" spans="1:84" hidden="1" x14ac:dyDescent="0.35">
      <c r="A651" s="140">
        <v>959</v>
      </c>
      <c r="B651" s="103">
        <v>2899.701</v>
      </c>
      <c r="C651" s="115" t="s">
        <v>7608</v>
      </c>
      <c r="D651" s="67" t="s">
        <v>3339</v>
      </c>
      <c r="E651" s="67" t="s">
        <v>5677</v>
      </c>
      <c r="F651" s="102">
        <v>10</v>
      </c>
      <c r="G651" s="103">
        <v>14</v>
      </c>
      <c r="H651" s="103">
        <v>4</v>
      </c>
      <c r="I651" s="67"/>
      <c r="J651" s="67"/>
      <c r="K651" s="67" t="s">
        <v>5753</v>
      </c>
      <c r="L651" s="67"/>
      <c r="M651" s="67"/>
      <c r="N651" s="67"/>
      <c r="O651" s="67"/>
      <c r="P651" s="67"/>
      <c r="Q651" s="67"/>
      <c r="R651" s="103"/>
      <c r="S651" s="103"/>
      <c r="T651" s="67"/>
      <c r="U651" s="67">
        <v>5.56</v>
      </c>
      <c r="V651" s="104" t="b">
        <f t="shared" si="159"/>
        <v>0</v>
      </c>
      <c r="W651" s="104"/>
      <c r="X651" s="104">
        <f t="shared" si="158"/>
        <v>0</v>
      </c>
      <c r="Y651" s="104" t="str">
        <f t="shared" si="160"/>
        <v/>
      </c>
      <c r="Z651" s="104" t="str">
        <f t="shared" si="161"/>
        <v/>
      </c>
      <c r="AA651" s="104" t="str">
        <f t="shared" si="161"/>
        <v/>
      </c>
      <c r="AB651" s="113"/>
      <c r="AC651" s="113"/>
      <c r="AD651" s="113"/>
      <c r="AE651" s="113"/>
      <c r="AF651" s="113"/>
      <c r="AG651" s="113"/>
      <c r="AH651" s="113"/>
      <c r="AI651" s="113"/>
      <c r="AJ651" s="114"/>
      <c r="AK651" s="114"/>
      <c r="AL651" s="114"/>
      <c r="AM651" s="114"/>
      <c r="AN651" s="114"/>
      <c r="AO651" s="114"/>
      <c r="AP651" s="114"/>
      <c r="AQ651" s="114"/>
      <c r="AR651" s="114"/>
      <c r="AS651" s="114"/>
      <c r="AT651" s="114"/>
      <c r="AU651" s="114"/>
      <c r="AV651" s="67"/>
      <c r="AW651" s="67"/>
      <c r="AX651" s="67"/>
      <c r="AY651" s="67"/>
      <c r="AZ651" s="67"/>
      <c r="BA651" s="67"/>
      <c r="BB651" s="113"/>
      <c r="BC651" s="67"/>
      <c r="BD651" s="67"/>
      <c r="BE651" s="67"/>
      <c r="BF651" s="67"/>
      <c r="BG651" s="67"/>
      <c r="BH651" s="67"/>
      <c r="BI651" s="67"/>
      <c r="BJ651" s="114">
        <v>959</v>
      </c>
      <c r="BK651" s="103">
        <v>2899.701</v>
      </c>
      <c r="BL651" s="112">
        <v>42.758546320000001</v>
      </c>
      <c r="BM651" s="112">
        <v>-82.037765440000001</v>
      </c>
      <c r="BN651" s="102">
        <v>3050</v>
      </c>
      <c r="BO651" s="114"/>
      <c r="BP651" s="67" t="s">
        <v>3339</v>
      </c>
      <c r="BQ651" s="67" t="s">
        <v>5753</v>
      </c>
      <c r="BR651" s="102"/>
      <c r="BS651" s="102">
        <v>10</v>
      </c>
      <c r="BT651" s="115" t="s">
        <v>7608</v>
      </c>
      <c r="BU651" s="102">
        <v>14</v>
      </c>
      <c r="BV651" s="102">
        <v>4</v>
      </c>
      <c r="BW651" s="67" t="s">
        <v>7784</v>
      </c>
      <c r="BX651" s="113">
        <v>5.56</v>
      </c>
      <c r="BY651" s="67"/>
      <c r="BZ651" s="106">
        <f t="shared" si="162"/>
        <v>0</v>
      </c>
      <c r="CA651" s="104" t="s">
        <v>8756</v>
      </c>
      <c r="CB651" s="104">
        <f t="shared" si="163"/>
        <v>0</v>
      </c>
      <c r="CC651" s="67"/>
      <c r="CD651" s="67"/>
      <c r="CE651" s="67"/>
      <c r="CF651" s="67"/>
    </row>
    <row r="652" spans="1:84" hidden="1" x14ac:dyDescent="0.35">
      <c r="A652" s="140">
        <v>960</v>
      </c>
      <c r="B652" s="103">
        <v>2901.0360000000001</v>
      </c>
      <c r="C652" s="115" t="s">
        <v>7660</v>
      </c>
      <c r="D652" s="67" t="s">
        <v>3339</v>
      </c>
      <c r="E652" s="67" t="s">
        <v>5677</v>
      </c>
      <c r="F652" s="102">
        <v>10</v>
      </c>
      <c r="G652" s="103">
        <v>14</v>
      </c>
      <c r="H652" s="103">
        <v>4</v>
      </c>
      <c r="I652" s="67"/>
      <c r="J652" s="67"/>
      <c r="K652" s="67" t="s">
        <v>5753</v>
      </c>
      <c r="L652" s="67"/>
      <c r="M652" s="67"/>
      <c r="N652" s="67"/>
      <c r="O652" s="67"/>
      <c r="P652" s="67"/>
      <c r="Q652" s="67"/>
      <c r="R652" s="103"/>
      <c r="S652" s="103"/>
      <c r="T652" s="67"/>
      <c r="U652" s="67">
        <v>5.56</v>
      </c>
      <c r="V652" s="104" t="b">
        <f t="shared" si="159"/>
        <v>0</v>
      </c>
      <c r="W652" s="104"/>
      <c r="X652" s="104">
        <f t="shared" si="158"/>
        <v>0</v>
      </c>
      <c r="Y652" s="104" t="str">
        <f t="shared" si="160"/>
        <v/>
      </c>
      <c r="Z652" s="104" t="str">
        <f t="shared" si="161"/>
        <v/>
      </c>
      <c r="AA652" s="104" t="str">
        <f t="shared" si="161"/>
        <v/>
      </c>
      <c r="AB652" s="113"/>
      <c r="AC652" s="113"/>
      <c r="AD652" s="113"/>
      <c r="AE652" s="113"/>
      <c r="AF652" s="113"/>
      <c r="AG652" s="113"/>
      <c r="AH652" s="113"/>
      <c r="AI652" s="113"/>
      <c r="AJ652" s="114"/>
      <c r="AK652" s="114"/>
      <c r="AL652" s="114"/>
      <c r="AM652" s="114"/>
      <c r="AN652" s="114"/>
      <c r="AO652" s="114"/>
      <c r="AP652" s="114"/>
      <c r="AQ652" s="114"/>
      <c r="AR652" s="114"/>
      <c r="AS652" s="114"/>
      <c r="AT652" s="114"/>
      <c r="AU652" s="114"/>
      <c r="AV652" s="67"/>
      <c r="AW652" s="67"/>
      <c r="AX652" s="67"/>
      <c r="AY652" s="67"/>
      <c r="AZ652" s="67"/>
      <c r="BA652" s="67"/>
      <c r="BB652" s="113"/>
      <c r="BC652" s="67"/>
      <c r="BD652" s="67"/>
      <c r="BE652" s="67"/>
      <c r="BF652" s="67"/>
      <c r="BG652" s="67"/>
      <c r="BH652" s="67"/>
      <c r="BI652" s="67"/>
      <c r="BJ652" s="114">
        <v>960</v>
      </c>
      <c r="BK652" s="103">
        <v>2901.0360000000001</v>
      </c>
      <c r="BL652" s="112">
        <v>42.758534220000001</v>
      </c>
      <c r="BM652" s="112">
        <v>-82.037765789999995</v>
      </c>
      <c r="BN652" s="102">
        <v>3050</v>
      </c>
      <c r="BO652" s="114"/>
      <c r="BP652" s="67" t="s">
        <v>3339</v>
      </c>
      <c r="BQ652" s="67" t="s">
        <v>5753</v>
      </c>
      <c r="BR652" s="102"/>
      <c r="BS652" s="102">
        <v>10</v>
      </c>
      <c r="BT652" s="115" t="s">
        <v>7660</v>
      </c>
      <c r="BU652" s="102">
        <v>14</v>
      </c>
      <c r="BV652" s="102">
        <v>4</v>
      </c>
      <c r="BW652" s="67" t="s">
        <v>7784</v>
      </c>
      <c r="BX652" s="113">
        <v>5.56</v>
      </c>
      <c r="BY652" s="67"/>
      <c r="BZ652" s="106">
        <f t="shared" si="162"/>
        <v>0</v>
      </c>
      <c r="CA652" s="104" t="s">
        <v>8756</v>
      </c>
      <c r="CB652" s="104">
        <f t="shared" si="163"/>
        <v>0</v>
      </c>
      <c r="CC652" s="67"/>
      <c r="CD652" s="67"/>
      <c r="CE652" s="67"/>
      <c r="CF652" s="67"/>
    </row>
    <row r="653" spans="1:84" hidden="1" x14ac:dyDescent="0.35">
      <c r="A653" s="140">
        <v>961</v>
      </c>
      <c r="B653" s="103">
        <v>2902.3829999999998</v>
      </c>
      <c r="C653" s="115" t="s">
        <v>7661</v>
      </c>
      <c r="D653" s="67" t="s">
        <v>3339</v>
      </c>
      <c r="E653" s="67" t="s">
        <v>5677</v>
      </c>
      <c r="F653" s="102">
        <v>10</v>
      </c>
      <c r="G653" s="103">
        <v>12</v>
      </c>
      <c r="H653" s="103">
        <v>4</v>
      </c>
      <c r="I653" s="67"/>
      <c r="J653" s="67"/>
      <c r="K653" s="67" t="s">
        <v>5753</v>
      </c>
      <c r="L653" s="67"/>
      <c r="M653" s="67"/>
      <c r="N653" s="67"/>
      <c r="O653" s="67"/>
      <c r="P653" s="67"/>
      <c r="Q653" s="67"/>
      <c r="R653" s="103"/>
      <c r="S653" s="103"/>
      <c r="T653" s="67"/>
      <c r="U653" s="67">
        <v>5.56</v>
      </c>
      <c r="V653" s="104" t="b">
        <f t="shared" si="159"/>
        <v>0</v>
      </c>
      <c r="W653" s="104"/>
      <c r="X653" s="104">
        <f t="shared" si="158"/>
        <v>0</v>
      </c>
      <c r="Y653" s="104" t="str">
        <f t="shared" si="160"/>
        <v/>
      </c>
      <c r="Z653" s="104" t="str">
        <f t="shared" si="161"/>
        <v/>
      </c>
      <c r="AA653" s="104" t="str">
        <f t="shared" si="161"/>
        <v/>
      </c>
      <c r="AB653" s="113"/>
      <c r="AC653" s="113"/>
      <c r="AD653" s="113"/>
      <c r="AE653" s="113"/>
      <c r="AF653" s="113"/>
      <c r="AG653" s="113"/>
      <c r="AH653" s="113"/>
      <c r="AI653" s="113"/>
      <c r="AJ653" s="114"/>
      <c r="AK653" s="114"/>
      <c r="AL653" s="114"/>
      <c r="AM653" s="114"/>
      <c r="AN653" s="114"/>
      <c r="AO653" s="114"/>
      <c r="AP653" s="114"/>
      <c r="AQ653" s="114"/>
      <c r="AR653" s="114"/>
      <c r="AS653" s="114"/>
      <c r="AT653" s="114"/>
      <c r="AU653" s="114"/>
      <c r="AV653" s="67"/>
      <c r="AW653" s="67"/>
      <c r="AX653" s="67"/>
      <c r="AY653" s="67"/>
      <c r="AZ653" s="67"/>
      <c r="BA653" s="67"/>
      <c r="BB653" s="113"/>
      <c r="BC653" s="67"/>
      <c r="BD653" s="67"/>
      <c r="BE653" s="67"/>
      <c r="BF653" s="67"/>
      <c r="BG653" s="67"/>
      <c r="BH653" s="67"/>
      <c r="BI653" s="67"/>
      <c r="BJ653" s="114">
        <v>961</v>
      </c>
      <c r="BK653" s="103">
        <v>2902.3829999999998</v>
      </c>
      <c r="BL653" s="112">
        <v>42.758521989999998</v>
      </c>
      <c r="BM653" s="112">
        <v>-82.037766160000004</v>
      </c>
      <c r="BN653" s="102">
        <v>3050</v>
      </c>
      <c r="BO653" s="114"/>
      <c r="BP653" s="67" t="s">
        <v>3339</v>
      </c>
      <c r="BQ653" s="67" t="s">
        <v>5753</v>
      </c>
      <c r="BR653" s="102"/>
      <c r="BS653" s="102">
        <v>10</v>
      </c>
      <c r="BT653" s="115" t="s">
        <v>7661</v>
      </c>
      <c r="BU653" s="102">
        <v>12</v>
      </c>
      <c r="BV653" s="102">
        <v>4</v>
      </c>
      <c r="BW653" s="67" t="s">
        <v>7784</v>
      </c>
      <c r="BX653" s="113">
        <v>5.56</v>
      </c>
      <c r="BY653" s="67"/>
      <c r="BZ653" s="106">
        <f t="shared" si="162"/>
        <v>0</v>
      </c>
      <c r="CA653" s="104" t="s">
        <v>8756</v>
      </c>
      <c r="CB653" s="104">
        <f t="shared" si="163"/>
        <v>0</v>
      </c>
      <c r="CC653" s="67"/>
      <c r="CD653" s="67"/>
      <c r="CE653" s="67"/>
      <c r="CF653" s="67"/>
    </row>
    <row r="654" spans="1:84" hidden="1" x14ac:dyDescent="0.35">
      <c r="A654" s="140">
        <v>962</v>
      </c>
      <c r="B654" s="103">
        <v>2906.4029999999998</v>
      </c>
      <c r="C654" s="115" t="s">
        <v>8735</v>
      </c>
      <c r="D654" s="67" t="s">
        <v>3339</v>
      </c>
      <c r="E654" s="67" t="s">
        <v>5677</v>
      </c>
      <c r="F654" s="102">
        <v>11</v>
      </c>
      <c r="G654" s="103">
        <v>11</v>
      </c>
      <c r="H654" s="103">
        <v>4</v>
      </c>
      <c r="I654" s="67"/>
      <c r="J654" s="67"/>
      <c r="K654" s="67" t="s">
        <v>5753</v>
      </c>
      <c r="L654" s="67"/>
      <c r="M654" s="67"/>
      <c r="N654" s="67"/>
      <c r="O654" s="67"/>
      <c r="P654" s="67"/>
      <c r="Q654" s="67"/>
      <c r="R654" s="103"/>
      <c r="S654" s="103"/>
      <c r="T654" s="67"/>
      <c r="U654" s="67">
        <v>5.56</v>
      </c>
      <c r="V654" s="104" t="b">
        <f t="shared" si="159"/>
        <v>0</v>
      </c>
      <c r="W654" s="104"/>
      <c r="X654" s="104">
        <f t="shared" si="158"/>
        <v>0</v>
      </c>
      <c r="Y654" s="104" t="str">
        <f t="shared" si="160"/>
        <v/>
      </c>
      <c r="Z654" s="104" t="str">
        <f t="shared" si="161"/>
        <v/>
      </c>
      <c r="AA654" s="104" t="str">
        <f t="shared" si="161"/>
        <v/>
      </c>
      <c r="AB654" s="113"/>
      <c r="AC654" s="113"/>
      <c r="AD654" s="113"/>
      <c r="AE654" s="113"/>
      <c r="AF654" s="113"/>
      <c r="AG654" s="113"/>
      <c r="AH654" s="113"/>
      <c r="AI654" s="113"/>
      <c r="AJ654" s="114"/>
      <c r="AK654" s="114"/>
      <c r="AL654" s="114"/>
      <c r="AM654" s="114"/>
      <c r="AN654" s="114"/>
      <c r="AO654" s="114"/>
      <c r="AP654" s="114"/>
      <c r="AQ654" s="114"/>
      <c r="AR654" s="114"/>
      <c r="AS654" s="114"/>
      <c r="AT654" s="114"/>
      <c r="AU654" s="114"/>
      <c r="AV654" s="67"/>
      <c r="AW654" s="67"/>
      <c r="AX654" s="67"/>
      <c r="AY654" s="67"/>
      <c r="AZ654" s="67"/>
      <c r="BA654" s="67"/>
      <c r="BB654" s="113"/>
      <c r="BC654" s="67"/>
      <c r="BD654" s="67"/>
      <c r="BE654" s="67"/>
      <c r="BF654" s="67"/>
      <c r="BG654" s="67"/>
      <c r="BH654" s="67"/>
      <c r="BI654" s="67"/>
      <c r="BJ654" s="114">
        <v>962</v>
      </c>
      <c r="BK654" s="103">
        <v>2906.4029999999998</v>
      </c>
      <c r="BL654" s="112">
        <v>42.758485530000002</v>
      </c>
      <c r="BM654" s="112">
        <v>-82.037767250000002</v>
      </c>
      <c r="BN654" s="102">
        <v>3050</v>
      </c>
      <c r="BO654" s="114"/>
      <c r="BP654" s="67" t="s">
        <v>3339</v>
      </c>
      <c r="BQ654" s="67" t="s">
        <v>5753</v>
      </c>
      <c r="BR654" s="102"/>
      <c r="BS654" s="102">
        <v>11</v>
      </c>
      <c r="BT654" s="115" t="s">
        <v>8735</v>
      </c>
      <c r="BU654" s="102">
        <v>11</v>
      </c>
      <c r="BV654" s="102">
        <v>4</v>
      </c>
      <c r="BW654" s="67" t="s">
        <v>7784</v>
      </c>
      <c r="BX654" s="113">
        <v>5.56</v>
      </c>
      <c r="BY654" s="67"/>
      <c r="BZ654" s="106">
        <f t="shared" si="162"/>
        <v>0</v>
      </c>
      <c r="CA654" s="104" t="s">
        <v>8756</v>
      </c>
      <c r="CB654" s="104">
        <f t="shared" si="163"/>
        <v>0</v>
      </c>
      <c r="CC654" s="67"/>
      <c r="CD654" s="67"/>
      <c r="CE654" s="67"/>
      <c r="CF654" s="67"/>
    </row>
    <row r="655" spans="1:84" hidden="1" x14ac:dyDescent="0.35">
      <c r="A655" s="140">
        <v>963</v>
      </c>
      <c r="B655" s="103">
        <v>2909.0819999999999</v>
      </c>
      <c r="C655" s="115" t="s">
        <v>8735</v>
      </c>
      <c r="D655" s="67" t="s">
        <v>3339</v>
      </c>
      <c r="E655" s="67" t="s">
        <v>5677</v>
      </c>
      <c r="F655" s="102">
        <v>12</v>
      </c>
      <c r="G655" s="103">
        <v>12</v>
      </c>
      <c r="H655" s="103">
        <v>4</v>
      </c>
      <c r="I655" s="67"/>
      <c r="J655" s="67"/>
      <c r="K655" s="67" t="s">
        <v>5753</v>
      </c>
      <c r="L655" s="67"/>
      <c r="M655" s="67"/>
      <c r="N655" s="67"/>
      <c r="O655" s="67"/>
      <c r="P655" s="67"/>
      <c r="Q655" s="67"/>
      <c r="R655" s="103"/>
      <c r="S655" s="103"/>
      <c r="T655" s="67"/>
      <c r="U655" s="67">
        <v>5.56</v>
      </c>
      <c r="V655" s="104" t="b">
        <f t="shared" si="159"/>
        <v>0</v>
      </c>
      <c r="W655" s="104"/>
      <c r="X655" s="104">
        <f t="shared" si="158"/>
        <v>0</v>
      </c>
      <c r="Y655" s="104" t="str">
        <f t="shared" si="160"/>
        <v/>
      </c>
      <c r="Z655" s="104" t="str">
        <f t="shared" si="161"/>
        <v/>
      </c>
      <c r="AA655" s="104" t="str">
        <f t="shared" si="161"/>
        <v/>
      </c>
      <c r="AB655" s="113"/>
      <c r="AC655" s="113"/>
      <c r="AD655" s="113"/>
      <c r="AE655" s="113"/>
      <c r="AF655" s="113"/>
      <c r="AG655" s="113"/>
      <c r="AH655" s="113"/>
      <c r="AI655" s="113"/>
      <c r="AJ655" s="114"/>
      <c r="AK655" s="114"/>
      <c r="AL655" s="114"/>
      <c r="AM655" s="114"/>
      <c r="AN655" s="114"/>
      <c r="AO655" s="114"/>
      <c r="AP655" s="114"/>
      <c r="AQ655" s="114"/>
      <c r="AR655" s="114"/>
      <c r="AS655" s="114"/>
      <c r="AT655" s="114"/>
      <c r="AU655" s="114"/>
      <c r="AV655" s="67"/>
      <c r="AW655" s="67"/>
      <c r="AX655" s="67"/>
      <c r="AY655" s="67"/>
      <c r="AZ655" s="67"/>
      <c r="BA655" s="67"/>
      <c r="BB655" s="113"/>
      <c r="BC655" s="67"/>
      <c r="BD655" s="67"/>
      <c r="BE655" s="67"/>
      <c r="BF655" s="67"/>
      <c r="BG655" s="67"/>
      <c r="BH655" s="67"/>
      <c r="BI655" s="67"/>
      <c r="BJ655" s="114">
        <v>963</v>
      </c>
      <c r="BK655" s="103">
        <v>2909.0819999999999</v>
      </c>
      <c r="BL655" s="112">
        <v>42.758461240000003</v>
      </c>
      <c r="BM655" s="112">
        <v>-82.037767950000003</v>
      </c>
      <c r="BN655" s="102">
        <v>3050</v>
      </c>
      <c r="BO655" s="114"/>
      <c r="BP655" s="67" t="s">
        <v>3339</v>
      </c>
      <c r="BQ655" s="67" t="s">
        <v>5753</v>
      </c>
      <c r="BR655" s="102"/>
      <c r="BS655" s="102">
        <v>12</v>
      </c>
      <c r="BT655" s="115" t="s">
        <v>8735</v>
      </c>
      <c r="BU655" s="102">
        <v>12</v>
      </c>
      <c r="BV655" s="102">
        <v>4</v>
      </c>
      <c r="BW655" s="67" t="s">
        <v>7784</v>
      </c>
      <c r="BX655" s="113">
        <v>5.56</v>
      </c>
      <c r="BY655" s="67"/>
      <c r="BZ655" s="106">
        <f t="shared" si="162"/>
        <v>0</v>
      </c>
      <c r="CA655" s="104" t="s">
        <v>8756</v>
      </c>
      <c r="CB655" s="104">
        <f t="shared" si="163"/>
        <v>0</v>
      </c>
      <c r="CC655" s="67"/>
      <c r="CD655" s="67"/>
      <c r="CE655" s="67"/>
      <c r="CF655" s="67"/>
    </row>
    <row r="656" spans="1:84" hidden="1" x14ac:dyDescent="0.35">
      <c r="A656" s="140">
        <v>965</v>
      </c>
      <c r="B656" s="103">
        <v>2910.415</v>
      </c>
      <c r="C656" s="115" t="s">
        <v>8735</v>
      </c>
      <c r="D656" s="67" t="s">
        <v>3339</v>
      </c>
      <c r="E656" s="67" t="s">
        <v>5677</v>
      </c>
      <c r="F656" s="102">
        <v>10</v>
      </c>
      <c r="G656" s="103">
        <v>13</v>
      </c>
      <c r="H656" s="103">
        <v>4</v>
      </c>
      <c r="I656" s="67"/>
      <c r="J656" s="67"/>
      <c r="K656" s="67" t="s">
        <v>5753</v>
      </c>
      <c r="L656" s="67"/>
      <c r="M656" s="67"/>
      <c r="N656" s="67"/>
      <c r="O656" s="67"/>
      <c r="P656" s="67"/>
      <c r="Q656" s="67"/>
      <c r="R656" s="103"/>
      <c r="S656" s="103"/>
      <c r="T656" s="67"/>
      <c r="U656" s="67">
        <v>5.56</v>
      </c>
      <c r="V656" s="104" t="b">
        <f t="shared" si="159"/>
        <v>0</v>
      </c>
      <c r="W656" s="104"/>
      <c r="X656" s="104">
        <f t="shared" si="158"/>
        <v>0</v>
      </c>
      <c r="Y656" s="104" t="str">
        <f t="shared" si="160"/>
        <v/>
      </c>
      <c r="Z656" s="104" t="str">
        <f t="shared" si="161"/>
        <v/>
      </c>
      <c r="AA656" s="104" t="str">
        <f t="shared" si="161"/>
        <v/>
      </c>
      <c r="AB656" s="113"/>
      <c r="AC656" s="113"/>
      <c r="AD656" s="113"/>
      <c r="AE656" s="113"/>
      <c r="AF656" s="113"/>
      <c r="AG656" s="113"/>
      <c r="AH656" s="113"/>
      <c r="AI656" s="113"/>
      <c r="AJ656" s="114"/>
      <c r="AK656" s="114"/>
      <c r="AL656" s="114"/>
      <c r="AM656" s="114"/>
      <c r="AN656" s="114"/>
      <c r="AO656" s="114"/>
      <c r="AP656" s="114"/>
      <c r="AQ656" s="114"/>
      <c r="AR656" s="114"/>
      <c r="AS656" s="114"/>
      <c r="AT656" s="114"/>
      <c r="AU656" s="114"/>
      <c r="AV656" s="67"/>
      <c r="AW656" s="67"/>
      <c r="AX656" s="67"/>
      <c r="AY656" s="67"/>
      <c r="AZ656" s="67"/>
      <c r="BA656" s="67"/>
      <c r="BB656" s="113"/>
      <c r="BC656" s="67"/>
      <c r="BD656" s="67"/>
      <c r="BE656" s="67"/>
      <c r="BF656" s="67"/>
      <c r="BG656" s="67"/>
      <c r="BH656" s="67"/>
      <c r="BI656" s="67"/>
      <c r="BJ656" s="114">
        <v>965</v>
      </c>
      <c r="BK656" s="103">
        <v>2910.415</v>
      </c>
      <c r="BL656" s="112">
        <v>42.758449149999997</v>
      </c>
      <c r="BM656" s="112">
        <v>-82.037768299999996</v>
      </c>
      <c r="BN656" s="102">
        <v>3050</v>
      </c>
      <c r="BO656" s="114"/>
      <c r="BP656" s="67" t="s">
        <v>3339</v>
      </c>
      <c r="BQ656" s="67" t="s">
        <v>5753</v>
      </c>
      <c r="BR656" s="102"/>
      <c r="BS656" s="102">
        <v>10</v>
      </c>
      <c r="BT656" s="115" t="s">
        <v>8735</v>
      </c>
      <c r="BU656" s="102">
        <v>13</v>
      </c>
      <c r="BV656" s="102">
        <v>4</v>
      </c>
      <c r="BW656" s="67" t="s">
        <v>7784</v>
      </c>
      <c r="BX656" s="113">
        <v>5.56</v>
      </c>
      <c r="BY656" s="67"/>
      <c r="BZ656" s="106">
        <f t="shared" si="162"/>
        <v>0</v>
      </c>
      <c r="CA656" s="104" t="s">
        <v>8756</v>
      </c>
      <c r="CB656" s="104">
        <f t="shared" si="163"/>
        <v>0</v>
      </c>
      <c r="CC656" s="67"/>
      <c r="CD656" s="67"/>
      <c r="CE656" s="67"/>
      <c r="CF656" s="67"/>
    </row>
    <row r="657" spans="1:84" hidden="1" x14ac:dyDescent="0.35">
      <c r="A657" s="140">
        <v>969</v>
      </c>
      <c r="B657" s="103">
        <v>2963.0479999999998</v>
      </c>
      <c r="C657" s="115" t="s">
        <v>8736</v>
      </c>
      <c r="D657" s="67" t="s">
        <v>3899</v>
      </c>
      <c r="E657" s="67" t="s">
        <v>5672</v>
      </c>
      <c r="F657" s="102"/>
      <c r="G657" s="103">
        <v>11</v>
      </c>
      <c r="H657" s="103">
        <v>5</v>
      </c>
      <c r="I657" s="67"/>
      <c r="J657" s="67"/>
      <c r="K657" s="67" t="s">
        <v>5776</v>
      </c>
      <c r="L657" s="67"/>
      <c r="M657" s="67"/>
      <c r="N657" s="67"/>
      <c r="O657" s="67"/>
      <c r="P657" s="67"/>
      <c r="Q657" s="67"/>
      <c r="R657" s="103"/>
      <c r="S657" s="103"/>
      <c r="T657" s="67"/>
      <c r="U657" s="67">
        <v>5.56</v>
      </c>
      <c r="V657" s="104" t="b">
        <f t="shared" si="159"/>
        <v>0</v>
      </c>
      <c r="W657" s="104"/>
      <c r="X657" s="104">
        <f t="shared" si="158"/>
        <v>0</v>
      </c>
      <c r="Y657" s="104" t="str">
        <f t="shared" si="160"/>
        <v/>
      </c>
      <c r="Z657" s="104" t="str">
        <f t="shared" si="161"/>
        <v/>
      </c>
      <c r="AA657" s="104" t="str">
        <f t="shared" si="161"/>
        <v/>
      </c>
      <c r="AB657" s="113"/>
      <c r="AC657" s="113"/>
      <c r="AD657" s="113"/>
      <c r="AE657" s="113"/>
      <c r="AF657" s="113"/>
      <c r="AG657" s="113"/>
      <c r="AH657" s="113"/>
      <c r="AI657" s="113"/>
      <c r="AJ657" s="114"/>
      <c r="AK657" s="114"/>
      <c r="AL657" s="114"/>
      <c r="AM657" s="114"/>
      <c r="AN657" s="114"/>
      <c r="AO657" s="114"/>
      <c r="AP657" s="114"/>
      <c r="AQ657" s="114"/>
      <c r="AR657" s="114"/>
      <c r="AS657" s="114"/>
      <c r="AT657" s="114"/>
      <c r="AU657" s="114"/>
      <c r="AV657" s="67"/>
      <c r="AW657" s="67"/>
      <c r="AX657" s="67"/>
      <c r="AY657" s="67"/>
      <c r="AZ657" s="67"/>
      <c r="BA657" s="67"/>
      <c r="BB657" s="113"/>
      <c r="BC657" s="67"/>
      <c r="BD657" s="67"/>
      <c r="BE657" s="67"/>
      <c r="BF657" s="67"/>
      <c r="BG657" s="67"/>
      <c r="BH657" s="67"/>
      <c r="BI657" s="67"/>
      <c r="BJ657" s="114">
        <v>969</v>
      </c>
      <c r="BK657" s="103">
        <v>2963.0479999999998</v>
      </c>
      <c r="BL657" s="112">
        <v>42.757971900000001</v>
      </c>
      <c r="BM657" s="112">
        <v>-82.037789239999995</v>
      </c>
      <c r="BN657" s="102">
        <v>3080</v>
      </c>
      <c r="BO657" s="114"/>
      <c r="BP657" s="67" t="s">
        <v>3899</v>
      </c>
      <c r="BQ657" s="67" t="s">
        <v>5776</v>
      </c>
      <c r="BR657" s="102"/>
      <c r="BS657" s="102"/>
      <c r="BT657" s="115" t="s">
        <v>8736</v>
      </c>
      <c r="BU657" s="102">
        <v>11</v>
      </c>
      <c r="BV657" s="102">
        <v>5</v>
      </c>
      <c r="BW657" s="67" t="s">
        <v>7776</v>
      </c>
      <c r="BX657" s="113">
        <v>5.56</v>
      </c>
      <c r="BY657" s="67"/>
      <c r="BZ657" s="106">
        <f t="shared" si="162"/>
        <v>0</v>
      </c>
      <c r="CA657" s="104" t="s">
        <v>8756</v>
      </c>
      <c r="CB657" s="104">
        <f t="shared" si="163"/>
        <v>0</v>
      </c>
      <c r="CC657" s="67"/>
      <c r="CD657" s="67"/>
      <c r="CE657" s="67"/>
      <c r="CF657" s="67"/>
    </row>
    <row r="658" spans="1:84" hidden="1" x14ac:dyDescent="0.35">
      <c r="A658" s="140">
        <v>971</v>
      </c>
      <c r="B658" s="103">
        <v>2969.375</v>
      </c>
      <c r="C658" s="115" t="s">
        <v>8737</v>
      </c>
      <c r="D658" s="67" t="s">
        <v>3339</v>
      </c>
      <c r="E658" s="67" t="s">
        <v>5677</v>
      </c>
      <c r="F658" s="102">
        <v>10</v>
      </c>
      <c r="G658" s="103">
        <v>13</v>
      </c>
      <c r="H658" s="103">
        <v>4</v>
      </c>
      <c r="I658" s="67"/>
      <c r="J658" s="67"/>
      <c r="K658" s="67" t="s">
        <v>5753</v>
      </c>
      <c r="L658" s="67"/>
      <c r="M658" s="67"/>
      <c r="N658" s="67"/>
      <c r="O658" s="67"/>
      <c r="P658" s="67"/>
      <c r="Q658" s="67"/>
      <c r="R658" s="103"/>
      <c r="S658" s="103"/>
      <c r="T658" s="67"/>
      <c r="U658" s="67">
        <v>5.56</v>
      </c>
      <c r="V658" s="104" t="b">
        <f t="shared" si="159"/>
        <v>0</v>
      </c>
      <c r="W658" s="104"/>
      <c r="X658" s="104">
        <f t="shared" si="158"/>
        <v>0</v>
      </c>
      <c r="Y658" s="104" t="str">
        <f t="shared" si="160"/>
        <v/>
      </c>
      <c r="Z658" s="104" t="str">
        <f t="shared" si="161"/>
        <v/>
      </c>
      <c r="AA658" s="104" t="str">
        <f t="shared" si="161"/>
        <v/>
      </c>
      <c r="AB658" s="113"/>
      <c r="AC658" s="113"/>
      <c r="AD658" s="113"/>
      <c r="AE658" s="113"/>
      <c r="AF658" s="113"/>
      <c r="AG658" s="113"/>
      <c r="AH658" s="113"/>
      <c r="AI658" s="113"/>
      <c r="AJ658" s="114"/>
      <c r="AK658" s="114"/>
      <c r="AL658" s="114"/>
      <c r="AM658" s="114"/>
      <c r="AN658" s="114"/>
      <c r="AO658" s="114"/>
      <c r="AP658" s="114"/>
      <c r="AQ658" s="114"/>
      <c r="AR658" s="114"/>
      <c r="AS658" s="114"/>
      <c r="AT658" s="114"/>
      <c r="AU658" s="114"/>
      <c r="AV658" s="67"/>
      <c r="AW658" s="67"/>
      <c r="AX658" s="67"/>
      <c r="AY658" s="67"/>
      <c r="AZ658" s="67"/>
      <c r="BA658" s="67"/>
      <c r="BB658" s="113"/>
      <c r="BC658" s="67"/>
      <c r="BD658" s="67"/>
      <c r="BE658" s="67"/>
      <c r="BF658" s="67"/>
      <c r="BG658" s="67"/>
      <c r="BH658" s="67"/>
      <c r="BI658" s="67"/>
      <c r="BJ658" s="114">
        <v>971</v>
      </c>
      <c r="BK658" s="103">
        <v>2969.375</v>
      </c>
      <c r="BL658" s="112">
        <v>42.757914530000001</v>
      </c>
      <c r="BM658" s="112">
        <v>-82.037791540000001</v>
      </c>
      <c r="BN658" s="102">
        <v>3090</v>
      </c>
      <c r="BO658" s="114"/>
      <c r="BP658" s="67" t="s">
        <v>3339</v>
      </c>
      <c r="BQ658" s="67" t="s">
        <v>5753</v>
      </c>
      <c r="BR658" s="102"/>
      <c r="BS658" s="102">
        <v>10</v>
      </c>
      <c r="BT658" s="115" t="s">
        <v>8737</v>
      </c>
      <c r="BU658" s="102">
        <v>13</v>
      </c>
      <c r="BV658" s="102">
        <v>4</v>
      </c>
      <c r="BW658" s="67" t="s">
        <v>7784</v>
      </c>
      <c r="BX658" s="113">
        <v>5.56</v>
      </c>
      <c r="BY658" s="67"/>
      <c r="BZ658" s="106">
        <f t="shared" si="162"/>
        <v>0</v>
      </c>
      <c r="CA658" s="104" t="s">
        <v>8756</v>
      </c>
      <c r="CB658" s="104">
        <f t="shared" si="163"/>
        <v>0</v>
      </c>
      <c r="CC658" s="67"/>
      <c r="CD658" s="67"/>
      <c r="CE658" s="67"/>
      <c r="CF658" s="67"/>
    </row>
    <row r="659" spans="1:84" hidden="1" x14ac:dyDescent="0.35">
      <c r="A659" s="140">
        <v>983</v>
      </c>
      <c r="B659" s="103">
        <v>3004.404</v>
      </c>
      <c r="C659" s="115" t="s">
        <v>7668</v>
      </c>
      <c r="D659" s="67" t="s">
        <v>3339</v>
      </c>
      <c r="E659" s="67" t="s">
        <v>5677</v>
      </c>
      <c r="F659" s="102">
        <v>10</v>
      </c>
      <c r="G659" s="103">
        <v>11</v>
      </c>
      <c r="H659" s="103">
        <v>4</v>
      </c>
      <c r="I659" s="67"/>
      <c r="J659" s="67"/>
      <c r="K659" s="67" t="s">
        <v>5753</v>
      </c>
      <c r="L659" s="67"/>
      <c r="M659" s="67"/>
      <c r="N659" s="67"/>
      <c r="O659" s="67"/>
      <c r="P659" s="67"/>
      <c r="Q659" s="67"/>
      <c r="R659" s="103"/>
      <c r="S659" s="103"/>
      <c r="T659" s="67"/>
      <c r="U659" s="67">
        <v>5.56</v>
      </c>
      <c r="V659" s="104" t="b">
        <f t="shared" si="159"/>
        <v>0</v>
      </c>
      <c r="W659" s="104"/>
      <c r="X659" s="104">
        <f t="shared" si="158"/>
        <v>0</v>
      </c>
      <c r="Y659" s="104" t="str">
        <f t="shared" si="160"/>
        <v/>
      </c>
      <c r="Z659" s="104" t="str">
        <f t="shared" si="161"/>
        <v/>
      </c>
      <c r="AA659" s="104" t="str">
        <f t="shared" si="161"/>
        <v/>
      </c>
      <c r="AB659" s="113"/>
      <c r="AC659" s="113"/>
      <c r="AD659" s="113"/>
      <c r="AE659" s="113"/>
      <c r="AF659" s="113"/>
      <c r="AG659" s="113"/>
      <c r="AH659" s="113"/>
      <c r="AI659" s="113"/>
      <c r="AJ659" s="114"/>
      <c r="AK659" s="114"/>
      <c r="AL659" s="114"/>
      <c r="AM659" s="114"/>
      <c r="AN659" s="114"/>
      <c r="AO659" s="114"/>
      <c r="AP659" s="114"/>
      <c r="AQ659" s="114"/>
      <c r="AR659" s="114"/>
      <c r="AS659" s="114"/>
      <c r="AT659" s="114"/>
      <c r="AU659" s="114"/>
      <c r="AV659" s="67"/>
      <c r="AW659" s="67"/>
      <c r="AX659" s="67"/>
      <c r="AY659" s="67"/>
      <c r="AZ659" s="67"/>
      <c r="BA659" s="67"/>
      <c r="BB659" s="113"/>
      <c r="BC659" s="67"/>
      <c r="BD659" s="67"/>
      <c r="BE659" s="67"/>
      <c r="BF659" s="67"/>
      <c r="BG659" s="67"/>
      <c r="BH659" s="67"/>
      <c r="BI659" s="67"/>
      <c r="BJ659" s="114">
        <v>983</v>
      </c>
      <c r="BK659" s="103">
        <v>3004.404</v>
      </c>
      <c r="BL659" s="112">
        <v>42.757597099999998</v>
      </c>
      <c r="BM659" s="112">
        <v>-82.037807839999999</v>
      </c>
      <c r="BN659" s="102">
        <v>3110</v>
      </c>
      <c r="BO659" s="114"/>
      <c r="BP659" s="67" t="s">
        <v>3339</v>
      </c>
      <c r="BQ659" s="67" t="s">
        <v>5753</v>
      </c>
      <c r="BR659" s="102"/>
      <c r="BS659" s="102">
        <v>10</v>
      </c>
      <c r="BT659" s="115" t="s">
        <v>7668</v>
      </c>
      <c r="BU659" s="102">
        <v>11</v>
      </c>
      <c r="BV659" s="102">
        <v>4</v>
      </c>
      <c r="BW659" s="67" t="s">
        <v>7784</v>
      </c>
      <c r="BX659" s="113">
        <v>5.56</v>
      </c>
      <c r="BY659" s="67"/>
      <c r="BZ659" s="106">
        <f t="shared" si="162"/>
        <v>0</v>
      </c>
      <c r="CA659" s="104" t="s">
        <v>8756</v>
      </c>
      <c r="CB659" s="104">
        <f t="shared" si="163"/>
        <v>0</v>
      </c>
      <c r="CC659" s="67"/>
      <c r="CD659" s="67"/>
      <c r="CE659" s="67"/>
      <c r="CF659" s="67"/>
    </row>
    <row r="660" spans="1:84" hidden="1" x14ac:dyDescent="0.35">
      <c r="A660" s="140">
        <v>984</v>
      </c>
      <c r="B660" s="103">
        <v>3007.02</v>
      </c>
      <c r="C660" s="115" t="s">
        <v>8739</v>
      </c>
      <c r="D660" s="67" t="s">
        <v>3339</v>
      </c>
      <c r="E660" s="67" t="s">
        <v>5677</v>
      </c>
      <c r="F660" s="102">
        <v>10</v>
      </c>
      <c r="G660" s="103">
        <v>10</v>
      </c>
      <c r="H660" s="103">
        <v>4</v>
      </c>
      <c r="I660" s="67"/>
      <c r="J660" s="67"/>
      <c r="K660" s="67" t="s">
        <v>6137</v>
      </c>
      <c r="L660" s="67"/>
      <c r="M660" s="67"/>
      <c r="N660" s="67"/>
      <c r="O660" s="67"/>
      <c r="P660" s="67"/>
      <c r="Q660" s="67"/>
      <c r="R660" s="103"/>
      <c r="S660" s="103"/>
      <c r="T660" s="67"/>
      <c r="U660" s="67">
        <v>5.56</v>
      </c>
      <c r="V660" s="104" t="b">
        <f t="shared" si="159"/>
        <v>0</v>
      </c>
      <c r="W660" s="104"/>
      <c r="X660" s="104">
        <f t="shared" si="158"/>
        <v>0</v>
      </c>
      <c r="Y660" s="104" t="str">
        <f t="shared" si="160"/>
        <v/>
      </c>
      <c r="Z660" s="104" t="str">
        <f t="shared" si="161"/>
        <v/>
      </c>
      <c r="AA660" s="104" t="str">
        <f t="shared" si="161"/>
        <v/>
      </c>
      <c r="AB660" s="113"/>
      <c r="AC660" s="113"/>
      <c r="AD660" s="113"/>
      <c r="AE660" s="113"/>
      <c r="AF660" s="113"/>
      <c r="AG660" s="113"/>
      <c r="AH660" s="113"/>
      <c r="AI660" s="113"/>
      <c r="AJ660" s="114"/>
      <c r="AK660" s="114"/>
      <c r="AL660" s="114"/>
      <c r="AM660" s="114"/>
      <c r="AN660" s="114"/>
      <c r="AO660" s="114"/>
      <c r="AP660" s="114"/>
      <c r="AQ660" s="114"/>
      <c r="AR660" s="114"/>
      <c r="AS660" s="114"/>
      <c r="AT660" s="114"/>
      <c r="AU660" s="114"/>
      <c r="AV660" s="67"/>
      <c r="AW660" s="67"/>
      <c r="AX660" s="67"/>
      <c r="AY660" s="67"/>
      <c r="AZ660" s="67"/>
      <c r="BA660" s="67"/>
      <c r="BB660" s="113"/>
      <c r="BC660" s="67"/>
      <c r="BD660" s="67"/>
      <c r="BE660" s="67"/>
      <c r="BF660" s="67"/>
      <c r="BG660" s="67"/>
      <c r="BH660" s="67"/>
      <c r="BI660" s="67"/>
      <c r="BJ660" s="114">
        <v>984</v>
      </c>
      <c r="BK660" s="103">
        <v>3007.02</v>
      </c>
      <c r="BL660" s="112">
        <v>42.757573469999997</v>
      </c>
      <c r="BM660" s="112">
        <v>-82.037809069999994</v>
      </c>
      <c r="BN660" s="102">
        <v>3110</v>
      </c>
      <c r="BO660" s="114"/>
      <c r="BP660" s="67" t="s">
        <v>3339</v>
      </c>
      <c r="BQ660" s="67" t="s">
        <v>6137</v>
      </c>
      <c r="BR660" s="102"/>
      <c r="BS660" s="102">
        <v>10</v>
      </c>
      <c r="BT660" s="115" t="s">
        <v>8739</v>
      </c>
      <c r="BU660" s="102">
        <v>10</v>
      </c>
      <c r="BV660" s="102">
        <v>4</v>
      </c>
      <c r="BW660" s="67" t="s">
        <v>7784</v>
      </c>
      <c r="BX660" s="113">
        <v>5.56</v>
      </c>
      <c r="BY660" s="67"/>
      <c r="BZ660" s="106">
        <f t="shared" si="162"/>
        <v>0</v>
      </c>
      <c r="CA660" s="104" t="s">
        <v>8756</v>
      </c>
      <c r="CB660" s="104">
        <f t="shared" si="163"/>
        <v>0</v>
      </c>
      <c r="CC660" s="67"/>
      <c r="CD660" s="67"/>
      <c r="CE660" s="67"/>
      <c r="CF660" s="67"/>
    </row>
    <row r="661" spans="1:84" hidden="1" x14ac:dyDescent="0.35">
      <c r="A661" s="140">
        <v>1010</v>
      </c>
      <c r="B661" s="103">
        <v>3118.261</v>
      </c>
      <c r="C661" s="115" t="s">
        <v>7637</v>
      </c>
      <c r="D661" s="67" t="s">
        <v>3899</v>
      </c>
      <c r="E661" s="67" t="s">
        <v>5672</v>
      </c>
      <c r="F661" s="102"/>
      <c r="G661" s="103">
        <v>17</v>
      </c>
      <c r="H661" s="103">
        <v>4</v>
      </c>
      <c r="I661" s="67"/>
      <c r="J661" s="67"/>
      <c r="K661" s="67" t="s">
        <v>5776</v>
      </c>
      <c r="L661" s="67"/>
      <c r="M661" s="67"/>
      <c r="N661" s="67"/>
      <c r="O661" s="67"/>
      <c r="P661" s="67"/>
      <c r="Q661" s="67"/>
      <c r="R661" s="103"/>
      <c r="S661" s="103"/>
      <c r="T661" s="67"/>
      <c r="U661" s="67">
        <v>5.56</v>
      </c>
      <c r="V661" s="104" t="b">
        <f t="shared" si="159"/>
        <v>0</v>
      </c>
      <c r="W661" s="104"/>
      <c r="X661" s="104">
        <f t="shared" si="158"/>
        <v>0</v>
      </c>
      <c r="Y661" s="104" t="str">
        <f t="shared" si="160"/>
        <v/>
      </c>
      <c r="Z661" s="104" t="str">
        <f t="shared" si="161"/>
        <v/>
      </c>
      <c r="AA661" s="104" t="str">
        <f t="shared" si="161"/>
        <v/>
      </c>
      <c r="AB661" s="113"/>
      <c r="AC661" s="113"/>
      <c r="AD661" s="113"/>
      <c r="AE661" s="113"/>
      <c r="AF661" s="113"/>
      <c r="AG661" s="113"/>
      <c r="AH661" s="113"/>
      <c r="AI661" s="113"/>
      <c r="AJ661" s="114"/>
      <c r="AK661" s="114"/>
      <c r="AL661" s="114"/>
      <c r="AM661" s="114"/>
      <c r="AN661" s="114"/>
      <c r="AO661" s="114"/>
      <c r="AP661" s="114"/>
      <c r="AQ661" s="114"/>
      <c r="AR661" s="114"/>
      <c r="AS661" s="114"/>
      <c r="AT661" s="114"/>
      <c r="AU661" s="114"/>
      <c r="AV661" s="67"/>
      <c r="AW661" s="67"/>
      <c r="AX661" s="67"/>
      <c r="AY661" s="67"/>
      <c r="AZ661" s="67"/>
      <c r="BA661" s="67"/>
      <c r="BB661" s="113"/>
      <c r="BC661" s="67"/>
      <c r="BD661" s="67"/>
      <c r="BE661" s="67"/>
      <c r="BF661" s="67"/>
      <c r="BG661" s="67"/>
      <c r="BH661" s="67"/>
      <c r="BI661" s="67"/>
      <c r="BJ661" s="114">
        <v>1010</v>
      </c>
      <c r="BK661" s="103">
        <v>3118.261</v>
      </c>
      <c r="BL661" s="112">
        <v>42.75745225</v>
      </c>
      <c r="BM661" s="112">
        <v>-82.036561500000005</v>
      </c>
      <c r="BN661" s="102">
        <v>3260</v>
      </c>
      <c r="BO661" s="114"/>
      <c r="BP661" s="67" t="s">
        <v>3899</v>
      </c>
      <c r="BQ661" s="67" t="s">
        <v>5776</v>
      </c>
      <c r="BR661" s="102"/>
      <c r="BS661" s="102"/>
      <c r="BT661" s="115" t="s">
        <v>7637</v>
      </c>
      <c r="BU661" s="102">
        <v>17</v>
      </c>
      <c r="BV661" s="102">
        <v>4</v>
      </c>
      <c r="BW661" s="67" t="s">
        <v>7776</v>
      </c>
      <c r="BX661" s="113">
        <v>5.56</v>
      </c>
      <c r="BY661" s="67"/>
      <c r="BZ661" s="106">
        <f t="shared" si="162"/>
        <v>0</v>
      </c>
      <c r="CA661" s="104" t="s">
        <v>8756</v>
      </c>
      <c r="CB661" s="104">
        <f t="shared" si="163"/>
        <v>0</v>
      </c>
      <c r="CC661" s="67"/>
      <c r="CD661" s="67"/>
      <c r="CE661" s="67"/>
      <c r="CF661" s="67"/>
    </row>
    <row r="662" spans="1:84" hidden="1" x14ac:dyDescent="0.35">
      <c r="A662" s="140">
        <v>1012</v>
      </c>
      <c r="B662" s="103">
        <v>3125.9940000000001</v>
      </c>
      <c r="C662" s="115" t="s">
        <v>8741</v>
      </c>
      <c r="D662" s="67" t="s">
        <v>3339</v>
      </c>
      <c r="E662" s="67" t="s">
        <v>5677</v>
      </c>
      <c r="F662" s="102">
        <v>10</v>
      </c>
      <c r="G662" s="103">
        <v>16</v>
      </c>
      <c r="H662" s="103">
        <v>4</v>
      </c>
      <c r="I662" s="67"/>
      <c r="J662" s="67"/>
      <c r="K662" s="67" t="s">
        <v>5753</v>
      </c>
      <c r="L662" s="67"/>
      <c r="M662" s="67"/>
      <c r="N662" s="67"/>
      <c r="O662" s="67"/>
      <c r="P662" s="67"/>
      <c r="Q662" s="67"/>
      <c r="R662" s="103"/>
      <c r="S662" s="103"/>
      <c r="T662" s="67"/>
      <c r="U662" s="67">
        <v>5.56</v>
      </c>
      <c r="V662" s="104" t="b">
        <f t="shared" si="159"/>
        <v>0</v>
      </c>
      <c r="W662" s="104"/>
      <c r="X662" s="104">
        <f t="shared" si="158"/>
        <v>0</v>
      </c>
      <c r="Y662" s="104" t="str">
        <f t="shared" si="160"/>
        <v/>
      </c>
      <c r="Z662" s="104" t="str">
        <f t="shared" si="161"/>
        <v/>
      </c>
      <c r="AA662" s="104" t="str">
        <f t="shared" si="161"/>
        <v/>
      </c>
      <c r="AB662" s="113"/>
      <c r="AC662" s="113"/>
      <c r="AD662" s="113"/>
      <c r="AE662" s="113"/>
      <c r="AF662" s="113"/>
      <c r="AG662" s="113"/>
      <c r="AH662" s="113"/>
      <c r="AI662" s="113"/>
      <c r="AJ662" s="114"/>
      <c r="AK662" s="114"/>
      <c r="AL662" s="114"/>
      <c r="AM662" s="114"/>
      <c r="AN662" s="114"/>
      <c r="AO662" s="114"/>
      <c r="AP662" s="114"/>
      <c r="AQ662" s="114"/>
      <c r="AR662" s="114"/>
      <c r="AS662" s="114"/>
      <c r="AT662" s="114"/>
      <c r="AU662" s="114"/>
      <c r="AV662" s="67"/>
      <c r="AW662" s="67"/>
      <c r="AX662" s="67"/>
      <c r="AY662" s="67"/>
      <c r="AZ662" s="67"/>
      <c r="BA662" s="67"/>
      <c r="BB662" s="113"/>
      <c r="BC662" s="67"/>
      <c r="BD662" s="67"/>
      <c r="BE662" s="67"/>
      <c r="BF662" s="67"/>
      <c r="BG662" s="67"/>
      <c r="BH662" s="67"/>
      <c r="BI662" s="67"/>
      <c r="BJ662" s="114">
        <v>1012</v>
      </c>
      <c r="BK662" s="103">
        <v>3125.9940000000001</v>
      </c>
      <c r="BL662" s="112">
        <v>42.757449340000001</v>
      </c>
      <c r="BM662" s="112">
        <v>-82.036466570000002</v>
      </c>
      <c r="BN662" s="102">
        <v>3270</v>
      </c>
      <c r="BO662" s="114"/>
      <c r="BP662" s="67" t="s">
        <v>3339</v>
      </c>
      <c r="BQ662" s="67" t="s">
        <v>5753</v>
      </c>
      <c r="BR662" s="102"/>
      <c r="BS662" s="102">
        <v>10</v>
      </c>
      <c r="BT662" s="115" t="s">
        <v>8741</v>
      </c>
      <c r="BU662" s="102">
        <v>16</v>
      </c>
      <c r="BV662" s="102">
        <v>4</v>
      </c>
      <c r="BW662" s="67" t="s">
        <v>7784</v>
      </c>
      <c r="BX662" s="113">
        <v>5.56</v>
      </c>
      <c r="BY662" s="67"/>
      <c r="BZ662" s="106">
        <f t="shared" si="162"/>
        <v>0</v>
      </c>
      <c r="CA662" s="104" t="s">
        <v>8756</v>
      </c>
      <c r="CB662" s="104">
        <f t="shared" si="163"/>
        <v>0</v>
      </c>
      <c r="CC662" s="67"/>
      <c r="CD662" s="67"/>
      <c r="CE662" s="67"/>
      <c r="CF662" s="67"/>
    </row>
    <row r="663" spans="1:84" hidden="1" x14ac:dyDescent="0.35">
      <c r="A663" s="140">
        <v>1048</v>
      </c>
      <c r="B663" s="103">
        <v>3376.3519999999999</v>
      </c>
      <c r="C663" s="115" t="s">
        <v>7616</v>
      </c>
      <c r="D663" s="67" t="s">
        <v>3339</v>
      </c>
      <c r="E663" s="67" t="s">
        <v>5677</v>
      </c>
      <c r="F663" s="102">
        <v>10</v>
      </c>
      <c r="G663" s="103">
        <v>14</v>
      </c>
      <c r="H663" s="103">
        <v>8</v>
      </c>
      <c r="I663" s="67"/>
      <c r="J663" s="67"/>
      <c r="K663" s="67" t="s">
        <v>5753</v>
      </c>
      <c r="L663" s="67"/>
      <c r="M663" s="67"/>
      <c r="N663" s="67"/>
      <c r="O663" s="67"/>
      <c r="P663" s="67"/>
      <c r="Q663" s="67"/>
      <c r="R663" s="103"/>
      <c r="S663" s="103"/>
      <c r="T663" s="67"/>
      <c r="U663" s="67">
        <v>5.56</v>
      </c>
      <c r="V663" s="104" t="b">
        <f t="shared" si="159"/>
        <v>0</v>
      </c>
      <c r="W663" s="104"/>
      <c r="X663" s="104">
        <f t="shared" si="158"/>
        <v>0</v>
      </c>
      <c r="Y663" s="104" t="str">
        <f t="shared" si="160"/>
        <v/>
      </c>
      <c r="Z663" s="104" t="str">
        <f t="shared" si="161"/>
        <v/>
      </c>
      <c r="AA663" s="104" t="str">
        <f t="shared" si="161"/>
        <v/>
      </c>
      <c r="AB663" s="113"/>
      <c r="AC663" s="113"/>
      <c r="AD663" s="113"/>
      <c r="AE663" s="113"/>
      <c r="AF663" s="113"/>
      <c r="AG663" s="113"/>
      <c r="AH663" s="113"/>
      <c r="AI663" s="113"/>
      <c r="AJ663" s="114"/>
      <c r="AK663" s="114"/>
      <c r="AL663" s="114"/>
      <c r="AM663" s="114"/>
      <c r="AN663" s="114"/>
      <c r="AO663" s="114"/>
      <c r="AP663" s="114"/>
      <c r="AQ663" s="114"/>
      <c r="AR663" s="114"/>
      <c r="AS663" s="114"/>
      <c r="AT663" s="114"/>
      <c r="AU663" s="114"/>
      <c r="AV663" s="67"/>
      <c r="AW663" s="67"/>
      <c r="AX663" s="67"/>
      <c r="AY663" s="67"/>
      <c r="AZ663" s="67"/>
      <c r="BA663" s="67"/>
      <c r="BB663" s="113"/>
      <c r="BC663" s="67"/>
      <c r="BD663" s="67"/>
      <c r="BE663" s="67"/>
      <c r="BF663" s="67"/>
      <c r="BG663" s="67"/>
      <c r="BH663" s="67"/>
      <c r="BI663" s="67"/>
      <c r="BJ663" s="114">
        <v>1048</v>
      </c>
      <c r="BK663" s="103">
        <v>3376.3519999999999</v>
      </c>
      <c r="BL663" s="112">
        <v>42.757374050000003</v>
      </c>
      <c r="BM663" s="112">
        <v>-82.033392610000007</v>
      </c>
      <c r="BN663" s="102">
        <v>3480</v>
      </c>
      <c r="BO663" s="114"/>
      <c r="BP663" s="67" t="s">
        <v>3339</v>
      </c>
      <c r="BQ663" s="67" t="s">
        <v>5753</v>
      </c>
      <c r="BR663" s="102"/>
      <c r="BS663" s="102">
        <v>10</v>
      </c>
      <c r="BT663" s="115" t="s">
        <v>7616</v>
      </c>
      <c r="BU663" s="102">
        <v>14</v>
      </c>
      <c r="BV663" s="102">
        <v>8</v>
      </c>
      <c r="BW663" s="67" t="s">
        <v>7784</v>
      </c>
      <c r="BX663" s="113">
        <v>5.56</v>
      </c>
      <c r="BY663" s="67"/>
      <c r="BZ663" s="106">
        <f t="shared" si="162"/>
        <v>0</v>
      </c>
      <c r="CA663" s="104" t="s">
        <v>8756</v>
      </c>
      <c r="CB663" s="104">
        <f t="shared" si="163"/>
        <v>0</v>
      </c>
      <c r="CC663" s="67"/>
      <c r="CD663" s="67"/>
      <c r="CE663" s="67"/>
      <c r="CF663" s="67"/>
    </row>
    <row r="664" spans="1:84" hidden="1" x14ac:dyDescent="0.35">
      <c r="A664" s="140">
        <v>1059</v>
      </c>
      <c r="B664" s="103">
        <v>3422.4340000000002</v>
      </c>
      <c r="C664" s="115" t="s">
        <v>7675</v>
      </c>
      <c r="D664" s="67" t="s">
        <v>3339</v>
      </c>
      <c r="E664" s="67" t="s">
        <v>5677</v>
      </c>
      <c r="F664" s="102">
        <v>10</v>
      </c>
      <c r="G664" s="103">
        <v>20</v>
      </c>
      <c r="H664" s="103">
        <v>11</v>
      </c>
      <c r="I664" s="67"/>
      <c r="J664" s="67"/>
      <c r="K664" s="67" t="s">
        <v>5753</v>
      </c>
      <c r="L664" s="67"/>
      <c r="M664" s="67"/>
      <c r="N664" s="67"/>
      <c r="O664" s="67"/>
      <c r="P664" s="67"/>
      <c r="Q664" s="67"/>
      <c r="R664" s="103"/>
      <c r="S664" s="103"/>
      <c r="T664" s="67"/>
      <c r="U664" s="67">
        <v>5.56</v>
      </c>
      <c r="V664" s="104" t="b">
        <f t="shared" si="159"/>
        <v>0</v>
      </c>
      <c r="W664" s="104"/>
      <c r="X664" s="104">
        <f t="shared" si="158"/>
        <v>0</v>
      </c>
      <c r="Y664" s="104" t="str">
        <f t="shared" si="160"/>
        <v/>
      </c>
      <c r="Z664" s="104" t="str">
        <f t="shared" si="161"/>
        <v/>
      </c>
      <c r="AA664" s="104" t="str">
        <f t="shared" si="161"/>
        <v/>
      </c>
      <c r="AB664" s="113"/>
      <c r="AC664" s="113"/>
      <c r="AD664" s="113"/>
      <c r="AE664" s="113"/>
      <c r="AF664" s="113"/>
      <c r="AG664" s="113"/>
      <c r="AH664" s="113"/>
      <c r="AI664" s="113"/>
      <c r="AJ664" s="114"/>
      <c r="AK664" s="114"/>
      <c r="AL664" s="114"/>
      <c r="AM664" s="114"/>
      <c r="AN664" s="114"/>
      <c r="AO664" s="114"/>
      <c r="AP664" s="114"/>
      <c r="AQ664" s="114"/>
      <c r="AR664" s="114"/>
      <c r="AS664" s="114"/>
      <c r="AT664" s="114"/>
      <c r="AU664" s="114"/>
      <c r="AV664" s="67"/>
      <c r="AW664" s="67"/>
      <c r="AX664" s="67"/>
      <c r="AY664" s="67"/>
      <c r="AZ664" s="67"/>
      <c r="BA664" s="67"/>
      <c r="BB664" s="113"/>
      <c r="BC664" s="67"/>
      <c r="BD664" s="67"/>
      <c r="BE664" s="67"/>
      <c r="BF664" s="67"/>
      <c r="BG664" s="67"/>
      <c r="BH664" s="67"/>
      <c r="BI664" s="67"/>
      <c r="BJ664" s="114">
        <v>1059</v>
      </c>
      <c r="BK664" s="103">
        <v>3422.4340000000002</v>
      </c>
      <c r="BL664" s="112">
        <v>42.757355799999999</v>
      </c>
      <c r="BM664" s="112">
        <v>-82.032827209999994</v>
      </c>
      <c r="BN664" s="102">
        <v>3540</v>
      </c>
      <c r="BO664" s="114"/>
      <c r="BP664" s="67" t="s">
        <v>3339</v>
      </c>
      <c r="BQ664" s="67" t="s">
        <v>5753</v>
      </c>
      <c r="BR664" s="102"/>
      <c r="BS664" s="102">
        <v>10</v>
      </c>
      <c r="BT664" s="115" t="s">
        <v>7675</v>
      </c>
      <c r="BU664" s="102">
        <v>20</v>
      </c>
      <c r="BV664" s="102">
        <v>11</v>
      </c>
      <c r="BW664" s="67" t="s">
        <v>7784</v>
      </c>
      <c r="BX664" s="113">
        <v>5.56</v>
      </c>
      <c r="BY664" s="67"/>
      <c r="BZ664" s="106">
        <f t="shared" si="162"/>
        <v>0</v>
      </c>
      <c r="CA664" s="104" t="s">
        <v>8756</v>
      </c>
      <c r="CB664" s="104">
        <f t="shared" si="163"/>
        <v>0</v>
      </c>
      <c r="CC664" s="67"/>
      <c r="CD664" s="67"/>
      <c r="CE664" s="67"/>
      <c r="CF664" s="67"/>
    </row>
    <row r="665" spans="1:84" hidden="1" x14ac:dyDescent="0.35">
      <c r="A665" s="140">
        <v>1060</v>
      </c>
      <c r="B665" s="103">
        <v>3422.4430000000002</v>
      </c>
      <c r="C665" s="115" t="s">
        <v>7405</v>
      </c>
      <c r="D665" s="67" t="s">
        <v>3339</v>
      </c>
      <c r="E665" s="67" t="s">
        <v>5677</v>
      </c>
      <c r="F665" s="102">
        <v>10</v>
      </c>
      <c r="G665" s="103">
        <v>27</v>
      </c>
      <c r="H665" s="103">
        <v>9</v>
      </c>
      <c r="I665" s="67"/>
      <c r="J665" s="67"/>
      <c r="K665" s="67" t="s">
        <v>5753</v>
      </c>
      <c r="L665" s="67"/>
      <c r="M665" s="67"/>
      <c r="N665" s="67"/>
      <c r="O665" s="67"/>
      <c r="P665" s="67"/>
      <c r="Q665" s="67"/>
      <c r="R665" s="103"/>
      <c r="S665" s="103"/>
      <c r="T665" s="67"/>
      <c r="U665" s="67">
        <v>5.56</v>
      </c>
      <c r="V665" s="104" t="b">
        <f t="shared" si="159"/>
        <v>0</v>
      </c>
      <c r="W665" s="104"/>
      <c r="X665" s="104">
        <f t="shared" si="158"/>
        <v>0</v>
      </c>
      <c r="Y665" s="104" t="str">
        <f t="shared" si="160"/>
        <v/>
      </c>
      <c r="Z665" s="104" t="str">
        <f t="shared" si="161"/>
        <v/>
      </c>
      <c r="AA665" s="104" t="str">
        <f t="shared" si="161"/>
        <v/>
      </c>
      <c r="AB665" s="113"/>
      <c r="AC665" s="113"/>
      <c r="AD665" s="113"/>
      <c r="AE665" s="113"/>
      <c r="AF665" s="113"/>
      <c r="AG665" s="113"/>
      <c r="AH665" s="113"/>
      <c r="AI665" s="113"/>
      <c r="AJ665" s="114"/>
      <c r="AK665" s="114"/>
      <c r="AL665" s="114"/>
      <c r="AM665" s="114"/>
      <c r="AN665" s="114"/>
      <c r="AO665" s="114"/>
      <c r="AP665" s="114"/>
      <c r="AQ665" s="114"/>
      <c r="AR665" s="114"/>
      <c r="AS665" s="114"/>
      <c r="AT665" s="114"/>
      <c r="AU665" s="114"/>
      <c r="AV665" s="67"/>
      <c r="AW665" s="67"/>
      <c r="AX665" s="67"/>
      <c r="AY665" s="67"/>
      <c r="AZ665" s="67"/>
      <c r="BA665" s="67"/>
      <c r="BB665" s="113"/>
      <c r="BC665" s="67"/>
      <c r="BD665" s="67"/>
      <c r="BE665" s="67"/>
      <c r="BF665" s="67"/>
      <c r="BG665" s="67"/>
      <c r="BH665" s="67"/>
      <c r="BI665" s="67"/>
      <c r="BJ665" s="114">
        <v>1060</v>
      </c>
      <c r="BK665" s="103">
        <v>3422.4430000000002</v>
      </c>
      <c r="BL665" s="112">
        <v>42.757355799999999</v>
      </c>
      <c r="BM665" s="112">
        <v>-82.032827150000003</v>
      </c>
      <c r="BN665" s="102">
        <v>3540</v>
      </c>
      <c r="BO665" s="114"/>
      <c r="BP665" s="67" t="s">
        <v>3339</v>
      </c>
      <c r="BQ665" s="67" t="s">
        <v>5753</v>
      </c>
      <c r="BR665" s="102"/>
      <c r="BS665" s="102">
        <v>10</v>
      </c>
      <c r="BT665" s="115" t="s">
        <v>7405</v>
      </c>
      <c r="BU665" s="102">
        <v>27</v>
      </c>
      <c r="BV665" s="102">
        <v>9</v>
      </c>
      <c r="BW665" s="67" t="s">
        <v>7784</v>
      </c>
      <c r="BX665" s="113">
        <v>5.56</v>
      </c>
      <c r="BY665" s="67"/>
      <c r="BZ665" s="106">
        <f t="shared" si="162"/>
        <v>0</v>
      </c>
      <c r="CA665" s="104" t="s">
        <v>8756</v>
      </c>
      <c r="CB665" s="104">
        <f t="shared" si="163"/>
        <v>0</v>
      </c>
      <c r="CC665" s="67"/>
      <c r="CD665" s="67"/>
      <c r="CE665" s="67"/>
      <c r="CF665" s="67"/>
    </row>
    <row r="666" spans="1:84" hidden="1" x14ac:dyDescent="0.35">
      <c r="A666" s="140">
        <v>1084</v>
      </c>
      <c r="B666" s="103">
        <v>3498.4789999999998</v>
      </c>
      <c r="C666" s="115" t="s">
        <v>7618</v>
      </c>
      <c r="D666" s="67" t="s">
        <v>3899</v>
      </c>
      <c r="E666" s="67" t="s">
        <v>5672</v>
      </c>
      <c r="F666" s="102"/>
      <c r="G666" s="103">
        <v>20</v>
      </c>
      <c r="H666" s="103">
        <v>6</v>
      </c>
      <c r="I666" s="67"/>
      <c r="J666" s="67"/>
      <c r="K666" s="67" t="s">
        <v>5776</v>
      </c>
      <c r="L666" s="67"/>
      <c r="M666" s="67"/>
      <c r="N666" s="67"/>
      <c r="O666" s="67"/>
      <c r="P666" s="67"/>
      <c r="Q666" s="67"/>
      <c r="R666" s="103"/>
      <c r="S666" s="103"/>
      <c r="T666" s="67"/>
      <c r="U666" s="67">
        <v>7.8</v>
      </c>
      <c r="V666" s="104" t="b">
        <f t="shared" si="159"/>
        <v>0</v>
      </c>
      <c r="W666" s="104"/>
      <c r="X666" s="104">
        <f t="shared" si="158"/>
        <v>0</v>
      </c>
      <c r="Y666" s="104" t="str">
        <f t="shared" si="160"/>
        <v/>
      </c>
      <c r="Z666" s="104" t="str">
        <f t="shared" si="161"/>
        <v/>
      </c>
      <c r="AA666" s="104" t="str">
        <f t="shared" si="161"/>
        <v/>
      </c>
      <c r="AB666" s="113"/>
      <c r="AC666" s="113"/>
      <c r="AD666" s="113"/>
      <c r="AE666" s="113"/>
      <c r="AF666" s="113"/>
      <c r="AG666" s="113"/>
      <c r="AH666" s="113"/>
      <c r="AI666" s="113"/>
      <c r="AJ666" s="114"/>
      <c r="AK666" s="114"/>
      <c r="AL666" s="114"/>
      <c r="AM666" s="114"/>
      <c r="AN666" s="114"/>
      <c r="AO666" s="114"/>
      <c r="AP666" s="114"/>
      <c r="AQ666" s="114"/>
      <c r="AR666" s="114"/>
      <c r="AS666" s="114"/>
      <c r="AT666" s="114"/>
      <c r="AU666" s="114"/>
      <c r="AV666" s="67"/>
      <c r="AW666" s="67"/>
      <c r="AX666" s="67"/>
      <c r="AY666" s="67"/>
      <c r="AZ666" s="67"/>
      <c r="BA666" s="67"/>
      <c r="BB666" s="113"/>
      <c r="BC666" s="67"/>
      <c r="BD666" s="67"/>
      <c r="BE666" s="67"/>
      <c r="BF666" s="67"/>
      <c r="BG666" s="67"/>
      <c r="BH666" s="67"/>
      <c r="BI666" s="67"/>
      <c r="BJ666" s="114">
        <v>1084</v>
      </c>
      <c r="BK666" s="103">
        <v>3498.4789999999998</v>
      </c>
      <c r="BL666" s="112">
        <v>42.757087570000003</v>
      </c>
      <c r="BM666" s="112">
        <v>-82.032292170000005</v>
      </c>
      <c r="BN666" s="102">
        <v>3710</v>
      </c>
      <c r="BO666" s="114"/>
      <c r="BP666" s="67" t="s">
        <v>3899</v>
      </c>
      <c r="BQ666" s="67" t="s">
        <v>5776</v>
      </c>
      <c r="BR666" s="102"/>
      <c r="BS666" s="102"/>
      <c r="BT666" s="115" t="s">
        <v>7618</v>
      </c>
      <c r="BU666" s="102">
        <v>20</v>
      </c>
      <c r="BV666" s="102">
        <v>6</v>
      </c>
      <c r="BW666" s="67" t="s">
        <v>7776</v>
      </c>
      <c r="BX666" s="113">
        <v>7.8</v>
      </c>
      <c r="BY666" s="67"/>
      <c r="BZ666" s="106">
        <f t="shared" si="162"/>
        <v>0</v>
      </c>
      <c r="CA666" s="104" t="s">
        <v>8756</v>
      </c>
      <c r="CB666" s="104">
        <f t="shared" si="163"/>
        <v>0</v>
      </c>
      <c r="CC666" s="67"/>
      <c r="CD666" s="67"/>
      <c r="CE666" s="67"/>
      <c r="CF666" s="67"/>
    </row>
    <row r="667" spans="1:84" hidden="1" x14ac:dyDescent="0.35">
      <c r="A667" s="140">
        <v>1127</v>
      </c>
      <c r="B667" s="103">
        <v>3518.0059999999999</v>
      </c>
      <c r="C667" s="115" t="s">
        <v>7600</v>
      </c>
      <c r="D667" s="67" t="s">
        <v>3407</v>
      </c>
      <c r="E667" s="67" t="s">
        <v>5672</v>
      </c>
      <c r="F667" s="102"/>
      <c r="G667" s="103">
        <v>7</v>
      </c>
      <c r="H667" s="103">
        <v>13</v>
      </c>
      <c r="I667" s="67"/>
      <c r="J667" s="67"/>
      <c r="K667" s="67" t="s">
        <v>5673</v>
      </c>
      <c r="L667" s="67"/>
      <c r="M667" s="67"/>
      <c r="N667" s="67"/>
      <c r="O667" s="67"/>
      <c r="P667" s="67"/>
      <c r="Q667" s="67"/>
      <c r="R667" s="103"/>
      <c r="S667" s="103"/>
      <c r="T667" s="67"/>
      <c r="U667" s="67">
        <v>12.7</v>
      </c>
      <c r="V667" s="113"/>
      <c r="W667" s="104"/>
      <c r="X667" s="104">
        <f t="shared" si="158"/>
        <v>0</v>
      </c>
      <c r="Y667" s="104" t="str">
        <f t="shared" si="160"/>
        <v/>
      </c>
      <c r="Z667" s="104" t="str">
        <f t="shared" si="161"/>
        <v/>
      </c>
      <c r="AA667" s="104" t="str">
        <f t="shared" si="161"/>
        <v/>
      </c>
      <c r="AB667" s="113"/>
      <c r="AC667" s="113"/>
      <c r="AD667" s="113"/>
      <c r="AE667" s="113"/>
      <c r="AF667" s="113"/>
      <c r="AG667" s="113"/>
      <c r="AH667" s="113"/>
      <c r="AI667" s="113"/>
      <c r="AJ667" s="114"/>
      <c r="AK667" s="114"/>
      <c r="AL667" s="114"/>
      <c r="AM667" s="114"/>
      <c r="AN667" s="114"/>
      <c r="AO667" s="114"/>
      <c r="AP667" s="114"/>
      <c r="AQ667" s="114"/>
      <c r="AR667" s="114"/>
      <c r="AS667" s="114"/>
      <c r="AT667" s="114"/>
      <c r="AU667" s="114"/>
      <c r="AV667" s="67"/>
      <c r="AW667" s="67"/>
      <c r="AX667" s="67"/>
      <c r="AY667" s="67"/>
      <c r="AZ667" s="67"/>
      <c r="BA667" s="67"/>
      <c r="BB667" s="113"/>
      <c r="BC667" s="67"/>
      <c r="BD667" s="67"/>
      <c r="BE667" s="67"/>
      <c r="BF667" s="67"/>
      <c r="BG667" s="67"/>
      <c r="BH667" s="67"/>
      <c r="BI667" s="67"/>
      <c r="BJ667" s="114">
        <v>1127</v>
      </c>
      <c r="BK667" s="103">
        <v>3518.0059999999999</v>
      </c>
      <c r="BL667" s="112">
        <v>42.756979430000001</v>
      </c>
      <c r="BM667" s="112">
        <v>-82.03220288</v>
      </c>
      <c r="BN667" s="102">
        <v>3850</v>
      </c>
      <c r="BO667" s="114"/>
      <c r="BP667" s="67" t="s">
        <v>3407</v>
      </c>
      <c r="BQ667" s="67" t="s">
        <v>5673</v>
      </c>
      <c r="BR667" s="102"/>
      <c r="BS667" s="102"/>
      <c r="BT667" s="115" t="s">
        <v>7600</v>
      </c>
      <c r="BU667" s="102">
        <v>7</v>
      </c>
      <c r="BV667" s="102">
        <v>13</v>
      </c>
      <c r="BW667" s="67" t="s">
        <v>7776</v>
      </c>
      <c r="BX667" s="113">
        <v>12.7</v>
      </c>
      <c r="BY667" s="67"/>
      <c r="BZ667" s="106">
        <f t="shared" si="162"/>
        <v>0</v>
      </c>
      <c r="CA667" s="104" t="s">
        <v>8756</v>
      </c>
      <c r="CB667" s="104">
        <f t="shared" si="163"/>
        <v>0</v>
      </c>
      <c r="CC667" s="67"/>
      <c r="CD667" s="67"/>
      <c r="CE667" s="67"/>
      <c r="CF667" s="67"/>
    </row>
  </sheetData>
  <autoFilter ref="A1:CF667" xr:uid="{F7F04ED2-C7D3-4711-9CB0-8A50E134C722}">
    <filterColumn colId="0">
      <filters>
        <filter val="1053"/>
        <filter val="1091"/>
        <filter val="1094"/>
        <filter val="1095"/>
        <filter val="1132"/>
        <filter val="1164"/>
      </filters>
    </filterColumn>
  </autoFilter>
  <conditionalFormatting sqref="L2:L600">
    <cfRule type="duplicateValues" dxfId="20" priority="1"/>
  </conditionalFormatting>
  <pageMargins left="0.7" right="0.7" top="0.75" bottom="0.75"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35BCD63-6A6F-4C44-A6E5-B2F8C536A9F9}">
          <x14:formula1>
            <xm:f>Inputs!$B$14:$B$21</xm:f>
          </x14:formula1>
          <xm:sqref>W587:W1048576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277DC-7853-4F82-AA90-6DDD718E61F0}">
  <sheetPr codeName="Sheet7">
    <tabColor rgb="FF00B050"/>
  </sheetPr>
  <dimension ref="A1:E3"/>
  <sheetViews>
    <sheetView workbookViewId="0">
      <selection activeCell="O17" sqref="O17"/>
    </sheetView>
  </sheetViews>
  <sheetFormatPr defaultRowHeight="14.5" x14ac:dyDescent="0.35"/>
  <cols>
    <col min="1" max="1" width="17" style="21" bestFit="1" customWidth="1"/>
    <col min="2" max="2" width="11.453125" style="19" customWidth="1"/>
    <col min="3" max="3" width="4.26953125" customWidth="1"/>
    <col min="4" max="4" width="17.26953125" style="21" bestFit="1" customWidth="1"/>
    <col min="5" max="5" width="11.453125" style="19" customWidth="1"/>
    <col min="6" max="6" width="4" customWidth="1"/>
  </cols>
  <sheetData>
    <row r="1" spans="1:5" ht="29" x14ac:dyDescent="0.35">
      <c r="A1" s="65" t="s">
        <v>131</v>
      </c>
      <c r="B1" s="64" t="s">
        <v>139</v>
      </c>
      <c r="D1" s="65" t="s">
        <v>131</v>
      </c>
      <c r="E1" s="64" t="s">
        <v>140</v>
      </c>
    </row>
    <row r="2" spans="1:5" x14ac:dyDescent="0.35">
      <c r="A2" s="21">
        <v>0</v>
      </c>
      <c r="B2" s="19">
        <v>0</v>
      </c>
      <c r="D2" s="21">
        <v>0</v>
      </c>
      <c r="E2" s="19">
        <v>0</v>
      </c>
    </row>
    <row r="3" spans="1:5" x14ac:dyDescent="0.35">
      <c r="A3" s="21">
        <v>999999</v>
      </c>
      <c r="B3" s="19">
        <v>0</v>
      </c>
      <c r="D3" s="21">
        <v>999999</v>
      </c>
      <c r="E3" s="19">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8" r:id="rId3" name="Button 4">
              <controlPr defaultSize="0" print="0" autoFill="0" autoPict="0" macro="[0]!Segmentation_Data">
                <anchor moveWithCells="1" sizeWithCells="1">
                  <from>
                    <xdr:col>6</xdr:col>
                    <xdr:colOff>0</xdr:colOff>
                    <xdr:row>1</xdr:row>
                    <xdr:rowOff>0</xdr:rowOff>
                  </from>
                  <to>
                    <xdr:col>8</xdr:col>
                    <xdr:colOff>31750</xdr:colOff>
                    <xdr:row>3</xdr:row>
                    <xdr:rowOff>0</xdr:rowOff>
                  </to>
                </anchor>
              </controlPr>
            </control>
          </mc:Choice>
        </mc:AlternateContent>
        <mc:AlternateContent xmlns:mc="http://schemas.openxmlformats.org/markup-compatibility/2006">
          <mc:Choice Requires="x14">
            <control shapeId="26629" r:id="rId4" name="Button 5">
              <controlPr defaultSize="0" print="0" autoFill="0" autoPict="0" macro="[0]!AddSegmentationSeriesToSelectedChartSheet">
                <anchor moveWithCells="1" sizeWithCells="1">
                  <from>
                    <xdr:col>6</xdr:col>
                    <xdr:colOff>0</xdr:colOff>
                    <xdr:row>4</xdr:row>
                    <xdr:rowOff>0</xdr:rowOff>
                  </from>
                  <to>
                    <xdr:col>8</xdr:col>
                    <xdr:colOff>31750</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65A50-5A92-4B03-B629-CA9AF7EF01E9}">
  <sheetPr codeName="Sheet15">
    <tabColor rgb="FF7030A0"/>
  </sheetPr>
  <dimension ref="A1:DJ737"/>
  <sheetViews>
    <sheetView tabSelected="1" workbookViewId="0">
      <selection activeCell="M9" sqref="M9"/>
    </sheetView>
  </sheetViews>
  <sheetFormatPr defaultRowHeight="14.5" x14ac:dyDescent="0.35"/>
  <cols>
    <col min="1" max="1" width="10.6328125" bestFit="1" customWidth="1"/>
    <col min="2" max="2" width="12.7265625" customWidth="1"/>
    <col min="9" max="9" width="14.26953125" bestFit="1" customWidth="1"/>
    <col min="10" max="10" width="24.08984375" bestFit="1" customWidth="1"/>
    <col min="12" max="12" width="27.54296875" bestFit="1" customWidth="1"/>
    <col min="13" max="13" width="27.90625" bestFit="1" customWidth="1"/>
    <col min="14" max="14" width="27.36328125" bestFit="1" customWidth="1"/>
    <col min="16" max="16" width="8.7265625" customWidth="1"/>
    <col min="18" max="19" width="8.7265625" customWidth="1"/>
    <col min="20" max="20" width="21.54296875" bestFit="1" customWidth="1"/>
    <col min="21" max="26" width="8.7265625" customWidth="1"/>
    <col min="28" max="31" width="8.7265625" customWidth="1"/>
    <col min="32" max="32" width="19.453125" customWidth="1"/>
    <col min="33" max="60" width="8.7265625" customWidth="1"/>
    <col min="61" max="61" width="15.90625" customWidth="1"/>
    <col min="62" max="62" width="17.26953125" customWidth="1"/>
    <col min="63" max="63" width="8.7265625" customWidth="1"/>
    <col min="64" max="64" width="21" bestFit="1" customWidth="1"/>
    <col min="65" max="65" width="11.453125" bestFit="1" customWidth="1"/>
    <col min="66" max="66" width="16.7265625" bestFit="1" customWidth="1"/>
    <col min="67" max="79" width="8.7265625" customWidth="1"/>
    <col min="81" max="81" width="12.26953125" customWidth="1"/>
    <col min="82" max="84" width="8.7265625" customWidth="1"/>
    <col min="87" max="87" width="16" customWidth="1"/>
    <col min="88" max="89" width="8.7265625" customWidth="1"/>
    <col min="90" max="90" width="13.08984375" customWidth="1"/>
    <col min="91" max="91" width="15.90625" bestFit="1" customWidth="1"/>
    <col min="93" max="93" width="13.36328125" bestFit="1" customWidth="1"/>
    <col min="94" max="94" width="11.54296875" bestFit="1" customWidth="1"/>
    <col min="95" max="95" width="9.81640625" bestFit="1" customWidth="1"/>
    <col min="96" max="96" width="8.81640625" bestFit="1" customWidth="1"/>
    <col min="97" max="97" width="9" bestFit="1" customWidth="1"/>
    <col min="98" max="98" width="11" bestFit="1" customWidth="1"/>
    <col min="99" max="99" width="12.26953125" bestFit="1" customWidth="1"/>
    <col min="100" max="100" width="12.453125" customWidth="1"/>
    <col min="101" max="101" width="10.36328125" bestFit="1" customWidth="1"/>
    <col min="102" max="103" width="13.453125" bestFit="1" customWidth="1"/>
    <col min="104" max="104" width="9.6328125" customWidth="1"/>
    <col min="105" max="105" width="13.7265625" bestFit="1" customWidth="1"/>
    <col min="106" max="106" width="15.08984375" customWidth="1"/>
    <col min="107" max="107" width="7.453125" bestFit="1" customWidth="1"/>
    <col min="108" max="108" width="10.1796875" customWidth="1"/>
    <col min="109" max="109" width="8.81640625" customWidth="1"/>
    <col min="110" max="110" width="10.1796875" bestFit="1" customWidth="1"/>
    <col min="111" max="111" width="14.453125" bestFit="1" customWidth="1"/>
    <col min="112" max="112" width="10.36328125" bestFit="1" customWidth="1"/>
    <col min="113" max="113" width="13.1796875" bestFit="1" customWidth="1"/>
    <col min="114" max="114" width="14.1796875" bestFit="1" customWidth="1"/>
  </cols>
  <sheetData>
    <row r="1" spans="1:114" x14ac:dyDescent="0.35">
      <c r="A1" s="78" t="s">
        <v>8753</v>
      </c>
      <c r="B1" s="78"/>
      <c r="C1" s="78"/>
      <c r="D1" s="78"/>
      <c r="E1" s="78"/>
      <c r="F1" s="78"/>
      <c r="G1" s="78"/>
      <c r="H1" s="78"/>
      <c r="I1" s="78"/>
      <c r="J1" s="78"/>
      <c r="K1" s="78"/>
      <c r="L1" s="78"/>
      <c r="M1" s="78"/>
      <c r="N1" s="78"/>
      <c r="O1" s="78"/>
      <c r="Q1" s="78"/>
      <c r="T1" s="78"/>
      <c r="AA1" s="78"/>
      <c r="AG1" s="78"/>
      <c r="AH1" s="78"/>
      <c r="AI1" s="78"/>
      <c r="AJ1" s="78"/>
      <c r="BG1" s="78"/>
      <c r="BH1" s="78"/>
      <c r="BI1" s="78"/>
      <c r="BJ1" s="78"/>
      <c r="BK1" s="78"/>
      <c r="BL1" s="78"/>
      <c r="BM1" s="78"/>
      <c r="BN1" s="78"/>
      <c r="BW1" s="78"/>
      <c r="BX1" s="78"/>
      <c r="BY1" s="78"/>
      <c r="BZ1" s="78"/>
      <c r="CA1" s="78"/>
      <c r="CB1" s="78"/>
      <c r="CC1" s="78"/>
      <c r="CG1" s="78"/>
      <c r="CH1" s="78"/>
      <c r="CI1" s="78"/>
      <c r="CJ1" s="78"/>
      <c r="CK1" s="78"/>
      <c r="CL1" s="78"/>
      <c r="CM1" s="78"/>
      <c r="CN1" s="76" t="s">
        <v>8754</v>
      </c>
      <c r="CO1" s="76"/>
      <c r="CP1" s="76"/>
      <c r="CQ1" s="76"/>
      <c r="CR1" s="76"/>
      <c r="CS1" s="76"/>
      <c r="CT1" s="76"/>
      <c r="CU1" s="76"/>
      <c r="CV1" s="76"/>
      <c r="CW1" s="76"/>
      <c r="CX1" s="76"/>
      <c r="CY1" s="76"/>
      <c r="CZ1" s="76"/>
      <c r="DA1" s="76"/>
      <c r="DB1" s="76"/>
      <c r="DC1" s="76"/>
      <c r="DD1" s="76"/>
      <c r="DE1" s="76"/>
      <c r="DF1" s="76"/>
      <c r="DG1" s="76"/>
      <c r="DH1" s="76"/>
      <c r="DI1" s="76"/>
      <c r="DJ1" s="76"/>
    </row>
    <row r="2" spans="1:114" x14ac:dyDescent="0.35">
      <c r="B2" t="s">
        <v>5670</v>
      </c>
      <c r="C2" s="51" t="s">
        <v>7715</v>
      </c>
      <c r="D2" t="s">
        <v>3</v>
      </c>
      <c r="E2" s="51" t="s">
        <v>7722</v>
      </c>
      <c r="F2" s="51" t="s">
        <v>5646</v>
      </c>
      <c r="G2" t="s">
        <v>7745</v>
      </c>
      <c r="H2" t="s">
        <v>7751</v>
      </c>
      <c r="I2" s="51" t="s">
        <v>7733</v>
      </c>
      <c r="J2" s="51" t="s">
        <v>7732</v>
      </c>
      <c r="K2" s="51" t="s">
        <v>7712</v>
      </c>
      <c r="L2" s="51" t="s">
        <v>8642</v>
      </c>
      <c r="M2" s="51" t="s">
        <v>8643</v>
      </c>
      <c r="N2" s="51" t="s">
        <v>8644</v>
      </c>
      <c r="O2" s="51" t="s">
        <v>7750</v>
      </c>
      <c r="P2" t="s">
        <v>7744</v>
      </c>
      <c r="Q2" t="s">
        <v>5656</v>
      </c>
      <c r="R2" t="s">
        <v>5652</v>
      </c>
      <c r="S2" t="s">
        <v>7768</v>
      </c>
      <c r="T2" s="51" t="s">
        <v>7726</v>
      </c>
      <c r="U2" t="s">
        <v>7741</v>
      </c>
      <c r="V2" t="s">
        <v>7759</v>
      </c>
      <c r="W2" t="s">
        <v>7771</v>
      </c>
      <c r="X2" t="s">
        <v>7762</v>
      </c>
      <c r="Y2" t="s">
        <v>7763</v>
      </c>
      <c r="Z2" t="s">
        <v>8645</v>
      </c>
      <c r="AA2" s="51" t="s">
        <v>7747</v>
      </c>
      <c r="AB2" t="s">
        <v>7743</v>
      </c>
      <c r="AC2" t="s">
        <v>7765</v>
      </c>
      <c r="AD2" t="s">
        <v>7764</v>
      </c>
      <c r="AE2" t="s">
        <v>7766</v>
      </c>
      <c r="AF2" s="51" t="s">
        <v>5657</v>
      </c>
      <c r="AG2" t="s">
        <v>7327</v>
      </c>
      <c r="AH2" t="s">
        <v>7328</v>
      </c>
      <c r="AI2" t="s">
        <v>5665</v>
      </c>
      <c r="AJ2" t="s">
        <v>7760</v>
      </c>
      <c r="AK2" t="s">
        <v>7769</v>
      </c>
      <c r="AL2" t="s">
        <v>7719</v>
      </c>
      <c r="AM2" t="s">
        <v>8646</v>
      </c>
      <c r="AN2" t="s">
        <v>7724</v>
      </c>
      <c r="AO2" t="s">
        <v>7716</v>
      </c>
      <c r="AP2" t="s">
        <v>8647</v>
      </c>
      <c r="AQ2" t="s">
        <v>8648</v>
      </c>
      <c r="AR2" t="s">
        <v>8649</v>
      </c>
      <c r="AS2" t="s">
        <v>7753</v>
      </c>
      <c r="AT2" t="s">
        <v>7752</v>
      </c>
      <c r="AU2" t="s">
        <v>7754</v>
      </c>
      <c r="AV2" t="s">
        <v>7735</v>
      </c>
      <c r="AW2" t="s">
        <v>7734</v>
      </c>
      <c r="AX2" t="s">
        <v>7736</v>
      </c>
      <c r="AY2" t="s">
        <v>7723</v>
      </c>
      <c r="AZ2" t="s">
        <v>7740</v>
      </c>
      <c r="BA2" t="s">
        <v>7770</v>
      </c>
      <c r="BB2" t="s">
        <v>7742</v>
      </c>
      <c r="BC2" t="s">
        <v>7721</v>
      </c>
      <c r="BD2" t="s">
        <v>7725</v>
      </c>
      <c r="BE2" t="s">
        <v>7711</v>
      </c>
      <c r="BF2" t="s">
        <v>5669</v>
      </c>
      <c r="BG2" t="s">
        <v>5670</v>
      </c>
      <c r="BH2" t="s">
        <v>7715</v>
      </c>
      <c r="BI2" t="s">
        <v>7714</v>
      </c>
      <c r="BJ2" t="s">
        <v>7713</v>
      </c>
      <c r="BK2" t="s">
        <v>5645</v>
      </c>
      <c r="BL2" s="51" t="s">
        <v>7749</v>
      </c>
      <c r="BM2" s="51" t="s">
        <v>26</v>
      </c>
      <c r="BN2" s="51" t="s">
        <v>5671</v>
      </c>
      <c r="BO2" t="s">
        <v>7720</v>
      </c>
      <c r="BP2" t="s">
        <v>7727</v>
      </c>
      <c r="BQ2" t="s">
        <v>7728</v>
      </c>
      <c r="BR2" t="s">
        <v>7729</v>
      </c>
      <c r="BS2" t="s">
        <v>7730</v>
      </c>
      <c r="BT2" t="s">
        <v>7717</v>
      </c>
      <c r="BU2" t="s">
        <v>7757</v>
      </c>
      <c r="BV2" t="s">
        <v>7755</v>
      </c>
      <c r="BW2" t="s">
        <v>7737</v>
      </c>
      <c r="BX2" t="s">
        <v>7738</v>
      </c>
      <c r="BY2" t="s">
        <v>7739</v>
      </c>
      <c r="BZ2" t="s">
        <v>5664</v>
      </c>
      <c r="CA2" t="s">
        <v>7709</v>
      </c>
      <c r="CB2" s="51" t="s">
        <v>7746</v>
      </c>
      <c r="CC2" s="51" t="s">
        <v>7748</v>
      </c>
      <c r="CD2" t="s">
        <v>7718</v>
      </c>
      <c r="CE2" t="s">
        <v>7758</v>
      </c>
      <c r="CF2" t="s">
        <v>7756</v>
      </c>
      <c r="CG2" s="51" t="s">
        <v>7326</v>
      </c>
      <c r="CH2" t="s">
        <v>7761</v>
      </c>
      <c r="CI2" s="51" t="s">
        <v>5651</v>
      </c>
      <c r="CJ2" t="s">
        <v>7325</v>
      </c>
      <c r="CK2" s="51" t="s">
        <v>7767</v>
      </c>
      <c r="CL2" t="s">
        <v>7710</v>
      </c>
      <c r="CM2" s="51" t="s">
        <v>5670</v>
      </c>
      <c r="CO2" s="51" t="s">
        <v>2813</v>
      </c>
      <c r="CP2" s="51" t="s">
        <v>1</v>
      </c>
      <c r="CQ2" s="51" t="s">
        <v>2805</v>
      </c>
      <c r="CR2" s="79" t="s">
        <v>2806</v>
      </c>
      <c r="CS2" s="51" t="s">
        <v>2807</v>
      </c>
      <c r="CT2" s="51" t="s">
        <v>3</v>
      </c>
      <c r="CU2" s="51" t="s">
        <v>10</v>
      </c>
      <c r="CV2" s="51" t="s">
        <v>2869</v>
      </c>
      <c r="CW2" t="s">
        <v>2870</v>
      </c>
      <c r="CX2" s="51" t="s">
        <v>2871</v>
      </c>
      <c r="CY2" s="51" t="s">
        <v>2872</v>
      </c>
      <c r="CZ2" s="51" t="s">
        <v>2873</v>
      </c>
      <c r="DA2" s="51" t="s">
        <v>2874</v>
      </c>
      <c r="DB2" s="51" t="s">
        <v>2875</v>
      </c>
      <c r="DC2" s="51" t="s">
        <v>2876</v>
      </c>
      <c r="DD2" s="51" t="s">
        <v>2877</v>
      </c>
      <c r="DE2" s="51" t="s">
        <v>2878</v>
      </c>
      <c r="DF2" s="51" t="s">
        <v>2879</v>
      </c>
      <c r="DG2" s="51" t="s">
        <v>2880</v>
      </c>
      <c r="DH2" s="51" t="s">
        <v>2881</v>
      </c>
      <c r="DI2" s="51" t="s">
        <v>2882</v>
      </c>
      <c r="DJ2" s="51" t="s">
        <v>2883</v>
      </c>
    </row>
    <row r="3" spans="1:114" x14ac:dyDescent="0.35">
      <c r="B3" t="s">
        <v>5676</v>
      </c>
      <c r="C3">
        <v>1</v>
      </c>
      <c r="D3" t="s">
        <v>7778</v>
      </c>
      <c r="E3">
        <v>23</v>
      </c>
      <c r="F3">
        <v>6.3209999999999997</v>
      </c>
      <c r="G3">
        <v>10</v>
      </c>
      <c r="H3" t="s">
        <v>7798</v>
      </c>
      <c r="I3" t="s">
        <v>7773</v>
      </c>
      <c r="J3" t="s">
        <v>7797</v>
      </c>
      <c r="M3">
        <v>35</v>
      </c>
      <c r="N3">
        <v>8</v>
      </c>
      <c r="O3" t="s">
        <v>7605</v>
      </c>
      <c r="R3" t="s">
        <v>7776</v>
      </c>
      <c r="S3" t="s">
        <v>7774</v>
      </c>
      <c r="T3" t="s">
        <v>7162</v>
      </c>
      <c r="W3">
        <v>12.7</v>
      </c>
      <c r="X3" t="s">
        <v>7799</v>
      </c>
      <c r="Y3">
        <v>1.1000000000000001</v>
      </c>
      <c r="Z3" t="s">
        <v>7774</v>
      </c>
      <c r="AB3" t="s">
        <v>7774</v>
      </c>
      <c r="AF3" t="s">
        <v>5673</v>
      </c>
      <c r="AG3">
        <v>42.78458723</v>
      </c>
      <c r="AH3">
        <v>-82.037177850000006</v>
      </c>
      <c r="AI3">
        <v>202.4</v>
      </c>
      <c r="AJ3">
        <v>290</v>
      </c>
      <c r="AL3">
        <v>15</v>
      </c>
      <c r="AM3">
        <v>986</v>
      </c>
      <c r="AN3">
        <v>0.30299999999999999</v>
      </c>
      <c r="BF3" t="s">
        <v>5675</v>
      </c>
      <c r="BG3" t="s">
        <v>5676</v>
      </c>
      <c r="BH3">
        <v>1</v>
      </c>
      <c r="BI3" t="s">
        <v>7797</v>
      </c>
      <c r="BJ3" t="s">
        <v>7773</v>
      </c>
      <c r="BK3">
        <v>1</v>
      </c>
      <c r="BL3">
        <v>80</v>
      </c>
      <c r="BW3">
        <v>42.78458723</v>
      </c>
      <c r="BX3">
        <v>-82.037177850000006</v>
      </c>
      <c r="BY3">
        <v>4737415.6050000004</v>
      </c>
      <c r="BZ3">
        <v>202.44399999999999</v>
      </c>
      <c r="CA3">
        <v>2.2000000000000002</v>
      </c>
      <c r="CB3" t="s">
        <v>8650</v>
      </c>
      <c r="CC3">
        <v>7</v>
      </c>
      <c r="CG3" t="s">
        <v>5672</v>
      </c>
      <c r="CH3">
        <v>414</v>
      </c>
      <c r="CI3" t="s">
        <v>3407</v>
      </c>
      <c r="CJ3" t="s">
        <v>8651</v>
      </c>
      <c r="CK3">
        <v>12.7</v>
      </c>
      <c r="CL3">
        <v>1.1000000000000001</v>
      </c>
      <c r="CM3" t="s">
        <v>5676</v>
      </c>
      <c r="CO3" t="e">
        <f>VLOOKUP($CM3,AutoSCAN_ORG!$B$1:$CF$2516,1,FALSE)</f>
        <v>#N/A</v>
      </c>
      <c r="CP3" t="e">
        <f>VLOOKUP($CM3,AutoSCAN_ORG!$B$1:$CF$2516,2,FALSE)</f>
        <v>#N/A</v>
      </c>
      <c r="CQ3" t="e">
        <f>VLOOKUP($CM3,AutoSCAN_ORG!$B$1:$CF$2516,3,FALSE)</f>
        <v>#N/A</v>
      </c>
      <c r="CR3" t="e">
        <f>VLOOKUP($CM3,AutoSCAN_ORG!$B$1:$CF$2516,4,FALSE)</f>
        <v>#N/A</v>
      </c>
      <c r="CS3" t="e">
        <f>VLOOKUP($CM3,AutoSCAN_ORG!$B$1:$CF$2516,5,FALSE)</f>
        <v>#N/A</v>
      </c>
      <c r="CT3" t="e">
        <f>VLOOKUP($CM3,AutoSCAN_ORG!$B$1:$CF$2516,6,FALSE)</f>
        <v>#N/A</v>
      </c>
      <c r="CU3" t="e">
        <f>VLOOKUP($CM3,AutoSCAN_ORG!$B$1:$CF$2516,7,FALSE)</f>
        <v>#N/A</v>
      </c>
      <c r="CV3" t="e">
        <f>VLOOKUP($CM3,AutoSCAN_ORG!$B$1:$CF$2516,69,FALSE)</f>
        <v>#N/A</v>
      </c>
      <c r="CW3" t="e">
        <f>VLOOKUP($CM3,AutoSCAN_ORG!$B$1:$CF$2516,70,FALSE)</f>
        <v>#N/A</v>
      </c>
      <c r="CX3" t="e">
        <f>VLOOKUP($CM3,AutoSCAN_ORG!$B$1:$CF$2516,71,FALSE)</f>
        <v>#N/A</v>
      </c>
      <c r="CY3" t="e">
        <f>VLOOKUP($CM3,AutoSCAN_ORG!$B$1:$CF$2516,72,FALSE)</f>
        <v>#N/A</v>
      </c>
      <c r="CZ3" t="e">
        <f>VLOOKUP($CM3,AutoSCAN_ORG!$B$1:$CF$2516,73,FALSE)</f>
        <v>#N/A</v>
      </c>
      <c r="DA3" t="e">
        <f>VLOOKUP($CM3,AutoSCAN_ORG!$B$1:$CF$2516,74,FALSE)</f>
        <v>#N/A</v>
      </c>
      <c r="DB3" t="e">
        <f>VLOOKUP($CM3,AutoSCAN_ORG!$B$1:$CF$2516,75,FALSE)</f>
        <v>#N/A</v>
      </c>
      <c r="DC3" t="e">
        <f>VLOOKUP($CM3,AutoSCAN_ORG!$B$1:$CF$2516,76,FALSE)</f>
        <v>#N/A</v>
      </c>
      <c r="DD3" t="e">
        <f>VLOOKUP($CM3,AutoSCAN_ORG!$B$1:$CF$2516,77,FALSE)</f>
        <v>#N/A</v>
      </c>
      <c r="DE3" t="e">
        <f>VLOOKUP($CM3,AutoSCAN_ORG!$B$1:$CF$2516,78,FALSE)</f>
        <v>#N/A</v>
      </c>
      <c r="DF3" t="e">
        <f>VLOOKUP($CM3,AutoSCAN_ORG!$B$1:$CF$2516,79,FALSE)</f>
        <v>#N/A</v>
      </c>
      <c r="DG3" t="e">
        <f>VLOOKUP($CM3,AutoSCAN_ORG!$B$1:$CF$2516,80,FALSE)</f>
        <v>#N/A</v>
      </c>
      <c r="DH3" t="e">
        <f>VLOOKUP($CM3,AutoSCAN_ORG!$B$1:$CF$2516,81,FALSE)</f>
        <v>#N/A</v>
      </c>
      <c r="DI3" t="e">
        <f>VLOOKUP($CM3,AutoSCAN_ORG!$B$1:$CF$2516,82,FALSE)</f>
        <v>#N/A</v>
      </c>
      <c r="DJ3" t="e">
        <f>VLOOKUP($CM3,AutoSCAN_ORG!$B$1:$CF$2516,83,FALSE)</f>
        <v>#N/A</v>
      </c>
    </row>
    <row r="4" spans="1:114" x14ac:dyDescent="0.35">
      <c r="B4" t="s">
        <v>3291</v>
      </c>
      <c r="C4">
        <v>2</v>
      </c>
      <c r="D4" t="s">
        <v>7778</v>
      </c>
      <c r="E4">
        <v>28</v>
      </c>
      <c r="F4">
        <v>10.791</v>
      </c>
      <c r="G4">
        <v>10</v>
      </c>
      <c r="H4" t="s">
        <v>7782</v>
      </c>
      <c r="I4" t="s">
        <v>7773</v>
      </c>
      <c r="J4" t="s">
        <v>5753</v>
      </c>
      <c r="K4">
        <v>13</v>
      </c>
      <c r="L4">
        <v>0.75</v>
      </c>
      <c r="M4">
        <v>13</v>
      </c>
      <c r="N4">
        <v>10</v>
      </c>
      <c r="O4" t="s">
        <v>7567</v>
      </c>
      <c r="R4" t="s">
        <v>7784</v>
      </c>
      <c r="S4" t="s">
        <v>7774</v>
      </c>
      <c r="T4" t="s">
        <v>7163</v>
      </c>
      <c r="U4" t="s">
        <v>7330</v>
      </c>
      <c r="V4" t="s">
        <v>7330</v>
      </c>
      <c r="W4">
        <v>5.56</v>
      </c>
      <c r="X4" t="s">
        <v>7785</v>
      </c>
      <c r="Y4">
        <v>0.7</v>
      </c>
      <c r="Z4" t="s">
        <v>7774</v>
      </c>
      <c r="AA4" t="s">
        <v>7783</v>
      </c>
      <c r="AB4" t="s">
        <v>7774</v>
      </c>
      <c r="AF4" t="s">
        <v>5678</v>
      </c>
      <c r="AG4">
        <v>42.784546849999998</v>
      </c>
      <c r="AH4">
        <v>-82.037179120000005</v>
      </c>
      <c r="AI4">
        <v>202.4</v>
      </c>
      <c r="AJ4">
        <v>290</v>
      </c>
      <c r="AL4">
        <v>15</v>
      </c>
      <c r="AM4">
        <v>986</v>
      </c>
      <c r="AN4">
        <v>0.38600000000000001</v>
      </c>
      <c r="AO4">
        <v>-383.238</v>
      </c>
      <c r="AP4">
        <v>2110</v>
      </c>
      <c r="AQ4">
        <v>2111</v>
      </c>
      <c r="AT4">
        <v>1.23</v>
      </c>
      <c r="AU4">
        <v>1.23</v>
      </c>
      <c r="AW4">
        <v>2.14</v>
      </c>
      <c r="AX4">
        <v>2.14</v>
      </c>
      <c r="BD4">
        <v>0.75</v>
      </c>
      <c r="BE4">
        <v>13</v>
      </c>
      <c r="BF4" t="s">
        <v>547</v>
      </c>
      <c r="BG4" t="s">
        <v>3291</v>
      </c>
      <c r="BH4">
        <v>2</v>
      </c>
      <c r="BI4" t="s">
        <v>5753</v>
      </c>
      <c r="BJ4" t="s">
        <v>7773</v>
      </c>
      <c r="BK4">
        <v>2</v>
      </c>
      <c r="BL4">
        <v>110</v>
      </c>
      <c r="BS4">
        <v>13</v>
      </c>
      <c r="BT4">
        <v>0.66</v>
      </c>
      <c r="BU4">
        <v>0.57999999999999996</v>
      </c>
      <c r="BV4">
        <v>0.57999999999999996</v>
      </c>
      <c r="BW4">
        <v>42.784546849999998</v>
      </c>
      <c r="BX4">
        <v>-82.037179120000005</v>
      </c>
      <c r="BY4">
        <v>4737411.1220000004</v>
      </c>
      <c r="BZ4">
        <v>202.417</v>
      </c>
      <c r="CA4">
        <v>208.8</v>
      </c>
      <c r="CB4" t="s">
        <v>7331</v>
      </c>
      <c r="CC4">
        <v>7</v>
      </c>
      <c r="CD4">
        <v>10</v>
      </c>
      <c r="CE4">
        <v>12</v>
      </c>
      <c r="CF4">
        <v>12</v>
      </c>
      <c r="CG4" t="s">
        <v>5677</v>
      </c>
      <c r="CH4">
        <v>414</v>
      </c>
      <c r="CI4" t="s">
        <v>3290</v>
      </c>
      <c r="CJ4" t="s">
        <v>7332</v>
      </c>
      <c r="CK4">
        <v>5.56</v>
      </c>
      <c r="CL4">
        <v>0.7</v>
      </c>
      <c r="CM4" t="s">
        <v>3291</v>
      </c>
      <c r="CO4" t="str">
        <f>VLOOKUP(CM4,AutoSCAN_ORG!B2:CF2517,1,FALSE)</f>
        <v>AS00-0000355</v>
      </c>
      <c r="CP4">
        <f>VLOOKUP($CM4,AutoSCAN_ORG!$B$1:$CF$2516,2,FALSE)</f>
        <v>10.789</v>
      </c>
      <c r="CQ4">
        <f>VLOOKUP($CM4,AutoSCAN_ORG!$B$1:$CF$2516,3,FALSE)</f>
        <v>8.609</v>
      </c>
      <c r="CR4">
        <f>VLOOKUP($CM4,AutoSCAN_ORG!$B$1:$CF$2516,4,FALSE)</f>
        <v>148.26900000000001</v>
      </c>
      <c r="CS4">
        <f>VLOOKUP($CM4,AutoSCAN_ORG!$B$1:$CF$2516,5,FALSE)</f>
        <v>6.2949999999999999</v>
      </c>
      <c r="CT4" t="str">
        <f>VLOOKUP($CM4,AutoSCAN_ORG!$B$1:$CF$2516,6,FALSE)</f>
        <v>MELO-CORR</v>
      </c>
      <c r="CU4">
        <f>VLOOKUP($CM4,AutoSCAN_ORG!$B$1:$CF$2516,7,FALSE)</f>
        <v>0</v>
      </c>
      <c r="CV4">
        <f>VLOOKUP($CM4,AutoSCAN_ORG!$B$1:$CF$2516,69,FALSE)</f>
        <v>0</v>
      </c>
      <c r="CW4">
        <f>VLOOKUP($CM4,AutoSCAN_ORG!$B$1:$CF$2516,70,FALSE)</f>
        <v>0</v>
      </c>
      <c r="CX4" t="str">
        <f>VLOOKUP($CM4,AutoSCAN_ORG!$B$1:$CF$2516,71,FALSE)</f>
        <v>Y</v>
      </c>
      <c r="CZ4" t="str">
        <f>VLOOKUP($CM4,AutoSCAN_ORG!$B$1:$CF$2516,73,FALSE)</f>
        <v>added</v>
      </c>
      <c r="DA4">
        <f>VLOOKUP($CM4,AutoSCAN_ORG!$B$1:$CF$2516,74,FALSE)</f>
        <v>0</v>
      </c>
      <c r="DB4">
        <f>VLOOKUP($CM4,AutoSCAN_ORG!$B$1:$CF$2516,75,FALSE)</f>
        <v>0</v>
      </c>
      <c r="DC4">
        <f>VLOOKUP($CM4,AutoSCAN_ORG!$B$1:$CF$2516,76,FALSE)</f>
        <v>0</v>
      </c>
      <c r="DD4">
        <f>VLOOKUP($CM4,AutoSCAN_ORG!$B$1:$CF$2516,77,FALSE)</f>
        <v>0</v>
      </c>
      <c r="DF4">
        <f>VLOOKUP($CM4,AutoSCAN_ORG!$B$1:$CF$2516,79,FALSE)</f>
        <v>13.41</v>
      </c>
      <c r="DG4">
        <f>VLOOKUP($CM4,AutoSCAN_ORG!$B$1:$CF$2516,80,FALSE)</f>
        <v>13.41</v>
      </c>
      <c r="DH4">
        <f>VLOOKUP($CM4,AutoSCAN_ORG!$B$1:$CF$2516,81,FALSE)</f>
        <v>4.0000000000000001E-3</v>
      </c>
      <c r="DI4">
        <f>VLOOKUP($CM4,AutoSCAN_ORG!$B$1:$CF$2516,82,FALSE)</f>
        <v>0.01</v>
      </c>
      <c r="DJ4">
        <f>VLOOKUP($CM4,AutoSCAN_ORG!$B$1:$CF$2516,83,FALSE)</f>
        <v>0.626</v>
      </c>
    </row>
    <row r="5" spans="1:114" x14ac:dyDescent="0.35">
      <c r="B5" t="s">
        <v>3295</v>
      </c>
      <c r="C5">
        <v>3</v>
      </c>
      <c r="D5" t="s">
        <v>7778</v>
      </c>
      <c r="E5">
        <v>29</v>
      </c>
      <c r="F5">
        <v>11.739000000000001</v>
      </c>
      <c r="G5">
        <v>10</v>
      </c>
      <c r="H5" t="s">
        <v>7782</v>
      </c>
      <c r="I5" t="s">
        <v>7773</v>
      </c>
      <c r="J5" t="s">
        <v>5753</v>
      </c>
      <c r="K5">
        <v>14</v>
      </c>
      <c r="L5">
        <v>0.75</v>
      </c>
      <c r="M5">
        <v>8</v>
      </c>
      <c r="N5">
        <v>10</v>
      </c>
      <c r="O5" t="s">
        <v>7659</v>
      </c>
      <c r="R5" t="s">
        <v>7784</v>
      </c>
      <c r="S5" t="s">
        <v>7774</v>
      </c>
      <c r="T5" t="s">
        <v>7163</v>
      </c>
      <c r="U5" t="s">
        <v>7330</v>
      </c>
      <c r="V5" t="s">
        <v>7330</v>
      </c>
      <c r="W5">
        <v>5.56</v>
      </c>
      <c r="X5" t="s">
        <v>7785</v>
      </c>
      <c r="Y5">
        <v>0.7</v>
      </c>
      <c r="Z5" t="s">
        <v>7774</v>
      </c>
      <c r="AA5" t="s">
        <v>7786</v>
      </c>
      <c r="AB5" t="s">
        <v>7774</v>
      </c>
      <c r="AC5">
        <v>10</v>
      </c>
      <c r="AD5">
        <v>10</v>
      </c>
      <c r="AE5">
        <v>15</v>
      </c>
      <c r="AF5" t="s">
        <v>5683</v>
      </c>
      <c r="AG5">
        <v>42.784538269999999</v>
      </c>
      <c r="AH5">
        <v>-82.037179309999999</v>
      </c>
      <c r="AI5">
        <v>202.4</v>
      </c>
      <c r="AJ5">
        <v>290</v>
      </c>
      <c r="AL5">
        <v>15</v>
      </c>
      <c r="AM5">
        <v>986</v>
      </c>
      <c r="AN5">
        <v>1.335</v>
      </c>
      <c r="AO5">
        <v>-234.143</v>
      </c>
      <c r="AP5">
        <v>2116</v>
      </c>
      <c r="AQ5">
        <v>2116</v>
      </c>
      <c r="AT5">
        <v>1.24</v>
      </c>
      <c r="AU5">
        <v>1.24</v>
      </c>
      <c r="AW5">
        <v>2.15</v>
      </c>
      <c r="AX5">
        <v>2.15</v>
      </c>
      <c r="BD5">
        <v>0.75</v>
      </c>
      <c r="BE5">
        <v>8</v>
      </c>
      <c r="BF5" t="s">
        <v>548</v>
      </c>
      <c r="BG5" t="s">
        <v>3295</v>
      </c>
      <c r="BH5">
        <v>3</v>
      </c>
      <c r="BI5" t="s">
        <v>5753</v>
      </c>
      <c r="BJ5" t="s">
        <v>7773</v>
      </c>
      <c r="BK5">
        <v>3</v>
      </c>
      <c r="BL5">
        <v>110</v>
      </c>
      <c r="BS5">
        <v>13</v>
      </c>
      <c r="BT5">
        <v>0.66</v>
      </c>
      <c r="BU5">
        <v>0.57999999999999996</v>
      </c>
      <c r="BV5">
        <v>0.57999999999999996</v>
      </c>
      <c r="BW5">
        <v>42.784538269999999</v>
      </c>
      <c r="BX5">
        <v>-82.037179309999999</v>
      </c>
      <c r="BY5">
        <v>4737410.1689999998</v>
      </c>
      <c r="BZ5">
        <v>202.42699999999999</v>
      </c>
      <c r="CA5">
        <v>146.19999999999999</v>
      </c>
      <c r="CB5" t="s">
        <v>7333</v>
      </c>
      <c r="CC5">
        <v>7</v>
      </c>
      <c r="CD5">
        <v>10</v>
      </c>
      <c r="CE5">
        <v>12</v>
      </c>
      <c r="CF5">
        <v>12</v>
      </c>
      <c r="CG5" t="s">
        <v>5677</v>
      </c>
      <c r="CH5">
        <v>414</v>
      </c>
      <c r="CI5" t="s">
        <v>3290</v>
      </c>
      <c r="CJ5" t="s">
        <v>7332</v>
      </c>
      <c r="CK5">
        <v>5.56</v>
      </c>
      <c r="CL5">
        <v>0.7</v>
      </c>
      <c r="CM5" t="s">
        <v>3295</v>
      </c>
      <c r="CO5" t="str">
        <f>VLOOKUP(CM5,AutoSCAN_ORG!B3:CF2518,1,FALSE)</f>
        <v>AS00-0000356</v>
      </c>
      <c r="CP5">
        <f>VLOOKUP($CM5,AutoSCAN_ORG!$B$1:$CF$2516,2,FALSE)</f>
        <v>11.736000000000001</v>
      </c>
      <c r="CQ5">
        <f>VLOOKUP($CM5,AutoSCAN_ORG!$B$1:$CF$2516,3,FALSE)</f>
        <v>8.2710000000000008</v>
      </c>
      <c r="CR5">
        <f>VLOOKUP($CM5,AutoSCAN_ORG!$B$1:$CF$2516,4,FALSE)</f>
        <v>211.29300000000001</v>
      </c>
      <c r="CS5">
        <f>VLOOKUP($CM5,AutoSCAN_ORG!$B$1:$CF$2516,5,FALSE)</f>
        <v>6.2949999999999999</v>
      </c>
      <c r="CT5" t="str">
        <f>VLOOKUP($CM5,AutoSCAN_ORG!$B$1:$CF$2516,6,FALSE)</f>
        <v>MELO-CORR</v>
      </c>
      <c r="CU5">
        <f>VLOOKUP($CM5,AutoSCAN_ORG!$B$1:$CF$2516,7,FALSE)</f>
        <v>0</v>
      </c>
      <c r="CV5">
        <f>VLOOKUP($CM5,AutoSCAN_ORG!$B$1:$CF$2516,69,FALSE)</f>
        <v>0</v>
      </c>
      <c r="CW5">
        <f>VLOOKUP($CM5,AutoSCAN_ORG!$B$1:$CF$2516,70,FALSE)</f>
        <v>0</v>
      </c>
      <c r="CX5" t="str">
        <f>VLOOKUP($CM5,AutoSCAN_ORG!$B$1:$CF$2516,71,FALSE)</f>
        <v>Y</v>
      </c>
      <c r="CZ5" t="str">
        <f>VLOOKUP($CM5,AutoSCAN_ORG!$B$1:$CF$2516,73,FALSE)</f>
        <v>added</v>
      </c>
      <c r="DA5">
        <f>VLOOKUP($CM5,AutoSCAN_ORG!$B$1:$CF$2516,74,FALSE)</f>
        <v>0</v>
      </c>
      <c r="DB5">
        <f>VLOOKUP($CM5,AutoSCAN_ORG!$B$1:$CF$2516,75,FALSE)</f>
        <v>0</v>
      </c>
      <c r="DC5">
        <f>VLOOKUP($CM5,AutoSCAN_ORG!$B$1:$CF$2516,76,FALSE)</f>
        <v>0</v>
      </c>
      <c r="DD5">
        <f>VLOOKUP($CM5,AutoSCAN_ORG!$B$1:$CF$2516,77,FALSE)</f>
        <v>0</v>
      </c>
      <c r="DE5" t="str">
        <f>VLOOKUP($CM5,AutoSCAN_ORG!$B$1:$CF$2516,78,FALSE)</f>
        <v>Bet. Carriers/ Sensor gap 26</v>
      </c>
      <c r="DF5">
        <f>VLOOKUP($CM5,AutoSCAN_ORG!$B$1:$CF$2516,79,FALSE)</f>
        <v>13.52</v>
      </c>
      <c r="DG5">
        <f>VLOOKUP($CM5,AutoSCAN_ORG!$B$1:$CF$2516,80,FALSE)</f>
        <v>13.52</v>
      </c>
      <c r="DH5">
        <f>VLOOKUP($CM5,AutoSCAN_ORG!$B$1:$CF$2516,81,FALSE)</f>
        <v>1.9E-2</v>
      </c>
      <c r="DI5">
        <f>VLOOKUP($CM5,AutoSCAN_ORG!$B$1:$CF$2516,82,FALSE)</f>
        <v>5.1999999999999998E-2</v>
      </c>
      <c r="DJ5">
        <f>VLOOKUP($CM5,AutoSCAN_ORG!$B$1:$CF$2516,83,FALSE)</f>
        <v>0.68200000000000005</v>
      </c>
    </row>
    <row r="6" spans="1:114" x14ac:dyDescent="0.35">
      <c r="B6" t="s">
        <v>3299</v>
      </c>
      <c r="C6">
        <v>4</v>
      </c>
      <c r="D6" t="s">
        <v>7778</v>
      </c>
      <c r="E6">
        <v>30</v>
      </c>
      <c r="F6">
        <v>11.907999999999999</v>
      </c>
      <c r="G6">
        <v>10</v>
      </c>
      <c r="H6" t="s">
        <v>7782</v>
      </c>
      <c r="I6" t="s">
        <v>7773</v>
      </c>
      <c r="J6" t="s">
        <v>5753</v>
      </c>
      <c r="K6">
        <v>12</v>
      </c>
      <c r="L6">
        <v>0.69</v>
      </c>
      <c r="M6">
        <v>10</v>
      </c>
      <c r="N6">
        <v>14</v>
      </c>
      <c r="O6" t="s">
        <v>7787</v>
      </c>
      <c r="R6" t="s">
        <v>7784</v>
      </c>
      <c r="S6" t="s">
        <v>7774</v>
      </c>
      <c r="T6" t="s">
        <v>7163</v>
      </c>
      <c r="U6" t="s">
        <v>7330</v>
      </c>
      <c r="V6" t="s">
        <v>7330</v>
      </c>
      <c r="W6">
        <v>5.56</v>
      </c>
      <c r="X6" t="s">
        <v>7785</v>
      </c>
      <c r="Y6">
        <v>0.7</v>
      </c>
      <c r="Z6" t="s">
        <v>7774</v>
      </c>
      <c r="AA6" t="s">
        <v>7788</v>
      </c>
      <c r="AB6" t="s">
        <v>7774</v>
      </c>
      <c r="AC6">
        <v>10</v>
      </c>
      <c r="AD6">
        <v>10</v>
      </c>
      <c r="AE6">
        <v>12</v>
      </c>
      <c r="AF6" t="s">
        <v>5683</v>
      </c>
      <c r="AG6">
        <v>42.784536750000001</v>
      </c>
      <c r="AH6">
        <v>-82.037179350000002</v>
      </c>
      <c r="AI6">
        <v>202.4</v>
      </c>
      <c r="AJ6">
        <v>290</v>
      </c>
      <c r="AL6">
        <v>15</v>
      </c>
      <c r="AM6">
        <v>986</v>
      </c>
      <c r="AN6">
        <v>1.5029999999999999</v>
      </c>
      <c r="AO6">
        <v>-339.54599999999999</v>
      </c>
      <c r="AP6">
        <v>2113</v>
      </c>
      <c r="AQ6">
        <v>2114</v>
      </c>
      <c r="AT6">
        <v>1.23</v>
      </c>
      <c r="AU6">
        <v>1.23</v>
      </c>
      <c r="AW6">
        <v>2.14</v>
      </c>
      <c r="AX6">
        <v>2.14</v>
      </c>
      <c r="BD6">
        <v>0.69</v>
      </c>
      <c r="BE6">
        <v>10</v>
      </c>
      <c r="BF6" t="s">
        <v>549</v>
      </c>
      <c r="BG6" t="s">
        <v>3299</v>
      </c>
      <c r="BH6">
        <v>4</v>
      </c>
      <c r="BI6" t="s">
        <v>5753</v>
      </c>
      <c r="BJ6" t="s">
        <v>7773</v>
      </c>
      <c r="BK6">
        <v>4</v>
      </c>
      <c r="BL6">
        <v>110</v>
      </c>
      <c r="BS6">
        <v>13</v>
      </c>
      <c r="BT6">
        <v>0.66</v>
      </c>
      <c r="BU6">
        <v>0.57999999999999996</v>
      </c>
      <c r="BV6">
        <v>0.57999999999999996</v>
      </c>
      <c r="BW6">
        <v>42.784536750000001</v>
      </c>
      <c r="BX6">
        <v>-82.037179350000002</v>
      </c>
      <c r="BY6">
        <v>4737410.0010000002</v>
      </c>
      <c r="BZ6">
        <v>202.428</v>
      </c>
      <c r="CA6">
        <v>190.5</v>
      </c>
      <c r="CB6" t="s">
        <v>7334</v>
      </c>
      <c r="CC6">
        <v>7</v>
      </c>
      <c r="CD6">
        <v>10</v>
      </c>
      <c r="CE6">
        <v>12</v>
      </c>
      <c r="CF6">
        <v>12</v>
      </c>
      <c r="CG6" t="s">
        <v>5677</v>
      </c>
      <c r="CH6">
        <v>414</v>
      </c>
      <c r="CI6" t="s">
        <v>3290</v>
      </c>
      <c r="CJ6" t="s">
        <v>7332</v>
      </c>
      <c r="CK6">
        <v>5.56</v>
      </c>
      <c r="CL6">
        <v>0.7</v>
      </c>
      <c r="CM6" t="s">
        <v>3299</v>
      </c>
      <c r="CO6" t="str">
        <f>VLOOKUP(CM6,AutoSCAN_ORG!B4:CF2519,1,FALSE)</f>
        <v>AS00-0000357</v>
      </c>
      <c r="CP6">
        <f>VLOOKUP($CM6,AutoSCAN_ORG!$B$1:$CF$2516,2,FALSE)</f>
        <v>11.901999999999999</v>
      </c>
      <c r="CQ6">
        <f>VLOOKUP($CM6,AutoSCAN_ORG!$B$1:$CF$2516,3,FALSE)</f>
        <v>14.994999999999999</v>
      </c>
      <c r="CR6">
        <f>VLOOKUP($CM6,AutoSCAN_ORG!$B$1:$CF$2516,4,FALSE)</f>
        <v>164.51599999999999</v>
      </c>
      <c r="CS6">
        <f>VLOOKUP($CM6,AutoSCAN_ORG!$B$1:$CF$2516,5,FALSE)</f>
        <v>6.2949999999999999</v>
      </c>
      <c r="CT6" t="str">
        <f>VLOOKUP($CM6,AutoSCAN_ORG!$B$1:$CF$2516,6,FALSE)</f>
        <v>MELO-CORR</v>
      </c>
      <c r="CU6">
        <f>VLOOKUP($CM6,AutoSCAN_ORG!$B$1:$CF$2516,7,FALSE)</f>
        <v>0</v>
      </c>
      <c r="CV6">
        <f>VLOOKUP($CM6,AutoSCAN_ORG!$B$1:$CF$2516,69,FALSE)</f>
        <v>0</v>
      </c>
      <c r="CW6">
        <f>VLOOKUP($CM6,AutoSCAN_ORG!$B$1:$CF$2516,70,FALSE)</f>
        <v>0</v>
      </c>
      <c r="CX6" t="str">
        <f>VLOOKUP($CM6,AutoSCAN_ORG!$B$1:$CF$2516,71,FALSE)</f>
        <v>Y</v>
      </c>
      <c r="CZ6" t="str">
        <f>VLOOKUP($CM6,AutoSCAN_ORG!$B$1:$CF$2516,73,FALSE)</f>
        <v>added</v>
      </c>
      <c r="DA6">
        <f>VLOOKUP($CM6,AutoSCAN_ORG!$B$1:$CF$2516,74,FALSE)</f>
        <v>0</v>
      </c>
      <c r="DB6">
        <f>VLOOKUP($CM6,AutoSCAN_ORG!$B$1:$CF$2516,75,FALSE)</f>
        <v>0</v>
      </c>
      <c r="DC6">
        <f>VLOOKUP($CM6,AutoSCAN_ORG!$B$1:$CF$2516,76,FALSE)</f>
        <v>0</v>
      </c>
      <c r="DD6">
        <f>VLOOKUP($CM6,AutoSCAN_ORG!$B$1:$CF$2516,77,FALSE)</f>
        <v>0</v>
      </c>
      <c r="DF6">
        <f>VLOOKUP($CM6,AutoSCAN_ORG!$B$1:$CF$2516,79,FALSE)</f>
        <v>12.37</v>
      </c>
      <c r="DG6">
        <f>VLOOKUP($CM6,AutoSCAN_ORG!$B$1:$CF$2516,80,FALSE)</f>
        <v>12.37</v>
      </c>
      <c r="DH6">
        <f>VLOOKUP($CM6,AutoSCAN_ORG!$B$1:$CF$2516,81,FALSE)</f>
        <v>1.0999999999999999E-2</v>
      </c>
      <c r="DI6">
        <f>VLOOKUP($CM6,AutoSCAN_ORG!$B$1:$CF$2516,82,FALSE)</f>
        <v>2.7E-2</v>
      </c>
      <c r="DJ6">
        <f>VLOOKUP($CM6,AutoSCAN_ORG!$B$1:$CF$2516,83,FALSE)</f>
        <v>0.67900000000000005</v>
      </c>
    </row>
    <row r="7" spans="1:114" x14ac:dyDescent="0.35">
      <c r="B7" t="s">
        <v>3302</v>
      </c>
      <c r="C7">
        <v>5</v>
      </c>
      <c r="D7" t="s">
        <v>7778</v>
      </c>
      <c r="E7">
        <v>31</v>
      </c>
      <c r="F7">
        <v>12.29</v>
      </c>
      <c r="G7">
        <v>10</v>
      </c>
      <c r="H7" t="s">
        <v>7782</v>
      </c>
      <c r="I7" t="s">
        <v>7773</v>
      </c>
      <c r="J7" t="s">
        <v>5753</v>
      </c>
      <c r="K7">
        <v>14</v>
      </c>
      <c r="L7">
        <v>0.76</v>
      </c>
      <c r="M7">
        <v>8</v>
      </c>
      <c r="N7">
        <v>9</v>
      </c>
      <c r="O7" t="s">
        <v>7587</v>
      </c>
      <c r="R7" t="s">
        <v>7784</v>
      </c>
      <c r="S7" t="s">
        <v>7774</v>
      </c>
      <c r="T7" t="s">
        <v>7163</v>
      </c>
      <c r="U7" t="s">
        <v>7330</v>
      </c>
      <c r="V7" t="s">
        <v>7330</v>
      </c>
      <c r="W7">
        <v>5.56</v>
      </c>
      <c r="X7" t="s">
        <v>7785</v>
      </c>
      <c r="Y7">
        <v>0.7</v>
      </c>
      <c r="Z7" t="s">
        <v>7774</v>
      </c>
      <c r="AA7" t="s">
        <v>7789</v>
      </c>
      <c r="AB7" t="s">
        <v>7774</v>
      </c>
      <c r="AF7" t="s">
        <v>5678</v>
      </c>
      <c r="AG7">
        <v>42.784533279999998</v>
      </c>
      <c r="AH7">
        <v>-82.037179420000001</v>
      </c>
      <c r="AI7">
        <v>202.4</v>
      </c>
      <c r="AJ7">
        <v>290</v>
      </c>
      <c r="AL7">
        <v>15</v>
      </c>
      <c r="AM7">
        <v>986</v>
      </c>
      <c r="AN7">
        <v>1.887</v>
      </c>
      <c r="AO7">
        <v>-391.54599999999999</v>
      </c>
      <c r="AP7">
        <v>2115</v>
      </c>
      <c r="AQ7">
        <v>2116</v>
      </c>
      <c r="AT7">
        <v>1.24</v>
      </c>
      <c r="AU7">
        <v>1.24</v>
      </c>
      <c r="AW7">
        <v>2.15</v>
      </c>
      <c r="AX7">
        <v>2.14</v>
      </c>
      <c r="BD7">
        <v>0.76</v>
      </c>
      <c r="BE7">
        <v>8</v>
      </c>
      <c r="BF7" t="s">
        <v>551</v>
      </c>
      <c r="BG7" t="s">
        <v>3302</v>
      </c>
      <c r="BH7">
        <v>5</v>
      </c>
      <c r="BI7" t="s">
        <v>5753</v>
      </c>
      <c r="BJ7" t="s">
        <v>7773</v>
      </c>
      <c r="BK7">
        <v>5</v>
      </c>
      <c r="BL7">
        <v>110</v>
      </c>
      <c r="BS7">
        <v>13</v>
      </c>
      <c r="BT7">
        <v>0.66</v>
      </c>
      <c r="BU7">
        <v>0.57999999999999996</v>
      </c>
      <c r="BV7">
        <v>0.57999999999999996</v>
      </c>
      <c r="BW7">
        <v>42.784533279999998</v>
      </c>
      <c r="BX7">
        <v>-82.037179420000001</v>
      </c>
      <c r="BY7">
        <v>4737409.6160000004</v>
      </c>
      <c r="BZ7">
        <v>202.43199999999999</v>
      </c>
      <c r="CA7">
        <v>212.3</v>
      </c>
      <c r="CB7" t="s">
        <v>7335</v>
      </c>
      <c r="CC7">
        <v>7</v>
      </c>
      <c r="CD7">
        <v>10</v>
      </c>
      <c r="CE7">
        <v>12</v>
      </c>
      <c r="CF7">
        <v>12</v>
      </c>
      <c r="CG7" t="s">
        <v>5677</v>
      </c>
      <c r="CH7">
        <v>414</v>
      </c>
      <c r="CI7" t="s">
        <v>3290</v>
      </c>
      <c r="CJ7" t="s">
        <v>7332</v>
      </c>
      <c r="CK7">
        <v>5.56</v>
      </c>
      <c r="CL7">
        <v>0.7</v>
      </c>
      <c r="CM7" t="s">
        <v>3302</v>
      </c>
      <c r="CO7" t="str">
        <f>VLOOKUP(CM7,AutoSCAN_ORG!B5:CF2520,1,FALSE)</f>
        <v>AS00-0000359</v>
      </c>
      <c r="CP7">
        <f>VLOOKUP($CM7,AutoSCAN_ORG!$B$1:$CF$2516,2,FALSE)</f>
        <v>12.285</v>
      </c>
      <c r="CQ7">
        <f>VLOOKUP($CM7,AutoSCAN_ORG!$B$1:$CF$2516,3,FALSE)</f>
        <v>8</v>
      </c>
      <c r="CR7">
        <f>VLOOKUP($CM7,AutoSCAN_ORG!$B$1:$CF$2516,4,FALSE)</f>
        <v>140.589</v>
      </c>
      <c r="CS7">
        <f>VLOOKUP($CM7,AutoSCAN_ORG!$B$1:$CF$2516,5,FALSE)</f>
        <v>6.2949999999999999</v>
      </c>
      <c r="CT7" t="str">
        <f>VLOOKUP($CM7,AutoSCAN_ORG!$B$1:$CF$2516,6,FALSE)</f>
        <v>MELO-CORR</v>
      </c>
      <c r="CU7">
        <f>VLOOKUP($CM7,AutoSCAN_ORG!$B$1:$CF$2516,7,FALSE)</f>
        <v>0</v>
      </c>
      <c r="CV7">
        <f>VLOOKUP($CM7,AutoSCAN_ORG!$B$1:$CF$2516,69,FALSE)</f>
        <v>0</v>
      </c>
      <c r="CW7">
        <f>VLOOKUP($CM7,AutoSCAN_ORG!$B$1:$CF$2516,70,FALSE)</f>
        <v>0</v>
      </c>
      <c r="CX7" t="str">
        <f>VLOOKUP($CM7,AutoSCAN_ORG!$B$1:$CF$2516,71,FALSE)</f>
        <v>Y</v>
      </c>
      <c r="CZ7" t="str">
        <f>VLOOKUP($CM7,AutoSCAN_ORG!$B$1:$CF$2516,73,FALSE)</f>
        <v>added</v>
      </c>
      <c r="DA7">
        <f>VLOOKUP($CM7,AutoSCAN_ORG!$B$1:$CF$2516,74,FALSE)</f>
        <v>0</v>
      </c>
      <c r="DB7">
        <f>VLOOKUP($CM7,AutoSCAN_ORG!$B$1:$CF$2516,75,FALSE)</f>
        <v>0</v>
      </c>
      <c r="DC7">
        <f>VLOOKUP($CM7,AutoSCAN_ORG!$B$1:$CF$2516,76,FALSE)</f>
        <v>0</v>
      </c>
      <c r="DD7">
        <f>VLOOKUP($CM7,AutoSCAN_ORG!$B$1:$CF$2516,77,FALSE)</f>
        <v>0</v>
      </c>
      <c r="DF7">
        <f>VLOOKUP($CM7,AutoSCAN_ORG!$B$1:$CF$2516,79,FALSE)</f>
        <v>13.58</v>
      </c>
      <c r="DG7">
        <f>VLOOKUP($CM7,AutoSCAN_ORG!$B$1:$CF$2516,80,FALSE)</f>
        <v>13.58</v>
      </c>
      <c r="DH7">
        <f>VLOOKUP($CM7,AutoSCAN_ORG!$B$1:$CF$2516,81,FALSE)</f>
        <v>1.4999999999999999E-2</v>
      </c>
      <c r="DI7">
        <f>VLOOKUP($CM7,AutoSCAN_ORG!$B$1:$CF$2516,82,FALSE)</f>
        <v>0.04</v>
      </c>
      <c r="DJ7">
        <f>VLOOKUP($CM7,AutoSCAN_ORG!$B$1:$CF$2516,83,FALSE)</f>
        <v>0.73399999999999999</v>
      </c>
    </row>
    <row r="8" spans="1:114" x14ac:dyDescent="0.35">
      <c r="B8" t="s">
        <v>3304</v>
      </c>
      <c r="C8">
        <v>6</v>
      </c>
      <c r="D8" t="s">
        <v>7778</v>
      </c>
      <c r="E8">
        <v>32</v>
      </c>
      <c r="F8">
        <v>12.292999999999999</v>
      </c>
      <c r="G8">
        <v>10</v>
      </c>
      <c r="H8" t="s">
        <v>7782</v>
      </c>
      <c r="I8" t="s">
        <v>7773</v>
      </c>
      <c r="J8" t="s">
        <v>5753</v>
      </c>
      <c r="K8">
        <v>12</v>
      </c>
      <c r="L8">
        <v>0.67</v>
      </c>
      <c r="M8">
        <v>9</v>
      </c>
      <c r="N8">
        <v>7</v>
      </c>
      <c r="O8" t="s">
        <v>7790</v>
      </c>
      <c r="R8" t="s">
        <v>7784</v>
      </c>
      <c r="S8" t="s">
        <v>7774</v>
      </c>
      <c r="T8" t="s">
        <v>7163</v>
      </c>
      <c r="U8" t="s">
        <v>7330</v>
      </c>
      <c r="V8" t="s">
        <v>7330</v>
      </c>
      <c r="W8">
        <v>5.56</v>
      </c>
      <c r="X8" t="s">
        <v>7785</v>
      </c>
      <c r="Y8">
        <v>0.7</v>
      </c>
      <c r="Z8" t="s">
        <v>7774</v>
      </c>
      <c r="AA8" t="s">
        <v>7789</v>
      </c>
      <c r="AB8" t="s">
        <v>7774</v>
      </c>
      <c r="AF8" t="s">
        <v>5678</v>
      </c>
      <c r="AG8">
        <v>42.784533269999997</v>
      </c>
      <c r="AH8">
        <v>-82.037179420000001</v>
      </c>
      <c r="AI8">
        <v>202.4</v>
      </c>
      <c r="AJ8">
        <v>290</v>
      </c>
      <c r="AL8">
        <v>15</v>
      </c>
      <c r="AM8">
        <v>986</v>
      </c>
      <c r="AN8">
        <v>1.889</v>
      </c>
      <c r="AO8">
        <v>-261.33600000000001</v>
      </c>
      <c r="AP8">
        <v>2115</v>
      </c>
      <c r="AQ8">
        <v>2116</v>
      </c>
      <c r="AT8">
        <v>1.24</v>
      </c>
      <c r="AU8">
        <v>1.24</v>
      </c>
      <c r="AW8">
        <v>2.15</v>
      </c>
      <c r="AX8">
        <v>2.14</v>
      </c>
      <c r="BD8">
        <v>0.67</v>
      </c>
      <c r="BE8">
        <v>9</v>
      </c>
      <c r="BF8" t="s">
        <v>552</v>
      </c>
      <c r="BG8" t="s">
        <v>3304</v>
      </c>
      <c r="BH8">
        <v>6</v>
      </c>
      <c r="BI8" t="s">
        <v>5753</v>
      </c>
      <c r="BJ8" t="s">
        <v>7773</v>
      </c>
      <c r="BK8">
        <v>6</v>
      </c>
      <c r="BL8">
        <v>110</v>
      </c>
      <c r="BS8">
        <v>13</v>
      </c>
      <c r="BT8">
        <v>0.66</v>
      </c>
      <c r="BU8">
        <v>0.57999999999999996</v>
      </c>
      <c r="BV8">
        <v>0.57999999999999996</v>
      </c>
      <c r="BW8">
        <v>42.784533269999997</v>
      </c>
      <c r="BX8">
        <v>-82.037179420000001</v>
      </c>
      <c r="BY8">
        <v>4737409.6140000001</v>
      </c>
      <c r="BZ8">
        <v>202.43199999999999</v>
      </c>
      <c r="CA8">
        <v>157.69999999999999</v>
      </c>
      <c r="CB8" t="s">
        <v>7336</v>
      </c>
      <c r="CC8">
        <v>7</v>
      </c>
      <c r="CD8">
        <v>10</v>
      </c>
      <c r="CE8">
        <v>12</v>
      </c>
      <c r="CF8">
        <v>12</v>
      </c>
      <c r="CG8" t="s">
        <v>5677</v>
      </c>
      <c r="CH8">
        <v>414</v>
      </c>
      <c r="CI8" t="s">
        <v>3290</v>
      </c>
      <c r="CJ8" t="s">
        <v>7332</v>
      </c>
      <c r="CK8">
        <v>5.56</v>
      </c>
      <c r="CL8">
        <v>0.7</v>
      </c>
      <c r="CM8" t="s">
        <v>3304</v>
      </c>
      <c r="CO8" t="str">
        <f>VLOOKUP(CM8,AutoSCAN_ORG!B6:CF2521,1,FALSE)</f>
        <v>AS00-0000360</v>
      </c>
      <c r="CP8">
        <f>VLOOKUP($CM8,AutoSCAN_ORG!$B$1:$CF$2516,2,FALSE)</f>
        <v>12.288</v>
      </c>
      <c r="CQ8">
        <f>VLOOKUP($CM8,AutoSCAN_ORG!$B$1:$CF$2516,3,FALSE)</f>
        <v>8</v>
      </c>
      <c r="CR8">
        <f>VLOOKUP($CM8,AutoSCAN_ORG!$B$1:$CF$2516,4,FALSE)</f>
        <v>196.30799999999999</v>
      </c>
      <c r="CS8">
        <f>VLOOKUP($CM8,AutoSCAN_ORG!$B$1:$CF$2516,5,FALSE)</f>
        <v>6.2949999999999999</v>
      </c>
      <c r="CT8" t="str">
        <f>VLOOKUP($CM8,AutoSCAN_ORG!$B$1:$CF$2516,6,FALSE)</f>
        <v>MELO-CORR</v>
      </c>
      <c r="CU8">
        <f>VLOOKUP($CM8,AutoSCAN_ORG!$B$1:$CF$2516,7,FALSE)</f>
        <v>0</v>
      </c>
      <c r="CV8">
        <f>VLOOKUP($CM8,AutoSCAN_ORG!$B$1:$CF$2516,69,FALSE)</f>
        <v>0</v>
      </c>
      <c r="CW8">
        <f>VLOOKUP($CM8,AutoSCAN_ORG!$B$1:$CF$2516,70,FALSE)</f>
        <v>0</v>
      </c>
      <c r="CX8" t="str">
        <f>VLOOKUP($CM8,AutoSCAN_ORG!$B$1:$CF$2516,71,FALSE)</f>
        <v>Y</v>
      </c>
      <c r="CZ8" t="str">
        <f>VLOOKUP($CM8,AutoSCAN_ORG!$B$1:$CF$2516,73,FALSE)</f>
        <v>added</v>
      </c>
      <c r="DA8">
        <f>VLOOKUP($CM8,AutoSCAN_ORG!$B$1:$CF$2516,74,FALSE)</f>
        <v>0</v>
      </c>
      <c r="DB8">
        <f>VLOOKUP($CM8,AutoSCAN_ORG!$B$1:$CF$2516,75,FALSE)</f>
        <v>0</v>
      </c>
      <c r="DC8">
        <f>VLOOKUP($CM8,AutoSCAN_ORG!$B$1:$CF$2516,76,FALSE)</f>
        <v>0</v>
      </c>
      <c r="DD8">
        <f>VLOOKUP($CM8,AutoSCAN_ORG!$B$1:$CF$2516,77,FALSE)</f>
        <v>0</v>
      </c>
      <c r="DF8">
        <f>VLOOKUP($CM8,AutoSCAN_ORG!$B$1:$CF$2516,79,FALSE)</f>
        <v>12.04</v>
      </c>
      <c r="DG8">
        <f>VLOOKUP($CM8,AutoSCAN_ORG!$B$1:$CF$2516,80,FALSE)</f>
        <v>12.04</v>
      </c>
      <c r="DH8">
        <f>VLOOKUP($CM8,AutoSCAN_ORG!$B$1:$CF$2516,81,FALSE)</f>
        <v>1.2999999999999999E-2</v>
      </c>
      <c r="DI8">
        <f>VLOOKUP($CM8,AutoSCAN_ORG!$B$1:$CF$2516,82,FALSE)</f>
        <v>3.1E-2</v>
      </c>
      <c r="DJ8">
        <f>VLOOKUP($CM8,AutoSCAN_ORG!$B$1:$CF$2516,83,FALSE)</f>
        <v>0.72399999999999998</v>
      </c>
    </row>
    <row r="9" spans="1:114" x14ac:dyDescent="0.35">
      <c r="B9" t="s">
        <v>3305</v>
      </c>
      <c r="C9">
        <v>7</v>
      </c>
      <c r="D9" t="s">
        <v>7778</v>
      </c>
      <c r="E9">
        <v>33</v>
      </c>
      <c r="F9">
        <v>12.337</v>
      </c>
      <c r="G9">
        <v>10</v>
      </c>
      <c r="H9" t="s">
        <v>7782</v>
      </c>
      <c r="I9" t="s">
        <v>7773</v>
      </c>
      <c r="J9" t="s">
        <v>5753</v>
      </c>
      <c r="K9">
        <v>12</v>
      </c>
      <c r="L9">
        <v>0.69</v>
      </c>
      <c r="M9">
        <v>7</v>
      </c>
      <c r="N9">
        <v>8</v>
      </c>
      <c r="O9" t="s">
        <v>7567</v>
      </c>
      <c r="R9" t="s">
        <v>7784</v>
      </c>
      <c r="S9" t="s">
        <v>7774</v>
      </c>
      <c r="T9" t="s">
        <v>7163</v>
      </c>
      <c r="U9" t="s">
        <v>7330</v>
      </c>
      <c r="V9" t="s">
        <v>7330</v>
      </c>
      <c r="W9">
        <v>5.56</v>
      </c>
      <c r="X9" t="s">
        <v>7785</v>
      </c>
      <c r="Y9">
        <v>0.7</v>
      </c>
      <c r="Z9" t="s">
        <v>7774</v>
      </c>
      <c r="AA9" t="s">
        <v>7789</v>
      </c>
      <c r="AB9" t="s">
        <v>7774</v>
      </c>
      <c r="AF9" t="s">
        <v>5678</v>
      </c>
      <c r="AG9">
        <v>42.784532859999999</v>
      </c>
      <c r="AH9">
        <v>-82.037179429999995</v>
      </c>
      <c r="AI9">
        <v>202.4</v>
      </c>
      <c r="AJ9">
        <v>290</v>
      </c>
      <c r="AL9">
        <v>15</v>
      </c>
      <c r="AM9">
        <v>986</v>
      </c>
      <c r="AN9">
        <v>1.9339999999999999</v>
      </c>
      <c r="AO9">
        <v>-385.24299999999999</v>
      </c>
      <c r="AP9">
        <v>2117</v>
      </c>
      <c r="AQ9">
        <v>2117</v>
      </c>
      <c r="AT9">
        <v>1.24</v>
      </c>
      <c r="AU9">
        <v>1.24</v>
      </c>
      <c r="AW9">
        <v>2.15</v>
      </c>
      <c r="AX9">
        <v>2.15</v>
      </c>
      <c r="BD9">
        <v>0.69</v>
      </c>
      <c r="BE9">
        <v>7</v>
      </c>
      <c r="BF9" t="s">
        <v>553</v>
      </c>
      <c r="BG9" t="s">
        <v>3305</v>
      </c>
      <c r="BH9">
        <v>7</v>
      </c>
      <c r="BI9" t="s">
        <v>5753</v>
      </c>
      <c r="BJ9" t="s">
        <v>7773</v>
      </c>
      <c r="BK9">
        <v>7</v>
      </c>
      <c r="BL9">
        <v>110</v>
      </c>
      <c r="BS9">
        <v>13</v>
      </c>
      <c r="BT9">
        <v>0.66</v>
      </c>
      <c r="BU9">
        <v>0.57999999999999996</v>
      </c>
      <c r="BV9">
        <v>0.57999999999999996</v>
      </c>
      <c r="BW9">
        <v>42.784532859999999</v>
      </c>
      <c r="BX9">
        <v>-82.037179429999995</v>
      </c>
      <c r="BY9">
        <v>4737409.568</v>
      </c>
      <c r="BZ9">
        <v>202.43299999999999</v>
      </c>
      <c r="CA9">
        <v>209.6</v>
      </c>
      <c r="CB9" t="s">
        <v>7337</v>
      </c>
      <c r="CC9">
        <v>7</v>
      </c>
      <c r="CD9">
        <v>10</v>
      </c>
      <c r="CE9">
        <v>12</v>
      </c>
      <c r="CF9">
        <v>12</v>
      </c>
      <c r="CG9" t="s">
        <v>5677</v>
      </c>
      <c r="CH9">
        <v>414</v>
      </c>
      <c r="CI9" t="s">
        <v>3290</v>
      </c>
      <c r="CJ9" t="s">
        <v>7332</v>
      </c>
      <c r="CK9">
        <v>5.56</v>
      </c>
      <c r="CL9">
        <v>0.7</v>
      </c>
      <c r="CM9" t="s">
        <v>3305</v>
      </c>
      <c r="CO9" t="str">
        <f>VLOOKUP(CM9,AutoSCAN_ORG!B7:CF2522,1,FALSE)</f>
        <v>AS00-0000361</v>
      </c>
      <c r="CP9">
        <f>VLOOKUP($CM9,AutoSCAN_ORG!$B$1:$CF$2516,2,FALSE)</f>
        <v>12.334</v>
      </c>
      <c r="CQ9">
        <f>VLOOKUP($CM9,AutoSCAN_ORG!$B$1:$CF$2516,3,FALSE)</f>
        <v>9.8870000000000005</v>
      </c>
      <c r="CR9">
        <f>VLOOKUP($CM9,AutoSCAN_ORG!$B$1:$CF$2516,4,FALSE)</f>
        <v>146.126</v>
      </c>
      <c r="CS9">
        <f>VLOOKUP($CM9,AutoSCAN_ORG!$B$1:$CF$2516,5,FALSE)</f>
        <v>6.2949999999999999</v>
      </c>
      <c r="CT9" t="str">
        <f>VLOOKUP($CM9,AutoSCAN_ORG!$B$1:$CF$2516,6,FALSE)</f>
        <v>MELO-CORR</v>
      </c>
      <c r="CU9">
        <f>VLOOKUP($CM9,AutoSCAN_ORG!$B$1:$CF$2516,7,FALSE)</f>
        <v>0</v>
      </c>
      <c r="CV9">
        <f>VLOOKUP($CM9,AutoSCAN_ORG!$B$1:$CF$2516,69,FALSE)</f>
        <v>0</v>
      </c>
      <c r="CW9">
        <f>VLOOKUP($CM9,AutoSCAN_ORG!$B$1:$CF$2516,70,FALSE)</f>
        <v>0</v>
      </c>
      <c r="CX9" t="str">
        <f>VLOOKUP($CM9,AutoSCAN_ORG!$B$1:$CF$2516,71,FALSE)</f>
        <v>Y</v>
      </c>
      <c r="CZ9" t="str">
        <f>VLOOKUP($CM9,AutoSCAN_ORG!$B$1:$CF$2516,73,FALSE)</f>
        <v>added</v>
      </c>
      <c r="DA9">
        <f>VLOOKUP($CM9,AutoSCAN_ORG!$B$1:$CF$2516,74,FALSE)</f>
        <v>0</v>
      </c>
      <c r="DB9">
        <f>VLOOKUP($CM9,AutoSCAN_ORG!$B$1:$CF$2516,75,FALSE)</f>
        <v>0</v>
      </c>
      <c r="DC9">
        <f>VLOOKUP($CM9,AutoSCAN_ORG!$B$1:$CF$2516,76,FALSE)</f>
        <v>0</v>
      </c>
      <c r="DD9">
        <f>VLOOKUP($CM9,AutoSCAN_ORG!$B$1:$CF$2516,77,FALSE)</f>
        <v>0</v>
      </c>
      <c r="DF9">
        <f>VLOOKUP($CM9,AutoSCAN_ORG!$B$1:$CF$2516,79,FALSE)</f>
        <v>12.47</v>
      </c>
      <c r="DG9">
        <f>VLOOKUP($CM9,AutoSCAN_ORG!$B$1:$CF$2516,80,FALSE)</f>
        <v>12.47</v>
      </c>
      <c r="DH9">
        <f>VLOOKUP($CM9,AutoSCAN_ORG!$B$1:$CF$2516,81,FALSE)</f>
        <v>0.01</v>
      </c>
      <c r="DI9">
        <f>VLOOKUP($CM9,AutoSCAN_ORG!$B$1:$CF$2516,82,FALSE)</f>
        <v>2.5000000000000001E-2</v>
      </c>
      <c r="DJ9">
        <f>VLOOKUP($CM9,AutoSCAN_ORG!$B$1:$CF$2516,83,FALSE)</f>
        <v>0.72099999999999997</v>
      </c>
    </row>
    <row r="10" spans="1:114" x14ac:dyDescent="0.35">
      <c r="B10" t="s">
        <v>3306</v>
      </c>
      <c r="C10">
        <v>8</v>
      </c>
      <c r="D10" t="s">
        <v>7778</v>
      </c>
      <c r="E10">
        <v>34</v>
      </c>
      <c r="F10">
        <v>12.69</v>
      </c>
      <c r="G10">
        <v>10</v>
      </c>
      <c r="H10" t="s">
        <v>7782</v>
      </c>
      <c r="I10" t="s">
        <v>7773</v>
      </c>
      <c r="J10" t="s">
        <v>5753</v>
      </c>
      <c r="K10">
        <v>12</v>
      </c>
      <c r="L10">
        <v>0.69</v>
      </c>
      <c r="M10">
        <v>9</v>
      </c>
      <c r="N10">
        <v>9</v>
      </c>
      <c r="O10" t="s">
        <v>7358</v>
      </c>
      <c r="R10" t="s">
        <v>7784</v>
      </c>
      <c r="S10" t="s">
        <v>7774</v>
      </c>
      <c r="T10" t="s">
        <v>7163</v>
      </c>
      <c r="U10" t="s">
        <v>7330</v>
      </c>
      <c r="V10" t="s">
        <v>7330</v>
      </c>
      <c r="W10">
        <v>5.56</v>
      </c>
      <c r="X10" t="s">
        <v>7785</v>
      </c>
      <c r="Y10">
        <v>0.7</v>
      </c>
      <c r="Z10" t="s">
        <v>7774</v>
      </c>
      <c r="AA10" t="s">
        <v>7789</v>
      </c>
      <c r="AB10" t="s">
        <v>7774</v>
      </c>
      <c r="AF10" t="s">
        <v>5678</v>
      </c>
      <c r="AG10">
        <v>42.784529669999998</v>
      </c>
      <c r="AH10">
        <v>-82.037179499999993</v>
      </c>
      <c r="AI10">
        <v>202.4</v>
      </c>
      <c r="AJ10">
        <v>290</v>
      </c>
      <c r="AL10">
        <v>15</v>
      </c>
      <c r="AM10">
        <v>986</v>
      </c>
      <c r="AN10">
        <v>2.286</v>
      </c>
      <c r="AO10">
        <v>-389.69</v>
      </c>
      <c r="AP10">
        <v>2115</v>
      </c>
      <c r="AQ10">
        <v>2116</v>
      </c>
      <c r="AT10">
        <v>1.24</v>
      </c>
      <c r="AU10">
        <v>1.23</v>
      </c>
      <c r="AW10">
        <v>2.15</v>
      </c>
      <c r="AX10">
        <v>2.14</v>
      </c>
      <c r="BD10">
        <v>0.69</v>
      </c>
      <c r="BE10">
        <v>9</v>
      </c>
      <c r="BF10" t="s">
        <v>554</v>
      </c>
      <c r="BG10" t="s">
        <v>3306</v>
      </c>
      <c r="BH10">
        <v>8</v>
      </c>
      <c r="BI10" t="s">
        <v>5753</v>
      </c>
      <c r="BJ10" t="s">
        <v>7773</v>
      </c>
      <c r="BK10">
        <v>8</v>
      </c>
      <c r="BL10">
        <v>110</v>
      </c>
      <c r="BS10">
        <v>13</v>
      </c>
      <c r="BT10">
        <v>0.66</v>
      </c>
      <c r="BU10">
        <v>0.57999999999999996</v>
      </c>
      <c r="BV10">
        <v>0.57999999999999996</v>
      </c>
      <c r="BW10">
        <v>42.784529669999998</v>
      </c>
      <c r="BX10">
        <v>-82.037179499999993</v>
      </c>
      <c r="BY10">
        <v>4737409.2149999999</v>
      </c>
      <c r="BZ10">
        <v>202.43600000000001</v>
      </c>
      <c r="CA10">
        <v>211.5</v>
      </c>
      <c r="CB10" t="s">
        <v>7338</v>
      </c>
      <c r="CC10">
        <v>7</v>
      </c>
      <c r="CD10">
        <v>10</v>
      </c>
      <c r="CE10">
        <v>12</v>
      </c>
      <c r="CF10">
        <v>12</v>
      </c>
      <c r="CG10" t="s">
        <v>5677</v>
      </c>
      <c r="CH10">
        <v>414</v>
      </c>
      <c r="CI10" t="s">
        <v>3290</v>
      </c>
      <c r="CJ10" t="s">
        <v>7332</v>
      </c>
      <c r="CK10">
        <v>5.56</v>
      </c>
      <c r="CL10">
        <v>0.7</v>
      </c>
      <c r="CM10" t="s">
        <v>3306</v>
      </c>
      <c r="CO10" t="str">
        <f>VLOOKUP(CM10,AutoSCAN_ORG!B8:CF2523,1,FALSE)</f>
        <v>AS00-0000362</v>
      </c>
      <c r="CP10">
        <f>VLOOKUP($CM10,AutoSCAN_ORG!$B$1:$CF$2516,2,FALSE)</f>
        <v>12.686</v>
      </c>
      <c r="CQ10">
        <f>VLOOKUP($CM10,AutoSCAN_ORG!$B$1:$CF$2516,3,FALSE)</f>
        <v>10.366</v>
      </c>
      <c r="CR10">
        <f>VLOOKUP($CM10,AutoSCAN_ORG!$B$1:$CF$2516,4,FALSE)</f>
        <v>144.36199999999999</v>
      </c>
      <c r="CS10">
        <f>VLOOKUP($CM10,AutoSCAN_ORG!$B$1:$CF$2516,5,FALSE)</f>
        <v>6.2949999999999999</v>
      </c>
      <c r="CT10" t="str">
        <f>VLOOKUP($CM10,AutoSCAN_ORG!$B$1:$CF$2516,6,FALSE)</f>
        <v>MELO-CORR</v>
      </c>
      <c r="CU10">
        <f>VLOOKUP($CM10,AutoSCAN_ORG!$B$1:$CF$2516,7,FALSE)</f>
        <v>0</v>
      </c>
      <c r="CV10">
        <f>VLOOKUP($CM10,AutoSCAN_ORG!$B$1:$CF$2516,69,FALSE)</f>
        <v>0</v>
      </c>
      <c r="CW10">
        <f>VLOOKUP($CM10,AutoSCAN_ORG!$B$1:$CF$2516,70,FALSE)</f>
        <v>0</v>
      </c>
      <c r="CX10" t="str">
        <f>VLOOKUP($CM10,AutoSCAN_ORG!$B$1:$CF$2516,71,FALSE)</f>
        <v>Y</v>
      </c>
      <c r="CZ10" t="str">
        <f>VLOOKUP($CM10,AutoSCAN_ORG!$B$1:$CF$2516,73,FALSE)</f>
        <v>added</v>
      </c>
      <c r="DA10">
        <f>VLOOKUP($CM10,AutoSCAN_ORG!$B$1:$CF$2516,74,FALSE)</f>
        <v>0</v>
      </c>
      <c r="DB10">
        <f>VLOOKUP($CM10,AutoSCAN_ORG!$B$1:$CF$2516,75,FALSE)</f>
        <v>0</v>
      </c>
      <c r="DC10">
        <f>VLOOKUP($CM10,AutoSCAN_ORG!$B$1:$CF$2516,76,FALSE)</f>
        <v>0</v>
      </c>
      <c r="DD10">
        <f>VLOOKUP($CM10,AutoSCAN_ORG!$B$1:$CF$2516,77,FALSE)</f>
        <v>0</v>
      </c>
      <c r="DF10">
        <f>VLOOKUP($CM10,AutoSCAN_ORG!$B$1:$CF$2516,79,FALSE)</f>
        <v>12.42</v>
      </c>
      <c r="DG10">
        <f>VLOOKUP($CM10,AutoSCAN_ORG!$B$1:$CF$2516,80,FALSE)</f>
        <v>12.42</v>
      </c>
      <c r="DH10">
        <f>VLOOKUP($CM10,AutoSCAN_ORG!$B$1:$CF$2516,81,FALSE)</f>
        <v>1.9E-2</v>
      </c>
      <c r="DI10">
        <f>VLOOKUP($CM10,AutoSCAN_ORG!$B$1:$CF$2516,82,FALSE)</f>
        <v>4.5999999999999999E-2</v>
      </c>
      <c r="DJ10">
        <f>VLOOKUP($CM10,AutoSCAN_ORG!$B$1:$CF$2516,83,FALSE)</f>
        <v>0.753</v>
      </c>
    </row>
    <row r="11" spans="1:114" x14ac:dyDescent="0.35">
      <c r="B11" t="s">
        <v>3307</v>
      </c>
      <c r="C11">
        <v>9</v>
      </c>
      <c r="D11" t="s">
        <v>7778</v>
      </c>
      <c r="E11">
        <v>35</v>
      </c>
      <c r="F11">
        <v>12.769</v>
      </c>
      <c r="G11">
        <v>10</v>
      </c>
      <c r="H11" t="s">
        <v>7782</v>
      </c>
      <c r="I11" t="s">
        <v>7773</v>
      </c>
      <c r="J11" t="s">
        <v>5753</v>
      </c>
      <c r="K11">
        <v>13</v>
      </c>
      <c r="L11">
        <v>0.73</v>
      </c>
      <c r="M11">
        <v>12</v>
      </c>
      <c r="N11">
        <v>9</v>
      </c>
      <c r="O11" t="s">
        <v>7452</v>
      </c>
      <c r="R11" t="s">
        <v>7784</v>
      </c>
      <c r="S11" t="s">
        <v>7774</v>
      </c>
      <c r="T11" t="s">
        <v>7163</v>
      </c>
      <c r="U11" t="s">
        <v>7330</v>
      </c>
      <c r="V11" t="s">
        <v>7330</v>
      </c>
      <c r="W11">
        <v>5.56</v>
      </c>
      <c r="X11" t="s">
        <v>7785</v>
      </c>
      <c r="Y11">
        <v>0.7</v>
      </c>
      <c r="Z11" t="s">
        <v>7774</v>
      </c>
      <c r="AA11" t="s">
        <v>7783</v>
      </c>
      <c r="AB11" t="s">
        <v>7774</v>
      </c>
      <c r="AF11" t="s">
        <v>5678</v>
      </c>
      <c r="AG11">
        <v>42.784528979999997</v>
      </c>
      <c r="AH11">
        <v>-82.037179519999995</v>
      </c>
      <c r="AI11">
        <v>202.4</v>
      </c>
      <c r="AJ11">
        <v>290</v>
      </c>
      <c r="AL11">
        <v>15</v>
      </c>
      <c r="AM11">
        <v>986</v>
      </c>
      <c r="AN11">
        <v>2.363</v>
      </c>
      <c r="AO11">
        <v>-348.44900000000001</v>
      </c>
      <c r="AP11">
        <v>2111</v>
      </c>
      <c r="AQ11">
        <v>2112</v>
      </c>
      <c r="AT11">
        <v>1.23</v>
      </c>
      <c r="AU11">
        <v>1.23</v>
      </c>
      <c r="AW11">
        <v>2.14</v>
      </c>
      <c r="AX11">
        <v>2.14</v>
      </c>
      <c r="BD11">
        <v>0.73</v>
      </c>
      <c r="BE11">
        <v>12</v>
      </c>
      <c r="BF11" t="s">
        <v>555</v>
      </c>
      <c r="BG11" t="s">
        <v>3307</v>
      </c>
      <c r="BH11">
        <v>9</v>
      </c>
      <c r="BI11" t="s">
        <v>5753</v>
      </c>
      <c r="BJ11" t="s">
        <v>7773</v>
      </c>
      <c r="BK11">
        <v>9</v>
      </c>
      <c r="BL11">
        <v>110</v>
      </c>
      <c r="BS11">
        <v>13</v>
      </c>
      <c r="BT11">
        <v>0.66</v>
      </c>
      <c r="BU11">
        <v>0.57999999999999996</v>
      </c>
      <c r="BV11">
        <v>0.57999999999999996</v>
      </c>
      <c r="BW11">
        <v>42.784528979999997</v>
      </c>
      <c r="BX11">
        <v>-82.037179519999995</v>
      </c>
      <c r="BY11">
        <v>4737409.1380000003</v>
      </c>
      <c r="BZ11">
        <v>202.43700000000001</v>
      </c>
      <c r="CA11">
        <v>194.2</v>
      </c>
      <c r="CB11" t="s">
        <v>7339</v>
      </c>
      <c r="CC11">
        <v>7</v>
      </c>
      <c r="CD11">
        <v>10</v>
      </c>
      <c r="CE11">
        <v>12</v>
      </c>
      <c r="CF11">
        <v>12</v>
      </c>
      <c r="CG11" t="s">
        <v>5677</v>
      </c>
      <c r="CH11">
        <v>414</v>
      </c>
      <c r="CI11" t="s">
        <v>3290</v>
      </c>
      <c r="CJ11" t="s">
        <v>7332</v>
      </c>
      <c r="CK11">
        <v>5.56</v>
      </c>
      <c r="CL11">
        <v>0.7</v>
      </c>
      <c r="CM11" t="s">
        <v>3307</v>
      </c>
      <c r="CO11" t="str">
        <f>VLOOKUP(CM11,AutoSCAN_ORG!B9:CF2524,1,FALSE)</f>
        <v>AS00-0000363</v>
      </c>
      <c r="CP11">
        <f>VLOOKUP($CM11,AutoSCAN_ORG!$B$1:$CF$2516,2,FALSE)</f>
        <v>12.765000000000001</v>
      </c>
      <c r="CQ11">
        <f>VLOOKUP($CM11,AutoSCAN_ORG!$B$1:$CF$2516,3,FALSE)</f>
        <v>9.5570000000000004</v>
      </c>
      <c r="CR11">
        <f>VLOOKUP($CM11,AutoSCAN_ORG!$B$1:$CF$2516,4,FALSE)</f>
        <v>160.608</v>
      </c>
      <c r="CS11">
        <f>VLOOKUP($CM11,AutoSCAN_ORG!$B$1:$CF$2516,5,FALSE)</f>
        <v>6.2949999999999999</v>
      </c>
      <c r="CT11" t="str">
        <f>VLOOKUP($CM11,AutoSCAN_ORG!$B$1:$CF$2516,6,FALSE)</f>
        <v>MELO-CORR</v>
      </c>
      <c r="CU11">
        <f>VLOOKUP($CM11,AutoSCAN_ORG!$B$1:$CF$2516,7,FALSE)</f>
        <v>0</v>
      </c>
      <c r="CV11">
        <f>VLOOKUP($CM11,AutoSCAN_ORG!$B$1:$CF$2516,69,FALSE)</f>
        <v>0</v>
      </c>
      <c r="CW11">
        <f>VLOOKUP($CM11,AutoSCAN_ORG!$B$1:$CF$2516,70,FALSE)</f>
        <v>0</v>
      </c>
      <c r="CX11" t="str">
        <f>VLOOKUP($CM11,AutoSCAN_ORG!$B$1:$CF$2516,71,FALSE)</f>
        <v>Y</v>
      </c>
      <c r="CZ11" t="str">
        <f>VLOOKUP($CM11,AutoSCAN_ORG!$B$1:$CF$2516,73,FALSE)</f>
        <v>added</v>
      </c>
      <c r="DA11">
        <f>VLOOKUP($CM11,AutoSCAN_ORG!$B$1:$CF$2516,74,FALSE)</f>
        <v>0</v>
      </c>
      <c r="DB11">
        <f>VLOOKUP($CM11,AutoSCAN_ORG!$B$1:$CF$2516,75,FALSE)</f>
        <v>0</v>
      </c>
      <c r="DC11">
        <f>VLOOKUP($CM11,AutoSCAN_ORG!$B$1:$CF$2516,76,FALSE)</f>
        <v>0</v>
      </c>
      <c r="DD11">
        <f>VLOOKUP($CM11,AutoSCAN_ORG!$B$1:$CF$2516,77,FALSE)</f>
        <v>0</v>
      </c>
      <c r="DF11">
        <f>VLOOKUP($CM11,AutoSCAN_ORG!$B$1:$CF$2516,79,FALSE)</f>
        <v>13.07</v>
      </c>
      <c r="DG11">
        <f>VLOOKUP($CM11,AutoSCAN_ORG!$B$1:$CF$2516,80,FALSE)</f>
        <v>13.07</v>
      </c>
      <c r="DH11">
        <f>VLOOKUP($CM11,AutoSCAN_ORG!$B$1:$CF$2516,81,FALSE)</f>
        <v>1.7000000000000001E-2</v>
      </c>
      <c r="DI11">
        <f>VLOOKUP($CM11,AutoSCAN_ORG!$B$1:$CF$2516,82,FALSE)</f>
        <v>4.2999999999999997E-2</v>
      </c>
      <c r="DJ11">
        <f>VLOOKUP($CM11,AutoSCAN_ORG!$B$1:$CF$2516,83,FALSE)</f>
        <v>0.76</v>
      </c>
    </row>
    <row r="12" spans="1:114" x14ac:dyDescent="0.35">
      <c r="B12" t="s">
        <v>3308</v>
      </c>
      <c r="C12">
        <v>10</v>
      </c>
      <c r="D12" t="s">
        <v>7778</v>
      </c>
      <c r="E12">
        <v>36</v>
      </c>
      <c r="F12">
        <v>12.961</v>
      </c>
      <c r="G12">
        <v>10</v>
      </c>
      <c r="H12" t="s">
        <v>7782</v>
      </c>
      <c r="I12" t="s">
        <v>7773</v>
      </c>
      <c r="J12" t="s">
        <v>5753</v>
      </c>
      <c r="K12">
        <v>12</v>
      </c>
      <c r="L12">
        <v>0.69</v>
      </c>
      <c r="M12">
        <v>10</v>
      </c>
      <c r="N12">
        <v>10</v>
      </c>
      <c r="O12" t="s">
        <v>7791</v>
      </c>
      <c r="R12" t="s">
        <v>7784</v>
      </c>
      <c r="S12" t="s">
        <v>7774</v>
      </c>
      <c r="T12" t="s">
        <v>7163</v>
      </c>
      <c r="U12" t="s">
        <v>7330</v>
      </c>
      <c r="V12" t="s">
        <v>7330</v>
      </c>
      <c r="W12">
        <v>5.56</v>
      </c>
      <c r="X12" t="s">
        <v>7785</v>
      </c>
      <c r="Y12">
        <v>0.8</v>
      </c>
      <c r="Z12" t="s">
        <v>7774</v>
      </c>
      <c r="AA12" t="s">
        <v>7783</v>
      </c>
      <c r="AB12" t="s">
        <v>7774</v>
      </c>
      <c r="AF12" t="s">
        <v>5678</v>
      </c>
      <c r="AG12">
        <v>42.784527240000003</v>
      </c>
      <c r="AH12">
        <v>-82.037179559999998</v>
      </c>
      <c r="AI12">
        <v>202.4</v>
      </c>
      <c r="AJ12">
        <v>290</v>
      </c>
      <c r="AL12">
        <v>15</v>
      </c>
      <c r="AM12">
        <v>986</v>
      </c>
      <c r="AN12">
        <v>2.556</v>
      </c>
      <c r="AO12">
        <v>-241.06800000000001</v>
      </c>
      <c r="AP12">
        <v>2114</v>
      </c>
      <c r="AQ12">
        <v>2115</v>
      </c>
      <c r="AT12">
        <v>1.23</v>
      </c>
      <c r="AU12">
        <v>1.23</v>
      </c>
      <c r="AW12">
        <v>2.14</v>
      </c>
      <c r="AX12">
        <v>2.14</v>
      </c>
      <c r="BD12">
        <v>0.69</v>
      </c>
      <c r="BE12">
        <v>10</v>
      </c>
      <c r="BF12" t="s">
        <v>556</v>
      </c>
      <c r="BG12" t="s">
        <v>3308</v>
      </c>
      <c r="BH12">
        <v>10</v>
      </c>
      <c r="BI12" t="s">
        <v>5753</v>
      </c>
      <c r="BJ12" t="s">
        <v>7773</v>
      </c>
      <c r="BK12">
        <v>10</v>
      </c>
      <c r="BL12">
        <v>110</v>
      </c>
      <c r="BS12">
        <v>13</v>
      </c>
      <c r="BT12">
        <v>0.66</v>
      </c>
      <c r="BU12">
        <v>0.57999999999999996</v>
      </c>
      <c r="BV12">
        <v>0.57999999999999996</v>
      </c>
      <c r="BW12">
        <v>42.784527240000003</v>
      </c>
      <c r="BX12">
        <v>-82.037179559999998</v>
      </c>
      <c r="BY12">
        <v>4737408.9440000001</v>
      </c>
      <c r="BZ12">
        <v>202.43899999999999</v>
      </c>
      <c r="CA12">
        <v>149.19999999999999</v>
      </c>
      <c r="CB12" t="s">
        <v>7340</v>
      </c>
      <c r="CC12">
        <v>7</v>
      </c>
      <c r="CD12">
        <v>10</v>
      </c>
      <c r="CE12">
        <v>12</v>
      </c>
      <c r="CF12">
        <v>12</v>
      </c>
      <c r="CG12" t="s">
        <v>5677</v>
      </c>
      <c r="CH12">
        <v>414</v>
      </c>
      <c r="CI12" t="s">
        <v>3290</v>
      </c>
      <c r="CJ12" t="s">
        <v>7332</v>
      </c>
      <c r="CK12">
        <v>5.56</v>
      </c>
      <c r="CL12">
        <v>0.8</v>
      </c>
      <c r="CM12" t="s">
        <v>3308</v>
      </c>
      <c r="CO12" t="str">
        <f>VLOOKUP(CM12,AutoSCAN_ORG!B10:CF2525,1,FALSE)</f>
        <v>AS00-0000364</v>
      </c>
      <c r="CP12">
        <f>VLOOKUP($CM12,AutoSCAN_ORG!$B$1:$CF$2516,2,FALSE)</f>
        <v>12.955</v>
      </c>
      <c r="CQ12">
        <f>VLOOKUP($CM12,AutoSCAN_ORG!$B$1:$CF$2516,3,FALSE)</f>
        <v>12.065</v>
      </c>
      <c r="CR12">
        <f>VLOOKUP($CM12,AutoSCAN_ORG!$B$1:$CF$2516,4,FALSE)</f>
        <v>205.90799999999999</v>
      </c>
      <c r="CS12">
        <f>VLOOKUP($CM12,AutoSCAN_ORG!$B$1:$CF$2516,5,FALSE)</f>
        <v>10.702</v>
      </c>
      <c r="CT12" t="str">
        <f>VLOOKUP($CM12,AutoSCAN_ORG!$B$1:$CF$2516,6,FALSE)</f>
        <v>MELO-CORR</v>
      </c>
      <c r="CU12">
        <f>VLOOKUP($CM12,AutoSCAN_ORG!$B$1:$CF$2516,7,FALSE)</f>
        <v>0</v>
      </c>
      <c r="CV12">
        <f>VLOOKUP($CM12,AutoSCAN_ORG!$B$1:$CF$2516,69,FALSE)</f>
        <v>0</v>
      </c>
      <c r="CW12">
        <f>VLOOKUP($CM12,AutoSCAN_ORG!$B$1:$CF$2516,70,FALSE)</f>
        <v>0</v>
      </c>
      <c r="CX12" t="str">
        <f>VLOOKUP($CM12,AutoSCAN_ORG!$B$1:$CF$2516,71,FALSE)</f>
        <v>Y</v>
      </c>
      <c r="CZ12" t="str">
        <f>VLOOKUP($CM12,AutoSCAN_ORG!$B$1:$CF$2516,73,FALSE)</f>
        <v>added</v>
      </c>
      <c r="DA12">
        <f>VLOOKUP($CM12,AutoSCAN_ORG!$B$1:$CF$2516,74,FALSE)</f>
        <v>0</v>
      </c>
      <c r="DB12">
        <f>VLOOKUP($CM12,AutoSCAN_ORG!$B$1:$CF$2516,75,FALSE)</f>
        <v>0</v>
      </c>
      <c r="DC12">
        <f>VLOOKUP($CM12,AutoSCAN_ORG!$B$1:$CF$2516,76,FALSE)</f>
        <v>0</v>
      </c>
      <c r="DD12">
        <f>VLOOKUP($CM12,AutoSCAN_ORG!$B$1:$CF$2516,77,FALSE)</f>
        <v>0</v>
      </c>
      <c r="DF12">
        <f>VLOOKUP($CM12,AutoSCAN_ORG!$B$1:$CF$2516,79,FALSE)</f>
        <v>12.4</v>
      </c>
      <c r="DG12">
        <f>VLOOKUP($CM12,AutoSCAN_ORG!$B$1:$CF$2516,80,FALSE)</f>
        <v>12.4</v>
      </c>
      <c r="DH12">
        <f>VLOOKUP($CM12,AutoSCAN_ORG!$B$1:$CF$2516,81,FALSE)</f>
        <v>0.01</v>
      </c>
      <c r="DI12">
        <f>VLOOKUP($CM12,AutoSCAN_ORG!$B$1:$CF$2516,82,FALSE)</f>
        <v>3.9E-2</v>
      </c>
      <c r="DJ12">
        <f>VLOOKUP($CM12,AutoSCAN_ORG!$B$1:$CF$2516,83,FALSE)</f>
        <v>0.79100000000000004</v>
      </c>
    </row>
    <row r="13" spans="1:114" x14ac:dyDescent="0.35">
      <c r="B13" t="s">
        <v>3309</v>
      </c>
      <c r="C13">
        <v>11</v>
      </c>
      <c r="D13" t="s">
        <v>7778</v>
      </c>
      <c r="E13">
        <v>37</v>
      </c>
      <c r="F13">
        <v>13.038</v>
      </c>
      <c r="G13">
        <v>10</v>
      </c>
      <c r="H13" t="s">
        <v>7782</v>
      </c>
      <c r="I13" t="s">
        <v>7773</v>
      </c>
      <c r="J13" t="s">
        <v>5753</v>
      </c>
      <c r="K13">
        <v>11</v>
      </c>
      <c r="L13">
        <v>0.63</v>
      </c>
      <c r="M13">
        <v>8</v>
      </c>
      <c r="N13">
        <v>9</v>
      </c>
      <c r="O13" t="s">
        <v>7338</v>
      </c>
      <c r="R13" t="s">
        <v>7784</v>
      </c>
      <c r="S13" t="s">
        <v>7774</v>
      </c>
      <c r="T13" t="s">
        <v>7163</v>
      </c>
      <c r="U13" t="s">
        <v>7330</v>
      </c>
      <c r="V13" t="s">
        <v>7330</v>
      </c>
      <c r="W13">
        <v>5.56</v>
      </c>
      <c r="X13" t="s">
        <v>7785</v>
      </c>
      <c r="Y13">
        <v>0.7</v>
      </c>
      <c r="Z13" t="s">
        <v>7774</v>
      </c>
      <c r="AA13" t="s">
        <v>7789</v>
      </c>
      <c r="AB13" t="s">
        <v>7774</v>
      </c>
      <c r="AF13" t="s">
        <v>5678</v>
      </c>
      <c r="AG13">
        <v>42.784526530000001</v>
      </c>
      <c r="AH13">
        <v>-82.037179570000006</v>
      </c>
      <c r="AI13">
        <v>202.4</v>
      </c>
      <c r="AJ13">
        <v>290</v>
      </c>
      <c r="AL13">
        <v>15</v>
      </c>
      <c r="AM13">
        <v>986</v>
      </c>
      <c r="AN13">
        <v>2.6349999999999998</v>
      </c>
      <c r="AO13">
        <v>-384.99200000000002</v>
      </c>
      <c r="AP13">
        <v>2116</v>
      </c>
      <c r="AQ13">
        <v>2117</v>
      </c>
      <c r="AT13">
        <v>1.24</v>
      </c>
      <c r="AU13">
        <v>1.24</v>
      </c>
      <c r="AW13">
        <v>2.15</v>
      </c>
      <c r="AX13">
        <v>2.15</v>
      </c>
      <c r="BD13">
        <v>0.63</v>
      </c>
      <c r="BE13">
        <v>8</v>
      </c>
      <c r="BF13" t="s">
        <v>557</v>
      </c>
      <c r="BG13" t="s">
        <v>3309</v>
      </c>
      <c r="BH13">
        <v>11</v>
      </c>
      <c r="BI13" t="s">
        <v>5753</v>
      </c>
      <c r="BJ13" t="s">
        <v>7773</v>
      </c>
      <c r="BK13">
        <v>11</v>
      </c>
      <c r="BL13">
        <v>110</v>
      </c>
      <c r="BS13">
        <v>13</v>
      </c>
      <c r="BT13">
        <v>0.66</v>
      </c>
      <c r="BU13">
        <v>0.57999999999999996</v>
      </c>
      <c r="BV13">
        <v>0.57999999999999996</v>
      </c>
      <c r="BW13">
        <v>42.784526530000001</v>
      </c>
      <c r="BX13">
        <v>-82.037179570000006</v>
      </c>
      <c r="BY13">
        <v>4737408.8660000004</v>
      </c>
      <c r="BZ13">
        <v>202.44</v>
      </c>
      <c r="CA13">
        <v>209.5</v>
      </c>
      <c r="CB13" t="s">
        <v>7337</v>
      </c>
      <c r="CC13">
        <v>7</v>
      </c>
      <c r="CD13">
        <v>10</v>
      </c>
      <c r="CE13">
        <v>12</v>
      </c>
      <c r="CF13">
        <v>12</v>
      </c>
      <c r="CG13" t="s">
        <v>5677</v>
      </c>
      <c r="CH13">
        <v>414</v>
      </c>
      <c r="CI13" t="s">
        <v>3290</v>
      </c>
      <c r="CJ13" t="s">
        <v>7332</v>
      </c>
      <c r="CK13">
        <v>5.56</v>
      </c>
      <c r="CL13">
        <v>0.7</v>
      </c>
      <c r="CM13" t="s">
        <v>3309</v>
      </c>
      <c r="CO13" t="str">
        <f>VLOOKUP(CM13,AutoSCAN_ORG!B11:CF2526,1,FALSE)</f>
        <v>AS00-0000365</v>
      </c>
      <c r="CP13">
        <f>VLOOKUP($CM13,AutoSCAN_ORG!$B$1:$CF$2516,2,FALSE)</f>
        <v>13.034000000000001</v>
      </c>
      <c r="CQ13">
        <f>VLOOKUP($CM13,AutoSCAN_ORG!$B$1:$CF$2516,3,FALSE)</f>
        <v>8.7629999999999999</v>
      </c>
      <c r="CR13">
        <f>VLOOKUP($CM13,AutoSCAN_ORG!$B$1:$CF$2516,4,FALSE)</f>
        <v>146.87899999999999</v>
      </c>
      <c r="CS13">
        <f>VLOOKUP($CM13,AutoSCAN_ORG!$B$1:$CF$2516,5,FALSE)</f>
        <v>9.7569999999999997</v>
      </c>
      <c r="CT13" t="str">
        <f>VLOOKUP($CM13,AutoSCAN_ORG!$B$1:$CF$2516,6,FALSE)</f>
        <v>MELO-CORR</v>
      </c>
      <c r="CU13">
        <f>VLOOKUP($CM13,AutoSCAN_ORG!$B$1:$CF$2516,7,FALSE)</f>
        <v>0</v>
      </c>
      <c r="CV13">
        <f>VLOOKUP($CM13,AutoSCAN_ORG!$B$1:$CF$2516,69,FALSE)</f>
        <v>0</v>
      </c>
      <c r="CW13">
        <f>VLOOKUP($CM13,AutoSCAN_ORG!$B$1:$CF$2516,70,FALSE)</f>
        <v>0</v>
      </c>
      <c r="CX13" t="str">
        <f>VLOOKUP($CM13,AutoSCAN_ORG!$B$1:$CF$2516,71,FALSE)</f>
        <v>Y</v>
      </c>
      <c r="CZ13" t="str">
        <f>VLOOKUP($CM13,AutoSCAN_ORG!$B$1:$CF$2516,73,FALSE)</f>
        <v>added</v>
      </c>
      <c r="DA13">
        <f>VLOOKUP($CM13,AutoSCAN_ORG!$B$1:$CF$2516,74,FALSE)</f>
        <v>0</v>
      </c>
      <c r="DB13">
        <f>VLOOKUP($CM13,AutoSCAN_ORG!$B$1:$CF$2516,75,FALSE)</f>
        <v>0</v>
      </c>
      <c r="DC13">
        <f>VLOOKUP($CM13,AutoSCAN_ORG!$B$1:$CF$2516,76,FALSE)</f>
        <v>0</v>
      </c>
      <c r="DD13">
        <f>VLOOKUP($CM13,AutoSCAN_ORG!$B$1:$CF$2516,77,FALSE)</f>
        <v>0</v>
      </c>
      <c r="DF13">
        <f>VLOOKUP($CM13,AutoSCAN_ORG!$B$1:$CF$2516,79,FALSE)</f>
        <v>11.33</v>
      </c>
      <c r="DG13">
        <f>VLOOKUP($CM13,AutoSCAN_ORG!$B$1:$CF$2516,80,FALSE)</f>
        <v>11.33</v>
      </c>
      <c r="DH13">
        <f>VLOOKUP($CM13,AutoSCAN_ORG!$B$1:$CF$2516,81,FALSE)</f>
        <v>1.2E-2</v>
      </c>
      <c r="DI13">
        <f>VLOOKUP($CM13,AutoSCAN_ORG!$B$1:$CF$2516,82,FALSE)</f>
        <v>3.3000000000000002E-2</v>
      </c>
      <c r="DJ13">
        <f>VLOOKUP($CM13,AutoSCAN_ORG!$B$1:$CF$2516,83,FALSE)</f>
        <v>0.79200000000000004</v>
      </c>
    </row>
    <row r="14" spans="1:114" x14ac:dyDescent="0.35">
      <c r="B14" t="s">
        <v>3310</v>
      </c>
      <c r="C14">
        <v>12</v>
      </c>
      <c r="D14" t="s">
        <v>7778</v>
      </c>
      <c r="E14">
        <v>38</v>
      </c>
      <c r="F14">
        <v>13.332000000000001</v>
      </c>
      <c r="G14">
        <v>10</v>
      </c>
      <c r="H14" t="s">
        <v>7782</v>
      </c>
      <c r="I14" t="s">
        <v>7773</v>
      </c>
      <c r="J14" t="s">
        <v>5753</v>
      </c>
      <c r="K14">
        <v>14</v>
      </c>
      <c r="L14">
        <v>0.76</v>
      </c>
      <c r="M14">
        <v>9</v>
      </c>
      <c r="N14">
        <v>9</v>
      </c>
      <c r="O14" t="s">
        <v>7792</v>
      </c>
      <c r="R14" t="s">
        <v>7784</v>
      </c>
      <c r="S14" t="s">
        <v>7774</v>
      </c>
      <c r="T14" t="s">
        <v>7163</v>
      </c>
      <c r="U14" t="s">
        <v>7330</v>
      </c>
      <c r="V14" t="s">
        <v>7330</v>
      </c>
      <c r="W14">
        <v>5.56</v>
      </c>
      <c r="X14" t="s">
        <v>7785</v>
      </c>
      <c r="Y14">
        <v>0.8</v>
      </c>
      <c r="Z14" t="s">
        <v>7774</v>
      </c>
      <c r="AA14" t="s">
        <v>7789</v>
      </c>
      <c r="AB14" t="s">
        <v>7774</v>
      </c>
      <c r="AF14" t="s">
        <v>5678</v>
      </c>
      <c r="AG14">
        <v>42.784523880000002</v>
      </c>
      <c r="AH14">
        <v>-82.037179629999997</v>
      </c>
      <c r="AI14">
        <v>202.4</v>
      </c>
      <c r="AJ14">
        <v>290</v>
      </c>
      <c r="AL14">
        <v>15</v>
      </c>
      <c r="AM14">
        <v>986</v>
      </c>
      <c r="AN14">
        <v>2.9279999999999999</v>
      </c>
      <c r="AO14">
        <v>-337.15300000000002</v>
      </c>
      <c r="AP14">
        <v>2114</v>
      </c>
      <c r="AQ14">
        <v>2115</v>
      </c>
      <c r="AT14">
        <v>1.24</v>
      </c>
      <c r="AU14">
        <v>1.23</v>
      </c>
      <c r="AW14">
        <v>2.14</v>
      </c>
      <c r="AX14">
        <v>2.14</v>
      </c>
      <c r="BD14">
        <v>0.76</v>
      </c>
      <c r="BE14">
        <v>9</v>
      </c>
      <c r="BF14" t="s">
        <v>558</v>
      </c>
      <c r="BG14" t="s">
        <v>3310</v>
      </c>
      <c r="BH14">
        <v>12</v>
      </c>
      <c r="BI14" t="s">
        <v>5753</v>
      </c>
      <c r="BJ14" t="s">
        <v>7773</v>
      </c>
      <c r="BK14">
        <v>12</v>
      </c>
      <c r="BL14">
        <v>110</v>
      </c>
      <c r="BS14">
        <v>13</v>
      </c>
      <c r="BT14">
        <v>0.66</v>
      </c>
      <c r="BU14">
        <v>0.57999999999999996</v>
      </c>
      <c r="BV14">
        <v>0.57999999999999996</v>
      </c>
      <c r="BW14">
        <v>42.784523880000002</v>
      </c>
      <c r="BX14">
        <v>-82.037179629999997</v>
      </c>
      <c r="BY14">
        <v>4737408.5710000005</v>
      </c>
      <c r="BZ14">
        <v>202.44300000000001</v>
      </c>
      <c r="CA14">
        <v>189.5</v>
      </c>
      <c r="CB14" t="s">
        <v>7341</v>
      </c>
      <c r="CC14">
        <v>7</v>
      </c>
      <c r="CD14">
        <v>10</v>
      </c>
      <c r="CE14">
        <v>12</v>
      </c>
      <c r="CF14">
        <v>12</v>
      </c>
      <c r="CG14" t="s">
        <v>5677</v>
      </c>
      <c r="CH14">
        <v>414</v>
      </c>
      <c r="CI14" t="s">
        <v>3290</v>
      </c>
      <c r="CJ14" t="s">
        <v>7332</v>
      </c>
      <c r="CK14">
        <v>5.56</v>
      </c>
      <c r="CL14">
        <v>0.8</v>
      </c>
      <c r="CM14" t="s">
        <v>3310</v>
      </c>
      <c r="CO14" t="str">
        <f>VLOOKUP(CM14,AutoSCAN_ORG!B12:CF2527,1,FALSE)</f>
        <v>AS00-0000366</v>
      </c>
      <c r="CP14">
        <f>VLOOKUP($CM14,AutoSCAN_ORG!$B$1:$CF$2516,2,FALSE)</f>
        <v>13.327999999999999</v>
      </c>
      <c r="CQ14">
        <f>VLOOKUP($CM14,AutoSCAN_ORG!$B$1:$CF$2516,3,FALSE)</f>
        <v>8.2899999999999991</v>
      </c>
      <c r="CR14">
        <f>VLOOKUP($CM14,AutoSCAN_ORG!$B$1:$CF$2516,4,FALSE)</f>
        <v>164.654</v>
      </c>
      <c r="CS14">
        <f>VLOOKUP($CM14,AutoSCAN_ORG!$B$1:$CF$2516,5,FALSE)</f>
        <v>6.2949999999999999</v>
      </c>
      <c r="CT14" t="str">
        <f>VLOOKUP($CM14,AutoSCAN_ORG!$B$1:$CF$2516,6,FALSE)</f>
        <v>MELO-CORR</v>
      </c>
      <c r="CU14">
        <f>VLOOKUP($CM14,AutoSCAN_ORG!$B$1:$CF$2516,7,FALSE)</f>
        <v>0</v>
      </c>
      <c r="CV14">
        <f>VLOOKUP($CM14,AutoSCAN_ORG!$B$1:$CF$2516,69,FALSE)</f>
        <v>0</v>
      </c>
      <c r="CW14">
        <f>VLOOKUP($CM14,AutoSCAN_ORG!$B$1:$CF$2516,70,FALSE)</f>
        <v>0</v>
      </c>
      <c r="CX14" t="str">
        <f>VLOOKUP($CM14,AutoSCAN_ORG!$B$1:$CF$2516,71,FALSE)</f>
        <v>Y</v>
      </c>
      <c r="CZ14" t="str">
        <f>VLOOKUP($CM14,AutoSCAN_ORG!$B$1:$CF$2516,73,FALSE)</f>
        <v>added</v>
      </c>
      <c r="DA14">
        <f>VLOOKUP($CM14,AutoSCAN_ORG!$B$1:$CF$2516,74,FALSE)</f>
        <v>0</v>
      </c>
      <c r="DB14">
        <f>VLOOKUP($CM14,AutoSCAN_ORG!$B$1:$CF$2516,75,FALSE)</f>
        <v>0</v>
      </c>
      <c r="DC14">
        <f>VLOOKUP($CM14,AutoSCAN_ORG!$B$1:$CF$2516,76,FALSE)</f>
        <v>0</v>
      </c>
      <c r="DD14">
        <f>VLOOKUP($CM14,AutoSCAN_ORG!$B$1:$CF$2516,77,FALSE)</f>
        <v>0</v>
      </c>
      <c r="DF14">
        <f>VLOOKUP($CM14,AutoSCAN_ORG!$B$1:$CF$2516,79,FALSE)</f>
        <v>13.71</v>
      </c>
      <c r="DG14">
        <f>VLOOKUP($CM14,AutoSCAN_ORG!$B$1:$CF$2516,80,FALSE)</f>
        <v>13.71</v>
      </c>
      <c r="DH14">
        <f>VLOOKUP($CM14,AutoSCAN_ORG!$B$1:$CF$2516,81,FALSE)</f>
        <v>1E-3</v>
      </c>
      <c r="DI14">
        <f>VLOOKUP($CM14,AutoSCAN_ORG!$B$1:$CF$2516,82,FALSE)</f>
        <v>2E-3</v>
      </c>
      <c r="DJ14">
        <f>VLOOKUP($CM14,AutoSCAN_ORG!$B$1:$CF$2516,83,FALSE)</f>
        <v>0.78300000000000003</v>
      </c>
    </row>
    <row r="15" spans="1:114" x14ac:dyDescent="0.35">
      <c r="B15" t="s">
        <v>3311</v>
      </c>
      <c r="C15">
        <v>13</v>
      </c>
      <c r="D15" t="s">
        <v>7778</v>
      </c>
      <c r="E15">
        <v>39</v>
      </c>
      <c r="F15">
        <v>13.61</v>
      </c>
      <c r="G15">
        <v>10</v>
      </c>
      <c r="H15" t="s">
        <v>7782</v>
      </c>
      <c r="I15" t="s">
        <v>7773</v>
      </c>
      <c r="J15" t="s">
        <v>5753</v>
      </c>
      <c r="K15">
        <v>14</v>
      </c>
      <c r="L15">
        <v>0.76</v>
      </c>
      <c r="M15">
        <v>8</v>
      </c>
      <c r="N15">
        <v>11</v>
      </c>
      <c r="O15" t="s">
        <v>7793</v>
      </c>
      <c r="R15" t="s">
        <v>7784</v>
      </c>
      <c r="S15" t="s">
        <v>7774</v>
      </c>
      <c r="T15" t="s">
        <v>7163</v>
      </c>
      <c r="U15" t="s">
        <v>7330</v>
      </c>
      <c r="V15" t="s">
        <v>7330</v>
      </c>
      <c r="W15">
        <v>5.56</v>
      </c>
      <c r="X15" t="s">
        <v>7785</v>
      </c>
      <c r="Y15">
        <v>0.7</v>
      </c>
      <c r="Z15" t="s">
        <v>7774</v>
      </c>
      <c r="AA15" t="s">
        <v>7786</v>
      </c>
      <c r="AB15" t="s">
        <v>7774</v>
      </c>
      <c r="AC15">
        <v>10</v>
      </c>
      <c r="AD15">
        <v>10</v>
      </c>
      <c r="AE15">
        <v>15</v>
      </c>
      <c r="AF15" t="s">
        <v>5683</v>
      </c>
      <c r="AG15">
        <v>42.784521359999999</v>
      </c>
      <c r="AH15">
        <v>-82.037179690000002</v>
      </c>
      <c r="AI15">
        <v>202.4</v>
      </c>
      <c r="AJ15">
        <v>290</v>
      </c>
      <c r="AL15">
        <v>15</v>
      </c>
      <c r="AM15">
        <v>986</v>
      </c>
      <c r="AN15">
        <v>3.206</v>
      </c>
      <c r="AO15">
        <v>-241.34899999999999</v>
      </c>
      <c r="AP15">
        <v>2115</v>
      </c>
      <c r="AQ15">
        <v>2116</v>
      </c>
      <c r="AT15">
        <v>1.24</v>
      </c>
      <c r="AU15">
        <v>1.24</v>
      </c>
      <c r="AW15">
        <v>2.15</v>
      </c>
      <c r="AX15">
        <v>2.14</v>
      </c>
      <c r="BD15">
        <v>0.76</v>
      </c>
      <c r="BE15">
        <v>8</v>
      </c>
      <c r="BF15" t="s">
        <v>559</v>
      </c>
      <c r="BG15" t="s">
        <v>3311</v>
      </c>
      <c r="BH15">
        <v>13</v>
      </c>
      <c r="BI15" t="s">
        <v>5753</v>
      </c>
      <c r="BJ15" t="s">
        <v>7773</v>
      </c>
      <c r="BK15">
        <v>13</v>
      </c>
      <c r="BL15">
        <v>110</v>
      </c>
      <c r="BS15">
        <v>13</v>
      </c>
      <c r="BT15">
        <v>0.66</v>
      </c>
      <c r="BU15">
        <v>0.57999999999999996</v>
      </c>
      <c r="BV15">
        <v>0.57999999999999996</v>
      </c>
      <c r="BW15">
        <v>42.784521359999999</v>
      </c>
      <c r="BX15">
        <v>-82.037179690000002</v>
      </c>
      <c r="BY15">
        <v>4737408.2920000004</v>
      </c>
      <c r="BZ15">
        <v>202.44499999999999</v>
      </c>
      <c r="CA15">
        <v>149.30000000000001</v>
      </c>
      <c r="CB15" t="s">
        <v>7342</v>
      </c>
      <c r="CC15">
        <v>7</v>
      </c>
      <c r="CD15">
        <v>10</v>
      </c>
      <c r="CE15">
        <v>12</v>
      </c>
      <c r="CF15">
        <v>12</v>
      </c>
      <c r="CG15" t="s">
        <v>5677</v>
      </c>
      <c r="CH15">
        <v>414</v>
      </c>
      <c r="CI15" t="s">
        <v>3290</v>
      </c>
      <c r="CJ15" t="s">
        <v>7332</v>
      </c>
      <c r="CK15">
        <v>5.56</v>
      </c>
      <c r="CL15">
        <v>0.7</v>
      </c>
      <c r="CM15" t="s">
        <v>3311</v>
      </c>
      <c r="CO15" t="str">
        <f>VLOOKUP(CM15,AutoSCAN_ORG!B13:CF2528,1,FALSE)</f>
        <v>AS00-0000367</v>
      </c>
      <c r="CP15">
        <f>VLOOKUP($CM15,AutoSCAN_ORG!$B$1:$CF$2516,2,FALSE)</f>
        <v>13.606</v>
      </c>
      <c r="CQ15">
        <f>VLOOKUP($CM15,AutoSCAN_ORG!$B$1:$CF$2516,3,FALSE)</f>
        <v>8</v>
      </c>
      <c r="CR15">
        <f>VLOOKUP($CM15,AutoSCAN_ORG!$B$1:$CF$2516,4,FALSE)</f>
        <v>204.66300000000001</v>
      </c>
      <c r="CS15">
        <f>VLOOKUP($CM15,AutoSCAN_ORG!$B$1:$CF$2516,5,FALSE)</f>
        <v>6.2949999999999999</v>
      </c>
      <c r="CT15" t="str">
        <f>VLOOKUP($CM15,AutoSCAN_ORG!$B$1:$CF$2516,6,FALSE)</f>
        <v>MELO-CORR</v>
      </c>
      <c r="CU15">
        <f>VLOOKUP($CM15,AutoSCAN_ORG!$B$1:$CF$2516,7,FALSE)</f>
        <v>0</v>
      </c>
      <c r="CV15">
        <f>VLOOKUP($CM15,AutoSCAN_ORG!$B$1:$CF$2516,69,FALSE)</f>
        <v>0</v>
      </c>
      <c r="CW15">
        <f>VLOOKUP($CM15,AutoSCAN_ORG!$B$1:$CF$2516,70,FALSE)</f>
        <v>0</v>
      </c>
      <c r="CX15" t="str">
        <f>VLOOKUP($CM15,AutoSCAN_ORG!$B$1:$CF$2516,71,FALSE)</f>
        <v>Y</v>
      </c>
      <c r="CZ15" t="str">
        <f>VLOOKUP($CM15,AutoSCAN_ORG!$B$1:$CF$2516,73,FALSE)</f>
        <v>added</v>
      </c>
      <c r="DA15">
        <f>VLOOKUP($CM15,AutoSCAN_ORG!$B$1:$CF$2516,74,FALSE)</f>
        <v>0</v>
      </c>
      <c r="DB15">
        <f>VLOOKUP($CM15,AutoSCAN_ORG!$B$1:$CF$2516,75,FALSE)</f>
        <v>0</v>
      </c>
      <c r="DC15">
        <f>VLOOKUP($CM15,AutoSCAN_ORG!$B$1:$CF$2516,76,FALSE)</f>
        <v>0</v>
      </c>
      <c r="DD15">
        <f>VLOOKUP($CM15,AutoSCAN_ORG!$B$1:$CF$2516,77,FALSE)</f>
        <v>0</v>
      </c>
      <c r="DF15">
        <f>VLOOKUP($CM15,AutoSCAN_ORG!$B$1:$CF$2516,79,FALSE)</f>
        <v>13.75</v>
      </c>
      <c r="DG15">
        <f>VLOOKUP($CM15,AutoSCAN_ORG!$B$1:$CF$2516,80,FALSE)</f>
        <v>13.75</v>
      </c>
      <c r="DH15">
        <f>VLOOKUP($CM15,AutoSCAN_ORG!$B$1:$CF$2516,81,FALSE)</f>
        <v>1.4999999999999999E-2</v>
      </c>
      <c r="DI15">
        <f>VLOOKUP($CM15,AutoSCAN_ORG!$B$1:$CF$2516,82,FALSE)</f>
        <v>4.1000000000000002E-2</v>
      </c>
      <c r="DJ15">
        <f>VLOOKUP($CM15,AutoSCAN_ORG!$B$1:$CF$2516,83,FALSE)</f>
        <v>0.76900000000000002</v>
      </c>
    </row>
    <row r="16" spans="1:114" x14ac:dyDescent="0.35">
      <c r="B16" t="s">
        <v>3313</v>
      </c>
      <c r="C16">
        <v>14</v>
      </c>
      <c r="D16" t="s">
        <v>7778</v>
      </c>
      <c r="E16">
        <v>40</v>
      </c>
      <c r="F16">
        <v>13.667999999999999</v>
      </c>
      <c r="G16">
        <v>10</v>
      </c>
      <c r="H16" t="s">
        <v>7782</v>
      </c>
      <c r="I16" t="s">
        <v>7773</v>
      </c>
      <c r="J16" t="s">
        <v>5753</v>
      </c>
      <c r="K16">
        <v>12</v>
      </c>
      <c r="L16">
        <v>0.65</v>
      </c>
      <c r="M16">
        <v>7</v>
      </c>
      <c r="N16">
        <v>8</v>
      </c>
      <c r="O16" t="s">
        <v>7794</v>
      </c>
      <c r="R16" t="s">
        <v>7784</v>
      </c>
      <c r="S16" t="s">
        <v>7774</v>
      </c>
      <c r="T16" t="s">
        <v>7163</v>
      </c>
      <c r="U16" t="s">
        <v>7330</v>
      </c>
      <c r="V16" t="s">
        <v>7330</v>
      </c>
      <c r="W16">
        <v>5.56</v>
      </c>
      <c r="X16" t="s">
        <v>7785</v>
      </c>
      <c r="Y16">
        <v>0.7</v>
      </c>
      <c r="Z16" t="s">
        <v>7774</v>
      </c>
      <c r="AA16" t="s">
        <v>7789</v>
      </c>
      <c r="AB16" t="s">
        <v>7774</v>
      </c>
      <c r="AF16" t="s">
        <v>5678</v>
      </c>
      <c r="AG16">
        <v>42.784520829999998</v>
      </c>
      <c r="AH16">
        <v>-82.037179699999996</v>
      </c>
      <c r="AI16">
        <v>202.4</v>
      </c>
      <c r="AJ16">
        <v>290</v>
      </c>
      <c r="AL16">
        <v>15</v>
      </c>
      <c r="AM16">
        <v>986</v>
      </c>
      <c r="AN16">
        <v>3.2650000000000001</v>
      </c>
      <c r="AO16">
        <v>-352.04599999999999</v>
      </c>
      <c r="AP16">
        <v>2117</v>
      </c>
      <c r="AQ16">
        <v>2117</v>
      </c>
      <c r="AT16">
        <v>1.24</v>
      </c>
      <c r="AU16">
        <v>1.24</v>
      </c>
      <c r="AW16">
        <v>2.15</v>
      </c>
      <c r="AX16">
        <v>2.15</v>
      </c>
      <c r="BD16">
        <v>0.65</v>
      </c>
      <c r="BE16">
        <v>7</v>
      </c>
      <c r="BF16" t="s">
        <v>560</v>
      </c>
      <c r="BG16" t="s">
        <v>3313</v>
      </c>
      <c r="BH16">
        <v>14</v>
      </c>
      <c r="BI16" t="s">
        <v>5753</v>
      </c>
      <c r="BJ16" t="s">
        <v>7773</v>
      </c>
      <c r="BK16">
        <v>14</v>
      </c>
      <c r="BL16">
        <v>110</v>
      </c>
      <c r="BS16">
        <v>13</v>
      </c>
      <c r="BT16">
        <v>0.66</v>
      </c>
      <c r="BU16">
        <v>0.57999999999999996</v>
      </c>
      <c r="BV16">
        <v>0.57999999999999996</v>
      </c>
      <c r="BW16">
        <v>42.784520829999998</v>
      </c>
      <c r="BX16">
        <v>-82.037179699999996</v>
      </c>
      <c r="BY16">
        <v>4737408.233</v>
      </c>
      <c r="BZ16">
        <v>202.446</v>
      </c>
      <c r="CA16">
        <v>195.7</v>
      </c>
      <c r="CB16" t="s">
        <v>7343</v>
      </c>
      <c r="CC16">
        <v>7</v>
      </c>
      <c r="CD16">
        <v>10</v>
      </c>
      <c r="CE16">
        <v>12</v>
      </c>
      <c r="CF16">
        <v>12</v>
      </c>
      <c r="CG16" t="s">
        <v>5677</v>
      </c>
      <c r="CH16">
        <v>414</v>
      </c>
      <c r="CI16" t="s">
        <v>3290</v>
      </c>
      <c r="CJ16" t="s">
        <v>7332</v>
      </c>
      <c r="CK16">
        <v>5.56</v>
      </c>
      <c r="CL16">
        <v>0.7</v>
      </c>
      <c r="CM16" t="s">
        <v>3313</v>
      </c>
      <c r="CO16" t="str">
        <f>VLOOKUP(CM16,AutoSCAN_ORG!B14:CF2529,1,FALSE)</f>
        <v>AS00-0000368</v>
      </c>
      <c r="CP16">
        <f>VLOOKUP($CM16,AutoSCAN_ORG!$B$1:$CF$2516,2,FALSE)</f>
        <v>13.664999999999999</v>
      </c>
      <c r="CQ16">
        <f>VLOOKUP($CM16,AutoSCAN_ORG!$B$1:$CF$2516,3,FALSE)</f>
        <v>8</v>
      </c>
      <c r="CR16">
        <f>VLOOKUP($CM16,AutoSCAN_ORG!$B$1:$CF$2516,4,FALSE)</f>
        <v>159.46299999999999</v>
      </c>
      <c r="CS16">
        <f>VLOOKUP($CM16,AutoSCAN_ORG!$B$1:$CF$2516,5,FALSE)</f>
        <v>6.2949999999999999</v>
      </c>
      <c r="CT16" t="str">
        <f>VLOOKUP($CM16,AutoSCAN_ORG!$B$1:$CF$2516,6,FALSE)</f>
        <v>MELO-CORR</v>
      </c>
      <c r="CU16">
        <f>VLOOKUP($CM16,AutoSCAN_ORG!$B$1:$CF$2516,7,FALSE)</f>
        <v>0</v>
      </c>
      <c r="CV16">
        <f>VLOOKUP($CM16,AutoSCAN_ORG!$B$1:$CF$2516,69,FALSE)</f>
        <v>0</v>
      </c>
      <c r="CW16">
        <f>VLOOKUP($CM16,AutoSCAN_ORG!$B$1:$CF$2516,70,FALSE)</f>
        <v>0</v>
      </c>
      <c r="CX16" t="str">
        <f>VLOOKUP($CM16,AutoSCAN_ORG!$B$1:$CF$2516,71,FALSE)</f>
        <v>Y</v>
      </c>
      <c r="CZ16" t="str">
        <f>VLOOKUP($CM16,AutoSCAN_ORG!$B$1:$CF$2516,73,FALSE)</f>
        <v>added</v>
      </c>
      <c r="DA16">
        <f>VLOOKUP($CM16,AutoSCAN_ORG!$B$1:$CF$2516,74,FALSE)</f>
        <v>0</v>
      </c>
      <c r="DB16">
        <f>VLOOKUP($CM16,AutoSCAN_ORG!$B$1:$CF$2516,75,FALSE)</f>
        <v>0</v>
      </c>
      <c r="DC16">
        <f>VLOOKUP($CM16,AutoSCAN_ORG!$B$1:$CF$2516,76,FALSE)</f>
        <v>0</v>
      </c>
      <c r="DD16">
        <f>VLOOKUP($CM16,AutoSCAN_ORG!$B$1:$CF$2516,77,FALSE)</f>
        <v>0</v>
      </c>
      <c r="DF16">
        <f>VLOOKUP($CM16,AutoSCAN_ORG!$B$1:$CF$2516,79,FALSE)</f>
        <v>11.67</v>
      </c>
      <c r="DG16">
        <f>VLOOKUP($CM16,AutoSCAN_ORG!$B$1:$CF$2516,80,FALSE)</f>
        <v>11.67</v>
      </c>
      <c r="DH16">
        <f>VLOOKUP($CM16,AutoSCAN_ORG!$B$1:$CF$2516,81,FALSE)</f>
        <v>1.2E-2</v>
      </c>
      <c r="DI16">
        <f>VLOOKUP($CM16,AutoSCAN_ORG!$B$1:$CF$2516,82,FALSE)</f>
        <v>2.8000000000000001E-2</v>
      </c>
      <c r="DJ16">
        <f>VLOOKUP($CM16,AutoSCAN_ORG!$B$1:$CF$2516,83,FALSE)</f>
        <v>0.76500000000000001</v>
      </c>
    </row>
    <row r="17" spans="2:114" x14ac:dyDescent="0.35">
      <c r="B17" t="s">
        <v>3314</v>
      </c>
      <c r="C17">
        <v>15</v>
      </c>
      <c r="D17" t="s">
        <v>7778</v>
      </c>
      <c r="E17">
        <v>41</v>
      </c>
      <c r="F17">
        <v>14.086</v>
      </c>
      <c r="G17">
        <v>10</v>
      </c>
      <c r="H17" t="s">
        <v>7782</v>
      </c>
      <c r="I17" t="s">
        <v>7773</v>
      </c>
      <c r="J17" t="s">
        <v>5753</v>
      </c>
      <c r="K17">
        <v>12</v>
      </c>
      <c r="L17">
        <v>0.69</v>
      </c>
      <c r="M17">
        <v>8</v>
      </c>
      <c r="N17">
        <v>8</v>
      </c>
      <c r="O17" t="s">
        <v>7355</v>
      </c>
      <c r="R17" t="s">
        <v>7784</v>
      </c>
      <c r="S17" t="s">
        <v>7774</v>
      </c>
      <c r="T17" t="s">
        <v>7163</v>
      </c>
      <c r="U17" t="s">
        <v>7330</v>
      </c>
      <c r="V17" t="s">
        <v>7330</v>
      </c>
      <c r="W17">
        <v>5.56</v>
      </c>
      <c r="X17" t="s">
        <v>7785</v>
      </c>
      <c r="Y17">
        <v>0.9</v>
      </c>
      <c r="Z17" t="s">
        <v>7774</v>
      </c>
      <c r="AA17" t="s">
        <v>7789</v>
      </c>
      <c r="AB17" t="s">
        <v>7774</v>
      </c>
      <c r="AF17" t="s">
        <v>5678</v>
      </c>
      <c r="AG17">
        <v>42.784517059999999</v>
      </c>
      <c r="AH17">
        <v>-82.037179780000002</v>
      </c>
      <c r="AI17">
        <v>202.4</v>
      </c>
      <c r="AJ17">
        <v>290</v>
      </c>
      <c r="AL17">
        <v>15</v>
      </c>
      <c r="AM17">
        <v>986</v>
      </c>
      <c r="AN17">
        <v>3.6819999999999999</v>
      </c>
      <c r="AO17">
        <v>-267.666</v>
      </c>
      <c r="AP17">
        <v>2116</v>
      </c>
      <c r="AQ17">
        <v>2116</v>
      </c>
      <c r="AT17">
        <v>1.24</v>
      </c>
      <c r="AU17">
        <v>1.24</v>
      </c>
      <c r="AW17">
        <v>2.15</v>
      </c>
      <c r="AX17">
        <v>2.15</v>
      </c>
      <c r="BD17">
        <v>0.69</v>
      </c>
      <c r="BE17">
        <v>8</v>
      </c>
      <c r="BF17" t="s">
        <v>561</v>
      </c>
      <c r="BG17" t="s">
        <v>3314</v>
      </c>
      <c r="BH17">
        <v>15</v>
      </c>
      <c r="BI17" t="s">
        <v>5753</v>
      </c>
      <c r="BJ17" t="s">
        <v>7773</v>
      </c>
      <c r="BK17">
        <v>15</v>
      </c>
      <c r="BL17">
        <v>110</v>
      </c>
      <c r="BS17">
        <v>13</v>
      </c>
      <c r="BT17">
        <v>0.66</v>
      </c>
      <c r="BU17">
        <v>0.57999999999999996</v>
      </c>
      <c r="BV17">
        <v>0.57999999999999996</v>
      </c>
      <c r="BW17">
        <v>42.784517059999999</v>
      </c>
      <c r="BX17">
        <v>-82.037179780000002</v>
      </c>
      <c r="BY17">
        <v>4737407.8140000002</v>
      </c>
      <c r="BZ17">
        <v>202.45</v>
      </c>
      <c r="CA17">
        <v>160.30000000000001</v>
      </c>
      <c r="CB17" t="s">
        <v>7344</v>
      </c>
      <c r="CC17">
        <v>7</v>
      </c>
      <c r="CD17">
        <v>10</v>
      </c>
      <c r="CE17">
        <v>12</v>
      </c>
      <c r="CF17">
        <v>12</v>
      </c>
      <c r="CG17" t="s">
        <v>5677</v>
      </c>
      <c r="CH17">
        <v>414</v>
      </c>
      <c r="CI17" t="s">
        <v>3290</v>
      </c>
      <c r="CJ17" t="s">
        <v>7332</v>
      </c>
      <c r="CK17">
        <v>5.56</v>
      </c>
      <c r="CL17">
        <v>0.8</v>
      </c>
      <c r="CM17" t="s">
        <v>3314</v>
      </c>
      <c r="CO17" t="str">
        <f>VLOOKUP(CM17,AutoSCAN_ORG!B15:CF2530,1,FALSE)</f>
        <v>AS00-0000369</v>
      </c>
      <c r="CP17">
        <f>VLOOKUP($CM17,AutoSCAN_ORG!$B$1:$CF$2516,2,FALSE)</f>
        <v>14.082000000000001</v>
      </c>
      <c r="CQ17">
        <f>VLOOKUP($CM17,AutoSCAN_ORG!$B$1:$CF$2516,3,FALSE)</f>
        <v>10.555</v>
      </c>
      <c r="CR17">
        <f>VLOOKUP($CM17,AutoSCAN_ORG!$B$1:$CF$2516,4,FALSE)</f>
        <v>192.196</v>
      </c>
      <c r="CS17">
        <f>VLOOKUP($CM17,AutoSCAN_ORG!$B$1:$CF$2516,5,FALSE)</f>
        <v>9.6430000000000007</v>
      </c>
      <c r="CT17" t="str">
        <f>VLOOKUP($CM17,AutoSCAN_ORG!$B$1:$CF$2516,6,FALSE)</f>
        <v>MELO-CORR</v>
      </c>
      <c r="CU17">
        <f>VLOOKUP($CM17,AutoSCAN_ORG!$B$1:$CF$2516,7,FALSE)</f>
        <v>0</v>
      </c>
      <c r="CV17">
        <f>VLOOKUP($CM17,AutoSCAN_ORG!$B$1:$CF$2516,69,FALSE)</f>
        <v>0</v>
      </c>
      <c r="CW17">
        <f>VLOOKUP($CM17,AutoSCAN_ORG!$B$1:$CF$2516,70,FALSE)</f>
        <v>0</v>
      </c>
      <c r="CX17" t="str">
        <f>VLOOKUP($CM17,AutoSCAN_ORG!$B$1:$CF$2516,71,FALSE)</f>
        <v>Y</v>
      </c>
      <c r="CZ17" t="str">
        <f>VLOOKUP($CM17,AutoSCAN_ORG!$B$1:$CF$2516,73,FALSE)</f>
        <v>added</v>
      </c>
      <c r="DA17">
        <f>VLOOKUP($CM17,AutoSCAN_ORG!$B$1:$CF$2516,74,FALSE)</f>
        <v>0</v>
      </c>
      <c r="DB17">
        <f>VLOOKUP($CM17,AutoSCAN_ORG!$B$1:$CF$2516,75,FALSE)</f>
        <v>0</v>
      </c>
      <c r="DC17">
        <f>VLOOKUP($CM17,AutoSCAN_ORG!$B$1:$CF$2516,76,FALSE)</f>
        <v>0</v>
      </c>
      <c r="DD17">
        <f>VLOOKUP($CM17,AutoSCAN_ORG!$B$1:$CF$2516,77,FALSE)</f>
        <v>0</v>
      </c>
      <c r="DF17">
        <f>VLOOKUP($CM17,AutoSCAN_ORG!$B$1:$CF$2516,79,FALSE)</f>
        <v>12.45</v>
      </c>
      <c r="DG17">
        <f>VLOOKUP($CM17,AutoSCAN_ORG!$B$1:$CF$2516,80,FALSE)</f>
        <v>12.45</v>
      </c>
      <c r="DH17">
        <f>VLOOKUP($CM17,AutoSCAN_ORG!$B$1:$CF$2516,81,FALSE)</f>
        <v>1E-3</v>
      </c>
      <c r="DI17">
        <f>VLOOKUP($CM17,AutoSCAN_ORG!$B$1:$CF$2516,82,FALSE)</f>
        <v>4.0000000000000001E-3</v>
      </c>
      <c r="DJ17">
        <f>VLOOKUP($CM17,AutoSCAN_ORG!$B$1:$CF$2516,83,FALSE)</f>
        <v>0.79200000000000004</v>
      </c>
    </row>
    <row r="18" spans="2:114" x14ac:dyDescent="0.35">
      <c r="B18" t="s">
        <v>3315</v>
      </c>
      <c r="C18">
        <v>16</v>
      </c>
      <c r="D18" t="s">
        <v>7778</v>
      </c>
      <c r="E18">
        <v>42</v>
      </c>
      <c r="F18">
        <v>14.138999999999999</v>
      </c>
      <c r="G18">
        <v>10</v>
      </c>
      <c r="H18" t="s">
        <v>7782</v>
      </c>
      <c r="I18" t="s">
        <v>7773</v>
      </c>
      <c r="J18" t="s">
        <v>5753</v>
      </c>
      <c r="K18">
        <v>11</v>
      </c>
      <c r="L18">
        <v>0.61</v>
      </c>
      <c r="M18">
        <v>7</v>
      </c>
      <c r="N18">
        <v>9</v>
      </c>
      <c r="O18" t="s">
        <v>7331</v>
      </c>
      <c r="R18" t="s">
        <v>7784</v>
      </c>
      <c r="S18" t="s">
        <v>7774</v>
      </c>
      <c r="T18" t="s">
        <v>7163</v>
      </c>
      <c r="U18" t="s">
        <v>7330</v>
      </c>
      <c r="V18" t="s">
        <v>7330</v>
      </c>
      <c r="W18">
        <v>5.56</v>
      </c>
      <c r="X18" t="s">
        <v>7785</v>
      </c>
      <c r="Y18">
        <v>0.9</v>
      </c>
      <c r="Z18" t="s">
        <v>7774</v>
      </c>
      <c r="AA18" t="s">
        <v>7789</v>
      </c>
      <c r="AB18" t="s">
        <v>7774</v>
      </c>
      <c r="AF18" t="s">
        <v>5678</v>
      </c>
      <c r="AG18">
        <v>42.784516570000001</v>
      </c>
      <c r="AH18">
        <v>-82.037179789999996</v>
      </c>
      <c r="AI18">
        <v>202.5</v>
      </c>
      <c r="AJ18">
        <v>290</v>
      </c>
      <c r="AL18">
        <v>15</v>
      </c>
      <c r="AM18">
        <v>986</v>
      </c>
      <c r="AN18">
        <v>3.7360000000000002</v>
      </c>
      <c r="AO18">
        <v>-379.64699999999999</v>
      </c>
      <c r="AP18">
        <v>2117</v>
      </c>
      <c r="AQ18">
        <v>2118</v>
      </c>
      <c r="AT18">
        <v>1.24</v>
      </c>
      <c r="AU18">
        <v>1.24</v>
      </c>
      <c r="AW18">
        <v>2.15</v>
      </c>
      <c r="AX18">
        <v>2.15</v>
      </c>
      <c r="BD18">
        <v>0.61</v>
      </c>
      <c r="BE18">
        <v>7</v>
      </c>
      <c r="BF18" t="s">
        <v>562</v>
      </c>
      <c r="BG18" t="s">
        <v>3315</v>
      </c>
      <c r="BH18">
        <v>16</v>
      </c>
      <c r="BI18" t="s">
        <v>5753</v>
      </c>
      <c r="BJ18" t="s">
        <v>7773</v>
      </c>
      <c r="BK18">
        <v>16</v>
      </c>
      <c r="BL18">
        <v>110</v>
      </c>
      <c r="BS18">
        <v>13</v>
      </c>
      <c r="BT18">
        <v>0.65</v>
      </c>
      <c r="BU18">
        <v>0.57999999999999996</v>
      </c>
      <c r="BV18">
        <v>0.57999999999999996</v>
      </c>
      <c r="BW18">
        <v>42.784516570000001</v>
      </c>
      <c r="BX18">
        <v>-82.037179789999996</v>
      </c>
      <c r="BY18">
        <v>4737407.7609999999</v>
      </c>
      <c r="BZ18">
        <v>202.45</v>
      </c>
      <c r="CA18">
        <v>207.3</v>
      </c>
      <c r="CB18" t="s">
        <v>7345</v>
      </c>
      <c r="CC18">
        <v>7</v>
      </c>
      <c r="CD18">
        <v>10</v>
      </c>
      <c r="CE18">
        <v>12</v>
      </c>
      <c r="CF18">
        <v>12</v>
      </c>
      <c r="CG18" t="s">
        <v>5677</v>
      </c>
      <c r="CH18">
        <v>414</v>
      </c>
      <c r="CI18" t="s">
        <v>3290</v>
      </c>
      <c r="CJ18" t="s">
        <v>7332</v>
      </c>
      <c r="CK18">
        <v>5.56</v>
      </c>
      <c r="CL18">
        <v>0.9</v>
      </c>
      <c r="CM18" t="s">
        <v>3315</v>
      </c>
      <c r="CO18" t="str">
        <f>VLOOKUP(CM18,AutoSCAN_ORG!B16:CF2531,1,FALSE)</f>
        <v>AS00-0000370</v>
      </c>
      <c r="CP18">
        <f>VLOOKUP($CM18,AutoSCAN_ORG!$B$1:$CF$2516,2,FALSE)</f>
        <v>14.135</v>
      </c>
      <c r="CQ18">
        <f>VLOOKUP($CM18,AutoSCAN_ORG!$B$1:$CF$2516,3,FALSE)</f>
        <v>9.2970000000000006</v>
      </c>
      <c r="CR18">
        <f>VLOOKUP($CM18,AutoSCAN_ORG!$B$1:$CF$2516,4,FALSE)</f>
        <v>147.87200000000001</v>
      </c>
      <c r="CS18">
        <f>VLOOKUP($CM18,AutoSCAN_ORG!$B$1:$CF$2516,5,FALSE)</f>
        <v>6.2949999999999999</v>
      </c>
      <c r="CT18" t="str">
        <f>VLOOKUP($CM18,AutoSCAN_ORG!$B$1:$CF$2516,6,FALSE)</f>
        <v>MELO-CORR</v>
      </c>
      <c r="CU18">
        <f>VLOOKUP($CM18,AutoSCAN_ORG!$B$1:$CF$2516,7,FALSE)</f>
        <v>0</v>
      </c>
      <c r="CV18">
        <f>VLOOKUP($CM18,AutoSCAN_ORG!$B$1:$CF$2516,69,FALSE)</f>
        <v>0</v>
      </c>
      <c r="CW18">
        <f>VLOOKUP($CM18,AutoSCAN_ORG!$B$1:$CF$2516,70,FALSE)</f>
        <v>0</v>
      </c>
      <c r="CX18" t="str">
        <f>VLOOKUP($CM18,AutoSCAN_ORG!$B$1:$CF$2516,71,FALSE)</f>
        <v>Y</v>
      </c>
      <c r="CZ18" t="str">
        <f>VLOOKUP($CM18,AutoSCAN_ORG!$B$1:$CF$2516,73,FALSE)</f>
        <v>added</v>
      </c>
      <c r="DA18">
        <f>VLOOKUP($CM18,AutoSCAN_ORG!$B$1:$CF$2516,74,FALSE)</f>
        <v>0</v>
      </c>
      <c r="DB18">
        <f>VLOOKUP($CM18,AutoSCAN_ORG!$B$1:$CF$2516,75,FALSE)</f>
        <v>0</v>
      </c>
      <c r="DC18">
        <f>VLOOKUP($CM18,AutoSCAN_ORG!$B$1:$CF$2516,76,FALSE)</f>
        <v>0</v>
      </c>
      <c r="DD18">
        <f>VLOOKUP($CM18,AutoSCAN_ORG!$B$1:$CF$2516,77,FALSE)</f>
        <v>0</v>
      </c>
      <c r="DF18">
        <f>VLOOKUP($CM18,AutoSCAN_ORG!$B$1:$CF$2516,79,FALSE)</f>
        <v>11.05</v>
      </c>
      <c r="DG18">
        <f>VLOOKUP($CM18,AutoSCAN_ORG!$B$1:$CF$2516,80,FALSE)</f>
        <v>11.05</v>
      </c>
      <c r="DH18">
        <f>VLOOKUP($CM18,AutoSCAN_ORG!$B$1:$CF$2516,81,FALSE)</f>
        <v>8.9999999999999993E-3</v>
      </c>
      <c r="DI18">
        <f>VLOOKUP($CM18,AutoSCAN_ORG!$B$1:$CF$2516,82,FALSE)</f>
        <v>0.02</v>
      </c>
      <c r="DJ18">
        <f>VLOOKUP($CM18,AutoSCAN_ORG!$B$1:$CF$2516,83,FALSE)</f>
        <v>0.78600000000000003</v>
      </c>
    </row>
    <row r="19" spans="2:114" x14ac:dyDescent="0.35">
      <c r="B19" t="s">
        <v>3316</v>
      </c>
      <c r="C19">
        <v>17</v>
      </c>
      <c r="D19" t="s">
        <v>7778</v>
      </c>
      <c r="E19">
        <v>43</v>
      </c>
      <c r="F19">
        <v>14.654</v>
      </c>
      <c r="G19">
        <v>10</v>
      </c>
      <c r="H19" t="s">
        <v>7782</v>
      </c>
      <c r="I19" t="s">
        <v>7773</v>
      </c>
      <c r="J19" t="s">
        <v>5753</v>
      </c>
      <c r="K19">
        <v>13</v>
      </c>
      <c r="L19">
        <v>0.71</v>
      </c>
      <c r="M19">
        <v>8</v>
      </c>
      <c r="N19">
        <v>11</v>
      </c>
      <c r="O19" t="s">
        <v>7795</v>
      </c>
      <c r="R19" t="s">
        <v>7784</v>
      </c>
      <c r="S19" t="s">
        <v>7774</v>
      </c>
      <c r="T19" t="s">
        <v>7163</v>
      </c>
      <c r="U19" t="s">
        <v>7330</v>
      </c>
      <c r="V19" t="s">
        <v>7330</v>
      </c>
      <c r="W19">
        <v>5.56</v>
      </c>
      <c r="X19" t="s">
        <v>7785</v>
      </c>
      <c r="Y19">
        <v>0.8</v>
      </c>
      <c r="Z19" t="s">
        <v>7774</v>
      </c>
      <c r="AA19" t="s">
        <v>7786</v>
      </c>
      <c r="AB19" t="s">
        <v>7774</v>
      </c>
      <c r="AC19">
        <v>10</v>
      </c>
      <c r="AD19">
        <v>10</v>
      </c>
      <c r="AE19">
        <v>15</v>
      </c>
      <c r="AF19" t="s">
        <v>5683</v>
      </c>
      <c r="AG19">
        <v>42.78451192</v>
      </c>
      <c r="AH19">
        <v>-82.037179899999998</v>
      </c>
      <c r="AI19">
        <v>202.5</v>
      </c>
      <c r="AJ19">
        <v>290</v>
      </c>
      <c r="AL19">
        <v>15</v>
      </c>
      <c r="AM19">
        <v>986</v>
      </c>
      <c r="AN19">
        <v>4.25</v>
      </c>
      <c r="AO19">
        <v>-248.19499999999999</v>
      </c>
      <c r="AP19">
        <v>2116</v>
      </c>
      <c r="AQ19">
        <v>2116</v>
      </c>
      <c r="AT19">
        <v>1.24</v>
      </c>
      <c r="AU19">
        <v>1.24</v>
      </c>
      <c r="AW19">
        <v>2.15</v>
      </c>
      <c r="AX19">
        <v>2.15</v>
      </c>
      <c r="BD19">
        <v>0.71</v>
      </c>
      <c r="BE19">
        <v>8</v>
      </c>
      <c r="BF19" t="s">
        <v>563</v>
      </c>
      <c r="BG19" t="s">
        <v>3316</v>
      </c>
      <c r="BH19">
        <v>17</v>
      </c>
      <c r="BI19" t="s">
        <v>5753</v>
      </c>
      <c r="BJ19" t="s">
        <v>7773</v>
      </c>
      <c r="BK19">
        <v>17</v>
      </c>
      <c r="BL19">
        <v>110</v>
      </c>
      <c r="BS19">
        <v>13</v>
      </c>
      <c r="BT19">
        <v>0.66</v>
      </c>
      <c r="BU19">
        <v>0.57999999999999996</v>
      </c>
      <c r="BV19">
        <v>0.57999999999999996</v>
      </c>
      <c r="BW19">
        <v>42.78451192</v>
      </c>
      <c r="BX19">
        <v>-82.037179899999998</v>
      </c>
      <c r="BY19">
        <v>4737407.2439999999</v>
      </c>
      <c r="BZ19">
        <v>202.45500000000001</v>
      </c>
      <c r="CA19">
        <v>152.1</v>
      </c>
      <c r="CB19" t="s">
        <v>7346</v>
      </c>
      <c r="CC19">
        <v>7</v>
      </c>
      <c r="CD19">
        <v>10</v>
      </c>
      <c r="CE19">
        <v>12</v>
      </c>
      <c r="CF19">
        <v>12</v>
      </c>
      <c r="CG19" t="s">
        <v>5677</v>
      </c>
      <c r="CH19">
        <v>414</v>
      </c>
      <c r="CI19" t="s">
        <v>3290</v>
      </c>
      <c r="CJ19" t="s">
        <v>7332</v>
      </c>
      <c r="CK19">
        <v>5.56</v>
      </c>
      <c r="CL19">
        <v>0.8</v>
      </c>
      <c r="CM19" t="s">
        <v>3316</v>
      </c>
      <c r="CO19" t="str">
        <f>VLOOKUP(CM19,AutoSCAN_ORG!B17:CF2532,1,FALSE)</f>
        <v>AS00-0000371</v>
      </c>
      <c r="CP19">
        <f>VLOOKUP($CM19,AutoSCAN_ORG!$B$1:$CF$2516,2,FALSE)</f>
        <v>14.651</v>
      </c>
      <c r="CQ19">
        <f>VLOOKUP($CM19,AutoSCAN_ORG!$B$1:$CF$2516,3,FALSE)</f>
        <v>8.2789999999999999</v>
      </c>
      <c r="CR19">
        <f>VLOOKUP($CM19,AutoSCAN_ORG!$B$1:$CF$2516,4,FALSE)</f>
        <v>203.672</v>
      </c>
      <c r="CS19">
        <f>VLOOKUP($CM19,AutoSCAN_ORG!$B$1:$CF$2516,5,FALSE)</f>
        <v>6.2949999999999999</v>
      </c>
      <c r="CT19" t="str">
        <f>VLOOKUP($CM19,AutoSCAN_ORG!$B$1:$CF$2516,6,FALSE)</f>
        <v>MELO-CORR</v>
      </c>
      <c r="CU19">
        <f>VLOOKUP($CM19,AutoSCAN_ORG!$B$1:$CF$2516,7,FALSE)</f>
        <v>0</v>
      </c>
      <c r="CV19">
        <f>VLOOKUP($CM19,AutoSCAN_ORG!$B$1:$CF$2516,69,FALSE)</f>
        <v>0</v>
      </c>
      <c r="CW19">
        <f>VLOOKUP($CM19,AutoSCAN_ORG!$B$1:$CF$2516,70,FALSE)</f>
        <v>0</v>
      </c>
      <c r="CX19" t="str">
        <f>VLOOKUP($CM19,AutoSCAN_ORG!$B$1:$CF$2516,71,FALSE)</f>
        <v>Y</v>
      </c>
      <c r="CZ19" t="str">
        <f>VLOOKUP($CM19,AutoSCAN_ORG!$B$1:$CF$2516,73,FALSE)</f>
        <v>added</v>
      </c>
      <c r="DA19">
        <f>VLOOKUP($CM19,AutoSCAN_ORG!$B$1:$CF$2516,74,FALSE)</f>
        <v>0</v>
      </c>
      <c r="DB19">
        <f>VLOOKUP($CM19,AutoSCAN_ORG!$B$1:$CF$2516,75,FALSE)</f>
        <v>0</v>
      </c>
      <c r="DC19">
        <f>VLOOKUP($CM19,AutoSCAN_ORG!$B$1:$CF$2516,76,FALSE)</f>
        <v>0</v>
      </c>
      <c r="DD19">
        <f>VLOOKUP($CM19,AutoSCAN_ORG!$B$1:$CF$2516,77,FALSE)</f>
        <v>0</v>
      </c>
      <c r="DF19">
        <f>VLOOKUP($CM19,AutoSCAN_ORG!$B$1:$CF$2516,79,FALSE)</f>
        <v>12.84</v>
      </c>
      <c r="DG19">
        <f>VLOOKUP($CM19,AutoSCAN_ORG!$B$1:$CF$2516,80,FALSE)</f>
        <v>12.84</v>
      </c>
      <c r="DH19">
        <f>VLOOKUP($CM19,AutoSCAN_ORG!$B$1:$CF$2516,81,FALSE)</f>
        <v>1.4E-2</v>
      </c>
      <c r="DI19">
        <f>VLOOKUP($CM19,AutoSCAN_ORG!$B$1:$CF$2516,82,FALSE)</f>
        <v>3.6999999999999998E-2</v>
      </c>
      <c r="DJ19">
        <f>VLOOKUP($CM19,AutoSCAN_ORG!$B$1:$CF$2516,83,FALSE)</f>
        <v>0.71699999999999997</v>
      </c>
    </row>
    <row r="20" spans="2:114" x14ac:dyDescent="0.35">
      <c r="B20" t="s">
        <v>3317</v>
      </c>
      <c r="C20">
        <v>18</v>
      </c>
      <c r="D20" t="s">
        <v>7778</v>
      </c>
      <c r="E20">
        <v>44</v>
      </c>
      <c r="F20">
        <v>14.759</v>
      </c>
      <c r="G20">
        <v>10</v>
      </c>
      <c r="H20" t="s">
        <v>7782</v>
      </c>
      <c r="I20" t="s">
        <v>7773</v>
      </c>
      <c r="J20" t="s">
        <v>5753</v>
      </c>
      <c r="K20">
        <v>12</v>
      </c>
      <c r="L20">
        <v>0.65</v>
      </c>
      <c r="M20">
        <v>10</v>
      </c>
      <c r="N20">
        <v>9</v>
      </c>
      <c r="O20" t="s">
        <v>7796</v>
      </c>
      <c r="R20" t="s">
        <v>7784</v>
      </c>
      <c r="S20" t="s">
        <v>7774</v>
      </c>
      <c r="T20" t="s">
        <v>7163</v>
      </c>
      <c r="U20" t="s">
        <v>7330</v>
      </c>
      <c r="V20" t="s">
        <v>7330</v>
      </c>
      <c r="W20">
        <v>5.56</v>
      </c>
      <c r="X20" t="s">
        <v>7785</v>
      </c>
      <c r="Y20">
        <v>0.8</v>
      </c>
      <c r="Z20" t="s">
        <v>7774</v>
      </c>
      <c r="AA20" t="s">
        <v>7783</v>
      </c>
      <c r="AB20" t="s">
        <v>7774</v>
      </c>
      <c r="AF20" t="s">
        <v>5678</v>
      </c>
      <c r="AG20">
        <v>42.78451098</v>
      </c>
      <c r="AH20">
        <v>-82.03717992</v>
      </c>
      <c r="AI20">
        <v>202.5</v>
      </c>
      <c r="AJ20">
        <v>290</v>
      </c>
      <c r="AL20">
        <v>15</v>
      </c>
      <c r="AM20">
        <v>986</v>
      </c>
      <c r="AN20">
        <v>4.3550000000000004</v>
      </c>
      <c r="AO20">
        <v>-268.18099999999998</v>
      </c>
      <c r="AP20">
        <v>2114</v>
      </c>
      <c r="AQ20">
        <v>2115</v>
      </c>
      <c r="AT20">
        <v>1.23</v>
      </c>
      <c r="AU20">
        <v>1.23</v>
      </c>
      <c r="AW20">
        <v>2.14</v>
      </c>
      <c r="AX20">
        <v>2.14</v>
      </c>
      <c r="BD20">
        <v>0.65</v>
      </c>
      <c r="BE20">
        <v>10</v>
      </c>
      <c r="BF20" t="s">
        <v>564</v>
      </c>
      <c r="BG20" t="s">
        <v>3317</v>
      </c>
      <c r="BH20">
        <v>18</v>
      </c>
      <c r="BI20" t="s">
        <v>5753</v>
      </c>
      <c r="BJ20" t="s">
        <v>7773</v>
      </c>
      <c r="BK20">
        <v>18</v>
      </c>
      <c r="BL20">
        <v>110</v>
      </c>
      <c r="BS20">
        <v>13</v>
      </c>
      <c r="BT20">
        <v>0.66</v>
      </c>
      <c r="BU20">
        <v>0.57999999999999996</v>
      </c>
      <c r="BV20">
        <v>0.57999999999999996</v>
      </c>
      <c r="BW20">
        <v>42.78451098</v>
      </c>
      <c r="BX20">
        <v>-82.03717992</v>
      </c>
      <c r="BY20">
        <v>4737407.1399999997</v>
      </c>
      <c r="BZ20">
        <v>202.45599999999999</v>
      </c>
      <c r="CA20">
        <v>160.5</v>
      </c>
      <c r="CB20" t="s">
        <v>7344</v>
      </c>
      <c r="CC20">
        <v>7</v>
      </c>
      <c r="CD20">
        <v>10</v>
      </c>
      <c r="CE20">
        <v>12</v>
      </c>
      <c r="CF20">
        <v>12</v>
      </c>
      <c r="CG20" t="s">
        <v>5677</v>
      </c>
      <c r="CH20">
        <v>414</v>
      </c>
      <c r="CI20" t="s">
        <v>3290</v>
      </c>
      <c r="CJ20" t="s">
        <v>7332</v>
      </c>
      <c r="CK20">
        <v>5.56</v>
      </c>
      <c r="CL20">
        <v>0.8</v>
      </c>
      <c r="CM20" t="s">
        <v>3317</v>
      </c>
      <c r="CO20" t="str">
        <f>VLOOKUP(CM20,AutoSCAN_ORG!B18:CF2533,1,FALSE)</f>
        <v>AS00-0000372</v>
      </c>
      <c r="CP20">
        <f>VLOOKUP($CM20,AutoSCAN_ORG!$B$1:$CF$2516,2,FALSE)</f>
        <v>14.755000000000001</v>
      </c>
      <c r="CQ20">
        <f>VLOOKUP($CM20,AutoSCAN_ORG!$B$1:$CF$2516,3,FALSE)</f>
        <v>8.8989999999999991</v>
      </c>
      <c r="CR20">
        <f>VLOOKUP($CM20,AutoSCAN_ORG!$B$1:$CF$2516,4,FALSE)</f>
        <v>195.11199999999999</v>
      </c>
      <c r="CS20">
        <f>VLOOKUP($CM20,AutoSCAN_ORG!$B$1:$CF$2516,5,FALSE)</f>
        <v>6.2949999999999999</v>
      </c>
      <c r="CT20" t="str">
        <f>VLOOKUP($CM20,AutoSCAN_ORG!$B$1:$CF$2516,6,FALSE)</f>
        <v>MELO-CORR</v>
      </c>
      <c r="CU20">
        <f>VLOOKUP($CM20,AutoSCAN_ORG!$B$1:$CF$2516,7,FALSE)</f>
        <v>0</v>
      </c>
      <c r="CV20">
        <f>VLOOKUP($CM20,AutoSCAN_ORG!$B$1:$CF$2516,69,FALSE)</f>
        <v>0</v>
      </c>
      <c r="CW20">
        <f>VLOOKUP($CM20,AutoSCAN_ORG!$B$1:$CF$2516,70,FALSE)</f>
        <v>0</v>
      </c>
      <c r="CX20" t="str">
        <f>VLOOKUP($CM20,AutoSCAN_ORG!$B$1:$CF$2516,71,FALSE)</f>
        <v>Y</v>
      </c>
      <c r="CZ20" t="str">
        <f>VLOOKUP($CM20,AutoSCAN_ORG!$B$1:$CF$2516,73,FALSE)</f>
        <v>added</v>
      </c>
      <c r="DA20">
        <f>VLOOKUP($CM20,AutoSCAN_ORG!$B$1:$CF$2516,74,FALSE)</f>
        <v>0</v>
      </c>
      <c r="DB20">
        <f>VLOOKUP($CM20,AutoSCAN_ORG!$B$1:$CF$2516,75,FALSE)</f>
        <v>0</v>
      </c>
      <c r="DC20">
        <f>VLOOKUP($CM20,AutoSCAN_ORG!$B$1:$CF$2516,76,FALSE)</f>
        <v>0</v>
      </c>
      <c r="DD20">
        <f>VLOOKUP($CM20,AutoSCAN_ORG!$B$1:$CF$2516,77,FALSE)</f>
        <v>0</v>
      </c>
      <c r="DF20">
        <f>VLOOKUP($CM20,AutoSCAN_ORG!$B$1:$CF$2516,79,FALSE)</f>
        <v>11.77</v>
      </c>
      <c r="DG20">
        <f>VLOOKUP($CM20,AutoSCAN_ORG!$B$1:$CF$2516,80,FALSE)</f>
        <v>11.77</v>
      </c>
      <c r="DH20">
        <f>VLOOKUP($CM20,AutoSCAN_ORG!$B$1:$CF$2516,81,FALSE)</f>
        <v>0.02</v>
      </c>
      <c r="DI20">
        <f>VLOOKUP($CM20,AutoSCAN_ORG!$B$1:$CF$2516,82,FALSE)</f>
        <v>3.9E-2</v>
      </c>
      <c r="DJ20">
        <f>VLOOKUP($CM20,AutoSCAN_ORG!$B$1:$CF$2516,83,FALSE)</f>
        <v>0.78</v>
      </c>
    </row>
    <row r="21" spans="2:114" x14ac:dyDescent="0.35">
      <c r="B21" t="s">
        <v>3318</v>
      </c>
      <c r="C21">
        <v>19</v>
      </c>
      <c r="D21" t="s">
        <v>7778</v>
      </c>
      <c r="E21">
        <v>45</v>
      </c>
      <c r="F21">
        <v>14.781000000000001</v>
      </c>
      <c r="G21">
        <v>10</v>
      </c>
      <c r="H21" t="s">
        <v>7782</v>
      </c>
      <c r="I21" t="s">
        <v>7773</v>
      </c>
      <c r="J21" t="s">
        <v>5753</v>
      </c>
      <c r="K21">
        <v>13</v>
      </c>
      <c r="L21">
        <v>0.73</v>
      </c>
      <c r="M21">
        <v>9</v>
      </c>
      <c r="N21">
        <v>10</v>
      </c>
      <c r="O21" t="s">
        <v>7558</v>
      </c>
      <c r="R21" t="s">
        <v>7784</v>
      </c>
      <c r="S21" t="s">
        <v>7774</v>
      </c>
      <c r="T21" t="s">
        <v>7163</v>
      </c>
      <c r="U21" t="s">
        <v>7330</v>
      </c>
      <c r="V21" t="s">
        <v>7330</v>
      </c>
      <c r="W21">
        <v>5.56</v>
      </c>
      <c r="X21" t="s">
        <v>7785</v>
      </c>
      <c r="Y21">
        <v>0.8</v>
      </c>
      <c r="Z21" t="s">
        <v>7774</v>
      </c>
      <c r="AA21" t="s">
        <v>7789</v>
      </c>
      <c r="AB21" t="s">
        <v>7774</v>
      </c>
      <c r="AF21" t="s">
        <v>5678</v>
      </c>
      <c r="AG21">
        <v>42.784510779999998</v>
      </c>
      <c r="AH21">
        <v>-82.03717992</v>
      </c>
      <c r="AI21">
        <v>202.5</v>
      </c>
      <c r="AJ21">
        <v>290</v>
      </c>
      <c r="AL21">
        <v>15</v>
      </c>
      <c r="AM21">
        <v>986</v>
      </c>
      <c r="AN21">
        <v>4.3769999999999998</v>
      </c>
      <c r="AO21">
        <v>-357.97500000000002</v>
      </c>
      <c r="AP21">
        <v>2114</v>
      </c>
      <c r="AQ21">
        <v>2115</v>
      </c>
      <c r="AT21">
        <v>1.24</v>
      </c>
      <c r="AU21">
        <v>1.23</v>
      </c>
      <c r="AW21">
        <v>2.14</v>
      </c>
      <c r="AX21">
        <v>2.14</v>
      </c>
      <c r="BD21">
        <v>0.73</v>
      </c>
      <c r="BE21">
        <v>9</v>
      </c>
      <c r="BF21" t="s">
        <v>565</v>
      </c>
      <c r="BG21" t="s">
        <v>3318</v>
      </c>
      <c r="BH21">
        <v>19</v>
      </c>
      <c r="BI21" t="s">
        <v>5753</v>
      </c>
      <c r="BJ21" t="s">
        <v>7773</v>
      </c>
      <c r="BK21">
        <v>19</v>
      </c>
      <c r="BL21">
        <v>110</v>
      </c>
      <c r="BS21">
        <v>13</v>
      </c>
      <c r="BT21">
        <v>0.66</v>
      </c>
      <c r="BU21">
        <v>0.57999999999999996</v>
      </c>
      <c r="BV21">
        <v>0.57999999999999996</v>
      </c>
      <c r="BW21">
        <v>42.784510779999998</v>
      </c>
      <c r="BX21">
        <v>-82.03717992</v>
      </c>
      <c r="BY21">
        <v>4737407.1169999996</v>
      </c>
      <c r="BZ21">
        <v>202.45699999999999</v>
      </c>
      <c r="CA21">
        <v>198.2</v>
      </c>
      <c r="CB21" t="s">
        <v>7347</v>
      </c>
      <c r="CC21">
        <v>7</v>
      </c>
      <c r="CD21">
        <v>10</v>
      </c>
      <c r="CE21">
        <v>12</v>
      </c>
      <c r="CF21">
        <v>12</v>
      </c>
      <c r="CG21" t="s">
        <v>5677</v>
      </c>
      <c r="CH21">
        <v>414</v>
      </c>
      <c r="CI21" t="s">
        <v>3290</v>
      </c>
      <c r="CJ21" t="s">
        <v>7332</v>
      </c>
      <c r="CK21">
        <v>5.56</v>
      </c>
      <c r="CL21">
        <v>0.8</v>
      </c>
      <c r="CM21" t="s">
        <v>3318</v>
      </c>
      <c r="CO21" t="str">
        <f>VLOOKUP(CM21,AutoSCAN_ORG!B19:CF2534,1,FALSE)</f>
        <v>AS00-0000373</v>
      </c>
      <c r="CP21">
        <f>VLOOKUP($CM21,AutoSCAN_ORG!$B$1:$CF$2516,2,FALSE)</f>
        <v>14.776999999999999</v>
      </c>
      <c r="CQ21">
        <f>VLOOKUP($CM21,AutoSCAN_ORG!$B$1:$CF$2516,3,FALSE)</f>
        <v>8.7919999999999998</v>
      </c>
      <c r="CR21">
        <f>VLOOKUP($CM21,AutoSCAN_ORG!$B$1:$CF$2516,4,FALSE)</f>
        <v>157.81200000000001</v>
      </c>
      <c r="CS21">
        <f>VLOOKUP($CM21,AutoSCAN_ORG!$B$1:$CF$2516,5,FALSE)</f>
        <v>6.2949999999999999</v>
      </c>
      <c r="CT21" t="str">
        <f>VLOOKUP($CM21,AutoSCAN_ORG!$B$1:$CF$2516,6,FALSE)</f>
        <v>MELO-CORR</v>
      </c>
      <c r="CU21">
        <f>VLOOKUP($CM21,AutoSCAN_ORG!$B$1:$CF$2516,7,FALSE)</f>
        <v>0</v>
      </c>
      <c r="CV21">
        <f>VLOOKUP($CM21,AutoSCAN_ORG!$B$1:$CF$2516,69,FALSE)</f>
        <v>0</v>
      </c>
      <c r="CW21">
        <f>VLOOKUP($CM21,AutoSCAN_ORG!$B$1:$CF$2516,70,FALSE)</f>
        <v>0</v>
      </c>
      <c r="CX21" t="str">
        <f>VLOOKUP($CM21,AutoSCAN_ORG!$B$1:$CF$2516,71,FALSE)</f>
        <v>Y</v>
      </c>
      <c r="CZ21" t="str">
        <f>VLOOKUP($CM21,AutoSCAN_ORG!$B$1:$CF$2516,73,FALSE)</f>
        <v>added</v>
      </c>
      <c r="DA21">
        <f>VLOOKUP($CM21,AutoSCAN_ORG!$B$1:$CF$2516,74,FALSE)</f>
        <v>0</v>
      </c>
      <c r="DB21">
        <f>VLOOKUP($CM21,AutoSCAN_ORG!$B$1:$CF$2516,75,FALSE)</f>
        <v>0</v>
      </c>
      <c r="DC21">
        <f>VLOOKUP($CM21,AutoSCAN_ORG!$B$1:$CF$2516,76,FALSE)</f>
        <v>0</v>
      </c>
      <c r="DD21">
        <f>VLOOKUP($CM21,AutoSCAN_ORG!$B$1:$CF$2516,77,FALSE)</f>
        <v>0</v>
      </c>
      <c r="DF21">
        <f>VLOOKUP($CM21,AutoSCAN_ORG!$B$1:$CF$2516,79,FALSE)</f>
        <v>13.14</v>
      </c>
      <c r="DG21">
        <f>VLOOKUP($CM21,AutoSCAN_ORG!$B$1:$CF$2516,80,FALSE)</f>
        <v>13.14</v>
      </c>
      <c r="DH21">
        <f>VLOOKUP($CM21,AutoSCAN_ORG!$B$1:$CF$2516,81,FALSE)</f>
        <v>8.0000000000000002E-3</v>
      </c>
      <c r="DI21">
        <f>VLOOKUP($CM21,AutoSCAN_ORG!$B$1:$CF$2516,82,FALSE)</f>
        <v>0.02</v>
      </c>
      <c r="DJ21">
        <f>VLOOKUP($CM21,AutoSCAN_ORG!$B$1:$CF$2516,83,FALSE)</f>
        <v>0.78</v>
      </c>
    </row>
    <row r="22" spans="2:114" x14ac:dyDescent="0.35">
      <c r="B22" t="s">
        <v>3319</v>
      </c>
      <c r="C22">
        <v>20</v>
      </c>
      <c r="D22" t="s">
        <v>7778</v>
      </c>
      <c r="E22">
        <v>46</v>
      </c>
      <c r="F22">
        <v>14.909000000000001</v>
      </c>
      <c r="G22">
        <v>10</v>
      </c>
      <c r="H22" t="s">
        <v>7782</v>
      </c>
      <c r="I22" t="s">
        <v>7773</v>
      </c>
      <c r="J22" t="s">
        <v>5753</v>
      </c>
      <c r="K22">
        <v>13</v>
      </c>
      <c r="L22">
        <v>0.74</v>
      </c>
      <c r="M22">
        <v>7</v>
      </c>
      <c r="N22">
        <v>9</v>
      </c>
      <c r="O22" t="s">
        <v>7800</v>
      </c>
      <c r="R22" t="s">
        <v>7784</v>
      </c>
      <c r="S22" t="s">
        <v>7774</v>
      </c>
      <c r="T22" t="s">
        <v>7163</v>
      </c>
      <c r="U22" t="s">
        <v>7330</v>
      </c>
      <c r="V22" t="s">
        <v>7330</v>
      </c>
      <c r="W22">
        <v>5.56</v>
      </c>
      <c r="X22" t="s">
        <v>7785</v>
      </c>
      <c r="Y22">
        <v>0.8</v>
      </c>
      <c r="Z22" t="s">
        <v>7774</v>
      </c>
      <c r="AA22" t="s">
        <v>7789</v>
      </c>
      <c r="AB22" t="s">
        <v>7774</v>
      </c>
      <c r="AF22" t="s">
        <v>5678</v>
      </c>
      <c r="AG22">
        <v>42.784509620000001</v>
      </c>
      <c r="AH22">
        <v>-82.037179949999995</v>
      </c>
      <c r="AI22">
        <v>202.5</v>
      </c>
      <c r="AJ22">
        <v>290</v>
      </c>
      <c r="AL22">
        <v>15</v>
      </c>
      <c r="AM22">
        <v>986</v>
      </c>
      <c r="AN22">
        <v>4.5060000000000002</v>
      </c>
      <c r="AO22">
        <v>-386.42099999999999</v>
      </c>
      <c r="AP22">
        <v>2117</v>
      </c>
      <c r="AQ22">
        <v>2117</v>
      </c>
      <c r="AT22">
        <v>1.24</v>
      </c>
      <c r="AU22">
        <v>1.24</v>
      </c>
      <c r="AW22">
        <v>2.15</v>
      </c>
      <c r="AX22">
        <v>2.15</v>
      </c>
      <c r="BD22">
        <v>0.74</v>
      </c>
      <c r="BE22">
        <v>7</v>
      </c>
      <c r="BF22" t="s">
        <v>566</v>
      </c>
      <c r="BG22" t="s">
        <v>3319</v>
      </c>
      <c r="BH22">
        <v>20</v>
      </c>
      <c r="BI22" t="s">
        <v>5753</v>
      </c>
      <c r="BJ22" t="s">
        <v>7773</v>
      </c>
      <c r="BK22">
        <v>20</v>
      </c>
      <c r="BL22">
        <v>110</v>
      </c>
      <c r="BS22">
        <v>13</v>
      </c>
      <c r="BT22">
        <v>0.66</v>
      </c>
      <c r="BU22">
        <v>0.57999999999999996</v>
      </c>
      <c r="BV22">
        <v>0.57999999999999996</v>
      </c>
      <c r="BW22">
        <v>42.784509620000001</v>
      </c>
      <c r="BX22">
        <v>-82.037179949999995</v>
      </c>
      <c r="BY22">
        <v>4737406.9879999999</v>
      </c>
      <c r="BZ22">
        <v>202.458</v>
      </c>
      <c r="CA22">
        <v>210.1</v>
      </c>
      <c r="CB22" t="s">
        <v>7348</v>
      </c>
      <c r="CC22">
        <v>7</v>
      </c>
      <c r="CD22">
        <v>10</v>
      </c>
      <c r="CE22">
        <v>12</v>
      </c>
      <c r="CF22">
        <v>12</v>
      </c>
      <c r="CG22" t="s">
        <v>5677</v>
      </c>
      <c r="CH22">
        <v>414</v>
      </c>
      <c r="CI22" t="s">
        <v>3290</v>
      </c>
      <c r="CJ22" t="s">
        <v>7332</v>
      </c>
      <c r="CK22">
        <v>5.56</v>
      </c>
      <c r="CL22">
        <v>0.8</v>
      </c>
      <c r="CM22" t="s">
        <v>3319</v>
      </c>
      <c r="CO22" t="str">
        <f>VLOOKUP(CM22,AutoSCAN_ORG!B20:CF2535,1,FALSE)</f>
        <v>AS00-0000374</v>
      </c>
      <c r="CP22">
        <f>VLOOKUP($CM22,AutoSCAN_ORG!$B$1:$CF$2516,2,FALSE)</f>
        <v>14.906000000000001</v>
      </c>
      <c r="CQ22">
        <f>VLOOKUP($CM22,AutoSCAN_ORG!$B$1:$CF$2516,3,FALSE)</f>
        <v>8.1509999999999998</v>
      </c>
      <c r="CR22">
        <f>VLOOKUP($CM22,AutoSCAN_ORG!$B$1:$CF$2516,4,FALSE)</f>
        <v>144.929</v>
      </c>
      <c r="CS22">
        <f>VLOOKUP($CM22,AutoSCAN_ORG!$B$1:$CF$2516,5,FALSE)</f>
        <v>6.2949999999999999</v>
      </c>
      <c r="CT22" t="str">
        <f>VLOOKUP($CM22,AutoSCAN_ORG!$B$1:$CF$2516,6,FALSE)</f>
        <v>MELO-CORR</v>
      </c>
      <c r="CU22">
        <f>VLOOKUP($CM22,AutoSCAN_ORG!$B$1:$CF$2516,7,FALSE)</f>
        <v>0</v>
      </c>
      <c r="CV22">
        <f>VLOOKUP($CM22,AutoSCAN_ORG!$B$1:$CF$2516,69,FALSE)</f>
        <v>0</v>
      </c>
      <c r="CW22">
        <f>VLOOKUP($CM22,AutoSCAN_ORG!$B$1:$CF$2516,70,FALSE)</f>
        <v>0</v>
      </c>
      <c r="CX22" t="str">
        <f>VLOOKUP($CM22,AutoSCAN_ORG!$B$1:$CF$2516,71,FALSE)</f>
        <v>Y</v>
      </c>
      <c r="CZ22" t="str">
        <f>VLOOKUP($CM22,AutoSCAN_ORG!$B$1:$CF$2516,73,FALSE)</f>
        <v>added</v>
      </c>
      <c r="DA22">
        <f>VLOOKUP($CM22,AutoSCAN_ORG!$B$1:$CF$2516,74,FALSE)</f>
        <v>0</v>
      </c>
      <c r="DB22">
        <f>VLOOKUP($CM22,AutoSCAN_ORG!$B$1:$CF$2516,75,FALSE)</f>
        <v>0</v>
      </c>
      <c r="DC22">
        <f>VLOOKUP($CM22,AutoSCAN_ORG!$B$1:$CF$2516,76,FALSE)</f>
        <v>0</v>
      </c>
      <c r="DD22">
        <f>VLOOKUP($CM22,AutoSCAN_ORG!$B$1:$CF$2516,77,FALSE)</f>
        <v>0</v>
      </c>
      <c r="DF22">
        <f>VLOOKUP($CM22,AutoSCAN_ORG!$B$1:$CF$2516,79,FALSE)</f>
        <v>13.29</v>
      </c>
      <c r="DG22">
        <f>VLOOKUP($CM22,AutoSCAN_ORG!$B$1:$CF$2516,80,FALSE)</f>
        <v>13.29</v>
      </c>
      <c r="DH22">
        <f>VLOOKUP($CM22,AutoSCAN_ORG!$B$1:$CF$2516,81,FALSE)</f>
        <v>1.7999999999999999E-2</v>
      </c>
      <c r="DI22">
        <f>VLOOKUP($CM22,AutoSCAN_ORG!$B$1:$CF$2516,82,FALSE)</f>
        <v>4.8000000000000001E-2</v>
      </c>
      <c r="DJ22">
        <f>VLOOKUP($CM22,AutoSCAN_ORG!$B$1:$CF$2516,83,FALSE)</f>
        <v>0.755</v>
      </c>
    </row>
    <row r="23" spans="2:114" x14ac:dyDescent="0.35">
      <c r="B23" t="s">
        <v>3322</v>
      </c>
      <c r="C23">
        <v>21</v>
      </c>
      <c r="D23" t="s">
        <v>7778</v>
      </c>
      <c r="E23">
        <v>47</v>
      </c>
      <c r="F23">
        <v>15.72</v>
      </c>
      <c r="G23">
        <v>10</v>
      </c>
      <c r="H23" t="s">
        <v>7782</v>
      </c>
      <c r="I23" t="s">
        <v>7773</v>
      </c>
      <c r="J23" t="s">
        <v>5753</v>
      </c>
      <c r="K23">
        <v>12</v>
      </c>
      <c r="L23">
        <v>0.66</v>
      </c>
      <c r="M23">
        <v>8</v>
      </c>
      <c r="N23">
        <v>9</v>
      </c>
      <c r="O23" t="s">
        <v>7800</v>
      </c>
      <c r="R23" t="s">
        <v>7784</v>
      </c>
      <c r="S23" t="s">
        <v>7774</v>
      </c>
      <c r="T23" t="s">
        <v>7163</v>
      </c>
      <c r="U23" t="s">
        <v>7330</v>
      </c>
      <c r="V23" t="s">
        <v>7330</v>
      </c>
      <c r="W23">
        <v>5.56</v>
      </c>
      <c r="X23" t="s">
        <v>7785</v>
      </c>
      <c r="Y23">
        <v>0.6</v>
      </c>
      <c r="Z23" t="s">
        <v>7774</v>
      </c>
      <c r="AA23" t="s">
        <v>7789</v>
      </c>
      <c r="AB23" t="s">
        <v>7774</v>
      </c>
      <c r="AF23" t="s">
        <v>5678</v>
      </c>
      <c r="AG23">
        <v>42.784502289999999</v>
      </c>
      <c r="AH23">
        <v>-82.037180120000002</v>
      </c>
      <c r="AI23">
        <v>202.5</v>
      </c>
      <c r="AJ23">
        <v>290</v>
      </c>
      <c r="AL23">
        <v>15</v>
      </c>
      <c r="AM23">
        <v>986</v>
      </c>
      <c r="AN23">
        <v>5.3170000000000002</v>
      </c>
      <c r="AO23">
        <v>-387.041</v>
      </c>
      <c r="AP23">
        <v>2116</v>
      </c>
      <c r="AQ23">
        <v>2117</v>
      </c>
      <c r="AT23">
        <v>1.24</v>
      </c>
      <c r="AU23">
        <v>1.24</v>
      </c>
      <c r="AW23">
        <v>2.15</v>
      </c>
      <c r="AX23">
        <v>2.15</v>
      </c>
      <c r="BD23">
        <v>0.66</v>
      </c>
      <c r="BE23">
        <v>8</v>
      </c>
      <c r="BF23" t="s">
        <v>568</v>
      </c>
      <c r="BG23" t="s">
        <v>3322</v>
      </c>
      <c r="BH23">
        <v>21</v>
      </c>
      <c r="BI23" t="s">
        <v>5753</v>
      </c>
      <c r="BJ23" t="s">
        <v>7773</v>
      </c>
      <c r="BK23">
        <v>21</v>
      </c>
      <c r="BL23">
        <v>110</v>
      </c>
      <c r="BS23">
        <v>13</v>
      </c>
      <c r="BT23">
        <v>0.66</v>
      </c>
      <c r="BU23">
        <v>0.57999999999999996</v>
      </c>
      <c r="BV23">
        <v>0.57999999999999996</v>
      </c>
      <c r="BW23">
        <v>42.784502289999999</v>
      </c>
      <c r="BX23">
        <v>-82.037180120000002</v>
      </c>
      <c r="BY23">
        <v>4737406.1739999996</v>
      </c>
      <c r="BZ23">
        <v>202.46700000000001</v>
      </c>
      <c r="CA23">
        <v>210.4</v>
      </c>
      <c r="CB23" t="s">
        <v>7349</v>
      </c>
      <c r="CC23">
        <v>7</v>
      </c>
      <c r="CD23">
        <v>10</v>
      </c>
      <c r="CE23">
        <v>12</v>
      </c>
      <c r="CF23">
        <v>12</v>
      </c>
      <c r="CG23" t="s">
        <v>5677</v>
      </c>
      <c r="CH23">
        <v>414</v>
      </c>
      <c r="CI23" t="s">
        <v>3290</v>
      </c>
      <c r="CJ23" t="s">
        <v>7332</v>
      </c>
      <c r="CK23">
        <v>5.56</v>
      </c>
      <c r="CL23">
        <v>0.6</v>
      </c>
      <c r="CM23" t="s">
        <v>3322</v>
      </c>
      <c r="CO23" t="str">
        <f>VLOOKUP(CM23,AutoSCAN_ORG!B21:CF2536,1,FALSE)</f>
        <v>AS00-0000376</v>
      </c>
      <c r="CP23">
        <f>VLOOKUP($CM23,AutoSCAN_ORG!$B$1:$CF$2516,2,FALSE)</f>
        <v>15.717000000000001</v>
      </c>
      <c r="CQ23">
        <f>VLOOKUP($CM23,AutoSCAN_ORG!$B$1:$CF$2516,3,FALSE)</f>
        <v>8.3119999999999994</v>
      </c>
      <c r="CR23">
        <f>VLOOKUP($CM23,AutoSCAN_ORG!$B$1:$CF$2516,4,FALSE)</f>
        <v>146.45699999999999</v>
      </c>
      <c r="CS23">
        <f>VLOOKUP($CM23,AutoSCAN_ORG!$B$1:$CF$2516,5,FALSE)</f>
        <v>6.2949999999999999</v>
      </c>
      <c r="CT23" t="str">
        <f>VLOOKUP($CM23,AutoSCAN_ORG!$B$1:$CF$2516,6,FALSE)</f>
        <v>MELO-CORR</v>
      </c>
      <c r="CU23">
        <f>VLOOKUP($CM23,AutoSCAN_ORG!$B$1:$CF$2516,7,FALSE)</f>
        <v>0</v>
      </c>
      <c r="CV23">
        <f>VLOOKUP($CM23,AutoSCAN_ORG!$B$1:$CF$2516,69,FALSE)</f>
        <v>0</v>
      </c>
      <c r="CW23">
        <f>VLOOKUP($CM23,AutoSCAN_ORG!$B$1:$CF$2516,70,FALSE)</f>
        <v>0</v>
      </c>
      <c r="CX23" t="str">
        <f>VLOOKUP($CM23,AutoSCAN_ORG!$B$1:$CF$2516,71,FALSE)</f>
        <v>Y</v>
      </c>
      <c r="CZ23" t="str">
        <f>VLOOKUP($CM23,AutoSCAN_ORG!$B$1:$CF$2516,73,FALSE)</f>
        <v>added</v>
      </c>
      <c r="DA23">
        <f>VLOOKUP($CM23,AutoSCAN_ORG!$B$1:$CF$2516,74,FALSE)</f>
        <v>0</v>
      </c>
      <c r="DB23">
        <f>VLOOKUP($CM23,AutoSCAN_ORG!$B$1:$CF$2516,75,FALSE)</f>
        <v>0</v>
      </c>
      <c r="DC23">
        <f>VLOOKUP($CM23,AutoSCAN_ORG!$B$1:$CF$2516,76,FALSE)</f>
        <v>0</v>
      </c>
      <c r="DD23">
        <f>VLOOKUP($CM23,AutoSCAN_ORG!$B$1:$CF$2516,77,FALSE)</f>
        <v>0</v>
      </c>
      <c r="DF23">
        <f>VLOOKUP($CM23,AutoSCAN_ORG!$B$1:$CF$2516,79,FALSE)</f>
        <v>11.9</v>
      </c>
      <c r="DG23">
        <f>VLOOKUP($CM23,AutoSCAN_ORG!$B$1:$CF$2516,80,FALSE)</f>
        <v>11.9</v>
      </c>
      <c r="DH23">
        <f>VLOOKUP($CM23,AutoSCAN_ORG!$B$1:$CF$2516,81,FALSE)</f>
        <v>1.7999999999999999E-2</v>
      </c>
      <c r="DI23">
        <f>VLOOKUP($CM23,AutoSCAN_ORG!$B$1:$CF$2516,82,FALSE)</f>
        <v>4.2000000000000003E-2</v>
      </c>
      <c r="DJ23">
        <f>VLOOKUP($CM23,AutoSCAN_ORG!$B$1:$CF$2516,83,FALSE)</f>
        <v>0.72899999999999998</v>
      </c>
    </row>
    <row r="24" spans="2:114" x14ac:dyDescent="0.35">
      <c r="B24" t="s">
        <v>3323</v>
      </c>
      <c r="C24">
        <v>22</v>
      </c>
      <c r="D24" t="s">
        <v>7778</v>
      </c>
      <c r="E24">
        <v>48</v>
      </c>
      <c r="F24">
        <v>15.824999999999999</v>
      </c>
      <c r="G24">
        <v>10</v>
      </c>
      <c r="H24" t="s">
        <v>7782</v>
      </c>
      <c r="I24" t="s">
        <v>7773</v>
      </c>
      <c r="J24" t="s">
        <v>5753</v>
      </c>
      <c r="K24">
        <v>13</v>
      </c>
      <c r="L24">
        <v>0.74</v>
      </c>
      <c r="M24">
        <v>11</v>
      </c>
      <c r="N24">
        <v>11</v>
      </c>
      <c r="O24" t="s">
        <v>7801</v>
      </c>
      <c r="R24" t="s">
        <v>7784</v>
      </c>
      <c r="S24" t="s">
        <v>7774</v>
      </c>
      <c r="T24" t="s">
        <v>7163</v>
      </c>
      <c r="U24" t="s">
        <v>7330</v>
      </c>
      <c r="V24" t="s">
        <v>7330</v>
      </c>
      <c r="W24">
        <v>5.56</v>
      </c>
      <c r="X24" t="s">
        <v>7785</v>
      </c>
      <c r="Y24">
        <v>0.6</v>
      </c>
      <c r="Z24" t="s">
        <v>7774</v>
      </c>
      <c r="AA24" t="s">
        <v>7788</v>
      </c>
      <c r="AB24" t="s">
        <v>7774</v>
      </c>
      <c r="AC24">
        <v>10</v>
      </c>
      <c r="AD24">
        <v>10</v>
      </c>
      <c r="AE24">
        <v>12</v>
      </c>
      <c r="AF24" t="s">
        <v>5683</v>
      </c>
      <c r="AG24">
        <v>42.784501349999999</v>
      </c>
      <c r="AH24">
        <v>-82.037180140000004</v>
      </c>
      <c r="AI24">
        <v>202.5</v>
      </c>
      <c r="AJ24">
        <v>290</v>
      </c>
      <c r="AL24">
        <v>15</v>
      </c>
      <c r="AM24">
        <v>986</v>
      </c>
      <c r="AN24">
        <v>5.42</v>
      </c>
      <c r="AO24">
        <v>-349.86599999999999</v>
      </c>
      <c r="AP24">
        <v>2111</v>
      </c>
      <c r="AQ24">
        <v>2113</v>
      </c>
      <c r="AT24">
        <v>1.23</v>
      </c>
      <c r="AU24">
        <v>1.23</v>
      </c>
      <c r="AW24">
        <v>2.14</v>
      </c>
      <c r="AX24">
        <v>2.14</v>
      </c>
      <c r="BD24">
        <v>0.74</v>
      </c>
      <c r="BE24">
        <v>11</v>
      </c>
      <c r="BF24" t="s">
        <v>569</v>
      </c>
      <c r="BG24" t="s">
        <v>3323</v>
      </c>
      <c r="BH24">
        <v>22</v>
      </c>
      <c r="BI24" t="s">
        <v>5753</v>
      </c>
      <c r="BJ24" t="s">
        <v>7773</v>
      </c>
      <c r="BK24">
        <v>22</v>
      </c>
      <c r="BL24">
        <v>110</v>
      </c>
      <c r="BS24">
        <v>13</v>
      </c>
      <c r="BT24">
        <v>0.66</v>
      </c>
      <c r="BU24">
        <v>0.57999999999999996</v>
      </c>
      <c r="BV24">
        <v>0.57999999999999996</v>
      </c>
      <c r="BW24">
        <v>42.784501349999999</v>
      </c>
      <c r="BX24">
        <v>-82.037180140000004</v>
      </c>
      <c r="BY24">
        <v>4737406.0710000005</v>
      </c>
      <c r="BZ24">
        <v>202.46799999999999</v>
      </c>
      <c r="CA24">
        <v>194.8</v>
      </c>
      <c r="CB24" t="s">
        <v>7350</v>
      </c>
      <c r="CC24">
        <v>7</v>
      </c>
      <c r="CD24">
        <v>10</v>
      </c>
      <c r="CE24">
        <v>12</v>
      </c>
      <c r="CF24">
        <v>12</v>
      </c>
      <c r="CG24" t="s">
        <v>5677</v>
      </c>
      <c r="CH24">
        <v>414</v>
      </c>
      <c r="CI24" t="s">
        <v>3290</v>
      </c>
      <c r="CJ24" t="s">
        <v>7332</v>
      </c>
      <c r="CK24">
        <v>5.56</v>
      </c>
      <c r="CL24">
        <v>0.6</v>
      </c>
      <c r="CM24" t="s">
        <v>3323</v>
      </c>
      <c r="CO24" t="str">
        <f>VLOOKUP(CM24,AutoSCAN_ORG!B22:CF2537,1,FALSE)</f>
        <v>AS00-0000377</v>
      </c>
      <c r="CP24">
        <f>VLOOKUP($CM24,AutoSCAN_ORG!$B$1:$CF$2516,2,FALSE)</f>
        <v>15.821999999999999</v>
      </c>
      <c r="CQ24">
        <f>VLOOKUP($CM24,AutoSCAN_ORG!$B$1:$CF$2516,3,FALSE)</f>
        <v>14.699</v>
      </c>
      <c r="CR24">
        <f>VLOOKUP($CM24,AutoSCAN_ORG!$B$1:$CF$2516,4,FALSE)</f>
        <v>158.464</v>
      </c>
      <c r="CS24">
        <f>VLOOKUP($CM24,AutoSCAN_ORG!$B$1:$CF$2516,5,FALSE)</f>
        <v>6.2949999999999999</v>
      </c>
      <c r="CT24" t="str">
        <f>VLOOKUP($CM24,AutoSCAN_ORG!$B$1:$CF$2516,6,FALSE)</f>
        <v>MELO-CORR</v>
      </c>
      <c r="CU24">
        <f>VLOOKUP($CM24,AutoSCAN_ORG!$B$1:$CF$2516,7,FALSE)</f>
        <v>0</v>
      </c>
      <c r="CV24">
        <f>VLOOKUP($CM24,AutoSCAN_ORG!$B$1:$CF$2516,69,FALSE)</f>
        <v>0</v>
      </c>
      <c r="CW24">
        <f>VLOOKUP($CM24,AutoSCAN_ORG!$B$1:$CF$2516,70,FALSE)</f>
        <v>0</v>
      </c>
      <c r="CX24" t="str">
        <f>VLOOKUP($CM24,AutoSCAN_ORG!$B$1:$CF$2516,71,FALSE)</f>
        <v>Y</v>
      </c>
      <c r="CZ24" t="str">
        <f>VLOOKUP($CM24,AutoSCAN_ORG!$B$1:$CF$2516,73,FALSE)</f>
        <v>added</v>
      </c>
      <c r="DA24">
        <f>VLOOKUP($CM24,AutoSCAN_ORG!$B$1:$CF$2516,74,FALSE)</f>
        <v>0</v>
      </c>
      <c r="DB24">
        <f>VLOOKUP($CM24,AutoSCAN_ORG!$B$1:$CF$2516,75,FALSE)</f>
        <v>0</v>
      </c>
      <c r="DC24">
        <f>VLOOKUP($CM24,AutoSCAN_ORG!$B$1:$CF$2516,76,FALSE)</f>
        <v>0</v>
      </c>
      <c r="DD24">
        <f>VLOOKUP($CM24,AutoSCAN_ORG!$B$1:$CF$2516,77,FALSE)</f>
        <v>0</v>
      </c>
      <c r="DF24">
        <f>VLOOKUP($CM24,AutoSCAN_ORG!$B$1:$CF$2516,79,FALSE)</f>
        <v>13.33</v>
      </c>
      <c r="DG24">
        <f>VLOOKUP($CM24,AutoSCAN_ORG!$B$1:$CF$2516,80,FALSE)</f>
        <v>13.33</v>
      </c>
      <c r="DH24">
        <f>VLOOKUP($CM24,AutoSCAN_ORG!$B$1:$CF$2516,81,FALSE)</f>
        <v>1.6E-2</v>
      </c>
      <c r="DI24">
        <f>VLOOKUP($CM24,AutoSCAN_ORG!$B$1:$CF$2516,82,FALSE)</f>
        <v>4.2999999999999997E-2</v>
      </c>
      <c r="DJ24">
        <f>VLOOKUP($CM24,AutoSCAN_ORG!$B$1:$CF$2516,83,FALSE)</f>
        <v>0.753</v>
      </c>
    </row>
    <row r="25" spans="2:114" x14ac:dyDescent="0.35">
      <c r="B25" t="s">
        <v>3325</v>
      </c>
      <c r="C25">
        <v>23</v>
      </c>
      <c r="D25" t="s">
        <v>7778</v>
      </c>
      <c r="E25">
        <v>50</v>
      </c>
      <c r="F25">
        <v>17.065000000000001</v>
      </c>
      <c r="G25">
        <v>10</v>
      </c>
      <c r="H25" t="s">
        <v>7782</v>
      </c>
      <c r="I25" t="s">
        <v>7773</v>
      </c>
      <c r="J25" t="s">
        <v>5753</v>
      </c>
      <c r="K25">
        <v>12</v>
      </c>
      <c r="L25">
        <v>0.65</v>
      </c>
      <c r="M25">
        <v>7</v>
      </c>
      <c r="N25">
        <v>9</v>
      </c>
      <c r="O25" t="s">
        <v>7335</v>
      </c>
      <c r="R25" t="s">
        <v>7784</v>
      </c>
      <c r="S25" t="s">
        <v>7774</v>
      </c>
      <c r="T25" t="s">
        <v>7164</v>
      </c>
      <c r="U25" t="s">
        <v>7351</v>
      </c>
      <c r="V25" t="s">
        <v>7351</v>
      </c>
      <c r="W25">
        <v>5.56</v>
      </c>
      <c r="X25" t="s">
        <v>7802</v>
      </c>
      <c r="Y25">
        <v>0.8</v>
      </c>
      <c r="Z25" t="s">
        <v>7774</v>
      </c>
      <c r="AA25" t="s">
        <v>7789</v>
      </c>
      <c r="AB25" t="s">
        <v>7774</v>
      </c>
      <c r="AF25" t="s">
        <v>5678</v>
      </c>
      <c r="AG25">
        <v>42.784490130000002</v>
      </c>
      <c r="AH25">
        <v>-82.037180390000003</v>
      </c>
      <c r="AI25">
        <v>202.5</v>
      </c>
      <c r="AJ25">
        <v>290</v>
      </c>
      <c r="AL25">
        <v>15</v>
      </c>
      <c r="AM25">
        <v>986</v>
      </c>
      <c r="AN25">
        <v>0.66200000000000003</v>
      </c>
      <c r="AO25">
        <v>274.45699999999999</v>
      </c>
      <c r="AP25">
        <v>2117</v>
      </c>
      <c r="AQ25">
        <v>2118</v>
      </c>
      <c r="AT25">
        <v>1.24</v>
      </c>
      <c r="AU25">
        <v>1.24</v>
      </c>
      <c r="AW25">
        <v>2.15</v>
      </c>
      <c r="AX25">
        <v>2.15</v>
      </c>
      <c r="BD25">
        <v>0.65</v>
      </c>
      <c r="BE25">
        <v>7</v>
      </c>
      <c r="BF25" t="s">
        <v>571</v>
      </c>
      <c r="BG25" t="s">
        <v>3325</v>
      </c>
      <c r="BH25">
        <v>23</v>
      </c>
      <c r="BI25" t="s">
        <v>5753</v>
      </c>
      <c r="BJ25" t="s">
        <v>7773</v>
      </c>
      <c r="BK25">
        <v>23</v>
      </c>
      <c r="BL25">
        <v>120</v>
      </c>
      <c r="BS25">
        <v>13</v>
      </c>
      <c r="BT25">
        <v>0.66</v>
      </c>
      <c r="BU25">
        <v>0.57999999999999996</v>
      </c>
      <c r="BV25">
        <v>0.57999999999999996</v>
      </c>
      <c r="BW25">
        <v>42.784490130000002</v>
      </c>
      <c r="BX25">
        <v>-82.037180390000003</v>
      </c>
      <c r="BY25">
        <v>4737404.8250000002</v>
      </c>
      <c r="BZ25">
        <v>202.482</v>
      </c>
      <c r="CA25">
        <v>210.4</v>
      </c>
      <c r="CB25" t="s">
        <v>7349</v>
      </c>
      <c r="CC25">
        <v>7</v>
      </c>
      <c r="CD25">
        <v>10</v>
      </c>
      <c r="CE25">
        <v>12</v>
      </c>
      <c r="CF25">
        <v>12</v>
      </c>
      <c r="CG25" t="s">
        <v>5677</v>
      </c>
      <c r="CH25">
        <v>414</v>
      </c>
      <c r="CI25" t="s">
        <v>3290</v>
      </c>
      <c r="CJ25" t="s">
        <v>7332</v>
      </c>
      <c r="CK25">
        <v>5.56</v>
      </c>
      <c r="CL25">
        <v>0.8</v>
      </c>
      <c r="CM25" t="s">
        <v>3325</v>
      </c>
      <c r="CO25" t="str">
        <f>VLOOKUP(CM25,AutoSCAN_ORG!B23:CF2538,1,FALSE)</f>
        <v>AS00-0000379</v>
      </c>
      <c r="CP25">
        <f>VLOOKUP($CM25,AutoSCAN_ORG!$B$1:$CF$2516,2,FALSE)</f>
        <v>17.062000000000001</v>
      </c>
      <c r="CQ25">
        <f>VLOOKUP($CM25,AutoSCAN_ORG!$B$1:$CF$2516,3,FALSE)</f>
        <v>8</v>
      </c>
      <c r="CR25">
        <f>VLOOKUP($CM25,AutoSCAN_ORG!$B$1:$CF$2516,4,FALSE)</f>
        <v>144.87899999999999</v>
      </c>
      <c r="CS25">
        <f>VLOOKUP($CM25,AutoSCAN_ORG!$B$1:$CF$2516,5,FALSE)</f>
        <v>6.2949999999999999</v>
      </c>
      <c r="CT25" t="str">
        <f>VLOOKUP($CM25,AutoSCAN_ORG!$B$1:$CF$2516,6,FALSE)</f>
        <v>MELO-CORR</v>
      </c>
      <c r="CU25">
        <f>VLOOKUP($CM25,AutoSCAN_ORG!$B$1:$CF$2516,7,FALSE)</f>
        <v>0</v>
      </c>
      <c r="CV25">
        <f>VLOOKUP($CM25,AutoSCAN_ORG!$B$1:$CF$2516,69,FALSE)</f>
        <v>0</v>
      </c>
      <c r="CW25">
        <f>VLOOKUP($CM25,AutoSCAN_ORG!$B$1:$CF$2516,70,FALSE)</f>
        <v>0</v>
      </c>
      <c r="CX25" t="str">
        <f>VLOOKUP($CM25,AutoSCAN_ORG!$B$1:$CF$2516,71,FALSE)</f>
        <v>Y</v>
      </c>
      <c r="CZ25" t="str">
        <f>VLOOKUP($CM25,AutoSCAN_ORG!$B$1:$CF$2516,73,FALSE)</f>
        <v>added</v>
      </c>
      <c r="DA25">
        <f>VLOOKUP($CM25,AutoSCAN_ORG!$B$1:$CF$2516,74,FALSE)</f>
        <v>0</v>
      </c>
      <c r="DB25">
        <f>VLOOKUP($CM25,AutoSCAN_ORG!$B$1:$CF$2516,75,FALSE)</f>
        <v>0</v>
      </c>
      <c r="DC25">
        <f>VLOOKUP($CM25,AutoSCAN_ORG!$B$1:$CF$2516,76,FALSE)</f>
        <v>0</v>
      </c>
      <c r="DD25">
        <f>VLOOKUP($CM25,AutoSCAN_ORG!$B$1:$CF$2516,77,FALSE)</f>
        <v>0</v>
      </c>
      <c r="DF25">
        <f>VLOOKUP($CM25,AutoSCAN_ORG!$B$1:$CF$2516,79,FALSE)</f>
        <v>11.69</v>
      </c>
      <c r="DG25">
        <f>VLOOKUP($CM25,AutoSCAN_ORG!$B$1:$CF$2516,80,FALSE)</f>
        <v>11.69</v>
      </c>
      <c r="DH25">
        <f>VLOOKUP($CM25,AutoSCAN_ORG!$B$1:$CF$2516,81,FALSE)</f>
        <v>0.02</v>
      </c>
      <c r="DI25">
        <f>VLOOKUP($CM25,AutoSCAN_ORG!$B$1:$CF$2516,82,FALSE)</f>
        <v>4.8000000000000001E-2</v>
      </c>
      <c r="DJ25">
        <f>VLOOKUP($CM25,AutoSCAN_ORG!$B$1:$CF$2516,83,FALSE)</f>
        <v>0.61299999999999999</v>
      </c>
    </row>
    <row r="26" spans="2:114" x14ac:dyDescent="0.35">
      <c r="B26" t="s">
        <v>3326</v>
      </c>
      <c r="C26">
        <v>24</v>
      </c>
      <c r="D26" t="s">
        <v>7778</v>
      </c>
      <c r="E26">
        <v>51</v>
      </c>
      <c r="F26">
        <v>17.757000000000001</v>
      </c>
      <c r="G26">
        <v>10</v>
      </c>
      <c r="H26" t="s">
        <v>7782</v>
      </c>
      <c r="I26" t="s">
        <v>7773</v>
      </c>
      <c r="J26" t="s">
        <v>5753</v>
      </c>
      <c r="K26">
        <v>13</v>
      </c>
      <c r="L26">
        <v>0.71</v>
      </c>
      <c r="M26">
        <v>9</v>
      </c>
      <c r="N26">
        <v>9</v>
      </c>
      <c r="O26" t="s">
        <v>7444</v>
      </c>
      <c r="R26" t="s">
        <v>7784</v>
      </c>
      <c r="S26" t="s">
        <v>7774</v>
      </c>
      <c r="T26" t="s">
        <v>7164</v>
      </c>
      <c r="U26" t="s">
        <v>7351</v>
      </c>
      <c r="V26" t="s">
        <v>7351</v>
      </c>
      <c r="W26">
        <v>5.56</v>
      </c>
      <c r="X26" t="s">
        <v>7802</v>
      </c>
      <c r="Y26">
        <v>0.8</v>
      </c>
      <c r="Z26" t="s">
        <v>7774</v>
      </c>
      <c r="AA26" t="s">
        <v>7789</v>
      </c>
      <c r="AB26" t="s">
        <v>7774</v>
      </c>
      <c r="AF26" t="s">
        <v>5678</v>
      </c>
      <c r="AG26">
        <v>42.784483889999997</v>
      </c>
      <c r="AH26">
        <v>-82.037180539999994</v>
      </c>
      <c r="AI26">
        <v>202.5</v>
      </c>
      <c r="AJ26">
        <v>290</v>
      </c>
      <c r="AL26">
        <v>15</v>
      </c>
      <c r="AM26">
        <v>986</v>
      </c>
      <c r="AN26">
        <v>1.353</v>
      </c>
      <c r="AO26">
        <v>262.839</v>
      </c>
      <c r="AP26">
        <v>2115</v>
      </c>
      <c r="AQ26">
        <v>2116</v>
      </c>
      <c r="AT26">
        <v>1.24</v>
      </c>
      <c r="AU26">
        <v>1.24</v>
      </c>
      <c r="AW26">
        <v>2.15</v>
      </c>
      <c r="AX26">
        <v>2.14</v>
      </c>
      <c r="BD26">
        <v>0.71</v>
      </c>
      <c r="BE26">
        <v>9</v>
      </c>
      <c r="BF26" t="s">
        <v>572</v>
      </c>
      <c r="BG26" t="s">
        <v>3326</v>
      </c>
      <c r="BH26">
        <v>24</v>
      </c>
      <c r="BI26" t="s">
        <v>5753</v>
      </c>
      <c r="BJ26" t="s">
        <v>7773</v>
      </c>
      <c r="BK26">
        <v>24</v>
      </c>
      <c r="BL26">
        <v>120</v>
      </c>
      <c r="BS26">
        <v>13</v>
      </c>
      <c r="BT26">
        <v>0.66</v>
      </c>
      <c r="BU26">
        <v>0.57999999999999996</v>
      </c>
      <c r="BV26">
        <v>0.57999999999999996</v>
      </c>
      <c r="BW26">
        <v>42.784483889999997</v>
      </c>
      <c r="BX26">
        <v>-82.037180539999994</v>
      </c>
      <c r="BY26">
        <v>4737404.1320000002</v>
      </c>
      <c r="BZ26">
        <v>202.49</v>
      </c>
      <c r="CA26">
        <v>215.3</v>
      </c>
      <c r="CB26" t="s">
        <v>7352</v>
      </c>
      <c r="CC26">
        <v>7</v>
      </c>
      <c r="CD26">
        <v>10</v>
      </c>
      <c r="CE26">
        <v>12</v>
      </c>
      <c r="CF26">
        <v>12</v>
      </c>
      <c r="CG26" t="s">
        <v>5677</v>
      </c>
      <c r="CH26">
        <v>414</v>
      </c>
      <c r="CI26" t="s">
        <v>3290</v>
      </c>
      <c r="CJ26" t="s">
        <v>7332</v>
      </c>
      <c r="CK26">
        <v>5.56</v>
      </c>
      <c r="CL26">
        <v>0.8</v>
      </c>
      <c r="CM26" t="s">
        <v>3326</v>
      </c>
      <c r="CO26" t="str">
        <f>VLOOKUP(CM26,AutoSCAN_ORG!B24:CF2539,1,FALSE)</f>
        <v>AS00-0000380</v>
      </c>
      <c r="CP26">
        <f>VLOOKUP($CM26,AutoSCAN_ORG!$B$1:$CF$2516,2,FALSE)</f>
        <v>17.751999999999999</v>
      </c>
      <c r="CQ26">
        <f>VLOOKUP($CM26,AutoSCAN_ORG!$B$1:$CF$2516,3,FALSE)</f>
        <v>9.94</v>
      </c>
      <c r="CR26">
        <f>VLOOKUP($CM26,AutoSCAN_ORG!$B$1:$CF$2516,4,FALSE)</f>
        <v>141.006</v>
      </c>
      <c r="CS26">
        <f>VLOOKUP($CM26,AutoSCAN_ORG!$B$1:$CF$2516,5,FALSE)</f>
        <v>6.2949999999999999</v>
      </c>
      <c r="CT26" t="str">
        <f>VLOOKUP($CM26,AutoSCAN_ORG!$B$1:$CF$2516,6,FALSE)</f>
        <v>MELO-CORR</v>
      </c>
      <c r="CU26">
        <f>VLOOKUP($CM26,AutoSCAN_ORG!$B$1:$CF$2516,7,FALSE)</f>
        <v>0</v>
      </c>
      <c r="CV26">
        <f>VLOOKUP($CM26,AutoSCAN_ORG!$B$1:$CF$2516,69,FALSE)</f>
        <v>0</v>
      </c>
      <c r="CW26">
        <f>VLOOKUP($CM26,AutoSCAN_ORG!$B$1:$CF$2516,70,FALSE)</f>
        <v>0</v>
      </c>
      <c r="CX26" t="str">
        <f>VLOOKUP($CM26,AutoSCAN_ORG!$B$1:$CF$2516,71,FALSE)</f>
        <v>Y</v>
      </c>
      <c r="CZ26" t="str">
        <f>VLOOKUP($CM26,AutoSCAN_ORG!$B$1:$CF$2516,73,FALSE)</f>
        <v>added</v>
      </c>
      <c r="DA26">
        <f>VLOOKUP($CM26,AutoSCAN_ORG!$B$1:$CF$2516,74,FALSE)</f>
        <v>0</v>
      </c>
      <c r="DB26">
        <f>VLOOKUP($CM26,AutoSCAN_ORG!$B$1:$CF$2516,75,FALSE)</f>
        <v>0</v>
      </c>
      <c r="DC26">
        <f>VLOOKUP($CM26,AutoSCAN_ORG!$B$1:$CF$2516,76,FALSE)</f>
        <v>0</v>
      </c>
      <c r="DD26">
        <f>VLOOKUP($CM26,AutoSCAN_ORG!$B$1:$CF$2516,77,FALSE)</f>
        <v>0</v>
      </c>
      <c r="DF26">
        <f>VLOOKUP($CM26,AutoSCAN_ORG!$B$1:$CF$2516,79,FALSE)</f>
        <v>12.85</v>
      </c>
      <c r="DG26">
        <f>VLOOKUP($CM26,AutoSCAN_ORG!$B$1:$CF$2516,80,FALSE)</f>
        <v>12.85</v>
      </c>
      <c r="DH26">
        <f>VLOOKUP($CM26,AutoSCAN_ORG!$B$1:$CF$2516,81,FALSE)</f>
        <v>2.1999999999999999E-2</v>
      </c>
      <c r="DI26">
        <f>VLOOKUP($CM26,AutoSCAN_ORG!$B$1:$CF$2516,82,FALSE)</f>
        <v>5.7000000000000002E-2</v>
      </c>
      <c r="DJ26">
        <f>VLOOKUP($CM26,AutoSCAN_ORG!$B$1:$CF$2516,83,FALSE)</f>
        <v>0.65300000000000002</v>
      </c>
    </row>
    <row r="27" spans="2:114" x14ac:dyDescent="0.35">
      <c r="B27" t="s">
        <v>3327</v>
      </c>
      <c r="C27">
        <v>25</v>
      </c>
      <c r="D27" t="s">
        <v>7778</v>
      </c>
      <c r="E27">
        <v>52</v>
      </c>
      <c r="F27">
        <v>20.661999999999999</v>
      </c>
      <c r="G27">
        <v>10</v>
      </c>
      <c r="H27" t="s">
        <v>7782</v>
      </c>
      <c r="I27" t="s">
        <v>7773</v>
      </c>
      <c r="J27" t="s">
        <v>5753</v>
      </c>
      <c r="K27">
        <v>14</v>
      </c>
      <c r="L27">
        <v>0.75</v>
      </c>
      <c r="M27">
        <v>9</v>
      </c>
      <c r="N27">
        <v>10</v>
      </c>
      <c r="O27" t="s">
        <v>7550</v>
      </c>
      <c r="R27" t="s">
        <v>7784</v>
      </c>
      <c r="S27" t="s">
        <v>7774</v>
      </c>
      <c r="T27" t="s">
        <v>7164</v>
      </c>
      <c r="U27" t="s">
        <v>7351</v>
      </c>
      <c r="V27" t="s">
        <v>7351</v>
      </c>
      <c r="W27">
        <v>5.56</v>
      </c>
      <c r="X27" t="s">
        <v>7802</v>
      </c>
      <c r="Y27">
        <v>0.8</v>
      </c>
      <c r="Z27" t="s">
        <v>7774</v>
      </c>
      <c r="AA27" t="s">
        <v>7789</v>
      </c>
      <c r="AB27" t="s">
        <v>7774</v>
      </c>
      <c r="AF27" t="s">
        <v>5678</v>
      </c>
      <c r="AG27">
        <v>42.784457629999999</v>
      </c>
      <c r="AH27">
        <v>-82.037181090000004</v>
      </c>
      <c r="AI27">
        <v>202.5</v>
      </c>
      <c r="AJ27">
        <v>290</v>
      </c>
      <c r="AL27">
        <v>15</v>
      </c>
      <c r="AM27">
        <v>986</v>
      </c>
      <c r="AN27">
        <v>4.258</v>
      </c>
      <c r="AO27">
        <v>295.202</v>
      </c>
      <c r="AP27">
        <v>2114</v>
      </c>
      <c r="AQ27">
        <v>2115</v>
      </c>
      <c r="AT27">
        <v>1.23</v>
      </c>
      <c r="AU27">
        <v>1.23</v>
      </c>
      <c r="AW27">
        <v>2.14</v>
      </c>
      <c r="AX27">
        <v>2.14</v>
      </c>
      <c r="BD27">
        <v>0.75</v>
      </c>
      <c r="BE27">
        <v>9</v>
      </c>
      <c r="BF27" t="s">
        <v>573</v>
      </c>
      <c r="BG27" t="s">
        <v>3327</v>
      </c>
      <c r="BH27">
        <v>25</v>
      </c>
      <c r="BI27" t="s">
        <v>5753</v>
      </c>
      <c r="BJ27" t="s">
        <v>7773</v>
      </c>
      <c r="BK27">
        <v>25</v>
      </c>
      <c r="BL27">
        <v>120</v>
      </c>
      <c r="BS27">
        <v>13</v>
      </c>
      <c r="BT27">
        <v>0.66</v>
      </c>
      <c r="BU27">
        <v>0.57999999999999996</v>
      </c>
      <c r="BV27">
        <v>0.57999999999999996</v>
      </c>
      <c r="BW27">
        <v>42.784457629999999</v>
      </c>
      <c r="BX27">
        <v>-82.037181090000004</v>
      </c>
      <c r="BY27">
        <v>4737401.2170000002</v>
      </c>
      <c r="BZ27">
        <v>202.52699999999999</v>
      </c>
      <c r="CA27">
        <v>201.5</v>
      </c>
      <c r="CB27" t="s">
        <v>7353</v>
      </c>
      <c r="CC27">
        <v>7</v>
      </c>
      <c r="CD27">
        <v>10</v>
      </c>
      <c r="CE27">
        <v>12</v>
      </c>
      <c r="CF27">
        <v>12</v>
      </c>
      <c r="CG27" t="s">
        <v>5677</v>
      </c>
      <c r="CH27">
        <v>414</v>
      </c>
      <c r="CI27" t="s">
        <v>3290</v>
      </c>
      <c r="CJ27" t="s">
        <v>7332</v>
      </c>
      <c r="CK27">
        <v>5.56</v>
      </c>
      <c r="CL27">
        <v>0.8</v>
      </c>
      <c r="CM27" t="s">
        <v>3327</v>
      </c>
      <c r="CO27" t="str">
        <f>VLOOKUP(CM27,AutoSCAN_ORG!B25:CF2540,1,FALSE)</f>
        <v>AS00-0000381</v>
      </c>
      <c r="CP27">
        <f>VLOOKUP($CM27,AutoSCAN_ORG!$B$1:$CF$2516,2,FALSE)</f>
        <v>20.655000000000001</v>
      </c>
      <c r="CQ27">
        <f>VLOOKUP($CM27,AutoSCAN_ORG!$B$1:$CF$2516,3,FALSE)</f>
        <v>14.089</v>
      </c>
      <c r="CR27">
        <f>VLOOKUP($CM27,AutoSCAN_ORG!$B$1:$CF$2516,4,FALSE)</f>
        <v>152.839</v>
      </c>
      <c r="CS27">
        <f>VLOOKUP($CM27,AutoSCAN_ORG!$B$1:$CF$2516,5,FALSE)</f>
        <v>9.8249999999999993</v>
      </c>
      <c r="CT27" t="str">
        <f>VLOOKUP($CM27,AutoSCAN_ORG!$B$1:$CF$2516,6,FALSE)</f>
        <v>MELO-CORR</v>
      </c>
      <c r="CU27">
        <f>VLOOKUP($CM27,AutoSCAN_ORG!$B$1:$CF$2516,7,FALSE)</f>
        <v>0</v>
      </c>
      <c r="CV27">
        <f>VLOOKUP($CM27,AutoSCAN_ORG!$B$1:$CF$2516,69,FALSE)</f>
        <v>0</v>
      </c>
      <c r="CW27">
        <f>VLOOKUP($CM27,AutoSCAN_ORG!$B$1:$CF$2516,70,FALSE)</f>
        <v>0</v>
      </c>
      <c r="CX27" t="str">
        <f>VLOOKUP($CM27,AutoSCAN_ORG!$B$1:$CF$2516,71,FALSE)</f>
        <v>Y</v>
      </c>
      <c r="CZ27" t="str">
        <f>VLOOKUP($CM27,AutoSCAN_ORG!$B$1:$CF$2516,73,FALSE)</f>
        <v>added</v>
      </c>
      <c r="DA27">
        <f>VLOOKUP($CM27,AutoSCAN_ORG!$B$1:$CF$2516,74,FALSE)</f>
        <v>0</v>
      </c>
      <c r="DB27">
        <f>VLOOKUP($CM27,AutoSCAN_ORG!$B$1:$CF$2516,75,FALSE)</f>
        <v>0</v>
      </c>
      <c r="DC27">
        <f>VLOOKUP($CM27,AutoSCAN_ORG!$B$1:$CF$2516,76,FALSE)</f>
        <v>0</v>
      </c>
      <c r="DD27">
        <f>VLOOKUP($CM27,AutoSCAN_ORG!$B$1:$CF$2516,77,FALSE)</f>
        <v>0</v>
      </c>
      <c r="DF27">
        <f>VLOOKUP($CM27,AutoSCAN_ORG!$B$1:$CF$2516,79,FALSE)</f>
        <v>13.56</v>
      </c>
      <c r="DG27">
        <f>VLOOKUP($CM27,AutoSCAN_ORG!$B$1:$CF$2516,80,FALSE)</f>
        <v>13.56</v>
      </c>
      <c r="DH27">
        <f>VLOOKUP($CM27,AutoSCAN_ORG!$B$1:$CF$2516,81,FALSE)</f>
        <v>5.0000000000000001E-3</v>
      </c>
      <c r="DI27">
        <f>VLOOKUP($CM27,AutoSCAN_ORG!$B$1:$CF$2516,82,FALSE)</f>
        <v>2.4E-2</v>
      </c>
      <c r="DJ27">
        <f>VLOOKUP($CM27,AutoSCAN_ORG!$B$1:$CF$2516,83,FALSE)</f>
        <v>0.72699999999999998</v>
      </c>
    </row>
    <row r="28" spans="2:114" x14ac:dyDescent="0.35">
      <c r="B28" t="s">
        <v>3328</v>
      </c>
      <c r="C28">
        <v>26</v>
      </c>
      <c r="D28" t="s">
        <v>7778</v>
      </c>
      <c r="E28">
        <v>53</v>
      </c>
      <c r="F28">
        <v>20.713000000000001</v>
      </c>
      <c r="G28">
        <v>10</v>
      </c>
      <c r="H28" t="s">
        <v>7782</v>
      </c>
      <c r="I28" t="s">
        <v>7773</v>
      </c>
      <c r="J28" t="s">
        <v>5753</v>
      </c>
      <c r="K28">
        <v>11</v>
      </c>
      <c r="L28">
        <v>0.62</v>
      </c>
      <c r="M28">
        <v>13</v>
      </c>
      <c r="N28">
        <v>11</v>
      </c>
      <c r="O28" t="s">
        <v>7695</v>
      </c>
      <c r="R28" t="s">
        <v>7784</v>
      </c>
      <c r="S28" t="s">
        <v>7774</v>
      </c>
      <c r="T28" t="s">
        <v>7164</v>
      </c>
      <c r="U28" t="s">
        <v>7351</v>
      </c>
      <c r="V28" t="s">
        <v>7351</v>
      </c>
      <c r="W28">
        <v>5.56</v>
      </c>
      <c r="X28" t="s">
        <v>7802</v>
      </c>
      <c r="Y28">
        <v>0.7</v>
      </c>
      <c r="Z28" t="s">
        <v>7774</v>
      </c>
      <c r="AA28" t="s">
        <v>7788</v>
      </c>
      <c r="AB28" t="s">
        <v>7774</v>
      </c>
      <c r="AC28">
        <v>10</v>
      </c>
      <c r="AD28">
        <v>10</v>
      </c>
      <c r="AE28">
        <v>12</v>
      </c>
      <c r="AF28" t="s">
        <v>5683</v>
      </c>
      <c r="AG28">
        <v>42.784457189999998</v>
      </c>
      <c r="AH28">
        <v>-82.037181099999998</v>
      </c>
      <c r="AI28">
        <v>202.5</v>
      </c>
      <c r="AJ28">
        <v>290</v>
      </c>
      <c r="AL28">
        <v>15</v>
      </c>
      <c r="AM28">
        <v>986</v>
      </c>
      <c r="AN28">
        <v>4.3070000000000004</v>
      </c>
      <c r="AO28">
        <v>406.44499999999999</v>
      </c>
      <c r="AP28">
        <v>2111</v>
      </c>
      <c r="AQ28">
        <v>2112</v>
      </c>
      <c r="AT28">
        <v>1.23</v>
      </c>
      <c r="AU28">
        <v>1.23</v>
      </c>
      <c r="AW28">
        <v>2.14</v>
      </c>
      <c r="AX28">
        <v>2.14</v>
      </c>
      <c r="BD28">
        <v>0.62</v>
      </c>
      <c r="BE28">
        <v>13</v>
      </c>
      <c r="BF28" t="s">
        <v>574</v>
      </c>
      <c r="BG28" t="s">
        <v>3328</v>
      </c>
      <c r="BH28">
        <v>26</v>
      </c>
      <c r="BI28" t="s">
        <v>5753</v>
      </c>
      <c r="BJ28" t="s">
        <v>7773</v>
      </c>
      <c r="BK28">
        <v>26</v>
      </c>
      <c r="BL28">
        <v>120</v>
      </c>
      <c r="BS28">
        <v>13</v>
      </c>
      <c r="BT28">
        <v>0.66</v>
      </c>
      <c r="BU28">
        <v>0.57999999999999996</v>
      </c>
      <c r="BV28">
        <v>0.57999999999999996</v>
      </c>
      <c r="BW28">
        <v>42.784457189999998</v>
      </c>
      <c r="BX28">
        <v>-82.037181099999998</v>
      </c>
      <c r="BY28">
        <v>4737401.1679999996</v>
      </c>
      <c r="BZ28">
        <v>202.52699999999999</v>
      </c>
      <c r="CA28">
        <v>154.1</v>
      </c>
      <c r="CB28" t="s">
        <v>7354</v>
      </c>
      <c r="CC28">
        <v>7</v>
      </c>
      <c r="CD28">
        <v>10</v>
      </c>
      <c r="CE28">
        <v>12</v>
      </c>
      <c r="CF28">
        <v>12</v>
      </c>
      <c r="CG28" t="s">
        <v>5677</v>
      </c>
      <c r="CH28">
        <v>414</v>
      </c>
      <c r="CI28" t="s">
        <v>3290</v>
      </c>
      <c r="CJ28" t="s">
        <v>7332</v>
      </c>
      <c r="CK28">
        <v>5.56</v>
      </c>
      <c r="CL28">
        <v>0.8</v>
      </c>
      <c r="CM28" t="s">
        <v>3328</v>
      </c>
      <c r="CO28" t="str">
        <f>VLOOKUP(CM28,AutoSCAN_ORG!B26:CF2541,1,FALSE)</f>
        <v>AS00-0000382</v>
      </c>
      <c r="CP28">
        <f>VLOOKUP($CM28,AutoSCAN_ORG!$B$1:$CF$2516,2,FALSE)</f>
        <v>20.710999999999999</v>
      </c>
      <c r="CQ28">
        <f>VLOOKUP($CM28,AutoSCAN_ORG!$B$1:$CF$2516,3,FALSE)</f>
        <v>10.186999999999999</v>
      </c>
      <c r="CR28">
        <f>VLOOKUP($CM28,AutoSCAN_ORG!$B$1:$CF$2516,4,FALSE)</f>
        <v>198.828</v>
      </c>
      <c r="CS28">
        <f>VLOOKUP($CM28,AutoSCAN_ORG!$B$1:$CF$2516,5,FALSE)</f>
        <v>6.2949999999999999</v>
      </c>
      <c r="CT28" t="str">
        <f>VLOOKUP($CM28,AutoSCAN_ORG!$B$1:$CF$2516,6,FALSE)</f>
        <v>MELO-CORR</v>
      </c>
      <c r="CU28">
        <f>VLOOKUP($CM28,AutoSCAN_ORG!$B$1:$CF$2516,7,FALSE)</f>
        <v>0</v>
      </c>
      <c r="CV28">
        <f>VLOOKUP($CM28,AutoSCAN_ORG!$B$1:$CF$2516,69,FALSE)</f>
        <v>0</v>
      </c>
      <c r="CW28">
        <f>VLOOKUP($CM28,AutoSCAN_ORG!$B$1:$CF$2516,70,FALSE)</f>
        <v>0</v>
      </c>
      <c r="CX28" t="str">
        <f>VLOOKUP($CM28,AutoSCAN_ORG!$B$1:$CF$2516,71,FALSE)</f>
        <v>Y</v>
      </c>
      <c r="CZ28" t="str">
        <f>VLOOKUP($CM28,AutoSCAN_ORG!$B$1:$CF$2516,73,FALSE)</f>
        <v>added</v>
      </c>
      <c r="DA28">
        <f>VLOOKUP($CM28,AutoSCAN_ORG!$B$1:$CF$2516,74,FALSE)</f>
        <v>0</v>
      </c>
      <c r="DB28">
        <f>VLOOKUP($CM28,AutoSCAN_ORG!$B$1:$CF$2516,75,FALSE)</f>
        <v>0</v>
      </c>
      <c r="DC28">
        <f>VLOOKUP($CM28,AutoSCAN_ORG!$B$1:$CF$2516,76,FALSE)</f>
        <v>0</v>
      </c>
      <c r="DD28">
        <f>VLOOKUP($CM28,AutoSCAN_ORG!$B$1:$CF$2516,77,FALSE)</f>
        <v>0</v>
      </c>
      <c r="DF28">
        <f>VLOOKUP($CM28,AutoSCAN_ORG!$B$1:$CF$2516,79,FALSE)</f>
        <v>11.19</v>
      </c>
      <c r="DG28">
        <f>VLOOKUP($CM28,AutoSCAN_ORG!$B$1:$CF$2516,80,FALSE)</f>
        <v>11.19</v>
      </c>
      <c r="DH28">
        <f>VLOOKUP($CM28,AutoSCAN_ORG!$B$1:$CF$2516,81,FALSE)</f>
        <v>1.7999999999999999E-2</v>
      </c>
      <c r="DI28">
        <f>VLOOKUP($CM28,AutoSCAN_ORG!$B$1:$CF$2516,82,FALSE)</f>
        <v>4.1000000000000002E-2</v>
      </c>
      <c r="DJ28">
        <f>VLOOKUP($CM28,AutoSCAN_ORG!$B$1:$CF$2516,83,FALSE)</f>
        <v>0.72799999999999998</v>
      </c>
    </row>
    <row r="29" spans="2:114" x14ac:dyDescent="0.35">
      <c r="B29" t="s">
        <v>3329</v>
      </c>
      <c r="C29">
        <v>27</v>
      </c>
      <c r="D29" t="s">
        <v>7778</v>
      </c>
      <c r="E29">
        <v>54</v>
      </c>
      <c r="F29">
        <v>21.151</v>
      </c>
      <c r="G29">
        <v>10</v>
      </c>
      <c r="H29" t="s">
        <v>7782</v>
      </c>
      <c r="I29" t="s">
        <v>7773</v>
      </c>
      <c r="J29" t="s">
        <v>5753</v>
      </c>
      <c r="K29">
        <v>14</v>
      </c>
      <c r="L29">
        <v>0.77</v>
      </c>
      <c r="M29">
        <v>7</v>
      </c>
      <c r="N29">
        <v>9</v>
      </c>
      <c r="O29" t="s">
        <v>7803</v>
      </c>
      <c r="R29" t="s">
        <v>7784</v>
      </c>
      <c r="S29" t="s">
        <v>7774</v>
      </c>
      <c r="T29" t="s">
        <v>7164</v>
      </c>
      <c r="U29" t="s">
        <v>7351</v>
      </c>
      <c r="V29" t="s">
        <v>7351</v>
      </c>
      <c r="W29">
        <v>5.56</v>
      </c>
      <c r="X29" t="s">
        <v>7802</v>
      </c>
      <c r="Y29">
        <v>0.7</v>
      </c>
      <c r="Z29" t="s">
        <v>7774</v>
      </c>
      <c r="AA29" t="s">
        <v>7789</v>
      </c>
      <c r="AB29" t="s">
        <v>7774</v>
      </c>
      <c r="AF29" t="s">
        <v>5678</v>
      </c>
      <c r="AG29">
        <v>42.784453200000002</v>
      </c>
      <c r="AH29">
        <v>-82.037181169999997</v>
      </c>
      <c r="AI29">
        <v>202.5</v>
      </c>
      <c r="AJ29">
        <v>290</v>
      </c>
      <c r="AL29">
        <v>15</v>
      </c>
      <c r="AM29">
        <v>986</v>
      </c>
      <c r="AN29">
        <v>4.7480000000000002</v>
      </c>
      <c r="AO29">
        <v>390.613</v>
      </c>
      <c r="AP29">
        <v>2116</v>
      </c>
      <c r="AQ29">
        <v>2117</v>
      </c>
      <c r="AT29">
        <v>1.24</v>
      </c>
      <c r="AU29">
        <v>1.24</v>
      </c>
      <c r="AW29">
        <v>2.15</v>
      </c>
      <c r="AX29">
        <v>2.15</v>
      </c>
      <c r="BD29">
        <v>0.77</v>
      </c>
      <c r="BE29">
        <v>7</v>
      </c>
      <c r="BF29" t="s">
        <v>575</v>
      </c>
      <c r="BG29" t="s">
        <v>3329</v>
      </c>
      <c r="BH29">
        <v>27</v>
      </c>
      <c r="BI29" t="s">
        <v>5753</v>
      </c>
      <c r="BJ29" t="s">
        <v>7773</v>
      </c>
      <c r="BK29">
        <v>27</v>
      </c>
      <c r="BL29">
        <v>120</v>
      </c>
      <c r="BS29">
        <v>13</v>
      </c>
      <c r="BT29">
        <v>0.66</v>
      </c>
      <c r="BU29">
        <v>0.57999999999999996</v>
      </c>
      <c r="BV29">
        <v>0.57999999999999996</v>
      </c>
      <c r="BW29">
        <v>42.784453200000002</v>
      </c>
      <c r="BX29">
        <v>-82.037181169999997</v>
      </c>
      <c r="BY29">
        <v>4737400.7249999996</v>
      </c>
      <c r="BZ29">
        <v>202.53299999999999</v>
      </c>
      <c r="CA29">
        <v>161.9</v>
      </c>
      <c r="CB29" t="s">
        <v>7355</v>
      </c>
      <c r="CC29">
        <v>7</v>
      </c>
      <c r="CD29">
        <v>10</v>
      </c>
      <c r="CE29">
        <v>12</v>
      </c>
      <c r="CF29">
        <v>12</v>
      </c>
      <c r="CG29" t="s">
        <v>5677</v>
      </c>
      <c r="CH29">
        <v>414</v>
      </c>
      <c r="CI29" t="s">
        <v>3290</v>
      </c>
      <c r="CJ29" t="s">
        <v>7332</v>
      </c>
      <c r="CK29">
        <v>5.56</v>
      </c>
      <c r="CL29">
        <v>0.8</v>
      </c>
      <c r="CM29" t="s">
        <v>3329</v>
      </c>
      <c r="CO29" t="str">
        <f>VLOOKUP(CM29,AutoSCAN_ORG!B27:CF2542,1,FALSE)</f>
        <v>AS00-0000383</v>
      </c>
      <c r="CP29">
        <f>VLOOKUP($CM29,AutoSCAN_ORG!$B$1:$CF$2516,2,FALSE)</f>
        <v>21.149000000000001</v>
      </c>
      <c r="CQ29">
        <f>VLOOKUP($CM29,AutoSCAN_ORG!$B$1:$CF$2516,3,FALSE)</f>
        <v>8.2370000000000001</v>
      </c>
      <c r="CR29">
        <f>VLOOKUP($CM29,AutoSCAN_ORG!$B$1:$CF$2516,4,FALSE)</f>
        <v>196.416</v>
      </c>
      <c r="CS29">
        <f>VLOOKUP($CM29,AutoSCAN_ORG!$B$1:$CF$2516,5,FALSE)</f>
        <v>6.2949999999999999</v>
      </c>
      <c r="CT29" t="str">
        <f>VLOOKUP($CM29,AutoSCAN_ORG!$B$1:$CF$2516,6,FALSE)</f>
        <v>MELO-CORR</v>
      </c>
      <c r="CU29">
        <f>VLOOKUP($CM29,AutoSCAN_ORG!$B$1:$CF$2516,7,FALSE)</f>
        <v>0</v>
      </c>
      <c r="CV29">
        <f>VLOOKUP($CM29,AutoSCAN_ORG!$B$1:$CF$2516,69,FALSE)</f>
        <v>0</v>
      </c>
      <c r="CW29">
        <f>VLOOKUP($CM29,AutoSCAN_ORG!$B$1:$CF$2516,70,FALSE)</f>
        <v>0</v>
      </c>
      <c r="CX29" t="str">
        <f>VLOOKUP($CM29,AutoSCAN_ORG!$B$1:$CF$2516,71,FALSE)</f>
        <v>Y</v>
      </c>
      <c r="CZ29" t="str">
        <f>VLOOKUP($CM29,AutoSCAN_ORG!$B$1:$CF$2516,73,FALSE)</f>
        <v>added</v>
      </c>
      <c r="DA29">
        <f>VLOOKUP($CM29,AutoSCAN_ORG!$B$1:$CF$2516,74,FALSE)</f>
        <v>0</v>
      </c>
      <c r="DB29">
        <f>VLOOKUP($CM29,AutoSCAN_ORG!$B$1:$CF$2516,75,FALSE)</f>
        <v>0</v>
      </c>
      <c r="DC29">
        <f>VLOOKUP($CM29,AutoSCAN_ORG!$B$1:$CF$2516,76,FALSE)</f>
        <v>0</v>
      </c>
      <c r="DD29">
        <f>VLOOKUP($CM29,AutoSCAN_ORG!$B$1:$CF$2516,77,FALSE)</f>
        <v>0</v>
      </c>
      <c r="DE29" t="str">
        <f>VLOOKUP($CM29,AutoSCAN_ORG!$B$1:$CF$2516,78,FALSE)</f>
        <v>Bet. Carriers/ Sensor gap 26</v>
      </c>
      <c r="DF29">
        <f>VLOOKUP($CM29,AutoSCAN_ORG!$B$1:$CF$2516,79,FALSE)</f>
        <v>13.9</v>
      </c>
      <c r="DG29">
        <f>VLOOKUP($CM29,AutoSCAN_ORG!$B$1:$CF$2516,80,FALSE)</f>
        <v>13.9</v>
      </c>
      <c r="DH29">
        <f>VLOOKUP($CM29,AutoSCAN_ORG!$B$1:$CF$2516,81,FALSE)</f>
        <v>1.6E-2</v>
      </c>
      <c r="DI29">
        <f>VLOOKUP($CM29,AutoSCAN_ORG!$B$1:$CF$2516,82,FALSE)</f>
        <v>4.3999999999999997E-2</v>
      </c>
      <c r="DJ29">
        <f>VLOOKUP($CM29,AutoSCAN_ORG!$B$1:$CF$2516,83,FALSE)</f>
        <v>0.67900000000000005</v>
      </c>
    </row>
    <row r="30" spans="2:114" x14ac:dyDescent="0.35">
      <c r="B30" t="s">
        <v>3331</v>
      </c>
      <c r="C30">
        <v>28</v>
      </c>
      <c r="D30" t="s">
        <v>7778</v>
      </c>
      <c r="E30">
        <v>56</v>
      </c>
      <c r="F30">
        <v>25.992000000000001</v>
      </c>
      <c r="G30">
        <v>10</v>
      </c>
      <c r="H30" t="s">
        <v>7782</v>
      </c>
      <c r="I30" t="s">
        <v>7773</v>
      </c>
      <c r="J30" t="s">
        <v>5753</v>
      </c>
      <c r="K30">
        <v>13</v>
      </c>
      <c r="L30">
        <v>0.7</v>
      </c>
      <c r="M30">
        <v>7</v>
      </c>
      <c r="N30">
        <v>10</v>
      </c>
      <c r="O30" t="s">
        <v>7507</v>
      </c>
      <c r="R30" t="s">
        <v>7784</v>
      </c>
      <c r="S30" t="s">
        <v>7774</v>
      </c>
      <c r="T30" t="s">
        <v>7165</v>
      </c>
      <c r="U30" t="s">
        <v>7356</v>
      </c>
      <c r="V30" t="s">
        <v>7356</v>
      </c>
      <c r="W30">
        <v>5.56</v>
      </c>
      <c r="X30" t="s">
        <v>7804</v>
      </c>
      <c r="Y30">
        <v>0.8</v>
      </c>
      <c r="Z30" t="s">
        <v>7774</v>
      </c>
      <c r="AA30" t="s">
        <v>7786</v>
      </c>
      <c r="AB30" t="s">
        <v>7774</v>
      </c>
      <c r="AC30">
        <v>10</v>
      </c>
      <c r="AD30">
        <v>10</v>
      </c>
      <c r="AE30">
        <v>15</v>
      </c>
      <c r="AF30" t="s">
        <v>5683</v>
      </c>
      <c r="AG30">
        <v>42.784409449999998</v>
      </c>
      <c r="AH30">
        <v>-82.037181970000006</v>
      </c>
      <c r="AI30">
        <v>202.6</v>
      </c>
      <c r="AJ30">
        <v>290</v>
      </c>
      <c r="AL30">
        <v>15</v>
      </c>
      <c r="AM30">
        <v>986</v>
      </c>
      <c r="AN30">
        <v>0.58899999999999997</v>
      </c>
      <c r="AO30">
        <v>-204.61600000000001</v>
      </c>
      <c r="AP30">
        <v>2117</v>
      </c>
      <c r="AQ30">
        <v>2117</v>
      </c>
      <c r="AT30">
        <v>1.24</v>
      </c>
      <c r="AU30">
        <v>1.24</v>
      </c>
      <c r="AW30">
        <v>2.15</v>
      </c>
      <c r="AX30">
        <v>2.15</v>
      </c>
      <c r="BD30">
        <v>0.7</v>
      </c>
      <c r="BE30">
        <v>7</v>
      </c>
      <c r="BF30" t="s">
        <v>577</v>
      </c>
      <c r="BG30" t="s">
        <v>3331</v>
      </c>
      <c r="BH30">
        <v>28</v>
      </c>
      <c r="BI30" t="s">
        <v>5753</v>
      </c>
      <c r="BJ30" t="s">
        <v>7773</v>
      </c>
      <c r="BK30">
        <v>28</v>
      </c>
      <c r="BL30">
        <v>130</v>
      </c>
      <c r="BS30">
        <v>13</v>
      </c>
      <c r="BT30">
        <v>0.66</v>
      </c>
      <c r="BU30">
        <v>0.57999999999999996</v>
      </c>
      <c r="BV30">
        <v>0.57999999999999996</v>
      </c>
      <c r="BW30">
        <v>42.784409449999998</v>
      </c>
      <c r="BX30">
        <v>-82.037181970000006</v>
      </c>
      <c r="BY30">
        <v>4737395.8669999996</v>
      </c>
      <c r="BZ30">
        <v>202.578</v>
      </c>
      <c r="CA30">
        <v>137.9</v>
      </c>
      <c r="CB30" t="s">
        <v>7357</v>
      </c>
      <c r="CC30">
        <v>7</v>
      </c>
      <c r="CD30">
        <v>10</v>
      </c>
      <c r="CE30">
        <v>12</v>
      </c>
      <c r="CF30">
        <v>12</v>
      </c>
      <c r="CG30" t="s">
        <v>5677</v>
      </c>
      <c r="CH30">
        <v>414</v>
      </c>
      <c r="CI30" t="s">
        <v>3290</v>
      </c>
      <c r="CJ30" t="s">
        <v>7332</v>
      </c>
      <c r="CK30">
        <v>5.56</v>
      </c>
      <c r="CL30">
        <v>0.8</v>
      </c>
      <c r="CM30" t="s">
        <v>3331</v>
      </c>
      <c r="CO30" t="str">
        <f>VLOOKUP(CM30,AutoSCAN_ORG!B28:CF2543,1,FALSE)</f>
        <v>AS00-0000385</v>
      </c>
      <c r="CP30">
        <f>VLOOKUP($CM30,AutoSCAN_ORG!$B$1:$CF$2516,2,FALSE)</f>
        <v>25.99</v>
      </c>
      <c r="CQ30">
        <f>VLOOKUP($CM30,AutoSCAN_ORG!$B$1:$CF$2516,3,FALSE)</f>
        <v>8</v>
      </c>
      <c r="CR30">
        <f>VLOOKUP($CM30,AutoSCAN_ORG!$B$1:$CF$2516,4,FALSE)</f>
        <v>217.60499999999999</v>
      </c>
      <c r="CS30">
        <f>VLOOKUP($CM30,AutoSCAN_ORG!$B$1:$CF$2516,5,FALSE)</f>
        <v>6.2949999999999999</v>
      </c>
      <c r="CT30" t="str">
        <f>VLOOKUP($CM30,AutoSCAN_ORG!$B$1:$CF$2516,6,FALSE)</f>
        <v>MELO-CORR</v>
      </c>
      <c r="CU30">
        <f>VLOOKUP($CM30,AutoSCAN_ORG!$B$1:$CF$2516,7,FALSE)</f>
        <v>0</v>
      </c>
      <c r="CV30">
        <f>VLOOKUP($CM30,AutoSCAN_ORG!$B$1:$CF$2516,69,FALSE)</f>
        <v>0</v>
      </c>
      <c r="CW30">
        <f>VLOOKUP($CM30,AutoSCAN_ORG!$B$1:$CF$2516,70,FALSE)</f>
        <v>0</v>
      </c>
      <c r="CX30" t="str">
        <f>VLOOKUP($CM30,AutoSCAN_ORG!$B$1:$CF$2516,71,FALSE)</f>
        <v>Y</v>
      </c>
      <c r="CZ30" t="str">
        <f>VLOOKUP($CM30,AutoSCAN_ORG!$B$1:$CF$2516,73,FALSE)</f>
        <v>added</v>
      </c>
      <c r="DA30">
        <f>VLOOKUP($CM30,AutoSCAN_ORG!$B$1:$CF$2516,74,FALSE)</f>
        <v>0</v>
      </c>
      <c r="DB30">
        <f>VLOOKUP($CM30,AutoSCAN_ORG!$B$1:$CF$2516,75,FALSE)</f>
        <v>0</v>
      </c>
      <c r="DC30">
        <f>VLOOKUP($CM30,AutoSCAN_ORG!$B$1:$CF$2516,76,FALSE)</f>
        <v>0</v>
      </c>
      <c r="DD30">
        <f>VLOOKUP($CM30,AutoSCAN_ORG!$B$1:$CF$2516,77,FALSE)</f>
        <v>0</v>
      </c>
      <c r="DF30">
        <f>VLOOKUP($CM30,AutoSCAN_ORG!$B$1:$CF$2516,79,FALSE)</f>
        <v>12.51</v>
      </c>
      <c r="DG30">
        <f>VLOOKUP($CM30,AutoSCAN_ORG!$B$1:$CF$2516,80,FALSE)</f>
        <v>12.51</v>
      </c>
      <c r="DH30">
        <f>VLOOKUP($CM30,AutoSCAN_ORG!$B$1:$CF$2516,81,FALSE)</f>
        <v>1.4999999999999999E-2</v>
      </c>
      <c r="DI30">
        <f>VLOOKUP($CM30,AutoSCAN_ORG!$B$1:$CF$2516,82,FALSE)</f>
        <v>4.8000000000000001E-2</v>
      </c>
      <c r="DJ30">
        <f>VLOOKUP($CM30,AutoSCAN_ORG!$B$1:$CF$2516,83,FALSE)</f>
        <v>0.70499999999999996</v>
      </c>
    </row>
    <row r="31" spans="2:114" x14ac:dyDescent="0.35">
      <c r="B31" t="s">
        <v>3332</v>
      </c>
      <c r="C31">
        <v>29</v>
      </c>
      <c r="D31" t="s">
        <v>7778</v>
      </c>
      <c r="E31">
        <v>57</v>
      </c>
      <c r="F31">
        <v>26.033000000000001</v>
      </c>
      <c r="G31">
        <v>10</v>
      </c>
      <c r="H31" t="s">
        <v>7782</v>
      </c>
      <c r="I31" t="s">
        <v>7773</v>
      </c>
      <c r="J31" t="s">
        <v>5753</v>
      </c>
      <c r="K31">
        <v>12</v>
      </c>
      <c r="L31">
        <v>0.68</v>
      </c>
      <c r="M31">
        <v>8</v>
      </c>
      <c r="N31">
        <v>9</v>
      </c>
      <c r="O31" t="s">
        <v>7352</v>
      </c>
      <c r="R31" t="s">
        <v>7784</v>
      </c>
      <c r="S31" t="s">
        <v>7774</v>
      </c>
      <c r="T31" t="s">
        <v>7165</v>
      </c>
      <c r="U31" t="s">
        <v>7356</v>
      </c>
      <c r="V31" t="s">
        <v>7356</v>
      </c>
      <c r="W31">
        <v>5.56</v>
      </c>
      <c r="X31" t="s">
        <v>7804</v>
      </c>
      <c r="Y31">
        <v>0.8</v>
      </c>
      <c r="Z31" t="s">
        <v>7774</v>
      </c>
      <c r="AA31" t="s">
        <v>7789</v>
      </c>
      <c r="AB31" t="s">
        <v>7774</v>
      </c>
      <c r="AF31" t="s">
        <v>5678</v>
      </c>
      <c r="AG31">
        <v>42.784409089999997</v>
      </c>
      <c r="AH31">
        <v>-82.03718198</v>
      </c>
      <c r="AI31">
        <v>202.6</v>
      </c>
      <c r="AJ31">
        <v>290</v>
      </c>
      <c r="AL31">
        <v>15</v>
      </c>
      <c r="AM31">
        <v>986</v>
      </c>
      <c r="AN31">
        <v>0.63</v>
      </c>
      <c r="AO31">
        <v>-385.45299999999997</v>
      </c>
      <c r="AP31">
        <v>2116</v>
      </c>
      <c r="AQ31">
        <v>2116</v>
      </c>
      <c r="AT31">
        <v>1.24</v>
      </c>
      <c r="AU31">
        <v>1.24</v>
      </c>
      <c r="AW31">
        <v>2.15</v>
      </c>
      <c r="AX31">
        <v>2.15</v>
      </c>
      <c r="BD31">
        <v>0.68</v>
      </c>
      <c r="BE31">
        <v>8</v>
      </c>
      <c r="BF31" t="s">
        <v>578</v>
      </c>
      <c r="BG31" t="s">
        <v>3332</v>
      </c>
      <c r="BH31">
        <v>29</v>
      </c>
      <c r="BI31" t="s">
        <v>5753</v>
      </c>
      <c r="BJ31" t="s">
        <v>7773</v>
      </c>
      <c r="BK31">
        <v>29</v>
      </c>
      <c r="BL31">
        <v>130</v>
      </c>
      <c r="BS31">
        <v>13</v>
      </c>
      <c r="BT31">
        <v>0.66</v>
      </c>
      <c r="BU31">
        <v>0.57999999999999996</v>
      </c>
      <c r="BV31">
        <v>0.57999999999999996</v>
      </c>
      <c r="BW31">
        <v>42.784409089999997</v>
      </c>
      <c r="BX31">
        <v>-82.03718198</v>
      </c>
      <c r="BY31">
        <v>4737395.8269999996</v>
      </c>
      <c r="BZ31">
        <v>202.578</v>
      </c>
      <c r="CA31">
        <v>213.7</v>
      </c>
      <c r="CB31" t="s">
        <v>7358</v>
      </c>
      <c r="CC31">
        <v>7</v>
      </c>
      <c r="CD31">
        <v>10</v>
      </c>
      <c r="CE31">
        <v>12</v>
      </c>
      <c r="CF31">
        <v>12</v>
      </c>
      <c r="CG31" t="s">
        <v>5677</v>
      </c>
      <c r="CH31">
        <v>414</v>
      </c>
      <c r="CI31" t="s">
        <v>3290</v>
      </c>
      <c r="CJ31" t="s">
        <v>7332</v>
      </c>
      <c r="CK31">
        <v>5.56</v>
      </c>
      <c r="CL31">
        <v>0.8</v>
      </c>
      <c r="CM31" t="s">
        <v>3332</v>
      </c>
      <c r="CO31" t="str">
        <f>VLOOKUP(CM31,AutoSCAN_ORG!B29:CF2544,1,FALSE)</f>
        <v>AS00-0000386</v>
      </c>
      <c r="CP31">
        <f>VLOOKUP($CM31,AutoSCAN_ORG!$B$1:$CF$2516,2,FALSE)</f>
        <v>26.03</v>
      </c>
      <c r="CQ31">
        <f>VLOOKUP($CM31,AutoSCAN_ORG!$B$1:$CF$2516,3,FALSE)</f>
        <v>8.3699999999999992</v>
      </c>
      <c r="CR31">
        <f>VLOOKUP($CM31,AutoSCAN_ORG!$B$1:$CF$2516,4,FALSE)</f>
        <v>139.971</v>
      </c>
      <c r="CS31">
        <f>VLOOKUP($CM31,AutoSCAN_ORG!$B$1:$CF$2516,5,FALSE)</f>
        <v>6.2949999999999999</v>
      </c>
      <c r="CT31" t="str">
        <f>VLOOKUP($CM31,AutoSCAN_ORG!$B$1:$CF$2516,6,FALSE)</f>
        <v>MELO-CORR</v>
      </c>
      <c r="CU31">
        <f>VLOOKUP($CM31,AutoSCAN_ORG!$B$1:$CF$2516,7,FALSE)</f>
        <v>0</v>
      </c>
      <c r="CV31">
        <f>VLOOKUP($CM31,AutoSCAN_ORG!$B$1:$CF$2516,69,FALSE)</f>
        <v>0</v>
      </c>
      <c r="CW31">
        <f>VLOOKUP($CM31,AutoSCAN_ORG!$B$1:$CF$2516,70,FALSE)</f>
        <v>0</v>
      </c>
      <c r="CX31" t="str">
        <f>VLOOKUP($CM31,AutoSCAN_ORG!$B$1:$CF$2516,71,FALSE)</f>
        <v>Y</v>
      </c>
      <c r="CZ31" t="str">
        <f>VLOOKUP($CM31,AutoSCAN_ORG!$B$1:$CF$2516,73,FALSE)</f>
        <v>added</v>
      </c>
      <c r="DA31">
        <f>VLOOKUP($CM31,AutoSCAN_ORG!$B$1:$CF$2516,74,FALSE)</f>
        <v>0</v>
      </c>
      <c r="DB31">
        <f>VLOOKUP($CM31,AutoSCAN_ORG!$B$1:$CF$2516,75,FALSE)</f>
        <v>0</v>
      </c>
      <c r="DC31">
        <f>VLOOKUP($CM31,AutoSCAN_ORG!$B$1:$CF$2516,76,FALSE)</f>
        <v>0</v>
      </c>
      <c r="DD31">
        <f>VLOOKUP($CM31,AutoSCAN_ORG!$B$1:$CF$2516,77,FALSE)</f>
        <v>0</v>
      </c>
      <c r="DF31">
        <f>VLOOKUP($CM31,AutoSCAN_ORG!$B$1:$CF$2516,79,FALSE)</f>
        <v>12.2</v>
      </c>
      <c r="DG31">
        <f>VLOOKUP($CM31,AutoSCAN_ORG!$B$1:$CF$2516,80,FALSE)</f>
        <v>12.2</v>
      </c>
      <c r="DH31">
        <f>VLOOKUP($CM31,AutoSCAN_ORG!$B$1:$CF$2516,81,FALSE)</f>
        <v>2E-3</v>
      </c>
      <c r="DI31">
        <f>VLOOKUP($CM31,AutoSCAN_ORG!$B$1:$CF$2516,82,FALSE)</f>
        <v>7.0000000000000001E-3</v>
      </c>
      <c r="DJ31">
        <f>VLOOKUP($CM31,AutoSCAN_ORG!$B$1:$CF$2516,83,FALSE)</f>
        <v>0.65600000000000003</v>
      </c>
    </row>
    <row r="32" spans="2:114" x14ac:dyDescent="0.35">
      <c r="B32" t="s">
        <v>3333</v>
      </c>
      <c r="C32">
        <v>30</v>
      </c>
      <c r="D32" t="s">
        <v>7778</v>
      </c>
      <c r="E32">
        <v>58</v>
      </c>
      <c r="F32">
        <v>26.084</v>
      </c>
      <c r="G32">
        <v>10</v>
      </c>
      <c r="H32" t="s">
        <v>7782</v>
      </c>
      <c r="I32" t="s">
        <v>7773</v>
      </c>
      <c r="J32" t="s">
        <v>5753</v>
      </c>
      <c r="K32">
        <v>13</v>
      </c>
      <c r="L32">
        <v>0.73</v>
      </c>
      <c r="M32">
        <v>7</v>
      </c>
      <c r="N32">
        <v>8</v>
      </c>
      <c r="O32" t="s">
        <v>7670</v>
      </c>
      <c r="R32" t="s">
        <v>7784</v>
      </c>
      <c r="S32" t="s">
        <v>7774</v>
      </c>
      <c r="T32" t="s">
        <v>7165</v>
      </c>
      <c r="U32" t="s">
        <v>7356</v>
      </c>
      <c r="V32" t="s">
        <v>7356</v>
      </c>
      <c r="W32">
        <v>5.56</v>
      </c>
      <c r="X32" t="s">
        <v>7804</v>
      </c>
      <c r="Y32">
        <v>0.8</v>
      </c>
      <c r="Z32" t="s">
        <v>7774</v>
      </c>
      <c r="AA32" t="s">
        <v>7789</v>
      </c>
      <c r="AB32" t="s">
        <v>7774</v>
      </c>
      <c r="AF32" t="s">
        <v>5678</v>
      </c>
      <c r="AG32">
        <v>42.784408630000001</v>
      </c>
      <c r="AH32">
        <v>-82.037181989999993</v>
      </c>
      <c r="AI32">
        <v>202.6</v>
      </c>
      <c r="AJ32">
        <v>290</v>
      </c>
      <c r="AL32">
        <v>15</v>
      </c>
      <c r="AM32">
        <v>986</v>
      </c>
      <c r="AN32">
        <v>0.68100000000000005</v>
      </c>
      <c r="AO32">
        <v>-207.833</v>
      </c>
      <c r="AP32">
        <v>2116</v>
      </c>
      <c r="AQ32">
        <v>2117</v>
      </c>
      <c r="AT32">
        <v>1.24</v>
      </c>
      <c r="AU32">
        <v>1.24</v>
      </c>
      <c r="AW32">
        <v>2.15</v>
      </c>
      <c r="AX32">
        <v>2.15</v>
      </c>
      <c r="BD32">
        <v>0.73</v>
      </c>
      <c r="BE32">
        <v>7</v>
      </c>
      <c r="BF32" t="s">
        <v>579</v>
      </c>
      <c r="BG32" t="s">
        <v>3333</v>
      </c>
      <c r="BH32">
        <v>30</v>
      </c>
      <c r="BI32" t="s">
        <v>5753</v>
      </c>
      <c r="BJ32" t="s">
        <v>7773</v>
      </c>
      <c r="BK32">
        <v>30</v>
      </c>
      <c r="BL32">
        <v>130</v>
      </c>
      <c r="BS32">
        <v>13</v>
      </c>
      <c r="BT32">
        <v>0.66</v>
      </c>
      <c r="BU32">
        <v>0.57999999999999996</v>
      </c>
      <c r="BV32">
        <v>0.57999999999999996</v>
      </c>
      <c r="BW32">
        <v>42.784408630000001</v>
      </c>
      <c r="BX32">
        <v>-82.037181989999993</v>
      </c>
      <c r="BY32">
        <v>4737395.7759999996</v>
      </c>
      <c r="BZ32">
        <v>202.578</v>
      </c>
      <c r="CA32">
        <v>139.19999999999999</v>
      </c>
      <c r="CB32" t="s">
        <v>7359</v>
      </c>
      <c r="CC32">
        <v>7</v>
      </c>
      <c r="CD32">
        <v>10</v>
      </c>
      <c r="CE32">
        <v>12</v>
      </c>
      <c r="CF32">
        <v>12</v>
      </c>
      <c r="CG32" t="s">
        <v>5677</v>
      </c>
      <c r="CH32">
        <v>414</v>
      </c>
      <c r="CI32" t="s">
        <v>3290</v>
      </c>
      <c r="CJ32" t="s">
        <v>7332</v>
      </c>
      <c r="CK32">
        <v>5.56</v>
      </c>
      <c r="CL32">
        <v>0.8</v>
      </c>
      <c r="CM32" t="s">
        <v>3333</v>
      </c>
      <c r="CO32" t="str">
        <f>VLOOKUP(CM32,AutoSCAN_ORG!B30:CF2545,1,FALSE)</f>
        <v>AS00-0000387</v>
      </c>
      <c r="CP32">
        <f>VLOOKUP($CM32,AutoSCAN_ORG!$B$1:$CF$2516,2,FALSE)</f>
        <v>26.081</v>
      </c>
      <c r="CQ32">
        <f>VLOOKUP($CM32,AutoSCAN_ORG!$B$1:$CF$2516,3,FALSE)</f>
        <v>8.4420000000000002</v>
      </c>
      <c r="CR32">
        <f>VLOOKUP($CM32,AutoSCAN_ORG!$B$1:$CF$2516,4,FALSE)</f>
        <v>215.85400000000001</v>
      </c>
      <c r="CS32">
        <f>VLOOKUP($CM32,AutoSCAN_ORG!$B$1:$CF$2516,5,FALSE)</f>
        <v>6.2949999999999999</v>
      </c>
      <c r="CT32" t="str">
        <f>VLOOKUP($CM32,AutoSCAN_ORG!$B$1:$CF$2516,6,FALSE)</f>
        <v>MELO-CORR</v>
      </c>
      <c r="CU32">
        <f>VLOOKUP($CM32,AutoSCAN_ORG!$B$1:$CF$2516,7,FALSE)</f>
        <v>0</v>
      </c>
      <c r="CV32">
        <f>VLOOKUP($CM32,AutoSCAN_ORG!$B$1:$CF$2516,69,FALSE)</f>
        <v>0</v>
      </c>
      <c r="CW32">
        <f>VLOOKUP($CM32,AutoSCAN_ORG!$B$1:$CF$2516,70,FALSE)</f>
        <v>0</v>
      </c>
      <c r="CX32" t="str">
        <f>VLOOKUP($CM32,AutoSCAN_ORG!$B$1:$CF$2516,71,FALSE)</f>
        <v>Y</v>
      </c>
      <c r="CZ32" t="str">
        <f>VLOOKUP($CM32,AutoSCAN_ORG!$B$1:$CF$2516,73,FALSE)</f>
        <v>added</v>
      </c>
      <c r="DA32">
        <f>VLOOKUP($CM32,AutoSCAN_ORG!$B$1:$CF$2516,74,FALSE)</f>
        <v>0</v>
      </c>
      <c r="DB32">
        <f>VLOOKUP($CM32,AutoSCAN_ORG!$B$1:$CF$2516,75,FALSE)</f>
        <v>0</v>
      </c>
      <c r="DC32">
        <f>VLOOKUP($CM32,AutoSCAN_ORG!$B$1:$CF$2516,76,FALSE)</f>
        <v>0</v>
      </c>
      <c r="DD32">
        <f>VLOOKUP($CM32,AutoSCAN_ORG!$B$1:$CF$2516,77,FALSE)</f>
        <v>0</v>
      </c>
      <c r="DF32">
        <f>VLOOKUP($CM32,AutoSCAN_ORG!$B$1:$CF$2516,79,FALSE)</f>
        <v>13.15</v>
      </c>
      <c r="DG32">
        <f>VLOOKUP($CM32,AutoSCAN_ORG!$B$1:$CF$2516,80,FALSE)</f>
        <v>13.15</v>
      </c>
      <c r="DH32">
        <f>VLOOKUP($CM32,AutoSCAN_ORG!$B$1:$CF$2516,81,FALSE)</f>
        <v>0.03</v>
      </c>
      <c r="DI32">
        <f>VLOOKUP($CM32,AutoSCAN_ORG!$B$1:$CF$2516,82,FALSE)</f>
        <v>6.5000000000000002E-2</v>
      </c>
      <c r="DJ32">
        <f>VLOOKUP($CM32,AutoSCAN_ORG!$B$1:$CF$2516,83,FALSE)</f>
        <v>0.69499999999999995</v>
      </c>
    </row>
    <row r="33" spans="2:114" x14ac:dyDescent="0.35">
      <c r="B33" t="s">
        <v>3334</v>
      </c>
      <c r="C33">
        <v>31</v>
      </c>
      <c r="D33" t="s">
        <v>7778</v>
      </c>
      <c r="E33">
        <v>59</v>
      </c>
      <c r="F33">
        <v>26.212</v>
      </c>
      <c r="G33">
        <v>10</v>
      </c>
      <c r="H33" t="s">
        <v>7782</v>
      </c>
      <c r="I33" t="s">
        <v>7773</v>
      </c>
      <c r="J33" t="s">
        <v>5753</v>
      </c>
      <c r="K33">
        <v>11</v>
      </c>
      <c r="L33">
        <v>0.62</v>
      </c>
      <c r="M33">
        <v>7</v>
      </c>
      <c r="N33">
        <v>9</v>
      </c>
      <c r="O33" t="s">
        <v>7499</v>
      </c>
      <c r="R33" t="s">
        <v>7784</v>
      </c>
      <c r="S33" t="s">
        <v>7774</v>
      </c>
      <c r="T33" t="s">
        <v>7165</v>
      </c>
      <c r="U33" t="s">
        <v>7356</v>
      </c>
      <c r="V33" t="s">
        <v>7356</v>
      </c>
      <c r="W33">
        <v>5.56</v>
      </c>
      <c r="X33" t="s">
        <v>7804</v>
      </c>
      <c r="Y33">
        <v>0.8</v>
      </c>
      <c r="Z33" t="s">
        <v>7774</v>
      </c>
      <c r="AA33" t="s">
        <v>7789</v>
      </c>
      <c r="AB33" t="s">
        <v>7774</v>
      </c>
      <c r="AF33" t="s">
        <v>5678</v>
      </c>
      <c r="AG33">
        <v>42.784407469999998</v>
      </c>
      <c r="AH33">
        <v>-82.037182009999995</v>
      </c>
      <c r="AI33">
        <v>202.6</v>
      </c>
      <c r="AJ33">
        <v>290</v>
      </c>
      <c r="AL33">
        <v>15</v>
      </c>
      <c r="AM33">
        <v>986</v>
      </c>
      <c r="AN33">
        <v>0.80900000000000005</v>
      </c>
      <c r="AO33">
        <v>-201.15899999999999</v>
      </c>
      <c r="AP33">
        <v>2117</v>
      </c>
      <c r="AQ33">
        <v>2117</v>
      </c>
      <c r="AT33">
        <v>1.24</v>
      </c>
      <c r="AU33">
        <v>1.24</v>
      </c>
      <c r="AW33">
        <v>2.15</v>
      </c>
      <c r="AX33">
        <v>2.15</v>
      </c>
      <c r="BD33">
        <v>0.62</v>
      </c>
      <c r="BE33">
        <v>7</v>
      </c>
      <c r="BF33" t="s">
        <v>580</v>
      </c>
      <c r="BG33" t="s">
        <v>3334</v>
      </c>
      <c r="BH33">
        <v>31</v>
      </c>
      <c r="BI33" t="s">
        <v>5753</v>
      </c>
      <c r="BJ33" t="s">
        <v>7773</v>
      </c>
      <c r="BK33">
        <v>31</v>
      </c>
      <c r="BL33">
        <v>130</v>
      </c>
      <c r="BS33">
        <v>13</v>
      </c>
      <c r="BT33">
        <v>0.66</v>
      </c>
      <c r="BU33">
        <v>0.57999999999999996</v>
      </c>
      <c r="BV33">
        <v>0.57999999999999996</v>
      </c>
      <c r="BW33">
        <v>42.784407469999998</v>
      </c>
      <c r="BX33">
        <v>-82.037182009999995</v>
      </c>
      <c r="BY33">
        <v>4737395.6469999999</v>
      </c>
      <c r="BZ33">
        <v>202.57900000000001</v>
      </c>
      <c r="CA33">
        <v>136.4</v>
      </c>
      <c r="CB33" t="s">
        <v>7360</v>
      </c>
      <c r="CC33">
        <v>7</v>
      </c>
      <c r="CD33">
        <v>10</v>
      </c>
      <c r="CE33">
        <v>12</v>
      </c>
      <c r="CF33">
        <v>12</v>
      </c>
      <c r="CG33" t="s">
        <v>5677</v>
      </c>
      <c r="CH33">
        <v>414</v>
      </c>
      <c r="CI33" t="s">
        <v>3290</v>
      </c>
      <c r="CJ33" t="s">
        <v>7332</v>
      </c>
      <c r="CK33">
        <v>5.56</v>
      </c>
      <c r="CL33">
        <v>0.8</v>
      </c>
      <c r="CM33" t="s">
        <v>3334</v>
      </c>
      <c r="CO33" t="str">
        <f>VLOOKUP(CM33,AutoSCAN_ORG!B31:CF2546,1,FALSE)</f>
        <v>AS00-0000388</v>
      </c>
      <c r="CP33">
        <f>VLOOKUP($CM33,AutoSCAN_ORG!$B$1:$CF$2516,2,FALSE)</f>
        <v>26.21</v>
      </c>
      <c r="CQ33">
        <f>VLOOKUP($CM33,AutoSCAN_ORG!$B$1:$CF$2516,3,FALSE)</f>
        <v>8</v>
      </c>
      <c r="CR33">
        <f>VLOOKUP($CM33,AutoSCAN_ORG!$B$1:$CF$2516,4,FALSE)</f>
        <v>217.01599999999999</v>
      </c>
      <c r="CS33">
        <f>VLOOKUP($CM33,AutoSCAN_ORG!$B$1:$CF$2516,5,FALSE)</f>
        <v>6.2949999999999999</v>
      </c>
      <c r="CT33" t="str">
        <f>VLOOKUP($CM33,AutoSCAN_ORG!$B$1:$CF$2516,6,FALSE)</f>
        <v>MELO-CORR</v>
      </c>
      <c r="CU33">
        <f>VLOOKUP($CM33,AutoSCAN_ORG!$B$1:$CF$2516,7,FALSE)</f>
        <v>0</v>
      </c>
      <c r="CV33">
        <f>VLOOKUP($CM33,AutoSCAN_ORG!$B$1:$CF$2516,69,FALSE)</f>
        <v>0</v>
      </c>
      <c r="CW33">
        <f>VLOOKUP($CM33,AutoSCAN_ORG!$B$1:$CF$2516,70,FALSE)</f>
        <v>0</v>
      </c>
      <c r="CX33" t="str">
        <f>VLOOKUP($CM33,AutoSCAN_ORG!$B$1:$CF$2516,71,FALSE)</f>
        <v>Y</v>
      </c>
      <c r="CZ33" t="str">
        <f>VLOOKUP($CM33,AutoSCAN_ORG!$B$1:$CF$2516,73,FALSE)</f>
        <v>added</v>
      </c>
      <c r="DA33">
        <f>VLOOKUP($CM33,AutoSCAN_ORG!$B$1:$CF$2516,74,FALSE)</f>
        <v>0</v>
      </c>
      <c r="DB33">
        <f>VLOOKUP($CM33,AutoSCAN_ORG!$B$1:$CF$2516,75,FALSE)</f>
        <v>0</v>
      </c>
      <c r="DC33">
        <f>VLOOKUP($CM33,AutoSCAN_ORG!$B$1:$CF$2516,76,FALSE)</f>
        <v>0</v>
      </c>
      <c r="DD33">
        <f>VLOOKUP($CM33,AutoSCAN_ORG!$B$1:$CF$2516,77,FALSE)</f>
        <v>0</v>
      </c>
      <c r="DF33">
        <f>VLOOKUP($CM33,AutoSCAN_ORG!$B$1:$CF$2516,79,FALSE)</f>
        <v>11.22</v>
      </c>
      <c r="DG33">
        <f>VLOOKUP($CM33,AutoSCAN_ORG!$B$1:$CF$2516,80,FALSE)</f>
        <v>11.22</v>
      </c>
      <c r="DH33">
        <f>VLOOKUP($CM33,AutoSCAN_ORG!$B$1:$CF$2516,81,FALSE)</f>
        <v>0.02</v>
      </c>
      <c r="DI33">
        <f>VLOOKUP($CM33,AutoSCAN_ORG!$B$1:$CF$2516,82,FALSE)</f>
        <v>4.4999999999999998E-2</v>
      </c>
      <c r="DJ33">
        <f>VLOOKUP($CM33,AutoSCAN_ORG!$B$1:$CF$2516,83,FALSE)</f>
        <v>0.65900000000000003</v>
      </c>
    </row>
    <row r="34" spans="2:114" x14ac:dyDescent="0.35">
      <c r="B34" t="s">
        <v>3335</v>
      </c>
      <c r="C34">
        <v>32</v>
      </c>
      <c r="D34" t="s">
        <v>7778</v>
      </c>
      <c r="E34">
        <v>60</v>
      </c>
      <c r="F34">
        <v>28.085999999999999</v>
      </c>
      <c r="G34">
        <v>10</v>
      </c>
      <c r="H34" t="s">
        <v>7782</v>
      </c>
      <c r="I34" t="s">
        <v>7773</v>
      </c>
      <c r="J34" t="s">
        <v>5753</v>
      </c>
      <c r="K34">
        <v>14</v>
      </c>
      <c r="L34">
        <v>0.78</v>
      </c>
      <c r="M34">
        <v>9</v>
      </c>
      <c r="N34">
        <v>10</v>
      </c>
      <c r="O34" t="s">
        <v>7363</v>
      </c>
      <c r="R34" t="s">
        <v>7784</v>
      </c>
      <c r="S34" t="s">
        <v>7774</v>
      </c>
      <c r="T34" t="s">
        <v>7165</v>
      </c>
      <c r="U34" t="s">
        <v>7356</v>
      </c>
      <c r="V34" t="s">
        <v>7356</v>
      </c>
      <c r="W34">
        <v>5.56</v>
      </c>
      <c r="X34" t="s">
        <v>7804</v>
      </c>
      <c r="Y34">
        <v>0.8</v>
      </c>
      <c r="Z34" t="s">
        <v>7774</v>
      </c>
      <c r="AA34" t="s">
        <v>7786</v>
      </c>
      <c r="AB34" t="s">
        <v>7774</v>
      </c>
      <c r="AC34">
        <v>10</v>
      </c>
      <c r="AD34">
        <v>10</v>
      </c>
      <c r="AE34">
        <v>15</v>
      </c>
      <c r="AF34" t="s">
        <v>5683</v>
      </c>
      <c r="AG34">
        <v>42.784390539999997</v>
      </c>
      <c r="AH34">
        <v>-82.037182329999993</v>
      </c>
      <c r="AI34">
        <v>202.6</v>
      </c>
      <c r="AJ34">
        <v>290</v>
      </c>
      <c r="AL34">
        <v>15</v>
      </c>
      <c r="AM34">
        <v>986</v>
      </c>
      <c r="AN34">
        <v>2.6819999999999999</v>
      </c>
      <c r="AO34">
        <v>-234.38399999999999</v>
      </c>
      <c r="AP34">
        <v>2114</v>
      </c>
      <c r="AQ34">
        <v>2115</v>
      </c>
      <c r="AT34">
        <v>1.23</v>
      </c>
      <c r="AU34">
        <v>1.23</v>
      </c>
      <c r="AW34">
        <v>2.14</v>
      </c>
      <c r="AX34">
        <v>2.14</v>
      </c>
      <c r="BD34">
        <v>0.78</v>
      </c>
      <c r="BE34">
        <v>9</v>
      </c>
      <c r="BF34" t="s">
        <v>581</v>
      </c>
      <c r="BG34" t="s">
        <v>3335</v>
      </c>
      <c r="BH34">
        <v>32</v>
      </c>
      <c r="BI34" t="s">
        <v>5753</v>
      </c>
      <c r="BJ34" t="s">
        <v>7773</v>
      </c>
      <c r="BK34">
        <v>32</v>
      </c>
      <c r="BL34">
        <v>130</v>
      </c>
      <c r="BS34">
        <v>13</v>
      </c>
      <c r="BT34">
        <v>0.66</v>
      </c>
      <c r="BU34">
        <v>0.57999999999999996</v>
      </c>
      <c r="BV34">
        <v>0.57999999999999996</v>
      </c>
      <c r="BW34">
        <v>42.784390539999997</v>
      </c>
      <c r="BX34">
        <v>-82.037182329999993</v>
      </c>
      <c r="BY34">
        <v>4737393.767</v>
      </c>
      <c r="BZ34">
        <v>202.58600000000001</v>
      </c>
      <c r="CA34">
        <v>150.30000000000001</v>
      </c>
      <c r="CB34" t="s">
        <v>7361</v>
      </c>
      <c r="CC34">
        <v>7</v>
      </c>
      <c r="CD34">
        <v>10</v>
      </c>
      <c r="CE34">
        <v>12</v>
      </c>
      <c r="CF34">
        <v>12</v>
      </c>
      <c r="CG34" t="s">
        <v>5677</v>
      </c>
      <c r="CH34">
        <v>414</v>
      </c>
      <c r="CI34" t="s">
        <v>3290</v>
      </c>
      <c r="CJ34" t="s">
        <v>7332</v>
      </c>
      <c r="CK34">
        <v>5.56</v>
      </c>
      <c r="CL34">
        <v>0.8</v>
      </c>
      <c r="CM34" t="s">
        <v>3335</v>
      </c>
      <c r="CO34" t="str">
        <f>VLOOKUP(CM34,AutoSCAN_ORG!B32:CF2547,1,FALSE)</f>
        <v>AS00-0000389</v>
      </c>
      <c r="CP34">
        <f>VLOOKUP($CM34,AutoSCAN_ORG!$B$1:$CF$2516,2,FALSE)</f>
        <v>28.082999999999998</v>
      </c>
      <c r="CQ34">
        <f>VLOOKUP($CM34,AutoSCAN_ORG!$B$1:$CF$2516,3,FALSE)</f>
        <v>10.138999999999999</v>
      </c>
      <c r="CR34">
        <f>VLOOKUP($CM34,AutoSCAN_ORG!$B$1:$CF$2516,4,FALSE)</f>
        <v>202.155</v>
      </c>
      <c r="CS34">
        <f>VLOOKUP($CM34,AutoSCAN_ORG!$B$1:$CF$2516,5,FALSE)</f>
        <v>11.855</v>
      </c>
      <c r="CT34" t="str">
        <f>VLOOKUP($CM34,AutoSCAN_ORG!$B$1:$CF$2516,6,FALSE)</f>
        <v>MELO-CORR</v>
      </c>
      <c r="CU34">
        <f>VLOOKUP($CM34,AutoSCAN_ORG!$B$1:$CF$2516,7,FALSE)</f>
        <v>0</v>
      </c>
      <c r="CV34">
        <f>VLOOKUP($CM34,AutoSCAN_ORG!$B$1:$CF$2516,69,FALSE)</f>
        <v>0</v>
      </c>
      <c r="CW34">
        <f>VLOOKUP($CM34,AutoSCAN_ORG!$B$1:$CF$2516,70,FALSE)</f>
        <v>0</v>
      </c>
      <c r="CX34" t="str">
        <f>VLOOKUP($CM34,AutoSCAN_ORG!$B$1:$CF$2516,71,FALSE)</f>
        <v>Y</v>
      </c>
      <c r="CZ34" t="str">
        <f>VLOOKUP($CM34,AutoSCAN_ORG!$B$1:$CF$2516,73,FALSE)</f>
        <v>added</v>
      </c>
      <c r="DA34">
        <f>VLOOKUP($CM34,AutoSCAN_ORG!$B$1:$CF$2516,74,FALSE)</f>
        <v>0</v>
      </c>
      <c r="DB34">
        <f>VLOOKUP($CM34,AutoSCAN_ORG!$B$1:$CF$2516,75,FALSE)</f>
        <v>0</v>
      </c>
      <c r="DC34">
        <f>VLOOKUP($CM34,AutoSCAN_ORG!$B$1:$CF$2516,76,FALSE)</f>
        <v>0</v>
      </c>
      <c r="DD34">
        <f>VLOOKUP($CM34,AutoSCAN_ORG!$B$1:$CF$2516,77,FALSE)</f>
        <v>0</v>
      </c>
      <c r="DF34">
        <f>VLOOKUP($CM34,AutoSCAN_ORG!$B$1:$CF$2516,79,FALSE)</f>
        <v>14.01</v>
      </c>
      <c r="DG34">
        <f>VLOOKUP($CM34,AutoSCAN_ORG!$B$1:$CF$2516,80,FALSE)</f>
        <v>14.01</v>
      </c>
      <c r="DH34">
        <f>VLOOKUP($CM34,AutoSCAN_ORG!$B$1:$CF$2516,81,FALSE)</f>
        <v>0.01</v>
      </c>
      <c r="DI34">
        <f>VLOOKUP($CM34,AutoSCAN_ORG!$B$1:$CF$2516,82,FALSE)</f>
        <v>4.5999999999999999E-2</v>
      </c>
      <c r="DJ34">
        <f>VLOOKUP($CM34,AutoSCAN_ORG!$B$1:$CF$2516,83,FALSE)</f>
        <v>0.77100000000000002</v>
      </c>
    </row>
    <row r="35" spans="2:114" x14ac:dyDescent="0.35">
      <c r="B35" t="s">
        <v>3336</v>
      </c>
      <c r="C35">
        <v>33</v>
      </c>
      <c r="D35" t="s">
        <v>7778</v>
      </c>
      <c r="E35">
        <v>61</v>
      </c>
      <c r="F35">
        <v>28.280999999999999</v>
      </c>
      <c r="G35">
        <v>10</v>
      </c>
      <c r="H35" t="s">
        <v>7782</v>
      </c>
      <c r="I35" t="s">
        <v>7773</v>
      </c>
      <c r="J35" t="s">
        <v>5753</v>
      </c>
      <c r="K35">
        <v>12</v>
      </c>
      <c r="L35">
        <v>0.67</v>
      </c>
      <c r="M35">
        <v>6</v>
      </c>
      <c r="N35">
        <v>5</v>
      </c>
      <c r="O35" t="s">
        <v>7624</v>
      </c>
      <c r="R35" t="s">
        <v>7784</v>
      </c>
      <c r="S35" t="s">
        <v>7774</v>
      </c>
      <c r="T35" t="s">
        <v>7165</v>
      </c>
      <c r="U35" t="s">
        <v>7356</v>
      </c>
      <c r="V35" t="s">
        <v>7356</v>
      </c>
      <c r="W35">
        <v>5.56</v>
      </c>
      <c r="X35" t="s">
        <v>7804</v>
      </c>
      <c r="Y35">
        <v>0.8</v>
      </c>
      <c r="Z35" t="s">
        <v>7774</v>
      </c>
      <c r="AA35" t="s">
        <v>7789</v>
      </c>
      <c r="AB35" t="s">
        <v>7774</v>
      </c>
      <c r="AF35" t="s">
        <v>5678</v>
      </c>
      <c r="AG35">
        <v>42.784388759999999</v>
      </c>
      <c r="AH35">
        <v>-82.037182369999996</v>
      </c>
      <c r="AI35">
        <v>202.6</v>
      </c>
      <c r="AJ35">
        <v>290</v>
      </c>
      <c r="AL35">
        <v>15</v>
      </c>
      <c r="AM35">
        <v>986</v>
      </c>
      <c r="AN35">
        <v>2.879</v>
      </c>
      <c r="AO35">
        <v>-213.655</v>
      </c>
      <c r="AP35">
        <v>2118</v>
      </c>
      <c r="AQ35">
        <v>2118</v>
      </c>
      <c r="AT35">
        <v>1.24</v>
      </c>
      <c r="AU35">
        <v>1.24</v>
      </c>
      <c r="AW35">
        <v>2.15</v>
      </c>
      <c r="AX35">
        <v>2.15</v>
      </c>
      <c r="BD35">
        <v>0.67</v>
      </c>
      <c r="BE35">
        <v>6</v>
      </c>
      <c r="BF35" t="s">
        <v>582</v>
      </c>
      <c r="BG35" t="s">
        <v>3336</v>
      </c>
      <c r="BH35">
        <v>33</v>
      </c>
      <c r="BI35" t="s">
        <v>5753</v>
      </c>
      <c r="BJ35" t="s">
        <v>7773</v>
      </c>
      <c r="BK35">
        <v>33</v>
      </c>
      <c r="BL35">
        <v>130</v>
      </c>
      <c r="BS35">
        <v>13</v>
      </c>
      <c r="BT35">
        <v>0.65</v>
      </c>
      <c r="BU35">
        <v>0.57999999999999996</v>
      </c>
      <c r="BV35">
        <v>0.57999999999999996</v>
      </c>
      <c r="BW35">
        <v>42.784388759999999</v>
      </c>
      <c r="BX35">
        <v>-82.037182369999996</v>
      </c>
      <c r="BY35">
        <v>4737393.57</v>
      </c>
      <c r="BZ35">
        <v>202.58699999999999</v>
      </c>
      <c r="CA35">
        <v>141.6</v>
      </c>
      <c r="CB35" t="s">
        <v>7362</v>
      </c>
      <c r="CC35">
        <v>7</v>
      </c>
      <c r="CD35">
        <v>10</v>
      </c>
      <c r="CE35">
        <v>12</v>
      </c>
      <c r="CF35">
        <v>12</v>
      </c>
      <c r="CG35" t="s">
        <v>5677</v>
      </c>
      <c r="CH35">
        <v>414</v>
      </c>
      <c r="CI35" t="s">
        <v>3290</v>
      </c>
      <c r="CJ35" t="s">
        <v>7332</v>
      </c>
      <c r="CK35">
        <v>5.56</v>
      </c>
      <c r="CL35">
        <v>0.8</v>
      </c>
      <c r="CM35" t="s">
        <v>3336</v>
      </c>
      <c r="CO35" t="str">
        <f>VLOOKUP(CM35,AutoSCAN_ORG!B33:CF2548,1,FALSE)</f>
        <v>AS00-0000390</v>
      </c>
      <c r="CP35">
        <f>VLOOKUP($CM35,AutoSCAN_ORG!$B$1:$CF$2516,2,FALSE)</f>
        <v>28.277999999999999</v>
      </c>
      <c r="CQ35">
        <f>VLOOKUP($CM35,AutoSCAN_ORG!$B$1:$CF$2516,3,FALSE)</f>
        <v>8</v>
      </c>
      <c r="CR35">
        <f>VLOOKUP($CM35,AutoSCAN_ORG!$B$1:$CF$2516,4,FALSE)</f>
        <v>217.54300000000001</v>
      </c>
      <c r="CS35">
        <f>VLOOKUP($CM35,AutoSCAN_ORG!$B$1:$CF$2516,5,FALSE)</f>
        <v>6.2949999999999999</v>
      </c>
      <c r="CT35" t="str">
        <f>VLOOKUP($CM35,AutoSCAN_ORG!$B$1:$CF$2516,6,FALSE)</f>
        <v>MELO-CORR</v>
      </c>
      <c r="CU35">
        <f>VLOOKUP($CM35,AutoSCAN_ORG!$B$1:$CF$2516,7,FALSE)</f>
        <v>0</v>
      </c>
      <c r="CV35">
        <f>VLOOKUP($CM35,AutoSCAN_ORG!$B$1:$CF$2516,69,FALSE)</f>
        <v>0</v>
      </c>
      <c r="CW35">
        <f>VLOOKUP($CM35,AutoSCAN_ORG!$B$1:$CF$2516,70,FALSE)</f>
        <v>0</v>
      </c>
      <c r="CX35" t="str">
        <f>VLOOKUP($CM35,AutoSCAN_ORG!$B$1:$CF$2516,71,FALSE)</f>
        <v>Y</v>
      </c>
      <c r="CZ35" t="str">
        <f>VLOOKUP($CM35,AutoSCAN_ORG!$B$1:$CF$2516,73,FALSE)</f>
        <v>added</v>
      </c>
      <c r="DA35">
        <f>VLOOKUP($CM35,AutoSCAN_ORG!$B$1:$CF$2516,74,FALSE)</f>
        <v>0</v>
      </c>
      <c r="DB35">
        <f>VLOOKUP($CM35,AutoSCAN_ORG!$B$1:$CF$2516,75,FALSE)</f>
        <v>0</v>
      </c>
      <c r="DC35">
        <f>VLOOKUP($CM35,AutoSCAN_ORG!$B$1:$CF$2516,76,FALSE)</f>
        <v>0</v>
      </c>
      <c r="DD35">
        <f>VLOOKUP($CM35,AutoSCAN_ORG!$B$1:$CF$2516,77,FALSE)</f>
        <v>0</v>
      </c>
      <c r="DF35">
        <f>VLOOKUP($CM35,AutoSCAN_ORG!$B$1:$CF$2516,79,FALSE)</f>
        <v>11.99</v>
      </c>
      <c r="DG35">
        <f>VLOOKUP($CM35,AutoSCAN_ORG!$B$1:$CF$2516,80,FALSE)</f>
        <v>11.99</v>
      </c>
      <c r="DH35">
        <f>VLOOKUP($CM35,AutoSCAN_ORG!$B$1:$CF$2516,81,FALSE)</f>
        <v>0.02</v>
      </c>
      <c r="DI35">
        <f>VLOOKUP($CM35,AutoSCAN_ORG!$B$1:$CF$2516,82,FALSE)</f>
        <v>4.8000000000000001E-2</v>
      </c>
      <c r="DJ35">
        <f>VLOOKUP($CM35,AutoSCAN_ORG!$B$1:$CF$2516,83,FALSE)</f>
        <v>0.71299999999999997</v>
      </c>
    </row>
    <row r="36" spans="2:114" x14ac:dyDescent="0.35">
      <c r="B36" t="s">
        <v>3337</v>
      </c>
      <c r="C36">
        <v>34</v>
      </c>
      <c r="D36" t="s">
        <v>7778</v>
      </c>
      <c r="E36">
        <v>62</v>
      </c>
      <c r="F36">
        <v>28.404</v>
      </c>
      <c r="G36">
        <v>10</v>
      </c>
      <c r="H36" t="s">
        <v>7782</v>
      </c>
      <c r="I36" t="s">
        <v>7773</v>
      </c>
      <c r="J36" t="s">
        <v>5753</v>
      </c>
      <c r="K36">
        <v>12</v>
      </c>
      <c r="L36">
        <v>0.69</v>
      </c>
      <c r="M36">
        <v>7</v>
      </c>
      <c r="N36">
        <v>9</v>
      </c>
      <c r="O36" t="s">
        <v>7337</v>
      </c>
      <c r="R36" t="s">
        <v>7784</v>
      </c>
      <c r="S36" t="s">
        <v>7774</v>
      </c>
      <c r="T36" t="s">
        <v>7165</v>
      </c>
      <c r="U36" t="s">
        <v>7356</v>
      </c>
      <c r="V36" t="s">
        <v>7356</v>
      </c>
      <c r="W36">
        <v>5.56</v>
      </c>
      <c r="X36" t="s">
        <v>7804</v>
      </c>
      <c r="Y36">
        <v>0.8</v>
      </c>
      <c r="Z36" t="s">
        <v>7774</v>
      </c>
      <c r="AA36" t="s">
        <v>7789</v>
      </c>
      <c r="AB36" t="s">
        <v>7774</v>
      </c>
      <c r="AF36" t="s">
        <v>5678</v>
      </c>
      <c r="AG36">
        <v>42.784387649999999</v>
      </c>
      <c r="AH36">
        <v>-82.037182389999998</v>
      </c>
      <c r="AI36">
        <v>202.6</v>
      </c>
      <c r="AJ36">
        <v>290</v>
      </c>
      <c r="AL36">
        <v>15</v>
      </c>
      <c r="AM36">
        <v>986</v>
      </c>
      <c r="AN36">
        <v>3.0009999999999999</v>
      </c>
      <c r="AO36">
        <v>-371.13099999999997</v>
      </c>
      <c r="AP36">
        <v>2117</v>
      </c>
      <c r="AQ36">
        <v>2117</v>
      </c>
      <c r="AT36">
        <v>1.24</v>
      </c>
      <c r="AU36">
        <v>1.24</v>
      </c>
      <c r="AW36">
        <v>2.15</v>
      </c>
      <c r="AX36">
        <v>2.15</v>
      </c>
      <c r="BD36">
        <v>0.69</v>
      </c>
      <c r="BE36">
        <v>7</v>
      </c>
      <c r="BF36" t="s">
        <v>583</v>
      </c>
      <c r="BG36" t="s">
        <v>3337</v>
      </c>
      <c r="BH36">
        <v>34</v>
      </c>
      <c r="BI36" t="s">
        <v>5753</v>
      </c>
      <c r="BJ36" t="s">
        <v>7773</v>
      </c>
      <c r="BK36">
        <v>34</v>
      </c>
      <c r="BL36">
        <v>130</v>
      </c>
      <c r="BS36">
        <v>13</v>
      </c>
      <c r="BT36">
        <v>0.66</v>
      </c>
      <c r="BU36">
        <v>0.57999999999999996</v>
      </c>
      <c r="BV36">
        <v>0.57999999999999996</v>
      </c>
      <c r="BW36">
        <v>42.784387649999999</v>
      </c>
      <c r="BX36">
        <v>-82.037182389999998</v>
      </c>
      <c r="BY36">
        <v>4737393.4469999997</v>
      </c>
      <c r="BZ36">
        <v>202.58699999999999</v>
      </c>
      <c r="CA36">
        <v>207.7</v>
      </c>
      <c r="CB36" t="s">
        <v>7345</v>
      </c>
      <c r="CC36">
        <v>7</v>
      </c>
      <c r="CD36">
        <v>10</v>
      </c>
      <c r="CE36">
        <v>12</v>
      </c>
      <c r="CF36">
        <v>12</v>
      </c>
      <c r="CG36" t="s">
        <v>5677</v>
      </c>
      <c r="CH36">
        <v>414</v>
      </c>
      <c r="CI36" t="s">
        <v>3290</v>
      </c>
      <c r="CJ36" t="s">
        <v>7332</v>
      </c>
      <c r="CK36">
        <v>5.56</v>
      </c>
      <c r="CL36">
        <v>0.8</v>
      </c>
      <c r="CM36" t="s">
        <v>3337</v>
      </c>
      <c r="CO36" t="str">
        <f>VLOOKUP(CM36,AutoSCAN_ORG!B34:CF2549,1,FALSE)</f>
        <v>AS00-0000391</v>
      </c>
      <c r="CP36">
        <f>VLOOKUP($CM36,AutoSCAN_ORG!$B$1:$CF$2516,2,FALSE)</f>
        <v>28.4</v>
      </c>
      <c r="CQ36">
        <f>VLOOKUP($CM36,AutoSCAN_ORG!$B$1:$CF$2516,3,FALSE)</f>
        <v>8.0050000000000008</v>
      </c>
      <c r="CR36">
        <f>VLOOKUP($CM36,AutoSCAN_ORG!$B$1:$CF$2516,4,FALSE)</f>
        <v>145.685</v>
      </c>
      <c r="CS36">
        <f>VLOOKUP($CM36,AutoSCAN_ORG!$B$1:$CF$2516,5,FALSE)</f>
        <v>6.2949999999999999</v>
      </c>
      <c r="CT36" t="str">
        <f>VLOOKUP($CM36,AutoSCAN_ORG!$B$1:$CF$2516,6,FALSE)</f>
        <v>MELO-CORR</v>
      </c>
      <c r="CU36">
        <f>VLOOKUP($CM36,AutoSCAN_ORG!$B$1:$CF$2516,7,FALSE)</f>
        <v>0</v>
      </c>
      <c r="CV36">
        <f>VLOOKUP($CM36,AutoSCAN_ORG!$B$1:$CF$2516,69,FALSE)</f>
        <v>0</v>
      </c>
      <c r="CW36">
        <f>VLOOKUP($CM36,AutoSCAN_ORG!$B$1:$CF$2516,70,FALSE)</f>
        <v>0</v>
      </c>
      <c r="CX36" t="str">
        <f>VLOOKUP($CM36,AutoSCAN_ORG!$B$1:$CF$2516,71,FALSE)</f>
        <v>Y</v>
      </c>
      <c r="CZ36" t="str">
        <f>VLOOKUP($CM36,AutoSCAN_ORG!$B$1:$CF$2516,73,FALSE)</f>
        <v>added</v>
      </c>
      <c r="DA36">
        <f>VLOOKUP($CM36,AutoSCAN_ORG!$B$1:$CF$2516,74,FALSE)</f>
        <v>0</v>
      </c>
      <c r="DB36">
        <f>VLOOKUP($CM36,AutoSCAN_ORG!$B$1:$CF$2516,75,FALSE)</f>
        <v>0</v>
      </c>
      <c r="DC36">
        <f>VLOOKUP($CM36,AutoSCAN_ORG!$B$1:$CF$2516,76,FALSE)</f>
        <v>0</v>
      </c>
      <c r="DD36">
        <f>VLOOKUP($CM36,AutoSCAN_ORG!$B$1:$CF$2516,77,FALSE)</f>
        <v>0</v>
      </c>
      <c r="DF36">
        <f>VLOOKUP($CM36,AutoSCAN_ORG!$B$1:$CF$2516,79,FALSE)</f>
        <v>12.34</v>
      </c>
      <c r="DG36">
        <f>VLOOKUP($CM36,AutoSCAN_ORG!$B$1:$CF$2516,80,FALSE)</f>
        <v>12.34</v>
      </c>
      <c r="DH36">
        <f>VLOOKUP($CM36,AutoSCAN_ORG!$B$1:$CF$2516,81,FALSE)</f>
        <v>1.9E-2</v>
      </c>
      <c r="DI36">
        <f>VLOOKUP($CM36,AutoSCAN_ORG!$B$1:$CF$2516,82,FALSE)</f>
        <v>4.5999999999999999E-2</v>
      </c>
      <c r="DJ36">
        <f>VLOOKUP($CM36,AutoSCAN_ORG!$B$1:$CF$2516,83,FALSE)</f>
        <v>0.72399999999999998</v>
      </c>
    </row>
    <row r="37" spans="2:114" x14ac:dyDescent="0.35">
      <c r="B37" t="s">
        <v>3338</v>
      </c>
      <c r="C37">
        <v>35</v>
      </c>
      <c r="D37" t="s">
        <v>7778</v>
      </c>
      <c r="E37">
        <v>63</v>
      </c>
      <c r="F37">
        <v>28.536999999999999</v>
      </c>
      <c r="G37">
        <v>10</v>
      </c>
      <c r="H37" t="s">
        <v>7782</v>
      </c>
      <c r="I37" t="s">
        <v>7773</v>
      </c>
      <c r="J37" t="s">
        <v>5753</v>
      </c>
      <c r="K37">
        <v>12</v>
      </c>
      <c r="L37">
        <v>0.65</v>
      </c>
      <c r="M37">
        <v>8</v>
      </c>
      <c r="N37">
        <v>11</v>
      </c>
      <c r="O37" t="s">
        <v>7795</v>
      </c>
      <c r="R37" t="s">
        <v>7784</v>
      </c>
      <c r="S37" t="s">
        <v>7774</v>
      </c>
      <c r="T37" t="s">
        <v>7165</v>
      </c>
      <c r="U37" t="s">
        <v>7356</v>
      </c>
      <c r="V37" t="s">
        <v>7356</v>
      </c>
      <c r="W37">
        <v>5.56</v>
      </c>
      <c r="X37" t="s">
        <v>7804</v>
      </c>
      <c r="Y37">
        <v>0.8</v>
      </c>
      <c r="Z37" t="s">
        <v>7774</v>
      </c>
      <c r="AA37" t="s">
        <v>7786</v>
      </c>
      <c r="AB37" t="s">
        <v>7774</v>
      </c>
      <c r="AC37">
        <v>10</v>
      </c>
      <c r="AD37">
        <v>10</v>
      </c>
      <c r="AE37">
        <v>15</v>
      </c>
      <c r="AF37" t="s">
        <v>5683</v>
      </c>
      <c r="AG37">
        <v>42.78438645</v>
      </c>
      <c r="AH37">
        <v>-82.03718241</v>
      </c>
      <c r="AI37">
        <v>202.6</v>
      </c>
      <c r="AJ37">
        <v>290</v>
      </c>
      <c r="AL37">
        <v>15</v>
      </c>
      <c r="AM37">
        <v>986</v>
      </c>
      <c r="AN37">
        <v>3.1339999999999999</v>
      </c>
      <c r="AO37">
        <v>-238.983</v>
      </c>
      <c r="AP37">
        <v>2116</v>
      </c>
      <c r="AQ37">
        <v>2117</v>
      </c>
      <c r="AT37">
        <v>1.24</v>
      </c>
      <c r="AU37">
        <v>1.24</v>
      </c>
      <c r="AW37">
        <v>2.15</v>
      </c>
      <c r="AX37">
        <v>2.15</v>
      </c>
      <c r="BD37">
        <v>0.65</v>
      </c>
      <c r="BE37">
        <v>8</v>
      </c>
      <c r="BF37" t="s">
        <v>584</v>
      </c>
      <c r="BG37" t="s">
        <v>3338</v>
      </c>
      <c r="BH37">
        <v>35</v>
      </c>
      <c r="BI37" t="s">
        <v>5753</v>
      </c>
      <c r="BJ37" t="s">
        <v>7773</v>
      </c>
      <c r="BK37">
        <v>35</v>
      </c>
      <c r="BL37">
        <v>130</v>
      </c>
      <c r="BS37">
        <v>13</v>
      </c>
      <c r="BT37">
        <v>0.66</v>
      </c>
      <c r="BU37">
        <v>0.57999999999999996</v>
      </c>
      <c r="BV37">
        <v>0.57999999999999996</v>
      </c>
      <c r="BW37">
        <v>42.78438645</v>
      </c>
      <c r="BX37">
        <v>-82.03718241</v>
      </c>
      <c r="BY37">
        <v>4737393.3140000002</v>
      </c>
      <c r="BZ37">
        <v>202.58799999999999</v>
      </c>
      <c r="CA37">
        <v>152.30000000000001</v>
      </c>
      <c r="CB37" t="s">
        <v>7363</v>
      </c>
      <c r="CC37">
        <v>7</v>
      </c>
      <c r="CD37">
        <v>10</v>
      </c>
      <c r="CE37">
        <v>12</v>
      </c>
      <c r="CF37">
        <v>12</v>
      </c>
      <c r="CG37" t="s">
        <v>5677</v>
      </c>
      <c r="CH37">
        <v>414</v>
      </c>
      <c r="CI37" t="s">
        <v>3290</v>
      </c>
      <c r="CJ37" t="s">
        <v>7332</v>
      </c>
      <c r="CK37">
        <v>5.56</v>
      </c>
      <c r="CL37">
        <v>0.8</v>
      </c>
      <c r="CM37" t="s">
        <v>3338</v>
      </c>
      <c r="CO37" t="str">
        <f>VLOOKUP(CM37,AutoSCAN_ORG!B35:CF2550,1,FALSE)</f>
        <v>AS00-0000392</v>
      </c>
      <c r="CP37">
        <f>VLOOKUP($CM37,AutoSCAN_ORG!$B$1:$CF$2516,2,FALSE)</f>
        <v>28.533999999999999</v>
      </c>
      <c r="CQ37">
        <f>VLOOKUP($CM37,AutoSCAN_ORG!$B$1:$CF$2516,3,FALSE)</f>
        <v>8.4659999999999993</v>
      </c>
      <c r="CR37">
        <f>VLOOKUP($CM37,AutoSCAN_ORG!$B$1:$CF$2516,4,FALSE)</f>
        <v>200.36099999999999</v>
      </c>
      <c r="CS37">
        <f>VLOOKUP($CM37,AutoSCAN_ORG!$B$1:$CF$2516,5,FALSE)</f>
        <v>6.2949999999999999</v>
      </c>
      <c r="CT37" t="str">
        <f>VLOOKUP($CM37,AutoSCAN_ORG!$B$1:$CF$2516,6,FALSE)</f>
        <v>MELO-CORR</v>
      </c>
      <c r="CU37">
        <f>VLOOKUP($CM37,AutoSCAN_ORG!$B$1:$CF$2516,7,FALSE)</f>
        <v>0</v>
      </c>
      <c r="CV37">
        <f>VLOOKUP($CM37,AutoSCAN_ORG!$B$1:$CF$2516,69,FALSE)</f>
        <v>0</v>
      </c>
      <c r="CW37">
        <f>VLOOKUP($CM37,AutoSCAN_ORG!$B$1:$CF$2516,70,FALSE)</f>
        <v>0</v>
      </c>
      <c r="CX37" t="str">
        <f>VLOOKUP($CM37,AutoSCAN_ORG!$B$1:$CF$2516,71,FALSE)</f>
        <v>Y</v>
      </c>
      <c r="CZ37" t="str">
        <f>VLOOKUP($CM37,AutoSCAN_ORG!$B$1:$CF$2516,73,FALSE)</f>
        <v>added</v>
      </c>
      <c r="DA37">
        <f>VLOOKUP($CM37,AutoSCAN_ORG!$B$1:$CF$2516,74,FALSE)</f>
        <v>0</v>
      </c>
      <c r="DB37">
        <f>VLOOKUP($CM37,AutoSCAN_ORG!$B$1:$CF$2516,75,FALSE)</f>
        <v>0</v>
      </c>
      <c r="DC37">
        <f>VLOOKUP($CM37,AutoSCAN_ORG!$B$1:$CF$2516,76,FALSE)</f>
        <v>0</v>
      </c>
      <c r="DD37">
        <f>VLOOKUP($CM37,AutoSCAN_ORG!$B$1:$CF$2516,77,FALSE)</f>
        <v>0</v>
      </c>
      <c r="DF37">
        <f>VLOOKUP($CM37,AutoSCAN_ORG!$B$1:$CF$2516,79,FALSE)</f>
        <v>11.68</v>
      </c>
      <c r="DG37">
        <f>VLOOKUP($CM37,AutoSCAN_ORG!$B$1:$CF$2516,80,FALSE)</f>
        <v>11.68</v>
      </c>
      <c r="DH37">
        <f>VLOOKUP($CM37,AutoSCAN_ORG!$B$1:$CF$2516,81,FALSE)</f>
        <v>1.7999999999999999E-2</v>
      </c>
      <c r="DI37">
        <f>VLOOKUP($CM37,AutoSCAN_ORG!$B$1:$CF$2516,82,FALSE)</f>
        <v>4.2000000000000003E-2</v>
      </c>
      <c r="DJ37">
        <f>VLOOKUP($CM37,AutoSCAN_ORG!$B$1:$CF$2516,83,FALSE)</f>
        <v>0.64</v>
      </c>
    </row>
    <row r="38" spans="2:114" x14ac:dyDescent="0.35">
      <c r="B38" t="s">
        <v>3340</v>
      </c>
      <c r="C38">
        <v>36</v>
      </c>
      <c r="D38" t="s">
        <v>7778</v>
      </c>
      <c r="E38">
        <v>64</v>
      </c>
      <c r="F38">
        <v>28.899000000000001</v>
      </c>
      <c r="G38">
        <v>10</v>
      </c>
      <c r="H38" t="s">
        <v>7782</v>
      </c>
      <c r="I38" t="s">
        <v>7773</v>
      </c>
      <c r="J38" t="s">
        <v>7797</v>
      </c>
      <c r="K38">
        <v>16</v>
      </c>
      <c r="L38">
        <v>0.87</v>
      </c>
      <c r="M38">
        <v>7</v>
      </c>
      <c r="N38">
        <v>12</v>
      </c>
      <c r="O38" t="s">
        <v>7548</v>
      </c>
      <c r="R38" t="s">
        <v>7805</v>
      </c>
      <c r="S38" t="s">
        <v>7774</v>
      </c>
      <c r="T38" t="s">
        <v>7165</v>
      </c>
      <c r="U38" t="s">
        <v>7356</v>
      </c>
      <c r="V38" t="s">
        <v>7356</v>
      </c>
      <c r="W38">
        <v>5.56</v>
      </c>
      <c r="X38" t="s">
        <v>7804</v>
      </c>
      <c r="Y38">
        <v>0.8</v>
      </c>
      <c r="Z38" t="s">
        <v>7774</v>
      </c>
      <c r="AA38" t="s">
        <v>7786</v>
      </c>
      <c r="AB38" t="s">
        <v>7774</v>
      </c>
      <c r="AC38">
        <v>10</v>
      </c>
      <c r="AD38">
        <v>10</v>
      </c>
      <c r="AE38">
        <v>15</v>
      </c>
      <c r="AF38" t="s">
        <v>5753</v>
      </c>
      <c r="AG38">
        <v>42.784383179999999</v>
      </c>
      <c r="AH38">
        <v>-82.037182479999998</v>
      </c>
      <c r="AI38">
        <v>202.6</v>
      </c>
      <c r="AJ38">
        <v>290</v>
      </c>
      <c r="AL38">
        <v>15</v>
      </c>
      <c r="AM38">
        <v>986</v>
      </c>
      <c r="AN38">
        <v>3.496</v>
      </c>
      <c r="AO38">
        <v>-226.35499999999999</v>
      </c>
      <c r="AP38">
        <v>2116</v>
      </c>
      <c r="AQ38">
        <v>2117</v>
      </c>
      <c r="AT38">
        <v>1.24</v>
      </c>
      <c r="AU38">
        <v>1.24</v>
      </c>
      <c r="AW38">
        <v>2.15</v>
      </c>
      <c r="AX38">
        <v>2.15</v>
      </c>
      <c r="BD38">
        <v>0.87</v>
      </c>
      <c r="BE38">
        <v>7</v>
      </c>
      <c r="BF38" t="s">
        <v>585</v>
      </c>
      <c r="BG38" t="s">
        <v>3340</v>
      </c>
      <c r="BH38">
        <v>36</v>
      </c>
      <c r="BI38" t="s">
        <v>7797</v>
      </c>
      <c r="BJ38" t="s">
        <v>7773</v>
      </c>
      <c r="BK38">
        <v>36</v>
      </c>
      <c r="BL38">
        <v>130</v>
      </c>
      <c r="BS38">
        <v>13</v>
      </c>
      <c r="BT38">
        <v>0.66</v>
      </c>
      <c r="BU38">
        <v>0.57999999999999996</v>
      </c>
      <c r="BV38">
        <v>0.57999999999999996</v>
      </c>
      <c r="BW38">
        <v>42.784383179999999</v>
      </c>
      <c r="BX38">
        <v>-82.037182479999998</v>
      </c>
      <c r="BY38">
        <v>4737392.95</v>
      </c>
      <c r="BZ38">
        <v>202.589</v>
      </c>
      <c r="CA38">
        <v>312</v>
      </c>
      <c r="CB38" t="s">
        <v>7364</v>
      </c>
      <c r="CC38">
        <v>7</v>
      </c>
      <c r="CD38">
        <v>10</v>
      </c>
      <c r="CE38">
        <v>12</v>
      </c>
      <c r="CF38">
        <v>12</v>
      </c>
      <c r="CG38" t="s">
        <v>5752</v>
      </c>
      <c r="CH38">
        <v>414</v>
      </c>
      <c r="CI38" t="s">
        <v>3339</v>
      </c>
      <c r="CJ38" t="s">
        <v>8652</v>
      </c>
      <c r="CK38">
        <v>5.56</v>
      </c>
      <c r="CL38">
        <v>0.8</v>
      </c>
      <c r="CM38" t="s">
        <v>3340</v>
      </c>
      <c r="CO38" t="str">
        <f>VLOOKUP(CM38,AutoSCAN_ORG!B36:CF2551,1,FALSE)</f>
        <v>AS00-0000393</v>
      </c>
      <c r="CP38">
        <f>VLOOKUP($CM38,AutoSCAN_ORG!$B$1:$CF$2516,2,FALSE)</f>
        <v>28.893999999999998</v>
      </c>
      <c r="CQ38">
        <f>VLOOKUP($CM38,AutoSCAN_ORG!$B$1:$CF$2516,3,FALSE)</f>
        <v>9.7089999999999996</v>
      </c>
      <c r="CR38">
        <f>VLOOKUP($CM38,AutoSCAN_ORG!$B$1:$CF$2516,4,FALSE)</f>
        <v>42.582000000000001</v>
      </c>
      <c r="CS38">
        <f>VLOOKUP($CM38,AutoSCAN_ORG!$B$1:$CF$2516,5,FALSE)</f>
        <v>6.2949999999999999</v>
      </c>
      <c r="CT38" t="str">
        <f>VLOOKUP($CM38,AutoSCAN_ORG!$B$1:$CF$2516,6,FALSE)</f>
        <v>MELO-MIFE</v>
      </c>
      <c r="CU38">
        <f>VLOOKUP($CM38,AutoSCAN_ORG!$B$1:$CF$2516,7,FALSE)</f>
        <v>0</v>
      </c>
      <c r="CV38">
        <f>VLOOKUP($CM38,AutoSCAN_ORG!$B$1:$CF$2516,69,FALSE)</f>
        <v>0</v>
      </c>
      <c r="CW38">
        <f>VLOOKUP($CM38,AutoSCAN_ORG!$B$1:$CF$2516,70,FALSE)</f>
        <v>0</v>
      </c>
      <c r="CX38" t="str">
        <f>VLOOKUP($CM38,AutoSCAN_ORG!$B$1:$CF$2516,71,FALSE)</f>
        <v>Y</v>
      </c>
      <c r="CZ38">
        <f>VLOOKUP($CM38,AutoSCAN_ORG!$B$1:$CF$2516,73,FALSE)</f>
        <v>0</v>
      </c>
      <c r="DA38">
        <f>VLOOKUP($CM38,AutoSCAN_ORG!$B$1:$CF$2516,74,FALSE)</f>
        <v>0</v>
      </c>
      <c r="DB38">
        <f>VLOOKUP($CM38,AutoSCAN_ORG!$B$1:$CF$2516,75,FALSE)</f>
        <v>0</v>
      </c>
      <c r="DC38">
        <f>VLOOKUP($CM38,AutoSCAN_ORG!$B$1:$CF$2516,76,FALSE)</f>
        <v>0</v>
      </c>
      <c r="DD38">
        <f>VLOOKUP($CM38,AutoSCAN_ORG!$B$1:$CF$2516,77,FALSE)</f>
        <v>0</v>
      </c>
      <c r="DF38">
        <f>VLOOKUP($CM38,AutoSCAN_ORG!$B$1:$CF$2516,79,FALSE)</f>
        <v>15.57</v>
      </c>
      <c r="DG38">
        <f>VLOOKUP($CM38,AutoSCAN_ORG!$B$1:$CF$2516,80,FALSE)</f>
        <v>15.57</v>
      </c>
      <c r="DH38">
        <f>VLOOKUP($CM38,AutoSCAN_ORG!$B$1:$CF$2516,81,FALSE)</f>
        <v>2.5000000000000001E-2</v>
      </c>
      <c r="DI38">
        <f>VLOOKUP($CM38,AutoSCAN_ORG!$B$1:$CF$2516,82,FALSE)</f>
        <v>4.8000000000000001E-2</v>
      </c>
      <c r="DJ38">
        <f>VLOOKUP($CM38,AutoSCAN_ORG!$B$1:$CF$2516,83,FALSE)</f>
        <v>0.47599999999999998</v>
      </c>
    </row>
    <row r="39" spans="2:114" x14ac:dyDescent="0.35">
      <c r="B39" t="s">
        <v>3342</v>
      </c>
      <c r="C39">
        <v>37</v>
      </c>
      <c r="D39" t="s">
        <v>7778</v>
      </c>
      <c r="E39">
        <v>65</v>
      </c>
      <c r="F39">
        <v>30.797000000000001</v>
      </c>
      <c r="G39">
        <v>10</v>
      </c>
      <c r="H39" t="s">
        <v>7782</v>
      </c>
      <c r="I39" t="s">
        <v>7773</v>
      </c>
      <c r="J39" t="s">
        <v>5753</v>
      </c>
      <c r="K39">
        <v>13</v>
      </c>
      <c r="L39">
        <v>0.72</v>
      </c>
      <c r="M39">
        <v>8</v>
      </c>
      <c r="N39">
        <v>10</v>
      </c>
      <c r="O39" t="s">
        <v>7340</v>
      </c>
      <c r="R39" t="s">
        <v>7784</v>
      </c>
      <c r="S39" t="s">
        <v>7774</v>
      </c>
      <c r="T39" t="s">
        <v>7165</v>
      </c>
      <c r="U39" t="s">
        <v>7356</v>
      </c>
      <c r="V39" t="s">
        <v>7356</v>
      </c>
      <c r="W39">
        <v>5.56</v>
      </c>
      <c r="X39" t="s">
        <v>7804</v>
      </c>
      <c r="Y39">
        <v>0.8</v>
      </c>
      <c r="Z39" t="s">
        <v>7774</v>
      </c>
      <c r="AA39" t="s">
        <v>7789</v>
      </c>
      <c r="AB39" t="s">
        <v>7774</v>
      </c>
      <c r="AF39" t="s">
        <v>5678</v>
      </c>
      <c r="AG39">
        <v>42.784366030000001</v>
      </c>
      <c r="AH39">
        <v>-82.037182830000006</v>
      </c>
      <c r="AI39">
        <v>202.6</v>
      </c>
      <c r="AJ39">
        <v>290</v>
      </c>
      <c r="AL39">
        <v>15</v>
      </c>
      <c r="AM39">
        <v>986</v>
      </c>
      <c r="AN39">
        <v>5.3929999999999998</v>
      </c>
      <c r="AO39">
        <v>-226.72300000000001</v>
      </c>
      <c r="AP39">
        <v>2116</v>
      </c>
      <c r="AQ39">
        <v>2117</v>
      </c>
      <c r="AT39">
        <v>1.24</v>
      </c>
      <c r="AU39">
        <v>1.24</v>
      </c>
      <c r="AW39">
        <v>2.15</v>
      </c>
      <c r="AX39">
        <v>2.15</v>
      </c>
      <c r="BD39">
        <v>0.72</v>
      </c>
      <c r="BE39">
        <v>8</v>
      </c>
      <c r="BF39" t="s">
        <v>586</v>
      </c>
      <c r="BG39" t="s">
        <v>3342</v>
      </c>
      <c r="BH39">
        <v>37</v>
      </c>
      <c r="BI39" t="s">
        <v>5753</v>
      </c>
      <c r="BJ39" t="s">
        <v>7773</v>
      </c>
      <c r="BK39">
        <v>37</v>
      </c>
      <c r="BL39">
        <v>130</v>
      </c>
      <c r="BS39">
        <v>13</v>
      </c>
      <c r="BT39">
        <v>0.66</v>
      </c>
      <c r="BU39">
        <v>0.57999999999999996</v>
      </c>
      <c r="BV39">
        <v>0.57999999999999996</v>
      </c>
      <c r="BW39">
        <v>42.784366030000001</v>
      </c>
      <c r="BX39">
        <v>-82.037182830000006</v>
      </c>
      <c r="BY39">
        <v>4737391.0460000001</v>
      </c>
      <c r="BZ39">
        <v>202.595</v>
      </c>
      <c r="CA39">
        <v>147.1</v>
      </c>
      <c r="CB39" t="s">
        <v>7365</v>
      </c>
      <c r="CC39">
        <v>7</v>
      </c>
      <c r="CD39">
        <v>10</v>
      </c>
      <c r="CE39">
        <v>12</v>
      </c>
      <c r="CF39">
        <v>12</v>
      </c>
      <c r="CG39" t="s">
        <v>5677</v>
      </c>
      <c r="CH39">
        <v>414</v>
      </c>
      <c r="CI39" t="s">
        <v>3290</v>
      </c>
      <c r="CJ39" t="s">
        <v>7332</v>
      </c>
      <c r="CK39">
        <v>5.56</v>
      </c>
      <c r="CL39">
        <v>0.8</v>
      </c>
      <c r="CM39" t="s">
        <v>3342</v>
      </c>
      <c r="CO39" t="str">
        <f>VLOOKUP(CM39,AutoSCAN_ORG!B37:CF2552,1,FALSE)</f>
        <v>AS00-0000394</v>
      </c>
      <c r="CP39">
        <f>VLOOKUP($CM39,AutoSCAN_ORG!$B$1:$CF$2516,2,FALSE)</f>
        <v>30.794</v>
      </c>
      <c r="CQ39">
        <f>VLOOKUP($CM39,AutoSCAN_ORG!$B$1:$CF$2516,3,FALSE)</f>
        <v>8</v>
      </c>
      <c r="CR39">
        <f>VLOOKUP($CM39,AutoSCAN_ORG!$B$1:$CF$2516,4,FALSE)</f>
        <v>205.32</v>
      </c>
      <c r="CS39">
        <f>VLOOKUP($CM39,AutoSCAN_ORG!$B$1:$CF$2516,5,FALSE)</f>
        <v>6.2949999999999999</v>
      </c>
      <c r="CT39" t="str">
        <f>VLOOKUP($CM39,AutoSCAN_ORG!$B$1:$CF$2516,6,FALSE)</f>
        <v>MELO-CORR</v>
      </c>
      <c r="CU39">
        <f>VLOOKUP($CM39,AutoSCAN_ORG!$B$1:$CF$2516,7,FALSE)</f>
        <v>0</v>
      </c>
      <c r="CV39">
        <f>VLOOKUP($CM39,AutoSCAN_ORG!$B$1:$CF$2516,69,FALSE)</f>
        <v>0</v>
      </c>
      <c r="CW39">
        <f>VLOOKUP($CM39,AutoSCAN_ORG!$B$1:$CF$2516,70,FALSE)</f>
        <v>0</v>
      </c>
      <c r="CX39" t="str">
        <f>VLOOKUP($CM39,AutoSCAN_ORG!$B$1:$CF$2516,71,FALSE)</f>
        <v>Y</v>
      </c>
      <c r="CZ39" t="str">
        <f>VLOOKUP($CM39,AutoSCAN_ORG!$B$1:$CF$2516,73,FALSE)</f>
        <v>added</v>
      </c>
      <c r="DA39">
        <f>VLOOKUP($CM39,AutoSCAN_ORG!$B$1:$CF$2516,74,FALSE)</f>
        <v>0</v>
      </c>
      <c r="DB39">
        <f>VLOOKUP($CM39,AutoSCAN_ORG!$B$1:$CF$2516,75,FALSE)</f>
        <v>0</v>
      </c>
      <c r="DC39">
        <f>VLOOKUP($CM39,AutoSCAN_ORG!$B$1:$CF$2516,76,FALSE)</f>
        <v>0</v>
      </c>
      <c r="DD39">
        <f>VLOOKUP($CM39,AutoSCAN_ORG!$B$1:$CF$2516,77,FALSE)</f>
        <v>0</v>
      </c>
      <c r="DE39" t="str">
        <f>VLOOKUP($CM39,AutoSCAN_ORG!$B$1:$CF$2516,78,FALSE)</f>
        <v>Bet. Carriers/ Sensor gap 26</v>
      </c>
      <c r="DF39">
        <f>VLOOKUP($CM39,AutoSCAN_ORG!$B$1:$CF$2516,79,FALSE)</f>
        <v>12.94</v>
      </c>
      <c r="DG39">
        <f>VLOOKUP($CM39,AutoSCAN_ORG!$B$1:$CF$2516,80,FALSE)</f>
        <v>12.94</v>
      </c>
      <c r="DH39">
        <f>VLOOKUP($CM39,AutoSCAN_ORG!$B$1:$CF$2516,81,FALSE)</f>
        <v>0.02</v>
      </c>
      <c r="DI39">
        <f>VLOOKUP($CM39,AutoSCAN_ORG!$B$1:$CF$2516,82,FALSE)</f>
        <v>5.1999999999999998E-2</v>
      </c>
      <c r="DJ39">
        <f>VLOOKUP($CM39,AutoSCAN_ORG!$B$1:$CF$2516,83,FALSE)</f>
        <v>0.73699999999999999</v>
      </c>
    </row>
    <row r="40" spans="2:114" x14ac:dyDescent="0.35">
      <c r="B40" t="s">
        <v>3343</v>
      </c>
      <c r="C40">
        <v>38</v>
      </c>
      <c r="D40" t="s">
        <v>7778</v>
      </c>
      <c r="E40">
        <v>66</v>
      </c>
      <c r="F40">
        <v>31.791</v>
      </c>
      <c r="G40">
        <v>10</v>
      </c>
      <c r="H40" t="s">
        <v>7782</v>
      </c>
      <c r="I40" t="s">
        <v>7773</v>
      </c>
      <c r="J40" t="s">
        <v>5753</v>
      </c>
      <c r="K40">
        <v>15</v>
      </c>
      <c r="L40">
        <v>0.82</v>
      </c>
      <c r="M40">
        <v>6</v>
      </c>
      <c r="N40">
        <v>9</v>
      </c>
      <c r="O40" t="s">
        <v>7453</v>
      </c>
      <c r="R40" t="s">
        <v>7784</v>
      </c>
      <c r="S40" t="s">
        <v>7774</v>
      </c>
      <c r="T40" t="s">
        <v>7165</v>
      </c>
      <c r="U40" t="s">
        <v>7356</v>
      </c>
      <c r="V40" t="s">
        <v>7356</v>
      </c>
      <c r="W40">
        <v>5.56</v>
      </c>
      <c r="X40" t="s">
        <v>7804</v>
      </c>
      <c r="Y40">
        <v>0.8</v>
      </c>
      <c r="Z40" t="s">
        <v>7774</v>
      </c>
      <c r="AA40" t="s">
        <v>7789</v>
      </c>
      <c r="AB40" t="s">
        <v>7774</v>
      </c>
      <c r="AF40" t="s">
        <v>5678</v>
      </c>
      <c r="AG40">
        <v>42.784357030000002</v>
      </c>
      <c r="AH40">
        <v>-82.037183020000001</v>
      </c>
      <c r="AI40">
        <v>202.6</v>
      </c>
      <c r="AJ40">
        <v>290</v>
      </c>
      <c r="AL40">
        <v>15</v>
      </c>
      <c r="AM40">
        <v>986</v>
      </c>
      <c r="AN40">
        <v>6.3890000000000002</v>
      </c>
      <c r="AO40">
        <v>-348.11799999999999</v>
      </c>
      <c r="AP40">
        <v>2117</v>
      </c>
      <c r="AQ40">
        <v>2117</v>
      </c>
      <c r="AT40">
        <v>1.24</v>
      </c>
      <c r="AU40">
        <v>1.24</v>
      </c>
      <c r="AW40">
        <v>2.15</v>
      </c>
      <c r="AX40">
        <v>2.15</v>
      </c>
      <c r="BD40">
        <v>0.82</v>
      </c>
      <c r="BE40">
        <v>6</v>
      </c>
      <c r="BF40" t="s">
        <v>587</v>
      </c>
      <c r="BG40" t="s">
        <v>3343</v>
      </c>
      <c r="BH40">
        <v>38</v>
      </c>
      <c r="BI40" t="s">
        <v>5753</v>
      </c>
      <c r="BJ40" t="s">
        <v>7773</v>
      </c>
      <c r="BK40">
        <v>38</v>
      </c>
      <c r="BL40">
        <v>130</v>
      </c>
      <c r="BS40">
        <v>13</v>
      </c>
      <c r="BT40">
        <v>0.66</v>
      </c>
      <c r="BU40">
        <v>0.57999999999999996</v>
      </c>
      <c r="BV40">
        <v>0.57999999999999996</v>
      </c>
      <c r="BW40">
        <v>42.784357030000002</v>
      </c>
      <c r="BX40">
        <v>-82.037183020000001</v>
      </c>
      <c r="BY40">
        <v>4737390.0480000004</v>
      </c>
      <c r="BZ40">
        <v>202.6</v>
      </c>
      <c r="CA40">
        <v>198.1</v>
      </c>
      <c r="CB40" t="s">
        <v>7347</v>
      </c>
      <c r="CC40">
        <v>7</v>
      </c>
      <c r="CD40">
        <v>10</v>
      </c>
      <c r="CE40">
        <v>12</v>
      </c>
      <c r="CF40">
        <v>12</v>
      </c>
      <c r="CG40" t="s">
        <v>5677</v>
      </c>
      <c r="CH40">
        <v>414</v>
      </c>
      <c r="CI40" t="s">
        <v>3290</v>
      </c>
      <c r="CJ40" t="s">
        <v>7332</v>
      </c>
      <c r="CK40">
        <v>5.56</v>
      </c>
      <c r="CL40">
        <v>0.8</v>
      </c>
      <c r="CM40" t="s">
        <v>3343</v>
      </c>
      <c r="CO40" t="str">
        <f>VLOOKUP(CM40,AutoSCAN_ORG!B38:CF2553,1,FALSE)</f>
        <v>AS00-0000395</v>
      </c>
      <c r="CP40">
        <f>VLOOKUP($CM40,AutoSCAN_ORG!$B$1:$CF$2516,2,FALSE)</f>
        <v>31.789000000000001</v>
      </c>
      <c r="CQ40">
        <f>VLOOKUP($CM40,AutoSCAN_ORG!$B$1:$CF$2516,3,FALSE)</f>
        <v>8</v>
      </c>
      <c r="CR40">
        <f>VLOOKUP($CM40,AutoSCAN_ORG!$B$1:$CF$2516,4,FALSE)</f>
        <v>158.50299999999999</v>
      </c>
      <c r="CS40">
        <f>VLOOKUP($CM40,AutoSCAN_ORG!$B$1:$CF$2516,5,FALSE)</f>
        <v>6.2949999999999999</v>
      </c>
      <c r="CT40" t="str">
        <f>VLOOKUP($CM40,AutoSCAN_ORG!$B$1:$CF$2516,6,FALSE)</f>
        <v>MELO-CORR</v>
      </c>
      <c r="CU40">
        <f>VLOOKUP($CM40,AutoSCAN_ORG!$B$1:$CF$2516,7,FALSE)</f>
        <v>0</v>
      </c>
      <c r="CV40">
        <f>VLOOKUP($CM40,AutoSCAN_ORG!$B$1:$CF$2516,69,FALSE)</f>
        <v>0</v>
      </c>
      <c r="CW40">
        <f>VLOOKUP($CM40,AutoSCAN_ORG!$B$1:$CF$2516,70,FALSE)</f>
        <v>0</v>
      </c>
      <c r="CX40" t="str">
        <f>VLOOKUP($CM40,AutoSCAN_ORG!$B$1:$CF$2516,71,FALSE)</f>
        <v>Y</v>
      </c>
      <c r="CZ40" t="str">
        <f>VLOOKUP($CM40,AutoSCAN_ORG!$B$1:$CF$2516,73,FALSE)</f>
        <v>added</v>
      </c>
      <c r="DA40">
        <f>VLOOKUP($CM40,AutoSCAN_ORG!$B$1:$CF$2516,74,FALSE)</f>
        <v>0</v>
      </c>
      <c r="DB40">
        <f>VLOOKUP($CM40,AutoSCAN_ORG!$B$1:$CF$2516,75,FALSE)</f>
        <v>0</v>
      </c>
      <c r="DC40">
        <f>VLOOKUP($CM40,AutoSCAN_ORG!$B$1:$CF$2516,76,FALSE)</f>
        <v>0</v>
      </c>
      <c r="DD40">
        <f>VLOOKUP($CM40,AutoSCAN_ORG!$B$1:$CF$2516,77,FALSE)</f>
        <v>0</v>
      </c>
      <c r="DF40">
        <f>VLOOKUP($CM40,AutoSCAN_ORG!$B$1:$CF$2516,79,FALSE)</f>
        <v>14.74</v>
      </c>
      <c r="DG40">
        <f>VLOOKUP($CM40,AutoSCAN_ORG!$B$1:$CF$2516,80,FALSE)</f>
        <v>14.74</v>
      </c>
      <c r="DH40">
        <f>VLOOKUP($CM40,AutoSCAN_ORG!$B$1:$CF$2516,81,FALSE)</f>
        <v>0.01</v>
      </c>
      <c r="DI40">
        <f>VLOOKUP($CM40,AutoSCAN_ORG!$B$1:$CF$2516,82,FALSE)</f>
        <v>3.7999999999999999E-2</v>
      </c>
      <c r="DJ40">
        <f>VLOOKUP($CM40,AutoSCAN_ORG!$B$1:$CF$2516,83,FALSE)</f>
        <v>0.68</v>
      </c>
    </row>
    <row r="41" spans="2:114" x14ac:dyDescent="0.35">
      <c r="B41" t="s">
        <v>3346</v>
      </c>
      <c r="C41">
        <v>39</v>
      </c>
      <c r="D41" t="s">
        <v>7778</v>
      </c>
      <c r="E41">
        <v>68</v>
      </c>
      <c r="F41">
        <v>38.036999999999999</v>
      </c>
      <c r="G41">
        <v>10</v>
      </c>
      <c r="H41" t="s">
        <v>7782</v>
      </c>
      <c r="I41" t="s">
        <v>7773</v>
      </c>
      <c r="J41" t="s">
        <v>5753</v>
      </c>
      <c r="K41">
        <v>13</v>
      </c>
      <c r="L41">
        <v>0.7</v>
      </c>
      <c r="M41">
        <v>7</v>
      </c>
      <c r="N41">
        <v>8</v>
      </c>
      <c r="O41" t="s">
        <v>7587</v>
      </c>
      <c r="R41" t="s">
        <v>7784</v>
      </c>
      <c r="S41" t="s">
        <v>7774</v>
      </c>
      <c r="T41" t="s">
        <v>7166</v>
      </c>
      <c r="U41" t="s">
        <v>7366</v>
      </c>
      <c r="V41" t="s">
        <v>7366</v>
      </c>
      <c r="W41">
        <v>5.56</v>
      </c>
      <c r="X41" t="s">
        <v>7806</v>
      </c>
      <c r="Y41">
        <v>1.3</v>
      </c>
      <c r="Z41" t="s">
        <v>7774</v>
      </c>
      <c r="AA41" t="s">
        <v>7789</v>
      </c>
      <c r="AB41" t="s">
        <v>7774</v>
      </c>
      <c r="AF41" t="s">
        <v>5678</v>
      </c>
      <c r="AG41">
        <v>42.784300590000001</v>
      </c>
      <c r="AH41">
        <v>-82.037184229999994</v>
      </c>
      <c r="AI41">
        <v>202.6</v>
      </c>
      <c r="AJ41">
        <v>290</v>
      </c>
      <c r="AL41">
        <v>15</v>
      </c>
      <c r="AM41">
        <v>986</v>
      </c>
      <c r="AN41">
        <v>5.133</v>
      </c>
      <c r="AO41">
        <v>294.07100000000003</v>
      </c>
      <c r="AP41">
        <v>2117</v>
      </c>
      <c r="AQ41">
        <v>2117</v>
      </c>
      <c r="AT41">
        <v>1.24</v>
      </c>
      <c r="AU41">
        <v>1.24</v>
      </c>
      <c r="AW41">
        <v>2.15</v>
      </c>
      <c r="AX41">
        <v>2.15</v>
      </c>
      <c r="BD41">
        <v>0.7</v>
      </c>
      <c r="BE41">
        <v>7</v>
      </c>
      <c r="BF41" t="s">
        <v>589</v>
      </c>
      <c r="BG41" t="s">
        <v>3346</v>
      </c>
      <c r="BH41">
        <v>39</v>
      </c>
      <c r="BI41" t="s">
        <v>5753</v>
      </c>
      <c r="BJ41" t="s">
        <v>7773</v>
      </c>
      <c r="BK41">
        <v>39</v>
      </c>
      <c r="BL41">
        <v>140</v>
      </c>
      <c r="BS41">
        <v>13</v>
      </c>
      <c r="BT41">
        <v>0.66</v>
      </c>
      <c r="BU41">
        <v>0.57999999999999996</v>
      </c>
      <c r="BV41">
        <v>0.57999999999999996</v>
      </c>
      <c r="BW41">
        <v>42.784300590000001</v>
      </c>
      <c r="BX41">
        <v>-82.037184229999994</v>
      </c>
      <c r="BY41">
        <v>4737383.7810000004</v>
      </c>
      <c r="BZ41">
        <v>202.642</v>
      </c>
      <c r="CA41">
        <v>212.3</v>
      </c>
      <c r="CB41" t="s">
        <v>7335</v>
      </c>
      <c r="CC41">
        <v>7</v>
      </c>
      <c r="CD41">
        <v>10</v>
      </c>
      <c r="CE41">
        <v>12</v>
      </c>
      <c r="CF41">
        <v>12</v>
      </c>
      <c r="CG41" t="s">
        <v>5677</v>
      </c>
      <c r="CH41">
        <v>414</v>
      </c>
      <c r="CI41" t="s">
        <v>3290</v>
      </c>
      <c r="CJ41" t="s">
        <v>7332</v>
      </c>
      <c r="CK41">
        <v>5.56</v>
      </c>
      <c r="CL41">
        <v>1.2</v>
      </c>
      <c r="CM41" t="s">
        <v>3346</v>
      </c>
      <c r="CO41" t="str">
        <f>VLOOKUP(CM41,AutoSCAN_ORG!B39:CF2554,1,FALSE)</f>
        <v>AS00-0000396</v>
      </c>
      <c r="CP41">
        <f>VLOOKUP($CM41,AutoSCAN_ORG!$B$1:$CF$2516,2,FALSE)</f>
        <v>38.034999999999997</v>
      </c>
      <c r="CQ41">
        <f>VLOOKUP($CM41,AutoSCAN_ORG!$B$1:$CF$2516,3,FALSE)</f>
        <v>8.1180000000000003</v>
      </c>
      <c r="CR41">
        <f>VLOOKUP($CM41,AutoSCAN_ORG!$B$1:$CF$2516,4,FALSE)</f>
        <v>142.983</v>
      </c>
      <c r="CS41">
        <f>VLOOKUP($CM41,AutoSCAN_ORG!$B$1:$CF$2516,5,FALSE)</f>
        <v>6.2949999999999999</v>
      </c>
      <c r="CT41" t="str">
        <f>VLOOKUP($CM41,AutoSCAN_ORG!$B$1:$CF$2516,6,FALSE)</f>
        <v>MELO-CORR</v>
      </c>
      <c r="CU41">
        <f>VLOOKUP($CM41,AutoSCAN_ORG!$B$1:$CF$2516,7,FALSE)</f>
        <v>0</v>
      </c>
      <c r="CV41">
        <f>VLOOKUP($CM41,AutoSCAN_ORG!$B$1:$CF$2516,69,FALSE)</f>
        <v>0</v>
      </c>
      <c r="CW41">
        <f>VLOOKUP($CM41,AutoSCAN_ORG!$B$1:$CF$2516,70,FALSE)</f>
        <v>0</v>
      </c>
      <c r="CX41" t="str">
        <f>VLOOKUP($CM41,AutoSCAN_ORG!$B$1:$CF$2516,71,FALSE)</f>
        <v>Y</v>
      </c>
      <c r="CZ41" t="str">
        <f>VLOOKUP($CM41,AutoSCAN_ORG!$B$1:$CF$2516,73,FALSE)</f>
        <v>added</v>
      </c>
      <c r="DA41">
        <f>VLOOKUP($CM41,AutoSCAN_ORG!$B$1:$CF$2516,74,FALSE)</f>
        <v>0</v>
      </c>
      <c r="DB41">
        <f>VLOOKUP($CM41,AutoSCAN_ORG!$B$1:$CF$2516,75,FALSE)</f>
        <v>0</v>
      </c>
      <c r="DC41">
        <f>VLOOKUP($CM41,AutoSCAN_ORG!$B$1:$CF$2516,76,FALSE)</f>
        <v>0</v>
      </c>
      <c r="DD41">
        <f>VLOOKUP($CM41,AutoSCAN_ORG!$B$1:$CF$2516,77,FALSE)</f>
        <v>0</v>
      </c>
      <c r="DF41">
        <f>VLOOKUP($CM41,AutoSCAN_ORG!$B$1:$CF$2516,79,FALSE)</f>
        <v>12.56</v>
      </c>
      <c r="DG41">
        <f>VLOOKUP($CM41,AutoSCAN_ORG!$B$1:$CF$2516,80,FALSE)</f>
        <v>12.56</v>
      </c>
      <c r="DH41">
        <f>VLOOKUP($CM41,AutoSCAN_ORG!$B$1:$CF$2516,81,FALSE)</f>
        <v>2.1000000000000001E-2</v>
      </c>
      <c r="DI41">
        <f>VLOOKUP($CM41,AutoSCAN_ORG!$B$1:$CF$2516,82,FALSE)</f>
        <v>5.1999999999999998E-2</v>
      </c>
      <c r="DJ41">
        <f>VLOOKUP($CM41,AutoSCAN_ORG!$B$1:$CF$2516,83,FALSE)</f>
        <v>0.69</v>
      </c>
    </row>
    <row r="42" spans="2:114" x14ac:dyDescent="0.35">
      <c r="B42" t="s">
        <v>3350</v>
      </c>
      <c r="C42">
        <v>40</v>
      </c>
      <c r="D42" t="s">
        <v>7778</v>
      </c>
      <c r="E42">
        <v>72</v>
      </c>
      <c r="F42">
        <v>64.134</v>
      </c>
      <c r="G42">
        <v>10</v>
      </c>
      <c r="H42" t="s">
        <v>7782</v>
      </c>
      <c r="I42" t="s">
        <v>7773</v>
      </c>
      <c r="J42" t="s">
        <v>7797</v>
      </c>
      <c r="K42">
        <v>11</v>
      </c>
      <c r="L42">
        <v>0.63</v>
      </c>
      <c r="M42">
        <v>11</v>
      </c>
      <c r="N42">
        <v>9</v>
      </c>
      <c r="O42" t="s">
        <v>7601</v>
      </c>
      <c r="R42" t="s">
        <v>7784</v>
      </c>
      <c r="S42" t="s">
        <v>7774</v>
      </c>
      <c r="T42" t="s">
        <v>7167</v>
      </c>
      <c r="U42" t="s">
        <v>7369</v>
      </c>
      <c r="V42" t="s">
        <v>7369</v>
      </c>
      <c r="W42">
        <v>5.56</v>
      </c>
      <c r="X42" t="s">
        <v>7807</v>
      </c>
      <c r="Y42">
        <v>2.2000000000000002</v>
      </c>
      <c r="Z42" t="s">
        <v>7774</v>
      </c>
      <c r="AA42" t="s">
        <v>7783</v>
      </c>
      <c r="AB42" t="s">
        <v>7774</v>
      </c>
      <c r="AF42" t="s">
        <v>5762</v>
      </c>
      <c r="AG42">
        <v>42.784064770000001</v>
      </c>
      <c r="AH42">
        <v>-82.037191059999998</v>
      </c>
      <c r="AI42">
        <v>202.6</v>
      </c>
      <c r="AJ42">
        <v>290</v>
      </c>
      <c r="AL42">
        <v>15</v>
      </c>
      <c r="AM42">
        <v>986</v>
      </c>
      <c r="AN42">
        <v>6.6289999999999996</v>
      </c>
      <c r="AO42">
        <v>-220.185</v>
      </c>
      <c r="AP42">
        <v>2114</v>
      </c>
      <c r="AQ42">
        <v>2115</v>
      </c>
      <c r="AT42">
        <v>1.23</v>
      </c>
      <c r="AU42">
        <v>1.23</v>
      </c>
      <c r="AW42">
        <v>2.14</v>
      </c>
      <c r="AX42">
        <v>2.14</v>
      </c>
      <c r="BD42">
        <v>0.63</v>
      </c>
      <c r="BE42">
        <v>11</v>
      </c>
      <c r="BF42" t="s">
        <v>592</v>
      </c>
      <c r="BG42" t="s">
        <v>3350</v>
      </c>
      <c r="BH42">
        <v>40</v>
      </c>
      <c r="BI42" t="s">
        <v>7797</v>
      </c>
      <c r="BJ42" t="s">
        <v>7773</v>
      </c>
      <c r="BK42">
        <v>40</v>
      </c>
      <c r="BL42">
        <v>170</v>
      </c>
      <c r="BS42">
        <v>13</v>
      </c>
      <c r="BT42">
        <v>0.66</v>
      </c>
      <c r="BU42">
        <v>0.57999999999999996</v>
      </c>
      <c r="BV42">
        <v>0.57999999999999996</v>
      </c>
      <c r="BW42">
        <v>42.784064770000001</v>
      </c>
      <c r="BX42">
        <v>-82.037191059999998</v>
      </c>
      <c r="BY42">
        <v>4737357.6009999998</v>
      </c>
      <c r="BZ42">
        <v>202.58799999999999</v>
      </c>
      <c r="CA42">
        <v>317.7</v>
      </c>
      <c r="CB42" t="s">
        <v>7370</v>
      </c>
      <c r="CC42">
        <v>7</v>
      </c>
      <c r="CD42">
        <v>10</v>
      </c>
      <c r="CE42">
        <v>12</v>
      </c>
      <c r="CF42">
        <v>12</v>
      </c>
      <c r="CG42" t="s">
        <v>5677</v>
      </c>
      <c r="CH42">
        <v>414</v>
      </c>
      <c r="CI42" t="s">
        <v>3339</v>
      </c>
      <c r="CJ42" t="s">
        <v>8652</v>
      </c>
      <c r="CK42">
        <v>5.56</v>
      </c>
      <c r="CL42">
        <v>2.2000000000000002</v>
      </c>
      <c r="CM42" t="s">
        <v>3350</v>
      </c>
      <c r="CO42" t="str">
        <f>VLOOKUP(CM42,AutoSCAN_ORG!B40:CF2555,1,FALSE)</f>
        <v>AS00-0000398</v>
      </c>
      <c r="CP42">
        <f>VLOOKUP($CM42,AutoSCAN_ORG!$B$1:$CF$2516,2,FALSE)</f>
        <v>64.126999999999995</v>
      </c>
      <c r="CQ42">
        <f>VLOOKUP($CM42,AutoSCAN_ORG!$B$1:$CF$2516,3,FALSE)</f>
        <v>14.609</v>
      </c>
      <c r="CR42">
        <f>VLOOKUP($CM42,AutoSCAN_ORG!$B$1:$CF$2516,4,FALSE)</f>
        <v>38.585999999999999</v>
      </c>
      <c r="CS42">
        <f>VLOOKUP($CM42,AutoSCAN_ORG!$B$1:$CF$2516,5,FALSE)</f>
        <v>6.2949999999999999</v>
      </c>
      <c r="CT42" t="str">
        <f>VLOOKUP($CM42,AutoSCAN_ORG!$B$1:$CF$2516,6,FALSE)</f>
        <v>MELO-MIFE</v>
      </c>
      <c r="CU42">
        <f>VLOOKUP($CM42,AutoSCAN_ORG!$B$1:$CF$2516,7,FALSE)</f>
        <v>0</v>
      </c>
      <c r="CV42">
        <f>VLOOKUP($CM42,AutoSCAN_ORG!$B$1:$CF$2516,69,FALSE)</f>
        <v>0</v>
      </c>
      <c r="CW42">
        <f>VLOOKUP($CM42,AutoSCAN_ORG!$B$1:$CF$2516,70,FALSE)</f>
        <v>0</v>
      </c>
      <c r="CX42" t="str">
        <f>VLOOKUP($CM42,AutoSCAN_ORG!$B$1:$CF$2516,71,FALSE)</f>
        <v>Y</v>
      </c>
      <c r="CZ42" t="str">
        <f>VLOOKUP($CM42,AutoSCAN_ORG!$B$1:$CF$2516,73,FALSE)</f>
        <v>added</v>
      </c>
      <c r="DA42">
        <f>VLOOKUP($CM42,AutoSCAN_ORG!$B$1:$CF$2516,74,FALSE)</f>
        <v>0</v>
      </c>
      <c r="DB42">
        <f>VLOOKUP($CM42,AutoSCAN_ORG!$B$1:$CF$2516,75,FALSE)</f>
        <v>0</v>
      </c>
      <c r="DC42">
        <f>VLOOKUP($CM42,AutoSCAN_ORG!$B$1:$CF$2516,76,FALSE)</f>
        <v>0</v>
      </c>
      <c r="DD42">
        <f>VLOOKUP($CM42,AutoSCAN_ORG!$B$1:$CF$2516,77,FALSE)</f>
        <v>0</v>
      </c>
      <c r="DF42">
        <f>VLOOKUP($CM42,AutoSCAN_ORG!$B$1:$CF$2516,79,FALSE)</f>
        <v>11.37</v>
      </c>
      <c r="DG42">
        <f>VLOOKUP($CM42,AutoSCAN_ORG!$B$1:$CF$2516,80,FALSE)</f>
        <v>11.37</v>
      </c>
      <c r="DH42">
        <f>VLOOKUP($CM42,AutoSCAN_ORG!$B$1:$CF$2516,81,FALSE)</f>
        <v>8.9999999999999993E-3</v>
      </c>
      <c r="DI42">
        <f>VLOOKUP($CM42,AutoSCAN_ORG!$B$1:$CF$2516,82,FALSE)</f>
        <v>0.02</v>
      </c>
      <c r="DJ42">
        <f>VLOOKUP($CM42,AutoSCAN_ORG!$B$1:$CF$2516,83,FALSE)</f>
        <v>0.54100000000000004</v>
      </c>
    </row>
    <row r="43" spans="2:114" x14ac:dyDescent="0.35">
      <c r="B43" t="s">
        <v>3408</v>
      </c>
      <c r="C43">
        <v>41</v>
      </c>
      <c r="D43" t="s">
        <v>7778</v>
      </c>
      <c r="E43">
        <v>81</v>
      </c>
      <c r="F43">
        <v>124.70699999999999</v>
      </c>
      <c r="G43">
        <v>10</v>
      </c>
      <c r="H43" t="s">
        <v>7782</v>
      </c>
      <c r="I43" t="s">
        <v>7773</v>
      </c>
      <c r="J43" t="s">
        <v>7797</v>
      </c>
      <c r="M43">
        <v>8</v>
      </c>
      <c r="N43">
        <v>8</v>
      </c>
      <c r="O43" t="s">
        <v>7443</v>
      </c>
      <c r="R43" t="s">
        <v>7776</v>
      </c>
      <c r="S43" t="s">
        <v>7774</v>
      </c>
      <c r="T43" t="s">
        <v>7168</v>
      </c>
      <c r="U43" t="s">
        <v>7377</v>
      </c>
      <c r="V43" t="s">
        <v>7377</v>
      </c>
      <c r="W43">
        <v>5.56</v>
      </c>
      <c r="X43" t="s">
        <v>7808</v>
      </c>
      <c r="Y43">
        <v>3.6</v>
      </c>
      <c r="Z43" t="s">
        <v>7774</v>
      </c>
      <c r="AB43" t="s">
        <v>7774</v>
      </c>
      <c r="AF43" t="s">
        <v>5673</v>
      </c>
      <c r="AG43">
        <v>42.783517430000003</v>
      </c>
      <c r="AH43">
        <v>-82.037209919999995</v>
      </c>
      <c r="AI43">
        <v>202.7</v>
      </c>
      <c r="AJ43">
        <v>290</v>
      </c>
      <c r="AL43">
        <v>15</v>
      </c>
      <c r="AM43">
        <v>986</v>
      </c>
      <c r="AN43">
        <v>3.9039999999999999</v>
      </c>
      <c r="AO43">
        <v>121.265</v>
      </c>
      <c r="BF43" t="s">
        <v>646</v>
      </c>
      <c r="BG43" t="s">
        <v>3408</v>
      </c>
      <c r="BH43">
        <v>41</v>
      </c>
      <c r="BI43" t="s">
        <v>7797</v>
      </c>
      <c r="BJ43" t="s">
        <v>7773</v>
      </c>
      <c r="BK43">
        <v>41</v>
      </c>
      <c r="BL43">
        <v>250</v>
      </c>
      <c r="BW43">
        <v>42.783517430000003</v>
      </c>
      <c r="BX43">
        <v>-82.037209919999995</v>
      </c>
      <c r="BY43">
        <v>4737296.84</v>
      </c>
      <c r="BZ43">
        <v>202.727</v>
      </c>
      <c r="CA43">
        <v>34.700000000000003</v>
      </c>
      <c r="CB43" t="s">
        <v>7378</v>
      </c>
      <c r="CC43">
        <v>7</v>
      </c>
      <c r="CG43" t="s">
        <v>5672</v>
      </c>
      <c r="CH43">
        <v>414</v>
      </c>
      <c r="CI43" t="s">
        <v>3407</v>
      </c>
      <c r="CJ43" t="s">
        <v>8651</v>
      </c>
      <c r="CK43">
        <v>5.56</v>
      </c>
      <c r="CL43">
        <v>3.6</v>
      </c>
      <c r="CM43" t="s">
        <v>3408</v>
      </c>
      <c r="CO43" t="str">
        <f>VLOOKUP(CM43,AutoSCAN_ORG!B41:CF2556,1,FALSE)</f>
        <v>AS00-0000432</v>
      </c>
      <c r="CP43">
        <f>VLOOKUP($CM43,AutoSCAN_ORG!$B$1:$CF$2516,2,FALSE)</f>
        <v>124.697</v>
      </c>
      <c r="CQ43">
        <f>VLOOKUP($CM43,AutoSCAN_ORG!$B$1:$CF$2516,3,FALSE)</f>
        <v>30.858000000000001</v>
      </c>
      <c r="CR43">
        <f>VLOOKUP($CM43,AutoSCAN_ORG!$B$1:$CF$2516,4,FALSE)</f>
        <v>311.98700000000002</v>
      </c>
      <c r="CS43">
        <f>VLOOKUP($CM43,AutoSCAN_ORG!$B$1:$CF$2516,5,FALSE)</f>
        <v>16.940999999999999</v>
      </c>
      <c r="CT43" t="str">
        <f>VLOOKUP($CM43,AutoSCAN_ORG!$B$1:$CF$2516,6,FALSE)</f>
        <v>MIFE</v>
      </c>
      <c r="CU43">
        <f>VLOOKUP($CM43,AutoSCAN_ORG!$B$1:$CF$2516,7,FALSE)</f>
        <v>0</v>
      </c>
      <c r="CV43">
        <f>VLOOKUP($CM43,AutoSCAN_ORG!$B$1:$CF$2516,69,FALSE)</f>
        <v>0</v>
      </c>
      <c r="CW43">
        <f>VLOOKUP($CM43,AutoSCAN_ORG!$B$1:$CF$2516,70,FALSE)</f>
        <v>0</v>
      </c>
      <c r="CX43">
        <f>VLOOKUP($CM43,AutoSCAN_ORG!$B$1:$CF$2516,71,FALSE)</f>
        <v>0</v>
      </c>
      <c r="CZ43">
        <f>VLOOKUP($CM43,AutoSCAN_ORG!$B$1:$CF$2516,73,FALSE)</f>
        <v>0</v>
      </c>
      <c r="DA43">
        <f>VLOOKUP($CM43,AutoSCAN_ORG!$B$1:$CF$2516,74,FALSE)</f>
        <v>0</v>
      </c>
      <c r="DB43">
        <f>VLOOKUP($CM43,AutoSCAN_ORG!$B$1:$CF$2516,75,FALSE)</f>
        <v>0</v>
      </c>
      <c r="DC43">
        <f>VLOOKUP($CM43,AutoSCAN_ORG!$B$1:$CF$2516,76,FALSE)</f>
        <v>0</v>
      </c>
      <c r="DD43">
        <f>VLOOKUP($CM43,AutoSCAN_ORG!$B$1:$CF$2516,77,FALSE)</f>
        <v>0</v>
      </c>
      <c r="DF43">
        <f>VLOOKUP($CM43,AutoSCAN_ORG!$B$1:$CF$2516,79,FALSE)</f>
        <v>0</v>
      </c>
      <c r="DG43">
        <f>VLOOKUP($CM43,AutoSCAN_ORG!$B$1:$CF$2516,80,FALSE)</f>
        <v>0</v>
      </c>
      <c r="DH43">
        <f>VLOOKUP($CM43,AutoSCAN_ORG!$B$1:$CF$2516,81,FALSE)</f>
        <v>0</v>
      </c>
      <c r="DI43">
        <f>VLOOKUP($CM43,AutoSCAN_ORG!$B$1:$CF$2516,82,FALSE)</f>
        <v>0</v>
      </c>
      <c r="DJ43">
        <f>VLOOKUP($CM43,AutoSCAN_ORG!$B$1:$CF$2516,83,FALSE)</f>
        <v>0</v>
      </c>
    </row>
    <row r="44" spans="2:114" x14ac:dyDescent="0.35">
      <c r="B44" t="s">
        <v>3487</v>
      </c>
      <c r="C44">
        <v>42</v>
      </c>
      <c r="D44" t="s">
        <v>7778</v>
      </c>
      <c r="E44">
        <v>91</v>
      </c>
      <c r="F44">
        <v>210.755</v>
      </c>
      <c r="G44">
        <v>10</v>
      </c>
      <c r="H44" t="s">
        <v>7782</v>
      </c>
      <c r="I44" t="s">
        <v>7773</v>
      </c>
      <c r="J44" t="s">
        <v>7797</v>
      </c>
      <c r="K44">
        <v>11</v>
      </c>
      <c r="L44">
        <v>0.61</v>
      </c>
      <c r="M44">
        <v>25</v>
      </c>
      <c r="N44">
        <v>16</v>
      </c>
      <c r="O44" t="s">
        <v>7370</v>
      </c>
      <c r="R44" t="s">
        <v>7805</v>
      </c>
      <c r="S44" t="s">
        <v>7774</v>
      </c>
      <c r="T44" t="s">
        <v>7169</v>
      </c>
      <c r="U44" t="s">
        <v>7384</v>
      </c>
      <c r="V44" t="s">
        <v>7384</v>
      </c>
      <c r="W44">
        <v>5.56</v>
      </c>
      <c r="X44" t="s">
        <v>7809</v>
      </c>
      <c r="Y44">
        <v>3.7</v>
      </c>
      <c r="Z44" t="s">
        <v>7774</v>
      </c>
      <c r="AA44" t="s">
        <v>7788</v>
      </c>
      <c r="AB44" t="s">
        <v>7774</v>
      </c>
      <c r="AC44">
        <v>10</v>
      </c>
      <c r="AD44">
        <v>10</v>
      </c>
      <c r="AE44">
        <v>12</v>
      </c>
      <c r="AF44" t="s">
        <v>5753</v>
      </c>
      <c r="AG44">
        <v>42.782739909999997</v>
      </c>
      <c r="AH44">
        <v>-82.037233580000006</v>
      </c>
      <c r="AI44">
        <v>202.7</v>
      </c>
      <c r="AJ44">
        <v>290</v>
      </c>
      <c r="AL44">
        <v>15</v>
      </c>
      <c r="AM44">
        <v>986</v>
      </c>
      <c r="AN44">
        <v>6.6429999999999998</v>
      </c>
      <c r="AO44">
        <v>73.942999999999998</v>
      </c>
      <c r="AP44">
        <v>2092</v>
      </c>
      <c r="AQ44">
        <v>2096</v>
      </c>
      <c r="AT44">
        <v>1.22</v>
      </c>
      <c r="AU44">
        <v>1.22</v>
      </c>
      <c r="AW44">
        <v>2.13</v>
      </c>
      <c r="AX44">
        <v>2.12</v>
      </c>
      <c r="BD44">
        <v>0.61</v>
      </c>
      <c r="BE44">
        <v>25</v>
      </c>
      <c r="BF44" t="s">
        <v>725</v>
      </c>
      <c r="BG44" t="s">
        <v>3487</v>
      </c>
      <c r="BH44">
        <v>42</v>
      </c>
      <c r="BI44" t="s">
        <v>7797</v>
      </c>
      <c r="BJ44" t="s">
        <v>7773</v>
      </c>
      <c r="BK44">
        <v>42</v>
      </c>
      <c r="BL44">
        <v>340</v>
      </c>
      <c r="BS44">
        <v>13</v>
      </c>
      <c r="BT44">
        <v>0.66</v>
      </c>
      <c r="BU44">
        <v>0.59</v>
      </c>
      <c r="BV44">
        <v>0.59</v>
      </c>
      <c r="BW44">
        <v>42.782739909999997</v>
      </c>
      <c r="BX44">
        <v>-82.037233580000006</v>
      </c>
      <c r="BY44">
        <v>4737210.5240000002</v>
      </c>
      <c r="BZ44">
        <v>202.73099999999999</v>
      </c>
      <c r="CA44">
        <v>314.10000000000002</v>
      </c>
      <c r="CB44" t="s">
        <v>7385</v>
      </c>
      <c r="CC44">
        <v>7</v>
      </c>
      <c r="CD44">
        <v>10</v>
      </c>
      <c r="CE44">
        <v>12</v>
      </c>
      <c r="CF44">
        <v>12</v>
      </c>
      <c r="CG44" t="s">
        <v>5752</v>
      </c>
      <c r="CH44">
        <v>414</v>
      </c>
      <c r="CI44" t="s">
        <v>3339</v>
      </c>
      <c r="CJ44" t="s">
        <v>8652</v>
      </c>
      <c r="CK44">
        <v>5.56</v>
      </c>
      <c r="CL44">
        <v>3.7</v>
      </c>
      <c r="CM44" t="s">
        <v>3487</v>
      </c>
      <c r="CO44" t="str">
        <f>VLOOKUP(CM44,AutoSCAN_ORG!B42:CF2557,1,FALSE)</f>
        <v>AS00-0000493</v>
      </c>
      <c r="CP44">
        <f>VLOOKUP($CM44,AutoSCAN_ORG!$B$1:$CF$2516,2,FALSE)</f>
        <v>210.74799999999999</v>
      </c>
      <c r="CQ44">
        <f>VLOOKUP($CM44,AutoSCAN_ORG!$B$1:$CF$2516,3,FALSE)</f>
        <v>24.428999999999998</v>
      </c>
      <c r="CR44">
        <f>VLOOKUP($CM44,AutoSCAN_ORG!$B$1:$CF$2516,4,FALSE)</f>
        <v>37.241999999999997</v>
      </c>
      <c r="CS44">
        <f>VLOOKUP($CM44,AutoSCAN_ORG!$B$1:$CF$2516,5,FALSE)</f>
        <v>8.6590000000000007</v>
      </c>
      <c r="CT44" t="str">
        <f>VLOOKUP($CM44,AutoSCAN_ORG!$B$1:$CF$2516,6,FALSE)</f>
        <v>MELO-MIFE</v>
      </c>
      <c r="CU44">
        <f>VLOOKUP($CM44,AutoSCAN_ORG!$B$1:$CF$2516,7,FALSE)</f>
        <v>0</v>
      </c>
      <c r="CV44">
        <f>VLOOKUP($CM44,AutoSCAN_ORG!$B$1:$CF$2516,69,FALSE)</f>
        <v>0</v>
      </c>
      <c r="CW44">
        <f>VLOOKUP($CM44,AutoSCAN_ORG!$B$1:$CF$2516,70,FALSE)</f>
        <v>0</v>
      </c>
      <c r="CX44" t="str">
        <f>VLOOKUP($CM44,AutoSCAN_ORG!$B$1:$CF$2516,71,FALSE)</f>
        <v>Y</v>
      </c>
      <c r="CZ44">
        <f>VLOOKUP($CM44,AutoSCAN_ORG!$B$1:$CF$2516,73,FALSE)</f>
        <v>0</v>
      </c>
      <c r="DA44">
        <f>VLOOKUP($CM44,AutoSCAN_ORG!$B$1:$CF$2516,74,FALSE)</f>
        <v>0</v>
      </c>
      <c r="DB44" t="str">
        <f>VLOOKUP($CM44,AutoSCAN_ORG!$B$1:$CF$2516,75,FALSE)</f>
        <v>int signal LRC in PI-visibe in PI</v>
      </c>
      <c r="DC44">
        <f>VLOOKUP($CM44,AutoSCAN_ORG!$B$1:$CF$2516,76,FALSE)</f>
        <v>0</v>
      </c>
      <c r="DD44">
        <f>VLOOKUP($CM44,AutoSCAN_ORG!$B$1:$CF$2516,77,FALSE)</f>
        <v>0</v>
      </c>
      <c r="DF44">
        <f>VLOOKUP($CM44,AutoSCAN_ORG!$B$1:$CF$2516,79,FALSE)</f>
        <v>11.04</v>
      </c>
      <c r="DG44">
        <f>VLOOKUP($CM44,AutoSCAN_ORG!$B$1:$CF$2516,80,FALSE)</f>
        <v>11.04</v>
      </c>
      <c r="DH44">
        <f>VLOOKUP($CM44,AutoSCAN_ORG!$B$1:$CF$2516,81,FALSE)</f>
        <v>2E-3</v>
      </c>
      <c r="DI44">
        <f>VLOOKUP($CM44,AutoSCAN_ORG!$B$1:$CF$2516,82,FALSE)</f>
        <v>4.0000000000000001E-3</v>
      </c>
      <c r="DJ44">
        <f>VLOOKUP($CM44,AutoSCAN_ORG!$B$1:$CF$2516,83,FALSE)</f>
        <v>0.748</v>
      </c>
    </row>
    <row r="45" spans="2:114" x14ac:dyDescent="0.35">
      <c r="B45" t="s">
        <v>3490</v>
      </c>
      <c r="C45">
        <v>43</v>
      </c>
      <c r="D45" t="s">
        <v>7778</v>
      </c>
      <c r="E45">
        <v>92</v>
      </c>
      <c r="F45">
        <v>210.90600000000001</v>
      </c>
      <c r="G45">
        <v>10</v>
      </c>
      <c r="H45" t="s">
        <v>7782</v>
      </c>
      <c r="I45" t="s">
        <v>7773</v>
      </c>
      <c r="J45" t="s">
        <v>7797</v>
      </c>
      <c r="K45">
        <v>16</v>
      </c>
      <c r="L45">
        <v>0.89</v>
      </c>
      <c r="M45">
        <v>21</v>
      </c>
      <c r="N45">
        <v>19</v>
      </c>
      <c r="O45" t="s">
        <v>7364</v>
      </c>
      <c r="R45" t="s">
        <v>7805</v>
      </c>
      <c r="S45" t="s">
        <v>7774</v>
      </c>
      <c r="T45" t="s">
        <v>7169</v>
      </c>
      <c r="U45" t="s">
        <v>7384</v>
      </c>
      <c r="V45" t="s">
        <v>7384</v>
      </c>
      <c r="W45">
        <v>5.56</v>
      </c>
      <c r="X45" t="s">
        <v>7809</v>
      </c>
      <c r="Y45">
        <v>3.7</v>
      </c>
      <c r="Z45" t="s">
        <v>7774</v>
      </c>
      <c r="AA45" t="s">
        <v>7788</v>
      </c>
      <c r="AB45" t="s">
        <v>3293</v>
      </c>
      <c r="AC45">
        <v>10</v>
      </c>
      <c r="AD45">
        <v>10</v>
      </c>
      <c r="AE45">
        <v>12</v>
      </c>
      <c r="AF45" t="s">
        <v>5753</v>
      </c>
      <c r="AG45">
        <v>42.782738530000003</v>
      </c>
      <c r="AH45">
        <v>-82.037233639999997</v>
      </c>
      <c r="AI45">
        <v>202.7</v>
      </c>
      <c r="AJ45">
        <v>290</v>
      </c>
      <c r="AL45">
        <v>15</v>
      </c>
      <c r="AM45">
        <v>986</v>
      </c>
      <c r="AN45">
        <v>6.7960000000000003</v>
      </c>
      <c r="AO45">
        <v>85.995000000000005</v>
      </c>
      <c r="AP45">
        <v>2089</v>
      </c>
      <c r="AQ45">
        <v>2094</v>
      </c>
      <c r="AT45">
        <v>1.22</v>
      </c>
      <c r="AU45">
        <v>1.22</v>
      </c>
      <c r="AW45">
        <v>2.12</v>
      </c>
      <c r="AX45">
        <v>2.12</v>
      </c>
      <c r="BD45">
        <v>0.89</v>
      </c>
      <c r="BE45">
        <v>21</v>
      </c>
      <c r="BF45" t="s">
        <v>726</v>
      </c>
      <c r="BG45" t="s">
        <v>3490</v>
      </c>
      <c r="BH45">
        <v>43</v>
      </c>
      <c r="BI45" t="s">
        <v>7797</v>
      </c>
      <c r="BJ45" t="s">
        <v>7773</v>
      </c>
      <c r="BK45">
        <v>43</v>
      </c>
      <c r="BL45">
        <v>340</v>
      </c>
      <c r="BS45">
        <v>13</v>
      </c>
      <c r="BT45">
        <v>0.66</v>
      </c>
      <c r="BU45">
        <v>0.59</v>
      </c>
      <c r="BV45">
        <v>0.59</v>
      </c>
      <c r="BW45">
        <v>42.782738530000003</v>
      </c>
      <c r="BX45">
        <v>-82.037233639999997</v>
      </c>
      <c r="BY45">
        <v>4737210.3710000003</v>
      </c>
      <c r="BZ45">
        <v>202.73099999999999</v>
      </c>
      <c r="CA45">
        <v>307.8</v>
      </c>
      <c r="CB45" t="s">
        <v>7386</v>
      </c>
      <c r="CC45">
        <v>7</v>
      </c>
      <c r="CD45">
        <v>10</v>
      </c>
      <c r="CE45">
        <v>12</v>
      </c>
      <c r="CF45">
        <v>12</v>
      </c>
      <c r="CG45" t="s">
        <v>5752</v>
      </c>
      <c r="CH45">
        <v>414</v>
      </c>
      <c r="CI45" t="s">
        <v>3339</v>
      </c>
      <c r="CJ45" t="s">
        <v>8652</v>
      </c>
      <c r="CK45">
        <v>5.56</v>
      </c>
      <c r="CL45">
        <v>3.6</v>
      </c>
      <c r="CM45" t="s">
        <v>3490</v>
      </c>
      <c r="CO45" t="str">
        <f>VLOOKUP(CM45,AutoSCAN_ORG!B43:CF2558,1,FALSE)</f>
        <v>AS00-0000494</v>
      </c>
      <c r="CP45">
        <f>VLOOKUP($CM45,AutoSCAN_ORG!$B$1:$CF$2516,2,FALSE)</f>
        <v>210.89500000000001</v>
      </c>
      <c r="CQ45">
        <f>VLOOKUP($CM45,AutoSCAN_ORG!$B$1:$CF$2516,3,FALSE)</f>
        <v>20.588000000000001</v>
      </c>
      <c r="CR45">
        <f>VLOOKUP($CM45,AutoSCAN_ORG!$B$1:$CF$2516,4,FALSE)</f>
        <v>44.082999999999998</v>
      </c>
      <c r="CS45">
        <f>VLOOKUP($CM45,AutoSCAN_ORG!$B$1:$CF$2516,5,FALSE)</f>
        <v>8.1069999999999993</v>
      </c>
      <c r="CT45" t="str">
        <f>VLOOKUP($CM45,AutoSCAN_ORG!$B$1:$CF$2516,6,FALSE)</f>
        <v>MELO-MIFE</v>
      </c>
      <c r="CU45">
        <f>VLOOKUP($CM45,AutoSCAN_ORG!$B$1:$CF$2516,7,FALSE)</f>
        <v>0</v>
      </c>
      <c r="CV45">
        <f>VLOOKUP($CM45,AutoSCAN_ORG!$B$1:$CF$2516,69,FALSE)</f>
        <v>0</v>
      </c>
      <c r="CW45">
        <f>VLOOKUP($CM45,AutoSCAN_ORG!$B$1:$CF$2516,70,FALSE)</f>
        <v>0</v>
      </c>
      <c r="CX45" t="str">
        <f>VLOOKUP($CM45,AutoSCAN_ORG!$B$1:$CF$2516,71,FALSE)</f>
        <v>Y</v>
      </c>
      <c r="CZ45" t="str">
        <f>VLOOKUP($CM45,AutoSCAN_ORG!$B$1:$CF$2516,73,FALSE)</f>
        <v>SIZED-AVG XR+SDT</v>
      </c>
      <c r="DA45">
        <f>VLOOKUP($CM45,AutoSCAN_ORG!$B$1:$CF$2516,74,FALSE)</f>
        <v>0</v>
      </c>
      <c r="DB45" t="str">
        <f>VLOOKUP($CM45,AutoSCAN_ORG!$B$1:$CF$2516,75,FALSE)</f>
        <v>sized-visible in PI</v>
      </c>
      <c r="DC45">
        <f>VLOOKUP($CM45,AutoSCAN_ORG!$B$1:$CF$2516,76,FALSE)</f>
        <v>0</v>
      </c>
      <c r="DD45">
        <f>VLOOKUP($CM45,AutoSCAN_ORG!$B$1:$CF$2516,77,FALSE)</f>
        <v>0</v>
      </c>
      <c r="DF45">
        <f>VLOOKUP($CM45,AutoSCAN_ORG!$B$1:$CF$2516,79,FALSE)</f>
        <v>16</v>
      </c>
      <c r="DG45">
        <f>VLOOKUP($CM45,AutoSCAN_ORG!$B$1:$CF$2516,80,FALSE)</f>
        <v>16</v>
      </c>
      <c r="DH45">
        <f>VLOOKUP($CM45,AutoSCAN_ORG!$B$1:$CF$2516,81,FALSE)</f>
        <v>1.6E-2</v>
      </c>
      <c r="DI45">
        <f>VLOOKUP($CM45,AutoSCAN_ORG!$B$1:$CF$2516,82,FALSE)</f>
        <v>1.6E-2</v>
      </c>
      <c r="DJ45">
        <f>VLOOKUP($CM45,AutoSCAN_ORG!$B$1:$CF$2516,83,FALSE)</f>
        <v>0.879</v>
      </c>
    </row>
    <row r="46" spans="2:114" x14ac:dyDescent="0.35">
      <c r="B46" t="s">
        <v>3673</v>
      </c>
      <c r="C46">
        <v>45</v>
      </c>
      <c r="D46" t="s">
        <v>7778</v>
      </c>
      <c r="E46">
        <v>113</v>
      </c>
      <c r="F46">
        <v>326.87</v>
      </c>
      <c r="G46">
        <v>10</v>
      </c>
      <c r="H46" t="s">
        <v>7782</v>
      </c>
      <c r="I46" t="s">
        <v>7773</v>
      </c>
      <c r="J46" t="s">
        <v>7797</v>
      </c>
      <c r="K46">
        <v>18</v>
      </c>
      <c r="L46">
        <v>0.99</v>
      </c>
      <c r="M46">
        <v>11</v>
      </c>
      <c r="N46">
        <v>11</v>
      </c>
      <c r="O46" t="s">
        <v>7822</v>
      </c>
      <c r="R46" t="s">
        <v>7805</v>
      </c>
      <c r="S46" t="s">
        <v>7774</v>
      </c>
      <c r="T46" t="s">
        <v>7171</v>
      </c>
      <c r="U46" t="s">
        <v>7386</v>
      </c>
      <c r="V46" t="s">
        <v>7386</v>
      </c>
      <c r="W46">
        <v>5.56</v>
      </c>
      <c r="X46" t="s">
        <v>7823</v>
      </c>
      <c r="Y46">
        <v>2.2999999999999998</v>
      </c>
      <c r="Z46" t="s">
        <v>7774</v>
      </c>
      <c r="AA46" t="s">
        <v>7788</v>
      </c>
      <c r="AB46" t="s">
        <v>7774</v>
      </c>
      <c r="AC46">
        <v>10</v>
      </c>
      <c r="AD46">
        <v>10</v>
      </c>
      <c r="AE46">
        <v>12</v>
      </c>
      <c r="AF46" t="s">
        <v>5753</v>
      </c>
      <c r="AG46">
        <v>42.781713259999997</v>
      </c>
      <c r="AH46">
        <v>-82.037198450000005</v>
      </c>
      <c r="AI46">
        <v>201.3</v>
      </c>
      <c r="AJ46">
        <v>290</v>
      </c>
      <c r="AL46">
        <v>15</v>
      </c>
      <c r="AM46">
        <v>986</v>
      </c>
      <c r="AN46">
        <v>2.2639999999999998</v>
      </c>
      <c r="AO46">
        <v>-57.904000000000003</v>
      </c>
      <c r="AP46">
        <v>2109</v>
      </c>
      <c r="AQ46">
        <v>2111</v>
      </c>
      <c r="AT46">
        <v>1.23</v>
      </c>
      <c r="AU46">
        <v>1.23</v>
      </c>
      <c r="AW46">
        <v>2.14</v>
      </c>
      <c r="AX46">
        <v>2.14</v>
      </c>
      <c r="BD46">
        <v>0.99</v>
      </c>
      <c r="BE46">
        <v>11</v>
      </c>
      <c r="BF46" t="s">
        <v>905</v>
      </c>
      <c r="BG46" t="s">
        <v>3673</v>
      </c>
      <c r="BH46">
        <v>45</v>
      </c>
      <c r="BI46" t="s">
        <v>7797</v>
      </c>
      <c r="BJ46" t="s">
        <v>7773</v>
      </c>
      <c r="BK46">
        <v>45</v>
      </c>
      <c r="BL46">
        <v>510</v>
      </c>
      <c r="BS46">
        <v>13</v>
      </c>
      <c r="BT46">
        <v>0.66</v>
      </c>
      <c r="BU46">
        <v>0.57999999999999996</v>
      </c>
      <c r="BV46">
        <v>0.57999999999999996</v>
      </c>
      <c r="BW46">
        <v>42.781713259999997</v>
      </c>
      <c r="BX46">
        <v>-82.037198450000005</v>
      </c>
      <c r="BY46">
        <v>4737096.4840000002</v>
      </c>
      <c r="BZ46">
        <v>201.25700000000001</v>
      </c>
      <c r="CA46">
        <v>332.3</v>
      </c>
      <c r="CB46" t="s">
        <v>7397</v>
      </c>
      <c r="CC46">
        <v>7</v>
      </c>
      <c r="CD46">
        <v>10</v>
      </c>
      <c r="CE46">
        <v>12</v>
      </c>
      <c r="CF46">
        <v>12</v>
      </c>
      <c r="CG46" t="s">
        <v>5752</v>
      </c>
      <c r="CH46">
        <v>414</v>
      </c>
      <c r="CI46" t="s">
        <v>3339</v>
      </c>
      <c r="CJ46" t="s">
        <v>8652</v>
      </c>
      <c r="CK46">
        <v>5.56</v>
      </c>
      <c r="CL46">
        <v>2.2999999999999998</v>
      </c>
      <c r="CM46" t="s">
        <v>3673</v>
      </c>
      <c r="CO46" t="str">
        <f>VLOOKUP(CM46,AutoSCAN_ORG!B45:CF2560,1,FALSE)</f>
        <v>AS00-0000629</v>
      </c>
      <c r="CP46">
        <f>VLOOKUP($CM46,AutoSCAN_ORG!$B$1:$CF$2516,2,FALSE)</f>
        <v>326.86500000000001</v>
      </c>
      <c r="CQ46">
        <f>VLOOKUP($CM46,AutoSCAN_ORG!$B$1:$CF$2516,3,FALSE)</f>
        <v>14.365</v>
      </c>
      <c r="CR46">
        <f>VLOOKUP($CM46,AutoSCAN_ORG!$B$1:$CF$2516,4,FALSE)</f>
        <v>22.001999999999999</v>
      </c>
      <c r="CS46">
        <f>VLOOKUP($CM46,AutoSCAN_ORG!$B$1:$CF$2516,5,FALSE)</f>
        <v>6.2949999999999999</v>
      </c>
      <c r="CT46" t="str">
        <f>VLOOKUP($CM46,AutoSCAN_ORG!$B$1:$CF$2516,6,FALSE)</f>
        <v>MELO-MIFE</v>
      </c>
      <c r="CU46">
        <f>VLOOKUP($CM46,AutoSCAN_ORG!$B$1:$CF$2516,7,FALSE)</f>
        <v>0</v>
      </c>
      <c r="CV46">
        <f>VLOOKUP($CM46,AutoSCAN_ORG!$B$1:$CF$2516,69,FALSE)</f>
        <v>0</v>
      </c>
      <c r="CW46">
        <f>VLOOKUP($CM46,AutoSCAN_ORG!$B$1:$CF$2516,70,FALSE)</f>
        <v>0</v>
      </c>
      <c r="CX46" t="str">
        <f>VLOOKUP($CM46,AutoSCAN_ORG!$B$1:$CF$2516,71,FALSE)</f>
        <v>Y</v>
      </c>
      <c r="CZ46">
        <f>VLOOKUP($CM46,AutoSCAN_ORG!$B$1:$CF$2516,73,FALSE)</f>
        <v>0</v>
      </c>
      <c r="DA46">
        <f>VLOOKUP($CM46,AutoSCAN_ORG!$B$1:$CF$2516,74,FALSE)</f>
        <v>0</v>
      </c>
      <c r="DB46">
        <f>VLOOKUP($CM46,AutoSCAN_ORG!$B$1:$CF$2516,75,FALSE)</f>
        <v>0</v>
      </c>
      <c r="DC46">
        <f>VLOOKUP($CM46,AutoSCAN_ORG!$B$1:$CF$2516,76,FALSE)</f>
        <v>0</v>
      </c>
      <c r="DD46">
        <f>VLOOKUP($CM46,AutoSCAN_ORG!$B$1:$CF$2516,77,FALSE)</f>
        <v>0</v>
      </c>
      <c r="DF46">
        <f>VLOOKUP($CM46,AutoSCAN_ORG!$B$1:$CF$2516,79,FALSE)</f>
        <v>17.739999999999998</v>
      </c>
      <c r="DG46">
        <f>VLOOKUP($CM46,AutoSCAN_ORG!$B$1:$CF$2516,80,FALSE)</f>
        <v>17.739999999999998</v>
      </c>
      <c r="DH46">
        <f>VLOOKUP($CM46,AutoSCAN_ORG!$B$1:$CF$2516,81,FALSE)</f>
        <v>2.9000000000000001E-2</v>
      </c>
      <c r="DI46">
        <f>VLOOKUP($CM46,AutoSCAN_ORG!$B$1:$CF$2516,82,FALSE)</f>
        <v>4.2999999999999997E-2</v>
      </c>
      <c r="DJ46">
        <f>VLOOKUP($CM46,AutoSCAN_ORG!$B$1:$CF$2516,83,FALSE)</f>
        <v>0.82499999999999996</v>
      </c>
    </row>
    <row r="47" spans="2:114" x14ac:dyDescent="0.35">
      <c r="B47" t="s">
        <v>3683</v>
      </c>
      <c r="C47">
        <v>47</v>
      </c>
      <c r="D47" t="s">
        <v>7778</v>
      </c>
      <c r="E47">
        <v>120</v>
      </c>
      <c r="F47">
        <v>377.70100000000002</v>
      </c>
      <c r="G47">
        <v>10</v>
      </c>
      <c r="H47" t="s">
        <v>7782</v>
      </c>
      <c r="I47" t="s">
        <v>7773</v>
      </c>
      <c r="J47" t="s">
        <v>5753</v>
      </c>
      <c r="K47">
        <v>17</v>
      </c>
      <c r="L47">
        <v>0.95</v>
      </c>
      <c r="M47">
        <v>15</v>
      </c>
      <c r="N47">
        <v>18</v>
      </c>
      <c r="O47" t="s">
        <v>7825</v>
      </c>
      <c r="R47" t="s">
        <v>7784</v>
      </c>
      <c r="S47" t="s">
        <v>7774</v>
      </c>
      <c r="T47" t="s">
        <v>7173</v>
      </c>
      <c r="U47" t="s">
        <v>7402</v>
      </c>
      <c r="V47" t="s">
        <v>7402</v>
      </c>
      <c r="W47">
        <v>5.56</v>
      </c>
      <c r="X47" t="s">
        <v>7826</v>
      </c>
      <c r="Y47">
        <v>2.1</v>
      </c>
      <c r="Z47" t="s">
        <v>7774</v>
      </c>
      <c r="AA47" t="s">
        <v>7788</v>
      </c>
      <c r="AB47" t="s">
        <v>7774</v>
      </c>
      <c r="AC47">
        <v>10</v>
      </c>
      <c r="AD47">
        <v>10</v>
      </c>
      <c r="AE47">
        <v>12</v>
      </c>
      <c r="AF47" t="s">
        <v>5683</v>
      </c>
      <c r="AG47">
        <v>42.781254259999997</v>
      </c>
      <c r="AH47">
        <v>-82.037212969999999</v>
      </c>
      <c r="AI47">
        <v>202.7</v>
      </c>
      <c r="AJ47">
        <v>290</v>
      </c>
      <c r="AL47">
        <v>15</v>
      </c>
      <c r="AM47">
        <v>986</v>
      </c>
      <c r="AN47">
        <v>7.8929999999999998</v>
      </c>
      <c r="AO47">
        <v>263.87799999999999</v>
      </c>
      <c r="AP47">
        <v>2100</v>
      </c>
      <c r="AQ47">
        <v>2104</v>
      </c>
      <c r="AT47">
        <v>1.23</v>
      </c>
      <c r="AU47">
        <v>1.23</v>
      </c>
      <c r="AW47">
        <v>2.13</v>
      </c>
      <c r="AX47">
        <v>2.13</v>
      </c>
      <c r="BD47">
        <v>0.95</v>
      </c>
      <c r="BE47">
        <v>15</v>
      </c>
      <c r="BF47" t="s">
        <v>915</v>
      </c>
      <c r="BG47" t="s">
        <v>3683</v>
      </c>
      <c r="BH47">
        <v>47</v>
      </c>
      <c r="BI47" t="s">
        <v>5753</v>
      </c>
      <c r="BJ47" t="s">
        <v>7773</v>
      </c>
      <c r="BK47">
        <v>47</v>
      </c>
      <c r="BL47">
        <v>560</v>
      </c>
      <c r="BS47">
        <v>13</v>
      </c>
      <c r="BT47">
        <v>0.66</v>
      </c>
      <c r="BU47">
        <v>0.59</v>
      </c>
      <c r="BV47">
        <v>0.59</v>
      </c>
      <c r="BW47">
        <v>42.781254259999997</v>
      </c>
      <c r="BX47">
        <v>-82.037212969999999</v>
      </c>
      <c r="BY47">
        <v>4737045.5290000001</v>
      </c>
      <c r="BZ47">
        <v>202.73599999999999</v>
      </c>
      <c r="CA47">
        <v>184.2</v>
      </c>
      <c r="CB47" t="s">
        <v>7403</v>
      </c>
      <c r="CC47">
        <v>7</v>
      </c>
      <c r="CD47">
        <v>10</v>
      </c>
      <c r="CE47">
        <v>12</v>
      </c>
      <c r="CF47">
        <v>12</v>
      </c>
      <c r="CG47" t="s">
        <v>5677</v>
      </c>
      <c r="CH47">
        <v>414</v>
      </c>
      <c r="CI47" t="s">
        <v>3290</v>
      </c>
      <c r="CJ47" t="s">
        <v>7332</v>
      </c>
      <c r="CK47">
        <v>5.56</v>
      </c>
      <c r="CL47">
        <v>2.1</v>
      </c>
      <c r="CM47" t="s">
        <v>3683</v>
      </c>
      <c r="CO47" t="str">
        <f>VLOOKUP(CM47,AutoSCAN_ORG!B47:CF2562,1,FALSE)</f>
        <v>AS00-0000634</v>
      </c>
      <c r="CP47">
        <f>VLOOKUP($CM47,AutoSCAN_ORG!$B$1:$CF$2516,2,FALSE)</f>
        <v>377.69499999999999</v>
      </c>
      <c r="CQ47">
        <f>VLOOKUP($CM47,AutoSCAN_ORG!$B$1:$CF$2516,3,FALSE)</f>
        <v>15.7</v>
      </c>
      <c r="CR47">
        <f>VLOOKUP($CM47,AutoSCAN_ORG!$B$1:$CF$2516,4,FALSE)</f>
        <v>167.82599999999999</v>
      </c>
      <c r="CS47">
        <f>VLOOKUP($CM47,AutoSCAN_ORG!$B$1:$CF$2516,5,FALSE)</f>
        <v>9.1389999999999993</v>
      </c>
      <c r="CT47" t="str">
        <f>VLOOKUP($CM47,AutoSCAN_ORG!$B$1:$CF$2516,6,FALSE)</f>
        <v>MELO-CORR</v>
      </c>
      <c r="CU47">
        <f>VLOOKUP($CM47,AutoSCAN_ORG!$B$1:$CF$2516,7,FALSE)</f>
        <v>0</v>
      </c>
      <c r="CV47">
        <f>VLOOKUP($CM47,AutoSCAN_ORG!$B$1:$CF$2516,69,FALSE)</f>
        <v>0</v>
      </c>
      <c r="CW47">
        <f>VLOOKUP($CM47,AutoSCAN_ORG!$B$1:$CF$2516,70,FALSE)</f>
        <v>0</v>
      </c>
      <c r="CX47" t="str">
        <f>VLOOKUP($CM47,AutoSCAN_ORG!$B$1:$CF$2516,71,FALSE)</f>
        <v>Y</v>
      </c>
      <c r="CZ47" t="str">
        <f>VLOOKUP($CM47,AutoSCAN_ORG!$B$1:$CF$2516,73,FALSE)</f>
        <v>ok</v>
      </c>
      <c r="DA47">
        <f>VLOOKUP($CM47,AutoSCAN_ORG!$B$1:$CF$2516,74,FALSE)</f>
        <v>0</v>
      </c>
      <c r="DB47" t="str">
        <f>VLOOKUP($CM47,AutoSCAN_ORG!$B$1:$CF$2516,75,FALSE)</f>
        <v>int melo mife in PI</v>
      </c>
      <c r="DC47">
        <f>VLOOKUP($CM47,AutoSCAN_ORG!$B$1:$CF$2516,76,FALSE)</f>
        <v>0</v>
      </c>
      <c r="DD47">
        <f>VLOOKUP($CM47,AutoSCAN_ORG!$B$1:$CF$2516,77,FALSE)</f>
        <v>0</v>
      </c>
      <c r="DF47">
        <f>VLOOKUP($CM47,AutoSCAN_ORG!$B$1:$CF$2516,79,FALSE)</f>
        <v>17.149999999999999</v>
      </c>
      <c r="DG47">
        <f>VLOOKUP($CM47,AutoSCAN_ORG!$B$1:$CF$2516,80,FALSE)</f>
        <v>17.149999999999999</v>
      </c>
      <c r="DH47">
        <f>VLOOKUP($CM47,AutoSCAN_ORG!$B$1:$CF$2516,81,FALSE)</f>
        <v>6.0000000000000001E-3</v>
      </c>
      <c r="DI47">
        <f>VLOOKUP($CM47,AutoSCAN_ORG!$B$1:$CF$2516,82,FALSE)</f>
        <v>6.0000000000000001E-3</v>
      </c>
      <c r="DJ47">
        <f>VLOOKUP($CM47,AutoSCAN_ORG!$B$1:$CF$2516,83,FALSE)</f>
        <v>0.94</v>
      </c>
    </row>
    <row r="48" spans="2:114" x14ac:dyDescent="0.35">
      <c r="B48" t="s">
        <v>5778</v>
      </c>
      <c r="C48">
        <v>46</v>
      </c>
      <c r="D48" t="s">
        <v>7778</v>
      </c>
      <c r="E48">
        <v>118</v>
      </c>
      <c r="F48">
        <v>363.447</v>
      </c>
      <c r="G48">
        <v>10</v>
      </c>
      <c r="H48" t="s">
        <v>7798</v>
      </c>
      <c r="I48" t="s">
        <v>7773</v>
      </c>
      <c r="J48" t="s">
        <v>7810</v>
      </c>
      <c r="M48">
        <v>16</v>
      </c>
      <c r="N48">
        <v>5</v>
      </c>
      <c r="O48" t="s">
        <v>7597</v>
      </c>
      <c r="R48" t="s">
        <v>7776</v>
      </c>
      <c r="S48" t="s">
        <v>3293</v>
      </c>
      <c r="T48" t="s">
        <v>7172</v>
      </c>
      <c r="U48" t="s">
        <v>7400</v>
      </c>
      <c r="V48" t="s">
        <v>7400</v>
      </c>
      <c r="W48">
        <v>5.56</v>
      </c>
      <c r="X48" t="s">
        <v>7811</v>
      </c>
      <c r="Y48">
        <v>2.1</v>
      </c>
      <c r="Z48" t="s">
        <v>7774</v>
      </c>
      <c r="AA48" t="s">
        <v>7783</v>
      </c>
      <c r="AB48" t="s">
        <v>7774</v>
      </c>
      <c r="AF48" t="s">
        <v>5776</v>
      </c>
      <c r="AG48">
        <v>42.781383009999999</v>
      </c>
      <c r="AH48">
        <v>-82.03720758</v>
      </c>
      <c r="AI48">
        <v>202.5</v>
      </c>
      <c r="AJ48">
        <v>290</v>
      </c>
      <c r="AL48">
        <v>15</v>
      </c>
      <c r="AM48">
        <v>986</v>
      </c>
      <c r="AN48">
        <v>1.0389999999999999</v>
      </c>
      <c r="AO48">
        <v>1.825</v>
      </c>
      <c r="BF48" t="s">
        <v>5777</v>
      </c>
      <c r="BG48" t="s">
        <v>5778</v>
      </c>
      <c r="BH48">
        <v>46</v>
      </c>
      <c r="BI48" t="s">
        <v>7810</v>
      </c>
      <c r="BJ48" t="s">
        <v>7773</v>
      </c>
      <c r="BK48">
        <v>46</v>
      </c>
      <c r="BL48">
        <v>550</v>
      </c>
      <c r="BW48">
        <v>42.781383009999999</v>
      </c>
      <c r="BX48">
        <v>-82.03720758</v>
      </c>
      <c r="BY48">
        <v>4737059.8210000005</v>
      </c>
      <c r="BZ48">
        <v>202.46899999999999</v>
      </c>
      <c r="CA48">
        <v>41</v>
      </c>
      <c r="CB48" t="s">
        <v>7401</v>
      </c>
      <c r="CC48">
        <v>7</v>
      </c>
      <c r="CG48" t="s">
        <v>5672</v>
      </c>
      <c r="CH48">
        <v>414</v>
      </c>
      <c r="CI48" t="s">
        <v>3899</v>
      </c>
      <c r="CJ48" t="s">
        <v>3899</v>
      </c>
      <c r="CK48">
        <v>5.56</v>
      </c>
      <c r="CL48">
        <v>2.1</v>
      </c>
      <c r="CM48" t="s">
        <v>5778</v>
      </c>
      <c r="CO48" t="e">
        <f>VLOOKUP(CM48,AutoSCAN_ORG!B46:CF2561,1,FALSE)</f>
        <v>#N/A</v>
      </c>
      <c r="CP48" t="e">
        <f>VLOOKUP($CM48,AutoSCAN_ORG!$B$1:$CF$2516,2,FALSE)</f>
        <v>#N/A</v>
      </c>
      <c r="CQ48" t="e">
        <f>VLOOKUP($CM48,AutoSCAN_ORG!$B$1:$CF$2516,3,FALSE)</f>
        <v>#N/A</v>
      </c>
      <c r="CR48" t="e">
        <f>VLOOKUP($CM48,AutoSCAN_ORG!$B$1:$CF$2516,4,FALSE)</f>
        <v>#N/A</v>
      </c>
      <c r="CS48" t="e">
        <f>VLOOKUP($CM48,AutoSCAN_ORG!$B$1:$CF$2516,5,FALSE)</f>
        <v>#N/A</v>
      </c>
      <c r="CT48" t="e">
        <f>VLOOKUP($CM48,AutoSCAN_ORG!$B$1:$CF$2516,6,FALSE)</f>
        <v>#N/A</v>
      </c>
      <c r="CU48" t="e">
        <f>VLOOKUP($CM48,AutoSCAN_ORG!$B$1:$CF$2516,7,FALSE)</f>
        <v>#N/A</v>
      </c>
      <c r="CV48" t="e">
        <f>VLOOKUP($CM48,AutoSCAN_ORG!$B$1:$CF$2516,69,FALSE)</f>
        <v>#N/A</v>
      </c>
      <c r="CW48" t="e">
        <f>VLOOKUP($CM48,AutoSCAN_ORG!$B$1:$CF$2516,70,FALSE)</f>
        <v>#N/A</v>
      </c>
      <c r="CX48" t="e">
        <f>VLOOKUP($CM48,AutoSCAN_ORG!$B$1:$CF$2516,71,FALSE)</f>
        <v>#N/A</v>
      </c>
      <c r="CY48" t="e">
        <f>VLOOKUP($CM48,AutoSCAN_ORG!$B$1:$CF$2516,72,FALSE)</f>
        <v>#N/A</v>
      </c>
      <c r="CZ48" t="e">
        <f>VLOOKUP($CM48,AutoSCAN_ORG!$B$1:$CF$2516,73,FALSE)</f>
        <v>#N/A</v>
      </c>
      <c r="DA48" t="e">
        <f>VLOOKUP($CM48,AutoSCAN_ORG!$B$1:$CF$2516,74,FALSE)</f>
        <v>#N/A</v>
      </c>
      <c r="DB48" t="e">
        <f>VLOOKUP($CM48,AutoSCAN_ORG!$B$1:$CF$2516,75,FALSE)</f>
        <v>#N/A</v>
      </c>
      <c r="DC48" t="e">
        <f>VLOOKUP($CM48,AutoSCAN_ORG!$B$1:$CF$2516,76,FALSE)</f>
        <v>#N/A</v>
      </c>
      <c r="DD48" t="e">
        <f>VLOOKUP($CM48,AutoSCAN_ORG!$B$1:$CF$2516,77,FALSE)</f>
        <v>#N/A</v>
      </c>
      <c r="DE48" t="e">
        <f>VLOOKUP($CM48,AutoSCAN_ORG!$B$1:$CF$2516,78,FALSE)</f>
        <v>#N/A</v>
      </c>
      <c r="DF48" t="e">
        <f>VLOOKUP($CM48,AutoSCAN_ORG!$B$1:$CF$2516,79,FALSE)</f>
        <v>#N/A</v>
      </c>
      <c r="DG48" t="e">
        <f>VLOOKUP($CM48,AutoSCAN_ORG!$B$1:$CF$2516,80,FALSE)</f>
        <v>#N/A</v>
      </c>
      <c r="DH48" t="e">
        <f>VLOOKUP($CM48,AutoSCAN_ORG!$B$1:$CF$2516,81,FALSE)</f>
        <v>#N/A</v>
      </c>
      <c r="DI48" t="e">
        <f>VLOOKUP($CM48,AutoSCAN_ORG!$B$1:$CF$2516,82,FALSE)</f>
        <v>#N/A</v>
      </c>
      <c r="DJ48" t="e">
        <f>VLOOKUP($CM48,AutoSCAN_ORG!$B$1:$CF$2516,83,FALSE)</f>
        <v>#N/A</v>
      </c>
    </row>
    <row r="49" spans="2:114" x14ac:dyDescent="0.35">
      <c r="B49" t="s">
        <v>3706</v>
      </c>
      <c r="C49">
        <v>49</v>
      </c>
      <c r="D49" t="s">
        <v>7778</v>
      </c>
      <c r="E49">
        <v>132</v>
      </c>
      <c r="F49">
        <v>462.392</v>
      </c>
      <c r="G49">
        <v>10</v>
      </c>
      <c r="H49" t="s">
        <v>7782</v>
      </c>
      <c r="I49" t="s">
        <v>7773</v>
      </c>
      <c r="J49" t="s">
        <v>7797</v>
      </c>
      <c r="K49">
        <v>11</v>
      </c>
      <c r="L49">
        <v>0.63</v>
      </c>
      <c r="M49">
        <v>11</v>
      </c>
      <c r="N49">
        <v>11</v>
      </c>
      <c r="O49" t="s">
        <v>7814</v>
      </c>
      <c r="R49" t="s">
        <v>7784</v>
      </c>
      <c r="S49" t="s">
        <v>7774</v>
      </c>
      <c r="T49" t="s">
        <v>7175</v>
      </c>
      <c r="U49" t="s">
        <v>7409</v>
      </c>
      <c r="V49" t="s">
        <v>7409</v>
      </c>
      <c r="W49">
        <v>5.56</v>
      </c>
      <c r="X49" t="s">
        <v>7829</v>
      </c>
      <c r="Y49">
        <v>2</v>
      </c>
      <c r="Z49" t="s">
        <v>7774</v>
      </c>
      <c r="AA49" t="s">
        <v>7788</v>
      </c>
      <c r="AB49" t="s">
        <v>7774</v>
      </c>
      <c r="AC49">
        <v>10</v>
      </c>
      <c r="AD49">
        <v>10</v>
      </c>
      <c r="AE49">
        <v>12</v>
      </c>
      <c r="AF49" t="s">
        <v>5753</v>
      </c>
      <c r="AG49">
        <v>42.780489099999997</v>
      </c>
      <c r="AH49">
        <v>-82.037246010000004</v>
      </c>
      <c r="AI49">
        <v>202.8</v>
      </c>
      <c r="AJ49">
        <v>290</v>
      </c>
      <c r="AL49">
        <v>15</v>
      </c>
      <c r="AM49">
        <v>986</v>
      </c>
      <c r="AN49">
        <v>8.9860000000000007</v>
      </c>
      <c r="AO49">
        <v>205.232</v>
      </c>
      <c r="AP49">
        <v>2114</v>
      </c>
      <c r="AQ49">
        <v>2115</v>
      </c>
      <c r="AT49">
        <v>1.23</v>
      </c>
      <c r="AU49">
        <v>1.23</v>
      </c>
      <c r="AW49">
        <v>2.14</v>
      </c>
      <c r="AX49">
        <v>2.14</v>
      </c>
      <c r="BD49">
        <v>0.63</v>
      </c>
      <c r="BE49">
        <v>11</v>
      </c>
      <c r="BF49" t="s">
        <v>934</v>
      </c>
      <c r="BG49" t="s">
        <v>3706</v>
      </c>
      <c r="BH49">
        <v>49</v>
      </c>
      <c r="BI49" t="s">
        <v>7797</v>
      </c>
      <c r="BJ49" t="s">
        <v>7773</v>
      </c>
      <c r="BK49">
        <v>49</v>
      </c>
      <c r="BL49">
        <v>660</v>
      </c>
      <c r="BS49">
        <v>13</v>
      </c>
      <c r="BT49">
        <v>0.66</v>
      </c>
      <c r="BU49">
        <v>0.57999999999999996</v>
      </c>
      <c r="BV49">
        <v>0.57999999999999996</v>
      </c>
      <c r="BW49">
        <v>42.780489099999997</v>
      </c>
      <c r="BX49">
        <v>-82.037246010000004</v>
      </c>
      <c r="BY49">
        <v>4736960.5939999996</v>
      </c>
      <c r="BZ49">
        <v>202.77099999999999</v>
      </c>
      <c r="CA49">
        <v>235.2</v>
      </c>
      <c r="CB49" t="s">
        <v>7410</v>
      </c>
      <c r="CC49">
        <v>7</v>
      </c>
      <c r="CD49">
        <v>10</v>
      </c>
      <c r="CE49">
        <v>12</v>
      </c>
      <c r="CF49">
        <v>12</v>
      </c>
      <c r="CG49" t="s">
        <v>5677</v>
      </c>
      <c r="CH49">
        <v>414</v>
      </c>
      <c r="CI49" t="s">
        <v>3339</v>
      </c>
      <c r="CJ49" t="s">
        <v>8652</v>
      </c>
      <c r="CK49">
        <v>5.56</v>
      </c>
      <c r="CL49">
        <v>2</v>
      </c>
      <c r="CM49" t="s">
        <v>3706</v>
      </c>
      <c r="CO49" t="str">
        <f>VLOOKUP(CM49,AutoSCAN_ORG!B49:CF2564,1,FALSE)</f>
        <v>AS00-0000646</v>
      </c>
      <c r="CP49">
        <f>VLOOKUP($CM49,AutoSCAN_ORG!$B$1:$CF$2516,2,FALSE)</f>
        <v>462.38900000000001</v>
      </c>
      <c r="CQ49">
        <f>VLOOKUP($CM49,AutoSCAN_ORG!$B$1:$CF$2516,3,FALSE)</f>
        <v>10.478999999999999</v>
      </c>
      <c r="CR49">
        <f>VLOOKUP($CM49,AutoSCAN_ORG!$B$1:$CF$2516,4,FALSE)</f>
        <v>118.76300000000001</v>
      </c>
      <c r="CS49">
        <f>VLOOKUP($CM49,AutoSCAN_ORG!$B$1:$CF$2516,5,FALSE)</f>
        <v>6.2949999999999999</v>
      </c>
      <c r="CT49" t="str">
        <f>VLOOKUP($CM49,AutoSCAN_ORG!$B$1:$CF$2516,6,FALSE)</f>
        <v>MELO-MIFE</v>
      </c>
      <c r="CU49">
        <f>VLOOKUP($CM49,AutoSCAN_ORG!$B$1:$CF$2516,7,FALSE)</f>
        <v>0</v>
      </c>
      <c r="CV49">
        <f>VLOOKUP($CM49,AutoSCAN_ORG!$B$1:$CF$2516,69,FALSE)</f>
        <v>0</v>
      </c>
      <c r="CW49">
        <f>VLOOKUP($CM49,AutoSCAN_ORG!$B$1:$CF$2516,70,FALSE)</f>
        <v>0</v>
      </c>
      <c r="CX49" t="str">
        <f>VLOOKUP($CM49,AutoSCAN_ORG!$B$1:$CF$2516,71,FALSE)</f>
        <v>Y</v>
      </c>
      <c r="CZ49">
        <f>VLOOKUP($CM49,AutoSCAN_ORG!$B$1:$CF$2516,73,FALSE)</f>
        <v>0</v>
      </c>
      <c r="DA49">
        <f>VLOOKUP($CM49,AutoSCAN_ORG!$B$1:$CF$2516,74,FALSE)</f>
        <v>0</v>
      </c>
      <c r="DB49">
        <f>VLOOKUP($CM49,AutoSCAN_ORG!$B$1:$CF$2516,75,FALSE)</f>
        <v>0</v>
      </c>
      <c r="DC49">
        <f>VLOOKUP($CM49,AutoSCAN_ORG!$B$1:$CF$2516,76,FALSE)</f>
        <v>0</v>
      </c>
      <c r="DD49">
        <f>VLOOKUP($CM49,AutoSCAN_ORG!$B$1:$CF$2516,77,FALSE)</f>
        <v>0</v>
      </c>
      <c r="DF49">
        <f>VLOOKUP($CM49,AutoSCAN_ORG!$B$1:$CF$2516,79,FALSE)</f>
        <v>11.25</v>
      </c>
      <c r="DG49">
        <f>VLOOKUP($CM49,AutoSCAN_ORG!$B$1:$CF$2516,80,FALSE)</f>
        <v>11.25</v>
      </c>
      <c r="DH49">
        <f>VLOOKUP($CM49,AutoSCAN_ORG!$B$1:$CF$2516,81,FALSE)</f>
        <v>2.5000000000000001E-2</v>
      </c>
      <c r="DI49">
        <f>VLOOKUP($CM49,AutoSCAN_ORG!$B$1:$CF$2516,82,FALSE)</f>
        <v>3.1E-2</v>
      </c>
      <c r="DJ49">
        <f>VLOOKUP($CM49,AutoSCAN_ORG!$B$1:$CF$2516,83,FALSE)</f>
        <v>0.68200000000000005</v>
      </c>
    </row>
    <row r="50" spans="2:114" x14ac:dyDescent="0.35">
      <c r="B50" t="s">
        <v>3711</v>
      </c>
      <c r="C50">
        <v>50</v>
      </c>
      <c r="D50" t="s">
        <v>7778</v>
      </c>
      <c r="E50">
        <v>135</v>
      </c>
      <c r="F50">
        <v>473.83499999999998</v>
      </c>
      <c r="G50">
        <v>10</v>
      </c>
      <c r="H50" t="s">
        <v>7782</v>
      </c>
      <c r="I50" t="s">
        <v>7773</v>
      </c>
      <c r="J50" t="s">
        <v>7810</v>
      </c>
      <c r="K50">
        <v>13</v>
      </c>
      <c r="L50">
        <v>0.7</v>
      </c>
      <c r="M50">
        <v>16</v>
      </c>
      <c r="N50">
        <v>11</v>
      </c>
      <c r="O50" t="s">
        <v>7615</v>
      </c>
      <c r="R50" t="s">
        <v>7776</v>
      </c>
      <c r="S50" t="s">
        <v>3293</v>
      </c>
      <c r="T50" t="s">
        <v>7176</v>
      </c>
      <c r="U50" t="s">
        <v>7411</v>
      </c>
      <c r="V50" t="s">
        <v>7411</v>
      </c>
      <c r="W50">
        <v>5.56</v>
      </c>
      <c r="X50" t="s">
        <v>7830</v>
      </c>
      <c r="Y50">
        <v>2</v>
      </c>
      <c r="Z50" t="s">
        <v>7774</v>
      </c>
      <c r="AA50" t="s">
        <v>7788</v>
      </c>
      <c r="AB50" t="s">
        <v>7774</v>
      </c>
      <c r="AC50">
        <v>15</v>
      </c>
      <c r="AD50">
        <v>20</v>
      </c>
      <c r="AE50">
        <v>22</v>
      </c>
      <c r="AF50" t="s">
        <v>5785</v>
      </c>
      <c r="AG50">
        <v>42.780385729999999</v>
      </c>
      <c r="AH50">
        <v>-82.037249610000003</v>
      </c>
      <c r="AI50">
        <v>202.7</v>
      </c>
      <c r="AJ50">
        <v>290</v>
      </c>
      <c r="AL50">
        <v>15</v>
      </c>
      <c r="AM50">
        <v>986</v>
      </c>
      <c r="AN50">
        <v>3.6269999999999998</v>
      </c>
      <c r="AO50">
        <v>10.288</v>
      </c>
      <c r="AP50">
        <v>2105</v>
      </c>
      <c r="AQ50">
        <v>2107</v>
      </c>
      <c r="AT50">
        <v>1.23</v>
      </c>
      <c r="AU50">
        <v>1.23</v>
      </c>
      <c r="AW50">
        <v>2.14</v>
      </c>
      <c r="AX50">
        <v>2.13</v>
      </c>
      <c r="BD50">
        <v>0.7</v>
      </c>
      <c r="BE50">
        <v>16</v>
      </c>
      <c r="BF50" t="s">
        <v>938</v>
      </c>
      <c r="BG50" t="s">
        <v>3711</v>
      </c>
      <c r="BH50">
        <v>50</v>
      </c>
      <c r="BI50" t="s">
        <v>7810</v>
      </c>
      <c r="BJ50" t="s">
        <v>7773</v>
      </c>
      <c r="BK50">
        <v>50</v>
      </c>
      <c r="BL50">
        <v>680</v>
      </c>
      <c r="BS50">
        <v>13</v>
      </c>
      <c r="BT50">
        <v>0.66</v>
      </c>
      <c r="BU50">
        <v>0.59</v>
      </c>
      <c r="BV50">
        <v>0.59</v>
      </c>
      <c r="BW50">
        <v>42.780385729999999</v>
      </c>
      <c r="BX50">
        <v>-82.037249610000003</v>
      </c>
      <c r="BY50">
        <v>4736949.1189999999</v>
      </c>
      <c r="BZ50">
        <v>202.69399999999999</v>
      </c>
      <c r="CA50">
        <v>290.7</v>
      </c>
      <c r="CB50" t="s">
        <v>8655</v>
      </c>
      <c r="CC50">
        <v>7</v>
      </c>
      <c r="CD50">
        <v>10</v>
      </c>
      <c r="CE50">
        <v>12</v>
      </c>
      <c r="CF50">
        <v>12</v>
      </c>
      <c r="CG50" t="s">
        <v>5672</v>
      </c>
      <c r="CH50">
        <v>414</v>
      </c>
      <c r="CI50" t="s">
        <v>3710</v>
      </c>
      <c r="CJ50" t="s">
        <v>8656</v>
      </c>
      <c r="CK50">
        <v>5.56</v>
      </c>
      <c r="CL50">
        <v>2</v>
      </c>
      <c r="CM50" t="s">
        <v>3711</v>
      </c>
      <c r="CO50" t="str">
        <f>VLOOKUP(CM50,AutoSCAN_ORG!B50:CF2565,1,FALSE)</f>
        <v>AS00-0000650</v>
      </c>
      <c r="CP50">
        <f>VLOOKUP($CM50,AutoSCAN_ORG!$B$1:$CF$2516,2,FALSE)</f>
        <v>473.82499999999999</v>
      </c>
      <c r="CQ50">
        <f>VLOOKUP($CM50,AutoSCAN_ORG!$B$1:$CF$2516,3,FALSE)</f>
        <v>21.77</v>
      </c>
      <c r="CR50">
        <f>VLOOKUP($CM50,AutoSCAN_ORG!$B$1:$CF$2516,4,FALSE)</f>
        <v>63.503</v>
      </c>
      <c r="CS50">
        <f>VLOOKUP($CM50,AutoSCAN_ORG!$B$1:$CF$2516,5,FALSE)</f>
        <v>8.59</v>
      </c>
      <c r="CT50" t="str">
        <f>VLOOKUP($CM50,AutoSCAN_ORG!$B$1:$CF$2516,6,FALSE)</f>
        <v>SWFE-MIFE</v>
      </c>
      <c r="CU50">
        <f>VLOOKUP($CM50,AutoSCAN_ORG!$B$1:$CF$2516,7,FALSE)</f>
        <v>0</v>
      </c>
      <c r="CV50">
        <f>VLOOKUP($CM50,AutoSCAN_ORG!$B$1:$CF$2516,69,FALSE)</f>
        <v>0</v>
      </c>
      <c r="CW50">
        <f>VLOOKUP($CM50,AutoSCAN_ORG!$B$1:$CF$2516,70,FALSE)</f>
        <v>0</v>
      </c>
      <c r="CX50" t="str">
        <f>VLOOKUP($CM50,AutoSCAN_ORG!$B$1:$CF$2516,71,FALSE)</f>
        <v>Y</v>
      </c>
      <c r="CZ50">
        <f>VLOOKUP($CM50,AutoSCAN_ORG!$B$1:$CF$2516,73,FALSE)</f>
        <v>0</v>
      </c>
      <c r="DA50">
        <f>VLOOKUP($CM50,AutoSCAN_ORG!$B$1:$CF$2516,74,FALSE)</f>
        <v>0</v>
      </c>
      <c r="DB50">
        <f>VLOOKUP($CM50,AutoSCAN_ORG!$B$1:$CF$2516,75,FALSE)</f>
        <v>0</v>
      </c>
      <c r="DC50">
        <f>VLOOKUP($CM50,AutoSCAN_ORG!$B$1:$CF$2516,76,FALSE)</f>
        <v>0</v>
      </c>
      <c r="DD50">
        <f>VLOOKUP($CM50,AutoSCAN_ORG!$B$1:$CF$2516,77,FALSE)</f>
        <v>0</v>
      </c>
      <c r="DF50">
        <f>VLOOKUP($CM50,AutoSCAN_ORG!$B$1:$CF$2516,79,FALSE)</f>
        <v>12.56</v>
      </c>
      <c r="DG50">
        <f>VLOOKUP($CM50,AutoSCAN_ORG!$B$1:$CF$2516,80,FALSE)</f>
        <v>12.56</v>
      </c>
      <c r="DH50">
        <f>VLOOKUP($CM50,AutoSCAN_ORG!$B$1:$CF$2516,81,FALSE)</f>
        <v>3.0000000000000001E-3</v>
      </c>
      <c r="DI50">
        <f>VLOOKUP($CM50,AutoSCAN_ORG!$B$1:$CF$2516,82,FALSE)</f>
        <v>7.0000000000000001E-3</v>
      </c>
      <c r="DJ50">
        <f>VLOOKUP($CM50,AutoSCAN_ORG!$B$1:$CF$2516,83,FALSE)</f>
        <v>0.67900000000000005</v>
      </c>
    </row>
    <row r="51" spans="2:114" x14ac:dyDescent="0.35">
      <c r="B51" t="s">
        <v>3724</v>
      </c>
      <c r="C51">
        <v>52</v>
      </c>
      <c r="D51" t="s">
        <v>7778</v>
      </c>
      <c r="E51">
        <v>144</v>
      </c>
      <c r="F51">
        <v>535.71799999999996</v>
      </c>
      <c r="G51">
        <v>10</v>
      </c>
      <c r="H51" t="s">
        <v>7782</v>
      </c>
      <c r="I51" t="s">
        <v>7773</v>
      </c>
      <c r="J51" t="s">
        <v>5753</v>
      </c>
      <c r="K51">
        <v>15</v>
      </c>
      <c r="L51">
        <v>0.86</v>
      </c>
      <c r="M51">
        <v>7</v>
      </c>
      <c r="N51">
        <v>8</v>
      </c>
      <c r="O51" t="s">
        <v>7355</v>
      </c>
      <c r="R51" t="s">
        <v>7784</v>
      </c>
      <c r="S51" t="s">
        <v>7774</v>
      </c>
      <c r="T51" t="s">
        <v>7178</v>
      </c>
      <c r="U51" t="s">
        <v>7399</v>
      </c>
      <c r="V51" t="s">
        <v>7399</v>
      </c>
      <c r="W51">
        <v>5.56</v>
      </c>
      <c r="X51" t="s">
        <v>7842</v>
      </c>
      <c r="Y51">
        <v>1.9</v>
      </c>
      <c r="Z51" t="s">
        <v>7774</v>
      </c>
      <c r="AA51" t="s">
        <v>7789</v>
      </c>
      <c r="AB51" t="s">
        <v>7774</v>
      </c>
      <c r="AF51" t="s">
        <v>5678</v>
      </c>
      <c r="AG51">
        <v>42.779826610000001</v>
      </c>
      <c r="AH51">
        <v>-82.037273580000004</v>
      </c>
      <c r="AI51">
        <v>202.7</v>
      </c>
      <c r="AJ51">
        <v>290</v>
      </c>
      <c r="AL51">
        <v>15</v>
      </c>
      <c r="AM51">
        <v>986</v>
      </c>
      <c r="AN51">
        <v>7.8140000000000001</v>
      </c>
      <c r="AO51">
        <v>329.58100000000002</v>
      </c>
      <c r="AP51">
        <v>2116</v>
      </c>
      <c r="AQ51">
        <v>2117</v>
      </c>
      <c r="AT51">
        <v>1.24</v>
      </c>
      <c r="AU51">
        <v>1.24</v>
      </c>
      <c r="AW51">
        <v>2.15</v>
      </c>
      <c r="AX51">
        <v>2.15</v>
      </c>
      <c r="BD51">
        <v>0.86</v>
      </c>
      <c r="BE51">
        <v>7</v>
      </c>
      <c r="BF51" t="s">
        <v>950</v>
      </c>
      <c r="BG51" t="s">
        <v>3724</v>
      </c>
      <c r="BH51">
        <v>52</v>
      </c>
      <c r="BI51" t="s">
        <v>5753</v>
      </c>
      <c r="BJ51" t="s">
        <v>7773</v>
      </c>
      <c r="BK51">
        <v>52</v>
      </c>
      <c r="BL51">
        <v>750</v>
      </c>
      <c r="BS51">
        <v>13</v>
      </c>
      <c r="BT51">
        <v>0.66</v>
      </c>
      <c r="BU51">
        <v>0.57999999999999996</v>
      </c>
      <c r="BV51">
        <v>0.57999999999999996</v>
      </c>
      <c r="BW51">
        <v>42.779826610000001</v>
      </c>
      <c r="BX51">
        <v>-82.037273580000004</v>
      </c>
      <c r="BY51">
        <v>4736887.0549999997</v>
      </c>
      <c r="BZ51">
        <v>202.68299999999999</v>
      </c>
      <c r="CA51">
        <v>160.19999999999999</v>
      </c>
      <c r="CB51" t="s">
        <v>7416</v>
      </c>
      <c r="CC51">
        <v>7</v>
      </c>
      <c r="CD51">
        <v>10</v>
      </c>
      <c r="CE51">
        <v>12</v>
      </c>
      <c r="CF51">
        <v>12</v>
      </c>
      <c r="CG51" t="s">
        <v>5677</v>
      </c>
      <c r="CH51">
        <v>414</v>
      </c>
      <c r="CI51" t="s">
        <v>3290</v>
      </c>
      <c r="CJ51" t="s">
        <v>7332</v>
      </c>
      <c r="CK51">
        <v>5.56</v>
      </c>
      <c r="CL51">
        <v>1.9</v>
      </c>
      <c r="CM51" t="s">
        <v>3724</v>
      </c>
      <c r="CO51" t="str">
        <f>VLOOKUP(CM51,AutoSCAN_ORG!B52:CF2567,1,FALSE)</f>
        <v>AS00-0000661</v>
      </c>
      <c r="CP51">
        <f>VLOOKUP($CM51,AutoSCAN_ORG!$B$1:$CF$2516,2,FALSE)</f>
        <v>535.71400000000006</v>
      </c>
      <c r="CQ51">
        <f>VLOOKUP($CM51,AutoSCAN_ORG!$B$1:$CF$2516,3,FALSE)</f>
        <v>8.8650000000000002</v>
      </c>
      <c r="CR51">
        <f>VLOOKUP($CM51,AutoSCAN_ORG!$B$1:$CF$2516,4,FALSE)</f>
        <v>197.15100000000001</v>
      </c>
      <c r="CS51">
        <f>VLOOKUP($CM51,AutoSCAN_ORG!$B$1:$CF$2516,5,FALSE)</f>
        <v>6.2949999999999999</v>
      </c>
      <c r="CT51" t="str">
        <f>VLOOKUP($CM51,AutoSCAN_ORG!$B$1:$CF$2516,6,FALSE)</f>
        <v>MELO-CORR</v>
      </c>
      <c r="CU51">
        <f>VLOOKUP($CM51,AutoSCAN_ORG!$B$1:$CF$2516,7,FALSE)</f>
        <v>0</v>
      </c>
      <c r="CV51">
        <f>VLOOKUP($CM51,AutoSCAN_ORG!$B$1:$CF$2516,69,FALSE)</f>
        <v>0</v>
      </c>
      <c r="CW51">
        <f>VLOOKUP($CM51,AutoSCAN_ORG!$B$1:$CF$2516,70,FALSE)</f>
        <v>0</v>
      </c>
      <c r="CX51" t="str">
        <f>VLOOKUP($CM51,AutoSCAN_ORG!$B$1:$CF$2516,71,FALSE)</f>
        <v>Y</v>
      </c>
      <c r="CZ51">
        <f>VLOOKUP($CM51,AutoSCAN_ORG!$B$1:$CF$2516,73,FALSE)</f>
        <v>0</v>
      </c>
      <c r="DA51">
        <f>VLOOKUP($CM51,AutoSCAN_ORG!$B$1:$CF$2516,74,FALSE)</f>
        <v>0</v>
      </c>
      <c r="DB51">
        <f>VLOOKUP($CM51,AutoSCAN_ORG!$B$1:$CF$2516,75,FALSE)</f>
        <v>0</v>
      </c>
      <c r="DC51">
        <f>VLOOKUP($CM51,AutoSCAN_ORG!$B$1:$CF$2516,76,FALSE)</f>
        <v>0</v>
      </c>
      <c r="DD51">
        <f>VLOOKUP($CM51,AutoSCAN_ORG!$B$1:$CF$2516,77,FALSE)</f>
        <v>0</v>
      </c>
      <c r="DF51">
        <f>VLOOKUP($CM51,AutoSCAN_ORG!$B$1:$CF$2516,79,FALSE)</f>
        <v>15.48</v>
      </c>
      <c r="DG51">
        <f>VLOOKUP($CM51,AutoSCAN_ORG!$B$1:$CF$2516,80,FALSE)</f>
        <v>15.48</v>
      </c>
      <c r="DH51">
        <f>VLOOKUP($CM51,AutoSCAN_ORG!$B$1:$CF$2516,81,FALSE)</f>
        <v>2.1999999999999999E-2</v>
      </c>
      <c r="DI51">
        <f>VLOOKUP($CM51,AutoSCAN_ORG!$B$1:$CF$2516,82,FALSE)</f>
        <v>4.8000000000000001E-2</v>
      </c>
      <c r="DJ51">
        <f>VLOOKUP($CM51,AutoSCAN_ORG!$B$1:$CF$2516,83,FALSE)</f>
        <v>0.71299999999999997</v>
      </c>
    </row>
    <row r="52" spans="2:114" x14ac:dyDescent="0.35">
      <c r="B52" t="s">
        <v>3735</v>
      </c>
      <c r="C52">
        <v>53</v>
      </c>
      <c r="D52" t="s">
        <v>7778</v>
      </c>
      <c r="E52">
        <v>154</v>
      </c>
      <c r="F52">
        <v>612.98400000000004</v>
      </c>
      <c r="G52">
        <v>10</v>
      </c>
      <c r="H52" t="s">
        <v>7782</v>
      </c>
      <c r="I52" t="s">
        <v>7773</v>
      </c>
      <c r="J52" t="s">
        <v>5753</v>
      </c>
      <c r="K52">
        <v>12</v>
      </c>
      <c r="L52">
        <v>0.66</v>
      </c>
      <c r="M52">
        <v>9</v>
      </c>
      <c r="N52">
        <v>8</v>
      </c>
      <c r="O52" t="s">
        <v>7660</v>
      </c>
      <c r="R52" t="s">
        <v>7784</v>
      </c>
      <c r="S52" t="s">
        <v>7774</v>
      </c>
      <c r="T52" t="s">
        <v>7179</v>
      </c>
      <c r="U52" t="s">
        <v>7420</v>
      </c>
      <c r="V52" t="s">
        <v>7420</v>
      </c>
      <c r="W52">
        <v>5.56</v>
      </c>
      <c r="X52" t="s">
        <v>7844</v>
      </c>
      <c r="Y52">
        <v>1.9</v>
      </c>
      <c r="Z52" t="s">
        <v>7774</v>
      </c>
      <c r="AA52" t="s">
        <v>7789</v>
      </c>
      <c r="AB52" t="s">
        <v>7774</v>
      </c>
      <c r="AF52" t="s">
        <v>5678</v>
      </c>
      <c r="AG52">
        <v>42.779128450000002</v>
      </c>
      <c r="AH52">
        <v>-82.037298289999995</v>
      </c>
      <c r="AI52">
        <v>202.8</v>
      </c>
      <c r="AJ52">
        <v>290</v>
      </c>
      <c r="AL52">
        <v>15</v>
      </c>
      <c r="AM52">
        <v>986</v>
      </c>
      <c r="AN52">
        <v>3.2789999999999999</v>
      </c>
      <c r="AO52">
        <v>-386.96100000000001</v>
      </c>
      <c r="AP52">
        <v>2115</v>
      </c>
      <c r="AQ52">
        <v>2116</v>
      </c>
      <c r="AT52">
        <v>1.24</v>
      </c>
      <c r="AU52">
        <v>1.24</v>
      </c>
      <c r="AW52">
        <v>2.15</v>
      </c>
      <c r="AX52">
        <v>2.14</v>
      </c>
      <c r="BD52">
        <v>0.66</v>
      </c>
      <c r="BE52">
        <v>9</v>
      </c>
      <c r="BF52" t="s">
        <v>960</v>
      </c>
      <c r="BG52" t="s">
        <v>3735</v>
      </c>
      <c r="BH52">
        <v>53</v>
      </c>
      <c r="BI52" t="s">
        <v>5753</v>
      </c>
      <c r="BJ52" t="s">
        <v>7773</v>
      </c>
      <c r="BK52">
        <v>53</v>
      </c>
      <c r="BL52">
        <v>840</v>
      </c>
      <c r="BS52">
        <v>13</v>
      </c>
      <c r="BT52">
        <v>0.66</v>
      </c>
      <c r="BU52">
        <v>0.57999999999999996</v>
      </c>
      <c r="BV52">
        <v>0.57999999999999996</v>
      </c>
      <c r="BW52">
        <v>42.779128450000002</v>
      </c>
      <c r="BX52">
        <v>-82.037298289999995</v>
      </c>
      <c r="BY52">
        <v>4736809.5530000003</v>
      </c>
      <c r="BZ52">
        <v>202.75800000000001</v>
      </c>
      <c r="CA52">
        <v>180.4</v>
      </c>
      <c r="CB52" t="s">
        <v>7421</v>
      </c>
      <c r="CC52">
        <v>7</v>
      </c>
      <c r="CD52">
        <v>10</v>
      </c>
      <c r="CE52">
        <v>12</v>
      </c>
      <c r="CF52">
        <v>12</v>
      </c>
      <c r="CG52" t="s">
        <v>5677</v>
      </c>
      <c r="CH52">
        <v>414</v>
      </c>
      <c r="CI52" t="s">
        <v>3290</v>
      </c>
      <c r="CJ52" t="s">
        <v>7332</v>
      </c>
      <c r="CK52">
        <v>5.56</v>
      </c>
      <c r="CL52">
        <v>1.9</v>
      </c>
      <c r="CM52" t="s">
        <v>3735</v>
      </c>
      <c r="CO52" t="str">
        <f>VLOOKUP(CM52,AutoSCAN_ORG!B53:CF2568,1,FALSE)</f>
        <v>AS00-0000671</v>
      </c>
      <c r="CP52">
        <f>VLOOKUP($CM52,AutoSCAN_ORG!$B$1:$CF$2516,2,FALSE)</f>
        <v>612.98099999999999</v>
      </c>
      <c r="CQ52">
        <f>VLOOKUP($CM52,AutoSCAN_ORG!$B$1:$CF$2516,3,FALSE)</f>
        <v>10.840999999999999</v>
      </c>
      <c r="CR52">
        <f>VLOOKUP($CM52,AutoSCAN_ORG!$B$1:$CF$2516,4,FALSE)</f>
        <v>177.61600000000001</v>
      </c>
      <c r="CS52">
        <f>VLOOKUP($CM52,AutoSCAN_ORG!$B$1:$CF$2516,5,FALSE)</f>
        <v>6.2949999999999999</v>
      </c>
      <c r="CT52" t="str">
        <f>VLOOKUP($CM52,AutoSCAN_ORG!$B$1:$CF$2516,6,FALSE)</f>
        <v>MELO-CORR</v>
      </c>
      <c r="CU52">
        <f>VLOOKUP($CM52,AutoSCAN_ORG!$B$1:$CF$2516,7,FALSE)</f>
        <v>0</v>
      </c>
      <c r="CV52">
        <f>VLOOKUP($CM52,AutoSCAN_ORG!$B$1:$CF$2516,69,FALSE)</f>
        <v>0</v>
      </c>
      <c r="CW52">
        <f>VLOOKUP($CM52,AutoSCAN_ORG!$B$1:$CF$2516,70,FALSE)</f>
        <v>0</v>
      </c>
      <c r="CX52" t="str">
        <f>VLOOKUP($CM52,AutoSCAN_ORG!$B$1:$CF$2516,71,FALSE)</f>
        <v>Y</v>
      </c>
      <c r="CZ52">
        <f>VLOOKUP($CM52,AutoSCAN_ORG!$B$1:$CF$2516,73,FALSE)</f>
        <v>0</v>
      </c>
      <c r="DA52">
        <f>VLOOKUP($CM52,AutoSCAN_ORG!$B$1:$CF$2516,74,FALSE)</f>
        <v>0</v>
      </c>
      <c r="DB52">
        <f>VLOOKUP($CM52,AutoSCAN_ORG!$B$1:$CF$2516,75,FALSE)</f>
        <v>0</v>
      </c>
      <c r="DC52">
        <f>VLOOKUP($CM52,AutoSCAN_ORG!$B$1:$CF$2516,76,FALSE)</f>
        <v>0</v>
      </c>
      <c r="DD52">
        <f>VLOOKUP($CM52,AutoSCAN_ORG!$B$1:$CF$2516,77,FALSE)</f>
        <v>0</v>
      </c>
      <c r="DF52">
        <f>VLOOKUP($CM52,AutoSCAN_ORG!$B$1:$CF$2516,79,FALSE)</f>
        <v>11.79</v>
      </c>
      <c r="DG52">
        <f>VLOOKUP($CM52,AutoSCAN_ORG!$B$1:$CF$2516,80,FALSE)</f>
        <v>11.79</v>
      </c>
      <c r="DH52">
        <f>VLOOKUP($CM52,AutoSCAN_ORG!$B$1:$CF$2516,81,FALSE)</f>
        <v>1.0999999999999999E-2</v>
      </c>
      <c r="DI52">
        <f>VLOOKUP($CM52,AutoSCAN_ORG!$B$1:$CF$2516,82,FALSE)</f>
        <v>2.1999999999999999E-2</v>
      </c>
      <c r="DJ52">
        <f>VLOOKUP($CM52,AutoSCAN_ORG!$B$1:$CF$2516,83,FALSE)</f>
        <v>0.747</v>
      </c>
    </row>
    <row r="53" spans="2:114" x14ac:dyDescent="0.35">
      <c r="B53" t="s">
        <v>5789</v>
      </c>
      <c r="C53">
        <v>51</v>
      </c>
      <c r="D53" t="s">
        <v>7778</v>
      </c>
      <c r="E53">
        <v>141</v>
      </c>
      <c r="F53">
        <v>508.935</v>
      </c>
      <c r="G53">
        <v>10</v>
      </c>
      <c r="H53" t="s">
        <v>7798</v>
      </c>
      <c r="I53" t="s">
        <v>7773</v>
      </c>
      <c r="J53" t="s">
        <v>7810</v>
      </c>
      <c r="M53">
        <v>9</v>
      </c>
      <c r="N53">
        <v>7</v>
      </c>
      <c r="O53" t="s">
        <v>7427</v>
      </c>
      <c r="R53" t="s">
        <v>7776</v>
      </c>
      <c r="S53" t="s">
        <v>3293</v>
      </c>
      <c r="T53" t="s">
        <v>7177</v>
      </c>
      <c r="U53" t="s">
        <v>7395</v>
      </c>
      <c r="V53" t="s">
        <v>7395</v>
      </c>
      <c r="W53">
        <v>5.56</v>
      </c>
      <c r="X53" t="s">
        <v>7812</v>
      </c>
      <c r="Y53">
        <v>2</v>
      </c>
      <c r="Z53" t="s">
        <v>7774</v>
      </c>
      <c r="AA53" t="s">
        <v>7789</v>
      </c>
      <c r="AB53" t="s">
        <v>7774</v>
      </c>
      <c r="AF53" t="s">
        <v>5776</v>
      </c>
      <c r="AG53">
        <v>42.780068579999998</v>
      </c>
      <c r="AH53">
        <v>-82.037262630000001</v>
      </c>
      <c r="AI53">
        <v>202.8</v>
      </c>
      <c r="AJ53">
        <v>290</v>
      </c>
      <c r="AL53">
        <v>15</v>
      </c>
      <c r="AM53">
        <v>986</v>
      </c>
      <c r="AN53">
        <v>2.9000000000000001E-2</v>
      </c>
      <c r="AO53">
        <v>6.8959999999999999</v>
      </c>
      <c r="BF53" t="s">
        <v>5788</v>
      </c>
      <c r="BG53" t="s">
        <v>5789</v>
      </c>
      <c r="BH53">
        <v>51</v>
      </c>
      <c r="BI53" t="s">
        <v>7810</v>
      </c>
      <c r="BJ53" t="s">
        <v>7773</v>
      </c>
      <c r="BK53">
        <v>51</v>
      </c>
      <c r="BL53">
        <v>730</v>
      </c>
      <c r="BW53">
        <v>42.780068579999998</v>
      </c>
      <c r="BX53">
        <v>-82.037262630000001</v>
      </c>
      <c r="BY53">
        <v>4736913.9139999999</v>
      </c>
      <c r="BZ53">
        <v>202.77500000000001</v>
      </c>
      <c r="CA53">
        <v>334.8</v>
      </c>
      <c r="CB53" t="s">
        <v>7414</v>
      </c>
      <c r="CC53">
        <v>7</v>
      </c>
      <c r="CG53" t="s">
        <v>5672</v>
      </c>
      <c r="CH53">
        <v>414</v>
      </c>
      <c r="CI53" t="s">
        <v>3899</v>
      </c>
      <c r="CJ53" t="s">
        <v>3899</v>
      </c>
      <c r="CK53">
        <v>5.56</v>
      </c>
      <c r="CL53">
        <v>2</v>
      </c>
      <c r="CM53" t="s">
        <v>5789</v>
      </c>
      <c r="CO53" t="e">
        <f>VLOOKUP(CM53,AutoSCAN_ORG!B51:CF2566,1,FALSE)</f>
        <v>#N/A</v>
      </c>
      <c r="CP53" t="e">
        <f>VLOOKUP($CM53,AutoSCAN_ORG!$B$1:$CF$2516,2,FALSE)</f>
        <v>#N/A</v>
      </c>
      <c r="CQ53" t="e">
        <f>VLOOKUP($CM53,AutoSCAN_ORG!$B$1:$CF$2516,3,FALSE)</f>
        <v>#N/A</v>
      </c>
      <c r="CR53" t="e">
        <f>VLOOKUP($CM53,AutoSCAN_ORG!$B$1:$CF$2516,4,FALSE)</f>
        <v>#N/A</v>
      </c>
      <c r="CS53" t="e">
        <f>VLOOKUP($CM53,AutoSCAN_ORG!$B$1:$CF$2516,5,FALSE)</f>
        <v>#N/A</v>
      </c>
      <c r="CT53" t="e">
        <f>VLOOKUP($CM53,AutoSCAN_ORG!$B$1:$CF$2516,6,FALSE)</f>
        <v>#N/A</v>
      </c>
      <c r="CU53" t="e">
        <f>VLOOKUP($CM53,AutoSCAN_ORG!$B$1:$CF$2516,7,FALSE)</f>
        <v>#N/A</v>
      </c>
      <c r="CV53" t="e">
        <f>VLOOKUP($CM53,AutoSCAN_ORG!$B$1:$CF$2516,69,FALSE)</f>
        <v>#N/A</v>
      </c>
      <c r="CW53" t="e">
        <f>VLOOKUP($CM53,AutoSCAN_ORG!$B$1:$CF$2516,70,FALSE)</f>
        <v>#N/A</v>
      </c>
      <c r="CX53" t="e">
        <f>VLOOKUP($CM53,AutoSCAN_ORG!$B$1:$CF$2516,71,FALSE)</f>
        <v>#N/A</v>
      </c>
      <c r="CY53" t="e">
        <f>VLOOKUP($CM53,AutoSCAN_ORG!$B$1:$CF$2516,72,FALSE)</f>
        <v>#N/A</v>
      </c>
      <c r="CZ53" t="e">
        <f>VLOOKUP($CM53,AutoSCAN_ORG!$B$1:$CF$2516,73,FALSE)</f>
        <v>#N/A</v>
      </c>
      <c r="DA53" t="e">
        <f>VLOOKUP($CM53,AutoSCAN_ORG!$B$1:$CF$2516,74,FALSE)</f>
        <v>#N/A</v>
      </c>
      <c r="DB53" t="e">
        <f>VLOOKUP($CM53,AutoSCAN_ORG!$B$1:$CF$2516,75,FALSE)</f>
        <v>#N/A</v>
      </c>
      <c r="DC53" t="e">
        <f>VLOOKUP($CM53,AutoSCAN_ORG!$B$1:$CF$2516,76,FALSE)</f>
        <v>#N/A</v>
      </c>
      <c r="DD53" t="e">
        <f>VLOOKUP($CM53,AutoSCAN_ORG!$B$1:$CF$2516,77,FALSE)</f>
        <v>#N/A</v>
      </c>
      <c r="DE53" t="e">
        <f>VLOOKUP($CM53,AutoSCAN_ORG!$B$1:$CF$2516,78,FALSE)</f>
        <v>#N/A</v>
      </c>
      <c r="DF53" t="e">
        <f>VLOOKUP($CM53,AutoSCAN_ORG!$B$1:$CF$2516,79,FALSE)</f>
        <v>#N/A</v>
      </c>
      <c r="DG53" t="e">
        <f>VLOOKUP($CM53,AutoSCAN_ORG!$B$1:$CF$2516,80,FALSE)</f>
        <v>#N/A</v>
      </c>
      <c r="DH53" t="e">
        <f>VLOOKUP($CM53,AutoSCAN_ORG!$B$1:$CF$2516,81,FALSE)</f>
        <v>#N/A</v>
      </c>
      <c r="DI53" t="e">
        <f>VLOOKUP($CM53,AutoSCAN_ORG!$B$1:$CF$2516,82,FALSE)</f>
        <v>#N/A</v>
      </c>
      <c r="DJ53" t="e">
        <f>VLOOKUP($CM53,AutoSCAN_ORG!$B$1:$CF$2516,83,FALSE)</f>
        <v>#N/A</v>
      </c>
    </row>
    <row r="54" spans="2:114" x14ac:dyDescent="0.35">
      <c r="B54" t="s">
        <v>3739</v>
      </c>
      <c r="C54">
        <v>54</v>
      </c>
      <c r="D54" t="s">
        <v>7778</v>
      </c>
      <c r="E54">
        <v>156</v>
      </c>
      <c r="F54">
        <v>624.95699999999999</v>
      </c>
      <c r="G54">
        <v>10</v>
      </c>
      <c r="H54" t="s">
        <v>7782</v>
      </c>
      <c r="I54" t="s">
        <v>7773</v>
      </c>
      <c r="J54" t="s">
        <v>7810</v>
      </c>
      <c r="K54">
        <v>17</v>
      </c>
      <c r="L54">
        <v>0.94</v>
      </c>
      <c r="M54">
        <v>8</v>
      </c>
      <c r="N54">
        <v>12</v>
      </c>
      <c r="O54" t="s">
        <v>7435</v>
      </c>
      <c r="R54" t="s">
        <v>7776</v>
      </c>
      <c r="S54" t="s">
        <v>3293</v>
      </c>
      <c r="T54" t="s">
        <v>7180</v>
      </c>
      <c r="U54" t="s">
        <v>7422</v>
      </c>
      <c r="V54" t="s">
        <v>7422</v>
      </c>
      <c r="W54">
        <v>5.56</v>
      </c>
      <c r="X54" t="s">
        <v>7845</v>
      </c>
      <c r="Y54">
        <v>1.8</v>
      </c>
      <c r="Z54" t="s">
        <v>7774</v>
      </c>
      <c r="AA54" t="s">
        <v>7786</v>
      </c>
      <c r="AB54" t="s">
        <v>7774</v>
      </c>
      <c r="AC54">
        <v>15</v>
      </c>
      <c r="AD54">
        <v>20</v>
      </c>
      <c r="AE54">
        <v>25</v>
      </c>
      <c r="AF54" t="s">
        <v>5785</v>
      </c>
      <c r="AG54">
        <v>42.779020269999997</v>
      </c>
      <c r="AH54">
        <v>-82.037302629999999</v>
      </c>
      <c r="AI54">
        <v>202.7</v>
      </c>
      <c r="AJ54">
        <v>290</v>
      </c>
      <c r="AL54">
        <v>15</v>
      </c>
      <c r="AM54">
        <v>986</v>
      </c>
      <c r="AN54">
        <v>6.452</v>
      </c>
      <c r="AO54">
        <v>-8.8970000000000002</v>
      </c>
      <c r="AP54">
        <v>2114</v>
      </c>
      <c r="AQ54">
        <v>2115</v>
      </c>
      <c r="AT54">
        <v>1.23</v>
      </c>
      <c r="AU54">
        <v>1.23</v>
      </c>
      <c r="AW54">
        <v>2.14</v>
      </c>
      <c r="AX54">
        <v>2.14</v>
      </c>
      <c r="BD54">
        <v>0.94</v>
      </c>
      <c r="BE54">
        <v>8</v>
      </c>
      <c r="BF54" t="s">
        <v>964</v>
      </c>
      <c r="BG54" t="s">
        <v>3739</v>
      </c>
      <c r="BH54">
        <v>54</v>
      </c>
      <c r="BI54" t="s">
        <v>7810</v>
      </c>
      <c r="BJ54" t="s">
        <v>7773</v>
      </c>
      <c r="BK54">
        <v>54</v>
      </c>
      <c r="BL54">
        <v>850</v>
      </c>
      <c r="BS54">
        <v>13</v>
      </c>
      <c r="BT54">
        <v>0.66</v>
      </c>
      <c r="BU54">
        <v>0.57999999999999996</v>
      </c>
      <c r="BV54">
        <v>0.57999999999999996</v>
      </c>
      <c r="BW54">
        <v>42.779020269999997</v>
      </c>
      <c r="BX54">
        <v>-82.037302629999999</v>
      </c>
      <c r="BY54">
        <v>4736797.5449999999</v>
      </c>
      <c r="BZ54">
        <v>202.709</v>
      </c>
      <c r="CA54">
        <v>297.7</v>
      </c>
      <c r="CB54" t="s">
        <v>8657</v>
      </c>
      <c r="CC54">
        <v>7</v>
      </c>
      <c r="CD54">
        <v>10</v>
      </c>
      <c r="CE54">
        <v>12</v>
      </c>
      <c r="CF54">
        <v>12</v>
      </c>
      <c r="CG54" t="s">
        <v>5672</v>
      </c>
      <c r="CH54">
        <v>414</v>
      </c>
      <c r="CI54" t="s">
        <v>3710</v>
      </c>
      <c r="CJ54" t="s">
        <v>8656</v>
      </c>
      <c r="CK54">
        <v>5.56</v>
      </c>
      <c r="CL54">
        <v>1.8</v>
      </c>
      <c r="CM54" t="s">
        <v>3739</v>
      </c>
      <c r="CO54" t="str">
        <f>VLOOKUP(CM54,AutoSCAN_ORG!B54:CF2569,1,FALSE)</f>
        <v>AS00-0000675</v>
      </c>
      <c r="CP54">
        <f>VLOOKUP($CM54,AutoSCAN_ORG!$B$1:$CF$2516,2,FALSE)</f>
        <v>624.952</v>
      </c>
      <c r="CQ54">
        <f>VLOOKUP($CM54,AutoSCAN_ORG!$B$1:$CF$2516,3,FALSE)</f>
        <v>9.298</v>
      </c>
      <c r="CR54">
        <f>VLOOKUP($CM54,AutoSCAN_ORG!$B$1:$CF$2516,4,FALSE)</f>
        <v>57.920999999999999</v>
      </c>
      <c r="CS54">
        <f>VLOOKUP($CM54,AutoSCAN_ORG!$B$1:$CF$2516,5,FALSE)</f>
        <v>6.3220000000000001</v>
      </c>
      <c r="CT54" t="str">
        <f>VLOOKUP($CM54,AutoSCAN_ORG!$B$1:$CF$2516,6,FALSE)</f>
        <v>SWFE-MIFE</v>
      </c>
      <c r="CU54">
        <f>VLOOKUP($CM54,AutoSCAN_ORG!$B$1:$CF$2516,7,FALSE)</f>
        <v>0</v>
      </c>
      <c r="CV54">
        <f>VLOOKUP($CM54,AutoSCAN_ORG!$B$1:$CF$2516,69,FALSE)</f>
        <v>0</v>
      </c>
      <c r="CW54">
        <f>VLOOKUP($CM54,AutoSCAN_ORG!$B$1:$CF$2516,70,FALSE)</f>
        <v>0</v>
      </c>
      <c r="CX54" t="str">
        <f>VLOOKUP($CM54,AutoSCAN_ORG!$B$1:$CF$2516,71,FALSE)</f>
        <v>Y</v>
      </c>
      <c r="CZ54">
        <f>VLOOKUP($CM54,AutoSCAN_ORG!$B$1:$CF$2516,73,FALSE)</f>
        <v>0</v>
      </c>
      <c r="DA54">
        <f>VLOOKUP($CM54,AutoSCAN_ORG!$B$1:$CF$2516,74,FALSE)</f>
        <v>0</v>
      </c>
      <c r="DB54">
        <f>VLOOKUP($CM54,AutoSCAN_ORG!$B$1:$CF$2516,75,FALSE)</f>
        <v>0</v>
      </c>
      <c r="DC54">
        <f>VLOOKUP($CM54,AutoSCAN_ORG!$B$1:$CF$2516,76,FALSE)</f>
        <v>0</v>
      </c>
      <c r="DD54">
        <f>VLOOKUP($CM54,AutoSCAN_ORG!$B$1:$CF$2516,77,FALSE)</f>
        <v>0</v>
      </c>
      <c r="DF54">
        <f>VLOOKUP($CM54,AutoSCAN_ORG!$B$1:$CF$2516,79,FALSE)</f>
        <v>16.850000000000001</v>
      </c>
      <c r="DG54">
        <f>VLOOKUP($CM54,AutoSCAN_ORG!$B$1:$CF$2516,80,FALSE)</f>
        <v>16.850000000000001</v>
      </c>
      <c r="DH54">
        <f>VLOOKUP($CM54,AutoSCAN_ORG!$B$1:$CF$2516,81,FALSE)</f>
        <v>3.1E-2</v>
      </c>
      <c r="DI54">
        <f>VLOOKUP($CM54,AutoSCAN_ORG!$B$1:$CF$2516,82,FALSE)</f>
        <v>4.8000000000000001E-2</v>
      </c>
      <c r="DJ54">
        <f>VLOOKUP($CM54,AutoSCAN_ORG!$B$1:$CF$2516,83,FALSE)</f>
        <v>0.78800000000000003</v>
      </c>
    </row>
    <row r="55" spans="2:114" x14ac:dyDescent="0.35">
      <c r="B55" t="s">
        <v>3743</v>
      </c>
      <c r="C55">
        <v>55</v>
      </c>
      <c r="D55" t="s">
        <v>7778</v>
      </c>
      <c r="E55">
        <v>158</v>
      </c>
      <c r="F55">
        <v>631.28700000000003</v>
      </c>
      <c r="G55">
        <v>10</v>
      </c>
      <c r="H55" t="s">
        <v>7782</v>
      </c>
      <c r="I55" t="s">
        <v>7773</v>
      </c>
      <c r="J55" t="s">
        <v>7810</v>
      </c>
      <c r="K55">
        <v>19</v>
      </c>
      <c r="L55">
        <v>1.08</v>
      </c>
      <c r="M55">
        <v>32</v>
      </c>
      <c r="N55">
        <v>21</v>
      </c>
      <c r="O55" t="s">
        <v>7620</v>
      </c>
      <c r="R55" t="s">
        <v>7776</v>
      </c>
      <c r="S55" t="s">
        <v>3293</v>
      </c>
      <c r="T55" t="s">
        <v>7181</v>
      </c>
      <c r="U55" t="s">
        <v>7423</v>
      </c>
      <c r="V55" t="s">
        <v>7423</v>
      </c>
      <c r="W55">
        <v>5.56</v>
      </c>
      <c r="X55" t="s">
        <v>7846</v>
      </c>
      <c r="Y55">
        <v>1.9</v>
      </c>
      <c r="Z55" t="s">
        <v>7774</v>
      </c>
      <c r="AA55" t="s">
        <v>7788</v>
      </c>
      <c r="AB55" t="s">
        <v>7774</v>
      </c>
      <c r="AC55">
        <v>15</v>
      </c>
      <c r="AD55">
        <v>20</v>
      </c>
      <c r="AE55">
        <v>22</v>
      </c>
      <c r="AF55" t="s">
        <v>5785</v>
      </c>
      <c r="AG55">
        <v>42.778963179999998</v>
      </c>
      <c r="AH55">
        <v>-82.037305059999994</v>
      </c>
      <c r="AI55">
        <v>202.7</v>
      </c>
      <c r="AJ55">
        <v>290</v>
      </c>
      <c r="AL55">
        <v>15</v>
      </c>
      <c r="AM55">
        <v>986</v>
      </c>
      <c r="AN55">
        <v>5.5709999999999997</v>
      </c>
      <c r="AO55">
        <v>0</v>
      </c>
      <c r="AP55">
        <v>2040</v>
      </c>
      <c r="AQ55">
        <v>2054</v>
      </c>
      <c r="AT55">
        <v>1.2</v>
      </c>
      <c r="AU55">
        <v>1.19</v>
      </c>
      <c r="AW55">
        <v>2.08</v>
      </c>
      <c r="AX55">
        <v>2.0699999999999998</v>
      </c>
      <c r="BD55">
        <v>1.08</v>
      </c>
      <c r="BE55">
        <v>32</v>
      </c>
      <c r="BF55" t="s">
        <v>968</v>
      </c>
      <c r="BG55" t="s">
        <v>3743</v>
      </c>
      <c r="BH55">
        <v>55</v>
      </c>
      <c r="BI55" t="s">
        <v>7810</v>
      </c>
      <c r="BJ55" t="s">
        <v>7773</v>
      </c>
      <c r="BK55">
        <v>55</v>
      </c>
      <c r="BL55">
        <v>860</v>
      </c>
      <c r="BS55">
        <v>13</v>
      </c>
      <c r="BT55">
        <v>0.67</v>
      </c>
      <c r="BU55">
        <v>0.6</v>
      </c>
      <c r="BV55">
        <v>0.6</v>
      </c>
      <c r="BW55">
        <v>42.778963179999998</v>
      </c>
      <c r="BX55">
        <v>-82.037305059999994</v>
      </c>
      <c r="BY55">
        <v>4736791.2079999996</v>
      </c>
      <c r="BZ55">
        <v>202.70599999999999</v>
      </c>
      <c r="CA55">
        <v>10.9</v>
      </c>
      <c r="CB55" t="s">
        <v>7424</v>
      </c>
      <c r="CC55">
        <v>7</v>
      </c>
      <c r="CD55">
        <v>10</v>
      </c>
      <c r="CE55">
        <v>11</v>
      </c>
      <c r="CF55">
        <v>11</v>
      </c>
      <c r="CG55" t="s">
        <v>5672</v>
      </c>
      <c r="CH55">
        <v>414</v>
      </c>
      <c r="CI55" t="s">
        <v>3710</v>
      </c>
      <c r="CJ55" t="s">
        <v>8656</v>
      </c>
      <c r="CK55">
        <v>5.56</v>
      </c>
      <c r="CL55">
        <v>1.9</v>
      </c>
      <c r="CM55" t="s">
        <v>3743</v>
      </c>
      <c r="CO55" t="str">
        <f>VLOOKUP(CM55,AutoSCAN_ORG!B55:CF2570,1,FALSE)</f>
        <v>AS00-0000678</v>
      </c>
      <c r="CP55">
        <f>VLOOKUP($CM55,AutoSCAN_ORG!$B$1:$CF$2516,2,FALSE)</f>
        <v>631.27700000000004</v>
      </c>
      <c r="CQ55">
        <f>VLOOKUP($CM55,AutoSCAN_ORG!$B$1:$CF$2516,3,FALSE)</f>
        <v>27.594999999999999</v>
      </c>
      <c r="CR55">
        <f>VLOOKUP($CM55,AutoSCAN_ORG!$B$1:$CF$2516,4,FALSE)</f>
        <v>338.60700000000003</v>
      </c>
      <c r="CS55">
        <f>VLOOKUP($CM55,AutoSCAN_ORG!$B$1:$CF$2516,5,FALSE)</f>
        <v>11.052</v>
      </c>
      <c r="CT55" t="str">
        <f>VLOOKUP($CM55,AutoSCAN_ORG!$B$1:$CF$2516,6,FALSE)</f>
        <v>SWFE-MIFE</v>
      </c>
      <c r="CU55">
        <f>VLOOKUP($CM55,AutoSCAN_ORG!$B$1:$CF$2516,7,FALSE)</f>
        <v>0</v>
      </c>
      <c r="CV55">
        <f>VLOOKUP($CM55,AutoSCAN_ORG!$B$1:$CF$2516,69,FALSE)</f>
        <v>0</v>
      </c>
      <c r="CW55">
        <f>VLOOKUP($CM55,AutoSCAN_ORG!$B$1:$CF$2516,70,FALSE)</f>
        <v>0</v>
      </c>
      <c r="CX55" t="str">
        <f>VLOOKUP($CM55,AutoSCAN_ORG!$B$1:$CF$2516,71,FALSE)</f>
        <v>Y</v>
      </c>
      <c r="CZ55">
        <f>VLOOKUP($CM55,AutoSCAN_ORG!$B$1:$CF$2516,73,FALSE)</f>
        <v>0</v>
      </c>
      <c r="DA55">
        <f>VLOOKUP($CM55,AutoSCAN_ORG!$B$1:$CF$2516,74,FALSE)</f>
        <v>0</v>
      </c>
      <c r="DB55">
        <f>VLOOKUP($CM55,AutoSCAN_ORG!$B$1:$CF$2516,75,FALSE)</f>
        <v>0</v>
      </c>
      <c r="DC55">
        <f>VLOOKUP($CM55,AutoSCAN_ORG!$B$1:$CF$2516,76,FALSE)</f>
        <v>0</v>
      </c>
      <c r="DD55">
        <f>VLOOKUP($CM55,AutoSCAN_ORG!$B$1:$CF$2516,77,FALSE)</f>
        <v>0</v>
      </c>
      <c r="DF55">
        <f>VLOOKUP($CM55,AutoSCAN_ORG!$B$1:$CF$2516,79,FALSE)</f>
        <v>19.420000000000002</v>
      </c>
      <c r="DG55">
        <f>VLOOKUP($CM55,AutoSCAN_ORG!$B$1:$CF$2516,80,FALSE)</f>
        <v>19.420000000000002</v>
      </c>
      <c r="DH55">
        <f>VLOOKUP($CM55,AutoSCAN_ORG!$B$1:$CF$2516,81,FALSE)</f>
        <v>8.9999999999999993E-3</v>
      </c>
      <c r="DI55">
        <f>VLOOKUP($CM55,AutoSCAN_ORG!$B$1:$CF$2516,82,FALSE)</f>
        <v>1.7000000000000001E-2</v>
      </c>
      <c r="DJ55">
        <f>VLOOKUP($CM55,AutoSCAN_ORG!$B$1:$CF$2516,83,FALSE)</f>
        <v>0.89300000000000002</v>
      </c>
    </row>
    <row r="56" spans="2:114" x14ac:dyDescent="0.35">
      <c r="B56" t="s">
        <v>3749</v>
      </c>
      <c r="C56">
        <v>56</v>
      </c>
      <c r="D56" t="s">
        <v>7778</v>
      </c>
      <c r="E56">
        <v>160</v>
      </c>
      <c r="F56">
        <v>638.51700000000005</v>
      </c>
      <c r="G56">
        <v>10</v>
      </c>
      <c r="H56" t="s">
        <v>7782</v>
      </c>
      <c r="I56" t="s">
        <v>7773</v>
      </c>
      <c r="J56" t="s">
        <v>7797</v>
      </c>
      <c r="K56">
        <v>12</v>
      </c>
      <c r="L56">
        <v>0.66</v>
      </c>
      <c r="M56">
        <v>20</v>
      </c>
      <c r="N56">
        <v>12</v>
      </c>
      <c r="O56" t="s">
        <v>7616</v>
      </c>
      <c r="R56" t="s">
        <v>7805</v>
      </c>
      <c r="S56" t="s">
        <v>7774</v>
      </c>
      <c r="T56" t="s">
        <v>7182</v>
      </c>
      <c r="U56" t="s">
        <v>7425</v>
      </c>
      <c r="V56" t="s">
        <v>7425</v>
      </c>
      <c r="W56">
        <v>5.56</v>
      </c>
      <c r="X56" t="s">
        <v>7847</v>
      </c>
      <c r="Y56">
        <v>2</v>
      </c>
      <c r="Z56" t="s">
        <v>7774</v>
      </c>
      <c r="AA56" t="s">
        <v>7788</v>
      </c>
      <c r="AB56" t="s">
        <v>7774</v>
      </c>
      <c r="AC56">
        <v>10</v>
      </c>
      <c r="AD56">
        <v>10</v>
      </c>
      <c r="AE56">
        <v>12</v>
      </c>
      <c r="AF56" t="s">
        <v>5753</v>
      </c>
      <c r="AG56">
        <v>42.778897819999997</v>
      </c>
      <c r="AH56">
        <v>-82.037307889999994</v>
      </c>
      <c r="AI56">
        <v>202.8</v>
      </c>
      <c r="AJ56">
        <v>290</v>
      </c>
      <c r="AL56">
        <v>15</v>
      </c>
      <c r="AM56">
        <v>986</v>
      </c>
      <c r="AN56">
        <v>4.407</v>
      </c>
      <c r="AO56">
        <v>112.98</v>
      </c>
      <c r="AP56">
        <v>2099</v>
      </c>
      <c r="AQ56">
        <v>2102</v>
      </c>
      <c r="AT56">
        <v>1.23</v>
      </c>
      <c r="AU56">
        <v>1.23</v>
      </c>
      <c r="AW56">
        <v>2.13</v>
      </c>
      <c r="AX56">
        <v>2.13</v>
      </c>
      <c r="BD56">
        <v>0.66</v>
      </c>
      <c r="BE56">
        <v>20</v>
      </c>
      <c r="BF56" t="s">
        <v>974</v>
      </c>
      <c r="BG56" t="s">
        <v>3749</v>
      </c>
      <c r="BH56">
        <v>56</v>
      </c>
      <c r="BI56" t="s">
        <v>7797</v>
      </c>
      <c r="BJ56" t="s">
        <v>7773</v>
      </c>
      <c r="BK56">
        <v>56</v>
      </c>
      <c r="BL56">
        <v>870</v>
      </c>
      <c r="BS56">
        <v>13</v>
      </c>
      <c r="BT56">
        <v>0.66</v>
      </c>
      <c r="BU56">
        <v>0.59</v>
      </c>
      <c r="BV56">
        <v>0.59</v>
      </c>
      <c r="BW56">
        <v>42.778897819999997</v>
      </c>
      <c r="BX56">
        <v>-82.037307889999994</v>
      </c>
      <c r="BY56">
        <v>4736783.9519999996</v>
      </c>
      <c r="BZ56">
        <v>202.83600000000001</v>
      </c>
      <c r="CA56">
        <v>14.4</v>
      </c>
      <c r="CB56" t="s">
        <v>7426</v>
      </c>
      <c r="CC56">
        <v>7</v>
      </c>
      <c r="CD56">
        <v>10</v>
      </c>
      <c r="CE56">
        <v>12</v>
      </c>
      <c r="CF56">
        <v>12</v>
      </c>
      <c r="CG56" t="s">
        <v>5752</v>
      </c>
      <c r="CH56">
        <v>414</v>
      </c>
      <c r="CI56" t="s">
        <v>3339</v>
      </c>
      <c r="CJ56" t="s">
        <v>8652</v>
      </c>
      <c r="CK56">
        <v>5.56</v>
      </c>
      <c r="CL56">
        <v>2</v>
      </c>
      <c r="CM56" t="s">
        <v>3749</v>
      </c>
      <c r="CO56" t="str">
        <f>VLOOKUP(CM56,AutoSCAN_ORG!B56:CF2571,1,FALSE)</f>
        <v>AS00-0000684</v>
      </c>
      <c r="CP56">
        <f>VLOOKUP($CM56,AutoSCAN_ORG!$B$1:$CF$2516,2,FALSE)</f>
        <v>638.50300000000004</v>
      </c>
      <c r="CQ56">
        <f>VLOOKUP($CM56,AutoSCAN_ORG!$B$1:$CF$2516,3,FALSE)</f>
        <v>28.411000000000001</v>
      </c>
      <c r="CR56">
        <f>VLOOKUP($CM56,AutoSCAN_ORG!$B$1:$CF$2516,4,FALSE)</f>
        <v>338.25900000000001</v>
      </c>
      <c r="CS56">
        <f>VLOOKUP($CM56,AutoSCAN_ORG!$B$1:$CF$2516,5,FALSE)</f>
        <v>6.2949999999999999</v>
      </c>
      <c r="CT56" t="str">
        <f>VLOOKUP($CM56,AutoSCAN_ORG!$B$1:$CF$2516,6,FALSE)</f>
        <v>MELO-MIFE</v>
      </c>
      <c r="CU56">
        <f>VLOOKUP($CM56,AutoSCAN_ORG!$B$1:$CF$2516,7,FALSE)</f>
        <v>0</v>
      </c>
      <c r="CV56">
        <f>VLOOKUP($CM56,AutoSCAN_ORG!$B$1:$CF$2516,69,FALSE)</f>
        <v>0</v>
      </c>
      <c r="CW56">
        <f>VLOOKUP($CM56,AutoSCAN_ORG!$B$1:$CF$2516,70,FALSE)</f>
        <v>0</v>
      </c>
      <c r="CX56" t="str">
        <f>VLOOKUP($CM56,AutoSCAN_ORG!$B$1:$CF$2516,71,FALSE)</f>
        <v>Y</v>
      </c>
      <c r="CZ56">
        <f>VLOOKUP($CM56,AutoSCAN_ORG!$B$1:$CF$2516,73,FALSE)</f>
        <v>0</v>
      </c>
      <c r="DA56">
        <f>VLOOKUP($CM56,AutoSCAN_ORG!$B$1:$CF$2516,74,FALSE)</f>
        <v>0</v>
      </c>
      <c r="DB56">
        <f>VLOOKUP($CM56,AutoSCAN_ORG!$B$1:$CF$2516,75,FALSE)</f>
        <v>0</v>
      </c>
      <c r="DC56">
        <f>VLOOKUP($CM56,AutoSCAN_ORG!$B$1:$CF$2516,76,FALSE)</f>
        <v>0</v>
      </c>
      <c r="DD56">
        <f>VLOOKUP($CM56,AutoSCAN_ORG!$B$1:$CF$2516,77,FALSE)</f>
        <v>0</v>
      </c>
      <c r="DF56">
        <f>VLOOKUP($CM56,AutoSCAN_ORG!$B$1:$CF$2516,79,FALSE)</f>
        <v>11.88</v>
      </c>
      <c r="DG56">
        <f>VLOOKUP($CM56,AutoSCAN_ORG!$B$1:$CF$2516,80,FALSE)</f>
        <v>11.88</v>
      </c>
      <c r="DH56">
        <f>VLOOKUP($CM56,AutoSCAN_ORG!$B$1:$CF$2516,81,FALSE)</f>
        <v>1.2999999999999999E-2</v>
      </c>
      <c r="DI56">
        <f>VLOOKUP($CM56,AutoSCAN_ORG!$B$1:$CF$2516,82,FALSE)</f>
        <v>2.1999999999999999E-2</v>
      </c>
      <c r="DJ56">
        <f>VLOOKUP($CM56,AutoSCAN_ORG!$B$1:$CF$2516,83,FALSE)</f>
        <v>0.74199999999999999</v>
      </c>
    </row>
    <row r="57" spans="2:114" x14ac:dyDescent="0.35">
      <c r="B57" t="s">
        <v>3750</v>
      </c>
      <c r="C57">
        <v>57</v>
      </c>
      <c r="D57" t="s">
        <v>7778</v>
      </c>
      <c r="E57">
        <v>161</v>
      </c>
      <c r="F57">
        <v>643.49699999999996</v>
      </c>
      <c r="G57">
        <v>10</v>
      </c>
      <c r="H57" t="s">
        <v>7782</v>
      </c>
      <c r="I57" t="s">
        <v>7773</v>
      </c>
      <c r="J57" t="s">
        <v>7810</v>
      </c>
      <c r="K57">
        <v>15</v>
      </c>
      <c r="L57">
        <v>0.86</v>
      </c>
      <c r="M57">
        <v>7</v>
      </c>
      <c r="N57">
        <v>8</v>
      </c>
      <c r="O57" t="s">
        <v>7835</v>
      </c>
      <c r="R57" t="s">
        <v>7776</v>
      </c>
      <c r="S57" t="s">
        <v>3293</v>
      </c>
      <c r="T57" t="s">
        <v>7182</v>
      </c>
      <c r="U57" t="s">
        <v>7425</v>
      </c>
      <c r="V57" t="s">
        <v>7425</v>
      </c>
      <c r="W57">
        <v>5.56</v>
      </c>
      <c r="X57" t="s">
        <v>7847</v>
      </c>
      <c r="Y57">
        <v>1.9</v>
      </c>
      <c r="Z57" t="s">
        <v>7774</v>
      </c>
      <c r="AA57" t="s">
        <v>7789</v>
      </c>
      <c r="AB57" t="s">
        <v>7774</v>
      </c>
      <c r="AF57" t="s">
        <v>5800</v>
      </c>
      <c r="AG57">
        <v>42.778852790000002</v>
      </c>
      <c r="AH57">
        <v>-82.037309710000002</v>
      </c>
      <c r="AI57">
        <v>202.9</v>
      </c>
      <c r="AJ57">
        <v>290</v>
      </c>
      <c r="AL57">
        <v>15</v>
      </c>
      <c r="AM57">
        <v>986</v>
      </c>
      <c r="AN57">
        <v>9.3930000000000007</v>
      </c>
      <c r="AO57">
        <v>-21.114000000000001</v>
      </c>
      <c r="AP57">
        <v>2116</v>
      </c>
      <c r="AQ57">
        <v>2117</v>
      </c>
      <c r="AT57">
        <v>1.24</v>
      </c>
      <c r="AU57">
        <v>1.24</v>
      </c>
      <c r="AW57">
        <v>2.15</v>
      </c>
      <c r="AX57">
        <v>2.15</v>
      </c>
      <c r="BD57">
        <v>0.86</v>
      </c>
      <c r="BE57">
        <v>7</v>
      </c>
      <c r="BF57" t="s">
        <v>975</v>
      </c>
      <c r="BG57" t="s">
        <v>3750</v>
      </c>
      <c r="BH57">
        <v>57</v>
      </c>
      <c r="BI57" t="s">
        <v>7810</v>
      </c>
      <c r="BJ57" t="s">
        <v>7773</v>
      </c>
      <c r="BK57">
        <v>57</v>
      </c>
      <c r="BL57">
        <v>870</v>
      </c>
      <c r="BS57">
        <v>13</v>
      </c>
      <c r="BT57">
        <v>0.66</v>
      </c>
      <c r="BU57">
        <v>0.57999999999999996</v>
      </c>
      <c r="BV57">
        <v>0.57999999999999996</v>
      </c>
      <c r="BW57">
        <v>42.778852790000002</v>
      </c>
      <c r="BX57">
        <v>-82.037309710000002</v>
      </c>
      <c r="BY57">
        <v>4736778.9529999997</v>
      </c>
      <c r="BZ57">
        <v>202.929</v>
      </c>
      <c r="CA57">
        <v>335.9</v>
      </c>
      <c r="CB57" t="s">
        <v>7427</v>
      </c>
      <c r="CC57">
        <v>7</v>
      </c>
      <c r="CD57">
        <v>10</v>
      </c>
      <c r="CE57">
        <v>12</v>
      </c>
      <c r="CF57">
        <v>12</v>
      </c>
      <c r="CG57" t="s">
        <v>5672</v>
      </c>
      <c r="CH57">
        <v>414</v>
      </c>
      <c r="CI57" t="s">
        <v>3710</v>
      </c>
      <c r="CJ57" t="s">
        <v>8656</v>
      </c>
      <c r="CK57">
        <v>5.56</v>
      </c>
      <c r="CL57">
        <v>1.9</v>
      </c>
      <c r="CM57" t="s">
        <v>3750</v>
      </c>
      <c r="CO57" t="str">
        <f>VLOOKUP(CM57,AutoSCAN_ORG!B57:CF2572,1,FALSE)</f>
        <v>AS00-0000685</v>
      </c>
      <c r="CP57">
        <f>VLOOKUP($CM57,AutoSCAN_ORG!$B$1:$CF$2516,2,FALSE)</f>
        <v>643.49400000000003</v>
      </c>
      <c r="CQ57">
        <f>VLOOKUP($CM57,AutoSCAN_ORG!$B$1:$CF$2516,3,FALSE)</f>
        <v>8.92</v>
      </c>
      <c r="CR57">
        <f>VLOOKUP($CM57,AutoSCAN_ORG!$B$1:$CF$2516,4,FALSE)</f>
        <v>18.876999999999999</v>
      </c>
      <c r="CS57">
        <f>VLOOKUP($CM57,AutoSCAN_ORG!$B$1:$CF$2516,5,FALSE)</f>
        <v>6.2949999999999999</v>
      </c>
      <c r="CT57" t="str">
        <f>VLOOKUP($CM57,AutoSCAN_ORG!$B$1:$CF$2516,6,FALSE)</f>
        <v>SWFE-MIFE</v>
      </c>
      <c r="CU57">
        <f>VLOOKUP($CM57,AutoSCAN_ORG!$B$1:$CF$2516,7,FALSE)</f>
        <v>0</v>
      </c>
      <c r="CV57">
        <f>VLOOKUP($CM57,AutoSCAN_ORG!$B$1:$CF$2516,69,FALSE)</f>
        <v>0</v>
      </c>
      <c r="CW57">
        <f>VLOOKUP($CM57,AutoSCAN_ORG!$B$1:$CF$2516,70,FALSE)</f>
        <v>0</v>
      </c>
      <c r="CX57" t="str">
        <f>VLOOKUP($CM57,AutoSCAN_ORG!$B$1:$CF$2516,71,FALSE)</f>
        <v>Y</v>
      </c>
      <c r="CZ57" t="str">
        <f>VLOOKUP($CM57,AutoSCAN_ORG!$B$1:$CF$2516,73,FALSE)</f>
        <v>ext corr in PI</v>
      </c>
      <c r="DA57">
        <f>VLOOKUP($CM57,AutoSCAN_ORG!$B$1:$CF$2516,74,FALSE)</f>
        <v>0</v>
      </c>
      <c r="DB57">
        <f>VLOOKUP($CM57,AutoSCAN_ORG!$B$1:$CF$2516,75,FALSE)</f>
        <v>0</v>
      </c>
      <c r="DC57">
        <f>VLOOKUP($CM57,AutoSCAN_ORG!$B$1:$CF$2516,76,FALSE)</f>
        <v>0</v>
      </c>
      <c r="DD57">
        <f>VLOOKUP($CM57,AutoSCAN_ORG!$B$1:$CF$2516,77,FALSE)</f>
        <v>0</v>
      </c>
      <c r="DF57">
        <f>VLOOKUP($CM57,AutoSCAN_ORG!$B$1:$CF$2516,79,FALSE)</f>
        <v>15.46</v>
      </c>
      <c r="DG57">
        <f>VLOOKUP($CM57,AutoSCAN_ORG!$B$1:$CF$2516,80,FALSE)</f>
        <v>15.46</v>
      </c>
      <c r="DH57">
        <f>VLOOKUP($CM57,AutoSCAN_ORG!$B$1:$CF$2516,81,FALSE)</f>
        <v>3.0000000000000001E-3</v>
      </c>
      <c r="DI57">
        <f>VLOOKUP($CM57,AutoSCAN_ORG!$B$1:$CF$2516,82,FALSE)</f>
        <v>6.0000000000000001E-3</v>
      </c>
      <c r="DJ57">
        <f>VLOOKUP($CM57,AutoSCAN_ORG!$B$1:$CF$2516,83,FALSE)</f>
        <v>0.67200000000000004</v>
      </c>
    </row>
    <row r="58" spans="2:114" x14ac:dyDescent="0.35">
      <c r="B58" t="s">
        <v>3761</v>
      </c>
      <c r="C58">
        <v>58</v>
      </c>
      <c r="D58" t="s">
        <v>7778</v>
      </c>
      <c r="E58">
        <v>168</v>
      </c>
      <c r="F58">
        <v>686.83100000000002</v>
      </c>
      <c r="G58">
        <v>10</v>
      </c>
      <c r="H58" t="s">
        <v>7782</v>
      </c>
      <c r="I58" t="s">
        <v>7773</v>
      </c>
      <c r="J58" t="s">
        <v>7810</v>
      </c>
      <c r="K58">
        <v>12</v>
      </c>
      <c r="L58">
        <v>0.68</v>
      </c>
      <c r="M58">
        <v>16</v>
      </c>
      <c r="N58">
        <v>8</v>
      </c>
      <c r="O58" t="s">
        <v>7418</v>
      </c>
      <c r="R58" t="s">
        <v>7776</v>
      </c>
      <c r="S58" t="s">
        <v>3293</v>
      </c>
      <c r="T58" t="s">
        <v>7183</v>
      </c>
      <c r="U58" t="s">
        <v>7431</v>
      </c>
      <c r="V58" t="s">
        <v>7431</v>
      </c>
      <c r="W58">
        <v>5.56</v>
      </c>
      <c r="X58" t="s">
        <v>7849</v>
      </c>
      <c r="Y58">
        <v>1.9</v>
      </c>
      <c r="Z58" t="s">
        <v>7774</v>
      </c>
      <c r="AA58" t="s">
        <v>7783</v>
      </c>
      <c r="AB58" t="s">
        <v>7774</v>
      </c>
      <c r="AF58" t="s">
        <v>5800</v>
      </c>
      <c r="AG58">
        <v>42.778461280000002</v>
      </c>
      <c r="AH58">
        <v>-82.037324209999994</v>
      </c>
      <c r="AI58">
        <v>202.9</v>
      </c>
      <c r="AJ58">
        <v>290</v>
      </c>
      <c r="AL58">
        <v>15</v>
      </c>
      <c r="AM58">
        <v>986</v>
      </c>
      <c r="AN58">
        <v>1.423</v>
      </c>
      <c r="AO58">
        <v>10.118</v>
      </c>
      <c r="AP58">
        <v>2105</v>
      </c>
      <c r="AQ58">
        <v>2107</v>
      </c>
      <c r="AT58">
        <v>1.23</v>
      </c>
      <c r="AU58">
        <v>1.23</v>
      </c>
      <c r="AW58">
        <v>2.14</v>
      </c>
      <c r="AX58">
        <v>2.13</v>
      </c>
      <c r="BD58">
        <v>0.68</v>
      </c>
      <c r="BE58">
        <v>16</v>
      </c>
      <c r="BF58" t="s">
        <v>985</v>
      </c>
      <c r="BG58" t="s">
        <v>3761</v>
      </c>
      <c r="BH58">
        <v>58</v>
      </c>
      <c r="BI58" t="s">
        <v>7810</v>
      </c>
      <c r="BJ58" t="s">
        <v>7773</v>
      </c>
      <c r="BK58">
        <v>58</v>
      </c>
      <c r="BL58">
        <v>930</v>
      </c>
      <c r="BS58">
        <v>13</v>
      </c>
      <c r="BT58">
        <v>0.66</v>
      </c>
      <c r="BU58">
        <v>0.59</v>
      </c>
      <c r="BV58">
        <v>0.59</v>
      </c>
      <c r="BW58">
        <v>42.778461280000002</v>
      </c>
      <c r="BX58">
        <v>-82.037324209999994</v>
      </c>
      <c r="BY58">
        <v>4736735.4919999996</v>
      </c>
      <c r="BZ58">
        <v>202.892</v>
      </c>
      <c r="CA58">
        <v>307.39999999999998</v>
      </c>
      <c r="CB58" t="s">
        <v>7432</v>
      </c>
      <c r="CC58">
        <v>7</v>
      </c>
      <c r="CD58">
        <v>10</v>
      </c>
      <c r="CE58">
        <v>12</v>
      </c>
      <c r="CF58">
        <v>12</v>
      </c>
      <c r="CG58" t="s">
        <v>5672</v>
      </c>
      <c r="CH58">
        <v>414</v>
      </c>
      <c r="CI58" t="s">
        <v>3710</v>
      </c>
      <c r="CJ58" t="s">
        <v>8656</v>
      </c>
      <c r="CK58">
        <v>5.56</v>
      </c>
      <c r="CL58">
        <v>1.9</v>
      </c>
      <c r="CM58" t="s">
        <v>3761</v>
      </c>
      <c r="CO58" t="str">
        <f>VLOOKUP(CM58,AutoSCAN_ORG!B58:CF2573,1,FALSE)</f>
        <v>AS00-0000693</v>
      </c>
      <c r="CP58">
        <f>VLOOKUP($CM58,AutoSCAN_ORG!$B$1:$CF$2516,2,FALSE)</f>
        <v>686.82299999999998</v>
      </c>
      <c r="CQ58">
        <f>VLOOKUP($CM58,AutoSCAN_ORG!$B$1:$CF$2516,3,FALSE)</f>
        <v>15.084</v>
      </c>
      <c r="CR58">
        <f>VLOOKUP($CM58,AutoSCAN_ORG!$B$1:$CF$2516,4,FALSE)</f>
        <v>49.595999999999997</v>
      </c>
      <c r="CS58">
        <f>VLOOKUP($CM58,AutoSCAN_ORG!$B$1:$CF$2516,5,FALSE)</f>
        <v>6.2949999999999999</v>
      </c>
      <c r="CT58" t="str">
        <f>VLOOKUP($CM58,AutoSCAN_ORG!$B$1:$CF$2516,6,FALSE)</f>
        <v>SWFE-MIFE</v>
      </c>
      <c r="CU58">
        <f>VLOOKUP($CM58,AutoSCAN_ORG!$B$1:$CF$2516,7,FALSE)</f>
        <v>0</v>
      </c>
      <c r="CV58">
        <f>VLOOKUP($CM58,AutoSCAN_ORG!$B$1:$CF$2516,69,FALSE)</f>
        <v>0</v>
      </c>
      <c r="CW58">
        <f>VLOOKUP($CM58,AutoSCAN_ORG!$B$1:$CF$2516,70,FALSE)</f>
        <v>0</v>
      </c>
      <c r="CX58" t="str">
        <f>VLOOKUP($CM58,AutoSCAN_ORG!$B$1:$CF$2516,71,FALSE)</f>
        <v>Y</v>
      </c>
      <c r="CZ58" t="str">
        <f>VLOOKUP($CM58,AutoSCAN_ORG!$B$1:$CF$2516,73,FALSE)</f>
        <v>was int corr</v>
      </c>
      <c r="DA58">
        <f>VLOOKUP($CM58,AutoSCAN_ORG!$B$1:$CF$2516,74,FALSE)</f>
        <v>0</v>
      </c>
      <c r="DB58">
        <f>VLOOKUP($CM58,AutoSCAN_ORG!$B$1:$CF$2516,75,FALSE)</f>
        <v>0</v>
      </c>
      <c r="DC58">
        <f>VLOOKUP($CM58,AutoSCAN_ORG!$B$1:$CF$2516,76,FALSE)</f>
        <v>0</v>
      </c>
      <c r="DD58">
        <f>VLOOKUP($CM58,AutoSCAN_ORG!$B$1:$CF$2516,77,FALSE)</f>
        <v>0</v>
      </c>
      <c r="DF58">
        <f>VLOOKUP($CM58,AutoSCAN_ORG!$B$1:$CF$2516,79,FALSE)</f>
        <v>12.24</v>
      </c>
      <c r="DG58">
        <f>VLOOKUP($CM58,AutoSCAN_ORG!$B$1:$CF$2516,80,FALSE)</f>
        <v>12.24</v>
      </c>
      <c r="DH58">
        <f>VLOOKUP($CM58,AutoSCAN_ORG!$B$1:$CF$2516,81,FALSE)</f>
        <v>2.4E-2</v>
      </c>
      <c r="DI58">
        <f>VLOOKUP($CM58,AutoSCAN_ORG!$B$1:$CF$2516,82,FALSE)</f>
        <v>4.8000000000000001E-2</v>
      </c>
      <c r="DJ58">
        <f>VLOOKUP($CM58,AutoSCAN_ORG!$B$1:$CF$2516,83,FALSE)</f>
        <v>0.85199999999999998</v>
      </c>
    </row>
    <row r="59" spans="2:114" x14ac:dyDescent="0.35">
      <c r="B59" t="s">
        <v>3763</v>
      </c>
      <c r="C59">
        <v>59</v>
      </c>
      <c r="D59" t="s">
        <v>7778</v>
      </c>
      <c r="E59">
        <v>169</v>
      </c>
      <c r="F59">
        <v>686.92499999999995</v>
      </c>
      <c r="G59">
        <v>10</v>
      </c>
      <c r="H59" t="s">
        <v>7782</v>
      </c>
      <c r="I59" t="s">
        <v>7773</v>
      </c>
      <c r="J59" t="s">
        <v>7810</v>
      </c>
      <c r="K59">
        <v>18</v>
      </c>
      <c r="L59">
        <v>1.02</v>
      </c>
      <c r="M59">
        <v>16</v>
      </c>
      <c r="N59">
        <v>19</v>
      </c>
      <c r="O59" t="s">
        <v>7634</v>
      </c>
      <c r="R59" t="s">
        <v>7776</v>
      </c>
      <c r="S59" t="s">
        <v>3293</v>
      </c>
      <c r="T59" t="s">
        <v>7183</v>
      </c>
      <c r="U59" t="s">
        <v>7431</v>
      </c>
      <c r="V59" t="s">
        <v>7431</v>
      </c>
      <c r="W59">
        <v>5.56</v>
      </c>
      <c r="X59" t="s">
        <v>7849</v>
      </c>
      <c r="Y59">
        <v>1.9</v>
      </c>
      <c r="Z59" t="s">
        <v>7774</v>
      </c>
      <c r="AA59" t="s">
        <v>7788</v>
      </c>
      <c r="AB59" t="s">
        <v>7774</v>
      </c>
      <c r="AC59">
        <v>10</v>
      </c>
      <c r="AD59">
        <v>10</v>
      </c>
      <c r="AE59">
        <v>12</v>
      </c>
      <c r="AF59" t="s">
        <v>5785</v>
      </c>
      <c r="AG59">
        <v>42.778460430000003</v>
      </c>
      <c r="AH59">
        <v>-82.037324240000004</v>
      </c>
      <c r="AI59">
        <v>202.9</v>
      </c>
      <c r="AJ59">
        <v>290</v>
      </c>
      <c r="AL59">
        <v>15</v>
      </c>
      <c r="AM59">
        <v>986</v>
      </c>
      <c r="AN59">
        <v>1.5169999999999999</v>
      </c>
      <c r="AO59">
        <v>22.803000000000001</v>
      </c>
      <c r="AP59">
        <v>2097</v>
      </c>
      <c r="AQ59">
        <v>2101</v>
      </c>
      <c r="AT59">
        <v>1.23</v>
      </c>
      <c r="AU59">
        <v>1.22</v>
      </c>
      <c r="AW59">
        <v>2.13</v>
      </c>
      <c r="AX59">
        <v>2.13</v>
      </c>
      <c r="BD59">
        <v>1.02</v>
      </c>
      <c r="BE59">
        <v>16</v>
      </c>
      <c r="BF59" t="s">
        <v>986</v>
      </c>
      <c r="BG59" t="s">
        <v>3763</v>
      </c>
      <c r="BH59">
        <v>59</v>
      </c>
      <c r="BI59" t="s">
        <v>7810</v>
      </c>
      <c r="BJ59" t="s">
        <v>7773</v>
      </c>
      <c r="BK59">
        <v>59</v>
      </c>
      <c r="BL59">
        <v>930</v>
      </c>
      <c r="BS59">
        <v>13</v>
      </c>
      <c r="BT59">
        <v>0.66</v>
      </c>
      <c r="BU59">
        <v>0.59</v>
      </c>
      <c r="BV59">
        <v>0.59</v>
      </c>
      <c r="BW59">
        <v>42.778460430000003</v>
      </c>
      <c r="BX59">
        <v>-82.037324240000004</v>
      </c>
      <c r="BY59">
        <v>4736735.398</v>
      </c>
      <c r="BZ59">
        <v>202.892</v>
      </c>
      <c r="CA59">
        <v>297.60000000000002</v>
      </c>
      <c r="CB59" t="s">
        <v>8657</v>
      </c>
      <c r="CC59">
        <v>7</v>
      </c>
      <c r="CD59">
        <v>10</v>
      </c>
      <c r="CE59">
        <v>12</v>
      </c>
      <c r="CF59">
        <v>12</v>
      </c>
      <c r="CG59" t="s">
        <v>5672</v>
      </c>
      <c r="CH59">
        <v>414</v>
      </c>
      <c r="CI59" t="s">
        <v>3710</v>
      </c>
      <c r="CJ59" t="s">
        <v>8656</v>
      </c>
      <c r="CK59">
        <v>5.56</v>
      </c>
      <c r="CL59">
        <v>1.9</v>
      </c>
      <c r="CM59" t="s">
        <v>3763</v>
      </c>
      <c r="CO59" t="str">
        <f>VLOOKUP(CM59,AutoSCAN_ORG!B59:CF2574,1,FALSE)</f>
        <v>AS00-0000694</v>
      </c>
      <c r="CP59">
        <f>VLOOKUP($CM59,AutoSCAN_ORG!$B$1:$CF$2516,2,FALSE)</f>
        <v>686.92399999999998</v>
      </c>
      <c r="CQ59">
        <f>VLOOKUP($CM59,AutoSCAN_ORG!$B$1:$CF$2516,3,FALSE)</f>
        <v>11.413</v>
      </c>
      <c r="CR59">
        <f>VLOOKUP($CM59,AutoSCAN_ORG!$B$1:$CF$2516,4,FALSE)</f>
        <v>54.927</v>
      </c>
      <c r="CS59">
        <f>VLOOKUP($CM59,AutoSCAN_ORG!$B$1:$CF$2516,5,FALSE)</f>
        <v>6.2949999999999999</v>
      </c>
      <c r="CT59" t="str">
        <f>VLOOKUP($CM59,AutoSCAN_ORG!$B$1:$CF$2516,6,FALSE)</f>
        <v>SWFE-MIFE</v>
      </c>
      <c r="CU59">
        <f>VLOOKUP($CM59,AutoSCAN_ORG!$B$1:$CF$2516,7,FALSE)</f>
        <v>0</v>
      </c>
      <c r="CV59">
        <f>VLOOKUP($CM59,AutoSCAN_ORG!$B$1:$CF$2516,69,FALSE)</f>
        <v>0</v>
      </c>
      <c r="CW59">
        <f>VLOOKUP($CM59,AutoSCAN_ORG!$B$1:$CF$2516,70,FALSE)</f>
        <v>0</v>
      </c>
      <c r="CX59" t="str">
        <f>VLOOKUP($CM59,AutoSCAN_ORG!$B$1:$CF$2516,71,FALSE)</f>
        <v>Y</v>
      </c>
      <c r="CZ59" t="str">
        <f>VLOOKUP($CM59,AutoSCAN_ORG!$B$1:$CF$2516,73,FALSE)</f>
        <v>was int corr</v>
      </c>
      <c r="DA59">
        <f>VLOOKUP($CM59,AutoSCAN_ORG!$B$1:$CF$2516,74,FALSE)</f>
        <v>0</v>
      </c>
      <c r="DB59">
        <f>VLOOKUP($CM59,AutoSCAN_ORG!$B$1:$CF$2516,75,FALSE)</f>
        <v>0</v>
      </c>
      <c r="DC59">
        <f>VLOOKUP($CM59,AutoSCAN_ORG!$B$1:$CF$2516,76,FALSE)</f>
        <v>0</v>
      </c>
      <c r="DD59">
        <f>VLOOKUP($CM59,AutoSCAN_ORG!$B$1:$CF$2516,77,FALSE)</f>
        <v>0</v>
      </c>
      <c r="DF59">
        <f>VLOOKUP($CM59,AutoSCAN_ORG!$B$1:$CF$2516,79,FALSE)</f>
        <v>18.420000000000002</v>
      </c>
      <c r="DG59">
        <f>VLOOKUP($CM59,AutoSCAN_ORG!$B$1:$CF$2516,80,FALSE)</f>
        <v>18.420000000000002</v>
      </c>
      <c r="DH59">
        <f>VLOOKUP($CM59,AutoSCAN_ORG!$B$1:$CF$2516,81,FALSE)</f>
        <v>0.05</v>
      </c>
      <c r="DI59">
        <f>VLOOKUP($CM59,AutoSCAN_ORG!$B$1:$CF$2516,82,FALSE)</f>
        <v>5.3999999999999999E-2</v>
      </c>
      <c r="DJ59">
        <f>VLOOKUP($CM59,AutoSCAN_ORG!$B$1:$CF$2516,83,FALSE)</f>
        <v>0.874</v>
      </c>
    </row>
    <row r="60" spans="2:114" x14ac:dyDescent="0.35">
      <c r="B60" t="s">
        <v>3764</v>
      </c>
      <c r="C60">
        <v>60</v>
      </c>
      <c r="D60" t="s">
        <v>7778</v>
      </c>
      <c r="E60">
        <v>170</v>
      </c>
      <c r="F60">
        <v>687.97400000000005</v>
      </c>
      <c r="G60">
        <v>10</v>
      </c>
      <c r="H60" t="s">
        <v>7782</v>
      </c>
      <c r="I60" t="s">
        <v>7773</v>
      </c>
      <c r="J60" t="s">
        <v>7797</v>
      </c>
      <c r="K60">
        <v>12</v>
      </c>
      <c r="L60">
        <v>0.68</v>
      </c>
      <c r="M60">
        <v>24</v>
      </c>
      <c r="N60">
        <v>19</v>
      </c>
      <c r="O60" t="s">
        <v>7850</v>
      </c>
      <c r="R60" t="s">
        <v>7784</v>
      </c>
      <c r="S60" t="s">
        <v>7774</v>
      </c>
      <c r="T60" t="s">
        <v>7183</v>
      </c>
      <c r="U60" t="s">
        <v>7431</v>
      </c>
      <c r="V60" t="s">
        <v>7431</v>
      </c>
      <c r="W60">
        <v>5.56</v>
      </c>
      <c r="X60" t="s">
        <v>7849</v>
      </c>
      <c r="Y60">
        <v>1.9</v>
      </c>
      <c r="Z60" t="s">
        <v>7774</v>
      </c>
      <c r="AA60" t="s">
        <v>7788</v>
      </c>
      <c r="AB60" t="s">
        <v>7774</v>
      </c>
      <c r="AC60">
        <v>10</v>
      </c>
      <c r="AD60">
        <v>10</v>
      </c>
      <c r="AE60">
        <v>12</v>
      </c>
      <c r="AF60" t="s">
        <v>5753</v>
      </c>
      <c r="AG60">
        <v>42.778450980000002</v>
      </c>
      <c r="AH60">
        <v>-82.037324519999999</v>
      </c>
      <c r="AI60">
        <v>202.9</v>
      </c>
      <c r="AJ60">
        <v>290</v>
      </c>
      <c r="AL60">
        <v>15</v>
      </c>
      <c r="AM60">
        <v>986</v>
      </c>
      <c r="AN60">
        <v>2.5619999999999998</v>
      </c>
      <c r="AO60">
        <v>218.66499999999999</v>
      </c>
      <c r="AP60">
        <v>2091</v>
      </c>
      <c r="AQ60">
        <v>2096</v>
      </c>
      <c r="AT60">
        <v>1.22</v>
      </c>
      <c r="AU60">
        <v>1.22</v>
      </c>
      <c r="AW60">
        <v>2.12</v>
      </c>
      <c r="AX60">
        <v>2.12</v>
      </c>
      <c r="BD60">
        <v>0.68</v>
      </c>
      <c r="BE60">
        <v>24</v>
      </c>
      <c r="BF60" t="s">
        <v>987</v>
      </c>
      <c r="BG60" t="s">
        <v>3764</v>
      </c>
      <c r="BH60">
        <v>60</v>
      </c>
      <c r="BI60" t="s">
        <v>7797</v>
      </c>
      <c r="BJ60" t="s">
        <v>7773</v>
      </c>
      <c r="BK60">
        <v>60</v>
      </c>
      <c r="BL60">
        <v>930</v>
      </c>
      <c r="BS60">
        <v>13</v>
      </c>
      <c r="BT60">
        <v>0.66</v>
      </c>
      <c r="BU60">
        <v>0.59</v>
      </c>
      <c r="BV60">
        <v>0.59</v>
      </c>
      <c r="BW60">
        <v>42.778450980000002</v>
      </c>
      <c r="BX60">
        <v>-82.037324519999999</v>
      </c>
      <c r="BY60">
        <v>4736734.3499999996</v>
      </c>
      <c r="BZ60">
        <v>202.881</v>
      </c>
      <c r="CA60">
        <v>215.5</v>
      </c>
      <c r="CB60" t="s">
        <v>7352</v>
      </c>
      <c r="CC60">
        <v>7</v>
      </c>
      <c r="CD60">
        <v>10</v>
      </c>
      <c r="CE60">
        <v>12</v>
      </c>
      <c r="CF60">
        <v>12</v>
      </c>
      <c r="CG60" t="s">
        <v>5677</v>
      </c>
      <c r="CH60">
        <v>414</v>
      </c>
      <c r="CI60" t="s">
        <v>3339</v>
      </c>
      <c r="CJ60" t="s">
        <v>8652</v>
      </c>
      <c r="CK60">
        <v>5.56</v>
      </c>
      <c r="CL60">
        <v>1.9</v>
      </c>
      <c r="CM60" t="s">
        <v>3764</v>
      </c>
      <c r="CO60" t="str">
        <f>VLOOKUP(CM60,AutoSCAN_ORG!B60:CF2575,1,FALSE)</f>
        <v>AS00-0000695</v>
      </c>
      <c r="CP60">
        <f>VLOOKUP($CM60,AutoSCAN_ORG!$B$1:$CF$2516,2,FALSE)</f>
        <v>687.96699999999998</v>
      </c>
      <c r="CQ60">
        <f>VLOOKUP($CM60,AutoSCAN_ORG!$B$1:$CF$2516,3,FALSE)</f>
        <v>21.166</v>
      </c>
      <c r="CR60">
        <f>VLOOKUP($CM60,AutoSCAN_ORG!$B$1:$CF$2516,4,FALSE)</f>
        <v>136.53100000000001</v>
      </c>
      <c r="CS60">
        <f>VLOOKUP($CM60,AutoSCAN_ORG!$B$1:$CF$2516,5,FALSE)</f>
        <v>7.9420000000000002</v>
      </c>
      <c r="CT60" t="str">
        <f>VLOOKUP($CM60,AutoSCAN_ORG!$B$1:$CF$2516,6,FALSE)</f>
        <v>MELO-MIFE</v>
      </c>
      <c r="CU60">
        <f>VLOOKUP($CM60,AutoSCAN_ORG!$B$1:$CF$2516,7,FALSE)</f>
        <v>0</v>
      </c>
      <c r="CV60">
        <f>VLOOKUP($CM60,AutoSCAN_ORG!$B$1:$CF$2516,69,FALSE)</f>
        <v>0</v>
      </c>
      <c r="CW60">
        <f>VLOOKUP($CM60,AutoSCAN_ORG!$B$1:$CF$2516,70,FALSE)</f>
        <v>0</v>
      </c>
      <c r="CX60" t="str">
        <f>VLOOKUP($CM60,AutoSCAN_ORG!$B$1:$CF$2516,71,FALSE)</f>
        <v>Y</v>
      </c>
      <c r="CZ60">
        <f>VLOOKUP($CM60,AutoSCAN_ORG!$B$1:$CF$2516,73,FALSE)</f>
        <v>0</v>
      </c>
      <c r="DA60">
        <f>VLOOKUP($CM60,AutoSCAN_ORG!$B$1:$CF$2516,74,FALSE)</f>
        <v>0</v>
      </c>
      <c r="DB60">
        <f>VLOOKUP($CM60,AutoSCAN_ORG!$B$1:$CF$2516,75,FALSE)</f>
        <v>0</v>
      </c>
      <c r="DC60">
        <f>VLOOKUP($CM60,AutoSCAN_ORG!$B$1:$CF$2516,76,FALSE)</f>
        <v>0</v>
      </c>
      <c r="DD60">
        <f>VLOOKUP($CM60,AutoSCAN_ORG!$B$1:$CF$2516,77,FALSE)</f>
        <v>0</v>
      </c>
      <c r="DF60">
        <f>VLOOKUP($CM60,AutoSCAN_ORG!$B$1:$CF$2516,79,FALSE)</f>
        <v>12.29</v>
      </c>
      <c r="DG60">
        <f>VLOOKUP($CM60,AutoSCAN_ORG!$B$1:$CF$2516,80,FALSE)</f>
        <v>12.29</v>
      </c>
      <c r="DH60">
        <f>VLOOKUP($CM60,AutoSCAN_ORG!$B$1:$CF$2516,81,FALSE)</f>
        <v>8.0000000000000002E-3</v>
      </c>
      <c r="DI60">
        <f>VLOOKUP($CM60,AutoSCAN_ORG!$B$1:$CF$2516,82,FALSE)</f>
        <v>1.7000000000000001E-2</v>
      </c>
      <c r="DJ60">
        <f>VLOOKUP($CM60,AutoSCAN_ORG!$B$1:$CF$2516,83,FALSE)</f>
        <v>0.78</v>
      </c>
    </row>
    <row r="61" spans="2:114" x14ac:dyDescent="0.35">
      <c r="B61" t="s">
        <v>3765</v>
      </c>
      <c r="C61">
        <v>61</v>
      </c>
      <c r="D61" t="s">
        <v>7778</v>
      </c>
      <c r="E61">
        <v>171</v>
      </c>
      <c r="F61">
        <v>693</v>
      </c>
      <c r="G61">
        <v>10</v>
      </c>
      <c r="H61" t="s">
        <v>7782</v>
      </c>
      <c r="I61" t="s">
        <v>7773</v>
      </c>
      <c r="J61" t="s">
        <v>7797</v>
      </c>
      <c r="K61">
        <v>13</v>
      </c>
      <c r="L61">
        <v>0.73</v>
      </c>
      <c r="M61">
        <v>10</v>
      </c>
      <c r="N61">
        <v>9</v>
      </c>
      <c r="O61" t="s">
        <v>7606</v>
      </c>
      <c r="R61" t="s">
        <v>7784</v>
      </c>
      <c r="S61" t="s">
        <v>7774</v>
      </c>
      <c r="T61" t="s">
        <v>7183</v>
      </c>
      <c r="U61" t="s">
        <v>7431</v>
      </c>
      <c r="V61" t="s">
        <v>7431</v>
      </c>
      <c r="W61">
        <v>5.56</v>
      </c>
      <c r="X61" t="s">
        <v>7849</v>
      </c>
      <c r="Y61">
        <v>1.9</v>
      </c>
      <c r="Z61" t="s">
        <v>7774</v>
      </c>
      <c r="AA61" t="s">
        <v>7789</v>
      </c>
      <c r="AB61" t="s">
        <v>7774</v>
      </c>
      <c r="AF61" t="s">
        <v>5762</v>
      </c>
      <c r="AG61">
        <v>42.778405499999998</v>
      </c>
      <c r="AH61">
        <v>-82.037325890000005</v>
      </c>
      <c r="AI61">
        <v>202.8</v>
      </c>
      <c r="AJ61">
        <v>290</v>
      </c>
      <c r="AL61">
        <v>15</v>
      </c>
      <c r="AM61">
        <v>986</v>
      </c>
      <c r="AN61">
        <v>7.5949999999999998</v>
      </c>
      <c r="AO61">
        <v>258.37</v>
      </c>
      <c r="AP61">
        <v>2114</v>
      </c>
      <c r="AQ61">
        <v>2115</v>
      </c>
      <c r="AT61">
        <v>1.23</v>
      </c>
      <c r="AU61">
        <v>1.23</v>
      </c>
      <c r="AW61">
        <v>2.14</v>
      </c>
      <c r="AX61">
        <v>2.14</v>
      </c>
      <c r="BD61">
        <v>0.73</v>
      </c>
      <c r="BE61">
        <v>10</v>
      </c>
      <c r="BF61" t="s">
        <v>988</v>
      </c>
      <c r="BG61" t="s">
        <v>3765</v>
      </c>
      <c r="BH61">
        <v>61</v>
      </c>
      <c r="BI61" t="s">
        <v>7797</v>
      </c>
      <c r="BJ61" t="s">
        <v>7773</v>
      </c>
      <c r="BK61">
        <v>61</v>
      </c>
      <c r="BL61">
        <v>930</v>
      </c>
      <c r="BS61">
        <v>13</v>
      </c>
      <c r="BT61">
        <v>0.66</v>
      </c>
      <c r="BU61">
        <v>0.57999999999999996</v>
      </c>
      <c r="BV61">
        <v>0.57999999999999996</v>
      </c>
      <c r="BW61">
        <v>42.778405499999998</v>
      </c>
      <c r="BX61">
        <v>-82.037325890000005</v>
      </c>
      <c r="BY61">
        <v>4736729.301</v>
      </c>
      <c r="BZ61">
        <v>202.80600000000001</v>
      </c>
      <c r="CA61">
        <v>63.4</v>
      </c>
      <c r="CB61" t="s">
        <v>7433</v>
      </c>
      <c r="CC61">
        <v>7</v>
      </c>
      <c r="CD61">
        <v>10</v>
      </c>
      <c r="CE61">
        <v>12</v>
      </c>
      <c r="CF61">
        <v>12</v>
      </c>
      <c r="CG61" t="s">
        <v>5677</v>
      </c>
      <c r="CH61">
        <v>414</v>
      </c>
      <c r="CI61" t="s">
        <v>3339</v>
      </c>
      <c r="CJ61" t="s">
        <v>8652</v>
      </c>
      <c r="CK61">
        <v>5.56</v>
      </c>
      <c r="CL61">
        <v>1.9</v>
      </c>
      <c r="CM61" t="s">
        <v>3765</v>
      </c>
      <c r="CO61" t="str">
        <f>VLOOKUP(CM61,AutoSCAN_ORG!B61:CF2576,1,FALSE)</f>
        <v>AS00-0000696</v>
      </c>
      <c r="CP61">
        <f>VLOOKUP($CM61,AutoSCAN_ORG!$B$1:$CF$2516,2,FALSE)</f>
        <v>692.99599999999998</v>
      </c>
      <c r="CQ61">
        <f>VLOOKUP($CM61,AutoSCAN_ORG!$B$1:$CF$2516,3,FALSE)</f>
        <v>9.6159999999999997</v>
      </c>
      <c r="CR61">
        <f>VLOOKUP($CM61,AutoSCAN_ORG!$B$1:$CF$2516,4,FALSE)</f>
        <v>292.262</v>
      </c>
      <c r="CS61">
        <f>VLOOKUP($CM61,AutoSCAN_ORG!$B$1:$CF$2516,5,FALSE)</f>
        <v>6.2949999999999999</v>
      </c>
      <c r="CT61" t="str">
        <f>VLOOKUP($CM61,AutoSCAN_ORG!$B$1:$CF$2516,6,FALSE)</f>
        <v>MELO-MIFE</v>
      </c>
      <c r="CU61">
        <f>VLOOKUP($CM61,AutoSCAN_ORG!$B$1:$CF$2516,7,FALSE)</f>
        <v>0</v>
      </c>
      <c r="CV61">
        <f>VLOOKUP($CM61,AutoSCAN_ORG!$B$1:$CF$2516,69,FALSE)</f>
        <v>0</v>
      </c>
      <c r="CW61">
        <f>VLOOKUP($CM61,AutoSCAN_ORG!$B$1:$CF$2516,70,FALSE)</f>
        <v>0</v>
      </c>
      <c r="CX61" t="str">
        <f>VLOOKUP($CM61,AutoSCAN_ORG!$B$1:$CF$2516,71,FALSE)</f>
        <v>Y</v>
      </c>
      <c r="CZ61" t="str">
        <f>VLOOKUP($CM61,AutoSCAN_ORG!$B$1:$CF$2516,73,FALSE)</f>
        <v>int corr in PI</v>
      </c>
      <c r="DA61">
        <f>VLOOKUP($CM61,AutoSCAN_ORG!$B$1:$CF$2516,74,FALSE)</f>
        <v>0</v>
      </c>
      <c r="DB61" t="str">
        <f>VLOOKUP($CM61,AutoSCAN_ORG!$B$1:$CF$2516,75,FALSE)</f>
        <v>int corr in PI</v>
      </c>
      <c r="DC61">
        <f>VLOOKUP($CM61,AutoSCAN_ORG!$B$1:$CF$2516,76,FALSE)</f>
        <v>0</v>
      </c>
      <c r="DD61">
        <f>VLOOKUP($CM61,AutoSCAN_ORG!$B$1:$CF$2516,77,FALSE)</f>
        <v>0</v>
      </c>
      <c r="DF61">
        <f>VLOOKUP($CM61,AutoSCAN_ORG!$B$1:$CF$2516,79,FALSE)</f>
        <v>13.04</v>
      </c>
      <c r="DG61">
        <f>VLOOKUP($CM61,AutoSCAN_ORG!$B$1:$CF$2516,80,FALSE)</f>
        <v>13.04</v>
      </c>
      <c r="DH61">
        <f>VLOOKUP($CM61,AutoSCAN_ORG!$B$1:$CF$2516,81,FALSE)</f>
        <v>1.6E-2</v>
      </c>
      <c r="DI61">
        <f>VLOOKUP($CM61,AutoSCAN_ORG!$B$1:$CF$2516,82,FALSE)</f>
        <v>0.03</v>
      </c>
      <c r="DJ61">
        <f>VLOOKUP($CM61,AutoSCAN_ORG!$B$1:$CF$2516,83,FALSE)</f>
        <v>0.748</v>
      </c>
    </row>
    <row r="62" spans="2:114" x14ac:dyDescent="0.35">
      <c r="B62" t="s">
        <v>3777</v>
      </c>
      <c r="C62">
        <v>64</v>
      </c>
      <c r="D62" t="s">
        <v>7778</v>
      </c>
      <c r="E62">
        <v>178</v>
      </c>
      <c r="F62">
        <v>718.81299999999999</v>
      </c>
      <c r="G62">
        <v>10</v>
      </c>
      <c r="H62" t="s">
        <v>7782</v>
      </c>
      <c r="I62" t="s">
        <v>7773</v>
      </c>
      <c r="J62" t="s">
        <v>7810</v>
      </c>
      <c r="K62">
        <v>29</v>
      </c>
      <c r="L62">
        <v>1.59</v>
      </c>
      <c r="M62">
        <v>22</v>
      </c>
      <c r="N62">
        <v>25</v>
      </c>
      <c r="O62" t="s">
        <v>7615</v>
      </c>
      <c r="R62" t="s">
        <v>7776</v>
      </c>
      <c r="S62" t="s">
        <v>3293</v>
      </c>
      <c r="T62" t="s">
        <v>7185</v>
      </c>
      <c r="U62" t="s">
        <v>7438</v>
      </c>
      <c r="V62" t="s">
        <v>7438</v>
      </c>
      <c r="W62">
        <v>5.56</v>
      </c>
      <c r="X62" t="s">
        <v>7813</v>
      </c>
      <c r="Y62">
        <v>1.9</v>
      </c>
      <c r="Z62" t="s">
        <v>7774</v>
      </c>
      <c r="AA62" t="s">
        <v>7788</v>
      </c>
      <c r="AB62" t="s">
        <v>7774</v>
      </c>
      <c r="AC62">
        <v>15</v>
      </c>
      <c r="AD62">
        <v>20</v>
      </c>
      <c r="AE62">
        <v>22</v>
      </c>
      <c r="AF62" t="s">
        <v>5785</v>
      </c>
      <c r="AG62">
        <v>42.778172320000003</v>
      </c>
      <c r="AH62">
        <v>-82.037333989999993</v>
      </c>
      <c r="AI62">
        <v>202.9</v>
      </c>
      <c r="AJ62">
        <v>290</v>
      </c>
      <c r="AL62">
        <v>15</v>
      </c>
      <c r="AM62">
        <v>986</v>
      </c>
      <c r="AN62">
        <v>1.002</v>
      </c>
      <c r="AO62">
        <v>4.9870000000000001</v>
      </c>
      <c r="AP62">
        <v>2050</v>
      </c>
      <c r="AQ62">
        <v>2064</v>
      </c>
      <c r="AT62">
        <v>1.21</v>
      </c>
      <c r="AU62">
        <v>1.2</v>
      </c>
      <c r="AW62">
        <v>2.09</v>
      </c>
      <c r="AX62">
        <v>2.08</v>
      </c>
      <c r="BD62">
        <v>1.59</v>
      </c>
      <c r="BE62">
        <v>22</v>
      </c>
      <c r="BF62" t="s">
        <v>998</v>
      </c>
      <c r="BG62" t="s">
        <v>3777</v>
      </c>
      <c r="BH62">
        <v>64</v>
      </c>
      <c r="BI62" t="s">
        <v>7810</v>
      </c>
      <c r="BJ62" t="s">
        <v>7773</v>
      </c>
      <c r="BK62">
        <v>64</v>
      </c>
      <c r="BL62">
        <v>970</v>
      </c>
      <c r="BS62">
        <v>13</v>
      </c>
      <c r="BT62">
        <v>0.67</v>
      </c>
      <c r="BU62">
        <v>0.6</v>
      </c>
      <c r="BV62">
        <v>0.6</v>
      </c>
      <c r="BW62">
        <v>42.778172320000003</v>
      </c>
      <c r="BX62">
        <v>-82.037333989999993</v>
      </c>
      <c r="BY62">
        <v>4736703.415</v>
      </c>
      <c r="BZ62">
        <v>202.93100000000001</v>
      </c>
      <c r="CA62">
        <v>287.8</v>
      </c>
      <c r="CB62" t="s">
        <v>8658</v>
      </c>
      <c r="CC62">
        <v>7</v>
      </c>
      <c r="CD62">
        <v>10</v>
      </c>
      <c r="CE62">
        <v>11</v>
      </c>
      <c r="CF62">
        <v>11</v>
      </c>
      <c r="CG62" t="s">
        <v>5672</v>
      </c>
      <c r="CH62">
        <v>414</v>
      </c>
      <c r="CI62" t="s">
        <v>3710</v>
      </c>
      <c r="CJ62" t="s">
        <v>8656</v>
      </c>
      <c r="CK62">
        <v>5.56</v>
      </c>
      <c r="CL62">
        <v>1.9</v>
      </c>
      <c r="CM62" t="s">
        <v>3777</v>
      </c>
      <c r="CO62" t="str">
        <f>VLOOKUP(CM62,AutoSCAN_ORG!B64:CF2579,1,FALSE)</f>
        <v>AS00-0000701</v>
      </c>
      <c r="CP62">
        <f>VLOOKUP($CM62,AutoSCAN_ORG!$B$1:$CF$2516,2,FALSE)</f>
        <v>718.80600000000004</v>
      </c>
      <c r="CQ62">
        <f>VLOOKUP($CM62,AutoSCAN_ORG!$B$1:$CF$2516,3,FALSE)</f>
        <v>16.082000000000001</v>
      </c>
      <c r="CR62">
        <f>VLOOKUP($CM62,AutoSCAN_ORG!$B$1:$CF$2516,4,FALSE)</f>
        <v>62.268999999999998</v>
      </c>
      <c r="CS62">
        <f>VLOOKUP($CM62,AutoSCAN_ORG!$B$1:$CF$2516,5,FALSE)</f>
        <v>10.045</v>
      </c>
      <c r="CT62" t="str">
        <f>VLOOKUP($CM62,AutoSCAN_ORG!$B$1:$CF$2516,6,FALSE)</f>
        <v>SWFE-MIFE</v>
      </c>
      <c r="CU62">
        <f>VLOOKUP($CM62,AutoSCAN_ORG!$B$1:$CF$2516,7,FALSE)</f>
        <v>0</v>
      </c>
      <c r="CV62">
        <f>VLOOKUP($CM62,AutoSCAN_ORG!$B$1:$CF$2516,69,FALSE)</f>
        <v>0</v>
      </c>
      <c r="CW62">
        <f>VLOOKUP($CM62,AutoSCAN_ORG!$B$1:$CF$2516,70,FALSE)</f>
        <v>0</v>
      </c>
      <c r="CX62" t="str">
        <f>VLOOKUP($CM62,AutoSCAN_ORG!$B$1:$CF$2516,71,FALSE)</f>
        <v>Y</v>
      </c>
      <c r="CZ62">
        <f>VLOOKUP($CM62,AutoSCAN_ORG!$B$1:$CF$2516,73,FALSE)</f>
        <v>0</v>
      </c>
      <c r="DA62">
        <f>VLOOKUP($CM62,AutoSCAN_ORG!$B$1:$CF$2516,74,FALSE)</f>
        <v>0</v>
      </c>
      <c r="DB62">
        <f>VLOOKUP($CM62,AutoSCAN_ORG!$B$1:$CF$2516,75,FALSE)</f>
        <v>0</v>
      </c>
      <c r="DC62">
        <f>VLOOKUP($CM62,AutoSCAN_ORG!$B$1:$CF$2516,76,FALSE)</f>
        <v>0</v>
      </c>
      <c r="DD62">
        <f>VLOOKUP($CM62,AutoSCAN_ORG!$B$1:$CF$2516,77,FALSE)</f>
        <v>0</v>
      </c>
      <c r="DF62">
        <f>VLOOKUP($CM62,AutoSCAN_ORG!$B$1:$CF$2516,79,FALSE)</f>
        <v>28.67</v>
      </c>
      <c r="DG62">
        <f>VLOOKUP($CM62,AutoSCAN_ORG!$B$1:$CF$2516,80,FALSE)</f>
        <v>28.67</v>
      </c>
      <c r="DH62">
        <f>VLOOKUP($CM62,AutoSCAN_ORG!$B$1:$CF$2516,81,FALSE)</f>
        <v>0.01</v>
      </c>
      <c r="DI62">
        <f>VLOOKUP($CM62,AutoSCAN_ORG!$B$1:$CF$2516,82,FALSE)</f>
        <v>1.0999999999999999E-2</v>
      </c>
      <c r="DJ62">
        <f>VLOOKUP($CM62,AutoSCAN_ORG!$B$1:$CF$2516,83,FALSE)</f>
        <v>0.96499999999999997</v>
      </c>
    </row>
    <row r="63" spans="2:114" x14ac:dyDescent="0.35">
      <c r="B63" t="s">
        <v>3778</v>
      </c>
      <c r="C63">
        <v>65</v>
      </c>
      <c r="D63" t="s">
        <v>7778</v>
      </c>
      <c r="E63">
        <v>179</v>
      </c>
      <c r="F63">
        <v>718.86099999999999</v>
      </c>
      <c r="G63">
        <v>10</v>
      </c>
      <c r="H63" t="s">
        <v>7782</v>
      </c>
      <c r="I63" t="s">
        <v>7773</v>
      </c>
      <c r="J63" t="s">
        <v>7810</v>
      </c>
      <c r="K63">
        <v>14</v>
      </c>
      <c r="L63">
        <v>0.78</v>
      </c>
      <c r="M63">
        <v>18</v>
      </c>
      <c r="N63">
        <v>14</v>
      </c>
      <c r="O63" t="s">
        <v>7615</v>
      </c>
      <c r="R63" t="s">
        <v>7776</v>
      </c>
      <c r="S63" t="s">
        <v>3293</v>
      </c>
      <c r="T63" t="s">
        <v>7185</v>
      </c>
      <c r="U63" t="s">
        <v>7438</v>
      </c>
      <c r="V63" t="s">
        <v>7438</v>
      </c>
      <c r="W63">
        <v>5.56</v>
      </c>
      <c r="X63" t="s">
        <v>7813</v>
      </c>
      <c r="Y63">
        <v>1.9</v>
      </c>
      <c r="Z63" t="s">
        <v>7774</v>
      </c>
      <c r="AA63" t="s">
        <v>7788</v>
      </c>
      <c r="AB63" t="s">
        <v>3293</v>
      </c>
      <c r="AC63">
        <v>15</v>
      </c>
      <c r="AD63">
        <v>20</v>
      </c>
      <c r="AE63">
        <v>22</v>
      </c>
      <c r="AF63" t="s">
        <v>5785</v>
      </c>
      <c r="AG63">
        <v>42.778171870000001</v>
      </c>
      <c r="AH63">
        <v>-82.037334000000001</v>
      </c>
      <c r="AI63">
        <v>202.9</v>
      </c>
      <c r="AJ63">
        <v>290</v>
      </c>
      <c r="AL63">
        <v>15</v>
      </c>
      <c r="AM63">
        <v>986</v>
      </c>
      <c r="AN63">
        <v>1.0509999999999999</v>
      </c>
      <c r="AO63">
        <v>11.624000000000001</v>
      </c>
      <c r="AP63">
        <v>2098</v>
      </c>
      <c r="AQ63">
        <v>2102</v>
      </c>
      <c r="AT63">
        <v>1.23</v>
      </c>
      <c r="AU63">
        <v>1.23</v>
      </c>
      <c r="AW63">
        <v>2.13</v>
      </c>
      <c r="AX63">
        <v>2.13</v>
      </c>
      <c r="BD63">
        <v>0.78</v>
      </c>
      <c r="BE63">
        <v>18</v>
      </c>
      <c r="BF63" t="s">
        <v>999</v>
      </c>
      <c r="BG63" t="s">
        <v>3778</v>
      </c>
      <c r="BH63">
        <v>65</v>
      </c>
      <c r="BI63" t="s">
        <v>7810</v>
      </c>
      <c r="BJ63" t="s">
        <v>7773</v>
      </c>
      <c r="BK63">
        <v>65</v>
      </c>
      <c r="BL63">
        <v>970</v>
      </c>
      <c r="BS63">
        <v>13</v>
      </c>
      <c r="BT63">
        <v>0.66</v>
      </c>
      <c r="BU63">
        <v>0.59</v>
      </c>
      <c r="BV63">
        <v>0.59</v>
      </c>
      <c r="BW63">
        <v>42.778171870000001</v>
      </c>
      <c r="BX63">
        <v>-82.037334000000001</v>
      </c>
      <c r="BY63">
        <v>4736703.3650000002</v>
      </c>
      <c r="BZ63">
        <v>202.93100000000001</v>
      </c>
      <c r="CA63">
        <v>289.89999999999998</v>
      </c>
      <c r="CB63" t="s">
        <v>7439</v>
      </c>
      <c r="CC63">
        <v>7</v>
      </c>
      <c r="CD63">
        <v>10</v>
      </c>
      <c r="CE63">
        <v>12</v>
      </c>
      <c r="CF63">
        <v>12</v>
      </c>
      <c r="CG63" t="s">
        <v>5672</v>
      </c>
      <c r="CH63">
        <v>414</v>
      </c>
      <c r="CI63" t="s">
        <v>3710</v>
      </c>
      <c r="CJ63" t="s">
        <v>8656</v>
      </c>
      <c r="CK63">
        <v>5.56</v>
      </c>
      <c r="CL63">
        <v>1.9</v>
      </c>
      <c r="CM63" t="s">
        <v>3778</v>
      </c>
      <c r="CO63" t="str">
        <f>VLOOKUP(CM63,AutoSCAN_ORG!B65:CF2580,1,FALSE)</f>
        <v>AS00-0000702</v>
      </c>
      <c r="CP63">
        <f>VLOOKUP($CM63,AutoSCAN_ORG!$B$1:$CF$2516,2,FALSE)</f>
        <v>718.851</v>
      </c>
      <c r="CQ63">
        <f>VLOOKUP($CM63,AutoSCAN_ORG!$B$1:$CF$2516,3,FALSE)</f>
        <v>18.375</v>
      </c>
      <c r="CR63">
        <f>VLOOKUP($CM63,AutoSCAN_ORG!$B$1:$CF$2516,4,FALSE)</f>
        <v>64.376999999999995</v>
      </c>
      <c r="CS63">
        <f>VLOOKUP($CM63,AutoSCAN_ORG!$B$1:$CF$2516,5,FALSE)</f>
        <v>5.7069999999999999</v>
      </c>
      <c r="CT63" t="str">
        <f>VLOOKUP($CM63,AutoSCAN_ORG!$B$1:$CF$2516,6,FALSE)</f>
        <v>SWFE-MIFE</v>
      </c>
      <c r="CU63">
        <f>VLOOKUP($CM63,AutoSCAN_ORG!$B$1:$CF$2516,7,FALSE)</f>
        <v>0</v>
      </c>
      <c r="CV63">
        <f>VLOOKUP($CM63,AutoSCAN_ORG!$B$1:$CF$2516,69,FALSE)</f>
        <v>0</v>
      </c>
      <c r="CW63">
        <f>VLOOKUP($CM63,AutoSCAN_ORG!$B$1:$CF$2516,70,FALSE)</f>
        <v>0</v>
      </c>
      <c r="CX63" t="str">
        <f>VLOOKUP($CM63,AutoSCAN_ORG!$B$1:$CF$2516,71,FALSE)</f>
        <v>Y</v>
      </c>
      <c r="CZ63" t="str">
        <f>VLOOKUP($CM63,AutoSCAN_ORG!$B$1:$CF$2516,73,FALSE)</f>
        <v>SIZED-AVG XR+SDT</v>
      </c>
      <c r="DA63">
        <f>VLOOKUP($CM63,AutoSCAN_ORG!$B$1:$CF$2516,74,FALSE)</f>
        <v>0</v>
      </c>
      <c r="DB63">
        <f>VLOOKUP($CM63,AutoSCAN_ORG!$B$1:$CF$2516,75,FALSE)</f>
        <v>0</v>
      </c>
      <c r="DC63">
        <f>VLOOKUP($CM63,AutoSCAN_ORG!$B$1:$CF$2516,76,FALSE)</f>
        <v>0</v>
      </c>
      <c r="DD63">
        <f>VLOOKUP($CM63,AutoSCAN_ORG!$B$1:$CF$2516,77,FALSE)</f>
        <v>0</v>
      </c>
      <c r="DF63">
        <f>VLOOKUP($CM63,AutoSCAN_ORG!$B$1:$CF$2516,79,FALSE)</f>
        <v>14</v>
      </c>
      <c r="DG63">
        <f>VLOOKUP($CM63,AutoSCAN_ORG!$B$1:$CF$2516,80,FALSE)</f>
        <v>14</v>
      </c>
      <c r="DH63">
        <f>VLOOKUP($CM63,AutoSCAN_ORG!$B$1:$CF$2516,81,FALSE)</f>
        <v>0.02</v>
      </c>
      <c r="DI63">
        <f>VLOOKUP($CM63,AutoSCAN_ORG!$B$1:$CF$2516,82,FALSE)</f>
        <v>0.02</v>
      </c>
      <c r="DJ63">
        <f>VLOOKUP($CM63,AutoSCAN_ORG!$B$1:$CF$2516,83,FALSE)</f>
        <v>0.96499999999999997</v>
      </c>
    </row>
    <row r="64" spans="2:114" x14ac:dyDescent="0.35">
      <c r="B64" t="s">
        <v>3779</v>
      </c>
      <c r="C64">
        <v>66</v>
      </c>
      <c r="D64" t="s">
        <v>7778</v>
      </c>
      <c r="E64">
        <v>180</v>
      </c>
      <c r="F64">
        <v>722.928</v>
      </c>
      <c r="G64">
        <v>10</v>
      </c>
      <c r="H64" t="s">
        <v>7782</v>
      </c>
      <c r="I64" t="s">
        <v>7773</v>
      </c>
      <c r="J64" t="s">
        <v>7810</v>
      </c>
      <c r="K64">
        <v>12</v>
      </c>
      <c r="L64">
        <v>0.67</v>
      </c>
      <c r="M64">
        <v>14</v>
      </c>
      <c r="N64">
        <v>11</v>
      </c>
      <c r="O64" t="s">
        <v>7851</v>
      </c>
      <c r="R64" t="s">
        <v>7776</v>
      </c>
      <c r="S64" t="s">
        <v>3293</v>
      </c>
      <c r="T64" t="s">
        <v>7185</v>
      </c>
      <c r="U64" t="s">
        <v>7438</v>
      </c>
      <c r="V64" t="s">
        <v>7438</v>
      </c>
      <c r="W64">
        <v>5.56</v>
      </c>
      <c r="X64" t="s">
        <v>7813</v>
      </c>
      <c r="Y64">
        <v>1.9</v>
      </c>
      <c r="Z64" t="s">
        <v>7774</v>
      </c>
      <c r="AA64" t="s">
        <v>7788</v>
      </c>
      <c r="AB64" t="s">
        <v>7774</v>
      </c>
      <c r="AC64">
        <v>15</v>
      </c>
      <c r="AD64">
        <v>20</v>
      </c>
      <c r="AE64">
        <v>22</v>
      </c>
      <c r="AF64" t="s">
        <v>5785</v>
      </c>
      <c r="AG64">
        <v>42.7781351</v>
      </c>
      <c r="AH64">
        <v>-82.037334909999998</v>
      </c>
      <c r="AI64">
        <v>202.9</v>
      </c>
      <c r="AJ64">
        <v>290</v>
      </c>
      <c r="AL64">
        <v>15</v>
      </c>
      <c r="AM64">
        <v>986</v>
      </c>
      <c r="AN64">
        <v>5.12</v>
      </c>
      <c r="AO64">
        <v>-14.057</v>
      </c>
      <c r="AP64">
        <v>2109</v>
      </c>
      <c r="AQ64">
        <v>2111</v>
      </c>
      <c r="AT64">
        <v>1.23</v>
      </c>
      <c r="AU64">
        <v>1.23</v>
      </c>
      <c r="AW64">
        <v>2.14</v>
      </c>
      <c r="AX64">
        <v>2.14</v>
      </c>
      <c r="BD64">
        <v>0.67</v>
      </c>
      <c r="BE64">
        <v>14</v>
      </c>
      <c r="BF64" t="s">
        <v>1000</v>
      </c>
      <c r="BG64" t="s">
        <v>3779</v>
      </c>
      <c r="BH64">
        <v>66</v>
      </c>
      <c r="BI64" t="s">
        <v>7810</v>
      </c>
      <c r="BJ64" t="s">
        <v>7773</v>
      </c>
      <c r="BK64">
        <v>66</v>
      </c>
      <c r="BL64">
        <v>970</v>
      </c>
      <c r="BS64">
        <v>13</v>
      </c>
      <c r="BT64">
        <v>0.66</v>
      </c>
      <c r="BU64">
        <v>0.57999999999999996</v>
      </c>
      <c r="BV64">
        <v>0.57999999999999996</v>
      </c>
      <c r="BW64">
        <v>42.7781351</v>
      </c>
      <c r="BX64">
        <v>-82.037334909999998</v>
      </c>
      <c r="BY64">
        <v>4736699.2819999997</v>
      </c>
      <c r="BZ64">
        <v>202.905</v>
      </c>
      <c r="CA64">
        <v>306.39999999999998</v>
      </c>
      <c r="CB64" t="s">
        <v>7440</v>
      </c>
      <c r="CC64">
        <v>7</v>
      </c>
      <c r="CD64">
        <v>10</v>
      </c>
      <c r="CE64">
        <v>12</v>
      </c>
      <c r="CF64">
        <v>12</v>
      </c>
      <c r="CG64" t="s">
        <v>5672</v>
      </c>
      <c r="CH64">
        <v>414</v>
      </c>
      <c r="CI64" t="s">
        <v>3710</v>
      </c>
      <c r="CJ64" t="s">
        <v>8656</v>
      </c>
      <c r="CK64">
        <v>5.56</v>
      </c>
      <c r="CL64">
        <v>1.9</v>
      </c>
      <c r="CM64" t="s">
        <v>3779</v>
      </c>
      <c r="CO64" t="str">
        <f>VLOOKUP(CM64,AutoSCAN_ORG!B66:CF2581,1,FALSE)</f>
        <v>AS00-0000703</v>
      </c>
      <c r="CP64">
        <f>VLOOKUP($CM64,AutoSCAN_ORG!$B$1:$CF$2516,2,FALSE)</f>
        <v>722.91800000000001</v>
      </c>
      <c r="CQ64">
        <f>VLOOKUP($CM64,AutoSCAN_ORG!$B$1:$CF$2516,3,FALSE)</f>
        <v>20.167999999999999</v>
      </c>
      <c r="CR64">
        <f>VLOOKUP($CM64,AutoSCAN_ORG!$B$1:$CF$2516,4,FALSE)</f>
        <v>49.771999999999998</v>
      </c>
      <c r="CS64">
        <f>VLOOKUP($CM64,AutoSCAN_ORG!$B$1:$CF$2516,5,FALSE)</f>
        <v>6.2949999999999999</v>
      </c>
      <c r="CT64" t="str">
        <f>VLOOKUP($CM64,AutoSCAN_ORG!$B$1:$CF$2516,6,FALSE)</f>
        <v>SWFE-MIFE</v>
      </c>
      <c r="CU64">
        <f>VLOOKUP($CM64,AutoSCAN_ORG!$B$1:$CF$2516,7,FALSE)</f>
        <v>0</v>
      </c>
      <c r="CV64">
        <f>VLOOKUP($CM64,AutoSCAN_ORG!$B$1:$CF$2516,69,FALSE)</f>
        <v>0</v>
      </c>
      <c r="CW64">
        <f>VLOOKUP($CM64,AutoSCAN_ORG!$B$1:$CF$2516,70,FALSE)</f>
        <v>0</v>
      </c>
      <c r="CX64" t="str">
        <f>VLOOKUP($CM64,AutoSCAN_ORG!$B$1:$CF$2516,71,FALSE)</f>
        <v>Y</v>
      </c>
      <c r="CZ64">
        <f>VLOOKUP($CM64,AutoSCAN_ORG!$B$1:$CF$2516,73,FALSE)</f>
        <v>0</v>
      </c>
      <c r="DA64">
        <f>VLOOKUP($CM64,AutoSCAN_ORG!$B$1:$CF$2516,74,FALSE)</f>
        <v>0</v>
      </c>
      <c r="DB64">
        <f>VLOOKUP($CM64,AutoSCAN_ORG!$B$1:$CF$2516,75,FALSE)</f>
        <v>0</v>
      </c>
      <c r="DC64">
        <f>VLOOKUP($CM64,AutoSCAN_ORG!$B$1:$CF$2516,76,FALSE)</f>
        <v>0</v>
      </c>
      <c r="DD64">
        <f>VLOOKUP($CM64,AutoSCAN_ORG!$B$1:$CF$2516,77,FALSE)</f>
        <v>0</v>
      </c>
      <c r="DF64">
        <f>VLOOKUP($CM64,AutoSCAN_ORG!$B$1:$CF$2516,79,FALSE)</f>
        <v>12.01</v>
      </c>
      <c r="DG64">
        <f>VLOOKUP($CM64,AutoSCAN_ORG!$B$1:$CF$2516,80,FALSE)</f>
        <v>12.01</v>
      </c>
      <c r="DH64">
        <f>VLOOKUP($CM64,AutoSCAN_ORG!$B$1:$CF$2516,81,FALSE)</f>
        <v>2.4E-2</v>
      </c>
      <c r="DI64">
        <f>VLOOKUP($CM64,AutoSCAN_ORG!$B$1:$CF$2516,82,FALSE)</f>
        <v>0.04</v>
      </c>
      <c r="DJ64">
        <f>VLOOKUP($CM64,AutoSCAN_ORG!$B$1:$CF$2516,83,FALSE)</f>
        <v>0.67900000000000005</v>
      </c>
    </row>
    <row r="65" spans="2:114" x14ac:dyDescent="0.35">
      <c r="B65" t="s">
        <v>5814</v>
      </c>
      <c r="C65">
        <v>63</v>
      </c>
      <c r="D65" t="s">
        <v>7778</v>
      </c>
      <c r="E65">
        <v>177</v>
      </c>
      <c r="F65">
        <v>718.79200000000003</v>
      </c>
      <c r="G65">
        <v>10</v>
      </c>
      <c r="H65" t="s">
        <v>7798</v>
      </c>
      <c r="I65" t="s">
        <v>7773</v>
      </c>
      <c r="J65" t="s">
        <v>7810</v>
      </c>
      <c r="K65">
        <v>15</v>
      </c>
      <c r="L65">
        <v>0.83</v>
      </c>
      <c r="M65">
        <v>22</v>
      </c>
      <c r="N65">
        <v>10</v>
      </c>
      <c r="O65" t="s">
        <v>7406</v>
      </c>
      <c r="R65" t="s">
        <v>7784</v>
      </c>
      <c r="S65" t="s">
        <v>3293</v>
      </c>
      <c r="T65" t="s">
        <v>7185</v>
      </c>
      <c r="U65" t="s">
        <v>7438</v>
      </c>
      <c r="V65" t="s">
        <v>7438</v>
      </c>
      <c r="W65">
        <v>5.56</v>
      </c>
      <c r="X65" t="s">
        <v>7813</v>
      </c>
      <c r="Y65">
        <v>1.8</v>
      </c>
      <c r="Z65" t="s">
        <v>7774</v>
      </c>
      <c r="AA65" t="s">
        <v>7783</v>
      </c>
      <c r="AB65" t="s">
        <v>7774</v>
      </c>
      <c r="AC65">
        <v>25</v>
      </c>
      <c r="AD65">
        <v>25</v>
      </c>
      <c r="AE65">
        <v>20</v>
      </c>
      <c r="AF65" t="s">
        <v>5785</v>
      </c>
      <c r="AG65">
        <v>42.778172509999997</v>
      </c>
      <c r="AH65">
        <v>-82.03733398</v>
      </c>
      <c r="AI65">
        <v>202.9</v>
      </c>
      <c r="AJ65">
        <v>290</v>
      </c>
      <c r="AL65">
        <v>15</v>
      </c>
      <c r="AM65">
        <v>986</v>
      </c>
      <c r="AN65">
        <v>0.98</v>
      </c>
      <c r="AO65">
        <v>5.3959999999999999</v>
      </c>
      <c r="AP65">
        <v>2089</v>
      </c>
      <c r="AQ65">
        <v>2094</v>
      </c>
      <c r="AT65">
        <v>1.22</v>
      </c>
      <c r="AU65">
        <v>1.22</v>
      </c>
      <c r="AW65">
        <v>2.12</v>
      </c>
      <c r="AX65">
        <v>2.12</v>
      </c>
      <c r="BD65">
        <v>0.83</v>
      </c>
      <c r="BE65">
        <v>22</v>
      </c>
      <c r="BF65" t="s">
        <v>5813</v>
      </c>
      <c r="BG65" t="s">
        <v>5814</v>
      </c>
      <c r="BH65">
        <v>63</v>
      </c>
      <c r="BI65" t="s">
        <v>7810</v>
      </c>
      <c r="BJ65" t="s">
        <v>7773</v>
      </c>
      <c r="BK65">
        <v>63</v>
      </c>
      <c r="BL65">
        <v>970</v>
      </c>
      <c r="BS65">
        <v>13</v>
      </c>
      <c r="BT65">
        <v>0.66</v>
      </c>
      <c r="BU65">
        <v>0.59</v>
      </c>
      <c r="BV65">
        <v>0.59</v>
      </c>
      <c r="BW65">
        <v>42.778172509999997</v>
      </c>
      <c r="BX65">
        <v>-82.03733398</v>
      </c>
      <c r="BY65">
        <v>4736703.4359999998</v>
      </c>
      <c r="BZ65">
        <v>202.93100000000001</v>
      </c>
      <c r="CA65">
        <v>294.2</v>
      </c>
      <c r="CB65" t="s">
        <v>7422</v>
      </c>
      <c r="CC65">
        <v>7</v>
      </c>
      <c r="CD65">
        <v>10</v>
      </c>
      <c r="CE65">
        <v>12</v>
      </c>
      <c r="CF65">
        <v>12</v>
      </c>
      <c r="CG65" t="s">
        <v>5677</v>
      </c>
      <c r="CH65">
        <v>414</v>
      </c>
      <c r="CI65" t="s">
        <v>3710</v>
      </c>
      <c r="CJ65" t="s">
        <v>8656</v>
      </c>
      <c r="CK65">
        <v>5.56</v>
      </c>
      <c r="CL65">
        <v>1.8</v>
      </c>
      <c r="CM65" t="s">
        <v>5814</v>
      </c>
      <c r="CO65" t="e">
        <f>VLOOKUP(CM65,AutoSCAN_ORG!B63:CF2578,1,FALSE)</f>
        <v>#N/A</v>
      </c>
      <c r="CP65" t="e">
        <f>VLOOKUP($CM65,AutoSCAN_ORG!$B$1:$CF$2516,2,FALSE)</f>
        <v>#N/A</v>
      </c>
      <c r="CQ65" t="e">
        <f>VLOOKUP($CM65,AutoSCAN_ORG!$B$1:$CF$2516,3,FALSE)</f>
        <v>#N/A</v>
      </c>
      <c r="CR65" t="e">
        <f>VLOOKUP($CM65,AutoSCAN_ORG!$B$1:$CF$2516,4,FALSE)</f>
        <v>#N/A</v>
      </c>
      <c r="CS65" t="e">
        <f>VLOOKUP($CM65,AutoSCAN_ORG!$B$1:$CF$2516,5,FALSE)</f>
        <v>#N/A</v>
      </c>
      <c r="CT65" t="e">
        <f>VLOOKUP($CM65,AutoSCAN_ORG!$B$1:$CF$2516,6,FALSE)</f>
        <v>#N/A</v>
      </c>
      <c r="CU65" t="e">
        <f>VLOOKUP($CM65,AutoSCAN_ORG!$B$1:$CF$2516,7,FALSE)</f>
        <v>#N/A</v>
      </c>
      <c r="CV65" t="e">
        <f>VLOOKUP($CM65,AutoSCAN_ORG!$B$1:$CF$2516,69,FALSE)</f>
        <v>#N/A</v>
      </c>
      <c r="CW65" t="e">
        <f>VLOOKUP($CM65,AutoSCAN_ORG!$B$1:$CF$2516,70,FALSE)</f>
        <v>#N/A</v>
      </c>
      <c r="CX65" t="e">
        <f>VLOOKUP($CM65,AutoSCAN_ORG!$B$1:$CF$2516,71,FALSE)</f>
        <v>#N/A</v>
      </c>
      <c r="CY65" t="e">
        <f>VLOOKUP($CM65,AutoSCAN_ORG!$B$1:$CF$2516,72,FALSE)</f>
        <v>#N/A</v>
      </c>
      <c r="CZ65" t="e">
        <f>VLOOKUP($CM65,AutoSCAN_ORG!$B$1:$CF$2516,73,FALSE)</f>
        <v>#N/A</v>
      </c>
      <c r="DA65" t="e">
        <f>VLOOKUP($CM65,AutoSCAN_ORG!$B$1:$CF$2516,74,FALSE)</f>
        <v>#N/A</v>
      </c>
      <c r="DB65" t="e">
        <f>VLOOKUP($CM65,AutoSCAN_ORG!$B$1:$CF$2516,75,FALSE)</f>
        <v>#N/A</v>
      </c>
      <c r="DC65" t="e">
        <f>VLOOKUP($CM65,AutoSCAN_ORG!$B$1:$CF$2516,76,FALSE)</f>
        <v>#N/A</v>
      </c>
      <c r="DD65" t="e">
        <f>VLOOKUP($CM65,AutoSCAN_ORG!$B$1:$CF$2516,77,FALSE)</f>
        <v>#N/A</v>
      </c>
      <c r="DE65" t="e">
        <f>VLOOKUP($CM65,AutoSCAN_ORG!$B$1:$CF$2516,78,FALSE)</f>
        <v>#N/A</v>
      </c>
      <c r="DF65" t="e">
        <f>VLOOKUP($CM65,AutoSCAN_ORG!$B$1:$CF$2516,79,FALSE)</f>
        <v>#N/A</v>
      </c>
      <c r="DG65" t="e">
        <f>VLOOKUP($CM65,AutoSCAN_ORG!$B$1:$CF$2516,80,FALSE)</f>
        <v>#N/A</v>
      </c>
      <c r="DH65" t="e">
        <f>VLOOKUP($CM65,AutoSCAN_ORG!$B$1:$CF$2516,81,FALSE)</f>
        <v>#N/A</v>
      </c>
      <c r="DI65" t="e">
        <f>VLOOKUP($CM65,AutoSCAN_ORG!$B$1:$CF$2516,82,FALSE)</f>
        <v>#N/A</v>
      </c>
      <c r="DJ65" t="e">
        <f>VLOOKUP($CM65,AutoSCAN_ORG!$B$1:$CF$2516,83,FALSE)</f>
        <v>#N/A</v>
      </c>
    </row>
    <row r="66" spans="2:114" x14ac:dyDescent="0.35">
      <c r="B66" t="s">
        <v>3794</v>
      </c>
      <c r="C66">
        <v>67</v>
      </c>
      <c r="D66" t="s">
        <v>7778</v>
      </c>
      <c r="E66">
        <v>184</v>
      </c>
      <c r="F66">
        <v>744.25400000000002</v>
      </c>
      <c r="G66">
        <v>10</v>
      </c>
      <c r="H66" t="s">
        <v>7782</v>
      </c>
      <c r="I66" t="s">
        <v>7773</v>
      </c>
      <c r="J66" t="s">
        <v>5753</v>
      </c>
      <c r="K66">
        <v>16</v>
      </c>
      <c r="L66">
        <v>0.91</v>
      </c>
      <c r="M66">
        <v>10</v>
      </c>
      <c r="N66">
        <v>10</v>
      </c>
      <c r="O66" t="s">
        <v>7850</v>
      </c>
      <c r="Q66">
        <v>1</v>
      </c>
      <c r="R66" t="s">
        <v>7784</v>
      </c>
      <c r="S66" t="s">
        <v>7774</v>
      </c>
      <c r="T66" t="s">
        <v>7186</v>
      </c>
      <c r="U66" t="s">
        <v>7443</v>
      </c>
      <c r="V66" t="s">
        <v>7443</v>
      </c>
      <c r="W66">
        <v>5.56</v>
      </c>
      <c r="X66" t="s">
        <v>7815</v>
      </c>
      <c r="Y66">
        <v>1.8</v>
      </c>
      <c r="Z66" t="s">
        <v>7774</v>
      </c>
      <c r="AA66" t="s">
        <v>7783</v>
      </c>
      <c r="AB66" t="s">
        <v>7774</v>
      </c>
      <c r="AF66" t="s">
        <v>5678</v>
      </c>
      <c r="AG66">
        <v>42.777942369999998</v>
      </c>
      <c r="AH66">
        <v>-82.037341319999996</v>
      </c>
      <c r="AI66">
        <v>202.8</v>
      </c>
      <c r="AJ66">
        <v>290</v>
      </c>
      <c r="AL66">
        <v>15</v>
      </c>
      <c r="AM66">
        <v>986</v>
      </c>
      <c r="AN66">
        <v>1.448</v>
      </c>
      <c r="AO66">
        <v>-417.04599999999999</v>
      </c>
      <c r="AP66">
        <v>2111</v>
      </c>
      <c r="AQ66">
        <v>2113</v>
      </c>
      <c r="AT66">
        <v>1.23</v>
      </c>
      <c r="AU66">
        <v>1.23</v>
      </c>
      <c r="AW66">
        <v>2.14</v>
      </c>
      <c r="AX66">
        <v>2.14</v>
      </c>
      <c r="BD66">
        <v>0.91</v>
      </c>
      <c r="BE66">
        <v>10</v>
      </c>
      <c r="BF66" t="s">
        <v>1015</v>
      </c>
      <c r="BG66" t="s">
        <v>3794</v>
      </c>
      <c r="BH66">
        <v>67</v>
      </c>
      <c r="BI66" t="s">
        <v>5753</v>
      </c>
      <c r="BJ66" t="s">
        <v>7773</v>
      </c>
      <c r="BK66">
        <v>67</v>
      </c>
      <c r="BL66">
        <v>1000</v>
      </c>
      <c r="BM66">
        <v>185</v>
      </c>
      <c r="BN66">
        <v>1</v>
      </c>
      <c r="BS66">
        <v>13</v>
      </c>
      <c r="BT66">
        <v>0.66</v>
      </c>
      <c r="BU66">
        <v>0.57999999999999996</v>
      </c>
      <c r="BV66">
        <v>0.57999999999999996</v>
      </c>
      <c r="BW66">
        <v>42.777942369999998</v>
      </c>
      <c r="BX66">
        <v>-82.037341319999996</v>
      </c>
      <c r="BY66">
        <v>4736677.8870000001</v>
      </c>
      <c r="BZ66">
        <v>202.821</v>
      </c>
      <c r="CA66">
        <v>217.5</v>
      </c>
      <c r="CB66" t="s">
        <v>7444</v>
      </c>
      <c r="CC66">
        <v>7</v>
      </c>
      <c r="CD66">
        <v>10</v>
      </c>
      <c r="CE66">
        <v>12</v>
      </c>
      <c r="CF66">
        <v>12</v>
      </c>
      <c r="CG66" t="s">
        <v>5677</v>
      </c>
      <c r="CH66">
        <v>414</v>
      </c>
      <c r="CI66" t="s">
        <v>3290</v>
      </c>
      <c r="CJ66" t="s">
        <v>7332</v>
      </c>
      <c r="CK66">
        <v>5.56</v>
      </c>
      <c r="CL66">
        <v>1.8</v>
      </c>
      <c r="CM66" t="s">
        <v>3794</v>
      </c>
      <c r="CO66" t="str">
        <f>VLOOKUP(CM66,AutoSCAN_ORG!B67:CF2582,1,FALSE)</f>
        <v>AS00-0000713</v>
      </c>
      <c r="CP66">
        <f>VLOOKUP($CM66,AutoSCAN_ORG!$B$1:$CF$2516,2,FALSE)</f>
        <v>744.25</v>
      </c>
      <c r="CQ66">
        <f>VLOOKUP($CM66,AutoSCAN_ORG!$B$1:$CF$2516,3,FALSE)</f>
        <v>9.8629999999999995</v>
      </c>
      <c r="CR66">
        <f>VLOOKUP($CM66,AutoSCAN_ORG!$B$1:$CF$2516,4,FALSE)</f>
        <v>137.66300000000001</v>
      </c>
      <c r="CS66">
        <f>VLOOKUP($CM66,AutoSCAN_ORG!$B$1:$CF$2516,5,FALSE)</f>
        <v>6.2949999999999999</v>
      </c>
      <c r="CT66" t="str">
        <f>VLOOKUP($CM66,AutoSCAN_ORG!$B$1:$CF$2516,6,FALSE)</f>
        <v>MELO-CORR</v>
      </c>
      <c r="CU66">
        <f>VLOOKUP($CM66,AutoSCAN_ORG!$B$1:$CF$2516,7,FALSE)</f>
        <v>0</v>
      </c>
      <c r="CV66">
        <f>VLOOKUP($CM66,AutoSCAN_ORG!$B$1:$CF$2516,69,FALSE)</f>
        <v>0</v>
      </c>
      <c r="CW66">
        <f>VLOOKUP($CM66,AutoSCAN_ORG!$B$1:$CF$2516,70,FALSE)</f>
        <v>0</v>
      </c>
      <c r="CX66" t="str">
        <f>VLOOKUP($CM66,AutoSCAN_ORG!$B$1:$CF$2516,71,FALSE)</f>
        <v>Y</v>
      </c>
      <c r="CZ66" t="str">
        <f>VLOOKUP($CM66,AutoSCAN_ORG!$B$1:$CF$2516,73,FALSE)</f>
        <v>AFD</v>
      </c>
      <c r="DA66">
        <f>VLOOKUP($CM66,AutoSCAN_ORG!$B$1:$CF$2516,74,FALSE)</f>
        <v>0</v>
      </c>
      <c r="DB66">
        <f>VLOOKUP($CM66,AutoSCAN_ORG!$B$1:$CF$2516,75,FALSE)</f>
        <v>0</v>
      </c>
      <c r="DC66">
        <f>VLOOKUP($CM66,AutoSCAN_ORG!$B$1:$CF$2516,76,FALSE)</f>
        <v>0</v>
      </c>
      <c r="DD66">
        <f>VLOOKUP($CM66,AutoSCAN_ORG!$B$1:$CF$2516,77,FALSE)</f>
        <v>0</v>
      </c>
      <c r="DF66">
        <f>VLOOKUP($CM66,AutoSCAN_ORG!$B$1:$CF$2516,79,FALSE)</f>
        <v>16.41</v>
      </c>
      <c r="DG66">
        <f>VLOOKUP($CM66,AutoSCAN_ORG!$B$1:$CF$2516,80,FALSE)</f>
        <v>16.41</v>
      </c>
      <c r="DH66">
        <f>VLOOKUP($CM66,AutoSCAN_ORG!$B$1:$CF$2516,81,FALSE)</f>
        <v>3.4000000000000002E-2</v>
      </c>
      <c r="DI66">
        <f>VLOOKUP($CM66,AutoSCAN_ORG!$B$1:$CF$2516,82,FALSE)</f>
        <v>2.9000000000000001E-2</v>
      </c>
      <c r="DJ66">
        <f>VLOOKUP($CM66,AutoSCAN_ORG!$B$1:$CF$2516,83,FALSE)</f>
        <v>0.86499999999999999</v>
      </c>
    </row>
    <row r="67" spans="2:114" x14ac:dyDescent="0.35">
      <c r="B67" t="s">
        <v>3797</v>
      </c>
      <c r="C67">
        <v>70</v>
      </c>
      <c r="D67" t="s">
        <v>7778</v>
      </c>
      <c r="E67">
        <v>187</v>
      </c>
      <c r="F67">
        <v>744.58799999999997</v>
      </c>
      <c r="G67">
        <v>10</v>
      </c>
      <c r="H67" t="s">
        <v>7782</v>
      </c>
      <c r="I67" t="s">
        <v>7773</v>
      </c>
      <c r="J67" t="s">
        <v>5753</v>
      </c>
      <c r="K67">
        <v>13</v>
      </c>
      <c r="L67">
        <v>0.72</v>
      </c>
      <c r="M67">
        <v>7</v>
      </c>
      <c r="N67">
        <v>7</v>
      </c>
      <c r="O67" t="s">
        <v>7691</v>
      </c>
      <c r="R67" t="s">
        <v>7784</v>
      </c>
      <c r="S67" t="s">
        <v>7774</v>
      </c>
      <c r="T67" t="s">
        <v>7186</v>
      </c>
      <c r="U67" t="s">
        <v>7443</v>
      </c>
      <c r="V67" t="s">
        <v>7443</v>
      </c>
      <c r="W67">
        <v>5.56</v>
      </c>
      <c r="X67" t="s">
        <v>7815</v>
      </c>
      <c r="Y67">
        <v>1.9</v>
      </c>
      <c r="Z67" t="s">
        <v>7774</v>
      </c>
      <c r="AA67" t="s">
        <v>7789</v>
      </c>
      <c r="AB67" t="s">
        <v>7774</v>
      </c>
      <c r="AF67" t="s">
        <v>5678</v>
      </c>
      <c r="AG67">
        <v>42.777939330000002</v>
      </c>
      <c r="AH67">
        <v>-82.037341440000006</v>
      </c>
      <c r="AI67">
        <v>202.8</v>
      </c>
      <c r="AJ67">
        <v>290</v>
      </c>
      <c r="AL67">
        <v>15</v>
      </c>
      <c r="AM67">
        <v>986</v>
      </c>
      <c r="AN67">
        <v>1.784</v>
      </c>
      <c r="AO67">
        <v>-398.20400000000001</v>
      </c>
      <c r="AP67">
        <v>2117</v>
      </c>
      <c r="AQ67">
        <v>2118</v>
      </c>
      <c r="AT67">
        <v>1.24</v>
      </c>
      <c r="AU67">
        <v>1.24</v>
      </c>
      <c r="AW67">
        <v>2.15</v>
      </c>
      <c r="AX67">
        <v>2.15</v>
      </c>
      <c r="BD67">
        <v>0.72</v>
      </c>
      <c r="BE67">
        <v>7</v>
      </c>
      <c r="BF67" t="s">
        <v>1017</v>
      </c>
      <c r="BG67" t="s">
        <v>3797</v>
      </c>
      <c r="BH67">
        <v>70</v>
      </c>
      <c r="BI67" t="s">
        <v>5753</v>
      </c>
      <c r="BJ67" t="s">
        <v>7773</v>
      </c>
      <c r="BK67">
        <v>70</v>
      </c>
      <c r="BL67">
        <v>1000</v>
      </c>
      <c r="BS67">
        <v>13</v>
      </c>
      <c r="BT67">
        <v>0.66</v>
      </c>
      <c r="BU67">
        <v>0.57999999999999996</v>
      </c>
      <c r="BV67">
        <v>0.57999999999999996</v>
      </c>
      <c r="BW67">
        <v>42.777939330000002</v>
      </c>
      <c r="BX67">
        <v>-82.037341440000006</v>
      </c>
      <c r="BY67">
        <v>4736677.55</v>
      </c>
      <c r="BZ67">
        <v>202.821</v>
      </c>
      <c r="CA67">
        <v>226.7</v>
      </c>
      <c r="CB67" t="s">
        <v>7446</v>
      </c>
      <c r="CC67">
        <v>7</v>
      </c>
      <c r="CD67">
        <v>10</v>
      </c>
      <c r="CE67">
        <v>12</v>
      </c>
      <c r="CF67">
        <v>12</v>
      </c>
      <c r="CG67" t="s">
        <v>5677</v>
      </c>
      <c r="CH67">
        <v>414</v>
      </c>
      <c r="CI67" t="s">
        <v>3290</v>
      </c>
      <c r="CJ67" t="s">
        <v>7332</v>
      </c>
      <c r="CK67">
        <v>5.56</v>
      </c>
      <c r="CL67">
        <v>1.9</v>
      </c>
      <c r="CM67" t="s">
        <v>3797</v>
      </c>
      <c r="CO67" t="str">
        <f>VLOOKUP(CM67,AutoSCAN_ORG!B70:CF2585,1,FALSE)</f>
        <v>AS00-0000715</v>
      </c>
      <c r="CP67">
        <f>VLOOKUP($CM67,AutoSCAN_ORG!$B$1:$CF$2516,2,FALSE)</f>
        <v>744.58500000000004</v>
      </c>
      <c r="CQ67">
        <f>VLOOKUP($CM67,AutoSCAN_ORG!$B$1:$CF$2516,3,FALSE)</f>
        <v>8</v>
      </c>
      <c r="CR67">
        <f>VLOOKUP($CM67,AutoSCAN_ORG!$B$1:$CF$2516,4,FALSE)</f>
        <v>127.41</v>
      </c>
      <c r="CS67">
        <f>VLOOKUP($CM67,AutoSCAN_ORG!$B$1:$CF$2516,5,FALSE)</f>
        <v>6.2949999999999999</v>
      </c>
      <c r="CT67" t="str">
        <f>VLOOKUP($CM67,AutoSCAN_ORG!$B$1:$CF$2516,6,FALSE)</f>
        <v>MELO-CORR</v>
      </c>
      <c r="CU67">
        <f>VLOOKUP($CM67,AutoSCAN_ORG!$B$1:$CF$2516,7,FALSE)</f>
        <v>0</v>
      </c>
      <c r="CV67">
        <f>VLOOKUP($CM67,AutoSCAN_ORG!$B$1:$CF$2516,69,FALSE)</f>
        <v>0</v>
      </c>
      <c r="CW67">
        <f>VLOOKUP($CM67,AutoSCAN_ORG!$B$1:$CF$2516,70,FALSE)</f>
        <v>0</v>
      </c>
      <c r="CX67" t="str">
        <f>VLOOKUP($CM67,AutoSCAN_ORG!$B$1:$CF$2516,71,FALSE)</f>
        <v>Y</v>
      </c>
      <c r="CZ67" t="str">
        <f>VLOOKUP($CM67,AutoSCAN_ORG!$B$1:$CF$2516,73,FALSE)</f>
        <v>added</v>
      </c>
      <c r="DA67">
        <f>VLOOKUP($CM67,AutoSCAN_ORG!$B$1:$CF$2516,74,FALSE)</f>
        <v>0</v>
      </c>
      <c r="DB67">
        <f>VLOOKUP($CM67,AutoSCAN_ORG!$B$1:$CF$2516,75,FALSE)</f>
        <v>0</v>
      </c>
      <c r="DC67">
        <f>VLOOKUP($CM67,AutoSCAN_ORG!$B$1:$CF$2516,76,FALSE)</f>
        <v>0</v>
      </c>
      <c r="DD67">
        <f>VLOOKUP($CM67,AutoSCAN_ORG!$B$1:$CF$2516,77,FALSE)</f>
        <v>0</v>
      </c>
      <c r="DF67">
        <f>VLOOKUP($CM67,AutoSCAN_ORG!$B$1:$CF$2516,79,FALSE)</f>
        <v>12.88</v>
      </c>
      <c r="DG67">
        <f>VLOOKUP($CM67,AutoSCAN_ORG!$B$1:$CF$2516,80,FALSE)</f>
        <v>12.88</v>
      </c>
      <c r="DH67">
        <f>VLOOKUP($CM67,AutoSCAN_ORG!$B$1:$CF$2516,81,FALSE)</f>
        <v>2.9000000000000001E-2</v>
      </c>
      <c r="DI67">
        <f>VLOOKUP($CM67,AutoSCAN_ORG!$B$1:$CF$2516,82,FALSE)</f>
        <v>6.0999999999999999E-2</v>
      </c>
      <c r="DJ67">
        <f>VLOOKUP($CM67,AutoSCAN_ORG!$B$1:$CF$2516,83,FALSE)</f>
        <v>0.45500000000000002</v>
      </c>
    </row>
    <row r="68" spans="2:114" x14ac:dyDescent="0.35">
      <c r="B68" t="s">
        <v>3798</v>
      </c>
      <c r="C68">
        <v>71</v>
      </c>
      <c r="D68" t="s">
        <v>7778</v>
      </c>
      <c r="E68">
        <v>188</v>
      </c>
      <c r="F68">
        <v>747.43200000000002</v>
      </c>
      <c r="G68">
        <v>10</v>
      </c>
      <c r="H68" t="s">
        <v>7782</v>
      </c>
      <c r="I68" t="s">
        <v>7773</v>
      </c>
      <c r="J68" t="s">
        <v>5753</v>
      </c>
      <c r="K68">
        <v>16</v>
      </c>
      <c r="L68">
        <v>0.89</v>
      </c>
      <c r="M68">
        <v>12</v>
      </c>
      <c r="N68">
        <v>12</v>
      </c>
      <c r="O68" t="s">
        <v>7854</v>
      </c>
      <c r="Q68">
        <v>2</v>
      </c>
      <c r="R68" t="s">
        <v>7784</v>
      </c>
      <c r="S68" t="s">
        <v>7774</v>
      </c>
      <c r="T68" t="s">
        <v>7186</v>
      </c>
      <c r="U68" t="s">
        <v>7443</v>
      </c>
      <c r="V68" t="s">
        <v>7443</v>
      </c>
      <c r="W68">
        <v>5.56</v>
      </c>
      <c r="X68" t="s">
        <v>7815</v>
      </c>
      <c r="Y68">
        <v>1.9</v>
      </c>
      <c r="Z68" t="s">
        <v>7774</v>
      </c>
      <c r="AA68" t="s">
        <v>7788</v>
      </c>
      <c r="AB68" t="s">
        <v>7774</v>
      </c>
      <c r="AC68">
        <v>10</v>
      </c>
      <c r="AD68">
        <v>10</v>
      </c>
      <c r="AE68">
        <v>12</v>
      </c>
      <c r="AF68" t="s">
        <v>5683</v>
      </c>
      <c r="AG68">
        <v>42.777913660000003</v>
      </c>
      <c r="AH68">
        <v>-82.037342499999994</v>
      </c>
      <c r="AI68">
        <v>202.8</v>
      </c>
      <c r="AJ68">
        <v>290</v>
      </c>
      <c r="AL68">
        <v>15</v>
      </c>
      <c r="AM68">
        <v>986</v>
      </c>
      <c r="AN68">
        <v>4.6260000000000003</v>
      </c>
      <c r="AO68">
        <v>-381.26100000000002</v>
      </c>
      <c r="AP68">
        <v>2108</v>
      </c>
      <c r="AQ68">
        <v>2110</v>
      </c>
      <c r="AT68">
        <v>1.23</v>
      </c>
      <c r="AU68">
        <v>1.23</v>
      </c>
      <c r="AW68">
        <v>2.14</v>
      </c>
      <c r="AX68">
        <v>2.14</v>
      </c>
      <c r="BD68">
        <v>0.89</v>
      </c>
      <c r="BE68">
        <v>12</v>
      </c>
      <c r="BF68" t="s">
        <v>1018</v>
      </c>
      <c r="BG68" t="s">
        <v>3798</v>
      </c>
      <c r="BH68">
        <v>71</v>
      </c>
      <c r="BI68" t="s">
        <v>5753</v>
      </c>
      <c r="BJ68" t="s">
        <v>7773</v>
      </c>
      <c r="BK68">
        <v>71</v>
      </c>
      <c r="BL68">
        <v>1000</v>
      </c>
      <c r="BM68">
        <v>189</v>
      </c>
      <c r="BN68">
        <v>2</v>
      </c>
      <c r="BS68">
        <v>13</v>
      </c>
      <c r="BT68">
        <v>0.66</v>
      </c>
      <c r="BU68">
        <v>0.57999999999999996</v>
      </c>
      <c r="BV68">
        <v>0.57999999999999996</v>
      </c>
      <c r="BW68">
        <v>42.777913660000003</v>
      </c>
      <c r="BX68">
        <v>-82.037342499999994</v>
      </c>
      <c r="BY68">
        <v>4736674.7</v>
      </c>
      <c r="BZ68">
        <v>202.82</v>
      </c>
      <c r="CA68">
        <v>231.7</v>
      </c>
      <c r="CB68" t="s">
        <v>7448</v>
      </c>
      <c r="CC68">
        <v>7</v>
      </c>
      <c r="CD68">
        <v>10</v>
      </c>
      <c r="CE68">
        <v>12</v>
      </c>
      <c r="CF68">
        <v>12</v>
      </c>
      <c r="CG68" t="s">
        <v>5677</v>
      </c>
      <c r="CH68">
        <v>414</v>
      </c>
      <c r="CI68" t="s">
        <v>3290</v>
      </c>
      <c r="CJ68" t="s">
        <v>7332</v>
      </c>
      <c r="CK68">
        <v>5.56</v>
      </c>
      <c r="CL68">
        <v>1.8</v>
      </c>
      <c r="CM68" t="s">
        <v>3798</v>
      </c>
      <c r="CO68" t="str">
        <f>VLOOKUP(CM68,AutoSCAN_ORG!B71:CF2586,1,FALSE)</f>
        <v>AS00-0000716</v>
      </c>
      <c r="CP68">
        <f>VLOOKUP($CM68,AutoSCAN_ORG!$B$1:$CF$2516,2,FALSE)</f>
        <v>747.42899999999997</v>
      </c>
      <c r="CQ68">
        <f>VLOOKUP($CM68,AutoSCAN_ORG!$B$1:$CF$2516,3,FALSE)</f>
        <v>10.78</v>
      </c>
      <c r="CR68">
        <f>VLOOKUP($CM68,AutoSCAN_ORG!$B$1:$CF$2516,4,FALSE)</f>
        <v>119.626</v>
      </c>
      <c r="CS68">
        <f>VLOOKUP($CM68,AutoSCAN_ORG!$B$1:$CF$2516,5,FALSE)</f>
        <v>8.1210000000000004</v>
      </c>
      <c r="CT68" t="str">
        <f>VLOOKUP($CM68,AutoSCAN_ORG!$B$1:$CF$2516,6,FALSE)</f>
        <v>MELO-CORR</v>
      </c>
      <c r="CU68">
        <f>VLOOKUP($CM68,AutoSCAN_ORG!$B$1:$CF$2516,7,FALSE)</f>
        <v>0</v>
      </c>
      <c r="CV68">
        <f>VLOOKUP($CM68,AutoSCAN_ORG!$B$1:$CF$2516,69,FALSE)</f>
        <v>0</v>
      </c>
      <c r="CW68">
        <f>VLOOKUP($CM68,AutoSCAN_ORG!$B$1:$CF$2516,70,FALSE)</f>
        <v>0</v>
      </c>
      <c r="CX68" t="str">
        <f>VLOOKUP($CM68,AutoSCAN_ORG!$B$1:$CF$2516,71,FALSE)</f>
        <v>Y</v>
      </c>
      <c r="CZ68">
        <f>VLOOKUP($CM68,AutoSCAN_ORG!$B$1:$CF$2516,73,FALSE)</f>
        <v>0</v>
      </c>
      <c r="DA68">
        <f>VLOOKUP($CM68,AutoSCAN_ORG!$B$1:$CF$2516,74,FALSE)</f>
        <v>0</v>
      </c>
      <c r="DB68">
        <f>VLOOKUP($CM68,AutoSCAN_ORG!$B$1:$CF$2516,75,FALSE)</f>
        <v>0</v>
      </c>
      <c r="DC68">
        <f>VLOOKUP($CM68,AutoSCAN_ORG!$B$1:$CF$2516,76,FALSE)</f>
        <v>0</v>
      </c>
      <c r="DD68">
        <f>VLOOKUP($CM68,AutoSCAN_ORG!$B$1:$CF$2516,77,FALSE)</f>
        <v>0</v>
      </c>
      <c r="DF68">
        <f>VLOOKUP($CM68,AutoSCAN_ORG!$B$1:$CF$2516,79,FALSE)</f>
        <v>15.94</v>
      </c>
      <c r="DG68">
        <f>VLOOKUP($CM68,AutoSCAN_ORG!$B$1:$CF$2516,80,FALSE)</f>
        <v>15.94</v>
      </c>
      <c r="DH68">
        <f>VLOOKUP($CM68,AutoSCAN_ORG!$B$1:$CF$2516,81,FALSE)</f>
        <v>8.0000000000000002E-3</v>
      </c>
      <c r="DI68">
        <f>VLOOKUP($CM68,AutoSCAN_ORG!$B$1:$CF$2516,82,FALSE)</f>
        <v>0.01</v>
      </c>
      <c r="DJ68">
        <f>VLOOKUP($CM68,AutoSCAN_ORG!$B$1:$CF$2516,83,FALSE)</f>
        <v>0.89400000000000002</v>
      </c>
    </row>
    <row r="69" spans="2:114" x14ac:dyDescent="0.35">
      <c r="B69" t="s">
        <v>3799</v>
      </c>
      <c r="C69">
        <v>73</v>
      </c>
      <c r="D69" t="s">
        <v>7778</v>
      </c>
      <c r="E69">
        <v>190</v>
      </c>
      <c r="F69">
        <v>747.46199999999999</v>
      </c>
      <c r="G69">
        <v>10</v>
      </c>
      <c r="H69" t="s">
        <v>7782</v>
      </c>
      <c r="I69" t="s">
        <v>7773</v>
      </c>
      <c r="J69" t="s">
        <v>5753</v>
      </c>
      <c r="K69">
        <v>13</v>
      </c>
      <c r="L69">
        <v>0.75</v>
      </c>
      <c r="M69">
        <v>11</v>
      </c>
      <c r="N69">
        <v>9</v>
      </c>
      <c r="O69" t="s">
        <v>7856</v>
      </c>
      <c r="Q69">
        <v>2</v>
      </c>
      <c r="R69" t="s">
        <v>7784</v>
      </c>
      <c r="S69" t="s">
        <v>7774</v>
      </c>
      <c r="T69" t="s">
        <v>7186</v>
      </c>
      <c r="U69" t="s">
        <v>7443</v>
      </c>
      <c r="V69" t="s">
        <v>7443</v>
      </c>
      <c r="W69">
        <v>5.56</v>
      </c>
      <c r="X69" t="s">
        <v>7815</v>
      </c>
      <c r="Y69">
        <v>1.9</v>
      </c>
      <c r="Z69" t="s">
        <v>7774</v>
      </c>
      <c r="AA69" t="s">
        <v>7783</v>
      </c>
      <c r="AB69" t="s">
        <v>7774</v>
      </c>
      <c r="AF69" t="s">
        <v>5678</v>
      </c>
      <c r="AG69">
        <v>42.777913390000002</v>
      </c>
      <c r="AH69">
        <v>-82.037342510000002</v>
      </c>
      <c r="AI69">
        <v>202.8</v>
      </c>
      <c r="AJ69">
        <v>290</v>
      </c>
      <c r="AL69">
        <v>15</v>
      </c>
      <c r="AM69">
        <v>986</v>
      </c>
      <c r="AN69">
        <v>4.6559999999999997</v>
      </c>
      <c r="AO69">
        <v>-394.60599999999999</v>
      </c>
      <c r="AP69">
        <v>2112</v>
      </c>
      <c r="AQ69">
        <v>2113</v>
      </c>
      <c r="AT69">
        <v>1.23</v>
      </c>
      <c r="AU69">
        <v>1.23</v>
      </c>
      <c r="AW69">
        <v>2.14</v>
      </c>
      <c r="AX69">
        <v>2.14</v>
      </c>
      <c r="BD69">
        <v>0.75</v>
      </c>
      <c r="BE69">
        <v>11</v>
      </c>
      <c r="BF69" t="s">
        <v>1019</v>
      </c>
      <c r="BG69" t="s">
        <v>3799</v>
      </c>
      <c r="BH69">
        <v>73</v>
      </c>
      <c r="BI69" t="s">
        <v>5753</v>
      </c>
      <c r="BJ69" t="s">
        <v>7773</v>
      </c>
      <c r="BK69">
        <v>73</v>
      </c>
      <c r="BL69">
        <v>1000</v>
      </c>
      <c r="BM69">
        <v>189</v>
      </c>
      <c r="BN69">
        <v>2</v>
      </c>
      <c r="BS69">
        <v>13</v>
      </c>
      <c r="BT69">
        <v>0.66</v>
      </c>
      <c r="BU69">
        <v>0.57999999999999996</v>
      </c>
      <c r="BV69">
        <v>0.57999999999999996</v>
      </c>
      <c r="BW69">
        <v>42.777913390000002</v>
      </c>
      <c r="BX69">
        <v>-82.037342510000002</v>
      </c>
      <c r="BY69">
        <v>4736674.67</v>
      </c>
      <c r="BZ69">
        <v>202.82</v>
      </c>
      <c r="CA69">
        <v>227.2</v>
      </c>
      <c r="CB69" t="s">
        <v>7447</v>
      </c>
      <c r="CC69">
        <v>7</v>
      </c>
      <c r="CD69">
        <v>10</v>
      </c>
      <c r="CE69">
        <v>12</v>
      </c>
      <c r="CF69">
        <v>12</v>
      </c>
      <c r="CG69" t="s">
        <v>5677</v>
      </c>
      <c r="CH69">
        <v>414</v>
      </c>
      <c r="CI69" t="s">
        <v>3290</v>
      </c>
      <c r="CJ69" t="s">
        <v>7332</v>
      </c>
      <c r="CK69">
        <v>5.56</v>
      </c>
      <c r="CL69">
        <v>1.8</v>
      </c>
      <c r="CM69" t="s">
        <v>3799</v>
      </c>
      <c r="CO69" t="str">
        <f>VLOOKUP(CM69,AutoSCAN_ORG!B73:CF2588,1,FALSE)</f>
        <v>AS00-0000717</v>
      </c>
      <c r="CP69">
        <f>VLOOKUP($CM69,AutoSCAN_ORG!$B$1:$CF$2516,2,FALSE)</f>
        <v>747.45899999999995</v>
      </c>
      <c r="CQ69">
        <f>VLOOKUP($CM69,AutoSCAN_ORG!$B$1:$CF$2516,3,FALSE)</f>
        <v>9.7430000000000003</v>
      </c>
      <c r="CR69">
        <f>VLOOKUP($CM69,AutoSCAN_ORG!$B$1:$CF$2516,4,FALSE)</f>
        <v>128.58199999999999</v>
      </c>
      <c r="CS69">
        <f>VLOOKUP($CM69,AutoSCAN_ORG!$B$1:$CF$2516,5,FALSE)</f>
        <v>6.2949999999999999</v>
      </c>
      <c r="CT69" t="str">
        <f>VLOOKUP($CM69,AutoSCAN_ORG!$B$1:$CF$2516,6,FALSE)</f>
        <v>MELO-CORR</v>
      </c>
      <c r="CU69">
        <f>VLOOKUP($CM69,AutoSCAN_ORG!$B$1:$CF$2516,7,FALSE)</f>
        <v>0</v>
      </c>
      <c r="CV69">
        <f>VLOOKUP($CM69,AutoSCAN_ORG!$B$1:$CF$2516,69,FALSE)</f>
        <v>0</v>
      </c>
      <c r="CW69">
        <f>VLOOKUP($CM69,AutoSCAN_ORG!$B$1:$CF$2516,70,FALSE)</f>
        <v>0</v>
      </c>
      <c r="CX69" t="str">
        <f>VLOOKUP($CM69,AutoSCAN_ORG!$B$1:$CF$2516,71,FALSE)</f>
        <v>Y</v>
      </c>
      <c r="CZ69">
        <f>VLOOKUP($CM69,AutoSCAN_ORG!$B$1:$CF$2516,73,FALSE)</f>
        <v>0</v>
      </c>
      <c r="DA69">
        <f>VLOOKUP($CM69,AutoSCAN_ORG!$B$1:$CF$2516,74,FALSE)</f>
        <v>0</v>
      </c>
      <c r="DB69">
        <f>VLOOKUP($CM69,AutoSCAN_ORG!$B$1:$CF$2516,75,FALSE)</f>
        <v>0</v>
      </c>
      <c r="DC69">
        <f>VLOOKUP($CM69,AutoSCAN_ORG!$B$1:$CF$2516,76,FALSE)</f>
        <v>0</v>
      </c>
      <c r="DD69">
        <f>VLOOKUP($CM69,AutoSCAN_ORG!$B$1:$CF$2516,77,FALSE)</f>
        <v>0</v>
      </c>
      <c r="DF69">
        <f>VLOOKUP($CM69,AutoSCAN_ORG!$B$1:$CF$2516,79,FALSE)</f>
        <v>13.4</v>
      </c>
      <c r="DG69">
        <f>VLOOKUP($CM69,AutoSCAN_ORG!$B$1:$CF$2516,80,FALSE)</f>
        <v>13.4</v>
      </c>
      <c r="DH69">
        <f>VLOOKUP($CM69,AutoSCAN_ORG!$B$1:$CF$2516,81,FALSE)</f>
        <v>1.7000000000000001E-2</v>
      </c>
      <c r="DI69">
        <f>VLOOKUP($CM69,AutoSCAN_ORG!$B$1:$CF$2516,82,FALSE)</f>
        <v>2.8000000000000001E-2</v>
      </c>
      <c r="DJ69">
        <f>VLOOKUP($CM69,AutoSCAN_ORG!$B$1:$CF$2516,83,FALSE)</f>
        <v>0.89400000000000002</v>
      </c>
    </row>
    <row r="70" spans="2:114" x14ac:dyDescent="0.35">
      <c r="B70" t="s">
        <v>3794</v>
      </c>
      <c r="C70">
        <v>68</v>
      </c>
      <c r="D70" t="s">
        <v>7778</v>
      </c>
      <c r="E70">
        <v>185</v>
      </c>
      <c r="F70">
        <v>744.26800000000003</v>
      </c>
      <c r="G70">
        <v>10</v>
      </c>
      <c r="H70" t="s">
        <v>7782</v>
      </c>
      <c r="I70" t="s">
        <v>7773</v>
      </c>
      <c r="J70" t="s">
        <v>7852</v>
      </c>
      <c r="K70">
        <v>16</v>
      </c>
      <c r="L70">
        <v>0.91</v>
      </c>
      <c r="M70">
        <v>39</v>
      </c>
      <c r="N70">
        <v>50</v>
      </c>
      <c r="O70" t="s">
        <v>7691</v>
      </c>
      <c r="Q70">
        <v>1</v>
      </c>
      <c r="R70" t="s">
        <v>7784</v>
      </c>
      <c r="S70" t="s">
        <v>7774</v>
      </c>
      <c r="T70" t="s">
        <v>7186</v>
      </c>
      <c r="U70" t="s">
        <v>7443</v>
      </c>
      <c r="V70" t="s">
        <v>7443</v>
      </c>
      <c r="W70">
        <v>5.56</v>
      </c>
      <c r="X70" t="s">
        <v>7815</v>
      </c>
      <c r="Y70">
        <v>1.8</v>
      </c>
      <c r="Z70" t="s">
        <v>7774</v>
      </c>
      <c r="AA70" t="s">
        <v>7853</v>
      </c>
      <c r="AB70" t="s">
        <v>7774</v>
      </c>
      <c r="AC70">
        <v>15</v>
      </c>
      <c r="AF70" t="s">
        <v>5683</v>
      </c>
      <c r="AG70">
        <v>42.777942369999998</v>
      </c>
      <c r="AH70">
        <v>-82.037341319999996</v>
      </c>
      <c r="AI70">
        <v>202.8</v>
      </c>
      <c r="AJ70">
        <v>290</v>
      </c>
      <c r="AL70">
        <v>15</v>
      </c>
      <c r="AM70">
        <v>986</v>
      </c>
      <c r="AN70">
        <v>1.448</v>
      </c>
      <c r="AO70">
        <v>-376.59699999999998</v>
      </c>
      <c r="AP70">
        <v>2064</v>
      </c>
      <c r="AQ70">
        <v>2049</v>
      </c>
      <c r="AT70">
        <v>1.2</v>
      </c>
      <c r="AU70">
        <v>1.21</v>
      </c>
      <c r="AW70">
        <v>2.08</v>
      </c>
      <c r="AX70">
        <v>2.09</v>
      </c>
      <c r="BD70">
        <v>0.62</v>
      </c>
      <c r="BE70">
        <v>39</v>
      </c>
      <c r="BF70" t="s">
        <v>8659</v>
      </c>
      <c r="BG70" t="s">
        <v>3794</v>
      </c>
      <c r="BH70">
        <v>68</v>
      </c>
      <c r="BI70" t="s">
        <v>7852</v>
      </c>
      <c r="BJ70" t="s">
        <v>7773</v>
      </c>
      <c r="BK70">
        <v>68</v>
      </c>
      <c r="BL70">
        <v>1000</v>
      </c>
      <c r="BM70">
        <v>185</v>
      </c>
      <c r="BN70">
        <v>1</v>
      </c>
      <c r="BO70" t="s">
        <v>8660</v>
      </c>
      <c r="BS70">
        <v>13</v>
      </c>
      <c r="BT70">
        <v>0.67</v>
      </c>
      <c r="BU70">
        <v>0.6</v>
      </c>
      <c r="BV70">
        <v>0.6</v>
      </c>
      <c r="BW70">
        <v>42.777942369999998</v>
      </c>
      <c r="BX70">
        <v>-82.037341319999996</v>
      </c>
      <c r="BY70">
        <v>4736677.8870000001</v>
      </c>
      <c r="BZ70">
        <v>202.821</v>
      </c>
      <c r="CA70">
        <v>217.5</v>
      </c>
      <c r="CB70" t="s">
        <v>7444</v>
      </c>
      <c r="CC70">
        <v>7</v>
      </c>
      <c r="CD70">
        <v>10</v>
      </c>
      <c r="CE70">
        <v>11</v>
      </c>
      <c r="CF70">
        <v>11</v>
      </c>
      <c r="CG70" t="s">
        <v>5677</v>
      </c>
      <c r="CH70">
        <v>414</v>
      </c>
      <c r="CI70" t="s">
        <v>5823</v>
      </c>
      <c r="CJ70" t="s">
        <v>8661</v>
      </c>
      <c r="CK70">
        <v>5.56</v>
      </c>
      <c r="CM70" t="s">
        <v>3794</v>
      </c>
      <c r="CO70" t="str">
        <f>VLOOKUP(CM70,AutoSCAN_ORG!B68:CF2583,1,FALSE)</f>
        <v>AS00-0000713</v>
      </c>
      <c r="CP70">
        <f>VLOOKUP($CM70,AutoSCAN_ORG!$B$1:$CF$2516,2,FALSE)</f>
        <v>744.25</v>
      </c>
      <c r="CQ70">
        <f>VLOOKUP($CM70,AutoSCAN_ORG!$B$1:$CF$2516,3,FALSE)</f>
        <v>9.8629999999999995</v>
      </c>
      <c r="CR70">
        <f>VLOOKUP($CM70,AutoSCAN_ORG!$B$1:$CF$2516,4,FALSE)</f>
        <v>137.66300000000001</v>
      </c>
      <c r="CS70">
        <f>VLOOKUP($CM70,AutoSCAN_ORG!$B$1:$CF$2516,5,FALSE)</f>
        <v>6.2949999999999999</v>
      </c>
      <c r="CT70" t="str">
        <f>VLOOKUP($CM70,AutoSCAN_ORG!$B$1:$CF$2516,6,FALSE)</f>
        <v>MELO-CORR</v>
      </c>
      <c r="CU70">
        <f>VLOOKUP($CM70,AutoSCAN_ORG!$B$1:$CF$2516,7,FALSE)</f>
        <v>0</v>
      </c>
      <c r="CV70">
        <f>VLOOKUP($CM70,AutoSCAN_ORG!$B$1:$CF$2516,69,FALSE)</f>
        <v>0</v>
      </c>
      <c r="CW70">
        <f>VLOOKUP($CM70,AutoSCAN_ORG!$B$1:$CF$2516,70,FALSE)</f>
        <v>0</v>
      </c>
      <c r="CX70" t="str">
        <f>VLOOKUP($CM70,AutoSCAN_ORG!$B$1:$CF$2516,71,FALSE)</f>
        <v>Y</v>
      </c>
      <c r="CY70">
        <f>VLOOKUP($CM70,AutoSCAN_ORG!$B$1:$CF$2516,72,FALSE)</f>
        <v>0</v>
      </c>
      <c r="CZ70" t="str">
        <f>VLOOKUP($CM70,AutoSCAN_ORG!$B$1:$CF$2516,73,FALSE)</f>
        <v>AFD</v>
      </c>
      <c r="DA70">
        <f>VLOOKUP($CM70,AutoSCAN_ORG!$B$1:$CF$2516,74,FALSE)</f>
        <v>0</v>
      </c>
      <c r="DB70">
        <f>VLOOKUP($CM70,AutoSCAN_ORG!$B$1:$CF$2516,75,FALSE)</f>
        <v>0</v>
      </c>
      <c r="DC70">
        <f>VLOOKUP($CM70,AutoSCAN_ORG!$B$1:$CF$2516,76,FALSE)</f>
        <v>0</v>
      </c>
      <c r="DD70">
        <f>VLOOKUP($CM70,AutoSCAN_ORG!$B$1:$CF$2516,77,FALSE)</f>
        <v>0</v>
      </c>
      <c r="DE70">
        <f>VLOOKUP($CM70,AutoSCAN_ORG!$B$1:$CF$2516,78,FALSE)</f>
        <v>0</v>
      </c>
      <c r="DF70">
        <f>VLOOKUP($CM70,AutoSCAN_ORG!$B$1:$CF$2516,79,FALSE)</f>
        <v>16.41</v>
      </c>
      <c r="DG70">
        <f>VLOOKUP($CM70,AutoSCAN_ORG!$B$1:$CF$2516,80,FALSE)</f>
        <v>16.41</v>
      </c>
      <c r="DH70">
        <f>VLOOKUP($CM70,AutoSCAN_ORG!$B$1:$CF$2516,81,FALSE)</f>
        <v>3.4000000000000002E-2</v>
      </c>
      <c r="DI70">
        <f>VLOOKUP($CM70,AutoSCAN_ORG!$B$1:$CF$2516,82,FALSE)</f>
        <v>2.9000000000000001E-2</v>
      </c>
      <c r="DJ70">
        <f>VLOOKUP($CM70,AutoSCAN_ORG!$B$1:$CF$2516,83,FALSE)</f>
        <v>0.86499999999999999</v>
      </c>
    </row>
    <row r="71" spans="2:114" x14ac:dyDescent="0.35">
      <c r="B71" t="s">
        <v>5827</v>
      </c>
      <c r="C71">
        <v>69</v>
      </c>
      <c r="D71" t="s">
        <v>7778</v>
      </c>
      <c r="E71">
        <v>186</v>
      </c>
      <c r="F71">
        <v>744.28</v>
      </c>
      <c r="G71">
        <v>10</v>
      </c>
      <c r="H71" t="s">
        <v>7798</v>
      </c>
      <c r="I71" t="s">
        <v>7773</v>
      </c>
      <c r="J71" t="s">
        <v>5753</v>
      </c>
      <c r="K71">
        <v>14</v>
      </c>
      <c r="L71">
        <v>0.78</v>
      </c>
      <c r="M71">
        <v>14</v>
      </c>
      <c r="N71">
        <v>6</v>
      </c>
      <c r="O71" t="s">
        <v>7814</v>
      </c>
      <c r="Q71">
        <v>1</v>
      </c>
      <c r="R71" t="s">
        <v>7784</v>
      </c>
      <c r="S71" t="s">
        <v>7774</v>
      </c>
      <c r="T71" t="s">
        <v>7186</v>
      </c>
      <c r="U71" t="s">
        <v>7443</v>
      </c>
      <c r="V71" t="s">
        <v>7443</v>
      </c>
      <c r="W71">
        <v>5.56</v>
      </c>
      <c r="X71" t="s">
        <v>7815</v>
      </c>
      <c r="Y71">
        <v>1.7</v>
      </c>
      <c r="Z71" t="s">
        <v>7774</v>
      </c>
      <c r="AA71" t="s">
        <v>7783</v>
      </c>
      <c r="AB71" t="s">
        <v>7774</v>
      </c>
      <c r="AC71">
        <v>15</v>
      </c>
      <c r="AD71">
        <v>15</v>
      </c>
      <c r="AE71">
        <v>8</v>
      </c>
      <c r="AF71" t="s">
        <v>5683</v>
      </c>
      <c r="AG71">
        <v>42.777942150000001</v>
      </c>
      <c r="AH71">
        <v>-82.037341330000004</v>
      </c>
      <c r="AI71">
        <v>202.8</v>
      </c>
      <c r="AJ71">
        <v>290</v>
      </c>
      <c r="AL71">
        <v>15</v>
      </c>
      <c r="AM71">
        <v>986</v>
      </c>
      <c r="AN71">
        <v>1.4730000000000001</v>
      </c>
      <c r="AO71">
        <v>-376.59699999999998</v>
      </c>
      <c r="AP71">
        <v>2107</v>
      </c>
      <c r="AQ71">
        <v>2109</v>
      </c>
      <c r="AT71">
        <v>1.23</v>
      </c>
      <c r="AU71">
        <v>1.23</v>
      </c>
      <c r="AW71">
        <v>2.14</v>
      </c>
      <c r="AX71">
        <v>2.14</v>
      </c>
      <c r="BD71">
        <v>0.78</v>
      </c>
      <c r="BE71">
        <v>14</v>
      </c>
      <c r="BF71" t="s">
        <v>5826</v>
      </c>
      <c r="BG71" t="s">
        <v>5827</v>
      </c>
      <c r="BH71">
        <v>69</v>
      </c>
      <c r="BI71" t="s">
        <v>5753</v>
      </c>
      <c r="BJ71" t="s">
        <v>7773</v>
      </c>
      <c r="BK71">
        <v>69</v>
      </c>
      <c r="BL71">
        <v>1000</v>
      </c>
      <c r="BM71">
        <v>185</v>
      </c>
      <c r="BN71">
        <v>1</v>
      </c>
      <c r="BS71">
        <v>13</v>
      </c>
      <c r="BT71">
        <v>0.66</v>
      </c>
      <c r="BU71">
        <v>0.57999999999999996</v>
      </c>
      <c r="BV71">
        <v>0.59</v>
      </c>
      <c r="BW71">
        <v>42.777942150000001</v>
      </c>
      <c r="BX71">
        <v>-82.037341330000004</v>
      </c>
      <c r="BY71">
        <v>4736677.8629999999</v>
      </c>
      <c r="BZ71">
        <v>202.821</v>
      </c>
      <c r="CA71">
        <v>236.1</v>
      </c>
      <c r="CB71" t="s">
        <v>7445</v>
      </c>
      <c r="CC71">
        <v>7</v>
      </c>
      <c r="CD71">
        <v>10</v>
      </c>
      <c r="CE71">
        <v>12</v>
      </c>
      <c r="CF71">
        <v>12</v>
      </c>
      <c r="CG71" t="s">
        <v>5677</v>
      </c>
      <c r="CH71">
        <v>414</v>
      </c>
      <c r="CI71" t="s">
        <v>3290</v>
      </c>
      <c r="CJ71" t="s">
        <v>7332</v>
      </c>
      <c r="CK71">
        <v>5.56</v>
      </c>
      <c r="CL71">
        <v>1.7</v>
      </c>
      <c r="CM71" t="s">
        <v>5827</v>
      </c>
      <c r="CO71" t="e">
        <f>VLOOKUP(CM71,AutoSCAN_ORG!B69:CF2584,1,FALSE)</f>
        <v>#N/A</v>
      </c>
      <c r="CP71" t="e">
        <f>VLOOKUP($CM71,AutoSCAN_ORG!$B$1:$CF$2516,2,FALSE)</f>
        <v>#N/A</v>
      </c>
      <c r="CQ71" t="e">
        <f>VLOOKUP($CM71,AutoSCAN_ORG!$B$1:$CF$2516,3,FALSE)</f>
        <v>#N/A</v>
      </c>
      <c r="CR71" t="e">
        <f>VLOOKUP($CM71,AutoSCAN_ORG!$B$1:$CF$2516,4,FALSE)</f>
        <v>#N/A</v>
      </c>
      <c r="CS71" t="e">
        <f>VLOOKUP($CM71,AutoSCAN_ORG!$B$1:$CF$2516,5,FALSE)</f>
        <v>#N/A</v>
      </c>
      <c r="CT71" t="e">
        <f>VLOOKUP($CM71,AutoSCAN_ORG!$B$1:$CF$2516,6,FALSE)</f>
        <v>#N/A</v>
      </c>
      <c r="CU71" t="e">
        <f>VLOOKUP($CM71,AutoSCAN_ORG!$B$1:$CF$2516,7,FALSE)</f>
        <v>#N/A</v>
      </c>
      <c r="CV71" t="e">
        <f>VLOOKUP($CM71,AutoSCAN_ORG!$B$1:$CF$2516,69,FALSE)</f>
        <v>#N/A</v>
      </c>
      <c r="CW71" t="e">
        <f>VLOOKUP($CM71,AutoSCAN_ORG!$B$1:$CF$2516,70,FALSE)</f>
        <v>#N/A</v>
      </c>
      <c r="CX71" t="e">
        <f>VLOOKUP($CM71,AutoSCAN_ORG!$B$1:$CF$2516,71,FALSE)</f>
        <v>#N/A</v>
      </c>
      <c r="CY71" t="e">
        <f>VLOOKUP($CM71,AutoSCAN_ORG!$B$1:$CF$2516,72,FALSE)</f>
        <v>#N/A</v>
      </c>
      <c r="CZ71" t="e">
        <f>VLOOKUP($CM71,AutoSCAN_ORG!$B$1:$CF$2516,73,FALSE)</f>
        <v>#N/A</v>
      </c>
      <c r="DA71" t="e">
        <f>VLOOKUP($CM71,AutoSCAN_ORG!$B$1:$CF$2516,74,FALSE)</f>
        <v>#N/A</v>
      </c>
      <c r="DB71" t="e">
        <f>VLOOKUP($CM71,AutoSCAN_ORG!$B$1:$CF$2516,75,FALSE)</f>
        <v>#N/A</v>
      </c>
      <c r="DC71" t="e">
        <f>VLOOKUP($CM71,AutoSCAN_ORG!$B$1:$CF$2516,76,FALSE)</f>
        <v>#N/A</v>
      </c>
      <c r="DD71" t="e">
        <f>VLOOKUP($CM71,AutoSCAN_ORG!$B$1:$CF$2516,77,FALSE)</f>
        <v>#N/A</v>
      </c>
      <c r="DE71" t="e">
        <f>VLOOKUP($CM71,AutoSCAN_ORG!$B$1:$CF$2516,78,FALSE)</f>
        <v>#N/A</v>
      </c>
      <c r="DF71" t="e">
        <f>VLOOKUP($CM71,AutoSCAN_ORG!$B$1:$CF$2516,79,FALSE)</f>
        <v>#N/A</v>
      </c>
      <c r="DG71" t="e">
        <f>VLOOKUP($CM71,AutoSCAN_ORG!$B$1:$CF$2516,80,FALSE)</f>
        <v>#N/A</v>
      </c>
      <c r="DH71" t="e">
        <f>VLOOKUP($CM71,AutoSCAN_ORG!$B$1:$CF$2516,81,FALSE)</f>
        <v>#N/A</v>
      </c>
      <c r="DI71" t="e">
        <f>VLOOKUP($CM71,AutoSCAN_ORG!$B$1:$CF$2516,82,FALSE)</f>
        <v>#N/A</v>
      </c>
      <c r="DJ71" t="e">
        <f>VLOOKUP($CM71,AutoSCAN_ORG!$B$1:$CF$2516,83,FALSE)</f>
        <v>#N/A</v>
      </c>
    </row>
    <row r="72" spans="2:114" x14ac:dyDescent="0.35">
      <c r="B72" t="s">
        <v>3800</v>
      </c>
      <c r="C72">
        <v>74</v>
      </c>
      <c r="D72" t="s">
        <v>7778</v>
      </c>
      <c r="E72">
        <v>191</v>
      </c>
      <c r="F72">
        <v>747.68</v>
      </c>
      <c r="G72">
        <v>10</v>
      </c>
      <c r="H72" t="s">
        <v>7782</v>
      </c>
      <c r="I72" t="s">
        <v>7773</v>
      </c>
      <c r="J72" t="s">
        <v>5753</v>
      </c>
      <c r="K72">
        <v>32</v>
      </c>
      <c r="L72">
        <v>1.75</v>
      </c>
      <c r="M72">
        <v>16</v>
      </c>
      <c r="N72">
        <v>16</v>
      </c>
      <c r="O72" t="s">
        <v>7563</v>
      </c>
      <c r="R72" t="s">
        <v>7784</v>
      </c>
      <c r="S72" t="s">
        <v>7774</v>
      </c>
      <c r="T72" t="s">
        <v>7186</v>
      </c>
      <c r="U72" t="s">
        <v>7443</v>
      </c>
      <c r="V72" t="s">
        <v>7443</v>
      </c>
      <c r="W72">
        <v>5.56</v>
      </c>
      <c r="X72" t="s">
        <v>7815</v>
      </c>
      <c r="Y72">
        <v>1.8</v>
      </c>
      <c r="Z72" t="s">
        <v>7774</v>
      </c>
      <c r="AA72" t="s">
        <v>7788</v>
      </c>
      <c r="AB72" t="s">
        <v>7774</v>
      </c>
      <c r="AC72">
        <v>10</v>
      </c>
      <c r="AD72">
        <v>10</v>
      </c>
      <c r="AE72">
        <v>12</v>
      </c>
      <c r="AF72" t="s">
        <v>5683</v>
      </c>
      <c r="AG72">
        <v>42.777911439999997</v>
      </c>
      <c r="AH72">
        <v>-82.037342589999994</v>
      </c>
      <c r="AI72">
        <v>202.8</v>
      </c>
      <c r="AJ72">
        <v>290</v>
      </c>
      <c r="AL72">
        <v>15</v>
      </c>
      <c r="AM72">
        <v>986</v>
      </c>
      <c r="AN72">
        <v>4.8719999999999999</v>
      </c>
      <c r="AO72">
        <v>-401.98599999999999</v>
      </c>
      <c r="AP72">
        <v>2071</v>
      </c>
      <c r="AQ72">
        <v>2081</v>
      </c>
      <c r="AT72">
        <v>1.21</v>
      </c>
      <c r="AU72">
        <v>1.21</v>
      </c>
      <c r="AW72">
        <v>2.11</v>
      </c>
      <c r="AX72">
        <v>2.1</v>
      </c>
      <c r="BD72">
        <v>1.75</v>
      </c>
      <c r="BE72">
        <v>16</v>
      </c>
      <c r="BF72" t="s">
        <v>1020</v>
      </c>
      <c r="BG72" t="s">
        <v>3800</v>
      </c>
      <c r="BH72">
        <v>74</v>
      </c>
      <c r="BI72" t="s">
        <v>5753</v>
      </c>
      <c r="BJ72" t="s">
        <v>7773</v>
      </c>
      <c r="BK72">
        <v>74</v>
      </c>
      <c r="BL72">
        <v>1000</v>
      </c>
      <c r="BS72">
        <v>13</v>
      </c>
      <c r="BT72">
        <v>0.67</v>
      </c>
      <c r="BU72">
        <v>0.59</v>
      </c>
      <c r="BV72">
        <v>0.6</v>
      </c>
      <c r="BW72">
        <v>42.777911439999997</v>
      </c>
      <c r="BX72">
        <v>-82.037342589999994</v>
      </c>
      <c r="BY72">
        <v>4736674.4539999999</v>
      </c>
      <c r="BZ72">
        <v>202.82</v>
      </c>
      <c r="CA72">
        <v>205.2</v>
      </c>
      <c r="CB72" t="s">
        <v>7449</v>
      </c>
      <c r="CC72">
        <v>7</v>
      </c>
      <c r="CD72">
        <v>10</v>
      </c>
      <c r="CE72">
        <v>11</v>
      </c>
      <c r="CF72">
        <v>11</v>
      </c>
      <c r="CG72" t="s">
        <v>5677</v>
      </c>
      <c r="CH72">
        <v>414</v>
      </c>
      <c r="CI72" t="s">
        <v>3290</v>
      </c>
      <c r="CJ72" t="s">
        <v>7332</v>
      </c>
      <c r="CK72">
        <v>5.56</v>
      </c>
      <c r="CL72">
        <v>1.8</v>
      </c>
      <c r="CM72" t="s">
        <v>3800</v>
      </c>
      <c r="CO72" t="str">
        <f>VLOOKUP(CM72,AutoSCAN_ORG!B74:CF2589,1,FALSE)</f>
        <v>AS00-0000718</v>
      </c>
      <c r="CP72">
        <f>VLOOKUP($CM72,AutoSCAN_ORG!$B$1:$CF$2516,2,FALSE)</f>
        <v>747.67600000000004</v>
      </c>
      <c r="CQ72">
        <f>VLOOKUP($CM72,AutoSCAN_ORG!$B$1:$CF$2516,3,FALSE)</f>
        <v>11.595000000000001</v>
      </c>
      <c r="CR72">
        <f>VLOOKUP($CM72,AutoSCAN_ORG!$B$1:$CF$2516,4,FALSE)</f>
        <v>150.03</v>
      </c>
      <c r="CS72">
        <f>VLOOKUP($CM72,AutoSCAN_ORG!$B$1:$CF$2516,5,FALSE)</f>
        <v>6.226</v>
      </c>
      <c r="CT72" t="str">
        <f>VLOOKUP($CM72,AutoSCAN_ORG!$B$1:$CF$2516,6,FALSE)</f>
        <v>MELO-CORR</v>
      </c>
      <c r="CU72">
        <f>VLOOKUP($CM72,AutoSCAN_ORG!$B$1:$CF$2516,7,FALSE)</f>
        <v>0</v>
      </c>
      <c r="CV72">
        <f>VLOOKUP($CM72,AutoSCAN_ORG!$B$1:$CF$2516,69,FALSE)</f>
        <v>0</v>
      </c>
      <c r="CW72">
        <f>VLOOKUP($CM72,AutoSCAN_ORG!$B$1:$CF$2516,70,FALSE)</f>
        <v>0</v>
      </c>
      <c r="CX72" t="str">
        <f>VLOOKUP($CM72,AutoSCAN_ORG!$B$1:$CF$2516,71,FALSE)</f>
        <v>Y</v>
      </c>
      <c r="CZ72" t="str">
        <f>VLOOKUP($CM72,AutoSCAN_ORG!$B$1:$CF$2516,73,FALSE)</f>
        <v>SIZED-deepest in PI</v>
      </c>
      <c r="DA72">
        <f>VLOOKUP($CM72,AutoSCAN_ORG!$B$1:$CF$2516,74,FALSE)</f>
        <v>0</v>
      </c>
      <c r="DB72">
        <f>VLOOKUP($CM72,AutoSCAN_ORG!$B$1:$CF$2516,75,FALSE)</f>
        <v>0</v>
      </c>
      <c r="DC72">
        <f>VLOOKUP($CM72,AutoSCAN_ORG!$B$1:$CF$2516,76,FALSE)</f>
        <v>0</v>
      </c>
      <c r="DD72">
        <f>VLOOKUP($CM72,AutoSCAN_ORG!$B$1:$CF$2516,77,FALSE)</f>
        <v>0</v>
      </c>
      <c r="DF72">
        <f>VLOOKUP($CM72,AutoSCAN_ORG!$B$1:$CF$2516,79,FALSE)</f>
        <v>31.5</v>
      </c>
      <c r="DG72">
        <f>VLOOKUP($CM72,AutoSCAN_ORG!$B$1:$CF$2516,80,FALSE)</f>
        <v>31.5</v>
      </c>
      <c r="DH72">
        <f>VLOOKUP($CM72,AutoSCAN_ORG!$B$1:$CF$2516,81,FALSE)</f>
        <v>0.02</v>
      </c>
      <c r="DI72">
        <f>VLOOKUP($CM72,AutoSCAN_ORG!$B$1:$CF$2516,82,FALSE)</f>
        <v>2.1999999999999999E-2</v>
      </c>
      <c r="DJ72">
        <f>VLOOKUP($CM72,AutoSCAN_ORG!$B$1:$CF$2516,83,FALSE)</f>
        <v>0.95799999999999996</v>
      </c>
    </row>
    <row r="73" spans="2:114" x14ac:dyDescent="0.35">
      <c r="B73" t="s">
        <v>3802</v>
      </c>
      <c r="C73">
        <v>75</v>
      </c>
      <c r="D73" t="s">
        <v>7778</v>
      </c>
      <c r="E73">
        <v>192</v>
      </c>
      <c r="F73">
        <v>747.79600000000005</v>
      </c>
      <c r="G73">
        <v>10</v>
      </c>
      <c r="H73" t="s">
        <v>7782</v>
      </c>
      <c r="I73" t="s">
        <v>7773</v>
      </c>
      <c r="J73" t="s">
        <v>5753</v>
      </c>
      <c r="K73">
        <v>17</v>
      </c>
      <c r="L73">
        <v>0.94</v>
      </c>
      <c r="M73">
        <v>7</v>
      </c>
      <c r="N73">
        <v>5</v>
      </c>
      <c r="O73" t="s">
        <v>7486</v>
      </c>
      <c r="R73" t="s">
        <v>7784</v>
      </c>
      <c r="S73" t="s">
        <v>7774</v>
      </c>
      <c r="T73" t="s">
        <v>7186</v>
      </c>
      <c r="U73" t="s">
        <v>7443</v>
      </c>
      <c r="V73" t="s">
        <v>7443</v>
      </c>
      <c r="W73">
        <v>5.56</v>
      </c>
      <c r="X73" t="s">
        <v>7815</v>
      </c>
      <c r="Y73">
        <v>1.9</v>
      </c>
      <c r="Z73" t="s">
        <v>7774</v>
      </c>
      <c r="AA73" t="s">
        <v>7789</v>
      </c>
      <c r="AB73" t="s">
        <v>7774</v>
      </c>
      <c r="AF73" t="s">
        <v>5678</v>
      </c>
      <c r="AG73">
        <v>42.777910339999998</v>
      </c>
      <c r="AH73">
        <v>-82.037342640000006</v>
      </c>
      <c r="AI73">
        <v>202.8</v>
      </c>
      <c r="AJ73">
        <v>290</v>
      </c>
      <c r="AL73">
        <v>15</v>
      </c>
      <c r="AM73">
        <v>986</v>
      </c>
      <c r="AN73">
        <v>4.9930000000000003</v>
      </c>
      <c r="AO73">
        <v>-336.23599999999999</v>
      </c>
      <c r="AP73">
        <v>2116</v>
      </c>
      <c r="AQ73">
        <v>2117</v>
      </c>
      <c r="AT73">
        <v>1.24</v>
      </c>
      <c r="AU73">
        <v>1.24</v>
      </c>
      <c r="AW73">
        <v>2.15</v>
      </c>
      <c r="AX73">
        <v>2.15</v>
      </c>
      <c r="BD73">
        <v>0.94</v>
      </c>
      <c r="BE73">
        <v>7</v>
      </c>
      <c r="BF73" t="s">
        <v>1021</v>
      </c>
      <c r="BG73" t="s">
        <v>3802</v>
      </c>
      <c r="BH73">
        <v>75</v>
      </c>
      <c r="BI73" t="s">
        <v>5753</v>
      </c>
      <c r="BJ73" t="s">
        <v>7773</v>
      </c>
      <c r="BK73">
        <v>75</v>
      </c>
      <c r="BL73">
        <v>1000</v>
      </c>
      <c r="BS73">
        <v>13</v>
      </c>
      <c r="BT73">
        <v>0.66</v>
      </c>
      <c r="BU73">
        <v>0.57999999999999996</v>
      </c>
      <c r="BV73">
        <v>0.57999999999999996</v>
      </c>
      <c r="BW73">
        <v>42.777910339999998</v>
      </c>
      <c r="BX73">
        <v>-82.037342640000006</v>
      </c>
      <c r="BY73">
        <v>4736674.3320000004</v>
      </c>
      <c r="BZ73">
        <v>202.82</v>
      </c>
      <c r="CA73">
        <v>253.2</v>
      </c>
      <c r="CB73" t="s">
        <v>7450</v>
      </c>
      <c r="CC73">
        <v>7</v>
      </c>
      <c r="CD73">
        <v>10</v>
      </c>
      <c r="CE73">
        <v>12</v>
      </c>
      <c r="CF73">
        <v>12</v>
      </c>
      <c r="CG73" t="s">
        <v>5677</v>
      </c>
      <c r="CH73">
        <v>414</v>
      </c>
      <c r="CI73" t="s">
        <v>3290</v>
      </c>
      <c r="CJ73" t="s">
        <v>7332</v>
      </c>
      <c r="CK73">
        <v>5.56</v>
      </c>
      <c r="CL73">
        <v>1.9</v>
      </c>
      <c r="CM73" t="s">
        <v>3802</v>
      </c>
      <c r="CO73" t="str">
        <f>VLOOKUP(CM73,AutoSCAN_ORG!B75:CF2590,1,FALSE)</f>
        <v>AS00-0000719</v>
      </c>
      <c r="CP73">
        <f>VLOOKUP($CM73,AutoSCAN_ORG!$B$1:$CF$2516,2,FALSE)</f>
        <v>747.79300000000001</v>
      </c>
      <c r="CQ73">
        <f>VLOOKUP($CM73,AutoSCAN_ORG!$B$1:$CF$2516,3,FALSE)</f>
        <v>8</v>
      </c>
      <c r="CR73">
        <f>VLOOKUP($CM73,AutoSCAN_ORG!$B$1:$CF$2516,4,FALSE)</f>
        <v>104.504</v>
      </c>
      <c r="CS73">
        <f>VLOOKUP($CM73,AutoSCAN_ORG!$B$1:$CF$2516,5,FALSE)</f>
        <v>6.2949999999999999</v>
      </c>
      <c r="CT73" t="str">
        <f>VLOOKUP($CM73,AutoSCAN_ORG!$B$1:$CF$2516,6,FALSE)</f>
        <v>MELO-CORR</v>
      </c>
      <c r="CU73">
        <f>VLOOKUP($CM73,AutoSCAN_ORG!$B$1:$CF$2516,7,FALSE)</f>
        <v>0</v>
      </c>
      <c r="CV73">
        <f>VLOOKUP($CM73,AutoSCAN_ORG!$B$1:$CF$2516,69,FALSE)</f>
        <v>0</v>
      </c>
      <c r="CW73">
        <f>VLOOKUP($CM73,AutoSCAN_ORG!$B$1:$CF$2516,70,FALSE)</f>
        <v>0</v>
      </c>
      <c r="CX73" t="str">
        <f>VLOOKUP($CM73,AutoSCAN_ORG!$B$1:$CF$2516,71,FALSE)</f>
        <v>Y</v>
      </c>
      <c r="CZ73">
        <f>VLOOKUP($CM73,AutoSCAN_ORG!$B$1:$CF$2516,73,FALSE)</f>
        <v>0</v>
      </c>
      <c r="DA73">
        <f>VLOOKUP($CM73,AutoSCAN_ORG!$B$1:$CF$2516,74,FALSE)</f>
        <v>0</v>
      </c>
      <c r="DB73">
        <f>VLOOKUP($CM73,AutoSCAN_ORG!$B$1:$CF$2516,75,FALSE)</f>
        <v>0</v>
      </c>
      <c r="DC73">
        <f>VLOOKUP($CM73,AutoSCAN_ORG!$B$1:$CF$2516,76,FALSE)</f>
        <v>0</v>
      </c>
      <c r="DD73">
        <f>VLOOKUP($CM73,AutoSCAN_ORG!$B$1:$CF$2516,77,FALSE)</f>
        <v>0</v>
      </c>
      <c r="DF73">
        <f>VLOOKUP($CM73,AutoSCAN_ORG!$B$1:$CF$2516,79,FALSE)</f>
        <v>16.940000000000001</v>
      </c>
      <c r="DG73">
        <f>VLOOKUP($CM73,AutoSCAN_ORG!$B$1:$CF$2516,80,FALSE)</f>
        <v>16.940000000000001</v>
      </c>
      <c r="DH73">
        <f>VLOOKUP($CM73,AutoSCAN_ORG!$B$1:$CF$2516,81,FALSE)</f>
        <v>1.0999999999999999E-2</v>
      </c>
      <c r="DI73">
        <f>VLOOKUP($CM73,AutoSCAN_ORG!$B$1:$CF$2516,82,FALSE)</f>
        <v>2.3E-2</v>
      </c>
      <c r="DJ73">
        <f>VLOOKUP($CM73,AutoSCAN_ORG!$B$1:$CF$2516,83,FALSE)</f>
        <v>0.64500000000000002</v>
      </c>
    </row>
    <row r="74" spans="2:114" x14ac:dyDescent="0.35">
      <c r="B74" t="s">
        <v>3798</v>
      </c>
      <c r="C74">
        <v>72</v>
      </c>
      <c r="D74" t="s">
        <v>7778</v>
      </c>
      <c r="E74">
        <v>189</v>
      </c>
      <c r="F74">
        <v>747.447</v>
      </c>
      <c r="G74">
        <v>10</v>
      </c>
      <c r="H74" t="s">
        <v>7782</v>
      </c>
      <c r="I74" t="s">
        <v>7773</v>
      </c>
      <c r="J74" t="s">
        <v>7852</v>
      </c>
      <c r="K74">
        <v>16</v>
      </c>
      <c r="L74">
        <v>0.89</v>
      </c>
      <c r="M74">
        <v>41</v>
      </c>
      <c r="N74">
        <v>22</v>
      </c>
      <c r="O74" t="s">
        <v>7855</v>
      </c>
      <c r="Q74">
        <v>2</v>
      </c>
      <c r="R74" t="s">
        <v>7784</v>
      </c>
      <c r="S74" t="s">
        <v>7774</v>
      </c>
      <c r="T74" t="s">
        <v>7186</v>
      </c>
      <c r="U74" t="s">
        <v>7443</v>
      </c>
      <c r="V74" t="s">
        <v>7443</v>
      </c>
      <c r="W74">
        <v>5.56</v>
      </c>
      <c r="X74" t="s">
        <v>7815</v>
      </c>
      <c r="Y74">
        <v>1.9</v>
      </c>
      <c r="Z74" t="s">
        <v>7774</v>
      </c>
      <c r="AA74" t="s">
        <v>7788</v>
      </c>
      <c r="AB74" t="s">
        <v>7774</v>
      </c>
      <c r="AC74">
        <v>10</v>
      </c>
      <c r="AF74" t="s">
        <v>5683</v>
      </c>
      <c r="AG74">
        <v>42.777913660000003</v>
      </c>
      <c r="AH74">
        <v>-82.037342499999994</v>
      </c>
      <c r="AI74">
        <v>202.8</v>
      </c>
      <c r="AJ74">
        <v>290</v>
      </c>
      <c r="AL74">
        <v>15</v>
      </c>
      <c r="AM74">
        <v>986</v>
      </c>
      <c r="AN74">
        <v>4.6260000000000003</v>
      </c>
      <c r="AO74">
        <v>-381.26100000000002</v>
      </c>
      <c r="AP74">
        <v>2063</v>
      </c>
      <c r="AQ74">
        <v>2045</v>
      </c>
      <c r="AT74">
        <v>1.19</v>
      </c>
      <c r="AU74">
        <v>1.2</v>
      </c>
      <c r="AW74">
        <v>2.0699999999999998</v>
      </c>
      <c r="AX74">
        <v>2.09</v>
      </c>
      <c r="BD74">
        <v>0.59</v>
      </c>
      <c r="BE74">
        <v>41</v>
      </c>
      <c r="BF74" t="s">
        <v>8662</v>
      </c>
      <c r="BG74" t="s">
        <v>3798</v>
      </c>
      <c r="BH74">
        <v>72</v>
      </c>
      <c r="BI74" t="s">
        <v>7852</v>
      </c>
      <c r="BJ74" t="s">
        <v>7773</v>
      </c>
      <c r="BK74">
        <v>72</v>
      </c>
      <c r="BL74">
        <v>1000</v>
      </c>
      <c r="BM74">
        <v>189</v>
      </c>
      <c r="BN74">
        <v>2</v>
      </c>
      <c r="BO74" t="s">
        <v>8660</v>
      </c>
      <c r="BS74">
        <v>13</v>
      </c>
      <c r="BT74">
        <v>0.68</v>
      </c>
      <c r="BU74">
        <v>0.6</v>
      </c>
      <c r="BV74">
        <v>0.6</v>
      </c>
      <c r="BW74">
        <v>42.777913660000003</v>
      </c>
      <c r="BX74">
        <v>-82.037342499999994</v>
      </c>
      <c r="BY74">
        <v>4736674.7</v>
      </c>
      <c r="BZ74">
        <v>202.82</v>
      </c>
      <c r="CA74">
        <v>227.2</v>
      </c>
      <c r="CB74" t="s">
        <v>7447</v>
      </c>
      <c r="CC74">
        <v>7</v>
      </c>
      <c r="CD74">
        <v>10</v>
      </c>
      <c r="CE74">
        <v>11</v>
      </c>
      <c r="CF74">
        <v>11</v>
      </c>
      <c r="CG74" t="s">
        <v>5677</v>
      </c>
      <c r="CH74">
        <v>414</v>
      </c>
      <c r="CI74" t="s">
        <v>5823</v>
      </c>
      <c r="CJ74" t="s">
        <v>8661</v>
      </c>
      <c r="CK74">
        <v>5.56</v>
      </c>
      <c r="CM74" t="s">
        <v>3798</v>
      </c>
      <c r="CO74" t="str">
        <f>VLOOKUP(CM74,AutoSCAN_ORG!B72:CF2587,1,FALSE)</f>
        <v>AS00-0000716</v>
      </c>
      <c r="CP74">
        <f>VLOOKUP($CM74,AutoSCAN_ORG!$B$1:$CF$2516,2,FALSE)</f>
        <v>747.42899999999997</v>
      </c>
      <c r="CQ74">
        <f>VLOOKUP($CM74,AutoSCAN_ORG!$B$1:$CF$2516,3,FALSE)</f>
        <v>10.78</v>
      </c>
      <c r="CR74">
        <f>VLOOKUP($CM74,AutoSCAN_ORG!$B$1:$CF$2516,4,FALSE)</f>
        <v>119.626</v>
      </c>
      <c r="CS74">
        <f>VLOOKUP($CM74,AutoSCAN_ORG!$B$1:$CF$2516,5,FALSE)</f>
        <v>8.1210000000000004</v>
      </c>
      <c r="CT74" t="str">
        <f>VLOOKUP($CM74,AutoSCAN_ORG!$B$1:$CF$2516,6,FALSE)</f>
        <v>MELO-CORR</v>
      </c>
      <c r="CU74">
        <f>VLOOKUP($CM74,AutoSCAN_ORG!$B$1:$CF$2516,7,FALSE)</f>
        <v>0</v>
      </c>
      <c r="CV74">
        <f>VLOOKUP($CM74,AutoSCAN_ORG!$B$1:$CF$2516,69,FALSE)</f>
        <v>0</v>
      </c>
      <c r="CW74">
        <f>VLOOKUP($CM74,AutoSCAN_ORG!$B$1:$CF$2516,70,FALSE)</f>
        <v>0</v>
      </c>
      <c r="CX74" t="str">
        <f>VLOOKUP($CM74,AutoSCAN_ORG!$B$1:$CF$2516,71,FALSE)</f>
        <v>Y</v>
      </c>
      <c r="CY74">
        <f>VLOOKUP($CM74,AutoSCAN_ORG!$B$1:$CF$2516,72,FALSE)</f>
        <v>0</v>
      </c>
      <c r="CZ74">
        <f>VLOOKUP($CM74,AutoSCAN_ORG!$B$1:$CF$2516,73,FALSE)</f>
        <v>0</v>
      </c>
      <c r="DA74">
        <f>VLOOKUP($CM74,AutoSCAN_ORG!$B$1:$CF$2516,74,FALSE)</f>
        <v>0</v>
      </c>
      <c r="DB74">
        <f>VLOOKUP($CM74,AutoSCAN_ORG!$B$1:$CF$2516,75,FALSE)</f>
        <v>0</v>
      </c>
      <c r="DC74">
        <f>VLOOKUP($CM74,AutoSCAN_ORG!$B$1:$CF$2516,76,FALSE)</f>
        <v>0</v>
      </c>
      <c r="DD74">
        <f>VLOOKUP($CM74,AutoSCAN_ORG!$B$1:$CF$2516,77,FALSE)</f>
        <v>0</v>
      </c>
      <c r="DE74">
        <f>VLOOKUP($CM74,AutoSCAN_ORG!$B$1:$CF$2516,78,FALSE)</f>
        <v>0</v>
      </c>
      <c r="DF74">
        <f>VLOOKUP($CM74,AutoSCAN_ORG!$B$1:$CF$2516,79,FALSE)</f>
        <v>15.94</v>
      </c>
      <c r="DG74">
        <f>VLOOKUP($CM74,AutoSCAN_ORG!$B$1:$CF$2516,80,FALSE)</f>
        <v>15.94</v>
      </c>
      <c r="DH74">
        <f>VLOOKUP($CM74,AutoSCAN_ORG!$B$1:$CF$2516,81,FALSE)</f>
        <v>8.0000000000000002E-3</v>
      </c>
      <c r="DI74">
        <f>VLOOKUP($CM74,AutoSCAN_ORG!$B$1:$CF$2516,82,FALSE)</f>
        <v>0.01</v>
      </c>
      <c r="DJ74">
        <f>VLOOKUP($CM74,AutoSCAN_ORG!$B$1:$CF$2516,83,FALSE)</f>
        <v>0.89400000000000002</v>
      </c>
    </row>
    <row r="75" spans="2:114" x14ac:dyDescent="0.35">
      <c r="B75" t="s">
        <v>3806</v>
      </c>
      <c r="C75">
        <v>76</v>
      </c>
      <c r="D75" t="s">
        <v>7778</v>
      </c>
      <c r="E75">
        <v>195</v>
      </c>
      <c r="F75">
        <v>761.46400000000006</v>
      </c>
      <c r="G75">
        <v>10</v>
      </c>
      <c r="H75" t="s">
        <v>7782</v>
      </c>
      <c r="I75" t="s">
        <v>7773</v>
      </c>
      <c r="J75" t="s">
        <v>5753</v>
      </c>
      <c r="K75">
        <v>13</v>
      </c>
      <c r="L75">
        <v>0.7</v>
      </c>
      <c r="M75">
        <v>9</v>
      </c>
      <c r="N75">
        <v>11</v>
      </c>
      <c r="O75" t="s">
        <v>7347</v>
      </c>
      <c r="R75" t="s">
        <v>7784</v>
      </c>
      <c r="S75" t="s">
        <v>7774</v>
      </c>
      <c r="T75" t="s">
        <v>7187</v>
      </c>
      <c r="U75" t="s">
        <v>7451</v>
      </c>
      <c r="V75" t="s">
        <v>7451</v>
      </c>
      <c r="W75">
        <v>5.56</v>
      </c>
      <c r="X75" t="s">
        <v>7874</v>
      </c>
      <c r="Y75">
        <v>1.9</v>
      </c>
      <c r="Z75" t="s">
        <v>7774</v>
      </c>
      <c r="AA75" t="s">
        <v>7786</v>
      </c>
      <c r="AB75" t="s">
        <v>7774</v>
      </c>
      <c r="AC75">
        <v>10</v>
      </c>
      <c r="AD75">
        <v>10</v>
      </c>
      <c r="AE75">
        <v>15</v>
      </c>
      <c r="AF75" t="s">
        <v>5683</v>
      </c>
      <c r="AG75">
        <v>42.777786880000001</v>
      </c>
      <c r="AH75">
        <v>-82.037348249999994</v>
      </c>
      <c r="AI75">
        <v>202.8</v>
      </c>
      <c r="AJ75">
        <v>290</v>
      </c>
      <c r="AL75">
        <v>15</v>
      </c>
      <c r="AM75">
        <v>986</v>
      </c>
      <c r="AN75">
        <v>2.359</v>
      </c>
      <c r="AO75">
        <v>-383.88600000000002</v>
      </c>
      <c r="AP75">
        <v>2115</v>
      </c>
      <c r="AQ75">
        <v>2115</v>
      </c>
      <c r="AT75">
        <v>1.24</v>
      </c>
      <c r="AU75">
        <v>1.23</v>
      </c>
      <c r="AW75">
        <v>2.14</v>
      </c>
      <c r="AX75">
        <v>2.14</v>
      </c>
      <c r="BD75">
        <v>0.7</v>
      </c>
      <c r="BE75">
        <v>9</v>
      </c>
      <c r="BF75" t="s">
        <v>1025</v>
      </c>
      <c r="BG75" t="s">
        <v>3806</v>
      </c>
      <c r="BH75">
        <v>76</v>
      </c>
      <c r="BI75" t="s">
        <v>5753</v>
      </c>
      <c r="BJ75" t="s">
        <v>7773</v>
      </c>
      <c r="BK75">
        <v>76</v>
      </c>
      <c r="BL75">
        <v>1020</v>
      </c>
      <c r="BS75">
        <v>13</v>
      </c>
      <c r="BT75">
        <v>0.66</v>
      </c>
      <c r="BU75">
        <v>0.57999999999999996</v>
      </c>
      <c r="BV75">
        <v>0.57999999999999996</v>
      </c>
      <c r="BW75">
        <v>42.777786880000001</v>
      </c>
      <c r="BX75">
        <v>-82.037348249999994</v>
      </c>
      <c r="BY75">
        <v>4736660.6279999996</v>
      </c>
      <c r="BZ75">
        <v>202.77600000000001</v>
      </c>
      <c r="CA75">
        <v>196</v>
      </c>
      <c r="CB75" t="s">
        <v>7452</v>
      </c>
      <c r="CC75">
        <v>7</v>
      </c>
      <c r="CD75">
        <v>10</v>
      </c>
      <c r="CE75">
        <v>12</v>
      </c>
      <c r="CF75">
        <v>12</v>
      </c>
      <c r="CG75" t="s">
        <v>5677</v>
      </c>
      <c r="CH75">
        <v>414</v>
      </c>
      <c r="CI75" t="s">
        <v>3290</v>
      </c>
      <c r="CJ75" t="s">
        <v>7332</v>
      </c>
      <c r="CK75">
        <v>5.56</v>
      </c>
      <c r="CL75">
        <v>1.9</v>
      </c>
      <c r="CM75" t="s">
        <v>3806</v>
      </c>
      <c r="CO75" t="str">
        <f>VLOOKUP(CM75,AutoSCAN_ORG!B76:CF2591,1,FALSE)</f>
        <v>AS00-0000723</v>
      </c>
      <c r="CP75">
        <f>VLOOKUP($CM75,AutoSCAN_ORG!$B$1:$CF$2516,2,FALSE)</f>
        <v>761.45899999999995</v>
      </c>
      <c r="CQ75">
        <f>VLOOKUP($CM75,AutoSCAN_ORG!$B$1:$CF$2516,3,FALSE)</f>
        <v>9.8989999999999991</v>
      </c>
      <c r="CR75">
        <f>VLOOKUP($CM75,AutoSCAN_ORG!$B$1:$CF$2516,4,FALSE)</f>
        <v>161.09299999999999</v>
      </c>
      <c r="CS75">
        <f>VLOOKUP($CM75,AutoSCAN_ORG!$B$1:$CF$2516,5,FALSE)</f>
        <v>8.843</v>
      </c>
      <c r="CT75" t="str">
        <f>VLOOKUP($CM75,AutoSCAN_ORG!$B$1:$CF$2516,6,FALSE)</f>
        <v>MELO-CORR</v>
      </c>
      <c r="CU75">
        <f>VLOOKUP($CM75,AutoSCAN_ORG!$B$1:$CF$2516,7,FALSE)</f>
        <v>0</v>
      </c>
      <c r="CV75">
        <f>VLOOKUP($CM75,AutoSCAN_ORG!$B$1:$CF$2516,69,FALSE)</f>
        <v>0</v>
      </c>
      <c r="CW75">
        <f>VLOOKUP($CM75,AutoSCAN_ORG!$B$1:$CF$2516,70,FALSE)</f>
        <v>0</v>
      </c>
      <c r="CX75" t="str">
        <f>VLOOKUP($CM75,AutoSCAN_ORG!$B$1:$CF$2516,71,FALSE)</f>
        <v>Y</v>
      </c>
      <c r="CZ75" t="str">
        <f>VLOOKUP($CM75,AutoSCAN_ORG!$B$1:$CF$2516,73,FALSE)</f>
        <v>added-AFD</v>
      </c>
      <c r="DA75">
        <f>VLOOKUP($CM75,AutoSCAN_ORG!$B$1:$CF$2516,74,FALSE)</f>
        <v>0</v>
      </c>
      <c r="DB75">
        <f>VLOOKUP($CM75,AutoSCAN_ORG!$B$1:$CF$2516,75,FALSE)</f>
        <v>0</v>
      </c>
      <c r="DC75">
        <f>VLOOKUP($CM75,AutoSCAN_ORG!$B$1:$CF$2516,76,FALSE)</f>
        <v>0</v>
      </c>
      <c r="DD75">
        <f>VLOOKUP($CM75,AutoSCAN_ORG!$B$1:$CF$2516,77,FALSE)</f>
        <v>0</v>
      </c>
      <c r="DF75">
        <f>VLOOKUP($CM75,AutoSCAN_ORG!$B$1:$CF$2516,79,FALSE)</f>
        <v>12.61</v>
      </c>
      <c r="DG75">
        <f>VLOOKUP($CM75,AutoSCAN_ORG!$B$1:$CF$2516,80,FALSE)</f>
        <v>12.61</v>
      </c>
      <c r="DH75">
        <f>VLOOKUP($CM75,AutoSCAN_ORG!$B$1:$CF$2516,81,FALSE)</f>
        <v>8.0000000000000002E-3</v>
      </c>
      <c r="DI75">
        <f>VLOOKUP($CM75,AutoSCAN_ORG!$B$1:$CF$2516,82,FALSE)</f>
        <v>0.02</v>
      </c>
      <c r="DJ75">
        <f>VLOOKUP($CM75,AutoSCAN_ORG!$B$1:$CF$2516,83,FALSE)</f>
        <v>0.71799999999999997</v>
      </c>
    </row>
    <row r="76" spans="2:114" x14ac:dyDescent="0.35">
      <c r="B76" t="s">
        <v>3808</v>
      </c>
      <c r="C76">
        <v>77</v>
      </c>
      <c r="D76" t="s">
        <v>7778</v>
      </c>
      <c r="E76">
        <v>196</v>
      </c>
      <c r="F76">
        <v>763.57299999999998</v>
      </c>
      <c r="G76">
        <v>10</v>
      </c>
      <c r="H76" t="s">
        <v>7782</v>
      </c>
      <c r="I76" t="s">
        <v>7773</v>
      </c>
      <c r="J76" t="s">
        <v>5753</v>
      </c>
      <c r="K76">
        <v>11</v>
      </c>
      <c r="L76">
        <v>0.59</v>
      </c>
      <c r="M76">
        <v>5</v>
      </c>
      <c r="N76">
        <v>7</v>
      </c>
      <c r="O76" t="s">
        <v>7353</v>
      </c>
      <c r="R76" t="s">
        <v>7784</v>
      </c>
      <c r="S76" t="s">
        <v>7774</v>
      </c>
      <c r="T76" t="s">
        <v>7187</v>
      </c>
      <c r="U76" t="s">
        <v>7451</v>
      </c>
      <c r="V76" t="s">
        <v>7451</v>
      </c>
      <c r="W76">
        <v>5.56</v>
      </c>
      <c r="X76" t="s">
        <v>7874</v>
      </c>
      <c r="Y76">
        <v>1.9</v>
      </c>
      <c r="Z76" t="s">
        <v>7774</v>
      </c>
      <c r="AA76" t="s">
        <v>7789</v>
      </c>
      <c r="AB76" t="s">
        <v>7774</v>
      </c>
      <c r="AF76" t="s">
        <v>5678</v>
      </c>
      <c r="AG76">
        <v>42.77776781</v>
      </c>
      <c r="AH76">
        <v>-82.0373491</v>
      </c>
      <c r="AI76">
        <v>202.8</v>
      </c>
      <c r="AJ76">
        <v>290</v>
      </c>
      <c r="AL76">
        <v>15</v>
      </c>
      <c r="AM76">
        <v>986</v>
      </c>
      <c r="AN76">
        <v>4.47</v>
      </c>
      <c r="AO76">
        <v>-378.45100000000002</v>
      </c>
      <c r="AP76">
        <v>2119</v>
      </c>
      <c r="AQ76">
        <v>2119</v>
      </c>
      <c r="AT76">
        <v>1.24</v>
      </c>
      <c r="AU76">
        <v>1.24</v>
      </c>
      <c r="AW76">
        <v>2.15</v>
      </c>
      <c r="AX76">
        <v>2.15</v>
      </c>
      <c r="BD76">
        <v>0.59</v>
      </c>
      <c r="BE76">
        <v>5</v>
      </c>
      <c r="BF76" t="s">
        <v>1026</v>
      </c>
      <c r="BG76" t="s">
        <v>3808</v>
      </c>
      <c r="BH76">
        <v>77</v>
      </c>
      <c r="BI76" t="s">
        <v>5753</v>
      </c>
      <c r="BJ76" t="s">
        <v>7773</v>
      </c>
      <c r="BK76">
        <v>77</v>
      </c>
      <c r="BL76">
        <v>1020</v>
      </c>
      <c r="BS76">
        <v>13</v>
      </c>
      <c r="BT76">
        <v>0.65</v>
      </c>
      <c r="BU76">
        <v>0.57999999999999996</v>
      </c>
      <c r="BV76">
        <v>0.57999999999999996</v>
      </c>
      <c r="BW76">
        <v>42.77776781</v>
      </c>
      <c r="BX76">
        <v>-82.0373491</v>
      </c>
      <c r="BY76">
        <v>4736658.5109999999</v>
      </c>
      <c r="BZ76">
        <v>202.768</v>
      </c>
      <c r="CA76">
        <v>199.9</v>
      </c>
      <c r="CB76" t="s">
        <v>7453</v>
      </c>
      <c r="CC76">
        <v>7</v>
      </c>
      <c r="CD76">
        <v>10</v>
      </c>
      <c r="CE76">
        <v>12</v>
      </c>
      <c r="CF76">
        <v>12</v>
      </c>
      <c r="CG76" t="s">
        <v>5677</v>
      </c>
      <c r="CH76">
        <v>414</v>
      </c>
      <c r="CI76" t="s">
        <v>3290</v>
      </c>
      <c r="CJ76" t="s">
        <v>7332</v>
      </c>
      <c r="CK76">
        <v>5.56</v>
      </c>
      <c r="CL76">
        <v>1.8</v>
      </c>
      <c r="CM76" t="s">
        <v>3808</v>
      </c>
      <c r="CO76" t="str">
        <f>VLOOKUP(CM76,AutoSCAN_ORG!B77:CF2592,1,FALSE)</f>
        <v>AS00-0000724</v>
      </c>
      <c r="CP76">
        <f>VLOOKUP($CM76,AutoSCAN_ORG!$B$1:$CF$2516,2,FALSE)</f>
        <v>763.57</v>
      </c>
      <c r="CQ76">
        <f>VLOOKUP($CM76,AutoSCAN_ORG!$B$1:$CF$2516,3,FALSE)</f>
        <v>8</v>
      </c>
      <c r="CR76">
        <f>VLOOKUP($CM76,AutoSCAN_ORG!$B$1:$CF$2516,4,FALSE)</f>
        <v>153.60400000000001</v>
      </c>
      <c r="CS76">
        <f>VLOOKUP($CM76,AutoSCAN_ORG!$B$1:$CF$2516,5,FALSE)</f>
        <v>6.2949999999999999</v>
      </c>
      <c r="CT76" t="str">
        <f>VLOOKUP($CM76,AutoSCAN_ORG!$B$1:$CF$2516,6,FALSE)</f>
        <v>MELO-CORR</v>
      </c>
      <c r="CU76">
        <f>VLOOKUP($CM76,AutoSCAN_ORG!$B$1:$CF$2516,7,FALSE)</f>
        <v>0</v>
      </c>
      <c r="CV76">
        <f>VLOOKUP($CM76,AutoSCAN_ORG!$B$1:$CF$2516,69,FALSE)</f>
        <v>0</v>
      </c>
      <c r="CW76">
        <f>VLOOKUP($CM76,AutoSCAN_ORG!$B$1:$CF$2516,70,FALSE)</f>
        <v>0</v>
      </c>
      <c r="CX76" t="str">
        <f>VLOOKUP($CM76,AutoSCAN_ORG!$B$1:$CF$2516,71,FALSE)</f>
        <v>Y</v>
      </c>
      <c r="CZ76" t="str">
        <f>VLOOKUP($CM76,AutoSCAN_ORG!$B$1:$CF$2516,73,FALSE)</f>
        <v>added</v>
      </c>
      <c r="DA76">
        <f>VLOOKUP($CM76,AutoSCAN_ORG!$B$1:$CF$2516,74,FALSE)</f>
        <v>0</v>
      </c>
      <c r="DB76">
        <f>VLOOKUP($CM76,AutoSCAN_ORG!$B$1:$CF$2516,75,FALSE)</f>
        <v>0</v>
      </c>
      <c r="DC76">
        <f>VLOOKUP($CM76,AutoSCAN_ORG!$B$1:$CF$2516,76,FALSE)</f>
        <v>0</v>
      </c>
      <c r="DD76">
        <f>VLOOKUP($CM76,AutoSCAN_ORG!$B$1:$CF$2516,77,FALSE)</f>
        <v>0</v>
      </c>
      <c r="DF76">
        <f>VLOOKUP($CM76,AutoSCAN_ORG!$B$1:$CF$2516,79,FALSE)</f>
        <v>10.53</v>
      </c>
      <c r="DG76">
        <f>VLOOKUP($CM76,AutoSCAN_ORG!$B$1:$CF$2516,80,FALSE)</f>
        <v>10.53</v>
      </c>
      <c r="DH76">
        <f>VLOOKUP($CM76,AutoSCAN_ORG!$B$1:$CF$2516,81,FALSE)</f>
        <v>6.0000000000000001E-3</v>
      </c>
      <c r="DI76">
        <f>VLOOKUP($CM76,AutoSCAN_ORG!$B$1:$CF$2516,82,FALSE)</f>
        <v>0.01</v>
      </c>
      <c r="DJ76">
        <f>VLOOKUP($CM76,AutoSCAN_ORG!$B$1:$CF$2516,83,FALSE)</f>
        <v>0.48099999999999998</v>
      </c>
    </row>
    <row r="77" spans="2:114" x14ac:dyDescent="0.35">
      <c r="B77" t="s">
        <v>3809</v>
      </c>
      <c r="C77">
        <v>78</v>
      </c>
      <c r="D77" t="s">
        <v>7778</v>
      </c>
      <c r="E77">
        <v>197</v>
      </c>
      <c r="F77">
        <v>764.28399999999999</v>
      </c>
      <c r="G77">
        <v>10</v>
      </c>
      <c r="H77" t="s">
        <v>7782</v>
      </c>
      <c r="I77" t="s">
        <v>7773</v>
      </c>
      <c r="J77" t="s">
        <v>5753</v>
      </c>
      <c r="K77">
        <v>11</v>
      </c>
      <c r="L77">
        <v>0.63</v>
      </c>
      <c r="M77">
        <v>7</v>
      </c>
      <c r="N77">
        <v>7</v>
      </c>
      <c r="O77" t="s">
        <v>7698</v>
      </c>
      <c r="R77" t="s">
        <v>7784</v>
      </c>
      <c r="S77" t="s">
        <v>7774</v>
      </c>
      <c r="T77" t="s">
        <v>7187</v>
      </c>
      <c r="U77" t="s">
        <v>7451</v>
      </c>
      <c r="V77" t="s">
        <v>7451</v>
      </c>
      <c r="W77">
        <v>5.56</v>
      </c>
      <c r="X77" t="s">
        <v>7874</v>
      </c>
      <c r="Y77">
        <v>1.9</v>
      </c>
      <c r="Z77" t="s">
        <v>7774</v>
      </c>
      <c r="AA77" t="s">
        <v>7789</v>
      </c>
      <c r="AB77" t="s">
        <v>7774</v>
      </c>
      <c r="AF77" t="s">
        <v>5678</v>
      </c>
      <c r="AG77">
        <v>42.777761400000003</v>
      </c>
      <c r="AH77">
        <v>-82.037349390000003</v>
      </c>
      <c r="AI77">
        <v>202.8</v>
      </c>
      <c r="AJ77">
        <v>290</v>
      </c>
      <c r="AL77">
        <v>15</v>
      </c>
      <c r="AM77">
        <v>986</v>
      </c>
      <c r="AN77">
        <v>5.18</v>
      </c>
      <c r="AO77">
        <v>-389.64499999999998</v>
      </c>
      <c r="AP77">
        <v>2117</v>
      </c>
      <c r="AQ77">
        <v>2118</v>
      </c>
      <c r="AT77">
        <v>1.24</v>
      </c>
      <c r="AU77">
        <v>1.24</v>
      </c>
      <c r="AW77">
        <v>2.15</v>
      </c>
      <c r="AX77">
        <v>2.15</v>
      </c>
      <c r="BD77">
        <v>0.63</v>
      </c>
      <c r="BE77">
        <v>7</v>
      </c>
      <c r="BF77" t="s">
        <v>1027</v>
      </c>
      <c r="BG77" t="s">
        <v>3809</v>
      </c>
      <c r="BH77">
        <v>78</v>
      </c>
      <c r="BI77" t="s">
        <v>5753</v>
      </c>
      <c r="BJ77" t="s">
        <v>7773</v>
      </c>
      <c r="BK77">
        <v>78</v>
      </c>
      <c r="BL77">
        <v>1020</v>
      </c>
      <c r="BS77">
        <v>13</v>
      </c>
      <c r="BT77">
        <v>0.66</v>
      </c>
      <c r="BU77">
        <v>0.57999999999999996</v>
      </c>
      <c r="BV77">
        <v>0.57999999999999996</v>
      </c>
      <c r="BW77">
        <v>42.777761400000003</v>
      </c>
      <c r="BX77">
        <v>-82.037349390000003</v>
      </c>
      <c r="BY77">
        <v>4736657.7989999996</v>
      </c>
      <c r="BZ77">
        <v>202.76300000000001</v>
      </c>
      <c r="CA77">
        <v>165</v>
      </c>
      <c r="CB77" t="s">
        <v>7454</v>
      </c>
      <c r="CC77">
        <v>7</v>
      </c>
      <c r="CD77">
        <v>10</v>
      </c>
      <c r="CE77">
        <v>12</v>
      </c>
      <c r="CF77">
        <v>12</v>
      </c>
      <c r="CG77" t="s">
        <v>5677</v>
      </c>
      <c r="CH77">
        <v>414</v>
      </c>
      <c r="CI77" t="s">
        <v>3290</v>
      </c>
      <c r="CJ77" t="s">
        <v>7332</v>
      </c>
      <c r="CK77">
        <v>5.56</v>
      </c>
      <c r="CL77">
        <v>1.9</v>
      </c>
      <c r="CM77" t="s">
        <v>3809</v>
      </c>
      <c r="CO77" t="str">
        <f>VLOOKUP(CM77,AutoSCAN_ORG!B78:CF2593,1,FALSE)</f>
        <v>AS00-0000725</v>
      </c>
      <c r="CP77">
        <f>VLOOKUP($CM77,AutoSCAN_ORG!$B$1:$CF$2516,2,FALSE)</f>
        <v>764.28099999999995</v>
      </c>
      <c r="CQ77">
        <f>VLOOKUP($CM77,AutoSCAN_ORG!$B$1:$CF$2516,3,FALSE)</f>
        <v>8.2590000000000003</v>
      </c>
      <c r="CR77">
        <f>VLOOKUP($CM77,AutoSCAN_ORG!$B$1:$CF$2516,4,FALSE)</f>
        <v>190.85300000000001</v>
      </c>
      <c r="CS77">
        <f>VLOOKUP($CM77,AutoSCAN_ORG!$B$1:$CF$2516,5,FALSE)</f>
        <v>6.2949999999999999</v>
      </c>
      <c r="CT77" t="str">
        <f>VLOOKUP($CM77,AutoSCAN_ORG!$B$1:$CF$2516,6,FALSE)</f>
        <v>MELO-CORR</v>
      </c>
      <c r="CU77">
        <f>VLOOKUP($CM77,AutoSCAN_ORG!$B$1:$CF$2516,7,FALSE)</f>
        <v>0</v>
      </c>
      <c r="CV77">
        <f>VLOOKUP($CM77,AutoSCAN_ORG!$B$1:$CF$2516,69,FALSE)</f>
        <v>0</v>
      </c>
      <c r="CW77">
        <f>VLOOKUP($CM77,AutoSCAN_ORG!$B$1:$CF$2516,70,FALSE)</f>
        <v>0</v>
      </c>
      <c r="CX77" t="str">
        <f>VLOOKUP($CM77,AutoSCAN_ORG!$B$1:$CF$2516,71,FALSE)</f>
        <v>Y</v>
      </c>
      <c r="CZ77">
        <f>VLOOKUP($CM77,AutoSCAN_ORG!$B$1:$CF$2516,73,FALSE)</f>
        <v>0</v>
      </c>
      <c r="DA77">
        <f>VLOOKUP($CM77,AutoSCAN_ORG!$B$1:$CF$2516,74,FALSE)</f>
        <v>0</v>
      </c>
      <c r="DB77">
        <f>VLOOKUP($CM77,AutoSCAN_ORG!$B$1:$CF$2516,75,FALSE)</f>
        <v>0</v>
      </c>
      <c r="DC77">
        <f>VLOOKUP($CM77,AutoSCAN_ORG!$B$1:$CF$2516,76,FALSE)</f>
        <v>0</v>
      </c>
      <c r="DD77">
        <f>VLOOKUP($CM77,AutoSCAN_ORG!$B$1:$CF$2516,77,FALSE)</f>
        <v>0</v>
      </c>
      <c r="DF77">
        <f>VLOOKUP($CM77,AutoSCAN_ORG!$B$1:$CF$2516,79,FALSE)</f>
        <v>11.28</v>
      </c>
      <c r="DG77">
        <f>VLOOKUP($CM77,AutoSCAN_ORG!$B$1:$CF$2516,80,FALSE)</f>
        <v>11.28</v>
      </c>
      <c r="DH77">
        <f>VLOOKUP($CM77,AutoSCAN_ORG!$B$1:$CF$2516,81,FALSE)</f>
        <v>3.1E-2</v>
      </c>
      <c r="DI77">
        <f>VLOOKUP($CM77,AutoSCAN_ORG!$B$1:$CF$2516,82,FALSE)</f>
        <v>5.0999999999999997E-2</v>
      </c>
      <c r="DJ77">
        <f>VLOOKUP($CM77,AutoSCAN_ORG!$B$1:$CF$2516,83,FALSE)</f>
        <v>0.53300000000000003</v>
      </c>
    </row>
    <row r="78" spans="2:114" x14ac:dyDescent="0.35">
      <c r="B78" t="s">
        <v>3810</v>
      </c>
      <c r="C78">
        <v>79</v>
      </c>
      <c r="D78" t="s">
        <v>7778</v>
      </c>
      <c r="E78">
        <v>198</v>
      </c>
      <c r="F78">
        <v>765.404</v>
      </c>
      <c r="G78">
        <v>10</v>
      </c>
      <c r="H78" t="s">
        <v>7782</v>
      </c>
      <c r="I78" t="s">
        <v>7773</v>
      </c>
      <c r="J78" t="s">
        <v>5753</v>
      </c>
      <c r="K78">
        <v>11</v>
      </c>
      <c r="L78">
        <v>0.62</v>
      </c>
      <c r="M78">
        <v>8</v>
      </c>
      <c r="N78">
        <v>10</v>
      </c>
      <c r="O78" t="s">
        <v>7554</v>
      </c>
      <c r="R78" t="s">
        <v>7784</v>
      </c>
      <c r="S78" t="s">
        <v>7774</v>
      </c>
      <c r="T78" t="s">
        <v>7187</v>
      </c>
      <c r="U78" t="s">
        <v>7451</v>
      </c>
      <c r="V78" t="s">
        <v>7451</v>
      </c>
      <c r="W78">
        <v>5.56</v>
      </c>
      <c r="X78" t="s">
        <v>7874</v>
      </c>
      <c r="Y78">
        <v>1.9</v>
      </c>
      <c r="Z78" t="s">
        <v>7774</v>
      </c>
      <c r="AA78" t="s">
        <v>7786</v>
      </c>
      <c r="AB78" t="s">
        <v>7774</v>
      </c>
      <c r="AC78">
        <v>10</v>
      </c>
      <c r="AD78">
        <v>10</v>
      </c>
      <c r="AE78">
        <v>15</v>
      </c>
      <c r="AF78" t="s">
        <v>5683</v>
      </c>
      <c r="AG78">
        <v>42.777751279999997</v>
      </c>
      <c r="AH78">
        <v>-82.037349849999998</v>
      </c>
      <c r="AI78">
        <v>202.8</v>
      </c>
      <c r="AJ78">
        <v>290</v>
      </c>
      <c r="AL78">
        <v>15</v>
      </c>
      <c r="AM78">
        <v>986</v>
      </c>
      <c r="AN78">
        <v>6.3</v>
      </c>
      <c r="AO78">
        <v>-377.40499999999997</v>
      </c>
      <c r="AP78">
        <v>2117</v>
      </c>
      <c r="AQ78">
        <v>2117</v>
      </c>
      <c r="AT78">
        <v>1.24</v>
      </c>
      <c r="AU78">
        <v>1.24</v>
      </c>
      <c r="AW78">
        <v>2.15</v>
      </c>
      <c r="AX78">
        <v>2.15</v>
      </c>
      <c r="BD78">
        <v>0.62</v>
      </c>
      <c r="BE78">
        <v>8</v>
      </c>
      <c r="BF78" t="s">
        <v>1028</v>
      </c>
      <c r="BG78" t="s">
        <v>3810</v>
      </c>
      <c r="BH78">
        <v>79</v>
      </c>
      <c r="BI78" t="s">
        <v>5753</v>
      </c>
      <c r="BJ78" t="s">
        <v>7773</v>
      </c>
      <c r="BK78">
        <v>79</v>
      </c>
      <c r="BL78">
        <v>1020</v>
      </c>
      <c r="BS78">
        <v>13</v>
      </c>
      <c r="BT78">
        <v>0.66</v>
      </c>
      <c r="BU78">
        <v>0.57999999999999996</v>
      </c>
      <c r="BV78">
        <v>0.57999999999999996</v>
      </c>
      <c r="BW78">
        <v>42.777751279999997</v>
      </c>
      <c r="BX78">
        <v>-82.037349849999998</v>
      </c>
      <c r="BY78">
        <v>4736656.676</v>
      </c>
      <c r="BZ78">
        <v>202.755</v>
      </c>
      <c r="CA78">
        <v>198.8</v>
      </c>
      <c r="CB78" t="s">
        <v>7455</v>
      </c>
      <c r="CC78">
        <v>7</v>
      </c>
      <c r="CD78">
        <v>10</v>
      </c>
      <c r="CE78">
        <v>12</v>
      </c>
      <c r="CF78">
        <v>12</v>
      </c>
      <c r="CG78" t="s">
        <v>5677</v>
      </c>
      <c r="CH78">
        <v>414</v>
      </c>
      <c r="CI78" t="s">
        <v>3290</v>
      </c>
      <c r="CJ78" t="s">
        <v>7332</v>
      </c>
      <c r="CK78">
        <v>5.56</v>
      </c>
      <c r="CL78">
        <v>1.9</v>
      </c>
      <c r="CM78" t="s">
        <v>3810</v>
      </c>
      <c r="CO78" t="str">
        <f>VLOOKUP(CM78,AutoSCAN_ORG!B79:CF2594,1,FALSE)</f>
        <v>AS00-0000726</v>
      </c>
      <c r="CP78">
        <f>VLOOKUP($CM78,AutoSCAN_ORG!$B$1:$CF$2516,2,FALSE)</f>
        <v>765.4</v>
      </c>
      <c r="CQ78">
        <f>VLOOKUP($CM78,AutoSCAN_ORG!$B$1:$CF$2516,3,FALSE)</f>
        <v>8.4239999999999995</v>
      </c>
      <c r="CR78">
        <f>VLOOKUP($CM78,AutoSCAN_ORG!$B$1:$CF$2516,4,FALSE)</f>
        <v>156.96600000000001</v>
      </c>
      <c r="CS78">
        <f>VLOOKUP($CM78,AutoSCAN_ORG!$B$1:$CF$2516,5,FALSE)</f>
        <v>6.2949999999999999</v>
      </c>
      <c r="CT78" t="str">
        <f>VLOOKUP($CM78,AutoSCAN_ORG!$B$1:$CF$2516,6,FALSE)</f>
        <v>MELO-CORR</v>
      </c>
      <c r="CU78">
        <f>VLOOKUP($CM78,AutoSCAN_ORG!$B$1:$CF$2516,7,FALSE)</f>
        <v>0</v>
      </c>
      <c r="CV78">
        <f>VLOOKUP($CM78,AutoSCAN_ORG!$B$1:$CF$2516,69,FALSE)</f>
        <v>0</v>
      </c>
      <c r="CW78">
        <f>VLOOKUP($CM78,AutoSCAN_ORG!$B$1:$CF$2516,70,FALSE)</f>
        <v>0</v>
      </c>
      <c r="CX78" t="str">
        <f>VLOOKUP($CM78,AutoSCAN_ORG!$B$1:$CF$2516,71,FALSE)</f>
        <v>Y</v>
      </c>
      <c r="CZ78" t="str">
        <f>VLOOKUP($CM78,AutoSCAN_ORG!$B$1:$CF$2516,73,FALSE)</f>
        <v>added</v>
      </c>
      <c r="DA78">
        <f>VLOOKUP($CM78,AutoSCAN_ORG!$B$1:$CF$2516,74,FALSE)</f>
        <v>0</v>
      </c>
      <c r="DB78">
        <f>VLOOKUP($CM78,AutoSCAN_ORG!$B$1:$CF$2516,75,FALSE)</f>
        <v>0</v>
      </c>
      <c r="DC78">
        <f>VLOOKUP($CM78,AutoSCAN_ORG!$B$1:$CF$2516,76,FALSE)</f>
        <v>0</v>
      </c>
      <c r="DD78">
        <f>VLOOKUP($CM78,AutoSCAN_ORG!$B$1:$CF$2516,77,FALSE)</f>
        <v>0</v>
      </c>
      <c r="DF78">
        <f>VLOOKUP($CM78,AutoSCAN_ORG!$B$1:$CF$2516,79,FALSE)</f>
        <v>11.21</v>
      </c>
      <c r="DG78">
        <f>VLOOKUP($CM78,AutoSCAN_ORG!$B$1:$CF$2516,80,FALSE)</f>
        <v>11.21</v>
      </c>
      <c r="DH78">
        <f>VLOOKUP($CM78,AutoSCAN_ORG!$B$1:$CF$2516,81,FALSE)</f>
        <v>0</v>
      </c>
      <c r="DI78">
        <f>VLOOKUP($CM78,AutoSCAN_ORG!$B$1:$CF$2516,82,FALSE)</f>
        <v>0</v>
      </c>
      <c r="DJ78">
        <f>VLOOKUP($CM78,AutoSCAN_ORG!$B$1:$CF$2516,83,FALSE)</f>
        <v>0.61099999999999999</v>
      </c>
    </row>
    <row r="79" spans="2:114" x14ac:dyDescent="0.35">
      <c r="B79" t="s">
        <v>3828</v>
      </c>
      <c r="C79">
        <v>80</v>
      </c>
      <c r="D79" t="s">
        <v>7778</v>
      </c>
      <c r="E79">
        <v>205</v>
      </c>
      <c r="F79">
        <v>815.46600000000001</v>
      </c>
      <c r="G79">
        <v>10</v>
      </c>
      <c r="H79" t="s">
        <v>7782</v>
      </c>
      <c r="I79" t="s">
        <v>7773</v>
      </c>
      <c r="J79" t="s">
        <v>5753</v>
      </c>
      <c r="K79">
        <v>11</v>
      </c>
      <c r="L79">
        <v>0.6</v>
      </c>
      <c r="M79">
        <v>6</v>
      </c>
      <c r="N79">
        <v>7</v>
      </c>
      <c r="O79" t="s">
        <v>7410</v>
      </c>
      <c r="R79" t="s">
        <v>7784</v>
      </c>
      <c r="S79" t="s">
        <v>7774</v>
      </c>
      <c r="T79" t="s">
        <v>7188</v>
      </c>
      <c r="U79" t="s">
        <v>7458</v>
      </c>
      <c r="V79" t="s">
        <v>7458</v>
      </c>
      <c r="W79">
        <v>5.56</v>
      </c>
      <c r="X79" t="s">
        <v>7875</v>
      </c>
      <c r="Y79">
        <v>1.8</v>
      </c>
      <c r="Z79" t="s">
        <v>7774</v>
      </c>
      <c r="AA79" t="s">
        <v>7789</v>
      </c>
      <c r="AB79" t="s">
        <v>7774</v>
      </c>
      <c r="AF79" t="s">
        <v>5678</v>
      </c>
      <c r="AG79">
        <v>42.777298940000001</v>
      </c>
      <c r="AH79">
        <v>-82.037367349999997</v>
      </c>
      <c r="AI79">
        <v>202.8</v>
      </c>
      <c r="AJ79">
        <v>290</v>
      </c>
      <c r="AL79">
        <v>15</v>
      </c>
      <c r="AM79">
        <v>986</v>
      </c>
      <c r="AN79">
        <v>8.2620000000000005</v>
      </c>
      <c r="AO79">
        <v>-400.51900000000001</v>
      </c>
      <c r="AP79">
        <v>2118</v>
      </c>
      <c r="AQ79">
        <v>2118</v>
      </c>
      <c r="AT79">
        <v>1.24</v>
      </c>
      <c r="AU79">
        <v>1.24</v>
      </c>
      <c r="AW79">
        <v>2.15</v>
      </c>
      <c r="AX79">
        <v>2.15</v>
      </c>
      <c r="BD79">
        <v>0.6</v>
      </c>
      <c r="BE79">
        <v>6</v>
      </c>
      <c r="BF79" t="s">
        <v>1046</v>
      </c>
      <c r="BG79" t="s">
        <v>3828</v>
      </c>
      <c r="BH79">
        <v>80</v>
      </c>
      <c r="BI79" t="s">
        <v>5753</v>
      </c>
      <c r="BJ79" t="s">
        <v>7773</v>
      </c>
      <c r="BK79">
        <v>80</v>
      </c>
      <c r="BL79">
        <v>1080</v>
      </c>
      <c r="BS79">
        <v>13</v>
      </c>
      <c r="BT79">
        <v>0.65</v>
      </c>
      <c r="BU79">
        <v>0.57999999999999996</v>
      </c>
      <c r="BV79">
        <v>0.57999999999999996</v>
      </c>
      <c r="BW79">
        <v>42.777298940000001</v>
      </c>
      <c r="BX79">
        <v>-82.037367349999997</v>
      </c>
      <c r="BY79">
        <v>4736606.4639999997</v>
      </c>
      <c r="BZ79">
        <v>202.75800000000001</v>
      </c>
      <c r="CA79">
        <v>233.5</v>
      </c>
      <c r="CB79" t="s">
        <v>7459</v>
      </c>
      <c r="CC79">
        <v>7</v>
      </c>
      <c r="CD79">
        <v>10</v>
      </c>
      <c r="CE79">
        <v>12</v>
      </c>
      <c r="CF79">
        <v>12</v>
      </c>
      <c r="CG79" t="s">
        <v>5677</v>
      </c>
      <c r="CH79">
        <v>414</v>
      </c>
      <c r="CI79" t="s">
        <v>3290</v>
      </c>
      <c r="CJ79" t="s">
        <v>7332</v>
      </c>
      <c r="CK79">
        <v>5.56</v>
      </c>
      <c r="CL79">
        <v>1.8</v>
      </c>
      <c r="CM79" t="s">
        <v>3828</v>
      </c>
      <c r="CO79" t="str">
        <f>VLOOKUP(CM79,AutoSCAN_ORG!B80:CF2595,1,FALSE)</f>
        <v>AS00-0000737</v>
      </c>
      <c r="CP79">
        <f>VLOOKUP($CM79,AutoSCAN_ORG!$B$1:$CF$2516,2,FALSE)</f>
        <v>815.46400000000006</v>
      </c>
      <c r="CQ79">
        <f>VLOOKUP($CM79,AutoSCAN_ORG!$B$1:$CF$2516,3,FALSE)</f>
        <v>8.0649999999999995</v>
      </c>
      <c r="CR79">
        <f>VLOOKUP($CM79,AutoSCAN_ORG!$B$1:$CF$2516,4,FALSE)</f>
        <v>120.85299999999999</v>
      </c>
      <c r="CS79">
        <f>VLOOKUP($CM79,AutoSCAN_ORG!$B$1:$CF$2516,5,FALSE)</f>
        <v>6.2949999999999999</v>
      </c>
      <c r="CT79" t="str">
        <f>VLOOKUP($CM79,AutoSCAN_ORG!$B$1:$CF$2516,6,FALSE)</f>
        <v>MELO-CORR</v>
      </c>
      <c r="CU79">
        <f>VLOOKUP($CM79,AutoSCAN_ORG!$B$1:$CF$2516,7,FALSE)</f>
        <v>0</v>
      </c>
      <c r="CV79">
        <f>VLOOKUP($CM79,AutoSCAN_ORG!$B$1:$CF$2516,69,FALSE)</f>
        <v>0</v>
      </c>
      <c r="CW79">
        <f>VLOOKUP($CM79,AutoSCAN_ORG!$B$1:$CF$2516,70,FALSE)</f>
        <v>0</v>
      </c>
      <c r="CX79" t="str">
        <f>VLOOKUP($CM79,AutoSCAN_ORG!$B$1:$CF$2516,71,FALSE)</f>
        <v>Y</v>
      </c>
      <c r="CZ79">
        <f>VLOOKUP($CM79,AutoSCAN_ORG!$B$1:$CF$2516,73,FALSE)</f>
        <v>0</v>
      </c>
      <c r="DA79">
        <f>VLOOKUP($CM79,AutoSCAN_ORG!$B$1:$CF$2516,74,FALSE)</f>
        <v>0</v>
      </c>
      <c r="DB79">
        <f>VLOOKUP($CM79,AutoSCAN_ORG!$B$1:$CF$2516,75,FALSE)</f>
        <v>0</v>
      </c>
      <c r="DC79">
        <f>VLOOKUP($CM79,AutoSCAN_ORG!$B$1:$CF$2516,76,FALSE)</f>
        <v>0</v>
      </c>
      <c r="DD79">
        <f>VLOOKUP($CM79,AutoSCAN_ORG!$B$1:$CF$2516,77,FALSE)</f>
        <v>0</v>
      </c>
      <c r="DF79">
        <f>VLOOKUP($CM79,AutoSCAN_ORG!$B$1:$CF$2516,79,FALSE)</f>
        <v>10.85</v>
      </c>
      <c r="DG79">
        <f>VLOOKUP($CM79,AutoSCAN_ORG!$B$1:$CF$2516,80,FALSE)</f>
        <v>10.85</v>
      </c>
      <c r="DH79">
        <f>VLOOKUP($CM79,AutoSCAN_ORG!$B$1:$CF$2516,81,FALSE)</f>
        <v>8.0000000000000002E-3</v>
      </c>
      <c r="DI79">
        <f>VLOOKUP($CM79,AutoSCAN_ORG!$B$1:$CF$2516,82,FALSE)</f>
        <v>1.2999999999999999E-2</v>
      </c>
      <c r="DJ79">
        <f>VLOOKUP($CM79,AutoSCAN_ORG!$B$1:$CF$2516,83,FALSE)</f>
        <v>0.66900000000000004</v>
      </c>
    </row>
    <row r="80" spans="2:114" x14ac:dyDescent="0.35">
      <c r="B80" t="s">
        <v>3829</v>
      </c>
      <c r="C80">
        <v>81</v>
      </c>
      <c r="D80" t="s">
        <v>7778</v>
      </c>
      <c r="E80">
        <v>208</v>
      </c>
      <c r="F80">
        <v>823.41899999999998</v>
      </c>
      <c r="G80">
        <v>10</v>
      </c>
      <c r="H80" t="s">
        <v>7782</v>
      </c>
      <c r="I80" t="s">
        <v>7773</v>
      </c>
      <c r="J80" t="s">
        <v>5753</v>
      </c>
      <c r="K80">
        <v>12</v>
      </c>
      <c r="L80">
        <v>0.69</v>
      </c>
      <c r="M80">
        <v>13</v>
      </c>
      <c r="N80">
        <v>12</v>
      </c>
      <c r="O80" t="s">
        <v>7876</v>
      </c>
      <c r="Q80">
        <v>3</v>
      </c>
      <c r="R80" t="s">
        <v>7784</v>
      </c>
      <c r="S80" t="s">
        <v>7774</v>
      </c>
      <c r="T80" t="s">
        <v>7189</v>
      </c>
      <c r="U80" t="s">
        <v>7461</v>
      </c>
      <c r="V80" t="s">
        <v>7461</v>
      </c>
      <c r="W80">
        <v>5.56</v>
      </c>
      <c r="X80" t="s">
        <v>7877</v>
      </c>
      <c r="Y80">
        <v>1.8</v>
      </c>
      <c r="Z80" t="s">
        <v>7774</v>
      </c>
      <c r="AA80" t="s">
        <v>7788</v>
      </c>
      <c r="AB80" t="s">
        <v>7774</v>
      </c>
      <c r="AC80">
        <v>10</v>
      </c>
      <c r="AD80">
        <v>10</v>
      </c>
      <c r="AE80">
        <v>12</v>
      </c>
      <c r="AF80" t="s">
        <v>5683</v>
      </c>
      <c r="AG80">
        <v>42.777227119999999</v>
      </c>
      <c r="AH80">
        <v>-82.037370129999999</v>
      </c>
      <c r="AI80">
        <v>202.8</v>
      </c>
      <c r="AJ80">
        <v>290</v>
      </c>
      <c r="AL80">
        <v>15</v>
      </c>
      <c r="AM80">
        <v>986</v>
      </c>
      <c r="AN80">
        <v>0.312</v>
      </c>
      <c r="AO80">
        <v>-398.17099999999999</v>
      </c>
      <c r="AP80">
        <v>2109</v>
      </c>
      <c r="AQ80">
        <v>2111</v>
      </c>
      <c r="AT80">
        <v>1.23</v>
      </c>
      <c r="AU80">
        <v>1.23</v>
      </c>
      <c r="AW80">
        <v>2.14</v>
      </c>
      <c r="AX80">
        <v>2.14</v>
      </c>
      <c r="BD80">
        <v>0.69</v>
      </c>
      <c r="BE80">
        <v>13</v>
      </c>
      <c r="BF80" t="s">
        <v>1047</v>
      </c>
      <c r="BG80" t="s">
        <v>3829</v>
      </c>
      <c r="BH80">
        <v>81</v>
      </c>
      <c r="BI80" t="s">
        <v>5753</v>
      </c>
      <c r="BJ80" t="s">
        <v>7773</v>
      </c>
      <c r="BK80">
        <v>81</v>
      </c>
      <c r="BL80">
        <v>1100</v>
      </c>
      <c r="BM80">
        <v>209</v>
      </c>
      <c r="BN80">
        <v>3</v>
      </c>
      <c r="BS80">
        <v>13</v>
      </c>
      <c r="BT80">
        <v>0.66</v>
      </c>
      <c r="BU80">
        <v>0.57999999999999996</v>
      </c>
      <c r="BV80">
        <v>0.57999999999999996</v>
      </c>
      <c r="BW80">
        <v>42.777227119999999</v>
      </c>
      <c r="BX80">
        <v>-82.037370129999999</v>
      </c>
      <c r="BY80">
        <v>4736598.4910000004</v>
      </c>
      <c r="BZ80">
        <v>202.768</v>
      </c>
      <c r="CA80">
        <v>261.5</v>
      </c>
      <c r="CB80" t="s">
        <v>7463</v>
      </c>
      <c r="CC80">
        <v>7</v>
      </c>
      <c r="CD80">
        <v>10</v>
      </c>
      <c r="CE80">
        <v>12</v>
      </c>
      <c r="CF80">
        <v>12</v>
      </c>
      <c r="CG80" t="s">
        <v>5677</v>
      </c>
      <c r="CH80">
        <v>414</v>
      </c>
      <c r="CI80" t="s">
        <v>3290</v>
      </c>
      <c r="CJ80" t="s">
        <v>7332</v>
      </c>
      <c r="CK80">
        <v>5.56</v>
      </c>
      <c r="CL80">
        <v>1.8</v>
      </c>
      <c r="CM80" t="s">
        <v>3829</v>
      </c>
      <c r="CO80" t="str">
        <f>VLOOKUP(CM80,AutoSCAN_ORG!B81:CF2596,1,FALSE)</f>
        <v>AS00-0000738</v>
      </c>
      <c r="CP80">
        <f>VLOOKUP($CM80,AutoSCAN_ORG!$B$1:$CF$2516,2,FALSE)</f>
        <v>823.41300000000001</v>
      </c>
      <c r="CQ80">
        <f>VLOOKUP($CM80,AutoSCAN_ORG!$B$1:$CF$2516,3,FALSE)</f>
        <v>14.721</v>
      </c>
      <c r="CR80">
        <f>VLOOKUP($CM80,AutoSCAN_ORG!$B$1:$CF$2516,4,FALSE)</f>
        <v>94.281999999999996</v>
      </c>
      <c r="CS80">
        <f>VLOOKUP($CM80,AutoSCAN_ORG!$B$1:$CF$2516,5,FALSE)</f>
        <v>6.2949999999999999</v>
      </c>
      <c r="CT80" t="str">
        <f>VLOOKUP($CM80,AutoSCAN_ORG!$B$1:$CF$2516,6,FALSE)</f>
        <v>MELO-CORR</v>
      </c>
      <c r="CU80">
        <f>VLOOKUP($CM80,AutoSCAN_ORG!$B$1:$CF$2516,7,FALSE)</f>
        <v>0</v>
      </c>
      <c r="CV80">
        <f>VLOOKUP($CM80,AutoSCAN_ORG!$B$1:$CF$2516,69,FALSE)</f>
        <v>0</v>
      </c>
      <c r="CW80">
        <f>VLOOKUP($CM80,AutoSCAN_ORG!$B$1:$CF$2516,70,FALSE)</f>
        <v>0</v>
      </c>
      <c r="CX80" t="str">
        <f>VLOOKUP($CM80,AutoSCAN_ORG!$B$1:$CF$2516,71,FALSE)</f>
        <v>Y</v>
      </c>
      <c r="CZ80" t="str">
        <f>VLOOKUP($CM80,AutoSCAN_ORG!$B$1:$CF$2516,73,FALSE)</f>
        <v>added</v>
      </c>
      <c r="DA80">
        <f>VLOOKUP($CM80,AutoSCAN_ORG!$B$1:$CF$2516,74,FALSE)</f>
        <v>0</v>
      </c>
      <c r="DB80">
        <f>VLOOKUP($CM80,AutoSCAN_ORG!$B$1:$CF$2516,75,FALSE)</f>
        <v>0</v>
      </c>
      <c r="DC80">
        <f>VLOOKUP($CM80,AutoSCAN_ORG!$B$1:$CF$2516,76,FALSE)</f>
        <v>0</v>
      </c>
      <c r="DD80">
        <f>VLOOKUP($CM80,AutoSCAN_ORG!$B$1:$CF$2516,77,FALSE)</f>
        <v>0</v>
      </c>
      <c r="DF80">
        <f>VLOOKUP($CM80,AutoSCAN_ORG!$B$1:$CF$2516,79,FALSE)</f>
        <v>12.37</v>
      </c>
      <c r="DG80">
        <f>VLOOKUP($CM80,AutoSCAN_ORG!$B$1:$CF$2516,80,FALSE)</f>
        <v>12.37</v>
      </c>
      <c r="DH80">
        <f>VLOOKUP($CM80,AutoSCAN_ORG!$B$1:$CF$2516,81,FALSE)</f>
        <v>0</v>
      </c>
      <c r="DI80">
        <f>VLOOKUP($CM80,AutoSCAN_ORG!$B$1:$CF$2516,82,FALSE)</f>
        <v>0</v>
      </c>
      <c r="DJ80">
        <f>VLOOKUP($CM80,AutoSCAN_ORG!$B$1:$CF$2516,83,FALSE)</f>
        <v>0.80200000000000005</v>
      </c>
    </row>
    <row r="81" spans="2:114" x14ac:dyDescent="0.35">
      <c r="B81" t="s">
        <v>3830</v>
      </c>
      <c r="C81">
        <v>83</v>
      </c>
      <c r="D81" t="s">
        <v>7778</v>
      </c>
      <c r="E81">
        <v>210</v>
      </c>
      <c r="F81">
        <v>823.45399999999995</v>
      </c>
      <c r="G81">
        <v>10</v>
      </c>
      <c r="H81" t="s">
        <v>7782</v>
      </c>
      <c r="I81" t="s">
        <v>7773</v>
      </c>
      <c r="J81" t="s">
        <v>5753</v>
      </c>
      <c r="K81">
        <v>16</v>
      </c>
      <c r="L81">
        <v>0.91</v>
      </c>
      <c r="M81">
        <v>16</v>
      </c>
      <c r="N81">
        <v>10</v>
      </c>
      <c r="O81" t="s">
        <v>7878</v>
      </c>
      <c r="Q81">
        <v>3</v>
      </c>
      <c r="R81" t="s">
        <v>7784</v>
      </c>
      <c r="S81" t="s">
        <v>7774</v>
      </c>
      <c r="T81" t="s">
        <v>7189</v>
      </c>
      <c r="U81" t="s">
        <v>7461</v>
      </c>
      <c r="V81" t="s">
        <v>7461</v>
      </c>
      <c r="W81">
        <v>5.56</v>
      </c>
      <c r="X81" t="s">
        <v>7877</v>
      </c>
      <c r="Y81">
        <v>1.8</v>
      </c>
      <c r="Z81" t="s">
        <v>7774</v>
      </c>
      <c r="AA81" t="s">
        <v>7783</v>
      </c>
      <c r="AB81" t="s">
        <v>7774</v>
      </c>
      <c r="AF81" t="s">
        <v>5678</v>
      </c>
      <c r="AG81">
        <v>42.777226820000003</v>
      </c>
      <c r="AH81">
        <v>-82.037370139999993</v>
      </c>
      <c r="AI81">
        <v>202.8</v>
      </c>
      <c r="AJ81">
        <v>290</v>
      </c>
      <c r="AL81">
        <v>15</v>
      </c>
      <c r="AM81">
        <v>986</v>
      </c>
      <c r="AN81">
        <v>0.34499999999999997</v>
      </c>
      <c r="AO81">
        <v>-406.27600000000001</v>
      </c>
      <c r="AP81">
        <v>2100</v>
      </c>
      <c r="AQ81">
        <v>2103</v>
      </c>
      <c r="AT81">
        <v>1.23</v>
      </c>
      <c r="AU81">
        <v>1.23</v>
      </c>
      <c r="AW81">
        <v>2.13</v>
      </c>
      <c r="AX81">
        <v>2.13</v>
      </c>
      <c r="BD81">
        <v>0.91</v>
      </c>
      <c r="BE81">
        <v>16</v>
      </c>
      <c r="BF81" t="s">
        <v>1048</v>
      </c>
      <c r="BG81" t="s">
        <v>3830</v>
      </c>
      <c r="BH81">
        <v>83</v>
      </c>
      <c r="BI81" t="s">
        <v>5753</v>
      </c>
      <c r="BJ81" t="s">
        <v>7773</v>
      </c>
      <c r="BK81">
        <v>83</v>
      </c>
      <c r="BL81">
        <v>1100</v>
      </c>
      <c r="BM81">
        <v>209</v>
      </c>
      <c r="BN81">
        <v>3</v>
      </c>
      <c r="BS81">
        <v>13</v>
      </c>
      <c r="BT81">
        <v>0.66</v>
      </c>
      <c r="BU81">
        <v>0.59</v>
      </c>
      <c r="BV81">
        <v>0.59</v>
      </c>
      <c r="BW81">
        <v>42.777226820000003</v>
      </c>
      <c r="BX81">
        <v>-82.037370139999993</v>
      </c>
      <c r="BY81">
        <v>4736598.4570000004</v>
      </c>
      <c r="BZ81">
        <v>202.76900000000001</v>
      </c>
      <c r="CA81">
        <v>259</v>
      </c>
      <c r="CB81" t="s">
        <v>7462</v>
      </c>
      <c r="CC81">
        <v>7</v>
      </c>
      <c r="CD81">
        <v>10</v>
      </c>
      <c r="CE81">
        <v>12</v>
      </c>
      <c r="CF81">
        <v>12</v>
      </c>
      <c r="CG81" t="s">
        <v>5677</v>
      </c>
      <c r="CH81">
        <v>414</v>
      </c>
      <c r="CI81" t="s">
        <v>3290</v>
      </c>
      <c r="CJ81" t="s">
        <v>7332</v>
      </c>
      <c r="CK81">
        <v>5.56</v>
      </c>
      <c r="CL81">
        <v>1.8</v>
      </c>
      <c r="CM81" t="s">
        <v>3830</v>
      </c>
      <c r="CO81" t="str">
        <f>VLOOKUP(CM81,AutoSCAN_ORG!B83:CF2598,1,FALSE)</f>
        <v>AS00-0000739</v>
      </c>
      <c r="CP81">
        <f>VLOOKUP($CM81,AutoSCAN_ORG!$B$1:$CF$2516,2,FALSE)</f>
        <v>823.44799999999998</v>
      </c>
      <c r="CQ81">
        <f>VLOOKUP($CM81,AutoSCAN_ORG!$B$1:$CF$2516,3,FALSE)</f>
        <v>12.631</v>
      </c>
      <c r="CR81">
        <f>VLOOKUP($CM81,AutoSCAN_ORG!$B$1:$CF$2516,4,FALSE)</f>
        <v>96.331999999999994</v>
      </c>
      <c r="CS81">
        <f>VLOOKUP($CM81,AutoSCAN_ORG!$B$1:$CF$2516,5,FALSE)</f>
        <v>6.2949999999999999</v>
      </c>
      <c r="CT81" t="str">
        <f>VLOOKUP($CM81,AutoSCAN_ORG!$B$1:$CF$2516,6,FALSE)</f>
        <v>MELO-CORR</v>
      </c>
      <c r="CU81">
        <f>VLOOKUP($CM81,AutoSCAN_ORG!$B$1:$CF$2516,7,FALSE)</f>
        <v>0</v>
      </c>
      <c r="CV81">
        <f>VLOOKUP($CM81,AutoSCAN_ORG!$B$1:$CF$2516,69,FALSE)</f>
        <v>0</v>
      </c>
      <c r="CW81">
        <f>VLOOKUP($CM81,AutoSCAN_ORG!$B$1:$CF$2516,70,FALSE)</f>
        <v>0</v>
      </c>
      <c r="CX81" t="str">
        <f>VLOOKUP($CM81,AutoSCAN_ORG!$B$1:$CF$2516,71,FALSE)</f>
        <v>Y</v>
      </c>
      <c r="CZ81">
        <f>VLOOKUP($CM81,AutoSCAN_ORG!$B$1:$CF$2516,73,FALSE)</f>
        <v>0</v>
      </c>
      <c r="DA81">
        <f>VLOOKUP($CM81,AutoSCAN_ORG!$B$1:$CF$2516,74,FALSE)</f>
        <v>0</v>
      </c>
      <c r="DB81">
        <f>VLOOKUP($CM81,AutoSCAN_ORG!$B$1:$CF$2516,75,FALSE)</f>
        <v>0</v>
      </c>
      <c r="DC81">
        <f>VLOOKUP($CM81,AutoSCAN_ORG!$B$1:$CF$2516,76,FALSE)</f>
        <v>0</v>
      </c>
      <c r="DD81">
        <f>VLOOKUP($CM81,AutoSCAN_ORG!$B$1:$CF$2516,77,FALSE)</f>
        <v>0</v>
      </c>
      <c r="DF81">
        <f>VLOOKUP($CM81,AutoSCAN_ORG!$B$1:$CF$2516,79,FALSE)</f>
        <v>16.309999999999999</v>
      </c>
      <c r="DG81">
        <f>VLOOKUP($CM81,AutoSCAN_ORG!$B$1:$CF$2516,80,FALSE)</f>
        <v>16.309999999999999</v>
      </c>
      <c r="DH81">
        <f>VLOOKUP($CM81,AutoSCAN_ORG!$B$1:$CF$2516,81,FALSE)</f>
        <v>0.01</v>
      </c>
      <c r="DI81">
        <f>VLOOKUP($CM81,AutoSCAN_ORG!$B$1:$CF$2516,82,FALSE)</f>
        <v>2.1000000000000001E-2</v>
      </c>
      <c r="DJ81">
        <f>VLOOKUP($CM81,AutoSCAN_ORG!$B$1:$CF$2516,83,FALSE)</f>
        <v>0.80900000000000005</v>
      </c>
    </row>
    <row r="82" spans="2:114" x14ac:dyDescent="0.35">
      <c r="B82" t="s">
        <v>3831</v>
      </c>
      <c r="C82">
        <v>84</v>
      </c>
      <c r="D82" t="s">
        <v>7778</v>
      </c>
      <c r="E82">
        <v>211</v>
      </c>
      <c r="F82">
        <v>823.54600000000005</v>
      </c>
      <c r="G82">
        <v>10</v>
      </c>
      <c r="H82" t="s">
        <v>7782</v>
      </c>
      <c r="I82" t="s">
        <v>7773</v>
      </c>
      <c r="J82" t="s">
        <v>5753</v>
      </c>
      <c r="K82">
        <v>11</v>
      </c>
      <c r="L82">
        <v>0.62</v>
      </c>
      <c r="M82">
        <v>9</v>
      </c>
      <c r="N82">
        <v>8</v>
      </c>
      <c r="O82" t="s">
        <v>7483</v>
      </c>
      <c r="R82" t="s">
        <v>7784</v>
      </c>
      <c r="S82" t="s">
        <v>7774</v>
      </c>
      <c r="T82" t="s">
        <v>7189</v>
      </c>
      <c r="U82" t="s">
        <v>7461</v>
      </c>
      <c r="V82" t="s">
        <v>7461</v>
      </c>
      <c r="W82">
        <v>5.56</v>
      </c>
      <c r="X82" t="s">
        <v>7877</v>
      </c>
      <c r="Y82">
        <v>1.8</v>
      </c>
      <c r="Z82" t="s">
        <v>7774</v>
      </c>
      <c r="AA82" t="s">
        <v>7789</v>
      </c>
      <c r="AB82" t="s">
        <v>7774</v>
      </c>
      <c r="AF82" t="s">
        <v>5678</v>
      </c>
      <c r="AG82">
        <v>42.777225950000002</v>
      </c>
      <c r="AH82">
        <v>-82.037370170000003</v>
      </c>
      <c r="AI82">
        <v>202.8</v>
      </c>
      <c r="AJ82">
        <v>290</v>
      </c>
      <c r="AL82">
        <v>15</v>
      </c>
      <c r="AM82">
        <v>986</v>
      </c>
      <c r="AN82">
        <v>0.441</v>
      </c>
      <c r="AO82">
        <v>-392.99200000000002</v>
      </c>
      <c r="AP82">
        <v>2116</v>
      </c>
      <c r="AQ82">
        <v>2116</v>
      </c>
      <c r="AT82">
        <v>1.24</v>
      </c>
      <c r="AU82">
        <v>1.24</v>
      </c>
      <c r="AW82">
        <v>2.15</v>
      </c>
      <c r="AX82">
        <v>2.15</v>
      </c>
      <c r="BD82">
        <v>0.62</v>
      </c>
      <c r="BE82">
        <v>9</v>
      </c>
      <c r="BF82" t="s">
        <v>1049</v>
      </c>
      <c r="BG82" t="s">
        <v>3831</v>
      </c>
      <c r="BH82">
        <v>84</v>
      </c>
      <c r="BI82" t="s">
        <v>5753</v>
      </c>
      <c r="BJ82" t="s">
        <v>7773</v>
      </c>
      <c r="BK82">
        <v>84</v>
      </c>
      <c r="BL82">
        <v>1100</v>
      </c>
      <c r="BS82">
        <v>13</v>
      </c>
      <c r="BT82">
        <v>0.66</v>
      </c>
      <c r="BU82">
        <v>0.57999999999999996</v>
      </c>
      <c r="BV82">
        <v>0.57999999999999996</v>
      </c>
      <c r="BW82">
        <v>42.777225950000002</v>
      </c>
      <c r="BX82">
        <v>-82.037370170000003</v>
      </c>
      <c r="BY82">
        <v>4736598.3609999996</v>
      </c>
      <c r="BZ82">
        <v>202.76900000000001</v>
      </c>
      <c r="CA82">
        <v>265.3</v>
      </c>
      <c r="CB82" t="s">
        <v>7464</v>
      </c>
      <c r="CC82">
        <v>7</v>
      </c>
      <c r="CD82">
        <v>10</v>
      </c>
      <c r="CE82">
        <v>12</v>
      </c>
      <c r="CF82">
        <v>12</v>
      </c>
      <c r="CG82" t="s">
        <v>5677</v>
      </c>
      <c r="CH82">
        <v>414</v>
      </c>
      <c r="CI82" t="s">
        <v>3290</v>
      </c>
      <c r="CJ82" t="s">
        <v>7332</v>
      </c>
      <c r="CK82">
        <v>5.56</v>
      </c>
      <c r="CL82">
        <v>1.8</v>
      </c>
      <c r="CM82" t="s">
        <v>3831</v>
      </c>
      <c r="CO82" t="str">
        <f>VLOOKUP(CM82,AutoSCAN_ORG!B84:CF2599,1,FALSE)</f>
        <v>AS00-0000740</v>
      </c>
      <c r="CP82">
        <f>VLOOKUP($CM82,AutoSCAN_ORG!$B$1:$CF$2516,2,FALSE)</f>
        <v>823.54399999999998</v>
      </c>
      <c r="CQ82">
        <f>VLOOKUP($CM82,AutoSCAN_ORG!$B$1:$CF$2516,3,FALSE)</f>
        <v>9.5690000000000008</v>
      </c>
      <c r="CR82">
        <f>VLOOKUP($CM82,AutoSCAN_ORG!$B$1:$CF$2516,4,FALSE)</f>
        <v>92.671000000000006</v>
      </c>
      <c r="CS82">
        <f>VLOOKUP($CM82,AutoSCAN_ORG!$B$1:$CF$2516,5,FALSE)</f>
        <v>6.2949999999999999</v>
      </c>
      <c r="CT82" t="str">
        <f>VLOOKUP($CM82,AutoSCAN_ORG!$B$1:$CF$2516,6,FALSE)</f>
        <v>MELO-CORR</v>
      </c>
      <c r="CU82">
        <f>VLOOKUP($CM82,AutoSCAN_ORG!$B$1:$CF$2516,7,FALSE)</f>
        <v>0</v>
      </c>
      <c r="CV82">
        <f>VLOOKUP($CM82,AutoSCAN_ORG!$B$1:$CF$2516,69,FALSE)</f>
        <v>0</v>
      </c>
      <c r="CW82">
        <f>VLOOKUP($CM82,AutoSCAN_ORG!$B$1:$CF$2516,70,FALSE)</f>
        <v>0</v>
      </c>
      <c r="CX82" t="str">
        <f>VLOOKUP($CM82,AutoSCAN_ORG!$B$1:$CF$2516,71,FALSE)</f>
        <v>Y</v>
      </c>
      <c r="CZ82" t="str">
        <f>VLOOKUP($CM82,AutoSCAN_ORG!$B$1:$CF$2516,73,FALSE)</f>
        <v>added</v>
      </c>
      <c r="DA82">
        <f>VLOOKUP($CM82,AutoSCAN_ORG!$B$1:$CF$2516,74,FALSE)</f>
        <v>0</v>
      </c>
      <c r="DB82">
        <f>VLOOKUP($CM82,AutoSCAN_ORG!$B$1:$CF$2516,75,FALSE)</f>
        <v>0</v>
      </c>
      <c r="DC82">
        <f>VLOOKUP($CM82,AutoSCAN_ORG!$B$1:$CF$2516,76,FALSE)</f>
        <v>0</v>
      </c>
      <c r="DD82">
        <f>VLOOKUP($CM82,AutoSCAN_ORG!$B$1:$CF$2516,77,FALSE)</f>
        <v>0</v>
      </c>
      <c r="DF82">
        <f>VLOOKUP($CM82,AutoSCAN_ORG!$B$1:$CF$2516,79,FALSE)</f>
        <v>11.15</v>
      </c>
      <c r="DG82">
        <f>VLOOKUP($CM82,AutoSCAN_ORG!$B$1:$CF$2516,80,FALSE)</f>
        <v>11.15</v>
      </c>
      <c r="DH82">
        <f>VLOOKUP($CM82,AutoSCAN_ORG!$B$1:$CF$2516,81,FALSE)</f>
        <v>-1E-3</v>
      </c>
      <c r="DI82">
        <f>VLOOKUP($CM82,AutoSCAN_ORG!$B$1:$CF$2516,82,FALSE)</f>
        <v>-3.0000000000000001E-3</v>
      </c>
      <c r="DJ82">
        <f>VLOOKUP($CM82,AutoSCAN_ORG!$B$1:$CF$2516,83,FALSE)</f>
        <v>0.72799999999999998</v>
      </c>
    </row>
    <row r="83" spans="2:114" x14ac:dyDescent="0.35">
      <c r="B83" t="s">
        <v>3832</v>
      </c>
      <c r="C83">
        <v>85</v>
      </c>
      <c r="D83" t="s">
        <v>7778</v>
      </c>
      <c r="E83">
        <v>212</v>
      </c>
      <c r="F83">
        <v>824.39099999999996</v>
      </c>
      <c r="G83">
        <v>10</v>
      </c>
      <c r="H83" t="s">
        <v>7782</v>
      </c>
      <c r="I83" t="s">
        <v>7773</v>
      </c>
      <c r="J83" t="s">
        <v>5753</v>
      </c>
      <c r="K83">
        <v>11</v>
      </c>
      <c r="L83">
        <v>0.61</v>
      </c>
      <c r="M83">
        <v>12</v>
      </c>
      <c r="N83">
        <v>11</v>
      </c>
      <c r="O83" t="s">
        <v>7467</v>
      </c>
      <c r="R83" t="s">
        <v>7784</v>
      </c>
      <c r="S83" t="s">
        <v>7774</v>
      </c>
      <c r="T83" t="s">
        <v>7189</v>
      </c>
      <c r="U83" t="s">
        <v>7461</v>
      </c>
      <c r="V83" t="s">
        <v>7461</v>
      </c>
      <c r="W83">
        <v>5.56</v>
      </c>
      <c r="X83" t="s">
        <v>7877</v>
      </c>
      <c r="Y83">
        <v>1.8</v>
      </c>
      <c r="Z83" t="s">
        <v>7774</v>
      </c>
      <c r="AA83" t="s">
        <v>7788</v>
      </c>
      <c r="AB83" t="s">
        <v>7774</v>
      </c>
      <c r="AC83">
        <v>10</v>
      </c>
      <c r="AD83">
        <v>10</v>
      </c>
      <c r="AE83">
        <v>12</v>
      </c>
      <c r="AF83" t="s">
        <v>5683</v>
      </c>
      <c r="AG83">
        <v>42.777218329999997</v>
      </c>
      <c r="AH83">
        <v>-82.037370490000001</v>
      </c>
      <c r="AI83">
        <v>202.8</v>
      </c>
      <c r="AJ83">
        <v>290</v>
      </c>
      <c r="AL83">
        <v>15</v>
      </c>
      <c r="AM83">
        <v>986</v>
      </c>
      <c r="AN83">
        <v>1.2849999999999999</v>
      </c>
      <c r="AO83">
        <v>-397.26799999999997</v>
      </c>
      <c r="AP83">
        <v>2112</v>
      </c>
      <c r="AQ83">
        <v>2113</v>
      </c>
      <c r="AT83">
        <v>1.23</v>
      </c>
      <c r="AU83">
        <v>1.23</v>
      </c>
      <c r="AW83">
        <v>2.14</v>
      </c>
      <c r="AX83">
        <v>2.14</v>
      </c>
      <c r="BD83">
        <v>0.61</v>
      </c>
      <c r="BE83">
        <v>12</v>
      </c>
      <c r="BF83" t="s">
        <v>1050</v>
      </c>
      <c r="BG83" t="s">
        <v>3832</v>
      </c>
      <c r="BH83">
        <v>85</v>
      </c>
      <c r="BI83" t="s">
        <v>5753</v>
      </c>
      <c r="BJ83" t="s">
        <v>7773</v>
      </c>
      <c r="BK83">
        <v>85</v>
      </c>
      <c r="BL83">
        <v>1100</v>
      </c>
      <c r="BS83">
        <v>13</v>
      </c>
      <c r="BT83">
        <v>0.66</v>
      </c>
      <c r="BU83">
        <v>0.57999999999999996</v>
      </c>
      <c r="BV83">
        <v>0.57999999999999996</v>
      </c>
      <c r="BW83">
        <v>42.777218329999997</v>
      </c>
      <c r="BX83">
        <v>-82.037370490000001</v>
      </c>
      <c r="BY83">
        <v>4736597.5149999997</v>
      </c>
      <c r="BZ83">
        <v>202.77099999999999</v>
      </c>
      <c r="CA83">
        <v>262.3</v>
      </c>
      <c r="CB83" t="s">
        <v>7465</v>
      </c>
      <c r="CC83">
        <v>7</v>
      </c>
      <c r="CD83">
        <v>10</v>
      </c>
      <c r="CE83">
        <v>12</v>
      </c>
      <c r="CF83">
        <v>12</v>
      </c>
      <c r="CG83" t="s">
        <v>5677</v>
      </c>
      <c r="CH83">
        <v>414</v>
      </c>
      <c r="CI83" t="s">
        <v>3290</v>
      </c>
      <c r="CJ83" t="s">
        <v>7332</v>
      </c>
      <c r="CK83">
        <v>5.56</v>
      </c>
      <c r="CL83">
        <v>1.8</v>
      </c>
      <c r="CM83" t="s">
        <v>3832</v>
      </c>
      <c r="CO83" t="str">
        <f>VLOOKUP(CM83,AutoSCAN_ORG!B85:CF2600,1,FALSE)</f>
        <v>AS00-0000741</v>
      </c>
      <c r="CP83">
        <f>VLOOKUP($CM83,AutoSCAN_ORG!$B$1:$CF$2516,2,FALSE)</f>
        <v>824.38699999999994</v>
      </c>
      <c r="CQ83">
        <f>VLOOKUP($CM83,AutoSCAN_ORG!$B$1:$CF$2516,3,FALSE)</f>
        <v>11.86</v>
      </c>
      <c r="CR83">
        <f>VLOOKUP($CM83,AutoSCAN_ORG!$B$1:$CF$2516,4,FALSE)</f>
        <v>92.260999999999996</v>
      </c>
      <c r="CS83">
        <f>VLOOKUP($CM83,AutoSCAN_ORG!$B$1:$CF$2516,5,FALSE)</f>
        <v>6.2949999999999999</v>
      </c>
      <c r="CT83" t="str">
        <f>VLOOKUP($CM83,AutoSCAN_ORG!$B$1:$CF$2516,6,FALSE)</f>
        <v>MELO-CORR</v>
      </c>
      <c r="CU83">
        <f>VLOOKUP($CM83,AutoSCAN_ORG!$B$1:$CF$2516,7,FALSE)</f>
        <v>0</v>
      </c>
      <c r="CV83">
        <f>VLOOKUP($CM83,AutoSCAN_ORG!$B$1:$CF$2516,69,FALSE)</f>
        <v>0</v>
      </c>
      <c r="CW83">
        <f>VLOOKUP($CM83,AutoSCAN_ORG!$B$1:$CF$2516,70,FALSE)</f>
        <v>0</v>
      </c>
      <c r="CX83" t="str">
        <f>VLOOKUP($CM83,AutoSCAN_ORG!$B$1:$CF$2516,71,FALSE)</f>
        <v>Y</v>
      </c>
      <c r="CZ83" t="str">
        <f>VLOOKUP($CM83,AutoSCAN_ORG!$B$1:$CF$2516,73,FALSE)</f>
        <v>added</v>
      </c>
      <c r="DA83">
        <f>VLOOKUP($CM83,AutoSCAN_ORG!$B$1:$CF$2516,74,FALSE)</f>
        <v>0</v>
      </c>
      <c r="DB83">
        <f>VLOOKUP($CM83,AutoSCAN_ORG!$B$1:$CF$2516,75,FALSE)</f>
        <v>0</v>
      </c>
      <c r="DC83">
        <f>VLOOKUP($CM83,AutoSCAN_ORG!$B$1:$CF$2516,76,FALSE)</f>
        <v>0</v>
      </c>
      <c r="DD83">
        <f>VLOOKUP($CM83,AutoSCAN_ORG!$B$1:$CF$2516,77,FALSE)</f>
        <v>0</v>
      </c>
      <c r="DF83">
        <f>VLOOKUP($CM83,AutoSCAN_ORG!$B$1:$CF$2516,79,FALSE)</f>
        <v>10.9</v>
      </c>
      <c r="DG83">
        <f>VLOOKUP($CM83,AutoSCAN_ORG!$B$1:$CF$2516,80,FALSE)</f>
        <v>10.9</v>
      </c>
      <c r="DH83">
        <f>VLOOKUP($CM83,AutoSCAN_ORG!$B$1:$CF$2516,81,FALSE)</f>
        <v>2E-3</v>
      </c>
      <c r="DI83">
        <f>VLOOKUP($CM83,AutoSCAN_ORG!$B$1:$CF$2516,82,FALSE)</f>
        <v>4.0000000000000001E-3</v>
      </c>
      <c r="DJ83">
        <f>VLOOKUP($CM83,AutoSCAN_ORG!$B$1:$CF$2516,83,FALSE)</f>
        <v>0.67800000000000005</v>
      </c>
    </row>
    <row r="84" spans="2:114" x14ac:dyDescent="0.35">
      <c r="B84" t="s">
        <v>3830</v>
      </c>
      <c r="C84">
        <v>82</v>
      </c>
      <c r="D84" t="s">
        <v>7778</v>
      </c>
      <c r="E84">
        <v>209</v>
      </c>
      <c r="F84">
        <v>823.43700000000001</v>
      </c>
      <c r="G84">
        <v>10</v>
      </c>
      <c r="H84" t="s">
        <v>7782</v>
      </c>
      <c r="I84" t="s">
        <v>7773</v>
      </c>
      <c r="J84" t="s">
        <v>7852</v>
      </c>
      <c r="K84">
        <v>16</v>
      </c>
      <c r="L84">
        <v>0.91</v>
      </c>
      <c r="M84">
        <v>49</v>
      </c>
      <c r="N84">
        <v>18</v>
      </c>
      <c r="O84" t="s">
        <v>7465</v>
      </c>
      <c r="Q84">
        <v>3</v>
      </c>
      <c r="R84" t="s">
        <v>7784</v>
      </c>
      <c r="S84" t="s">
        <v>7774</v>
      </c>
      <c r="T84" t="s">
        <v>7189</v>
      </c>
      <c r="U84" t="s">
        <v>7461</v>
      </c>
      <c r="V84" t="s">
        <v>7461</v>
      </c>
      <c r="W84">
        <v>5.56</v>
      </c>
      <c r="X84" t="s">
        <v>7877</v>
      </c>
      <c r="Y84">
        <v>1.8</v>
      </c>
      <c r="Z84" t="s">
        <v>7774</v>
      </c>
      <c r="AA84" t="s">
        <v>7879</v>
      </c>
      <c r="AB84" t="s">
        <v>7774</v>
      </c>
      <c r="AC84">
        <v>10</v>
      </c>
      <c r="AF84" t="s">
        <v>5683</v>
      </c>
      <c r="AG84">
        <v>42.777227119999999</v>
      </c>
      <c r="AH84">
        <v>-82.037370129999999</v>
      </c>
      <c r="AI84">
        <v>202.8</v>
      </c>
      <c r="AJ84">
        <v>290</v>
      </c>
      <c r="AL84">
        <v>15</v>
      </c>
      <c r="AM84">
        <v>986</v>
      </c>
      <c r="AN84">
        <v>0.312</v>
      </c>
      <c r="AO84">
        <v>-398.17099999999999</v>
      </c>
      <c r="AP84">
        <v>2049</v>
      </c>
      <c r="AQ84">
        <v>2025</v>
      </c>
      <c r="AT84">
        <v>1.18</v>
      </c>
      <c r="AU84">
        <v>1.2</v>
      </c>
      <c r="AW84">
        <v>2.0499999999999998</v>
      </c>
      <c r="AX84">
        <v>2.08</v>
      </c>
      <c r="BD84">
        <v>0.59</v>
      </c>
      <c r="BE84">
        <v>49</v>
      </c>
      <c r="BF84" t="s">
        <v>8663</v>
      </c>
      <c r="BG84" t="s">
        <v>3830</v>
      </c>
      <c r="BH84">
        <v>82</v>
      </c>
      <c r="BI84" t="s">
        <v>7852</v>
      </c>
      <c r="BJ84" t="s">
        <v>7773</v>
      </c>
      <c r="BK84">
        <v>82</v>
      </c>
      <c r="BL84">
        <v>1100</v>
      </c>
      <c r="BM84">
        <v>209</v>
      </c>
      <c r="BN84">
        <v>3</v>
      </c>
      <c r="BO84" t="s">
        <v>8660</v>
      </c>
      <c r="BS84">
        <v>12</v>
      </c>
      <c r="BT84">
        <v>0.68</v>
      </c>
      <c r="BU84">
        <v>0.61</v>
      </c>
      <c r="BV84">
        <v>0.6</v>
      </c>
      <c r="BW84">
        <v>42.777227119999999</v>
      </c>
      <c r="BX84">
        <v>-82.037370129999999</v>
      </c>
      <c r="BY84">
        <v>4736598.4910000004</v>
      </c>
      <c r="BZ84">
        <v>202.768</v>
      </c>
      <c r="CA84">
        <v>259</v>
      </c>
      <c r="CB84" t="s">
        <v>7462</v>
      </c>
      <c r="CC84">
        <v>7</v>
      </c>
      <c r="CD84">
        <v>10</v>
      </c>
      <c r="CE84">
        <v>11</v>
      </c>
      <c r="CF84">
        <v>11</v>
      </c>
      <c r="CG84" t="s">
        <v>5677</v>
      </c>
      <c r="CH84">
        <v>414</v>
      </c>
      <c r="CI84" t="s">
        <v>5823</v>
      </c>
      <c r="CJ84" t="s">
        <v>8661</v>
      </c>
      <c r="CK84">
        <v>5.56</v>
      </c>
      <c r="CM84" t="s">
        <v>3830</v>
      </c>
      <c r="CO84" t="str">
        <f>VLOOKUP(CM84,AutoSCAN_ORG!B82:CF2597,1,FALSE)</f>
        <v>AS00-0000739</v>
      </c>
      <c r="CP84">
        <f>VLOOKUP($CM84,AutoSCAN_ORG!$B$1:$CF$2516,2,FALSE)</f>
        <v>823.44799999999998</v>
      </c>
      <c r="CQ84">
        <f>VLOOKUP($CM84,AutoSCAN_ORG!$B$1:$CF$2516,3,FALSE)</f>
        <v>12.631</v>
      </c>
      <c r="CR84">
        <f>VLOOKUP($CM84,AutoSCAN_ORG!$B$1:$CF$2516,4,FALSE)</f>
        <v>96.331999999999994</v>
      </c>
      <c r="CS84">
        <f>VLOOKUP($CM84,AutoSCAN_ORG!$B$1:$CF$2516,5,FALSE)</f>
        <v>6.2949999999999999</v>
      </c>
      <c r="CT84" t="str">
        <f>VLOOKUP($CM84,AutoSCAN_ORG!$B$1:$CF$2516,6,FALSE)</f>
        <v>MELO-CORR</v>
      </c>
      <c r="CU84">
        <f>VLOOKUP($CM84,AutoSCAN_ORG!$B$1:$CF$2516,7,FALSE)</f>
        <v>0</v>
      </c>
      <c r="CV84">
        <f>VLOOKUP($CM84,AutoSCAN_ORG!$B$1:$CF$2516,69,FALSE)</f>
        <v>0</v>
      </c>
      <c r="CW84">
        <f>VLOOKUP($CM84,AutoSCAN_ORG!$B$1:$CF$2516,70,FALSE)</f>
        <v>0</v>
      </c>
      <c r="CX84" t="str">
        <f>VLOOKUP($CM84,AutoSCAN_ORG!$B$1:$CF$2516,71,FALSE)</f>
        <v>Y</v>
      </c>
      <c r="CY84">
        <f>VLOOKUP($CM84,AutoSCAN_ORG!$B$1:$CF$2516,72,FALSE)</f>
        <v>0</v>
      </c>
      <c r="CZ84">
        <f>VLOOKUP($CM84,AutoSCAN_ORG!$B$1:$CF$2516,73,FALSE)</f>
        <v>0</v>
      </c>
      <c r="DA84">
        <f>VLOOKUP($CM84,AutoSCAN_ORG!$B$1:$CF$2516,74,FALSE)</f>
        <v>0</v>
      </c>
      <c r="DB84">
        <f>VLOOKUP($CM84,AutoSCAN_ORG!$B$1:$CF$2516,75,FALSE)</f>
        <v>0</v>
      </c>
      <c r="DC84">
        <f>VLOOKUP($CM84,AutoSCAN_ORG!$B$1:$CF$2516,76,FALSE)</f>
        <v>0</v>
      </c>
      <c r="DD84">
        <f>VLOOKUP($CM84,AutoSCAN_ORG!$B$1:$CF$2516,77,FALSE)</f>
        <v>0</v>
      </c>
      <c r="DE84">
        <f>VLOOKUP($CM84,AutoSCAN_ORG!$B$1:$CF$2516,78,FALSE)</f>
        <v>0</v>
      </c>
      <c r="DF84">
        <f>VLOOKUP($CM84,AutoSCAN_ORG!$B$1:$CF$2516,79,FALSE)</f>
        <v>16.309999999999999</v>
      </c>
      <c r="DG84">
        <f>VLOOKUP($CM84,AutoSCAN_ORG!$B$1:$CF$2516,80,FALSE)</f>
        <v>16.309999999999999</v>
      </c>
      <c r="DH84">
        <f>VLOOKUP($CM84,AutoSCAN_ORG!$B$1:$CF$2516,81,FALSE)</f>
        <v>0.01</v>
      </c>
      <c r="DI84">
        <f>VLOOKUP($CM84,AutoSCAN_ORG!$B$1:$CF$2516,82,FALSE)</f>
        <v>2.1000000000000001E-2</v>
      </c>
      <c r="DJ84">
        <f>VLOOKUP($CM84,AutoSCAN_ORG!$B$1:$CF$2516,83,FALSE)</f>
        <v>0.80900000000000005</v>
      </c>
    </row>
    <row r="85" spans="2:114" x14ac:dyDescent="0.35">
      <c r="B85" t="s">
        <v>3833</v>
      </c>
      <c r="C85">
        <v>86</v>
      </c>
      <c r="D85" t="s">
        <v>7778</v>
      </c>
      <c r="E85">
        <v>213</v>
      </c>
      <c r="F85">
        <v>824.57799999999997</v>
      </c>
      <c r="G85">
        <v>10</v>
      </c>
      <c r="H85" t="s">
        <v>7782</v>
      </c>
      <c r="I85" t="s">
        <v>7773</v>
      </c>
      <c r="J85" t="s">
        <v>5753</v>
      </c>
      <c r="K85">
        <v>10</v>
      </c>
      <c r="L85">
        <v>0.54</v>
      </c>
      <c r="M85">
        <v>11</v>
      </c>
      <c r="N85">
        <v>8</v>
      </c>
      <c r="O85" t="s">
        <v>7484</v>
      </c>
      <c r="R85" t="s">
        <v>7784</v>
      </c>
      <c r="S85" t="s">
        <v>7774</v>
      </c>
      <c r="T85" t="s">
        <v>7189</v>
      </c>
      <c r="U85" t="s">
        <v>7461</v>
      </c>
      <c r="V85" t="s">
        <v>7461</v>
      </c>
      <c r="W85">
        <v>5.56</v>
      </c>
      <c r="X85" t="s">
        <v>7877</v>
      </c>
      <c r="Y85">
        <v>1.8</v>
      </c>
      <c r="Z85" t="s">
        <v>7774</v>
      </c>
      <c r="AA85" t="s">
        <v>7783</v>
      </c>
      <c r="AB85" t="s">
        <v>7774</v>
      </c>
      <c r="AF85" t="s">
        <v>5859</v>
      </c>
      <c r="AG85">
        <v>42.777216629999998</v>
      </c>
      <c r="AH85">
        <v>-82.037370559999999</v>
      </c>
      <c r="AI85">
        <v>202.8</v>
      </c>
      <c r="AJ85">
        <v>290</v>
      </c>
      <c r="AL85">
        <v>15</v>
      </c>
      <c r="AM85">
        <v>986</v>
      </c>
      <c r="AN85">
        <v>1.472</v>
      </c>
      <c r="AO85">
        <v>-410.37</v>
      </c>
      <c r="AP85">
        <v>2115</v>
      </c>
      <c r="AQ85">
        <v>2116</v>
      </c>
      <c r="AT85">
        <v>1.24</v>
      </c>
      <c r="AU85">
        <v>1.23</v>
      </c>
      <c r="AW85">
        <v>2.15</v>
      </c>
      <c r="AX85">
        <v>2.14</v>
      </c>
      <c r="BD85">
        <v>0.54</v>
      </c>
      <c r="BE85">
        <v>11</v>
      </c>
      <c r="BF85" t="s">
        <v>1051</v>
      </c>
      <c r="BG85" t="s">
        <v>3833</v>
      </c>
      <c r="BH85">
        <v>86</v>
      </c>
      <c r="BI85" t="s">
        <v>5753</v>
      </c>
      <c r="BJ85" t="s">
        <v>7773</v>
      </c>
      <c r="BK85">
        <v>86</v>
      </c>
      <c r="BL85">
        <v>1100</v>
      </c>
      <c r="BU85">
        <v>0.57999999999999996</v>
      </c>
      <c r="BV85">
        <v>0.57999999999999996</v>
      </c>
      <c r="BW85">
        <v>42.777216629999998</v>
      </c>
      <c r="BX85">
        <v>-82.037370559999999</v>
      </c>
      <c r="BY85">
        <v>4736597.3269999996</v>
      </c>
      <c r="BZ85">
        <v>202.77199999999999</v>
      </c>
      <c r="CA85">
        <v>257.8</v>
      </c>
      <c r="CB85" t="s">
        <v>7466</v>
      </c>
      <c r="CC85">
        <v>7</v>
      </c>
      <c r="CE85">
        <v>12</v>
      </c>
      <c r="CF85">
        <v>12</v>
      </c>
      <c r="CG85" t="s">
        <v>5677</v>
      </c>
      <c r="CH85">
        <v>414</v>
      </c>
      <c r="CI85" t="s">
        <v>3290</v>
      </c>
      <c r="CJ85" t="s">
        <v>7332</v>
      </c>
      <c r="CK85">
        <v>5.56</v>
      </c>
      <c r="CL85">
        <v>1.8</v>
      </c>
      <c r="CM85" t="s">
        <v>3833</v>
      </c>
      <c r="CO85" t="str">
        <f>VLOOKUP(CM85,AutoSCAN_ORG!B86:CF2601,1,FALSE)</f>
        <v>AS00-0000742</v>
      </c>
      <c r="CP85">
        <f>VLOOKUP($CM85,AutoSCAN_ORG!$B$1:$CF$2516,2,FALSE)</f>
        <v>824.57299999999998</v>
      </c>
      <c r="CQ85">
        <f>VLOOKUP($CM85,AutoSCAN_ORG!$B$1:$CF$2516,3,FALSE)</f>
        <v>9.58</v>
      </c>
      <c r="CR85">
        <f>VLOOKUP($CM85,AutoSCAN_ORG!$B$1:$CF$2516,4,FALSE)</f>
        <v>97.239000000000004</v>
      </c>
      <c r="CS85">
        <f>VLOOKUP($CM85,AutoSCAN_ORG!$B$1:$CF$2516,5,FALSE)</f>
        <v>6.2949999999999999</v>
      </c>
      <c r="CT85" t="str">
        <f>VLOOKUP($CM85,AutoSCAN_ORG!$B$1:$CF$2516,6,FALSE)</f>
        <v>MELO-CORR</v>
      </c>
      <c r="CU85">
        <f>VLOOKUP($CM85,AutoSCAN_ORG!$B$1:$CF$2516,7,FALSE)</f>
        <v>0</v>
      </c>
      <c r="CV85">
        <f>VLOOKUP($CM85,AutoSCAN_ORG!$B$1:$CF$2516,69,FALSE)</f>
        <v>0</v>
      </c>
      <c r="CW85">
        <f>VLOOKUP($CM85,AutoSCAN_ORG!$B$1:$CF$2516,70,FALSE)</f>
        <v>0</v>
      </c>
      <c r="CX85" t="str">
        <f>VLOOKUP($CM85,AutoSCAN_ORG!$B$1:$CF$2516,71,FALSE)</f>
        <v>Y</v>
      </c>
      <c r="CZ85" t="str">
        <f>VLOOKUP($CM85,AutoSCAN_ORG!$B$1:$CF$2516,73,FALSE)</f>
        <v>added</v>
      </c>
      <c r="DA85">
        <f>VLOOKUP($CM85,AutoSCAN_ORG!$B$1:$CF$2516,74,FALSE)</f>
        <v>0</v>
      </c>
      <c r="DB85">
        <f>VLOOKUP($CM85,AutoSCAN_ORG!$B$1:$CF$2516,75,FALSE)</f>
        <v>0</v>
      </c>
      <c r="DC85">
        <f>VLOOKUP($CM85,AutoSCAN_ORG!$B$1:$CF$2516,76,FALSE)</f>
        <v>0</v>
      </c>
      <c r="DD85">
        <f>VLOOKUP($CM85,AutoSCAN_ORG!$B$1:$CF$2516,77,FALSE)</f>
        <v>0</v>
      </c>
      <c r="DF85">
        <f>VLOOKUP($CM85,AutoSCAN_ORG!$B$1:$CF$2516,79,FALSE)</f>
        <v>9.6300000000000008</v>
      </c>
      <c r="DG85">
        <f>VLOOKUP($CM85,AutoSCAN_ORG!$B$1:$CF$2516,80,FALSE)</f>
        <v>9.6300000000000008</v>
      </c>
      <c r="DH85">
        <f>VLOOKUP($CM85,AutoSCAN_ORG!$B$1:$CF$2516,81,FALSE)</f>
        <v>1E-3</v>
      </c>
      <c r="DI85">
        <f>VLOOKUP($CM85,AutoSCAN_ORG!$B$1:$CF$2516,82,FALSE)</f>
        <v>3.0000000000000001E-3</v>
      </c>
      <c r="DJ85">
        <f>VLOOKUP($CM85,AutoSCAN_ORG!$B$1:$CF$2516,83,FALSE)</f>
        <v>0.72799999999999998</v>
      </c>
    </row>
    <row r="86" spans="2:114" x14ac:dyDescent="0.35">
      <c r="B86" t="s">
        <v>3834</v>
      </c>
      <c r="C86">
        <v>87</v>
      </c>
      <c r="D86" t="s">
        <v>7778</v>
      </c>
      <c r="E86">
        <v>214</v>
      </c>
      <c r="F86">
        <v>824.64599999999996</v>
      </c>
      <c r="G86">
        <v>10</v>
      </c>
      <c r="H86" t="s">
        <v>7782</v>
      </c>
      <c r="I86" t="s">
        <v>7773</v>
      </c>
      <c r="J86" t="s">
        <v>5753</v>
      </c>
      <c r="K86">
        <v>10</v>
      </c>
      <c r="L86">
        <v>0.57999999999999996</v>
      </c>
      <c r="M86">
        <v>8</v>
      </c>
      <c r="N86">
        <v>12</v>
      </c>
      <c r="O86" t="s">
        <v>7483</v>
      </c>
      <c r="R86" t="s">
        <v>7784</v>
      </c>
      <c r="S86" t="s">
        <v>7774</v>
      </c>
      <c r="T86" t="s">
        <v>7189</v>
      </c>
      <c r="U86" t="s">
        <v>7461</v>
      </c>
      <c r="V86" t="s">
        <v>7461</v>
      </c>
      <c r="W86">
        <v>5.56</v>
      </c>
      <c r="X86" t="s">
        <v>7877</v>
      </c>
      <c r="Y86">
        <v>1.8</v>
      </c>
      <c r="Z86" t="s">
        <v>7774</v>
      </c>
      <c r="AA86" t="s">
        <v>7786</v>
      </c>
      <c r="AB86" t="s">
        <v>7774</v>
      </c>
      <c r="AC86">
        <v>10</v>
      </c>
      <c r="AD86">
        <v>10</v>
      </c>
      <c r="AE86">
        <v>15</v>
      </c>
      <c r="AF86" t="s">
        <v>5683</v>
      </c>
      <c r="AG86">
        <v>42.777216009999997</v>
      </c>
      <c r="AH86">
        <v>-82.037370589999995</v>
      </c>
      <c r="AI86">
        <v>202.8</v>
      </c>
      <c r="AJ86">
        <v>290</v>
      </c>
      <c r="AL86">
        <v>15</v>
      </c>
      <c r="AM86">
        <v>986</v>
      </c>
      <c r="AN86">
        <v>1.5409999999999999</v>
      </c>
      <c r="AO86">
        <v>-390.35199999999998</v>
      </c>
      <c r="AP86">
        <v>2117</v>
      </c>
      <c r="AQ86">
        <v>2117</v>
      </c>
      <c r="AT86">
        <v>1.24</v>
      </c>
      <c r="AU86">
        <v>1.24</v>
      </c>
      <c r="AW86">
        <v>2.15</v>
      </c>
      <c r="AX86">
        <v>2.15</v>
      </c>
      <c r="BD86">
        <v>0.57999999999999996</v>
      </c>
      <c r="BE86">
        <v>8</v>
      </c>
      <c r="BF86" t="s">
        <v>1052</v>
      </c>
      <c r="BG86" t="s">
        <v>3834</v>
      </c>
      <c r="BH86">
        <v>87</v>
      </c>
      <c r="BI86" t="s">
        <v>5753</v>
      </c>
      <c r="BJ86" t="s">
        <v>7773</v>
      </c>
      <c r="BK86">
        <v>87</v>
      </c>
      <c r="BL86">
        <v>1100</v>
      </c>
      <c r="BS86">
        <v>13</v>
      </c>
      <c r="BT86">
        <v>0.66</v>
      </c>
      <c r="BU86">
        <v>0.57999999999999996</v>
      </c>
      <c r="BV86">
        <v>0.57999999999999996</v>
      </c>
      <c r="BW86">
        <v>42.777216009999997</v>
      </c>
      <c r="BX86">
        <v>-82.037370589999995</v>
      </c>
      <c r="BY86">
        <v>4736597.2580000004</v>
      </c>
      <c r="BZ86">
        <v>202.77199999999999</v>
      </c>
      <c r="CA86">
        <v>264.60000000000002</v>
      </c>
      <c r="CB86" t="s">
        <v>7467</v>
      </c>
      <c r="CC86">
        <v>7</v>
      </c>
      <c r="CD86">
        <v>10</v>
      </c>
      <c r="CE86">
        <v>12</v>
      </c>
      <c r="CF86">
        <v>12</v>
      </c>
      <c r="CG86" t="s">
        <v>5677</v>
      </c>
      <c r="CH86">
        <v>414</v>
      </c>
      <c r="CI86" t="s">
        <v>3290</v>
      </c>
      <c r="CJ86" t="s">
        <v>7332</v>
      </c>
      <c r="CK86">
        <v>5.56</v>
      </c>
      <c r="CL86">
        <v>1.8</v>
      </c>
      <c r="CM86" t="s">
        <v>3834</v>
      </c>
      <c r="CO86" t="str">
        <f>VLOOKUP(CM86,AutoSCAN_ORG!B87:CF2602,1,FALSE)</f>
        <v>AS00-0000743</v>
      </c>
      <c r="CP86">
        <f>VLOOKUP($CM86,AutoSCAN_ORG!$B$1:$CF$2516,2,FALSE)</f>
        <v>824.64200000000005</v>
      </c>
      <c r="CQ86">
        <f>VLOOKUP($CM86,AutoSCAN_ORG!$B$1:$CF$2516,3,FALSE)</f>
        <v>9.3190000000000008</v>
      </c>
      <c r="CR86">
        <f>VLOOKUP($CM86,AutoSCAN_ORG!$B$1:$CF$2516,4,FALSE)</f>
        <v>88.078000000000003</v>
      </c>
      <c r="CS86">
        <f>VLOOKUP($CM86,AutoSCAN_ORG!$B$1:$CF$2516,5,FALSE)</f>
        <v>7.37</v>
      </c>
      <c r="CT86" t="str">
        <f>VLOOKUP($CM86,AutoSCAN_ORG!$B$1:$CF$2516,6,FALSE)</f>
        <v>MELO-CORR</v>
      </c>
      <c r="CU86">
        <f>VLOOKUP($CM86,AutoSCAN_ORG!$B$1:$CF$2516,7,FALSE)</f>
        <v>0</v>
      </c>
      <c r="CV86">
        <f>VLOOKUP($CM86,AutoSCAN_ORG!$B$1:$CF$2516,69,FALSE)</f>
        <v>0</v>
      </c>
      <c r="CW86">
        <f>VLOOKUP($CM86,AutoSCAN_ORG!$B$1:$CF$2516,70,FALSE)</f>
        <v>0</v>
      </c>
      <c r="CX86" t="str">
        <f>VLOOKUP($CM86,AutoSCAN_ORG!$B$1:$CF$2516,71,FALSE)</f>
        <v>Y</v>
      </c>
      <c r="CZ86">
        <f>VLOOKUP($CM86,AutoSCAN_ORG!$B$1:$CF$2516,73,FALSE)</f>
        <v>0</v>
      </c>
      <c r="DA86">
        <f>VLOOKUP($CM86,AutoSCAN_ORG!$B$1:$CF$2516,74,FALSE)</f>
        <v>0</v>
      </c>
      <c r="DB86">
        <f>VLOOKUP($CM86,AutoSCAN_ORG!$B$1:$CF$2516,75,FALSE)</f>
        <v>0</v>
      </c>
      <c r="DC86">
        <f>VLOOKUP($CM86,AutoSCAN_ORG!$B$1:$CF$2516,76,FALSE)</f>
        <v>0</v>
      </c>
      <c r="DD86">
        <f>VLOOKUP($CM86,AutoSCAN_ORG!$B$1:$CF$2516,77,FALSE)</f>
        <v>0</v>
      </c>
      <c r="DF86">
        <f>VLOOKUP($CM86,AutoSCAN_ORG!$B$1:$CF$2516,79,FALSE)</f>
        <v>10.48</v>
      </c>
      <c r="DG86">
        <f>VLOOKUP($CM86,AutoSCAN_ORG!$B$1:$CF$2516,80,FALSE)</f>
        <v>10.48</v>
      </c>
      <c r="DH86">
        <f>VLOOKUP($CM86,AutoSCAN_ORG!$B$1:$CF$2516,81,FALSE)</f>
        <v>1.0999999999999999E-2</v>
      </c>
      <c r="DI86">
        <f>VLOOKUP($CM86,AutoSCAN_ORG!$B$1:$CF$2516,82,FALSE)</f>
        <v>1.7999999999999999E-2</v>
      </c>
      <c r="DJ86">
        <f>VLOOKUP($CM86,AutoSCAN_ORG!$B$1:$CF$2516,83,FALSE)</f>
        <v>0.72899999999999998</v>
      </c>
    </row>
    <row r="87" spans="2:114" x14ac:dyDescent="0.35">
      <c r="B87" t="s">
        <v>3835</v>
      </c>
      <c r="C87">
        <v>88</v>
      </c>
      <c r="D87" t="s">
        <v>7778</v>
      </c>
      <c r="E87">
        <v>215</v>
      </c>
      <c r="F87">
        <v>825.68200000000002</v>
      </c>
      <c r="G87">
        <v>10</v>
      </c>
      <c r="H87" t="s">
        <v>7782</v>
      </c>
      <c r="I87" t="s">
        <v>7773</v>
      </c>
      <c r="J87" t="s">
        <v>5753</v>
      </c>
      <c r="K87">
        <v>10</v>
      </c>
      <c r="L87">
        <v>0.57999999999999996</v>
      </c>
      <c r="M87">
        <v>8</v>
      </c>
      <c r="N87">
        <v>8</v>
      </c>
      <c r="O87" t="s">
        <v>7467</v>
      </c>
      <c r="R87" t="s">
        <v>7784</v>
      </c>
      <c r="S87" t="s">
        <v>7774</v>
      </c>
      <c r="T87" t="s">
        <v>7189</v>
      </c>
      <c r="U87" t="s">
        <v>7461</v>
      </c>
      <c r="V87" t="s">
        <v>7461</v>
      </c>
      <c r="W87">
        <v>5.56</v>
      </c>
      <c r="X87" t="s">
        <v>7877</v>
      </c>
      <c r="Y87">
        <v>1.8</v>
      </c>
      <c r="Z87" t="s">
        <v>7774</v>
      </c>
      <c r="AA87" t="s">
        <v>7789</v>
      </c>
      <c r="AB87" t="s">
        <v>7774</v>
      </c>
      <c r="AF87" t="s">
        <v>5678</v>
      </c>
      <c r="AG87">
        <v>42.777206640000003</v>
      </c>
      <c r="AH87">
        <v>-82.037370980000006</v>
      </c>
      <c r="AI87">
        <v>202.8</v>
      </c>
      <c r="AJ87">
        <v>290</v>
      </c>
      <c r="AL87">
        <v>15</v>
      </c>
      <c r="AM87">
        <v>986</v>
      </c>
      <c r="AN87">
        <v>2.5779999999999998</v>
      </c>
      <c r="AO87">
        <v>-398.17099999999999</v>
      </c>
      <c r="AP87">
        <v>2117</v>
      </c>
      <c r="AQ87">
        <v>2117</v>
      </c>
      <c r="AT87">
        <v>1.24</v>
      </c>
      <c r="AU87">
        <v>1.24</v>
      </c>
      <c r="AW87">
        <v>2.15</v>
      </c>
      <c r="AX87">
        <v>2.15</v>
      </c>
      <c r="BD87">
        <v>0.57999999999999996</v>
      </c>
      <c r="BE87">
        <v>8</v>
      </c>
      <c r="BF87" t="s">
        <v>1053</v>
      </c>
      <c r="BG87" t="s">
        <v>3835</v>
      </c>
      <c r="BH87">
        <v>88</v>
      </c>
      <c r="BI87" t="s">
        <v>5753</v>
      </c>
      <c r="BJ87" t="s">
        <v>7773</v>
      </c>
      <c r="BK87">
        <v>88</v>
      </c>
      <c r="BL87">
        <v>1100</v>
      </c>
      <c r="BS87">
        <v>13</v>
      </c>
      <c r="BT87">
        <v>0.66</v>
      </c>
      <c r="BU87">
        <v>0.57999999999999996</v>
      </c>
      <c r="BV87">
        <v>0.57999999999999996</v>
      </c>
      <c r="BW87">
        <v>42.777206640000003</v>
      </c>
      <c r="BX87">
        <v>-82.037370980000006</v>
      </c>
      <c r="BY87">
        <v>4736596.2180000003</v>
      </c>
      <c r="BZ87">
        <v>202.77500000000001</v>
      </c>
      <c r="CA87">
        <v>263</v>
      </c>
      <c r="CB87" t="s">
        <v>7468</v>
      </c>
      <c r="CC87">
        <v>7</v>
      </c>
      <c r="CD87">
        <v>10</v>
      </c>
      <c r="CE87">
        <v>12</v>
      </c>
      <c r="CF87">
        <v>12</v>
      </c>
      <c r="CG87" t="s">
        <v>5677</v>
      </c>
      <c r="CH87">
        <v>414</v>
      </c>
      <c r="CI87" t="s">
        <v>3290</v>
      </c>
      <c r="CJ87" t="s">
        <v>7332</v>
      </c>
      <c r="CK87">
        <v>5.56</v>
      </c>
      <c r="CL87">
        <v>1.8</v>
      </c>
      <c r="CM87" t="s">
        <v>3835</v>
      </c>
      <c r="CO87" t="str">
        <f>VLOOKUP(CM87,AutoSCAN_ORG!B88:CF2603,1,FALSE)</f>
        <v>AS00-0000744</v>
      </c>
      <c r="CP87">
        <f>VLOOKUP($CM87,AutoSCAN_ORG!$B$1:$CF$2516,2,FALSE)</f>
        <v>825.678</v>
      </c>
      <c r="CQ87">
        <f>VLOOKUP($CM87,AutoSCAN_ORG!$B$1:$CF$2516,3,FALSE)</f>
        <v>9.2080000000000002</v>
      </c>
      <c r="CR87">
        <f>VLOOKUP($CM87,AutoSCAN_ORG!$B$1:$CF$2516,4,FALSE)</f>
        <v>95.171999999999997</v>
      </c>
      <c r="CS87">
        <f>VLOOKUP($CM87,AutoSCAN_ORG!$B$1:$CF$2516,5,FALSE)</f>
        <v>6.2949999999999999</v>
      </c>
      <c r="CT87" t="str">
        <f>VLOOKUP($CM87,AutoSCAN_ORG!$B$1:$CF$2516,6,FALSE)</f>
        <v>MELO-CORR</v>
      </c>
      <c r="CU87">
        <f>VLOOKUP($CM87,AutoSCAN_ORG!$B$1:$CF$2516,7,FALSE)</f>
        <v>0</v>
      </c>
      <c r="CV87">
        <f>VLOOKUP($CM87,AutoSCAN_ORG!$B$1:$CF$2516,69,FALSE)</f>
        <v>0</v>
      </c>
      <c r="CW87">
        <f>VLOOKUP($CM87,AutoSCAN_ORG!$B$1:$CF$2516,70,FALSE)</f>
        <v>0</v>
      </c>
      <c r="CX87" t="str">
        <f>VLOOKUP($CM87,AutoSCAN_ORG!$B$1:$CF$2516,71,FALSE)</f>
        <v>Y</v>
      </c>
      <c r="CZ87" t="str">
        <f>VLOOKUP($CM87,AutoSCAN_ORG!$B$1:$CF$2516,73,FALSE)</f>
        <v>added</v>
      </c>
      <c r="DA87">
        <f>VLOOKUP($CM87,AutoSCAN_ORG!$B$1:$CF$2516,74,FALSE)</f>
        <v>0</v>
      </c>
      <c r="DB87">
        <f>VLOOKUP($CM87,AutoSCAN_ORG!$B$1:$CF$2516,75,FALSE)</f>
        <v>0</v>
      </c>
      <c r="DC87">
        <f>VLOOKUP($CM87,AutoSCAN_ORG!$B$1:$CF$2516,76,FALSE)</f>
        <v>0</v>
      </c>
      <c r="DD87">
        <f>VLOOKUP($CM87,AutoSCAN_ORG!$B$1:$CF$2516,77,FALSE)</f>
        <v>0</v>
      </c>
      <c r="DF87">
        <f>VLOOKUP($CM87,AutoSCAN_ORG!$B$1:$CF$2516,79,FALSE)</f>
        <v>10.42</v>
      </c>
      <c r="DG87">
        <f>VLOOKUP($CM87,AutoSCAN_ORG!$B$1:$CF$2516,80,FALSE)</f>
        <v>10.42</v>
      </c>
      <c r="DH87">
        <f>VLOOKUP($CM87,AutoSCAN_ORG!$B$1:$CF$2516,81,FALSE)</f>
        <v>1.2999999999999999E-2</v>
      </c>
      <c r="DI87">
        <f>VLOOKUP($CM87,AutoSCAN_ORG!$B$1:$CF$2516,82,FALSE)</f>
        <v>2.7E-2</v>
      </c>
      <c r="DJ87">
        <f>VLOOKUP($CM87,AutoSCAN_ORG!$B$1:$CF$2516,83,FALSE)</f>
        <v>0.64</v>
      </c>
    </row>
    <row r="88" spans="2:114" x14ac:dyDescent="0.35">
      <c r="B88" t="s">
        <v>3836</v>
      </c>
      <c r="C88">
        <v>89</v>
      </c>
      <c r="D88" t="s">
        <v>7778</v>
      </c>
      <c r="E88">
        <v>216</v>
      </c>
      <c r="F88">
        <v>825.82500000000005</v>
      </c>
      <c r="G88">
        <v>10</v>
      </c>
      <c r="H88" t="s">
        <v>7782</v>
      </c>
      <c r="I88" t="s">
        <v>7773</v>
      </c>
      <c r="J88" t="s">
        <v>5753</v>
      </c>
      <c r="K88">
        <v>10</v>
      </c>
      <c r="L88">
        <v>0.56999999999999995</v>
      </c>
      <c r="M88">
        <v>10</v>
      </c>
      <c r="N88">
        <v>8</v>
      </c>
      <c r="O88" t="s">
        <v>7880</v>
      </c>
      <c r="R88" t="s">
        <v>7784</v>
      </c>
      <c r="S88" t="s">
        <v>7774</v>
      </c>
      <c r="T88" t="s">
        <v>7189</v>
      </c>
      <c r="U88" t="s">
        <v>7461</v>
      </c>
      <c r="V88" t="s">
        <v>7461</v>
      </c>
      <c r="W88">
        <v>5.56</v>
      </c>
      <c r="X88" t="s">
        <v>7877</v>
      </c>
      <c r="Y88">
        <v>1.8</v>
      </c>
      <c r="Z88" t="s">
        <v>7774</v>
      </c>
      <c r="AA88" t="s">
        <v>7789</v>
      </c>
      <c r="AB88" t="s">
        <v>7774</v>
      </c>
      <c r="AF88" t="s">
        <v>5678</v>
      </c>
      <c r="AG88">
        <v>42.777205360000004</v>
      </c>
      <c r="AH88">
        <v>-82.037371030000003</v>
      </c>
      <c r="AI88">
        <v>202.8</v>
      </c>
      <c r="AJ88">
        <v>290</v>
      </c>
      <c r="AL88">
        <v>15</v>
      </c>
      <c r="AM88">
        <v>986</v>
      </c>
      <c r="AN88">
        <v>2.72</v>
      </c>
      <c r="AO88">
        <v>-403.988</v>
      </c>
      <c r="AP88">
        <v>2115</v>
      </c>
      <c r="AQ88">
        <v>2116</v>
      </c>
      <c r="AT88">
        <v>1.24</v>
      </c>
      <c r="AU88">
        <v>1.24</v>
      </c>
      <c r="AW88">
        <v>2.15</v>
      </c>
      <c r="AX88">
        <v>2.14</v>
      </c>
      <c r="BD88">
        <v>0.56999999999999995</v>
      </c>
      <c r="BE88">
        <v>10</v>
      </c>
      <c r="BF88" t="s">
        <v>1054</v>
      </c>
      <c r="BG88" t="s">
        <v>3836</v>
      </c>
      <c r="BH88">
        <v>89</v>
      </c>
      <c r="BI88" t="s">
        <v>5753</v>
      </c>
      <c r="BJ88" t="s">
        <v>7773</v>
      </c>
      <c r="BK88">
        <v>89</v>
      </c>
      <c r="BL88">
        <v>1100</v>
      </c>
      <c r="BS88">
        <v>13</v>
      </c>
      <c r="BT88">
        <v>0.66</v>
      </c>
      <c r="BU88">
        <v>0.57999999999999996</v>
      </c>
      <c r="BV88">
        <v>0.57999999999999996</v>
      </c>
      <c r="BW88">
        <v>42.777205360000004</v>
      </c>
      <c r="BX88">
        <v>-82.037371030000003</v>
      </c>
      <c r="BY88">
        <v>4736596.0750000002</v>
      </c>
      <c r="BZ88">
        <v>202.77600000000001</v>
      </c>
      <c r="CA88">
        <v>260.5</v>
      </c>
      <c r="CB88" t="s">
        <v>7469</v>
      </c>
      <c r="CC88">
        <v>7</v>
      </c>
      <c r="CD88">
        <v>10</v>
      </c>
      <c r="CE88">
        <v>12</v>
      </c>
      <c r="CF88">
        <v>12</v>
      </c>
      <c r="CG88" t="s">
        <v>5677</v>
      </c>
      <c r="CH88">
        <v>414</v>
      </c>
      <c r="CI88" t="s">
        <v>3290</v>
      </c>
      <c r="CJ88" t="s">
        <v>7332</v>
      </c>
      <c r="CK88">
        <v>5.56</v>
      </c>
      <c r="CL88">
        <v>1.9</v>
      </c>
      <c r="CM88" t="s">
        <v>3836</v>
      </c>
      <c r="CO88" t="str">
        <f>VLOOKUP(CM88,AutoSCAN_ORG!B89:CF2604,1,FALSE)</f>
        <v>AS00-0000745</v>
      </c>
      <c r="CP88">
        <f>VLOOKUP($CM88,AutoSCAN_ORG!$B$1:$CF$2516,2,FALSE)</f>
        <v>825.82299999999998</v>
      </c>
      <c r="CQ88">
        <f>VLOOKUP($CM88,AutoSCAN_ORG!$B$1:$CF$2516,3,FALSE)</f>
        <v>9.2629999999999999</v>
      </c>
      <c r="CR88">
        <f>VLOOKUP($CM88,AutoSCAN_ORG!$B$1:$CF$2516,4,FALSE)</f>
        <v>92.728999999999999</v>
      </c>
      <c r="CS88">
        <f>VLOOKUP($CM88,AutoSCAN_ORG!$B$1:$CF$2516,5,FALSE)</f>
        <v>6.2949999999999999</v>
      </c>
      <c r="CT88" t="str">
        <f>VLOOKUP($CM88,AutoSCAN_ORG!$B$1:$CF$2516,6,FALSE)</f>
        <v>MELO-CORR</v>
      </c>
      <c r="CU88">
        <f>VLOOKUP($CM88,AutoSCAN_ORG!$B$1:$CF$2516,7,FALSE)</f>
        <v>0</v>
      </c>
      <c r="CV88">
        <f>VLOOKUP($CM88,AutoSCAN_ORG!$B$1:$CF$2516,69,FALSE)</f>
        <v>0</v>
      </c>
      <c r="CW88">
        <f>VLOOKUP($CM88,AutoSCAN_ORG!$B$1:$CF$2516,70,FALSE)</f>
        <v>0</v>
      </c>
      <c r="CX88" t="str">
        <f>VLOOKUP($CM88,AutoSCAN_ORG!$B$1:$CF$2516,71,FALSE)</f>
        <v>Y</v>
      </c>
      <c r="CZ88" t="str">
        <f>VLOOKUP($CM88,AutoSCAN_ORG!$B$1:$CF$2516,73,FALSE)</f>
        <v>added</v>
      </c>
      <c r="DA88">
        <f>VLOOKUP($CM88,AutoSCAN_ORG!$B$1:$CF$2516,74,FALSE)</f>
        <v>0</v>
      </c>
      <c r="DB88">
        <f>VLOOKUP($CM88,AutoSCAN_ORG!$B$1:$CF$2516,75,FALSE)</f>
        <v>0</v>
      </c>
      <c r="DC88">
        <f>VLOOKUP($CM88,AutoSCAN_ORG!$B$1:$CF$2516,76,FALSE)</f>
        <v>0</v>
      </c>
      <c r="DD88">
        <f>VLOOKUP($CM88,AutoSCAN_ORG!$B$1:$CF$2516,77,FALSE)</f>
        <v>0</v>
      </c>
      <c r="DF88">
        <f>VLOOKUP($CM88,AutoSCAN_ORG!$B$1:$CF$2516,79,FALSE)</f>
        <v>10.210000000000001</v>
      </c>
      <c r="DG88">
        <f>VLOOKUP($CM88,AutoSCAN_ORG!$B$1:$CF$2516,80,FALSE)</f>
        <v>10.210000000000001</v>
      </c>
      <c r="DH88">
        <f>VLOOKUP($CM88,AutoSCAN_ORG!$B$1:$CF$2516,81,FALSE)</f>
        <v>6.0000000000000001E-3</v>
      </c>
      <c r="DI88">
        <f>VLOOKUP($CM88,AutoSCAN_ORG!$B$1:$CF$2516,82,FALSE)</f>
        <v>0.01</v>
      </c>
      <c r="DJ88">
        <f>VLOOKUP($CM88,AutoSCAN_ORG!$B$1:$CF$2516,83,FALSE)</f>
        <v>0.69099999999999995</v>
      </c>
    </row>
    <row r="89" spans="2:114" x14ac:dyDescent="0.35">
      <c r="B89" t="s">
        <v>3837</v>
      </c>
      <c r="C89">
        <v>90</v>
      </c>
      <c r="D89" t="s">
        <v>7778</v>
      </c>
      <c r="E89">
        <v>217</v>
      </c>
      <c r="F89">
        <v>826.029</v>
      </c>
      <c r="G89">
        <v>10</v>
      </c>
      <c r="H89" t="s">
        <v>7782</v>
      </c>
      <c r="I89" t="s">
        <v>7773</v>
      </c>
      <c r="J89" t="s">
        <v>5753</v>
      </c>
      <c r="K89">
        <v>10</v>
      </c>
      <c r="L89">
        <v>0.56000000000000005</v>
      </c>
      <c r="M89">
        <v>8</v>
      </c>
      <c r="N89">
        <v>8</v>
      </c>
      <c r="O89" t="s">
        <v>7881</v>
      </c>
      <c r="R89" t="s">
        <v>7784</v>
      </c>
      <c r="S89" t="s">
        <v>7774</v>
      </c>
      <c r="T89" t="s">
        <v>7189</v>
      </c>
      <c r="U89" t="s">
        <v>7461</v>
      </c>
      <c r="V89" t="s">
        <v>7461</v>
      </c>
      <c r="W89">
        <v>5.56</v>
      </c>
      <c r="X89" t="s">
        <v>7877</v>
      </c>
      <c r="Y89">
        <v>1.9</v>
      </c>
      <c r="Z89" t="s">
        <v>7774</v>
      </c>
      <c r="AA89" t="s">
        <v>7789</v>
      </c>
      <c r="AB89" t="s">
        <v>7774</v>
      </c>
      <c r="AF89" t="s">
        <v>5678</v>
      </c>
      <c r="AG89">
        <v>42.77720351</v>
      </c>
      <c r="AH89">
        <v>-82.037371109999995</v>
      </c>
      <c r="AI89">
        <v>202.8</v>
      </c>
      <c r="AJ89">
        <v>290</v>
      </c>
      <c r="AL89">
        <v>15</v>
      </c>
      <c r="AM89">
        <v>986</v>
      </c>
      <c r="AN89">
        <v>2.9239999999999999</v>
      </c>
      <c r="AO89">
        <v>-398.04700000000003</v>
      </c>
      <c r="AP89">
        <v>2117</v>
      </c>
      <c r="AQ89">
        <v>2117</v>
      </c>
      <c r="AT89">
        <v>1.24</v>
      </c>
      <c r="AU89">
        <v>1.24</v>
      </c>
      <c r="AW89">
        <v>2.15</v>
      </c>
      <c r="AX89">
        <v>2.15</v>
      </c>
      <c r="BD89">
        <v>0.56000000000000005</v>
      </c>
      <c r="BE89">
        <v>8</v>
      </c>
      <c r="BF89" t="s">
        <v>1055</v>
      </c>
      <c r="BG89" t="s">
        <v>3837</v>
      </c>
      <c r="BH89">
        <v>90</v>
      </c>
      <c r="BI89" t="s">
        <v>5753</v>
      </c>
      <c r="BJ89" t="s">
        <v>7773</v>
      </c>
      <c r="BK89">
        <v>90</v>
      </c>
      <c r="BL89">
        <v>1100</v>
      </c>
      <c r="BS89">
        <v>13</v>
      </c>
      <c r="BT89">
        <v>0.66</v>
      </c>
      <c r="BU89">
        <v>0.57999999999999996</v>
      </c>
      <c r="BV89">
        <v>0.57999999999999996</v>
      </c>
      <c r="BW89">
        <v>42.77720351</v>
      </c>
      <c r="BX89">
        <v>-82.037371109999995</v>
      </c>
      <c r="BY89">
        <v>4736595.8710000003</v>
      </c>
      <c r="BZ89">
        <v>202.77600000000001</v>
      </c>
      <c r="CA89">
        <v>263.10000000000002</v>
      </c>
      <c r="CB89" t="s">
        <v>7468</v>
      </c>
      <c r="CC89">
        <v>7</v>
      </c>
      <c r="CD89">
        <v>10</v>
      </c>
      <c r="CE89">
        <v>12</v>
      </c>
      <c r="CF89">
        <v>12</v>
      </c>
      <c r="CG89" t="s">
        <v>5677</v>
      </c>
      <c r="CH89">
        <v>414</v>
      </c>
      <c r="CI89" t="s">
        <v>3290</v>
      </c>
      <c r="CJ89" t="s">
        <v>7332</v>
      </c>
      <c r="CK89">
        <v>5.56</v>
      </c>
      <c r="CL89">
        <v>1.8</v>
      </c>
      <c r="CM89" t="s">
        <v>3837</v>
      </c>
      <c r="CO89" t="str">
        <f>VLOOKUP(CM89,AutoSCAN_ORG!B90:CF2605,1,FALSE)</f>
        <v>AS00-0000746</v>
      </c>
      <c r="CP89">
        <f>VLOOKUP($CM89,AutoSCAN_ORG!$B$1:$CF$2516,2,FALSE)</f>
        <v>826.02599999999995</v>
      </c>
      <c r="CQ89">
        <f>VLOOKUP($CM89,AutoSCAN_ORG!$B$1:$CF$2516,3,FALSE)</f>
        <v>11.115</v>
      </c>
      <c r="CR89">
        <f>VLOOKUP($CM89,AutoSCAN_ORG!$B$1:$CF$2516,4,FALSE)</f>
        <v>92.147999999999996</v>
      </c>
      <c r="CS89">
        <f>VLOOKUP($CM89,AutoSCAN_ORG!$B$1:$CF$2516,5,FALSE)</f>
        <v>6.2949999999999999</v>
      </c>
      <c r="CT89" t="str">
        <f>VLOOKUP($CM89,AutoSCAN_ORG!$B$1:$CF$2516,6,FALSE)</f>
        <v>MELO-CORR</v>
      </c>
      <c r="CU89">
        <f>VLOOKUP($CM89,AutoSCAN_ORG!$B$1:$CF$2516,7,FALSE)</f>
        <v>0</v>
      </c>
      <c r="CV89">
        <f>VLOOKUP($CM89,AutoSCAN_ORG!$B$1:$CF$2516,69,FALSE)</f>
        <v>0</v>
      </c>
      <c r="CW89">
        <f>VLOOKUP($CM89,AutoSCAN_ORG!$B$1:$CF$2516,70,FALSE)</f>
        <v>0</v>
      </c>
      <c r="CX89" t="str">
        <f>VLOOKUP($CM89,AutoSCAN_ORG!$B$1:$CF$2516,71,FALSE)</f>
        <v>Y</v>
      </c>
      <c r="CZ89" t="str">
        <f>VLOOKUP($CM89,AutoSCAN_ORG!$B$1:$CF$2516,73,FALSE)</f>
        <v>added</v>
      </c>
      <c r="DA89">
        <f>VLOOKUP($CM89,AutoSCAN_ORG!$B$1:$CF$2516,74,FALSE)</f>
        <v>0</v>
      </c>
      <c r="DB89">
        <f>VLOOKUP($CM89,AutoSCAN_ORG!$B$1:$CF$2516,75,FALSE)</f>
        <v>0</v>
      </c>
      <c r="DC89">
        <f>VLOOKUP($CM89,AutoSCAN_ORG!$B$1:$CF$2516,76,FALSE)</f>
        <v>0</v>
      </c>
      <c r="DD89">
        <f>VLOOKUP($CM89,AutoSCAN_ORG!$B$1:$CF$2516,77,FALSE)</f>
        <v>0</v>
      </c>
      <c r="DF89">
        <f>VLOOKUP($CM89,AutoSCAN_ORG!$B$1:$CF$2516,79,FALSE)</f>
        <v>10.130000000000001</v>
      </c>
      <c r="DG89">
        <f>VLOOKUP($CM89,AutoSCAN_ORG!$B$1:$CF$2516,80,FALSE)</f>
        <v>10.130000000000001</v>
      </c>
      <c r="DH89">
        <f>VLOOKUP($CM89,AutoSCAN_ORG!$B$1:$CF$2516,81,FALSE)</f>
        <v>-1E-3</v>
      </c>
      <c r="DI89">
        <f>VLOOKUP($CM89,AutoSCAN_ORG!$B$1:$CF$2516,82,FALSE)</f>
        <v>-2E-3</v>
      </c>
      <c r="DJ89">
        <f>VLOOKUP($CM89,AutoSCAN_ORG!$B$1:$CF$2516,83,FALSE)</f>
        <v>0.57699999999999996</v>
      </c>
    </row>
    <row r="90" spans="2:114" x14ac:dyDescent="0.35">
      <c r="B90" t="s">
        <v>3838</v>
      </c>
      <c r="C90">
        <v>91</v>
      </c>
      <c r="D90" t="s">
        <v>7778</v>
      </c>
      <c r="E90">
        <v>218</v>
      </c>
      <c r="F90">
        <v>826.10699999999997</v>
      </c>
      <c r="G90">
        <v>10</v>
      </c>
      <c r="H90" t="s">
        <v>7782</v>
      </c>
      <c r="I90" t="s">
        <v>7773</v>
      </c>
      <c r="J90" t="s">
        <v>5753</v>
      </c>
      <c r="K90">
        <v>11</v>
      </c>
      <c r="L90">
        <v>0.6</v>
      </c>
      <c r="M90">
        <v>12</v>
      </c>
      <c r="N90">
        <v>8</v>
      </c>
      <c r="O90" t="s">
        <v>7486</v>
      </c>
      <c r="R90" t="s">
        <v>7784</v>
      </c>
      <c r="S90" t="s">
        <v>7774</v>
      </c>
      <c r="T90" t="s">
        <v>7189</v>
      </c>
      <c r="U90" t="s">
        <v>7461</v>
      </c>
      <c r="V90" t="s">
        <v>7461</v>
      </c>
      <c r="W90">
        <v>5.56</v>
      </c>
      <c r="X90" t="s">
        <v>7877</v>
      </c>
      <c r="Y90">
        <v>1.8</v>
      </c>
      <c r="Z90" t="s">
        <v>7774</v>
      </c>
      <c r="AA90" t="s">
        <v>7783</v>
      </c>
      <c r="AB90" t="s">
        <v>7774</v>
      </c>
      <c r="AF90" t="s">
        <v>5678</v>
      </c>
      <c r="AG90">
        <v>42.77720283</v>
      </c>
      <c r="AH90">
        <v>-82.037371140000005</v>
      </c>
      <c r="AI90">
        <v>202.8</v>
      </c>
      <c r="AJ90">
        <v>290</v>
      </c>
      <c r="AL90">
        <v>15</v>
      </c>
      <c r="AM90">
        <v>986</v>
      </c>
      <c r="AN90">
        <v>3</v>
      </c>
      <c r="AO90">
        <v>-423.08499999999998</v>
      </c>
      <c r="AP90">
        <v>2112</v>
      </c>
      <c r="AQ90">
        <v>2113</v>
      </c>
      <c r="AT90">
        <v>1.23</v>
      </c>
      <c r="AU90">
        <v>1.23</v>
      </c>
      <c r="AW90">
        <v>2.14</v>
      </c>
      <c r="AX90">
        <v>2.14</v>
      </c>
      <c r="BD90">
        <v>0.6</v>
      </c>
      <c r="BE90">
        <v>12</v>
      </c>
      <c r="BF90" t="s">
        <v>1056</v>
      </c>
      <c r="BG90" t="s">
        <v>3838</v>
      </c>
      <c r="BH90">
        <v>91</v>
      </c>
      <c r="BI90" t="s">
        <v>5753</v>
      </c>
      <c r="BJ90" t="s">
        <v>7773</v>
      </c>
      <c r="BK90">
        <v>91</v>
      </c>
      <c r="BL90">
        <v>1100</v>
      </c>
      <c r="BS90">
        <v>13</v>
      </c>
      <c r="BT90">
        <v>0.66</v>
      </c>
      <c r="BU90">
        <v>0.57999999999999996</v>
      </c>
      <c r="BV90">
        <v>0.57999999999999996</v>
      </c>
      <c r="BW90">
        <v>42.77720283</v>
      </c>
      <c r="BX90">
        <v>-82.037371140000005</v>
      </c>
      <c r="BY90">
        <v>4736595.7949999999</v>
      </c>
      <c r="BZ90">
        <v>202.77600000000001</v>
      </c>
      <c r="CA90">
        <v>252.7</v>
      </c>
      <c r="CB90" t="s">
        <v>7470</v>
      </c>
      <c r="CC90">
        <v>7</v>
      </c>
      <c r="CD90">
        <v>10</v>
      </c>
      <c r="CE90">
        <v>12</v>
      </c>
      <c r="CF90">
        <v>12</v>
      </c>
      <c r="CG90" t="s">
        <v>5677</v>
      </c>
      <c r="CH90">
        <v>414</v>
      </c>
      <c r="CI90" t="s">
        <v>3290</v>
      </c>
      <c r="CJ90" t="s">
        <v>7332</v>
      </c>
      <c r="CK90">
        <v>5.56</v>
      </c>
      <c r="CL90">
        <v>1.8</v>
      </c>
      <c r="CM90" t="s">
        <v>3838</v>
      </c>
      <c r="CO90" t="str">
        <f>VLOOKUP(CM90,AutoSCAN_ORG!B91:CF2606,1,FALSE)</f>
        <v>AS00-0000747</v>
      </c>
      <c r="CP90">
        <f>VLOOKUP($CM90,AutoSCAN_ORG!$B$1:$CF$2516,2,FALSE)</f>
        <v>826.10299999999995</v>
      </c>
      <c r="CQ90">
        <f>VLOOKUP($CM90,AutoSCAN_ORG!$B$1:$CF$2516,3,FALSE)</f>
        <v>10.731</v>
      </c>
      <c r="CR90">
        <f>VLOOKUP($CM90,AutoSCAN_ORG!$B$1:$CF$2516,4,FALSE)</f>
        <v>100.584</v>
      </c>
      <c r="CS90">
        <f>VLOOKUP($CM90,AutoSCAN_ORG!$B$1:$CF$2516,5,FALSE)</f>
        <v>6.2949999999999999</v>
      </c>
      <c r="CT90" t="str">
        <f>VLOOKUP($CM90,AutoSCAN_ORG!$B$1:$CF$2516,6,FALSE)</f>
        <v>MELO-CORR</v>
      </c>
      <c r="CU90">
        <f>VLOOKUP($CM90,AutoSCAN_ORG!$B$1:$CF$2516,7,FALSE)</f>
        <v>0</v>
      </c>
      <c r="CV90">
        <f>VLOOKUP($CM90,AutoSCAN_ORG!$B$1:$CF$2516,69,FALSE)</f>
        <v>0</v>
      </c>
      <c r="CW90">
        <f>VLOOKUP($CM90,AutoSCAN_ORG!$B$1:$CF$2516,70,FALSE)</f>
        <v>0</v>
      </c>
      <c r="CX90" t="str">
        <f>VLOOKUP($CM90,AutoSCAN_ORG!$B$1:$CF$2516,71,FALSE)</f>
        <v>Y</v>
      </c>
      <c r="CZ90" t="str">
        <f>VLOOKUP($CM90,AutoSCAN_ORG!$B$1:$CF$2516,73,FALSE)</f>
        <v>added</v>
      </c>
      <c r="DA90">
        <f>VLOOKUP($CM90,AutoSCAN_ORG!$B$1:$CF$2516,74,FALSE)</f>
        <v>0</v>
      </c>
      <c r="DB90">
        <f>VLOOKUP($CM90,AutoSCAN_ORG!$B$1:$CF$2516,75,FALSE)</f>
        <v>0</v>
      </c>
      <c r="DC90">
        <f>VLOOKUP($CM90,AutoSCAN_ORG!$B$1:$CF$2516,76,FALSE)</f>
        <v>0</v>
      </c>
      <c r="DD90">
        <f>VLOOKUP($CM90,AutoSCAN_ORG!$B$1:$CF$2516,77,FALSE)</f>
        <v>0</v>
      </c>
      <c r="DF90">
        <f>VLOOKUP($CM90,AutoSCAN_ORG!$B$1:$CF$2516,79,FALSE)</f>
        <v>10.84</v>
      </c>
      <c r="DG90">
        <f>VLOOKUP($CM90,AutoSCAN_ORG!$B$1:$CF$2516,80,FALSE)</f>
        <v>10.84</v>
      </c>
      <c r="DH90">
        <f>VLOOKUP($CM90,AutoSCAN_ORG!$B$1:$CF$2516,81,FALSE)</f>
        <v>1E-3</v>
      </c>
      <c r="DI90">
        <f>VLOOKUP($CM90,AutoSCAN_ORG!$B$1:$CF$2516,82,FALSE)</f>
        <v>3.0000000000000001E-3</v>
      </c>
      <c r="DJ90">
        <f>VLOOKUP($CM90,AutoSCAN_ORG!$B$1:$CF$2516,83,FALSE)</f>
        <v>0.625</v>
      </c>
    </row>
    <row r="91" spans="2:114" x14ac:dyDescent="0.35">
      <c r="B91" t="s">
        <v>3839</v>
      </c>
      <c r="C91">
        <v>92</v>
      </c>
      <c r="D91" t="s">
        <v>7778</v>
      </c>
      <c r="E91">
        <v>219</v>
      </c>
      <c r="F91">
        <v>826.42</v>
      </c>
      <c r="G91">
        <v>10</v>
      </c>
      <c r="H91" t="s">
        <v>7782</v>
      </c>
      <c r="I91" t="s">
        <v>7773</v>
      </c>
      <c r="J91" t="s">
        <v>5753</v>
      </c>
      <c r="K91">
        <v>10</v>
      </c>
      <c r="L91">
        <v>0.56000000000000005</v>
      </c>
      <c r="M91">
        <v>9</v>
      </c>
      <c r="N91">
        <v>11</v>
      </c>
      <c r="O91" t="s">
        <v>7465</v>
      </c>
      <c r="R91" t="s">
        <v>7784</v>
      </c>
      <c r="S91" t="s">
        <v>7774</v>
      </c>
      <c r="T91" t="s">
        <v>7189</v>
      </c>
      <c r="U91" t="s">
        <v>7461</v>
      </c>
      <c r="V91" t="s">
        <v>7461</v>
      </c>
      <c r="W91">
        <v>5.56</v>
      </c>
      <c r="X91" t="s">
        <v>7877</v>
      </c>
      <c r="Y91">
        <v>1.9</v>
      </c>
      <c r="Z91" t="s">
        <v>7774</v>
      </c>
      <c r="AA91" t="s">
        <v>7786</v>
      </c>
      <c r="AB91" t="s">
        <v>7774</v>
      </c>
      <c r="AC91">
        <v>10</v>
      </c>
      <c r="AD91">
        <v>10</v>
      </c>
      <c r="AE91">
        <v>15</v>
      </c>
      <c r="AF91" t="s">
        <v>5683</v>
      </c>
      <c r="AG91">
        <v>42.777199979999999</v>
      </c>
      <c r="AH91">
        <v>-82.037371250000007</v>
      </c>
      <c r="AI91">
        <v>202.8</v>
      </c>
      <c r="AJ91">
        <v>290</v>
      </c>
      <c r="AL91">
        <v>15</v>
      </c>
      <c r="AM91">
        <v>986</v>
      </c>
      <c r="AN91">
        <v>3.3149999999999999</v>
      </c>
      <c r="AO91">
        <v>-402.34699999999998</v>
      </c>
      <c r="AP91">
        <v>2116</v>
      </c>
      <c r="AQ91">
        <v>2116</v>
      </c>
      <c r="AT91">
        <v>1.24</v>
      </c>
      <c r="AU91">
        <v>1.24</v>
      </c>
      <c r="AW91">
        <v>2.15</v>
      </c>
      <c r="AX91">
        <v>2.15</v>
      </c>
      <c r="BD91">
        <v>0.56000000000000005</v>
      </c>
      <c r="BE91">
        <v>9</v>
      </c>
      <c r="BF91" t="s">
        <v>1057</v>
      </c>
      <c r="BG91" t="s">
        <v>3839</v>
      </c>
      <c r="BH91">
        <v>92</v>
      </c>
      <c r="BI91" t="s">
        <v>5753</v>
      </c>
      <c r="BJ91" t="s">
        <v>7773</v>
      </c>
      <c r="BK91">
        <v>92</v>
      </c>
      <c r="BL91">
        <v>1100</v>
      </c>
      <c r="BS91">
        <v>13</v>
      </c>
      <c r="BT91">
        <v>0.66</v>
      </c>
      <c r="BU91">
        <v>0.57999999999999996</v>
      </c>
      <c r="BV91">
        <v>0.57999999999999996</v>
      </c>
      <c r="BW91">
        <v>42.777199979999999</v>
      </c>
      <c r="BX91">
        <v>-82.037371250000007</v>
      </c>
      <c r="BY91">
        <v>4736595.4790000003</v>
      </c>
      <c r="BZ91">
        <v>202.77699999999999</v>
      </c>
      <c r="CA91">
        <v>260</v>
      </c>
      <c r="CB91" t="s">
        <v>7471</v>
      </c>
      <c r="CC91">
        <v>7</v>
      </c>
      <c r="CD91">
        <v>10</v>
      </c>
      <c r="CE91">
        <v>12</v>
      </c>
      <c r="CF91">
        <v>12</v>
      </c>
      <c r="CG91" t="s">
        <v>5677</v>
      </c>
      <c r="CH91">
        <v>414</v>
      </c>
      <c r="CI91" t="s">
        <v>3290</v>
      </c>
      <c r="CJ91" t="s">
        <v>7332</v>
      </c>
      <c r="CK91">
        <v>5.56</v>
      </c>
      <c r="CL91">
        <v>1.9</v>
      </c>
      <c r="CM91" t="s">
        <v>3839</v>
      </c>
      <c r="CO91" t="str">
        <f>VLOOKUP(CM91,AutoSCAN_ORG!B92:CF2607,1,FALSE)</f>
        <v>AS00-0000748</v>
      </c>
      <c r="CP91">
        <f>VLOOKUP($CM91,AutoSCAN_ORG!$B$1:$CF$2516,2,FALSE)</f>
        <v>826.41700000000003</v>
      </c>
      <c r="CQ91">
        <f>VLOOKUP($CM91,AutoSCAN_ORG!$B$1:$CF$2516,3,FALSE)</f>
        <v>8.6329999999999991</v>
      </c>
      <c r="CR91">
        <f>VLOOKUP($CM91,AutoSCAN_ORG!$B$1:$CF$2516,4,FALSE)</f>
        <v>94.162999999999997</v>
      </c>
      <c r="CS91">
        <f>VLOOKUP($CM91,AutoSCAN_ORG!$B$1:$CF$2516,5,FALSE)</f>
        <v>6.2949999999999999</v>
      </c>
      <c r="CT91" t="str">
        <f>VLOOKUP($CM91,AutoSCAN_ORG!$B$1:$CF$2516,6,FALSE)</f>
        <v>MELO-CORR</v>
      </c>
      <c r="CU91">
        <f>VLOOKUP($CM91,AutoSCAN_ORG!$B$1:$CF$2516,7,FALSE)</f>
        <v>0</v>
      </c>
      <c r="CV91">
        <f>VLOOKUP($CM91,AutoSCAN_ORG!$B$1:$CF$2516,69,FALSE)</f>
        <v>0</v>
      </c>
      <c r="CW91">
        <f>VLOOKUP($CM91,AutoSCAN_ORG!$B$1:$CF$2516,70,FALSE)</f>
        <v>0</v>
      </c>
      <c r="CX91" t="str">
        <f>VLOOKUP($CM91,AutoSCAN_ORG!$B$1:$CF$2516,71,FALSE)</f>
        <v>Y</v>
      </c>
      <c r="CZ91" t="str">
        <f>VLOOKUP($CM91,AutoSCAN_ORG!$B$1:$CF$2516,73,FALSE)</f>
        <v>added</v>
      </c>
      <c r="DA91">
        <f>VLOOKUP($CM91,AutoSCAN_ORG!$B$1:$CF$2516,74,FALSE)</f>
        <v>0</v>
      </c>
      <c r="DB91">
        <f>VLOOKUP($CM91,AutoSCAN_ORG!$B$1:$CF$2516,75,FALSE)</f>
        <v>0</v>
      </c>
      <c r="DC91">
        <f>VLOOKUP($CM91,AutoSCAN_ORG!$B$1:$CF$2516,76,FALSE)</f>
        <v>0</v>
      </c>
      <c r="DD91">
        <f>VLOOKUP($CM91,AutoSCAN_ORG!$B$1:$CF$2516,77,FALSE)</f>
        <v>0</v>
      </c>
      <c r="DF91">
        <f>VLOOKUP($CM91,AutoSCAN_ORG!$B$1:$CF$2516,79,FALSE)</f>
        <v>10.1</v>
      </c>
      <c r="DG91">
        <f>VLOOKUP($CM91,AutoSCAN_ORG!$B$1:$CF$2516,80,FALSE)</f>
        <v>10.1</v>
      </c>
      <c r="DH91">
        <f>VLOOKUP($CM91,AutoSCAN_ORG!$B$1:$CF$2516,81,FALSE)</f>
        <v>4.0000000000000001E-3</v>
      </c>
      <c r="DI91">
        <f>VLOOKUP($CM91,AutoSCAN_ORG!$B$1:$CF$2516,82,FALSE)</f>
        <v>8.0000000000000002E-3</v>
      </c>
      <c r="DJ91">
        <f>VLOOKUP($CM91,AutoSCAN_ORG!$B$1:$CF$2516,83,FALSE)</f>
        <v>0.66300000000000003</v>
      </c>
    </row>
    <row r="92" spans="2:114" x14ac:dyDescent="0.35">
      <c r="B92" t="s">
        <v>3840</v>
      </c>
      <c r="C92">
        <v>93</v>
      </c>
      <c r="D92" t="s">
        <v>7778</v>
      </c>
      <c r="E92">
        <v>220</v>
      </c>
      <c r="F92">
        <v>826.49699999999996</v>
      </c>
      <c r="G92">
        <v>10</v>
      </c>
      <c r="H92" t="s">
        <v>7782</v>
      </c>
      <c r="I92" t="s">
        <v>7773</v>
      </c>
      <c r="J92" t="s">
        <v>5753</v>
      </c>
      <c r="K92">
        <v>11</v>
      </c>
      <c r="L92">
        <v>0.62</v>
      </c>
      <c r="M92">
        <v>11</v>
      </c>
      <c r="N92">
        <v>9</v>
      </c>
      <c r="O92" t="s">
        <v>7462</v>
      </c>
      <c r="R92" t="s">
        <v>7784</v>
      </c>
      <c r="S92" t="s">
        <v>7774</v>
      </c>
      <c r="T92" t="s">
        <v>7189</v>
      </c>
      <c r="U92" t="s">
        <v>7461</v>
      </c>
      <c r="V92" t="s">
        <v>7461</v>
      </c>
      <c r="W92">
        <v>5.56</v>
      </c>
      <c r="X92" t="s">
        <v>7877</v>
      </c>
      <c r="Y92">
        <v>1.9</v>
      </c>
      <c r="Z92" t="s">
        <v>7774</v>
      </c>
      <c r="AA92" t="s">
        <v>7783</v>
      </c>
      <c r="AB92" t="s">
        <v>7774</v>
      </c>
      <c r="AF92" t="s">
        <v>5678</v>
      </c>
      <c r="AG92">
        <v>42.777199289999999</v>
      </c>
      <c r="AH92">
        <v>-82.037371280000002</v>
      </c>
      <c r="AI92">
        <v>202.8</v>
      </c>
      <c r="AJ92">
        <v>290</v>
      </c>
      <c r="AL92">
        <v>15</v>
      </c>
      <c r="AM92">
        <v>986</v>
      </c>
      <c r="AN92">
        <v>3.3919999999999999</v>
      </c>
      <c r="AO92">
        <v>-411.19299999999998</v>
      </c>
      <c r="AP92">
        <v>2114</v>
      </c>
      <c r="AQ92">
        <v>2115</v>
      </c>
      <c r="AT92">
        <v>1.23</v>
      </c>
      <c r="AU92">
        <v>1.23</v>
      </c>
      <c r="AW92">
        <v>2.14</v>
      </c>
      <c r="AX92">
        <v>2.14</v>
      </c>
      <c r="BD92">
        <v>0.62</v>
      </c>
      <c r="BE92">
        <v>11</v>
      </c>
      <c r="BF92" t="s">
        <v>1058</v>
      </c>
      <c r="BG92" t="s">
        <v>3840</v>
      </c>
      <c r="BH92">
        <v>93</v>
      </c>
      <c r="BI92" t="s">
        <v>5753</v>
      </c>
      <c r="BJ92" t="s">
        <v>7773</v>
      </c>
      <c r="BK92">
        <v>93</v>
      </c>
      <c r="BL92">
        <v>1100</v>
      </c>
      <c r="BS92">
        <v>13</v>
      </c>
      <c r="BT92">
        <v>0.66</v>
      </c>
      <c r="BU92">
        <v>0.57999999999999996</v>
      </c>
      <c r="BV92">
        <v>0.57999999999999996</v>
      </c>
      <c r="BW92">
        <v>42.777199289999999</v>
      </c>
      <c r="BX92">
        <v>-82.037371280000002</v>
      </c>
      <c r="BY92">
        <v>4736595.4019999998</v>
      </c>
      <c r="BZ92">
        <v>202.77799999999999</v>
      </c>
      <c r="CA92">
        <v>257</v>
      </c>
      <c r="CB92" t="s">
        <v>7472</v>
      </c>
      <c r="CC92">
        <v>7</v>
      </c>
      <c r="CD92">
        <v>10</v>
      </c>
      <c r="CE92">
        <v>12</v>
      </c>
      <c r="CF92">
        <v>12</v>
      </c>
      <c r="CG92" t="s">
        <v>5677</v>
      </c>
      <c r="CH92">
        <v>414</v>
      </c>
      <c r="CI92" t="s">
        <v>3290</v>
      </c>
      <c r="CJ92" t="s">
        <v>7332</v>
      </c>
      <c r="CK92">
        <v>5.56</v>
      </c>
      <c r="CL92">
        <v>1.9</v>
      </c>
      <c r="CM92" t="s">
        <v>3840</v>
      </c>
      <c r="CO92" t="str">
        <f>VLOOKUP(CM92,AutoSCAN_ORG!B93:CF2608,1,FALSE)</f>
        <v>AS00-0000749</v>
      </c>
      <c r="CP92">
        <f>VLOOKUP($CM92,AutoSCAN_ORG!$B$1:$CF$2516,2,FALSE)</f>
        <v>826.49400000000003</v>
      </c>
      <c r="CQ92">
        <f>VLOOKUP($CM92,AutoSCAN_ORG!$B$1:$CF$2516,3,FALSE)</f>
        <v>10.708</v>
      </c>
      <c r="CR92">
        <f>VLOOKUP($CM92,AutoSCAN_ORG!$B$1:$CF$2516,4,FALSE)</f>
        <v>100.208</v>
      </c>
      <c r="CS92">
        <f>VLOOKUP($CM92,AutoSCAN_ORG!$B$1:$CF$2516,5,FALSE)</f>
        <v>6.2949999999999999</v>
      </c>
      <c r="CT92" t="str">
        <f>VLOOKUP($CM92,AutoSCAN_ORG!$B$1:$CF$2516,6,FALSE)</f>
        <v>MELO-CORR</v>
      </c>
      <c r="CU92">
        <f>VLOOKUP($CM92,AutoSCAN_ORG!$B$1:$CF$2516,7,FALSE)</f>
        <v>0</v>
      </c>
      <c r="CV92">
        <f>VLOOKUP($CM92,AutoSCAN_ORG!$B$1:$CF$2516,69,FALSE)</f>
        <v>0</v>
      </c>
      <c r="CW92">
        <f>VLOOKUP($CM92,AutoSCAN_ORG!$B$1:$CF$2516,70,FALSE)</f>
        <v>0</v>
      </c>
      <c r="CX92" t="str">
        <f>VLOOKUP($CM92,AutoSCAN_ORG!$B$1:$CF$2516,71,FALSE)</f>
        <v>Y</v>
      </c>
      <c r="CZ92" t="str">
        <f>VLOOKUP($CM92,AutoSCAN_ORG!$B$1:$CF$2516,73,FALSE)</f>
        <v>added</v>
      </c>
      <c r="DA92">
        <f>VLOOKUP($CM92,AutoSCAN_ORG!$B$1:$CF$2516,74,FALSE)</f>
        <v>0</v>
      </c>
      <c r="DB92">
        <f>VLOOKUP($CM92,AutoSCAN_ORG!$B$1:$CF$2516,75,FALSE)</f>
        <v>0</v>
      </c>
      <c r="DC92">
        <f>VLOOKUP($CM92,AutoSCAN_ORG!$B$1:$CF$2516,76,FALSE)</f>
        <v>0</v>
      </c>
      <c r="DD92">
        <f>VLOOKUP($CM92,AutoSCAN_ORG!$B$1:$CF$2516,77,FALSE)</f>
        <v>0</v>
      </c>
      <c r="DF92">
        <f>VLOOKUP($CM92,AutoSCAN_ORG!$B$1:$CF$2516,79,FALSE)</f>
        <v>11.17</v>
      </c>
      <c r="DG92">
        <f>VLOOKUP($CM92,AutoSCAN_ORG!$B$1:$CF$2516,80,FALSE)</f>
        <v>11.17</v>
      </c>
      <c r="DH92">
        <f>VLOOKUP($CM92,AutoSCAN_ORG!$B$1:$CF$2516,81,FALSE)</f>
        <v>3.0000000000000001E-3</v>
      </c>
      <c r="DI92">
        <f>VLOOKUP($CM92,AutoSCAN_ORG!$B$1:$CF$2516,82,FALSE)</f>
        <v>6.0000000000000001E-3</v>
      </c>
      <c r="DJ92">
        <f>VLOOKUP($CM92,AutoSCAN_ORG!$B$1:$CF$2516,83,FALSE)</f>
        <v>0.76400000000000001</v>
      </c>
    </row>
    <row r="93" spans="2:114" x14ac:dyDescent="0.35">
      <c r="B93" t="s">
        <v>3841</v>
      </c>
      <c r="C93">
        <v>94</v>
      </c>
      <c r="D93" t="s">
        <v>7778</v>
      </c>
      <c r="E93">
        <v>221</v>
      </c>
      <c r="F93">
        <v>826.51099999999997</v>
      </c>
      <c r="G93">
        <v>10</v>
      </c>
      <c r="H93" t="s">
        <v>7782</v>
      </c>
      <c r="I93" t="s">
        <v>7773</v>
      </c>
      <c r="J93" t="s">
        <v>5753</v>
      </c>
      <c r="K93">
        <v>10</v>
      </c>
      <c r="L93">
        <v>0.54</v>
      </c>
      <c r="M93">
        <v>9</v>
      </c>
      <c r="N93">
        <v>11</v>
      </c>
      <c r="O93" t="s">
        <v>7471</v>
      </c>
      <c r="R93" t="s">
        <v>7784</v>
      </c>
      <c r="S93" t="s">
        <v>7774</v>
      </c>
      <c r="T93" t="s">
        <v>7189</v>
      </c>
      <c r="U93" t="s">
        <v>7461</v>
      </c>
      <c r="V93" t="s">
        <v>7461</v>
      </c>
      <c r="W93">
        <v>5.56</v>
      </c>
      <c r="X93" t="s">
        <v>7877</v>
      </c>
      <c r="Y93">
        <v>1.9</v>
      </c>
      <c r="Z93" t="s">
        <v>7774</v>
      </c>
      <c r="AA93" t="s">
        <v>7786</v>
      </c>
      <c r="AB93" t="s">
        <v>7774</v>
      </c>
      <c r="AC93">
        <v>10</v>
      </c>
      <c r="AD93">
        <v>10</v>
      </c>
      <c r="AE93">
        <v>15</v>
      </c>
      <c r="AF93" t="s">
        <v>5876</v>
      </c>
      <c r="AG93">
        <v>42.777199160000002</v>
      </c>
      <c r="AH93">
        <v>-82.037371289999996</v>
      </c>
      <c r="AI93">
        <v>202.8</v>
      </c>
      <c r="AJ93">
        <v>290</v>
      </c>
      <c r="AL93">
        <v>15</v>
      </c>
      <c r="AM93">
        <v>986</v>
      </c>
      <c r="AN93">
        <v>3.4060000000000001</v>
      </c>
      <c r="AO93">
        <v>-408.52199999999999</v>
      </c>
      <c r="AP93">
        <v>2116</v>
      </c>
      <c r="AQ93">
        <v>2116</v>
      </c>
      <c r="AT93">
        <v>1.24</v>
      </c>
      <c r="AU93">
        <v>1.24</v>
      </c>
      <c r="AW93">
        <v>2.15</v>
      </c>
      <c r="AX93">
        <v>2.15</v>
      </c>
      <c r="BD93">
        <v>0.54</v>
      </c>
      <c r="BE93">
        <v>9</v>
      </c>
      <c r="BF93" t="s">
        <v>1059</v>
      </c>
      <c r="BG93" t="s">
        <v>3841</v>
      </c>
      <c r="BH93">
        <v>94</v>
      </c>
      <c r="BI93" t="s">
        <v>5753</v>
      </c>
      <c r="BJ93" t="s">
        <v>7773</v>
      </c>
      <c r="BK93">
        <v>94</v>
      </c>
      <c r="BL93">
        <v>1100</v>
      </c>
      <c r="BU93">
        <v>0.57999999999999996</v>
      </c>
      <c r="BV93">
        <v>0.57999999999999996</v>
      </c>
      <c r="BW93">
        <v>42.777199160000002</v>
      </c>
      <c r="BX93">
        <v>-82.037371289999996</v>
      </c>
      <c r="BY93">
        <v>4736595.3880000003</v>
      </c>
      <c r="BZ93">
        <v>202.77799999999999</v>
      </c>
      <c r="CA93">
        <v>257.60000000000002</v>
      </c>
      <c r="CB93" t="s">
        <v>7473</v>
      </c>
      <c r="CC93">
        <v>7</v>
      </c>
      <c r="CE93">
        <v>12</v>
      </c>
      <c r="CF93">
        <v>12</v>
      </c>
      <c r="CG93" t="s">
        <v>5677</v>
      </c>
      <c r="CH93">
        <v>414</v>
      </c>
      <c r="CI93" t="s">
        <v>3290</v>
      </c>
      <c r="CJ93" t="s">
        <v>7332</v>
      </c>
      <c r="CK93">
        <v>5.56</v>
      </c>
      <c r="CL93">
        <v>1.9</v>
      </c>
      <c r="CM93" t="s">
        <v>3841</v>
      </c>
      <c r="CO93" t="str">
        <f>VLOOKUP(CM93,AutoSCAN_ORG!B94:CF2609,1,FALSE)</f>
        <v>AS00-0000750</v>
      </c>
      <c r="CP93">
        <f>VLOOKUP($CM93,AutoSCAN_ORG!$B$1:$CF$2516,2,FALSE)</f>
        <v>826.50800000000004</v>
      </c>
      <c r="CQ93">
        <f>VLOOKUP($CM93,AutoSCAN_ORG!$B$1:$CF$2516,3,FALSE)</f>
        <v>8</v>
      </c>
      <c r="CR93">
        <f>VLOOKUP($CM93,AutoSCAN_ORG!$B$1:$CF$2516,4,FALSE)</f>
        <v>95.233000000000004</v>
      </c>
      <c r="CS93">
        <f>VLOOKUP($CM93,AutoSCAN_ORG!$B$1:$CF$2516,5,FALSE)</f>
        <v>6.2949999999999999</v>
      </c>
      <c r="CT93" t="str">
        <f>VLOOKUP($CM93,AutoSCAN_ORG!$B$1:$CF$2516,6,FALSE)</f>
        <v>MELO-CORR</v>
      </c>
      <c r="CU93">
        <f>VLOOKUP($CM93,AutoSCAN_ORG!$B$1:$CF$2516,7,FALSE)</f>
        <v>0</v>
      </c>
      <c r="CV93">
        <f>VLOOKUP($CM93,AutoSCAN_ORG!$B$1:$CF$2516,69,FALSE)</f>
        <v>0</v>
      </c>
      <c r="CW93">
        <f>VLOOKUP($CM93,AutoSCAN_ORG!$B$1:$CF$2516,70,FALSE)</f>
        <v>0</v>
      </c>
      <c r="CX93" t="str">
        <f>VLOOKUP($CM93,AutoSCAN_ORG!$B$1:$CF$2516,71,FALSE)</f>
        <v>Y</v>
      </c>
      <c r="CZ93" t="str">
        <f>VLOOKUP($CM93,AutoSCAN_ORG!$B$1:$CF$2516,73,FALSE)</f>
        <v>added</v>
      </c>
      <c r="DA93">
        <f>VLOOKUP($CM93,AutoSCAN_ORG!$B$1:$CF$2516,74,FALSE)</f>
        <v>0</v>
      </c>
      <c r="DB93">
        <f>VLOOKUP($CM93,AutoSCAN_ORG!$B$1:$CF$2516,75,FALSE)</f>
        <v>0</v>
      </c>
      <c r="DC93">
        <f>VLOOKUP($CM93,AutoSCAN_ORG!$B$1:$CF$2516,76,FALSE)</f>
        <v>0</v>
      </c>
      <c r="DD93">
        <f>VLOOKUP($CM93,AutoSCAN_ORG!$B$1:$CF$2516,77,FALSE)</f>
        <v>0</v>
      </c>
      <c r="DF93">
        <f>VLOOKUP($CM93,AutoSCAN_ORG!$B$1:$CF$2516,79,FALSE)</f>
        <v>9.64</v>
      </c>
      <c r="DG93">
        <f>VLOOKUP($CM93,AutoSCAN_ORG!$B$1:$CF$2516,80,FALSE)</f>
        <v>9.64</v>
      </c>
      <c r="DH93">
        <f>VLOOKUP($CM93,AutoSCAN_ORG!$B$1:$CF$2516,81,FALSE)</f>
        <v>8.0000000000000002E-3</v>
      </c>
      <c r="DI93">
        <f>VLOOKUP($CM93,AutoSCAN_ORG!$B$1:$CF$2516,82,FALSE)</f>
        <v>1.6E-2</v>
      </c>
      <c r="DJ93">
        <f>VLOOKUP($CM93,AutoSCAN_ORG!$B$1:$CF$2516,83,FALSE)</f>
        <v>0.746</v>
      </c>
    </row>
    <row r="94" spans="2:114" x14ac:dyDescent="0.35">
      <c r="B94" t="s">
        <v>3842</v>
      </c>
      <c r="C94">
        <v>95</v>
      </c>
      <c r="D94" t="s">
        <v>7778</v>
      </c>
      <c r="E94">
        <v>222</v>
      </c>
      <c r="F94">
        <v>826.59900000000005</v>
      </c>
      <c r="G94">
        <v>10</v>
      </c>
      <c r="H94" t="s">
        <v>7782</v>
      </c>
      <c r="I94" t="s">
        <v>7773</v>
      </c>
      <c r="J94" t="s">
        <v>5753</v>
      </c>
      <c r="K94">
        <v>10</v>
      </c>
      <c r="L94">
        <v>0.57999999999999996</v>
      </c>
      <c r="M94">
        <v>6</v>
      </c>
      <c r="N94">
        <v>5</v>
      </c>
      <c r="O94" t="s">
        <v>7641</v>
      </c>
      <c r="R94" t="s">
        <v>7784</v>
      </c>
      <c r="S94" t="s">
        <v>7774</v>
      </c>
      <c r="T94" t="s">
        <v>7189</v>
      </c>
      <c r="U94" t="s">
        <v>7461</v>
      </c>
      <c r="V94" t="s">
        <v>7461</v>
      </c>
      <c r="W94">
        <v>5.56</v>
      </c>
      <c r="X94" t="s">
        <v>7877</v>
      </c>
      <c r="Y94">
        <v>1.8</v>
      </c>
      <c r="Z94" t="s">
        <v>7774</v>
      </c>
      <c r="AA94" t="s">
        <v>7789</v>
      </c>
      <c r="AB94" t="s">
        <v>7774</v>
      </c>
      <c r="AF94" t="s">
        <v>5678</v>
      </c>
      <c r="AG94">
        <v>42.777198349999999</v>
      </c>
      <c r="AH94">
        <v>-82.037371320000005</v>
      </c>
      <c r="AI94">
        <v>202.8</v>
      </c>
      <c r="AJ94">
        <v>290</v>
      </c>
      <c r="AL94">
        <v>15</v>
      </c>
      <c r="AM94">
        <v>986</v>
      </c>
      <c r="AN94">
        <v>3.496</v>
      </c>
      <c r="AO94">
        <v>-377.11</v>
      </c>
      <c r="AP94">
        <v>2118</v>
      </c>
      <c r="AQ94">
        <v>2118</v>
      </c>
      <c r="AT94">
        <v>1.24</v>
      </c>
      <c r="AU94">
        <v>1.24</v>
      </c>
      <c r="AW94">
        <v>2.15</v>
      </c>
      <c r="AX94">
        <v>2.15</v>
      </c>
      <c r="BD94">
        <v>0.57999999999999996</v>
      </c>
      <c r="BE94">
        <v>6</v>
      </c>
      <c r="BF94" t="s">
        <v>1060</v>
      </c>
      <c r="BG94" t="s">
        <v>3842</v>
      </c>
      <c r="BH94">
        <v>95</v>
      </c>
      <c r="BI94" t="s">
        <v>5753</v>
      </c>
      <c r="BJ94" t="s">
        <v>7773</v>
      </c>
      <c r="BK94">
        <v>95</v>
      </c>
      <c r="BL94">
        <v>1100</v>
      </c>
      <c r="BS94">
        <v>13</v>
      </c>
      <c r="BT94">
        <v>0.65</v>
      </c>
      <c r="BU94">
        <v>0.57999999999999996</v>
      </c>
      <c r="BV94">
        <v>0.57999999999999996</v>
      </c>
      <c r="BW94">
        <v>42.777198349999999</v>
      </c>
      <c r="BX94">
        <v>-82.037371320000005</v>
      </c>
      <c r="BY94">
        <v>4736595.2980000004</v>
      </c>
      <c r="BZ94">
        <v>202.77799999999999</v>
      </c>
      <c r="CA94">
        <v>273</v>
      </c>
      <c r="CB94" t="s">
        <v>7413</v>
      </c>
      <c r="CC94">
        <v>7</v>
      </c>
      <c r="CD94">
        <v>10</v>
      </c>
      <c r="CE94">
        <v>12</v>
      </c>
      <c r="CF94">
        <v>12</v>
      </c>
      <c r="CG94" t="s">
        <v>5677</v>
      </c>
      <c r="CH94">
        <v>414</v>
      </c>
      <c r="CI94" t="s">
        <v>3290</v>
      </c>
      <c r="CJ94" t="s">
        <v>7332</v>
      </c>
      <c r="CK94">
        <v>5.56</v>
      </c>
      <c r="CL94">
        <v>1.9</v>
      </c>
      <c r="CM94" t="s">
        <v>3842</v>
      </c>
      <c r="CO94" t="str">
        <f>VLOOKUP(CM94,AutoSCAN_ORG!B95:CF2610,1,FALSE)</f>
        <v>AS00-0000751</v>
      </c>
      <c r="CP94">
        <f>VLOOKUP($CM94,AutoSCAN_ORG!$B$1:$CF$2516,2,FALSE)</f>
        <v>826.596</v>
      </c>
      <c r="CQ94">
        <f>VLOOKUP($CM94,AutoSCAN_ORG!$B$1:$CF$2516,3,FALSE)</f>
        <v>8.3059999999999992</v>
      </c>
      <c r="CR94">
        <f>VLOOKUP($CM94,AutoSCAN_ORG!$B$1:$CF$2516,4,FALSE)</f>
        <v>80.977000000000004</v>
      </c>
      <c r="CS94">
        <f>VLOOKUP($CM94,AutoSCAN_ORG!$B$1:$CF$2516,5,FALSE)</f>
        <v>6.2949999999999999</v>
      </c>
      <c r="CT94" t="str">
        <f>VLOOKUP($CM94,AutoSCAN_ORG!$B$1:$CF$2516,6,FALSE)</f>
        <v>MELO-CORR</v>
      </c>
      <c r="CU94">
        <f>VLOOKUP($CM94,AutoSCAN_ORG!$B$1:$CF$2516,7,FALSE)</f>
        <v>0</v>
      </c>
      <c r="CV94">
        <f>VLOOKUP($CM94,AutoSCAN_ORG!$B$1:$CF$2516,69,FALSE)</f>
        <v>0</v>
      </c>
      <c r="CW94">
        <f>VLOOKUP($CM94,AutoSCAN_ORG!$B$1:$CF$2516,70,FALSE)</f>
        <v>0</v>
      </c>
      <c r="CX94" t="str">
        <f>VLOOKUP($CM94,AutoSCAN_ORG!$B$1:$CF$2516,71,FALSE)</f>
        <v>Y</v>
      </c>
      <c r="CZ94" t="str">
        <f>VLOOKUP($CM94,AutoSCAN_ORG!$B$1:$CF$2516,73,FALSE)</f>
        <v>added</v>
      </c>
      <c r="DA94">
        <f>VLOOKUP($CM94,AutoSCAN_ORG!$B$1:$CF$2516,74,FALSE)</f>
        <v>0</v>
      </c>
      <c r="DB94">
        <f>VLOOKUP($CM94,AutoSCAN_ORG!$B$1:$CF$2516,75,FALSE)</f>
        <v>0</v>
      </c>
      <c r="DC94">
        <f>VLOOKUP($CM94,AutoSCAN_ORG!$B$1:$CF$2516,76,FALSE)</f>
        <v>0</v>
      </c>
      <c r="DD94">
        <f>VLOOKUP($CM94,AutoSCAN_ORG!$B$1:$CF$2516,77,FALSE)</f>
        <v>0</v>
      </c>
      <c r="DF94">
        <f>VLOOKUP($CM94,AutoSCAN_ORG!$B$1:$CF$2516,79,FALSE)</f>
        <v>10.49</v>
      </c>
      <c r="DG94">
        <f>VLOOKUP($CM94,AutoSCAN_ORG!$B$1:$CF$2516,80,FALSE)</f>
        <v>10.49</v>
      </c>
      <c r="DH94">
        <f>VLOOKUP($CM94,AutoSCAN_ORG!$B$1:$CF$2516,81,FALSE)</f>
        <v>4.0000000000000001E-3</v>
      </c>
      <c r="DI94">
        <f>VLOOKUP($CM94,AutoSCAN_ORG!$B$1:$CF$2516,82,FALSE)</f>
        <v>8.9999999999999993E-3</v>
      </c>
      <c r="DJ94">
        <f>VLOOKUP($CM94,AutoSCAN_ORG!$B$1:$CF$2516,83,FALSE)</f>
        <v>0.79600000000000004</v>
      </c>
    </row>
    <row r="95" spans="2:114" x14ac:dyDescent="0.35">
      <c r="B95" t="s">
        <v>3843</v>
      </c>
      <c r="C95">
        <v>96</v>
      </c>
      <c r="D95" t="s">
        <v>7778</v>
      </c>
      <c r="E95">
        <v>223</v>
      </c>
      <c r="F95">
        <v>826.67600000000004</v>
      </c>
      <c r="G95">
        <v>10</v>
      </c>
      <c r="H95" t="s">
        <v>7782</v>
      </c>
      <c r="I95" t="s">
        <v>7773</v>
      </c>
      <c r="J95" t="s">
        <v>5753</v>
      </c>
      <c r="K95">
        <v>12</v>
      </c>
      <c r="L95">
        <v>0.68</v>
      </c>
      <c r="M95">
        <v>9</v>
      </c>
      <c r="N95">
        <v>9</v>
      </c>
      <c r="O95" t="s">
        <v>7484</v>
      </c>
      <c r="R95" t="s">
        <v>7784</v>
      </c>
      <c r="S95" t="s">
        <v>7774</v>
      </c>
      <c r="T95" t="s">
        <v>7189</v>
      </c>
      <c r="U95" t="s">
        <v>7461</v>
      </c>
      <c r="V95" t="s">
        <v>7461</v>
      </c>
      <c r="W95">
        <v>5.56</v>
      </c>
      <c r="X95" t="s">
        <v>7877</v>
      </c>
      <c r="Y95">
        <v>1.9</v>
      </c>
      <c r="Z95" t="s">
        <v>7774</v>
      </c>
      <c r="AA95" t="s">
        <v>7789</v>
      </c>
      <c r="AB95" t="s">
        <v>7774</v>
      </c>
      <c r="AF95" t="s">
        <v>5678</v>
      </c>
      <c r="AG95">
        <v>42.77719767</v>
      </c>
      <c r="AH95">
        <v>-82.037371350000001</v>
      </c>
      <c r="AI95">
        <v>202.8</v>
      </c>
      <c r="AJ95">
        <v>290</v>
      </c>
      <c r="AL95">
        <v>15</v>
      </c>
      <c r="AM95">
        <v>986</v>
      </c>
      <c r="AN95">
        <v>3.5710000000000002</v>
      </c>
      <c r="AO95">
        <v>-410.43200000000002</v>
      </c>
      <c r="AP95">
        <v>2115</v>
      </c>
      <c r="AQ95">
        <v>2116</v>
      </c>
      <c r="AT95">
        <v>1.24</v>
      </c>
      <c r="AU95">
        <v>1.23</v>
      </c>
      <c r="AW95">
        <v>2.15</v>
      </c>
      <c r="AX95">
        <v>2.14</v>
      </c>
      <c r="BD95">
        <v>0.68</v>
      </c>
      <c r="BE95">
        <v>9</v>
      </c>
      <c r="BF95" t="s">
        <v>1061</v>
      </c>
      <c r="BG95" t="s">
        <v>3843</v>
      </c>
      <c r="BH95">
        <v>96</v>
      </c>
      <c r="BI95" t="s">
        <v>5753</v>
      </c>
      <c r="BJ95" t="s">
        <v>7773</v>
      </c>
      <c r="BK95">
        <v>96</v>
      </c>
      <c r="BL95">
        <v>1100</v>
      </c>
      <c r="BS95">
        <v>13</v>
      </c>
      <c r="BT95">
        <v>0.66</v>
      </c>
      <c r="BU95">
        <v>0.57999999999999996</v>
      </c>
      <c r="BV95">
        <v>0.57999999999999996</v>
      </c>
      <c r="BW95">
        <v>42.77719767</v>
      </c>
      <c r="BX95">
        <v>-82.037371350000001</v>
      </c>
      <c r="BY95">
        <v>4736595.2220000001</v>
      </c>
      <c r="BZ95">
        <v>202.77799999999999</v>
      </c>
      <c r="CA95">
        <v>257.5</v>
      </c>
      <c r="CB95" t="s">
        <v>7473</v>
      </c>
      <c r="CC95">
        <v>7</v>
      </c>
      <c r="CD95">
        <v>10</v>
      </c>
      <c r="CE95">
        <v>12</v>
      </c>
      <c r="CF95">
        <v>12</v>
      </c>
      <c r="CG95" t="s">
        <v>5677</v>
      </c>
      <c r="CH95">
        <v>414</v>
      </c>
      <c r="CI95" t="s">
        <v>3290</v>
      </c>
      <c r="CJ95" t="s">
        <v>7332</v>
      </c>
      <c r="CK95">
        <v>5.56</v>
      </c>
      <c r="CL95">
        <v>1.9</v>
      </c>
      <c r="CM95" t="s">
        <v>3843</v>
      </c>
      <c r="CO95" t="str">
        <f>VLOOKUP(CM95,AutoSCAN_ORG!B96:CF2611,1,FALSE)</f>
        <v>AS00-0000752</v>
      </c>
      <c r="CP95">
        <f>VLOOKUP($CM95,AutoSCAN_ORG!$B$1:$CF$2516,2,FALSE)</f>
        <v>826.67399999999998</v>
      </c>
      <c r="CQ95">
        <f>VLOOKUP($CM95,AutoSCAN_ORG!$B$1:$CF$2516,3,FALSE)</f>
        <v>9.85</v>
      </c>
      <c r="CR95">
        <f>VLOOKUP($CM95,AutoSCAN_ORG!$B$1:$CF$2516,4,FALSE)</f>
        <v>97.671999999999997</v>
      </c>
      <c r="CS95">
        <f>VLOOKUP($CM95,AutoSCAN_ORG!$B$1:$CF$2516,5,FALSE)</f>
        <v>6.2949999999999999</v>
      </c>
      <c r="CT95" t="str">
        <f>VLOOKUP($CM95,AutoSCAN_ORG!$B$1:$CF$2516,6,FALSE)</f>
        <v>MELO-CORR</v>
      </c>
      <c r="CU95">
        <f>VLOOKUP($CM95,AutoSCAN_ORG!$B$1:$CF$2516,7,FALSE)</f>
        <v>0</v>
      </c>
      <c r="CV95">
        <f>VLOOKUP($CM95,AutoSCAN_ORG!$B$1:$CF$2516,69,FALSE)</f>
        <v>0</v>
      </c>
      <c r="CW95">
        <f>VLOOKUP($CM95,AutoSCAN_ORG!$B$1:$CF$2516,70,FALSE)</f>
        <v>0</v>
      </c>
      <c r="CX95" t="str">
        <f>VLOOKUP($CM95,AutoSCAN_ORG!$B$1:$CF$2516,71,FALSE)</f>
        <v>Y</v>
      </c>
      <c r="CZ95">
        <f>VLOOKUP($CM95,AutoSCAN_ORG!$B$1:$CF$2516,73,FALSE)</f>
        <v>0</v>
      </c>
      <c r="DA95">
        <f>VLOOKUP($CM95,AutoSCAN_ORG!$B$1:$CF$2516,74,FALSE)</f>
        <v>0</v>
      </c>
      <c r="DB95">
        <f>VLOOKUP($CM95,AutoSCAN_ORG!$B$1:$CF$2516,75,FALSE)</f>
        <v>0</v>
      </c>
      <c r="DC95">
        <f>VLOOKUP($CM95,AutoSCAN_ORG!$B$1:$CF$2516,76,FALSE)</f>
        <v>0</v>
      </c>
      <c r="DD95">
        <f>VLOOKUP($CM95,AutoSCAN_ORG!$B$1:$CF$2516,77,FALSE)</f>
        <v>0</v>
      </c>
      <c r="DF95">
        <f>VLOOKUP($CM95,AutoSCAN_ORG!$B$1:$CF$2516,79,FALSE)</f>
        <v>12.19</v>
      </c>
      <c r="DG95">
        <f>VLOOKUP($CM95,AutoSCAN_ORG!$B$1:$CF$2516,80,FALSE)</f>
        <v>12.19</v>
      </c>
      <c r="DH95">
        <f>VLOOKUP($CM95,AutoSCAN_ORG!$B$1:$CF$2516,81,FALSE)</f>
        <v>-1E-3</v>
      </c>
      <c r="DI95">
        <f>VLOOKUP($CM95,AutoSCAN_ORG!$B$1:$CF$2516,82,FALSE)</f>
        <v>-1E-3</v>
      </c>
      <c r="DJ95">
        <f>VLOOKUP($CM95,AutoSCAN_ORG!$B$1:$CF$2516,83,FALSE)</f>
        <v>0.74299999999999999</v>
      </c>
    </row>
    <row r="96" spans="2:114" x14ac:dyDescent="0.35">
      <c r="B96" t="s">
        <v>3844</v>
      </c>
      <c r="C96">
        <v>97</v>
      </c>
      <c r="D96" t="s">
        <v>7778</v>
      </c>
      <c r="E96">
        <v>224</v>
      </c>
      <c r="F96">
        <v>826.822</v>
      </c>
      <c r="G96">
        <v>10</v>
      </c>
      <c r="H96" t="s">
        <v>7782</v>
      </c>
      <c r="I96" t="s">
        <v>7773</v>
      </c>
      <c r="J96" t="s">
        <v>5753</v>
      </c>
      <c r="K96">
        <v>12</v>
      </c>
      <c r="L96">
        <v>0.64</v>
      </c>
      <c r="M96">
        <v>9</v>
      </c>
      <c r="N96">
        <v>8</v>
      </c>
      <c r="O96" t="s">
        <v>7641</v>
      </c>
      <c r="R96" t="s">
        <v>7784</v>
      </c>
      <c r="S96" t="s">
        <v>7774</v>
      </c>
      <c r="T96" t="s">
        <v>7189</v>
      </c>
      <c r="U96" t="s">
        <v>7461</v>
      </c>
      <c r="V96" t="s">
        <v>7461</v>
      </c>
      <c r="W96">
        <v>5.56</v>
      </c>
      <c r="X96" t="s">
        <v>7877</v>
      </c>
      <c r="Y96">
        <v>1.9</v>
      </c>
      <c r="Z96" t="s">
        <v>7774</v>
      </c>
      <c r="AA96" t="s">
        <v>7789</v>
      </c>
      <c r="AB96" t="s">
        <v>7774</v>
      </c>
      <c r="AF96" t="s">
        <v>5678</v>
      </c>
      <c r="AG96">
        <v>42.777196349999997</v>
      </c>
      <c r="AH96">
        <v>-82.037371399999998</v>
      </c>
      <c r="AI96">
        <v>202.8</v>
      </c>
      <c r="AJ96">
        <v>290</v>
      </c>
      <c r="AL96">
        <v>15</v>
      </c>
      <c r="AM96">
        <v>986</v>
      </c>
      <c r="AN96">
        <v>3.7170000000000001</v>
      </c>
      <c r="AO96">
        <v>-375.60500000000002</v>
      </c>
      <c r="AP96">
        <v>2115</v>
      </c>
      <c r="AQ96">
        <v>2116</v>
      </c>
      <c r="AT96">
        <v>1.24</v>
      </c>
      <c r="AU96">
        <v>1.24</v>
      </c>
      <c r="AW96">
        <v>2.15</v>
      </c>
      <c r="AX96">
        <v>2.14</v>
      </c>
      <c r="BD96">
        <v>0.64</v>
      </c>
      <c r="BE96">
        <v>9</v>
      </c>
      <c r="BF96" t="s">
        <v>1062</v>
      </c>
      <c r="BG96" t="s">
        <v>3844</v>
      </c>
      <c r="BH96">
        <v>97</v>
      </c>
      <c r="BI96" t="s">
        <v>5753</v>
      </c>
      <c r="BJ96" t="s">
        <v>7773</v>
      </c>
      <c r="BK96">
        <v>97</v>
      </c>
      <c r="BL96">
        <v>1100</v>
      </c>
      <c r="BS96">
        <v>13</v>
      </c>
      <c r="BT96">
        <v>0.66</v>
      </c>
      <c r="BU96">
        <v>0.57999999999999996</v>
      </c>
      <c r="BV96">
        <v>0.57999999999999996</v>
      </c>
      <c r="BW96">
        <v>42.777196349999997</v>
      </c>
      <c r="BX96">
        <v>-82.037371399999998</v>
      </c>
      <c r="BY96">
        <v>4736595.0760000004</v>
      </c>
      <c r="BZ96">
        <v>202.779</v>
      </c>
      <c r="CA96">
        <v>272.39999999999998</v>
      </c>
      <c r="CB96" t="s">
        <v>7474</v>
      </c>
      <c r="CC96">
        <v>7</v>
      </c>
      <c r="CD96">
        <v>10</v>
      </c>
      <c r="CE96">
        <v>12</v>
      </c>
      <c r="CF96">
        <v>12</v>
      </c>
      <c r="CG96" t="s">
        <v>5677</v>
      </c>
      <c r="CH96">
        <v>414</v>
      </c>
      <c r="CI96" t="s">
        <v>3290</v>
      </c>
      <c r="CJ96" t="s">
        <v>7332</v>
      </c>
      <c r="CK96">
        <v>5.56</v>
      </c>
      <c r="CL96">
        <v>1.9</v>
      </c>
      <c r="CM96" t="s">
        <v>3844</v>
      </c>
      <c r="CO96" t="str">
        <f>VLOOKUP(CM96,AutoSCAN_ORG!B97:CF2612,1,FALSE)</f>
        <v>AS00-0000753</v>
      </c>
      <c r="CP96">
        <f>VLOOKUP($CM96,AutoSCAN_ORG!$B$1:$CF$2516,2,FALSE)</f>
        <v>826.81899999999996</v>
      </c>
      <c r="CQ96">
        <f>VLOOKUP($CM96,AutoSCAN_ORG!$B$1:$CF$2516,3,FALSE)</f>
        <v>9.8640000000000008</v>
      </c>
      <c r="CR96">
        <f>VLOOKUP($CM96,AutoSCAN_ORG!$B$1:$CF$2516,4,FALSE)</f>
        <v>85.471999999999994</v>
      </c>
      <c r="CS96">
        <f>VLOOKUP($CM96,AutoSCAN_ORG!$B$1:$CF$2516,5,FALSE)</f>
        <v>7.15</v>
      </c>
      <c r="CT96" t="str">
        <f>VLOOKUP($CM96,AutoSCAN_ORG!$B$1:$CF$2516,6,FALSE)</f>
        <v>MELO-CORR</v>
      </c>
      <c r="CU96">
        <f>VLOOKUP($CM96,AutoSCAN_ORG!$B$1:$CF$2516,7,FALSE)</f>
        <v>0</v>
      </c>
      <c r="CV96">
        <f>VLOOKUP($CM96,AutoSCAN_ORG!$B$1:$CF$2516,69,FALSE)</f>
        <v>0</v>
      </c>
      <c r="CW96">
        <f>VLOOKUP($CM96,AutoSCAN_ORG!$B$1:$CF$2516,70,FALSE)</f>
        <v>0</v>
      </c>
      <c r="CX96" t="str">
        <f>VLOOKUP($CM96,AutoSCAN_ORG!$B$1:$CF$2516,71,FALSE)</f>
        <v>Y</v>
      </c>
      <c r="CZ96" t="str">
        <f>VLOOKUP($CM96,AutoSCAN_ORG!$B$1:$CF$2516,73,FALSE)</f>
        <v>added</v>
      </c>
      <c r="DA96">
        <f>VLOOKUP($CM96,AutoSCAN_ORG!$B$1:$CF$2516,74,FALSE)</f>
        <v>0</v>
      </c>
      <c r="DB96">
        <f>VLOOKUP($CM96,AutoSCAN_ORG!$B$1:$CF$2516,75,FALSE)</f>
        <v>0</v>
      </c>
      <c r="DC96">
        <f>VLOOKUP($CM96,AutoSCAN_ORG!$B$1:$CF$2516,76,FALSE)</f>
        <v>0</v>
      </c>
      <c r="DD96">
        <f>VLOOKUP($CM96,AutoSCAN_ORG!$B$1:$CF$2516,77,FALSE)</f>
        <v>0</v>
      </c>
      <c r="DF96">
        <f>VLOOKUP($CM96,AutoSCAN_ORG!$B$1:$CF$2516,79,FALSE)</f>
        <v>11.57</v>
      </c>
      <c r="DG96">
        <f>VLOOKUP($CM96,AutoSCAN_ORG!$B$1:$CF$2516,80,FALSE)</f>
        <v>11.57</v>
      </c>
      <c r="DH96">
        <f>VLOOKUP($CM96,AutoSCAN_ORG!$B$1:$CF$2516,81,FALSE)</f>
        <v>1E-3</v>
      </c>
      <c r="DI96">
        <f>VLOOKUP($CM96,AutoSCAN_ORG!$B$1:$CF$2516,82,FALSE)</f>
        <v>3.0000000000000001E-3</v>
      </c>
      <c r="DJ96">
        <f>VLOOKUP($CM96,AutoSCAN_ORG!$B$1:$CF$2516,83,FALSE)</f>
        <v>0.65200000000000002</v>
      </c>
    </row>
    <row r="97" spans="2:114" x14ac:dyDescent="0.35">
      <c r="B97" t="s">
        <v>3845</v>
      </c>
      <c r="C97">
        <v>98</v>
      </c>
      <c r="D97" t="s">
        <v>7778</v>
      </c>
      <c r="E97">
        <v>225</v>
      </c>
      <c r="F97">
        <v>827.17499999999995</v>
      </c>
      <c r="G97">
        <v>10</v>
      </c>
      <c r="H97" t="s">
        <v>7782</v>
      </c>
      <c r="I97" t="s">
        <v>7773</v>
      </c>
      <c r="J97" t="s">
        <v>5753</v>
      </c>
      <c r="K97">
        <v>10</v>
      </c>
      <c r="L97">
        <v>0.54</v>
      </c>
      <c r="M97">
        <v>10</v>
      </c>
      <c r="N97">
        <v>6</v>
      </c>
      <c r="O97" t="s">
        <v>7651</v>
      </c>
      <c r="R97" t="s">
        <v>7784</v>
      </c>
      <c r="S97" t="s">
        <v>7774</v>
      </c>
      <c r="T97" t="s">
        <v>7189</v>
      </c>
      <c r="U97" t="s">
        <v>7461</v>
      </c>
      <c r="V97" t="s">
        <v>7461</v>
      </c>
      <c r="W97">
        <v>5.56</v>
      </c>
      <c r="X97" t="s">
        <v>7877</v>
      </c>
      <c r="Y97">
        <v>1.9</v>
      </c>
      <c r="Z97" t="s">
        <v>7774</v>
      </c>
      <c r="AA97" t="s">
        <v>7789</v>
      </c>
      <c r="AB97" t="s">
        <v>7774</v>
      </c>
      <c r="AF97" t="s">
        <v>5859</v>
      </c>
      <c r="AG97">
        <v>42.777193160000003</v>
      </c>
      <c r="AH97">
        <v>-82.037371530000001</v>
      </c>
      <c r="AI97">
        <v>202.8</v>
      </c>
      <c r="AJ97">
        <v>290</v>
      </c>
      <c r="AL97">
        <v>15</v>
      </c>
      <c r="AM97">
        <v>986</v>
      </c>
      <c r="AN97">
        <v>4.07</v>
      </c>
      <c r="AO97">
        <v>-392.88799999999998</v>
      </c>
      <c r="AP97">
        <v>2116</v>
      </c>
      <c r="AQ97">
        <v>2116</v>
      </c>
      <c r="AT97">
        <v>1.24</v>
      </c>
      <c r="AU97">
        <v>1.24</v>
      </c>
      <c r="AW97">
        <v>2.15</v>
      </c>
      <c r="AX97">
        <v>2.15</v>
      </c>
      <c r="BD97">
        <v>0.54</v>
      </c>
      <c r="BE97">
        <v>10</v>
      </c>
      <c r="BF97" t="s">
        <v>1063</v>
      </c>
      <c r="BG97" t="s">
        <v>3845</v>
      </c>
      <c r="BH97">
        <v>98</v>
      </c>
      <c r="BI97" t="s">
        <v>5753</v>
      </c>
      <c r="BJ97" t="s">
        <v>7773</v>
      </c>
      <c r="BK97">
        <v>98</v>
      </c>
      <c r="BL97">
        <v>1100</v>
      </c>
      <c r="BU97">
        <v>0.57999999999999996</v>
      </c>
      <c r="BV97">
        <v>0.57999999999999996</v>
      </c>
      <c r="BW97">
        <v>42.777193160000003</v>
      </c>
      <c r="BX97">
        <v>-82.037371530000001</v>
      </c>
      <c r="BY97">
        <v>4736594.7220000001</v>
      </c>
      <c r="BZ97">
        <v>202.78</v>
      </c>
      <c r="CA97">
        <v>266.3</v>
      </c>
      <c r="CB97" t="s">
        <v>7475</v>
      </c>
      <c r="CC97">
        <v>7</v>
      </c>
      <c r="CE97">
        <v>12</v>
      </c>
      <c r="CF97">
        <v>12</v>
      </c>
      <c r="CG97" t="s">
        <v>5677</v>
      </c>
      <c r="CH97">
        <v>414</v>
      </c>
      <c r="CI97" t="s">
        <v>3290</v>
      </c>
      <c r="CJ97" t="s">
        <v>7332</v>
      </c>
      <c r="CK97">
        <v>5.56</v>
      </c>
      <c r="CL97">
        <v>1.8</v>
      </c>
      <c r="CM97" t="s">
        <v>3845</v>
      </c>
      <c r="CO97" t="str">
        <f>VLOOKUP(CM97,AutoSCAN_ORG!B98:CF2613,1,FALSE)</f>
        <v>AS00-0000754</v>
      </c>
      <c r="CP97">
        <f>VLOOKUP($CM97,AutoSCAN_ORG!$B$1:$CF$2516,2,FALSE)</f>
        <v>827.17</v>
      </c>
      <c r="CQ97">
        <f>VLOOKUP($CM97,AutoSCAN_ORG!$B$1:$CF$2516,3,FALSE)</f>
        <v>12.917999999999999</v>
      </c>
      <c r="CR97">
        <f>VLOOKUP($CM97,AutoSCAN_ORG!$B$1:$CF$2516,4,FALSE)</f>
        <v>90.182000000000002</v>
      </c>
      <c r="CS97">
        <f>VLOOKUP($CM97,AutoSCAN_ORG!$B$1:$CF$2516,5,FALSE)</f>
        <v>6.2949999999999999</v>
      </c>
      <c r="CT97" t="str">
        <f>VLOOKUP($CM97,AutoSCAN_ORG!$B$1:$CF$2516,6,FALSE)</f>
        <v>MELO-CORR</v>
      </c>
      <c r="CU97">
        <f>VLOOKUP($CM97,AutoSCAN_ORG!$B$1:$CF$2516,7,FALSE)</f>
        <v>0</v>
      </c>
      <c r="CV97">
        <f>VLOOKUP($CM97,AutoSCAN_ORG!$B$1:$CF$2516,69,FALSE)</f>
        <v>0</v>
      </c>
      <c r="CW97">
        <f>VLOOKUP($CM97,AutoSCAN_ORG!$B$1:$CF$2516,70,FALSE)</f>
        <v>0</v>
      </c>
      <c r="CX97" t="str">
        <f>VLOOKUP($CM97,AutoSCAN_ORG!$B$1:$CF$2516,71,FALSE)</f>
        <v>Y</v>
      </c>
      <c r="CZ97" t="str">
        <f>VLOOKUP($CM97,AutoSCAN_ORG!$B$1:$CF$2516,73,FALSE)</f>
        <v>added</v>
      </c>
      <c r="DA97">
        <f>VLOOKUP($CM97,AutoSCAN_ORG!$B$1:$CF$2516,74,FALSE)</f>
        <v>0</v>
      </c>
      <c r="DB97">
        <f>VLOOKUP($CM97,AutoSCAN_ORG!$B$1:$CF$2516,75,FALSE)</f>
        <v>0</v>
      </c>
      <c r="DC97">
        <f>VLOOKUP($CM97,AutoSCAN_ORG!$B$1:$CF$2516,76,FALSE)</f>
        <v>0</v>
      </c>
      <c r="DD97">
        <f>VLOOKUP($CM97,AutoSCAN_ORG!$B$1:$CF$2516,77,FALSE)</f>
        <v>0</v>
      </c>
      <c r="DF97">
        <f>VLOOKUP($CM97,AutoSCAN_ORG!$B$1:$CF$2516,79,FALSE)</f>
        <v>9.68</v>
      </c>
      <c r="DG97">
        <f>VLOOKUP($CM97,AutoSCAN_ORG!$B$1:$CF$2516,80,FALSE)</f>
        <v>9.68</v>
      </c>
      <c r="DH97">
        <f>VLOOKUP($CM97,AutoSCAN_ORG!$B$1:$CF$2516,81,FALSE)</f>
        <v>8.9999999999999993E-3</v>
      </c>
      <c r="DI97">
        <f>VLOOKUP($CM97,AutoSCAN_ORG!$B$1:$CF$2516,82,FALSE)</f>
        <v>2.1999999999999999E-2</v>
      </c>
      <c r="DJ97">
        <f>VLOOKUP($CM97,AutoSCAN_ORG!$B$1:$CF$2516,83,FALSE)</f>
        <v>0.58499999999999996</v>
      </c>
    </row>
    <row r="98" spans="2:114" x14ac:dyDescent="0.35">
      <c r="B98" t="s">
        <v>3846</v>
      </c>
      <c r="C98">
        <v>99</v>
      </c>
      <c r="D98" t="s">
        <v>7778</v>
      </c>
      <c r="E98">
        <v>226</v>
      </c>
      <c r="F98">
        <v>827.697</v>
      </c>
      <c r="G98">
        <v>10</v>
      </c>
      <c r="H98" t="s">
        <v>7782</v>
      </c>
      <c r="I98" t="s">
        <v>7773</v>
      </c>
      <c r="J98" t="s">
        <v>5753</v>
      </c>
      <c r="K98">
        <v>11</v>
      </c>
      <c r="L98">
        <v>0.61</v>
      </c>
      <c r="M98">
        <v>11</v>
      </c>
      <c r="N98">
        <v>8</v>
      </c>
      <c r="O98" t="s">
        <v>7651</v>
      </c>
      <c r="R98" t="s">
        <v>7784</v>
      </c>
      <c r="S98" t="s">
        <v>7774</v>
      </c>
      <c r="T98" t="s">
        <v>7189</v>
      </c>
      <c r="U98" t="s">
        <v>7461</v>
      </c>
      <c r="V98" t="s">
        <v>7461</v>
      </c>
      <c r="W98">
        <v>5.56</v>
      </c>
      <c r="X98" t="s">
        <v>7877</v>
      </c>
      <c r="Y98">
        <v>1.9</v>
      </c>
      <c r="Z98" t="s">
        <v>7774</v>
      </c>
      <c r="AA98" t="s">
        <v>7783</v>
      </c>
      <c r="AB98" t="s">
        <v>7774</v>
      </c>
      <c r="AF98" t="s">
        <v>5678</v>
      </c>
      <c r="AG98">
        <v>42.777188449999997</v>
      </c>
      <c r="AH98">
        <v>-82.037371719999996</v>
      </c>
      <c r="AI98">
        <v>202.8</v>
      </c>
      <c r="AJ98">
        <v>290</v>
      </c>
      <c r="AL98">
        <v>15</v>
      </c>
      <c r="AM98">
        <v>986</v>
      </c>
      <c r="AN98">
        <v>4.5910000000000002</v>
      </c>
      <c r="AO98">
        <v>-391.44299999999998</v>
      </c>
      <c r="AP98">
        <v>2114</v>
      </c>
      <c r="AQ98">
        <v>2115</v>
      </c>
      <c r="AT98">
        <v>1.23</v>
      </c>
      <c r="AU98">
        <v>1.23</v>
      </c>
      <c r="AW98">
        <v>2.14</v>
      </c>
      <c r="AX98">
        <v>2.14</v>
      </c>
      <c r="BD98">
        <v>0.61</v>
      </c>
      <c r="BE98">
        <v>11</v>
      </c>
      <c r="BF98" t="s">
        <v>1064</v>
      </c>
      <c r="BG98" t="s">
        <v>3846</v>
      </c>
      <c r="BH98">
        <v>99</v>
      </c>
      <c r="BI98" t="s">
        <v>5753</v>
      </c>
      <c r="BJ98" t="s">
        <v>7773</v>
      </c>
      <c r="BK98">
        <v>99</v>
      </c>
      <c r="BL98">
        <v>1100</v>
      </c>
      <c r="BS98">
        <v>13</v>
      </c>
      <c r="BT98">
        <v>0.66</v>
      </c>
      <c r="BU98">
        <v>0.57999999999999996</v>
      </c>
      <c r="BV98">
        <v>0.57999999999999996</v>
      </c>
      <c r="BW98">
        <v>42.777188449999997</v>
      </c>
      <c r="BX98">
        <v>-82.037371719999996</v>
      </c>
      <c r="BY98">
        <v>4736594.199</v>
      </c>
      <c r="BZ98">
        <v>202.78200000000001</v>
      </c>
      <c r="CA98">
        <v>265.7</v>
      </c>
      <c r="CB98" t="s">
        <v>7464</v>
      </c>
      <c r="CC98">
        <v>7</v>
      </c>
      <c r="CD98">
        <v>10</v>
      </c>
      <c r="CE98">
        <v>12</v>
      </c>
      <c r="CF98">
        <v>12</v>
      </c>
      <c r="CG98" t="s">
        <v>5677</v>
      </c>
      <c r="CH98">
        <v>414</v>
      </c>
      <c r="CI98" t="s">
        <v>3290</v>
      </c>
      <c r="CJ98" t="s">
        <v>7332</v>
      </c>
      <c r="CK98">
        <v>5.56</v>
      </c>
      <c r="CL98">
        <v>1.9</v>
      </c>
      <c r="CM98" t="s">
        <v>3846</v>
      </c>
      <c r="CO98" t="str">
        <f>VLOOKUP(CM98,AutoSCAN_ORG!B99:CF2614,1,FALSE)</f>
        <v>AS00-0000755</v>
      </c>
      <c r="CP98">
        <f>VLOOKUP($CM98,AutoSCAN_ORG!$B$1:$CF$2516,2,FALSE)</f>
        <v>827.69500000000005</v>
      </c>
      <c r="CQ98">
        <f>VLOOKUP($CM98,AutoSCAN_ORG!$B$1:$CF$2516,3,FALSE)</f>
        <v>11.335000000000001</v>
      </c>
      <c r="CR98">
        <f>VLOOKUP($CM98,AutoSCAN_ORG!$B$1:$CF$2516,4,FALSE)</f>
        <v>91.668999999999997</v>
      </c>
      <c r="CS98">
        <f>VLOOKUP($CM98,AutoSCAN_ORG!$B$1:$CF$2516,5,FALSE)</f>
        <v>6.2949999999999999</v>
      </c>
      <c r="CT98" t="str">
        <f>VLOOKUP($CM98,AutoSCAN_ORG!$B$1:$CF$2516,6,FALSE)</f>
        <v>MELO-CORR</v>
      </c>
      <c r="CU98">
        <f>VLOOKUP($CM98,AutoSCAN_ORG!$B$1:$CF$2516,7,FALSE)</f>
        <v>0</v>
      </c>
      <c r="CV98">
        <f>VLOOKUP($CM98,AutoSCAN_ORG!$B$1:$CF$2516,69,FALSE)</f>
        <v>0</v>
      </c>
      <c r="CW98">
        <f>VLOOKUP($CM98,AutoSCAN_ORG!$B$1:$CF$2516,70,FALSE)</f>
        <v>0</v>
      </c>
      <c r="CX98" t="str">
        <f>VLOOKUP($CM98,AutoSCAN_ORG!$B$1:$CF$2516,71,FALSE)</f>
        <v>Y</v>
      </c>
      <c r="CZ98" t="str">
        <f>VLOOKUP($CM98,AutoSCAN_ORG!$B$1:$CF$2516,73,FALSE)</f>
        <v>added</v>
      </c>
      <c r="DA98">
        <f>VLOOKUP($CM98,AutoSCAN_ORG!$B$1:$CF$2516,74,FALSE)</f>
        <v>0</v>
      </c>
      <c r="DB98">
        <f>VLOOKUP($CM98,AutoSCAN_ORG!$B$1:$CF$2516,75,FALSE)</f>
        <v>0</v>
      </c>
      <c r="DC98">
        <f>VLOOKUP($CM98,AutoSCAN_ORG!$B$1:$CF$2516,76,FALSE)</f>
        <v>0</v>
      </c>
      <c r="DD98">
        <f>VLOOKUP($CM98,AutoSCAN_ORG!$B$1:$CF$2516,77,FALSE)</f>
        <v>0</v>
      </c>
      <c r="DF98">
        <f>VLOOKUP($CM98,AutoSCAN_ORG!$B$1:$CF$2516,79,FALSE)</f>
        <v>11.01</v>
      </c>
      <c r="DG98">
        <f>VLOOKUP($CM98,AutoSCAN_ORG!$B$1:$CF$2516,80,FALSE)</f>
        <v>11.01</v>
      </c>
      <c r="DH98">
        <f>VLOOKUP($CM98,AutoSCAN_ORG!$B$1:$CF$2516,81,FALSE)</f>
        <v>0</v>
      </c>
      <c r="DI98">
        <f>VLOOKUP($CM98,AutoSCAN_ORG!$B$1:$CF$2516,82,FALSE)</f>
        <v>0</v>
      </c>
      <c r="DJ98">
        <f>VLOOKUP($CM98,AutoSCAN_ORG!$B$1:$CF$2516,83,FALSE)</f>
        <v>0.71799999999999997</v>
      </c>
    </row>
    <row r="99" spans="2:114" x14ac:dyDescent="0.35">
      <c r="B99" t="s">
        <v>3847</v>
      </c>
      <c r="C99">
        <v>100</v>
      </c>
      <c r="D99" t="s">
        <v>7778</v>
      </c>
      <c r="E99">
        <v>227</v>
      </c>
      <c r="F99">
        <v>827.95699999999999</v>
      </c>
      <c r="G99">
        <v>10</v>
      </c>
      <c r="H99" t="s">
        <v>7782</v>
      </c>
      <c r="I99" t="s">
        <v>7773</v>
      </c>
      <c r="J99" t="s">
        <v>5753</v>
      </c>
      <c r="K99">
        <v>10</v>
      </c>
      <c r="L99">
        <v>0.56999999999999995</v>
      </c>
      <c r="M99">
        <v>7</v>
      </c>
      <c r="N99">
        <v>9</v>
      </c>
      <c r="O99" t="s">
        <v>7465</v>
      </c>
      <c r="R99" t="s">
        <v>7784</v>
      </c>
      <c r="S99" t="s">
        <v>7774</v>
      </c>
      <c r="T99" t="s">
        <v>7189</v>
      </c>
      <c r="U99" t="s">
        <v>7461</v>
      </c>
      <c r="V99" t="s">
        <v>7461</v>
      </c>
      <c r="W99">
        <v>5.56</v>
      </c>
      <c r="X99" t="s">
        <v>7877</v>
      </c>
      <c r="Y99">
        <v>1.9</v>
      </c>
      <c r="Z99" t="s">
        <v>7774</v>
      </c>
      <c r="AA99" t="s">
        <v>7789</v>
      </c>
      <c r="AB99" t="s">
        <v>7774</v>
      </c>
      <c r="AF99" t="s">
        <v>5678</v>
      </c>
      <c r="AG99">
        <v>42.77718608</v>
      </c>
      <c r="AH99">
        <v>-82.037371809999996</v>
      </c>
      <c r="AI99">
        <v>202.8</v>
      </c>
      <c r="AJ99">
        <v>290</v>
      </c>
      <c r="AL99">
        <v>15</v>
      </c>
      <c r="AM99">
        <v>986</v>
      </c>
      <c r="AN99">
        <v>4.8529999999999998</v>
      </c>
      <c r="AO99">
        <v>-403.16800000000001</v>
      </c>
      <c r="AP99">
        <v>2117</v>
      </c>
      <c r="AQ99">
        <v>2118</v>
      </c>
      <c r="AT99">
        <v>1.24</v>
      </c>
      <c r="AU99">
        <v>1.24</v>
      </c>
      <c r="AW99">
        <v>2.15</v>
      </c>
      <c r="AX99">
        <v>2.15</v>
      </c>
      <c r="BD99">
        <v>0.56999999999999995</v>
      </c>
      <c r="BE99">
        <v>7</v>
      </c>
      <c r="BF99" t="s">
        <v>1065</v>
      </c>
      <c r="BG99" t="s">
        <v>3847</v>
      </c>
      <c r="BH99">
        <v>100</v>
      </c>
      <c r="BI99" t="s">
        <v>5753</v>
      </c>
      <c r="BJ99" t="s">
        <v>7773</v>
      </c>
      <c r="BK99">
        <v>100</v>
      </c>
      <c r="BL99">
        <v>1100</v>
      </c>
      <c r="BS99">
        <v>13</v>
      </c>
      <c r="BT99">
        <v>0.66</v>
      </c>
      <c r="BU99">
        <v>0.57999999999999996</v>
      </c>
      <c r="BV99">
        <v>0.57999999999999996</v>
      </c>
      <c r="BW99">
        <v>42.77718608</v>
      </c>
      <c r="BX99">
        <v>-82.037371809999996</v>
      </c>
      <c r="BY99">
        <v>4736593.9359999998</v>
      </c>
      <c r="BZ99">
        <v>202.78200000000001</v>
      </c>
      <c r="CA99">
        <v>260.7</v>
      </c>
      <c r="CB99" t="s">
        <v>7469</v>
      </c>
      <c r="CC99">
        <v>7</v>
      </c>
      <c r="CD99">
        <v>10</v>
      </c>
      <c r="CE99">
        <v>12</v>
      </c>
      <c r="CF99">
        <v>12</v>
      </c>
      <c r="CG99" t="s">
        <v>5677</v>
      </c>
      <c r="CH99">
        <v>414</v>
      </c>
      <c r="CI99" t="s">
        <v>3290</v>
      </c>
      <c r="CJ99" t="s">
        <v>7332</v>
      </c>
      <c r="CK99">
        <v>5.56</v>
      </c>
      <c r="CL99">
        <v>1.8</v>
      </c>
      <c r="CM99" t="s">
        <v>3847</v>
      </c>
      <c r="CO99" t="str">
        <f>VLOOKUP(CM99,AutoSCAN_ORG!B100:CF2615,1,FALSE)</f>
        <v>AS00-0000756</v>
      </c>
      <c r="CP99">
        <f>VLOOKUP($CM99,AutoSCAN_ORG!$B$1:$CF$2516,2,FALSE)</f>
        <v>827.95399999999995</v>
      </c>
      <c r="CQ99">
        <f>VLOOKUP($CM99,AutoSCAN_ORG!$B$1:$CF$2516,3,FALSE)</f>
        <v>11.329000000000001</v>
      </c>
      <c r="CR99">
        <f>VLOOKUP($CM99,AutoSCAN_ORG!$B$1:$CF$2516,4,FALSE)</f>
        <v>94.195999999999998</v>
      </c>
      <c r="CS99">
        <f>VLOOKUP($CM99,AutoSCAN_ORG!$B$1:$CF$2516,5,FALSE)</f>
        <v>6.2949999999999999</v>
      </c>
      <c r="CT99" t="str">
        <f>VLOOKUP($CM99,AutoSCAN_ORG!$B$1:$CF$2516,6,FALSE)</f>
        <v>MELO-CORR</v>
      </c>
      <c r="CU99">
        <f>VLOOKUP($CM99,AutoSCAN_ORG!$B$1:$CF$2516,7,FALSE)</f>
        <v>0</v>
      </c>
      <c r="CV99">
        <f>VLOOKUP($CM99,AutoSCAN_ORG!$B$1:$CF$2516,69,FALSE)</f>
        <v>0</v>
      </c>
      <c r="CW99">
        <f>VLOOKUP($CM99,AutoSCAN_ORG!$B$1:$CF$2516,70,FALSE)</f>
        <v>0</v>
      </c>
      <c r="CX99" t="str">
        <f>VLOOKUP($CM99,AutoSCAN_ORG!$B$1:$CF$2516,71,FALSE)</f>
        <v>Y</v>
      </c>
      <c r="CZ99" t="str">
        <f>VLOOKUP($CM99,AutoSCAN_ORG!$B$1:$CF$2516,73,FALSE)</f>
        <v>added</v>
      </c>
      <c r="DA99">
        <f>VLOOKUP($CM99,AutoSCAN_ORG!$B$1:$CF$2516,74,FALSE)</f>
        <v>0</v>
      </c>
      <c r="DB99">
        <f>VLOOKUP($CM99,AutoSCAN_ORG!$B$1:$CF$2516,75,FALSE)</f>
        <v>0</v>
      </c>
      <c r="DC99">
        <f>VLOOKUP($CM99,AutoSCAN_ORG!$B$1:$CF$2516,76,FALSE)</f>
        <v>0</v>
      </c>
      <c r="DD99">
        <f>VLOOKUP($CM99,AutoSCAN_ORG!$B$1:$CF$2516,77,FALSE)</f>
        <v>0</v>
      </c>
      <c r="DF99">
        <f>VLOOKUP($CM99,AutoSCAN_ORG!$B$1:$CF$2516,79,FALSE)</f>
        <v>10.199999999999999</v>
      </c>
      <c r="DG99">
        <f>VLOOKUP($CM99,AutoSCAN_ORG!$B$1:$CF$2516,80,FALSE)</f>
        <v>10.199999999999999</v>
      </c>
      <c r="DH99">
        <f>VLOOKUP($CM99,AutoSCAN_ORG!$B$1:$CF$2516,81,FALSE)</f>
        <v>8.0000000000000002E-3</v>
      </c>
      <c r="DI99">
        <f>VLOOKUP($CM99,AutoSCAN_ORG!$B$1:$CF$2516,82,FALSE)</f>
        <v>1.7000000000000001E-2</v>
      </c>
      <c r="DJ99">
        <f>VLOOKUP($CM99,AutoSCAN_ORG!$B$1:$CF$2516,83,FALSE)</f>
        <v>0.72399999999999998</v>
      </c>
    </row>
    <row r="100" spans="2:114" x14ac:dyDescent="0.35">
      <c r="B100" t="s">
        <v>3848</v>
      </c>
      <c r="C100">
        <v>101</v>
      </c>
      <c r="D100" t="s">
        <v>7778</v>
      </c>
      <c r="E100">
        <v>228</v>
      </c>
      <c r="F100">
        <v>828.03499999999997</v>
      </c>
      <c r="G100">
        <v>10</v>
      </c>
      <c r="H100" t="s">
        <v>7782</v>
      </c>
      <c r="I100" t="s">
        <v>7773</v>
      </c>
      <c r="J100" t="s">
        <v>5753</v>
      </c>
      <c r="K100">
        <v>11</v>
      </c>
      <c r="L100">
        <v>0.6</v>
      </c>
      <c r="M100">
        <v>11</v>
      </c>
      <c r="N100">
        <v>9</v>
      </c>
      <c r="O100" t="s">
        <v>7651</v>
      </c>
      <c r="R100" t="s">
        <v>7784</v>
      </c>
      <c r="S100" t="s">
        <v>7774</v>
      </c>
      <c r="T100" t="s">
        <v>7189</v>
      </c>
      <c r="U100" t="s">
        <v>7461</v>
      </c>
      <c r="V100" t="s">
        <v>7461</v>
      </c>
      <c r="W100">
        <v>5.56</v>
      </c>
      <c r="X100" t="s">
        <v>7877</v>
      </c>
      <c r="Y100">
        <v>1.8</v>
      </c>
      <c r="Z100" t="s">
        <v>7774</v>
      </c>
      <c r="AA100" t="s">
        <v>7783</v>
      </c>
      <c r="AB100" t="s">
        <v>7774</v>
      </c>
      <c r="AF100" t="s">
        <v>5678</v>
      </c>
      <c r="AG100">
        <v>42.7771854</v>
      </c>
      <c r="AH100">
        <v>-82.037371840000006</v>
      </c>
      <c r="AI100">
        <v>202.8</v>
      </c>
      <c r="AJ100">
        <v>290</v>
      </c>
      <c r="AL100">
        <v>15</v>
      </c>
      <c r="AM100">
        <v>986</v>
      </c>
      <c r="AN100">
        <v>4.9290000000000003</v>
      </c>
      <c r="AO100">
        <v>-391.17099999999999</v>
      </c>
      <c r="AP100">
        <v>2114</v>
      </c>
      <c r="AQ100">
        <v>2115</v>
      </c>
      <c r="AT100">
        <v>1.23</v>
      </c>
      <c r="AU100">
        <v>1.23</v>
      </c>
      <c r="AW100">
        <v>2.14</v>
      </c>
      <c r="AX100">
        <v>2.14</v>
      </c>
      <c r="BD100">
        <v>0.6</v>
      </c>
      <c r="BE100">
        <v>11</v>
      </c>
      <c r="BF100" t="s">
        <v>1066</v>
      </c>
      <c r="BG100" t="s">
        <v>3848</v>
      </c>
      <c r="BH100">
        <v>101</v>
      </c>
      <c r="BI100" t="s">
        <v>5753</v>
      </c>
      <c r="BJ100" t="s">
        <v>7773</v>
      </c>
      <c r="BK100">
        <v>101</v>
      </c>
      <c r="BL100">
        <v>1100</v>
      </c>
      <c r="BS100">
        <v>13</v>
      </c>
      <c r="BT100">
        <v>0.66</v>
      </c>
      <c r="BU100">
        <v>0.57999999999999996</v>
      </c>
      <c r="BV100">
        <v>0.57999999999999996</v>
      </c>
      <c r="BW100">
        <v>42.7771854</v>
      </c>
      <c r="BX100">
        <v>-82.037371840000006</v>
      </c>
      <c r="BY100">
        <v>4736593.8600000003</v>
      </c>
      <c r="BZ100">
        <v>202.78299999999999</v>
      </c>
      <c r="CA100">
        <v>265.8</v>
      </c>
      <c r="CB100" t="s">
        <v>7476</v>
      </c>
      <c r="CC100">
        <v>7</v>
      </c>
      <c r="CD100">
        <v>10</v>
      </c>
      <c r="CE100">
        <v>12</v>
      </c>
      <c r="CF100">
        <v>12</v>
      </c>
      <c r="CG100" t="s">
        <v>5677</v>
      </c>
      <c r="CH100">
        <v>414</v>
      </c>
      <c r="CI100" t="s">
        <v>3290</v>
      </c>
      <c r="CJ100" t="s">
        <v>7332</v>
      </c>
      <c r="CK100">
        <v>5.56</v>
      </c>
      <c r="CL100">
        <v>1.9</v>
      </c>
      <c r="CM100" t="s">
        <v>3848</v>
      </c>
      <c r="CO100" t="str">
        <f>VLOOKUP(CM100,AutoSCAN_ORG!B101:CF2616,1,FALSE)</f>
        <v>AS00-0000757</v>
      </c>
      <c r="CP100">
        <f>VLOOKUP($CM100,AutoSCAN_ORG!$B$1:$CF$2516,2,FALSE)</f>
        <v>828.029</v>
      </c>
      <c r="CQ100">
        <f>VLOOKUP($CM100,AutoSCAN_ORG!$B$1:$CF$2516,3,FALSE)</f>
        <v>11.147</v>
      </c>
      <c r="CR100">
        <f>VLOOKUP($CM100,AutoSCAN_ORG!$B$1:$CF$2516,4,FALSE)</f>
        <v>86.915000000000006</v>
      </c>
      <c r="CS100">
        <f>VLOOKUP($CM100,AutoSCAN_ORG!$B$1:$CF$2516,5,FALSE)</f>
        <v>8.3330000000000002</v>
      </c>
      <c r="CT100" t="str">
        <f>VLOOKUP($CM100,AutoSCAN_ORG!$B$1:$CF$2516,6,FALSE)</f>
        <v>MELO-CORR</v>
      </c>
      <c r="CU100">
        <f>VLOOKUP($CM100,AutoSCAN_ORG!$B$1:$CF$2516,7,FALSE)</f>
        <v>0</v>
      </c>
      <c r="CV100">
        <f>VLOOKUP($CM100,AutoSCAN_ORG!$B$1:$CF$2516,69,FALSE)</f>
        <v>0</v>
      </c>
      <c r="CW100">
        <f>VLOOKUP($CM100,AutoSCAN_ORG!$B$1:$CF$2516,70,FALSE)</f>
        <v>0</v>
      </c>
      <c r="CX100" t="str">
        <f>VLOOKUP($CM100,AutoSCAN_ORG!$B$1:$CF$2516,71,FALSE)</f>
        <v>Y</v>
      </c>
      <c r="CZ100" t="str">
        <f>VLOOKUP($CM100,AutoSCAN_ORG!$B$1:$CF$2516,73,FALSE)</f>
        <v>added</v>
      </c>
      <c r="DA100">
        <f>VLOOKUP($CM100,AutoSCAN_ORG!$B$1:$CF$2516,74,FALSE)</f>
        <v>0</v>
      </c>
      <c r="DB100">
        <f>VLOOKUP($CM100,AutoSCAN_ORG!$B$1:$CF$2516,75,FALSE)</f>
        <v>0</v>
      </c>
      <c r="DC100">
        <f>VLOOKUP($CM100,AutoSCAN_ORG!$B$1:$CF$2516,76,FALSE)</f>
        <v>0</v>
      </c>
      <c r="DD100">
        <f>VLOOKUP($CM100,AutoSCAN_ORG!$B$1:$CF$2516,77,FALSE)</f>
        <v>0</v>
      </c>
      <c r="DF100">
        <f>VLOOKUP($CM100,AutoSCAN_ORG!$B$1:$CF$2516,79,FALSE)</f>
        <v>10.86</v>
      </c>
      <c r="DG100">
        <f>VLOOKUP($CM100,AutoSCAN_ORG!$B$1:$CF$2516,80,FALSE)</f>
        <v>10.86</v>
      </c>
      <c r="DH100">
        <f>VLOOKUP($CM100,AutoSCAN_ORG!$B$1:$CF$2516,81,FALSE)</f>
        <v>3.0000000000000001E-3</v>
      </c>
      <c r="DI100">
        <f>VLOOKUP($CM100,AutoSCAN_ORG!$B$1:$CF$2516,82,FALSE)</f>
        <v>8.0000000000000002E-3</v>
      </c>
      <c r="DJ100">
        <f>VLOOKUP($CM100,AutoSCAN_ORG!$B$1:$CF$2516,83,FALSE)</f>
        <v>0.72499999999999998</v>
      </c>
    </row>
    <row r="101" spans="2:114" x14ac:dyDescent="0.35">
      <c r="B101" t="s">
        <v>3849</v>
      </c>
      <c r="C101">
        <v>102</v>
      </c>
      <c r="D101" t="s">
        <v>7778</v>
      </c>
      <c r="E101">
        <v>229</v>
      </c>
      <c r="F101">
        <v>828.47799999999995</v>
      </c>
      <c r="G101">
        <v>10</v>
      </c>
      <c r="H101" t="s">
        <v>7782</v>
      </c>
      <c r="I101" t="s">
        <v>7773</v>
      </c>
      <c r="J101" t="s">
        <v>5753</v>
      </c>
      <c r="K101">
        <v>12</v>
      </c>
      <c r="L101">
        <v>0.67</v>
      </c>
      <c r="M101">
        <v>10</v>
      </c>
      <c r="N101">
        <v>8</v>
      </c>
      <c r="O101" t="s">
        <v>7467</v>
      </c>
      <c r="R101" t="s">
        <v>7784</v>
      </c>
      <c r="S101" t="s">
        <v>7774</v>
      </c>
      <c r="T101" t="s">
        <v>7189</v>
      </c>
      <c r="U101" t="s">
        <v>7461</v>
      </c>
      <c r="V101" t="s">
        <v>7461</v>
      </c>
      <c r="W101">
        <v>5.56</v>
      </c>
      <c r="X101" t="s">
        <v>7877</v>
      </c>
      <c r="Y101">
        <v>1.8</v>
      </c>
      <c r="Z101" t="s">
        <v>7774</v>
      </c>
      <c r="AA101" t="s">
        <v>7783</v>
      </c>
      <c r="AB101" t="s">
        <v>7774</v>
      </c>
      <c r="AF101" t="s">
        <v>5678</v>
      </c>
      <c r="AG101">
        <v>42.777181400000003</v>
      </c>
      <c r="AH101">
        <v>-82.037371989999997</v>
      </c>
      <c r="AI101">
        <v>202.8</v>
      </c>
      <c r="AJ101">
        <v>290</v>
      </c>
      <c r="AL101">
        <v>15</v>
      </c>
      <c r="AM101">
        <v>986</v>
      </c>
      <c r="AN101">
        <v>5.3719999999999999</v>
      </c>
      <c r="AO101">
        <v>-399.28100000000001</v>
      </c>
      <c r="AP101">
        <v>2114</v>
      </c>
      <c r="AQ101">
        <v>2115</v>
      </c>
      <c r="AT101">
        <v>1.23</v>
      </c>
      <c r="AU101">
        <v>1.23</v>
      </c>
      <c r="AW101">
        <v>2.14</v>
      </c>
      <c r="AX101">
        <v>2.14</v>
      </c>
      <c r="BD101">
        <v>0.67</v>
      </c>
      <c r="BE101">
        <v>10</v>
      </c>
      <c r="BF101" t="s">
        <v>1067</v>
      </c>
      <c r="BG101" t="s">
        <v>3849</v>
      </c>
      <c r="BH101">
        <v>102</v>
      </c>
      <c r="BI101" t="s">
        <v>5753</v>
      </c>
      <c r="BJ101" t="s">
        <v>7773</v>
      </c>
      <c r="BK101">
        <v>102</v>
      </c>
      <c r="BL101">
        <v>1100</v>
      </c>
      <c r="BS101">
        <v>13</v>
      </c>
      <c r="BT101">
        <v>0.66</v>
      </c>
      <c r="BU101">
        <v>0.57999999999999996</v>
      </c>
      <c r="BV101">
        <v>0.57999999999999996</v>
      </c>
      <c r="BW101">
        <v>42.777181400000003</v>
      </c>
      <c r="BX101">
        <v>-82.037371989999997</v>
      </c>
      <c r="BY101">
        <v>4736593.4160000002</v>
      </c>
      <c r="BZ101">
        <v>202.78399999999999</v>
      </c>
      <c r="CA101">
        <v>262.60000000000002</v>
      </c>
      <c r="CB101" t="s">
        <v>7465</v>
      </c>
      <c r="CC101">
        <v>7</v>
      </c>
      <c r="CD101">
        <v>10</v>
      </c>
      <c r="CE101">
        <v>12</v>
      </c>
      <c r="CF101">
        <v>12</v>
      </c>
      <c r="CG101" t="s">
        <v>5677</v>
      </c>
      <c r="CH101">
        <v>414</v>
      </c>
      <c r="CI101" t="s">
        <v>3290</v>
      </c>
      <c r="CJ101" t="s">
        <v>7332</v>
      </c>
      <c r="CK101">
        <v>5.56</v>
      </c>
      <c r="CL101">
        <v>1.9</v>
      </c>
      <c r="CM101" t="s">
        <v>3849</v>
      </c>
      <c r="CO101" t="str">
        <f>VLOOKUP(CM101,AutoSCAN_ORG!B102:CF2617,1,FALSE)</f>
        <v>AS00-0000758</v>
      </c>
      <c r="CP101">
        <f>VLOOKUP($CM101,AutoSCAN_ORG!$B$1:$CF$2516,2,FALSE)</f>
        <v>828.47400000000005</v>
      </c>
      <c r="CQ101">
        <f>VLOOKUP($CM101,AutoSCAN_ORG!$B$1:$CF$2516,3,FALSE)</f>
        <v>10.244</v>
      </c>
      <c r="CR101">
        <f>VLOOKUP($CM101,AutoSCAN_ORG!$B$1:$CF$2516,4,FALSE)</f>
        <v>93.512</v>
      </c>
      <c r="CS101">
        <f>VLOOKUP($CM101,AutoSCAN_ORG!$B$1:$CF$2516,5,FALSE)</f>
        <v>6.2949999999999999</v>
      </c>
      <c r="CT101" t="str">
        <f>VLOOKUP($CM101,AutoSCAN_ORG!$B$1:$CF$2516,6,FALSE)</f>
        <v>MELO-CORR</v>
      </c>
      <c r="CU101">
        <f>VLOOKUP($CM101,AutoSCAN_ORG!$B$1:$CF$2516,7,FALSE)</f>
        <v>0</v>
      </c>
      <c r="CV101">
        <f>VLOOKUP($CM101,AutoSCAN_ORG!$B$1:$CF$2516,69,FALSE)</f>
        <v>0</v>
      </c>
      <c r="CW101">
        <f>VLOOKUP($CM101,AutoSCAN_ORG!$B$1:$CF$2516,70,FALSE)</f>
        <v>0</v>
      </c>
      <c r="CX101" t="str">
        <f>VLOOKUP($CM101,AutoSCAN_ORG!$B$1:$CF$2516,71,FALSE)</f>
        <v>Y</v>
      </c>
      <c r="CZ101">
        <f>VLOOKUP($CM101,AutoSCAN_ORG!$B$1:$CF$2516,73,FALSE)</f>
        <v>0</v>
      </c>
      <c r="DA101">
        <f>VLOOKUP($CM101,AutoSCAN_ORG!$B$1:$CF$2516,74,FALSE)</f>
        <v>0</v>
      </c>
      <c r="DB101">
        <f>VLOOKUP($CM101,AutoSCAN_ORG!$B$1:$CF$2516,75,FALSE)</f>
        <v>0</v>
      </c>
      <c r="DC101">
        <f>VLOOKUP($CM101,AutoSCAN_ORG!$B$1:$CF$2516,76,FALSE)</f>
        <v>0</v>
      </c>
      <c r="DD101">
        <f>VLOOKUP($CM101,AutoSCAN_ORG!$B$1:$CF$2516,77,FALSE)</f>
        <v>0</v>
      </c>
      <c r="DF101">
        <f>VLOOKUP($CM101,AutoSCAN_ORG!$B$1:$CF$2516,79,FALSE)</f>
        <v>12.05</v>
      </c>
      <c r="DG101">
        <f>VLOOKUP($CM101,AutoSCAN_ORG!$B$1:$CF$2516,80,FALSE)</f>
        <v>12.05</v>
      </c>
      <c r="DH101">
        <f>VLOOKUP($CM101,AutoSCAN_ORG!$B$1:$CF$2516,81,FALSE)</f>
        <v>1.4E-2</v>
      </c>
      <c r="DI101">
        <f>VLOOKUP($CM101,AutoSCAN_ORG!$B$1:$CF$2516,82,FALSE)</f>
        <v>2.7E-2</v>
      </c>
      <c r="DJ101">
        <f>VLOOKUP($CM101,AutoSCAN_ORG!$B$1:$CF$2516,83,FALSE)</f>
        <v>0.71299999999999997</v>
      </c>
    </row>
    <row r="102" spans="2:114" x14ac:dyDescent="0.35">
      <c r="B102" t="s">
        <v>3850</v>
      </c>
      <c r="C102">
        <v>103</v>
      </c>
      <c r="D102" t="s">
        <v>7778</v>
      </c>
      <c r="E102">
        <v>230</v>
      </c>
      <c r="F102">
        <v>828.65800000000002</v>
      </c>
      <c r="G102">
        <v>10</v>
      </c>
      <c r="H102" t="s">
        <v>7782</v>
      </c>
      <c r="I102" t="s">
        <v>7773</v>
      </c>
      <c r="J102" t="s">
        <v>5753</v>
      </c>
      <c r="K102">
        <v>10</v>
      </c>
      <c r="L102">
        <v>0.56999999999999995</v>
      </c>
      <c r="M102">
        <v>9</v>
      </c>
      <c r="N102">
        <v>7</v>
      </c>
      <c r="O102" t="s">
        <v>7645</v>
      </c>
      <c r="R102" t="s">
        <v>7784</v>
      </c>
      <c r="S102" t="s">
        <v>7774</v>
      </c>
      <c r="T102" t="s">
        <v>7189</v>
      </c>
      <c r="U102" t="s">
        <v>7461</v>
      </c>
      <c r="V102" t="s">
        <v>7461</v>
      </c>
      <c r="W102">
        <v>5.56</v>
      </c>
      <c r="X102" t="s">
        <v>7877</v>
      </c>
      <c r="Y102">
        <v>1.8</v>
      </c>
      <c r="Z102" t="s">
        <v>7774</v>
      </c>
      <c r="AA102" t="s">
        <v>7789</v>
      </c>
      <c r="AB102" t="s">
        <v>7774</v>
      </c>
      <c r="AF102" t="s">
        <v>5678</v>
      </c>
      <c r="AG102">
        <v>42.777179760000003</v>
      </c>
      <c r="AH102">
        <v>-82.037372050000002</v>
      </c>
      <c r="AI102">
        <v>202.8</v>
      </c>
      <c r="AJ102">
        <v>290</v>
      </c>
      <c r="AL102">
        <v>15</v>
      </c>
      <c r="AM102">
        <v>986</v>
      </c>
      <c r="AN102">
        <v>5.5529999999999999</v>
      </c>
      <c r="AO102">
        <v>-375.94</v>
      </c>
      <c r="AP102">
        <v>2116</v>
      </c>
      <c r="AQ102">
        <v>2117</v>
      </c>
      <c r="AT102">
        <v>1.24</v>
      </c>
      <c r="AU102">
        <v>1.24</v>
      </c>
      <c r="AW102">
        <v>2.15</v>
      </c>
      <c r="AX102">
        <v>2.15</v>
      </c>
      <c r="BD102">
        <v>0.56999999999999995</v>
      </c>
      <c r="BE102">
        <v>9</v>
      </c>
      <c r="BF102" t="s">
        <v>1068</v>
      </c>
      <c r="BG102" t="s">
        <v>3850</v>
      </c>
      <c r="BH102">
        <v>103</v>
      </c>
      <c r="BI102" t="s">
        <v>5753</v>
      </c>
      <c r="BJ102" t="s">
        <v>7773</v>
      </c>
      <c r="BK102">
        <v>103</v>
      </c>
      <c r="BL102">
        <v>1100</v>
      </c>
      <c r="BS102">
        <v>13</v>
      </c>
      <c r="BT102">
        <v>0.66</v>
      </c>
      <c r="BU102">
        <v>0.57999999999999996</v>
      </c>
      <c r="BV102">
        <v>0.57999999999999996</v>
      </c>
      <c r="BW102">
        <v>42.777179760000003</v>
      </c>
      <c r="BX102">
        <v>-82.037372050000002</v>
      </c>
      <c r="BY102">
        <v>4736593.2340000002</v>
      </c>
      <c r="BZ102">
        <v>202.785</v>
      </c>
      <c r="CA102">
        <v>272.89999999999998</v>
      </c>
      <c r="CB102" t="s">
        <v>7413</v>
      </c>
      <c r="CC102">
        <v>7</v>
      </c>
      <c r="CD102">
        <v>10</v>
      </c>
      <c r="CE102">
        <v>12</v>
      </c>
      <c r="CF102">
        <v>12</v>
      </c>
      <c r="CG102" t="s">
        <v>5677</v>
      </c>
      <c r="CH102">
        <v>414</v>
      </c>
      <c r="CI102" t="s">
        <v>3290</v>
      </c>
      <c r="CJ102" t="s">
        <v>7332</v>
      </c>
      <c r="CK102">
        <v>5.56</v>
      </c>
      <c r="CL102">
        <v>1.8</v>
      </c>
      <c r="CM102" t="s">
        <v>3850</v>
      </c>
      <c r="CO102" t="str">
        <f>VLOOKUP(CM102,AutoSCAN_ORG!B103:CF2618,1,FALSE)</f>
        <v>AS00-0000759</v>
      </c>
      <c r="CP102">
        <f>VLOOKUP($CM102,AutoSCAN_ORG!$B$1:$CF$2516,2,FALSE)</f>
        <v>828.65499999999997</v>
      </c>
      <c r="CQ102">
        <f>VLOOKUP($CM102,AutoSCAN_ORG!$B$1:$CF$2516,3,FALSE)</f>
        <v>9.0060000000000002</v>
      </c>
      <c r="CR102">
        <f>VLOOKUP($CM102,AutoSCAN_ORG!$B$1:$CF$2516,4,FALSE)</f>
        <v>84.034000000000006</v>
      </c>
      <c r="CS102">
        <f>VLOOKUP($CM102,AutoSCAN_ORG!$B$1:$CF$2516,5,FALSE)</f>
        <v>6.2949999999999999</v>
      </c>
      <c r="CT102" t="str">
        <f>VLOOKUP($CM102,AutoSCAN_ORG!$B$1:$CF$2516,6,FALSE)</f>
        <v>MELO-CORR</v>
      </c>
      <c r="CU102">
        <f>VLOOKUP($CM102,AutoSCAN_ORG!$B$1:$CF$2516,7,FALSE)</f>
        <v>0</v>
      </c>
      <c r="CV102">
        <f>VLOOKUP($CM102,AutoSCAN_ORG!$B$1:$CF$2516,69,FALSE)</f>
        <v>0</v>
      </c>
      <c r="CW102">
        <f>VLOOKUP($CM102,AutoSCAN_ORG!$B$1:$CF$2516,70,FALSE)</f>
        <v>0</v>
      </c>
      <c r="CX102" t="str">
        <f>VLOOKUP($CM102,AutoSCAN_ORG!$B$1:$CF$2516,71,FALSE)</f>
        <v>Y</v>
      </c>
      <c r="CZ102">
        <f>VLOOKUP($CM102,AutoSCAN_ORG!$B$1:$CF$2516,73,FALSE)</f>
        <v>0</v>
      </c>
      <c r="DA102">
        <f>VLOOKUP($CM102,AutoSCAN_ORG!$B$1:$CF$2516,74,FALSE)</f>
        <v>0</v>
      </c>
      <c r="DB102">
        <f>VLOOKUP($CM102,AutoSCAN_ORG!$B$1:$CF$2516,75,FALSE)</f>
        <v>0</v>
      </c>
      <c r="DC102">
        <f>VLOOKUP($CM102,AutoSCAN_ORG!$B$1:$CF$2516,76,FALSE)</f>
        <v>0</v>
      </c>
      <c r="DD102">
        <f>VLOOKUP($CM102,AutoSCAN_ORG!$B$1:$CF$2516,77,FALSE)</f>
        <v>0</v>
      </c>
      <c r="DE102" t="str">
        <f>VLOOKUP($CM102,AutoSCAN_ORG!$B$1:$CF$2516,78,FALSE)</f>
        <v>Bet. Carriers/ Sensor gap 26</v>
      </c>
      <c r="DF102">
        <f>VLOOKUP($CM102,AutoSCAN_ORG!$B$1:$CF$2516,79,FALSE)</f>
        <v>10.26</v>
      </c>
      <c r="DG102">
        <f>VLOOKUP($CM102,AutoSCAN_ORG!$B$1:$CF$2516,80,FALSE)</f>
        <v>10.26</v>
      </c>
      <c r="DH102">
        <f>VLOOKUP($CM102,AutoSCAN_ORG!$B$1:$CF$2516,81,FALSE)</f>
        <v>3.1E-2</v>
      </c>
      <c r="DI102">
        <f>VLOOKUP($CM102,AutoSCAN_ORG!$B$1:$CF$2516,82,FALSE)</f>
        <v>5.1999999999999998E-2</v>
      </c>
      <c r="DJ102">
        <f>VLOOKUP($CM102,AutoSCAN_ORG!$B$1:$CF$2516,83,FALSE)</f>
        <v>0.72</v>
      </c>
    </row>
    <row r="103" spans="2:114" x14ac:dyDescent="0.35">
      <c r="B103" t="s">
        <v>3852</v>
      </c>
      <c r="C103">
        <v>104</v>
      </c>
      <c r="D103" t="s">
        <v>7778</v>
      </c>
      <c r="E103">
        <v>231</v>
      </c>
      <c r="F103">
        <v>828.90700000000004</v>
      </c>
      <c r="G103">
        <v>10</v>
      </c>
      <c r="H103" t="s">
        <v>7782</v>
      </c>
      <c r="I103" t="s">
        <v>7773</v>
      </c>
      <c r="J103" t="s">
        <v>5753</v>
      </c>
      <c r="K103">
        <v>10</v>
      </c>
      <c r="L103">
        <v>0.56000000000000005</v>
      </c>
      <c r="M103">
        <v>8</v>
      </c>
      <c r="N103">
        <v>15</v>
      </c>
      <c r="O103" t="s">
        <v>7462</v>
      </c>
      <c r="R103" t="s">
        <v>7784</v>
      </c>
      <c r="S103" t="s">
        <v>7774</v>
      </c>
      <c r="T103" t="s">
        <v>7189</v>
      </c>
      <c r="U103" t="s">
        <v>7461</v>
      </c>
      <c r="V103" t="s">
        <v>7461</v>
      </c>
      <c r="W103">
        <v>5.56</v>
      </c>
      <c r="X103" t="s">
        <v>7877</v>
      </c>
      <c r="Y103">
        <v>1.8</v>
      </c>
      <c r="Z103" t="s">
        <v>7774</v>
      </c>
      <c r="AA103" t="s">
        <v>7786</v>
      </c>
      <c r="AB103" t="s">
        <v>3293</v>
      </c>
      <c r="AC103">
        <v>10</v>
      </c>
      <c r="AD103">
        <v>10</v>
      </c>
      <c r="AE103">
        <v>15</v>
      </c>
      <c r="AF103" t="s">
        <v>5683</v>
      </c>
      <c r="AG103">
        <v>42.777177510000001</v>
      </c>
      <c r="AH103">
        <v>-82.037372140000002</v>
      </c>
      <c r="AI103">
        <v>202.8</v>
      </c>
      <c r="AJ103">
        <v>290</v>
      </c>
      <c r="AL103">
        <v>15</v>
      </c>
      <c r="AM103">
        <v>986</v>
      </c>
      <c r="AN103">
        <v>5.8029999999999999</v>
      </c>
      <c r="AO103">
        <v>-408.05500000000001</v>
      </c>
      <c r="AP103">
        <v>2116</v>
      </c>
      <c r="AQ103">
        <v>2117</v>
      </c>
      <c r="AT103">
        <v>1.24</v>
      </c>
      <c r="AU103">
        <v>1.24</v>
      </c>
      <c r="AW103">
        <v>2.15</v>
      </c>
      <c r="AX103">
        <v>2.15</v>
      </c>
      <c r="BD103">
        <v>0.56000000000000005</v>
      </c>
      <c r="BE103">
        <v>8</v>
      </c>
      <c r="BF103" t="s">
        <v>1070</v>
      </c>
      <c r="BG103" t="s">
        <v>3852</v>
      </c>
      <c r="BH103">
        <v>104</v>
      </c>
      <c r="BI103" t="s">
        <v>5753</v>
      </c>
      <c r="BJ103" t="s">
        <v>7773</v>
      </c>
      <c r="BK103">
        <v>104</v>
      </c>
      <c r="BL103">
        <v>1100</v>
      </c>
      <c r="BS103">
        <v>13</v>
      </c>
      <c r="BT103">
        <v>0.66</v>
      </c>
      <c r="BU103">
        <v>0.57999999999999996</v>
      </c>
      <c r="BV103">
        <v>0.57999999999999996</v>
      </c>
      <c r="BW103">
        <v>42.777177510000001</v>
      </c>
      <c r="BX103">
        <v>-82.037372140000002</v>
      </c>
      <c r="BY103">
        <v>4736592.9840000002</v>
      </c>
      <c r="BZ103">
        <v>202.785</v>
      </c>
      <c r="CA103">
        <v>256</v>
      </c>
      <c r="CB103" t="s">
        <v>7477</v>
      </c>
      <c r="CC103">
        <v>7</v>
      </c>
      <c r="CD103">
        <v>10</v>
      </c>
      <c r="CE103">
        <v>12</v>
      </c>
      <c r="CF103">
        <v>12</v>
      </c>
      <c r="CG103" t="s">
        <v>5677</v>
      </c>
      <c r="CH103">
        <v>414</v>
      </c>
      <c r="CI103" t="s">
        <v>3290</v>
      </c>
      <c r="CJ103" t="s">
        <v>7332</v>
      </c>
      <c r="CK103">
        <v>5.56</v>
      </c>
      <c r="CL103">
        <v>1.8</v>
      </c>
      <c r="CM103" t="s">
        <v>3852</v>
      </c>
      <c r="CO103" t="str">
        <f>VLOOKUP(CM103,AutoSCAN_ORG!B104:CF2619,1,FALSE)</f>
        <v>AS00-0000761</v>
      </c>
      <c r="CP103">
        <f>VLOOKUP($CM103,AutoSCAN_ORG!$B$1:$CF$2516,2,FALSE)</f>
        <v>828.90300000000002</v>
      </c>
      <c r="CQ103">
        <f>VLOOKUP($CM103,AutoSCAN_ORG!$B$1:$CF$2516,3,FALSE)</f>
        <v>8.4589999999999996</v>
      </c>
      <c r="CR103">
        <f>VLOOKUP($CM103,AutoSCAN_ORG!$B$1:$CF$2516,4,FALSE)</f>
        <v>97.718000000000004</v>
      </c>
      <c r="CS103">
        <f>VLOOKUP($CM103,AutoSCAN_ORG!$B$1:$CF$2516,5,FALSE)</f>
        <v>6.2949999999999999</v>
      </c>
      <c r="CT103" t="str">
        <f>VLOOKUP($CM103,AutoSCAN_ORG!$B$1:$CF$2516,6,FALSE)</f>
        <v>MELO-CORR</v>
      </c>
      <c r="CU103">
        <f>VLOOKUP($CM103,AutoSCAN_ORG!$B$1:$CF$2516,7,FALSE)</f>
        <v>0</v>
      </c>
      <c r="CV103">
        <f>VLOOKUP($CM103,AutoSCAN_ORG!$B$1:$CF$2516,69,FALSE)</f>
        <v>0</v>
      </c>
      <c r="CW103">
        <f>VLOOKUP($CM103,AutoSCAN_ORG!$B$1:$CF$2516,70,FALSE)</f>
        <v>0</v>
      </c>
      <c r="CX103" t="str">
        <f>VLOOKUP($CM103,AutoSCAN_ORG!$B$1:$CF$2516,71,FALSE)</f>
        <v>Y</v>
      </c>
      <c r="CZ103" t="str">
        <f>VLOOKUP($CM103,AutoSCAN_ORG!$B$1:$CF$2516,73,FALSE)</f>
        <v>added</v>
      </c>
      <c r="DA103">
        <f>VLOOKUP($CM103,AutoSCAN_ORG!$B$1:$CF$2516,74,FALSE)</f>
        <v>0</v>
      </c>
      <c r="DB103">
        <f>VLOOKUP($CM103,AutoSCAN_ORG!$B$1:$CF$2516,75,FALSE)</f>
        <v>0</v>
      </c>
      <c r="DC103">
        <f>VLOOKUP($CM103,AutoSCAN_ORG!$B$1:$CF$2516,76,FALSE)</f>
        <v>0</v>
      </c>
      <c r="DD103">
        <f>VLOOKUP($CM103,AutoSCAN_ORG!$B$1:$CF$2516,77,FALSE)</f>
        <v>0</v>
      </c>
      <c r="DF103">
        <f>VLOOKUP($CM103,AutoSCAN_ORG!$B$1:$CF$2516,79,FALSE)</f>
        <v>10</v>
      </c>
      <c r="DG103">
        <f>VLOOKUP($CM103,AutoSCAN_ORG!$B$1:$CF$2516,80,FALSE)</f>
        <v>10</v>
      </c>
      <c r="DH103">
        <f>VLOOKUP($CM103,AutoSCAN_ORG!$B$1:$CF$2516,81,FALSE)</f>
        <v>1.4E-2</v>
      </c>
      <c r="DI103">
        <f>VLOOKUP($CM103,AutoSCAN_ORG!$B$1:$CF$2516,82,FALSE)</f>
        <v>1.4E-2</v>
      </c>
      <c r="DJ103">
        <f>VLOOKUP($CM103,AutoSCAN_ORG!$B$1:$CF$2516,83,FALSE)</f>
        <v>0.70799999999999996</v>
      </c>
    </row>
    <row r="104" spans="2:114" x14ac:dyDescent="0.35">
      <c r="B104" t="s">
        <v>3854</v>
      </c>
      <c r="C104">
        <v>105</v>
      </c>
      <c r="D104" t="s">
        <v>7778</v>
      </c>
      <c r="E104">
        <v>232</v>
      </c>
      <c r="F104">
        <v>829.952</v>
      </c>
      <c r="G104">
        <v>10</v>
      </c>
      <c r="H104" t="s">
        <v>7782</v>
      </c>
      <c r="I104" t="s">
        <v>7773</v>
      </c>
      <c r="J104" t="s">
        <v>5753</v>
      </c>
      <c r="K104">
        <v>11</v>
      </c>
      <c r="L104">
        <v>0.61</v>
      </c>
      <c r="M104">
        <v>9</v>
      </c>
      <c r="N104">
        <v>7</v>
      </c>
      <c r="O104" t="s">
        <v>7484</v>
      </c>
      <c r="R104" t="s">
        <v>7784</v>
      </c>
      <c r="S104" t="s">
        <v>7774</v>
      </c>
      <c r="T104" t="s">
        <v>7189</v>
      </c>
      <c r="U104" t="s">
        <v>7461</v>
      </c>
      <c r="V104" t="s">
        <v>7461</v>
      </c>
      <c r="W104">
        <v>5.56</v>
      </c>
      <c r="X104" t="s">
        <v>7877</v>
      </c>
      <c r="Y104">
        <v>1.9</v>
      </c>
      <c r="Z104" t="s">
        <v>7774</v>
      </c>
      <c r="AA104" t="s">
        <v>7789</v>
      </c>
      <c r="AB104" t="s">
        <v>7774</v>
      </c>
      <c r="AF104" t="s">
        <v>5678</v>
      </c>
      <c r="AG104">
        <v>42.777168070000002</v>
      </c>
      <c r="AH104">
        <v>-82.037372500000004</v>
      </c>
      <c r="AI104">
        <v>202.8</v>
      </c>
      <c r="AJ104">
        <v>290</v>
      </c>
      <c r="AL104">
        <v>15</v>
      </c>
      <c r="AM104">
        <v>986</v>
      </c>
      <c r="AN104">
        <v>6.8470000000000004</v>
      </c>
      <c r="AO104">
        <v>-411.20800000000003</v>
      </c>
      <c r="AP104">
        <v>2115</v>
      </c>
      <c r="AQ104">
        <v>2116</v>
      </c>
      <c r="AT104">
        <v>1.24</v>
      </c>
      <c r="AU104">
        <v>1.24</v>
      </c>
      <c r="AW104">
        <v>2.15</v>
      </c>
      <c r="AX104">
        <v>2.14</v>
      </c>
      <c r="BD104">
        <v>0.61</v>
      </c>
      <c r="BE104">
        <v>9</v>
      </c>
      <c r="BF104" t="s">
        <v>1072</v>
      </c>
      <c r="BG104" t="s">
        <v>3854</v>
      </c>
      <c r="BH104">
        <v>105</v>
      </c>
      <c r="BI104" t="s">
        <v>5753</v>
      </c>
      <c r="BJ104" t="s">
        <v>7773</v>
      </c>
      <c r="BK104">
        <v>105</v>
      </c>
      <c r="BL104">
        <v>1100</v>
      </c>
      <c r="BS104">
        <v>13</v>
      </c>
      <c r="BT104">
        <v>0.66</v>
      </c>
      <c r="BU104">
        <v>0.57999999999999996</v>
      </c>
      <c r="BV104">
        <v>0.57999999999999996</v>
      </c>
      <c r="BW104">
        <v>42.777168070000002</v>
      </c>
      <c r="BX104">
        <v>-82.037372500000004</v>
      </c>
      <c r="BY104">
        <v>4736591.9359999998</v>
      </c>
      <c r="BZ104">
        <v>202.78800000000001</v>
      </c>
      <c r="CA104">
        <v>257.8</v>
      </c>
      <c r="CB104" t="s">
        <v>7466</v>
      </c>
      <c r="CC104">
        <v>7</v>
      </c>
      <c r="CD104">
        <v>10</v>
      </c>
      <c r="CE104">
        <v>12</v>
      </c>
      <c r="CF104">
        <v>12</v>
      </c>
      <c r="CG104" t="s">
        <v>5677</v>
      </c>
      <c r="CH104">
        <v>414</v>
      </c>
      <c r="CI104" t="s">
        <v>3290</v>
      </c>
      <c r="CJ104" t="s">
        <v>7332</v>
      </c>
      <c r="CK104">
        <v>5.56</v>
      </c>
      <c r="CL104">
        <v>1.8</v>
      </c>
      <c r="CM104" t="s">
        <v>3854</v>
      </c>
      <c r="CO104" t="str">
        <f>VLOOKUP(CM104,AutoSCAN_ORG!B105:CF2620,1,FALSE)</f>
        <v>AS00-0000763</v>
      </c>
      <c r="CP104">
        <f>VLOOKUP($CM104,AutoSCAN_ORG!$B$1:$CF$2516,2,FALSE)</f>
        <v>829.947</v>
      </c>
      <c r="CQ104">
        <f>VLOOKUP($CM104,AutoSCAN_ORG!$B$1:$CF$2516,3,FALSE)</f>
        <v>9.8109999999999999</v>
      </c>
      <c r="CR104">
        <f>VLOOKUP($CM104,AutoSCAN_ORG!$B$1:$CF$2516,4,FALSE)</f>
        <v>97.991</v>
      </c>
      <c r="CS104">
        <f>VLOOKUP($CM104,AutoSCAN_ORG!$B$1:$CF$2516,5,FALSE)</f>
        <v>6.2949999999999999</v>
      </c>
      <c r="CT104" t="str">
        <f>VLOOKUP($CM104,AutoSCAN_ORG!$B$1:$CF$2516,6,FALSE)</f>
        <v>MELO-CORR</v>
      </c>
      <c r="CU104">
        <f>VLOOKUP($CM104,AutoSCAN_ORG!$B$1:$CF$2516,7,FALSE)</f>
        <v>0</v>
      </c>
      <c r="CV104">
        <f>VLOOKUP($CM104,AutoSCAN_ORG!$B$1:$CF$2516,69,FALSE)</f>
        <v>0</v>
      </c>
      <c r="CW104">
        <f>VLOOKUP($CM104,AutoSCAN_ORG!$B$1:$CF$2516,70,FALSE)</f>
        <v>0</v>
      </c>
      <c r="CX104" t="str">
        <f>VLOOKUP($CM104,AutoSCAN_ORG!$B$1:$CF$2516,71,FALSE)</f>
        <v>Y</v>
      </c>
      <c r="CZ104">
        <f>VLOOKUP($CM104,AutoSCAN_ORG!$B$1:$CF$2516,73,FALSE)</f>
        <v>0</v>
      </c>
      <c r="DA104">
        <f>VLOOKUP($CM104,AutoSCAN_ORG!$B$1:$CF$2516,74,FALSE)</f>
        <v>0</v>
      </c>
      <c r="DB104">
        <f>VLOOKUP($CM104,AutoSCAN_ORG!$B$1:$CF$2516,75,FALSE)</f>
        <v>0</v>
      </c>
      <c r="DC104">
        <f>VLOOKUP($CM104,AutoSCAN_ORG!$B$1:$CF$2516,76,FALSE)</f>
        <v>0</v>
      </c>
      <c r="DD104">
        <f>VLOOKUP($CM104,AutoSCAN_ORG!$B$1:$CF$2516,77,FALSE)</f>
        <v>0</v>
      </c>
      <c r="DF104">
        <f>VLOOKUP($CM104,AutoSCAN_ORG!$B$1:$CF$2516,79,FALSE)</f>
        <v>10.99</v>
      </c>
      <c r="DG104">
        <f>VLOOKUP($CM104,AutoSCAN_ORG!$B$1:$CF$2516,80,FALSE)</f>
        <v>10.99</v>
      </c>
      <c r="DH104">
        <f>VLOOKUP($CM104,AutoSCAN_ORG!$B$1:$CF$2516,81,FALSE)</f>
        <v>0.01</v>
      </c>
      <c r="DI104">
        <f>VLOOKUP($CM104,AutoSCAN_ORG!$B$1:$CF$2516,82,FALSE)</f>
        <v>1.7999999999999999E-2</v>
      </c>
      <c r="DJ104">
        <f>VLOOKUP($CM104,AutoSCAN_ORG!$B$1:$CF$2516,83,FALSE)</f>
        <v>0.72</v>
      </c>
    </row>
    <row r="105" spans="2:114" x14ac:dyDescent="0.35">
      <c r="B105" t="s">
        <v>3855</v>
      </c>
      <c r="C105">
        <v>106</v>
      </c>
      <c r="D105" t="s">
        <v>7778</v>
      </c>
      <c r="E105">
        <v>233</v>
      </c>
      <c r="F105">
        <v>830.73800000000006</v>
      </c>
      <c r="G105">
        <v>10</v>
      </c>
      <c r="H105" t="s">
        <v>7782</v>
      </c>
      <c r="I105" t="s">
        <v>7773</v>
      </c>
      <c r="J105" t="s">
        <v>5753</v>
      </c>
      <c r="K105">
        <v>12</v>
      </c>
      <c r="L105">
        <v>0.66</v>
      </c>
      <c r="M105">
        <v>13</v>
      </c>
      <c r="N105">
        <v>8</v>
      </c>
      <c r="O105" t="s">
        <v>7485</v>
      </c>
      <c r="R105" t="s">
        <v>7784</v>
      </c>
      <c r="S105" t="s">
        <v>7774</v>
      </c>
      <c r="T105" t="s">
        <v>7189</v>
      </c>
      <c r="U105" t="s">
        <v>7461</v>
      </c>
      <c r="V105" t="s">
        <v>7461</v>
      </c>
      <c r="W105">
        <v>5.56</v>
      </c>
      <c r="X105" t="s">
        <v>7877</v>
      </c>
      <c r="Y105">
        <v>1.8</v>
      </c>
      <c r="Z105" t="s">
        <v>7774</v>
      </c>
      <c r="AA105" t="s">
        <v>7783</v>
      </c>
      <c r="AB105" t="s">
        <v>7774</v>
      </c>
      <c r="AF105" t="s">
        <v>5678</v>
      </c>
      <c r="AG105">
        <v>42.777160979999998</v>
      </c>
      <c r="AH105">
        <v>-82.037372759999997</v>
      </c>
      <c r="AI105">
        <v>202.8</v>
      </c>
      <c r="AJ105">
        <v>290</v>
      </c>
      <c r="AL105">
        <v>15</v>
      </c>
      <c r="AM105">
        <v>986</v>
      </c>
      <c r="AN105">
        <v>7.6319999999999997</v>
      </c>
      <c r="AO105">
        <v>-421.375</v>
      </c>
      <c r="AP105">
        <v>2111</v>
      </c>
      <c r="AQ105">
        <v>2112</v>
      </c>
      <c r="AT105">
        <v>1.23</v>
      </c>
      <c r="AU105">
        <v>1.23</v>
      </c>
      <c r="AW105">
        <v>2.14</v>
      </c>
      <c r="AX105">
        <v>2.14</v>
      </c>
      <c r="BD105">
        <v>0.66</v>
      </c>
      <c r="BE105">
        <v>13</v>
      </c>
      <c r="BF105" t="s">
        <v>1073</v>
      </c>
      <c r="BG105" t="s">
        <v>3855</v>
      </c>
      <c r="BH105">
        <v>106</v>
      </c>
      <c r="BI105" t="s">
        <v>5753</v>
      </c>
      <c r="BJ105" t="s">
        <v>7773</v>
      </c>
      <c r="BK105">
        <v>106</v>
      </c>
      <c r="BL105">
        <v>1100</v>
      </c>
      <c r="BS105">
        <v>13</v>
      </c>
      <c r="BT105">
        <v>0.66</v>
      </c>
      <c r="BU105">
        <v>0.57999999999999996</v>
      </c>
      <c r="BV105">
        <v>0.57999999999999996</v>
      </c>
      <c r="BW105">
        <v>42.777160979999998</v>
      </c>
      <c r="BX105">
        <v>-82.037372759999997</v>
      </c>
      <c r="BY105">
        <v>4736591.1490000002</v>
      </c>
      <c r="BZ105">
        <v>202.78899999999999</v>
      </c>
      <c r="CA105">
        <v>253.2</v>
      </c>
      <c r="CB105" t="s">
        <v>7450</v>
      </c>
      <c r="CC105">
        <v>7</v>
      </c>
      <c r="CD105">
        <v>10</v>
      </c>
      <c r="CE105">
        <v>12</v>
      </c>
      <c r="CF105">
        <v>12</v>
      </c>
      <c r="CG105" t="s">
        <v>5677</v>
      </c>
      <c r="CH105">
        <v>414</v>
      </c>
      <c r="CI105" t="s">
        <v>3290</v>
      </c>
      <c r="CJ105" t="s">
        <v>7332</v>
      </c>
      <c r="CK105">
        <v>5.56</v>
      </c>
      <c r="CL105">
        <v>1.8</v>
      </c>
      <c r="CM105" t="s">
        <v>3855</v>
      </c>
      <c r="CO105" t="str">
        <f>VLOOKUP(CM105,AutoSCAN_ORG!B106:CF2621,1,FALSE)</f>
        <v>AS00-0000764</v>
      </c>
      <c r="CP105">
        <f>VLOOKUP($CM105,AutoSCAN_ORG!$B$1:$CF$2516,2,FALSE)</f>
        <v>830.73299999999995</v>
      </c>
      <c r="CQ105">
        <f>VLOOKUP($CM105,AutoSCAN_ORG!$B$1:$CF$2516,3,FALSE)</f>
        <v>13.132</v>
      </c>
      <c r="CR105">
        <f>VLOOKUP($CM105,AutoSCAN_ORG!$B$1:$CF$2516,4,FALSE)</f>
        <v>103.684</v>
      </c>
      <c r="CS105">
        <f>VLOOKUP($CM105,AutoSCAN_ORG!$B$1:$CF$2516,5,FALSE)</f>
        <v>6.2949999999999999</v>
      </c>
      <c r="CT105" t="str">
        <f>VLOOKUP($CM105,AutoSCAN_ORG!$B$1:$CF$2516,6,FALSE)</f>
        <v>MELO-CORR</v>
      </c>
      <c r="CU105">
        <f>VLOOKUP($CM105,AutoSCAN_ORG!$B$1:$CF$2516,7,FALSE)</f>
        <v>0</v>
      </c>
      <c r="CV105">
        <f>VLOOKUP($CM105,AutoSCAN_ORG!$B$1:$CF$2516,69,FALSE)</f>
        <v>0</v>
      </c>
      <c r="CW105">
        <f>VLOOKUP($CM105,AutoSCAN_ORG!$B$1:$CF$2516,70,FALSE)</f>
        <v>0</v>
      </c>
      <c r="CX105" t="str">
        <f>VLOOKUP($CM105,AutoSCAN_ORG!$B$1:$CF$2516,71,FALSE)</f>
        <v>Y</v>
      </c>
      <c r="CZ105">
        <f>VLOOKUP($CM105,AutoSCAN_ORG!$B$1:$CF$2516,73,FALSE)</f>
        <v>0</v>
      </c>
      <c r="DA105">
        <f>VLOOKUP($CM105,AutoSCAN_ORG!$B$1:$CF$2516,74,FALSE)</f>
        <v>0</v>
      </c>
      <c r="DB105">
        <f>VLOOKUP($CM105,AutoSCAN_ORG!$B$1:$CF$2516,75,FALSE)</f>
        <v>0</v>
      </c>
      <c r="DC105">
        <f>VLOOKUP($CM105,AutoSCAN_ORG!$B$1:$CF$2516,76,FALSE)</f>
        <v>0</v>
      </c>
      <c r="DD105">
        <f>VLOOKUP($CM105,AutoSCAN_ORG!$B$1:$CF$2516,77,FALSE)</f>
        <v>0</v>
      </c>
      <c r="DF105">
        <f>VLOOKUP($CM105,AutoSCAN_ORG!$B$1:$CF$2516,79,FALSE)</f>
        <v>11.87</v>
      </c>
      <c r="DG105">
        <f>VLOOKUP($CM105,AutoSCAN_ORG!$B$1:$CF$2516,80,FALSE)</f>
        <v>11.87</v>
      </c>
      <c r="DH105">
        <f>VLOOKUP($CM105,AutoSCAN_ORG!$B$1:$CF$2516,81,FALSE)</f>
        <v>1.2999999999999999E-2</v>
      </c>
      <c r="DI105">
        <f>VLOOKUP($CM105,AutoSCAN_ORG!$B$1:$CF$2516,82,FALSE)</f>
        <v>2.1999999999999999E-2</v>
      </c>
      <c r="DJ105">
        <f>VLOOKUP($CM105,AutoSCAN_ORG!$B$1:$CF$2516,83,FALSE)</f>
        <v>0.77200000000000002</v>
      </c>
    </row>
    <row r="106" spans="2:114" x14ac:dyDescent="0.35">
      <c r="B106" t="s">
        <v>3856</v>
      </c>
      <c r="C106">
        <v>107</v>
      </c>
      <c r="D106" t="s">
        <v>7778</v>
      </c>
      <c r="E106">
        <v>234</v>
      </c>
      <c r="F106">
        <v>830.91099999999994</v>
      </c>
      <c r="G106">
        <v>10</v>
      </c>
      <c r="H106" t="s">
        <v>7782</v>
      </c>
      <c r="I106" t="s">
        <v>7773</v>
      </c>
      <c r="J106" t="s">
        <v>5753</v>
      </c>
      <c r="K106">
        <v>10</v>
      </c>
      <c r="L106">
        <v>0.53</v>
      </c>
      <c r="M106">
        <v>11</v>
      </c>
      <c r="N106">
        <v>10</v>
      </c>
      <c r="O106" t="s">
        <v>7473</v>
      </c>
      <c r="R106" t="s">
        <v>7784</v>
      </c>
      <c r="S106" t="s">
        <v>7774</v>
      </c>
      <c r="T106" t="s">
        <v>7189</v>
      </c>
      <c r="U106" t="s">
        <v>7461</v>
      </c>
      <c r="V106" t="s">
        <v>7461</v>
      </c>
      <c r="W106">
        <v>5.56</v>
      </c>
      <c r="X106" t="s">
        <v>7877</v>
      </c>
      <c r="Y106">
        <v>1.8</v>
      </c>
      <c r="Z106" t="s">
        <v>7774</v>
      </c>
      <c r="AA106" t="s">
        <v>7783</v>
      </c>
      <c r="AB106" t="s">
        <v>7774</v>
      </c>
      <c r="AF106" t="s">
        <v>5859</v>
      </c>
      <c r="AG106">
        <v>42.777159419999997</v>
      </c>
      <c r="AH106">
        <v>-82.037372820000002</v>
      </c>
      <c r="AI106">
        <v>202.8</v>
      </c>
      <c r="AJ106">
        <v>290</v>
      </c>
      <c r="AL106">
        <v>15</v>
      </c>
      <c r="AM106">
        <v>986</v>
      </c>
      <c r="AN106">
        <v>7.8049999999999997</v>
      </c>
      <c r="AO106">
        <v>-414.65800000000002</v>
      </c>
      <c r="AP106">
        <v>2115</v>
      </c>
      <c r="AQ106">
        <v>2115</v>
      </c>
      <c r="AT106">
        <v>1.24</v>
      </c>
      <c r="AU106">
        <v>1.23</v>
      </c>
      <c r="AW106">
        <v>2.14</v>
      </c>
      <c r="AX106">
        <v>2.14</v>
      </c>
      <c r="BD106">
        <v>0.53</v>
      </c>
      <c r="BE106">
        <v>11</v>
      </c>
      <c r="BF106" t="s">
        <v>1074</v>
      </c>
      <c r="BG106" t="s">
        <v>3856</v>
      </c>
      <c r="BH106">
        <v>107</v>
      </c>
      <c r="BI106" t="s">
        <v>5753</v>
      </c>
      <c r="BJ106" t="s">
        <v>7773</v>
      </c>
      <c r="BK106">
        <v>107</v>
      </c>
      <c r="BL106">
        <v>1100</v>
      </c>
      <c r="BU106">
        <v>0.57999999999999996</v>
      </c>
      <c r="BV106">
        <v>0.57999999999999996</v>
      </c>
      <c r="BW106">
        <v>42.777159419999997</v>
      </c>
      <c r="BX106">
        <v>-82.037372820000002</v>
      </c>
      <c r="BY106">
        <v>4736590.9759999998</v>
      </c>
      <c r="BZ106">
        <v>202.79</v>
      </c>
      <c r="CA106">
        <v>255.5</v>
      </c>
      <c r="CB106" t="s">
        <v>7478</v>
      </c>
      <c r="CC106">
        <v>7</v>
      </c>
      <c r="CE106">
        <v>12</v>
      </c>
      <c r="CF106">
        <v>12</v>
      </c>
      <c r="CG106" t="s">
        <v>5677</v>
      </c>
      <c r="CH106">
        <v>414</v>
      </c>
      <c r="CI106" t="s">
        <v>3290</v>
      </c>
      <c r="CJ106" t="s">
        <v>7332</v>
      </c>
      <c r="CK106">
        <v>5.56</v>
      </c>
      <c r="CL106">
        <v>1.8</v>
      </c>
      <c r="CM106" t="s">
        <v>3856</v>
      </c>
      <c r="CO106" t="str">
        <f>VLOOKUP(CM106,AutoSCAN_ORG!B107:CF2622,1,FALSE)</f>
        <v>AS00-0000765</v>
      </c>
      <c r="CP106">
        <f>VLOOKUP($CM106,AutoSCAN_ORG!$B$1:$CF$2516,2,FALSE)</f>
        <v>830.90700000000004</v>
      </c>
      <c r="CQ106">
        <f>VLOOKUP($CM106,AutoSCAN_ORG!$B$1:$CF$2516,3,FALSE)</f>
        <v>12.111000000000001</v>
      </c>
      <c r="CR106">
        <f>VLOOKUP($CM106,AutoSCAN_ORG!$B$1:$CF$2516,4,FALSE)</f>
        <v>99.18</v>
      </c>
      <c r="CS106">
        <f>VLOOKUP($CM106,AutoSCAN_ORG!$B$1:$CF$2516,5,FALSE)</f>
        <v>6.2949999999999999</v>
      </c>
      <c r="CT106" t="str">
        <f>VLOOKUP($CM106,AutoSCAN_ORG!$B$1:$CF$2516,6,FALSE)</f>
        <v>MELO-CORR</v>
      </c>
      <c r="CU106">
        <f>VLOOKUP($CM106,AutoSCAN_ORG!$B$1:$CF$2516,7,FALSE)</f>
        <v>0</v>
      </c>
      <c r="CV106">
        <f>VLOOKUP($CM106,AutoSCAN_ORG!$B$1:$CF$2516,69,FALSE)</f>
        <v>0</v>
      </c>
      <c r="CW106">
        <f>VLOOKUP($CM106,AutoSCAN_ORG!$B$1:$CF$2516,70,FALSE)</f>
        <v>0</v>
      </c>
      <c r="CX106" t="str">
        <f>VLOOKUP($CM106,AutoSCAN_ORG!$B$1:$CF$2516,71,FALSE)</f>
        <v>Y</v>
      </c>
      <c r="CZ106" t="str">
        <f>VLOOKUP($CM106,AutoSCAN_ORG!$B$1:$CF$2516,73,FALSE)</f>
        <v>added</v>
      </c>
      <c r="DA106">
        <f>VLOOKUP($CM106,AutoSCAN_ORG!$B$1:$CF$2516,74,FALSE)</f>
        <v>0</v>
      </c>
      <c r="DB106">
        <f>VLOOKUP($CM106,AutoSCAN_ORG!$B$1:$CF$2516,75,FALSE)</f>
        <v>0</v>
      </c>
      <c r="DC106">
        <f>VLOOKUP($CM106,AutoSCAN_ORG!$B$1:$CF$2516,76,FALSE)</f>
        <v>0</v>
      </c>
      <c r="DD106">
        <f>VLOOKUP($CM106,AutoSCAN_ORG!$B$1:$CF$2516,77,FALSE)</f>
        <v>0</v>
      </c>
      <c r="DF106">
        <f>VLOOKUP($CM106,AutoSCAN_ORG!$B$1:$CF$2516,79,FALSE)</f>
        <v>9.6199999999999992</v>
      </c>
      <c r="DG106">
        <f>VLOOKUP($CM106,AutoSCAN_ORG!$B$1:$CF$2516,80,FALSE)</f>
        <v>9.6199999999999992</v>
      </c>
      <c r="DH106">
        <f>VLOOKUP($CM106,AutoSCAN_ORG!$B$1:$CF$2516,81,FALSE)</f>
        <v>5.0000000000000001E-3</v>
      </c>
      <c r="DI106">
        <f>VLOOKUP($CM106,AutoSCAN_ORG!$B$1:$CF$2516,82,FALSE)</f>
        <v>0.01</v>
      </c>
      <c r="DJ106">
        <f>VLOOKUP($CM106,AutoSCAN_ORG!$B$1:$CF$2516,83,FALSE)</f>
        <v>0.73499999999999999</v>
      </c>
    </row>
    <row r="107" spans="2:114" x14ac:dyDescent="0.35">
      <c r="B107" t="s">
        <v>3857</v>
      </c>
      <c r="C107">
        <v>108</v>
      </c>
      <c r="D107" t="s">
        <v>7778</v>
      </c>
      <c r="E107">
        <v>235</v>
      </c>
      <c r="F107">
        <v>830.97400000000005</v>
      </c>
      <c r="G107">
        <v>10</v>
      </c>
      <c r="H107" t="s">
        <v>7782</v>
      </c>
      <c r="I107" t="s">
        <v>7773</v>
      </c>
      <c r="J107" t="s">
        <v>5753</v>
      </c>
      <c r="K107">
        <v>10</v>
      </c>
      <c r="L107">
        <v>0.56999999999999995</v>
      </c>
      <c r="M107">
        <v>8</v>
      </c>
      <c r="N107">
        <v>8</v>
      </c>
      <c r="O107" t="s">
        <v>7471</v>
      </c>
      <c r="R107" t="s">
        <v>7784</v>
      </c>
      <c r="S107" t="s">
        <v>7774</v>
      </c>
      <c r="T107" t="s">
        <v>7189</v>
      </c>
      <c r="U107" t="s">
        <v>7461</v>
      </c>
      <c r="V107" t="s">
        <v>7461</v>
      </c>
      <c r="W107">
        <v>5.56</v>
      </c>
      <c r="X107" t="s">
        <v>7877</v>
      </c>
      <c r="Y107">
        <v>1.8</v>
      </c>
      <c r="Z107" t="s">
        <v>7774</v>
      </c>
      <c r="AA107" t="s">
        <v>7789</v>
      </c>
      <c r="AB107" t="s">
        <v>7774</v>
      </c>
      <c r="AF107" t="s">
        <v>5678</v>
      </c>
      <c r="AG107">
        <v>42.777158829999998</v>
      </c>
      <c r="AH107">
        <v>-82.037372840000003</v>
      </c>
      <c r="AI107">
        <v>202.8</v>
      </c>
      <c r="AJ107">
        <v>290</v>
      </c>
      <c r="AL107">
        <v>15</v>
      </c>
      <c r="AM107">
        <v>986</v>
      </c>
      <c r="AN107">
        <v>7.8689999999999998</v>
      </c>
      <c r="AO107">
        <v>-409.58100000000002</v>
      </c>
      <c r="AP107">
        <v>2117</v>
      </c>
      <c r="AQ107">
        <v>2117</v>
      </c>
      <c r="AT107">
        <v>1.24</v>
      </c>
      <c r="AU107">
        <v>1.24</v>
      </c>
      <c r="AW107">
        <v>2.15</v>
      </c>
      <c r="AX107">
        <v>2.15</v>
      </c>
      <c r="BD107">
        <v>0.56999999999999995</v>
      </c>
      <c r="BE107">
        <v>8</v>
      </c>
      <c r="BF107" t="s">
        <v>1075</v>
      </c>
      <c r="BG107" t="s">
        <v>3857</v>
      </c>
      <c r="BH107">
        <v>108</v>
      </c>
      <c r="BI107" t="s">
        <v>5753</v>
      </c>
      <c r="BJ107" t="s">
        <v>7773</v>
      </c>
      <c r="BK107">
        <v>108</v>
      </c>
      <c r="BL107">
        <v>1100</v>
      </c>
      <c r="BS107">
        <v>13</v>
      </c>
      <c r="BT107">
        <v>0.66</v>
      </c>
      <c r="BU107">
        <v>0.57999999999999996</v>
      </c>
      <c r="BV107">
        <v>0.57999999999999996</v>
      </c>
      <c r="BW107">
        <v>42.777158829999998</v>
      </c>
      <c r="BX107">
        <v>-82.037372840000003</v>
      </c>
      <c r="BY107">
        <v>4736590.9110000003</v>
      </c>
      <c r="BZ107">
        <v>202.79</v>
      </c>
      <c r="CA107">
        <v>258.39999999999998</v>
      </c>
      <c r="CB107" t="s">
        <v>7479</v>
      </c>
      <c r="CC107">
        <v>7</v>
      </c>
      <c r="CD107">
        <v>10</v>
      </c>
      <c r="CE107">
        <v>12</v>
      </c>
      <c r="CF107">
        <v>12</v>
      </c>
      <c r="CG107" t="s">
        <v>5677</v>
      </c>
      <c r="CH107">
        <v>414</v>
      </c>
      <c r="CI107" t="s">
        <v>3290</v>
      </c>
      <c r="CJ107" t="s">
        <v>7332</v>
      </c>
      <c r="CK107">
        <v>5.56</v>
      </c>
      <c r="CL107">
        <v>1.8</v>
      </c>
      <c r="CM107" t="s">
        <v>3857</v>
      </c>
      <c r="CO107" t="str">
        <f>VLOOKUP(CM107,AutoSCAN_ORG!B108:CF2623,1,FALSE)</f>
        <v>AS00-0000766</v>
      </c>
      <c r="CP107">
        <f>VLOOKUP($CM107,AutoSCAN_ORG!$B$1:$CF$2516,2,FALSE)</f>
        <v>830.97299999999996</v>
      </c>
      <c r="CQ107">
        <f>VLOOKUP($CM107,AutoSCAN_ORG!$B$1:$CF$2516,3,FALSE)</f>
        <v>8.2880000000000003</v>
      </c>
      <c r="CR107">
        <f>VLOOKUP($CM107,AutoSCAN_ORG!$B$1:$CF$2516,4,FALSE)</f>
        <v>95.319000000000003</v>
      </c>
      <c r="CS107">
        <f>VLOOKUP($CM107,AutoSCAN_ORG!$B$1:$CF$2516,5,FALSE)</f>
        <v>6.2949999999999999</v>
      </c>
      <c r="CT107" t="str">
        <f>VLOOKUP($CM107,AutoSCAN_ORG!$B$1:$CF$2516,6,FALSE)</f>
        <v>MELO-CORR</v>
      </c>
      <c r="CU107">
        <f>VLOOKUP($CM107,AutoSCAN_ORG!$B$1:$CF$2516,7,FALSE)</f>
        <v>0</v>
      </c>
      <c r="CV107">
        <f>VLOOKUP($CM107,AutoSCAN_ORG!$B$1:$CF$2516,69,FALSE)</f>
        <v>0</v>
      </c>
      <c r="CW107">
        <f>VLOOKUP($CM107,AutoSCAN_ORG!$B$1:$CF$2516,70,FALSE)</f>
        <v>0</v>
      </c>
      <c r="CX107" t="str">
        <f>VLOOKUP($CM107,AutoSCAN_ORG!$B$1:$CF$2516,71,FALSE)</f>
        <v>Y</v>
      </c>
      <c r="CZ107" t="str">
        <f>VLOOKUP($CM107,AutoSCAN_ORG!$B$1:$CF$2516,73,FALSE)</f>
        <v>added</v>
      </c>
      <c r="DA107">
        <f>VLOOKUP($CM107,AutoSCAN_ORG!$B$1:$CF$2516,74,FALSE)</f>
        <v>0</v>
      </c>
      <c r="DB107">
        <f>VLOOKUP($CM107,AutoSCAN_ORG!$B$1:$CF$2516,75,FALSE)</f>
        <v>0</v>
      </c>
      <c r="DC107">
        <f>VLOOKUP($CM107,AutoSCAN_ORG!$B$1:$CF$2516,76,FALSE)</f>
        <v>0</v>
      </c>
      <c r="DD107">
        <f>VLOOKUP($CM107,AutoSCAN_ORG!$B$1:$CF$2516,77,FALSE)</f>
        <v>0</v>
      </c>
      <c r="DF107">
        <f>VLOOKUP($CM107,AutoSCAN_ORG!$B$1:$CF$2516,79,FALSE)</f>
        <v>10.220000000000001</v>
      </c>
      <c r="DG107">
        <f>VLOOKUP($CM107,AutoSCAN_ORG!$B$1:$CF$2516,80,FALSE)</f>
        <v>10.220000000000001</v>
      </c>
      <c r="DH107">
        <f>VLOOKUP($CM107,AutoSCAN_ORG!$B$1:$CF$2516,81,FALSE)</f>
        <v>1.6E-2</v>
      </c>
      <c r="DI107">
        <f>VLOOKUP($CM107,AutoSCAN_ORG!$B$1:$CF$2516,82,FALSE)</f>
        <v>3.2000000000000001E-2</v>
      </c>
      <c r="DJ107">
        <f>VLOOKUP($CM107,AutoSCAN_ORG!$B$1:$CF$2516,83,FALSE)</f>
        <v>0.71399999999999997</v>
      </c>
    </row>
    <row r="108" spans="2:114" x14ac:dyDescent="0.35">
      <c r="B108" t="s">
        <v>3858</v>
      </c>
      <c r="C108">
        <v>109</v>
      </c>
      <c r="D108" t="s">
        <v>7778</v>
      </c>
      <c r="E108">
        <v>236</v>
      </c>
      <c r="F108">
        <v>831.21299999999997</v>
      </c>
      <c r="G108">
        <v>10</v>
      </c>
      <c r="H108" t="s">
        <v>7782</v>
      </c>
      <c r="I108" t="s">
        <v>7773</v>
      </c>
      <c r="J108" t="s">
        <v>5753</v>
      </c>
      <c r="K108">
        <v>14</v>
      </c>
      <c r="L108">
        <v>0.77</v>
      </c>
      <c r="M108">
        <v>9</v>
      </c>
      <c r="N108">
        <v>7</v>
      </c>
      <c r="O108" t="s">
        <v>7613</v>
      </c>
      <c r="R108" t="s">
        <v>7784</v>
      </c>
      <c r="S108" t="s">
        <v>7774</v>
      </c>
      <c r="T108" t="s">
        <v>7189</v>
      </c>
      <c r="U108" t="s">
        <v>7461</v>
      </c>
      <c r="V108" t="s">
        <v>7461</v>
      </c>
      <c r="W108">
        <v>5.56</v>
      </c>
      <c r="X108" t="s">
        <v>7877</v>
      </c>
      <c r="Y108">
        <v>1.8</v>
      </c>
      <c r="Z108" t="s">
        <v>7774</v>
      </c>
      <c r="AA108" t="s">
        <v>7789</v>
      </c>
      <c r="AB108" t="s">
        <v>7774</v>
      </c>
      <c r="AF108" t="s">
        <v>5678</v>
      </c>
      <c r="AG108">
        <v>42.777156679999997</v>
      </c>
      <c r="AH108">
        <v>-82.037372919999996</v>
      </c>
      <c r="AI108">
        <v>202.8</v>
      </c>
      <c r="AJ108">
        <v>290</v>
      </c>
      <c r="AL108">
        <v>15</v>
      </c>
      <c r="AM108">
        <v>986</v>
      </c>
      <c r="AN108">
        <v>8.1080000000000005</v>
      </c>
      <c r="AO108">
        <v>-391.04</v>
      </c>
      <c r="AP108">
        <v>2114</v>
      </c>
      <c r="AQ108">
        <v>2115</v>
      </c>
      <c r="AT108">
        <v>1.23</v>
      </c>
      <c r="AU108">
        <v>1.23</v>
      </c>
      <c r="AW108">
        <v>2.14</v>
      </c>
      <c r="AX108">
        <v>2.14</v>
      </c>
      <c r="BD108">
        <v>0.77</v>
      </c>
      <c r="BE108">
        <v>9</v>
      </c>
      <c r="BF108" t="s">
        <v>1076</v>
      </c>
      <c r="BG108" t="s">
        <v>3858</v>
      </c>
      <c r="BH108">
        <v>109</v>
      </c>
      <c r="BI108" t="s">
        <v>5753</v>
      </c>
      <c r="BJ108" t="s">
        <v>7773</v>
      </c>
      <c r="BK108">
        <v>109</v>
      </c>
      <c r="BL108">
        <v>1100</v>
      </c>
      <c r="BS108">
        <v>13</v>
      </c>
      <c r="BT108">
        <v>0.66</v>
      </c>
      <c r="BU108">
        <v>0.57999999999999996</v>
      </c>
      <c r="BV108">
        <v>0.57999999999999996</v>
      </c>
      <c r="BW108">
        <v>42.777156679999997</v>
      </c>
      <c r="BX108">
        <v>-82.037372919999996</v>
      </c>
      <c r="BY108">
        <v>4736590.6720000003</v>
      </c>
      <c r="BZ108">
        <v>202.79</v>
      </c>
      <c r="CA108">
        <v>266.7</v>
      </c>
      <c r="CB108" t="s">
        <v>7475</v>
      </c>
      <c r="CC108">
        <v>7</v>
      </c>
      <c r="CD108">
        <v>10</v>
      </c>
      <c r="CE108">
        <v>12</v>
      </c>
      <c r="CF108">
        <v>12</v>
      </c>
      <c r="CG108" t="s">
        <v>5677</v>
      </c>
      <c r="CH108">
        <v>414</v>
      </c>
      <c r="CI108" t="s">
        <v>3290</v>
      </c>
      <c r="CJ108" t="s">
        <v>7332</v>
      </c>
      <c r="CK108">
        <v>5.56</v>
      </c>
      <c r="CL108">
        <v>1.9</v>
      </c>
      <c r="CM108" t="s">
        <v>3858</v>
      </c>
      <c r="CO108" t="str">
        <f>VLOOKUP(CM108,AutoSCAN_ORG!B109:CF2624,1,FALSE)</f>
        <v>AS00-0000767</v>
      </c>
      <c r="CP108">
        <f>VLOOKUP($CM108,AutoSCAN_ORG!$B$1:$CF$2516,2,FALSE)</f>
        <v>831.20899999999995</v>
      </c>
      <c r="CQ108">
        <f>VLOOKUP($CM108,AutoSCAN_ORG!$B$1:$CF$2516,3,FALSE)</f>
        <v>10.673</v>
      </c>
      <c r="CR108">
        <f>VLOOKUP($CM108,AutoSCAN_ORG!$B$1:$CF$2516,4,FALSE)</f>
        <v>92.155000000000001</v>
      </c>
      <c r="CS108">
        <f>VLOOKUP($CM108,AutoSCAN_ORG!$B$1:$CF$2516,5,FALSE)</f>
        <v>6.2949999999999999</v>
      </c>
      <c r="CT108" t="str">
        <f>VLOOKUP($CM108,AutoSCAN_ORG!$B$1:$CF$2516,6,FALSE)</f>
        <v>MELO-CORR</v>
      </c>
      <c r="CU108">
        <f>VLOOKUP($CM108,AutoSCAN_ORG!$B$1:$CF$2516,7,FALSE)</f>
        <v>0</v>
      </c>
      <c r="CV108">
        <f>VLOOKUP($CM108,AutoSCAN_ORG!$B$1:$CF$2516,69,FALSE)</f>
        <v>0</v>
      </c>
      <c r="CW108">
        <f>VLOOKUP($CM108,AutoSCAN_ORG!$B$1:$CF$2516,70,FALSE)</f>
        <v>0</v>
      </c>
      <c r="CX108" t="str">
        <f>VLOOKUP($CM108,AutoSCAN_ORG!$B$1:$CF$2516,71,FALSE)</f>
        <v>Y</v>
      </c>
      <c r="CZ108" t="str">
        <f>VLOOKUP($CM108,AutoSCAN_ORG!$B$1:$CF$2516,73,FALSE)</f>
        <v>added</v>
      </c>
      <c r="DA108">
        <f>VLOOKUP($CM108,AutoSCAN_ORG!$B$1:$CF$2516,74,FALSE)</f>
        <v>0</v>
      </c>
      <c r="DB108">
        <f>VLOOKUP($CM108,AutoSCAN_ORG!$B$1:$CF$2516,75,FALSE)</f>
        <v>0</v>
      </c>
      <c r="DC108">
        <f>VLOOKUP($CM108,AutoSCAN_ORG!$B$1:$CF$2516,76,FALSE)</f>
        <v>0</v>
      </c>
      <c r="DD108">
        <f>VLOOKUP($CM108,AutoSCAN_ORG!$B$1:$CF$2516,77,FALSE)</f>
        <v>0</v>
      </c>
      <c r="DF108">
        <f>VLOOKUP($CM108,AutoSCAN_ORG!$B$1:$CF$2516,79,FALSE)</f>
        <v>13.83</v>
      </c>
      <c r="DG108">
        <f>VLOOKUP($CM108,AutoSCAN_ORG!$B$1:$CF$2516,80,FALSE)</f>
        <v>13.83</v>
      </c>
      <c r="DH108">
        <f>VLOOKUP($CM108,AutoSCAN_ORG!$B$1:$CF$2516,81,FALSE)</f>
        <v>1.2E-2</v>
      </c>
      <c r="DI108">
        <f>VLOOKUP($CM108,AutoSCAN_ORG!$B$1:$CF$2516,82,FALSE)</f>
        <v>2.8000000000000001E-2</v>
      </c>
      <c r="DJ108">
        <f>VLOOKUP($CM108,AutoSCAN_ORG!$B$1:$CF$2516,83,FALSE)</f>
        <v>0.71099999999999997</v>
      </c>
    </row>
    <row r="109" spans="2:114" x14ac:dyDescent="0.35">
      <c r="B109" t="s">
        <v>3859</v>
      </c>
      <c r="C109">
        <v>110</v>
      </c>
      <c r="D109" t="s">
        <v>7778</v>
      </c>
      <c r="E109">
        <v>237</v>
      </c>
      <c r="F109">
        <v>831.70100000000002</v>
      </c>
      <c r="G109">
        <v>10</v>
      </c>
      <c r="H109" t="s">
        <v>7782</v>
      </c>
      <c r="I109" t="s">
        <v>7773</v>
      </c>
      <c r="J109" t="s">
        <v>5753</v>
      </c>
      <c r="K109">
        <v>11</v>
      </c>
      <c r="L109">
        <v>0.63</v>
      </c>
      <c r="M109">
        <v>9</v>
      </c>
      <c r="N109">
        <v>10</v>
      </c>
      <c r="O109" t="s">
        <v>7464</v>
      </c>
      <c r="R109" t="s">
        <v>7784</v>
      </c>
      <c r="S109" t="s">
        <v>7774</v>
      </c>
      <c r="T109" t="s">
        <v>7189</v>
      </c>
      <c r="U109" t="s">
        <v>7461</v>
      </c>
      <c r="V109" t="s">
        <v>7461</v>
      </c>
      <c r="W109">
        <v>5.56</v>
      </c>
      <c r="X109" t="s">
        <v>7877</v>
      </c>
      <c r="Y109">
        <v>1.8</v>
      </c>
      <c r="Z109" t="s">
        <v>7774</v>
      </c>
      <c r="AA109" t="s">
        <v>7789</v>
      </c>
      <c r="AB109" t="s">
        <v>7774</v>
      </c>
      <c r="AF109" t="s">
        <v>5678</v>
      </c>
      <c r="AG109">
        <v>42.777152270000002</v>
      </c>
      <c r="AH109">
        <v>-82.037373079999995</v>
      </c>
      <c r="AI109">
        <v>202.8</v>
      </c>
      <c r="AJ109">
        <v>290</v>
      </c>
      <c r="AL109">
        <v>15</v>
      </c>
      <c r="AM109">
        <v>986</v>
      </c>
      <c r="AN109">
        <v>8.5960000000000001</v>
      </c>
      <c r="AO109">
        <v>-395.72699999999998</v>
      </c>
      <c r="AP109">
        <v>2116</v>
      </c>
      <c r="AQ109">
        <v>2116</v>
      </c>
      <c r="AT109">
        <v>1.24</v>
      </c>
      <c r="AU109">
        <v>1.24</v>
      </c>
      <c r="AW109">
        <v>2.15</v>
      </c>
      <c r="AX109">
        <v>2.15</v>
      </c>
      <c r="BD109">
        <v>0.63</v>
      </c>
      <c r="BE109">
        <v>9</v>
      </c>
      <c r="BF109" t="s">
        <v>1077</v>
      </c>
      <c r="BG109" t="s">
        <v>3859</v>
      </c>
      <c r="BH109">
        <v>110</v>
      </c>
      <c r="BI109" t="s">
        <v>5753</v>
      </c>
      <c r="BJ109" t="s">
        <v>7773</v>
      </c>
      <c r="BK109">
        <v>110</v>
      </c>
      <c r="BL109">
        <v>1100</v>
      </c>
      <c r="BS109">
        <v>13</v>
      </c>
      <c r="BT109">
        <v>0.66</v>
      </c>
      <c r="BU109">
        <v>0.57999999999999996</v>
      </c>
      <c r="BV109">
        <v>0.57999999999999996</v>
      </c>
      <c r="BW109">
        <v>42.777152270000002</v>
      </c>
      <c r="BX109">
        <v>-82.037373079999995</v>
      </c>
      <c r="BY109">
        <v>4736590.182</v>
      </c>
      <c r="BZ109">
        <v>202.791</v>
      </c>
      <c r="CA109">
        <v>263.5</v>
      </c>
      <c r="CB109" t="s">
        <v>7480</v>
      </c>
      <c r="CC109">
        <v>7</v>
      </c>
      <c r="CD109">
        <v>10</v>
      </c>
      <c r="CE109">
        <v>12</v>
      </c>
      <c r="CF109">
        <v>12</v>
      </c>
      <c r="CG109" t="s">
        <v>5677</v>
      </c>
      <c r="CH109">
        <v>414</v>
      </c>
      <c r="CI109" t="s">
        <v>3290</v>
      </c>
      <c r="CJ109" t="s">
        <v>7332</v>
      </c>
      <c r="CK109">
        <v>5.56</v>
      </c>
      <c r="CL109">
        <v>1.8</v>
      </c>
      <c r="CM109" t="s">
        <v>3859</v>
      </c>
      <c r="CO109" t="str">
        <f>VLOOKUP(CM109,AutoSCAN_ORG!B110:CF2625,1,FALSE)</f>
        <v>AS00-0000768</v>
      </c>
      <c r="CP109">
        <f>VLOOKUP($CM109,AutoSCAN_ORG!$B$1:$CF$2516,2,FALSE)</f>
        <v>831.69799999999998</v>
      </c>
      <c r="CQ109">
        <f>VLOOKUP($CM109,AutoSCAN_ORG!$B$1:$CF$2516,3,FALSE)</f>
        <v>10.127000000000001</v>
      </c>
      <c r="CR109">
        <f>VLOOKUP($CM109,AutoSCAN_ORG!$B$1:$CF$2516,4,FALSE)</f>
        <v>92.686999999999998</v>
      </c>
      <c r="CS109">
        <f>VLOOKUP($CM109,AutoSCAN_ORG!$B$1:$CF$2516,5,FALSE)</f>
        <v>6.2949999999999999</v>
      </c>
      <c r="CT109" t="str">
        <f>VLOOKUP($CM109,AutoSCAN_ORG!$B$1:$CF$2516,6,FALSE)</f>
        <v>MELO-CORR</v>
      </c>
      <c r="CU109">
        <f>VLOOKUP($CM109,AutoSCAN_ORG!$B$1:$CF$2516,7,FALSE)</f>
        <v>0</v>
      </c>
      <c r="CV109">
        <f>VLOOKUP($CM109,AutoSCAN_ORG!$B$1:$CF$2516,69,FALSE)</f>
        <v>0</v>
      </c>
      <c r="CW109">
        <f>VLOOKUP($CM109,AutoSCAN_ORG!$B$1:$CF$2516,70,FALSE)</f>
        <v>0</v>
      </c>
      <c r="CX109" t="str">
        <f>VLOOKUP($CM109,AutoSCAN_ORG!$B$1:$CF$2516,71,FALSE)</f>
        <v>Y</v>
      </c>
      <c r="CZ109" t="str">
        <f>VLOOKUP($CM109,AutoSCAN_ORG!$B$1:$CF$2516,73,FALSE)</f>
        <v>added</v>
      </c>
      <c r="DA109">
        <f>VLOOKUP($CM109,AutoSCAN_ORG!$B$1:$CF$2516,74,FALSE)</f>
        <v>0</v>
      </c>
      <c r="DB109">
        <f>VLOOKUP($CM109,AutoSCAN_ORG!$B$1:$CF$2516,75,FALSE)</f>
        <v>0</v>
      </c>
      <c r="DC109">
        <f>VLOOKUP($CM109,AutoSCAN_ORG!$B$1:$CF$2516,76,FALSE)</f>
        <v>0</v>
      </c>
      <c r="DD109">
        <f>VLOOKUP($CM109,AutoSCAN_ORG!$B$1:$CF$2516,77,FALSE)</f>
        <v>0</v>
      </c>
      <c r="DF109">
        <f>VLOOKUP($CM109,AutoSCAN_ORG!$B$1:$CF$2516,79,FALSE)</f>
        <v>11.28</v>
      </c>
      <c r="DG109">
        <f>VLOOKUP($CM109,AutoSCAN_ORG!$B$1:$CF$2516,80,FALSE)</f>
        <v>11.28</v>
      </c>
      <c r="DH109">
        <f>VLOOKUP($CM109,AutoSCAN_ORG!$B$1:$CF$2516,81,FALSE)</f>
        <v>7.0000000000000001E-3</v>
      </c>
      <c r="DI109">
        <f>VLOOKUP($CM109,AutoSCAN_ORG!$B$1:$CF$2516,82,FALSE)</f>
        <v>1.6E-2</v>
      </c>
      <c r="DJ109">
        <f>VLOOKUP($CM109,AutoSCAN_ORG!$B$1:$CF$2516,83,FALSE)</f>
        <v>0.72099999999999997</v>
      </c>
    </row>
    <row r="110" spans="2:114" x14ac:dyDescent="0.35">
      <c r="B110" t="s">
        <v>3860</v>
      </c>
      <c r="C110">
        <v>111</v>
      </c>
      <c r="D110" t="s">
        <v>7778</v>
      </c>
      <c r="E110">
        <v>238</v>
      </c>
      <c r="F110">
        <v>831.9</v>
      </c>
      <c r="G110">
        <v>10</v>
      </c>
      <c r="H110" t="s">
        <v>7782</v>
      </c>
      <c r="I110" t="s">
        <v>7773</v>
      </c>
      <c r="J110" t="s">
        <v>5753</v>
      </c>
      <c r="K110">
        <v>10</v>
      </c>
      <c r="L110">
        <v>0.56000000000000005</v>
      </c>
      <c r="M110">
        <v>8</v>
      </c>
      <c r="N110">
        <v>15</v>
      </c>
      <c r="O110" t="s">
        <v>7472</v>
      </c>
      <c r="R110" t="s">
        <v>7784</v>
      </c>
      <c r="S110" t="s">
        <v>7774</v>
      </c>
      <c r="T110" t="s">
        <v>7189</v>
      </c>
      <c r="U110" t="s">
        <v>7461</v>
      </c>
      <c r="V110" t="s">
        <v>7461</v>
      </c>
      <c r="W110">
        <v>5.56</v>
      </c>
      <c r="X110" t="s">
        <v>7877</v>
      </c>
      <c r="Y110">
        <v>1.8</v>
      </c>
      <c r="Z110" t="s">
        <v>7774</v>
      </c>
      <c r="AA110" t="s">
        <v>7786</v>
      </c>
      <c r="AB110" t="s">
        <v>3293</v>
      </c>
      <c r="AC110">
        <v>10</v>
      </c>
      <c r="AD110">
        <v>10</v>
      </c>
      <c r="AE110">
        <v>15</v>
      </c>
      <c r="AF110" t="s">
        <v>5683</v>
      </c>
      <c r="AG110">
        <v>42.777150470000002</v>
      </c>
      <c r="AH110">
        <v>-82.03737314</v>
      </c>
      <c r="AI110">
        <v>202.8</v>
      </c>
      <c r="AJ110">
        <v>290</v>
      </c>
      <c r="AL110">
        <v>15</v>
      </c>
      <c r="AM110">
        <v>986</v>
      </c>
      <c r="AN110">
        <v>8.7949999999999999</v>
      </c>
      <c r="AO110">
        <v>-413.07400000000001</v>
      </c>
      <c r="AP110">
        <v>2117</v>
      </c>
      <c r="AQ110">
        <v>2117</v>
      </c>
      <c r="AT110">
        <v>1.24</v>
      </c>
      <c r="AU110">
        <v>1.24</v>
      </c>
      <c r="AW110">
        <v>2.15</v>
      </c>
      <c r="AX110">
        <v>2.15</v>
      </c>
      <c r="BD110">
        <v>0.56000000000000005</v>
      </c>
      <c r="BE110">
        <v>8</v>
      </c>
      <c r="BF110" t="s">
        <v>1078</v>
      </c>
      <c r="BG110" t="s">
        <v>3860</v>
      </c>
      <c r="BH110">
        <v>111</v>
      </c>
      <c r="BI110" t="s">
        <v>5753</v>
      </c>
      <c r="BJ110" t="s">
        <v>7773</v>
      </c>
      <c r="BK110">
        <v>111</v>
      </c>
      <c r="BL110">
        <v>1100</v>
      </c>
      <c r="BS110">
        <v>13</v>
      </c>
      <c r="BT110">
        <v>0.66</v>
      </c>
      <c r="BU110">
        <v>0.57999999999999996</v>
      </c>
      <c r="BV110">
        <v>0.57999999999999996</v>
      </c>
      <c r="BW110">
        <v>42.777150470000002</v>
      </c>
      <c r="BX110">
        <v>-82.03737314</v>
      </c>
      <c r="BY110">
        <v>4736589.9819999998</v>
      </c>
      <c r="BZ110">
        <v>202.791</v>
      </c>
      <c r="CA110">
        <v>253.9</v>
      </c>
      <c r="CB110" t="s">
        <v>7481</v>
      </c>
      <c r="CC110">
        <v>7</v>
      </c>
      <c r="CD110">
        <v>10</v>
      </c>
      <c r="CE110">
        <v>12</v>
      </c>
      <c r="CF110">
        <v>12</v>
      </c>
      <c r="CG110" t="s">
        <v>5677</v>
      </c>
      <c r="CH110">
        <v>414</v>
      </c>
      <c r="CI110" t="s">
        <v>3290</v>
      </c>
      <c r="CJ110" t="s">
        <v>7332</v>
      </c>
      <c r="CK110">
        <v>5.56</v>
      </c>
      <c r="CL110">
        <v>1.8</v>
      </c>
      <c r="CM110" t="s">
        <v>3860</v>
      </c>
      <c r="CO110" t="str">
        <f>VLOOKUP(CM110,AutoSCAN_ORG!B111:CF2626,1,FALSE)</f>
        <v>AS00-0000769</v>
      </c>
      <c r="CP110">
        <f>VLOOKUP($CM110,AutoSCAN_ORG!$B$1:$CF$2516,2,FALSE)</f>
        <v>831.89599999999996</v>
      </c>
      <c r="CQ110">
        <f>VLOOKUP($CM110,AutoSCAN_ORG!$B$1:$CF$2516,3,FALSE)</f>
        <v>8</v>
      </c>
      <c r="CR110">
        <f>VLOOKUP($CM110,AutoSCAN_ORG!$B$1:$CF$2516,4,FALSE)</f>
        <v>99.823999999999998</v>
      </c>
      <c r="CS110">
        <f>VLOOKUP($CM110,AutoSCAN_ORG!$B$1:$CF$2516,5,FALSE)</f>
        <v>6.2949999999999999</v>
      </c>
      <c r="CT110" t="str">
        <f>VLOOKUP($CM110,AutoSCAN_ORG!$B$1:$CF$2516,6,FALSE)</f>
        <v>MELO-CORR</v>
      </c>
      <c r="CU110">
        <f>VLOOKUP($CM110,AutoSCAN_ORG!$B$1:$CF$2516,7,FALSE)</f>
        <v>0</v>
      </c>
      <c r="CV110">
        <f>VLOOKUP($CM110,AutoSCAN_ORG!$B$1:$CF$2516,69,FALSE)</f>
        <v>0</v>
      </c>
      <c r="CW110">
        <f>VLOOKUP($CM110,AutoSCAN_ORG!$B$1:$CF$2516,70,FALSE)</f>
        <v>0</v>
      </c>
      <c r="CX110" t="str">
        <f>VLOOKUP($CM110,AutoSCAN_ORG!$B$1:$CF$2516,71,FALSE)</f>
        <v>Y</v>
      </c>
      <c r="CZ110" t="str">
        <f>VLOOKUP($CM110,AutoSCAN_ORG!$B$1:$CF$2516,73,FALSE)</f>
        <v>added</v>
      </c>
      <c r="DA110">
        <f>VLOOKUP($CM110,AutoSCAN_ORG!$B$1:$CF$2516,74,FALSE)</f>
        <v>0</v>
      </c>
      <c r="DB110">
        <f>VLOOKUP($CM110,AutoSCAN_ORG!$B$1:$CF$2516,75,FALSE)</f>
        <v>0</v>
      </c>
      <c r="DC110">
        <f>VLOOKUP($CM110,AutoSCAN_ORG!$B$1:$CF$2516,76,FALSE)</f>
        <v>0</v>
      </c>
      <c r="DD110">
        <f>VLOOKUP($CM110,AutoSCAN_ORG!$B$1:$CF$2516,77,FALSE)</f>
        <v>0</v>
      </c>
      <c r="DF110">
        <f>VLOOKUP($CM110,AutoSCAN_ORG!$B$1:$CF$2516,79,FALSE)</f>
        <v>10</v>
      </c>
      <c r="DG110">
        <f>VLOOKUP($CM110,AutoSCAN_ORG!$B$1:$CF$2516,80,FALSE)</f>
        <v>10</v>
      </c>
      <c r="DH110">
        <f>VLOOKUP($CM110,AutoSCAN_ORG!$B$1:$CF$2516,81,FALSE)</f>
        <v>1.2999999999999999E-2</v>
      </c>
      <c r="DI110">
        <f>VLOOKUP($CM110,AutoSCAN_ORG!$B$1:$CF$2516,82,FALSE)</f>
        <v>1.2999999999999999E-2</v>
      </c>
      <c r="DJ110">
        <f>VLOOKUP($CM110,AutoSCAN_ORG!$B$1:$CF$2516,83,FALSE)</f>
        <v>0.74</v>
      </c>
    </row>
    <row r="111" spans="2:114" x14ac:dyDescent="0.35">
      <c r="B111" t="s">
        <v>3861</v>
      </c>
      <c r="C111">
        <v>112</v>
      </c>
      <c r="D111" t="s">
        <v>7778</v>
      </c>
      <c r="E111">
        <v>239</v>
      </c>
      <c r="F111">
        <v>831.97299999999996</v>
      </c>
      <c r="G111">
        <v>10</v>
      </c>
      <c r="H111" t="s">
        <v>7782</v>
      </c>
      <c r="I111" t="s">
        <v>7773</v>
      </c>
      <c r="J111" t="s">
        <v>5753</v>
      </c>
      <c r="K111">
        <v>10</v>
      </c>
      <c r="L111">
        <v>0.57999999999999996</v>
      </c>
      <c r="M111">
        <v>8</v>
      </c>
      <c r="N111">
        <v>10</v>
      </c>
      <c r="O111" t="s">
        <v>7484</v>
      </c>
      <c r="R111" t="s">
        <v>7784</v>
      </c>
      <c r="S111" t="s">
        <v>7774</v>
      </c>
      <c r="T111" t="s">
        <v>7189</v>
      </c>
      <c r="U111" t="s">
        <v>7461</v>
      </c>
      <c r="V111" t="s">
        <v>7461</v>
      </c>
      <c r="W111">
        <v>5.56</v>
      </c>
      <c r="X111" t="s">
        <v>7877</v>
      </c>
      <c r="Y111">
        <v>1.8</v>
      </c>
      <c r="Z111" t="s">
        <v>7774</v>
      </c>
      <c r="AA111" t="s">
        <v>7789</v>
      </c>
      <c r="AB111" t="s">
        <v>7774</v>
      </c>
      <c r="AF111" t="s">
        <v>5678</v>
      </c>
      <c r="AG111">
        <v>42.777149799999997</v>
      </c>
      <c r="AH111">
        <v>-82.037373169999995</v>
      </c>
      <c r="AI111">
        <v>202.8</v>
      </c>
      <c r="AJ111">
        <v>290</v>
      </c>
      <c r="AL111">
        <v>15</v>
      </c>
      <c r="AM111">
        <v>986</v>
      </c>
      <c r="AN111">
        <v>8.8689999999999998</v>
      </c>
      <c r="AO111">
        <v>-409.76499999999999</v>
      </c>
      <c r="AP111">
        <v>2117</v>
      </c>
      <c r="AQ111">
        <v>2117</v>
      </c>
      <c r="AT111">
        <v>1.24</v>
      </c>
      <c r="AU111">
        <v>1.24</v>
      </c>
      <c r="AW111">
        <v>2.15</v>
      </c>
      <c r="AX111">
        <v>2.15</v>
      </c>
      <c r="BD111">
        <v>0.57999999999999996</v>
      </c>
      <c r="BE111">
        <v>8</v>
      </c>
      <c r="BF111" t="s">
        <v>1079</v>
      </c>
      <c r="BG111" t="s">
        <v>3861</v>
      </c>
      <c r="BH111">
        <v>112</v>
      </c>
      <c r="BI111" t="s">
        <v>5753</v>
      </c>
      <c r="BJ111" t="s">
        <v>7773</v>
      </c>
      <c r="BK111">
        <v>112</v>
      </c>
      <c r="BL111">
        <v>1100</v>
      </c>
      <c r="BS111">
        <v>13</v>
      </c>
      <c r="BT111">
        <v>0.66</v>
      </c>
      <c r="BU111">
        <v>0.57999999999999996</v>
      </c>
      <c r="BV111">
        <v>0.57999999999999996</v>
      </c>
      <c r="BW111">
        <v>42.777149799999997</v>
      </c>
      <c r="BX111">
        <v>-82.037373169999995</v>
      </c>
      <c r="BY111">
        <v>4736589.9079999998</v>
      </c>
      <c r="BZ111">
        <v>202.792</v>
      </c>
      <c r="CA111">
        <v>257.39999999999998</v>
      </c>
      <c r="CB111" t="s">
        <v>7473</v>
      </c>
      <c r="CC111">
        <v>7</v>
      </c>
      <c r="CD111">
        <v>10</v>
      </c>
      <c r="CE111">
        <v>12</v>
      </c>
      <c r="CF111">
        <v>12</v>
      </c>
      <c r="CG111" t="s">
        <v>5677</v>
      </c>
      <c r="CH111">
        <v>414</v>
      </c>
      <c r="CI111" t="s">
        <v>3290</v>
      </c>
      <c r="CJ111" t="s">
        <v>7332</v>
      </c>
      <c r="CK111">
        <v>5.56</v>
      </c>
      <c r="CL111">
        <v>1.8</v>
      </c>
      <c r="CM111" t="s">
        <v>3861</v>
      </c>
      <c r="CO111" t="str">
        <f>VLOOKUP(CM111,AutoSCAN_ORG!B112:CF2627,1,FALSE)</f>
        <v>AS00-0000770</v>
      </c>
      <c r="CP111">
        <f>VLOOKUP($CM111,AutoSCAN_ORG!$B$1:$CF$2516,2,FALSE)</f>
        <v>831.96900000000005</v>
      </c>
      <c r="CQ111">
        <f>VLOOKUP($CM111,AutoSCAN_ORG!$B$1:$CF$2516,3,FALSE)</f>
        <v>8.0640000000000001</v>
      </c>
      <c r="CR111">
        <f>VLOOKUP($CM111,AutoSCAN_ORG!$B$1:$CF$2516,4,FALSE)</f>
        <v>97.929000000000002</v>
      </c>
      <c r="CS111">
        <f>VLOOKUP($CM111,AutoSCAN_ORG!$B$1:$CF$2516,5,FALSE)</f>
        <v>6.2949999999999999</v>
      </c>
      <c r="CT111" t="str">
        <f>VLOOKUP($CM111,AutoSCAN_ORG!$B$1:$CF$2516,6,FALSE)</f>
        <v>MELO-CORR</v>
      </c>
      <c r="CU111">
        <f>VLOOKUP($CM111,AutoSCAN_ORG!$B$1:$CF$2516,7,FALSE)</f>
        <v>0</v>
      </c>
      <c r="CV111">
        <f>VLOOKUP($CM111,AutoSCAN_ORG!$B$1:$CF$2516,69,FALSE)</f>
        <v>0</v>
      </c>
      <c r="CW111">
        <f>VLOOKUP($CM111,AutoSCAN_ORG!$B$1:$CF$2516,70,FALSE)</f>
        <v>0</v>
      </c>
      <c r="CX111" t="str">
        <f>VLOOKUP($CM111,AutoSCAN_ORG!$B$1:$CF$2516,71,FALSE)</f>
        <v>Y</v>
      </c>
      <c r="CZ111" t="str">
        <f>VLOOKUP($CM111,AutoSCAN_ORG!$B$1:$CF$2516,73,FALSE)</f>
        <v>added</v>
      </c>
      <c r="DA111">
        <f>VLOOKUP($CM111,AutoSCAN_ORG!$B$1:$CF$2516,74,FALSE)</f>
        <v>0</v>
      </c>
      <c r="DB111">
        <f>VLOOKUP($CM111,AutoSCAN_ORG!$B$1:$CF$2516,75,FALSE)</f>
        <v>0</v>
      </c>
      <c r="DC111">
        <f>VLOOKUP($CM111,AutoSCAN_ORG!$B$1:$CF$2516,76,FALSE)</f>
        <v>0</v>
      </c>
      <c r="DD111">
        <f>VLOOKUP($CM111,AutoSCAN_ORG!$B$1:$CF$2516,77,FALSE)</f>
        <v>0</v>
      </c>
      <c r="DF111">
        <f>VLOOKUP($CM111,AutoSCAN_ORG!$B$1:$CF$2516,79,FALSE)</f>
        <v>10.42</v>
      </c>
      <c r="DG111">
        <f>VLOOKUP($CM111,AutoSCAN_ORG!$B$1:$CF$2516,80,FALSE)</f>
        <v>10.42</v>
      </c>
      <c r="DH111">
        <f>VLOOKUP($CM111,AutoSCAN_ORG!$B$1:$CF$2516,81,FALSE)</f>
        <v>4.0000000000000001E-3</v>
      </c>
      <c r="DI111">
        <f>VLOOKUP($CM111,AutoSCAN_ORG!$B$1:$CF$2516,82,FALSE)</f>
        <v>7.0000000000000001E-3</v>
      </c>
      <c r="DJ111">
        <f>VLOOKUP($CM111,AutoSCAN_ORG!$B$1:$CF$2516,83,FALSE)</f>
        <v>0.72799999999999998</v>
      </c>
    </row>
    <row r="112" spans="2:114" x14ac:dyDescent="0.35">
      <c r="B112" t="s">
        <v>3862</v>
      </c>
      <c r="C112">
        <v>113</v>
      </c>
      <c r="D112" t="s">
        <v>7778</v>
      </c>
      <c r="E112">
        <v>240</v>
      </c>
      <c r="F112">
        <v>832.76700000000005</v>
      </c>
      <c r="G112">
        <v>10</v>
      </c>
      <c r="H112" t="s">
        <v>7782</v>
      </c>
      <c r="I112" t="s">
        <v>7773</v>
      </c>
      <c r="J112" t="s">
        <v>5753</v>
      </c>
      <c r="K112">
        <v>13</v>
      </c>
      <c r="L112">
        <v>0.75</v>
      </c>
      <c r="M112">
        <v>10</v>
      </c>
      <c r="N112">
        <v>7</v>
      </c>
      <c r="O112" t="s">
        <v>7471</v>
      </c>
      <c r="R112" t="s">
        <v>7784</v>
      </c>
      <c r="S112" t="s">
        <v>7774</v>
      </c>
      <c r="T112" t="s">
        <v>7189</v>
      </c>
      <c r="U112" t="s">
        <v>7461</v>
      </c>
      <c r="V112" t="s">
        <v>7461</v>
      </c>
      <c r="W112">
        <v>5.56</v>
      </c>
      <c r="X112" t="s">
        <v>7877</v>
      </c>
      <c r="Y112">
        <v>1.9</v>
      </c>
      <c r="Z112" t="s">
        <v>7774</v>
      </c>
      <c r="AA112" t="s">
        <v>7783</v>
      </c>
      <c r="AB112" t="s">
        <v>7774</v>
      </c>
      <c r="AF112" t="s">
        <v>5678</v>
      </c>
      <c r="AG112">
        <v>42.777142640000001</v>
      </c>
      <c r="AH112">
        <v>-82.037373419999994</v>
      </c>
      <c r="AI112">
        <v>202.8</v>
      </c>
      <c r="AJ112">
        <v>290</v>
      </c>
      <c r="AL112">
        <v>15</v>
      </c>
      <c r="AM112">
        <v>986</v>
      </c>
      <c r="AN112">
        <v>9.6620000000000008</v>
      </c>
      <c r="AO112">
        <v>-409.15699999999998</v>
      </c>
      <c r="AP112">
        <v>2113</v>
      </c>
      <c r="AQ112">
        <v>2114</v>
      </c>
      <c r="AT112">
        <v>1.23</v>
      </c>
      <c r="AU112">
        <v>1.23</v>
      </c>
      <c r="AW112">
        <v>2.14</v>
      </c>
      <c r="AX112">
        <v>2.14</v>
      </c>
      <c r="BD112">
        <v>0.75</v>
      </c>
      <c r="BE112">
        <v>10</v>
      </c>
      <c r="BF112" t="s">
        <v>1080</v>
      </c>
      <c r="BG112" t="s">
        <v>3862</v>
      </c>
      <c r="BH112">
        <v>113</v>
      </c>
      <c r="BI112" t="s">
        <v>5753</v>
      </c>
      <c r="BJ112" t="s">
        <v>7773</v>
      </c>
      <c r="BK112">
        <v>113</v>
      </c>
      <c r="BL112">
        <v>1100</v>
      </c>
      <c r="BS112">
        <v>13</v>
      </c>
      <c r="BT112">
        <v>0.66</v>
      </c>
      <c r="BU112">
        <v>0.57999999999999996</v>
      </c>
      <c r="BV112">
        <v>0.57999999999999996</v>
      </c>
      <c r="BW112">
        <v>42.777142640000001</v>
      </c>
      <c r="BX112">
        <v>-82.037373419999994</v>
      </c>
      <c r="BY112">
        <v>4736589.1129999999</v>
      </c>
      <c r="BZ112">
        <v>202.79300000000001</v>
      </c>
      <c r="CA112">
        <v>258.7</v>
      </c>
      <c r="CB112" t="s">
        <v>7479</v>
      </c>
      <c r="CC112">
        <v>7</v>
      </c>
      <c r="CD112">
        <v>10</v>
      </c>
      <c r="CE112">
        <v>12</v>
      </c>
      <c r="CF112">
        <v>12</v>
      </c>
      <c r="CG112" t="s">
        <v>5677</v>
      </c>
      <c r="CH112">
        <v>414</v>
      </c>
      <c r="CI112" t="s">
        <v>3290</v>
      </c>
      <c r="CJ112" t="s">
        <v>7332</v>
      </c>
      <c r="CK112">
        <v>5.56</v>
      </c>
      <c r="CL112">
        <v>1.9</v>
      </c>
      <c r="CM112" t="s">
        <v>3862</v>
      </c>
      <c r="CO112" t="str">
        <f>VLOOKUP(CM112,AutoSCAN_ORG!B113:CF2628,1,FALSE)</f>
        <v>AS00-0000771</v>
      </c>
      <c r="CP112">
        <f>VLOOKUP($CM112,AutoSCAN_ORG!$B$1:$CF$2516,2,FALSE)</f>
        <v>832.76499999999999</v>
      </c>
      <c r="CQ112">
        <f>VLOOKUP($CM112,AutoSCAN_ORG!$B$1:$CF$2516,3,FALSE)</f>
        <v>9.4499999999999993</v>
      </c>
      <c r="CR112">
        <f>VLOOKUP($CM112,AutoSCAN_ORG!$B$1:$CF$2516,4,FALSE)</f>
        <v>96.227999999999994</v>
      </c>
      <c r="CS112">
        <f>VLOOKUP($CM112,AutoSCAN_ORG!$B$1:$CF$2516,5,FALSE)</f>
        <v>6.2949999999999999</v>
      </c>
      <c r="CT112" t="str">
        <f>VLOOKUP($CM112,AutoSCAN_ORG!$B$1:$CF$2516,6,FALSE)</f>
        <v>MELO-CORR</v>
      </c>
      <c r="CU112">
        <f>VLOOKUP($CM112,AutoSCAN_ORG!$B$1:$CF$2516,7,FALSE)</f>
        <v>0</v>
      </c>
      <c r="CV112">
        <f>VLOOKUP($CM112,AutoSCAN_ORG!$B$1:$CF$2516,69,FALSE)</f>
        <v>0</v>
      </c>
      <c r="CW112">
        <f>VLOOKUP($CM112,AutoSCAN_ORG!$B$1:$CF$2516,70,FALSE)</f>
        <v>0</v>
      </c>
      <c r="CX112" t="str">
        <f>VLOOKUP($CM112,AutoSCAN_ORG!$B$1:$CF$2516,71,FALSE)</f>
        <v>Y</v>
      </c>
      <c r="CZ112" t="str">
        <f>VLOOKUP($CM112,AutoSCAN_ORG!$B$1:$CF$2516,73,FALSE)</f>
        <v>added</v>
      </c>
      <c r="DA112">
        <f>VLOOKUP($CM112,AutoSCAN_ORG!$B$1:$CF$2516,74,FALSE)</f>
        <v>0</v>
      </c>
      <c r="DB112">
        <f>VLOOKUP($CM112,AutoSCAN_ORG!$B$1:$CF$2516,75,FALSE)</f>
        <v>0</v>
      </c>
      <c r="DC112">
        <f>VLOOKUP($CM112,AutoSCAN_ORG!$B$1:$CF$2516,76,FALSE)</f>
        <v>0</v>
      </c>
      <c r="DD112">
        <f>VLOOKUP($CM112,AutoSCAN_ORG!$B$1:$CF$2516,77,FALSE)</f>
        <v>0</v>
      </c>
      <c r="DF112">
        <f>VLOOKUP($CM112,AutoSCAN_ORG!$B$1:$CF$2516,79,FALSE)</f>
        <v>13.43</v>
      </c>
      <c r="DG112">
        <f>VLOOKUP($CM112,AutoSCAN_ORG!$B$1:$CF$2516,80,FALSE)</f>
        <v>13.43</v>
      </c>
      <c r="DH112">
        <f>VLOOKUP($CM112,AutoSCAN_ORG!$B$1:$CF$2516,81,FALSE)</f>
        <v>1E-3</v>
      </c>
      <c r="DI112">
        <f>VLOOKUP($CM112,AutoSCAN_ORG!$B$1:$CF$2516,82,FALSE)</f>
        <v>2E-3</v>
      </c>
      <c r="DJ112">
        <f>VLOOKUP($CM112,AutoSCAN_ORG!$B$1:$CF$2516,83,FALSE)</f>
        <v>0.75900000000000001</v>
      </c>
    </row>
    <row r="113" spans="2:114" x14ac:dyDescent="0.35">
      <c r="B113" t="s">
        <v>3863</v>
      </c>
      <c r="C113">
        <v>114</v>
      </c>
      <c r="D113" t="s">
        <v>7778</v>
      </c>
      <c r="E113">
        <v>241</v>
      </c>
      <c r="F113">
        <v>833.322</v>
      </c>
      <c r="G113">
        <v>10</v>
      </c>
      <c r="H113" t="s">
        <v>7782</v>
      </c>
      <c r="I113" t="s">
        <v>7773</v>
      </c>
      <c r="J113" t="s">
        <v>5753</v>
      </c>
      <c r="K113">
        <v>10</v>
      </c>
      <c r="L113">
        <v>0.57999999999999996</v>
      </c>
      <c r="M113">
        <v>11</v>
      </c>
      <c r="N113">
        <v>8</v>
      </c>
      <c r="O113" t="s">
        <v>7469</v>
      </c>
      <c r="R113" t="s">
        <v>7784</v>
      </c>
      <c r="S113" t="s">
        <v>7774</v>
      </c>
      <c r="T113" t="s">
        <v>7189</v>
      </c>
      <c r="U113" t="s">
        <v>7461</v>
      </c>
      <c r="V113" t="s">
        <v>7461</v>
      </c>
      <c r="W113">
        <v>5.56</v>
      </c>
      <c r="X113" t="s">
        <v>7877</v>
      </c>
      <c r="Y113">
        <v>1.8</v>
      </c>
      <c r="Z113" t="s">
        <v>7774</v>
      </c>
      <c r="AA113" t="s">
        <v>7783</v>
      </c>
      <c r="AB113" t="s">
        <v>7774</v>
      </c>
      <c r="AF113" t="s">
        <v>5678</v>
      </c>
      <c r="AG113">
        <v>42.777137629999999</v>
      </c>
      <c r="AH113">
        <v>-82.037373599999995</v>
      </c>
      <c r="AI113">
        <v>202.8</v>
      </c>
      <c r="AJ113">
        <v>290</v>
      </c>
      <c r="AL113">
        <v>15</v>
      </c>
      <c r="AM113">
        <v>986</v>
      </c>
      <c r="AN113">
        <v>10.215999999999999</v>
      </c>
      <c r="AO113">
        <v>-408.51100000000002</v>
      </c>
      <c r="AP113">
        <v>2113</v>
      </c>
      <c r="AQ113">
        <v>2114</v>
      </c>
      <c r="AT113">
        <v>1.23</v>
      </c>
      <c r="AU113">
        <v>1.23</v>
      </c>
      <c r="AW113">
        <v>2.14</v>
      </c>
      <c r="AX113">
        <v>2.14</v>
      </c>
      <c r="BD113">
        <v>0.57999999999999996</v>
      </c>
      <c r="BE113">
        <v>11</v>
      </c>
      <c r="BF113" t="s">
        <v>1081</v>
      </c>
      <c r="BG113" t="s">
        <v>3863</v>
      </c>
      <c r="BH113">
        <v>114</v>
      </c>
      <c r="BI113" t="s">
        <v>5753</v>
      </c>
      <c r="BJ113" t="s">
        <v>7773</v>
      </c>
      <c r="BK113">
        <v>114</v>
      </c>
      <c r="BL113">
        <v>1100</v>
      </c>
      <c r="BS113">
        <v>13</v>
      </c>
      <c r="BT113">
        <v>0.66</v>
      </c>
      <c r="BU113">
        <v>0.57999999999999996</v>
      </c>
      <c r="BV113">
        <v>0.57999999999999996</v>
      </c>
      <c r="BW113">
        <v>42.777137629999999</v>
      </c>
      <c r="BX113">
        <v>-82.037373599999995</v>
      </c>
      <c r="BY113">
        <v>4736588.557</v>
      </c>
      <c r="BZ113">
        <v>202.79400000000001</v>
      </c>
      <c r="CA113">
        <v>258.60000000000002</v>
      </c>
      <c r="CB113" t="s">
        <v>7479</v>
      </c>
      <c r="CC113">
        <v>7</v>
      </c>
      <c r="CD113">
        <v>10</v>
      </c>
      <c r="CE113">
        <v>12</v>
      </c>
      <c r="CF113">
        <v>12</v>
      </c>
      <c r="CG113" t="s">
        <v>5677</v>
      </c>
      <c r="CH113">
        <v>414</v>
      </c>
      <c r="CI113" t="s">
        <v>3290</v>
      </c>
      <c r="CJ113" t="s">
        <v>7332</v>
      </c>
      <c r="CK113">
        <v>5.56</v>
      </c>
      <c r="CL113">
        <v>1.8</v>
      </c>
      <c r="CM113" t="s">
        <v>3863</v>
      </c>
      <c r="CO113" t="str">
        <f>VLOOKUP(CM113,AutoSCAN_ORG!B114:CF2629,1,FALSE)</f>
        <v>AS00-0000772</v>
      </c>
      <c r="CP113">
        <f>VLOOKUP($CM113,AutoSCAN_ORG!$B$1:$CF$2516,2,FALSE)</f>
        <v>833.31899999999996</v>
      </c>
      <c r="CQ113">
        <f>VLOOKUP($CM113,AutoSCAN_ORG!$B$1:$CF$2516,3,FALSE)</f>
        <v>10.016999999999999</v>
      </c>
      <c r="CR113">
        <f>VLOOKUP($CM113,AutoSCAN_ORG!$B$1:$CF$2516,4,FALSE)</f>
        <v>96.113</v>
      </c>
      <c r="CS113">
        <f>VLOOKUP($CM113,AutoSCAN_ORG!$B$1:$CF$2516,5,FALSE)</f>
        <v>6.2949999999999999</v>
      </c>
      <c r="CT113" t="str">
        <f>VLOOKUP($CM113,AutoSCAN_ORG!$B$1:$CF$2516,6,FALSE)</f>
        <v>MELO-CORR</v>
      </c>
      <c r="CU113">
        <f>VLOOKUP($CM113,AutoSCAN_ORG!$B$1:$CF$2516,7,FALSE)</f>
        <v>0</v>
      </c>
      <c r="CV113">
        <f>VLOOKUP($CM113,AutoSCAN_ORG!$B$1:$CF$2516,69,FALSE)</f>
        <v>0</v>
      </c>
      <c r="CW113">
        <f>VLOOKUP($CM113,AutoSCAN_ORG!$B$1:$CF$2516,70,FALSE)</f>
        <v>0</v>
      </c>
      <c r="CX113" t="str">
        <f>VLOOKUP($CM113,AutoSCAN_ORG!$B$1:$CF$2516,71,FALSE)</f>
        <v>Y</v>
      </c>
      <c r="CZ113">
        <f>VLOOKUP($CM113,AutoSCAN_ORG!$B$1:$CF$2516,73,FALSE)</f>
        <v>0</v>
      </c>
      <c r="DA113">
        <f>VLOOKUP($CM113,AutoSCAN_ORG!$B$1:$CF$2516,74,FALSE)</f>
        <v>0</v>
      </c>
      <c r="DB113">
        <f>VLOOKUP($CM113,AutoSCAN_ORG!$B$1:$CF$2516,75,FALSE)</f>
        <v>0</v>
      </c>
      <c r="DC113">
        <f>VLOOKUP($CM113,AutoSCAN_ORG!$B$1:$CF$2516,76,FALSE)</f>
        <v>0</v>
      </c>
      <c r="DD113">
        <f>VLOOKUP($CM113,AutoSCAN_ORG!$B$1:$CF$2516,77,FALSE)</f>
        <v>0</v>
      </c>
      <c r="DF113">
        <f>VLOOKUP($CM113,AutoSCAN_ORG!$B$1:$CF$2516,79,FALSE)</f>
        <v>10.47</v>
      </c>
      <c r="DG113">
        <f>VLOOKUP($CM113,AutoSCAN_ORG!$B$1:$CF$2516,80,FALSE)</f>
        <v>10.47</v>
      </c>
      <c r="DH113">
        <f>VLOOKUP($CM113,AutoSCAN_ORG!$B$1:$CF$2516,81,FALSE)</f>
        <v>1.2E-2</v>
      </c>
      <c r="DI113">
        <f>VLOOKUP($CM113,AutoSCAN_ORG!$B$1:$CF$2516,82,FALSE)</f>
        <v>1.7999999999999999E-2</v>
      </c>
      <c r="DJ113">
        <f>VLOOKUP($CM113,AutoSCAN_ORG!$B$1:$CF$2516,83,FALSE)</f>
        <v>0.81799999999999995</v>
      </c>
    </row>
    <row r="114" spans="2:114" x14ac:dyDescent="0.35">
      <c r="B114" t="s">
        <v>3864</v>
      </c>
      <c r="C114">
        <v>115</v>
      </c>
      <c r="D114" t="s">
        <v>7778</v>
      </c>
      <c r="E114">
        <v>242</v>
      </c>
      <c r="F114">
        <v>833.70699999999999</v>
      </c>
      <c r="G114">
        <v>10</v>
      </c>
      <c r="H114" t="s">
        <v>7782</v>
      </c>
      <c r="I114" t="s">
        <v>7773</v>
      </c>
      <c r="J114" t="s">
        <v>5753</v>
      </c>
      <c r="K114">
        <v>12</v>
      </c>
      <c r="L114">
        <v>0.67</v>
      </c>
      <c r="M114">
        <v>9</v>
      </c>
      <c r="N114">
        <v>9</v>
      </c>
      <c r="O114" t="s">
        <v>7464</v>
      </c>
      <c r="R114" t="s">
        <v>7784</v>
      </c>
      <c r="S114" t="s">
        <v>7774</v>
      </c>
      <c r="T114" t="s">
        <v>7189</v>
      </c>
      <c r="U114" t="s">
        <v>7461</v>
      </c>
      <c r="V114" t="s">
        <v>7461</v>
      </c>
      <c r="W114">
        <v>5.56</v>
      </c>
      <c r="X114" t="s">
        <v>7877</v>
      </c>
      <c r="Y114">
        <v>1.8</v>
      </c>
      <c r="Z114" t="s">
        <v>7774</v>
      </c>
      <c r="AA114" t="s">
        <v>7789</v>
      </c>
      <c r="AB114" t="s">
        <v>7774</v>
      </c>
      <c r="AF114" t="s">
        <v>5678</v>
      </c>
      <c r="AG114">
        <v>42.777134140000001</v>
      </c>
      <c r="AH114">
        <v>-82.037373720000005</v>
      </c>
      <c r="AI114">
        <v>202.8</v>
      </c>
      <c r="AJ114">
        <v>290</v>
      </c>
      <c r="AL114">
        <v>15</v>
      </c>
      <c r="AM114">
        <v>986</v>
      </c>
      <c r="AN114">
        <v>10.602</v>
      </c>
      <c r="AO114">
        <v>-395.99</v>
      </c>
      <c r="AP114">
        <v>2115</v>
      </c>
      <c r="AQ114">
        <v>2116</v>
      </c>
      <c r="AT114">
        <v>1.24</v>
      </c>
      <c r="AU114">
        <v>1.23</v>
      </c>
      <c r="AW114">
        <v>2.15</v>
      </c>
      <c r="AX114">
        <v>2.14</v>
      </c>
      <c r="BD114">
        <v>0.67</v>
      </c>
      <c r="BE114">
        <v>9</v>
      </c>
      <c r="BF114" t="s">
        <v>1082</v>
      </c>
      <c r="BG114" t="s">
        <v>3864</v>
      </c>
      <c r="BH114">
        <v>115</v>
      </c>
      <c r="BI114" t="s">
        <v>5753</v>
      </c>
      <c r="BJ114" t="s">
        <v>7773</v>
      </c>
      <c r="BK114">
        <v>115</v>
      </c>
      <c r="BL114">
        <v>1100</v>
      </c>
      <c r="BS114">
        <v>13</v>
      </c>
      <c r="BT114">
        <v>0.66</v>
      </c>
      <c r="BU114">
        <v>0.57999999999999996</v>
      </c>
      <c r="BV114">
        <v>0.57999999999999996</v>
      </c>
      <c r="BW114">
        <v>42.777134140000001</v>
      </c>
      <c r="BX114">
        <v>-82.037373720000005</v>
      </c>
      <c r="BY114">
        <v>4736588.17</v>
      </c>
      <c r="BZ114">
        <v>202.79400000000001</v>
      </c>
      <c r="CA114">
        <v>263.5</v>
      </c>
      <c r="CB114" t="s">
        <v>7480</v>
      </c>
      <c r="CC114">
        <v>7</v>
      </c>
      <c r="CD114">
        <v>10</v>
      </c>
      <c r="CE114">
        <v>12</v>
      </c>
      <c r="CF114">
        <v>12</v>
      </c>
      <c r="CG114" t="s">
        <v>5677</v>
      </c>
      <c r="CH114">
        <v>414</v>
      </c>
      <c r="CI114" t="s">
        <v>3290</v>
      </c>
      <c r="CJ114" t="s">
        <v>7332</v>
      </c>
      <c r="CK114">
        <v>5.56</v>
      </c>
      <c r="CL114">
        <v>1.8</v>
      </c>
      <c r="CM114" t="s">
        <v>3864</v>
      </c>
      <c r="CO114" t="str">
        <f>VLOOKUP(CM114,AutoSCAN_ORG!B115:CF2630,1,FALSE)</f>
        <v>AS00-0000773</v>
      </c>
      <c r="CP114">
        <f>VLOOKUP($CM114,AutoSCAN_ORG!$B$1:$CF$2516,2,FALSE)</f>
        <v>833.70500000000004</v>
      </c>
      <c r="CQ114">
        <f>VLOOKUP($CM114,AutoSCAN_ORG!$B$1:$CF$2516,3,FALSE)</f>
        <v>9.2159999999999993</v>
      </c>
      <c r="CR114">
        <f>VLOOKUP($CM114,AutoSCAN_ORG!$B$1:$CF$2516,4,FALSE)</f>
        <v>91.322999999999993</v>
      </c>
      <c r="CS114">
        <f>VLOOKUP($CM114,AutoSCAN_ORG!$B$1:$CF$2516,5,FALSE)</f>
        <v>6.2949999999999999</v>
      </c>
      <c r="CT114" t="str">
        <f>VLOOKUP($CM114,AutoSCAN_ORG!$B$1:$CF$2516,6,FALSE)</f>
        <v>MELO-CORR</v>
      </c>
      <c r="CU114">
        <f>VLOOKUP($CM114,AutoSCAN_ORG!$B$1:$CF$2516,7,FALSE)</f>
        <v>0</v>
      </c>
      <c r="CV114">
        <f>VLOOKUP($CM114,AutoSCAN_ORG!$B$1:$CF$2516,69,FALSE)</f>
        <v>0</v>
      </c>
      <c r="CW114">
        <f>VLOOKUP($CM114,AutoSCAN_ORG!$B$1:$CF$2516,70,FALSE)</f>
        <v>0</v>
      </c>
      <c r="CX114" t="str">
        <f>VLOOKUP($CM114,AutoSCAN_ORG!$B$1:$CF$2516,71,FALSE)</f>
        <v>Y</v>
      </c>
      <c r="CZ114">
        <f>VLOOKUP($CM114,AutoSCAN_ORG!$B$1:$CF$2516,73,FALSE)</f>
        <v>0</v>
      </c>
      <c r="DA114">
        <f>VLOOKUP($CM114,AutoSCAN_ORG!$B$1:$CF$2516,74,FALSE)</f>
        <v>0</v>
      </c>
      <c r="DB114">
        <f>VLOOKUP($CM114,AutoSCAN_ORG!$B$1:$CF$2516,75,FALSE)</f>
        <v>0</v>
      </c>
      <c r="DC114">
        <f>VLOOKUP($CM114,AutoSCAN_ORG!$B$1:$CF$2516,76,FALSE)</f>
        <v>0</v>
      </c>
      <c r="DD114">
        <f>VLOOKUP($CM114,AutoSCAN_ORG!$B$1:$CF$2516,77,FALSE)</f>
        <v>0</v>
      </c>
      <c r="DF114">
        <f>VLOOKUP($CM114,AutoSCAN_ORG!$B$1:$CF$2516,79,FALSE)</f>
        <v>12.02</v>
      </c>
      <c r="DG114">
        <f>VLOOKUP($CM114,AutoSCAN_ORG!$B$1:$CF$2516,80,FALSE)</f>
        <v>12.02</v>
      </c>
      <c r="DH114">
        <f>VLOOKUP($CM114,AutoSCAN_ORG!$B$1:$CF$2516,81,FALSE)</f>
        <v>1.2999999999999999E-2</v>
      </c>
      <c r="DI114">
        <f>VLOOKUP($CM114,AutoSCAN_ORG!$B$1:$CF$2516,82,FALSE)</f>
        <v>2.5000000000000001E-2</v>
      </c>
      <c r="DJ114">
        <f>VLOOKUP($CM114,AutoSCAN_ORG!$B$1:$CF$2516,83,FALSE)</f>
        <v>0.79100000000000004</v>
      </c>
    </row>
    <row r="115" spans="2:114" x14ac:dyDescent="0.35">
      <c r="B115" t="s">
        <v>3865</v>
      </c>
      <c r="C115">
        <v>116</v>
      </c>
      <c r="D115" t="s">
        <v>7778</v>
      </c>
      <c r="E115">
        <v>243</v>
      </c>
      <c r="F115">
        <v>833.83</v>
      </c>
      <c r="G115">
        <v>10</v>
      </c>
      <c r="H115" t="s">
        <v>7782</v>
      </c>
      <c r="I115" t="s">
        <v>7773</v>
      </c>
      <c r="J115" t="s">
        <v>5753</v>
      </c>
      <c r="K115">
        <v>11</v>
      </c>
      <c r="L115">
        <v>0.59</v>
      </c>
      <c r="M115">
        <v>8</v>
      </c>
      <c r="N115">
        <v>8</v>
      </c>
      <c r="O115" t="s">
        <v>7613</v>
      </c>
      <c r="R115" t="s">
        <v>7784</v>
      </c>
      <c r="S115" t="s">
        <v>7774</v>
      </c>
      <c r="T115" t="s">
        <v>7189</v>
      </c>
      <c r="U115" t="s">
        <v>7461</v>
      </c>
      <c r="V115" t="s">
        <v>7461</v>
      </c>
      <c r="W115">
        <v>5.56</v>
      </c>
      <c r="X115" t="s">
        <v>7877</v>
      </c>
      <c r="Y115">
        <v>1.8</v>
      </c>
      <c r="Z115" t="s">
        <v>7774</v>
      </c>
      <c r="AA115" t="s">
        <v>7789</v>
      </c>
      <c r="AB115" t="s">
        <v>7774</v>
      </c>
      <c r="AF115" t="s">
        <v>5678</v>
      </c>
      <c r="AG115">
        <v>42.777133020000001</v>
      </c>
      <c r="AH115">
        <v>-82.037373759999994</v>
      </c>
      <c r="AI115">
        <v>202.8</v>
      </c>
      <c r="AJ115">
        <v>290</v>
      </c>
      <c r="AL115">
        <v>15</v>
      </c>
      <c r="AM115">
        <v>986</v>
      </c>
      <c r="AN115">
        <v>10.726000000000001</v>
      </c>
      <c r="AO115">
        <v>-390.78800000000001</v>
      </c>
      <c r="AP115">
        <v>2116</v>
      </c>
      <c r="AQ115">
        <v>2117</v>
      </c>
      <c r="AT115">
        <v>1.24</v>
      </c>
      <c r="AU115">
        <v>1.24</v>
      </c>
      <c r="AW115">
        <v>2.15</v>
      </c>
      <c r="AX115">
        <v>2.15</v>
      </c>
      <c r="BD115">
        <v>0.59</v>
      </c>
      <c r="BE115">
        <v>8</v>
      </c>
      <c r="BF115" t="s">
        <v>1083</v>
      </c>
      <c r="BG115" t="s">
        <v>3865</v>
      </c>
      <c r="BH115">
        <v>116</v>
      </c>
      <c r="BI115" t="s">
        <v>5753</v>
      </c>
      <c r="BJ115" t="s">
        <v>7773</v>
      </c>
      <c r="BK115">
        <v>116</v>
      </c>
      <c r="BL115">
        <v>1100</v>
      </c>
      <c r="BS115">
        <v>13</v>
      </c>
      <c r="BT115">
        <v>0.66</v>
      </c>
      <c r="BU115">
        <v>0.57999999999999996</v>
      </c>
      <c r="BV115">
        <v>0.57999999999999996</v>
      </c>
      <c r="BW115">
        <v>42.777133020000001</v>
      </c>
      <c r="BX115">
        <v>-82.037373759999994</v>
      </c>
      <c r="BY115">
        <v>4736588.0460000001</v>
      </c>
      <c r="BZ115">
        <v>202.79400000000001</v>
      </c>
      <c r="CA115">
        <v>266.39999999999998</v>
      </c>
      <c r="CB115" t="s">
        <v>7475</v>
      </c>
      <c r="CC115">
        <v>7</v>
      </c>
      <c r="CD115">
        <v>10</v>
      </c>
      <c r="CE115">
        <v>12</v>
      </c>
      <c r="CF115">
        <v>12</v>
      </c>
      <c r="CG115" t="s">
        <v>5677</v>
      </c>
      <c r="CH115">
        <v>414</v>
      </c>
      <c r="CI115" t="s">
        <v>3290</v>
      </c>
      <c r="CJ115" t="s">
        <v>7332</v>
      </c>
      <c r="CK115">
        <v>5.56</v>
      </c>
      <c r="CL115">
        <v>1.8</v>
      </c>
      <c r="CM115" t="s">
        <v>3865</v>
      </c>
      <c r="CO115" t="str">
        <f>VLOOKUP(CM115,AutoSCAN_ORG!B116:CF2631,1,FALSE)</f>
        <v>AS00-0000774</v>
      </c>
      <c r="CP115">
        <f>VLOOKUP($CM115,AutoSCAN_ORG!$B$1:$CF$2516,2,FALSE)</f>
        <v>833.82799999999997</v>
      </c>
      <c r="CQ115">
        <f>VLOOKUP($CM115,AutoSCAN_ORG!$B$1:$CF$2516,3,FALSE)</f>
        <v>8.4309999999999992</v>
      </c>
      <c r="CR115">
        <f>VLOOKUP($CM115,AutoSCAN_ORG!$B$1:$CF$2516,4,FALSE)</f>
        <v>91.760999999999996</v>
      </c>
      <c r="CS115">
        <f>VLOOKUP($CM115,AutoSCAN_ORG!$B$1:$CF$2516,5,FALSE)</f>
        <v>6.2949999999999999</v>
      </c>
      <c r="CT115" t="str">
        <f>VLOOKUP($CM115,AutoSCAN_ORG!$B$1:$CF$2516,6,FALSE)</f>
        <v>MELO-CORR</v>
      </c>
      <c r="CU115">
        <f>VLOOKUP($CM115,AutoSCAN_ORG!$B$1:$CF$2516,7,FALSE)</f>
        <v>0</v>
      </c>
      <c r="CV115">
        <f>VLOOKUP($CM115,AutoSCAN_ORG!$B$1:$CF$2516,69,FALSE)</f>
        <v>0</v>
      </c>
      <c r="CW115">
        <f>VLOOKUP($CM115,AutoSCAN_ORG!$B$1:$CF$2516,70,FALSE)</f>
        <v>0</v>
      </c>
      <c r="CX115" t="str">
        <f>VLOOKUP($CM115,AutoSCAN_ORG!$B$1:$CF$2516,71,FALSE)</f>
        <v>Y</v>
      </c>
      <c r="CZ115">
        <f>VLOOKUP($CM115,AutoSCAN_ORG!$B$1:$CF$2516,73,FALSE)</f>
        <v>0</v>
      </c>
      <c r="DA115">
        <f>VLOOKUP($CM115,AutoSCAN_ORG!$B$1:$CF$2516,74,FALSE)</f>
        <v>0</v>
      </c>
      <c r="DB115">
        <f>VLOOKUP($CM115,AutoSCAN_ORG!$B$1:$CF$2516,75,FALSE)</f>
        <v>0</v>
      </c>
      <c r="DC115">
        <f>VLOOKUP($CM115,AutoSCAN_ORG!$B$1:$CF$2516,76,FALSE)</f>
        <v>0</v>
      </c>
      <c r="DD115">
        <f>VLOOKUP($CM115,AutoSCAN_ORG!$B$1:$CF$2516,77,FALSE)</f>
        <v>0</v>
      </c>
      <c r="DF115">
        <f>VLOOKUP($CM115,AutoSCAN_ORG!$B$1:$CF$2516,79,FALSE)</f>
        <v>10.68</v>
      </c>
      <c r="DG115">
        <f>VLOOKUP($CM115,AutoSCAN_ORG!$B$1:$CF$2516,80,FALSE)</f>
        <v>10.68</v>
      </c>
      <c r="DH115">
        <f>VLOOKUP($CM115,AutoSCAN_ORG!$B$1:$CF$2516,81,FALSE)</f>
        <v>1.2E-2</v>
      </c>
      <c r="DI115">
        <f>VLOOKUP($CM115,AutoSCAN_ORG!$B$1:$CF$2516,82,FALSE)</f>
        <v>1.7999999999999999E-2</v>
      </c>
      <c r="DJ115">
        <f>VLOOKUP($CM115,AutoSCAN_ORG!$B$1:$CF$2516,83,FALSE)</f>
        <v>0.73399999999999999</v>
      </c>
    </row>
    <row r="116" spans="2:114" x14ac:dyDescent="0.35">
      <c r="B116" t="s">
        <v>3866</v>
      </c>
      <c r="C116">
        <v>117</v>
      </c>
      <c r="D116" t="s">
        <v>7778</v>
      </c>
      <c r="E116">
        <v>244</v>
      </c>
      <c r="F116">
        <v>833.98500000000001</v>
      </c>
      <c r="G116">
        <v>10</v>
      </c>
      <c r="H116" t="s">
        <v>7782</v>
      </c>
      <c r="I116" t="s">
        <v>7773</v>
      </c>
      <c r="J116" t="s">
        <v>5753</v>
      </c>
      <c r="K116">
        <v>12</v>
      </c>
      <c r="L116">
        <v>0.66</v>
      </c>
      <c r="M116">
        <v>7</v>
      </c>
      <c r="N116">
        <v>8</v>
      </c>
      <c r="O116" t="s">
        <v>7473</v>
      </c>
      <c r="R116" t="s">
        <v>7784</v>
      </c>
      <c r="S116" t="s">
        <v>7774</v>
      </c>
      <c r="T116" t="s">
        <v>7189</v>
      </c>
      <c r="U116" t="s">
        <v>7461</v>
      </c>
      <c r="V116" t="s">
        <v>7461</v>
      </c>
      <c r="W116">
        <v>5.56</v>
      </c>
      <c r="X116" t="s">
        <v>7877</v>
      </c>
      <c r="Y116">
        <v>1.9</v>
      </c>
      <c r="Z116" t="s">
        <v>7774</v>
      </c>
      <c r="AA116" t="s">
        <v>7789</v>
      </c>
      <c r="AB116" t="s">
        <v>7774</v>
      </c>
      <c r="AF116" t="s">
        <v>5678</v>
      </c>
      <c r="AG116">
        <v>42.777131619999999</v>
      </c>
      <c r="AH116">
        <v>-82.037373799999997</v>
      </c>
      <c r="AI116">
        <v>202.8</v>
      </c>
      <c r="AJ116">
        <v>290</v>
      </c>
      <c r="AL116">
        <v>15</v>
      </c>
      <c r="AM116">
        <v>986</v>
      </c>
      <c r="AN116">
        <v>10.881</v>
      </c>
      <c r="AO116">
        <v>-415.59100000000001</v>
      </c>
      <c r="AP116">
        <v>2117</v>
      </c>
      <c r="AQ116">
        <v>2117</v>
      </c>
      <c r="AT116">
        <v>1.24</v>
      </c>
      <c r="AU116">
        <v>1.24</v>
      </c>
      <c r="AW116">
        <v>2.15</v>
      </c>
      <c r="AX116">
        <v>2.15</v>
      </c>
      <c r="BD116">
        <v>0.66</v>
      </c>
      <c r="BE116">
        <v>7</v>
      </c>
      <c r="BF116" t="s">
        <v>1084</v>
      </c>
      <c r="BG116" t="s">
        <v>3866</v>
      </c>
      <c r="BH116">
        <v>117</v>
      </c>
      <c r="BI116" t="s">
        <v>5753</v>
      </c>
      <c r="BJ116" t="s">
        <v>7773</v>
      </c>
      <c r="BK116">
        <v>117</v>
      </c>
      <c r="BL116">
        <v>1100</v>
      </c>
      <c r="BS116">
        <v>13</v>
      </c>
      <c r="BT116">
        <v>0.66</v>
      </c>
      <c r="BU116">
        <v>0.57999999999999996</v>
      </c>
      <c r="BV116">
        <v>0.57999999999999996</v>
      </c>
      <c r="BW116">
        <v>42.777131619999999</v>
      </c>
      <c r="BX116">
        <v>-82.037373799999997</v>
      </c>
      <c r="BY116">
        <v>4736587.8899999997</v>
      </c>
      <c r="BZ116">
        <v>202.79400000000001</v>
      </c>
      <c r="CA116">
        <v>255.7</v>
      </c>
      <c r="CB116" t="s">
        <v>7478</v>
      </c>
      <c r="CC116">
        <v>7</v>
      </c>
      <c r="CD116">
        <v>10</v>
      </c>
      <c r="CE116">
        <v>12</v>
      </c>
      <c r="CF116">
        <v>12</v>
      </c>
      <c r="CG116" t="s">
        <v>5677</v>
      </c>
      <c r="CH116">
        <v>414</v>
      </c>
      <c r="CI116" t="s">
        <v>3290</v>
      </c>
      <c r="CJ116" t="s">
        <v>7332</v>
      </c>
      <c r="CK116">
        <v>5.56</v>
      </c>
      <c r="CL116">
        <v>1.9</v>
      </c>
      <c r="CM116" t="s">
        <v>3866</v>
      </c>
      <c r="CO116" t="str">
        <f>VLOOKUP(CM116,AutoSCAN_ORG!B117:CF2632,1,FALSE)</f>
        <v>AS00-0000775</v>
      </c>
      <c r="CP116">
        <f>VLOOKUP($CM116,AutoSCAN_ORG!$B$1:$CF$2516,2,FALSE)</f>
        <v>833.98299999999995</v>
      </c>
      <c r="CQ116">
        <f>VLOOKUP($CM116,AutoSCAN_ORG!$B$1:$CF$2516,3,FALSE)</f>
        <v>8</v>
      </c>
      <c r="CR116">
        <f>VLOOKUP($CM116,AutoSCAN_ORG!$B$1:$CF$2516,4,FALSE)</f>
        <v>98.049000000000007</v>
      </c>
      <c r="CS116">
        <f>VLOOKUP($CM116,AutoSCAN_ORG!$B$1:$CF$2516,5,FALSE)</f>
        <v>6.2949999999999999</v>
      </c>
      <c r="CT116" t="str">
        <f>VLOOKUP($CM116,AutoSCAN_ORG!$B$1:$CF$2516,6,FALSE)</f>
        <v>MELO-CORR</v>
      </c>
      <c r="CU116">
        <f>VLOOKUP($CM116,AutoSCAN_ORG!$B$1:$CF$2516,7,FALSE)</f>
        <v>0</v>
      </c>
      <c r="CV116">
        <f>VLOOKUP($CM116,AutoSCAN_ORG!$B$1:$CF$2516,69,FALSE)</f>
        <v>0</v>
      </c>
      <c r="CW116">
        <f>VLOOKUP($CM116,AutoSCAN_ORG!$B$1:$CF$2516,70,FALSE)</f>
        <v>0</v>
      </c>
      <c r="CX116" t="str">
        <f>VLOOKUP($CM116,AutoSCAN_ORG!$B$1:$CF$2516,71,FALSE)</f>
        <v>Y</v>
      </c>
      <c r="CZ116">
        <f>VLOOKUP($CM116,AutoSCAN_ORG!$B$1:$CF$2516,73,FALSE)</f>
        <v>0</v>
      </c>
      <c r="DA116">
        <f>VLOOKUP($CM116,AutoSCAN_ORG!$B$1:$CF$2516,74,FALSE)</f>
        <v>0</v>
      </c>
      <c r="DB116">
        <f>VLOOKUP($CM116,AutoSCAN_ORG!$B$1:$CF$2516,75,FALSE)</f>
        <v>0</v>
      </c>
      <c r="DC116">
        <f>VLOOKUP($CM116,AutoSCAN_ORG!$B$1:$CF$2516,76,FALSE)</f>
        <v>0</v>
      </c>
      <c r="DD116">
        <f>VLOOKUP($CM116,AutoSCAN_ORG!$B$1:$CF$2516,77,FALSE)</f>
        <v>0</v>
      </c>
      <c r="DF116">
        <f>VLOOKUP($CM116,AutoSCAN_ORG!$B$1:$CF$2516,79,FALSE)</f>
        <v>11.93</v>
      </c>
      <c r="DG116">
        <f>VLOOKUP($CM116,AutoSCAN_ORG!$B$1:$CF$2516,80,FALSE)</f>
        <v>11.93</v>
      </c>
      <c r="DH116">
        <f>VLOOKUP($CM116,AutoSCAN_ORG!$B$1:$CF$2516,81,FALSE)</f>
        <v>2.7E-2</v>
      </c>
      <c r="DI116">
        <f>VLOOKUP($CM116,AutoSCAN_ORG!$B$1:$CF$2516,82,FALSE)</f>
        <v>3.5999999999999997E-2</v>
      </c>
      <c r="DJ116">
        <f>VLOOKUP($CM116,AutoSCAN_ORG!$B$1:$CF$2516,83,FALSE)</f>
        <v>0.78900000000000003</v>
      </c>
    </row>
    <row r="117" spans="2:114" x14ac:dyDescent="0.35">
      <c r="B117" t="s">
        <v>3867</v>
      </c>
      <c r="C117">
        <v>118</v>
      </c>
      <c r="D117" t="s">
        <v>7778</v>
      </c>
      <c r="E117">
        <v>245</v>
      </c>
      <c r="F117">
        <v>834.11900000000003</v>
      </c>
      <c r="G117">
        <v>10</v>
      </c>
      <c r="H117" t="s">
        <v>7782</v>
      </c>
      <c r="I117" t="s">
        <v>7773</v>
      </c>
      <c r="J117" t="s">
        <v>5753</v>
      </c>
      <c r="K117">
        <v>10</v>
      </c>
      <c r="L117">
        <v>0.56999999999999995</v>
      </c>
      <c r="M117">
        <v>9</v>
      </c>
      <c r="N117">
        <v>8</v>
      </c>
      <c r="O117" t="s">
        <v>7613</v>
      </c>
      <c r="R117" t="s">
        <v>7784</v>
      </c>
      <c r="S117" t="s">
        <v>7774</v>
      </c>
      <c r="T117" t="s">
        <v>7189</v>
      </c>
      <c r="U117" t="s">
        <v>7461</v>
      </c>
      <c r="V117" t="s">
        <v>7461</v>
      </c>
      <c r="W117">
        <v>5.56</v>
      </c>
      <c r="X117" t="s">
        <v>7877</v>
      </c>
      <c r="Y117">
        <v>1.9</v>
      </c>
      <c r="Z117" t="s">
        <v>7774</v>
      </c>
      <c r="AA117" t="s">
        <v>7789</v>
      </c>
      <c r="AB117" t="s">
        <v>7774</v>
      </c>
      <c r="AF117" t="s">
        <v>5678</v>
      </c>
      <c r="AG117">
        <v>42.777130409999998</v>
      </c>
      <c r="AH117">
        <v>-82.037373840000001</v>
      </c>
      <c r="AI117">
        <v>202.8</v>
      </c>
      <c r="AJ117">
        <v>290</v>
      </c>
      <c r="AL117">
        <v>15</v>
      </c>
      <c r="AM117">
        <v>986</v>
      </c>
      <c r="AN117">
        <v>11.015000000000001</v>
      </c>
      <c r="AO117">
        <v>-390.536</v>
      </c>
      <c r="AP117">
        <v>2116</v>
      </c>
      <c r="AQ117">
        <v>2117</v>
      </c>
      <c r="AT117">
        <v>1.24</v>
      </c>
      <c r="AU117">
        <v>1.24</v>
      </c>
      <c r="AW117">
        <v>2.15</v>
      </c>
      <c r="AX117">
        <v>2.15</v>
      </c>
      <c r="BD117">
        <v>0.56999999999999995</v>
      </c>
      <c r="BE117">
        <v>9</v>
      </c>
      <c r="BF117" t="s">
        <v>1085</v>
      </c>
      <c r="BG117" t="s">
        <v>3867</v>
      </c>
      <c r="BH117">
        <v>118</v>
      </c>
      <c r="BI117" t="s">
        <v>5753</v>
      </c>
      <c r="BJ117" t="s">
        <v>7773</v>
      </c>
      <c r="BK117">
        <v>118</v>
      </c>
      <c r="BL117">
        <v>1100</v>
      </c>
      <c r="BS117">
        <v>13</v>
      </c>
      <c r="BT117">
        <v>0.66</v>
      </c>
      <c r="BU117">
        <v>0.57999999999999996</v>
      </c>
      <c r="BV117">
        <v>0.57999999999999996</v>
      </c>
      <c r="BW117">
        <v>42.777130409999998</v>
      </c>
      <c r="BX117">
        <v>-82.037373840000001</v>
      </c>
      <c r="BY117">
        <v>4736587.7560000001</v>
      </c>
      <c r="BZ117">
        <v>202.79400000000001</v>
      </c>
      <c r="CA117">
        <v>266.2</v>
      </c>
      <c r="CB117" t="s">
        <v>7476</v>
      </c>
      <c r="CC117">
        <v>7</v>
      </c>
      <c r="CD117">
        <v>10</v>
      </c>
      <c r="CE117">
        <v>12</v>
      </c>
      <c r="CF117">
        <v>12</v>
      </c>
      <c r="CG117" t="s">
        <v>5677</v>
      </c>
      <c r="CH117">
        <v>414</v>
      </c>
      <c r="CI117" t="s">
        <v>3290</v>
      </c>
      <c r="CJ117" t="s">
        <v>7332</v>
      </c>
      <c r="CK117">
        <v>5.56</v>
      </c>
      <c r="CL117">
        <v>1.8</v>
      </c>
      <c r="CM117" t="s">
        <v>3867</v>
      </c>
      <c r="CO117" t="str">
        <f>VLOOKUP(CM117,AutoSCAN_ORG!B118:CF2633,1,FALSE)</f>
        <v>AS00-0000776</v>
      </c>
      <c r="CP117">
        <f>VLOOKUP($CM117,AutoSCAN_ORG!$B$1:$CF$2516,2,FALSE)</f>
        <v>834.11500000000001</v>
      </c>
      <c r="CQ117">
        <f>VLOOKUP($CM117,AutoSCAN_ORG!$B$1:$CF$2516,3,FALSE)</f>
        <v>10.481</v>
      </c>
      <c r="CR117">
        <f>VLOOKUP($CM117,AutoSCAN_ORG!$B$1:$CF$2516,4,FALSE)</f>
        <v>91.587999999999994</v>
      </c>
      <c r="CS117">
        <f>VLOOKUP($CM117,AutoSCAN_ORG!$B$1:$CF$2516,5,FALSE)</f>
        <v>6.2949999999999999</v>
      </c>
      <c r="CT117" t="str">
        <f>VLOOKUP($CM117,AutoSCAN_ORG!$B$1:$CF$2516,6,FALSE)</f>
        <v>MELO-CORR</v>
      </c>
      <c r="CU117">
        <f>VLOOKUP($CM117,AutoSCAN_ORG!$B$1:$CF$2516,7,FALSE)</f>
        <v>0</v>
      </c>
      <c r="CV117">
        <f>VLOOKUP($CM117,AutoSCAN_ORG!$B$1:$CF$2516,69,FALSE)</f>
        <v>0</v>
      </c>
      <c r="CW117">
        <f>VLOOKUP($CM117,AutoSCAN_ORG!$B$1:$CF$2516,70,FALSE)</f>
        <v>0</v>
      </c>
      <c r="CX117" t="str">
        <f>VLOOKUP($CM117,AutoSCAN_ORG!$B$1:$CF$2516,71,FALSE)</f>
        <v>Y</v>
      </c>
      <c r="CZ117" t="str">
        <f>VLOOKUP($CM117,AutoSCAN_ORG!$B$1:$CF$2516,73,FALSE)</f>
        <v>added</v>
      </c>
      <c r="DA117">
        <f>VLOOKUP($CM117,AutoSCAN_ORG!$B$1:$CF$2516,74,FALSE)</f>
        <v>0</v>
      </c>
      <c r="DB117">
        <f>VLOOKUP($CM117,AutoSCAN_ORG!$B$1:$CF$2516,75,FALSE)</f>
        <v>0</v>
      </c>
      <c r="DC117">
        <f>VLOOKUP($CM117,AutoSCAN_ORG!$B$1:$CF$2516,76,FALSE)</f>
        <v>0</v>
      </c>
      <c r="DD117">
        <f>VLOOKUP($CM117,AutoSCAN_ORG!$B$1:$CF$2516,77,FALSE)</f>
        <v>0</v>
      </c>
      <c r="DF117">
        <f>VLOOKUP($CM117,AutoSCAN_ORG!$B$1:$CF$2516,79,FALSE)</f>
        <v>10.33</v>
      </c>
      <c r="DG117">
        <f>VLOOKUP($CM117,AutoSCAN_ORG!$B$1:$CF$2516,80,FALSE)</f>
        <v>10.33</v>
      </c>
      <c r="DH117">
        <f>VLOOKUP($CM117,AutoSCAN_ORG!$B$1:$CF$2516,81,FALSE)</f>
        <v>8.0000000000000002E-3</v>
      </c>
      <c r="DI117">
        <f>VLOOKUP($CM117,AutoSCAN_ORG!$B$1:$CF$2516,82,FALSE)</f>
        <v>1.7999999999999999E-2</v>
      </c>
      <c r="DJ117">
        <f>VLOOKUP($CM117,AutoSCAN_ORG!$B$1:$CF$2516,83,FALSE)</f>
        <v>0.746</v>
      </c>
    </row>
    <row r="118" spans="2:114" x14ac:dyDescent="0.35">
      <c r="B118" t="s">
        <v>3868</v>
      </c>
      <c r="C118">
        <v>119</v>
      </c>
      <c r="D118" t="s">
        <v>7778</v>
      </c>
      <c r="E118">
        <v>246</v>
      </c>
      <c r="F118">
        <v>834.49099999999999</v>
      </c>
      <c r="G118">
        <v>10</v>
      </c>
      <c r="H118" t="s">
        <v>7782</v>
      </c>
      <c r="I118" t="s">
        <v>7773</v>
      </c>
      <c r="J118" t="s">
        <v>5753</v>
      </c>
      <c r="K118">
        <v>11</v>
      </c>
      <c r="L118">
        <v>0.6</v>
      </c>
      <c r="M118">
        <v>7</v>
      </c>
      <c r="N118">
        <v>7</v>
      </c>
      <c r="O118" t="s">
        <v>7473</v>
      </c>
      <c r="R118" t="s">
        <v>7784</v>
      </c>
      <c r="S118" t="s">
        <v>7774</v>
      </c>
      <c r="T118" t="s">
        <v>7189</v>
      </c>
      <c r="U118" t="s">
        <v>7461</v>
      </c>
      <c r="V118" t="s">
        <v>7461</v>
      </c>
      <c r="W118">
        <v>5.56</v>
      </c>
      <c r="X118" t="s">
        <v>7877</v>
      </c>
      <c r="Y118">
        <v>1.9</v>
      </c>
      <c r="Z118" t="s">
        <v>7774</v>
      </c>
      <c r="AA118" t="s">
        <v>7789</v>
      </c>
      <c r="AB118" t="s">
        <v>7774</v>
      </c>
      <c r="AF118" t="s">
        <v>5678</v>
      </c>
      <c r="AG118">
        <v>42.777127049999997</v>
      </c>
      <c r="AH118">
        <v>-82.037373959999996</v>
      </c>
      <c r="AI118">
        <v>202.8</v>
      </c>
      <c r="AJ118">
        <v>290</v>
      </c>
      <c r="AL118">
        <v>15</v>
      </c>
      <c r="AM118">
        <v>986</v>
      </c>
      <c r="AN118">
        <v>11.387</v>
      </c>
      <c r="AO118">
        <v>-416.05399999999997</v>
      </c>
      <c r="AP118">
        <v>2117</v>
      </c>
      <c r="AQ118">
        <v>2118</v>
      </c>
      <c r="AT118">
        <v>1.24</v>
      </c>
      <c r="AU118">
        <v>1.24</v>
      </c>
      <c r="AW118">
        <v>2.15</v>
      </c>
      <c r="AX118">
        <v>2.15</v>
      </c>
      <c r="BD118">
        <v>0.6</v>
      </c>
      <c r="BE118">
        <v>7</v>
      </c>
      <c r="BF118" t="s">
        <v>1086</v>
      </c>
      <c r="BG118" t="s">
        <v>3868</v>
      </c>
      <c r="BH118">
        <v>119</v>
      </c>
      <c r="BI118" t="s">
        <v>5753</v>
      </c>
      <c r="BJ118" t="s">
        <v>7773</v>
      </c>
      <c r="BK118">
        <v>119</v>
      </c>
      <c r="BL118">
        <v>1100</v>
      </c>
      <c r="BS118">
        <v>13</v>
      </c>
      <c r="BT118">
        <v>0.66</v>
      </c>
      <c r="BU118">
        <v>0.57999999999999996</v>
      </c>
      <c r="BV118">
        <v>0.57999999999999996</v>
      </c>
      <c r="BW118">
        <v>42.777127049999997</v>
      </c>
      <c r="BX118">
        <v>-82.037373959999996</v>
      </c>
      <c r="BY118">
        <v>4736587.3830000004</v>
      </c>
      <c r="BZ118">
        <v>202.79400000000001</v>
      </c>
      <c r="CA118">
        <v>255.8</v>
      </c>
      <c r="CB118" t="s">
        <v>7477</v>
      </c>
      <c r="CC118">
        <v>7</v>
      </c>
      <c r="CD118">
        <v>10</v>
      </c>
      <c r="CE118">
        <v>12</v>
      </c>
      <c r="CF118">
        <v>12</v>
      </c>
      <c r="CG118" t="s">
        <v>5677</v>
      </c>
      <c r="CH118">
        <v>414</v>
      </c>
      <c r="CI118" t="s">
        <v>3290</v>
      </c>
      <c r="CJ118" t="s">
        <v>7332</v>
      </c>
      <c r="CK118">
        <v>5.56</v>
      </c>
      <c r="CL118">
        <v>1.8</v>
      </c>
      <c r="CM118" t="s">
        <v>3868</v>
      </c>
      <c r="CO118" t="str">
        <f>VLOOKUP(CM118,AutoSCAN_ORG!B119:CF2634,1,FALSE)</f>
        <v>AS00-0000777</v>
      </c>
      <c r="CP118">
        <f>VLOOKUP($CM118,AutoSCAN_ORG!$B$1:$CF$2516,2,FALSE)</f>
        <v>834.48800000000006</v>
      </c>
      <c r="CQ118">
        <f>VLOOKUP($CM118,AutoSCAN_ORG!$B$1:$CF$2516,3,FALSE)</f>
        <v>8.4559999999999995</v>
      </c>
      <c r="CR118">
        <f>VLOOKUP($CM118,AutoSCAN_ORG!$B$1:$CF$2516,4,FALSE)</f>
        <v>97.179000000000002</v>
      </c>
      <c r="CS118">
        <f>VLOOKUP($CM118,AutoSCAN_ORG!$B$1:$CF$2516,5,FALSE)</f>
        <v>6.2949999999999999</v>
      </c>
      <c r="CT118" t="str">
        <f>VLOOKUP($CM118,AutoSCAN_ORG!$B$1:$CF$2516,6,FALSE)</f>
        <v>MELO-CORR</v>
      </c>
      <c r="CU118">
        <f>VLOOKUP($CM118,AutoSCAN_ORG!$B$1:$CF$2516,7,FALSE)</f>
        <v>0</v>
      </c>
      <c r="CV118">
        <f>VLOOKUP($CM118,AutoSCAN_ORG!$B$1:$CF$2516,69,FALSE)</f>
        <v>0</v>
      </c>
      <c r="CW118">
        <f>VLOOKUP($CM118,AutoSCAN_ORG!$B$1:$CF$2516,70,FALSE)</f>
        <v>0</v>
      </c>
      <c r="CX118" t="str">
        <f>VLOOKUP($CM118,AutoSCAN_ORG!$B$1:$CF$2516,71,FALSE)</f>
        <v>Y</v>
      </c>
      <c r="CZ118" t="str">
        <f>VLOOKUP($CM118,AutoSCAN_ORG!$B$1:$CF$2516,73,FALSE)</f>
        <v>added</v>
      </c>
      <c r="DA118">
        <f>VLOOKUP($CM118,AutoSCAN_ORG!$B$1:$CF$2516,74,FALSE)</f>
        <v>0</v>
      </c>
      <c r="DB118">
        <f>VLOOKUP($CM118,AutoSCAN_ORG!$B$1:$CF$2516,75,FALSE)</f>
        <v>0</v>
      </c>
      <c r="DC118">
        <f>VLOOKUP($CM118,AutoSCAN_ORG!$B$1:$CF$2516,76,FALSE)</f>
        <v>0</v>
      </c>
      <c r="DD118">
        <f>VLOOKUP($CM118,AutoSCAN_ORG!$B$1:$CF$2516,77,FALSE)</f>
        <v>0</v>
      </c>
      <c r="DF118">
        <f>VLOOKUP($CM118,AutoSCAN_ORG!$B$1:$CF$2516,79,FALSE)</f>
        <v>10.72</v>
      </c>
      <c r="DG118">
        <f>VLOOKUP($CM118,AutoSCAN_ORG!$B$1:$CF$2516,80,FALSE)</f>
        <v>10.72</v>
      </c>
      <c r="DH118">
        <f>VLOOKUP($CM118,AutoSCAN_ORG!$B$1:$CF$2516,81,FALSE)</f>
        <v>8.9999999999999993E-3</v>
      </c>
      <c r="DI118">
        <f>VLOOKUP($CM118,AutoSCAN_ORG!$B$1:$CF$2516,82,FALSE)</f>
        <v>1.9E-2</v>
      </c>
      <c r="DJ118">
        <f>VLOOKUP($CM118,AutoSCAN_ORG!$B$1:$CF$2516,83,FALSE)</f>
        <v>0.59799999999999998</v>
      </c>
    </row>
    <row r="119" spans="2:114" x14ac:dyDescent="0.35">
      <c r="B119" t="s">
        <v>3869</v>
      </c>
      <c r="C119">
        <v>120</v>
      </c>
      <c r="D119" t="s">
        <v>7778</v>
      </c>
      <c r="E119">
        <v>247</v>
      </c>
      <c r="F119">
        <v>834.64499999999998</v>
      </c>
      <c r="G119">
        <v>10</v>
      </c>
      <c r="H119" t="s">
        <v>7782</v>
      </c>
      <c r="I119" t="s">
        <v>7773</v>
      </c>
      <c r="J119" t="s">
        <v>5753</v>
      </c>
      <c r="K119">
        <v>10</v>
      </c>
      <c r="L119">
        <v>0.56000000000000005</v>
      </c>
      <c r="M119">
        <v>7</v>
      </c>
      <c r="N119">
        <v>7</v>
      </c>
      <c r="O119" t="s">
        <v>7484</v>
      </c>
      <c r="R119" t="s">
        <v>7784</v>
      </c>
      <c r="S119" t="s">
        <v>7774</v>
      </c>
      <c r="T119" t="s">
        <v>7189</v>
      </c>
      <c r="U119" t="s">
        <v>7461</v>
      </c>
      <c r="V119" t="s">
        <v>7461</v>
      </c>
      <c r="W119">
        <v>5.56</v>
      </c>
      <c r="X119" t="s">
        <v>7877</v>
      </c>
      <c r="Y119">
        <v>1.9</v>
      </c>
      <c r="Z119" t="s">
        <v>7774</v>
      </c>
      <c r="AA119" t="s">
        <v>7789</v>
      </c>
      <c r="AB119" t="s">
        <v>7774</v>
      </c>
      <c r="AF119" t="s">
        <v>5678</v>
      </c>
      <c r="AG119">
        <v>42.777125660000003</v>
      </c>
      <c r="AH119">
        <v>-82.037374009999994</v>
      </c>
      <c r="AI119">
        <v>202.8</v>
      </c>
      <c r="AJ119">
        <v>290</v>
      </c>
      <c r="AL119">
        <v>15</v>
      </c>
      <c r="AM119">
        <v>986</v>
      </c>
      <c r="AN119">
        <v>11.541</v>
      </c>
      <c r="AO119">
        <v>-411.34800000000001</v>
      </c>
      <c r="AP119">
        <v>2118</v>
      </c>
      <c r="AQ119">
        <v>2118</v>
      </c>
      <c r="AT119">
        <v>1.24</v>
      </c>
      <c r="AU119">
        <v>1.24</v>
      </c>
      <c r="AW119">
        <v>2.15</v>
      </c>
      <c r="AX119">
        <v>2.15</v>
      </c>
      <c r="BD119">
        <v>0.56000000000000005</v>
      </c>
      <c r="BE119">
        <v>7</v>
      </c>
      <c r="BF119" t="s">
        <v>1087</v>
      </c>
      <c r="BG119" t="s">
        <v>3869</v>
      </c>
      <c r="BH119">
        <v>120</v>
      </c>
      <c r="BI119" t="s">
        <v>5753</v>
      </c>
      <c r="BJ119" t="s">
        <v>7773</v>
      </c>
      <c r="BK119">
        <v>120</v>
      </c>
      <c r="BL119">
        <v>1100</v>
      </c>
      <c r="BS119">
        <v>13</v>
      </c>
      <c r="BT119">
        <v>0.65</v>
      </c>
      <c r="BU119">
        <v>0.57999999999999996</v>
      </c>
      <c r="BV119">
        <v>0.57999999999999996</v>
      </c>
      <c r="BW119">
        <v>42.777125660000003</v>
      </c>
      <c r="BX119">
        <v>-82.037374009999994</v>
      </c>
      <c r="BY119">
        <v>4736587.2280000001</v>
      </c>
      <c r="BZ119">
        <v>202.79300000000001</v>
      </c>
      <c r="CA119">
        <v>258</v>
      </c>
      <c r="CB119" t="s">
        <v>7466</v>
      </c>
      <c r="CC119">
        <v>7</v>
      </c>
      <c r="CD119">
        <v>10</v>
      </c>
      <c r="CE119">
        <v>12</v>
      </c>
      <c r="CF119">
        <v>12</v>
      </c>
      <c r="CG119" t="s">
        <v>5677</v>
      </c>
      <c r="CH119">
        <v>414</v>
      </c>
      <c r="CI119" t="s">
        <v>3290</v>
      </c>
      <c r="CJ119" t="s">
        <v>7332</v>
      </c>
      <c r="CK119">
        <v>5.56</v>
      </c>
      <c r="CL119">
        <v>1.8</v>
      </c>
      <c r="CM119" t="s">
        <v>3869</v>
      </c>
      <c r="CO119" t="str">
        <f>VLOOKUP(CM119,AutoSCAN_ORG!B120:CF2635,1,FALSE)</f>
        <v>AS00-0000778</v>
      </c>
      <c r="CP119">
        <f>VLOOKUP($CM119,AutoSCAN_ORG!$B$1:$CF$2516,2,FALSE)</f>
        <v>834.64200000000005</v>
      </c>
      <c r="CQ119">
        <f>VLOOKUP($CM119,AutoSCAN_ORG!$B$1:$CF$2516,3,FALSE)</f>
        <v>10.143000000000001</v>
      </c>
      <c r="CR119">
        <f>VLOOKUP($CM119,AutoSCAN_ORG!$B$1:$CF$2516,4,FALSE)</f>
        <v>98.251999999999995</v>
      </c>
      <c r="CS119">
        <f>VLOOKUP($CM119,AutoSCAN_ORG!$B$1:$CF$2516,5,FALSE)</f>
        <v>6.2949999999999999</v>
      </c>
      <c r="CT119" t="str">
        <f>VLOOKUP($CM119,AutoSCAN_ORG!$B$1:$CF$2516,6,FALSE)</f>
        <v>MELO-CORR</v>
      </c>
      <c r="CU119">
        <f>VLOOKUP($CM119,AutoSCAN_ORG!$B$1:$CF$2516,7,FALSE)</f>
        <v>0</v>
      </c>
      <c r="CV119">
        <f>VLOOKUP($CM119,AutoSCAN_ORG!$B$1:$CF$2516,69,FALSE)</f>
        <v>0</v>
      </c>
      <c r="CW119">
        <f>VLOOKUP($CM119,AutoSCAN_ORG!$B$1:$CF$2516,70,FALSE)</f>
        <v>0</v>
      </c>
      <c r="CX119" t="str">
        <f>VLOOKUP($CM119,AutoSCAN_ORG!$B$1:$CF$2516,71,FALSE)</f>
        <v>Y</v>
      </c>
      <c r="CZ119" t="str">
        <f>VLOOKUP($CM119,AutoSCAN_ORG!$B$1:$CF$2516,73,FALSE)</f>
        <v>added</v>
      </c>
      <c r="DA119">
        <f>VLOOKUP($CM119,AutoSCAN_ORG!$B$1:$CF$2516,74,FALSE)</f>
        <v>0</v>
      </c>
      <c r="DB119">
        <f>VLOOKUP($CM119,AutoSCAN_ORG!$B$1:$CF$2516,75,FALSE)</f>
        <v>0</v>
      </c>
      <c r="DC119">
        <f>VLOOKUP($CM119,AutoSCAN_ORG!$B$1:$CF$2516,76,FALSE)</f>
        <v>0</v>
      </c>
      <c r="DD119">
        <f>VLOOKUP($CM119,AutoSCAN_ORG!$B$1:$CF$2516,77,FALSE)</f>
        <v>0</v>
      </c>
      <c r="DF119">
        <f>VLOOKUP($CM119,AutoSCAN_ORG!$B$1:$CF$2516,79,FALSE)</f>
        <v>10.09</v>
      </c>
      <c r="DG119">
        <f>VLOOKUP($CM119,AutoSCAN_ORG!$B$1:$CF$2516,80,FALSE)</f>
        <v>10.09</v>
      </c>
      <c r="DH119">
        <f>VLOOKUP($CM119,AutoSCAN_ORG!$B$1:$CF$2516,81,FALSE)</f>
        <v>8.0000000000000002E-3</v>
      </c>
      <c r="DI119">
        <f>VLOOKUP($CM119,AutoSCAN_ORG!$B$1:$CF$2516,82,FALSE)</f>
        <v>1.7000000000000001E-2</v>
      </c>
      <c r="DJ119">
        <f>VLOOKUP($CM119,AutoSCAN_ORG!$B$1:$CF$2516,83,FALSE)</f>
        <v>0.63600000000000001</v>
      </c>
    </row>
    <row r="120" spans="2:114" x14ac:dyDescent="0.35">
      <c r="B120" t="s">
        <v>3870</v>
      </c>
      <c r="C120">
        <v>121</v>
      </c>
      <c r="D120" t="s">
        <v>7778</v>
      </c>
      <c r="E120">
        <v>248</v>
      </c>
      <c r="F120">
        <v>834.88</v>
      </c>
      <c r="G120">
        <v>10</v>
      </c>
      <c r="H120" t="s">
        <v>7782</v>
      </c>
      <c r="I120" t="s">
        <v>7773</v>
      </c>
      <c r="J120" t="s">
        <v>5753</v>
      </c>
      <c r="K120">
        <v>10</v>
      </c>
      <c r="L120">
        <v>0.53</v>
      </c>
      <c r="M120">
        <v>11</v>
      </c>
      <c r="N120">
        <v>7</v>
      </c>
      <c r="O120" t="s">
        <v>7485</v>
      </c>
      <c r="R120" t="s">
        <v>7784</v>
      </c>
      <c r="S120" t="s">
        <v>7774</v>
      </c>
      <c r="T120" t="s">
        <v>7189</v>
      </c>
      <c r="U120" t="s">
        <v>7461</v>
      </c>
      <c r="V120" t="s">
        <v>7461</v>
      </c>
      <c r="W120">
        <v>5.56</v>
      </c>
      <c r="X120" t="s">
        <v>7877</v>
      </c>
      <c r="Y120">
        <v>1.9</v>
      </c>
      <c r="Z120" t="s">
        <v>7774</v>
      </c>
      <c r="AA120" t="s">
        <v>7783</v>
      </c>
      <c r="AB120" t="s">
        <v>7774</v>
      </c>
      <c r="AF120" t="s">
        <v>5859</v>
      </c>
      <c r="AG120">
        <v>42.77712356</v>
      </c>
      <c r="AH120">
        <v>-82.037374080000006</v>
      </c>
      <c r="AI120">
        <v>202.8</v>
      </c>
      <c r="AJ120">
        <v>290</v>
      </c>
      <c r="AL120">
        <v>15</v>
      </c>
      <c r="AM120">
        <v>986</v>
      </c>
      <c r="AN120">
        <v>11.773</v>
      </c>
      <c r="AO120">
        <v>-422.524</v>
      </c>
      <c r="AP120">
        <v>2114</v>
      </c>
      <c r="AQ120">
        <v>2115</v>
      </c>
      <c r="AT120">
        <v>1.23</v>
      </c>
      <c r="AU120">
        <v>1.23</v>
      </c>
      <c r="AW120">
        <v>2.14</v>
      </c>
      <c r="AX120">
        <v>2.14</v>
      </c>
      <c r="BD120">
        <v>0.53</v>
      </c>
      <c r="BE120">
        <v>11</v>
      </c>
      <c r="BF120" t="s">
        <v>1088</v>
      </c>
      <c r="BG120" t="s">
        <v>3870</v>
      </c>
      <c r="BH120">
        <v>121</v>
      </c>
      <c r="BI120" t="s">
        <v>5753</v>
      </c>
      <c r="BJ120" t="s">
        <v>7773</v>
      </c>
      <c r="BK120">
        <v>121</v>
      </c>
      <c r="BL120">
        <v>1100</v>
      </c>
      <c r="BU120">
        <v>0.57999999999999996</v>
      </c>
      <c r="BV120">
        <v>0.57999999999999996</v>
      </c>
      <c r="BW120">
        <v>42.77712356</v>
      </c>
      <c r="BX120">
        <v>-82.037374080000006</v>
      </c>
      <c r="BY120">
        <v>4736586.9950000001</v>
      </c>
      <c r="BZ120">
        <v>202.79300000000001</v>
      </c>
      <c r="CA120">
        <v>253.4</v>
      </c>
      <c r="CB120" t="s">
        <v>7482</v>
      </c>
      <c r="CC120">
        <v>7</v>
      </c>
      <c r="CE120">
        <v>12</v>
      </c>
      <c r="CF120">
        <v>12</v>
      </c>
      <c r="CG120" t="s">
        <v>5677</v>
      </c>
      <c r="CH120">
        <v>414</v>
      </c>
      <c r="CI120" t="s">
        <v>3290</v>
      </c>
      <c r="CJ120" t="s">
        <v>7332</v>
      </c>
      <c r="CK120">
        <v>5.56</v>
      </c>
      <c r="CL120">
        <v>1.8</v>
      </c>
      <c r="CM120" t="s">
        <v>3870</v>
      </c>
      <c r="CO120" t="str">
        <f>VLOOKUP(CM120,AutoSCAN_ORG!B121:CF2636,1,FALSE)</f>
        <v>AS00-0000779</v>
      </c>
      <c r="CP120">
        <f>VLOOKUP($CM120,AutoSCAN_ORG!$B$1:$CF$2516,2,FALSE)</f>
        <v>834.87699999999995</v>
      </c>
      <c r="CQ120">
        <f>VLOOKUP($CM120,AutoSCAN_ORG!$B$1:$CF$2516,3,FALSE)</f>
        <v>9.7940000000000005</v>
      </c>
      <c r="CR120">
        <f>VLOOKUP($CM120,AutoSCAN_ORG!$B$1:$CF$2516,4,FALSE)</f>
        <v>100.788</v>
      </c>
      <c r="CS120">
        <f>VLOOKUP($CM120,AutoSCAN_ORG!$B$1:$CF$2516,5,FALSE)</f>
        <v>6.2949999999999999</v>
      </c>
      <c r="CT120" t="str">
        <f>VLOOKUP($CM120,AutoSCAN_ORG!$B$1:$CF$2516,6,FALSE)</f>
        <v>MELO-CORR</v>
      </c>
      <c r="CU120">
        <f>VLOOKUP($CM120,AutoSCAN_ORG!$B$1:$CF$2516,7,FALSE)</f>
        <v>0</v>
      </c>
      <c r="CV120">
        <f>VLOOKUP($CM120,AutoSCAN_ORG!$B$1:$CF$2516,69,FALSE)</f>
        <v>0</v>
      </c>
      <c r="CW120">
        <f>VLOOKUP($CM120,AutoSCAN_ORG!$B$1:$CF$2516,70,FALSE)</f>
        <v>0</v>
      </c>
      <c r="CX120" t="str">
        <f>VLOOKUP($CM120,AutoSCAN_ORG!$B$1:$CF$2516,71,FALSE)</f>
        <v>Y</v>
      </c>
      <c r="CZ120" t="str">
        <f>VLOOKUP($CM120,AutoSCAN_ORG!$B$1:$CF$2516,73,FALSE)</f>
        <v>added</v>
      </c>
      <c r="DA120">
        <f>VLOOKUP($CM120,AutoSCAN_ORG!$B$1:$CF$2516,74,FALSE)</f>
        <v>0</v>
      </c>
      <c r="DB120">
        <f>VLOOKUP($CM120,AutoSCAN_ORG!$B$1:$CF$2516,75,FALSE)</f>
        <v>0</v>
      </c>
      <c r="DC120">
        <f>VLOOKUP($CM120,AutoSCAN_ORG!$B$1:$CF$2516,76,FALSE)</f>
        <v>0</v>
      </c>
      <c r="DD120">
        <f>VLOOKUP($CM120,AutoSCAN_ORG!$B$1:$CF$2516,77,FALSE)</f>
        <v>0</v>
      </c>
      <c r="DF120">
        <f>VLOOKUP($CM120,AutoSCAN_ORG!$B$1:$CF$2516,79,FALSE)</f>
        <v>9.58</v>
      </c>
      <c r="DG120">
        <f>VLOOKUP($CM120,AutoSCAN_ORG!$B$1:$CF$2516,80,FALSE)</f>
        <v>9.58</v>
      </c>
      <c r="DH120">
        <f>VLOOKUP($CM120,AutoSCAN_ORG!$B$1:$CF$2516,81,FALSE)</f>
        <v>1.9E-2</v>
      </c>
      <c r="DI120">
        <f>VLOOKUP($CM120,AutoSCAN_ORG!$B$1:$CF$2516,82,FALSE)</f>
        <v>3.6999999999999998E-2</v>
      </c>
      <c r="DJ120">
        <f>VLOOKUP($CM120,AutoSCAN_ORG!$B$1:$CF$2516,83,FALSE)</f>
        <v>0.73499999999999999</v>
      </c>
    </row>
    <row r="121" spans="2:114" x14ac:dyDescent="0.35">
      <c r="B121" t="s">
        <v>3871</v>
      </c>
      <c r="C121">
        <v>122</v>
      </c>
      <c r="D121" t="s">
        <v>7778</v>
      </c>
      <c r="E121">
        <v>249</v>
      </c>
      <c r="F121">
        <v>834.93899999999996</v>
      </c>
      <c r="G121">
        <v>10</v>
      </c>
      <c r="H121" t="s">
        <v>7782</v>
      </c>
      <c r="I121" t="s">
        <v>7773</v>
      </c>
      <c r="J121" t="s">
        <v>5753</v>
      </c>
      <c r="K121">
        <v>11</v>
      </c>
      <c r="L121">
        <v>0.59</v>
      </c>
      <c r="M121">
        <v>14</v>
      </c>
      <c r="N121">
        <v>11</v>
      </c>
      <c r="O121" t="s">
        <v>7484</v>
      </c>
      <c r="R121" t="s">
        <v>7784</v>
      </c>
      <c r="S121" t="s">
        <v>7774</v>
      </c>
      <c r="T121" t="s">
        <v>7189</v>
      </c>
      <c r="U121" t="s">
        <v>7461</v>
      </c>
      <c r="V121" t="s">
        <v>7461</v>
      </c>
      <c r="W121">
        <v>5.56</v>
      </c>
      <c r="X121" t="s">
        <v>7877</v>
      </c>
      <c r="Y121">
        <v>1.8</v>
      </c>
      <c r="Z121" t="s">
        <v>7774</v>
      </c>
      <c r="AA121" t="s">
        <v>7788</v>
      </c>
      <c r="AB121" t="s">
        <v>7774</v>
      </c>
      <c r="AC121">
        <v>10</v>
      </c>
      <c r="AD121">
        <v>10</v>
      </c>
      <c r="AE121">
        <v>12</v>
      </c>
      <c r="AF121" t="s">
        <v>5683</v>
      </c>
      <c r="AG121">
        <v>42.777123039999999</v>
      </c>
      <c r="AH121">
        <v>-82.03737409</v>
      </c>
      <c r="AI121">
        <v>202.8</v>
      </c>
      <c r="AJ121">
        <v>290</v>
      </c>
      <c r="AL121">
        <v>15</v>
      </c>
      <c r="AM121">
        <v>986</v>
      </c>
      <c r="AN121">
        <v>11.831</v>
      </c>
      <c r="AO121">
        <v>-409.60199999999998</v>
      </c>
      <c r="AP121">
        <v>2110</v>
      </c>
      <c r="AQ121">
        <v>2111</v>
      </c>
      <c r="AT121">
        <v>1.23</v>
      </c>
      <c r="AU121">
        <v>1.23</v>
      </c>
      <c r="AW121">
        <v>2.14</v>
      </c>
      <c r="AX121">
        <v>2.14</v>
      </c>
      <c r="BD121">
        <v>0.59</v>
      </c>
      <c r="BE121">
        <v>14</v>
      </c>
      <c r="BF121" t="s">
        <v>1089</v>
      </c>
      <c r="BG121" t="s">
        <v>3871</v>
      </c>
      <c r="BH121">
        <v>122</v>
      </c>
      <c r="BI121" t="s">
        <v>5753</v>
      </c>
      <c r="BJ121" t="s">
        <v>7773</v>
      </c>
      <c r="BK121">
        <v>122</v>
      </c>
      <c r="BL121">
        <v>1100</v>
      </c>
      <c r="BS121">
        <v>13</v>
      </c>
      <c r="BT121">
        <v>0.66</v>
      </c>
      <c r="BU121">
        <v>0.57999999999999996</v>
      </c>
      <c r="BV121">
        <v>0.57999999999999996</v>
      </c>
      <c r="BW121">
        <v>42.777123039999999</v>
      </c>
      <c r="BX121">
        <v>-82.03737409</v>
      </c>
      <c r="BY121">
        <v>4736586.9369999999</v>
      </c>
      <c r="BZ121">
        <v>202.79300000000001</v>
      </c>
      <c r="CA121">
        <v>257.2</v>
      </c>
      <c r="CB121" t="s">
        <v>7472</v>
      </c>
      <c r="CC121">
        <v>7</v>
      </c>
      <c r="CD121">
        <v>10</v>
      </c>
      <c r="CE121">
        <v>12</v>
      </c>
      <c r="CF121">
        <v>12</v>
      </c>
      <c r="CG121" t="s">
        <v>5677</v>
      </c>
      <c r="CH121">
        <v>414</v>
      </c>
      <c r="CI121" t="s">
        <v>3290</v>
      </c>
      <c r="CJ121" t="s">
        <v>7332</v>
      </c>
      <c r="CK121">
        <v>5.56</v>
      </c>
      <c r="CL121">
        <v>1.8</v>
      </c>
      <c r="CM121" t="s">
        <v>3871</v>
      </c>
      <c r="CO121" t="str">
        <f>VLOOKUP(CM121,AutoSCAN_ORG!B122:CF2637,1,FALSE)</f>
        <v>AS00-0000780</v>
      </c>
      <c r="CP121">
        <f>VLOOKUP($CM121,AutoSCAN_ORG!$B$1:$CF$2516,2,FALSE)</f>
        <v>834.93399999999997</v>
      </c>
      <c r="CQ121">
        <f>VLOOKUP($CM121,AutoSCAN_ORG!$B$1:$CF$2516,3,FALSE)</f>
        <v>13.843999999999999</v>
      </c>
      <c r="CR121">
        <f>VLOOKUP($CM121,AutoSCAN_ORG!$B$1:$CF$2516,4,FALSE)</f>
        <v>98.072000000000003</v>
      </c>
      <c r="CS121">
        <f>VLOOKUP($CM121,AutoSCAN_ORG!$B$1:$CF$2516,5,FALSE)</f>
        <v>6.2949999999999999</v>
      </c>
      <c r="CT121" t="str">
        <f>VLOOKUP($CM121,AutoSCAN_ORG!$B$1:$CF$2516,6,FALSE)</f>
        <v>MELO-CORR</v>
      </c>
      <c r="CU121">
        <f>VLOOKUP($CM121,AutoSCAN_ORG!$B$1:$CF$2516,7,FALSE)</f>
        <v>0</v>
      </c>
      <c r="CV121">
        <f>VLOOKUP($CM121,AutoSCAN_ORG!$B$1:$CF$2516,69,FALSE)</f>
        <v>0</v>
      </c>
      <c r="CW121">
        <f>VLOOKUP($CM121,AutoSCAN_ORG!$B$1:$CF$2516,70,FALSE)</f>
        <v>0</v>
      </c>
      <c r="CX121" t="str">
        <f>VLOOKUP($CM121,AutoSCAN_ORG!$B$1:$CF$2516,71,FALSE)</f>
        <v>Y</v>
      </c>
      <c r="CZ121" t="str">
        <f>VLOOKUP($CM121,AutoSCAN_ORG!$B$1:$CF$2516,73,FALSE)</f>
        <v>added</v>
      </c>
      <c r="DA121">
        <f>VLOOKUP($CM121,AutoSCAN_ORG!$B$1:$CF$2516,74,FALSE)</f>
        <v>0</v>
      </c>
      <c r="DB121">
        <f>VLOOKUP($CM121,AutoSCAN_ORG!$B$1:$CF$2516,75,FALSE)</f>
        <v>0</v>
      </c>
      <c r="DC121">
        <f>VLOOKUP($CM121,AutoSCAN_ORG!$B$1:$CF$2516,76,FALSE)</f>
        <v>0</v>
      </c>
      <c r="DD121">
        <f>VLOOKUP($CM121,AutoSCAN_ORG!$B$1:$CF$2516,77,FALSE)</f>
        <v>0</v>
      </c>
      <c r="DF121">
        <f>VLOOKUP($CM121,AutoSCAN_ORG!$B$1:$CF$2516,79,FALSE)</f>
        <v>10.58</v>
      </c>
      <c r="DG121">
        <f>VLOOKUP($CM121,AutoSCAN_ORG!$B$1:$CF$2516,80,FALSE)</f>
        <v>10.58</v>
      </c>
      <c r="DH121">
        <f>VLOOKUP($CM121,AutoSCAN_ORG!$B$1:$CF$2516,81,FALSE)</f>
        <v>6.0000000000000001E-3</v>
      </c>
      <c r="DI121">
        <f>VLOOKUP($CM121,AutoSCAN_ORG!$B$1:$CF$2516,82,FALSE)</f>
        <v>1.6E-2</v>
      </c>
      <c r="DJ121">
        <f>VLOOKUP($CM121,AutoSCAN_ORG!$B$1:$CF$2516,83,FALSE)</f>
        <v>0.746</v>
      </c>
    </row>
    <row r="122" spans="2:114" x14ac:dyDescent="0.35">
      <c r="B122" t="s">
        <v>3872</v>
      </c>
      <c r="C122">
        <v>123</v>
      </c>
      <c r="D122" t="s">
        <v>7778</v>
      </c>
      <c r="E122">
        <v>250</v>
      </c>
      <c r="F122">
        <v>835.09400000000005</v>
      </c>
      <c r="G122">
        <v>10</v>
      </c>
      <c r="H122" t="s">
        <v>7782</v>
      </c>
      <c r="I122" t="s">
        <v>7773</v>
      </c>
      <c r="J122" t="s">
        <v>5753</v>
      </c>
      <c r="K122">
        <v>12</v>
      </c>
      <c r="L122">
        <v>0.68</v>
      </c>
      <c r="M122">
        <v>7</v>
      </c>
      <c r="N122">
        <v>7</v>
      </c>
      <c r="O122" t="s">
        <v>7613</v>
      </c>
      <c r="R122" t="s">
        <v>7784</v>
      </c>
      <c r="S122" t="s">
        <v>7774</v>
      </c>
      <c r="T122" t="s">
        <v>7189</v>
      </c>
      <c r="U122" t="s">
        <v>7461</v>
      </c>
      <c r="V122" t="s">
        <v>7461</v>
      </c>
      <c r="W122">
        <v>5.56</v>
      </c>
      <c r="X122" t="s">
        <v>7877</v>
      </c>
      <c r="Y122">
        <v>1.9</v>
      </c>
      <c r="Z122" t="s">
        <v>7774</v>
      </c>
      <c r="AA122" t="s">
        <v>7789</v>
      </c>
      <c r="AB122" t="s">
        <v>7774</v>
      </c>
      <c r="AF122" t="s">
        <v>5678</v>
      </c>
      <c r="AG122">
        <v>42.77712159</v>
      </c>
      <c r="AH122">
        <v>-82.037374139999997</v>
      </c>
      <c r="AI122">
        <v>202.8</v>
      </c>
      <c r="AJ122">
        <v>290</v>
      </c>
      <c r="AL122">
        <v>15</v>
      </c>
      <c r="AM122">
        <v>986</v>
      </c>
      <c r="AN122">
        <v>11.99</v>
      </c>
      <c r="AO122">
        <v>-391.61</v>
      </c>
      <c r="AP122">
        <v>2117</v>
      </c>
      <c r="AQ122">
        <v>2117</v>
      </c>
      <c r="AT122">
        <v>1.24</v>
      </c>
      <c r="AU122">
        <v>1.24</v>
      </c>
      <c r="AW122">
        <v>2.15</v>
      </c>
      <c r="AX122">
        <v>2.15</v>
      </c>
      <c r="BD122">
        <v>0.68</v>
      </c>
      <c r="BE122">
        <v>7</v>
      </c>
      <c r="BF122" t="s">
        <v>1090</v>
      </c>
      <c r="BG122" t="s">
        <v>3872</v>
      </c>
      <c r="BH122">
        <v>123</v>
      </c>
      <c r="BI122" t="s">
        <v>5753</v>
      </c>
      <c r="BJ122" t="s">
        <v>7773</v>
      </c>
      <c r="BK122">
        <v>123</v>
      </c>
      <c r="BL122">
        <v>1100</v>
      </c>
      <c r="BS122">
        <v>13</v>
      </c>
      <c r="BT122">
        <v>0.66</v>
      </c>
      <c r="BU122">
        <v>0.57999999999999996</v>
      </c>
      <c r="BV122">
        <v>0.57999999999999996</v>
      </c>
      <c r="BW122">
        <v>42.77712159</v>
      </c>
      <c r="BX122">
        <v>-82.037374139999997</v>
      </c>
      <c r="BY122">
        <v>4736586.7769999998</v>
      </c>
      <c r="BZ122">
        <v>202.79300000000001</v>
      </c>
      <c r="CA122">
        <v>266.3</v>
      </c>
      <c r="CB122" t="s">
        <v>7475</v>
      </c>
      <c r="CC122">
        <v>7</v>
      </c>
      <c r="CD122">
        <v>10</v>
      </c>
      <c r="CE122">
        <v>12</v>
      </c>
      <c r="CF122">
        <v>12</v>
      </c>
      <c r="CG122" t="s">
        <v>5677</v>
      </c>
      <c r="CH122">
        <v>414</v>
      </c>
      <c r="CI122" t="s">
        <v>3290</v>
      </c>
      <c r="CJ122" t="s">
        <v>7332</v>
      </c>
      <c r="CK122">
        <v>5.56</v>
      </c>
      <c r="CL122">
        <v>1.8</v>
      </c>
      <c r="CM122" t="s">
        <v>3872</v>
      </c>
      <c r="CO122" t="str">
        <f>VLOOKUP(CM122,AutoSCAN_ORG!B123:CF2638,1,FALSE)</f>
        <v>AS00-0000781</v>
      </c>
      <c r="CP122">
        <f>VLOOKUP($CM122,AutoSCAN_ORG!$B$1:$CF$2516,2,FALSE)</f>
        <v>835.09100000000001</v>
      </c>
      <c r="CQ122">
        <f>VLOOKUP($CM122,AutoSCAN_ORG!$B$1:$CF$2516,3,FALSE)</f>
        <v>10.539</v>
      </c>
      <c r="CR122">
        <f>VLOOKUP($CM122,AutoSCAN_ORG!$B$1:$CF$2516,4,FALSE)</f>
        <v>92.394999999999996</v>
      </c>
      <c r="CS122">
        <f>VLOOKUP($CM122,AutoSCAN_ORG!$B$1:$CF$2516,5,FALSE)</f>
        <v>6.2949999999999999</v>
      </c>
      <c r="CT122" t="str">
        <f>VLOOKUP($CM122,AutoSCAN_ORG!$B$1:$CF$2516,6,FALSE)</f>
        <v>MELO-CORR</v>
      </c>
      <c r="CU122">
        <f>VLOOKUP($CM122,AutoSCAN_ORG!$B$1:$CF$2516,7,FALSE)</f>
        <v>0</v>
      </c>
      <c r="CV122">
        <f>VLOOKUP($CM122,AutoSCAN_ORG!$B$1:$CF$2516,69,FALSE)</f>
        <v>0</v>
      </c>
      <c r="CW122">
        <f>VLOOKUP($CM122,AutoSCAN_ORG!$B$1:$CF$2516,70,FALSE)</f>
        <v>0</v>
      </c>
      <c r="CX122" t="str">
        <f>VLOOKUP($CM122,AutoSCAN_ORG!$B$1:$CF$2516,71,FALSE)</f>
        <v>Y</v>
      </c>
      <c r="CZ122" t="str">
        <f>VLOOKUP($CM122,AutoSCAN_ORG!$B$1:$CF$2516,73,FALSE)</f>
        <v>added</v>
      </c>
      <c r="DA122">
        <f>VLOOKUP($CM122,AutoSCAN_ORG!$B$1:$CF$2516,74,FALSE)</f>
        <v>0</v>
      </c>
      <c r="DB122">
        <f>VLOOKUP($CM122,AutoSCAN_ORG!$B$1:$CF$2516,75,FALSE)</f>
        <v>0</v>
      </c>
      <c r="DC122">
        <f>VLOOKUP($CM122,AutoSCAN_ORG!$B$1:$CF$2516,76,FALSE)</f>
        <v>0</v>
      </c>
      <c r="DD122">
        <f>VLOOKUP($CM122,AutoSCAN_ORG!$B$1:$CF$2516,77,FALSE)</f>
        <v>0</v>
      </c>
      <c r="DF122">
        <f>VLOOKUP($CM122,AutoSCAN_ORG!$B$1:$CF$2516,79,FALSE)</f>
        <v>12.22</v>
      </c>
      <c r="DG122">
        <f>VLOOKUP($CM122,AutoSCAN_ORG!$B$1:$CF$2516,80,FALSE)</f>
        <v>12.22</v>
      </c>
      <c r="DH122">
        <f>VLOOKUP($CM122,AutoSCAN_ORG!$B$1:$CF$2516,81,FALSE)</f>
        <v>-5.0000000000000001E-3</v>
      </c>
      <c r="DI122">
        <f>VLOOKUP($CM122,AutoSCAN_ORG!$B$1:$CF$2516,82,FALSE)</f>
        <v>-1.2999999999999999E-2</v>
      </c>
      <c r="DJ122">
        <f>VLOOKUP($CM122,AutoSCAN_ORG!$B$1:$CF$2516,83,FALSE)</f>
        <v>0.71499999999999997</v>
      </c>
    </row>
    <row r="123" spans="2:114" x14ac:dyDescent="0.35">
      <c r="B123" t="s">
        <v>3873</v>
      </c>
      <c r="C123">
        <v>124</v>
      </c>
      <c r="D123" t="s">
        <v>7778</v>
      </c>
      <c r="E123">
        <v>251</v>
      </c>
      <c r="F123">
        <v>835.79499999999996</v>
      </c>
      <c r="G123">
        <v>10</v>
      </c>
      <c r="H123" t="s">
        <v>7782</v>
      </c>
      <c r="I123" t="s">
        <v>7773</v>
      </c>
      <c r="J123" t="s">
        <v>5753</v>
      </c>
      <c r="K123">
        <v>12</v>
      </c>
      <c r="L123">
        <v>0.65</v>
      </c>
      <c r="M123">
        <v>7</v>
      </c>
      <c r="N123">
        <v>8</v>
      </c>
      <c r="O123" t="s">
        <v>7471</v>
      </c>
      <c r="Q123">
        <v>4</v>
      </c>
      <c r="R123" t="s">
        <v>7784</v>
      </c>
      <c r="S123" t="s">
        <v>7774</v>
      </c>
      <c r="T123" t="s">
        <v>7189</v>
      </c>
      <c r="U123" t="s">
        <v>7461</v>
      </c>
      <c r="V123" t="s">
        <v>7461</v>
      </c>
      <c r="W123">
        <v>5.56</v>
      </c>
      <c r="X123" t="s">
        <v>7877</v>
      </c>
      <c r="Y123">
        <v>1.8</v>
      </c>
      <c r="Z123" t="s">
        <v>7774</v>
      </c>
      <c r="AA123" t="s">
        <v>7789</v>
      </c>
      <c r="AB123" t="s">
        <v>7774</v>
      </c>
      <c r="AF123" t="s">
        <v>5678</v>
      </c>
      <c r="AG123">
        <v>42.777115260000002</v>
      </c>
      <c r="AH123">
        <v>-82.037374349999993</v>
      </c>
      <c r="AI123">
        <v>202.8</v>
      </c>
      <c r="AJ123">
        <v>290</v>
      </c>
      <c r="AL123">
        <v>15</v>
      </c>
      <c r="AM123">
        <v>986</v>
      </c>
      <c r="AN123">
        <v>12.691000000000001</v>
      </c>
      <c r="AO123">
        <v>-409.15800000000002</v>
      </c>
      <c r="AP123">
        <v>2117</v>
      </c>
      <c r="AQ123">
        <v>2118</v>
      </c>
      <c r="AT123">
        <v>1.24</v>
      </c>
      <c r="AU123">
        <v>1.24</v>
      </c>
      <c r="AW123">
        <v>2.15</v>
      </c>
      <c r="AX123">
        <v>2.15</v>
      </c>
      <c r="BD123">
        <v>0.65</v>
      </c>
      <c r="BE123">
        <v>7</v>
      </c>
      <c r="BF123" t="s">
        <v>1091</v>
      </c>
      <c r="BG123" t="s">
        <v>3873</v>
      </c>
      <c r="BH123">
        <v>124</v>
      </c>
      <c r="BI123" t="s">
        <v>5753</v>
      </c>
      <c r="BJ123" t="s">
        <v>7773</v>
      </c>
      <c r="BK123">
        <v>124</v>
      </c>
      <c r="BL123">
        <v>1100</v>
      </c>
      <c r="BM123">
        <v>252</v>
      </c>
      <c r="BN123">
        <v>4</v>
      </c>
      <c r="BS123">
        <v>13</v>
      </c>
      <c r="BT123">
        <v>0.66</v>
      </c>
      <c r="BU123">
        <v>0.57999999999999996</v>
      </c>
      <c r="BV123">
        <v>0.57999999999999996</v>
      </c>
      <c r="BW123">
        <v>42.777115260000002</v>
      </c>
      <c r="BX123">
        <v>-82.037374349999993</v>
      </c>
      <c r="BY123">
        <v>4736586.074</v>
      </c>
      <c r="BZ123">
        <v>202.791</v>
      </c>
      <c r="CA123">
        <v>258.39999999999998</v>
      </c>
      <c r="CB123" t="s">
        <v>7479</v>
      </c>
      <c r="CC123">
        <v>7</v>
      </c>
      <c r="CD123">
        <v>10</v>
      </c>
      <c r="CE123">
        <v>12</v>
      </c>
      <c r="CF123">
        <v>12</v>
      </c>
      <c r="CG123" t="s">
        <v>5677</v>
      </c>
      <c r="CH123">
        <v>414</v>
      </c>
      <c r="CI123" t="s">
        <v>3290</v>
      </c>
      <c r="CJ123" t="s">
        <v>7332</v>
      </c>
      <c r="CK123">
        <v>5.56</v>
      </c>
      <c r="CL123">
        <v>1.8</v>
      </c>
      <c r="CM123" t="s">
        <v>3873</v>
      </c>
      <c r="CO123" t="str">
        <f>VLOOKUP(CM123,AutoSCAN_ORG!B124:CF2639,1,FALSE)</f>
        <v>AS00-0000782</v>
      </c>
      <c r="CP123">
        <f>VLOOKUP($CM123,AutoSCAN_ORG!$B$1:$CF$2516,2,FALSE)</f>
        <v>835.79200000000003</v>
      </c>
      <c r="CQ123">
        <f>VLOOKUP($CM123,AutoSCAN_ORG!$B$1:$CF$2516,3,FALSE)</f>
        <v>8</v>
      </c>
      <c r="CR123">
        <f>VLOOKUP($CM123,AutoSCAN_ORG!$B$1:$CF$2516,4,FALSE)</f>
        <v>95.022999999999996</v>
      </c>
      <c r="CS123">
        <f>VLOOKUP($CM123,AutoSCAN_ORG!$B$1:$CF$2516,5,FALSE)</f>
        <v>6.2949999999999999</v>
      </c>
      <c r="CT123" t="str">
        <f>VLOOKUP($CM123,AutoSCAN_ORG!$B$1:$CF$2516,6,FALSE)</f>
        <v>MELO-CORR</v>
      </c>
      <c r="CU123">
        <f>VLOOKUP($CM123,AutoSCAN_ORG!$B$1:$CF$2516,7,FALSE)</f>
        <v>0</v>
      </c>
      <c r="CV123">
        <f>VLOOKUP($CM123,AutoSCAN_ORG!$B$1:$CF$2516,69,FALSE)</f>
        <v>0</v>
      </c>
      <c r="CW123">
        <f>VLOOKUP($CM123,AutoSCAN_ORG!$B$1:$CF$2516,70,FALSE)</f>
        <v>0</v>
      </c>
      <c r="CX123" t="str">
        <f>VLOOKUP($CM123,AutoSCAN_ORG!$B$1:$CF$2516,71,FALSE)</f>
        <v>Y</v>
      </c>
      <c r="CZ123" t="str">
        <f>VLOOKUP($CM123,AutoSCAN_ORG!$B$1:$CF$2516,73,FALSE)</f>
        <v>added</v>
      </c>
      <c r="DA123">
        <f>VLOOKUP($CM123,AutoSCAN_ORG!$B$1:$CF$2516,74,FALSE)</f>
        <v>0</v>
      </c>
      <c r="DB123">
        <f>VLOOKUP($CM123,AutoSCAN_ORG!$B$1:$CF$2516,75,FALSE)</f>
        <v>0</v>
      </c>
      <c r="DC123">
        <f>VLOOKUP($CM123,AutoSCAN_ORG!$B$1:$CF$2516,76,FALSE)</f>
        <v>0</v>
      </c>
      <c r="DD123">
        <f>VLOOKUP($CM123,AutoSCAN_ORG!$B$1:$CF$2516,77,FALSE)</f>
        <v>0</v>
      </c>
      <c r="DF123">
        <f>VLOOKUP($CM123,AutoSCAN_ORG!$B$1:$CF$2516,79,FALSE)</f>
        <v>11.69</v>
      </c>
      <c r="DG123">
        <f>VLOOKUP($CM123,AutoSCAN_ORG!$B$1:$CF$2516,80,FALSE)</f>
        <v>11.69</v>
      </c>
      <c r="DH123">
        <f>VLOOKUP($CM123,AutoSCAN_ORG!$B$1:$CF$2516,81,FALSE)</f>
        <v>8.9999999999999993E-3</v>
      </c>
      <c r="DI123">
        <f>VLOOKUP($CM123,AutoSCAN_ORG!$B$1:$CF$2516,82,FALSE)</f>
        <v>2.1999999999999999E-2</v>
      </c>
      <c r="DJ123">
        <f>VLOOKUP($CM123,AutoSCAN_ORG!$B$1:$CF$2516,83,FALSE)</f>
        <v>0.73499999999999999</v>
      </c>
    </row>
    <row r="124" spans="2:114" x14ac:dyDescent="0.35">
      <c r="B124" t="s">
        <v>3874</v>
      </c>
      <c r="C124">
        <v>126</v>
      </c>
      <c r="D124" t="s">
        <v>7778</v>
      </c>
      <c r="E124">
        <v>253</v>
      </c>
      <c r="F124">
        <v>835.81399999999996</v>
      </c>
      <c r="G124">
        <v>10</v>
      </c>
      <c r="H124" t="s">
        <v>7782</v>
      </c>
      <c r="I124" t="s">
        <v>7773</v>
      </c>
      <c r="J124" t="s">
        <v>5753</v>
      </c>
      <c r="K124">
        <v>11</v>
      </c>
      <c r="L124">
        <v>0.63</v>
      </c>
      <c r="M124">
        <v>10</v>
      </c>
      <c r="N124">
        <v>8</v>
      </c>
      <c r="O124" t="s">
        <v>7880</v>
      </c>
      <c r="Q124">
        <v>4</v>
      </c>
      <c r="R124" t="s">
        <v>7784</v>
      </c>
      <c r="S124" t="s">
        <v>7774</v>
      </c>
      <c r="T124" t="s">
        <v>7189</v>
      </c>
      <c r="U124" t="s">
        <v>7461</v>
      </c>
      <c r="V124" t="s">
        <v>7461</v>
      </c>
      <c r="W124">
        <v>5.56</v>
      </c>
      <c r="X124" t="s">
        <v>7877</v>
      </c>
      <c r="Y124">
        <v>1.8</v>
      </c>
      <c r="Z124" t="s">
        <v>7774</v>
      </c>
      <c r="AA124" t="s">
        <v>7789</v>
      </c>
      <c r="AB124" t="s">
        <v>7774</v>
      </c>
      <c r="AF124" t="s">
        <v>5678</v>
      </c>
      <c r="AG124">
        <v>42.777115109999997</v>
      </c>
      <c r="AH124">
        <v>-82.037374349999993</v>
      </c>
      <c r="AI124">
        <v>202.8</v>
      </c>
      <c r="AJ124">
        <v>290</v>
      </c>
      <c r="AL124">
        <v>15</v>
      </c>
      <c r="AM124">
        <v>986</v>
      </c>
      <c r="AN124">
        <v>12.709</v>
      </c>
      <c r="AO124">
        <v>-405.38600000000002</v>
      </c>
      <c r="AP124">
        <v>2115</v>
      </c>
      <c r="AQ124">
        <v>2116</v>
      </c>
      <c r="AT124">
        <v>1.24</v>
      </c>
      <c r="AU124">
        <v>1.23</v>
      </c>
      <c r="AW124">
        <v>2.15</v>
      </c>
      <c r="AX124">
        <v>2.14</v>
      </c>
      <c r="BD124">
        <v>0.63</v>
      </c>
      <c r="BE124">
        <v>10</v>
      </c>
      <c r="BF124" t="s">
        <v>1092</v>
      </c>
      <c r="BG124" t="s">
        <v>3874</v>
      </c>
      <c r="BH124">
        <v>126</v>
      </c>
      <c r="BI124" t="s">
        <v>5753</v>
      </c>
      <c r="BJ124" t="s">
        <v>7773</v>
      </c>
      <c r="BK124">
        <v>126</v>
      </c>
      <c r="BL124">
        <v>1100</v>
      </c>
      <c r="BM124">
        <v>252</v>
      </c>
      <c r="BN124">
        <v>4</v>
      </c>
      <c r="BS124">
        <v>13</v>
      </c>
      <c r="BT124">
        <v>0.66</v>
      </c>
      <c r="BU124">
        <v>0.57999999999999996</v>
      </c>
      <c r="BV124">
        <v>0.57999999999999996</v>
      </c>
      <c r="BW124">
        <v>42.777115109999997</v>
      </c>
      <c r="BX124">
        <v>-82.037374349999993</v>
      </c>
      <c r="BY124">
        <v>4736586.057</v>
      </c>
      <c r="BZ124">
        <v>202.791</v>
      </c>
      <c r="CA124">
        <v>260.2</v>
      </c>
      <c r="CB124" t="s">
        <v>7471</v>
      </c>
      <c r="CC124">
        <v>7</v>
      </c>
      <c r="CD124">
        <v>10</v>
      </c>
      <c r="CE124">
        <v>12</v>
      </c>
      <c r="CF124">
        <v>12</v>
      </c>
      <c r="CG124" t="s">
        <v>5677</v>
      </c>
      <c r="CH124">
        <v>414</v>
      </c>
      <c r="CI124" t="s">
        <v>3290</v>
      </c>
      <c r="CJ124" t="s">
        <v>7332</v>
      </c>
      <c r="CK124">
        <v>5.56</v>
      </c>
      <c r="CL124">
        <v>1.8</v>
      </c>
      <c r="CM124" t="s">
        <v>3874</v>
      </c>
      <c r="CO124" t="str">
        <f>VLOOKUP(CM124,AutoSCAN_ORG!B126:CF2641,1,FALSE)</f>
        <v>AS00-0000783</v>
      </c>
      <c r="CP124">
        <f>VLOOKUP($CM124,AutoSCAN_ORG!$B$1:$CF$2516,2,FALSE)</f>
        <v>835.81</v>
      </c>
      <c r="CQ124">
        <f>VLOOKUP($CM124,AutoSCAN_ORG!$B$1:$CF$2516,3,FALSE)</f>
        <v>11.004</v>
      </c>
      <c r="CR124">
        <f>VLOOKUP($CM124,AutoSCAN_ORG!$B$1:$CF$2516,4,FALSE)</f>
        <v>95.951999999999998</v>
      </c>
      <c r="CS124">
        <f>VLOOKUP($CM124,AutoSCAN_ORG!$B$1:$CF$2516,5,FALSE)</f>
        <v>6.2949999999999999</v>
      </c>
      <c r="CT124" t="str">
        <f>VLOOKUP($CM124,AutoSCAN_ORG!$B$1:$CF$2516,6,FALSE)</f>
        <v>MELO-CORR</v>
      </c>
      <c r="CU124">
        <f>VLOOKUP($CM124,AutoSCAN_ORG!$B$1:$CF$2516,7,FALSE)</f>
        <v>0</v>
      </c>
      <c r="CV124">
        <f>VLOOKUP($CM124,AutoSCAN_ORG!$B$1:$CF$2516,69,FALSE)</f>
        <v>0</v>
      </c>
      <c r="CW124">
        <f>VLOOKUP($CM124,AutoSCAN_ORG!$B$1:$CF$2516,70,FALSE)</f>
        <v>0</v>
      </c>
      <c r="CX124" t="str">
        <f>VLOOKUP($CM124,AutoSCAN_ORG!$B$1:$CF$2516,71,FALSE)</f>
        <v>Y</v>
      </c>
      <c r="CZ124" t="str">
        <f>VLOOKUP($CM124,AutoSCAN_ORG!$B$1:$CF$2516,73,FALSE)</f>
        <v>added</v>
      </c>
      <c r="DA124">
        <f>VLOOKUP($CM124,AutoSCAN_ORG!$B$1:$CF$2516,74,FALSE)</f>
        <v>0</v>
      </c>
      <c r="DB124">
        <f>VLOOKUP($CM124,AutoSCAN_ORG!$B$1:$CF$2516,75,FALSE)</f>
        <v>0</v>
      </c>
      <c r="DC124">
        <f>VLOOKUP($CM124,AutoSCAN_ORG!$B$1:$CF$2516,76,FALSE)</f>
        <v>0</v>
      </c>
      <c r="DD124">
        <f>VLOOKUP($CM124,AutoSCAN_ORG!$B$1:$CF$2516,77,FALSE)</f>
        <v>0</v>
      </c>
      <c r="DF124">
        <f>VLOOKUP($CM124,AutoSCAN_ORG!$B$1:$CF$2516,79,FALSE)</f>
        <v>11.37</v>
      </c>
      <c r="DG124">
        <f>VLOOKUP($CM124,AutoSCAN_ORG!$B$1:$CF$2516,80,FALSE)</f>
        <v>11.37</v>
      </c>
      <c r="DH124">
        <f>VLOOKUP($CM124,AutoSCAN_ORG!$B$1:$CF$2516,81,FALSE)</f>
        <v>8.0000000000000002E-3</v>
      </c>
      <c r="DI124">
        <f>VLOOKUP($CM124,AutoSCAN_ORG!$B$1:$CF$2516,82,FALSE)</f>
        <v>1.9E-2</v>
      </c>
      <c r="DJ124">
        <f>VLOOKUP($CM124,AutoSCAN_ORG!$B$1:$CF$2516,83,FALSE)</f>
        <v>0.75900000000000001</v>
      </c>
    </row>
    <row r="125" spans="2:114" x14ac:dyDescent="0.35">
      <c r="B125" t="s">
        <v>3875</v>
      </c>
      <c r="C125">
        <v>127</v>
      </c>
      <c r="D125" t="s">
        <v>7778</v>
      </c>
      <c r="E125">
        <v>254</v>
      </c>
      <c r="F125">
        <v>835.89800000000002</v>
      </c>
      <c r="G125">
        <v>10</v>
      </c>
      <c r="H125" t="s">
        <v>7782</v>
      </c>
      <c r="I125" t="s">
        <v>7773</v>
      </c>
      <c r="J125" t="s">
        <v>5753</v>
      </c>
      <c r="K125">
        <v>10</v>
      </c>
      <c r="L125">
        <v>0.57999999999999996</v>
      </c>
      <c r="M125">
        <v>11</v>
      </c>
      <c r="N125">
        <v>10</v>
      </c>
      <c r="O125" t="s">
        <v>7486</v>
      </c>
      <c r="R125" t="s">
        <v>7784</v>
      </c>
      <c r="S125" t="s">
        <v>7774</v>
      </c>
      <c r="T125" t="s">
        <v>7189</v>
      </c>
      <c r="U125" t="s">
        <v>7461</v>
      </c>
      <c r="V125" t="s">
        <v>7461</v>
      </c>
      <c r="W125">
        <v>5.56</v>
      </c>
      <c r="X125" t="s">
        <v>7877</v>
      </c>
      <c r="Y125">
        <v>1.9</v>
      </c>
      <c r="Z125" t="s">
        <v>7774</v>
      </c>
      <c r="AA125" t="s">
        <v>7783</v>
      </c>
      <c r="AB125" t="s">
        <v>7774</v>
      </c>
      <c r="AF125" t="s">
        <v>5678</v>
      </c>
      <c r="AG125">
        <v>42.777114349999998</v>
      </c>
      <c r="AH125">
        <v>-82.037374380000003</v>
      </c>
      <c r="AI125">
        <v>202.8</v>
      </c>
      <c r="AJ125">
        <v>290</v>
      </c>
      <c r="AL125">
        <v>15</v>
      </c>
      <c r="AM125">
        <v>986</v>
      </c>
      <c r="AN125">
        <v>12.792</v>
      </c>
      <c r="AO125">
        <v>-421.20499999999998</v>
      </c>
      <c r="AP125">
        <v>2114</v>
      </c>
      <c r="AQ125">
        <v>2115</v>
      </c>
      <c r="AT125">
        <v>1.23</v>
      </c>
      <c r="AU125">
        <v>1.23</v>
      </c>
      <c r="AW125">
        <v>2.14</v>
      </c>
      <c r="AX125">
        <v>2.14</v>
      </c>
      <c r="BD125">
        <v>0.57999999999999996</v>
      </c>
      <c r="BE125">
        <v>11</v>
      </c>
      <c r="BF125" t="s">
        <v>1093</v>
      </c>
      <c r="BG125" t="s">
        <v>3875</v>
      </c>
      <c r="BH125">
        <v>127</v>
      </c>
      <c r="BI125" t="s">
        <v>5753</v>
      </c>
      <c r="BJ125" t="s">
        <v>7773</v>
      </c>
      <c r="BK125">
        <v>127</v>
      </c>
      <c r="BL125">
        <v>1100</v>
      </c>
      <c r="BS125">
        <v>13</v>
      </c>
      <c r="BT125">
        <v>0.66</v>
      </c>
      <c r="BU125">
        <v>0.57999999999999996</v>
      </c>
      <c r="BV125">
        <v>0.57999999999999996</v>
      </c>
      <c r="BW125">
        <v>42.777114349999998</v>
      </c>
      <c r="BX125">
        <v>-82.037374380000003</v>
      </c>
      <c r="BY125">
        <v>4736585.9730000002</v>
      </c>
      <c r="BZ125">
        <v>202.79</v>
      </c>
      <c r="CA125">
        <v>252.6</v>
      </c>
      <c r="CB125" t="s">
        <v>7470</v>
      </c>
      <c r="CC125">
        <v>7</v>
      </c>
      <c r="CD125">
        <v>10</v>
      </c>
      <c r="CE125">
        <v>12</v>
      </c>
      <c r="CF125">
        <v>12</v>
      </c>
      <c r="CG125" t="s">
        <v>5677</v>
      </c>
      <c r="CH125">
        <v>414</v>
      </c>
      <c r="CI125" t="s">
        <v>3290</v>
      </c>
      <c r="CJ125" t="s">
        <v>7332</v>
      </c>
      <c r="CK125">
        <v>5.56</v>
      </c>
      <c r="CL125">
        <v>1.8</v>
      </c>
      <c r="CM125" t="s">
        <v>3875</v>
      </c>
      <c r="CO125" t="str">
        <f>VLOOKUP(CM125,AutoSCAN_ORG!B127:CF2642,1,FALSE)</f>
        <v>AS00-0000784</v>
      </c>
      <c r="CP125">
        <f>VLOOKUP($CM125,AutoSCAN_ORG!$B$1:$CF$2516,2,FALSE)</f>
        <v>835.89599999999996</v>
      </c>
      <c r="CQ125">
        <f>VLOOKUP($CM125,AutoSCAN_ORG!$B$1:$CF$2516,3,FALSE)</f>
        <v>11.768000000000001</v>
      </c>
      <c r="CR125">
        <f>VLOOKUP($CM125,AutoSCAN_ORG!$B$1:$CF$2516,4,FALSE)</f>
        <v>100.875</v>
      </c>
      <c r="CS125">
        <f>VLOOKUP($CM125,AutoSCAN_ORG!$B$1:$CF$2516,5,FALSE)</f>
        <v>6.2949999999999999</v>
      </c>
      <c r="CT125" t="str">
        <f>VLOOKUP($CM125,AutoSCAN_ORG!$B$1:$CF$2516,6,FALSE)</f>
        <v>MELO-CORR</v>
      </c>
      <c r="CU125">
        <f>VLOOKUP($CM125,AutoSCAN_ORG!$B$1:$CF$2516,7,FALSE)</f>
        <v>0</v>
      </c>
      <c r="CV125">
        <f>VLOOKUP($CM125,AutoSCAN_ORG!$B$1:$CF$2516,69,FALSE)</f>
        <v>0</v>
      </c>
      <c r="CW125">
        <f>VLOOKUP($CM125,AutoSCAN_ORG!$B$1:$CF$2516,70,FALSE)</f>
        <v>0</v>
      </c>
      <c r="CX125" t="str">
        <f>VLOOKUP($CM125,AutoSCAN_ORG!$B$1:$CF$2516,71,FALSE)</f>
        <v>Y</v>
      </c>
      <c r="CZ125" t="str">
        <f>VLOOKUP($CM125,AutoSCAN_ORG!$B$1:$CF$2516,73,FALSE)</f>
        <v>added</v>
      </c>
      <c r="DA125">
        <f>VLOOKUP($CM125,AutoSCAN_ORG!$B$1:$CF$2516,74,FALSE)</f>
        <v>0</v>
      </c>
      <c r="DB125">
        <f>VLOOKUP($CM125,AutoSCAN_ORG!$B$1:$CF$2516,75,FALSE)</f>
        <v>0</v>
      </c>
      <c r="DC125">
        <f>VLOOKUP($CM125,AutoSCAN_ORG!$B$1:$CF$2516,76,FALSE)</f>
        <v>0</v>
      </c>
      <c r="DD125">
        <f>VLOOKUP($CM125,AutoSCAN_ORG!$B$1:$CF$2516,77,FALSE)</f>
        <v>0</v>
      </c>
      <c r="DF125">
        <f>VLOOKUP($CM125,AutoSCAN_ORG!$B$1:$CF$2516,79,FALSE)</f>
        <v>10.4</v>
      </c>
      <c r="DG125">
        <f>VLOOKUP($CM125,AutoSCAN_ORG!$B$1:$CF$2516,80,FALSE)</f>
        <v>10.4</v>
      </c>
      <c r="DH125">
        <f>VLOOKUP($CM125,AutoSCAN_ORG!$B$1:$CF$2516,81,FALSE)</f>
        <v>8.9999999999999993E-3</v>
      </c>
      <c r="DI125">
        <f>VLOOKUP($CM125,AutoSCAN_ORG!$B$1:$CF$2516,82,FALSE)</f>
        <v>1.9E-2</v>
      </c>
      <c r="DJ125">
        <f>VLOOKUP($CM125,AutoSCAN_ORG!$B$1:$CF$2516,83,FALSE)</f>
        <v>0.77500000000000002</v>
      </c>
    </row>
    <row r="126" spans="2:114" x14ac:dyDescent="0.35">
      <c r="B126" t="s">
        <v>3876</v>
      </c>
      <c r="C126">
        <v>128</v>
      </c>
      <c r="D126" t="s">
        <v>7778</v>
      </c>
      <c r="E126">
        <v>255</v>
      </c>
      <c r="F126">
        <v>836.35299999999995</v>
      </c>
      <c r="G126">
        <v>10</v>
      </c>
      <c r="H126" t="s">
        <v>7782</v>
      </c>
      <c r="I126" t="s">
        <v>7773</v>
      </c>
      <c r="J126" t="s">
        <v>5753</v>
      </c>
      <c r="K126">
        <v>13</v>
      </c>
      <c r="L126">
        <v>0.73</v>
      </c>
      <c r="M126">
        <v>8</v>
      </c>
      <c r="N126">
        <v>10</v>
      </c>
      <c r="O126" t="s">
        <v>7881</v>
      </c>
      <c r="R126" t="s">
        <v>7784</v>
      </c>
      <c r="S126" t="s">
        <v>7774</v>
      </c>
      <c r="T126" t="s">
        <v>7189</v>
      </c>
      <c r="U126" t="s">
        <v>7461</v>
      </c>
      <c r="V126" t="s">
        <v>7461</v>
      </c>
      <c r="W126">
        <v>5.56</v>
      </c>
      <c r="X126" t="s">
        <v>7877</v>
      </c>
      <c r="Y126">
        <v>1.9</v>
      </c>
      <c r="Z126" t="s">
        <v>7774</v>
      </c>
      <c r="AA126" t="s">
        <v>7789</v>
      </c>
      <c r="AB126" t="s">
        <v>7774</v>
      </c>
      <c r="AF126" t="s">
        <v>5678</v>
      </c>
      <c r="AG126">
        <v>42.777110219999997</v>
      </c>
      <c r="AH126">
        <v>-82.037374510000006</v>
      </c>
      <c r="AI126">
        <v>202.8</v>
      </c>
      <c r="AJ126">
        <v>290</v>
      </c>
      <c r="AL126">
        <v>15</v>
      </c>
      <c r="AM126">
        <v>986</v>
      </c>
      <c r="AN126">
        <v>13.249000000000001</v>
      </c>
      <c r="AO126">
        <v>-396.64400000000001</v>
      </c>
      <c r="AP126">
        <v>2116</v>
      </c>
      <c r="AQ126">
        <v>2117</v>
      </c>
      <c r="AT126">
        <v>1.24</v>
      </c>
      <c r="AU126">
        <v>1.24</v>
      </c>
      <c r="AW126">
        <v>2.15</v>
      </c>
      <c r="AX126">
        <v>2.15</v>
      </c>
      <c r="BD126">
        <v>0.73</v>
      </c>
      <c r="BE126">
        <v>8</v>
      </c>
      <c r="BF126" t="s">
        <v>1094</v>
      </c>
      <c r="BG126" t="s">
        <v>3876</v>
      </c>
      <c r="BH126">
        <v>128</v>
      </c>
      <c r="BI126" t="s">
        <v>5753</v>
      </c>
      <c r="BJ126" t="s">
        <v>7773</v>
      </c>
      <c r="BK126">
        <v>128</v>
      </c>
      <c r="BL126">
        <v>1100</v>
      </c>
      <c r="BS126">
        <v>13</v>
      </c>
      <c r="BT126">
        <v>0.66</v>
      </c>
      <c r="BU126">
        <v>0.57999999999999996</v>
      </c>
      <c r="BV126">
        <v>0.57999999999999996</v>
      </c>
      <c r="BW126">
        <v>42.777110219999997</v>
      </c>
      <c r="BX126">
        <v>-82.037374510000006</v>
      </c>
      <c r="BY126">
        <v>4736585.5149999997</v>
      </c>
      <c r="BZ126">
        <v>202.78800000000001</v>
      </c>
      <c r="CA126">
        <v>263</v>
      </c>
      <c r="CB126" t="s">
        <v>7468</v>
      </c>
      <c r="CC126">
        <v>7</v>
      </c>
      <c r="CD126">
        <v>10</v>
      </c>
      <c r="CE126">
        <v>12</v>
      </c>
      <c r="CF126">
        <v>12</v>
      </c>
      <c r="CG126" t="s">
        <v>5677</v>
      </c>
      <c r="CH126">
        <v>414</v>
      </c>
      <c r="CI126" t="s">
        <v>3290</v>
      </c>
      <c r="CJ126" t="s">
        <v>7332</v>
      </c>
      <c r="CK126">
        <v>5.56</v>
      </c>
      <c r="CL126">
        <v>1.9</v>
      </c>
      <c r="CM126" t="s">
        <v>3876</v>
      </c>
      <c r="CO126" t="str">
        <f>VLOOKUP(CM126,AutoSCAN_ORG!B128:CF2643,1,FALSE)</f>
        <v>AS00-0000785</v>
      </c>
      <c r="CP126">
        <f>VLOOKUP($CM126,AutoSCAN_ORG!$B$1:$CF$2516,2,FALSE)</f>
        <v>836.35</v>
      </c>
      <c r="CQ126">
        <f>VLOOKUP($CM126,AutoSCAN_ORG!$B$1:$CF$2516,3,FALSE)</f>
        <v>8.298</v>
      </c>
      <c r="CR126">
        <f>VLOOKUP($CM126,AutoSCAN_ORG!$B$1:$CF$2516,4,FALSE)</f>
        <v>90.042000000000002</v>
      </c>
      <c r="CS126">
        <f>VLOOKUP($CM126,AutoSCAN_ORG!$B$1:$CF$2516,5,FALSE)</f>
        <v>6.2949999999999999</v>
      </c>
      <c r="CT126" t="str">
        <f>VLOOKUP($CM126,AutoSCAN_ORG!$B$1:$CF$2516,6,FALSE)</f>
        <v>MELO-CORR</v>
      </c>
      <c r="CU126">
        <f>VLOOKUP($CM126,AutoSCAN_ORG!$B$1:$CF$2516,7,FALSE)</f>
        <v>0</v>
      </c>
      <c r="CV126">
        <f>VLOOKUP($CM126,AutoSCAN_ORG!$B$1:$CF$2516,69,FALSE)</f>
        <v>0</v>
      </c>
      <c r="CW126">
        <f>VLOOKUP($CM126,AutoSCAN_ORG!$B$1:$CF$2516,70,FALSE)</f>
        <v>0</v>
      </c>
      <c r="CX126" t="str">
        <f>VLOOKUP($CM126,AutoSCAN_ORG!$B$1:$CF$2516,71,FALSE)</f>
        <v>Y</v>
      </c>
      <c r="CZ126" t="str">
        <f>VLOOKUP($CM126,AutoSCAN_ORG!$B$1:$CF$2516,73,FALSE)</f>
        <v>added</v>
      </c>
      <c r="DA126">
        <f>VLOOKUP($CM126,AutoSCAN_ORG!$B$1:$CF$2516,74,FALSE)</f>
        <v>0</v>
      </c>
      <c r="DB126">
        <f>VLOOKUP($CM126,AutoSCAN_ORG!$B$1:$CF$2516,75,FALSE)</f>
        <v>0</v>
      </c>
      <c r="DC126">
        <f>VLOOKUP($CM126,AutoSCAN_ORG!$B$1:$CF$2516,76,FALSE)</f>
        <v>0</v>
      </c>
      <c r="DD126">
        <f>VLOOKUP($CM126,AutoSCAN_ORG!$B$1:$CF$2516,77,FALSE)</f>
        <v>0</v>
      </c>
      <c r="DF126">
        <f>VLOOKUP($CM126,AutoSCAN_ORG!$B$1:$CF$2516,79,FALSE)</f>
        <v>13.19</v>
      </c>
      <c r="DG126">
        <f>VLOOKUP($CM126,AutoSCAN_ORG!$B$1:$CF$2516,80,FALSE)</f>
        <v>13.19</v>
      </c>
      <c r="DH126">
        <f>VLOOKUP($CM126,AutoSCAN_ORG!$B$1:$CF$2516,81,FALSE)</f>
        <v>8.0000000000000002E-3</v>
      </c>
      <c r="DI126">
        <f>VLOOKUP($CM126,AutoSCAN_ORG!$B$1:$CF$2516,82,FALSE)</f>
        <v>2.1999999999999999E-2</v>
      </c>
      <c r="DJ126">
        <f>VLOOKUP($CM126,AutoSCAN_ORG!$B$1:$CF$2516,83,FALSE)</f>
        <v>0.7</v>
      </c>
    </row>
    <row r="127" spans="2:114" x14ac:dyDescent="0.35">
      <c r="B127" t="s">
        <v>3873</v>
      </c>
      <c r="C127">
        <v>125</v>
      </c>
      <c r="D127" t="s">
        <v>7778</v>
      </c>
      <c r="E127">
        <v>252</v>
      </c>
      <c r="F127">
        <v>835.80499999999995</v>
      </c>
      <c r="G127">
        <v>10</v>
      </c>
      <c r="H127" t="s">
        <v>7782</v>
      </c>
      <c r="I127" t="s">
        <v>7773</v>
      </c>
      <c r="J127" t="s">
        <v>7852</v>
      </c>
      <c r="K127">
        <v>12</v>
      </c>
      <c r="L127">
        <v>0.65</v>
      </c>
      <c r="M127">
        <v>27</v>
      </c>
      <c r="N127">
        <v>12</v>
      </c>
      <c r="O127" t="s">
        <v>7878</v>
      </c>
      <c r="Q127">
        <v>4</v>
      </c>
      <c r="R127" t="s">
        <v>7784</v>
      </c>
      <c r="S127" t="s">
        <v>7774</v>
      </c>
      <c r="T127" t="s">
        <v>7189</v>
      </c>
      <c r="U127" t="s">
        <v>7461</v>
      </c>
      <c r="V127" t="s">
        <v>7461</v>
      </c>
      <c r="W127">
        <v>5.56</v>
      </c>
      <c r="X127" t="s">
        <v>7877</v>
      </c>
      <c r="Y127">
        <v>1.8</v>
      </c>
      <c r="Z127" t="s">
        <v>7774</v>
      </c>
      <c r="AA127" t="s">
        <v>7879</v>
      </c>
      <c r="AB127" t="s">
        <v>7774</v>
      </c>
      <c r="AF127" t="s">
        <v>5939</v>
      </c>
      <c r="AG127">
        <v>42.777115260000002</v>
      </c>
      <c r="AH127">
        <v>-82.037374349999993</v>
      </c>
      <c r="AI127">
        <v>202.8</v>
      </c>
      <c r="AJ127">
        <v>290</v>
      </c>
      <c r="AL127">
        <v>15</v>
      </c>
      <c r="AM127">
        <v>986</v>
      </c>
      <c r="AN127">
        <v>12.691000000000001</v>
      </c>
      <c r="AO127">
        <v>-405.38600000000002</v>
      </c>
      <c r="AP127">
        <v>2094</v>
      </c>
      <c r="AQ127">
        <v>2091</v>
      </c>
      <c r="AT127">
        <v>1.22</v>
      </c>
      <c r="AU127">
        <v>1.22</v>
      </c>
      <c r="AW127">
        <v>2.12</v>
      </c>
      <c r="AX127">
        <v>2.12</v>
      </c>
      <c r="BD127">
        <v>0.49</v>
      </c>
      <c r="BE127">
        <v>27</v>
      </c>
      <c r="BF127" t="s">
        <v>8664</v>
      </c>
      <c r="BG127" t="s">
        <v>3873</v>
      </c>
      <c r="BH127">
        <v>125</v>
      </c>
      <c r="BI127" t="s">
        <v>7852</v>
      </c>
      <c r="BJ127" t="s">
        <v>7773</v>
      </c>
      <c r="BK127">
        <v>125</v>
      </c>
      <c r="BL127">
        <v>1100</v>
      </c>
      <c r="BM127">
        <v>252</v>
      </c>
      <c r="BN127">
        <v>4</v>
      </c>
      <c r="BO127" t="s">
        <v>8660</v>
      </c>
      <c r="BS127">
        <v>13</v>
      </c>
      <c r="BT127">
        <v>0.66</v>
      </c>
      <c r="BU127">
        <v>0.59</v>
      </c>
      <c r="BV127">
        <v>0.59</v>
      </c>
      <c r="BW127">
        <v>42.777115260000002</v>
      </c>
      <c r="BX127">
        <v>-82.037374349999993</v>
      </c>
      <c r="BY127">
        <v>4736586.074</v>
      </c>
      <c r="BZ127">
        <v>202.791</v>
      </c>
      <c r="CA127">
        <v>258.39999999999998</v>
      </c>
      <c r="CB127" t="s">
        <v>7479</v>
      </c>
      <c r="CC127">
        <v>7</v>
      </c>
      <c r="CD127">
        <v>10</v>
      </c>
      <c r="CE127">
        <v>12</v>
      </c>
      <c r="CF127">
        <v>12</v>
      </c>
      <c r="CG127" t="s">
        <v>5677</v>
      </c>
      <c r="CH127">
        <v>414</v>
      </c>
      <c r="CI127" t="s">
        <v>5823</v>
      </c>
      <c r="CJ127" t="s">
        <v>8661</v>
      </c>
      <c r="CK127">
        <v>5.56</v>
      </c>
      <c r="CM127" t="s">
        <v>3873</v>
      </c>
      <c r="CO127" t="str">
        <f>VLOOKUP(CM127,AutoSCAN_ORG!B125:CF2640,1,FALSE)</f>
        <v>AS00-0000782</v>
      </c>
      <c r="CP127">
        <f>VLOOKUP($CM127,AutoSCAN_ORG!$B$1:$CF$2516,2,FALSE)</f>
        <v>835.79200000000003</v>
      </c>
      <c r="CQ127">
        <f>VLOOKUP($CM127,AutoSCAN_ORG!$B$1:$CF$2516,3,FALSE)</f>
        <v>8</v>
      </c>
      <c r="CR127">
        <f>VLOOKUP($CM127,AutoSCAN_ORG!$B$1:$CF$2516,4,FALSE)</f>
        <v>95.022999999999996</v>
      </c>
      <c r="CS127">
        <f>VLOOKUP($CM127,AutoSCAN_ORG!$B$1:$CF$2516,5,FALSE)</f>
        <v>6.2949999999999999</v>
      </c>
      <c r="CT127" t="str">
        <f>VLOOKUP($CM127,AutoSCAN_ORG!$B$1:$CF$2516,6,FALSE)</f>
        <v>MELO-CORR</v>
      </c>
      <c r="CU127">
        <f>VLOOKUP($CM127,AutoSCAN_ORG!$B$1:$CF$2516,7,FALSE)</f>
        <v>0</v>
      </c>
      <c r="CV127">
        <f>VLOOKUP($CM127,AutoSCAN_ORG!$B$1:$CF$2516,69,FALSE)</f>
        <v>0</v>
      </c>
      <c r="CW127">
        <f>VLOOKUP($CM127,AutoSCAN_ORG!$B$1:$CF$2516,70,FALSE)</f>
        <v>0</v>
      </c>
      <c r="CX127" t="str">
        <f>VLOOKUP($CM127,AutoSCAN_ORG!$B$1:$CF$2516,71,FALSE)</f>
        <v>Y</v>
      </c>
      <c r="CY127">
        <f>VLOOKUP($CM127,AutoSCAN_ORG!$B$1:$CF$2516,72,FALSE)</f>
        <v>0</v>
      </c>
      <c r="CZ127" t="str">
        <f>VLOOKUP($CM127,AutoSCAN_ORG!$B$1:$CF$2516,73,FALSE)</f>
        <v>added</v>
      </c>
      <c r="DA127">
        <f>VLOOKUP($CM127,AutoSCAN_ORG!$B$1:$CF$2516,74,FALSE)</f>
        <v>0</v>
      </c>
      <c r="DB127">
        <f>VLOOKUP($CM127,AutoSCAN_ORG!$B$1:$CF$2516,75,FALSE)</f>
        <v>0</v>
      </c>
      <c r="DC127">
        <f>VLOOKUP($CM127,AutoSCAN_ORG!$B$1:$CF$2516,76,FALSE)</f>
        <v>0</v>
      </c>
      <c r="DD127">
        <f>VLOOKUP($CM127,AutoSCAN_ORG!$B$1:$CF$2516,77,FALSE)</f>
        <v>0</v>
      </c>
      <c r="DE127">
        <f>VLOOKUP($CM127,AutoSCAN_ORG!$B$1:$CF$2516,78,FALSE)</f>
        <v>0</v>
      </c>
      <c r="DF127">
        <f>VLOOKUP($CM127,AutoSCAN_ORG!$B$1:$CF$2516,79,FALSE)</f>
        <v>11.69</v>
      </c>
      <c r="DG127">
        <f>VLOOKUP($CM127,AutoSCAN_ORG!$B$1:$CF$2516,80,FALSE)</f>
        <v>11.69</v>
      </c>
      <c r="DH127">
        <f>VLOOKUP($CM127,AutoSCAN_ORG!$B$1:$CF$2516,81,FALSE)</f>
        <v>8.9999999999999993E-3</v>
      </c>
      <c r="DI127">
        <f>VLOOKUP($CM127,AutoSCAN_ORG!$B$1:$CF$2516,82,FALSE)</f>
        <v>2.1999999999999999E-2</v>
      </c>
      <c r="DJ127">
        <f>VLOOKUP($CM127,AutoSCAN_ORG!$B$1:$CF$2516,83,FALSE)</f>
        <v>0.73499999999999999</v>
      </c>
    </row>
    <row r="128" spans="2:114" x14ac:dyDescent="0.35">
      <c r="B128" t="s">
        <v>3877</v>
      </c>
      <c r="C128">
        <v>129</v>
      </c>
      <c r="D128" t="s">
        <v>7778</v>
      </c>
      <c r="E128">
        <v>256</v>
      </c>
      <c r="F128">
        <v>836.61</v>
      </c>
      <c r="G128">
        <v>10</v>
      </c>
      <c r="H128" t="s">
        <v>7782</v>
      </c>
      <c r="I128" t="s">
        <v>7773</v>
      </c>
      <c r="J128" t="s">
        <v>5753</v>
      </c>
      <c r="K128">
        <v>11</v>
      </c>
      <c r="L128">
        <v>0.59</v>
      </c>
      <c r="M128">
        <v>10</v>
      </c>
      <c r="N128">
        <v>7</v>
      </c>
      <c r="O128" t="s">
        <v>7467</v>
      </c>
      <c r="R128" t="s">
        <v>7784</v>
      </c>
      <c r="S128" t="s">
        <v>7774</v>
      </c>
      <c r="T128" t="s">
        <v>7189</v>
      </c>
      <c r="U128" t="s">
        <v>7461</v>
      </c>
      <c r="V128" t="s">
        <v>7461</v>
      </c>
      <c r="W128">
        <v>5.56</v>
      </c>
      <c r="X128" t="s">
        <v>7877</v>
      </c>
      <c r="Y128">
        <v>1.9</v>
      </c>
      <c r="Z128" t="s">
        <v>7774</v>
      </c>
      <c r="AA128" t="s">
        <v>7789</v>
      </c>
      <c r="AB128" t="s">
        <v>7774</v>
      </c>
      <c r="AF128" t="s">
        <v>5678</v>
      </c>
      <c r="AG128">
        <v>42.777107909999998</v>
      </c>
      <c r="AH128">
        <v>-82.037374580000005</v>
      </c>
      <c r="AI128">
        <v>202.8</v>
      </c>
      <c r="AJ128">
        <v>290</v>
      </c>
      <c r="AL128">
        <v>15</v>
      </c>
      <c r="AM128">
        <v>986</v>
      </c>
      <c r="AN128">
        <v>13.505000000000001</v>
      </c>
      <c r="AO128">
        <v>-399.02699999999999</v>
      </c>
      <c r="AP128">
        <v>2115</v>
      </c>
      <c r="AQ128">
        <v>2116</v>
      </c>
      <c r="AT128">
        <v>1.24</v>
      </c>
      <c r="AU128">
        <v>1.23</v>
      </c>
      <c r="AW128">
        <v>2.15</v>
      </c>
      <c r="AX128">
        <v>2.14</v>
      </c>
      <c r="BD128">
        <v>0.59</v>
      </c>
      <c r="BE128">
        <v>10</v>
      </c>
      <c r="BF128" t="s">
        <v>1095</v>
      </c>
      <c r="BG128" t="s">
        <v>3877</v>
      </c>
      <c r="BH128">
        <v>129</v>
      </c>
      <c r="BI128" t="s">
        <v>5753</v>
      </c>
      <c r="BJ128" t="s">
        <v>7773</v>
      </c>
      <c r="BK128">
        <v>129</v>
      </c>
      <c r="BL128">
        <v>1100</v>
      </c>
      <c r="BS128">
        <v>13</v>
      </c>
      <c r="BT128">
        <v>0.66</v>
      </c>
      <c r="BU128">
        <v>0.57999999999999996</v>
      </c>
      <c r="BV128">
        <v>0.57999999999999996</v>
      </c>
      <c r="BW128">
        <v>42.777107909999998</v>
      </c>
      <c r="BX128">
        <v>-82.037374580000005</v>
      </c>
      <c r="BY128">
        <v>4736585.2580000004</v>
      </c>
      <c r="BZ128">
        <v>202.786</v>
      </c>
      <c r="CA128">
        <v>263.2</v>
      </c>
      <c r="CB128" t="s">
        <v>7468</v>
      </c>
      <c r="CC128">
        <v>7</v>
      </c>
      <c r="CD128">
        <v>10</v>
      </c>
      <c r="CE128">
        <v>12</v>
      </c>
      <c r="CF128">
        <v>12</v>
      </c>
      <c r="CG128" t="s">
        <v>5677</v>
      </c>
      <c r="CH128">
        <v>414</v>
      </c>
      <c r="CI128" t="s">
        <v>3290</v>
      </c>
      <c r="CJ128" t="s">
        <v>7332</v>
      </c>
      <c r="CK128">
        <v>5.56</v>
      </c>
      <c r="CL128">
        <v>1.8</v>
      </c>
      <c r="CM128" t="s">
        <v>3877</v>
      </c>
      <c r="CO128" t="str">
        <f>VLOOKUP(CM128,AutoSCAN_ORG!B129:CF2644,1,FALSE)</f>
        <v>AS00-0000786</v>
      </c>
      <c r="CP128">
        <f>VLOOKUP($CM128,AutoSCAN_ORG!$B$1:$CF$2516,2,FALSE)</f>
        <v>836.60699999999997</v>
      </c>
      <c r="CQ128">
        <f>VLOOKUP($CM128,AutoSCAN_ORG!$B$1:$CF$2516,3,FALSE)</f>
        <v>8</v>
      </c>
      <c r="CR128">
        <f>VLOOKUP($CM128,AutoSCAN_ORG!$B$1:$CF$2516,4,FALSE)</f>
        <v>94.197000000000003</v>
      </c>
      <c r="CS128">
        <f>VLOOKUP($CM128,AutoSCAN_ORG!$B$1:$CF$2516,5,FALSE)</f>
        <v>6.2949999999999999</v>
      </c>
      <c r="CT128" t="str">
        <f>VLOOKUP($CM128,AutoSCAN_ORG!$B$1:$CF$2516,6,FALSE)</f>
        <v>MELO-CORR</v>
      </c>
      <c r="CU128">
        <f>VLOOKUP($CM128,AutoSCAN_ORG!$B$1:$CF$2516,7,FALSE)</f>
        <v>0</v>
      </c>
      <c r="CV128">
        <f>VLOOKUP($CM128,AutoSCAN_ORG!$B$1:$CF$2516,69,FALSE)</f>
        <v>0</v>
      </c>
      <c r="CW128">
        <f>VLOOKUP($CM128,AutoSCAN_ORG!$B$1:$CF$2516,70,FALSE)</f>
        <v>0</v>
      </c>
      <c r="CX128" t="str">
        <f>VLOOKUP($CM128,AutoSCAN_ORG!$B$1:$CF$2516,71,FALSE)</f>
        <v>Y</v>
      </c>
      <c r="CZ128" t="str">
        <f>VLOOKUP($CM128,AutoSCAN_ORG!$B$1:$CF$2516,73,FALSE)</f>
        <v>added</v>
      </c>
      <c r="DA128">
        <f>VLOOKUP($CM128,AutoSCAN_ORG!$B$1:$CF$2516,74,FALSE)</f>
        <v>0</v>
      </c>
      <c r="DB128">
        <f>VLOOKUP($CM128,AutoSCAN_ORG!$B$1:$CF$2516,75,FALSE)</f>
        <v>0</v>
      </c>
      <c r="DC128">
        <f>VLOOKUP($CM128,AutoSCAN_ORG!$B$1:$CF$2516,76,FALSE)</f>
        <v>0</v>
      </c>
      <c r="DD128">
        <f>VLOOKUP($CM128,AutoSCAN_ORG!$B$1:$CF$2516,77,FALSE)</f>
        <v>0</v>
      </c>
      <c r="DF128">
        <f>VLOOKUP($CM128,AutoSCAN_ORG!$B$1:$CF$2516,79,FALSE)</f>
        <v>10.54</v>
      </c>
      <c r="DG128">
        <f>VLOOKUP($CM128,AutoSCAN_ORG!$B$1:$CF$2516,80,FALSE)</f>
        <v>10.54</v>
      </c>
      <c r="DH128">
        <f>VLOOKUP($CM128,AutoSCAN_ORG!$B$1:$CF$2516,81,FALSE)</f>
        <v>1.2999999999999999E-2</v>
      </c>
      <c r="DI128">
        <f>VLOOKUP($CM128,AutoSCAN_ORG!$B$1:$CF$2516,82,FALSE)</f>
        <v>2.7E-2</v>
      </c>
      <c r="DJ128">
        <f>VLOOKUP($CM128,AutoSCAN_ORG!$B$1:$CF$2516,83,FALSE)</f>
        <v>0.72499999999999998</v>
      </c>
    </row>
    <row r="129" spans="2:114" x14ac:dyDescent="0.35">
      <c r="B129" t="s">
        <v>3878</v>
      </c>
      <c r="C129">
        <v>130</v>
      </c>
      <c r="D129" t="s">
        <v>7778</v>
      </c>
      <c r="E129">
        <v>257</v>
      </c>
      <c r="F129">
        <v>836.93399999999997</v>
      </c>
      <c r="G129">
        <v>10</v>
      </c>
      <c r="H129" t="s">
        <v>7782</v>
      </c>
      <c r="I129" t="s">
        <v>7773</v>
      </c>
      <c r="J129" t="s">
        <v>5753</v>
      </c>
      <c r="K129">
        <v>11</v>
      </c>
      <c r="L129">
        <v>0.59</v>
      </c>
      <c r="M129">
        <v>11</v>
      </c>
      <c r="N129">
        <v>7</v>
      </c>
      <c r="O129" t="s">
        <v>7651</v>
      </c>
      <c r="R129" t="s">
        <v>7784</v>
      </c>
      <c r="S129" t="s">
        <v>7774</v>
      </c>
      <c r="T129" t="s">
        <v>7189</v>
      </c>
      <c r="U129" t="s">
        <v>7461</v>
      </c>
      <c r="V129" t="s">
        <v>7461</v>
      </c>
      <c r="W129">
        <v>5.56</v>
      </c>
      <c r="X129" t="s">
        <v>7877</v>
      </c>
      <c r="Y129">
        <v>1.8</v>
      </c>
      <c r="Z129" t="s">
        <v>7774</v>
      </c>
      <c r="AA129" t="s">
        <v>7783</v>
      </c>
      <c r="AB129" t="s">
        <v>7774</v>
      </c>
      <c r="AF129" t="s">
        <v>5678</v>
      </c>
      <c r="AG129">
        <v>42.777104989999998</v>
      </c>
      <c r="AH129">
        <v>-82.037374670000005</v>
      </c>
      <c r="AI129">
        <v>202.8</v>
      </c>
      <c r="AJ129">
        <v>290</v>
      </c>
      <c r="AL129">
        <v>15</v>
      </c>
      <c r="AM129">
        <v>986</v>
      </c>
      <c r="AN129">
        <v>13.827999999999999</v>
      </c>
      <c r="AO129">
        <v>-391.62</v>
      </c>
      <c r="AP129">
        <v>2113</v>
      </c>
      <c r="AQ129">
        <v>2114</v>
      </c>
      <c r="AT129">
        <v>1.23</v>
      </c>
      <c r="AU129">
        <v>1.23</v>
      </c>
      <c r="AW129">
        <v>2.14</v>
      </c>
      <c r="AX129">
        <v>2.14</v>
      </c>
      <c r="BD129">
        <v>0.59</v>
      </c>
      <c r="BE129">
        <v>11</v>
      </c>
      <c r="BF129" t="s">
        <v>1096</v>
      </c>
      <c r="BG129" t="s">
        <v>3878</v>
      </c>
      <c r="BH129">
        <v>130</v>
      </c>
      <c r="BI129" t="s">
        <v>5753</v>
      </c>
      <c r="BJ129" t="s">
        <v>7773</v>
      </c>
      <c r="BK129">
        <v>130</v>
      </c>
      <c r="BL129">
        <v>1100</v>
      </c>
      <c r="BS129">
        <v>13</v>
      </c>
      <c r="BT129">
        <v>0.66</v>
      </c>
      <c r="BU129">
        <v>0.57999999999999996</v>
      </c>
      <c r="BV129">
        <v>0.57999999999999996</v>
      </c>
      <c r="BW129">
        <v>42.777104989999998</v>
      </c>
      <c r="BX129">
        <v>-82.037374670000005</v>
      </c>
      <c r="BY129">
        <v>4736584.9340000004</v>
      </c>
      <c r="BZ129">
        <v>202.78399999999999</v>
      </c>
      <c r="CA129">
        <v>266.10000000000002</v>
      </c>
      <c r="CB129" t="s">
        <v>7476</v>
      </c>
      <c r="CC129">
        <v>7</v>
      </c>
      <c r="CD129">
        <v>10</v>
      </c>
      <c r="CE129">
        <v>12</v>
      </c>
      <c r="CF129">
        <v>12</v>
      </c>
      <c r="CG129" t="s">
        <v>5677</v>
      </c>
      <c r="CH129">
        <v>414</v>
      </c>
      <c r="CI129" t="s">
        <v>3290</v>
      </c>
      <c r="CJ129" t="s">
        <v>7332</v>
      </c>
      <c r="CK129">
        <v>5.56</v>
      </c>
      <c r="CL129">
        <v>1.8</v>
      </c>
      <c r="CM129" t="s">
        <v>3878</v>
      </c>
      <c r="CO129" t="str">
        <f>VLOOKUP(CM129,AutoSCAN_ORG!B130:CF2645,1,FALSE)</f>
        <v>AS00-0000787</v>
      </c>
      <c r="CP129">
        <f>VLOOKUP($CM129,AutoSCAN_ORG!$B$1:$CF$2516,2,FALSE)</f>
        <v>836.93</v>
      </c>
      <c r="CQ129">
        <f>VLOOKUP($CM129,AutoSCAN_ORG!$B$1:$CF$2516,3,FALSE)</f>
        <v>9.3339999999999996</v>
      </c>
      <c r="CR129">
        <f>VLOOKUP($CM129,AutoSCAN_ORG!$B$1:$CF$2516,4,FALSE)</f>
        <v>92.010999999999996</v>
      </c>
      <c r="CS129">
        <f>VLOOKUP($CM129,AutoSCAN_ORG!$B$1:$CF$2516,5,FALSE)</f>
        <v>6.2949999999999999</v>
      </c>
      <c r="CT129" t="str">
        <f>VLOOKUP($CM129,AutoSCAN_ORG!$B$1:$CF$2516,6,FALSE)</f>
        <v>MELO-CORR</v>
      </c>
      <c r="CU129">
        <f>VLOOKUP($CM129,AutoSCAN_ORG!$B$1:$CF$2516,7,FALSE)</f>
        <v>0</v>
      </c>
      <c r="CV129">
        <f>VLOOKUP($CM129,AutoSCAN_ORG!$B$1:$CF$2516,69,FALSE)</f>
        <v>0</v>
      </c>
      <c r="CW129">
        <f>VLOOKUP($CM129,AutoSCAN_ORG!$B$1:$CF$2516,70,FALSE)</f>
        <v>0</v>
      </c>
      <c r="CX129" t="str">
        <f>VLOOKUP($CM129,AutoSCAN_ORG!$B$1:$CF$2516,71,FALSE)</f>
        <v>Y</v>
      </c>
      <c r="CZ129">
        <f>VLOOKUP($CM129,AutoSCAN_ORG!$B$1:$CF$2516,73,FALSE)</f>
        <v>0</v>
      </c>
      <c r="DA129">
        <f>VLOOKUP($CM129,AutoSCAN_ORG!$B$1:$CF$2516,74,FALSE)</f>
        <v>0</v>
      </c>
      <c r="DB129">
        <f>VLOOKUP($CM129,AutoSCAN_ORG!$B$1:$CF$2516,75,FALSE)</f>
        <v>0</v>
      </c>
      <c r="DC129">
        <f>VLOOKUP($CM129,AutoSCAN_ORG!$B$1:$CF$2516,76,FALSE)</f>
        <v>0</v>
      </c>
      <c r="DD129">
        <f>VLOOKUP($CM129,AutoSCAN_ORG!$B$1:$CF$2516,77,FALSE)</f>
        <v>0</v>
      </c>
      <c r="DF129">
        <f>VLOOKUP($CM129,AutoSCAN_ORG!$B$1:$CF$2516,79,FALSE)</f>
        <v>10.6</v>
      </c>
      <c r="DG129">
        <f>VLOOKUP($CM129,AutoSCAN_ORG!$B$1:$CF$2516,80,FALSE)</f>
        <v>10.6</v>
      </c>
      <c r="DH129">
        <f>VLOOKUP($CM129,AutoSCAN_ORG!$B$1:$CF$2516,81,FALSE)</f>
        <v>-2E-3</v>
      </c>
      <c r="DI129">
        <f>VLOOKUP($CM129,AutoSCAN_ORG!$B$1:$CF$2516,82,FALSE)</f>
        <v>-2E-3</v>
      </c>
      <c r="DJ129">
        <f>VLOOKUP($CM129,AutoSCAN_ORG!$B$1:$CF$2516,83,FALSE)</f>
        <v>0.78200000000000003</v>
      </c>
    </row>
    <row r="130" spans="2:114" x14ac:dyDescent="0.35">
      <c r="B130" t="s">
        <v>3879</v>
      </c>
      <c r="C130">
        <v>131</v>
      </c>
      <c r="D130" t="s">
        <v>7778</v>
      </c>
      <c r="E130">
        <v>258</v>
      </c>
      <c r="F130">
        <v>837.87</v>
      </c>
      <c r="G130">
        <v>10</v>
      </c>
      <c r="H130" t="s">
        <v>7782</v>
      </c>
      <c r="I130" t="s">
        <v>7773</v>
      </c>
      <c r="J130" t="s">
        <v>5753</v>
      </c>
      <c r="K130">
        <v>11</v>
      </c>
      <c r="L130">
        <v>0.6</v>
      </c>
      <c r="M130">
        <v>9</v>
      </c>
      <c r="N130">
        <v>11</v>
      </c>
      <c r="O130" t="s">
        <v>7462</v>
      </c>
      <c r="R130" t="s">
        <v>7784</v>
      </c>
      <c r="S130" t="s">
        <v>7774</v>
      </c>
      <c r="T130" t="s">
        <v>7189</v>
      </c>
      <c r="U130" t="s">
        <v>7461</v>
      </c>
      <c r="V130" t="s">
        <v>7461</v>
      </c>
      <c r="W130">
        <v>5.56</v>
      </c>
      <c r="X130" t="s">
        <v>7877</v>
      </c>
      <c r="Y130">
        <v>1.8</v>
      </c>
      <c r="Z130" t="s">
        <v>7774</v>
      </c>
      <c r="AA130" t="s">
        <v>7786</v>
      </c>
      <c r="AB130" t="s">
        <v>7774</v>
      </c>
      <c r="AC130">
        <v>10</v>
      </c>
      <c r="AD130">
        <v>10</v>
      </c>
      <c r="AE130">
        <v>15</v>
      </c>
      <c r="AF130" t="s">
        <v>5683</v>
      </c>
      <c r="AG130">
        <v>42.777096520000001</v>
      </c>
      <c r="AH130">
        <v>-82.037374929999999</v>
      </c>
      <c r="AI130">
        <v>202.8</v>
      </c>
      <c r="AJ130">
        <v>290</v>
      </c>
      <c r="AL130">
        <v>15</v>
      </c>
      <c r="AM130">
        <v>986</v>
      </c>
      <c r="AN130">
        <v>14.765000000000001</v>
      </c>
      <c r="AO130">
        <v>-409.84199999999998</v>
      </c>
      <c r="AP130">
        <v>2116</v>
      </c>
      <c r="AQ130">
        <v>2117</v>
      </c>
      <c r="AT130">
        <v>1.24</v>
      </c>
      <c r="AU130">
        <v>1.24</v>
      </c>
      <c r="AW130">
        <v>2.15</v>
      </c>
      <c r="AX130">
        <v>2.15</v>
      </c>
      <c r="BD130">
        <v>0.6</v>
      </c>
      <c r="BE130">
        <v>9</v>
      </c>
      <c r="BF130" t="s">
        <v>1097</v>
      </c>
      <c r="BG130" t="s">
        <v>3879</v>
      </c>
      <c r="BH130">
        <v>131</v>
      </c>
      <c r="BI130" t="s">
        <v>5753</v>
      </c>
      <c r="BJ130" t="s">
        <v>7773</v>
      </c>
      <c r="BK130">
        <v>131</v>
      </c>
      <c r="BL130">
        <v>1100</v>
      </c>
      <c r="BS130">
        <v>13</v>
      </c>
      <c r="BT130">
        <v>0.66</v>
      </c>
      <c r="BU130">
        <v>0.57999999999999996</v>
      </c>
      <c r="BV130">
        <v>0.57999999999999996</v>
      </c>
      <c r="BW130">
        <v>42.777096520000001</v>
      </c>
      <c r="BX130">
        <v>-82.037374929999999</v>
      </c>
      <c r="BY130">
        <v>4736583.9939999999</v>
      </c>
      <c r="BZ130">
        <v>202.779</v>
      </c>
      <c r="CA130">
        <v>256.8</v>
      </c>
      <c r="CB130" t="s">
        <v>7472</v>
      </c>
      <c r="CC130">
        <v>7</v>
      </c>
      <c r="CD130">
        <v>10</v>
      </c>
      <c r="CE130">
        <v>12</v>
      </c>
      <c r="CF130">
        <v>12</v>
      </c>
      <c r="CG130" t="s">
        <v>5677</v>
      </c>
      <c r="CH130">
        <v>414</v>
      </c>
      <c r="CI130" t="s">
        <v>3290</v>
      </c>
      <c r="CJ130" t="s">
        <v>7332</v>
      </c>
      <c r="CK130">
        <v>5.56</v>
      </c>
      <c r="CL130">
        <v>1.8</v>
      </c>
      <c r="CM130" t="s">
        <v>3879</v>
      </c>
      <c r="CO130" t="str">
        <f>VLOOKUP(CM130,AutoSCAN_ORG!B131:CF2646,1,FALSE)</f>
        <v>AS00-0000788</v>
      </c>
      <c r="CP130">
        <f>VLOOKUP($CM130,AutoSCAN_ORG!$B$1:$CF$2516,2,FALSE)</f>
        <v>837.86500000000001</v>
      </c>
      <c r="CQ130">
        <f>VLOOKUP($CM130,AutoSCAN_ORG!$B$1:$CF$2516,3,FALSE)</f>
        <v>9.7460000000000004</v>
      </c>
      <c r="CR130">
        <f>VLOOKUP($CM130,AutoSCAN_ORG!$B$1:$CF$2516,4,FALSE)</f>
        <v>98.552000000000007</v>
      </c>
      <c r="CS130">
        <f>VLOOKUP($CM130,AutoSCAN_ORG!$B$1:$CF$2516,5,FALSE)</f>
        <v>6.2949999999999999</v>
      </c>
      <c r="CT130" t="str">
        <f>VLOOKUP($CM130,AutoSCAN_ORG!$B$1:$CF$2516,6,FALSE)</f>
        <v>MELO-CORR</v>
      </c>
      <c r="CU130">
        <f>VLOOKUP($CM130,AutoSCAN_ORG!$B$1:$CF$2516,7,FALSE)</f>
        <v>0</v>
      </c>
      <c r="CV130">
        <f>VLOOKUP($CM130,AutoSCAN_ORG!$B$1:$CF$2516,69,FALSE)</f>
        <v>0</v>
      </c>
      <c r="CW130">
        <f>VLOOKUP($CM130,AutoSCAN_ORG!$B$1:$CF$2516,70,FALSE)</f>
        <v>0</v>
      </c>
      <c r="CX130" t="str">
        <f>VLOOKUP($CM130,AutoSCAN_ORG!$B$1:$CF$2516,71,FALSE)</f>
        <v>Y</v>
      </c>
      <c r="CZ130">
        <f>VLOOKUP($CM130,AutoSCAN_ORG!$B$1:$CF$2516,73,FALSE)</f>
        <v>0</v>
      </c>
      <c r="DA130">
        <f>VLOOKUP($CM130,AutoSCAN_ORG!$B$1:$CF$2516,74,FALSE)</f>
        <v>0</v>
      </c>
      <c r="DB130">
        <f>VLOOKUP($CM130,AutoSCAN_ORG!$B$1:$CF$2516,75,FALSE)</f>
        <v>0</v>
      </c>
      <c r="DC130">
        <f>VLOOKUP($CM130,AutoSCAN_ORG!$B$1:$CF$2516,76,FALSE)</f>
        <v>0</v>
      </c>
      <c r="DD130">
        <f>VLOOKUP($CM130,AutoSCAN_ORG!$B$1:$CF$2516,77,FALSE)</f>
        <v>0</v>
      </c>
      <c r="DF130">
        <f>VLOOKUP($CM130,AutoSCAN_ORG!$B$1:$CF$2516,79,FALSE)</f>
        <v>10.78</v>
      </c>
      <c r="DG130">
        <f>VLOOKUP($CM130,AutoSCAN_ORG!$B$1:$CF$2516,80,FALSE)</f>
        <v>10.78</v>
      </c>
      <c r="DH130">
        <f>VLOOKUP($CM130,AutoSCAN_ORG!$B$1:$CF$2516,81,FALSE)</f>
        <v>5.0000000000000001E-3</v>
      </c>
      <c r="DI130">
        <f>VLOOKUP($CM130,AutoSCAN_ORG!$B$1:$CF$2516,82,FALSE)</f>
        <v>7.0000000000000001E-3</v>
      </c>
      <c r="DJ130">
        <f>VLOOKUP($CM130,AutoSCAN_ORG!$B$1:$CF$2516,83,FALSE)</f>
        <v>0.78700000000000003</v>
      </c>
    </row>
    <row r="131" spans="2:114" x14ac:dyDescent="0.35">
      <c r="B131" t="s">
        <v>3880</v>
      </c>
      <c r="C131">
        <v>132</v>
      </c>
      <c r="D131" t="s">
        <v>7778</v>
      </c>
      <c r="E131">
        <v>259</v>
      </c>
      <c r="F131">
        <v>838.09</v>
      </c>
      <c r="G131">
        <v>10</v>
      </c>
      <c r="H131" t="s">
        <v>7782</v>
      </c>
      <c r="I131" t="s">
        <v>7773</v>
      </c>
      <c r="J131" t="s">
        <v>5753</v>
      </c>
      <c r="K131">
        <v>12</v>
      </c>
      <c r="L131">
        <v>0.66</v>
      </c>
      <c r="M131">
        <v>8</v>
      </c>
      <c r="N131">
        <v>8</v>
      </c>
      <c r="O131" t="s">
        <v>7472</v>
      </c>
      <c r="R131" t="s">
        <v>7784</v>
      </c>
      <c r="S131" t="s">
        <v>7774</v>
      </c>
      <c r="T131" t="s">
        <v>7189</v>
      </c>
      <c r="U131" t="s">
        <v>7461</v>
      </c>
      <c r="V131" t="s">
        <v>7461</v>
      </c>
      <c r="W131">
        <v>5.56</v>
      </c>
      <c r="X131" t="s">
        <v>7877</v>
      </c>
      <c r="Y131">
        <v>1.8</v>
      </c>
      <c r="Z131" t="s">
        <v>7774</v>
      </c>
      <c r="AA131" t="s">
        <v>7789</v>
      </c>
      <c r="AB131" t="s">
        <v>7774</v>
      </c>
      <c r="AF131" t="s">
        <v>5678</v>
      </c>
      <c r="AG131">
        <v>42.777094529999999</v>
      </c>
      <c r="AH131">
        <v>-82.037374990000004</v>
      </c>
      <c r="AI131">
        <v>202.8</v>
      </c>
      <c r="AJ131">
        <v>290</v>
      </c>
      <c r="AL131">
        <v>15</v>
      </c>
      <c r="AM131">
        <v>986</v>
      </c>
      <c r="AN131">
        <v>14.986000000000001</v>
      </c>
      <c r="AO131">
        <v>-416.44099999999997</v>
      </c>
      <c r="AP131">
        <v>2116</v>
      </c>
      <c r="AQ131">
        <v>2117</v>
      </c>
      <c r="AT131">
        <v>1.24</v>
      </c>
      <c r="AU131">
        <v>1.24</v>
      </c>
      <c r="AW131">
        <v>2.15</v>
      </c>
      <c r="AX131">
        <v>2.15</v>
      </c>
      <c r="BD131">
        <v>0.66</v>
      </c>
      <c r="BE131">
        <v>8</v>
      </c>
      <c r="BF131" t="s">
        <v>1098</v>
      </c>
      <c r="BG131" t="s">
        <v>3880</v>
      </c>
      <c r="BH131">
        <v>132</v>
      </c>
      <c r="BI131" t="s">
        <v>5753</v>
      </c>
      <c r="BJ131" t="s">
        <v>7773</v>
      </c>
      <c r="BK131">
        <v>132</v>
      </c>
      <c r="BL131">
        <v>1100</v>
      </c>
      <c r="BS131">
        <v>13</v>
      </c>
      <c r="BT131">
        <v>0.66</v>
      </c>
      <c r="BU131">
        <v>0.57999999999999996</v>
      </c>
      <c r="BV131">
        <v>0.57999999999999996</v>
      </c>
      <c r="BW131">
        <v>42.777094529999999</v>
      </c>
      <c r="BX131">
        <v>-82.037374990000004</v>
      </c>
      <c r="BY131">
        <v>4736583.7719999999</v>
      </c>
      <c r="BZ131">
        <v>202.77799999999999</v>
      </c>
      <c r="CA131">
        <v>255.3</v>
      </c>
      <c r="CB131" t="s">
        <v>7478</v>
      </c>
      <c r="CC131">
        <v>7</v>
      </c>
      <c r="CD131">
        <v>10</v>
      </c>
      <c r="CE131">
        <v>12</v>
      </c>
      <c r="CF131">
        <v>12</v>
      </c>
      <c r="CG131" t="s">
        <v>5677</v>
      </c>
      <c r="CH131">
        <v>414</v>
      </c>
      <c r="CI131" t="s">
        <v>3290</v>
      </c>
      <c r="CJ131" t="s">
        <v>7332</v>
      </c>
      <c r="CK131">
        <v>5.56</v>
      </c>
      <c r="CL131">
        <v>1.8</v>
      </c>
      <c r="CM131" t="s">
        <v>3880</v>
      </c>
      <c r="CO131" t="str">
        <f>VLOOKUP(CM131,AutoSCAN_ORG!B132:CF2647,1,FALSE)</f>
        <v>AS00-0000789</v>
      </c>
      <c r="CP131">
        <f>VLOOKUP($CM131,AutoSCAN_ORG!$B$1:$CF$2516,2,FALSE)</f>
        <v>838.08799999999997</v>
      </c>
      <c r="CQ131">
        <f>VLOOKUP($CM131,AutoSCAN_ORG!$B$1:$CF$2516,3,FALSE)</f>
        <v>8.8930000000000007</v>
      </c>
      <c r="CR131">
        <f>VLOOKUP($CM131,AutoSCAN_ORG!$B$1:$CF$2516,4,FALSE)</f>
        <v>98.942999999999998</v>
      </c>
      <c r="CS131">
        <f>VLOOKUP($CM131,AutoSCAN_ORG!$B$1:$CF$2516,5,FALSE)</f>
        <v>6.2949999999999999</v>
      </c>
      <c r="CT131" t="str">
        <f>VLOOKUP($CM131,AutoSCAN_ORG!$B$1:$CF$2516,6,FALSE)</f>
        <v>MELO-CORR</v>
      </c>
      <c r="CU131">
        <f>VLOOKUP($CM131,AutoSCAN_ORG!$B$1:$CF$2516,7,FALSE)</f>
        <v>0</v>
      </c>
      <c r="CV131">
        <f>VLOOKUP($CM131,AutoSCAN_ORG!$B$1:$CF$2516,69,FALSE)</f>
        <v>0</v>
      </c>
      <c r="CW131">
        <f>VLOOKUP($CM131,AutoSCAN_ORG!$B$1:$CF$2516,70,FALSE)</f>
        <v>0</v>
      </c>
      <c r="CX131" t="str">
        <f>VLOOKUP($CM131,AutoSCAN_ORG!$B$1:$CF$2516,71,FALSE)</f>
        <v>Y</v>
      </c>
      <c r="CZ131">
        <f>VLOOKUP($CM131,AutoSCAN_ORG!$B$1:$CF$2516,73,FALSE)</f>
        <v>0</v>
      </c>
      <c r="DA131">
        <f>VLOOKUP($CM131,AutoSCAN_ORG!$B$1:$CF$2516,74,FALSE)</f>
        <v>0</v>
      </c>
      <c r="DB131">
        <f>VLOOKUP($CM131,AutoSCAN_ORG!$B$1:$CF$2516,75,FALSE)</f>
        <v>0</v>
      </c>
      <c r="DC131">
        <f>VLOOKUP($CM131,AutoSCAN_ORG!$B$1:$CF$2516,76,FALSE)</f>
        <v>0</v>
      </c>
      <c r="DD131">
        <f>VLOOKUP($CM131,AutoSCAN_ORG!$B$1:$CF$2516,77,FALSE)</f>
        <v>0</v>
      </c>
      <c r="DF131">
        <f>VLOOKUP($CM131,AutoSCAN_ORG!$B$1:$CF$2516,79,FALSE)</f>
        <v>11.83</v>
      </c>
      <c r="DG131">
        <f>VLOOKUP($CM131,AutoSCAN_ORG!$B$1:$CF$2516,80,FALSE)</f>
        <v>11.83</v>
      </c>
      <c r="DH131">
        <f>VLOOKUP($CM131,AutoSCAN_ORG!$B$1:$CF$2516,81,FALSE)</f>
        <v>4.0000000000000001E-3</v>
      </c>
      <c r="DI131">
        <f>VLOOKUP($CM131,AutoSCAN_ORG!$B$1:$CF$2516,82,FALSE)</f>
        <v>6.0000000000000001E-3</v>
      </c>
      <c r="DJ131">
        <f>VLOOKUP($CM131,AutoSCAN_ORG!$B$1:$CF$2516,83,FALSE)</f>
        <v>0.75700000000000001</v>
      </c>
    </row>
    <row r="132" spans="2:114" x14ac:dyDescent="0.35">
      <c r="B132" t="s">
        <v>3881</v>
      </c>
      <c r="C132">
        <v>133</v>
      </c>
      <c r="D132" t="s">
        <v>7778</v>
      </c>
      <c r="E132">
        <v>260</v>
      </c>
      <c r="F132">
        <v>838.31899999999996</v>
      </c>
      <c r="G132">
        <v>10</v>
      </c>
      <c r="H132" t="s">
        <v>7782</v>
      </c>
      <c r="I132" t="s">
        <v>7773</v>
      </c>
      <c r="J132" t="s">
        <v>5753</v>
      </c>
      <c r="K132">
        <v>11</v>
      </c>
      <c r="L132">
        <v>0.62</v>
      </c>
      <c r="M132">
        <v>12</v>
      </c>
      <c r="N132">
        <v>11</v>
      </c>
      <c r="O132" t="s">
        <v>7466</v>
      </c>
      <c r="R132" t="s">
        <v>7784</v>
      </c>
      <c r="S132" t="s">
        <v>7774</v>
      </c>
      <c r="T132" t="s">
        <v>7189</v>
      </c>
      <c r="U132" t="s">
        <v>7461</v>
      </c>
      <c r="V132" t="s">
        <v>7461</v>
      </c>
      <c r="W132">
        <v>5.56</v>
      </c>
      <c r="X132" t="s">
        <v>7877</v>
      </c>
      <c r="Y132">
        <v>1.9</v>
      </c>
      <c r="Z132" t="s">
        <v>7774</v>
      </c>
      <c r="AA132" t="s">
        <v>7788</v>
      </c>
      <c r="AB132" t="s">
        <v>7774</v>
      </c>
      <c r="AC132">
        <v>10</v>
      </c>
      <c r="AD132">
        <v>10</v>
      </c>
      <c r="AE132">
        <v>12</v>
      </c>
      <c r="AF132" t="s">
        <v>5683</v>
      </c>
      <c r="AG132">
        <v>42.77709248</v>
      </c>
      <c r="AH132">
        <v>-82.037375049999994</v>
      </c>
      <c r="AI132">
        <v>202.8</v>
      </c>
      <c r="AJ132">
        <v>290</v>
      </c>
      <c r="AL132">
        <v>15</v>
      </c>
      <c r="AM132">
        <v>986</v>
      </c>
      <c r="AN132">
        <v>15.212</v>
      </c>
      <c r="AO132">
        <v>-412.94499999999999</v>
      </c>
      <c r="AP132">
        <v>2112</v>
      </c>
      <c r="AQ132">
        <v>2113</v>
      </c>
      <c r="AT132">
        <v>1.23</v>
      </c>
      <c r="AU132">
        <v>1.23</v>
      </c>
      <c r="AW132">
        <v>2.14</v>
      </c>
      <c r="AX132">
        <v>2.14</v>
      </c>
      <c r="BD132">
        <v>0.62</v>
      </c>
      <c r="BE132">
        <v>12</v>
      </c>
      <c r="BF132" t="s">
        <v>1099</v>
      </c>
      <c r="BG132" t="s">
        <v>3881</v>
      </c>
      <c r="BH132">
        <v>133</v>
      </c>
      <c r="BI132" t="s">
        <v>5753</v>
      </c>
      <c r="BJ132" t="s">
        <v>7773</v>
      </c>
      <c r="BK132">
        <v>133</v>
      </c>
      <c r="BL132">
        <v>1100</v>
      </c>
      <c r="BS132">
        <v>13</v>
      </c>
      <c r="BT132">
        <v>0.66</v>
      </c>
      <c r="BU132">
        <v>0.57999999999999996</v>
      </c>
      <c r="BV132">
        <v>0.57999999999999996</v>
      </c>
      <c r="BW132">
        <v>42.77709248</v>
      </c>
      <c r="BX132">
        <v>-82.037375049999994</v>
      </c>
      <c r="BY132">
        <v>4736583.5449999999</v>
      </c>
      <c r="BZ132">
        <v>202.77699999999999</v>
      </c>
      <c r="CA132">
        <v>255.6</v>
      </c>
      <c r="CB132" t="s">
        <v>7478</v>
      </c>
      <c r="CC132">
        <v>7</v>
      </c>
      <c r="CD132">
        <v>10</v>
      </c>
      <c r="CE132">
        <v>12</v>
      </c>
      <c r="CF132">
        <v>12</v>
      </c>
      <c r="CG132" t="s">
        <v>5677</v>
      </c>
      <c r="CH132">
        <v>414</v>
      </c>
      <c r="CI132" t="s">
        <v>3290</v>
      </c>
      <c r="CJ132" t="s">
        <v>7332</v>
      </c>
      <c r="CK132">
        <v>5.56</v>
      </c>
      <c r="CL132">
        <v>1.8</v>
      </c>
      <c r="CM132" t="s">
        <v>3881</v>
      </c>
      <c r="CO132" t="str">
        <f>VLOOKUP(CM132,AutoSCAN_ORG!B133:CF2648,1,FALSE)</f>
        <v>AS00-0000790</v>
      </c>
      <c r="CP132">
        <f>VLOOKUP($CM132,AutoSCAN_ORG!$B$1:$CF$2516,2,FALSE)</f>
        <v>838.31399999999996</v>
      </c>
      <c r="CQ132">
        <f>VLOOKUP($CM132,AutoSCAN_ORG!$B$1:$CF$2516,3,FALSE)</f>
        <v>11.378</v>
      </c>
      <c r="CR132">
        <f>VLOOKUP($CM132,AutoSCAN_ORG!$B$1:$CF$2516,4,FALSE)</f>
        <v>98.418999999999997</v>
      </c>
      <c r="CS132">
        <f>VLOOKUP($CM132,AutoSCAN_ORG!$B$1:$CF$2516,5,FALSE)</f>
        <v>6.2949999999999999</v>
      </c>
      <c r="CT132" t="str">
        <f>VLOOKUP($CM132,AutoSCAN_ORG!$B$1:$CF$2516,6,FALSE)</f>
        <v>MELO-CORR</v>
      </c>
      <c r="CU132">
        <f>VLOOKUP($CM132,AutoSCAN_ORG!$B$1:$CF$2516,7,FALSE)</f>
        <v>0</v>
      </c>
      <c r="CV132">
        <f>VLOOKUP($CM132,AutoSCAN_ORG!$B$1:$CF$2516,69,FALSE)</f>
        <v>0</v>
      </c>
      <c r="CW132">
        <f>VLOOKUP($CM132,AutoSCAN_ORG!$B$1:$CF$2516,70,FALSE)</f>
        <v>0</v>
      </c>
      <c r="CX132" t="str">
        <f>VLOOKUP($CM132,AutoSCAN_ORG!$B$1:$CF$2516,71,FALSE)</f>
        <v>Y</v>
      </c>
      <c r="CZ132" t="str">
        <f>VLOOKUP($CM132,AutoSCAN_ORG!$B$1:$CF$2516,73,FALSE)</f>
        <v>added</v>
      </c>
      <c r="DA132">
        <f>VLOOKUP($CM132,AutoSCAN_ORG!$B$1:$CF$2516,74,FALSE)</f>
        <v>0</v>
      </c>
      <c r="DB132">
        <f>VLOOKUP($CM132,AutoSCAN_ORG!$B$1:$CF$2516,75,FALSE)</f>
        <v>0</v>
      </c>
      <c r="DC132">
        <f>VLOOKUP($CM132,AutoSCAN_ORG!$B$1:$CF$2516,76,FALSE)</f>
        <v>0</v>
      </c>
      <c r="DD132">
        <f>VLOOKUP($CM132,AutoSCAN_ORG!$B$1:$CF$2516,77,FALSE)</f>
        <v>0</v>
      </c>
      <c r="DF132">
        <f>VLOOKUP($CM132,AutoSCAN_ORG!$B$1:$CF$2516,79,FALSE)</f>
        <v>11.09</v>
      </c>
      <c r="DG132">
        <f>VLOOKUP($CM132,AutoSCAN_ORG!$B$1:$CF$2516,80,FALSE)</f>
        <v>11.09</v>
      </c>
      <c r="DH132">
        <f>VLOOKUP($CM132,AutoSCAN_ORG!$B$1:$CF$2516,81,FALSE)</f>
        <v>7.0000000000000001E-3</v>
      </c>
      <c r="DI132">
        <f>VLOOKUP($CM132,AutoSCAN_ORG!$B$1:$CF$2516,82,FALSE)</f>
        <v>1.4999999999999999E-2</v>
      </c>
      <c r="DJ132">
        <f>VLOOKUP($CM132,AutoSCAN_ORG!$B$1:$CF$2516,83,FALSE)</f>
        <v>0.71</v>
      </c>
    </row>
    <row r="133" spans="2:114" x14ac:dyDescent="0.35">
      <c r="B133" t="s">
        <v>3882</v>
      </c>
      <c r="C133">
        <v>134</v>
      </c>
      <c r="D133" t="s">
        <v>7778</v>
      </c>
      <c r="E133">
        <v>261</v>
      </c>
      <c r="F133">
        <v>838.50300000000004</v>
      </c>
      <c r="G133">
        <v>10</v>
      </c>
      <c r="H133" t="s">
        <v>7782</v>
      </c>
      <c r="I133" t="s">
        <v>7773</v>
      </c>
      <c r="J133" t="s">
        <v>5753</v>
      </c>
      <c r="K133">
        <v>11</v>
      </c>
      <c r="L133">
        <v>0.63</v>
      </c>
      <c r="M133">
        <v>7</v>
      </c>
      <c r="N133">
        <v>8</v>
      </c>
      <c r="O133" t="s">
        <v>7472</v>
      </c>
      <c r="R133" t="s">
        <v>7784</v>
      </c>
      <c r="S133" t="s">
        <v>7774</v>
      </c>
      <c r="T133" t="s">
        <v>7189</v>
      </c>
      <c r="U133" t="s">
        <v>7461</v>
      </c>
      <c r="V133" t="s">
        <v>7461</v>
      </c>
      <c r="W133">
        <v>5.56</v>
      </c>
      <c r="X133" t="s">
        <v>7877</v>
      </c>
      <c r="Y133">
        <v>1.8</v>
      </c>
      <c r="Z133" t="s">
        <v>7774</v>
      </c>
      <c r="AA133" t="s">
        <v>7789</v>
      </c>
      <c r="AB133" t="s">
        <v>7774</v>
      </c>
      <c r="AF133" t="s">
        <v>5678</v>
      </c>
      <c r="AG133">
        <v>42.777090790000003</v>
      </c>
      <c r="AH133">
        <v>-82.037375100000006</v>
      </c>
      <c r="AI133">
        <v>202.8</v>
      </c>
      <c r="AJ133">
        <v>290</v>
      </c>
      <c r="AL133">
        <v>15</v>
      </c>
      <c r="AM133">
        <v>986</v>
      </c>
      <c r="AN133">
        <v>15.398999999999999</v>
      </c>
      <c r="AO133">
        <v>-416.57400000000001</v>
      </c>
      <c r="AP133">
        <v>2117</v>
      </c>
      <c r="AQ133">
        <v>2118</v>
      </c>
      <c r="AT133">
        <v>1.24</v>
      </c>
      <c r="AU133">
        <v>1.24</v>
      </c>
      <c r="AW133">
        <v>2.15</v>
      </c>
      <c r="AX133">
        <v>2.15</v>
      </c>
      <c r="BD133">
        <v>0.63</v>
      </c>
      <c r="BE133">
        <v>7</v>
      </c>
      <c r="BF133" t="s">
        <v>1100</v>
      </c>
      <c r="BG133" t="s">
        <v>3882</v>
      </c>
      <c r="BH133">
        <v>134</v>
      </c>
      <c r="BI133" t="s">
        <v>5753</v>
      </c>
      <c r="BJ133" t="s">
        <v>7773</v>
      </c>
      <c r="BK133">
        <v>134</v>
      </c>
      <c r="BL133">
        <v>1100</v>
      </c>
      <c r="BS133">
        <v>13</v>
      </c>
      <c r="BT133">
        <v>0.66</v>
      </c>
      <c r="BU133">
        <v>0.57999999999999996</v>
      </c>
      <c r="BV133">
        <v>0.57999999999999996</v>
      </c>
      <c r="BW133">
        <v>42.777090790000003</v>
      </c>
      <c r="BX133">
        <v>-82.037375100000006</v>
      </c>
      <c r="BY133">
        <v>4736583.358</v>
      </c>
      <c r="BZ133">
        <v>202.77600000000001</v>
      </c>
      <c r="CA133">
        <v>255.3</v>
      </c>
      <c r="CB133" t="s">
        <v>7478</v>
      </c>
      <c r="CC133">
        <v>7</v>
      </c>
      <c r="CD133">
        <v>10</v>
      </c>
      <c r="CE133">
        <v>12</v>
      </c>
      <c r="CF133">
        <v>12</v>
      </c>
      <c r="CG133" t="s">
        <v>5677</v>
      </c>
      <c r="CH133">
        <v>414</v>
      </c>
      <c r="CI133" t="s">
        <v>3290</v>
      </c>
      <c r="CJ133" t="s">
        <v>7332</v>
      </c>
      <c r="CK133">
        <v>5.56</v>
      </c>
      <c r="CL133">
        <v>1.8</v>
      </c>
      <c r="CM133" t="s">
        <v>3882</v>
      </c>
      <c r="CO133" t="str">
        <f>VLOOKUP(CM133,AutoSCAN_ORG!B134:CF2649,1,FALSE)</f>
        <v>AS00-0000791</v>
      </c>
      <c r="CP133">
        <f>VLOOKUP($CM133,AutoSCAN_ORG!$B$1:$CF$2516,2,FALSE)</f>
        <v>838.5</v>
      </c>
      <c r="CQ133">
        <f>VLOOKUP($CM133,AutoSCAN_ORG!$B$1:$CF$2516,3,FALSE)</f>
        <v>8.6110000000000007</v>
      </c>
      <c r="CR133">
        <f>VLOOKUP($CM133,AutoSCAN_ORG!$B$1:$CF$2516,4,FALSE)</f>
        <v>99.299000000000007</v>
      </c>
      <c r="CS133">
        <f>VLOOKUP($CM133,AutoSCAN_ORG!$B$1:$CF$2516,5,FALSE)</f>
        <v>6.2949999999999999</v>
      </c>
      <c r="CT133" t="str">
        <f>VLOOKUP($CM133,AutoSCAN_ORG!$B$1:$CF$2516,6,FALSE)</f>
        <v>MELO-CORR</v>
      </c>
      <c r="CU133">
        <f>VLOOKUP($CM133,AutoSCAN_ORG!$B$1:$CF$2516,7,FALSE)</f>
        <v>0</v>
      </c>
      <c r="CV133">
        <f>VLOOKUP($CM133,AutoSCAN_ORG!$B$1:$CF$2516,69,FALSE)</f>
        <v>0</v>
      </c>
      <c r="CW133">
        <f>VLOOKUP($CM133,AutoSCAN_ORG!$B$1:$CF$2516,70,FALSE)</f>
        <v>0</v>
      </c>
      <c r="CX133" t="str">
        <f>VLOOKUP($CM133,AutoSCAN_ORG!$B$1:$CF$2516,71,FALSE)</f>
        <v>Y</v>
      </c>
      <c r="CZ133" t="str">
        <f>VLOOKUP($CM133,AutoSCAN_ORG!$B$1:$CF$2516,73,FALSE)</f>
        <v>added</v>
      </c>
      <c r="DA133">
        <f>VLOOKUP($CM133,AutoSCAN_ORG!$B$1:$CF$2516,74,FALSE)</f>
        <v>0</v>
      </c>
      <c r="DB133">
        <f>VLOOKUP($CM133,AutoSCAN_ORG!$B$1:$CF$2516,75,FALSE)</f>
        <v>0</v>
      </c>
      <c r="DC133">
        <f>VLOOKUP($CM133,AutoSCAN_ORG!$B$1:$CF$2516,76,FALSE)</f>
        <v>0</v>
      </c>
      <c r="DD133">
        <f>VLOOKUP($CM133,AutoSCAN_ORG!$B$1:$CF$2516,77,FALSE)</f>
        <v>0</v>
      </c>
      <c r="DF133">
        <f>VLOOKUP($CM133,AutoSCAN_ORG!$B$1:$CF$2516,79,FALSE)</f>
        <v>11.27</v>
      </c>
      <c r="DG133">
        <f>VLOOKUP($CM133,AutoSCAN_ORG!$B$1:$CF$2516,80,FALSE)</f>
        <v>11.27</v>
      </c>
      <c r="DH133">
        <f>VLOOKUP($CM133,AutoSCAN_ORG!$B$1:$CF$2516,81,FALSE)</f>
        <v>5.0000000000000001E-3</v>
      </c>
      <c r="DI133">
        <f>VLOOKUP($CM133,AutoSCAN_ORG!$B$1:$CF$2516,82,FALSE)</f>
        <v>0.01</v>
      </c>
      <c r="DJ133">
        <f>VLOOKUP($CM133,AutoSCAN_ORG!$B$1:$CF$2516,83,FALSE)</f>
        <v>0.65100000000000002</v>
      </c>
    </row>
    <row r="134" spans="2:114" x14ac:dyDescent="0.35">
      <c r="B134" t="s">
        <v>3883</v>
      </c>
      <c r="C134">
        <v>135</v>
      </c>
      <c r="D134" t="s">
        <v>7778</v>
      </c>
      <c r="E134">
        <v>262</v>
      </c>
      <c r="F134">
        <v>838.846</v>
      </c>
      <c r="G134">
        <v>10</v>
      </c>
      <c r="H134" t="s">
        <v>7782</v>
      </c>
      <c r="I134" t="s">
        <v>7773</v>
      </c>
      <c r="J134" t="s">
        <v>5753</v>
      </c>
      <c r="K134">
        <v>11</v>
      </c>
      <c r="L134">
        <v>0.64</v>
      </c>
      <c r="M134">
        <v>15</v>
      </c>
      <c r="N134">
        <v>12</v>
      </c>
      <c r="O134" t="s">
        <v>7996</v>
      </c>
      <c r="Q134">
        <v>5</v>
      </c>
      <c r="R134" t="s">
        <v>7784</v>
      </c>
      <c r="S134" t="s">
        <v>7774</v>
      </c>
      <c r="T134" t="s">
        <v>7189</v>
      </c>
      <c r="U134" t="s">
        <v>7461</v>
      </c>
      <c r="V134" t="s">
        <v>7461</v>
      </c>
      <c r="W134">
        <v>5.56</v>
      </c>
      <c r="X134" t="s">
        <v>7877</v>
      </c>
      <c r="Y134">
        <v>1.8</v>
      </c>
      <c r="Z134" t="s">
        <v>7774</v>
      </c>
      <c r="AA134" t="s">
        <v>7788</v>
      </c>
      <c r="AB134" t="s">
        <v>7774</v>
      </c>
      <c r="AC134">
        <v>10</v>
      </c>
      <c r="AD134">
        <v>10</v>
      </c>
      <c r="AE134">
        <v>12</v>
      </c>
      <c r="AF134" t="s">
        <v>5683</v>
      </c>
      <c r="AG134">
        <v>42.777087729999998</v>
      </c>
      <c r="AH134">
        <v>-82.0373752</v>
      </c>
      <c r="AI134">
        <v>202.8</v>
      </c>
      <c r="AJ134">
        <v>290</v>
      </c>
      <c r="AL134">
        <v>15</v>
      </c>
      <c r="AM134">
        <v>986</v>
      </c>
      <c r="AN134">
        <v>15.738</v>
      </c>
      <c r="AO134">
        <v>-384.68799999999999</v>
      </c>
      <c r="AP134">
        <v>2108</v>
      </c>
      <c r="AQ134">
        <v>2110</v>
      </c>
      <c r="AT134">
        <v>1.23</v>
      </c>
      <c r="AU134">
        <v>1.23</v>
      </c>
      <c r="AW134">
        <v>2.14</v>
      </c>
      <c r="AX134">
        <v>2.14</v>
      </c>
      <c r="BD134">
        <v>0.64</v>
      </c>
      <c r="BE134">
        <v>15</v>
      </c>
      <c r="BF134" t="s">
        <v>1101</v>
      </c>
      <c r="BG134" t="s">
        <v>3883</v>
      </c>
      <c r="BH134">
        <v>135</v>
      </c>
      <c r="BI134" t="s">
        <v>5753</v>
      </c>
      <c r="BJ134" t="s">
        <v>7773</v>
      </c>
      <c r="BK134">
        <v>135</v>
      </c>
      <c r="BL134">
        <v>1100</v>
      </c>
      <c r="BM134">
        <v>263</v>
      </c>
      <c r="BN134">
        <v>5</v>
      </c>
      <c r="BS134">
        <v>13</v>
      </c>
      <c r="BT134">
        <v>0.66</v>
      </c>
      <c r="BU134">
        <v>0.57999999999999996</v>
      </c>
      <c r="BV134">
        <v>0.57999999999999996</v>
      </c>
      <c r="BW134">
        <v>42.777087729999998</v>
      </c>
      <c r="BX134">
        <v>-82.0373752</v>
      </c>
      <c r="BY134">
        <v>4736583.017</v>
      </c>
      <c r="BZ134">
        <v>202.774</v>
      </c>
      <c r="CA134">
        <v>267.2</v>
      </c>
      <c r="CB134" t="s">
        <v>7483</v>
      </c>
      <c r="CC134">
        <v>7</v>
      </c>
      <c r="CD134">
        <v>10</v>
      </c>
      <c r="CE134">
        <v>12</v>
      </c>
      <c r="CF134">
        <v>12</v>
      </c>
      <c r="CG134" t="s">
        <v>5677</v>
      </c>
      <c r="CH134">
        <v>414</v>
      </c>
      <c r="CI134" t="s">
        <v>3290</v>
      </c>
      <c r="CJ134" t="s">
        <v>7332</v>
      </c>
      <c r="CK134">
        <v>5.56</v>
      </c>
      <c r="CL134">
        <v>1.8</v>
      </c>
      <c r="CM134" t="s">
        <v>3883</v>
      </c>
      <c r="CO134" t="str">
        <f>VLOOKUP(CM134,AutoSCAN_ORG!B135:CF2650,1,FALSE)</f>
        <v>AS00-0000792</v>
      </c>
      <c r="CP134">
        <f>VLOOKUP($CM134,AutoSCAN_ORG!$B$1:$CF$2516,2,FALSE)</f>
        <v>838.83799999999997</v>
      </c>
      <c r="CQ134">
        <f>VLOOKUP($CM134,AutoSCAN_ORG!$B$1:$CF$2516,3,FALSE)</f>
        <v>22.484000000000002</v>
      </c>
      <c r="CR134">
        <f>VLOOKUP($CM134,AutoSCAN_ORG!$B$1:$CF$2516,4,FALSE)</f>
        <v>87.259</v>
      </c>
      <c r="CS134">
        <f>VLOOKUP($CM134,AutoSCAN_ORG!$B$1:$CF$2516,5,FALSE)</f>
        <v>6.5860000000000003</v>
      </c>
      <c r="CT134" t="str">
        <f>VLOOKUP($CM134,AutoSCAN_ORG!$B$1:$CF$2516,6,FALSE)</f>
        <v>MELO-CORR</v>
      </c>
      <c r="CU134">
        <f>VLOOKUP($CM134,AutoSCAN_ORG!$B$1:$CF$2516,7,FALSE)</f>
        <v>0</v>
      </c>
      <c r="CV134">
        <f>VLOOKUP($CM134,AutoSCAN_ORG!$B$1:$CF$2516,69,FALSE)</f>
        <v>0</v>
      </c>
      <c r="CW134">
        <f>VLOOKUP($CM134,AutoSCAN_ORG!$B$1:$CF$2516,70,FALSE)</f>
        <v>0</v>
      </c>
      <c r="CX134" t="str">
        <f>VLOOKUP($CM134,AutoSCAN_ORG!$B$1:$CF$2516,71,FALSE)</f>
        <v>Y</v>
      </c>
      <c r="CZ134" t="str">
        <f>VLOOKUP($CM134,AutoSCAN_ORG!$B$1:$CF$2516,73,FALSE)</f>
        <v>added</v>
      </c>
      <c r="DA134">
        <f>VLOOKUP($CM134,AutoSCAN_ORG!$B$1:$CF$2516,74,FALSE)</f>
        <v>0</v>
      </c>
      <c r="DB134">
        <f>VLOOKUP($CM134,AutoSCAN_ORG!$B$1:$CF$2516,75,FALSE)</f>
        <v>0</v>
      </c>
      <c r="DC134">
        <f>VLOOKUP($CM134,AutoSCAN_ORG!$B$1:$CF$2516,76,FALSE)</f>
        <v>0</v>
      </c>
      <c r="DD134">
        <f>VLOOKUP($CM134,AutoSCAN_ORG!$B$1:$CF$2516,77,FALSE)</f>
        <v>0</v>
      </c>
      <c r="DF134">
        <f>VLOOKUP($CM134,AutoSCAN_ORG!$B$1:$CF$2516,79,FALSE)</f>
        <v>11.47</v>
      </c>
      <c r="DG134">
        <f>VLOOKUP($CM134,AutoSCAN_ORG!$B$1:$CF$2516,80,FALSE)</f>
        <v>11.47</v>
      </c>
      <c r="DH134">
        <f>VLOOKUP($CM134,AutoSCAN_ORG!$B$1:$CF$2516,81,FALSE)</f>
        <v>3.0000000000000001E-3</v>
      </c>
      <c r="DI134">
        <f>VLOOKUP($CM134,AutoSCAN_ORG!$B$1:$CF$2516,82,FALSE)</f>
        <v>7.0000000000000001E-3</v>
      </c>
      <c r="DJ134">
        <f>VLOOKUP($CM134,AutoSCAN_ORG!$B$1:$CF$2516,83,FALSE)</f>
        <v>0.79300000000000004</v>
      </c>
    </row>
    <row r="135" spans="2:114" x14ac:dyDescent="0.35">
      <c r="B135" t="s">
        <v>3885</v>
      </c>
      <c r="C135">
        <v>137</v>
      </c>
      <c r="D135" t="s">
        <v>7778</v>
      </c>
      <c r="E135">
        <v>264</v>
      </c>
      <c r="F135">
        <v>838.87599999999998</v>
      </c>
      <c r="G135">
        <v>10</v>
      </c>
      <c r="H135" t="s">
        <v>7782</v>
      </c>
      <c r="I135" t="s">
        <v>7773</v>
      </c>
      <c r="J135" t="s">
        <v>5753</v>
      </c>
      <c r="K135">
        <v>15</v>
      </c>
      <c r="L135">
        <v>0.86</v>
      </c>
      <c r="M135">
        <v>9</v>
      </c>
      <c r="N135">
        <v>6</v>
      </c>
      <c r="O135" t="s">
        <v>7651</v>
      </c>
      <c r="Q135">
        <v>5</v>
      </c>
      <c r="R135" t="s">
        <v>7784</v>
      </c>
      <c r="S135" t="s">
        <v>7774</v>
      </c>
      <c r="T135" t="s">
        <v>7189</v>
      </c>
      <c r="U135" t="s">
        <v>7461</v>
      </c>
      <c r="V135" t="s">
        <v>7461</v>
      </c>
      <c r="W135">
        <v>5.56</v>
      </c>
      <c r="X135" t="s">
        <v>7877</v>
      </c>
      <c r="Y135">
        <v>1.8</v>
      </c>
      <c r="Z135" t="s">
        <v>7774</v>
      </c>
      <c r="AA135" t="s">
        <v>7789</v>
      </c>
      <c r="AB135" t="s">
        <v>7774</v>
      </c>
      <c r="AF135" t="s">
        <v>5678</v>
      </c>
      <c r="AG135">
        <v>42.777087430000002</v>
      </c>
      <c r="AH135">
        <v>-82.0373752</v>
      </c>
      <c r="AI135">
        <v>202.8</v>
      </c>
      <c r="AJ135">
        <v>290</v>
      </c>
      <c r="AL135">
        <v>15</v>
      </c>
      <c r="AM135">
        <v>986</v>
      </c>
      <c r="AN135">
        <v>15.771000000000001</v>
      </c>
      <c r="AO135">
        <v>-392.54199999999997</v>
      </c>
      <c r="AP135">
        <v>2114</v>
      </c>
      <c r="AQ135">
        <v>2115</v>
      </c>
      <c r="AT135">
        <v>1.23</v>
      </c>
      <c r="AU135">
        <v>1.23</v>
      </c>
      <c r="AW135">
        <v>2.14</v>
      </c>
      <c r="AX135">
        <v>2.14</v>
      </c>
      <c r="BD135">
        <v>0.86</v>
      </c>
      <c r="BE135">
        <v>9</v>
      </c>
      <c r="BF135" t="s">
        <v>1102</v>
      </c>
      <c r="BG135" t="s">
        <v>3885</v>
      </c>
      <c r="BH135">
        <v>137</v>
      </c>
      <c r="BI135" t="s">
        <v>5753</v>
      </c>
      <c r="BJ135" t="s">
        <v>7773</v>
      </c>
      <c r="BK135">
        <v>137</v>
      </c>
      <c r="BL135">
        <v>1100</v>
      </c>
      <c r="BM135">
        <v>263</v>
      </c>
      <c r="BN135">
        <v>5</v>
      </c>
      <c r="BS135">
        <v>13</v>
      </c>
      <c r="BT135">
        <v>0.66</v>
      </c>
      <c r="BU135">
        <v>0.57999999999999996</v>
      </c>
      <c r="BV135">
        <v>0.57999999999999996</v>
      </c>
      <c r="BW135">
        <v>42.777087430000002</v>
      </c>
      <c r="BX135">
        <v>-82.0373752</v>
      </c>
      <c r="BY135">
        <v>4736582.9840000002</v>
      </c>
      <c r="BZ135">
        <v>202.773</v>
      </c>
      <c r="CA135">
        <v>266.3</v>
      </c>
      <c r="CB135" t="s">
        <v>7475</v>
      </c>
      <c r="CC135">
        <v>7</v>
      </c>
      <c r="CD135">
        <v>10</v>
      </c>
      <c r="CE135">
        <v>12</v>
      </c>
      <c r="CF135">
        <v>12</v>
      </c>
      <c r="CG135" t="s">
        <v>5677</v>
      </c>
      <c r="CH135">
        <v>414</v>
      </c>
      <c r="CI135" t="s">
        <v>3290</v>
      </c>
      <c r="CJ135" t="s">
        <v>7332</v>
      </c>
      <c r="CK135">
        <v>5.56</v>
      </c>
      <c r="CL135">
        <v>1.8</v>
      </c>
      <c r="CM135" t="s">
        <v>3885</v>
      </c>
      <c r="CO135" t="str">
        <f>VLOOKUP(CM135,AutoSCAN_ORG!B137:CF2652,1,FALSE)</f>
        <v>AS00-0000793</v>
      </c>
      <c r="CP135">
        <f>VLOOKUP($CM135,AutoSCAN_ORG!$B$1:$CF$2516,2,FALSE)</f>
        <v>838.87300000000005</v>
      </c>
      <c r="CQ135">
        <f>VLOOKUP($CM135,AutoSCAN_ORG!$B$1:$CF$2516,3,FALSE)</f>
        <v>8.2669999999999995</v>
      </c>
      <c r="CR135">
        <f>VLOOKUP($CM135,AutoSCAN_ORG!$B$1:$CF$2516,4,FALSE)</f>
        <v>92.31</v>
      </c>
      <c r="CS135">
        <f>VLOOKUP($CM135,AutoSCAN_ORG!$B$1:$CF$2516,5,FALSE)</f>
        <v>6.2949999999999999</v>
      </c>
      <c r="CT135" t="str">
        <f>VLOOKUP($CM135,AutoSCAN_ORG!$B$1:$CF$2516,6,FALSE)</f>
        <v>MELO-CORR</v>
      </c>
      <c r="CU135">
        <f>VLOOKUP($CM135,AutoSCAN_ORG!$B$1:$CF$2516,7,FALSE)</f>
        <v>0</v>
      </c>
      <c r="CV135">
        <f>VLOOKUP($CM135,AutoSCAN_ORG!$B$1:$CF$2516,69,FALSE)</f>
        <v>0</v>
      </c>
      <c r="CW135">
        <f>VLOOKUP($CM135,AutoSCAN_ORG!$B$1:$CF$2516,70,FALSE)</f>
        <v>0</v>
      </c>
      <c r="CX135" t="str">
        <f>VLOOKUP($CM135,AutoSCAN_ORG!$B$1:$CF$2516,71,FALSE)</f>
        <v>Y</v>
      </c>
      <c r="CZ135" t="str">
        <f>VLOOKUP($CM135,AutoSCAN_ORG!$B$1:$CF$2516,73,FALSE)</f>
        <v>added</v>
      </c>
      <c r="DA135">
        <f>VLOOKUP($CM135,AutoSCAN_ORG!$B$1:$CF$2516,74,FALSE)</f>
        <v>0</v>
      </c>
      <c r="DB135">
        <f>VLOOKUP($CM135,AutoSCAN_ORG!$B$1:$CF$2516,75,FALSE)</f>
        <v>0</v>
      </c>
      <c r="DC135">
        <f>VLOOKUP($CM135,AutoSCAN_ORG!$B$1:$CF$2516,76,FALSE)</f>
        <v>0</v>
      </c>
      <c r="DD135">
        <f>VLOOKUP($CM135,AutoSCAN_ORG!$B$1:$CF$2516,77,FALSE)</f>
        <v>0</v>
      </c>
      <c r="DF135">
        <f>VLOOKUP($CM135,AutoSCAN_ORG!$B$1:$CF$2516,79,FALSE)</f>
        <v>15.49</v>
      </c>
      <c r="DG135">
        <f>VLOOKUP($CM135,AutoSCAN_ORG!$B$1:$CF$2516,80,FALSE)</f>
        <v>15.49</v>
      </c>
      <c r="DH135">
        <f>VLOOKUP($CM135,AutoSCAN_ORG!$B$1:$CF$2516,81,FALSE)</f>
        <v>4.0000000000000001E-3</v>
      </c>
      <c r="DI135">
        <f>VLOOKUP($CM135,AutoSCAN_ORG!$B$1:$CF$2516,82,FALSE)</f>
        <v>1.0999999999999999E-2</v>
      </c>
      <c r="DJ135">
        <f>VLOOKUP($CM135,AutoSCAN_ORG!$B$1:$CF$2516,83,FALSE)</f>
        <v>0.79300000000000004</v>
      </c>
    </row>
    <row r="136" spans="2:114" x14ac:dyDescent="0.35">
      <c r="B136" t="s">
        <v>3886</v>
      </c>
      <c r="C136">
        <v>138</v>
      </c>
      <c r="D136" t="s">
        <v>7778</v>
      </c>
      <c r="E136">
        <v>265</v>
      </c>
      <c r="F136">
        <v>838.92600000000004</v>
      </c>
      <c r="G136">
        <v>10</v>
      </c>
      <c r="H136" t="s">
        <v>7782</v>
      </c>
      <c r="I136" t="s">
        <v>7773</v>
      </c>
      <c r="J136" t="s">
        <v>5753</v>
      </c>
      <c r="K136">
        <v>11</v>
      </c>
      <c r="L136">
        <v>0.61</v>
      </c>
      <c r="M136">
        <v>9</v>
      </c>
      <c r="N136">
        <v>7</v>
      </c>
      <c r="O136" t="s">
        <v>7881</v>
      </c>
      <c r="R136" t="s">
        <v>7784</v>
      </c>
      <c r="S136" t="s">
        <v>7774</v>
      </c>
      <c r="T136" t="s">
        <v>7189</v>
      </c>
      <c r="U136" t="s">
        <v>7461</v>
      </c>
      <c r="V136" t="s">
        <v>7461</v>
      </c>
      <c r="W136">
        <v>5.56</v>
      </c>
      <c r="X136" t="s">
        <v>7877</v>
      </c>
      <c r="Y136">
        <v>1.8</v>
      </c>
      <c r="Z136" t="s">
        <v>7774</v>
      </c>
      <c r="AA136" t="s">
        <v>7789</v>
      </c>
      <c r="AB136" t="s">
        <v>7774</v>
      </c>
      <c r="AF136" t="s">
        <v>5678</v>
      </c>
      <c r="AG136">
        <v>42.77708698</v>
      </c>
      <c r="AH136">
        <v>-82.037375220000001</v>
      </c>
      <c r="AI136">
        <v>202.8</v>
      </c>
      <c r="AJ136">
        <v>290</v>
      </c>
      <c r="AL136">
        <v>15</v>
      </c>
      <c r="AM136">
        <v>986</v>
      </c>
      <c r="AN136">
        <v>15.82</v>
      </c>
      <c r="AO136">
        <v>-397.83699999999999</v>
      </c>
      <c r="AP136">
        <v>2115</v>
      </c>
      <c r="AQ136">
        <v>2116</v>
      </c>
      <c r="AT136">
        <v>1.24</v>
      </c>
      <c r="AU136">
        <v>1.24</v>
      </c>
      <c r="AW136">
        <v>2.15</v>
      </c>
      <c r="AX136">
        <v>2.14</v>
      </c>
      <c r="BD136">
        <v>0.61</v>
      </c>
      <c r="BE136">
        <v>9</v>
      </c>
      <c r="BF136" t="s">
        <v>1103</v>
      </c>
      <c r="BG136" t="s">
        <v>3886</v>
      </c>
      <c r="BH136">
        <v>138</v>
      </c>
      <c r="BI136" t="s">
        <v>5753</v>
      </c>
      <c r="BJ136" t="s">
        <v>7773</v>
      </c>
      <c r="BK136">
        <v>138</v>
      </c>
      <c r="BL136">
        <v>1100</v>
      </c>
      <c r="BS136">
        <v>13</v>
      </c>
      <c r="BT136">
        <v>0.66</v>
      </c>
      <c r="BU136">
        <v>0.57999999999999996</v>
      </c>
      <c r="BV136">
        <v>0.57999999999999996</v>
      </c>
      <c r="BW136">
        <v>42.77708698</v>
      </c>
      <c r="BX136">
        <v>-82.037375220000001</v>
      </c>
      <c r="BY136">
        <v>4736582.9349999996</v>
      </c>
      <c r="BZ136">
        <v>202.773</v>
      </c>
      <c r="CA136">
        <v>263.5</v>
      </c>
      <c r="CB136" t="s">
        <v>7480</v>
      </c>
      <c r="CC136">
        <v>7</v>
      </c>
      <c r="CD136">
        <v>10</v>
      </c>
      <c r="CE136">
        <v>12</v>
      </c>
      <c r="CF136">
        <v>12</v>
      </c>
      <c r="CG136" t="s">
        <v>5677</v>
      </c>
      <c r="CH136">
        <v>414</v>
      </c>
      <c r="CI136" t="s">
        <v>3290</v>
      </c>
      <c r="CJ136" t="s">
        <v>7332</v>
      </c>
      <c r="CK136">
        <v>5.56</v>
      </c>
      <c r="CL136">
        <v>1.8</v>
      </c>
      <c r="CM136" t="s">
        <v>3886</v>
      </c>
      <c r="CO136" t="str">
        <f>VLOOKUP(CM136,AutoSCAN_ORG!B138:CF2653,1,FALSE)</f>
        <v>AS00-0000794</v>
      </c>
      <c r="CP136">
        <f>VLOOKUP($CM136,AutoSCAN_ORG!$B$1:$CF$2516,2,FALSE)</f>
        <v>838.923</v>
      </c>
      <c r="CQ136">
        <f>VLOOKUP($CM136,AutoSCAN_ORG!$B$1:$CF$2516,3,FALSE)</f>
        <v>9.2919999999999998</v>
      </c>
      <c r="CR136">
        <f>VLOOKUP($CM136,AutoSCAN_ORG!$B$1:$CF$2516,4,FALSE)</f>
        <v>91.786000000000001</v>
      </c>
      <c r="CS136">
        <f>VLOOKUP($CM136,AutoSCAN_ORG!$B$1:$CF$2516,5,FALSE)</f>
        <v>6.2949999999999999</v>
      </c>
      <c r="CT136" t="str">
        <f>VLOOKUP($CM136,AutoSCAN_ORG!$B$1:$CF$2516,6,FALSE)</f>
        <v>MELO-CORR</v>
      </c>
      <c r="CU136">
        <f>VLOOKUP($CM136,AutoSCAN_ORG!$B$1:$CF$2516,7,FALSE)</f>
        <v>0</v>
      </c>
      <c r="CV136">
        <f>VLOOKUP($CM136,AutoSCAN_ORG!$B$1:$CF$2516,69,FALSE)</f>
        <v>0</v>
      </c>
      <c r="CW136">
        <f>VLOOKUP($CM136,AutoSCAN_ORG!$B$1:$CF$2516,70,FALSE)</f>
        <v>0</v>
      </c>
      <c r="CX136" t="str">
        <f>VLOOKUP($CM136,AutoSCAN_ORG!$B$1:$CF$2516,71,FALSE)</f>
        <v>Y</v>
      </c>
      <c r="CZ136" t="str">
        <f>VLOOKUP($CM136,AutoSCAN_ORG!$B$1:$CF$2516,73,FALSE)</f>
        <v>added</v>
      </c>
      <c r="DA136">
        <f>VLOOKUP($CM136,AutoSCAN_ORG!$B$1:$CF$2516,74,FALSE)</f>
        <v>0</v>
      </c>
      <c r="DB136">
        <f>VLOOKUP($CM136,AutoSCAN_ORG!$B$1:$CF$2516,75,FALSE)</f>
        <v>0</v>
      </c>
      <c r="DC136">
        <f>VLOOKUP($CM136,AutoSCAN_ORG!$B$1:$CF$2516,76,FALSE)</f>
        <v>0</v>
      </c>
      <c r="DD136">
        <f>VLOOKUP($CM136,AutoSCAN_ORG!$B$1:$CF$2516,77,FALSE)</f>
        <v>0</v>
      </c>
      <c r="DF136">
        <f>VLOOKUP($CM136,AutoSCAN_ORG!$B$1:$CF$2516,79,FALSE)</f>
        <v>10.95</v>
      </c>
      <c r="DG136">
        <f>VLOOKUP($CM136,AutoSCAN_ORG!$B$1:$CF$2516,80,FALSE)</f>
        <v>10.95</v>
      </c>
      <c r="DH136">
        <f>VLOOKUP($CM136,AutoSCAN_ORG!$B$1:$CF$2516,81,FALSE)</f>
        <v>-1E-3</v>
      </c>
      <c r="DI136">
        <f>VLOOKUP($CM136,AutoSCAN_ORG!$B$1:$CF$2516,82,FALSE)</f>
        <v>-1E-3</v>
      </c>
      <c r="DJ136">
        <f>VLOOKUP($CM136,AutoSCAN_ORG!$B$1:$CF$2516,83,FALSE)</f>
        <v>0.78200000000000003</v>
      </c>
    </row>
    <row r="137" spans="2:114" x14ac:dyDescent="0.35">
      <c r="B137" t="s">
        <v>3887</v>
      </c>
      <c r="C137">
        <v>139</v>
      </c>
      <c r="D137" t="s">
        <v>7778</v>
      </c>
      <c r="E137">
        <v>266</v>
      </c>
      <c r="F137">
        <v>839.04</v>
      </c>
      <c r="G137">
        <v>10</v>
      </c>
      <c r="H137" t="s">
        <v>7782</v>
      </c>
      <c r="I137" t="s">
        <v>7773</v>
      </c>
      <c r="J137" t="s">
        <v>5753</v>
      </c>
      <c r="K137">
        <v>10</v>
      </c>
      <c r="L137">
        <v>0.56000000000000005</v>
      </c>
      <c r="M137">
        <v>9</v>
      </c>
      <c r="N137">
        <v>15</v>
      </c>
      <c r="O137" t="s">
        <v>7484</v>
      </c>
      <c r="R137" t="s">
        <v>7784</v>
      </c>
      <c r="S137" t="s">
        <v>7774</v>
      </c>
      <c r="T137" t="s">
        <v>7189</v>
      </c>
      <c r="U137" t="s">
        <v>7461</v>
      </c>
      <c r="V137" t="s">
        <v>7461</v>
      </c>
      <c r="W137">
        <v>5.56</v>
      </c>
      <c r="X137" t="s">
        <v>7877</v>
      </c>
      <c r="Y137">
        <v>1.9</v>
      </c>
      <c r="Z137" t="s">
        <v>7774</v>
      </c>
      <c r="AA137" t="s">
        <v>7786</v>
      </c>
      <c r="AB137" t="s">
        <v>3293</v>
      </c>
      <c r="AC137">
        <v>10</v>
      </c>
      <c r="AD137">
        <v>10</v>
      </c>
      <c r="AE137">
        <v>15</v>
      </c>
      <c r="AF137" t="s">
        <v>5683</v>
      </c>
      <c r="AG137">
        <v>42.77708595</v>
      </c>
      <c r="AH137">
        <v>-82.037375249999997</v>
      </c>
      <c r="AI137">
        <v>202.8</v>
      </c>
      <c r="AJ137">
        <v>290</v>
      </c>
      <c r="AL137">
        <v>15</v>
      </c>
      <c r="AM137">
        <v>986</v>
      </c>
      <c r="AN137">
        <v>15.935</v>
      </c>
      <c r="AO137">
        <v>-407.613</v>
      </c>
      <c r="AP137">
        <v>2116</v>
      </c>
      <c r="AQ137">
        <v>2116</v>
      </c>
      <c r="AT137">
        <v>1.24</v>
      </c>
      <c r="AU137">
        <v>1.24</v>
      </c>
      <c r="AW137">
        <v>2.15</v>
      </c>
      <c r="AX137">
        <v>2.15</v>
      </c>
      <c r="BD137">
        <v>0.56000000000000005</v>
      </c>
      <c r="BE137">
        <v>9</v>
      </c>
      <c r="BF137" t="s">
        <v>1104</v>
      </c>
      <c r="BG137" t="s">
        <v>3887</v>
      </c>
      <c r="BH137">
        <v>139</v>
      </c>
      <c r="BI137" t="s">
        <v>5753</v>
      </c>
      <c r="BJ137" t="s">
        <v>7773</v>
      </c>
      <c r="BK137">
        <v>139</v>
      </c>
      <c r="BL137">
        <v>1100</v>
      </c>
      <c r="BS137">
        <v>13</v>
      </c>
      <c r="BT137">
        <v>0.66</v>
      </c>
      <c r="BU137">
        <v>0.57999999999999996</v>
      </c>
      <c r="BV137">
        <v>0.57999999999999996</v>
      </c>
      <c r="BW137">
        <v>42.77708595</v>
      </c>
      <c r="BX137">
        <v>-82.037375249999997</v>
      </c>
      <c r="BY137">
        <v>4736582.82</v>
      </c>
      <c r="BZ137">
        <v>202.77199999999999</v>
      </c>
      <c r="CA137">
        <v>256.2</v>
      </c>
      <c r="CB137" t="s">
        <v>7477</v>
      </c>
      <c r="CC137">
        <v>7</v>
      </c>
      <c r="CD137">
        <v>10</v>
      </c>
      <c r="CE137">
        <v>12</v>
      </c>
      <c r="CF137">
        <v>12</v>
      </c>
      <c r="CG137" t="s">
        <v>5677</v>
      </c>
      <c r="CH137">
        <v>414</v>
      </c>
      <c r="CI137" t="s">
        <v>3290</v>
      </c>
      <c r="CJ137" t="s">
        <v>7332</v>
      </c>
      <c r="CK137">
        <v>5.56</v>
      </c>
      <c r="CL137">
        <v>1.8</v>
      </c>
      <c r="CM137" t="s">
        <v>3887</v>
      </c>
      <c r="CO137" t="str">
        <f>VLOOKUP(CM137,AutoSCAN_ORG!B139:CF2654,1,FALSE)</f>
        <v>AS00-0000795</v>
      </c>
      <c r="CP137">
        <f>VLOOKUP($CM137,AutoSCAN_ORG!$B$1:$CF$2516,2,FALSE)</f>
        <v>839.03599999999994</v>
      </c>
      <c r="CQ137">
        <f>VLOOKUP($CM137,AutoSCAN_ORG!$B$1:$CF$2516,3,FALSE)</f>
        <v>9.2379999999999995</v>
      </c>
      <c r="CR137">
        <f>VLOOKUP($CM137,AutoSCAN_ORG!$B$1:$CF$2516,4,FALSE)</f>
        <v>97.531999999999996</v>
      </c>
      <c r="CS137">
        <f>VLOOKUP($CM137,AutoSCAN_ORG!$B$1:$CF$2516,5,FALSE)</f>
        <v>6.2949999999999999</v>
      </c>
      <c r="CT137" t="str">
        <f>VLOOKUP($CM137,AutoSCAN_ORG!$B$1:$CF$2516,6,FALSE)</f>
        <v>MELO-CORR</v>
      </c>
      <c r="CU137">
        <f>VLOOKUP($CM137,AutoSCAN_ORG!$B$1:$CF$2516,7,FALSE)</f>
        <v>0</v>
      </c>
      <c r="CV137">
        <f>VLOOKUP($CM137,AutoSCAN_ORG!$B$1:$CF$2516,69,FALSE)</f>
        <v>0</v>
      </c>
      <c r="CW137">
        <f>VLOOKUP($CM137,AutoSCAN_ORG!$B$1:$CF$2516,70,FALSE)</f>
        <v>0</v>
      </c>
      <c r="CX137" t="str">
        <f>VLOOKUP($CM137,AutoSCAN_ORG!$B$1:$CF$2516,71,FALSE)</f>
        <v>Y</v>
      </c>
      <c r="CZ137" t="str">
        <f>VLOOKUP($CM137,AutoSCAN_ORG!$B$1:$CF$2516,73,FALSE)</f>
        <v>added</v>
      </c>
      <c r="DA137">
        <f>VLOOKUP($CM137,AutoSCAN_ORG!$B$1:$CF$2516,74,FALSE)</f>
        <v>0</v>
      </c>
      <c r="DB137">
        <f>VLOOKUP($CM137,AutoSCAN_ORG!$B$1:$CF$2516,75,FALSE)</f>
        <v>0</v>
      </c>
      <c r="DC137">
        <f>VLOOKUP($CM137,AutoSCAN_ORG!$B$1:$CF$2516,76,FALSE)</f>
        <v>0</v>
      </c>
      <c r="DD137">
        <f>VLOOKUP($CM137,AutoSCAN_ORG!$B$1:$CF$2516,77,FALSE)</f>
        <v>0</v>
      </c>
      <c r="DF137">
        <f>VLOOKUP($CM137,AutoSCAN_ORG!$B$1:$CF$2516,79,FALSE)</f>
        <v>10</v>
      </c>
      <c r="DG137">
        <f>VLOOKUP($CM137,AutoSCAN_ORG!$B$1:$CF$2516,80,FALSE)</f>
        <v>10</v>
      </c>
      <c r="DH137">
        <f>VLOOKUP($CM137,AutoSCAN_ORG!$B$1:$CF$2516,81,FALSE)</f>
        <v>1.7999999999999999E-2</v>
      </c>
      <c r="DI137">
        <f>VLOOKUP($CM137,AutoSCAN_ORG!$B$1:$CF$2516,82,FALSE)</f>
        <v>1.7999999999999999E-2</v>
      </c>
      <c r="DJ137">
        <f>VLOOKUP($CM137,AutoSCAN_ORG!$B$1:$CF$2516,83,FALSE)</f>
        <v>0.66300000000000003</v>
      </c>
    </row>
    <row r="138" spans="2:114" x14ac:dyDescent="0.35">
      <c r="B138" t="s">
        <v>3885</v>
      </c>
      <c r="C138">
        <v>136</v>
      </c>
      <c r="D138" t="s">
        <v>7778</v>
      </c>
      <c r="E138">
        <v>263</v>
      </c>
      <c r="F138">
        <v>838.86</v>
      </c>
      <c r="G138">
        <v>10</v>
      </c>
      <c r="H138" t="s">
        <v>7782</v>
      </c>
      <c r="I138" t="s">
        <v>7773</v>
      </c>
      <c r="J138" t="s">
        <v>7852</v>
      </c>
      <c r="K138">
        <v>15</v>
      </c>
      <c r="L138">
        <v>0.86</v>
      </c>
      <c r="M138">
        <v>42</v>
      </c>
      <c r="N138">
        <v>14</v>
      </c>
      <c r="O138" t="s">
        <v>7655</v>
      </c>
      <c r="Q138">
        <v>5</v>
      </c>
      <c r="R138" t="s">
        <v>7784</v>
      </c>
      <c r="S138" t="s">
        <v>7774</v>
      </c>
      <c r="T138" t="s">
        <v>7189</v>
      </c>
      <c r="U138" t="s">
        <v>7461</v>
      </c>
      <c r="V138" t="s">
        <v>7461</v>
      </c>
      <c r="W138">
        <v>5.56</v>
      </c>
      <c r="X138" t="s">
        <v>7877</v>
      </c>
      <c r="Y138">
        <v>1.8</v>
      </c>
      <c r="Z138" t="s">
        <v>7774</v>
      </c>
      <c r="AA138" t="s">
        <v>7879</v>
      </c>
      <c r="AB138" t="s">
        <v>7774</v>
      </c>
      <c r="AC138">
        <v>10</v>
      </c>
      <c r="AF138" t="s">
        <v>5683</v>
      </c>
      <c r="AG138">
        <v>42.777087729999998</v>
      </c>
      <c r="AH138">
        <v>-82.0373752</v>
      </c>
      <c r="AI138">
        <v>202.8</v>
      </c>
      <c r="AJ138">
        <v>290</v>
      </c>
      <c r="AL138">
        <v>15</v>
      </c>
      <c r="AM138">
        <v>986</v>
      </c>
      <c r="AN138">
        <v>15.738</v>
      </c>
      <c r="AO138">
        <v>-384.68799999999999</v>
      </c>
      <c r="AP138">
        <v>2068</v>
      </c>
      <c r="AQ138">
        <v>2046</v>
      </c>
      <c r="AT138">
        <v>1.19</v>
      </c>
      <c r="AU138">
        <v>1.21</v>
      </c>
      <c r="AW138">
        <v>2.0699999999999998</v>
      </c>
      <c r="AX138">
        <v>2.1</v>
      </c>
      <c r="BD138">
        <v>0.53</v>
      </c>
      <c r="BE138">
        <v>42</v>
      </c>
      <c r="BF138" t="s">
        <v>8665</v>
      </c>
      <c r="BG138" t="s">
        <v>3885</v>
      </c>
      <c r="BH138">
        <v>136</v>
      </c>
      <c r="BI138" t="s">
        <v>7852</v>
      </c>
      <c r="BJ138" t="s">
        <v>7773</v>
      </c>
      <c r="BK138">
        <v>136</v>
      </c>
      <c r="BL138">
        <v>1100</v>
      </c>
      <c r="BM138">
        <v>263</v>
      </c>
      <c r="BN138">
        <v>5</v>
      </c>
      <c r="BO138" t="s">
        <v>8660</v>
      </c>
      <c r="BS138">
        <v>13</v>
      </c>
      <c r="BT138">
        <v>0.68</v>
      </c>
      <c r="BU138">
        <v>0.6</v>
      </c>
      <c r="BV138">
        <v>0.6</v>
      </c>
      <c r="BW138">
        <v>42.777087729999998</v>
      </c>
      <c r="BX138">
        <v>-82.0373752</v>
      </c>
      <c r="BY138">
        <v>4736583.017</v>
      </c>
      <c r="BZ138">
        <v>202.774</v>
      </c>
      <c r="CA138">
        <v>266.3</v>
      </c>
      <c r="CB138" t="s">
        <v>7475</v>
      </c>
      <c r="CC138">
        <v>7</v>
      </c>
      <c r="CD138">
        <v>10</v>
      </c>
      <c r="CE138">
        <v>11</v>
      </c>
      <c r="CF138">
        <v>11</v>
      </c>
      <c r="CG138" t="s">
        <v>5677</v>
      </c>
      <c r="CH138">
        <v>414</v>
      </c>
      <c r="CI138" t="s">
        <v>5823</v>
      </c>
      <c r="CJ138" t="s">
        <v>8661</v>
      </c>
      <c r="CK138">
        <v>5.56</v>
      </c>
      <c r="CM138" t="s">
        <v>3885</v>
      </c>
      <c r="CO138" t="str">
        <f>VLOOKUP(CM138,AutoSCAN_ORG!B136:CF2651,1,FALSE)</f>
        <v>AS00-0000793</v>
      </c>
      <c r="CP138">
        <f>VLOOKUP($CM138,AutoSCAN_ORG!$B$1:$CF$2516,2,FALSE)</f>
        <v>838.87300000000005</v>
      </c>
      <c r="CQ138">
        <f>VLOOKUP($CM138,AutoSCAN_ORG!$B$1:$CF$2516,3,FALSE)</f>
        <v>8.2669999999999995</v>
      </c>
      <c r="CR138">
        <f>VLOOKUP($CM138,AutoSCAN_ORG!$B$1:$CF$2516,4,FALSE)</f>
        <v>92.31</v>
      </c>
      <c r="CS138">
        <f>VLOOKUP($CM138,AutoSCAN_ORG!$B$1:$CF$2516,5,FALSE)</f>
        <v>6.2949999999999999</v>
      </c>
      <c r="CT138" t="str">
        <f>VLOOKUP($CM138,AutoSCAN_ORG!$B$1:$CF$2516,6,FALSE)</f>
        <v>MELO-CORR</v>
      </c>
      <c r="CU138">
        <f>VLOOKUP($CM138,AutoSCAN_ORG!$B$1:$CF$2516,7,FALSE)</f>
        <v>0</v>
      </c>
      <c r="CV138">
        <f>VLOOKUP($CM138,AutoSCAN_ORG!$B$1:$CF$2516,69,FALSE)</f>
        <v>0</v>
      </c>
      <c r="CW138">
        <f>VLOOKUP($CM138,AutoSCAN_ORG!$B$1:$CF$2516,70,FALSE)</f>
        <v>0</v>
      </c>
      <c r="CX138" t="str">
        <f>VLOOKUP($CM138,AutoSCAN_ORG!$B$1:$CF$2516,71,FALSE)</f>
        <v>Y</v>
      </c>
      <c r="CY138">
        <f>VLOOKUP($CM138,AutoSCAN_ORG!$B$1:$CF$2516,72,FALSE)</f>
        <v>0</v>
      </c>
      <c r="CZ138" t="str">
        <f>VLOOKUP($CM138,AutoSCAN_ORG!$B$1:$CF$2516,73,FALSE)</f>
        <v>added</v>
      </c>
      <c r="DA138">
        <f>VLOOKUP($CM138,AutoSCAN_ORG!$B$1:$CF$2516,74,FALSE)</f>
        <v>0</v>
      </c>
      <c r="DB138">
        <f>VLOOKUP($CM138,AutoSCAN_ORG!$B$1:$CF$2516,75,FALSE)</f>
        <v>0</v>
      </c>
      <c r="DC138">
        <f>VLOOKUP($CM138,AutoSCAN_ORG!$B$1:$CF$2516,76,FALSE)</f>
        <v>0</v>
      </c>
      <c r="DD138">
        <f>VLOOKUP($CM138,AutoSCAN_ORG!$B$1:$CF$2516,77,FALSE)</f>
        <v>0</v>
      </c>
      <c r="DE138">
        <f>VLOOKUP($CM138,AutoSCAN_ORG!$B$1:$CF$2516,78,FALSE)</f>
        <v>0</v>
      </c>
      <c r="DF138">
        <f>VLOOKUP($CM138,AutoSCAN_ORG!$B$1:$CF$2516,79,FALSE)</f>
        <v>15.49</v>
      </c>
      <c r="DG138">
        <f>VLOOKUP($CM138,AutoSCAN_ORG!$B$1:$CF$2516,80,FALSE)</f>
        <v>15.49</v>
      </c>
      <c r="DH138">
        <f>VLOOKUP($CM138,AutoSCAN_ORG!$B$1:$CF$2516,81,FALSE)</f>
        <v>4.0000000000000001E-3</v>
      </c>
      <c r="DI138">
        <f>VLOOKUP($CM138,AutoSCAN_ORG!$B$1:$CF$2516,82,FALSE)</f>
        <v>1.0999999999999999E-2</v>
      </c>
      <c r="DJ138">
        <f>VLOOKUP($CM138,AutoSCAN_ORG!$B$1:$CF$2516,83,FALSE)</f>
        <v>0.79300000000000004</v>
      </c>
    </row>
    <row r="139" spans="2:114" x14ac:dyDescent="0.35">
      <c r="B139" t="s">
        <v>3888</v>
      </c>
      <c r="C139">
        <v>140</v>
      </c>
      <c r="D139" t="s">
        <v>7778</v>
      </c>
      <c r="E139">
        <v>267</v>
      </c>
      <c r="F139">
        <v>839.59900000000005</v>
      </c>
      <c r="G139">
        <v>10</v>
      </c>
      <c r="H139" t="s">
        <v>7782</v>
      </c>
      <c r="I139" t="s">
        <v>7773</v>
      </c>
      <c r="J139" t="s">
        <v>5753</v>
      </c>
      <c r="K139">
        <v>12</v>
      </c>
      <c r="L139">
        <v>0.68</v>
      </c>
      <c r="M139">
        <v>8</v>
      </c>
      <c r="N139">
        <v>9</v>
      </c>
      <c r="O139" t="s">
        <v>7462</v>
      </c>
      <c r="R139" t="s">
        <v>7784</v>
      </c>
      <c r="S139" t="s">
        <v>7774</v>
      </c>
      <c r="T139" t="s">
        <v>7189</v>
      </c>
      <c r="U139" t="s">
        <v>7461</v>
      </c>
      <c r="V139" t="s">
        <v>7461</v>
      </c>
      <c r="W139">
        <v>5.56</v>
      </c>
      <c r="X139" t="s">
        <v>7877</v>
      </c>
      <c r="Y139">
        <v>1.9</v>
      </c>
      <c r="Z139" t="s">
        <v>7774</v>
      </c>
      <c r="AA139" t="s">
        <v>7789</v>
      </c>
      <c r="AB139" t="s">
        <v>7774</v>
      </c>
      <c r="AF139" t="s">
        <v>5678</v>
      </c>
      <c r="AG139">
        <v>42.777080890000001</v>
      </c>
      <c r="AH139">
        <v>-82.037375400000002</v>
      </c>
      <c r="AI139">
        <v>202.8</v>
      </c>
      <c r="AJ139">
        <v>290</v>
      </c>
      <c r="AL139">
        <v>15</v>
      </c>
      <c r="AM139">
        <v>986</v>
      </c>
      <c r="AN139">
        <v>16.495000000000001</v>
      </c>
      <c r="AO139">
        <v>-410.75599999999997</v>
      </c>
      <c r="AP139">
        <v>2116</v>
      </c>
      <c r="AQ139">
        <v>2117</v>
      </c>
      <c r="AT139">
        <v>1.24</v>
      </c>
      <c r="AU139">
        <v>1.24</v>
      </c>
      <c r="AW139">
        <v>2.15</v>
      </c>
      <c r="AX139">
        <v>2.15</v>
      </c>
      <c r="BD139">
        <v>0.68</v>
      </c>
      <c r="BE139">
        <v>8</v>
      </c>
      <c r="BF139" t="s">
        <v>1105</v>
      </c>
      <c r="BG139" t="s">
        <v>3888</v>
      </c>
      <c r="BH139">
        <v>140</v>
      </c>
      <c r="BI139" t="s">
        <v>5753</v>
      </c>
      <c r="BJ139" t="s">
        <v>7773</v>
      </c>
      <c r="BK139">
        <v>140</v>
      </c>
      <c r="BL139">
        <v>1100</v>
      </c>
      <c r="BS139">
        <v>13</v>
      </c>
      <c r="BT139">
        <v>0.66</v>
      </c>
      <c r="BU139">
        <v>0.57999999999999996</v>
      </c>
      <c r="BV139">
        <v>0.57999999999999996</v>
      </c>
      <c r="BW139">
        <v>42.777080890000001</v>
      </c>
      <c r="BX139">
        <v>-82.037375400000002</v>
      </c>
      <c r="BY139">
        <v>4736582.2580000004</v>
      </c>
      <c r="BZ139">
        <v>202.76900000000001</v>
      </c>
      <c r="CA139">
        <v>257.2</v>
      </c>
      <c r="CB139" t="s">
        <v>7472</v>
      </c>
      <c r="CC139">
        <v>7</v>
      </c>
      <c r="CD139">
        <v>10</v>
      </c>
      <c r="CE139">
        <v>12</v>
      </c>
      <c r="CF139">
        <v>12</v>
      </c>
      <c r="CG139" t="s">
        <v>5677</v>
      </c>
      <c r="CH139">
        <v>414</v>
      </c>
      <c r="CI139" t="s">
        <v>3290</v>
      </c>
      <c r="CJ139" t="s">
        <v>7332</v>
      </c>
      <c r="CK139">
        <v>5.56</v>
      </c>
      <c r="CL139">
        <v>1.9</v>
      </c>
      <c r="CM139" t="s">
        <v>3888</v>
      </c>
      <c r="CO139" t="str">
        <f>VLOOKUP(CM139,AutoSCAN_ORG!B140:CF2655,1,FALSE)</f>
        <v>AS00-0000796</v>
      </c>
      <c r="CP139">
        <f>VLOOKUP($CM139,AutoSCAN_ORG!$B$1:$CF$2516,2,FALSE)</f>
        <v>839.596</v>
      </c>
      <c r="CQ139">
        <f>VLOOKUP($CM139,AutoSCAN_ORG!$B$1:$CF$2516,3,FALSE)</f>
        <v>10.634</v>
      </c>
      <c r="CR139">
        <f>VLOOKUP($CM139,AutoSCAN_ORG!$B$1:$CF$2516,4,FALSE)</f>
        <v>96.468999999999994</v>
      </c>
      <c r="CS139">
        <f>VLOOKUP($CM139,AutoSCAN_ORG!$B$1:$CF$2516,5,FALSE)</f>
        <v>6.2949999999999999</v>
      </c>
      <c r="CT139" t="str">
        <f>VLOOKUP($CM139,AutoSCAN_ORG!$B$1:$CF$2516,6,FALSE)</f>
        <v>MELO-CORR</v>
      </c>
      <c r="CU139">
        <f>VLOOKUP($CM139,AutoSCAN_ORG!$B$1:$CF$2516,7,FALSE)</f>
        <v>0</v>
      </c>
      <c r="CV139">
        <f>VLOOKUP($CM139,AutoSCAN_ORG!$B$1:$CF$2516,69,FALSE)</f>
        <v>0</v>
      </c>
      <c r="CW139">
        <f>VLOOKUP($CM139,AutoSCAN_ORG!$B$1:$CF$2516,70,FALSE)</f>
        <v>0</v>
      </c>
      <c r="CX139" t="str">
        <f>VLOOKUP($CM139,AutoSCAN_ORG!$B$1:$CF$2516,71,FALSE)</f>
        <v>Y</v>
      </c>
      <c r="CZ139">
        <f>VLOOKUP($CM139,AutoSCAN_ORG!$B$1:$CF$2516,73,FALSE)</f>
        <v>0</v>
      </c>
      <c r="DA139">
        <f>VLOOKUP($CM139,AutoSCAN_ORG!$B$1:$CF$2516,74,FALSE)</f>
        <v>0</v>
      </c>
      <c r="DB139">
        <f>VLOOKUP($CM139,AutoSCAN_ORG!$B$1:$CF$2516,75,FALSE)</f>
        <v>0</v>
      </c>
      <c r="DC139">
        <f>VLOOKUP($CM139,AutoSCAN_ORG!$B$1:$CF$2516,76,FALSE)</f>
        <v>0</v>
      </c>
      <c r="DD139">
        <f>VLOOKUP($CM139,AutoSCAN_ORG!$B$1:$CF$2516,77,FALSE)</f>
        <v>0</v>
      </c>
      <c r="DF139">
        <f>VLOOKUP($CM139,AutoSCAN_ORG!$B$1:$CF$2516,79,FALSE)</f>
        <v>12.23</v>
      </c>
      <c r="DG139">
        <f>VLOOKUP($CM139,AutoSCAN_ORG!$B$1:$CF$2516,80,FALSE)</f>
        <v>12.23</v>
      </c>
      <c r="DH139">
        <f>VLOOKUP($CM139,AutoSCAN_ORG!$B$1:$CF$2516,81,FALSE)</f>
        <v>5.0000000000000001E-3</v>
      </c>
      <c r="DI139">
        <f>VLOOKUP($CM139,AutoSCAN_ORG!$B$1:$CF$2516,82,FALSE)</f>
        <v>0.01</v>
      </c>
      <c r="DJ139">
        <f>VLOOKUP($CM139,AutoSCAN_ORG!$B$1:$CF$2516,83,FALSE)</f>
        <v>0.70599999999999996</v>
      </c>
    </row>
    <row r="140" spans="2:114" x14ac:dyDescent="0.35">
      <c r="B140" t="s">
        <v>3889</v>
      </c>
      <c r="C140">
        <v>141</v>
      </c>
      <c r="D140" t="s">
        <v>7778</v>
      </c>
      <c r="E140">
        <v>268</v>
      </c>
      <c r="F140">
        <v>839.95299999999997</v>
      </c>
      <c r="G140">
        <v>10</v>
      </c>
      <c r="H140" t="s">
        <v>7782</v>
      </c>
      <c r="I140" t="s">
        <v>7773</v>
      </c>
      <c r="J140" t="s">
        <v>5753</v>
      </c>
      <c r="K140">
        <v>12</v>
      </c>
      <c r="L140">
        <v>0.69</v>
      </c>
      <c r="M140">
        <v>10</v>
      </c>
      <c r="N140">
        <v>9</v>
      </c>
      <c r="O140" t="s">
        <v>7471</v>
      </c>
      <c r="R140" t="s">
        <v>7784</v>
      </c>
      <c r="S140" t="s">
        <v>7774</v>
      </c>
      <c r="T140" t="s">
        <v>7189</v>
      </c>
      <c r="U140" t="s">
        <v>7461</v>
      </c>
      <c r="V140" t="s">
        <v>7461</v>
      </c>
      <c r="W140">
        <v>5.56</v>
      </c>
      <c r="X140" t="s">
        <v>7877</v>
      </c>
      <c r="Y140">
        <v>1.9</v>
      </c>
      <c r="Z140" t="s">
        <v>7774</v>
      </c>
      <c r="AA140" t="s">
        <v>7783</v>
      </c>
      <c r="AB140" t="s">
        <v>7774</v>
      </c>
      <c r="AF140" t="s">
        <v>5678</v>
      </c>
      <c r="AG140">
        <v>42.77707771</v>
      </c>
      <c r="AH140">
        <v>-82.037375499999996</v>
      </c>
      <c r="AI140">
        <v>202.8</v>
      </c>
      <c r="AJ140">
        <v>290</v>
      </c>
      <c r="AL140">
        <v>15</v>
      </c>
      <c r="AM140">
        <v>986</v>
      </c>
      <c r="AN140">
        <v>16.847000000000001</v>
      </c>
      <c r="AO140">
        <v>-408.90600000000001</v>
      </c>
      <c r="AP140">
        <v>2113</v>
      </c>
      <c r="AQ140">
        <v>2114</v>
      </c>
      <c r="AT140">
        <v>1.23</v>
      </c>
      <c r="AU140">
        <v>1.23</v>
      </c>
      <c r="AW140">
        <v>2.14</v>
      </c>
      <c r="AX140">
        <v>2.14</v>
      </c>
      <c r="BD140">
        <v>0.69</v>
      </c>
      <c r="BE140">
        <v>10</v>
      </c>
      <c r="BF140" t="s">
        <v>1106</v>
      </c>
      <c r="BG140" t="s">
        <v>3889</v>
      </c>
      <c r="BH140">
        <v>141</v>
      </c>
      <c r="BI140" t="s">
        <v>5753</v>
      </c>
      <c r="BJ140" t="s">
        <v>7773</v>
      </c>
      <c r="BK140">
        <v>141</v>
      </c>
      <c r="BL140">
        <v>1100</v>
      </c>
      <c r="BS140">
        <v>13</v>
      </c>
      <c r="BT140">
        <v>0.66</v>
      </c>
      <c r="BU140">
        <v>0.57999999999999996</v>
      </c>
      <c r="BV140">
        <v>0.57999999999999996</v>
      </c>
      <c r="BW140">
        <v>42.77707771</v>
      </c>
      <c r="BX140">
        <v>-82.037375499999996</v>
      </c>
      <c r="BY140">
        <v>4736581.9050000003</v>
      </c>
      <c r="BZ140">
        <v>202.767</v>
      </c>
      <c r="CA140">
        <v>258.2</v>
      </c>
      <c r="CB140" t="s">
        <v>7466</v>
      </c>
      <c r="CC140">
        <v>7</v>
      </c>
      <c r="CD140">
        <v>10</v>
      </c>
      <c r="CE140">
        <v>12</v>
      </c>
      <c r="CF140">
        <v>12</v>
      </c>
      <c r="CG140" t="s">
        <v>5677</v>
      </c>
      <c r="CH140">
        <v>414</v>
      </c>
      <c r="CI140" t="s">
        <v>3290</v>
      </c>
      <c r="CJ140" t="s">
        <v>7332</v>
      </c>
      <c r="CK140">
        <v>5.56</v>
      </c>
      <c r="CL140">
        <v>1.9</v>
      </c>
      <c r="CM140" t="s">
        <v>3889</v>
      </c>
      <c r="CO140" t="str">
        <f>VLOOKUP(CM140,AutoSCAN_ORG!B141:CF2656,1,FALSE)</f>
        <v>AS00-0000797</v>
      </c>
      <c r="CP140">
        <f>VLOOKUP($CM140,AutoSCAN_ORG!$B$1:$CF$2516,2,FALSE)</f>
        <v>839.947</v>
      </c>
      <c r="CQ140">
        <f>VLOOKUP($CM140,AutoSCAN_ORG!$B$1:$CF$2516,3,FALSE)</f>
        <v>13.477</v>
      </c>
      <c r="CR140">
        <f>VLOOKUP($CM140,AutoSCAN_ORG!$B$1:$CF$2516,4,FALSE)</f>
        <v>97.462000000000003</v>
      </c>
      <c r="CS140">
        <f>VLOOKUP($CM140,AutoSCAN_ORG!$B$1:$CF$2516,5,FALSE)</f>
        <v>6.2949999999999999</v>
      </c>
      <c r="CT140" t="str">
        <f>VLOOKUP($CM140,AutoSCAN_ORG!$B$1:$CF$2516,6,FALSE)</f>
        <v>MELO-CORR</v>
      </c>
      <c r="CU140">
        <f>VLOOKUP($CM140,AutoSCAN_ORG!$B$1:$CF$2516,7,FALSE)</f>
        <v>0</v>
      </c>
      <c r="CV140">
        <f>VLOOKUP($CM140,AutoSCAN_ORG!$B$1:$CF$2516,69,FALSE)</f>
        <v>0</v>
      </c>
      <c r="CW140">
        <f>VLOOKUP($CM140,AutoSCAN_ORG!$B$1:$CF$2516,70,FALSE)</f>
        <v>0</v>
      </c>
      <c r="CX140" t="str">
        <f>VLOOKUP($CM140,AutoSCAN_ORG!$B$1:$CF$2516,71,FALSE)</f>
        <v>Y</v>
      </c>
      <c r="CZ140">
        <f>VLOOKUP($CM140,AutoSCAN_ORG!$B$1:$CF$2516,73,FALSE)</f>
        <v>0</v>
      </c>
      <c r="DA140">
        <f>VLOOKUP($CM140,AutoSCAN_ORG!$B$1:$CF$2516,74,FALSE)</f>
        <v>0</v>
      </c>
      <c r="DB140">
        <f>VLOOKUP($CM140,AutoSCAN_ORG!$B$1:$CF$2516,75,FALSE)</f>
        <v>0</v>
      </c>
      <c r="DC140">
        <f>VLOOKUP($CM140,AutoSCAN_ORG!$B$1:$CF$2516,76,FALSE)</f>
        <v>0</v>
      </c>
      <c r="DD140">
        <f>VLOOKUP($CM140,AutoSCAN_ORG!$B$1:$CF$2516,77,FALSE)</f>
        <v>0</v>
      </c>
      <c r="DF140">
        <f>VLOOKUP($CM140,AutoSCAN_ORG!$B$1:$CF$2516,79,FALSE)</f>
        <v>12.44</v>
      </c>
      <c r="DG140">
        <f>VLOOKUP($CM140,AutoSCAN_ORG!$B$1:$CF$2516,80,FALSE)</f>
        <v>12.44</v>
      </c>
      <c r="DH140">
        <f>VLOOKUP($CM140,AutoSCAN_ORG!$B$1:$CF$2516,81,FALSE)</f>
        <v>8.9999999999999993E-3</v>
      </c>
      <c r="DI140">
        <f>VLOOKUP($CM140,AutoSCAN_ORG!$B$1:$CF$2516,82,FALSE)</f>
        <v>1.9E-2</v>
      </c>
      <c r="DJ140">
        <f>VLOOKUP($CM140,AutoSCAN_ORG!$B$1:$CF$2516,83,FALSE)</f>
        <v>0.77300000000000002</v>
      </c>
    </row>
    <row r="141" spans="2:114" x14ac:dyDescent="0.35">
      <c r="B141" t="s">
        <v>3890</v>
      </c>
      <c r="C141">
        <v>142</v>
      </c>
      <c r="D141" t="s">
        <v>7778</v>
      </c>
      <c r="E141">
        <v>269</v>
      </c>
      <c r="F141">
        <v>840.029</v>
      </c>
      <c r="G141">
        <v>10</v>
      </c>
      <c r="H141" t="s">
        <v>7782</v>
      </c>
      <c r="I141" t="s">
        <v>7773</v>
      </c>
      <c r="J141" t="s">
        <v>5753</v>
      </c>
      <c r="K141">
        <v>12</v>
      </c>
      <c r="L141">
        <v>0.64</v>
      </c>
      <c r="M141">
        <v>8</v>
      </c>
      <c r="N141">
        <v>10</v>
      </c>
      <c r="O141" t="s">
        <v>7462</v>
      </c>
      <c r="R141" t="s">
        <v>7784</v>
      </c>
      <c r="S141" t="s">
        <v>7774</v>
      </c>
      <c r="T141" t="s">
        <v>7189</v>
      </c>
      <c r="U141" t="s">
        <v>7461</v>
      </c>
      <c r="V141" t="s">
        <v>7461</v>
      </c>
      <c r="W141">
        <v>5.56</v>
      </c>
      <c r="X141" t="s">
        <v>7877</v>
      </c>
      <c r="Y141">
        <v>1.8</v>
      </c>
      <c r="Z141" t="s">
        <v>7774</v>
      </c>
      <c r="AA141" t="s">
        <v>7789</v>
      </c>
      <c r="AB141" t="s">
        <v>7774</v>
      </c>
      <c r="AF141" t="s">
        <v>5678</v>
      </c>
      <c r="AG141">
        <v>42.777077009999999</v>
      </c>
      <c r="AH141">
        <v>-82.037375519999998</v>
      </c>
      <c r="AI141">
        <v>202.8</v>
      </c>
      <c r="AJ141">
        <v>290</v>
      </c>
      <c r="AL141">
        <v>15</v>
      </c>
      <c r="AM141">
        <v>986</v>
      </c>
      <c r="AN141">
        <v>16.923999999999999</v>
      </c>
      <c r="AO141">
        <v>-410.64600000000002</v>
      </c>
      <c r="AP141">
        <v>2117</v>
      </c>
      <c r="AQ141">
        <v>2117</v>
      </c>
      <c r="AT141">
        <v>1.24</v>
      </c>
      <c r="AU141">
        <v>1.24</v>
      </c>
      <c r="AW141">
        <v>2.15</v>
      </c>
      <c r="AX141">
        <v>2.15</v>
      </c>
      <c r="BD141">
        <v>0.64</v>
      </c>
      <c r="BE141">
        <v>8</v>
      </c>
      <c r="BF141" t="s">
        <v>1107</v>
      </c>
      <c r="BG141" t="s">
        <v>3890</v>
      </c>
      <c r="BH141">
        <v>142</v>
      </c>
      <c r="BI141" t="s">
        <v>5753</v>
      </c>
      <c r="BJ141" t="s">
        <v>7773</v>
      </c>
      <c r="BK141">
        <v>142</v>
      </c>
      <c r="BL141">
        <v>1100</v>
      </c>
      <c r="BS141">
        <v>13</v>
      </c>
      <c r="BT141">
        <v>0.66</v>
      </c>
      <c r="BU141">
        <v>0.57999999999999996</v>
      </c>
      <c r="BV141">
        <v>0.57999999999999996</v>
      </c>
      <c r="BW141">
        <v>42.777077009999999</v>
      </c>
      <c r="BX141">
        <v>-82.037375519999998</v>
      </c>
      <c r="BY141">
        <v>4736581.8269999996</v>
      </c>
      <c r="BZ141">
        <v>202.767</v>
      </c>
      <c r="CA141">
        <v>257</v>
      </c>
      <c r="CB141" t="s">
        <v>7472</v>
      </c>
      <c r="CC141">
        <v>7</v>
      </c>
      <c r="CD141">
        <v>10</v>
      </c>
      <c r="CE141">
        <v>12</v>
      </c>
      <c r="CF141">
        <v>12</v>
      </c>
      <c r="CG141" t="s">
        <v>5677</v>
      </c>
      <c r="CH141">
        <v>414</v>
      </c>
      <c r="CI141" t="s">
        <v>3290</v>
      </c>
      <c r="CJ141" t="s">
        <v>7332</v>
      </c>
      <c r="CK141">
        <v>5.56</v>
      </c>
      <c r="CL141">
        <v>1.8</v>
      </c>
      <c r="CM141" t="s">
        <v>3890</v>
      </c>
      <c r="CO141" t="str">
        <f>VLOOKUP(CM141,AutoSCAN_ORG!B142:CF2657,1,FALSE)</f>
        <v>AS00-0000798</v>
      </c>
      <c r="CP141">
        <f>VLOOKUP($CM141,AutoSCAN_ORG!$B$1:$CF$2516,2,FALSE)</f>
        <v>840.02700000000004</v>
      </c>
      <c r="CQ141">
        <f>VLOOKUP($CM141,AutoSCAN_ORG!$B$1:$CF$2516,3,FALSE)</f>
        <v>8.6679999999999993</v>
      </c>
      <c r="CR141">
        <f>VLOOKUP($CM141,AutoSCAN_ORG!$B$1:$CF$2516,4,FALSE)</f>
        <v>98.611999999999995</v>
      </c>
      <c r="CS141">
        <f>VLOOKUP($CM141,AutoSCAN_ORG!$B$1:$CF$2516,5,FALSE)</f>
        <v>6.2949999999999999</v>
      </c>
      <c r="CT141" t="str">
        <f>VLOOKUP($CM141,AutoSCAN_ORG!$B$1:$CF$2516,6,FALSE)</f>
        <v>MELO-CORR</v>
      </c>
      <c r="CU141">
        <f>VLOOKUP($CM141,AutoSCAN_ORG!$B$1:$CF$2516,7,FALSE)</f>
        <v>0</v>
      </c>
      <c r="CV141">
        <f>VLOOKUP($CM141,AutoSCAN_ORG!$B$1:$CF$2516,69,FALSE)</f>
        <v>0</v>
      </c>
      <c r="CW141">
        <f>VLOOKUP($CM141,AutoSCAN_ORG!$B$1:$CF$2516,70,FALSE)</f>
        <v>0</v>
      </c>
      <c r="CX141" t="str">
        <f>VLOOKUP($CM141,AutoSCAN_ORG!$B$1:$CF$2516,71,FALSE)</f>
        <v>Y</v>
      </c>
      <c r="CZ141">
        <f>VLOOKUP($CM141,AutoSCAN_ORG!$B$1:$CF$2516,73,FALSE)</f>
        <v>0</v>
      </c>
      <c r="DA141">
        <f>VLOOKUP($CM141,AutoSCAN_ORG!$B$1:$CF$2516,74,FALSE)</f>
        <v>0</v>
      </c>
      <c r="DB141">
        <f>VLOOKUP($CM141,AutoSCAN_ORG!$B$1:$CF$2516,75,FALSE)</f>
        <v>0</v>
      </c>
      <c r="DC141">
        <f>VLOOKUP($CM141,AutoSCAN_ORG!$B$1:$CF$2516,76,FALSE)</f>
        <v>0</v>
      </c>
      <c r="DD141">
        <f>VLOOKUP($CM141,AutoSCAN_ORG!$B$1:$CF$2516,77,FALSE)</f>
        <v>0</v>
      </c>
      <c r="DF141">
        <f>VLOOKUP($CM141,AutoSCAN_ORG!$B$1:$CF$2516,79,FALSE)</f>
        <v>11.52</v>
      </c>
      <c r="DG141">
        <f>VLOOKUP($CM141,AutoSCAN_ORG!$B$1:$CF$2516,80,FALSE)</f>
        <v>11.52</v>
      </c>
      <c r="DH141">
        <f>VLOOKUP($CM141,AutoSCAN_ORG!$B$1:$CF$2516,81,FALSE)</f>
        <v>0.01</v>
      </c>
      <c r="DI141">
        <f>VLOOKUP($CM141,AutoSCAN_ORG!$B$1:$CF$2516,82,FALSE)</f>
        <v>0.02</v>
      </c>
      <c r="DJ141">
        <f>VLOOKUP($CM141,AutoSCAN_ORG!$B$1:$CF$2516,83,FALSE)</f>
        <v>0.77200000000000002</v>
      </c>
    </row>
    <row r="142" spans="2:114" x14ac:dyDescent="0.35">
      <c r="B142" t="s">
        <v>3891</v>
      </c>
      <c r="C142">
        <v>143</v>
      </c>
      <c r="D142" t="s">
        <v>7778</v>
      </c>
      <c r="E142">
        <v>270</v>
      </c>
      <c r="F142">
        <v>840.14499999999998</v>
      </c>
      <c r="G142">
        <v>10</v>
      </c>
      <c r="H142" t="s">
        <v>7782</v>
      </c>
      <c r="I142" t="s">
        <v>7773</v>
      </c>
      <c r="J142" t="s">
        <v>5753</v>
      </c>
      <c r="K142">
        <v>11</v>
      </c>
      <c r="L142">
        <v>0.59</v>
      </c>
      <c r="M142">
        <v>12</v>
      </c>
      <c r="N142">
        <v>9</v>
      </c>
      <c r="O142" t="s">
        <v>7463</v>
      </c>
      <c r="R142" t="s">
        <v>7784</v>
      </c>
      <c r="S142" t="s">
        <v>7774</v>
      </c>
      <c r="T142" t="s">
        <v>7189</v>
      </c>
      <c r="U142" t="s">
        <v>7461</v>
      </c>
      <c r="V142" t="s">
        <v>7461</v>
      </c>
      <c r="W142">
        <v>5.56</v>
      </c>
      <c r="X142" t="s">
        <v>7877</v>
      </c>
      <c r="Y142">
        <v>1.8</v>
      </c>
      <c r="Z142" t="s">
        <v>7774</v>
      </c>
      <c r="AA142" t="s">
        <v>7783</v>
      </c>
      <c r="AB142" t="s">
        <v>7774</v>
      </c>
      <c r="AF142" t="s">
        <v>5678</v>
      </c>
      <c r="AG142">
        <v>42.777075969999999</v>
      </c>
      <c r="AH142">
        <v>-82.037375549999993</v>
      </c>
      <c r="AI142">
        <v>202.8</v>
      </c>
      <c r="AJ142">
        <v>290</v>
      </c>
      <c r="AL142">
        <v>15</v>
      </c>
      <c r="AM142">
        <v>986</v>
      </c>
      <c r="AN142">
        <v>17.039000000000001</v>
      </c>
      <c r="AO142">
        <v>-406.06200000000001</v>
      </c>
      <c r="AP142">
        <v>2113</v>
      </c>
      <c r="AQ142">
        <v>2114</v>
      </c>
      <c r="AT142">
        <v>1.23</v>
      </c>
      <c r="AU142">
        <v>1.23</v>
      </c>
      <c r="AW142">
        <v>2.14</v>
      </c>
      <c r="AX142">
        <v>2.14</v>
      </c>
      <c r="BD142">
        <v>0.59</v>
      </c>
      <c r="BE142">
        <v>12</v>
      </c>
      <c r="BF142" t="s">
        <v>1108</v>
      </c>
      <c r="BG142" t="s">
        <v>3891</v>
      </c>
      <c r="BH142">
        <v>143</v>
      </c>
      <c r="BI142" t="s">
        <v>5753</v>
      </c>
      <c r="BJ142" t="s">
        <v>7773</v>
      </c>
      <c r="BK142">
        <v>143</v>
      </c>
      <c r="BL142">
        <v>1100</v>
      </c>
      <c r="BS142">
        <v>13</v>
      </c>
      <c r="BT142">
        <v>0.66</v>
      </c>
      <c r="BU142">
        <v>0.57999999999999996</v>
      </c>
      <c r="BV142">
        <v>0.57999999999999996</v>
      </c>
      <c r="BW142">
        <v>42.777075969999999</v>
      </c>
      <c r="BX142">
        <v>-82.037375549999993</v>
      </c>
      <c r="BY142">
        <v>4736581.7120000003</v>
      </c>
      <c r="BZ142">
        <v>202.767</v>
      </c>
      <c r="CA142">
        <v>259.5</v>
      </c>
      <c r="CB142" t="s">
        <v>7484</v>
      </c>
      <c r="CC142">
        <v>7</v>
      </c>
      <c r="CD142">
        <v>10</v>
      </c>
      <c r="CE142">
        <v>12</v>
      </c>
      <c r="CF142">
        <v>12</v>
      </c>
      <c r="CG142" t="s">
        <v>5677</v>
      </c>
      <c r="CH142">
        <v>414</v>
      </c>
      <c r="CI142" t="s">
        <v>3290</v>
      </c>
      <c r="CJ142" t="s">
        <v>7332</v>
      </c>
      <c r="CK142">
        <v>5.56</v>
      </c>
      <c r="CL142">
        <v>1.8</v>
      </c>
      <c r="CM142" t="s">
        <v>3891</v>
      </c>
      <c r="CO142" t="str">
        <f>VLOOKUP(CM142,AutoSCAN_ORG!B143:CF2658,1,FALSE)</f>
        <v>AS00-0000799</v>
      </c>
      <c r="CP142">
        <f>VLOOKUP($CM142,AutoSCAN_ORG!$B$1:$CF$2516,2,FALSE)</f>
        <v>840.14200000000005</v>
      </c>
      <c r="CQ142">
        <f>VLOOKUP($CM142,AutoSCAN_ORG!$B$1:$CF$2516,3,FALSE)</f>
        <v>11.481</v>
      </c>
      <c r="CR142">
        <f>VLOOKUP($CM142,AutoSCAN_ORG!$B$1:$CF$2516,4,FALSE)</f>
        <v>96.343999999999994</v>
      </c>
      <c r="CS142">
        <f>VLOOKUP($CM142,AutoSCAN_ORG!$B$1:$CF$2516,5,FALSE)</f>
        <v>6.2949999999999999</v>
      </c>
      <c r="CT142" t="str">
        <f>VLOOKUP($CM142,AutoSCAN_ORG!$B$1:$CF$2516,6,FALSE)</f>
        <v>MELO-CORR</v>
      </c>
      <c r="CU142">
        <f>VLOOKUP($CM142,AutoSCAN_ORG!$B$1:$CF$2516,7,FALSE)</f>
        <v>0</v>
      </c>
      <c r="CV142">
        <f>VLOOKUP($CM142,AutoSCAN_ORG!$B$1:$CF$2516,69,FALSE)</f>
        <v>0</v>
      </c>
      <c r="CW142">
        <f>VLOOKUP($CM142,AutoSCAN_ORG!$B$1:$CF$2516,70,FALSE)</f>
        <v>0</v>
      </c>
      <c r="CX142" t="str">
        <f>VLOOKUP($CM142,AutoSCAN_ORG!$B$1:$CF$2516,71,FALSE)</f>
        <v>Y</v>
      </c>
      <c r="CZ142" t="str">
        <f>VLOOKUP($CM142,AutoSCAN_ORG!$B$1:$CF$2516,73,FALSE)</f>
        <v>added</v>
      </c>
      <c r="DA142">
        <f>VLOOKUP($CM142,AutoSCAN_ORG!$B$1:$CF$2516,74,FALSE)</f>
        <v>0</v>
      </c>
      <c r="DB142">
        <f>VLOOKUP($CM142,AutoSCAN_ORG!$B$1:$CF$2516,75,FALSE)</f>
        <v>0</v>
      </c>
      <c r="DC142">
        <f>VLOOKUP($CM142,AutoSCAN_ORG!$B$1:$CF$2516,76,FALSE)</f>
        <v>0</v>
      </c>
      <c r="DD142">
        <f>VLOOKUP($CM142,AutoSCAN_ORG!$B$1:$CF$2516,77,FALSE)</f>
        <v>0</v>
      </c>
      <c r="DF142">
        <f>VLOOKUP($CM142,AutoSCAN_ORG!$B$1:$CF$2516,79,FALSE)</f>
        <v>10.55</v>
      </c>
      <c r="DG142">
        <f>VLOOKUP($CM142,AutoSCAN_ORG!$B$1:$CF$2516,80,FALSE)</f>
        <v>10.55</v>
      </c>
      <c r="DH142">
        <f>VLOOKUP($CM142,AutoSCAN_ORG!$B$1:$CF$2516,81,FALSE)</f>
        <v>3.0000000000000001E-3</v>
      </c>
      <c r="DI142">
        <f>VLOOKUP($CM142,AutoSCAN_ORG!$B$1:$CF$2516,82,FALSE)</f>
        <v>6.0000000000000001E-3</v>
      </c>
      <c r="DJ142">
        <f>VLOOKUP($CM142,AutoSCAN_ORG!$B$1:$CF$2516,83,FALSE)</f>
        <v>0.73199999999999998</v>
      </c>
    </row>
    <row r="143" spans="2:114" x14ac:dyDescent="0.35">
      <c r="B143" t="s">
        <v>3892</v>
      </c>
      <c r="C143">
        <v>144</v>
      </c>
      <c r="D143" t="s">
        <v>7778</v>
      </c>
      <c r="E143">
        <v>271</v>
      </c>
      <c r="F143">
        <v>840.35699999999997</v>
      </c>
      <c r="G143">
        <v>10</v>
      </c>
      <c r="H143" t="s">
        <v>7782</v>
      </c>
      <c r="I143" t="s">
        <v>7773</v>
      </c>
      <c r="J143" t="s">
        <v>5753</v>
      </c>
      <c r="K143">
        <v>10</v>
      </c>
      <c r="L143">
        <v>0.56000000000000005</v>
      </c>
      <c r="M143">
        <v>9</v>
      </c>
      <c r="N143">
        <v>15</v>
      </c>
      <c r="O143" t="s">
        <v>7477</v>
      </c>
      <c r="Q143">
        <v>6</v>
      </c>
      <c r="R143" t="s">
        <v>7784</v>
      </c>
      <c r="S143" t="s">
        <v>7774</v>
      </c>
      <c r="T143" t="s">
        <v>7189</v>
      </c>
      <c r="U143" t="s">
        <v>7461</v>
      </c>
      <c r="V143" t="s">
        <v>7461</v>
      </c>
      <c r="W143">
        <v>5.56</v>
      </c>
      <c r="X143" t="s">
        <v>7877</v>
      </c>
      <c r="Y143">
        <v>1.9</v>
      </c>
      <c r="Z143" t="s">
        <v>7774</v>
      </c>
      <c r="AA143" t="s">
        <v>7786</v>
      </c>
      <c r="AB143" t="s">
        <v>3293</v>
      </c>
      <c r="AC143">
        <v>10</v>
      </c>
      <c r="AD143">
        <v>10</v>
      </c>
      <c r="AE143">
        <v>15</v>
      </c>
      <c r="AF143" t="s">
        <v>5683</v>
      </c>
      <c r="AG143">
        <v>42.777074040000002</v>
      </c>
      <c r="AH143">
        <v>-82.037375609999998</v>
      </c>
      <c r="AI143">
        <v>202.8</v>
      </c>
      <c r="AJ143">
        <v>290</v>
      </c>
      <c r="AL143">
        <v>15</v>
      </c>
      <c r="AM143">
        <v>986</v>
      </c>
      <c r="AN143">
        <v>17.251999999999999</v>
      </c>
      <c r="AO143">
        <v>-415.66300000000001</v>
      </c>
      <c r="AP143">
        <v>2116</v>
      </c>
      <c r="AQ143">
        <v>2116</v>
      </c>
      <c r="AT143">
        <v>1.24</v>
      </c>
      <c r="AU143">
        <v>1.24</v>
      </c>
      <c r="AW143">
        <v>2.15</v>
      </c>
      <c r="AX143">
        <v>2.15</v>
      </c>
      <c r="BD143">
        <v>0.56000000000000005</v>
      </c>
      <c r="BE143">
        <v>9</v>
      </c>
      <c r="BF143" t="s">
        <v>1109</v>
      </c>
      <c r="BG143" t="s">
        <v>3892</v>
      </c>
      <c r="BH143">
        <v>144</v>
      </c>
      <c r="BI143" t="s">
        <v>5753</v>
      </c>
      <c r="BJ143" t="s">
        <v>7773</v>
      </c>
      <c r="BK143">
        <v>144</v>
      </c>
      <c r="BL143">
        <v>1100</v>
      </c>
      <c r="BM143">
        <v>272</v>
      </c>
      <c r="BN143">
        <v>6</v>
      </c>
      <c r="BS143">
        <v>13</v>
      </c>
      <c r="BT143">
        <v>0.66</v>
      </c>
      <c r="BU143">
        <v>0.57999999999999996</v>
      </c>
      <c r="BV143">
        <v>0.57999999999999996</v>
      </c>
      <c r="BW143">
        <v>42.777074040000002</v>
      </c>
      <c r="BX143">
        <v>-82.037375609999998</v>
      </c>
      <c r="BY143">
        <v>4736581.4979999997</v>
      </c>
      <c r="BZ143">
        <v>202.76499999999999</v>
      </c>
      <c r="CA143">
        <v>252.8</v>
      </c>
      <c r="CB143" t="s">
        <v>7450</v>
      </c>
      <c r="CC143">
        <v>7</v>
      </c>
      <c r="CD143">
        <v>10</v>
      </c>
      <c r="CE143">
        <v>12</v>
      </c>
      <c r="CF143">
        <v>12</v>
      </c>
      <c r="CG143" t="s">
        <v>5677</v>
      </c>
      <c r="CH143">
        <v>414</v>
      </c>
      <c r="CI143" t="s">
        <v>3290</v>
      </c>
      <c r="CJ143" t="s">
        <v>7332</v>
      </c>
      <c r="CK143">
        <v>5.56</v>
      </c>
      <c r="CL143">
        <v>1.9</v>
      </c>
      <c r="CM143" t="s">
        <v>3892</v>
      </c>
      <c r="CO143" t="str">
        <f>VLOOKUP(CM143,AutoSCAN_ORG!B144:CF2659,1,FALSE)</f>
        <v>AS00-0000800</v>
      </c>
      <c r="CP143">
        <f>VLOOKUP($CM143,AutoSCAN_ORG!$B$1:$CF$2516,2,FALSE)</f>
        <v>840.35299999999995</v>
      </c>
      <c r="CQ143">
        <f>VLOOKUP($CM143,AutoSCAN_ORG!$B$1:$CF$2516,3,FALSE)</f>
        <v>9.1839999999999993</v>
      </c>
      <c r="CR143">
        <f>VLOOKUP($CM143,AutoSCAN_ORG!$B$1:$CF$2516,4,FALSE)</f>
        <v>100.911</v>
      </c>
      <c r="CS143">
        <f>VLOOKUP($CM143,AutoSCAN_ORG!$B$1:$CF$2516,5,FALSE)</f>
        <v>6.2949999999999999</v>
      </c>
      <c r="CT143" t="str">
        <f>VLOOKUP($CM143,AutoSCAN_ORG!$B$1:$CF$2516,6,FALSE)</f>
        <v>MELO-CORR</v>
      </c>
      <c r="CU143">
        <f>VLOOKUP($CM143,AutoSCAN_ORG!$B$1:$CF$2516,7,FALSE)</f>
        <v>0</v>
      </c>
      <c r="CV143">
        <f>VLOOKUP($CM143,AutoSCAN_ORG!$B$1:$CF$2516,69,FALSE)</f>
        <v>0</v>
      </c>
      <c r="CW143">
        <f>VLOOKUP($CM143,AutoSCAN_ORG!$B$1:$CF$2516,70,FALSE)</f>
        <v>0</v>
      </c>
      <c r="CX143" t="str">
        <f>VLOOKUP($CM143,AutoSCAN_ORG!$B$1:$CF$2516,71,FALSE)</f>
        <v>Y</v>
      </c>
      <c r="CZ143">
        <f>VLOOKUP($CM143,AutoSCAN_ORG!$B$1:$CF$2516,73,FALSE)</f>
        <v>0</v>
      </c>
      <c r="DA143">
        <f>VLOOKUP($CM143,AutoSCAN_ORG!$B$1:$CF$2516,74,FALSE)</f>
        <v>0</v>
      </c>
      <c r="DB143">
        <f>VLOOKUP($CM143,AutoSCAN_ORG!$B$1:$CF$2516,75,FALSE)</f>
        <v>0</v>
      </c>
      <c r="DC143">
        <f>VLOOKUP($CM143,AutoSCAN_ORG!$B$1:$CF$2516,76,FALSE)</f>
        <v>0</v>
      </c>
      <c r="DD143">
        <f>VLOOKUP($CM143,AutoSCAN_ORG!$B$1:$CF$2516,77,FALSE)</f>
        <v>0</v>
      </c>
      <c r="DF143">
        <f>VLOOKUP($CM143,AutoSCAN_ORG!$B$1:$CF$2516,79,FALSE)</f>
        <v>10</v>
      </c>
      <c r="DG143">
        <f>VLOOKUP($CM143,AutoSCAN_ORG!$B$1:$CF$2516,80,FALSE)</f>
        <v>10</v>
      </c>
      <c r="DH143">
        <f>VLOOKUP($CM143,AutoSCAN_ORG!$B$1:$CF$2516,81,FALSE)</f>
        <v>1.2E-2</v>
      </c>
      <c r="DI143">
        <f>VLOOKUP($CM143,AutoSCAN_ORG!$B$1:$CF$2516,82,FALSE)</f>
        <v>1.2E-2</v>
      </c>
      <c r="DJ143">
        <f>VLOOKUP($CM143,AutoSCAN_ORG!$B$1:$CF$2516,83,FALSE)</f>
        <v>0.80200000000000005</v>
      </c>
    </row>
    <row r="144" spans="2:114" x14ac:dyDescent="0.35">
      <c r="B144" t="s">
        <v>3893</v>
      </c>
      <c r="C144">
        <v>146</v>
      </c>
      <c r="D144" t="s">
        <v>7778</v>
      </c>
      <c r="E144">
        <v>273</v>
      </c>
      <c r="F144">
        <v>840.38900000000001</v>
      </c>
      <c r="G144">
        <v>10</v>
      </c>
      <c r="H144" t="s">
        <v>7782</v>
      </c>
      <c r="I144" t="s">
        <v>7773</v>
      </c>
      <c r="J144" t="s">
        <v>5753</v>
      </c>
      <c r="K144">
        <v>11</v>
      </c>
      <c r="L144">
        <v>0.6</v>
      </c>
      <c r="M144">
        <v>10</v>
      </c>
      <c r="N144">
        <v>8</v>
      </c>
      <c r="O144" t="s">
        <v>7463</v>
      </c>
      <c r="Q144">
        <v>6</v>
      </c>
      <c r="R144" t="s">
        <v>7784</v>
      </c>
      <c r="S144" t="s">
        <v>7774</v>
      </c>
      <c r="T144" t="s">
        <v>7189</v>
      </c>
      <c r="U144" t="s">
        <v>7461</v>
      </c>
      <c r="V144" t="s">
        <v>7461</v>
      </c>
      <c r="W144">
        <v>5.56</v>
      </c>
      <c r="X144" t="s">
        <v>7877</v>
      </c>
      <c r="Y144">
        <v>1.8</v>
      </c>
      <c r="Z144" t="s">
        <v>7774</v>
      </c>
      <c r="AA144" t="s">
        <v>7783</v>
      </c>
      <c r="AB144" t="s">
        <v>7774</v>
      </c>
      <c r="AF144" t="s">
        <v>5678</v>
      </c>
      <c r="AG144">
        <v>42.77707376</v>
      </c>
      <c r="AH144">
        <v>-82.037375620000006</v>
      </c>
      <c r="AI144">
        <v>202.8</v>
      </c>
      <c r="AJ144">
        <v>290</v>
      </c>
      <c r="AL144">
        <v>15</v>
      </c>
      <c r="AM144">
        <v>986</v>
      </c>
      <c r="AN144">
        <v>17.283000000000001</v>
      </c>
      <c r="AO144">
        <v>-406.25700000000001</v>
      </c>
      <c r="AP144">
        <v>2114</v>
      </c>
      <c r="AQ144">
        <v>2115</v>
      </c>
      <c r="AT144">
        <v>1.24</v>
      </c>
      <c r="AU144">
        <v>1.23</v>
      </c>
      <c r="AW144">
        <v>2.14</v>
      </c>
      <c r="AX144">
        <v>2.14</v>
      </c>
      <c r="BD144">
        <v>0.6</v>
      </c>
      <c r="BE144">
        <v>10</v>
      </c>
      <c r="BF144" t="s">
        <v>1110</v>
      </c>
      <c r="BG144" t="s">
        <v>3893</v>
      </c>
      <c r="BH144">
        <v>146</v>
      </c>
      <c r="BI144" t="s">
        <v>5753</v>
      </c>
      <c r="BJ144" t="s">
        <v>7773</v>
      </c>
      <c r="BK144">
        <v>146</v>
      </c>
      <c r="BL144">
        <v>1100</v>
      </c>
      <c r="BM144">
        <v>272</v>
      </c>
      <c r="BN144">
        <v>6</v>
      </c>
      <c r="BS144">
        <v>13</v>
      </c>
      <c r="BT144">
        <v>0.66</v>
      </c>
      <c r="BU144">
        <v>0.57999999999999996</v>
      </c>
      <c r="BV144">
        <v>0.57999999999999996</v>
      </c>
      <c r="BW144">
        <v>42.77707376</v>
      </c>
      <c r="BX144">
        <v>-82.037375620000006</v>
      </c>
      <c r="BY144">
        <v>4736581.4670000002</v>
      </c>
      <c r="BZ144">
        <v>202.76499999999999</v>
      </c>
      <c r="CA144">
        <v>259.60000000000002</v>
      </c>
      <c r="CB144" t="s">
        <v>7484</v>
      </c>
      <c r="CC144">
        <v>7</v>
      </c>
      <c r="CD144">
        <v>10</v>
      </c>
      <c r="CE144">
        <v>12</v>
      </c>
      <c r="CF144">
        <v>12</v>
      </c>
      <c r="CG144" t="s">
        <v>5677</v>
      </c>
      <c r="CH144">
        <v>414</v>
      </c>
      <c r="CI144" t="s">
        <v>3290</v>
      </c>
      <c r="CJ144" t="s">
        <v>7332</v>
      </c>
      <c r="CK144">
        <v>5.56</v>
      </c>
      <c r="CL144">
        <v>1.9</v>
      </c>
      <c r="CM144" t="s">
        <v>3893</v>
      </c>
      <c r="CO144" t="str">
        <f>VLOOKUP(CM144,AutoSCAN_ORG!B146:CF2661,1,FALSE)</f>
        <v>AS00-0000801</v>
      </c>
      <c r="CP144">
        <f>VLOOKUP($CM144,AutoSCAN_ORG!$B$1:$CF$2516,2,FALSE)</f>
        <v>840.38499999999999</v>
      </c>
      <c r="CQ144">
        <f>VLOOKUP($CM144,AutoSCAN_ORG!$B$1:$CF$2516,3,FALSE)</f>
        <v>10.068</v>
      </c>
      <c r="CR144">
        <f>VLOOKUP($CM144,AutoSCAN_ORG!$B$1:$CF$2516,4,FALSE)</f>
        <v>95.391999999999996</v>
      </c>
      <c r="CS144">
        <f>VLOOKUP($CM144,AutoSCAN_ORG!$B$1:$CF$2516,5,FALSE)</f>
        <v>6.2949999999999999</v>
      </c>
      <c r="CT144" t="str">
        <f>VLOOKUP($CM144,AutoSCAN_ORG!$B$1:$CF$2516,6,FALSE)</f>
        <v>MELO-CORR</v>
      </c>
      <c r="CU144">
        <f>VLOOKUP($CM144,AutoSCAN_ORG!$B$1:$CF$2516,7,FALSE)</f>
        <v>0</v>
      </c>
      <c r="CV144">
        <f>VLOOKUP($CM144,AutoSCAN_ORG!$B$1:$CF$2516,69,FALSE)</f>
        <v>0</v>
      </c>
      <c r="CW144">
        <f>VLOOKUP($CM144,AutoSCAN_ORG!$B$1:$CF$2516,70,FALSE)</f>
        <v>0</v>
      </c>
      <c r="CX144" t="str">
        <f>VLOOKUP($CM144,AutoSCAN_ORG!$B$1:$CF$2516,71,FALSE)</f>
        <v>Y</v>
      </c>
      <c r="CZ144">
        <f>VLOOKUP($CM144,AutoSCAN_ORG!$B$1:$CF$2516,73,FALSE)</f>
        <v>0</v>
      </c>
      <c r="DA144">
        <f>VLOOKUP($CM144,AutoSCAN_ORG!$B$1:$CF$2516,74,FALSE)</f>
        <v>0</v>
      </c>
      <c r="DB144">
        <f>VLOOKUP($CM144,AutoSCAN_ORG!$B$1:$CF$2516,75,FALSE)</f>
        <v>0</v>
      </c>
      <c r="DC144">
        <f>VLOOKUP($CM144,AutoSCAN_ORG!$B$1:$CF$2516,76,FALSE)</f>
        <v>0</v>
      </c>
      <c r="DD144">
        <f>VLOOKUP($CM144,AutoSCAN_ORG!$B$1:$CF$2516,77,FALSE)</f>
        <v>0</v>
      </c>
      <c r="DF144">
        <f>VLOOKUP($CM144,AutoSCAN_ORG!$B$1:$CF$2516,79,FALSE)</f>
        <v>10.79</v>
      </c>
      <c r="DG144">
        <f>VLOOKUP($CM144,AutoSCAN_ORG!$B$1:$CF$2516,80,FALSE)</f>
        <v>10.79</v>
      </c>
      <c r="DH144">
        <f>VLOOKUP($CM144,AutoSCAN_ORG!$B$1:$CF$2516,81,FALSE)</f>
        <v>1.6E-2</v>
      </c>
      <c r="DI144">
        <f>VLOOKUP($CM144,AutoSCAN_ORG!$B$1:$CF$2516,82,FALSE)</f>
        <v>2.5000000000000001E-2</v>
      </c>
      <c r="DJ144">
        <f>VLOOKUP($CM144,AutoSCAN_ORG!$B$1:$CF$2516,83,FALSE)</f>
        <v>0.79</v>
      </c>
    </row>
    <row r="145" spans="2:114" x14ac:dyDescent="0.35">
      <c r="B145" t="s">
        <v>3894</v>
      </c>
      <c r="C145">
        <v>147</v>
      </c>
      <c r="D145" t="s">
        <v>7778</v>
      </c>
      <c r="E145">
        <v>274</v>
      </c>
      <c r="F145">
        <v>840.58</v>
      </c>
      <c r="G145">
        <v>10</v>
      </c>
      <c r="H145" t="s">
        <v>7782</v>
      </c>
      <c r="I145" t="s">
        <v>7773</v>
      </c>
      <c r="J145" t="s">
        <v>5753</v>
      </c>
      <c r="K145">
        <v>10</v>
      </c>
      <c r="L145">
        <v>0.57999999999999996</v>
      </c>
      <c r="M145">
        <v>7</v>
      </c>
      <c r="N145">
        <v>9</v>
      </c>
      <c r="O145" t="s">
        <v>7882</v>
      </c>
      <c r="R145" t="s">
        <v>7784</v>
      </c>
      <c r="S145" t="s">
        <v>7774</v>
      </c>
      <c r="T145" t="s">
        <v>7189</v>
      </c>
      <c r="U145" t="s">
        <v>7461</v>
      </c>
      <c r="V145" t="s">
        <v>7461</v>
      </c>
      <c r="W145">
        <v>5.56</v>
      </c>
      <c r="X145" t="s">
        <v>7877</v>
      </c>
      <c r="Y145">
        <v>1.8</v>
      </c>
      <c r="Z145" t="s">
        <v>7774</v>
      </c>
      <c r="AA145" t="s">
        <v>7789</v>
      </c>
      <c r="AB145" t="s">
        <v>7774</v>
      </c>
      <c r="AF145" t="s">
        <v>5678</v>
      </c>
      <c r="AG145">
        <v>42.777072019999999</v>
      </c>
      <c r="AH145">
        <v>-82.037375670000003</v>
      </c>
      <c r="AI145">
        <v>202.8</v>
      </c>
      <c r="AJ145">
        <v>290</v>
      </c>
      <c r="AL145">
        <v>15</v>
      </c>
      <c r="AM145">
        <v>986</v>
      </c>
      <c r="AN145">
        <v>17.475999999999999</v>
      </c>
      <c r="AO145">
        <v>-416.69799999999998</v>
      </c>
      <c r="AP145">
        <v>2117</v>
      </c>
      <c r="AQ145">
        <v>2118</v>
      </c>
      <c r="AT145">
        <v>1.24</v>
      </c>
      <c r="AU145">
        <v>1.24</v>
      </c>
      <c r="AW145">
        <v>2.15</v>
      </c>
      <c r="AX145">
        <v>2.15</v>
      </c>
      <c r="BD145">
        <v>0.57999999999999996</v>
      </c>
      <c r="BE145">
        <v>7</v>
      </c>
      <c r="BF145" t="s">
        <v>1111</v>
      </c>
      <c r="BG145" t="s">
        <v>3894</v>
      </c>
      <c r="BH145">
        <v>147</v>
      </c>
      <c r="BI145" t="s">
        <v>5753</v>
      </c>
      <c r="BJ145" t="s">
        <v>7773</v>
      </c>
      <c r="BK145">
        <v>147</v>
      </c>
      <c r="BL145">
        <v>1100</v>
      </c>
      <c r="BS145">
        <v>13</v>
      </c>
      <c r="BT145">
        <v>0.65</v>
      </c>
      <c r="BU145">
        <v>0.57999999999999996</v>
      </c>
      <c r="BV145">
        <v>0.57999999999999996</v>
      </c>
      <c r="BW145">
        <v>42.777072019999999</v>
      </c>
      <c r="BX145">
        <v>-82.037375670000003</v>
      </c>
      <c r="BY145">
        <v>4736581.2740000002</v>
      </c>
      <c r="BZ145">
        <v>202.76400000000001</v>
      </c>
      <c r="CA145">
        <v>254.8</v>
      </c>
      <c r="CB145" t="s">
        <v>7485</v>
      </c>
      <c r="CC145">
        <v>7</v>
      </c>
      <c r="CD145">
        <v>10</v>
      </c>
      <c r="CE145">
        <v>12</v>
      </c>
      <c r="CF145">
        <v>12</v>
      </c>
      <c r="CG145" t="s">
        <v>5677</v>
      </c>
      <c r="CH145">
        <v>414</v>
      </c>
      <c r="CI145" t="s">
        <v>3290</v>
      </c>
      <c r="CJ145" t="s">
        <v>7332</v>
      </c>
      <c r="CK145">
        <v>5.56</v>
      </c>
      <c r="CL145">
        <v>1.8</v>
      </c>
      <c r="CM145" t="s">
        <v>3894</v>
      </c>
      <c r="CO145" t="str">
        <f>VLOOKUP(CM145,AutoSCAN_ORG!B147:CF2662,1,FALSE)</f>
        <v>AS00-0000802</v>
      </c>
      <c r="CP145">
        <f>VLOOKUP($CM145,AutoSCAN_ORG!$B$1:$CF$2516,2,FALSE)</f>
        <v>840.57799999999997</v>
      </c>
      <c r="CQ145">
        <f>VLOOKUP($CM145,AutoSCAN_ORG!$B$1:$CF$2516,3,FALSE)</f>
        <v>8.1159999999999997</v>
      </c>
      <c r="CR145">
        <f>VLOOKUP($CM145,AutoSCAN_ORG!$B$1:$CF$2516,4,FALSE)</f>
        <v>97.837000000000003</v>
      </c>
      <c r="CS145">
        <f>VLOOKUP($CM145,AutoSCAN_ORG!$B$1:$CF$2516,5,FALSE)</f>
        <v>6.2949999999999999</v>
      </c>
      <c r="CT145" t="str">
        <f>VLOOKUP($CM145,AutoSCAN_ORG!$B$1:$CF$2516,6,FALSE)</f>
        <v>MELO-CORR</v>
      </c>
      <c r="CU145">
        <f>VLOOKUP($CM145,AutoSCAN_ORG!$B$1:$CF$2516,7,FALSE)</f>
        <v>0</v>
      </c>
      <c r="CV145">
        <f>VLOOKUP($CM145,AutoSCAN_ORG!$B$1:$CF$2516,69,FALSE)</f>
        <v>0</v>
      </c>
      <c r="CW145">
        <f>VLOOKUP($CM145,AutoSCAN_ORG!$B$1:$CF$2516,70,FALSE)</f>
        <v>0</v>
      </c>
      <c r="CX145" t="str">
        <f>VLOOKUP($CM145,AutoSCAN_ORG!$B$1:$CF$2516,71,FALSE)</f>
        <v>Y</v>
      </c>
      <c r="CZ145" t="str">
        <f>VLOOKUP($CM145,AutoSCAN_ORG!$B$1:$CF$2516,73,FALSE)</f>
        <v>added</v>
      </c>
      <c r="DA145">
        <f>VLOOKUP($CM145,AutoSCAN_ORG!$B$1:$CF$2516,74,FALSE)</f>
        <v>0</v>
      </c>
      <c r="DB145">
        <f>VLOOKUP($CM145,AutoSCAN_ORG!$B$1:$CF$2516,75,FALSE)</f>
        <v>0</v>
      </c>
      <c r="DC145">
        <f>VLOOKUP($CM145,AutoSCAN_ORG!$B$1:$CF$2516,76,FALSE)</f>
        <v>0</v>
      </c>
      <c r="DD145">
        <f>VLOOKUP($CM145,AutoSCAN_ORG!$B$1:$CF$2516,77,FALSE)</f>
        <v>0</v>
      </c>
      <c r="DF145">
        <f>VLOOKUP($CM145,AutoSCAN_ORG!$B$1:$CF$2516,79,FALSE)</f>
        <v>10.44</v>
      </c>
      <c r="DG145">
        <f>VLOOKUP($CM145,AutoSCAN_ORG!$B$1:$CF$2516,80,FALSE)</f>
        <v>10.44</v>
      </c>
      <c r="DH145">
        <f>VLOOKUP($CM145,AutoSCAN_ORG!$B$1:$CF$2516,81,FALSE)</f>
        <v>2E-3</v>
      </c>
      <c r="DI145">
        <f>VLOOKUP($CM145,AutoSCAN_ORG!$B$1:$CF$2516,82,FALSE)</f>
        <v>5.0000000000000001E-3</v>
      </c>
      <c r="DJ145">
        <f>VLOOKUP($CM145,AutoSCAN_ORG!$B$1:$CF$2516,83,FALSE)</f>
        <v>0.60799999999999998</v>
      </c>
    </row>
    <row r="146" spans="2:114" x14ac:dyDescent="0.35">
      <c r="B146" t="s">
        <v>3895</v>
      </c>
      <c r="C146">
        <v>148</v>
      </c>
      <c r="D146" t="s">
        <v>7778</v>
      </c>
      <c r="E146">
        <v>275</v>
      </c>
      <c r="F146">
        <v>840.71299999999997</v>
      </c>
      <c r="G146">
        <v>10</v>
      </c>
      <c r="H146" t="s">
        <v>7782</v>
      </c>
      <c r="I146" t="s">
        <v>7773</v>
      </c>
      <c r="J146" t="s">
        <v>5753</v>
      </c>
      <c r="K146">
        <v>10</v>
      </c>
      <c r="L146">
        <v>0.56000000000000005</v>
      </c>
      <c r="M146">
        <v>9</v>
      </c>
      <c r="N146">
        <v>8</v>
      </c>
      <c r="O146" t="s">
        <v>7481</v>
      </c>
      <c r="R146" t="s">
        <v>7784</v>
      </c>
      <c r="S146" t="s">
        <v>7774</v>
      </c>
      <c r="T146" t="s">
        <v>7189</v>
      </c>
      <c r="U146" t="s">
        <v>7461</v>
      </c>
      <c r="V146" t="s">
        <v>7461</v>
      </c>
      <c r="W146">
        <v>5.56</v>
      </c>
      <c r="X146" t="s">
        <v>7877</v>
      </c>
      <c r="Y146">
        <v>1.8</v>
      </c>
      <c r="Z146" t="s">
        <v>7774</v>
      </c>
      <c r="AA146" t="s">
        <v>7789</v>
      </c>
      <c r="AB146" t="s">
        <v>7774</v>
      </c>
      <c r="AF146" t="s">
        <v>5678</v>
      </c>
      <c r="AG146">
        <v>42.77707083</v>
      </c>
      <c r="AH146">
        <v>-82.037375710000006</v>
      </c>
      <c r="AI146">
        <v>202.8</v>
      </c>
      <c r="AJ146">
        <v>290</v>
      </c>
      <c r="AL146">
        <v>15</v>
      </c>
      <c r="AM146">
        <v>986</v>
      </c>
      <c r="AN146">
        <v>17.608000000000001</v>
      </c>
      <c r="AO146">
        <v>-423.286</v>
      </c>
      <c r="AP146">
        <v>2116</v>
      </c>
      <c r="AQ146">
        <v>2117</v>
      </c>
      <c r="AT146">
        <v>1.24</v>
      </c>
      <c r="AU146">
        <v>1.24</v>
      </c>
      <c r="AW146">
        <v>2.15</v>
      </c>
      <c r="AX146">
        <v>2.15</v>
      </c>
      <c r="BD146">
        <v>0.56000000000000005</v>
      </c>
      <c r="BE146">
        <v>9</v>
      </c>
      <c r="BF146" t="s">
        <v>1112</v>
      </c>
      <c r="BG146" t="s">
        <v>3895</v>
      </c>
      <c r="BH146">
        <v>148</v>
      </c>
      <c r="BI146" t="s">
        <v>5753</v>
      </c>
      <c r="BJ146" t="s">
        <v>7773</v>
      </c>
      <c r="BK146">
        <v>148</v>
      </c>
      <c r="BL146">
        <v>1100</v>
      </c>
      <c r="BS146">
        <v>13</v>
      </c>
      <c r="BT146">
        <v>0.66</v>
      </c>
      <c r="BU146">
        <v>0.57999999999999996</v>
      </c>
      <c r="BV146">
        <v>0.57999999999999996</v>
      </c>
      <c r="BW146">
        <v>42.77707083</v>
      </c>
      <c r="BX146">
        <v>-82.037375710000006</v>
      </c>
      <c r="BY146">
        <v>4736581.142</v>
      </c>
      <c r="BZ146">
        <v>202.76400000000001</v>
      </c>
      <c r="CA146">
        <v>252.5</v>
      </c>
      <c r="CB146" t="s">
        <v>7470</v>
      </c>
      <c r="CC146">
        <v>7</v>
      </c>
      <c r="CD146">
        <v>10</v>
      </c>
      <c r="CE146">
        <v>12</v>
      </c>
      <c r="CF146">
        <v>12</v>
      </c>
      <c r="CG146" t="s">
        <v>5677</v>
      </c>
      <c r="CH146">
        <v>414</v>
      </c>
      <c r="CI146" t="s">
        <v>3290</v>
      </c>
      <c r="CJ146" t="s">
        <v>7332</v>
      </c>
      <c r="CK146">
        <v>5.56</v>
      </c>
      <c r="CL146">
        <v>1.8</v>
      </c>
      <c r="CM146" t="s">
        <v>3895</v>
      </c>
      <c r="CO146" t="str">
        <f>VLOOKUP(CM146,AutoSCAN_ORG!B148:CF2663,1,FALSE)</f>
        <v>AS00-0000803</v>
      </c>
      <c r="CP146">
        <f>VLOOKUP($CM146,AutoSCAN_ORG!$B$1:$CF$2516,2,FALSE)</f>
        <v>840.70799999999997</v>
      </c>
      <c r="CQ146">
        <f>VLOOKUP($CM146,AutoSCAN_ORG!$B$1:$CF$2516,3,FALSE)</f>
        <v>9.7059999999999995</v>
      </c>
      <c r="CR146">
        <f>VLOOKUP($CM146,AutoSCAN_ORG!$B$1:$CF$2516,4,FALSE)</f>
        <v>101.363</v>
      </c>
      <c r="CS146">
        <f>VLOOKUP($CM146,AutoSCAN_ORG!$B$1:$CF$2516,5,FALSE)</f>
        <v>6.2949999999999999</v>
      </c>
      <c r="CT146" t="str">
        <f>VLOOKUP($CM146,AutoSCAN_ORG!$B$1:$CF$2516,6,FALSE)</f>
        <v>MELO-CORR</v>
      </c>
      <c r="CU146">
        <f>VLOOKUP($CM146,AutoSCAN_ORG!$B$1:$CF$2516,7,FALSE)</f>
        <v>0</v>
      </c>
      <c r="CV146">
        <f>VLOOKUP($CM146,AutoSCAN_ORG!$B$1:$CF$2516,69,FALSE)</f>
        <v>0</v>
      </c>
      <c r="CW146">
        <f>VLOOKUP($CM146,AutoSCAN_ORG!$B$1:$CF$2516,70,FALSE)</f>
        <v>0</v>
      </c>
      <c r="CX146" t="str">
        <f>VLOOKUP($CM146,AutoSCAN_ORG!$B$1:$CF$2516,71,FALSE)</f>
        <v>Y</v>
      </c>
      <c r="CZ146" t="str">
        <f>VLOOKUP($CM146,AutoSCAN_ORG!$B$1:$CF$2516,73,FALSE)</f>
        <v>added</v>
      </c>
      <c r="DA146">
        <f>VLOOKUP($CM146,AutoSCAN_ORG!$B$1:$CF$2516,74,FALSE)</f>
        <v>0</v>
      </c>
      <c r="DB146">
        <f>VLOOKUP($CM146,AutoSCAN_ORG!$B$1:$CF$2516,75,FALSE)</f>
        <v>0</v>
      </c>
      <c r="DC146">
        <f>VLOOKUP($CM146,AutoSCAN_ORG!$B$1:$CF$2516,76,FALSE)</f>
        <v>0</v>
      </c>
      <c r="DD146">
        <f>VLOOKUP($CM146,AutoSCAN_ORG!$B$1:$CF$2516,77,FALSE)</f>
        <v>0</v>
      </c>
      <c r="DF146">
        <f>VLOOKUP($CM146,AutoSCAN_ORG!$B$1:$CF$2516,79,FALSE)</f>
        <v>10.119999999999999</v>
      </c>
      <c r="DG146">
        <f>VLOOKUP($CM146,AutoSCAN_ORG!$B$1:$CF$2516,80,FALSE)</f>
        <v>10.119999999999999</v>
      </c>
      <c r="DH146">
        <f>VLOOKUP($CM146,AutoSCAN_ORG!$B$1:$CF$2516,81,FALSE)</f>
        <v>1.2E-2</v>
      </c>
      <c r="DI146">
        <f>VLOOKUP($CM146,AutoSCAN_ORG!$B$1:$CF$2516,82,FALSE)</f>
        <v>2.4E-2</v>
      </c>
      <c r="DJ146">
        <f>VLOOKUP($CM146,AutoSCAN_ORG!$B$1:$CF$2516,83,FALSE)</f>
        <v>0.58699999999999997</v>
      </c>
    </row>
    <row r="147" spans="2:114" x14ac:dyDescent="0.35">
      <c r="B147" t="s">
        <v>3893</v>
      </c>
      <c r="C147">
        <v>145</v>
      </c>
      <c r="D147" t="s">
        <v>7778</v>
      </c>
      <c r="E147">
        <v>272</v>
      </c>
      <c r="F147">
        <v>840.37400000000002</v>
      </c>
      <c r="G147">
        <v>10</v>
      </c>
      <c r="H147" t="s">
        <v>7782</v>
      </c>
      <c r="I147" t="s">
        <v>7773</v>
      </c>
      <c r="J147" t="s">
        <v>7852</v>
      </c>
      <c r="K147">
        <v>11</v>
      </c>
      <c r="L147">
        <v>0.6</v>
      </c>
      <c r="M147">
        <v>42</v>
      </c>
      <c r="N147">
        <v>24</v>
      </c>
      <c r="O147" t="s">
        <v>7466</v>
      </c>
      <c r="Q147">
        <v>6</v>
      </c>
      <c r="R147" t="s">
        <v>7784</v>
      </c>
      <c r="S147" t="s">
        <v>7774</v>
      </c>
      <c r="T147" t="s">
        <v>7189</v>
      </c>
      <c r="U147" t="s">
        <v>7461</v>
      </c>
      <c r="V147" t="s">
        <v>7461</v>
      </c>
      <c r="W147">
        <v>5.56</v>
      </c>
      <c r="X147" t="s">
        <v>7877</v>
      </c>
      <c r="Y147">
        <v>1.8</v>
      </c>
      <c r="Z147" t="s">
        <v>7774</v>
      </c>
      <c r="AA147" t="s">
        <v>7788</v>
      </c>
      <c r="AB147" t="s">
        <v>7774</v>
      </c>
      <c r="AC147">
        <v>10</v>
      </c>
      <c r="AF147" t="s">
        <v>5683</v>
      </c>
      <c r="AG147">
        <v>42.777074040000002</v>
      </c>
      <c r="AH147">
        <v>-82.037375609999998</v>
      </c>
      <c r="AI147">
        <v>202.8</v>
      </c>
      <c r="AJ147">
        <v>290</v>
      </c>
      <c r="AL147">
        <v>15</v>
      </c>
      <c r="AM147">
        <v>986</v>
      </c>
      <c r="AN147">
        <v>17.251999999999999</v>
      </c>
      <c r="AO147">
        <v>-406.25700000000001</v>
      </c>
      <c r="AP147">
        <v>2080</v>
      </c>
      <c r="AQ147">
        <v>2071</v>
      </c>
      <c r="AT147">
        <v>1.21</v>
      </c>
      <c r="AU147">
        <v>1.21</v>
      </c>
      <c r="AW147">
        <v>2.1</v>
      </c>
      <c r="AX147">
        <v>2.11</v>
      </c>
      <c r="BD147">
        <v>0.42</v>
      </c>
      <c r="BE147">
        <v>42</v>
      </c>
      <c r="BF147" t="s">
        <v>8666</v>
      </c>
      <c r="BG147" t="s">
        <v>3893</v>
      </c>
      <c r="BH147">
        <v>145</v>
      </c>
      <c r="BI147" t="s">
        <v>7852</v>
      </c>
      <c r="BJ147" t="s">
        <v>7773</v>
      </c>
      <c r="BK147">
        <v>145</v>
      </c>
      <c r="BL147">
        <v>1100</v>
      </c>
      <c r="BM147">
        <v>272</v>
      </c>
      <c r="BN147">
        <v>6</v>
      </c>
      <c r="BO147" t="s">
        <v>8660</v>
      </c>
      <c r="BS147">
        <v>13</v>
      </c>
      <c r="BT147">
        <v>0.67</v>
      </c>
      <c r="BU147">
        <v>0.6</v>
      </c>
      <c r="BV147">
        <v>0.59</v>
      </c>
      <c r="BW147">
        <v>42.777074040000002</v>
      </c>
      <c r="BX147">
        <v>-82.037375609999998</v>
      </c>
      <c r="BY147">
        <v>4736581.4979999997</v>
      </c>
      <c r="BZ147">
        <v>202.76499999999999</v>
      </c>
      <c r="CA147">
        <v>252.8</v>
      </c>
      <c r="CB147" t="s">
        <v>7450</v>
      </c>
      <c r="CC147">
        <v>7</v>
      </c>
      <c r="CD147">
        <v>10</v>
      </c>
      <c r="CE147">
        <v>11</v>
      </c>
      <c r="CF147">
        <v>11</v>
      </c>
      <c r="CG147" t="s">
        <v>5677</v>
      </c>
      <c r="CH147">
        <v>414</v>
      </c>
      <c r="CI147" t="s">
        <v>5823</v>
      </c>
      <c r="CJ147" t="s">
        <v>8661</v>
      </c>
      <c r="CK147">
        <v>5.56</v>
      </c>
      <c r="CM147" t="s">
        <v>3893</v>
      </c>
      <c r="CO147" t="str">
        <f>VLOOKUP(CM147,AutoSCAN_ORG!B145:CF2660,1,FALSE)</f>
        <v>AS00-0000801</v>
      </c>
      <c r="CP147">
        <f>VLOOKUP($CM147,AutoSCAN_ORG!$B$1:$CF$2516,2,FALSE)</f>
        <v>840.38499999999999</v>
      </c>
      <c r="CQ147">
        <f>VLOOKUP($CM147,AutoSCAN_ORG!$B$1:$CF$2516,3,FALSE)</f>
        <v>10.068</v>
      </c>
      <c r="CR147">
        <f>VLOOKUP($CM147,AutoSCAN_ORG!$B$1:$CF$2516,4,FALSE)</f>
        <v>95.391999999999996</v>
      </c>
      <c r="CS147">
        <f>VLOOKUP($CM147,AutoSCAN_ORG!$B$1:$CF$2516,5,FALSE)</f>
        <v>6.2949999999999999</v>
      </c>
      <c r="CT147" t="str">
        <f>VLOOKUP($CM147,AutoSCAN_ORG!$B$1:$CF$2516,6,FALSE)</f>
        <v>MELO-CORR</v>
      </c>
      <c r="CU147">
        <f>VLOOKUP($CM147,AutoSCAN_ORG!$B$1:$CF$2516,7,FALSE)</f>
        <v>0</v>
      </c>
      <c r="CV147">
        <f>VLOOKUP($CM147,AutoSCAN_ORG!$B$1:$CF$2516,69,FALSE)</f>
        <v>0</v>
      </c>
      <c r="CW147">
        <f>VLOOKUP($CM147,AutoSCAN_ORG!$B$1:$CF$2516,70,FALSE)</f>
        <v>0</v>
      </c>
      <c r="CX147" t="str">
        <f>VLOOKUP($CM147,AutoSCAN_ORG!$B$1:$CF$2516,71,FALSE)</f>
        <v>Y</v>
      </c>
      <c r="CY147">
        <f>VLOOKUP($CM147,AutoSCAN_ORG!$B$1:$CF$2516,72,FALSE)</f>
        <v>0</v>
      </c>
      <c r="CZ147">
        <f>VLOOKUP($CM147,AutoSCAN_ORG!$B$1:$CF$2516,73,FALSE)</f>
        <v>0</v>
      </c>
      <c r="DA147">
        <f>VLOOKUP($CM147,AutoSCAN_ORG!$B$1:$CF$2516,74,FALSE)</f>
        <v>0</v>
      </c>
      <c r="DB147">
        <f>VLOOKUP($CM147,AutoSCAN_ORG!$B$1:$CF$2516,75,FALSE)</f>
        <v>0</v>
      </c>
      <c r="DC147">
        <f>VLOOKUP($CM147,AutoSCAN_ORG!$B$1:$CF$2516,76,FALSE)</f>
        <v>0</v>
      </c>
      <c r="DD147">
        <f>VLOOKUP($CM147,AutoSCAN_ORG!$B$1:$CF$2516,77,FALSE)</f>
        <v>0</v>
      </c>
      <c r="DE147">
        <f>VLOOKUP($CM147,AutoSCAN_ORG!$B$1:$CF$2516,78,FALSE)</f>
        <v>0</v>
      </c>
      <c r="DF147">
        <f>VLOOKUP($CM147,AutoSCAN_ORG!$B$1:$CF$2516,79,FALSE)</f>
        <v>10.79</v>
      </c>
      <c r="DG147">
        <f>VLOOKUP($CM147,AutoSCAN_ORG!$B$1:$CF$2516,80,FALSE)</f>
        <v>10.79</v>
      </c>
      <c r="DH147">
        <f>VLOOKUP($CM147,AutoSCAN_ORG!$B$1:$CF$2516,81,FALSE)</f>
        <v>1.6E-2</v>
      </c>
      <c r="DI147">
        <f>VLOOKUP($CM147,AutoSCAN_ORG!$B$1:$CF$2516,82,FALSE)</f>
        <v>2.5000000000000001E-2</v>
      </c>
      <c r="DJ147">
        <f>VLOOKUP($CM147,AutoSCAN_ORG!$B$1:$CF$2516,83,FALSE)</f>
        <v>0.79</v>
      </c>
    </row>
    <row r="148" spans="2:114" x14ac:dyDescent="0.35">
      <c r="B148" t="s">
        <v>3896</v>
      </c>
      <c r="C148">
        <v>149</v>
      </c>
      <c r="D148" t="s">
        <v>7778</v>
      </c>
      <c r="E148">
        <v>276</v>
      </c>
      <c r="F148">
        <v>841.10799999999995</v>
      </c>
      <c r="G148">
        <v>10</v>
      </c>
      <c r="H148" t="s">
        <v>7782</v>
      </c>
      <c r="I148" t="s">
        <v>7773</v>
      </c>
      <c r="J148" t="s">
        <v>5753</v>
      </c>
      <c r="K148">
        <v>12</v>
      </c>
      <c r="L148">
        <v>0.66</v>
      </c>
      <c r="M148">
        <v>8</v>
      </c>
      <c r="N148">
        <v>11</v>
      </c>
      <c r="O148" t="s">
        <v>7882</v>
      </c>
      <c r="R148" t="s">
        <v>7784</v>
      </c>
      <c r="S148" t="s">
        <v>7774</v>
      </c>
      <c r="T148" t="s">
        <v>7189</v>
      </c>
      <c r="U148" t="s">
        <v>7461</v>
      </c>
      <c r="V148" t="s">
        <v>7461</v>
      </c>
      <c r="W148">
        <v>5.56</v>
      </c>
      <c r="X148" t="s">
        <v>7877</v>
      </c>
      <c r="Y148">
        <v>1.8</v>
      </c>
      <c r="Z148" t="s">
        <v>7774</v>
      </c>
      <c r="AA148" t="s">
        <v>7786</v>
      </c>
      <c r="AB148" t="s">
        <v>7774</v>
      </c>
      <c r="AC148">
        <v>10</v>
      </c>
      <c r="AD148">
        <v>10</v>
      </c>
      <c r="AE148">
        <v>15</v>
      </c>
      <c r="AF148" t="s">
        <v>5683</v>
      </c>
      <c r="AG148">
        <v>42.777067250000002</v>
      </c>
      <c r="AH148">
        <v>-82.037375819999994</v>
      </c>
      <c r="AI148">
        <v>202.8</v>
      </c>
      <c r="AJ148">
        <v>290</v>
      </c>
      <c r="AL148">
        <v>15</v>
      </c>
      <c r="AM148">
        <v>986</v>
      </c>
      <c r="AN148">
        <v>18.004000000000001</v>
      </c>
      <c r="AO148">
        <v>-415.81799999999998</v>
      </c>
      <c r="AP148">
        <v>2116</v>
      </c>
      <c r="AQ148">
        <v>2117</v>
      </c>
      <c r="AT148">
        <v>1.24</v>
      </c>
      <c r="AU148">
        <v>1.24</v>
      </c>
      <c r="AW148">
        <v>2.15</v>
      </c>
      <c r="AX148">
        <v>2.15</v>
      </c>
      <c r="BD148">
        <v>0.66</v>
      </c>
      <c r="BE148">
        <v>8</v>
      </c>
      <c r="BF148" t="s">
        <v>1113</v>
      </c>
      <c r="BG148" t="s">
        <v>3896</v>
      </c>
      <c r="BH148">
        <v>149</v>
      </c>
      <c r="BI148" t="s">
        <v>5753</v>
      </c>
      <c r="BJ148" t="s">
        <v>7773</v>
      </c>
      <c r="BK148">
        <v>149</v>
      </c>
      <c r="BL148">
        <v>1100</v>
      </c>
      <c r="BS148">
        <v>13</v>
      </c>
      <c r="BT148">
        <v>0.66</v>
      </c>
      <c r="BU148">
        <v>0.57999999999999996</v>
      </c>
      <c r="BV148">
        <v>0.57999999999999996</v>
      </c>
      <c r="BW148">
        <v>42.777067250000002</v>
      </c>
      <c r="BX148">
        <v>-82.037375819999994</v>
      </c>
      <c r="BY148">
        <v>4736580.7439999999</v>
      </c>
      <c r="BZ148">
        <v>202.762</v>
      </c>
      <c r="CA148">
        <v>254.3</v>
      </c>
      <c r="CB148" t="s">
        <v>7486</v>
      </c>
      <c r="CC148">
        <v>7</v>
      </c>
      <c r="CD148">
        <v>10</v>
      </c>
      <c r="CE148">
        <v>12</v>
      </c>
      <c r="CF148">
        <v>12</v>
      </c>
      <c r="CG148" t="s">
        <v>5677</v>
      </c>
      <c r="CH148">
        <v>414</v>
      </c>
      <c r="CI148" t="s">
        <v>3290</v>
      </c>
      <c r="CJ148" t="s">
        <v>7332</v>
      </c>
      <c r="CK148">
        <v>5.56</v>
      </c>
      <c r="CL148">
        <v>1.9</v>
      </c>
      <c r="CM148" t="s">
        <v>3896</v>
      </c>
      <c r="CO148" t="str">
        <f>VLOOKUP(CM148,AutoSCAN_ORG!B149:CF2664,1,FALSE)</f>
        <v>AS00-0000804</v>
      </c>
      <c r="CP148">
        <f>VLOOKUP($CM148,AutoSCAN_ORG!$B$1:$CF$2516,2,FALSE)</f>
        <v>841.10500000000002</v>
      </c>
      <c r="CQ148">
        <f>VLOOKUP($CM148,AutoSCAN_ORG!$B$1:$CF$2516,3,FALSE)</f>
        <v>8</v>
      </c>
      <c r="CR148">
        <f>VLOOKUP($CM148,AutoSCAN_ORG!$B$1:$CF$2516,4,FALSE)</f>
        <v>100.21599999999999</v>
      </c>
      <c r="CS148">
        <f>VLOOKUP($CM148,AutoSCAN_ORG!$B$1:$CF$2516,5,FALSE)</f>
        <v>6.2949999999999999</v>
      </c>
      <c r="CT148" t="str">
        <f>VLOOKUP($CM148,AutoSCAN_ORG!$B$1:$CF$2516,6,FALSE)</f>
        <v>MELO-CORR</v>
      </c>
      <c r="CU148">
        <f>VLOOKUP($CM148,AutoSCAN_ORG!$B$1:$CF$2516,7,FALSE)</f>
        <v>0</v>
      </c>
      <c r="CV148">
        <f>VLOOKUP($CM148,AutoSCAN_ORG!$B$1:$CF$2516,69,FALSE)</f>
        <v>0</v>
      </c>
      <c r="CW148">
        <f>VLOOKUP($CM148,AutoSCAN_ORG!$B$1:$CF$2516,70,FALSE)</f>
        <v>0</v>
      </c>
      <c r="CX148" t="str">
        <f>VLOOKUP($CM148,AutoSCAN_ORG!$B$1:$CF$2516,71,FALSE)</f>
        <v>Y</v>
      </c>
      <c r="CZ148">
        <f>VLOOKUP($CM148,AutoSCAN_ORG!$B$1:$CF$2516,73,FALSE)</f>
        <v>0</v>
      </c>
      <c r="DA148">
        <f>VLOOKUP($CM148,AutoSCAN_ORG!$B$1:$CF$2516,74,FALSE)</f>
        <v>0</v>
      </c>
      <c r="DB148">
        <f>VLOOKUP($CM148,AutoSCAN_ORG!$B$1:$CF$2516,75,FALSE)</f>
        <v>0</v>
      </c>
      <c r="DC148">
        <f>VLOOKUP($CM148,AutoSCAN_ORG!$B$1:$CF$2516,76,FALSE)</f>
        <v>0</v>
      </c>
      <c r="DD148">
        <f>VLOOKUP($CM148,AutoSCAN_ORG!$B$1:$CF$2516,77,FALSE)</f>
        <v>0</v>
      </c>
      <c r="DF148">
        <f>VLOOKUP($CM148,AutoSCAN_ORG!$B$1:$CF$2516,79,FALSE)</f>
        <v>11.94</v>
      </c>
      <c r="DG148">
        <f>VLOOKUP($CM148,AutoSCAN_ORG!$B$1:$CF$2516,80,FALSE)</f>
        <v>11.94</v>
      </c>
      <c r="DH148">
        <f>VLOOKUP($CM148,AutoSCAN_ORG!$B$1:$CF$2516,81,FALSE)</f>
        <v>1.4999999999999999E-2</v>
      </c>
      <c r="DI148">
        <f>VLOOKUP($CM148,AutoSCAN_ORG!$B$1:$CF$2516,82,FALSE)</f>
        <v>3.1E-2</v>
      </c>
      <c r="DJ148">
        <f>VLOOKUP($CM148,AutoSCAN_ORG!$B$1:$CF$2516,83,FALSE)</f>
        <v>0.85399999999999998</v>
      </c>
    </row>
    <row r="149" spans="2:114" x14ac:dyDescent="0.35">
      <c r="B149" t="s">
        <v>3900</v>
      </c>
      <c r="C149">
        <v>150</v>
      </c>
      <c r="D149" t="s">
        <v>7778</v>
      </c>
      <c r="E149">
        <v>278</v>
      </c>
      <c r="F149">
        <v>858.03700000000003</v>
      </c>
      <c r="G149">
        <v>10</v>
      </c>
      <c r="H149" t="s">
        <v>7782</v>
      </c>
      <c r="I149" t="s">
        <v>7773</v>
      </c>
      <c r="J149" t="s">
        <v>7810</v>
      </c>
      <c r="M149">
        <v>25</v>
      </c>
      <c r="N149">
        <v>13</v>
      </c>
      <c r="O149" t="s">
        <v>7547</v>
      </c>
      <c r="R149" t="s">
        <v>7776</v>
      </c>
      <c r="S149" t="s">
        <v>3293</v>
      </c>
      <c r="T149" t="s">
        <v>7190</v>
      </c>
      <c r="U149" t="s">
        <v>7364</v>
      </c>
      <c r="V149" t="s">
        <v>7364</v>
      </c>
      <c r="W149">
        <v>5.56</v>
      </c>
      <c r="X149" t="s">
        <v>7883</v>
      </c>
      <c r="Y149">
        <v>1.9</v>
      </c>
      <c r="Z149" t="s">
        <v>7774</v>
      </c>
      <c r="AA149" t="s">
        <v>7788</v>
      </c>
      <c r="AB149" t="s">
        <v>7774</v>
      </c>
      <c r="AF149" t="s">
        <v>5776</v>
      </c>
      <c r="AG149">
        <v>42.776914359999999</v>
      </c>
      <c r="AH149">
        <v>-82.037381400000001</v>
      </c>
      <c r="AI149">
        <v>202.7</v>
      </c>
      <c r="AJ149">
        <v>290</v>
      </c>
      <c r="AL149">
        <v>15</v>
      </c>
      <c r="AM149">
        <v>986</v>
      </c>
      <c r="AN149">
        <v>16.824999999999999</v>
      </c>
      <c r="AO149">
        <v>-1.56</v>
      </c>
      <c r="BF149" t="s">
        <v>1116</v>
      </c>
      <c r="BG149" t="s">
        <v>3900</v>
      </c>
      <c r="BH149">
        <v>150</v>
      </c>
      <c r="BI149" t="s">
        <v>7810</v>
      </c>
      <c r="BJ149" t="s">
        <v>7773</v>
      </c>
      <c r="BK149">
        <v>150</v>
      </c>
      <c r="BL149">
        <v>1110</v>
      </c>
      <c r="BW149">
        <v>42.776914359999999</v>
      </c>
      <c r="BX149">
        <v>-82.037381400000001</v>
      </c>
      <c r="BY149">
        <v>4736563.7719999999</v>
      </c>
      <c r="BZ149">
        <v>202.67699999999999</v>
      </c>
      <c r="CA149">
        <v>312.7</v>
      </c>
      <c r="CB149" t="s">
        <v>7487</v>
      </c>
      <c r="CC149">
        <v>7</v>
      </c>
      <c r="CG149" t="s">
        <v>5672</v>
      </c>
      <c r="CH149">
        <v>414</v>
      </c>
      <c r="CI149" t="s">
        <v>3899</v>
      </c>
      <c r="CJ149" t="s">
        <v>3899</v>
      </c>
      <c r="CK149">
        <v>5.56</v>
      </c>
      <c r="CL149">
        <v>1.8</v>
      </c>
      <c r="CM149" t="s">
        <v>3900</v>
      </c>
      <c r="CO149" t="str">
        <f>VLOOKUP(CM149,AutoSCAN_ORG!B150:CF2665,1,FALSE)</f>
        <v>AS00-0000807</v>
      </c>
      <c r="CP149">
        <f>VLOOKUP($CM149,AutoSCAN_ORG!$B$1:$CF$2516,2,FALSE)</f>
        <v>858.029</v>
      </c>
      <c r="CQ149">
        <f>VLOOKUP($CM149,AutoSCAN_ORG!$B$1:$CF$2516,3,FALSE)</f>
        <v>52.777999999999999</v>
      </c>
      <c r="CR149">
        <f>VLOOKUP($CM149,AutoSCAN_ORG!$B$1:$CF$2516,4,FALSE)</f>
        <v>34.090000000000003</v>
      </c>
      <c r="CS149">
        <f>VLOOKUP($CM149,AutoSCAN_ORG!$B$1:$CF$2516,5,FALSE)</f>
        <v>10.804</v>
      </c>
      <c r="CT149" t="str">
        <f>VLOOKUP($CM149,AutoSCAN_ORG!$B$1:$CF$2516,6,FALSE)</f>
        <v>SWFE</v>
      </c>
      <c r="CU149">
        <f>VLOOKUP($CM149,AutoSCAN_ORG!$B$1:$CF$2516,7,FALSE)</f>
        <v>0</v>
      </c>
      <c r="CV149">
        <f>VLOOKUP($CM149,AutoSCAN_ORG!$B$1:$CF$2516,69,FALSE)</f>
        <v>0</v>
      </c>
      <c r="CW149">
        <f>VLOOKUP($CM149,AutoSCAN_ORG!$B$1:$CF$2516,70,FALSE)</f>
        <v>0</v>
      </c>
      <c r="CX149">
        <f>VLOOKUP($CM149,AutoSCAN_ORG!$B$1:$CF$2516,71,FALSE)</f>
        <v>0</v>
      </c>
      <c r="CZ149">
        <f>VLOOKUP($CM149,AutoSCAN_ORG!$B$1:$CF$2516,73,FALSE)</f>
        <v>0</v>
      </c>
      <c r="DA149">
        <f>VLOOKUP($CM149,AutoSCAN_ORG!$B$1:$CF$2516,74,FALSE)</f>
        <v>0</v>
      </c>
      <c r="DB149">
        <f>VLOOKUP($CM149,AutoSCAN_ORG!$B$1:$CF$2516,75,FALSE)</f>
        <v>0</v>
      </c>
      <c r="DC149">
        <f>VLOOKUP($CM149,AutoSCAN_ORG!$B$1:$CF$2516,76,FALSE)</f>
        <v>0</v>
      </c>
      <c r="DD149">
        <f>VLOOKUP($CM149,AutoSCAN_ORG!$B$1:$CF$2516,77,FALSE)</f>
        <v>0</v>
      </c>
      <c r="DF149">
        <f>VLOOKUP($CM149,AutoSCAN_ORG!$B$1:$CF$2516,79,FALSE)</f>
        <v>0</v>
      </c>
      <c r="DG149">
        <f>VLOOKUP($CM149,AutoSCAN_ORG!$B$1:$CF$2516,80,FALSE)</f>
        <v>0</v>
      </c>
      <c r="DH149">
        <f>VLOOKUP($CM149,AutoSCAN_ORG!$B$1:$CF$2516,81,FALSE)</f>
        <v>0</v>
      </c>
      <c r="DI149">
        <f>VLOOKUP($CM149,AutoSCAN_ORG!$B$1:$CF$2516,82,FALSE)</f>
        <v>0</v>
      </c>
      <c r="DJ149">
        <f>VLOOKUP($CM149,AutoSCAN_ORG!$B$1:$CF$2516,83,FALSE)</f>
        <v>0</v>
      </c>
    </row>
    <row r="150" spans="2:114" x14ac:dyDescent="0.35">
      <c r="B150" t="s">
        <v>3909</v>
      </c>
      <c r="C150">
        <v>152</v>
      </c>
      <c r="D150" t="s">
        <v>7778</v>
      </c>
      <c r="E150">
        <v>283</v>
      </c>
      <c r="F150">
        <v>903.58</v>
      </c>
      <c r="G150">
        <v>10</v>
      </c>
      <c r="H150" t="s">
        <v>7782</v>
      </c>
      <c r="I150" t="s">
        <v>7773</v>
      </c>
      <c r="J150" t="s">
        <v>7810</v>
      </c>
      <c r="K150">
        <v>15</v>
      </c>
      <c r="L150">
        <v>0.84</v>
      </c>
      <c r="M150">
        <v>8</v>
      </c>
      <c r="N150">
        <v>11</v>
      </c>
      <c r="O150" t="s">
        <v>7617</v>
      </c>
      <c r="R150" t="s">
        <v>7776</v>
      </c>
      <c r="S150" t="s">
        <v>3293</v>
      </c>
      <c r="T150" t="s">
        <v>7191</v>
      </c>
      <c r="U150" t="s">
        <v>7439</v>
      </c>
      <c r="V150" t="s">
        <v>7439</v>
      </c>
      <c r="W150">
        <v>5.56</v>
      </c>
      <c r="X150" t="s">
        <v>7886</v>
      </c>
      <c r="Y150">
        <v>1.9</v>
      </c>
      <c r="Z150" t="s">
        <v>7774</v>
      </c>
      <c r="AA150" t="s">
        <v>7786</v>
      </c>
      <c r="AB150" t="s">
        <v>7774</v>
      </c>
      <c r="AC150">
        <v>10</v>
      </c>
      <c r="AD150">
        <v>10</v>
      </c>
      <c r="AE150">
        <v>15</v>
      </c>
      <c r="AF150" t="s">
        <v>5785</v>
      </c>
      <c r="AG150">
        <v>42.776502790000002</v>
      </c>
      <c r="AH150">
        <v>-82.037397720000001</v>
      </c>
      <c r="AI150">
        <v>202.5</v>
      </c>
      <c r="AJ150">
        <v>290</v>
      </c>
      <c r="AL150">
        <v>15</v>
      </c>
      <c r="AM150">
        <v>986</v>
      </c>
      <c r="AN150">
        <v>8.1760000000000002</v>
      </c>
      <c r="AO150">
        <v>-20.51</v>
      </c>
      <c r="AP150">
        <v>2115</v>
      </c>
      <c r="AQ150">
        <v>2116</v>
      </c>
      <c r="AT150">
        <v>1.24</v>
      </c>
      <c r="AU150">
        <v>1.24</v>
      </c>
      <c r="AW150">
        <v>2.15</v>
      </c>
      <c r="AX150">
        <v>2.14</v>
      </c>
      <c r="BD150">
        <v>0.84</v>
      </c>
      <c r="BE150">
        <v>8</v>
      </c>
      <c r="BF150" t="s">
        <v>1124</v>
      </c>
      <c r="BG150" t="s">
        <v>3909</v>
      </c>
      <c r="BH150">
        <v>152</v>
      </c>
      <c r="BI150" t="s">
        <v>7810</v>
      </c>
      <c r="BJ150" t="s">
        <v>7773</v>
      </c>
      <c r="BK150">
        <v>152</v>
      </c>
      <c r="BL150">
        <v>1140</v>
      </c>
      <c r="BS150">
        <v>13</v>
      </c>
      <c r="BT150">
        <v>0.66</v>
      </c>
      <c r="BU150">
        <v>0.57999999999999996</v>
      </c>
      <c r="BV150">
        <v>0.57999999999999996</v>
      </c>
      <c r="BW150">
        <v>42.776502790000002</v>
      </c>
      <c r="BX150">
        <v>-82.037397720000001</v>
      </c>
      <c r="BY150">
        <v>4736518.0860000001</v>
      </c>
      <c r="BZ150">
        <v>202.52099999999999</v>
      </c>
      <c r="CA150">
        <v>298.60000000000002</v>
      </c>
      <c r="CB150" t="s">
        <v>7490</v>
      </c>
      <c r="CC150">
        <v>7</v>
      </c>
      <c r="CD150">
        <v>10</v>
      </c>
      <c r="CE150">
        <v>12</v>
      </c>
      <c r="CF150">
        <v>12</v>
      </c>
      <c r="CG150" t="s">
        <v>5672</v>
      </c>
      <c r="CH150">
        <v>414</v>
      </c>
      <c r="CI150" t="s">
        <v>3710</v>
      </c>
      <c r="CJ150" t="s">
        <v>8656</v>
      </c>
      <c r="CK150">
        <v>5.56</v>
      </c>
      <c r="CL150">
        <v>1.9</v>
      </c>
      <c r="CM150" t="s">
        <v>3909</v>
      </c>
      <c r="CO150" t="str">
        <f>VLOOKUP(CM150,AutoSCAN_ORG!B152:CF2667,1,FALSE)</f>
        <v>AS00-0000813</v>
      </c>
      <c r="CP150">
        <f>VLOOKUP($CM150,AutoSCAN_ORG!$B$1:$CF$2516,2,FALSE)</f>
        <v>903.57799999999997</v>
      </c>
      <c r="CQ150">
        <f>VLOOKUP($CM150,AutoSCAN_ORG!$B$1:$CF$2516,3,FALSE)</f>
        <v>8.3740000000000006</v>
      </c>
      <c r="CR150">
        <f>VLOOKUP($CM150,AutoSCAN_ORG!$B$1:$CF$2516,4,FALSE)</f>
        <v>54.097000000000001</v>
      </c>
      <c r="CS150">
        <f>VLOOKUP($CM150,AutoSCAN_ORG!$B$1:$CF$2516,5,FALSE)</f>
        <v>8.4209999999999994</v>
      </c>
      <c r="CT150" t="str">
        <f>VLOOKUP($CM150,AutoSCAN_ORG!$B$1:$CF$2516,6,FALSE)</f>
        <v>SWFE-MIFE</v>
      </c>
      <c r="CU150">
        <f>VLOOKUP($CM150,AutoSCAN_ORG!$B$1:$CF$2516,7,FALSE)</f>
        <v>0</v>
      </c>
      <c r="CV150">
        <f>VLOOKUP($CM150,AutoSCAN_ORG!$B$1:$CF$2516,69,FALSE)</f>
        <v>0</v>
      </c>
      <c r="CW150">
        <f>VLOOKUP($CM150,AutoSCAN_ORG!$B$1:$CF$2516,70,FALSE)</f>
        <v>0</v>
      </c>
      <c r="CX150" t="str">
        <f>VLOOKUP($CM150,AutoSCAN_ORG!$B$1:$CF$2516,71,FALSE)</f>
        <v>Y</v>
      </c>
      <c r="CZ150">
        <f>VLOOKUP($CM150,AutoSCAN_ORG!$B$1:$CF$2516,73,FALSE)</f>
        <v>0</v>
      </c>
      <c r="DA150">
        <f>VLOOKUP($CM150,AutoSCAN_ORG!$B$1:$CF$2516,74,FALSE)</f>
        <v>0</v>
      </c>
      <c r="DB150">
        <f>VLOOKUP($CM150,AutoSCAN_ORG!$B$1:$CF$2516,75,FALSE)</f>
        <v>0</v>
      </c>
      <c r="DC150">
        <f>VLOOKUP($CM150,AutoSCAN_ORG!$B$1:$CF$2516,76,FALSE)</f>
        <v>0</v>
      </c>
      <c r="DD150">
        <f>VLOOKUP($CM150,AutoSCAN_ORG!$B$1:$CF$2516,77,FALSE)</f>
        <v>0</v>
      </c>
      <c r="DF150">
        <f>VLOOKUP($CM150,AutoSCAN_ORG!$B$1:$CF$2516,79,FALSE)</f>
        <v>15.18</v>
      </c>
      <c r="DG150">
        <f>VLOOKUP($CM150,AutoSCAN_ORG!$B$1:$CF$2516,80,FALSE)</f>
        <v>15.18</v>
      </c>
      <c r="DH150">
        <f>VLOOKUP($CM150,AutoSCAN_ORG!$B$1:$CF$2516,81,FALSE)</f>
        <v>1.6E-2</v>
      </c>
      <c r="DI150">
        <f>VLOOKUP($CM150,AutoSCAN_ORG!$B$1:$CF$2516,82,FALSE)</f>
        <v>0.03</v>
      </c>
      <c r="DJ150">
        <f>VLOOKUP($CM150,AutoSCAN_ORG!$B$1:$CF$2516,83,FALSE)</f>
        <v>0.81499999999999995</v>
      </c>
    </row>
    <row r="151" spans="2:114" x14ac:dyDescent="0.35">
      <c r="B151" t="s">
        <v>3914</v>
      </c>
      <c r="C151">
        <v>154</v>
      </c>
      <c r="D151" t="s">
        <v>7778</v>
      </c>
      <c r="E151">
        <v>286</v>
      </c>
      <c r="F151">
        <v>928.92100000000005</v>
      </c>
      <c r="G151">
        <v>10</v>
      </c>
      <c r="H151" t="s">
        <v>7782</v>
      </c>
      <c r="I151" t="s">
        <v>7773</v>
      </c>
      <c r="J151" t="s">
        <v>7810</v>
      </c>
      <c r="K151">
        <v>17</v>
      </c>
      <c r="L151">
        <v>0.93</v>
      </c>
      <c r="M151">
        <v>17</v>
      </c>
      <c r="N151">
        <v>15</v>
      </c>
      <c r="O151" t="s">
        <v>7330</v>
      </c>
      <c r="R151" t="s">
        <v>7776</v>
      </c>
      <c r="S151" t="s">
        <v>3293</v>
      </c>
      <c r="T151" t="s">
        <v>7192</v>
      </c>
      <c r="U151" t="s">
        <v>7330</v>
      </c>
      <c r="V151" t="s">
        <v>7330</v>
      </c>
      <c r="W151">
        <v>5.56</v>
      </c>
      <c r="X151" t="s">
        <v>7781</v>
      </c>
      <c r="Y151">
        <v>1.9</v>
      </c>
      <c r="Z151" t="s">
        <v>7774</v>
      </c>
      <c r="AA151" t="s">
        <v>7788</v>
      </c>
      <c r="AB151" t="s">
        <v>7774</v>
      </c>
      <c r="AC151">
        <v>15</v>
      </c>
      <c r="AD151">
        <v>20</v>
      </c>
      <c r="AE151">
        <v>22</v>
      </c>
      <c r="AF151" t="s">
        <v>5785</v>
      </c>
      <c r="AG151">
        <v>42.7762739</v>
      </c>
      <c r="AH151">
        <v>-82.037407389999998</v>
      </c>
      <c r="AI151">
        <v>202.4</v>
      </c>
      <c r="AJ151">
        <v>290</v>
      </c>
      <c r="AL151">
        <v>15</v>
      </c>
      <c r="AM151">
        <v>986</v>
      </c>
      <c r="AN151">
        <v>15.311999999999999</v>
      </c>
      <c r="AO151">
        <v>0</v>
      </c>
      <c r="AP151">
        <v>2098</v>
      </c>
      <c r="AQ151">
        <v>2102</v>
      </c>
      <c r="AT151">
        <v>1.23</v>
      </c>
      <c r="AU151">
        <v>1.22</v>
      </c>
      <c r="AW151">
        <v>2.13</v>
      </c>
      <c r="AX151">
        <v>2.13</v>
      </c>
      <c r="BD151">
        <v>0.93</v>
      </c>
      <c r="BE151">
        <v>17</v>
      </c>
      <c r="BF151" t="s">
        <v>1128</v>
      </c>
      <c r="BG151" t="s">
        <v>3914</v>
      </c>
      <c r="BH151">
        <v>154</v>
      </c>
      <c r="BI151" t="s">
        <v>7810</v>
      </c>
      <c r="BJ151" t="s">
        <v>7773</v>
      </c>
      <c r="BK151">
        <v>154</v>
      </c>
      <c r="BL151">
        <v>1150</v>
      </c>
      <c r="BS151">
        <v>13</v>
      </c>
      <c r="BT151">
        <v>0.66</v>
      </c>
      <c r="BU151">
        <v>0.59</v>
      </c>
      <c r="BV151">
        <v>0.59</v>
      </c>
      <c r="BW151">
        <v>42.7762739</v>
      </c>
      <c r="BX151">
        <v>-82.037407389999998</v>
      </c>
      <c r="BY151">
        <v>4736492.6780000003</v>
      </c>
      <c r="BZ151">
        <v>202.364</v>
      </c>
      <c r="CA151">
        <v>44.6</v>
      </c>
      <c r="CB151" t="s">
        <v>7458</v>
      </c>
      <c r="CC151">
        <v>7</v>
      </c>
      <c r="CD151">
        <v>10</v>
      </c>
      <c r="CE151">
        <v>12</v>
      </c>
      <c r="CF151">
        <v>12</v>
      </c>
      <c r="CG151" t="s">
        <v>5672</v>
      </c>
      <c r="CH151">
        <v>414</v>
      </c>
      <c r="CI151" t="s">
        <v>3710</v>
      </c>
      <c r="CJ151" t="s">
        <v>8656</v>
      </c>
      <c r="CK151">
        <v>5.56</v>
      </c>
      <c r="CL151">
        <v>1.9</v>
      </c>
      <c r="CM151" t="s">
        <v>3914</v>
      </c>
      <c r="CO151" t="str">
        <f>VLOOKUP(CM151,AutoSCAN_ORG!B154:CF2669,1,FALSE)</f>
        <v>AS00-0000815</v>
      </c>
      <c r="CP151">
        <f>VLOOKUP($CM151,AutoSCAN_ORG!$B$1:$CF$2516,2,FALSE)</f>
        <v>928.91499999999996</v>
      </c>
      <c r="CQ151">
        <f>VLOOKUP($CM151,AutoSCAN_ORG!$B$1:$CF$2516,3,FALSE)</f>
        <v>18.812999999999999</v>
      </c>
      <c r="CR151">
        <f>VLOOKUP($CM151,AutoSCAN_ORG!$B$1:$CF$2516,4,FALSE)</f>
        <v>309.26600000000002</v>
      </c>
      <c r="CS151">
        <f>VLOOKUP($CM151,AutoSCAN_ORG!$B$1:$CF$2516,5,FALSE)</f>
        <v>6.2949999999999999</v>
      </c>
      <c r="CT151" t="str">
        <f>VLOOKUP($CM151,AutoSCAN_ORG!$B$1:$CF$2516,6,FALSE)</f>
        <v>SWFE-MIFE</v>
      </c>
      <c r="CU151">
        <f>VLOOKUP($CM151,AutoSCAN_ORG!$B$1:$CF$2516,7,FALSE)</f>
        <v>0</v>
      </c>
      <c r="CV151">
        <f>VLOOKUP($CM151,AutoSCAN_ORG!$B$1:$CF$2516,69,FALSE)</f>
        <v>0</v>
      </c>
      <c r="CW151">
        <f>VLOOKUP($CM151,AutoSCAN_ORG!$B$1:$CF$2516,70,FALSE)</f>
        <v>0</v>
      </c>
      <c r="CX151" t="str">
        <f>VLOOKUP($CM151,AutoSCAN_ORG!$B$1:$CF$2516,71,FALSE)</f>
        <v>Y</v>
      </c>
      <c r="CZ151">
        <f>VLOOKUP($CM151,AutoSCAN_ORG!$B$1:$CF$2516,73,FALSE)</f>
        <v>0</v>
      </c>
      <c r="DA151">
        <f>VLOOKUP($CM151,AutoSCAN_ORG!$B$1:$CF$2516,74,FALSE)</f>
        <v>0</v>
      </c>
      <c r="DB151">
        <f>VLOOKUP($CM151,AutoSCAN_ORG!$B$1:$CF$2516,75,FALSE)</f>
        <v>0</v>
      </c>
      <c r="DC151">
        <f>VLOOKUP($CM151,AutoSCAN_ORG!$B$1:$CF$2516,76,FALSE)</f>
        <v>0</v>
      </c>
      <c r="DD151">
        <f>VLOOKUP($CM151,AutoSCAN_ORG!$B$1:$CF$2516,77,FALSE)</f>
        <v>0</v>
      </c>
      <c r="DF151">
        <f>VLOOKUP($CM151,AutoSCAN_ORG!$B$1:$CF$2516,79,FALSE)</f>
        <v>16.79</v>
      </c>
      <c r="DG151">
        <f>VLOOKUP($CM151,AutoSCAN_ORG!$B$1:$CF$2516,80,FALSE)</f>
        <v>16.79</v>
      </c>
      <c r="DH151">
        <f>VLOOKUP($CM151,AutoSCAN_ORG!$B$1:$CF$2516,81,FALSE)</f>
        <v>1.6E-2</v>
      </c>
      <c r="DI151">
        <f>VLOOKUP($CM151,AutoSCAN_ORG!$B$1:$CF$2516,82,FALSE)</f>
        <v>2.1000000000000001E-2</v>
      </c>
      <c r="DJ151">
        <f>VLOOKUP($CM151,AutoSCAN_ORG!$B$1:$CF$2516,83,FALSE)</f>
        <v>0.85799999999999998</v>
      </c>
    </row>
    <row r="152" spans="2:114" x14ac:dyDescent="0.35">
      <c r="B152" t="s">
        <v>3915</v>
      </c>
      <c r="C152">
        <v>157</v>
      </c>
      <c r="D152" t="s">
        <v>7778</v>
      </c>
      <c r="E152">
        <v>290</v>
      </c>
      <c r="F152">
        <v>936.77499999999998</v>
      </c>
      <c r="G152">
        <v>10</v>
      </c>
      <c r="H152" t="s">
        <v>7782</v>
      </c>
      <c r="I152" t="s">
        <v>7773</v>
      </c>
      <c r="J152" t="s">
        <v>5753</v>
      </c>
      <c r="K152">
        <v>10</v>
      </c>
      <c r="L152">
        <v>0.54</v>
      </c>
      <c r="M152">
        <v>6</v>
      </c>
      <c r="N152">
        <v>6</v>
      </c>
      <c r="O152" t="s">
        <v>7539</v>
      </c>
      <c r="R152" t="s">
        <v>7784</v>
      </c>
      <c r="S152" t="s">
        <v>7774</v>
      </c>
      <c r="T152" t="s">
        <v>7193</v>
      </c>
      <c r="U152" t="s">
        <v>7492</v>
      </c>
      <c r="V152" t="s">
        <v>7492</v>
      </c>
      <c r="W152">
        <v>5.56</v>
      </c>
      <c r="X152" t="s">
        <v>7816</v>
      </c>
      <c r="Y152">
        <v>1.9</v>
      </c>
      <c r="Z152" t="s">
        <v>7774</v>
      </c>
      <c r="AA152" t="s">
        <v>7789</v>
      </c>
      <c r="AB152" t="s">
        <v>7774</v>
      </c>
      <c r="AF152" t="s">
        <v>5859</v>
      </c>
      <c r="AG152">
        <v>42.77620289</v>
      </c>
      <c r="AH152">
        <v>-82.037410210000004</v>
      </c>
      <c r="AI152">
        <v>202.4</v>
      </c>
      <c r="AJ152">
        <v>290</v>
      </c>
      <c r="AL152">
        <v>15</v>
      </c>
      <c r="AM152">
        <v>986</v>
      </c>
      <c r="AN152">
        <v>5.0709999999999997</v>
      </c>
      <c r="AO152">
        <v>385.56400000000002</v>
      </c>
      <c r="AP152">
        <v>2118</v>
      </c>
      <c r="AQ152">
        <v>2118</v>
      </c>
      <c r="AT152">
        <v>1.24</v>
      </c>
      <c r="AU152">
        <v>1.24</v>
      </c>
      <c r="AW152">
        <v>2.15</v>
      </c>
      <c r="AX152">
        <v>2.15</v>
      </c>
      <c r="BD152">
        <v>0.54</v>
      </c>
      <c r="BE152">
        <v>6</v>
      </c>
      <c r="BF152" t="s">
        <v>1129</v>
      </c>
      <c r="BG152" t="s">
        <v>3915</v>
      </c>
      <c r="BH152">
        <v>157</v>
      </c>
      <c r="BI152" t="s">
        <v>5753</v>
      </c>
      <c r="BJ152" t="s">
        <v>7773</v>
      </c>
      <c r="BK152">
        <v>157</v>
      </c>
      <c r="BL152">
        <v>1160</v>
      </c>
      <c r="BU152">
        <v>0.57999999999999996</v>
      </c>
      <c r="BV152">
        <v>0.57999999999999996</v>
      </c>
      <c r="BW152">
        <v>42.77620289</v>
      </c>
      <c r="BX152">
        <v>-82.037410210000004</v>
      </c>
      <c r="BY152">
        <v>4736484.7949999999</v>
      </c>
      <c r="BZ152">
        <v>202.375</v>
      </c>
      <c r="CA152">
        <v>120.7</v>
      </c>
      <c r="CB152" t="s">
        <v>7494</v>
      </c>
      <c r="CC152">
        <v>7</v>
      </c>
      <c r="CE152">
        <v>12</v>
      </c>
      <c r="CF152">
        <v>12</v>
      </c>
      <c r="CG152" t="s">
        <v>5677</v>
      </c>
      <c r="CH152">
        <v>414</v>
      </c>
      <c r="CI152" t="s">
        <v>3290</v>
      </c>
      <c r="CJ152" t="s">
        <v>7332</v>
      </c>
      <c r="CK152">
        <v>5.56</v>
      </c>
      <c r="CL152">
        <v>1.9</v>
      </c>
      <c r="CM152" t="s">
        <v>3915</v>
      </c>
      <c r="CO152" t="str">
        <f>VLOOKUP(CM152,AutoSCAN_ORG!B157:CF2672,1,FALSE)</f>
        <v>AS00-0000816</v>
      </c>
      <c r="CP152">
        <f>VLOOKUP($CM152,AutoSCAN_ORG!$B$1:$CF$2516,2,FALSE)</f>
        <v>936.77200000000005</v>
      </c>
      <c r="CQ152">
        <f>VLOOKUP($CM152,AutoSCAN_ORG!$B$1:$CF$2516,3,FALSE)</f>
        <v>8</v>
      </c>
      <c r="CR152">
        <f>VLOOKUP($CM152,AutoSCAN_ORG!$B$1:$CF$2516,4,FALSE)</f>
        <v>232.70400000000001</v>
      </c>
      <c r="CS152">
        <f>VLOOKUP($CM152,AutoSCAN_ORG!$B$1:$CF$2516,5,FALSE)</f>
        <v>6.2949999999999999</v>
      </c>
      <c r="CT152" t="str">
        <f>VLOOKUP($CM152,AutoSCAN_ORG!$B$1:$CF$2516,6,FALSE)</f>
        <v>MELO-CORR</v>
      </c>
      <c r="CU152">
        <f>VLOOKUP($CM152,AutoSCAN_ORG!$B$1:$CF$2516,7,FALSE)</f>
        <v>0</v>
      </c>
      <c r="CV152">
        <f>VLOOKUP($CM152,AutoSCAN_ORG!$B$1:$CF$2516,69,FALSE)</f>
        <v>0</v>
      </c>
      <c r="CW152">
        <f>VLOOKUP($CM152,AutoSCAN_ORG!$B$1:$CF$2516,70,FALSE)</f>
        <v>0</v>
      </c>
      <c r="CX152" t="str">
        <f>VLOOKUP($CM152,AutoSCAN_ORG!$B$1:$CF$2516,71,FALSE)</f>
        <v>Y</v>
      </c>
      <c r="CZ152">
        <f>VLOOKUP($CM152,AutoSCAN_ORG!$B$1:$CF$2516,73,FALSE)</f>
        <v>0</v>
      </c>
      <c r="DA152">
        <f>VLOOKUP($CM152,AutoSCAN_ORG!$B$1:$CF$2516,74,FALSE)</f>
        <v>0</v>
      </c>
      <c r="DB152">
        <f>VLOOKUP($CM152,AutoSCAN_ORG!$B$1:$CF$2516,75,FALSE)</f>
        <v>0</v>
      </c>
      <c r="DC152">
        <f>VLOOKUP($CM152,AutoSCAN_ORG!$B$1:$CF$2516,76,FALSE)</f>
        <v>0</v>
      </c>
      <c r="DD152">
        <f>VLOOKUP($CM152,AutoSCAN_ORG!$B$1:$CF$2516,77,FALSE)</f>
        <v>0</v>
      </c>
      <c r="DF152">
        <f>VLOOKUP($CM152,AutoSCAN_ORG!$B$1:$CF$2516,79,FALSE)</f>
        <v>9.67</v>
      </c>
      <c r="DG152">
        <f>VLOOKUP($CM152,AutoSCAN_ORG!$B$1:$CF$2516,80,FALSE)</f>
        <v>9.67</v>
      </c>
      <c r="DH152">
        <f>VLOOKUP($CM152,AutoSCAN_ORG!$B$1:$CF$2516,81,FALSE)</f>
        <v>2.5999999999999999E-2</v>
      </c>
      <c r="DI152">
        <f>VLOOKUP($CM152,AutoSCAN_ORG!$B$1:$CF$2516,82,FALSE)</f>
        <v>2.5000000000000001E-2</v>
      </c>
      <c r="DJ152">
        <f>VLOOKUP($CM152,AutoSCAN_ORG!$B$1:$CF$2516,83,FALSE)</f>
        <v>0.71699999999999997</v>
      </c>
    </row>
    <row r="153" spans="2:114" x14ac:dyDescent="0.35">
      <c r="B153" t="s">
        <v>3919</v>
      </c>
      <c r="C153">
        <v>158</v>
      </c>
      <c r="D153" t="s">
        <v>7778</v>
      </c>
      <c r="E153">
        <v>292</v>
      </c>
      <c r="F153">
        <v>949.971</v>
      </c>
      <c r="G153">
        <v>10</v>
      </c>
      <c r="H153" t="s">
        <v>7782</v>
      </c>
      <c r="I153" t="s">
        <v>7773</v>
      </c>
      <c r="J153" t="s">
        <v>5753</v>
      </c>
      <c r="K153">
        <v>14</v>
      </c>
      <c r="L153">
        <v>0.76</v>
      </c>
      <c r="M153">
        <v>8</v>
      </c>
      <c r="N153">
        <v>6</v>
      </c>
      <c r="O153" t="s">
        <v>7552</v>
      </c>
      <c r="R153" t="s">
        <v>7784</v>
      </c>
      <c r="S153" t="s">
        <v>7774</v>
      </c>
      <c r="T153" t="s">
        <v>7194</v>
      </c>
      <c r="U153" t="s">
        <v>7495</v>
      </c>
      <c r="V153" t="s">
        <v>7495</v>
      </c>
      <c r="W153">
        <v>5.56</v>
      </c>
      <c r="X153" t="s">
        <v>7887</v>
      </c>
      <c r="Y153">
        <v>1.8</v>
      </c>
      <c r="Z153" t="s">
        <v>7774</v>
      </c>
      <c r="AA153" t="s">
        <v>7789</v>
      </c>
      <c r="AB153" t="s">
        <v>7774</v>
      </c>
      <c r="AF153" t="s">
        <v>5678</v>
      </c>
      <c r="AG153">
        <v>42.776083659999998</v>
      </c>
      <c r="AH153">
        <v>-82.03741454</v>
      </c>
      <c r="AI153">
        <v>202.4</v>
      </c>
      <c r="AJ153">
        <v>290</v>
      </c>
      <c r="AL153">
        <v>15</v>
      </c>
      <c r="AM153">
        <v>986</v>
      </c>
      <c r="AN153">
        <v>0.26600000000000001</v>
      </c>
      <c r="AO153">
        <v>-411.74200000000002</v>
      </c>
      <c r="AP153">
        <v>2115</v>
      </c>
      <c r="AQ153">
        <v>2116</v>
      </c>
      <c r="AT153">
        <v>1.24</v>
      </c>
      <c r="AU153">
        <v>1.24</v>
      </c>
      <c r="AW153">
        <v>2.15</v>
      </c>
      <c r="AX153">
        <v>2.14</v>
      </c>
      <c r="BD153">
        <v>0.76</v>
      </c>
      <c r="BE153">
        <v>8</v>
      </c>
      <c r="BF153" t="s">
        <v>1133</v>
      </c>
      <c r="BG153" t="s">
        <v>3919</v>
      </c>
      <c r="BH153">
        <v>158</v>
      </c>
      <c r="BI153" t="s">
        <v>5753</v>
      </c>
      <c r="BJ153" t="s">
        <v>7773</v>
      </c>
      <c r="BK153">
        <v>158</v>
      </c>
      <c r="BL153">
        <v>1170</v>
      </c>
      <c r="BS153">
        <v>13</v>
      </c>
      <c r="BT153">
        <v>0.66</v>
      </c>
      <c r="BU153">
        <v>0.57999999999999996</v>
      </c>
      <c r="BV153">
        <v>0.57999999999999996</v>
      </c>
      <c r="BW153">
        <v>42.776083659999998</v>
      </c>
      <c r="BX153">
        <v>-82.03741454</v>
      </c>
      <c r="BY153">
        <v>4736471.5599999996</v>
      </c>
      <c r="BZ153">
        <v>202.35300000000001</v>
      </c>
      <c r="CA153">
        <v>206.7</v>
      </c>
      <c r="CB153" t="s">
        <v>7496</v>
      </c>
      <c r="CC153">
        <v>7</v>
      </c>
      <c r="CD153">
        <v>10</v>
      </c>
      <c r="CE153">
        <v>12</v>
      </c>
      <c r="CF153">
        <v>12</v>
      </c>
      <c r="CG153" t="s">
        <v>5677</v>
      </c>
      <c r="CH153">
        <v>414</v>
      </c>
      <c r="CI153" t="s">
        <v>3290</v>
      </c>
      <c r="CJ153" t="s">
        <v>7332</v>
      </c>
      <c r="CK153">
        <v>5.56</v>
      </c>
      <c r="CL153">
        <v>1.8</v>
      </c>
      <c r="CM153" t="s">
        <v>3919</v>
      </c>
      <c r="CO153" t="str">
        <f>VLOOKUP(CM153,AutoSCAN_ORG!B158:CF2673,1,FALSE)</f>
        <v>AS00-0000820</v>
      </c>
      <c r="CP153">
        <f>VLOOKUP($CM153,AutoSCAN_ORG!$B$1:$CF$2516,2,FALSE)</f>
        <v>949.96500000000003</v>
      </c>
      <c r="CQ153">
        <f>VLOOKUP($CM153,AutoSCAN_ORG!$B$1:$CF$2516,3,FALSE)</f>
        <v>12.092000000000001</v>
      </c>
      <c r="CR153">
        <f>VLOOKUP($CM153,AutoSCAN_ORG!$B$1:$CF$2516,4,FALSE)</f>
        <v>149.001</v>
      </c>
      <c r="CS153">
        <f>VLOOKUP($CM153,AutoSCAN_ORG!$B$1:$CF$2516,5,FALSE)</f>
        <v>7.4059999999999997</v>
      </c>
      <c r="CT153" t="str">
        <f>VLOOKUP($CM153,AutoSCAN_ORG!$B$1:$CF$2516,6,FALSE)</f>
        <v>MELO-CORR</v>
      </c>
      <c r="CU153">
        <f>VLOOKUP($CM153,AutoSCAN_ORG!$B$1:$CF$2516,7,FALSE)</f>
        <v>0</v>
      </c>
      <c r="CV153">
        <f>VLOOKUP($CM153,AutoSCAN_ORG!$B$1:$CF$2516,69,FALSE)</f>
        <v>0</v>
      </c>
      <c r="CW153">
        <f>VLOOKUP($CM153,AutoSCAN_ORG!$B$1:$CF$2516,70,FALSE)</f>
        <v>0</v>
      </c>
      <c r="CX153" t="str">
        <f>VLOOKUP($CM153,AutoSCAN_ORG!$B$1:$CF$2516,71,FALSE)</f>
        <v>Y</v>
      </c>
      <c r="CZ153">
        <f>VLOOKUP($CM153,AutoSCAN_ORG!$B$1:$CF$2516,73,FALSE)</f>
        <v>0</v>
      </c>
      <c r="DA153">
        <f>VLOOKUP($CM153,AutoSCAN_ORG!$B$1:$CF$2516,74,FALSE)</f>
        <v>0</v>
      </c>
      <c r="DB153">
        <f>VLOOKUP($CM153,AutoSCAN_ORG!$B$1:$CF$2516,75,FALSE)</f>
        <v>0</v>
      </c>
      <c r="DC153">
        <f>VLOOKUP($CM153,AutoSCAN_ORG!$B$1:$CF$2516,76,FALSE)</f>
        <v>0</v>
      </c>
      <c r="DD153">
        <f>VLOOKUP($CM153,AutoSCAN_ORG!$B$1:$CF$2516,77,FALSE)</f>
        <v>0</v>
      </c>
      <c r="DF153">
        <f>VLOOKUP($CM153,AutoSCAN_ORG!$B$1:$CF$2516,79,FALSE)</f>
        <v>13.75</v>
      </c>
      <c r="DG153">
        <f>VLOOKUP($CM153,AutoSCAN_ORG!$B$1:$CF$2516,80,FALSE)</f>
        <v>13.75</v>
      </c>
      <c r="DH153">
        <f>VLOOKUP($CM153,AutoSCAN_ORG!$B$1:$CF$2516,81,FALSE)</f>
        <v>2.3E-2</v>
      </c>
      <c r="DI153">
        <f>VLOOKUP($CM153,AutoSCAN_ORG!$B$1:$CF$2516,82,FALSE)</f>
        <v>5.1999999999999998E-2</v>
      </c>
      <c r="DJ153">
        <f>VLOOKUP($CM153,AutoSCAN_ORG!$B$1:$CF$2516,83,FALSE)</f>
        <v>0.60299999999999998</v>
      </c>
    </row>
    <row r="154" spans="2:114" x14ac:dyDescent="0.35">
      <c r="B154" t="s">
        <v>3920</v>
      </c>
      <c r="C154">
        <v>159</v>
      </c>
      <c r="D154" t="s">
        <v>7778</v>
      </c>
      <c r="E154">
        <v>294</v>
      </c>
      <c r="F154">
        <v>968.00800000000004</v>
      </c>
      <c r="G154">
        <v>10</v>
      </c>
      <c r="H154" t="s">
        <v>7782</v>
      </c>
      <c r="I154" t="s">
        <v>7773</v>
      </c>
      <c r="J154" t="s">
        <v>5753</v>
      </c>
      <c r="K154">
        <v>10</v>
      </c>
      <c r="L154">
        <v>0.57999999999999996</v>
      </c>
      <c r="M154">
        <v>8</v>
      </c>
      <c r="N154">
        <v>10</v>
      </c>
      <c r="O154" t="s">
        <v>7504</v>
      </c>
      <c r="R154" t="s">
        <v>7784</v>
      </c>
      <c r="S154" t="s">
        <v>7774</v>
      </c>
      <c r="T154" t="s">
        <v>7195</v>
      </c>
      <c r="U154" t="s">
        <v>7497</v>
      </c>
      <c r="V154" t="s">
        <v>7497</v>
      </c>
      <c r="W154">
        <v>5.56</v>
      </c>
      <c r="X154" t="s">
        <v>7888</v>
      </c>
      <c r="Y154">
        <v>1.8</v>
      </c>
      <c r="Z154" t="s">
        <v>7774</v>
      </c>
      <c r="AA154" t="s">
        <v>7789</v>
      </c>
      <c r="AB154" t="s">
        <v>7774</v>
      </c>
      <c r="AF154" t="s">
        <v>5678</v>
      </c>
      <c r="AG154">
        <v>42.775920679999999</v>
      </c>
      <c r="AH154">
        <v>-82.037420569999995</v>
      </c>
      <c r="AI154">
        <v>202.3</v>
      </c>
      <c r="AJ154">
        <v>290</v>
      </c>
      <c r="AL154">
        <v>15</v>
      </c>
      <c r="AM154">
        <v>986</v>
      </c>
      <c r="AN154">
        <v>0.10299999999999999</v>
      </c>
      <c r="AO154">
        <v>401.81900000000002</v>
      </c>
      <c r="AP154">
        <v>2117</v>
      </c>
      <c r="AQ154">
        <v>2117</v>
      </c>
      <c r="AT154">
        <v>1.24</v>
      </c>
      <c r="AU154">
        <v>1.24</v>
      </c>
      <c r="AW154">
        <v>2.15</v>
      </c>
      <c r="AX154">
        <v>2.15</v>
      </c>
      <c r="BD154">
        <v>0.57999999999999996</v>
      </c>
      <c r="BE154">
        <v>8</v>
      </c>
      <c r="BF154" t="s">
        <v>1134</v>
      </c>
      <c r="BG154" t="s">
        <v>3920</v>
      </c>
      <c r="BH154">
        <v>159</v>
      </c>
      <c r="BI154" t="s">
        <v>5753</v>
      </c>
      <c r="BJ154" t="s">
        <v>7773</v>
      </c>
      <c r="BK154">
        <v>159</v>
      </c>
      <c r="BL154">
        <v>1180</v>
      </c>
      <c r="BS154">
        <v>13</v>
      </c>
      <c r="BT154">
        <v>0.66</v>
      </c>
      <c r="BU154">
        <v>0.57999999999999996</v>
      </c>
      <c r="BV154">
        <v>0.57999999999999996</v>
      </c>
      <c r="BW154">
        <v>42.775920679999999</v>
      </c>
      <c r="BX154">
        <v>-82.037420569999995</v>
      </c>
      <c r="BY154">
        <v>4736453.4680000003</v>
      </c>
      <c r="BZ154">
        <v>202.28299999999999</v>
      </c>
      <c r="CA154">
        <v>132.6</v>
      </c>
      <c r="CB154" t="s">
        <v>7498</v>
      </c>
      <c r="CC154">
        <v>7</v>
      </c>
      <c r="CD154">
        <v>10</v>
      </c>
      <c r="CE154">
        <v>12</v>
      </c>
      <c r="CF154">
        <v>12</v>
      </c>
      <c r="CG154" t="s">
        <v>5677</v>
      </c>
      <c r="CH154">
        <v>414</v>
      </c>
      <c r="CI154" t="s">
        <v>3290</v>
      </c>
      <c r="CJ154" t="s">
        <v>7332</v>
      </c>
      <c r="CK154">
        <v>5.56</v>
      </c>
      <c r="CL154">
        <v>1.8</v>
      </c>
      <c r="CM154" t="s">
        <v>3920</v>
      </c>
      <c r="CO154" t="str">
        <f>VLOOKUP(CM154,AutoSCAN_ORG!B159:CF2674,1,FALSE)</f>
        <v>AS00-0000821</v>
      </c>
      <c r="CP154">
        <f>VLOOKUP($CM154,AutoSCAN_ORG!$B$1:$CF$2516,2,FALSE)</f>
        <v>968.00199999999995</v>
      </c>
      <c r="CQ154">
        <f>VLOOKUP($CM154,AutoSCAN_ORG!$B$1:$CF$2516,3,FALSE)</f>
        <v>8.9190000000000005</v>
      </c>
      <c r="CR154">
        <f>VLOOKUP($CM154,AutoSCAN_ORG!$B$1:$CF$2516,4,FALSE)</f>
        <v>223.24199999999999</v>
      </c>
      <c r="CS154">
        <f>VLOOKUP($CM154,AutoSCAN_ORG!$B$1:$CF$2516,5,FALSE)</f>
        <v>6.2949999999999999</v>
      </c>
      <c r="CT154" t="str">
        <f>VLOOKUP($CM154,AutoSCAN_ORG!$B$1:$CF$2516,6,FALSE)</f>
        <v>MELO-CORR</v>
      </c>
      <c r="CU154">
        <f>VLOOKUP($CM154,AutoSCAN_ORG!$B$1:$CF$2516,7,FALSE)</f>
        <v>0</v>
      </c>
      <c r="CV154">
        <f>VLOOKUP($CM154,AutoSCAN_ORG!$B$1:$CF$2516,69,FALSE)</f>
        <v>0</v>
      </c>
      <c r="CW154">
        <f>VLOOKUP($CM154,AutoSCAN_ORG!$B$1:$CF$2516,70,FALSE)</f>
        <v>0</v>
      </c>
      <c r="CX154" t="str">
        <f>VLOOKUP($CM154,AutoSCAN_ORG!$B$1:$CF$2516,71,FALSE)</f>
        <v>Y</v>
      </c>
      <c r="CZ154" t="str">
        <f>VLOOKUP($CM154,AutoSCAN_ORG!$B$1:$CF$2516,73,FALSE)</f>
        <v>added</v>
      </c>
      <c r="DA154">
        <f>VLOOKUP($CM154,AutoSCAN_ORG!$B$1:$CF$2516,74,FALSE)</f>
        <v>0</v>
      </c>
      <c r="DB154">
        <f>VLOOKUP($CM154,AutoSCAN_ORG!$B$1:$CF$2516,75,FALSE)</f>
        <v>0</v>
      </c>
      <c r="DC154">
        <f>VLOOKUP($CM154,AutoSCAN_ORG!$B$1:$CF$2516,76,FALSE)</f>
        <v>0</v>
      </c>
      <c r="DD154">
        <f>VLOOKUP($CM154,AutoSCAN_ORG!$B$1:$CF$2516,77,FALSE)</f>
        <v>0</v>
      </c>
      <c r="DF154">
        <f>VLOOKUP($CM154,AutoSCAN_ORG!$B$1:$CF$2516,79,FALSE)</f>
        <v>10.49</v>
      </c>
      <c r="DG154">
        <f>VLOOKUP($CM154,AutoSCAN_ORG!$B$1:$CF$2516,80,FALSE)</f>
        <v>10.49</v>
      </c>
      <c r="DH154">
        <f>VLOOKUP($CM154,AutoSCAN_ORG!$B$1:$CF$2516,81,FALSE)</f>
        <v>0.03</v>
      </c>
      <c r="DI154">
        <f>VLOOKUP($CM154,AutoSCAN_ORG!$B$1:$CF$2516,82,FALSE)</f>
        <v>4.4999999999999998E-2</v>
      </c>
      <c r="DJ154">
        <f>VLOOKUP($CM154,AutoSCAN_ORG!$B$1:$CF$2516,83,FALSE)</f>
        <v>0.73599999999999999</v>
      </c>
    </row>
    <row r="155" spans="2:114" x14ac:dyDescent="0.35">
      <c r="B155" t="s">
        <v>3921</v>
      </c>
      <c r="C155">
        <v>160</v>
      </c>
      <c r="D155" t="s">
        <v>7778</v>
      </c>
      <c r="E155">
        <v>295</v>
      </c>
      <c r="F155">
        <v>968.154</v>
      </c>
      <c r="G155">
        <v>10</v>
      </c>
      <c r="H155" t="s">
        <v>7782</v>
      </c>
      <c r="I155" t="s">
        <v>7773</v>
      </c>
      <c r="J155" t="s">
        <v>5753</v>
      </c>
      <c r="K155">
        <v>12</v>
      </c>
      <c r="L155">
        <v>0.65</v>
      </c>
      <c r="M155">
        <v>14</v>
      </c>
      <c r="N155">
        <v>9</v>
      </c>
      <c r="O155" t="s">
        <v>7625</v>
      </c>
      <c r="Q155">
        <v>7</v>
      </c>
      <c r="R155" t="s">
        <v>7784</v>
      </c>
      <c r="S155" t="s">
        <v>7774</v>
      </c>
      <c r="T155" t="s">
        <v>7195</v>
      </c>
      <c r="U155" t="s">
        <v>7497</v>
      </c>
      <c r="V155" t="s">
        <v>7497</v>
      </c>
      <c r="W155">
        <v>5.56</v>
      </c>
      <c r="X155" t="s">
        <v>7888</v>
      </c>
      <c r="Y155">
        <v>1.8</v>
      </c>
      <c r="Z155" t="s">
        <v>7774</v>
      </c>
      <c r="AA155" t="s">
        <v>7783</v>
      </c>
      <c r="AB155" t="s">
        <v>7774</v>
      </c>
      <c r="AF155" t="s">
        <v>5678</v>
      </c>
      <c r="AG155">
        <v>42.775919389999999</v>
      </c>
      <c r="AH155">
        <v>-82.037420609999998</v>
      </c>
      <c r="AI155">
        <v>202.3</v>
      </c>
      <c r="AJ155">
        <v>290</v>
      </c>
      <c r="AL155">
        <v>15</v>
      </c>
      <c r="AM155">
        <v>986</v>
      </c>
      <c r="AN155">
        <v>0.246</v>
      </c>
      <c r="AO155">
        <v>416.27199999999999</v>
      </c>
      <c r="AP155">
        <v>2109</v>
      </c>
      <c r="AQ155">
        <v>2111</v>
      </c>
      <c r="AT155">
        <v>1.23</v>
      </c>
      <c r="AU155">
        <v>1.23</v>
      </c>
      <c r="AW155">
        <v>2.14</v>
      </c>
      <c r="AX155">
        <v>2.14</v>
      </c>
      <c r="BD155">
        <v>0.65</v>
      </c>
      <c r="BE155">
        <v>14</v>
      </c>
      <c r="BF155" t="s">
        <v>1135</v>
      </c>
      <c r="BG155" t="s">
        <v>3921</v>
      </c>
      <c r="BH155">
        <v>160</v>
      </c>
      <c r="BI155" t="s">
        <v>5753</v>
      </c>
      <c r="BJ155" t="s">
        <v>7773</v>
      </c>
      <c r="BK155">
        <v>160</v>
      </c>
      <c r="BL155">
        <v>1180</v>
      </c>
      <c r="BM155">
        <v>296</v>
      </c>
      <c r="BN155">
        <v>7</v>
      </c>
      <c r="BS155">
        <v>13</v>
      </c>
      <c r="BT155">
        <v>0.66</v>
      </c>
      <c r="BU155">
        <v>0.57999999999999996</v>
      </c>
      <c r="BV155">
        <v>0.57999999999999996</v>
      </c>
      <c r="BW155">
        <v>42.775919389999999</v>
      </c>
      <c r="BX155">
        <v>-82.037420609999998</v>
      </c>
      <c r="BY155">
        <v>4736453.3250000002</v>
      </c>
      <c r="BZ155">
        <v>202.28200000000001</v>
      </c>
      <c r="CA155">
        <v>138.69999999999999</v>
      </c>
      <c r="CB155" t="s">
        <v>7499</v>
      </c>
      <c r="CC155">
        <v>7</v>
      </c>
      <c r="CD155">
        <v>10</v>
      </c>
      <c r="CE155">
        <v>12</v>
      </c>
      <c r="CF155">
        <v>12</v>
      </c>
      <c r="CG155" t="s">
        <v>5677</v>
      </c>
      <c r="CH155">
        <v>414</v>
      </c>
      <c r="CI155" t="s">
        <v>3290</v>
      </c>
      <c r="CJ155" t="s">
        <v>7332</v>
      </c>
      <c r="CK155">
        <v>5.56</v>
      </c>
      <c r="CL155">
        <v>1.8</v>
      </c>
      <c r="CM155" t="s">
        <v>3921</v>
      </c>
      <c r="CO155" t="str">
        <f>VLOOKUP(CM155,AutoSCAN_ORG!B160:CF2675,1,FALSE)</f>
        <v>AS00-0000822</v>
      </c>
      <c r="CP155">
        <f>VLOOKUP($CM155,AutoSCAN_ORG!$B$1:$CF$2516,2,FALSE)</f>
        <v>968.14599999999996</v>
      </c>
      <c r="CQ155">
        <f>VLOOKUP($CM155,AutoSCAN_ORG!$B$1:$CF$2516,3,FALSE)</f>
        <v>13.398</v>
      </c>
      <c r="CR155">
        <f>VLOOKUP($CM155,AutoSCAN_ORG!$B$1:$CF$2516,4,FALSE)</f>
        <v>216.541</v>
      </c>
      <c r="CS155">
        <f>VLOOKUP($CM155,AutoSCAN_ORG!$B$1:$CF$2516,5,FALSE)</f>
        <v>6.2949999999999999</v>
      </c>
      <c r="CT155" t="str">
        <f>VLOOKUP($CM155,AutoSCAN_ORG!$B$1:$CF$2516,6,FALSE)</f>
        <v>MELO-CORR</v>
      </c>
      <c r="CU155">
        <f>VLOOKUP($CM155,AutoSCAN_ORG!$B$1:$CF$2516,7,FALSE)</f>
        <v>0</v>
      </c>
      <c r="CV155">
        <f>VLOOKUP($CM155,AutoSCAN_ORG!$B$1:$CF$2516,69,FALSE)</f>
        <v>0</v>
      </c>
      <c r="CW155">
        <f>VLOOKUP($CM155,AutoSCAN_ORG!$B$1:$CF$2516,70,FALSE)</f>
        <v>0</v>
      </c>
      <c r="CX155" t="str">
        <f>VLOOKUP($CM155,AutoSCAN_ORG!$B$1:$CF$2516,71,FALSE)</f>
        <v>Y</v>
      </c>
      <c r="CZ155">
        <f>VLOOKUP($CM155,AutoSCAN_ORG!$B$1:$CF$2516,73,FALSE)</f>
        <v>0</v>
      </c>
      <c r="DA155">
        <f>VLOOKUP($CM155,AutoSCAN_ORG!$B$1:$CF$2516,74,FALSE)</f>
        <v>0</v>
      </c>
      <c r="DB155">
        <f>VLOOKUP($CM155,AutoSCAN_ORG!$B$1:$CF$2516,75,FALSE)</f>
        <v>0</v>
      </c>
      <c r="DC155">
        <f>VLOOKUP($CM155,AutoSCAN_ORG!$B$1:$CF$2516,76,FALSE)</f>
        <v>0</v>
      </c>
      <c r="DD155">
        <f>VLOOKUP($CM155,AutoSCAN_ORG!$B$1:$CF$2516,77,FALSE)</f>
        <v>0</v>
      </c>
      <c r="DF155">
        <f>VLOOKUP($CM155,AutoSCAN_ORG!$B$1:$CF$2516,79,FALSE)</f>
        <v>11.78</v>
      </c>
      <c r="DG155">
        <f>VLOOKUP($CM155,AutoSCAN_ORG!$B$1:$CF$2516,80,FALSE)</f>
        <v>11.78</v>
      </c>
      <c r="DH155">
        <f>VLOOKUP($CM155,AutoSCAN_ORG!$B$1:$CF$2516,81,FALSE)</f>
        <v>0.02</v>
      </c>
      <c r="DI155">
        <f>VLOOKUP($CM155,AutoSCAN_ORG!$B$1:$CF$2516,82,FALSE)</f>
        <v>2.9000000000000001E-2</v>
      </c>
      <c r="DJ155">
        <f>VLOOKUP($CM155,AutoSCAN_ORG!$B$1:$CF$2516,83,FALSE)</f>
        <v>0.80600000000000005</v>
      </c>
    </row>
    <row r="156" spans="2:114" x14ac:dyDescent="0.35">
      <c r="B156" t="s">
        <v>3922</v>
      </c>
      <c r="C156">
        <v>162</v>
      </c>
      <c r="D156" t="s">
        <v>7778</v>
      </c>
      <c r="E156">
        <v>297</v>
      </c>
      <c r="F156">
        <v>968.178</v>
      </c>
      <c r="G156">
        <v>10</v>
      </c>
      <c r="H156" t="s">
        <v>7782</v>
      </c>
      <c r="I156" t="s">
        <v>7773</v>
      </c>
      <c r="J156" t="s">
        <v>5753</v>
      </c>
      <c r="K156">
        <v>13</v>
      </c>
      <c r="L156">
        <v>0.7</v>
      </c>
      <c r="M156">
        <v>9</v>
      </c>
      <c r="N156">
        <v>11</v>
      </c>
      <c r="O156" t="s">
        <v>7507</v>
      </c>
      <c r="Q156">
        <v>7</v>
      </c>
      <c r="R156" t="s">
        <v>7784</v>
      </c>
      <c r="S156" t="s">
        <v>7774</v>
      </c>
      <c r="T156" t="s">
        <v>7195</v>
      </c>
      <c r="U156" t="s">
        <v>7497</v>
      </c>
      <c r="V156" t="s">
        <v>7497</v>
      </c>
      <c r="W156">
        <v>5.56</v>
      </c>
      <c r="X156" t="s">
        <v>7888</v>
      </c>
      <c r="Y156">
        <v>1.8</v>
      </c>
      <c r="Z156" t="s">
        <v>7774</v>
      </c>
      <c r="AA156" t="s">
        <v>7786</v>
      </c>
      <c r="AB156" t="s">
        <v>7774</v>
      </c>
      <c r="AC156">
        <v>10</v>
      </c>
      <c r="AD156">
        <v>10</v>
      </c>
      <c r="AE156">
        <v>15</v>
      </c>
      <c r="AF156" t="s">
        <v>5683</v>
      </c>
      <c r="AG156">
        <v>42.77591915</v>
      </c>
      <c r="AH156">
        <v>-82.037420620000006</v>
      </c>
      <c r="AI156">
        <v>202.3</v>
      </c>
      <c r="AJ156">
        <v>290</v>
      </c>
      <c r="AL156">
        <v>15</v>
      </c>
      <c r="AM156">
        <v>986</v>
      </c>
      <c r="AN156">
        <v>0.27300000000000002</v>
      </c>
      <c r="AO156">
        <v>414.18</v>
      </c>
      <c r="AP156">
        <v>2115</v>
      </c>
      <c r="AQ156">
        <v>2116</v>
      </c>
      <c r="AT156">
        <v>1.24</v>
      </c>
      <c r="AU156">
        <v>1.23</v>
      </c>
      <c r="AW156">
        <v>2.15</v>
      </c>
      <c r="AX156">
        <v>2.14</v>
      </c>
      <c r="BD156">
        <v>0.7</v>
      </c>
      <c r="BE156">
        <v>9</v>
      </c>
      <c r="BF156" t="s">
        <v>1136</v>
      </c>
      <c r="BG156" t="s">
        <v>3922</v>
      </c>
      <c r="BH156">
        <v>162</v>
      </c>
      <c r="BI156" t="s">
        <v>5753</v>
      </c>
      <c r="BJ156" t="s">
        <v>7773</v>
      </c>
      <c r="BK156">
        <v>162</v>
      </c>
      <c r="BL156">
        <v>1180</v>
      </c>
      <c r="BM156">
        <v>296</v>
      </c>
      <c r="BN156">
        <v>7</v>
      </c>
      <c r="BS156">
        <v>13</v>
      </c>
      <c r="BT156">
        <v>0.66</v>
      </c>
      <c r="BU156">
        <v>0.57999999999999996</v>
      </c>
      <c r="BV156">
        <v>0.57999999999999996</v>
      </c>
      <c r="BW156">
        <v>42.77591915</v>
      </c>
      <c r="BX156">
        <v>-82.037420620000006</v>
      </c>
      <c r="BY156">
        <v>4736453.2980000004</v>
      </c>
      <c r="BZ156">
        <v>202.28200000000001</v>
      </c>
      <c r="CA156">
        <v>137.80000000000001</v>
      </c>
      <c r="CB156" t="s">
        <v>7357</v>
      </c>
      <c r="CC156">
        <v>7</v>
      </c>
      <c r="CD156">
        <v>10</v>
      </c>
      <c r="CE156">
        <v>12</v>
      </c>
      <c r="CF156">
        <v>12</v>
      </c>
      <c r="CG156" t="s">
        <v>5677</v>
      </c>
      <c r="CH156">
        <v>414</v>
      </c>
      <c r="CI156" t="s">
        <v>3290</v>
      </c>
      <c r="CJ156" t="s">
        <v>7332</v>
      </c>
      <c r="CK156">
        <v>5.56</v>
      </c>
      <c r="CL156">
        <v>1.8</v>
      </c>
      <c r="CM156" t="s">
        <v>3922</v>
      </c>
      <c r="CO156" t="str">
        <f>VLOOKUP(CM156,AutoSCAN_ORG!B162:CF2677,1,FALSE)</f>
        <v>AS00-0000823</v>
      </c>
      <c r="CP156">
        <f>VLOOKUP($CM156,AutoSCAN_ORG!$B$1:$CF$2516,2,FALSE)</f>
        <v>968.17499999999995</v>
      </c>
      <c r="CQ156">
        <f>VLOOKUP($CM156,AutoSCAN_ORG!$B$1:$CF$2516,3,FALSE)</f>
        <v>9.8640000000000008</v>
      </c>
      <c r="CR156">
        <f>VLOOKUP($CM156,AutoSCAN_ORG!$B$1:$CF$2516,4,FALSE)</f>
        <v>219.761</v>
      </c>
      <c r="CS156">
        <f>VLOOKUP($CM156,AutoSCAN_ORG!$B$1:$CF$2516,5,FALSE)</f>
        <v>6.2949999999999999</v>
      </c>
      <c r="CT156" t="str">
        <f>VLOOKUP($CM156,AutoSCAN_ORG!$B$1:$CF$2516,6,FALSE)</f>
        <v>MELO-CORR</v>
      </c>
      <c r="CU156">
        <f>VLOOKUP($CM156,AutoSCAN_ORG!$B$1:$CF$2516,7,FALSE)</f>
        <v>0</v>
      </c>
      <c r="CV156">
        <f>VLOOKUP($CM156,AutoSCAN_ORG!$B$1:$CF$2516,69,FALSE)</f>
        <v>0</v>
      </c>
      <c r="CW156">
        <f>VLOOKUP($CM156,AutoSCAN_ORG!$B$1:$CF$2516,70,FALSE)</f>
        <v>0</v>
      </c>
      <c r="CX156" t="str">
        <f>VLOOKUP($CM156,AutoSCAN_ORG!$B$1:$CF$2516,71,FALSE)</f>
        <v>Y</v>
      </c>
      <c r="CZ156">
        <f>VLOOKUP($CM156,AutoSCAN_ORG!$B$1:$CF$2516,73,FALSE)</f>
        <v>0</v>
      </c>
      <c r="DA156">
        <f>VLOOKUP($CM156,AutoSCAN_ORG!$B$1:$CF$2516,74,FALSE)</f>
        <v>0</v>
      </c>
      <c r="DB156">
        <f>VLOOKUP($CM156,AutoSCAN_ORG!$B$1:$CF$2516,75,FALSE)</f>
        <v>0</v>
      </c>
      <c r="DC156">
        <f>VLOOKUP($CM156,AutoSCAN_ORG!$B$1:$CF$2516,76,FALSE)</f>
        <v>0</v>
      </c>
      <c r="DD156">
        <f>VLOOKUP($CM156,AutoSCAN_ORG!$B$1:$CF$2516,77,FALSE)</f>
        <v>0</v>
      </c>
      <c r="DF156">
        <f>VLOOKUP($CM156,AutoSCAN_ORG!$B$1:$CF$2516,79,FALSE)</f>
        <v>12.56</v>
      </c>
      <c r="DG156">
        <f>VLOOKUP($CM156,AutoSCAN_ORG!$B$1:$CF$2516,80,FALSE)</f>
        <v>12.56</v>
      </c>
      <c r="DH156">
        <f>VLOOKUP($CM156,AutoSCAN_ORG!$B$1:$CF$2516,81,FALSE)</f>
        <v>1.4999999999999999E-2</v>
      </c>
      <c r="DI156">
        <f>VLOOKUP($CM156,AutoSCAN_ORG!$B$1:$CF$2516,82,FALSE)</f>
        <v>2.3E-2</v>
      </c>
      <c r="DJ156">
        <f>VLOOKUP($CM156,AutoSCAN_ORG!$B$1:$CF$2516,83,FALSE)</f>
        <v>0.83</v>
      </c>
    </row>
    <row r="157" spans="2:114" x14ac:dyDescent="0.35">
      <c r="B157" t="s">
        <v>5999</v>
      </c>
      <c r="C157">
        <v>155</v>
      </c>
      <c r="D157" t="s">
        <v>7778</v>
      </c>
      <c r="E157">
        <v>288</v>
      </c>
      <c r="F157">
        <v>933.97699999999998</v>
      </c>
      <c r="G157">
        <v>10</v>
      </c>
      <c r="H157" t="s">
        <v>7798</v>
      </c>
      <c r="I157" t="s">
        <v>7773</v>
      </c>
      <c r="J157" t="s">
        <v>5753</v>
      </c>
      <c r="K157">
        <v>13</v>
      </c>
      <c r="L157">
        <v>0.72</v>
      </c>
      <c r="M157">
        <v>12</v>
      </c>
      <c r="N157">
        <v>4</v>
      </c>
      <c r="O157" t="s">
        <v>7700</v>
      </c>
      <c r="R157" t="s">
        <v>7784</v>
      </c>
      <c r="S157" t="s">
        <v>7774</v>
      </c>
      <c r="T157" t="s">
        <v>7193</v>
      </c>
      <c r="U157" t="s">
        <v>7492</v>
      </c>
      <c r="V157" t="s">
        <v>7492</v>
      </c>
      <c r="W157">
        <v>5.56</v>
      </c>
      <c r="X157" t="s">
        <v>7816</v>
      </c>
      <c r="Y157">
        <v>1.9</v>
      </c>
      <c r="Z157" t="s">
        <v>7774</v>
      </c>
      <c r="AA157" t="s">
        <v>7783</v>
      </c>
      <c r="AB157" t="s">
        <v>7774</v>
      </c>
      <c r="AC157">
        <v>15</v>
      </c>
      <c r="AD157">
        <v>15</v>
      </c>
      <c r="AE157">
        <v>8</v>
      </c>
      <c r="AF157" t="s">
        <v>5683</v>
      </c>
      <c r="AG157">
        <v>42.776228199999998</v>
      </c>
      <c r="AH157">
        <v>-82.037409269999998</v>
      </c>
      <c r="AI157">
        <v>202.4</v>
      </c>
      <c r="AJ157">
        <v>290</v>
      </c>
      <c r="AL157">
        <v>15</v>
      </c>
      <c r="AM157">
        <v>986</v>
      </c>
      <c r="AN157">
        <v>2.27</v>
      </c>
      <c r="AO157">
        <v>250.619</v>
      </c>
      <c r="AP157">
        <v>2111</v>
      </c>
      <c r="AQ157">
        <v>2112</v>
      </c>
      <c r="AT157">
        <v>1.23</v>
      </c>
      <c r="AU157">
        <v>1.23</v>
      </c>
      <c r="AW157">
        <v>2.14</v>
      </c>
      <c r="AX157">
        <v>2.14</v>
      </c>
      <c r="BD157">
        <v>0.72</v>
      </c>
      <c r="BE157">
        <v>12</v>
      </c>
      <c r="BF157" t="s">
        <v>5998</v>
      </c>
      <c r="BG157" t="s">
        <v>5999</v>
      </c>
      <c r="BH157">
        <v>155</v>
      </c>
      <c r="BI157" t="s">
        <v>5753</v>
      </c>
      <c r="BJ157" t="s">
        <v>7773</v>
      </c>
      <c r="BK157">
        <v>155</v>
      </c>
      <c r="BL157">
        <v>1160</v>
      </c>
      <c r="BS157">
        <v>13</v>
      </c>
      <c r="BT157">
        <v>0.66</v>
      </c>
      <c r="BU157">
        <v>0.57999999999999996</v>
      </c>
      <c r="BV157">
        <v>0.57999999999999996</v>
      </c>
      <c r="BW157">
        <v>42.776228199999998</v>
      </c>
      <c r="BX157">
        <v>-82.037409269999998</v>
      </c>
      <c r="BY157">
        <v>4736487.6050000004</v>
      </c>
      <c r="BZ157">
        <v>202.381</v>
      </c>
      <c r="CA157">
        <v>178.2</v>
      </c>
      <c r="CB157" t="s">
        <v>7493</v>
      </c>
      <c r="CC157">
        <v>7</v>
      </c>
      <c r="CD157">
        <v>10</v>
      </c>
      <c r="CE157">
        <v>12</v>
      </c>
      <c r="CF157">
        <v>12</v>
      </c>
      <c r="CG157" t="s">
        <v>5677</v>
      </c>
      <c r="CH157">
        <v>414</v>
      </c>
      <c r="CI157" t="s">
        <v>3290</v>
      </c>
      <c r="CJ157" t="s">
        <v>7332</v>
      </c>
      <c r="CK157">
        <v>5.56</v>
      </c>
      <c r="CL157">
        <v>1.9</v>
      </c>
      <c r="CM157" t="s">
        <v>5999</v>
      </c>
      <c r="CO157" t="e">
        <f>VLOOKUP(CM157,AutoSCAN_ORG!B155:CF2670,1,FALSE)</f>
        <v>#N/A</v>
      </c>
      <c r="CP157" t="e">
        <f>VLOOKUP($CM157,AutoSCAN_ORG!$B$1:$CF$2516,2,FALSE)</f>
        <v>#N/A</v>
      </c>
      <c r="CQ157" t="e">
        <f>VLOOKUP($CM157,AutoSCAN_ORG!$B$1:$CF$2516,3,FALSE)</f>
        <v>#N/A</v>
      </c>
      <c r="CR157" t="e">
        <f>VLOOKUP($CM157,AutoSCAN_ORG!$B$1:$CF$2516,4,FALSE)</f>
        <v>#N/A</v>
      </c>
      <c r="CS157" t="e">
        <f>VLOOKUP($CM157,AutoSCAN_ORG!$B$1:$CF$2516,5,FALSE)</f>
        <v>#N/A</v>
      </c>
      <c r="CT157" t="e">
        <f>VLOOKUP($CM157,AutoSCAN_ORG!$B$1:$CF$2516,6,FALSE)</f>
        <v>#N/A</v>
      </c>
      <c r="CU157" t="e">
        <f>VLOOKUP($CM157,AutoSCAN_ORG!$B$1:$CF$2516,7,FALSE)</f>
        <v>#N/A</v>
      </c>
      <c r="CV157" t="e">
        <f>VLOOKUP($CM157,AutoSCAN_ORG!$B$1:$CF$2516,69,FALSE)</f>
        <v>#N/A</v>
      </c>
      <c r="CW157" t="e">
        <f>VLOOKUP($CM157,AutoSCAN_ORG!$B$1:$CF$2516,70,FALSE)</f>
        <v>#N/A</v>
      </c>
      <c r="CX157" t="e">
        <f>VLOOKUP($CM157,AutoSCAN_ORG!$B$1:$CF$2516,71,FALSE)</f>
        <v>#N/A</v>
      </c>
      <c r="CY157" t="e">
        <f>VLOOKUP($CM157,AutoSCAN_ORG!$B$1:$CF$2516,72,FALSE)</f>
        <v>#N/A</v>
      </c>
      <c r="CZ157" t="e">
        <f>VLOOKUP($CM157,AutoSCAN_ORG!$B$1:$CF$2516,73,FALSE)</f>
        <v>#N/A</v>
      </c>
      <c r="DA157" t="e">
        <f>VLOOKUP($CM157,AutoSCAN_ORG!$B$1:$CF$2516,74,FALSE)</f>
        <v>#N/A</v>
      </c>
      <c r="DB157" t="e">
        <f>VLOOKUP($CM157,AutoSCAN_ORG!$B$1:$CF$2516,75,FALSE)</f>
        <v>#N/A</v>
      </c>
      <c r="DC157" t="e">
        <f>VLOOKUP($CM157,AutoSCAN_ORG!$B$1:$CF$2516,76,FALSE)</f>
        <v>#N/A</v>
      </c>
      <c r="DD157" t="e">
        <f>VLOOKUP($CM157,AutoSCAN_ORG!$B$1:$CF$2516,77,FALSE)</f>
        <v>#N/A</v>
      </c>
      <c r="DE157" t="e">
        <f>VLOOKUP($CM157,AutoSCAN_ORG!$B$1:$CF$2516,78,FALSE)</f>
        <v>#N/A</v>
      </c>
      <c r="DF157" t="e">
        <f>VLOOKUP($CM157,AutoSCAN_ORG!$B$1:$CF$2516,79,FALSE)</f>
        <v>#N/A</v>
      </c>
      <c r="DG157" t="e">
        <f>VLOOKUP($CM157,AutoSCAN_ORG!$B$1:$CF$2516,80,FALSE)</f>
        <v>#N/A</v>
      </c>
      <c r="DH157" t="e">
        <f>VLOOKUP($CM157,AutoSCAN_ORG!$B$1:$CF$2516,81,FALSE)</f>
        <v>#N/A</v>
      </c>
      <c r="DI157" t="e">
        <f>VLOOKUP($CM157,AutoSCAN_ORG!$B$1:$CF$2516,82,FALSE)</f>
        <v>#N/A</v>
      </c>
      <c r="DJ157" t="e">
        <f>VLOOKUP($CM157,AutoSCAN_ORG!$B$1:$CF$2516,83,FALSE)</f>
        <v>#N/A</v>
      </c>
    </row>
    <row r="158" spans="2:114" x14ac:dyDescent="0.35">
      <c r="B158" t="s">
        <v>6001</v>
      </c>
      <c r="C158">
        <v>156</v>
      </c>
      <c r="D158" t="s">
        <v>7778</v>
      </c>
      <c r="E158">
        <v>289</v>
      </c>
      <c r="F158">
        <v>935.36800000000005</v>
      </c>
      <c r="G158">
        <v>10</v>
      </c>
      <c r="H158" t="s">
        <v>7798</v>
      </c>
      <c r="I158" t="s">
        <v>7773</v>
      </c>
      <c r="J158" t="s">
        <v>5753</v>
      </c>
      <c r="K158">
        <v>13</v>
      </c>
      <c r="L158">
        <v>0.72</v>
      </c>
      <c r="M158">
        <v>17</v>
      </c>
      <c r="N158">
        <v>4</v>
      </c>
      <c r="O158" t="s">
        <v>7817</v>
      </c>
      <c r="R158" t="s">
        <v>7784</v>
      </c>
      <c r="S158" t="s">
        <v>7774</v>
      </c>
      <c r="T158" t="s">
        <v>7193</v>
      </c>
      <c r="U158" t="s">
        <v>7492</v>
      </c>
      <c r="V158" t="s">
        <v>7492</v>
      </c>
      <c r="W158">
        <v>5.56</v>
      </c>
      <c r="X158" t="s">
        <v>7816</v>
      </c>
      <c r="Y158">
        <v>2</v>
      </c>
      <c r="Z158" t="s">
        <v>7774</v>
      </c>
      <c r="AA158" t="s">
        <v>7783</v>
      </c>
      <c r="AB158" t="s">
        <v>7774</v>
      </c>
      <c r="AC158">
        <v>15</v>
      </c>
      <c r="AD158">
        <v>15</v>
      </c>
      <c r="AE158">
        <v>8</v>
      </c>
      <c r="AF158" t="s">
        <v>5683</v>
      </c>
      <c r="AG158">
        <v>42.776215649999997</v>
      </c>
      <c r="AH158">
        <v>-82.037409749999995</v>
      </c>
      <c r="AI158">
        <v>202.4</v>
      </c>
      <c r="AJ158">
        <v>290</v>
      </c>
      <c r="AL158">
        <v>15</v>
      </c>
      <c r="AM158">
        <v>986</v>
      </c>
      <c r="AN158">
        <v>3.6589999999999998</v>
      </c>
      <c r="AO158">
        <v>251.357</v>
      </c>
      <c r="AP158">
        <v>2103</v>
      </c>
      <c r="AQ158">
        <v>2105</v>
      </c>
      <c r="AT158">
        <v>1.23</v>
      </c>
      <c r="AU158">
        <v>1.23</v>
      </c>
      <c r="AW158">
        <v>2.13</v>
      </c>
      <c r="AX158">
        <v>2.13</v>
      </c>
      <c r="BD158">
        <v>0.72</v>
      </c>
      <c r="BE158">
        <v>17</v>
      </c>
      <c r="BF158" t="s">
        <v>6000</v>
      </c>
      <c r="BG158" t="s">
        <v>6001</v>
      </c>
      <c r="BH158">
        <v>156</v>
      </c>
      <c r="BI158" t="s">
        <v>5753</v>
      </c>
      <c r="BJ158" t="s">
        <v>7773</v>
      </c>
      <c r="BK158">
        <v>156</v>
      </c>
      <c r="BL158">
        <v>1160</v>
      </c>
      <c r="BS158">
        <v>13</v>
      </c>
      <c r="BT158">
        <v>0.66</v>
      </c>
      <c r="BU158">
        <v>0.59</v>
      </c>
      <c r="BV158">
        <v>0.59</v>
      </c>
      <c r="BW158">
        <v>42.776215649999997</v>
      </c>
      <c r="BX158">
        <v>-82.037409749999995</v>
      </c>
      <c r="BY158">
        <v>4736486.2120000003</v>
      </c>
      <c r="BZ158">
        <v>202.38200000000001</v>
      </c>
      <c r="CA158">
        <v>177.8</v>
      </c>
      <c r="CB158" t="s">
        <v>7493</v>
      </c>
      <c r="CC158">
        <v>7</v>
      </c>
      <c r="CD158">
        <v>10</v>
      </c>
      <c r="CE158">
        <v>12</v>
      </c>
      <c r="CF158">
        <v>12</v>
      </c>
      <c r="CG158" t="s">
        <v>5677</v>
      </c>
      <c r="CH158">
        <v>414</v>
      </c>
      <c r="CI158" t="s">
        <v>3290</v>
      </c>
      <c r="CJ158" t="s">
        <v>7332</v>
      </c>
      <c r="CK158">
        <v>5.56</v>
      </c>
      <c r="CL158">
        <v>2</v>
      </c>
      <c r="CM158" t="s">
        <v>6001</v>
      </c>
      <c r="CO158" t="e">
        <f>VLOOKUP(CM158,AutoSCAN_ORG!B156:CF2671,1,FALSE)</f>
        <v>#N/A</v>
      </c>
      <c r="CP158" t="e">
        <f>VLOOKUP($CM158,AutoSCAN_ORG!$B$1:$CF$2516,2,FALSE)</f>
        <v>#N/A</v>
      </c>
      <c r="CQ158" t="e">
        <f>VLOOKUP($CM158,AutoSCAN_ORG!$B$1:$CF$2516,3,FALSE)</f>
        <v>#N/A</v>
      </c>
      <c r="CR158" t="e">
        <f>VLOOKUP($CM158,AutoSCAN_ORG!$B$1:$CF$2516,4,FALSE)</f>
        <v>#N/A</v>
      </c>
      <c r="CS158" t="e">
        <f>VLOOKUP($CM158,AutoSCAN_ORG!$B$1:$CF$2516,5,FALSE)</f>
        <v>#N/A</v>
      </c>
      <c r="CT158" t="e">
        <f>VLOOKUP($CM158,AutoSCAN_ORG!$B$1:$CF$2516,6,FALSE)</f>
        <v>#N/A</v>
      </c>
      <c r="CU158" t="e">
        <f>VLOOKUP($CM158,AutoSCAN_ORG!$B$1:$CF$2516,7,FALSE)</f>
        <v>#N/A</v>
      </c>
      <c r="CV158" t="e">
        <f>VLOOKUP($CM158,AutoSCAN_ORG!$B$1:$CF$2516,69,FALSE)</f>
        <v>#N/A</v>
      </c>
      <c r="CW158" t="e">
        <f>VLOOKUP($CM158,AutoSCAN_ORG!$B$1:$CF$2516,70,FALSE)</f>
        <v>#N/A</v>
      </c>
      <c r="CX158" t="e">
        <f>VLOOKUP($CM158,AutoSCAN_ORG!$B$1:$CF$2516,71,FALSE)</f>
        <v>#N/A</v>
      </c>
      <c r="CY158" t="e">
        <f>VLOOKUP($CM158,AutoSCAN_ORG!$B$1:$CF$2516,72,FALSE)</f>
        <v>#N/A</v>
      </c>
      <c r="CZ158" t="e">
        <f>VLOOKUP($CM158,AutoSCAN_ORG!$B$1:$CF$2516,73,FALSE)</f>
        <v>#N/A</v>
      </c>
      <c r="DA158" t="e">
        <f>VLOOKUP($CM158,AutoSCAN_ORG!$B$1:$CF$2516,74,FALSE)</f>
        <v>#N/A</v>
      </c>
      <c r="DB158" t="e">
        <f>VLOOKUP($CM158,AutoSCAN_ORG!$B$1:$CF$2516,75,FALSE)</f>
        <v>#N/A</v>
      </c>
      <c r="DC158" t="e">
        <f>VLOOKUP($CM158,AutoSCAN_ORG!$B$1:$CF$2516,76,FALSE)</f>
        <v>#N/A</v>
      </c>
      <c r="DD158" t="e">
        <f>VLOOKUP($CM158,AutoSCAN_ORG!$B$1:$CF$2516,77,FALSE)</f>
        <v>#N/A</v>
      </c>
      <c r="DE158" t="e">
        <f>VLOOKUP($CM158,AutoSCAN_ORG!$B$1:$CF$2516,78,FALSE)</f>
        <v>#N/A</v>
      </c>
      <c r="DF158" t="e">
        <f>VLOOKUP($CM158,AutoSCAN_ORG!$B$1:$CF$2516,79,FALSE)</f>
        <v>#N/A</v>
      </c>
      <c r="DG158" t="e">
        <f>VLOOKUP($CM158,AutoSCAN_ORG!$B$1:$CF$2516,80,FALSE)</f>
        <v>#N/A</v>
      </c>
      <c r="DH158" t="e">
        <f>VLOOKUP($CM158,AutoSCAN_ORG!$B$1:$CF$2516,81,FALSE)</f>
        <v>#N/A</v>
      </c>
      <c r="DI158" t="e">
        <f>VLOOKUP($CM158,AutoSCAN_ORG!$B$1:$CF$2516,82,FALSE)</f>
        <v>#N/A</v>
      </c>
      <c r="DJ158" t="e">
        <f>VLOOKUP($CM158,AutoSCAN_ORG!$B$1:$CF$2516,83,FALSE)</f>
        <v>#N/A</v>
      </c>
    </row>
    <row r="159" spans="2:114" x14ac:dyDescent="0.35">
      <c r="B159" t="s">
        <v>3923</v>
      </c>
      <c r="C159">
        <v>163</v>
      </c>
      <c r="D159" t="s">
        <v>7778</v>
      </c>
      <c r="E159">
        <v>298</v>
      </c>
      <c r="F159">
        <v>968.37900000000002</v>
      </c>
      <c r="G159">
        <v>10</v>
      </c>
      <c r="H159" t="s">
        <v>7782</v>
      </c>
      <c r="I159" t="s">
        <v>7773</v>
      </c>
      <c r="J159" t="s">
        <v>5753</v>
      </c>
      <c r="K159">
        <v>10</v>
      </c>
      <c r="L159">
        <v>0.54</v>
      </c>
      <c r="M159">
        <v>9</v>
      </c>
      <c r="N159">
        <v>10</v>
      </c>
      <c r="O159" t="s">
        <v>7357</v>
      </c>
      <c r="R159" t="s">
        <v>7784</v>
      </c>
      <c r="S159" t="s">
        <v>7774</v>
      </c>
      <c r="T159" t="s">
        <v>7195</v>
      </c>
      <c r="U159" t="s">
        <v>7497</v>
      </c>
      <c r="V159" t="s">
        <v>7497</v>
      </c>
      <c r="W159">
        <v>5.56</v>
      </c>
      <c r="X159" t="s">
        <v>7888</v>
      </c>
      <c r="Y159">
        <v>1.8</v>
      </c>
      <c r="Z159" t="s">
        <v>7774</v>
      </c>
      <c r="AA159" t="s">
        <v>7789</v>
      </c>
      <c r="AB159" t="s">
        <v>7774</v>
      </c>
      <c r="AF159" t="s">
        <v>5859</v>
      </c>
      <c r="AG159">
        <v>42.775917329999999</v>
      </c>
      <c r="AH159">
        <v>-82.037420679999997</v>
      </c>
      <c r="AI159">
        <v>202.3</v>
      </c>
      <c r="AJ159">
        <v>290</v>
      </c>
      <c r="AL159">
        <v>15</v>
      </c>
      <c r="AM159">
        <v>986</v>
      </c>
      <c r="AN159">
        <v>0.47399999999999998</v>
      </c>
      <c r="AO159">
        <v>410.01799999999997</v>
      </c>
      <c r="AP159">
        <v>2116</v>
      </c>
      <c r="AQ159">
        <v>2117</v>
      </c>
      <c r="AT159">
        <v>1.24</v>
      </c>
      <c r="AU159">
        <v>1.24</v>
      </c>
      <c r="AW159">
        <v>2.15</v>
      </c>
      <c r="AX159">
        <v>2.15</v>
      </c>
      <c r="BD159">
        <v>0.54</v>
      </c>
      <c r="BE159">
        <v>9</v>
      </c>
      <c r="BF159" t="s">
        <v>1137</v>
      </c>
      <c r="BG159" t="s">
        <v>3923</v>
      </c>
      <c r="BH159">
        <v>163</v>
      </c>
      <c r="BI159" t="s">
        <v>5753</v>
      </c>
      <c r="BJ159" t="s">
        <v>7773</v>
      </c>
      <c r="BK159">
        <v>163</v>
      </c>
      <c r="BL159">
        <v>1180</v>
      </c>
      <c r="BU159">
        <v>0.57999999999999996</v>
      </c>
      <c r="BV159">
        <v>0.57999999999999996</v>
      </c>
      <c r="BW159">
        <v>42.775917329999999</v>
      </c>
      <c r="BX159">
        <v>-82.037420679999997</v>
      </c>
      <c r="BY159">
        <v>4736453.0959999999</v>
      </c>
      <c r="BZ159">
        <v>202.28200000000001</v>
      </c>
      <c r="CA159">
        <v>136</v>
      </c>
      <c r="CB159" t="s">
        <v>7500</v>
      </c>
      <c r="CC159">
        <v>7</v>
      </c>
      <c r="CE159">
        <v>12</v>
      </c>
      <c r="CF159">
        <v>12</v>
      </c>
      <c r="CG159" t="s">
        <v>5677</v>
      </c>
      <c r="CH159">
        <v>414</v>
      </c>
      <c r="CI159" t="s">
        <v>3290</v>
      </c>
      <c r="CJ159" t="s">
        <v>7332</v>
      </c>
      <c r="CK159">
        <v>5.56</v>
      </c>
      <c r="CL159">
        <v>1.8</v>
      </c>
      <c r="CM159" t="s">
        <v>3923</v>
      </c>
      <c r="CO159" t="str">
        <f>VLOOKUP(CM159,AutoSCAN_ORG!B163:CF2678,1,FALSE)</f>
        <v>AS00-0000824</v>
      </c>
      <c r="CP159">
        <f>VLOOKUP($CM159,AutoSCAN_ORG!$B$1:$CF$2516,2,FALSE)</f>
        <v>968.375</v>
      </c>
      <c r="CQ159">
        <f>VLOOKUP($CM159,AutoSCAN_ORG!$B$1:$CF$2516,3,FALSE)</f>
        <v>12.175000000000001</v>
      </c>
      <c r="CR159">
        <f>VLOOKUP($CM159,AutoSCAN_ORG!$B$1:$CF$2516,4,FALSE)</f>
        <v>218.84700000000001</v>
      </c>
      <c r="CS159">
        <f>VLOOKUP($CM159,AutoSCAN_ORG!$B$1:$CF$2516,5,FALSE)</f>
        <v>6.2949999999999999</v>
      </c>
      <c r="CT159" t="str">
        <f>VLOOKUP($CM159,AutoSCAN_ORG!$B$1:$CF$2516,6,FALSE)</f>
        <v>MELO-CORR</v>
      </c>
      <c r="CU159">
        <f>VLOOKUP($CM159,AutoSCAN_ORG!$B$1:$CF$2516,7,FALSE)</f>
        <v>0</v>
      </c>
      <c r="CV159">
        <f>VLOOKUP($CM159,AutoSCAN_ORG!$B$1:$CF$2516,69,FALSE)</f>
        <v>0</v>
      </c>
      <c r="CW159">
        <f>VLOOKUP($CM159,AutoSCAN_ORG!$B$1:$CF$2516,70,FALSE)</f>
        <v>0</v>
      </c>
      <c r="CX159" t="str">
        <f>VLOOKUP($CM159,AutoSCAN_ORG!$B$1:$CF$2516,71,FALSE)</f>
        <v>Y</v>
      </c>
      <c r="CZ159">
        <f>VLOOKUP($CM159,AutoSCAN_ORG!$B$1:$CF$2516,73,FALSE)</f>
        <v>0</v>
      </c>
      <c r="DA159">
        <f>VLOOKUP($CM159,AutoSCAN_ORG!$B$1:$CF$2516,74,FALSE)</f>
        <v>0</v>
      </c>
      <c r="DB159">
        <f>VLOOKUP($CM159,AutoSCAN_ORG!$B$1:$CF$2516,75,FALSE)</f>
        <v>0</v>
      </c>
      <c r="DC159">
        <f>VLOOKUP($CM159,AutoSCAN_ORG!$B$1:$CF$2516,76,FALSE)</f>
        <v>0</v>
      </c>
      <c r="DD159">
        <f>VLOOKUP($CM159,AutoSCAN_ORG!$B$1:$CF$2516,77,FALSE)</f>
        <v>0</v>
      </c>
      <c r="DF159">
        <f>VLOOKUP($CM159,AutoSCAN_ORG!$B$1:$CF$2516,79,FALSE)</f>
        <v>9.7200000000000006</v>
      </c>
      <c r="DG159">
        <f>VLOOKUP($CM159,AutoSCAN_ORG!$B$1:$CF$2516,80,FALSE)</f>
        <v>9.7200000000000006</v>
      </c>
      <c r="DH159">
        <f>VLOOKUP($CM159,AutoSCAN_ORG!$B$1:$CF$2516,81,FALSE)</f>
        <v>1.9E-2</v>
      </c>
      <c r="DI159">
        <f>VLOOKUP($CM159,AutoSCAN_ORG!$B$1:$CF$2516,82,FALSE)</f>
        <v>2.7E-2</v>
      </c>
      <c r="DJ159">
        <f>VLOOKUP($CM159,AutoSCAN_ORG!$B$1:$CF$2516,83,FALSE)</f>
        <v>0.67100000000000004</v>
      </c>
    </row>
    <row r="160" spans="2:114" x14ac:dyDescent="0.35">
      <c r="B160" t="s">
        <v>3924</v>
      </c>
      <c r="C160">
        <v>164</v>
      </c>
      <c r="D160" t="s">
        <v>7778</v>
      </c>
      <c r="E160">
        <v>299</v>
      </c>
      <c r="F160">
        <v>968.71100000000001</v>
      </c>
      <c r="G160">
        <v>10</v>
      </c>
      <c r="H160" t="s">
        <v>7782</v>
      </c>
      <c r="I160" t="s">
        <v>7773</v>
      </c>
      <c r="J160" t="s">
        <v>5753</v>
      </c>
      <c r="K160">
        <v>12</v>
      </c>
      <c r="L160">
        <v>0.68</v>
      </c>
      <c r="M160">
        <v>9</v>
      </c>
      <c r="N160">
        <v>8</v>
      </c>
      <c r="O160" t="s">
        <v>7357</v>
      </c>
      <c r="R160" t="s">
        <v>7784</v>
      </c>
      <c r="S160" t="s">
        <v>7774</v>
      </c>
      <c r="T160" t="s">
        <v>7195</v>
      </c>
      <c r="U160" t="s">
        <v>7497</v>
      </c>
      <c r="V160" t="s">
        <v>7497</v>
      </c>
      <c r="W160">
        <v>5.56</v>
      </c>
      <c r="X160" t="s">
        <v>7888</v>
      </c>
      <c r="Y160">
        <v>1.8</v>
      </c>
      <c r="Z160" t="s">
        <v>7774</v>
      </c>
      <c r="AA160" t="s">
        <v>7789</v>
      </c>
      <c r="AB160" t="s">
        <v>7774</v>
      </c>
      <c r="AF160" t="s">
        <v>5678</v>
      </c>
      <c r="AG160">
        <v>42.77591434</v>
      </c>
      <c r="AH160">
        <v>-82.037420780000005</v>
      </c>
      <c r="AI160">
        <v>202.3</v>
      </c>
      <c r="AJ160">
        <v>290</v>
      </c>
      <c r="AL160">
        <v>15</v>
      </c>
      <c r="AM160">
        <v>986</v>
      </c>
      <c r="AN160">
        <v>0.80600000000000005</v>
      </c>
      <c r="AO160">
        <v>410.71899999999999</v>
      </c>
      <c r="AP160">
        <v>2115</v>
      </c>
      <c r="AQ160">
        <v>2116</v>
      </c>
      <c r="AT160">
        <v>1.24</v>
      </c>
      <c r="AU160">
        <v>1.23</v>
      </c>
      <c r="AW160">
        <v>2.15</v>
      </c>
      <c r="AX160">
        <v>2.14</v>
      </c>
      <c r="BD160">
        <v>0.68</v>
      </c>
      <c r="BE160">
        <v>9</v>
      </c>
      <c r="BF160" t="s">
        <v>1138</v>
      </c>
      <c r="BG160" t="s">
        <v>3924</v>
      </c>
      <c r="BH160">
        <v>164</v>
      </c>
      <c r="BI160" t="s">
        <v>5753</v>
      </c>
      <c r="BJ160" t="s">
        <v>7773</v>
      </c>
      <c r="BK160">
        <v>164</v>
      </c>
      <c r="BL160">
        <v>1180</v>
      </c>
      <c r="BS160">
        <v>13</v>
      </c>
      <c r="BT160">
        <v>0.66</v>
      </c>
      <c r="BU160">
        <v>0.57999999999999996</v>
      </c>
      <c r="BV160">
        <v>0.57999999999999996</v>
      </c>
      <c r="BW160">
        <v>42.77591434</v>
      </c>
      <c r="BX160">
        <v>-82.037420780000005</v>
      </c>
      <c r="BY160">
        <v>4736452.7630000003</v>
      </c>
      <c r="BZ160">
        <v>202.28100000000001</v>
      </c>
      <c r="CA160">
        <v>136.30000000000001</v>
      </c>
      <c r="CB160" t="s">
        <v>7360</v>
      </c>
      <c r="CC160">
        <v>7</v>
      </c>
      <c r="CD160">
        <v>10</v>
      </c>
      <c r="CE160">
        <v>12</v>
      </c>
      <c r="CF160">
        <v>12</v>
      </c>
      <c r="CG160" t="s">
        <v>5677</v>
      </c>
      <c r="CH160">
        <v>414</v>
      </c>
      <c r="CI160" t="s">
        <v>3290</v>
      </c>
      <c r="CJ160" t="s">
        <v>7332</v>
      </c>
      <c r="CK160">
        <v>5.56</v>
      </c>
      <c r="CL160">
        <v>1.8</v>
      </c>
      <c r="CM160" t="s">
        <v>3924</v>
      </c>
      <c r="CO160" t="str">
        <f>VLOOKUP(CM160,AutoSCAN_ORG!B164:CF2679,1,FALSE)</f>
        <v>AS00-0000825</v>
      </c>
      <c r="CP160">
        <f>VLOOKUP($CM160,AutoSCAN_ORG!$B$1:$CF$2516,2,FALSE)</f>
        <v>968.70699999999999</v>
      </c>
      <c r="CQ160">
        <f>VLOOKUP($CM160,AutoSCAN_ORG!$B$1:$CF$2516,3,FALSE)</f>
        <v>8.6649999999999991</v>
      </c>
      <c r="CR160">
        <f>VLOOKUP($CM160,AutoSCAN_ORG!$B$1:$CF$2516,4,FALSE)</f>
        <v>220.41300000000001</v>
      </c>
      <c r="CS160">
        <f>VLOOKUP($CM160,AutoSCAN_ORG!$B$1:$CF$2516,5,FALSE)</f>
        <v>6.2949999999999999</v>
      </c>
      <c r="CT160" t="str">
        <f>VLOOKUP($CM160,AutoSCAN_ORG!$B$1:$CF$2516,6,FALSE)</f>
        <v>MELO-CORR</v>
      </c>
      <c r="CU160">
        <f>VLOOKUP($CM160,AutoSCAN_ORG!$B$1:$CF$2516,7,FALSE)</f>
        <v>0</v>
      </c>
      <c r="CV160">
        <f>VLOOKUP($CM160,AutoSCAN_ORG!$B$1:$CF$2516,69,FALSE)</f>
        <v>0</v>
      </c>
      <c r="CW160">
        <f>VLOOKUP($CM160,AutoSCAN_ORG!$B$1:$CF$2516,70,FALSE)</f>
        <v>0</v>
      </c>
      <c r="CX160" t="str">
        <f>VLOOKUP($CM160,AutoSCAN_ORG!$B$1:$CF$2516,71,FALSE)</f>
        <v>Y</v>
      </c>
      <c r="CZ160">
        <f>VLOOKUP($CM160,AutoSCAN_ORG!$B$1:$CF$2516,73,FALSE)</f>
        <v>0</v>
      </c>
      <c r="DA160">
        <f>VLOOKUP($CM160,AutoSCAN_ORG!$B$1:$CF$2516,74,FALSE)</f>
        <v>0</v>
      </c>
      <c r="DB160">
        <f>VLOOKUP($CM160,AutoSCAN_ORG!$B$1:$CF$2516,75,FALSE)</f>
        <v>0</v>
      </c>
      <c r="DC160">
        <f>VLOOKUP($CM160,AutoSCAN_ORG!$B$1:$CF$2516,76,FALSE)</f>
        <v>0</v>
      </c>
      <c r="DD160">
        <f>VLOOKUP($CM160,AutoSCAN_ORG!$B$1:$CF$2516,77,FALSE)</f>
        <v>0</v>
      </c>
      <c r="DF160">
        <f>VLOOKUP($CM160,AutoSCAN_ORG!$B$1:$CF$2516,79,FALSE)</f>
        <v>12.26</v>
      </c>
      <c r="DG160">
        <f>VLOOKUP($CM160,AutoSCAN_ORG!$B$1:$CF$2516,80,FALSE)</f>
        <v>12.26</v>
      </c>
      <c r="DH160">
        <f>VLOOKUP($CM160,AutoSCAN_ORG!$B$1:$CF$2516,81,FALSE)</f>
        <v>2.5999999999999999E-2</v>
      </c>
      <c r="DI160">
        <f>VLOOKUP($CM160,AutoSCAN_ORG!$B$1:$CF$2516,82,FALSE)</f>
        <v>4.5999999999999999E-2</v>
      </c>
      <c r="DJ160">
        <f>VLOOKUP($CM160,AutoSCAN_ORG!$B$1:$CF$2516,83,FALSE)</f>
        <v>0.71699999999999997</v>
      </c>
    </row>
    <row r="161" spans="2:114" x14ac:dyDescent="0.35">
      <c r="B161" t="s">
        <v>3925</v>
      </c>
      <c r="C161">
        <v>165</v>
      </c>
      <c r="D161" t="s">
        <v>7778</v>
      </c>
      <c r="E161">
        <v>300</v>
      </c>
      <c r="F161">
        <v>968.86699999999996</v>
      </c>
      <c r="G161">
        <v>10</v>
      </c>
      <c r="H161" t="s">
        <v>7782</v>
      </c>
      <c r="I161" t="s">
        <v>7773</v>
      </c>
      <c r="J161" t="s">
        <v>5753</v>
      </c>
      <c r="K161">
        <v>11</v>
      </c>
      <c r="L161">
        <v>0.62</v>
      </c>
      <c r="M161">
        <v>7</v>
      </c>
      <c r="N161">
        <v>8</v>
      </c>
      <c r="O161" t="s">
        <v>7357</v>
      </c>
      <c r="R161" t="s">
        <v>7784</v>
      </c>
      <c r="S161" t="s">
        <v>7774</v>
      </c>
      <c r="T161" t="s">
        <v>7195</v>
      </c>
      <c r="U161" t="s">
        <v>7497</v>
      </c>
      <c r="V161" t="s">
        <v>7497</v>
      </c>
      <c r="W161">
        <v>5.56</v>
      </c>
      <c r="X161" t="s">
        <v>7888</v>
      </c>
      <c r="Y161">
        <v>1.9</v>
      </c>
      <c r="Z161" t="s">
        <v>7774</v>
      </c>
      <c r="AA161" t="s">
        <v>7789</v>
      </c>
      <c r="AB161" t="s">
        <v>7774</v>
      </c>
      <c r="AF161" t="s">
        <v>5678</v>
      </c>
      <c r="AG161">
        <v>42.775912910000002</v>
      </c>
      <c r="AH161">
        <v>-82.037420830000002</v>
      </c>
      <c r="AI161">
        <v>202.3</v>
      </c>
      <c r="AJ161">
        <v>290</v>
      </c>
      <c r="AL161">
        <v>15</v>
      </c>
      <c r="AM161">
        <v>986</v>
      </c>
      <c r="AN161">
        <v>0.96299999999999997</v>
      </c>
      <c r="AO161">
        <v>410.61799999999999</v>
      </c>
      <c r="AP161">
        <v>2117</v>
      </c>
      <c r="AQ161">
        <v>2117</v>
      </c>
      <c r="AT161">
        <v>1.24</v>
      </c>
      <c r="AU161">
        <v>1.24</v>
      </c>
      <c r="AW161">
        <v>2.15</v>
      </c>
      <c r="AX161">
        <v>2.15</v>
      </c>
      <c r="BD161">
        <v>0.62</v>
      </c>
      <c r="BE161">
        <v>7</v>
      </c>
      <c r="BF161" t="s">
        <v>1139</v>
      </c>
      <c r="BG161" t="s">
        <v>3925</v>
      </c>
      <c r="BH161">
        <v>165</v>
      </c>
      <c r="BI161" t="s">
        <v>5753</v>
      </c>
      <c r="BJ161" t="s">
        <v>7773</v>
      </c>
      <c r="BK161">
        <v>165</v>
      </c>
      <c r="BL161">
        <v>1180</v>
      </c>
      <c r="BS161">
        <v>13</v>
      </c>
      <c r="BT161">
        <v>0.66</v>
      </c>
      <c r="BU161">
        <v>0.57999999999999996</v>
      </c>
      <c r="BV161">
        <v>0.57999999999999996</v>
      </c>
      <c r="BW161">
        <v>42.775912910000002</v>
      </c>
      <c r="BX161">
        <v>-82.037420830000002</v>
      </c>
      <c r="BY161">
        <v>4736452.6050000004</v>
      </c>
      <c r="BZ161">
        <v>202.28</v>
      </c>
      <c r="CA161">
        <v>136.30000000000001</v>
      </c>
      <c r="CB161" t="s">
        <v>7360</v>
      </c>
      <c r="CC161">
        <v>7</v>
      </c>
      <c r="CD161">
        <v>10</v>
      </c>
      <c r="CE161">
        <v>12</v>
      </c>
      <c r="CF161">
        <v>12</v>
      </c>
      <c r="CG161" t="s">
        <v>5677</v>
      </c>
      <c r="CH161">
        <v>414</v>
      </c>
      <c r="CI161" t="s">
        <v>3290</v>
      </c>
      <c r="CJ161" t="s">
        <v>7332</v>
      </c>
      <c r="CK161">
        <v>5.56</v>
      </c>
      <c r="CL161">
        <v>1.8</v>
      </c>
      <c r="CM161" t="s">
        <v>3925</v>
      </c>
      <c r="CO161" t="str">
        <f>VLOOKUP(CM161,AutoSCAN_ORG!B165:CF2680,1,FALSE)</f>
        <v>AS00-0000826</v>
      </c>
      <c r="CP161">
        <f>VLOOKUP($CM161,AutoSCAN_ORG!$B$1:$CF$2516,2,FALSE)</f>
        <v>968.86599999999999</v>
      </c>
      <c r="CQ161">
        <f>VLOOKUP($CM161,AutoSCAN_ORG!$B$1:$CF$2516,3,FALSE)</f>
        <v>8</v>
      </c>
      <c r="CR161">
        <f>VLOOKUP($CM161,AutoSCAN_ORG!$B$1:$CF$2516,4,FALSE)</f>
        <v>219.24700000000001</v>
      </c>
      <c r="CS161">
        <f>VLOOKUP($CM161,AutoSCAN_ORG!$B$1:$CF$2516,5,FALSE)</f>
        <v>6.2949999999999999</v>
      </c>
      <c r="CT161" t="str">
        <f>VLOOKUP($CM161,AutoSCAN_ORG!$B$1:$CF$2516,6,FALSE)</f>
        <v>MELO-CORR</v>
      </c>
      <c r="CU161">
        <f>VLOOKUP($CM161,AutoSCAN_ORG!$B$1:$CF$2516,7,FALSE)</f>
        <v>0</v>
      </c>
      <c r="CV161">
        <f>VLOOKUP($CM161,AutoSCAN_ORG!$B$1:$CF$2516,69,FALSE)</f>
        <v>0</v>
      </c>
      <c r="CW161">
        <f>VLOOKUP($CM161,AutoSCAN_ORG!$B$1:$CF$2516,70,FALSE)</f>
        <v>0</v>
      </c>
      <c r="CX161" t="str">
        <f>VLOOKUP($CM161,AutoSCAN_ORG!$B$1:$CF$2516,71,FALSE)</f>
        <v>Y</v>
      </c>
      <c r="CZ161" t="str">
        <f>VLOOKUP($CM161,AutoSCAN_ORG!$B$1:$CF$2516,73,FALSE)</f>
        <v>added</v>
      </c>
      <c r="DA161">
        <f>VLOOKUP($CM161,AutoSCAN_ORG!$B$1:$CF$2516,74,FALSE)</f>
        <v>0</v>
      </c>
      <c r="DB161">
        <f>VLOOKUP($CM161,AutoSCAN_ORG!$B$1:$CF$2516,75,FALSE)</f>
        <v>0</v>
      </c>
      <c r="DC161">
        <f>VLOOKUP($CM161,AutoSCAN_ORG!$B$1:$CF$2516,76,FALSE)</f>
        <v>0</v>
      </c>
      <c r="DD161">
        <f>VLOOKUP($CM161,AutoSCAN_ORG!$B$1:$CF$2516,77,FALSE)</f>
        <v>0</v>
      </c>
      <c r="DF161">
        <f>VLOOKUP($CM161,AutoSCAN_ORG!$B$1:$CF$2516,79,FALSE)</f>
        <v>11.08</v>
      </c>
      <c r="DG161">
        <f>VLOOKUP($CM161,AutoSCAN_ORG!$B$1:$CF$2516,80,FALSE)</f>
        <v>11.08</v>
      </c>
      <c r="DH161">
        <f>VLOOKUP($CM161,AutoSCAN_ORG!$B$1:$CF$2516,81,FALSE)</f>
        <v>1.4999999999999999E-2</v>
      </c>
      <c r="DI161">
        <f>VLOOKUP($CM161,AutoSCAN_ORG!$B$1:$CF$2516,82,FALSE)</f>
        <v>2.8000000000000001E-2</v>
      </c>
      <c r="DJ161">
        <f>VLOOKUP($CM161,AutoSCAN_ORG!$B$1:$CF$2516,83,FALSE)</f>
        <v>0.67300000000000004</v>
      </c>
    </row>
    <row r="162" spans="2:114" x14ac:dyDescent="0.35">
      <c r="B162" t="s">
        <v>3926</v>
      </c>
      <c r="C162">
        <v>166</v>
      </c>
      <c r="D162" t="s">
        <v>7778</v>
      </c>
      <c r="E162">
        <v>301</v>
      </c>
      <c r="F162">
        <v>970.97900000000004</v>
      </c>
      <c r="G162">
        <v>10</v>
      </c>
      <c r="H162" t="s">
        <v>7782</v>
      </c>
      <c r="I162" t="s">
        <v>7773</v>
      </c>
      <c r="J162" t="s">
        <v>5753</v>
      </c>
      <c r="K162">
        <v>12</v>
      </c>
      <c r="L162">
        <v>0.67</v>
      </c>
      <c r="M162">
        <v>9</v>
      </c>
      <c r="N162">
        <v>10</v>
      </c>
      <c r="O162" t="s">
        <v>7570</v>
      </c>
      <c r="R162" t="s">
        <v>7784</v>
      </c>
      <c r="S162" t="s">
        <v>7774</v>
      </c>
      <c r="T162" t="s">
        <v>7195</v>
      </c>
      <c r="U162" t="s">
        <v>7497</v>
      </c>
      <c r="V162" t="s">
        <v>7497</v>
      </c>
      <c r="W162">
        <v>5.56</v>
      </c>
      <c r="X162" t="s">
        <v>7888</v>
      </c>
      <c r="Y162">
        <v>1.9</v>
      </c>
      <c r="Z162" t="s">
        <v>7774</v>
      </c>
      <c r="AA162" t="s">
        <v>7789</v>
      </c>
      <c r="AB162" t="s">
        <v>7774</v>
      </c>
      <c r="AF162" t="s">
        <v>5678</v>
      </c>
      <c r="AG162">
        <v>42.775893840000002</v>
      </c>
      <c r="AH162">
        <v>-82.037421449999997</v>
      </c>
      <c r="AI162">
        <v>202.3</v>
      </c>
      <c r="AJ162">
        <v>290</v>
      </c>
      <c r="AL162">
        <v>15</v>
      </c>
      <c r="AM162">
        <v>986</v>
      </c>
      <c r="AN162">
        <v>3.0739999999999998</v>
      </c>
      <c r="AO162">
        <v>407.97500000000002</v>
      </c>
      <c r="AP162">
        <v>2115</v>
      </c>
      <c r="AQ162">
        <v>2116</v>
      </c>
      <c r="AT162">
        <v>1.24</v>
      </c>
      <c r="AU162">
        <v>1.23</v>
      </c>
      <c r="AW162">
        <v>2.15</v>
      </c>
      <c r="AX162">
        <v>2.14</v>
      </c>
      <c r="BD162">
        <v>0.67</v>
      </c>
      <c r="BE162">
        <v>9</v>
      </c>
      <c r="BF162" t="s">
        <v>1140</v>
      </c>
      <c r="BG162" t="s">
        <v>3926</v>
      </c>
      <c r="BH162">
        <v>166</v>
      </c>
      <c r="BI162" t="s">
        <v>5753</v>
      </c>
      <c r="BJ162" t="s">
        <v>7773</v>
      </c>
      <c r="BK162">
        <v>166</v>
      </c>
      <c r="BL162">
        <v>1180</v>
      </c>
      <c r="BS162">
        <v>13</v>
      </c>
      <c r="BT162">
        <v>0.66</v>
      </c>
      <c r="BU162">
        <v>0.57999999999999996</v>
      </c>
      <c r="BV162">
        <v>0.57999999999999996</v>
      </c>
      <c r="BW162">
        <v>42.775893840000002</v>
      </c>
      <c r="BX162">
        <v>-82.037421449999997</v>
      </c>
      <c r="BY162">
        <v>4736450.4879999999</v>
      </c>
      <c r="BZ162">
        <v>202.27199999999999</v>
      </c>
      <c r="CA162">
        <v>135.19999999999999</v>
      </c>
      <c r="CB162" t="s">
        <v>7501</v>
      </c>
      <c r="CC162">
        <v>7</v>
      </c>
      <c r="CD162">
        <v>10</v>
      </c>
      <c r="CE162">
        <v>12</v>
      </c>
      <c r="CF162">
        <v>12</v>
      </c>
      <c r="CG162" t="s">
        <v>5677</v>
      </c>
      <c r="CH162">
        <v>414</v>
      </c>
      <c r="CI162" t="s">
        <v>3290</v>
      </c>
      <c r="CJ162" t="s">
        <v>7332</v>
      </c>
      <c r="CK162">
        <v>5.56</v>
      </c>
      <c r="CL162">
        <v>1.9</v>
      </c>
      <c r="CM162" t="s">
        <v>3926</v>
      </c>
      <c r="CO162" t="str">
        <f>VLOOKUP(CM162,AutoSCAN_ORG!B166:CF2681,1,FALSE)</f>
        <v>AS00-0000827</v>
      </c>
      <c r="CP162">
        <f>VLOOKUP($CM162,AutoSCAN_ORG!$B$1:$CF$2516,2,FALSE)</f>
        <v>970.97699999999998</v>
      </c>
      <c r="CQ162">
        <f>VLOOKUP($CM162,AutoSCAN_ORG!$B$1:$CF$2516,3,FALSE)</f>
        <v>10.215</v>
      </c>
      <c r="CR162">
        <f>VLOOKUP($CM162,AutoSCAN_ORG!$B$1:$CF$2516,4,FALSE)</f>
        <v>221.226</v>
      </c>
      <c r="CS162">
        <f>VLOOKUP($CM162,AutoSCAN_ORG!$B$1:$CF$2516,5,FALSE)</f>
        <v>6.2949999999999999</v>
      </c>
      <c r="CT162" t="str">
        <f>VLOOKUP($CM162,AutoSCAN_ORG!$B$1:$CF$2516,6,FALSE)</f>
        <v>MELO-CORR</v>
      </c>
      <c r="CU162">
        <f>VLOOKUP($CM162,AutoSCAN_ORG!$B$1:$CF$2516,7,FALSE)</f>
        <v>0</v>
      </c>
      <c r="CV162">
        <f>VLOOKUP($CM162,AutoSCAN_ORG!$B$1:$CF$2516,69,FALSE)</f>
        <v>0</v>
      </c>
      <c r="CW162">
        <f>VLOOKUP($CM162,AutoSCAN_ORG!$B$1:$CF$2516,70,FALSE)</f>
        <v>0</v>
      </c>
      <c r="CX162" t="str">
        <f>VLOOKUP($CM162,AutoSCAN_ORG!$B$1:$CF$2516,71,FALSE)</f>
        <v>Y</v>
      </c>
      <c r="CZ162">
        <f>VLOOKUP($CM162,AutoSCAN_ORG!$B$1:$CF$2516,73,FALSE)</f>
        <v>0</v>
      </c>
      <c r="DA162">
        <f>VLOOKUP($CM162,AutoSCAN_ORG!$B$1:$CF$2516,74,FALSE)</f>
        <v>0</v>
      </c>
      <c r="DB162">
        <f>VLOOKUP($CM162,AutoSCAN_ORG!$B$1:$CF$2516,75,FALSE)</f>
        <v>0</v>
      </c>
      <c r="DC162">
        <f>VLOOKUP($CM162,AutoSCAN_ORG!$B$1:$CF$2516,76,FALSE)</f>
        <v>0</v>
      </c>
      <c r="DD162">
        <f>VLOOKUP($CM162,AutoSCAN_ORG!$B$1:$CF$2516,77,FALSE)</f>
        <v>0</v>
      </c>
      <c r="DF162">
        <f>VLOOKUP($CM162,AutoSCAN_ORG!$B$1:$CF$2516,79,FALSE)</f>
        <v>12.14</v>
      </c>
      <c r="DG162">
        <f>VLOOKUP($CM162,AutoSCAN_ORG!$B$1:$CF$2516,80,FALSE)</f>
        <v>12.14</v>
      </c>
      <c r="DH162">
        <f>VLOOKUP($CM162,AutoSCAN_ORG!$B$1:$CF$2516,81,FALSE)</f>
        <v>1.0999999999999999E-2</v>
      </c>
      <c r="DI162">
        <f>VLOOKUP($CM162,AutoSCAN_ORG!$B$1:$CF$2516,82,FALSE)</f>
        <v>0.02</v>
      </c>
      <c r="DJ162">
        <f>VLOOKUP($CM162,AutoSCAN_ORG!$B$1:$CF$2516,83,FALSE)</f>
        <v>0.78500000000000003</v>
      </c>
    </row>
    <row r="163" spans="2:114" x14ac:dyDescent="0.35">
      <c r="B163" t="s">
        <v>3922</v>
      </c>
      <c r="C163">
        <v>161</v>
      </c>
      <c r="D163" t="s">
        <v>7778</v>
      </c>
      <c r="E163">
        <v>296</v>
      </c>
      <c r="F163">
        <v>968.16399999999999</v>
      </c>
      <c r="G163">
        <v>10</v>
      </c>
      <c r="H163" t="s">
        <v>7782</v>
      </c>
      <c r="I163" t="s">
        <v>7773</v>
      </c>
      <c r="J163" t="s">
        <v>7852</v>
      </c>
      <c r="K163">
        <v>13</v>
      </c>
      <c r="L163">
        <v>0.7</v>
      </c>
      <c r="M163">
        <v>36</v>
      </c>
      <c r="N163">
        <v>11</v>
      </c>
      <c r="O163" t="s">
        <v>7507</v>
      </c>
      <c r="Q163">
        <v>7</v>
      </c>
      <c r="R163" t="s">
        <v>7784</v>
      </c>
      <c r="S163" t="s">
        <v>7774</v>
      </c>
      <c r="T163" t="s">
        <v>7195</v>
      </c>
      <c r="U163" t="s">
        <v>7497</v>
      </c>
      <c r="V163" t="s">
        <v>7497</v>
      </c>
      <c r="W163">
        <v>5.56</v>
      </c>
      <c r="X163" t="s">
        <v>7888</v>
      </c>
      <c r="Y163">
        <v>1.8</v>
      </c>
      <c r="Z163" t="s">
        <v>7774</v>
      </c>
      <c r="AA163" t="s">
        <v>7879</v>
      </c>
      <c r="AB163" t="s">
        <v>7774</v>
      </c>
      <c r="AC163">
        <v>10</v>
      </c>
      <c r="AF163" t="s">
        <v>5683</v>
      </c>
      <c r="AG163">
        <v>42.775919389999999</v>
      </c>
      <c r="AH163">
        <v>-82.037420609999998</v>
      </c>
      <c r="AI163">
        <v>202.3</v>
      </c>
      <c r="AJ163">
        <v>290</v>
      </c>
      <c r="AL163">
        <v>15</v>
      </c>
      <c r="AM163">
        <v>986</v>
      </c>
      <c r="AN163">
        <v>0.246</v>
      </c>
      <c r="AO163">
        <v>414.18</v>
      </c>
      <c r="AP163">
        <v>2077</v>
      </c>
      <c r="AQ163">
        <v>2072</v>
      </c>
      <c r="AT163">
        <v>1.21</v>
      </c>
      <c r="AU163">
        <v>1.21</v>
      </c>
      <c r="AW163">
        <v>2.1</v>
      </c>
      <c r="AX163">
        <v>2.11</v>
      </c>
      <c r="BD163">
        <v>0.53</v>
      </c>
      <c r="BE163">
        <v>36</v>
      </c>
      <c r="BF163" t="s">
        <v>8668</v>
      </c>
      <c r="BG163" t="s">
        <v>3922</v>
      </c>
      <c r="BH163">
        <v>161</v>
      </c>
      <c r="BI163" t="s">
        <v>7852</v>
      </c>
      <c r="BJ163" t="s">
        <v>7773</v>
      </c>
      <c r="BK163">
        <v>161</v>
      </c>
      <c r="BL163">
        <v>1180</v>
      </c>
      <c r="BM163">
        <v>296</v>
      </c>
      <c r="BN163">
        <v>7</v>
      </c>
      <c r="BO163" t="s">
        <v>8660</v>
      </c>
      <c r="BS163">
        <v>13</v>
      </c>
      <c r="BT163">
        <v>0.67</v>
      </c>
      <c r="BU163">
        <v>0.59</v>
      </c>
      <c r="BV163">
        <v>0.59</v>
      </c>
      <c r="BW163">
        <v>42.775919389999999</v>
      </c>
      <c r="BX163">
        <v>-82.037420609999998</v>
      </c>
      <c r="BY163">
        <v>4736453.3250000002</v>
      </c>
      <c r="BZ163">
        <v>202.28200000000001</v>
      </c>
      <c r="CA163">
        <v>137.80000000000001</v>
      </c>
      <c r="CB163" t="s">
        <v>7357</v>
      </c>
      <c r="CC163">
        <v>7</v>
      </c>
      <c r="CD163">
        <v>10</v>
      </c>
      <c r="CE163">
        <v>11</v>
      </c>
      <c r="CF163">
        <v>11</v>
      </c>
      <c r="CG163" t="s">
        <v>5677</v>
      </c>
      <c r="CH163">
        <v>414</v>
      </c>
      <c r="CI163" t="s">
        <v>5823</v>
      </c>
      <c r="CJ163" t="s">
        <v>8661</v>
      </c>
      <c r="CK163">
        <v>5.56</v>
      </c>
      <c r="CM163" t="s">
        <v>3922</v>
      </c>
      <c r="CO163" t="str">
        <f>VLOOKUP(CM163,AutoSCAN_ORG!B161:CF2676,1,FALSE)</f>
        <v>AS00-0000823</v>
      </c>
      <c r="CP163">
        <f>VLOOKUP($CM163,AutoSCAN_ORG!$B$1:$CF$2516,2,FALSE)</f>
        <v>968.17499999999995</v>
      </c>
      <c r="CQ163">
        <f>VLOOKUP($CM163,AutoSCAN_ORG!$B$1:$CF$2516,3,FALSE)</f>
        <v>9.8640000000000008</v>
      </c>
      <c r="CR163">
        <f>VLOOKUP($CM163,AutoSCAN_ORG!$B$1:$CF$2516,4,FALSE)</f>
        <v>219.761</v>
      </c>
      <c r="CS163">
        <f>VLOOKUP($CM163,AutoSCAN_ORG!$B$1:$CF$2516,5,FALSE)</f>
        <v>6.2949999999999999</v>
      </c>
      <c r="CT163" t="str">
        <f>VLOOKUP($CM163,AutoSCAN_ORG!$B$1:$CF$2516,6,FALSE)</f>
        <v>MELO-CORR</v>
      </c>
      <c r="CU163">
        <f>VLOOKUP($CM163,AutoSCAN_ORG!$B$1:$CF$2516,7,FALSE)</f>
        <v>0</v>
      </c>
      <c r="CV163">
        <f>VLOOKUP($CM163,AutoSCAN_ORG!$B$1:$CF$2516,69,FALSE)</f>
        <v>0</v>
      </c>
      <c r="CW163">
        <f>VLOOKUP($CM163,AutoSCAN_ORG!$B$1:$CF$2516,70,FALSE)</f>
        <v>0</v>
      </c>
      <c r="CX163" t="str">
        <f>VLOOKUP($CM163,AutoSCAN_ORG!$B$1:$CF$2516,71,FALSE)</f>
        <v>Y</v>
      </c>
      <c r="CY163">
        <f>VLOOKUP($CM163,AutoSCAN_ORG!$B$1:$CF$2516,72,FALSE)</f>
        <v>0</v>
      </c>
      <c r="CZ163">
        <f>VLOOKUP($CM163,AutoSCAN_ORG!$B$1:$CF$2516,73,FALSE)</f>
        <v>0</v>
      </c>
      <c r="DA163">
        <f>VLOOKUP($CM163,AutoSCAN_ORG!$B$1:$CF$2516,74,FALSE)</f>
        <v>0</v>
      </c>
      <c r="DB163">
        <f>VLOOKUP($CM163,AutoSCAN_ORG!$B$1:$CF$2516,75,FALSE)</f>
        <v>0</v>
      </c>
      <c r="DC163">
        <f>VLOOKUP($CM163,AutoSCAN_ORG!$B$1:$CF$2516,76,FALSE)</f>
        <v>0</v>
      </c>
      <c r="DD163">
        <f>VLOOKUP($CM163,AutoSCAN_ORG!$B$1:$CF$2516,77,FALSE)</f>
        <v>0</v>
      </c>
      <c r="DE163">
        <f>VLOOKUP($CM163,AutoSCAN_ORG!$B$1:$CF$2516,78,FALSE)</f>
        <v>0</v>
      </c>
      <c r="DF163">
        <f>VLOOKUP($CM163,AutoSCAN_ORG!$B$1:$CF$2516,79,FALSE)</f>
        <v>12.56</v>
      </c>
      <c r="DG163">
        <f>VLOOKUP($CM163,AutoSCAN_ORG!$B$1:$CF$2516,80,FALSE)</f>
        <v>12.56</v>
      </c>
      <c r="DH163">
        <f>VLOOKUP($CM163,AutoSCAN_ORG!$B$1:$CF$2516,81,FALSE)</f>
        <v>1.4999999999999999E-2</v>
      </c>
      <c r="DI163">
        <f>VLOOKUP($CM163,AutoSCAN_ORG!$B$1:$CF$2516,82,FALSE)</f>
        <v>2.3E-2</v>
      </c>
      <c r="DJ163">
        <f>VLOOKUP($CM163,AutoSCAN_ORG!$B$1:$CF$2516,83,FALSE)</f>
        <v>0.83</v>
      </c>
    </row>
    <row r="164" spans="2:114" x14ac:dyDescent="0.35">
      <c r="B164" t="s">
        <v>3927</v>
      </c>
      <c r="C164">
        <v>167</v>
      </c>
      <c r="D164" t="s">
        <v>7778</v>
      </c>
      <c r="E164">
        <v>302</v>
      </c>
      <c r="F164">
        <v>971.27099999999996</v>
      </c>
      <c r="G164">
        <v>10</v>
      </c>
      <c r="H164" t="s">
        <v>7782</v>
      </c>
      <c r="I164" t="s">
        <v>7773</v>
      </c>
      <c r="J164" t="s">
        <v>5753</v>
      </c>
      <c r="K164">
        <v>10</v>
      </c>
      <c r="L164">
        <v>0.57999999999999996</v>
      </c>
      <c r="M164">
        <v>7</v>
      </c>
      <c r="N164">
        <v>8</v>
      </c>
      <c r="O164" t="s">
        <v>7357</v>
      </c>
      <c r="R164" t="s">
        <v>7784</v>
      </c>
      <c r="S164" t="s">
        <v>7774</v>
      </c>
      <c r="T164" t="s">
        <v>7195</v>
      </c>
      <c r="U164" t="s">
        <v>7497</v>
      </c>
      <c r="V164" t="s">
        <v>7497</v>
      </c>
      <c r="W164">
        <v>5.56</v>
      </c>
      <c r="X164" t="s">
        <v>7888</v>
      </c>
      <c r="Y164">
        <v>1.9</v>
      </c>
      <c r="Z164" t="s">
        <v>7774</v>
      </c>
      <c r="AA164" t="s">
        <v>7789</v>
      </c>
      <c r="AB164" t="s">
        <v>7774</v>
      </c>
      <c r="AF164" t="s">
        <v>5678</v>
      </c>
      <c r="AG164">
        <v>42.775891190000003</v>
      </c>
      <c r="AH164">
        <v>-82.037421539999997</v>
      </c>
      <c r="AI164">
        <v>202.3</v>
      </c>
      <c r="AJ164">
        <v>290</v>
      </c>
      <c r="AL164">
        <v>15</v>
      </c>
      <c r="AM164">
        <v>986</v>
      </c>
      <c r="AN164">
        <v>3.367</v>
      </c>
      <c r="AO164">
        <v>411.15499999999997</v>
      </c>
      <c r="AP164">
        <v>2117</v>
      </c>
      <c r="AQ164">
        <v>2118</v>
      </c>
      <c r="AT164">
        <v>1.24</v>
      </c>
      <c r="AU164">
        <v>1.24</v>
      </c>
      <c r="AW164">
        <v>2.15</v>
      </c>
      <c r="AX164">
        <v>2.15</v>
      </c>
      <c r="BD164">
        <v>0.57999999999999996</v>
      </c>
      <c r="BE164">
        <v>7</v>
      </c>
      <c r="BF164" t="s">
        <v>1141</v>
      </c>
      <c r="BG164" t="s">
        <v>3927</v>
      </c>
      <c r="BH164">
        <v>167</v>
      </c>
      <c r="BI164" t="s">
        <v>5753</v>
      </c>
      <c r="BJ164" t="s">
        <v>7773</v>
      </c>
      <c r="BK164">
        <v>167</v>
      </c>
      <c r="BL164">
        <v>1180</v>
      </c>
      <c r="BS164">
        <v>13</v>
      </c>
      <c r="BT164">
        <v>0.66</v>
      </c>
      <c r="BU164">
        <v>0.57999999999999996</v>
      </c>
      <c r="BV164">
        <v>0.57999999999999996</v>
      </c>
      <c r="BW164">
        <v>42.775891190000003</v>
      </c>
      <c r="BX164">
        <v>-82.037421539999997</v>
      </c>
      <c r="BY164">
        <v>4736450.1940000001</v>
      </c>
      <c r="BZ164">
        <v>202.27099999999999</v>
      </c>
      <c r="CA164">
        <v>136.5</v>
      </c>
      <c r="CB164" t="s">
        <v>7360</v>
      </c>
      <c r="CC164">
        <v>7</v>
      </c>
      <c r="CD164">
        <v>10</v>
      </c>
      <c r="CE164">
        <v>12</v>
      </c>
      <c r="CF164">
        <v>12</v>
      </c>
      <c r="CG164" t="s">
        <v>5677</v>
      </c>
      <c r="CH164">
        <v>414</v>
      </c>
      <c r="CI164" t="s">
        <v>3290</v>
      </c>
      <c r="CJ164" t="s">
        <v>7332</v>
      </c>
      <c r="CK164">
        <v>5.56</v>
      </c>
      <c r="CL164">
        <v>1.8</v>
      </c>
      <c r="CM164" t="s">
        <v>3927</v>
      </c>
      <c r="CO164" t="str">
        <f>VLOOKUP(CM164,AutoSCAN_ORG!B167:CF2682,1,FALSE)</f>
        <v>AS00-0000828</v>
      </c>
      <c r="CP164">
        <f>VLOOKUP($CM164,AutoSCAN_ORG!$B$1:$CF$2516,2,FALSE)</f>
        <v>971.26900000000001</v>
      </c>
      <c r="CQ164">
        <f>VLOOKUP($CM164,AutoSCAN_ORG!$B$1:$CF$2516,3,FALSE)</f>
        <v>8.2739999999999991</v>
      </c>
      <c r="CR164">
        <f>VLOOKUP($CM164,AutoSCAN_ORG!$B$1:$CF$2516,4,FALSE)</f>
        <v>218.715</v>
      </c>
      <c r="CS164">
        <f>VLOOKUP($CM164,AutoSCAN_ORG!$B$1:$CF$2516,5,FALSE)</f>
        <v>6.2949999999999999</v>
      </c>
      <c r="CT164" t="str">
        <f>VLOOKUP($CM164,AutoSCAN_ORG!$B$1:$CF$2516,6,FALSE)</f>
        <v>MELO-CORR</v>
      </c>
      <c r="CU164">
        <f>VLOOKUP($CM164,AutoSCAN_ORG!$B$1:$CF$2516,7,FALSE)</f>
        <v>0</v>
      </c>
      <c r="CV164">
        <f>VLOOKUP($CM164,AutoSCAN_ORG!$B$1:$CF$2516,69,FALSE)</f>
        <v>0</v>
      </c>
      <c r="CW164">
        <f>VLOOKUP($CM164,AutoSCAN_ORG!$B$1:$CF$2516,70,FALSE)</f>
        <v>0</v>
      </c>
      <c r="CX164" t="str">
        <f>VLOOKUP($CM164,AutoSCAN_ORG!$B$1:$CF$2516,71,FALSE)</f>
        <v>Y</v>
      </c>
      <c r="CZ164" t="str">
        <f>VLOOKUP($CM164,AutoSCAN_ORG!$B$1:$CF$2516,73,FALSE)</f>
        <v>added</v>
      </c>
      <c r="DA164">
        <f>VLOOKUP($CM164,AutoSCAN_ORG!$B$1:$CF$2516,74,FALSE)</f>
        <v>0</v>
      </c>
      <c r="DB164">
        <f>VLOOKUP($CM164,AutoSCAN_ORG!$B$1:$CF$2516,75,FALSE)</f>
        <v>0</v>
      </c>
      <c r="DC164">
        <f>VLOOKUP($CM164,AutoSCAN_ORG!$B$1:$CF$2516,76,FALSE)</f>
        <v>0</v>
      </c>
      <c r="DD164">
        <f>VLOOKUP($CM164,AutoSCAN_ORG!$B$1:$CF$2516,77,FALSE)</f>
        <v>0</v>
      </c>
      <c r="DF164">
        <f>VLOOKUP($CM164,AutoSCAN_ORG!$B$1:$CF$2516,79,FALSE)</f>
        <v>10.41</v>
      </c>
      <c r="DG164">
        <f>VLOOKUP($CM164,AutoSCAN_ORG!$B$1:$CF$2516,80,FALSE)</f>
        <v>10.41</v>
      </c>
      <c r="DH164">
        <f>VLOOKUP($CM164,AutoSCAN_ORG!$B$1:$CF$2516,81,FALSE)</f>
        <v>1.7000000000000001E-2</v>
      </c>
      <c r="DI164">
        <f>VLOOKUP($CM164,AutoSCAN_ORG!$B$1:$CF$2516,82,FALSE)</f>
        <v>0.03</v>
      </c>
      <c r="DJ164">
        <f>VLOOKUP($CM164,AutoSCAN_ORG!$B$1:$CF$2516,83,FALSE)</f>
        <v>0.75</v>
      </c>
    </row>
    <row r="165" spans="2:114" x14ac:dyDescent="0.35">
      <c r="B165" t="s">
        <v>3928</v>
      </c>
      <c r="C165">
        <v>168</v>
      </c>
      <c r="D165" t="s">
        <v>7778</v>
      </c>
      <c r="E165">
        <v>303</v>
      </c>
      <c r="F165">
        <v>971.36900000000003</v>
      </c>
      <c r="G165">
        <v>10</v>
      </c>
      <c r="H165" t="s">
        <v>7782</v>
      </c>
      <c r="I165" t="s">
        <v>7773</v>
      </c>
      <c r="J165" t="s">
        <v>5753</v>
      </c>
      <c r="K165">
        <v>11</v>
      </c>
      <c r="L165">
        <v>0.64</v>
      </c>
      <c r="M165">
        <v>14</v>
      </c>
      <c r="N165">
        <v>9</v>
      </c>
      <c r="O165" t="s">
        <v>7507</v>
      </c>
      <c r="R165" t="s">
        <v>7784</v>
      </c>
      <c r="S165" t="s">
        <v>7774</v>
      </c>
      <c r="T165" t="s">
        <v>7195</v>
      </c>
      <c r="U165" t="s">
        <v>7497</v>
      </c>
      <c r="V165" t="s">
        <v>7497</v>
      </c>
      <c r="W165">
        <v>5.56</v>
      </c>
      <c r="X165" t="s">
        <v>7888</v>
      </c>
      <c r="Y165">
        <v>1.9</v>
      </c>
      <c r="Z165" t="s">
        <v>7774</v>
      </c>
      <c r="AA165" t="s">
        <v>7783</v>
      </c>
      <c r="AB165" t="s">
        <v>7774</v>
      </c>
      <c r="AF165" t="s">
        <v>5678</v>
      </c>
      <c r="AG165">
        <v>42.775890330000003</v>
      </c>
      <c r="AH165">
        <v>-82.037421570000006</v>
      </c>
      <c r="AI165">
        <v>202.3</v>
      </c>
      <c r="AJ165">
        <v>290</v>
      </c>
      <c r="AL165">
        <v>15</v>
      </c>
      <c r="AM165">
        <v>986</v>
      </c>
      <c r="AN165">
        <v>3.4620000000000002</v>
      </c>
      <c r="AO165">
        <v>414.76100000000002</v>
      </c>
      <c r="AP165">
        <v>2110</v>
      </c>
      <c r="AQ165">
        <v>2112</v>
      </c>
      <c r="AT165">
        <v>1.23</v>
      </c>
      <c r="AU165">
        <v>1.23</v>
      </c>
      <c r="AW165">
        <v>2.14</v>
      </c>
      <c r="AX165">
        <v>2.14</v>
      </c>
      <c r="BD165">
        <v>0.64</v>
      </c>
      <c r="BE165">
        <v>14</v>
      </c>
      <c r="BF165" t="s">
        <v>1142</v>
      </c>
      <c r="BG165" t="s">
        <v>3928</v>
      </c>
      <c r="BH165">
        <v>168</v>
      </c>
      <c r="BI165" t="s">
        <v>5753</v>
      </c>
      <c r="BJ165" t="s">
        <v>7773</v>
      </c>
      <c r="BK165">
        <v>168</v>
      </c>
      <c r="BL165">
        <v>1180</v>
      </c>
      <c r="BS165">
        <v>13</v>
      </c>
      <c r="BT165">
        <v>0.66</v>
      </c>
      <c r="BU165">
        <v>0.57999999999999996</v>
      </c>
      <c r="BV165">
        <v>0.57999999999999996</v>
      </c>
      <c r="BW165">
        <v>42.775890330000003</v>
      </c>
      <c r="BX165">
        <v>-82.037421570000006</v>
      </c>
      <c r="BY165">
        <v>4736450.0990000004</v>
      </c>
      <c r="BZ165">
        <v>202.27</v>
      </c>
      <c r="CA165">
        <v>138</v>
      </c>
      <c r="CB165" t="s">
        <v>7357</v>
      </c>
      <c r="CC165">
        <v>7</v>
      </c>
      <c r="CD165">
        <v>10</v>
      </c>
      <c r="CE165">
        <v>12</v>
      </c>
      <c r="CF165">
        <v>12</v>
      </c>
      <c r="CG165" t="s">
        <v>5677</v>
      </c>
      <c r="CH165">
        <v>414</v>
      </c>
      <c r="CI165" t="s">
        <v>3290</v>
      </c>
      <c r="CJ165" t="s">
        <v>7332</v>
      </c>
      <c r="CK165">
        <v>5.56</v>
      </c>
      <c r="CL165">
        <v>1.9</v>
      </c>
      <c r="CM165" t="s">
        <v>3928</v>
      </c>
      <c r="CO165" t="str">
        <f>VLOOKUP(CM165,AutoSCAN_ORG!B168:CF2683,1,FALSE)</f>
        <v>AS00-0000829</v>
      </c>
      <c r="CP165">
        <f>VLOOKUP($CM165,AutoSCAN_ORG!$B$1:$CF$2516,2,FALSE)</f>
        <v>971.36400000000003</v>
      </c>
      <c r="CQ165">
        <f>VLOOKUP($CM165,AutoSCAN_ORG!$B$1:$CF$2516,3,FALSE)</f>
        <v>11.335000000000001</v>
      </c>
      <c r="CR165">
        <f>VLOOKUP($CM165,AutoSCAN_ORG!$B$1:$CF$2516,4,FALSE)</f>
        <v>219.59800000000001</v>
      </c>
      <c r="CS165">
        <f>VLOOKUP($CM165,AutoSCAN_ORG!$B$1:$CF$2516,5,FALSE)</f>
        <v>6.2949999999999999</v>
      </c>
      <c r="CT165" t="str">
        <f>VLOOKUP($CM165,AutoSCAN_ORG!$B$1:$CF$2516,6,FALSE)</f>
        <v>MELO-CORR</v>
      </c>
      <c r="CU165">
        <f>VLOOKUP($CM165,AutoSCAN_ORG!$B$1:$CF$2516,7,FALSE)</f>
        <v>0</v>
      </c>
      <c r="CV165">
        <f>VLOOKUP($CM165,AutoSCAN_ORG!$B$1:$CF$2516,69,FALSE)</f>
        <v>0</v>
      </c>
      <c r="CW165">
        <f>VLOOKUP($CM165,AutoSCAN_ORG!$B$1:$CF$2516,70,FALSE)</f>
        <v>0</v>
      </c>
      <c r="CX165" t="str">
        <f>VLOOKUP($CM165,AutoSCAN_ORG!$B$1:$CF$2516,71,FALSE)</f>
        <v>Y</v>
      </c>
      <c r="CZ165" t="str">
        <f>VLOOKUP($CM165,AutoSCAN_ORG!$B$1:$CF$2516,73,FALSE)</f>
        <v>added</v>
      </c>
      <c r="DA165">
        <f>VLOOKUP($CM165,AutoSCAN_ORG!$B$1:$CF$2516,74,FALSE)</f>
        <v>0</v>
      </c>
      <c r="DB165">
        <f>VLOOKUP($CM165,AutoSCAN_ORG!$B$1:$CF$2516,75,FALSE)</f>
        <v>0</v>
      </c>
      <c r="DC165">
        <f>VLOOKUP($CM165,AutoSCAN_ORG!$B$1:$CF$2516,76,FALSE)</f>
        <v>0</v>
      </c>
      <c r="DD165">
        <f>VLOOKUP($CM165,AutoSCAN_ORG!$B$1:$CF$2516,77,FALSE)</f>
        <v>0</v>
      </c>
      <c r="DF165">
        <f>VLOOKUP($CM165,AutoSCAN_ORG!$B$1:$CF$2516,79,FALSE)</f>
        <v>11.48</v>
      </c>
      <c r="DG165">
        <f>VLOOKUP($CM165,AutoSCAN_ORG!$B$1:$CF$2516,80,FALSE)</f>
        <v>11.48</v>
      </c>
      <c r="DH165">
        <f>VLOOKUP($CM165,AutoSCAN_ORG!$B$1:$CF$2516,81,FALSE)</f>
        <v>4.0000000000000001E-3</v>
      </c>
      <c r="DI165">
        <f>VLOOKUP($CM165,AutoSCAN_ORG!$B$1:$CF$2516,82,FALSE)</f>
        <v>8.9999999999999993E-3</v>
      </c>
      <c r="DJ165">
        <f>VLOOKUP($CM165,AutoSCAN_ORG!$B$1:$CF$2516,83,FALSE)</f>
        <v>0.76100000000000001</v>
      </c>
    </row>
    <row r="166" spans="2:114" x14ac:dyDescent="0.35">
      <c r="B166" t="s">
        <v>3929</v>
      </c>
      <c r="C166">
        <v>169</v>
      </c>
      <c r="D166" t="s">
        <v>7778</v>
      </c>
      <c r="E166">
        <v>304</v>
      </c>
      <c r="F166">
        <v>972.53399999999999</v>
      </c>
      <c r="G166">
        <v>10</v>
      </c>
      <c r="H166" t="s">
        <v>7782</v>
      </c>
      <c r="I166" t="s">
        <v>7773</v>
      </c>
      <c r="J166" t="s">
        <v>5753</v>
      </c>
      <c r="K166">
        <v>11</v>
      </c>
      <c r="L166">
        <v>0.6</v>
      </c>
      <c r="M166">
        <v>8</v>
      </c>
      <c r="N166">
        <v>10</v>
      </c>
      <c r="O166" t="s">
        <v>7499</v>
      </c>
      <c r="R166" t="s">
        <v>7784</v>
      </c>
      <c r="S166" t="s">
        <v>7774</v>
      </c>
      <c r="T166" t="s">
        <v>7195</v>
      </c>
      <c r="U166" t="s">
        <v>7497</v>
      </c>
      <c r="V166" t="s">
        <v>7497</v>
      </c>
      <c r="W166">
        <v>5.56</v>
      </c>
      <c r="X166" t="s">
        <v>7888</v>
      </c>
      <c r="Y166">
        <v>1.9</v>
      </c>
      <c r="Z166" t="s">
        <v>7774</v>
      </c>
      <c r="AA166" t="s">
        <v>7789</v>
      </c>
      <c r="AB166" t="s">
        <v>7774</v>
      </c>
      <c r="AF166" t="s">
        <v>5678</v>
      </c>
      <c r="AG166">
        <v>42.775879789999998</v>
      </c>
      <c r="AH166">
        <v>-82.037421910000006</v>
      </c>
      <c r="AI166">
        <v>202.3</v>
      </c>
      <c r="AJ166">
        <v>290</v>
      </c>
      <c r="AL166">
        <v>15</v>
      </c>
      <c r="AM166">
        <v>986</v>
      </c>
      <c r="AN166">
        <v>4.6289999999999996</v>
      </c>
      <c r="AO166">
        <v>411.142</v>
      </c>
      <c r="AP166">
        <v>2116</v>
      </c>
      <c r="AQ166">
        <v>2117</v>
      </c>
      <c r="AT166">
        <v>1.24</v>
      </c>
      <c r="AU166">
        <v>1.24</v>
      </c>
      <c r="AW166">
        <v>2.15</v>
      </c>
      <c r="AX166">
        <v>2.15</v>
      </c>
      <c r="BD166">
        <v>0.6</v>
      </c>
      <c r="BE166">
        <v>8</v>
      </c>
      <c r="BF166" t="s">
        <v>1143</v>
      </c>
      <c r="BG166" t="s">
        <v>3929</v>
      </c>
      <c r="BH166">
        <v>169</v>
      </c>
      <c r="BI166" t="s">
        <v>5753</v>
      </c>
      <c r="BJ166" t="s">
        <v>7773</v>
      </c>
      <c r="BK166">
        <v>169</v>
      </c>
      <c r="BL166">
        <v>1180</v>
      </c>
      <c r="BS166">
        <v>13</v>
      </c>
      <c r="BT166">
        <v>0.66</v>
      </c>
      <c r="BU166">
        <v>0.57999999999999996</v>
      </c>
      <c r="BV166">
        <v>0.57999999999999996</v>
      </c>
      <c r="BW166">
        <v>42.775879789999998</v>
      </c>
      <c r="BX166">
        <v>-82.037421910000006</v>
      </c>
      <c r="BY166">
        <v>4736448.9280000003</v>
      </c>
      <c r="BZ166">
        <v>202.26499999999999</v>
      </c>
      <c r="CA166">
        <v>136.5</v>
      </c>
      <c r="CB166" t="s">
        <v>7360</v>
      </c>
      <c r="CC166">
        <v>7</v>
      </c>
      <c r="CD166">
        <v>10</v>
      </c>
      <c r="CE166">
        <v>12</v>
      </c>
      <c r="CF166">
        <v>12</v>
      </c>
      <c r="CG166" t="s">
        <v>5677</v>
      </c>
      <c r="CH166">
        <v>414</v>
      </c>
      <c r="CI166" t="s">
        <v>3290</v>
      </c>
      <c r="CJ166" t="s">
        <v>7332</v>
      </c>
      <c r="CK166">
        <v>5.56</v>
      </c>
      <c r="CL166">
        <v>1.9</v>
      </c>
      <c r="CM166" t="s">
        <v>3929</v>
      </c>
      <c r="CO166" t="str">
        <f>VLOOKUP(CM166,AutoSCAN_ORG!B169:CF2684,1,FALSE)</f>
        <v>AS00-0000830</v>
      </c>
      <c r="CP166">
        <f>VLOOKUP($CM166,AutoSCAN_ORG!$B$1:$CF$2516,2,FALSE)</f>
        <v>972.53099999999995</v>
      </c>
      <c r="CQ166">
        <f>VLOOKUP($CM166,AutoSCAN_ORG!$B$1:$CF$2516,3,FALSE)</f>
        <v>10.117000000000001</v>
      </c>
      <c r="CR166">
        <f>VLOOKUP($CM166,AutoSCAN_ORG!$B$1:$CF$2516,4,FALSE)</f>
        <v>219.285</v>
      </c>
      <c r="CS166">
        <f>VLOOKUP($CM166,AutoSCAN_ORG!$B$1:$CF$2516,5,FALSE)</f>
        <v>6.2949999999999999</v>
      </c>
      <c r="CT166" t="str">
        <f>VLOOKUP($CM166,AutoSCAN_ORG!$B$1:$CF$2516,6,FALSE)</f>
        <v>MELO-CORR</v>
      </c>
      <c r="CU166">
        <f>VLOOKUP($CM166,AutoSCAN_ORG!$B$1:$CF$2516,7,FALSE)</f>
        <v>0</v>
      </c>
      <c r="CV166">
        <f>VLOOKUP($CM166,AutoSCAN_ORG!$B$1:$CF$2516,69,FALSE)</f>
        <v>0</v>
      </c>
      <c r="CW166">
        <f>VLOOKUP($CM166,AutoSCAN_ORG!$B$1:$CF$2516,70,FALSE)</f>
        <v>0</v>
      </c>
      <c r="CX166" t="str">
        <f>VLOOKUP($CM166,AutoSCAN_ORG!$B$1:$CF$2516,71,FALSE)</f>
        <v>Y</v>
      </c>
      <c r="CZ166" t="str">
        <f>VLOOKUP($CM166,AutoSCAN_ORG!$B$1:$CF$2516,73,FALSE)</f>
        <v>added</v>
      </c>
      <c r="DA166">
        <f>VLOOKUP($CM166,AutoSCAN_ORG!$B$1:$CF$2516,74,FALSE)</f>
        <v>0</v>
      </c>
      <c r="DB166">
        <f>VLOOKUP($CM166,AutoSCAN_ORG!$B$1:$CF$2516,75,FALSE)</f>
        <v>0</v>
      </c>
      <c r="DC166">
        <f>VLOOKUP($CM166,AutoSCAN_ORG!$B$1:$CF$2516,76,FALSE)</f>
        <v>0</v>
      </c>
      <c r="DD166">
        <f>VLOOKUP($CM166,AutoSCAN_ORG!$B$1:$CF$2516,77,FALSE)</f>
        <v>0</v>
      </c>
      <c r="DF166">
        <f>VLOOKUP($CM166,AutoSCAN_ORG!$B$1:$CF$2516,79,FALSE)</f>
        <v>10.71</v>
      </c>
      <c r="DG166">
        <f>VLOOKUP($CM166,AutoSCAN_ORG!$B$1:$CF$2516,80,FALSE)</f>
        <v>10.71</v>
      </c>
      <c r="DH166">
        <f>VLOOKUP($CM166,AutoSCAN_ORG!$B$1:$CF$2516,81,FALSE)</f>
        <v>1.0999999999999999E-2</v>
      </c>
      <c r="DI166">
        <f>VLOOKUP($CM166,AutoSCAN_ORG!$B$1:$CF$2516,82,FALSE)</f>
        <v>2.4E-2</v>
      </c>
      <c r="DJ166">
        <f>VLOOKUP($CM166,AutoSCAN_ORG!$B$1:$CF$2516,83,FALSE)</f>
        <v>0.71799999999999997</v>
      </c>
    </row>
    <row r="167" spans="2:114" x14ac:dyDescent="0.35">
      <c r="B167" t="s">
        <v>3930</v>
      </c>
      <c r="C167">
        <v>170</v>
      </c>
      <c r="D167" t="s">
        <v>7778</v>
      </c>
      <c r="E167">
        <v>305</v>
      </c>
      <c r="F167">
        <v>972.67899999999997</v>
      </c>
      <c r="G167">
        <v>10</v>
      </c>
      <c r="H167" t="s">
        <v>7782</v>
      </c>
      <c r="I167" t="s">
        <v>7773</v>
      </c>
      <c r="J167" t="s">
        <v>5753</v>
      </c>
      <c r="K167">
        <v>11</v>
      </c>
      <c r="L167">
        <v>0.59</v>
      </c>
      <c r="M167">
        <v>7</v>
      </c>
      <c r="N167">
        <v>7</v>
      </c>
      <c r="O167" t="s">
        <v>7670</v>
      </c>
      <c r="R167" t="s">
        <v>7784</v>
      </c>
      <c r="S167" t="s">
        <v>7774</v>
      </c>
      <c r="T167" t="s">
        <v>7195</v>
      </c>
      <c r="U167" t="s">
        <v>7497</v>
      </c>
      <c r="V167" t="s">
        <v>7497</v>
      </c>
      <c r="W167">
        <v>5.56</v>
      </c>
      <c r="X167" t="s">
        <v>7888</v>
      </c>
      <c r="Y167">
        <v>1.9</v>
      </c>
      <c r="Z167" t="s">
        <v>7774</v>
      </c>
      <c r="AA167" t="s">
        <v>7789</v>
      </c>
      <c r="AB167" t="s">
        <v>7774</v>
      </c>
      <c r="AF167" t="s">
        <v>5678</v>
      </c>
      <c r="AG167">
        <v>42.775878470000002</v>
      </c>
      <c r="AH167">
        <v>-82.037421960000003</v>
      </c>
      <c r="AI167">
        <v>202.3</v>
      </c>
      <c r="AJ167">
        <v>290</v>
      </c>
      <c r="AL167">
        <v>15</v>
      </c>
      <c r="AM167">
        <v>986</v>
      </c>
      <c r="AN167">
        <v>4.7750000000000004</v>
      </c>
      <c r="AO167">
        <v>418.39</v>
      </c>
      <c r="AP167">
        <v>2117</v>
      </c>
      <c r="AQ167">
        <v>2117</v>
      </c>
      <c r="AT167">
        <v>1.24</v>
      </c>
      <c r="AU167">
        <v>1.24</v>
      </c>
      <c r="AW167">
        <v>2.15</v>
      </c>
      <c r="AX167">
        <v>2.15</v>
      </c>
      <c r="BD167">
        <v>0.59</v>
      </c>
      <c r="BE167">
        <v>7</v>
      </c>
      <c r="BF167" t="s">
        <v>1144</v>
      </c>
      <c r="BG167" t="s">
        <v>3930</v>
      </c>
      <c r="BH167">
        <v>170</v>
      </c>
      <c r="BI167" t="s">
        <v>5753</v>
      </c>
      <c r="BJ167" t="s">
        <v>7773</v>
      </c>
      <c r="BK167">
        <v>170</v>
      </c>
      <c r="BL167">
        <v>1180</v>
      </c>
      <c r="BS167">
        <v>13</v>
      </c>
      <c r="BT167">
        <v>0.66</v>
      </c>
      <c r="BU167">
        <v>0.57999999999999996</v>
      </c>
      <c r="BV167">
        <v>0.57999999999999996</v>
      </c>
      <c r="BW167">
        <v>42.775878470000002</v>
      </c>
      <c r="BX167">
        <v>-82.037421960000003</v>
      </c>
      <c r="BY167">
        <v>4736448.7810000004</v>
      </c>
      <c r="BZ167">
        <v>202.26499999999999</v>
      </c>
      <c r="CA167">
        <v>139.6</v>
      </c>
      <c r="CB167" t="s">
        <v>7502</v>
      </c>
      <c r="CC167">
        <v>7</v>
      </c>
      <c r="CD167">
        <v>10</v>
      </c>
      <c r="CE167">
        <v>12</v>
      </c>
      <c r="CF167">
        <v>12</v>
      </c>
      <c r="CG167" t="s">
        <v>5677</v>
      </c>
      <c r="CH167">
        <v>414</v>
      </c>
      <c r="CI167" t="s">
        <v>3290</v>
      </c>
      <c r="CJ167" t="s">
        <v>7332</v>
      </c>
      <c r="CK167">
        <v>5.56</v>
      </c>
      <c r="CL167">
        <v>1.8</v>
      </c>
      <c r="CM167" t="s">
        <v>3930</v>
      </c>
      <c r="CO167" t="str">
        <f>VLOOKUP(CM167,AutoSCAN_ORG!B170:CF2685,1,FALSE)</f>
        <v>AS00-0000831</v>
      </c>
      <c r="CP167">
        <f>VLOOKUP($CM167,AutoSCAN_ORG!$B$1:$CF$2516,2,FALSE)</f>
        <v>972.67499999999995</v>
      </c>
      <c r="CQ167">
        <f>VLOOKUP($CM167,AutoSCAN_ORG!$B$1:$CF$2516,3,FALSE)</f>
        <v>9.4710000000000001</v>
      </c>
      <c r="CR167">
        <f>VLOOKUP($CM167,AutoSCAN_ORG!$B$1:$CF$2516,4,FALSE)</f>
        <v>219.13300000000001</v>
      </c>
      <c r="CS167">
        <f>VLOOKUP($CM167,AutoSCAN_ORG!$B$1:$CF$2516,5,FALSE)</f>
        <v>6.2949999999999999</v>
      </c>
      <c r="CT167" t="str">
        <f>VLOOKUP($CM167,AutoSCAN_ORG!$B$1:$CF$2516,6,FALSE)</f>
        <v>MELO-CORR</v>
      </c>
      <c r="CU167">
        <f>VLOOKUP($CM167,AutoSCAN_ORG!$B$1:$CF$2516,7,FALSE)</f>
        <v>0</v>
      </c>
      <c r="CV167">
        <f>VLOOKUP($CM167,AutoSCAN_ORG!$B$1:$CF$2516,69,FALSE)</f>
        <v>0</v>
      </c>
      <c r="CW167">
        <f>VLOOKUP($CM167,AutoSCAN_ORG!$B$1:$CF$2516,70,FALSE)</f>
        <v>0</v>
      </c>
      <c r="CX167" t="str">
        <f>VLOOKUP($CM167,AutoSCAN_ORG!$B$1:$CF$2516,71,FALSE)</f>
        <v>Y</v>
      </c>
      <c r="CZ167" t="str">
        <f>VLOOKUP($CM167,AutoSCAN_ORG!$B$1:$CF$2516,73,FALSE)</f>
        <v>added</v>
      </c>
      <c r="DA167">
        <f>VLOOKUP($CM167,AutoSCAN_ORG!$B$1:$CF$2516,74,FALSE)</f>
        <v>0</v>
      </c>
      <c r="DB167">
        <f>VLOOKUP($CM167,AutoSCAN_ORG!$B$1:$CF$2516,75,FALSE)</f>
        <v>0</v>
      </c>
      <c r="DC167">
        <f>VLOOKUP($CM167,AutoSCAN_ORG!$B$1:$CF$2516,76,FALSE)</f>
        <v>0</v>
      </c>
      <c r="DD167">
        <f>VLOOKUP($CM167,AutoSCAN_ORG!$B$1:$CF$2516,77,FALSE)</f>
        <v>0</v>
      </c>
      <c r="DF167">
        <f>VLOOKUP($CM167,AutoSCAN_ORG!$B$1:$CF$2516,79,FALSE)</f>
        <v>10.54</v>
      </c>
      <c r="DG167">
        <f>VLOOKUP($CM167,AutoSCAN_ORG!$B$1:$CF$2516,80,FALSE)</f>
        <v>10.54</v>
      </c>
      <c r="DH167">
        <f>VLOOKUP($CM167,AutoSCAN_ORG!$B$1:$CF$2516,81,FALSE)</f>
        <v>1.4E-2</v>
      </c>
      <c r="DI167">
        <f>VLOOKUP($CM167,AutoSCAN_ORG!$B$1:$CF$2516,82,FALSE)</f>
        <v>0.03</v>
      </c>
      <c r="DJ167">
        <f>VLOOKUP($CM167,AutoSCAN_ORG!$B$1:$CF$2516,83,FALSE)</f>
        <v>0.64</v>
      </c>
    </row>
    <row r="168" spans="2:114" x14ac:dyDescent="0.35">
      <c r="B168" t="s">
        <v>3931</v>
      </c>
      <c r="C168">
        <v>171</v>
      </c>
      <c r="D168" t="s">
        <v>7778</v>
      </c>
      <c r="E168">
        <v>306</v>
      </c>
      <c r="F168">
        <v>972.95699999999999</v>
      </c>
      <c r="G168">
        <v>10</v>
      </c>
      <c r="H168" t="s">
        <v>7782</v>
      </c>
      <c r="I168" t="s">
        <v>7773</v>
      </c>
      <c r="J168" t="s">
        <v>5753</v>
      </c>
      <c r="K168">
        <v>13</v>
      </c>
      <c r="L168">
        <v>0.72</v>
      </c>
      <c r="M168">
        <v>13</v>
      </c>
      <c r="N168">
        <v>11</v>
      </c>
      <c r="O168" t="s">
        <v>7500</v>
      </c>
      <c r="R168" t="s">
        <v>7784</v>
      </c>
      <c r="S168" t="s">
        <v>7774</v>
      </c>
      <c r="T168" t="s">
        <v>7195</v>
      </c>
      <c r="U168" t="s">
        <v>7497</v>
      </c>
      <c r="V168" t="s">
        <v>7497</v>
      </c>
      <c r="W168">
        <v>5.56</v>
      </c>
      <c r="X168" t="s">
        <v>7888</v>
      </c>
      <c r="Y168">
        <v>1.9</v>
      </c>
      <c r="Z168" t="s">
        <v>7774</v>
      </c>
      <c r="AA168" t="s">
        <v>7788</v>
      </c>
      <c r="AB168" t="s">
        <v>7774</v>
      </c>
      <c r="AC168">
        <v>10</v>
      </c>
      <c r="AD168">
        <v>10</v>
      </c>
      <c r="AE168">
        <v>12</v>
      </c>
      <c r="AF168" t="s">
        <v>5683</v>
      </c>
      <c r="AG168">
        <v>42.775875980000002</v>
      </c>
      <c r="AH168">
        <v>-82.037422039999996</v>
      </c>
      <c r="AI168">
        <v>202.3</v>
      </c>
      <c r="AJ168">
        <v>290</v>
      </c>
      <c r="AL168">
        <v>15</v>
      </c>
      <c r="AM168">
        <v>986</v>
      </c>
      <c r="AN168">
        <v>5.05</v>
      </c>
      <c r="AO168">
        <v>404.93299999999999</v>
      </c>
      <c r="AP168">
        <v>2109</v>
      </c>
      <c r="AQ168">
        <v>2111</v>
      </c>
      <c r="AT168">
        <v>1.23</v>
      </c>
      <c r="AU168">
        <v>1.23</v>
      </c>
      <c r="AW168">
        <v>2.14</v>
      </c>
      <c r="AX168">
        <v>2.14</v>
      </c>
      <c r="BD168">
        <v>0.72</v>
      </c>
      <c r="BE168">
        <v>13</v>
      </c>
      <c r="BF168" t="s">
        <v>1145</v>
      </c>
      <c r="BG168" t="s">
        <v>3931</v>
      </c>
      <c r="BH168">
        <v>171</v>
      </c>
      <c r="BI168" t="s">
        <v>5753</v>
      </c>
      <c r="BJ168" t="s">
        <v>7773</v>
      </c>
      <c r="BK168">
        <v>171</v>
      </c>
      <c r="BL168">
        <v>1180</v>
      </c>
      <c r="BS168">
        <v>13</v>
      </c>
      <c r="BT168">
        <v>0.66</v>
      </c>
      <c r="BU168">
        <v>0.57999999999999996</v>
      </c>
      <c r="BV168">
        <v>0.57999999999999996</v>
      </c>
      <c r="BW168">
        <v>42.775875980000002</v>
      </c>
      <c r="BX168">
        <v>-82.037422039999996</v>
      </c>
      <c r="BY168">
        <v>4736448.5060000001</v>
      </c>
      <c r="BZ168">
        <v>202.26400000000001</v>
      </c>
      <c r="CA168">
        <v>133.9</v>
      </c>
      <c r="CB168" t="s">
        <v>7503</v>
      </c>
      <c r="CC168">
        <v>7</v>
      </c>
      <c r="CD168">
        <v>10</v>
      </c>
      <c r="CE168">
        <v>12</v>
      </c>
      <c r="CF168">
        <v>12</v>
      </c>
      <c r="CG168" t="s">
        <v>5677</v>
      </c>
      <c r="CH168">
        <v>414</v>
      </c>
      <c r="CI168" t="s">
        <v>3290</v>
      </c>
      <c r="CJ168" t="s">
        <v>7332</v>
      </c>
      <c r="CK168">
        <v>5.56</v>
      </c>
      <c r="CL168">
        <v>1.9</v>
      </c>
      <c r="CM168" t="s">
        <v>3931</v>
      </c>
      <c r="CO168" t="str">
        <f>VLOOKUP(CM168,AutoSCAN_ORG!B171:CF2686,1,FALSE)</f>
        <v>AS00-0000832</v>
      </c>
      <c r="CP168">
        <f>VLOOKUP($CM168,AutoSCAN_ORG!$B$1:$CF$2516,2,FALSE)</f>
        <v>972.94399999999996</v>
      </c>
      <c r="CQ168">
        <f>VLOOKUP($CM168,AutoSCAN_ORG!$B$1:$CF$2516,3,FALSE)</f>
        <v>23.905999999999999</v>
      </c>
      <c r="CR168">
        <f>VLOOKUP($CM168,AutoSCAN_ORG!$B$1:$CF$2516,4,FALSE)</f>
        <v>221.49199999999999</v>
      </c>
      <c r="CS168">
        <f>VLOOKUP($CM168,AutoSCAN_ORG!$B$1:$CF$2516,5,FALSE)</f>
        <v>6.2949999999999999</v>
      </c>
      <c r="CT168" t="str">
        <f>VLOOKUP($CM168,AutoSCAN_ORG!$B$1:$CF$2516,6,FALSE)</f>
        <v>MELO-CORR</v>
      </c>
      <c r="CU168">
        <f>VLOOKUP($CM168,AutoSCAN_ORG!$B$1:$CF$2516,7,FALSE)</f>
        <v>0</v>
      </c>
      <c r="CV168">
        <f>VLOOKUP($CM168,AutoSCAN_ORG!$B$1:$CF$2516,69,FALSE)</f>
        <v>0</v>
      </c>
      <c r="CW168">
        <f>VLOOKUP($CM168,AutoSCAN_ORG!$B$1:$CF$2516,70,FALSE)</f>
        <v>0</v>
      </c>
      <c r="CX168" t="str">
        <f>VLOOKUP($CM168,AutoSCAN_ORG!$B$1:$CF$2516,71,FALSE)</f>
        <v>Y</v>
      </c>
      <c r="CZ168">
        <f>VLOOKUP($CM168,AutoSCAN_ORG!$B$1:$CF$2516,73,FALSE)</f>
        <v>0</v>
      </c>
      <c r="DA168">
        <f>VLOOKUP($CM168,AutoSCAN_ORG!$B$1:$CF$2516,74,FALSE)</f>
        <v>0</v>
      </c>
      <c r="DB168">
        <f>VLOOKUP($CM168,AutoSCAN_ORG!$B$1:$CF$2516,75,FALSE)</f>
        <v>0</v>
      </c>
      <c r="DC168">
        <f>VLOOKUP($CM168,AutoSCAN_ORG!$B$1:$CF$2516,76,FALSE)</f>
        <v>0</v>
      </c>
      <c r="DD168">
        <f>VLOOKUP($CM168,AutoSCAN_ORG!$B$1:$CF$2516,77,FALSE)</f>
        <v>0</v>
      </c>
      <c r="DF168">
        <f>VLOOKUP($CM168,AutoSCAN_ORG!$B$1:$CF$2516,79,FALSE)</f>
        <v>12.97</v>
      </c>
      <c r="DG168">
        <f>VLOOKUP($CM168,AutoSCAN_ORG!$B$1:$CF$2516,80,FALSE)</f>
        <v>12.97</v>
      </c>
      <c r="DH168">
        <f>VLOOKUP($CM168,AutoSCAN_ORG!$B$1:$CF$2516,81,FALSE)</f>
        <v>1.7999999999999999E-2</v>
      </c>
      <c r="DI168">
        <f>VLOOKUP($CM168,AutoSCAN_ORG!$B$1:$CF$2516,82,FALSE)</f>
        <v>3.9E-2</v>
      </c>
      <c r="DJ168">
        <f>VLOOKUP($CM168,AutoSCAN_ORG!$B$1:$CF$2516,83,FALSE)</f>
        <v>0.76400000000000001</v>
      </c>
    </row>
    <row r="169" spans="2:114" x14ac:dyDescent="0.35">
      <c r="B169" t="s">
        <v>3932</v>
      </c>
      <c r="C169">
        <v>172</v>
      </c>
      <c r="D169" t="s">
        <v>7778</v>
      </c>
      <c r="E169">
        <v>307</v>
      </c>
      <c r="F169">
        <v>973.02800000000002</v>
      </c>
      <c r="G169">
        <v>10</v>
      </c>
      <c r="H169" t="s">
        <v>7782</v>
      </c>
      <c r="I169" t="s">
        <v>7773</v>
      </c>
      <c r="J169" t="s">
        <v>5753</v>
      </c>
      <c r="K169">
        <v>13</v>
      </c>
      <c r="L169">
        <v>0.71</v>
      </c>
      <c r="M169">
        <v>10</v>
      </c>
      <c r="N169">
        <v>10</v>
      </c>
      <c r="O169" t="s">
        <v>7500</v>
      </c>
      <c r="R169" t="s">
        <v>7784</v>
      </c>
      <c r="S169" t="s">
        <v>7774</v>
      </c>
      <c r="T169" t="s">
        <v>7195</v>
      </c>
      <c r="U169" t="s">
        <v>7497</v>
      </c>
      <c r="V169" t="s">
        <v>7497</v>
      </c>
      <c r="W169">
        <v>5.56</v>
      </c>
      <c r="X169" t="s">
        <v>7888</v>
      </c>
      <c r="Y169">
        <v>1.9</v>
      </c>
      <c r="Z169" t="s">
        <v>7774</v>
      </c>
      <c r="AA169" t="s">
        <v>7789</v>
      </c>
      <c r="AB169" t="s">
        <v>7774</v>
      </c>
      <c r="AF169" t="s">
        <v>5678</v>
      </c>
      <c r="AG169">
        <v>42.775875329999998</v>
      </c>
      <c r="AH169">
        <v>-82.037422059999997</v>
      </c>
      <c r="AI169">
        <v>202.3</v>
      </c>
      <c r="AJ169">
        <v>290</v>
      </c>
      <c r="AL169">
        <v>15</v>
      </c>
      <c r="AM169">
        <v>986</v>
      </c>
      <c r="AN169">
        <v>5.1219999999999999</v>
      </c>
      <c r="AO169">
        <v>404.60500000000002</v>
      </c>
      <c r="AP169">
        <v>2114</v>
      </c>
      <c r="AQ169">
        <v>2115</v>
      </c>
      <c r="AT169">
        <v>1.23</v>
      </c>
      <c r="AU169">
        <v>1.23</v>
      </c>
      <c r="AW169">
        <v>2.14</v>
      </c>
      <c r="AX169">
        <v>2.14</v>
      </c>
      <c r="BD169">
        <v>0.71</v>
      </c>
      <c r="BE169">
        <v>10</v>
      </c>
      <c r="BF169" t="s">
        <v>1146</v>
      </c>
      <c r="BG169" t="s">
        <v>3932</v>
      </c>
      <c r="BH169">
        <v>172</v>
      </c>
      <c r="BI169" t="s">
        <v>5753</v>
      </c>
      <c r="BJ169" t="s">
        <v>7773</v>
      </c>
      <c r="BK169">
        <v>172</v>
      </c>
      <c r="BL169">
        <v>1180</v>
      </c>
      <c r="BS169">
        <v>13</v>
      </c>
      <c r="BT169">
        <v>0.66</v>
      </c>
      <c r="BU169">
        <v>0.57999999999999996</v>
      </c>
      <c r="BV169">
        <v>0.57999999999999996</v>
      </c>
      <c r="BW169">
        <v>42.775875329999998</v>
      </c>
      <c r="BX169">
        <v>-82.037422059999997</v>
      </c>
      <c r="BY169">
        <v>4736448.4330000002</v>
      </c>
      <c r="BZ169">
        <v>202.26300000000001</v>
      </c>
      <c r="CA169">
        <v>133.80000000000001</v>
      </c>
      <c r="CB169" t="s">
        <v>7503</v>
      </c>
      <c r="CC169">
        <v>7</v>
      </c>
      <c r="CD169">
        <v>10</v>
      </c>
      <c r="CE169">
        <v>12</v>
      </c>
      <c r="CF169">
        <v>12</v>
      </c>
      <c r="CG169" t="s">
        <v>5677</v>
      </c>
      <c r="CH169">
        <v>414</v>
      </c>
      <c r="CI169" t="s">
        <v>3290</v>
      </c>
      <c r="CJ169" t="s">
        <v>7332</v>
      </c>
      <c r="CK169">
        <v>5.56</v>
      </c>
      <c r="CL169">
        <v>1.9</v>
      </c>
      <c r="CM169" t="s">
        <v>3932</v>
      </c>
      <c r="CO169" t="str">
        <f>VLOOKUP(CM169,AutoSCAN_ORG!B172:CF2687,1,FALSE)</f>
        <v>AS00-0000833</v>
      </c>
      <c r="CP169">
        <f>VLOOKUP($CM169,AutoSCAN_ORG!$B$1:$CF$2516,2,FALSE)</f>
        <v>973.02499999999998</v>
      </c>
      <c r="CQ169">
        <f>VLOOKUP($CM169,AutoSCAN_ORG!$B$1:$CF$2516,3,FALSE)</f>
        <v>8.7159999999999993</v>
      </c>
      <c r="CR169">
        <f>VLOOKUP($CM169,AutoSCAN_ORG!$B$1:$CF$2516,4,FALSE)</f>
        <v>221.93799999999999</v>
      </c>
      <c r="CS169">
        <f>VLOOKUP($CM169,AutoSCAN_ORG!$B$1:$CF$2516,5,FALSE)</f>
        <v>6.2949999999999999</v>
      </c>
      <c r="CT169" t="str">
        <f>VLOOKUP($CM169,AutoSCAN_ORG!$B$1:$CF$2516,6,FALSE)</f>
        <v>MELO-CORR</v>
      </c>
      <c r="CU169">
        <f>VLOOKUP($CM169,AutoSCAN_ORG!$B$1:$CF$2516,7,FALSE)</f>
        <v>0</v>
      </c>
      <c r="CV169">
        <f>VLOOKUP($CM169,AutoSCAN_ORG!$B$1:$CF$2516,69,FALSE)</f>
        <v>0</v>
      </c>
      <c r="CW169">
        <f>VLOOKUP($CM169,AutoSCAN_ORG!$B$1:$CF$2516,70,FALSE)</f>
        <v>0</v>
      </c>
      <c r="CX169" t="str">
        <f>VLOOKUP($CM169,AutoSCAN_ORG!$B$1:$CF$2516,71,FALSE)</f>
        <v>Y</v>
      </c>
      <c r="CZ169">
        <f>VLOOKUP($CM169,AutoSCAN_ORG!$B$1:$CF$2516,73,FALSE)</f>
        <v>0</v>
      </c>
      <c r="DA169">
        <f>VLOOKUP($CM169,AutoSCAN_ORG!$B$1:$CF$2516,74,FALSE)</f>
        <v>0</v>
      </c>
      <c r="DB169">
        <f>VLOOKUP($CM169,AutoSCAN_ORG!$B$1:$CF$2516,75,FALSE)</f>
        <v>0</v>
      </c>
      <c r="DC169">
        <f>VLOOKUP($CM169,AutoSCAN_ORG!$B$1:$CF$2516,76,FALSE)</f>
        <v>0</v>
      </c>
      <c r="DD169">
        <f>VLOOKUP($CM169,AutoSCAN_ORG!$B$1:$CF$2516,77,FALSE)</f>
        <v>0</v>
      </c>
      <c r="DF169">
        <f>VLOOKUP($CM169,AutoSCAN_ORG!$B$1:$CF$2516,79,FALSE)</f>
        <v>12.78</v>
      </c>
      <c r="DG169">
        <f>VLOOKUP($CM169,AutoSCAN_ORG!$B$1:$CF$2516,80,FALSE)</f>
        <v>12.78</v>
      </c>
      <c r="DH169">
        <f>VLOOKUP($CM169,AutoSCAN_ORG!$B$1:$CF$2516,81,FALSE)</f>
        <v>2.5000000000000001E-2</v>
      </c>
      <c r="DI169">
        <f>VLOOKUP($CM169,AutoSCAN_ORG!$B$1:$CF$2516,82,FALSE)</f>
        <v>4.5999999999999999E-2</v>
      </c>
      <c r="DJ169">
        <f>VLOOKUP($CM169,AutoSCAN_ORG!$B$1:$CF$2516,83,FALSE)</f>
        <v>0.79400000000000004</v>
      </c>
    </row>
    <row r="170" spans="2:114" x14ac:dyDescent="0.35">
      <c r="B170" t="s">
        <v>3933</v>
      </c>
      <c r="C170">
        <v>173</v>
      </c>
      <c r="D170" t="s">
        <v>7778</v>
      </c>
      <c r="E170">
        <v>308</v>
      </c>
      <c r="F170">
        <v>973.09299999999996</v>
      </c>
      <c r="G170">
        <v>10</v>
      </c>
      <c r="H170" t="s">
        <v>7782</v>
      </c>
      <c r="I170" t="s">
        <v>7773</v>
      </c>
      <c r="J170" t="s">
        <v>5753</v>
      </c>
      <c r="K170">
        <v>11</v>
      </c>
      <c r="L170">
        <v>0.61</v>
      </c>
      <c r="M170">
        <v>11</v>
      </c>
      <c r="N170">
        <v>8</v>
      </c>
      <c r="O170" t="s">
        <v>7360</v>
      </c>
      <c r="R170" t="s">
        <v>7784</v>
      </c>
      <c r="S170" t="s">
        <v>7774</v>
      </c>
      <c r="T170" t="s">
        <v>7195</v>
      </c>
      <c r="U170" t="s">
        <v>7497</v>
      </c>
      <c r="V170" t="s">
        <v>7497</v>
      </c>
      <c r="W170">
        <v>5.56</v>
      </c>
      <c r="X170" t="s">
        <v>7888</v>
      </c>
      <c r="Y170">
        <v>1.8</v>
      </c>
      <c r="Z170" t="s">
        <v>7774</v>
      </c>
      <c r="AA170" t="s">
        <v>7783</v>
      </c>
      <c r="AB170" t="s">
        <v>7774</v>
      </c>
      <c r="AF170" t="s">
        <v>5678</v>
      </c>
      <c r="AG170">
        <v>42.775874739999999</v>
      </c>
      <c r="AH170">
        <v>-82.037422079999999</v>
      </c>
      <c r="AI170">
        <v>202.3</v>
      </c>
      <c r="AJ170">
        <v>290</v>
      </c>
      <c r="AL170">
        <v>15</v>
      </c>
      <c r="AM170">
        <v>986</v>
      </c>
      <c r="AN170">
        <v>5.1879999999999997</v>
      </c>
      <c r="AO170">
        <v>406.50799999999998</v>
      </c>
      <c r="AP170">
        <v>2114</v>
      </c>
      <c r="AQ170">
        <v>2115</v>
      </c>
      <c r="AT170">
        <v>1.23</v>
      </c>
      <c r="AU170">
        <v>1.23</v>
      </c>
      <c r="AW170">
        <v>2.14</v>
      </c>
      <c r="AX170">
        <v>2.14</v>
      </c>
      <c r="BD170">
        <v>0.61</v>
      </c>
      <c r="BE170">
        <v>11</v>
      </c>
      <c r="BF170" t="s">
        <v>1147</v>
      </c>
      <c r="BG170" t="s">
        <v>3933</v>
      </c>
      <c r="BH170">
        <v>173</v>
      </c>
      <c r="BI170" t="s">
        <v>5753</v>
      </c>
      <c r="BJ170" t="s">
        <v>7773</v>
      </c>
      <c r="BK170">
        <v>173</v>
      </c>
      <c r="BL170">
        <v>1180</v>
      </c>
      <c r="BS170">
        <v>13</v>
      </c>
      <c r="BT170">
        <v>0.66</v>
      </c>
      <c r="BU170">
        <v>0.57999999999999996</v>
      </c>
      <c r="BV170">
        <v>0.57999999999999996</v>
      </c>
      <c r="BW170">
        <v>42.775874739999999</v>
      </c>
      <c r="BX170">
        <v>-82.037422079999999</v>
      </c>
      <c r="BY170">
        <v>4736448.3679999998</v>
      </c>
      <c r="BZ170">
        <v>202.26300000000001</v>
      </c>
      <c r="CA170">
        <v>134.6</v>
      </c>
      <c r="CB170" t="s">
        <v>7504</v>
      </c>
      <c r="CC170">
        <v>7</v>
      </c>
      <c r="CD170">
        <v>10</v>
      </c>
      <c r="CE170">
        <v>12</v>
      </c>
      <c r="CF170">
        <v>12</v>
      </c>
      <c r="CG170" t="s">
        <v>5677</v>
      </c>
      <c r="CH170">
        <v>414</v>
      </c>
      <c r="CI170" t="s">
        <v>3290</v>
      </c>
      <c r="CJ170" t="s">
        <v>7332</v>
      </c>
      <c r="CK170">
        <v>5.56</v>
      </c>
      <c r="CL170">
        <v>1.8</v>
      </c>
      <c r="CM170" t="s">
        <v>3933</v>
      </c>
      <c r="CO170" t="str">
        <f>VLOOKUP(CM170,AutoSCAN_ORG!B173:CF2688,1,FALSE)</f>
        <v>AS00-0000834</v>
      </c>
      <c r="CP170">
        <f>VLOOKUP($CM170,AutoSCAN_ORG!$B$1:$CF$2516,2,FALSE)</f>
        <v>973.08900000000006</v>
      </c>
      <c r="CQ170">
        <f>VLOOKUP($CM170,AutoSCAN_ORG!$B$1:$CF$2516,3,FALSE)</f>
        <v>8.3550000000000004</v>
      </c>
      <c r="CR170">
        <f>VLOOKUP($CM170,AutoSCAN_ORG!$B$1:$CF$2516,4,FALSE)</f>
        <v>220.363</v>
      </c>
      <c r="CS170">
        <f>VLOOKUP($CM170,AutoSCAN_ORG!$B$1:$CF$2516,5,FALSE)</f>
        <v>6.2949999999999999</v>
      </c>
      <c r="CT170" t="str">
        <f>VLOOKUP($CM170,AutoSCAN_ORG!$B$1:$CF$2516,6,FALSE)</f>
        <v>MELO-CORR</v>
      </c>
      <c r="CU170">
        <f>VLOOKUP($CM170,AutoSCAN_ORG!$B$1:$CF$2516,7,FALSE)</f>
        <v>0</v>
      </c>
      <c r="CV170">
        <f>VLOOKUP($CM170,AutoSCAN_ORG!$B$1:$CF$2516,69,FALSE)</f>
        <v>0</v>
      </c>
      <c r="CW170">
        <f>VLOOKUP($CM170,AutoSCAN_ORG!$B$1:$CF$2516,70,FALSE)</f>
        <v>0</v>
      </c>
      <c r="CX170" t="str">
        <f>VLOOKUP($CM170,AutoSCAN_ORG!$B$1:$CF$2516,71,FALSE)</f>
        <v>Y</v>
      </c>
      <c r="CZ170">
        <f>VLOOKUP($CM170,AutoSCAN_ORG!$B$1:$CF$2516,73,FALSE)</f>
        <v>0</v>
      </c>
      <c r="DA170">
        <f>VLOOKUP($CM170,AutoSCAN_ORG!$B$1:$CF$2516,74,FALSE)</f>
        <v>0</v>
      </c>
      <c r="DB170">
        <f>VLOOKUP($CM170,AutoSCAN_ORG!$B$1:$CF$2516,75,FALSE)</f>
        <v>0</v>
      </c>
      <c r="DC170">
        <f>VLOOKUP($CM170,AutoSCAN_ORG!$B$1:$CF$2516,76,FALSE)</f>
        <v>0</v>
      </c>
      <c r="DD170">
        <f>VLOOKUP($CM170,AutoSCAN_ORG!$B$1:$CF$2516,77,FALSE)</f>
        <v>0</v>
      </c>
      <c r="DF170">
        <f>VLOOKUP($CM170,AutoSCAN_ORG!$B$1:$CF$2516,79,FALSE)</f>
        <v>10.97</v>
      </c>
      <c r="DG170">
        <f>VLOOKUP($CM170,AutoSCAN_ORG!$B$1:$CF$2516,80,FALSE)</f>
        <v>10.97</v>
      </c>
      <c r="DH170">
        <f>VLOOKUP($CM170,AutoSCAN_ORG!$B$1:$CF$2516,81,FALSE)</f>
        <v>3.2000000000000001E-2</v>
      </c>
      <c r="DI170">
        <f>VLOOKUP($CM170,AutoSCAN_ORG!$B$1:$CF$2516,82,FALSE)</f>
        <v>4.3999999999999997E-2</v>
      </c>
      <c r="DJ170">
        <f>VLOOKUP($CM170,AutoSCAN_ORG!$B$1:$CF$2516,83,FALSE)</f>
        <v>0.79700000000000004</v>
      </c>
    </row>
    <row r="171" spans="2:114" x14ac:dyDescent="0.35">
      <c r="B171" t="s">
        <v>3934</v>
      </c>
      <c r="C171">
        <v>174</v>
      </c>
      <c r="D171" t="s">
        <v>7778</v>
      </c>
      <c r="E171">
        <v>309</v>
      </c>
      <c r="F171">
        <v>973.15200000000004</v>
      </c>
      <c r="G171">
        <v>10</v>
      </c>
      <c r="H171" t="s">
        <v>7782</v>
      </c>
      <c r="I171" t="s">
        <v>7773</v>
      </c>
      <c r="J171" t="s">
        <v>5753</v>
      </c>
      <c r="K171">
        <v>10</v>
      </c>
      <c r="L171">
        <v>0.57999999999999996</v>
      </c>
      <c r="M171">
        <v>13</v>
      </c>
      <c r="N171">
        <v>12</v>
      </c>
      <c r="O171" t="s">
        <v>7360</v>
      </c>
      <c r="R171" t="s">
        <v>7784</v>
      </c>
      <c r="S171" t="s">
        <v>7774</v>
      </c>
      <c r="T171" t="s">
        <v>7195</v>
      </c>
      <c r="U171" t="s">
        <v>7497</v>
      </c>
      <c r="V171" t="s">
        <v>7497</v>
      </c>
      <c r="W171">
        <v>5.56</v>
      </c>
      <c r="X171" t="s">
        <v>7888</v>
      </c>
      <c r="Y171">
        <v>1.8</v>
      </c>
      <c r="Z171" t="s">
        <v>7774</v>
      </c>
      <c r="AA171" t="s">
        <v>7788</v>
      </c>
      <c r="AB171" t="s">
        <v>7774</v>
      </c>
      <c r="AC171">
        <v>10</v>
      </c>
      <c r="AD171">
        <v>10</v>
      </c>
      <c r="AE171">
        <v>12</v>
      </c>
      <c r="AF171" t="s">
        <v>5683</v>
      </c>
      <c r="AG171">
        <v>42.775874219999999</v>
      </c>
      <c r="AH171">
        <v>-82.037422090000007</v>
      </c>
      <c r="AI171">
        <v>202.3</v>
      </c>
      <c r="AJ171">
        <v>290</v>
      </c>
      <c r="AL171">
        <v>15</v>
      </c>
      <c r="AM171">
        <v>986</v>
      </c>
      <c r="AN171">
        <v>5.2450000000000001</v>
      </c>
      <c r="AO171">
        <v>404.745</v>
      </c>
      <c r="AP171">
        <v>2112</v>
      </c>
      <c r="AQ171">
        <v>2113</v>
      </c>
      <c r="AT171">
        <v>1.23</v>
      </c>
      <c r="AU171">
        <v>1.23</v>
      </c>
      <c r="AW171">
        <v>2.14</v>
      </c>
      <c r="AX171">
        <v>2.14</v>
      </c>
      <c r="BD171">
        <v>0.57999999999999996</v>
      </c>
      <c r="BE171">
        <v>13</v>
      </c>
      <c r="BF171" t="s">
        <v>1148</v>
      </c>
      <c r="BG171" t="s">
        <v>3934</v>
      </c>
      <c r="BH171">
        <v>174</v>
      </c>
      <c r="BI171" t="s">
        <v>5753</v>
      </c>
      <c r="BJ171" t="s">
        <v>7773</v>
      </c>
      <c r="BK171">
        <v>174</v>
      </c>
      <c r="BL171">
        <v>1180</v>
      </c>
      <c r="BS171">
        <v>13</v>
      </c>
      <c r="BT171">
        <v>0.66</v>
      </c>
      <c r="BU171">
        <v>0.57999999999999996</v>
      </c>
      <c r="BV171">
        <v>0.57999999999999996</v>
      </c>
      <c r="BW171">
        <v>42.775874219999999</v>
      </c>
      <c r="BX171">
        <v>-82.037422090000007</v>
      </c>
      <c r="BY171">
        <v>4736448.3099999996</v>
      </c>
      <c r="BZ171">
        <v>202.26300000000001</v>
      </c>
      <c r="CA171">
        <v>133.80000000000001</v>
      </c>
      <c r="CB171" t="s">
        <v>7503</v>
      </c>
      <c r="CC171">
        <v>7</v>
      </c>
      <c r="CD171">
        <v>10</v>
      </c>
      <c r="CE171">
        <v>12</v>
      </c>
      <c r="CF171">
        <v>12</v>
      </c>
      <c r="CG171" t="s">
        <v>5677</v>
      </c>
      <c r="CH171">
        <v>414</v>
      </c>
      <c r="CI171" t="s">
        <v>3290</v>
      </c>
      <c r="CJ171" t="s">
        <v>7332</v>
      </c>
      <c r="CK171">
        <v>5.56</v>
      </c>
      <c r="CL171">
        <v>1.9</v>
      </c>
      <c r="CM171" t="s">
        <v>3934</v>
      </c>
      <c r="CO171" t="str">
        <f>VLOOKUP(CM171,AutoSCAN_ORG!B174:CF2689,1,FALSE)</f>
        <v>AS00-0000835</v>
      </c>
      <c r="CP171">
        <f>VLOOKUP($CM171,AutoSCAN_ORG!$B$1:$CF$2516,2,FALSE)</f>
        <v>973.14700000000005</v>
      </c>
      <c r="CQ171">
        <f>VLOOKUP($CM171,AutoSCAN_ORG!$B$1:$CF$2516,3,FALSE)</f>
        <v>13.781000000000001</v>
      </c>
      <c r="CR171">
        <f>VLOOKUP($CM171,AutoSCAN_ORG!$B$1:$CF$2516,4,FALSE)</f>
        <v>220.31299999999999</v>
      </c>
      <c r="CS171">
        <f>VLOOKUP($CM171,AutoSCAN_ORG!$B$1:$CF$2516,5,FALSE)</f>
        <v>6.2949999999999999</v>
      </c>
      <c r="CT171" t="str">
        <f>VLOOKUP($CM171,AutoSCAN_ORG!$B$1:$CF$2516,6,FALSE)</f>
        <v>MELO-CORR</v>
      </c>
      <c r="CU171">
        <f>VLOOKUP($CM171,AutoSCAN_ORG!$B$1:$CF$2516,7,FALSE)</f>
        <v>0</v>
      </c>
      <c r="CV171">
        <f>VLOOKUP($CM171,AutoSCAN_ORG!$B$1:$CF$2516,69,FALSE)</f>
        <v>0</v>
      </c>
      <c r="CW171">
        <f>VLOOKUP($CM171,AutoSCAN_ORG!$B$1:$CF$2516,70,FALSE)</f>
        <v>0</v>
      </c>
      <c r="CX171" t="str">
        <f>VLOOKUP($CM171,AutoSCAN_ORG!$B$1:$CF$2516,71,FALSE)</f>
        <v>Y</v>
      </c>
      <c r="CZ171" t="str">
        <f>VLOOKUP($CM171,AutoSCAN_ORG!$B$1:$CF$2516,73,FALSE)</f>
        <v>added</v>
      </c>
      <c r="DA171">
        <f>VLOOKUP($CM171,AutoSCAN_ORG!$B$1:$CF$2516,74,FALSE)</f>
        <v>0</v>
      </c>
      <c r="DB171">
        <f>VLOOKUP($CM171,AutoSCAN_ORG!$B$1:$CF$2516,75,FALSE)</f>
        <v>0</v>
      </c>
      <c r="DC171">
        <f>VLOOKUP($CM171,AutoSCAN_ORG!$B$1:$CF$2516,76,FALSE)</f>
        <v>0</v>
      </c>
      <c r="DD171">
        <f>VLOOKUP($CM171,AutoSCAN_ORG!$B$1:$CF$2516,77,FALSE)</f>
        <v>0</v>
      </c>
      <c r="DF171">
        <f>VLOOKUP($CM171,AutoSCAN_ORG!$B$1:$CF$2516,79,FALSE)</f>
        <v>10.48</v>
      </c>
      <c r="DG171">
        <f>VLOOKUP($CM171,AutoSCAN_ORG!$B$1:$CF$2516,80,FALSE)</f>
        <v>10.48</v>
      </c>
      <c r="DH171">
        <f>VLOOKUP($CM171,AutoSCAN_ORG!$B$1:$CF$2516,81,FALSE)</f>
        <v>3.0000000000000001E-3</v>
      </c>
      <c r="DI171">
        <f>VLOOKUP($CM171,AutoSCAN_ORG!$B$1:$CF$2516,82,FALSE)</f>
        <v>7.0000000000000001E-3</v>
      </c>
      <c r="DJ171">
        <f>VLOOKUP($CM171,AutoSCAN_ORG!$B$1:$CF$2516,83,FALSE)</f>
        <v>0.79200000000000004</v>
      </c>
    </row>
    <row r="172" spans="2:114" x14ac:dyDescent="0.35">
      <c r="B172" t="s">
        <v>3935</v>
      </c>
      <c r="C172">
        <v>175</v>
      </c>
      <c r="D172" t="s">
        <v>7778</v>
      </c>
      <c r="E172">
        <v>310</v>
      </c>
      <c r="F172">
        <v>973.39099999999996</v>
      </c>
      <c r="G172">
        <v>10</v>
      </c>
      <c r="H172" t="s">
        <v>7782</v>
      </c>
      <c r="I172" t="s">
        <v>7773</v>
      </c>
      <c r="J172" t="s">
        <v>5753</v>
      </c>
      <c r="K172">
        <v>12</v>
      </c>
      <c r="L172">
        <v>0.68</v>
      </c>
      <c r="M172">
        <v>9</v>
      </c>
      <c r="N172">
        <v>6</v>
      </c>
      <c r="O172" t="s">
        <v>7359</v>
      </c>
      <c r="Q172">
        <v>8</v>
      </c>
      <c r="R172" t="s">
        <v>7784</v>
      </c>
      <c r="S172" t="s">
        <v>7774</v>
      </c>
      <c r="T172" t="s">
        <v>7195</v>
      </c>
      <c r="U172" t="s">
        <v>7497</v>
      </c>
      <c r="V172" t="s">
        <v>7497</v>
      </c>
      <c r="W172">
        <v>5.56</v>
      </c>
      <c r="X172" t="s">
        <v>7888</v>
      </c>
      <c r="Y172">
        <v>1.9</v>
      </c>
      <c r="Z172" t="s">
        <v>7774</v>
      </c>
      <c r="AA172" t="s">
        <v>7789</v>
      </c>
      <c r="AB172" t="s">
        <v>7774</v>
      </c>
      <c r="AF172" t="s">
        <v>5678</v>
      </c>
      <c r="AG172">
        <v>42.775872049999997</v>
      </c>
      <c r="AH172">
        <v>-82.037422169999999</v>
      </c>
      <c r="AI172">
        <v>202.3</v>
      </c>
      <c r="AJ172">
        <v>290</v>
      </c>
      <c r="AL172">
        <v>15</v>
      </c>
      <c r="AM172">
        <v>986</v>
      </c>
      <c r="AN172">
        <v>5.4859999999999998</v>
      </c>
      <c r="AO172">
        <v>413.75799999999998</v>
      </c>
      <c r="AP172">
        <v>2115</v>
      </c>
      <c r="AQ172">
        <v>2116</v>
      </c>
      <c r="AT172">
        <v>1.24</v>
      </c>
      <c r="AU172">
        <v>1.23</v>
      </c>
      <c r="AW172">
        <v>2.15</v>
      </c>
      <c r="AX172">
        <v>2.14</v>
      </c>
      <c r="BD172">
        <v>0.68</v>
      </c>
      <c r="BE172">
        <v>9</v>
      </c>
      <c r="BF172" t="s">
        <v>1149</v>
      </c>
      <c r="BG172" t="s">
        <v>3935</v>
      </c>
      <c r="BH172">
        <v>175</v>
      </c>
      <c r="BI172" t="s">
        <v>5753</v>
      </c>
      <c r="BJ172" t="s">
        <v>7773</v>
      </c>
      <c r="BK172">
        <v>175</v>
      </c>
      <c r="BL172">
        <v>1180</v>
      </c>
      <c r="BM172">
        <v>311</v>
      </c>
      <c r="BN172">
        <v>8</v>
      </c>
      <c r="BS172">
        <v>13</v>
      </c>
      <c r="BT172">
        <v>0.66</v>
      </c>
      <c r="BU172">
        <v>0.57999999999999996</v>
      </c>
      <c r="BV172">
        <v>0.57999999999999996</v>
      </c>
      <c r="BW172">
        <v>42.775872049999997</v>
      </c>
      <c r="BX172">
        <v>-82.037422169999999</v>
      </c>
      <c r="BY172">
        <v>4736448.0690000001</v>
      </c>
      <c r="BZ172">
        <v>202.262</v>
      </c>
      <c r="CA172">
        <v>137.6</v>
      </c>
      <c r="CB172" t="s">
        <v>7505</v>
      </c>
      <c r="CC172">
        <v>7</v>
      </c>
      <c r="CD172">
        <v>10</v>
      </c>
      <c r="CE172">
        <v>12</v>
      </c>
      <c r="CF172">
        <v>12</v>
      </c>
      <c r="CG172" t="s">
        <v>5677</v>
      </c>
      <c r="CH172">
        <v>414</v>
      </c>
      <c r="CI172" t="s">
        <v>3290</v>
      </c>
      <c r="CJ172" t="s">
        <v>7332</v>
      </c>
      <c r="CK172">
        <v>5.56</v>
      </c>
      <c r="CL172">
        <v>1.9</v>
      </c>
      <c r="CM172" t="s">
        <v>3935</v>
      </c>
      <c r="CO172" t="str">
        <f>VLOOKUP(CM172,AutoSCAN_ORG!B175:CF2690,1,FALSE)</f>
        <v>AS00-0000836</v>
      </c>
      <c r="CP172">
        <f>VLOOKUP($CM172,AutoSCAN_ORG!$B$1:$CF$2516,2,FALSE)</f>
        <v>973.38900000000001</v>
      </c>
      <c r="CQ172">
        <f>VLOOKUP($CM172,AutoSCAN_ORG!$B$1:$CF$2516,3,FALSE)</f>
        <v>8.0210000000000008</v>
      </c>
      <c r="CR172">
        <f>VLOOKUP($CM172,AutoSCAN_ORG!$B$1:$CF$2516,4,FALSE)</f>
        <v>217.76900000000001</v>
      </c>
      <c r="CS172">
        <f>VLOOKUP($CM172,AutoSCAN_ORG!$B$1:$CF$2516,5,FALSE)</f>
        <v>6.2949999999999999</v>
      </c>
      <c r="CT172" t="str">
        <f>VLOOKUP($CM172,AutoSCAN_ORG!$B$1:$CF$2516,6,FALSE)</f>
        <v>MELO-CORR</v>
      </c>
      <c r="CU172">
        <f>VLOOKUP($CM172,AutoSCAN_ORG!$B$1:$CF$2516,7,FALSE)</f>
        <v>0</v>
      </c>
      <c r="CV172">
        <f>VLOOKUP($CM172,AutoSCAN_ORG!$B$1:$CF$2516,69,FALSE)</f>
        <v>0</v>
      </c>
      <c r="CW172">
        <f>VLOOKUP($CM172,AutoSCAN_ORG!$B$1:$CF$2516,70,FALSE)</f>
        <v>0</v>
      </c>
      <c r="CX172" t="str">
        <f>VLOOKUP($CM172,AutoSCAN_ORG!$B$1:$CF$2516,71,FALSE)</f>
        <v>Y</v>
      </c>
      <c r="CZ172">
        <f>VLOOKUP($CM172,AutoSCAN_ORG!$B$1:$CF$2516,73,FALSE)</f>
        <v>0</v>
      </c>
      <c r="DA172">
        <f>VLOOKUP($CM172,AutoSCAN_ORG!$B$1:$CF$2516,74,FALSE)</f>
        <v>0</v>
      </c>
      <c r="DB172">
        <f>VLOOKUP($CM172,AutoSCAN_ORG!$B$1:$CF$2516,75,FALSE)</f>
        <v>0</v>
      </c>
      <c r="DC172">
        <f>VLOOKUP($CM172,AutoSCAN_ORG!$B$1:$CF$2516,76,FALSE)</f>
        <v>0</v>
      </c>
      <c r="DD172">
        <f>VLOOKUP($CM172,AutoSCAN_ORG!$B$1:$CF$2516,77,FALSE)</f>
        <v>0</v>
      </c>
      <c r="DF172">
        <f>VLOOKUP($CM172,AutoSCAN_ORG!$B$1:$CF$2516,79,FALSE)</f>
        <v>12.28</v>
      </c>
      <c r="DG172">
        <f>VLOOKUP($CM172,AutoSCAN_ORG!$B$1:$CF$2516,80,FALSE)</f>
        <v>12.28</v>
      </c>
      <c r="DH172">
        <f>VLOOKUP($CM172,AutoSCAN_ORG!$B$1:$CF$2516,81,FALSE)</f>
        <v>1.4999999999999999E-2</v>
      </c>
      <c r="DI172">
        <f>VLOOKUP($CM172,AutoSCAN_ORG!$B$1:$CF$2516,82,FALSE)</f>
        <v>2.7E-2</v>
      </c>
      <c r="DJ172">
        <f>VLOOKUP($CM172,AutoSCAN_ORG!$B$1:$CF$2516,83,FALSE)</f>
        <v>0.83299999999999996</v>
      </c>
    </row>
    <row r="173" spans="2:114" x14ac:dyDescent="0.35">
      <c r="B173" t="s">
        <v>3936</v>
      </c>
      <c r="C173">
        <v>177</v>
      </c>
      <c r="D173" t="s">
        <v>7778</v>
      </c>
      <c r="E173">
        <v>312</v>
      </c>
      <c r="F173">
        <v>973.42899999999997</v>
      </c>
      <c r="G173">
        <v>10</v>
      </c>
      <c r="H173" t="s">
        <v>7782</v>
      </c>
      <c r="I173" t="s">
        <v>7773</v>
      </c>
      <c r="J173" t="s">
        <v>5753</v>
      </c>
      <c r="K173">
        <v>12</v>
      </c>
      <c r="L173">
        <v>0.67</v>
      </c>
      <c r="M173">
        <v>10</v>
      </c>
      <c r="N173">
        <v>11</v>
      </c>
      <c r="O173" t="s">
        <v>7360</v>
      </c>
      <c r="Q173">
        <v>8</v>
      </c>
      <c r="R173" t="s">
        <v>7784</v>
      </c>
      <c r="S173" t="s">
        <v>7774</v>
      </c>
      <c r="T173" t="s">
        <v>7195</v>
      </c>
      <c r="U173" t="s">
        <v>7497</v>
      </c>
      <c r="V173" t="s">
        <v>7497</v>
      </c>
      <c r="W173">
        <v>5.56</v>
      </c>
      <c r="X173" t="s">
        <v>7888</v>
      </c>
      <c r="Y173">
        <v>1.9</v>
      </c>
      <c r="Z173" t="s">
        <v>7774</v>
      </c>
      <c r="AA173" t="s">
        <v>7788</v>
      </c>
      <c r="AB173" t="s">
        <v>7774</v>
      </c>
      <c r="AC173">
        <v>10</v>
      </c>
      <c r="AD173">
        <v>10</v>
      </c>
      <c r="AE173">
        <v>12</v>
      </c>
      <c r="AF173" t="s">
        <v>5683</v>
      </c>
      <c r="AG173">
        <v>42.775871700000003</v>
      </c>
      <c r="AH173">
        <v>-82.037422179999993</v>
      </c>
      <c r="AI173">
        <v>202.3</v>
      </c>
      <c r="AJ173">
        <v>290</v>
      </c>
      <c r="AL173">
        <v>15</v>
      </c>
      <c r="AM173">
        <v>986</v>
      </c>
      <c r="AN173">
        <v>5.5229999999999997</v>
      </c>
      <c r="AO173">
        <v>405.423</v>
      </c>
      <c r="AP173">
        <v>2114</v>
      </c>
      <c r="AQ173">
        <v>2115</v>
      </c>
      <c r="AT173">
        <v>1.23</v>
      </c>
      <c r="AU173">
        <v>1.23</v>
      </c>
      <c r="AW173">
        <v>2.14</v>
      </c>
      <c r="AX173">
        <v>2.14</v>
      </c>
      <c r="BD173">
        <v>0.67</v>
      </c>
      <c r="BE173">
        <v>10</v>
      </c>
      <c r="BF173" t="s">
        <v>1150</v>
      </c>
      <c r="BG173" t="s">
        <v>3936</v>
      </c>
      <c r="BH173">
        <v>177</v>
      </c>
      <c r="BI173" t="s">
        <v>5753</v>
      </c>
      <c r="BJ173" t="s">
        <v>7773</v>
      </c>
      <c r="BK173">
        <v>177</v>
      </c>
      <c r="BL173">
        <v>1180</v>
      </c>
      <c r="BM173">
        <v>311</v>
      </c>
      <c r="BN173">
        <v>8</v>
      </c>
      <c r="BS173">
        <v>13</v>
      </c>
      <c r="BT173">
        <v>0.66</v>
      </c>
      <c r="BU173">
        <v>0.57999999999999996</v>
      </c>
      <c r="BV173">
        <v>0.57999999999999996</v>
      </c>
      <c r="BW173">
        <v>42.775871700000003</v>
      </c>
      <c r="BX173">
        <v>-82.037422179999993</v>
      </c>
      <c r="BY173">
        <v>4736448.0310000004</v>
      </c>
      <c r="BZ173">
        <v>202.262</v>
      </c>
      <c r="CA173">
        <v>134.1</v>
      </c>
      <c r="CB173" t="s">
        <v>7503</v>
      </c>
      <c r="CC173">
        <v>7</v>
      </c>
      <c r="CD173">
        <v>10</v>
      </c>
      <c r="CE173">
        <v>12</v>
      </c>
      <c r="CF173">
        <v>12</v>
      </c>
      <c r="CG173" t="s">
        <v>5677</v>
      </c>
      <c r="CH173">
        <v>414</v>
      </c>
      <c r="CI173" t="s">
        <v>3290</v>
      </c>
      <c r="CJ173" t="s">
        <v>7332</v>
      </c>
      <c r="CK173">
        <v>5.56</v>
      </c>
      <c r="CL173">
        <v>1.8</v>
      </c>
      <c r="CM173" t="s">
        <v>3936</v>
      </c>
      <c r="CO173" t="str">
        <f>VLOOKUP(CM173,AutoSCAN_ORG!B177:CF2692,1,FALSE)</f>
        <v>AS00-0000837</v>
      </c>
      <c r="CP173">
        <f>VLOOKUP($CM173,AutoSCAN_ORG!$B$1:$CF$2516,2,FALSE)</f>
        <v>973.42499999999995</v>
      </c>
      <c r="CQ173">
        <f>VLOOKUP($CM173,AutoSCAN_ORG!$B$1:$CF$2516,3,FALSE)</f>
        <v>11.746</v>
      </c>
      <c r="CR173">
        <f>VLOOKUP($CM173,AutoSCAN_ORG!$B$1:$CF$2516,4,FALSE)</f>
        <v>220.173</v>
      </c>
      <c r="CS173">
        <f>VLOOKUP($CM173,AutoSCAN_ORG!$B$1:$CF$2516,5,FALSE)</f>
        <v>6.2949999999999999</v>
      </c>
      <c r="CT173" t="str">
        <f>VLOOKUP($CM173,AutoSCAN_ORG!$B$1:$CF$2516,6,FALSE)</f>
        <v>MELO-CORR</v>
      </c>
      <c r="CU173">
        <f>VLOOKUP($CM173,AutoSCAN_ORG!$B$1:$CF$2516,7,FALSE)</f>
        <v>0</v>
      </c>
      <c r="CV173">
        <f>VLOOKUP($CM173,AutoSCAN_ORG!$B$1:$CF$2516,69,FALSE)</f>
        <v>0</v>
      </c>
      <c r="CW173">
        <f>VLOOKUP($CM173,AutoSCAN_ORG!$B$1:$CF$2516,70,FALSE)</f>
        <v>0</v>
      </c>
      <c r="CX173" t="str">
        <f>VLOOKUP($CM173,AutoSCAN_ORG!$B$1:$CF$2516,71,FALSE)</f>
        <v>Y</v>
      </c>
      <c r="CZ173">
        <f>VLOOKUP($CM173,AutoSCAN_ORG!$B$1:$CF$2516,73,FALSE)</f>
        <v>0</v>
      </c>
      <c r="DA173">
        <f>VLOOKUP($CM173,AutoSCAN_ORG!$B$1:$CF$2516,74,FALSE)</f>
        <v>0</v>
      </c>
      <c r="DB173">
        <f>VLOOKUP($CM173,AutoSCAN_ORG!$B$1:$CF$2516,75,FALSE)</f>
        <v>0</v>
      </c>
      <c r="DC173">
        <f>VLOOKUP($CM173,AutoSCAN_ORG!$B$1:$CF$2516,76,FALSE)</f>
        <v>0</v>
      </c>
      <c r="DD173">
        <f>VLOOKUP($CM173,AutoSCAN_ORG!$B$1:$CF$2516,77,FALSE)</f>
        <v>0</v>
      </c>
      <c r="DF173">
        <f>VLOOKUP($CM173,AutoSCAN_ORG!$B$1:$CF$2516,79,FALSE)</f>
        <v>12.07</v>
      </c>
      <c r="DG173">
        <f>VLOOKUP($CM173,AutoSCAN_ORG!$B$1:$CF$2516,80,FALSE)</f>
        <v>12.07</v>
      </c>
      <c r="DH173">
        <f>VLOOKUP($CM173,AutoSCAN_ORG!$B$1:$CF$2516,81,FALSE)</f>
        <v>1.2E-2</v>
      </c>
      <c r="DI173">
        <f>VLOOKUP($CM173,AutoSCAN_ORG!$B$1:$CF$2516,82,FALSE)</f>
        <v>1.7999999999999999E-2</v>
      </c>
      <c r="DJ173">
        <f>VLOOKUP($CM173,AutoSCAN_ORG!$B$1:$CF$2516,83,FALSE)</f>
        <v>0.83699999999999997</v>
      </c>
    </row>
    <row r="174" spans="2:114" x14ac:dyDescent="0.35">
      <c r="B174" t="s">
        <v>3937</v>
      </c>
      <c r="C174">
        <v>178</v>
      </c>
      <c r="D174" t="s">
        <v>7778</v>
      </c>
      <c r="E174">
        <v>313</v>
      </c>
      <c r="F174">
        <v>973.52099999999996</v>
      </c>
      <c r="G174">
        <v>10</v>
      </c>
      <c r="H174" t="s">
        <v>7782</v>
      </c>
      <c r="I174" t="s">
        <v>7773</v>
      </c>
      <c r="J174" t="s">
        <v>5753</v>
      </c>
      <c r="K174">
        <v>11</v>
      </c>
      <c r="L174">
        <v>0.59</v>
      </c>
      <c r="M174">
        <v>7</v>
      </c>
      <c r="N174">
        <v>7</v>
      </c>
      <c r="O174" t="s">
        <v>7359</v>
      </c>
      <c r="R174" t="s">
        <v>7784</v>
      </c>
      <c r="S174" t="s">
        <v>7774</v>
      </c>
      <c r="T174" t="s">
        <v>7195</v>
      </c>
      <c r="U174" t="s">
        <v>7497</v>
      </c>
      <c r="V174" t="s">
        <v>7497</v>
      </c>
      <c r="W174">
        <v>5.56</v>
      </c>
      <c r="X174" t="s">
        <v>7888</v>
      </c>
      <c r="Y174">
        <v>1.8</v>
      </c>
      <c r="Z174" t="s">
        <v>7774</v>
      </c>
      <c r="AA174" t="s">
        <v>7789</v>
      </c>
      <c r="AB174" t="s">
        <v>7774</v>
      </c>
      <c r="AF174" t="s">
        <v>5678</v>
      </c>
      <c r="AG174">
        <v>42.775870859999998</v>
      </c>
      <c r="AH174">
        <v>-82.037422199999995</v>
      </c>
      <c r="AI174">
        <v>202.3</v>
      </c>
      <c r="AJ174">
        <v>290</v>
      </c>
      <c r="AL174">
        <v>15</v>
      </c>
      <c r="AM174">
        <v>986</v>
      </c>
      <c r="AN174">
        <v>5.617</v>
      </c>
      <c r="AO174">
        <v>413.51799999999997</v>
      </c>
      <c r="AP174">
        <v>2117</v>
      </c>
      <c r="AQ174">
        <v>2118</v>
      </c>
      <c r="AT174">
        <v>1.24</v>
      </c>
      <c r="AU174">
        <v>1.24</v>
      </c>
      <c r="AW174">
        <v>2.15</v>
      </c>
      <c r="AX174">
        <v>2.15</v>
      </c>
      <c r="BD174">
        <v>0.59</v>
      </c>
      <c r="BE174">
        <v>7</v>
      </c>
      <c r="BF174" t="s">
        <v>1151</v>
      </c>
      <c r="BG174" t="s">
        <v>3937</v>
      </c>
      <c r="BH174">
        <v>178</v>
      </c>
      <c r="BI174" t="s">
        <v>5753</v>
      </c>
      <c r="BJ174" t="s">
        <v>7773</v>
      </c>
      <c r="BK174">
        <v>178</v>
      </c>
      <c r="BL174">
        <v>1180</v>
      </c>
      <c r="BS174">
        <v>13</v>
      </c>
      <c r="BT174">
        <v>0.66</v>
      </c>
      <c r="BU174">
        <v>0.57999999999999996</v>
      </c>
      <c r="BV174">
        <v>0.57999999999999996</v>
      </c>
      <c r="BW174">
        <v>42.775870859999998</v>
      </c>
      <c r="BX174">
        <v>-82.037422199999995</v>
      </c>
      <c r="BY174">
        <v>4736447.9369999999</v>
      </c>
      <c r="BZ174">
        <v>202.261</v>
      </c>
      <c r="CA174">
        <v>137.5</v>
      </c>
      <c r="CB174" t="s">
        <v>7505</v>
      </c>
      <c r="CC174">
        <v>7</v>
      </c>
      <c r="CD174">
        <v>10</v>
      </c>
      <c r="CE174">
        <v>12</v>
      </c>
      <c r="CF174">
        <v>12</v>
      </c>
      <c r="CG174" t="s">
        <v>5677</v>
      </c>
      <c r="CH174">
        <v>414</v>
      </c>
      <c r="CI174" t="s">
        <v>3290</v>
      </c>
      <c r="CJ174" t="s">
        <v>7332</v>
      </c>
      <c r="CK174">
        <v>5.56</v>
      </c>
      <c r="CL174">
        <v>1.8</v>
      </c>
      <c r="CM174" t="s">
        <v>3937</v>
      </c>
      <c r="CO174" t="str">
        <f>VLOOKUP(CM174,AutoSCAN_ORG!B178:CF2693,1,FALSE)</f>
        <v>AS00-0000838</v>
      </c>
      <c r="CP174">
        <f>VLOOKUP($CM174,AutoSCAN_ORG!$B$1:$CF$2516,2,FALSE)</f>
        <v>973.51800000000003</v>
      </c>
      <c r="CQ174">
        <f>VLOOKUP($CM174,AutoSCAN_ORG!$B$1:$CF$2516,3,FALSE)</f>
        <v>8.1850000000000005</v>
      </c>
      <c r="CR174">
        <f>VLOOKUP($CM174,AutoSCAN_ORG!$B$1:$CF$2516,4,FALSE)</f>
        <v>216.21299999999999</v>
      </c>
      <c r="CS174">
        <f>VLOOKUP($CM174,AutoSCAN_ORG!$B$1:$CF$2516,5,FALSE)</f>
        <v>6.2949999999999999</v>
      </c>
      <c r="CT174" t="str">
        <f>VLOOKUP($CM174,AutoSCAN_ORG!$B$1:$CF$2516,6,FALSE)</f>
        <v>MELO-CORR</v>
      </c>
      <c r="CU174">
        <f>VLOOKUP($CM174,AutoSCAN_ORG!$B$1:$CF$2516,7,FALSE)</f>
        <v>0</v>
      </c>
      <c r="CV174">
        <f>VLOOKUP($CM174,AutoSCAN_ORG!$B$1:$CF$2516,69,FALSE)</f>
        <v>0</v>
      </c>
      <c r="CW174">
        <f>VLOOKUP($CM174,AutoSCAN_ORG!$B$1:$CF$2516,70,FALSE)</f>
        <v>0</v>
      </c>
      <c r="CX174" t="str">
        <f>VLOOKUP($CM174,AutoSCAN_ORG!$B$1:$CF$2516,71,FALSE)</f>
        <v>Y</v>
      </c>
      <c r="CZ174" t="str">
        <f>VLOOKUP($CM174,AutoSCAN_ORG!$B$1:$CF$2516,73,FALSE)</f>
        <v>added</v>
      </c>
      <c r="DA174">
        <f>VLOOKUP($CM174,AutoSCAN_ORG!$B$1:$CF$2516,74,FALSE)</f>
        <v>0</v>
      </c>
      <c r="DB174">
        <f>VLOOKUP($CM174,AutoSCAN_ORG!$B$1:$CF$2516,75,FALSE)</f>
        <v>0</v>
      </c>
      <c r="DC174">
        <f>VLOOKUP($CM174,AutoSCAN_ORG!$B$1:$CF$2516,76,FALSE)</f>
        <v>0</v>
      </c>
      <c r="DD174">
        <f>VLOOKUP($CM174,AutoSCAN_ORG!$B$1:$CF$2516,77,FALSE)</f>
        <v>0</v>
      </c>
      <c r="DF174">
        <f>VLOOKUP($CM174,AutoSCAN_ORG!$B$1:$CF$2516,79,FALSE)</f>
        <v>10.57</v>
      </c>
      <c r="DG174">
        <f>VLOOKUP($CM174,AutoSCAN_ORG!$B$1:$CF$2516,80,FALSE)</f>
        <v>10.57</v>
      </c>
      <c r="DH174">
        <f>VLOOKUP($CM174,AutoSCAN_ORG!$B$1:$CF$2516,81,FALSE)</f>
        <v>1.7000000000000001E-2</v>
      </c>
      <c r="DI174">
        <f>VLOOKUP($CM174,AutoSCAN_ORG!$B$1:$CF$2516,82,FALSE)</f>
        <v>3.5000000000000003E-2</v>
      </c>
      <c r="DJ174">
        <f>VLOOKUP($CM174,AutoSCAN_ORG!$B$1:$CF$2516,83,FALSE)</f>
        <v>0.754</v>
      </c>
    </row>
    <row r="175" spans="2:114" x14ac:dyDescent="0.35">
      <c r="B175" t="s">
        <v>3938</v>
      </c>
      <c r="C175">
        <v>179</v>
      </c>
      <c r="D175" t="s">
        <v>7778</v>
      </c>
      <c r="E175">
        <v>314</v>
      </c>
      <c r="F175">
        <v>974.98900000000003</v>
      </c>
      <c r="G175">
        <v>10</v>
      </c>
      <c r="H175" t="s">
        <v>7782</v>
      </c>
      <c r="I175" t="s">
        <v>7773</v>
      </c>
      <c r="J175" t="s">
        <v>5753</v>
      </c>
      <c r="K175">
        <v>12</v>
      </c>
      <c r="L175">
        <v>0.67</v>
      </c>
      <c r="M175">
        <v>7</v>
      </c>
      <c r="N175">
        <v>9</v>
      </c>
      <c r="O175" t="s">
        <v>7502</v>
      </c>
      <c r="R175" t="s">
        <v>7784</v>
      </c>
      <c r="S175" t="s">
        <v>7774</v>
      </c>
      <c r="T175" t="s">
        <v>7195</v>
      </c>
      <c r="U175" t="s">
        <v>7497</v>
      </c>
      <c r="V175" t="s">
        <v>7497</v>
      </c>
      <c r="W175">
        <v>5.56</v>
      </c>
      <c r="X175" t="s">
        <v>7888</v>
      </c>
      <c r="Y175">
        <v>1.8</v>
      </c>
      <c r="Z175" t="s">
        <v>7774</v>
      </c>
      <c r="AA175" t="s">
        <v>7789</v>
      </c>
      <c r="AB175" t="s">
        <v>7774</v>
      </c>
      <c r="AF175" t="s">
        <v>5678</v>
      </c>
      <c r="AG175">
        <v>42.775857590000001</v>
      </c>
      <c r="AH175">
        <v>-82.037422649999996</v>
      </c>
      <c r="AI175">
        <v>202.3</v>
      </c>
      <c r="AJ175">
        <v>290</v>
      </c>
      <c r="AL175">
        <v>15</v>
      </c>
      <c r="AM175">
        <v>986</v>
      </c>
      <c r="AN175">
        <v>7.085</v>
      </c>
      <c r="AO175">
        <v>414.29300000000001</v>
      </c>
      <c r="AP175">
        <v>2117</v>
      </c>
      <c r="AQ175">
        <v>2117</v>
      </c>
      <c r="AT175">
        <v>1.24</v>
      </c>
      <c r="AU175">
        <v>1.24</v>
      </c>
      <c r="AW175">
        <v>2.15</v>
      </c>
      <c r="AX175">
        <v>2.15</v>
      </c>
      <c r="BD175">
        <v>0.67</v>
      </c>
      <c r="BE175">
        <v>7</v>
      </c>
      <c r="BF175" t="s">
        <v>1152</v>
      </c>
      <c r="BG175" t="s">
        <v>3938</v>
      </c>
      <c r="BH175">
        <v>179</v>
      </c>
      <c r="BI175" t="s">
        <v>5753</v>
      </c>
      <c r="BJ175" t="s">
        <v>7773</v>
      </c>
      <c r="BK175">
        <v>179</v>
      </c>
      <c r="BL175">
        <v>1180</v>
      </c>
      <c r="BS175">
        <v>13</v>
      </c>
      <c r="BT175">
        <v>0.66</v>
      </c>
      <c r="BU175">
        <v>0.57999999999999996</v>
      </c>
      <c r="BV175">
        <v>0.57999999999999996</v>
      </c>
      <c r="BW175">
        <v>42.775857590000001</v>
      </c>
      <c r="BX175">
        <v>-82.037422649999996</v>
      </c>
      <c r="BY175">
        <v>4736446.4639999997</v>
      </c>
      <c r="BZ175">
        <v>202.256</v>
      </c>
      <c r="CA175">
        <v>137.80000000000001</v>
      </c>
      <c r="CB175" t="s">
        <v>7357</v>
      </c>
      <c r="CC175">
        <v>7</v>
      </c>
      <c r="CD175">
        <v>10</v>
      </c>
      <c r="CE175">
        <v>12</v>
      </c>
      <c r="CF175">
        <v>12</v>
      </c>
      <c r="CG175" t="s">
        <v>5677</v>
      </c>
      <c r="CH175">
        <v>414</v>
      </c>
      <c r="CI175" t="s">
        <v>3290</v>
      </c>
      <c r="CJ175" t="s">
        <v>7332</v>
      </c>
      <c r="CK175">
        <v>5.56</v>
      </c>
      <c r="CL175">
        <v>1.8</v>
      </c>
      <c r="CM175" t="s">
        <v>3938</v>
      </c>
      <c r="CO175" t="str">
        <f>VLOOKUP(CM175,AutoSCAN_ORG!B179:CF2694,1,FALSE)</f>
        <v>AS00-0000839</v>
      </c>
      <c r="CP175">
        <f>VLOOKUP($CM175,AutoSCAN_ORG!$B$1:$CF$2516,2,FALSE)</f>
        <v>974.98599999999999</v>
      </c>
      <c r="CQ175">
        <f>VLOOKUP($CM175,AutoSCAN_ORG!$B$1:$CF$2516,3,FALSE)</f>
        <v>9.1769999999999996</v>
      </c>
      <c r="CR175">
        <f>VLOOKUP($CM175,AutoSCAN_ORG!$B$1:$CF$2516,4,FALSE)</f>
        <v>217.214</v>
      </c>
      <c r="CS175">
        <f>VLOOKUP($CM175,AutoSCAN_ORG!$B$1:$CF$2516,5,FALSE)</f>
        <v>6.2949999999999999</v>
      </c>
      <c r="CT175" t="str">
        <f>VLOOKUP($CM175,AutoSCAN_ORG!$B$1:$CF$2516,6,FALSE)</f>
        <v>MELO-CORR</v>
      </c>
      <c r="CU175">
        <f>VLOOKUP($CM175,AutoSCAN_ORG!$B$1:$CF$2516,7,FALSE)</f>
        <v>0</v>
      </c>
      <c r="CV175">
        <f>VLOOKUP($CM175,AutoSCAN_ORG!$B$1:$CF$2516,69,FALSE)</f>
        <v>0</v>
      </c>
      <c r="CW175">
        <f>VLOOKUP($CM175,AutoSCAN_ORG!$B$1:$CF$2516,70,FALSE)</f>
        <v>0</v>
      </c>
      <c r="CX175" t="str">
        <f>VLOOKUP($CM175,AutoSCAN_ORG!$B$1:$CF$2516,71,FALSE)</f>
        <v>Y</v>
      </c>
      <c r="CZ175">
        <f>VLOOKUP($CM175,AutoSCAN_ORG!$B$1:$CF$2516,73,FALSE)</f>
        <v>0</v>
      </c>
      <c r="DA175">
        <f>VLOOKUP($CM175,AutoSCAN_ORG!$B$1:$CF$2516,74,FALSE)</f>
        <v>0</v>
      </c>
      <c r="DB175">
        <f>VLOOKUP($CM175,AutoSCAN_ORG!$B$1:$CF$2516,75,FALSE)</f>
        <v>0</v>
      </c>
      <c r="DC175">
        <f>VLOOKUP($CM175,AutoSCAN_ORG!$B$1:$CF$2516,76,FALSE)</f>
        <v>0</v>
      </c>
      <c r="DD175">
        <f>VLOOKUP($CM175,AutoSCAN_ORG!$B$1:$CF$2516,77,FALSE)</f>
        <v>0</v>
      </c>
      <c r="DF175">
        <f>VLOOKUP($CM175,AutoSCAN_ORG!$B$1:$CF$2516,79,FALSE)</f>
        <v>11.99</v>
      </c>
      <c r="DG175">
        <f>VLOOKUP($CM175,AutoSCAN_ORG!$B$1:$CF$2516,80,FALSE)</f>
        <v>11.99</v>
      </c>
      <c r="DH175">
        <f>VLOOKUP($CM175,AutoSCAN_ORG!$B$1:$CF$2516,81,FALSE)</f>
        <v>1.4E-2</v>
      </c>
      <c r="DI175">
        <f>VLOOKUP($CM175,AutoSCAN_ORG!$B$1:$CF$2516,82,FALSE)</f>
        <v>2.4E-2</v>
      </c>
      <c r="DJ175">
        <f>VLOOKUP($CM175,AutoSCAN_ORG!$B$1:$CF$2516,83,FALSE)</f>
        <v>0.82199999999999995</v>
      </c>
    </row>
    <row r="176" spans="2:114" x14ac:dyDescent="0.35">
      <c r="B176" t="s">
        <v>3939</v>
      </c>
      <c r="C176">
        <v>180</v>
      </c>
      <c r="D176" t="s">
        <v>7778</v>
      </c>
      <c r="E176">
        <v>315</v>
      </c>
      <c r="F176">
        <v>975.03599999999994</v>
      </c>
      <c r="G176">
        <v>10</v>
      </c>
      <c r="H176" t="s">
        <v>7782</v>
      </c>
      <c r="I176" t="s">
        <v>7773</v>
      </c>
      <c r="J176" t="s">
        <v>5753</v>
      </c>
      <c r="K176">
        <v>12</v>
      </c>
      <c r="L176">
        <v>0.64</v>
      </c>
      <c r="M176">
        <v>12</v>
      </c>
      <c r="N176">
        <v>10</v>
      </c>
      <c r="O176" t="s">
        <v>7570</v>
      </c>
      <c r="R176" t="s">
        <v>7784</v>
      </c>
      <c r="S176" t="s">
        <v>7774</v>
      </c>
      <c r="T176" t="s">
        <v>7195</v>
      </c>
      <c r="U176" t="s">
        <v>7497</v>
      </c>
      <c r="V176" t="s">
        <v>7497</v>
      </c>
      <c r="W176">
        <v>5.56</v>
      </c>
      <c r="X176" t="s">
        <v>7888</v>
      </c>
      <c r="Y176">
        <v>1.8</v>
      </c>
      <c r="Z176" t="s">
        <v>7774</v>
      </c>
      <c r="AA176" t="s">
        <v>7783</v>
      </c>
      <c r="AB176" t="s">
        <v>7774</v>
      </c>
      <c r="AF176" t="s">
        <v>5678</v>
      </c>
      <c r="AG176">
        <v>42.775857190000004</v>
      </c>
      <c r="AH176">
        <v>-82.037422660000004</v>
      </c>
      <c r="AI176">
        <v>202.3</v>
      </c>
      <c r="AJ176">
        <v>290</v>
      </c>
      <c r="AL176">
        <v>15</v>
      </c>
      <c r="AM176">
        <v>986</v>
      </c>
      <c r="AN176">
        <v>7.13</v>
      </c>
      <c r="AO176">
        <v>407.82299999999998</v>
      </c>
      <c r="AP176">
        <v>2112</v>
      </c>
      <c r="AQ176">
        <v>2113</v>
      </c>
      <c r="AT176">
        <v>1.23</v>
      </c>
      <c r="AU176">
        <v>1.23</v>
      </c>
      <c r="AW176">
        <v>2.14</v>
      </c>
      <c r="AX176">
        <v>2.14</v>
      </c>
      <c r="BD176">
        <v>0.64</v>
      </c>
      <c r="BE176">
        <v>12</v>
      </c>
      <c r="BF176" t="s">
        <v>1153</v>
      </c>
      <c r="BG176" t="s">
        <v>3939</v>
      </c>
      <c r="BH176">
        <v>180</v>
      </c>
      <c r="BI176" t="s">
        <v>5753</v>
      </c>
      <c r="BJ176" t="s">
        <v>7773</v>
      </c>
      <c r="BK176">
        <v>180</v>
      </c>
      <c r="BL176">
        <v>1180</v>
      </c>
      <c r="BS176">
        <v>13</v>
      </c>
      <c r="BT176">
        <v>0.66</v>
      </c>
      <c r="BU176">
        <v>0.57999999999999996</v>
      </c>
      <c r="BV176">
        <v>0.57999999999999996</v>
      </c>
      <c r="BW176">
        <v>42.775857190000004</v>
      </c>
      <c r="BX176">
        <v>-82.037422660000004</v>
      </c>
      <c r="BY176">
        <v>4736446.4189999998</v>
      </c>
      <c r="BZ176">
        <v>202.256</v>
      </c>
      <c r="CA176">
        <v>135.1</v>
      </c>
      <c r="CB176" t="s">
        <v>7501</v>
      </c>
      <c r="CC176">
        <v>7</v>
      </c>
      <c r="CD176">
        <v>10</v>
      </c>
      <c r="CE176">
        <v>12</v>
      </c>
      <c r="CF176">
        <v>12</v>
      </c>
      <c r="CG176" t="s">
        <v>5677</v>
      </c>
      <c r="CH176">
        <v>414</v>
      </c>
      <c r="CI176" t="s">
        <v>3290</v>
      </c>
      <c r="CJ176" t="s">
        <v>7332</v>
      </c>
      <c r="CK176">
        <v>5.56</v>
      </c>
      <c r="CL176">
        <v>1.8</v>
      </c>
      <c r="CM176" t="s">
        <v>3939</v>
      </c>
      <c r="CO176" t="str">
        <f>VLOOKUP(CM176,AutoSCAN_ORG!B180:CF2695,1,FALSE)</f>
        <v>AS00-0000840</v>
      </c>
      <c r="CP176">
        <f>VLOOKUP($CM176,AutoSCAN_ORG!$B$1:$CF$2516,2,FALSE)</f>
        <v>975.03200000000004</v>
      </c>
      <c r="CQ176">
        <f>VLOOKUP($CM176,AutoSCAN_ORG!$B$1:$CF$2516,3,FALSE)</f>
        <v>11.118</v>
      </c>
      <c r="CR176">
        <f>VLOOKUP($CM176,AutoSCAN_ORG!$B$1:$CF$2516,4,FALSE)</f>
        <v>220.47200000000001</v>
      </c>
      <c r="CS176">
        <f>VLOOKUP($CM176,AutoSCAN_ORG!$B$1:$CF$2516,5,FALSE)</f>
        <v>6.2949999999999999</v>
      </c>
      <c r="CT176" t="str">
        <f>VLOOKUP($CM176,AutoSCAN_ORG!$B$1:$CF$2516,6,FALSE)</f>
        <v>MELO-CORR</v>
      </c>
      <c r="CU176">
        <f>VLOOKUP($CM176,AutoSCAN_ORG!$B$1:$CF$2516,7,FALSE)</f>
        <v>0</v>
      </c>
      <c r="CV176">
        <f>VLOOKUP($CM176,AutoSCAN_ORG!$B$1:$CF$2516,69,FALSE)</f>
        <v>0</v>
      </c>
      <c r="CW176">
        <f>VLOOKUP($CM176,AutoSCAN_ORG!$B$1:$CF$2516,70,FALSE)</f>
        <v>0</v>
      </c>
      <c r="CX176" t="str">
        <f>VLOOKUP($CM176,AutoSCAN_ORG!$B$1:$CF$2516,71,FALSE)</f>
        <v>Y</v>
      </c>
      <c r="CZ176">
        <f>VLOOKUP($CM176,AutoSCAN_ORG!$B$1:$CF$2516,73,FALSE)</f>
        <v>0</v>
      </c>
      <c r="DA176">
        <f>VLOOKUP($CM176,AutoSCAN_ORG!$B$1:$CF$2516,74,FALSE)</f>
        <v>0</v>
      </c>
      <c r="DB176">
        <f>VLOOKUP($CM176,AutoSCAN_ORG!$B$1:$CF$2516,75,FALSE)</f>
        <v>0</v>
      </c>
      <c r="DC176">
        <f>VLOOKUP($CM176,AutoSCAN_ORG!$B$1:$CF$2516,76,FALSE)</f>
        <v>0</v>
      </c>
      <c r="DD176">
        <f>VLOOKUP($CM176,AutoSCAN_ORG!$B$1:$CF$2516,77,FALSE)</f>
        <v>0</v>
      </c>
      <c r="DF176">
        <f>VLOOKUP($CM176,AutoSCAN_ORG!$B$1:$CF$2516,79,FALSE)</f>
        <v>11.51</v>
      </c>
      <c r="DG176">
        <f>VLOOKUP($CM176,AutoSCAN_ORG!$B$1:$CF$2516,80,FALSE)</f>
        <v>11.51</v>
      </c>
      <c r="DH176">
        <f>VLOOKUP($CM176,AutoSCAN_ORG!$B$1:$CF$2516,81,FALSE)</f>
        <v>1.2999999999999999E-2</v>
      </c>
      <c r="DI176">
        <f>VLOOKUP($CM176,AutoSCAN_ORG!$B$1:$CF$2516,82,FALSE)</f>
        <v>2.1999999999999999E-2</v>
      </c>
      <c r="DJ176">
        <f>VLOOKUP($CM176,AutoSCAN_ORG!$B$1:$CF$2516,83,FALSE)</f>
        <v>0.81399999999999995</v>
      </c>
    </row>
    <row r="177" spans="2:114" x14ac:dyDescent="0.35">
      <c r="B177" t="s">
        <v>3940</v>
      </c>
      <c r="C177">
        <v>181</v>
      </c>
      <c r="D177" t="s">
        <v>7778</v>
      </c>
      <c r="E177">
        <v>316</v>
      </c>
      <c r="F177">
        <v>975.13300000000004</v>
      </c>
      <c r="G177">
        <v>10</v>
      </c>
      <c r="H177" t="s">
        <v>7782</v>
      </c>
      <c r="I177" t="s">
        <v>7773</v>
      </c>
      <c r="J177" t="s">
        <v>5753</v>
      </c>
      <c r="K177">
        <v>11</v>
      </c>
      <c r="L177">
        <v>0.61</v>
      </c>
      <c r="M177">
        <v>10</v>
      </c>
      <c r="N177">
        <v>9</v>
      </c>
      <c r="O177" t="s">
        <v>7502</v>
      </c>
      <c r="R177" t="s">
        <v>7784</v>
      </c>
      <c r="S177" t="s">
        <v>7774</v>
      </c>
      <c r="T177" t="s">
        <v>7195</v>
      </c>
      <c r="U177" t="s">
        <v>7497</v>
      </c>
      <c r="V177" t="s">
        <v>7497</v>
      </c>
      <c r="W177">
        <v>5.56</v>
      </c>
      <c r="X177" t="s">
        <v>7888</v>
      </c>
      <c r="Y177">
        <v>1.8</v>
      </c>
      <c r="Z177" t="s">
        <v>7774</v>
      </c>
      <c r="AA177" t="s">
        <v>7783</v>
      </c>
      <c r="AB177" t="s">
        <v>7774</v>
      </c>
      <c r="AF177" t="s">
        <v>5678</v>
      </c>
      <c r="AG177">
        <v>42.775856310000002</v>
      </c>
      <c r="AH177">
        <v>-82.03742269</v>
      </c>
      <c r="AI177">
        <v>202.3</v>
      </c>
      <c r="AJ177">
        <v>290</v>
      </c>
      <c r="AL177">
        <v>15</v>
      </c>
      <c r="AM177">
        <v>986</v>
      </c>
      <c r="AN177">
        <v>7.2270000000000003</v>
      </c>
      <c r="AO177">
        <v>414.18799999999999</v>
      </c>
      <c r="AP177">
        <v>2114</v>
      </c>
      <c r="AQ177">
        <v>2115</v>
      </c>
      <c r="AT177">
        <v>1.24</v>
      </c>
      <c r="AU177">
        <v>1.23</v>
      </c>
      <c r="AW177">
        <v>2.14</v>
      </c>
      <c r="AX177">
        <v>2.14</v>
      </c>
      <c r="BD177">
        <v>0.61</v>
      </c>
      <c r="BE177">
        <v>10</v>
      </c>
      <c r="BF177" t="s">
        <v>1154</v>
      </c>
      <c r="BG177" t="s">
        <v>3940</v>
      </c>
      <c r="BH177">
        <v>181</v>
      </c>
      <c r="BI177" t="s">
        <v>5753</v>
      </c>
      <c r="BJ177" t="s">
        <v>7773</v>
      </c>
      <c r="BK177">
        <v>181</v>
      </c>
      <c r="BL177">
        <v>1180</v>
      </c>
      <c r="BS177">
        <v>13</v>
      </c>
      <c r="BT177">
        <v>0.66</v>
      </c>
      <c r="BU177">
        <v>0.57999999999999996</v>
      </c>
      <c r="BV177">
        <v>0.57999999999999996</v>
      </c>
      <c r="BW177">
        <v>42.775856310000002</v>
      </c>
      <c r="BX177">
        <v>-82.03742269</v>
      </c>
      <c r="BY177">
        <v>4736446.3219999997</v>
      </c>
      <c r="BZ177">
        <v>202.256</v>
      </c>
      <c r="CA177">
        <v>137.80000000000001</v>
      </c>
      <c r="CB177" t="s">
        <v>7357</v>
      </c>
      <c r="CC177">
        <v>7</v>
      </c>
      <c r="CD177">
        <v>10</v>
      </c>
      <c r="CE177">
        <v>12</v>
      </c>
      <c r="CF177">
        <v>12</v>
      </c>
      <c r="CG177" t="s">
        <v>5677</v>
      </c>
      <c r="CH177">
        <v>414</v>
      </c>
      <c r="CI177" t="s">
        <v>3290</v>
      </c>
      <c r="CJ177" t="s">
        <v>7332</v>
      </c>
      <c r="CK177">
        <v>5.56</v>
      </c>
      <c r="CL177">
        <v>1.9</v>
      </c>
      <c r="CM177" t="s">
        <v>3940</v>
      </c>
      <c r="CO177" t="str">
        <f>VLOOKUP(CM177,AutoSCAN_ORG!B181:CF2696,1,FALSE)</f>
        <v>AS00-0000841</v>
      </c>
      <c r="CP177">
        <f>VLOOKUP($CM177,AutoSCAN_ORG!$B$1:$CF$2516,2,FALSE)</f>
        <v>975.12900000000002</v>
      </c>
      <c r="CQ177">
        <f>VLOOKUP($CM177,AutoSCAN_ORG!$B$1:$CF$2516,3,FALSE)</f>
        <v>9.8719999999999999</v>
      </c>
      <c r="CR177">
        <f>VLOOKUP($CM177,AutoSCAN_ORG!$B$1:$CF$2516,4,FALSE)</f>
        <v>218.648</v>
      </c>
      <c r="CS177">
        <f>VLOOKUP($CM177,AutoSCAN_ORG!$B$1:$CF$2516,5,FALSE)</f>
        <v>6.2949999999999999</v>
      </c>
      <c r="CT177" t="str">
        <f>VLOOKUP($CM177,AutoSCAN_ORG!$B$1:$CF$2516,6,FALSE)</f>
        <v>MELO-CORR</v>
      </c>
      <c r="CU177">
        <f>VLOOKUP($CM177,AutoSCAN_ORG!$B$1:$CF$2516,7,FALSE)</f>
        <v>0</v>
      </c>
      <c r="CV177">
        <f>VLOOKUP($CM177,AutoSCAN_ORG!$B$1:$CF$2516,69,FALSE)</f>
        <v>0</v>
      </c>
      <c r="CW177">
        <f>VLOOKUP($CM177,AutoSCAN_ORG!$B$1:$CF$2516,70,FALSE)</f>
        <v>0</v>
      </c>
      <c r="CX177" t="str">
        <f>VLOOKUP($CM177,AutoSCAN_ORG!$B$1:$CF$2516,71,FALSE)</f>
        <v>Y</v>
      </c>
      <c r="CZ177">
        <f>VLOOKUP($CM177,AutoSCAN_ORG!$B$1:$CF$2516,73,FALSE)</f>
        <v>0</v>
      </c>
      <c r="DA177">
        <f>VLOOKUP($CM177,AutoSCAN_ORG!$B$1:$CF$2516,74,FALSE)</f>
        <v>0</v>
      </c>
      <c r="DB177">
        <f>VLOOKUP($CM177,AutoSCAN_ORG!$B$1:$CF$2516,75,FALSE)</f>
        <v>0</v>
      </c>
      <c r="DC177">
        <f>VLOOKUP($CM177,AutoSCAN_ORG!$B$1:$CF$2516,76,FALSE)</f>
        <v>0</v>
      </c>
      <c r="DD177">
        <f>VLOOKUP($CM177,AutoSCAN_ORG!$B$1:$CF$2516,77,FALSE)</f>
        <v>0</v>
      </c>
      <c r="DF177">
        <f>VLOOKUP($CM177,AutoSCAN_ORG!$B$1:$CF$2516,79,FALSE)</f>
        <v>10.95</v>
      </c>
      <c r="DG177">
        <f>VLOOKUP($CM177,AutoSCAN_ORG!$B$1:$CF$2516,80,FALSE)</f>
        <v>10.95</v>
      </c>
      <c r="DH177">
        <f>VLOOKUP($CM177,AutoSCAN_ORG!$B$1:$CF$2516,81,FALSE)</f>
        <v>1.2999999999999999E-2</v>
      </c>
      <c r="DI177">
        <f>VLOOKUP($CM177,AutoSCAN_ORG!$B$1:$CF$2516,82,FALSE)</f>
        <v>2.1000000000000001E-2</v>
      </c>
      <c r="DJ177">
        <f>VLOOKUP($CM177,AutoSCAN_ORG!$B$1:$CF$2516,83,FALSE)</f>
        <v>0.80500000000000005</v>
      </c>
    </row>
    <row r="178" spans="2:114" x14ac:dyDescent="0.35">
      <c r="B178" t="s">
        <v>3935</v>
      </c>
      <c r="C178">
        <v>176</v>
      </c>
      <c r="D178" t="s">
        <v>7778</v>
      </c>
      <c r="E178">
        <v>311</v>
      </c>
      <c r="F178">
        <v>973.41</v>
      </c>
      <c r="G178">
        <v>10</v>
      </c>
      <c r="H178" t="s">
        <v>7782</v>
      </c>
      <c r="I178" t="s">
        <v>7773</v>
      </c>
      <c r="J178" t="s">
        <v>7852</v>
      </c>
      <c r="K178">
        <v>12</v>
      </c>
      <c r="L178">
        <v>0.68</v>
      </c>
      <c r="M178">
        <v>48</v>
      </c>
      <c r="N178">
        <v>15</v>
      </c>
      <c r="O178" t="s">
        <v>7570</v>
      </c>
      <c r="Q178">
        <v>8</v>
      </c>
      <c r="R178" t="s">
        <v>7784</v>
      </c>
      <c r="S178" t="s">
        <v>7774</v>
      </c>
      <c r="T178" t="s">
        <v>7195</v>
      </c>
      <c r="U178" t="s">
        <v>7497</v>
      </c>
      <c r="V178" t="s">
        <v>7497</v>
      </c>
      <c r="W178">
        <v>5.56</v>
      </c>
      <c r="X178" t="s">
        <v>7888</v>
      </c>
      <c r="Y178">
        <v>1.9</v>
      </c>
      <c r="Z178" t="s">
        <v>7774</v>
      </c>
      <c r="AA178" t="s">
        <v>7879</v>
      </c>
      <c r="AB178" t="s">
        <v>7774</v>
      </c>
      <c r="AC178">
        <v>10</v>
      </c>
      <c r="AF178" t="s">
        <v>5683</v>
      </c>
      <c r="AG178">
        <v>42.775872049999997</v>
      </c>
      <c r="AH178">
        <v>-82.037422169999999</v>
      </c>
      <c r="AI178">
        <v>202.3</v>
      </c>
      <c r="AJ178">
        <v>290</v>
      </c>
      <c r="AL178">
        <v>15</v>
      </c>
      <c r="AM178">
        <v>986</v>
      </c>
      <c r="AN178">
        <v>5.4859999999999998</v>
      </c>
      <c r="AO178">
        <v>405.423</v>
      </c>
      <c r="AP178">
        <v>2070</v>
      </c>
      <c r="AQ178">
        <v>2052</v>
      </c>
      <c r="AT178">
        <v>1.2</v>
      </c>
      <c r="AU178">
        <v>1.21</v>
      </c>
      <c r="AW178">
        <v>2.08</v>
      </c>
      <c r="AX178">
        <v>2.1</v>
      </c>
      <c r="BD178">
        <v>0.44</v>
      </c>
      <c r="BE178">
        <v>48</v>
      </c>
      <c r="BF178" t="s">
        <v>8669</v>
      </c>
      <c r="BG178" t="s">
        <v>3935</v>
      </c>
      <c r="BH178">
        <v>176</v>
      </c>
      <c r="BI178" t="s">
        <v>7852</v>
      </c>
      <c r="BJ178" t="s">
        <v>7773</v>
      </c>
      <c r="BK178">
        <v>176</v>
      </c>
      <c r="BL178">
        <v>1180</v>
      </c>
      <c r="BM178">
        <v>311</v>
      </c>
      <c r="BN178">
        <v>8</v>
      </c>
      <c r="BO178" t="s">
        <v>8660</v>
      </c>
      <c r="BS178">
        <v>13</v>
      </c>
      <c r="BT178">
        <v>0.67</v>
      </c>
      <c r="BU178">
        <v>0.6</v>
      </c>
      <c r="BV178">
        <v>0.6</v>
      </c>
      <c r="BW178">
        <v>42.775872049999997</v>
      </c>
      <c r="BX178">
        <v>-82.037422169999999</v>
      </c>
      <c r="BY178">
        <v>4736448.0690000001</v>
      </c>
      <c r="BZ178">
        <v>202.262</v>
      </c>
      <c r="CA178">
        <v>134.1</v>
      </c>
      <c r="CB178" t="s">
        <v>7503</v>
      </c>
      <c r="CC178">
        <v>7</v>
      </c>
      <c r="CD178">
        <v>10</v>
      </c>
      <c r="CE178">
        <v>11</v>
      </c>
      <c r="CF178">
        <v>11</v>
      </c>
      <c r="CG178" t="s">
        <v>5677</v>
      </c>
      <c r="CH178">
        <v>414</v>
      </c>
      <c r="CI178" t="s">
        <v>5823</v>
      </c>
      <c r="CJ178" t="s">
        <v>8661</v>
      </c>
      <c r="CK178">
        <v>5.56</v>
      </c>
      <c r="CM178" t="s">
        <v>3935</v>
      </c>
      <c r="CO178" t="str">
        <f>VLOOKUP(CM178,AutoSCAN_ORG!B176:CF2691,1,FALSE)</f>
        <v>AS00-0000836</v>
      </c>
      <c r="CP178">
        <f>VLOOKUP($CM178,AutoSCAN_ORG!$B$1:$CF$2516,2,FALSE)</f>
        <v>973.38900000000001</v>
      </c>
      <c r="CQ178">
        <f>VLOOKUP($CM178,AutoSCAN_ORG!$B$1:$CF$2516,3,FALSE)</f>
        <v>8.0210000000000008</v>
      </c>
      <c r="CR178">
        <f>VLOOKUP($CM178,AutoSCAN_ORG!$B$1:$CF$2516,4,FALSE)</f>
        <v>217.76900000000001</v>
      </c>
      <c r="CS178">
        <f>VLOOKUP($CM178,AutoSCAN_ORG!$B$1:$CF$2516,5,FALSE)</f>
        <v>6.2949999999999999</v>
      </c>
      <c r="CT178" t="str">
        <f>VLOOKUP($CM178,AutoSCAN_ORG!$B$1:$CF$2516,6,FALSE)</f>
        <v>MELO-CORR</v>
      </c>
      <c r="CU178">
        <f>VLOOKUP($CM178,AutoSCAN_ORG!$B$1:$CF$2516,7,FALSE)</f>
        <v>0</v>
      </c>
      <c r="CV178">
        <f>VLOOKUP($CM178,AutoSCAN_ORG!$B$1:$CF$2516,69,FALSE)</f>
        <v>0</v>
      </c>
      <c r="CW178">
        <f>VLOOKUP($CM178,AutoSCAN_ORG!$B$1:$CF$2516,70,FALSE)</f>
        <v>0</v>
      </c>
      <c r="CX178" t="str">
        <f>VLOOKUP($CM178,AutoSCAN_ORG!$B$1:$CF$2516,71,FALSE)</f>
        <v>Y</v>
      </c>
      <c r="CY178">
        <f>VLOOKUP($CM178,AutoSCAN_ORG!$B$1:$CF$2516,72,FALSE)</f>
        <v>0</v>
      </c>
      <c r="CZ178">
        <f>VLOOKUP($CM178,AutoSCAN_ORG!$B$1:$CF$2516,73,FALSE)</f>
        <v>0</v>
      </c>
      <c r="DA178">
        <f>VLOOKUP($CM178,AutoSCAN_ORG!$B$1:$CF$2516,74,FALSE)</f>
        <v>0</v>
      </c>
      <c r="DB178">
        <f>VLOOKUP($CM178,AutoSCAN_ORG!$B$1:$CF$2516,75,FALSE)</f>
        <v>0</v>
      </c>
      <c r="DC178">
        <f>VLOOKUP($CM178,AutoSCAN_ORG!$B$1:$CF$2516,76,FALSE)</f>
        <v>0</v>
      </c>
      <c r="DD178">
        <f>VLOOKUP($CM178,AutoSCAN_ORG!$B$1:$CF$2516,77,FALSE)</f>
        <v>0</v>
      </c>
      <c r="DE178">
        <f>VLOOKUP($CM178,AutoSCAN_ORG!$B$1:$CF$2516,78,FALSE)</f>
        <v>0</v>
      </c>
      <c r="DF178">
        <f>VLOOKUP($CM178,AutoSCAN_ORG!$B$1:$CF$2516,79,FALSE)</f>
        <v>12.28</v>
      </c>
      <c r="DG178">
        <f>VLOOKUP($CM178,AutoSCAN_ORG!$B$1:$CF$2516,80,FALSE)</f>
        <v>12.28</v>
      </c>
      <c r="DH178">
        <f>VLOOKUP($CM178,AutoSCAN_ORG!$B$1:$CF$2516,81,FALSE)</f>
        <v>1.4999999999999999E-2</v>
      </c>
      <c r="DI178">
        <f>VLOOKUP($CM178,AutoSCAN_ORG!$B$1:$CF$2516,82,FALSE)</f>
        <v>2.7E-2</v>
      </c>
      <c r="DJ178">
        <f>VLOOKUP($CM178,AutoSCAN_ORG!$B$1:$CF$2516,83,FALSE)</f>
        <v>0.83299999999999996</v>
      </c>
    </row>
    <row r="179" spans="2:114" x14ac:dyDescent="0.35">
      <c r="B179" t="s">
        <v>3941</v>
      </c>
      <c r="C179">
        <v>182</v>
      </c>
      <c r="D179" t="s">
        <v>7778</v>
      </c>
      <c r="E179">
        <v>317</v>
      </c>
      <c r="F179">
        <v>975.19600000000003</v>
      </c>
      <c r="G179">
        <v>10</v>
      </c>
      <c r="H179" t="s">
        <v>7782</v>
      </c>
      <c r="I179" t="s">
        <v>7773</v>
      </c>
      <c r="J179" t="s">
        <v>5753</v>
      </c>
      <c r="K179">
        <v>14</v>
      </c>
      <c r="L179">
        <v>0.78</v>
      </c>
      <c r="M179">
        <v>8</v>
      </c>
      <c r="N179">
        <v>12</v>
      </c>
      <c r="O179" t="s">
        <v>7507</v>
      </c>
      <c r="R179" t="s">
        <v>7784</v>
      </c>
      <c r="S179" t="s">
        <v>7774</v>
      </c>
      <c r="T179" t="s">
        <v>7195</v>
      </c>
      <c r="U179" t="s">
        <v>7497</v>
      </c>
      <c r="V179" t="s">
        <v>7497</v>
      </c>
      <c r="W179">
        <v>5.56</v>
      </c>
      <c r="X179" t="s">
        <v>7888</v>
      </c>
      <c r="Y179">
        <v>1.9</v>
      </c>
      <c r="Z179" t="s">
        <v>7774</v>
      </c>
      <c r="AA179" t="s">
        <v>7786</v>
      </c>
      <c r="AB179" t="s">
        <v>7774</v>
      </c>
      <c r="AC179">
        <v>10</v>
      </c>
      <c r="AD179">
        <v>10</v>
      </c>
      <c r="AE179">
        <v>15</v>
      </c>
      <c r="AF179" t="s">
        <v>5683</v>
      </c>
      <c r="AG179">
        <v>42.775855730000004</v>
      </c>
      <c r="AH179">
        <v>-82.037422710000001</v>
      </c>
      <c r="AI179">
        <v>202.3</v>
      </c>
      <c r="AJ179">
        <v>290</v>
      </c>
      <c r="AL179">
        <v>15</v>
      </c>
      <c r="AM179">
        <v>986</v>
      </c>
      <c r="AN179">
        <v>7.2910000000000004</v>
      </c>
      <c r="AO179">
        <v>413.02600000000001</v>
      </c>
      <c r="AP179">
        <v>2115</v>
      </c>
      <c r="AQ179">
        <v>2116</v>
      </c>
      <c r="AT179">
        <v>1.24</v>
      </c>
      <c r="AU179">
        <v>1.24</v>
      </c>
      <c r="AW179">
        <v>2.15</v>
      </c>
      <c r="AX179">
        <v>2.14</v>
      </c>
      <c r="BD179">
        <v>0.78</v>
      </c>
      <c r="BE179">
        <v>8</v>
      </c>
      <c r="BF179" t="s">
        <v>1155</v>
      </c>
      <c r="BG179" t="s">
        <v>3941</v>
      </c>
      <c r="BH179">
        <v>182</v>
      </c>
      <c r="BI179" t="s">
        <v>5753</v>
      </c>
      <c r="BJ179" t="s">
        <v>7773</v>
      </c>
      <c r="BK179">
        <v>182</v>
      </c>
      <c r="BL179">
        <v>1180</v>
      </c>
      <c r="BS179">
        <v>13</v>
      </c>
      <c r="BT179">
        <v>0.66</v>
      </c>
      <c r="BU179">
        <v>0.57999999999999996</v>
      </c>
      <c r="BV179">
        <v>0.57999999999999996</v>
      </c>
      <c r="BW179">
        <v>42.775855730000004</v>
      </c>
      <c r="BX179">
        <v>-82.037422710000001</v>
      </c>
      <c r="BY179">
        <v>4736446.2580000004</v>
      </c>
      <c r="BZ179">
        <v>202.256</v>
      </c>
      <c r="CA179">
        <v>137.30000000000001</v>
      </c>
      <c r="CB179" t="s">
        <v>7505</v>
      </c>
      <c r="CC179">
        <v>7</v>
      </c>
      <c r="CD179">
        <v>10</v>
      </c>
      <c r="CE179">
        <v>12</v>
      </c>
      <c r="CF179">
        <v>12</v>
      </c>
      <c r="CG179" t="s">
        <v>5677</v>
      </c>
      <c r="CH179">
        <v>414</v>
      </c>
      <c r="CI179" t="s">
        <v>3290</v>
      </c>
      <c r="CJ179" t="s">
        <v>7332</v>
      </c>
      <c r="CK179">
        <v>5.56</v>
      </c>
      <c r="CL179">
        <v>1.8</v>
      </c>
      <c r="CM179" t="s">
        <v>3941</v>
      </c>
      <c r="CO179" t="str">
        <f>VLOOKUP(CM179,AutoSCAN_ORG!B182:CF2697,1,FALSE)</f>
        <v>AS00-0000842</v>
      </c>
      <c r="CP179">
        <f>VLOOKUP($CM179,AutoSCAN_ORG!$B$1:$CF$2516,2,FALSE)</f>
        <v>975.19200000000001</v>
      </c>
      <c r="CQ179">
        <f>VLOOKUP($CM179,AutoSCAN_ORG!$B$1:$CF$2516,3,FALSE)</f>
        <v>8.3109999999999999</v>
      </c>
      <c r="CR179">
        <f>VLOOKUP($CM179,AutoSCAN_ORG!$B$1:$CF$2516,4,FALSE)</f>
        <v>218.392</v>
      </c>
      <c r="CS179">
        <f>VLOOKUP($CM179,AutoSCAN_ORG!$B$1:$CF$2516,5,FALSE)</f>
        <v>6.2949999999999999</v>
      </c>
      <c r="CT179" t="str">
        <f>VLOOKUP($CM179,AutoSCAN_ORG!$B$1:$CF$2516,6,FALSE)</f>
        <v>MELO-CORR</v>
      </c>
      <c r="CU179">
        <f>VLOOKUP($CM179,AutoSCAN_ORG!$B$1:$CF$2516,7,FALSE)</f>
        <v>0</v>
      </c>
      <c r="CV179">
        <f>VLOOKUP($CM179,AutoSCAN_ORG!$B$1:$CF$2516,69,FALSE)</f>
        <v>0</v>
      </c>
      <c r="CW179">
        <f>VLOOKUP($CM179,AutoSCAN_ORG!$B$1:$CF$2516,70,FALSE)</f>
        <v>0</v>
      </c>
      <c r="CX179" t="str">
        <f>VLOOKUP($CM179,AutoSCAN_ORG!$B$1:$CF$2516,71,FALSE)</f>
        <v>Y</v>
      </c>
      <c r="CZ179" t="str">
        <f>VLOOKUP($CM179,AutoSCAN_ORG!$B$1:$CF$2516,73,FALSE)</f>
        <v>added</v>
      </c>
      <c r="DA179">
        <f>VLOOKUP($CM179,AutoSCAN_ORG!$B$1:$CF$2516,74,FALSE)</f>
        <v>0</v>
      </c>
      <c r="DB179">
        <f>VLOOKUP($CM179,AutoSCAN_ORG!$B$1:$CF$2516,75,FALSE)</f>
        <v>0</v>
      </c>
      <c r="DC179">
        <f>VLOOKUP($CM179,AutoSCAN_ORG!$B$1:$CF$2516,76,FALSE)</f>
        <v>0</v>
      </c>
      <c r="DD179">
        <f>VLOOKUP($CM179,AutoSCAN_ORG!$B$1:$CF$2516,77,FALSE)</f>
        <v>0</v>
      </c>
      <c r="DF179">
        <f>VLOOKUP($CM179,AutoSCAN_ORG!$B$1:$CF$2516,79,FALSE)</f>
        <v>13.99</v>
      </c>
      <c r="DG179">
        <f>VLOOKUP($CM179,AutoSCAN_ORG!$B$1:$CF$2516,80,FALSE)</f>
        <v>13.99</v>
      </c>
      <c r="DH179">
        <f>VLOOKUP($CM179,AutoSCAN_ORG!$B$1:$CF$2516,81,FALSE)</f>
        <v>1.2999999999999999E-2</v>
      </c>
      <c r="DI179">
        <f>VLOOKUP($CM179,AutoSCAN_ORG!$B$1:$CF$2516,82,FALSE)</f>
        <v>3.6999999999999998E-2</v>
      </c>
      <c r="DJ179">
        <f>VLOOKUP($CM179,AutoSCAN_ORG!$B$1:$CF$2516,83,FALSE)</f>
        <v>0.80600000000000005</v>
      </c>
    </row>
    <row r="180" spans="2:114" x14ac:dyDescent="0.35">
      <c r="B180" t="s">
        <v>3942</v>
      </c>
      <c r="C180">
        <v>183</v>
      </c>
      <c r="D180" t="s">
        <v>7778</v>
      </c>
      <c r="E180">
        <v>318</v>
      </c>
      <c r="F180">
        <v>975.52200000000005</v>
      </c>
      <c r="G180">
        <v>10</v>
      </c>
      <c r="H180" t="s">
        <v>7782</v>
      </c>
      <c r="I180" t="s">
        <v>7773</v>
      </c>
      <c r="J180" t="s">
        <v>5753</v>
      </c>
      <c r="K180">
        <v>11</v>
      </c>
      <c r="L180">
        <v>0.61</v>
      </c>
      <c r="M180">
        <v>7</v>
      </c>
      <c r="N180">
        <v>8</v>
      </c>
      <c r="O180" t="s">
        <v>7504</v>
      </c>
      <c r="R180" t="s">
        <v>7784</v>
      </c>
      <c r="S180" t="s">
        <v>7774</v>
      </c>
      <c r="T180" t="s">
        <v>7195</v>
      </c>
      <c r="U180" t="s">
        <v>7497</v>
      </c>
      <c r="V180" t="s">
        <v>7497</v>
      </c>
      <c r="W180">
        <v>5.56</v>
      </c>
      <c r="X180" t="s">
        <v>7888</v>
      </c>
      <c r="Y180">
        <v>1.8</v>
      </c>
      <c r="Z180" t="s">
        <v>7774</v>
      </c>
      <c r="AA180" t="s">
        <v>7789</v>
      </c>
      <c r="AB180" t="s">
        <v>7774</v>
      </c>
      <c r="AF180" t="s">
        <v>5678</v>
      </c>
      <c r="AG180">
        <v>42.775852780000001</v>
      </c>
      <c r="AH180">
        <v>-82.037422809999995</v>
      </c>
      <c r="AI180">
        <v>202.3</v>
      </c>
      <c r="AJ180">
        <v>290</v>
      </c>
      <c r="AL180">
        <v>15</v>
      </c>
      <c r="AM180">
        <v>986</v>
      </c>
      <c r="AN180">
        <v>7.6180000000000003</v>
      </c>
      <c r="AO180">
        <v>402.267</v>
      </c>
      <c r="AP180">
        <v>2117</v>
      </c>
      <c r="AQ180">
        <v>2117</v>
      </c>
      <c r="AT180">
        <v>1.24</v>
      </c>
      <c r="AU180">
        <v>1.24</v>
      </c>
      <c r="AW180">
        <v>2.15</v>
      </c>
      <c r="AX180">
        <v>2.15</v>
      </c>
      <c r="BD180">
        <v>0.61</v>
      </c>
      <c r="BE180">
        <v>7</v>
      </c>
      <c r="BF180" t="s">
        <v>1156</v>
      </c>
      <c r="BG180" t="s">
        <v>3942</v>
      </c>
      <c r="BH180">
        <v>183</v>
      </c>
      <c r="BI180" t="s">
        <v>5753</v>
      </c>
      <c r="BJ180" t="s">
        <v>7773</v>
      </c>
      <c r="BK180">
        <v>183</v>
      </c>
      <c r="BL180">
        <v>1180</v>
      </c>
      <c r="BS180">
        <v>13</v>
      </c>
      <c r="BT180">
        <v>0.66</v>
      </c>
      <c r="BU180">
        <v>0.57999999999999996</v>
      </c>
      <c r="BV180">
        <v>0.57999999999999996</v>
      </c>
      <c r="BW180">
        <v>42.775852780000001</v>
      </c>
      <c r="BX180">
        <v>-82.037422809999995</v>
      </c>
      <c r="BY180">
        <v>4736445.93</v>
      </c>
      <c r="BZ180">
        <v>202.255</v>
      </c>
      <c r="CA180">
        <v>132.80000000000001</v>
      </c>
      <c r="CB180" t="s">
        <v>7506</v>
      </c>
      <c r="CC180">
        <v>7</v>
      </c>
      <c r="CD180">
        <v>10</v>
      </c>
      <c r="CE180">
        <v>12</v>
      </c>
      <c r="CF180">
        <v>12</v>
      </c>
      <c r="CG180" t="s">
        <v>5677</v>
      </c>
      <c r="CH180">
        <v>414</v>
      </c>
      <c r="CI180" t="s">
        <v>3290</v>
      </c>
      <c r="CJ180" t="s">
        <v>7332</v>
      </c>
      <c r="CK180">
        <v>5.56</v>
      </c>
      <c r="CL180">
        <v>1.9</v>
      </c>
      <c r="CM180" t="s">
        <v>3942</v>
      </c>
      <c r="CO180" t="str">
        <f>VLOOKUP(CM180,AutoSCAN_ORG!B183:CF2698,1,FALSE)</f>
        <v>AS00-0000843</v>
      </c>
      <c r="CP180">
        <f>VLOOKUP($CM180,AutoSCAN_ORG!$B$1:$CF$2516,2,FALSE)</f>
        <v>975.52</v>
      </c>
      <c r="CQ180">
        <f>VLOOKUP($CM180,AutoSCAN_ORG!$B$1:$CF$2516,3,FALSE)</f>
        <v>8</v>
      </c>
      <c r="CR180">
        <f>VLOOKUP($CM180,AutoSCAN_ORG!$B$1:$CF$2516,4,FALSE)</f>
        <v>220.964</v>
      </c>
      <c r="CS180">
        <f>VLOOKUP($CM180,AutoSCAN_ORG!$B$1:$CF$2516,5,FALSE)</f>
        <v>6.2949999999999999</v>
      </c>
      <c r="CT180" t="str">
        <f>VLOOKUP($CM180,AutoSCAN_ORG!$B$1:$CF$2516,6,FALSE)</f>
        <v>MELO-CORR</v>
      </c>
      <c r="CU180">
        <f>VLOOKUP($CM180,AutoSCAN_ORG!$B$1:$CF$2516,7,FALSE)</f>
        <v>0</v>
      </c>
      <c r="CV180">
        <f>VLOOKUP($CM180,AutoSCAN_ORG!$B$1:$CF$2516,69,FALSE)</f>
        <v>0</v>
      </c>
      <c r="CW180">
        <f>VLOOKUP($CM180,AutoSCAN_ORG!$B$1:$CF$2516,70,FALSE)</f>
        <v>0</v>
      </c>
      <c r="CX180" t="str">
        <f>VLOOKUP($CM180,AutoSCAN_ORG!$B$1:$CF$2516,71,FALSE)</f>
        <v>Y</v>
      </c>
      <c r="CZ180" t="str">
        <f>VLOOKUP($CM180,AutoSCAN_ORG!$B$1:$CF$2516,73,FALSE)</f>
        <v>added</v>
      </c>
      <c r="DA180">
        <f>VLOOKUP($CM180,AutoSCAN_ORG!$B$1:$CF$2516,74,FALSE)</f>
        <v>0</v>
      </c>
      <c r="DB180">
        <f>VLOOKUP($CM180,AutoSCAN_ORG!$B$1:$CF$2516,75,FALSE)</f>
        <v>0</v>
      </c>
      <c r="DC180">
        <f>VLOOKUP($CM180,AutoSCAN_ORG!$B$1:$CF$2516,76,FALSE)</f>
        <v>0</v>
      </c>
      <c r="DD180">
        <f>VLOOKUP($CM180,AutoSCAN_ORG!$B$1:$CF$2516,77,FALSE)</f>
        <v>0</v>
      </c>
      <c r="DF180">
        <f>VLOOKUP($CM180,AutoSCAN_ORG!$B$1:$CF$2516,79,FALSE)</f>
        <v>10.89</v>
      </c>
      <c r="DG180">
        <f>VLOOKUP($CM180,AutoSCAN_ORG!$B$1:$CF$2516,80,FALSE)</f>
        <v>10.89</v>
      </c>
      <c r="DH180">
        <f>VLOOKUP($CM180,AutoSCAN_ORG!$B$1:$CF$2516,81,FALSE)</f>
        <v>2.4E-2</v>
      </c>
      <c r="DI180">
        <f>VLOOKUP($CM180,AutoSCAN_ORG!$B$1:$CF$2516,82,FALSE)</f>
        <v>5.1999999999999998E-2</v>
      </c>
      <c r="DJ180">
        <f>VLOOKUP($CM180,AutoSCAN_ORG!$B$1:$CF$2516,83,FALSE)</f>
        <v>0.70399999999999996</v>
      </c>
    </row>
    <row r="181" spans="2:114" x14ac:dyDescent="0.35">
      <c r="B181" t="s">
        <v>3943</v>
      </c>
      <c r="C181">
        <v>184</v>
      </c>
      <c r="D181" t="s">
        <v>7778</v>
      </c>
      <c r="E181">
        <v>319</v>
      </c>
      <c r="F181">
        <v>975.68200000000002</v>
      </c>
      <c r="G181">
        <v>10</v>
      </c>
      <c r="H181" t="s">
        <v>7782</v>
      </c>
      <c r="I181" t="s">
        <v>7773</v>
      </c>
      <c r="J181" t="s">
        <v>5753</v>
      </c>
      <c r="K181">
        <v>11</v>
      </c>
      <c r="L181">
        <v>0.61</v>
      </c>
      <c r="M181">
        <v>8</v>
      </c>
      <c r="N181">
        <v>11</v>
      </c>
      <c r="O181" t="s">
        <v>7509</v>
      </c>
      <c r="R181" t="s">
        <v>7784</v>
      </c>
      <c r="S181" t="s">
        <v>7774</v>
      </c>
      <c r="T181" t="s">
        <v>7195</v>
      </c>
      <c r="U181" t="s">
        <v>7497</v>
      </c>
      <c r="V181" t="s">
        <v>7497</v>
      </c>
      <c r="W181">
        <v>5.56</v>
      </c>
      <c r="X181" t="s">
        <v>7888</v>
      </c>
      <c r="Y181">
        <v>1.9</v>
      </c>
      <c r="Z181" t="s">
        <v>7774</v>
      </c>
      <c r="AA181" t="s">
        <v>7786</v>
      </c>
      <c r="AB181" t="s">
        <v>7774</v>
      </c>
      <c r="AC181">
        <v>10</v>
      </c>
      <c r="AD181">
        <v>10</v>
      </c>
      <c r="AE181">
        <v>15</v>
      </c>
      <c r="AF181" t="s">
        <v>5683</v>
      </c>
      <c r="AG181">
        <v>42.775851330000002</v>
      </c>
      <c r="AH181">
        <v>-82.037422860000007</v>
      </c>
      <c r="AI181">
        <v>202.3</v>
      </c>
      <c r="AJ181">
        <v>290</v>
      </c>
      <c r="AL181">
        <v>15</v>
      </c>
      <c r="AM181">
        <v>986</v>
      </c>
      <c r="AN181">
        <v>7.7779999999999996</v>
      </c>
      <c r="AO181">
        <v>418.99900000000002</v>
      </c>
      <c r="AP181">
        <v>2117</v>
      </c>
      <c r="AQ181">
        <v>2117</v>
      </c>
      <c r="AT181">
        <v>1.24</v>
      </c>
      <c r="AU181">
        <v>1.24</v>
      </c>
      <c r="AW181">
        <v>2.15</v>
      </c>
      <c r="AX181">
        <v>2.15</v>
      </c>
      <c r="BD181">
        <v>0.61</v>
      </c>
      <c r="BE181">
        <v>8</v>
      </c>
      <c r="BF181" t="s">
        <v>1157</v>
      </c>
      <c r="BG181" t="s">
        <v>3943</v>
      </c>
      <c r="BH181">
        <v>184</v>
      </c>
      <c r="BI181" t="s">
        <v>5753</v>
      </c>
      <c r="BJ181" t="s">
        <v>7773</v>
      </c>
      <c r="BK181">
        <v>184</v>
      </c>
      <c r="BL181">
        <v>1180</v>
      </c>
      <c r="BS181">
        <v>13</v>
      </c>
      <c r="BT181">
        <v>0.66</v>
      </c>
      <c r="BU181">
        <v>0.57999999999999996</v>
      </c>
      <c r="BV181">
        <v>0.57999999999999996</v>
      </c>
      <c r="BW181">
        <v>42.775851330000002</v>
      </c>
      <c r="BX181">
        <v>-82.037422860000007</v>
      </c>
      <c r="BY181">
        <v>4736445.7690000003</v>
      </c>
      <c r="BZ181">
        <v>202.25399999999999</v>
      </c>
      <c r="CA181">
        <v>139.80000000000001</v>
      </c>
      <c r="CB181" t="s">
        <v>7507</v>
      </c>
      <c r="CC181">
        <v>7</v>
      </c>
      <c r="CD181">
        <v>10</v>
      </c>
      <c r="CE181">
        <v>12</v>
      </c>
      <c r="CF181">
        <v>12</v>
      </c>
      <c r="CG181" t="s">
        <v>5677</v>
      </c>
      <c r="CH181">
        <v>414</v>
      </c>
      <c r="CI181" t="s">
        <v>3290</v>
      </c>
      <c r="CJ181" t="s">
        <v>7332</v>
      </c>
      <c r="CK181">
        <v>5.56</v>
      </c>
      <c r="CL181">
        <v>1.9</v>
      </c>
      <c r="CM181" t="s">
        <v>3943</v>
      </c>
      <c r="CO181" t="str">
        <f>VLOOKUP(CM181,AutoSCAN_ORG!B184:CF2699,1,FALSE)</f>
        <v>AS00-0000844</v>
      </c>
      <c r="CP181">
        <f>VLOOKUP($CM181,AutoSCAN_ORG!$B$1:$CF$2516,2,FALSE)</f>
        <v>975.68</v>
      </c>
      <c r="CQ181">
        <f>VLOOKUP($CM181,AutoSCAN_ORG!$B$1:$CF$2516,3,FALSE)</f>
        <v>8.2240000000000002</v>
      </c>
      <c r="CR181">
        <f>VLOOKUP($CM181,AutoSCAN_ORG!$B$1:$CF$2516,4,FALSE)</f>
        <v>217.92</v>
      </c>
      <c r="CS181">
        <f>VLOOKUP($CM181,AutoSCAN_ORG!$B$1:$CF$2516,5,FALSE)</f>
        <v>6.2949999999999999</v>
      </c>
      <c r="CT181" t="str">
        <f>VLOOKUP($CM181,AutoSCAN_ORG!$B$1:$CF$2516,6,FALSE)</f>
        <v>MELO-CORR</v>
      </c>
      <c r="CU181">
        <f>VLOOKUP($CM181,AutoSCAN_ORG!$B$1:$CF$2516,7,FALSE)</f>
        <v>0</v>
      </c>
      <c r="CV181">
        <f>VLOOKUP($CM181,AutoSCAN_ORG!$B$1:$CF$2516,69,FALSE)</f>
        <v>0</v>
      </c>
      <c r="CW181">
        <f>VLOOKUP($CM181,AutoSCAN_ORG!$B$1:$CF$2516,70,FALSE)</f>
        <v>0</v>
      </c>
      <c r="CX181" t="str">
        <f>VLOOKUP($CM181,AutoSCAN_ORG!$B$1:$CF$2516,71,FALSE)</f>
        <v>Y</v>
      </c>
      <c r="CZ181" t="str">
        <f>VLOOKUP($CM181,AutoSCAN_ORG!$B$1:$CF$2516,73,FALSE)</f>
        <v>added</v>
      </c>
      <c r="DA181">
        <f>VLOOKUP($CM181,AutoSCAN_ORG!$B$1:$CF$2516,74,FALSE)</f>
        <v>0</v>
      </c>
      <c r="DB181">
        <f>VLOOKUP($CM181,AutoSCAN_ORG!$B$1:$CF$2516,75,FALSE)</f>
        <v>0</v>
      </c>
      <c r="DC181">
        <f>VLOOKUP($CM181,AutoSCAN_ORG!$B$1:$CF$2516,76,FALSE)</f>
        <v>0</v>
      </c>
      <c r="DD181">
        <f>VLOOKUP($CM181,AutoSCAN_ORG!$B$1:$CF$2516,77,FALSE)</f>
        <v>0</v>
      </c>
      <c r="DF181">
        <f>VLOOKUP($CM181,AutoSCAN_ORG!$B$1:$CF$2516,79,FALSE)</f>
        <v>10.91</v>
      </c>
      <c r="DG181">
        <f>VLOOKUP($CM181,AutoSCAN_ORG!$B$1:$CF$2516,80,FALSE)</f>
        <v>10.91</v>
      </c>
      <c r="DH181">
        <f>VLOOKUP($CM181,AutoSCAN_ORG!$B$1:$CF$2516,81,FALSE)</f>
        <v>8.9999999999999993E-3</v>
      </c>
      <c r="DI181">
        <f>VLOOKUP($CM181,AutoSCAN_ORG!$B$1:$CF$2516,82,FALSE)</f>
        <v>1.7000000000000001E-2</v>
      </c>
      <c r="DJ181">
        <f>VLOOKUP($CM181,AutoSCAN_ORG!$B$1:$CF$2516,83,FALSE)</f>
        <v>0.76100000000000001</v>
      </c>
    </row>
    <row r="182" spans="2:114" x14ac:dyDescent="0.35">
      <c r="B182" t="s">
        <v>3944</v>
      </c>
      <c r="C182">
        <v>185</v>
      </c>
      <c r="D182" t="s">
        <v>7778</v>
      </c>
      <c r="E182">
        <v>320</v>
      </c>
      <c r="F182">
        <v>975.82500000000005</v>
      </c>
      <c r="G182">
        <v>10</v>
      </c>
      <c r="H182" t="s">
        <v>7782</v>
      </c>
      <c r="I182" t="s">
        <v>7773</v>
      </c>
      <c r="J182" t="s">
        <v>5753</v>
      </c>
      <c r="K182">
        <v>14</v>
      </c>
      <c r="L182">
        <v>0.78</v>
      </c>
      <c r="M182">
        <v>8</v>
      </c>
      <c r="N182">
        <v>9</v>
      </c>
      <c r="O182" t="s">
        <v>7505</v>
      </c>
      <c r="R182" t="s">
        <v>7784</v>
      </c>
      <c r="S182" t="s">
        <v>7774</v>
      </c>
      <c r="T182" t="s">
        <v>7195</v>
      </c>
      <c r="U182" t="s">
        <v>7497</v>
      </c>
      <c r="V182" t="s">
        <v>7497</v>
      </c>
      <c r="W182">
        <v>5.56</v>
      </c>
      <c r="X182" t="s">
        <v>7888</v>
      </c>
      <c r="Y182">
        <v>1.8</v>
      </c>
      <c r="Z182" t="s">
        <v>7774</v>
      </c>
      <c r="AA182" t="s">
        <v>7789</v>
      </c>
      <c r="AB182" t="s">
        <v>7774</v>
      </c>
      <c r="AF182" t="s">
        <v>5678</v>
      </c>
      <c r="AG182">
        <v>42.775850040000002</v>
      </c>
      <c r="AH182">
        <v>-82.037422899999996</v>
      </c>
      <c r="AI182">
        <v>202.3</v>
      </c>
      <c r="AJ182">
        <v>290</v>
      </c>
      <c r="AL182">
        <v>15</v>
      </c>
      <c r="AM182">
        <v>986</v>
      </c>
      <c r="AN182">
        <v>7.9210000000000003</v>
      </c>
      <c r="AO182">
        <v>409.10599999999999</v>
      </c>
      <c r="AP182">
        <v>2115</v>
      </c>
      <c r="AQ182">
        <v>2116</v>
      </c>
      <c r="AT182">
        <v>1.24</v>
      </c>
      <c r="AU182">
        <v>1.23</v>
      </c>
      <c r="AW182">
        <v>2.15</v>
      </c>
      <c r="AX182">
        <v>2.14</v>
      </c>
      <c r="BD182">
        <v>0.78</v>
      </c>
      <c r="BE182">
        <v>8</v>
      </c>
      <c r="BF182" t="s">
        <v>1158</v>
      </c>
      <c r="BG182" t="s">
        <v>3944</v>
      </c>
      <c r="BH182">
        <v>185</v>
      </c>
      <c r="BI182" t="s">
        <v>5753</v>
      </c>
      <c r="BJ182" t="s">
        <v>7773</v>
      </c>
      <c r="BK182">
        <v>185</v>
      </c>
      <c r="BL182">
        <v>1180</v>
      </c>
      <c r="BS182">
        <v>13</v>
      </c>
      <c r="BT182">
        <v>0.66</v>
      </c>
      <c r="BU182">
        <v>0.57999999999999996</v>
      </c>
      <c r="BV182">
        <v>0.57999999999999996</v>
      </c>
      <c r="BW182">
        <v>42.775850040000002</v>
      </c>
      <c r="BX182">
        <v>-82.037422899999996</v>
      </c>
      <c r="BY182">
        <v>4736445.6260000002</v>
      </c>
      <c r="BZ182">
        <v>202.25399999999999</v>
      </c>
      <c r="CA182">
        <v>135.69999999999999</v>
      </c>
      <c r="CB182" t="s">
        <v>7508</v>
      </c>
      <c r="CC182">
        <v>7</v>
      </c>
      <c r="CD182">
        <v>10</v>
      </c>
      <c r="CE182">
        <v>12</v>
      </c>
      <c r="CF182">
        <v>12</v>
      </c>
      <c r="CG182" t="s">
        <v>5677</v>
      </c>
      <c r="CH182">
        <v>414</v>
      </c>
      <c r="CI182" t="s">
        <v>3290</v>
      </c>
      <c r="CJ182" t="s">
        <v>7332</v>
      </c>
      <c r="CK182">
        <v>5.56</v>
      </c>
      <c r="CL182">
        <v>1.8</v>
      </c>
      <c r="CM182" t="s">
        <v>3944</v>
      </c>
      <c r="CO182" t="str">
        <f>VLOOKUP(CM182,AutoSCAN_ORG!B185:CF2700,1,FALSE)</f>
        <v>AS00-0000845</v>
      </c>
      <c r="CP182">
        <f>VLOOKUP($CM182,AutoSCAN_ORG!$B$1:$CF$2516,2,FALSE)</f>
        <v>975.82</v>
      </c>
      <c r="CQ182">
        <f>VLOOKUP($CM182,AutoSCAN_ORG!$B$1:$CF$2516,3,FALSE)</f>
        <v>11.21</v>
      </c>
      <c r="CR182">
        <f>VLOOKUP($CM182,AutoSCAN_ORG!$B$1:$CF$2516,4,FALSE)</f>
        <v>219.14400000000001</v>
      </c>
      <c r="CS182">
        <f>VLOOKUP($CM182,AutoSCAN_ORG!$B$1:$CF$2516,5,FALSE)</f>
        <v>6.2949999999999999</v>
      </c>
      <c r="CT182" t="str">
        <f>VLOOKUP($CM182,AutoSCAN_ORG!$B$1:$CF$2516,6,FALSE)</f>
        <v>MELO-CORR</v>
      </c>
      <c r="CU182">
        <f>VLOOKUP($CM182,AutoSCAN_ORG!$B$1:$CF$2516,7,FALSE)</f>
        <v>0</v>
      </c>
      <c r="CV182">
        <f>VLOOKUP($CM182,AutoSCAN_ORG!$B$1:$CF$2516,69,FALSE)</f>
        <v>0</v>
      </c>
      <c r="CW182">
        <f>VLOOKUP($CM182,AutoSCAN_ORG!$B$1:$CF$2516,70,FALSE)</f>
        <v>0</v>
      </c>
      <c r="CX182" t="str">
        <f>VLOOKUP($CM182,AutoSCAN_ORG!$B$1:$CF$2516,71,FALSE)</f>
        <v>Y</v>
      </c>
      <c r="CZ182" t="str">
        <f>VLOOKUP($CM182,AutoSCAN_ORG!$B$1:$CF$2516,73,FALSE)</f>
        <v>added</v>
      </c>
      <c r="DA182">
        <f>VLOOKUP($CM182,AutoSCAN_ORG!$B$1:$CF$2516,74,FALSE)</f>
        <v>0</v>
      </c>
      <c r="DB182">
        <f>VLOOKUP($CM182,AutoSCAN_ORG!$B$1:$CF$2516,75,FALSE)</f>
        <v>0</v>
      </c>
      <c r="DC182">
        <f>VLOOKUP($CM182,AutoSCAN_ORG!$B$1:$CF$2516,76,FALSE)</f>
        <v>0</v>
      </c>
      <c r="DD182">
        <f>VLOOKUP($CM182,AutoSCAN_ORG!$B$1:$CF$2516,77,FALSE)</f>
        <v>0</v>
      </c>
      <c r="DF182">
        <f>VLOOKUP($CM182,AutoSCAN_ORG!$B$1:$CF$2516,79,FALSE)</f>
        <v>13.94</v>
      </c>
      <c r="DG182">
        <f>VLOOKUP($CM182,AutoSCAN_ORG!$B$1:$CF$2516,80,FALSE)</f>
        <v>13.94</v>
      </c>
      <c r="DH182">
        <f>VLOOKUP($CM182,AutoSCAN_ORG!$B$1:$CF$2516,81,FALSE)</f>
        <v>1.4999999999999999E-2</v>
      </c>
      <c r="DI182">
        <f>VLOOKUP($CM182,AutoSCAN_ORG!$B$1:$CF$2516,82,FALSE)</f>
        <v>4.1000000000000002E-2</v>
      </c>
      <c r="DJ182">
        <f>VLOOKUP($CM182,AutoSCAN_ORG!$B$1:$CF$2516,83,FALSE)</f>
        <v>0.76700000000000002</v>
      </c>
    </row>
    <row r="183" spans="2:114" x14ac:dyDescent="0.35">
      <c r="B183" t="s">
        <v>3945</v>
      </c>
      <c r="C183">
        <v>186</v>
      </c>
      <c r="D183" t="s">
        <v>7778</v>
      </c>
      <c r="E183">
        <v>321</v>
      </c>
      <c r="F183">
        <v>975.88</v>
      </c>
      <c r="G183">
        <v>10</v>
      </c>
      <c r="H183" t="s">
        <v>7782</v>
      </c>
      <c r="I183" t="s">
        <v>7773</v>
      </c>
      <c r="J183" t="s">
        <v>5753</v>
      </c>
      <c r="K183">
        <v>10</v>
      </c>
      <c r="L183">
        <v>0.57999999999999996</v>
      </c>
      <c r="M183">
        <v>10</v>
      </c>
      <c r="N183">
        <v>10</v>
      </c>
      <c r="O183" t="s">
        <v>7505</v>
      </c>
      <c r="R183" t="s">
        <v>7784</v>
      </c>
      <c r="S183" t="s">
        <v>7774</v>
      </c>
      <c r="T183" t="s">
        <v>7195</v>
      </c>
      <c r="U183" t="s">
        <v>7497</v>
      </c>
      <c r="V183" t="s">
        <v>7497</v>
      </c>
      <c r="W183">
        <v>5.56</v>
      </c>
      <c r="X183" t="s">
        <v>7888</v>
      </c>
      <c r="Y183">
        <v>1.8</v>
      </c>
      <c r="Z183" t="s">
        <v>7774</v>
      </c>
      <c r="AA183" t="s">
        <v>7783</v>
      </c>
      <c r="AB183" t="s">
        <v>7774</v>
      </c>
      <c r="AF183" t="s">
        <v>5678</v>
      </c>
      <c r="AG183">
        <v>42.775849559999997</v>
      </c>
      <c r="AH183">
        <v>-82.037422919999997</v>
      </c>
      <c r="AI183">
        <v>202.3</v>
      </c>
      <c r="AJ183">
        <v>290</v>
      </c>
      <c r="AL183">
        <v>15</v>
      </c>
      <c r="AM183">
        <v>986</v>
      </c>
      <c r="AN183">
        <v>7.9740000000000002</v>
      </c>
      <c r="AO183">
        <v>408.79599999999999</v>
      </c>
      <c r="AP183">
        <v>2115</v>
      </c>
      <c r="AQ183">
        <v>2115</v>
      </c>
      <c r="AT183">
        <v>1.24</v>
      </c>
      <c r="AU183">
        <v>1.23</v>
      </c>
      <c r="AW183">
        <v>2.14</v>
      </c>
      <c r="AX183">
        <v>2.14</v>
      </c>
      <c r="BD183">
        <v>0.57999999999999996</v>
      </c>
      <c r="BE183">
        <v>10</v>
      </c>
      <c r="BF183" t="s">
        <v>1159</v>
      </c>
      <c r="BG183" t="s">
        <v>3945</v>
      </c>
      <c r="BH183">
        <v>186</v>
      </c>
      <c r="BI183" t="s">
        <v>5753</v>
      </c>
      <c r="BJ183" t="s">
        <v>7773</v>
      </c>
      <c r="BK183">
        <v>186</v>
      </c>
      <c r="BL183">
        <v>1180</v>
      </c>
      <c r="BS183">
        <v>13</v>
      </c>
      <c r="BT183">
        <v>0.66</v>
      </c>
      <c r="BU183">
        <v>0.57999999999999996</v>
      </c>
      <c r="BV183">
        <v>0.57999999999999996</v>
      </c>
      <c r="BW183">
        <v>42.775849559999997</v>
      </c>
      <c r="BX183">
        <v>-82.037422919999997</v>
      </c>
      <c r="BY183">
        <v>4736445.5719999997</v>
      </c>
      <c r="BZ183">
        <v>202.25399999999999</v>
      </c>
      <c r="CA183">
        <v>135.5</v>
      </c>
      <c r="CB183" t="s">
        <v>7508</v>
      </c>
      <c r="CC183">
        <v>7</v>
      </c>
      <c r="CD183">
        <v>10</v>
      </c>
      <c r="CE183">
        <v>12</v>
      </c>
      <c r="CF183">
        <v>12</v>
      </c>
      <c r="CG183" t="s">
        <v>5677</v>
      </c>
      <c r="CH183">
        <v>414</v>
      </c>
      <c r="CI183" t="s">
        <v>3290</v>
      </c>
      <c r="CJ183" t="s">
        <v>7332</v>
      </c>
      <c r="CK183">
        <v>5.56</v>
      </c>
      <c r="CL183">
        <v>1.9</v>
      </c>
      <c r="CM183" t="s">
        <v>3945</v>
      </c>
      <c r="CO183" t="str">
        <f>VLOOKUP(CM183,AutoSCAN_ORG!B186:CF2701,1,FALSE)</f>
        <v>AS00-0000846</v>
      </c>
      <c r="CP183">
        <f>VLOOKUP($CM183,AutoSCAN_ORG!$B$1:$CF$2516,2,FALSE)</f>
        <v>975.87599999999998</v>
      </c>
      <c r="CQ183">
        <f>VLOOKUP($CM183,AutoSCAN_ORG!$B$1:$CF$2516,3,FALSE)</f>
        <v>10.551</v>
      </c>
      <c r="CR183">
        <f>VLOOKUP($CM183,AutoSCAN_ORG!$B$1:$CF$2516,4,FALSE)</f>
        <v>219.053</v>
      </c>
      <c r="CS183">
        <f>VLOOKUP($CM183,AutoSCAN_ORG!$B$1:$CF$2516,5,FALSE)</f>
        <v>6.2949999999999999</v>
      </c>
      <c r="CT183" t="str">
        <f>VLOOKUP($CM183,AutoSCAN_ORG!$B$1:$CF$2516,6,FALSE)</f>
        <v>MELO-CORR</v>
      </c>
      <c r="CU183">
        <f>VLOOKUP($CM183,AutoSCAN_ORG!$B$1:$CF$2516,7,FALSE)</f>
        <v>0</v>
      </c>
      <c r="CV183">
        <f>VLOOKUP($CM183,AutoSCAN_ORG!$B$1:$CF$2516,69,FALSE)</f>
        <v>0</v>
      </c>
      <c r="CW183">
        <f>VLOOKUP($CM183,AutoSCAN_ORG!$B$1:$CF$2516,70,FALSE)</f>
        <v>0</v>
      </c>
      <c r="CX183" t="str">
        <f>VLOOKUP($CM183,AutoSCAN_ORG!$B$1:$CF$2516,71,FALSE)</f>
        <v>Y</v>
      </c>
      <c r="CZ183" t="str">
        <f>VLOOKUP($CM183,AutoSCAN_ORG!$B$1:$CF$2516,73,FALSE)</f>
        <v>added</v>
      </c>
      <c r="DA183">
        <f>VLOOKUP($CM183,AutoSCAN_ORG!$B$1:$CF$2516,74,FALSE)</f>
        <v>0</v>
      </c>
      <c r="DB183">
        <f>VLOOKUP($CM183,AutoSCAN_ORG!$B$1:$CF$2516,75,FALSE)</f>
        <v>0</v>
      </c>
      <c r="DC183">
        <f>VLOOKUP($CM183,AutoSCAN_ORG!$B$1:$CF$2516,76,FALSE)</f>
        <v>0</v>
      </c>
      <c r="DD183">
        <f>VLOOKUP($CM183,AutoSCAN_ORG!$B$1:$CF$2516,77,FALSE)</f>
        <v>0</v>
      </c>
      <c r="DF183">
        <f>VLOOKUP($CM183,AutoSCAN_ORG!$B$1:$CF$2516,79,FALSE)</f>
        <v>10.46</v>
      </c>
      <c r="DG183">
        <f>VLOOKUP($CM183,AutoSCAN_ORG!$B$1:$CF$2516,80,FALSE)</f>
        <v>10.46</v>
      </c>
      <c r="DH183">
        <f>VLOOKUP($CM183,AutoSCAN_ORG!$B$1:$CF$2516,81,FALSE)</f>
        <v>1.2999999999999999E-2</v>
      </c>
      <c r="DI183">
        <f>VLOOKUP($CM183,AutoSCAN_ORG!$B$1:$CF$2516,82,FALSE)</f>
        <v>2.1999999999999999E-2</v>
      </c>
      <c r="DJ183">
        <f>VLOOKUP($CM183,AutoSCAN_ORG!$B$1:$CF$2516,83,FALSE)</f>
        <v>0.78400000000000003</v>
      </c>
    </row>
    <row r="184" spans="2:114" x14ac:dyDescent="0.35">
      <c r="B184" t="s">
        <v>3946</v>
      </c>
      <c r="C184">
        <v>187</v>
      </c>
      <c r="D184" t="s">
        <v>7778</v>
      </c>
      <c r="E184">
        <v>322</v>
      </c>
      <c r="F184">
        <v>976.61500000000001</v>
      </c>
      <c r="G184">
        <v>10</v>
      </c>
      <c r="H184" t="s">
        <v>7782</v>
      </c>
      <c r="I184" t="s">
        <v>7773</v>
      </c>
      <c r="J184" t="s">
        <v>5753</v>
      </c>
      <c r="K184">
        <v>11</v>
      </c>
      <c r="L184">
        <v>0.59</v>
      </c>
      <c r="M184">
        <v>8</v>
      </c>
      <c r="N184">
        <v>6</v>
      </c>
      <c r="O184" t="s">
        <v>7508</v>
      </c>
      <c r="R184" t="s">
        <v>7784</v>
      </c>
      <c r="S184" t="s">
        <v>7774</v>
      </c>
      <c r="T184" t="s">
        <v>7195</v>
      </c>
      <c r="U184" t="s">
        <v>7497</v>
      </c>
      <c r="V184" t="s">
        <v>7497</v>
      </c>
      <c r="W184">
        <v>5.56</v>
      </c>
      <c r="X184" t="s">
        <v>7888</v>
      </c>
      <c r="Y184">
        <v>1.8</v>
      </c>
      <c r="Z184" t="s">
        <v>7774</v>
      </c>
      <c r="AA184" t="s">
        <v>7789</v>
      </c>
      <c r="AB184" t="s">
        <v>7774</v>
      </c>
      <c r="AF184" t="s">
        <v>5678</v>
      </c>
      <c r="AG184">
        <v>42.775842910000001</v>
      </c>
      <c r="AH184">
        <v>-82.037423149999995</v>
      </c>
      <c r="AI184">
        <v>202.3</v>
      </c>
      <c r="AJ184">
        <v>290</v>
      </c>
      <c r="AL184">
        <v>15</v>
      </c>
      <c r="AM184">
        <v>986</v>
      </c>
      <c r="AN184">
        <v>8.7100000000000009</v>
      </c>
      <c r="AO184">
        <v>405.65699999999998</v>
      </c>
      <c r="AP184">
        <v>2117</v>
      </c>
      <c r="AQ184">
        <v>2117</v>
      </c>
      <c r="AT184">
        <v>1.24</v>
      </c>
      <c r="AU184">
        <v>1.24</v>
      </c>
      <c r="AW184">
        <v>2.15</v>
      </c>
      <c r="AX184">
        <v>2.15</v>
      </c>
      <c r="BD184">
        <v>0.59</v>
      </c>
      <c r="BE184">
        <v>8</v>
      </c>
      <c r="BF184" t="s">
        <v>1160</v>
      </c>
      <c r="BG184" t="s">
        <v>3946</v>
      </c>
      <c r="BH184">
        <v>187</v>
      </c>
      <c r="BI184" t="s">
        <v>5753</v>
      </c>
      <c r="BJ184" t="s">
        <v>7773</v>
      </c>
      <c r="BK184">
        <v>187</v>
      </c>
      <c r="BL184">
        <v>1180</v>
      </c>
      <c r="BS184">
        <v>13</v>
      </c>
      <c r="BT184">
        <v>0.66</v>
      </c>
      <c r="BU184">
        <v>0.57999999999999996</v>
      </c>
      <c r="BV184">
        <v>0.57999999999999996</v>
      </c>
      <c r="BW184">
        <v>42.775842910000001</v>
      </c>
      <c r="BX184">
        <v>-82.037423149999995</v>
      </c>
      <c r="BY184">
        <v>4736444.8339999998</v>
      </c>
      <c r="BZ184">
        <v>202.25200000000001</v>
      </c>
      <c r="CA184">
        <v>134.19999999999999</v>
      </c>
      <c r="CB184" t="s">
        <v>7503</v>
      </c>
      <c r="CC184">
        <v>7</v>
      </c>
      <c r="CD184">
        <v>10</v>
      </c>
      <c r="CE184">
        <v>12</v>
      </c>
      <c r="CF184">
        <v>12</v>
      </c>
      <c r="CG184" t="s">
        <v>5677</v>
      </c>
      <c r="CH184">
        <v>414</v>
      </c>
      <c r="CI184" t="s">
        <v>3290</v>
      </c>
      <c r="CJ184" t="s">
        <v>7332</v>
      </c>
      <c r="CK184">
        <v>5.56</v>
      </c>
      <c r="CL184">
        <v>1.8</v>
      </c>
      <c r="CM184" t="s">
        <v>3946</v>
      </c>
      <c r="CO184" t="str">
        <f>VLOOKUP(CM184,AutoSCAN_ORG!B187:CF2702,1,FALSE)</f>
        <v>AS00-0000847</v>
      </c>
      <c r="CP184">
        <f>VLOOKUP($CM184,AutoSCAN_ORG!$B$1:$CF$2516,2,FALSE)</f>
        <v>976.61300000000006</v>
      </c>
      <c r="CQ184">
        <f>VLOOKUP($CM184,AutoSCAN_ORG!$B$1:$CF$2516,3,FALSE)</f>
        <v>8</v>
      </c>
      <c r="CR184">
        <f>VLOOKUP($CM184,AutoSCAN_ORG!$B$1:$CF$2516,4,FALSE)</f>
        <v>220.173</v>
      </c>
      <c r="CS184">
        <f>VLOOKUP($CM184,AutoSCAN_ORG!$B$1:$CF$2516,5,FALSE)</f>
        <v>6.2949999999999999</v>
      </c>
      <c r="CT184" t="str">
        <f>VLOOKUP($CM184,AutoSCAN_ORG!$B$1:$CF$2516,6,FALSE)</f>
        <v>MELO-CORR</v>
      </c>
      <c r="CU184">
        <f>VLOOKUP($CM184,AutoSCAN_ORG!$B$1:$CF$2516,7,FALSE)</f>
        <v>0</v>
      </c>
      <c r="CV184">
        <f>VLOOKUP($CM184,AutoSCAN_ORG!$B$1:$CF$2516,69,FALSE)</f>
        <v>0</v>
      </c>
      <c r="CW184">
        <f>VLOOKUP($CM184,AutoSCAN_ORG!$B$1:$CF$2516,70,FALSE)</f>
        <v>0</v>
      </c>
      <c r="CX184" t="str">
        <f>VLOOKUP($CM184,AutoSCAN_ORG!$B$1:$CF$2516,71,FALSE)</f>
        <v>Y</v>
      </c>
      <c r="CZ184" t="str">
        <f>VLOOKUP($CM184,AutoSCAN_ORG!$B$1:$CF$2516,73,FALSE)</f>
        <v>added</v>
      </c>
      <c r="DA184">
        <f>VLOOKUP($CM184,AutoSCAN_ORG!$B$1:$CF$2516,74,FALSE)</f>
        <v>0</v>
      </c>
      <c r="DB184">
        <f>VLOOKUP($CM184,AutoSCAN_ORG!$B$1:$CF$2516,75,FALSE)</f>
        <v>0</v>
      </c>
      <c r="DC184">
        <f>VLOOKUP($CM184,AutoSCAN_ORG!$B$1:$CF$2516,76,FALSE)</f>
        <v>0</v>
      </c>
      <c r="DD184">
        <f>VLOOKUP($CM184,AutoSCAN_ORG!$B$1:$CF$2516,77,FALSE)</f>
        <v>0</v>
      </c>
      <c r="DF184">
        <f>VLOOKUP($CM184,AutoSCAN_ORG!$B$1:$CF$2516,79,FALSE)</f>
        <v>10.63</v>
      </c>
      <c r="DG184">
        <f>VLOOKUP($CM184,AutoSCAN_ORG!$B$1:$CF$2516,80,FALSE)</f>
        <v>10.63</v>
      </c>
      <c r="DH184">
        <f>VLOOKUP($CM184,AutoSCAN_ORG!$B$1:$CF$2516,81,FALSE)</f>
        <v>1.2999999999999999E-2</v>
      </c>
      <c r="DI184">
        <f>VLOOKUP($CM184,AutoSCAN_ORG!$B$1:$CF$2516,82,FALSE)</f>
        <v>3.4000000000000002E-2</v>
      </c>
      <c r="DJ184">
        <f>VLOOKUP($CM184,AutoSCAN_ORG!$B$1:$CF$2516,83,FALSE)</f>
        <v>0.57499999999999996</v>
      </c>
    </row>
    <row r="185" spans="2:114" x14ac:dyDescent="0.35">
      <c r="B185" t="s">
        <v>3947</v>
      </c>
      <c r="C185">
        <v>188</v>
      </c>
      <c r="D185" t="s">
        <v>7778</v>
      </c>
      <c r="E185">
        <v>323</v>
      </c>
      <c r="F185">
        <v>977.45799999999997</v>
      </c>
      <c r="G185">
        <v>10</v>
      </c>
      <c r="H185" t="s">
        <v>7782</v>
      </c>
      <c r="I185" t="s">
        <v>7773</v>
      </c>
      <c r="J185" t="s">
        <v>5753</v>
      </c>
      <c r="K185">
        <v>13</v>
      </c>
      <c r="L185">
        <v>0.73</v>
      </c>
      <c r="M185">
        <v>11</v>
      </c>
      <c r="N185">
        <v>10</v>
      </c>
      <c r="O185" t="s">
        <v>7670</v>
      </c>
      <c r="Q185">
        <v>9</v>
      </c>
      <c r="R185" t="s">
        <v>7784</v>
      </c>
      <c r="S185" t="s">
        <v>7774</v>
      </c>
      <c r="T185" t="s">
        <v>7195</v>
      </c>
      <c r="U185" t="s">
        <v>7497</v>
      </c>
      <c r="V185" t="s">
        <v>7497</v>
      </c>
      <c r="W185">
        <v>5.56</v>
      </c>
      <c r="X185" t="s">
        <v>7888</v>
      </c>
      <c r="Y185">
        <v>1.8</v>
      </c>
      <c r="Z185" t="s">
        <v>7774</v>
      </c>
      <c r="AA185" t="s">
        <v>7788</v>
      </c>
      <c r="AB185" t="s">
        <v>7774</v>
      </c>
      <c r="AC185">
        <v>10</v>
      </c>
      <c r="AD185">
        <v>10</v>
      </c>
      <c r="AE185">
        <v>12</v>
      </c>
      <c r="AF185" t="s">
        <v>5683</v>
      </c>
      <c r="AG185">
        <v>42.775835299999997</v>
      </c>
      <c r="AH185">
        <v>-82.037423419999996</v>
      </c>
      <c r="AI185">
        <v>202.3</v>
      </c>
      <c r="AJ185">
        <v>290</v>
      </c>
      <c r="AL185">
        <v>15</v>
      </c>
      <c r="AM185">
        <v>986</v>
      </c>
      <c r="AN185">
        <v>9.5519999999999996</v>
      </c>
      <c r="AO185">
        <v>417.33600000000001</v>
      </c>
      <c r="AP185">
        <v>2112</v>
      </c>
      <c r="AQ185">
        <v>2114</v>
      </c>
      <c r="AT185">
        <v>1.23</v>
      </c>
      <c r="AU185">
        <v>1.23</v>
      </c>
      <c r="AW185">
        <v>2.14</v>
      </c>
      <c r="AX185">
        <v>2.14</v>
      </c>
      <c r="BD185">
        <v>0.73</v>
      </c>
      <c r="BE185">
        <v>11</v>
      </c>
      <c r="BF185" t="s">
        <v>1161</v>
      </c>
      <c r="BG185" t="s">
        <v>3947</v>
      </c>
      <c r="BH185">
        <v>188</v>
      </c>
      <c r="BI185" t="s">
        <v>5753</v>
      </c>
      <c r="BJ185" t="s">
        <v>7773</v>
      </c>
      <c r="BK185">
        <v>188</v>
      </c>
      <c r="BL185">
        <v>1180</v>
      </c>
      <c r="BM185">
        <v>324</v>
      </c>
      <c r="BN185">
        <v>9</v>
      </c>
      <c r="BS185">
        <v>13</v>
      </c>
      <c r="BT185">
        <v>0.66</v>
      </c>
      <c r="BU185">
        <v>0.57999999999999996</v>
      </c>
      <c r="BV185">
        <v>0.57999999999999996</v>
      </c>
      <c r="BW185">
        <v>42.775835299999997</v>
      </c>
      <c r="BX185">
        <v>-82.037423419999996</v>
      </c>
      <c r="BY185">
        <v>4736443.9890000001</v>
      </c>
      <c r="BZ185">
        <v>202.251</v>
      </c>
      <c r="CA185">
        <v>139.1</v>
      </c>
      <c r="CB185" t="s">
        <v>7359</v>
      </c>
      <c r="CC185">
        <v>7</v>
      </c>
      <c r="CD185">
        <v>10</v>
      </c>
      <c r="CE185">
        <v>12</v>
      </c>
      <c r="CF185">
        <v>12</v>
      </c>
      <c r="CG185" t="s">
        <v>5677</v>
      </c>
      <c r="CH185">
        <v>414</v>
      </c>
      <c r="CI185" t="s">
        <v>3290</v>
      </c>
      <c r="CJ185" t="s">
        <v>7332</v>
      </c>
      <c r="CK185">
        <v>5.56</v>
      </c>
      <c r="CL185">
        <v>1.9</v>
      </c>
      <c r="CM185" t="s">
        <v>3947</v>
      </c>
      <c r="CO185" t="str">
        <f>VLOOKUP(CM185,AutoSCAN_ORG!B188:CF2703,1,FALSE)</f>
        <v>AS00-0000848</v>
      </c>
      <c r="CP185">
        <f>VLOOKUP($CM185,AutoSCAN_ORG!$B$1:$CF$2516,2,FALSE)</f>
        <v>977.45399999999995</v>
      </c>
      <c r="CQ185">
        <f>VLOOKUP($CM185,AutoSCAN_ORG!$B$1:$CF$2516,3,FALSE)</f>
        <v>10.032</v>
      </c>
      <c r="CR185">
        <f>VLOOKUP($CM185,AutoSCAN_ORG!$B$1:$CF$2516,4,FALSE)</f>
        <v>217.749</v>
      </c>
      <c r="CS185">
        <f>VLOOKUP($CM185,AutoSCAN_ORG!$B$1:$CF$2516,5,FALSE)</f>
        <v>6.2949999999999999</v>
      </c>
      <c r="CT185" t="str">
        <f>VLOOKUP($CM185,AutoSCAN_ORG!$B$1:$CF$2516,6,FALSE)</f>
        <v>MELO-CORR</v>
      </c>
      <c r="CU185">
        <f>VLOOKUP($CM185,AutoSCAN_ORG!$B$1:$CF$2516,7,FALSE)</f>
        <v>0</v>
      </c>
      <c r="CV185">
        <f>VLOOKUP($CM185,AutoSCAN_ORG!$B$1:$CF$2516,69,FALSE)</f>
        <v>0</v>
      </c>
      <c r="CW185">
        <f>VLOOKUP($CM185,AutoSCAN_ORG!$B$1:$CF$2516,70,FALSE)</f>
        <v>0</v>
      </c>
      <c r="CX185" t="str">
        <f>VLOOKUP($CM185,AutoSCAN_ORG!$B$1:$CF$2516,71,FALSE)</f>
        <v>Y</v>
      </c>
      <c r="CZ185">
        <f>VLOOKUP($CM185,AutoSCAN_ORG!$B$1:$CF$2516,73,FALSE)</f>
        <v>0</v>
      </c>
      <c r="DA185">
        <f>VLOOKUP($CM185,AutoSCAN_ORG!$B$1:$CF$2516,74,FALSE)</f>
        <v>0</v>
      </c>
      <c r="DB185">
        <f>VLOOKUP($CM185,AutoSCAN_ORG!$B$1:$CF$2516,75,FALSE)</f>
        <v>0</v>
      </c>
      <c r="DC185">
        <f>VLOOKUP($CM185,AutoSCAN_ORG!$B$1:$CF$2516,76,FALSE)</f>
        <v>0</v>
      </c>
      <c r="DD185">
        <f>VLOOKUP($CM185,AutoSCAN_ORG!$B$1:$CF$2516,77,FALSE)</f>
        <v>0</v>
      </c>
      <c r="DF185">
        <f>VLOOKUP($CM185,AutoSCAN_ORG!$B$1:$CF$2516,79,FALSE)</f>
        <v>13.08</v>
      </c>
      <c r="DG185">
        <f>VLOOKUP($CM185,AutoSCAN_ORG!$B$1:$CF$2516,80,FALSE)</f>
        <v>13.08</v>
      </c>
      <c r="DH185">
        <f>VLOOKUP($CM185,AutoSCAN_ORG!$B$1:$CF$2516,81,FALSE)</f>
        <v>2.4E-2</v>
      </c>
      <c r="DI185">
        <f>VLOOKUP($CM185,AutoSCAN_ORG!$B$1:$CF$2516,82,FALSE)</f>
        <v>3.5000000000000003E-2</v>
      </c>
      <c r="DJ185">
        <f>VLOOKUP($CM185,AutoSCAN_ORG!$B$1:$CF$2516,83,FALSE)</f>
        <v>0.85599999999999998</v>
      </c>
    </row>
    <row r="186" spans="2:114" x14ac:dyDescent="0.35">
      <c r="B186" t="s">
        <v>3948</v>
      </c>
      <c r="C186">
        <v>190</v>
      </c>
      <c r="D186" t="s">
        <v>7778</v>
      </c>
      <c r="E186">
        <v>325</v>
      </c>
      <c r="F186">
        <v>977.49900000000002</v>
      </c>
      <c r="G186">
        <v>10</v>
      </c>
      <c r="H186" t="s">
        <v>7782</v>
      </c>
      <c r="I186" t="s">
        <v>7773</v>
      </c>
      <c r="J186" t="s">
        <v>5753</v>
      </c>
      <c r="K186">
        <v>12</v>
      </c>
      <c r="L186">
        <v>0.67</v>
      </c>
      <c r="M186">
        <v>13</v>
      </c>
      <c r="N186">
        <v>9</v>
      </c>
      <c r="O186" t="s">
        <v>7357</v>
      </c>
      <c r="Q186">
        <v>9</v>
      </c>
      <c r="R186" t="s">
        <v>7784</v>
      </c>
      <c r="S186" t="s">
        <v>7774</v>
      </c>
      <c r="T186" t="s">
        <v>7195</v>
      </c>
      <c r="U186" t="s">
        <v>7497</v>
      </c>
      <c r="V186" t="s">
        <v>7497</v>
      </c>
      <c r="W186">
        <v>5.56</v>
      </c>
      <c r="X186" t="s">
        <v>7888</v>
      </c>
      <c r="Y186">
        <v>1.8</v>
      </c>
      <c r="Z186" t="s">
        <v>7774</v>
      </c>
      <c r="AA186" t="s">
        <v>7783</v>
      </c>
      <c r="AB186" t="s">
        <v>7774</v>
      </c>
      <c r="AF186" t="s">
        <v>5678</v>
      </c>
      <c r="AG186">
        <v>42.775834940000003</v>
      </c>
      <c r="AH186">
        <v>-82.037423430000004</v>
      </c>
      <c r="AI186">
        <v>202.3</v>
      </c>
      <c r="AJ186">
        <v>290</v>
      </c>
      <c r="AL186">
        <v>15</v>
      </c>
      <c r="AM186">
        <v>986</v>
      </c>
      <c r="AN186">
        <v>9.5920000000000005</v>
      </c>
      <c r="AO186">
        <v>409.786</v>
      </c>
      <c r="AP186">
        <v>2111</v>
      </c>
      <c r="AQ186">
        <v>2112</v>
      </c>
      <c r="AT186">
        <v>1.23</v>
      </c>
      <c r="AU186">
        <v>1.23</v>
      </c>
      <c r="AW186">
        <v>2.14</v>
      </c>
      <c r="AX186">
        <v>2.14</v>
      </c>
      <c r="BD186">
        <v>0.67</v>
      </c>
      <c r="BE186">
        <v>13</v>
      </c>
      <c r="BF186" t="s">
        <v>1162</v>
      </c>
      <c r="BG186" t="s">
        <v>3948</v>
      </c>
      <c r="BH186">
        <v>190</v>
      </c>
      <c r="BI186" t="s">
        <v>5753</v>
      </c>
      <c r="BJ186" t="s">
        <v>7773</v>
      </c>
      <c r="BK186">
        <v>190</v>
      </c>
      <c r="BL186">
        <v>1180</v>
      </c>
      <c r="BM186">
        <v>324</v>
      </c>
      <c r="BN186">
        <v>9</v>
      </c>
      <c r="BS186">
        <v>13</v>
      </c>
      <c r="BT186">
        <v>0.66</v>
      </c>
      <c r="BU186">
        <v>0.57999999999999996</v>
      </c>
      <c r="BV186">
        <v>0.57999999999999996</v>
      </c>
      <c r="BW186">
        <v>42.775834940000003</v>
      </c>
      <c r="BX186">
        <v>-82.037423430000004</v>
      </c>
      <c r="BY186">
        <v>4736443.95</v>
      </c>
      <c r="BZ186">
        <v>202.251</v>
      </c>
      <c r="CA186">
        <v>135.9</v>
      </c>
      <c r="CB186" t="s">
        <v>7500</v>
      </c>
      <c r="CC186">
        <v>7</v>
      </c>
      <c r="CD186">
        <v>10</v>
      </c>
      <c r="CE186">
        <v>12</v>
      </c>
      <c r="CF186">
        <v>12</v>
      </c>
      <c r="CG186" t="s">
        <v>5677</v>
      </c>
      <c r="CH186">
        <v>414</v>
      </c>
      <c r="CI186" t="s">
        <v>3290</v>
      </c>
      <c r="CJ186" t="s">
        <v>7332</v>
      </c>
      <c r="CK186">
        <v>5.56</v>
      </c>
      <c r="CL186">
        <v>1.9</v>
      </c>
      <c r="CM186" t="s">
        <v>3948</v>
      </c>
      <c r="CO186" t="str">
        <f>VLOOKUP(CM186,AutoSCAN_ORG!B190:CF2705,1,FALSE)</f>
        <v>AS00-0000849</v>
      </c>
      <c r="CP186">
        <f>VLOOKUP($CM186,AutoSCAN_ORG!$B$1:$CF$2516,2,FALSE)</f>
        <v>977.495</v>
      </c>
      <c r="CQ186">
        <f>VLOOKUP($CM186,AutoSCAN_ORG!$B$1:$CF$2516,3,FALSE)</f>
        <v>10.130000000000001</v>
      </c>
      <c r="CR186">
        <f>VLOOKUP($CM186,AutoSCAN_ORG!$B$1:$CF$2516,4,FALSE)</f>
        <v>219.78800000000001</v>
      </c>
      <c r="CS186">
        <f>VLOOKUP($CM186,AutoSCAN_ORG!$B$1:$CF$2516,5,FALSE)</f>
        <v>6.2949999999999999</v>
      </c>
      <c r="CT186" t="str">
        <f>VLOOKUP($CM186,AutoSCAN_ORG!$B$1:$CF$2516,6,FALSE)</f>
        <v>MELO-CORR</v>
      </c>
      <c r="CU186">
        <f>VLOOKUP($CM186,AutoSCAN_ORG!$B$1:$CF$2516,7,FALSE)</f>
        <v>0</v>
      </c>
      <c r="CV186">
        <f>VLOOKUP($CM186,AutoSCAN_ORG!$B$1:$CF$2516,69,FALSE)</f>
        <v>0</v>
      </c>
      <c r="CW186">
        <f>VLOOKUP($CM186,AutoSCAN_ORG!$B$1:$CF$2516,70,FALSE)</f>
        <v>0</v>
      </c>
      <c r="CX186" t="str">
        <f>VLOOKUP($CM186,AutoSCAN_ORG!$B$1:$CF$2516,71,FALSE)</f>
        <v>Y</v>
      </c>
      <c r="CZ186" t="str">
        <f>VLOOKUP($CM186,AutoSCAN_ORG!$B$1:$CF$2516,73,FALSE)</f>
        <v>added</v>
      </c>
      <c r="DA186">
        <f>VLOOKUP($CM186,AutoSCAN_ORG!$B$1:$CF$2516,74,FALSE)</f>
        <v>0</v>
      </c>
      <c r="DB186">
        <f>VLOOKUP($CM186,AutoSCAN_ORG!$B$1:$CF$2516,75,FALSE)</f>
        <v>0</v>
      </c>
      <c r="DC186">
        <f>VLOOKUP($CM186,AutoSCAN_ORG!$B$1:$CF$2516,76,FALSE)</f>
        <v>0</v>
      </c>
      <c r="DD186">
        <f>VLOOKUP($CM186,AutoSCAN_ORG!$B$1:$CF$2516,77,FALSE)</f>
        <v>0</v>
      </c>
      <c r="DF186">
        <f>VLOOKUP($CM186,AutoSCAN_ORG!$B$1:$CF$2516,79,FALSE)</f>
        <v>11.97</v>
      </c>
      <c r="DG186">
        <f>VLOOKUP($CM186,AutoSCAN_ORG!$B$1:$CF$2516,80,FALSE)</f>
        <v>11.97</v>
      </c>
      <c r="DH186">
        <f>VLOOKUP($CM186,AutoSCAN_ORG!$B$1:$CF$2516,81,FALSE)</f>
        <v>1.4E-2</v>
      </c>
      <c r="DI186">
        <f>VLOOKUP($CM186,AutoSCAN_ORG!$B$1:$CF$2516,82,FALSE)</f>
        <v>2.7E-2</v>
      </c>
      <c r="DJ186">
        <f>VLOOKUP($CM186,AutoSCAN_ORG!$B$1:$CF$2516,83,FALSE)</f>
        <v>0.86099999999999999</v>
      </c>
    </row>
    <row r="187" spans="2:114" x14ac:dyDescent="0.35">
      <c r="B187" t="s">
        <v>3949</v>
      </c>
      <c r="C187">
        <v>191</v>
      </c>
      <c r="D187" t="s">
        <v>7778</v>
      </c>
      <c r="E187">
        <v>326</v>
      </c>
      <c r="F187">
        <v>977.53599999999994</v>
      </c>
      <c r="G187">
        <v>10</v>
      </c>
      <c r="H187" t="s">
        <v>7782</v>
      </c>
      <c r="I187" t="s">
        <v>7773</v>
      </c>
      <c r="J187" t="s">
        <v>5753</v>
      </c>
      <c r="K187">
        <v>13</v>
      </c>
      <c r="L187">
        <v>0.75</v>
      </c>
      <c r="M187">
        <v>9</v>
      </c>
      <c r="N187">
        <v>7</v>
      </c>
      <c r="O187" t="s">
        <v>7357</v>
      </c>
      <c r="Q187">
        <v>9</v>
      </c>
      <c r="R187" t="s">
        <v>7784</v>
      </c>
      <c r="S187" t="s">
        <v>7774</v>
      </c>
      <c r="T187" t="s">
        <v>7195</v>
      </c>
      <c r="U187" t="s">
        <v>7497</v>
      </c>
      <c r="V187" t="s">
        <v>7497</v>
      </c>
      <c r="W187">
        <v>5.56</v>
      </c>
      <c r="X187" t="s">
        <v>7888</v>
      </c>
      <c r="Y187">
        <v>1.8</v>
      </c>
      <c r="Z187" t="s">
        <v>7774</v>
      </c>
      <c r="AA187" t="s">
        <v>7789</v>
      </c>
      <c r="AB187" t="s">
        <v>7774</v>
      </c>
      <c r="AF187" t="s">
        <v>5678</v>
      </c>
      <c r="AG187">
        <v>42.775834590000002</v>
      </c>
      <c r="AH187">
        <v>-82.037423439999998</v>
      </c>
      <c r="AI187">
        <v>202.3</v>
      </c>
      <c r="AJ187">
        <v>290</v>
      </c>
      <c r="AL187">
        <v>15</v>
      </c>
      <c r="AM187">
        <v>986</v>
      </c>
      <c r="AN187">
        <v>9.6310000000000002</v>
      </c>
      <c r="AO187">
        <v>411.00700000000001</v>
      </c>
      <c r="AP187">
        <v>2114</v>
      </c>
      <c r="AQ187">
        <v>2115</v>
      </c>
      <c r="AT187">
        <v>1.24</v>
      </c>
      <c r="AU187">
        <v>1.23</v>
      </c>
      <c r="AW187">
        <v>2.14</v>
      </c>
      <c r="AX187">
        <v>2.14</v>
      </c>
      <c r="BD187">
        <v>0.75</v>
      </c>
      <c r="BE187">
        <v>9</v>
      </c>
      <c r="BF187" t="s">
        <v>1163</v>
      </c>
      <c r="BG187" t="s">
        <v>3949</v>
      </c>
      <c r="BH187">
        <v>191</v>
      </c>
      <c r="BI187" t="s">
        <v>5753</v>
      </c>
      <c r="BJ187" t="s">
        <v>7773</v>
      </c>
      <c r="BK187">
        <v>191</v>
      </c>
      <c r="BL187">
        <v>1180</v>
      </c>
      <c r="BM187">
        <v>324</v>
      </c>
      <c r="BN187">
        <v>9</v>
      </c>
      <c r="BS187">
        <v>13</v>
      </c>
      <c r="BT187">
        <v>0.66</v>
      </c>
      <c r="BU187">
        <v>0.57999999999999996</v>
      </c>
      <c r="BV187">
        <v>0.57999999999999996</v>
      </c>
      <c r="BW187">
        <v>42.775834590000002</v>
      </c>
      <c r="BX187">
        <v>-82.037423439999998</v>
      </c>
      <c r="BY187">
        <v>4736443.9110000003</v>
      </c>
      <c r="BZ187">
        <v>202.251</v>
      </c>
      <c r="CA187">
        <v>136.5</v>
      </c>
      <c r="CB187" t="s">
        <v>7360</v>
      </c>
      <c r="CC187">
        <v>7</v>
      </c>
      <c r="CD187">
        <v>10</v>
      </c>
      <c r="CE187">
        <v>12</v>
      </c>
      <c r="CF187">
        <v>12</v>
      </c>
      <c r="CG187" t="s">
        <v>5677</v>
      </c>
      <c r="CH187">
        <v>414</v>
      </c>
      <c r="CI187" t="s">
        <v>3290</v>
      </c>
      <c r="CJ187" t="s">
        <v>7332</v>
      </c>
      <c r="CK187">
        <v>5.56</v>
      </c>
      <c r="CL187">
        <v>1.8</v>
      </c>
      <c r="CM187" t="s">
        <v>3949</v>
      </c>
      <c r="CO187" t="str">
        <f>VLOOKUP(CM187,AutoSCAN_ORG!B191:CF2706,1,FALSE)</f>
        <v>AS00-0000850</v>
      </c>
      <c r="CP187">
        <f>VLOOKUP($CM187,AutoSCAN_ORG!$B$1:$CF$2516,2,FALSE)</f>
        <v>977.53300000000002</v>
      </c>
      <c r="CQ187">
        <f>VLOOKUP($CM187,AutoSCAN_ORG!$B$1:$CF$2516,3,FALSE)</f>
        <v>9.8480000000000008</v>
      </c>
      <c r="CR187">
        <f>VLOOKUP($CM187,AutoSCAN_ORG!$B$1:$CF$2516,4,FALSE)</f>
        <v>219.96199999999999</v>
      </c>
      <c r="CS187">
        <f>VLOOKUP($CM187,AutoSCAN_ORG!$B$1:$CF$2516,5,FALSE)</f>
        <v>6.2949999999999999</v>
      </c>
      <c r="CT187" t="str">
        <f>VLOOKUP($CM187,AutoSCAN_ORG!$B$1:$CF$2516,6,FALSE)</f>
        <v>MELO-CORR</v>
      </c>
      <c r="CU187">
        <f>VLOOKUP($CM187,AutoSCAN_ORG!$B$1:$CF$2516,7,FALSE)</f>
        <v>0</v>
      </c>
      <c r="CV187">
        <f>VLOOKUP($CM187,AutoSCAN_ORG!$B$1:$CF$2516,69,FALSE)</f>
        <v>0</v>
      </c>
      <c r="CW187">
        <f>VLOOKUP($CM187,AutoSCAN_ORG!$B$1:$CF$2516,70,FALSE)</f>
        <v>0</v>
      </c>
      <c r="CX187" t="str">
        <f>VLOOKUP($CM187,AutoSCAN_ORG!$B$1:$CF$2516,71,FALSE)</f>
        <v>Y</v>
      </c>
      <c r="CZ187" t="str">
        <f>VLOOKUP($CM187,AutoSCAN_ORG!$B$1:$CF$2516,73,FALSE)</f>
        <v>added</v>
      </c>
      <c r="DA187">
        <f>VLOOKUP($CM187,AutoSCAN_ORG!$B$1:$CF$2516,74,FALSE)</f>
        <v>0</v>
      </c>
      <c r="DB187">
        <f>VLOOKUP($CM187,AutoSCAN_ORG!$B$1:$CF$2516,75,FALSE)</f>
        <v>0</v>
      </c>
      <c r="DC187">
        <f>VLOOKUP($CM187,AutoSCAN_ORG!$B$1:$CF$2516,76,FALSE)</f>
        <v>0</v>
      </c>
      <c r="DD187">
        <f>VLOOKUP($CM187,AutoSCAN_ORG!$B$1:$CF$2516,77,FALSE)</f>
        <v>0</v>
      </c>
      <c r="DF187">
        <f>VLOOKUP($CM187,AutoSCAN_ORG!$B$1:$CF$2516,79,FALSE)</f>
        <v>13.4</v>
      </c>
      <c r="DG187">
        <f>VLOOKUP($CM187,AutoSCAN_ORG!$B$1:$CF$2516,80,FALSE)</f>
        <v>13.4</v>
      </c>
      <c r="DH187">
        <f>VLOOKUP($CM187,AutoSCAN_ORG!$B$1:$CF$2516,81,FALSE)</f>
        <v>8.9999999999999993E-3</v>
      </c>
      <c r="DI187">
        <f>VLOOKUP($CM187,AutoSCAN_ORG!$B$1:$CF$2516,82,FALSE)</f>
        <v>2.1000000000000001E-2</v>
      </c>
      <c r="DJ187">
        <f>VLOOKUP($CM187,AutoSCAN_ORG!$B$1:$CF$2516,83,FALSE)</f>
        <v>0.85599999999999998</v>
      </c>
    </row>
    <row r="188" spans="2:114" x14ac:dyDescent="0.35">
      <c r="B188" t="s">
        <v>3950</v>
      </c>
      <c r="C188">
        <v>192</v>
      </c>
      <c r="D188" t="s">
        <v>7778</v>
      </c>
      <c r="E188">
        <v>327</v>
      </c>
      <c r="F188">
        <v>977.88900000000001</v>
      </c>
      <c r="G188">
        <v>10</v>
      </c>
      <c r="H188" t="s">
        <v>7782</v>
      </c>
      <c r="I188" t="s">
        <v>7773</v>
      </c>
      <c r="J188" t="s">
        <v>5753</v>
      </c>
      <c r="K188">
        <v>12</v>
      </c>
      <c r="L188">
        <v>0.67</v>
      </c>
      <c r="M188">
        <v>7</v>
      </c>
      <c r="N188">
        <v>9</v>
      </c>
      <c r="O188" t="s">
        <v>7500</v>
      </c>
      <c r="R188" t="s">
        <v>7784</v>
      </c>
      <c r="S188" t="s">
        <v>7774</v>
      </c>
      <c r="T188" t="s">
        <v>7195</v>
      </c>
      <c r="U188" t="s">
        <v>7497</v>
      </c>
      <c r="V188" t="s">
        <v>7497</v>
      </c>
      <c r="W188">
        <v>5.56</v>
      </c>
      <c r="X188" t="s">
        <v>7888</v>
      </c>
      <c r="Y188">
        <v>1.8</v>
      </c>
      <c r="Z188" t="s">
        <v>7774</v>
      </c>
      <c r="AA188" t="s">
        <v>7789</v>
      </c>
      <c r="AB188" t="s">
        <v>7774</v>
      </c>
      <c r="AF188" t="s">
        <v>5678</v>
      </c>
      <c r="AG188">
        <v>42.77583138</v>
      </c>
      <c r="AH188">
        <v>-82.037423559999993</v>
      </c>
      <c r="AI188">
        <v>202.3</v>
      </c>
      <c r="AJ188">
        <v>290</v>
      </c>
      <c r="AL188">
        <v>15</v>
      </c>
      <c r="AM188">
        <v>986</v>
      </c>
      <c r="AN188">
        <v>9.9849999999999994</v>
      </c>
      <c r="AO188">
        <v>405.512</v>
      </c>
      <c r="AP188">
        <v>2117</v>
      </c>
      <c r="AQ188">
        <v>2118</v>
      </c>
      <c r="AT188">
        <v>1.24</v>
      </c>
      <c r="AU188">
        <v>1.24</v>
      </c>
      <c r="AW188">
        <v>2.15</v>
      </c>
      <c r="AX188">
        <v>2.15</v>
      </c>
      <c r="BD188">
        <v>0.67</v>
      </c>
      <c r="BE188">
        <v>7</v>
      </c>
      <c r="BF188" t="s">
        <v>1164</v>
      </c>
      <c r="BG188" t="s">
        <v>3950</v>
      </c>
      <c r="BH188">
        <v>192</v>
      </c>
      <c r="BI188" t="s">
        <v>5753</v>
      </c>
      <c r="BJ188" t="s">
        <v>7773</v>
      </c>
      <c r="BK188">
        <v>192</v>
      </c>
      <c r="BL188">
        <v>1180</v>
      </c>
      <c r="BS188">
        <v>13</v>
      </c>
      <c r="BT188">
        <v>0.66</v>
      </c>
      <c r="BU188">
        <v>0.57999999999999996</v>
      </c>
      <c r="BV188">
        <v>0.57999999999999996</v>
      </c>
      <c r="BW188">
        <v>42.77583138</v>
      </c>
      <c r="BX188">
        <v>-82.037423559999993</v>
      </c>
      <c r="BY188">
        <v>4736443.5549999997</v>
      </c>
      <c r="BZ188">
        <v>202.25</v>
      </c>
      <c r="CA188">
        <v>134.19999999999999</v>
      </c>
      <c r="CB188" t="s">
        <v>7503</v>
      </c>
      <c r="CC188">
        <v>7</v>
      </c>
      <c r="CD188">
        <v>10</v>
      </c>
      <c r="CE188">
        <v>12</v>
      </c>
      <c r="CF188">
        <v>12</v>
      </c>
      <c r="CG188" t="s">
        <v>5677</v>
      </c>
      <c r="CH188">
        <v>414</v>
      </c>
      <c r="CI188" t="s">
        <v>3290</v>
      </c>
      <c r="CJ188" t="s">
        <v>7332</v>
      </c>
      <c r="CK188">
        <v>5.56</v>
      </c>
      <c r="CL188">
        <v>1.8</v>
      </c>
      <c r="CM188" t="s">
        <v>3950</v>
      </c>
      <c r="CO188" t="str">
        <f>VLOOKUP(CM188,AutoSCAN_ORG!B192:CF2707,1,FALSE)</f>
        <v>AS00-0000851</v>
      </c>
      <c r="CP188">
        <f>VLOOKUP($CM188,AutoSCAN_ORG!$B$1:$CF$2516,2,FALSE)</f>
        <v>977.88699999999994</v>
      </c>
      <c r="CQ188">
        <f>VLOOKUP($CM188,AutoSCAN_ORG!$B$1:$CF$2516,3,FALSE)</f>
        <v>8.3879999999999999</v>
      </c>
      <c r="CR188">
        <f>VLOOKUP($CM188,AutoSCAN_ORG!$B$1:$CF$2516,4,FALSE)</f>
        <v>221.24199999999999</v>
      </c>
      <c r="CS188">
        <f>VLOOKUP($CM188,AutoSCAN_ORG!$B$1:$CF$2516,5,FALSE)</f>
        <v>6.2949999999999999</v>
      </c>
      <c r="CT188" t="str">
        <f>VLOOKUP($CM188,AutoSCAN_ORG!$B$1:$CF$2516,6,FALSE)</f>
        <v>MELO-CORR</v>
      </c>
      <c r="CU188">
        <f>VLOOKUP($CM188,AutoSCAN_ORG!$B$1:$CF$2516,7,FALSE)</f>
        <v>0</v>
      </c>
      <c r="CV188">
        <f>VLOOKUP($CM188,AutoSCAN_ORG!$B$1:$CF$2516,69,FALSE)</f>
        <v>0</v>
      </c>
      <c r="CW188">
        <f>VLOOKUP($CM188,AutoSCAN_ORG!$B$1:$CF$2516,70,FALSE)</f>
        <v>0</v>
      </c>
      <c r="CX188" t="str">
        <f>VLOOKUP($CM188,AutoSCAN_ORG!$B$1:$CF$2516,71,FALSE)</f>
        <v>Y</v>
      </c>
      <c r="CZ188" t="str">
        <f>VLOOKUP($CM188,AutoSCAN_ORG!$B$1:$CF$2516,73,FALSE)</f>
        <v>added</v>
      </c>
      <c r="DA188">
        <f>VLOOKUP($CM188,AutoSCAN_ORG!$B$1:$CF$2516,74,FALSE)</f>
        <v>0</v>
      </c>
      <c r="DB188">
        <f>VLOOKUP($CM188,AutoSCAN_ORG!$B$1:$CF$2516,75,FALSE)</f>
        <v>0</v>
      </c>
      <c r="DC188">
        <f>VLOOKUP($CM188,AutoSCAN_ORG!$B$1:$CF$2516,76,FALSE)</f>
        <v>0</v>
      </c>
      <c r="DD188">
        <f>VLOOKUP($CM188,AutoSCAN_ORG!$B$1:$CF$2516,77,FALSE)</f>
        <v>0</v>
      </c>
      <c r="DF188">
        <f>VLOOKUP($CM188,AutoSCAN_ORG!$B$1:$CF$2516,79,FALSE)</f>
        <v>12.12</v>
      </c>
      <c r="DG188">
        <f>VLOOKUP($CM188,AutoSCAN_ORG!$B$1:$CF$2516,80,FALSE)</f>
        <v>12.12</v>
      </c>
      <c r="DH188">
        <f>VLOOKUP($CM188,AutoSCAN_ORG!$B$1:$CF$2516,81,FALSE)</f>
        <v>1.6E-2</v>
      </c>
      <c r="DI188">
        <f>VLOOKUP($CM188,AutoSCAN_ORG!$B$1:$CF$2516,82,FALSE)</f>
        <v>3.2000000000000001E-2</v>
      </c>
      <c r="DJ188">
        <f>VLOOKUP($CM188,AutoSCAN_ORG!$B$1:$CF$2516,83,FALSE)</f>
        <v>0.71099999999999997</v>
      </c>
    </row>
    <row r="189" spans="2:114" x14ac:dyDescent="0.35">
      <c r="B189" t="s">
        <v>3951</v>
      </c>
      <c r="C189">
        <v>193</v>
      </c>
      <c r="D189" t="s">
        <v>7778</v>
      </c>
      <c r="E189">
        <v>328</v>
      </c>
      <c r="F189">
        <v>978.05200000000002</v>
      </c>
      <c r="G189">
        <v>10</v>
      </c>
      <c r="H189" t="s">
        <v>7782</v>
      </c>
      <c r="I189" t="s">
        <v>7773</v>
      </c>
      <c r="J189" t="s">
        <v>5753</v>
      </c>
      <c r="K189">
        <v>11</v>
      </c>
      <c r="L189">
        <v>0.62</v>
      </c>
      <c r="M189">
        <v>9</v>
      </c>
      <c r="N189">
        <v>8</v>
      </c>
      <c r="O189" t="s">
        <v>7508</v>
      </c>
      <c r="R189" t="s">
        <v>7784</v>
      </c>
      <c r="S189" t="s">
        <v>7774</v>
      </c>
      <c r="T189" t="s">
        <v>7195</v>
      </c>
      <c r="U189" t="s">
        <v>7497</v>
      </c>
      <c r="V189" t="s">
        <v>7497</v>
      </c>
      <c r="W189">
        <v>5.56</v>
      </c>
      <c r="X189" t="s">
        <v>7888</v>
      </c>
      <c r="Y189">
        <v>1.8</v>
      </c>
      <c r="Z189" t="s">
        <v>7774</v>
      </c>
      <c r="AA189" t="s">
        <v>7789</v>
      </c>
      <c r="AB189" t="s">
        <v>7774</v>
      </c>
      <c r="AF189" t="s">
        <v>5678</v>
      </c>
      <c r="AG189">
        <v>42.77582993</v>
      </c>
      <c r="AH189">
        <v>-82.037423610000005</v>
      </c>
      <c r="AI189">
        <v>202.2</v>
      </c>
      <c r="AJ189">
        <v>290</v>
      </c>
      <c r="AL189">
        <v>15</v>
      </c>
      <c r="AM189">
        <v>986</v>
      </c>
      <c r="AN189">
        <v>10.147</v>
      </c>
      <c r="AO189">
        <v>404.77800000000002</v>
      </c>
      <c r="AP189">
        <v>2116</v>
      </c>
      <c r="AQ189">
        <v>2117</v>
      </c>
      <c r="AT189">
        <v>1.24</v>
      </c>
      <c r="AU189">
        <v>1.24</v>
      </c>
      <c r="AW189">
        <v>2.15</v>
      </c>
      <c r="AX189">
        <v>2.15</v>
      </c>
      <c r="BD189">
        <v>0.62</v>
      </c>
      <c r="BE189">
        <v>9</v>
      </c>
      <c r="BF189" t="s">
        <v>1165</v>
      </c>
      <c r="BG189" t="s">
        <v>3951</v>
      </c>
      <c r="BH189">
        <v>193</v>
      </c>
      <c r="BI189" t="s">
        <v>5753</v>
      </c>
      <c r="BJ189" t="s">
        <v>7773</v>
      </c>
      <c r="BK189">
        <v>193</v>
      </c>
      <c r="BL189">
        <v>1180</v>
      </c>
      <c r="BS189">
        <v>13</v>
      </c>
      <c r="BT189">
        <v>0.66</v>
      </c>
      <c r="BU189">
        <v>0.57999999999999996</v>
      </c>
      <c r="BV189">
        <v>0.57999999999999996</v>
      </c>
      <c r="BW189">
        <v>42.77582993</v>
      </c>
      <c r="BX189">
        <v>-82.037423610000005</v>
      </c>
      <c r="BY189">
        <v>4736443.3930000002</v>
      </c>
      <c r="BZ189">
        <v>202.25</v>
      </c>
      <c r="CA189">
        <v>133.80000000000001</v>
      </c>
      <c r="CB189" t="s">
        <v>7503</v>
      </c>
      <c r="CC189">
        <v>7</v>
      </c>
      <c r="CD189">
        <v>10</v>
      </c>
      <c r="CE189">
        <v>12</v>
      </c>
      <c r="CF189">
        <v>12</v>
      </c>
      <c r="CG189" t="s">
        <v>5677</v>
      </c>
      <c r="CH189">
        <v>414</v>
      </c>
      <c r="CI189" t="s">
        <v>3290</v>
      </c>
      <c r="CJ189" t="s">
        <v>7332</v>
      </c>
      <c r="CK189">
        <v>5.56</v>
      </c>
      <c r="CL189">
        <v>1.8</v>
      </c>
      <c r="CM189" t="s">
        <v>3951</v>
      </c>
      <c r="CO189" t="str">
        <f>VLOOKUP(CM189,AutoSCAN_ORG!B193:CF2708,1,FALSE)</f>
        <v>AS00-0000852</v>
      </c>
      <c r="CP189">
        <f>VLOOKUP($CM189,AutoSCAN_ORG!$B$1:$CF$2516,2,FALSE)</f>
        <v>978.048</v>
      </c>
      <c r="CQ189">
        <f>VLOOKUP($CM189,AutoSCAN_ORG!$B$1:$CF$2516,3,FALSE)</f>
        <v>10.401999999999999</v>
      </c>
      <c r="CR189">
        <f>VLOOKUP($CM189,AutoSCAN_ORG!$B$1:$CF$2516,4,FALSE)</f>
        <v>221.172</v>
      </c>
      <c r="CS189">
        <f>VLOOKUP($CM189,AutoSCAN_ORG!$B$1:$CF$2516,5,FALSE)</f>
        <v>6.2949999999999999</v>
      </c>
      <c r="CT189" t="str">
        <f>VLOOKUP($CM189,AutoSCAN_ORG!$B$1:$CF$2516,6,FALSE)</f>
        <v>MELO-CORR</v>
      </c>
      <c r="CU189">
        <f>VLOOKUP($CM189,AutoSCAN_ORG!$B$1:$CF$2516,7,FALSE)</f>
        <v>0</v>
      </c>
      <c r="CV189">
        <f>VLOOKUP($CM189,AutoSCAN_ORG!$B$1:$CF$2516,69,FALSE)</f>
        <v>0</v>
      </c>
      <c r="CW189">
        <f>VLOOKUP($CM189,AutoSCAN_ORG!$B$1:$CF$2516,70,FALSE)</f>
        <v>0</v>
      </c>
      <c r="CX189" t="str">
        <f>VLOOKUP($CM189,AutoSCAN_ORG!$B$1:$CF$2516,71,FALSE)</f>
        <v>Y</v>
      </c>
      <c r="CZ189">
        <f>VLOOKUP($CM189,AutoSCAN_ORG!$B$1:$CF$2516,73,FALSE)</f>
        <v>0</v>
      </c>
      <c r="DA189">
        <f>VLOOKUP($CM189,AutoSCAN_ORG!$B$1:$CF$2516,74,FALSE)</f>
        <v>0</v>
      </c>
      <c r="DB189">
        <f>VLOOKUP($CM189,AutoSCAN_ORG!$B$1:$CF$2516,75,FALSE)</f>
        <v>0</v>
      </c>
      <c r="DC189">
        <f>VLOOKUP($CM189,AutoSCAN_ORG!$B$1:$CF$2516,76,FALSE)</f>
        <v>0</v>
      </c>
      <c r="DD189">
        <f>VLOOKUP($CM189,AutoSCAN_ORG!$B$1:$CF$2516,77,FALSE)</f>
        <v>0</v>
      </c>
      <c r="DF189">
        <f>VLOOKUP($CM189,AutoSCAN_ORG!$B$1:$CF$2516,79,FALSE)</f>
        <v>11.07</v>
      </c>
      <c r="DG189">
        <f>VLOOKUP($CM189,AutoSCAN_ORG!$B$1:$CF$2516,80,FALSE)</f>
        <v>11.07</v>
      </c>
      <c r="DH189">
        <f>VLOOKUP($CM189,AutoSCAN_ORG!$B$1:$CF$2516,81,FALSE)</f>
        <v>1.2999999999999999E-2</v>
      </c>
      <c r="DI189">
        <f>VLOOKUP($CM189,AutoSCAN_ORG!$B$1:$CF$2516,82,FALSE)</f>
        <v>2.1000000000000001E-2</v>
      </c>
      <c r="DJ189">
        <f>VLOOKUP($CM189,AutoSCAN_ORG!$B$1:$CF$2516,83,FALSE)</f>
        <v>0.75</v>
      </c>
    </row>
    <row r="190" spans="2:114" x14ac:dyDescent="0.35">
      <c r="B190" t="s">
        <v>3952</v>
      </c>
      <c r="C190">
        <v>194</v>
      </c>
      <c r="D190" t="s">
        <v>7778</v>
      </c>
      <c r="E190">
        <v>329</v>
      </c>
      <c r="F190">
        <v>978.24</v>
      </c>
      <c r="G190">
        <v>10</v>
      </c>
      <c r="H190" t="s">
        <v>7782</v>
      </c>
      <c r="I190" t="s">
        <v>7773</v>
      </c>
      <c r="J190" t="s">
        <v>5753</v>
      </c>
      <c r="K190">
        <v>12</v>
      </c>
      <c r="L190">
        <v>0.66</v>
      </c>
      <c r="M190">
        <v>12</v>
      </c>
      <c r="N190">
        <v>11</v>
      </c>
      <c r="O190" t="s">
        <v>7625</v>
      </c>
      <c r="Q190">
        <v>10</v>
      </c>
      <c r="R190" t="s">
        <v>7784</v>
      </c>
      <c r="S190" t="s">
        <v>7774</v>
      </c>
      <c r="T190" t="s">
        <v>7195</v>
      </c>
      <c r="U190" t="s">
        <v>7497</v>
      </c>
      <c r="V190" t="s">
        <v>7497</v>
      </c>
      <c r="W190">
        <v>5.56</v>
      </c>
      <c r="X190" t="s">
        <v>7888</v>
      </c>
      <c r="Y190">
        <v>1.8</v>
      </c>
      <c r="Z190" t="s">
        <v>7774</v>
      </c>
      <c r="AA190" t="s">
        <v>7788</v>
      </c>
      <c r="AB190" t="s">
        <v>7774</v>
      </c>
      <c r="AC190">
        <v>10</v>
      </c>
      <c r="AD190">
        <v>10</v>
      </c>
      <c r="AE190">
        <v>12</v>
      </c>
      <c r="AF190" t="s">
        <v>5683</v>
      </c>
      <c r="AG190">
        <v>42.775828240000003</v>
      </c>
      <c r="AH190">
        <v>-82.037423669999995</v>
      </c>
      <c r="AI190">
        <v>202.2</v>
      </c>
      <c r="AJ190">
        <v>290</v>
      </c>
      <c r="AL190">
        <v>15</v>
      </c>
      <c r="AM190">
        <v>986</v>
      </c>
      <c r="AN190">
        <v>10.334</v>
      </c>
      <c r="AO190">
        <v>415.77600000000001</v>
      </c>
      <c r="AP190">
        <v>2111</v>
      </c>
      <c r="AQ190">
        <v>2113</v>
      </c>
      <c r="AT190">
        <v>1.23</v>
      </c>
      <c r="AU190">
        <v>1.23</v>
      </c>
      <c r="AW190">
        <v>2.14</v>
      </c>
      <c r="AX190">
        <v>2.14</v>
      </c>
      <c r="BD190">
        <v>0.66</v>
      </c>
      <c r="BE190">
        <v>12</v>
      </c>
      <c r="BF190" t="s">
        <v>1166</v>
      </c>
      <c r="BG190" t="s">
        <v>3952</v>
      </c>
      <c r="BH190">
        <v>194</v>
      </c>
      <c r="BI190" t="s">
        <v>5753</v>
      </c>
      <c r="BJ190" t="s">
        <v>7773</v>
      </c>
      <c r="BK190">
        <v>194</v>
      </c>
      <c r="BL190">
        <v>1180</v>
      </c>
      <c r="BM190">
        <v>331</v>
      </c>
      <c r="BN190">
        <v>10</v>
      </c>
      <c r="BS190">
        <v>13</v>
      </c>
      <c r="BT190">
        <v>0.66</v>
      </c>
      <c r="BU190">
        <v>0.57999999999999996</v>
      </c>
      <c r="BV190">
        <v>0.57999999999999996</v>
      </c>
      <c r="BW190">
        <v>42.775828240000003</v>
      </c>
      <c r="BX190">
        <v>-82.037423669999995</v>
      </c>
      <c r="BY190">
        <v>4736443.2050000001</v>
      </c>
      <c r="BZ190">
        <v>202.25</v>
      </c>
      <c r="CA190">
        <v>138.5</v>
      </c>
      <c r="CB190" t="s">
        <v>7499</v>
      </c>
      <c r="CC190">
        <v>7</v>
      </c>
      <c r="CD190">
        <v>10</v>
      </c>
      <c r="CE190">
        <v>12</v>
      </c>
      <c r="CF190">
        <v>12</v>
      </c>
      <c r="CG190" t="s">
        <v>5677</v>
      </c>
      <c r="CH190">
        <v>414</v>
      </c>
      <c r="CI190" t="s">
        <v>3290</v>
      </c>
      <c r="CJ190" t="s">
        <v>7332</v>
      </c>
      <c r="CK190">
        <v>5.56</v>
      </c>
      <c r="CL190">
        <v>1.8</v>
      </c>
      <c r="CM190" t="s">
        <v>3952</v>
      </c>
      <c r="CO190" t="str">
        <f>VLOOKUP(CM190,AutoSCAN_ORG!B194:CF2709,1,FALSE)</f>
        <v>AS00-0000853</v>
      </c>
      <c r="CP190">
        <f>VLOOKUP($CM190,AutoSCAN_ORG!$B$1:$CF$2516,2,FALSE)</f>
        <v>978.23699999999997</v>
      </c>
      <c r="CQ190">
        <f>VLOOKUP($CM190,AutoSCAN_ORG!$B$1:$CF$2516,3,FALSE)</f>
        <v>8.2620000000000005</v>
      </c>
      <c r="CR190">
        <f>VLOOKUP($CM190,AutoSCAN_ORG!$B$1:$CF$2516,4,FALSE)</f>
        <v>217.24199999999999</v>
      </c>
      <c r="CS190">
        <f>VLOOKUP($CM190,AutoSCAN_ORG!$B$1:$CF$2516,5,FALSE)</f>
        <v>6.2949999999999999</v>
      </c>
      <c r="CT190" t="str">
        <f>VLOOKUP($CM190,AutoSCAN_ORG!$B$1:$CF$2516,6,FALSE)</f>
        <v>MELO-CORR</v>
      </c>
      <c r="CU190">
        <f>VLOOKUP($CM190,AutoSCAN_ORG!$B$1:$CF$2516,7,FALSE)</f>
        <v>0</v>
      </c>
      <c r="CV190">
        <f>VLOOKUP($CM190,AutoSCAN_ORG!$B$1:$CF$2516,69,FALSE)</f>
        <v>0</v>
      </c>
      <c r="CW190">
        <f>VLOOKUP($CM190,AutoSCAN_ORG!$B$1:$CF$2516,70,FALSE)</f>
        <v>0</v>
      </c>
      <c r="CX190" t="str">
        <f>VLOOKUP($CM190,AutoSCAN_ORG!$B$1:$CF$2516,71,FALSE)</f>
        <v>Y</v>
      </c>
      <c r="CZ190" t="str">
        <f>VLOOKUP($CM190,AutoSCAN_ORG!$B$1:$CF$2516,73,FALSE)</f>
        <v>added</v>
      </c>
      <c r="DA190">
        <f>VLOOKUP($CM190,AutoSCAN_ORG!$B$1:$CF$2516,74,FALSE)</f>
        <v>0</v>
      </c>
      <c r="DB190">
        <f>VLOOKUP($CM190,AutoSCAN_ORG!$B$1:$CF$2516,75,FALSE)</f>
        <v>0</v>
      </c>
      <c r="DC190">
        <f>VLOOKUP($CM190,AutoSCAN_ORG!$B$1:$CF$2516,76,FALSE)</f>
        <v>0</v>
      </c>
      <c r="DD190">
        <f>VLOOKUP($CM190,AutoSCAN_ORG!$B$1:$CF$2516,77,FALSE)</f>
        <v>0</v>
      </c>
      <c r="DF190">
        <f>VLOOKUP($CM190,AutoSCAN_ORG!$B$1:$CF$2516,79,FALSE)</f>
        <v>11.95</v>
      </c>
      <c r="DG190">
        <f>VLOOKUP($CM190,AutoSCAN_ORG!$B$1:$CF$2516,80,FALSE)</f>
        <v>11.95</v>
      </c>
      <c r="DH190">
        <f>VLOOKUP($CM190,AutoSCAN_ORG!$B$1:$CF$2516,81,FALSE)</f>
        <v>0.01</v>
      </c>
      <c r="DI190">
        <f>VLOOKUP($CM190,AutoSCAN_ORG!$B$1:$CF$2516,82,FALSE)</f>
        <v>0.02</v>
      </c>
      <c r="DJ190">
        <f>VLOOKUP($CM190,AutoSCAN_ORG!$B$1:$CF$2516,83,FALSE)</f>
        <v>0.85699999999999998</v>
      </c>
    </row>
    <row r="191" spans="2:114" x14ac:dyDescent="0.35">
      <c r="B191" t="s">
        <v>3949</v>
      </c>
      <c r="C191">
        <v>189</v>
      </c>
      <c r="D191" t="s">
        <v>7778</v>
      </c>
      <c r="E191">
        <v>324</v>
      </c>
      <c r="F191">
        <v>977.49599999999998</v>
      </c>
      <c r="G191">
        <v>10</v>
      </c>
      <c r="H191" t="s">
        <v>7782</v>
      </c>
      <c r="I191" t="s">
        <v>7773</v>
      </c>
      <c r="J191" t="s">
        <v>7852</v>
      </c>
      <c r="K191">
        <v>13</v>
      </c>
      <c r="L191">
        <v>0.75</v>
      </c>
      <c r="M191">
        <v>87</v>
      </c>
      <c r="N191">
        <v>18</v>
      </c>
      <c r="O191" t="s">
        <v>7502</v>
      </c>
      <c r="Q191">
        <v>9</v>
      </c>
      <c r="R191" t="s">
        <v>7784</v>
      </c>
      <c r="S191" t="s">
        <v>7774</v>
      </c>
      <c r="T191" t="s">
        <v>7195</v>
      </c>
      <c r="U191" t="s">
        <v>7497</v>
      </c>
      <c r="V191" t="s">
        <v>7497</v>
      </c>
      <c r="W191">
        <v>5.56</v>
      </c>
      <c r="X191" t="s">
        <v>7888</v>
      </c>
      <c r="Y191">
        <v>1.8</v>
      </c>
      <c r="Z191" t="s">
        <v>7774</v>
      </c>
      <c r="AA191" t="s">
        <v>7879</v>
      </c>
      <c r="AB191" t="s">
        <v>7774</v>
      </c>
      <c r="AC191">
        <v>10</v>
      </c>
      <c r="AF191" t="s">
        <v>5683</v>
      </c>
      <c r="AG191">
        <v>42.775835299999997</v>
      </c>
      <c r="AH191">
        <v>-82.037423419999996</v>
      </c>
      <c r="AI191">
        <v>202.3</v>
      </c>
      <c r="AJ191">
        <v>290</v>
      </c>
      <c r="AL191">
        <v>15</v>
      </c>
      <c r="AM191">
        <v>986</v>
      </c>
      <c r="AN191">
        <v>9.5519999999999996</v>
      </c>
      <c r="AO191">
        <v>409.786</v>
      </c>
      <c r="AP191">
        <v>2032</v>
      </c>
      <c r="AQ191">
        <v>1991</v>
      </c>
      <c r="AT191">
        <v>1.1599999999999999</v>
      </c>
      <c r="AU191">
        <v>1.19</v>
      </c>
      <c r="AW191">
        <v>2.02</v>
      </c>
      <c r="AX191">
        <v>2.06</v>
      </c>
      <c r="BD191">
        <v>0.44</v>
      </c>
      <c r="BE191">
        <v>87</v>
      </c>
      <c r="BF191" t="s">
        <v>8670</v>
      </c>
      <c r="BG191" t="s">
        <v>3949</v>
      </c>
      <c r="BH191">
        <v>189</v>
      </c>
      <c r="BI191" t="s">
        <v>7852</v>
      </c>
      <c r="BJ191" t="s">
        <v>7773</v>
      </c>
      <c r="BK191">
        <v>189</v>
      </c>
      <c r="BL191">
        <v>1180</v>
      </c>
      <c r="BM191">
        <v>324</v>
      </c>
      <c r="BN191">
        <v>9</v>
      </c>
      <c r="BO191" t="s">
        <v>8660</v>
      </c>
      <c r="BS191">
        <v>12</v>
      </c>
      <c r="BT191">
        <v>0.69</v>
      </c>
      <c r="BU191">
        <v>0.62</v>
      </c>
      <c r="BV191">
        <v>0.61</v>
      </c>
      <c r="BW191">
        <v>42.775835299999997</v>
      </c>
      <c r="BX191">
        <v>-82.037423419999996</v>
      </c>
      <c r="BY191">
        <v>4736443.9890000001</v>
      </c>
      <c r="BZ191">
        <v>202.251</v>
      </c>
      <c r="CA191">
        <v>135.9</v>
      </c>
      <c r="CB191" t="s">
        <v>7500</v>
      </c>
      <c r="CC191">
        <v>7</v>
      </c>
      <c r="CD191">
        <v>10</v>
      </c>
      <c r="CE191">
        <v>11</v>
      </c>
      <c r="CF191">
        <v>11</v>
      </c>
      <c r="CG191" t="s">
        <v>5677</v>
      </c>
      <c r="CH191">
        <v>414</v>
      </c>
      <c r="CI191" t="s">
        <v>5823</v>
      </c>
      <c r="CJ191" t="s">
        <v>8661</v>
      </c>
      <c r="CK191">
        <v>5.56</v>
      </c>
      <c r="CM191" t="s">
        <v>3949</v>
      </c>
      <c r="CO191" t="str">
        <f>VLOOKUP(CM191,AutoSCAN_ORG!B189:CF2704,1,FALSE)</f>
        <v>AS00-0000850</v>
      </c>
      <c r="CP191">
        <f>VLOOKUP($CM191,AutoSCAN_ORG!$B$1:$CF$2516,2,FALSE)</f>
        <v>977.53300000000002</v>
      </c>
      <c r="CQ191">
        <f>VLOOKUP($CM191,AutoSCAN_ORG!$B$1:$CF$2516,3,FALSE)</f>
        <v>9.8480000000000008</v>
      </c>
      <c r="CR191">
        <f>VLOOKUP($CM191,AutoSCAN_ORG!$B$1:$CF$2516,4,FALSE)</f>
        <v>219.96199999999999</v>
      </c>
      <c r="CS191">
        <f>VLOOKUP($CM191,AutoSCAN_ORG!$B$1:$CF$2516,5,FALSE)</f>
        <v>6.2949999999999999</v>
      </c>
      <c r="CT191" t="str">
        <f>VLOOKUP($CM191,AutoSCAN_ORG!$B$1:$CF$2516,6,FALSE)</f>
        <v>MELO-CORR</v>
      </c>
      <c r="CU191">
        <f>VLOOKUP($CM191,AutoSCAN_ORG!$B$1:$CF$2516,7,FALSE)</f>
        <v>0</v>
      </c>
      <c r="CV191">
        <f>VLOOKUP($CM191,AutoSCAN_ORG!$B$1:$CF$2516,69,FALSE)</f>
        <v>0</v>
      </c>
      <c r="CW191">
        <f>VLOOKUP($CM191,AutoSCAN_ORG!$B$1:$CF$2516,70,FALSE)</f>
        <v>0</v>
      </c>
      <c r="CX191" t="str">
        <f>VLOOKUP($CM191,AutoSCAN_ORG!$B$1:$CF$2516,71,FALSE)</f>
        <v>Y</v>
      </c>
      <c r="CY191">
        <f>VLOOKUP($CM191,AutoSCAN_ORG!$B$1:$CF$2516,72,FALSE)</f>
        <v>0</v>
      </c>
      <c r="CZ191" t="str">
        <f>VLOOKUP($CM191,AutoSCAN_ORG!$B$1:$CF$2516,73,FALSE)</f>
        <v>added</v>
      </c>
      <c r="DA191">
        <f>VLOOKUP($CM191,AutoSCAN_ORG!$B$1:$CF$2516,74,FALSE)</f>
        <v>0</v>
      </c>
      <c r="DB191">
        <f>VLOOKUP($CM191,AutoSCAN_ORG!$B$1:$CF$2516,75,FALSE)</f>
        <v>0</v>
      </c>
      <c r="DC191">
        <f>VLOOKUP($CM191,AutoSCAN_ORG!$B$1:$CF$2516,76,FALSE)</f>
        <v>0</v>
      </c>
      <c r="DD191">
        <f>VLOOKUP($CM191,AutoSCAN_ORG!$B$1:$CF$2516,77,FALSE)</f>
        <v>0</v>
      </c>
      <c r="DE191">
        <f>VLOOKUP($CM191,AutoSCAN_ORG!$B$1:$CF$2516,78,FALSE)</f>
        <v>0</v>
      </c>
      <c r="DF191">
        <f>VLOOKUP($CM191,AutoSCAN_ORG!$B$1:$CF$2516,79,FALSE)</f>
        <v>13.4</v>
      </c>
      <c r="DG191">
        <f>VLOOKUP($CM191,AutoSCAN_ORG!$B$1:$CF$2516,80,FALSE)</f>
        <v>13.4</v>
      </c>
      <c r="DH191">
        <f>VLOOKUP($CM191,AutoSCAN_ORG!$B$1:$CF$2516,81,FALSE)</f>
        <v>8.9999999999999993E-3</v>
      </c>
      <c r="DI191">
        <f>VLOOKUP($CM191,AutoSCAN_ORG!$B$1:$CF$2516,82,FALSE)</f>
        <v>2.1000000000000001E-2</v>
      </c>
      <c r="DJ191">
        <f>VLOOKUP($CM191,AutoSCAN_ORG!$B$1:$CF$2516,83,FALSE)</f>
        <v>0.85599999999999998</v>
      </c>
    </row>
    <row r="192" spans="2:114" x14ac:dyDescent="0.35">
      <c r="B192" t="s">
        <v>3953</v>
      </c>
      <c r="C192">
        <v>195</v>
      </c>
      <c r="D192" t="s">
        <v>7778</v>
      </c>
      <c r="E192">
        <v>330</v>
      </c>
      <c r="F192">
        <v>978.26800000000003</v>
      </c>
      <c r="G192">
        <v>10</v>
      </c>
      <c r="H192" t="s">
        <v>7782</v>
      </c>
      <c r="I192" t="s">
        <v>7773</v>
      </c>
      <c r="J192" t="s">
        <v>5753</v>
      </c>
      <c r="K192">
        <v>12</v>
      </c>
      <c r="L192">
        <v>0.64</v>
      </c>
      <c r="M192">
        <v>10</v>
      </c>
      <c r="N192">
        <v>10</v>
      </c>
      <c r="O192" t="s">
        <v>7625</v>
      </c>
      <c r="Q192">
        <v>10</v>
      </c>
      <c r="R192" t="s">
        <v>7784</v>
      </c>
      <c r="S192" t="s">
        <v>7774</v>
      </c>
      <c r="T192" t="s">
        <v>7195</v>
      </c>
      <c r="U192" t="s">
        <v>7497</v>
      </c>
      <c r="V192" t="s">
        <v>7497</v>
      </c>
      <c r="W192">
        <v>5.56</v>
      </c>
      <c r="X192" t="s">
        <v>7888</v>
      </c>
      <c r="Y192">
        <v>1.8</v>
      </c>
      <c r="Z192" t="s">
        <v>7774</v>
      </c>
      <c r="AA192" t="s">
        <v>7783</v>
      </c>
      <c r="AB192" t="s">
        <v>7774</v>
      </c>
      <c r="AF192" t="s">
        <v>5678</v>
      </c>
      <c r="AG192">
        <v>42.775827980000003</v>
      </c>
      <c r="AH192">
        <v>-82.037423680000003</v>
      </c>
      <c r="AI192">
        <v>202.2</v>
      </c>
      <c r="AJ192">
        <v>290</v>
      </c>
      <c r="AL192">
        <v>15</v>
      </c>
      <c r="AM192">
        <v>986</v>
      </c>
      <c r="AN192">
        <v>10.363</v>
      </c>
      <c r="AO192">
        <v>416.33499999999998</v>
      </c>
      <c r="AP192">
        <v>2114</v>
      </c>
      <c r="AQ192">
        <v>2115</v>
      </c>
      <c r="AT192">
        <v>1.23</v>
      </c>
      <c r="AU192">
        <v>1.23</v>
      </c>
      <c r="AW192">
        <v>2.14</v>
      </c>
      <c r="AX192">
        <v>2.14</v>
      </c>
      <c r="BD192">
        <v>0.64</v>
      </c>
      <c r="BE192">
        <v>10</v>
      </c>
      <c r="BF192" t="s">
        <v>1167</v>
      </c>
      <c r="BG192" t="s">
        <v>3953</v>
      </c>
      <c r="BH192">
        <v>195</v>
      </c>
      <c r="BI192" t="s">
        <v>5753</v>
      </c>
      <c r="BJ192" t="s">
        <v>7773</v>
      </c>
      <c r="BK192">
        <v>195</v>
      </c>
      <c r="BL192">
        <v>1180</v>
      </c>
      <c r="BM192">
        <v>331</v>
      </c>
      <c r="BN192">
        <v>10</v>
      </c>
      <c r="BS192">
        <v>13</v>
      </c>
      <c r="BT192">
        <v>0.66</v>
      </c>
      <c r="BU192">
        <v>0.57999999999999996</v>
      </c>
      <c r="BV192">
        <v>0.57999999999999996</v>
      </c>
      <c r="BW192">
        <v>42.775827980000003</v>
      </c>
      <c r="BX192">
        <v>-82.037423680000003</v>
      </c>
      <c r="BY192">
        <v>4736443.176</v>
      </c>
      <c r="BZ192">
        <v>202.25</v>
      </c>
      <c r="CA192">
        <v>138.69999999999999</v>
      </c>
      <c r="CB192" t="s">
        <v>7499</v>
      </c>
      <c r="CC192">
        <v>7</v>
      </c>
      <c r="CD192">
        <v>10</v>
      </c>
      <c r="CE192">
        <v>12</v>
      </c>
      <c r="CF192">
        <v>12</v>
      </c>
      <c r="CG192" t="s">
        <v>5677</v>
      </c>
      <c r="CH192">
        <v>414</v>
      </c>
      <c r="CI192" t="s">
        <v>3290</v>
      </c>
      <c r="CJ192" t="s">
        <v>7332</v>
      </c>
      <c r="CK192">
        <v>5.56</v>
      </c>
      <c r="CL192">
        <v>1.9</v>
      </c>
      <c r="CM192" t="s">
        <v>3953</v>
      </c>
      <c r="CO192" t="str">
        <f>VLOOKUP(CM192,AutoSCAN_ORG!B195:CF2710,1,FALSE)</f>
        <v>AS00-0000854</v>
      </c>
      <c r="CP192">
        <f>VLOOKUP($CM192,AutoSCAN_ORG!$B$1:$CF$2516,2,FALSE)</f>
        <v>978.26400000000001</v>
      </c>
      <c r="CQ192">
        <f>VLOOKUP($CM192,AutoSCAN_ORG!$B$1:$CF$2516,3,FALSE)</f>
        <v>9.8529999999999998</v>
      </c>
      <c r="CR192">
        <f>VLOOKUP($CM192,AutoSCAN_ORG!$B$1:$CF$2516,4,FALSE)</f>
        <v>217.756</v>
      </c>
      <c r="CS192">
        <f>VLOOKUP($CM192,AutoSCAN_ORG!$B$1:$CF$2516,5,FALSE)</f>
        <v>6.2949999999999999</v>
      </c>
      <c r="CT192" t="str">
        <f>VLOOKUP($CM192,AutoSCAN_ORG!$B$1:$CF$2516,6,FALSE)</f>
        <v>MELO-CORR</v>
      </c>
      <c r="CU192">
        <f>VLOOKUP($CM192,AutoSCAN_ORG!$B$1:$CF$2516,7,FALSE)</f>
        <v>0</v>
      </c>
      <c r="CV192">
        <f>VLOOKUP($CM192,AutoSCAN_ORG!$B$1:$CF$2516,69,FALSE)</f>
        <v>0</v>
      </c>
      <c r="CW192">
        <f>VLOOKUP($CM192,AutoSCAN_ORG!$B$1:$CF$2516,70,FALSE)</f>
        <v>0</v>
      </c>
      <c r="CX192" t="str">
        <f>VLOOKUP($CM192,AutoSCAN_ORG!$B$1:$CF$2516,71,FALSE)</f>
        <v>Y</v>
      </c>
      <c r="CZ192">
        <f>VLOOKUP($CM192,AutoSCAN_ORG!$B$1:$CF$2516,73,FALSE)</f>
        <v>0</v>
      </c>
      <c r="DA192">
        <f>VLOOKUP($CM192,AutoSCAN_ORG!$B$1:$CF$2516,74,FALSE)</f>
        <v>0</v>
      </c>
      <c r="DB192">
        <f>VLOOKUP($CM192,AutoSCAN_ORG!$B$1:$CF$2516,75,FALSE)</f>
        <v>0</v>
      </c>
      <c r="DC192">
        <f>VLOOKUP($CM192,AutoSCAN_ORG!$B$1:$CF$2516,76,FALSE)</f>
        <v>0</v>
      </c>
      <c r="DD192">
        <f>VLOOKUP($CM192,AutoSCAN_ORG!$B$1:$CF$2516,77,FALSE)</f>
        <v>0</v>
      </c>
      <c r="DF192">
        <f>VLOOKUP($CM192,AutoSCAN_ORG!$B$1:$CF$2516,79,FALSE)</f>
        <v>11.5</v>
      </c>
      <c r="DG192">
        <f>VLOOKUP($CM192,AutoSCAN_ORG!$B$1:$CF$2516,80,FALSE)</f>
        <v>11.5</v>
      </c>
      <c r="DH192">
        <f>VLOOKUP($CM192,AutoSCAN_ORG!$B$1:$CF$2516,81,FALSE)</f>
        <v>1.7000000000000001E-2</v>
      </c>
      <c r="DI192">
        <f>VLOOKUP($CM192,AutoSCAN_ORG!$B$1:$CF$2516,82,FALSE)</f>
        <v>2.1000000000000001E-2</v>
      </c>
      <c r="DJ192">
        <f>VLOOKUP($CM192,AutoSCAN_ORG!$B$1:$CF$2516,83,FALSE)</f>
        <v>0.86299999999999999</v>
      </c>
    </row>
    <row r="193" spans="2:114" x14ac:dyDescent="0.35">
      <c r="B193" t="s">
        <v>3954</v>
      </c>
      <c r="C193">
        <v>197</v>
      </c>
      <c r="D193" t="s">
        <v>7778</v>
      </c>
      <c r="E193">
        <v>332</v>
      </c>
      <c r="F193">
        <v>978.29300000000001</v>
      </c>
      <c r="G193">
        <v>10</v>
      </c>
      <c r="H193" t="s">
        <v>7782</v>
      </c>
      <c r="I193" t="s">
        <v>7773</v>
      </c>
      <c r="J193" t="s">
        <v>5753</v>
      </c>
      <c r="K193">
        <v>12</v>
      </c>
      <c r="L193">
        <v>0.67</v>
      </c>
      <c r="M193">
        <v>11</v>
      </c>
      <c r="N193">
        <v>9</v>
      </c>
      <c r="O193" t="s">
        <v>7519</v>
      </c>
      <c r="Q193">
        <v>10</v>
      </c>
      <c r="R193" t="s">
        <v>7784</v>
      </c>
      <c r="S193" t="s">
        <v>7774</v>
      </c>
      <c r="T193" t="s">
        <v>7195</v>
      </c>
      <c r="U193" t="s">
        <v>7497</v>
      </c>
      <c r="V193" t="s">
        <v>7497</v>
      </c>
      <c r="W193">
        <v>5.56</v>
      </c>
      <c r="X193" t="s">
        <v>7888</v>
      </c>
      <c r="Y193">
        <v>1.8</v>
      </c>
      <c r="Z193" t="s">
        <v>7774</v>
      </c>
      <c r="AA193" t="s">
        <v>7783</v>
      </c>
      <c r="AB193" t="s">
        <v>7774</v>
      </c>
      <c r="AF193" t="s">
        <v>5678</v>
      </c>
      <c r="AG193">
        <v>42.775827759999999</v>
      </c>
      <c r="AH193">
        <v>-82.037423680000003</v>
      </c>
      <c r="AI193">
        <v>202.2</v>
      </c>
      <c r="AJ193">
        <v>290</v>
      </c>
      <c r="AL193">
        <v>15</v>
      </c>
      <c r="AM193">
        <v>986</v>
      </c>
      <c r="AN193">
        <v>10.387</v>
      </c>
      <c r="AO193">
        <v>424.48500000000001</v>
      </c>
      <c r="AP193">
        <v>2113</v>
      </c>
      <c r="AQ193">
        <v>2114</v>
      </c>
      <c r="AT193">
        <v>1.23</v>
      </c>
      <c r="AU193">
        <v>1.23</v>
      </c>
      <c r="AW193">
        <v>2.14</v>
      </c>
      <c r="AX193">
        <v>2.14</v>
      </c>
      <c r="BD193">
        <v>0.67</v>
      </c>
      <c r="BE193">
        <v>11</v>
      </c>
      <c r="BF193" t="s">
        <v>1168</v>
      </c>
      <c r="BG193" t="s">
        <v>3954</v>
      </c>
      <c r="BH193">
        <v>197</v>
      </c>
      <c r="BI193" t="s">
        <v>5753</v>
      </c>
      <c r="BJ193" t="s">
        <v>7773</v>
      </c>
      <c r="BK193">
        <v>197</v>
      </c>
      <c r="BL193">
        <v>1180</v>
      </c>
      <c r="BM193">
        <v>331</v>
      </c>
      <c r="BN193">
        <v>10</v>
      </c>
      <c r="BS193">
        <v>13</v>
      </c>
      <c r="BT193">
        <v>0.66</v>
      </c>
      <c r="BU193">
        <v>0.57999999999999996</v>
      </c>
      <c r="BV193">
        <v>0.57999999999999996</v>
      </c>
      <c r="BW193">
        <v>42.775827759999999</v>
      </c>
      <c r="BX193">
        <v>-82.037423680000003</v>
      </c>
      <c r="BY193">
        <v>4736443.1519999998</v>
      </c>
      <c r="BZ193">
        <v>202.25</v>
      </c>
      <c r="CA193">
        <v>142.19999999999999</v>
      </c>
      <c r="CB193" t="s">
        <v>7509</v>
      </c>
      <c r="CC193">
        <v>7</v>
      </c>
      <c r="CD193">
        <v>10</v>
      </c>
      <c r="CE193">
        <v>12</v>
      </c>
      <c r="CF193">
        <v>12</v>
      </c>
      <c r="CG193" t="s">
        <v>5677</v>
      </c>
      <c r="CH193">
        <v>414</v>
      </c>
      <c r="CI193" t="s">
        <v>3290</v>
      </c>
      <c r="CJ193" t="s">
        <v>7332</v>
      </c>
      <c r="CK193">
        <v>5.56</v>
      </c>
      <c r="CL193">
        <v>1.8</v>
      </c>
      <c r="CM193" t="s">
        <v>3954</v>
      </c>
      <c r="CO193" t="str">
        <f>VLOOKUP(CM193,AutoSCAN_ORG!B197:CF2712,1,FALSE)</f>
        <v>AS00-0000855</v>
      </c>
      <c r="CP193">
        <f>VLOOKUP($CM193,AutoSCAN_ORG!$B$1:$CF$2516,2,FALSE)</f>
        <v>978.28899999999999</v>
      </c>
      <c r="CQ193">
        <f>VLOOKUP($CM193,AutoSCAN_ORG!$B$1:$CF$2516,3,FALSE)</f>
        <v>9.07</v>
      </c>
      <c r="CR193">
        <f>VLOOKUP($CM193,AutoSCAN_ORG!$B$1:$CF$2516,4,FALSE)</f>
        <v>215.94900000000001</v>
      </c>
      <c r="CS193">
        <f>VLOOKUP($CM193,AutoSCAN_ORG!$B$1:$CF$2516,5,FALSE)</f>
        <v>6.2949999999999999</v>
      </c>
      <c r="CT193" t="str">
        <f>VLOOKUP($CM193,AutoSCAN_ORG!$B$1:$CF$2516,6,FALSE)</f>
        <v>MELO-CORR</v>
      </c>
      <c r="CU193">
        <f>VLOOKUP($CM193,AutoSCAN_ORG!$B$1:$CF$2516,7,FALSE)</f>
        <v>0</v>
      </c>
      <c r="CV193">
        <f>VLOOKUP($CM193,AutoSCAN_ORG!$B$1:$CF$2516,69,FALSE)</f>
        <v>0</v>
      </c>
      <c r="CW193">
        <f>VLOOKUP($CM193,AutoSCAN_ORG!$B$1:$CF$2516,70,FALSE)</f>
        <v>0</v>
      </c>
      <c r="CX193" t="str">
        <f>VLOOKUP($CM193,AutoSCAN_ORG!$B$1:$CF$2516,71,FALSE)</f>
        <v>Y</v>
      </c>
      <c r="CZ193">
        <f>VLOOKUP($CM193,AutoSCAN_ORG!$B$1:$CF$2516,73,FALSE)</f>
        <v>0</v>
      </c>
      <c r="DA193">
        <f>VLOOKUP($CM193,AutoSCAN_ORG!$B$1:$CF$2516,74,FALSE)</f>
        <v>0</v>
      </c>
      <c r="DB193">
        <f>VLOOKUP($CM193,AutoSCAN_ORG!$B$1:$CF$2516,75,FALSE)</f>
        <v>0</v>
      </c>
      <c r="DC193">
        <f>VLOOKUP($CM193,AutoSCAN_ORG!$B$1:$CF$2516,76,FALSE)</f>
        <v>0</v>
      </c>
      <c r="DD193">
        <f>VLOOKUP($CM193,AutoSCAN_ORG!$B$1:$CF$2516,77,FALSE)</f>
        <v>0</v>
      </c>
      <c r="DF193">
        <f>VLOOKUP($CM193,AutoSCAN_ORG!$B$1:$CF$2516,79,FALSE)</f>
        <v>12.01</v>
      </c>
      <c r="DG193">
        <f>VLOOKUP($CM193,AutoSCAN_ORG!$B$1:$CF$2516,80,FALSE)</f>
        <v>12.01</v>
      </c>
      <c r="DH193">
        <f>VLOOKUP($CM193,AutoSCAN_ORG!$B$1:$CF$2516,81,FALSE)</f>
        <v>1.7999999999999999E-2</v>
      </c>
      <c r="DI193">
        <f>VLOOKUP($CM193,AutoSCAN_ORG!$B$1:$CF$2516,82,FALSE)</f>
        <v>3.6999999999999998E-2</v>
      </c>
      <c r="DJ193">
        <f>VLOOKUP($CM193,AutoSCAN_ORG!$B$1:$CF$2516,83,FALSE)</f>
        <v>0.86599999999999999</v>
      </c>
    </row>
    <row r="194" spans="2:114" x14ac:dyDescent="0.35">
      <c r="B194" t="s">
        <v>3955</v>
      </c>
      <c r="C194">
        <v>198</v>
      </c>
      <c r="D194" t="s">
        <v>7778</v>
      </c>
      <c r="E194">
        <v>333</v>
      </c>
      <c r="F194">
        <v>978.33199999999999</v>
      </c>
      <c r="G194">
        <v>10</v>
      </c>
      <c r="H194" t="s">
        <v>7782</v>
      </c>
      <c r="I194" t="s">
        <v>7773</v>
      </c>
      <c r="J194" t="s">
        <v>5753</v>
      </c>
      <c r="K194">
        <v>11</v>
      </c>
      <c r="L194">
        <v>0.6</v>
      </c>
      <c r="M194">
        <v>15</v>
      </c>
      <c r="N194">
        <v>12</v>
      </c>
      <c r="O194" t="s">
        <v>7625</v>
      </c>
      <c r="Q194">
        <v>10</v>
      </c>
      <c r="R194" t="s">
        <v>7784</v>
      </c>
      <c r="S194" t="s">
        <v>7774</v>
      </c>
      <c r="T194" t="s">
        <v>7195</v>
      </c>
      <c r="U194" t="s">
        <v>7497</v>
      </c>
      <c r="V194" t="s">
        <v>7497</v>
      </c>
      <c r="W194">
        <v>5.56</v>
      </c>
      <c r="X194" t="s">
        <v>7888</v>
      </c>
      <c r="Y194">
        <v>1.8</v>
      </c>
      <c r="Z194" t="s">
        <v>7774</v>
      </c>
      <c r="AA194" t="s">
        <v>7788</v>
      </c>
      <c r="AB194" t="s">
        <v>7774</v>
      </c>
      <c r="AC194">
        <v>10</v>
      </c>
      <c r="AD194">
        <v>10</v>
      </c>
      <c r="AE194">
        <v>12</v>
      </c>
      <c r="AF194" t="s">
        <v>5683</v>
      </c>
      <c r="AG194">
        <v>42.77582743</v>
      </c>
      <c r="AH194">
        <v>-82.037423700000005</v>
      </c>
      <c r="AI194">
        <v>202.2</v>
      </c>
      <c r="AJ194">
        <v>290</v>
      </c>
      <c r="AL194">
        <v>15</v>
      </c>
      <c r="AM194">
        <v>986</v>
      </c>
      <c r="AN194">
        <v>10.423</v>
      </c>
      <c r="AO194">
        <v>415.18099999999998</v>
      </c>
      <c r="AP194">
        <v>2108</v>
      </c>
      <c r="AQ194">
        <v>2110</v>
      </c>
      <c r="AT194">
        <v>1.23</v>
      </c>
      <c r="AU194">
        <v>1.23</v>
      </c>
      <c r="AW194">
        <v>2.14</v>
      </c>
      <c r="AX194">
        <v>2.14</v>
      </c>
      <c r="BD194">
        <v>0.6</v>
      </c>
      <c r="BE194">
        <v>15</v>
      </c>
      <c r="BF194" t="s">
        <v>1169</v>
      </c>
      <c r="BG194" t="s">
        <v>3955</v>
      </c>
      <c r="BH194">
        <v>198</v>
      </c>
      <c r="BI194" t="s">
        <v>5753</v>
      </c>
      <c r="BJ194" t="s">
        <v>7773</v>
      </c>
      <c r="BK194">
        <v>198</v>
      </c>
      <c r="BL194">
        <v>1180</v>
      </c>
      <c r="BM194">
        <v>331</v>
      </c>
      <c r="BN194">
        <v>10</v>
      </c>
      <c r="BS194">
        <v>13</v>
      </c>
      <c r="BT194">
        <v>0.66</v>
      </c>
      <c r="BU194">
        <v>0.57999999999999996</v>
      </c>
      <c r="BV194">
        <v>0.57999999999999996</v>
      </c>
      <c r="BW194">
        <v>42.77582743</v>
      </c>
      <c r="BX194">
        <v>-82.037423700000005</v>
      </c>
      <c r="BY194">
        <v>4736443.1150000002</v>
      </c>
      <c r="BZ194">
        <v>202.25</v>
      </c>
      <c r="CA194">
        <v>138.19999999999999</v>
      </c>
      <c r="CB194" t="s">
        <v>7357</v>
      </c>
      <c r="CC194">
        <v>7</v>
      </c>
      <c r="CD194">
        <v>10</v>
      </c>
      <c r="CE194">
        <v>12</v>
      </c>
      <c r="CF194">
        <v>12</v>
      </c>
      <c r="CG194" t="s">
        <v>5677</v>
      </c>
      <c r="CH194">
        <v>414</v>
      </c>
      <c r="CI194" t="s">
        <v>3290</v>
      </c>
      <c r="CJ194" t="s">
        <v>7332</v>
      </c>
      <c r="CK194">
        <v>5.56</v>
      </c>
      <c r="CL194">
        <v>1.8</v>
      </c>
      <c r="CM194" t="s">
        <v>3955</v>
      </c>
      <c r="CO194" t="str">
        <f>VLOOKUP(CM194,AutoSCAN_ORG!B198:CF2713,1,FALSE)</f>
        <v>AS00-0000856</v>
      </c>
      <c r="CP194">
        <f>VLOOKUP($CM194,AutoSCAN_ORG!$B$1:$CF$2516,2,FALSE)</f>
        <v>978.327</v>
      </c>
      <c r="CQ194">
        <f>VLOOKUP($CM194,AutoSCAN_ORG!$B$1:$CF$2516,3,FALSE)</f>
        <v>12.295999999999999</v>
      </c>
      <c r="CR194">
        <f>VLOOKUP($CM194,AutoSCAN_ORG!$B$1:$CF$2516,4,FALSE)</f>
        <v>217.21199999999999</v>
      </c>
      <c r="CS194">
        <f>VLOOKUP($CM194,AutoSCAN_ORG!$B$1:$CF$2516,5,FALSE)</f>
        <v>6.2949999999999999</v>
      </c>
      <c r="CT194" t="str">
        <f>VLOOKUP($CM194,AutoSCAN_ORG!$B$1:$CF$2516,6,FALSE)</f>
        <v>MELO-CORR</v>
      </c>
      <c r="CU194">
        <f>VLOOKUP($CM194,AutoSCAN_ORG!$B$1:$CF$2516,7,FALSE)</f>
        <v>0</v>
      </c>
      <c r="CV194">
        <f>VLOOKUP($CM194,AutoSCAN_ORG!$B$1:$CF$2516,69,FALSE)</f>
        <v>0</v>
      </c>
      <c r="CW194">
        <f>VLOOKUP($CM194,AutoSCAN_ORG!$B$1:$CF$2516,70,FALSE)</f>
        <v>0</v>
      </c>
      <c r="CX194" t="str">
        <f>VLOOKUP($CM194,AutoSCAN_ORG!$B$1:$CF$2516,71,FALSE)</f>
        <v>Y</v>
      </c>
      <c r="CZ194">
        <f>VLOOKUP($CM194,AutoSCAN_ORG!$B$1:$CF$2516,73,FALSE)</f>
        <v>0</v>
      </c>
      <c r="DA194">
        <f>VLOOKUP($CM194,AutoSCAN_ORG!$B$1:$CF$2516,74,FALSE)</f>
        <v>0</v>
      </c>
      <c r="DB194">
        <f>VLOOKUP($CM194,AutoSCAN_ORG!$B$1:$CF$2516,75,FALSE)</f>
        <v>0</v>
      </c>
      <c r="DC194">
        <f>VLOOKUP($CM194,AutoSCAN_ORG!$B$1:$CF$2516,76,FALSE)</f>
        <v>0</v>
      </c>
      <c r="DD194">
        <f>VLOOKUP($CM194,AutoSCAN_ORG!$B$1:$CF$2516,77,FALSE)</f>
        <v>0</v>
      </c>
      <c r="DF194">
        <f>VLOOKUP($CM194,AutoSCAN_ORG!$B$1:$CF$2516,79,FALSE)</f>
        <v>10.86</v>
      </c>
      <c r="DG194">
        <f>VLOOKUP($CM194,AutoSCAN_ORG!$B$1:$CF$2516,80,FALSE)</f>
        <v>10.86</v>
      </c>
      <c r="DH194">
        <f>VLOOKUP($CM194,AutoSCAN_ORG!$B$1:$CF$2516,81,FALSE)</f>
        <v>2.1999999999999999E-2</v>
      </c>
      <c r="DI194">
        <f>VLOOKUP($CM194,AutoSCAN_ORG!$B$1:$CF$2516,82,FALSE)</f>
        <v>0.03</v>
      </c>
      <c r="DJ194">
        <f>VLOOKUP($CM194,AutoSCAN_ORG!$B$1:$CF$2516,83,FALSE)</f>
        <v>0.86399999999999999</v>
      </c>
    </row>
    <row r="195" spans="2:114" x14ac:dyDescent="0.35">
      <c r="B195" t="s">
        <v>3956</v>
      </c>
      <c r="C195">
        <v>199</v>
      </c>
      <c r="D195" t="s">
        <v>7778</v>
      </c>
      <c r="E195">
        <v>334</v>
      </c>
      <c r="F195">
        <v>978.52800000000002</v>
      </c>
      <c r="G195">
        <v>10</v>
      </c>
      <c r="H195" t="s">
        <v>7782</v>
      </c>
      <c r="I195" t="s">
        <v>7773</v>
      </c>
      <c r="J195" t="s">
        <v>5753</v>
      </c>
      <c r="K195">
        <v>13</v>
      </c>
      <c r="L195">
        <v>0.72</v>
      </c>
      <c r="M195">
        <v>9</v>
      </c>
      <c r="N195">
        <v>11</v>
      </c>
      <c r="O195" t="s">
        <v>7508</v>
      </c>
      <c r="R195" t="s">
        <v>7784</v>
      </c>
      <c r="S195" t="s">
        <v>7774</v>
      </c>
      <c r="T195" t="s">
        <v>7195</v>
      </c>
      <c r="U195" t="s">
        <v>7497</v>
      </c>
      <c r="V195" t="s">
        <v>7497</v>
      </c>
      <c r="W195">
        <v>5.56</v>
      </c>
      <c r="X195" t="s">
        <v>7888</v>
      </c>
      <c r="Y195">
        <v>1.9</v>
      </c>
      <c r="Z195" t="s">
        <v>7774</v>
      </c>
      <c r="AA195" t="s">
        <v>7786</v>
      </c>
      <c r="AB195" t="s">
        <v>7774</v>
      </c>
      <c r="AC195">
        <v>10</v>
      </c>
      <c r="AD195">
        <v>10</v>
      </c>
      <c r="AE195">
        <v>15</v>
      </c>
      <c r="AF195" t="s">
        <v>5683</v>
      </c>
      <c r="AG195">
        <v>42.775825619999999</v>
      </c>
      <c r="AH195">
        <v>-82.037423759999996</v>
      </c>
      <c r="AI195">
        <v>202.2</v>
      </c>
      <c r="AJ195">
        <v>290</v>
      </c>
      <c r="AL195">
        <v>15</v>
      </c>
      <c r="AM195">
        <v>986</v>
      </c>
      <c r="AN195">
        <v>10.624000000000001</v>
      </c>
      <c r="AO195">
        <v>403.80099999999999</v>
      </c>
      <c r="AP195">
        <v>2115</v>
      </c>
      <c r="AQ195">
        <v>2116</v>
      </c>
      <c r="AT195">
        <v>1.24</v>
      </c>
      <c r="AU195">
        <v>1.23</v>
      </c>
      <c r="AW195">
        <v>2.15</v>
      </c>
      <c r="AX195">
        <v>2.14</v>
      </c>
      <c r="BD195">
        <v>0.72</v>
      </c>
      <c r="BE195">
        <v>9</v>
      </c>
      <c r="BF195" t="s">
        <v>1170</v>
      </c>
      <c r="BG195" t="s">
        <v>3956</v>
      </c>
      <c r="BH195">
        <v>199</v>
      </c>
      <c r="BI195" t="s">
        <v>5753</v>
      </c>
      <c r="BJ195" t="s">
        <v>7773</v>
      </c>
      <c r="BK195">
        <v>199</v>
      </c>
      <c r="BL195">
        <v>1180</v>
      </c>
      <c r="BS195">
        <v>13</v>
      </c>
      <c r="BT195">
        <v>0.66</v>
      </c>
      <c r="BU195">
        <v>0.57999999999999996</v>
      </c>
      <c r="BV195">
        <v>0.57999999999999996</v>
      </c>
      <c r="BW195">
        <v>42.775825619999999</v>
      </c>
      <c r="BX195">
        <v>-82.037423759999996</v>
      </c>
      <c r="BY195">
        <v>4736442.915</v>
      </c>
      <c r="BZ195">
        <v>202.25</v>
      </c>
      <c r="CA195">
        <v>133.4</v>
      </c>
      <c r="CB195" t="s">
        <v>7510</v>
      </c>
      <c r="CC195">
        <v>7</v>
      </c>
      <c r="CD195">
        <v>10</v>
      </c>
      <c r="CE195">
        <v>12</v>
      </c>
      <c r="CF195">
        <v>12</v>
      </c>
      <c r="CG195" t="s">
        <v>5677</v>
      </c>
      <c r="CH195">
        <v>414</v>
      </c>
      <c r="CI195" t="s">
        <v>3290</v>
      </c>
      <c r="CJ195" t="s">
        <v>7332</v>
      </c>
      <c r="CK195">
        <v>5.56</v>
      </c>
      <c r="CL195">
        <v>1.9</v>
      </c>
      <c r="CM195" t="s">
        <v>3956</v>
      </c>
      <c r="CO195" t="str">
        <f>VLOOKUP(CM195,AutoSCAN_ORG!B199:CF2714,1,FALSE)</f>
        <v>AS00-0000857</v>
      </c>
      <c r="CP195">
        <f>VLOOKUP($CM195,AutoSCAN_ORG!$B$1:$CF$2516,2,FALSE)</f>
        <v>978.52499999999998</v>
      </c>
      <c r="CQ195">
        <f>VLOOKUP($CM195,AutoSCAN_ORG!$B$1:$CF$2516,3,FALSE)</f>
        <v>9.6340000000000003</v>
      </c>
      <c r="CR195">
        <f>VLOOKUP($CM195,AutoSCAN_ORG!$B$1:$CF$2516,4,FALSE)</f>
        <v>221.09200000000001</v>
      </c>
      <c r="CS195">
        <f>VLOOKUP($CM195,AutoSCAN_ORG!$B$1:$CF$2516,5,FALSE)</f>
        <v>6.2949999999999999</v>
      </c>
      <c r="CT195" t="str">
        <f>VLOOKUP($CM195,AutoSCAN_ORG!$B$1:$CF$2516,6,FALSE)</f>
        <v>MELO-CORR</v>
      </c>
      <c r="CU195">
        <f>VLOOKUP($CM195,AutoSCAN_ORG!$B$1:$CF$2516,7,FALSE)</f>
        <v>0</v>
      </c>
      <c r="CV195">
        <f>VLOOKUP($CM195,AutoSCAN_ORG!$B$1:$CF$2516,69,FALSE)</f>
        <v>0</v>
      </c>
      <c r="CW195">
        <f>VLOOKUP($CM195,AutoSCAN_ORG!$B$1:$CF$2516,70,FALSE)</f>
        <v>0</v>
      </c>
      <c r="CX195" t="str">
        <f>VLOOKUP($CM195,AutoSCAN_ORG!$B$1:$CF$2516,71,FALSE)</f>
        <v>Y</v>
      </c>
      <c r="CZ195">
        <f>VLOOKUP($CM195,AutoSCAN_ORG!$B$1:$CF$2516,73,FALSE)</f>
        <v>0</v>
      </c>
      <c r="DA195">
        <f>VLOOKUP($CM195,AutoSCAN_ORG!$B$1:$CF$2516,74,FALSE)</f>
        <v>0</v>
      </c>
      <c r="DB195">
        <f>VLOOKUP($CM195,AutoSCAN_ORG!$B$1:$CF$2516,75,FALSE)</f>
        <v>0</v>
      </c>
      <c r="DC195">
        <f>VLOOKUP($CM195,AutoSCAN_ORG!$B$1:$CF$2516,76,FALSE)</f>
        <v>0</v>
      </c>
      <c r="DD195">
        <f>VLOOKUP($CM195,AutoSCAN_ORG!$B$1:$CF$2516,77,FALSE)</f>
        <v>0</v>
      </c>
      <c r="DF195">
        <f>VLOOKUP($CM195,AutoSCAN_ORG!$B$1:$CF$2516,79,FALSE)</f>
        <v>12.91</v>
      </c>
      <c r="DG195">
        <f>VLOOKUP($CM195,AutoSCAN_ORG!$B$1:$CF$2516,80,FALSE)</f>
        <v>12.91</v>
      </c>
      <c r="DH195">
        <f>VLOOKUP($CM195,AutoSCAN_ORG!$B$1:$CF$2516,81,FALSE)</f>
        <v>2.9000000000000001E-2</v>
      </c>
      <c r="DI195">
        <f>VLOOKUP($CM195,AutoSCAN_ORG!$B$1:$CF$2516,82,FALSE)</f>
        <v>4.2000000000000003E-2</v>
      </c>
      <c r="DJ195">
        <f>VLOOKUP($CM195,AutoSCAN_ORG!$B$1:$CF$2516,83,FALSE)</f>
        <v>0.75</v>
      </c>
    </row>
    <row r="196" spans="2:114" x14ac:dyDescent="0.35">
      <c r="B196" t="s">
        <v>3957</v>
      </c>
      <c r="C196">
        <v>200</v>
      </c>
      <c r="D196" t="s">
        <v>7778</v>
      </c>
      <c r="E196">
        <v>335</v>
      </c>
      <c r="F196">
        <v>979.34799999999996</v>
      </c>
      <c r="G196">
        <v>10</v>
      </c>
      <c r="H196" t="s">
        <v>7782</v>
      </c>
      <c r="I196" t="s">
        <v>7773</v>
      </c>
      <c r="J196" t="s">
        <v>5753</v>
      </c>
      <c r="K196">
        <v>12</v>
      </c>
      <c r="L196">
        <v>0.66</v>
      </c>
      <c r="M196">
        <v>10</v>
      </c>
      <c r="N196">
        <v>9</v>
      </c>
      <c r="O196" t="s">
        <v>7510</v>
      </c>
      <c r="R196" t="s">
        <v>7784</v>
      </c>
      <c r="S196" t="s">
        <v>7774</v>
      </c>
      <c r="T196" t="s">
        <v>7195</v>
      </c>
      <c r="U196" t="s">
        <v>7497</v>
      </c>
      <c r="V196" t="s">
        <v>7497</v>
      </c>
      <c r="W196">
        <v>5.56</v>
      </c>
      <c r="X196" t="s">
        <v>7888</v>
      </c>
      <c r="Y196">
        <v>1.8</v>
      </c>
      <c r="Z196" t="s">
        <v>7774</v>
      </c>
      <c r="AA196" t="s">
        <v>7789</v>
      </c>
      <c r="AB196" t="s">
        <v>7774</v>
      </c>
      <c r="AF196" t="s">
        <v>5678</v>
      </c>
      <c r="AG196">
        <v>42.775818219999998</v>
      </c>
      <c r="AH196">
        <v>-82.037424020000003</v>
      </c>
      <c r="AI196">
        <v>202.2</v>
      </c>
      <c r="AJ196">
        <v>290</v>
      </c>
      <c r="AL196">
        <v>15</v>
      </c>
      <c r="AM196">
        <v>986</v>
      </c>
      <c r="AN196">
        <v>11.442</v>
      </c>
      <c r="AO196">
        <v>399.02699999999999</v>
      </c>
      <c r="AP196">
        <v>2114</v>
      </c>
      <c r="AQ196">
        <v>2115</v>
      </c>
      <c r="AT196">
        <v>1.24</v>
      </c>
      <c r="AU196">
        <v>1.23</v>
      </c>
      <c r="AW196">
        <v>2.14</v>
      </c>
      <c r="AX196">
        <v>2.14</v>
      </c>
      <c r="BD196">
        <v>0.66</v>
      </c>
      <c r="BE196">
        <v>10</v>
      </c>
      <c r="BF196" t="s">
        <v>1171</v>
      </c>
      <c r="BG196" t="s">
        <v>3957</v>
      </c>
      <c r="BH196">
        <v>200</v>
      </c>
      <c r="BI196" t="s">
        <v>5753</v>
      </c>
      <c r="BJ196" t="s">
        <v>7773</v>
      </c>
      <c r="BK196">
        <v>200</v>
      </c>
      <c r="BL196">
        <v>1180</v>
      </c>
      <c r="BS196">
        <v>13</v>
      </c>
      <c r="BT196">
        <v>0.66</v>
      </c>
      <c r="BU196">
        <v>0.57999999999999996</v>
      </c>
      <c r="BV196">
        <v>0.57999999999999996</v>
      </c>
      <c r="BW196">
        <v>42.775818219999998</v>
      </c>
      <c r="BX196">
        <v>-82.037424020000003</v>
      </c>
      <c r="BY196">
        <v>4736442.0930000003</v>
      </c>
      <c r="BZ196">
        <v>202.25</v>
      </c>
      <c r="CA196">
        <v>131.4</v>
      </c>
      <c r="CB196" t="s">
        <v>7511</v>
      </c>
      <c r="CC196">
        <v>7</v>
      </c>
      <c r="CD196">
        <v>10</v>
      </c>
      <c r="CE196">
        <v>12</v>
      </c>
      <c r="CF196">
        <v>12</v>
      </c>
      <c r="CG196" t="s">
        <v>5677</v>
      </c>
      <c r="CH196">
        <v>414</v>
      </c>
      <c r="CI196" t="s">
        <v>3290</v>
      </c>
      <c r="CJ196" t="s">
        <v>7332</v>
      </c>
      <c r="CK196">
        <v>5.56</v>
      </c>
      <c r="CL196">
        <v>1.9</v>
      </c>
      <c r="CM196" t="s">
        <v>3957</v>
      </c>
      <c r="CO196" t="str">
        <f>VLOOKUP(CM196,AutoSCAN_ORG!B200:CF2715,1,FALSE)</f>
        <v>AS00-0000858</v>
      </c>
      <c r="CP196">
        <f>VLOOKUP($CM196,AutoSCAN_ORG!$B$1:$CF$2516,2,FALSE)</f>
        <v>979.34199999999998</v>
      </c>
      <c r="CQ196">
        <f>VLOOKUP($CM196,AutoSCAN_ORG!$B$1:$CF$2516,3,FALSE)</f>
        <v>11.475</v>
      </c>
      <c r="CR196">
        <f>VLOOKUP($CM196,AutoSCAN_ORG!$B$1:$CF$2516,4,FALSE)</f>
        <v>222.71199999999999</v>
      </c>
      <c r="CS196">
        <f>VLOOKUP($CM196,AutoSCAN_ORG!$B$1:$CF$2516,5,FALSE)</f>
        <v>6.2949999999999999</v>
      </c>
      <c r="CT196" t="str">
        <f>VLOOKUP($CM196,AutoSCAN_ORG!$B$1:$CF$2516,6,FALSE)</f>
        <v>MELO-CORR</v>
      </c>
      <c r="CU196">
        <f>VLOOKUP($CM196,AutoSCAN_ORG!$B$1:$CF$2516,7,FALSE)</f>
        <v>0</v>
      </c>
      <c r="CV196">
        <f>VLOOKUP($CM196,AutoSCAN_ORG!$B$1:$CF$2516,69,FALSE)</f>
        <v>0</v>
      </c>
      <c r="CW196">
        <f>VLOOKUP($CM196,AutoSCAN_ORG!$B$1:$CF$2516,70,FALSE)</f>
        <v>0</v>
      </c>
      <c r="CX196" t="str">
        <f>VLOOKUP($CM196,AutoSCAN_ORG!$B$1:$CF$2516,71,FALSE)</f>
        <v>Y</v>
      </c>
      <c r="CZ196">
        <f>VLOOKUP($CM196,AutoSCAN_ORG!$B$1:$CF$2516,73,FALSE)</f>
        <v>0</v>
      </c>
      <c r="DA196">
        <f>VLOOKUP($CM196,AutoSCAN_ORG!$B$1:$CF$2516,74,FALSE)</f>
        <v>0</v>
      </c>
      <c r="DB196">
        <f>VLOOKUP($CM196,AutoSCAN_ORG!$B$1:$CF$2516,75,FALSE)</f>
        <v>0</v>
      </c>
      <c r="DC196">
        <f>VLOOKUP($CM196,AutoSCAN_ORG!$B$1:$CF$2516,76,FALSE)</f>
        <v>0</v>
      </c>
      <c r="DD196">
        <f>VLOOKUP($CM196,AutoSCAN_ORG!$B$1:$CF$2516,77,FALSE)</f>
        <v>0</v>
      </c>
      <c r="DF196">
        <f>VLOOKUP($CM196,AutoSCAN_ORG!$B$1:$CF$2516,79,FALSE)</f>
        <v>11.92</v>
      </c>
      <c r="DG196">
        <f>VLOOKUP($CM196,AutoSCAN_ORG!$B$1:$CF$2516,80,FALSE)</f>
        <v>11.92</v>
      </c>
      <c r="DH196">
        <f>VLOOKUP($CM196,AutoSCAN_ORG!$B$1:$CF$2516,81,FALSE)</f>
        <v>1.9E-2</v>
      </c>
      <c r="DI196">
        <f>VLOOKUP($CM196,AutoSCAN_ORG!$B$1:$CF$2516,82,FALSE)</f>
        <v>3.3000000000000002E-2</v>
      </c>
      <c r="DJ196">
        <f>VLOOKUP($CM196,AutoSCAN_ORG!$B$1:$CF$2516,83,FALSE)</f>
        <v>0.75900000000000001</v>
      </c>
    </row>
    <row r="197" spans="2:114" x14ac:dyDescent="0.35">
      <c r="B197" t="s">
        <v>3958</v>
      </c>
      <c r="C197">
        <v>201</v>
      </c>
      <c r="D197" t="s">
        <v>7778</v>
      </c>
      <c r="E197">
        <v>336</v>
      </c>
      <c r="F197">
        <v>979.96</v>
      </c>
      <c r="G197">
        <v>10</v>
      </c>
      <c r="H197" t="s">
        <v>7782</v>
      </c>
      <c r="I197" t="s">
        <v>7773</v>
      </c>
      <c r="J197" t="s">
        <v>5753</v>
      </c>
      <c r="K197">
        <v>11</v>
      </c>
      <c r="L197">
        <v>0.59</v>
      </c>
      <c r="M197">
        <v>7</v>
      </c>
      <c r="N197">
        <v>7</v>
      </c>
      <c r="O197" t="s">
        <v>7500</v>
      </c>
      <c r="Q197">
        <v>11</v>
      </c>
      <c r="R197" t="s">
        <v>7784</v>
      </c>
      <c r="S197" t="s">
        <v>7774</v>
      </c>
      <c r="T197" t="s">
        <v>7195</v>
      </c>
      <c r="U197" t="s">
        <v>7497</v>
      </c>
      <c r="V197" t="s">
        <v>7497</v>
      </c>
      <c r="W197">
        <v>5.56</v>
      </c>
      <c r="X197" t="s">
        <v>7888</v>
      </c>
      <c r="Y197">
        <v>1.9</v>
      </c>
      <c r="Z197" t="s">
        <v>7774</v>
      </c>
      <c r="AA197" t="s">
        <v>7789</v>
      </c>
      <c r="AB197" t="s">
        <v>7774</v>
      </c>
      <c r="AF197" t="s">
        <v>5678</v>
      </c>
      <c r="AG197">
        <v>42.775812670000001</v>
      </c>
      <c r="AH197">
        <v>-82.037424220000005</v>
      </c>
      <c r="AI197">
        <v>202.2</v>
      </c>
      <c r="AJ197">
        <v>290</v>
      </c>
      <c r="AL197">
        <v>15</v>
      </c>
      <c r="AM197">
        <v>986</v>
      </c>
      <c r="AN197">
        <v>12.055999999999999</v>
      </c>
      <c r="AO197">
        <v>406.553</v>
      </c>
      <c r="AP197">
        <v>2117</v>
      </c>
      <c r="AQ197">
        <v>2117</v>
      </c>
      <c r="AT197">
        <v>1.24</v>
      </c>
      <c r="AU197">
        <v>1.24</v>
      </c>
      <c r="AW197">
        <v>2.15</v>
      </c>
      <c r="AX197">
        <v>2.15</v>
      </c>
      <c r="BD197">
        <v>0.59</v>
      </c>
      <c r="BE197">
        <v>7</v>
      </c>
      <c r="BF197" t="s">
        <v>1172</v>
      </c>
      <c r="BG197" t="s">
        <v>3958</v>
      </c>
      <c r="BH197">
        <v>201</v>
      </c>
      <c r="BI197" t="s">
        <v>5753</v>
      </c>
      <c r="BJ197" t="s">
        <v>7773</v>
      </c>
      <c r="BK197">
        <v>201</v>
      </c>
      <c r="BL197">
        <v>1180</v>
      </c>
      <c r="BM197">
        <v>337</v>
      </c>
      <c r="BN197">
        <v>11</v>
      </c>
      <c r="BS197">
        <v>13</v>
      </c>
      <c r="BT197">
        <v>0.66</v>
      </c>
      <c r="BU197">
        <v>0.57999999999999996</v>
      </c>
      <c r="BV197">
        <v>0.57999999999999996</v>
      </c>
      <c r="BW197">
        <v>42.775812670000001</v>
      </c>
      <c r="BX197">
        <v>-82.037424220000005</v>
      </c>
      <c r="BY197">
        <v>4736441.4780000001</v>
      </c>
      <c r="BZ197">
        <v>202.25</v>
      </c>
      <c r="CA197">
        <v>134.6</v>
      </c>
      <c r="CB197" t="s">
        <v>7504</v>
      </c>
      <c r="CC197">
        <v>7</v>
      </c>
      <c r="CD197">
        <v>10</v>
      </c>
      <c r="CE197">
        <v>12</v>
      </c>
      <c r="CF197">
        <v>12</v>
      </c>
      <c r="CG197" t="s">
        <v>5677</v>
      </c>
      <c r="CH197">
        <v>414</v>
      </c>
      <c r="CI197" t="s">
        <v>3290</v>
      </c>
      <c r="CJ197" t="s">
        <v>7332</v>
      </c>
      <c r="CK197">
        <v>5.56</v>
      </c>
      <c r="CL197">
        <v>1.8</v>
      </c>
      <c r="CM197" t="s">
        <v>3958</v>
      </c>
      <c r="CO197" t="str">
        <f>VLOOKUP(CM197,AutoSCAN_ORG!B201:CF2716,1,FALSE)</f>
        <v>AS00-0000859</v>
      </c>
      <c r="CP197">
        <f>VLOOKUP($CM197,AutoSCAN_ORG!$B$1:$CF$2516,2,FALSE)</f>
        <v>979.95799999999997</v>
      </c>
      <c r="CQ197">
        <f>VLOOKUP($CM197,AutoSCAN_ORG!$B$1:$CF$2516,3,FALSE)</f>
        <v>8</v>
      </c>
      <c r="CR197">
        <f>VLOOKUP($CM197,AutoSCAN_ORG!$B$1:$CF$2516,4,FALSE)</f>
        <v>220.90600000000001</v>
      </c>
      <c r="CS197">
        <f>VLOOKUP($CM197,AutoSCAN_ORG!$B$1:$CF$2516,5,FALSE)</f>
        <v>6.2949999999999999</v>
      </c>
      <c r="CT197" t="str">
        <f>VLOOKUP($CM197,AutoSCAN_ORG!$B$1:$CF$2516,6,FALSE)</f>
        <v>MELO-CORR</v>
      </c>
      <c r="CU197">
        <f>VLOOKUP($CM197,AutoSCAN_ORG!$B$1:$CF$2516,7,FALSE)</f>
        <v>0</v>
      </c>
      <c r="CV197">
        <f>VLOOKUP($CM197,AutoSCAN_ORG!$B$1:$CF$2516,69,FALSE)</f>
        <v>0</v>
      </c>
      <c r="CW197">
        <f>VLOOKUP($CM197,AutoSCAN_ORG!$B$1:$CF$2516,70,FALSE)</f>
        <v>0</v>
      </c>
      <c r="CX197" t="str">
        <f>VLOOKUP($CM197,AutoSCAN_ORG!$B$1:$CF$2516,71,FALSE)</f>
        <v>Y</v>
      </c>
      <c r="CZ197" t="str">
        <f>VLOOKUP($CM197,AutoSCAN_ORG!$B$1:$CF$2516,73,FALSE)</f>
        <v>added</v>
      </c>
      <c r="DA197">
        <f>VLOOKUP($CM197,AutoSCAN_ORG!$B$1:$CF$2516,74,FALSE)</f>
        <v>0</v>
      </c>
      <c r="DB197">
        <f>VLOOKUP($CM197,AutoSCAN_ORG!$B$1:$CF$2516,75,FALSE)</f>
        <v>0</v>
      </c>
      <c r="DC197">
        <f>VLOOKUP($CM197,AutoSCAN_ORG!$B$1:$CF$2516,76,FALSE)</f>
        <v>0</v>
      </c>
      <c r="DD197">
        <f>VLOOKUP($CM197,AutoSCAN_ORG!$B$1:$CF$2516,77,FALSE)</f>
        <v>0</v>
      </c>
      <c r="DF197">
        <f>VLOOKUP($CM197,AutoSCAN_ORG!$B$1:$CF$2516,79,FALSE)</f>
        <v>10.67</v>
      </c>
      <c r="DG197">
        <f>VLOOKUP($CM197,AutoSCAN_ORG!$B$1:$CF$2516,80,FALSE)</f>
        <v>10.67</v>
      </c>
      <c r="DH197">
        <f>VLOOKUP($CM197,AutoSCAN_ORG!$B$1:$CF$2516,81,FALSE)</f>
        <v>2.4E-2</v>
      </c>
      <c r="DI197">
        <f>VLOOKUP($CM197,AutoSCAN_ORG!$B$1:$CF$2516,82,FALSE)</f>
        <v>4.2999999999999997E-2</v>
      </c>
      <c r="DJ197">
        <f>VLOOKUP($CM197,AutoSCAN_ORG!$B$1:$CF$2516,83,FALSE)</f>
        <v>0.76700000000000002</v>
      </c>
    </row>
    <row r="198" spans="2:114" x14ac:dyDescent="0.35">
      <c r="B198" t="s">
        <v>3954</v>
      </c>
      <c r="C198">
        <v>196</v>
      </c>
      <c r="D198" t="s">
        <v>7778</v>
      </c>
      <c r="E198">
        <v>331</v>
      </c>
      <c r="F198">
        <v>978.28700000000003</v>
      </c>
      <c r="G198">
        <v>10</v>
      </c>
      <c r="H198" t="s">
        <v>7782</v>
      </c>
      <c r="I198" t="s">
        <v>7773</v>
      </c>
      <c r="J198" t="s">
        <v>7852</v>
      </c>
      <c r="K198">
        <v>12</v>
      </c>
      <c r="L198">
        <v>0.67</v>
      </c>
      <c r="M198">
        <v>105</v>
      </c>
      <c r="N198">
        <v>18</v>
      </c>
      <c r="O198" t="s">
        <v>7509</v>
      </c>
      <c r="Q198">
        <v>10</v>
      </c>
      <c r="R198" t="s">
        <v>7784</v>
      </c>
      <c r="S198" t="s">
        <v>7774</v>
      </c>
      <c r="T198" t="s">
        <v>7195</v>
      </c>
      <c r="U198" t="s">
        <v>7497</v>
      </c>
      <c r="V198" t="s">
        <v>7497</v>
      </c>
      <c r="W198">
        <v>5.56</v>
      </c>
      <c r="X198" t="s">
        <v>7888</v>
      </c>
      <c r="Y198">
        <v>1.8</v>
      </c>
      <c r="Z198" t="s">
        <v>7774</v>
      </c>
      <c r="AA198" t="s">
        <v>7879</v>
      </c>
      <c r="AB198" t="s">
        <v>7774</v>
      </c>
      <c r="AC198">
        <v>10</v>
      </c>
      <c r="AF198" t="s">
        <v>5683</v>
      </c>
      <c r="AG198">
        <v>42.775828240000003</v>
      </c>
      <c r="AH198">
        <v>-82.037423669999995</v>
      </c>
      <c r="AI198">
        <v>202.2</v>
      </c>
      <c r="AJ198">
        <v>290</v>
      </c>
      <c r="AL198">
        <v>15</v>
      </c>
      <c r="AM198">
        <v>986</v>
      </c>
      <c r="AN198">
        <v>10.334</v>
      </c>
      <c r="AO198">
        <v>415.18099999999998</v>
      </c>
      <c r="AP198">
        <v>2019</v>
      </c>
      <c r="AQ198">
        <v>1991</v>
      </c>
      <c r="AT198">
        <v>1.1599999999999999</v>
      </c>
      <c r="AU198">
        <v>1.18</v>
      </c>
      <c r="AW198">
        <v>2.02</v>
      </c>
      <c r="AX198">
        <v>2.0499999999999998</v>
      </c>
      <c r="BD198">
        <v>0.45</v>
      </c>
      <c r="BE198">
        <v>105</v>
      </c>
      <c r="BF198" t="s">
        <v>8671</v>
      </c>
      <c r="BG198" t="s">
        <v>3954</v>
      </c>
      <c r="BH198">
        <v>196</v>
      </c>
      <c r="BI198" t="s">
        <v>7852</v>
      </c>
      <c r="BJ198" t="s">
        <v>7773</v>
      </c>
      <c r="BK198">
        <v>196</v>
      </c>
      <c r="BL198">
        <v>1180</v>
      </c>
      <c r="BM198">
        <v>331</v>
      </c>
      <c r="BN198">
        <v>10</v>
      </c>
      <c r="BO198" t="s">
        <v>8660</v>
      </c>
      <c r="BS198">
        <v>12</v>
      </c>
      <c r="BT198">
        <v>0.69</v>
      </c>
      <c r="BU198">
        <v>0.62</v>
      </c>
      <c r="BV198">
        <v>0.61</v>
      </c>
      <c r="BW198">
        <v>42.775828240000003</v>
      </c>
      <c r="BX198">
        <v>-82.037423669999995</v>
      </c>
      <c r="BY198">
        <v>4736443.2050000001</v>
      </c>
      <c r="BZ198">
        <v>202.25</v>
      </c>
      <c r="CA198">
        <v>138.19999999999999</v>
      </c>
      <c r="CB198" t="s">
        <v>7357</v>
      </c>
      <c r="CC198">
        <v>7</v>
      </c>
      <c r="CD198">
        <v>10</v>
      </c>
      <c r="CE198">
        <v>11</v>
      </c>
      <c r="CF198">
        <v>11</v>
      </c>
      <c r="CG198" t="s">
        <v>5677</v>
      </c>
      <c r="CH198">
        <v>414</v>
      </c>
      <c r="CI198" t="s">
        <v>5823</v>
      </c>
      <c r="CJ198" t="s">
        <v>8661</v>
      </c>
      <c r="CK198">
        <v>5.56</v>
      </c>
      <c r="CM198" t="s">
        <v>3954</v>
      </c>
      <c r="CO198" t="str">
        <f>VLOOKUP(CM198,AutoSCAN_ORG!B196:CF2711,1,FALSE)</f>
        <v>AS00-0000855</v>
      </c>
      <c r="CP198">
        <f>VLOOKUP($CM198,AutoSCAN_ORG!$B$1:$CF$2516,2,FALSE)</f>
        <v>978.28899999999999</v>
      </c>
      <c r="CQ198">
        <f>VLOOKUP($CM198,AutoSCAN_ORG!$B$1:$CF$2516,3,FALSE)</f>
        <v>9.07</v>
      </c>
      <c r="CR198">
        <f>VLOOKUP($CM198,AutoSCAN_ORG!$B$1:$CF$2516,4,FALSE)</f>
        <v>215.94900000000001</v>
      </c>
      <c r="CS198">
        <f>VLOOKUP($CM198,AutoSCAN_ORG!$B$1:$CF$2516,5,FALSE)</f>
        <v>6.2949999999999999</v>
      </c>
      <c r="CT198" t="str">
        <f>VLOOKUP($CM198,AutoSCAN_ORG!$B$1:$CF$2516,6,FALSE)</f>
        <v>MELO-CORR</v>
      </c>
      <c r="CU198">
        <f>VLOOKUP($CM198,AutoSCAN_ORG!$B$1:$CF$2516,7,FALSE)</f>
        <v>0</v>
      </c>
      <c r="CV198">
        <f>VLOOKUP($CM198,AutoSCAN_ORG!$B$1:$CF$2516,69,FALSE)</f>
        <v>0</v>
      </c>
      <c r="CW198">
        <f>VLOOKUP($CM198,AutoSCAN_ORG!$B$1:$CF$2516,70,FALSE)</f>
        <v>0</v>
      </c>
      <c r="CX198" t="str">
        <f>VLOOKUP($CM198,AutoSCAN_ORG!$B$1:$CF$2516,71,FALSE)</f>
        <v>Y</v>
      </c>
      <c r="CY198">
        <f>VLOOKUP($CM198,AutoSCAN_ORG!$B$1:$CF$2516,72,FALSE)</f>
        <v>0</v>
      </c>
      <c r="CZ198">
        <f>VLOOKUP($CM198,AutoSCAN_ORG!$B$1:$CF$2516,73,FALSE)</f>
        <v>0</v>
      </c>
      <c r="DA198">
        <f>VLOOKUP($CM198,AutoSCAN_ORG!$B$1:$CF$2516,74,FALSE)</f>
        <v>0</v>
      </c>
      <c r="DB198">
        <f>VLOOKUP($CM198,AutoSCAN_ORG!$B$1:$CF$2516,75,FALSE)</f>
        <v>0</v>
      </c>
      <c r="DC198">
        <f>VLOOKUP($CM198,AutoSCAN_ORG!$B$1:$CF$2516,76,FALSE)</f>
        <v>0</v>
      </c>
      <c r="DD198">
        <f>VLOOKUP($CM198,AutoSCAN_ORG!$B$1:$CF$2516,77,FALSE)</f>
        <v>0</v>
      </c>
      <c r="DE198">
        <f>VLOOKUP($CM198,AutoSCAN_ORG!$B$1:$CF$2516,78,FALSE)</f>
        <v>0</v>
      </c>
      <c r="DF198">
        <f>VLOOKUP($CM198,AutoSCAN_ORG!$B$1:$CF$2516,79,FALSE)</f>
        <v>12.01</v>
      </c>
      <c r="DG198">
        <f>VLOOKUP($CM198,AutoSCAN_ORG!$B$1:$CF$2516,80,FALSE)</f>
        <v>12.01</v>
      </c>
      <c r="DH198">
        <f>VLOOKUP($CM198,AutoSCAN_ORG!$B$1:$CF$2516,81,FALSE)</f>
        <v>1.7999999999999999E-2</v>
      </c>
      <c r="DI198">
        <f>VLOOKUP($CM198,AutoSCAN_ORG!$B$1:$CF$2516,82,FALSE)</f>
        <v>3.6999999999999998E-2</v>
      </c>
      <c r="DJ198">
        <f>VLOOKUP($CM198,AutoSCAN_ORG!$B$1:$CF$2516,83,FALSE)</f>
        <v>0.86599999999999999</v>
      </c>
    </row>
    <row r="199" spans="2:114" x14ac:dyDescent="0.35">
      <c r="B199" t="s">
        <v>3959</v>
      </c>
      <c r="C199">
        <v>203</v>
      </c>
      <c r="D199" t="s">
        <v>7778</v>
      </c>
      <c r="E199">
        <v>338</v>
      </c>
      <c r="F199">
        <v>979.98500000000001</v>
      </c>
      <c r="G199">
        <v>10</v>
      </c>
      <c r="H199" t="s">
        <v>7782</v>
      </c>
      <c r="I199" t="s">
        <v>7773</v>
      </c>
      <c r="J199" t="s">
        <v>5753</v>
      </c>
      <c r="K199">
        <v>12</v>
      </c>
      <c r="L199">
        <v>0.69</v>
      </c>
      <c r="M199">
        <v>10</v>
      </c>
      <c r="N199">
        <v>9</v>
      </c>
      <c r="O199" t="s">
        <v>7570</v>
      </c>
      <c r="Q199">
        <v>11</v>
      </c>
      <c r="R199" t="s">
        <v>7784</v>
      </c>
      <c r="S199" t="s">
        <v>7774</v>
      </c>
      <c r="T199" t="s">
        <v>7195</v>
      </c>
      <c r="U199" t="s">
        <v>7497</v>
      </c>
      <c r="V199" t="s">
        <v>7497</v>
      </c>
      <c r="W199">
        <v>5.56</v>
      </c>
      <c r="X199" t="s">
        <v>7888</v>
      </c>
      <c r="Y199">
        <v>1.9</v>
      </c>
      <c r="Z199" t="s">
        <v>7774</v>
      </c>
      <c r="AA199" t="s">
        <v>7789</v>
      </c>
      <c r="AB199" t="s">
        <v>7774</v>
      </c>
      <c r="AF199" t="s">
        <v>5678</v>
      </c>
      <c r="AG199">
        <v>42.775812459999997</v>
      </c>
      <c r="AH199">
        <v>-82.037424229999999</v>
      </c>
      <c r="AI199">
        <v>202.2</v>
      </c>
      <c r="AJ199">
        <v>290</v>
      </c>
      <c r="AL199">
        <v>15</v>
      </c>
      <c r="AM199">
        <v>986</v>
      </c>
      <c r="AN199">
        <v>12.08</v>
      </c>
      <c r="AO199">
        <v>407.75299999999999</v>
      </c>
      <c r="AP199">
        <v>2114</v>
      </c>
      <c r="AQ199">
        <v>2115</v>
      </c>
      <c r="AT199">
        <v>1.23</v>
      </c>
      <c r="AU199">
        <v>1.23</v>
      </c>
      <c r="AW199">
        <v>2.14</v>
      </c>
      <c r="AX199">
        <v>2.14</v>
      </c>
      <c r="BD199">
        <v>0.69</v>
      </c>
      <c r="BE199">
        <v>10</v>
      </c>
      <c r="BF199" t="s">
        <v>1173</v>
      </c>
      <c r="BG199" t="s">
        <v>3959</v>
      </c>
      <c r="BH199">
        <v>203</v>
      </c>
      <c r="BI199" t="s">
        <v>5753</v>
      </c>
      <c r="BJ199" t="s">
        <v>7773</v>
      </c>
      <c r="BK199">
        <v>203</v>
      </c>
      <c r="BL199">
        <v>1180</v>
      </c>
      <c r="BM199">
        <v>337</v>
      </c>
      <c r="BN199">
        <v>11</v>
      </c>
      <c r="BS199">
        <v>13</v>
      </c>
      <c r="BT199">
        <v>0.66</v>
      </c>
      <c r="BU199">
        <v>0.57999999999999996</v>
      </c>
      <c r="BV199">
        <v>0.57999999999999996</v>
      </c>
      <c r="BW199">
        <v>42.775812459999997</v>
      </c>
      <c r="BX199">
        <v>-82.037424229999999</v>
      </c>
      <c r="BY199">
        <v>4736441.4539999999</v>
      </c>
      <c r="BZ199">
        <v>202.25</v>
      </c>
      <c r="CA199">
        <v>135.1</v>
      </c>
      <c r="CB199" t="s">
        <v>7501</v>
      </c>
      <c r="CC199">
        <v>7</v>
      </c>
      <c r="CD199">
        <v>10</v>
      </c>
      <c r="CE199">
        <v>12</v>
      </c>
      <c r="CF199">
        <v>12</v>
      </c>
      <c r="CG199" t="s">
        <v>5677</v>
      </c>
      <c r="CH199">
        <v>414</v>
      </c>
      <c r="CI199" t="s">
        <v>3290</v>
      </c>
      <c r="CJ199" t="s">
        <v>7332</v>
      </c>
      <c r="CK199">
        <v>5.56</v>
      </c>
      <c r="CL199">
        <v>1.8</v>
      </c>
      <c r="CM199" t="s">
        <v>3959</v>
      </c>
      <c r="CO199" t="str">
        <f>VLOOKUP(CM199,AutoSCAN_ORG!B203:CF2718,1,FALSE)</f>
        <v>AS00-0000860</v>
      </c>
      <c r="CP199">
        <f>VLOOKUP($CM199,AutoSCAN_ORG!$B$1:$CF$2516,2,FALSE)</f>
        <v>979.98199999999997</v>
      </c>
      <c r="CQ199">
        <f>VLOOKUP($CM199,AutoSCAN_ORG!$B$1:$CF$2516,3,FALSE)</f>
        <v>9.125</v>
      </c>
      <c r="CR199">
        <f>VLOOKUP($CM199,AutoSCAN_ORG!$B$1:$CF$2516,4,FALSE)</f>
        <v>219.66300000000001</v>
      </c>
      <c r="CS199">
        <f>VLOOKUP($CM199,AutoSCAN_ORG!$B$1:$CF$2516,5,FALSE)</f>
        <v>6.2949999999999999</v>
      </c>
      <c r="CT199" t="str">
        <f>VLOOKUP($CM199,AutoSCAN_ORG!$B$1:$CF$2516,6,FALSE)</f>
        <v>MELO-CORR</v>
      </c>
      <c r="CU199">
        <f>VLOOKUP($CM199,AutoSCAN_ORG!$B$1:$CF$2516,7,FALSE)</f>
        <v>0</v>
      </c>
      <c r="CV199">
        <f>VLOOKUP($CM199,AutoSCAN_ORG!$B$1:$CF$2516,69,FALSE)</f>
        <v>0</v>
      </c>
      <c r="CW199">
        <f>VLOOKUP($CM199,AutoSCAN_ORG!$B$1:$CF$2516,70,FALSE)</f>
        <v>0</v>
      </c>
      <c r="CX199" t="str">
        <f>VLOOKUP($CM199,AutoSCAN_ORG!$B$1:$CF$2516,71,FALSE)</f>
        <v>Y</v>
      </c>
      <c r="CZ199" t="str">
        <f>VLOOKUP($CM199,AutoSCAN_ORG!$B$1:$CF$2516,73,FALSE)</f>
        <v>added</v>
      </c>
      <c r="DA199">
        <f>VLOOKUP($CM199,AutoSCAN_ORG!$B$1:$CF$2516,74,FALSE)</f>
        <v>0</v>
      </c>
      <c r="DB199">
        <f>VLOOKUP($CM199,AutoSCAN_ORG!$B$1:$CF$2516,75,FALSE)</f>
        <v>0</v>
      </c>
      <c r="DC199">
        <f>VLOOKUP($CM199,AutoSCAN_ORG!$B$1:$CF$2516,76,FALSE)</f>
        <v>0</v>
      </c>
      <c r="DD199">
        <f>VLOOKUP($CM199,AutoSCAN_ORG!$B$1:$CF$2516,77,FALSE)</f>
        <v>0</v>
      </c>
      <c r="DF199">
        <f>VLOOKUP($CM199,AutoSCAN_ORG!$B$1:$CF$2516,79,FALSE)</f>
        <v>12.35</v>
      </c>
      <c r="DG199">
        <f>VLOOKUP($CM199,AutoSCAN_ORG!$B$1:$CF$2516,80,FALSE)</f>
        <v>12.35</v>
      </c>
      <c r="DH199">
        <f>VLOOKUP($CM199,AutoSCAN_ORG!$B$1:$CF$2516,81,FALSE)</f>
        <v>7.0000000000000001E-3</v>
      </c>
      <c r="DI199">
        <f>VLOOKUP($CM199,AutoSCAN_ORG!$B$1:$CF$2516,82,FALSE)</f>
        <v>1.7999999999999999E-2</v>
      </c>
      <c r="DJ199">
        <f>VLOOKUP($CM199,AutoSCAN_ORG!$B$1:$CF$2516,83,FALSE)</f>
        <v>0.75900000000000001</v>
      </c>
    </row>
    <row r="200" spans="2:114" x14ac:dyDescent="0.35">
      <c r="B200" t="s">
        <v>3960</v>
      </c>
      <c r="C200">
        <v>204</v>
      </c>
      <c r="D200" t="s">
        <v>7778</v>
      </c>
      <c r="E200">
        <v>339</v>
      </c>
      <c r="F200">
        <v>980.69799999999998</v>
      </c>
      <c r="G200">
        <v>10</v>
      </c>
      <c r="H200" t="s">
        <v>7782</v>
      </c>
      <c r="I200" t="s">
        <v>7773</v>
      </c>
      <c r="J200" t="s">
        <v>5753</v>
      </c>
      <c r="K200">
        <v>12</v>
      </c>
      <c r="L200">
        <v>0.64</v>
      </c>
      <c r="M200">
        <v>11</v>
      </c>
      <c r="N200">
        <v>10</v>
      </c>
      <c r="O200" t="s">
        <v>7511</v>
      </c>
      <c r="Q200">
        <v>12</v>
      </c>
      <c r="R200" t="s">
        <v>7784</v>
      </c>
      <c r="S200" t="s">
        <v>7774</v>
      </c>
      <c r="T200" t="s">
        <v>7195</v>
      </c>
      <c r="U200" t="s">
        <v>7497</v>
      </c>
      <c r="V200" t="s">
        <v>7497</v>
      </c>
      <c r="W200">
        <v>5.56</v>
      </c>
      <c r="X200" t="s">
        <v>7888</v>
      </c>
      <c r="Y200">
        <v>1.8</v>
      </c>
      <c r="Z200" t="s">
        <v>7774</v>
      </c>
      <c r="AA200" t="s">
        <v>7783</v>
      </c>
      <c r="AB200" t="s">
        <v>7774</v>
      </c>
      <c r="AF200" t="s">
        <v>5678</v>
      </c>
      <c r="AG200">
        <v>42.775806019999997</v>
      </c>
      <c r="AH200">
        <v>-82.037424450000003</v>
      </c>
      <c r="AI200">
        <v>202.2</v>
      </c>
      <c r="AJ200">
        <v>290</v>
      </c>
      <c r="AL200">
        <v>15</v>
      </c>
      <c r="AM200">
        <v>986</v>
      </c>
      <c r="AN200">
        <v>12.792</v>
      </c>
      <c r="AO200">
        <v>393.89299999999997</v>
      </c>
      <c r="AP200">
        <v>2113</v>
      </c>
      <c r="AQ200">
        <v>2114</v>
      </c>
      <c r="AT200">
        <v>1.23</v>
      </c>
      <c r="AU200">
        <v>1.23</v>
      </c>
      <c r="AW200">
        <v>2.14</v>
      </c>
      <c r="AX200">
        <v>2.14</v>
      </c>
      <c r="BD200">
        <v>0.64</v>
      </c>
      <c r="BE200">
        <v>11</v>
      </c>
      <c r="BF200" t="s">
        <v>1174</v>
      </c>
      <c r="BG200" t="s">
        <v>3960</v>
      </c>
      <c r="BH200">
        <v>204</v>
      </c>
      <c r="BI200" t="s">
        <v>5753</v>
      </c>
      <c r="BJ200" t="s">
        <v>7773</v>
      </c>
      <c r="BK200">
        <v>204</v>
      </c>
      <c r="BL200">
        <v>1180</v>
      </c>
      <c r="BM200">
        <v>340</v>
      </c>
      <c r="BN200">
        <v>12</v>
      </c>
      <c r="BS200">
        <v>13</v>
      </c>
      <c r="BT200">
        <v>0.66</v>
      </c>
      <c r="BU200">
        <v>0.57999999999999996</v>
      </c>
      <c r="BV200">
        <v>0.57999999999999996</v>
      </c>
      <c r="BW200">
        <v>42.775806019999997</v>
      </c>
      <c r="BX200">
        <v>-82.037424450000003</v>
      </c>
      <c r="BY200">
        <v>4736440.7390000001</v>
      </c>
      <c r="BZ200">
        <v>202.249</v>
      </c>
      <c r="CA200">
        <v>129.30000000000001</v>
      </c>
      <c r="CB200" t="s">
        <v>7512</v>
      </c>
      <c r="CC200">
        <v>7</v>
      </c>
      <c r="CD200">
        <v>10</v>
      </c>
      <c r="CE200">
        <v>12</v>
      </c>
      <c r="CF200">
        <v>12</v>
      </c>
      <c r="CG200" t="s">
        <v>5677</v>
      </c>
      <c r="CH200">
        <v>414</v>
      </c>
      <c r="CI200" t="s">
        <v>3290</v>
      </c>
      <c r="CJ200" t="s">
        <v>7332</v>
      </c>
      <c r="CK200">
        <v>5.56</v>
      </c>
      <c r="CL200">
        <v>1.8</v>
      </c>
      <c r="CM200" t="s">
        <v>3960</v>
      </c>
      <c r="CO200" t="str">
        <f>VLOOKUP(CM200,AutoSCAN_ORG!B204:CF2719,1,FALSE)</f>
        <v>AS00-0000861</v>
      </c>
      <c r="CP200">
        <f>VLOOKUP($CM200,AutoSCAN_ORG!$B$1:$CF$2516,2,FALSE)</f>
        <v>980.69399999999996</v>
      </c>
      <c r="CQ200">
        <f>VLOOKUP($CM200,AutoSCAN_ORG!$B$1:$CF$2516,3,FALSE)</f>
        <v>12.237</v>
      </c>
      <c r="CR200">
        <f>VLOOKUP($CM200,AutoSCAN_ORG!$B$1:$CF$2516,4,FALSE)</f>
        <v>224.899</v>
      </c>
      <c r="CS200">
        <f>VLOOKUP($CM200,AutoSCAN_ORG!$B$1:$CF$2516,5,FALSE)</f>
        <v>7.3360000000000003</v>
      </c>
      <c r="CT200" t="str">
        <f>VLOOKUP($CM200,AutoSCAN_ORG!$B$1:$CF$2516,6,FALSE)</f>
        <v>MELO-CORR</v>
      </c>
      <c r="CU200">
        <f>VLOOKUP($CM200,AutoSCAN_ORG!$B$1:$CF$2516,7,FALSE)</f>
        <v>0</v>
      </c>
      <c r="CV200">
        <f>VLOOKUP($CM200,AutoSCAN_ORG!$B$1:$CF$2516,69,FALSE)</f>
        <v>0</v>
      </c>
      <c r="CW200">
        <f>VLOOKUP($CM200,AutoSCAN_ORG!$B$1:$CF$2516,70,FALSE)</f>
        <v>0</v>
      </c>
      <c r="CX200" t="str">
        <f>VLOOKUP($CM200,AutoSCAN_ORG!$B$1:$CF$2516,71,FALSE)</f>
        <v>Y</v>
      </c>
      <c r="CZ200" t="str">
        <f>VLOOKUP($CM200,AutoSCAN_ORG!$B$1:$CF$2516,73,FALSE)</f>
        <v>added</v>
      </c>
      <c r="DA200">
        <f>VLOOKUP($CM200,AutoSCAN_ORG!$B$1:$CF$2516,74,FALSE)</f>
        <v>0</v>
      </c>
      <c r="DB200">
        <f>VLOOKUP($CM200,AutoSCAN_ORG!$B$1:$CF$2516,75,FALSE)</f>
        <v>0</v>
      </c>
      <c r="DC200">
        <f>VLOOKUP($CM200,AutoSCAN_ORG!$B$1:$CF$2516,76,FALSE)</f>
        <v>0</v>
      </c>
      <c r="DD200">
        <f>VLOOKUP($CM200,AutoSCAN_ORG!$B$1:$CF$2516,77,FALSE)</f>
        <v>0</v>
      </c>
      <c r="DF200">
        <f>VLOOKUP($CM200,AutoSCAN_ORG!$B$1:$CF$2516,79,FALSE)</f>
        <v>11.57</v>
      </c>
      <c r="DG200">
        <f>VLOOKUP($CM200,AutoSCAN_ORG!$B$1:$CF$2516,80,FALSE)</f>
        <v>11.57</v>
      </c>
      <c r="DH200">
        <f>VLOOKUP($CM200,AutoSCAN_ORG!$B$1:$CF$2516,81,FALSE)</f>
        <v>1.4999999999999999E-2</v>
      </c>
      <c r="DI200">
        <f>VLOOKUP($CM200,AutoSCAN_ORG!$B$1:$CF$2516,82,FALSE)</f>
        <v>3.4000000000000002E-2</v>
      </c>
      <c r="DJ200">
        <f>VLOOKUP($CM200,AutoSCAN_ORG!$B$1:$CF$2516,83,FALSE)</f>
        <v>0.79400000000000004</v>
      </c>
    </row>
    <row r="201" spans="2:114" x14ac:dyDescent="0.35">
      <c r="B201" t="s">
        <v>3961</v>
      </c>
      <c r="C201">
        <v>206</v>
      </c>
      <c r="D201" t="s">
        <v>7778</v>
      </c>
      <c r="E201">
        <v>341</v>
      </c>
      <c r="F201">
        <v>980.71600000000001</v>
      </c>
      <c r="G201">
        <v>10</v>
      </c>
      <c r="H201" t="s">
        <v>7782</v>
      </c>
      <c r="I201" t="s">
        <v>7773</v>
      </c>
      <c r="J201" t="s">
        <v>5753</v>
      </c>
      <c r="K201">
        <v>12</v>
      </c>
      <c r="L201">
        <v>0.67</v>
      </c>
      <c r="M201">
        <v>9</v>
      </c>
      <c r="N201">
        <v>8</v>
      </c>
      <c r="O201" t="s">
        <v>7502</v>
      </c>
      <c r="Q201">
        <v>12</v>
      </c>
      <c r="R201" t="s">
        <v>7784</v>
      </c>
      <c r="S201" t="s">
        <v>7774</v>
      </c>
      <c r="T201" t="s">
        <v>7195</v>
      </c>
      <c r="U201" t="s">
        <v>7497</v>
      </c>
      <c r="V201" t="s">
        <v>7497</v>
      </c>
      <c r="W201">
        <v>5.56</v>
      </c>
      <c r="X201" t="s">
        <v>7888</v>
      </c>
      <c r="Y201">
        <v>1.9</v>
      </c>
      <c r="Z201" t="s">
        <v>7774</v>
      </c>
      <c r="AA201" t="s">
        <v>7789</v>
      </c>
      <c r="AB201" t="s">
        <v>7774</v>
      </c>
      <c r="AF201" t="s">
        <v>5678</v>
      </c>
      <c r="AG201">
        <v>42.775805849999998</v>
      </c>
      <c r="AH201">
        <v>-82.037424459999997</v>
      </c>
      <c r="AI201">
        <v>202.2</v>
      </c>
      <c r="AJ201">
        <v>290</v>
      </c>
      <c r="AL201">
        <v>15</v>
      </c>
      <c r="AM201">
        <v>986</v>
      </c>
      <c r="AN201">
        <v>12.811</v>
      </c>
      <c r="AO201">
        <v>414.62700000000001</v>
      </c>
      <c r="AP201">
        <v>2115</v>
      </c>
      <c r="AQ201">
        <v>2116</v>
      </c>
      <c r="AT201">
        <v>1.24</v>
      </c>
      <c r="AU201">
        <v>1.24</v>
      </c>
      <c r="AW201">
        <v>2.15</v>
      </c>
      <c r="AX201">
        <v>2.14</v>
      </c>
      <c r="BD201">
        <v>0.67</v>
      </c>
      <c r="BE201">
        <v>9</v>
      </c>
      <c r="BF201" t="s">
        <v>1175</v>
      </c>
      <c r="BG201" t="s">
        <v>3961</v>
      </c>
      <c r="BH201">
        <v>206</v>
      </c>
      <c r="BI201" t="s">
        <v>5753</v>
      </c>
      <c r="BJ201" t="s">
        <v>7773</v>
      </c>
      <c r="BK201">
        <v>206</v>
      </c>
      <c r="BL201">
        <v>1180</v>
      </c>
      <c r="BM201">
        <v>340</v>
      </c>
      <c r="BN201">
        <v>12</v>
      </c>
      <c r="BS201">
        <v>13</v>
      </c>
      <c r="BT201">
        <v>0.66</v>
      </c>
      <c r="BU201">
        <v>0.57999999999999996</v>
      </c>
      <c r="BV201">
        <v>0.57999999999999996</v>
      </c>
      <c r="BW201">
        <v>42.775805849999998</v>
      </c>
      <c r="BX201">
        <v>-82.037424459999997</v>
      </c>
      <c r="BY201">
        <v>4736440.72</v>
      </c>
      <c r="BZ201">
        <v>202.249</v>
      </c>
      <c r="CA201">
        <v>138</v>
      </c>
      <c r="CB201" t="s">
        <v>7357</v>
      </c>
      <c r="CC201">
        <v>7</v>
      </c>
      <c r="CD201">
        <v>10</v>
      </c>
      <c r="CE201">
        <v>12</v>
      </c>
      <c r="CF201">
        <v>12</v>
      </c>
      <c r="CG201" t="s">
        <v>5677</v>
      </c>
      <c r="CH201">
        <v>414</v>
      </c>
      <c r="CI201" t="s">
        <v>3290</v>
      </c>
      <c r="CJ201" t="s">
        <v>7332</v>
      </c>
      <c r="CK201">
        <v>5.56</v>
      </c>
      <c r="CL201">
        <v>1.9</v>
      </c>
      <c r="CM201" t="s">
        <v>3961</v>
      </c>
      <c r="CO201" t="str">
        <f>VLOOKUP(CM201,AutoSCAN_ORG!B206:CF2721,1,FALSE)</f>
        <v>AS00-0000862</v>
      </c>
      <c r="CP201">
        <f>VLOOKUP($CM201,AutoSCAN_ORG!$B$1:$CF$2516,2,FALSE)</f>
        <v>980.71199999999999</v>
      </c>
      <c r="CQ201">
        <f>VLOOKUP($CM201,AutoSCAN_ORG!$B$1:$CF$2516,3,FALSE)</f>
        <v>10.605</v>
      </c>
      <c r="CR201">
        <f>VLOOKUP($CM201,AutoSCAN_ORG!$B$1:$CF$2516,4,FALSE)</f>
        <v>217.93199999999999</v>
      </c>
      <c r="CS201">
        <f>VLOOKUP($CM201,AutoSCAN_ORG!$B$1:$CF$2516,5,FALSE)</f>
        <v>6.2949999999999999</v>
      </c>
      <c r="CT201" t="str">
        <f>VLOOKUP($CM201,AutoSCAN_ORG!$B$1:$CF$2516,6,FALSE)</f>
        <v>MELO-CORR</v>
      </c>
      <c r="CU201">
        <f>VLOOKUP($CM201,AutoSCAN_ORG!$B$1:$CF$2516,7,FALSE)</f>
        <v>0</v>
      </c>
      <c r="CV201">
        <f>VLOOKUP($CM201,AutoSCAN_ORG!$B$1:$CF$2516,69,FALSE)</f>
        <v>0</v>
      </c>
      <c r="CW201">
        <f>VLOOKUP($CM201,AutoSCAN_ORG!$B$1:$CF$2516,70,FALSE)</f>
        <v>0</v>
      </c>
      <c r="CX201" t="str">
        <f>VLOOKUP($CM201,AutoSCAN_ORG!$B$1:$CF$2516,71,FALSE)</f>
        <v>Y</v>
      </c>
      <c r="CZ201" t="str">
        <f>VLOOKUP($CM201,AutoSCAN_ORG!$B$1:$CF$2516,73,FALSE)</f>
        <v>added</v>
      </c>
      <c r="DA201">
        <f>VLOOKUP($CM201,AutoSCAN_ORG!$B$1:$CF$2516,74,FALSE)</f>
        <v>0</v>
      </c>
      <c r="DB201">
        <f>VLOOKUP($CM201,AutoSCAN_ORG!$B$1:$CF$2516,75,FALSE)</f>
        <v>0</v>
      </c>
      <c r="DC201">
        <f>VLOOKUP($CM201,AutoSCAN_ORG!$B$1:$CF$2516,76,FALSE)</f>
        <v>0</v>
      </c>
      <c r="DD201">
        <f>VLOOKUP($CM201,AutoSCAN_ORG!$B$1:$CF$2516,77,FALSE)</f>
        <v>0</v>
      </c>
      <c r="DF201">
        <f>VLOOKUP($CM201,AutoSCAN_ORG!$B$1:$CF$2516,79,FALSE)</f>
        <v>12.1</v>
      </c>
      <c r="DG201">
        <f>VLOOKUP($CM201,AutoSCAN_ORG!$B$1:$CF$2516,80,FALSE)</f>
        <v>12.1</v>
      </c>
      <c r="DH201">
        <f>VLOOKUP($CM201,AutoSCAN_ORG!$B$1:$CF$2516,81,FALSE)</f>
        <v>1.2E-2</v>
      </c>
      <c r="DI201">
        <f>VLOOKUP($CM201,AutoSCAN_ORG!$B$1:$CF$2516,82,FALSE)</f>
        <v>2.5000000000000001E-2</v>
      </c>
      <c r="DJ201">
        <f>VLOOKUP($CM201,AutoSCAN_ORG!$B$1:$CF$2516,83,FALSE)</f>
        <v>0.79100000000000004</v>
      </c>
    </row>
    <row r="202" spans="2:114" x14ac:dyDescent="0.35">
      <c r="B202" t="s">
        <v>3962</v>
      </c>
      <c r="C202">
        <v>207</v>
      </c>
      <c r="D202" t="s">
        <v>7778</v>
      </c>
      <c r="E202">
        <v>342</v>
      </c>
      <c r="F202">
        <v>980.83900000000006</v>
      </c>
      <c r="G202">
        <v>10</v>
      </c>
      <c r="H202" t="s">
        <v>7782</v>
      </c>
      <c r="I202" t="s">
        <v>7773</v>
      </c>
      <c r="J202" t="s">
        <v>5753</v>
      </c>
      <c r="K202">
        <v>16</v>
      </c>
      <c r="L202">
        <v>0.86</v>
      </c>
      <c r="M202">
        <v>13</v>
      </c>
      <c r="N202">
        <v>12</v>
      </c>
      <c r="O202" t="s">
        <v>7889</v>
      </c>
      <c r="R202" t="s">
        <v>7784</v>
      </c>
      <c r="S202" t="s">
        <v>7774</v>
      </c>
      <c r="T202" t="s">
        <v>7195</v>
      </c>
      <c r="U202" t="s">
        <v>7497</v>
      </c>
      <c r="V202" t="s">
        <v>7497</v>
      </c>
      <c r="W202">
        <v>5.56</v>
      </c>
      <c r="X202" t="s">
        <v>7888</v>
      </c>
      <c r="Y202">
        <v>1.9</v>
      </c>
      <c r="Z202" t="s">
        <v>7774</v>
      </c>
      <c r="AA202" t="s">
        <v>7788</v>
      </c>
      <c r="AB202" t="s">
        <v>7774</v>
      </c>
      <c r="AC202">
        <v>10</v>
      </c>
      <c r="AD202">
        <v>10</v>
      </c>
      <c r="AE202">
        <v>12</v>
      </c>
      <c r="AF202" t="s">
        <v>5683</v>
      </c>
      <c r="AG202">
        <v>42.77580476</v>
      </c>
      <c r="AH202">
        <v>-82.037424490000006</v>
      </c>
      <c r="AI202">
        <v>202.2</v>
      </c>
      <c r="AJ202">
        <v>290</v>
      </c>
      <c r="AL202">
        <v>15</v>
      </c>
      <c r="AM202">
        <v>986</v>
      </c>
      <c r="AN202">
        <v>12.930999999999999</v>
      </c>
      <c r="AO202">
        <v>419.04899999999998</v>
      </c>
      <c r="AP202">
        <v>2106</v>
      </c>
      <c r="AQ202">
        <v>2109</v>
      </c>
      <c r="AT202">
        <v>1.23</v>
      </c>
      <c r="AU202">
        <v>1.23</v>
      </c>
      <c r="AW202">
        <v>2.14</v>
      </c>
      <c r="AX202">
        <v>2.14</v>
      </c>
      <c r="BD202">
        <v>0.86</v>
      </c>
      <c r="BE202">
        <v>13</v>
      </c>
      <c r="BF202" t="s">
        <v>1176</v>
      </c>
      <c r="BG202" t="s">
        <v>3962</v>
      </c>
      <c r="BH202">
        <v>207</v>
      </c>
      <c r="BI202" t="s">
        <v>5753</v>
      </c>
      <c r="BJ202" t="s">
        <v>7773</v>
      </c>
      <c r="BK202">
        <v>207</v>
      </c>
      <c r="BL202">
        <v>1180</v>
      </c>
      <c r="BS202">
        <v>13</v>
      </c>
      <c r="BT202">
        <v>0.66</v>
      </c>
      <c r="BU202">
        <v>0.57999999999999996</v>
      </c>
      <c r="BV202">
        <v>0.59</v>
      </c>
      <c r="BW202">
        <v>42.77580476</v>
      </c>
      <c r="BX202">
        <v>-82.037424490000006</v>
      </c>
      <c r="BY202">
        <v>4736440.5999999996</v>
      </c>
      <c r="BZ202">
        <v>202.249</v>
      </c>
      <c r="CA202">
        <v>139.80000000000001</v>
      </c>
      <c r="CB202" t="s">
        <v>7507</v>
      </c>
      <c r="CC202">
        <v>7</v>
      </c>
      <c r="CD202">
        <v>10</v>
      </c>
      <c r="CE202">
        <v>12</v>
      </c>
      <c r="CF202">
        <v>12</v>
      </c>
      <c r="CG202" t="s">
        <v>5677</v>
      </c>
      <c r="CH202">
        <v>414</v>
      </c>
      <c r="CI202" t="s">
        <v>3290</v>
      </c>
      <c r="CJ202" t="s">
        <v>7332</v>
      </c>
      <c r="CK202">
        <v>5.56</v>
      </c>
      <c r="CL202">
        <v>1.9</v>
      </c>
      <c r="CM202" t="s">
        <v>3962</v>
      </c>
      <c r="CO202" t="str">
        <f>VLOOKUP(CM202,AutoSCAN_ORG!B207:CF2722,1,FALSE)</f>
        <v>AS00-0000863</v>
      </c>
      <c r="CP202">
        <f>VLOOKUP($CM202,AutoSCAN_ORG!$B$1:$CF$2516,2,FALSE)</f>
        <v>980.83399999999995</v>
      </c>
      <c r="CQ202">
        <f>VLOOKUP($CM202,AutoSCAN_ORG!$B$1:$CF$2516,3,FALSE)</f>
        <v>9.9930000000000003</v>
      </c>
      <c r="CR202">
        <f>VLOOKUP($CM202,AutoSCAN_ORG!$B$1:$CF$2516,4,FALSE)</f>
        <v>216.83799999999999</v>
      </c>
      <c r="CS202">
        <f>VLOOKUP($CM202,AutoSCAN_ORG!$B$1:$CF$2516,5,FALSE)</f>
        <v>6.2949999999999999</v>
      </c>
      <c r="CT202" t="str">
        <f>VLOOKUP($CM202,AutoSCAN_ORG!$B$1:$CF$2516,6,FALSE)</f>
        <v>MELO-CORR</v>
      </c>
      <c r="CU202">
        <f>VLOOKUP($CM202,AutoSCAN_ORG!$B$1:$CF$2516,7,FALSE)</f>
        <v>0</v>
      </c>
      <c r="CV202">
        <f>VLOOKUP($CM202,AutoSCAN_ORG!$B$1:$CF$2516,69,FALSE)</f>
        <v>0</v>
      </c>
      <c r="CW202">
        <f>VLOOKUP($CM202,AutoSCAN_ORG!$B$1:$CF$2516,70,FALSE)</f>
        <v>0</v>
      </c>
      <c r="CX202" t="str">
        <f>VLOOKUP($CM202,AutoSCAN_ORG!$B$1:$CF$2516,71,FALSE)</f>
        <v>Y</v>
      </c>
      <c r="CZ202">
        <f>VLOOKUP($CM202,AutoSCAN_ORG!$B$1:$CF$2516,73,FALSE)</f>
        <v>0</v>
      </c>
      <c r="DA202">
        <f>VLOOKUP($CM202,AutoSCAN_ORG!$B$1:$CF$2516,74,FALSE)</f>
        <v>0</v>
      </c>
      <c r="DB202">
        <f>VLOOKUP($CM202,AutoSCAN_ORG!$B$1:$CF$2516,75,FALSE)</f>
        <v>0</v>
      </c>
      <c r="DC202">
        <f>VLOOKUP($CM202,AutoSCAN_ORG!$B$1:$CF$2516,76,FALSE)</f>
        <v>0</v>
      </c>
      <c r="DD202">
        <f>VLOOKUP($CM202,AutoSCAN_ORG!$B$1:$CF$2516,77,FALSE)</f>
        <v>0</v>
      </c>
      <c r="DF202">
        <f>VLOOKUP($CM202,AutoSCAN_ORG!$B$1:$CF$2516,79,FALSE)</f>
        <v>15.54</v>
      </c>
      <c r="DG202">
        <f>VLOOKUP($CM202,AutoSCAN_ORG!$B$1:$CF$2516,80,FALSE)</f>
        <v>15.54</v>
      </c>
      <c r="DH202">
        <f>VLOOKUP($CM202,AutoSCAN_ORG!$B$1:$CF$2516,81,FALSE)</f>
        <v>2.4E-2</v>
      </c>
      <c r="DI202">
        <f>VLOOKUP($CM202,AutoSCAN_ORG!$B$1:$CF$2516,82,FALSE)</f>
        <v>4.7E-2</v>
      </c>
      <c r="DJ202">
        <f>VLOOKUP($CM202,AutoSCAN_ORG!$B$1:$CF$2516,83,FALSE)</f>
        <v>0.76700000000000002</v>
      </c>
    </row>
    <row r="203" spans="2:114" x14ac:dyDescent="0.35">
      <c r="B203" t="s">
        <v>3963</v>
      </c>
      <c r="C203">
        <v>208</v>
      </c>
      <c r="D203" t="s">
        <v>7778</v>
      </c>
      <c r="E203">
        <v>343</v>
      </c>
      <c r="F203">
        <v>982.23900000000003</v>
      </c>
      <c r="G203">
        <v>10</v>
      </c>
      <c r="H203" t="s">
        <v>7782</v>
      </c>
      <c r="I203" t="s">
        <v>7773</v>
      </c>
      <c r="J203" t="s">
        <v>5753</v>
      </c>
      <c r="K203">
        <v>12</v>
      </c>
      <c r="L203">
        <v>0.65</v>
      </c>
      <c r="M203">
        <v>8</v>
      </c>
      <c r="N203">
        <v>8</v>
      </c>
      <c r="O203" t="s">
        <v>7537</v>
      </c>
      <c r="R203" t="s">
        <v>7784</v>
      </c>
      <c r="S203" t="s">
        <v>7774</v>
      </c>
      <c r="T203" t="s">
        <v>7195</v>
      </c>
      <c r="U203" t="s">
        <v>7497</v>
      </c>
      <c r="V203" t="s">
        <v>7497</v>
      </c>
      <c r="W203">
        <v>5.56</v>
      </c>
      <c r="X203" t="s">
        <v>7888</v>
      </c>
      <c r="Y203">
        <v>1.8</v>
      </c>
      <c r="Z203" t="s">
        <v>7774</v>
      </c>
      <c r="AA203" t="s">
        <v>7789</v>
      </c>
      <c r="AB203" t="s">
        <v>7774</v>
      </c>
      <c r="AF203" t="s">
        <v>5678</v>
      </c>
      <c r="AG203">
        <v>42.775792080000002</v>
      </c>
      <c r="AH203">
        <v>-82.037424939999994</v>
      </c>
      <c r="AI203">
        <v>202.2</v>
      </c>
      <c r="AJ203">
        <v>290</v>
      </c>
      <c r="AL203">
        <v>15</v>
      </c>
      <c r="AM203">
        <v>986</v>
      </c>
      <c r="AN203">
        <v>14.335000000000001</v>
      </c>
      <c r="AO203">
        <v>396.45</v>
      </c>
      <c r="AP203">
        <v>2116</v>
      </c>
      <c r="AQ203">
        <v>2116</v>
      </c>
      <c r="AT203">
        <v>1.24</v>
      </c>
      <c r="AU203">
        <v>1.24</v>
      </c>
      <c r="AW203">
        <v>2.15</v>
      </c>
      <c r="AX203">
        <v>2.15</v>
      </c>
      <c r="BD203">
        <v>0.65</v>
      </c>
      <c r="BE203">
        <v>8</v>
      </c>
      <c r="BF203" t="s">
        <v>1177</v>
      </c>
      <c r="BG203" t="s">
        <v>3963</v>
      </c>
      <c r="BH203">
        <v>208</v>
      </c>
      <c r="BI203" t="s">
        <v>5753</v>
      </c>
      <c r="BJ203" t="s">
        <v>7773</v>
      </c>
      <c r="BK203">
        <v>208</v>
      </c>
      <c r="BL203">
        <v>1180</v>
      </c>
      <c r="BS203">
        <v>13</v>
      </c>
      <c r="BT203">
        <v>0.66</v>
      </c>
      <c r="BU203">
        <v>0.57999999999999996</v>
      </c>
      <c r="BV203">
        <v>0.57999999999999996</v>
      </c>
      <c r="BW203">
        <v>42.775792080000002</v>
      </c>
      <c r="BX203">
        <v>-82.037424939999994</v>
      </c>
      <c r="BY203">
        <v>4736439.1919999998</v>
      </c>
      <c r="BZ203">
        <v>202.249</v>
      </c>
      <c r="CA203">
        <v>130.30000000000001</v>
      </c>
      <c r="CB203" t="s">
        <v>7513</v>
      </c>
      <c r="CC203">
        <v>7</v>
      </c>
      <c r="CD203">
        <v>10</v>
      </c>
      <c r="CE203">
        <v>12</v>
      </c>
      <c r="CF203">
        <v>12</v>
      </c>
      <c r="CG203" t="s">
        <v>5677</v>
      </c>
      <c r="CH203">
        <v>414</v>
      </c>
      <c r="CI203" t="s">
        <v>3290</v>
      </c>
      <c r="CJ203" t="s">
        <v>7332</v>
      </c>
      <c r="CK203">
        <v>5.56</v>
      </c>
      <c r="CL203">
        <v>1.8</v>
      </c>
      <c r="CM203" t="s">
        <v>3963</v>
      </c>
      <c r="CO203" t="str">
        <f>VLOOKUP(CM203,AutoSCAN_ORG!B208:CF2723,1,FALSE)</f>
        <v>AS00-0000864</v>
      </c>
      <c r="CP203">
        <f>VLOOKUP($CM203,AutoSCAN_ORG!$B$1:$CF$2516,2,FALSE)</f>
        <v>982.23599999999999</v>
      </c>
      <c r="CQ203">
        <f>VLOOKUP($CM203,AutoSCAN_ORG!$B$1:$CF$2516,3,FALSE)</f>
        <v>9.375</v>
      </c>
      <c r="CR203">
        <f>VLOOKUP($CM203,AutoSCAN_ORG!$B$1:$CF$2516,4,FALSE)</f>
        <v>222.22399999999999</v>
      </c>
      <c r="CS203">
        <f>VLOOKUP($CM203,AutoSCAN_ORG!$B$1:$CF$2516,5,FALSE)</f>
        <v>6.2949999999999999</v>
      </c>
      <c r="CT203" t="str">
        <f>VLOOKUP($CM203,AutoSCAN_ORG!$B$1:$CF$2516,6,FALSE)</f>
        <v>MELO-CORR</v>
      </c>
      <c r="CU203">
        <f>VLOOKUP($CM203,AutoSCAN_ORG!$B$1:$CF$2516,7,FALSE)</f>
        <v>0</v>
      </c>
      <c r="CV203">
        <f>VLOOKUP($CM203,AutoSCAN_ORG!$B$1:$CF$2516,69,FALSE)</f>
        <v>0</v>
      </c>
      <c r="CW203">
        <f>VLOOKUP($CM203,AutoSCAN_ORG!$B$1:$CF$2516,70,FALSE)</f>
        <v>0</v>
      </c>
      <c r="CX203" t="str">
        <f>VLOOKUP($CM203,AutoSCAN_ORG!$B$1:$CF$2516,71,FALSE)</f>
        <v>Y</v>
      </c>
      <c r="CZ203" t="str">
        <f>VLOOKUP($CM203,AutoSCAN_ORG!$B$1:$CF$2516,73,FALSE)</f>
        <v>added</v>
      </c>
      <c r="DA203">
        <f>VLOOKUP($CM203,AutoSCAN_ORG!$B$1:$CF$2516,74,FALSE)</f>
        <v>0</v>
      </c>
      <c r="DB203">
        <f>VLOOKUP($CM203,AutoSCAN_ORG!$B$1:$CF$2516,75,FALSE)</f>
        <v>0</v>
      </c>
      <c r="DC203">
        <f>VLOOKUP($CM203,AutoSCAN_ORG!$B$1:$CF$2516,76,FALSE)</f>
        <v>0</v>
      </c>
      <c r="DD203">
        <f>VLOOKUP($CM203,AutoSCAN_ORG!$B$1:$CF$2516,77,FALSE)</f>
        <v>0</v>
      </c>
      <c r="DF203">
        <f>VLOOKUP($CM203,AutoSCAN_ORG!$B$1:$CF$2516,79,FALSE)</f>
        <v>11.61</v>
      </c>
      <c r="DG203">
        <f>VLOOKUP($CM203,AutoSCAN_ORG!$B$1:$CF$2516,80,FALSE)</f>
        <v>11.61</v>
      </c>
      <c r="DH203">
        <f>VLOOKUP($CM203,AutoSCAN_ORG!$B$1:$CF$2516,81,FALSE)</f>
        <v>8.9999999999999993E-3</v>
      </c>
      <c r="DI203">
        <f>VLOOKUP($CM203,AutoSCAN_ORG!$B$1:$CF$2516,82,FALSE)</f>
        <v>0.02</v>
      </c>
      <c r="DJ203">
        <f>VLOOKUP($CM203,AutoSCAN_ORG!$B$1:$CF$2516,83,FALSE)</f>
        <v>0.68300000000000005</v>
      </c>
    </row>
    <row r="204" spans="2:114" x14ac:dyDescent="0.35">
      <c r="B204" t="s">
        <v>3959</v>
      </c>
      <c r="C204">
        <v>202</v>
      </c>
      <c r="D204" t="s">
        <v>7778</v>
      </c>
      <c r="E204">
        <v>337</v>
      </c>
      <c r="F204">
        <v>979.97299999999996</v>
      </c>
      <c r="G204">
        <v>10</v>
      </c>
      <c r="H204" t="s">
        <v>7782</v>
      </c>
      <c r="I204" t="s">
        <v>7773</v>
      </c>
      <c r="J204" t="s">
        <v>7852</v>
      </c>
      <c r="K204">
        <v>12</v>
      </c>
      <c r="L204">
        <v>0.69</v>
      </c>
      <c r="M204">
        <v>34</v>
      </c>
      <c r="N204">
        <v>10</v>
      </c>
      <c r="O204" t="s">
        <v>7360</v>
      </c>
      <c r="Q204">
        <v>11</v>
      </c>
      <c r="R204" t="s">
        <v>7784</v>
      </c>
      <c r="S204" t="s">
        <v>7774</v>
      </c>
      <c r="T204" t="s">
        <v>7195</v>
      </c>
      <c r="U204" t="s">
        <v>7497</v>
      </c>
      <c r="V204" t="s">
        <v>7497</v>
      </c>
      <c r="W204">
        <v>5.56</v>
      </c>
      <c r="X204" t="s">
        <v>7888</v>
      </c>
      <c r="Y204">
        <v>1.9</v>
      </c>
      <c r="Z204" t="s">
        <v>7774</v>
      </c>
      <c r="AA204" t="s">
        <v>7783</v>
      </c>
      <c r="AB204" t="s">
        <v>7774</v>
      </c>
      <c r="AF204" t="s">
        <v>5939</v>
      </c>
      <c r="AG204">
        <v>42.775812670000001</v>
      </c>
      <c r="AH204">
        <v>-82.037424220000005</v>
      </c>
      <c r="AI204">
        <v>202.2</v>
      </c>
      <c r="AJ204">
        <v>290</v>
      </c>
      <c r="AL204">
        <v>15</v>
      </c>
      <c r="AM204">
        <v>986</v>
      </c>
      <c r="AN204">
        <v>12.055999999999999</v>
      </c>
      <c r="AO204">
        <v>406.553</v>
      </c>
      <c r="AP204">
        <v>2087</v>
      </c>
      <c r="AQ204">
        <v>2077</v>
      </c>
      <c r="AT204">
        <v>1.21</v>
      </c>
      <c r="AU204">
        <v>1.22</v>
      </c>
      <c r="AW204">
        <v>2.11</v>
      </c>
      <c r="AX204">
        <v>2.12</v>
      </c>
      <c r="BD204">
        <v>0.47</v>
      </c>
      <c r="BE204">
        <v>34</v>
      </c>
      <c r="BF204" t="s">
        <v>8672</v>
      </c>
      <c r="BG204" t="s">
        <v>3959</v>
      </c>
      <c r="BH204">
        <v>202</v>
      </c>
      <c r="BI204" t="s">
        <v>7852</v>
      </c>
      <c r="BJ204" t="s">
        <v>7773</v>
      </c>
      <c r="BK204">
        <v>202</v>
      </c>
      <c r="BL204">
        <v>1180</v>
      </c>
      <c r="BM204">
        <v>337</v>
      </c>
      <c r="BN204">
        <v>11</v>
      </c>
      <c r="BO204" t="s">
        <v>8660</v>
      </c>
      <c r="BS204">
        <v>13</v>
      </c>
      <c r="BT204">
        <v>0.67</v>
      </c>
      <c r="BU204">
        <v>0.59</v>
      </c>
      <c r="BV204">
        <v>0.59</v>
      </c>
      <c r="BW204">
        <v>42.775812670000001</v>
      </c>
      <c r="BX204">
        <v>-82.037424220000005</v>
      </c>
      <c r="BY204">
        <v>4736441.4780000001</v>
      </c>
      <c r="BZ204">
        <v>202.25</v>
      </c>
      <c r="CA204">
        <v>134.6</v>
      </c>
      <c r="CB204" t="s">
        <v>7504</v>
      </c>
      <c r="CC204">
        <v>7</v>
      </c>
      <c r="CD204">
        <v>10</v>
      </c>
      <c r="CE204">
        <v>11</v>
      </c>
      <c r="CF204">
        <v>12</v>
      </c>
      <c r="CG204" t="s">
        <v>5677</v>
      </c>
      <c r="CH204">
        <v>414</v>
      </c>
      <c r="CI204" t="s">
        <v>5823</v>
      </c>
      <c r="CJ204" t="s">
        <v>8661</v>
      </c>
      <c r="CK204">
        <v>5.56</v>
      </c>
      <c r="CM204" t="s">
        <v>3959</v>
      </c>
      <c r="CO204" t="str">
        <f>VLOOKUP(CM204,AutoSCAN_ORG!B202:CF2717,1,FALSE)</f>
        <v>AS00-0000860</v>
      </c>
      <c r="CP204">
        <f>VLOOKUP($CM204,AutoSCAN_ORG!$B$1:$CF$2516,2,FALSE)</f>
        <v>979.98199999999997</v>
      </c>
      <c r="CQ204">
        <f>VLOOKUP($CM204,AutoSCAN_ORG!$B$1:$CF$2516,3,FALSE)</f>
        <v>9.125</v>
      </c>
      <c r="CR204">
        <f>VLOOKUP($CM204,AutoSCAN_ORG!$B$1:$CF$2516,4,FALSE)</f>
        <v>219.66300000000001</v>
      </c>
      <c r="CS204">
        <f>VLOOKUP($CM204,AutoSCAN_ORG!$B$1:$CF$2516,5,FALSE)</f>
        <v>6.2949999999999999</v>
      </c>
      <c r="CT204" t="str">
        <f>VLOOKUP($CM204,AutoSCAN_ORG!$B$1:$CF$2516,6,FALSE)</f>
        <v>MELO-CORR</v>
      </c>
      <c r="CU204">
        <f>VLOOKUP($CM204,AutoSCAN_ORG!$B$1:$CF$2516,7,FALSE)</f>
        <v>0</v>
      </c>
      <c r="CV204">
        <f>VLOOKUP($CM204,AutoSCAN_ORG!$B$1:$CF$2516,69,FALSE)</f>
        <v>0</v>
      </c>
      <c r="CW204">
        <f>VLOOKUP($CM204,AutoSCAN_ORG!$B$1:$CF$2516,70,FALSE)</f>
        <v>0</v>
      </c>
      <c r="CX204" t="str">
        <f>VLOOKUP($CM204,AutoSCAN_ORG!$B$1:$CF$2516,71,FALSE)</f>
        <v>Y</v>
      </c>
      <c r="CY204">
        <f>VLOOKUP($CM204,AutoSCAN_ORG!$B$1:$CF$2516,72,FALSE)</f>
        <v>0</v>
      </c>
      <c r="CZ204" t="str">
        <f>VLOOKUP($CM204,AutoSCAN_ORG!$B$1:$CF$2516,73,FALSE)</f>
        <v>added</v>
      </c>
      <c r="DA204">
        <f>VLOOKUP($CM204,AutoSCAN_ORG!$B$1:$CF$2516,74,FALSE)</f>
        <v>0</v>
      </c>
      <c r="DB204">
        <f>VLOOKUP($CM204,AutoSCAN_ORG!$B$1:$CF$2516,75,FALSE)</f>
        <v>0</v>
      </c>
      <c r="DC204">
        <f>VLOOKUP($CM204,AutoSCAN_ORG!$B$1:$CF$2516,76,FALSE)</f>
        <v>0</v>
      </c>
      <c r="DD204">
        <f>VLOOKUP($CM204,AutoSCAN_ORG!$B$1:$CF$2516,77,FALSE)</f>
        <v>0</v>
      </c>
      <c r="DE204">
        <f>VLOOKUP($CM204,AutoSCAN_ORG!$B$1:$CF$2516,78,FALSE)</f>
        <v>0</v>
      </c>
      <c r="DF204">
        <f>VLOOKUP($CM204,AutoSCAN_ORG!$B$1:$CF$2516,79,FALSE)</f>
        <v>12.35</v>
      </c>
      <c r="DG204">
        <f>VLOOKUP($CM204,AutoSCAN_ORG!$B$1:$CF$2516,80,FALSE)</f>
        <v>12.35</v>
      </c>
      <c r="DH204">
        <f>VLOOKUP($CM204,AutoSCAN_ORG!$B$1:$CF$2516,81,FALSE)</f>
        <v>7.0000000000000001E-3</v>
      </c>
      <c r="DI204">
        <f>VLOOKUP($CM204,AutoSCAN_ORG!$B$1:$CF$2516,82,FALSE)</f>
        <v>1.7999999999999999E-2</v>
      </c>
      <c r="DJ204">
        <f>VLOOKUP($CM204,AutoSCAN_ORG!$B$1:$CF$2516,83,FALSE)</f>
        <v>0.75900000000000001</v>
      </c>
    </row>
    <row r="205" spans="2:114" x14ac:dyDescent="0.35">
      <c r="B205" t="s">
        <v>3964</v>
      </c>
      <c r="C205">
        <v>209</v>
      </c>
      <c r="D205" t="s">
        <v>7778</v>
      </c>
      <c r="E205">
        <v>344</v>
      </c>
      <c r="F205">
        <v>982.33399999999995</v>
      </c>
      <c r="G205">
        <v>10</v>
      </c>
      <c r="H205" t="s">
        <v>7782</v>
      </c>
      <c r="I205" t="s">
        <v>7773</v>
      </c>
      <c r="J205" t="s">
        <v>5753</v>
      </c>
      <c r="K205">
        <v>12</v>
      </c>
      <c r="L205">
        <v>0.64</v>
      </c>
      <c r="M205">
        <v>8</v>
      </c>
      <c r="N205">
        <v>10</v>
      </c>
      <c r="O205" t="s">
        <v>7504</v>
      </c>
      <c r="Q205">
        <v>13</v>
      </c>
      <c r="R205" t="s">
        <v>7784</v>
      </c>
      <c r="S205" t="s">
        <v>7774</v>
      </c>
      <c r="T205" t="s">
        <v>7195</v>
      </c>
      <c r="U205" t="s">
        <v>7497</v>
      </c>
      <c r="V205" t="s">
        <v>7497</v>
      </c>
      <c r="W205">
        <v>5.56</v>
      </c>
      <c r="X205" t="s">
        <v>7888</v>
      </c>
      <c r="Y205">
        <v>1.9</v>
      </c>
      <c r="Z205" t="s">
        <v>7774</v>
      </c>
      <c r="AA205" t="s">
        <v>7786</v>
      </c>
      <c r="AB205" t="s">
        <v>7774</v>
      </c>
      <c r="AC205">
        <v>10</v>
      </c>
      <c r="AD205">
        <v>10</v>
      </c>
      <c r="AE205">
        <v>15</v>
      </c>
      <c r="AF205" t="s">
        <v>5683</v>
      </c>
      <c r="AG205">
        <v>42.775791230000003</v>
      </c>
      <c r="AH205">
        <v>-82.037424970000004</v>
      </c>
      <c r="AI205">
        <v>202.2</v>
      </c>
      <c r="AJ205">
        <v>290</v>
      </c>
      <c r="AL205">
        <v>15</v>
      </c>
      <c r="AM205">
        <v>986</v>
      </c>
      <c r="AN205">
        <v>14.429</v>
      </c>
      <c r="AO205">
        <v>401.48099999999999</v>
      </c>
      <c r="AP205">
        <v>2116</v>
      </c>
      <c r="AQ205">
        <v>2117</v>
      </c>
      <c r="AT205">
        <v>1.24</v>
      </c>
      <c r="AU205">
        <v>1.24</v>
      </c>
      <c r="AW205">
        <v>2.15</v>
      </c>
      <c r="AX205">
        <v>2.15</v>
      </c>
      <c r="BD205">
        <v>0.64</v>
      </c>
      <c r="BE205">
        <v>8</v>
      </c>
      <c r="BF205" t="s">
        <v>1178</v>
      </c>
      <c r="BG205" t="s">
        <v>3964</v>
      </c>
      <c r="BH205">
        <v>209</v>
      </c>
      <c r="BI205" t="s">
        <v>5753</v>
      </c>
      <c r="BJ205" t="s">
        <v>7773</v>
      </c>
      <c r="BK205">
        <v>209</v>
      </c>
      <c r="BL205">
        <v>1180</v>
      </c>
      <c r="BM205">
        <v>348</v>
      </c>
      <c r="BN205">
        <v>13</v>
      </c>
      <c r="BS205">
        <v>13</v>
      </c>
      <c r="BT205">
        <v>0.66</v>
      </c>
      <c r="BU205">
        <v>0.57999999999999996</v>
      </c>
      <c r="BV205">
        <v>0.57999999999999996</v>
      </c>
      <c r="BW205">
        <v>42.775791230000003</v>
      </c>
      <c r="BX205">
        <v>-82.037424970000004</v>
      </c>
      <c r="BY205">
        <v>4736439.0970000001</v>
      </c>
      <c r="BZ205">
        <v>202.249</v>
      </c>
      <c r="CA205">
        <v>132.5</v>
      </c>
      <c r="CB205" t="s">
        <v>7498</v>
      </c>
      <c r="CC205">
        <v>7</v>
      </c>
      <c r="CD205">
        <v>10</v>
      </c>
      <c r="CE205">
        <v>12</v>
      </c>
      <c r="CF205">
        <v>12</v>
      </c>
      <c r="CG205" t="s">
        <v>5677</v>
      </c>
      <c r="CH205">
        <v>414</v>
      </c>
      <c r="CI205" t="s">
        <v>3290</v>
      </c>
      <c r="CJ205" t="s">
        <v>7332</v>
      </c>
      <c r="CK205">
        <v>5.56</v>
      </c>
      <c r="CL205">
        <v>1.8</v>
      </c>
      <c r="CM205" t="s">
        <v>3964</v>
      </c>
      <c r="CO205" t="str">
        <f>VLOOKUP(CM205,AutoSCAN_ORG!B209:CF2724,1,FALSE)</f>
        <v>AS00-0000865</v>
      </c>
      <c r="CP205">
        <f>VLOOKUP($CM205,AutoSCAN_ORG!$B$1:$CF$2516,2,FALSE)</f>
        <v>982.33100000000002</v>
      </c>
      <c r="CQ205">
        <f>VLOOKUP($CM205,AutoSCAN_ORG!$B$1:$CF$2516,3,FALSE)</f>
        <v>8.7940000000000005</v>
      </c>
      <c r="CR205">
        <f>VLOOKUP($CM205,AutoSCAN_ORG!$B$1:$CF$2516,4,FALSE)</f>
        <v>221.453</v>
      </c>
      <c r="CS205">
        <f>VLOOKUP($CM205,AutoSCAN_ORG!$B$1:$CF$2516,5,FALSE)</f>
        <v>6.2949999999999999</v>
      </c>
      <c r="CT205" t="str">
        <f>VLOOKUP($CM205,AutoSCAN_ORG!$B$1:$CF$2516,6,FALSE)</f>
        <v>MELO-CORR</v>
      </c>
      <c r="CU205">
        <f>VLOOKUP($CM205,AutoSCAN_ORG!$B$1:$CF$2516,7,FALSE)</f>
        <v>0</v>
      </c>
      <c r="CV205">
        <f>VLOOKUP($CM205,AutoSCAN_ORG!$B$1:$CF$2516,69,FALSE)</f>
        <v>0</v>
      </c>
      <c r="CW205">
        <f>VLOOKUP($CM205,AutoSCAN_ORG!$B$1:$CF$2516,70,FALSE)</f>
        <v>0</v>
      </c>
      <c r="CX205" t="str">
        <f>VLOOKUP($CM205,AutoSCAN_ORG!$B$1:$CF$2516,71,FALSE)</f>
        <v>Y</v>
      </c>
      <c r="CZ205">
        <f>VLOOKUP($CM205,AutoSCAN_ORG!$B$1:$CF$2516,73,FALSE)</f>
        <v>0</v>
      </c>
      <c r="DA205">
        <f>VLOOKUP($CM205,AutoSCAN_ORG!$B$1:$CF$2516,74,FALSE)</f>
        <v>0</v>
      </c>
      <c r="DB205">
        <f>VLOOKUP($CM205,AutoSCAN_ORG!$B$1:$CF$2516,75,FALSE)</f>
        <v>0</v>
      </c>
      <c r="DC205">
        <f>VLOOKUP($CM205,AutoSCAN_ORG!$B$1:$CF$2516,76,FALSE)</f>
        <v>0</v>
      </c>
      <c r="DD205">
        <f>VLOOKUP($CM205,AutoSCAN_ORG!$B$1:$CF$2516,77,FALSE)</f>
        <v>0</v>
      </c>
      <c r="DF205">
        <f>VLOOKUP($CM205,AutoSCAN_ORG!$B$1:$CF$2516,79,FALSE)</f>
        <v>11.51</v>
      </c>
      <c r="DG205">
        <f>VLOOKUP($CM205,AutoSCAN_ORG!$B$1:$CF$2516,80,FALSE)</f>
        <v>11.51</v>
      </c>
      <c r="DH205">
        <f>VLOOKUP($CM205,AutoSCAN_ORG!$B$1:$CF$2516,81,FALSE)</f>
        <v>2.3E-2</v>
      </c>
      <c r="DI205">
        <f>VLOOKUP($CM205,AutoSCAN_ORG!$B$1:$CF$2516,82,FALSE)</f>
        <v>3.6999999999999998E-2</v>
      </c>
      <c r="DJ205">
        <f>VLOOKUP($CM205,AutoSCAN_ORG!$B$1:$CF$2516,83,FALSE)</f>
        <v>0.83899999999999997</v>
      </c>
    </row>
    <row r="206" spans="2:114" x14ac:dyDescent="0.35">
      <c r="B206" t="s">
        <v>3965</v>
      </c>
      <c r="C206">
        <v>210</v>
      </c>
      <c r="D206" t="s">
        <v>7778</v>
      </c>
      <c r="E206">
        <v>345</v>
      </c>
      <c r="F206">
        <v>982.35900000000004</v>
      </c>
      <c r="G206">
        <v>10</v>
      </c>
      <c r="H206" t="s">
        <v>7782</v>
      </c>
      <c r="I206" t="s">
        <v>7773</v>
      </c>
      <c r="J206" t="s">
        <v>5753</v>
      </c>
      <c r="K206">
        <v>12</v>
      </c>
      <c r="L206">
        <v>0.67</v>
      </c>
      <c r="M206">
        <v>10</v>
      </c>
      <c r="N206">
        <v>9</v>
      </c>
      <c r="O206" t="s">
        <v>7570</v>
      </c>
      <c r="Q206">
        <v>13</v>
      </c>
      <c r="R206" t="s">
        <v>7784</v>
      </c>
      <c r="S206" t="s">
        <v>7774</v>
      </c>
      <c r="T206" t="s">
        <v>7195</v>
      </c>
      <c r="U206" t="s">
        <v>7497</v>
      </c>
      <c r="V206" t="s">
        <v>7497</v>
      </c>
      <c r="W206">
        <v>5.56</v>
      </c>
      <c r="X206" t="s">
        <v>7888</v>
      </c>
      <c r="Y206">
        <v>1.9</v>
      </c>
      <c r="Z206" t="s">
        <v>7774</v>
      </c>
      <c r="AA206" t="s">
        <v>7789</v>
      </c>
      <c r="AB206" t="s">
        <v>7774</v>
      </c>
      <c r="AF206" t="s">
        <v>5678</v>
      </c>
      <c r="AG206">
        <v>42.775791009999999</v>
      </c>
      <c r="AH206">
        <v>-82.037424979999997</v>
      </c>
      <c r="AI206">
        <v>202.2</v>
      </c>
      <c r="AJ206">
        <v>290</v>
      </c>
      <c r="AL206">
        <v>15</v>
      </c>
      <c r="AM206">
        <v>986</v>
      </c>
      <c r="AN206">
        <v>14.452999999999999</v>
      </c>
      <c r="AO206">
        <v>408.22800000000001</v>
      </c>
      <c r="AP206">
        <v>2114</v>
      </c>
      <c r="AQ206">
        <v>2115</v>
      </c>
      <c r="AT206">
        <v>1.24</v>
      </c>
      <c r="AU206">
        <v>1.23</v>
      </c>
      <c r="AW206">
        <v>2.14</v>
      </c>
      <c r="AX206">
        <v>2.14</v>
      </c>
      <c r="BD206">
        <v>0.67</v>
      </c>
      <c r="BE206">
        <v>10</v>
      </c>
      <c r="BF206" t="s">
        <v>1179</v>
      </c>
      <c r="BG206" t="s">
        <v>3965</v>
      </c>
      <c r="BH206">
        <v>210</v>
      </c>
      <c r="BI206" t="s">
        <v>5753</v>
      </c>
      <c r="BJ206" t="s">
        <v>7773</v>
      </c>
      <c r="BK206">
        <v>210</v>
      </c>
      <c r="BL206">
        <v>1180</v>
      </c>
      <c r="BM206">
        <v>348</v>
      </c>
      <c r="BN206">
        <v>13</v>
      </c>
      <c r="BS206">
        <v>13</v>
      </c>
      <c r="BT206">
        <v>0.66</v>
      </c>
      <c r="BU206">
        <v>0.57999999999999996</v>
      </c>
      <c r="BV206">
        <v>0.57999999999999996</v>
      </c>
      <c r="BW206">
        <v>42.775791009999999</v>
      </c>
      <c r="BX206">
        <v>-82.037424979999997</v>
      </c>
      <c r="BY206">
        <v>4736439.0729999999</v>
      </c>
      <c r="BZ206">
        <v>202.249</v>
      </c>
      <c r="CA206">
        <v>135.30000000000001</v>
      </c>
      <c r="CB206" t="s">
        <v>7508</v>
      </c>
      <c r="CC206">
        <v>7</v>
      </c>
      <c r="CD206">
        <v>10</v>
      </c>
      <c r="CE206">
        <v>12</v>
      </c>
      <c r="CF206">
        <v>12</v>
      </c>
      <c r="CG206" t="s">
        <v>5677</v>
      </c>
      <c r="CH206">
        <v>414</v>
      </c>
      <c r="CI206" t="s">
        <v>3290</v>
      </c>
      <c r="CJ206" t="s">
        <v>7332</v>
      </c>
      <c r="CK206">
        <v>5.56</v>
      </c>
      <c r="CL206">
        <v>1.8</v>
      </c>
      <c r="CM206" t="s">
        <v>3965</v>
      </c>
      <c r="CO206" t="str">
        <f>VLOOKUP(CM206,AutoSCAN_ORG!B210:CF2725,1,FALSE)</f>
        <v>AS00-0000866</v>
      </c>
      <c r="CP206">
        <f>VLOOKUP($CM206,AutoSCAN_ORG!$B$1:$CF$2516,2,FALSE)</f>
        <v>982.35699999999997</v>
      </c>
      <c r="CQ206">
        <f>VLOOKUP($CM206,AutoSCAN_ORG!$B$1:$CF$2516,3,FALSE)</f>
        <v>8.8490000000000002</v>
      </c>
      <c r="CR206">
        <f>VLOOKUP($CM206,AutoSCAN_ORG!$B$1:$CF$2516,4,FALSE)</f>
        <v>218.97300000000001</v>
      </c>
      <c r="CS206">
        <f>VLOOKUP($CM206,AutoSCAN_ORG!$B$1:$CF$2516,5,FALSE)</f>
        <v>6.2949999999999999</v>
      </c>
      <c r="CT206" t="str">
        <f>VLOOKUP($CM206,AutoSCAN_ORG!$B$1:$CF$2516,6,FALSE)</f>
        <v>MELO-CORR</v>
      </c>
      <c r="CU206">
        <f>VLOOKUP($CM206,AutoSCAN_ORG!$B$1:$CF$2516,7,FALSE)</f>
        <v>0</v>
      </c>
      <c r="CV206">
        <f>VLOOKUP($CM206,AutoSCAN_ORG!$B$1:$CF$2516,69,FALSE)</f>
        <v>0</v>
      </c>
      <c r="CW206">
        <f>VLOOKUP($CM206,AutoSCAN_ORG!$B$1:$CF$2516,70,FALSE)</f>
        <v>0</v>
      </c>
      <c r="CX206" t="str">
        <f>VLOOKUP($CM206,AutoSCAN_ORG!$B$1:$CF$2516,71,FALSE)</f>
        <v>Y</v>
      </c>
      <c r="CZ206">
        <f>VLOOKUP($CM206,AutoSCAN_ORG!$B$1:$CF$2516,73,FALSE)</f>
        <v>0</v>
      </c>
      <c r="DA206">
        <f>VLOOKUP($CM206,AutoSCAN_ORG!$B$1:$CF$2516,74,FALSE)</f>
        <v>0</v>
      </c>
      <c r="DB206">
        <f>VLOOKUP($CM206,AutoSCAN_ORG!$B$1:$CF$2516,75,FALSE)</f>
        <v>0</v>
      </c>
      <c r="DC206">
        <f>VLOOKUP($CM206,AutoSCAN_ORG!$B$1:$CF$2516,76,FALSE)</f>
        <v>0</v>
      </c>
      <c r="DD206">
        <f>VLOOKUP($CM206,AutoSCAN_ORG!$B$1:$CF$2516,77,FALSE)</f>
        <v>0</v>
      </c>
      <c r="DF206">
        <f>VLOOKUP($CM206,AutoSCAN_ORG!$B$1:$CF$2516,79,FALSE)</f>
        <v>12.14</v>
      </c>
      <c r="DG206">
        <f>VLOOKUP($CM206,AutoSCAN_ORG!$B$1:$CF$2516,80,FALSE)</f>
        <v>12.14</v>
      </c>
      <c r="DH206">
        <f>VLOOKUP($CM206,AutoSCAN_ORG!$B$1:$CF$2516,81,FALSE)</f>
        <v>0.02</v>
      </c>
      <c r="DI206">
        <f>VLOOKUP($CM206,AutoSCAN_ORG!$B$1:$CF$2516,82,FALSE)</f>
        <v>0.03</v>
      </c>
      <c r="DJ206">
        <f>VLOOKUP($CM206,AutoSCAN_ORG!$B$1:$CF$2516,83,FALSE)</f>
        <v>0.873</v>
      </c>
    </row>
    <row r="207" spans="2:114" x14ac:dyDescent="0.35">
      <c r="B207" t="s">
        <v>3961</v>
      </c>
      <c r="C207">
        <v>205</v>
      </c>
      <c r="D207" t="s">
        <v>7778</v>
      </c>
      <c r="E207">
        <v>340</v>
      </c>
      <c r="F207">
        <v>980.70699999999999</v>
      </c>
      <c r="G207">
        <v>10</v>
      </c>
      <c r="H207" t="s">
        <v>7782</v>
      </c>
      <c r="I207" t="s">
        <v>7773</v>
      </c>
      <c r="J207" t="s">
        <v>7852</v>
      </c>
      <c r="K207">
        <v>12</v>
      </c>
      <c r="L207">
        <v>0.67</v>
      </c>
      <c r="M207">
        <v>28</v>
      </c>
      <c r="N207">
        <v>29</v>
      </c>
      <c r="O207" t="s">
        <v>7508</v>
      </c>
      <c r="Q207">
        <v>12</v>
      </c>
      <c r="R207" t="s">
        <v>7784</v>
      </c>
      <c r="S207" t="s">
        <v>7774</v>
      </c>
      <c r="T207" t="s">
        <v>7195</v>
      </c>
      <c r="U207" t="s">
        <v>7497</v>
      </c>
      <c r="V207" t="s">
        <v>7497</v>
      </c>
      <c r="W207">
        <v>5.56</v>
      </c>
      <c r="X207" t="s">
        <v>7888</v>
      </c>
      <c r="Y207">
        <v>1.9</v>
      </c>
      <c r="Z207" t="s">
        <v>7774</v>
      </c>
      <c r="AA207" t="s">
        <v>7788</v>
      </c>
      <c r="AB207" t="s">
        <v>7774</v>
      </c>
      <c r="AF207" t="s">
        <v>5939</v>
      </c>
      <c r="AG207">
        <v>42.775806019999997</v>
      </c>
      <c r="AH207">
        <v>-82.037424450000003</v>
      </c>
      <c r="AI207">
        <v>202.2</v>
      </c>
      <c r="AJ207">
        <v>290</v>
      </c>
      <c r="AL207">
        <v>15</v>
      </c>
      <c r="AM207">
        <v>986</v>
      </c>
      <c r="AN207">
        <v>12.792</v>
      </c>
      <c r="AO207">
        <v>393.89299999999997</v>
      </c>
      <c r="AP207">
        <v>2090</v>
      </c>
      <c r="AQ207">
        <v>2089</v>
      </c>
      <c r="AT207">
        <v>1.22</v>
      </c>
      <c r="AU207">
        <v>1.22</v>
      </c>
      <c r="AW207">
        <v>2.12</v>
      </c>
      <c r="AX207">
        <v>2.12</v>
      </c>
      <c r="BD207">
        <v>0.55000000000000004</v>
      </c>
      <c r="BE207">
        <v>28</v>
      </c>
      <c r="BF207" t="s">
        <v>8673</v>
      </c>
      <c r="BG207" t="s">
        <v>3961</v>
      </c>
      <c r="BH207">
        <v>205</v>
      </c>
      <c r="BI207" t="s">
        <v>7852</v>
      </c>
      <c r="BJ207" t="s">
        <v>7773</v>
      </c>
      <c r="BK207">
        <v>205</v>
      </c>
      <c r="BL207">
        <v>1180</v>
      </c>
      <c r="BM207">
        <v>340</v>
      </c>
      <c r="BN207">
        <v>12</v>
      </c>
      <c r="BO207" t="s">
        <v>8660</v>
      </c>
      <c r="BS207">
        <v>13</v>
      </c>
      <c r="BT207">
        <v>0.66</v>
      </c>
      <c r="BU207">
        <v>0.59</v>
      </c>
      <c r="BV207">
        <v>0.59</v>
      </c>
      <c r="BW207">
        <v>42.775806019999997</v>
      </c>
      <c r="BX207">
        <v>-82.037424450000003</v>
      </c>
      <c r="BY207">
        <v>4736440.7390000001</v>
      </c>
      <c r="BZ207">
        <v>202.249</v>
      </c>
      <c r="CA207">
        <v>129.30000000000001</v>
      </c>
      <c r="CB207" t="s">
        <v>7512</v>
      </c>
      <c r="CC207">
        <v>7</v>
      </c>
      <c r="CD207">
        <v>10</v>
      </c>
      <c r="CE207">
        <v>12</v>
      </c>
      <c r="CF207">
        <v>12</v>
      </c>
      <c r="CG207" t="s">
        <v>5677</v>
      </c>
      <c r="CH207">
        <v>414</v>
      </c>
      <c r="CI207" t="s">
        <v>5823</v>
      </c>
      <c r="CJ207" t="s">
        <v>8661</v>
      </c>
      <c r="CK207">
        <v>5.56</v>
      </c>
      <c r="CM207" t="s">
        <v>3961</v>
      </c>
      <c r="CO207" t="str">
        <f>VLOOKUP(CM207,AutoSCAN_ORG!B205:CF2720,1,FALSE)</f>
        <v>AS00-0000862</v>
      </c>
      <c r="CP207">
        <f>VLOOKUP($CM207,AutoSCAN_ORG!$B$1:$CF$2516,2,FALSE)</f>
        <v>980.71199999999999</v>
      </c>
      <c r="CQ207">
        <f>VLOOKUP($CM207,AutoSCAN_ORG!$B$1:$CF$2516,3,FALSE)</f>
        <v>10.605</v>
      </c>
      <c r="CR207">
        <f>VLOOKUP($CM207,AutoSCAN_ORG!$B$1:$CF$2516,4,FALSE)</f>
        <v>217.93199999999999</v>
      </c>
      <c r="CS207">
        <f>VLOOKUP($CM207,AutoSCAN_ORG!$B$1:$CF$2516,5,FALSE)</f>
        <v>6.2949999999999999</v>
      </c>
      <c r="CT207" t="str">
        <f>VLOOKUP($CM207,AutoSCAN_ORG!$B$1:$CF$2516,6,FALSE)</f>
        <v>MELO-CORR</v>
      </c>
      <c r="CU207">
        <f>VLOOKUP($CM207,AutoSCAN_ORG!$B$1:$CF$2516,7,FALSE)</f>
        <v>0</v>
      </c>
      <c r="CV207">
        <f>VLOOKUP($CM207,AutoSCAN_ORG!$B$1:$CF$2516,69,FALSE)</f>
        <v>0</v>
      </c>
      <c r="CW207">
        <f>VLOOKUP($CM207,AutoSCAN_ORG!$B$1:$CF$2516,70,FALSE)</f>
        <v>0</v>
      </c>
      <c r="CX207" t="str">
        <f>VLOOKUP($CM207,AutoSCAN_ORG!$B$1:$CF$2516,71,FALSE)</f>
        <v>Y</v>
      </c>
      <c r="CY207">
        <f>VLOOKUP($CM207,AutoSCAN_ORG!$B$1:$CF$2516,72,FALSE)</f>
        <v>0</v>
      </c>
      <c r="CZ207" t="str">
        <f>VLOOKUP($CM207,AutoSCAN_ORG!$B$1:$CF$2516,73,FALSE)</f>
        <v>added</v>
      </c>
      <c r="DA207">
        <f>VLOOKUP($CM207,AutoSCAN_ORG!$B$1:$CF$2516,74,FALSE)</f>
        <v>0</v>
      </c>
      <c r="DB207">
        <f>VLOOKUP($CM207,AutoSCAN_ORG!$B$1:$CF$2516,75,FALSE)</f>
        <v>0</v>
      </c>
      <c r="DC207">
        <f>VLOOKUP($CM207,AutoSCAN_ORG!$B$1:$CF$2516,76,FALSE)</f>
        <v>0</v>
      </c>
      <c r="DD207">
        <f>VLOOKUP($CM207,AutoSCAN_ORG!$B$1:$CF$2516,77,FALSE)</f>
        <v>0</v>
      </c>
      <c r="DE207">
        <f>VLOOKUP($CM207,AutoSCAN_ORG!$B$1:$CF$2516,78,FALSE)</f>
        <v>0</v>
      </c>
      <c r="DF207">
        <f>VLOOKUP($CM207,AutoSCAN_ORG!$B$1:$CF$2516,79,FALSE)</f>
        <v>12.1</v>
      </c>
      <c r="DG207">
        <f>VLOOKUP($CM207,AutoSCAN_ORG!$B$1:$CF$2516,80,FALSE)</f>
        <v>12.1</v>
      </c>
      <c r="DH207">
        <f>VLOOKUP($CM207,AutoSCAN_ORG!$B$1:$CF$2516,81,FALSE)</f>
        <v>1.2E-2</v>
      </c>
      <c r="DI207">
        <f>VLOOKUP($CM207,AutoSCAN_ORG!$B$1:$CF$2516,82,FALSE)</f>
        <v>2.5000000000000001E-2</v>
      </c>
      <c r="DJ207">
        <f>VLOOKUP($CM207,AutoSCAN_ORG!$B$1:$CF$2516,83,FALSE)</f>
        <v>0.79100000000000004</v>
      </c>
    </row>
    <row r="208" spans="2:114" x14ac:dyDescent="0.35">
      <c r="B208" t="s">
        <v>3966</v>
      </c>
      <c r="C208">
        <v>211</v>
      </c>
      <c r="D208" t="s">
        <v>7778</v>
      </c>
      <c r="E208">
        <v>346</v>
      </c>
      <c r="F208">
        <v>982.37900000000002</v>
      </c>
      <c r="G208">
        <v>10</v>
      </c>
      <c r="H208" t="s">
        <v>7782</v>
      </c>
      <c r="I208" t="s">
        <v>7773</v>
      </c>
      <c r="J208" t="s">
        <v>5753</v>
      </c>
      <c r="K208">
        <v>13</v>
      </c>
      <c r="L208">
        <v>0.71</v>
      </c>
      <c r="M208">
        <v>10</v>
      </c>
      <c r="N208">
        <v>8</v>
      </c>
      <c r="O208" t="s">
        <v>7502</v>
      </c>
      <c r="Q208">
        <v>13</v>
      </c>
      <c r="R208" t="s">
        <v>7784</v>
      </c>
      <c r="S208" t="s">
        <v>7774</v>
      </c>
      <c r="T208" t="s">
        <v>7195</v>
      </c>
      <c r="U208" t="s">
        <v>7497</v>
      </c>
      <c r="V208" t="s">
        <v>7497</v>
      </c>
      <c r="W208">
        <v>5.56</v>
      </c>
      <c r="X208" t="s">
        <v>7888</v>
      </c>
      <c r="Y208">
        <v>1.9</v>
      </c>
      <c r="Z208" t="s">
        <v>7774</v>
      </c>
      <c r="AA208" t="s">
        <v>7783</v>
      </c>
      <c r="AB208" t="s">
        <v>7774</v>
      </c>
      <c r="AF208" t="s">
        <v>5678</v>
      </c>
      <c r="AG208">
        <v>42.775790829999998</v>
      </c>
      <c r="AH208">
        <v>-82.037424979999997</v>
      </c>
      <c r="AI208">
        <v>202.2</v>
      </c>
      <c r="AJ208">
        <v>290</v>
      </c>
      <c r="AL208">
        <v>15</v>
      </c>
      <c r="AM208">
        <v>986</v>
      </c>
      <c r="AN208">
        <v>14.474</v>
      </c>
      <c r="AO208">
        <v>413.77</v>
      </c>
      <c r="AP208">
        <v>2113</v>
      </c>
      <c r="AQ208">
        <v>2114</v>
      </c>
      <c r="AT208">
        <v>1.23</v>
      </c>
      <c r="AU208">
        <v>1.23</v>
      </c>
      <c r="AW208">
        <v>2.14</v>
      </c>
      <c r="AX208">
        <v>2.14</v>
      </c>
      <c r="BD208">
        <v>0.71</v>
      </c>
      <c r="BE208">
        <v>10</v>
      </c>
      <c r="BF208" t="s">
        <v>1180</v>
      </c>
      <c r="BG208" t="s">
        <v>3966</v>
      </c>
      <c r="BH208">
        <v>211</v>
      </c>
      <c r="BI208" t="s">
        <v>5753</v>
      </c>
      <c r="BJ208" t="s">
        <v>7773</v>
      </c>
      <c r="BK208">
        <v>211</v>
      </c>
      <c r="BL208">
        <v>1180</v>
      </c>
      <c r="BM208">
        <v>348</v>
      </c>
      <c r="BN208">
        <v>13</v>
      </c>
      <c r="BS208">
        <v>13</v>
      </c>
      <c r="BT208">
        <v>0.66</v>
      </c>
      <c r="BU208">
        <v>0.57999999999999996</v>
      </c>
      <c r="BV208">
        <v>0.57999999999999996</v>
      </c>
      <c r="BW208">
        <v>42.775790829999998</v>
      </c>
      <c r="BX208">
        <v>-82.037424979999997</v>
      </c>
      <c r="BY208">
        <v>4736439.0530000003</v>
      </c>
      <c r="BZ208">
        <v>202.249</v>
      </c>
      <c r="CA208">
        <v>137.6</v>
      </c>
      <c r="CB208" t="s">
        <v>7505</v>
      </c>
      <c r="CC208">
        <v>7</v>
      </c>
      <c r="CD208">
        <v>10</v>
      </c>
      <c r="CE208">
        <v>12</v>
      </c>
      <c r="CF208">
        <v>12</v>
      </c>
      <c r="CG208" t="s">
        <v>5677</v>
      </c>
      <c r="CH208">
        <v>414</v>
      </c>
      <c r="CI208" t="s">
        <v>3290</v>
      </c>
      <c r="CJ208" t="s">
        <v>7332</v>
      </c>
      <c r="CK208">
        <v>5.56</v>
      </c>
      <c r="CL208">
        <v>1.8</v>
      </c>
      <c r="CM208" t="s">
        <v>3966</v>
      </c>
      <c r="CO208" t="str">
        <f>VLOOKUP(CM208,AutoSCAN_ORG!B211:CF2726,1,FALSE)</f>
        <v>AS00-0000867</v>
      </c>
      <c r="CP208">
        <f>VLOOKUP($CM208,AutoSCAN_ORG!$B$1:$CF$2516,2,FALSE)</f>
        <v>982.37599999999998</v>
      </c>
      <c r="CQ208">
        <f>VLOOKUP($CM208,AutoSCAN_ORG!$B$1:$CF$2516,3,FALSE)</f>
        <v>8.2170000000000005</v>
      </c>
      <c r="CR208">
        <f>VLOOKUP($CM208,AutoSCAN_ORG!$B$1:$CF$2516,4,FALSE)</f>
        <v>217.542</v>
      </c>
      <c r="CS208">
        <f>VLOOKUP($CM208,AutoSCAN_ORG!$B$1:$CF$2516,5,FALSE)</f>
        <v>6.2949999999999999</v>
      </c>
      <c r="CT208" t="str">
        <f>VLOOKUP($CM208,AutoSCAN_ORG!$B$1:$CF$2516,6,FALSE)</f>
        <v>MELO-CORR</v>
      </c>
      <c r="CU208">
        <f>VLOOKUP($CM208,AutoSCAN_ORG!$B$1:$CF$2516,7,FALSE)</f>
        <v>0</v>
      </c>
      <c r="CV208">
        <f>VLOOKUP($CM208,AutoSCAN_ORG!$B$1:$CF$2516,69,FALSE)</f>
        <v>0</v>
      </c>
      <c r="CW208">
        <f>VLOOKUP($CM208,AutoSCAN_ORG!$B$1:$CF$2516,70,FALSE)</f>
        <v>0</v>
      </c>
      <c r="CX208" t="str">
        <f>VLOOKUP($CM208,AutoSCAN_ORG!$B$1:$CF$2516,71,FALSE)</f>
        <v>Y</v>
      </c>
      <c r="CZ208" t="str">
        <f>VLOOKUP($CM208,AutoSCAN_ORG!$B$1:$CF$2516,73,FALSE)</f>
        <v>added</v>
      </c>
      <c r="DA208">
        <f>VLOOKUP($CM208,AutoSCAN_ORG!$B$1:$CF$2516,74,FALSE)</f>
        <v>0</v>
      </c>
      <c r="DB208">
        <f>VLOOKUP($CM208,AutoSCAN_ORG!$B$1:$CF$2516,75,FALSE)</f>
        <v>0</v>
      </c>
      <c r="DC208">
        <f>VLOOKUP($CM208,AutoSCAN_ORG!$B$1:$CF$2516,76,FALSE)</f>
        <v>0</v>
      </c>
      <c r="DD208">
        <f>VLOOKUP($CM208,AutoSCAN_ORG!$B$1:$CF$2516,77,FALSE)</f>
        <v>0</v>
      </c>
      <c r="DF208">
        <f>VLOOKUP($CM208,AutoSCAN_ORG!$B$1:$CF$2516,79,FALSE)</f>
        <v>12.73</v>
      </c>
      <c r="DG208">
        <f>VLOOKUP($CM208,AutoSCAN_ORG!$B$1:$CF$2516,80,FALSE)</f>
        <v>12.73</v>
      </c>
      <c r="DH208">
        <f>VLOOKUP($CM208,AutoSCAN_ORG!$B$1:$CF$2516,81,FALSE)</f>
        <v>1.4999999999999999E-2</v>
      </c>
      <c r="DI208">
        <f>VLOOKUP($CM208,AutoSCAN_ORG!$B$1:$CF$2516,82,FALSE)</f>
        <v>3.9E-2</v>
      </c>
      <c r="DJ208">
        <f>VLOOKUP($CM208,AutoSCAN_ORG!$B$1:$CF$2516,83,FALSE)</f>
        <v>0.873</v>
      </c>
    </row>
    <row r="209" spans="2:114" x14ac:dyDescent="0.35">
      <c r="B209" t="s">
        <v>3967</v>
      </c>
      <c r="C209">
        <v>212</v>
      </c>
      <c r="D209" t="s">
        <v>7778</v>
      </c>
      <c r="E209">
        <v>347</v>
      </c>
      <c r="F209">
        <v>982.41099999999994</v>
      </c>
      <c r="G209">
        <v>10</v>
      </c>
      <c r="H209" t="s">
        <v>7782</v>
      </c>
      <c r="I209" t="s">
        <v>7773</v>
      </c>
      <c r="J209" t="s">
        <v>5753</v>
      </c>
      <c r="K209">
        <v>13</v>
      </c>
      <c r="L209">
        <v>0.7</v>
      </c>
      <c r="M209">
        <v>13</v>
      </c>
      <c r="N209">
        <v>12</v>
      </c>
      <c r="O209" t="s">
        <v>7570</v>
      </c>
      <c r="Q209">
        <v>13</v>
      </c>
      <c r="R209" t="s">
        <v>7784</v>
      </c>
      <c r="S209" t="s">
        <v>7774</v>
      </c>
      <c r="T209" t="s">
        <v>7195</v>
      </c>
      <c r="U209" t="s">
        <v>7497</v>
      </c>
      <c r="V209" t="s">
        <v>7497</v>
      </c>
      <c r="W209">
        <v>5.56</v>
      </c>
      <c r="X209" t="s">
        <v>7888</v>
      </c>
      <c r="Y209">
        <v>1.9</v>
      </c>
      <c r="Z209" t="s">
        <v>7774</v>
      </c>
      <c r="AA209" t="s">
        <v>7788</v>
      </c>
      <c r="AB209" t="s">
        <v>7774</v>
      </c>
      <c r="AC209">
        <v>10</v>
      </c>
      <c r="AD209">
        <v>10</v>
      </c>
      <c r="AE209">
        <v>12</v>
      </c>
      <c r="AF209" t="s">
        <v>5683</v>
      </c>
      <c r="AG209">
        <v>42.775790550000004</v>
      </c>
      <c r="AH209">
        <v>-82.037424990000005</v>
      </c>
      <c r="AI209">
        <v>202.2</v>
      </c>
      <c r="AJ209">
        <v>290</v>
      </c>
      <c r="AL209">
        <v>15</v>
      </c>
      <c r="AM209">
        <v>986</v>
      </c>
      <c r="AN209">
        <v>14.504</v>
      </c>
      <c r="AO209">
        <v>405.67</v>
      </c>
      <c r="AP209">
        <v>2109</v>
      </c>
      <c r="AQ209">
        <v>2111</v>
      </c>
      <c r="AT209">
        <v>1.23</v>
      </c>
      <c r="AU209">
        <v>1.23</v>
      </c>
      <c r="AW209">
        <v>2.14</v>
      </c>
      <c r="AX209">
        <v>2.14</v>
      </c>
      <c r="BD209">
        <v>0.7</v>
      </c>
      <c r="BE209">
        <v>13</v>
      </c>
      <c r="BF209" t="s">
        <v>1181</v>
      </c>
      <c r="BG209" t="s">
        <v>3967</v>
      </c>
      <c r="BH209">
        <v>212</v>
      </c>
      <c r="BI209" t="s">
        <v>5753</v>
      </c>
      <c r="BJ209" t="s">
        <v>7773</v>
      </c>
      <c r="BK209">
        <v>212</v>
      </c>
      <c r="BL209">
        <v>1180</v>
      </c>
      <c r="BM209">
        <v>348</v>
      </c>
      <c r="BN209">
        <v>13</v>
      </c>
      <c r="BS209">
        <v>13</v>
      </c>
      <c r="BT209">
        <v>0.66</v>
      </c>
      <c r="BU209">
        <v>0.57999999999999996</v>
      </c>
      <c r="BV209">
        <v>0.57999999999999996</v>
      </c>
      <c r="BW209">
        <v>42.775790550000004</v>
      </c>
      <c r="BX209">
        <v>-82.037424990000005</v>
      </c>
      <c r="BY209">
        <v>4736439.0219999999</v>
      </c>
      <c r="BZ209">
        <v>202.249</v>
      </c>
      <c r="CA209">
        <v>134.19999999999999</v>
      </c>
      <c r="CB209" t="s">
        <v>7503</v>
      </c>
      <c r="CC209">
        <v>7</v>
      </c>
      <c r="CD209">
        <v>10</v>
      </c>
      <c r="CE209">
        <v>12</v>
      </c>
      <c r="CF209">
        <v>12</v>
      </c>
      <c r="CG209" t="s">
        <v>5677</v>
      </c>
      <c r="CH209">
        <v>414</v>
      </c>
      <c r="CI209" t="s">
        <v>3290</v>
      </c>
      <c r="CJ209" t="s">
        <v>7332</v>
      </c>
      <c r="CK209">
        <v>5.56</v>
      </c>
      <c r="CL209">
        <v>1.9</v>
      </c>
      <c r="CM209" t="s">
        <v>3967</v>
      </c>
      <c r="CO209" t="str">
        <f>VLOOKUP(CM209,AutoSCAN_ORG!B212:CF2727,1,FALSE)</f>
        <v>AS00-0000868</v>
      </c>
      <c r="CP209">
        <f>VLOOKUP($CM209,AutoSCAN_ORG!$B$1:$CF$2516,2,FALSE)</f>
        <v>982.40800000000002</v>
      </c>
      <c r="CQ209">
        <f>VLOOKUP($CM209,AutoSCAN_ORG!$B$1:$CF$2516,3,FALSE)</f>
        <v>8.0570000000000004</v>
      </c>
      <c r="CR209">
        <f>VLOOKUP($CM209,AutoSCAN_ORG!$B$1:$CF$2516,4,FALSE)</f>
        <v>220.965</v>
      </c>
      <c r="CS209">
        <f>VLOOKUP($CM209,AutoSCAN_ORG!$B$1:$CF$2516,5,FALSE)</f>
        <v>6.2949999999999999</v>
      </c>
      <c r="CT209" t="str">
        <f>VLOOKUP($CM209,AutoSCAN_ORG!$B$1:$CF$2516,6,FALSE)</f>
        <v>MELO-CORR</v>
      </c>
      <c r="CU209">
        <f>VLOOKUP($CM209,AutoSCAN_ORG!$B$1:$CF$2516,7,FALSE)</f>
        <v>0</v>
      </c>
      <c r="CV209">
        <f>VLOOKUP($CM209,AutoSCAN_ORG!$B$1:$CF$2516,69,FALSE)</f>
        <v>0</v>
      </c>
      <c r="CW209">
        <f>VLOOKUP($CM209,AutoSCAN_ORG!$B$1:$CF$2516,70,FALSE)</f>
        <v>0</v>
      </c>
      <c r="CX209" t="str">
        <f>VLOOKUP($CM209,AutoSCAN_ORG!$B$1:$CF$2516,71,FALSE)</f>
        <v>Y</v>
      </c>
      <c r="CZ209" t="str">
        <f>VLOOKUP($CM209,AutoSCAN_ORG!$B$1:$CF$2516,73,FALSE)</f>
        <v>added</v>
      </c>
      <c r="DA209">
        <f>VLOOKUP($CM209,AutoSCAN_ORG!$B$1:$CF$2516,74,FALSE)</f>
        <v>0</v>
      </c>
      <c r="DB209">
        <f>VLOOKUP($CM209,AutoSCAN_ORG!$B$1:$CF$2516,75,FALSE)</f>
        <v>0</v>
      </c>
      <c r="DC209">
        <f>VLOOKUP($CM209,AutoSCAN_ORG!$B$1:$CF$2516,76,FALSE)</f>
        <v>0</v>
      </c>
      <c r="DD209">
        <f>VLOOKUP($CM209,AutoSCAN_ORG!$B$1:$CF$2516,77,FALSE)</f>
        <v>0</v>
      </c>
      <c r="DF209">
        <f>VLOOKUP($CM209,AutoSCAN_ORG!$B$1:$CF$2516,79,FALSE)</f>
        <v>12.62</v>
      </c>
      <c r="DG209">
        <f>VLOOKUP($CM209,AutoSCAN_ORG!$B$1:$CF$2516,80,FALSE)</f>
        <v>12.62</v>
      </c>
      <c r="DH209">
        <f>VLOOKUP($CM209,AutoSCAN_ORG!$B$1:$CF$2516,81,FALSE)</f>
        <v>1.2999999999999999E-2</v>
      </c>
      <c r="DI209">
        <f>VLOOKUP($CM209,AutoSCAN_ORG!$B$1:$CF$2516,82,FALSE)</f>
        <v>2.7E-2</v>
      </c>
      <c r="DJ209">
        <f>VLOOKUP($CM209,AutoSCAN_ORG!$B$1:$CF$2516,83,FALSE)</f>
        <v>0.88600000000000001</v>
      </c>
    </row>
    <row r="210" spans="2:114" x14ac:dyDescent="0.35">
      <c r="B210" t="s">
        <v>3968</v>
      </c>
      <c r="C210">
        <v>214</v>
      </c>
      <c r="D210" t="s">
        <v>7778</v>
      </c>
      <c r="E210">
        <v>349</v>
      </c>
      <c r="F210">
        <v>982.43399999999997</v>
      </c>
      <c r="G210">
        <v>10</v>
      </c>
      <c r="H210" t="s">
        <v>7782</v>
      </c>
      <c r="I210" t="s">
        <v>7773</v>
      </c>
      <c r="J210" t="s">
        <v>5753</v>
      </c>
      <c r="K210">
        <v>11</v>
      </c>
      <c r="L210">
        <v>0.63</v>
      </c>
      <c r="M210">
        <v>11</v>
      </c>
      <c r="N210">
        <v>9</v>
      </c>
      <c r="O210" t="s">
        <v>7570</v>
      </c>
      <c r="Q210">
        <v>13</v>
      </c>
      <c r="R210" t="s">
        <v>7784</v>
      </c>
      <c r="S210" t="s">
        <v>7774</v>
      </c>
      <c r="T210" t="s">
        <v>7195</v>
      </c>
      <c r="U210" t="s">
        <v>7497</v>
      </c>
      <c r="V210" t="s">
        <v>7497</v>
      </c>
      <c r="W210">
        <v>5.56</v>
      </c>
      <c r="X210" t="s">
        <v>7888</v>
      </c>
      <c r="Y210">
        <v>1.9</v>
      </c>
      <c r="Z210" t="s">
        <v>7774</v>
      </c>
      <c r="AA210" t="s">
        <v>7783</v>
      </c>
      <c r="AB210" t="s">
        <v>7774</v>
      </c>
      <c r="AF210" t="s">
        <v>5678</v>
      </c>
      <c r="AG210">
        <v>42.77579034</v>
      </c>
      <c r="AH210">
        <v>-82.037424999999999</v>
      </c>
      <c r="AI210">
        <v>202.2</v>
      </c>
      <c r="AJ210">
        <v>290</v>
      </c>
      <c r="AL210">
        <v>15</v>
      </c>
      <c r="AM210">
        <v>986</v>
      </c>
      <c r="AN210">
        <v>14.528</v>
      </c>
      <c r="AO210">
        <v>408.35899999999998</v>
      </c>
      <c r="AP210">
        <v>2114</v>
      </c>
      <c r="AQ210">
        <v>2115</v>
      </c>
      <c r="AT210">
        <v>1.23</v>
      </c>
      <c r="AU210">
        <v>1.23</v>
      </c>
      <c r="AW210">
        <v>2.14</v>
      </c>
      <c r="AX210">
        <v>2.14</v>
      </c>
      <c r="BD210">
        <v>0.63</v>
      </c>
      <c r="BE210">
        <v>11</v>
      </c>
      <c r="BF210" t="s">
        <v>1182</v>
      </c>
      <c r="BG210" t="s">
        <v>3968</v>
      </c>
      <c r="BH210">
        <v>214</v>
      </c>
      <c r="BI210" t="s">
        <v>5753</v>
      </c>
      <c r="BJ210" t="s">
        <v>7773</v>
      </c>
      <c r="BK210">
        <v>214</v>
      </c>
      <c r="BL210">
        <v>1180</v>
      </c>
      <c r="BM210">
        <v>348</v>
      </c>
      <c r="BN210">
        <v>13</v>
      </c>
      <c r="BS210">
        <v>13</v>
      </c>
      <c r="BT210">
        <v>0.66</v>
      </c>
      <c r="BU210">
        <v>0.57999999999999996</v>
      </c>
      <c r="BV210">
        <v>0.57999999999999996</v>
      </c>
      <c r="BW210">
        <v>42.77579034</v>
      </c>
      <c r="BX210">
        <v>-82.037424999999999</v>
      </c>
      <c r="BY210">
        <v>4736438.9979999997</v>
      </c>
      <c r="BZ210">
        <v>202.249</v>
      </c>
      <c r="CA210">
        <v>135.30000000000001</v>
      </c>
      <c r="CB210" t="s">
        <v>7508</v>
      </c>
      <c r="CC210">
        <v>7</v>
      </c>
      <c r="CD210">
        <v>10</v>
      </c>
      <c r="CE210">
        <v>12</v>
      </c>
      <c r="CF210">
        <v>12</v>
      </c>
      <c r="CG210" t="s">
        <v>5677</v>
      </c>
      <c r="CH210">
        <v>414</v>
      </c>
      <c r="CI210" t="s">
        <v>3290</v>
      </c>
      <c r="CJ210" t="s">
        <v>7332</v>
      </c>
      <c r="CK210">
        <v>5.56</v>
      </c>
      <c r="CL210">
        <v>1.9</v>
      </c>
      <c r="CM210" t="s">
        <v>3968</v>
      </c>
      <c r="CO210" t="str">
        <f>VLOOKUP(CM210,AutoSCAN_ORG!B214:CF2729,1,FALSE)</f>
        <v>AS00-0000869</v>
      </c>
      <c r="CP210">
        <f>VLOOKUP($CM210,AutoSCAN_ORG!$B$1:$CF$2516,2,FALSE)</f>
        <v>982.43100000000004</v>
      </c>
      <c r="CQ210">
        <f>VLOOKUP($CM210,AutoSCAN_ORG!$B$1:$CF$2516,3,FALSE)</f>
        <v>8.3719999999999999</v>
      </c>
      <c r="CR210">
        <f>VLOOKUP($CM210,AutoSCAN_ORG!$B$1:$CF$2516,4,FALSE)</f>
        <v>220.012</v>
      </c>
      <c r="CS210">
        <f>VLOOKUP($CM210,AutoSCAN_ORG!$B$1:$CF$2516,5,FALSE)</f>
        <v>6.2949999999999999</v>
      </c>
      <c r="CT210" t="str">
        <f>VLOOKUP($CM210,AutoSCAN_ORG!$B$1:$CF$2516,6,FALSE)</f>
        <v>MELO-CORR</v>
      </c>
      <c r="CU210">
        <f>VLOOKUP($CM210,AutoSCAN_ORG!$B$1:$CF$2516,7,FALSE)</f>
        <v>0</v>
      </c>
      <c r="CV210">
        <f>VLOOKUP($CM210,AutoSCAN_ORG!$B$1:$CF$2516,69,FALSE)</f>
        <v>0</v>
      </c>
      <c r="CW210">
        <f>VLOOKUP($CM210,AutoSCAN_ORG!$B$1:$CF$2516,70,FALSE)</f>
        <v>0</v>
      </c>
      <c r="CX210" t="str">
        <f>VLOOKUP($CM210,AutoSCAN_ORG!$B$1:$CF$2516,71,FALSE)</f>
        <v>Y</v>
      </c>
      <c r="CZ210">
        <f>VLOOKUP($CM210,AutoSCAN_ORG!$B$1:$CF$2516,73,FALSE)</f>
        <v>0</v>
      </c>
      <c r="DA210">
        <f>VLOOKUP($CM210,AutoSCAN_ORG!$B$1:$CF$2516,74,FALSE)</f>
        <v>0</v>
      </c>
      <c r="DB210">
        <f>VLOOKUP($CM210,AutoSCAN_ORG!$B$1:$CF$2516,75,FALSE)</f>
        <v>0</v>
      </c>
      <c r="DC210">
        <f>VLOOKUP($CM210,AutoSCAN_ORG!$B$1:$CF$2516,76,FALSE)</f>
        <v>0</v>
      </c>
      <c r="DD210">
        <f>VLOOKUP($CM210,AutoSCAN_ORG!$B$1:$CF$2516,77,FALSE)</f>
        <v>0</v>
      </c>
      <c r="DF210">
        <f>VLOOKUP($CM210,AutoSCAN_ORG!$B$1:$CF$2516,79,FALSE)</f>
        <v>11.3</v>
      </c>
      <c r="DG210">
        <f>VLOOKUP($CM210,AutoSCAN_ORG!$B$1:$CF$2516,80,FALSE)</f>
        <v>11.3</v>
      </c>
      <c r="DH210">
        <f>VLOOKUP($CM210,AutoSCAN_ORG!$B$1:$CF$2516,81,FALSE)</f>
        <v>1.4E-2</v>
      </c>
      <c r="DI210">
        <f>VLOOKUP($CM210,AutoSCAN_ORG!$B$1:$CF$2516,82,FALSE)</f>
        <v>2.3E-2</v>
      </c>
      <c r="DJ210">
        <f>VLOOKUP($CM210,AutoSCAN_ORG!$B$1:$CF$2516,83,FALSE)</f>
        <v>0.87</v>
      </c>
    </row>
    <row r="211" spans="2:114" x14ac:dyDescent="0.35">
      <c r="B211" t="s">
        <v>3969</v>
      </c>
      <c r="C211">
        <v>215</v>
      </c>
      <c r="D211" t="s">
        <v>7778</v>
      </c>
      <c r="E211">
        <v>350</v>
      </c>
      <c r="F211">
        <v>982.452</v>
      </c>
      <c r="G211">
        <v>10</v>
      </c>
      <c r="H211" t="s">
        <v>7782</v>
      </c>
      <c r="I211" t="s">
        <v>7773</v>
      </c>
      <c r="J211" t="s">
        <v>5753</v>
      </c>
      <c r="K211">
        <v>12</v>
      </c>
      <c r="L211">
        <v>0.67</v>
      </c>
      <c r="M211">
        <v>9</v>
      </c>
      <c r="N211">
        <v>7</v>
      </c>
      <c r="O211" t="s">
        <v>7511</v>
      </c>
      <c r="Q211">
        <v>13</v>
      </c>
      <c r="R211" t="s">
        <v>7784</v>
      </c>
      <c r="S211" t="s">
        <v>7774</v>
      </c>
      <c r="T211" t="s">
        <v>7195</v>
      </c>
      <c r="U211" t="s">
        <v>7497</v>
      </c>
      <c r="V211" t="s">
        <v>7497</v>
      </c>
      <c r="W211">
        <v>5.56</v>
      </c>
      <c r="X211" t="s">
        <v>7888</v>
      </c>
      <c r="Y211">
        <v>1.9</v>
      </c>
      <c r="Z211" t="s">
        <v>7774</v>
      </c>
      <c r="AA211" t="s">
        <v>7789</v>
      </c>
      <c r="AB211" t="s">
        <v>7774</v>
      </c>
      <c r="AF211" t="s">
        <v>5678</v>
      </c>
      <c r="AG211">
        <v>42.77579016</v>
      </c>
      <c r="AH211">
        <v>-82.037425010000007</v>
      </c>
      <c r="AI211">
        <v>202.2</v>
      </c>
      <c r="AJ211">
        <v>290</v>
      </c>
      <c r="AL211">
        <v>15</v>
      </c>
      <c r="AM211">
        <v>986</v>
      </c>
      <c r="AN211">
        <v>14.547000000000001</v>
      </c>
      <c r="AO211">
        <v>396.33199999999999</v>
      </c>
      <c r="AP211">
        <v>2115</v>
      </c>
      <c r="AQ211">
        <v>2116</v>
      </c>
      <c r="AT211">
        <v>1.24</v>
      </c>
      <c r="AU211">
        <v>1.24</v>
      </c>
      <c r="AW211">
        <v>2.15</v>
      </c>
      <c r="AX211">
        <v>2.14</v>
      </c>
      <c r="BD211">
        <v>0.67</v>
      </c>
      <c r="BE211">
        <v>9</v>
      </c>
      <c r="BF211" t="s">
        <v>1183</v>
      </c>
      <c r="BG211" t="s">
        <v>3969</v>
      </c>
      <c r="BH211">
        <v>215</v>
      </c>
      <c r="BI211" t="s">
        <v>5753</v>
      </c>
      <c r="BJ211" t="s">
        <v>7773</v>
      </c>
      <c r="BK211">
        <v>215</v>
      </c>
      <c r="BL211">
        <v>1180</v>
      </c>
      <c r="BM211">
        <v>348</v>
      </c>
      <c r="BN211">
        <v>13</v>
      </c>
      <c r="BS211">
        <v>13</v>
      </c>
      <c r="BT211">
        <v>0.66</v>
      </c>
      <c r="BU211">
        <v>0.57999999999999996</v>
      </c>
      <c r="BV211">
        <v>0.57999999999999996</v>
      </c>
      <c r="BW211">
        <v>42.77579016</v>
      </c>
      <c r="BX211">
        <v>-82.037425010000007</v>
      </c>
      <c r="BY211">
        <v>4736438.9790000003</v>
      </c>
      <c r="BZ211">
        <v>202.249</v>
      </c>
      <c r="CA211">
        <v>130.30000000000001</v>
      </c>
      <c r="CB211" t="s">
        <v>7513</v>
      </c>
      <c r="CC211">
        <v>7</v>
      </c>
      <c r="CD211">
        <v>10</v>
      </c>
      <c r="CE211">
        <v>12</v>
      </c>
      <c r="CF211">
        <v>12</v>
      </c>
      <c r="CG211" t="s">
        <v>5677</v>
      </c>
      <c r="CH211">
        <v>414</v>
      </c>
      <c r="CI211" t="s">
        <v>3290</v>
      </c>
      <c r="CJ211" t="s">
        <v>7332</v>
      </c>
      <c r="CK211">
        <v>5.56</v>
      </c>
      <c r="CL211">
        <v>1.9</v>
      </c>
      <c r="CM211" t="s">
        <v>3969</v>
      </c>
      <c r="CO211" t="str">
        <f>VLOOKUP(CM211,AutoSCAN_ORG!B215:CF2730,1,FALSE)</f>
        <v>AS00-0000870</v>
      </c>
      <c r="CP211">
        <f>VLOOKUP($CM211,AutoSCAN_ORG!$B$1:$CF$2516,2,FALSE)</f>
        <v>982.44799999999998</v>
      </c>
      <c r="CQ211">
        <f>VLOOKUP($CM211,AutoSCAN_ORG!$B$1:$CF$2516,3,FALSE)</f>
        <v>9.2270000000000003</v>
      </c>
      <c r="CR211">
        <f>VLOOKUP($CM211,AutoSCAN_ORG!$B$1:$CF$2516,4,FALSE)</f>
        <v>222.44200000000001</v>
      </c>
      <c r="CS211">
        <f>VLOOKUP($CM211,AutoSCAN_ORG!$B$1:$CF$2516,5,FALSE)</f>
        <v>6.2949999999999999</v>
      </c>
      <c r="CT211" t="str">
        <f>VLOOKUP($CM211,AutoSCAN_ORG!$B$1:$CF$2516,6,FALSE)</f>
        <v>MELO-CORR</v>
      </c>
      <c r="CU211">
        <f>VLOOKUP($CM211,AutoSCAN_ORG!$B$1:$CF$2516,7,FALSE)</f>
        <v>0</v>
      </c>
      <c r="CV211">
        <f>VLOOKUP($CM211,AutoSCAN_ORG!$B$1:$CF$2516,69,FALSE)</f>
        <v>0</v>
      </c>
      <c r="CW211">
        <f>VLOOKUP($CM211,AutoSCAN_ORG!$B$1:$CF$2516,70,FALSE)</f>
        <v>0</v>
      </c>
      <c r="CX211" t="str">
        <f>VLOOKUP($CM211,AutoSCAN_ORG!$B$1:$CF$2516,71,FALSE)</f>
        <v>Y</v>
      </c>
      <c r="CZ211" t="str">
        <f>VLOOKUP($CM211,AutoSCAN_ORG!$B$1:$CF$2516,73,FALSE)</f>
        <v>added</v>
      </c>
      <c r="DA211">
        <f>VLOOKUP($CM211,AutoSCAN_ORG!$B$1:$CF$2516,74,FALSE)</f>
        <v>0</v>
      </c>
      <c r="DB211">
        <f>VLOOKUP($CM211,AutoSCAN_ORG!$B$1:$CF$2516,75,FALSE)</f>
        <v>0</v>
      </c>
      <c r="DC211">
        <f>VLOOKUP($CM211,AutoSCAN_ORG!$B$1:$CF$2516,76,FALSE)</f>
        <v>0</v>
      </c>
      <c r="DD211">
        <f>VLOOKUP($CM211,AutoSCAN_ORG!$B$1:$CF$2516,77,FALSE)</f>
        <v>0</v>
      </c>
      <c r="DF211">
        <f>VLOOKUP($CM211,AutoSCAN_ORG!$B$1:$CF$2516,79,FALSE)</f>
        <v>12.04</v>
      </c>
      <c r="DG211">
        <f>VLOOKUP($CM211,AutoSCAN_ORG!$B$1:$CF$2516,80,FALSE)</f>
        <v>12.04</v>
      </c>
      <c r="DH211">
        <f>VLOOKUP($CM211,AutoSCAN_ORG!$B$1:$CF$2516,81,FALSE)</f>
        <v>8.0000000000000002E-3</v>
      </c>
      <c r="DI211">
        <f>VLOOKUP($CM211,AutoSCAN_ORG!$B$1:$CF$2516,82,FALSE)</f>
        <v>0.02</v>
      </c>
      <c r="DJ211">
        <f>VLOOKUP($CM211,AutoSCAN_ORG!$B$1:$CF$2516,83,FALSE)</f>
        <v>0.86299999999999999</v>
      </c>
    </row>
    <row r="212" spans="2:114" x14ac:dyDescent="0.35">
      <c r="B212" t="s">
        <v>3970</v>
      </c>
      <c r="C212">
        <v>216</v>
      </c>
      <c r="D212" t="s">
        <v>7778</v>
      </c>
      <c r="E212">
        <v>351</v>
      </c>
      <c r="F212">
        <v>982.48800000000006</v>
      </c>
      <c r="G212">
        <v>10</v>
      </c>
      <c r="H212" t="s">
        <v>7782</v>
      </c>
      <c r="I212" t="s">
        <v>7773</v>
      </c>
      <c r="J212" t="s">
        <v>5753</v>
      </c>
      <c r="K212">
        <v>12</v>
      </c>
      <c r="L212">
        <v>0.68</v>
      </c>
      <c r="M212">
        <v>12</v>
      </c>
      <c r="N212">
        <v>11</v>
      </c>
      <c r="O212" t="s">
        <v>7509</v>
      </c>
      <c r="Q212">
        <v>13</v>
      </c>
      <c r="R212" t="s">
        <v>7784</v>
      </c>
      <c r="S212" t="s">
        <v>7774</v>
      </c>
      <c r="T212" t="s">
        <v>7195</v>
      </c>
      <c r="U212" t="s">
        <v>7497</v>
      </c>
      <c r="V212" t="s">
        <v>7497</v>
      </c>
      <c r="W212">
        <v>5.56</v>
      </c>
      <c r="X212" t="s">
        <v>7888</v>
      </c>
      <c r="Y212">
        <v>1.9</v>
      </c>
      <c r="Z212" t="s">
        <v>7774</v>
      </c>
      <c r="AA212" t="s">
        <v>7788</v>
      </c>
      <c r="AB212" t="s">
        <v>7774</v>
      </c>
      <c r="AC212">
        <v>10</v>
      </c>
      <c r="AD212">
        <v>10</v>
      </c>
      <c r="AE212">
        <v>12</v>
      </c>
      <c r="AF212" t="s">
        <v>5683</v>
      </c>
      <c r="AG212">
        <v>42.775789850000002</v>
      </c>
      <c r="AH212">
        <v>-82.037425020000001</v>
      </c>
      <c r="AI212">
        <v>202.2</v>
      </c>
      <c r="AJ212">
        <v>290</v>
      </c>
      <c r="AL212">
        <v>15</v>
      </c>
      <c r="AM212">
        <v>986</v>
      </c>
      <c r="AN212">
        <v>14.582000000000001</v>
      </c>
      <c r="AO212">
        <v>418.214</v>
      </c>
      <c r="AP212">
        <v>2111</v>
      </c>
      <c r="AQ212">
        <v>2113</v>
      </c>
      <c r="AT212">
        <v>1.23</v>
      </c>
      <c r="AU212">
        <v>1.23</v>
      </c>
      <c r="AW212">
        <v>2.14</v>
      </c>
      <c r="AX212">
        <v>2.14</v>
      </c>
      <c r="BD212">
        <v>0.68</v>
      </c>
      <c r="BE212">
        <v>12</v>
      </c>
      <c r="BF212" t="s">
        <v>1184</v>
      </c>
      <c r="BG212" t="s">
        <v>3970</v>
      </c>
      <c r="BH212">
        <v>216</v>
      </c>
      <c r="BI212" t="s">
        <v>5753</v>
      </c>
      <c r="BJ212" t="s">
        <v>7773</v>
      </c>
      <c r="BK212">
        <v>216</v>
      </c>
      <c r="BL212">
        <v>1180</v>
      </c>
      <c r="BM212">
        <v>348</v>
      </c>
      <c r="BN212">
        <v>13</v>
      </c>
      <c r="BS212">
        <v>13</v>
      </c>
      <c r="BT212">
        <v>0.66</v>
      </c>
      <c r="BU212">
        <v>0.57999999999999996</v>
      </c>
      <c r="BV212">
        <v>0.57999999999999996</v>
      </c>
      <c r="BW212">
        <v>42.775789850000002</v>
      </c>
      <c r="BX212">
        <v>-82.037425020000001</v>
      </c>
      <c r="BY212">
        <v>4736438.9440000001</v>
      </c>
      <c r="BZ212">
        <v>202.25</v>
      </c>
      <c r="CA212">
        <v>139.5</v>
      </c>
      <c r="CB212" t="s">
        <v>7502</v>
      </c>
      <c r="CC212">
        <v>7</v>
      </c>
      <c r="CD212">
        <v>10</v>
      </c>
      <c r="CE212">
        <v>12</v>
      </c>
      <c r="CF212">
        <v>12</v>
      </c>
      <c r="CG212" t="s">
        <v>5677</v>
      </c>
      <c r="CH212">
        <v>414</v>
      </c>
      <c r="CI212" t="s">
        <v>3290</v>
      </c>
      <c r="CJ212" t="s">
        <v>7332</v>
      </c>
      <c r="CK212">
        <v>5.56</v>
      </c>
      <c r="CL212">
        <v>1.9</v>
      </c>
      <c r="CM212" t="s">
        <v>3970</v>
      </c>
      <c r="CO212" t="str">
        <f>VLOOKUP(CM212,AutoSCAN_ORG!B216:CF2731,1,FALSE)</f>
        <v>AS00-0000871</v>
      </c>
      <c r="CP212">
        <f>VLOOKUP($CM212,AutoSCAN_ORG!$B$1:$CF$2516,2,FALSE)</f>
        <v>982.48699999999997</v>
      </c>
      <c r="CQ212">
        <f>VLOOKUP($CM212,AutoSCAN_ORG!$B$1:$CF$2516,3,FALSE)</f>
        <v>8.1750000000000007</v>
      </c>
      <c r="CR212">
        <f>VLOOKUP($CM212,AutoSCAN_ORG!$B$1:$CF$2516,4,FALSE)</f>
        <v>216.626</v>
      </c>
      <c r="CS212">
        <f>VLOOKUP($CM212,AutoSCAN_ORG!$B$1:$CF$2516,5,FALSE)</f>
        <v>6.2949999999999999</v>
      </c>
      <c r="CT212" t="str">
        <f>VLOOKUP($CM212,AutoSCAN_ORG!$B$1:$CF$2516,6,FALSE)</f>
        <v>MELO-CORR</v>
      </c>
      <c r="CU212">
        <f>VLOOKUP($CM212,AutoSCAN_ORG!$B$1:$CF$2516,7,FALSE)</f>
        <v>0</v>
      </c>
      <c r="CV212">
        <f>VLOOKUP($CM212,AutoSCAN_ORG!$B$1:$CF$2516,69,FALSE)</f>
        <v>0</v>
      </c>
      <c r="CW212">
        <f>VLOOKUP($CM212,AutoSCAN_ORG!$B$1:$CF$2516,70,FALSE)</f>
        <v>0</v>
      </c>
      <c r="CX212" t="str">
        <f>VLOOKUP($CM212,AutoSCAN_ORG!$B$1:$CF$2516,71,FALSE)</f>
        <v>Y</v>
      </c>
      <c r="CZ212" t="str">
        <f>VLOOKUP($CM212,AutoSCAN_ORG!$B$1:$CF$2516,73,FALSE)</f>
        <v>added</v>
      </c>
      <c r="DA212">
        <f>VLOOKUP($CM212,AutoSCAN_ORG!$B$1:$CF$2516,74,FALSE)</f>
        <v>0</v>
      </c>
      <c r="DB212">
        <f>VLOOKUP($CM212,AutoSCAN_ORG!$B$1:$CF$2516,75,FALSE)</f>
        <v>0</v>
      </c>
      <c r="DC212">
        <f>VLOOKUP($CM212,AutoSCAN_ORG!$B$1:$CF$2516,76,FALSE)</f>
        <v>0</v>
      </c>
      <c r="DD212">
        <f>VLOOKUP($CM212,AutoSCAN_ORG!$B$1:$CF$2516,77,FALSE)</f>
        <v>0</v>
      </c>
      <c r="DF212">
        <f>VLOOKUP($CM212,AutoSCAN_ORG!$B$1:$CF$2516,79,FALSE)</f>
        <v>12.26</v>
      </c>
      <c r="DG212">
        <f>VLOOKUP($CM212,AutoSCAN_ORG!$B$1:$CF$2516,80,FALSE)</f>
        <v>12.26</v>
      </c>
      <c r="DH212">
        <f>VLOOKUP($CM212,AutoSCAN_ORG!$B$1:$CF$2516,81,FALSE)</f>
        <v>1.6E-2</v>
      </c>
      <c r="DI212">
        <f>VLOOKUP($CM212,AutoSCAN_ORG!$B$1:$CF$2516,82,FALSE)</f>
        <v>3.2000000000000001E-2</v>
      </c>
      <c r="DJ212">
        <f>VLOOKUP($CM212,AutoSCAN_ORG!$B$1:$CF$2516,83,FALSE)</f>
        <v>0.85499999999999998</v>
      </c>
    </row>
    <row r="213" spans="2:114" x14ac:dyDescent="0.35">
      <c r="B213" t="s">
        <v>3971</v>
      </c>
      <c r="C213">
        <v>217</v>
      </c>
      <c r="D213" t="s">
        <v>7778</v>
      </c>
      <c r="E213">
        <v>352</v>
      </c>
      <c r="F213">
        <v>982.60699999999997</v>
      </c>
      <c r="G213">
        <v>10</v>
      </c>
      <c r="H213" t="s">
        <v>7782</v>
      </c>
      <c r="I213" t="s">
        <v>7773</v>
      </c>
      <c r="J213" t="s">
        <v>5753</v>
      </c>
      <c r="K213">
        <v>12</v>
      </c>
      <c r="L213">
        <v>0.66</v>
      </c>
      <c r="M213">
        <v>11</v>
      </c>
      <c r="N213">
        <v>10</v>
      </c>
      <c r="O213" t="s">
        <v>7570</v>
      </c>
      <c r="R213" t="s">
        <v>7784</v>
      </c>
      <c r="S213" t="s">
        <v>7774</v>
      </c>
      <c r="T213" t="s">
        <v>7195</v>
      </c>
      <c r="U213" t="s">
        <v>7497</v>
      </c>
      <c r="V213" t="s">
        <v>7497</v>
      </c>
      <c r="W213">
        <v>5.56</v>
      </c>
      <c r="X213" t="s">
        <v>7888</v>
      </c>
      <c r="Y213">
        <v>1.8</v>
      </c>
      <c r="Z213" t="s">
        <v>7774</v>
      </c>
      <c r="AA213" t="s">
        <v>7788</v>
      </c>
      <c r="AB213" t="s">
        <v>7774</v>
      </c>
      <c r="AC213">
        <v>10</v>
      </c>
      <c r="AD213">
        <v>10</v>
      </c>
      <c r="AE213">
        <v>12</v>
      </c>
      <c r="AF213" t="s">
        <v>5683</v>
      </c>
      <c r="AG213">
        <v>42.775788769999998</v>
      </c>
      <c r="AH213">
        <v>-82.037425049999996</v>
      </c>
      <c r="AI213">
        <v>202.2</v>
      </c>
      <c r="AJ213">
        <v>290</v>
      </c>
      <c r="AL213">
        <v>15</v>
      </c>
      <c r="AM213">
        <v>986</v>
      </c>
      <c r="AN213">
        <v>14.701000000000001</v>
      </c>
      <c r="AO213">
        <v>406.67099999999999</v>
      </c>
      <c r="AP213">
        <v>2112</v>
      </c>
      <c r="AQ213">
        <v>2114</v>
      </c>
      <c r="AT213">
        <v>1.23</v>
      </c>
      <c r="AU213">
        <v>1.23</v>
      </c>
      <c r="AW213">
        <v>2.14</v>
      </c>
      <c r="AX213">
        <v>2.14</v>
      </c>
      <c r="BD213">
        <v>0.66</v>
      </c>
      <c r="BE213">
        <v>11</v>
      </c>
      <c r="BF213" t="s">
        <v>1185</v>
      </c>
      <c r="BG213" t="s">
        <v>3971</v>
      </c>
      <c r="BH213">
        <v>217</v>
      </c>
      <c r="BI213" t="s">
        <v>5753</v>
      </c>
      <c r="BJ213" t="s">
        <v>7773</v>
      </c>
      <c r="BK213">
        <v>217</v>
      </c>
      <c r="BL213">
        <v>1180</v>
      </c>
      <c r="BS213">
        <v>13</v>
      </c>
      <c r="BT213">
        <v>0.66</v>
      </c>
      <c r="BU213">
        <v>0.57999999999999996</v>
      </c>
      <c r="BV213">
        <v>0.57999999999999996</v>
      </c>
      <c r="BW213">
        <v>42.775788769999998</v>
      </c>
      <c r="BX213">
        <v>-82.037425049999996</v>
      </c>
      <c r="BY213">
        <v>4736438.824</v>
      </c>
      <c r="BZ213">
        <v>202.25</v>
      </c>
      <c r="CA213">
        <v>134.6</v>
      </c>
      <c r="CB213" t="s">
        <v>7504</v>
      </c>
      <c r="CC213">
        <v>7</v>
      </c>
      <c r="CD213">
        <v>10</v>
      </c>
      <c r="CE213">
        <v>12</v>
      </c>
      <c r="CF213">
        <v>12</v>
      </c>
      <c r="CG213" t="s">
        <v>5677</v>
      </c>
      <c r="CH213">
        <v>414</v>
      </c>
      <c r="CI213" t="s">
        <v>3290</v>
      </c>
      <c r="CJ213" t="s">
        <v>7332</v>
      </c>
      <c r="CK213">
        <v>5.56</v>
      </c>
      <c r="CL213">
        <v>1.8</v>
      </c>
      <c r="CM213" t="s">
        <v>3971</v>
      </c>
      <c r="CO213" t="str">
        <f>VLOOKUP(CM213,AutoSCAN_ORG!B217:CF2732,1,FALSE)</f>
        <v>AS00-0000872</v>
      </c>
      <c r="CP213">
        <f>VLOOKUP($CM213,AutoSCAN_ORG!$B$1:$CF$2516,2,FALSE)</f>
        <v>982.60400000000004</v>
      </c>
      <c r="CQ213">
        <f>VLOOKUP($CM213,AutoSCAN_ORG!$B$1:$CF$2516,3,FALSE)</f>
        <v>10.473000000000001</v>
      </c>
      <c r="CR213">
        <f>VLOOKUP($CM213,AutoSCAN_ORG!$B$1:$CF$2516,4,FALSE)</f>
        <v>219.97200000000001</v>
      </c>
      <c r="CS213">
        <f>VLOOKUP($CM213,AutoSCAN_ORG!$B$1:$CF$2516,5,FALSE)</f>
        <v>6.2949999999999999</v>
      </c>
      <c r="CT213" t="str">
        <f>VLOOKUP($CM213,AutoSCAN_ORG!$B$1:$CF$2516,6,FALSE)</f>
        <v>MELO-CORR</v>
      </c>
      <c r="CU213">
        <f>VLOOKUP($CM213,AutoSCAN_ORG!$B$1:$CF$2516,7,FALSE)</f>
        <v>0</v>
      </c>
      <c r="CV213">
        <f>VLOOKUP($CM213,AutoSCAN_ORG!$B$1:$CF$2516,69,FALSE)</f>
        <v>0</v>
      </c>
      <c r="CW213">
        <f>VLOOKUP($CM213,AutoSCAN_ORG!$B$1:$CF$2516,70,FALSE)</f>
        <v>0</v>
      </c>
      <c r="CX213" t="str">
        <f>VLOOKUP($CM213,AutoSCAN_ORG!$B$1:$CF$2516,71,FALSE)</f>
        <v>Y</v>
      </c>
      <c r="CZ213">
        <f>VLOOKUP($CM213,AutoSCAN_ORG!$B$1:$CF$2516,73,FALSE)</f>
        <v>0</v>
      </c>
      <c r="DA213">
        <f>VLOOKUP($CM213,AutoSCAN_ORG!$B$1:$CF$2516,74,FALSE)</f>
        <v>0</v>
      </c>
      <c r="DB213">
        <f>VLOOKUP($CM213,AutoSCAN_ORG!$B$1:$CF$2516,75,FALSE)</f>
        <v>0</v>
      </c>
      <c r="DC213">
        <f>VLOOKUP($CM213,AutoSCAN_ORG!$B$1:$CF$2516,76,FALSE)</f>
        <v>0</v>
      </c>
      <c r="DD213">
        <f>VLOOKUP($CM213,AutoSCAN_ORG!$B$1:$CF$2516,77,FALSE)</f>
        <v>0</v>
      </c>
      <c r="DF213">
        <f>VLOOKUP($CM213,AutoSCAN_ORG!$B$1:$CF$2516,79,FALSE)</f>
        <v>11.91</v>
      </c>
      <c r="DG213">
        <f>VLOOKUP($CM213,AutoSCAN_ORG!$B$1:$CF$2516,80,FALSE)</f>
        <v>11.91</v>
      </c>
      <c r="DH213">
        <f>VLOOKUP($CM213,AutoSCAN_ORG!$B$1:$CF$2516,81,FALSE)</f>
        <v>1.2999999999999999E-2</v>
      </c>
      <c r="DI213">
        <f>VLOOKUP($CM213,AutoSCAN_ORG!$B$1:$CF$2516,82,FALSE)</f>
        <v>0.02</v>
      </c>
      <c r="DJ213">
        <f>VLOOKUP($CM213,AutoSCAN_ORG!$B$1:$CF$2516,83,FALSE)</f>
        <v>0.83599999999999997</v>
      </c>
    </row>
    <row r="214" spans="2:114" x14ac:dyDescent="0.35">
      <c r="B214" t="s">
        <v>3972</v>
      </c>
      <c r="C214">
        <v>218</v>
      </c>
      <c r="D214" t="s">
        <v>7778</v>
      </c>
      <c r="E214">
        <v>353</v>
      </c>
      <c r="F214">
        <v>982.71799999999996</v>
      </c>
      <c r="G214">
        <v>10</v>
      </c>
      <c r="H214" t="s">
        <v>7782</v>
      </c>
      <c r="I214" t="s">
        <v>7773</v>
      </c>
      <c r="J214" t="s">
        <v>5753</v>
      </c>
      <c r="K214">
        <v>11</v>
      </c>
      <c r="L214">
        <v>0.62</v>
      </c>
      <c r="M214">
        <v>7</v>
      </c>
      <c r="N214">
        <v>10</v>
      </c>
      <c r="O214" t="s">
        <v>7570</v>
      </c>
      <c r="R214" t="s">
        <v>7784</v>
      </c>
      <c r="S214" t="s">
        <v>7774</v>
      </c>
      <c r="T214" t="s">
        <v>7195</v>
      </c>
      <c r="U214" t="s">
        <v>7497</v>
      </c>
      <c r="V214" t="s">
        <v>7497</v>
      </c>
      <c r="W214">
        <v>5.56</v>
      </c>
      <c r="X214" t="s">
        <v>7888</v>
      </c>
      <c r="Y214">
        <v>1.9</v>
      </c>
      <c r="Z214" t="s">
        <v>7774</v>
      </c>
      <c r="AA214" t="s">
        <v>7786</v>
      </c>
      <c r="AB214" t="s">
        <v>7774</v>
      </c>
      <c r="AC214">
        <v>10</v>
      </c>
      <c r="AD214">
        <v>10</v>
      </c>
      <c r="AE214">
        <v>15</v>
      </c>
      <c r="AF214" t="s">
        <v>5683</v>
      </c>
      <c r="AG214">
        <v>42.775787749999999</v>
      </c>
      <c r="AH214">
        <v>-82.037425089999999</v>
      </c>
      <c r="AI214">
        <v>202.2</v>
      </c>
      <c r="AJ214">
        <v>290</v>
      </c>
      <c r="AL214">
        <v>15</v>
      </c>
      <c r="AM214">
        <v>986</v>
      </c>
      <c r="AN214">
        <v>14.814</v>
      </c>
      <c r="AO214">
        <v>406.69900000000001</v>
      </c>
      <c r="AP214">
        <v>2117</v>
      </c>
      <c r="AQ214">
        <v>2117</v>
      </c>
      <c r="AT214">
        <v>1.24</v>
      </c>
      <c r="AU214">
        <v>1.24</v>
      </c>
      <c r="AW214">
        <v>2.15</v>
      </c>
      <c r="AX214">
        <v>2.15</v>
      </c>
      <c r="BD214">
        <v>0.62</v>
      </c>
      <c r="BE214">
        <v>7</v>
      </c>
      <c r="BF214" t="s">
        <v>1186</v>
      </c>
      <c r="BG214" t="s">
        <v>3972</v>
      </c>
      <c r="BH214">
        <v>218</v>
      </c>
      <c r="BI214" t="s">
        <v>5753</v>
      </c>
      <c r="BJ214" t="s">
        <v>7773</v>
      </c>
      <c r="BK214">
        <v>218</v>
      </c>
      <c r="BL214">
        <v>1180</v>
      </c>
      <c r="BS214">
        <v>13</v>
      </c>
      <c r="BT214">
        <v>0.66</v>
      </c>
      <c r="BU214">
        <v>0.57999999999999996</v>
      </c>
      <c r="BV214">
        <v>0.57999999999999996</v>
      </c>
      <c r="BW214">
        <v>42.775787749999999</v>
      </c>
      <c r="BX214">
        <v>-82.037425089999999</v>
      </c>
      <c r="BY214">
        <v>4736438.7110000001</v>
      </c>
      <c r="BZ214">
        <v>202.25</v>
      </c>
      <c r="CA214">
        <v>134.6</v>
      </c>
      <c r="CB214" t="s">
        <v>7504</v>
      </c>
      <c r="CC214">
        <v>7</v>
      </c>
      <c r="CD214">
        <v>10</v>
      </c>
      <c r="CE214">
        <v>12</v>
      </c>
      <c r="CF214">
        <v>12</v>
      </c>
      <c r="CG214" t="s">
        <v>5677</v>
      </c>
      <c r="CH214">
        <v>414</v>
      </c>
      <c r="CI214" t="s">
        <v>3290</v>
      </c>
      <c r="CJ214" t="s">
        <v>7332</v>
      </c>
      <c r="CK214">
        <v>5.56</v>
      </c>
      <c r="CL214">
        <v>1.8</v>
      </c>
      <c r="CM214" t="s">
        <v>3972</v>
      </c>
      <c r="CO214" t="str">
        <f>VLOOKUP(CM214,AutoSCAN_ORG!B218:CF2733,1,FALSE)</f>
        <v>AS00-0000873</v>
      </c>
      <c r="CP214">
        <f>VLOOKUP($CM214,AutoSCAN_ORG!$B$1:$CF$2516,2,FALSE)</f>
        <v>982.71699999999998</v>
      </c>
      <c r="CQ214">
        <f>VLOOKUP($CM214,AutoSCAN_ORG!$B$1:$CF$2516,3,FALSE)</f>
        <v>8</v>
      </c>
      <c r="CR214">
        <f>VLOOKUP($CM214,AutoSCAN_ORG!$B$1:$CF$2516,4,FALSE)</f>
        <v>222.43199999999999</v>
      </c>
      <c r="CS214">
        <f>VLOOKUP($CM214,AutoSCAN_ORG!$B$1:$CF$2516,5,FALSE)</f>
        <v>6.2949999999999999</v>
      </c>
      <c r="CT214" t="str">
        <f>VLOOKUP($CM214,AutoSCAN_ORG!$B$1:$CF$2516,6,FALSE)</f>
        <v>MELO-CORR</v>
      </c>
      <c r="CU214">
        <f>VLOOKUP($CM214,AutoSCAN_ORG!$B$1:$CF$2516,7,FALSE)</f>
        <v>0</v>
      </c>
      <c r="CV214">
        <f>VLOOKUP($CM214,AutoSCAN_ORG!$B$1:$CF$2516,69,FALSE)</f>
        <v>0</v>
      </c>
      <c r="CW214">
        <f>VLOOKUP($CM214,AutoSCAN_ORG!$B$1:$CF$2516,70,FALSE)</f>
        <v>0</v>
      </c>
      <c r="CX214" t="str">
        <f>VLOOKUP($CM214,AutoSCAN_ORG!$B$1:$CF$2516,71,FALSE)</f>
        <v>Y</v>
      </c>
      <c r="CZ214" t="str">
        <f>VLOOKUP($CM214,AutoSCAN_ORG!$B$1:$CF$2516,73,FALSE)</f>
        <v>added</v>
      </c>
      <c r="DA214">
        <f>VLOOKUP($CM214,AutoSCAN_ORG!$B$1:$CF$2516,74,FALSE)</f>
        <v>0</v>
      </c>
      <c r="DB214">
        <f>VLOOKUP($CM214,AutoSCAN_ORG!$B$1:$CF$2516,75,FALSE)</f>
        <v>0</v>
      </c>
      <c r="DC214">
        <f>VLOOKUP($CM214,AutoSCAN_ORG!$B$1:$CF$2516,76,FALSE)</f>
        <v>0</v>
      </c>
      <c r="DD214">
        <f>VLOOKUP($CM214,AutoSCAN_ORG!$B$1:$CF$2516,77,FALSE)</f>
        <v>0</v>
      </c>
      <c r="DF214">
        <f>VLOOKUP($CM214,AutoSCAN_ORG!$B$1:$CF$2516,79,FALSE)</f>
        <v>11.09</v>
      </c>
      <c r="DG214">
        <f>VLOOKUP($CM214,AutoSCAN_ORG!$B$1:$CF$2516,80,FALSE)</f>
        <v>11.09</v>
      </c>
      <c r="DH214">
        <f>VLOOKUP($CM214,AutoSCAN_ORG!$B$1:$CF$2516,81,FALSE)</f>
        <v>0.01</v>
      </c>
      <c r="DI214">
        <f>VLOOKUP($CM214,AutoSCAN_ORG!$B$1:$CF$2516,82,FALSE)</f>
        <v>2.3E-2</v>
      </c>
      <c r="DJ214">
        <f>VLOOKUP($CM214,AutoSCAN_ORG!$B$1:$CF$2516,83,FALSE)</f>
        <v>0.78300000000000003</v>
      </c>
    </row>
    <row r="215" spans="2:114" x14ac:dyDescent="0.35">
      <c r="B215" t="s">
        <v>3966</v>
      </c>
      <c r="C215">
        <v>213</v>
      </c>
      <c r="D215" t="s">
        <v>7778</v>
      </c>
      <c r="E215">
        <v>348</v>
      </c>
      <c r="F215">
        <v>982.41200000000003</v>
      </c>
      <c r="G215">
        <v>10</v>
      </c>
      <c r="H215" t="s">
        <v>7782</v>
      </c>
      <c r="I215" t="s">
        <v>7773</v>
      </c>
      <c r="J215" t="s">
        <v>7852</v>
      </c>
      <c r="K215">
        <v>13</v>
      </c>
      <c r="L215">
        <v>0.71</v>
      </c>
      <c r="M215">
        <v>165</v>
      </c>
      <c r="N215">
        <v>33</v>
      </c>
      <c r="O215" t="s">
        <v>7570</v>
      </c>
      <c r="Q215">
        <v>13</v>
      </c>
      <c r="R215" t="s">
        <v>7784</v>
      </c>
      <c r="S215" t="s">
        <v>7774</v>
      </c>
      <c r="T215" t="s">
        <v>7195</v>
      </c>
      <c r="U215" t="s">
        <v>7497</v>
      </c>
      <c r="V215" t="s">
        <v>7497</v>
      </c>
      <c r="W215">
        <v>5.56</v>
      </c>
      <c r="X215" t="s">
        <v>7888</v>
      </c>
      <c r="Y215">
        <v>1.9</v>
      </c>
      <c r="Z215" t="s">
        <v>7774</v>
      </c>
      <c r="AA215" t="s">
        <v>7853</v>
      </c>
      <c r="AB215" t="s">
        <v>7774</v>
      </c>
      <c r="AC215">
        <v>10</v>
      </c>
      <c r="AF215" t="s">
        <v>5683</v>
      </c>
      <c r="AG215">
        <v>42.775791230000003</v>
      </c>
      <c r="AH215">
        <v>-82.037424970000004</v>
      </c>
      <c r="AI215">
        <v>202.2</v>
      </c>
      <c r="AJ215">
        <v>290</v>
      </c>
      <c r="AL215">
        <v>15</v>
      </c>
      <c r="AM215">
        <v>986</v>
      </c>
      <c r="AN215">
        <v>14.429</v>
      </c>
      <c r="AO215">
        <v>396.33199999999999</v>
      </c>
      <c r="AP215">
        <v>1996</v>
      </c>
      <c r="AQ215">
        <v>1954</v>
      </c>
      <c r="AT215">
        <v>1.1399999999999999</v>
      </c>
      <c r="AU215">
        <v>1.17</v>
      </c>
      <c r="AW215">
        <v>1.98</v>
      </c>
      <c r="AX215">
        <v>2.02</v>
      </c>
      <c r="BD215">
        <v>0.45</v>
      </c>
      <c r="BE215">
        <v>165</v>
      </c>
      <c r="BF215" t="s">
        <v>8674</v>
      </c>
      <c r="BG215" t="s">
        <v>3966</v>
      </c>
      <c r="BH215">
        <v>213</v>
      </c>
      <c r="BI215" t="s">
        <v>7852</v>
      </c>
      <c r="BJ215" t="s">
        <v>7773</v>
      </c>
      <c r="BK215">
        <v>213</v>
      </c>
      <c r="BL215">
        <v>1180</v>
      </c>
      <c r="BM215">
        <v>348</v>
      </c>
      <c r="BN215">
        <v>13</v>
      </c>
      <c r="BO215" t="s">
        <v>8660</v>
      </c>
      <c r="BS215">
        <v>12</v>
      </c>
      <c r="BT215">
        <v>0.7</v>
      </c>
      <c r="BU215">
        <v>0.63</v>
      </c>
      <c r="BV215">
        <v>0.62</v>
      </c>
      <c r="BW215">
        <v>42.775791230000003</v>
      </c>
      <c r="BX215">
        <v>-82.037424970000004</v>
      </c>
      <c r="BY215">
        <v>4736439.0970000001</v>
      </c>
      <c r="BZ215">
        <v>202.249</v>
      </c>
      <c r="CA215">
        <v>130.30000000000001</v>
      </c>
      <c r="CB215" t="s">
        <v>7513</v>
      </c>
      <c r="CC215">
        <v>7</v>
      </c>
      <c r="CD215">
        <v>10</v>
      </c>
      <c r="CE215">
        <v>11</v>
      </c>
      <c r="CF215">
        <v>11</v>
      </c>
      <c r="CG215" t="s">
        <v>5677</v>
      </c>
      <c r="CH215">
        <v>414</v>
      </c>
      <c r="CI215" t="s">
        <v>5823</v>
      </c>
      <c r="CJ215" t="s">
        <v>8661</v>
      </c>
      <c r="CK215">
        <v>5.56</v>
      </c>
      <c r="CM215" t="s">
        <v>3966</v>
      </c>
      <c r="CO215" t="str">
        <f>VLOOKUP(CM215,AutoSCAN_ORG!B213:CF2728,1,FALSE)</f>
        <v>AS00-0000867</v>
      </c>
      <c r="CP215">
        <f>VLOOKUP($CM215,AutoSCAN_ORG!$B$1:$CF$2516,2,FALSE)</f>
        <v>982.37599999999998</v>
      </c>
      <c r="CQ215">
        <f>VLOOKUP($CM215,AutoSCAN_ORG!$B$1:$CF$2516,3,FALSE)</f>
        <v>8.2170000000000005</v>
      </c>
      <c r="CR215">
        <f>VLOOKUP($CM215,AutoSCAN_ORG!$B$1:$CF$2516,4,FALSE)</f>
        <v>217.542</v>
      </c>
      <c r="CS215">
        <f>VLOOKUP($CM215,AutoSCAN_ORG!$B$1:$CF$2516,5,FALSE)</f>
        <v>6.2949999999999999</v>
      </c>
      <c r="CT215" t="str">
        <f>VLOOKUP($CM215,AutoSCAN_ORG!$B$1:$CF$2516,6,FALSE)</f>
        <v>MELO-CORR</v>
      </c>
      <c r="CU215">
        <f>VLOOKUP($CM215,AutoSCAN_ORG!$B$1:$CF$2516,7,FALSE)</f>
        <v>0</v>
      </c>
      <c r="CV215">
        <f>VLOOKUP($CM215,AutoSCAN_ORG!$B$1:$CF$2516,69,FALSE)</f>
        <v>0</v>
      </c>
      <c r="CW215">
        <f>VLOOKUP($CM215,AutoSCAN_ORG!$B$1:$CF$2516,70,FALSE)</f>
        <v>0</v>
      </c>
      <c r="CX215" t="str">
        <f>VLOOKUP($CM215,AutoSCAN_ORG!$B$1:$CF$2516,71,FALSE)</f>
        <v>Y</v>
      </c>
      <c r="CY215">
        <f>VLOOKUP($CM215,AutoSCAN_ORG!$B$1:$CF$2516,72,FALSE)</f>
        <v>0</v>
      </c>
      <c r="CZ215" t="str">
        <f>VLOOKUP($CM215,AutoSCAN_ORG!$B$1:$CF$2516,73,FALSE)</f>
        <v>added</v>
      </c>
      <c r="DA215">
        <f>VLOOKUP($CM215,AutoSCAN_ORG!$B$1:$CF$2516,74,FALSE)</f>
        <v>0</v>
      </c>
      <c r="DB215">
        <f>VLOOKUP($CM215,AutoSCAN_ORG!$B$1:$CF$2516,75,FALSE)</f>
        <v>0</v>
      </c>
      <c r="DC215">
        <f>VLOOKUP($CM215,AutoSCAN_ORG!$B$1:$CF$2516,76,FALSE)</f>
        <v>0</v>
      </c>
      <c r="DD215">
        <f>VLOOKUP($CM215,AutoSCAN_ORG!$B$1:$CF$2516,77,FALSE)</f>
        <v>0</v>
      </c>
      <c r="DE215">
        <f>VLOOKUP($CM215,AutoSCAN_ORG!$B$1:$CF$2516,78,FALSE)</f>
        <v>0</v>
      </c>
      <c r="DF215">
        <f>VLOOKUP($CM215,AutoSCAN_ORG!$B$1:$CF$2516,79,FALSE)</f>
        <v>12.73</v>
      </c>
      <c r="DG215">
        <f>VLOOKUP($CM215,AutoSCAN_ORG!$B$1:$CF$2516,80,FALSE)</f>
        <v>12.73</v>
      </c>
      <c r="DH215">
        <f>VLOOKUP($CM215,AutoSCAN_ORG!$B$1:$CF$2516,81,FALSE)</f>
        <v>1.4999999999999999E-2</v>
      </c>
      <c r="DI215">
        <f>VLOOKUP($CM215,AutoSCAN_ORG!$B$1:$CF$2516,82,FALSE)</f>
        <v>3.9E-2</v>
      </c>
      <c r="DJ215">
        <f>VLOOKUP($CM215,AutoSCAN_ORG!$B$1:$CF$2516,83,FALSE)</f>
        <v>0.873</v>
      </c>
    </row>
    <row r="216" spans="2:114" x14ac:dyDescent="0.35">
      <c r="B216" t="s">
        <v>3973</v>
      </c>
      <c r="C216">
        <v>219</v>
      </c>
      <c r="D216" t="s">
        <v>7778</v>
      </c>
      <c r="E216">
        <v>354</v>
      </c>
      <c r="F216">
        <v>982.77300000000002</v>
      </c>
      <c r="G216">
        <v>10</v>
      </c>
      <c r="H216" t="s">
        <v>7782</v>
      </c>
      <c r="I216" t="s">
        <v>7773</v>
      </c>
      <c r="J216" t="s">
        <v>5753</v>
      </c>
      <c r="K216">
        <v>12</v>
      </c>
      <c r="L216">
        <v>0.67</v>
      </c>
      <c r="M216">
        <v>8</v>
      </c>
      <c r="N216">
        <v>10</v>
      </c>
      <c r="O216" t="s">
        <v>7537</v>
      </c>
      <c r="Q216">
        <v>14</v>
      </c>
      <c r="R216" t="s">
        <v>7784</v>
      </c>
      <c r="S216" t="s">
        <v>7774</v>
      </c>
      <c r="T216" t="s">
        <v>7195</v>
      </c>
      <c r="U216" t="s">
        <v>7497</v>
      </c>
      <c r="V216" t="s">
        <v>7497</v>
      </c>
      <c r="W216">
        <v>5.56</v>
      </c>
      <c r="X216" t="s">
        <v>7888</v>
      </c>
      <c r="Y216">
        <v>1.9</v>
      </c>
      <c r="Z216" t="s">
        <v>7774</v>
      </c>
      <c r="AA216" t="s">
        <v>7786</v>
      </c>
      <c r="AB216" t="s">
        <v>7774</v>
      </c>
      <c r="AC216">
        <v>10</v>
      </c>
      <c r="AD216">
        <v>10</v>
      </c>
      <c r="AE216">
        <v>15</v>
      </c>
      <c r="AF216" t="s">
        <v>5683</v>
      </c>
      <c r="AG216">
        <v>42.775787260000001</v>
      </c>
      <c r="AH216">
        <v>-82.037425110000001</v>
      </c>
      <c r="AI216">
        <v>202.2</v>
      </c>
      <c r="AJ216">
        <v>290</v>
      </c>
      <c r="AL216">
        <v>15</v>
      </c>
      <c r="AM216">
        <v>986</v>
      </c>
      <c r="AN216">
        <v>14.868</v>
      </c>
      <c r="AO216">
        <v>394.83199999999999</v>
      </c>
      <c r="AP216">
        <v>2116</v>
      </c>
      <c r="AQ216">
        <v>2116</v>
      </c>
      <c r="AT216">
        <v>1.24</v>
      </c>
      <c r="AU216">
        <v>1.24</v>
      </c>
      <c r="AW216">
        <v>2.15</v>
      </c>
      <c r="AX216">
        <v>2.15</v>
      </c>
      <c r="BD216">
        <v>0.67</v>
      </c>
      <c r="BE216">
        <v>8</v>
      </c>
      <c r="BF216" t="s">
        <v>1187</v>
      </c>
      <c r="BG216" t="s">
        <v>3973</v>
      </c>
      <c r="BH216">
        <v>219</v>
      </c>
      <c r="BI216" t="s">
        <v>5753</v>
      </c>
      <c r="BJ216" t="s">
        <v>7773</v>
      </c>
      <c r="BK216">
        <v>219</v>
      </c>
      <c r="BL216">
        <v>1180</v>
      </c>
      <c r="BM216">
        <v>355</v>
      </c>
      <c r="BN216">
        <v>14</v>
      </c>
      <c r="BS216">
        <v>13</v>
      </c>
      <c r="BT216">
        <v>0.66</v>
      </c>
      <c r="BU216">
        <v>0.57999999999999996</v>
      </c>
      <c r="BV216">
        <v>0.57999999999999996</v>
      </c>
      <c r="BW216">
        <v>42.775787260000001</v>
      </c>
      <c r="BX216">
        <v>-82.037425110000001</v>
      </c>
      <c r="BY216">
        <v>4736438.6569999997</v>
      </c>
      <c r="BZ216">
        <v>202.25</v>
      </c>
      <c r="CA216">
        <v>129.69999999999999</v>
      </c>
      <c r="CB216" t="s">
        <v>7512</v>
      </c>
      <c r="CC216">
        <v>7</v>
      </c>
      <c r="CD216">
        <v>10</v>
      </c>
      <c r="CE216">
        <v>12</v>
      </c>
      <c r="CF216">
        <v>12</v>
      </c>
      <c r="CG216" t="s">
        <v>5677</v>
      </c>
      <c r="CH216">
        <v>414</v>
      </c>
      <c r="CI216" t="s">
        <v>3290</v>
      </c>
      <c r="CJ216" t="s">
        <v>7332</v>
      </c>
      <c r="CK216">
        <v>5.56</v>
      </c>
      <c r="CL216">
        <v>1.8</v>
      </c>
      <c r="CM216" t="s">
        <v>3973</v>
      </c>
      <c r="CO216" t="str">
        <f>VLOOKUP(CM216,AutoSCAN_ORG!B219:CF2734,1,FALSE)</f>
        <v>AS00-0000874</v>
      </c>
      <c r="CP216">
        <f>VLOOKUP($CM216,AutoSCAN_ORG!$B$1:$CF$2516,2,FALSE)</f>
        <v>982.77</v>
      </c>
      <c r="CQ216">
        <f>VLOOKUP($CM216,AutoSCAN_ORG!$B$1:$CF$2516,3,FALSE)</f>
        <v>8.2460000000000004</v>
      </c>
      <c r="CR216">
        <f>VLOOKUP($CM216,AutoSCAN_ORG!$B$1:$CF$2516,4,FALSE)</f>
        <v>222.964</v>
      </c>
      <c r="CS216">
        <f>VLOOKUP($CM216,AutoSCAN_ORG!$B$1:$CF$2516,5,FALSE)</f>
        <v>6.2949999999999999</v>
      </c>
      <c r="CT216" t="str">
        <f>VLOOKUP($CM216,AutoSCAN_ORG!$B$1:$CF$2516,6,FALSE)</f>
        <v>MELO-CORR</v>
      </c>
      <c r="CU216">
        <f>VLOOKUP($CM216,AutoSCAN_ORG!$B$1:$CF$2516,7,FALSE)</f>
        <v>0</v>
      </c>
      <c r="CV216">
        <f>VLOOKUP($CM216,AutoSCAN_ORG!$B$1:$CF$2516,69,FALSE)</f>
        <v>0</v>
      </c>
      <c r="CW216">
        <f>VLOOKUP($CM216,AutoSCAN_ORG!$B$1:$CF$2516,70,FALSE)</f>
        <v>0</v>
      </c>
      <c r="CX216" t="str">
        <f>VLOOKUP($CM216,AutoSCAN_ORG!$B$1:$CF$2516,71,FALSE)</f>
        <v>Y</v>
      </c>
      <c r="CZ216" t="str">
        <f>VLOOKUP($CM216,AutoSCAN_ORG!$B$1:$CF$2516,73,FALSE)</f>
        <v>added</v>
      </c>
      <c r="DA216">
        <f>VLOOKUP($CM216,AutoSCAN_ORG!$B$1:$CF$2516,74,FALSE)</f>
        <v>0</v>
      </c>
      <c r="DB216">
        <f>VLOOKUP($CM216,AutoSCAN_ORG!$B$1:$CF$2516,75,FALSE)</f>
        <v>0</v>
      </c>
      <c r="DC216">
        <f>VLOOKUP($CM216,AutoSCAN_ORG!$B$1:$CF$2516,76,FALSE)</f>
        <v>0</v>
      </c>
      <c r="DD216">
        <f>VLOOKUP($CM216,AutoSCAN_ORG!$B$1:$CF$2516,77,FALSE)</f>
        <v>0</v>
      </c>
      <c r="DF216">
        <f>VLOOKUP($CM216,AutoSCAN_ORG!$B$1:$CF$2516,79,FALSE)</f>
        <v>12.11</v>
      </c>
      <c r="DG216">
        <f>VLOOKUP($CM216,AutoSCAN_ORG!$B$1:$CF$2516,80,FALSE)</f>
        <v>12.11</v>
      </c>
      <c r="DH216">
        <f>VLOOKUP($CM216,AutoSCAN_ORG!$B$1:$CF$2516,81,FALSE)</f>
        <v>1E-3</v>
      </c>
      <c r="DI216">
        <f>VLOOKUP($CM216,AutoSCAN_ORG!$B$1:$CF$2516,82,FALSE)</f>
        <v>3.0000000000000001E-3</v>
      </c>
      <c r="DJ216">
        <f>VLOOKUP($CM216,AutoSCAN_ORG!$B$1:$CF$2516,83,FALSE)</f>
        <v>0.78400000000000003</v>
      </c>
    </row>
    <row r="217" spans="2:114" x14ac:dyDescent="0.35">
      <c r="B217" t="s">
        <v>3974</v>
      </c>
      <c r="C217">
        <v>221</v>
      </c>
      <c r="D217" t="s">
        <v>7778</v>
      </c>
      <c r="E217">
        <v>356</v>
      </c>
      <c r="F217">
        <v>982.80399999999997</v>
      </c>
      <c r="G217">
        <v>10</v>
      </c>
      <c r="H217" t="s">
        <v>7782</v>
      </c>
      <c r="I217" t="s">
        <v>7773</v>
      </c>
      <c r="J217" t="s">
        <v>5753</v>
      </c>
      <c r="K217">
        <v>11</v>
      </c>
      <c r="L217">
        <v>0.61</v>
      </c>
      <c r="M217">
        <v>10</v>
      </c>
      <c r="N217">
        <v>7</v>
      </c>
      <c r="O217" t="s">
        <v>7537</v>
      </c>
      <c r="Q217">
        <v>14</v>
      </c>
      <c r="R217" t="s">
        <v>7784</v>
      </c>
      <c r="S217" t="s">
        <v>7774</v>
      </c>
      <c r="T217" t="s">
        <v>7195</v>
      </c>
      <c r="U217" t="s">
        <v>7497</v>
      </c>
      <c r="V217" t="s">
        <v>7497</v>
      </c>
      <c r="W217">
        <v>5.56</v>
      </c>
      <c r="X217" t="s">
        <v>7888</v>
      </c>
      <c r="Y217">
        <v>1.9</v>
      </c>
      <c r="Z217" t="s">
        <v>7774</v>
      </c>
      <c r="AA217" t="s">
        <v>7789</v>
      </c>
      <c r="AB217" t="s">
        <v>7774</v>
      </c>
      <c r="AF217" t="s">
        <v>5678</v>
      </c>
      <c r="AG217">
        <v>42.775786979999999</v>
      </c>
      <c r="AH217">
        <v>-82.037425119999995</v>
      </c>
      <c r="AI217">
        <v>202.2</v>
      </c>
      <c r="AJ217">
        <v>290</v>
      </c>
      <c r="AL217">
        <v>15</v>
      </c>
      <c r="AM217">
        <v>986</v>
      </c>
      <c r="AN217">
        <v>14.898999999999999</v>
      </c>
      <c r="AO217">
        <v>396.64</v>
      </c>
      <c r="AP217">
        <v>2115</v>
      </c>
      <c r="AQ217">
        <v>2116</v>
      </c>
      <c r="AT217">
        <v>1.24</v>
      </c>
      <c r="AU217">
        <v>1.23</v>
      </c>
      <c r="AW217">
        <v>2.15</v>
      </c>
      <c r="AX217">
        <v>2.14</v>
      </c>
      <c r="BD217">
        <v>0.61</v>
      </c>
      <c r="BE217">
        <v>10</v>
      </c>
      <c r="BF217" t="s">
        <v>1188</v>
      </c>
      <c r="BG217" t="s">
        <v>3974</v>
      </c>
      <c r="BH217">
        <v>221</v>
      </c>
      <c r="BI217" t="s">
        <v>5753</v>
      </c>
      <c r="BJ217" t="s">
        <v>7773</v>
      </c>
      <c r="BK217">
        <v>221</v>
      </c>
      <c r="BL217">
        <v>1180</v>
      </c>
      <c r="BM217">
        <v>355</v>
      </c>
      <c r="BN217">
        <v>14</v>
      </c>
      <c r="BS217">
        <v>13</v>
      </c>
      <c r="BT217">
        <v>0.66</v>
      </c>
      <c r="BU217">
        <v>0.57999999999999996</v>
      </c>
      <c r="BV217">
        <v>0.57999999999999996</v>
      </c>
      <c r="BW217">
        <v>42.775786979999999</v>
      </c>
      <c r="BX217">
        <v>-82.037425119999995</v>
      </c>
      <c r="BY217">
        <v>4736438.6260000002</v>
      </c>
      <c r="BZ217">
        <v>202.25</v>
      </c>
      <c r="CA217">
        <v>130.4</v>
      </c>
      <c r="CB217" t="s">
        <v>7513</v>
      </c>
      <c r="CC217">
        <v>7</v>
      </c>
      <c r="CD217">
        <v>10</v>
      </c>
      <c r="CE217">
        <v>12</v>
      </c>
      <c r="CF217">
        <v>12</v>
      </c>
      <c r="CG217" t="s">
        <v>5677</v>
      </c>
      <c r="CH217">
        <v>414</v>
      </c>
      <c r="CI217" t="s">
        <v>3290</v>
      </c>
      <c r="CJ217" t="s">
        <v>7332</v>
      </c>
      <c r="CK217">
        <v>5.56</v>
      </c>
      <c r="CL217">
        <v>1.9</v>
      </c>
      <c r="CM217" t="s">
        <v>3974</v>
      </c>
      <c r="CO217" t="str">
        <f>VLOOKUP(CM217,AutoSCAN_ORG!B221:CF2736,1,FALSE)</f>
        <v>AS00-0000875</v>
      </c>
      <c r="CP217">
        <f>VLOOKUP($CM217,AutoSCAN_ORG!$B$1:$CF$2516,2,FALSE)</f>
        <v>982.798</v>
      </c>
      <c r="CQ217">
        <f>VLOOKUP($CM217,AutoSCAN_ORG!$B$1:$CF$2516,3,FALSE)</f>
        <v>13.56</v>
      </c>
      <c r="CR217">
        <f>VLOOKUP($CM217,AutoSCAN_ORG!$B$1:$CF$2516,4,FALSE)</f>
        <v>223.04900000000001</v>
      </c>
      <c r="CS217">
        <f>VLOOKUP($CM217,AutoSCAN_ORG!$B$1:$CF$2516,5,FALSE)</f>
        <v>6.2949999999999999</v>
      </c>
      <c r="CT217" t="str">
        <f>VLOOKUP($CM217,AutoSCAN_ORG!$B$1:$CF$2516,6,FALSE)</f>
        <v>MELO-CORR</v>
      </c>
      <c r="CU217">
        <f>VLOOKUP($CM217,AutoSCAN_ORG!$B$1:$CF$2516,7,FALSE)</f>
        <v>0</v>
      </c>
      <c r="CV217">
        <f>VLOOKUP($CM217,AutoSCAN_ORG!$B$1:$CF$2516,69,FALSE)</f>
        <v>0</v>
      </c>
      <c r="CW217">
        <f>VLOOKUP($CM217,AutoSCAN_ORG!$B$1:$CF$2516,70,FALSE)</f>
        <v>0</v>
      </c>
      <c r="CX217" t="str">
        <f>VLOOKUP($CM217,AutoSCAN_ORG!$B$1:$CF$2516,71,FALSE)</f>
        <v>Y</v>
      </c>
      <c r="CZ217" t="str">
        <f>VLOOKUP($CM217,AutoSCAN_ORG!$B$1:$CF$2516,73,FALSE)</f>
        <v>added</v>
      </c>
      <c r="DA217">
        <f>VLOOKUP($CM217,AutoSCAN_ORG!$B$1:$CF$2516,74,FALSE)</f>
        <v>0</v>
      </c>
      <c r="DB217">
        <f>VLOOKUP($CM217,AutoSCAN_ORG!$B$1:$CF$2516,75,FALSE)</f>
        <v>0</v>
      </c>
      <c r="DC217">
        <f>VLOOKUP($CM217,AutoSCAN_ORG!$B$1:$CF$2516,76,FALSE)</f>
        <v>0</v>
      </c>
      <c r="DD217">
        <f>VLOOKUP($CM217,AutoSCAN_ORG!$B$1:$CF$2516,77,FALSE)</f>
        <v>0</v>
      </c>
      <c r="DF217">
        <f>VLOOKUP($CM217,AutoSCAN_ORG!$B$1:$CF$2516,79,FALSE)</f>
        <v>10.99</v>
      </c>
      <c r="DG217">
        <f>VLOOKUP($CM217,AutoSCAN_ORG!$B$1:$CF$2516,80,FALSE)</f>
        <v>10.99</v>
      </c>
      <c r="DH217">
        <f>VLOOKUP($CM217,AutoSCAN_ORG!$B$1:$CF$2516,81,FALSE)</f>
        <v>1.9E-2</v>
      </c>
      <c r="DI217">
        <f>VLOOKUP($CM217,AutoSCAN_ORG!$B$1:$CF$2516,82,FALSE)</f>
        <v>4.2000000000000003E-2</v>
      </c>
      <c r="DJ217">
        <f>VLOOKUP($CM217,AutoSCAN_ORG!$B$1:$CF$2516,83,FALSE)</f>
        <v>0.78400000000000003</v>
      </c>
    </row>
    <row r="218" spans="2:114" x14ac:dyDescent="0.35">
      <c r="B218" t="s">
        <v>3975</v>
      </c>
      <c r="C218">
        <v>222</v>
      </c>
      <c r="D218" t="s">
        <v>7778</v>
      </c>
      <c r="E218">
        <v>357</v>
      </c>
      <c r="F218">
        <v>982.822</v>
      </c>
      <c r="G218">
        <v>10</v>
      </c>
      <c r="H218" t="s">
        <v>7782</v>
      </c>
      <c r="I218" t="s">
        <v>7773</v>
      </c>
      <c r="J218" t="s">
        <v>5753</v>
      </c>
      <c r="K218">
        <v>10</v>
      </c>
      <c r="L218">
        <v>0.56000000000000005</v>
      </c>
      <c r="M218">
        <v>10</v>
      </c>
      <c r="N218">
        <v>8</v>
      </c>
      <c r="O218" t="s">
        <v>7437</v>
      </c>
      <c r="Q218">
        <v>14</v>
      </c>
      <c r="R218" t="s">
        <v>7784</v>
      </c>
      <c r="S218" t="s">
        <v>7774</v>
      </c>
      <c r="T218" t="s">
        <v>7195</v>
      </c>
      <c r="U218" t="s">
        <v>7497</v>
      </c>
      <c r="V218" t="s">
        <v>7497</v>
      </c>
      <c r="W218">
        <v>5.56</v>
      </c>
      <c r="X218" t="s">
        <v>7888</v>
      </c>
      <c r="Y218">
        <v>1.9</v>
      </c>
      <c r="Z218" t="s">
        <v>7774</v>
      </c>
      <c r="AA218" t="s">
        <v>7789</v>
      </c>
      <c r="AB218" t="s">
        <v>7774</v>
      </c>
      <c r="AF218" t="s">
        <v>5678</v>
      </c>
      <c r="AG218">
        <v>42.77578682</v>
      </c>
      <c r="AH218">
        <v>-82.037425119999995</v>
      </c>
      <c r="AI218">
        <v>202.2</v>
      </c>
      <c r="AJ218">
        <v>290</v>
      </c>
      <c r="AL218">
        <v>15</v>
      </c>
      <c r="AM218">
        <v>986</v>
      </c>
      <c r="AN218">
        <v>14.917</v>
      </c>
      <c r="AO218">
        <v>374.06400000000002</v>
      </c>
      <c r="AP218">
        <v>2115</v>
      </c>
      <c r="AQ218">
        <v>2116</v>
      </c>
      <c r="AT218">
        <v>1.24</v>
      </c>
      <c r="AU218">
        <v>1.24</v>
      </c>
      <c r="AW218">
        <v>2.15</v>
      </c>
      <c r="AX218">
        <v>2.14</v>
      </c>
      <c r="BD218">
        <v>0.56000000000000005</v>
      </c>
      <c r="BE218">
        <v>10</v>
      </c>
      <c r="BF218" t="s">
        <v>1189</v>
      </c>
      <c r="BG218" t="s">
        <v>3975</v>
      </c>
      <c r="BH218">
        <v>222</v>
      </c>
      <c r="BI218" t="s">
        <v>5753</v>
      </c>
      <c r="BJ218" t="s">
        <v>7773</v>
      </c>
      <c r="BK218">
        <v>222</v>
      </c>
      <c r="BL218">
        <v>1180</v>
      </c>
      <c r="BM218">
        <v>355</v>
      </c>
      <c r="BN218">
        <v>14</v>
      </c>
      <c r="BS218">
        <v>13</v>
      </c>
      <c r="BT218">
        <v>0.66</v>
      </c>
      <c r="BU218">
        <v>0.57999999999999996</v>
      </c>
      <c r="BV218">
        <v>0.57999999999999996</v>
      </c>
      <c r="BW218">
        <v>42.77578682</v>
      </c>
      <c r="BX218">
        <v>-82.037425119999995</v>
      </c>
      <c r="BY218">
        <v>4736438.608</v>
      </c>
      <c r="BZ218">
        <v>202.25</v>
      </c>
      <c r="CA218">
        <v>121</v>
      </c>
      <c r="CB218" t="s">
        <v>7514</v>
      </c>
      <c r="CC218">
        <v>7</v>
      </c>
      <c r="CD218">
        <v>10</v>
      </c>
      <c r="CE218">
        <v>12</v>
      </c>
      <c r="CF218">
        <v>12</v>
      </c>
      <c r="CG218" t="s">
        <v>5677</v>
      </c>
      <c r="CH218">
        <v>414</v>
      </c>
      <c r="CI218" t="s">
        <v>3290</v>
      </c>
      <c r="CJ218" t="s">
        <v>7332</v>
      </c>
      <c r="CK218">
        <v>5.56</v>
      </c>
      <c r="CL218">
        <v>1.9</v>
      </c>
      <c r="CM218" t="s">
        <v>3975</v>
      </c>
      <c r="CO218" t="str">
        <f>VLOOKUP(CM218,AutoSCAN_ORG!B222:CF2737,1,FALSE)</f>
        <v>AS00-0000876</v>
      </c>
      <c r="CP218">
        <f>VLOOKUP($CM218,AutoSCAN_ORG!$B$1:$CF$2516,2,FALSE)</f>
        <v>982.82</v>
      </c>
      <c r="CQ218">
        <f>VLOOKUP($CM218,AutoSCAN_ORG!$B$1:$CF$2516,3,FALSE)</f>
        <v>8.1780000000000008</v>
      </c>
      <c r="CR218">
        <f>VLOOKUP($CM218,AutoSCAN_ORG!$B$1:$CF$2516,4,FALSE)</f>
        <v>234.08799999999999</v>
      </c>
      <c r="CS218">
        <f>VLOOKUP($CM218,AutoSCAN_ORG!$B$1:$CF$2516,5,FALSE)</f>
        <v>6.2949999999999999</v>
      </c>
      <c r="CT218" t="str">
        <f>VLOOKUP($CM218,AutoSCAN_ORG!$B$1:$CF$2516,6,FALSE)</f>
        <v>MELO-CORR</v>
      </c>
      <c r="CU218">
        <f>VLOOKUP($CM218,AutoSCAN_ORG!$B$1:$CF$2516,7,FALSE)</f>
        <v>0</v>
      </c>
      <c r="CV218">
        <f>VLOOKUP($CM218,AutoSCAN_ORG!$B$1:$CF$2516,69,FALSE)</f>
        <v>0</v>
      </c>
      <c r="CW218">
        <f>VLOOKUP($CM218,AutoSCAN_ORG!$B$1:$CF$2516,70,FALSE)</f>
        <v>0</v>
      </c>
      <c r="CX218" t="str">
        <f>VLOOKUP($CM218,AutoSCAN_ORG!$B$1:$CF$2516,71,FALSE)</f>
        <v>Y</v>
      </c>
      <c r="CZ218" t="str">
        <f>VLOOKUP($CM218,AutoSCAN_ORG!$B$1:$CF$2516,73,FALSE)</f>
        <v>added</v>
      </c>
      <c r="DA218">
        <f>VLOOKUP($CM218,AutoSCAN_ORG!$B$1:$CF$2516,74,FALSE)</f>
        <v>0</v>
      </c>
      <c r="DB218">
        <f>VLOOKUP($CM218,AutoSCAN_ORG!$B$1:$CF$2516,75,FALSE)</f>
        <v>0</v>
      </c>
      <c r="DC218">
        <f>VLOOKUP($CM218,AutoSCAN_ORG!$B$1:$CF$2516,76,FALSE)</f>
        <v>0</v>
      </c>
      <c r="DD218">
        <f>VLOOKUP($CM218,AutoSCAN_ORG!$B$1:$CF$2516,77,FALSE)</f>
        <v>0</v>
      </c>
      <c r="DF218">
        <f>VLOOKUP($CM218,AutoSCAN_ORG!$B$1:$CF$2516,79,FALSE)</f>
        <v>10.029999999999999</v>
      </c>
      <c r="DG218">
        <f>VLOOKUP($CM218,AutoSCAN_ORG!$B$1:$CF$2516,80,FALSE)</f>
        <v>10.029999999999999</v>
      </c>
      <c r="DH218">
        <f>VLOOKUP($CM218,AutoSCAN_ORG!$B$1:$CF$2516,81,FALSE)</f>
        <v>1.4E-2</v>
      </c>
      <c r="DI218">
        <f>VLOOKUP($CM218,AutoSCAN_ORG!$B$1:$CF$2516,82,FALSE)</f>
        <v>2.8000000000000001E-2</v>
      </c>
      <c r="DJ218">
        <f>VLOOKUP($CM218,AutoSCAN_ORG!$B$1:$CF$2516,83,FALSE)</f>
        <v>0.77800000000000002</v>
      </c>
    </row>
    <row r="219" spans="2:114" x14ac:dyDescent="0.35">
      <c r="B219" t="s">
        <v>3976</v>
      </c>
      <c r="C219">
        <v>223</v>
      </c>
      <c r="D219" t="s">
        <v>7778</v>
      </c>
      <c r="E219">
        <v>358</v>
      </c>
      <c r="F219">
        <v>982.95699999999999</v>
      </c>
      <c r="G219">
        <v>10</v>
      </c>
      <c r="H219" t="s">
        <v>7782</v>
      </c>
      <c r="I219" t="s">
        <v>7773</v>
      </c>
      <c r="J219" t="s">
        <v>5753</v>
      </c>
      <c r="K219">
        <v>11</v>
      </c>
      <c r="L219">
        <v>0.61</v>
      </c>
      <c r="M219">
        <v>9</v>
      </c>
      <c r="N219">
        <v>10</v>
      </c>
      <c r="O219" t="s">
        <v>7537</v>
      </c>
      <c r="R219" t="s">
        <v>7784</v>
      </c>
      <c r="S219" t="s">
        <v>7774</v>
      </c>
      <c r="T219" t="s">
        <v>7195</v>
      </c>
      <c r="U219" t="s">
        <v>7497</v>
      </c>
      <c r="V219" t="s">
        <v>7497</v>
      </c>
      <c r="W219">
        <v>5.56</v>
      </c>
      <c r="X219" t="s">
        <v>7888</v>
      </c>
      <c r="Y219">
        <v>1.8</v>
      </c>
      <c r="Z219" t="s">
        <v>7774</v>
      </c>
      <c r="AA219" t="s">
        <v>7789</v>
      </c>
      <c r="AB219" t="s">
        <v>7774</v>
      </c>
      <c r="AF219" t="s">
        <v>5678</v>
      </c>
      <c r="AG219">
        <v>42.775785599999999</v>
      </c>
      <c r="AH219">
        <v>-82.037425170000006</v>
      </c>
      <c r="AI219">
        <v>202.2</v>
      </c>
      <c r="AJ219">
        <v>290</v>
      </c>
      <c r="AL219">
        <v>15</v>
      </c>
      <c r="AM219">
        <v>986</v>
      </c>
      <c r="AN219">
        <v>15.052</v>
      </c>
      <c r="AO219">
        <v>395.41699999999997</v>
      </c>
      <c r="AP219">
        <v>2115</v>
      </c>
      <c r="AQ219">
        <v>2116</v>
      </c>
      <c r="AT219">
        <v>1.24</v>
      </c>
      <c r="AU219">
        <v>1.24</v>
      </c>
      <c r="AW219">
        <v>2.15</v>
      </c>
      <c r="AX219">
        <v>2.14</v>
      </c>
      <c r="BD219">
        <v>0.61</v>
      </c>
      <c r="BE219">
        <v>9</v>
      </c>
      <c r="BF219" t="s">
        <v>1190</v>
      </c>
      <c r="BG219" t="s">
        <v>3976</v>
      </c>
      <c r="BH219">
        <v>223</v>
      </c>
      <c r="BI219" t="s">
        <v>5753</v>
      </c>
      <c r="BJ219" t="s">
        <v>7773</v>
      </c>
      <c r="BK219">
        <v>223</v>
      </c>
      <c r="BL219">
        <v>1180</v>
      </c>
      <c r="BS219">
        <v>13</v>
      </c>
      <c r="BT219">
        <v>0.66</v>
      </c>
      <c r="BU219">
        <v>0.57999999999999996</v>
      </c>
      <c r="BV219">
        <v>0.57999999999999996</v>
      </c>
      <c r="BW219">
        <v>42.775785599999999</v>
      </c>
      <c r="BX219">
        <v>-82.037425170000006</v>
      </c>
      <c r="BY219">
        <v>4736438.4720000001</v>
      </c>
      <c r="BZ219">
        <v>202.25</v>
      </c>
      <c r="CA219">
        <v>129.9</v>
      </c>
      <c r="CB219" t="s">
        <v>7515</v>
      </c>
      <c r="CC219">
        <v>7</v>
      </c>
      <c r="CD219">
        <v>10</v>
      </c>
      <c r="CE219">
        <v>12</v>
      </c>
      <c r="CF219">
        <v>12</v>
      </c>
      <c r="CG219" t="s">
        <v>5677</v>
      </c>
      <c r="CH219">
        <v>414</v>
      </c>
      <c r="CI219" t="s">
        <v>3290</v>
      </c>
      <c r="CJ219" t="s">
        <v>7332</v>
      </c>
      <c r="CK219">
        <v>5.56</v>
      </c>
      <c r="CL219">
        <v>1.8</v>
      </c>
      <c r="CM219" t="s">
        <v>3976</v>
      </c>
      <c r="CO219" t="str">
        <f>VLOOKUP(CM219,AutoSCAN_ORG!B223:CF2738,1,FALSE)</f>
        <v>AS00-0000877</v>
      </c>
      <c r="CP219">
        <f>VLOOKUP($CM219,AutoSCAN_ORG!$B$1:$CF$2516,2,FALSE)</f>
        <v>982.95500000000004</v>
      </c>
      <c r="CQ219">
        <f>VLOOKUP($CM219,AutoSCAN_ORG!$B$1:$CF$2516,3,FALSE)</f>
        <v>10.714</v>
      </c>
      <c r="CR219">
        <f>VLOOKUP($CM219,AutoSCAN_ORG!$B$1:$CF$2516,4,FALSE)</f>
        <v>223.00800000000001</v>
      </c>
      <c r="CS219">
        <f>VLOOKUP($CM219,AutoSCAN_ORG!$B$1:$CF$2516,5,FALSE)</f>
        <v>6.2949999999999999</v>
      </c>
      <c r="CT219" t="str">
        <f>VLOOKUP($CM219,AutoSCAN_ORG!$B$1:$CF$2516,6,FALSE)</f>
        <v>MELO-CORR</v>
      </c>
      <c r="CU219">
        <f>VLOOKUP($CM219,AutoSCAN_ORG!$B$1:$CF$2516,7,FALSE)</f>
        <v>0</v>
      </c>
      <c r="CV219">
        <f>VLOOKUP($CM219,AutoSCAN_ORG!$B$1:$CF$2516,69,FALSE)</f>
        <v>0</v>
      </c>
      <c r="CW219">
        <f>VLOOKUP($CM219,AutoSCAN_ORG!$B$1:$CF$2516,70,FALSE)</f>
        <v>0</v>
      </c>
      <c r="CX219" t="str">
        <f>VLOOKUP($CM219,AutoSCAN_ORG!$B$1:$CF$2516,71,FALSE)</f>
        <v>Y</v>
      </c>
      <c r="CZ219" t="str">
        <f>VLOOKUP($CM219,AutoSCAN_ORG!$B$1:$CF$2516,73,FALSE)</f>
        <v>added</v>
      </c>
      <c r="DA219">
        <f>VLOOKUP($CM219,AutoSCAN_ORG!$B$1:$CF$2516,74,FALSE)</f>
        <v>0</v>
      </c>
      <c r="DB219">
        <f>VLOOKUP($CM219,AutoSCAN_ORG!$B$1:$CF$2516,75,FALSE)</f>
        <v>0</v>
      </c>
      <c r="DC219">
        <f>VLOOKUP($CM219,AutoSCAN_ORG!$B$1:$CF$2516,76,FALSE)</f>
        <v>0</v>
      </c>
      <c r="DD219">
        <f>VLOOKUP($CM219,AutoSCAN_ORG!$B$1:$CF$2516,77,FALSE)</f>
        <v>0</v>
      </c>
      <c r="DF219">
        <f>VLOOKUP($CM219,AutoSCAN_ORG!$B$1:$CF$2516,79,FALSE)</f>
        <v>10.9</v>
      </c>
      <c r="DG219">
        <f>VLOOKUP($CM219,AutoSCAN_ORG!$B$1:$CF$2516,80,FALSE)</f>
        <v>10.9</v>
      </c>
      <c r="DH219">
        <f>VLOOKUP($CM219,AutoSCAN_ORG!$B$1:$CF$2516,81,FALSE)</f>
        <v>6.0000000000000001E-3</v>
      </c>
      <c r="DI219">
        <f>VLOOKUP($CM219,AutoSCAN_ORG!$B$1:$CF$2516,82,FALSE)</f>
        <v>1.4E-2</v>
      </c>
      <c r="DJ219">
        <f>VLOOKUP($CM219,AutoSCAN_ORG!$B$1:$CF$2516,83,FALSE)</f>
        <v>0.66100000000000003</v>
      </c>
    </row>
    <row r="220" spans="2:114" x14ac:dyDescent="0.35">
      <c r="B220" t="s">
        <v>3977</v>
      </c>
      <c r="C220">
        <v>224</v>
      </c>
      <c r="D220" t="s">
        <v>7778</v>
      </c>
      <c r="E220">
        <v>359</v>
      </c>
      <c r="F220">
        <v>983.24199999999996</v>
      </c>
      <c r="G220">
        <v>10</v>
      </c>
      <c r="H220" t="s">
        <v>7782</v>
      </c>
      <c r="I220" t="s">
        <v>7773</v>
      </c>
      <c r="J220" t="s">
        <v>5753</v>
      </c>
      <c r="K220">
        <v>12</v>
      </c>
      <c r="L220">
        <v>0.68</v>
      </c>
      <c r="M220">
        <v>12</v>
      </c>
      <c r="N220">
        <v>12</v>
      </c>
      <c r="O220" t="s">
        <v>7505</v>
      </c>
      <c r="R220" t="s">
        <v>7784</v>
      </c>
      <c r="S220" t="s">
        <v>7774</v>
      </c>
      <c r="T220" t="s">
        <v>7195</v>
      </c>
      <c r="U220" t="s">
        <v>7497</v>
      </c>
      <c r="V220" t="s">
        <v>7497</v>
      </c>
      <c r="W220">
        <v>5.56</v>
      </c>
      <c r="X220" t="s">
        <v>7888</v>
      </c>
      <c r="Y220">
        <v>1.8</v>
      </c>
      <c r="Z220" t="s">
        <v>7774</v>
      </c>
      <c r="AA220" t="s">
        <v>7788</v>
      </c>
      <c r="AB220" t="s">
        <v>7774</v>
      </c>
      <c r="AC220">
        <v>10</v>
      </c>
      <c r="AD220">
        <v>10</v>
      </c>
      <c r="AE220">
        <v>12</v>
      </c>
      <c r="AF220" t="s">
        <v>5683</v>
      </c>
      <c r="AG220">
        <v>42.77578304</v>
      </c>
      <c r="AH220">
        <v>-82.037425260000006</v>
      </c>
      <c r="AI220">
        <v>202.3</v>
      </c>
      <c r="AJ220">
        <v>290</v>
      </c>
      <c r="AL220">
        <v>15</v>
      </c>
      <c r="AM220">
        <v>986</v>
      </c>
      <c r="AN220">
        <v>15.336</v>
      </c>
      <c r="AO220">
        <v>407.6</v>
      </c>
      <c r="AP220">
        <v>2112</v>
      </c>
      <c r="AQ220">
        <v>2113</v>
      </c>
      <c r="AT220">
        <v>1.23</v>
      </c>
      <c r="AU220">
        <v>1.23</v>
      </c>
      <c r="AW220">
        <v>2.14</v>
      </c>
      <c r="AX220">
        <v>2.14</v>
      </c>
      <c r="BD220">
        <v>0.68</v>
      </c>
      <c r="BE220">
        <v>12</v>
      </c>
      <c r="BF220" t="s">
        <v>1191</v>
      </c>
      <c r="BG220" t="s">
        <v>3977</v>
      </c>
      <c r="BH220">
        <v>224</v>
      </c>
      <c r="BI220" t="s">
        <v>5753</v>
      </c>
      <c r="BJ220" t="s">
        <v>7773</v>
      </c>
      <c r="BK220">
        <v>224</v>
      </c>
      <c r="BL220">
        <v>1180</v>
      </c>
      <c r="BS220">
        <v>13</v>
      </c>
      <c r="BT220">
        <v>0.66</v>
      </c>
      <c r="BU220">
        <v>0.57999999999999996</v>
      </c>
      <c r="BV220">
        <v>0.57999999999999996</v>
      </c>
      <c r="BW220">
        <v>42.77578304</v>
      </c>
      <c r="BX220">
        <v>-82.037425260000006</v>
      </c>
      <c r="BY220">
        <v>4736438.1880000001</v>
      </c>
      <c r="BZ220">
        <v>202.25</v>
      </c>
      <c r="CA220">
        <v>135</v>
      </c>
      <c r="CB220" t="s">
        <v>7501</v>
      </c>
      <c r="CC220">
        <v>7</v>
      </c>
      <c r="CD220">
        <v>10</v>
      </c>
      <c r="CE220">
        <v>12</v>
      </c>
      <c r="CF220">
        <v>12</v>
      </c>
      <c r="CG220" t="s">
        <v>5677</v>
      </c>
      <c r="CH220">
        <v>414</v>
      </c>
      <c r="CI220" t="s">
        <v>3290</v>
      </c>
      <c r="CJ220" t="s">
        <v>7332</v>
      </c>
      <c r="CK220">
        <v>5.56</v>
      </c>
      <c r="CL220">
        <v>1.9</v>
      </c>
      <c r="CM220" t="s">
        <v>3977</v>
      </c>
      <c r="CO220" t="str">
        <f>VLOOKUP(CM220,AutoSCAN_ORG!B224:CF2739,1,FALSE)</f>
        <v>AS00-0000878</v>
      </c>
      <c r="CP220">
        <f>VLOOKUP($CM220,AutoSCAN_ORG!$B$1:$CF$2516,2,FALSE)</f>
        <v>983.23699999999997</v>
      </c>
      <c r="CQ220">
        <f>VLOOKUP($CM220,AutoSCAN_ORG!$B$1:$CF$2516,3,FALSE)</f>
        <v>10.936</v>
      </c>
      <c r="CR220">
        <f>VLOOKUP($CM220,AutoSCAN_ORG!$B$1:$CF$2516,4,FALSE)</f>
        <v>220.327</v>
      </c>
      <c r="CS220">
        <f>VLOOKUP($CM220,AutoSCAN_ORG!$B$1:$CF$2516,5,FALSE)</f>
        <v>6.2949999999999999</v>
      </c>
      <c r="CT220" t="str">
        <f>VLOOKUP($CM220,AutoSCAN_ORG!$B$1:$CF$2516,6,FALSE)</f>
        <v>MELO-CORR</v>
      </c>
      <c r="CU220">
        <f>VLOOKUP($CM220,AutoSCAN_ORG!$B$1:$CF$2516,7,FALSE)</f>
        <v>0</v>
      </c>
      <c r="CV220">
        <f>VLOOKUP($CM220,AutoSCAN_ORG!$B$1:$CF$2516,69,FALSE)</f>
        <v>0</v>
      </c>
      <c r="CW220">
        <f>VLOOKUP($CM220,AutoSCAN_ORG!$B$1:$CF$2516,70,FALSE)</f>
        <v>0</v>
      </c>
      <c r="CX220" t="str">
        <f>VLOOKUP($CM220,AutoSCAN_ORG!$B$1:$CF$2516,71,FALSE)</f>
        <v>Y</v>
      </c>
      <c r="CZ220" t="str">
        <f>VLOOKUP($CM220,AutoSCAN_ORG!$B$1:$CF$2516,73,FALSE)</f>
        <v>added</v>
      </c>
      <c r="DA220">
        <f>VLOOKUP($CM220,AutoSCAN_ORG!$B$1:$CF$2516,74,FALSE)</f>
        <v>0</v>
      </c>
      <c r="DB220">
        <f>VLOOKUP($CM220,AutoSCAN_ORG!$B$1:$CF$2516,75,FALSE)</f>
        <v>0</v>
      </c>
      <c r="DC220">
        <f>VLOOKUP($CM220,AutoSCAN_ORG!$B$1:$CF$2516,76,FALSE)</f>
        <v>0</v>
      </c>
      <c r="DD220">
        <f>VLOOKUP($CM220,AutoSCAN_ORG!$B$1:$CF$2516,77,FALSE)</f>
        <v>0</v>
      </c>
      <c r="DF220">
        <f>VLOOKUP($CM220,AutoSCAN_ORG!$B$1:$CF$2516,79,FALSE)</f>
        <v>12.22</v>
      </c>
      <c r="DG220">
        <f>VLOOKUP($CM220,AutoSCAN_ORG!$B$1:$CF$2516,80,FALSE)</f>
        <v>12.22</v>
      </c>
      <c r="DH220">
        <f>VLOOKUP($CM220,AutoSCAN_ORG!$B$1:$CF$2516,81,FALSE)</f>
        <v>2E-3</v>
      </c>
      <c r="DI220">
        <f>VLOOKUP($CM220,AutoSCAN_ORG!$B$1:$CF$2516,82,FALSE)</f>
        <v>6.0000000000000001E-3</v>
      </c>
      <c r="DJ220">
        <f>VLOOKUP($CM220,AutoSCAN_ORG!$B$1:$CF$2516,83,FALSE)</f>
        <v>0.79</v>
      </c>
    </row>
    <row r="221" spans="2:114" x14ac:dyDescent="0.35">
      <c r="B221" t="s">
        <v>3978</v>
      </c>
      <c r="C221">
        <v>225</v>
      </c>
      <c r="D221" t="s">
        <v>7778</v>
      </c>
      <c r="E221">
        <v>360</v>
      </c>
      <c r="F221">
        <v>983.32899999999995</v>
      </c>
      <c r="G221">
        <v>10</v>
      </c>
      <c r="H221" t="s">
        <v>7782</v>
      </c>
      <c r="I221" t="s">
        <v>7773</v>
      </c>
      <c r="J221" t="s">
        <v>5753</v>
      </c>
      <c r="K221">
        <v>13</v>
      </c>
      <c r="L221">
        <v>0.7</v>
      </c>
      <c r="M221">
        <v>11</v>
      </c>
      <c r="N221">
        <v>9</v>
      </c>
      <c r="O221" t="s">
        <v>7502</v>
      </c>
      <c r="Q221">
        <v>15</v>
      </c>
      <c r="R221" t="s">
        <v>7784</v>
      </c>
      <c r="S221" t="s">
        <v>7774</v>
      </c>
      <c r="T221" t="s">
        <v>7195</v>
      </c>
      <c r="U221" t="s">
        <v>7497</v>
      </c>
      <c r="V221" t="s">
        <v>7497</v>
      </c>
      <c r="W221">
        <v>5.56</v>
      </c>
      <c r="X221" t="s">
        <v>7888</v>
      </c>
      <c r="Y221">
        <v>1.8</v>
      </c>
      <c r="Z221" t="s">
        <v>7774</v>
      </c>
      <c r="AA221" t="s">
        <v>7783</v>
      </c>
      <c r="AB221" t="s">
        <v>7774</v>
      </c>
      <c r="AF221" t="s">
        <v>5678</v>
      </c>
      <c r="AG221">
        <v>42.775782249999999</v>
      </c>
      <c r="AH221">
        <v>-82.037425279999994</v>
      </c>
      <c r="AI221">
        <v>202.3</v>
      </c>
      <c r="AJ221">
        <v>290</v>
      </c>
      <c r="AL221">
        <v>15</v>
      </c>
      <c r="AM221">
        <v>986</v>
      </c>
      <c r="AN221">
        <v>15.423</v>
      </c>
      <c r="AO221">
        <v>414.00200000000001</v>
      </c>
      <c r="AP221">
        <v>2113</v>
      </c>
      <c r="AQ221">
        <v>2114</v>
      </c>
      <c r="AT221">
        <v>1.23</v>
      </c>
      <c r="AU221">
        <v>1.23</v>
      </c>
      <c r="AW221">
        <v>2.14</v>
      </c>
      <c r="AX221">
        <v>2.14</v>
      </c>
      <c r="BD221">
        <v>0.7</v>
      </c>
      <c r="BE221">
        <v>11</v>
      </c>
      <c r="BF221" t="s">
        <v>1192</v>
      </c>
      <c r="BG221" t="s">
        <v>3978</v>
      </c>
      <c r="BH221">
        <v>225</v>
      </c>
      <c r="BI221" t="s">
        <v>5753</v>
      </c>
      <c r="BJ221" t="s">
        <v>7773</v>
      </c>
      <c r="BK221">
        <v>225</v>
      </c>
      <c r="BL221">
        <v>1180</v>
      </c>
      <c r="BM221">
        <v>361</v>
      </c>
      <c r="BN221">
        <v>15</v>
      </c>
      <c r="BS221">
        <v>13</v>
      </c>
      <c r="BT221">
        <v>0.66</v>
      </c>
      <c r="BU221">
        <v>0.57999999999999996</v>
      </c>
      <c r="BV221">
        <v>0.57999999999999996</v>
      </c>
      <c r="BW221">
        <v>42.775782249999999</v>
      </c>
      <c r="BX221">
        <v>-82.037425279999994</v>
      </c>
      <c r="BY221">
        <v>4736438.0999999996</v>
      </c>
      <c r="BZ221">
        <v>202.25</v>
      </c>
      <c r="CA221">
        <v>137.69999999999999</v>
      </c>
      <c r="CB221" t="s">
        <v>7505</v>
      </c>
      <c r="CC221">
        <v>7</v>
      </c>
      <c r="CD221">
        <v>10</v>
      </c>
      <c r="CE221">
        <v>12</v>
      </c>
      <c r="CF221">
        <v>12</v>
      </c>
      <c r="CG221" t="s">
        <v>5677</v>
      </c>
      <c r="CH221">
        <v>414</v>
      </c>
      <c r="CI221" t="s">
        <v>3290</v>
      </c>
      <c r="CJ221" t="s">
        <v>7332</v>
      </c>
      <c r="CK221">
        <v>5.56</v>
      </c>
      <c r="CL221">
        <v>1.8</v>
      </c>
      <c r="CM221" t="s">
        <v>3978</v>
      </c>
      <c r="CO221" t="str">
        <f>VLOOKUP(CM221,AutoSCAN_ORG!B225:CF2740,1,FALSE)</f>
        <v>AS00-0000879</v>
      </c>
      <c r="CP221">
        <f>VLOOKUP($CM221,AutoSCAN_ORG!$B$1:$CF$2516,2,FALSE)</f>
        <v>983.32500000000005</v>
      </c>
      <c r="CQ221">
        <f>VLOOKUP($CM221,AutoSCAN_ORG!$B$1:$CF$2516,3,FALSE)</f>
        <v>8.8369999999999997</v>
      </c>
      <c r="CR221">
        <f>VLOOKUP($CM221,AutoSCAN_ORG!$B$1:$CF$2516,4,FALSE)</f>
        <v>218.82599999999999</v>
      </c>
      <c r="CS221">
        <f>VLOOKUP($CM221,AutoSCAN_ORG!$B$1:$CF$2516,5,FALSE)</f>
        <v>6.2949999999999999</v>
      </c>
      <c r="CT221" t="str">
        <f>VLOOKUP($CM221,AutoSCAN_ORG!$B$1:$CF$2516,6,FALSE)</f>
        <v>MELO-CORR</v>
      </c>
      <c r="CU221">
        <f>VLOOKUP($CM221,AutoSCAN_ORG!$B$1:$CF$2516,7,FALSE)</f>
        <v>0</v>
      </c>
      <c r="CV221">
        <f>VLOOKUP($CM221,AutoSCAN_ORG!$B$1:$CF$2516,69,FALSE)</f>
        <v>0</v>
      </c>
      <c r="CW221">
        <f>VLOOKUP($CM221,AutoSCAN_ORG!$B$1:$CF$2516,70,FALSE)</f>
        <v>0</v>
      </c>
      <c r="CX221" t="str">
        <f>VLOOKUP($CM221,AutoSCAN_ORG!$B$1:$CF$2516,71,FALSE)</f>
        <v>Y</v>
      </c>
      <c r="CZ221">
        <f>VLOOKUP($CM221,AutoSCAN_ORG!$B$1:$CF$2516,73,FALSE)</f>
        <v>0</v>
      </c>
      <c r="DA221">
        <f>VLOOKUP($CM221,AutoSCAN_ORG!$B$1:$CF$2516,74,FALSE)</f>
        <v>0</v>
      </c>
      <c r="DB221">
        <f>VLOOKUP($CM221,AutoSCAN_ORG!$B$1:$CF$2516,75,FALSE)</f>
        <v>0</v>
      </c>
      <c r="DC221">
        <f>VLOOKUP($CM221,AutoSCAN_ORG!$B$1:$CF$2516,76,FALSE)</f>
        <v>0</v>
      </c>
      <c r="DD221">
        <f>VLOOKUP($CM221,AutoSCAN_ORG!$B$1:$CF$2516,77,FALSE)</f>
        <v>0</v>
      </c>
      <c r="DF221">
        <f>VLOOKUP($CM221,AutoSCAN_ORG!$B$1:$CF$2516,79,FALSE)</f>
        <v>12.56</v>
      </c>
      <c r="DG221">
        <f>VLOOKUP($CM221,AutoSCAN_ORG!$B$1:$CF$2516,80,FALSE)</f>
        <v>12.56</v>
      </c>
      <c r="DH221">
        <f>VLOOKUP($CM221,AutoSCAN_ORG!$B$1:$CF$2516,81,FALSE)</f>
        <v>0.01</v>
      </c>
      <c r="DI221">
        <f>VLOOKUP($CM221,AutoSCAN_ORG!$B$1:$CF$2516,82,FALSE)</f>
        <v>1.7000000000000001E-2</v>
      </c>
      <c r="DJ221">
        <f>VLOOKUP($CM221,AutoSCAN_ORG!$B$1:$CF$2516,83,FALSE)</f>
        <v>0.82</v>
      </c>
    </row>
    <row r="222" spans="2:114" x14ac:dyDescent="0.35">
      <c r="B222" t="s">
        <v>3973</v>
      </c>
      <c r="C222">
        <v>220</v>
      </c>
      <c r="D222" t="s">
        <v>7778</v>
      </c>
      <c r="E222">
        <v>355</v>
      </c>
      <c r="F222">
        <v>982.798</v>
      </c>
      <c r="G222">
        <v>10</v>
      </c>
      <c r="H222" t="s">
        <v>7782</v>
      </c>
      <c r="I222" t="s">
        <v>7773</v>
      </c>
      <c r="J222" t="s">
        <v>7852</v>
      </c>
      <c r="K222">
        <v>12</v>
      </c>
      <c r="L222">
        <v>0.67</v>
      </c>
      <c r="M222">
        <v>59</v>
      </c>
      <c r="N222">
        <v>31</v>
      </c>
      <c r="O222" t="s">
        <v>7890</v>
      </c>
      <c r="Q222">
        <v>14</v>
      </c>
      <c r="R222" t="s">
        <v>7784</v>
      </c>
      <c r="S222" t="s">
        <v>7774</v>
      </c>
      <c r="T222" t="s">
        <v>7195</v>
      </c>
      <c r="U222" t="s">
        <v>7497</v>
      </c>
      <c r="V222" t="s">
        <v>7497</v>
      </c>
      <c r="W222">
        <v>5.56</v>
      </c>
      <c r="X222" t="s">
        <v>7888</v>
      </c>
      <c r="Y222">
        <v>1.9</v>
      </c>
      <c r="Z222" t="s">
        <v>7774</v>
      </c>
      <c r="AA222" t="s">
        <v>7853</v>
      </c>
      <c r="AB222" t="s">
        <v>7774</v>
      </c>
      <c r="AC222">
        <v>10</v>
      </c>
      <c r="AF222" t="s">
        <v>5683</v>
      </c>
      <c r="AG222">
        <v>42.775787260000001</v>
      </c>
      <c r="AH222">
        <v>-82.037425110000001</v>
      </c>
      <c r="AI222">
        <v>202.2</v>
      </c>
      <c r="AJ222">
        <v>290</v>
      </c>
      <c r="AL222">
        <v>15</v>
      </c>
      <c r="AM222">
        <v>986</v>
      </c>
      <c r="AN222">
        <v>14.868</v>
      </c>
      <c r="AO222">
        <v>374.06400000000002</v>
      </c>
      <c r="AP222">
        <v>2057</v>
      </c>
      <c r="AQ222">
        <v>2036</v>
      </c>
      <c r="AT222">
        <v>1.19</v>
      </c>
      <c r="AU222">
        <v>1.2</v>
      </c>
      <c r="AW222">
        <v>2.06</v>
      </c>
      <c r="AX222">
        <v>2.09</v>
      </c>
      <c r="BD222">
        <v>0.44</v>
      </c>
      <c r="BE222">
        <v>59</v>
      </c>
      <c r="BF222" t="s">
        <v>8675</v>
      </c>
      <c r="BG222" t="s">
        <v>3973</v>
      </c>
      <c r="BH222">
        <v>220</v>
      </c>
      <c r="BI222" t="s">
        <v>7852</v>
      </c>
      <c r="BJ222" t="s">
        <v>7773</v>
      </c>
      <c r="BK222">
        <v>220</v>
      </c>
      <c r="BL222">
        <v>1180</v>
      </c>
      <c r="BM222">
        <v>355</v>
      </c>
      <c r="BN222">
        <v>14</v>
      </c>
      <c r="BO222" t="s">
        <v>8660</v>
      </c>
      <c r="BS222">
        <v>13</v>
      </c>
      <c r="BT222">
        <v>0.68</v>
      </c>
      <c r="BU222">
        <v>0.61</v>
      </c>
      <c r="BV222">
        <v>0.6</v>
      </c>
      <c r="BW222">
        <v>42.775787260000001</v>
      </c>
      <c r="BX222">
        <v>-82.037425110000001</v>
      </c>
      <c r="BY222">
        <v>4736438.6569999997</v>
      </c>
      <c r="BZ222">
        <v>202.25</v>
      </c>
      <c r="CA222">
        <v>121</v>
      </c>
      <c r="CB222" t="s">
        <v>7514</v>
      </c>
      <c r="CC222">
        <v>7</v>
      </c>
      <c r="CD222">
        <v>10</v>
      </c>
      <c r="CE222">
        <v>11</v>
      </c>
      <c r="CF222">
        <v>11</v>
      </c>
      <c r="CG222" t="s">
        <v>5677</v>
      </c>
      <c r="CH222">
        <v>414</v>
      </c>
      <c r="CI222" t="s">
        <v>5823</v>
      </c>
      <c r="CJ222" t="s">
        <v>8661</v>
      </c>
      <c r="CK222">
        <v>5.56</v>
      </c>
      <c r="CM222" t="s">
        <v>3973</v>
      </c>
      <c r="CO222" t="str">
        <f>VLOOKUP(CM222,AutoSCAN_ORG!B220:CF2735,1,FALSE)</f>
        <v>AS00-0000874</v>
      </c>
      <c r="CP222">
        <f>VLOOKUP($CM222,AutoSCAN_ORG!$B$1:$CF$2516,2,FALSE)</f>
        <v>982.77</v>
      </c>
      <c r="CQ222">
        <f>VLOOKUP($CM222,AutoSCAN_ORG!$B$1:$CF$2516,3,FALSE)</f>
        <v>8.2460000000000004</v>
      </c>
      <c r="CR222">
        <f>VLOOKUP($CM222,AutoSCAN_ORG!$B$1:$CF$2516,4,FALSE)</f>
        <v>222.964</v>
      </c>
      <c r="CS222">
        <f>VLOOKUP($CM222,AutoSCAN_ORG!$B$1:$CF$2516,5,FALSE)</f>
        <v>6.2949999999999999</v>
      </c>
      <c r="CT222" t="str">
        <f>VLOOKUP($CM222,AutoSCAN_ORG!$B$1:$CF$2516,6,FALSE)</f>
        <v>MELO-CORR</v>
      </c>
      <c r="CU222">
        <f>VLOOKUP($CM222,AutoSCAN_ORG!$B$1:$CF$2516,7,FALSE)</f>
        <v>0</v>
      </c>
      <c r="CV222">
        <f>VLOOKUP($CM222,AutoSCAN_ORG!$B$1:$CF$2516,69,FALSE)</f>
        <v>0</v>
      </c>
      <c r="CW222">
        <f>VLOOKUP($CM222,AutoSCAN_ORG!$B$1:$CF$2516,70,FALSE)</f>
        <v>0</v>
      </c>
      <c r="CX222" t="str">
        <f>VLOOKUP($CM222,AutoSCAN_ORG!$B$1:$CF$2516,71,FALSE)</f>
        <v>Y</v>
      </c>
      <c r="CY222">
        <f>VLOOKUP($CM222,AutoSCAN_ORG!$B$1:$CF$2516,72,FALSE)</f>
        <v>0</v>
      </c>
      <c r="CZ222" t="str">
        <f>VLOOKUP($CM222,AutoSCAN_ORG!$B$1:$CF$2516,73,FALSE)</f>
        <v>added</v>
      </c>
      <c r="DA222">
        <f>VLOOKUP($CM222,AutoSCAN_ORG!$B$1:$CF$2516,74,FALSE)</f>
        <v>0</v>
      </c>
      <c r="DB222">
        <f>VLOOKUP($CM222,AutoSCAN_ORG!$B$1:$CF$2516,75,FALSE)</f>
        <v>0</v>
      </c>
      <c r="DC222">
        <f>VLOOKUP($CM222,AutoSCAN_ORG!$B$1:$CF$2516,76,FALSE)</f>
        <v>0</v>
      </c>
      <c r="DD222">
        <f>VLOOKUP($CM222,AutoSCAN_ORG!$B$1:$CF$2516,77,FALSE)</f>
        <v>0</v>
      </c>
      <c r="DE222">
        <f>VLOOKUP($CM222,AutoSCAN_ORG!$B$1:$CF$2516,78,FALSE)</f>
        <v>0</v>
      </c>
      <c r="DF222">
        <f>VLOOKUP($CM222,AutoSCAN_ORG!$B$1:$CF$2516,79,FALSE)</f>
        <v>12.11</v>
      </c>
      <c r="DG222">
        <f>VLOOKUP($CM222,AutoSCAN_ORG!$B$1:$CF$2516,80,FALSE)</f>
        <v>12.11</v>
      </c>
      <c r="DH222">
        <f>VLOOKUP($CM222,AutoSCAN_ORG!$B$1:$CF$2516,81,FALSE)</f>
        <v>1E-3</v>
      </c>
      <c r="DI222">
        <f>VLOOKUP($CM222,AutoSCAN_ORG!$B$1:$CF$2516,82,FALSE)</f>
        <v>3.0000000000000001E-3</v>
      </c>
      <c r="DJ222">
        <f>VLOOKUP($CM222,AutoSCAN_ORG!$B$1:$CF$2516,83,FALSE)</f>
        <v>0.78400000000000003</v>
      </c>
    </row>
    <row r="223" spans="2:114" x14ac:dyDescent="0.35">
      <c r="B223" t="s">
        <v>3979</v>
      </c>
      <c r="C223">
        <v>227</v>
      </c>
      <c r="D223" t="s">
        <v>7778</v>
      </c>
      <c r="E223">
        <v>362</v>
      </c>
      <c r="F223">
        <v>983.34500000000003</v>
      </c>
      <c r="G223">
        <v>10</v>
      </c>
      <c r="H223" t="s">
        <v>7782</v>
      </c>
      <c r="I223" t="s">
        <v>7773</v>
      </c>
      <c r="J223" t="s">
        <v>5753</v>
      </c>
      <c r="K223">
        <v>11</v>
      </c>
      <c r="L223">
        <v>0.63</v>
      </c>
      <c r="M223">
        <v>9</v>
      </c>
      <c r="N223">
        <v>9</v>
      </c>
      <c r="O223" t="s">
        <v>7570</v>
      </c>
      <c r="Q223">
        <v>15</v>
      </c>
      <c r="R223" t="s">
        <v>7784</v>
      </c>
      <c r="S223" t="s">
        <v>7774</v>
      </c>
      <c r="T223" t="s">
        <v>7195</v>
      </c>
      <c r="U223" t="s">
        <v>7497</v>
      </c>
      <c r="V223" t="s">
        <v>7497</v>
      </c>
      <c r="W223">
        <v>5.56</v>
      </c>
      <c r="X223" t="s">
        <v>7888</v>
      </c>
      <c r="Y223">
        <v>1.8</v>
      </c>
      <c r="Z223" t="s">
        <v>7774</v>
      </c>
      <c r="AA223" t="s">
        <v>7789</v>
      </c>
      <c r="AB223" t="s">
        <v>7774</v>
      </c>
      <c r="AF223" t="s">
        <v>5678</v>
      </c>
      <c r="AG223">
        <v>42.775782100000001</v>
      </c>
      <c r="AH223">
        <v>-82.037425290000002</v>
      </c>
      <c r="AI223">
        <v>202.3</v>
      </c>
      <c r="AJ223">
        <v>290</v>
      </c>
      <c r="AL223">
        <v>15</v>
      </c>
      <c r="AM223">
        <v>986</v>
      </c>
      <c r="AN223">
        <v>15.44</v>
      </c>
      <c r="AO223">
        <v>407.89299999999997</v>
      </c>
      <c r="AP223">
        <v>2116</v>
      </c>
      <c r="AQ223">
        <v>2116</v>
      </c>
      <c r="AT223">
        <v>1.24</v>
      </c>
      <c r="AU223">
        <v>1.24</v>
      </c>
      <c r="AW223">
        <v>2.15</v>
      </c>
      <c r="AX223">
        <v>2.15</v>
      </c>
      <c r="BD223">
        <v>0.63</v>
      </c>
      <c r="BE223">
        <v>9</v>
      </c>
      <c r="BF223" t="s">
        <v>1193</v>
      </c>
      <c r="BG223" t="s">
        <v>3979</v>
      </c>
      <c r="BH223">
        <v>227</v>
      </c>
      <c r="BI223" t="s">
        <v>5753</v>
      </c>
      <c r="BJ223" t="s">
        <v>7773</v>
      </c>
      <c r="BK223">
        <v>227</v>
      </c>
      <c r="BL223">
        <v>1180</v>
      </c>
      <c r="BM223">
        <v>361</v>
      </c>
      <c r="BN223">
        <v>15</v>
      </c>
      <c r="BS223">
        <v>13</v>
      </c>
      <c r="BT223">
        <v>0.66</v>
      </c>
      <c r="BU223">
        <v>0.57999999999999996</v>
      </c>
      <c r="BV223">
        <v>0.57999999999999996</v>
      </c>
      <c r="BW223">
        <v>42.775782100000001</v>
      </c>
      <c r="BX223">
        <v>-82.037425290000002</v>
      </c>
      <c r="BY223">
        <v>4736438.0829999996</v>
      </c>
      <c r="BZ223">
        <v>202.25</v>
      </c>
      <c r="CA223">
        <v>135.19999999999999</v>
      </c>
      <c r="CB223" t="s">
        <v>7501</v>
      </c>
      <c r="CC223">
        <v>7</v>
      </c>
      <c r="CD223">
        <v>10</v>
      </c>
      <c r="CE223">
        <v>12</v>
      </c>
      <c r="CF223">
        <v>12</v>
      </c>
      <c r="CG223" t="s">
        <v>5677</v>
      </c>
      <c r="CH223">
        <v>414</v>
      </c>
      <c r="CI223" t="s">
        <v>3290</v>
      </c>
      <c r="CJ223" t="s">
        <v>7332</v>
      </c>
      <c r="CK223">
        <v>5.56</v>
      </c>
      <c r="CL223">
        <v>1.8</v>
      </c>
      <c r="CM223" t="s">
        <v>3979</v>
      </c>
      <c r="CO223" t="str">
        <f>VLOOKUP(CM223,AutoSCAN_ORG!B227:CF2742,1,FALSE)</f>
        <v>AS00-0000880</v>
      </c>
      <c r="CP223">
        <f>VLOOKUP($CM223,AutoSCAN_ORG!$B$1:$CF$2516,2,FALSE)</f>
        <v>983.34299999999996</v>
      </c>
      <c r="CQ223">
        <f>VLOOKUP($CM223,AutoSCAN_ORG!$B$1:$CF$2516,3,FALSE)</f>
        <v>8.157</v>
      </c>
      <c r="CR223">
        <f>VLOOKUP($CM223,AutoSCAN_ORG!$B$1:$CF$2516,4,FALSE)</f>
        <v>220.53</v>
      </c>
      <c r="CS223">
        <f>VLOOKUP($CM223,AutoSCAN_ORG!$B$1:$CF$2516,5,FALSE)</f>
        <v>6.2949999999999999</v>
      </c>
      <c r="CT223" t="str">
        <f>VLOOKUP($CM223,AutoSCAN_ORG!$B$1:$CF$2516,6,FALSE)</f>
        <v>MELO-CORR</v>
      </c>
      <c r="CU223">
        <f>VLOOKUP($CM223,AutoSCAN_ORG!$B$1:$CF$2516,7,FALSE)</f>
        <v>0</v>
      </c>
      <c r="CV223">
        <f>VLOOKUP($CM223,AutoSCAN_ORG!$B$1:$CF$2516,69,FALSE)</f>
        <v>0</v>
      </c>
      <c r="CW223">
        <f>VLOOKUP($CM223,AutoSCAN_ORG!$B$1:$CF$2516,70,FALSE)</f>
        <v>0</v>
      </c>
      <c r="CX223" t="str">
        <f>VLOOKUP($CM223,AutoSCAN_ORG!$B$1:$CF$2516,71,FALSE)</f>
        <v>Y</v>
      </c>
      <c r="CZ223" t="str">
        <f>VLOOKUP($CM223,AutoSCAN_ORG!$B$1:$CF$2516,73,FALSE)</f>
        <v>added</v>
      </c>
      <c r="DA223">
        <f>VLOOKUP($CM223,AutoSCAN_ORG!$B$1:$CF$2516,74,FALSE)</f>
        <v>0</v>
      </c>
      <c r="DB223">
        <f>VLOOKUP($CM223,AutoSCAN_ORG!$B$1:$CF$2516,75,FALSE)</f>
        <v>0</v>
      </c>
      <c r="DC223">
        <f>VLOOKUP($CM223,AutoSCAN_ORG!$B$1:$CF$2516,76,FALSE)</f>
        <v>0</v>
      </c>
      <c r="DD223">
        <f>VLOOKUP($CM223,AutoSCAN_ORG!$B$1:$CF$2516,77,FALSE)</f>
        <v>0</v>
      </c>
      <c r="DF223">
        <f>VLOOKUP($CM223,AutoSCAN_ORG!$B$1:$CF$2516,79,FALSE)</f>
        <v>11.26</v>
      </c>
      <c r="DG223">
        <f>VLOOKUP($CM223,AutoSCAN_ORG!$B$1:$CF$2516,80,FALSE)</f>
        <v>11.26</v>
      </c>
      <c r="DH223">
        <f>VLOOKUP($CM223,AutoSCAN_ORG!$B$1:$CF$2516,81,FALSE)</f>
        <v>5.0000000000000001E-3</v>
      </c>
      <c r="DI223">
        <f>VLOOKUP($CM223,AutoSCAN_ORG!$B$1:$CF$2516,82,FALSE)</f>
        <v>1.4E-2</v>
      </c>
      <c r="DJ223">
        <f>VLOOKUP($CM223,AutoSCAN_ORG!$B$1:$CF$2516,83,FALSE)</f>
        <v>0.80200000000000005</v>
      </c>
    </row>
    <row r="224" spans="2:114" x14ac:dyDescent="0.35">
      <c r="B224" t="s">
        <v>3980</v>
      </c>
      <c r="C224">
        <v>228</v>
      </c>
      <c r="D224" t="s">
        <v>7778</v>
      </c>
      <c r="E224">
        <v>363</v>
      </c>
      <c r="F224">
        <v>984.48599999999999</v>
      </c>
      <c r="G224">
        <v>10</v>
      </c>
      <c r="H224" t="s">
        <v>7782</v>
      </c>
      <c r="I224" t="s">
        <v>7773</v>
      </c>
      <c r="J224" t="s">
        <v>5753</v>
      </c>
      <c r="K224">
        <v>11</v>
      </c>
      <c r="L224">
        <v>0.63</v>
      </c>
      <c r="M224">
        <v>8</v>
      </c>
      <c r="N224">
        <v>9</v>
      </c>
      <c r="O224" t="s">
        <v>7498</v>
      </c>
      <c r="R224" t="s">
        <v>7784</v>
      </c>
      <c r="S224" t="s">
        <v>7774</v>
      </c>
      <c r="T224" t="s">
        <v>7195</v>
      </c>
      <c r="U224" t="s">
        <v>7497</v>
      </c>
      <c r="V224" t="s">
        <v>7497</v>
      </c>
      <c r="W224">
        <v>5.56</v>
      </c>
      <c r="X224" t="s">
        <v>7888</v>
      </c>
      <c r="Y224">
        <v>1.8</v>
      </c>
      <c r="Z224" t="s">
        <v>7774</v>
      </c>
      <c r="AA224" t="s">
        <v>7789</v>
      </c>
      <c r="AB224" t="s">
        <v>7774</v>
      </c>
      <c r="AF224" t="s">
        <v>5678</v>
      </c>
      <c r="AG224">
        <v>42.775771779999999</v>
      </c>
      <c r="AH224">
        <v>-82.037425659999997</v>
      </c>
      <c r="AI224">
        <v>202.3</v>
      </c>
      <c r="AJ224">
        <v>290</v>
      </c>
      <c r="AL224">
        <v>15</v>
      </c>
      <c r="AM224">
        <v>986</v>
      </c>
      <c r="AN224">
        <v>16.582000000000001</v>
      </c>
      <c r="AO224">
        <v>397.16399999999999</v>
      </c>
      <c r="AP224">
        <v>2117</v>
      </c>
      <c r="AQ224">
        <v>2117</v>
      </c>
      <c r="AT224">
        <v>1.24</v>
      </c>
      <c r="AU224">
        <v>1.24</v>
      </c>
      <c r="AW224">
        <v>2.15</v>
      </c>
      <c r="AX224">
        <v>2.15</v>
      </c>
      <c r="BD224">
        <v>0.63</v>
      </c>
      <c r="BE224">
        <v>8</v>
      </c>
      <c r="BF224" t="s">
        <v>1194</v>
      </c>
      <c r="BG224" t="s">
        <v>3980</v>
      </c>
      <c r="BH224">
        <v>228</v>
      </c>
      <c r="BI224" t="s">
        <v>5753</v>
      </c>
      <c r="BJ224" t="s">
        <v>7773</v>
      </c>
      <c r="BK224">
        <v>228</v>
      </c>
      <c r="BL224">
        <v>1180</v>
      </c>
      <c r="BS224">
        <v>13</v>
      </c>
      <c r="BT224">
        <v>0.66</v>
      </c>
      <c r="BU224">
        <v>0.57999999999999996</v>
      </c>
      <c r="BV224">
        <v>0.57999999999999996</v>
      </c>
      <c r="BW224">
        <v>42.775771779999999</v>
      </c>
      <c r="BX224">
        <v>-82.037425659999997</v>
      </c>
      <c r="BY224">
        <v>4736436.9380000001</v>
      </c>
      <c r="BZ224">
        <v>202.25299999999999</v>
      </c>
      <c r="CA224">
        <v>130.6</v>
      </c>
      <c r="CB224" t="s">
        <v>7513</v>
      </c>
      <c r="CC224">
        <v>7</v>
      </c>
      <c r="CD224">
        <v>10</v>
      </c>
      <c r="CE224">
        <v>12</v>
      </c>
      <c r="CF224">
        <v>12</v>
      </c>
      <c r="CG224" t="s">
        <v>5677</v>
      </c>
      <c r="CH224">
        <v>414</v>
      </c>
      <c r="CI224" t="s">
        <v>3290</v>
      </c>
      <c r="CJ224" t="s">
        <v>7332</v>
      </c>
      <c r="CK224">
        <v>5.56</v>
      </c>
      <c r="CL224">
        <v>1.9</v>
      </c>
      <c r="CM224" t="s">
        <v>3980</v>
      </c>
      <c r="CO224" t="str">
        <f>VLOOKUP(CM224,AutoSCAN_ORG!B228:CF2743,1,FALSE)</f>
        <v>AS00-0000881</v>
      </c>
      <c r="CP224">
        <f>VLOOKUP($CM224,AutoSCAN_ORG!$B$1:$CF$2516,2,FALSE)</f>
        <v>984.48199999999997</v>
      </c>
      <c r="CQ224">
        <f>VLOOKUP($CM224,AutoSCAN_ORG!$B$1:$CF$2516,3,FALSE)</f>
        <v>8.9429999999999996</v>
      </c>
      <c r="CR224">
        <f>VLOOKUP($CM224,AutoSCAN_ORG!$B$1:$CF$2516,4,FALSE)</f>
        <v>222.57599999999999</v>
      </c>
      <c r="CS224">
        <f>VLOOKUP($CM224,AutoSCAN_ORG!$B$1:$CF$2516,5,FALSE)</f>
        <v>6.2949999999999999</v>
      </c>
      <c r="CT224" t="str">
        <f>VLOOKUP($CM224,AutoSCAN_ORG!$B$1:$CF$2516,6,FALSE)</f>
        <v>MELO-CORR</v>
      </c>
      <c r="CU224">
        <f>VLOOKUP($CM224,AutoSCAN_ORG!$B$1:$CF$2516,7,FALSE)</f>
        <v>0</v>
      </c>
      <c r="CV224">
        <f>VLOOKUP($CM224,AutoSCAN_ORG!$B$1:$CF$2516,69,FALSE)</f>
        <v>0</v>
      </c>
      <c r="CW224">
        <f>VLOOKUP($CM224,AutoSCAN_ORG!$B$1:$CF$2516,70,FALSE)</f>
        <v>0</v>
      </c>
      <c r="CX224" t="str">
        <f>VLOOKUP($CM224,AutoSCAN_ORG!$B$1:$CF$2516,71,FALSE)</f>
        <v>Y</v>
      </c>
      <c r="CZ224" t="str">
        <f>VLOOKUP($CM224,AutoSCAN_ORG!$B$1:$CF$2516,73,FALSE)</f>
        <v>added</v>
      </c>
      <c r="DA224">
        <f>VLOOKUP($CM224,AutoSCAN_ORG!$B$1:$CF$2516,74,FALSE)</f>
        <v>0</v>
      </c>
      <c r="DB224">
        <f>VLOOKUP($CM224,AutoSCAN_ORG!$B$1:$CF$2516,75,FALSE)</f>
        <v>0</v>
      </c>
      <c r="DC224">
        <f>VLOOKUP($CM224,AutoSCAN_ORG!$B$1:$CF$2516,76,FALSE)</f>
        <v>0</v>
      </c>
      <c r="DD224">
        <f>VLOOKUP($CM224,AutoSCAN_ORG!$B$1:$CF$2516,77,FALSE)</f>
        <v>0</v>
      </c>
      <c r="DF224">
        <f>VLOOKUP($CM224,AutoSCAN_ORG!$B$1:$CF$2516,79,FALSE)</f>
        <v>11.4</v>
      </c>
      <c r="DG224">
        <f>VLOOKUP($CM224,AutoSCAN_ORG!$B$1:$CF$2516,80,FALSE)</f>
        <v>11.4</v>
      </c>
      <c r="DH224">
        <f>VLOOKUP($CM224,AutoSCAN_ORG!$B$1:$CF$2516,81,FALSE)</f>
        <v>1.4999999999999999E-2</v>
      </c>
      <c r="DI224">
        <f>VLOOKUP($CM224,AutoSCAN_ORG!$B$1:$CF$2516,82,FALSE)</f>
        <v>3.4000000000000002E-2</v>
      </c>
      <c r="DJ224">
        <f>VLOOKUP($CM224,AutoSCAN_ORG!$B$1:$CF$2516,83,FALSE)</f>
        <v>0.61</v>
      </c>
    </row>
    <row r="225" spans="2:114" x14ac:dyDescent="0.35">
      <c r="B225" t="s">
        <v>4068</v>
      </c>
      <c r="C225">
        <v>232</v>
      </c>
      <c r="D225" t="s">
        <v>7778</v>
      </c>
      <c r="E225">
        <v>386</v>
      </c>
      <c r="F225">
        <v>1084.1559999999999</v>
      </c>
      <c r="G225">
        <v>10</v>
      </c>
      <c r="H225" t="s">
        <v>7782</v>
      </c>
      <c r="I225" t="s">
        <v>7773</v>
      </c>
      <c r="J225" t="s">
        <v>7797</v>
      </c>
      <c r="K225">
        <v>16</v>
      </c>
      <c r="L225">
        <v>0.91</v>
      </c>
      <c r="M225">
        <v>14</v>
      </c>
      <c r="N225">
        <v>13</v>
      </c>
      <c r="O225" t="s">
        <v>7465</v>
      </c>
      <c r="R225" t="s">
        <v>7784</v>
      </c>
      <c r="S225" t="s">
        <v>7774</v>
      </c>
      <c r="T225" t="s">
        <v>7198</v>
      </c>
      <c r="U225" t="s">
        <v>7384</v>
      </c>
      <c r="V225" t="s">
        <v>7384</v>
      </c>
      <c r="W225">
        <v>5.56</v>
      </c>
      <c r="X225" t="s">
        <v>7895</v>
      </c>
      <c r="Y225">
        <v>2.2999999999999998</v>
      </c>
      <c r="Z225" t="s">
        <v>7774</v>
      </c>
      <c r="AA225" t="s">
        <v>7788</v>
      </c>
      <c r="AB225" t="s">
        <v>7774</v>
      </c>
      <c r="AC225">
        <v>10</v>
      </c>
      <c r="AD225">
        <v>10</v>
      </c>
      <c r="AE225">
        <v>12</v>
      </c>
      <c r="AF225" t="s">
        <v>5753</v>
      </c>
      <c r="AG225">
        <v>42.774882640000001</v>
      </c>
      <c r="AH225">
        <v>-82.037455519999995</v>
      </c>
      <c r="AI225">
        <v>202.5</v>
      </c>
      <c r="AJ225">
        <v>290</v>
      </c>
      <c r="AL225">
        <v>15</v>
      </c>
      <c r="AM225">
        <v>986</v>
      </c>
      <c r="AN225">
        <v>15.848000000000001</v>
      </c>
      <c r="AO225">
        <v>206.42099999999999</v>
      </c>
      <c r="AP225">
        <v>2105</v>
      </c>
      <c r="AQ225">
        <v>2107</v>
      </c>
      <c r="AT225">
        <v>1.23</v>
      </c>
      <c r="AU225">
        <v>1.23</v>
      </c>
      <c r="AW225">
        <v>2.14</v>
      </c>
      <c r="AX225">
        <v>2.13</v>
      </c>
      <c r="BD225">
        <v>0.91</v>
      </c>
      <c r="BE225">
        <v>14</v>
      </c>
      <c r="BF225" t="s">
        <v>1282</v>
      </c>
      <c r="BG225" t="s">
        <v>4068</v>
      </c>
      <c r="BH225">
        <v>232</v>
      </c>
      <c r="BI225" t="s">
        <v>7797</v>
      </c>
      <c r="BJ225" t="s">
        <v>7773</v>
      </c>
      <c r="BK225">
        <v>232</v>
      </c>
      <c r="BL225">
        <v>1320</v>
      </c>
      <c r="BS225">
        <v>13</v>
      </c>
      <c r="BT225">
        <v>0.66</v>
      </c>
      <c r="BU225">
        <v>0.59</v>
      </c>
      <c r="BV225">
        <v>0.59</v>
      </c>
      <c r="BW225">
        <v>42.774882640000001</v>
      </c>
      <c r="BX225">
        <v>-82.037455519999995</v>
      </c>
      <c r="BY225">
        <v>4736338.233</v>
      </c>
      <c r="BZ225">
        <v>202.499</v>
      </c>
      <c r="CA225">
        <v>259.8</v>
      </c>
      <c r="CB225" t="s">
        <v>7471</v>
      </c>
      <c r="CC225">
        <v>7</v>
      </c>
      <c r="CD225">
        <v>10</v>
      </c>
      <c r="CE225">
        <v>12</v>
      </c>
      <c r="CF225">
        <v>12</v>
      </c>
      <c r="CG225" t="s">
        <v>5677</v>
      </c>
      <c r="CH225">
        <v>414</v>
      </c>
      <c r="CI225" t="s">
        <v>3339</v>
      </c>
      <c r="CJ225" t="s">
        <v>8652</v>
      </c>
      <c r="CK225">
        <v>5.56</v>
      </c>
      <c r="CL225">
        <v>2.4</v>
      </c>
      <c r="CM225" t="s">
        <v>4068</v>
      </c>
      <c r="CO225" t="str">
        <f>VLOOKUP(CM225,AutoSCAN_ORG!B232:CF2747,1,FALSE)</f>
        <v>AS00-0000936</v>
      </c>
      <c r="CP225">
        <f>VLOOKUP($CM225,AutoSCAN_ORG!$B$1:$CF$2516,2,FALSE)</f>
        <v>1084.1489999999999</v>
      </c>
      <c r="CQ225">
        <f>VLOOKUP($CM225,AutoSCAN_ORG!$B$1:$CF$2516,3,FALSE)</f>
        <v>14.945</v>
      </c>
      <c r="CR225">
        <f>VLOOKUP($CM225,AutoSCAN_ORG!$B$1:$CF$2516,4,FALSE)</f>
        <v>94.662999999999997</v>
      </c>
      <c r="CS225">
        <f>VLOOKUP($CM225,AutoSCAN_ORG!$B$1:$CF$2516,5,FALSE)</f>
        <v>6.3120000000000003</v>
      </c>
      <c r="CT225" t="str">
        <f>VLOOKUP($CM225,AutoSCAN_ORG!$B$1:$CF$2516,6,FALSE)</f>
        <v>MELO-MIFE</v>
      </c>
      <c r="CU225">
        <f>VLOOKUP($CM225,AutoSCAN_ORG!$B$1:$CF$2516,7,FALSE)</f>
        <v>0</v>
      </c>
      <c r="CV225">
        <f>VLOOKUP($CM225,AutoSCAN_ORG!$B$1:$CF$2516,69,FALSE)</f>
        <v>0</v>
      </c>
      <c r="CW225">
        <f>VLOOKUP($CM225,AutoSCAN_ORG!$B$1:$CF$2516,70,FALSE)</f>
        <v>0</v>
      </c>
      <c r="CX225" t="str">
        <f>VLOOKUP($CM225,AutoSCAN_ORG!$B$1:$CF$2516,71,FALSE)</f>
        <v>Y</v>
      </c>
      <c r="CZ225" t="str">
        <f>VLOOKUP($CM225,AutoSCAN_ORG!$B$1:$CF$2516,73,FALSE)</f>
        <v>ok</v>
      </c>
      <c r="DA225">
        <f>VLOOKUP($CM225,AutoSCAN_ORG!$B$1:$CF$2516,74,FALSE)</f>
        <v>0</v>
      </c>
      <c r="DB225" t="str">
        <f>VLOOKUP($CM225,AutoSCAN_ORG!$B$1:$CF$2516,75,FALSE)</f>
        <v>corr int in prev</v>
      </c>
      <c r="DC225">
        <f>VLOOKUP($CM225,AutoSCAN_ORG!$B$1:$CF$2516,76,FALSE)</f>
        <v>0</v>
      </c>
      <c r="DD225">
        <f>VLOOKUP($CM225,AutoSCAN_ORG!$B$1:$CF$2516,77,FALSE)</f>
        <v>0</v>
      </c>
      <c r="DF225">
        <f>VLOOKUP($CM225,AutoSCAN_ORG!$B$1:$CF$2516,79,FALSE)</f>
        <v>16.39</v>
      </c>
      <c r="DG225">
        <f>VLOOKUP($CM225,AutoSCAN_ORG!$B$1:$CF$2516,80,FALSE)</f>
        <v>16.39</v>
      </c>
      <c r="DH225">
        <f>VLOOKUP($CM225,AutoSCAN_ORG!$B$1:$CF$2516,81,FALSE)</f>
        <v>0.03</v>
      </c>
      <c r="DI225">
        <f>VLOOKUP($CM225,AutoSCAN_ORG!$B$1:$CF$2516,82,FALSE)</f>
        <v>3.6999999999999998E-2</v>
      </c>
      <c r="DJ225">
        <f>VLOOKUP($CM225,AutoSCAN_ORG!$B$1:$CF$2516,83,FALSE)</f>
        <v>0.88100000000000001</v>
      </c>
    </row>
    <row r="226" spans="2:114" x14ac:dyDescent="0.35">
      <c r="B226" t="s">
        <v>4112</v>
      </c>
      <c r="C226">
        <v>236</v>
      </c>
      <c r="D226" t="s">
        <v>7778</v>
      </c>
      <c r="E226">
        <v>405</v>
      </c>
      <c r="F226">
        <v>1286.981</v>
      </c>
      <c r="G226">
        <v>10</v>
      </c>
      <c r="H226" t="s">
        <v>7782</v>
      </c>
      <c r="I226" t="s">
        <v>7773</v>
      </c>
      <c r="J226" t="s">
        <v>7797</v>
      </c>
      <c r="K226">
        <v>12</v>
      </c>
      <c r="L226">
        <v>0.67</v>
      </c>
      <c r="M226">
        <v>9</v>
      </c>
      <c r="N226">
        <v>9</v>
      </c>
      <c r="O226" t="s">
        <v>7485</v>
      </c>
      <c r="R226" t="s">
        <v>7784</v>
      </c>
      <c r="S226" t="s">
        <v>7774</v>
      </c>
      <c r="T226" t="s">
        <v>7201</v>
      </c>
      <c r="U226" t="s">
        <v>7531</v>
      </c>
      <c r="V226" t="s">
        <v>7531</v>
      </c>
      <c r="W226">
        <v>5.56</v>
      </c>
      <c r="X226" t="s">
        <v>7896</v>
      </c>
      <c r="Y226">
        <v>1.8</v>
      </c>
      <c r="Z226" t="s">
        <v>7774</v>
      </c>
      <c r="AA226" t="s">
        <v>7789</v>
      </c>
      <c r="AB226" t="s">
        <v>7774</v>
      </c>
      <c r="AF226" t="s">
        <v>5762</v>
      </c>
      <c r="AG226">
        <v>42.773045400000001</v>
      </c>
      <c r="AH226">
        <v>-82.037507919999996</v>
      </c>
      <c r="AI226">
        <v>202.8</v>
      </c>
      <c r="AJ226">
        <v>290</v>
      </c>
      <c r="AL226">
        <v>15</v>
      </c>
      <c r="AM226">
        <v>986</v>
      </c>
      <c r="AN226">
        <v>4.5759999999999996</v>
      </c>
      <c r="AO226">
        <v>-354.81700000000001</v>
      </c>
      <c r="AP226">
        <v>2115</v>
      </c>
      <c r="AQ226">
        <v>2116</v>
      </c>
      <c r="AT226">
        <v>1.24</v>
      </c>
      <c r="AU226">
        <v>1.24</v>
      </c>
      <c r="AW226">
        <v>2.15</v>
      </c>
      <c r="AX226">
        <v>2.14</v>
      </c>
      <c r="BD226">
        <v>0.67</v>
      </c>
      <c r="BE226">
        <v>9</v>
      </c>
      <c r="BF226" t="s">
        <v>1325</v>
      </c>
      <c r="BG226" t="s">
        <v>4112</v>
      </c>
      <c r="BH226">
        <v>236</v>
      </c>
      <c r="BI226" t="s">
        <v>7797</v>
      </c>
      <c r="BJ226" t="s">
        <v>7773</v>
      </c>
      <c r="BK226">
        <v>236</v>
      </c>
      <c r="BL226">
        <v>1470</v>
      </c>
      <c r="BS226">
        <v>13</v>
      </c>
      <c r="BT226">
        <v>0.66</v>
      </c>
      <c r="BU226">
        <v>0.57999999999999996</v>
      </c>
      <c r="BV226">
        <v>0.57999999999999996</v>
      </c>
      <c r="BW226">
        <v>42.773045400000001</v>
      </c>
      <c r="BX226">
        <v>-82.037507919999996</v>
      </c>
      <c r="BY226">
        <v>4736134.2690000003</v>
      </c>
      <c r="BZ226">
        <v>202.756</v>
      </c>
      <c r="CA226">
        <v>253</v>
      </c>
      <c r="CB226" t="s">
        <v>7450</v>
      </c>
      <c r="CC226">
        <v>7</v>
      </c>
      <c r="CD226">
        <v>10</v>
      </c>
      <c r="CE226">
        <v>12</v>
      </c>
      <c r="CF226">
        <v>12</v>
      </c>
      <c r="CG226" t="s">
        <v>5677</v>
      </c>
      <c r="CH226">
        <v>414</v>
      </c>
      <c r="CI226" t="s">
        <v>3339</v>
      </c>
      <c r="CJ226" t="s">
        <v>8652</v>
      </c>
      <c r="CK226">
        <v>5.56</v>
      </c>
      <c r="CL226">
        <v>1.9</v>
      </c>
      <c r="CM226" t="s">
        <v>4112</v>
      </c>
      <c r="CO226" t="str">
        <f>VLOOKUP(CM226,AutoSCAN_ORG!B236:CF2751,1,FALSE)</f>
        <v>AS00-0000956</v>
      </c>
      <c r="CP226">
        <f>VLOOKUP($CM226,AutoSCAN_ORG!$B$1:$CF$2516,2,FALSE)</f>
        <v>1286.9770000000001</v>
      </c>
      <c r="CQ226">
        <f>VLOOKUP($CM226,AutoSCAN_ORG!$B$1:$CF$2516,3,FALSE)</f>
        <v>8.4179999999999993</v>
      </c>
      <c r="CR226">
        <f>VLOOKUP($CM226,AutoSCAN_ORG!$B$1:$CF$2516,4,FALSE)</f>
        <v>101.833</v>
      </c>
      <c r="CS226">
        <f>VLOOKUP($CM226,AutoSCAN_ORG!$B$1:$CF$2516,5,FALSE)</f>
        <v>6.2949999999999999</v>
      </c>
      <c r="CT226" t="str">
        <f>VLOOKUP($CM226,AutoSCAN_ORG!$B$1:$CF$2516,6,FALSE)</f>
        <v>MELO-MIFE</v>
      </c>
      <c r="CU226">
        <f>VLOOKUP($CM226,AutoSCAN_ORG!$B$1:$CF$2516,7,FALSE)</f>
        <v>0</v>
      </c>
      <c r="CV226">
        <f>VLOOKUP($CM226,AutoSCAN_ORG!$B$1:$CF$2516,69,FALSE)</f>
        <v>0</v>
      </c>
      <c r="CW226">
        <f>VLOOKUP($CM226,AutoSCAN_ORG!$B$1:$CF$2516,70,FALSE)</f>
        <v>0</v>
      </c>
      <c r="CX226" t="str">
        <f>VLOOKUP($CM226,AutoSCAN_ORG!$B$1:$CF$2516,71,FALSE)</f>
        <v>Y</v>
      </c>
      <c r="CZ226">
        <f>VLOOKUP($CM226,AutoSCAN_ORG!$B$1:$CF$2516,73,FALSE)</f>
        <v>0</v>
      </c>
      <c r="DA226">
        <f>VLOOKUP($CM226,AutoSCAN_ORG!$B$1:$CF$2516,74,FALSE)</f>
        <v>0</v>
      </c>
      <c r="DB226">
        <f>VLOOKUP($CM226,AutoSCAN_ORG!$B$1:$CF$2516,75,FALSE)</f>
        <v>0</v>
      </c>
      <c r="DC226">
        <f>VLOOKUP($CM226,AutoSCAN_ORG!$B$1:$CF$2516,76,FALSE)</f>
        <v>0</v>
      </c>
      <c r="DD226">
        <f>VLOOKUP($CM226,AutoSCAN_ORG!$B$1:$CF$2516,77,FALSE)</f>
        <v>0</v>
      </c>
      <c r="DF226">
        <f>VLOOKUP($CM226,AutoSCAN_ORG!$B$1:$CF$2516,79,FALSE)</f>
        <v>12.03</v>
      </c>
      <c r="DG226">
        <f>VLOOKUP($CM226,AutoSCAN_ORG!$B$1:$CF$2516,80,FALSE)</f>
        <v>12.03</v>
      </c>
      <c r="DH226">
        <f>VLOOKUP($CM226,AutoSCAN_ORG!$B$1:$CF$2516,81,FALSE)</f>
        <v>2.1000000000000001E-2</v>
      </c>
      <c r="DI226">
        <f>VLOOKUP($CM226,AutoSCAN_ORG!$B$1:$CF$2516,82,FALSE)</f>
        <v>4.2000000000000003E-2</v>
      </c>
      <c r="DJ226">
        <f>VLOOKUP($CM226,AutoSCAN_ORG!$B$1:$CF$2516,83,FALSE)</f>
        <v>0.65700000000000003</v>
      </c>
    </row>
    <row r="227" spans="2:114" x14ac:dyDescent="0.35">
      <c r="B227" t="s">
        <v>4124</v>
      </c>
      <c r="C227">
        <v>238</v>
      </c>
      <c r="D227" t="s">
        <v>7778</v>
      </c>
      <c r="E227">
        <v>412</v>
      </c>
      <c r="F227">
        <v>1363.3869999999999</v>
      </c>
      <c r="G227">
        <v>10</v>
      </c>
      <c r="H227" t="s">
        <v>7782</v>
      </c>
      <c r="I227" t="s">
        <v>7773</v>
      </c>
      <c r="J227" t="s">
        <v>5753</v>
      </c>
      <c r="K227">
        <v>10</v>
      </c>
      <c r="L227">
        <v>0.56999999999999995</v>
      </c>
      <c r="M227">
        <v>9</v>
      </c>
      <c r="N227">
        <v>9</v>
      </c>
      <c r="O227" t="s">
        <v>7500</v>
      </c>
      <c r="R227" t="s">
        <v>7784</v>
      </c>
      <c r="S227" t="s">
        <v>7774</v>
      </c>
      <c r="T227" t="s">
        <v>7203</v>
      </c>
      <c r="U227" t="s">
        <v>7528</v>
      </c>
      <c r="V227" t="s">
        <v>7528</v>
      </c>
      <c r="W227">
        <v>5.56</v>
      </c>
      <c r="X227" t="s">
        <v>7897</v>
      </c>
      <c r="Y227">
        <v>1.8</v>
      </c>
      <c r="Z227" t="s">
        <v>7774</v>
      </c>
      <c r="AA227" t="s">
        <v>7789</v>
      </c>
      <c r="AB227" t="s">
        <v>7774</v>
      </c>
      <c r="AF227" t="s">
        <v>5678</v>
      </c>
      <c r="AG227">
        <v>42.772353260000003</v>
      </c>
      <c r="AH227">
        <v>-82.037525709999997</v>
      </c>
      <c r="AI227">
        <v>203</v>
      </c>
      <c r="AJ227">
        <v>290</v>
      </c>
      <c r="AL227">
        <v>15</v>
      </c>
      <c r="AM227">
        <v>986</v>
      </c>
      <c r="AN227">
        <v>0.28299999999999997</v>
      </c>
      <c r="AO227">
        <v>422.75400000000002</v>
      </c>
      <c r="AP227">
        <v>2116</v>
      </c>
      <c r="AQ227">
        <v>2117</v>
      </c>
      <c r="AT227">
        <v>1.24</v>
      </c>
      <c r="AU227">
        <v>1.24</v>
      </c>
      <c r="AW227">
        <v>2.15</v>
      </c>
      <c r="AX227">
        <v>2.15</v>
      </c>
      <c r="BD227">
        <v>0.56999999999999995</v>
      </c>
      <c r="BE227">
        <v>9</v>
      </c>
      <c r="BF227" t="s">
        <v>1337</v>
      </c>
      <c r="BG227" t="s">
        <v>4124</v>
      </c>
      <c r="BH227">
        <v>238</v>
      </c>
      <c r="BI227" t="s">
        <v>5753</v>
      </c>
      <c r="BJ227" t="s">
        <v>7773</v>
      </c>
      <c r="BK227">
        <v>238</v>
      </c>
      <c r="BL227">
        <v>1520</v>
      </c>
      <c r="BS227">
        <v>13</v>
      </c>
      <c r="BT227">
        <v>0.66</v>
      </c>
      <c r="BU227">
        <v>0.57999999999999996</v>
      </c>
      <c r="BV227">
        <v>0.57999999999999996</v>
      </c>
      <c r="BW227">
        <v>42.772353260000003</v>
      </c>
      <c r="BX227">
        <v>-82.037525709999997</v>
      </c>
      <c r="BY227">
        <v>4736057.4280000003</v>
      </c>
      <c r="BZ227">
        <v>203.005</v>
      </c>
      <c r="CA227">
        <v>134.4</v>
      </c>
      <c r="CB227" t="s">
        <v>7504</v>
      </c>
      <c r="CC227">
        <v>7</v>
      </c>
      <c r="CD227">
        <v>10</v>
      </c>
      <c r="CE227">
        <v>12</v>
      </c>
      <c r="CF227">
        <v>12</v>
      </c>
      <c r="CG227" t="s">
        <v>5677</v>
      </c>
      <c r="CH227">
        <v>414</v>
      </c>
      <c r="CI227" t="s">
        <v>3290</v>
      </c>
      <c r="CJ227" t="s">
        <v>7332</v>
      </c>
      <c r="CK227">
        <v>5.56</v>
      </c>
      <c r="CL227">
        <v>1.8</v>
      </c>
      <c r="CM227" t="s">
        <v>4124</v>
      </c>
      <c r="CO227" t="str">
        <f>VLOOKUP(CM227,AutoSCAN_ORG!B238:CF2753,1,FALSE)</f>
        <v>AS00-0000965</v>
      </c>
      <c r="CP227">
        <f>VLOOKUP($CM227,AutoSCAN_ORG!$B$1:$CF$2516,2,FALSE)</f>
        <v>1363.386</v>
      </c>
      <c r="CQ227">
        <f>VLOOKUP($CM227,AutoSCAN_ORG!$B$1:$CF$2516,3,FALSE)</f>
        <v>8.3569999999999993</v>
      </c>
      <c r="CR227">
        <f>VLOOKUP($CM227,AutoSCAN_ORG!$B$1:$CF$2516,4,FALSE)</f>
        <v>220.613</v>
      </c>
      <c r="CS227">
        <f>VLOOKUP($CM227,AutoSCAN_ORG!$B$1:$CF$2516,5,FALSE)</f>
        <v>6.2949999999999999</v>
      </c>
      <c r="CT227" t="str">
        <f>VLOOKUP($CM227,AutoSCAN_ORG!$B$1:$CF$2516,6,FALSE)</f>
        <v>MELO-CORR</v>
      </c>
      <c r="CU227">
        <f>VLOOKUP($CM227,AutoSCAN_ORG!$B$1:$CF$2516,7,FALSE)</f>
        <v>0</v>
      </c>
      <c r="CV227">
        <f>VLOOKUP($CM227,AutoSCAN_ORG!$B$1:$CF$2516,69,FALSE)</f>
        <v>0</v>
      </c>
      <c r="CW227">
        <f>VLOOKUP($CM227,AutoSCAN_ORG!$B$1:$CF$2516,70,FALSE)</f>
        <v>0</v>
      </c>
      <c r="CX227" t="str">
        <f>VLOOKUP($CM227,AutoSCAN_ORG!$B$1:$CF$2516,71,FALSE)</f>
        <v>Y</v>
      </c>
      <c r="CZ227">
        <f>VLOOKUP($CM227,AutoSCAN_ORG!$B$1:$CF$2516,73,FALSE)</f>
        <v>0</v>
      </c>
      <c r="DA227">
        <f>VLOOKUP($CM227,AutoSCAN_ORG!$B$1:$CF$2516,74,FALSE)</f>
        <v>0</v>
      </c>
      <c r="DB227">
        <f>VLOOKUP($CM227,AutoSCAN_ORG!$B$1:$CF$2516,75,FALSE)</f>
        <v>0</v>
      </c>
      <c r="DC227">
        <f>VLOOKUP($CM227,AutoSCAN_ORG!$B$1:$CF$2516,76,FALSE)</f>
        <v>0</v>
      </c>
      <c r="DD227">
        <f>VLOOKUP($CM227,AutoSCAN_ORG!$B$1:$CF$2516,77,FALSE)</f>
        <v>0</v>
      </c>
      <c r="DF227">
        <f>VLOOKUP($CM227,AutoSCAN_ORG!$B$1:$CF$2516,79,FALSE)</f>
        <v>10.26</v>
      </c>
      <c r="DG227">
        <f>VLOOKUP($CM227,AutoSCAN_ORG!$B$1:$CF$2516,80,FALSE)</f>
        <v>10.26</v>
      </c>
      <c r="DH227">
        <f>VLOOKUP($CM227,AutoSCAN_ORG!$B$1:$CF$2516,81,FALSE)</f>
        <v>1.9E-2</v>
      </c>
      <c r="DI227">
        <f>VLOOKUP($CM227,AutoSCAN_ORG!$B$1:$CF$2516,82,FALSE)</f>
        <v>3.3000000000000002E-2</v>
      </c>
      <c r="DJ227">
        <f>VLOOKUP($CM227,AutoSCAN_ORG!$B$1:$CF$2516,83,FALSE)</f>
        <v>0.74099999999999999</v>
      </c>
    </row>
    <row r="228" spans="2:114" x14ac:dyDescent="0.35">
      <c r="B228" t="s">
        <v>3978</v>
      </c>
      <c r="C228">
        <v>226</v>
      </c>
      <c r="D228" t="s">
        <v>7778</v>
      </c>
      <c r="E228">
        <v>361</v>
      </c>
      <c r="F228">
        <v>983.33600000000001</v>
      </c>
      <c r="G228">
        <v>10</v>
      </c>
      <c r="H228" t="s">
        <v>7782</v>
      </c>
      <c r="I228" t="s">
        <v>7773</v>
      </c>
      <c r="J228" t="s">
        <v>7852</v>
      </c>
      <c r="K228">
        <v>13</v>
      </c>
      <c r="L228">
        <v>0.7</v>
      </c>
      <c r="M228">
        <v>26</v>
      </c>
      <c r="N228">
        <v>15</v>
      </c>
      <c r="O228" t="s">
        <v>7499</v>
      </c>
      <c r="Q228">
        <v>15</v>
      </c>
      <c r="R228" t="s">
        <v>7784</v>
      </c>
      <c r="S228" t="s">
        <v>7774</v>
      </c>
      <c r="T228" t="s">
        <v>7195</v>
      </c>
      <c r="U228" t="s">
        <v>7497</v>
      </c>
      <c r="V228" t="s">
        <v>7497</v>
      </c>
      <c r="W228">
        <v>5.56</v>
      </c>
      <c r="X228" t="s">
        <v>7888</v>
      </c>
      <c r="Y228">
        <v>1.8</v>
      </c>
      <c r="Z228" t="s">
        <v>7774</v>
      </c>
      <c r="AA228" t="s">
        <v>7788</v>
      </c>
      <c r="AB228" t="s">
        <v>7774</v>
      </c>
      <c r="AF228" t="s">
        <v>5939</v>
      </c>
      <c r="AG228">
        <v>42.775782249999999</v>
      </c>
      <c r="AH228">
        <v>-82.037425279999994</v>
      </c>
      <c r="AI228">
        <v>202.3</v>
      </c>
      <c r="AJ228">
        <v>290</v>
      </c>
      <c r="AL228">
        <v>15</v>
      </c>
      <c r="AM228">
        <v>986</v>
      </c>
      <c r="AN228">
        <v>15.423</v>
      </c>
      <c r="AO228">
        <v>407.89299999999997</v>
      </c>
      <c r="AP228">
        <v>2093</v>
      </c>
      <c r="AQ228">
        <v>2092</v>
      </c>
      <c r="AT228">
        <v>1.22</v>
      </c>
      <c r="AU228">
        <v>1.22</v>
      </c>
      <c r="AW228">
        <v>2.12</v>
      </c>
      <c r="AX228">
        <v>2.12</v>
      </c>
      <c r="BD228">
        <v>0.56999999999999995</v>
      </c>
      <c r="BE228">
        <v>26</v>
      </c>
      <c r="BF228" t="s">
        <v>8676</v>
      </c>
      <c r="BG228" t="s">
        <v>3978</v>
      </c>
      <c r="BH228">
        <v>226</v>
      </c>
      <c r="BI228" t="s">
        <v>7852</v>
      </c>
      <c r="BJ228" t="s">
        <v>7773</v>
      </c>
      <c r="BK228">
        <v>226</v>
      </c>
      <c r="BL228">
        <v>1180</v>
      </c>
      <c r="BM228">
        <v>361</v>
      </c>
      <c r="BN228">
        <v>15</v>
      </c>
      <c r="BO228" t="s">
        <v>8660</v>
      </c>
      <c r="BS228">
        <v>13</v>
      </c>
      <c r="BT228">
        <v>0.66</v>
      </c>
      <c r="BU228">
        <v>0.59</v>
      </c>
      <c r="BV228">
        <v>0.59</v>
      </c>
      <c r="BW228">
        <v>42.775782249999999</v>
      </c>
      <c r="BX228">
        <v>-82.037425279999994</v>
      </c>
      <c r="BY228">
        <v>4736438.0999999996</v>
      </c>
      <c r="BZ228">
        <v>202.25</v>
      </c>
      <c r="CA228">
        <v>135.19999999999999</v>
      </c>
      <c r="CB228" t="s">
        <v>7501</v>
      </c>
      <c r="CC228">
        <v>7</v>
      </c>
      <c r="CD228">
        <v>10</v>
      </c>
      <c r="CE228">
        <v>12</v>
      </c>
      <c r="CF228">
        <v>12</v>
      </c>
      <c r="CG228" t="s">
        <v>5677</v>
      </c>
      <c r="CH228">
        <v>414</v>
      </c>
      <c r="CI228" t="s">
        <v>5823</v>
      </c>
      <c r="CJ228" t="s">
        <v>8661</v>
      </c>
      <c r="CK228">
        <v>5.56</v>
      </c>
      <c r="CM228" t="s">
        <v>3978</v>
      </c>
      <c r="CO228" t="str">
        <f>VLOOKUP(CM228,AutoSCAN_ORG!B226:CF2741,1,FALSE)</f>
        <v>AS00-0000879</v>
      </c>
      <c r="CP228">
        <f>VLOOKUP($CM228,AutoSCAN_ORG!$B$1:$CF$2516,2,FALSE)</f>
        <v>983.32500000000005</v>
      </c>
      <c r="CQ228">
        <f>VLOOKUP($CM228,AutoSCAN_ORG!$B$1:$CF$2516,3,FALSE)</f>
        <v>8.8369999999999997</v>
      </c>
      <c r="CR228">
        <f>VLOOKUP($CM228,AutoSCAN_ORG!$B$1:$CF$2516,4,FALSE)</f>
        <v>218.82599999999999</v>
      </c>
      <c r="CS228">
        <f>VLOOKUP($CM228,AutoSCAN_ORG!$B$1:$CF$2516,5,FALSE)</f>
        <v>6.2949999999999999</v>
      </c>
      <c r="CT228" t="str">
        <f>VLOOKUP($CM228,AutoSCAN_ORG!$B$1:$CF$2516,6,FALSE)</f>
        <v>MELO-CORR</v>
      </c>
      <c r="CU228">
        <f>VLOOKUP($CM228,AutoSCAN_ORG!$B$1:$CF$2516,7,FALSE)</f>
        <v>0</v>
      </c>
      <c r="CV228">
        <f>VLOOKUP($CM228,AutoSCAN_ORG!$B$1:$CF$2516,69,FALSE)</f>
        <v>0</v>
      </c>
      <c r="CW228">
        <f>VLOOKUP($CM228,AutoSCAN_ORG!$B$1:$CF$2516,70,FALSE)</f>
        <v>0</v>
      </c>
      <c r="CX228" t="str">
        <f>VLOOKUP($CM228,AutoSCAN_ORG!$B$1:$CF$2516,71,FALSE)</f>
        <v>Y</v>
      </c>
      <c r="CY228">
        <f>VLOOKUP($CM228,AutoSCAN_ORG!$B$1:$CF$2516,72,FALSE)</f>
        <v>0</v>
      </c>
      <c r="CZ228">
        <f>VLOOKUP($CM228,AutoSCAN_ORG!$B$1:$CF$2516,73,FALSE)</f>
        <v>0</v>
      </c>
      <c r="DA228">
        <f>VLOOKUP($CM228,AutoSCAN_ORG!$B$1:$CF$2516,74,FALSE)</f>
        <v>0</v>
      </c>
      <c r="DB228">
        <f>VLOOKUP($CM228,AutoSCAN_ORG!$B$1:$CF$2516,75,FALSE)</f>
        <v>0</v>
      </c>
      <c r="DC228">
        <f>VLOOKUP($CM228,AutoSCAN_ORG!$B$1:$CF$2516,76,FALSE)</f>
        <v>0</v>
      </c>
      <c r="DD228">
        <f>VLOOKUP($CM228,AutoSCAN_ORG!$B$1:$CF$2516,77,FALSE)</f>
        <v>0</v>
      </c>
      <c r="DE228">
        <f>VLOOKUP($CM228,AutoSCAN_ORG!$B$1:$CF$2516,78,FALSE)</f>
        <v>0</v>
      </c>
      <c r="DF228">
        <f>VLOOKUP($CM228,AutoSCAN_ORG!$B$1:$CF$2516,79,FALSE)</f>
        <v>12.56</v>
      </c>
      <c r="DG228">
        <f>VLOOKUP($CM228,AutoSCAN_ORG!$B$1:$CF$2516,80,FALSE)</f>
        <v>12.56</v>
      </c>
      <c r="DH228">
        <f>VLOOKUP($CM228,AutoSCAN_ORG!$B$1:$CF$2516,81,FALSE)</f>
        <v>0.01</v>
      </c>
      <c r="DI228">
        <f>VLOOKUP($CM228,AutoSCAN_ORG!$B$1:$CF$2516,82,FALSE)</f>
        <v>1.7000000000000001E-2</v>
      </c>
      <c r="DJ228">
        <f>VLOOKUP($CM228,AutoSCAN_ORG!$B$1:$CF$2516,83,FALSE)</f>
        <v>0.82</v>
      </c>
    </row>
    <row r="229" spans="2:114" x14ac:dyDescent="0.35">
      <c r="B229" t="s">
        <v>4125</v>
      </c>
      <c r="C229">
        <v>239</v>
      </c>
      <c r="D229" t="s">
        <v>7778</v>
      </c>
      <c r="E229">
        <v>413</v>
      </c>
      <c r="F229">
        <v>1364.11</v>
      </c>
      <c r="G229">
        <v>10</v>
      </c>
      <c r="H229" t="s">
        <v>7782</v>
      </c>
      <c r="I229" t="s">
        <v>7773</v>
      </c>
      <c r="J229" t="s">
        <v>5753</v>
      </c>
      <c r="K229">
        <v>11</v>
      </c>
      <c r="L229">
        <v>0.59</v>
      </c>
      <c r="M229">
        <v>8</v>
      </c>
      <c r="N229">
        <v>8</v>
      </c>
      <c r="O229" t="s">
        <v>7535</v>
      </c>
      <c r="R229" t="s">
        <v>7784</v>
      </c>
      <c r="S229" t="s">
        <v>7774</v>
      </c>
      <c r="T229" t="s">
        <v>7203</v>
      </c>
      <c r="U229" t="s">
        <v>7528</v>
      </c>
      <c r="V229" t="s">
        <v>7528</v>
      </c>
      <c r="W229">
        <v>5.56</v>
      </c>
      <c r="X229" t="s">
        <v>7897</v>
      </c>
      <c r="Y229">
        <v>1.9</v>
      </c>
      <c r="Z229" t="s">
        <v>7774</v>
      </c>
      <c r="AA229" t="s">
        <v>7789</v>
      </c>
      <c r="AB229" t="s">
        <v>7774</v>
      </c>
      <c r="AF229" t="s">
        <v>5678</v>
      </c>
      <c r="AG229">
        <v>42.772346710000001</v>
      </c>
      <c r="AH229">
        <v>-82.037525889999998</v>
      </c>
      <c r="AI229">
        <v>203</v>
      </c>
      <c r="AJ229">
        <v>290</v>
      </c>
      <c r="AL229">
        <v>15</v>
      </c>
      <c r="AM229">
        <v>986</v>
      </c>
      <c r="AN229">
        <v>1.0049999999999999</v>
      </c>
      <c r="AO229">
        <v>411.00400000000002</v>
      </c>
      <c r="AP229">
        <v>2117</v>
      </c>
      <c r="AQ229">
        <v>2117</v>
      </c>
      <c r="AT229">
        <v>1.24</v>
      </c>
      <c r="AU229">
        <v>1.24</v>
      </c>
      <c r="AW229">
        <v>2.15</v>
      </c>
      <c r="AX229">
        <v>2.15</v>
      </c>
      <c r="BD229">
        <v>0.59</v>
      </c>
      <c r="BE229">
        <v>8</v>
      </c>
      <c r="BF229" t="s">
        <v>1338</v>
      </c>
      <c r="BG229" t="s">
        <v>4125</v>
      </c>
      <c r="BH229">
        <v>239</v>
      </c>
      <c r="BI229" t="s">
        <v>5753</v>
      </c>
      <c r="BJ229" t="s">
        <v>7773</v>
      </c>
      <c r="BK229">
        <v>239</v>
      </c>
      <c r="BL229">
        <v>1520</v>
      </c>
      <c r="BS229">
        <v>13</v>
      </c>
      <c r="BT229">
        <v>0.66</v>
      </c>
      <c r="BU229">
        <v>0.57999999999999996</v>
      </c>
      <c r="BV229">
        <v>0.57999999999999996</v>
      </c>
      <c r="BW229">
        <v>42.772346710000001</v>
      </c>
      <c r="BX229">
        <v>-82.037525889999998</v>
      </c>
      <c r="BY229">
        <v>4736056.7010000004</v>
      </c>
      <c r="BZ229">
        <v>203.00700000000001</v>
      </c>
      <c r="CA229">
        <v>129.5</v>
      </c>
      <c r="CB229" t="s">
        <v>7512</v>
      </c>
      <c r="CC229">
        <v>7</v>
      </c>
      <c r="CD229">
        <v>10</v>
      </c>
      <c r="CE229">
        <v>12</v>
      </c>
      <c r="CF229">
        <v>12</v>
      </c>
      <c r="CG229" t="s">
        <v>5677</v>
      </c>
      <c r="CH229">
        <v>414</v>
      </c>
      <c r="CI229" t="s">
        <v>3290</v>
      </c>
      <c r="CJ229" t="s">
        <v>7332</v>
      </c>
      <c r="CK229">
        <v>5.56</v>
      </c>
      <c r="CL229">
        <v>1.9</v>
      </c>
      <c r="CM229" t="s">
        <v>4125</v>
      </c>
      <c r="CO229" t="str">
        <f>VLOOKUP(CM229,AutoSCAN_ORG!B239:CF2754,1,FALSE)</f>
        <v>AS00-0000966</v>
      </c>
      <c r="CP229">
        <f>VLOOKUP($CM229,AutoSCAN_ORG!$B$1:$CF$2516,2,FALSE)</f>
        <v>1364.107</v>
      </c>
      <c r="CQ229">
        <f>VLOOKUP($CM229,AutoSCAN_ORG!$B$1:$CF$2516,3,FALSE)</f>
        <v>8.7810000000000006</v>
      </c>
      <c r="CR229">
        <f>VLOOKUP($CM229,AutoSCAN_ORG!$B$1:$CF$2516,4,FALSE)</f>
        <v>225.21600000000001</v>
      </c>
      <c r="CS229">
        <f>VLOOKUP($CM229,AutoSCAN_ORG!$B$1:$CF$2516,5,FALSE)</f>
        <v>6.2949999999999999</v>
      </c>
      <c r="CT229" t="str">
        <f>VLOOKUP($CM229,AutoSCAN_ORG!$B$1:$CF$2516,6,FALSE)</f>
        <v>MELO-CORR</v>
      </c>
      <c r="CU229">
        <f>VLOOKUP($CM229,AutoSCAN_ORG!$B$1:$CF$2516,7,FALSE)</f>
        <v>0</v>
      </c>
      <c r="CV229">
        <f>VLOOKUP($CM229,AutoSCAN_ORG!$B$1:$CF$2516,69,FALSE)</f>
        <v>0</v>
      </c>
      <c r="CW229">
        <f>VLOOKUP($CM229,AutoSCAN_ORG!$B$1:$CF$2516,70,FALSE)</f>
        <v>0</v>
      </c>
      <c r="CX229" t="str">
        <f>VLOOKUP($CM229,AutoSCAN_ORG!$B$1:$CF$2516,71,FALSE)</f>
        <v>Y</v>
      </c>
      <c r="CZ229">
        <f>VLOOKUP($CM229,AutoSCAN_ORG!$B$1:$CF$2516,73,FALSE)</f>
        <v>0</v>
      </c>
      <c r="DA229">
        <f>VLOOKUP($CM229,AutoSCAN_ORG!$B$1:$CF$2516,74,FALSE)</f>
        <v>0</v>
      </c>
      <c r="DB229">
        <f>VLOOKUP($CM229,AutoSCAN_ORG!$B$1:$CF$2516,75,FALSE)</f>
        <v>0</v>
      </c>
      <c r="DC229">
        <f>VLOOKUP($CM229,AutoSCAN_ORG!$B$1:$CF$2516,76,FALSE)</f>
        <v>0</v>
      </c>
      <c r="DD229">
        <f>VLOOKUP($CM229,AutoSCAN_ORG!$B$1:$CF$2516,77,FALSE)</f>
        <v>0</v>
      </c>
      <c r="DF229">
        <f>VLOOKUP($CM229,AutoSCAN_ORG!$B$1:$CF$2516,79,FALSE)</f>
        <v>10.63</v>
      </c>
      <c r="DG229">
        <f>VLOOKUP($CM229,AutoSCAN_ORG!$B$1:$CF$2516,80,FALSE)</f>
        <v>10.63</v>
      </c>
      <c r="DH229">
        <f>VLOOKUP($CM229,AutoSCAN_ORG!$B$1:$CF$2516,81,FALSE)</f>
        <v>1.7999999999999999E-2</v>
      </c>
      <c r="DI229">
        <f>VLOOKUP($CM229,AutoSCAN_ORG!$B$1:$CF$2516,82,FALSE)</f>
        <v>3.2000000000000001E-2</v>
      </c>
      <c r="DJ229">
        <f>VLOOKUP($CM229,AutoSCAN_ORG!$B$1:$CF$2516,83,FALSE)</f>
        <v>0.74299999999999999</v>
      </c>
    </row>
    <row r="230" spans="2:114" x14ac:dyDescent="0.35">
      <c r="B230" t="s">
        <v>4126</v>
      </c>
      <c r="C230">
        <v>240</v>
      </c>
      <c r="D230" t="s">
        <v>7778</v>
      </c>
      <c r="E230">
        <v>414</v>
      </c>
      <c r="F230">
        <v>1364.2760000000001</v>
      </c>
      <c r="G230">
        <v>10</v>
      </c>
      <c r="H230" t="s">
        <v>7782</v>
      </c>
      <c r="I230" t="s">
        <v>7773</v>
      </c>
      <c r="J230" t="s">
        <v>5753</v>
      </c>
      <c r="K230">
        <v>10</v>
      </c>
      <c r="L230">
        <v>0.56000000000000005</v>
      </c>
      <c r="M230">
        <v>13</v>
      </c>
      <c r="N230">
        <v>13</v>
      </c>
      <c r="O230" t="s">
        <v>7511</v>
      </c>
      <c r="R230" t="s">
        <v>7784</v>
      </c>
      <c r="S230" t="s">
        <v>7774</v>
      </c>
      <c r="T230" t="s">
        <v>7203</v>
      </c>
      <c r="U230" t="s">
        <v>7528</v>
      </c>
      <c r="V230" t="s">
        <v>7528</v>
      </c>
      <c r="W230">
        <v>5.56</v>
      </c>
      <c r="X230" t="s">
        <v>7897</v>
      </c>
      <c r="Y230">
        <v>1.9</v>
      </c>
      <c r="Z230" t="s">
        <v>7774</v>
      </c>
      <c r="AA230" t="s">
        <v>7788</v>
      </c>
      <c r="AB230" t="s">
        <v>7774</v>
      </c>
      <c r="AC230">
        <v>10</v>
      </c>
      <c r="AD230">
        <v>10</v>
      </c>
      <c r="AE230">
        <v>12</v>
      </c>
      <c r="AF230" t="s">
        <v>5683</v>
      </c>
      <c r="AG230">
        <v>42.772345229999999</v>
      </c>
      <c r="AH230">
        <v>-82.037525930000001</v>
      </c>
      <c r="AI230">
        <v>203</v>
      </c>
      <c r="AJ230">
        <v>290</v>
      </c>
      <c r="AL230">
        <v>15</v>
      </c>
      <c r="AM230">
        <v>986</v>
      </c>
      <c r="AN230">
        <v>1.169</v>
      </c>
      <c r="AO230">
        <v>408.61599999999999</v>
      </c>
      <c r="AP230">
        <v>2112</v>
      </c>
      <c r="AQ230">
        <v>2114</v>
      </c>
      <c r="AT230">
        <v>1.23</v>
      </c>
      <c r="AU230">
        <v>1.23</v>
      </c>
      <c r="AW230">
        <v>2.14</v>
      </c>
      <c r="AX230">
        <v>2.14</v>
      </c>
      <c r="BD230">
        <v>0.56000000000000005</v>
      </c>
      <c r="BE230">
        <v>13</v>
      </c>
      <c r="BF230" t="s">
        <v>1339</v>
      </c>
      <c r="BG230" t="s">
        <v>4126</v>
      </c>
      <c r="BH230">
        <v>240</v>
      </c>
      <c r="BI230" t="s">
        <v>5753</v>
      </c>
      <c r="BJ230" t="s">
        <v>7773</v>
      </c>
      <c r="BK230">
        <v>240</v>
      </c>
      <c r="BL230">
        <v>1520</v>
      </c>
      <c r="BS230">
        <v>13</v>
      </c>
      <c r="BT230">
        <v>0.66</v>
      </c>
      <c r="BU230">
        <v>0.57999999999999996</v>
      </c>
      <c r="BV230">
        <v>0.57999999999999996</v>
      </c>
      <c r="BW230">
        <v>42.772345229999999</v>
      </c>
      <c r="BX230">
        <v>-82.037525930000001</v>
      </c>
      <c r="BY230">
        <v>4736056.5369999995</v>
      </c>
      <c r="BZ230">
        <v>203.00800000000001</v>
      </c>
      <c r="CA230">
        <v>128.5</v>
      </c>
      <c r="CB230" t="s">
        <v>7534</v>
      </c>
      <c r="CC230">
        <v>7</v>
      </c>
      <c r="CD230">
        <v>10</v>
      </c>
      <c r="CE230">
        <v>12</v>
      </c>
      <c r="CF230">
        <v>12</v>
      </c>
      <c r="CG230" t="s">
        <v>5677</v>
      </c>
      <c r="CH230">
        <v>414</v>
      </c>
      <c r="CI230" t="s">
        <v>3290</v>
      </c>
      <c r="CJ230" t="s">
        <v>7332</v>
      </c>
      <c r="CK230">
        <v>5.56</v>
      </c>
      <c r="CL230">
        <v>1.9</v>
      </c>
      <c r="CM230" t="s">
        <v>4126</v>
      </c>
      <c r="CO230" t="str">
        <f>VLOOKUP(CM230,AutoSCAN_ORG!B240:CF2755,1,FALSE)</f>
        <v>AS00-0000967</v>
      </c>
      <c r="CP230">
        <f>VLOOKUP($CM230,AutoSCAN_ORG!$B$1:$CF$2516,2,FALSE)</f>
        <v>1364.2729999999999</v>
      </c>
      <c r="CQ230">
        <f>VLOOKUP($CM230,AutoSCAN_ORG!$B$1:$CF$2516,3,FALSE)</f>
        <v>11.154999999999999</v>
      </c>
      <c r="CR230">
        <f>VLOOKUP($CM230,AutoSCAN_ORG!$B$1:$CF$2516,4,FALSE)</f>
        <v>224.35900000000001</v>
      </c>
      <c r="CS230">
        <f>VLOOKUP($CM230,AutoSCAN_ORG!$B$1:$CF$2516,5,FALSE)</f>
        <v>6.2949999999999999</v>
      </c>
      <c r="CT230" t="str">
        <f>VLOOKUP($CM230,AutoSCAN_ORG!$B$1:$CF$2516,6,FALSE)</f>
        <v>MELO-CORR</v>
      </c>
      <c r="CU230">
        <f>VLOOKUP($CM230,AutoSCAN_ORG!$B$1:$CF$2516,7,FALSE)</f>
        <v>0</v>
      </c>
      <c r="CV230">
        <f>VLOOKUP($CM230,AutoSCAN_ORG!$B$1:$CF$2516,69,FALSE)</f>
        <v>0</v>
      </c>
      <c r="CW230">
        <f>VLOOKUP($CM230,AutoSCAN_ORG!$B$1:$CF$2516,70,FALSE)</f>
        <v>0</v>
      </c>
      <c r="CX230" t="str">
        <f>VLOOKUP($CM230,AutoSCAN_ORG!$B$1:$CF$2516,71,FALSE)</f>
        <v>Y</v>
      </c>
      <c r="CZ230">
        <f>VLOOKUP($CM230,AutoSCAN_ORG!$B$1:$CF$2516,73,FALSE)</f>
        <v>0</v>
      </c>
      <c r="DA230">
        <f>VLOOKUP($CM230,AutoSCAN_ORG!$B$1:$CF$2516,74,FALSE)</f>
        <v>0</v>
      </c>
      <c r="DB230">
        <f>VLOOKUP($CM230,AutoSCAN_ORG!$B$1:$CF$2516,75,FALSE)</f>
        <v>0</v>
      </c>
      <c r="DC230">
        <f>VLOOKUP($CM230,AutoSCAN_ORG!$B$1:$CF$2516,76,FALSE)</f>
        <v>0</v>
      </c>
      <c r="DD230">
        <f>VLOOKUP($CM230,AutoSCAN_ORG!$B$1:$CF$2516,77,FALSE)</f>
        <v>0</v>
      </c>
      <c r="DF230">
        <f>VLOOKUP($CM230,AutoSCAN_ORG!$B$1:$CF$2516,79,FALSE)</f>
        <v>10.039999999999999</v>
      </c>
      <c r="DG230">
        <f>VLOOKUP($CM230,AutoSCAN_ORG!$B$1:$CF$2516,80,FALSE)</f>
        <v>10.039999999999999</v>
      </c>
      <c r="DH230">
        <f>VLOOKUP($CM230,AutoSCAN_ORG!$B$1:$CF$2516,81,FALSE)</f>
        <v>1.7999999999999999E-2</v>
      </c>
      <c r="DI230">
        <f>VLOOKUP($CM230,AutoSCAN_ORG!$B$1:$CF$2516,82,FALSE)</f>
        <v>0.03</v>
      </c>
      <c r="DJ230">
        <f>VLOOKUP($CM230,AutoSCAN_ORG!$B$1:$CF$2516,83,FALSE)</f>
        <v>0.82899999999999996</v>
      </c>
    </row>
    <row r="231" spans="2:114" x14ac:dyDescent="0.35">
      <c r="B231" t="s">
        <v>6139</v>
      </c>
      <c r="C231">
        <v>229</v>
      </c>
      <c r="D231" t="s">
        <v>7778</v>
      </c>
      <c r="E231">
        <v>367</v>
      </c>
      <c r="F231">
        <v>1020.236</v>
      </c>
      <c r="G231">
        <v>10</v>
      </c>
      <c r="H231" t="s">
        <v>7798</v>
      </c>
      <c r="I231" t="s">
        <v>7773</v>
      </c>
      <c r="J231" t="s">
        <v>7797</v>
      </c>
      <c r="K231">
        <v>10</v>
      </c>
      <c r="L231">
        <v>0.56000000000000005</v>
      </c>
      <c r="M231">
        <v>10</v>
      </c>
      <c r="N231">
        <v>4</v>
      </c>
      <c r="O231" t="s">
        <v>7502</v>
      </c>
      <c r="R231" t="s">
        <v>7784</v>
      </c>
      <c r="S231" t="s">
        <v>7774</v>
      </c>
      <c r="T231" t="s">
        <v>7196</v>
      </c>
      <c r="U231" t="s">
        <v>7516</v>
      </c>
      <c r="V231" t="s">
        <v>7516</v>
      </c>
      <c r="W231">
        <v>5.56</v>
      </c>
      <c r="X231" t="s">
        <v>7818</v>
      </c>
      <c r="Y231">
        <v>1.8</v>
      </c>
      <c r="Z231" t="s">
        <v>7774</v>
      </c>
      <c r="AA231" t="s">
        <v>7789</v>
      </c>
      <c r="AB231" t="s">
        <v>7774</v>
      </c>
      <c r="AF231" t="s">
        <v>6137</v>
      </c>
      <c r="AG231">
        <v>42.775448779999998</v>
      </c>
      <c r="AH231">
        <v>-82.037437710000006</v>
      </c>
      <c r="AI231">
        <v>202.4</v>
      </c>
      <c r="AJ231">
        <v>290</v>
      </c>
      <c r="AL231">
        <v>15</v>
      </c>
      <c r="AM231">
        <v>986</v>
      </c>
      <c r="AN231">
        <v>17.131</v>
      </c>
      <c r="AO231">
        <v>-252.917</v>
      </c>
      <c r="AP231">
        <v>2115</v>
      </c>
      <c r="AQ231">
        <v>2116</v>
      </c>
      <c r="AT231">
        <v>1.24</v>
      </c>
      <c r="AU231">
        <v>1.24</v>
      </c>
      <c r="AW231">
        <v>2.15</v>
      </c>
      <c r="AX231">
        <v>2.14</v>
      </c>
      <c r="BD231">
        <v>0.56000000000000005</v>
      </c>
      <c r="BE231">
        <v>10</v>
      </c>
      <c r="BF231" t="s">
        <v>6138</v>
      </c>
      <c r="BG231" t="s">
        <v>6139</v>
      </c>
      <c r="BH231">
        <v>229</v>
      </c>
      <c r="BI231" t="s">
        <v>7797</v>
      </c>
      <c r="BJ231" t="s">
        <v>7773</v>
      </c>
      <c r="BK231">
        <v>229</v>
      </c>
      <c r="BL231">
        <v>1200</v>
      </c>
      <c r="BS231">
        <v>13</v>
      </c>
      <c r="BT231">
        <v>0.66</v>
      </c>
      <c r="BU231">
        <v>0.57999999999999996</v>
      </c>
      <c r="BV231">
        <v>0.57999999999999996</v>
      </c>
      <c r="BW231">
        <v>42.775448779999998</v>
      </c>
      <c r="BX231">
        <v>-82.037437710000006</v>
      </c>
      <c r="BY231">
        <v>4736401.0829999996</v>
      </c>
      <c r="BZ231">
        <v>202.41399999999999</v>
      </c>
      <c r="CA231">
        <v>138.6</v>
      </c>
      <c r="CB231" t="s">
        <v>7499</v>
      </c>
      <c r="CC231">
        <v>7</v>
      </c>
      <c r="CD231">
        <v>10</v>
      </c>
      <c r="CE231">
        <v>12</v>
      </c>
      <c r="CF231">
        <v>12</v>
      </c>
      <c r="CG231" t="s">
        <v>5677</v>
      </c>
      <c r="CH231">
        <v>414</v>
      </c>
      <c r="CI231" t="s">
        <v>3339</v>
      </c>
      <c r="CJ231" t="s">
        <v>8652</v>
      </c>
      <c r="CK231">
        <v>5.56</v>
      </c>
      <c r="CL231">
        <v>1.8</v>
      </c>
      <c r="CM231" t="s">
        <v>6139</v>
      </c>
      <c r="CO231" t="e">
        <f>VLOOKUP(CM231,AutoSCAN_ORG!B229:CF2744,1,FALSE)</f>
        <v>#N/A</v>
      </c>
      <c r="CP231" t="e">
        <f>VLOOKUP($CM231,AutoSCAN_ORG!$B$1:$CF$2516,2,FALSE)</f>
        <v>#N/A</v>
      </c>
      <c r="CQ231" t="e">
        <f>VLOOKUP($CM231,AutoSCAN_ORG!$B$1:$CF$2516,3,FALSE)</f>
        <v>#N/A</v>
      </c>
      <c r="CR231" t="e">
        <f>VLOOKUP($CM231,AutoSCAN_ORG!$B$1:$CF$2516,4,FALSE)</f>
        <v>#N/A</v>
      </c>
      <c r="CS231" t="e">
        <f>VLOOKUP($CM231,AutoSCAN_ORG!$B$1:$CF$2516,5,FALSE)</f>
        <v>#N/A</v>
      </c>
      <c r="CT231" t="e">
        <f>VLOOKUP($CM231,AutoSCAN_ORG!$B$1:$CF$2516,6,FALSE)</f>
        <v>#N/A</v>
      </c>
      <c r="CU231" t="e">
        <f>VLOOKUP($CM231,AutoSCAN_ORG!$B$1:$CF$2516,7,FALSE)</f>
        <v>#N/A</v>
      </c>
      <c r="CV231" t="e">
        <f>VLOOKUP($CM231,AutoSCAN_ORG!$B$1:$CF$2516,69,FALSE)</f>
        <v>#N/A</v>
      </c>
      <c r="CW231" t="e">
        <f>VLOOKUP($CM231,AutoSCAN_ORG!$B$1:$CF$2516,70,FALSE)</f>
        <v>#N/A</v>
      </c>
      <c r="CX231" t="e">
        <f>VLOOKUP($CM231,AutoSCAN_ORG!$B$1:$CF$2516,71,FALSE)</f>
        <v>#N/A</v>
      </c>
      <c r="CY231" t="e">
        <f>VLOOKUP($CM231,AutoSCAN_ORG!$B$1:$CF$2516,72,FALSE)</f>
        <v>#N/A</v>
      </c>
      <c r="CZ231" t="e">
        <f>VLOOKUP($CM231,AutoSCAN_ORG!$B$1:$CF$2516,73,FALSE)</f>
        <v>#N/A</v>
      </c>
      <c r="DA231" t="e">
        <f>VLOOKUP($CM231,AutoSCAN_ORG!$B$1:$CF$2516,74,FALSE)</f>
        <v>#N/A</v>
      </c>
      <c r="DB231" t="e">
        <f>VLOOKUP($CM231,AutoSCAN_ORG!$B$1:$CF$2516,75,FALSE)</f>
        <v>#N/A</v>
      </c>
      <c r="DC231" t="e">
        <f>VLOOKUP($CM231,AutoSCAN_ORG!$B$1:$CF$2516,76,FALSE)</f>
        <v>#N/A</v>
      </c>
      <c r="DD231" t="e">
        <f>VLOOKUP($CM231,AutoSCAN_ORG!$B$1:$CF$2516,77,FALSE)</f>
        <v>#N/A</v>
      </c>
      <c r="DE231" t="e">
        <f>VLOOKUP($CM231,AutoSCAN_ORG!$B$1:$CF$2516,78,FALSE)</f>
        <v>#N/A</v>
      </c>
      <c r="DF231" t="e">
        <f>VLOOKUP($CM231,AutoSCAN_ORG!$B$1:$CF$2516,79,FALSE)</f>
        <v>#N/A</v>
      </c>
      <c r="DG231" t="e">
        <f>VLOOKUP($CM231,AutoSCAN_ORG!$B$1:$CF$2516,80,FALSE)</f>
        <v>#N/A</v>
      </c>
      <c r="DH231" t="e">
        <f>VLOOKUP($CM231,AutoSCAN_ORG!$B$1:$CF$2516,81,FALSE)</f>
        <v>#N/A</v>
      </c>
      <c r="DI231" t="e">
        <f>VLOOKUP($CM231,AutoSCAN_ORG!$B$1:$CF$2516,82,FALSE)</f>
        <v>#N/A</v>
      </c>
      <c r="DJ231" t="e">
        <f>VLOOKUP($CM231,AutoSCAN_ORG!$B$1:$CF$2516,83,FALSE)</f>
        <v>#N/A</v>
      </c>
    </row>
    <row r="232" spans="2:114" x14ac:dyDescent="0.35">
      <c r="B232" t="s">
        <v>6141</v>
      </c>
      <c r="C232">
        <v>230</v>
      </c>
      <c r="D232" t="s">
        <v>7778</v>
      </c>
      <c r="E232">
        <v>375</v>
      </c>
      <c r="F232">
        <v>1026.1379999999999</v>
      </c>
      <c r="G232">
        <v>10</v>
      </c>
      <c r="H232" t="s">
        <v>7798</v>
      </c>
      <c r="I232" t="s">
        <v>7773</v>
      </c>
      <c r="J232" t="s">
        <v>7797</v>
      </c>
      <c r="K232">
        <v>10</v>
      </c>
      <c r="L232">
        <v>0.56000000000000005</v>
      </c>
      <c r="M232">
        <v>18</v>
      </c>
      <c r="N232">
        <v>3</v>
      </c>
      <c r="O232" t="s">
        <v>7597</v>
      </c>
      <c r="R232" t="s">
        <v>7784</v>
      </c>
      <c r="S232" t="s">
        <v>7774</v>
      </c>
      <c r="T232" t="s">
        <v>7197</v>
      </c>
      <c r="U232" t="s">
        <v>7519</v>
      </c>
      <c r="V232" t="s">
        <v>7519</v>
      </c>
      <c r="W232">
        <v>5.56</v>
      </c>
      <c r="X232" t="s">
        <v>7819</v>
      </c>
      <c r="Y232">
        <v>2.4</v>
      </c>
      <c r="Z232" t="s">
        <v>7774</v>
      </c>
      <c r="AA232" t="s">
        <v>7783</v>
      </c>
      <c r="AB232" t="s">
        <v>7774</v>
      </c>
      <c r="AC232">
        <v>15</v>
      </c>
      <c r="AD232">
        <v>15</v>
      </c>
      <c r="AE232">
        <v>8</v>
      </c>
      <c r="AF232" t="s">
        <v>5753</v>
      </c>
      <c r="AG232">
        <v>42.775401700000003</v>
      </c>
      <c r="AH232">
        <v>-82.037437499999996</v>
      </c>
      <c r="AI232">
        <v>200.6</v>
      </c>
      <c r="AJ232">
        <v>290</v>
      </c>
      <c r="AL232">
        <v>15</v>
      </c>
      <c r="AM232">
        <v>986</v>
      </c>
      <c r="AN232">
        <v>0.80300000000000005</v>
      </c>
      <c r="AO232">
        <v>241.59100000000001</v>
      </c>
      <c r="AP232">
        <v>2105</v>
      </c>
      <c r="AQ232">
        <v>2108</v>
      </c>
      <c r="AT232">
        <v>1.23</v>
      </c>
      <c r="AU232">
        <v>1.23</v>
      </c>
      <c r="AW232">
        <v>2.14</v>
      </c>
      <c r="AX232">
        <v>2.13</v>
      </c>
      <c r="BD232">
        <v>0.56000000000000005</v>
      </c>
      <c r="BE232">
        <v>18</v>
      </c>
      <c r="BF232" t="s">
        <v>6140</v>
      </c>
      <c r="BG232" t="s">
        <v>6141</v>
      </c>
      <c r="BH232">
        <v>230</v>
      </c>
      <c r="BI232" t="s">
        <v>7797</v>
      </c>
      <c r="BJ232" t="s">
        <v>7773</v>
      </c>
      <c r="BK232">
        <v>230</v>
      </c>
      <c r="BL232">
        <v>1250</v>
      </c>
      <c r="BS232">
        <v>13</v>
      </c>
      <c r="BT232">
        <v>0.66</v>
      </c>
      <c r="BU232">
        <v>0.57999999999999996</v>
      </c>
      <c r="BV232">
        <v>0.59</v>
      </c>
      <c r="BW232">
        <v>42.775401700000003</v>
      </c>
      <c r="BX232">
        <v>-82.037437499999996</v>
      </c>
      <c r="BY232">
        <v>4736395.8550000004</v>
      </c>
      <c r="BZ232">
        <v>200.61799999999999</v>
      </c>
      <c r="CA232">
        <v>41.2</v>
      </c>
      <c r="CB232" t="s">
        <v>7401</v>
      </c>
      <c r="CC232">
        <v>7</v>
      </c>
      <c r="CD232">
        <v>10</v>
      </c>
      <c r="CE232">
        <v>12</v>
      </c>
      <c r="CF232">
        <v>12</v>
      </c>
      <c r="CG232" t="s">
        <v>5677</v>
      </c>
      <c r="CH232">
        <v>414</v>
      </c>
      <c r="CI232" t="s">
        <v>3339</v>
      </c>
      <c r="CJ232" t="s">
        <v>8652</v>
      </c>
      <c r="CK232">
        <v>5.56</v>
      </c>
      <c r="CL232">
        <v>2.4</v>
      </c>
      <c r="CM232" t="s">
        <v>6141</v>
      </c>
      <c r="CO232" t="e">
        <f>VLOOKUP(CM232,AutoSCAN_ORG!B230:CF2745,1,FALSE)</f>
        <v>#N/A</v>
      </c>
      <c r="CP232" t="e">
        <f>VLOOKUP($CM232,AutoSCAN_ORG!$B$1:$CF$2516,2,FALSE)</f>
        <v>#N/A</v>
      </c>
      <c r="CQ232" t="e">
        <f>VLOOKUP($CM232,AutoSCAN_ORG!$B$1:$CF$2516,3,FALSE)</f>
        <v>#N/A</v>
      </c>
      <c r="CR232" t="e">
        <f>VLOOKUP($CM232,AutoSCAN_ORG!$B$1:$CF$2516,4,FALSE)</f>
        <v>#N/A</v>
      </c>
      <c r="CS232" t="e">
        <f>VLOOKUP($CM232,AutoSCAN_ORG!$B$1:$CF$2516,5,FALSE)</f>
        <v>#N/A</v>
      </c>
      <c r="CT232" t="e">
        <f>VLOOKUP($CM232,AutoSCAN_ORG!$B$1:$CF$2516,6,FALSE)</f>
        <v>#N/A</v>
      </c>
      <c r="CU232" t="e">
        <f>VLOOKUP($CM232,AutoSCAN_ORG!$B$1:$CF$2516,7,FALSE)</f>
        <v>#N/A</v>
      </c>
      <c r="CV232" t="e">
        <f>VLOOKUP($CM232,AutoSCAN_ORG!$B$1:$CF$2516,69,FALSE)</f>
        <v>#N/A</v>
      </c>
      <c r="CW232" t="e">
        <f>VLOOKUP($CM232,AutoSCAN_ORG!$B$1:$CF$2516,70,FALSE)</f>
        <v>#N/A</v>
      </c>
      <c r="CX232" t="e">
        <f>VLOOKUP($CM232,AutoSCAN_ORG!$B$1:$CF$2516,71,FALSE)</f>
        <v>#N/A</v>
      </c>
      <c r="CY232" t="e">
        <f>VLOOKUP($CM232,AutoSCAN_ORG!$B$1:$CF$2516,72,FALSE)</f>
        <v>#N/A</v>
      </c>
      <c r="CZ232" t="e">
        <f>VLOOKUP($CM232,AutoSCAN_ORG!$B$1:$CF$2516,73,FALSE)</f>
        <v>#N/A</v>
      </c>
      <c r="DA232" t="e">
        <f>VLOOKUP($CM232,AutoSCAN_ORG!$B$1:$CF$2516,74,FALSE)</f>
        <v>#N/A</v>
      </c>
      <c r="DB232" t="e">
        <f>VLOOKUP($CM232,AutoSCAN_ORG!$B$1:$CF$2516,75,FALSE)</f>
        <v>#N/A</v>
      </c>
      <c r="DC232" t="e">
        <f>VLOOKUP($CM232,AutoSCAN_ORG!$B$1:$CF$2516,76,FALSE)</f>
        <v>#N/A</v>
      </c>
      <c r="DD232" t="e">
        <f>VLOOKUP($CM232,AutoSCAN_ORG!$B$1:$CF$2516,77,FALSE)</f>
        <v>#N/A</v>
      </c>
      <c r="DE232" t="e">
        <f>VLOOKUP($CM232,AutoSCAN_ORG!$B$1:$CF$2516,78,FALSE)</f>
        <v>#N/A</v>
      </c>
      <c r="DF232" t="e">
        <f>VLOOKUP($CM232,AutoSCAN_ORG!$B$1:$CF$2516,79,FALSE)</f>
        <v>#N/A</v>
      </c>
      <c r="DG232" t="e">
        <f>VLOOKUP($CM232,AutoSCAN_ORG!$B$1:$CF$2516,80,FALSE)</f>
        <v>#N/A</v>
      </c>
      <c r="DH232" t="e">
        <f>VLOOKUP($CM232,AutoSCAN_ORG!$B$1:$CF$2516,81,FALSE)</f>
        <v>#N/A</v>
      </c>
      <c r="DI232" t="e">
        <f>VLOOKUP($CM232,AutoSCAN_ORG!$B$1:$CF$2516,82,FALSE)</f>
        <v>#N/A</v>
      </c>
      <c r="DJ232" t="e">
        <f>VLOOKUP($CM232,AutoSCAN_ORG!$B$1:$CF$2516,83,FALSE)</f>
        <v>#N/A</v>
      </c>
    </row>
    <row r="233" spans="2:114" x14ac:dyDescent="0.35">
      <c r="B233" t="s">
        <v>6143</v>
      </c>
      <c r="C233">
        <v>231</v>
      </c>
      <c r="D233" t="s">
        <v>7778</v>
      </c>
      <c r="E233">
        <v>376</v>
      </c>
      <c r="F233">
        <v>1031.8209999999999</v>
      </c>
      <c r="G233">
        <v>10</v>
      </c>
      <c r="H233" t="s">
        <v>7798</v>
      </c>
      <c r="I233" t="s">
        <v>7773</v>
      </c>
      <c r="J233" t="s">
        <v>7797</v>
      </c>
      <c r="K233">
        <v>10</v>
      </c>
      <c r="L233">
        <v>0.56000000000000005</v>
      </c>
      <c r="M233">
        <v>18</v>
      </c>
      <c r="N233">
        <v>4</v>
      </c>
      <c r="O233" t="s">
        <v>7588</v>
      </c>
      <c r="R233" t="s">
        <v>7784</v>
      </c>
      <c r="S233" t="s">
        <v>7774</v>
      </c>
      <c r="T233" t="s">
        <v>7197</v>
      </c>
      <c r="U233" t="s">
        <v>7519</v>
      </c>
      <c r="V233" t="s">
        <v>7519</v>
      </c>
      <c r="W233">
        <v>5.56</v>
      </c>
      <c r="X233" t="s">
        <v>7819</v>
      </c>
      <c r="Y233">
        <v>1.5</v>
      </c>
      <c r="Z233" t="s">
        <v>7774</v>
      </c>
      <c r="AA233" t="s">
        <v>7783</v>
      </c>
      <c r="AB233" t="s">
        <v>7774</v>
      </c>
      <c r="AC233">
        <v>15</v>
      </c>
      <c r="AD233">
        <v>15</v>
      </c>
      <c r="AE233">
        <v>8</v>
      </c>
      <c r="AF233" t="s">
        <v>5753</v>
      </c>
      <c r="AG233">
        <v>42.775350230000001</v>
      </c>
      <c r="AH233">
        <v>-82.037439070000005</v>
      </c>
      <c r="AI233">
        <v>200.6</v>
      </c>
      <c r="AJ233">
        <v>290</v>
      </c>
      <c r="AL233">
        <v>15</v>
      </c>
      <c r="AM233">
        <v>986</v>
      </c>
      <c r="AN233">
        <v>6.4859999999999998</v>
      </c>
      <c r="AO233">
        <v>240.49199999999999</v>
      </c>
      <c r="AP233">
        <v>2105</v>
      </c>
      <c r="AQ233">
        <v>2108</v>
      </c>
      <c r="AT233">
        <v>1.23</v>
      </c>
      <c r="AU233">
        <v>1.23</v>
      </c>
      <c r="AW233">
        <v>2.14</v>
      </c>
      <c r="AX233">
        <v>2.13</v>
      </c>
      <c r="BD233">
        <v>0.56000000000000005</v>
      </c>
      <c r="BE233">
        <v>18</v>
      </c>
      <c r="BF233" t="s">
        <v>6142</v>
      </c>
      <c r="BG233" t="s">
        <v>6143</v>
      </c>
      <c r="BH233">
        <v>231</v>
      </c>
      <c r="BI233" t="s">
        <v>7797</v>
      </c>
      <c r="BJ233" t="s">
        <v>7773</v>
      </c>
      <c r="BK233">
        <v>231</v>
      </c>
      <c r="BL233">
        <v>1250</v>
      </c>
      <c r="BS233">
        <v>13</v>
      </c>
      <c r="BT233">
        <v>0.66</v>
      </c>
      <c r="BU233">
        <v>0.57999999999999996</v>
      </c>
      <c r="BV233">
        <v>0.59</v>
      </c>
      <c r="BW233">
        <v>42.775350230000001</v>
      </c>
      <c r="BX233">
        <v>-82.037439070000005</v>
      </c>
      <c r="BY233">
        <v>4736390.1399999997</v>
      </c>
      <c r="BZ233">
        <v>200.61</v>
      </c>
      <c r="CA233">
        <v>41.5</v>
      </c>
      <c r="CB233" t="s">
        <v>7520</v>
      </c>
      <c r="CC233">
        <v>7</v>
      </c>
      <c r="CD233">
        <v>10</v>
      </c>
      <c r="CE233">
        <v>12</v>
      </c>
      <c r="CF233">
        <v>12</v>
      </c>
      <c r="CG233" t="s">
        <v>5677</v>
      </c>
      <c r="CH233">
        <v>414</v>
      </c>
      <c r="CI233" t="s">
        <v>3339</v>
      </c>
      <c r="CJ233" t="s">
        <v>8652</v>
      </c>
      <c r="CK233">
        <v>5.56</v>
      </c>
      <c r="CL233">
        <v>1.5</v>
      </c>
      <c r="CM233" t="s">
        <v>6143</v>
      </c>
      <c r="CO233" t="e">
        <f>VLOOKUP(CM233,AutoSCAN_ORG!B231:CF2746,1,FALSE)</f>
        <v>#N/A</v>
      </c>
      <c r="CP233" t="e">
        <f>VLOOKUP($CM233,AutoSCAN_ORG!$B$1:$CF$2516,2,FALSE)</f>
        <v>#N/A</v>
      </c>
      <c r="CQ233" t="e">
        <f>VLOOKUP($CM233,AutoSCAN_ORG!$B$1:$CF$2516,3,FALSE)</f>
        <v>#N/A</v>
      </c>
      <c r="CR233" t="e">
        <f>VLOOKUP($CM233,AutoSCAN_ORG!$B$1:$CF$2516,4,FALSE)</f>
        <v>#N/A</v>
      </c>
      <c r="CS233" t="e">
        <f>VLOOKUP($CM233,AutoSCAN_ORG!$B$1:$CF$2516,5,FALSE)</f>
        <v>#N/A</v>
      </c>
      <c r="CT233" t="e">
        <f>VLOOKUP($CM233,AutoSCAN_ORG!$B$1:$CF$2516,6,FALSE)</f>
        <v>#N/A</v>
      </c>
      <c r="CU233" t="e">
        <f>VLOOKUP($CM233,AutoSCAN_ORG!$B$1:$CF$2516,7,FALSE)</f>
        <v>#N/A</v>
      </c>
      <c r="CV233" t="e">
        <f>VLOOKUP($CM233,AutoSCAN_ORG!$B$1:$CF$2516,69,FALSE)</f>
        <v>#N/A</v>
      </c>
      <c r="CW233" t="e">
        <f>VLOOKUP($CM233,AutoSCAN_ORG!$B$1:$CF$2516,70,FALSE)</f>
        <v>#N/A</v>
      </c>
      <c r="CX233" t="e">
        <f>VLOOKUP($CM233,AutoSCAN_ORG!$B$1:$CF$2516,71,FALSE)</f>
        <v>#N/A</v>
      </c>
      <c r="CY233" t="e">
        <f>VLOOKUP($CM233,AutoSCAN_ORG!$B$1:$CF$2516,72,FALSE)</f>
        <v>#N/A</v>
      </c>
      <c r="CZ233" t="e">
        <f>VLOOKUP($CM233,AutoSCAN_ORG!$B$1:$CF$2516,73,FALSE)</f>
        <v>#N/A</v>
      </c>
      <c r="DA233" t="e">
        <f>VLOOKUP($CM233,AutoSCAN_ORG!$B$1:$CF$2516,74,FALSE)</f>
        <v>#N/A</v>
      </c>
      <c r="DB233" t="e">
        <f>VLOOKUP($CM233,AutoSCAN_ORG!$B$1:$CF$2516,75,FALSE)</f>
        <v>#N/A</v>
      </c>
      <c r="DC233" t="e">
        <f>VLOOKUP($CM233,AutoSCAN_ORG!$B$1:$CF$2516,76,FALSE)</f>
        <v>#N/A</v>
      </c>
      <c r="DD233" t="e">
        <f>VLOOKUP($CM233,AutoSCAN_ORG!$B$1:$CF$2516,77,FALSE)</f>
        <v>#N/A</v>
      </c>
      <c r="DE233" t="e">
        <f>VLOOKUP($CM233,AutoSCAN_ORG!$B$1:$CF$2516,78,FALSE)</f>
        <v>#N/A</v>
      </c>
      <c r="DF233" t="e">
        <f>VLOOKUP($CM233,AutoSCAN_ORG!$B$1:$CF$2516,79,FALSE)</f>
        <v>#N/A</v>
      </c>
      <c r="DG233" t="e">
        <f>VLOOKUP($CM233,AutoSCAN_ORG!$B$1:$CF$2516,80,FALSE)</f>
        <v>#N/A</v>
      </c>
      <c r="DH233" t="e">
        <f>VLOOKUP($CM233,AutoSCAN_ORG!$B$1:$CF$2516,81,FALSE)</f>
        <v>#N/A</v>
      </c>
      <c r="DI233" t="e">
        <f>VLOOKUP($CM233,AutoSCAN_ORG!$B$1:$CF$2516,82,FALSE)</f>
        <v>#N/A</v>
      </c>
      <c r="DJ233" t="e">
        <f>VLOOKUP($CM233,AutoSCAN_ORG!$B$1:$CF$2516,83,FALSE)</f>
        <v>#N/A</v>
      </c>
    </row>
    <row r="234" spans="2:114" x14ac:dyDescent="0.35">
      <c r="B234" t="s">
        <v>4127</v>
      </c>
      <c r="C234">
        <v>241</v>
      </c>
      <c r="D234" t="s">
        <v>7778</v>
      </c>
      <c r="E234">
        <v>415</v>
      </c>
      <c r="F234">
        <v>1364.3489999999999</v>
      </c>
      <c r="G234">
        <v>10</v>
      </c>
      <c r="H234" t="s">
        <v>7782</v>
      </c>
      <c r="I234" t="s">
        <v>7773</v>
      </c>
      <c r="J234" t="s">
        <v>5753</v>
      </c>
      <c r="K234">
        <v>12</v>
      </c>
      <c r="L234">
        <v>0.69</v>
      </c>
      <c r="M234">
        <v>13</v>
      </c>
      <c r="N234">
        <v>11</v>
      </c>
      <c r="O234" t="s">
        <v>7510</v>
      </c>
      <c r="R234" t="s">
        <v>7784</v>
      </c>
      <c r="S234" t="s">
        <v>7774</v>
      </c>
      <c r="T234" t="s">
        <v>7203</v>
      </c>
      <c r="U234" t="s">
        <v>7528</v>
      </c>
      <c r="V234" t="s">
        <v>7528</v>
      </c>
      <c r="W234">
        <v>5.56</v>
      </c>
      <c r="X234" t="s">
        <v>7897</v>
      </c>
      <c r="Y234">
        <v>1.9</v>
      </c>
      <c r="Z234" t="s">
        <v>7774</v>
      </c>
      <c r="AA234" t="s">
        <v>7788</v>
      </c>
      <c r="AB234" t="s">
        <v>7774</v>
      </c>
      <c r="AC234">
        <v>10</v>
      </c>
      <c r="AD234">
        <v>10</v>
      </c>
      <c r="AE234">
        <v>12</v>
      </c>
      <c r="AF234" t="s">
        <v>5683</v>
      </c>
      <c r="AG234">
        <v>42.772344570000001</v>
      </c>
      <c r="AH234">
        <v>-82.037525950000003</v>
      </c>
      <c r="AI234">
        <v>203</v>
      </c>
      <c r="AJ234">
        <v>290</v>
      </c>
      <c r="AL234">
        <v>15</v>
      </c>
      <c r="AM234">
        <v>986</v>
      </c>
      <c r="AN234">
        <v>1.242</v>
      </c>
      <c r="AO234">
        <v>415.03899999999999</v>
      </c>
      <c r="AP234">
        <v>2109</v>
      </c>
      <c r="AQ234">
        <v>2111</v>
      </c>
      <c r="AT234">
        <v>1.23</v>
      </c>
      <c r="AU234">
        <v>1.23</v>
      </c>
      <c r="AW234">
        <v>2.14</v>
      </c>
      <c r="AX234">
        <v>2.14</v>
      </c>
      <c r="BD234">
        <v>0.69</v>
      </c>
      <c r="BE234">
        <v>13</v>
      </c>
      <c r="BF234" t="s">
        <v>1340</v>
      </c>
      <c r="BG234" t="s">
        <v>4127</v>
      </c>
      <c r="BH234">
        <v>241</v>
      </c>
      <c r="BI234" t="s">
        <v>5753</v>
      </c>
      <c r="BJ234" t="s">
        <v>7773</v>
      </c>
      <c r="BK234">
        <v>241</v>
      </c>
      <c r="BL234">
        <v>1520</v>
      </c>
      <c r="BS234">
        <v>13</v>
      </c>
      <c r="BT234">
        <v>0.66</v>
      </c>
      <c r="BU234">
        <v>0.57999999999999996</v>
      </c>
      <c r="BV234">
        <v>0.57999999999999996</v>
      </c>
      <c r="BW234">
        <v>42.772344570000001</v>
      </c>
      <c r="BX234">
        <v>-82.037525950000003</v>
      </c>
      <c r="BY234">
        <v>4736056.4630000005</v>
      </c>
      <c r="BZ234">
        <v>203.00800000000001</v>
      </c>
      <c r="CA234">
        <v>131.1</v>
      </c>
      <c r="CB234" t="s">
        <v>7535</v>
      </c>
      <c r="CC234">
        <v>7</v>
      </c>
      <c r="CD234">
        <v>10</v>
      </c>
      <c r="CE234">
        <v>12</v>
      </c>
      <c r="CF234">
        <v>12</v>
      </c>
      <c r="CG234" t="s">
        <v>5677</v>
      </c>
      <c r="CH234">
        <v>414</v>
      </c>
      <c r="CI234" t="s">
        <v>3290</v>
      </c>
      <c r="CJ234" t="s">
        <v>7332</v>
      </c>
      <c r="CK234">
        <v>5.56</v>
      </c>
      <c r="CL234">
        <v>1.9</v>
      </c>
      <c r="CM234" t="s">
        <v>4127</v>
      </c>
      <c r="CO234" t="str">
        <f>VLOOKUP(CM234,AutoSCAN_ORG!B241:CF2756,1,FALSE)</f>
        <v>AS00-0000968</v>
      </c>
      <c r="CP234">
        <f>VLOOKUP($CM234,AutoSCAN_ORG!$B$1:$CF$2516,2,FALSE)</f>
        <v>1364.3440000000001</v>
      </c>
      <c r="CQ234">
        <f>VLOOKUP($CM234,AutoSCAN_ORG!$B$1:$CF$2516,3,FALSE)</f>
        <v>13.965</v>
      </c>
      <c r="CR234">
        <f>VLOOKUP($CM234,AutoSCAN_ORG!$B$1:$CF$2516,4,FALSE)</f>
        <v>223.58199999999999</v>
      </c>
      <c r="CS234">
        <f>VLOOKUP($CM234,AutoSCAN_ORG!$B$1:$CF$2516,5,FALSE)</f>
        <v>6.2949999999999999</v>
      </c>
      <c r="CT234" t="str">
        <f>VLOOKUP($CM234,AutoSCAN_ORG!$B$1:$CF$2516,6,FALSE)</f>
        <v>MELO-CORR</v>
      </c>
      <c r="CU234">
        <f>VLOOKUP($CM234,AutoSCAN_ORG!$B$1:$CF$2516,7,FALSE)</f>
        <v>0</v>
      </c>
      <c r="CV234">
        <f>VLOOKUP($CM234,AutoSCAN_ORG!$B$1:$CF$2516,69,FALSE)</f>
        <v>0</v>
      </c>
      <c r="CW234">
        <f>VLOOKUP($CM234,AutoSCAN_ORG!$B$1:$CF$2516,70,FALSE)</f>
        <v>0</v>
      </c>
      <c r="CX234" t="str">
        <f>VLOOKUP($CM234,AutoSCAN_ORG!$B$1:$CF$2516,71,FALSE)</f>
        <v>Y</v>
      </c>
      <c r="CZ234">
        <f>VLOOKUP($CM234,AutoSCAN_ORG!$B$1:$CF$2516,73,FALSE)</f>
        <v>0</v>
      </c>
      <c r="DA234">
        <f>VLOOKUP($CM234,AutoSCAN_ORG!$B$1:$CF$2516,74,FALSE)</f>
        <v>0</v>
      </c>
      <c r="DB234">
        <f>VLOOKUP($CM234,AutoSCAN_ORG!$B$1:$CF$2516,75,FALSE)</f>
        <v>0</v>
      </c>
      <c r="DC234">
        <f>VLOOKUP($CM234,AutoSCAN_ORG!$B$1:$CF$2516,76,FALSE)</f>
        <v>0</v>
      </c>
      <c r="DD234">
        <f>VLOOKUP($CM234,AutoSCAN_ORG!$B$1:$CF$2516,77,FALSE)</f>
        <v>0</v>
      </c>
      <c r="DF234">
        <f>VLOOKUP($CM234,AutoSCAN_ORG!$B$1:$CF$2516,79,FALSE)</f>
        <v>12.47</v>
      </c>
      <c r="DG234">
        <f>VLOOKUP($CM234,AutoSCAN_ORG!$B$1:$CF$2516,80,FALSE)</f>
        <v>12.47</v>
      </c>
      <c r="DH234">
        <f>VLOOKUP($CM234,AutoSCAN_ORG!$B$1:$CF$2516,81,FALSE)</f>
        <v>2.3E-2</v>
      </c>
      <c r="DI234">
        <f>VLOOKUP($CM234,AutoSCAN_ORG!$B$1:$CF$2516,82,FALSE)</f>
        <v>4.8000000000000001E-2</v>
      </c>
      <c r="DJ234">
        <f>VLOOKUP($CM234,AutoSCAN_ORG!$B$1:$CF$2516,83,FALSE)</f>
        <v>0.84899999999999998</v>
      </c>
    </row>
    <row r="235" spans="2:114" x14ac:dyDescent="0.35">
      <c r="B235" t="s">
        <v>6147</v>
      </c>
      <c r="C235">
        <v>233</v>
      </c>
      <c r="D235" t="s">
        <v>7778</v>
      </c>
      <c r="E235">
        <v>391</v>
      </c>
      <c r="F235">
        <v>1153.18</v>
      </c>
      <c r="G235">
        <v>10</v>
      </c>
      <c r="H235" t="s">
        <v>7798</v>
      </c>
      <c r="I235" t="s">
        <v>7773</v>
      </c>
      <c r="J235" t="s">
        <v>7797</v>
      </c>
      <c r="K235">
        <v>10</v>
      </c>
      <c r="L235">
        <v>0.56000000000000005</v>
      </c>
      <c r="M235">
        <v>12</v>
      </c>
      <c r="N235">
        <v>4</v>
      </c>
      <c r="O235" t="s">
        <v>7820</v>
      </c>
      <c r="R235" t="s">
        <v>7784</v>
      </c>
      <c r="S235" t="s">
        <v>7774</v>
      </c>
      <c r="T235" t="s">
        <v>7199</v>
      </c>
      <c r="U235" t="s">
        <v>7523</v>
      </c>
      <c r="V235" t="s">
        <v>7523</v>
      </c>
      <c r="W235">
        <v>5.56</v>
      </c>
      <c r="X235" t="s">
        <v>7821</v>
      </c>
      <c r="Y235">
        <v>3</v>
      </c>
      <c r="Z235" t="s">
        <v>7774</v>
      </c>
      <c r="AA235" t="s">
        <v>7783</v>
      </c>
      <c r="AB235" t="s">
        <v>7774</v>
      </c>
      <c r="AC235">
        <v>15</v>
      </c>
      <c r="AD235">
        <v>15</v>
      </c>
      <c r="AE235">
        <v>8</v>
      </c>
      <c r="AF235" t="s">
        <v>5753</v>
      </c>
      <c r="AG235">
        <v>42.774257390000002</v>
      </c>
      <c r="AH235">
        <v>-82.037471929999995</v>
      </c>
      <c r="AI235">
        <v>202.6</v>
      </c>
      <c r="AJ235">
        <v>290</v>
      </c>
      <c r="AL235">
        <v>15</v>
      </c>
      <c r="AM235">
        <v>986</v>
      </c>
      <c r="AN235">
        <v>14.273</v>
      </c>
      <c r="AO235">
        <v>391.56299999999999</v>
      </c>
      <c r="AP235">
        <v>2113</v>
      </c>
      <c r="AQ235">
        <v>2114</v>
      </c>
      <c r="AT235">
        <v>1.23</v>
      </c>
      <c r="AU235">
        <v>1.23</v>
      </c>
      <c r="AW235">
        <v>2.14</v>
      </c>
      <c r="AX235">
        <v>2.14</v>
      </c>
      <c r="BD235">
        <v>0.56000000000000005</v>
      </c>
      <c r="BE235">
        <v>12</v>
      </c>
      <c r="BF235" t="s">
        <v>6146</v>
      </c>
      <c r="BG235" t="s">
        <v>6147</v>
      </c>
      <c r="BH235">
        <v>233</v>
      </c>
      <c r="BI235" t="s">
        <v>7797</v>
      </c>
      <c r="BJ235" t="s">
        <v>7773</v>
      </c>
      <c r="BK235">
        <v>233</v>
      </c>
      <c r="BL235">
        <v>1360</v>
      </c>
      <c r="BS235">
        <v>13</v>
      </c>
      <c r="BT235">
        <v>0.66</v>
      </c>
      <c r="BU235">
        <v>0.57999999999999996</v>
      </c>
      <c r="BV235">
        <v>0.57999999999999996</v>
      </c>
      <c r="BW235">
        <v>42.774257390000002</v>
      </c>
      <c r="BX235">
        <v>-82.037471929999995</v>
      </c>
      <c r="BY235">
        <v>4736268.8190000001</v>
      </c>
      <c r="BZ235">
        <v>202.63</v>
      </c>
      <c r="CA235">
        <v>111.3</v>
      </c>
      <c r="CB235" t="s">
        <v>7389</v>
      </c>
      <c r="CC235">
        <v>7</v>
      </c>
      <c r="CD235">
        <v>10</v>
      </c>
      <c r="CE235">
        <v>12</v>
      </c>
      <c r="CF235">
        <v>12</v>
      </c>
      <c r="CG235" t="s">
        <v>5677</v>
      </c>
      <c r="CH235">
        <v>414</v>
      </c>
      <c r="CI235" t="s">
        <v>3339</v>
      </c>
      <c r="CJ235" t="s">
        <v>8652</v>
      </c>
      <c r="CK235">
        <v>5.56</v>
      </c>
      <c r="CL235">
        <v>3</v>
      </c>
      <c r="CM235" t="s">
        <v>6147</v>
      </c>
      <c r="CO235" t="e">
        <f>VLOOKUP(CM235,AutoSCAN_ORG!B233:CF2748,1,FALSE)</f>
        <v>#N/A</v>
      </c>
      <c r="CP235" t="e">
        <f>VLOOKUP($CM235,AutoSCAN_ORG!$B$1:$CF$2516,2,FALSE)</f>
        <v>#N/A</v>
      </c>
      <c r="CQ235" t="e">
        <f>VLOOKUP($CM235,AutoSCAN_ORG!$B$1:$CF$2516,3,FALSE)</f>
        <v>#N/A</v>
      </c>
      <c r="CR235" t="e">
        <f>VLOOKUP($CM235,AutoSCAN_ORG!$B$1:$CF$2516,4,FALSE)</f>
        <v>#N/A</v>
      </c>
      <c r="CS235" t="e">
        <f>VLOOKUP($CM235,AutoSCAN_ORG!$B$1:$CF$2516,5,FALSE)</f>
        <v>#N/A</v>
      </c>
      <c r="CT235" t="e">
        <f>VLOOKUP($CM235,AutoSCAN_ORG!$B$1:$CF$2516,6,FALSE)</f>
        <v>#N/A</v>
      </c>
      <c r="CU235" t="e">
        <f>VLOOKUP($CM235,AutoSCAN_ORG!$B$1:$CF$2516,7,FALSE)</f>
        <v>#N/A</v>
      </c>
      <c r="CV235" t="e">
        <f>VLOOKUP($CM235,AutoSCAN_ORG!$B$1:$CF$2516,69,FALSE)</f>
        <v>#N/A</v>
      </c>
      <c r="CW235" t="e">
        <f>VLOOKUP($CM235,AutoSCAN_ORG!$B$1:$CF$2516,70,FALSE)</f>
        <v>#N/A</v>
      </c>
      <c r="CX235" t="e">
        <f>VLOOKUP($CM235,AutoSCAN_ORG!$B$1:$CF$2516,71,FALSE)</f>
        <v>#N/A</v>
      </c>
      <c r="CY235" t="e">
        <f>VLOOKUP($CM235,AutoSCAN_ORG!$B$1:$CF$2516,72,FALSE)</f>
        <v>#N/A</v>
      </c>
      <c r="CZ235" t="e">
        <f>VLOOKUP($CM235,AutoSCAN_ORG!$B$1:$CF$2516,73,FALSE)</f>
        <v>#N/A</v>
      </c>
      <c r="DA235" t="e">
        <f>VLOOKUP($CM235,AutoSCAN_ORG!$B$1:$CF$2516,74,FALSE)</f>
        <v>#N/A</v>
      </c>
      <c r="DB235" t="e">
        <f>VLOOKUP($CM235,AutoSCAN_ORG!$B$1:$CF$2516,75,FALSE)</f>
        <v>#N/A</v>
      </c>
      <c r="DC235" t="e">
        <f>VLOOKUP($CM235,AutoSCAN_ORG!$B$1:$CF$2516,76,FALSE)</f>
        <v>#N/A</v>
      </c>
      <c r="DD235" t="e">
        <f>VLOOKUP($CM235,AutoSCAN_ORG!$B$1:$CF$2516,77,FALSE)</f>
        <v>#N/A</v>
      </c>
      <c r="DE235" t="e">
        <f>VLOOKUP($CM235,AutoSCAN_ORG!$B$1:$CF$2516,78,FALSE)</f>
        <v>#N/A</v>
      </c>
      <c r="DF235" t="e">
        <f>VLOOKUP($CM235,AutoSCAN_ORG!$B$1:$CF$2516,79,FALSE)</f>
        <v>#N/A</v>
      </c>
      <c r="DG235" t="e">
        <f>VLOOKUP($CM235,AutoSCAN_ORG!$B$1:$CF$2516,80,FALSE)</f>
        <v>#N/A</v>
      </c>
      <c r="DH235" t="e">
        <f>VLOOKUP($CM235,AutoSCAN_ORG!$B$1:$CF$2516,81,FALSE)</f>
        <v>#N/A</v>
      </c>
      <c r="DI235" t="e">
        <f>VLOOKUP($CM235,AutoSCAN_ORG!$B$1:$CF$2516,82,FALSE)</f>
        <v>#N/A</v>
      </c>
      <c r="DJ235" t="e">
        <f>VLOOKUP($CM235,AutoSCAN_ORG!$B$1:$CF$2516,83,FALSE)</f>
        <v>#N/A</v>
      </c>
    </row>
    <row r="236" spans="2:114" x14ac:dyDescent="0.35">
      <c r="B236" t="s">
        <v>6149</v>
      </c>
      <c r="C236">
        <v>234</v>
      </c>
      <c r="D236" t="s">
        <v>7778</v>
      </c>
      <c r="E236">
        <v>393</v>
      </c>
      <c r="F236">
        <v>1165.981</v>
      </c>
      <c r="G236">
        <v>10</v>
      </c>
      <c r="H236" t="s">
        <v>7798</v>
      </c>
      <c r="I236" t="s">
        <v>7773</v>
      </c>
      <c r="J236" t="s">
        <v>7797</v>
      </c>
      <c r="K236">
        <v>10</v>
      </c>
      <c r="L236">
        <v>0.56000000000000005</v>
      </c>
      <c r="M236">
        <v>11</v>
      </c>
      <c r="N236">
        <v>4</v>
      </c>
      <c r="O236" t="s">
        <v>7562</v>
      </c>
      <c r="R236" t="s">
        <v>7784</v>
      </c>
      <c r="S236" t="s">
        <v>7774</v>
      </c>
      <c r="T236" t="s">
        <v>7200</v>
      </c>
      <c r="U236" t="s">
        <v>7524</v>
      </c>
      <c r="V236" t="s">
        <v>7524</v>
      </c>
      <c r="W236">
        <v>5.56</v>
      </c>
      <c r="X236" t="s">
        <v>7824</v>
      </c>
      <c r="Y236">
        <v>2.4</v>
      </c>
      <c r="Z236" t="s">
        <v>7774</v>
      </c>
      <c r="AA236" t="s">
        <v>7783</v>
      </c>
      <c r="AB236" t="s">
        <v>7774</v>
      </c>
      <c r="AC236">
        <v>15</v>
      </c>
      <c r="AD236">
        <v>15</v>
      </c>
      <c r="AE236">
        <v>8</v>
      </c>
      <c r="AF236" t="s">
        <v>5753</v>
      </c>
      <c r="AG236">
        <v>42.774141440000001</v>
      </c>
      <c r="AH236">
        <v>-82.037476069999997</v>
      </c>
      <c r="AI236">
        <v>202.6</v>
      </c>
      <c r="AJ236">
        <v>290</v>
      </c>
      <c r="AL236">
        <v>15</v>
      </c>
      <c r="AM236">
        <v>986</v>
      </c>
      <c r="AN236">
        <v>9.0749999999999993</v>
      </c>
      <c r="AO236">
        <v>-398.63200000000001</v>
      </c>
      <c r="AP236">
        <v>2114</v>
      </c>
      <c r="AQ236">
        <v>2115</v>
      </c>
      <c r="AT236">
        <v>1.24</v>
      </c>
      <c r="AU236">
        <v>1.23</v>
      </c>
      <c r="AW236">
        <v>2.14</v>
      </c>
      <c r="AX236">
        <v>2.14</v>
      </c>
      <c r="BD236">
        <v>0.56000000000000005</v>
      </c>
      <c r="BE236">
        <v>11</v>
      </c>
      <c r="BF236" t="s">
        <v>6148</v>
      </c>
      <c r="BG236" t="s">
        <v>6149</v>
      </c>
      <c r="BH236">
        <v>234</v>
      </c>
      <c r="BI236" t="s">
        <v>7797</v>
      </c>
      <c r="BJ236" t="s">
        <v>7773</v>
      </c>
      <c r="BK236">
        <v>234</v>
      </c>
      <c r="BL236">
        <v>1370</v>
      </c>
      <c r="BS236">
        <v>13</v>
      </c>
      <c r="BT236">
        <v>0.66</v>
      </c>
      <c r="BU236">
        <v>0.57999999999999996</v>
      </c>
      <c r="BV236">
        <v>0.57999999999999996</v>
      </c>
      <c r="BW236">
        <v>42.774141440000001</v>
      </c>
      <c r="BX236">
        <v>-82.037476069999997</v>
      </c>
      <c r="BY236">
        <v>4736255.9469999997</v>
      </c>
      <c r="BZ236">
        <v>202.62100000000001</v>
      </c>
      <c r="CA236">
        <v>198.8</v>
      </c>
      <c r="CB236" t="s">
        <v>7455</v>
      </c>
      <c r="CC236">
        <v>7</v>
      </c>
      <c r="CD236">
        <v>10</v>
      </c>
      <c r="CE236">
        <v>12</v>
      </c>
      <c r="CF236">
        <v>12</v>
      </c>
      <c r="CG236" t="s">
        <v>5677</v>
      </c>
      <c r="CH236">
        <v>414</v>
      </c>
      <c r="CI236" t="s">
        <v>3339</v>
      </c>
      <c r="CJ236" t="s">
        <v>8652</v>
      </c>
      <c r="CK236">
        <v>5.56</v>
      </c>
      <c r="CL236">
        <v>2.4</v>
      </c>
      <c r="CM236" t="s">
        <v>6149</v>
      </c>
      <c r="CO236" t="e">
        <f>VLOOKUP(CM236,AutoSCAN_ORG!B234:CF2749,1,FALSE)</f>
        <v>#N/A</v>
      </c>
      <c r="CP236" t="e">
        <f>VLOOKUP($CM236,AutoSCAN_ORG!$B$1:$CF$2516,2,FALSE)</f>
        <v>#N/A</v>
      </c>
      <c r="CQ236" t="e">
        <f>VLOOKUP($CM236,AutoSCAN_ORG!$B$1:$CF$2516,3,FALSE)</f>
        <v>#N/A</v>
      </c>
      <c r="CR236" t="e">
        <f>VLOOKUP($CM236,AutoSCAN_ORG!$B$1:$CF$2516,4,FALSE)</f>
        <v>#N/A</v>
      </c>
      <c r="CS236" t="e">
        <f>VLOOKUP($CM236,AutoSCAN_ORG!$B$1:$CF$2516,5,FALSE)</f>
        <v>#N/A</v>
      </c>
      <c r="CT236" t="e">
        <f>VLOOKUP($CM236,AutoSCAN_ORG!$B$1:$CF$2516,6,FALSE)</f>
        <v>#N/A</v>
      </c>
      <c r="CU236" t="e">
        <f>VLOOKUP($CM236,AutoSCAN_ORG!$B$1:$CF$2516,7,FALSE)</f>
        <v>#N/A</v>
      </c>
      <c r="CV236" t="e">
        <f>VLOOKUP($CM236,AutoSCAN_ORG!$B$1:$CF$2516,69,FALSE)</f>
        <v>#N/A</v>
      </c>
      <c r="CW236" t="e">
        <f>VLOOKUP($CM236,AutoSCAN_ORG!$B$1:$CF$2516,70,FALSE)</f>
        <v>#N/A</v>
      </c>
      <c r="CX236" t="e">
        <f>VLOOKUP($CM236,AutoSCAN_ORG!$B$1:$CF$2516,71,FALSE)</f>
        <v>#N/A</v>
      </c>
      <c r="CY236" t="e">
        <f>VLOOKUP($CM236,AutoSCAN_ORG!$B$1:$CF$2516,72,FALSE)</f>
        <v>#N/A</v>
      </c>
      <c r="CZ236" t="e">
        <f>VLOOKUP($CM236,AutoSCAN_ORG!$B$1:$CF$2516,73,FALSE)</f>
        <v>#N/A</v>
      </c>
      <c r="DA236" t="e">
        <f>VLOOKUP($CM236,AutoSCAN_ORG!$B$1:$CF$2516,74,FALSE)</f>
        <v>#N/A</v>
      </c>
      <c r="DB236" t="e">
        <f>VLOOKUP($CM236,AutoSCAN_ORG!$B$1:$CF$2516,75,FALSE)</f>
        <v>#N/A</v>
      </c>
      <c r="DC236" t="e">
        <f>VLOOKUP($CM236,AutoSCAN_ORG!$B$1:$CF$2516,76,FALSE)</f>
        <v>#N/A</v>
      </c>
      <c r="DD236" t="e">
        <f>VLOOKUP($CM236,AutoSCAN_ORG!$B$1:$CF$2516,77,FALSE)</f>
        <v>#N/A</v>
      </c>
      <c r="DE236" t="e">
        <f>VLOOKUP($CM236,AutoSCAN_ORG!$B$1:$CF$2516,78,FALSE)</f>
        <v>#N/A</v>
      </c>
      <c r="DF236" t="e">
        <f>VLOOKUP($CM236,AutoSCAN_ORG!$B$1:$CF$2516,79,FALSE)</f>
        <v>#N/A</v>
      </c>
      <c r="DG236" t="e">
        <f>VLOOKUP($CM236,AutoSCAN_ORG!$B$1:$CF$2516,80,FALSE)</f>
        <v>#N/A</v>
      </c>
      <c r="DH236" t="e">
        <f>VLOOKUP($CM236,AutoSCAN_ORG!$B$1:$CF$2516,81,FALSE)</f>
        <v>#N/A</v>
      </c>
      <c r="DI236" t="e">
        <f>VLOOKUP($CM236,AutoSCAN_ORG!$B$1:$CF$2516,82,FALSE)</f>
        <v>#N/A</v>
      </c>
      <c r="DJ236" t="e">
        <f>VLOOKUP($CM236,AutoSCAN_ORG!$B$1:$CF$2516,83,FALSE)</f>
        <v>#N/A</v>
      </c>
    </row>
    <row r="237" spans="2:114" x14ac:dyDescent="0.35">
      <c r="B237" t="s">
        <v>6151</v>
      </c>
      <c r="C237">
        <v>235</v>
      </c>
      <c r="D237" t="s">
        <v>7778</v>
      </c>
      <c r="E237">
        <v>394</v>
      </c>
      <c r="F237">
        <v>1172.5060000000001</v>
      </c>
      <c r="G237">
        <v>10</v>
      </c>
      <c r="H237" t="s">
        <v>7798</v>
      </c>
      <c r="I237" t="s">
        <v>7773</v>
      </c>
      <c r="J237" t="s">
        <v>7797</v>
      </c>
      <c r="K237">
        <v>11</v>
      </c>
      <c r="L237">
        <v>0.61</v>
      </c>
      <c r="M237">
        <v>12</v>
      </c>
      <c r="N237">
        <v>4</v>
      </c>
      <c r="O237" t="s">
        <v>7550</v>
      </c>
      <c r="R237" t="s">
        <v>7784</v>
      </c>
      <c r="S237" t="s">
        <v>7774</v>
      </c>
      <c r="T237" t="s">
        <v>7200</v>
      </c>
      <c r="U237" t="s">
        <v>7524</v>
      </c>
      <c r="V237" t="s">
        <v>7524</v>
      </c>
      <c r="W237">
        <v>5.56</v>
      </c>
      <c r="X237" t="s">
        <v>7824</v>
      </c>
      <c r="Y237">
        <v>2.1</v>
      </c>
      <c r="Z237" t="s">
        <v>7774</v>
      </c>
      <c r="AA237" t="s">
        <v>7783</v>
      </c>
      <c r="AB237" t="s">
        <v>7774</v>
      </c>
      <c r="AC237">
        <v>15</v>
      </c>
      <c r="AD237">
        <v>15</v>
      </c>
      <c r="AE237">
        <v>8</v>
      </c>
      <c r="AF237" t="s">
        <v>5753</v>
      </c>
      <c r="AG237">
        <v>42.77408234</v>
      </c>
      <c r="AH237">
        <v>-82.037478120000003</v>
      </c>
      <c r="AI237">
        <v>202.6</v>
      </c>
      <c r="AJ237">
        <v>290</v>
      </c>
      <c r="AL237">
        <v>15</v>
      </c>
      <c r="AM237">
        <v>986</v>
      </c>
      <c r="AN237">
        <v>15.6</v>
      </c>
      <c r="AO237">
        <v>-407.596</v>
      </c>
      <c r="AP237">
        <v>2113</v>
      </c>
      <c r="AQ237">
        <v>2114</v>
      </c>
      <c r="AT237">
        <v>1.23</v>
      </c>
      <c r="AU237">
        <v>1.23</v>
      </c>
      <c r="AW237">
        <v>2.14</v>
      </c>
      <c r="AX237">
        <v>2.14</v>
      </c>
      <c r="BD237">
        <v>0.61</v>
      </c>
      <c r="BE237">
        <v>12</v>
      </c>
      <c r="BF237" t="s">
        <v>6150</v>
      </c>
      <c r="BG237" t="s">
        <v>6151</v>
      </c>
      <c r="BH237">
        <v>235</v>
      </c>
      <c r="BI237" t="s">
        <v>7797</v>
      </c>
      <c r="BJ237" t="s">
        <v>7773</v>
      </c>
      <c r="BK237">
        <v>235</v>
      </c>
      <c r="BL237">
        <v>1370</v>
      </c>
      <c r="BS237">
        <v>13</v>
      </c>
      <c r="BT237">
        <v>0.66</v>
      </c>
      <c r="BU237">
        <v>0.57999999999999996</v>
      </c>
      <c r="BV237">
        <v>0.57999999999999996</v>
      </c>
      <c r="BW237">
        <v>42.77408234</v>
      </c>
      <c r="BX237">
        <v>-82.037478120000003</v>
      </c>
      <c r="BY237">
        <v>4736249.3870000001</v>
      </c>
      <c r="BZ237">
        <v>202.63800000000001</v>
      </c>
      <c r="CA237">
        <v>202.5</v>
      </c>
      <c r="CB237" t="s">
        <v>7525</v>
      </c>
      <c r="CC237">
        <v>7</v>
      </c>
      <c r="CD237">
        <v>10</v>
      </c>
      <c r="CE237">
        <v>12</v>
      </c>
      <c r="CF237">
        <v>12</v>
      </c>
      <c r="CG237" t="s">
        <v>5677</v>
      </c>
      <c r="CH237">
        <v>414</v>
      </c>
      <c r="CI237" t="s">
        <v>3339</v>
      </c>
      <c r="CJ237" t="s">
        <v>8652</v>
      </c>
      <c r="CK237">
        <v>5.56</v>
      </c>
      <c r="CL237">
        <v>2.1</v>
      </c>
      <c r="CM237" t="s">
        <v>6151</v>
      </c>
      <c r="CO237" t="e">
        <f>VLOOKUP(CM237,AutoSCAN_ORG!B235:CF2750,1,FALSE)</f>
        <v>#N/A</v>
      </c>
      <c r="CP237" t="e">
        <f>VLOOKUP($CM237,AutoSCAN_ORG!$B$1:$CF$2516,2,FALSE)</f>
        <v>#N/A</v>
      </c>
      <c r="CQ237" t="e">
        <f>VLOOKUP($CM237,AutoSCAN_ORG!$B$1:$CF$2516,3,FALSE)</f>
        <v>#N/A</v>
      </c>
      <c r="CR237" t="e">
        <f>VLOOKUP($CM237,AutoSCAN_ORG!$B$1:$CF$2516,4,FALSE)</f>
        <v>#N/A</v>
      </c>
      <c r="CS237" t="e">
        <f>VLOOKUP($CM237,AutoSCAN_ORG!$B$1:$CF$2516,5,FALSE)</f>
        <v>#N/A</v>
      </c>
      <c r="CT237" t="e">
        <f>VLOOKUP($CM237,AutoSCAN_ORG!$B$1:$CF$2516,6,FALSE)</f>
        <v>#N/A</v>
      </c>
      <c r="CU237" t="e">
        <f>VLOOKUP($CM237,AutoSCAN_ORG!$B$1:$CF$2516,7,FALSE)</f>
        <v>#N/A</v>
      </c>
      <c r="CV237" t="e">
        <f>VLOOKUP($CM237,AutoSCAN_ORG!$B$1:$CF$2516,69,FALSE)</f>
        <v>#N/A</v>
      </c>
      <c r="CW237" t="e">
        <f>VLOOKUP($CM237,AutoSCAN_ORG!$B$1:$CF$2516,70,FALSE)</f>
        <v>#N/A</v>
      </c>
      <c r="CX237" t="e">
        <f>VLOOKUP($CM237,AutoSCAN_ORG!$B$1:$CF$2516,71,FALSE)</f>
        <v>#N/A</v>
      </c>
      <c r="CY237" t="e">
        <f>VLOOKUP($CM237,AutoSCAN_ORG!$B$1:$CF$2516,72,FALSE)</f>
        <v>#N/A</v>
      </c>
      <c r="CZ237" t="e">
        <f>VLOOKUP($CM237,AutoSCAN_ORG!$B$1:$CF$2516,73,FALSE)</f>
        <v>#N/A</v>
      </c>
      <c r="DA237" t="e">
        <f>VLOOKUP($CM237,AutoSCAN_ORG!$B$1:$CF$2516,74,FALSE)</f>
        <v>#N/A</v>
      </c>
      <c r="DB237" t="e">
        <f>VLOOKUP($CM237,AutoSCAN_ORG!$B$1:$CF$2516,75,FALSE)</f>
        <v>#N/A</v>
      </c>
      <c r="DC237" t="e">
        <f>VLOOKUP($CM237,AutoSCAN_ORG!$B$1:$CF$2516,76,FALSE)</f>
        <v>#N/A</v>
      </c>
      <c r="DD237" t="e">
        <f>VLOOKUP($CM237,AutoSCAN_ORG!$B$1:$CF$2516,77,FALSE)</f>
        <v>#N/A</v>
      </c>
      <c r="DE237" t="e">
        <f>VLOOKUP($CM237,AutoSCAN_ORG!$B$1:$CF$2516,78,FALSE)</f>
        <v>#N/A</v>
      </c>
      <c r="DF237" t="e">
        <f>VLOOKUP($CM237,AutoSCAN_ORG!$B$1:$CF$2516,79,FALSE)</f>
        <v>#N/A</v>
      </c>
      <c r="DG237" t="e">
        <f>VLOOKUP($CM237,AutoSCAN_ORG!$B$1:$CF$2516,80,FALSE)</f>
        <v>#N/A</v>
      </c>
      <c r="DH237" t="e">
        <f>VLOOKUP($CM237,AutoSCAN_ORG!$B$1:$CF$2516,81,FALSE)</f>
        <v>#N/A</v>
      </c>
      <c r="DI237" t="e">
        <f>VLOOKUP($CM237,AutoSCAN_ORG!$B$1:$CF$2516,82,FALSE)</f>
        <v>#N/A</v>
      </c>
      <c r="DJ237" t="e">
        <f>VLOOKUP($CM237,AutoSCAN_ORG!$B$1:$CF$2516,83,FALSE)</f>
        <v>#N/A</v>
      </c>
    </row>
    <row r="238" spans="2:114" x14ac:dyDescent="0.35">
      <c r="B238" t="s">
        <v>4128</v>
      </c>
      <c r="C238">
        <v>242</v>
      </c>
      <c r="D238" t="s">
        <v>7778</v>
      </c>
      <c r="E238">
        <v>416</v>
      </c>
      <c r="F238">
        <v>1365.0060000000001</v>
      </c>
      <c r="G238">
        <v>10</v>
      </c>
      <c r="H238" t="s">
        <v>7782</v>
      </c>
      <c r="I238" t="s">
        <v>7773</v>
      </c>
      <c r="J238" t="s">
        <v>5753</v>
      </c>
      <c r="K238">
        <v>11</v>
      </c>
      <c r="L238">
        <v>0.57999999999999996</v>
      </c>
      <c r="M238">
        <v>8</v>
      </c>
      <c r="N238">
        <v>9</v>
      </c>
      <c r="O238" t="s">
        <v>7360</v>
      </c>
      <c r="R238" t="s">
        <v>7784</v>
      </c>
      <c r="S238" t="s">
        <v>7774</v>
      </c>
      <c r="T238" t="s">
        <v>7203</v>
      </c>
      <c r="U238" t="s">
        <v>7528</v>
      </c>
      <c r="V238" t="s">
        <v>7528</v>
      </c>
      <c r="W238">
        <v>5.56</v>
      </c>
      <c r="X238" t="s">
        <v>7897</v>
      </c>
      <c r="Y238">
        <v>2</v>
      </c>
      <c r="Z238" t="s">
        <v>7774</v>
      </c>
      <c r="AA238" t="s">
        <v>7789</v>
      </c>
      <c r="AB238" t="s">
        <v>7774</v>
      </c>
      <c r="AF238" t="s">
        <v>5678</v>
      </c>
      <c r="AG238">
        <v>42.772338589999997</v>
      </c>
      <c r="AH238">
        <v>-82.037526119999995</v>
      </c>
      <c r="AI238">
        <v>203</v>
      </c>
      <c r="AJ238">
        <v>290</v>
      </c>
      <c r="AL238">
        <v>15</v>
      </c>
      <c r="AM238">
        <v>986</v>
      </c>
      <c r="AN238">
        <v>1.9019999999999999</v>
      </c>
      <c r="AO238">
        <v>422.95400000000001</v>
      </c>
      <c r="AP238">
        <v>2117</v>
      </c>
      <c r="AQ238">
        <v>2117</v>
      </c>
      <c r="AT238">
        <v>1.24</v>
      </c>
      <c r="AU238">
        <v>1.24</v>
      </c>
      <c r="AW238">
        <v>2.15</v>
      </c>
      <c r="AX238">
        <v>2.15</v>
      </c>
      <c r="BD238">
        <v>0.57999999999999996</v>
      </c>
      <c r="BE238">
        <v>8</v>
      </c>
      <c r="BF238" t="s">
        <v>1341</v>
      </c>
      <c r="BG238" t="s">
        <v>4128</v>
      </c>
      <c r="BH238">
        <v>242</v>
      </c>
      <c r="BI238" t="s">
        <v>5753</v>
      </c>
      <c r="BJ238" t="s">
        <v>7773</v>
      </c>
      <c r="BK238">
        <v>242</v>
      </c>
      <c r="BL238">
        <v>1520</v>
      </c>
      <c r="BS238">
        <v>13</v>
      </c>
      <c r="BT238">
        <v>0.66</v>
      </c>
      <c r="BU238">
        <v>0.57999999999999996</v>
      </c>
      <c r="BV238">
        <v>0.57999999999999996</v>
      </c>
      <c r="BW238">
        <v>42.772338589999997</v>
      </c>
      <c r="BX238">
        <v>-82.037526119999995</v>
      </c>
      <c r="BY238">
        <v>4736055.8</v>
      </c>
      <c r="BZ238">
        <v>203.01</v>
      </c>
      <c r="CA238">
        <v>134.5</v>
      </c>
      <c r="CB238" t="s">
        <v>7504</v>
      </c>
      <c r="CC238">
        <v>7</v>
      </c>
      <c r="CD238">
        <v>10</v>
      </c>
      <c r="CE238">
        <v>12</v>
      </c>
      <c r="CF238">
        <v>12</v>
      </c>
      <c r="CG238" t="s">
        <v>5677</v>
      </c>
      <c r="CH238">
        <v>414</v>
      </c>
      <c r="CI238" t="s">
        <v>3290</v>
      </c>
      <c r="CJ238" t="s">
        <v>7332</v>
      </c>
      <c r="CK238">
        <v>5.56</v>
      </c>
      <c r="CL238">
        <v>2.1</v>
      </c>
      <c r="CM238" t="s">
        <v>4128</v>
      </c>
      <c r="CO238" t="str">
        <f>VLOOKUP(CM238,AutoSCAN_ORG!B242:CF2757,1,FALSE)</f>
        <v>AS00-0000969</v>
      </c>
      <c r="CP238">
        <f>VLOOKUP($CM238,AutoSCAN_ORG!$B$1:$CF$2516,2,FALSE)</f>
        <v>1365.001</v>
      </c>
      <c r="CQ238">
        <f>VLOOKUP($CM238,AutoSCAN_ORG!$B$1:$CF$2516,3,FALSE)</f>
        <v>8.6820000000000004</v>
      </c>
      <c r="CR238">
        <f>VLOOKUP($CM238,AutoSCAN_ORG!$B$1:$CF$2516,4,FALSE)</f>
        <v>221.744</v>
      </c>
      <c r="CS238">
        <f>VLOOKUP($CM238,AutoSCAN_ORG!$B$1:$CF$2516,5,FALSE)</f>
        <v>6.2949999999999999</v>
      </c>
      <c r="CT238" t="str">
        <f>VLOOKUP($CM238,AutoSCAN_ORG!$B$1:$CF$2516,6,FALSE)</f>
        <v>MELO-CORR</v>
      </c>
      <c r="CU238">
        <f>VLOOKUP($CM238,AutoSCAN_ORG!$B$1:$CF$2516,7,FALSE)</f>
        <v>0</v>
      </c>
      <c r="CV238">
        <f>VLOOKUP($CM238,AutoSCAN_ORG!$B$1:$CF$2516,69,FALSE)</f>
        <v>0</v>
      </c>
      <c r="CW238">
        <f>VLOOKUP($CM238,AutoSCAN_ORG!$B$1:$CF$2516,70,FALSE)</f>
        <v>0</v>
      </c>
      <c r="CX238" t="str">
        <f>VLOOKUP($CM238,AutoSCAN_ORG!$B$1:$CF$2516,71,FALSE)</f>
        <v>Y</v>
      </c>
      <c r="CZ238">
        <f>VLOOKUP($CM238,AutoSCAN_ORG!$B$1:$CF$2516,73,FALSE)</f>
        <v>0</v>
      </c>
      <c r="DA238">
        <f>VLOOKUP($CM238,AutoSCAN_ORG!$B$1:$CF$2516,74,FALSE)</f>
        <v>0</v>
      </c>
      <c r="DB238">
        <f>VLOOKUP($CM238,AutoSCAN_ORG!$B$1:$CF$2516,75,FALSE)</f>
        <v>0</v>
      </c>
      <c r="DC238">
        <f>VLOOKUP($CM238,AutoSCAN_ORG!$B$1:$CF$2516,76,FALSE)</f>
        <v>0</v>
      </c>
      <c r="DD238">
        <f>VLOOKUP($CM238,AutoSCAN_ORG!$B$1:$CF$2516,77,FALSE)</f>
        <v>0</v>
      </c>
      <c r="DF238">
        <f>VLOOKUP($CM238,AutoSCAN_ORG!$B$1:$CF$2516,79,FALSE)</f>
        <v>10.51</v>
      </c>
      <c r="DG238">
        <f>VLOOKUP($CM238,AutoSCAN_ORG!$B$1:$CF$2516,80,FALSE)</f>
        <v>10.51</v>
      </c>
      <c r="DH238">
        <f>VLOOKUP($CM238,AutoSCAN_ORG!$B$1:$CF$2516,81,FALSE)</f>
        <v>0.02</v>
      </c>
      <c r="DI238">
        <f>VLOOKUP($CM238,AutoSCAN_ORG!$B$1:$CF$2516,82,FALSE)</f>
        <v>2.9000000000000001E-2</v>
      </c>
      <c r="DJ238">
        <f>VLOOKUP($CM238,AutoSCAN_ORG!$B$1:$CF$2516,83,FALSE)</f>
        <v>0.52500000000000002</v>
      </c>
    </row>
    <row r="239" spans="2:114" x14ac:dyDescent="0.35">
      <c r="B239" t="s">
        <v>6155</v>
      </c>
      <c r="C239">
        <v>237</v>
      </c>
      <c r="D239" t="s">
        <v>7778</v>
      </c>
      <c r="E239">
        <v>409</v>
      </c>
      <c r="F239">
        <v>1328.902</v>
      </c>
      <c r="G239">
        <v>10</v>
      </c>
      <c r="H239" t="s">
        <v>7798</v>
      </c>
      <c r="I239" t="s">
        <v>7773</v>
      </c>
      <c r="J239" t="s">
        <v>7810</v>
      </c>
      <c r="K239">
        <v>10</v>
      </c>
      <c r="L239">
        <v>0.56000000000000005</v>
      </c>
      <c r="M239">
        <v>62</v>
      </c>
      <c r="N239">
        <v>6</v>
      </c>
      <c r="O239" t="s">
        <v>7827</v>
      </c>
      <c r="R239" t="s">
        <v>7805</v>
      </c>
      <c r="S239" t="s">
        <v>3293</v>
      </c>
      <c r="T239" t="s">
        <v>7202</v>
      </c>
      <c r="U239" t="s">
        <v>7390</v>
      </c>
      <c r="V239" t="s">
        <v>7390</v>
      </c>
      <c r="W239">
        <v>5.56</v>
      </c>
      <c r="X239" t="s">
        <v>7828</v>
      </c>
      <c r="Y239">
        <v>1.8</v>
      </c>
      <c r="Z239" t="s">
        <v>7774</v>
      </c>
      <c r="AA239" t="s">
        <v>7783</v>
      </c>
      <c r="AB239" t="s">
        <v>7774</v>
      </c>
      <c r="AC239">
        <v>25</v>
      </c>
      <c r="AD239">
        <v>25</v>
      </c>
      <c r="AE239">
        <v>20</v>
      </c>
      <c r="AF239" t="s">
        <v>5785</v>
      </c>
      <c r="AG239">
        <v>42.772665889999999</v>
      </c>
      <c r="AH239">
        <v>-82.037517649999998</v>
      </c>
      <c r="AI239">
        <v>202.9</v>
      </c>
      <c r="AJ239">
        <v>290</v>
      </c>
      <c r="AL239">
        <v>15</v>
      </c>
      <c r="AM239">
        <v>986</v>
      </c>
      <c r="AN239">
        <v>1.97</v>
      </c>
      <c r="AO239">
        <v>-6.9969999999999999</v>
      </c>
      <c r="AP239">
        <v>2035</v>
      </c>
      <c r="AQ239">
        <v>2048</v>
      </c>
      <c r="AT239">
        <v>1.2</v>
      </c>
      <c r="AU239">
        <v>1.19</v>
      </c>
      <c r="AW239">
        <v>2.08</v>
      </c>
      <c r="AX239">
        <v>2.06</v>
      </c>
      <c r="BD239">
        <v>0.56000000000000005</v>
      </c>
      <c r="BE239">
        <v>62</v>
      </c>
      <c r="BF239" t="s">
        <v>6154</v>
      </c>
      <c r="BG239" t="s">
        <v>6155</v>
      </c>
      <c r="BH239">
        <v>237</v>
      </c>
      <c r="BI239" t="s">
        <v>7810</v>
      </c>
      <c r="BJ239" t="s">
        <v>7773</v>
      </c>
      <c r="BK239">
        <v>237</v>
      </c>
      <c r="BL239">
        <v>1500</v>
      </c>
      <c r="BS239">
        <v>13</v>
      </c>
      <c r="BT239">
        <v>0.67</v>
      </c>
      <c r="BU239">
        <v>0.6</v>
      </c>
      <c r="BV239">
        <v>0.61</v>
      </c>
      <c r="BW239">
        <v>42.772665889999999</v>
      </c>
      <c r="BX239">
        <v>-82.037517649999998</v>
      </c>
      <c r="BY239">
        <v>4736092.1359999999</v>
      </c>
      <c r="BZ239">
        <v>202.92699999999999</v>
      </c>
      <c r="CA239">
        <v>323.39999999999998</v>
      </c>
      <c r="CB239" t="s">
        <v>8677</v>
      </c>
      <c r="CC239">
        <v>7</v>
      </c>
      <c r="CD239">
        <v>10</v>
      </c>
      <c r="CE239">
        <v>11</v>
      </c>
      <c r="CF239">
        <v>11</v>
      </c>
      <c r="CG239" t="s">
        <v>5752</v>
      </c>
      <c r="CH239">
        <v>414</v>
      </c>
      <c r="CI239" t="s">
        <v>3710</v>
      </c>
      <c r="CJ239" t="s">
        <v>8656</v>
      </c>
      <c r="CK239">
        <v>5.56</v>
      </c>
      <c r="CL239">
        <v>1.8</v>
      </c>
      <c r="CM239" t="s">
        <v>6155</v>
      </c>
      <c r="CO239" t="e">
        <f>VLOOKUP(CM239,AutoSCAN_ORG!B237:CF2752,1,FALSE)</f>
        <v>#N/A</v>
      </c>
      <c r="CP239" t="e">
        <f>VLOOKUP($CM239,AutoSCAN_ORG!$B$1:$CF$2516,2,FALSE)</f>
        <v>#N/A</v>
      </c>
      <c r="CQ239" t="e">
        <f>VLOOKUP($CM239,AutoSCAN_ORG!$B$1:$CF$2516,3,FALSE)</f>
        <v>#N/A</v>
      </c>
      <c r="CR239" t="e">
        <f>VLOOKUP($CM239,AutoSCAN_ORG!$B$1:$CF$2516,4,FALSE)</f>
        <v>#N/A</v>
      </c>
      <c r="CS239" t="e">
        <f>VLOOKUP($CM239,AutoSCAN_ORG!$B$1:$CF$2516,5,FALSE)</f>
        <v>#N/A</v>
      </c>
      <c r="CT239" t="e">
        <f>VLOOKUP($CM239,AutoSCAN_ORG!$B$1:$CF$2516,6,FALSE)</f>
        <v>#N/A</v>
      </c>
      <c r="CU239" t="e">
        <f>VLOOKUP($CM239,AutoSCAN_ORG!$B$1:$CF$2516,7,FALSE)</f>
        <v>#N/A</v>
      </c>
      <c r="CV239" t="e">
        <f>VLOOKUP($CM239,AutoSCAN_ORG!$B$1:$CF$2516,69,FALSE)</f>
        <v>#N/A</v>
      </c>
      <c r="CW239" t="e">
        <f>VLOOKUP($CM239,AutoSCAN_ORG!$B$1:$CF$2516,70,FALSE)</f>
        <v>#N/A</v>
      </c>
      <c r="CX239" t="e">
        <f>VLOOKUP($CM239,AutoSCAN_ORG!$B$1:$CF$2516,71,FALSE)</f>
        <v>#N/A</v>
      </c>
      <c r="CY239" t="e">
        <f>VLOOKUP($CM239,AutoSCAN_ORG!$B$1:$CF$2516,72,FALSE)</f>
        <v>#N/A</v>
      </c>
      <c r="CZ239" t="e">
        <f>VLOOKUP($CM239,AutoSCAN_ORG!$B$1:$CF$2516,73,FALSE)</f>
        <v>#N/A</v>
      </c>
      <c r="DA239" t="e">
        <f>VLOOKUP($CM239,AutoSCAN_ORG!$B$1:$CF$2516,74,FALSE)</f>
        <v>#N/A</v>
      </c>
      <c r="DB239" t="e">
        <f>VLOOKUP($CM239,AutoSCAN_ORG!$B$1:$CF$2516,75,FALSE)</f>
        <v>#N/A</v>
      </c>
      <c r="DC239" t="e">
        <f>VLOOKUP($CM239,AutoSCAN_ORG!$B$1:$CF$2516,76,FALSE)</f>
        <v>#N/A</v>
      </c>
      <c r="DD239" t="e">
        <f>VLOOKUP($CM239,AutoSCAN_ORG!$B$1:$CF$2516,77,FALSE)</f>
        <v>#N/A</v>
      </c>
      <c r="DE239" t="e">
        <f>VLOOKUP($CM239,AutoSCAN_ORG!$B$1:$CF$2516,78,FALSE)</f>
        <v>#N/A</v>
      </c>
      <c r="DF239" t="e">
        <f>VLOOKUP($CM239,AutoSCAN_ORG!$B$1:$CF$2516,79,FALSE)</f>
        <v>#N/A</v>
      </c>
      <c r="DG239" t="e">
        <f>VLOOKUP($CM239,AutoSCAN_ORG!$B$1:$CF$2516,80,FALSE)</f>
        <v>#N/A</v>
      </c>
      <c r="DH239" t="e">
        <f>VLOOKUP($CM239,AutoSCAN_ORG!$B$1:$CF$2516,81,FALSE)</f>
        <v>#N/A</v>
      </c>
      <c r="DI239" t="e">
        <f>VLOOKUP($CM239,AutoSCAN_ORG!$B$1:$CF$2516,82,FALSE)</f>
        <v>#N/A</v>
      </c>
      <c r="DJ239" t="e">
        <f>VLOOKUP($CM239,AutoSCAN_ORG!$B$1:$CF$2516,83,FALSE)</f>
        <v>#N/A</v>
      </c>
    </row>
    <row r="240" spans="2:114" x14ac:dyDescent="0.35">
      <c r="B240" t="s">
        <v>4129</v>
      </c>
      <c r="C240">
        <v>243</v>
      </c>
      <c r="D240" t="s">
        <v>7778</v>
      </c>
      <c r="E240">
        <v>417</v>
      </c>
      <c r="F240">
        <v>1366.588</v>
      </c>
      <c r="G240">
        <v>10</v>
      </c>
      <c r="H240" t="s">
        <v>7782</v>
      </c>
      <c r="I240" t="s">
        <v>7773</v>
      </c>
      <c r="J240" t="s">
        <v>5753</v>
      </c>
      <c r="K240">
        <v>11</v>
      </c>
      <c r="L240">
        <v>0.6</v>
      </c>
      <c r="M240">
        <v>13</v>
      </c>
      <c r="N240">
        <v>12</v>
      </c>
      <c r="O240" t="s">
        <v>7537</v>
      </c>
      <c r="R240" t="s">
        <v>7784</v>
      </c>
      <c r="S240" t="s">
        <v>7774</v>
      </c>
      <c r="T240" t="s">
        <v>7203</v>
      </c>
      <c r="U240" t="s">
        <v>7528</v>
      </c>
      <c r="V240" t="s">
        <v>7528</v>
      </c>
      <c r="W240">
        <v>5.56</v>
      </c>
      <c r="X240" t="s">
        <v>7897</v>
      </c>
      <c r="Y240">
        <v>1.9</v>
      </c>
      <c r="Z240" t="s">
        <v>7774</v>
      </c>
      <c r="AA240" t="s">
        <v>7788</v>
      </c>
      <c r="AB240" t="s">
        <v>7774</v>
      </c>
      <c r="AC240">
        <v>10</v>
      </c>
      <c r="AD240">
        <v>10</v>
      </c>
      <c r="AE240">
        <v>12</v>
      </c>
      <c r="AF240" t="s">
        <v>5683</v>
      </c>
      <c r="AG240">
        <v>42.77232429</v>
      </c>
      <c r="AH240">
        <v>-82.037526560000003</v>
      </c>
      <c r="AI240">
        <v>203</v>
      </c>
      <c r="AJ240">
        <v>290</v>
      </c>
      <c r="AL240">
        <v>15</v>
      </c>
      <c r="AM240">
        <v>986</v>
      </c>
      <c r="AN240">
        <v>3.4809999999999999</v>
      </c>
      <c r="AO240">
        <v>411.86</v>
      </c>
      <c r="AP240">
        <v>2112</v>
      </c>
      <c r="AQ240">
        <v>2113</v>
      </c>
      <c r="AT240">
        <v>1.23</v>
      </c>
      <c r="AU240">
        <v>1.23</v>
      </c>
      <c r="AW240">
        <v>2.14</v>
      </c>
      <c r="AX240">
        <v>2.14</v>
      </c>
      <c r="BD240">
        <v>0.6</v>
      </c>
      <c r="BE240">
        <v>13</v>
      </c>
      <c r="BF240" t="s">
        <v>1342</v>
      </c>
      <c r="BG240" t="s">
        <v>4129</v>
      </c>
      <c r="BH240">
        <v>243</v>
      </c>
      <c r="BI240" t="s">
        <v>5753</v>
      </c>
      <c r="BJ240" t="s">
        <v>7773</v>
      </c>
      <c r="BK240">
        <v>243</v>
      </c>
      <c r="BL240">
        <v>1520</v>
      </c>
      <c r="BS240">
        <v>13</v>
      </c>
      <c r="BT240">
        <v>0.66</v>
      </c>
      <c r="BU240">
        <v>0.57999999999999996</v>
      </c>
      <c r="BV240">
        <v>0.57999999999999996</v>
      </c>
      <c r="BW240">
        <v>42.77232429</v>
      </c>
      <c r="BX240">
        <v>-82.037526560000003</v>
      </c>
      <c r="BY240">
        <v>4736054.2110000001</v>
      </c>
      <c r="BZ240">
        <v>203.01300000000001</v>
      </c>
      <c r="CA240">
        <v>129.80000000000001</v>
      </c>
      <c r="CB240" t="s">
        <v>7515</v>
      </c>
      <c r="CC240">
        <v>7</v>
      </c>
      <c r="CD240">
        <v>10</v>
      </c>
      <c r="CE240">
        <v>12</v>
      </c>
      <c r="CF240">
        <v>12</v>
      </c>
      <c r="CG240" t="s">
        <v>5677</v>
      </c>
      <c r="CH240">
        <v>414</v>
      </c>
      <c r="CI240" t="s">
        <v>3290</v>
      </c>
      <c r="CJ240" t="s">
        <v>7332</v>
      </c>
      <c r="CK240">
        <v>5.56</v>
      </c>
      <c r="CL240">
        <v>1.9</v>
      </c>
      <c r="CM240" t="s">
        <v>4129</v>
      </c>
      <c r="CO240" t="str">
        <f>VLOOKUP(CM240,AutoSCAN_ORG!B243:CF2758,1,FALSE)</f>
        <v>AS00-0000970</v>
      </c>
      <c r="CP240">
        <f>VLOOKUP($CM240,AutoSCAN_ORG!$B$1:$CF$2516,2,FALSE)</f>
        <v>1366.5830000000001</v>
      </c>
      <c r="CQ240">
        <f>VLOOKUP($CM240,AutoSCAN_ORG!$B$1:$CF$2516,3,FALSE)</f>
        <v>11.837999999999999</v>
      </c>
      <c r="CR240">
        <f>VLOOKUP($CM240,AutoSCAN_ORG!$B$1:$CF$2516,4,FALSE)</f>
        <v>223.24100000000001</v>
      </c>
      <c r="CS240">
        <f>VLOOKUP($CM240,AutoSCAN_ORG!$B$1:$CF$2516,5,FALSE)</f>
        <v>6.2949999999999999</v>
      </c>
      <c r="CT240" t="str">
        <f>VLOOKUP($CM240,AutoSCAN_ORG!$B$1:$CF$2516,6,FALSE)</f>
        <v>MELO-CORR</v>
      </c>
      <c r="CU240">
        <f>VLOOKUP($CM240,AutoSCAN_ORG!$B$1:$CF$2516,7,FALSE)</f>
        <v>0</v>
      </c>
      <c r="CV240">
        <f>VLOOKUP($CM240,AutoSCAN_ORG!$B$1:$CF$2516,69,FALSE)</f>
        <v>0</v>
      </c>
      <c r="CW240">
        <f>VLOOKUP($CM240,AutoSCAN_ORG!$B$1:$CF$2516,70,FALSE)</f>
        <v>0</v>
      </c>
      <c r="CX240" t="str">
        <f>VLOOKUP($CM240,AutoSCAN_ORG!$B$1:$CF$2516,71,FALSE)</f>
        <v>Y</v>
      </c>
      <c r="CZ240">
        <f>VLOOKUP($CM240,AutoSCAN_ORG!$B$1:$CF$2516,73,FALSE)</f>
        <v>0</v>
      </c>
      <c r="DA240">
        <f>VLOOKUP($CM240,AutoSCAN_ORG!$B$1:$CF$2516,74,FALSE)</f>
        <v>0</v>
      </c>
      <c r="DB240">
        <f>VLOOKUP($CM240,AutoSCAN_ORG!$B$1:$CF$2516,75,FALSE)</f>
        <v>0</v>
      </c>
      <c r="DC240">
        <f>VLOOKUP($CM240,AutoSCAN_ORG!$B$1:$CF$2516,76,FALSE)</f>
        <v>0</v>
      </c>
      <c r="DD240">
        <f>VLOOKUP($CM240,AutoSCAN_ORG!$B$1:$CF$2516,77,FALSE)</f>
        <v>0</v>
      </c>
      <c r="DF240">
        <f>VLOOKUP($CM240,AutoSCAN_ORG!$B$1:$CF$2516,79,FALSE)</f>
        <v>10.83</v>
      </c>
      <c r="DG240">
        <f>VLOOKUP($CM240,AutoSCAN_ORG!$B$1:$CF$2516,80,FALSE)</f>
        <v>10.83</v>
      </c>
      <c r="DH240">
        <f>VLOOKUP($CM240,AutoSCAN_ORG!$B$1:$CF$2516,81,FALSE)</f>
        <v>2.9000000000000001E-2</v>
      </c>
      <c r="DI240">
        <f>VLOOKUP($CM240,AutoSCAN_ORG!$B$1:$CF$2516,82,FALSE)</f>
        <v>3.9E-2</v>
      </c>
      <c r="DJ240">
        <f>VLOOKUP($CM240,AutoSCAN_ORG!$B$1:$CF$2516,83,FALSE)</f>
        <v>0.81699999999999995</v>
      </c>
    </row>
    <row r="241" spans="2:114" x14ac:dyDescent="0.35">
      <c r="B241" t="s">
        <v>4130</v>
      </c>
      <c r="C241">
        <v>244</v>
      </c>
      <c r="D241" t="s">
        <v>7778</v>
      </c>
      <c r="E241">
        <v>418</v>
      </c>
      <c r="F241">
        <v>1366.8219999999999</v>
      </c>
      <c r="G241">
        <v>10</v>
      </c>
      <c r="H241" t="s">
        <v>7782</v>
      </c>
      <c r="I241" t="s">
        <v>7773</v>
      </c>
      <c r="J241" t="s">
        <v>5753</v>
      </c>
      <c r="K241">
        <v>12</v>
      </c>
      <c r="L241">
        <v>0.66</v>
      </c>
      <c r="M241">
        <v>11</v>
      </c>
      <c r="N241">
        <v>10</v>
      </c>
      <c r="O241" t="s">
        <v>7515</v>
      </c>
      <c r="R241" t="s">
        <v>7784</v>
      </c>
      <c r="S241" t="s">
        <v>7774</v>
      </c>
      <c r="T241" t="s">
        <v>7203</v>
      </c>
      <c r="U241" t="s">
        <v>7528</v>
      </c>
      <c r="V241" t="s">
        <v>7528</v>
      </c>
      <c r="W241">
        <v>5.56</v>
      </c>
      <c r="X241" t="s">
        <v>7897</v>
      </c>
      <c r="Y241">
        <v>1.9</v>
      </c>
      <c r="Z241" t="s">
        <v>7774</v>
      </c>
      <c r="AA241" t="s">
        <v>7783</v>
      </c>
      <c r="AB241" t="s">
        <v>7774</v>
      </c>
      <c r="AF241" t="s">
        <v>5678</v>
      </c>
      <c r="AG241">
        <v>42.772322160000002</v>
      </c>
      <c r="AH241">
        <v>-82.037526619999994</v>
      </c>
      <c r="AI241">
        <v>203</v>
      </c>
      <c r="AJ241">
        <v>290</v>
      </c>
      <c r="AL241">
        <v>15</v>
      </c>
      <c r="AM241">
        <v>986</v>
      </c>
      <c r="AN241">
        <v>3.7160000000000002</v>
      </c>
      <c r="AO241">
        <v>407.91800000000001</v>
      </c>
      <c r="AP241">
        <v>2113</v>
      </c>
      <c r="AQ241">
        <v>2114</v>
      </c>
      <c r="AT241">
        <v>1.23</v>
      </c>
      <c r="AU241">
        <v>1.23</v>
      </c>
      <c r="AW241">
        <v>2.14</v>
      </c>
      <c r="AX241">
        <v>2.14</v>
      </c>
      <c r="BD241">
        <v>0.66</v>
      </c>
      <c r="BE241">
        <v>11</v>
      </c>
      <c r="BF241" t="s">
        <v>1343</v>
      </c>
      <c r="BG241" t="s">
        <v>4130</v>
      </c>
      <c r="BH241">
        <v>244</v>
      </c>
      <c r="BI241" t="s">
        <v>5753</v>
      </c>
      <c r="BJ241" t="s">
        <v>7773</v>
      </c>
      <c r="BK241">
        <v>244</v>
      </c>
      <c r="BL241">
        <v>1520</v>
      </c>
      <c r="BS241">
        <v>13</v>
      </c>
      <c r="BT241">
        <v>0.66</v>
      </c>
      <c r="BU241">
        <v>0.57999999999999996</v>
      </c>
      <c r="BV241">
        <v>0.57999999999999996</v>
      </c>
      <c r="BW241">
        <v>42.772322160000002</v>
      </c>
      <c r="BX241">
        <v>-82.037526619999994</v>
      </c>
      <c r="BY241">
        <v>4736053.9749999996</v>
      </c>
      <c r="BZ241">
        <v>203.01300000000001</v>
      </c>
      <c r="CA241">
        <v>128.19999999999999</v>
      </c>
      <c r="CB241" t="s">
        <v>7536</v>
      </c>
      <c r="CC241">
        <v>7</v>
      </c>
      <c r="CD241">
        <v>10</v>
      </c>
      <c r="CE241">
        <v>12</v>
      </c>
      <c r="CF241">
        <v>12</v>
      </c>
      <c r="CG241" t="s">
        <v>5677</v>
      </c>
      <c r="CH241">
        <v>414</v>
      </c>
      <c r="CI241" t="s">
        <v>3290</v>
      </c>
      <c r="CJ241" t="s">
        <v>7332</v>
      </c>
      <c r="CK241">
        <v>5.56</v>
      </c>
      <c r="CL241">
        <v>1.9</v>
      </c>
      <c r="CM241" t="s">
        <v>4130</v>
      </c>
      <c r="CO241" t="str">
        <f>VLOOKUP(CM241,AutoSCAN_ORG!B244:CF2759,1,FALSE)</f>
        <v>AS00-0000971</v>
      </c>
      <c r="CP241">
        <f>VLOOKUP($CM241,AutoSCAN_ORG!$B$1:$CF$2516,2,FALSE)</f>
        <v>1366.818</v>
      </c>
      <c r="CQ241">
        <f>VLOOKUP($CM241,AutoSCAN_ORG!$B$1:$CF$2516,3,FALSE)</f>
        <v>10.124000000000001</v>
      </c>
      <c r="CR241">
        <f>VLOOKUP($CM241,AutoSCAN_ORG!$B$1:$CF$2516,4,FALSE)</f>
        <v>224.464</v>
      </c>
      <c r="CS241">
        <f>VLOOKUP($CM241,AutoSCAN_ORG!$B$1:$CF$2516,5,FALSE)</f>
        <v>6.2949999999999999</v>
      </c>
      <c r="CT241" t="str">
        <f>VLOOKUP($CM241,AutoSCAN_ORG!$B$1:$CF$2516,6,FALSE)</f>
        <v>MELO-CORR</v>
      </c>
      <c r="CU241">
        <f>VLOOKUP($CM241,AutoSCAN_ORG!$B$1:$CF$2516,7,FALSE)</f>
        <v>0</v>
      </c>
      <c r="CV241">
        <f>VLOOKUP($CM241,AutoSCAN_ORG!$B$1:$CF$2516,69,FALSE)</f>
        <v>0</v>
      </c>
      <c r="CW241">
        <f>VLOOKUP($CM241,AutoSCAN_ORG!$B$1:$CF$2516,70,FALSE)</f>
        <v>0</v>
      </c>
      <c r="CX241" t="str">
        <f>VLOOKUP($CM241,AutoSCAN_ORG!$B$1:$CF$2516,71,FALSE)</f>
        <v>Y</v>
      </c>
      <c r="CZ241">
        <f>VLOOKUP($CM241,AutoSCAN_ORG!$B$1:$CF$2516,73,FALSE)</f>
        <v>0</v>
      </c>
      <c r="DA241">
        <f>VLOOKUP($CM241,AutoSCAN_ORG!$B$1:$CF$2516,74,FALSE)</f>
        <v>0</v>
      </c>
      <c r="DB241">
        <f>VLOOKUP($CM241,AutoSCAN_ORG!$B$1:$CF$2516,75,FALSE)</f>
        <v>0</v>
      </c>
      <c r="DC241">
        <f>VLOOKUP($CM241,AutoSCAN_ORG!$B$1:$CF$2516,76,FALSE)</f>
        <v>0</v>
      </c>
      <c r="DD241">
        <f>VLOOKUP($CM241,AutoSCAN_ORG!$B$1:$CF$2516,77,FALSE)</f>
        <v>0</v>
      </c>
      <c r="DF241">
        <f>VLOOKUP($CM241,AutoSCAN_ORG!$B$1:$CF$2516,79,FALSE)</f>
        <v>11.92</v>
      </c>
      <c r="DG241">
        <f>VLOOKUP($CM241,AutoSCAN_ORG!$B$1:$CF$2516,80,FALSE)</f>
        <v>11.92</v>
      </c>
      <c r="DH241">
        <f>VLOOKUP($CM241,AutoSCAN_ORG!$B$1:$CF$2516,81,FALSE)</f>
        <v>0.02</v>
      </c>
      <c r="DI241">
        <f>VLOOKUP($CM241,AutoSCAN_ORG!$B$1:$CF$2516,82,FALSE)</f>
        <v>0.04</v>
      </c>
      <c r="DJ241">
        <f>VLOOKUP($CM241,AutoSCAN_ORG!$B$1:$CF$2516,83,FALSE)</f>
        <v>0.72899999999999998</v>
      </c>
    </row>
    <row r="242" spans="2:114" x14ac:dyDescent="0.35">
      <c r="B242" t="s">
        <v>4131</v>
      </c>
      <c r="C242">
        <v>245</v>
      </c>
      <c r="D242" t="s">
        <v>7778</v>
      </c>
      <c r="E242">
        <v>419</v>
      </c>
      <c r="F242">
        <v>1367.1</v>
      </c>
      <c r="G242">
        <v>10</v>
      </c>
      <c r="H242" t="s">
        <v>7782</v>
      </c>
      <c r="I242" t="s">
        <v>7773</v>
      </c>
      <c r="J242" t="s">
        <v>5753</v>
      </c>
      <c r="K242">
        <v>11</v>
      </c>
      <c r="L242">
        <v>0.62</v>
      </c>
      <c r="M242">
        <v>9</v>
      </c>
      <c r="N242">
        <v>9</v>
      </c>
      <c r="O242" t="s">
        <v>7515</v>
      </c>
      <c r="R242" t="s">
        <v>7784</v>
      </c>
      <c r="S242" t="s">
        <v>7774</v>
      </c>
      <c r="T242" t="s">
        <v>7203</v>
      </c>
      <c r="U242" t="s">
        <v>7528</v>
      </c>
      <c r="V242" t="s">
        <v>7528</v>
      </c>
      <c r="W242">
        <v>5.56</v>
      </c>
      <c r="X242" t="s">
        <v>7897</v>
      </c>
      <c r="Y242">
        <v>1.9</v>
      </c>
      <c r="Z242" t="s">
        <v>7774</v>
      </c>
      <c r="AA242" t="s">
        <v>7789</v>
      </c>
      <c r="AB242" t="s">
        <v>7774</v>
      </c>
      <c r="AF242" t="s">
        <v>5678</v>
      </c>
      <c r="AG242">
        <v>42.772319639999999</v>
      </c>
      <c r="AH242">
        <v>-82.037526700000001</v>
      </c>
      <c r="AI242">
        <v>203</v>
      </c>
      <c r="AJ242">
        <v>290</v>
      </c>
      <c r="AL242">
        <v>15</v>
      </c>
      <c r="AM242">
        <v>986</v>
      </c>
      <c r="AN242">
        <v>3.9950000000000001</v>
      </c>
      <c r="AO242">
        <v>407.69799999999998</v>
      </c>
      <c r="AP242">
        <v>2115</v>
      </c>
      <c r="AQ242">
        <v>2116</v>
      </c>
      <c r="AT242">
        <v>1.24</v>
      </c>
      <c r="AU242">
        <v>1.23</v>
      </c>
      <c r="AW242">
        <v>2.15</v>
      </c>
      <c r="AX242">
        <v>2.14</v>
      </c>
      <c r="BD242">
        <v>0.62</v>
      </c>
      <c r="BE242">
        <v>9</v>
      </c>
      <c r="BF242" t="s">
        <v>1344</v>
      </c>
      <c r="BG242" t="s">
        <v>4131</v>
      </c>
      <c r="BH242">
        <v>245</v>
      </c>
      <c r="BI242" t="s">
        <v>5753</v>
      </c>
      <c r="BJ242" t="s">
        <v>7773</v>
      </c>
      <c r="BK242">
        <v>245</v>
      </c>
      <c r="BL242">
        <v>1520</v>
      </c>
      <c r="BS242">
        <v>13</v>
      </c>
      <c r="BT242">
        <v>0.66</v>
      </c>
      <c r="BU242">
        <v>0.57999999999999996</v>
      </c>
      <c r="BV242">
        <v>0.57999999999999996</v>
      </c>
      <c r="BW242">
        <v>42.772319639999999</v>
      </c>
      <c r="BX242">
        <v>-82.037526700000001</v>
      </c>
      <c r="BY242">
        <v>4736053.6950000003</v>
      </c>
      <c r="BZ242">
        <v>203.01400000000001</v>
      </c>
      <c r="CA242">
        <v>128.1</v>
      </c>
      <c r="CB242" t="s">
        <v>7536</v>
      </c>
      <c r="CC242">
        <v>7</v>
      </c>
      <c r="CD242">
        <v>10</v>
      </c>
      <c r="CE242">
        <v>12</v>
      </c>
      <c r="CF242">
        <v>12</v>
      </c>
      <c r="CG242" t="s">
        <v>5677</v>
      </c>
      <c r="CH242">
        <v>414</v>
      </c>
      <c r="CI242" t="s">
        <v>3290</v>
      </c>
      <c r="CJ242" t="s">
        <v>7332</v>
      </c>
      <c r="CK242">
        <v>5.56</v>
      </c>
      <c r="CL242">
        <v>1.9</v>
      </c>
      <c r="CM242" t="s">
        <v>4131</v>
      </c>
      <c r="CO242" t="str">
        <f>VLOOKUP(CM242,AutoSCAN_ORG!B245:CF2760,1,FALSE)</f>
        <v>AS00-0000972</v>
      </c>
      <c r="CP242">
        <f>VLOOKUP($CM242,AutoSCAN_ORG!$B$1:$CF$2516,2,FALSE)</f>
        <v>1367.096</v>
      </c>
      <c r="CQ242">
        <f>VLOOKUP($CM242,AutoSCAN_ORG!$B$1:$CF$2516,3,FALSE)</f>
        <v>9.6639999999999997</v>
      </c>
      <c r="CR242">
        <f>VLOOKUP($CM242,AutoSCAN_ORG!$B$1:$CF$2516,4,FALSE)</f>
        <v>224.66399999999999</v>
      </c>
      <c r="CS242">
        <f>VLOOKUP($CM242,AutoSCAN_ORG!$B$1:$CF$2516,5,FALSE)</f>
        <v>6.2949999999999999</v>
      </c>
      <c r="CT242" t="str">
        <f>VLOOKUP($CM242,AutoSCAN_ORG!$B$1:$CF$2516,6,FALSE)</f>
        <v>MELO-CORR</v>
      </c>
      <c r="CU242">
        <f>VLOOKUP($CM242,AutoSCAN_ORG!$B$1:$CF$2516,7,FALSE)</f>
        <v>0</v>
      </c>
      <c r="CV242">
        <f>VLOOKUP($CM242,AutoSCAN_ORG!$B$1:$CF$2516,69,FALSE)</f>
        <v>0</v>
      </c>
      <c r="CW242">
        <f>VLOOKUP($CM242,AutoSCAN_ORG!$B$1:$CF$2516,70,FALSE)</f>
        <v>0</v>
      </c>
      <c r="CX242" t="str">
        <f>VLOOKUP($CM242,AutoSCAN_ORG!$B$1:$CF$2516,71,FALSE)</f>
        <v>Y</v>
      </c>
      <c r="CZ242">
        <f>VLOOKUP($CM242,AutoSCAN_ORG!$B$1:$CF$2516,73,FALSE)</f>
        <v>0</v>
      </c>
      <c r="DA242">
        <f>VLOOKUP($CM242,AutoSCAN_ORG!$B$1:$CF$2516,74,FALSE)</f>
        <v>0</v>
      </c>
      <c r="DB242">
        <f>VLOOKUP($CM242,AutoSCAN_ORG!$B$1:$CF$2516,75,FALSE)</f>
        <v>0</v>
      </c>
      <c r="DC242">
        <f>VLOOKUP($CM242,AutoSCAN_ORG!$B$1:$CF$2516,76,FALSE)</f>
        <v>0</v>
      </c>
      <c r="DD242">
        <f>VLOOKUP($CM242,AutoSCAN_ORG!$B$1:$CF$2516,77,FALSE)</f>
        <v>0</v>
      </c>
      <c r="DF242">
        <f>VLOOKUP($CM242,AutoSCAN_ORG!$B$1:$CF$2516,79,FALSE)</f>
        <v>11.15</v>
      </c>
      <c r="DG242">
        <f>VLOOKUP($CM242,AutoSCAN_ORG!$B$1:$CF$2516,80,FALSE)</f>
        <v>11.15</v>
      </c>
      <c r="DH242">
        <f>VLOOKUP($CM242,AutoSCAN_ORG!$B$1:$CF$2516,81,FALSE)</f>
        <v>1.4999999999999999E-2</v>
      </c>
      <c r="DI242">
        <f>VLOOKUP($CM242,AutoSCAN_ORG!$B$1:$CF$2516,82,FALSE)</f>
        <v>2.8000000000000001E-2</v>
      </c>
      <c r="DJ242">
        <f>VLOOKUP($CM242,AutoSCAN_ORG!$B$1:$CF$2516,83,FALSE)</f>
        <v>0.76600000000000001</v>
      </c>
    </row>
    <row r="243" spans="2:114" x14ac:dyDescent="0.35">
      <c r="B243" t="s">
        <v>4132</v>
      </c>
      <c r="C243">
        <v>246</v>
      </c>
      <c r="D243" t="s">
        <v>7778</v>
      </c>
      <c r="E243">
        <v>420</v>
      </c>
      <c r="F243">
        <v>1367.203</v>
      </c>
      <c r="G243">
        <v>10</v>
      </c>
      <c r="H243" t="s">
        <v>7782</v>
      </c>
      <c r="I243" t="s">
        <v>7773</v>
      </c>
      <c r="J243" t="s">
        <v>5753</v>
      </c>
      <c r="K243">
        <v>13</v>
      </c>
      <c r="L243">
        <v>0.73</v>
      </c>
      <c r="M243">
        <v>10</v>
      </c>
      <c r="N243">
        <v>9</v>
      </c>
      <c r="O243" t="s">
        <v>7501</v>
      </c>
      <c r="R243" t="s">
        <v>7784</v>
      </c>
      <c r="S243" t="s">
        <v>7774</v>
      </c>
      <c r="T243" t="s">
        <v>7203</v>
      </c>
      <c r="U243" t="s">
        <v>7528</v>
      </c>
      <c r="V243" t="s">
        <v>7528</v>
      </c>
      <c r="W243">
        <v>5.56</v>
      </c>
      <c r="X243" t="s">
        <v>7897</v>
      </c>
      <c r="Y243">
        <v>1.9</v>
      </c>
      <c r="Z243" t="s">
        <v>7774</v>
      </c>
      <c r="AA243" t="s">
        <v>7789</v>
      </c>
      <c r="AB243" t="s">
        <v>7774</v>
      </c>
      <c r="AF243" t="s">
        <v>5678</v>
      </c>
      <c r="AG243">
        <v>42.77231871</v>
      </c>
      <c r="AH243">
        <v>-82.037526729999996</v>
      </c>
      <c r="AI243">
        <v>203</v>
      </c>
      <c r="AJ243">
        <v>290</v>
      </c>
      <c r="AL243">
        <v>15</v>
      </c>
      <c r="AM243">
        <v>986</v>
      </c>
      <c r="AN243">
        <v>4.0970000000000004</v>
      </c>
      <c r="AO243">
        <v>420.12299999999999</v>
      </c>
      <c r="AP243">
        <v>2114</v>
      </c>
      <c r="AQ243">
        <v>2115</v>
      </c>
      <c r="AT243">
        <v>1.23</v>
      </c>
      <c r="AU243">
        <v>1.23</v>
      </c>
      <c r="AW243">
        <v>2.14</v>
      </c>
      <c r="AX243">
        <v>2.14</v>
      </c>
      <c r="BD243">
        <v>0.73</v>
      </c>
      <c r="BE243">
        <v>10</v>
      </c>
      <c r="BF243" t="s">
        <v>1345</v>
      </c>
      <c r="BG243" t="s">
        <v>4132</v>
      </c>
      <c r="BH243">
        <v>246</v>
      </c>
      <c r="BI243" t="s">
        <v>5753</v>
      </c>
      <c r="BJ243" t="s">
        <v>7773</v>
      </c>
      <c r="BK243">
        <v>246</v>
      </c>
      <c r="BL243">
        <v>1520</v>
      </c>
      <c r="BS243">
        <v>13</v>
      </c>
      <c r="BT243">
        <v>0.66</v>
      </c>
      <c r="BU243">
        <v>0.57999999999999996</v>
      </c>
      <c r="BV243">
        <v>0.57999999999999996</v>
      </c>
      <c r="BW243">
        <v>42.77231871</v>
      </c>
      <c r="BX243">
        <v>-82.037526729999996</v>
      </c>
      <c r="BY243">
        <v>4736053.5920000002</v>
      </c>
      <c r="BZ243">
        <v>203.01400000000001</v>
      </c>
      <c r="CA243">
        <v>133.30000000000001</v>
      </c>
      <c r="CB243" t="s">
        <v>7510</v>
      </c>
      <c r="CC243">
        <v>7</v>
      </c>
      <c r="CD243">
        <v>10</v>
      </c>
      <c r="CE243">
        <v>12</v>
      </c>
      <c r="CF243">
        <v>12</v>
      </c>
      <c r="CG243" t="s">
        <v>5677</v>
      </c>
      <c r="CH243">
        <v>414</v>
      </c>
      <c r="CI243" t="s">
        <v>3290</v>
      </c>
      <c r="CJ243" t="s">
        <v>7332</v>
      </c>
      <c r="CK243">
        <v>5.56</v>
      </c>
      <c r="CL243">
        <v>1.9</v>
      </c>
      <c r="CM243" t="s">
        <v>4132</v>
      </c>
      <c r="CO243" t="str">
        <f>VLOOKUP(CM243,AutoSCAN_ORG!B246:CF2761,1,FALSE)</f>
        <v>AS00-0000973</v>
      </c>
      <c r="CP243">
        <f>VLOOKUP($CM243,AutoSCAN_ORG!$B$1:$CF$2516,2,FALSE)</f>
        <v>1367.1990000000001</v>
      </c>
      <c r="CQ243">
        <f>VLOOKUP($CM243,AutoSCAN_ORG!$B$1:$CF$2516,3,FALSE)</f>
        <v>9.7270000000000003</v>
      </c>
      <c r="CR243">
        <f>VLOOKUP($CM243,AutoSCAN_ORG!$B$1:$CF$2516,4,FALSE)</f>
        <v>222.75</v>
      </c>
      <c r="CS243">
        <f>VLOOKUP($CM243,AutoSCAN_ORG!$B$1:$CF$2516,5,FALSE)</f>
        <v>6.2949999999999999</v>
      </c>
      <c r="CT243" t="str">
        <f>VLOOKUP($CM243,AutoSCAN_ORG!$B$1:$CF$2516,6,FALSE)</f>
        <v>MELO-CORR</v>
      </c>
      <c r="CU243">
        <f>VLOOKUP($CM243,AutoSCAN_ORG!$B$1:$CF$2516,7,FALSE)</f>
        <v>0</v>
      </c>
      <c r="CV243">
        <f>VLOOKUP($CM243,AutoSCAN_ORG!$B$1:$CF$2516,69,FALSE)</f>
        <v>0</v>
      </c>
      <c r="CW243">
        <f>VLOOKUP($CM243,AutoSCAN_ORG!$B$1:$CF$2516,70,FALSE)</f>
        <v>0</v>
      </c>
      <c r="CX243" t="str">
        <f>VLOOKUP($CM243,AutoSCAN_ORG!$B$1:$CF$2516,71,FALSE)</f>
        <v>Y</v>
      </c>
      <c r="CZ243">
        <f>VLOOKUP($CM243,AutoSCAN_ORG!$B$1:$CF$2516,73,FALSE)</f>
        <v>0</v>
      </c>
      <c r="DA243">
        <f>VLOOKUP($CM243,AutoSCAN_ORG!$B$1:$CF$2516,74,FALSE)</f>
        <v>0</v>
      </c>
      <c r="DB243">
        <f>VLOOKUP($CM243,AutoSCAN_ORG!$B$1:$CF$2516,75,FALSE)</f>
        <v>0</v>
      </c>
      <c r="DC243">
        <f>VLOOKUP($CM243,AutoSCAN_ORG!$B$1:$CF$2516,76,FALSE)</f>
        <v>0</v>
      </c>
      <c r="DD243">
        <f>VLOOKUP($CM243,AutoSCAN_ORG!$B$1:$CF$2516,77,FALSE)</f>
        <v>0</v>
      </c>
      <c r="DF243">
        <f>VLOOKUP($CM243,AutoSCAN_ORG!$B$1:$CF$2516,79,FALSE)</f>
        <v>13.18</v>
      </c>
      <c r="DG243">
        <f>VLOOKUP($CM243,AutoSCAN_ORG!$B$1:$CF$2516,80,FALSE)</f>
        <v>13.18</v>
      </c>
      <c r="DH243">
        <f>VLOOKUP($CM243,AutoSCAN_ORG!$B$1:$CF$2516,81,FALSE)</f>
        <v>0.02</v>
      </c>
      <c r="DI243">
        <f>VLOOKUP($CM243,AutoSCAN_ORG!$B$1:$CF$2516,82,FALSE)</f>
        <v>4.3999999999999997E-2</v>
      </c>
      <c r="DJ243">
        <f>VLOOKUP($CM243,AutoSCAN_ORG!$B$1:$CF$2516,83,FALSE)</f>
        <v>0.73599999999999999</v>
      </c>
    </row>
    <row r="244" spans="2:114" x14ac:dyDescent="0.35">
      <c r="B244" t="s">
        <v>4133</v>
      </c>
      <c r="C244">
        <v>247</v>
      </c>
      <c r="D244" t="s">
        <v>7778</v>
      </c>
      <c r="E244">
        <v>421</v>
      </c>
      <c r="F244">
        <v>1367.373</v>
      </c>
      <c r="G244">
        <v>10</v>
      </c>
      <c r="H244" t="s">
        <v>7782</v>
      </c>
      <c r="I244" t="s">
        <v>7773</v>
      </c>
      <c r="J244" t="s">
        <v>5753</v>
      </c>
      <c r="K244">
        <v>11</v>
      </c>
      <c r="L244">
        <v>0.61</v>
      </c>
      <c r="M244">
        <v>10</v>
      </c>
      <c r="N244">
        <v>10</v>
      </c>
      <c r="O244" t="s">
        <v>7499</v>
      </c>
      <c r="R244" t="s">
        <v>7784</v>
      </c>
      <c r="S244" t="s">
        <v>7774</v>
      </c>
      <c r="T244" t="s">
        <v>7203</v>
      </c>
      <c r="U244" t="s">
        <v>7528</v>
      </c>
      <c r="V244" t="s">
        <v>7528</v>
      </c>
      <c r="W244">
        <v>5.56</v>
      </c>
      <c r="X244" t="s">
        <v>7897</v>
      </c>
      <c r="Y244">
        <v>1.9</v>
      </c>
      <c r="Z244" t="s">
        <v>7774</v>
      </c>
      <c r="AA244" t="s">
        <v>7789</v>
      </c>
      <c r="AB244" t="s">
        <v>7774</v>
      </c>
      <c r="AF244" t="s">
        <v>5678</v>
      </c>
      <c r="AG244">
        <v>42.77231716</v>
      </c>
      <c r="AH244">
        <v>-82.037526779999993</v>
      </c>
      <c r="AI244">
        <v>203</v>
      </c>
      <c r="AJ244">
        <v>290</v>
      </c>
      <c r="AL244">
        <v>15</v>
      </c>
      <c r="AM244">
        <v>986</v>
      </c>
      <c r="AN244">
        <v>4.2670000000000003</v>
      </c>
      <c r="AO244">
        <v>420.22300000000001</v>
      </c>
      <c r="AP244">
        <v>2115</v>
      </c>
      <c r="AQ244">
        <v>2116</v>
      </c>
      <c r="AT244">
        <v>1.24</v>
      </c>
      <c r="AU244">
        <v>1.23</v>
      </c>
      <c r="AW244">
        <v>2.15</v>
      </c>
      <c r="AX244">
        <v>2.14</v>
      </c>
      <c r="BD244">
        <v>0.61</v>
      </c>
      <c r="BE244">
        <v>10</v>
      </c>
      <c r="BF244" t="s">
        <v>1346</v>
      </c>
      <c r="BG244" t="s">
        <v>4133</v>
      </c>
      <c r="BH244">
        <v>247</v>
      </c>
      <c r="BI244" t="s">
        <v>5753</v>
      </c>
      <c r="BJ244" t="s">
        <v>7773</v>
      </c>
      <c r="BK244">
        <v>247</v>
      </c>
      <c r="BL244">
        <v>1520</v>
      </c>
      <c r="BS244">
        <v>13</v>
      </c>
      <c r="BT244">
        <v>0.66</v>
      </c>
      <c r="BU244">
        <v>0.57999999999999996</v>
      </c>
      <c r="BV244">
        <v>0.57999999999999996</v>
      </c>
      <c r="BW244">
        <v>42.77231716</v>
      </c>
      <c r="BX244">
        <v>-82.037526779999993</v>
      </c>
      <c r="BY244">
        <v>4736053.4210000001</v>
      </c>
      <c r="BZ244">
        <v>203.01400000000001</v>
      </c>
      <c r="CA244">
        <v>136.5</v>
      </c>
      <c r="CB244" t="s">
        <v>7360</v>
      </c>
      <c r="CC244">
        <v>7</v>
      </c>
      <c r="CD244">
        <v>10</v>
      </c>
      <c r="CE244">
        <v>12</v>
      </c>
      <c r="CF244">
        <v>12</v>
      </c>
      <c r="CG244" t="s">
        <v>5677</v>
      </c>
      <c r="CH244">
        <v>414</v>
      </c>
      <c r="CI244" t="s">
        <v>3290</v>
      </c>
      <c r="CJ244" t="s">
        <v>7332</v>
      </c>
      <c r="CK244">
        <v>5.56</v>
      </c>
      <c r="CL244">
        <v>1.9</v>
      </c>
      <c r="CM244" t="s">
        <v>4133</v>
      </c>
      <c r="CO244" t="str">
        <f>VLOOKUP(CM244,AutoSCAN_ORG!B247:CF2762,1,FALSE)</f>
        <v>AS00-0000974</v>
      </c>
      <c r="CP244">
        <f>VLOOKUP($CM244,AutoSCAN_ORG!$B$1:$CF$2516,2,FALSE)</f>
        <v>1367.37</v>
      </c>
      <c r="CQ244">
        <f>VLOOKUP($CM244,AutoSCAN_ORG!$B$1:$CF$2516,3,FALSE)</f>
        <v>8.8859999999999992</v>
      </c>
      <c r="CR244">
        <f>VLOOKUP($CM244,AutoSCAN_ORG!$B$1:$CF$2516,4,FALSE)</f>
        <v>219.262</v>
      </c>
      <c r="CS244">
        <f>VLOOKUP($CM244,AutoSCAN_ORG!$B$1:$CF$2516,5,FALSE)</f>
        <v>6.2949999999999999</v>
      </c>
      <c r="CT244" t="str">
        <f>VLOOKUP($CM244,AutoSCAN_ORG!$B$1:$CF$2516,6,FALSE)</f>
        <v>MELO-CORR</v>
      </c>
      <c r="CU244">
        <f>VLOOKUP($CM244,AutoSCAN_ORG!$B$1:$CF$2516,7,FALSE)</f>
        <v>0</v>
      </c>
      <c r="CV244">
        <f>VLOOKUP($CM244,AutoSCAN_ORG!$B$1:$CF$2516,69,FALSE)</f>
        <v>0</v>
      </c>
      <c r="CW244">
        <f>VLOOKUP($CM244,AutoSCAN_ORG!$B$1:$CF$2516,70,FALSE)</f>
        <v>0</v>
      </c>
      <c r="CX244" t="str">
        <f>VLOOKUP($CM244,AutoSCAN_ORG!$B$1:$CF$2516,71,FALSE)</f>
        <v>Y</v>
      </c>
      <c r="CZ244">
        <f>VLOOKUP($CM244,AutoSCAN_ORG!$B$1:$CF$2516,73,FALSE)</f>
        <v>0</v>
      </c>
      <c r="DA244">
        <f>VLOOKUP($CM244,AutoSCAN_ORG!$B$1:$CF$2516,74,FALSE)</f>
        <v>0</v>
      </c>
      <c r="DB244">
        <f>VLOOKUP($CM244,AutoSCAN_ORG!$B$1:$CF$2516,75,FALSE)</f>
        <v>0</v>
      </c>
      <c r="DC244">
        <f>VLOOKUP($CM244,AutoSCAN_ORG!$B$1:$CF$2516,76,FALSE)</f>
        <v>0</v>
      </c>
      <c r="DD244">
        <f>VLOOKUP($CM244,AutoSCAN_ORG!$B$1:$CF$2516,77,FALSE)</f>
        <v>0</v>
      </c>
      <c r="DF244">
        <f>VLOOKUP($CM244,AutoSCAN_ORG!$B$1:$CF$2516,79,FALSE)</f>
        <v>11.02</v>
      </c>
      <c r="DG244">
        <f>VLOOKUP($CM244,AutoSCAN_ORG!$B$1:$CF$2516,80,FALSE)</f>
        <v>11.02</v>
      </c>
      <c r="DH244">
        <f>VLOOKUP($CM244,AutoSCAN_ORG!$B$1:$CF$2516,81,FALSE)</f>
        <v>2.7E-2</v>
      </c>
      <c r="DI244">
        <f>VLOOKUP($CM244,AutoSCAN_ORG!$B$1:$CF$2516,82,FALSE)</f>
        <v>0.03</v>
      </c>
      <c r="DJ244">
        <f>VLOOKUP($CM244,AutoSCAN_ORG!$B$1:$CF$2516,83,FALSE)</f>
        <v>0.86399999999999999</v>
      </c>
    </row>
    <row r="245" spans="2:114" x14ac:dyDescent="0.35">
      <c r="B245" t="s">
        <v>4134</v>
      </c>
      <c r="C245">
        <v>248</v>
      </c>
      <c r="D245" t="s">
        <v>7778</v>
      </c>
      <c r="E245">
        <v>422</v>
      </c>
      <c r="F245">
        <v>1367.441</v>
      </c>
      <c r="G245">
        <v>10</v>
      </c>
      <c r="H245" t="s">
        <v>7782</v>
      </c>
      <c r="I245" t="s">
        <v>7773</v>
      </c>
      <c r="J245" t="s">
        <v>5753</v>
      </c>
      <c r="K245">
        <v>13</v>
      </c>
      <c r="L245">
        <v>0.7</v>
      </c>
      <c r="M245">
        <v>9</v>
      </c>
      <c r="N245">
        <v>9</v>
      </c>
      <c r="O245" t="s">
        <v>7508</v>
      </c>
      <c r="Q245">
        <v>16</v>
      </c>
      <c r="R245" t="s">
        <v>7784</v>
      </c>
      <c r="S245" t="s">
        <v>7774</v>
      </c>
      <c r="T245" t="s">
        <v>7203</v>
      </c>
      <c r="U245" t="s">
        <v>7528</v>
      </c>
      <c r="V245" t="s">
        <v>7528</v>
      </c>
      <c r="W245">
        <v>5.56</v>
      </c>
      <c r="X245" t="s">
        <v>7897</v>
      </c>
      <c r="Y245">
        <v>1.9</v>
      </c>
      <c r="Z245" t="s">
        <v>7774</v>
      </c>
      <c r="AA245" t="s">
        <v>7789</v>
      </c>
      <c r="AB245" t="s">
        <v>7774</v>
      </c>
      <c r="AF245" t="s">
        <v>5678</v>
      </c>
      <c r="AG245">
        <v>42.772316539999998</v>
      </c>
      <c r="AH245">
        <v>-82.037526799999995</v>
      </c>
      <c r="AI245">
        <v>203</v>
      </c>
      <c r="AJ245">
        <v>290</v>
      </c>
      <c r="AL245">
        <v>15</v>
      </c>
      <c r="AM245">
        <v>986</v>
      </c>
      <c r="AN245">
        <v>4.3360000000000003</v>
      </c>
      <c r="AO245">
        <v>420.65199999999999</v>
      </c>
      <c r="AP245">
        <v>2115</v>
      </c>
      <c r="AQ245">
        <v>2115</v>
      </c>
      <c r="AT245">
        <v>1.24</v>
      </c>
      <c r="AU245">
        <v>1.23</v>
      </c>
      <c r="AW245">
        <v>2.14</v>
      </c>
      <c r="AX245">
        <v>2.14</v>
      </c>
      <c r="BD245">
        <v>0.7</v>
      </c>
      <c r="BE245">
        <v>9</v>
      </c>
      <c r="BF245" t="s">
        <v>1347</v>
      </c>
      <c r="BG245" t="s">
        <v>4134</v>
      </c>
      <c r="BH245">
        <v>248</v>
      </c>
      <c r="BI245" t="s">
        <v>5753</v>
      </c>
      <c r="BJ245" t="s">
        <v>7773</v>
      </c>
      <c r="BK245">
        <v>248</v>
      </c>
      <c r="BL245">
        <v>1520</v>
      </c>
      <c r="BM245">
        <v>423</v>
      </c>
      <c r="BN245">
        <v>16</v>
      </c>
      <c r="BS245">
        <v>13</v>
      </c>
      <c r="BT245">
        <v>0.66</v>
      </c>
      <c r="BU245">
        <v>0.57999999999999996</v>
      </c>
      <c r="BV245">
        <v>0.57999999999999996</v>
      </c>
      <c r="BW245">
        <v>42.772316539999998</v>
      </c>
      <c r="BX245">
        <v>-82.037526799999995</v>
      </c>
      <c r="BY245">
        <v>4736053.352</v>
      </c>
      <c r="BZ245">
        <v>203.01400000000001</v>
      </c>
      <c r="CA245">
        <v>133.5</v>
      </c>
      <c r="CB245" t="s">
        <v>7510</v>
      </c>
      <c r="CC245">
        <v>7</v>
      </c>
      <c r="CD245">
        <v>10</v>
      </c>
      <c r="CE245">
        <v>12</v>
      </c>
      <c r="CF245">
        <v>12</v>
      </c>
      <c r="CG245" t="s">
        <v>5677</v>
      </c>
      <c r="CH245">
        <v>414</v>
      </c>
      <c r="CI245" t="s">
        <v>3290</v>
      </c>
      <c r="CJ245" t="s">
        <v>7332</v>
      </c>
      <c r="CK245">
        <v>5.56</v>
      </c>
      <c r="CL245">
        <v>1.9</v>
      </c>
      <c r="CM245" t="s">
        <v>4134</v>
      </c>
      <c r="CO245" t="str">
        <f>VLOOKUP(CM245,AutoSCAN_ORG!B248:CF2763,1,FALSE)</f>
        <v>AS00-0000975</v>
      </c>
      <c r="CP245">
        <f>VLOOKUP($CM245,AutoSCAN_ORG!$B$1:$CF$2516,2,FALSE)</f>
        <v>1367.4380000000001</v>
      </c>
      <c r="CQ245">
        <f>VLOOKUP($CM245,AutoSCAN_ORG!$B$1:$CF$2516,3,FALSE)</f>
        <v>8.0299999999999994</v>
      </c>
      <c r="CR245">
        <f>VLOOKUP($CM245,AutoSCAN_ORG!$B$1:$CF$2516,4,FALSE)</f>
        <v>221.672</v>
      </c>
      <c r="CS245">
        <f>VLOOKUP($CM245,AutoSCAN_ORG!$B$1:$CF$2516,5,FALSE)</f>
        <v>6.2949999999999999</v>
      </c>
      <c r="CT245" t="str">
        <f>VLOOKUP($CM245,AutoSCAN_ORG!$B$1:$CF$2516,6,FALSE)</f>
        <v>MELO-CORR</v>
      </c>
      <c r="CU245">
        <f>VLOOKUP($CM245,AutoSCAN_ORG!$B$1:$CF$2516,7,FALSE)</f>
        <v>0</v>
      </c>
      <c r="CV245">
        <f>VLOOKUP($CM245,AutoSCAN_ORG!$B$1:$CF$2516,69,FALSE)</f>
        <v>0</v>
      </c>
      <c r="CW245">
        <f>VLOOKUP($CM245,AutoSCAN_ORG!$B$1:$CF$2516,70,FALSE)</f>
        <v>0</v>
      </c>
      <c r="CX245" t="str">
        <f>VLOOKUP($CM245,AutoSCAN_ORG!$B$1:$CF$2516,71,FALSE)</f>
        <v>Y</v>
      </c>
      <c r="CZ245">
        <f>VLOOKUP($CM245,AutoSCAN_ORG!$B$1:$CF$2516,73,FALSE)</f>
        <v>0</v>
      </c>
      <c r="DA245">
        <f>VLOOKUP($CM245,AutoSCAN_ORG!$B$1:$CF$2516,74,FALSE)</f>
        <v>0</v>
      </c>
      <c r="DB245">
        <f>VLOOKUP($CM245,AutoSCAN_ORG!$B$1:$CF$2516,75,FALSE)</f>
        <v>0</v>
      </c>
      <c r="DC245">
        <f>VLOOKUP($CM245,AutoSCAN_ORG!$B$1:$CF$2516,76,FALSE)</f>
        <v>0</v>
      </c>
      <c r="DD245">
        <f>VLOOKUP($CM245,AutoSCAN_ORG!$B$1:$CF$2516,77,FALSE)</f>
        <v>0</v>
      </c>
      <c r="DF245">
        <f>VLOOKUP($CM245,AutoSCAN_ORG!$B$1:$CF$2516,79,FALSE)</f>
        <v>12.54</v>
      </c>
      <c r="DG245">
        <f>VLOOKUP($CM245,AutoSCAN_ORG!$B$1:$CF$2516,80,FALSE)</f>
        <v>12.54</v>
      </c>
      <c r="DH245">
        <f>VLOOKUP($CM245,AutoSCAN_ORG!$B$1:$CF$2516,81,FALSE)</f>
        <v>3.1E-2</v>
      </c>
      <c r="DI245">
        <f>VLOOKUP($CM245,AutoSCAN_ORG!$B$1:$CF$2516,82,FALSE)</f>
        <v>4.3999999999999997E-2</v>
      </c>
      <c r="DJ245">
        <f>VLOOKUP($CM245,AutoSCAN_ORG!$B$1:$CF$2516,83,FALSE)</f>
        <v>0.87</v>
      </c>
    </row>
    <row r="246" spans="2:114" x14ac:dyDescent="0.35">
      <c r="B246" t="s">
        <v>4135</v>
      </c>
      <c r="C246">
        <v>250</v>
      </c>
      <c r="D246" t="s">
        <v>7778</v>
      </c>
      <c r="E246">
        <v>424</v>
      </c>
      <c r="F246">
        <v>1367.462</v>
      </c>
      <c r="G246">
        <v>10</v>
      </c>
      <c r="H246" t="s">
        <v>7782</v>
      </c>
      <c r="I246" t="s">
        <v>7773</v>
      </c>
      <c r="J246" t="s">
        <v>5753</v>
      </c>
      <c r="K246">
        <v>12</v>
      </c>
      <c r="L246">
        <v>0.68</v>
      </c>
      <c r="M246">
        <v>9</v>
      </c>
      <c r="N246">
        <v>12</v>
      </c>
      <c r="O246" t="s">
        <v>7506</v>
      </c>
      <c r="Q246">
        <v>16</v>
      </c>
      <c r="R246" t="s">
        <v>7784</v>
      </c>
      <c r="S246" t="s">
        <v>7774</v>
      </c>
      <c r="T246" t="s">
        <v>7203</v>
      </c>
      <c r="U246" t="s">
        <v>7528</v>
      </c>
      <c r="V246" t="s">
        <v>7528</v>
      </c>
      <c r="W246">
        <v>5.56</v>
      </c>
      <c r="X246" t="s">
        <v>7897</v>
      </c>
      <c r="Y246">
        <v>1.9</v>
      </c>
      <c r="Z246" t="s">
        <v>7774</v>
      </c>
      <c r="AA246" t="s">
        <v>7786</v>
      </c>
      <c r="AB246" t="s">
        <v>7774</v>
      </c>
      <c r="AC246">
        <v>10</v>
      </c>
      <c r="AD246">
        <v>10</v>
      </c>
      <c r="AE246">
        <v>15</v>
      </c>
      <c r="AF246" t="s">
        <v>5683</v>
      </c>
      <c r="AG246">
        <v>42.772316349999997</v>
      </c>
      <c r="AH246">
        <v>-82.037526799999995</v>
      </c>
      <c r="AI246">
        <v>203</v>
      </c>
      <c r="AJ246">
        <v>290</v>
      </c>
      <c r="AL246">
        <v>15</v>
      </c>
      <c r="AM246">
        <v>986</v>
      </c>
      <c r="AN246">
        <v>4.3570000000000002</v>
      </c>
      <c r="AO246">
        <v>414.12900000000002</v>
      </c>
      <c r="AP246">
        <v>2115</v>
      </c>
      <c r="AQ246">
        <v>2116</v>
      </c>
      <c r="AT246">
        <v>1.24</v>
      </c>
      <c r="AU246">
        <v>1.24</v>
      </c>
      <c r="AW246">
        <v>2.15</v>
      </c>
      <c r="AX246">
        <v>2.14</v>
      </c>
      <c r="BD246">
        <v>0.68</v>
      </c>
      <c r="BE246">
        <v>9</v>
      </c>
      <c r="BF246" t="s">
        <v>1348</v>
      </c>
      <c r="BG246" t="s">
        <v>4135</v>
      </c>
      <c r="BH246">
        <v>250</v>
      </c>
      <c r="BI246" t="s">
        <v>5753</v>
      </c>
      <c r="BJ246" t="s">
        <v>7773</v>
      </c>
      <c r="BK246">
        <v>250</v>
      </c>
      <c r="BL246">
        <v>1520</v>
      </c>
      <c r="BM246">
        <v>423</v>
      </c>
      <c r="BN246">
        <v>16</v>
      </c>
      <c r="BS246">
        <v>13</v>
      </c>
      <c r="BT246">
        <v>0.66</v>
      </c>
      <c r="BU246">
        <v>0.57999999999999996</v>
      </c>
      <c r="BV246">
        <v>0.57999999999999996</v>
      </c>
      <c r="BW246">
        <v>42.772316349999997</v>
      </c>
      <c r="BX246">
        <v>-82.037526799999995</v>
      </c>
      <c r="BY246">
        <v>4736053.3310000002</v>
      </c>
      <c r="BZ246">
        <v>203.01400000000001</v>
      </c>
      <c r="CA246">
        <v>130.80000000000001</v>
      </c>
      <c r="CB246" t="s">
        <v>7535</v>
      </c>
      <c r="CC246">
        <v>7</v>
      </c>
      <c r="CD246">
        <v>10</v>
      </c>
      <c r="CE246">
        <v>12</v>
      </c>
      <c r="CF246">
        <v>12</v>
      </c>
      <c r="CG246" t="s">
        <v>5677</v>
      </c>
      <c r="CH246">
        <v>414</v>
      </c>
      <c r="CI246" t="s">
        <v>3290</v>
      </c>
      <c r="CJ246" t="s">
        <v>7332</v>
      </c>
      <c r="CK246">
        <v>5.56</v>
      </c>
      <c r="CL246">
        <v>1.9</v>
      </c>
      <c r="CM246" t="s">
        <v>4135</v>
      </c>
      <c r="CO246" t="str">
        <f>VLOOKUP(CM246,AutoSCAN_ORG!B250:CF2765,1,FALSE)</f>
        <v>AS00-0000976</v>
      </c>
      <c r="CP246">
        <f>VLOOKUP($CM246,AutoSCAN_ORG!$B$1:$CF$2516,2,FALSE)</f>
        <v>1367.4590000000001</v>
      </c>
      <c r="CQ246">
        <f>VLOOKUP($CM246,AutoSCAN_ORG!$B$1:$CF$2516,3,FALSE)</f>
        <v>8.7260000000000009</v>
      </c>
      <c r="CR246">
        <f>VLOOKUP($CM246,AutoSCAN_ORG!$B$1:$CF$2516,4,FALSE)</f>
        <v>222.56899999999999</v>
      </c>
      <c r="CS246">
        <f>VLOOKUP($CM246,AutoSCAN_ORG!$B$1:$CF$2516,5,FALSE)</f>
        <v>6.2949999999999999</v>
      </c>
      <c r="CT246" t="str">
        <f>VLOOKUP($CM246,AutoSCAN_ORG!$B$1:$CF$2516,6,FALSE)</f>
        <v>MELO-CORR</v>
      </c>
      <c r="CU246">
        <f>VLOOKUP($CM246,AutoSCAN_ORG!$B$1:$CF$2516,7,FALSE)</f>
        <v>0</v>
      </c>
      <c r="CV246">
        <f>VLOOKUP($CM246,AutoSCAN_ORG!$B$1:$CF$2516,69,FALSE)</f>
        <v>0</v>
      </c>
      <c r="CW246">
        <f>VLOOKUP($CM246,AutoSCAN_ORG!$B$1:$CF$2516,70,FALSE)</f>
        <v>0</v>
      </c>
      <c r="CX246" t="str">
        <f>VLOOKUP($CM246,AutoSCAN_ORG!$B$1:$CF$2516,71,FALSE)</f>
        <v>Y</v>
      </c>
      <c r="CZ246">
        <f>VLOOKUP($CM246,AutoSCAN_ORG!$B$1:$CF$2516,73,FALSE)</f>
        <v>0</v>
      </c>
      <c r="DA246">
        <f>VLOOKUP($CM246,AutoSCAN_ORG!$B$1:$CF$2516,74,FALSE)</f>
        <v>0</v>
      </c>
      <c r="DB246">
        <f>VLOOKUP($CM246,AutoSCAN_ORG!$B$1:$CF$2516,75,FALSE)</f>
        <v>0</v>
      </c>
      <c r="DC246">
        <f>VLOOKUP($CM246,AutoSCAN_ORG!$B$1:$CF$2516,76,FALSE)</f>
        <v>0</v>
      </c>
      <c r="DD246">
        <f>VLOOKUP($CM246,AutoSCAN_ORG!$B$1:$CF$2516,77,FALSE)</f>
        <v>0</v>
      </c>
      <c r="DF246">
        <f>VLOOKUP($CM246,AutoSCAN_ORG!$B$1:$CF$2516,79,FALSE)</f>
        <v>12.15</v>
      </c>
      <c r="DG246">
        <f>VLOOKUP($CM246,AutoSCAN_ORG!$B$1:$CF$2516,80,FALSE)</f>
        <v>12.15</v>
      </c>
      <c r="DH246">
        <f>VLOOKUP($CM246,AutoSCAN_ORG!$B$1:$CF$2516,81,FALSE)</f>
        <v>3.1E-2</v>
      </c>
      <c r="DI246">
        <f>VLOOKUP($CM246,AutoSCAN_ORG!$B$1:$CF$2516,82,FALSE)</f>
        <v>4.2000000000000003E-2</v>
      </c>
      <c r="DJ246">
        <f>VLOOKUP($CM246,AutoSCAN_ORG!$B$1:$CF$2516,83,FALSE)</f>
        <v>0.84599999999999997</v>
      </c>
    </row>
    <row r="247" spans="2:114" x14ac:dyDescent="0.35">
      <c r="B247" t="s">
        <v>4136</v>
      </c>
      <c r="C247">
        <v>251</v>
      </c>
      <c r="D247" t="s">
        <v>7778</v>
      </c>
      <c r="E247">
        <v>425</v>
      </c>
      <c r="F247">
        <v>1369.19</v>
      </c>
      <c r="G247">
        <v>10</v>
      </c>
      <c r="H247" t="s">
        <v>7782</v>
      </c>
      <c r="I247" t="s">
        <v>7773</v>
      </c>
      <c r="J247" t="s">
        <v>5753</v>
      </c>
      <c r="K247">
        <v>12</v>
      </c>
      <c r="L247">
        <v>0.68</v>
      </c>
      <c r="M247">
        <v>11</v>
      </c>
      <c r="N247">
        <v>11</v>
      </c>
      <c r="O247" t="s">
        <v>7511</v>
      </c>
      <c r="R247" t="s">
        <v>7784</v>
      </c>
      <c r="S247" t="s">
        <v>7774</v>
      </c>
      <c r="T247" t="s">
        <v>7203</v>
      </c>
      <c r="U247" t="s">
        <v>7528</v>
      </c>
      <c r="V247" t="s">
        <v>7528</v>
      </c>
      <c r="W247">
        <v>5.56</v>
      </c>
      <c r="X247" t="s">
        <v>7897</v>
      </c>
      <c r="Y247">
        <v>1.9</v>
      </c>
      <c r="Z247" t="s">
        <v>7774</v>
      </c>
      <c r="AA247" t="s">
        <v>7788</v>
      </c>
      <c r="AB247" t="s">
        <v>7774</v>
      </c>
      <c r="AC247">
        <v>10</v>
      </c>
      <c r="AD247">
        <v>10</v>
      </c>
      <c r="AE247">
        <v>12</v>
      </c>
      <c r="AF247" t="s">
        <v>5683</v>
      </c>
      <c r="AG247">
        <v>42.772300710000003</v>
      </c>
      <c r="AH247">
        <v>-82.037527330000003</v>
      </c>
      <c r="AI247">
        <v>203</v>
      </c>
      <c r="AJ247">
        <v>290</v>
      </c>
      <c r="AL247">
        <v>15</v>
      </c>
      <c r="AM247">
        <v>986</v>
      </c>
      <c r="AN247">
        <v>6.0839999999999996</v>
      </c>
      <c r="AO247">
        <v>410.822</v>
      </c>
      <c r="AP247">
        <v>2113</v>
      </c>
      <c r="AQ247">
        <v>2114</v>
      </c>
      <c r="AT247">
        <v>1.23</v>
      </c>
      <c r="AU247">
        <v>1.23</v>
      </c>
      <c r="AW247">
        <v>2.14</v>
      </c>
      <c r="AX247">
        <v>2.14</v>
      </c>
      <c r="BD247">
        <v>0.68</v>
      </c>
      <c r="BE247">
        <v>11</v>
      </c>
      <c r="BF247" t="s">
        <v>1349</v>
      </c>
      <c r="BG247" t="s">
        <v>4136</v>
      </c>
      <c r="BH247">
        <v>251</v>
      </c>
      <c r="BI247" t="s">
        <v>5753</v>
      </c>
      <c r="BJ247" t="s">
        <v>7773</v>
      </c>
      <c r="BK247">
        <v>251</v>
      </c>
      <c r="BL247">
        <v>1520</v>
      </c>
      <c r="BS247">
        <v>13</v>
      </c>
      <c r="BT247">
        <v>0.66</v>
      </c>
      <c r="BU247">
        <v>0.57999999999999996</v>
      </c>
      <c r="BV247">
        <v>0.57999999999999996</v>
      </c>
      <c r="BW247">
        <v>42.772300710000003</v>
      </c>
      <c r="BX247">
        <v>-82.037527330000003</v>
      </c>
      <c r="BY247">
        <v>4736051.5939999996</v>
      </c>
      <c r="BZ247">
        <v>203.017</v>
      </c>
      <c r="CA247">
        <v>129.4</v>
      </c>
      <c r="CB247" t="s">
        <v>7512</v>
      </c>
      <c r="CC247">
        <v>7</v>
      </c>
      <c r="CD247">
        <v>10</v>
      </c>
      <c r="CE247">
        <v>12</v>
      </c>
      <c r="CF247">
        <v>12</v>
      </c>
      <c r="CG247" t="s">
        <v>5677</v>
      </c>
      <c r="CH247">
        <v>414</v>
      </c>
      <c r="CI247" t="s">
        <v>3290</v>
      </c>
      <c r="CJ247" t="s">
        <v>7332</v>
      </c>
      <c r="CK247">
        <v>5.56</v>
      </c>
      <c r="CL247">
        <v>1.8</v>
      </c>
      <c r="CM247" t="s">
        <v>4136</v>
      </c>
      <c r="CO247" t="str">
        <f>VLOOKUP(CM247,AutoSCAN_ORG!B251:CF2766,1,FALSE)</f>
        <v>AS00-0000977</v>
      </c>
      <c r="CP247">
        <f>VLOOKUP($CM247,AutoSCAN_ORG!$B$1:$CF$2516,2,FALSE)</f>
        <v>1369.184</v>
      </c>
      <c r="CQ247">
        <f>VLOOKUP($CM247,AutoSCAN_ORG!$B$1:$CF$2516,3,FALSE)</f>
        <v>12.112</v>
      </c>
      <c r="CR247">
        <f>VLOOKUP($CM247,AutoSCAN_ORG!$B$1:$CF$2516,4,FALSE)</f>
        <v>222.35400000000001</v>
      </c>
      <c r="CS247">
        <f>VLOOKUP($CM247,AutoSCAN_ORG!$B$1:$CF$2516,5,FALSE)</f>
        <v>6.2949999999999999</v>
      </c>
      <c r="CT247" t="str">
        <f>VLOOKUP($CM247,AutoSCAN_ORG!$B$1:$CF$2516,6,FALSE)</f>
        <v>MELO-CORR</v>
      </c>
      <c r="CU247">
        <f>VLOOKUP($CM247,AutoSCAN_ORG!$B$1:$CF$2516,7,FALSE)</f>
        <v>0</v>
      </c>
      <c r="CV247">
        <f>VLOOKUP($CM247,AutoSCAN_ORG!$B$1:$CF$2516,69,FALSE)</f>
        <v>0</v>
      </c>
      <c r="CW247">
        <f>VLOOKUP($CM247,AutoSCAN_ORG!$B$1:$CF$2516,70,FALSE)</f>
        <v>0</v>
      </c>
      <c r="CX247" t="str">
        <f>VLOOKUP($CM247,AutoSCAN_ORG!$B$1:$CF$2516,71,FALSE)</f>
        <v>Y</v>
      </c>
      <c r="CZ247">
        <f>VLOOKUP($CM247,AutoSCAN_ORG!$B$1:$CF$2516,73,FALSE)</f>
        <v>0</v>
      </c>
      <c r="DA247">
        <f>VLOOKUP($CM247,AutoSCAN_ORG!$B$1:$CF$2516,74,FALSE)</f>
        <v>0</v>
      </c>
      <c r="DB247">
        <f>VLOOKUP($CM247,AutoSCAN_ORG!$B$1:$CF$2516,75,FALSE)</f>
        <v>0</v>
      </c>
      <c r="DC247">
        <f>VLOOKUP($CM247,AutoSCAN_ORG!$B$1:$CF$2516,76,FALSE)</f>
        <v>0</v>
      </c>
      <c r="DD247">
        <f>VLOOKUP($CM247,AutoSCAN_ORG!$B$1:$CF$2516,77,FALSE)</f>
        <v>0</v>
      </c>
      <c r="DF247">
        <f>VLOOKUP($CM247,AutoSCAN_ORG!$B$1:$CF$2516,79,FALSE)</f>
        <v>12.18</v>
      </c>
      <c r="DG247">
        <f>VLOOKUP($CM247,AutoSCAN_ORG!$B$1:$CF$2516,80,FALSE)</f>
        <v>12.18</v>
      </c>
      <c r="DH247">
        <f>VLOOKUP($CM247,AutoSCAN_ORG!$B$1:$CF$2516,81,FALSE)</f>
        <v>3.1E-2</v>
      </c>
      <c r="DI247">
        <f>VLOOKUP($CM247,AutoSCAN_ORG!$B$1:$CF$2516,82,FALSE)</f>
        <v>4.7E-2</v>
      </c>
      <c r="DJ247">
        <f>VLOOKUP($CM247,AutoSCAN_ORG!$B$1:$CF$2516,83,FALSE)</f>
        <v>0.79400000000000004</v>
      </c>
    </row>
    <row r="248" spans="2:114" x14ac:dyDescent="0.35">
      <c r="B248" t="s">
        <v>4137</v>
      </c>
      <c r="C248">
        <v>252</v>
      </c>
      <c r="D248" t="s">
        <v>7778</v>
      </c>
      <c r="E248">
        <v>426</v>
      </c>
      <c r="F248">
        <v>1369.2639999999999</v>
      </c>
      <c r="G248">
        <v>10</v>
      </c>
      <c r="H248" t="s">
        <v>7782</v>
      </c>
      <c r="I248" t="s">
        <v>7773</v>
      </c>
      <c r="J248" t="s">
        <v>5753</v>
      </c>
      <c r="K248">
        <v>13</v>
      </c>
      <c r="L248">
        <v>0.75</v>
      </c>
      <c r="M248">
        <v>7</v>
      </c>
      <c r="N248">
        <v>9</v>
      </c>
      <c r="O248" t="s">
        <v>7503</v>
      </c>
      <c r="Q248">
        <v>17</v>
      </c>
      <c r="R248" t="s">
        <v>7784</v>
      </c>
      <c r="S248" t="s">
        <v>7774</v>
      </c>
      <c r="T248" t="s">
        <v>7203</v>
      </c>
      <c r="U248" t="s">
        <v>7528</v>
      </c>
      <c r="V248" t="s">
        <v>7528</v>
      </c>
      <c r="W248">
        <v>5.56</v>
      </c>
      <c r="X248" t="s">
        <v>7897</v>
      </c>
      <c r="Y248">
        <v>1.8</v>
      </c>
      <c r="Z248" t="s">
        <v>7774</v>
      </c>
      <c r="AA248" t="s">
        <v>7789</v>
      </c>
      <c r="AB248" t="s">
        <v>7774</v>
      </c>
      <c r="AF248" t="s">
        <v>5678</v>
      </c>
      <c r="AG248">
        <v>42.772300020000003</v>
      </c>
      <c r="AH248">
        <v>-82.037527359999999</v>
      </c>
      <c r="AI248">
        <v>203</v>
      </c>
      <c r="AJ248">
        <v>290</v>
      </c>
      <c r="AL248">
        <v>15</v>
      </c>
      <c r="AM248">
        <v>986</v>
      </c>
      <c r="AN248">
        <v>6.16</v>
      </c>
      <c r="AO248">
        <v>417.59100000000001</v>
      </c>
      <c r="AP248">
        <v>2117</v>
      </c>
      <c r="AQ248">
        <v>2117</v>
      </c>
      <c r="AT248">
        <v>1.24</v>
      </c>
      <c r="AU248">
        <v>1.24</v>
      </c>
      <c r="AW248">
        <v>2.15</v>
      </c>
      <c r="AX248">
        <v>2.15</v>
      </c>
      <c r="BD248">
        <v>0.75</v>
      </c>
      <c r="BE248">
        <v>7</v>
      </c>
      <c r="BF248" t="s">
        <v>1350</v>
      </c>
      <c r="BG248" t="s">
        <v>4137</v>
      </c>
      <c r="BH248">
        <v>252</v>
      </c>
      <c r="BI248" t="s">
        <v>5753</v>
      </c>
      <c r="BJ248" t="s">
        <v>7773</v>
      </c>
      <c r="BK248">
        <v>252</v>
      </c>
      <c r="BL248">
        <v>1520</v>
      </c>
      <c r="BM248">
        <v>427</v>
      </c>
      <c r="BN248">
        <v>17</v>
      </c>
      <c r="BS248">
        <v>13</v>
      </c>
      <c r="BT248">
        <v>0.66</v>
      </c>
      <c r="BU248">
        <v>0.57999999999999996</v>
      </c>
      <c r="BV248">
        <v>0.57999999999999996</v>
      </c>
      <c r="BW248">
        <v>42.772300020000003</v>
      </c>
      <c r="BX248">
        <v>-82.037527359999999</v>
      </c>
      <c r="BY248">
        <v>4736051.5180000002</v>
      </c>
      <c r="BZ248">
        <v>203.018</v>
      </c>
      <c r="CA248">
        <v>132.19999999999999</v>
      </c>
      <c r="CB248" t="s">
        <v>7537</v>
      </c>
      <c r="CC248">
        <v>7</v>
      </c>
      <c r="CD248">
        <v>10</v>
      </c>
      <c r="CE248">
        <v>12</v>
      </c>
      <c r="CF248">
        <v>12</v>
      </c>
      <c r="CG248" t="s">
        <v>5677</v>
      </c>
      <c r="CH248">
        <v>414</v>
      </c>
      <c r="CI248" t="s">
        <v>3290</v>
      </c>
      <c r="CJ248" t="s">
        <v>7332</v>
      </c>
      <c r="CK248">
        <v>5.56</v>
      </c>
      <c r="CL248">
        <v>1.9</v>
      </c>
      <c r="CM248" t="s">
        <v>4137</v>
      </c>
      <c r="CO248" t="str">
        <f>VLOOKUP(CM248,AutoSCAN_ORG!B252:CF2767,1,FALSE)</f>
        <v>AS00-0000978</v>
      </c>
      <c r="CP248">
        <f>VLOOKUP($CM248,AutoSCAN_ORG!$B$1:$CF$2516,2,FALSE)</f>
        <v>1369.2619999999999</v>
      </c>
      <c r="CQ248">
        <f>VLOOKUP($CM248,AutoSCAN_ORG!$B$1:$CF$2516,3,FALSE)</f>
        <v>8</v>
      </c>
      <c r="CR248">
        <f>VLOOKUP($CM248,AutoSCAN_ORG!$B$1:$CF$2516,4,FALSE)</f>
        <v>223.51300000000001</v>
      </c>
      <c r="CS248">
        <f>VLOOKUP($CM248,AutoSCAN_ORG!$B$1:$CF$2516,5,FALSE)</f>
        <v>6.2949999999999999</v>
      </c>
      <c r="CT248" t="str">
        <f>VLOOKUP($CM248,AutoSCAN_ORG!$B$1:$CF$2516,6,FALSE)</f>
        <v>MELO-CORR</v>
      </c>
      <c r="CU248">
        <f>VLOOKUP($CM248,AutoSCAN_ORG!$B$1:$CF$2516,7,FALSE)</f>
        <v>0</v>
      </c>
      <c r="CV248">
        <f>VLOOKUP($CM248,AutoSCAN_ORG!$B$1:$CF$2516,69,FALSE)</f>
        <v>0</v>
      </c>
      <c r="CW248">
        <f>VLOOKUP($CM248,AutoSCAN_ORG!$B$1:$CF$2516,70,FALSE)</f>
        <v>0</v>
      </c>
      <c r="CX248" t="str">
        <f>VLOOKUP($CM248,AutoSCAN_ORG!$B$1:$CF$2516,71,FALSE)</f>
        <v>Y</v>
      </c>
      <c r="CZ248">
        <f>VLOOKUP($CM248,AutoSCAN_ORG!$B$1:$CF$2516,73,FALSE)</f>
        <v>0</v>
      </c>
      <c r="DA248">
        <f>VLOOKUP($CM248,AutoSCAN_ORG!$B$1:$CF$2516,74,FALSE)</f>
        <v>0</v>
      </c>
      <c r="DB248">
        <f>VLOOKUP($CM248,AutoSCAN_ORG!$B$1:$CF$2516,75,FALSE)</f>
        <v>0</v>
      </c>
      <c r="DC248">
        <f>VLOOKUP($CM248,AutoSCAN_ORG!$B$1:$CF$2516,76,FALSE)</f>
        <v>0</v>
      </c>
      <c r="DD248">
        <f>VLOOKUP($CM248,AutoSCAN_ORG!$B$1:$CF$2516,77,FALSE)</f>
        <v>0</v>
      </c>
      <c r="DF248">
        <f>VLOOKUP($CM248,AutoSCAN_ORG!$B$1:$CF$2516,79,FALSE)</f>
        <v>13.45</v>
      </c>
      <c r="DG248">
        <f>VLOOKUP($CM248,AutoSCAN_ORG!$B$1:$CF$2516,80,FALSE)</f>
        <v>13.45</v>
      </c>
      <c r="DH248">
        <f>VLOOKUP($CM248,AutoSCAN_ORG!$B$1:$CF$2516,81,FALSE)</f>
        <v>2.8000000000000001E-2</v>
      </c>
      <c r="DI248">
        <f>VLOOKUP($CM248,AutoSCAN_ORG!$B$1:$CF$2516,82,FALSE)</f>
        <v>5.3999999999999999E-2</v>
      </c>
      <c r="DJ248">
        <f>VLOOKUP($CM248,AutoSCAN_ORG!$B$1:$CF$2516,83,FALSE)</f>
        <v>0.82899999999999996</v>
      </c>
    </row>
    <row r="249" spans="2:114" x14ac:dyDescent="0.35">
      <c r="B249" t="s">
        <v>4138</v>
      </c>
      <c r="C249">
        <v>254</v>
      </c>
      <c r="D249" t="s">
        <v>7778</v>
      </c>
      <c r="E249">
        <v>428</v>
      </c>
      <c r="F249">
        <v>1369.2850000000001</v>
      </c>
      <c r="G249">
        <v>10</v>
      </c>
      <c r="H249" t="s">
        <v>7782</v>
      </c>
      <c r="I249" t="s">
        <v>7773</v>
      </c>
      <c r="J249" t="s">
        <v>5753</v>
      </c>
      <c r="K249">
        <v>12</v>
      </c>
      <c r="L249">
        <v>0.69</v>
      </c>
      <c r="M249">
        <v>12</v>
      </c>
      <c r="N249">
        <v>11</v>
      </c>
      <c r="O249" t="s">
        <v>7511</v>
      </c>
      <c r="Q249">
        <v>17</v>
      </c>
      <c r="R249" t="s">
        <v>7784</v>
      </c>
      <c r="S249" t="s">
        <v>7774</v>
      </c>
      <c r="T249" t="s">
        <v>7203</v>
      </c>
      <c r="U249" t="s">
        <v>7528</v>
      </c>
      <c r="V249" t="s">
        <v>7528</v>
      </c>
      <c r="W249">
        <v>5.56</v>
      </c>
      <c r="X249" t="s">
        <v>7897</v>
      </c>
      <c r="Y249">
        <v>1.8</v>
      </c>
      <c r="Z249" t="s">
        <v>7774</v>
      </c>
      <c r="AA249" t="s">
        <v>7788</v>
      </c>
      <c r="AB249" t="s">
        <v>7774</v>
      </c>
      <c r="AC249">
        <v>10</v>
      </c>
      <c r="AD249">
        <v>10</v>
      </c>
      <c r="AE249">
        <v>12</v>
      </c>
      <c r="AF249" t="s">
        <v>5683</v>
      </c>
      <c r="AG249">
        <v>42.772299859999997</v>
      </c>
      <c r="AH249">
        <v>-82.037527359999999</v>
      </c>
      <c r="AI249">
        <v>203</v>
      </c>
      <c r="AJ249">
        <v>290</v>
      </c>
      <c r="AL249">
        <v>15</v>
      </c>
      <c r="AM249">
        <v>986</v>
      </c>
      <c r="AN249">
        <v>6.1779999999999999</v>
      </c>
      <c r="AO249">
        <v>410.66699999999997</v>
      </c>
      <c r="AP249">
        <v>2112</v>
      </c>
      <c r="AQ249">
        <v>2113</v>
      </c>
      <c r="AT249">
        <v>1.23</v>
      </c>
      <c r="AU249">
        <v>1.23</v>
      </c>
      <c r="AW249">
        <v>2.14</v>
      </c>
      <c r="AX249">
        <v>2.14</v>
      </c>
      <c r="BD249">
        <v>0.69</v>
      </c>
      <c r="BE249">
        <v>12</v>
      </c>
      <c r="BF249" t="s">
        <v>1351</v>
      </c>
      <c r="BG249" t="s">
        <v>4138</v>
      </c>
      <c r="BH249">
        <v>254</v>
      </c>
      <c r="BI249" t="s">
        <v>5753</v>
      </c>
      <c r="BJ249" t="s">
        <v>7773</v>
      </c>
      <c r="BK249">
        <v>254</v>
      </c>
      <c r="BL249">
        <v>1520</v>
      </c>
      <c r="BM249">
        <v>427</v>
      </c>
      <c r="BN249">
        <v>17</v>
      </c>
      <c r="BS249">
        <v>13</v>
      </c>
      <c r="BT249">
        <v>0.66</v>
      </c>
      <c r="BU249">
        <v>0.57999999999999996</v>
      </c>
      <c r="BV249">
        <v>0.57999999999999996</v>
      </c>
      <c r="BW249">
        <v>42.772299859999997</v>
      </c>
      <c r="BX249">
        <v>-82.037527359999999</v>
      </c>
      <c r="BY249">
        <v>4736051.5</v>
      </c>
      <c r="BZ249">
        <v>203.018</v>
      </c>
      <c r="CA249">
        <v>129.30000000000001</v>
      </c>
      <c r="CB249" t="s">
        <v>7512</v>
      </c>
      <c r="CC249">
        <v>7</v>
      </c>
      <c r="CD249">
        <v>10</v>
      </c>
      <c r="CE249">
        <v>12</v>
      </c>
      <c r="CF249">
        <v>12</v>
      </c>
      <c r="CG249" t="s">
        <v>5677</v>
      </c>
      <c r="CH249">
        <v>414</v>
      </c>
      <c r="CI249" t="s">
        <v>3290</v>
      </c>
      <c r="CJ249" t="s">
        <v>7332</v>
      </c>
      <c r="CK249">
        <v>5.56</v>
      </c>
      <c r="CL249">
        <v>1.9</v>
      </c>
      <c r="CM249" t="s">
        <v>4138</v>
      </c>
      <c r="CO249" t="str">
        <f>VLOOKUP(CM249,AutoSCAN_ORG!B254:CF2769,1,FALSE)</f>
        <v>AS00-0000979</v>
      </c>
      <c r="CP249">
        <f>VLOOKUP($CM249,AutoSCAN_ORG!$B$1:$CF$2516,2,FALSE)</f>
        <v>1369.2809999999999</v>
      </c>
      <c r="CQ249">
        <f>VLOOKUP($CM249,AutoSCAN_ORG!$B$1:$CF$2516,3,FALSE)</f>
        <v>10.565</v>
      </c>
      <c r="CR249">
        <f>VLOOKUP($CM249,AutoSCAN_ORG!$B$1:$CF$2516,4,FALSE)</f>
        <v>226.80199999999999</v>
      </c>
      <c r="CS249">
        <f>VLOOKUP($CM249,AutoSCAN_ORG!$B$1:$CF$2516,5,FALSE)</f>
        <v>6.2949999999999999</v>
      </c>
      <c r="CT249" t="str">
        <f>VLOOKUP($CM249,AutoSCAN_ORG!$B$1:$CF$2516,6,FALSE)</f>
        <v>MELO-CORR</v>
      </c>
      <c r="CU249">
        <f>VLOOKUP($CM249,AutoSCAN_ORG!$B$1:$CF$2516,7,FALSE)</f>
        <v>0</v>
      </c>
      <c r="CV249">
        <f>VLOOKUP($CM249,AutoSCAN_ORG!$B$1:$CF$2516,69,FALSE)</f>
        <v>0</v>
      </c>
      <c r="CW249">
        <f>VLOOKUP($CM249,AutoSCAN_ORG!$B$1:$CF$2516,70,FALSE)</f>
        <v>0</v>
      </c>
      <c r="CX249" t="str">
        <f>VLOOKUP($CM249,AutoSCAN_ORG!$B$1:$CF$2516,71,FALSE)</f>
        <v>Y</v>
      </c>
      <c r="CZ249">
        <f>VLOOKUP($CM249,AutoSCAN_ORG!$B$1:$CF$2516,73,FALSE)</f>
        <v>0</v>
      </c>
      <c r="DA249">
        <f>VLOOKUP($CM249,AutoSCAN_ORG!$B$1:$CF$2516,74,FALSE)</f>
        <v>0</v>
      </c>
      <c r="DB249">
        <f>VLOOKUP($CM249,AutoSCAN_ORG!$B$1:$CF$2516,75,FALSE)</f>
        <v>0</v>
      </c>
      <c r="DC249">
        <f>VLOOKUP($CM249,AutoSCAN_ORG!$B$1:$CF$2516,76,FALSE)</f>
        <v>0</v>
      </c>
      <c r="DD249">
        <f>VLOOKUP($CM249,AutoSCAN_ORG!$B$1:$CF$2516,77,FALSE)</f>
        <v>0</v>
      </c>
      <c r="DF249">
        <f>VLOOKUP($CM249,AutoSCAN_ORG!$B$1:$CF$2516,79,FALSE)</f>
        <v>12.49</v>
      </c>
      <c r="DG249">
        <f>VLOOKUP($CM249,AutoSCAN_ORG!$B$1:$CF$2516,80,FALSE)</f>
        <v>12.49</v>
      </c>
      <c r="DH249">
        <f>VLOOKUP($CM249,AutoSCAN_ORG!$B$1:$CF$2516,81,FALSE)</f>
        <v>8.9999999999999993E-3</v>
      </c>
      <c r="DI249">
        <f>VLOOKUP($CM249,AutoSCAN_ORG!$B$1:$CF$2516,82,FALSE)</f>
        <v>1.7000000000000001E-2</v>
      </c>
      <c r="DJ249">
        <f>VLOOKUP($CM249,AutoSCAN_ORG!$B$1:$CF$2516,83,FALSE)</f>
        <v>0.80400000000000005</v>
      </c>
    </row>
    <row r="250" spans="2:114" x14ac:dyDescent="0.35">
      <c r="B250" t="s">
        <v>4139</v>
      </c>
      <c r="C250">
        <v>255</v>
      </c>
      <c r="D250" t="s">
        <v>7778</v>
      </c>
      <c r="E250">
        <v>429</v>
      </c>
      <c r="F250">
        <v>1369.414</v>
      </c>
      <c r="G250">
        <v>10</v>
      </c>
      <c r="H250" t="s">
        <v>7782</v>
      </c>
      <c r="I250" t="s">
        <v>7773</v>
      </c>
      <c r="J250" t="s">
        <v>5753</v>
      </c>
      <c r="K250">
        <v>12</v>
      </c>
      <c r="L250">
        <v>0.69</v>
      </c>
      <c r="M250">
        <v>11</v>
      </c>
      <c r="N250">
        <v>10</v>
      </c>
      <c r="O250" t="s">
        <v>7537</v>
      </c>
      <c r="R250" t="s">
        <v>7784</v>
      </c>
      <c r="S250" t="s">
        <v>7774</v>
      </c>
      <c r="T250" t="s">
        <v>7203</v>
      </c>
      <c r="U250" t="s">
        <v>7528</v>
      </c>
      <c r="V250" t="s">
        <v>7528</v>
      </c>
      <c r="W250">
        <v>5.56</v>
      </c>
      <c r="X250" t="s">
        <v>7897</v>
      </c>
      <c r="Y250">
        <v>1.9</v>
      </c>
      <c r="Z250" t="s">
        <v>7774</v>
      </c>
      <c r="AA250" t="s">
        <v>7783</v>
      </c>
      <c r="AB250" t="s">
        <v>7774</v>
      </c>
      <c r="AF250" t="s">
        <v>5678</v>
      </c>
      <c r="AG250">
        <v>42.77229869</v>
      </c>
      <c r="AH250">
        <v>-82.037527400000002</v>
      </c>
      <c r="AI250">
        <v>203</v>
      </c>
      <c r="AJ250">
        <v>290</v>
      </c>
      <c r="AL250">
        <v>15</v>
      </c>
      <c r="AM250">
        <v>986</v>
      </c>
      <c r="AN250">
        <v>6.3079999999999998</v>
      </c>
      <c r="AO250">
        <v>411.60500000000002</v>
      </c>
      <c r="AP250">
        <v>2113</v>
      </c>
      <c r="AQ250">
        <v>2114</v>
      </c>
      <c r="AT250">
        <v>1.23</v>
      </c>
      <c r="AU250">
        <v>1.23</v>
      </c>
      <c r="AW250">
        <v>2.14</v>
      </c>
      <c r="AX250">
        <v>2.14</v>
      </c>
      <c r="BD250">
        <v>0.69</v>
      </c>
      <c r="BE250">
        <v>11</v>
      </c>
      <c r="BF250" t="s">
        <v>1352</v>
      </c>
      <c r="BG250" t="s">
        <v>4139</v>
      </c>
      <c r="BH250">
        <v>255</v>
      </c>
      <c r="BI250" t="s">
        <v>5753</v>
      </c>
      <c r="BJ250" t="s">
        <v>7773</v>
      </c>
      <c r="BK250">
        <v>255</v>
      </c>
      <c r="BL250">
        <v>1520</v>
      </c>
      <c r="BS250">
        <v>13</v>
      </c>
      <c r="BT250">
        <v>0.66</v>
      </c>
      <c r="BU250">
        <v>0.57999999999999996</v>
      </c>
      <c r="BV250">
        <v>0.57999999999999996</v>
      </c>
      <c r="BW250">
        <v>42.77229869</v>
      </c>
      <c r="BX250">
        <v>-82.037527400000002</v>
      </c>
      <c r="BY250">
        <v>4736051.37</v>
      </c>
      <c r="BZ250">
        <v>203.018</v>
      </c>
      <c r="CA250">
        <v>129.69999999999999</v>
      </c>
      <c r="CB250" t="s">
        <v>7512</v>
      </c>
      <c r="CC250">
        <v>7</v>
      </c>
      <c r="CD250">
        <v>10</v>
      </c>
      <c r="CE250">
        <v>12</v>
      </c>
      <c r="CF250">
        <v>12</v>
      </c>
      <c r="CG250" t="s">
        <v>5677</v>
      </c>
      <c r="CH250">
        <v>414</v>
      </c>
      <c r="CI250" t="s">
        <v>3290</v>
      </c>
      <c r="CJ250" t="s">
        <v>7332</v>
      </c>
      <c r="CK250">
        <v>5.56</v>
      </c>
      <c r="CL250">
        <v>1.9</v>
      </c>
      <c r="CM250" t="s">
        <v>4139</v>
      </c>
      <c r="CO250" t="str">
        <f>VLOOKUP(CM250,AutoSCAN_ORG!B255:CF2770,1,FALSE)</f>
        <v>AS00-0000980</v>
      </c>
      <c r="CP250">
        <f>VLOOKUP($CM250,AutoSCAN_ORG!$B$1:$CF$2516,2,FALSE)</f>
        <v>1369.4079999999999</v>
      </c>
      <c r="CQ250">
        <f>VLOOKUP($CM250,AutoSCAN_ORG!$B$1:$CF$2516,3,FALSE)</f>
        <v>11.259</v>
      </c>
      <c r="CR250">
        <f>VLOOKUP($CM250,AutoSCAN_ORG!$B$1:$CF$2516,4,FALSE)</f>
        <v>222.959</v>
      </c>
      <c r="CS250">
        <f>VLOOKUP($CM250,AutoSCAN_ORG!$B$1:$CF$2516,5,FALSE)</f>
        <v>6.2949999999999999</v>
      </c>
      <c r="CT250" t="str">
        <f>VLOOKUP($CM250,AutoSCAN_ORG!$B$1:$CF$2516,6,FALSE)</f>
        <v>MELO-CORR</v>
      </c>
      <c r="CU250">
        <f>VLOOKUP($CM250,AutoSCAN_ORG!$B$1:$CF$2516,7,FALSE)</f>
        <v>0</v>
      </c>
      <c r="CV250">
        <f>VLOOKUP($CM250,AutoSCAN_ORG!$B$1:$CF$2516,69,FALSE)</f>
        <v>0</v>
      </c>
      <c r="CW250">
        <f>VLOOKUP($CM250,AutoSCAN_ORG!$B$1:$CF$2516,70,FALSE)</f>
        <v>0</v>
      </c>
      <c r="CX250" t="str">
        <f>VLOOKUP($CM250,AutoSCAN_ORG!$B$1:$CF$2516,71,FALSE)</f>
        <v>Y</v>
      </c>
      <c r="CZ250">
        <f>VLOOKUP($CM250,AutoSCAN_ORG!$B$1:$CF$2516,73,FALSE)</f>
        <v>0</v>
      </c>
      <c r="DA250">
        <f>VLOOKUP($CM250,AutoSCAN_ORG!$B$1:$CF$2516,74,FALSE)</f>
        <v>0</v>
      </c>
      <c r="DB250">
        <f>VLOOKUP($CM250,AutoSCAN_ORG!$B$1:$CF$2516,75,FALSE)</f>
        <v>0</v>
      </c>
      <c r="DC250">
        <f>VLOOKUP($CM250,AutoSCAN_ORG!$B$1:$CF$2516,76,FALSE)</f>
        <v>0</v>
      </c>
      <c r="DD250">
        <f>VLOOKUP($CM250,AutoSCAN_ORG!$B$1:$CF$2516,77,FALSE)</f>
        <v>0</v>
      </c>
      <c r="DF250">
        <f>VLOOKUP($CM250,AutoSCAN_ORG!$B$1:$CF$2516,79,FALSE)</f>
        <v>12.37</v>
      </c>
      <c r="DG250">
        <f>VLOOKUP($CM250,AutoSCAN_ORG!$B$1:$CF$2516,80,FALSE)</f>
        <v>12.37</v>
      </c>
      <c r="DH250">
        <f>VLOOKUP($CM250,AutoSCAN_ORG!$B$1:$CF$2516,81,FALSE)</f>
        <v>2.8000000000000001E-2</v>
      </c>
      <c r="DI250">
        <f>VLOOKUP($CM250,AutoSCAN_ORG!$B$1:$CF$2516,82,FALSE)</f>
        <v>3.7999999999999999E-2</v>
      </c>
      <c r="DJ250">
        <f>VLOOKUP($CM250,AutoSCAN_ORG!$B$1:$CF$2516,83,FALSE)</f>
        <v>0.85799999999999998</v>
      </c>
    </row>
    <row r="251" spans="2:114" x14ac:dyDescent="0.35">
      <c r="B251" t="s">
        <v>4134</v>
      </c>
      <c r="C251">
        <v>249</v>
      </c>
      <c r="D251" t="s">
        <v>7778</v>
      </c>
      <c r="E251">
        <v>423</v>
      </c>
      <c r="F251">
        <v>1367.451</v>
      </c>
      <c r="G251">
        <v>10</v>
      </c>
      <c r="H251" t="s">
        <v>7782</v>
      </c>
      <c r="I251" t="s">
        <v>7773</v>
      </c>
      <c r="J251" t="s">
        <v>7852</v>
      </c>
      <c r="K251">
        <v>13</v>
      </c>
      <c r="L251">
        <v>0.7</v>
      </c>
      <c r="M251">
        <v>30</v>
      </c>
      <c r="N251">
        <v>15</v>
      </c>
      <c r="O251" t="s">
        <v>7503</v>
      </c>
      <c r="Q251">
        <v>16</v>
      </c>
      <c r="R251" t="s">
        <v>7784</v>
      </c>
      <c r="S251" t="s">
        <v>7774</v>
      </c>
      <c r="T251" t="s">
        <v>7203</v>
      </c>
      <c r="U251" t="s">
        <v>7528</v>
      </c>
      <c r="V251" t="s">
        <v>7528</v>
      </c>
      <c r="W251">
        <v>5.56</v>
      </c>
      <c r="X251" t="s">
        <v>7897</v>
      </c>
      <c r="Y251">
        <v>1.9</v>
      </c>
      <c r="Z251" t="s">
        <v>7774</v>
      </c>
      <c r="AA251" t="s">
        <v>7788</v>
      </c>
      <c r="AB251" t="s">
        <v>7774</v>
      </c>
      <c r="AC251">
        <v>10</v>
      </c>
      <c r="AF251" t="s">
        <v>5683</v>
      </c>
      <c r="AG251">
        <v>42.772316539999998</v>
      </c>
      <c r="AH251">
        <v>-82.037526799999995</v>
      </c>
      <c r="AI251">
        <v>203</v>
      </c>
      <c r="AJ251">
        <v>290</v>
      </c>
      <c r="AL251">
        <v>15</v>
      </c>
      <c r="AM251">
        <v>986</v>
      </c>
      <c r="AN251">
        <v>4.3360000000000003</v>
      </c>
      <c r="AO251">
        <v>414.12900000000002</v>
      </c>
      <c r="AP251">
        <v>2089</v>
      </c>
      <c r="AQ251">
        <v>2084</v>
      </c>
      <c r="AT251">
        <v>1.22</v>
      </c>
      <c r="AU251">
        <v>1.22</v>
      </c>
      <c r="AW251">
        <v>2.11</v>
      </c>
      <c r="AX251">
        <v>2.12</v>
      </c>
      <c r="BD251">
        <v>0.53</v>
      </c>
      <c r="BE251">
        <v>30</v>
      </c>
      <c r="BF251" t="s">
        <v>8678</v>
      </c>
      <c r="BG251" t="s">
        <v>4134</v>
      </c>
      <c r="BH251">
        <v>249</v>
      </c>
      <c r="BI251" t="s">
        <v>7852</v>
      </c>
      <c r="BJ251" t="s">
        <v>7773</v>
      </c>
      <c r="BK251">
        <v>249</v>
      </c>
      <c r="BL251">
        <v>1520</v>
      </c>
      <c r="BM251">
        <v>423</v>
      </c>
      <c r="BN251">
        <v>16</v>
      </c>
      <c r="BO251" t="s">
        <v>8660</v>
      </c>
      <c r="BS251">
        <v>13</v>
      </c>
      <c r="BT251">
        <v>0.66</v>
      </c>
      <c r="BU251">
        <v>0.59</v>
      </c>
      <c r="BV251">
        <v>0.59</v>
      </c>
      <c r="BW251">
        <v>42.772316539999998</v>
      </c>
      <c r="BX251">
        <v>-82.037526799999995</v>
      </c>
      <c r="BY251">
        <v>4736053.352</v>
      </c>
      <c r="BZ251">
        <v>203.01400000000001</v>
      </c>
      <c r="CA251">
        <v>130.80000000000001</v>
      </c>
      <c r="CB251" t="s">
        <v>7535</v>
      </c>
      <c r="CC251">
        <v>7</v>
      </c>
      <c r="CD251">
        <v>10</v>
      </c>
      <c r="CE251">
        <v>11</v>
      </c>
      <c r="CF251">
        <v>12</v>
      </c>
      <c r="CG251" t="s">
        <v>5677</v>
      </c>
      <c r="CH251">
        <v>414</v>
      </c>
      <c r="CI251" t="s">
        <v>5823</v>
      </c>
      <c r="CJ251" t="s">
        <v>8661</v>
      </c>
      <c r="CK251">
        <v>5.56</v>
      </c>
      <c r="CM251" t="s">
        <v>4134</v>
      </c>
      <c r="CO251" t="str">
        <f>VLOOKUP(CM251,AutoSCAN_ORG!B249:CF2764,1,FALSE)</f>
        <v>AS00-0000975</v>
      </c>
      <c r="CP251">
        <f>VLOOKUP($CM251,AutoSCAN_ORG!$B$1:$CF$2516,2,FALSE)</f>
        <v>1367.4380000000001</v>
      </c>
      <c r="CQ251">
        <f>VLOOKUP($CM251,AutoSCAN_ORG!$B$1:$CF$2516,3,FALSE)</f>
        <v>8.0299999999999994</v>
      </c>
      <c r="CR251">
        <f>VLOOKUP($CM251,AutoSCAN_ORG!$B$1:$CF$2516,4,FALSE)</f>
        <v>221.672</v>
      </c>
      <c r="CS251">
        <f>VLOOKUP($CM251,AutoSCAN_ORG!$B$1:$CF$2516,5,FALSE)</f>
        <v>6.2949999999999999</v>
      </c>
      <c r="CT251" t="str">
        <f>VLOOKUP($CM251,AutoSCAN_ORG!$B$1:$CF$2516,6,FALSE)</f>
        <v>MELO-CORR</v>
      </c>
      <c r="CU251">
        <f>VLOOKUP($CM251,AutoSCAN_ORG!$B$1:$CF$2516,7,FALSE)</f>
        <v>0</v>
      </c>
      <c r="CV251">
        <f>VLOOKUP($CM251,AutoSCAN_ORG!$B$1:$CF$2516,69,FALSE)</f>
        <v>0</v>
      </c>
      <c r="CW251">
        <f>VLOOKUP($CM251,AutoSCAN_ORG!$B$1:$CF$2516,70,FALSE)</f>
        <v>0</v>
      </c>
      <c r="CX251" t="str">
        <f>VLOOKUP($CM251,AutoSCAN_ORG!$B$1:$CF$2516,71,FALSE)</f>
        <v>Y</v>
      </c>
      <c r="CY251">
        <f>VLOOKUP($CM251,AutoSCAN_ORG!$B$1:$CF$2516,72,FALSE)</f>
        <v>0</v>
      </c>
      <c r="CZ251">
        <f>VLOOKUP($CM251,AutoSCAN_ORG!$B$1:$CF$2516,73,FALSE)</f>
        <v>0</v>
      </c>
      <c r="DA251">
        <f>VLOOKUP($CM251,AutoSCAN_ORG!$B$1:$CF$2516,74,FALSE)</f>
        <v>0</v>
      </c>
      <c r="DB251">
        <f>VLOOKUP($CM251,AutoSCAN_ORG!$B$1:$CF$2516,75,FALSE)</f>
        <v>0</v>
      </c>
      <c r="DC251">
        <f>VLOOKUP($CM251,AutoSCAN_ORG!$B$1:$CF$2516,76,FALSE)</f>
        <v>0</v>
      </c>
      <c r="DD251">
        <f>VLOOKUP($CM251,AutoSCAN_ORG!$B$1:$CF$2516,77,FALSE)</f>
        <v>0</v>
      </c>
      <c r="DE251">
        <f>VLOOKUP($CM251,AutoSCAN_ORG!$B$1:$CF$2516,78,FALSE)</f>
        <v>0</v>
      </c>
      <c r="DF251">
        <f>VLOOKUP($CM251,AutoSCAN_ORG!$B$1:$CF$2516,79,FALSE)</f>
        <v>12.54</v>
      </c>
      <c r="DG251">
        <f>VLOOKUP($CM251,AutoSCAN_ORG!$B$1:$CF$2516,80,FALSE)</f>
        <v>12.54</v>
      </c>
      <c r="DH251">
        <f>VLOOKUP($CM251,AutoSCAN_ORG!$B$1:$CF$2516,81,FALSE)</f>
        <v>3.1E-2</v>
      </c>
      <c r="DI251">
        <f>VLOOKUP($CM251,AutoSCAN_ORG!$B$1:$CF$2516,82,FALSE)</f>
        <v>4.3999999999999997E-2</v>
      </c>
      <c r="DJ251">
        <f>VLOOKUP($CM251,AutoSCAN_ORG!$B$1:$CF$2516,83,FALSE)</f>
        <v>0.87</v>
      </c>
    </row>
    <row r="252" spans="2:114" x14ac:dyDescent="0.35">
      <c r="B252" t="s">
        <v>4140</v>
      </c>
      <c r="C252">
        <v>256</v>
      </c>
      <c r="D252" t="s">
        <v>7778</v>
      </c>
      <c r="E252">
        <v>430</v>
      </c>
      <c r="F252">
        <v>1369.7550000000001</v>
      </c>
      <c r="G252">
        <v>10</v>
      </c>
      <c r="H252" t="s">
        <v>7782</v>
      </c>
      <c r="I252" t="s">
        <v>7773</v>
      </c>
      <c r="J252" t="s">
        <v>5753</v>
      </c>
      <c r="K252">
        <v>12</v>
      </c>
      <c r="L252">
        <v>0.64</v>
      </c>
      <c r="M252">
        <v>7</v>
      </c>
      <c r="N252">
        <v>8</v>
      </c>
      <c r="O252" t="s">
        <v>7570</v>
      </c>
      <c r="R252" t="s">
        <v>7784</v>
      </c>
      <c r="S252" t="s">
        <v>7774</v>
      </c>
      <c r="T252" t="s">
        <v>7203</v>
      </c>
      <c r="U252" t="s">
        <v>7528</v>
      </c>
      <c r="V252" t="s">
        <v>7528</v>
      </c>
      <c r="W252">
        <v>5.56</v>
      </c>
      <c r="X252" t="s">
        <v>7897</v>
      </c>
      <c r="Y252">
        <v>1.9</v>
      </c>
      <c r="Z252" t="s">
        <v>7774</v>
      </c>
      <c r="AA252" t="s">
        <v>7789</v>
      </c>
      <c r="AB252" t="s">
        <v>7774</v>
      </c>
      <c r="AF252" t="s">
        <v>5678</v>
      </c>
      <c r="AG252">
        <v>42.772295569999997</v>
      </c>
      <c r="AH252">
        <v>-82.037527510000004</v>
      </c>
      <c r="AI252">
        <v>203</v>
      </c>
      <c r="AJ252">
        <v>290</v>
      </c>
      <c r="AL252">
        <v>15</v>
      </c>
      <c r="AM252">
        <v>986</v>
      </c>
      <c r="AN252">
        <v>6.6509999999999998</v>
      </c>
      <c r="AO252">
        <v>424.84300000000002</v>
      </c>
      <c r="AP252">
        <v>2117</v>
      </c>
      <c r="AQ252">
        <v>2117</v>
      </c>
      <c r="AT252">
        <v>1.24</v>
      </c>
      <c r="AU252">
        <v>1.24</v>
      </c>
      <c r="AW252">
        <v>2.15</v>
      </c>
      <c r="AX252">
        <v>2.15</v>
      </c>
      <c r="BD252">
        <v>0.64</v>
      </c>
      <c r="BE252">
        <v>7</v>
      </c>
      <c r="BF252" t="s">
        <v>1353</v>
      </c>
      <c r="BG252" t="s">
        <v>4140</v>
      </c>
      <c r="BH252">
        <v>256</v>
      </c>
      <c r="BI252" t="s">
        <v>5753</v>
      </c>
      <c r="BJ252" t="s">
        <v>7773</v>
      </c>
      <c r="BK252">
        <v>256</v>
      </c>
      <c r="BL252">
        <v>1520</v>
      </c>
      <c r="BS252">
        <v>13</v>
      </c>
      <c r="BT252">
        <v>0.66</v>
      </c>
      <c r="BU252">
        <v>0.57999999999999996</v>
      </c>
      <c r="BV252">
        <v>0.57999999999999996</v>
      </c>
      <c r="BW252">
        <v>42.772295569999997</v>
      </c>
      <c r="BX252">
        <v>-82.037527510000004</v>
      </c>
      <c r="BY252">
        <v>4736051.0240000002</v>
      </c>
      <c r="BZ252">
        <v>203.018</v>
      </c>
      <c r="CA252">
        <v>135.4</v>
      </c>
      <c r="CB252" t="s">
        <v>7508</v>
      </c>
      <c r="CC252">
        <v>7</v>
      </c>
      <c r="CD252">
        <v>10</v>
      </c>
      <c r="CE252">
        <v>12</v>
      </c>
      <c r="CF252">
        <v>12</v>
      </c>
      <c r="CG252" t="s">
        <v>5677</v>
      </c>
      <c r="CH252">
        <v>414</v>
      </c>
      <c r="CI252" t="s">
        <v>3290</v>
      </c>
      <c r="CJ252" t="s">
        <v>7332</v>
      </c>
      <c r="CK252">
        <v>5.56</v>
      </c>
      <c r="CL252">
        <v>1.9</v>
      </c>
      <c r="CM252" t="s">
        <v>4140</v>
      </c>
      <c r="CO252" t="str">
        <f>VLOOKUP(CM252,AutoSCAN_ORG!B256:CF2771,1,FALSE)</f>
        <v>AS00-0000981</v>
      </c>
      <c r="CP252">
        <f>VLOOKUP($CM252,AutoSCAN_ORG!$B$1:$CF$2516,2,FALSE)</f>
        <v>1369.752</v>
      </c>
      <c r="CQ252">
        <f>VLOOKUP($CM252,AutoSCAN_ORG!$B$1:$CF$2516,3,FALSE)</f>
        <v>9.1709999999999994</v>
      </c>
      <c r="CR252">
        <f>VLOOKUP($CM252,AutoSCAN_ORG!$B$1:$CF$2516,4,FALSE)</f>
        <v>219.892</v>
      </c>
      <c r="CS252">
        <f>VLOOKUP($CM252,AutoSCAN_ORG!$B$1:$CF$2516,5,FALSE)</f>
        <v>6.2949999999999999</v>
      </c>
      <c r="CT252" t="str">
        <f>VLOOKUP($CM252,AutoSCAN_ORG!$B$1:$CF$2516,6,FALSE)</f>
        <v>MELO-CORR</v>
      </c>
      <c r="CU252">
        <f>VLOOKUP($CM252,AutoSCAN_ORG!$B$1:$CF$2516,7,FALSE)</f>
        <v>0</v>
      </c>
      <c r="CV252">
        <f>VLOOKUP($CM252,AutoSCAN_ORG!$B$1:$CF$2516,69,FALSE)</f>
        <v>0</v>
      </c>
      <c r="CW252">
        <f>VLOOKUP($CM252,AutoSCAN_ORG!$B$1:$CF$2516,70,FALSE)</f>
        <v>0</v>
      </c>
      <c r="CX252" t="str">
        <f>VLOOKUP($CM252,AutoSCAN_ORG!$B$1:$CF$2516,71,FALSE)</f>
        <v>Y</v>
      </c>
      <c r="CZ252">
        <f>VLOOKUP($CM252,AutoSCAN_ORG!$B$1:$CF$2516,73,FALSE)</f>
        <v>0</v>
      </c>
      <c r="DA252">
        <f>VLOOKUP($CM252,AutoSCAN_ORG!$B$1:$CF$2516,74,FALSE)</f>
        <v>0</v>
      </c>
      <c r="DB252">
        <f>VLOOKUP($CM252,AutoSCAN_ORG!$B$1:$CF$2516,75,FALSE)</f>
        <v>0</v>
      </c>
      <c r="DC252">
        <f>VLOOKUP($CM252,AutoSCAN_ORG!$B$1:$CF$2516,76,FALSE)</f>
        <v>0</v>
      </c>
      <c r="DD252">
        <f>VLOOKUP($CM252,AutoSCAN_ORG!$B$1:$CF$2516,77,FALSE)</f>
        <v>0</v>
      </c>
      <c r="DF252">
        <f>VLOOKUP($CM252,AutoSCAN_ORG!$B$1:$CF$2516,79,FALSE)</f>
        <v>11.57</v>
      </c>
      <c r="DG252">
        <f>VLOOKUP($CM252,AutoSCAN_ORG!$B$1:$CF$2516,80,FALSE)</f>
        <v>11.57</v>
      </c>
      <c r="DH252">
        <f>VLOOKUP($CM252,AutoSCAN_ORG!$B$1:$CF$2516,81,FALSE)</f>
        <v>3.1E-2</v>
      </c>
      <c r="DI252">
        <f>VLOOKUP($CM252,AutoSCAN_ORG!$B$1:$CF$2516,82,FALSE)</f>
        <v>4.4999999999999998E-2</v>
      </c>
      <c r="DJ252">
        <f>VLOOKUP($CM252,AutoSCAN_ORG!$B$1:$CF$2516,83,FALSE)</f>
        <v>0.78800000000000003</v>
      </c>
    </row>
    <row r="253" spans="2:114" x14ac:dyDescent="0.35">
      <c r="B253" t="s">
        <v>4141</v>
      </c>
      <c r="C253">
        <v>257</v>
      </c>
      <c r="D253" t="s">
        <v>7778</v>
      </c>
      <c r="E253">
        <v>431</v>
      </c>
      <c r="F253">
        <v>1369.8979999999999</v>
      </c>
      <c r="G253">
        <v>10</v>
      </c>
      <c r="H253" t="s">
        <v>7782</v>
      </c>
      <c r="I253" t="s">
        <v>7773</v>
      </c>
      <c r="J253" t="s">
        <v>5753</v>
      </c>
      <c r="K253">
        <v>13</v>
      </c>
      <c r="L253">
        <v>0.73</v>
      </c>
      <c r="M253">
        <v>9</v>
      </c>
      <c r="N253">
        <v>9</v>
      </c>
      <c r="O253" t="s">
        <v>7504</v>
      </c>
      <c r="Q253">
        <v>18</v>
      </c>
      <c r="R253" t="s">
        <v>7784</v>
      </c>
      <c r="S253" t="s">
        <v>7774</v>
      </c>
      <c r="T253" t="s">
        <v>7203</v>
      </c>
      <c r="U253" t="s">
        <v>7528</v>
      </c>
      <c r="V253" t="s">
        <v>7528</v>
      </c>
      <c r="W253">
        <v>5.56</v>
      </c>
      <c r="X253" t="s">
        <v>7897</v>
      </c>
      <c r="Y253">
        <v>1.9</v>
      </c>
      <c r="Z253" t="s">
        <v>7774</v>
      </c>
      <c r="AA253" t="s">
        <v>7789</v>
      </c>
      <c r="AB253" t="s">
        <v>7774</v>
      </c>
      <c r="AF253" t="s">
        <v>5678</v>
      </c>
      <c r="AG253">
        <v>42.772294289999998</v>
      </c>
      <c r="AH253">
        <v>-82.037527560000001</v>
      </c>
      <c r="AI253">
        <v>203</v>
      </c>
      <c r="AJ253">
        <v>290</v>
      </c>
      <c r="AL253">
        <v>15</v>
      </c>
      <c r="AM253">
        <v>986</v>
      </c>
      <c r="AN253">
        <v>6.7930000000000001</v>
      </c>
      <c r="AO253">
        <v>418.72</v>
      </c>
      <c r="AP253">
        <v>2115</v>
      </c>
      <c r="AQ253">
        <v>2116</v>
      </c>
      <c r="AT253">
        <v>1.24</v>
      </c>
      <c r="AU253">
        <v>1.23</v>
      </c>
      <c r="AW253">
        <v>2.15</v>
      </c>
      <c r="AX253">
        <v>2.14</v>
      </c>
      <c r="BD253">
        <v>0.73</v>
      </c>
      <c r="BE253">
        <v>9</v>
      </c>
      <c r="BF253" t="s">
        <v>1354</v>
      </c>
      <c r="BG253" t="s">
        <v>4141</v>
      </c>
      <c r="BH253">
        <v>257</v>
      </c>
      <c r="BI253" t="s">
        <v>5753</v>
      </c>
      <c r="BJ253" t="s">
        <v>7773</v>
      </c>
      <c r="BK253">
        <v>257</v>
      </c>
      <c r="BL253">
        <v>1520</v>
      </c>
      <c r="BM253">
        <v>432</v>
      </c>
      <c r="BN253">
        <v>18</v>
      </c>
      <c r="BS253">
        <v>13</v>
      </c>
      <c r="BT253">
        <v>0.66</v>
      </c>
      <c r="BU253">
        <v>0.57999999999999996</v>
      </c>
      <c r="BV253">
        <v>0.57999999999999996</v>
      </c>
      <c r="BW253">
        <v>42.772294289999998</v>
      </c>
      <c r="BX253">
        <v>-82.037527560000001</v>
      </c>
      <c r="BY253">
        <v>4736050.8810000001</v>
      </c>
      <c r="BZ253">
        <v>203.018</v>
      </c>
      <c r="CA253">
        <v>132.69999999999999</v>
      </c>
      <c r="CB253" t="s">
        <v>7498</v>
      </c>
      <c r="CC253">
        <v>7</v>
      </c>
      <c r="CD253">
        <v>10</v>
      </c>
      <c r="CE253">
        <v>12</v>
      </c>
      <c r="CF253">
        <v>12</v>
      </c>
      <c r="CG253" t="s">
        <v>5677</v>
      </c>
      <c r="CH253">
        <v>414</v>
      </c>
      <c r="CI253" t="s">
        <v>3290</v>
      </c>
      <c r="CJ253" t="s">
        <v>7332</v>
      </c>
      <c r="CK253">
        <v>5.56</v>
      </c>
      <c r="CL253">
        <v>1.9</v>
      </c>
      <c r="CM253" t="s">
        <v>4141</v>
      </c>
      <c r="CO253" t="str">
        <f>VLOOKUP(CM253,AutoSCAN_ORG!B257:CF2772,1,FALSE)</f>
        <v>AS00-0000982</v>
      </c>
      <c r="CP253">
        <f>VLOOKUP($CM253,AutoSCAN_ORG!$B$1:$CF$2516,2,FALSE)</f>
        <v>1369.895</v>
      </c>
      <c r="CQ253">
        <f>VLOOKUP($CM253,AutoSCAN_ORG!$B$1:$CF$2516,3,FALSE)</f>
        <v>8</v>
      </c>
      <c r="CR253">
        <f>VLOOKUP($CM253,AutoSCAN_ORG!$B$1:$CF$2516,4,FALSE)</f>
        <v>222.00800000000001</v>
      </c>
      <c r="CS253">
        <f>VLOOKUP($CM253,AutoSCAN_ORG!$B$1:$CF$2516,5,FALSE)</f>
        <v>6.2949999999999999</v>
      </c>
      <c r="CT253" t="str">
        <f>VLOOKUP($CM253,AutoSCAN_ORG!$B$1:$CF$2516,6,FALSE)</f>
        <v>MELO-CORR</v>
      </c>
      <c r="CU253">
        <f>VLOOKUP($CM253,AutoSCAN_ORG!$B$1:$CF$2516,7,FALSE)</f>
        <v>0</v>
      </c>
      <c r="CV253">
        <f>VLOOKUP($CM253,AutoSCAN_ORG!$B$1:$CF$2516,69,FALSE)</f>
        <v>0</v>
      </c>
      <c r="CW253">
        <f>VLOOKUP($CM253,AutoSCAN_ORG!$B$1:$CF$2516,70,FALSE)</f>
        <v>0</v>
      </c>
      <c r="CX253" t="str">
        <f>VLOOKUP($CM253,AutoSCAN_ORG!$B$1:$CF$2516,71,FALSE)</f>
        <v>Y</v>
      </c>
      <c r="CZ253">
        <f>VLOOKUP($CM253,AutoSCAN_ORG!$B$1:$CF$2516,73,FALSE)</f>
        <v>0</v>
      </c>
      <c r="DA253">
        <f>VLOOKUP($CM253,AutoSCAN_ORG!$B$1:$CF$2516,74,FALSE)</f>
        <v>0</v>
      </c>
      <c r="DB253">
        <f>VLOOKUP($CM253,AutoSCAN_ORG!$B$1:$CF$2516,75,FALSE)</f>
        <v>0</v>
      </c>
      <c r="DC253">
        <f>VLOOKUP($CM253,AutoSCAN_ORG!$B$1:$CF$2516,76,FALSE)</f>
        <v>0</v>
      </c>
      <c r="DD253">
        <f>VLOOKUP($CM253,AutoSCAN_ORG!$B$1:$CF$2516,77,FALSE)</f>
        <v>0</v>
      </c>
      <c r="DF253">
        <f>VLOOKUP($CM253,AutoSCAN_ORG!$B$1:$CF$2516,79,FALSE)</f>
        <v>13.21</v>
      </c>
      <c r="DG253">
        <f>VLOOKUP($CM253,AutoSCAN_ORG!$B$1:$CF$2516,80,FALSE)</f>
        <v>13.21</v>
      </c>
      <c r="DH253">
        <f>VLOOKUP($CM253,AutoSCAN_ORG!$B$1:$CF$2516,81,FALSE)</f>
        <v>3.4000000000000002E-2</v>
      </c>
      <c r="DI253">
        <f>VLOOKUP($CM253,AutoSCAN_ORG!$B$1:$CF$2516,82,FALSE)</f>
        <v>5.6000000000000001E-2</v>
      </c>
      <c r="DJ253">
        <f>VLOOKUP($CM253,AutoSCAN_ORG!$B$1:$CF$2516,83,FALSE)</f>
        <v>0.82199999999999995</v>
      </c>
    </row>
    <row r="254" spans="2:114" x14ac:dyDescent="0.35">
      <c r="B254" t="s">
        <v>4142</v>
      </c>
      <c r="C254">
        <v>259</v>
      </c>
      <c r="D254" t="s">
        <v>7778</v>
      </c>
      <c r="E254">
        <v>433</v>
      </c>
      <c r="F254">
        <v>1369.9179999999999</v>
      </c>
      <c r="G254">
        <v>10</v>
      </c>
      <c r="H254" t="s">
        <v>7782</v>
      </c>
      <c r="I254" t="s">
        <v>7773</v>
      </c>
      <c r="J254" t="s">
        <v>5753</v>
      </c>
      <c r="K254">
        <v>10</v>
      </c>
      <c r="L254">
        <v>0.56000000000000005</v>
      </c>
      <c r="M254">
        <v>9</v>
      </c>
      <c r="N254">
        <v>9</v>
      </c>
      <c r="O254" t="s">
        <v>7498</v>
      </c>
      <c r="Q254">
        <v>18</v>
      </c>
      <c r="R254" t="s">
        <v>7784</v>
      </c>
      <c r="S254" t="s">
        <v>7774</v>
      </c>
      <c r="T254" t="s">
        <v>7203</v>
      </c>
      <c r="U254" t="s">
        <v>7528</v>
      </c>
      <c r="V254" t="s">
        <v>7528</v>
      </c>
      <c r="W254">
        <v>5.56</v>
      </c>
      <c r="X254" t="s">
        <v>7897</v>
      </c>
      <c r="Y254">
        <v>1.9</v>
      </c>
      <c r="Z254" t="s">
        <v>7774</v>
      </c>
      <c r="AA254" t="s">
        <v>7789</v>
      </c>
      <c r="AB254" t="s">
        <v>7774</v>
      </c>
      <c r="AF254" t="s">
        <v>5678</v>
      </c>
      <c r="AG254">
        <v>42.772294100000003</v>
      </c>
      <c r="AH254">
        <v>-82.037527569999995</v>
      </c>
      <c r="AI254">
        <v>203</v>
      </c>
      <c r="AJ254">
        <v>290</v>
      </c>
      <c r="AL254">
        <v>15</v>
      </c>
      <c r="AM254">
        <v>986</v>
      </c>
      <c r="AN254">
        <v>6.8129999999999997</v>
      </c>
      <c r="AO254">
        <v>413.80399999999997</v>
      </c>
      <c r="AP254">
        <v>2116</v>
      </c>
      <c r="AQ254">
        <v>2117</v>
      </c>
      <c r="AT254">
        <v>1.24</v>
      </c>
      <c r="AU254">
        <v>1.24</v>
      </c>
      <c r="AW254">
        <v>2.15</v>
      </c>
      <c r="AX254">
        <v>2.15</v>
      </c>
      <c r="BD254">
        <v>0.56000000000000005</v>
      </c>
      <c r="BE254">
        <v>9</v>
      </c>
      <c r="BF254" t="s">
        <v>1355</v>
      </c>
      <c r="BG254" t="s">
        <v>4142</v>
      </c>
      <c r="BH254">
        <v>259</v>
      </c>
      <c r="BI254" t="s">
        <v>5753</v>
      </c>
      <c r="BJ254" t="s">
        <v>7773</v>
      </c>
      <c r="BK254">
        <v>259</v>
      </c>
      <c r="BL254">
        <v>1520</v>
      </c>
      <c r="BM254">
        <v>432</v>
      </c>
      <c r="BN254">
        <v>18</v>
      </c>
      <c r="BS254">
        <v>13</v>
      </c>
      <c r="BT254">
        <v>0.66</v>
      </c>
      <c r="BU254">
        <v>0.57999999999999996</v>
      </c>
      <c r="BV254">
        <v>0.57999999999999996</v>
      </c>
      <c r="BW254">
        <v>42.772294100000003</v>
      </c>
      <c r="BX254">
        <v>-82.037527569999995</v>
      </c>
      <c r="BY254">
        <v>4736050.8609999996</v>
      </c>
      <c r="BZ254">
        <v>203.018</v>
      </c>
      <c r="CA254">
        <v>130.6</v>
      </c>
      <c r="CB254" t="s">
        <v>7513</v>
      </c>
      <c r="CC254">
        <v>7</v>
      </c>
      <c r="CD254">
        <v>10</v>
      </c>
      <c r="CE254">
        <v>12</v>
      </c>
      <c r="CF254">
        <v>12</v>
      </c>
      <c r="CG254" t="s">
        <v>5677</v>
      </c>
      <c r="CH254">
        <v>414</v>
      </c>
      <c r="CI254" t="s">
        <v>3290</v>
      </c>
      <c r="CJ254" t="s">
        <v>7332</v>
      </c>
      <c r="CK254">
        <v>5.56</v>
      </c>
      <c r="CL254">
        <v>1.9</v>
      </c>
      <c r="CM254" t="s">
        <v>4142</v>
      </c>
      <c r="CO254" t="str">
        <f>VLOOKUP(CM254,AutoSCAN_ORG!B259:CF2774,1,FALSE)</f>
        <v>AS00-0000983</v>
      </c>
      <c r="CP254">
        <f>VLOOKUP($CM254,AutoSCAN_ORG!$B$1:$CF$2516,2,FALSE)</f>
        <v>1369.9159999999999</v>
      </c>
      <c r="CQ254">
        <f>VLOOKUP($CM254,AutoSCAN_ORG!$B$1:$CF$2516,3,FALSE)</f>
        <v>9.0180000000000007</v>
      </c>
      <c r="CR254">
        <f>VLOOKUP($CM254,AutoSCAN_ORG!$B$1:$CF$2516,4,FALSE)</f>
        <v>221.93899999999999</v>
      </c>
      <c r="CS254">
        <f>VLOOKUP($CM254,AutoSCAN_ORG!$B$1:$CF$2516,5,FALSE)</f>
        <v>6.2949999999999999</v>
      </c>
      <c r="CT254" t="str">
        <f>VLOOKUP($CM254,AutoSCAN_ORG!$B$1:$CF$2516,6,FALSE)</f>
        <v>MELO-CORR</v>
      </c>
      <c r="CU254">
        <f>VLOOKUP($CM254,AutoSCAN_ORG!$B$1:$CF$2516,7,FALSE)</f>
        <v>0</v>
      </c>
      <c r="CV254">
        <f>VLOOKUP($CM254,AutoSCAN_ORG!$B$1:$CF$2516,69,FALSE)</f>
        <v>0</v>
      </c>
      <c r="CW254">
        <f>VLOOKUP($CM254,AutoSCAN_ORG!$B$1:$CF$2516,70,FALSE)</f>
        <v>0</v>
      </c>
      <c r="CX254" t="str">
        <f>VLOOKUP($CM254,AutoSCAN_ORG!$B$1:$CF$2516,71,FALSE)</f>
        <v>Y</v>
      </c>
      <c r="CZ254">
        <f>VLOOKUP($CM254,AutoSCAN_ORG!$B$1:$CF$2516,73,FALSE)</f>
        <v>0</v>
      </c>
      <c r="DA254">
        <f>VLOOKUP($CM254,AutoSCAN_ORG!$B$1:$CF$2516,74,FALSE)</f>
        <v>0</v>
      </c>
      <c r="DB254">
        <f>VLOOKUP($CM254,AutoSCAN_ORG!$B$1:$CF$2516,75,FALSE)</f>
        <v>0</v>
      </c>
      <c r="DC254">
        <f>VLOOKUP($CM254,AutoSCAN_ORG!$B$1:$CF$2516,76,FALSE)</f>
        <v>0</v>
      </c>
      <c r="DD254">
        <f>VLOOKUP($CM254,AutoSCAN_ORG!$B$1:$CF$2516,77,FALSE)</f>
        <v>0</v>
      </c>
      <c r="DF254">
        <f>VLOOKUP($CM254,AutoSCAN_ORG!$B$1:$CF$2516,79,FALSE)</f>
        <v>10.11</v>
      </c>
      <c r="DG254">
        <f>VLOOKUP($CM254,AutoSCAN_ORG!$B$1:$CF$2516,80,FALSE)</f>
        <v>10.11</v>
      </c>
      <c r="DH254">
        <f>VLOOKUP($CM254,AutoSCAN_ORG!$B$1:$CF$2516,81,FALSE)</f>
        <v>2.1000000000000001E-2</v>
      </c>
      <c r="DI254">
        <f>VLOOKUP($CM254,AutoSCAN_ORG!$B$1:$CF$2516,82,FALSE)</f>
        <v>0.03</v>
      </c>
      <c r="DJ254">
        <f>VLOOKUP($CM254,AutoSCAN_ORG!$B$1:$CF$2516,83,FALSE)</f>
        <v>0.81599999999999995</v>
      </c>
    </row>
    <row r="255" spans="2:114" x14ac:dyDescent="0.35">
      <c r="B255" t="s">
        <v>4137</v>
      </c>
      <c r="C255">
        <v>253</v>
      </c>
      <c r="D255" t="s">
        <v>7778</v>
      </c>
      <c r="E255">
        <v>427</v>
      </c>
      <c r="F255">
        <v>1369.2760000000001</v>
      </c>
      <c r="G255">
        <v>10</v>
      </c>
      <c r="H255" t="s">
        <v>7782</v>
      </c>
      <c r="I255" t="s">
        <v>7773</v>
      </c>
      <c r="J255" t="s">
        <v>7852</v>
      </c>
      <c r="K255">
        <v>13</v>
      </c>
      <c r="L255">
        <v>0.75</v>
      </c>
      <c r="M255">
        <v>30</v>
      </c>
      <c r="N255">
        <v>16</v>
      </c>
      <c r="O255" t="s">
        <v>7498</v>
      </c>
      <c r="Q255">
        <v>17</v>
      </c>
      <c r="R255" t="s">
        <v>7784</v>
      </c>
      <c r="S255" t="s">
        <v>7774</v>
      </c>
      <c r="T255" t="s">
        <v>7203</v>
      </c>
      <c r="U255" t="s">
        <v>7528</v>
      </c>
      <c r="V255" t="s">
        <v>7528</v>
      </c>
      <c r="W255">
        <v>5.56</v>
      </c>
      <c r="X255" t="s">
        <v>7897</v>
      </c>
      <c r="Y255">
        <v>1.8</v>
      </c>
      <c r="Z255" t="s">
        <v>7774</v>
      </c>
      <c r="AA255" t="s">
        <v>7788</v>
      </c>
      <c r="AB255" t="s">
        <v>7774</v>
      </c>
      <c r="AC255">
        <v>10</v>
      </c>
      <c r="AF255" t="s">
        <v>5683</v>
      </c>
      <c r="AG255">
        <v>42.772300020000003</v>
      </c>
      <c r="AH255">
        <v>-82.037527359999999</v>
      </c>
      <c r="AI255">
        <v>203</v>
      </c>
      <c r="AJ255">
        <v>290</v>
      </c>
      <c r="AL255">
        <v>15</v>
      </c>
      <c r="AM255">
        <v>986</v>
      </c>
      <c r="AN255">
        <v>6.16</v>
      </c>
      <c r="AO255">
        <v>410.66699999999997</v>
      </c>
      <c r="AP255">
        <v>2087</v>
      </c>
      <c r="AQ255">
        <v>2081</v>
      </c>
      <c r="AT255">
        <v>1.22</v>
      </c>
      <c r="AU255">
        <v>1.22</v>
      </c>
      <c r="AW255">
        <v>2.11</v>
      </c>
      <c r="AX255">
        <v>2.12</v>
      </c>
      <c r="BD255">
        <v>0.55000000000000004</v>
      </c>
      <c r="BE255">
        <v>30</v>
      </c>
      <c r="BF255" t="s">
        <v>8679</v>
      </c>
      <c r="BG255" t="s">
        <v>4137</v>
      </c>
      <c r="BH255">
        <v>253</v>
      </c>
      <c r="BI255" t="s">
        <v>7852</v>
      </c>
      <c r="BJ255" t="s">
        <v>7773</v>
      </c>
      <c r="BK255">
        <v>253</v>
      </c>
      <c r="BL255">
        <v>1520</v>
      </c>
      <c r="BM255">
        <v>427</v>
      </c>
      <c r="BN255">
        <v>17</v>
      </c>
      <c r="BO255" t="s">
        <v>8660</v>
      </c>
      <c r="BS255">
        <v>13</v>
      </c>
      <c r="BT255">
        <v>0.67</v>
      </c>
      <c r="BU255">
        <v>0.59</v>
      </c>
      <c r="BV255">
        <v>0.59</v>
      </c>
      <c r="BW255">
        <v>42.772300020000003</v>
      </c>
      <c r="BX255">
        <v>-82.037527359999999</v>
      </c>
      <c r="BY255">
        <v>4736051.5180000002</v>
      </c>
      <c r="BZ255">
        <v>203.018</v>
      </c>
      <c r="CA255">
        <v>129.30000000000001</v>
      </c>
      <c r="CB255" t="s">
        <v>7512</v>
      </c>
      <c r="CC255">
        <v>7</v>
      </c>
      <c r="CD255">
        <v>10</v>
      </c>
      <c r="CE255">
        <v>11</v>
      </c>
      <c r="CF255">
        <v>12</v>
      </c>
      <c r="CG255" t="s">
        <v>5677</v>
      </c>
      <c r="CH255">
        <v>414</v>
      </c>
      <c r="CI255" t="s">
        <v>5823</v>
      </c>
      <c r="CJ255" t="s">
        <v>8661</v>
      </c>
      <c r="CK255">
        <v>5.56</v>
      </c>
      <c r="CM255" t="s">
        <v>4137</v>
      </c>
      <c r="CO255" t="str">
        <f>VLOOKUP(CM255,AutoSCAN_ORG!B253:CF2768,1,FALSE)</f>
        <v>AS00-0000978</v>
      </c>
      <c r="CP255">
        <f>VLOOKUP($CM255,AutoSCAN_ORG!$B$1:$CF$2516,2,FALSE)</f>
        <v>1369.2619999999999</v>
      </c>
      <c r="CQ255">
        <f>VLOOKUP($CM255,AutoSCAN_ORG!$B$1:$CF$2516,3,FALSE)</f>
        <v>8</v>
      </c>
      <c r="CR255">
        <f>VLOOKUP($CM255,AutoSCAN_ORG!$B$1:$CF$2516,4,FALSE)</f>
        <v>223.51300000000001</v>
      </c>
      <c r="CS255">
        <f>VLOOKUP($CM255,AutoSCAN_ORG!$B$1:$CF$2516,5,FALSE)</f>
        <v>6.2949999999999999</v>
      </c>
      <c r="CT255" t="str">
        <f>VLOOKUP($CM255,AutoSCAN_ORG!$B$1:$CF$2516,6,FALSE)</f>
        <v>MELO-CORR</v>
      </c>
      <c r="CU255">
        <f>VLOOKUP($CM255,AutoSCAN_ORG!$B$1:$CF$2516,7,FALSE)</f>
        <v>0</v>
      </c>
      <c r="CV255">
        <f>VLOOKUP($CM255,AutoSCAN_ORG!$B$1:$CF$2516,69,FALSE)</f>
        <v>0</v>
      </c>
      <c r="CW255">
        <f>VLOOKUP($CM255,AutoSCAN_ORG!$B$1:$CF$2516,70,FALSE)</f>
        <v>0</v>
      </c>
      <c r="CX255" t="str">
        <f>VLOOKUP($CM255,AutoSCAN_ORG!$B$1:$CF$2516,71,FALSE)</f>
        <v>Y</v>
      </c>
      <c r="CY255">
        <f>VLOOKUP($CM255,AutoSCAN_ORG!$B$1:$CF$2516,72,FALSE)</f>
        <v>0</v>
      </c>
      <c r="CZ255">
        <f>VLOOKUP($CM255,AutoSCAN_ORG!$B$1:$CF$2516,73,FALSE)</f>
        <v>0</v>
      </c>
      <c r="DA255">
        <f>VLOOKUP($CM255,AutoSCAN_ORG!$B$1:$CF$2516,74,FALSE)</f>
        <v>0</v>
      </c>
      <c r="DB255">
        <f>VLOOKUP($CM255,AutoSCAN_ORG!$B$1:$CF$2516,75,FALSE)</f>
        <v>0</v>
      </c>
      <c r="DC255">
        <f>VLOOKUP($CM255,AutoSCAN_ORG!$B$1:$CF$2516,76,FALSE)</f>
        <v>0</v>
      </c>
      <c r="DD255">
        <f>VLOOKUP($CM255,AutoSCAN_ORG!$B$1:$CF$2516,77,FALSE)</f>
        <v>0</v>
      </c>
      <c r="DE255">
        <f>VLOOKUP($CM255,AutoSCAN_ORG!$B$1:$CF$2516,78,FALSE)</f>
        <v>0</v>
      </c>
      <c r="DF255">
        <f>VLOOKUP($CM255,AutoSCAN_ORG!$B$1:$CF$2516,79,FALSE)</f>
        <v>13.45</v>
      </c>
      <c r="DG255">
        <f>VLOOKUP($CM255,AutoSCAN_ORG!$B$1:$CF$2516,80,FALSE)</f>
        <v>13.45</v>
      </c>
      <c r="DH255">
        <f>VLOOKUP($CM255,AutoSCAN_ORG!$B$1:$CF$2516,81,FALSE)</f>
        <v>2.8000000000000001E-2</v>
      </c>
      <c r="DI255">
        <f>VLOOKUP($CM255,AutoSCAN_ORG!$B$1:$CF$2516,82,FALSE)</f>
        <v>5.3999999999999999E-2</v>
      </c>
      <c r="DJ255">
        <f>VLOOKUP($CM255,AutoSCAN_ORG!$B$1:$CF$2516,83,FALSE)</f>
        <v>0.82899999999999996</v>
      </c>
    </row>
    <row r="256" spans="2:114" x14ac:dyDescent="0.35">
      <c r="B256" t="s">
        <v>4143</v>
      </c>
      <c r="C256">
        <v>260</v>
      </c>
      <c r="D256" t="s">
        <v>7778</v>
      </c>
      <c r="E256">
        <v>434</v>
      </c>
      <c r="F256">
        <v>1371.2750000000001</v>
      </c>
      <c r="G256">
        <v>10</v>
      </c>
      <c r="H256" t="s">
        <v>7782</v>
      </c>
      <c r="I256" t="s">
        <v>7773</v>
      </c>
      <c r="J256" t="s">
        <v>5753</v>
      </c>
      <c r="K256">
        <v>12</v>
      </c>
      <c r="L256">
        <v>0.65</v>
      </c>
      <c r="M256">
        <v>9</v>
      </c>
      <c r="N256">
        <v>8</v>
      </c>
      <c r="O256" t="s">
        <v>7544</v>
      </c>
      <c r="R256" t="s">
        <v>7784</v>
      </c>
      <c r="S256" t="s">
        <v>7774</v>
      </c>
      <c r="T256" t="s">
        <v>7203</v>
      </c>
      <c r="U256" t="s">
        <v>7528</v>
      </c>
      <c r="V256" t="s">
        <v>7528</v>
      </c>
      <c r="W256">
        <v>5.56</v>
      </c>
      <c r="X256" t="s">
        <v>7897</v>
      </c>
      <c r="Y256">
        <v>1.8</v>
      </c>
      <c r="Z256" t="s">
        <v>7774</v>
      </c>
      <c r="AA256" t="s">
        <v>7789</v>
      </c>
      <c r="AB256" t="s">
        <v>7774</v>
      </c>
      <c r="AF256" t="s">
        <v>5678</v>
      </c>
      <c r="AG256">
        <v>42.772281820000003</v>
      </c>
      <c r="AH256">
        <v>-82.037527999999995</v>
      </c>
      <c r="AI256">
        <v>203</v>
      </c>
      <c r="AJ256">
        <v>290</v>
      </c>
      <c r="AL256">
        <v>15</v>
      </c>
      <c r="AM256">
        <v>986</v>
      </c>
      <c r="AN256">
        <v>8.17</v>
      </c>
      <c r="AO256">
        <v>399.17899999999997</v>
      </c>
      <c r="AP256">
        <v>2115</v>
      </c>
      <c r="AQ256">
        <v>2116</v>
      </c>
      <c r="AT256">
        <v>1.24</v>
      </c>
      <c r="AU256">
        <v>1.24</v>
      </c>
      <c r="AW256">
        <v>2.15</v>
      </c>
      <c r="AX256">
        <v>2.14</v>
      </c>
      <c r="BD256">
        <v>0.65</v>
      </c>
      <c r="BE256">
        <v>9</v>
      </c>
      <c r="BF256" t="s">
        <v>1356</v>
      </c>
      <c r="BG256" t="s">
        <v>4143</v>
      </c>
      <c r="BH256">
        <v>260</v>
      </c>
      <c r="BI256" t="s">
        <v>5753</v>
      </c>
      <c r="BJ256" t="s">
        <v>7773</v>
      </c>
      <c r="BK256">
        <v>260</v>
      </c>
      <c r="BL256">
        <v>1520</v>
      </c>
      <c r="BS256">
        <v>13</v>
      </c>
      <c r="BT256">
        <v>0.66</v>
      </c>
      <c r="BU256">
        <v>0.57999999999999996</v>
      </c>
      <c r="BV256">
        <v>0.57999999999999996</v>
      </c>
      <c r="BW256">
        <v>42.772281820000003</v>
      </c>
      <c r="BX256">
        <v>-82.037527999999995</v>
      </c>
      <c r="BY256">
        <v>4736049.4970000004</v>
      </c>
      <c r="BZ256">
        <v>203.02</v>
      </c>
      <c r="CA256">
        <v>124.5</v>
      </c>
      <c r="CB256" t="s">
        <v>7538</v>
      </c>
      <c r="CC256">
        <v>7</v>
      </c>
      <c r="CD256">
        <v>10</v>
      </c>
      <c r="CE256">
        <v>12</v>
      </c>
      <c r="CF256">
        <v>12</v>
      </c>
      <c r="CG256" t="s">
        <v>5677</v>
      </c>
      <c r="CH256">
        <v>414</v>
      </c>
      <c r="CI256" t="s">
        <v>3290</v>
      </c>
      <c r="CJ256" t="s">
        <v>7332</v>
      </c>
      <c r="CK256">
        <v>5.56</v>
      </c>
      <c r="CL256">
        <v>1.9</v>
      </c>
      <c r="CM256" t="s">
        <v>4143</v>
      </c>
      <c r="CO256" t="str">
        <f>VLOOKUP(CM256,AutoSCAN_ORG!B260:CF2775,1,FALSE)</f>
        <v>AS00-0000984</v>
      </c>
      <c r="CP256">
        <f>VLOOKUP($CM256,AutoSCAN_ORG!$B$1:$CF$2516,2,FALSE)</f>
        <v>1371.2719999999999</v>
      </c>
      <c r="CQ256">
        <f>VLOOKUP($CM256,AutoSCAN_ORG!$B$1:$CF$2516,3,FALSE)</f>
        <v>10.210000000000001</v>
      </c>
      <c r="CR256">
        <f>VLOOKUP($CM256,AutoSCAN_ORG!$B$1:$CF$2516,4,FALSE)</f>
        <v>233.476</v>
      </c>
      <c r="CS256">
        <f>VLOOKUP($CM256,AutoSCAN_ORG!$B$1:$CF$2516,5,FALSE)</f>
        <v>6.2949999999999999</v>
      </c>
      <c r="CT256" t="str">
        <f>VLOOKUP($CM256,AutoSCAN_ORG!$B$1:$CF$2516,6,FALSE)</f>
        <v>MELO-CORR</v>
      </c>
      <c r="CU256">
        <f>VLOOKUP($CM256,AutoSCAN_ORG!$B$1:$CF$2516,7,FALSE)</f>
        <v>0</v>
      </c>
      <c r="CV256">
        <f>VLOOKUP($CM256,AutoSCAN_ORG!$B$1:$CF$2516,69,FALSE)</f>
        <v>0</v>
      </c>
      <c r="CW256">
        <f>VLOOKUP($CM256,AutoSCAN_ORG!$B$1:$CF$2516,70,FALSE)</f>
        <v>0</v>
      </c>
      <c r="CX256" t="str">
        <f>VLOOKUP($CM256,AutoSCAN_ORG!$B$1:$CF$2516,71,FALSE)</f>
        <v>Y</v>
      </c>
      <c r="CZ256" t="str">
        <f>VLOOKUP($CM256,AutoSCAN_ORG!$B$1:$CF$2516,73,FALSE)</f>
        <v>added</v>
      </c>
      <c r="DA256">
        <f>VLOOKUP($CM256,AutoSCAN_ORG!$B$1:$CF$2516,74,FALSE)</f>
        <v>0</v>
      </c>
      <c r="DB256">
        <f>VLOOKUP($CM256,AutoSCAN_ORG!$B$1:$CF$2516,75,FALSE)</f>
        <v>0</v>
      </c>
      <c r="DC256">
        <f>VLOOKUP($CM256,AutoSCAN_ORG!$B$1:$CF$2516,76,FALSE)</f>
        <v>0</v>
      </c>
      <c r="DD256">
        <f>VLOOKUP($CM256,AutoSCAN_ORG!$B$1:$CF$2516,77,FALSE)</f>
        <v>0</v>
      </c>
      <c r="DF256">
        <f>VLOOKUP($CM256,AutoSCAN_ORG!$B$1:$CF$2516,79,FALSE)</f>
        <v>11.78</v>
      </c>
      <c r="DG256">
        <f>VLOOKUP($CM256,AutoSCAN_ORG!$B$1:$CF$2516,80,FALSE)</f>
        <v>11.78</v>
      </c>
      <c r="DH256">
        <f>VLOOKUP($CM256,AutoSCAN_ORG!$B$1:$CF$2516,81,FALSE)</f>
        <v>6.0000000000000001E-3</v>
      </c>
      <c r="DI256">
        <f>VLOOKUP($CM256,AutoSCAN_ORG!$B$1:$CF$2516,82,FALSE)</f>
        <v>1.4E-2</v>
      </c>
      <c r="DJ256">
        <f>VLOOKUP($CM256,AutoSCAN_ORG!$B$1:$CF$2516,83,FALSE)</f>
        <v>0.69199999999999995</v>
      </c>
    </row>
    <row r="257" spans="2:114" x14ac:dyDescent="0.35">
      <c r="B257" t="s">
        <v>4144</v>
      </c>
      <c r="C257">
        <v>261</v>
      </c>
      <c r="D257" t="s">
        <v>7778</v>
      </c>
      <c r="E257">
        <v>435</v>
      </c>
      <c r="F257">
        <v>1371.413</v>
      </c>
      <c r="G257">
        <v>10</v>
      </c>
      <c r="H257" t="s">
        <v>7782</v>
      </c>
      <c r="I257" t="s">
        <v>7773</v>
      </c>
      <c r="J257" t="s">
        <v>5753</v>
      </c>
      <c r="K257">
        <v>10</v>
      </c>
      <c r="L257">
        <v>0.56999999999999995</v>
      </c>
      <c r="M257">
        <v>10</v>
      </c>
      <c r="N257">
        <v>8</v>
      </c>
      <c r="O257" t="s">
        <v>7898</v>
      </c>
      <c r="R257" t="s">
        <v>7784</v>
      </c>
      <c r="S257" t="s">
        <v>7774</v>
      </c>
      <c r="T257" t="s">
        <v>7203</v>
      </c>
      <c r="U257" t="s">
        <v>7528</v>
      </c>
      <c r="V257" t="s">
        <v>7528</v>
      </c>
      <c r="W257">
        <v>5.56</v>
      </c>
      <c r="X257" t="s">
        <v>7897</v>
      </c>
      <c r="Y257">
        <v>1.8</v>
      </c>
      <c r="Z257" t="s">
        <v>7774</v>
      </c>
      <c r="AA257" t="s">
        <v>7783</v>
      </c>
      <c r="AB257" t="s">
        <v>7774</v>
      </c>
      <c r="AF257" t="s">
        <v>5678</v>
      </c>
      <c r="AG257">
        <v>42.772280569999999</v>
      </c>
      <c r="AH257">
        <v>-82.037528050000006</v>
      </c>
      <c r="AI257">
        <v>203</v>
      </c>
      <c r="AJ257">
        <v>290</v>
      </c>
      <c r="AL257">
        <v>15</v>
      </c>
      <c r="AM257">
        <v>986</v>
      </c>
      <c r="AN257">
        <v>8.3079999999999998</v>
      </c>
      <c r="AO257">
        <v>393.596</v>
      </c>
      <c r="AP257">
        <v>2115</v>
      </c>
      <c r="AQ257">
        <v>2116</v>
      </c>
      <c r="AT257">
        <v>1.24</v>
      </c>
      <c r="AU257">
        <v>1.23</v>
      </c>
      <c r="AW257">
        <v>2.15</v>
      </c>
      <c r="AX257">
        <v>2.14</v>
      </c>
      <c r="BD257">
        <v>0.56999999999999995</v>
      </c>
      <c r="BE257">
        <v>10</v>
      </c>
      <c r="BF257" t="s">
        <v>1357</v>
      </c>
      <c r="BG257" t="s">
        <v>4144</v>
      </c>
      <c r="BH257">
        <v>261</v>
      </c>
      <c r="BI257" t="s">
        <v>5753</v>
      </c>
      <c r="BJ257" t="s">
        <v>7773</v>
      </c>
      <c r="BK257">
        <v>261</v>
      </c>
      <c r="BL257">
        <v>1520</v>
      </c>
      <c r="BS257">
        <v>13</v>
      </c>
      <c r="BT257">
        <v>0.66</v>
      </c>
      <c r="BU257">
        <v>0.57999999999999996</v>
      </c>
      <c r="BV257">
        <v>0.57999999999999996</v>
      </c>
      <c r="BW257">
        <v>42.772280569999999</v>
      </c>
      <c r="BX257">
        <v>-82.037528050000006</v>
      </c>
      <c r="BY257">
        <v>4736049.3590000002</v>
      </c>
      <c r="BZ257">
        <v>203.02</v>
      </c>
      <c r="CA257">
        <v>122.2</v>
      </c>
      <c r="CB257" t="s">
        <v>7539</v>
      </c>
      <c r="CC257">
        <v>7</v>
      </c>
      <c r="CD257">
        <v>10</v>
      </c>
      <c r="CE257">
        <v>12</v>
      </c>
      <c r="CF257">
        <v>12</v>
      </c>
      <c r="CG257" t="s">
        <v>5677</v>
      </c>
      <c r="CH257">
        <v>414</v>
      </c>
      <c r="CI257" t="s">
        <v>3290</v>
      </c>
      <c r="CJ257" t="s">
        <v>7332</v>
      </c>
      <c r="CK257">
        <v>5.56</v>
      </c>
      <c r="CL257">
        <v>1.9</v>
      </c>
      <c r="CM257" t="s">
        <v>4144</v>
      </c>
      <c r="CO257" t="str">
        <f>VLOOKUP(CM257,AutoSCAN_ORG!B261:CF2776,1,FALSE)</f>
        <v>AS00-0000985</v>
      </c>
      <c r="CP257">
        <f>VLOOKUP($CM257,AutoSCAN_ORG!$B$1:$CF$2516,2,FALSE)</f>
        <v>1371.4090000000001</v>
      </c>
      <c r="CQ257">
        <f>VLOOKUP($CM257,AutoSCAN_ORG!$B$1:$CF$2516,3,FALSE)</f>
        <v>10.864000000000001</v>
      </c>
      <c r="CR257">
        <f>VLOOKUP($CM257,AutoSCAN_ORG!$B$1:$CF$2516,4,FALSE)</f>
        <v>233.06800000000001</v>
      </c>
      <c r="CS257">
        <f>VLOOKUP($CM257,AutoSCAN_ORG!$B$1:$CF$2516,5,FALSE)</f>
        <v>6.2949999999999999</v>
      </c>
      <c r="CT257" t="str">
        <f>VLOOKUP($CM257,AutoSCAN_ORG!$B$1:$CF$2516,6,FALSE)</f>
        <v>MELO-CORR</v>
      </c>
      <c r="CU257">
        <f>VLOOKUP($CM257,AutoSCAN_ORG!$B$1:$CF$2516,7,FALSE)</f>
        <v>0</v>
      </c>
      <c r="CV257">
        <f>VLOOKUP($CM257,AutoSCAN_ORG!$B$1:$CF$2516,69,FALSE)</f>
        <v>0</v>
      </c>
      <c r="CW257">
        <f>VLOOKUP($CM257,AutoSCAN_ORG!$B$1:$CF$2516,70,FALSE)</f>
        <v>0</v>
      </c>
      <c r="CX257" t="str">
        <f>VLOOKUP($CM257,AutoSCAN_ORG!$B$1:$CF$2516,71,FALSE)</f>
        <v>Y</v>
      </c>
      <c r="CZ257" t="str">
        <f>VLOOKUP($CM257,AutoSCAN_ORG!$B$1:$CF$2516,73,FALSE)</f>
        <v>added</v>
      </c>
      <c r="DA257">
        <f>VLOOKUP($CM257,AutoSCAN_ORG!$B$1:$CF$2516,74,FALSE)</f>
        <v>0</v>
      </c>
      <c r="DB257">
        <f>VLOOKUP($CM257,AutoSCAN_ORG!$B$1:$CF$2516,75,FALSE)</f>
        <v>0</v>
      </c>
      <c r="DC257">
        <f>VLOOKUP($CM257,AutoSCAN_ORG!$B$1:$CF$2516,76,FALSE)</f>
        <v>0</v>
      </c>
      <c r="DD257">
        <f>VLOOKUP($CM257,AutoSCAN_ORG!$B$1:$CF$2516,77,FALSE)</f>
        <v>0</v>
      </c>
      <c r="DF257">
        <f>VLOOKUP($CM257,AutoSCAN_ORG!$B$1:$CF$2516,79,FALSE)</f>
        <v>10.27</v>
      </c>
      <c r="DG257">
        <f>VLOOKUP($CM257,AutoSCAN_ORG!$B$1:$CF$2516,80,FALSE)</f>
        <v>10.27</v>
      </c>
      <c r="DH257">
        <f>VLOOKUP($CM257,AutoSCAN_ORG!$B$1:$CF$2516,81,FALSE)</f>
        <v>1.4E-2</v>
      </c>
      <c r="DI257">
        <f>VLOOKUP($CM257,AutoSCAN_ORG!$B$1:$CF$2516,82,FALSE)</f>
        <v>2.9000000000000001E-2</v>
      </c>
      <c r="DJ257">
        <f>VLOOKUP($CM257,AutoSCAN_ORG!$B$1:$CF$2516,83,FALSE)</f>
        <v>0.71599999999999997</v>
      </c>
    </row>
    <row r="258" spans="2:114" x14ac:dyDescent="0.35">
      <c r="B258" t="s">
        <v>4145</v>
      </c>
      <c r="C258">
        <v>262</v>
      </c>
      <c r="D258" t="s">
        <v>7778</v>
      </c>
      <c r="E258">
        <v>436</v>
      </c>
      <c r="F258">
        <v>1371.4670000000001</v>
      </c>
      <c r="G258">
        <v>10</v>
      </c>
      <c r="H258" t="s">
        <v>7782</v>
      </c>
      <c r="I258" t="s">
        <v>7773</v>
      </c>
      <c r="J258" t="s">
        <v>5753</v>
      </c>
      <c r="K258">
        <v>10</v>
      </c>
      <c r="L258">
        <v>0.57999999999999996</v>
      </c>
      <c r="M258">
        <v>9</v>
      </c>
      <c r="N258">
        <v>8</v>
      </c>
      <c r="O258" t="s">
        <v>7508</v>
      </c>
      <c r="R258" t="s">
        <v>7784</v>
      </c>
      <c r="S258" t="s">
        <v>7774</v>
      </c>
      <c r="T258" t="s">
        <v>7203</v>
      </c>
      <c r="U258" t="s">
        <v>7528</v>
      </c>
      <c r="V258" t="s">
        <v>7528</v>
      </c>
      <c r="W258">
        <v>5.56</v>
      </c>
      <c r="X258" t="s">
        <v>7897</v>
      </c>
      <c r="Y258">
        <v>1.8</v>
      </c>
      <c r="Z258" t="s">
        <v>7774</v>
      </c>
      <c r="AA258" t="s">
        <v>7789</v>
      </c>
      <c r="AB258" t="s">
        <v>7774</v>
      </c>
      <c r="AF258" t="s">
        <v>5678</v>
      </c>
      <c r="AG258">
        <v>42.772280080000002</v>
      </c>
      <c r="AH258">
        <v>-82.03752806</v>
      </c>
      <c r="AI258">
        <v>203</v>
      </c>
      <c r="AJ258">
        <v>290</v>
      </c>
      <c r="AL258">
        <v>15</v>
      </c>
      <c r="AM258">
        <v>986</v>
      </c>
      <c r="AN258">
        <v>8.3620000000000001</v>
      </c>
      <c r="AO258">
        <v>421.69799999999998</v>
      </c>
      <c r="AP258">
        <v>2115</v>
      </c>
      <c r="AQ258">
        <v>2116</v>
      </c>
      <c r="AT258">
        <v>1.24</v>
      </c>
      <c r="AU258">
        <v>1.24</v>
      </c>
      <c r="AW258">
        <v>2.15</v>
      </c>
      <c r="AX258">
        <v>2.14</v>
      </c>
      <c r="BD258">
        <v>0.57999999999999996</v>
      </c>
      <c r="BE258">
        <v>9</v>
      </c>
      <c r="BF258" t="s">
        <v>1358</v>
      </c>
      <c r="BG258" t="s">
        <v>4145</v>
      </c>
      <c r="BH258">
        <v>262</v>
      </c>
      <c r="BI258" t="s">
        <v>5753</v>
      </c>
      <c r="BJ258" t="s">
        <v>7773</v>
      </c>
      <c r="BK258">
        <v>262</v>
      </c>
      <c r="BL258">
        <v>1520</v>
      </c>
      <c r="BS258">
        <v>13</v>
      </c>
      <c r="BT258">
        <v>0.66</v>
      </c>
      <c r="BU258">
        <v>0.57999999999999996</v>
      </c>
      <c r="BV258">
        <v>0.57999999999999996</v>
      </c>
      <c r="BW258">
        <v>42.772280080000002</v>
      </c>
      <c r="BX258">
        <v>-82.03752806</v>
      </c>
      <c r="BY258">
        <v>4736049.3039999995</v>
      </c>
      <c r="BZ258">
        <v>203.02</v>
      </c>
      <c r="CA258">
        <v>133.9</v>
      </c>
      <c r="CB258" t="s">
        <v>7503</v>
      </c>
      <c r="CC258">
        <v>7</v>
      </c>
      <c r="CD258">
        <v>10</v>
      </c>
      <c r="CE258">
        <v>12</v>
      </c>
      <c r="CF258">
        <v>12</v>
      </c>
      <c r="CG258" t="s">
        <v>5677</v>
      </c>
      <c r="CH258">
        <v>414</v>
      </c>
      <c r="CI258" t="s">
        <v>3290</v>
      </c>
      <c r="CJ258" t="s">
        <v>7332</v>
      </c>
      <c r="CK258">
        <v>5.56</v>
      </c>
      <c r="CL258">
        <v>1.9</v>
      </c>
      <c r="CM258" t="s">
        <v>4145</v>
      </c>
      <c r="CO258" t="str">
        <f>VLOOKUP(CM258,AutoSCAN_ORG!B262:CF2777,1,FALSE)</f>
        <v>AS00-0000986</v>
      </c>
      <c r="CP258">
        <f>VLOOKUP($CM258,AutoSCAN_ORG!$B$1:$CF$2516,2,FALSE)</f>
        <v>1371.4649999999999</v>
      </c>
      <c r="CQ258">
        <f>VLOOKUP($CM258,AutoSCAN_ORG!$B$1:$CF$2516,3,FALSE)</f>
        <v>8.5329999999999995</v>
      </c>
      <c r="CR258">
        <f>VLOOKUP($CM258,AutoSCAN_ORG!$B$1:$CF$2516,4,FALSE)</f>
        <v>223.197</v>
      </c>
      <c r="CS258">
        <f>VLOOKUP($CM258,AutoSCAN_ORG!$B$1:$CF$2516,5,FALSE)</f>
        <v>6.2949999999999999</v>
      </c>
      <c r="CT258" t="str">
        <f>VLOOKUP($CM258,AutoSCAN_ORG!$B$1:$CF$2516,6,FALSE)</f>
        <v>MELO-CORR</v>
      </c>
      <c r="CU258">
        <f>VLOOKUP($CM258,AutoSCAN_ORG!$B$1:$CF$2516,7,FALSE)</f>
        <v>0</v>
      </c>
      <c r="CV258">
        <f>VLOOKUP($CM258,AutoSCAN_ORG!$B$1:$CF$2516,69,FALSE)</f>
        <v>0</v>
      </c>
      <c r="CW258">
        <f>VLOOKUP($CM258,AutoSCAN_ORG!$B$1:$CF$2516,70,FALSE)</f>
        <v>0</v>
      </c>
      <c r="CX258" t="str">
        <f>VLOOKUP($CM258,AutoSCAN_ORG!$B$1:$CF$2516,71,FALSE)</f>
        <v>Y</v>
      </c>
      <c r="CZ258" t="str">
        <f>VLOOKUP($CM258,AutoSCAN_ORG!$B$1:$CF$2516,73,FALSE)</f>
        <v>added</v>
      </c>
      <c r="DA258">
        <f>VLOOKUP($CM258,AutoSCAN_ORG!$B$1:$CF$2516,74,FALSE)</f>
        <v>0</v>
      </c>
      <c r="DB258">
        <f>VLOOKUP($CM258,AutoSCAN_ORG!$B$1:$CF$2516,75,FALSE)</f>
        <v>0</v>
      </c>
      <c r="DC258">
        <f>VLOOKUP($CM258,AutoSCAN_ORG!$B$1:$CF$2516,76,FALSE)</f>
        <v>0</v>
      </c>
      <c r="DD258">
        <f>VLOOKUP($CM258,AutoSCAN_ORG!$B$1:$CF$2516,77,FALSE)</f>
        <v>0</v>
      </c>
      <c r="DF258">
        <f>VLOOKUP($CM258,AutoSCAN_ORG!$B$1:$CF$2516,79,FALSE)</f>
        <v>10.44</v>
      </c>
      <c r="DG258">
        <f>VLOOKUP($CM258,AutoSCAN_ORG!$B$1:$CF$2516,80,FALSE)</f>
        <v>10.44</v>
      </c>
      <c r="DH258">
        <f>VLOOKUP($CM258,AutoSCAN_ORG!$B$1:$CF$2516,81,FALSE)</f>
        <v>1.7000000000000001E-2</v>
      </c>
      <c r="DI258">
        <f>VLOOKUP($CM258,AutoSCAN_ORG!$B$1:$CF$2516,82,FALSE)</f>
        <v>3.5999999999999997E-2</v>
      </c>
      <c r="DJ258">
        <f>VLOOKUP($CM258,AutoSCAN_ORG!$B$1:$CF$2516,83,FALSE)</f>
        <v>0.74099999999999999</v>
      </c>
    </row>
    <row r="259" spans="2:114" x14ac:dyDescent="0.35">
      <c r="B259" t="s">
        <v>4146</v>
      </c>
      <c r="C259">
        <v>263</v>
      </c>
      <c r="D259" t="s">
        <v>7778</v>
      </c>
      <c r="E259">
        <v>437</v>
      </c>
      <c r="F259">
        <v>1371.64</v>
      </c>
      <c r="G259">
        <v>10</v>
      </c>
      <c r="H259" t="s">
        <v>7782</v>
      </c>
      <c r="I259" t="s">
        <v>7773</v>
      </c>
      <c r="J259" t="s">
        <v>5753</v>
      </c>
      <c r="K259">
        <v>11</v>
      </c>
      <c r="L259">
        <v>0.57999999999999996</v>
      </c>
      <c r="M259">
        <v>12</v>
      </c>
      <c r="N259">
        <v>9</v>
      </c>
      <c r="O259" t="s">
        <v>7686</v>
      </c>
      <c r="Q259">
        <v>19</v>
      </c>
      <c r="R259" t="s">
        <v>7784</v>
      </c>
      <c r="S259" t="s">
        <v>7774</v>
      </c>
      <c r="T259" t="s">
        <v>7203</v>
      </c>
      <c r="U259" t="s">
        <v>7528</v>
      </c>
      <c r="V259" t="s">
        <v>7528</v>
      </c>
      <c r="W259">
        <v>5.56</v>
      </c>
      <c r="X259" t="s">
        <v>7897</v>
      </c>
      <c r="Y259">
        <v>1.8</v>
      </c>
      <c r="Z259" t="s">
        <v>7774</v>
      </c>
      <c r="AA259" t="s">
        <v>7783</v>
      </c>
      <c r="AB259" t="s">
        <v>7774</v>
      </c>
      <c r="AF259" t="s">
        <v>5678</v>
      </c>
      <c r="AG259">
        <v>42.77227852</v>
      </c>
      <c r="AH259">
        <v>-82.037528120000005</v>
      </c>
      <c r="AI259">
        <v>203</v>
      </c>
      <c r="AJ259">
        <v>290</v>
      </c>
      <c r="AL259">
        <v>15</v>
      </c>
      <c r="AM259">
        <v>986</v>
      </c>
      <c r="AN259">
        <v>8.5340000000000007</v>
      </c>
      <c r="AO259">
        <v>399.23500000000001</v>
      </c>
      <c r="AP259">
        <v>2112</v>
      </c>
      <c r="AQ259">
        <v>2113</v>
      </c>
      <c r="AT259">
        <v>1.23</v>
      </c>
      <c r="AU259">
        <v>1.23</v>
      </c>
      <c r="AW259">
        <v>2.14</v>
      </c>
      <c r="AX259">
        <v>2.14</v>
      </c>
      <c r="BD259">
        <v>0.57999999999999996</v>
      </c>
      <c r="BE259">
        <v>12</v>
      </c>
      <c r="BF259" t="s">
        <v>1359</v>
      </c>
      <c r="BG259" t="s">
        <v>4146</v>
      </c>
      <c r="BH259">
        <v>263</v>
      </c>
      <c r="BI259" t="s">
        <v>5753</v>
      </c>
      <c r="BJ259" t="s">
        <v>7773</v>
      </c>
      <c r="BK259">
        <v>263</v>
      </c>
      <c r="BL259">
        <v>1520</v>
      </c>
      <c r="BM259">
        <v>438</v>
      </c>
      <c r="BN259">
        <v>19</v>
      </c>
      <c r="BS259">
        <v>13</v>
      </c>
      <c r="BT259">
        <v>0.66</v>
      </c>
      <c r="BU259">
        <v>0.57999999999999996</v>
      </c>
      <c r="BV259">
        <v>0.57999999999999996</v>
      </c>
      <c r="BW259">
        <v>42.77227852</v>
      </c>
      <c r="BX259">
        <v>-82.037528120000005</v>
      </c>
      <c r="BY259">
        <v>4736049.1310000001</v>
      </c>
      <c r="BZ259">
        <v>203.02</v>
      </c>
      <c r="CA259">
        <v>124.5</v>
      </c>
      <c r="CB259" t="s">
        <v>7538</v>
      </c>
      <c r="CC259">
        <v>7</v>
      </c>
      <c r="CD259">
        <v>10</v>
      </c>
      <c r="CE259">
        <v>12</v>
      </c>
      <c r="CF259">
        <v>12</v>
      </c>
      <c r="CG259" t="s">
        <v>5677</v>
      </c>
      <c r="CH259">
        <v>414</v>
      </c>
      <c r="CI259" t="s">
        <v>3290</v>
      </c>
      <c r="CJ259" t="s">
        <v>7332</v>
      </c>
      <c r="CK259">
        <v>5.56</v>
      </c>
      <c r="CL259">
        <v>1.9</v>
      </c>
      <c r="CM259" t="s">
        <v>4146</v>
      </c>
      <c r="CO259" t="str">
        <f>VLOOKUP(CM259,AutoSCAN_ORG!B263:CF2778,1,FALSE)</f>
        <v>AS00-0000987</v>
      </c>
      <c r="CP259">
        <f>VLOOKUP($CM259,AutoSCAN_ORG!$B$1:$CF$2516,2,FALSE)</f>
        <v>1371.6369999999999</v>
      </c>
      <c r="CQ259">
        <f>VLOOKUP($CM259,AutoSCAN_ORG!$B$1:$CF$2516,3,FALSE)</f>
        <v>10.712999999999999</v>
      </c>
      <c r="CR259">
        <f>VLOOKUP($CM259,AutoSCAN_ORG!$B$1:$CF$2516,4,FALSE)</f>
        <v>228.577</v>
      </c>
      <c r="CS259">
        <f>VLOOKUP($CM259,AutoSCAN_ORG!$B$1:$CF$2516,5,FALSE)</f>
        <v>6.2949999999999999</v>
      </c>
      <c r="CT259" t="str">
        <f>VLOOKUP($CM259,AutoSCAN_ORG!$B$1:$CF$2516,6,FALSE)</f>
        <v>MELO-CORR</v>
      </c>
      <c r="CU259">
        <f>VLOOKUP($CM259,AutoSCAN_ORG!$B$1:$CF$2516,7,FALSE)</f>
        <v>0</v>
      </c>
      <c r="CV259">
        <f>VLOOKUP($CM259,AutoSCAN_ORG!$B$1:$CF$2516,69,FALSE)</f>
        <v>0</v>
      </c>
      <c r="CW259">
        <f>VLOOKUP($CM259,AutoSCAN_ORG!$B$1:$CF$2516,70,FALSE)</f>
        <v>0</v>
      </c>
      <c r="CX259" t="str">
        <f>VLOOKUP($CM259,AutoSCAN_ORG!$B$1:$CF$2516,71,FALSE)</f>
        <v>Y</v>
      </c>
      <c r="CZ259" t="str">
        <f>VLOOKUP($CM259,AutoSCAN_ORG!$B$1:$CF$2516,73,FALSE)</f>
        <v>added</v>
      </c>
      <c r="DA259">
        <f>VLOOKUP($CM259,AutoSCAN_ORG!$B$1:$CF$2516,74,FALSE)</f>
        <v>0</v>
      </c>
      <c r="DB259">
        <f>VLOOKUP($CM259,AutoSCAN_ORG!$B$1:$CF$2516,75,FALSE)</f>
        <v>0</v>
      </c>
      <c r="DC259">
        <f>VLOOKUP($CM259,AutoSCAN_ORG!$B$1:$CF$2516,76,FALSE)</f>
        <v>0</v>
      </c>
      <c r="DD259">
        <f>VLOOKUP($CM259,AutoSCAN_ORG!$B$1:$CF$2516,77,FALSE)</f>
        <v>0</v>
      </c>
      <c r="DF259">
        <f>VLOOKUP($CM259,AutoSCAN_ORG!$B$1:$CF$2516,79,FALSE)</f>
        <v>10.51</v>
      </c>
      <c r="DG259">
        <f>VLOOKUP($CM259,AutoSCAN_ORG!$B$1:$CF$2516,80,FALSE)</f>
        <v>10.51</v>
      </c>
      <c r="DH259">
        <f>VLOOKUP($CM259,AutoSCAN_ORG!$B$1:$CF$2516,81,FALSE)</f>
        <v>0</v>
      </c>
      <c r="DI259">
        <f>VLOOKUP($CM259,AutoSCAN_ORG!$B$1:$CF$2516,82,FALSE)</f>
        <v>0</v>
      </c>
      <c r="DJ259">
        <f>VLOOKUP($CM259,AutoSCAN_ORG!$B$1:$CF$2516,83,FALSE)</f>
        <v>0.76200000000000001</v>
      </c>
    </row>
    <row r="260" spans="2:114" x14ac:dyDescent="0.35">
      <c r="B260" t="s">
        <v>4141</v>
      </c>
      <c r="C260">
        <v>258</v>
      </c>
      <c r="D260" t="s">
        <v>7778</v>
      </c>
      <c r="E260">
        <v>432</v>
      </c>
      <c r="F260">
        <v>1369.9079999999999</v>
      </c>
      <c r="G260">
        <v>10</v>
      </c>
      <c r="H260" t="s">
        <v>7782</v>
      </c>
      <c r="I260" t="s">
        <v>7773</v>
      </c>
      <c r="J260" t="s">
        <v>7852</v>
      </c>
      <c r="K260">
        <v>13</v>
      </c>
      <c r="L260">
        <v>0.73</v>
      </c>
      <c r="M260">
        <v>29</v>
      </c>
      <c r="N260">
        <v>14</v>
      </c>
      <c r="O260" t="s">
        <v>7510</v>
      </c>
      <c r="Q260">
        <v>18</v>
      </c>
      <c r="R260" t="s">
        <v>7784</v>
      </c>
      <c r="S260" t="s">
        <v>7774</v>
      </c>
      <c r="T260" t="s">
        <v>7203</v>
      </c>
      <c r="U260" t="s">
        <v>7528</v>
      </c>
      <c r="V260" t="s">
        <v>7528</v>
      </c>
      <c r="W260">
        <v>5.56</v>
      </c>
      <c r="X260" t="s">
        <v>7897</v>
      </c>
      <c r="Y260">
        <v>1.9</v>
      </c>
      <c r="Z260" t="s">
        <v>7774</v>
      </c>
      <c r="AA260" t="s">
        <v>7879</v>
      </c>
      <c r="AB260" t="s">
        <v>7774</v>
      </c>
      <c r="AF260" t="s">
        <v>5939</v>
      </c>
      <c r="AG260">
        <v>42.772294289999998</v>
      </c>
      <c r="AH260">
        <v>-82.037527560000001</v>
      </c>
      <c r="AI260">
        <v>203</v>
      </c>
      <c r="AJ260">
        <v>290</v>
      </c>
      <c r="AL260">
        <v>15</v>
      </c>
      <c r="AM260">
        <v>986</v>
      </c>
      <c r="AN260">
        <v>6.7930000000000001</v>
      </c>
      <c r="AO260">
        <v>413.80399999999997</v>
      </c>
      <c r="AP260">
        <v>2091</v>
      </c>
      <c r="AQ260">
        <v>2083</v>
      </c>
      <c r="AT260">
        <v>1.22</v>
      </c>
      <c r="AU260">
        <v>1.22</v>
      </c>
      <c r="AW260">
        <v>2.11</v>
      </c>
      <c r="AX260">
        <v>2.12</v>
      </c>
      <c r="BD260">
        <v>0.5</v>
      </c>
      <c r="BE260">
        <v>29</v>
      </c>
      <c r="BF260" t="s">
        <v>8680</v>
      </c>
      <c r="BG260" t="s">
        <v>4141</v>
      </c>
      <c r="BH260">
        <v>258</v>
      </c>
      <c r="BI260" t="s">
        <v>7852</v>
      </c>
      <c r="BJ260" t="s">
        <v>7773</v>
      </c>
      <c r="BK260">
        <v>258</v>
      </c>
      <c r="BL260">
        <v>1520</v>
      </c>
      <c r="BM260">
        <v>432</v>
      </c>
      <c r="BN260">
        <v>18</v>
      </c>
      <c r="BO260" t="s">
        <v>8660</v>
      </c>
      <c r="BS260">
        <v>13</v>
      </c>
      <c r="BT260">
        <v>0.67</v>
      </c>
      <c r="BU260">
        <v>0.59</v>
      </c>
      <c r="BV260">
        <v>0.59</v>
      </c>
      <c r="BW260">
        <v>42.772294289999998</v>
      </c>
      <c r="BX260">
        <v>-82.037527560000001</v>
      </c>
      <c r="BY260">
        <v>4736050.8810000001</v>
      </c>
      <c r="BZ260">
        <v>203.018</v>
      </c>
      <c r="CA260">
        <v>130.6</v>
      </c>
      <c r="CB260" t="s">
        <v>7513</v>
      </c>
      <c r="CC260">
        <v>7</v>
      </c>
      <c r="CD260">
        <v>10</v>
      </c>
      <c r="CE260">
        <v>11</v>
      </c>
      <c r="CF260">
        <v>12</v>
      </c>
      <c r="CG260" t="s">
        <v>5677</v>
      </c>
      <c r="CH260">
        <v>414</v>
      </c>
      <c r="CI260" t="s">
        <v>5823</v>
      </c>
      <c r="CJ260" t="s">
        <v>8661</v>
      </c>
      <c r="CK260">
        <v>5.56</v>
      </c>
      <c r="CM260" t="s">
        <v>4141</v>
      </c>
      <c r="CO260" t="str">
        <f>VLOOKUP(CM260,AutoSCAN_ORG!B258:CF2773,1,FALSE)</f>
        <v>AS00-0000982</v>
      </c>
      <c r="CP260">
        <f>VLOOKUP($CM260,AutoSCAN_ORG!$B$1:$CF$2516,2,FALSE)</f>
        <v>1369.895</v>
      </c>
      <c r="CQ260">
        <f>VLOOKUP($CM260,AutoSCAN_ORG!$B$1:$CF$2516,3,FALSE)</f>
        <v>8</v>
      </c>
      <c r="CR260">
        <f>VLOOKUP($CM260,AutoSCAN_ORG!$B$1:$CF$2516,4,FALSE)</f>
        <v>222.00800000000001</v>
      </c>
      <c r="CS260">
        <f>VLOOKUP($CM260,AutoSCAN_ORG!$B$1:$CF$2516,5,FALSE)</f>
        <v>6.2949999999999999</v>
      </c>
      <c r="CT260" t="str">
        <f>VLOOKUP($CM260,AutoSCAN_ORG!$B$1:$CF$2516,6,FALSE)</f>
        <v>MELO-CORR</v>
      </c>
      <c r="CU260">
        <f>VLOOKUP($CM260,AutoSCAN_ORG!$B$1:$CF$2516,7,FALSE)</f>
        <v>0</v>
      </c>
      <c r="CV260">
        <f>VLOOKUP($CM260,AutoSCAN_ORG!$B$1:$CF$2516,69,FALSE)</f>
        <v>0</v>
      </c>
      <c r="CW260">
        <f>VLOOKUP($CM260,AutoSCAN_ORG!$B$1:$CF$2516,70,FALSE)</f>
        <v>0</v>
      </c>
      <c r="CX260" t="str">
        <f>VLOOKUP($CM260,AutoSCAN_ORG!$B$1:$CF$2516,71,FALSE)</f>
        <v>Y</v>
      </c>
      <c r="CY260">
        <f>VLOOKUP($CM260,AutoSCAN_ORG!$B$1:$CF$2516,72,FALSE)</f>
        <v>0</v>
      </c>
      <c r="CZ260">
        <f>VLOOKUP($CM260,AutoSCAN_ORG!$B$1:$CF$2516,73,FALSE)</f>
        <v>0</v>
      </c>
      <c r="DA260">
        <f>VLOOKUP($CM260,AutoSCAN_ORG!$B$1:$CF$2516,74,FALSE)</f>
        <v>0</v>
      </c>
      <c r="DB260">
        <f>VLOOKUP($CM260,AutoSCAN_ORG!$B$1:$CF$2516,75,FALSE)</f>
        <v>0</v>
      </c>
      <c r="DC260">
        <f>VLOOKUP($CM260,AutoSCAN_ORG!$B$1:$CF$2516,76,FALSE)</f>
        <v>0</v>
      </c>
      <c r="DD260">
        <f>VLOOKUP($CM260,AutoSCAN_ORG!$B$1:$CF$2516,77,FALSE)</f>
        <v>0</v>
      </c>
      <c r="DE260">
        <f>VLOOKUP($CM260,AutoSCAN_ORG!$B$1:$CF$2516,78,FALSE)</f>
        <v>0</v>
      </c>
      <c r="DF260">
        <f>VLOOKUP($CM260,AutoSCAN_ORG!$B$1:$CF$2516,79,FALSE)</f>
        <v>13.21</v>
      </c>
      <c r="DG260">
        <f>VLOOKUP($CM260,AutoSCAN_ORG!$B$1:$CF$2516,80,FALSE)</f>
        <v>13.21</v>
      </c>
      <c r="DH260">
        <f>VLOOKUP($CM260,AutoSCAN_ORG!$B$1:$CF$2516,81,FALSE)</f>
        <v>3.4000000000000002E-2</v>
      </c>
      <c r="DI260">
        <f>VLOOKUP($CM260,AutoSCAN_ORG!$B$1:$CF$2516,82,FALSE)</f>
        <v>5.6000000000000001E-2</v>
      </c>
      <c r="DJ260">
        <f>VLOOKUP($CM260,AutoSCAN_ORG!$B$1:$CF$2516,83,FALSE)</f>
        <v>0.82199999999999995</v>
      </c>
    </row>
    <row r="261" spans="2:114" x14ac:dyDescent="0.35">
      <c r="B261" t="s">
        <v>4147</v>
      </c>
      <c r="C261">
        <v>265</v>
      </c>
      <c r="D261" t="s">
        <v>7778</v>
      </c>
      <c r="E261">
        <v>439</v>
      </c>
      <c r="F261">
        <v>1371.672</v>
      </c>
      <c r="G261">
        <v>10</v>
      </c>
      <c r="H261" t="s">
        <v>7782</v>
      </c>
      <c r="I261" t="s">
        <v>7773</v>
      </c>
      <c r="J261" t="s">
        <v>5753</v>
      </c>
      <c r="K261">
        <v>12</v>
      </c>
      <c r="L261">
        <v>0.68</v>
      </c>
      <c r="M261">
        <v>6</v>
      </c>
      <c r="N261">
        <v>7</v>
      </c>
      <c r="O261" t="s">
        <v>7686</v>
      </c>
      <c r="Q261">
        <v>19</v>
      </c>
      <c r="R261" t="s">
        <v>7784</v>
      </c>
      <c r="S261" t="s">
        <v>7774</v>
      </c>
      <c r="T261" t="s">
        <v>7203</v>
      </c>
      <c r="U261" t="s">
        <v>7528</v>
      </c>
      <c r="V261" t="s">
        <v>7528</v>
      </c>
      <c r="W261">
        <v>5.56</v>
      </c>
      <c r="X261" t="s">
        <v>7897</v>
      </c>
      <c r="Y261">
        <v>1.9</v>
      </c>
      <c r="Z261" t="s">
        <v>7774</v>
      </c>
      <c r="AA261" t="s">
        <v>7789</v>
      </c>
      <c r="AB261" t="s">
        <v>7774</v>
      </c>
      <c r="AF261" t="s">
        <v>5678</v>
      </c>
      <c r="AG261">
        <v>42.772278210000003</v>
      </c>
      <c r="AH261">
        <v>-82.037528129999998</v>
      </c>
      <c r="AI261">
        <v>203</v>
      </c>
      <c r="AJ261">
        <v>290</v>
      </c>
      <c r="AL261">
        <v>15</v>
      </c>
      <c r="AM261">
        <v>986</v>
      </c>
      <c r="AN261">
        <v>8.5679999999999996</v>
      </c>
      <c r="AO261">
        <v>400.57</v>
      </c>
      <c r="AP261">
        <v>2117</v>
      </c>
      <c r="AQ261">
        <v>2118</v>
      </c>
      <c r="AT261">
        <v>1.24</v>
      </c>
      <c r="AU261">
        <v>1.24</v>
      </c>
      <c r="AW261">
        <v>2.15</v>
      </c>
      <c r="AX261">
        <v>2.15</v>
      </c>
      <c r="BD261">
        <v>0.68</v>
      </c>
      <c r="BE261">
        <v>6</v>
      </c>
      <c r="BF261" t="s">
        <v>1360</v>
      </c>
      <c r="BG261" t="s">
        <v>4147</v>
      </c>
      <c r="BH261">
        <v>265</v>
      </c>
      <c r="BI261" t="s">
        <v>5753</v>
      </c>
      <c r="BJ261" t="s">
        <v>7773</v>
      </c>
      <c r="BK261">
        <v>265</v>
      </c>
      <c r="BL261">
        <v>1520</v>
      </c>
      <c r="BM261">
        <v>438</v>
      </c>
      <c r="BN261">
        <v>19</v>
      </c>
      <c r="BS261">
        <v>13</v>
      </c>
      <c r="BT261">
        <v>0.66</v>
      </c>
      <c r="BU261">
        <v>0.57999999999999996</v>
      </c>
      <c r="BV261">
        <v>0.57999999999999996</v>
      </c>
      <c r="BW261">
        <v>42.772278210000003</v>
      </c>
      <c r="BX261">
        <v>-82.037528129999998</v>
      </c>
      <c r="BY261">
        <v>4736049.0970000001</v>
      </c>
      <c r="BZ261">
        <v>203.02</v>
      </c>
      <c r="CA261">
        <v>125.1</v>
      </c>
      <c r="CB261" t="s">
        <v>7540</v>
      </c>
      <c r="CC261">
        <v>7</v>
      </c>
      <c r="CD261">
        <v>10</v>
      </c>
      <c r="CE261">
        <v>12</v>
      </c>
      <c r="CF261">
        <v>12</v>
      </c>
      <c r="CG261" t="s">
        <v>5677</v>
      </c>
      <c r="CH261">
        <v>414</v>
      </c>
      <c r="CI261" t="s">
        <v>3290</v>
      </c>
      <c r="CJ261" t="s">
        <v>7332</v>
      </c>
      <c r="CK261">
        <v>5.56</v>
      </c>
      <c r="CL261">
        <v>1.9</v>
      </c>
      <c r="CM261" t="s">
        <v>4147</v>
      </c>
      <c r="CO261" t="str">
        <f>VLOOKUP(CM261,AutoSCAN_ORG!B265:CF2780,1,FALSE)</f>
        <v>AS00-0000988</v>
      </c>
      <c r="CP261">
        <f>VLOOKUP($CM261,AutoSCAN_ORG!$B$1:$CF$2516,2,FALSE)</f>
        <v>1371.6690000000001</v>
      </c>
      <c r="CQ261">
        <f>VLOOKUP($CM261,AutoSCAN_ORG!$B$1:$CF$2516,3,FALSE)</f>
        <v>8</v>
      </c>
      <c r="CR261">
        <f>VLOOKUP($CM261,AutoSCAN_ORG!$B$1:$CF$2516,4,FALSE)</f>
        <v>233.51499999999999</v>
      </c>
      <c r="CS261">
        <f>VLOOKUP($CM261,AutoSCAN_ORG!$B$1:$CF$2516,5,FALSE)</f>
        <v>6.2949999999999999</v>
      </c>
      <c r="CT261" t="str">
        <f>VLOOKUP($CM261,AutoSCAN_ORG!$B$1:$CF$2516,6,FALSE)</f>
        <v>MELO-CORR</v>
      </c>
      <c r="CU261">
        <f>VLOOKUP($CM261,AutoSCAN_ORG!$B$1:$CF$2516,7,FALSE)</f>
        <v>0</v>
      </c>
      <c r="CV261">
        <f>VLOOKUP($CM261,AutoSCAN_ORG!$B$1:$CF$2516,69,FALSE)</f>
        <v>0</v>
      </c>
      <c r="CW261">
        <f>VLOOKUP($CM261,AutoSCAN_ORG!$B$1:$CF$2516,70,FALSE)</f>
        <v>0</v>
      </c>
      <c r="CX261" t="str">
        <f>VLOOKUP($CM261,AutoSCAN_ORG!$B$1:$CF$2516,71,FALSE)</f>
        <v>Y</v>
      </c>
      <c r="CZ261" t="str">
        <f>VLOOKUP($CM261,AutoSCAN_ORG!$B$1:$CF$2516,73,FALSE)</f>
        <v>added</v>
      </c>
      <c r="DA261">
        <f>VLOOKUP($CM261,AutoSCAN_ORG!$B$1:$CF$2516,74,FALSE)</f>
        <v>0</v>
      </c>
      <c r="DB261">
        <f>VLOOKUP($CM261,AutoSCAN_ORG!$B$1:$CF$2516,75,FALSE)</f>
        <v>0</v>
      </c>
      <c r="DC261">
        <f>VLOOKUP($CM261,AutoSCAN_ORG!$B$1:$CF$2516,76,FALSE)</f>
        <v>0</v>
      </c>
      <c r="DD261">
        <f>VLOOKUP($CM261,AutoSCAN_ORG!$B$1:$CF$2516,77,FALSE)</f>
        <v>0</v>
      </c>
      <c r="DF261">
        <f>VLOOKUP($CM261,AutoSCAN_ORG!$B$1:$CF$2516,79,FALSE)</f>
        <v>12.29</v>
      </c>
      <c r="DG261">
        <f>VLOOKUP($CM261,AutoSCAN_ORG!$B$1:$CF$2516,80,FALSE)</f>
        <v>12.29</v>
      </c>
      <c r="DH261">
        <f>VLOOKUP($CM261,AutoSCAN_ORG!$B$1:$CF$2516,81,FALSE)</f>
        <v>1.4E-2</v>
      </c>
      <c r="DI261">
        <f>VLOOKUP($CM261,AutoSCAN_ORG!$B$1:$CF$2516,82,FALSE)</f>
        <v>3.5999999999999997E-2</v>
      </c>
      <c r="DJ261">
        <f>VLOOKUP($CM261,AutoSCAN_ORG!$B$1:$CF$2516,83,FALSE)</f>
        <v>0.77200000000000002</v>
      </c>
    </row>
    <row r="262" spans="2:114" x14ac:dyDescent="0.35">
      <c r="B262" t="s">
        <v>4148</v>
      </c>
      <c r="C262">
        <v>266</v>
      </c>
      <c r="D262" t="s">
        <v>7778</v>
      </c>
      <c r="E262">
        <v>440</v>
      </c>
      <c r="F262">
        <v>1371.721</v>
      </c>
      <c r="G262">
        <v>10</v>
      </c>
      <c r="H262" t="s">
        <v>7782</v>
      </c>
      <c r="I262" t="s">
        <v>7773</v>
      </c>
      <c r="J262" t="s">
        <v>5753</v>
      </c>
      <c r="K262">
        <v>11</v>
      </c>
      <c r="L262">
        <v>0.59</v>
      </c>
      <c r="M262">
        <v>8</v>
      </c>
      <c r="N262">
        <v>7</v>
      </c>
      <c r="O262" t="s">
        <v>7508</v>
      </c>
      <c r="Q262">
        <v>20</v>
      </c>
      <c r="R262" t="s">
        <v>7784</v>
      </c>
      <c r="S262" t="s">
        <v>7774</v>
      </c>
      <c r="T262" t="s">
        <v>7203</v>
      </c>
      <c r="U262" t="s">
        <v>7528</v>
      </c>
      <c r="V262" t="s">
        <v>7528</v>
      </c>
      <c r="W262">
        <v>5.56</v>
      </c>
      <c r="X262" t="s">
        <v>7897</v>
      </c>
      <c r="Y262">
        <v>1.9</v>
      </c>
      <c r="Z262" t="s">
        <v>7774</v>
      </c>
      <c r="AA262" t="s">
        <v>7789</v>
      </c>
      <c r="AB262" t="s">
        <v>7774</v>
      </c>
      <c r="AF262" t="s">
        <v>5678</v>
      </c>
      <c r="AG262">
        <v>42.772277770000002</v>
      </c>
      <c r="AH262">
        <v>-82.03752815</v>
      </c>
      <c r="AI262">
        <v>203</v>
      </c>
      <c r="AJ262">
        <v>290</v>
      </c>
      <c r="AL262">
        <v>15</v>
      </c>
      <c r="AM262">
        <v>986</v>
      </c>
      <c r="AN262">
        <v>8.6170000000000009</v>
      </c>
      <c r="AO262">
        <v>422.56400000000002</v>
      </c>
      <c r="AP262">
        <v>2117</v>
      </c>
      <c r="AQ262">
        <v>2117</v>
      </c>
      <c r="AT262">
        <v>1.24</v>
      </c>
      <c r="AU262">
        <v>1.24</v>
      </c>
      <c r="AW262">
        <v>2.15</v>
      </c>
      <c r="AX262">
        <v>2.15</v>
      </c>
      <c r="BD262">
        <v>0.59</v>
      </c>
      <c r="BE262">
        <v>8</v>
      </c>
      <c r="BF262" t="s">
        <v>1361</v>
      </c>
      <c r="BG262" t="s">
        <v>4148</v>
      </c>
      <c r="BH262">
        <v>266</v>
      </c>
      <c r="BI262" t="s">
        <v>5753</v>
      </c>
      <c r="BJ262" t="s">
        <v>7773</v>
      </c>
      <c r="BK262">
        <v>266</v>
      </c>
      <c r="BL262">
        <v>1520</v>
      </c>
      <c r="BM262">
        <v>441</v>
      </c>
      <c r="BN262">
        <v>20</v>
      </c>
      <c r="BS262">
        <v>13</v>
      </c>
      <c r="BT262">
        <v>0.66</v>
      </c>
      <c r="BU262">
        <v>0.57999999999999996</v>
      </c>
      <c r="BV262">
        <v>0.57999999999999996</v>
      </c>
      <c r="BW262">
        <v>42.772277770000002</v>
      </c>
      <c r="BX262">
        <v>-82.03752815</v>
      </c>
      <c r="BY262">
        <v>4736049.0480000004</v>
      </c>
      <c r="BZ262">
        <v>203.02</v>
      </c>
      <c r="CA262">
        <v>134.30000000000001</v>
      </c>
      <c r="CB262" t="s">
        <v>7504</v>
      </c>
      <c r="CC262">
        <v>7</v>
      </c>
      <c r="CD262">
        <v>10</v>
      </c>
      <c r="CE262">
        <v>12</v>
      </c>
      <c r="CF262">
        <v>12</v>
      </c>
      <c r="CG262" t="s">
        <v>5677</v>
      </c>
      <c r="CH262">
        <v>414</v>
      </c>
      <c r="CI262" t="s">
        <v>3290</v>
      </c>
      <c r="CJ262" t="s">
        <v>7332</v>
      </c>
      <c r="CK262">
        <v>5.56</v>
      </c>
      <c r="CL262">
        <v>1.9</v>
      </c>
      <c r="CM262" t="s">
        <v>4148</v>
      </c>
      <c r="CO262" t="str">
        <f>VLOOKUP(CM262,AutoSCAN_ORG!B266:CF2781,1,FALSE)</f>
        <v>AS00-0000989</v>
      </c>
      <c r="CP262">
        <f>VLOOKUP($CM262,AutoSCAN_ORG!$B$1:$CF$2516,2,FALSE)</f>
        <v>1371.7190000000001</v>
      </c>
      <c r="CQ262">
        <f>VLOOKUP($CM262,AutoSCAN_ORG!$B$1:$CF$2516,3,FALSE)</f>
        <v>8</v>
      </c>
      <c r="CR262">
        <f>VLOOKUP($CM262,AutoSCAN_ORG!$B$1:$CF$2516,4,FALSE)</f>
        <v>223.495</v>
      </c>
      <c r="CS262">
        <f>VLOOKUP($CM262,AutoSCAN_ORG!$B$1:$CF$2516,5,FALSE)</f>
        <v>6.2949999999999999</v>
      </c>
      <c r="CT262" t="str">
        <f>VLOOKUP($CM262,AutoSCAN_ORG!$B$1:$CF$2516,6,FALSE)</f>
        <v>MELO-CORR</v>
      </c>
      <c r="CU262">
        <f>VLOOKUP($CM262,AutoSCAN_ORG!$B$1:$CF$2516,7,FALSE)</f>
        <v>0</v>
      </c>
      <c r="CV262">
        <f>VLOOKUP($CM262,AutoSCAN_ORG!$B$1:$CF$2516,69,FALSE)</f>
        <v>0</v>
      </c>
      <c r="CW262">
        <f>VLOOKUP($CM262,AutoSCAN_ORG!$B$1:$CF$2516,70,FALSE)</f>
        <v>0</v>
      </c>
      <c r="CX262" t="str">
        <f>VLOOKUP($CM262,AutoSCAN_ORG!$B$1:$CF$2516,71,FALSE)</f>
        <v>Y</v>
      </c>
      <c r="CZ262" t="str">
        <f>VLOOKUP($CM262,AutoSCAN_ORG!$B$1:$CF$2516,73,FALSE)</f>
        <v>added</v>
      </c>
      <c r="DA262">
        <f>VLOOKUP($CM262,AutoSCAN_ORG!$B$1:$CF$2516,74,FALSE)</f>
        <v>0</v>
      </c>
      <c r="DB262">
        <f>VLOOKUP($CM262,AutoSCAN_ORG!$B$1:$CF$2516,75,FALSE)</f>
        <v>0</v>
      </c>
      <c r="DC262">
        <f>VLOOKUP($CM262,AutoSCAN_ORG!$B$1:$CF$2516,76,FALSE)</f>
        <v>0</v>
      </c>
      <c r="DD262">
        <f>VLOOKUP($CM262,AutoSCAN_ORG!$B$1:$CF$2516,77,FALSE)</f>
        <v>0</v>
      </c>
      <c r="DF262">
        <f>VLOOKUP($CM262,AutoSCAN_ORG!$B$1:$CF$2516,79,FALSE)</f>
        <v>10.62</v>
      </c>
      <c r="DG262">
        <f>VLOOKUP($CM262,AutoSCAN_ORG!$B$1:$CF$2516,80,FALSE)</f>
        <v>10.62</v>
      </c>
      <c r="DH262">
        <f>VLOOKUP($CM262,AutoSCAN_ORG!$B$1:$CF$2516,81,FALSE)</f>
        <v>1.2E-2</v>
      </c>
      <c r="DI262">
        <f>VLOOKUP($CM262,AutoSCAN_ORG!$B$1:$CF$2516,82,FALSE)</f>
        <v>3.2000000000000001E-2</v>
      </c>
      <c r="DJ262">
        <f>VLOOKUP($CM262,AutoSCAN_ORG!$B$1:$CF$2516,83,FALSE)</f>
        <v>0.74199999999999999</v>
      </c>
    </row>
    <row r="263" spans="2:114" x14ac:dyDescent="0.35">
      <c r="B263" t="s">
        <v>4149</v>
      </c>
      <c r="C263">
        <v>268</v>
      </c>
      <c r="D263" t="s">
        <v>7778</v>
      </c>
      <c r="E263">
        <v>442</v>
      </c>
      <c r="F263">
        <v>1371.7460000000001</v>
      </c>
      <c r="G263">
        <v>10</v>
      </c>
      <c r="H263" t="s">
        <v>7782</v>
      </c>
      <c r="I263" t="s">
        <v>7773</v>
      </c>
      <c r="J263" t="s">
        <v>5753</v>
      </c>
      <c r="K263">
        <v>10</v>
      </c>
      <c r="L263">
        <v>0.56999999999999995</v>
      </c>
      <c r="M263">
        <v>7</v>
      </c>
      <c r="N263">
        <v>7</v>
      </c>
      <c r="O263" t="s">
        <v>7686</v>
      </c>
      <c r="Q263">
        <v>20</v>
      </c>
      <c r="R263" t="s">
        <v>7784</v>
      </c>
      <c r="S263" t="s">
        <v>7774</v>
      </c>
      <c r="T263" t="s">
        <v>7203</v>
      </c>
      <c r="U263" t="s">
        <v>7528</v>
      </c>
      <c r="V263" t="s">
        <v>7528</v>
      </c>
      <c r="W263">
        <v>5.56</v>
      </c>
      <c r="X263" t="s">
        <v>7897</v>
      </c>
      <c r="Y263">
        <v>1.9</v>
      </c>
      <c r="Z263" t="s">
        <v>7774</v>
      </c>
      <c r="AA263" t="s">
        <v>7789</v>
      </c>
      <c r="AB263" t="s">
        <v>7774</v>
      </c>
      <c r="AF263" t="s">
        <v>5678</v>
      </c>
      <c r="AG263">
        <v>42.772277539999997</v>
      </c>
      <c r="AH263">
        <v>-82.03752815</v>
      </c>
      <c r="AI263">
        <v>203</v>
      </c>
      <c r="AJ263">
        <v>290</v>
      </c>
      <c r="AL263">
        <v>15</v>
      </c>
      <c r="AM263">
        <v>986</v>
      </c>
      <c r="AN263">
        <v>8.6419999999999995</v>
      </c>
      <c r="AO263">
        <v>400.25099999999998</v>
      </c>
      <c r="AP263">
        <v>2117</v>
      </c>
      <c r="AQ263">
        <v>2118</v>
      </c>
      <c r="AT263">
        <v>1.24</v>
      </c>
      <c r="AU263">
        <v>1.24</v>
      </c>
      <c r="AW263">
        <v>2.15</v>
      </c>
      <c r="AX263">
        <v>2.15</v>
      </c>
      <c r="BD263">
        <v>0.56999999999999995</v>
      </c>
      <c r="BE263">
        <v>7</v>
      </c>
      <c r="BF263" t="s">
        <v>1362</v>
      </c>
      <c r="BG263" t="s">
        <v>4149</v>
      </c>
      <c r="BH263">
        <v>268</v>
      </c>
      <c r="BI263" t="s">
        <v>5753</v>
      </c>
      <c r="BJ263" t="s">
        <v>7773</v>
      </c>
      <c r="BK263">
        <v>268</v>
      </c>
      <c r="BL263">
        <v>1520</v>
      </c>
      <c r="BM263">
        <v>441</v>
      </c>
      <c r="BN263">
        <v>20</v>
      </c>
      <c r="BS263">
        <v>13</v>
      </c>
      <c r="BT263">
        <v>0.66</v>
      </c>
      <c r="BU263">
        <v>0.57999999999999996</v>
      </c>
      <c r="BV263">
        <v>0.57999999999999996</v>
      </c>
      <c r="BW263">
        <v>42.772277539999997</v>
      </c>
      <c r="BX263">
        <v>-82.03752815</v>
      </c>
      <c r="BY263">
        <v>4736049.0219999999</v>
      </c>
      <c r="BZ263">
        <v>203.02</v>
      </c>
      <c r="CA263">
        <v>124.9</v>
      </c>
      <c r="CB263" t="s">
        <v>7540</v>
      </c>
      <c r="CC263">
        <v>7</v>
      </c>
      <c r="CD263">
        <v>10</v>
      </c>
      <c r="CE263">
        <v>12</v>
      </c>
      <c r="CF263">
        <v>12</v>
      </c>
      <c r="CG263" t="s">
        <v>5677</v>
      </c>
      <c r="CH263">
        <v>414</v>
      </c>
      <c r="CI263" t="s">
        <v>3290</v>
      </c>
      <c r="CJ263" t="s">
        <v>7332</v>
      </c>
      <c r="CK263">
        <v>5.56</v>
      </c>
      <c r="CL263">
        <v>1.9</v>
      </c>
      <c r="CM263" t="s">
        <v>4149</v>
      </c>
      <c r="CO263" t="str">
        <f>VLOOKUP(CM263,AutoSCAN_ORG!B268:CF2783,1,FALSE)</f>
        <v>AS00-0000990</v>
      </c>
      <c r="CP263">
        <f>VLOOKUP($CM263,AutoSCAN_ORG!$B$1:$CF$2516,2,FALSE)</f>
        <v>1371.7429999999999</v>
      </c>
      <c r="CQ263">
        <f>VLOOKUP($CM263,AutoSCAN_ORG!$B$1:$CF$2516,3,FALSE)</f>
        <v>8.5440000000000005</v>
      </c>
      <c r="CR263">
        <f>VLOOKUP($CM263,AutoSCAN_ORG!$B$1:$CF$2516,4,FALSE)</f>
        <v>227.16900000000001</v>
      </c>
      <c r="CS263">
        <f>VLOOKUP($CM263,AutoSCAN_ORG!$B$1:$CF$2516,5,FALSE)</f>
        <v>7.5110000000000001</v>
      </c>
      <c r="CT263" t="str">
        <f>VLOOKUP($CM263,AutoSCAN_ORG!$B$1:$CF$2516,6,FALSE)</f>
        <v>MELO-CORR</v>
      </c>
      <c r="CU263">
        <f>VLOOKUP($CM263,AutoSCAN_ORG!$B$1:$CF$2516,7,FALSE)</f>
        <v>0</v>
      </c>
      <c r="CV263">
        <f>VLOOKUP($CM263,AutoSCAN_ORG!$B$1:$CF$2516,69,FALSE)</f>
        <v>0</v>
      </c>
      <c r="CW263">
        <f>VLOOKUP($CM263,AutoSCAN_ORG!$B$1:$CF$2516,70,FALSE)</f>
        <v>0</v>
      </c>
      <c r="CX263" t="str">
        <f>VLOOKUP($CM263,AutoSCAN_ORG!$B$1:$CF$2516,71,FALSE)</f>
        <v>Y</v>
      </c>
      <c r="CZ263" t="str">
        <f>VLOOKUP($CM263,AutoSCAN_ORG!$B$1:$CF$2516,73,FALSE)</f>
        <v>added</v>
      </c>
      <c r="DA263">
        <f>VLOOKUP($CM263,AutoSCAN_ORG!$B$1:$CF$2516,74,FALSE)</f>
        <v>0</v>
      </c>
      <c r="DB263">
        <f>VLOOKUP($CM263,AutoSCAN_ORG!$B$1:$CF$2516,75,FALSE)</f>
        <v>0</v>
      </c>
      <c r="DC263">
        <f>VLOOKUP($CM263,AutoSCAN_ORG!$B$1:$CF$2516,76,FALSE)</f>
        <v>0</v>
      </c>
      <c r="DD263">
        <f>VLOOKUP($CM263,AutoSCAN_ORG!$B$1:$CF$2516,77,FALSE)</f>
        <v>0</v>
      </c>
      <c r="DF263">
        <f>VLOOKUP($CM263,AutoSCAN_ORG!$B$1:$CF$2516,79,FALSE)</f>
        <v>10.19</v>
      </c>
      <c r="DG263">
        <f>VLOOKUP($CM263,AutoSCAN_ORG!$B$1:$CF$2516,80,FALSE)</f>
        <v>10.19</v>
      </c>
      <c r="DH263">
        <f>VLOOKUP($CM263,AutoSCAN_ORG!$B$1:$CF$2516,81,FALSE)</f>
        <v>5.0000000000000001E-3</v>
      </c>
      <c r="DI263">
        <f>VLOOKUP($CM263,AutoSCAN_ORG!$B$1:$CF$2516,82,FALSE)</f>
        <v>1.2999999999999999E-2</v>
      </c>
      <c r="DJ263">
        <f>VLOOKUP($CM263,AutoSCAN_ORG!$B$1:$CF$2516,83,FALSE)</f>
        <v>0.71699999999999997</v>
      </c>
    </row>
    <row r="264" spans="2:114" x14ac:dyDescent="0.35">
      <c r="B264" t="s">
        <v>4150</v>
      </c>
      <c r="C264">
        <v>269</v>
      </c>
      <c r="D264" t="s">
        <v>7778</v>
      </c>
      <c r="E264">
        <v>443</v>
      </c>
      <c r="F264">
        <v>1371.9259999999999</v>
      </c>
      <c r="G264">
        <v>10</v>
      </c>
      <c r="H264" t="s">
        <v>7782</v>
      </c>
      <c r="I264" t="s">
        <v>7773</v>
      </c>
      <c r="J264" t="s">
        <v>5753</v>
      </c>
      <c r="K264">
        <v>11</v>
      </c>
      <c r="L264">
        <v>0.63</v>
      </c>
      <c r="M264">
        <v>10</v>
      </c>
      <c r="N264">
        <v>11</v>
      </c>
      <c r="O264" t="s">
        <v>7500</v>
      </c>
      <c r="R264" t="s">
        <v>7784</v>
      </c>
      <c r="S264" t="s">
        <v>7774</v>
      </c>
      <c r="T264" t="s">
        <v>7203</v>
      </c>
      <c r="U264" t="s">
        <v>7528</v>
      </c>
      <c r="V264" t="s">
        <v>7528</v>
      </c>
      <c r="W264">
        <v>5.56</v>
      </c>
      <c r="X264" t="s">
        <v>7897</v>
      </c>
      <c r="Y264">
        <v>1.9</v>
      </c>
      <c r="Z264" t="s">
        <v>7774</v>
      </c>
      <c r="AA264" t="s">
        <v>7788</v>
      </c>
      <c r="AB264" t="s">
        <v>7774</v>
      </c>
      <c r="AC264">
        <v>10</v>
      </c>
      <c r="AD264">
        <v>10</v>
      </c>
      <c r="AE264">
        <v>12</v>
      </c>
      <c r="AF264" t="s">
        <v>5683</v>
      </c>
      <c r="AG264">
        <v>42.772275929999999</v>
      </c>
      <c r="AH264">
        <v>-82.037528210000005</v>
      </c>
      <c r="AI264">
        <v>203</v>
      </c>
      <c r="AJ264">
        <v>290</v>
      </c>
      <c r="AL264">
        <v>15</v>
      </c>
      <c r="AM264">
        <v>986</v>
      </c>
      <c r="AN264">
        <v>8.82</v>
      </c>
      <c r="AO264">
        <v>420.37</v>
      </c>
      <c r="AP264">
        <v>2114</v>
      </c>
      <c r="AQ264">
        <v>2115</v>
      </c>
      <c r="AT264">
        <v>1.24</v>
      </c>
      <c r="AU264">
        <v>1.23</v>
      </c>
      <c r="AW264">
        <v>2.14</v>
      </c>
      <c r="AX264">
        <v>2.14</v>
      </c>
      <c r="BD264">
        <v>0.63</v>
      </c>
      <c r="BE264">
        <v>10</v>
      </c>
      <c r="BF264" t="s">
        <v>1363</v>
      </c>
      <c r="BG264" t="s">
        <v>4150</v>
      </c>
      <c r="BH264">
        <v>269</v>
      </c>
      <c r="BI264" t="s">
        <v>5753</v>
      </c>
      <c r="BJ264" t="s">
        <v>7773</v>
      </c>
      <c r="BK264">
        <v>269</v>
      </c>
      <c r="BL264">
        <v>1520</v>
      </c>
      <c r="BS264">
        <v>13</v>
      </c>
      <c r="BT264">
        <v>0.66</v>
      </c>
      <c r="BU264">
        <v>0.57999999999999996</v>
      </c>
      <c r="BV264">
        <v>0.57999999999999996</v>
      </c>
      <c r="BW264">
        <v>42.772275929999999</v>
      </c>
      <c r="BX264">
        <v>-82.037528210000005</v>
      </c>
      <c r="BY264">
        <v>4736048.8430000003</v>
      </c>
      <c r="BZ264">
        <v>203.02</v>
      </c>
      <c r="CA264">
        <v>133.4</v>
      </c>
      <c r="CB264" t="s">
        <v>7510</v>
      </c>
      <c r="CC264">
        <v>7</v>
      </c>
      <c r="CD264">
        <v>10</v>
      </c>
      <c r="CE264">
        <v>12</v>
      </c>
      <c r="CF264">
        <v>12</v>
      </c>
      <c r="CG264" t="s">
        <v>5677</v>
      </c>
      <c r="CH264">
        <v>414</v>
      </c>
      <c r="CI264" t="s">
        <v>3290</v>
      </c>
      <c r="CJ264" t="s">
        <v>7332</v>
      </c>
      <c r="CK264">
        <v>5.56</v>
      </c>
      <c r="CL264">
        <v>1.8</v>
      </c>
      <c r="CM264" t="s">
        <v>4150</v>
      </c>
      <c r="CO264" t="str">
        <f>VLOOKUP(CM264,AutoSCAN_ORG!B269:CF2784,1,FALSE)</f>
        <v>AS00-0000991</v>
      </c>
      <c r="CP264">
        <f>VLOOKUP($CM264,AutoSCAN_ORG!$B$1:$CF$2516,2,FALSE)</f>
        <v>1371.922</v>
      </c>
      <c r="CQ264">
        <f>VLOOKUP($CM264,AutoSCAN_ORG!$B$1:$CF$2516,3,FALSE)</f>
        <v>8.3849999999999998</v>
      </c>
      <c r="CR264">
        <f>VLOOKUP($CM264,AutoSCAN_ORG!$B$1:$CF$2516,4,FALSE)</f>
        <v>222.21299999999999</v>
      </c>
      <c r="CS264">
        <f>VLOOKUP($CM264,AutoSCAN_ORG!$B$1:$CF$2516,5,FALSE)</f>
        <v>6.2949999999999999</v>
      </c>
      <c r="CT264" t="str">
        <f>VLOOKUP($CM264,AutoSCAN_ORG!$B$1:$CF$2516,6,FALSE)</f>
        <v>MELO-CORR</v>
      </c>
      <c r="CU264">
        <f>VLOOKUP($CM264,AutoSCAN_ORG!$B$1:$CF$2516,7,FALSE)</f>
        <v>0</v>
      </c>
      <c r="CV264">
        <f>VLOOKUP($CM264,AutoSCAN_ORG!$B$1:$CF$2516,69,FALSE)</f>
        <v>0</v>
      </c>
      <c r="CW264">
        <f>VLOOKUP($CM264,AutoSCAN_ORG!$B$1:$CF$2516,70,FALSE)</f>
        <v>0</v>
      </c>
      <c r="CX264" t="str">
        <f>VLOOKUP($CM264,AutoSCAN_ORG!$B$1:$CF$2516,71,FALSE)</f>
        <v>Y</v>
      </c>
      <c r="CZ264">
        <f>VLOOKUP($CM264,AutoSCAN_ORG!$B$1:$CF$2516,73,FALSE)</f>
        <v>0</v>
      </c>
      <c r="DA264">
        <f>VLOOKUP($CM264,AutoSCAN_ORG!$B$1:$CF$2516,74,FALSE)</f>
        <v>0</v>
      </c>
      <c r="DB264">
        <f>VLOOKUP($CM264,AutoSCAN_ORG!$B$1:$CF$2516,75,FALSE)</f>
        <v>0</v>
      </c>
      <c r="DC264">
        <f>VLOOKUP($CM264,AutoSCAN_ORG!$B$1:$CF$2516,76,FALSE)</f>
        <v>0</v>
      </c>
      <c r="DD264">
        <f>VLOOKUP($CM264,AutoSCAN_ORG!$B$1:$CF$2516,77,FALSE)</f>
        <v>0</v>
      </c>
      <c r="DF264">
        <f>VLOOKUP($CM264,AutoSCAN_ORG!$B$1:$CF$2516,79,FALSE)</f>
        <v>11.34</v>
      </c>
      <c r="DG264">
        <f>VLOOKUP($CM264,AutoSCAN_ORG!$B$1:$CF$2516,80,FALSE)</f>
        <v>11.34</v>
      </c>
      <c r="DH264">
        <f>VLOOKUP($CM264,AutoSCAN_ORG!$B$1:$CF$2516,81,FALSE)</f>
        <v>2.8000000000000001E-2</v>
      </c>
      <c r="DI264">
        <f>VLOOKUP($CM264,AutoSCAN_ORG!$B$1:$CF$2516,82,FALSE)</f>
        <v>3.1E-2</v>
      </c>
      <c r="DJ264">
        <f>VLOOKUP($CM264,AutoSCAN_ORG!$B$1:$CF$2516,83,FALSE)</f>
        <v>0.85699999999999998</v>
      </c>
    </row>
    <row r="265" spans="2:114" x14ac:dyDescent="0.35">
      <c r="B265" t="s">
        <v>4151</v>
      </c>
      <c r="C265">
        <v>270</v>
      </c>
      <c r="D265" t="s">
        <v>7778</v>
      </c>
      <c r="E265">
        <v>444</v>
      </c>
      <c r="F265">
        <v>1372.202</v>
      </c>
      <c r="G265">
        <v>10</v>
      </c>
      <c r="H265" t="s">
        <v>7782</v>
      </c>
      <c r="I265" t="s">
        <v>7773</v>
      </c>
      <c r="J265" t="s">
        <v>5753</v>
      </c>
      <c r="K265">
        <v>11</v>
      </c>
      <c r="L265">
        <v>0.62</v>
      </c>
      <c r="M265">
        <v>7</v>
      </c>
      <c r="N265">
        <v>8</v>
      </c>
      <c r="O265" t="s">
        <v>7500</v>
      </c>
      <c r="R265" t="s">
        <v>7784</v>
      </c>
      <c r="S265" t="s">
        <v>7774</v>
      </c>
      <c r="T265" t="s">
        <v>7203</v>
      </c>
      <c r="U265" t="s">
        <v>7528</v>
      </c>
      <c r="V265" t="s">
        <v>7528</v>
      </c>
      <c r="W265">
        <v>5.56</v>
      </c>
      <c r="X265" t="s">
        <v>7897</v>
      </c>
      <c r="Y265">
        <v>1.9</v>
      </c>
      <c r="Z265" t="s">
        <v>7774</v>
      </c>
      <c r="AA265" t="s">
        <v>7789</v>
      </c>
      <c r="AB265" t="s">
        <v>7774</v>
      </c>
      <c r="AF265" t="s">
        <v>5678</v>
      </c>
      <c r="AG265">
        <v>42.772273409999997</v>
      </c>
      <c r="AH265">
        <v>-82.037528300000005</v>
      </c>
      <c r="AI265">
        <v>203</v>
      </c>
      <c r="AJ265">
        <v>290</v>
      </c>
      <c r="AL265">
        <v>15</v>
      </c>
      <c r="AM265">
        <v>986</v>
      </c>
      <c r="AN265">
        <v>9.0980000000000008</v>
      </c>
      <c r="AO265">
        <v>422.03800000000001</v>
      </c>
      <c r="AP265">
        <v>2117</v>
      </c>
      <c r="AQ265">
        <v>2118</v>
      </c>
      <c r="AT265">
        <v>1.24</v>
      </c>
      <c r="AU265">
        <v>1.24</v>
      </c>
      <c r="AW265">
        <v>2.15</v>
      </c>
      <c r="AX265">
        <v>2.15</v>
      </c>
      <c r="BD265">
        <v>0.62</v>
      </c>
      <c r="BE265">
        <v>7</v>
      </c>
      <c r="BF265" t="s">
        <v>1364</v>
      </c>
      <c r="BG265" t="s">
        <v>4151</v>
      </c>
      <c r="BH265">
        <v>270</v>
      </c>
      <c r="BI265" t="s">
        <v>5753</v>
      </c>
      <c r="BJ265" t="s">
        <v>7773</v>
      </c>
      <c r="BK265">
        <v>270</v>
      </c>
      <c r="BL265">
        <v>1520</v>
      </c>
      <c r="BS265">
        <v>13</v>
      </c>
      <c r="BT265">
        <v>0.66</v>
      </c>
      <c r="BU265">
        <v>0.57999999999999996</v>
      </c>
      <c r="BV265">
        <v>0.57999999999999996</v>
      </c>
      <c r="BW265">
        <v>42.772273409999997</v>
      </c>
      <c r="BX265">
        <v>-82.037528300000005</v>
      </c>
      <c r="BY265">
        <v>4736048.5640000002</v>
      </c>
      <c r="BZ265">
        <v>203.02099999999999</v>
      </c>
      <c r="CA265">
        <v>134.1</v>
      </c>
      <c r="CB265" t="s">
        <v>7503</v>
      </c>
      <c r="CC265">
        <v>7</v>
      </c>
      <c r="CD265">
        <v>10</v>
      </c>
      <c r="CE265">
        <v>12</v>
      </c>
      <c r="CF265">
        <v>12</v>
      </c>
      <c r="CG265" t="s">
        <v>5677</v>
      </c>
      <c r="CH265">
        <v>414</v>
      </c>
      <c r="CI265" t="s">
        <v>3290</v>
      </c>
      <c r="CJ265" t="s">
        <v>7332</v>
      </c>
      <c r="CK265">
        <v>5.56</v>
      </c>
      <c r="CL265">
        <v>1.9</v>
      </c>
      <c r="CM265" t="s">
        <v>4151</v>
      </c>
      <c r="CO265" t="str">
        <f>VLOOKUP(CM265,AutoSCAN_ORG!B270:CF2785,1,FALSE)</f>
        <v>AS00-0000992</v>
      </c>
      <c r="CP265">
        <f>VLOOKUP($CM265,AutoSCAN_ORG!$B$1:$CF$2516,2,FALSE)</f>
        <v>1372.1990000000001</v>
      </c>
      <c r="CQ265">
        <f>VLOOKUP($CM265,AutoSCAN_ORG!$B$1:$CF$2516,3,FALSE)</f>
        <v>9.0259999999999998</v>
      </c>
      <c r="CR265">
        <f>VLOOKUP($CM265,AutoSCAN_ORG!$B$1:$CF$2516,4,FALSE)</f>
        <v>222.02799999999999</v>
      </c>
      <c r="CS265">
        <f>VLOOKUP($CM265,AutoSCAN_ORG!$B$1:$CF$2516,5,FALSE)</f>
        <v>6.2949999999999999</v>
      </c>
      <c r="CT265" t="str">
        <f>VLOOKUP($CM265,AutoSCAN_ORG!$B$1:$CF$2516,6,FALSE)</f>
        <v>MELO-CORR</v>
      </c>
      <c r="CU265">
        <f>VLOOKUP($CM265,AutoSCAN_ORG!$B$1:$CF$2516,7,FALSE)</f>
        <v>0</v>
      </c>
      <c r="CV265">
        <f>VLOOKUP($CM265,AutoSCAN_ORG!$B$1:$CF$2516,69,FALSE)</f>
        <v>0</v>
      </c>
      <c r="CW265">
        <f>VLOOKUP($CM265,AutoSCAN_ORG!$B$1:$CF$2516,70,FALSE)</f>
        <v>0</v>
      </c>
      <c r="CX265" t="str">
        <f>VLOOKUP($CM265,AutoSCAN_ORG!$B$1:$CF$2516,71,FALSE)</f>
        <v>Y</v>
      </c>
      <c r="CZ265">
        <f>VLOOKUP($CM265,AutoSCAN_ORG!$B$1:$CF$2516,73,FALSE)</f>
        <v>0</v>
      </c>
      <c r="DA265">
        <f>VLOOKUP($CM265,AutoSCAN_ORG!$B$1:$CF$2516,74,FALSE)</f>
        <v>0</v>
      </c>
      <c r="DB265">
        <f>VLOOKUP($CM265,AutoSCAN_ORG!$B$1:$CF$2516,75,FALSE)</f>
        <v>0</v>
      </c>
      <c r="DC265">
        <f>VLOOKUP($CM265,AutoSCAN_ORG!$B$1:$CF$2516,76,FALSE)</f>
        <v>0</v>
      </c>
      <c r="DD265">
        <f>VLOOKUP($CM265,AutoSCAN_ORG!$B$1:$CF$2516,77,FALSE)</f>
        <v>0</v>
      </c>
      <c r="DF265">
        <f>VLOOKUP($CM265,AutoSCAN_ORG!$B$1:$CF$2516,79,FALSE)</f>
        <v>11.23</v>
      </c>
      <c r="DG265">
        <f>VLOOKUP($CM265,AutoSCAN_ORG!$B$1:$CF$2516,80,FALSE)</f>
        <v>11.23</v>
      </c>
      <c r="DH265">
        <f>VLOOKUP($CM265,AutoSCAN_ORG!$B$1:$CF$2516,81,FALSE)</f>
        <v>1.6E-2</v>
      </c>
      <c r="DI265">
        <f>VLOOKUP($CM265,AutoSCAN_ORG!$B$1:$CF$2516,82,FALSE)</f>
        <v>2.9000000000000001E-2</v>
      </c>
      <c r="DJ265">
        <f>VLOOKUP($CM265,AutoSCAN_ORG!$B$1:$CF$2516,83,FALSE)</f>
        <v>0.77400000000000002</v>
      </c>
    </row>
    <row r="266" spans="2:114" x14ac:dyDescent="0.35">
      <c r="B266" t="s">
        <v>4147</v>
      </c>
      <c r="C266">
        <v>264</v>
      </c>
      <c r="D266" t="s">
        <v>7778</v>
      </c>
      <c r="E266">
        <v>438</v>
      </c>
      <c r="F266">
        <v>1371.655</v>
      </c>
      <c r="G266">
        <v>10</v>
      </c>
      <c r="H266" t="s">
        <v>7782</v>
      </c>
      <c r="I266" t="s">
        <v>7773</v>
      </c>
      <c r="J266" t="s">
        <v>7852</v>
      </c>
      <c r="K266">
        <v>12</v>
      </c>
      <c r="L266">
        <v>0.68</v>
      </c>
      <c r="M266">
        <v>41</v>
      </c>
      <c r="N266">
        <v>9</v>
      </c>
      <c r="O266" t="s">
        <v>7686</v>
      </c>
      <c r="Q266">
        <v>19</v>
      </c>
      <c r="R266" t="s">
        <v>7784</v>
      </c>
      <c r="S266" t="s">
        <v>7774</v>
      </c>
      <c r="T266" t="s">
        <v>7203</v>
      </c>
      <c r="U266" t="s">
        <v>7528</v>
      </c>
      <c r="V266" t="s">
        <v>7528</v>
      </c>
      <c r="W266">
        <v>5.56</v>
      </c>
      <c r="X266" t="s">
        <v>7897</v>
      </c>
      <c r="Y266">
        <v>1.9</v>
      </c>
      <c r="Z266" t="s">
        <v>7774</v>
      </c>
      <c r="AA266" t="s">
        <v>7783</v>
      </c>
      <c r="AB266" t="s">
        <v>7774</v>
      </c>
      <c r="AF266" t="s">
        <v>5939</v>
      </c>
      <c r="AG266">
        <v>42.77227852</v>
      </c>
      <c r="AH266">
        <v>-82.037528120000005</v>
      </c>
      <c r="AI266">
        <v>203</v>
      </c>
      <c r="AJ266">
        <v>290</v>
      </c>
      <c r="AL266">
        <v>15</v>
      </c>
      <c r="AM266">
        <v>986</v>
      </c>
      <c r="AN266">
        <v>8.5340000000000007</v>
      </c>
      <c r="AO266">
        <v>399.23500000000001</v>
      </c>
      <c r="AP266">
        <v>2079</v>
      </c>
      <c r="AQ266">
        <v>2064</v>
      </c>
      <c r="AT266">
        <v>1.21</v>
      </c>
      <c r="AU266">
        <v>1.21</v>
      </c>
      <c r="AW266">
        <v>2.09</v>
      </c>
      <c r="AX266">
        <v>2.11</v>
      </c>
      <c r="BD266">
        <v>0.44</v>
      </c>
      <c r="BE266">
        <v>41</v>
      </c>
      <c r="BF266" t="s">
        <v>8681</v>
      </c>
      <c r="BG266" t="s">
        <v>4147</v>
      </c>
      <c r="BH266">
        <v>264</v>
      </c>
      <c r="BI266" t="s">
        <v>7852</v>
      </c>
      <c r="BJ266" t="s">
        <v>7773</v>
      </c>
      <c r="BK266">
        <v>264</v>
      </c>
      <c r="BL266">
        <v>1520</v>
      </c>
      <c r="BM266">
        <v>438</v>
      </c>
      <c r="BN266">
        <v>19</v>
      </c>
      <c r="BO266" t="s">
        <v>8660</v>
      </c>
      <c r="BS266">
        <v>13</v>
      </c>
      <c r="BT266">
        <v>0.67</v>
      </c>
      <c r="BU266">
        <v>0.6</v>
      </c>
      <c r="BV266">
        <v>0.59</v>
      </c>
      <c r="BW266">
        <v>42.77227852</v>
      </c>
      <c r="BX266">
        <v>-82.037528120000005</v>
      </c>
      <c r="BY266">
        <v>4736049.1310000001</v>
      </c>
      <c r="BZ266">
        <v>203.02</v>
      </c>
      <c r="CA266">
        <v>124.5</v>
      </c>
      <c r="CB266" t="s">
        <v>7538</v>
      </c>
      <c r="CC266">
        <v>7</v>
      </c>
      <c r="CD266">
        <v>10</v>
      </c>
      <c r="CE266">
        <v>11</v>
      </c>
      <c r="CF266">
        <v>11</v>
      </c>
      <c r="CG266" t="s">
        <v>5677</v>
      </c>
      <c r="CH266">
        <v>414</v>
      </c>
      <c r="CI266" t="s">
        <v>5823</v>
      </c>
      <c r="CJ266" t="s">
        <v>8661</v>
      </c>
      <c r="CK266">
        <v>5.56</v>
      </c>
      <c r="CM266" t="s">
        <v>4147</v>
      </c>
      <c r="CO266" t="str">
        <f>VLOOKUP(CM266,AutoSCAN_ORG!B264:CF2779,1,FALSE)</f>
        <v>AS00-0000988</v>
      </c>
      <c r="CP266">
        <f>VLOOKUP($CM266,AutoSCAN_ORG!$B$1:$CF$2516,2,FALSE)</f>
        <v>1371.6690000000001</v>
      </c>
      <c r="CQ266">
        <f>VLOOKUP($CM266,AutoSCAN_ORG!$B$1:$CF$2516,3,FALSE)</f>
        <v>8</v>
      </c>
      <c r="CR266">
        <f>VLOOKUP($CM266,AutoSCAN_ORG!$B$1:$CF$2516,4,FALSE)</f>
        <v>233.51499999999999</v>
      </c>
      <c r="CS266">
        <f>VLOOKUP($CM266,AutoSCAN_ORG!$B$1:$CF$2516,5,FALSE)</f>
        <v>6.2949999999999999</v>
      </c>
      <c r="CT266" t="str">
        <f>VLOOKUP($CM266,AutoSCAN_ORG!$B$1:$CF$2516,6,FALSE)</f>
        <v>MELO-CORR</v>
      </c>
      <c r="CU266">
        <f>VLOOKUP($CM266,AutoSCAN_ORG!$B$1:$CF$2516,7,FALSE)</f>
        <v>0</v>
      </c>
      <c r="CV266">
        <f>VLOOKUP($CM266,AutoSCAN_ORG!$B$1:$CF$2516,69,FALSE)</f>
        <v>0</v>
      </c>
      <c r="CW266">
        <f>VLOOKUP($CM266,AutoSCAN_ORG!$B$1:$CF$2516,70,FALSE)</f>
        <v>0</v>
      </c>
      <c r="CX266" t="str">
        <f>VLOOKUP($CM266,AutoSCAN_ORG!$B$1:$CF$2516,71,FALSE)</f>
        <v>Y</v>
      </c>
      <c r="CY266">
        <f>VLOOKUP($CM266,AutoSCAN_ORG!$B$1:$CF$2516,72,FALSE)</f>
        <v>0</v>
      </c>
      <c r="CZ266" t="str">
        <f>VLOOKUP($CM266,AutoSCAN_ORG!$B$1:$CF$2516,73,FALSE)</f>
        <v>added</v>
      </c>
      <c r="DA266">
        <f>VLOOKUP($CM266,AutoSCAN_ORG!$B$1:$CF$2516,74,FALSE)</f>
        <v>0</v>
      </c>
      <c r="DB266">
        <f>VLOOKUP($CM266,AutoSCAN_ORG!$B$1:$CF$2516,75,FALSE)</f>
        <v>0</v>
      </c>
      <c r="DC266">
        <f>VLOOKUP($CM266,AutoSCAN_ORG!$B$1:$CF$2516,76,FALSE)</f>
        <v>0</v>
      </c>
      <c r="DD266">
        <f>VLOOKUP($CM266,AutoSCAN_ORG!$B$1:$CF$2516,77,FALSE)</f>
        <v>0</v>
      </c>
      <c r="DE266">
        <f>VLOOKUP($CM266,AutoSCAN_ORG!$B$1:$CF$2516,78,FALSE)</f>
        <v>0</v>
      </c>
      <c r="DF266">
        <f>VLOOKUP($CM266,AutoSCAN_ORG!$B$1:$CF$2516,79,FALSE)</f>
        <v>12.29</v>
      </c>
      <c r="DG266">
        <f>VLOOKUP($CM266,AutoSCAN_ORG!$B$1:$CF$2516,80,FALSE)</f>
        <v>12.29</v>
      </c>
      <c r="DH266">
        <f>VLOOKUP($CM266,AutoSCAN_ORG!$B$1:$CF$2516,81,FALSE)</f>
        <v>1.4E-2</v>
      </c>
      <c r="DI266">
        <f>VLOOKUP($CM266,AutoSCAN_ORG!$B$1:$CF$2516,82,FALSE)</f>
        <v>3.5999999999999997E-2</v>
      </c>
      <c r="DJ266">
        <f>VLOOKUP($CM266,AutoSCAN_ORG!$B$1:$CF$2516,83,FALSE)</f>
        <v>0.77200000000000002</v>
      </c>
    </row>
    <row r="267" spans="2:114" x14ac:dyDescent="0.35">
      <c r="B267" t="s">
        <v>4152</v>
      </c>
      <c r="C267">
        <v>271</v>
      </c>
      <c r="D267" t="s">
        <v>7778</v>
      </c>
      <c r="E267">
        <v>445</v>
      </c>
      <c r="F267">
        <v>1372.3</v>
      </c>
      <c r="G267">
        <v>10</v>
      </c>
      <c r="H267" t="s">
        <v>7782</v>
      </c>
      <c r="I267" t="s">
        <v>7773</v>
      </c>
      <c r="J267" t="s">
        <v>5753</v>
      </c>
      <c r="K267">
        <v>12</v>
      </c>
      <c r="L267">
        <v>0.68</v>
      </c>
      <c r="M267">
        <v>7</v>
      </c>
      <c r="N267">
        <v>10</v>
      </c>
      <c r="O267" t="s">
        <v>7499</v>
      </c>
      <c r="R267" t="s">
        <v>7784</v>
      </c>
      <c r="S267" t="s">
        <v>7774</v>
      </c>
      <c r="T267" t="s">
        <v>7203</v>
      </c>
      <c r="U267" t="s">
        <v>7528</v>
      </c>
      <c r="V267" t="s">
        <v>7528</v>
      </c>
      <c r="W267">
        <v>5.56</v>
      </c>
      <c r="X267" t="s">
        <v>7897</v>
      </c>
      <c r="Y267">
        <v>1.8</v>
      </c>
      <c r="Z267" t="s">
        <v>7774</v>
      </c>
      <c r="AA267" t="s">
        <v>7789</v>
      </c>
      <c r="AB267" t="s">
        <v>7774</v>
      </c>
      <c r="AF267" t="s">
        <v>5678</v>
      </c>
      <c r="AG267">
        <v>42.772272520000001</v>
      </c>
      <c r="AH267">
        <v>-82.037528330000001</v>
      </c>
      <c r="AI267">
        <v>203</v>
      </c>
      <c r="AJ267">
        <v>290</v>
      </c>
      <c r="AL267">
        <v>15</v>
      </c>
      <c r="AM267">
        <v>986</v>
      </c>
      <c r="AN267">
        <v>9.1959999999999997</v>
      </c>
      <c r="AO267">
        <v>420.87099999999998</v>
      </c>
      <c r="AP267">
        <v>2117</v>
      </c>
      <c r="AQ267">
        <v>2117</v>
      </c>
      <c r="AT267">
        <v>1.24</v>
      </c>
      <c r="AU267">
        <v>1.24</v>
      </c>
      <c r="AW267">
        <v>2.15</v>
      </c>
      <c r="AX267">
        <v>2.15</v>
      </c>
      <c r="BD267">
        <v>0.68</v>
      </c>
      <c r="BE267">
        <v>7</v>
      </c>
      <c r="BF267" t="s">
        <v>1365</v>
      </c>
      <c r="BG267" t="s">
        <v>4152</v>
      </c>
      <c r="BH267">
        <v>271</v>
      </c>
      <c r="BI267" t="s">
        <v>5753</v>
      </c>
      <c r="BJ267" t="s">
        <v>7773</v>
      </c>
      <c r="BK267">
        <v>271</v>
      </c>
      <c r="BL267">
        <v>1520</v>
      </c>
      <c r="BS267">
        <v>13</v>
      </c>
      <c r="BT267">
        <v>0.66</v>
      </c>
      <c r="BU267">
        <v>0.57999999999999996</v>
      </c>
      <c r="BV267">
        <v>0.57999999999999996</v>
      </c>
      <c r="BW267">
        <v>42.772272520000001</v>
      </c>
      <c r="BX267">
        <v>-82.037528330000001</v>
      </c>
      <c r="BY267">
        <v>4736048.4649999999</v>
      </c>
      <c r="BZ267">
        <v>203.02099999999999</v>
      </c>
      <c r="CA267">
        <v>136.4</v>
      </c>
      <c r="CB267" t="s">
        <v>7360</v>
      </c>
      <c r="CC267">
        <v>7</v>
      </c>
      <c r="CD267">
        <v>10</v>
      </c>
      <c r="CE267">
        <v>12</v>
      </c>
      <c r="CF267">
        <v>12</v>
      </c>
      <c r="CG267" t="s">
        <v>5677</v>
      </c>
      <c r="CH267">
        <v>414</v>
      </c>
      <c r="CI267" t="s">
        <v>3290</v>
      </c>
      <c r="CJ267" t="s">
        <v>7332</v>
      </c>
      <c r="CK267">
        <v>5.56</v>
      </c>
      <c r="CL267">
        <v>1.8</v>
      </c>
      <c r="CM267" t="s">
        <v>4152</v>
      </c>
      <c r="CO267" t="str">
        <f>VLOOKUP(CM267,AutoSCAN_ORG!B271:CF2786,1,FALSE)</f>
        <v>AS00-0000993</v>
      </c>
      <c r="CP267">
        <f>VLOOKUP($CM267,AutoSCAN_ORG!$B$1:$CF$2516,2,FALSE)</f>
        <v>1372.298</v>
      </c>
      <c r="CQ267">
        <f>VLOOKUP($CM267,AutoSCAN_ORG!$B$1:$CF$2516,3,FALSE)</f>
        <v>8.3070000000000004</v>
      </c>
      <c r="CR267">
        <f>VLOOKUP($CM267,AutoSCAN_ORG!$B$1:$CF$2516,4,FALSE)</f>
        <v>219.63800000000001</v>
      </c>
      <c r="CS267">
        <f>VLOOKUP($CM267,AutoSCAN_ORG!$B$1:$CF$2516,5,FALSE)</f>
        <v>6.2949999999999999</v>
      </c>
      <c r="CT267" t="str">
        <f>VLOOKUP($CM267,AutoSCAN_ORG!$B$1:$CF$2516,6,FALSE)</f>
        <v>MELO-CORR</v>
      </c>
      <c r="CU267">
        <f>VLOOKUP($CM267,AutoSCAN_ORG!$B$1:$CF$2516,7,FALSE)</f>
        <v>0</v>
      </c>
      <c r="CV267">
        <f>VLOOKUP($CM267,AutoSCAN_ORG!$B$1:$CF$2516,69,FALSE)</f>
        <v>0</v>
      </c>
      <c r="CW267">
        <f>VLOOKUP($CM267,AutoSCAN_ORG!$B$1:$CF$2516,70,FALSE)</f>
        <v>0</v>
      </c>
      <c r="CX267" t="str">
        <f>VLOOKUP($CM267,AutoSCAN_ORG!$B$1:$CF$2516,71,FALSE)</f>
        <v>Y</v>
      </c>
      <c r="CZ267">
        <f>VLOOKUP($CM267,AutoSCAN_ORG!$B$1:$CF$2516,73,FALSE)</f>
        <v>0</v>
      </c>
      <c r="DA267">
        <f>VLOOKUP($CM267,AutoSCAN_ORG!$B$1:$CF$2516,74,FALSE)</f>
        <v>0</v>
      </c>
      <c r="DB267">
        <f>VLOOKUP($CM267,AutoSCAN_ORG!$B$1:$CF$2516,75,FALSE)</f>
        <v>0</v>
      </c>
      <c r="DC267">
        <f>VLOOKUP($CM267,AutoSCAN_ORG!$B$1:$CF$2516,76,FALSE)</f>
        <v>0</v>
      </c>
      <c r="DD267">
        <f>VLOOKUP($CM267,AutoSCAN_ORG!$B$1:$CF$2516,77,FALSE)</f>
        <v>0</v>
      </c>
      <c r="DF267">
        <f>VLOOKUP($CM267,AutoSCAN_ORG!$B$1:$CF$2516,79,FALSE)</f>
        <v>12.25</v>
      </c>
      <c r="DG267">
        <f>VLOOKUP($CM267,AutoSCAN_ORG!$B$1:$CF$2516,80,FALSE)</f>
        <v>12.25</v>
      </c>
      <c r="DH267">
        <f>VLOOKUP($CM267,AutoSCAN_ORG!$B$1:$CF$2516,81,FALSE)</f>
        <v>1.9E-2</v>
      </c>
      <c r="DI267">
        <f>VLOOKUP($CM267,AutoSCAN_ORG!$B$1:$CF$2516,82,FALSE)</f>
        <v>3.3000000000000002E-2</v>
      </c>
      <c r="DJ267">
        <f>VLOOKUP($CM267,AutoSCAN_ORG!$B$1:$CF$2516,83,FALSE)</f>
        <v>0.78700000000000003</v>
      </c>
    </row>
    <row r="268" spans="2:114" x14ac:dyDescent="0.35">
      <c r="B268" t="s">
        <v>4153</v>
      </c>
      <c r="C268">
        <v>272</v>
      </c>
      <c r="D268" t="s">
        <v>7778</v>
      </c>
      <c r="E268">
        <v>446</v>
      </c>
      <c r="F268">
        <v>1372.489</v>
      </c>
      <c r="G268">
        <v>10</v>
      </c>
      <c r="H268" t="s">
        <v>7782</v>
      </c>
      <c r="I268" t="s">
        <v>7773</v>
      </c>
      <c r="J268" t="s">
        <v>5753</v>
      </c>
      <c r="K268">
        <v>14</v>
      </c>
      <c r="L268">
        <v>0.76</v>
      </c>
      <c r="M268">
        <v>9</v>
      </c>
      <c r="N268">
        <v>10</v>
      </c>
      <c r="O268" t="s">
        <v>7500</v>
      </c>
      <c r="R268" t="s">
        <v>7784</v>
      </c>
      <c r="S268" t="s">
        <v>7774</v>
      </c>
      <c r="T268" t="s">
        <v>7203</v>
      </c>
      <c r="U268" t="s">
        <v>7528</v>
      </c>
      <c r="V268" t="s">
        <v>7528</v>
      </c>
      <c r="W268">
        <v>5.56</v>
      </c>
      <c r="X268" t="s">
        <v>7897</v>
      </c>
      <c r="Y268">
        <v>1.8</v>
      </c>
      <c r="Z268" t="s">
        <v>7774</v>
      </c>
      <c r="AA268" t="s">
        <v>7786</v>
      </c>
      <c r="AB268" t="s">
        <v>7774</v>
      </c>
      <c r="AC268">
        <v>10</v>
      </c>
      <c r="AD268">
        <v>10</v>
      </c>
      <c r="AE268">
        <v>15</v>
      </c>
      <c r="AF268" t="s">
        <v>5683</v>
      </c>
      <c r="AG268">
        <v>42.772270820000003</v>
      </c>
      <c r="AH268">
        <v>-82.037528390000006</v>
      </c>
      <c r="AI268">
        <v>203</v>
      </c>
      <c r="AJ268">
        <v>290</v>
      </c>
      <c r="AL268">
        <v>15</v>
      </c>
      <c r="AM268">
        <v>986</v>
      </c>
      <c r="AN268">
        <v>9.3840000000000003</v>
      </c>
      <c r="AO268">
        <v>421.25</v>
      </c>
      <c r="AP268">
        <v>2114</v>
      </c>
      <c r="AQ268">
        <v>2115</v>
      </c>
      <c r="AT268">
        <v>1.23</v>
      </c>
      <c r="AU268">
        <v>1.23</v>
      </c>
      <c r="AW268">
        <v>2.14</v>
      </c>
      <c r="AX268">
        <v>2.14</v>
      </c>
      <c r="BD268">
        <v>0.76</v>
      </c>
      <c r="BE268">
        <v>9</v>
      </c>
      <c r="BF268" t="s">
        <v>1366</v>
      </c>
      <c r="BG268" t="s">
        <v>4153</v>
      </c>
      <c r="BH268">
        <v>272</v>
      </c>
      <c r="BI268" t="s">
        <v>5753</v>
      </c>
      <c r="BJ268" t="s">
        <v>7773</v>
      </c>
      <c r="BK268">
        <v>272</v>
      </c>
      <c r="BL268">
        <v>1520</v>
      </c>
      <c r="BS268">
        <v>13</v>
      </c>
      <c r="BT268">
        <v>0.66</v>
      </c>
      <c r="BU268">
        <v>0.57999999999999996</v>
      </c>
      <c r="BV268">
        <v>0.57999999999999996</v>
      </c>
      <c r="BW268">
        <v>42.772270820000003</v>
      </c>
      <c r="BX268">
        <v>-82.037528390000006</v>
      </c>
      <c r="BY268">
        <v>4736048.2769999998</v>
      </c>
      <c r="BZ268">
        <v>203.02099999999999</v>
      </c>
      <c r="CA268">
        <v>133.80000000000001</v>
      </c>
      <c r="CB268" t="s">
        <v>7503</v>
      </c>
      <c r="CC268">
        <v>7</v>
      </c>
      <c r="CD268">
        <v>10</v>
      </c>
      <c r="CE268">
        <v>12</v>
      </c>
      <c r="CF268">
        <v>12</v>
      </c>
      <c r="CG268" t="s">
        <v>5677</v>
      </c>
      <c r="CH268">
        <v>414</v>
      </c>
      <c r="CI268" t="s">
        <v>3290</v>
      </c>
      <c r="CJ268" t="s">
        <v>7332</v>
      </c>
      <c r="CK268">
        <v>5.56</v>
      </c>
      <c r="CL268">
        <v>1.8</v>
      </c>
      <c r="CM268" t="s">
        <v>4153</v>
      </c>
      <c r="CO268" t="str">
        <f>VLOOKUP(CM268,AutoSCAN_ORG!B272:CF2787,1,FALSE)</f>
        <v>AS00-0000994</v>
      </c>
      <c r="CP268">
        <f>VLOOKUP($CM268,AutoSCAN_ORG!$B$1:$CF$2516,2,FALSE)</f>
        <v>1372.4870000000001</v>
      </c>
      <c r="CQ268">
        <f>VLOOKUP($CM268,AutoSCAN_ORG!$B$1:$CF$2516,3,FALSE)</f>
        <v>8.6370000000000005</v>
      </c>
      <c r="CR268">
        <f>VLOOKUP($CM268,AutoSCAN_ORG!$B$1:$CF$2516,4,FALSE)</f>
        <v>220.76300000000001</v>
      </c>
      <c r="CS268">
        <f>VLOOKUP($CM268,AutoSCAN_ORG!$B$1:$CF$2516,5,FALSE)</f>
        <v>6.2949999999999999</v>
      </c>
      <c r="CT268" t="str">
        <f>VLOOKUP($CM268,AutoSCAN_ORG!$B$1:$CF$2516,6,FALSE)</f>
        <v>MELO-CORR</v>
      </c>
      <c r="CU268">
        <f>VLOOKUP($CM268,AutoSCAN_ORG!$B$1:$CF$2516,7,FALSE)</f>
        <v>0</v>
      </c>
      <c r="CV268">
        <f>VLOOKUP($CM268,AutoSCAN_ORG!$B$1:$CF$2516,69,FALSE)</f>
        <v>0</v>
      </c>
      <c r="CW268">
        <f>VLOOKUP($CM268,AutoSCAN_ORG!$B$1:$CF$2516,70,FALSE)</f>
        <v>0</v>
      </c>
      <c r="CX268" t="str">
        <f>VLOOKUP($CM268,AutoSCAN_ORG!$B$1:$CF$2516,71,FALSE)</f>
        <v>Y</v>
      </c>
      <c r="CZ268">
        <f>VLOOKUP($CM268,AutoSCAN_ORG!$B$1:$CF$2516,73,FALSE)</f>
        <v>0</v>
      </c>
      <c r="DA268">
        <f>VLOOKUP($CM268,AutoSCAN_ORG!$B$1:$CF$2516,74,FALSE)</f>
        <v>0</v>
      </c>
      <c r="DB268">
        <f>VLOOKUP($CM268,AutoSCAN_ORG!$B$1:$CF$2516,75,FALSE)</f>
        <v>0</v>
      </c>
      <c r="DC268">
        <f>VLOOKUP($CM268,AutoSCAN_ORG!$B$1:$CF$2516,76,FALSE)</f>
        <v>0</v>
      </c>
      <c r="DD268">
        <f>VLOOKUP($CM268,AutoSCAN_ORG!$B$1:$CF$2516,77,FALSE)</f>
        <v>0</v>
      </c>
      <c r="DF268">
        <f>VLOOKUP($CM268,AutoSCAN_ORG!$B$1:$CF$2516,79,FALSE)</f>
        <v>13.6</v>
      </c>
      <c r="DG268">
        <f>VLOOKUP($CM268,AutoSCAN_ORG!$B$1:$CF$2516,80,FALSE)</f>
        <v>13.6</v>
      </c>
      <c r="DH268">
        <f>VLOOKUP($CM268,AutoSCAN_ORG!$B$1:$CF$2516,81,FALSE)</f>
        <v>2.4E-2</v>
      </c>
      <c r="DI268">
        <f>VLOOKUP($CM268,AutoSCAN_ORG!$B$1:$CF$2516,82,FALSE)</f>
        <v>0.04</v>
      </c>
      <c r="DJ268">
        <f>VLOOKUP($CM268,AutoSCAN_ORG!$B$1:$CF$2516,83,FALSE)</f>
        <v>0.73699999999999999</v>
      </c>
    </row>
    <row r="269" spans="2:114" x14ac:dyDescent="0.35">
      <c r="B269" t="s">
        <v>4148</v>
      </c>
      <c r="C269">
        <v>267</v>
      </c>
      <c r="D269" t="s">
        <v>7778</v>
      </c>
      <c r="E269">
        <v>441</v>
      </c>
      <c r="F269">
        <v>1371.7339999999999</v>
      </c>
      <c r="G269">
        <v>10</v>
      </c>
      <c r="H269" t="s">
        <v>7782</v>
      </c>
      <c r="I269" t="s">
        <v>7773</v>
      </c>
      <c r="J269" t="s">
        <v>7852</v>
      </c>
      <c r="K269">
        <v>11</v>
      </c>
      <c r="L269">
        <v>0.59</v>
      </c>
      <c r="M269">
        <v>33</v>
      </c>
      <c r="N269">
        <v>29</v>
      </c>
      <c r="O269" t="s">
        <v>7535</v>
      </c>
      <c r="Q269">
        <v>20</v>
      </c>
      <c r="R269" t="s">
        <v>7784</v>
      </c>
      <c r="S269" t="s">
        <v>7774</v>
      </c>
      <c r="T269" t="s">
        <v>7203</v>
      </c>
      <c r="U269" t="s">
        <v>7528</v>
      </c>
      <c r="V269" t="s">
        <v>7528</v>
      </c>
      <c r="W269">
        <v>5.56</v>
      </c>
      <c r="X269" t="s">
        <v>7897</v>
      </c>
      <c r="Y269">
        <v>1.9</v>
      </c>
      <c r="Z269" t="s">
        <v>7774</v>
      </c>
      <c r="AA269" t="s">
        <v>7788</v>
      </c>
      <c r="AB269" t="s">
        <v>7774</v>
      </c>
      <c r="AF269" t="s">
        <v>5939</v>
      </c>
      <c r="AG269">
        <v>42.772277770000002</v>
      </c>
      <c r="AH269">
        <v>-82.03752815</v>
      </c>
      <c r="AI269">
        <v>203</v>
      </c>
      <c r="AJ269">
        <v>290</v>
      </c>
      <c r="AL269">
        <v>15</v>
      </c>
      <c r="AM269">
        <v>986</v>
      </c>
      <c r="AN269">
        <v>8.6170000000000009</v>
      </c>
      <c r="AO269">
        <v>400.25099999999998</v>
      </c>
      <c r="AP269">
        <v>2092</v>
      </c>
      <c r="AQ269">
        <v>2086</v>
      </c>
      <c r="AT269">
        <v>1.22</v>
      </c>
      <c r="AU269">
        <v>1.22</v>
      </c>
      <c r="AW269">
        <v>2.11</v>
      </c>
      <c r="AX269">
        <v>2.12</v>
      </c>
      <c r="BD269">
        <v>0.42</v>
      </c>
      <c r="BE269">
        <v>33</v>
      </c>
      <c r="BF269" t="s">
        <v>8682</v>
      </c>
      <c r="BG269" t="s">
        <v>4148</v>
      </c>
      <c r="BH269">
        <v>267</v>
      </c>
      <c r="BI269" t="s">
        <v>7852</v>
      </c>
      <c r="BJ269" t="s">
        <v>7773</v>
      </c>
      <c r="BK269">
        <v>267</v>
      </c>
      <c r="BL269">
        <v>1520</v>
      </c>
      <c r="BM269">
        <v>441</v>
      </c>
      <c r="BN269">
        <v>20</v>
      </c>
      <c r="BO269" t="s">
        <v>8660</v>
      </c>
      <c r="BS269">
        <v>13</v>
      </c>
      <c r="BT269">
        <v>0.66</v>
      </c>
      <c r="BU269">
        <v>0.59</v>
      </c>
      <c r="BV269">
        <v>0.59</v>
      </c>
      <c r="BW269">
        <v>42.772277770000002</v>
      </c>
      <c r="BX269">
        <v>-82.03752815</v>
      </c>
      <c r="BY269">
        <v>4736049.0480000004</v>
      </c>
      <c r="BZ269">
        <v>203.02</v>
      </c>
      <c r="CA269">
        <v>124.9</v>
      </c>
      <c r="CB269" t="s">
        <v>7540</v>
      </c>
      <c r="CC269">
        <v>7</v>
      </c>
      <c r="CD269">
        <v>10</v>
      </c>
      <c r="CE269">
        <v>12</v>
      </c>
      <c r="CF269">
        <v>12</v>
      </c>
      <c r="CG269" t="s">
        <v>5677</v>
      </c>
      <c r="CH269">
        <v>414</v>
      </c>
      <c r="CI269" t="s">
        <v>5823</v>
      </c>
      <c r="CJ269" t="s">
        <v>8661</v>
      </c>
      <c r="CK269">
        <v>5.56</v>
      </c>
      <c r="CM269" t="s">
        <v>4148</v>
      </c>
      <c r="CO269" t="str">
        <f>VLOOKUP(CM269,AutoSCAN_ORG!B267:CF2782,1,FALSE)</f>
        <v>AS00-0000989</v>
      </c>
      <c r="CP269">
        <f>VLOOKUP($CM269,AutoSCAN_ORG!$B$1:$CF$2516,2,FALSE)</f>
        <v>1371.7190000000001</v>
      </c>
      <c r="CQ269">
        <f>VLOOKUP($CM269,AutoSCAN_ORG!$B$1:$CF$2516,3,FALSE)</f>
        <v>8</v>
      </c>
      <c r="CR269">
        <f>VLOOKUP($CM269,AutoSCAN_ORG!$B$1:$CF$2516,4,FALSE)</f>
        <v>223.495</v>
      </c>
      <c r="CS269">
        <f>VLOOKUP($CM269,AutoSCAN_ORG!$B$1:$CF$2516,5,FALSE)</f>
        <v>6.2949999999999999</v>
      </c>
      <c r="CT269" t="str">
        <f>VLOOKUP($CM269,AutoSCAN_ORG!$B$1:$CF$2516,6,FALSE)</f>
        <v>MELO-CORR</v>
      </c>
      <c r="CU269">
        <f>VLOOKUP($CM269,AutoSCAN_ORG!$B$1:$CF$2516,7,FALSE)</f>
        <v>0</v>
      </c>
      <c r="CV269">
        <f>VLOOKUP($CM269,AutoSCAN_ORG!$B$1:$CF$2516,69,FALSE)</f>
        <v>0</v>
      </c>
      <c r="CW269">
        <f>VLOOKUP($CM269,AutoSCAN_ORG!$B$1:$CF$2516,70,FALSE)</f>
        <v>0</v>
      </c>
      <c r="CX269" t="str">
        <f>VLOOKUP($CM269,AutoSCAN_ORG!$B$1:$CF$2516,71,FALSE)</f>
        <v>Y</v>
      </c>
      <c r="CY269">
        <f>VLOOKUP($CM269,AutoSCAN_ORG!$B$1:$CF$2516,72,FALSE)</f>
        <v>0</v>
      </c>
      <c r="CZ269" t="str">
        <f>VLOOKUP($CM269,AutoSCAN_ORG!$B$1:$CF$2516,73,FALSE)</f>
        <v>added</v>
      </c>
      <c r="DA269">
        <f>VLOOKUP($CM269,AutoSCAN_ORG!$B$1:$CF$2516,74,FALSE)</f>
        <v>0</v>
      </c>
      <c r="DB269">
        <f>VLOOKUP($CM269,AutoSCAN_ORG!$B$1:$CF$2516,75,FALSE)</f>
        <v>0</v>
      </c>
      <c r="DC269">
        <f>VLOOKUP($CM269,AutoSCAN_ORG!$B$1:$CF$2516,76,FALSE)</f>
        <v>0</v>
      </c>
      <c r="DD269">
        <f>VLOOKUP($CM269,AutoSCAN_ORG!$B$1:$CF$2516,77,FALSE)</f>
        <v>0</v>
      </c>
      <c r="DE269">
        <f>VLOOKUP($CM269,AutoSCAN_ORG!$B$1:$CF$2516,78,FALSE)</f>
        <v>0</v>
      </c>
      <c r="DF269">
        <f>VLOOKUP($CM269,AutoSCAN_ORG!$B$1:$CF$2516,79,FALSE)</f>
        <v>10.62</v>
      </c>
      <c r="DG269">
        <f>VLOOKUP($CM269,AutoSCAN_ORG!$B$1:$CF$2516,80,FALSE)</f>
        <v>10.62</v>
      </c>
      <c r="DH269">
        <f>VLOOKUP($CM269,AutoSCAN_ORG!$B$1:$CF$2516,81,FALSE)</f>
        <v>1.2E-2</v>
      </c>
      <c r="DI269">
        <f>VLOOKUP($CM269,AutoSCAN_ORG!$B$1:$CF$2516,82,FALSE)</f>
        <v>3.2000000000000001E-2</v>
      </c>
      <c r="DJ269">
        <f>VLOOKUP($CM269,AutoSCAN_ORG!$B$1:$CF$2516,83,FALSE)</f>
        <v>0.74199999999999999</v>
      </c>
    </row>
    <row r="270" spans="2:114" x14ac:dyDescent="0.35">
      <c r="B270" t="s">
        <v>4154</v>
      </c>
      <c r="C270">
        <v>273</v>
      </c>
      <c r="D270" t="s">
        <v>7778</v>
      </c>
      <c r="E270">
        <v>447</v>
      </c>
      <c r="F270">
        <v>1373.3409999999999</v>
      </c>
      <c r="G270">
        <v>10</v>
      </c>
      <c r="H270" t="s">
        <v>7782</v>
      </c>
      <c r="I270" t="s">
        <v>7773</v>
      </c>
      <c r="J270" t="s">
        <v>5753</v>
      </c>
      <c r="K270">
        <v>11</v>
      </c>
      <c r="L270">
        <v>0.62</v>
      </c>
      <c r="M270">
        <v>10</v>
      </c>
      <c r="N270">
        <v>8</v>
      </c>
      <c r="O270" t="s">
        <v>7633</v>
      </c>
      <c r="R270" t="s">
        <v>7784</v>
      </c>
      <c r="S270" t="s">
        <v>7774</v>
      </c>
      <c r="T270" t="s">
        <v>7203</v>
      </c>
      <c r="U270" t="s">
        <v>7528</v>
      </c>
      <c r="V270" t="s">
        <v>7528</v>
      </c>
      <c r="W270">
        <v>5.56</v>
      </c>
      <c r="X270" t="s">
        <v>7897</v>
      </c>
      <c r="Y270">
        <v>1.9</v>
      </c>
      <c r="Z270" t="s">
        <v>7774</v>
      </c>
      <c r="AA270" t="s">
        <v>7789</v>
      </c>
      <c r="AB270" t="s">
        <v>7774</v>
      </c>
      <c r="AF270" t="s">
        <v>5678</v>
      </c>
      <c r="AG270">
        <v>42.772263109999997</v>
      </c>
      <c r="AH270">
        <v>-82.03752867</v>
      </c>
      <c r="AI270">
        <v>203</v>
      </c>
      <c r="AJ270">
        <v>290</v>
      </c>
      <c r="AL270">
        <v>15</v>
      </c>
      <c r="AM270">
        <v>986</v>
      </c>
      <c r="AN270">
        <v>10.236000000000001</v>
      </c>
      <c r="AO270">
        <v>401.04599999999999</v>
      </c>
      <c r="AP270">
        <v>2115</v>
      </c>
      <c r="AQ270">
        <v>2116</v>
      </c>
      <c r="AT270">
        <v>1.24</v>
      </c>
      <c r="AU270">
        <v>1.23</v>
      </c>
      <c r="AW270">
        <v>2.15</v>
      </c>
      <c r="AX270">
        <v>2.14</v>
      </c>
      <c r="BD270">
        <v>0.62</v>
      </c>
      <c r="BE270">
        <v>10</v>
      </c>
      <c r="BF270" t="s">
        <v>1367</v>
      </c>
      <c r="BG270" t="s">
        <v>4154</v>
      </c>
      <c r="BH270">
        <v>273</v>
      </c>
      <c r="BI270" t="s">
        <v>5753</v>
      </c>
      <c r="BJ270" t="s">
        <v>7773</v>
      </c>
      <c r="BK270">
        <v>273</v>
      </c>
      <c r="BL270">
        <v>1520</v>
      </c>
      <c r="BS270">
        <v>13</v>
      </c>
      <c r="BT270">
        <v>0.66</v>
      </c>
      <c r="BU270">
        <v>0.57999999999999996</v>
      </c>
      <c r="BV270">
        <v>0.57999999999999996</v>
      </c>
      <c r="BW270">
        <v>42.772263109999997</v>
      </c>
      <c r="BX270">
        <v>-82.03752867</v>
      </c>
      <c r="BY270">
        <v>4736047.42</v>
      </c>
      <c r="BZ270">
        <v>203.02099999999999</v>
      </c>
      <c r="CA270">
        <v>125.3</v>
      </c>
      <c r="CB270" t="s">
        <v>7541</v>
      </c>
      <c r="CC270">
        <v>7</v>
      </c>
      <c r="CD270">
        <v>10</v>
      </c>
      <c r="CE270">
        <v>12</v>
      </c>
      <c r="CF270">
        <v>12</v>
      </c>
      <c r="CG270" t="s">
        <v>5677</v>
      </c>
      <c r="CH270">
        <v>414</v>
      </c>
      <c r="CI270" t="s">
        <v>3290</v>
      </c>
      <c r="CJ270" t="s">
        <v>7332</v>
      </c>
      <c r="CK270">
        <v>5.56</v>
      </c>
      <c r="CL270">
        <v>1.8</v>
      </c>
      <c r="CM270" t="s">
        <v>4154</v>
      </c>
      <c r="CO270" t="str">
        <f>VLOOKUP(CM270,AutoSCAN_ORG!B273:CF2788,1,FALSE)</f>
        <v>AS00-0000995</v>
      </c>
      <c r="CP270">
        <f>VLOOKUP($CM270,AutoSCAN_ORG!$B$1:$CF$2516,2,FALSE)</f>
        <v>1373.3389999999999</v>
      </c>
      <c r="CQ270">
        <f>VLOOKUP($CM270,AutoSCAN_ORG!$B$1:$CF$2516,3,FALSE)</f>
        <v>8.7989999999999995</v>
      </c>
      <c r="CR270">
        <f>VLOOKUP($CM270,AutoSCAN_ORG!$B$1:$CF$2516,4,FALSE)</f>
        <v>233.43100000000001</v>
      </c>
      <c r="CS270">
        <f>VLOOKUP($CM270,AutoSCAN_ORG!$B$1:$CF$2516,5,FALSE)</f>
        <v>6.2949999999999999</v>
      </c>
      <c r="CT270" t="str">
        <f>VLOOKUP($CM270,AutoSCAN_ORG!$B$1:$CF$2516,6,FALSE)</f>
        <v>MELO-CORR</v>
      </c>
      <c r="CU270">
        <f>VLOOKUP($CM270,AutoSCAN_ORG!$B$1:$CF$2516,7,FALSE)</f>
        <v>0</v>
      </c>
      <c r="CV270">
        <f>VLOOKUP($CM270,AutoSCAN_ORG!$B$1:$CF$2516,69,FALSE)</f>
        <v>0</v>
      </c>
      <c r="CW270">
        <f>VLOOKUP($CM270,AutoSCAN_ORG!$B$1:$CF$2516,70,FALSE)</f>
        <v>0</v>
      </c>
      <c r="CX270" t="str">
        <f>VLOOKUP($CM270,AutoSCAN_ORG!$B$1:$CF$2516,71,FALSE)</f>
        <v>Y</v>
      </c>
      <c r="CZ270" t="str">
        <f>VLOOKUP($CM270,AutoSCAN_ORG!$B$1:$CF$2516,73,FALSE)</f>
        <v>added</v>
      </c>
      <c r="DA270">
        <f>VLOOKUP($CM270,AutoSCAN_ORG!$B$1:$CF$2516,74,FALSE)</f>
        <v>0</v>
      </c>
      <c r="DB270">
        <f>VLOOKUP($CM270,AutoSCAN_ORG!$B$1:$CF$2516,75,FALSE)</f>
        <v>0</v>
      </c>
      <c r="DC270">
        <f>VLOOKUP($CM270,AutoSCAN_ORG!$B$1:$CF$2516,76,FALSE)</f>
        <v>0</v>
      </c>
      <c r="DD270">
        <f>VLOOKUP($CM270,AutoSCAN_ORG!$B$1:$CF$2516,77,FALSE)</f>
        <v>0</v>
      </c>
      <c r="DF270">
        <f>VLOOKUP($CM270,AutoSCAN_ORG!$B$1:$CF$2516,79,FALSE)</f>
        <v>11.12</v>
      </c>
      <c r="DG270">
        <f>VLOOKUP($CM270,AutoSCAN_ORG!$B$1:$CF$2516,80,FALSE)</f>
        <v>11.12</v>
      </c>
      <c r="DH270">
        <f>VLOOKUP($CM270,AutoSCAN_ORG!$B$1:$CF$2516,81,FALSE)</f>
        <v>0.01</v>
      </c>
      <c r="DI270">
        <f>VLOOKUP($CM270,AutoSCAN_ORG!$B$1:$CF$2516,82,FALSE)</f>
        <v>2.8000000000000001E-2</v>
      </c>
      <c r="DJ270">
        <f>VLOOKUP($CM270,AutoSCAN_ORG!$B$1:$CF$2516,83,FALSE)</f>
        <v>0.70399999999999996</v>
      </c>
    </row>
    <row r="271" spans="2:114" x14ac:dyDescent="0.35">
      <c r="B271" t="s">
        <v>4155</v>
      </c>
      <c r="C271">
        <v>274</v>
      </c>
      <c r="D271" t="s">
        <v>7778</v>
      </c>
      <c r="E271">
        <v>448</v>
      </c>
      <c r="F271">
        <v>1373.4159999999999</v>
      </c>
      <c r="G271">
        <v>10</v>
      </c>
      <c r="H271" t="s">
        <v>7782</v>
      </c>
      <c r="I271" t="s">
        <v>7773</v>
      </c>
      <c r="J271" t="s">
        <v>5753</v>
      </c>
      <c r="K271">
        <v>11</v>
      </c>
      <c r="L271">
        <v>0.63</v>
      </c>
      <c r="M271">
        <v>9</v>
      </c>
      <c r="N271">
        <v>8</v>
      </c>
      <c r="O271" t="s">
        <v>7510</v>
      </c>
      <c r="R271" t="s">
        <v>7784</v>
      </c>
      <c r="S271" t="s">
        <v>7774</v>
      </c>
      <c r="T271" t="s">
        <v>7203</v>
      </c>
      <c r="U271" t="s">
        <v>7528</v>
      </c>
      <c r="V271" t="s">
        <v>7528</v>
      </c>
      <c r="W271">
        <v>5.56</v>
      </c>
      <c r="X271" t="s">
        <v>7897</v>
      </c>
      <c r="Y271">
        <v>1.8</v>
      </c>
      <c r="Z271" t="s">
        <v>7774</v>
      </c>
      <c r="AA271" t="s">
        <v>7789</v>
      </c>
      <c r="AB271" t="s">
        <v>7774</v>
      </c>
      <c r="AF271" t="s">
        <v>5678</v>
      </c>
      <c r="AG271">
        <v>42.772262429999998</v>
      </c>
      <c r="AH271">
        <v>-82.037528690000002</v>
      </c>
      <c r="AI271">
        <v>203</v>
      </c>
      <c r="AJ271">
        <v>290</v>
      </c>
      <c r="AL271">
        <v>15</v>
      </c>
      <c r="AM271">
        <v>986</v>
      </c>
      <c r="AN271">
        <v>10.311</v>
      </c>
      <c r="AO271">
        <v>416.98200000000003</v>
      </c>
      <c r="AP271">
        <v>2115</v>
      </c>
      <c r="AQ271">
        <v>2116</v>
      </c>
      <c r="AT271">
        <v>1.24</v>
      </c>
      <c r="AU271">
        <v>1.24</v>
      </c>
      <c r="AW271">
        <v>2.15</v>
      </c>
      <c r="AX271">
        <v>2.14</v>
      </c>
      <c r="BD271">
        <v>0.63</v>
      </c>
      <c r="BE271">
        <v>9</v>
      </c>
      <c r="BF271" t="s">
        <v>1368</v>
      </c>
      <c r="BG271" t="s">
        <v>4155</v>
      </c>
      <c r="BH271">
        <v>274</v>
      </c>
      <c r="BI271" t="s">
        <v>5753</v>
      </c>
      <c r="BJ271" t="s">
        <v>7773</v>
      </c>
      <c r="BK271">
        <v>274</v>
      </c>
      <c r="BL271">
        <v>1520</v>
      </c>
      <c r="BS271">
        <v>13</v>
      </c>
      <c r="BT271">
        <v>0.66</v>
      </c>
      <c r="BU271">
        <v>0.57999999999999996</v>
      </c>
      <c r="BV271">
        <v>0.57999999999999996</v>
      </c>
      <c r="BW271">
        <v>42.772262429999998</v>
      </c>
      <c r="BX271">
        <v>-82.037528690000002</v>
      </c>
      <c r="BY271">
        <v>4736047.3449999997</v>
      </c>
      <c r="BZ271">
        <v>203.02099999999999</v>
      </c>
      <c r="CA271">
        <v>132</v>
      </c>
      <c r="CB271" t="s">
        <v>7537</v>
      </c>
      <c r="CC271">
        <v>7</v>
      </c>
      <c r="CD271">
        <v>10</v>
      </c>
      <c r="CE271">
        <v>12</v>
      </c>
      <c r="CF271">
        <v>12</v>
      </c>
      <c r="CG271" t="s">
        <v>5677</v>
      </c>
      <c r="CH271">
        <v>414</v>
      </c>
      <c r="CI271" t="s">
        <v>3290</v>
      </c>
      <c r="CJ271" t="s">
        <v>7332</v>
      </c>
      <c r="CK271">
        <v>5.56</v>
      </c>
      <c r="CL271">
        <v>1.9</v>
      </c>
      <c r="CM271" t="s">
        <v>4155</v>
      </c>
      <c r="CO271" t="str">
        <f>VLOOKUP(CM271,AutoSCAN_ORG!B274:CF2789,1,FALSE)</f>
        <v>AS00-0000996</v>
      </c>
      <c r="CP271">
        <f>VLOOKUP($CM271,AutoSCAN_ORG!$B$1:$CF$2516,2,FALSE)</f>
        <v>1373.413</v>
      </c>
      <c r="CQ271">
        <f>VLOOKUP($CM271,AutoSCAN_ORG!$B$1:$CF$2516,3,FALSE)</f>
        <v>10.006</v>
      </c>
      <c r="CR271">
        <f>VLOOKUP($CM271,AutoSCAN_ORG!$B$1:$CF$2516,4,FALSE)</f>
        <v>221.12799999999999</v>
      </c>
      <c r="CS271">
        <f>VLOOKUP($CM271,AutoSCAN_ORG!$B$1:$CF$2516,5,FALSE)</f>
        <v>6.2949999999999999</v>
      </c>
      <c r="CT271" t="str">
        <f>VLOOKUP($CM271,AutoSCAN_ORG!$B$1:$CF$2516,6,FALSE)</f>
        <v>MELO-CORR</v>
      </c>
      <c r="CU271">
        <f>VLOOKUP($CM271,AutoSCAN_ORG!$B$1:$CF$2516,7,FALSE)</f>
        <v>0</v>
      </c>
      <c r="CV271">
        <f>VLOOKUP($CM271,AutoSCAN_ORG!$B$1:$CF$2516,69,FALSE)</f>
        <v>0</v>
      </c>
      <c r="CW271">
        <f>VLOOKUP($CM271,AutoSCAN_ORG!$B$1:$CF$2516,70,FALSE)</f>
        <v>0</v>
      </c>
      <c r="CX271" t="str">
        <f>VLOOKUP($CM271,AutoSCAN_ORG!$B$1:$CF$2516,71,FALSE)</f>
        <v>Y</v>
      </c>
      <c r="CZ271" t="str">
        <f>VLOOKUP($CM271,AutoSCAN_ORG!$B$1:$CF$2516,73,FALSE)</f>
        <v>added</v>
      </c>
      <c r="DA271">
        <f>VLOOKUP($CM271,AutoSCAN_ORG!$B$1:$CF$2516,74,FALSE)</f>
        <v>0</v>
      </c>
      <c r="DB271">
        <f>VLOOKUP($CM271,AutoSCAN_ORG!$B$1:$CF$2516,75,FALSE)</f>
        <v>0</v>
      </c>
      <c r="DC271">
        <f>VLOOKUP($CM271,AutoSCAN_ORG!$B$1:$CF$2516,76,FALSE)</f>
        <v>0</v>
      </c>
      <c r="DD271">
        <f>VLOOKUP($CM271,AutoSCAN_ORG!$B$1:$CF$2516,77,FALSE)</f>
        <v>0</v>
      </c>
      <c r="DF271">
        <f>VLOOKUP($CM271,AutoSCAN_ORG!$B$1:$CF$2516,79,FALSE)</f>
        <v>11.39</v>
      </c>
      <c r="DG271">
        <f>VLOOKUP($CM271,AutoSCAN_ORG!$B$1:$CF$2516,80,FALSE)</f>
        <v>11.39</v>
      </c>
      <c r="DH271">
        <f>VLOOKUP($CM271,AutoSCAN_ORG!$B$1:$CF$2516,81,FALSE)</f>
        <v>8.0000000000000002E-3</v>
      </c>
      <c r="DI271">
        <f>VLOOKUP($CM271,AutoSCAN_ORG!$B$1:$CF$2516,82,FALSE)</f>
        <v>1.4999999999999999E-2</v>
      </c>
      <c r="DJ271">
        <f>VLOOKUP($CM271,AutoSCAN_ORG!$B$1:$CF$2516,83,FALSE)</f>
        <v>0.72899999999999998</v>
      </c>
    </row>
    <row r="272" spans="2:114" x14ac:dyDescent="0.35">
      <c r="B272" t="s">
        <v>4156</v>
      </c>
      <c r="C272">
        <v>275</v>
      </c>
      <c r="D272" t="s">
        <v>7778</v>
      </c>
      <c r="E272">
        <v>449</v>
      </c>
      <c r="F272">
        <v>1373.5709999999999</v>
      </c>
      <c r="G272">
        <v>10</v>
      </c>
      <c r="H272" t="s">
        <v>7782</v>
      </c>
      <c r="I272" t="s">
        <v>7773</v>
      </c>
      <c r="J272" t="s">
        <v>5753</v>
      </c>
      <c r="K272">
        <v>11</v>
      </c>
      <c r="L272">
        <v>0.63</v>
      </c>
      <c r="M272">
        <v>9</v>
      </c>
      <c r="N272">
        <v>9</v>
      </c>
      <c r="O272" t="s">
        <v>7686</v>
      </c>
      <c r="Q272">
        <v>21</v>
      </c>
      <c r="R272" t="s">
        <v>7784</v>
      </c>
      <c r="S272" t="s">
        <v>7774</v>
      </c>
      <c r="T272" t="s">
        <v>7203</v>
      </c>
      <c r="U272" t="s">
        <v>7528</v>
      </c>
      <c r="V272" t="s">
        <v>7528</v>
      </c>
      <c r="W272">
        <v>5.56</v>
      </c>
      <c r="X272" t="s">
        <v>7897</v>
      </c>
      <c r="Y272">
        <v>1.8</v>
      </c>
      <c r="Z272" t="s">
        <v>7774</v>
      </c>
      <c r="AA272" t="s">
        <v>7789</v>
      </c>
      <c r="AB272" t="s">
        <v>7774</v>
      </c>
      <c r="AF272" t="s">
        <v>5678</v>
      </c>
      <c r="AG272">
        <v>42.772261020000002</v>
      </c>
      <c r="AH272">
        <v>-82.037528739999999</v>
      </c>
      <c r="AI272">
        <v>203</v>
      </c>
      <c r="AJ272">
        <v>290</v>
      </c>
      <c r="AL272">
        <v>15</v>
      </c>
      <c r="AM272">
        <v>986</v>
      </c>
      <c r="AN272">
        <v>10.465999999999999</v>
      </c>
      <c r="AO272">
        <v>399.596</v>
      </c>
      <c r="AP272">
        <v>2116</v>
      </c>
      <c r="AQ272">
        <v>2116</v>
      </c>
      <c r="AT272">
        <v>1.24</v>
      </c>
      <c r="AU272">
        <v>1.24</v>
      </c>
      <c r="AW272">
        <v>2.15</v>
      </c>
      <c r="AX272">
        <v>2.15</v>
      </c>
      <c r="BD272">
        <v>0.63</v>
      </c>
      <c r="BE272">
        <v>9</v>
      </c>
      <c r="BF272" t="s">
        <v>1369</v>
      </c>
      <c r="BG272" t="s">
        <v>4156</v>
      </c>
      <c r="BH272">
        <v>275</v>
      </c>
      <c r="BI272" t="s">
        <v>5753</v>
      </c>
      <c r="BJ272" t="s">
        <v>7773</v>
      </c>
      <c r="BK272">
        <v>275</v>
      </c>
      <c r="BL272">
        <v>1520</v>
      </c>
      <c r="BM272">
        <v>450</v>
      </c>
      <c r="BN272">
        <v>21</v>
      </c>
      <c r="BS272">
        <v>13</v>
      </c>
      <c r="BT272">
        <v>0.66</v>
      </c>
      <c r="BU272">
        <v>0.57999999999999996</v>
      </c>
      <c r="BV272">
        <v>0.57999999999999996</v>
      </c>
      <c r="BW272">
        <v>42.772261020000002</v>
      </c>
      <c r="BX272">
        <v>-82.037528739999999</v>
      </c>
      <c r="BY272">
        <v>4736047.1890000002</v>
      </c>
      <c r="BZ272">
        <v>203.02199999999999</v>
      </c>
      <c r="CA272">
        <v>124.7</v>
      </c>
      <c r="CB272" t="s">
        <v>7538</v>
      </c>
      <c r="CC272">
        <v>7</v>
      </c>
      <c r="CD272">
        <v>10</v>
      </c>
      <c r="CE272">
        <v>12</v>
      </c>
      <c r="CF272">
        <v>12</v>
      </c>
      <c r="CG272" t="s">
        <v>5677</v>
      </c>
      <c r="CH272">
        <v>414</v>
      </c>
      <c r="CI272" t="s">
        <v>3290</v>
      </c>
      <c r="CJ272" t="s">
        <v>7332</v>
      </c>
      <c r="CK272">
        <v>5.56</v>
      </c>
      <c r="CL272">
        <v>1.9</v>
      </c>
      <c r="CM272" t="s">
        <v>4156</v>
      </c>
      <c r="CO272" t="str">
        <f>VLOOKUP(CM272,AutoSCAN_ORG!B275:CF2790,1,FALSE)</f>
        <v>AS00-0000997</v>
      </c>
      <c r="CP272">
        <f>VLOOKUP($CM272,AutoSCAN_ORG!$B$1:$CF$2516,2,FALSE)</f>
        <v>1373.57</v>
      </c>
      <c r="CQ272">
        <f>VLOOKUP($CM272,AutoSCAN_ORG!$B$1:$CF$2516,3,FALSE)</f>
        <v>8.4280000000000008</v>
      </c>
      <c r="CR272">
        <f>VLOOKUP($CM272,AutoSCAN_ORG!$B$1:$CF$2516,4,FALSE)</f>
        <v>233.351</v>
      </c>
      <c r="CS272">
        <f>VLOOKUP($CM272,AutoSCAN_ORG!$B$1:$CF$2516,5,FALSE)</f>
        <v>6.2949999999999999</v>
      </c>
      <c r="CT272" t="str">
        <f>VLOOKUP($CM272,AutoSCAN_ORG!$B$1:$CF$2516,6,FALSE)</f>
        <v>MELO-CORR</v>
      </c>
      <c r="CU272">
        <f>VLOOKUP($CM272,AutoSCAN_ORG!$B$1:$CF$2516,7,FALSE)</f>
        <v>0</v>
      </c>
      <c r="CV272">
        <f>VLOOKUP($CM272,AutoSCAN_ORG!$B$1:$CF$2516,69,FALSE)</f>
        <v>0</v>
      </c>
      <c r="CW272">
        <f>VLOOKUP($CM272,AutoSCAN_ORG!$B$1:$CF$2516,70,FALSE)</f>
        <v>0</v>
      </c>
      <c r="CX272" t="str">
        <f>VLOOKUP($CM272,AutoSCAN_ORG!$B$1:$CF$2516,71,FALSE)</f>
        <v>Y</v>
      </c>
      <c r="CZ272" t="str">
        <f>VLOOKUP($CM272,AutoSCAN_ORG!$B$1:$CF$2516,73,FALSE)</f>
        <v>added</v>
      </c>
      <c r="DA272">
        <f>VLOOKUP($CM272,AutoSCAN_ORG!$B$1:$CF$2516,74,FALSE)</f>
        <v>0</v>
      </c>
      <c r="DB272">
        <f>VLOOKUP($CM272,AutoSCAN_ORG!$B$1:$CF$2516,75,FALSE)</f>
        <v>0</v>
      </c>
      <c r="DC272">
        <f>VLOOKUP($CM272,AutoSCAN_ORG!$B$1:$CF$2516,76,FALSE)</f>
        <v>0</v>
      </c>
      <c r="DD272">
        <f>VLOOKUP($CM272,AutoSCAN_ORG!$B$1:$CF$2516,77,FALSE)</f>
        <v>0</v>
      </c>
      <c r="DF272">
        <f>VLOOKUP($CM272,AutoSCAN_ORG!$B$1:$CF$2516,79,FALSE)</f>
        <v>11.34</v>
      </c>
      <c r="DG272">
        <f>VLOOKUP($CM272,AutoSCAN_ORG!$B$1:$CF$2516,80,FALSE)</f>
        <v>11.34</v>
      </c>
      <c r="DH272">
        <f>VLOOKUP($CM272,AutoSCAN_ORG!$B$1:$CF$2516,81,FALSE)</f>
        <v>1.9E-2</v>
      </c>
      <c r="DI272">
        <f>VLOOKUP($CM272,AutoSCAN_ORG!$B$1:$CF$2516,82,FALSE)</f>
        <v>4.3999999999999997E-2</v>
      </c>
      <c r="DJ272">
        <f>VLOOKUP($CM272,AutoSCAN_ORG!$B$1:$CF$2516,83,FALSE)</f>
        <v>0.73599999999999999</v>
      </c>
    </row>
    <row r="273" spans="2:114" x14ac:dyDescent="0.35">
      <c r="B273" t="s">
        <v>4157</v>
      </c>
      <c r="C273">
        <v>277</v>
      </c>
      <c r="D273" t="s">
        <v>7778</v>
      </c>
      <c r="E273">
        <v>451</v>
      </c>
      <c r="F273">
        <v>1373.58</v>
      </c>
      <c r="G273">
        <v>10</v>
      </c>
      <c r="H273" t="s">
        <v>7782</v>
      </c>
      <c r="I273" t="s">
        <v>7773</v>
      </c>
      <c r="J273" t="s">
        <v>5753</v>
      </c>
      <c r="K273">
        <v>11</v>
      </c>
      <c r="L273">
        <v>0.59</v>
      </c>
      <c r="M273">
        <v>8</v>
      </c>
      <c r="N273">
        <v>7</v>
      </c>
      <c r="O273" t="s">
        <v>7670</v>
      </c>
      <c r="Q273">
        <v>21</v>
      </c>
      <c r="R273" t="s">
        <v>7784</v>
      </c>
      <c r="S273" t="s">
        <v>7774</v>
      </c>
      <c r="T273" t="s">
        <v>7203</v>
      </c>
      <c r="U273" t="s">
        <v>7528</v>
      </c>
      <c r="V273" t="s">
        <v>7528</v>
      </c>
      <c r="W273">
        <v>5.56</v>
      </c>
      <c r="X273" t="s">
        <v>7897</v>
      </c>
      <c r="Y273">
        <v>1.8</v>
      </c>
      <c r="Z273" t="s">
        <v>7774</v>
      </c>
      <c r="AA273" t="s">
        <v>7789</v>
      </c>
      <c r="AB273" t="s">
        <v>7774</v>
      </c>
      <c r="AF273" t="s">
        <v>5678</v>
      </c>
      <c r="AG273">
        <v>42.772260940000002</v>
      </c>
      <c r="AH273">
        <v>-82.037528750000007</v>
      </c>
      <c r="AI273">
        <v>203</v>
      </c>
      <c r="AJ273">
        <v>290</v>
      </c>
      <c r="AL273">
        <v>15</v>
      </c>
      <c r="AM273">
        <v>986</v>
      </c>
      <c r="AN273">
        <v>10.475</v>
      </c>
      <c r="AO273">
        <v>415.47800000000001</v>
      </c>
      <c r="AP273">
        <v>2117</v>
      </c>
      <c r="AQ273">
        <v>2117</v>
      </c>
      <c r="AT273">
        <v>1.24</v>
      </c>
      <c r="AU273">
        <v>1.24</v>
      </c>
      <c r="AW273">
        <v>2.15</v>
      </c>
      <c r="AX273">
        <v>2.15</v>
      </c>
      <c r="BD273">
        <v>0.59</v>
      </c>
      <c r="BE273">
        <v>8</v>
      </c>
      <c r="BF273" t="s">
        <v>1370</v>
      </c>
      <c r="BG273" t="s">
        <v>4157</v>
      </c>
      <c r="BH273">
        <v>277</v>
      </c>
      <c r="BI273" t="s">
        <v>5753</v>
      </c>
      <c r="BJ273" t="s">
        <v>7773</v>
      </c>
      <c r="BK273">
        <v>277</v>
      </c>
      <c r="BL273">
        <v>1520</v>
      </c>
      <c r="BM273">
        <v>450</v>
      </c>
      <c r="BN273">
        <v>21</v>
      </c>
      <c r="BS273">
        <v>13</v>
      </c>
      <c r="BT273">
        <v>0.66</v>
      </c>
      <c r="BU273">
        <v>0.57999999999999996</v>
      </c>
      <c r="BV273">
        <v>0.57999999999999996</v>
      </c>
      <c r="BW273">
        <v>42.772260940000002</v>
      </c>
      <c r="BX273">
        <v>-82.037528750000007</v>
      </c>
      <c r="BY273">
        <v>4736047.1789999995</v>
      </c>
      <c r="BZ273">
        <v>203.02199999999999</v>
      </c>
      <c r="CA273">
        <v>139.69999999999999</v>
      </c>
      <c r="CB273" t="s">
        <v>7502</v>
      </c>
      <c r="CC273">
        <v>7</v>
      </c>
      <c r="CD273">
        <v>10</v>
      </c>
      <c r="CE273">
        <v>12</v>
      </c>
      <c r="CF273">
        <v>12</v>
      </c>
      <c r="CG273" t="s">
        <v>5677</v>
      </c>
      <c r="CH273">
        <v>414</v>
      </c>
      <c r="CI273" t="s">
        <v>3290</v>
      </c>
      <c r="CJ273" t="s">
        <v>7332</v>
      </c>
      <c r="CK273">
        <v>5.56</v>
      </c>
      <c r="CL273">
        <v>1.9</v>
      </c>
      <c r="CM273" t="s">
        <v>4157</v>
      </c>
      <c r="CO273" t="str">
        <f>VLOOKUP(CM273,AutoSCAN_ORG!B277:CF2792,1,FALSE)</f>
        <v>AS00-0000998</v>
      </c>
      <c r="CP273">
        <f>VLOOKUP($CM273,AutoSCAN_ORG!$B$1:$CF$2516,2,FALSE)</f>
        <v>1373.577</v>
      </c>
      <c r="CQ273">
        <f>VLOOKUP($CM273,AutoSCAN_ORG!$B$1:$CF$2516,3,FALSE)</f>
        <v>8.1579999999999995</v>
      </c>
      <c r="CR273">
        <f>VLOOKUP($CM273,AutoSCAN_ORG!$B$1:$CF$2516,4,FALSE)</f>
        <v>216.87200000000001</v>
      </c>
      <c r="CS273">
        <f>VLOOKUP($CM273,AutoSCAN_ORG!$B$1:$CF$2516,5,FALSE)</f>
        <v>6.2949999999999999</v>
      </c>
      <c r="CT273" t="str">
        <f>VLOOKUP($CM273,AutoSCAN_ORG!$B$1:$CF$2516,6,FALSE)</f>
        <v>MELO-CORR</v>
      </c>
      <c r="CU273">
        <f>VLOOKUP($CM273,AutoSCAN_ORG!$B$1:$CF$2516,7,FALSE)</f>
        <v>0</v>
      </c>
      <c r="CV273">
        <f>VLOOKUP($CM273,AutoSCAN_ORG!$B$1:$CF$2516,69,FALSE)</f>
        <v>0</v>
      </c>
      <c r="CW273">
        <f>VLOOKUP($CM273,AutoSCAN_ORG!$B$1:$CF$2516,70,FALSE)</f>
        <v>0</v>
      </c>
      <c r="CX273" t="str">
        <f>VLOOKUP($CM273,AutoSCAN_ORG!$B$1:$CF$2516,71,FALSE)</f>
        <v>Y</v>
      </c>
      <c r="CZ273">
        <f>VLOOKUP($CM273,AutoSCAN_ORG!$B$1:$CF$2516,73,FALSE)</f>
        <v>0</v>
      </c>
      <c r="DA273">
        <f>VLOOKUP($CM273,AutoSCAN_ORG!$B$1:$CF$2516,74,FALSE)</f>
        <v>0</v>
      </c>
      <c r="DB273">
        <f>VLOOKUP($CM273,AutoSCAN_ORG!$B$1:$CF$2516,75,FALSE)</f>
        <v>0</v>
      </c>
      <c r="DC273">
        <f>VLOOKUP($CM273,AutoSCAN_ORG!$B$1:$CF$2516,76,FALSE)</f>
        <v>0</v>
      </c>
      <c r="DD273">
        <f>VLOOKUP($CM273,AutoSCAN_ORG!$B$1:$CF$2516,77,FALSE)</f>
        <v>0</v>
      </c>
      <c r="DF273">
        <f>VLOOKUP($CM273,AutoSCAN_ORG!$B$1:$CF$2516,79,FALSE)</f>
        <v>10.55</v>
      </c>
      <c r="DG273">
        <f>VLOOKUP($CM273,AutoSCAN_ORG!$B$1:$CF$2516,80,FALSE)</f>
        <v>10.55</v>
      </c>
      <c r="DH273">
        <f>VLOOKUP($CM273,AutoSCAN_ORG!$B$1:$CF$2516,81,FALSE)</f>
        <v>1.4E-2</v>
      </c>
      <c r="DI273">
        <f>VLOOKUP($CM273,AutoSCAN_ORG!$B$1:$CF$2516,82,FALSE)</f>
        <v>2.4E-2</v>
      </c>
      <c r="DJ273">
        <f>VLOOKUP($CM273,AutoSCAN_ORG!$B$1:$CF$2516,83,FALSE)</f>
        <v>0.749</v>
      </c>
    </row>
    <row r="274" spans="2:114" x14ac:dyDescent="0.35">
      <c r="B274" t="s">
        <v>4158</v>
      </c>
      <c r="C274">
        <v>278</v>
      </c>
      <c r="D274" t="s">
        <v>7778</v>
      </c>
      <c r="E274">
        <v>452</v>
      </c>
      <c r="F274">
        <v>1373.7339999999999</v>
      </c>
      <c r="G274">
        <v>10</v>
      </c>
      <c r="H274" t="s">
        <v>7782</v>
      </c>
      <c r="I274" t="s">
        <v>7773</v>
      </c>
      <c r="J274" t="s">
        <v>5753</v>
      </c>
      <c r="K274">
        <v>11</v>
      </c>
      <c r="L274">
        <v>0.62</v>
      </c>
      <c r="M274">
        <v>9</v>
      </c>
      <c r="N274">
        <v>8</v>
      </c>
      <c r="O274" t="s">
        <v>7633</v>
      </c>
      <c r="Q274">
        <v>22</v>
      </c>
      <c r="R274" t="s">
        <v>7784</v>
      </c>
      <c r="S274" t="s">
        <v>7774</v>
      </c>
      <c r="T274" t="s">
        <v>7203</v>
      </c>
      <c r="U274" t="s">
        <v>7528</v>
      </c>
      <c r="V274" t="s">
        <v>7528</v>
      </c>
      <c r="W274">
        <v>5.56</v>
      </c>
      <c r="X274" t="s">
        <v>7897</v>
      </c>
      <c r="Y274">
        <v>1.9</v>
      </c>
      <c r="Z274" t="s">
        <v>7774</v>
      </c>
      <c r="AA274" t="s">
        <v>7789</v>
      </c>
      <c r="AB274" t="s">
        <v>7774</v>
      </c>
      <c r="AF274" t="s">
        <v>5678</v>
      </c>
      <c r="AG274">
        <v>42.772259550000001</v>
      </c>
      <c r="AH274">
        <v>-82.037528800000004</v>
      </c>
      <c r="AI274">
        <v>203</v>
      </c>
      <c r="AJ274">
        <v>290</v>
      </c>
      <c r="AL274">
        <v>15</v>
      </c>
      <c r="AM274">
        <v>986</v>
      </c>
      <c r="AN274">
        <v>10.629</v>
      </c>
      <c r="AO274">
        <v>400.80799999999999</v>
      </c>
      <c r="AP274">
        <v>2116</v>
      </c>
      <c r="AQ274">
        <v>2116</v>
      </c>
      <c r="AT274">
        <v>1.24</v>
      </c>
      <c r="AU274">
        <v>1.24</v>
      </c>
      <c r="AW274">
        <v>2.15</v>
      </c>
      <c r="AX274">
        <v>2.15</v>
      </c>
      <c r="BD274">
        <v>0.62</v>
      </c>
      <c r="BE274">
        <v>9</v>
      </c>
      <c r="BF274" t="s">
        <v>1371</v>
      </c>
      <c r="BG274" t="s">
        <v>4158</v>
      </c>
      <c r="BH274">
        <v>278</v>
      </c>
      <c r="BI274" t="s">
        <v>5753</v>
      </c>
      <c r="BJ274" t="s">
        <v>7773</v>
      </c>
      <c r="BK274">
        <v>278</v>
      </c>
      <c r="BL274">
        <v>1520</v>
      </c>
      <c r="BM274">
        <v>453</v>
      </c>
      <c r="BN274">
        <v>22</v>
      </c>
      <c r="BS274">
        <v>13</v>
      </c>
      <c r="BT274">
        <v>0.66</v>
      </c>
      <c r="BU274">
        <v>0.57999999999999996</v>
      </c>
      <c r="BV274">
        <v>0.57999999999999996</v>
      </c>
      <c r="BW274">
        <v>42.772259550000001</v>
      </c>
      <c r="BX274">
        <v>-82.037528800000004</v>
      </c>
      <c r="BY274">
        <v>4736047.0250000004</v>
      </c>
      <c r="BZ274">
        <v>203.02199999999999</v>
      </c>
      <c r="CA274">
        <v>125.2</v>
      </c>
      <c r="CB274" t="s">
        <v>7540</v>
      </c>
      <c r="CC274">
        <v>7</v>
      </c>
      <c r="CD274">
        <v>10</v>
      </c>
      <c r="CE274">
        <v>12</v>
      </c>
      <c r="CF274">
        <v>12</v>
      </c>
      <c r="CG274" t="s">
        <v>5677</v>
      </c>
      <c r="CH274">
        <v>414</v>
      </c>
      <c r="CI274" t="s">
        <v>3290</v>
      </c>
      <c r="CJ274" t="s">
        <v>7332</v>
      </c>
      <c r="CK274">
        <v>5.56</v>
      </c>
      <c r="CL274">
        <v>1.8</v>
      </c>
      <c r="CM274" t="s">
        <v>4158</v>
      </c>
      <c r="CO274" t="str">
        <f>VLOOKUP(CM274,AutoSCAN_ORG!B278:CF2793,1,FALSE)</f>
        <v>AS00-0000999</v>
      </c>
      <c r="CP274">
        <f>VLOOKUP($CM274,AutoSCAN_ORG!$B$1:$CF$2516,2,FALSE)</f>
        <v>1373.73</v>
      </c>
      <c r="CQ274">
        <f>VLOOKUP($CM274,AutoSCAN_ORG!$B$1:$CF$2516,3,FALSE)</f>
        <v>8.8650000000000002</v>
      </c>
      <c r="CR274">
        <f>VLOOKUP($CM274,AutoSCAN_ORG!$B$1:$CF$2516,4,FALSE)</f>
        <v>233.374</v>
      </c>
      <c r="CS274">
        <f>VLOOKUP($CM274,AutoSCAN_ORG!$B$1:$CF$2516,5,FALSE)</f>
        <v>6.2949999999999999</v>
      </c>
      <c r="CT274" t="str">
        <f>VLOOKUP($CM274,AutoSCAN_ORG!$B$1:$CF$2516,6,FALSE)</f>
        <v>MELO-CORR</v>
      </c>
      <c r="CU274">
        <f>VLOOKUP($CM274,AutoSCAN_ORG!$B$1:$CF$2516,7,FALSE)</f>
        <v>0</v>
      </c>
      <c r="CV274">
        <f>VLOOKUP($CM274,AutoSCAN_ORG!$B$1:$CF$2516,69,FALSE)</f>
        <v>0</v>
      </c>
      <c r="CW274">
        <f>VLOOKUP($CM274,AutoSCAN_ORG!$B$1:$CF$2516,70,FALSE)</f>
        <v>0</v>
      </c>
      <c r="CX274" t="str">
        <f>VLOOKUP($CM274,AutoSCAN_ORG!$B$1:$CF$2516,71,FALSE)</f>
        <v>Y</v>
      </c>
      <c r="CZ274" t="str">
        <f>VLOOKUP($CM274,AutoSCAN_ORG!$B$1:$CF$2516,73,FALSE)</f>
        <v>added</v>
      </c>
      <c r="DA274">
        <f>VLOOKUP($CM274,AutoSCAN_ORG!$B$1:$CF$2516,74,FALSE)</f>
        <v>0</v>
      </c>
      <c r="DB274">
        <f>VLOOKUP($CM274,AutoSCAN_ORG!$B$1:$CF$2516,75,FALSE)</f>
        <v>0</v>
      </c>
      <c r="DC274">
        <f>VLOOKUP($CM274,AutoSCAN_ORG!$B$1:$CF$2516,76,FALSE)</f>
        <v>0</v>
      </c>
      <c r="DD274">
        <f>VLOOKUP($CM274,AutoSCAN_ORG!$B$1:$CF$2516,77,FALSE)</f>
        <v>0</v>
      </c>
      <c r="DF274">
        <f>VLOOKUP($CM274,AutoSCAN_ORG!$B$1:$CF$2516,79,FALSE)</f>
        <v>11.22</v>
      </c>
      <c r="DG274">
        <f>VLOOKUP($CM274,AutoSCAN_ORG!$B$1:$CF$2516,80,FALSE)</f>
        <v>11.22</v>
      </c>
      <c r="DH274">
        <f>VLOOKUP($CM274,AutoSCAN_ORG!$B$1:$CF$2516,81,FALSE)</f>
        <v>1.7000000000000001E-2</v>
      </c>
      <c r="DI274">
        <f>VLOOKUP($CM274,AutoSCAN_ORG!$B$1:$CF$2516,82,FALSE)</f>
        <v>3.7999999999999999E-2</v>
      </c>
      <c r="DJ274">
        <f>VLOOKUP($CM274,AutoSCAN_ORG!$B$1:$CF$2516,83,FALSE)</f>
        <v>0.78900000000000003</v>
      </c>
    </row>
    <row r="275" spans="2:114" x14ac:dyDescent="0.35">
      <c r="B275" t="s">
        <v>4159</v>
      </c>
      <c r="C275">
        <v>280</v>
      </c>
      <c r="D275" t="s">
        <v>7778</v>
      </c>
      <c r="E275">
        <v>454</v>
      </c>
      <c r="F275">
        <v>1373.777</v>
      </c>
      <c r="G275">
        <v>10</v>
      </c>
      <c r="H275" t="s">
        <v>7782</v>
      </c>
      <c r="I275" t="s">
        <v>7773</v>
      </c>
      <c r="J275" t="s">
        <v>5753</v>
      </c>
      <c r="K275">
        <v>12</v>
      </c>
      <c r="L275">
        <v>0.66</v>
      </c>
      <c r="M275">
        <v>11</v>
      </c>
      <c r="N275">
        <v>8</v>
      </c>
      <c r="O275" t="s">
        <v>7538</v>
      </c>
      <c r="Q275">
        <v>22</v>
      </c>
      <c r="R275" t="s">
        <v>7784</v>
      </c>
      <c r="S275" t="s">
        <v>7774</v>
      </c>
      <c r="T275" t="s">
        <v>7203</v>
      </c>
      <c r="U275" t="s">
        <v>7528</v>
      </c>
      <c r="V275" t="s">
        <v>7528</v>
      </c>
      <c r="W275">
        <v>5.56</v>
      </c>
      <c r="X275" t="s">
        <v>7897</v>
      </c>
      <c r="Y275">
        <v>1.9</v>
      </c>
      <c r="Z275" t="s">
        <v>7774</v>
      </c>
      <c r="AA275" t="s">
        <v>7783</v>
      </c>
      <c r="AB275" t="s">
        <v>7774</v>
      </c>
      <c r="AF275" t="s">
        <v>5678</v>
      </c>
      <c r="AG275">
        <v>42.772259169999998</v>
      </c>
      <c r="AH275">
        <v>-82.037528809999998</v>
      </c>
      <c r="AI275">
        <v>203</v>
      </c>
      <c r="AJ275">
        <v>290</v>
      </c>
      <c r="AL275">
        <v>15</v>
      </c>
      <c r="AM275">
        <v>986</v>
      </c>
      <c r="AN275">
        <v>10.670999999999999</v>
      </c>
      <c r="AO275">
        <v>394.90699999999998</v>
      </c>
      <c r="AP275">
        <v>2113</v>
      </c>
      <c r="AQ275">
        <v>2114</v>
      </c>
      <c r="AT275">
        <v>1.23</v>
      </c>
      <c r="AU275">
        <v>1.23</v>
      </c>
      <c r="AW275">
        <v>2.14</v>
      </c>
      <c r="AX275">
        <v>2.14</v>
      </c>
      <c r="BD275">
        <v>0.66</v>
      </c>
      <c r="BE275">
        <v>11</v>
      </c>
      <c r="BF275" t="s">
        <v>1372</v>
      </c>
      <c r="BG275" t="s">
        <v>4159</v>
      </c>
      <c r="BH275">
        <v>280</v>
      </c>
      <c r="BI275" t="s">
        <v>5753</v>
      </c>
      <c r="BJ275" t="s">
        <v>7773</v>
      </c>
      <c r="BK275">
        <v>280</v>
      </c>
      <c r="BL275">
        <v>1520</v>
      </c>
      <c r="BM275">
        <v>453</v>
      </c>
      <c r="BN275">
        <v>22</v>
      </c>
      <c r="BS275">
        <v>13</v>
      </c>
      <c r="BT275">
        <v>0.66</v>
      </c>
      <c r="BU275">
        <v>0.57999999999999996</v>
      </c>
      <c r="BV275">
        <v>0.57999999999999996</v>
      </c>
      <c r="BW275">
        <v>42.772259169999998</v>
      </c>
      <c r="BX275">
        <v>-82.037528809999998</v>
      </c>
      <c r="BY275">
        <v>4736046.983</v>
      </c>
      <c r="BZ275">
        <v>203.02199999999999</v>
      </c>
      <c r="CA275">
        <v>122.7</v>
      </c>
      <c r="CB275" t="s">
        <v>7437</v>
      </c>
      <c r="CC275">
        <v>7</v>
      </c>
      <c r="CD275">
        <v>10</v>
      </c>
      <c r="CE275">
        <v>12</v>
      </c>
      <c r="CF275">
        <v>12</v>
      </c>
      <c r="CG275" t="s">
        <v>5677</v>
      </c>
      <c r="CH275">
        <v>414</v>
      </c>
      <c r="CI275" t="s">
        <v>3290</v>
      </c>
      <c r="CJ275" t="s">
        <v>7332</v>
      </c>
      <c r="CK275">
        <v>5.56</v>
      </c>
      <c r="CL275">
        <v>1.9</v>
      </c>
      <c r="CM275" t="s">
        <v>4159</v>
      </c>
      <c r="CO275" t="str">
        <f>VLOOKUP(CM275,AutoSCAN_ORG!B280:CF2795,1,FALSE)</f>
        <v>AS00-0001000</v>
      </c>
      <c r="CP275">
        <f>VLOOKUP($CM275,AutoSCAN_ORG!$B$1:$CF$2516,2,FALSE)</f>
        <v>1373.7729999999999</v>
      </c>
      <c r="CQ275">
        <f>VLOOKUP($CM275,AutoSCAN_ORG!$B$1:$CF$2516,3,FALSE)</f>
        <v>8.68</v>
      </c>
      <c r="CR275">
        <f>VLOOKUP($CM275,AutoSCAN_ORG!$B$1:$CF$2516,4,FALSE)</f>
        <v>232.477</v>
      </c>
      <c r="CS275">
        <f>VLOOKUP($CM275,AutoSCAN_ORG!$B$1:$CF$2516,5,FALSE)</f>
        <v>6.2949999999999999</v>
      </c>
      <c r="CT275" t="str">
        <f>VLOOKUP($CM275,AutoSCAN_ORG!$B$1:$CF$2516,6,FALSE)</f>
        <v>MELO-CORR</v>
      </c>
      <c r="CU275">
        <f>VLOOKUP($CM275,AutoSCAN_ORG!$B$1:$CF$2516,7,FALSE)</f>
        <v>0</v>
      </c>
      <c r="CV275">
        <f>VLOOKUP($CM275,AutoSCAN_ORG!$B$1:$CF$2516,69,FALSE)</f>
        <v>0</v>
      </c>
      <c r="CW275">
        <f>VLOOKUP($CM275,AutoSCAN_ORG!$B$1:$CF$2516,70,FALSE)</f>
        <v>0</v>
      </c>
      <c r="CX275" t="str">
        <f>VLOOKUP($CM275,AutoSCAN_ORG!$B$1:$CF$2516,71,FALSE)</f>
        <v>Y</v>
      </c>
      <c r="CZ275" t="str">
        <f>VLOOKUP($CM275,AutoSCAN_ORG!$B$1:$CF$2516,73,FALSE)</f>
        <v>added</v>
      </c>
      <c r="DA275">
        <f>VLOOKUP($CM275,AutoSCAN_ORG!$B$1:$CF$2516,74,FALSE)</f>
        <v>0</v>
      </c>
      <c r="DB275">
        <f>VLOOKUP($CM275,AutoSCAN_ORG!$B$1:$CF$2516,75,FALSE)</f>
        <v>0</v>
      </c>
      <c r="DC275">
        <f>VLOOKUP($CM275,AutoSCAN_ORG!$B$1:$CF$2516,76,FALSE)</f>
        <v>0</v>
      </c>
      <c r="DD275">
        <f>VLOOKUP($CM275,AutoSCAN_ORG!$B$1:$CF$2516,77,FALSE)</f>
        <v>0</v>
      </c>
      <c r="DF275">
        <f>VLOOKUP($CM275,AutoSCAN_ORG!$B$1:$CF$2516,79,FALSE)</f>
        <v>11.96</v>
      </c>
      <c r="DG275">
        <f>VLOOKUP($CM275,AutoSCAN_ORG!$B$1:$CF$2516,80,FALSE)</f>
        <v>11.96</v>
      </c>
      <c r="DH275">
        <f>VLOOKUP($CM275,AutoSCAN_ORG!$B$1:$CF$2516,81,FALSE)</f>
        <v>8.9999999999999993E-3</v>
      </c>
      <c r="DI275">
        <f>VLOOKUP($CM275,AutoSCAN_ORG!$B$1:$CF$2516,82,FALSE)</f>
        <v>0.02</v>
      </c>
      <c r="DJ275">
        <f>VLOOKUP($CM275,AutoSCAN_ORG!$B$1:$CF$2516,83,FALSE)</f>
        <v>0.77800000000000002</v>
      </c>
    </row>
    <row r="276" spans="2:114" x14ac:dyDescent="0.35">
      <c r="B276" t="s">
        <v>4160</v>
      </c>
      <c r="C276">
        <v>281</v>
      </c>
      <c r="D276" t="s">
        <v>7778</v>
      </c>
      <c r="E276">
        <v>455</v>
      </c>
      <c r="F276">
        <v>1374.3520000000001</v>
      </c>
      <c r="G276">
        <v>10</v>
      </c>
      <c r="H276" t="s">
        <v>7782</v>
      </c>
      <c r="I276" t="s">
        <v>7773</v>
      </c>
      <c r="J276" t="s">
        <v>5753</v>
      </c>
      <c r="K276">
        <v>10</v>
      </c>
      <c r="L276">
        <v>0.57999999999999996</v>
      </c>
      <c r="M276">
        <v>12</v>
      </c>
      <c r="N276">
        <v>13</v>
      </c>
      <c r="O276" t="s">
        <v>7359</v>
      </c>
      <c r="R276" t="s">
        <v>7784</v>
      </c>
      <c r="S276" t="s">
        <v>7774</v>
      </c>
      <c r="T276" t="s">
        <v>7203</v>
      </c>
      <c r="U276" t="s">
        <v>7528</v>
      </c>
      <c r="V276" t="s">
        <v>7528</v>
      </c>
      <c r="W276">
        <v>5.56</v>
      </c>
      <c r="X276" t="s">
        <v>7897</v>
      </c>
      <c r="Y276">
        <v>1.8</v>
      </c>
      <c r="Z276" t="s">
        <v>7774</v>
      </c>
      <c r="AA276" t="s">
        <v>7788</v>
      </c>
      <c r="AB276" t="s">
        <v>7774</v>
      </c>
      <c r="AC276">
        <v>10</v>
      </c>
      <c r="AD276">
        <v>10</v>
      </c>
      <c r="AE276">
        <v>12</v>
      </c>
      <c r="AF276" t="s">
        <v>5683</v>
      </c>
      <c r="AG276">
        <v>42.77225396</v>
      </c>
      <c r="AH276">
        <v>-82.037529000000006</v>
      </c>
      <c r="AI276">
        <v>203</v>
      </c>
      <c r="AJ276">
        <v>290</v>
      </c>
      <c r="AL276">
        <v>15</v>
      </c>
      <c r="AM276">
        <v>986</v>
      </c>
      <c r="AN276">
        <v>11.246</v>
      </c>
      <c r="AO276">
        <v>418.447</v>
      </c>
      <c r="AP276">
        <v>2113</v>
      </c>
      <c r="AQ276">
        <v>2114</v>
      </c>
      <c r="AT276">
        <v>1.23</v>
      </c>
      <c r="AU276">
        <v>1.23</v>
      </c>
      <c r="AW276">
        <v>2.14</v>
      </c>
      <c r="AX276">
        <v>2.14</v>
      </c>
      <c r="BD276">
        <v>0.57999999999999996</v>
      </c>
      <c r="BE276">
        <v>12</v>
      </c>
      <c r="BF276" t="s">
        <v>1373</v>
      </c>
      <c r="BG276" t="s">
        <v>4160</v>
      </c>
      <c r="BH276">
        <v>281</v>
      </c>
      <c r="BI276" t="s">
        <v>5753</v>
      </c>
      <c r="BJ276" t="s">
        <v>7773</v>
      </c>
      <c r="BK276">
        <v>281</v>
      </c>
      <c r="BL276">
        <v>1520</v>
      </c>
      <c r="BS276">
        <v>13</v>
      </c>
      <c r="BT276">
        <v>0.66</v>
      </c>
      <c r="BU276">
        <v>0.57999999999999996</v>
      </c>
      <c r="BV276">
        <v>0.57999999999999996</v>
      </c>
      <c r="BW276">
        <v>42.77225396</v>
      </c>
      <c r="BX276">
        <v>-82.037529000000006</v>
      </c>
      <c r="BY276">
        <v>4736046.4040000001</v>
      </c>
      <c r="BZ276">
        <v>203.023</v>
      </c>
      <c r="CA276">
        <v>136.19999999999999</v>
      </c>
      <c r="CB276" t="s">
        <v>7500</v>
      </c>
      <c r="CC276">
        <v>7</v>
      </c>
      <c r="CD276">
        <v>10</v>
      </c>
      <c r="CE276">
        <v>12</v>
      </c>
      <c r="CF276">
        <v>12</v>
      </c>
      <c r="CG276" t="s">
        <v>5677</v>
      </c>
      <c r="CH276">
        <v>414</v>
      </c>
      <c r="CI276" t="s">
        <v>3290</v>
      </c>
      <c r="CJ276" t="s">
        <v>7332</v>
      </c>
      <c r="CK276">
        <v>5.56</v>
      </c>
      <c r="CL276">
        <v>1.9</v>
      </c>
      <c r="CM276" t="s">
        <v>4160</v>
      </c>
      <c r="CO276" t="str">
        <f>VLOOKUP(CM276,AutoSCAN_ORG!B281:CF2796,1,FALSE)</f>
        <v>AS00-0001001</v>
      </c>
      <c r="CP276">
        <f>VLOOKUP($CM276,AutoSCAN_ORG!$B$1:$CF$2516,2,FALSE)</f>
        <v>1374.348</v>
      </c>
      <c r="CQ276">
        <f>VLOOKUP($CM276,AutoSCAN_ORG!$B$1:$CF$2516,3,FALSE)</f>
        <v>10.026</v>
      </c>
      <c r="CR276">
        <f>VLOOKUP($CM276,AutoSCAN_ORG!$B$1:$CF$2516,4,FALSE)</f>
        <v>219.06299999999999</v>
      </c>
      <c r="CS276">
        <f>VLOOKUP($CM276,AutoSCAN_ORG!$B$1:$CF$2516,5,FALSE)</f>
        <v>6.2949999999999999</v>
      </c>
      <c r="CT276" t="str">
        <f>VLOOKUP($CM276,AutoSCAN_ORG!$B$1:$CF$2516,6,FALSE)</f>
        <v>MELO-CORR</v>
      </c>
      <c r="CU276">
        <f>VLOOKUP($CM276,AutoSCAN_ORG!$B$1:$CF$2516,7,FALSE)</f>
        <v>0</v>
      </c>
      <c r="CV276">
        <f>VLOOKUP($CM276,AutoSCAN_ORG!$B$1:$CF$2516,69,FALSE)</f>
        <v>0</v>
      </c>
      <c r="CW276">
        <f>VLOOKUP($CM276,AutoSCAN_ORG!$B$1:$CF$2516,70,FALSE)</f>
        <v>0</v>
      </c>
      <c r="CX276" t="str">
        <f>VLOOKUP($CM276,AutoSCAN_ORG!$B$1:$CF$2516,71,FALSE)</f>
        <v>Y</v>
      </c>
      <c r="CZ276" t="str">
        <f>VLOOKUP($CM276,AutoSCAN_ORG!$B$1:$CF$2516,73,FALSE)</f>
        <v>added</v>
      </c>
      <c r="DA276">
        <f>VLOOKUP($CM276,AutoSCAN_ORG!$B$1:$CF$2516,74,FALSE)</f>
        <v>0</v>
      </c>
      <c r="DB276">
        <f>VLOOKUP($CM276,AutoSCAN_ORG!$B$1:$CF$2516,75,FALSE)</f>
        <v>0</v>
      </c>
      <c r="DC276">
        <f>VLOOKUP($CM276,AutoSCAN_ORG!$B$1:$CF$2516,76,FALSE)</f>
        <v>0</v>
      </c>
      <c r="DD276">
        <f>VLOOKUP($CM276,AutoSCAN_ORG!$B$1:$CF$2516,77,FALSE)</f>
        <v>0</v>
      </c>
      <c r="DF276">
        <f>VLOOKUP($CM276,AutoSCAN_ORG!$B$1:$CF$2516,79,FALSE)</f>
        <v>10.35</v>
      </c>
      <c r="DG276">
        <f>VLOOKUP($CM276,AutoSCAN_ORG!$B$1:$CF$2516,80,FALSE)</f>
        <v>10.35</v>
      </c>
      <c r="DH276">
        <f>VLOOKUP($CM276,AutoSCAN_ORG!$B$1:$CF$2516,81,FALSE)</f>
        <v>1.6E-2</v>
      </c>
      <c r="DI276">
        <f>VLOOKUP($CM276,AutoSCAN_ORG!$B$1:$CF$2516,82,FALSE)</f>
        <v>4.2000000000000003E-2</v>
      </c>
      <c r="DJ276">
        <f>VLOOKUP($CM276,AutoSCAN_ORG!$B$1:$CF$2516,83,FALSE)</f>
        <v>0.77700000000000002</v>
      </c>
    </row>
    <row r="277" spans="2:114" x14ac:dyDescent="0.35">
      <c r="B277" t="s">
        <v>4161</v>
      </c>
      <c r="C277">
        <v>282</v>
      </c>
      <c r="D277" t="s">
        <v>7778</v>
      </c>
      <c r="E277">
        <v>456</v>
      </c>
      <c r="F277">
        <v>1374.6559999999999</v>
      </c>
      <c r="G277">
        <v>10</v>
      </c>
      <c r="H277" t="s">
        <v>7782</v>
      </c>
      <c r="I277" t="s">
        <v>7773</v>
      </c>
      <c r="J277" t="s">
        <v>5753</v>
      </c>
      <c r="K277">
        <v>13</v>
      </c>
      <c r="L277">
        <v>0.72</v>
      </c>
      <c r="M277">
        <v>7</v>
      </c>
      <c r="N277">
        <v>10</v>
      </c>
      <c r="O277" t="s">
        <v>7360</v>
      </c>
      <c r="R277" t="s">
        <v>7784</v>
      </c>
      <c r="S277" t="s">
        <v>7774</v>
      </c>
      <c r="T277" t="s">
        <v>7203</v>
      </c>
      <c r="U277" t="s">
        <v>7528</v>
      </c>
      <c r="V277" t="s">
        <v>7528</v>
      </c>
      <c r="W277">
        <v>5.56</v>
      </c>
      <c r="X277" t="s">
        <v>7897</v>
      </c>
      <c r="Y277">
        <v>1.9</v>
      </c>
      <c r="Z277" t="s">
        <v>7774</v>
      </c>
      <c r="AA277" t="s">
        <v>7786</v>
      </c>
      <c r="AB277" t="s">
        <v>7774</v>
      </c>
      <c r="AC277">
        <v>10</v>
      </c>
      <c r="AD277">
        <v>10</v>
      </c>
      <c r="AE277">
        <v>15</v>
      </c>
      <c r="AF277" t="s">
        <v>5683</v>
      </c>
      <c r="AG277">
        <v>42.772251179999998</v>
      </c>
      <c r="AH277">
        <v>-82.037529090000007</v>
      </c>
      <c r="AI277">
        <v>203</v>
      </c>
      <c r="AJ277">
        <v>290</v>
      </c>
      <c r="AL277">
        <v>15</v>
      </c>
      <c r="AM277">
        <v>986</v>
      </c>
      <c r="AN277">
        <v>11.552</v>
      </c>
      <c r="AO277">
        <v>422.40300000000002</v>
      </c>
      <c r="AP277">
        <v>2117</v>
      </c>
      <c r="AQ277">
        <v>2117</v>
      </c>
      <c r="AT277">
        <v>1.24</v>
      </c>
      <c r="AU277">
        <v>1.24</v>
      </c>
      <c r="AW277">
        <v>2.15</v>
      </c>
      <c r="AX277">
        <v>2.15</v>
      </c>
      <c r="BD277">
        <v>0.72</v>
      </c>
      <c r="BE277">
        <v>7</v>
      </c>
      <c r="BF277" t="s">
        <v>1374</v>
      </c>
      <c r="BG277" t="s">
        <v>4161</v>
      </c>
      <c r="BH277">
        <v>282</v>
      </c>
      <c r="BI277" t="s">
        <v>5753</v>
      </c>
      <c r="BJ277" t="s">
        <v>7773</v>
      </c>
      <c r="BK277">
        <v>282</v>
      </c>
      <c r="BL277">
        <v>1520</v>
      </c>
      <c r="BS277">
        <v>13</v>
      </c>
      <c r="BT277">
        <v>0.66</v>
      </c>
      <c r="BU277">
        <v>0.57999999999999996</v>
      </c>
      <c r="BV277">
        <v>0.57999999999999996</v>
      </c>
      <c r="BW277">
        <v>42.772251179999998</v>
      </c>
      <c r="BX277">
        <v>-82.037529090000007</v>
      </c>
      <c r="BY277">
        <v>4736046.0959999999</v>
      </c>
      <c r="BZ277">
        <v>203.023</v>
      </c>
      <c r="CA277">
        <v>134.19999999999999</v>
      </c>
      <c r="CB277" t="s">
        <v>7503</v>
      </c>
      <c r="CC277">
        <v>7</v>
      </c>
      <c r="CD277">
        <v>10</v>
      </c>
      <c r="CE277">
        <v>12</v>
      </c>
      <c r="CF277">
        <v>12</v>
      </c>
      <c r="CG277" t="s">
        <v>5677</v>
      </c>
      <c r="CH277">
        <v>414</v>
      </c>
      <c r="CI277" t="s">
        <v>3290</v>
      </c>
      <c r="CJ277" t="s">
        <v>7332</v>
      </c>
      <c r="CK277">
        <v>5.56</v>
      </c>
      <c r="CL277">
        <v>1.8</v>
      </c>
      <c r="CM277" t="s">
        <v>4161</v>
      </c>
      <c r="CO277" t="str">
        <f>VLOOKUP(CM277,AutoSCAN_ORG!B282:CF2797,1,FALSE)</f>
        <v>AS00-0001002</v>
      </c>
      <c r="CP277">
        <f>VLOOKUP($CM277,AutoSCAN_ORG!$B$1:$CF$2516,2,FALSE)</f>
        <v>1374.654</v>
      </c>
      <c r="CQ277">
        <f>VLOOKUP($CM277,AutoSCAN_ORG!$B$1:$CF$2516,3,FALSE)</f>
        <v>8.0370000000000008</v>
      </c>
      <c r="CR277">
        <f>VLOOKUP($CM277,AutoSCAN_ORG!$B$1:$CF$2516,4,FALSE)</f>
        <v>221.542</v>
      </c>
      <c r="CS277">
        <f>VLOOKUP($CM277,AutoSCAN_ORG!$B$1:$CF$2516,5,FALSE)</f>
        <v>6.2949999999999999</v>
      </c>
      <c r="CT277" t="str">
        <f>VLOOKUP($CM277,AutoSCAN_ORG!$B$1:$CF$2516,6,FALSE)</f>
        <v>MELO-CORR</v>
      </c>
      <c r="CU277">
        <f>VLOOKUP($CM277,AutoSCAN_ORG!$B$1:$CF$2516,7,FALSE)</f>
        <v>0</v>
      </c>
      <c r="CV277">
        <f>VLOOKUP($CM277,AutoSCAN_ORG!$B$1:$CF$2516,69,FALSE)</f>
        <v>0</v>
      </c>
      <c r="CW277">
        <f>VLOOKUP($CM277,AutoSCAN_ORG!$B$1:$CF$2516,70,FALSE)</f>
        <v>0</v>
      </c>
      <c r="CX277" t="str">
        <f>VLOOKUP($CM277,AutoSCAN_ORG!$B$1:$CF$2516,71,FALSE)</f>
        <v>Y</v>
      </c>
      <c r="CZ277">
        <f>VLOOKUP($CM277,AutoSCAN_ORG!$B$1:$CF$2516,73,FALSE)</f>
        <v>0</v>
      </c>
      <c r="DA277">
        <f>VLOOKUP($CM277,AutoSCAN_ORG!$B$1:$CF$2516,74,FALSE)</f>
        <v>0</v>
      </c>
      <c r="DB277">
        <f>VLOOKUP($CM277,AutoSCAN_ORG!$B$1:$CF$2516,75,FALSE)</f>
        <v>0</v>
      </c>
      <c r="DC277">
        <f>VLOOKUP($CM277,AutoSCAN_ORG!$B$1:$CF$2516,76,FALSE)</f>
        <v>0</v>
      </c>
      <c r="DD277">
        <f>VLOOKUP($CM277,AutoSCAN_ORG!$B$1:$CF$2516,77,FALSE)</f>
        <v>0</v>
      </c>
      <c r="DF277">
        <f>VLOOKUP($CM277,AutoSCAN_ORG!$B$1:$CF$2516,79,FALSE)</f>
        <v>12.9</v>
      </c>
      <c r="DG277">
        <f>VLOOKUP($CM277,AutoSCAN_ORG!$B$1:$CF$2516,80,FALSE)</f>
        <v>12.9</v>
      </c>
      <c r="DH277">
        <f>VLOOKUP($CM277,AutoSCAN_ORG!$B$1:$CF$2516,81,FALSE)</f>
        <v>1.2999999999999999E-2</v>
      </c>
      <c r="DI277">
        <f>VLOOKUP($CM277,AutoSCAN_ORG!$B$1:$CF$2516,82,FALSE)</f>
        <v>2.4E-2</v>
      </c>
      <c r="DJ277">
        <f>VLOOKUP($CM277,AutoSCAN_ORG!$B$1:$CF$2516,83,FALSE)</f>
        <v>0.77900000000000003</v>
      </c>
    </row>
    <row r="278" spans="2:114" x14ac:dyDescent="0.35">
      <c r="B278" t="s">
        <v>4156</v>
      </c>
      <c r="C278">
        <v>276</v>
      </c>
      <c r="D278" t="s">
        <v>7778</v>
      </c>
      <c r="E278">
        <v>450</v>
      </c>
      <c r="F278">
        <v>1373.575</v>
      </c>
      <c r="G278">
        <v>10</v>
      </c>
      <c r="H278" t="s">
        <v>7782</v>
      </c>
      <c r="I278" t="s">
        <v>7773</v>
      </c>
      <c r="J278" t="s">
        <v>7852</v>
      </c>
      <c r="K278">
        <v>11</v>
      </c>
      <c r="L278">
        <v>0.63</v>
      </c>
      <c r="M278">
        <v>17</v>
      </c>
      <c r="N278">
        <v>43</v>
      </c>
      <c r="O278" t="s">
        <v>7510</v>
      </c>
      <c r="Q278">
        <v>21</v>
      </c>
      <c r="R278" t="s">
        <v>7784</v>
      </c>
      <c r="S278" t="s">
        <v>7774</v>
      </c>
      <c r="T278" t="s">
        <v>7203</v>
      </c>
      <c r="U278" t="s">
        <v>7528</v>
      </c>
      <c r="V278" t="s">
        <v>7528</v>
      </c>
      <c r="W278">
        <v>5.56</v>
      </c>
      <c r="X278" t="s">
        <v>7897</v>
      </c>
      <c r="Y278">
        <v>1.8</v>
      </c>
      <c r="Z278" t="s">
        <v>7774</v>
      </c>
      <c r="AA278" t="s">
        <v>7899</v>
      </c>
      <c r="AB278" t="s">
        <v>7774</v>
      </c>
      <c r="AF278" t="s">
        <v>5939</v>
      </c>
      <c r="AG278">
        <v>42.772261020000002</v>
      </c>
      <c r="AH278">
        <v>-82.037528739999999</v>
      </c>
      <c r="AI278">
        <v>203</v>
      </c>
      <c r="AJ278">
        <v>290</v>
      </c>
      <c r="AL278">
        <v>15</v>
      </c>
      <c r="AM278">
        <v>986</v>
      </c>
      <c r="AN278">
        <v>10.465999999999999</v>
      </c>
      <c r="AO278">
        <v>399.596</v>
      </c>
      <c r="AP278">
        <v>2105</v>
      </c>
      <c r="AQ278">
        <v>2107</v>
      </c>
      <c r="AT278">
        <v>1.23</v>
      </c>
      <c r="AU278">
        <v>1.23</v>
      </c>
      <c r="AW278">
        <v>2.14</v>
      </c>
      <c r="AX278">
        <v>2.13</v>
      </c>
      <c r="BD278">
        <v>0.6</v>
      </c>
      <c r="BE278">
        <v>17</v>
      </c>
      <c r="BF278" t="s">
        <v>8683</v>
      </c>
      <c r="BG278" t="s">
        <v>4156</v>
      </c>
      <c r="BH278">
        <v>276</v>
      </c>
      <c r="BI278" t="s">
        <v>7852</v>
      </c>
      <c r="BJ278" t="s">
        <v>7773</v>
      </c>
      <c r="BK278">
        <v>276</v>
      </c>
      <c r="BL278">
        <v>1520</v>
      </c>
      <c r="BM278">
        <v>450</v>
      </c>
      <c r="BN278">
        <v>21</v>
      </c>
      <c r="BO278" t="s">
        <v>8660</v>
      </c>
      <c r="BS278">
        <v>13</v>
      </c>
      <c r="BT278">
        <v>0.66</v>
      </c>
      <c r="BU278">
        <v>0.59</v>
      </c>
      <c r="BV278">
        <v>0.59</v>
      </c>
      <c r="BW278">
        <v>42.772261020000002</v>
      </c>
      <c r="BX278">
        <v>-82.037528739999999</v>
      </c>
      <c r="BY278">
        <v>4736047.1890000002</v>
      </c>
      <c r="BZ278">
        <v>203.02199999999999</v>
      </c>
      <c r="CA278">
        <v>124.7</v>
      </c>
      <c r="CB278" t="s">
        <v>7538</v>
      </c>
      <c r="CC278">
        <v>7</v>
      </c>
      <c r="CD278">
        <v>10</v>
      </c>
      <c r="CE278">
        <v>12</v>
      </c>
      <c r="CF278">
        <v>12</v>
      </c>
      <c r="CG278" t="s">
        <v>5677</v>
      </c>
      <c r="CH278">
        <v>414</v>
      </c>
      <c r="CI278" t="s">
        <v>5823</v>
      </c>
      <c r="CJ278" t="s">
        <v>8661</v>
      </c>
      <c r="CK278">
        <v>5.56</v>
      </c>
      <c r="CM278" t="s">
        <v>4156</v>
      </c>
      <c r="CO278" t="str">
        <f>VLOOKUP(CM278,AutoSCAN_ORG!B276:CF2791,1,FALSE)</f>
        <v>AS00-0000997</v>
      </c>
      <c r="CP278">
        <f>VLOOKUP($CM278,AutoSCAN_ORG!$B$1:$CF$2516,2,FALSE)</f>
        <v>1373.57</v>
      </c>
      <c r="CQ278">
        <f>VLOOKUP($CM278,AutoSCAN_ORG!$B$1:$CF$2516,3,FALSE)</f>
        <v>8.4280000000000008</v>
      </c>
      <c r="CR278">
        <f>VLOOKUP($CM278,AutoSCAN_ORG!$B$1:$CF$2516,4,FALSE)</f>
        <v>233.351</v>
      </c>
      <c r="CS278">
        <f>VLOOKUP($CM278,AutoSCAN_ORG!$B$1:$CF$2516,5,FALSE)</f>
        <v>6.2949999999999999</v>
      </c>
      <c r="CT278" t="str">
        <f>VLOOKUP($CM278,AutoSCAN_ORG!$B$1:$CF$2516,6,FALSE)</f>
        <v>MELO-CORR</v>
      </c>
      <c r="CU278">
        <f>VLOOKUP($CM278,AutoSCAN_ORG!$B$1:$CF$2516,7,FALSE)</f>
        <v>0</v>
      </c>
      <c r="CV278">
        <f>VLOOKUP($CM278,AutoSCAN_ORG!$B$1:$CF$2516,69,FALSE)</f>
        <v>0</v>
      </c>
      <c r="CW278">
        <f>VLOOKUP($CM278,AutoSCAN_ORG!$B$1:$CF$2516,70,FALSE)</f>
        <v>0</v>
      </c>
      <c r="CX278" t="str">
        <f>VLOOKUP($CM278,AutoSCAN_ORG!$B$1:$CF$2516,71,FALSE)</f>
        <v>Y</v>
      </c>
      <c r="CY278">
        <f>VLOOKUP($CM278,AutoSCAN_ORG!$B$1:$CF$2516,72,FALSE)</f>
        <v>0</v>
      </c>
      <c r="CZ278" t="str">
        <f>VLOOKUP($CM278,AutoSCAN_ORG!$B$1:$CF$2516,73,FALSE)</f>
        <v>added</v>
      </c>
      <c r="DA278">
        <f>VLOOKUP($CM278,AutoSCAN_ORG!$B$1:$CF$2516,74,FALSE)</f>
        <v>0</v>
      </c>
      <c r="DB278">
        <f>VLOOKUP($CM278,AutoSCAN_ORG!$B$1:$CF$2516,75,FALSE)</f>
        <v>0</v>
      </c>
      <c r="DC278">
        <f>VLOOKUP($CM278,AutoSCAN_ORG!$B$1:$CF$2516,76,FALSE)</f>
        <v>0</v>
      </c>
      <c r="DD278">
        <f>VLOOKUP($CM278,AutoSCAN_ORG!$B$1:$CF$2516,77,FALSE)</f>
        <v>0</v>
      </c>
      <c r="DE278">
        <f>VLOOKUP($CM278,AutoSCAN_ORG!$B$1:$CF$2516,78,FALSE)</f>
        <v>0</v>
      </c>
      <c r="DF278">
        <f>VLOOKUP($CM278,AutoSCAN_ORG!$B$1:$CF$2516,79,FALSE)</f>
        <v>11.34</v>
      </c>
      <c r="DG278">
        <f>VLOOKUP($CM278,AutoSCAN_ORG!$B$1:$CF$2516,80,FALSE)</f>
        <v>11.34</v>
      </c>
      <c r="DH278">
        <f>VLOOKUP($CM278,AutoSCAN_ORG!$B$1:$CF$2516,81,FALSE)</f>
        <v>1.9E-2</v>
      </c>
      <c r="DI278">
        <f>VLOOKUP($CM278,AutoSCAN_ORG!$B$1:$CF$2516,82,FALSE)</f>
        <v>4.3999999999999997E-2</v>
      </c>
      <c r="DJ278">
        <f>VLOOKUP($CM278,AutoSCAN_ORG!$B$1:$CF$2516,83,FALSE)</f>
        <v>0.73599999999999999</v>
      </c>
    </row>
    <row r="279" spans="2:114" x14ac:dyDescent="0.35">
      <c r="B279" t="s">
        <v>4162</v>
      </c>
      <c r="C279">
        <v>283</v>
      </c>
      <c r="D279" t="s">
        <v>7778</v>
      </c>
      <c r="E279">
        <v>457</v>
      </c>
      <c r="F279">
        <v>1374.9159999999999</v>
      </c>
      <c r="G279">
        <v>10</v>
      </c>
      <c r="H279" t="s">
        <v>7782</v>
      </c>
      <c r="I279" t="s">
        <v>7773</v>
      </c>
      <c r="J279" t="s">
        <v>5753</v>
      </c>
      <c r="K279">
        <v>11</v>
      </c>
      <c r="L279">
        <v>0.63</v>
      </c>
      <c r="M279">
        <v>10</v>
      </c>
      <c r="N279">
        <v>8</v>
      </c>
      <c r="O279" t="s">
        <v>7503</v>
      </c>
      <c r="R279" t="s">
        <v>7784</v>
      </c>
      <c r="S279" t="s">
        <v>7774</v>
      </c>
      <c r="T279" t="s">
        <v>7203</v>
      </c>
      <c r="U279" t="s">
        <v>7528</v>
      </c>
      <c r="V279" t="s">
        <v>7528</v>
      </c>
      <c r="W279">
        <v>5.56</v>
      </c>
      <c r="X279" t="s">
        <v>7897</v>
      </c>
      <c r="Y279">
        <v>1.9</v>
      </c>
      <c r="Z279" t="s">
        <v>7774</v>
      </c>
      <c r="AA279" t="s">
        <v>7789</v>
      </c>
      <c r="AB279" t="s">
        <v>7774</v>
      </c>
      <c r="AF279" t="s">
        <v>5678</v>
      </c>
      <c r="AG279">
        <v>42.772248849999997</v>
      </c>
      <c r="AH279">
        <v>-82.037529180000007</v>
      </c>
      <c r="AI279">
        <v>203</v>
      </c>
      <c r="AJ279">
        <v>290</v>
      </c>
      <c r="AL279">
        <v>15</v>
      </c>
      <c r="AM279">
        <v>986</v>
      </c>
      <c r="AN279">
        <v>11.81</v>
      </c>
      <c r="AO279">
        <v>417.46199999999999</v>
      </c>
      <c r="AP279">
        <v>2115</v>
      </c>
      <c r="AQ279">
        <v>2115</v>
      </c>
      <c r="AT279">
        <v>1.24</v>
      </c>
      <c r="AU279">
        <v>1.23</v>
      </c>
      <c r="AW279">
        <v>2.14</v>
      </c>
      <c r="AX279">
        <v>2.14</v>
      </c>
      <c r="BD279">
        <v>0.63</v>
      </c>
      <c r="BE279">
        <v>10</v>
      </c>
      <c r="BF279" t="s">
        <v>1375</v>
      </c>
      <c r="BG279" t="s">
        <v>4162</v>
      </c>
      <c r="BH279">
        <v>283</v>
      </c>
      <c r="BI279" t="s">
        <v>5753</v>
      </c>
      <c r="BJ279" t="s">
        <v>7773</v>
      </c>
      <c r="BK279">
        <v>283</v>
      </c>
      <c r="BL279">
        <v>1520</v>
      </c>
      <c r="BS279">
        <v>13</v>
      </c>
      <c r="BT279">
        <v>0.66</v>
      </c>
      <c r="BU279">
        <v>0.57999999999999996</v>
      </c>
      <c r="BV279">
        <v>0.57999999999999996</v>
      </c>
      <c r="BW279">
        <v>42.772248849999997</v>
      </c>
      <c r="BX279">
        <v>-82.037529180000007</v>
      </c>
      <c r="BY279">
        <v>4736045.8370000003</v>
      </c>
      <c r="BZ279">
        <v>203.023</v>
      </c>
      <c r="CA279">
        <v>132.19999999999999</v>
      </c>
      <c r="CB279" t="s">
        <v>7537</v>
      </c>
      <c r="CC279">
        <v>7</v>
      </c>
      <c r="CD279">
        <v>10</v>
      </c>
      <c r="CE279">
        <v>12</v>
      </c>
      <c r="CF279">
        <v>12</v>
      </c>
      <c r="CG279" t="s">
        <v>5677</v>
      </c>
      <c r="CH279">
        <v>414</v>
      </c>
      <c r="CI279" t="s">
        <v>3290</v>
      </c>
      <c r="CJ279" t="s">
        <v>7332</v>
      </c>
      <c r="CK279">
        <v>5.56</v>
      </c>
      <c r="CL279">
        <v>1.9</v>
      </c>
      <c r="CM279" t="s">
        <v>4162</v>
      </c>
      <c r="CO279" t="str">
        <f>VLOOKUP(CM279,AutoSCAN_ORG!B283:CF2798,1,FALSE)</f>
        <v>AS00-0001003</v>
      </c>
      <c r="CP279">
        <f>VLOOKUP($CM279,AutoSCAN_ORG!$B$1:$CF$2516,2,FALSE)</f>
        <v>1374.915</v>
      </c>
      <c r="CQ279">
        <f>VLOOKUP($CM279,AutoSCAN_ORG!$B$1:$CF$2516,3,FALSE)</f>
        <v>8.1790000000000003</v>
      </c>
      <c r="CR279">
        <f>VLOOKUP($CM279,AutoSCAN_ORG!$B$1:$CF$2516,4,FALSE)</f>
        <v>221.35300000000001</v>
      </c>
      <c r="CS279">
        <f>VLOOKUP($CM279,AutoSCAN_ORG!$B$1:$CF$2516,5,FALSE)</f>
        <v>6.2949999999999999</v>
      </c>
      <c r="CT279" t="str">
        <f>VLOOKUP($CM279,AutoSCAN_ORG!$B$1:$CF$2516,6,FALSE)</f>
        <v>MELO-CORR</v>
      </c>
      <c r="CU279">
        <f>VLOOKUP($CM279,AutoSCAN_ORG!$B$1:$CF$2516,7,FALSE)</f>
        <v>0</v>
      </c>
      <c r="CV279">
        <f>VLOOKUP($CM279,AutoSCAN_ORG!$B$1:$CF$2516,69,FALSE)</f>
        <v>0</v>
      </c>
      <c r="CW279">
        <f>VLOOKUP($CM279,AutoSCAN_ORG!$B$1:$CF$2516,70,FALSE)</f>
        <v>0</v>
      </c>
      <c r="CX279" t="str">
        <f>VLOOKUP($CM279,AutoSCAN_ORG!$B$1:$CF$2516,71,FALSE)</f>
        <v>Y</v>
      </c>
      <c r="CZ279" t="str">
        <f>VLOOKUP($CM279,AutoSCAN_ORG!$B$1:$CF$2516,73,FALSE)</f>
        <v>added</v>
      </c>
      <c r="DA279">
        <f>VLOOKUP($CM279,AutoSCAN_ORG!$B$1:$CF$2516,74,FALSE)</f>
        <v>0</v>
      </c>
      <c r="DB279">
        <f>VLOOKUP($CM279,AutoSCAN_ORG!$B$1:$CF$2516,75,FALSE)</f>
        <v>0</v>
      </c>
      <c r="DC279">
        <f>VLOOKUP($CM279,AutoSCAN_ORG!$B$1:$CF$2516,76,FALSE)</f>
        <v>0</v>
      </c>
      <c r="DD279">
        <f>VLOOKUP($CM279,AutoSCAN_ORG!$B$1:$CF$2516,77,FALSE)</f>
        <v>0</v>
      </c>
      <c r="DF279">
        <f>VLOOKUP($CM279,AutoSCAN_ORG!$B$1:$CF$2516,79,FALSE)</f>
        <v>11.39</v>
      </c>
      <c r="DG279">
        <f>VLOOKUP($CM279,AutoSCAN_ORG!$B$1:$CF$2516,80,FALSE)</f>
        <v>11.39</v>
      </c>
      <c r="DH279">
        <f>VLOOKUP($CM279,AutoSCAN_ORG!$B$1:$CF$2516,81,FALSE)</f>
        <v>1.4E-2</v>
      </c>
      <c r="DI279">
        <f>VLOOKUP($CM279,AutoSCAN_ORG!$B$1:$CF$2516,82,FALSE)</f>
        <v>3.2000000000000001E-2</v>
      </c>
      <c r="DJ279">
        <f>VLOOKUP($CM279,AutoSCAN_ORG!$B$1:$CF$2516,83,FALSE)</f>
        <v>0.64400000000000002</v>
      </c>
    </row>
    <row r="280" spans="2:114" x14ac:dyDescent="0.35">
      <c r="B280" t="s">
        <v>4163</v>
      </c>
      <c r="C280">
        <v>284</v>
      </c>
      <c r="D280" t="s">
        <v>7778</v>
      </c>
      <c r="E280">
        <v>458</v>
      </c>
      <c r="F280">
        <v>1376.5640000000001</v>
      </c>
      <c r="G280">
        <v>10</v>
      </c>
      <c r="H280" t="s">
        <v>7782</v>
      </c>
      <c r="I280" t="s">
        <v>7773</v>
      </c>
      <c r="J280" t="s">
        <v>5753</v>
      </c>
      <c r="K280">
        <v>13</v>
      </c>
      <c r="L280">
        <v>0.71</v>
      </c>
      <c r="M280">
        <v>8</v>
      </c>
      <c r="N280">
        <v>10</v>
      </c>
      <c r="O280" t="s">
        <v>7540</v>
      </c>
      <c r="Q280">
        <v>23</v>
      </c>
      <c r="R280" t="s">
        <v>7784</v>
      </c>
      <c r="S280" t="s">
        <v>7774</v>
      </c>
      <c r="T280" t="s">
        <v>7203</v>
      </c>
      <c r="U280" t="s">
        <v>7528</v>
      </c>
      <c r="V280" t="s">
        <v>7528</v>
      </c>
      <c r="W280">
        <v>5.56</v>
      </c>
      <c r="X280" t="s">
        <v>7897</v>
      </c>
      <c r="Y280">
        <v>1.8</v>
      </c>
      <c r="Z280" t="s">
        <v>7774</v>
      </c>
      <c r="AA280" t="s">
        <v>7786</v>
      </c>
      <c r="AB280" t="s">
        <v>7774</v>
      </c>
      <c r="AC280">
        <v>10</v>
      </c>
      <c r="AD280">
        <v>10</v>
      </c>
      <c r="AE280">
        <v>15</v>
      </c>
      <c r="AF280" t="s">
        <v>5683</v>
      </c>
      <c r="AG280">
        <v>42.772233909999997</v>
      </c>
      <c r="AH280">
        <v>-82.037529699999993</v>
      </c>
      <c r="AI280">
        <v>203</v>
      </c>
      <c r="AJ280">
        <v>290</v>
      </c>
      <c r="AL280">
        <v>15</v>
      </c>
      <c r="AM280">
        <v>986</v>
      </c>
      <c r="AN280">
        <v>13.459</v>
      </c>
      <c r="AO280">
        <v>395.63900000000001</v>
      </c>
      <c r="AP280">
        <v>2116</v>
      </c>
      <c r="AQ280">
        <v>2116</v>
      </c>
      <c r="AT280">
        <v>1.24</v>
      </c>
      <c r="AU280">
        <v>1.24</v>
      </c>
      <c r="AW280">
        <v>2.15</v>
      </c>
      <c r="AX280">
        <v>2.15</v>
      </c>
      <c r="BD280">
        <v>0.71</v>
      </c>
      <c r="BE280">
        <v>8</v>
      </c>
      <c r="BF280" t="s">
        <v>1376</v>
      </c>
      <c r="BG280" t="s">
        <v>4163</v>
      </c>
      <c r="BH280">
        <v>284</v>
      </c>
      <c r="BI280" t="s">
        <v>5753</v>
      </c>
      <c r="BJ280" t="s">
        <v>7773</v>
      </c>
      <c r="BK280">
        <v>284</v>
      </c>
      <c r="BL280">
        <v>1520</v>
      </c>
      <c r="BM280">
        <v>459</v>
      </c>
      <c r="BN280">
        <v>23</v>
      </c>
      <c r="BS280">
        <v>13</v>
      </c>
      <c r="BT280">
        <v>0.66</v>
      </c>
      <c r="BU280">
        <v>0.57999999999999996</v>
      </c>
      <c r="BV280">
        <v>0.57999999999999996</v>
      </c>
      <c r="BW280">
        <v>42.772233909999997</v>
      </c>
      <c r="BX280">
        <v>-82.037529699999993</v>
      </c>
      <c r="BY280">
        <v>4736044.1789999995</v>
      </c>
      <c r="BZ280">
        <v>203.024</v>
      </c>
      <c r="CA280">
        <v>123</v>
      </c>
      <c r="CB280" t="s">
        <v>7542</v>
      </c>
      <c r="CC280">
        <v>7</v>
      </c>
      <c r="CD280">
        <v>10</v>
      </c>
      <c r="CE280">
        <v>12</v>
      </c>
      <c r="CF280">
        <v>12</v>
      </c>
      <c r="CG280" t="s">
        <v>5677</v>
      </c>
      <c r="CH280">
        <v>414</v>
      </c>
      <c r="CI280" t="s">
        <v>3290</v>
      </c>
      <c r="CJ280" t="s">
        <v>7332</v>
      </c>
      <c r="CK280">
        <v>5.56</v>
      </c>
      <c r="CL280">
        <v>1.9</v>
      </c>
      <c r="CM280" t="s">
        <v>4163</v>
      </c>
      <c r="CO280" t="str">
        <f>VLOOKUP(CM280,AutoSCAN_ORG!B284:CF2799,1,FALSE)</f>
        <v>AS00-0001004</v>
      </c>
      <c r="CP280">
        <f>VLOOKUP($CM280,AutoSCAN_ORG!$B$1:$CF$2516,2,FALSE)</f>
        <v>1376.5619999999999</v>
      </c>
      <c r="CQ280">
        <f>VLOOKUP($CM280,AutoSCAN_ORG!$B$1:$CF$2516,3,FALSE)</f>
        <v>8</v>
      </c>
      <c r="CR280">
        <f>VLOOKUP($CM280,AutoSCAN_ORG!$B$1:$CF$2516,4,FALSE)</f>
        <v>231.732</v>
      </c>
      <c r="CS280">
        <f>VLOOKUP($CM280,AutoSCAN_ORG!$B$1:$CF$2516,5,FALSE)</f>
        <v>6.2949999999999999</v>
      </c>
      <c r="CT280" t="str">
        <f>VLOOKUP($CM280,AutoSCAN_ORG!$B$1:$CF$2516,6,FALSE)</f>
        <v>MELO-CORR</v>
      </c>
      <c r="CU280">
        <f>VLOOKUP($CM280,AutoSCAN_ORG!$B$1:$CF$2516,7,FALSE)</f>
        <v>0</v>
      </c>
      <c r="CV280">
        <f>VLOOKUP($CM280,AutoSCAN_ORG!$B$1:$CF$2516,69,FALSE)</f>
        <v>0</v>
      </c>
      <c r="CW280">
        <f>VLOOKUP($CM280,AutoSCAN_ORG!$B$1:$CF$2516,70,FALSE)</f>
        <v>0</v>
      </c>
      <c r="CX280" t="str">
        <f>VLOOKUP($CM280,AutoSCAN_ORG!$B$1:$CF$2516,71,FALSE)</f>
        <v>Y</v>
      </c>
      <c r="CZ280">
        <f>VLOOKUP($CM280,AutoSCAN_ORG!$B$1:$CF$2516,73,FALSE)</f>
        <v>0</v>
      </c>
      <c r="DA280">
        <f>VLOOKUP($CM280,AutoSCAN_ORG!$B$1:$CF$2516,74,FALSE)</f>
        <v>0</v>
      </c>
      <c r="DB280">
        <f>VLOOKUP($CM280,AutoSCAN_ORG!$B$1:$CF$2516,75,FALSE)</f>
        <v>0</v>
      </c>
      <c r="DC280">
        <f>VLOOKUP($CM280,AutoSCAN_ORG!$B$1:$CF$2516,76,FALSE)</f>
        <v>0</v>
      </c>
      <c r="DD280">
        <f>VLOOKUP($CM280,AutoSCAN_ORG!$B$1:$CF$2516,77,FALSE)</f>
        <v>0</v>
      </c>
      <c r="DF280">
        <f>VLOOKUP($CM280,AutoSCAN_ORG!$B$1:$CF$2516,79,FALSE)</f>
        <v>12.8</v>
      </c>
      <c r="DG280">
        <f>VLOOKUP($CM280,AutoSCAN_ORG!$B$1:$CF$2516,80,FALSE)</f>
        <v>12.8</v>
      </c>
      <c r="DH280">
        <f>VLOOKUP($CM280,AutoSCAN_ORG!$B$1:$CF$2516,81,FALSE)</f>
        <v>2.5000000000000001E-2</v>
      </c>
      <c r="DI280">
        <f>VLOOKUP($CM280,AutoSCAN_ORG!$B$1:$CF$2516,82,FALSE)</f>
        <v>4.5999999999999999E-2</v>
      </c>
      <c r="DJ280">
        <f>VLOOKUP($CM280,AutoSCAN_ORG!$B$1:$CF$2516,83,FALSE)</f>
        <v>0.81599999999999995</v>
      </c>
    </row>
    <row r="281" spans="2:114" x14ac:dyDescent="0.35">
      <c r="B281" t="s">
        <v>4159</v>
      </c>
      <c r="C281">
        <v>279</v>
      </c>
      <c r="D281" t="s">
        <v>7778</v>
      </c>
      <c r="E281">
        <v>453</v>
      </c>
      <c r="F281">
        <v>1373.7560000000001</v>
      </c>
      <c r="G281">
        <v>10</v>
      </c>
      <c r="H281" t="s">
        <v>7782</v>
      </c>
      <c r="I281" t="s">
        <v>7773</v>
      </c>
      <c r="J281" t="s">
        <v>7852</v>
      </c>
      <c r="K281">
        <v>12</v>
      </c>
      <c r="L281">
        <v>0.66</v>
      </c>
      <c r="M281">
        <v>53</v>
      </c>
      <c r="N281">
        <v>14</v>
      </c>
      <c r="O281" t="s">
        <v>7541</v>
      </c>
      <c r="Q281">
        <v>22</v>
      </c>
      <c r="R281" t="s">
        <v>7784</v>
      </c>
      <c r="S281" t="s">
        <v>7774</v>
      </c>
      <c r="T281" t="s">
        <v>7203</v>
      </c>
      <c r="U281" t="s">
        <v>7528</v>
      </c>
      <c r="V281" t="s">
        <v>7528</v>
      </c>
      <c r="W281">
        <v>5.56</v>
      </c>
      <c r="X281" t="s">
        <v>7897</v>
      </c>
      <c r="Y281">
        <v>1.9</v>
      </c>
      <c r="Z281" t="s">
        <v>7774</v>
      </c>
      <c r="AA281" t="s">
        <v>7879</v>
      </c>
      <c r="AB281" t="s">
        <v>7774</v>
      </c>
      <c r="AF281" t="s">
        <v>5939</v>
      </c>
      <c r="AG281">
        <v>42.772259550000001</v>
      </c>
      <c r="AH281">
        <v>-82.037528800000004</v>
      </c>
      <c r="AI281">
        <v>203</v>
      </c>
      <c r="AJ281">
        <v>290</v>
      </c>
      <c r="AL281">
        <v>15</v>
      </c>
      <c r="AM281">
        <v>986</v>
      </c>
      <c r="AN281">
        <v>10.629</v>
      </c>
      <c r="AO281">
        <v>394.90699999999998</v>
      </c>
      <c r="AP281">
        <v>2067</v>
      </c>
      <c r="AQ281">
        <v>2047</v>
      </c>
      <c r="AT281">
        <v>1.2</v>
      </c>
      <c r="AU281">
        <v>1.21</v>
      </c>
      <c r="AW281">
        <v>2.08</v>
      </c>
      <c r="AX281">
        <v>2.1</v>
      </c>
      <c r="BD281">
        <v>0.41</v>
      </c>
      <c r="BE281">
        <v>53</v>
      </c>
      <c r="BF281" t="s">
        <v>8684</v>
      </c>
      <c r="BG281" t="s">
        <v>4159</v>
      </c>
      <c r="BH281">
        <v>279</v>
      </c>
      <c r="BI281" t="s">
        <v>7852</v>
      </c>
      <c r="BJ281" t="s">
        <v>7773</v>
      </c>
      <c r="BK281">
        <v>279</v>
      </c>
      <c r="BL281">
        <v>1520</v>
      </c>
      <c r="BM281">
        <v>453</v>
      </c>
      <c r="BN281">
        <v>22</v>
      </c>
      <c r="BO281" t="s">
        <v>8660</v>
      </c>
      <c r="BS281">
        <v>13</v>
      </c>
      <c r="BT281">
        <v>0.67</v>
      </c>
      <c r="BU281">
        <v>0.6</v>
      </c>
      <c r="BV281">
        <v>0.6</v>
      </c>
      <c r="BW281">
        <v>42.772259550000001</v>
      </c>
      <c r="BX281">
        <v>-82.037528800000004</v>
      </c>
      <c r="BY281">
        <v>4736047.0250000004</v>
      </c>
      <c r="BZ281">
        <v>203.02199999999999</v>
      </c>
      <c r="CA281">
        <v>122.7</v>
      </c>
      <c r="CB281" t="s">
        <v>7437</v>
      </c>
      <c r="CC281">
        <v>7</v>
      </c>
      <c r="CD281">
        <v>10</v>
      </c>
      <c r="CE281">
        <v>11</v>
      </c>
      <c r="CF281">
        <v>11</v>
      </c>
      <c r="CG281" t="s">
        <v>5677</v>
      </c>
      <c r="CH281">
        <v>414</v>
      </c>
      <c r="CI281" t="s">
        <v>5823</v>
      </c>
      <c r="CJ281" t="s">
        <v>8661</v>
      </c>
      <c r="CK281">
        <v>5.56</v>
      </c>
      <c r="CM281" t="s">
        <v>4159</v>
      </c>
      <c r="CO281" t="str">
        <f>VLOOKUP(CM281,AutoSCAN_ORG!B279:CF2794,1,FALSE)</f>
        <v>AS00-0001000</v>
      </c>
      <c r="CP281">
        <f>VLOOKUP($CM281,AutoSCAN_ORG!$B$1:$CF$2516,2,FALSE)</f>
        <v>1373.7729999999999</v>
      </c>
      <c r="CQ281">
        <f>VLOOKUP($CM281,AutoSCAN_ORG!$B$1:$CF$2516,3,FALSE)</f>
        <v>8.68</v>
      </c>
      <c r="CR281">
        <f>VLOOKUP($CM281,AutoSCAN_ORG!$B$1:$CF$2516,4,FALSE)</f>
        <v>232.477</v>
      </c>
      <c r="CS281">
        <f>VLOOKUP($CM281,AutoSCAN_ORG!$B$1:$CF$2516,5,FALSE)</f>
        <v>6.2949999999999999</v>
      </c>
      <c r="CT281" t="str">
        <f>VLOOKUP($CM281,AutoSCAN_ORG!$B$1:$CF$2516,6,FALSE)</f>
        <v>MELO-CORR</v>
      </c>
      <c r="CU281">
        <f>VLOOKUP($CM281,AutoSCAN_ORG!$B$1:$CF$2516,7,FALSE)</f>
        <v>0</v>
      </c>
      <c r="CV281">
        <f>VLOOKUP($CM281,AutoSCAN_ORG!$B$1:$CF$2516,69,FALSE)</f>
        <v>0</v>
      </c>
      <c r="CW281">
        <f>VLOOKUP($CM281,AutoSCAN_ORG!$B$1:$CF$2516,70,FALSE)</f>
        <v>0</v>
      </c>
      <c r="CX281" t="str">
        <f>VLOOKUP($CM281,AutoSCAN_ORG!$B$1:$CF$2516,71,FALSE)</f>
        <v>Y</v>
      </c>
      <c r="CY281">
        <f>VLOOKUP($CM281,AutoSCAN_ORG!$B$1:$CF$2516,72,FALSE)</f>
        <v>0</v>
      </c>
      <c r="CZ281" t="str">
        <f>VLOOKUP($CM281,AutoSCAN_ORG!$B$1:$CF$2516,73,FALSE)</f>
        <v>added</v>
      </c>
      <c r="DA281">
        <f>VLOOKUP($CM281,AutoSCAN_ORG!$B$1:$CF$2516,74,FALSE)</f>
        <v>0</v>
      </c>
      <c r="DB281">
        <f>VLOOKUP($CM281,AutoSCAN_ORG!$B$1:$CF$2516,75,FALSE)</f>
        <v>0</v>
      </c>
      <c r="DC281">
        <f>VLOOKUP($CM281,AutoSCAN_ORG!$B$1:$CF$2516,76,FALSE)</f>
        <v>0</v>
      </c>
      <c r="DD281">
        <f>VLOOKUP($CM281,AutoSCAN_ORG!$B$1:$CF$2516,77,FALSE)</f>
        <v>0</v>
      </c>
      <c r="DE281">
        <f>VLOOKUP($CM281,AutoSCAN_ORG!$B$1:$CF$2516,78,FALSE)</f>
        <v>0</v>
      </c>
      <c r="DF281">
        <f>VLOOKUP($CM281,AutoSCAN_ORG!$B$1:$CF$2516,79,FALSE)</f>
        <v>11.96</v>
      </c>
      <c r="DG281">
        <f>VLOOKUP($CM281,AutoSCAN_ORG!$B$1:$CF$2516,80,FALSE)</f>
        <v>11.96</v>
      </c>
      <c r="DH281">
        <f>VLOOKUP($CM281,AutoSCAN_ORG!$B$1:$CF$2516,81,FALSE)</f>
        <v>8.9999999999999993E-3</v>
      </c>
      <c r="DI281">
        <f>VLOOKUP($CM281,AutoSCAN_ORG!$B$1:$CF$2516,82,FALSE)</f>
        <v>0.02</v>
      </c>
      <c r="DJ281">
        <f>VLOOKUP($CM281,AutoSCAN_ORG!$B$1:$CF$2516,83,FALSE)</f>
        <v>0.77800000000000002</v>
      </c>
    </row>
    <row r="282" spans="2:114" x14ac:dyDescent="0.35">
      <c r="B282" t="s">
        <v>4164</v>
      </c>
      <c r="C282">
        <v>286</v>
      </c>
      <c r="D282" t="s">
        <v>7778</v>
      </c>
      <c r="E282">
        <v>460</v>
      </c>
      <c r="F282">
        <v>1376.586</v>
      </c>
      <c r="G282">
        <v>10</v>
      </c>
      <c r="H282" t="s">
        <v>7782</v>
      </c>
      <c r="I282" t="s">
        <v>7773</v>
      </c>
      <c r="J282" t="s">
        <v>5753</v>
      </c>
      <c r="K282">
        <v>12</v>
      </c>
      <c r="L282">
        <v>0.67</v>
      </c>
      <c r="M282">
        <v>9</v>
      </c>
      <c r="N282">
        <v>10</v>
      </c>
      <c r="O282" t="s">
        <v>7540</v>
      </c>
      <c r="Q282">
        <v>23</v>
      </c>
      <c r="R282" t="s">
        <v>7784</v>
      </c>
      <c r="S282" t="s">
        <v>7774</v>
      </c>
      <c r="T282" t="s">
        <v>7203</v>
      </c>
      <c r="U282" t="s">
        <v>7528</v>
      </c>
      <c r="V282" t="s">
        <v>7528</v>
      </c>
      <c r="W282">
        <v>5.56</v>
      </c>
      <c r="X282" t="s">
        <v>7897</v>
      </c>
      <c r="Y282">
        <v>1.8</v>
      </c>
      <c r="Z282" t="s">
        <v>7774</v>
      </c>
      <c r="AA282" t="s">
        <v>7789</v>
      </c>
      <c r="AB282" t="s">
        <v>7774</v>
      </c>
      <c r="AF282" t="s">
        <v>5678</v>
      </c>
      <c r="AG282">
        <v>42.772233710000002</v>
      </c>
      <c r="AH282">
        <v>-82.037529710000001</v>
      </c>
      <c r="AI282">
        <v>203</v>
      </c>
      <c r="AJ282">
        <v>290</v>
      </c>
      <c r="AL282">
        <v>15</v>
      </c>
      <c r="AM282">
        <v>986</v>
      </c>
      <c r="AN282">
        <v>13.481</v>
      </c>
      <c r="AO282">
        <v>396.08199999999999</v>
      </c>
      <c r="AP282">
        <v>2115</v>
      </c>
      <c r="AQ282">
        <v>2116</v>
      </c>
      <c r="AT282">
        <v>1.24</v>
      </c>
      <c r="AU282">
        <v>1.24</v>
      </c>
      <c r="AW282">
        <v>2.15</v>
      </c>
      <c r="AX282">
        <v>2.14</v>
      </c>
      <c r="BD282">
        <v>0.67</v>
      </c>
      <c r="BE282">
        <v>9</v>
      </c>
      <c r="BF282" t="s">
        <v>1377</v>
      </c>
      <c r="BG282" t="s">
        <v>4164</v>
      </c>
      <c r="BH282">
        <v>286</v>
      </c>
      <c r="BI282" t="s">
        <v>5753</v>
      </c>
      <c r="BJ282" t="s">
        <v>7773</v>
      </c>
      <c r="BK282">
        <v>286</v>
      </c>
      <c r="BL282">
        <v>1520</v>
      </c>
      <c r="BM282">
        <v>459</v>
      </c>
      <c r="BN282">
        <v>23</v>
      </c>
      <c r="BS282">
        <v>13</v>
      </c>
      <c r="BT282">
        <v>0.66</v>
      </c>
      <c r="BU282">
        <v>0.57999999999999996</v>
      </c>
      <c r="BV282">
        <v>0.57999999999999996</v>
      </c>
      <c r="BW282">
        <v>42.772233710000002</v>
      </c>
      <c r="BX282">
        <v>-82.037529710000001</v>
      </c>
      <c r="BY282">
        <v>4736044.1569999997</v>
      </c>
      <c r="BZ282">
        <v>203.024</v>
      </c>
      <c r="CA282">
        <v>123.2</v>
      </c>
      <c r="CB282" t="s">
        <v>7542</v>
      </c>
      <c r="CC282">
        <v>7</v>
      </c>
      <c r="CD282">
        <v>10</v>
      </c>
      <c r="CE282">
        <v>12</v>
      </c>
      <c r="CF282">
        <v>12</v>
      </c>
      <c r="CG282" t="s">
        <v>5677</v>
      </c>
      <c r="CH282">
        <v>414</v>
      </c>
      <c r="CI282" t="s">
        <v>3290</v>
      </c>
      <c r="CJ282" t="s">
        <v>7332</v>
      </c>
      <c r="CK282">
        <v>5.56</v>
      </c>
      <c r="CL282">
        <v>1.9</v>
      </c>
      <c r="CM282" t="s">
        <v>4164</v>
      </c>
      <c r="CO282" t="str">
        <f>VLOOKUP(CM282,AutoSCAN_ORG!B286:CF2801,1,FALSE)</f>
        <v>AS00-0001005</v>
      </c>
      <c r="CP282">
        <f>VLOOKUP($CM282,AutoSCAN_ORG!$B$1:$CF$2516,2,FALSE)</f>
        <v>1376.5840000000001</v>
      </c>
      <c r="CQ282">
        <f>VLOOKUP($CM282,AutoSCAN_ORG!$B$1:$CF$2516,3,FALSE)</f>
        <v>9.484</v>
      </c>
      <c r="CR282">
        <f>VLOOKUP($CM282,AutoSCAN_ORG!$B$1:$CF$2516,4,FALSE)</f>
        <v>231.14</v>
      </c>
      <c r="CS282">
        <f>VLOOKUP($CM282,AutoSCAN_ORG!$B$1:$CF$2516,5,FALSE)</f>
        <v>6.3239999999999998</v>
      </c>
      <c r="CT282" t="str">
        <f>VLOOKUP($CM282,AutoSCAN_ORG!$B$1:$CF$2516,6,FALSE)</f>
        <v>MELO-CORR</v>
      </c>
      <c r="CU282">
        <f>VLOOKUP($CM282,AutoSCAN_ORG!$B$1:$CF$2516,7,FALSE)</f>
        <v>0</v>
      </c>
      <c r="CV282">
        <f>VLOOKUP($CM282,AutoSCAN_ORG!$B$1:$CF$2516,69,FALSE)</f>
        <v>0</v>
      </c>
      <c r="CW282">
        <f>VLOOKUP($CM282,AutoSCAN_ORG!$B$1:$CF$2516,70,FALSE)</f>
        <v>0</v>
      </c>
      <c r="CX282" t="str">
        <f>VLOOKUP($CM282,AutoSCAN_ORG!$B$1:$CF$2516,71,FALSE)</f>
        <v>Y</v>
      </c>
      <c r="CZ282">
        <f>VLOOKUP($CM282,AutoSCAN_ORG!$B$1:$CF$2516,73,FALSE)</f>
        <v>0</v>
      </c>
      <c r="DA282">
        <f>VLOOKUP($CM282,AutoSCAN_ORG!$B$1:$CF$2516,74,FALSE)</f>
        <v>0</v>
      </c>
      <c r="DB282">
        <f>VLOOKUP($CM282,AutoSCAN_ORG!$B$1:$CF$2516,75,FALSE)</f>
        <v>0</v>
      </c>
      <c r="DC282">
        <f>VLOOKUP($CM282,AutoSCAN_ORG!$B$1:$CF$2516,76,FALSE)</f>
        <v>0</v>
      </c>
      <c r="DD282">
        <f>VLOOKUP($CM282,AutoSCAN_ORG!$B$1:$CF$2516,77,FALSE)</f>
        <v>0</v>
      </c>
      <c r="DF282">
        <f>VLOOKUP($CM282,AutoSCAN_ORG!$B$1:$CF$2516,79,FALSE)</f>
        <v>12.05</v>
      </c>
      <c r="DG282">
        <f>VLOOKUP($CM282,AutoSCAN_ORG!$B$1:$CF$2516,80,FALSE)</f>
        <v>12.05</v>
      </c>
      <c r="DH282">
        <f>VLOOKUP($CM282,AutoSCAN_ORG!$B$1:$CF$2516,81,FALSE)</f>
        <v>8.0000000000000002E-3</v>
      </c>
      <c r="DI282">
        <f>VLOOKUP($CM282,AutoSCAN_ORG!$B$1:$CF$2516,82,FALSE)</f>
        <v>0.02</v>
      </c>
      <c r="DJ282">
        <f>VLOOKUP($CM282,AutoSCAN_ORG!$B$1:$CF$2516,83,FALSE)</f>
        <v>0.80300000000000005</v>
      </c>
    </row>
    <row r="283" spans="2:114" x14ac:dyDescent="0.35">
      <c r="B283" t="s">
        <v>4165</v>
      </c>
      <c r="C283">
        <v>287</v>
      </c>
      <c r="D283" t="s">
        <v>7778</v>
      </c>
      <c r="E283">
        <v>461</v>
      </c>
      <c r="F283">
        <v>1377.65</v>
      </c>
      <c r="G283">
        <v>10</v>
      </c>
      <c r="H283" t="s">
        <v>7782</v>
      </c>
      <c r="I283" t="s">
        <v>7773</v>
      </c>
      <c r="J283" t="s">
        <v>5753</v>
      </c>
      <c r="K283">
        <v>10</v>
      </c>
      <c r="L283">
        <v>0.54</v>
      </c>
      <c r="M283">
        <v>9</v>
      </c>
      <c r="N283">
        <v>10</v>
      </c>
      <c r="O283" t="s">
        <v>7540</v>
      </c>
      <c r="R283" t="s">
        <v>7784</v>
      </c>
      <c r="S283" t="s">
        <v>7774</v>
      </c>
      <c r="T283" t="s">
        <v>7203</v>
      </c>
      <c r="U283" t="s">
        <v>7528</v>
      </c>
      <c r="V283" t="s">
        <v>7528</v>
      </c>
      <c r="W283">
        <v>5.56</v>
      </c>
      <c r="X283" t="s">
        <v>7897</v>
      </c>
      <c r="Y283">
        <v>1.8</v>
      </c>
      <c r="Z283" t="s">
        <v>7774</v>
      </c>
      <c r="AA283" t="s">
        <v>7786</v>
      </c>
      <c r="AB283" t="s">
        <v>7774</v>
      </c>
      <c r="AC283">
        <v>10</v>
      </c>
      <c r="AD283">
        <v>10</v>
      </c>
      <c r="AE283">
        <v>15</v>
      </c>
      <c r="AF283" t="s">
        <v>5876</v>
      </c>
      <c r="AG283">
        <v>42.77222407</v>
      </c>
      <c r="AH283">
        <v>-82.037530039999993</v>
      </c>
      <c r="AI283">
        <v>203</v>
      </c>
      <c r="AJ283">
        <v>290</v>
      </c>
      <c r="AL283">
        <v>15</v>
      </c>
      <c r="AM283">
        <v>986</v>
      </c>
      <c r="AN283">
        <v>14.545</v>
      </c>
      <c r="AO283">
        <v>394.85599999999999</v>
      </c>
      <c r="AP283">
        <v>2116</v>
      </c>
      <c r="AQ283">
        <v>2117</v>
      </c>
      <c r="AT283">
        <v>1.24</v>
      </c>
      <c r="AU283">
        <v>1.24</v>
      </c>
      <c r="AW283">
        <v>2.15</v>
      </c>
      <c r="AX283">
        <v>2.15</v>
      </c>
      <c r="BD283">
        <v>0.54</v>
      </c>
      <c r="BE283">
        <v>9</v>
      </c>
      <c r="BF283" t="s">
        <v>1378</v>
      </c>
      <c r="BG283" t="s">
        <v>4165</v>
      </c>
      <c r="BH283">
        <v>287</v>
      </c>
      <c r="BI283" t="s">
        <v>5753</v>
      </c>
      <c r="BJ283" t="s">
        <v>7773</v>
      </c>
      <c r="BK283">
        <v>287</v>
      </c>
      <c r="BL283">
        <v>1520</v>
      </c>
      <c r="BU283">
        <v>0.57999999999999996</v>
      </c>
      <c r="BV283">
        <v>0.57999999999999996</v>
      </c>
      <c r="BW283">
        <v>42.77222407</v>
      </c>
      <c r="BX283">
        <v>-82.037530039999993</v>
      </c>
      <c r="BY283">
        <v>4736043.0870000003</v>
      </c>
      <c r="BZ283">
        <v>203.024</v>
      </c>
      <c r="CA283">
        <v>122.7</v>
      </c>
      <c r="CB283" t="s">
        <v>7437</v>
      </c>
      <c r="CC283">
        <v>7</v>
      </c>
      <c r="CE283">
        <v>12</v>
      </c>
      <c r="CF283">
        <v>12</v>
      </c>
      <c r="CG283" t="s">
        <v>5677</v>
      </c>
      <c r="CH283">
        <v>414</v>
      </c>
      <c r="CI283" t="s">
        <v>3290</v>
      </c>
      <c r="CJ283" t="s">
        <v>7332</v>
      </c>
      <c r="CK283">
        <v>5.56</v>
      </c>
      <c r="CL283">
        <v>1.8</v>
      </c>
      <c r="CM283" t="s">
        <v>4165</v>
      </c>
      <c r="CO283" t="str">
        <f>VLOOKUP(CM283,AutoSCAN_ORG!B287:CF2802,1,FALSE)</f>
        <v>AS00-0001006</v>
      </c>
      <c r="CP283">
        <f>VLOOKUP($CM283,AutoSCAN_ORG!$B$1:$CF$2516,2,FALSE)</f>
        <v>1377.6479999999999</v>
      </c>
      <c r="CQ283">
        <f>VLOOKUP($CM283,AutoSCAN_ORG!$B$1:$CF$2516,3,FALSE)</f>
        <v>9.1050000000000004</v>
      </c>
      <c r="CR283">
        <f>VLOOKUP($CM283,AutoSCAN_ORG!$B$1:$CF$2516,4,FALSE)</f>
        <v>233.56200000000001</v>
      </c>
      <c r="CS283">
        <f>VLOOKUP($CM283,AutoSCAN_ORG!$B$1:$CF$2516,5,FALSE)</f>
        <v>6.2949999999999999</v>
      </c>
      <c r="CT283" t="str">
        <f>VLOOKUP($CM283,AutoSCAN_ORG!$B$1:$CF$2516,6,FALSE)</f>
        <v>MELO-CORR</v>
      </c>
      <c r="CU283">
        <f>VLOOKUP($CM283,AutoSCAN_ORG!$B$1:$CF$2516,7,FALSE)</f>
        <v>0</v>
      </c>
      <c r="CV283">
        <f>VLOOKUP($CM283,AutoSCAN_ORG!$B$1:$CF$2516,69,FALSE)</f>
        <v>0</v>
      </c>
      <c r="CW283">
        <f>VLOOKUP($CM283,AutoSCAN_ORG!$B$1:$CF$2516,70,FALSE)</f>
        <v>0</v>
      </c>
      <c r="CX283" t="str">
        <f>VLOOKUP($CM283,AutoSCAN_ORG!$B$1:$CF$2516,71,FALSE)</f>
        <v>Y</v>
      </c>
      <c r="CZ283">
        <f>VLOOKUP($CM283,AutoSCAN_ORG!$B$1:$CF$2516,73,FALSE)</f>
        <v>0</v>
      </c>
      <c r="DA283">
        <f>VLOOKUP($CM283,AutoSCAN_ORG!$B$1:$CF$2516,74,FALSE)</f>
        <v>0</v>
      </c>
      <c r="DB283">
        <f>VLOOKUP($CM283,AutoSCAN_ORG!$B$1:$CF$2516,75,FALSE)</f>
        <v>0</v>
      </c>
      <c r="DC283">
        <f>VLOOKUP($CM283,AutoSCAN_ORG!$B$1:$CF$2516,76,FALSE)</f>
        <v>0</v>
      </c>
      <c r="DD283">
        <f>VLOOKUP($CM283,AutoSCAN_ORG!$B$1:$CF$2516,77,FALSE)</f>
        <v>0</v>
      </c>
      <c r="DF283">
        <f>VLOOKUP($CM283,AutoSCAN_ORG!$B$1:$CF$2516,79,FALSE)</f>
        <v>9.6999999999999993</v>
      </c>
      <c r="DG283">
        <f>VLOOKUP($CM283,AutoSCAN_ORG!$B$1:$CF$2516,80,FALSE)</f>
        <v>9.6999999999999993</v>
      </c>
      <c r="DH283">
        <f>VLOOKUP($CM283,AutoSCAN_ORG!$B$1:$CF$2516,81,FALSE)</f>
        <v>2.1000000000000001E-2</v>
      </c>
      <c r="DI283">
        <f>VLOOKUP($CM283,AutoSCAN_ORG!$B$1:$CF$2516,82,FALSE)</f>
        <v>3.4000000000000002E-2</v>
      </c>
      <c r="DJ283">
        <f>VLOOKUP($CM283,AutoSCAN_ORG!$B$1:$CF$2516,83,FALSE)</f>
        <v>0.75600000000000001</v>
      </c>
    </row>
    <row r="284" spans="2:114" x14ac:dyDescent="0.35">
      <c r="B284" t="s">
        <v>4166</v>
      </c>
      <c r="C284">
        <v>288</v>
      </c>
      <c r="D284" t="s">
        <v>7778</v>
      </c>
      <c r="E284">
        <v>462</v>
      </c>
      <c r="F284">
        <v>1378.693</v>
      </c>
      <c r="G284">
        <v>10</v>
      </c>
      <c r="H284" t="s">
        <v>7782</v>
      </c>
      <c r="I284" t="s">
        <v>7773</v>
      </c>
      <c r="J284" t="s">
        <v>5753</v>
      </c>
      <c r="K284">
        <v>12</v>
      </c>
      <c r="L284">
        <v>0.69</v>
      </c>
      <c r="M284">
        <v>8</v>
      </c>
      <c r="N284">
        <v>9</v>
      </c>
      <c r="O284" t="s">
        <v>7539</v>
      </c>
      <c r="R284" t="s">
        <v>7784</v>
      </c>
      <c r="S284" t="s">
        <v>7774</v>
      </c>
      <c r="T284" t="s">
        <v>7203</v>
      </c>
      <c r="U284" t="s">
        <v>7528</v>
      </c>
      <c r="V284" t="s">
        <v>7528</v>
      </c>
      <c r="W284">
        <v>5.56</v>
      </c>
      <c r="X284" t="s">
        <v>7897</v>
      </c>
      <c r="Y284">
        <v>1.8</v>
      </c>
      <c r="Z284" t="s">
        <v>7774</v>
      </c>
      <c r="AA284" t="s">
        <v>7789</v>
      </c>
      <c r="AB284" t="s">
        <v>7774</v>
      </c>
      <c r="AF284" t="s">
        <v>5678</v>
      </c>
      <c r="AG284">
        <v>42.772214630000001</v>
      </c>
      <c r="AH284">
        <v>-82.037530369999999</v>
      </c>
      <c r="AI284">
        <v>203</v>
      </c>
      <c r="AJ284">
        <v>290</v>
      </c>
      <c r="AL284">
        <v>15</v>
      </c>
      <c r="AM284">
        <v>986</v>
      </c>
      <c r="AN284">
        <v>15.587999999999999</v>
      </c>
      <c r="AO284">
        <v>388.54399999999998</v>
      </c>
      <c r="AP284">
        <v>2116</v>
      </c>
      <c r="AQ284">
        <v>2117</v>
      </c>
      <c r="AT284">
        <v>1.24</v>
      </c>
      <c r="AU284">
        <v>1.24</v>
      </c>
      <c r="AW284">
        <v>2.15</v>
      </c>
      <c r="AX284">
        <v>2.15</v>
      </c>
      <c r="BD284">
        <v>0.69</v>
      </c>
      <c r="BE284">
        <v>8</v>
      </c>
      <c r="BF284" t="s">
        <v>1379</v>
      </c>
      <c r="BG284" t="s">
        <v>4166</v>
      </c>
      <c r="BH284">
        <v>288</v>
      </c>
      <c r="BI284" t="s">
        <v>5753</v>
      </c>
      <c r="BJ284" t="s">
        <v>7773</v>
      </c>
      <c r="BK284">
        <v>288</v>
      </c>
      <c r="BL284">
        <v>1520</v>
      </c>
      <c r="BS284">
        <v>13</v>
      </c>
      <c r="BT284">
        <v>0.66</v>
      </c>
      <c r="BU284">
        <v>0.57999999999999996</v>
      </c>
      <c r="BV284">
        <v>0.57999999999999996</v>
      </c>
      <c r="BW284">
        <v>42.772214630000001</v>
      </c>
      <c r="BX284">
        <v>-82.037530369999999</v>
      </c>
      <c r="BY284">
        <v>4736042.0379999997</v>
      </c>
      <c r="BZ284">
        <v>203.024</v>
      </c>
      <c r="CA284">
        <v>120</v>
      </c>
      <c r="CB284" t="s">
        <v>7543</v>
      </c>
      <c r="CC284">
        <v>7</v>
      </c>
      <c r="CD284">
        <v>10</v>
      </c>
      <c r="CE284">
        <v>12</v>
      </c>
      <c r="CF284">
        <v>12</v>
      </c>
      <c r="CG284" t="s">
        <v>5677</v>
      </c>
      <c r="CH284">
        <v>414</v>
      </c>
      <c r="CI284" t="s">
        <v>3290</v>
      </c>
      <c r="CJ284" t="s">
        <v>7332</v>
      </c>
      <c r="CK284">
        <v>5.56</v>
      </c>
      <c r="CL284">
        <v>1.9</v>
      </c>
      <c r="CM284" t="s">
        <v>4166</v>
      </c>
      <c r="CO284" t="str">
        <f>VLOOKUP(CM284,AutoSCAN_ORG!B288:CF2803,1,FALSE)</f>
        <v>AS00-0001007</v>
      </c>
      <c r="CP284">
        <f>VLOOKUP($CM284,AutoSCAN_ORG!$B$1:$CF$2516,2,FALSE)</f>
        <v>1378.6890000000001</v>
      </c>
      <c r="CQ284">
        <f>VLOOKUP($CM284,AutoSCAN_ORG!$B$1:$CF$2516,3,FALSE)</f>
        <v>9.0879999999999992</v>
      </c>
      <c r="CR284">
        <f>VLOOKUP($CM284,AutoSCAN_ORG!$B$1:$CF$2516,4,FALSE)</f>
        <v>234.94200000000001</v>
      </c>
      <c r="CS284">
        <f>VLOOKUP($CM284,AutoSCAN_ORG!$B$1:$CF$2516,5,FALSE)</f>
        <v>6.2949999999999999</v>
      </c>
      <c r="CT284" t="str">
        <f>VLOOKUP($CM284,AutoSCAN_ORG!$B$1:$CF$2516,6,FALSE)</f>
        <v>MELO-CORR</v>
      </c>
      <c r="CU284">
        <f>VLOOKUP($CM284,AutoSCAN_ORG!$B$1:$CF$2516,7,FALSE)</f>
        <v>0</v>
      </c>
      <c r="CV284">
        <f>VLOOKUP($CM284,AutoSCAN_ORG!$B$1:$CF$2516,69,FALSE)</f>
        <v>0</v>
      </c>
      <c r="CW284">
        <f>VLOOKUP($CM284,AutoSCAN_ORG!$B$1:$CF$2516,70,FALSE)</f>
        <v>0</v>
      </c>
      <c r="CX284" t="str">
        <f>VLOOKUP($CM284,AutoSCAN_ORG!$B$1:$CF$2516,71,FALSE)</f>
        <v>Y</v>
      </c>
      <c r="CZ284">
        <f>VLOOKUP($CM284,AutoSCAN_ORG!$B$1:$CF$2516,73,FALSE)</f>
        <v>0</v>
      </c>
      <c r="DA284">
        <f>VLOOKUP($CM284,AutoSCAN_ORG!$B$1:$CF$2516,74,FALSE)</f>
        <v>0</v>
      </c>
      <c r="DB284">
        <f>VLOOKUP($CM284,AutoSCAN_ORG!$B$1:$CF$2516,75,FALSE)</f>
        <v>0</v>
      </c>
      <c r="DC284">
        <f>VLOOKUP($CM284,AutoSCAN_ORG!$B$1:$CF$2516,76,FALSE)</f>
        <v>0</v>
      </c>
      <c r="DD284">
        <f>VLOOKUP($CM284,AutoSCAN_ORG!$B$1:$CF$2516,77,FALSE)</f>
        <v>0</v>
      </c>
      <c r="DF284">
        <f>VLOOKUP($CM284,AutoSCAN_ORG!$B$1:$CF$2516,79,FALSE)</f>
        <v>12.45</v>
      </c>
      <c r="DG284">
        <f>VLOOKUP($CM284,AutoSCAN_ORG!$B$1:$CF$2516,80,FALSE)</f>
        <v>12.45</v>
      </c>
      <c r="DH284">
        <f>VLOOKUP($CM284,AutoSCAN_ORG!$B$1:$CF$2516,81,FALSE)</f>
        <v>1.9E-2</v>
      </c>
      <c r="DI284">
        <f>VLOOKUP($CM284,AutoSCAN_ORG!$B$1:$CF$2516,82,FALSE)</f>
        <v>3.4000000000000002E-2</v>
      </c>
      <c r="DJ284">
        <f>VLOOKUP($CM284,AutoSCAN_ORG!$B$1:$CF$2516,83,FALSE)</f>
        <v>0.75700000000000001</v>
      </c>
    </row>
    <row r="285" spans="2:114" x14ac:dyDescent="0.35">
      <c r="B285" t="s">
        <v>4167</v>
      </c>
      <c r="C285">
        <v>289</v>
      </c>
      <c r="D285" t="s">
        <v>7778</v>
      </c>
      <c r="E285">
        <v>463</v>
      </c>
      <c r="F285">
        <v>1379.3009999999999</v>
      </c>
      <c r="G285">
        <v>10</v>
      </c>
      <c r="H285" t="s">
        <v>7782</v>
      </c>
      <c r="I285" t="s">
        <v>7773</v>
      </c>
      <c r="J285" t="s">
        <v>5753</v>
      </c>
      <c r="K285">
        <v>14</v>
      </c>
      <c r="L285">
        <v>0.79</v>
      </c>
      <c r="M285">
        <v>9</v>
      </c>
      <c r="N285">
        <v>9</v>
      </c>
      <c r="O285" t="s">
        <v>7502</v>
      </c>
      <c r="R285" t="s">
        <v>7784</v>
      </c>
      <c r="S285" t="s">
        <v>7774</v>
      </c>
      <c r="T285" t="s">
        <v>7203</v>
      </c>
      <c r="U285" t="s">
        <v>7528</v>
      </c>
      <c r="V285" t="s">
        <v>7528</v>
      </c>
      <c r="W285">
        <v>5.56</v>
      </c>
      <c r="X285" t="s">
        <v>7897</v>
      </c>
      <c r="Y285">
        <v>1.8</v>
      </c>
      <c r="Z285" t="s">
        <v>7774</v>
      </c>
      <c r="AA285" t="s">
        <v>7789</v>
      </c>
      <c r="AB285" t="s">
        <v>7774</v>
      </c>
      <c r="AF285" t="s">
        <v>5678</v>
      </c>
      <c r="AG285">
        <v>42.772209119999999</v>
      </c>
      <c r="AH285">
        <v>-82.037530559999993</v>
      </c>
      <c r="AI285">
        <v>203</v>
      </c>
      <c r="AJ285">
        <v>290</v>
      </c>
      <c r="AL285">
        <v>15</v>
      </c>
      <c r="AM285">
        <v>986</v>
      </c>
      <c r="AN285">
        <v>16.196000000000002</v>
      </c>
      <c r="AO285">
        <v>418.12200000000001</v>
      </c>
      <c r="AP285">
        <v>2114</v>
      </c>
      <c r="AQ285">
        <v>2115</v>
      </c>
      <c r="AT285">
        <v>1.24</v>
      </c>
      <c r="AU285">
        <v>1.23</v>
      </c>
      <c r="AW285">
        <v>2.14</v>
      </c>
      <c r="AX285">
        <v>2.14</v>
      </c>
      <c r="BD285">
        <v>0.79</v>
      </c>
      <c r="BE285">
        <v>9</v>
      </c>
      <c r="BF285" t="s">
        <v>1380</v>
      </c>
      <c r="BG285" t="s">
        <v>4167</v>
      </c>
      <c r="BH285">
        <v>289</v>
      </c>
      <c r="BI285" t="s">
        <v>5753</v>
      </c>
      <c r="BJ285" t="s">
        <v>7773</v>
      </c>
      <c r="BK285">
        <v>289</v>
      </c>
      <c r="BL285">
        <v>1520</v>
      </c>
      <c r="BS285">
        <v>13</v>
      </c>
      <c r="BT285">
        <v>0.66</v>
      </c>
      <c r="BU285">
        <v>0.57999999999999996</v>
      </c>
      <c r="BV285">
        <v>0.57999999999999996</v>
      </c>
      <c r="BW285">
        <v>42.772209119999999</v>
      </c>
      <c r="BX285">
        <v>-82.037530559999993</v>
      </c>
      <c r="BY285">
        <v>4736041.4270000001</v>
      </c>
      <c r="BZ285">
        <v>203.02500000000001</v>
      </c>
      <c r="CA285">
        <v>137.9</v>
      </c>
      <c r="CB285" t="s">
        <v>7357</v>
      </c>
      <c r="CC285">
        <v>7</v>
      </c>
      <c r="CD285">
        <v>10</v>
      </c>
      <c r="CE285">
        <v>12</v>
      </c>
      <c r="CF285">
        <v>12</v>
      </c>
      <c r="CG285" t="s">
        <v>5677</v>
      </c>
      <c r="CH285">
        <v>414</v>
      </c>
      <c r="CI285" t="s">
        <v>3290</v>
      </c>
      <c r="CJ285" t="s">
        <v>7332</v>
      </c>
      <c r="CK285">
        <v>5.56</v>
      </c>
      <c r="CL285">
        <v>1.9</v>
      </c>
      <c r="CM285" t="s">
        <v>4167</v>
      </c>
      <c r="CO285" t="str">
        <f>VLOOKUP(CM285,AutoSCAN_ORG!B289:CF2804,1,FALSE)</f>
        <v>AS00-0001008</v>
      </c>
      <c r="CP285">
        <f>VLOOKUP($CM285,AutoSCAN_ORG!$B$1:$CF$2516,2,FALSE)</f>
        <v>1379.297</v>
      </c>
      <c r="CQ285">
        <f>VLOOKUP($CM285,AutoSCAN_ORG!$B$1:$CF$2516,3,FALSE)</f>
        <v>9.5839999999999996</v>
      </c>
      <c r="CR285">
        <f>VLOOKUP($CM285,AutoSCAN_ORG!$B$1:$CF$2516,4,FALSE)</f>
        <v>218.33500000000001</v>
      </c>
      <c r="CS285">
        <f>VLOOKUP($CM285,AutoSCAN_ORG!$B$1:$CF$2516,5,FALSE)</f>
        <v>6.2949999999999999</v>
      </c>
      <c r="CT285" t="str">
        <f>VLOOKUP($CM285,AutoSCAN_ORG!$B$1:$CF$2516,6,FALSE)</f>
        <v>MELO-CORR</v>
      </c>
      <c r="CU285">
        <f>VLOOKUP($CM285,AutoSCAN_ORG!$B$1:$CF$2516,7,FALSE)</f>
        <v>0</v>
      </c>
      <c r="CV285">
        <f>VLOOKUP($CM285,AutoSCAN_ORG!$B$1:$CF$2516,69,FALSE)</f>
        <v>0</v>
      </c>
      <c r="CW285">
        <f>VLOOKUP($CM285,AutoSCAN_ORG!$B$1:$CF$2516,70,FALSE)</f>
        <v>0</v>
      </c>
      <c r="CX285" t="str">
        <f>VLOOKUP($CM285,AutoSCAN_ORG!$B$1:$CF$2516,71,FALSE)</f>
        <v>Y</v>
      </c>
      <c r="CZ285">
        <f>VLOOKUP($CM285,AutoSCAN_ORG!$B$1:$CF$2516,73,FALSE)</f>
        <v>0</v>
      </c>
      <c r="DA285">
        <f>VLOOKUP($CM285,AutoSCAN_ORG!$B$1:$CF$2516,74,FALSE)</f>
        <v>0</v>
      </c>
      <c r="DB285">
        <f>VLOOKUP($CM285,AutoSCAN_ORG!$B$1:$CF$2516,75,FALSE)</f>
        <v>0</v>
      </c>
      <c r="DC285">
        <f>VLOOKUP($CM285,AutoSCAN_ORG!$B$1:$CF$2516,76,FALSE)</f>
        <v>0</v>
      </c>
      <c r="DD285">
        <f>VLOOKUP($CM285,AutoSCAN_ORG!$B$1:$CF$2516,77,FALSE)</f>
        <v>0</v>
      </c>
      <c r="DF285">
        <f>VLOOKUP($CM285,AutoSCAN_ORG!$B$1:$CF$2516,79,FALSE)</f>
        <v>14.14</v>
      </c>
      <c r="DG285">
        <f>VLOOKUP($CM285,AutoSCAN_ORG!$B$1:$CF$2516,80,FALSE)</f>
        <v>14.14</v>
      </c>
      <c r="DH285">
        <f>VLOOKUP($CM285,AutoSCAN_ORG!$B$1:$CF$2516,81,FALSE)</f>
        <v>1.6E-2</v>
      </c>
      <c r="DI285">
        <f>VLOOKUP($CM285,AutoSCAN_ORG!$B$1:$CF$2516,82,FALSE)</f>
        <v>3.9E-2</v>
      </c>
      <c r="DJ285">
        <f>VLOOKUP($CM285,AutoSCAN_ORG!$B$1:$CF$2516,83,FALSE)</f>
        <v>0.78600000000000003</v>
      </c>
    </row>
    <row r="286" spans="2:114" x14ac:dyDescent="0.35">
      <c r="B286" t="s">
        <v>4168</v>
      </c>
      <c r="C286">
        <v>290</v>
      </c>
      <c r="D286" t="s">
        <v>7778</v>
      </c>
      <c r="E286">
        <v>464</v>
      </c>
      <c r="F286">
        <v>1379.587</v>
      </c>
      <c r="G286">
        <v>10</v>
      </c>
      <c r="H286" t="s">
        <v>7782</v>
      </c>
      <c r="I286" t="s">
        <v>7773</v>
      </c>
      <c r="J286" t="s">
        <v>5753</v>
      </c>
      <c r="K286">
        <v>11</v>
      </c>
      <c r="L286">
        <v>0.62</v>
      </c>
      <c r="M286">
        <v>6</v>
      </c>
      <c r="N286">
        <v>8</v>
      </c>
      <c r="O286" t="s">
        <v>7507</v>
      </c>
      <c r="R286" t="s">
        <v>7784</v>
      </c>
      <c r="S286" t="s">
        <v>7774</v>
      </c>
      <c r="T286" t="s">
        <v>7203</v>
      </c>
      <c r="U286" t="s">
        <v>7528</v>
      </c>
      <c r="V286" t="s">
        <v>7528</v>
      </c>
      <c r="W286">
        <v>5.56</v>
      </c>
      <c r="X286" t="s">
        <v>7897</v>
      </c>
      <c r="Y286">
        <v>1.8</v>
      </c>
      <c r="Z286" t="s">
        <v>7774</v>
      </c>
      <c r="AA286" t="s">
        <v>7789</v>
      </c>
      <c r="AB286" t="s">
        <v>7774</v>
      </c>
      <c r="AF286" t="s">
        <v>5678</v>
      </c>
      <c r="AG286">
        <v>42.772206519999997</v>
      </c>
      <c r="AH286">
        <v>-82.037530649999994</v>
      </c>
      <c r="AI286">
        <v>203</v>
      </c>
      <c r="AJ286">
        <v>290</v>
      </c>
      <c r="AL286">
        <v>15</v>
      </c>
      <c r="AM286">
        <v>986</v>
      </c>
      <c r="AN286">
        <v>16.484000000000002</v>
      </c>
      <c r="AO286">
        <v>417.49799999999999</v>
      </c>
      <c r="AP286">
        <v>2118</v>
      </c>
      <c r="AQ286">
        <v>2118</v>
      </c>
      <c r="AT286">
        <v>1.24</v>
      </c>
      <c r="AU286">
        <v>1.24</v>
      </c>
      <c r="AW286">
        <v>2.15</v>
      </c>
      <c r="AX286">
        <v>2.15</v>
      </c>
      <c r="BD286">
        <v>0.62</v>
      </c>
      <c r="BE286">
        <v>6</v>
      </c>
      <c r="BF286" t="s">
        <v>1381</v>
      </c>
      <c r="BG286" t="s">
        <v>4168</v>
      </c>
      <c r="BH286">
        <v>290</v>
      </c>
      <c r="BI286" t="s">
        <v>5753</v>
      </c>
      <c r="BJ286" t="s">
        <v>7773</v>
      </c>
      <c r="BK286">
        <v>290</v>
      </c>
      <c r="BL286">
        <v>1520</v>
      </c>
      <c r="BS286">
        <v>13</v>
      </c>
      <c r="BT286">
        <v>0.65</v>
      </c>
      <c r="BU286">
        <v>0.57999999999999996</v>
      </c>
      <c r="BV286">
        <v>0.57999999999999996</v>
      </c>
      <c r="BW286">
        <v>42.772206519999997</v>
      </c>
      <c r="BX286">
        <v>-82.037530649999994</v>
      </c>
      <c r="BY286">
        <v>4736041.1380000003</v>
      </c>
      <c r="BZ286">
        <v>203.02500000000001</v>
      </c>
      <c r="CA286">
        <v>138.4</v>
      </c>
      <c r="CB286" t="s">
        <v>7499</v>
      </c>
      <c r="CC286">
        <v>7</v>
      </c>
      <c r="CD286">
        <v>10</v>
      </c>
      <c r="CE286">
        <v>12</v>
      </c>
      <c r="CF286">
        <v>12</v>
      </c>
      <c r="CG286" t="s">
        <v>5677</v>
      </c>
      <c r="CH286">
        <v>414</v>
      </c>
      <c r="CI286" t="s">
        <v>3290</v>
      </c>
      <c r="CJ286" t="s">
        <v>7332</v>
      </c>
      <c r="CK286">
        <v>5.56</v>
      </c>
      <c r="CL286">
        <v>1.8</v>
      </c>
      <c r="CM286" t="s">
        <v>4168</v>
      </c>
      <c r="CO286" t="str">
        <f>VLOOKUP(CM286,AutoSCAN_ORG!B290:CF2805,1,FALSE)</f>
        <v>AS00-0001009</v>
      </c>
      <c r="CP286">
        <f>VLOOKUP($CM286,AutoSCAN_ORG!$B$1:$CF$2516,2,FALSE)</f>
        <v>1379.586</v>
      </c>
      <c r="CQ286">
        <f>VLOOKUP($CM286,AutoSCAN_ORG!$B$1:$CF$2516,3,FALSE)</f>
        <v>8</v>
      </c>
      <c r="CR286">
        <f>VLOOKUP($CM286,AutoSCAN_ORG!$B$1:$CF$2516,4,FALSE)</f>
        <v>216.32</v>
      </c>
      <c r="CS286">
        <f>VLOOKUP($CM286,AutoSCAN_ORG!$B$1:$CF$2516,5,FALSE)</f>
        <v>6.2949999999999999</v>
      </c>
      <c r="CT286" t="str">
        <f>VLOOKUP($CM286,AutoSCAN_ORG!$B$1:$CF$2516,6,FALSE)</f>
        <v>MELO-CORR</v>
      </c>
      <c r="CU286">
        <f>VLOOKUP($CM286,AutoSCAN_ORG!$B$1:$CF$2516,7,FALSE)</f>
        <v>0</v>
      </c>
      <c r="CV286">
        <f>VLOOKUP($CM286,AutoSCAN_ORG!$B$1:$CF$2516,69,FALSE)</f>
        <v>0</v>
      </c>
      <c r="CW286">
        <f>VLOOKUP($CM286,AutoSCAN_ORG!$B$1:$CF$2516,70,FALSE)</f>
        <v>0</v>
      </c>
      <c r="CX286" t="str">
        <f>VLOOKUP($CM286,AutoSCAN_ORG!$B$1:$CF$2516,71,FALSE)</f>
        <v>Y</v>
      </c>
      <c r="CZ286">
        <f>VLOOKUP($CM286,AutoSCAN_ORG!$B$1:$CF$2516,73,FALSE)</f>
        <v>0</v>
      </c>
      <c r="DA286">
        <f>VLOOKUP($CM286,AutoSCAN_ORG!$B$1:$CF$2516,74,FALSE)</f>
        <v>0</v>
      </c>
      <c r="DB286">
        <f>VLOOKUP($CM286,AutoSCAN_ORG!$B$1:$CF$2516,75,FALSE)</f>
        <v>0</v>
      </c>
      <c r="DC286">
        <f>VLOOKUP($CM286,AutoSCAN_ORG!$B$1:$CF$2516,76,FALSE)</f>
        <v>0</v>
      </c>
      <c r="DD286">
        <f>VLOOKUP($CM286,AutoSCAN_ORG!$B$1:$CF$2516,77,FALSE)</f>
        <v>0</v>
      </c>
      <c r="DF286">
        <f>VLOOKUP($CM286,AutoSCAN_ORG!$B$1:$CF$2516,79,FALSE)</f>
        <v>11.15</v>
      </c>
      <c r="DG286">
        <f>VLOOKUP($CM286,AutoSCAN_ORG!$B$1:$CF$2516,80,FALSE)</f>
        <v>11.15</v>
      </c>
      <c r="DH286">
        <f>VLOOKUP($CM286,AutoSCAN_ORG!$B$1:$CF$2516,81,FALSE)</f>
        <v>2.1999999999999999E-2</v>
      </c>
      <c r="DI286">
        <f>VLOOKUP($CM286,AutoSCAN_ORG!$B$1:$CF$2516,82,FALSE)</f>
        <v>3.5999999999999997E-2</v>
      </c>
      <c r="DJ286">
        <f>VLOOKUP($CM286,AutoSCAN_ORG!$B$1:$CF$2516,83,FALSE)</f>
        <v>0.83799999999999997</v>
      </c>
    </row>
    <row r="287" spans="2:114" x14ac:dyDescent="0.35">
      <c r="B287" t="s">
        <v>4163</v>
      </c>
      <c r="C287">
        <v>285</v>
      </c>
      <c r="D287" t="s">
        <v>7778</v>
      </c>
      <c r="E287">
        <v>459</v>
      </c>
      <c r="F287">
        <v>1376.575</v>
      </c>
      <c r="G287">
        <v>10</v>
      </c>
      <c r="H287" t="s">
        <v>7782</v>
      </c>
      <c r="I287" t="s">
        <v>7773</v>
      </c>
      <c r="J287" t="s">
        <v>7852</v>
      </c>
      <c r="K287">
        <v>13</v>
      </c>
      <c r="L287">
        <v>0.71</v>
      </c>
      <c r="M287">
        <v>31</v>
      </c>
      <c r="N287">
        <v>10</v>
      </c>
      <c r="O287" t="s">
        <v>7540</v>
      </c>
      <c r="Q287">
        <v>23</v>
      </c>
      <c r="R287" t="s">
        <v>7784</v>
      </c>
      <c r="S287" t="s">
        <v>7774</v>
      </c>
      <c r="T287" t="s">
        <v>7203</v>
      </c>
      <c r="U287" t="s">
        <v>7528</v>
      </c>
      <c r="V287" t="s">
        <v>7528</v>
      </c>
      <c r="W287">
        <v>5.56</v>
      </c>
      <c r="X287" t="s">
        <v>7897</v>
      </c>
      <c r="Y287">
        <v>1.8</v>
      </c>
      <c r="Z287" t="s">
        <v>7774</v>
      </c>
      <c r="AA287" t="s">
        <v>7879</v>
      </c>
      <c r="AB287" t="s">
        <v>7774</v>
      </c>
      <c r="AC287">
        <v>10</v>
      </c>
      <c r="AF287" t="s">
        <v>5683</v>
      </c>
      <c r="AG287">
        <v>42.772233909999997</v>
      </c>
      <c r="AH287">
        <v>-82.037529699999993</v>
      </c>
      <c r="AI287">
        <v>203</v>
      </c>
      <c r="AJ287">
        <v>290</v>
      </c>
      <c r="AL287">
        <v>15</v>
      </c>
      <c r="AM287">
        <v>986</v>
      </c>
      <c r="AN287">
        <v>13.459</v>
      </c>
      <c r="AO287">
        <v>395.63900000000001</v>
      </c>
      <c r="AP287">
        <v>2088</v>
      </c>
      <c r="AQ287">
        <v>2081</v>
      </c>
      <c r="AT287">
        <v>1.22</v>
      </c>
      <c r="AU287">
        <v>1.22</v>
      </c>
      <c r="AW287">
        <v>2.11</v>
      </c>
      <c r="AX287">
        <v>2.12</v>
      </c>
      <c r="BD287">
        <v>0.5</v>
      </c>
      <c r="BE287">
        <v>31</v>
      </c>
      <c r="BF287" t="s">
        <v>8685</v>
      </c>
      <c r="BG287" t="s">
        <v>4163</v>
      </c>
      <c r="BH287">
        <v>285</v>
      </c>
      <c r="BI287" t="s">
        <v>7852</v>
      </c>
      <c r="BJ287" t="s">
        <v>7773</v>
      </c>
      <c r="BK287">
        <v>285</v>
      </c>
      <c r="BL287">
        <v>1520</v>
      </c>
      <c r="BM287">
        <v>459</v>
      </c>
      <c r="BN287">
        <v>23</v>
      </c>
      <c r="BO287" t="s">
        <v>8660</v>
      </c>
      <c r="BS287">
        <v>13</v>
      </c>
      <c r="BT287">
        <v>0.67</v>
      </c>
      <c r="BU287">
        <v>0.59</v>
      </c>
      <c r="BV287">
        <v>0.59</v>
      </c>
      <c r="BW287">
        <v>42.772233909999997</v>
      </c>
      <c r="BX287">
        <v>-82.037529699999993</v>
      </c>
      <c r="BY287">
        <v>4736044.1789999995</v>
      </c>
      <c r="BZ287">
        <v>203.024</v>
      </c>
      <c r="CA287">
        <v>123</v>
      </c>
      <c r="CB287" t="s">
        <v>7542</v>
      </c>
      <c r="CC287">
        <v>7</v>
      </c>
      <c r="CD287">
        <v>10</v>
      </c>
      <c r="CE287">
        <v>11</v>
      </c>
      <c r="CF287">
        <v>12</v>
      </c>
      <c r="CG287" t="s">
        <v>5677</v>
      </c>
      <c r="CH287">
        <v>414</v>
      </c>
      <c r="CI287" t="s">
        <v>5823</v>
      </c>
      <c r="CJ287" t="s">
        <v>8661</v>
      </c>
      <c r="CK287">
        <v>5.56</v>
      </c>
      <c r="CM287" t="s">
        <v>4163</v>
      </c>
      <c r="CO287" t="str">
        <f>VLOOKUP(CM287,AutoSCAN_ORG!B285:CF2800,1,FALSE)</f>
        <v>AS00-0001004</v>
      </c>
      <c r="CP287">
        <f>VLOOKUP($CM287,AutoSCAN_ORG!$B$1:$CF$2516,2,FALSE)</f>
        <v>1376.5619999999999</v>
      </c>
      <c r="CQ287">
        <f>VLOOKUP($CM287,AutoSCAN_ORG!$B$1:$CF$2516,3,FALSE)</f>
        <v>8</v>
      </c>
      <c r="CR287">
        <f>VLOOKUP($CM287,AutoSCAN_ORG!$B$1:$CF$2516,4,FALSE)</f>
        <v>231.732</v>
      </c>
      <c r="CS287">
        <f>VLOOKUP($CM287,AutoSCAN_ORG!$B$1:$CF$2516,5,FALSE)</f>
        <v>6.2949999999999999</v>
      </c>
      <c r="CT287" t="str">
        <f>VLOOKUP($CM287,AutoSCAN_ORG!$B$1:$CF$2516,6,FALSE)</f>
        <v>MELO-CORR</v>
      </c>
      <c r="CU287">
        <f>VLOOKUP($CM287,AutoSCAN_ORG!$B$1:$CF$2516,7,FALSE)</f>
        <v>0</v>
      </c>
      <c r="CV287">
        <f>VLOOKUP($CM287,AutoSCAN_ORG!$B$1:$CF$2516,69,FALSE)</f>
        <v>0</v>
      </c>
      <c r="CW287">
        <f>VLOOKUP($CM287,AutoSCAN_ORG!$B$1:$CF$2516,70,FALSE)</f>
        <v>0</v>
      </c>
      <c r="CX287" t="str">
        <f>VLOOKUP($CM287,AutoSCAN_ORG!$B$1:$CF$2516,71,FALSE)</f>
        <v>Y</v>
      </c>
      <c r="CY287">
        <f>VLOOKUP($CM287,AutoSCAN_ORG!$B$1:$CF$2516,72,FALSE)</f>
        <v>0</v>
      </c>
      <c r="CZ287">
        <f>VLOOKUP($CM287,AutoSCAN_ORG!$B$1:$CF$2516,73,FALSE)</f>
        <v>0</v>
      </c>
      <c r="DA287">
        <f>VLOOKUP($CM287,AutoSCAN_ORG!$B$1:$CF$2516,74,FALSE)</f>
        <v>0</v>
      </c>
      <c r="DB287">
        <f>VLOOKUP($CM287,AutoSCAN_ORG!$B$1:$CF$2516,75,FALSE)</f>
        <v>0</v>
      </c>
      <c r="DC287">
        <f>VLOOKUP($CM287,AutoSCAN_ORG!$B$1:$CF$2516,76,FALSE)</f>
        <v>0</v>
      </c>
      <c r="DD287">
        <f>VLOOKUP($CM287,AutoSCAN_ORG!$B$1:$CF$2516,77,FALSE)</f>
        <v>0</v>
      </c>
      <c r="DE287">
        <f>VLOOKUP($CM287,AutoSCAN_ORG!$B$1:$CF$2516,78,FALSE)</f>
        <v>0</v>
      </c>
      <c r="DF287">
        <f>VLOOKUP($CM287,AutoSCAN_ORG!$B$1:$CF$2516,79,FALSE)</f>
        <v>12.8</v>
      </c>
      <c r="DG287">
        <f>VLOOKUP($CM287,AutoSCAN_ORG!$B$1:$CF$2516,80,FALSE)</f>
        <v>12.8</v>
      </c>
      <c r="DH287">
        <f>VLOOKUP($CM287,AutoSCAN_ORG!$B$1:$CF$2516,81,FALSE)</f>
        <v>2.5000000000000001E-2</v>
      </c>
      <c r="DI287">
        <f>VLOOKUP($CM287,AutoSCAN_ORG!$B$1:$CF$2516,82,FALSE)</f>
        <v>4.5999999999999999E-2</v>
      </c>
      <c r="DJ287">
        <f>VLOOKUP($CM287,AutoSCAN_ORG!$B$1:$CF$2516,83,FALSE)</f>
        <v>0.81599999999999995</v>
      </c>
    </row>
    <row r="288" spans="2:114" x14ac:dyDescent="0.35">
      <c r="B288" t="s">
        <v>4169</v>
      </c>
      <c r="C288">
        <v>291</v>
      </c>
      <c r="D288" t="s">
        <v>7778</v>
      </c>
      <c r="E288">
        <v>465</v>
      </c>
      <c r="F288">
        <v>1379.646</v>
      </c>
      <c r="G288">
        <v>10</v>
      </c>
      <c r="H288" t="s">
        <v>7782</v>
      </c>
      <c r="I288" t="s">
        <v>7773</v>
      </c>
      <c r="J288" t="s">
        <v>5753</v>
      </c>
      <c r="K288">
        <v>13</v>
      </c>
      <c r="L288">
        <v>0.71</v>
      </c>
      <c r="M288">
        <v>12</v>
      </c>
      <c r="N288">
        <v>11</v>
      </c>
      <c r="O288" t="s">
        <v>7504</v>
      </c>
      <c r="R288" t="s">
        <v>7784</v>
      </c>
      <c r="S288" t="s">
        <v>7774</v>
      </c>
      <c r="T288" t="s">
        <v>7203</v>
      </c>
      <c r="U288" t="s">
        <v>7528</v>
      </c>
      <c r="V288" t="s">
        <v>7528</v>
      </c>
      <c r="W288">
        <v>5.56</v>
      </c>
      <c r="X288" t="s">
        <v>7897</v>
      </c>
      <c r="Y288">
        <v>1.8</v>
      </c>
      <c r="Z288" t="s">
        <v>7774</v>
      </c>
      <c r="AA288" t="s">
        <v>7788</v>
      </c>
      <c r="AB288" t="s">
        <v>7774</v>
      </c>
      <c r="AC288">
        <v>10</v>
      </c>
      <c r="AD288">
        <v>10</v>
      </c>
      <c r="AE288">
        <v>12</v>
      </c>
      <c r="AF288" t="s">
        <v>5683</v>
      </c>
      <c r="AG288">
        <v>42.772206019999999</v>
      </c>
      <c r="AH288">
        <v>-82.037530669999995</v>
      </c>
      <c r="AI288">
        <v>203</v>
      </c>
      <c r="AJ288">
        <v>290</v>
      </c>
      <c r="AL288">
        <v>15</v>
      </c>
      <c r="AM288">
        <v>986</v>
      </c>
      <c r="AN288">
        <v>16.539000000000001</v>
      </c>
      <c r="AO288">
        <v>417.928</v>
      </c>
      <c r="AP288">
        <v>2111</v>
      </c>
      <c r="AQ288">
        <v>2112</v>
      </c>
      <c r="AT288">
        <v>1.23</v>
      </c>
      <c r="AU288">
        <v>1.23</v>
      </c>
      <c r="AW288">
        <v>2.14</v>
      </c>
      <c r="AX288">
        <v>2.14</v>
      </c>
      <c r="BD288">
        <v>0.71</v>
      </c>
      <c r="BE288">
        <v>12</v>
      </c>
      <c r="BF288" t="s">
        <v>1382</v>
      </c>
      <c r="BG288" t="s">
        <v>4169</v>
      </c>
      <c r="BH288">
        <v>291</v>
      </c>
      <c r="BI288" t="s">
        <v>5753</v>
      </c>
      <c r="BJ288" t="s">
        <v>7773</v>
      </c>
      <c r="BK288">
        <v>291</v>
      </c>
      <c r="BL288">
        <v>1520</v>
      </c>
      <c r="BS288">
        <v>13</v>
      </c>
      <c r="BT288">
        <v>0.66</v>
      </c>
      <c r="BU288">
        <v>0.57999999999999996</v>
      </c>
      <c r="BV288">
        <v>0.57999999999999996</v>
      </c>
      <c r="BW288">
        <v>42.772206019999999</v>
      </c>
      <c r="BX288">
        <v>-82.037530669999995</v>
      </c>
      <c r="BY288">
        <v>4736041.0829999996</v>
      </c>
      <c r="BZ288">
        <v>203.02500000000001</v>
      </c>
      <c r="CA288">
        <v>132.4</v>
      </c>
      <c r="CB288" t="s">
        <v>7498</v>
      </c>
      <c r="CC288">
        <v>7</v>
      </c>
      <c r="CD288">
        <v>10</v>
      </c>
      <c r="CE288">
        <v>12</v>
      </c>
      <c r="CF288">
        <v>12</v>
      </c>
      <c r="CG288" t="s">
        <v>5677</v>
      </c>
      <c r="CH288">
        <v>414</v>
      </c>
      <c r="CI288" t="s">
        <v>3290</v>
      </c>
      <c r="CJ288" t="s">
        <v>7332</v>
      </c>
      <c r="CK288">
        <v>5.56</v>
      </c>
      <c r="CL288">
        <v>1.8</v>
      </c>
      <c r="CM288" t="s">
        <v>4169</v>
      </c>
      <c r="CO288" t="str">
        <f>VLOOKUP(CM288,AutoSCAN_ORG!B291:CF2806,1,FALSE)</f>
        <v>AS00-0001010</v>
      </c>
      <c r="CP288">
        <f>VLOOKUP($CM288,AutoSCAN_ORG!$B$1:$CF$2516,2,FALSE)</f>
        <v>1379.6420000000001</v>
      </c>
      <c r="CQ288">
        <f>VLOOKUP($CM288,AutoSCAN_ORG!$B$1:$CF$2516,3,FALSE)</f>
        <v>11.856</v>
      </c>
      <c r="CR288">
        <f>VLOOKUP($CM288,AutoSCAN_ORG!$B$1:$CF$2516,4,FALSE)</f>
        <v>223.804</v>
      </c>
      <c r="CS288">
        <f>VLOOKUP($CM288,AutoSCAN_ORG!$B$1:$CF$2516,5,FALSE)</f>
        <v>7.7160000000000002</v>
      </c>
      <c r="CT288" t="str">
        <f>VLOOKUP($CM288,AutoSCAN_ORG!$B$1:$CF$2516,6,FALSE)</f>
        <v>MELO-CORR</v>
      </c>
      <c r="CU288">
        <f>VLOOKUP($CM288,AutoSCAN_ORG!$B$1:$CF$2516,7,FALSE)</f>
        <v>0</v>
      </c>
      <c r="CV288">
        <f>VLOOKUP($CM288,AutoSCAN_ORG!$B$1:$CF$2516,69,FALSE)</f>
        <v>0</v>
      </c>
      <c r="CW288">
        <f>VLOOKUP($CM288,AutoSCAN_ORG!$B$1:$CF$2516,70,FALSE)</f>
        <v>0</v>
      </c>
      <c r="CX288" t="str">
        <f>VLOOKUP($CM288,AutoSCAN_ORG!$B$1:$CF$2516,71,FALSE)</f>
        <v>Y</v>
      </c>
      <c r="CZ288">
        <f>VLOOKUP($CM288,AutoSCAN_ORG!$B$1:$CF$2516,73,FALSE)</f>
        <v>0</v>
      </c>
      <c r="DA288">
        <f>VLOOKUP($CM288,AutoSCAN_ORG!$B$1:$CF$2516,74,FALSE)</f>
        <v>0</v>
      </c>
      <c r="DB288">
        <f>VLOOKUP($CM288,AutoSCAN_ORG!$B$1:$CF$2516,75,FALSE)</f>
        <v>0</v>
      </c>
      <c r="DC288">
        <f>VLOOKUP($CM288,AutoSCAN_ORG!$B$1:$CF$2516,76,FALSE)</f>
        <v>0</v>
      </c>
      <c r="DD288">
        <f>VLOOKUP($CM288,AutoSCAN_ORG!$B$1:$CF$2516,77,FALSE)</f>
        <v>0</v>
      </c>
      <c r="DF288">
        <f>VLOOKUP($CM288,AutoSCAN_ORG!$B$1:$CF$2516,79,FALSE)</f>
        <v>12.73</v>
      </c>
      <c r="DG288">
        <f>VLOOKUP($CM288,AutoSCAN_ORG!$B$1:$CF$2516,80,FALSE)</f>
        <v>12.73</v>
      </c>
      <c r="DH288">
        <f>VLOOKUP($CM288,AutoSCAN_ORG!$B$1:$CF$2516,81,FALSE)</f>
        <v>1.4999999999999999E-2</v>
      </c>
      <c r="DI288">
        <f>VLOOKUP($CM288,AutoSCAN_ORG!$B$1:$CF$2516,82,FALSE)</f>
        <v>2.8000000000000001E-2</v>
      </c>
      <c r="DJ288">
        <f>VLOOKUP($CM288,AutoSCAN_ORG!$B$1:$CF$2516,83,FALSE)</f>
        <v>0.84599999999999997</v>
      </c>
    </row>
    <row r="289" spans="2:114" x14ac:dyDescent="0.35">
      <c r="B289" t="s">
        <v>4170</v>
      </c>
      <c r="C289">
        <v>292</v>
      </c>
      <c r="D289" t="s">
        <v>7778</v>
      </c>
      <c r="E289">
        <v>466</v>
      </c>
      <c r="F289">
        <v>1379.7349999999999</v>
      </c>
      <c r="G289">
        <v>10</v>
      </c>
      <c r="H289" t="s">
        <v>7782</v>
      </c>
      <c r="I289" t="s">
        <v>7773</v>
      </c>
      <c r="J289" t="s">
        <v>5753</v>
      </c>
      <c r="K289">
        <v>12</v>
      </c>
      <c r="L289">
        <v>0.67</v>
      </c>
      <c r="M289">
        <v>9</v>
      </c>
      <c r="N289">
        <v>10</v>
      </c>
      <c r="O289" t="s">
        <v>7536</v>
      </c>
      <c r="R289" t="s">
        <v>7784</v>
      </c>
      <c r="S289" t="s">
        <v>7774</v>
      </c>
      <c r="T289" t="s">
        <v>7203</v>
      </c>
      <c r="U289" t="s">
        <v>7528</v>
      </c>
      <c r="V289" t="s">
        <v>7528</v>
      </c>
      <c r="W289">
        <v>5.56</v>
      </c>
      <c r="X289" t="s">
        <v>7897</v>
      </c>
      <c r="Y289">
        <v>1.8</v>
      </c>
      <c r="Z289" t="s">
        <v>7774</v>
      </c>
      <c r="AA289" t="s">
        <v>7789</v>
      </c>
      <c r="AB289" t="s">
        <v>7774</v>
      </c>
      <c r="AF289" t="s">
        <v>5678</v>
      </c>
      <c r="AG289">
        <v>42.772205190000001</v>
      </c>
      <c r="AH289">
        <v>-82.037530700000005</v>
      </c>
      <c r="AI289">
        <v>203</v>
      </c>
      <c r="AJ289">
        <v>290</v>
      </c>
      <c r="AL289">
        <v>15</v>
      </c>
      <c r="AM289">
        <v>986</v>
      </c>
      <c r="AN289">
        <v>16.63</v>
      </c>
      <c r="AO289">
        <v>402.82900000000001</v>
      </c>
      <c r="AP289">
        <v>2115</v>
      </c>
      <c r="AQ289">
        <v>2116</v>
      </c>
      <c r="AT289">
        <v>1.24</v>
      </c>
      <c r="AU289">
        <v>1.24</v>
      </c>
      <c r="AW289">
        <v>2.15</v>
      </c>
      <c r="AX289">
        <v>2.14</v>
      </c>
      <c r="BD289">
        <v>0.67</v>
      </c>
      <c r="BE289">
        <v>9</v>
      </c>
      <c r="BF289" t="s">
        <v>1383</v>
      </c>
      <c r="BG289" t="s">
        <v>4170</v>
      </c>
      <c r="BH289">
        <v>292</v>
      </c>
      <c r="BI289" t="s">
        <v>5753</v>
      </c>
      <c r="BJ289" t="s">
        <v>7773</v>
      </c>
      <c r="BK289">
        <v>292</v>
      </c>
      <c r="BL289">
        <v>1520</v>
      </c>
      <c r="BS289">
        <v>13</v>
      </c>
      <c r="BT289">
        <v>0.66</v>
      </c>
      <c r="BU289">
        <v>0.57999999999999996</v>
      </c>
      <c r="BV289">
        <v>0.57999999999999996</v>
      </c>
      <c r="BW289">
        <v>42.772205190000001</v>
      </c>
      <c r="BX289">
        <v>-82.037530700000005</v>
      </c>
      <c r="BY289">
        <v>4736040.9910000004</v>
      </c>
      <c r="BZ289">
        <v>203.02600000000001</v>
      </c>
      <c r="CA289">
        <v>126</v>
      </c>
      <c r="CB289" t="s">
        <v>7544</v>
      </c>
      <c r="CC289">
        <v>7</v>
      </c>
      <c r="CD289">
        <v>10</v>
      </c>
      <c r="CE289">
        <v>12</v>
      </c>
      <c r="CF289">
        <v>12</v>
      </c>
      <c r="CG289" t="s">
        <v>5677</v>
      </c>
      <c r="CH289">
        <v>414</v>
      </c>
      <c r="CI289" t="s">
        <v>3290</v>
      </c>
      <c r="CJ289" t="s">
        <v>7332</v>
      </c>
      <c r="CK289">
        <v>5.56</v>
      </c>
      <c r="CL289">
        <v>1.8</v>
      </c>
      <c r="CM289" t="s">
        <v>4170</v>
      </c>
      <c r="CO289" t="str">
        <f>VLOOKUP(CM289,AutoSCAN_ORG!B292:CF2807,1,FALSE)</f>
        <v>AS00-0001011</v>
      </c>
      <c r="CP289">
        <f>VLOOKUP($CM289,AutoSCAN_ORG!$B$1:$CF$2516,2,FALSE)</f>
        <v>1379.7339999999999</v>
      </c>
      <c r="CQ289">
        <f>VLOOKUP($CM289,AutoSCAN_ORG!$B$1:$CF$2516,3,FALSE)</f>
        <v>8.5739999999999998</v>
      </c>
      <c r="CR289">
        <f>VLOOKUP($CM289,AutoSCAN_ORG!$B$1:$CF$2516,4,FALSE)</f>
        <v>228.124</v>
      </c>
      <c r="CS289">
        <f>VLOOKUP($CM289,AutoSCAN_ORG!$B$1:$CF$2516,5,FALSE)</f>
        <v>6.2949999999999999</v>
      </c>
      <c r="CT289" t="str">
        <f>VLOOKUP($CM289,AutoSCAN_ORG!$B$1:$CF$2516,6,FALSE)</f>
        <v>MELO-CORR</v>
      </c>
      <c r="CU289">
        <f>VLOOKUP($CM289,AutoSCAN_ORG!$B$1:$CF$2516,7,FALSE)</f>
        <v>0</v>
      </c>
      <c r="CV289">
        <f>VLOOKUP($CM289,AutoSCAN_ORG!$B$1:$CF$2516,69,FALSE)</f>
        <v>0</v>
      </c>
      <c r="CW289">
        <f>VLOOKUP($CM289,AutoSCAN_ORG!$B$1:$CF$2516,70,FALSE)</f>
        <v>0</v>
      </c>
      <c r="CX289" t="str">
        <f>VLOOKUP($CM289,AutoSCAN_ORG!$B$1:$CF$2516,71,FALSE)</f>
        <v>Y</v>
      </c>
      <c r="CZ289">
        <f>VLOOKUP($CM289,AutoSCAN_ORG!$B$1:$CF$2516,73,FALSE)</f>
        <v>0</v>
      </c>
      <c r="DA289">
        <f>VLOOKUP($CM289,AutoSCAN_ORG!$B$1:$CF$2516,74,FALSE)</f>
        <v>0</v>
      </c>
      <c r="DB289">
        <f>VLOOKUP($CM289,AutoSCAN_ORG!$B$1:$CF$2516,75,FALSE)</f>
        <v>0</v>
      </c>
      <c r="DC289">
        <f>VLOOKUP($CM289,AutoSCAN_ORG!$B$1:$CF$2516,76,FALSE)</f>
        <v>0</v>
      </c>
      <c r="DD289">
        <f>VLOOKUP($CM289,AutoSCAN_ORG!$B$1:$CF$2516,77,FALSE)</f>
        <v>0</v>
      </c>
      <c r="DF289">
        <f>VLOOKUP($CM289,AutoSCAN_ORG!$B$1:$CF$2516,79,FALSE)</f>
        <v>12.1</v>
      </c>
      <c r="DG289">
        <f>VLOOKUP($CM289,AutoSCAN_ORG!$B$1:$CF$2516,80,FALSE)</f>
        <v>12.1</v>
      </c>
      <c r="DH289">
        <f>VLOOKUP($CM289,AutoSCAN_ORG!$B$1:$CF$2516,81,FALSE)</f>
        <v>2.3E-2</v>
      </c>
      <c r="DI289">
        <f>VLOOKUP($CM289,AutoSCAN_ORG!$B$1:$CF$2516,82,FALSE)</f>
        <v>0.04</v>
      </c>
      <c r="DJ289">
        <f>VLOOKUP($CM289,AutoSCAN_ORG!$B$1:$CF$2516,83,FALSE)</f>
        <v>0.82099999999999995</v>
      </c>
    </row>
    <row r="290" spans="2:114" x14ac:dyDescent="0.35">
      <c r="B290" t="s">
        <v>4171</v>
      </c>
      <c r="C290">
        <v>293</v>
      </c>
      <c r="D290" t="s">
        <v>7778</v>
      </c>
      <c r="E290">
        <v>467</v>
      </c>
      <c r="F290">
        <v>1380.9690000000001</v>
      </c>
      <c r="G290">
        <v>10</v>
      </c>
      <c r="H290" t="s">
        <v>7782</v>
      </c>
      <c r="I290" t="s">
        <v>7773</v>
      </c>
      <c r="J290" t="s">
        <v>5753</v>
      </c>
      <c r="K290">
        <v>11</v>
      </c>
      <c r="L290">
        <v>0.62</v>
      </c>
      <c r="M290">
        <v>10</v>
      </c>
      <c r="N290">
        <v>7</v>
      </c>
      <c r="O290" t="s">
        <v>7542</v>
      </c>
      <c r="R290" t="s">
        <v>7784</v>
      </c>
      <c r="S290" t="s">
        <v>7774</v>
      </c>
      <c r="T290" t="s">
        <v>7203</v>
      </c>
      <c r="U290" t="s">
        <v>7528</v>
      </c>
      <c r="V290" t="s">
        <v>7528</v>
      </c>
      <c r="W290">
        <v>5.56</v>
      </c>
      <c r="X290" t="s">
        <v>7897</v>
      </c>
      <c r="Y290">
        <v>1.8</v>
      </c>
      <c r="Z290" t="s">
        <v>7774</v>
      </c>
      <c r="AA290" t="s">
        <v>7789</v>
      </c>
      <c r="AB290" t="s">
        <v>7774</v>
      </c>
      <c r="AF290" t="s">
        <v>5678</v>
      </c>
      <c r="AG290">
        <v>42.772194020000001</v>
      </c>
      <c r="AH290">
        <v>-82.037531099999995</v>
      </c>
      <c r="AI290">
        <v>203</v>
      </c>
      <c r="AJ290">
        <v>290</v>
      </c>
      <c r="AL290">
        <v>15</v>
      </c>
      <c r="AM290">
        <v>986</v>
      </c>
      <c r="AN290">
        <v>17.864000000000001</v>
      </c>
      <c r="AO290">
        <v>392.63099999999997</v>
      </c>
      <c r="AP290">
        <v>2115</v>
      </c>
      <c r="AQ290">
        <v>2116</v>
      </c>
      <c r="AT290">
        <v>1.24</v>
      </c>
      <c r="AU290">
        <v>1.23</v>
      </c>
      <c r="AW290">
        <v>2.15</v>
      </c>
      <c r="AX290">
        <v>2.14</v>
      </c>
      <c r="BD290">
        <v>0.62</v>
      </c>
      <c r="BE290">
        <v>10</v>
      </c>
      <c r="BF290" t="s">
        <v>1384</v>
      </c>
      <c r="BG290" t="s">
        <v>4171</v>
      </c>
      <c r="BH290">
        <v>293</v>
      </c>
      <c r="BI290" t="s">
        <v>5753</v>
      </c>
      <c r="BJ290" t="s">
        <v>7773</v>
      </c>
      <c r="BK290">
        <v>293</v>
      </c>
      <c r="BL290">
        <v>1520</v>
      </c>
      <c r="BS290">
        <v>13</v>
      </c>
      <c r="BT290">
        <v>0.66</v>
      </c>
      <c r="BU290">
        <v>0.57999999999999996</v>
      </c>
      <c r="BV290">
        <v>0.57999999999999996</v>
      </c>
      <c r="BW290">
        <v>42.772194020000001</v>
      </c>
      <c r="BX290">
        <v>-82.037531099999995</v>
      </c>
      <c r="BY290">
        <v>4736039.75</v>
      </c>
      <c r="BZ290">
        <v>203.029</v>
      </c>
      <c r="CA290">
        <v>121.7</v>
      </c>
      <c r="CB290" t="s">
        <v>7545</v>
      </c>
      <c r="CC290">
        <v>7</v>
      </c>
      <c r="CD290">
        <v>10</v>
      </c>
      <c r="CE290">
        <v>12</v>
      </c>
      <c r="CF290">
        <v>12</v>
      </c>
      <c r="CG290" t="s">
        <v>5677</v>
      </c>
      <c r="CH290">
        <v>414</v>
      </c>
      <c r="CI290" t="s">
        <v>3290</v>
      </c>
      <c r="CJ290" t="s">
        <v>7332</v>
      </c>
      <c r="CK290">
        <v>5.56</v>
      </c>
      <c r="CL290">
        <v>1.8</v>
      </c>
      <c r="CM290" t="s">
        <v>4171</v>
      </c>
      <c r="CO290" t="str">
        <f>VLOOKUP(CM290,AutoSCAN_ORG!B293:CF2808,1,FALSE)</f>
        <v>AS00-0001012</v>
      </c>
      <c r="CP290">
        <f>VLOOKUP($CM290,AutoSCAN_ORG!$B$1:$CF$2516,2,FALSE)</f>
        <v>1380.9659999999999</v>
      </c>
      <c r="CQ290">
        <f>VLOOKUP($CM290,AutoSCAN_ORG!$B$1:$CF$2516,3,FALSE)</f>
        <v>8.173</v>
      </c>
      <c r="CR290">
        <f>VLOOKUP($CM290,AutoSCAN_ORG!$B$1:$CF$2516,4,FALSE)</f>
        <v>233.40600000000001</v>
      </c>
      <c r="CS290">
        <f>VLOOKUP($CM290,AutoSCAN_ORG!$B$1:$CF$2516,5,FALSE)</f>
        <v>6.2949999999999999</v>
      </c>
      <c r="CT290" t="str">
        <f>VLOOKUP($CM290,AutoSCAN_ORG!$B$1:$CF$2516,6,FALSE)</f>
        <v>MELO-CORR</v>
      </c>
      <c r="CU290">
        <f>VLOOKUP($CM290,AutoSCAN_ORG!$B$1:$CF$2516,7,FALSE)</f>
        <v>0</v>
      </c>
      <c r="CV290">
        <f>VLOOKUP($CM290,AutoSCAN_ORG!$B$1:$CF$2516,69,FALSE)</f>
        <v>0</v>
      </c>
      <c r="CW290">
        <f>VLOOKUP($CM290,AutoSCAN_ORG!$B$1:$CF$2516,70,FALSE)</f>
        <v>0</v>
      </c>
      <c r="CX290" t="str">
        <f>VLOOKUP($CM290,AutoSCAN_ORG!$B$1:$CF$2516,71,FALSE)</f>
        <v>Y</v>
      </c>
      <c r="CZ290">
        <f>VLOOKUP($CM290,AutoSCAN_ORG!$B$1:$CF$2516,73,FALSE)</f>
        <v>0</v>
      </c>
      <c r="DA290">
        <f>VLOOKUP($CM290,AutoSCAN_ORG!$B$1:$CF$2516,74,FALSE)</f>
        <v>0</v>
      </c>
      <c r="DB290">
        <f>VLOOKUP($CM290,AutoSCAN_ORG!$B$1:$CF$2516,75,FALSE)</f>
        <v>0</v>
      </c>
      <c r="DC290">
        <f>VLOOKUP($CM290,AutoSCAN_ORG!$B$1:$CF$2516,76,FALSE)</f>
        <v>0</v>
      </c>
      <c r="DD290">
        <f>VLOOKUP($CM290,AutoSCAN_ORG!$B$1:$CF$2516,77,FALSE)</f>
        <v>0</v>
      </c>
      <c r="DF290">
        <f>VLOOKUP($CM290,AutoSCAN_ORG!$B$1:$CF$2516,79,FALSE)</f>
        <v>11.2</v>
      </c>
      <c r="DG290">
        <f>VLOOKUP($CM290,AutoSCAN_ORG!$B$1:$CF$2516,80,FALSE)</f>
        <v>11.2</v>
      </c>
      <c r="DH290">
        <f>VLOOKUP($CM290,AutoSCAN_ORG!$B$1:$CF$2516,81,FALSE)</f>
        <v>2.5999999999999999E-2</v>
      </c>
      <c r="DI290">
        <f>VLOOKUP($CM290,AutoSCAN_ORG!$B$1:$CF$2516,82,FALSE)</f>
        <v>5.8999999999999997E-2</v>
      </c>
      <c r="DJ290">
        <f>VLOOKUP($CM290,AutoSCAN_ORG!$B$1:$CF$2516,83,FALSE)</f>
        <v>0.40600000000000003</v>
      </c>
    </row>
    <row r="291" spans="2:114" x14ac:dyDescent="0.35">
      <c r="B291" t="s">
        <v>4182</v>
      </c>
      <c r="C291">
        <v>297</v>
      </c>
      <c r="D291" t="s">
        <v>7778</v>
      </c>
      <c r="E291">
        <v>478</v>
      </c>
      <c r="F291">
        <v>1483.2629999999999</v>
      </c>
      <c r="G291">
        <v>10</v>
      </c>
      <c r="H291" t="s">
        <v>7782</v>
      </c>
      <c r="I291" t="s">
        <v>7773</v>
      </c>
      <c r="J291" t="s">
        <v>5753</v>
      </c>
      <c r="K291">
        <v>11</v>
      </c>
      <c r="L291">
        <v>0.63</v>
      </c>
      <c r="M291">
        <v>9</v>
      </c>
      <c r="N291">
        <v>8</v>
      </c>
      <c r="O291" t="s">
        <v>7449</v>
      </c>
      <c r="Q291">
        <v>24</v>
      </c>
      <c r="R291" t="s">
        <v>7784</v>
      </c>
      <c r="S291" t="s">
        <v>7774</v>
      </c>
      <c r="T291" t="s">
        <v>7206</v>
      </c>
      <c r="U291" t="s">
        <v>7527</v>
      </c>
      <c r="V291" t="s">
        <v>7527</v>
      </c>
      <c r="W291">
        <v>5.56</v>
      </c>
      <c r="X291" t="s">
        <v>7900</v>
      </c>
      <c r="Y291">
        <v>1.8</v>
      </c>
      <c r="Z291" t="s">
        <v>7774</v>
      </c>
      <c r="AA291" t="s">
        <v>7789</v>
      </c>
      <c r="AB291" t="s">
        <v>7774</v>
      </c>
      <c r="AF291" t="s">
        <v>5678</v>
      </c>
      <c r="AG291">
        <v>42.771267629999997</v>
      </c>
      <c r="AH291">
        <v>-82.037567929999994</v>
      </c>
      <c r="AI291">
        <v>203.4</v>
      </c>
      <c r="AJ291">
        <v>290</v>
      </c>
      <c r="AL291">
        <v>15</v>
      </c>
      <c r="AM291">
        <v>986</v>
      </c>
      <c r="AN291">
        <v>0.75800000000000001</v>
      </c>
      <c r="AO291">
        <v>-422.66899999999998</v>
      </c>
      <c r="AP291">
        <v>2116</v>
      </c>
      <c r="AQ291">
        <v>2116</v>
      </c>
      <c r="AT291">
        <v>1.24</v>
      </c>
      <c r="AU291">
        <v>1.24</v>
      </c>
      <c r="AW291">
        <v>2.15</v>
      </c>
      <c r="AX291">
        <v>2.15</v>
      </c>
      <c r="BD291">
        <v>0.63</v>
      </c>
      <c r="BE291">
        <v>9</v>
      </c>
      <c r="BF291" t="s">
        <v>1395</v>
      </c>
      <c r="BG291" t="s">
        <v>4182</v>
      </c>
      <c r="BH291">
        <v>297</v>
      </c>
      <c r="BI291" t="s">
        <v>5753</v>
      </c>
      <c r="BJ291" t="s">
        <v>7773</v>
      </c>
      <c r="BK291">
        <v>297</v>
      </c>
      <c r="BL291">
        <v>1590</v>
      </c>
      <c r="BM291">
        <v>479</v>
      </c>
      <c r="BN291">
        <v>24</v>
      </c>
      <c r="BS291">
        <v>13</v>
      </c>
      <c r="BT291">
        <v>0.66</v>
      </c>
      <c r="BU291">
        <v>0.57999999999999996</v>
      </c>
      <c r="BV291">
        <v>0.57999999999999996</v>
      </c>
      <c r="BW291">
        <v>42.771267629999997</v>
      </c>
      <c r="BX291">
        <v>-82.037567929999994</v>
      </c>
      <c r="BY291">
        <v>4735936.9170000004</v>
      </c>
      <c r="BZ291">
        <v>203.41200000000001</v>
      </c>
      <c r="CA291">
        <v>203.4</v>
      </c>
      <c r="CB291" t="s">
        <v>7550</v>
      </c>
      <c r="CC291">
        <v>7</v>
      </c>
      <c r="CD291">
        <v>10</v>
      </c>
      <c r="CE291">
        <v>12</v>
      </c>
      <c r="CF291">
        <v>12</v>
      </c>
      <c r="CG291" t="s">
        <v>5677</v>
      </c>
      <c r="CH291">
        <v>414</v>
      </c>
      <c r="CI291" t="s">
        <v>3290</v>
      </c>
      <c r="CJ291" t="s">
        <v>7332</v>
      </c>
      <c r="CK291">
        <v>5.56</v>
      </c>
      <c r="CL291">
        <v>1.8</v>
      </c>
      <c r="CM291" t="s">
        <v>4182</v>
      </c>
      <c r="CO291" t="str">
        <f>VLOOKUP(CM291,AutoSCAN_ORG!B297:CF2812,1,FALSE)</f>
        <v>AS00-0001016</v>
      </c>
      <c r="CP291">
        <f>VLOOKUP($CM291,AutoSCAN_ORG!$B$1:$CF$2516,2,FALSE)</f>
        <v>1483.258</v>
      </c>
      <c r="CQ291">
        <f>VLOOKUP($CM291,AutoSCAN_ORG!$B$1:$CF$2516,3,FALSE)</f>
        <v>10.862</v>
      </c>
      <c r="CR291">
        <f>VLOOKUP($CM291,AutoSCAN_ORG!$B$1:$CF$2516,4,FALSE)</f>
        <v>153</v>
      </c>
      <c r="CS291">
        <f>VLOOKUP($CM291,AutoSCAN_ORG!$B$1:$CF$2516,5,FALSE)</f>
        <v>6.2949999999999999</v>
      </c>
      <c r="CT291" t="str">
        <f>VLOOKUP($CM291,AutoSCAN_ORG!$B$1:$CF$2516,6,FALSE)</f>
        <v>MELO-CORR</v>
      </c>
      <c r="CU291">
        <f>VLOOKUP($CM291,AutoSCAN_ORG!$B$1:$CF$2516,7,FALSE)</f>
        <v>0</v>
      </c>
      <c r="CV291">
        <f>VLOOKUP($CM291,AutoSCAN_ORG!$B$1:$CF$2516,69,FALSE)</f>
        <v>0</v>
      </c>
      <c r="CW291">
        <f>VLOOKUP($CM291,AutoSCAN_ORG!$B$1:$CF$2516,70,FALSE)</f>
        <v>0</v>
      </c>
      <c r="CX291" t="str">
        <f>VLOOKUP($CM291,AutoSCAN_ORG!$B$1:$CF$2516,71,FALSE)</f>
        <v>Y</v>
      </c>
      <c r="CZ291" t="str">
        <f>VLOOKUP($CM291,AutoSCAN_ORG!$B$1:$CF$2516,73,FALSE)</f>
        <v>added</v>
      </c>
      <c r="DA291">
        <f>VLOOKUP($CM291,AutoSCAN_ORG!$B$1:$CF$2516,74,FALSE)</f>
        <v>0</v>
      </c>
      <c r="DB291">
        <f>VLOOKUP($CM291,AutoSCAN_ORG!$B$1:$CF$2516,75,FALSE)</f>
        <v>0</v>
      </c>
      <c r="DC291">
        <f>VLOOKUP($CM291,AutoSCAN_ORG!$B$1:$CF$2516,76,FALSE)</f>
        <v>0</v>
      </c>
      <c r="DD291">
        <f>VLOOKUP($CM291,AutoSCAN_ORG!$B$1:$CF$2516,77,FALSE)</f>
        <v>0</v>
      </c>
      <c r="DF291">
        <f>VLOOKUP($CM291,AutoSCAN_ORG!$B$1:$CF$2516,79,FALSE)</f>
        <v>11.33</v>
      </c>
      <c r="DG291">
        <f>VLOOKUP($CM291,AutoSCAN_ORG!$B$1:$CF$2516,80,FALSE)</f>
        <v>11.33</v>
      </c>
      <c r="DH291">
        <f>VLOOKUP($CM291,AutoSCAN_ORG!$B$1:$CF$2516,81,FALSE)</f>
        <v>0</v>
      </c>
      <c r="DI291">
        <f>VLOOKUP($CM291,AutoSCAN_ORG!$B$1:$CF$2516,82,FALSE)</f>
        <v>-1E-3</v>
      </c>
      <c r="DJ291">
        <f>VLOOKUP($CM291,AutoSCAN_ORG!$B$1:$CF$2516,83,FALSE)</f>
        <v>0.70899999999999996</v>
      </c>
    </row>
    <row r="292" spans="2:114" x14ac:dyDescent="0.35">
      <c r="B292" t="s">
        <v>4183</v>
      </c>
      <c r="C292">
        <v>299</v>
      </c>
      <c r="D292" t="s">
        <v>7778</v>
      </c>
      <c r="E292">
        <v>480</v>
      </c>
      <c r="F292">
        <v>1483.2940000000001</v>
      </c>
      <c r="G292">
        <v>10</v>
      </c>
      <c r="H292" t="s">
        <v>7782</v>
      </c>
      <c r="I292" t="s">
        <v>7773</v>
      </c>
      <c r="J292" t="s">
        <v>5753</v>
      </c>
      <c r="K292">
        <v>11</v>
      </c>
      <c r="L292">
        <v>0.64</v>
      </c>
      <c r="M292">
        <v>9</v>
      </c>
      <c r="N292">
        <v>8</v>
      </c>
      <c r="O292" t="s">
        <v>7349</v>
      </c>
      <c r="Q292">
        <v>24</v>
      </c>
      <c r="R292" t="s">
        <v>7784</v>
      </c>
      <c r="S292" t="s">
        <v>7774</v>
      </c>
      <c r="T292" t="s">
        <v>7206</v>
      </c>
      <c r="U292" t="s">
        <v>7527</v>
      </c>
      <c r="V292" t="s">
        <v>7527</v>
      </c>
      <c r="W292">
        <v>5.56</v>
      </c>
      <c r="X292" t="s">
        <v>7900</v>
      </c>
      <c r="Y292">
        <v>1.8</v>
      </c>
      <c r="Z292" t="s">
        <v>7774</v>
      </c>
      <c r="AA292" t="s">
        <v>7789</v>
      </c>
      <c r="AB292" t="s">
        <v>7774</v>
      </c>
      <c r="AF292" t="s">
        <v>5678</v>
      </c>
      <c r="AG292">
        <v>42.771267350000002</v>
      </c>
      <c r="AH292">
        <v>-82.037567940000002</v>
      </c>
      <c r="AI292">
        <v>203.4</v>
      </c>
      <c r="AJ292">
        <v>290</v>
      </c>
      <c r="AL292">
        <v>15</v>
      </c>
      <c r="AM292">
        <v>986</v>
      </c>
      <c r="AN292">
        <v>0.78900000000000003</v>
      </c>
      <c r="AO292">
        <v>-414.108</v>
      </c>
      <c r="AP292">
        <v>2115</v>
      </c>
      <c r="AQ292">
        <v>2116</v>
      </c>
      <c r="AT292">
        <v>1.24</v>
      </c>
      <c r="AU292">
        <v>1.23</v>
      </c>
      <c r="AW292">
        <v>2.15</v>
      </c>
      <c r="AX292">
        <v>2.14</v>
      </c>
      <c r="BD292">
        <v>0.64</v>
      </c>
      <c r="BE292">
        <v>9</v>
      </c>
      <c r="BF292" t="s">
        <v>1396</v>
      </c>
      <c r="BG292" t="s">
        <v>4183</v>
      </c>
      <c r="BH292">
        <v>299</v>
      </c>
      <c r="BI292" t="s">
        <v>5753</v>
      </c>
      <c r="BJ292" t="s">
        <v>7773</v>
      </c>
      <c r="BK292">
        <v>299</v>
      </c>
      <c r="BL292">
        <v>1590</v>
      </c>
      <c r="BM292">
        <v>479</v>
      </c>
      <c r="BN292">
        <v>24</v>
      </c>
      <c r="BS292">
        <v>13</v>
      </c>
      <c r="BT292">
        <v>0.66</v>
      </c>
      <c r="BU292">
        <v>0.57999999999999996</v>
      </c>
      <c r="BV292">
        <v>0.57999999999999996</v>
      </c>
      <c r="BW292">
        <v>42.771267350000002</v>
      </c>
      <c r="BX292">
        <v>-82.037567940000002</v>
      </c>
      <c r="BY292">
        <v>4735936.8849999998</v>
      </c>
      <c r="BZ292">
        <v>203.41200000000001</v>
      </c>
      <c r="CA292">
        <v>208.8</v>
      </c>
      <c r="CB292" t="s">
        <v>7331</v>
      </c>
      <c r="CC292">
        <v>7</v>
      </c>
      <c r="CD292">
        <v>10</v>
      </c>
      <c r="CE292">
        <v>12</v>
      </c>
      <c r="CF292">
        <v>12</v>
      </c>
      <c r="CG292" t="s">
        <v>5677</v>
      </c>
      <c r="CH292">
        <v>414</v>
      </c>
      <c r="CI292" t="s">
        <v>3290</v>
      </c>
      <c r="CJ292" t="s">
        <v>7332</v>
      </c>
      <c r="CK292">
        <v>5.56</v>
      </c>
      <c r="CL292">
        <v>1.8</v>
      </c>
      <c r="CM292" t="s">
        <v>4183</v>
      </c>
      <c r="CO292" t="str">
        <f>VLOOKUP(CM292,AutoSCAN_ORG!B299:CF2814,1,FALSE)</f>
        <v>AS00-0001017</v>
      </c>
      <c r="CP292">
        <f>VLOOKUP($CM292,AutoSCAN_ORG!$B$1:$CF$2516,2,FALSE)</f>
        <v>1483.2909999999999</v>
      </c>
      <c r="CQ292">
        <f>VLOOKUP($CM292,AutoSCAN_ORG!$B$1:$CF$2516,3,FALSE)</f>
        <v>8.7149999999999999</v>
      </c>
      <c r="CR292">
        <f>VLOOKUP($CM292,AutoSCAN_ORG!$B$1:$CF$2516,4,FALSE)</f>
        <v>148.79400000000001</v>
      </c>
      <c r="CS292">
        <f>VLOOKUP($CM292,AutoSCAN_ORG!$B$1:$CF$2516,5,FALSE)</f>
        <v>6.2949999999999999</v>
      </c>
      <c r="CT292" t="str">
        <f>VLOOKUP($CM292,AutoSCAN_ORG!$B$1:$CF$2516,6,FALSE)</f>
        <v>MELO-CORR</v>
      </c>
      <c r="CU292">
        <f>VLOOKUP($CM292,AutoSCAN_ORG!$B$1:$CF$2516,7,FALSE)</f>
        <v>0</v>
      </c>
      <c r="CV292">
        <f>VLOOKUP($CM292,AutoSCAN_ORG!$B$1:$CF$2516,69,FALSE)</f>
        <v>0</v>
      </c>
      <c r="CW292">
        <f>VLOOKUP($CM292,AutoSCAN_ORG!$B$1:$CF$2516,70,FALSE)</f>
        <v>0</v>
      </c>
      <c r="CX292" t="str">
        <f>VLOOKUP($CM292,AutoSCAN_ORG!$B$1:$CF$2516,71,FALSE)</f>
        <v>Y</v>
      </c>
      <c r="CZ292">
        <f>VLOOKUP($CM292,AutoSCAN_ORG!$B$1:$CF$2516,73,FALSE)</f>
        <v>0</v>
      </c>
      <c r="DA292">
        <f>VLOOKUP($CM292,AutoSCAN_ORG!$B$1:$CF$2516,74,FALSE)</f>
        <v>0</v>
      </c>
      <c r="DB292">
        <f>VLOOKUP($CM292,AutoSCAN_ORG!$B$1:$CF$2516,75,FALSE)</f>
        <v>0</v>
      </c>
      <c r="DC292">
        <f>VLOOKUP($CM292,AutoSCAN_ORG!$B$1:$CF$2516,76,FALSE)</f>
        <v>0</v>
      </c>
      <c r="DD292">
        <f>VLOOKUP($CM292,AutoSCAN_ORG!$B$1:$CF$2516,77,FALSE)</f>
        <v>0</v>
      </c>
      <c r="DF292">
        <f>VLOOKUP($CM292,AutoSCAN_ORG!$B$1:$CF$2516,79,FALSE)</f>
        <v>11.48</v>
      </c>
      <c r="DG292">
        <f>VLOOKUP($CM292,AutoSCAN_ORG!$B$1:$CF$2516,80,FALSE)</f>
        <v>11.48</v>
      </c>
      <c r="DH292">
        <f>VLOOKUP($CM292,AutoSCAN_ORG!$B$1:$CF$2516,81,FALSE)</f>
        <v>1.0999999999999999E-2</v>
      </c>
      <c r="DI292">
        <f>VLOOKUP($CM292,AutoSCAN_ORG!$B$1:$CF$2516,82,FALSE)</f>
        <v>1.7999999999999999E-2</v>
      </c>
      <c r="DJ292">
        <f>VLOOKUP($CM292,AutoSCAN_ORG!$B$1:$CF$2516,83,FALSE)</f>
        <v>0.71499999999999997</v>
      </c>
    </row>
    <row r="293" spans="2:114" x14ac:dyDescent="0.35">
      <c r="B293" t="s">
        <v>4184</v>
      </c>
      <c r="C293">
        <v>300</v>
      </c>
      <c r="D293" t="s">
        <v>7778</v>
      </c>
      <c r="E293">
        <v>481</v>
      </c>
      <c r="F293">
        <v>1483.481</v>
      </c>
      <c r="G293">
        <v>10</v>
      </c>
      <c r="H293" t="s">
        <v>7782</v>
      </c>
      <c r="I293" t="s">
        <v>7773</v>
      </c>
      <c r="J293" t="s">
        <v>5753</v>
      </c>
      <c r="K293">
        <v>11</v>
      </c>
      <c r="L293">
        <v>0.63</v>
      </c>
      <c r="M293">
        <v>10</v>
      </c>
      <c r="N293">
        <v>8</v>
      </c>
      <c r="O293" t="s">
        <v>7334</v>
      </c>
      <c r="R293" t="s">
        <v>7784</v>
      </c>
      <c r="S293" t="s">
        <v>7774</v>
      </c>
      <c r="T293" t="s">
        <v>7206</v>
      </c>
      <c r="U293" t="s">
        <v>7527</v>
      </c>
      <c r="V293" t="s">
        <v>7527</v>
      </c>
      <c r="W293">
        <v>5.56</v>
      </c>
      <c r="X293" t="s">
        <v>7900</v>
      </c>
      <c r="Y293">
        <v>1.8</v>
      </c>
      <c r="Z293" t="s">
        <v>7774</v>
      </c>
      <c r="AA293" t="s">
        <v>7789</v>
      </c>
      <c r="AB293" t="s">
        <v>7774</v>
      </c>
      <c r="AF293" t="s">
        <v>5678</v>
      </c>
      <c r="AG293">
        <v>42.771265659999997</v>
      </c>
      <c r="AH293">
        <v>-82.037568019999995</v>
      </c>
      <c r="AI293">
        <v>203.4</v>
      </c>
      <c r="AJ293">
        <v>290</v>
      </c>
      <c r="AL293">
        <v>15</v>
      </c>
      <c r="AM293">
        <v>986</v>
      </c>
      <c r="AN293">
        <v>0.97599999999999998</v>
      </c>
      <c r="AO293">
        <v>-387.78199999999998</v>
      </c>
      <c r="AP293">
        <v>2115</v>
      </c>
      <c r="AQ293">
        <v>2115</v>
      </c>
      <c r="AT293">
        <v>1.24</v>
      </c>
      <c r="AU293">
        <v>1.23</v>
      </c>
      <c r="AW293">
        <v>2.14</v>
      </c>
      <c r="AX293">
        <v>2.14</v>
      </c>
      <c r="BD293">
        <v>0.63</v>
      </c>
      <c r="BE293">
        <v>10</v>
      </c>
      <c r="BF293" t="s">
        <v>1397</v>
      </c>
      <c r="BG293" t="s">
        <v>4184</v>
      </c>
      <c r="BH293">
        <v>300</v>
      </c>
      <c r="BI293" t="s">
        <v>5753</v>
      </c>
      <c r="BJ293" t="s">
        <v>7773</v>
      </c>
      <c r="BK293">
        <v>300</v>
      </c>
      <c r="BL293">
        <v>1590</v>
      </c>
      <c r="BS293">
        <v>13</v>
      </c>
      <c r="BT293">
        <v>0.66</v>
      </c>
      <c r="BU293">
        <v>0.57999999999999996</v>
      </c>
      <c r="BV293">
        <v>0.57999999999999996</v>
      </c>
      <c r="BW293">
        <v>42.771265659999997</v>
      </c>
      <c r="BX293">
        <v>-82.037568019999995</v>
      </c>
      <c r="BY293">
        <v>4735936.6979999999</v>
      </c>
      <c r="BZ293">
        <v>203.41200000000001</v>
      </c>
      <c r="CA293">
        <v>188.7</v>
      </c>
      <c r="CB293" t="s">
        <v>7551</v>
      </c>
      <c r="CC293">
        <v>7</v>
      </c>
      <c r="CD293">
        <v>10</v>
      </c>
      <c r="CE293">
        <v>12</v>
      </c>
      <c r="CF293">
        <v>12</v>
      </c>
      <c r="CG293" t="s">
        <v>5677</v>
      </c>
      <c r="CH293">
        <v>414</v>
      </c>
      <c r="CI293" t="s">
        <v>3290</v>
      </c>
      <c r="CJ293" t="s">
        <v>7332</v>
      </c>
      <c r="CK293">
        <v>5.56</v>
      </c>
      <c r="CL293">
        <v>1.8</v>
      </c>
      <c r="CM293" t="s">
        <v>4184</v>
      </c>
      <c r="CO293" t="str">
        <f>VLOOKUP(CM293,AutoSCAN_ORG!B300:CF2815,1,FALSE)</f>
        <v>AS00-0001018</v>
      </c>
      <c r="CP293">
        <f>VLOOKUP($CM293,AutoSCAN_ORG!$B$1:$CF$2516,2,FALSE)</f>
        <v>1483.4780000000001</v>
      </c>
      <c r="CQ293">
        <f>VLOOKUP($CM293,AutoSCAN_ORG!$B$1:$CF$2516,3,FALSE)</f>
        <v>10.007</v>
      </c>
      <c r="CR293">
        <f>VLOOKUP($CM293,AutoSCAN_ORG!$B$1:$CF$2516,4,FALSE)</f>
        <v>168.821</v>
      </c>
      <c r="CS293">
        <f>VLOOKUP($CM293,AutoSCAN_ORG!$B$1:$CF$2516,5,FALSE)</f>
        <v>6.2949999999999999</v>
      </c>
      <c r="CT293" t="str">
        <f>VLOOKUP($CM293,AutoSCAN_ORG!$B$1:$CF$2516,6,FALSE)</f>
        <v>MELO-CORR</v>
      </c>
      <c r="CU293">
        <f>VLOOKUP($CM293,AutoSCAN_ORG!$B$1:$CF$2516,7,FALSE)</f>
        <v>0</v>
      </c>
      <c r="CV293">
        <f>VLOOKUP($CM293,AutoSCAN_ORG!$B$1:$CF$2516,69,FALSE)</f>
        <v>0</v>
      </c>
      <c r="CW293">
        <f>VLOOKUP($CM293,AutoSCAN_ORG!$B$1:$CF$2516,70,FALSE)</f>
        <v>0</v>
      </c>
      <c r="CX293" t="str">
        <f>VLOOKUP($CM293,AutoSCAN_ORG!$B$1:$CF$2516,71,FALSE)</f>
        <v>Y</v>
      </c>
      <c r="CZ293" t="str">
        <f>VLOOKUP($CM293,AutoSCAN_ORG!$B$1:$CF$2516,73,FALSE)</f>
        <v>added</v>
      </c>
      <c r="DA293">
        <f>VLOOKUP($CM293,AutoSCAN_ORG!$B$1:$CF$2516,74,FALSE)</f>
        <v>0</v>
      </c>
      <c r="DB293">
        <f>VLOOKUP($CM293,AutoSCAN_ORG!$B$1:$CF$2516,75,FALSE)</f>
        <v>0</v>
      </c>
      <c r="DC293">
        <f>VLOOKUP($CM293,AutoSCAN_ORG!$B$1:$CF$2516,76,FALSE)</f>
        <v>0</v>
      </c>
      <c r="DD293">
        <f>VLOOKUP($CM293,AutoSCAN_ORG!$B$1:$CF$2516,77,FALSE)</f>
        <v>0</v>
      </c>
      <c r="DF293">
        <f>VLOOKUP($CM293,AutoSCAN_ORG!$B$1:$CF$2516,79,FALSE)</f>
        <v>11.29</v>
      </c>
      <c r="DG293">
        <f>VLOOKUP($CM293,AutoSCAN_ORG!$B$1:$CF$2516,80,FALSE)</f>
        <v>11.29</v>
      </c>
      <c r="DH293">
        <f>VLOOKUP($CM293,AutoSCAN_ORG!$B$1:$CF$2516,81,FALSE)</f>
        <v>1.7000000000000001E-2</v>
      </c>
      <c r="DI293">
        <f>VLOOKUP($CM293,AutoSCAN_ORG!$B$1:$CF$2516,82,FALSE)</f>
        <v>3.9E-2</v>
      </c>
      <c r="DJ293">
        <f>VLOOKUP($CM293,AutoSCAN_ORG!$B$1:$CF$2516,83,FALSE)</f>
        <v>0.56399999999999995</v>
      </c>
    </row>
    <row r="294" spans="2:114" x14ac:dyDescent="0.35">
      <c r="B294" t="s">
        <v>4185</v>
      </c>
      <c r="C294">
        <v>301</v>
      </c>
      <c r="D294" t="s">
        <v>7778</v>
      </c>
      <c r="E294">
        <v>482</v>
      </c>
      <c r="F294">
        <v>1483.7270000000001</v>
      </c>
      <c r="G294">
        <v>10</v>
      </c>
      <c r="H294" t="s">
        <v>7782</v>
      </c>
      <c r="I294" t="s">
        <v>7773</v>
      </c>
      <c r="J294" t="s">
        <v>5753</v>
      </c>
      <c r="K294">
        <v>13</v>
      </c>
      <c r="L294">
        <v>0.72</v>
      </c>
      <c r="M294">
        <v>10</v>
      </c>
      <c r="N294">
        <v>9</v>
      </c>
      <c r="O294" t="s">
        <v>7555</v>
      </c>
      <c r="R294" t="s">
        <v>7784</v>
      </c>
      <c r="S294" t="s">
        <v>7774</v>
      </c>
      <c r="T294" t="s">
        <v>7206</v>
      </c>
      <c r="U294" t="s">
        <v>7527</v>
      </c>
      <c r="V294" t="s">
        <v>7527</v>
      </c>
      <c r="W294">
        <v>5.56</v>
      </c>
      <c r="X294" t="s">
        <v>7900</v>
      </c>
      <c r="Y294">
        <v>1.8</v>
      </c>
      <c r="Z294" t="s">
        <v>7774</v>
      </c>
      <c r="AA294" t="s">
        <v>7783</v>
      </c>
      <c r="AB294" t="s">
        <v>7774</v>
      </c>
      <c r="AF294" t="s">
        <v>5678</v>
      </c>
      <c r="AG294">
        <v>42.771263439999998</v>
      </c>
      <c r="AH294">
        <v>-82.037568129999997</v>
      </c>
      <c r="AI294">
        <v>203.4</v>
      </c>
      <c r="AJ294">
        <v>290</v>
      </c>
      <c r="AL294">
        <v>15</v>
      </c>
      <c r="AM294">
        <v>986</v>
      </c>
      <c r="AN294">
        <v>1.2210000000000001</v>
      </c>
      <c r="AO294">
        <v>-423.14100000000002</v>
      </c>
      <c r="AP294">
        <v>2113</v>
      </c>
      <c r="AQ294">
        <v>2114</v>
      </c>
      <c r="AT294">
        <v>1.23</v>
      </c>
      <c r="AU294">
        <v>1.23</v>
      </c>
      <c r="AW294">
        <v>2.14</v>
      </c>
      <c r="AX294">
        <v>2.14</v>
      </c>
      <c r="BD294">
        <v>0.72</v>
      </c>
      <c r="BE294">
        <v>10</v>
      </c>
      <c r="BF294" t="s">
        <v>1398</v>
      </c>
      <c r="BG294" t="s">
        <v>4185</v>
      </c>
      <c r="BH294">
        <v>301</v>
      </c>
      <c r="BI294" t="s">
        <v>5753</v>
      </c>
      <c r="BJ294" t="s">
        <v>7773</v>
      </c>
      <c r="BK294">
        <v>301</v>
      </c>
      <c r="BL294">
        <v>1590</v>
      </c>
      <c r="BS294">
        <v>13</v>
      </c>
      <c r="BT294">
        <v>0.66</v>
      </c>
      <c r="BU294">
        <v>0.57999999999999996</v>
      </c>
      <c r="BV294">
        <v>0.57999999999999996</v>
      </c>
      <c r="BW294">
        <v>42.771263439999998</v>
      </c>
      <c r="BX294">
        <v>-82.037568129999997</v>
      </c>
      <c r="BY294">
        <v>4735936.4510000004</v>
      </c>
      <c r="BZ294">
        <v>203.41200000000001</v>
      </c>
      <c r="CA294">
        <v>203.5</v>
      </c>
      <c r="CB294" t="s">
        <v>7550</v>
      </c>
      <c r="CC294">
        <v>7</v>
      </c>
      <c r="CD294">
        <v>10</v>
      </c>
      <c r="CE294">
        <v>12</v>
      </c>
      <c r="CF294">
        <v>12</v>
      </c>
      <c r="CG294" t="s">
        <v>5677</v>
      </c>
      <c r="CH294">
        <v>414</v>
      </c>
      <c r="CI294" t="s">
        <v>3290</v>
      </c>
      <c r="CJ294" t="s">
        <v>7332</v>
      </c>
      <c r="CK294">
        <v>5.56</v>
      </c>
      <c r="CL294">
        <v>1.8</v>
      </c>
      <c r="CM294" t="s">
        <v>4185</v>
      </c>
      <c r="CO294" t="str">
        <f>VLOOKUP(CM294,AutoSCAN_ORG!B301:CF2816,1,FALSE)</f>
        <v>AS00-0001019</v>
      </c>
      <c r="CP294">
        <f>VLOOKUP($CM294,AutoSCAN_ORG!$B$1:$CF$2516,2,FALSE)</f>
        <v>1483.722</v>
      </c>
      <c r="CQ294">
        <f>VLOOKUP($CM294,AutoSCAN_ORG!$B$1:$CF$2516,3,FALSE)</f>
        <v>11.276999999999999</v>
      </c>
      <c r="CR294">
        <f>VLOOKUP($CM294,AutoSCAN_ORG!$B$1:$CF$2516,4,FALSE)</f>
        <v>151.083</v>
      </c>
      <c r="CS294">
        <f>VLOOKUP($CM294,AutoSCAN_ORG!$B$1:$CF$2516,5,FALSE)</f>
        <v>6.2949999999999999</v>
      </c>
      <c r="CT294" t="str">
        <f>VLOOKUP($CM294,AutoSCAN_ORG!$B$1:$CF$2516,6,FALSE)</f>
        <v>MELO-CORR</v>
      </c>
      <c r="CU294">
        <f>VLOOKUP($CM294,AutoSCAN_ORG!$B$1:$CF$2516,7,FALSE)</f>
        <v>0</v>
      </c>
      <c r="CV294">
        <f>VLOOKUP($CM294,AutoSCAN_ORG!$B$1:$CF$2516,69,FALSE)</f>
        <v>0</v>
      </c>
      <c r="CW294">
        <f>VLOOKUP($CM294,AutoSCAN_ORG!$B$1:$CF$2516,70,FALSE)</f>
        <v>0</v>
      </c>
      <c r="CX294" t="str">
        <f>VLOOKUP($CM294,AutoSCAN_ORG!$B$1:$CF$2516,71,FALSE)</f>
        <v>Y</v>
      </c>
      <c r="CZ294" t="str">
        <f>VLOOKUP($CM294,AutoSCAN_ORG!$B$1:$CF$2516,73,FALSE)</f>
        <v>added</v>
      </c>
      <c r="DA294">
        <f>VLOOKUP($CM294,AutoSCAN_ORG!$B$1:$CF$2516,74,FALSE)</f>
        <v>0</v>
      </c>
      <c r="DB294">
        <f>VLOOKUP($CM294,AutoSCAN_ORG!$B$1:$CF$2516,75,FALSE)</f>
        <v>0</v>
      </c>
      <c r="DC294">
        <f>VLOOKUP($CM294,AutoSCAN_ORG!$B$1:$CF$2516,76,FALSE)</f>
        <v>0</v>
      </c>
      <c r="DD294">
        <f>VLOOKUP($CM294,AutoSCAN_ORG!$B$1:$CF$2516,77,FALSE)</f>
        <v>0</v>
      </c>
      <c r="DF294">
        <f>VLOOKUP($CM294,AutoSCAN_ORG!$B$1:$CF$2516,79,FALSE)</f>
        <v>12.89</v>
      </c>
      <c r="DG294">
        <f>VLOOKUP($CM294,AutoSCAN_ORG!$B$1:$CF$2516,80,FALSE)</f>
        <v>12.89</v>
      </c>
      <c r="DH294">
        <f>VLOOKUP($CM294,AutoSCAN_ORG!$B$1:$CF$2516,81,FALSE)</f>
        <v>-2E-3</v>
      </c>
      <c r="DI294">
        <f>VLOOKUP($CM294,AutoSCAN_ORG!$B$1:$CF$2516,82,FALSE)</f>
        <v>-4.0000000000000001E-3</v>
      </c>
      <c r="DJ294">
        <f>VLOOKUP($CM294,AutoSCAN_ORG!$B$1:$CF$2516,83,FALSE)</f>
        <v>0.75800000000000001</v>
      </c>
    </row>
    <row r="295" spans="2:114" x14ac:dyDescent="0.35">
      <c r="B295" t="s">
        <v>4186</v>
      </c>
      <c r="C295">
        <v>302</v>
      </c>
      <c r="D295" t="s">
        <v>7778</v>
      </c>
      <c r="E295">
        <v>483</v>
      </c>
      <c r="F295">
        <v>1484.502</v>
      </c>
      <c r="G295">
        <v>10</v>
      </c>
      <c r="H295" t="s">
        <v>7782</v>
      </c>
      <c r="I295" t="s">
        <v>7773</v>
      </c>
      <c r="J295" t="s">
        <v>5753</v>
      </c>
      <c r="K295">
        <v>11</v>
      </c>
      <c r="L295">
        <v>0.59</v>
      </c>
      <c r="M295">
        <v>11</v>
      </c>
      <c r="N295">
        <v>8</v>
      </c>
      <c r="O295" t="s">
        <v>7337</v>
      </c>
      <c r="R295" t="s">
        <v>7784</v>
      </c>
      <c r="S295" t="s">
        <v>7774</v>
      </c>
      <c r="T295" t="s">
        <v>7206</v>
      </c>
      <c r="U295" t="s">
        <v>7527</v>
      </c>
      <c r="V295" t="s">
        <v>7527</v>
      </c>
      <c r="W295">
        <v>5.56</v>
      </c>
      <c r="X295" t="s">
        <v>7900</v>
      </c>
      <c r="Y295">
        <v>1.8</v>
      </c>
      <c r="Z295" t="s">
        <v>7774</v>
      </c>
      <c r="AA295" t="s">
        <v>7783</v>
      </c>
      <c r="AB295" t="s">
        <v>7774</v>
      </c>
      <c r="AF295" t="s">
        <v>5678</v>
      </c>
      <c r="AG295">
        <v>42.77125642</v>
      </c>
      <c r="AH295">
        <v>-82.037568469999997</v>
      </c>
      <c r="AI295">
        <v>203.4</v>
      </c>
      <c r="AJ295">
        <v>290</v>
      </c>
      <c r="AL295">
        <v>15</v>
      </c>
      <c r="AM295">
        <v>986</v>
      </c>
      <c r="AN295">
        <v>1.996</v>
      </c>
      <c r="AO295">
        <v>-415.97300000000001</v>
      </c>
      <c r="AP295">
        <v>2113</v>
      </c>
      <c r="AQ295">
        <v>2114</v>
      </c>
      <c r="AT295">
        <v>1.23</v>
      </c>
      <c r="AU295">
        <v>1.23</v>
      </c>
      <c r="AW295">
        <v>2.14</v>
      </c>
      <c r="AX295">
        <v>2.14</v>
      </c>
      <c r="BD295">
        <v>0.59</v>
      </c>
      <c r="BE295">
        <v>11</v>
      </c>
      <c r="BF295" t="s">
        <v>1399</v>
      </c>
      <c r="BG295" t="s">
        <v>4186</v>
      </c>
      <c r="BH295">
        <v>302</v>
      </c>
      <c r="BI295" t="s">
        <v>5753</v>
      </c>
      <c r="BJ295" t="s">
        <v>7773</v>
      </c>
      <c r="BK295">
        <v>302</v>
      </c>
      <c r="BL295">
        <v>1590</v>
      </c>
      <c r="BS295">
        <v>13</v>
      </c>
      <c r="BT295">
        <v>0.66</v>
      </c>
      <c r="BU295">
        <v>0.57999999999999996</v>
      </c>
      <c r="BV295">
        <v>0.57999999999999996</v>
      </c>
      <c r="BW295">
        <v>42.77125642</v>
      </c>
      <c r="BX295">
        <v>-82.037568469999997</v>
      </c>
      <c r="BY295">
        <v>4735935.6720000003</v>
      </c>
      <c r="BZ295">
        <v>203.41</v>
      </c>
      <c r="CA295">
        <v>207.9</v>
      </c>
      <c r="CB295" t="s">
        <v>7552</v>
      </c>
      <c r="CC295">
        <v>7</v>
      </c>
      <c r="CD295">
        <v>10</v>
      </c>
      <c r="CE295">
        <v>12</v>
      </c>
      <c r="CF295">
        <v>12</v>
      </c>
      <c r="CG295" t="s">
        <v>5677</v>
      </c>
      <c r="CH295">
        <v>414</v>
      </c>
      <c r="CI295" t="s">
        <v>3290</v>
      </c>
      <c r="CJ295" t="s">
        <v>7332</v>
      </c>
      <c r="CK295">
        <v>5.56</v>
      </c>
      <c r="CL295">
        <v>1.8</v>
      </c>
      <c r="CM295" t="s">
        <v>4186</v>
      </c>
      <c r="CO295" t="str">
        <f>VLOOKUP(CM295,AutoSCAN_ORG!B302:CF2817,1,FALSE)</f>
        <v>AS00-0001020</v>
      </c>
      <c r="CP295">
        <f>VLOOKUP($CM295,AutoSCAN_ORG!$B$1:$CF$2516,2,FALSE)</f>
        <v>1484.498</v>
      </c>
      <c r="CQ295">
        <f>VLOOKUP($CM295,AutoSCAN_ORG!$B$1:$CF$2516,3,FALSE)</f>
        <v>11.821</v>
      </c>
      <c r="CR295">
        <f>VLOOKUP($CM295,AutoSCAN_ORG!$B$1:$CF$2516,4,FALSE)</f>
        <v>149.66399999999999</v>
      </c>
      <c r="CS295">
        <f>VLOOKUP($CM295,AutoSCAN_ORG!$B$1:$CF$2516,5,FALSE)</f>
        <v>6.2949999999999999</v>
      </c>
      <c r="CT295" t="str">
        <f>VLOOKUP($CM295,AutoSCAN_ORG!$B$1:$CF$2516,6,FALSE)</f>
        <v>MELO-CORR</v>
      </c>
      <c r="CU295">
        <f>VLOOKUP($CM295,AutoSCAN_ORG!$B$1:$CF$2516,7,FALSE)</f>
        <v>0</v>
      </c>
      <c r="CV295">
        <f>VLOOKUP($CM295,AutoSCAN_ORG!$B$1:$CF$2516,69,FALSE)</f>
        <v>0</v>
      </c>
      <c r="CW295">
        <f>VLOOKUP($CM295,AutoSCAN_ORG!$B$1:$CF$2516,70,FALSE)</f>
        <v>0</v>
      </c>
      <c r="CX295" t="str">
        <f>VLOOKUP($CM295,AutoSCAN_ORG!$B$1:$CF$2516,71,FALSE)</f>
        <v>Y</v>
      </c>
      <c r="CZ295" t="str">
        <f>VLOOKUP($CM295,AutoSCAN_ORG!$B$1:$CF$2516,73,FALSE)</f>
        <v>added</v>
      </c>
      <c r="DA295">
        <f>VLOOKUP($CM295,AutoSCAN_ORG!$B$1:$CF$2516,74,FALSE)</f>
        <v>0</v>
      </c>
      <c r="DB295">
        <f>VLOOKUP($CM295,AutoSCAN_ORG!$B$1:$CF$2516,75,FALSE)</f>
        <v>0</v>
      </c>
      <c r="DC295">
        <f>VLOOKUP($CM295,AutoSCAN_ORG!$B$1:$CF$2516,76,FALSE)</f>
        <v>0</v>
      </c>
      <c r="DD295">
        <f>VLOOKUP($CM295,AutoSCAN_ORG!$B$1:$CF$2516,77,FALSE)</f>
        <v>0</v>
      </c>
      <c r="DF295">
        <f>VLOOKUP($CM295,AutoSCAN_ORG!$B$1:$CF$2516,79,FALSE)</f>
        <v>10.68</v>
      </c>
      <c r="DG295">
        <f>VLOOKUP($CM295,AutoSCAN_ORG!$B$1:$CF$2516,80,FALSE)</f>
        <v>10.68</v>
      </c>
      <c r="DH295">
        <f>VLOOKUP($CM295,AutoSCAN_ORG!$B$1:$CF$2516,81,FALSE)</f>
        <v>1.2E-2</v>
      </c>
      <c r="DI295">
        <f>VLOOKUP($CM295,AutoSCAN_ORG!$B$1:$CF$2516,82,FALSE)</f>
        <v>2.7E-2</v>
      </c>
      <c r="DJ295">
        <f>VLOOKUP($CM295,AutoSCAN_ORG!$B$1:$CF$2516,83,FALSE)</f>
        <v>0.71199999999999997</v>
      </c>
    </row>
    <row r="296" spans="2:114" x14ac:dyDescent="0.35">
      <c r="B296" t="s">
        <v>4187</v>
      </c>
      <c r="C296">
        <v>303</v>
      </c>
      <c r="D296" t="s">
        <v>7778</v>
      </c>
      <c r="E296">
        <v>484</v>
      </c>
      <c r="F296">
        <v>1484.7159999999999</v>
      </c>
      <c r="G296">
        <v>10</v>
      </c>
      <c r="H296" t="s">
        <v>7782</v>
      </c>
      <c r="I296" t="s">
        <v>7773</v>
      </c>
      <c r="J296" t="s">
        <v>5753</v>
      </c>
      <c r="K296">
        <v>12</v>
      </c>
      <c r="L296">
        <v>0.66</v>
      </c>
      <c r="M296">
        <v>9</v>
      </c>
      <c r="N296">
        <v>8</v>
      </c>
      <c r="O296" t="s">
        <v>7560</v>
      </c>
      <c r="R296" t="s">
        <v>7784</v>
      </c>
      <c r="S296" t="s">
        <v>7774</v>
      </c>
      <c r="T296" t="s">
        <v>7206</v>
      </c>
      <c r="U296" t="s">
        <v>7527</v>
      </c>
      <c r="V296" t="s">
        <v>7527</v>
      </c>
      <c r="W296">
        <v>5.56</v>
      </c>
      <c r="X296" t="s">
        <v>7900</v>
      </c>
      <c r="Y296">
        <v>1.8</v>
      </c>
      <c r="Z296" t="s">
        <v>7774</v>
      </c>
      <c r="AA296" t="s">
        <v>7789</v>
      </c>
      <c r="AB296" t="s">
        <v>7774</v>
      </c>
      <c r="AF296" t="s">
        <v>5678</v>
      </c>
      <c r="AG296">
        <v>42.771254470000002</v>
      </c>
      <c r="AH296">
        <v>-82.037568570000005</v>
      </c>
      <c r="AI296">
        <v>203.4</v>
      </c>
      <c r="AJ296">
        <v>290</v>
      </c>
      <c r="AL296">
        <v>15</v>
      </c>
      <c r="AM296">
        <v>986</v>
      </c>
      <c r="AN296">
        <v>2.2120000000000002</v>
      </c>
      <c r="AO296">
        <v>-421.61399999999998</v>
      </c>
      <c r="AP296">
        <v>2115</v>
      </c>
      <c r="AQ296">
        <v>2116</v>
      </c>
      <c r="AT296">
        <v>1.24</v>
      </c>
      <c r="AU296">
        <v>1.24</v>
      </c>
      <c r="AW296">
        <v>2.15</v>
      </c>
      <c r="AX296">
        <v>2.14</v>
      </c>
      <c r="BD296">
        <v>0.66</v>
      </c>
      <c r="BE296">
        <v>9</v>
      </c>
      <c r="BF296" t="s">
        <v>1400</v>
      </c>
      <c r="BG296" t="s">
        <v>4187</v>
      </c>
      <c r="BH296">
        <v>303</v>
      </c>
      <c r="BI296" t="s">
        <v>5753</v>
      </c>
      <c r="BJ296" t="s">
        <v>7773</v>
      </c>
      <c r="BK296">
        <v>303</v>
      </c>
      <c r="BL296">
        <v>1590</v>
      </c>
      <c r="BS296">
        <v>13</v>
      </c>
      <c r="BT296">
        <v>0.66</v>
      </c>
      <c r="BU296">
        <v>0.57999999999999996</v>
      </c>
      <c r="BV296">
        <v>0.57999999999999996</v>
      </c>
      <c r="BW296">
        <v>42.771254470000002</v>
      </c>
      <c r="BX296">
        <v>-82.037568570000005</v>
      </c>
      <c r="BY296">
        <v>4735935.4560000002</v>
      </c>
      <c r="BZ296">
        <v>203.41</v>
      </c>
      <c r="CA296">
        <v>202.9</v>
      </c>
      <c r="CB296" t="s">
        <v>7553</v>
      </c>
      <c r="CC296">
        <v>7</v>
      </c>
      <c r="CD296">
        <v>10</v>
      </c>
      <c r="CE296">
        <v>12</v>
      </c>
      <c r="CF296">
        <v>12</v>
      </c>
      <c r="CG296" t="s">
        <v>5677</v>
      </c>
      <c r="CH296">
        <v>414</v>
      </c>
      <c r="CI296" t="s">
        <v>3290</v>
      </c>
      <c r="CJ296" t="s">
        <v>7332</v>
      </c>
      <c r="CK296">
        <v>5.56</v>
      </c>
      <c r="CL296">
        <v>1.9</v>
      </c>
      <c r="CM296" t="s">
        <v>4187</v>
      </c>
      <c r="CO296" t="str">
        <f>VLOOKUP(CM296,AutoSCAN_ORG!B303:CF2818,1,FALSE)</f>
        <v>AS00-0001021</v>
      </c>
      <c r="CP296">
        <f>VLOOKUP($CM296,AutoSCAN_ORG!$B$1:$CF$2516,2,FALSE)</f>
        <v>1484.713</v>
      </c>
      <c r="CQ296">
        <f>VLOOKUP($CM296,AutoSCAN_ORG!$B$1:$CF$2516,3,FALSE)</f>
        <v>8</v>
      </c>
      <c r="CR296">
        <f>VLOOKUP($CM296,AutoSCAN_ORG!$B$1:$CF$2516,4,FALSE)</f>
        <v>153.21199999999999</v>
      </c>
      <c r="CS296">
        <f>VLOOKUP($CM296,AutoSCAN_ORG!$B$1:$CF$2516,5,FALSE)</f>
        <v>6.2949999999999999</v>
      </c>
      <c r="CT296" t="str">
        <f>VLOOKUP($CM296,AutoSCAN_ORG!$B$1:$CF$2516,6,FALSE)</f>
        <v>MELO-CORR</v>
      </c>
      <c r="CU296">
        <f>VLOOKUP($CM296,AutoSCAN_ORG!$B$1:$CF$2516,7,FALSE)</f>
        <v>0</v>
      </c>
      <c r="CV296">
        <f>VLOOKUP($CM296,AutoSCAN_ORG!$B$1:$CF$2516,69,FALSE)</f>
        <v>0</v>
      </c>
      <c r="CW296">
        <f>VLOOKUP($CM296,AutoSCAN_ORG!$B$1:$CF$2516,70,FALSE)</f>
        <v>0</v>
      </c>
      <c r="CX296" t="str">
        <f>VLOOKUP($CM296,AutoSCAN_ORG!$B$1:$CF$2516,71,FALSE)</f>
        <v>Y</v>
      </c>
      <c r="CZ296" t="str">
        <f>VLOOKUP($CM296,AutoSCAN_ORG!$B$1:$CF$2516,73,FALSE)</f>
        <v>added</v>
      </c>
      <c r="DA296">
        <f>VLOOKUP($CM296,AutoSCAN_ORG!$B$1:$CF$2516,74,FALSE)</f>
        <v>0</v>
      </c>
      <c r="DB296">
        <f>VLOOKUP($CM296,AutoSCAN_ORG!$B$1:$CF$2516,75,FALSE)</f>
        <v>0</v>
      </c>
      <c r="DC296">
        <f>VLOOKUP($CM296,AutoSCAN_ORG!$B$1:$CF$2516,76,FALSE)</f>
        <v>0</v>
      </c>
      <c r="DD296">
        <f>VLOOKUP($CM296,AutoSCAN_ORG!$B$1:$CF$2516,77,FALSE)</f>
        <v>0</v>
      </c>
      <c r="DF296">
        <f>VLOOKUP($CM296,AutoSCAN_ORG!$B$1:$CF$2516,79,FALSE)</f>
        <v>11.81</v>
      </c>
      <c r="DG296">
        <f>VLOOKUP($CM296,AutoSCAN_ORG!$B$1:$CF$2516,80,FALSE)</f>
        <v>11.81</v>
      </c>
      <c r="DH296">
        <f>VLOOKUP($CM296,AutoSCAN_ORG!$B$1:$CF$2516,81,FALSE)</f>
        <v>1.4999999999999999E-2</v>
      </c>
      <c r="DI296">
        <f>VLOOKUP($CM296,AutoSCAN_ORG!$B$1:$CF$2516,82,FALSE)</f>
        <v>3.5000000000000003E-2</v>
      </c>
      <c r="DJ296">
        <f>VLOOKUP($CM296,AutoSCAN_ORG!$B$1:$CF$2516,83,FALSE)</f>
        <v>0.67600000000000005</v>
      </c>
    </row>
    <row r="297" spans="2:114" x14ac:dyDescent="0.35">
      <c r="B297" t="s">
        <v>6264</v>
      </c>
      <c r="C297">
        <v>295</v>
      </c>
      <c r="D297" t="s">
        <v>7778</v>
      </c>
      <c r="E297">
        <v>473</v>
      </c>
      <c r="F297">
        <v>1445.4680000000001</v>
      </c>
      <c r="G297">
        <v>10</v>
      </c>
      <c r="H297" t="s">
        <v>7798</v>
      </c>
      <c r="I297" t="s">
        <v>7773</v>
      </c>
      <c r="J297" t="s">
        <v>7810</v>
      </c>
      <c r="K297">
        <v>14</v>
      </c>
      <c r="L297">
        <v>0.78</v>
      </c>
      <c r="M297">
        <v>139</v>
      </c>
      <c r="N297">
        <v>6</v>
      </c>
      <c r="O297" t="s">
        <v>7831</v>
      </c>
      <c r="R297" t="s">
        <v>7805</v>
      </c>
      <c r="S297" t="s">
        <v>3293</v>
      </c>
      <c r="T297" t="s">
        <v>7205</v>
      </c>
      <c r="U297" t="s">
        <v>7547</v>
      </c>
      <c r="V297" t="s">
        <v>7547</v>
      </c>
      <c r="W297">
        <v>5.56</v>
      </c>
      <c r="X297" t="s">
        <v>7832</v>
      </c>
      <c r="Y297">
        <v>1.8</v>
      </c>
      <c r="Z297" t="s">
        <v>7774</v>
      </c>
      <c r="AA297" t="s">
        <v>7783</v>
      </c>
      <c r="AB297" t="s">
        <v>7774</v>
      </c>
      <c r="AC297">
        <v>25</v>
      </c>
      <c r="AD297">
        <v>25</v>
      </c>
      <c r="AE297">
        <v>20</v>
      </c>
      <c r="AF297" t="s">
        <v>5785</v>
      </c>
      <c r="AG297">
        <v>42.771610449999997</v>
      </c>
      <c r="AH297">
        <v>-82.037552259999998</v>
      </c>
      <c r="AI297">
        <v>203.2</v>
      </c>
      <c r="AJ297">
        <v>290</v>
      </c>
      <c r="AL297">
        <v>15</v>
      </c>
      <c r="AM297">
        <v>986</v>
      </c>
      <c r="AN297">
        <v>10.298</v>
      </c>
      <c r="AO297">
        <v>0</v>
      </c>
      <c r="AP297">
        <v>1915</v>
      </c>
      <c r="AQ297">
        <v>1947</v>
      </c>
      <c r="AT297">
        <v>1.1399999999999999</v>
      </c>
      <c r="AU297">
        <v>1.1200000000000001</v>
      </c>
      <c r="AW297">
        <v>1.97</v>
      </c>
      <c r="AX297">
        <v>1.94</v>
      </c>
      <c r="BD297">
        <v>0.78</v>
      </c>
      <c r="BE297">
        <v>139</v>
      </c>
      <c r="BF297" t="s">
        <v>6263</v>
      </c>
      <c r="BG297" t="s">
        <v>6264</v>
      </c>
      <c r="BH297">
        <v>295</v>
      </c>
      <c r="BI297" t="s">
        <v>7810</v>
      </c>
      <c r="BJ297" t="s">
        <v>7773</v>
      </c>
      <c r="BK297">
        <v>295</v>
      </c>
      <c r="BL297">
        <v>1560</v>
      </c>
      <c r="BS297">
        <v>12</v>
      </c>
      <c r="BT297">
        <v>0.7</v>
      </c>
      <c r="BU297">
        <v>0.63</v>
      </c>
      <c r="BV297">
        <v>0.64</v>
      </c>
      <c r="BW297">
        <v>42.771610449999997</v>
      </c>
      <c r="BX297">
        <v>-82.037552259999998</v>
      </c>
      <c r="BY297">
        <v>4735974.9689999996</v>
      </c>
      <c r="BZ297">
        <v>203.197</v>
      </c>
      <c r="CA297">
        <v>314.60000000000002</v>
      </c>
      <c r="CB297" t="s">
        <v>7548</v>
      </c>
      <c r="CC297">
        <v>7</v>
      </c>
      <c r="CD297">
        <v>10</v>
      </c>
      <c r="CE297">
        <v>11</v>
      </c>
      <c r="CF297">
        <v>11</v>
      </c>
      <c r="CG297" t="s">
        <v>5752</v>
      </c>
      <c r="CH297">
        <v>414</v>
      </c>
      <c r="CI297" t="s">
        <v>3710</v>
      </c>
      <c r="CJ297" t="s">
        <v>8656</v>
      </c>
      <c r="CK297">
        <v>5.56</v>
      </c>
      <c r="CL297">
        <v>1.8</v>
      </c>
      <c r="CM297" t="s">
        <v>6264</v>
      </c>
      <c r="CO297" t="e">
        <f>VLOOKUP(CM297,AutoSCAN_ORG!B295:CF2810,1,FALSE)</f>
        <v>#N/A</v>
      </c>
      <c r="CP297" t="e">
        <f>VLOOKUP($CM297,AutoSCAN_ORG!$B$1:$CF$2516,2,FALSE)</f>
        <v>#N/A</v>
      </c>
      <c r="CQ297" t="e">
        <f>VLOOKUP($CM297,AutoSCAN_ORG!$B$1:$CF$2516,3,FALSE)</f>
        <v>#N/A</v>
      </c>
      <c r="CR297" t="e">
        <f>VLOOKUP($CM297,AutoSCAN_ORG!$B$1:$CF$2516,4,FALSE)</f>
        <v>#N/A</v>
      </c>
      <c r="CS297" t="e">
        <f>VLOOKUP($CM297,AutoSCAN_ORG!$B$1:$CF$2516,5,FALSE)</f>
        <v>#N/A</v>
      </c>
      <c r="CT297" t="e">
        <f>VLOOKUP($CM297,AutoSCAN_ORG!$B$1:$CF$2516,6,FALSE)</f>
        <v>#N/A</v>
      </c>
      <c r="CU297" t="e">
        <f>VLOOKUP($CM297,AutoSCAN_ORG!$B$1:$CF$2516,7,FALSE)</f>
        <v>#N/A</v>
      </c>
      <c r="CV297" t="e">
        <f>VLOOKUP($CM297,AutoSCAN_ORG!$B$1:$CF$2516,69,FALSE)</f>
        <v>#N/A</v>
      </c>
      <c r="CW297" t="e">
        <f>VLOOKUP($CM297,AutoSCAN_ORG!$B$1:$CF$2516,70,FALSE)</f>
        <v>#N/A</v>
      </c>
      <c r="CX297" t="e">
        <f>VLOOKUP($CM297,AutoSCAN_ORG!$B$1:$CF$2516,71,FALSE)</f>
        <v>#N/A</v>
      </c>
      <c r="CY297" t="e">
        <f>VLOOKUP($CM297,AutoSCAN_ORG!$B$1:$CF$2516,72,FALSE)</f>
        <v>#N/A</v>
      </c>
      <c r="CZ297" t="e">
        <f>VLOOKUP($CM297,AutoSCAN_ORG!$B$1:$CF$2516,73,FALSE)</f>
        <v>#N/A</v>
      </c>
      <c r="DA297" t="e">
        <f>VLOOKUP($CM297,AutoSCAN_ORG!$B$1:$CF$2516,74,FALSE)</f>
        <v>#N/A</v>
      </c>
      <c r="DB297" t="e">
        <f>VLOOKUP($CM297,AutoSCAN_ORG!$B$1:$CF$2516,75,FALSE)</f>
        <v>#N/A</v>
      </c>
      <c r="DC297" t="e">
        <f>VLOOKUP($CM297,AutoSCAN_ORG!$B$1:$CF$2516,76,FALSE)</f>
        <v>#N/A</v>
      </c>
      <c r="DD297" t="e">
        <f>VLOOKUP($CM297,AutoSCAN_ORG!$B$1:$CF$2516,77,FALSE)</f>
        <v>#N/A</v>
      </c>
      <c r="DE297" t="e">
        <f>VLOOKUP($CM297,AutoSCAN_ORG!$B$1:$CF$2516,78,FALSE)</f>
        <v>#N/A</v>
      </c>
      <c r="DF297" t="e">
        <f>VLOOKUP($CM297,AutoSCAN_ORG!$B$1:$CF$2516,79,FALSE)</f>
        <v>#N/A</v>
      </c>
      <c r="DG297" t="e">
        <f>VLOOKUP($CM297,AutoSCAN_ORG!$B$1:$CF$2516,80,FALSE)</f>
        <v>#N/A</v>
      </c>
      <c r="DH297" t="e">
        <f>VLOOKUP($CM297,AutoSCAN_ORG!$B$1:$CF$2516,81,FALSE)</f>
        <v>#N/A</v>
      </c>
      <c r="DI297" t="e">
        <f>VLOOKUP($CM297,AutoSCAN_ORG!$B$1:$CF$2516,82,FALSE)</f>
        <v>#N/A</v>
      </c>
      <c r="DJ297" t="e">
        <f>VLOOKUP($CM297,AutoSCAN_ORG!$B$1:$CF$2516,83,FALSE)</f>
        <v>#N/A</v>
      </c>
    </row>
    <row r="298" spans="2:114" x14ac:dyDescent="0.35">
      <c r="B298" t="s">
        <v>6266</v>
      </c>
      <c r="C298">
        <v>296</v>
      </c>
      <c r="D298" t="s">
        <v>7778</v>
      </c>
      <c r="E298">
        <v>474</v>
      </c>
      <c r="F298">
        <v>1449.1669999999999</v>
      </c>
      <c r="G298">
        <v>10</v>
      </c>
      <c r="H298" t="s">
        <v>7798</v>
      </c>
      <c r="I298" t="s">
        <v>7773</v>
      </c>
      <c r="J298" t="s">
        <v>7810</v>
      </c>
      <c r="K298">
        <v>10</v>
      </c>
      <c r="L298">
        <v>0.56000000000000005</v>
      </c>
      <c r="M298">
        <v>170</v>
      </c>
      <c r="N298">
        <v>8</v>
      </c>
      <c r="O298" t="s">
        <v>7548</v>
      </c>
      <c r="R298" t="s">
        <v>7805</v>
      </c>
      <c r="S298" t="s">
        <v>3293</v>
      </c>
      <c r="T298" t="s">
        <v>7205</v>
      </c>
      <c r="U298" t="s">
        <v>7547</v>
      </c>
      <c r="V298" t="s">
        <v>7547</v>
      </c>
      <c r="W298">
        <v>5.56</v>
      </c>
      <c r="X298" t="s">
        <v>7832</v>
      </c>
      <c r="Y298">
        <v>1.7</v>
      </c>
      <c r="Z298" t="s">
        <v>7774</v>
      </c>
      <c r="AA298" t="s">
        <v>7783</v>
      </c>
      <c r="AB298" t="s">
        <v>3293</v>
      </c>
      <c r="AC298">
        <v>25</v>
      </c>
      <c r="AD298">
        <v>25</v>
      </c>
      <c r="AE298">
        <v>20</v>
      </c>
      <c r="AF298" t="s">
        <v>5785</v>
      </c>
      <c r="AG298">
        <v>42.77157708</v>
      </c>
      <c r="AH298">
        <v>-82.037553529999997</v>
      </c>
      <c r="AI298">
        <v>203.2</v>
      </c>
      <c r="AJ298">
        <v>290</v>
      </c>
      <c r="AL298">
        <v>15</v>
      </c>
      <c r="AM298">
        <v>986</v>
      </c>
      <c r="AN298">
        <v>13.981999999999999</v>
      </c>
      <c r="AO298">
        <v>0</v>
      </c>
      <c r="AP298">
        <v>1965</v>
      </c>
      <c r="AQ298">
        <v>1989</v>
      </c>
      <c r="AT298">
        <v>1.1599999999999999</v>
      </c>
      <c r="AU298">
        <v>1.1499999999999999</v>
      </c>
      <c r="AW298">
        <v>2.02</v>
      </c>
      <c r="AX298">
        <v>1.99</v>
      </c>
      <c r="BD298">
        <v>0.56000000000000005</v>
      </c>
      <c r="BE298">
        <v>170</v>
      </c>
      <c r="BF298" t="s">
        <v>6265</v>
      </c>
      <c r="BG298" t="s">
        <v>6266</v>
      </c>
      <c r="BH298">
        <v>296</v>
      </c>
      <c r="BI298" t="s">
        <v>7810</v>
      </c>
      <c r="BJ298" t="s">
        <v>7773</v>
      </c>
      <c r="BK298">
        <v>296</v>
      </c>
      <c r="BL298">
        <v>1560</v>
      </c>
      <c r="BS298">
        <v>12</v>
      </c>
      <c r="BT298">
        <v>0.69</v>
      </c>
      <c r="BU298">
        <v>0.62</v>
      </c>
      <c r="BV298">
        <v>0.63</v>
      </c>
      <c r="BW298">
        <v>42.77157708</v>
      </c>
      <c r="BX298">
        <v>-82.037553529999997</v>
      </c>
      <c r="BY298">
        <v>4735971.2649999997</v>
      </c>
      <c r="BZ298">
        <v>203.24</v>
      </c>
      <c r="CA298">
        <v>312.8</v>
      </c>
      <c r="CB298" t="s">
        <v>7396</v>
      </c>
      <c r="CC298">
        <v>7</v>
      </c>
      <c r="CD298">
        <v>10</v>
      </c>
      <c r="CE298">
        <v>11</v>
      </c>
      <c r="CF298">
        <v>11</v>
      </c>
      <c r="CG298" t="s">
        <v>5752</v>
      </c>
      <c r="CH298">
        <v>414</v>
      </c>
      <c r="CI298" t="s">
        <v>3710</v>
      </c>
      <c r="CJ298" t="s">
        <v>8656</v>
      </c>
      <c r="CK298">
        <v>5.56</v>
      </c>
      <c r="CL298">
        <v>1.7</v>
      </c>
      <c r="CM298" t="s">
        <v>6266</v>
      </c>
      <c r="CO298" t="e">
        <f>VLOOKUP(CM298,AutoSCAN_ORG!B296:CF2811,1,FALSE)</f>
        <v>#N/A</v>
      </c>
      <c r="CP298" t="e">
        <f>VLOOKUP($CM298,AutoSCAN_ORG!$B$1:$CF$2516,2,FALSE)</f>
        <v>#N/A</v>
      </c>
      <c r="CQ298" t="e">
        <f>VLOOKUP($CM298,AutoSCAN_ORG!$B$1:$CF$2516,3,FALSE)</f>
        <v>#N/A</v>
      </c>
      <c r="CR298" t="e">
        <f>VLOOKUP($CM298,AutoSCAN_ORG!$B$1:$CF$2516,4,FALSE)</f>
        <v>#N/A</v>
      </c>
      <c r="CS298" t="e">
        <f>VLOOKUP($CM298,AutoSCAN_ORG!$B$1:$CF$2516,5,FALSE)</f>
        <v>#N/A</v>
      </c>
      <c r="CT298" t="e">
        <f>VLOOKUP($CM298,AutoSCAN_ORG!$B$1:$CF$2516,6,FALSE)</f>
        <v>#N/A</v>
      </c>
      <c r="CU298" t="e">
        <f>VLOOKUP($CM298,AutoSCAN_ORG!$B$1:$CF$2516,7,FALSE)</f>
        <v>#N/A</v>
      </c>
      <c r="CV298" t="e">
        <f>VLOOKUP($CM298,AutoSCAN_ORG!$B$1:$CF$2516,69,FALSE)</f>
        <v>#N/A</v>
      </c>
      <c r="CW298" t="e">
        <f>VLOOKUP($CM298,AutoSCAN_ORG!$B$1:$CF$2516,70,FALSE)</f>
        <v>#N/A</v>
      </c>
      <c r="CX298" t="e">
        <f>VLOOKUP($CM298,AutoSCAN_ORG!$B$1:$CF$2516,71,FALSE)</f>
        <v>#N/A</v>
      </c>
      <c r="CY298" t="e">
        <f>VLOOKUP($CM298,AutoSCAN_ORG!$B$1:$CF$2516,72,FALSE)</f>
        <v>#N/A</v>
      </c>
      <c r="CZ298" t="e">
        <f>VLOOKUP($CM298,AutoSCAN_ORG!$B$1:$CF$2516,73,FALSE)</f>
        <v>#N/A</v>
      </c>
      <c r="DA298" t="e">
        <f>VLOOKUP($CM298,AutoSCAN_ORG!$B$1:$CF$2516,74,FALSE)</f>
        <v>#N/A</v>
      </c>
      <c r="DB298" t="e">
        <f>VLOOKUP($CM298,AutoSCAN_ORG!$B$1:$CF$2516,75,FALSE)</f>
        <v>#N/A</v>
      </c>
      <c r="DC298" t="e">
        <f>VLOOKUP($CM298,AutoSCAN_ORG!$B$1:$CF$2516,76,FALSE)</f>
        <v>#N/A</v>
      </c>
      <c r="DD298" t="e">
        <f>VLOOKUP($CM298,AutoSCAN_ORG!$B$1:$CF$2516,77,FALSE)</f>
        <v>#N/A</v>
      </c>
      <c r="DE298" t="e">
        <f>VLOOKUP($CM298,AutoSCAN_ORG!$B$1:$CF$2516,78,FALSE)</f>
        <v>#N/A</v>
      </c>
      <c r="DF298" t="e">
        <f>VLOOKUP($CM298,AutoSCAN_ORG!$B$1:$CF$2516,79,FALSE)</f>
        <v>#N/A</v>
      </c>
      <c r="DG298" t="e">
        <f>VLOOKUP($CM298,AutoSCAN_ORG!$B$1:$CF$2516,80,FALSE)</f>
        <v>#N/A</v>
      </c>
      <c r="DH298" t="e">
        <f>VLOOKUP($CM298,AutoSCAN_ORG!$B$1:$CF$2516,81,FALSE)</f>
        <v>#N/A</v>
      </c>
      <c r="DI298" t="e">
        <f>VLOOKUP($CM298,AutoSCAN_ORG!$B$1:$CF$2516,82,FALSE)</f>
        <v>#N/A</v>
      </c>
      <c r="DJ298" t="e">
        <f>VLOOKUP($CM298,AutoSCAN_ORG!$B$1:$CF$2516,83,FALSE)</f>
        <v>#N/A</v>
      </c>
    </row>
    <row r="299" spans="2:114" x14ac:dyDescent="0.35">
      <c r="B299" t="s">
        <v>4188</v>
      </c>
      <c r="C299">
        <v>304</v>
      </c>
      <c r="D299" t="s">
        <v>7778</v>
      </c>
      <c r="E299">
        <v>485</v>
      </c>
      <c r="F299">
        <v>1484.9690000000001</v>
      </c>
      <c r="G299">
        <v>10</v>
      </c>
      <c r="H299" t="s">
        <v>7782</v>
      </c>
      <c r="I299" t="s">
        <v>7773</v>
      </c>
      <c r="J299" t="s">
        <v>5753</v>
      </c>
      <c r="K299">
        <v>11</v>
      </c>
      <c r="L299">
        <v>0.61</v>
      </c>
      <c r="M299">
        <v>9</v>
      </c>
      <c r="N299">
        <v>6</v>
      </c>
      <c r="O299" t="s">
        <v>7525</v>
      </c>
      <c r="R299" t="s">
        <v>7784</v>
      </c>
      <c r="S299" t="s">
        <v>7774</v>
      </c>
      <c r="T299" t="s">
        <v>7206</v>
      </c>
      <c r="U299" t="s">
        <v>7527</v>
      </c>
      <c r="V299" t="s">
        <v>7527</v>
      </c>
      <c r="W299">
        <v>5.56</v>
      </c>
      <c r="X299" t="s">
        <v>7900</v>
      </c>
      <c r="Y299">
        <v>1.8</v>
      </c>
      <c r="Z299" t="s">
        <v>7774</v>
      </c>
      <c r="AA299" t="s">
        <v>7789</v>
      </c>
      <c r="AB299" t="s">
        <v>7774</v>
      </c>
      <c r="AF299" t="s">
        <v>5678</v>
      </c>
      <c r="AG299">
        <v>42.771252189999998</v>
      </c>
      <c r="AH299">
        <v>-82.037568680000007</v>
      </c>
      <c r="AI299">
        <v>203.4</v>
      </c>
      <c r="AJ299">
        <v>290</v>
      </c>
      <c r="AL299">
        <v>15</v>
      </c>
      <c r="AM299">
        <v>986</v>
      </c>
      <c r="AN299">
        <v>2.464</v>
      </c>
      <c r="AO299">
        <v>-417.51299999999998</v>
      </c>
      <c r="AP299">
        <v>2115</v>
      </c>
      <c r="AQ299">
        <v>2116</v>
      </c>
      <c r="AT299">
        <v>1.24</v>
      </c>
      <c r="AU299">
        <v>1.24</v>
      </c>
      <c r="AW299">
        <v>2.15</v>
      </c>
      <c r="AX299">
        <v>2.14</v>
      </c>
      <c r="BD299">
        <v>0.61</v>
      </c>
      <c r="BE299">
        <v>9</v>
      </c>
      <c r="BF299" t="s">
        <v>1401</v>
      </c>
      <c r="BG299" t="s">
        <v>4188</v>
      </c>
      <c r="BH299">
        <v>304</v>
      </c>
      <c r="BI299" t="s">
        <v>5753</v>
      </c>
      <c r="BJ299" t="s">
        <v>7773</v>
      </c>
      <c r="BK299">
        <v>304</v>
      </c>
      <c r="BL299">
        <v>1590</v>
      </c>
      <c r="BS299">
        <v>13</v>
      </c>
      <c r="BT299">
        <v>0.66</v>
      </c>
      <c r="BU299">
        <v>0.57999999999999996</v>
      </c>
      <c r="BV299">
        <v>0.57999999999999996</v>
      </c>
      <c r="BW299">
        <v>42.771252189999998</v>
      </c>
      <c r="BX299">
        <v>-82.037568680000007</v>
      </c>
      <c r="BY299">
        <v>4735935.2019999996</v>
      </c>
      <c r="BZ299">
        <v>203.40899999999999</v>
      </c>
      <c r="CA299">
        <v>201.2</v>
      </c>
      <c r="CB299" t="s">
        <v>7554</v>
      </c>
      <c r="CC299">
        <v>7</v>
      </c>
      <c r="CD299">
        <v>10</v>
      </c>
      <c r="CE299">
        <v>12</v>
      </c>
      <c r="CF299">
        <v>12</v>
      </c>
      <c r="CG299" t="s">
        <v>5677</v>
      </c>
      <c r="CH299">
        <v>414</v>
      </c>
      <c r="CI299" t="s">
        <v>3290</v>
      </c>
      <c r="CJ299" t="s">
        <v>7332</v>
      </c>
      <c r="CK299">
        <v>5.56</v>
      </c>
      <c r="CL299">
        <v>1.8</v>
      </c>
      <c r="CM299" t="s">
        <v>4188</v>
      </c>
      <c r="CO299" t="str">
        <f>VLOOKUP(CM299,AutoSCAN_ORG!B304:CF2819,1,FALSE)</f>
        <v>AS00-0001022</v>
      </c>
      <c r="CP299">
        <f>VLOOKUP($CM299,AutoSCAN_ORG!$B$1:$CF$2516,2,FALSE)</f>
        <v>1484.9639999999999</v>
      </c>
      <c r="CQ299">
        <f>VLOOKUP($CM299,AutoSCAN_ORG!$B$1:$CF$2516,3,FALSE)</f>
        <v>10.428000000000001</v>
      </c>
      <c r="CR299">
        <f>VLOOKUP($CM299,AutoSCAN_ORG!$B$1:$CF$2516,4,FALSE)</f>
        <v>154.124</v>
      </c>
      <c r="CS299">
        <f>VLOOKUP($CM299,AutoSCAN_ORG!$B$1:$CF$2516,5,FALSE)</f>
        <v>6.2949999999999999</v>
      </c>
      <c r="CT299" t="str">
        <f>VLOOKUP($CM299,AutoSCAN_ORG!$B$1:$CF$2516,6,FALSE)</f>
        <v>MELO-CORR</v>
      </c>
      <c r="CU299">
        <f>VLOOKUP($CM299,AutoSCAN_ORG!$B$1:$CF$2516,7,FALSE)</f>
        <v>0</v>
      </c>
      <c r="CV299">
        <f>VLOOKUP($CM299,AutoSCAN_ORG!$B$1:$CF$2516,69,FALSE)</f>
        <v>0</v>
      </c>
      <c r="CW299">
        <f>VLOOKUP($CM299,AutoSCAN_ORG!$B$1:$CF$2516,70,FALSE)</f>
        <v>0</v>
      </c>
      <c r="CX299" t="str">
        <f>VLOOKUP($CM299,AutoSCAN_ORG!$B$1:$CF$2516,71,FALSE)</f>
        <v>Y</v>
      </c>
      <c r="CZ299" t="str">
        <f>VLOOKUP($CM299,AutoSCAN_ORG!$B$1:$CF$2516,73,FALSE)</f>
        <v>added</v>
      </c>
      <c r="DA299">
        <f>VLOOKUP($CM299,AutoSCAN_ORG!$B$1:$CF$2516,74,FALSE)</f>
        <v>0</v>
      </c>
      <c r="DB299">
        <f>VLOOKUP($CM299,AutoSCAN_ORG!$B$1:$CF$2516,75,FALSE)</f>
        <v>0</v>
      </c>
      <c r="DC299">
        <f>VLOOKUP($CM299,AutoSCAN_ORG!$B$1:$CF$2516,76,FALSE)</f>
        <v>0</v>
      </c>
      <c r="DD299">
        <f>VLOOKUP($CM299,AutoSCAN_ORG!$B$1:$CF$2516,77,FALSE)</f>
        <v>0</v>
      </c>
      <c r="DF299">
        <f>VLOOKUP($CM299,AutoSCAN_ORG!$B$1:$CF$2516,79,FALSE)</f>
        <v>11.03</v>
      </c>
      <c r="DG299">
        <f>VLOOKUP($CM299,AutoSCAN_ORG!$B$1:$CF$2516,80,FALSE)</f>
        <v>11.03</v>
      </c>
      <c r="DH299">
        <f>VLOOKUP($CM299,AutoSCAN_ORG!$B$1:$CF$2516,81,FALSE)</f>
        <v>2.1999999999999999E-2</v>
      </c>
      <c r="DI299">
        <f>VLOOKUP($CM299,AutoSCAN_ORG!$B$1:$CF$2516,82,FALSE)</f>
        <v>4.8000000000000001E-2</v>
      </c>
      <c r="DJ299">
        <f>VLOOKUP($CM299,AutoSCAN_ORG!$B$1:$CF$2516,83,FALSE)</f>
        <v>0.67400000000000004</v>
      </c>
    </row>
    <row r="300" spans="2:114" x14ac:dyDescent="0.35">
      <c r="B300" t="s">
        <v>4183</v>
      </c>
      <c r="C300">
        <v>298</v>
      </c>
      <c r="D300" t="s">
        <v>7778</v>
      </c>
      <c r="E300">
        <v>479</v>
      </c>
      <c r="F300">
        <v>1483.279</v>
      </c>
      <c r="G300">
        <v>10</v>
      </c>
      <c r="H300" t="s">
        <v>7782</v>
      </c>
      <c r="I300" t="s">
        <v>7773</v>
      </c>
      <c r="J300" t="s">
        <v>7852</v>
      </c>
      <c r="K300">
        <v>11</v>
      </c>
      <c r="L300">
        <v>0.64</v>
      </c>
      <c r="M300">
        <v>41</v>
      </c>
      <c r="N300">
        <v>21</v>
      </c>
      <c r="O300" t="s">
        <v>7552</v>
      </c>
      <c r="Q300">
        <v>24</v>
      </c>
      <c r="R300" t="s">
        <v>7784</v>
      </c>
      <c r="S300" t="s">
        <v>7774</v>
      </c>
      <c r="T300" t="s">
        <v>7206</v>
      </c>
      <c r="U300" t="s">
        <v>7527</v>
      </c>
      <c r="V300" t="s">
        <v>7527</v>
      </c>
      <c r="W300">
        <v>5.56</v>
      </c>
      <c r="X300" t="s">
        <v>7900</v>
      </c>
      <c r="Y300">
        <v>1.8</v>
      </c>
      <c r="Z300" t="s">
        <v>7774</v>
      </c>
      <c r="AA300" t="s">
        <v>7788</v>
      </c>
      <c r="AB300" t="s">
        <v>7774</v>
      </c>
      <c r="AF300" t="s">
        <v>5939</v>
      </c>
      <c r="AG300">
        <v>42.771267629999997</v>
      </c>
      <c r="AH300">
        <v>-82.037567929999994</v>
      </c>
      <c r="AI300">
        <v>203.4</v>
      </c>
      <c r="AJ300">
        <v>290</v>
      </c>
      <c r="AL300">
        <v>15</v>
      </c>
      <c r="AM300">
        <v>986</v>
      </c>
      <c r="AN300">
        <v>0.75800000000000001</v>
      </c>
      <c r="AO300">
        <v>-414.108</v>
      </c>
      <c r="AP300">
        <v>2079</v>
      </c>
      <c r="AQ300">
        <v>2068</v>
      </c>
      <c r="AT300">
        <v>1.21</v>
      </c>
      <c r="AU300">
        <v>1.21</v>
      </c>
      <c r="AW300">
        <v>2.1</v>
      </c>
      <c r="AX300">
        <v>2.11</v>
      </c>
      <c r="BD300">
        <v>0.44</v>
      </c>
      <c r="BE300">
        <v>41</v>
      </c>
      <c r="BF300" t="s">
        <v>8686</v>
      </c>
      <c r="BG300" t="s">
        <v>4183</v>
      </c>
      <c r="BH300">
        <v>298</v>
      </c>
      <c r="BI300" t="s">
        <v>7852</v>
      </c>
      <c r="BJ300" t="s">
        <v>7773</v>
      </c>
      <c r="BK300">
        <v>298</v>
      </c>
      <c r="BL300">
        <v>1590</v>
      </c>
      <c r="BM300">
        <v>479</v>
      </c>
      <c r="BN300">
        <v>24</v>
      </c>
      <c r="BO300" t="s">
        <v>8660</v>
      </c>
      <c r="BS300">
        <v>13</v>
      </c>
      <c r="BT300">
        <v>0.67</v>
      </c>
      <c r="BU300">
        <v>0.6</v>
      </c>
      <c r="BV300">
        <v>0.59</v>
      </c>
      <c r="BW300">
        <v>42.771267629999997</v>
      </c>
      <c r="BX300">
        <v>-82.037567929999994</v>
      </c>
      <c r="BY300">
        <v>4735936.9170000004</v>
      </c>
      <c r="BZ300">
        <v>203.41200000000001</v>
      </c>
      <c r="CA300">
        <v>203.4</v>
      </c>
      <c r="CB300" t="s">
        <v>7550</v>
      </c>
      <c r="CC300">
        <v>7</v>
      </c>
      <c r="CD300">
        <v>10</v>
      </c>
      <c r="CE300">
        <v>11</v>
      </c>
      <c r="CF300">
        <v>11</v>
      </c>
      <c r="CG300" t="s">
        <v>5677</v>
      </c>
      <c r="CH300">
        <v>414</v>
      </c>
      <c r="CI300" t="s">
        <v>5823</v>
      </c>
      <c r="CJ300" t="s">
        <v>8661</v>
      </c>
      <c r="CK300">
        <v>5.56</v>
      </c>
      <c r="CM300" t="s">
        <v>4183</v>
      </c>
      <c r="CO300" t="str">
        <f>VLOOKUP(CM300,AutoSCAN_ORG!B298:CF2813,1,FALSE)</f>
        <v>AS00-0001017</v>
      </c>
      <c r="CP300">
        <f>VLOOKUP($CM300,AutoSCAN_ORG!$B$1:$CF$2516,2,FALSE)</f>
        <v>1483.2909999999999</v>
      </c>
      <c r="CQ300">
        <f>VLOOKUP($CM300,AutoSCAN_ORG!$B$1:$CF$2516,3,FALSE)</f>
        <v>8.7149999999999999</v>
      </c>
      <c r="CR300">
        <f>VLOOKUP($CM300,AutoSCAN_ORG!$B$1:$CF$2516,4,FALSE)</f>
        <v>148.79400000000001</v>
      </c>
      <c r="CS300">
        <f>VLOOKUP($CM300,AutoSCAN_ORG!$B$1:$CF$2516,5,FALSE)</f>
        <v>6.2949999999999999</v>
      </c>
      <c r="CT300" t="str">
        <f>VLOOKUP($CM300,AutoSCAN_ORG!$B$1:$CF$2516,6,FALSE)</f>
        <v>MELO-CORR</v>
      </c>
      <c r="CU300">
        <f>VLOOKUP($CM300,AutoSCAN_ORG!$B$1:$CF$2516,7,FALSE)</f>
        <v>0</v>
      </c>
      <c r="CV300">
        <f>VLOOKUP($CM300,AutoSCAN_ORG!$B$1:$CF$2516,69,FALSE)</f>
        <v>0</v>
      </c>
      <c r="CW300">
        <f>VLOOKUP($CM300,AutoSCAN_ORG!$B$1:$CF$2516,70,FALSE)</f>
        <v>0</v>
      </c>
      <c r="CX300" t="str">
        <f>VLOOKUP($CM300,AutoSCAN_ORG!$B$1:$CF$2516,71,FALSE)</f>
        <v>Y</v>
      </c>
      <c r="CY300">
        <f>VLOOKUP($CM300,AutoSCAN_ORG!$B$1:$CF$2516,72,FALSE)</f>
        <v>0</v>
      </c>
      <c r="CZ300">
        <f>VLOOKUP($CM300,AutoSCAN_ORG!$B$1:$CF$2516,73,FALSE)</f>
        <v>0</v>
      </c>
      <c r="DA300">
        <f>VLOOKUP($CM300,AutoSCAN_ORG!$B$1:$CF$2516,74,FALSE)</f>
        <v>0</v>
      </c>
      <c r="DB300">
        <f>VLOOKUP($CM300,AutoSCAN_ORG!$B$1:$CF$2516,75,FALSE)</f>
        <v>0</v>
      </c>
      <c r="DC300">
        <f>VLOOKUP($CM300,AutoSCAN_ORG!$B$1:$CF$2516,76,FALSE)</f>
        <v>0</v>
      </c>
      <c r="DD300">
        <f>VLOOKUP($CM300,AutoSCAN_ORG!$B$1:$CF$2516,77,FALSE)</f>
        <v>0</v>
      </c>
      <c r="DE300">
        <f>VLOOKUP($CM300,AutoSCAN_ORG!$B$1:$CF$2516,78,FALSE)</f>
        <v>0</v>
      </c>
      <c r="DF300">
        <f>VLOOKUP($CM300,AutoSCAN_ORG!$B$1:$CF$2516,79,FALSE)</f>
        <v>11.48</v>
      </c>
      <c r="DG300">
        <f>VLOOKUP($CM300,AutoSCAN_ORG!$B$1:$CF$2516,80,FALSE)</f>
        <v>11.48</v>
      </c>
      <c r="DH300">
        <f>VLOOKUP($CM300,AutoSCAN_ORG!$B$1:$CF$2516,81,FALSE)</f>
        <v>1.0999999999999999E-2</v>
      </c>
      <c r="DI300">
        <f>VLOOKUP($CM300,AutoSCAN_ORG!$B$1:$CF$2516,82,FALSE)</f>
        <v>1.7999999999999999E-2</v>
      </c>
      <c r="DJ300">
        <f>VLOOKUP($CM300,AutoSCAN_ORG!$B$1:$CF$2516,83,FALSE)</f>
        <v>0.71499999999999997</v>
      </c>
    </row>
    <row r="301" spans="2:114" x14ac:dyDescent="0.35">
      <c r="B301" t="s">
        <v>4189</v>
      </c>
      <c r="C301">
        <v>305</v>
      </c>
      <c r="D301" t="s">
        <v>7778</v>
      </c>
      <c r="E301">
        <v>486</v>
      </c>
      <c r="F301">
        <v>1485.1579999999999</v>
      </c>
      <c r="G301">
        <v>10</v>
      </c>
      <c r="H301" t="s">
        <v>7782</v>
      </c>
      <c r="I301" t="s">
        <v>7773</v>
      </c>
      <c r="J301" t="s">
        <v>5753</v>
      </c>
      <c r="K301">
        <v>11</v>
      </c>
      <c r="L301">
        <v>0.6</v>
      </c>
      <c r="M301">
        <v>10</v>
      </c>
      <c r="N301">
        <v>10</v>
      </c>
      <c r="O301" t="s">
        <v>7345</v>
      </c>
      <c r="R301" t="s">
        <v>7784</v>
      </c>
      <c r="S301" t="s">
        <v>7774</v>
      </c>
      <c r="T301" t="s">
        <v>7206</v>
      </c>
      <c r="U301" t="s">
        <v>7527</v>
      </c>
      <c r="V301" t="s">
        <v>7527</v>
      </c>
      <c r="W301">
        <v>5.56</v>
      </c>
      <c r="X301" t="s">
        <v>7900</v>
      </c>
      <c r="Y301">
        <v>1.8</v>
      </c>
      <c r="Z301" t="s">
        <v>7774</v>
      </c>
      <c r="AA301" t="s">
        <v>7783</v>
      </c>
      <c r="AB301" t="s">
        <v>7774</v>
      </c>
      <c r="AF301" t="s">
        <v>5678</v>
      </c>
      <c r="AG301">
        <v>42.771250479999999</v>
      </c>
      <c r="AH301">
        <v>-82.037568759999999</v>
      </c>
      <c r="AI301">
        <v>203.4</v>
      </c>
      <c r="AJ301">
        <v>290</v>
      </c>
      <c r="AL301">
        <v>15</v>
      </c>
      <c r="AM301">
        <v>986</v>
      </c>
      <c r="AN301">
        <v>2.6520000000000001</v>
      </c>
      <c r="AO301">
        <v>-420.32799999999997</v>
      </c>
      <c r="AP301">
        <v>2114</v>
      </c>
      <c r="AQ301">
        <v>2115</v>
      </c>
      <c r="AT301">
        <v>1.24</v>
      </c>
      <c r="AU301">
        <v>1.23</v>
      </c>
      <c r="AW301">
        <v>2.14</v>
      </c>
      <c r="AX301">
        <v>2.14</v>
      </c>
      <c r="BD301">
        <v>0.6</v>
      </c>
      <c r="BE301">
        <v>10</v>
      </c>
      <c r="BF301" t="s">
        <v>1402</v>
      </c>
      <c r="BG301" t="s">
        <v>4189</v>
      </c>
      <c r="BH301">
        <v>305</v>
      </c>
      <c r="BI301" t="s">
        <v>5753</v>
      </c>
      <c r="BJ301" t="s">
        <v>7773</v>
      </c>
      <c r="BK301">
        <v>305</v>
      </c>
      <c r="BL301">
        <v>1590</v>
      </c>
      <c r="BS301">
        <v>13</v>
      </c>
      <c r="BT301">
        <v>0.66</v>
      </c>
      <c r="BU301">
        <v>0.57999999999999996</v>
      </c>
      <c r="BV301">
        <v>0.57999999999999996</v>
      </c>
      <c r="BW301">
        <v>42.771250479999999</v>
      </c>
      <c r="BX301">
        <v>-82.037568759999999</v>
      </c>
      <c r="BY301">
        <v>4735935.0130000003</v>
      </c>
      <c r="BZ301">
        <v>203.40899999999999</v>
      </c>
      <c r="CA301">
        <v>205.5</v>
      </c>
      <c r="CB301" t="s">
        <v>7555</v>
      </c>
      <c r="CC301">
        <v>7</v>
      </c>
      <c r="CD301">
        <v>10</v>
      </c>
      <c r="CE301">
        <v>12</v>
      </c>
      <c r="CF301">
        <v>12</v>
      </c>
      <c r="CG301" t="s">
        <v>5677</v>
      </c>
      <c r="CH301">
        <v>414</v>
      </c>
      <c r="CI301" t="s">
        <v>3290</v>
      </c>
      <c r="CJ301" t="s">
        <v>7332</v>
      </c>
      <c r="CK301">
        <v>5.56</v>
      </c>
      <c r="CL301">
        <v>1.9</v>
      </c>
      <c r="CM301" t="s">
        <v>4189</v>
      </c>
      <c r="CO301" t="str">
        <f>VLOOKUP(CM301,AutoSCAN_ORG!B305:CF2820,1,FALSE)</f>
        <v>AS00-0001023</v>
      </c>
      <c r="CP301">
        <f>VLOOKUP($CM301,AutoSCAN_ORG!$B$1:$CF$2516,2,FALSE)</f>
        <v>1485.153</v>
      </c>
      <c r="CQ301">
        <f>VLOOKUP($CM301,AutoSCAN_ORG!$B$1:$CF$2516,3,FALSE)</f>
        <v>10.914</v>
      </c>
      <c r="CR301">
        <f>VLOOKUP($CM301,AutoSCAN_ORG!$B$1:$CF$2516,4,FALSE)</f>
        <v>150.52500000000001</v>
      </c>
      <c r="CS301">
        <f>VLOOKUP($CM301,AutoSCAN_ORG!$B$1:$CF$2516,5,FALSE)</f>
        <v>6.2949999999999999</v>
      </c>
      <c r="CT301" t="str">
        <f>VLOOKUP($CM301,AutoSCAN_ORG!$B$1:$CF$2516,6,FALSE)</f>
        <v>MELO-CORR</v>
      </c>
      <c r="CU301">
        <f>VLOOKUP($CM301,AutoSCAN_ORG!$B$1:$CF$2516,7,FALSE)</f>
        <v>0</v>
      </c>
      <c r="CV301">
        <f>VLOOKUP($CM301,AutoSCAN_ORG!$B$1:$CF$2516,69,FALSE)</f>
        <v>0</v>
      </c>
      <c r="CW301">
        <f>VLOOKUP($CM301,AutoSCAN_ORG!$B$1:$CF$2516,70,FALSE)</f>
        <v>0</v>
      </c>
      <c r="CX301" t="str">
        <f>VLOOKUP($CM301,AutoSCAN_ORG!$B$1:$CF$2516,71,FALSE)</f>
        <v>Y</v>
      </c>
      <c r="CZ301" t="str">
        <f>VLOOKUP($CM301,AutoSCAN_ORG!$B$1:$CF$2516,73,FALSE)</f>
        <v>added</v>
      </c>
      <c r="DA301">
        <f>VLOOKUP($CM301,AutoSCAN_ORG!$B$1:$CF$2516,74,FALSE)</f>
        <v>0</v>
      </c>
      <c r="DB301">
        <f>VLOOKUP($CM301,AutoSCAN_ORG!$B$1:$CF$2516,75,FALSE)</f>
        <v>0</v>
      </c>
      <c r="DC301">
        <f>VLOOKUP($CM301,AutoSCAN_ORG!$B$1:$CF$2516,76,FALSE)</f>
        <v>0</v>
      </c>
      <c r="DD301">
        <f>VLOOKUP($CM301,AutoSCAN_ORG!$B$1:$CF$2516,77,FALSE)</f>
        <v>0</v>
      </c>
      <c r="DF301">
        <f>VLOOKUP($CM301,AutoSCAN_ORG!$B$1:$CF$2516,79,FALSE)</f>
        <v>10.86</v>
      </c>
      <c r="DG301">
        <f>VLOOKUP($CM301,AutoSCAN_ORG!$B$1:$CF$2516,80,FALSE)</f>
        <v>10.86</v>
      </c>
      <c r="DH301">
        <f>VLOOKUP($CM301,AutoSCAN_ORG!$B$1:$CF$2516,81,FALSE)</f>
        <v>1E-3</v>
      </c>
      <c r="DI301">
        <f>VLOOKUP($CM301,AutoSCAN_ORG!$B$1:$CF$2516,82,FALSE)</f>
        <v>2E-3</v>
      </c>
      <c r="DJ301">
        <f>VLOOKUP($CM301,AutoSCAN_ORG!$B$1:$CF$2516,83,FALSE)</f>
        <v>0.64300000000000002</v>
      </c>
    </row>
    <row r="302" spans="2:114" x14ac:dyDescent="0.35">
      <c r="B302" t="s">
        <v>4190</v>
      </c>
      <c r="C302">
        <v>306</v>
      </c>
      <c r="D302" t="s">
        <v>7778</v>
      </c>
      <c r="E302">
        <v>487</v>
      </c>
      <c r="F302">
        <v>1485.748</v>
      </c>
      <c r="G302">
        <v>10</v>
      </c>
      <c r="H302" t="s">
        <v>7782</v>
      </c>
      <c r="I302" t="s">
        <v>7773</v>
      </c>
      <c r="J302" t="s">
        <v>5753</v>
      </c>
      <c r="K302">
        <v>12</v>
      </c>
      <c r="L302">
        <v>0.69</v>
      </c>
      <c r="M302">
        <v>11</v>
      </c>
      <c r="N302">
        <v>8</v>
      </c>
      <c r="O302" t="s">
        <v>7349</v>
      </c>
      <c r="R302" t="s">
        <v>7784</v>
      </c>
      <c r="S302" t="s">
        <v>7774</v>
      </c>
      <c r="T302" t="s">
        <v>7206</v>
      </c>
      <c r="U302" t="s">
        <v>7527</v>
      </c>
      <c r="V302" t="s">
        <v>7527</v>
      </c>
      <c r="W302">
        <v>5.56</v>
      </c>
      <c r="X302" t="s">
        <v>7900</v>
      </c>
      <c r="Y302">
        <v>1.8</v>
      </c>
      <c r="Z302" t="s">
        <v>7774</v>
      </c>
      <c r="AA302" t="s">
        <v>7783</v>
      </c>
      <c r="AB302" t="s">
        <v>7774</v>
      </c>
      <c r="AF302" t="s">
        <v>5678</v>
      </c>
      <c r="AG302">
        <v>42.771245139999998</v>
      </c>
      <c r="AH302">
        <v>-82.037569020000007</v>
      </c>
      <c r="AI302">
        <v>203.4</v>
      </c>
      <c r="AJ302">
        <v>290</v>
      </c>
      <c r="AL302">
        <v>15</v>
      </c>
      <c r="AM302">
        <v>986</v>
      </c>
      <c r="AN302">
        <v>3.242</v>
      </c>
      <c r="AO302">
        <v>-414.04500000000002</v>
      </c>
      <c r="AP302">
        <v>2113</v>
      </c>
      <c r="AQ302">
        <v>2114</v>
      </c>
      <c r="AT302">
        <v>1.23</v>
      </c>
      <c r="AU302">
        <v>1.23</v>
      </c>
      <c r="AW302">
        <v>2.14</v>
      </c>
      <c r="AX302">
        <v>2.14</v>
      </c>
      <c r="BD302">
        <v>0.69</v>
      </c>
      <c r="BE302">
        <v>11</v>
      </c>
      <c r="BF302" t="s">
        <v>1403</v>
      </c>
      <c r="BG302" t="s">
        <v>4190</v>
      </c>
      <c r="BH302">
        <v>306</v>
      </c>
      <c r="BI302" t="s">
        <v>5753</v>
      </c>
      <c r="BJ302" t="s">
        <v>7773</v>
      </c>
      <c r="BK302">
        <v>306</v>
      </c>
      <c r="BL302">
        <v>1590</v>
      </c>
      <c r="BS302">
        <v>13</v>
      </c>
      <c r="BT302">
        <v>0.66</v>
      </c>
      <c r="BU302">
        <v>0.57999999999999996</v>
      </c>
      <c r="BV302">
        <v>0.57999999999999996</v>
      </c>
      <c r="BW302">
        <v>42.771245139999998</v>
      </c>
      <c r="BX302">
        <v>-82.037569020000007</v>
      </c>
      <c r="BY302">
        <v>4735934.42</v>
      </c>
      <c r="BZ302">
        <v>203.40799999999999</v>
      </c>
      <c r="CA302">
        <v>208.9</v>
      </c>
      <c r="CB302" t="s">
        <v>7331</v>
      </c>
      <c r="CC302">
        <v>7</v>
      </c>
      <c r="CD302">
        <v>10</v>
      </c>
      <c r="CE302">
        <v>12</v>
      </c>
      <c r="CF302">
        <v>12</v>
      </c>
      <c r="CG302" t="s">
        <v>5677</v>
      </c>
      <c r="CH302">
        <v>414</v>
      </c>
      <c r="CI302" t="s">
        <v>3290</v>
      </c>
      <c r="CJ302" t="s">
        <v>7332</v>
      </c>
      <c r="CK302">
        <v>5.56</v>
      </c>
      <c r="CL302">
        <v>1.9</v>
      </c>
      <c r="CM302" t="s">
        <v>4190</v>
      </c>
      <c r="CO302" t="str">
        <f>VLOOKUP(CM302,AutoSCAN_ORG!B306:CF2821,1,FALSE)</f>
        <v>AS00-0001024</v>
      </c>
      <c r="CP302">
        <f>VLOOKUP($CM302,AutoSCAN_ORG!$B$1:$CF$2516,2,FALSE)</f>
        <v>1485.7429999999999</v>
      </c>
      <c r="CQ302">
        <f>VLOOKUP($CM302,AutoSCAN_ORG!$B$1:$CF$2516,3,FALSE)</f>
        <v>13.135</v>
      </c>
      <c r="CR302">
        <f>VLOOKUP($CM302,AutoSCAN_ORG!$B$1:$CF$2516,4,FALSE)</f>
        <v>149.761</v>
      </c>
      <c r="CS302">
        <f>VLOOKUP($CM302,AutoSCAN_ORG!$B$1:$CF$2516,5,FALSE)</f>
        <v>6.2949999999999999</v>
      </c>
      <c r="CT302" t="str">
        <f>VLOOKUP($CM302,AutoSCAN_ORG!$B$1:$CF$2516,6,FALSE)</f>
        <v>MELO-CORR</v>
      </c>
      <c r="CU302">
        <f>VLOOKUP($CM302,AutoSCAN_ORG!$B$1:$CF$2516,7,FALSE)</f>
        <v>0</v>
      </c>
      <c r="CV302">
        <f>VLOOKUP($CM302,AutoSCAN_ORG!$B$1:$CF$2516,69,FALSE)</f>
        <v>0</v>
      </c>
      <c r="CW302">
        <f>VLOOKUP($CM302,AutoSCAN_ORG!$B$1:$CF$2516,70,FALSE)</f>
        <v>0</v>
      </c>
      <c r="CX302" t="str">
        <f>VLOOKUP($CM302,AutoSCAN_ORG!$B$1:$CF$2516,71,FALSE)</f>
        <v>Y</v>
      </c>
      <c r="CZ302" t="str">
        <f>VLOOKUP($CM302,AutoSCAN_ORG!$B$1:$CF$2516,73,FALSE)</f>
        <v>added</v>
      </c>
      <c r="DA302">
        <f>VLOOKUP($CM302,AutoSCAN_ORG!$B$1:$CF$2516,74,FALSE)</f>
        <v>0</v>
      </c>
      <c r="DB302">
        <f>VLOOKUP($CM302,AutoSCAN_ORG!$B$1:$CF$2516,75,FALSE)</f>
        <v>0</v>
      </c>
      <c r="DC302">
        <f>VLOOKUP($CM302,AutoSCAN_ORG!$B$1:$CF$2516,76,FALSE)</f>
        <v>0</v>
      </c>
      <c r="DD302">
        <f>VLOOKUP($CM302,AutoSCAN_ORG!$B$1:$CF$2516,77,FALSE)</f>
        <v>0</v>
      </c>
      <c r="DF302">
        <f>VLOOKUP($CM302,AutoSCAN_ORG!$B$1:$CF$2516,79,FALSE)</f>
        <v>12.33</v>
      </c>
      <c r="DG302">
        <f>VLOOKUP($CM302,AutoSCAN_ORG!$B$1:$CF$2516,80,FALSE)</f>
        <v>12.33</v>
      </c>
      <c r="DH302">
        <f>VLOOKUP($CM302,AutoSCAN_ORG!$B$1:$CF$2516,81,FALSE)</f>
        <v>8.0000000000000002E-3</v>
      </c>
      <c r="DI302">
        <f>VLOOKUP($CM302,AutoSCAN_ORG!$B$1:$CF$2516,82,FALSE)</f>
        <v>1.6E-2</v>
      </c>
      <c r="DJ302">
        <f>VLOOKUP($CM302,AutoSCAN_ORG!$B$1:$CF$2516,83,FALSE)</f>
        <v>0.66100000000000003</v>
      </c>
    </row>
    <row r="303" spans="2:114" x14ac:dyDescent="0.35">
      <c r="B303" t="s">
        <v>4191</v>
      </c>
      <c r="C303">
        <v>307</v>
      </c>
      <c r="D303" t="s">
        <v>7778</v>
      </c>
      <c r="E303">
        <v>488</v>
      </c>
      <c r="F303">
        <v>1486.1869999999999</v>
      </c>
      <c r="G303">
        <v>10</v>
      </c>
      <c r="H303" t="s">
        <v>7782</v>
      </c>
      <c r="I303" t="s">
        <v>7773</v>
      </c>
      <c r="J303" t="s">
        <v>5753</v>
      </c>
      <c r="K303">
        <v>13</v>
      </c>
      <c r="L303">
        <v>0.7</v>
      </c>
      <c r="M303">
        <v>8</v>
      </c>
      <c r="N303">
        <v>7</v>
      </c>
      <c r="O303" t="s">
        <v>7555</v>
      </c>
      <c r="R303" t="s">
        <v>7784</v>
      </c>
      <c r="S303" t="s">
        <v>7774</v>
      </c>
      <c r="T303" t="s">
        <v>7206</v>
      </c>
      <c r="U303" t="s">
        <v>7527</v>
      </c>
      <c r="V303" t="s">
        <v>7527</v>
      </c>
      <c r="W303">
        <v>5.56</v>
      </c>
      <c r="X303" t="s">
        <v>7900</v>
      </c>
      <c r="Y303">
        <v>1.8</v>
      </c>
      <c r="Z303" t="s">
        <v>7774</v>
      </c>
      <c r="AA303" t="s">
        <v>7789</v>
      </c>
      <c r="AB303" t="s">
        <v>7774</v>
      </c>
      <c r="AF303" t="s">
        <v>5678</v>
      </c>
      <c r="AG303">
        <v>42.771241150000002</v>
      </c>
      <c r="AH303">
        <v>-82.037569219999995</v>
      </c>
      <c r="AI303">
        <v>203.4</v>
      </c>
      <c r="AJ303">
        <v>290</v>
      </c>
      <c r="AL303">
        <v>15</v>
      </c>
      <c r="AM303">
        <v>986</v>
      </c>
      <c r="AN303">
        <v>3.6829999999999998</v>
      </c>
      <c r="AO303">
        <v>-423.67700000000002</v>
      </c>
      <c r="AP303">
        <v>2116</v>
      </c>
      <c r="AQ303">
        <v>2116</v>
      </c>
      <c r="AT303">
        <v>1.24</v>
      </c>
      <c r="AU303">
        <v>1.24</v>
      </c>
      <c r="AW303">
        <v>2.15</v>
      </c>
      <c r="AX303">
        <v>2.15</v>
      </c>
      <c r="BD303">
        <v>0.7</v>
      </c>
      <c r="BE303">
        <v>8</v>
      </c>
      <c r="BF303" t="s">
        <v>1404</v>
      </c>
      <c r="BG303" t="s">
        <v>4191</v>
      </c>
      <c r="BH303">
        <v>307</v>
      </c>
      <c r="BI303" t="s">
        <v>5753</v>
      </c>
      <c r="BJ303" t="s">
        <v>7773</v>
      </c>
      <c r="BK303">
        <v>307</v>
      </c>
      <c r="BL303">
        <v>1590</v>
      </c>
      <c r="BS303">
        <v>13</v>
      </c>
      <c r="BT303">
        <v>0.66</v>
      </c>
      <c r="BU303">
        <v>0.57999999999999996</v>
      </c>
      <c r="BV303">
        <v>0.57999999999999996</v>
      </c>
      <c r="BW303">
        <v>42.771241150000002</v>
      </c>
      <c r="BX303">
        <v>-82.037569219999995</v>
      </c>
      <c r="BY303">
        <v>4735933.977</v>
      </c>
      <c r="BZ303">
        <v>203.40600000000001</v>
      </c>
      <c r="CA303">
        <v>203.8</v>
      </c>
      <c r="CB303" t="s">
        <v>7556</v>
      </c>
      <c r="CC303">
        <v>7</v>
      </c>
      <c r="CD303">
        <v>10</v>
      </c>
      <c r="CE303">
        <v>12</v>
      </c>
      <c r="CF303">
        <v>12</v>
      </c>
      <c r="CG303" t="s">
        <v>5677</v>
      </c>
      <c r="CH303">
        <v>414</v>
      </c>
      <c r="CI303" t="s">
        <v>3290</v>
      </c>
      <c r="CJ303" t="s">
        <v>7332</v>
      </c>
      <c r="CK303">
        <v>5.56</v>
      </c>
      <c r="CL303">
        <v>1.9</v>
      </c>
      <c r="CM303" t="s">
        <v>4191</v>
      </c>
      <c r="CO303" t="str">
        <f>VLOOKUP(CM303,AutoSCAN_ORG!B307:CF2822,1,FALSE)</f>
        <v>AS00-0001025</v>
      </c>
      <c r="CP303">
        <f>VLOOKUP($CM303,AutoSCAN_ORG!$B$1:$CF$2516,2,FALSE)</f>
        <v>1486.184</v>
      </c>
      <c r="CQ303">
        <f>VLOOKUP($CM303,AutoSCAN_ORG!$B$1:$CF$2516,3,FALSE)</f>
        <v>8.1839999999999993</v>
      </c>
      <c r="CR303">
        <f>VLOOKUP($CM303,AutoSCAN_ORG!$B$1:$CF$2516,4,FALSE)</f>
        <v>153.83799999999999</v>
      </c>
      <c r="CS303">
        <f>VLOOKUP($CM303,AutoSCAN_ORG!$B$1:$CF$2516,5,FALSE)</f>
        <v>6.2949999999999999</v>
      </c>
      <c r="CT303" t="str">
        <f>VLOOKUP($CM303,AutoSCAN_ORG!$B$1:$CF$2516,6,FALSE)</f>
        <v>MELO-CORR</v>
      </c>
      <c r="CU303">
        <f>VLOOKUP($CM303,AutoSCAN_ORG!$B$1:$CF$2516,7,FALSE)</f>
        <v>0</v>
      </c>
      <c r="CV303">
        <f>VLOOKUP($CM303,AutoSCAN_ORG!$B$1:$CF$2516,69,FALSE)</f>
        <v>0</v>
      </c>
      <c r="CW303">
        <f>VLOOKUP($CM303,AutoSCAN_ORG!$B$1:$CF$2516,70,FALSE)</f>
        <v>0</v>
      </c>
      <c r="CX303" t="str">
        <f>VLOOKUP($CM303,AutoSCAN_ORG!$B$1:$CF$2516,71,FALSE)</f>
        <v>Y</v>
      </c>
      <c r="CZ303" t="str">
        <f>VLOOKUP($CM303,AutoSCAN_ORG!$B$1:$CF$2516,73,FALSE)</f>
        <v>added</v>
      </c>
      <c r="DA303">
        <f>VLOOKUP($CM303,AutoSCAN_ORG!$B$1:$CF$2516,74,FALSE)</f>
        <v>0</v>
      </c>
      <c r="DB303">
        <f>VLOOKUP($CM303,AutoSCAN_ORG!$B$1:$CF$2516,75,FALSE)</f>
        <v>0</v>
      </c>
      <c r="DC303">
        <f>VLOOKUP($CM303,AutoSCAN_ORG!$B$1:$CF$2516,76,FALSE)</f>
        <v>0</v>
      </c>
      <c r="DD303">
        <f>VLOOKUP($CM303,AutoSCAN_ORG!$B$1:$CF$2516,77,FALSE)</f>
        <v>0</v>
      </c>
      <c r="DF303">
        <f>VLOOKUP($CM303,AutoSCAN_ORG!$B$1:$CF$2516,79,FALSE)</f>
        <v>12.54</v>
      </c>
      <c r="DG303">
        <f>VLOOKUP($CM303,AutoSCAN_ORG!$B$1:$CF$2516,80,FALSE)</f>
        <v>12.54</v>
      </c>
      <c r="DH303">
        <f>VLOOKUP($CM303,AutoSCAN_ORG!$B$1:$CF$2516,81,FALSE)</f>
        <v>2.1000000000000001E-2</v>
      </c>
      <c r="DI303">
        <f>VLOOKUP($CM303,AutoSCAN_ORG!$B$1:$CF$2516,82,FALSE)</f>
        <v>5.2999999999999999E-2</v>
      </c>
      <c r="DJ303">
        <f>VLOOKUP($CM303,AutoSCAN_ORG!$B$1:$CF$2516,83,FALSE)</f>
        <v>0.73699999999999999</v>
      </c>
    </row>
    <row r="304" spans="2:114" x14ac:dyDescent="0.35">
      <c r="B304" t="s">
        <v>4192</v>
      </c>
      <c r="C304">
        <v>308</v>
      </c>
      <c r="D304" t="s">
        <v>7778</v>
      </c>
      <c r="E304">
        <v>489</v>
      </c>
      <c r="F304">
        <v>1486.2739999999999</v>
      </c>
      <c r="G304">
        <v>10</v>
      </c>
      <c r="H304" t="s">
        <v>7782</v>
      </c>
      <c r="I304" t="s">
        <v>7773</v>
      </c>
      <c r="J304" t="s">
        <v>5753</v>
      </c>
      <c r="K304">
        <v>12</v>
      </c>
      <c r="L304">
        <v>0.67</v>
      </c>
      <c r="M304">
        <v>12</v>
      </c>
      <c r="N304">
        <v>8</v>
      </c>
      <c r="O304" t="s">
        <v>7349</v>
      </c>
      <c r="R304" t="s">
        <v>7784</v>
      </c>
      <c r="S304" t="s">
        <v>7774</v>
      </c>
      <c r="T304" t="s">
        <v>7206</v>
      </c>
      <c r="U304" t="s">
        <v>7527</v>
      </c>
      <c r="V304" t="s">
        <v>7527</v>
      </c>
      <c r="W304">
        <v>5.56</v>
      </c>
      <c r="X304" t="s">
        <v>7900</v>
      </c>
      <c r="Y304">
        <v>1.9</v>
      </c>
      <c r="Z304" t="s">
        <v>7774</v>
      </c>
      <c r="AA304" t="s">
        <v>7783</v>
      </c>
      <c r="AB304" t="s">
        <v>7774</v>
      </c>
      <c r="AF304" t="s">
        <v>5678</v>
      </c>
      <c r="AG304">
        <v>42.771240380000002</v>
      </c>
      <c r="AH304">
        <v>-82.037569259999998</v>
      </c>
      <c r="AI304">
        <v>203.4</v>
      </c>
      <c r="AJ304">
        <v>290</v>
      </c>
      <c r="AL304">
        <v>15</v>
      </c>
      <c r="AM304">
        <v>986</v>
      </c>
      <c r="AN304">
        <v>3.7669999999999999</v>
      </c>
      <c r="AO304">
        <v>-413.73599999999999</v>
      </c>
      <c r="AP304">
        <v>2111</v>
      </c>
      <c r="AQ304">
        <v>2113</v>
      </c>
      <c r="AT304">
        <v>1.23</v>
      </c>
      <c r="AU304">
        <v>1.23</v>
      </c>
      <c r="AW304">
        <v>2.14</v>
      </c>
      <c r="AX304">
        <v>2.14</v>
      </c>
      <c r="BD304">
        <v>0.67</v>
      </c>
      <c r="BE304">
        <v>12</v>
      </c>
      <c r="BF304" t="s">
        <v>1405</v>
      </c>
      <c r="BG304" t="s">
        <v>4192</v>
      </c>
      <c r="BH304">
        <v>308</v>
      </c>
      <c r="BI304" t="s">
        <v>5753</v>
      </c>
      <c r="BJ304" t="s">
        <v>7773</v>
      </c>
      <c r="BK304">
        <v>308</v>
      </c>
      <c r="BL304">
        <v>1590</v>
      </c>
      <c r="BS304">
        <v>13</v>
      </c>
      <c r="BT304">
        <v>0.66</v>
      </c>
      <c r="BU304">
        <v>0.57999999999999996</v>
      </c>
      <c r="BV304">
        <v>0.57999999999999996</v>
      </c>
      <c r="BW304">
        <v>42.771240380000002</v>
      </c>
      <c r="BX304">
        <v>-82.037569259999998</v>
      </c>
      <c r="BY304">
        <v>4735933.892</v>
      </c>
      <c r="BZ304">
        <v>203.40600000000001</v>
      </c>
      <c r="CA304">
        <v>209.1</v>
      </c>
      <c r="CB304" t="s">
        <v>7331</v>
      </c>
      <c r="CC304">
        <v>7</v>
      </c>
      <c r="CD304">
        <v>10</v>
      </c>
      <c r="CE304">
        <v>12</v>
      </c>
      <c r="CF304">
        <v>12</v>
      </c>
      <c r="CG304" t="s">
        <v>5677</v>
      </c>
      <c r="CH304">
        <v>414</v>
      </c>
      <c r="CI304" t="s">
        <v>3290</v>
      </c>
      <c r="CJ304" t="s">
        <v>7332</v>
      </c>
      <c r="CK304">
        <v>5.56</v>
      </c>
      <c r="CL304">
        <v>1.8</v>
      </c>
      <c r="CM304" t="s">
        <v>4192</v>
      </c>
      <c r="CO304" t="str">
        <f>VLOOKUP(CM304,AutoSCAN_ORG!B308:CF2823,1,FALSE)</f>
        <v>AS00-0001026</v>
      </c>
      <c r="CP304">
        <f>VLOOKUP($CM304,AutoSCAN_ORG!$B$1:$CF$2516,2,FALSE)</f>
        <v>1486.27</v>
      </c>
      <c r="CQ304">
        <f>VLOOKUP($CM304,AutoSCAN_ORG!$B$1:$CF$2516,3,FALSE)</f>
        <v>9.4220000000000006</v>
      </c>
      <c r="CR304">
        <f>VLOOKUP($CM304,AutoSCAN_ORG!$B$1:$CF$2516,4,FALSE)</f>
        <v>144.98400000000001</v>
      </c>
      <c r="CS304">
        <f>VLOOKUP($CM304,AutoSCAN_ORG!$B$1:$CF$2516,5,FALSE)</f>
        <v>6.3760000000000003</v>
      </c>
      <c r="CT304" t="str">
        <f>VLOOKUP($CM304,AutoSCAN_ORG!$B$1:$CF$2516,6,FALSE)</f>
        <v>MELO-CORR</v>
      </c>
      <c r="CU304">
        <f>VLOOKUP($CM304,AutoSCAN_ORG!$B$1:$CF$2516,7,FALSE)</f>
        <v>0</v>
      </c>
      <c r="CV304">
        <f>VLOOKUP($CM304,AutoSCAN_ORG!$B$1:$CF$2516,69,FALSE)</f>
        <v>0</v>
      </c>
      <c r="CW304">
        <f>VLOOKUP($CM304,AutoSCAN_ORG!$B$1:$CF$2516,70,FALSE)</f>
        <v>0</v>
      </c>
      <c r="CX304" t="str">
        <f>VLOOKUP($CM304,AutoSCAN_ORG!$B$1:$CF$2516,71,FALSE)</f>
        <v>Y</v>
      </c>
      <c r="CZ304" t="str">
        <f>VLOOKUP($CM304,AutoSCAN_ORG!$B$1:$CF$2516,73,FALSE)</f>
        <v>added</v>
      </c>
      <c r="DA304">
        <f>VLOOKUP($CM304,AutoSCAN_ORG!$B$1:$CF$2516,74,FALSE)</f>
        <v>0</v>
      </c>
      <c r="DB304">
        <f>VLOOKUP($CM304,AutoSCAN_ORG!$B$1:$CF$2516,75,FALSE)</f>
        <v>0</v>
      </c>
      <c r="DC304">
        <f>VLOOKUP($CM304,AutoSCAN_ORG!$B$1:$CF$2516,76,FALSE)</f>
        <v>0</v>
      </c>
      <c r="DD304">
        <f>VLOOKUP($CM304,AutoSCAN_ORG!$B$1:$CF$2516,77,FALSE)</f>
        <v>0</v>
      </c>
      <c r="DF304">
        <f>VLOOKUP($CM304,AutoSCAN_ORG!$B$1:$CF$2516,79,FALSE)</f>
        <v>12</v>
      </c>
      <c r="DG304">
        <f>VLOOKUP($CM304,AutoSCAN_ORG!$B$1:$CF$2516,80,FALSE)</f>
        <v>12</v>
      </c>
      <c r="DH304">
        <f>VLOOKUP($CM304,AutoSCAN_ORG!$B$1:$CF$2516,81,FALSE)</f>
        <v>5.0000000000000001E-3</v>
      </c>
      <c r="DI304">
        <f>VLOOKUP($CM304,AutoSCAN_ORG!$B$1:$CF$2516,82,FALSE)</f>
        <v>8.0000000000000002E-3</v>
      </c>
      <c r="DJ304">
        <f>VLOOKUP($CM304,AutoSCAN_ORG!$B$1:$CF$2516,83,FALSE)</f>
        <v>0.77700000000000002</v>
      </c>
    </row>
    <row r="305" spans="2:114" x14ac:dyDescent="0.35">
      <c r="B305" t="s">
        <v>4193</v>
      </c>
      <c r="C305">
        <v>309</v>
      </c>
      <c r="D305" t="s">
        <v>7778</v>
      </c>
      <c r="E305">
        <v>490</v>
      </c>
      <c r="F305">
        <v>1486.3689999999999</v>
      </c>
      <c r="G305">
        <v>10</v>
      </c>
      <c r="H305" t="s">
        <v>7782</v>
      </c>
      <c r="I305" t="s">
        <v>7773</v>
      </c>
      <c r="J305" t="s">
        <v>5753</v>
      </c>
      <c r="K305">
        <v>11</v>
      </c>
      <c r="L305">
        <v>0.64</v>
      </c>
      <c r="M305">
        <v>12</v>
      </c>
      <c r="N305">
        <v>11</v>
      </c>
      <c r="O305" t="s">
        <v>7349</v>
      </c>
      <c r="Q305">
        <v>25</v>
      </c>
      <c r="R305" t="s">
        <v>7784</v>
      </c>
      <c r="S305" t="s">
        <v>7774</v>
      </c>
      <c r="T305" t="s">
        <v>7206</v>
      </c>
      <c r="U305" t="s">
        <v>7527</v>
      </c>
      <c r="V305" t="s">
        <v>7527</v>
      </c>
      <c r="W305">
        <v>5.56</v>
      </c>
      <c r="X305" t="s">
        <v>7900</v>
      </c>
      <c r="Y305">
        <v>1.8</v>
      </c>
      <c r="Z305" t="s">
        <v>7774</v>
      </c>
      <c r="AA305" t="s">
        <v>7788</v>
      </c>
      <c r="AB305" t="s">
        <v>7774</v>
      </c>
      <c r="AC305">
        <v>10</v>
      </c>
      <c r="AD305">
        <v>10</v>
      </c>
      <c r="AE305">
        <v>12</v>
      </c>
      <c r="AF305" t="s">
        <v>5683</v>
      </c>
      <c r="AG305">
        <v>42.771239520000002</v>
      </c>
      <c r="AH305">
        <v>-82.037569300000001</v>
      </c>
      <c r="AI305">
        <v>203.4</v>
      </c>
      <c r="AJ305">
        <v>290</v>
      </c>
      <c r="AL305">
        <v>15</v>
      </c>
      <c r="AM305">
        <v>986</v>
      </c>
      <c r="AN305">
        <v>3.8620000000000001</v>
      </c>
      <c r="AO305">
        <v>-413.32900000000001</v>
      </c>
      <c r="AP305">
        <v>2112</v>
      </c>
      <c r="AQ305">
        <v>2113</v>
      </c>
      <c r="AT305">
        <v>1.23</v>
      </c>
      <c r="AU305">
        <v>1.23</v>
      </c>
      <c r="AW305">
        <v>2.14</v>
      </c>
      <c r="AX305">
        <v>2.14</v>
      </c>
      <c r="BD305">
        <v>0.64</v>
      </c>
      <c r="BE305">
        <v>12</v>
      </c>
      <c r="BF305" t="s">
        <v>1406</v>
      </c>
      <c r="BG305" t="s">
        <v>4193</v>
      </c>
      <c r="BH305">
        <v>309</v>
      </c>
      <c r="BI305" t="s">
        <v>5753</v>
      </c>
      <c r="BJ305" t="s">
        <v>7773</v>
      </c>
      <c r="BK305">
        <v>309</v>
      </c>
      <c r="BL305">
        <v>1590</v>
      </c>
      <c r="BM305">
        <v>491</v>
      </c>
      <c r="BN305">
        <v>25</v>
      </c>
      <c r="BS305">
        <v>13</v>
      </c>
      <c r="BT305">
        <v>0.66</v>
      </c>
      <c r="BU305">
        <v>0.57999999999999996</v>
      </c>
      <c r="BV305">
        <v>0.57999999999999996</v>
      </c>
      <c r="BW305">
        <v>42.771239520000002</v>
      </c>
      <c r="BX305">
        <v>-82.037569300000001</v>
      </c>
      <c r="BY305">
        <v>4735933.7970000003</v>
      </c>
      <c r="BZ305">
        <v>203.40600000000001</v>
      </c>
      <c r="CA305">
        <v>208.1</v>
      </c>
      <c r="CB305" t="s">
        <v>7552</v>
      </c>
      <c r="CC305">
        <v>7</v>
      </c>
      <c r="CD305">
        <v>10</v>
      </c>
      <c r="CE305">
        <v>12</v>
      </c>
      <c r="CF305">
        <v>12</v>
      </c>
      <c r="CG305" t="s">
        <v>5677</v>
      </c>
      <c r="CH305">
        <v>414</v>
      </c>
      <c r="CI305" t="s">
        <v>3290</v>
      </c>
      <c r="CJ305" t="s">
        <v>7332</v>
      </c>
      <c r="CK305">
        <v>5.56</v>
      </c>
      <c r="CL305">
        <v>1.9</v>
      </c>
      <c r="CM305" t="s">
        <v>4193</v>
      </c>
      <c r="CO305" t="str">
        <f>VLOOKUP(CM305,AutoSCAN_ORG!B309:CF2824,1,FALSE)</f>
        <v>AS00-0001027</v>
      </c>
      <c r="CP305">
        <f>VLOOKUP($CM305,AutoSCAN_ORG!$B$1:$CF$2516,2,FALSE)</f>
        <v>1486.3630000000001</v>
      </c>
      <c r="CQ305">
        <f>VLOOKUP($CM305,AutoSCAN_ORG!$B$1:$CF$2516,3,FALSE)</f>
        <v>11.756</v>
      </c>
      <c r="CR305">
        <f>VLOOKUP($CM305,AutoSCAN_ORG!$B$1:$CF$2516,4,FALSE)</f>
        <v>149.65899999999999</v>
      </c>
      <c r="CS305">
        <f>VLOOKUP($CM305,AutoSCAN_ORG!$B$1:$CF$2516,5,FALSE)</f>
        <v>6.2949999999999999</v>
      </c>
      <c r="CT305" t="str">
        <f>VLOOKUP($CM305,AutoSCAN_ORG!$B$1:$CF$2516,6,FALSE)</f>
        <v>MELO-CORR</v>
      </c>
      <c r="CU305">
        <f>VLOOKUP($CM305,AutoSCAN_ORG!$B$1:$CF$2516,7,FALSE)</f>
        <v>0</v>
      </c>
      <c r="CV305">
        <f>VLOOKUP($CM305,AutoSCAN_ORG!$B$1:$CF$2516,69,FALSE)</f>
        <v>0</v>
      </c>
      <c r="CW305">
        <f>VLOOKUP($CM305,AutoSCAN_ORG!$B$1:$CF$2516,70,FALSE)</f>
        <v>0</v>
      </c>
      <c r="CX305" t="str">
        <f>VLOOKUP($CM305,AutoSCAN_ORG!$B$1:$CF$2516,71,FALSE)</f>
        <v>Y</v>
      </c>
      <c r="CZ305" t="str">
        <f>VLOOKUP($CM305,AutoSCAN_ORG!$B$1:$CF$2516,73,FALSE)</f>
        <v>added</v>
      </c>
      <c r="DA305">
        <f>VLOOKUP($CM305,AutoSCAN_ORG!$B$1:$CF$2516,74,FALSE)</f>
        <v>0</v>
      </c>
      <c r="DB305">
        <f>VLOOKUP($CM305,AutoSCAN_ORG!$B$1:$CF$2516,75,FALSE)</f>
        <v>0</v>
      </c>
      <c r="DC305">
        <f>VLOOKUP($CM305,AutoSCAN_ORG!$B$1:$CF$2516,76,FALSE)</f>
        <v>0</v>
      </c>
      <c r="DD305">
        <f>VLOOKUP($CM305,AutoSCAN_ORG!$B$1:$CF$2516,77,FALSE)</f>
        <v>0</v>
      </c>
      <c r="DF305">
        <f>VLOOKUP($CM305,AutoSCAN_ORG!$B$1:$CF$2516,79,FALSE)</f>
        <v>11.44</v>
      </c>
      <c r="DG305">
        <f>VLOOKUP($CM305,AutoSCAN_ORG!$B$1:$CF$2516,80,FALSE)</f>
        <v>11.44</v>
      </c>
      <c r="DH305">
        <f>VLOOKUP($CM305,AutoSCAN_ORG!$B$1:$CF$2516,81,FALSE)</f>
        <v>-1.0999999999999999E-2</v>
      </c>
      <c r="DI305">
        <f>VLOOKUP($CM305,AutoSCAN_ORG!$B$1:$CF$2516,82,FALSE)</f>
        <v>-2.1000000000000001E-2</v>
      </c>
      <c r="DJ305">
        <f>VLOOKUP($CM305,AutoSCAN_ORG!$B$1:$CF$2516,83,FALSE)</f>
        <v>0.81699999999999995</v>
      </c>
    </row>
    <row r="306" spans="2:114" x14ac:dyDescent="0.35">
      <c r="B306" t="s">
        <v>4194</v>
      </c>
      <c r="C306">
        <v>311</v>
      </c>
      <c r="D306" t="s">
        <v>7778</v>
      </c>
      <c r="E306">
        <v>492</v>
      </c>
      <c r="F306">
        <v>1486.41</v>
      </c>
      <c r="G306">
        <v>10</v>
      </c>
      <c r="H306" t="s">
        <v>7782</v>
      </c>
      <c r="I306" t="s">
        <v>7773</v>
      </c>
      <c r="J306" t="s">
        <v>5753</v>
      </c>
      <c r="K306">
        <v>12</v>
      </c>
      <c r="L306">
        <v>0.69</v>
      </c>
      <c r="M306">
        <v>14</v>
      </c>
      <c r="N306">
        <v>8</v>
      </c>
      <c r="O306" t="s">
        <v>7349</v>
      </c>
      <c r="Q306">
        <v>25</v>
      </c>
      <c r="R306" t="s">
        <v>7784</v>
      </c>
      <c r="S306" t="s">
        <v>7774</v>
      </c>
      <c r="T306" t="s">
        <v>7206</v>
      </c>
      <c r="U306" t="s">
        <v>7527</v>
      </c>
      <c r="V306" t="s">
        <v>7527</v>
      </c>
      <c r="W306">
        <v>5.56</v>
      </c>
      <c r="X306" t="s">
        <v>7900</v>
      </c>
      <c r="Y306">
        <v>1.8</v>
      </c>
      <c r="Z306" t="s">
        <v>7774</v>
      </c>
      <c r="AA306" t="s">
        <v>7783</v>
      </c>
      <c r="AB306" t="s">
        <v>7774</v>
      </c>
      <c r="AF306" t="s">
        <v>5678</v>
      </c>
      <c r="AG306">
        <v>42.77123916</v>
      </c>
      <c r="AH306">
        <v>-82.037569320000003</v>
      </c>
      <c r="AI306">
        <v>203.4</v>
      </c>
      <c r="AJ306">
        <v>290</v>
      </c>
      <c r="AL306">
        <v>15</v>
      </c>
      <c r="AM306">
        <v>986</v>
      </c>
      <c r="AN306">
        <v>3.9020000000000001</v>
      </c>
      <c r="AO306">
        <v>-413.93599999999998</v>
      </c>
      <c r="AP306">
        <v>2108</v>
      </c>
      <c r="AQ306">
        <v>2110</v>
      </c>
      <c r="AT306">
        <v>1.23</v>
      </c>
      <c r="AU306">
        <v>1.23</v>
      </c>
      <c r="AW306">
        <v>2.14</v>
      </c>
      <c r="AX306">
        <v>2.14</v>
      </c>
      <c r="BD306">
        <v>0.69</v>
      </c>
      <c r="BE306">
        <v>14</v>
      </c>
      <c r="BF306" t="s">
        <v>1407</v>
      </c>
      <c r="BG306" t="s">
        <v>4194</v>
      </c>
      <c r="BH306">
        <v>311</v>
      </c>
      <c r="BI306" t="s">
        <v>5753</v>
      </c>
      <c r="BJ306" t="s">
        <v>7773</v>
      </c>
      <c r="BK306">
        <v>311</v>
      </c>
      <c r="BL306">
        <v>1590</v>
      </c>
      <c r="BM306">
        <v>491</v>
      </c>
      <c r="BN306">
        <v>25</v>
      </c>
      <c r="BS306">
        <v>13</v>
      </c>
      <c r="BT306">
        <v>0.66</v>
      </c>
      <c r="BU306">
        <v>0.57999999999999996</v>
      </c>
      <c r="BV306">
        <v>0.57999999999999996</v>
      </c>
      <c r="BW306">
        <v>42.77123916</v>
      </c>
      <c r="BX306">
        <v>-82.037569320000003</v>
      </c>
      <c r="BY306">
        <v>4735933.7570000002</v>
      </c>
      <c r="BZ306">
        <v>203.40600000000001</v>
      </c>
      <c r="CA306">
        <v>209.1</v>
      </c>
      <c r="CB306" t="s">
        <v>7331</v>
      </c>
      <c r="CC306">
        <v>7</v>
      </c>
      <c r="CD306">
        <v>10</v>
      </c>
      <c r="CE306">
        <v>12</v>
      </c>
      <c r="CF306">
        <v>12</v>
      </c>
      <c r="CG306" t="s">
        <v>5677</v>
      </c>
      <c r="CH306">
        <v>414</v>
      </c>
      <c r="CI306" t="s">
        <v>3290</v>
      </c>
      <c r="CJ306" t="s">
        <v>7332</v>
      </c>
      <c r="CK306">
        <v>5.56</v>
      </c>
      <c r="CL306">
        <v>1.9</v>
      </c>
      <c r="CM306" t="s">
        <v>4194</v>
      </c>
      <c r="CO306" t="str">
        <f>VLOOKUP(CM306,AutoSCAN_ORG!B311:CF2826,1,FALSE)</f>
        <v>AS00-0001028</v>
      </c>
      <c r="CP306">
        <f>VLOOKUP($CM306,AutoSCAN_ORG!$B$1:$CF$2516,2,FALSE)</f>
        <v>1486.405</v>
      </c>
      <c r="CQ306">
        <f>VLOOKUP($CM306,AutoSCAN_ORG!$B$1:$CF$2516,3,FALSE)</f>
        <v>15.494999999999999</v>
      </c>
      <c r="CR306">
        <f>VLOOKUP($CM306,AutoSCAN_ORG!$B$1:$CF$2516,4,FALSE)</f>
        <v>148.79300000000001</v>
      </c>
      <c r="CS306">
        <f>VLOOKUP($CM306,AutoSCAN_ORG!$B$1:$CF$2516,5,FALSE)</f>
        <v>6.2949999999999999</v>
      </c>
      <c r="CT306" t="str">
        <f>VLOOKUP($CM306,AutoSCAN_ORG!$B$1:$CF$2516,6,FALSE)</f>
        <v>MELO-CORR</v>
      </c>
      <c r="CU306">
        <f>VLOOKUP($CM306,AutoSCAN_ORG!$B$1:$CF$2516,7,FALSE)</f>
        <v>0</v>
      </c>
      <c r="CV306">
        <f>VLOOKUP($CM306,AutoSCAN_ORG!$B$1:$CF$2516,69,FALSE)</f>
        <v>0</v>
      </c>
      <c r="CW306">
        <f>VLOOKUP($CM306,AutoSCAN_ORG!$B$1:$CF$2516,70,FALSE)</f>
        <v>0</v>
      </c>
      <c r="CX306" t="str">
        <f>VLOOKUP($CM306,AutoSCAN_ORG!$B$1:$CF$2516,71,FALSE)</f>
        <v>Y</v>
      </c>
      <c r="CZ306" t="str">
        <f>VLOOKUP($CM306,AutoSCAN_ORG!$B$1:$CF$2516,73,FALSE)</f>
        <v>added</v>
      </c>
      <c r="DA306">
        <f>VLOOKUP($CM306,AutoSCAN_ORG!$B$1:$CF$2516,74,FALSE)</f>
        <v>0</v>
      </c>
      <c r="DB306">
        <f>VLOOKUP($CM306,AutoSCAN_ORG!$B$1:$CF$2516,75,FALSE)</f>
        <v>0</v>
      </c>
      <c r="DC306">
        <f>VLOOKUP($CM306,AutoSCAN_ORG!$B$1:$CF$2516,76,FALSE)</f>
        <v>0</v>
      </c>
      <c r="DD306">
        <f>VLOOKUP($CM306,AutoSCAN_ORG!$B$1:$CF$2516,77,FALSE)</f>
        <v>0</v>
      </c>
      <c r="DF306">
        <f>VLOOKUP($CM306,AutoSCAN_ORG!$B$1:$CF$2516,79,FALSE)</f>
        <v>12.48</v>
      </c>
      <c r="DG306">
        <f>VLOOKUP($CM306,AutoSCAN_ORG!$B$1:$CF$2516,80,FALSE)</f>
        <v>12.48</v>
      </c>
      <c r="DH306">
        <f>VLOOKUP($CM306,AutoSCAN_ORG!$B$1:$CF$2516,81,FALSE)</f>
        <v>1E-3</v>
      </c>
      <c r="DI306">
        <f>VLOOKUP($CM306,AutoSCAN_ORG!$B$1:$CF$2516,82,FALSE)</f>
        <v>2E-3</v>
      </c>
      <c r="DJ306">
        <f>VLOOKUP($CM306,AutoSCAN_ORG!$B$1:$CF$2516,83,FALSE)</f>
        <v>0.81100000000000005</v>
      </c>
    </row>
    <row r="307" spans="2:114" x14ac:dyDescent="0.35">
      <c r="B307" t="s">
        <v>4195</v>
      </c>
      <c r="C307">
        <v>312</v>
      </c>
      <c r="D307" t="s">
        <v>7778</v>
      </c>
      <c r="E307">
        <v>493</v>
      </c>
      <c r="F307">
        <v>1486.96</v>
      </c>
      <c r="G307">
        <v>10</v>
      </c>
      <c r="H307" t="s">
        <v>7782</v>
      </c>
      <c r="I307" t="s">
        <v>7773</v>
      </c>
      <c r="J307" t="s">
        <v>5753</v>
      </c>
      <c r="K307">
        <v>13</v>
      </c>
      <c r="L307">
        <v>0.71</v>
      </c>
      <c r="M307">
        <v>10</v>
      </c>
      <c r="N307">
        <v>8</v>
      </c>
      <c r="O307" t="s">
        <v>7444</v>
      </c>
      <c r="R307" t="s">
        <v>7784</v>
      </c>
      <c r="S307" t="s">
        <v>7774</v>
      </c>
      <c r="T307" t="s">
        <v>7206</v>
      </c>
      <c r="U307" t="s">
        <v>7527</v>
      </c>
      <c r="V307" t="s">
        <v>7527</v>
      </c>
      <c r="W307">
        <v>5.56</v>
      </c>
      <c r="X307" t="s">
        <v>7900</v>
      </c>
      <c r="Y307">
        <v>1.8</v>
      </c>
      <c r="Z307" t="s">
        <v>7774</v>
      </c>
      <c r="AA307" t="s">
        <v>7783</v>
      </c>
      <c r="AB307" t="s">
        <v>7774</v>
      </c>
      <c r="AF307" t="s">
        <v>5678</v>
      </c>
      <c r="AG307">
        <v>42.77123417</v>
      </c>
      <c r="AH307">
        <v>-82.037569570000002</v>
      </c>
      <c r="AI307">
        <v>203.4</v>
      </c>
      <c r="AJ307">
        <v>290</v>
      </c>
      <c r="AL307">
        <v>15</v>
      </c>
      <c r="AM307">
        <v>986</v>
      </c>
      <c r="AN307">
        <v>4.4539999999999997</v>
      </c>
      <c r="AO307">
        <v>-397.90899999999999</v>
      </c>
      <c r="AP307">
        <v>2113</v>
      </c>
      <c r="AQ307">
        <v>2114</v>
      </c>
      <c r="AT307">
        <v>1.23</v>
      </c>
      <c r="AU307">
        <v>1.23</v>
      </c>
      <c r="AW307">
        <v>2.14</v>
      </c>
      <c r="AX307">
        <v>2.14</v>
      </c>
      <c r="BD307">
        <v>0.71</v>
      </c>
      <c r="BE307">
        <v>10</v>
      </c>
      <c r="BF307" t="s">
        <v>1408</v>
      </c>
      <c r="BG307" t="s">
        <v>4195</v>
      </c>
      <c r="BH307">
        <v>312</v>
      </c>
      <c r="BI307" t="s">
        <v>5753</v>
      </c>
      <c r="BJ307" t="s">
        <v>7773</v>
      </c>
      <c r="BK307">
        <v>312</v>
      </c>
      <c r="BL307">
        <v>1590</v>
      </c>
      <c r="BS307">
        <v>13</v>
      </c>
      <c r="BT307">
        <v>0.66</v>
      </c>
      <c r="BU307">
        <v>0.57999999999999996</v>
      </c>
      <c r="BV307">
        <v>0.57999999999999996</v>
      </c>
      <c r="BW307">
        <v>42.77123417</v>
      </c>
      <c r="BX307">
        <v>-82.037569570000002</v>
      </c>
      <c r="BY307">
        <v>4735933.2019999996</v>
      </c>
      <c r="BZ307">
        <v>203.404</v>
      </c>
      <c r="CA307">
        <v>215.7</v>
      </c>
      <c r="CB307" t="s">
        <v>7352</v>
      </c>
      <c r="CC307">
        <v>7</v>
      </c>
      <c r="CD307">
        <v>10</v>
      </c>
      <c r="CE307">
        <v>12</v>
      </c>
      <c r="CF307">
        <v>12</v>
      </c>
      <c r="CG307" t="s">
        <v>5677</v>
      </c>
      <c r="CH307">
        <v>414</v>
      </c>
      <c r="CI307" t="s">
        <v>3290</v>
      </c>
      <c r="CJ307" t="s">
        <v>7332</v>
      </c>
      <c r="CK307">
        <v>5.56</v>
      </c>
      <c r="CL307">
        <v>1.8</v>
      </c>
      <c r="CM307" t="s">
        <v>4195</v>
      </c>
      <c r="CO307" t="str">
        <f>VLOOKUP(CM307,AutoSCAN_ORG!B312:CF2827,1,FALSE)</f>
        <v>AS00-0001029</v>
      </c>
      <c r="CP307">
        <f>VLOOKUP($CM307,AutoSCAN_ORG!$B$1:$CF$2516,2,FALSE)</f>
        <v>1486.9549999999999</v>
      </c>
      <c r="CQ307">
        <f>VLOOKUP($CM307,AutoSCAN_ORG!$B$1:$CF$2516,3,FALSE)</f>
        <v>9.766</v>
      </c>
      <c r="CR307">
        <f>VLOOKUP($CM307,AutoSCAN_ORG!$B$1:$CF$2516,4,FALSE)</f>
        <v>137.345</v>
      </c>
      <c r="CS307">
        <f>VLOOKUP($CM307,AutoSCAN_ORG!$B$1:$CF$2516,5,FALSE)</f>
        <v>6.2949999999999999</v>
      </c>
      <c r="CT307" t="str">
        <f>VLOOKUP($CM307,AutoSCAN_ORG!$B$1:$CF$2516,6,FALSE)</f>
        <v>MELO-CORR</v>
      </c>
      <c r="CU307">
        <f>VLOOKUP($CM307,AutoSCAN_ORG!$B$1:$CF$2516,7,FALSE)</f>
        <v>0</v>
      </c>
      <c r="CV307">
        <f>VLOOKUP($CM307,AutoSCAN_ORG!$B$1:$CF$2516,69,FALSE)</f>
        <v>0</v>
      </c>
      <c r="CW307">
        <f>VLOOKUP($CM307,AutoSCAN_ORG!$B$1:$CF$2516,70,FALSE)</f>
        <v>0</v>
      </c>
      <c r="CX307" t="str">
        <f>VLOOKUP($CM307,AutoSCAN_ORG!$B$1:$CF$2516,71,FALSE)</f>
        <v>Y</v>
      </c>
      <c r="CZ307" t="str">
        <f>VLOOKUP($CM307,AutoSCAN_ORG!$B$1:$CF$2516,73,FALSE)</f>
        <v>added</v>
      </c>
      <c r="DA307">
        <f>VLOOKUP($CM307,AutoSCAN_ORG!$B$1:$CF$2516,74,FALSE)</f>
        <v>0</v>
      </c>
      <c r="DB307">
        <f>VLOOKUP($CM307,AutoSCAN_ORG!$B$1:$CF$2516,75,FALSE)</f>
        <v>0</v>
      </c>
      <c r="DC307">
        <f>VLOOKUP($CM307,AutoSCAN_ORG!$B$1:$CF$2516,76,FALSE)</f>
        <v>0</v>
      </c>
      <c r="DD307">
        <f>VLOOKUP($CM307,AutoSCAN_ORG!$B$1:$CF$2516,77,FALSE)</f>
        <v>0</v>
      </c>
      <c r="DF307">
        <f>VLOOKUP($CM307,AutoSCAN_ORG!$B$1:$CF$2516,79,FALSE)</f>
        <v>12.68</v>
      </c>
      <c r="DG307">
        <f>VLOOKUP($CM307,AutoSCAN_ORG!$B$1:$CF$2516,80,FALSE)</f>
        <v>12.68</v>
      </c>
      <c r="DH307">
        <f>VLOOKUP($CM307,AutoSCAN_ORG!$B$1:$CF$2516,81,FALSE)</f>
        <v>-2E-3</v>
      </c>
      <c r="DI307">
        <f>VLOOKUP($CM307,AutoSCAN_ORG!$B$1:$CF$2516,82,FALSE)</f>
        <v>-6.0000000000000001E-3</v>
      </c>
      <c r="DJ307">
        <f>VLOOKUP($CM307,AutoSCAN_ORG!$B$1:$CF$2516,83,FALSE)</f>
        <v>0.73599999999999999</v>
      </c>
    </row>
    <row r="308" spans="2:114" x14ac:dyDescent="0.35">
      <c r="B308" t="s">
        <v>4196</v>
      </c>
      <c r="C308">
        <v>313</v>
      </c>
      <c r="D308" t="s">
        <v>7778</v>
      </c>
      <c r="E308">
        <v>494</v>
      </c>
      <c r="F308">
        <v>1487.0409999999999</v>
      </c>
      <c r="G308">
        <v>10</v>
      </c>
      <c r="H308" t="s">
        <v>7782</v>
      </c>
      <c r="I308" t="s">
        <v>7773</v>
      </c>
      <c r="J308" t="s">
        <v>5753</v>
      </c>
      <c r="K308">
        <v>12</v>
      </c>
      <c r="L308">
        <v>0.66</v>
      </c>
      <c r="M308">
        <v>13</v>
      </c>
      <c r="N308">
        <v>8</v>
      </c>
      <c r="O308" t="s">
        <v>7444</v>
      </c>
      <c r="R308" t="s">
        <v>7784</v>
      </c>
      <c r="S308" t="s">
        <v>7774</v>
      </c>
      <c r="T308" t="s">
        <v>7206</v>
      </c>
      <c r="U308" t="s">
        <v>7527</v>
      </c>
      <c r="V308" t="s">
        <v>7527</v>
      </c>
      <c r="W308">
        <v>5.56</v>
      </c>
      <c r="X308" t="s">
        <v>7900</v>
      </c>
      <c r="Y308">
        <v>1.9</v>
      </c>
      <c r="Z308" t="s">
        <v>7774</v>
      </c>
      <c r="AA308" t="s">
        <v>7783</v>
      </c>
      <c r="AB308" t="s">
        <v>7774</v>
      </c>
      <c r="AF308" t="s">
        <v>5678</v>
      </c>
      <c r="AG308">
        <v>42.771233449999997</v>
      </c>
      <c r="AH308">
        <v>-82.037569599999998</v>
      </c>
      <c r="AI308">
        <v>203.4</v>
      </c>
      <c r="AJ308">
        <v>290</v>
      </c>
      <c r="AL308">
        <v>15</v>
      </c>
      <c r="AM308">
        <v>986</v>
      </c>
      <c r="AN308">
        <v>4.5339999999999998</v>
      </c>
      <c r="AO308">
        <v>-398.08499999999998</v>
      </c>
      <c r="AP308">
        <v>2110</v>
      </c>
      <c r="AQ308">
        <v>2112</v>
      </c>
      <c r="AT308">
        <v>1.23</v>
      </c>
      <c r="AU308">
        <v>1.23</v>
      </c>
      <c r="AW308">
        <v>2.14</v>
      </c>
      <c r="AX308">
        <v>2.14</v>
      </c>
      <c r="BD308">
        <v>0.66</v>
      </c>
      <c r="BE308">
        <v>13</v>
      </c>
      <c r="BF308" t="s">
        <v>1409</v>
      </c>
      <c r="BG308" t="s">
        <v>4196</v>
      </c>
      <c r="BH308">
        <v>313</v>
      </c>
      <c r="BI308" t="s">
        <v>5753</v>
      </c>
      <c r="BJ308" t="s">
        <v>7773</v>
      </c>
      <c r="BK308">
        <v>313</v>
      </c>
      <c r="BL308">
        <v>1590</v>
      </c>
      <c r="BS308">
        <v>13</v>
      </c>
      <c r="BT308">
        <v>0.66</v>
      </c>
      <c r="BU308">
        <v>0.57999999999999996</v>
      </c>
      <c r="BV308">
        <v>0.57999999999999996</v>
      </c>
      <c r="BW308">
        <v>42.771233449999997</v>
      </c>
      <c r="BX308">
        <v>-82.037569599999998</v>
      </c>
      <c r="BY308">
        <v>4735933.1220000004</v>
      </c>
      <c r="BZ308">
        <v>203.404</v>
      </c>
      <c r="CA308">
        <v>215.8</v>
      </c>
      <c r="CB308" t="s">
        <v>7557</v>
      </c>
      <c r="CC308">
        <v>7</v>
      </c>
      <c r="CD308">
        <v>10</v>
      </c>
      <c r="CE308">
        <v>12</v>
      </c>
      <c r="CF308">
        <v>12</v>
      </c>
      <c r="CG308" t="s">
        <v>5677</v>
      </c>
      <c r="CH308">
        <v>414</v>
      </c>
      <c r="CI308" t="s">
        <v>3290</v>
      </c>
      <c r="CJ308" t="s">
        <v>7332</v>
      </c>
      <c r="CK308">
        <v>5.56</v>
      </c>
      <c r="CL308">
        <v>1.8</v>
      </c>
      <c r="CM308" t="s">
        <v>4196</v>
      </c>
      <c r="CO308" t="str">
        <f>VLOOKUP(CM308,AutoSCAN_ORG!B313:CF2828,1,FALSE)</f>
        <v>AS00-0001030</v>
      </c>
      <c r="CP308">
        <f>VLOOKUP($CM308,AutoSCAN_ORG!$B$1:$CF$2516,2,FALSE)</f>
        <v>1487.0340000000001</v>
      </c>
      <c r="CQ308">
        <f>VLOOKUP($CM308,AutoSCAN_ORG!$B$1:$CF$2516,3,FALSE)</f>
        <v>10.77</v>
      </c>
      <c r="CR308">
        <f>VLOOKUP($CM308,AutoSCAN_ORG!$B$1:$CF$2516,4,FALSE)</f>
        <v>137.54900000000001</v>
      </c>
      <c r="CS308">
        <f>VLOOKUP($CM308,AutoSCAN_ORG!$B$1:$CF$2516,5,FALSE)</f>
        <v>6.2949999999999999</v>
      </c>
      <c r="CT308" t="str">
        <f>VLOOKUP($CM308,AutoSCAN_ORG!$B$1:$CF$2516,6,FALSE)</f>
        <v>MELO-CORR</v>
      </c>
      <c r="CU308">
        <f>VLOOKUP($CM308,AutoSCAN_ORG!$B$1:$CF$2516,7,FALSE)</f>
        <v>0</v>
      </c>
      <c r="CV308">
        <f>VLOOKUP($CM308,AutoSCAN_ORG!$B$1:$CF$2516,69,FALSE)</f>
        <v>0</v>
      </c>
      <c r="CW308">
        <f>VLOOKUP($CM308,AutoSCAN_ORG!$B$1:$CF$2516,70,FALSE)</f>
        <v>0</v>
      </c>
      <c r="CX308" t="str">
        <f>VLOOKUP($CM308,AutoSCAN_ORG!$B$1:$CF$2516,71,FALSE)</f>
        <v>Y</v>
      </c>
      <c r="CZ308" t="str">
        <f>VLOOKUP($CM308,AutoSCAN_ORG!$B$1:$CF$2516,73,FALSE)</f>
        <v>added</v>
      </c>
      <c r="DA308">
        <f>VLOOKUP($CM308,AutoSCAN_ORG!$B$1:$CF$2516,74,FALSE)</f>
        <v>0</v>
      </c>
      <c r="DB308">
        <f>VLOOKUP($CM308,AutoSCAN_ORG!$B$1:$CF$2516,75,FALSE)</f>
        <v>0</v>
      </c>
      <c r="DC308">
        <f>VLOOKUP($CM308,AutoSCAN_ORG!$B$1:$CF$2516,76,FALSE)</f>
        <v>0</v>
      </c>
      <c r="DD308">
        <f>VLOOKUP($CM308,AutoSCAN_ORG!$B$1:$CF$2516,77,FALSE)</f>
        <v>0</v>
      </c>
      <c r="DF308">
        <f>VLOOKUP($CM308,AutoSCAN_ORG!$B$1:$CF$2516,79,FALSE)</f>
        <v>11.84</v>
      </c>
      <c r="DG308">
        <f>VLOOKUP($CM308,AutoSCAN_ORG!$B$1:$CF$2516,80,FALSE)</f>
        <v>11.84</v>
      </c>
      <c r="DH308">
        <f>VLOOKUP($CM308,AutoSCAN_ORG!$B$1:$CF$2516,81,FALSE)</f>
        <v>8.9999999999999993E-3</v>
      </c>
      <c r="DI308">
        <f>VLOOKUP($CM308,AutoSCAN_ORG!$B$1:$CF$2516,82,FALSE)</f>
        <v>2.1999999999999999E-2</v>
      </c>
      <c r="DJ308">
        <f>VLOOKUP($CM308,AutoSCAN_ORG!$B$1:$CF$2516,83,FALSE)</f>
        <v>0.69499999999999995</v>
      </c>
    </row>
    <row r="309" spans="2:114" x14ac:dyDescent="0.35">
      <c r="B309" t="s">
        <v>4197</v>
      </c>
      <c r="C309">
        <v>314</v>
      </c>
      <c r="D309" t="s">
        <v>7778</v>
      </c>
      <c r="E309">
        <v>495</v>
      </c>
      <c r="F309">
        <v>1487.1559999999999</v>
      </c>
      <c r="G309">
        <v>10</v>
      </c>
      <c r="H309" t="s">
        <v>7782</v>
      </c>
      <c r="I309" t="s">
        <v>7773</v>
      </c>
      <c r="J309" t="s">
        <v>5753</v>
      </c>
      <c r="K309">
        <v>10</v>
      </c>
      <c r="L309">
        <v>0.57999999999999996</v>
      </c>
      <c r="M309">
        <v>11</v>
      </c>
      <c r="N309">
        <v>9</v>
      </c>
      <c r="O309" t="s">
        <v>7525</v>
      </c>
      <c r="R309" t="s">
        <v>7784</v>
      </c>
      <c r="S309" t="s">
        <v>7774</v>
      </c>
      <c r="T309" t="s">
        <v>7206</v>
      </c>
      <c r="U309" t="s">
        <v>7527</v>
      </c>
      <c r="V309" t="s">
        <v>7527</v>
      </c>
      <c r="W309">
        <v>5.56</v>
      </c>
      <c r="X309" t="s">
        <v>7900</v>
      </c>
      <c r="Y309">
        <v>1.8</v>
      </c>
      <c r="Z309" t="s">
        <v>7774</v>
      </c>
      <c r="AA309" t="s">
        <v>7783</v>
      </c>
      <c r="AB309" t="s">
        <v>7774</v>
      </c>
      <c r="AF309" t="s">
        <v>5678</v>
      </c>
      <c r="AG309">
        <v>42.771232390000002</v>
      </c>
      <c r="AH309">
        <v>-82.037569649999995</v>
      </c>
      <c r="AI309">
        <v>203.4</v>
      </c>
      <c r="AJ309">
        <v>290</v>
      </c>
      <c r="AL309">
        <v>15</v>
      </c>
      <c r="AM309">
        <v>986</v>
      </c>
      <c r="AN309">
        <v>4.6500000000000004</v>
      </c>
      <c r="AO309">
        <v>-416.37599999999998</v>
      </c>
      <c r="AP309">
        <v>2114</v>
      </c>
      <c r="AQ309">
        <v>2115</v>
      </c>
      <c r="AT309">
        <v>1.24</v>
      </c>
      <c r="AU309">
        <v>1.23</v>
      </c>
      <c r="AW309">
        <v>2.14</v>
      </c>
      <c r="AX309">
        <v>2.14</v>
      </c>
      <c r="BD309">
        <v>0.57999999999999996</v>
      </c>
      <c r="BE309">
        <v>11</v>
      </c>
      <c r="BF309" t="s">
        <v>1410</v>
      </c>
      <c r="BG309" t="s">
        <v>4197</v>
      </c>
      <c r="BH309">
        <v>314</v>
      </c>
      <c r="BI309" t="s">
        <v>5753</v>
      </c>
      <c r="BJ309" t="s">
        <v>7773</v>
      </c>
      <c r="BK309">
        <v>314</v>
      </c>
      <c r="BL309">
        <v>1590</v>
      </c>
      <c r="BS309">
        <v>13</v>
      </c>
      <c r="BT309">
        <v>0.66</v>
      </c>
      <c r="BU309">
        <v>0.57999999999999996</v>
      </c>
      <c r="BV309">
        <v>0.57999999999999996</v>
      </c>
      <c r="BW309">
        <v>42.771232390000002</v>
      </c>
      <c r="BX309">
        <v>-82.037569649999995</v>
      </c>
      <c r="BY309">
        <v>4735933.0049999999</v>
      </c>
      <c r="BZ309">
        <v>203.40299999999999</v>
      </c>
      <c r="CA309">
        <v>200.7</v>
      </c>
      <c r="CB309" t="s">
        <v>7558</v>
      </c>
      <c r="CC309">
        <v>7</v>
      </c>
      <c r="CD309">
        <v>10</v>
      </c>
      <c r="CE309">
        <v>12</v>
      </c>
      <c r="CF309">
        <v>12</v>
      </c>
      <c r="CG309" t="s">
        <v>5677</v>
      </c>
      <c r="CH309">
        <v>414</v>
      </c>
      <c r="CI309" t="s">
        <v>3290</v>
      </c>
      <c r="CJ309" t="s">
        <v>7332</v>
      </c>
      <c r="CK309">
        <v>5.56</v>
      </c>
      <c r="CL309">
        <v>1.9</v>
      </c>
      <c r="CM309" t="s">
        <v>4197</v>
      </c>
      <c r="CO309" t="str">
        <f>VLOOKUP(CM309,AutoSCAN_ORG!B314:CF2829,1,FALSE)</f>
        <v>AS00-0001031</v>
      </c>
      <c r="CP309">
        <f>VLOOKUP($CM309,AutoSCAN_ORG!$B$1:$CF$2516,2,FALSE)</f>
        <v>1487.153</v>
      </c>
      <c r="CQ309">
        <f>VLOOKUP($CM309,AutoSCAN_ORG!$B$1:$CF$2516,3,FALSE)</f>
        <v>10.622</v>
      </c>
      <c r="CR309">
        <f>VLOOKUP($CM309,AutoSCAN_ORG!$B$1:$CF$2516,4,FALSE)</f>
        <v>154.346</v>
      </c>
      <c r="CS309">
        <f>VLOOKUP($CM309,AutoSCAN_ORG!$B$1:$CF$2516,5,FALSE)</f>
        <v>6.2949999999999999</v>
      </c>
      <c r="CT309" t="str">
        <f>VLOOKUP($CM309,AutoSCAN_ORG!$B$1:$CF$2516,6,FALSE)</f>
        <v>MELO-CORR</v>
      </c>
      <c r="CU309">
        <f>VLOOKUP($CM309,AutoSCAN_ORG!$B$1:$CF$2516,7,FALSE)</f>
        <v>0</v>
      </c>
      <c r="CV309">
        <f>VLOOKUP($CM309,AutoSCAN_ORG!$B$1:$CF$2516,69,FALSE)</f>
        <v>0</v>
      </c>
      <c r="CW309">
        <f>VLOOKUP($CM309,AutoSCAN_ORG!$B$1:$CF$2516,70,FALSE)</f>
        <v>0</v>
      </c>
      <c r="CX309" t="str">
        <f>VLOOKUP($CM309,AutoSCAN_ORG!$B$1:$CF$2516,71,FALSE)</f>
        <v>Y</v>
      </c>
      <c r="CZ309" t="str">
        <f>VLOOKUP($CM309,AutoSCAN_ORG!$B$1:$CF$2516,73,FALSE)</f>
        <v>added</v>
      </c>
      <c r="DA309">
        <f>VLOOKUP($CM309,AutoSCAN_ORG!$B$1:$CF$2516,74,FALSE)</f>
        <v>0</v>
      </c>
      <c r="DB309">
        <f>VLOOKUP($CM309,AutoSCAN_ORG!$B$1:$CF$2516,75,FALSE)</f>
        <v>0</v>
      </c>
      <c r="DC309">
        <f>VLOOKUP($CM309,AutoSCAN_ORG!$B$1:$CF$2516,76,FALSE)</f>
        <v>0</v>
      </c>
      <c r="DD309">
        <f>VLOOKUP($CM309,AutoSCAN_ORG!$B$1:$CF$2516,77,FALSE)</f>
        <v>0</v>
      </c>
      <c r="DF309">
        <f>VLOOKUP($CM309,AutoSCAN_ORG!$B$1:$CF$2516,79,FALSE)</f>
        <v>10.48</v>
      </c>
      <c r="DG309">
        <f>VLOOKUP($CM309,AutoSCAN_ORG!$B$1:$CF$2516,80,FALSE)</f>
        <v>10.48</v>
      </c>
      <c r="DH309">
        <f>VLOOKUP($CM309,AutoSCAN_ORG!$B$1:$CF$2516,81,FALSE)</f>
        <v>2.3E-2</v>
      </c>
      <c r="DI309">
        <f>VLOOKUP($CM309,AutoSCAN_ORG!$B$1:$CF$2516,82,FALSE)</f>
        <v>4.8000000000000001E-2</v>
      </c>
      <c r="DJ309">
        <f>VLOOKUP($CM309,AutoSCAN_ORG!$B$1:$CF$2516,83,FALSE)</f>
        <v>0.55500000000000005</v>
      </c>
    </row>
    <row r="310" spans="2:114" x14ac:dyDescent="0.35">
      <c r="B310" t="s">
        <v>4198</v>
      </c>
      <c r="C310">
        <v>315</v>
      </c>
      <c r="D310" t="s">
        <v>7778</v>
      </c>
      <c r="E310">
        <v>496</v>
      </c>
      <c r="F310">
        <v>1487.451</v>
      </c>
      <c r="G310">
        <v>10</v>
      </c>
      <c r="H310" t="s">
        <v>7782</v>
      </c>
      <c r="I310" t="s">
        <v>7773</v>
      </c>
      <c r="J310" t="s">
        <v>5753</v>
      </c>
      <c r="K310">
        <v>12</v>
      </c>
      <c r="L310">
        <v>0.67</v>
      </c>
      <c r="M310">
        <v>8</v>
      </c>
      <c r="N310">
        <v>9</v>
      </c>
      <c r="O310" t="s">
        <v>7553</v>
      </c>
      <c r="R310" t="s">
        <v>7784</v>
      </c>
      <c r="S310" t="s">
        <v>7774</v>
      </c>
      <c r="T310" t="s">
        <v>7206</v>
      </c>
      <c r="U310" t="s">
        <v>7527</v>
      </c>
      <c r="V310" t="s">
        <v>7527</v>
      </c>
      <c r="W310">
        <v>5.56</v>
      </c>
      <c r="X310" t="s">
        <v>7900</v>
      </c>
      <c r="Y310">
        <v>1.9</v>
      </c>
      <c r="Z310" t="s">
        <v>7774</v>
      </c>
      <c r="AA310" t="s">
        <v>7789</v>
      </c>
      <c r="AB310" t="s">
        <v>7774</v>
      </c>
      <c r="AF310" t="s">
        <v>5678</v>
      </c>
      <c r="AG310">
        <v>42.77122971</v>
      </c>
      <c r="AH310">
        <v>-82.037569790000006</v>
      </c>
      <c r="AI310">
        <v>203.4</v>
      </c>
      <c r="AJ310">
        <v>290</v>
      </c>
      <c r="AL310">
        <v>15</v>
      </c>
      <c r="AM310">
        <v>986</v>
      </c>
      <c r="AN310">
        <v>4.9459999999999997</v>
      </c>
      <c r="AO310">
        <v>-417.488</v>
      </c>
      <c r="AP310">
        <v>2116</v>
      </c>
      <c r="AQ310">
        <v>2117</v>
      </c>
      <c r="AT310">
        <v>1.24</v>
      </c>
      <c r="AU310">
        <v>1.24</v>
      </c>
      <c r="AW310">
        <v>2.15</v>
      </c>
      <c r="AX310">
        <v>2.15</v>
      </c>
      <c r="BD310">
        <v>0.67</v>
      </c>
      <c r="BE310">
        <v>8</v>
      </c>
      <c r="BF310" t="s">
        <v>1411</v>
      </c>
      <c r="BG310" t="s">
        <v>4198</v>
      </c>
      <c r="BH310">
        <v>315</v>
      </c>
      <c r="BI310" t="s">
        <v>5753</v>
      </c>
      <c r="BJ310" t="s">
        <v>7773</v>
      </c>
      <c r="BK310">
        <v>315</v>
      </c>
      <c r="BL310">
        <v>1590</v>
      </c>
      <c r="BS310">
        <v>13</v>
      </c>
      <c r="BT310">
        <v>0.66</v>
      </c>
      <c r="BU310">
        <v>0.57999999999999996</v>
      </c>
      <c r="BV310">
        <v>0.57999999999999996</v>
      </c>
      <c r="BW310">
        <v>42.77122971</v>
      </c>
      <c r="BX310">
        <v>-82.037569790000006</v>
      </c>
      <c r="BY310">
        <v>4735932.7070000004</v>
      </c>
      <c r="BZ310">
        <v>203.40199999999999</v>
      </c>
      <c r="CA310">
        <v>201.2</v>
      </c>
      <c r="CB310" t="s">
        <v>7554</v>
      </c>
      <c r="CC310">
        <v>7</v>
      </c>
      <c r="CD310">
        <v>10</v>
      </c>
      <c r="CE310">
        <v>12</v>
      </c>
      <c r="CF310">
        <v>12</v>
      </c>
      <c r="CG310" t="s">
        <v>5677</v>
      </c>
      <c r="CH310">
        <v>414</v>
      </c>
      <c r="CI310" t="s">
        <v>3290</v>
      </c>
      <c r="CJ310" t="s">
        <v>7332</v>
      </c>
      <c r="CK310">
        <v>5.56</v>
      </c>
      <c r="CL310">
        <v>1.8</v>
      </c>
      <c r="CM310" t="s">
        <v>4198</v>
      </c>
      <c r="CO310" t="str">
        <f>VLOOKUP(CM310,AutoSCAN_ORG!B315:CF2830,1,FALSE)</f>
        <v>AS00-0001032</v>
      </c>
      <c r="CP310">
        <f>VLOOKUP($CM310,AutoSCAN_ORG!$B$1:$CF$2516,2,FALSE)</f>
        <v>1487.4469999999999</v>
      </c>
      <c r="CQ310">
        <f>VLOOKUP($CM310,AutoSCAN_ORG!$B$1:$CF$2516,3,FALSE)</f>
        <v>9.7520000000000007</v>
      </c>
      <c r="CR310">
        <f>VLOOKUP($CM310,AutoSCAN_ORG!$B$1:$CF$2516,4,FALSE)</f>
        <v>153.79900000000001</v>
      </c>
      <c r="CS310">
        <f>VLOOKUP($CM310,AutoSCAN_ORG!$B$1:$CF$2516,5,FALSE)</f>
        <v>6.2949999999999999</v>
      </c>
      <c r="CT310" t="str">
        <f>VLOOKUP($CM310,AutoSCAN_ORG!$B$1:$CF$2516,6,FALSE)</f>
        <v>MELO-CORR</v>
      </c>
      <c r="CU310">
        <f>VLOOKUP($CM310,AutoSCAN_ORG!$B$1:$CF$2516,7,FALSE)</f>
        <v>0</v>
      </c>
      <c r="CV310">
        <f>VLOOKUP($CM310,AutoSCAN_ORG!$B$1:$CF$2516,69,FALSE)</f>
        <v>0</v>
      </c>
      <c r="CW310">
        <f>VLOOKUP($CM310,AutoSCAN_ORG!$B$1:$CF$2516,70,FALSE)</f>
        <v>0</v>
      </c>
      <c r="CX310" t="str">
        <f>VLOOKUP($CM310,AutoSCAN_ORG!$B$1:$CF$2516,71,FALSE)</f>
        <v>Y</v>
      </c>
      <c r="CZ310" t="str">
        <f>VLOOKUP($CM310,AutoSCAN_ORG!$B$1:$CF$2516,73,FALSE)</f>
        <v>added</v>
      </c>
      <c r="DA310">
        <f>VLOOKUP($CM310,AutoSCAN_ORG!$B$1:$CF$2516,74,FALSE)</f>
        <v>0</v>
      </c>
      <c r="DB310">
        <f>VLOOKUP($CM310,AutoSCAN_ORG!$B$1:$CF$2516,75,FALSE)</f>
        <v>0</v>
      </c>
      <c r="DC310">
        <f>VLOOKUP($CM310,AutoSCAN_ORG!$B$1:$CF$2516,76,FALSE)</f>
        <v>0</v>
      </c>
      <c r="DD310">
        <f>VLOOKUP($CM310,AutoSCAN_ORG!$B$1:$CF$2516,77,FALSE)</f>
        <v>0</v>
      </c>
      <c r="DF310">
        <f>VLOOKUP($CM310,AutoSCAN_ORG!$B$1:$CF$2516,79,FALSE)</f>
        <v>12.06</v>
      </c>
      <c r="DG310">
        <f>VLOOKUP($CM310,AutoSCAN_ORG!$B$1:$CF$2516,80,FALSE)</f>
        <v>12.06</v>
      </c>
      <c r="DH310">
        <f>VLOOKUP($CM310,AutoSCAN_ORG!$B$1:$CF$2516,81,FALSE)</f>
        <v>2.5999999999999999E-2</v>
      </c>
      <c r="DI310">
        <f>VLOOKUP($CM310,AutoSCAN_ORG!$B$1:$CF$2516,82,FALSE)</f>
        <v>6.2E-2</v>
      </c>
      <c r="DJ310">
        <f>VLOOKUP($CM310,AutoSCAN_ORG!$B$1:$CF$2516,83,FALSE)</f>
        <v>0.58399999999999996</v>
      </c>
    </row>
    <row r="311" spans="2:114" x14ac:dyDescent="0.35">
      <c r="B311" t="s">
        <v>4199</v>
      </c>
      <c r="C311">
        <v>316</v>
      </c>
      <c r="D311" t="s">
        <v>7778</v>
      </c>
      <c r="E311">
        <v>497</v>
      </c>
      <c r="F311">
        <v>1487.8240000000001</v>
      </c>
      <c r="G311">
        <v>10</v>
      </c>
      <c r="H311" t="s">
        <v>7782</v>
      </c>
      <c r="I311" t="s">
        <v>7773</v>
      </c>
      <c r="J311" t="s">
        <v>5753</v>
      </c>
      <c r="K311">
        <v>13</v>
      </c>
      <c r="L311">
        <v>0.7</v>
      </c>
      <c r="M311">
        <v>10</v>
      </c>
      <c r="N311">
        <v>9</v>
      </c>
      <c r="O311" t="s">
        <v>7449</v>
      </c>
      <c r="R311" t="s">
        <v>7784</v>
      </c>
      <c r="S311" t="s">
        <v>7774</v>
      </c>
      <c r="T311" t="s">
        <v>7206</v>
      </c>
      <c r="U311" t="s">
        <v>7527</v>
      </c>
      <c r="V311" t="s">
        <v>7527</v>
      </c>
      <c r="W311">
        <v>5.56</v>
      </c>
      <c r="X311" t="s">
        <v>7900</v>
      </c>
      <c r="Y311">
        <v>1.8</v>
      </c>
      <c r="Z311" t="s">
        <v>7774</v>
      </c>
      <c r="AA311" t="s">
        <v>7783</v>
      </c>
      <c r="AB311" t="s">
        <v>7774</v>
      </c>
      <c r="AF311" t="s">
        <v>5678</v>
      </c>
      <c r="AG311">
        <v>42.771226339999998</v>
      </c>
      <c r="AH311">
        <v>-82.037569950000005</v>
      </c>
      <c r="AI311">
        <v>203.4</v>
      </c>
      <c r="AJ311">
        <v>290</v>
      </c>
      <c r="AL311">
        <v>15</v>
      </c>
      <c r="AM311">
        <v>986</v>
      </c>
      <c r="AN311">
        <v>5.3179999999999996</v>
      </c>
      <c r="AO311">
        <v>-422.77800000000002</v>
      </c>
      <c r="AP311">
        <v>2113</v>
      </c>
      <c r="AQ311">
        <v>2114</v>
      </c>
      <c r="AT311">
        <v>1.23</v>
      </c>
      <c r="AU311">
        <v>1.23</v>
      </c>
      <c r="AW311">
        <v>2.14</v>
      </c>
      <c r="AX311">
        <v>2.14</v>
      </c>
      <c r="BD311">
        <v>0.7</v>
      </c>
      <c r="BE311">
        <v>10</v>
      </c>
      <c r="BF311" t="s">
        <v>1412</v>
      </c>
      <c r="BG311" t="s">
        <v>4199</v>
      </c>
      <c r="BH311">
        <v>316</v>
      </c>
      <c r="BI311" t="s">
        <v>5753</v>
      </c>
      <c r="BJ311" t="s">
        <v>7773</v>
      </c>
      <c r="BK311">
        <v>316</v>
      </c>
      <c r="BL311">
        <v>1590</v>
      </c>
      <c r="BS311">
        <v>13</v>
      </c>
      <c r="BT311">
        <v>0.66</v>
      </c>
      <c r="BU311">
        <v>0.57999999999999996</v>
      </c>
      <c r="BV311">
        <v>0.57999999999999996</v>
      </c>
      <c r="BW311">
        <v>42.771226339999998</v>
      </c>
      <c r="BX311">
        <v>-82.037569950000005</v>
      </c>
      <c r="BY311">
        <v>4735932.3339999998</v>
      </c>
      <c r="BZ311">
        <v>203.40100000000001</v>
      </c>
      <c r="CA311">
        <v>203.4</v>
      </c>
      <c r="CB311" t="s">
        <v>7550</v>
      </c>
      <c r="CC311">
        <v>7</v>
      </c>
      <c r="CD311">
        <v>10</v>
      </c>
      <c r="CE311">
        <v>12</v>
      </c>
      <c r="CF311">
        <v>12</v>
      </c>
      <c r="CG311" t="s">
        <v>5677</v>
      </c>
      <c r="CH311">
        <v>414</v>
      </c>
      <c r="CI311" t="s">
        <v>3290</v>
      </c>
      <c r="CJ311" t="s">
        <v>7332</v>
      </c>
      <c r="CK311">
        <v>5.56</v>
      </c>
      <c r="CL311">
        <v>1.8</v>
      </c>
      <c r="CM311" t="s">
        <v>4199</v>
      </c>
      <c r="CO311" t="str">
        <f>VLOOKUP(CM311,AutoSCAN_ORG!B316:CF2831,1,FALSE)</f>
        <v>AS00-0001033</v>
      </c>
      <c r="CP311">
        <f>VLOOKUP($CM311,AutoSCAN_ORG!$B$1:$CF$2516,2,FALSE)</f>
        <v>1487.82</v>
      </c>
      <c r="CQ311">
        <f>VLOOKUP($CM311,AutoSCAN_ORG!$B$1:$CF$2516,3,FALSE)</f>
        <v>11.635</v>
      </c>
      <c r="CR311">
        <f>VLOOKUP($CM311,AutoSCAN_ORG!$B$1:$CF$2516,4,FALSE)</f>
        <v>153.374</v>
      </c>
      <c r="CS311">
        <f>VLOOKUP($CM311,AutoSCAN_ORG!$B$1:$CF$2516,5,FALSE)</f>
        <v>6.9859999999999998</v>
      </c>
      <c r="CT311" t="str">
        <f>VLOOKUP($CM311,AutoSCAN_ORG!$B$1:$CF$2516,6,FALSE)</f>
        <v>MELO-CORR</v>
      </c>
      <c r="CU311">
        <f>VLOOKUP($CM311,AutoSCAN_ORG!$B$1:$CF$2516,7,FALSE)</f>
        <v>0</v>
      </c>
      <c r="CV311">
        <f>VLOOKUP($CM311,AutoSCAN_ORG!$B$1:$CF$2516,69,FALSE)</f>
        <v>0</v>
      </c>
      <c r="CW311">
        <f>VLOOKUP($CM311,AutoSCAN_ORG!$B$1:$CF$2516,70,FALSE)</f>
        <v>0</v>
      </c>
      <c r="CX311" t="str">
        <f>VLOOKUP($CM311,AutoSCAN_ORG!$B$1:$CF$2516,71,FALSE)</f>
        <v>Y</v>
      </c>
      <c r="CZ311" t="str">
        <f>VLOOKUP($CM311,AutoSCAN_ORG!$B$1:$CF$2516,73,FALSE)</f>
        <v>added</v>
      </c>
      <c r="DA311">
        <f>VLOOKUP($CM311,AutoSCAN_ORG!$B$1:$CF$2516,74,FALSE)</f>
        <v>0</v>
      </c>
      <c r="DB311">
        <f>VLOOKUP($CM311,AutoSCAN_ORG!$B$1:$CF$2516,75,FALSE)</f>
        <v>0</v>
      </c>
      <c r="DC311">
        <f>VLOOKUP($CM311,AutoSCAN_ORG!$B$1:$CF$2516,76,FALSE)</f>
        <v>0</v>
      </c>
      <c r="DD311">
        <f>VLOOKUP($CM311,AutoSCAN_ORG!$B$1:$CF$2516,77,FALSE)</f>
        <v>0</v>
      </c>
      <c r="DF311">
        <f>VLOOKUP($CM311,AutoSCAN_ORG!$B$1:$CF$2516,79,FALSE)</f>
        <v>12.62</v>
      </c>
      <c r="DG311">
        <f>VLOOKUP($CM311,AutoSCAN_ORG!$B$1:$CF$2516,80,FALSE)</f>
        <v>12.62</v>
      </c>
      <c r="DH311">
        <f>VLOOKUP($CM311,AutoSCAN_ORG!$B$1:$CF$2516,81,FALSE)</f>
        <v>2E-3</v>
      </c>
      <c r="DI311">
        <f>VLOOKUP($CM311,AutoSCAN_ORG!$B$1:$CF$2516,82,FALSE)</f>
        <v>4.0000000000000001E-3</v>
      </c>
      <c r="DJ311">
        <f>VLOOKUP($CM311,AutoSCAN_ORG!$B$1:$CF$2516,83,FALSE)</f>
        <v>0.68</v>
      </c>
    </row>
    <row r="312" spans="2:114" x14ac:dyDescent="0.35">
      <c r="B312" t="s">
        <v>4194</v>
      </c>
      <c r="C312">
        <v>310</v>
      </c>
      <c r="D312" t="s">
        <v>7778</v>
      </c>
      <c r="E312">
        <v>491</v>
      </c>
      <c r="F312">
        <v>1486.39</v>
      </c>
      <c r="G312">
        <v>10</v>
      </c>
      <c r="H312" t="s">
        <v>7782</v>
      </c>
      <c r="I312" t="s">
        <v>7773</v>
      </c>
      <c r="J312" t="s">
        <v>7852</v>
      </c>
      <c r="K312">
        <v>12</v>
      </c>
      <c r="L312">
        <v>0.69</v>
      </c>
      <c r="M312">
        <v>54</v>
      </c>
      <c r="N312">
        <v>11</v>
      </c>
      <c r="O312" t="s">
        <v>7349</v>
      </c>
      <c r="Q312">
        <v>25</v>
      </c>
      <c r="R312" t="s">
        <v>7784</v>
      </c>
      <c r="S312" t="s">
        <v>7774</v>
      </c>
      <c r="T312" t="s">
        <v>7206</v>
      </c>
      <c r="U312" t="s">
        <v>7527</v>
      </c>
      <c r="V312" t="s">
        <v>7527</v>
      </c>
      <c r="W312">
        <v>5.56</v>
      </c>
      <c r="X312" t="s">
        <v>7900</v>
      </c>
      <c r="Y312">
        <v>1.8</v>
      </c>
      <c r="Z312" t="s">
        <v>7774</v>
      </c>
      <c r="AA312" t="s">
        <v>7879</v>
      </c>
      <c r="AB312" t="s">
        <v>7774</v>
      </c>
      <c r="AC312">
        <v>10</v>
      </c>
      <c r="AF312" t="s">
        <v>5683</v>
      </c>
      <c r="AG312">
        <v>42.771239520000002</v>
      </c>
      <c r="AH312">
        <v>-82.037569300000001</v>
      </c>
      <c r="AI312">
        <v>203.4</v>
      </c>
      <c r="AJ312">
        <v>290</v>
      </c>
      <c r="AL312">
        <v>15</v>
      </c>
      <c r="AM312">
        <v>986</v>
      </c>
      <c r="AN312">
        <v>3.8620000000000001</v>
      </c>
      <c r="AO312">
        <v>-413.32900000000001</v>
      </c>
      <c r="AP312">
        <v>2059</v>
      </c>
      <c r="AQ312">
        <v>2042</v>
      </c>
      <c r="AT312">
        <v>1.19</v>
      </c>
      <c r="AU312">
        <v>1.2</v>
      </c>
      <c r="AW312">
        <v>2.0699999999999998</v>
      </c>
      <c r="AX312">
        <v>2.09</v>
      </c>
      <c r="BD312">
        <v>0.47</v>
      </c>
      <c r="BE312">
        <v>54</v>
      </c>
      <c r="BF312" t="s">
        <v>8687</v>
      </c>
      <c r="BG312" t="s">
        <v>4194</v>
      </c>
      <c r="BH312">
        <v>310</v>
      </c>
      <c r="BI312" t="s">
        <v>7852</v>
      </c>
      <c r="BJ312" t="s">
        <v>7773</v>
      </c>
      <c r="BK312">
        <v>310</v>
      </c>
      <c r="BL312">
        <v>1590</v>
      </c>
      <c r="BM312">
        <v>491</v>
      </c>
      <c r="BN312">
        <v>25</v>
      </c>
      <c r="BO312" t="s">
        <v>8660</v>
      </c>
      <c r="BS312">
        <v>13</v>
      </c>
      <c r="BT312">
        <v>0.68</v>
      </c>
      <c r="BU312">
        <v>0.6</v>
      </c>
      <c r="BV312">
        <v>0.6</v>
      </c>
      <c r="BW312">
        <v>42.771239520000002</v>
      </c>
      <c r="BX312">
        <v>-82.037569300000001</v>
      </c>
      <c r="BY312">
        <v>4735933.7970000003</v>
      </c>
      <c r="BZ312">
        <v>203.40600000000001</v>
      </c>
      <c r="CA312">
        <v>208.1</v>
      </c>
      <c r="CB312" t="s">
        <v>7552</v>
      </c>
      <c r="CC312">
        <v>7</v>
      </c>
      <c r="CD312">
        <v>10</v>
      </c>
      <c r="CE312">
        <v>11</v>
      </c>
      <c r="CF312">
        <v>11</v>
      </c>
      <c r="CG312" t="s">
        <v>5677</v>
      </c>
      <c r="CH312">
        <v>414</v>
      </c>
      <c r="CI312" t="s">
        <v>5823</v>
      </c>
      <c r="CJ312" t="s">
        <v>8661</v>
      </c>
      <c r="CK312">
        <v>5.56</v>
      </c>
      <c r="CM312" t="s">
        <v>4194</v>
      </c>
      <c r="CO312" t="str">
        <f>VLOOKUP(CM312,AutoSCAN_ORG!B310:CF2825,1,FALSE)</f>
        <v>AS00-0001028</v>
      </c>
      <c r="CP312">
        <f>VLOOKUP($CM312,AutoSCAN_ORG!$B$1:$CF$2516,2,FALSE)</f>
        <v>1486.405</v>
      </c>
      <c r="CQ312">
        <f>VLOOKUP($CM312,AutoSCAN_ORG!$B$1:$CF$2516,3,FALSE)</f>
        <v>15.494999999999999</v>
      </c>
      <c r="CR312">
        <f>VLOOKUP($CM312,AutoSCAN_ORG!$B$1:$CF$2516,4,FALSE)</f>
        <v>148.79300000000001</v>
      </c>
      <c r="CS312">
        <f>VLOOKUP($CM312,AutoSCAN_ORG!$B$1:$CF$2516,5,FALSE)</f>
        <v>6.2949999999999999</v>
      </c>
      <c r="CT312" t="str">
        <f>VLOOKUP($CM312,AutoSCAN_ORG!$B$1:$CF$2516,6,FALSE)</f>
        <v>MELO-CORR</v>
      </c>
      <c r="CU312">
        <f>VLOOKUP($CM312,AutoSCAN_ORG!$B$1:$CF$2516,7,FALSE)</f>
        <v>0</v>
      </c>
      <c r="CV312">
        <f>VLOOKUP($CM312,AutoSCAN_ORG!$B$1:$CF$2516,69,FALSE)</f>
        <v>0</v>
      </c>
      <c r="CW312">
        <f>VLOOKUP($CM312,AutoSCAN_ORG!$B$1:$CF$2516,70,FALSE)</f>
        <v>0</v>
      </c>
      <c r="CX312" t="str">
        <f>VLOOKUP($CM312,AutoSCAN_ORG!$B$1:$CF$2516,71,FALSE)</f>
        <v>Y</v>
      </c>
      <c r="CY312">
        <f>VLOOKUP($CM312,AutoSCAN_ORG!$B$1:$CF$2516,72,FALSE)</f>
        <v>0</v>
      </c>
      <c r="CZ312" t="str">
        <f>VLOOKUP($CM312,AutoSCAN_ORG!$B$1:$CF$2516,73,FALSE)</f>
        <v>added</v>
      </c>
      <c r="DA312">
        <f>VLOOKUP($CM312,AutoSCAN_ORG!$B$1:$CF$2516,74,FALSE)</f>
        <v>0</v>
      </c>
      <c r="DB312">
        <f>VLOOKUP($CM312,AutoSCAN_ORG!$B$1:$CF$2516,75,FALSE)</f>
        <v>0</v>
      </c>
      <c r="DC312">
        <f>VLOOKUP($CM312,AutoSCAN_ORG!$B$1:$CF$2516,76,FALSE)</f>
        <v>0</v>
      </c>
      <c r="DD312">
        <f>VLOOKUP($CM312,AutoSCAN_ORG!$B$1:$CF$2516,77,FALSE)</f>
        <v>0</v>
      </c>
      <c r="DE312">
        <f>VLOOKUP($CM312,AutoSCAN_ORG!$B$1:$CF$2516,78,FALSE)</f>
        <v>0</v>
      </c>
      <c r="DF312">
        <f>VLOOKUP($CM312,AutoSCAN_ORG!$B$1:$CF$2516,79,FALSE)</f>
        <v>12.48</v>
      </c>
      <c r="DG312">
        <f>VLOOKUP($CM312,AutoSCAN_ORG!$B$1:$CF$2516,80,FALSE)</f>
        <v>12.48</v>
      </c>
      <c r="DH312">
        <f>VLOOKUP($CM312,AutoSCAN_ORG!$B$1:$CF$2516,81,FALSE)</f>
        <v>1E-3</v>
      </c>
      <c r="DI312">
        <f>VLOOKUP($CM312,AutoSCAN_ORG!$B$1:$CF$2516,82,FALSE)</f>
        <v>2E-3</v>
      </c>
      <c r="DJ312">
        <f>VLOOKUP($CM312,AutoSCAN_ORG!$B$1:$CF$2516,83,FALSE)</f>
        <v>0.81100000000000005</v>
      </c>
    </row>
    <row r="313" spans="2:114" x14ac:dyDescent="0.35">
      <c r="B313" t="s">
        <v>4200</v>
      </c>
      <c r="C313">
        <v>317</v>
      </c>
      <c r="D313" t="s">
        <v>7778</v>
      </c>
      <c r="E313">
        <v>498</v>
      </c>
      <c r="F313">
        <v>1488.075</v>
      </c>
      <c r="G313">
        <v>10</v>
      </c>
      <c r="H313" t="s">
        <v>7782</v>
      </c>
      <c r="I313" t="s">
        <v>7773</v>
      </c>
      <c r="J313" t="s">
        <v>5753</v>
      </c>
      <c r="K313">
        <v>12</v>
      </c>
      <c r="L313">
        <v>0.66</v>
      </c>
      <c r="M313">
        <v>10</v>
      </c>
      <c r="N313">
        <v>10</v>
      </c>
      <c r="O313" t="s">
        <v>7449</v>
      </c>
      <c r="R313" t="s">
        <v>7784</v>
      </c>
      <c r="S313" t="s">
        <v>7774</v>
      </c>
      <c r="T313" t="s">
        <v>7206</v>
      </c>
      <c r="U313" t="s">
        <v>7527</v>
      </c>
      <c r="V313" t="s">
        <v>7527</v>
      </c>
      <c r="W313">
        <v>5.56</v>
      </c>
      <c r="X313" t="s">
        <v>7900</v>
      </c>
      <c r="Y313">
        <v>1.8</v>
      </c>
      <c r="Z313" t="s">
        <v>7774</v>
      </c>
      <c r="AA313" t="s">
        <v>7788</v>
      </c>
      <c r="AB313" t="s">
        <v>7774</v>
      </c>
      <c r="AC313">
        <v>10</v>
      </c>
      <c r="AD313">
        <v>10</v>
      </c>
      <c r="AE313">
        <v>12</v>
      </c>
      <c r="AF313" t="s">
        <v>5683</v>
      </c>
      <c r="AG313">
        <v>42.771224070000002</v>
      </c>
      <c r="AH313">
        <v>-82.037570070000001</v>
      </c>
      <c r="AI313">
        <v>203.4</v>
      </c>
      <c r="AJ313">
        <v>290</v>
      </c>
      <c r="AL313">
        <v>15</v>
      </c>
      <c r="AM313">
        <v>986</v>
      </c>
      <c r="AN313">
        <v>5.569</v>
      </c>
      <c r="AO313">
        <v>-421.04199999999997</v>
      </c>
      <c r="AP313">
        <v>2114</v>
      </c>
      <c r="AQ313">
        <v>2115</v>
      </c>
      <c r="AT313">
        <v>1.23</v>
      </c>
      <c r="AU313">
        <v>1.23</v>
      </c>
      <c r="AW313">
        <v>2.14</v>
      </c>
      <c r="AX313">
        <v>2.14</v>
      </c>
      <c r="BD313">
        <v>0.66</v>
      </c>
      <c r="BE313">
        <v>10</v>
      </c>
      <c r="BF313" t="s">
        <v>1413</v>
      </c>
      <c r="BG313" t="s">
        <v>4200</v>
      </c>
      <c r="BH313">
        <v>317</v>
      </c>
      <c r="BI313" t="s">
        <v>5753</v>
      </c>
      <c r="BJ313" t="s">
        <v>7773</v>
      </c>
      <c r="BK313">
        <v>317</v>
      </c>
      <c r="BL313">
        <v>1590</v>
      </c>
      <c r="BS313">
        <v>13</v>
      </c>
      <c r="BT313">
        <v>0.66</v>
      </c>
      <c r="BU313">
        <v>0.57999999999999996</v>
      </c>
      <c r="BV313">
        <v>0.57999999999999996</v>
      </c>
      <c r="BW313">
        <v>42.771224070000002</v>
      </c>
      <c r="BX313">
        <v>-82.037570070000001</v>
      </c>
      <c r="BY313">
        <v>4735932.0810000002</v>
      </c>
      <c r="BZ313">
        <v>203.4</v>
      </c>
      <c r="CA313">
        <v>202.7</v>
      </c>
      <c r="CB313" t="s">
        <v>7525</v>
      </c>
      <c r="CC313">
        <v>7</v>
      </c>
      <c r="CD313">
        <v>10</v>
      </c>
      <c r="CE313">
        <v>12</v>
      </c>
      <c r="CF313">
        <v>12</v>
      </c>
      <c r="CG313" t="s">
        <v>5677</v>
      </c>
      <c r="CH313">
        <v>414</v>
      </c>
      <c r="CI313" t="s">
        <v>3290</v>
      </c>
      <c r="CJ313" t="s">
        <v>7332</v>
      </c>
      <c r="CK313">
        <v>5.56</v>
      </c>
      <c r="CL313">
        <v>1.8</v>
      </c>
      <c r="CM313" t="s">
        <v>4200</v>
      </c>
      <c r="CO313" t="str">
        <f>VLOOKUP(CM313,AutoSCAN_ORG!B317:CF2832,1,FALSE)</f>
        <v>AS00-0001034</v>
      </c>
      <c r="CP313">
        <f>VLOOKUP($CM313,AutoSCAN_ORG!$B$1:$CF$2516,2,FALSE)</f>
        <v>1488.0709999999999</v>
      </c>
      <c r="CQ313">
        <f>VLOOKUP($CM313,AutoSCAN_ORG!$B$1:$CF$2516,3,FALSE)</f>
        <v>10.808999999999999</v>
      </c>
      <c r="CR313">
        <f>VLOOKUP($CM313,AutoSCAN_ORG!$B$1:$CF$2516,4,FALSE)</f>
        <v>153.00200000000001</v>
      </c>
      <c r="CS313">
        <f>VLOOKUP($CM313,AutoSCAN_ORG!$B$1:$CF$2516,5,FALSE)</f>
        <v>6.2949999999999999</v>
      </c>
      <c r="CT313" t="str">
        <f>VLOOKUP($CM313,AutoSCAN_ORG!$B$1:$CF$2516,6,FALSE)</f>
        <v>MELO-CORR</v>
      </c>
      <c r="CU313">
        <f>VLOOKUP($CM313,AutoSCAN_ORG!$B$1:$CF$2516,7,FALSE)</f>
        <v>0</v>
      </c>
      <c r="CV313">
        <f>VLOOKUP($CM313,AutoSCAN_ORG!$B$1:$CF$2516,69,FALSE)</f>
        <v>0</v>
      </c>
      <c r="CW313">
        <f>VLOOKUP($CM313,AutoSCAN_ORG!$B$1:$CF$2516,70,FALSE)</f>
        <v>0</v>
      </c>
      <c r="CX313" t="str">
        <f>VLOOKUP($CM313,AutoSCAN_ORG!$B$1:$CF$2516,71,FALSE)</f>
        <v>Y</v>
      </c>
      <c r="CZ313" t="str">
        <f>VLOOKUP($CM313,AutoSCAN_ORG!$B$1:$CF$2516,73,FALSE)</f>
        <v>added</v>
      </c>
      <c r="DA313">
        <f>VLOOKUP($CM313,AutoSCAN_ORG!$B$1:$CF$2516,74,FALSE)</f>
        <v>0</v>
      </c>
      <c r="DB313">
        <f>VLOOKUP($CM313,AutoSCAN_ORG!$B$1:$CF$2516,75,FALSE)</f>
        <v>0</v>
      </c>
      <c r="DC313">
        <f>VLOOKUP($CM313,AutoSCAN_ORG!$B$1:$CF$2516,76,FALSE)</f>
        <v>0</v>
      </c>
      <c r="DD313">
        <f>VLOOKUP($CM313,AutoSCAN_ORG!$B$1:$CF$2516,77,FALSE)</f>
        <v>0</v>
      </c>
      <c r="DF313">
        <f>VLOOKUP($CM313,AutoSCAN_ORG!$B$1:$CF$2516,79,FALSE)</f>
        <v>11.79</v>
      </c>
      <c r="DG313">
        <f>VLOOKUP($CM313,AutoSCAN_ORG!$B$1:$CF$2516,80,FALSE)</f>
        <v>11.79</v>
      </c>
      <c r="DH313">
        <f>VLOOKUP($CM313,AutoSCAN_ORG!$B$1:$CF$2516,81,FALSE)</f>
        <v>2E-3</v>
      </c>
      <c r="DI313">
        <f>VLOOKUP($CM313,AutoSCAN_ORG!$B$1:$CF$2516,82,FALSE)</f>
        <v>4.0000000000000001E-3</v>
      </c>
      <c r="DJ313">
        <f>VLOOKUP($CM313,AutoSCAN_ORG!$B$1:$CF$2516,83,FALSE)</f>
        <v>0.77200000000000002</v>
      </c>
    </row>
    <row r="314" spans="2:114" x14ac:dyDescent="0.35">
      <c r="B314" t="s">
        <v>4201</v>
      </c>
      <c r="C314">
        <v>318</v>
      </c>
      <c r="D314" t="s">
        <v>7778</v>
      </c>
      <c r="E314">
        <v>499</v>
      </c>
      <c r="F314">
        <v>1488.164</v>
      </c>
      <c r="G314">
        <v>10</v>
      </c>
      <c r="H314" t="s">
        <v>7782</v>
      </c>
      <c r="I314" t="s">
        <v>7773</v>
      </c>
      <c r="J314" t="s">
        <v>5753</v>
      </c>
      <c r="K314">
        <v>11</v>
      </c>
      <c r="L314">
        <v>0.63</v>
      </c>
      <c r="M314">
        <v>11</v>
      </c>
      <c r="N314">
        <v>6</v>
      </c>
      <c r="O314" t="s">
        <v>7349</v>
      </c>
      <c r="R314" t="s">
        <v>7784</v>
      </c>
      <c r="S314" t="s">
        <v>7774</v>
      </c>
      <c r="T314" t="s">
        <v>7206</v>
      </c>
      <c r="U314" t="s">
        <v>7527</v>
      </c>
      <c r="V314" t="s">
        <v>7527</v>
      </c>
      <c r="W314">
        <v>5.56</v>
      </c>
      <c r="X314" t="s">
        <v>7900</v>
      </c>
      <c r="Y314">
        <v>1.8</v>
      </c>
      <c r="Z314" t="s">
        <v>7774</v>
      </c>
      <c r="AA314" t="s">
        <v>7783</v>
      </c>
      <c r="AB314" t="s">
        <v>7774</v>
      </c>
      <c r="AF314" t="s">
        <v>5678</v>
      </c>
      <c r="AG314">
        <v>42.771223259999999</v>
      </c>
      <c r="AH314">
        <v>-82.037570110000004</v>
      </c>
      <c r="AI314">
        <v>203.4</v>
      </c>
      <c r="AJ314">
        <v>290</v>
      </c>
      <c r="AL314">
        <v>15</v>
      </c>
      <c r="AM314">
        <v>986</v>
      </c>
      <c r="AN314">
        <v>5.6580000000000004</v>
      </c>
      <c r="AO314">
        <v>-414.834</v>
      </c>
      <c r="AP314">
        <v>2113</v>
      </c>
      <c r="AQ314">
        <v>2114</v>
      </c>
      <c r="AT314">
        <v>1.23</v>
      </c>
      <c r="AU314">
        <v>1.23</v>
      </c>
      <c r="AW314">
        <v>2.14</v>
      </c>
      <c r="AX314">
        <v>2.14</v>
      </c>
      <c r="BD314">
        <v>0.63</v>
      </c>
      <c r="BE314">
        <v>11</v>
      </c>
      <c r="BF314" t="s">
        <v>1414</v>
      </c>
      <c r="BG314" t="s">
        <v>4201</v>
      </c>
      <c r="BH314">
        <v>318</v>
      </c>
      <c r="BI314" t="s">
        <v>5753</v>
      </c>
      <c r="BJ314" t="s">
        <v>7773</v>
      </c>
      <c r="BK314">
        <v>318</v>
      </c>
      <c r="BL314">
        <v>1590</v>
      </c>
      <c r="BS314">
        <v>13</v>
      </c>
      <c r="BT314">
        <v>0.66</v>
      </c>
      <c r="BU314">
        <v>0.57999999999999996</v>
      </c>
      <c r="BV314">
        <v>0.57999999999999996</v>
      </c>
      <c r="BW314">
        <v>42.771223259999999</v>
      </c>
      <c r="BX314">
        <v>-82.037570110000004</v>
      </c>
      <c r="BY314">
        <v>4735931.9919999996</v>
      </c>
      <c r="BZ314">
        <v>203.399</v>
      </c>
      <c r="CA314">
        <v>209.4</v>
      </c>
      <c r="CB314" t="s">
        <v>7337</v>
      </c>
      <c r="CC314">
        <v>7</v>
      </c>
      <c r="CD314">
        <v>10</v>
      </c>
      <c r="CE314">
        <v>12</v>
      </c>
      <c r="CF314">
        <v>12</v>
      </c>
      <c r="CG314" t="s">
        <v>5677</v>
      </c>
      <c r="CH314">
        <v>414</v>
      </c>
      <c r="CI314" t="s">
        <v>3290</v>
      </c>
      <c r="CJ314" t="s">
        <v>7332</v>
      </c>
      <c r="CK314">
        <v>5.56</v>
      </c>
      <c r="CL314">
        <v>1.8</v>
      </c>
      <c r="CM314" t="s">
        <v>4201</v>
      </c>
      <c r="CO314" t="str">
        <f>VLOOKUP(CM314,AutoSCAN_ORG!B318:CF2833,1,FALSE)</f>
        <v>AS00-0001035</v>
      </c>
      <c r="CP314">
        <f>VLOOKUP($CM314,AutoSCAN_ORG!$B$1:$CF$2516,2,FALSE)</f>
        <v>1488.16</v>
      </c>
      <c r="CQ314">
        <f>VLOOKUP($CM314,AutoSCAN_ORG!$B$1:$CF$2516,3,FALSE)</f>
        <v>9.3810000000000002</v>
      </c>
      <c r="CR314">
        <f>VLOOKUP($CM314,AutoSCAN_ORG!$B$1:$CF$2516,4,FALSE)</f>
        <v>149.209</v>
      </c>
      <c r="CS314">
        <f>VLOOKUP($CM314,AutoSCAN_ORG!$B$1:$CF$2516,5,FALSE)</f>
        <v>6.2949999999999999</v>
      </c>
      <c r="CT314" t="str">
        <f>VLOOKUP($CM314,AutoSCAN_ORG!$B$1:$CF$2516,6,FALSE)</f>
        <v>MELO-CORR</v>
      </c>
      <c r="CU314">
        <f>VLOOKUP($CM314,AutoSCAN_ORG!$B$1:$CF$2516,7,FALSE)</f>
        <v>0</v>
      </c>
      <c r="CV314">
        <f>VLOOKUP($CM314,AutoSCAN_ORG!$B$1:$CF$2516,69,FALSE)</f>
        <v>0</v>
      </c>
      <c r="CW314">
        <f>VLOOKUP($CM314,AutoSCAN_ORG!$B$1:$CF$2516,70,FALSE)</f>
        <v>0</v>
      </c>
      <c r="CX314" t="str">
        <f>VLOOKUP($CM314,AutoSCAN_ORG!$B$1:$CF$2516,71,FALSE)</f>
        <v>Y</v>
      </c>
      <c r="CZ314" t="str">
        <f>VLOOKUP($CM314,AutoSCAN_ORG!$B$1:$CF$2516,73,FALSE)</f>
        <v>added</v>
      </c>
      <c r="DA314">
        <f>VLOOKUP($CM314,AutoSCAN_ORG!$B$1:$CF$2516,74,FALSE)</f>
        <v>0</v>
      </c>
      <c r="DB314">
        <f>VLOOKUP($CM314,AutoSCAN_ORG!$B$1:$CF$2516,75,FALSE)</f>
        <v>0</v>
      </c>
      <c r="DC314">
        <f>VLOOKUP($CM314,AutoSCAN_ORG!$B$1:$CF$2516,76,FALSE)</f>
        <v>0</v>
      </c>
      <c r="DD314">
        <f>VLOOKUP($CM314,AutoSCAN_ORG!$B$1:$CF$2516,77,FALSE)</f>
        <v>0</v>
      </c>
      <c r="DF314">
        <f>VLOOKUP($CM314,AutoSCAN_ORG!$B$1:$CF$2516,79,FALSE)</f>
        <v>11.4</v>
      </c>
      <c r="DG314">
        <f>VLOOKUP($CM314,AutoSCAN_ORG!$B$1:$CF$2516,80,FALSE)</f>
        <v>11.4</v>
      </c>
      <c r="DH314">
        <f>VLOOKUP($CM314,AutoSCAN_ORG!$B$1:$CF$2516,81,FALSE)</f>
        <v>4.0000000000000001E-3</v>
      </c>
      <c r="DI314">
        <f>VLOOKUP($CM314,AutoSCAN_ORG!$B$1:$CF$2516,82,FALSE)</f>
        <v>8.9999999999999993E-3</v>
      </c>
      <c r="DJ314">
        <f>VLOOKUP($CM314,AutoSCAN_ORG!$B$1:$CF$2516,83,FALSE)</f>
        <v>0.69599999999999995</v>
      </c>
    </row>
    <row r="315" spans="2:114" x14ac:dyDescent="0.35">
      <c r="B315" t="s">
        <v>4202</v>
      </c>
      <c r="C315">
        <v>319</v>
      </c>
      <c r="D315" t="s">
        <v>7778</v>
      </c>
      <c r="E315">
        <v>500</v>
      </c>
      <c r="F315">
        <v>1488.7809999999999</v>
      </c>
      <c r="G315">
        <v>10</v>
      </c>
      <c r="H315" t="s">
        <v>7782</v>
      </c>
      <c r="I315" t="s">
        <v>7773</v>
      </c>
      <c r="J315" t="s">
        <v>5753</v>
      </c>
      <c r="K315">
        <v>10</v>
      </c>
      <c r="L315">
        <v>0.57999999999999996</v>
      </c>
      <c r="M315">
        <v>13</v>
      </c>
      <c r="N315">
        <v>11</v>
      </c>
      <c r="O315" t="s">
        <v>7345</v>
      </c>
      <c r="R315" t="s">
        <v>7784</v>
      </c>
      <c r="S315" t="s">
        <v>7774</v>
      </c>
      <c r="T315" t="s">
        <v>7206</v>
      </c>
      <c r="U315" t="s">
        <v>7527</v>
      </c>
      <c r="V315" t="s">
        <v>7527</v>
      </c>
      <c r="W315">
        <v>5.56</v>
      </c>
      <c r="X315" t="s">
        <v>7900</v>
      </c>
      <c r="Y315">
        <v>1.8</v>
      </c>
      <c r="Z315" t="s">
        <v>7774</v>
      </c>
      <c r="AA315" t="s">
        <v>7788</v>
      </c>
      <c r="AB315" t="s">
        <v>7774</v>
      </c>
      <c r="AC315">
        <v>10</v>
      </c>
      <c r="AD315">
        <v>10</v>
      </c>
      <c r="AE315">
        <v>12</v>
      </c>
      <c r="AF315" t="s">
        <v>5683</v>
      </c>
      <c r="AG315">
        <v>42.77121769</v>
      </c>
      <c r="AH315">
        <v>-82.037570389999999</v>
      </c>
      <c r="AI315">
        <v>203.4</v>
      </c>
      <c r="AJ315">
        <v>290</v>
      </c>
      <c r="AL315">
        <v>15</v>
      </c>
      <c r="AM315">
        <v>986</v>
      </c>
      <c r="AN315">
        <v>6.274</v>
      </c>
      <c r="AO315">
        <v>-420.39</v>
      </c>
      <c r="AP315">
        <v>2112</v>
      </c>
      <c r="AQ315">
        <v>2113</v>
      </c>
      <c r="AT315">
        <v>1.23</v>
      </c>
      <c r="AU315">
        <v>1.23</v>
      </c>
      <c r="AW315">
        <v>2.14</v>
      </c>
      <c r="AX315">
        <v>2.14</v>
      </c>
      <c r="BD315">
        <v>0.57999999999999996</v>
      </c>
      <c r="BE315">
        <v>13</v>
      </c>
      <c r="BF315" t="s">
        <v>1415</v>
      </c>
      <c r="BG315" t="s">
        <v>4202</v>
      </c>
      <c r="BH315">
        <v>319</v>
      </c>
      <c r="BI315" t="s">
        <v>5753</v>
      </c>
      <c r="BJ315" t="s">
        <v>7773</v>
      </c>
      <c r="BK315">
        <v>319</v>
      </c>
      <c r="BL315">
        <v>1590</v>
      </c>
      <c r="BS315">
        <v>13</v>
      </c>
      <c r="BT315">
        <v>0.66</v>
      </c>
      <c r="BU315">
        <v>0.57999999999999996</v>
      </c>
      <c r="BV315">
        <v>0.57999999999999996</v>
      </c>
      <c r="BW315">
        <v>42.77121769</v>
      </c>
      <c r="BX315">
        <v>-82.037570389999999</v>
      </c>
      <c r="BY315">
        <v>4735931.3729999997</v>
      </c>
      <c r="BZ315">
        <v>203.39599999999999</v>
      </c>
      <c r="CA315">
        <v>205.2</v>
      </c>
      <c r="CB315" t="s">
        <v>7449</v>
      </c>
      <c r="CC315">
        <v>7</v>
      </c>
      <c r="CD315">
        <v>10</v>
      </c>
      <c r="CE315">
        <v>12</v>
      </c>
      <c r="CF315">
        <v>12</v>
      </c>
      <c r="CG315" t="s">
        <v>5677</v>
      </c>
      <c r="CH315">
        <v>414</v>
      </c>
      <c r="CI315" t="s">
        <v>3290</v>
      </c>
      <c r="CJ315" t="s">
        <v>7332</v>
      </c>
      <c r="CK315">
        <v>5.56</v>
      </c>
      <c r="CL315">
        <v>1.8</v>
      </c>
      <c r="CM315" t="s">
        <v>4202</v>
      </c>
      <c r="CO315" t="str">
        <f>VLOOKUP(CM315,AutoSCAN_ORG!B319:CF2834,1,FALSE)</f>
        <v>AS00-0001036</v>
      </c>
      <c r="CP315">
        <f>VLOOKUP($CM315,AutoSCAN_ORG!$B$1:$CF$2516,2,FALSE)</f>
        <v>1488.7750000000001</v>
      </c>
      <c r="CQ315">
        <f>VLOOKUP($CM315,AutoSCAN_ORG!$B$1:$CF$2516,3,FALSE)</f>
        <v>14.173</v>
      </c>
      <c r="CR315">
        <f>VLOOKUP($CM315,AutoSCAN_ORG!$B$1:$CF$2516,4,FALSE)</f>
        <v>149.15100000000001</v>
      </c>
      <c r="CS315">
        <f>VLOOKUP($CM315,AutoSCAN_ORG!$B$1:$CF$2516,5,FALSE)</f>
        <v>6.2949999999999999</v>
      </c>
      <c r="CT315" t="str">
        <f>VLOOKUP($CM315,AutoSCAN_ORG!$B$1:$CF$2516,6,FALSE)</f>
        <v>MELO-CORR</v>
      </c>
      <c r="CU315">
        <f>VLOOKUP($CM315,AutoSCAN_ORG!$B$1:$CF$2516,7,FALSE)</f>
        <v>0</v>
      </c>
      <c r="CV315">
        <f>VLOOKUP($CM315,AutoSCAN_ORG!$B$1:$CF$2516,69,FALSE)</f>
        <v>0</v>
      </c>
      <c r="CW315">
        <f>VLOOKUP($CM315,AutoSCAN_ORG!$B$1:$CF$2516,70,FALSE)</f>
        <v>0</v>
      </c>
      <c r="CX315" t="str">
        <f>VLOOKUP($CM315,AutoSCAN_ORG!$B$1:$CF$2516,71,FALSE)</f>
        <v>Y</v>
      </c>
      <c r="CZ315" t="str">
        <f>VLOOKUP($CM315,AutoSCAN_ORG!$B$1:$CF$2516,73,FALSE)</f>
        <v>added</v>
      </c>
      <c r="DA315">
        <f>VLOOKUP($CM315,AutoSCAN_ORG!$B$1:$CF$2516,74,FALSE)</f>
        <v>0</v>
      </c>
      <c r="DB315">
        <f>VLOOKUP($CM315,AutoSCAN_ORG!$B$1:$CF$2516,75,FALSE)</f>
        <v>0</v>
      </c>
      <c r="DC315">
        <f>VLOOKUP($CM315,AutoSCAN_ORG!$B$1:$CF$2516,76,FALSE)</f>
        <v>0</v>
      </c>
      <c r="DD315">
        <f>VLOOKUP($CM315,AutoSCAN_ORG!$B$1:$CF$2516,77,FALSE)</f>
        <v>0</v>
      </c>
      <c r="DF315">
        <f>VLOOKUP($CM315,AutoSCAN_ORG!$B$1:$CF$2516,79,FALSE)</f>
        <v>10.39</v>
      </c>
      <c r="DG315">
        <f>VLOOKUP($CM315,AutoSCAN_ORG!$B$1:$CF$2516,80,FALSE)</f>
        <v>10.39</v>
      </c>
      <c r="DH315">
        <f>VLOOKUP($CM315,AutoSCAN_ORG!$B$1:$CF$2516,81,FALSE)</f>
        <v>-5.0000000000000001E-3</v>
      </c>
      <c r="DI315">
        <f>VLOOKUP($CM315,AutoSCAN_ORG!$B$1:$CF$2516,82,FALSE)</f>
        <v>-1.0999999999999999E-2</v>
      </c>
      <c r="DJ315">
        <f>VLOOKUP($CM315,AutoSCAN_ORG!$B$1:$CF$2516,83,FALSE)</f>
        <v>0.76600000000000001</v>
      </c>
    </row>
    <row r="316" spans="2:114" x14ac:dyDescent="0.35">
      <c r="B316" t="s">
        <v>4203</v>
      </c>
      <c r="C316">
        <v>320</v>
      </c>
      <c r="D316" t="s">
        <v>7778</v>
      </c>
      <c r="E316">
        <v>501</v>
      </c>
      <c r="F316">
        <v>1488.9490000000001</v>
      </c>
      <c r="G316">
        <v>10</v>
      </c>
      <c r="H316" t="s">
        <v>7782</v>
      </c>
      <c r="I316" t="s">
        <v>7773</v>
      </c>
      <c r="J316" t="s">
        <v>5753</v>
      </c>
      <c r="K316">
        <v>13</v>
      </c>
      <c r="L316">
        <v>0.75</v>
      </c>
      <c r="M316">
        <v>7</v>
      </c>
      <c r="N316">
        <v>6</v>
      </c>
      <c r="O316" t="s">
        <v>7567</v>
      </c>
      <c r="Q316">
        <v>26</v>
      </c>
      <c r="R316" t="s">
        <v>7784</v>
      </c>
      <c r="S316" t="s">
        <v>7774</v>
      </c>
      <c r="T316" t="s">
        <v>7206</v>
      </c>
      <c r="U316" t="s">
        <v>7527</v>
      </c>
      <c r="V316" t="s">
        <v>7527</v>
      </c>
      <c r="W316">
        <v>5.56</v>
      </c>
      <c r="X316" t="s">
        <v>7900</v>
      </c>
      <c r="Y316">
        <v>1.8</v>
      </c>
      <c r="Z316" t="s">
        <v>7774</v>
      </c>
      <c r="AA316" t="s">
        <v>7789</v>
      </c>
      <c r="AB316" t="s">
        <v>7774</v>
      </c>
      <c r="AF316" t="s">
        <v>5678</v>
      </c>
      <c r="AG316">
        <v>42.771216150000001</v>
      </c>
      <c r="AH316">
        <v>-82.037570470000006</v>
      </c>
      <c r="AI316">
        <v>203.4</v>
      </c>
      <c r="AJ316">
        <v>290</v>
      </c>
      <c r="AL316">
        <v>15</v>
      </c>
      <c r="AM316">
        <v>986</v>
      </c>
      <c r="AN316">
        <v>6.444</v>
      </c>
      <c r="AO316">
        <v>-414.53399999999999</v>
      </c>
      <c r="AP316">
        <v>2116</v>
      </c>
      <c r="AQ316">
        <v>2117</v>
      </c>
      <c r="AT316">
        <v>1.24</v>
      </c>
      <c r="AU316">
        <v>1.24</v>
      </c>
      <c r="AW316">
        <v>2.15</v>
      </c>
      <c r="AX316">
        <v>2.15</v>
      </c>
      <c r="BD316">
        <v>0.75</v>
      </c>
      <c r="BE316">
        <v>7</v>
      </c>
      <c r="BF316" t="s">
        <v>1416</v>
      </c>
      <c r="BG316" t="s">
        <v>4203</v>
      </c>
      <c r="BH316">
        <v>320</v>
      </c>
      <c r="BI316" t="s">
        <v>5753</v>
      </c>
      <c r="BJ316" t="s">
        <v>7773</v>
      </c>
      <c r="BK316">
        <v>320</v>
      </c>
      <c r="BL316">
        <v>1590</v>
      </c>
      <c r="BM316">
        <v>502</v>
      </c>
      <c r="BN316">
        <v>26</v>
      </c>
      <c r="BS316">
        <v>13</v>
      </c>
      <c r="BT316">
        <v>0.66</v>
      </c>
      <c r="BU316">
        <v>0.57999999999999996</v>
      </c>
      <c r="BV316">
        <v>0.57999999999999996</v>
      </c>
      <c r="BW316">
        <v>42.771216150000001</v>
      </c>
      <c r="BX316">
        <v>-82.037570470000006</v>
      </c>
      <c r="BY316">
        <v>4735931.2019999996</v>
      </c>
      <c r="BZ316">
        <v>203.39599999999999</v>
      </c>
      <c r="CA316">
        <v>209.5</v>
      </c>
      <c r="CB316" t="s">
        <v>7337</v>
      </c>
      <c r="CC316">
        <v>7</v>
      </c>
      <c r="CD316">
        <v>10</v>
      </c>
      <c r="CE316">
        <v>12</v>
      </c>
      <c r="CF316">
        <v>12</v>
      </c>
      <c r="CG316" t="s">
        <v>5677</v>
      </c>
      <c r="CH316">
        <v>414</v>
      </c>
      <c r="CI316" t="s">
        <v>3290</v>
      </c>
      <c r="CJ316" t="s">
        <v>7332</v>
      </c>
      <c r="CK316">
        <v>5.56</v>
      </c>
      <c r="CL316">
        <v>1.8</v>
      </c>
      <c r="CM316" t="s">
        <v>4203</v>
      </c>
      <c r="CO316" t="str">
        <f>VLOOKUP(CM316,AutoSCAN_ORG!B320:CF2835,1,FALSE)</f>
        <v>AS00-0001037</v>
      </c>
      <c r="CP316">
        <f>VLOOKUP($CM316,AutoSCAN_ORG!$B$1:$CF$2516,2,FALSE)</f>
        <v>1488.9459999999999</v>
      </c>
      <c r="CQ316">
        <f>VLOOKUP($CM316,AutoSCAN_ORG!$B$1:$CF$2516,3,FALSE)</f>
        <v>9.1760000000000002</v>
      </c>
      <c r="CR316">
        <f>VLOOKUP($CM316,AutoSCAN_ORG!$B$1:$CF$2516,4,FALSE)</f>
        <v>146.24600000000001</v>
      </c>
      <c r="CS316">
        <f>VLOOKUP($CM316,AutoSCAN_ORG!$B$1:$CF$2516,5,FALSE)</f>
        <v>6.2949999999999999</v>
      </c>
      <c r="CT316" t="str">
        <f>VLOOKUP($CM316,AutoSCAN_ORG!$B$1:$CF$2516,6,FALSE)</f>
        <v>MELO-CORR</v>
      </c>
      <c r="CU316">
        <f>VLOOKUP($CM316,AutoSCAN_ORG!$B$1:$CF$2516,7,FALSE)</f>
        <v>0</v>
      </c>
      <c r="CV316">
        <f>VLOOKUP($CM316,AutoSCAN_ORG!$B$1:$CF$2516,69,FALSE)</f>
        <v>0</v>
      </c>
      <c r="CW316">
        <f>VLOOKUP($CM316,AutoSCAN_ORG!$B$1:$CF$2516,70,FALSE)</f>
        <v>0</v>
      </c>
      <c r="CX316" t="str">
        <f>VLOOKUP($CM316,AutoSCAN_ORG!$B$1:$CF$2516,71,FALSE)</f>
        <v>Y</v>
      </c>
      <c r="CZ316">
        <f>VLOOKUP($CM316,AutoSCAN_ORG!$B$1:$CF$2516,73,FALSE)</f>
        <v>0</v>
      </c>
      <c r="DA316">
        <f>VLOOKUP($CM316,AutoSCAN_ORG!$B$1:$CF$2516,74,FALSE)</f>
        <v>0</v>
      </c>
      <c r="DB316">
        <f>VLOOKUP($CM316,AutoSCAN_ORG!$B$1:$CF$2516,75,FALSE)</f>
        <v>0</v>
      </c>
      <c r="DC316">
        <f>VLOOKUP($CM316,AutoSCAN_ORG!$B$1:$CF$2516,76,FALSE)</f>
        <v>0</v>
      </c>
      <c r="DD316">
        <f>VLOOKUP($CM316,AutoSCAN_ORG!$B$1:$CF$2516,77,FALSE)</f>
        <v>0</v>
      </c>
      <c r="DF316">
        <f>VLOOKUP($CM316,AutoSCAN_ORG!$B$1:$CF$2516,79,FALSE)</f>
        <v>13.42</v>
      </c>
      <c r="DG316">
        <f>VLOOKUP($CM316,AutoSCAN_ORG!$B$1:$CF$2516,80,FALSE)</f>
        <v>13.42</v>
      </c>
      <c r="DH316">
        <f>VLOOKUP($CM316,AutoSCAN_ORG!$B$1:$CF$2516,81,FALSE)</f>
        <v>1.4999999999999999E-2</v>
      </c>
      <c r="DI316">
        <f>VLOOKUP($CM316,AutoSCAN_ORG!$B$1:$CF$2516,82,FALSE)</f>
        <v>2.1999999999999999E-2</v>
      </c>
      <c r="DJ316">
        <f>VLOOKUP($CM316,AutoSCAN_ORG!$B$1:$CF$2516,83,FALSE)</f>
        <v>0.78</v>
      </c>
    </row>
    <row r="317" spans="2:114" x14ac:dyDescent="0.35">
      <c r="B317" t="s">
        <v>4204</v>
      </c>
      <c r="C317">
        <v>322</v>
      </c>
      <c r="D317" t="s">
        <v>7778</v>
      </c>
      <c r="E317">
        <v>503</v>
      </c>
      <c r="F317">
        <v>1488.973</v>
      </c>
      <c r="G317">
        <v>10</v>
      </c>
      <c r="H317" t="s">
        <v>7782</v>
      </c>
      <c r="I317" t="s">
        <v>7773</v>
      </c>
      <c r="J317" t="s">
        <v>5753</v>
      </c>
      <c r="K317">
        <v>10</v>
      </c>
      <c r="L317">
        <v>0.57999999999999996</v>
      </c>
      <c r="M317">
        <v>12</v>
      </c>
      <c r="N317">
        <v>11</v>
      </c>
      <c r="O317" t="s">
        <v>7525</v>
      </c>
      <c r="Q317">
        <v>26</v>
      </c>
      <c r="R317" t="s">
        <v>7784</v>
      </c>
      <c r="S317" t="s">
        <v>7774</v>
      </c>
      <c r="T317" t="s">
        <v>7206</v>
      </c>
      <c r="U317" t="s">
        <v>7527</v>
      </c>
      <c r="V317" t="s">
        <v>7527</v>
      </c>
      <c r="W317">
        <v>5.56</v>
      </c>
      <c r="X317" t="s">
        <v>7900</v>
      </c>
      <c r="Y317">
        <v>1.8</v>
      </c>
      <c r="Z317" t="s">
        <v>7774</v>
      </c>
      <c r="AA317" t="s">
        <v>7788</v>
      </c>
      <c r="AB317" t="s">
        <v>7774</v>
      </c>
      <c r="AC317">
        <v>10</v>
      </c>
      <c r="AD317">
        <v>10</v>
      </c>
      <c r="AE317">
        <v>12</v>
      </c>
      <c r="AF317" t="s">
        <v>5683</v>
      </c>
      <c r="AG317">
        <v>42.771215939999998</v>
      </c>
      <c r="AH317">
        <v>-82.037570479999999</v>
      </c>
      <c r="AI317">
        <v>203.4</v>
      </c>
      <c r="AJ317">
        <v>290</v>
      </c>
      <c r="AL317">
        <v>15</v>
      </c>
      <c r="AM317">
        <v>986</v>
      </c>
      <c r="AN317">
        <v>6.4669999999999996</v>
      </c>
      <c r="AO317">
        <v>-414.952</v>
      </c>
      <c r="AP317">
        <v>2113</v>
      </c>
      <c r="AQ317">
        <v>2114</v>
      </c>
      <c r="AT317">
        <v>1.23</v>
      </c>
      <c r="AU317">
        <v>1.23</v>
      </c>
      <c r="AW317">
        <v>2.14</v>
      </c>
      <c r="AX317">
        <v>2.14</v>
      </c>
      <c r="BD317">
        <v>0.57999999999999996</v>
      </c>
      <c r="BE317">
        <v>12</v>
      </c>
      <c r="BF317" t="s">
        <v>1417</v>
      </c>
      <c r="BG317" t="s">
        <v>4204</v>
      </c>
      <c r="BH317">
        <v>322</v>
      </c>
      <c r="BI317" t="s">
        <v>5753</v>
      </c>
      <c r="BJ317" t="s">
        <v>7773</v>
      </c>
      <c r="BK317">
        <v>322</v>
      </c>
      <c r="BL317">
        <v>1590</v>
      </c>
      <c r="BM317">
        <v>502</v>
      </c>
      <c r="BN317">
        <v>26</v>
      </c>
      <c r="BS317">
        <v>13</v>
      </c>
      <c r="BT317">
        <v>0.66</v>
      </c>
      <c r="BU317">
        <v>0.57999999999999996</v>
      </c>
      <c r="BV317">
        <v>0.57999999999999996</v>
      </c>
      <c r="BW317">
        <v>42.771215939999998</v>
      </c>
      <c r="BX317">
        <v>-82.037570479999999</v>
      </c>
      <c r="BY317">
        <v>4735931.1789999995</v>
      </c>
      <c r="BZ317">
        <v>203.39500000000001</v>
      </c>
      <c r="CA317">
        <v>200.1</v>
      </c>
      <c r="CB317" t="s">
        <v>7453</v>
      </c>
      <c r="CC317">
        <v>7</v>
      </c>
      <c r="CD317">
        <v>10</v>
      </c>
      <c r="CE317">
        <v>12</v>
      </c>
      <c r="CF317">
        <v>12</v>
      </c>
      <c r="CG317" t="s">
        <v>5677</v>
      </c>
      <c r="CH317">
        <v>414</v>
      </c>
      <c r="CI317" t="s">
        <v>3290</v>
      </c>
      <c r="CJ317" t="s">
        <v>7332</v>
      </c>
      <c r="CK317">
        <v>5.56</v>
      </c>
      <c r="CL317">
        <v>1.8</v>
      </c>
      <c r="CM317" t="s">
        <v>4204</v>
      </c>
      <c r="CO317" t="str">
        <f>VLOOKUP(CM317,AutoSCAN_ORG!B322:CF2837,1,FALSE)</f>
        <v>AS00-0001038</v>
      </c>
      <c r="CP317">
        <f>VLOOKUP($CM317,AutoSCAN_ORG!$B$1:$CF$2516,2,FALSE)</f>
        <v>1488.9690000000001</v>
      </c>
      <c r="CQ317">
        <f>VLOOKUP($CM317,AutoSCAN_ORG!$B$1:$CF$2516,3,FALSE)</f>
        <v>11.396000000000001</v>
      </c>
      <c r="CR317">
        <f>VLOOKUP($CM317,AutoSCAN_ORG!$B$1:$CF$2516,4,FALSE)</f>
        <v>155.018</v>
      </c>
      <c r="CS317">
        <f>VLOOKUP($CM317,AutoSCAN_ORG!$B$1:$CF$2516,5,FALSE)</f>
        <v>6.2949999999999999</v>
      </c>
      <c r="CT317" t="str">
        <f>VLOOKUP($CM317,AutoSCAN_ORG!$B$1:$CF$2516,6,FALSE)</f>
        <v>MELO-CORR</v>
      </c>
      <c r="CU317">
        <f>VLOOKUP($CM317,AutoSCAN_ORG!$B$1:$CF$2516,7,FALSE)</f>
        <v>0</v>
      </c>
      <c r="CV317">
        <f>VLOOKUP($CM317,AutoSCAN_ORG!$B$1:$CF$2516,69,FALSE)</f>
        <v>0</v>
      </c>
      <c r="CW317">
        <f>VLOOKUP($CM317,AutoSCAN_ORG!$B$1:$CF$2516,70,FALSE)</f>
        <v>0</v>
      </c>
      <c r="CX317" t="str">
        <f>VLOOKUP($CM317,AutoSCAN_ORG!$B$1:$CF$2516,71,FALSE)</f>
        <v>Y</v>
      </c>
      <c r="CZ317" t="str">
        <f>VLOOKUP($CM317,AutoSCAN_ORG!$B$1:$CF$2516,73,FALSE)</f>
        <v>added</v>
      </c>
      <c r="DA317">
        <f>VLOOKUP($CM317,AutoSCAN_ORG!$B$1:$CF$2516,74,FALSE)</f>
        <v>0</v>
      </c>
      <c r="DB317">
        <f>VLOOKUP($CM317,AutoSCAN_ORG!$B$1:$CF$2516,75,FALSE)</f>
        <v>0</v>
      </c>
      <c r="DC317">
        <f>VLOOKUP($CM317,AutoSCAN_ORG!$B$1:$CF$2516,76,FALSE)</f>
        <v>0</v>
      </c>
      <c r="DD317">
        <f>VLOOKUP($CM317,AutoSCAN_ORG!$B$1:$CF$2516,77,FALSE)</f>
        <v>0</v>
      </c>
      <c r="DF317">
        <f>VLOOKUP($CM317,AutoSCAN_ORG!$B$1:$CF$2516,79,FALSE)</f>
        <v>10.41</v>
      </c>
      <c r="DG317">
        <f>VLOOKUP($CM317,AutoSCAN_ORG!$B$1:$CF$2516,80,FALSE)</f>
        <v>10.41</v>
      </c>
      <c r="DH317">
        <f>VLOOKUP($CM317,AutoSCAN_ORG!$B$1:$CF$2516,81,FALSE)</f>
        <v>1.6E-2</v>
      </c>
      <c r="DI317">
        <f>VLOOKUP($CM317,AutoSCAN_ORG!$B$1:$CF$2516,82,FALSE)</f>
        <v>4.2000000000000003E-2</v>
      </c>
      <c r="DJ317">
        <f>VLOOKUP($CM317,AutoSCAN_ORG!$B$1:$CF$2516,83,FALSE)</f>
        <v>0.76300000000000001</v>
      </c>
    </row>
    <row r="318" spans="2:114" x14ac:dyDescent="0.35">
      <c r="B318" t="s">
        <v>4205</v>
      </c>
      <c r="C318">
        <v>323</v>
      </c>
      <c r="D318" t="s">
        <v>7778</v>
      </c>
      <c r="E318">
        <v>504</v>
      </c>
      <c r="F318">
        <v>1489.3689999999999</v>
      </c>
      <c r="G318">
        <v>10</v>
      </c>
      <c r="H318" t="s">
        <v>7782</v>
      </c>
      <c r="I318" t="s">
        <v>7773</v>
      </c>
      <c r="J318" t="s">
        <v>5753</v>
      </c>
      <c r="K318">
        <v>14</v>
      </c>
      <c r="L318">
        <v>0.76</v>
      </c>
      <c r="M318">
        <v>8</v>
      </c>
      <c r="N318">
        <v>11</v>
      </c>
      <c r="O318" t="s">
        <v>7449</v>
      </c>
      <c r="R318" t="s">
        <v>7784</v>
      </c>
      <c r="S318" t="s">
        <v>7774</v>
      </c>
      <c r="T318" t="s">
        <v>7206</v>
      </c>
      <c r="U318" t="s">
        <v>7527</v>
      </c>
      <c r="V318" t="s">
        <v>7527</v>
      </c>
      <c r="W318">
        <v>5.56</v>
      </c>
      <c r="X318" t="s">
        <v>7900</v>
      </c>
      <c r="Y318">
        <v>1.8</v>
      </c>
      <c r="Z318" t="s">
        <v>7774</v>
      </c>
      <c r="AA318" t="s">
        <v>7786</v>
      </c>
      <c r="AB318" t="s">
        <v>7774</v>
      </c>
      <c r="AC318">
        <v>10</v>
      </c>
      <c r="AD318">
        <v>10</v>
      </c>
      <c r="AE318">
        <v>15</v>
      </c>
      <c r="AF318" t="s">
        <v>5683</v>
      </c>
      <c r="AG318">
        <v>42.771212339999998</v>
      </c>
      <c r="AH318">
        <v>-82.03757066</v>
      </c>
      <c r="AI318">
        <v>203.4</v>
      </c>
      <c r="AJ318">
        <v>290</v>
      </c>
      <c r="AL318">
        <v>15</v>
      </c>
      <c r="AM318">
        <v>986</v>
      </c>
      <c r="AN318">
        <v>6.8639999999999999</v>
      </c>
      <c r="AO318">
        <v>-420.84199999999998</v>
      </c>
      <c r="AP318">
        <v>2115</v>
      </c>
      <c r="AQ318">
        <v>2116</v>
      </c>
      <c r="AT318">
        <v>1.24</v>
      </c>
      <c r="AU318">
        <v>1.24</v>
      </c>
      <c r="AW318">
        <v>2.15</v>
      </c>
      <c r="AX318">
        <v>2.14</v>
      </c>
      <c r="BD318">
        <v>0.76</v>
      </c>
      <c r="BE318">
        <v>8</v>
      </c>
      <c r="BF318" t="s">
        <v>1418</v>
      </c>
      <c r="BG318" t="s">
        <v>4205</v>
      </c>
      <c r="BH318">
        <v>323</v>
      </c>
      <c r="BI318" t="s">
        <v>5753</v>
      </c>
      <c r="BJ318" t="s">
        <v>7773</v>
      </c>
      <c r="BK318">
        <v>323</v>
      </c>
      <c r="BL318">
        <v>1590</v>
      </c>
      <c r="BS318">
        <v>13</v>
      </c>
      <c r="BT318">
        <v>0.66</v>
      </c>
      <c r="BU318">
        <v>0.57999999999999996</v>
      </c>
      <c r="BV318">
        <v>0.57999999999999996</v>
      </c>
      <c r="BW318">
        <v>42.771212339999998</v>
      </c>
      <c r="BX318">
        <v>-82.03757066</v>
      </c>
      <c r="BY318">
        <v>4735930.78</v>
      </c>
      <c r="BZ318">
        <v>203.39400000000001</v>
      </c>
      <c r="CA318">
        <v>202.6</v>
      </c>
      <c r="CB318" t="s">
        <v>7525</v>
      </c>
      <c r="CC318">
        <v>7</v>
      </c>
      <c r="CD318">
        <v>10</v>
      </c>
      <c r="CE318">
        <v>12</v>
      </c>
      <c r="CF318">
        <v>12</v>
      </c>
      <c r="CG318" t="s">
        <v>5677</v>
      </c>
      <c r="CH318">
        <v>414</v>
      </c>
      <c r="CI318" t="s">
        <v>3290</v>
      </c>
      <c r="CJ318" t="s">
        <v>7332</v>
      </c>
      <c r="CK318">
        <v>5.56</v>
      </c>
      <c r="CL318">
        <v>1.8</v>
      </c>
      <c r="CM318" t="s">
        <v>4205</v>
      </c>
      <c r="CO318" t="str">
        <f>VLOOKUP(CM318,AutoSCAN_ORG!B323:CF2838,1,FALSE)</f>
        <v>AS00-0001039</v>
      </c>
      <c r="CP318">
        <f>VLOOKUP($CM318,AutoSCAN_ORG!$B$1:$CF$2516,2,FALSE)</f>
        <v>1489.365</v>
      </c>
      <c r="CQ318">
        <f>VLOOKUP($CM318,AutoSCAN_ORG!$B$1:$CF$2516,3,FALSE)</f>
        <v>9.5619999999999994</v>
      </c>
      <c r="CR318">
        <f>VLOOKUP($CM318,AutoSCAN_ORG!$B$1:$CF$2516,4,FALSE)</f>
        <v>152.44200000000001</v>
      </c>
      <c r="CS318">
        <f>VLOOKUP($CM318,AutoSCAN_ORG!$B$1:$CF$2516,5,FALSE)</f>
        <v>6.2949999999999999</v>
      </c>
      <c r="CT318" t="str">
        <f>VLOOKUP($CM318,AutoSCAN_ORG!$B$1:$CF$2516,6,FALSE)</f>
        <v>MELO-CORR</v>
      </c>
      <c r="CU318">
        <f>VLOOKUP($CM318,AutoSCAN_ORG!$B$1:$CF$2516,7,FALSE)</f>
        <v>0</v>
      </c>
      <c r="CV318">
        <f>VLOOKUP($CM318,AutoSCAN_ORG!$B$1:$CF$2516,69,FALSE)</f>
        <v>0</v>
      </c>
      <c r="CW318">
        <f>VLOOKUP($CM318,AutoSCAN_ORG!$B$1:$CF$2516,70,FALSE)</f>
        <v>0</v>
      </c>
      <c r="CX318" t="str">
        <f>VLOOKUP($CM318,AutoSCAN_ORG!$B$1:$CF$2516,71,FALSE)</f>
        <v>Y</v>
      </c>
      <c r="CZ318">
        <f>VLOOKUP($CM318,AutoSCAN_ORG!$B$1:$CF$2516,73,FALSE)</f>
        <v>0</v>
      </c>
      <c r="DA318">
        <f>VLOOKUP($CM318,AutoSCAN_ORG!$B$1:$CF$2516,74,FALSE)</f>
        <v>0</v>
      </c>
      <c r="DB318">
        <f>VLOOKUP($CM318,AutoSCAN_ORG!$B$1:$CF$2516,75,FALSE)</f>
        <v>0</v>
      </c>
      <c r="DC318">
        <f>VLOOKUP($CM318,AutoSCAN_ORG!$B$1:$CF$2516,76,FALSE)</f>
        <v>0</v>
      </c>
      <c r="DD318">
        <f>VLOOKUP($CM318,AutoSCAN_ORG!$B$1:$CF$2516,77,FALSE)</f>
        <v>0</v>
      </c>
      <c r="DF318">
        <f>VLOOKUP($CM318,AutoSCAN_ORG!$B$1:$CF$2516,79,FALSE)</f>
        <v>13.67</v>
      </c>
      <c r="DG318">
        <f>VLOOKUP($CM318,AutoSCAN_ORG!$B$1:$CF$2516,80,FALSE)</f>
        <v>13.67</v>
      </c>
      <c r="DH318">
        <f>VLOOKUP($CM318,AutoSCAN_ORG!$B$1:$CF$2516,81,FALSE)</f>
        <v>-5.0000000000000001E-3</v>
      </c>
      <c r="DI318">
        <f>VLOOKUP($CM318,AutoSCAN_ORG!$B$1:$CF$2516,82,FALSE)</f>
        <v>-8.0000000000000002E-3</v>
      </c>
      <c r="DJ318">
        <f>VLOOKUP($CM318,AutoSCAN_ORG!$B$1:$CF$2516,83,FALSE)</f>
        <v>0.76700000000000002</v>
      </c>
    </row>
    <row r="319" spans="2:114" x14ac:dyDescent="0.35">
      <c r="B319" t="s">
        <v>4206</v>
      </c>
      <c r="C319">
        <v>324</v>
      </c>
      <c r="D319" t="s">
        <v>7778</v>
      </c>
      <c r="E319">
        <v>505</v>
      </c>
      <c r="F319">
        <v>1489.58</v>
      </c>
      <c r="G319">
        <v>10</v>
      </c>
      <c r="H319" t="s">
        <v>7782</v>
      </c>
      <c r="I319" t="s">
        <v>7773</v>
      </c>
      <c r="J319" t="s">
        <v>5753</v>
      </c>
      <c r="K319">
        <v>13</v>
      </c>
      <c r="L319">
        <v>0.7</v>
      </c>
      <c r="M319">
        <v>8</v>
      </c>
      <c r="N319">
        <v>8</v>
      </c>
      <c r="O319" t="s">
        <v>7555</v>
      </c>
      <c r="R319" t="s">
        <v>7784</v>
      </c>
      <c r="S319" t="s">
        <v>7774</v>
      </c>
      <c r="T319" t="s">
        <v>7206</v>
      </c>
      <c r="U319" t="s">
        <v>7527</v>
      </c>
      <c r="V319" t="s">
        <v>7527</v>
      </c>
      <c r="W319">
        <v>5.56</v>
      </c>
      <c r="X319" t="s">
        <v>7900</v>
      </c>
      <c r="Y319">
        <v>1.8</v>
      </c>
      <c r="Z319" t="s">
        <v>7774</v>
      </c>
      <c r="AA319" t="s">
        <v>7789</v>
      </c>
      <c r="AB319" t="s">
        <v>7774</v>
      </c>
      <c r="AF319" t="s">
        <v>5678</v>
      </c>
      <c r="AG319">
        <v>42.771210429999996</v>
      </c>
      <c r="AH319">
        <v>-82.037570759999994</v>
      </c>
      <c r="AI319">
        <v>203.4</v>
      </c>
      <c r="AJ319">
        <v>290</v>
      </c>
      <c r="AL319">
        <v>15</v>
      </c>
      <c r="AM319">
        <v>986</v>
      </c>
      <c r="AN319">
        <v>7.0759999999999996</v>
      </c>
      <c r="AO319">
        <v>-423.399</v>
      </c>
      <c r="AP319">
        <v>2116</v>
      </c>
      <c r="AQ319">
        <v>2117</v>
      </c>
      <c r="AT319">
        <v>1.24</v>
      </c>
      <c r="AU319">
        <v>1.24</v>
      </c>
      <c r="AW319">
        <v>2.15</v>
      </c>
      <c r="AX319">
        <v>2.15</v>
      </c>
      <c r="BD319">
        <v>0.7</v>
      </c>
      <c r="BE319">
        <v>8</v>
      </c>
      <c r="BF319" t="s">
        <v>1419</v>
      </c>
      <c r="BG319" t="s">
        <v>4206</v>
      </c>
      <c r="BH319">
        <v>324</v>
      </c>
      <c r="BI319" t="s">
        <v>5753</v>
      </c>
      <c r="BJ319" t="s">
        <v>7773</v>
      </c>
      <c r="BK319">
        <v>324</v>
      </c>
      <c r="BL319">
        <v>1590</v>
      </c>
      <c r="BS319">
        <v>13</v>
      </c>
      <c r="BT319">
        <v>0.66</v>
      </c>
      <c r="BU319">
        <v>0.57999999999999996</v>
      </c>
      <c r="BV319">
        <v>0.57999999999999996</v>
      </c>
      <c r="BW319">
        <v>42.771210429999996</v>
      </c>
      <c r="BX319">
        <v>-82.037570759999994</v>
      </c>
      <c r="BY319">
        <v>4735930.568</v>
      </c>
      <c r="BZ319">
        <v>203.393</v>
      </c>
      <c r="CA319">
        <v>203.7</v>
      </c>
      <c r="CB319" t="s">
        <v>7550</v>
      </c>
      <c r="CC319">
        <v>7</v>
      </c>
      <c r="CD319">
        <v>10</v>
      </c>
      <c r="CE319">
        <v>12</v>
      </c>
      <c r="CF319">
        <v>12</v>
      </c>
      <c r="CG319" t="s">
        <v>5677</v>
      </c>
      <c r="CH319">
        <v>414</v>
      </c>
      <c r="CI319" t="s">
        <v>3290</v>
      </c>
      <c r="CJ319" t="s">
        <v>7332</v>
      </c>
      <c r="CK319">
        <v>5.56</v>
      </c>
      <c r="CL319">
        <v>1.8</v>
      </c>
      <c r="CM319" t="s">
        <v>4206</v>
      </c>
      <c r="CO319" t="str">
        <f>VLOOKUP(CM319,AutoSCAN_ORG!B324:CF2839,1,FALSE)</f>
        <v>AS00-0001040</v>
      </c>
      <c r="CP319">
        <f>VLOOKUP($CM319,AutoSCAN_ORG!$B$1:$CF$2516,2,FALSE)</f>
        <v>1489.576</v>
      </c>
      <c r="CQ319">
        <f>VLOOKUP($CM319,AutoSCAN_ORG!$B$1:$CF$2516,3,FALSE)</f>
        <v>10.252000000000001</v>
      </c>
      <c r="CR319">
        <f>VLOOKUP($CM319,AutoSCAN_ORG!$B$1:$CF$2516,4,FALSE)</f>
        <v>152.87700000000001</v>
      </c>
      <c r="CS319">
        <f>VLOOKUP($CM319,AutoSCAN_ORG!$B$1:$CF$2516,5,FALSE)</f>
        <v>6.2949999999999999</v>
      </c>
      <c r="CT319" t="str">
        <f>VLOOKUP($CM319,AutoSCAN_ORG!$B$1:$CF$2516,6,FALSE)</f>
        <v>MELO-CORR</v>
      </c>
      <c r="CU319">
        <f>VLOOKUP($CM319,AutoSCAN_ORG!$B$1:$CF$2516,7,FALSE)</f>
        <v>0</v>
      </c>
      <c r="CV319">
        <f>VLOOKUP($CM319,AutoSCAN_ORG!$B$1:$CF$2516,69,FALSE)</f>
        <v>0</v>
      </c>
      <c r="CW319">
        <f>VLOOKUP($CM319,AutoSCAN_ORG!$B$1:$CF$2516,70,FALSE)</f>
        <v>0</v>
      </c>
      <c r="CX319" t="str">
        <f>VLOOKUP($CM319,AutoSCAN_ORG!$B$1:$CF$2516,71,FALSE)</f>
        <v>Y</v>
      </c>
      <c r="CZ319" t="str">
        <f>VLOOKUP($CM319,AutoSCAN_ORG!$B$1:$CF$2516,73,FALSE)</f>
        <v>added</v>
      </c>
      <c r="DA319">
        <f>VLOOKUP($CM319,AutoSCAN_ORG!$B$1:$CF$2516,74,FALSE)</f>
        <v>0</v>
      </c>
      <c r="DB319">
        <f>VLOOKUP($CM319,AutoSCAN_ORG!$B$1:$CF$2516,75,FALSE)</f>
        <v>0</v>
      </c>
      <c r="DC319">
        <f>VLOOKUP($CM319,AutoSCAN_ORG!$B$1:$CF$2516,76,FALSE)</f>
        <v>0</v>
      </c>
      <c r="DD319">
        <f>VLOOKUP($CM319,AutoSCAN_ORG!$B$1:$CF$2516,77,FALSE)</f>
        <v>0</v>
      </c>
      <c r="DF319">
        <f>VLOOKUP($CM319,AutoSCAN_ORG!$B$1:$CF$2516,79,FALSE)</f>
        <v>12.63</v>
      </c>
      <c r="DG319">
        <f>VLOOKUP($CM319,AutoSCAN_ORG!$B$1:$CF$2516,80,FALSE)</f>
        <v>12.63</v>
      </c>
      <c r="DH319">
        <f>VLOOKUP($CM319,AutoSCAN_ORG!$B$1:$CF$2516,81,FALSE)</f>
        <v>1E-3</v>
      </c>
      <c r="DI319">
        <f>VLOOKUP($CM319,AutoSCAN_ORG!$B$1:$CF$2516,82,FALSE)</f>
        <v>4.0000000000000001E-3</v>
      </c>
      <c r="DJ319">
        <f>VLOOKUP($CM319,AutoSCAN_ORG!$B$1:$CF$2516,83,FALSE)</f>
        <v>0.73399999999999999</v>
      </c>
    </row>
    <row r="320" spans="2:114" x14ac:dyDescent="0.35">
      <c r="B320" t="s">
        <v>4207</v>
      </c>
      <c r="C320">
        <v>325</v>
      </c>
      <c r="D320" t="s">
        <v>7778</v>
      </c>
      <c r="E320">
        <v>506</v>
      </c>
      <c r="F320">
        <v>1489.7080000000001</v>
      </c>
      <c r="G320">
        <v>10</v>
      </c>
      <c r="H320" t="s">
        <v>7782</v>
      </c>
      <c r="I320" t="s">
        <v>7773</v>
      </c>
      <c r="J320" t="s">
        <v>5753</v>
      </c>
      <c r="K320">
        <v>11</v>
      </c>
      <c r="L320">
        <v>0.6</v>
      </c>
      <c r="M320">
        <v>11</v>
      </c>
      <c r="N320">
        <v>9</v>
      </c>
      <c r="O320" t="s">
        <v>7563</v>
      </c>
      <c r="R320" t="s">
        <v>7784</v>
      </c>
      <c r="S320" t="s">
        <v>7774</v>
      </c>
      <c r="T320" t="s">
        <v>7206</v>
      </c>
      <c r="U320" t="s">
        <v>7527</v>
      </c>
      <c r="V320" t="s">
        <v>7527</v>
      </c>
      <c r="W320">
        <v>5.56</v>
      </c>
      <c r="X320" t="s">
        <v>7900</v>
      </c>
      <c r="Y320">
        <v>1.8</v>
      </c>
      <c r="Z320" t="s">
        <v>7774</v>
      </c>
      <c r="AA320" t="s">
        <v>7783</v>
      </c>
      <c r="AB320" t="s">
        <v>7774</v>
      </c>
      <c r="AF320" t="s">
        <v>5678</v>
      </c>
      <c r="AG320">
        <v>42.771209290000002</v>
      </c>
      <c r="AH320">
        <v>-82.037570810000005</v>
      </c>
      <c r="AI320">
        <v>203.4</v>
      </c>
      <c r="AJ320">
        <v>290</v>
      </c>
      <c r="AL320">
        <v>15</v>
      </c>
      <c r="AM320">
        <v>986</v>
      </c>
      <c r="AN320">
        <v>7.202</v>
      </c>
      <c r="AO320">
        <v>-418.63900000000001</v>
      </c>
      <c r="AP320">
        <v>2113</v>
      </c>
      <c r="AQ320">
        <v>2115</v>
      </c>
      <c r="AT320">
        <v>1.23</v>
      </c>
      <c r="AU320">
        <v>1.23</v>
      </c>
      <c r="AW320">
        <v>2.14</v>
      </c>
      <c r="AX320">
        <v>2.14</v>
      </c>
      <c r="BD320">
        <v>0.6</v>
      </c>
      <c r="BE320">
        <v>11</v>
      </c>
      <c r="BF320" t="s">
        <v>1420</v>
      </c>
      <c r="BG320" t="s">
        <v>4207</v>
      </c>
      <c r="BH320">
        <v>325</v>
      </c>
      <c r="BI320" t="s">
        <v>5753</v>
      </c>
      <c r="BJ320" t="s">
        <v>7773</v>
      </c>
      <c r="BK320">
        <v>325</v>
      </c>
      <c r="BL320">
        <v>1590</v>
      </c>
      <c r="BS320">
        <v>13</v>
      </c>
      <c r="BT320">
        <v>0.66</v>
      </c>
      <c r="BU320">
        <v>0.57999999999999996</v>
      </c>
      <c r="BV320">
        <v>0.57999999999999996</v>
      </c>
      <c r="BW320">
        <v>42.771209290000002</v>
      </c>
      <c r="BX320">
        <v>-82.037570810000005</v>
      </c>
      <c r="BY320">
        <v>4735930.4409999996</v>
      </c>
      <c r="BZ320">
        <v>203.392</v>
      </c>
      <c r="CA320">
        <v>206.5</v>
      </c>
      <c r="CB320" t="s">
        <v>7496</v>
      </c>
      <c r="CC320">
        <v>7</v>
      </c>
      <c r="CD320">
        <v>10</v>
      </c>
      <c r="CE320">
        <v>12</v>
      </c>
      <c r="CF320">
        <v>12</v>
      </c>
      <c r="CG320" t="s">
        <v>5677</v>
      </c>
      <c r="CH320">
        <v>414</v>
      </c>
      <c r="CI320" t="s">
        <v>3290</v>
      </c>
      <c r="CJ320" t="s">
        <v>7332</v>
      </c>
      <c r="CK320">
        <v>5.56</v>
      </c>
      <c r="CL320">
        <v>1.8</v>
      </c>
      <c r="CM320" t="s">
        <v>4207</v>
      </c>
      <c r="CO320" t="str">
        <f>VLOOKUP(CM320,AutoSCAN_ORG!B325:CF2840,1,FALSE)</f>
        <v>AS00-0001041</v>
      </c>
      <c r="CP320">
        <f>VLOOKUP($CM320,AutoSCAN_ORG!$B$1:$CF$2516,2,FALSE)</f>
        <v>1489.704</v>
      </c>
      <c r="CQ320">
        <f>VLOOKUP($CM320,AutoSCAN_ORG!$B$1:$CF$2516,3,FALSE)</f>
        <v>11.842000000000001</v>
      </c>
      <c r="CR320">
        <f>VLOOKUP($CM320,AutoSCAN_ORG!$B$1:$CF$2516,4,FALSE)</f>
        <v>148.417</v>
      </c>
      <c r="CS320">
        <f>VLOOKUP($CM320,AutoSCAN_ORG!$B$1:$CF$2516,5,FALSE)</f>
        <v>6.2949999999999999</v>
      </c>
      <c r="CT320" t="str">
        <f>VLOOKUP($CM320,AutoSCAN_ORG!$B$1:$CF$2516,6,FALSE)</f>
        <v>MELO-CORR</v>
      </c>
      <c r="CU320">
        <f>VLOOKUP($CM320,AutoSCAN_ORG!$B$1:$CF$2516,7,FALSE)</f>
        <v>0</v>
      </c>
      <c r="CV320">
        <f>VLOOKUP($CM320,AutoSCAN_ORG!$B$1:$CF$2516,69,FALSE)</f>
        <v>0</v>
      </c>
      <c r="CW320">
        <f>VLOOKUP($CM320,AutoSCAN_ORG!$B$1:$CF$2516,70,FALSE)</f>
        <v>0</v>
      </c>
      <c r="CX320" t="str">
        <f>VLOOKUP($CM320,AutoSCAN_ORG!$B$1:$CF$2516,71,FALSE)</f>
        <v>Y</v>
      </c>
      <c r="CZ320" t="str">
        <f>VLOOKUP($CM320,AutoSCAN_ORG!$B$1:$CF$2516,73,FALSE)</f>
        <v>added</v>
      </c>
      <c r="DA320">
        <f>VLOOKUP($CM320,AutoSCAN_ORG!$B$1:$CF$2516,74,FALSE)</f>
        <v>0</v>
      </c>
      <c r="DB320">
        <f>VLOOKUP($CM320,AutoSCAN_ORG!$B$1:$CF$2516,75,FALSE)</f>
        <v>0</v>
      </c>
      <c r="DC320">
        <f>VLOOKUP($CM320,AutoSCAN_ORG!$B$1:$CF$2516,76,FALSE)</f>
        <v>0</v>
      </c>
      <c r="DD320">
        <f>VLOOKUP($CM320,AutoSCAN_ORG!$B$1:$CF$2516,77,FALSE)</f>
        <v>0</v>
      </c>
      <c r="DF320">
        <f>VLOOKUP($CM320,AutoSCAN_ORG!$B$1:$CF$2516,79,FALSE)</f>
        <v>10.81</v>
      </c>
      <c r="DG320">
        <f>VLOOKUP($CM320,AutoSCAN_ORG!$B$1:$CF$2516,80,FALSE)</f>
        <v>10.81</v>
      </c>
      <c r="DH320">
        <f>VLOOKUP($CM320,AutoSCAN_ORG!$B$1:$CF$2516,81,FALSE)</f>
        <v>-1.2E-2</v>
      </c>
      <c r="DI320">
        <f>VLOOKUP($CM320,AutoSCAN_ORG!$B$1:$CF$2516,82,FALSE)</f>
        <v>-2.5999999999999999E-2</v>
      </c>
      <c r="DJ320">
        <f>VLOOKUP($CM320,AutoSCAN_ORG!$B$1:$CF$2516,83,FALSE)</f>
        <v>0.64400000000000002</v>
      </c>
    </row>
    <row r="321" spans="2:114" x14ac:dyDescent="0.35">
      <c r="B321" t="s">
        <v>4208</v>
      </c>
      <c r="C321">
        <v>326</v>
      </c>
      <c r="D321" t="s">
        <v>7778</v>
      </c>
      <c r="E321">
        <v>507</v>
      </c>
      <c r="F321">
        <v>1489.895</v>
      </c>
      <c r="G321">
        <v>10</v>
      </c>
      <c r="H321" t="s">
        <v>7782</v>
      </c>
      <c r="I321" t="s">
        <v>7773</v>
      </c>
      <c r="J321" t="s">
        <v>5753</v>
      </c>
      <c r="K321">
        <v>11</v>
      </c>
      <c r="L321">
        <v>0.62</v>
      </c>
      <c r="M321">
        <v>9</v>
      </c>
      <c r="N321">
        <v>7</v>
      </c>
      <c r="O321" t="s">
        <v>7525</v>
      </c>
      <c r="R321" t="s">
        <v>7784</v>
      </c>
      <c r="S321" t="s">
        <v>7774</v>
      </c>
      <c r="T321" t="s">
        <v>7206</v>
      </c>
      <c r="U321" t="s">
        <v>7527</v>
      </c>
      <c r="V321" t="s">
        <v>7527</v>
      </c>
      <c r="W321">
        <v>5.56</v>
      </c>
      <c r="X321" t="s">
        <v>7900</v>
      </c>
      <c r="Y321">
        <v>1.8</v>
      </c>
      <c r="Z321" t="s">
        <v>7774</v>
      </c>
      <c r="AA321" t="s">
        <v>7789</v>
      </c>
      <c r="AB321" t="s">
        <v>7774</v>
      </c>
      <c r="AF321" t="s">
        <v>5678</v>
      </c>
      <c r="AG321">
        <v>42.771207580000002</v>
      </c>
      <c r="AH321">
        <v>-82.037570900000006</v>
      </c>
      <c r="AI321">
        <v>203.4</v>
      </c>
      <c r="AJ321">
        <v>290</v>
      </c>
      <c r="AL321">
        <v>15</v>
      </c>
      <c r="AM321">
        <v>986</v>
      </c>
      <c r="AN321">
        <v>7.39</v>
      </c>
      <c r="AO321">
        <v>-417.14600000000002</v>
      </c>
      <c r="AP321">
        <v>2116</v>
      </c>
      <c r="AQ321">
        <v>2116</v>
      </c>
      <c r="AT321">
        <v>1.24</v>
      </c>
      <c r="AU321">
        <v>1.24</v>
      </c>
      <c r="AW321">
        <v>2.15</v>
      </c>
      <c r="AX321">
        <v>2.15</v>
      </c>
      <c r="BD321">
        <v>0.62</v>
      </c>
      <c r="BE321">
        <v>9</v>
      </c>
      <c r="BF321" t="s">
        <v>1421</v>
      </c>
      <c r="BG321" t="s">
        <v>4208</v>
      </c>
      <c r="BH321">
        <v>326</v>
      </c>
      <c r="BI321" t="s">
        <v>5753</v>
      </c>
      <c r="BJ321" t="s">
        <v>7773</v>
      </c>
      <c r="BK321">
        <v>326</v>
      </c>
      <c r="BL321">
        <v>1590</v>
      </c>
      <c r="BS321">
        <v>13</v>
      </c>
      <c r="BT321">
        <v>0.66</v>
      </c>
      <c r="BU321">
        <v>0.57999999999999996</v>
      </c>
      <c r="BV321">
        <v>0.57999999999999996</v>
      </c>
      <c r="BW321">
        <v>42.771207580000002</v>
      </c>
      <c r="BX321">
        <v>-82.037570900000006</v>
      </c>
      <c r="BY321">
        <v>4735930.2520000003</v>
      </c>
      <c r="BZ321">
        <v>203.392</v>
      </c>
      <c r="CA321">
        <v>201</v>
      </c>
      <c r="CB321" t="s">
        <v>7554</v>
      </c>
      <c r="CC321">
        <v>7</v>
      </c>
      <c r="CD321">
        <v>10</v>
      </c>
      <c r="CE321">
        <v>12</v>
      </c>
      <c r="CF321">
        <v>12</v>
      </c>
      <c r="CG321" t="s">
        <v>5677</v>
      </c>
      <c r="CH321">
        <v>414</v>
      </c>
      <c r="CI321" t="s">
        <v>3290</v>
      </c>
      <c r="CJ321" t="s">
        <v>7332</v>
      </c>
      <c r="CK321">
        <v>5.56</v>
      </c>
      <c r="CL321">
        <v>1.9</v>
      </c>
      <c r="CM321" t="s">
        <v>4208</v>
      </c>
      <c r="CO321" t="str">
        <f>VLOOKUP(CM321,AutoSCAN_ORG!B326:CF2841,1,FALSE)</f>
        <v>AS00-0001042</v>
      </c>
      <c r="CP321">
        <f>VLOOKUP($CM321,AutoSCAN_ORG!$B$1:$CF$2516,2,FALSE)</f>
        <v>1489.8910000000001</v>
      </c>
      <c r="CQ321">
        <f>VLOOKUP($CM321,AutoSCAN_ORG!$B$1:$CF$2516,3,FALSE)</f>
        <v>8.7360000000000007</v>
      </c>
      <c r="CR321">
        <f>VLOOKUP($CM321,AutoSCAN_ORG!$B$1:$CF$2516,4,FALSE)</f>
        <v>153.86099999999999</v>
      </c>
      <c r="CS321">
        <f>VLOOKUP($CM321,AutoSCAN_ORG!$B$1:$CF$2516,5,FALSE)</f>
        <v>6.2949999999999999</v>
      </c>
      <c r="CT321" t="str">
        <f>VLOOKUP($CM321,AutoSCAN_ORG!$B$1:$CF$2516,6,FALSE)</f>
        <v>MELO-CORR</v>
      </c>
      <c r="CU321">
        <f>VLOOKUP($CM321,AutoSCAN_ORG!$B$1:$CF$2516,7,FALSE)</f>
        <v>0</v>
      </c>
      <c r="CV321">
        <f>VLOOKUP($CM321,AutoSCAN_ORG!$B$1:$CF$2516,69,FALSE)</f>
        <v>0</v>
      </c>
      <c r="CW321">
        <f>VLOOKUP($CM321,AutoSCAN_ORG!$B$1:$CF$2516,70,FALSE)</f>
        <v>0</v>
      </c>
      <c r="CX321" t="str">
        <f>VLOOKUP($CM321,AutoSCAN_ORG!$B$1:$CF$2516,71,FALSE)</f>
        <v>Y</v>
      </c>
      <c r="CZ321" t="str">
        <f>VLOOKUP($CM321,AutoSCAN_ORG!$B$1:$CF$2516,73,FALSE)</f>
        <v>added</v>
      </c>
      <c r="DA321">
        <f>VLOOKUP($CM321,AutoSCAN_ORG!$B$1:$CF$2516,74,FALSE)</f>
        <v>0</v>
      </c>
      <c r="DB321">
        <f>VLOOKUP($CM321,AutoSCAN_ORG!$B$1:$CF$2516,75,FALSE)</f>
        <v>0</v>
      </c>
      <c r="DC321">
        <f>VLOOKUP($CM321,AutoSCAN_ORG!$B$1:$CF$2516,76,FALSE)</f>
        <v>0</v>
      </c>
      <c r="DD321">
        <f>VLOOKUP($CM321,AutoSCAN_ORG!$B$1:$CF$2516,77,FALSE)</f>
        <v>0</v>
      </c>
      <c r="DF321">
        <f>VLOOKUP($CM321,AutoSCAN_ORG!$B$1:$CF$2516,79,FALSE)</f>
        <v>11.11</v>
      </c>
      <c r="DG321">
        <f>VLOOKUP($CM321,AutoSCAN_ORG!$B$1:$CF$2516,80,FALSE)</f>
        <v>11.11</v>
      </c>
      <c r="DH321">
        <f>VLOOKUP($CM321,AutoSCAN_ORG!$B$1:$CF$2516,81,FALSE)</f>
        <v>1.4999999999999999E-2</v>
      </c>
      <c r="DI321">
        <f>VLOOKUP($CM321,AutoSCAN_ORG!$B$1:$CF$2516,82,FALSE)</f>
        <v>3.3000000000000002E-2</v>
      </c>
      <c r="DJ321">
        <f>VLOOKUP($CM321,AutoSCAN_ORG!$B$1:$CF$2516,83,FALSE)</f>
        <v>0.65800000000000003</v>
      </c>
    </row>
    <row r="322" spans="2:114" x14ac:dyDescent="0.35">
      <c r="B322" t="s">
        <v>4209</v>
      </c>
      <c r="C322">
        <v>327</v>
      </c>
      <c r="D322" t="s">
        <v>7778</v>
      </c>
      <c r="E322">
        <v>508</v>
      </c>
      <c r="F322">
        <v>1490.046</v>
      </c>
      <c r="G322">
        <v>10</v>
      </c>
      <c r="H322" t="s">
        <v>7782</v>
      </c>
      <c r="I322" t="s">
        <v>7773</v>
      </c>
      <c r="J322" t="s">
        <v>5753</v>
      </c>
      <c r="K322">
        <v>13</v>
      </c>
      <c r="L322">
        <v>0.72</v>
      </c>
      <c r="M322">
        <v>8</v>
      </c>
      <c r="N322">
        <v>8</v>
      </c>
      <c r="O322" t="s">
        <v>7347</v>
      </c>
      <c r="R322" t="s">
        <v>7784</v>
      </c>
      <c r="S322" t="s">
        <v>7774</v>
      </c>
      <c r="T322" t="s">
        <v>7206</v>
      </c>
      <c r="U322" t="s">
        <v>7527</v>
      </c>
      <c r="V322" t="s">
        <v>7527</v>
      </c>
      <c r="W322">
        <v>5.56</v>
      </c>
      <c r="X322" t="s">
        <v>7900</v>
      </c>
      <c r="Y322">
        <v>1.8</v>
      </c>
      <c r="Z322" t="s">
        <v>7774</v>
      </c>
      <c r="AA322" t="s">
        <v>7789</v>
      </c>
      <c r="AB322" t="s">
        <v>7774</v>
      </c>
      <c r="AF322" t="s">
        <v>5678</v>
      </c>
      <c r="AG322">
        <v>42.771206210000003</v>
      </c>
      <c r="AH322">
        <v>-82.037570970000004</v>
      </c>
      <c r="AI322">
        <v>203.4</v>
      </c>
      <c r="AJ322">
        <v>290</v>
      </c>
      <c r="AL322">
        <v>15</v>
      </c>
      <c r="AM322">
        <v>986</v>
      </c>
      <c r="AN322">
        <v>7.5419999999999998</v>
      </c>
      <c r="AO322">
        <v>-405.995</v>
      </c>
      <c r="AP322">
        <v>2116</v>
      </c>
      <c r="AQ322">
        <v>2117</v>
      </c>
      <c r="AT322">
        <v>1.24</v>
      </c>
      <c r="AU322">
        <v>1.24</v>
      </c>
      <c r="AW322">
        <v>2.15</v>
      </c>
      <c r="AX322">
        <v>2.15</v>
      </c>
      <c r="BD322">
        <v>0.72</v>
      </c>
      <c r="BE322">
        <v>8</v>
      </c>
      <c r="BF322" t="s">
        <v>1422</v>
      </c>
      <c r="BG322" t="s">
        <v>4209</v>
      </c>
      <c r="BH322">
        <v>327</v>
      </c>
      <c r="BI322" t="s">
        <v>5753</v>
      </c>
      <c r="BJ322" t="s">
        <v>7773</v>
      </c>
      <c r="BK322">
        <v>327</v>
      </c>
      <c r="BL322">
        <v>1590</v>
      </c>
      <c r="BS322">
        <v>13</v>
      </c>
      <c r="BT322">
        <v>0.66</v>
      </c>
      <c r="BU322">
        <v>0.57999999999999996</v>
      </c>
      <c r="BV322">
        <v>0.57999999999999996</v>
      </c>
      <c r="BW322">
        <v>42.771206210000003</v>
      </c>
      <c r="BX322">
        <v>-82.037570970000004</v>
      </c>
      <c r="BY322">
        <v>4735930.0990000004</v>
      </c>
      <c r="BZ322">
        <v>203.392</v>
      </c>
      <c r="CA322">
        <v>196.4</v>
      </c>
      <c r="CB322" t="s">
        <v>7559</v>
      </c>
      <c r="CC322">
        <v>7</v>
      </c>
      <c r="CD322">
        <v>10</v>
      </c>
      <c r="CE322">
        <v>12</v>
      </c>
      <c r="CF322">
        <v>12</v>
      </c>
      <c r="CG322" t="s">
        <v>5677</v>
      </c>
      <c r="CH322">
        <v>414</v>
      </c>
      <c r="CI322" t="s">
        <v>3290</v>
      </c>
      <c r="CJ322" t="s">
        <v>7332</v>
      </c>
      <c r="CK322">
        <v>5.56</v>
      </c>
      <c r="CL322">
        <v>1.8</v>
      </c>
      <c r="CM322" t="s">
        <v>4209</v>
      </c>
      <c r="CO322" t="str">
        <f>VLOOKUP(CM322,AutoSCAN_ORG!B327:CF2842,1,FALSE)</f>
        <v>AS00-0001043</v>
      </c>
      <c r="CP322">
        <f>VLOOKUP($CM322,AutoSCAN_ORG!$B$1:$CF$2516,2,FALSE)</f>
        <v>1490.0419999999999</v>
      </c>
      <c r="CQ322">
        <f>VLOOKUP($CM322,AutoSCAN_ORG!$B$1:$CF$2516,3,FALSE)</f>
        <v>9.5340000000000007</v>
      </c>
      <c r="CR322">
        <f>VLOOKUP($CM322,AutoSCAN_ORG!$B$1:$CF$2516,4,FALSE)</f>
        <v>156.56200000000001</v>
      </c>
      <c r="CS322">
        <f>VLOOKUP($CM322,AutoSCAN_ORG!$B$1:$CF$2516,5,FALSE)</f>
        <v>6.2949999999999999</v>
      </c>
      <c r="CT322" t="str">
        <f>VLOOKUP($CM322,AutoSCAN_ORG!$B$1:$CF$2516,6,FALSE)</f>
        <v>MELO-CORR</v>
      </c>
      <c r="CU322">
        <f>VLOOKUP($CM322,AutoSCAN_ORG!$B$1:$CF$2516,7,FALSE)</f>
        <v>0</v>
      </c>
      <c r="CV322">
        <f>VLOOKUP($CM322,AutoSCAN_ORG!$B$1:$CF$2516,69,FALSE)</f>
        <v>0</v>
      </c>
      <c r="CW322">
        <f>VLOOKUP($CM322,AutoSCAN_ORG!$B$1:$CF$2516,70,FALSE)</f>
        <v>0</v>
      </c>
      <c r="CX322" t="str">
        <f>VLOOKUP($CM322,AutoSCAN_ORG!$B$1:$CF$2516,71,FALSE)</f>
        <v>Y</v>
      </c>
      <c r="CZ322" t="str">
        <f>VLOOKUP($CM322,AutoSCAN_ORG!$B$1:$CF$2516,73,FALSE)</f>
        <v>added</v>
      </c>
      <c r="DA322">
        <f>VLOOKUP($CM322,AutoSCAN_ORG!$B$1:$CF$2516,74,FALSE)</f>
        <v>0</v>
      </c>
      <c r="DB322">
        <f>VLOOKUP($CM322,AutoSCAN_ORG!$B$1:$CF$2516,75,FALSE)</f>
        <v>0</v>
      </c>
      <c r="DC322">
        <f>VLOOKUP($CM322,AutoSCAN_ORG!$B$1:$CF$2516,76,FALSE)</f>
        <v>0</v>
      </c>
      <c r="DD322">
        <f>VLOOKUP($CM322,AutoSCAN_ORG!$B$1:$CF$2516,77,FALSE)</f>
        <v>0</v>
      </c>
      <c r="DF322">
        <f>VLOOKUP($CM322,AutoSCAN_ORG!$B$1:$CF$2516,79,FALSE)</f>
        <v>12.98</v>
      </c>
      <c r="DG322">
        <f>VLOOKUP($CM322,AutoSCAN_ORG!$B$1:$CF$2516,80,FALSE)</f>
        <v>12.98</v>
      </c>
      <c r="DH322">
        <f>VLOOKUP($CM322,AutoSCAN_ORG!$B$1:$CF$2516,81,FALSE)</f>
        <v>1.4E-2</v>
      </c>
      <c r="DI322">
        <f>VLOOKUP($CM322,AutoSCAN_ORG!$B$1:$CF$2516,82,FALSE)</f>
        <v>2.9000000000000001E-2</v>
      </c>
      <c r="DJ322">
        <f>VLOOKUP($CM322,AutoSCAN_ORG!$B$1:$CF$2516,83,FALSE)</f>
        <v>0.63</v>
      </c>
    </row>
    <row r="323" spans="2:114" x14ac:dyDescent="0.35">
      <c r="B323" t="s">
        <v>4203</v>
      </c>
      <c r="C323">
        <v>321</v>
      </c>
      <c r="D323" t="s">
        <v>7778</v>
      </c>
      <c r="E323">
        <v>502</v>
      </c>
      <c r="F323">
        <v>1488.962</v>
      </c>
      <c r="G323">
        <v>10</v>
      </c>
      <c r="H323" t="s">
        <v>7782</v>
      </c>
      <c r="I323" t="s">
        <v>7773</v>
      </c>
      <c r="J323" t="s">
        <v>7852</v>
      </c>
      <c r="K323">
        <v>13</v>
      </c>
      <c r="L323">
        <v>0.75</v>
      </c>
      <c r="M323">
        <v>34</v>
      </c>
      <c r="N323">
        <v>28</v>
      </c>
      <c r="O323" t="s">
        <v>7565</v>
      </c>
      <c r="Q323">
        <v>26</v>
      </c>
      <c r="R323" t="s">
        <v>7784</v>
      </c>
      <c r="S323" t="s">
        <v>7774</v>
      </c>
      <c r="T323" t="s">
        <v>7206</v>
      </c>
      <c r="U323" t="s">
        <v>7527</v>
      </c>
      <c r="V323" t="s">
        <v>7527</v>
      </c>
      <c r="W323">
        <v>5.56</v>
      </c>
      <c r="X323" t="s">
        <v>7900</v>
      </c>
      <c r="Y323">
        <v>1.8</v>
      </c>
      <c r="Z323" t="s">
        <v>7774</v>
      </c>
      <c r="AA323" t="s">
        <v>7788</v>
      </c>
      <c r="AB323" t="s">
        <v>7774</v>
      </c>
      <c r="AC323">
        <v>10</v>
      </c>
      <c r="AF323" t="s">
        <v>5683</v>
      </c>
      <c r="AG323">
        <v>42.771216150000001</v>
      </c>
      <c r="AH323">
        <v>-82.037570470000006</v>
      </c>
      <c r="AI323">
        <v>203.4</v>
      </c>
      <c r="AJ323">
        <v>290</v>
      </c>
      <c r="AL323">
        <v>15</v>
      </c>
      <c r="AM323">
        <v>986</v>
      </c>
      <c r="AN323">
        <v>6.444</v>
      </c>
      <c r="AO323">
        <v>-414.53399999999999</v>
      </c>
      <c r="AP323">
        <v>2084</v>
      </c>
      <c r="AQ323">
        <v>2072</v>
      </c>
      <c r="AT323">
        <v>1.21</v>
      </c>
      <c r="AU323">
        <v>1.22</v>
      </c>
      <c r="AW323">
        <v>2.1</v>
      </c>
      <c r="AX323">
        <v>2.11</v>
      </c>
      <c r="BD323">
        <v>0.48</v>
      </c>
      <c r="BE323">
        <v>34</v>
      </c>
      <c r="BF323" t="s">
        <v>8688</v>
      </c>
      <c r="BG323" t="s">
        <v>4203</v>
      </c>
      <c r="BH323">
        <v>321</v>
      </c>
      <c r="BI323" t="s">
        <v>7852</v>
      </c>
      <c r="BJ323" t="s">
        <v>7773</v>
      </c>
      <c r="BK323">
        <v>321</v>
      </c>
      <c r="BL323">
        <v>1590</v>
      </c>
      <c r="BM323">
        <v>502</v>
      </c>
      <c r="BN323">
        <v>26</v>
      </c>
      <c r="BO323" t="s">
        <v>8660</v>
      </c>
      <c r="BS323">
        <v>13</v>
      </c>
      <c r="BT323">
        <v>0.67</v>
      </c>
      <c r="BU323">
        <v>0.59</v>
      </c>
      <c r="BV323">
        <v>0.59</v>
      </c>
      <c r="BW323">
        <v>42.771216150000001</v>
      </c>
      <c r="BX323">
        <v>-82.037570470000006</v>
      </c>
      <c r="BY323">
        <v>4735931.2019999996</v>
      </c>
      <c r="BZ323">
        <v>203.39599999999999</v>
      </c>
      <c r="CA323">
        <v>200.1</v>
      </c>
      <c r="CB323" t="s">
        <v>7453</v>
      </c>
      <c r="CC323">
        <v>7</v>
      </c>
      <c r="CD323">
        <v>10</v>
      </c>
      <c r="CE323">
        <v>11</v>
      </c>
      <c r="CF323">
        <v>11</v>
      </c>
      <c r="CG323" t="s">
        <v>5677</v>
      </c>
      <c r="CH323">
        <v>414</v>
      </c>
      <c r="CI323" t="s">
        <v>5823</v>
      </c>
      <c r="CJ323" t="s">
        <v>8661</v>
      </c>
      <c r="CK323">
        <v>5.56</v>
      </c>
      <c r="CM323" t="s">
        <v>4203</v>
      </c>
      <c r="CO323" t="str">
        <f>VLOOKUP(CM323,AutoSCAN_ORG!B321:CF2836,1,FALSE)</f>
        <v>AS00-0001037</v>
      </c>
      <c r="CP323">
        <f>VLOOKUP($CM323,AutoSCAN_ORG!$B$1:$CF$2516,2,FALSE)</f>
        <v>1488.9459999999999</v>
      </c>
      <c r="CQ323">
        <f>VLOOKUP($CM323,AutoSCAN_ORG!$B$1:$CF$2516,3,FALSE)</f>
        <v>9.1760000000000002</v>
      </c>
      <c r="CR323">
        <f>VLOOKUP($CM323,AutoSCAN_ORG!$B$1:$CF$2516,4,FALSE)</f>
        <v>146.24600000000001</v>
      </c>
      <c r="CS323">
        <f>VLOOKUP($CM323,AutoSCAN_ORG!$B$1:$CF$2516,5,FALSE)</f>
        <v>6.2949999999999999</v>
      </c>
      <c r="CT323" t="str">
        <f>VLOOKUP($CM323,AutoSCAN_ORG!$B$1:$CF$2516,6,FALSE)</f>
        <v>MELO-CORR</v>
      </c>
      <c r="CU323">
        <f>VLOOKUP($CM323,AutoSCAN_ORG!$B$1:$CF$2516,7,FALSE)</f>
        <v>0</v>
      </c>
      <c r="CV323">
        <f>VLOOKUP($CM323,AutoSCAN_ORG!$B$1:$CF$2516,69,FALSE)</f>
        <v>0</v>
      </c>
      <c r="CW323">
        <f>VLOOKUP($CM323,AutoSCAN_ORG!$B$1:$CF$2516,70,FALSE)</f>
        <v>0</v>
      </c>
      <c r="CX323" t="str">
        <f>VLOOKUP($CM323,AutoSCAN_ORG!$B$1:$CF$2516,71,FALSE)</f>
        <v>Y</v>
      </c>
      <c r="CY323">
        <f>VLOOKUP($CM323,AutoSCAN_ORG!$B$1:$CF$2516,72,FALSE)</f>
        <v>0</v>
      </c>
      <c r="CZ323">
        <f>VLOOKUP($CM323,AutoSCAN_ORG!$B$1:$CF$2516,73,FALSE)</f>
        <v>0</v>
      </c>
      <c r="DA323">
        <f>VLOOKUP($CM323,AutoSCAN_ORG!$B$1:$CF$2516,74,FALSE)</f>
        <v>0</v>
      </c>
      <c r="DB323">
        <f>VLOOKUP($CM323,AutoSCAN_ORG!$B$1:$CF$2516,75,FALSE)</f>
        <v>0</v>
      </c>
      <c r="DC323">
        <f>VLOOKUP($CM323,AutoSCAN_ORG!$B$1:$CF$2516,76,FALSE)</f>
        <v>0</v>
      </c>
      <c r="DD323">
        <f>VLOOKUP($CM323,AutoSCAN_ORG!$B$1:$CF$2516,77,FALSE)</f>
        <v>0</v>
      </c>
      <c r="DE323">
        <f>VLOOKUP($CM323,AutoSCAN_ORG!$B$1:$CF$2516,78,FALSE)</f>
        <v>0</v>
      </c>
      <c r="DF323">
        <f>VLOOKUP($CM323,AutoSCAN_ORG!$B$1:$CF$2516,79,FALSE)</f>
        <v>13.42</v>
      </c>
      <c r="DG323">
        <f>VLOOKUP($CM323,AutoSCAN_ORG!$B$1:$CF$2516,80,FALSE)</f>
        <v>13.42</v>
      </c>
      <c r="DH323">
        <f>VLOOKUP($CM323,AutoSCAN_ORG!$B$1:$CF$2516,81,FALSE)</f>
        <v>1.4999999999999999E-2</v>
      </c>
      <c r="DI323">
        <f>VLOOKUP($CM323,AutoSCAN_ORG!$B$1:$CF$2516,82,FALSE)</f>
        <v>2.1999999999999999E-2</v>
      </c>
      <c r="DJ323">
        <f>VLOOKUP($CM323,AutoSCAN_ORG!$B$1:$CF$2516,83,FALSE)</f>
        <v>0.78</v>
      </c>
    </row>
    <row r="324" spans="2:114" x14ac:dyDescent="0.35">
      <c r="B324" t="s">
        <v>4210</v>
      </c>
      <c r="C324">
        <v>328</v>
      </c>
      <c r="D324" t="s">
        <v>7778</v>
      </c>
      <c r="E324">
        <v>509</v>
      </c>
      <c r="F324">
        <v>1490.1420000000001</v>
      </c>
      <c r="G324">
        <v>10</v>
      </c>
      <c r="H324" t="s">
        <v>7782</v>
      </c>
      <c r="I324" t="s">
        <v>7773</v>
      </c>
      <c r="J324" t="s">
        <v>5753</v>
      </c>
      <c r="K324">
        <v>11</v>
      </c>
      <c r="L324">
        <v>0.63</v>
      </c>
      <c r="M324">
        <v>9</v>
      </c>
      <c r="N324">
        <v>6</v>
      </c>
      <c r="O324" t="s">
        <v>7555</v>
      </c>
      <c r="R324" t="s">
        <v>7784</v>
      </c>
      <c r="S324" t="s">
        <v>7774</v>
      </c>
      <c r="T324" t="s">
        <v>7206</v>
      </c>
      <c r="U324" t="s">
        <v>7527</v>
      </c>
      <c r="V324" t="s">
        <v>7527</v>
      </c>
      <c r="W324">
        <v>5.56</v>
      </c>
      <c r="X324" t="s">
        <v>7900</v>
      </c>
      <c r="Y324">
        <v>1.8</v>
      </c>
      <c r="Z324" t="s">
        <v>7774</v>
      </c>
      <c r="AA324" t="s">
        <v>7789</v>
      </c>
      <c r="AB324" t="s">
        <v>7774</v>
      </c>
      <c r="AF324" t="s">
        <v>5678</v>
      </c>
      <c r="AG324">
        <v>42.771205350000002</v>
      </c>
      <c r="AH324">
        <v>-82.037571020000001</v>
      </c>
      <c r="AI324">
        <v>203.4</v>
      </c>
      <c r="AJ324">
        <v>290</v>
      </c>
      <c r="AL324">
        <v>15</v>
      </c>
      <c r="AM324">
        <v>986</v>
      </c>
      <c r="AN324">
        <v>7.6369999999999996</v>
      </c>
      <c r="AO324">
        <v>-424.84399999999999</v>
      </c>
      <c r="AP324">
        <v>2115</v>
      </c>
      <c r="AQ324">
        <v>2116</v>
      </c>
      <c r="AT324">
        <v>1.24</v>
      </c>
      <c r="AU324">
        <v>1.23</v>
      </c>
      <c r="AW324">
        <v>2.15</v>
      </c>
      <c r="AX324">
        <v>2.14</v>
      </c>
      <c r="BD324">
        <v>0.63</v>
      </c>
      <c r="BE324">
        <v>9</v>
      </c>
      <c r="BF324" t="s">
        <v>1423</v>
      </c>
      <c r="BG324" t="s">
        <v>4210</v>
      </c>
      <c r="BH324">
        <v>328</v>
      </c>
      <c r="BI324" t="s">
        <v>5753</v>
      </c>
      <c r="BJ324" t="s">
        <v>7773</v>
      </c>
      <c r="BK324">
        <v>328</v>
      </c>
      <c r="BL324">
        <v>1590</v>
      </c>
      <c r="BS324">
        <v>13</v>
      </c>
      <c r="BT324">
        <v>0.66</v>
      </c>
      <c r="BU324">
        <v>0.57999999999999996</v>
      </c>
      <c r="BV324">
        <v>0.57999999999999996</v>
      </c>
      <c r="BW324">
        <v>42.771205350000002</v>
      </c>
      <c r="BX324">
        <v>-82.037571020000001</v>
      </c>
      <c r="BY324">
        <v>4735930.0029999996</v>
      </c>
      <c r="BZ324">
        <v>203.392</v>
      </c>
      <c r="CA324">
        <v>204.3</v>
      </c>
      <c r="CB324" t="s">
        <v>7560</v>
      </c>
      <c r="CC324">
        <v>7</v>
      </c>
      <c r="CD324">
        <v>10</v>
      </c>
      <c r="CE324">
        <v>12</v>
      </c>
      <c r="CF324">
        <v>12</v>
      </c>
      <c r="CG324" t="s">
        <v>5677</v>
      </c>
      <c r="CH324">
        <v>414</v>
      </c>
      <c r="CI324" t="s">
        <v>3290</v>
      </c>
      <c r="CJ324" t="s">
        <v>7332</v>
      </c>
      <c r="CK324">
        <v>5.56</v>
      </c>
      <c r="CL324">
        <v>1.8</v>
      </c>
      <c r="CM324" t="s">
        <v>4210</v>
      </c>
      <c r="CO324" t="str">
        <f>VLOOKUP(CM324,AutoSCAN_ORG!B328:CF2843,1,FALSE)</f>
        <v>AS00-0001044</v>
      </c>
      <c r="CP324">
        <f>VLOOKUP($CM324,AutoSCAN_ORG!$B$1:$CF$2516,2,FALSE)</f>
        <v>1490.14</v>
      </c>
      <c r="CQ324">
        <f>VLOOKUP($CM324,AutoSCAN_ORG!$B$1:$CF$2516,3,FALSE)</f>
        <v>9.0670000000000002</v>
      </c>
      <c r="CR324">
        <f>VLOOKUP($CM324,AutoSCAN_ORG!$B$1:$CF$2516,4,FALSE)</f>
        <v>150.96899999999999</v>
      </c>
      <c r="CS324">
        <f>VLOOKUP($CM324,AutoSCAN_ORG!$B$1:$CF$2516,5,FALSE)</f>
        <v>6.2949999999999999</v>
      </c>
      <c r="CT324" t="str">
        <f>VLOOKUP($CM324,AutoSCAN_ORG!$B$1:$CF$2516,6,FALSE)</f>
        <v>MELO-CORR</v>
      </c>
      <c r="CU324">
        <f>VLOOKUP($CM324,AutoSCAN_ORG!$B$1:$CF$2516,7,FALSE)</f>
        <v>0</v>
      </c>
      <c r="CV324">
        <f>VLOOKUP($CM324,AutoSCAN_ORG!$B$1:$CF$2516,69,FALSE)</f>
        <v>0</v>
      </c>
      <c r="CW324">
        <f>VLOOKUP($CM324,AutoSCAN_ORG!$B$1:$CF$2516,70,FALSE)</f>
        <v>0</v>
      </c>
      <c r="CX324" t="str">
        <f>VLOOKUP($CM324,AutoSCAN_ORG!$B$1:$CF$2516,71,FALSE)</f>
        <v>Y</v>
      </c>
      <c r="CZ324" t="str">
        <f>VLOOKUP($CM324,AutoSCAN_ORG!$B$1:$CF$2516,73,FALSE)</f>
        <v>added</v>
      </c>
      <c r="DA324">
        <f>VLOOKUP($CM324,AutoSCAN_ORG!$B$1:$CF$2516,74,FALSE)</f>
        <v>0</v>
      </c>
      <c r="DB324">
        <f>VLOOKUP($CM324,AutoSCAN_ORG!$B$1:$CF$2516,75,FALSE)</f>
        <v>0</v>
      </c>
      <c r="DC324">
        <f>VLOOKUP($CM324,AutoSCAN_ORG!$B$1:$CF$2516,76,FALSE)</f>
        <v>0</v>
      </c>
      <c r="DD324">
        <f>VLOOKUP($CM324,AutoSCAN_ORG!$B$1:$CF$2516,77,FALSE)</f>
        <v>0</v>
      </c>
      <c r="DF324">
        <f>VLOOKUP($CM324,AutoSCAN_ORG!$B$1:$CF$2516,79,FALSE)</f>
        <v>11.41</v>
      </c>
      <c r="DG324">
        <f>VLOOKUP($CM324,AutoSCAN_ORG!$B$1:$CF$2516,80,FALSE)</f>
        <v>11.41</v>
      </c>
      <c r="DH324">
        <f>VLOOKUP($CM324,AutoSCAN_ORG!$B$1:$CF$2516,81,FALSE)</f>
        <v>7.0000000000000001E-3</v>
      </c>
      <c r="DI324">
        <f>VLOOKUP($CM324,AutoSCAN_ORG!$B$1:$CF$2516,82,FALSE)</f>
        <v>1.2999999999999999E-2</v>
      </c>
      <c r="DJ324">
        <f>VLOOKUP($CM324,AutoSCAN_ORG!$B$1:$CF$2516,83,FALSE)</f>
        <v>0.65700000000000003</v>
      </c>
    </row>
    <row r="325" spans="2:114" x14ac:dyDescent="0.35">
      <c r="B325" t="s">
        <v>4211</v>
      </c>
      <c r="C325">
        <v>329</v>
      </c>
      <c r="D325" t="s">
        <v>7778</v>
      </c>
      <c r="E325">
        <v>510</v>
      </c>
      <c r="F325">
        <v>1490.6030000000001</v>
      </c>
      <c r="G325">
        <v>10</v>
      </c>
      <c r="H325" t="s">
        <v>7782</v>
      </c>
      <c r="I325" t="s">
        <v>7773</v>
      </c>
      <c r="J325" t="s">
        <v>5753</v>
      </c>
      <c r="K325">
        <v>12</v>
      </c>
      <c r="L325">
        <v>0.64</v>
      </c>
      <c r="M325">
        <v>10</v>
      </c>
      <c r="N325">
        <v>8</v>
      </c>
      <c r="O325" t="s">
        <v>7338</v>
      </c>
      <c r="R325" t="s">
        <v>7784</v>
      </c>
      <c r="S325" t="s">
        <v>7774</v>
      </c>
      <c r="T325" t="s">
        <v>7206</v>
      </c>
      <c r="U325" t="s">
        <v>7527</v>
      </c>
      <c r="V325" t="s">
        <v>7527</v>
      </c>
      <c r="W325">
        <v>5.56</v>
      </c>
      <c r="X325" t="s">
        <v>7900</v>
      </c>
      <c r="Y325">
        <v>1.8</v>
      </c>
      <c r="Z325" t="s">
        <v>7774</v>
      </c>
      <c r="AA325" t="s">
        <v>7789</v>
      </c>
      <c r="AB325" t="s">
        <v>7774</v>
      </c>
      <c r="AF325" t="s">
        <v>5678</v>
      </c>
      <c r="AG325">
        <v>42.771201179999998</v>
      </c>
      <c r="AH325">
        <v>-82.037571229999998</v>
      </c>
      <c r="AI325">
        <v>203.4</v>
      </c>
      <c r="AJ325">
        <v>290</v>
      </c>
      <c r="AL325">
        <v>15</v>
      </c>
      <c r="AM325">
        <v>986</v>
      </c>
      <c r="AN325">
        <v>8.0980000000000008</v>
      </c>
      <c r="AO325">
        <v>-412.47300000000001</v>
      </c>
      <c r="AP325">
        <v>2114</v>
      </c>
      <c r="AQ325">
        <v>2115</v>
      </c>
      <c r="AT325">
        <v>1.24</v>
      </c>
      <c r="AU325">
        <v>1.23</v>
      </c>
      <c r="AW325">
        <v>2.14</v>
      </c>
      <c r="AX325">
        <v>2.14</v>
      </c>
      <c r="BD325">
        <v>0.64</v>
      </c>
      <c r="BE325">
        <v>10</v>
      </c>
      <c r="BF325" t="s">
        <v>1424</v>
      </c>
      <c r="BG325" t="s">
        <v>4211</v>
      </c>
      <c r="BH325">
        <v>329</v>
      </c>
      <c r="BI325" t="s">
        <v>5753</v>
      </c>
      <c r="BJ325" t="s">
        <v>7773</v>
      </c>
      <c r="BK325">
        <v>329</v>
      </c>
      <c r="BL325">
        <v>1590</v>
      </c>
      <c r="BS325">
        <v>13</v>
      </c>
      <c r="BT325">
        <v>0.66</v>
      </c>
      <c r="BU325">
        <v>0.57999999999999996</v>
      </c>
      <c r="BV325">
        <v>0.57999999999999996</v>
      </c>
      <c r="BW325">
        <v>42.771201179999998</v>
      </c>
      <c r="BX325">
        <v>-82.037571229999998</v>
      </c>
      <c r="BY325">
        <v>4735929.54</v>
      </c>
      <c r="BZ325">
        <v>203.39099999999999</v>
      </c>
      <c r="CA325">
        <v>209.7</v>
      </c>
      <c r="CB325" t="s">
        <v>7337</v>
      </c>
      <c r="CC325">
        <v>7</v>
      </c>
      <c r="CD325">
        <v>10</v>
      </c>
      <c r="CE325">
        <v>12</v>
      </c>
      <c r="CF325">
        <v>12</v>
      </c>
      <c r="CG325" t="s">
        <v>5677</v>
      </c>
      <c r="CH325">
        <v>414</v>
      </c>
      <c r="CI325" t="s">
        <v>3290</v>
      </c>
      <c r="CJ325" t="s">
        <v>7332</v>
      </c>
      <c r="CK325">
        <v>5.56</v>
      </c>
      <c r="CL325">
        <v>1.8</v>
      </c>
      <c r="CM325" t="s">
        <v>4211</v>
      </c>
      <c r="CO325" t="str">
        <f>VLOOKUP(CM325,AutoSCAN_ORG!B329:CF2844,1,FALSE)</f>
        <v>AS00-0001045</v>
      </c>
      <c r="CP325">
        <f>VLOOKUP($CM325,AutoSCAN_ORG!$B$1:$CF$2516,2,FALSE)</f>
        <v>1490.6</v>
      </c>
      <c r="CQ325">
        <f>VLOOKUP($CM325,AutoSCAN_ORG!$B$1:$CF$2516,3,FALSE)</f>
        <v>8.4049999999999994</v>
      </c>
      <c r="CR325">
        <f>VLOOKUP($CM325,AutoSCAN_ORG!$B$1:$CF$2516,4,FALSE)</f>
        <v>148.02199999999999</v>
      </c>
      <c r="CS325">
        <f>VLOOKUP($CM325,AutoSCAN_ORG!$B$1:$CF$2516,5,FALSE)</f>
        <v>6.2949999999999999</v>
      </c>
      <c r="CT325" t="str">
        <f>VLOOKUP($CM325,AutoSCAN_ORG!$B$1:$CF$2516,6,FALSE)</f>
        <v>MELO-CORR</v>
      </c>
      <c r="CU325">
        <f>VLOOKUP($CM325,AutoSCAN_ORG!$B$1:$CF$2516,7,FALSE)</f>
        <v>0</v>
      </c>
      <c r="CV325">
        <f>VLOOKUP($CM325,AutoSCAN_ORG!$B$1:$CF$2516,69,FALSE)</f>
        <v>0</v>
      </c>
      <c r="CW325">
        <f>VLOOKUP($CM325,AutoSCAN_ORG!$B$1:$CF$2516,70,FALSE)</f>
        <v>0</v>
      </c>
      <c r="CX325" t="str">
        <f>VLOOKUP($CM325,AutoSCAN_ORG!$B$1:$CF$2516,71,FALSE)</f>
        <v>Y</v>
      </c>
      <c r="CZ325">
        <f>VLOOKUP($CM325,AutoSCAN_ORG!$B$1:$CF$2516,73,FALSE)</f>
        <v>0</v>
      </c>
      <c r="DA325">
        <f>VLOOKUP($CM325,AutoSCAN_ORG!$B$1:$CF$2516,74,FALSE)</f>
        <v>0</v>
      </c>
      <c r="DB325">
        <f>VLOOKUP($CM325,AutoSCAN_ORG!$B$1:$CF$2516,75,FALSE)</f>
        <v>0</v>
      </c>
      <c r="DC325">
        <f>VLOOKUP($CM325,AutoSCAN_ORG!$B$1:$CF$2516,76,FALSE)</f>
        <v>0</v>
      </c>
      <c r="DD325">
        <f>VLOOKUP($CM325,AutoSCAN_ORG!$B$1:$CF$2516,77,FALSE)</f>
        <v>0</v>
      </c>
      <c r="DF325">
        <f>VLOOKUP($CM325,AutoSCAN_ORG!$B$1:$CF$2516,79,FALSE)</f>
        <v>11.53</v>
      </c>
      <c r="DG325">
        <f>VLOOKUP($CM325,AutoSCAN_ORG!$B$1:$CF$2516,80,FALSE)</f>
        <v>11.53</v>
      </c>
      <c r="DH325">
        <f>VLOOKUP($CM325,AutoSCAN_ORG!$B$1:$CF$2516,81,FALSE)</f>
        <v>1.6E-2</v>
      </c>
      <c r="DI325">
        <f>VLOOKUP($CM325,AutoSCAN_ORG!$B$1:$CF$2516,82,FALSE)</f>
        <v>2.5999999999999999E-2</v>
      </c>
      <c r="DJ325">
        <f>VLOOKUP($CM325,AutoSCAN_ORG!$B$1:$CF$2516,83,FALSE)</f>
        <v>0.77</v>
      </c>
    </row>
    <row r="326" spans="2:114" x14ac:dyDescent="0.35">
      <c r="B326" t="s">
        <v>4212</v>
      </c>
      <c r="C326">
        <v>330</v>
      </c>
      <c r="D326" t="s">
        <v>7778</v>
      </c>
      <c r="E326">
        <v>511</v>
      </c>
      <c r="F326">
        <v>1490.6469999999999</v>
      </c>
      <c r="G326">
        <v>10</v>
      </c>
      <c r="H326" t="s">
        <v>7782</v>
      </c>
      <c r="I326" t="s">
        <v>7773</v>
      </c>
      <c r="J326" t="s">
        <v>5753</v>
      </c>
      <c r="K326">
        <v>11</v>
      </c>
      <c r="L326">
        <v>0.63</v>
      </c>
      <c r="M326">
        <v>7</v>
      </c>
      <c r="N326">
        <v>8</v>
      </c>
      <c r="O326" t="s">
        <v>7555</v>
      </c>
      <c r="R326" t="s">
        <v>7784</v>
      </c>
      <c r="S326" t="s">
        <v>7774</v>
      </c>
      <c r="T326" t="s">
        <v>7206</v>
      </c>
      <c r="U326" t="s">
        <v>7527</v>
      </c>
      <c r="V326" t="s">
        <v>7527</v>
      </c>
      <c r="W326">
        <v>5.56</v>
      </c>
      <c r="X326" t="s">
        <v>7900</v>
      </c>
      <c r="Y326">
        <v>1.8</v>
      </c>
      <c r="Z326" t="s">
        <v>7774</v>
      </c>
      <c r="AA326" t="s">
        <v>7789</v>
      </c>
      <c r="AB326" t="s">
        <v>7774</v>
      </c>
      <c r="AF326" t="s">
        <v>5678</v>
      </c>
      <c r="AG326">
        <v>42.77120077</v>
      </c>
      <c r="AH326">
        <v>-82.037571260000007</v>
      </c>
      <c r="AI326">
        <v>203.4</v>
      </c>
      <c r="AJ326">
        <v>290</v>
      </c>
      <c r="AL326">
        <v>15</v>
      </c>
      <c r="AM326">
        <v>986</v>
      </c>
      <c r="AN326">
        <v>8.1430000000000007</v>
      </c>
      <c r="AO326">
        <v>-423.75200000000001</v>
      </c>
      <c r="AP326">
        <v>2117</v>
      </c>
      <c r="AQ326">
        <v>2117</v>
      </c>
      <c r="AT326">
        <v>1.24</v>
      </c>
      <c r="AU326">
        <v>1.24</v>
      </c>
      <c r="AW326">
        <v>2.15</v>
      </c>
      <c r="AX326">
        <v>2.15</v>
      </c>
      <c r="BD326">
        <v>0.63</v>
      </c>
      <c r="BE326">
        <v>7</v>
      </c>
      <c r="BF326" t="s">
        <v>1425</v>
      </c>
      <c r="BG326" t="s">
        <v>4212</v>
      </c>
      <c r="BH326">
        <v>330</v>
      </c>
      <c r="BI326" t="s">
        <v>5753</v>
      </c>
      <c r="BJ326" t="s">
        <v>7773</v>
      </c>
      <c r="BK326">
        <v>330</v>
      </c>
      <c r="BL326">
        <v>1590</v>
      </c>
      <c r="BS326">
        <v>13</v>
      </c>
      <c r="BT326">
        <v>0.66</v>
      </c>
      <c r="BU326">
        <v>0.57999999999999996</v>
      </c>
      <c r="BV326">
        <v>0.57999999999999996</v>
      </c>
      <c r="BW326">
        <v>42.77120077</v>
      </c>
      <c r="BX326">
        <v>-82.037571260000007</v>
      </c>
      <c r="BY326">
        <v>4735929.4950000001</v>
      </c>
      <c r="BZ326">
        <v>203.39099999999999</v>
      </c>
      <c r="CA326">
        <v>203.8</v>
      </c>
      <c r="CB326" t="s">
        <v>7556</v>
      </c>
      <c r="CC326">
        <v>7</v>
      </c>
      <c r="CD326">
        <v>10</v>
      </c>
      <c r="CE326">
        <v>12</v>
      </c>
      <c r="CF326">
        <v>12</v>
      </c>
      <c r="CG326" t="s">
        <v>5677</v>
      </c>
      <c r="CH326">
        <v>414</v>
      </c>
      <c r="CI326" t="s">
        <v>3290</v>
      </c>
      <c r="CJ326" t="s">
        <v>7332</v>
      </c>
      <c r="CK326">
        <v>5.56</v>
      </c>
      <c r="CL326">
        <v>1.9</v>
      </c>
      <c r="CM326" t="s">
        <v>4212</v>
      </c>
      <c r="CO326" t="str">
        <f>VLOOKUP(CM326,AutoSCAN_ORG!B330:CF2845,1,FALSE)</f>
        <v>AS00-0001046</v>
      </c>
      <c r="CP326">
        <f>VLOOKUP($CM326,AutoSCAN_ORG!$B$1:$CF$2516,2,FALSE)</f>
        <v>1490.645</v>
      </c>
      <c r="CQ326">
        <f>VLOOKUP($CM326,AutoSCAN_ORG!$B$1:$CF$2516,3,FALSE)</f>
        <v>11.269</v>
      </c>
      <c r="CR326">
        <f>VLOOKUP($CM326,AutoSCAN_ORG!$B$1:$CF$2516,4,FALSE)</f>
        <v>150.50200000000001</v>
      </c>
      <c r="CS326">
        <f>VLOOKUP($CM326,AutoSCAN_ORG!$B$1:$CF$2516,5,FALSE)</f>
        <v>6.2949999999999999</v>
      </c>
      <c r="CT326" t="str">
        <f>VLOOKUP($CM326,AutoSCAN_ORG!$B$1:$CF$2516,6,FALSE)</f>
        <v>MELO-CORR</v>
      </c>
      <c r="CU326">
        <f>VLOOKUP($CM326,AutoSCAN_ORG!$B$1:$CF$2516,7,FALSE)</f>
        <v>0</v>
      </c>
      <c r="CV326">
        <f>VLOOKUP($CM326,AutoSCAN_ORG!$B$1:$CF$2516,69,FALSE)</f>
        <v>0</v>
      </c>
      <c r="CW326">
        <f>VLOOKUP($CM326,AutoSCAN_ORG!$B$1:$CF$2516,70,FALSE)</f>
        <v>0</v>
      </c>
      <c r="CX326" t="str">
        <f>VLOOKUP($CM326,AutoSCAN_ORG!$B$1:$CF$2516,71,FALSE)</f>
        <v>Y</v>
      </c>
      <c r="CZ326" t="str">
        <f>VLOOKUP($CM326,AutoSCAN_ORG!$B$1:$CF$2516,73,FALSE)</f>
        <v>added</v>
      </c>
      <c r="DA326">
        <f>VLOOKUP($CM326,AutoSCAN_ORG!$B$1:$CF$2516,74,FALSE)</f>
        <v>0</v>
      </c>
      <c r="DB326">
        <f>VLOOKUP($CM326,AutoSCAN_ORG!$B$1:$CF$2516,75,FALSE)</f>
        <v>0</v>
      </c>
      <c r="DC326">
        <f>VLOOKUP($CM326,AutoSCAN_ORG!$B$1:$CF$2516,76,FALSE)</f>
        <v>0</v>
      </c>
      <c r="DD326">
        <f>VLOOKUP($CM326,AutoSCAN_ORG!$B$1:$CF$2516,77,FALSE)</f>
        <v>0</v>
      </c>
      <c r="DF326">
        <f>VLOOKUP($CM326,AutoSCAN_ORG!$B$1:$CF$2516,79,FALSE)</f>
        <v>11.27</v>
      </c>
      <c r="DG326">
        <f>VLOOKUP($CM326,AutoSCAN_ORG!$B$1:$CF$2516,80,FALSE)</f>
        <v>11.27</v>
      </c>
      <c r="DH326">
        <f>VLOOKUP($CM326,AutoSCAN_ORG!$B$1:$CF$2516,81,FALSE)</f>
        <v>0</v>
      </c>
      <c r="DI326">
        <f>VLOOKUP($CM326,AutoSCAN_ORG!$B$1:$CF$2516,82,FALSE)</f>
        <v>0</v>
      </c>
      <c r="DJ326">
        <f>VLOOKUP($CM326,AutoSCAN_ORG!$B$1:$CF$2516,83,FALSE)</f>
        <v>0.76900000000000002</v>
      </c>
    </row>
    <row r="327" spans="2:114" x14ac:dyDescent="0.35">
      <c r="B327" t="s">
        <v>4213</v>
      </c>
      <c r="C327">
        <v>331</v>
      </c>
      <c r="D327" t="s">
        <v>7778</v>
      </c>
      <c r="E327">
        <v>512</v>
      </c>
      <c r="F327">
        <v>1491.0909999999999</v>
      </c>
      <c r="G327">
        <v>10</v>
      </c>
      <c r="H327" t="s">
        <v>7782</v>
      </c>
      <c r="I327" t="s">
        <v>7773</v>
      </c>
      <c r="J327" t="s">
        <v>5753</v>
      </c>
      <c r="K327">
        <v>12</v>
      </c>
      <c r="L327">
        <v>0.67</v>
      </c>
      <c r="M327">
        <v>7</v>
      </c>
      <c r="N327">
        <v>7</v>
      </c>
      <c r="O327" t="s">
        <v>7565</v>
      </c>
      <c r="R327" t="s">
        <v>7784</v>
      </c>
      <c r="S327" t="s">
        <v>7774</v>
      </c>
      <c r="T327" t="s">
        <v>7206</v>
      </c>
      <c r="U327" t="s">
        <v>7527</v>
      </c>
      <c r="V327" t="s">
        <v>7527</v>
      </c>
      <c r="W327">
        <v>5.56</v>
      </c>
      <c r="X327" t="s">
        <v>7900</v>
      </c>
      <c r="Y327">
        <v>1.8</v>
      </c>
      <c r="Z327" t="s">
        <v>7774</v>
      </c>
      <c r="AA327" t="s">
        <v>7789</v>
      </c>
      <c r="AB327" t="s">
        <v>7774</v>
      </c>
      <c r="AF327" t="s">
        <v>5678</v>
      </c>
      <c r="AG327">
        <v>42.771196750000001</v>
      </c>
      <c r="AH327">
        <v>-82.037571459999995</v>
      </c>
      <c r="AI327">
        <v>203.4</v>
      </c>
      <c r="AJ327">
        <v>290</v>
      </c>
      <c r="AL327">
        <v>15</v>
      </c>
      <c r="AM327">
        <v>986</v>
      </c>
      <c r="AN327">
        <v>8.5869999999999997</v>
      </c>
      <c r="AO327">
        <v>-425.24099999999999</v>
      </c>
      <c r="AP327">
        <v>2117</v>
      </c>
      <c r="AQ327">
        <v>2117</v>
      </c>
      <c r="AT327">
        <v>1.24</v>
      </c>
      <c r="AU327">
        <v>1.24</v>
      </c>
      <c r="AW327">
        <v>2.15</v>
      </c>
      <c r="AX327">
        <v>2.15</v>
      </c>
      <c r="BD327">
        <v>0.67</v>
      </c>
      <c r="BE327">
        <v>7</v>
      </c>
      <c r="BF327" t="s">
        <v>1426</v>
      </c>
      <c r="BG327" t="s">
        <v>4213</v>
      </c>
      <c r="BH327">
        <v>331</v>
      </c>
      <c r="BI327" t="s">
        <v>5753</v>
      </c>
      <c r="BJ327" t="s">
        <v>7773</v>
      </c>
      <c r="BK327">
        <v>331</v>
      </c>
      <c r="BL327">
        <v>1590</v>
      </c>
      <c r="BS327">
        <v>13</v>
      </c>
      <c r="BT327">
        <v>0.66</v>
      </c>
      <c r="BU327">
        <v>0.57999999999999996</v>
      </c>
      <c r="BV327">
        <v>0.57999999999999996</v>
      </c>
      <c r="BW327">
        <v>42.771196750000001</v>
      </c>
      <c r="BX327">
        <v>-82.037571459999995</v>
      </c>
      <c r="BY327">
        <v>4735929.0489999996</v>
      </c>
      <c r="BZ327">
        <v>203.39099999999999</v>
      </c>
      <c r="CA327">
        <v>204.4</v>
      </c>
      <c r="CB327" t="s">
        <v>7560</v>
      </c>
      <c r="CC327">
        <v>7</v>
      </c>
      <c r="CD327">
        <v>10</v>
      </c>
      <c r="CE327">
        <v>12</v>
      </c>
      <c r="CF327">
        <v>12</v>
      </c>
      <c r="CG327" t="s">
        <v>5677</v>
      </c>
      <c r="CH327">
        <v>414</v>
      </c>
      <c r="CI327" t="s">
        <v>3290</v>
      </c>
      <c r="CJ327" t="s">
        <v>7332</v>
      </c>
      <c r="CK327">
        <v>5.56</v>
      </c>
      <c r="CL327">
        <v>1.9</v>
      </c>
      <c r="CM327" t="s">
        <v>4213</v>
      </c>
      <c r="CO327" t="str">
        <f>VLOOKUP(CM327,AutoSCAN_ORG!B331:CF2846,1,FALSE)</f>
        <v>AS00-0001047</v>
      </c>
      <c r="CP327">
        <f>VLOOKUP($CM327,AutoSCAN_ORG!$B$1:$CF$2516,2,FALSE)</f>
        <v>1491.087</v>
      </c>
      <c r="CQ327">
        <f>VLOOKUP($CM327,AutoSCAN_ORG!$B$1:$CF$2516,3,FALSE)</f>
        <v>9.3260000000000005</v>
      </c>
      <c r="CR327">
        <f>VLOOKUP($CM327,AutoSCAN_ORG!$B$1:$CF$2516,4,FALSE)</f>
        <v>151.46700000000001</v>
      </c>
      <c r="CS327">
        <f>VLOOKUP($CM327,AutoSCAN_ORG!$B$1:$CF$2516,5,FALSE)</f>
        <v>6.2949999999999999</v>
      </c>
      <c r="CT327" t="str">
        <f>VLOOKUP($CM327,AutoSCAN_ORG!$B$1:$CF$2516,6,FALSE)</f>
        <v>MELO-CORR</v>
      </c>
      <c r="CU327">
        <f>VLOOKUP($CM327,AutoSCAN_ORG!$B$1:$CF$2516,7,FALSE)</f>
        <v>0</v>
      </c>
      <c r="CV327">
        <f>VLOOKUP($CM327,AutoSCAN_ORG!$B$1:$CF$2516,69,FALSE)</f>
        <v>0</v>
      </c>
      <c r="CW327">
        <f>VLOOKUP($CM327,AutoSCAN_ORG!$B$1:$CF$2516,70,FALSE)</f>
        <v>0</v>
      </c>
      <c r="CX327" t="str">
        <f>VLOOKUP($CM327,AutoSCAN_ORG!$B$1:$CF$2516,71,FALSE)</f>
        <v>Y</v>
      </c>
      <c r="CZ327" t="str">
        <f>VLOOKUP($CM327,AutoSCAN_ORG!$B$1:$CF$2516,73,FALSE)</f>
        <v>added</v>
      </c>
      <c r="DA327">
        <f>VLOOKUP($CM327,AutoSCAN_ORG!$B$1:$CF$2516,74,FALSE)</f>
        <v>0</v>
      </c>
      <c r="DB327">
        <f>VLOOKUP($CM327,AutoSCAN_ORG!$B$1:$CF$2516,75,FALSE)</f>
        <v>0</v>
      </c>
      <c r="DC327">
        <f>VLOOKUP($CM327,AutoSCAN_ORG!$B$1:$CF$2516,76,FALSE)</f>
        <v>0</v>
      </c>
      <c r="DD327">
        <f>VLOOKUP($CM327,AutoSCAN_ORG!$B$1:$CF$2516,77,FALSE)</f>
        <v>0</v>
      </c>
      <c r="DF327">
        <f>VLOOKUP($CM327,AutoSCAN_ORG!$B$1:$CF$2516,79,FALSE)</f>
        <v>11.98</v>
      </c>
      <c r="DG327">
        <f>VLOOKUP($CM327,AutoSCAN_ORG!$B$1:$CF$2516,80,FALSE)</f>
        <v>11.98</v>
      </c>
      <c r="DH327">
        <f>VLOOKUP($CM327,AutoSCAN_ORG!$B$1:$CF$2516,81,FALSE)</f>
        <v>8.9999999999999993E-3</v>
      </c>
      <c r="DI327">
        <f>VLOOKUP($CM327,AutoSCAN_ORG!$B$1:$CF$2516,82,FALSE)</f>
        <v>2.1000000000000001E-2</v>
      </c>
      <c r="DJ327">
        <f>VLOOKUP($CM327,AutoSCAN_ORG!$B$1:$CF$2516,83,FALSE)</f>
        <v>0.748</v>
      </c>
    </row>
    <row r="328" spans="2:114" x14ac:dyDescent="0.35">
      <c r="B328" t="s">
        <v>4214</v>
      </c>
      <c r="C328">
        <v>332</v>
      </c>
      <c r="D328" t="s">
        <v>7778</v>
      </c>
      <c r="E328">
        <v>513</v>
      </c>
      <c r="F328">
        <v>1491.1469999999999</v>
      </c>
      <c r="G328">
        <v>10</v>
      </c>
      <c r="H328" t="s">
        <v>7782</v>
      </c>
      <c r="I328" t="s">
        <v>7773</v>
      </c>
      <c r="J328" t="s">
        <v>5753</v>
      </c>
      <c r="K328">
        <v>11</v>
      </c>
      <c r="L328">
        <v>0.61</v>
      </c>
      <c r="M328">
        <v>8</v>
      </c>
      <c r="N328">
        <v>7</v>
      </c>
      <c r="O328" t="s">
        <v>7552</v>
      </c>
      <c r="Q328">
        <v>27</v>
      </c>
      <c r="R328" t="s">
        <v>7784</v>
      </c>
      <c r="S328" t="s">
        <v>7774</v>
      </c>
      <c r="T328" t="s">
        <v>7206</v>
      </c>
      <c r="U328" t="s">
        <v>7527</v>
      </c>
      <c r="V328" t="s">
        <v>7527</v>
      </c>
      <c r="W328">
        <v>5.56</v>
      </c>
      <c r="X328" t="s">
        <v>7900</v>
      </c>
      <c r="Y328">
        <v>1.8</v>
      </c>
      <c r="Z328" t="s">
        <v>7774</v>
      </c>
      <c r="AA328" t="s">
        <v>7789</v>
      </c>
      <c r="AB328" t="s">
        <v>7774</v>
      </c>
      <c r="AF328" t="s">
        <v>5678</v>
      </c>
      <c r="AG328">
        <v>42.771196250000003</v>
      </c>
      <c r="AH328">
        <v>-82.037571490000005</v>
      </c>
      <c r="AI328">
        <v>203.4</v>
      </c>
      <c r="AJ328">
        <v>290</v>
      </c>
      <c r="AL328">
        <v>15</v>
      </c>
      <c r="AM328">
        <v>986</v>
      </c>
      <c r="AN328">
        <v>8.6419999999999995</v>
      </c>
      <c r="AO328">
        <v>-420.62599999999998</v>
      </c>
      <c r="AP328">
        <v>2116</v>
      </c>
      <c r="AQ328">
        <v>2117</v>
      </c>
      <c r="AT328">
        <v>1.24</v>
      </c>
      <c r="AU328">
        <v>1.24</v>
      </c>
      <c r="AW328">
        <v>2.15</v>
      </c>
      <c r="AX328">
        <v>2.15</v>
      </c>
      <c r="BD328">
        <v>0.61</v>
      </c>
      <c r="BE328">
        <v>8</v>
      </c>
      <c r="BF328" t="s">
        <v>1427</v>
      </c>
      <c r="BG328" t="s">
        <v>4214</v>
      </c>
      <c r="BH328">
        <v>332</v>
      </c>
      <c r="BI328" t="s">
        <v>5753</v>
      </c>
      <c r="BJ328" t="s">
        <v>7773</v>
      </c>
      <c r="BK328">
        <v>332</v>
      </c>
      <c r="BL328">
        <v>1590</v>
      </c>
      <c r="BM328">
        <v>514</v>
      </c>
      <c r="BN328">
        <v>27</v>
      </c>
      <c r="BS328">
        <v>13</v>
      </c>
      <c r="BT328">
        <v>0.66</v>
      </c>
      <c r="BU328">
        <v>0.57999999999999996</v>
      </c>
      <c r="BV328">
        <v>0.57999999999999996</v>
      </c>
      <c r="BW328">
        <v>42.771196250000003</v>
      </c>
      <c r="BX328">
        <v>-82.037571490000005</v>
      </c>
      <c r="BY328">
        <v>4735928.9929999998</v>
      </c>
      <c r="BZ328">
        <v>203.39099999999999</v>
      </c>
      <c r="CA328">
        <v>206.6</v>
      </c>
      <c r="CB328" t="s">
        <v>7496</v>
      </c>
      <c r="CC328">
        <v>7</v>
      </c>
      <c r="CD328">
        <v>10</v>
      </c>
      <c r="CE328">
        <v>12</v>
      </c>
      <c r="CF328">
        <v>12</v>
      </c>
      <c r="CG328" t="s">
        <v>5677</v>
      </c>
      <c r="CH328">
        <v>414</v>
      </c>
      <c r="CI328" t="s">
        <v>3290</v>
      </c>
      <c r="CJ328" t="s">
        <v>7332</v>
      </c>
      <c r="CK328">
        <v>5.56</v>
      </c>
      <c r="CL328">
        <v>1.9</v>
      </c>
      <c r="CM328" t="s">
        <v>4214</v>
      </c>
      <c r="CO328" t="str">
        <f>VLOOKUP(CM328,AutoSCAN_ORG!B332:CF2847,1,FALSE)</f>
        <v>AS00-0001048</v>
      </c>
      <c r="CP328">
        <f>VLOOKUP($CM328,AutoSCAN_ORG!$B$1:$CF$2516,2,FALSE)</f>
        <v>1491.1410000000001</v>
      </c>
      <c r="CQ328">
        <f>VLOOKUP($CM328,AutoSCAN_ORG!$B$1:$CF$2516,3,FALSE)</f>
        <v>12.337999999999999</v>
      </c>
      <c r="CR328">
        <f>VLOOKUP($CM328,AutoSCAN_ORG!$B$1:$CF$2516,4,FALSE)</f>
        <v>150.339</v>
      </c>
      <c r="CS328">
        <f>VLOOKUP($CM328,AutoSCAN_ORG!$B$1:$CF$2516,5,FALSE)</f>
        <v>5.2480000000000002</v>
      </c>
      <c r="CT328" t="str">
        <f>VLOOKUP($CM328,AutoSCAN_ORG!$B$1:$CF$2516,6,FALSE)</f>
        <v>MELO-CORR</v>
      </c>
      <c r="CU328">
        <f>VLOOKUP($CM328,AutoSCAN_ORG!$B$1:$CF$2516,7,FALSE)</f>
        <v>0</v>
      </c>
      <c r="CV328">
        <f>VLOOKUP($CM328,AutoSCAN_ORG!$B$1:$CF$2516,69,FALSE)</f>
        <v>0</v>
      </c>
      <c r="CW328">
        <f>VLOOKUP($CM328,AutoSCAN_ORG!$B$1:$CF$2516,70,FALSE)</f>
        <v>0</v>
      </c>
      <c r="CX328" t="str">
        <f>VLOOKUP($CM328,AutoSCAN_ORG!$B$1:$CF$2516,71,FALSE)</f>
        <v>Y</v>
      </c>
      <c r="CZ328" t="str">
        <f>VLOOKUP($CM328,AutoSCAN_ORG!$B$1:$CF$2516,73,FALSE)</f>
        <v>added</v>
      </c>
      <c r="DA328">
        <f>VLOOKUP($CM328,AutoSCAN_ORG!$B$1:$CF$2516,74,FALSE)</f>
        <v>0</v>
      </c>
      <c r="DB328">
        <f>VLOOKUP($CM328,AutoSCAN_ORG!$B$1:$CF$2516,75,FALSE)</f>
        <v>0</v>
      </c>
      <c r="DC328">
        <f>VLOOKUP($CM328,AutoSCAN_ORG!$B$1:$CF$2516,76,FALSE)</f>
        <v>0</v>
      </c>
      <c r="DD328">
        <f>VLOOKUP($CM328,AutoSCAN_ORG!$B$1:$CF$2516,77,FALSE)</f>
        <v>0</v>
      </c>
      <c r="DF328">
        <f>VLOOKUP($CM328,AutoSCAN_ORG!$B$1:$CF$2516,79,FALSE)</f>
        <v>10.89</v>
      </c>
      <c r="DG328">
        <f>VLOOKUP($CM328,AutoSCAN_ORG!$B$1:$CF$2516,80,FALSE)</f>
        <v>10.89</v>
      </c>
      <c r="DH328">
        <f>VLOOKUP($CM328,AutoSCAN_ORG!$B$1:$CF$2516,81,FALSE)</f>
        <v>2E-3</v>
      </c>
      <c r="DI328">
        <f>VLOOKUP($CM328,AutoSCAN_ORG!$B$1:$CF$2516,82,FALSE)</f>
        <v>4.0000000000000001E-3</v>
      </c>
      <c r="DJ328">
        <f>VLOOKUP($CM328,AutoSCAN_ORG!$B$1:$CF$2516,83,FALSE)</f>
        <v>0.73399999999999999</v>
      </c>
    </row>
    <row r="329" spans="2:114" x14ac:dyDescent="0.35">
      <c r="B329" t="s">
        <v>4215</v>
      </c>
      <c r="C329">
        <v>334</v>
      </c>
      <c r="D329" t="s">
        <v>7778</v>
      </c>
      <c r="E329">
        <v>515</v>
      </c>
      <c r="F329">
        <v>1491.16</v>
      </c>
      <c r="G329">
        <v>10</v>
      </c>
      <c r="H329" t="s">
        <v>7782</v>
      </c>
      <c r="I329" t="s">
        <v>7773</v>
      </c>
      <c r="J329" t="s">
        <v>5753</v>
      </c>
      <c r="K329">
        <v>11</v>
      </c>
      <c r="L329">
        <v>0.59</v>
      </c>
      <c r="M329">
        <v>7</v>
      </c>
      <c r="N329">
        <v>6</v>
      </c>
      <c r="O329" t="s">
        <v>7338</v>
      </c>
      <c r="Q329">
        <v>27</v>
      </c>
      <c r="R329" t="s">
        <v>7784</v>
      </c>
      <c r="S329" t="s">
        <v>7774</v>
      </c>
      <c r="T329" t="s">
        <v>7206</v>
      </c>
      <c r="U329" t="s">
        <v>7527</v>
      </c>
      <c r="V329" t="s">
        <v>7527</v>
      </c>
      <c r="W329">
        <v>5.56</v>
      </c>
      <c r="X329" t="s">
        <v>7900</v>
      </c>
      <c r="Y329">
        <v>1.8</v>
      </c>
      <c r="Z329" t="s">
        <v>7774</v>
      </c>
      <c r="AA329" t="s">
        <v>7789</v>
      </c>
      <c r="AB329" t="s">
        <v>7774</v>
      </c>
      <c r="AF329" t="s">
        <v>5678</v>
      </c>
      <c r="AG329">
        <v>42.771196119999999</v>
      </c>
      <c r="AH329">
        <v>-82.037571499999999</v>
      </c>
      <c r="AI329">
        <v>203.4</v>
      </c>
      <c r="AJ329">
        <v>290</v>
      </c>
      <c r="AL329">
        <v>15</v>
      </c>
      <c r="AM329">
        <v>986</v>
      </c>
      <c r="AN329">
        <v>8.6560000000000006</v>
      </c>
      <c r="AO329">
        <v>-413.18799999999999</v>
      </c>
      <c r="AP329">
        <v>2117</v>
      </c>
      <c r="AQ329">
        <v>2118</v>
      </c>
      <c r="AT329">
        <v>1.24</v>
      </c>
      <c r="AU329">
        <v>1.24</v>
      </c>
      <c r="AW329">
        <v>2.15</v>
      </c>
      <c r="AX329">
        <v>2.15</v>
      </c>
      <c r="BD329">
        <v>0.59</v>
      </c>
      <c r="BE329">
        <v>7</v>
      </c>
      <c r="BF329" t="s">
        <v>1428</v>
      </c>
      <c r="BG329" t="s">
        <v>4215</v>
      </c>
      <c r="BH329">
        <v>334</v>
      </c>
      <c r="BI329" t="s">
        <v>5753</v>
      </c>
      <c r="BJ329" t="s">
        <v>7773</v>
      </c>
      <c r="BK329">
        <v>334</v>
      </c>
      <c r="BL329">
        <v>1590</v>
      </c>
      <c r="BM329">
        <v>514</v>
      </c>
      <c r="BN329">
        <v>27</v>
      </c>
      <c r="BS329">
        <v>13</v>
      </c>
      <c r="BT329">
        <v>0.66</v>
      </c>
      <c r="BU329">
        <v>0.57999999999999996</v>
      </c>
      <c r="BV329">
        <v>0.57999999999999996</v>
      </c>
      <c r="BW329">
        <v>42.771196119999999</v>
      </c>
      <c r="BX329">
        <v>-82.037571499999999</v>
      </c>
      <c r="BY329">
        <v>4735928.9790000003</v>
      </c>
      <c r="BZ329">
        <v>203.39099999999999</v>
      </c>
      <c r="CA329">
        <v>210.2</v>
      </c>
      <c r="CB329" t="s">
        <v>7348</v>
      </c>
      <c r="CC329">
        <v>7</v>
      </c>
      <c r="CD329">
        <v>10</v>
      </c>
      <c r="CE329">
        <v>12</v>
      </c>
      <c r="CF329">
        <v>12</v>
      </c>
      <c r="CG329" t="s">
        <v>5677</v>
      </c>
      <c r="CH329">
        <v>414</v>
      </c>
      <c r="CI329" t="s">
        <v>3290</v>
      </c>
      <c r="CJ329" t="s">
        <v>7332</v>
      </c>
      <c r="CK329">
        <v>5.56</v>
      </c>
      <c r="CL329">
        <v>1.8</v>
      </c>
      <c r="CM329" t="s">
        <v>4215</v>
      </c>
      <c r="CO329" t="str">
        <f>VLOOKUP(CM329,AutoSCAN_ORG!B334:CF2849,1,FALSE)</f>
        <v>AS00-0001049</v>
      </c>
      <c r="CP329">
        <f>VLOOKUP($CM329,AutoSCAN_ORG!$B$1:$CF$2516,2,FALSE)</f>
        <v>1491.1569999999999</v>
      </c>
      <c r="CQ329">
        <f>VLOOKUP($CM329,AutoSCAN_ORG!$B$1:$CF$2516,3,FALSE)</f>
        <v>8.1379999999999999</v>
      </c>
      <c r="CR329">
        <f>VLOOKUP($CM329,AutoSCAN_ORG!$B$1:$CF$2516,4,FALSE)</f>
        <v>146.28200000000001</v>
      </c>
      <c r="CS329">
        <f>VLOOKUP($CM329,AutoSCAN_ORG!$B$1:$CF$2516,5,FALSE)</f>
        <v>6.2949999999999999</v>
      </c>
      <c r="CT329" t="str">
        <f>VLOOKUP($CM329,AutoSCAN_ORG!$B$1:$CF$2516,6,FALSE)</f>
        <v>MELO-CORR</v>
      </c>
      <c r="CU329">
        <f>VLOOKUP($CM329,AutoSCAN_ORG!$B$1:$CF$2516,7,FALSE)</f>
        <v>0</v>
      </c>
      <c r="CV329">
        <f>VLOOKUP($CM329,AutoSCAN_ORG!$B$1:$CF$2516,69,FALSE)</f>
        <v>0</v>
      </c>
      <c r="CW329">
        <f>VLOOKUP($CM329,AutoSCAN_ORG!$B$1:$CF$2516,70,FALSE)</f>
        <v>0</v>
      </c>
      <c r="CX329" t="str">
        <f>VLOOKUP($CM329,AutoSCAN_ORG!$B$1:$CF$2516,71,FALSE)</f>
        <v>Y</v>
      </c>
      <c r="CZ329" t="str">
        <f>VLOOKUP($CM329,AutoSCAN_ORG!$B$1:$CF$2516,73,FALSE)</f>
        <v>added</v>
      </c>
      <c r="DA329">
        <f>VLOOKUP($CM329,AutoSCAN_ORG!$B$1:$CF$2516,74,FALSE)</f>
        <v>0</v>
      </c>
      <c r="DB329">
        <f>VLOOKUP($CM329,AutoSCAN_ORG!$B$1:$CF$2516,75,FALSE)</f>
        <v>0</v>
      </c>
      <c r="DC329">
        <f>VLOOKUP($CM329,AutoSCAN_ORG!$B$1:$CF$2516,76,FALSE)</f>
        <v>0</v>
      </c>
      <c r="DD329">
        <f>VLOOKUP($CM329,AutoSCAN_ORG!$B$1:$CF$2516,77,FALSE)</f>
        <v>0</v>
      </c>
      <c r="DF329">
        <f>VLOOKUP($CM329,AutoSCAN_ORG!$B$1:$CF$2516,79,FALSE)</f>
        <v>10.63</v>
      </c>
      <c r="DG329">
        <f>VLOOKUP($CM329,AutoSCAN_ORG!$B$1:$CF$2516,80,FALSE)</f>
        <v>10.63</v>
      </c>
      <c r="DH329">
        <f>VLOOKUP($CM329,AutoSCAN_ORG!$B$1:$CF$2516,81,FALSE)</f>
        <v>1E-3</v>
      </c>
      <c r="DI329">
        <f>VLOOKUP($CM329,AutoSCAN_ORG!$B$1:$CF$2516,82,FALSE)</f>
        <v>2E-3</v>
      </c>
      <c r="DJ329">
        <f>VLOOKUP($CM329,AutoSCAN_ORG!$B$1:$CF$2516,83,FALSE)</f>
        <v>0.72499999999999998</v>
      </c>
    </row>
    <row r="330" spans="2:114" x14ac:dyDescent="0.35">
      <c r="B330" t="s">
        <v>4216</v>
      </c>
      <c r="C330">
        <v>335</v>
      </c>
      <c r="D330" t="s">
        <v>7778</v>
      </c>
      <c r="E330">
        <v>516</v>
      </c>
      <c r="F330">
        <v>1491.268</v>
      </c>
      <c r="G330">
        <v>10</v>
      </c>
      <c r="H330" t="s">
        <v>7782</v>
      </c>
      <c r="I330" t="s">
        <v>7773</v>
      </c>
      <c r="J330" t="s">
        <v>5753</v>
      </c>
      <c r="K330">
        <v>15</v>
      </c>
      <c r="L330">
        <v>0.84</v>
      </c>
      <c r="M330">
        <v>12</v>
      </c>
      <c r="N330">
        <v>10</v>
      </c>
      <c r="O330" t="s">
        <v>7553</v>
      </c>
      <c r="Q330">
        <v>28</v>
      </c>
      <c r="R330" t="s">
        <v>7784</v>
      </c>
      <c r="S330" t="s">
        <v>7774</v>
      </c>
      <c r="T330" t="s">
        <v>7206</v>
      </c>
      <c r="U330" t="s">
        <v>7527</v>
      </c>
      <c r="V330" t="s">
        <v>7527</v>
      </c>
      <c r="W330">
        <v>5.56</v>
      </c>
      <c r="X330" t="s">
        <v>7900</v>
      </c>
      <c r="Y330">
        <v>1.8</v>
      </c>
      <c r="Z330" t="s">
        <v>7774</v>
      </c>
      <c r="AA330" t="s">
        <v>7788</v>
      </c>
      <c r="AB330" t="s">
        <v>7774</v>
      </c>
      <c r="AC330">
        <v>10</v>
      </c>
      <c r="AD330">
        <v>10</v>
      </c>
      <c r="AE330">
        <v>12</v>
      </c>
      <c r="AF330" t="s">
        <v>5683</v>
      </c>
      <c r="AG330">
        <v>42.771195169999999</v>
      </c>
      <c r="AH330">
        <v>-82.037571540000002</v>
      </c>
      <c r="AI330">
        <v>203.4</v>
      </c>
      <c r="AJ330">
        <v>290</v>
      </c>
      <c r="AL330">
        <v>15</v>
      </c>
      <c r="AM330">
        <v>986</v>
      </c>
      <c r="AN330">
        <v>8.7609999999999992</v>
      </c>
      <c r="AO330">
        <v>-416.89400000000001</v>
      </c>
      <c r="AP330">
        <v>2109</v>
      </c>
      <c r="AQ330">
        <v>2111</v>
      </c>
      <c r="AT330">
        <v>1.23</v>
      </c>
      <c r="AU330">
        <v>1.23</v>
      </c>
      <c r="AW330">
        <v>2.14</v>
      </c>
      <c r="AX330">
        <v>2.14</v>
      </c>
      <c r="BD330">
        <v>0.84</v>
      </c>
      <c r="BE330">
        <v>12</v>
      </c>
      <c r="BF330" t="s">
        <v>1429</v>
      </c>
      <c r="BG330" t="s">
        <v>4216</v>
      </c>
      <c r="BH330">
        <v>335</v>
      </c>
      <c r="BI330" t="s">
        <v>5753</v>
      </c>
      <c r="BJ330" t="s">
        <v>7773</v>
      </c>
      <c r="BK330">
        <v>335</v>
      </c>
      <c r="BL330">
        <v>1590</v>
      </c>
      <c r="BM330">
        <v>517</v>
      </c>
      <c r="BN330">
        <v>28</v>
      </c>
      <c r="BS330">
        <v>13</v>
      </c>
      <c r="BT330">
        <v>0.66</v>
      </c>
      <c r="BU330">
        <v>0.57999999999999996</v>
      </c>
      <c r="BV330">
        <v>0.57999999999999996</v>
      </c>
      <c r="BW330">
        <v>42.771195169999999</v>
      </c>
      <c r="BX330">
        <v>-82.037571540000002</v>
      </c>
      <c r="BY330">
        <v>4735928.8739999998</v>
      </c>
      <c r="BZ330">
        <v>203.39</v>
      </c>
      <c r="CA330">
        <v>200.9</v>
      </c>
      <c r="CB330" t="s">
        <v>7554</v>
      </c>
      <c r="CC330">
        <v>7</v>
      </c>
      <c r="CD330">
        <v>10</v>
      </c>
      <c r="CE330">
        <v>12</v>
      </c>
      <c r="CF330">
        <v>12</v>
      </c>
      <c r="CG330" t="s">
        <v>5677</v>
      </c>
      <c r="CH330">
        <v>414</v>
      </c>
      <c r="CI330" t="s">
        <v>3290</v>
      </c>
      <c r="CJ330" t="s">
        <v>7332</v>
      </c>
      <c r="CK330">
        <v>5.56</v>
      </c>
      <c r="CL330">
        <v>1.8</v>
      </c>
      <c r="CM330" t="s">
        <v>4216</v>
      </c>
      <c r="CO330" t="str">
        <f>VLOOKUP(CM330,AutoSCAN_ORG!B335:CF2850,1,FALSE)</f>
        <v>AS00-0001050</v>
      </c>
      <c r="CP330">
        <f>VLOOKUP($CM330,AutoSCAN_ORG!$B$1:$CF$2516,2,FALSE)</f>
        <v>1491.2639999999999</v>
      </c>
      <c r="CQ330">
        <f>VLOOKUP($CM330,AutoSCAN_ORG!$B$1:$CF$2516,3,FALSE)</f>
        <v>11.801</v>
      </c>
      <c r="CR330">
        <f>VLOOKUP($CM330,AutoSCAN_ORG!$B$1:$CF$2516,4,FALSE)</f>
        <v>153.04300000000001</v>
      </c>
      <c r="CS330">
        <f>VLOOKUP($CM330,AutoSCAN_ORG!$B$1:$CF$2516,5,FALSE)</f>
        <v>6.2949999999999999</v>
      </c>
      <c r="CT330" t="str">
        <f>VLOOKUP($CM330,AutoSCAN_ORG!$B$1:$CF$2516,6,FALSE)</f>
        <v>MELO-CORR</v>
      </c>
      <c r="CU330">
        <f>VLOOKUP($CM330,AutoSCAN_ORG!$B$1:$CF$2516,7,FALSE)</f>
        <v>0</v>
      </c>
      <c r="CV330">
        <f>VLOOKUP($CM330,AutoSCAN_ORG!$B$1:$CF$2516,69,FALSE)</f>
        <v>0</v>
      </c>
      <c r="CW330">
        <f>VLOOKUP($CM330,AutoSCAN_ORG!$B$1:$CF$2516,70,FALSE)</f>
        <v>0</v>
      </c>
      <c r="CX330" t="str">
        <f>VLOOKUP($CM330,AutoSCAN_ORG!$B$1:$CF$2516,71,FALSE)</f>
        <v>Y</v>
      </c>
      <c r="CZ330">
        <f>VLOOKUP($CM330,AutoSCAN_ORG!$B$1:$CF$2516,73,FALSE)</f>
        <v>0</v>
      </c>
      <c r="DA330">
        <f>VLOOKUP($CM330,AutoSCAN_ORG!$B$1:$CF$2516,74,FALSE)</f>
        <v>0</v>
      </c>
      <c r="DB330">
        <f>VLOOKUP($CM330,AutoSCAN_ORG!$B$1:$CF$2516,75,FALSE)</f>
        <v>0</v>
      </c>
      <c r="DC330">
        <f>VLOOKUP($CM330,AutoSCAN_ORG!$B$1:$CF$2516,76,FALSE)</f>
        <v>0</v>
      </c>
      <c r="DD330">
        <f>VLOOKUP($CM330,AutoSCAN_ORG!$B$1:$CF$2516,77,FALSE)</f>
        <v>0</v>
      </c>
      <c r="DF330">
        <f>VLOOKUP($CM330,AutoSCAN_ORG!$B$1:$CF$2516,79,FALSE)</f>
        <v>15.1</v>
      </c>
      <c r="DG330">
        <f>VLOOKUP($CM330,AutoSCAN_ORG!$B$1:$CF$2516,80,FALSE)</f>
        <v>15.1</v>
      </c>
      <c r="DH330">
        <f>VLOOKUP($CM330,AutoSCAN_ORG!$B$1:$CF$2516,81,FALSE)</f>
        <v>1.7999999999999999E-2</v>
      </c>
      <c r="DI330">
        <f>VLOOKUP($CM330,AutoSCAN_ORG!$B$1:$CF$2516,82,FALSE)</f>
        <v>0.03</v>
      </c>
      <c r="DJ330">
        <f>VLOOKUP($CM330,AutoSCAN_ORG!$B$1:$CF$2516,83,FALSE)</f>
        <v>0.82299999999999995</v>
      </c>
    </row>
    <row r="331" spans="2:114" x14ac:dyDescent="0.35">
      <c r="B331" t="s">
        <v>4217</v>
      </c>
      <c r="C331">
        <v>337</v>
      </c>
      <c r="D331" t="s">
        <v>7778</v>
      </c>
      <c r="E331">
        <v>518</v>
      </c>
      <c r="F331">
        <v>1491.31</v>
      </c>
      <c r="G331">
        <v>10</v>
      </c>
      <c r="H331" t="s">
        <v>7782</v>
      </c>
      <c r="I331" t="s">
        <v>7773</v>
      </c>
      <c r="J331" t="s">
        <v>5753</v>
      </c>
      <c r="K331">
        <v>11</v>
      </c>
      <c r="L331">
        <v>0.61</v>
      </c>
      <c r="M331">
        <v>13</v>
      </c>
      <c r="N331">
        <v>10</v>
      </c>
      <c r="O331" t="s">
        <v>7331</v>
      </c>
      <c r="Q331">
        <v>28</v>
      </c>
      <c r="R331" t="s">
        <v>7784</v>
      </c>
      <c r="S331" t="s">
        <v>7774</v>
      </c>
      <c r="T331" t="s">
        <v>7206</v>
      </c>
      <c r="U331" t="s">
        <v>7527</v>
      </c>
      <c r="V331" t="s">
        <v>7527</v>
      </c>
      <c r="W331">
        <v>5.56</v>
      </c>
      <c r="X331" t="s">
        <v>7900</v>
      </c>
      <c r="Y331">
        <v>1.8</v>
      </c>
      <c r="Z331" t="s">
        <v>7774</v>
      </c>
      <c r="AA331" t="s">
        <v>7788</v>
      </c>
      <c r="AB331" t="s">
        <v>7774</v>
      </c>
      <c r="AC331">
        <v>10</v>
      </c>
      <c r="AD331">
        <v>10</v>
      </c>
      <c r="AE331">
        <v>12</v>
      </c>
      <c r="AF331" t="s">
        <v>5683</v>
      </c>
      <c r="AG331">
        <v>42.771194790000003</v>
      </c>
      <c r="AH331">
        <v>-82.037571560000004</v>
      </c>
      <c r="AI331">
        <v>203.4</v>
      </c>
      <c r="AJ331">
        <v>290</v>
      </c>
      <c r="AL331">
        <v>15</v>
      </c>
      <c r="AM331">
        <v>986</v>
      </c>
      <c r="AN331">
        <v>8.8030000000000008</v>
      </c>
      <c r="AO331">
        <v>-416.95699999999999</v>
      </c>
      <c r="AP331">
        <v>2111</v>
      </c>
      <c r="AQ331">
        <v>2113</v>
      </c>
      <c r="AT331">
        <v>1.23</v>
      </c>
      <c r="AU331">
        <v>1.23</v>
      </c>
      <c r="AW331">
        <v>2.14</v>
      </c>
      <c r="AX331">
        <v>2.14</v>
      </c>
      <c r="BD331">
        <v>0.61</v>
      </c>
      <c r="BE331">
        <v>13</v>
      </c>
      <c r="BF331" t="s">
        <v>1430</v>
      </c>
      <c r="BG331" t="s">
        <v>4217</v>
      </c>
      <c r="BH331">
        <v>337</v>
      </c>
      <c r="BI331" t="s">
        <v>5753</v>
      </c>
      <c r="BJ331" t="s">
        <v>7773</v>
      </c>
      <c r="BK331">
        <v>337</v>
      </c>
      <c r="BL331">
        <v>1590</v>
      </c>
      <c r="BM331">
        <v>517</v>
      </c>
      <c r="BN331">
        <v>28</v>
      </c>
      <c r="BS331">
        <v>13</v>
      </c>
      <c r="BT331">
        <v>0.66</v>
      </c>
      <c r="BU331">
        <v>0.57999999999999996</v>
      </c>
      <c r="BV331">
        <v>0.57999999999999996</v>
      </c>
      <c r="BW331">
        <v>42.771194790000003</v>
      </c>
      <c r="BX331">
        <v>-82.037571560000004</v>
      </c>
      <c r="BY331">
        <v>4735928.8320000004</v>
      </c>
      <c r="BZ331">
        <v>203.39</v>
      </c>
      <c r="CA331">
        <v>206.8</v>
      </c>
      <c r="CB331" t="s">
        <v>7561</v>
      </c>
      <c r="CC331">
        <v>7</v>
      </c>
      <c r="CD331">
        <v>10</v>
      </c>
      <c r="CE331">
        <v>12</v>
      </c>
      <c r="CF331">
        <v>12</v>
      </c>
      <c r="CG331" t="s">
        <v>5677</v>
      </c>
      <c r="CH331">
        <v>414</v>
      </c>
      <c r="CI331" t="s">
        <v>3290</v>
      </c>
      <c r="CJ331" t="s">
        <v>7332</v>
      </c>
      <c r="CK331">
        <v>5.56</v>
      </c>
      <c r="CL331">
        <v>1.8</v>
      </c>
      <c r="CM331" t="s">
        <v>4217</v>
      </c>
      <c r="CO331" t="str">
        <f>VLOOKUP(CM331,AutoSCAN_ORG!B337:CF2852,1,FALSE)</f>
        <v>AS00-0001051</v>
      </c>
      <c r="CP331">
        <f>VLOOKUP($CM331,AutoSCAN_ORG!$B$1:$CF$2516,2,FALSE)</f>
        <v>1491.3040000000001</v>
      </c>
      <c r="CQ331">
        <f>VLOOKUP($CM331,AutoSCAN_ORG!$B$1:$CF$2516,3,FALSE)</f>
        <v>11.032</v>
      </c>
      <c r="CR331">
        <f>VLOOKUP($CM331,AutoSCAN_ORG!$B$1:$CF$2516,4,FALSE)</f>
        <v>149.65799999999999</v>
      </c>
      <c r="CS331">
        <f>VLOOKUP($CM331,AutoSCAN_ORG!$B$1:$CF$2516,5,FALSE)</f>
        <v>6.2949999999999999</v>
      </c>
      <c r="CT331" t="str">
        <f>VLOOKUP($CM331,AutoSCAN_ORG!$B$1:$CF$2516,6,FALSE)</f>
        <v>MELO-CORR</v>
      </c>
      <c r="CU331">
        <f>VLOOKUP($CM331,AutoSCAN_ORG!$B$1:$CF$2516,7,FALSE)</f>
        <v>0</v>
      </c>
      <c r="CV331">
        <f>VLOOKUP($CM331,AutoSCAN_ORG!$B$1:$CF$2516,69,FALSE)</f>
        <v>0</v>
      </c>
      <c r="CW331">
        <f>VLOOKUP($CM331,AutoSCAN_ORG!$B$1:$CF$2516,70,FALSE)</f>
        <v>0</v>
      </c>
      <c r="CX331" t="str">
        <f>VLOOKUP($CM331,AutoSCAN_ORG!$B$1:$CF$2516,71,FALSE)</f>
        <v>Y</v>
      </c>
      <c r="CZ331" t="str">
        <f>VLOOKUP($CM331,AutoSCAN_ORG!$B$1:$CF$2516,73,FALSE)</f>
        <v>added</v>
      </c>
      <c r="DA331">
        <f>VLOOKUP($CM331,AutoSCAN_ORG!$B$1:$CF$2516,74,FALSE)</f>
        <v>0</v>
      </c>
      <c r="DB331">
        <f>VLOOKUP($CM331,AutoSCAN_ORG!$B$1:$CF$2516,75,FALSE)</f>
        <v>0</v>
      </c>
      <c r="DC331">
        <f>VLOOKUP($CM331,AutoSCAN_ORG!$B$1:$CF$2516,76,FALSE)</f>
        <v>0</v>
      </c>
      <c r="DD331">
        <f>VLOOKUP($CM331,AutoSCAN_ORG!$B$1:$CF$2516,77,FALSE)</f>
        <v>0</v>
      </c>
      <c r="DF331">
        <f>VLOOKUP($CM331,AutoSCAN_ORG!$B$1:$CF$2516,79,FALSE)</f>
        <v>10.98</v>
      </c>
      <c r="DG331">
        <f>VLOOKUP($CM331,AutoSCAN_ORG!$B$1:$CF$2516,80,FALSE)</f>
        <v>10.98</v>
      </c>
      <c r="DH331">
        <f>VLOOKUP($CM331,AutoSCAN_ORG!$B$1:$CF$2516,81,FALSE)</f>
        <v>4.0000000000000001E-3</v>
      </c>
      <c r="DI331">
        <f>VLOOKUP($CM331,AutoSCAN_ORG!$B$1:$CF$2516,82,FALSE)</f>
        <v>8.0000000000000002E-3</v>
      </c>
      <c r="DJ331">
        <f>VLOOKUP($CM331,AutoSCAN_ORG!$B$1:$CF$2516,83,FALSE)</f>
        <v>0.83399999999999996</v>
      </c>
    </row>
    <row r="332" spans="2:114" x14ac:dyDescent="0.35">
      <c r="B332" t="s">
        <v>4218</v>
      </c>
      <c r="C332">
        <v>338</v>
      </c>
      <c r="D332" t="s">
        <v>7778</v>
      </c>
      <c r="E332">
        <v>519</v>
      </c>
      <c r="F332">
        <v>1491.711</v>
      </c>
      <c r="G332">
        <v>10</v>
      </c>
      <c r="H332" t="s">
        <v>7782</v>
      </c>
      <c r="I332" t="s">
        <v>7773</v>
      </c>
      <c r="J332" t="s">
        <v>5753</v>
      </c>
      <c r="K332">
        <v>11</v>
      </c>
      <c r="L332">
        <v>0.6</v>
      </c>
      <c r="M332">
        <v>8</v>
      </c>
      <c r="N332">
        <v>7</v>
      </c>
      <c r="O332" t="s">
        <v>7554</v>
      </c>
      <c r="R332" t="s">
        <v>7784</v>
      </c>
      <c r="S332" t="s">
        <v>7774</v>
      </c>
      <c r="T332" t="s">
        <v>7206</v>
      </c>
      <c r="U332" t="s">
        <v>7527</v>
      </c>
      <c r="V332" t="s">
        <v>7527</v>
      </c>
      <c r="W332">
        <v>5.56</v>
      </c>
      <c r="X332" t="s">
        <v>7900</v>
      </c>
      <c r="Y332">
        <v>1.8</v>
      </c>
      <c r="Z332" t="s">
        <v>7774</v>
      </c>
      <c r="AA332" t="s">
        <v>7789</v>
      </c>
      <c r="AB332" t="s">
        <v>7774</v>
      </c>
      <c r="AF332" t="s">
        <v>5678</v>
      </c>
      <c r="AG332">
        <v>42.771191139999999</v>
      </c>
      <c r="AH332">
        <v>-82.037571749999998</v>
      </c>
      <c r="AI332">
        <v>203.4</v>
      </c>
      <c r="AJ332">
        <v>290</v>
      </c>
      <c r="AL332">
        <v>15</v>
      </c>
      <c r="AM332">
        <v>986</v>
      </c>
      <c r="AN332">
        <v>9.2059999999999995</v>
      </c>
      <c r="AO332">
        <v>-413.04399999999998</v>
      </c>
      <c r="AP332">
        <v>2117</v>
      </c>
      <c r="AQ332">
        <v>2117</v>
      </c>
      <c r="AT332">
        <v>1.24</v>
      </c>
      <c r="AU332">
        <v>1.24</v>
      </c>
      <c r="AW332">
        <v>2.15</v>
      </c>
      <c r="AX332">
        <v>2.15</v>
      </c>
      <c r="BD332">
        <v>0.6</v>
      </c>
      <c r="BE332">
        <v>8</v>
      </c>
      <c r="BF332" t="s">
        <v>1431</v>
      </c>
      <c r="BG332" t="s">
        <v>4218</v>
      </c>
      <c r="BH332">
        <v>338</v>
      </c>
      <c r="BI332" t="s">
        <v>5753</v>
      </c>
      <c r="BJ332" t="s">
        <v>7773</v>
      </c>
      <c r="BK332">
        <v>338</v>
      </c>
      <c r="BL332">
        <v>1590</v>
      </c>
      <c r="BS332">
        <v>13</v>
      </c>
      <c r="BT332">
        <v>0.66</v>
      </c>
      <c r="BU332">
        <v>0.57999999999999996</v>
      </c>
      <c r="BV332">
        <v>0.57999999999999996</v>
      </c>
      <c r="BW332">
        <v>42.771191139999999</v>
      </c>
      <c r="BX332">
        <v>-82.037571749999998</v>
      </c>
      <c r="BY332">
        <v>4735928.4270000001</v>
      </c>
      <c r="BZ332">
        <v>203.39</v>
      </c>
      <c r="CA332">
        <v>199.3</v>
      </c>
      <c r="CB332" t="s">
        <v>7562</v>
      </c>
      <c r="CC332">
        <v>7</v>
      </c>
      <c r="CD332">
        <v>10</v>
      </c>
      <c r="CE332">
        <v>12</v>
      </c>
      <c r="CF332">
        <v>12</v>
      </c>
      <c r="CG332" t="s">
        <v>5677</v>
      </c>
      <c r="CH332">
        <v>414</v>
      </c>
      <c r="CI332" t="s">
        <v>3290</v>
      </c>
      <c r="CJ332" t="s">
        <v>7332</v>
      </c>
      <c r="CK332">
        <v>5.56</v>
      </c>
      <c r="CL332">
        <v>1.8</v>
      </c>
      <c r="CM332" t="s">
        <v>4218</v>
      </c>
      <c r="CO332" t="str">
        <f>VLOOKUP(CM332,AutoSCAN_ORG!B338:CF2853,1,FALSE)</f>
        <v>AS00-0001052</v>
      </c>
      <c r="CP332">
        <f>VLOOKUP($CM332,AutoSCAN_ORG!$B$1:$CF$2516,2,FALSE)</f>
        <v>1491.7070000000001</v>
      </c>
      <c r="CQ332">
        <f>VLOOKUP($CM332,AutoSCAN_ORG!$B$1:$CF$2516,3,FALSE)</f>
        <v>9.9879999999999995</v>
      </c>
      <c r="CR332">
        <f>VLOOKUP($CM332,AutoSCAN_ORG!$B$1:$CF$2516,4,FALSE)</f>
        <v>156.69</v>
      </c>
      <c r="CS332">
        <f>VLOOKUP($CM332,AutoSCAN_ORG!$B$1:$CF$2516,5,FALSE)</f>
        <v>6.2949999999999999</v>
      </c>
      <c r="CT332" t="str">
        <f>VLOOKUP($CM332,AutoSCAN_ORG!$B$1:$CF$2516,6,FALSE)</f>
        <v>MELO-CORR</v>
      </c>
      <c r="CU332">
        <f>VLOOKUP($CM332,AutoSCAN_ORG!$B$1:$CF$2516,7,FALSE)</f>
        <v>0</v>
      </c>
      <c r="CV332">
        <f>VLOOKUP($CM332,AutoSCAN_ORG!$B$1:$CF$2516,69,FALSE)</f>
        <v>0</v>
      </c>
      <c r="CW332">
        <f>VLOOKUP($CM332,AutoSCAN_ORG!$B$1:$CF$2516,70,FALSE)</f>
        <v>0</v>
      </c>
      <c r="CX332" t="str">
        <f>VLOOKUP($CM332,AutoSCAN_ORG!$B$1:$CF$2516,71,FALSE)</f>
        <v>Y</v>
      </c>
      <c r="CZ332" t="str">
        <f>VLOOKUP($CM332,AutoSCAN_ORG!$B$1:$CF$2516,73,FALSE)</f>
        <v>added</v>
      </c>
      <c r="DA332">
        <f>VLOOKUP($CM332,AutoSCAN_ORG!$B$1:$CF$2516,74,FALSE)</f>
        <v>0</v>
      </c>
      <c r="DB332">
        <f>VLOOKUP($CM332,AutoSCAN_ORG!$B$1:$CF$2516,75,FALSE)</f>
        <v>0</v>
      </c>
      <c r="DC332">
        <f>VLOOKUP($CM332,AutoSCAN_ORG!$B$1:$CF$2516,76,FALSE)</f>
        <v>0</v>
      </c>
      <c r="DD332">
        <f>VLOOKUP($CM332,AutoSCAN_ORG!$B$1:$CF$2516,77,FALSE)</f>
        <v>0</v>
      </c>
      <c r="DF332">
        <f>VLOOKUP($CM332,AutoSCAN_ORG!$B$1:$CF$2516,79,FALSE)</f>
        <v>10.74</v>
      </c>
      <c r="DG332">
        <f>VLOOKUP($CM332,AutoSCAN_ORG!$B$1:$CF$2516,80,FALSE)</f>
        <v>10.74</v>
      </c>
      <c r="DH332">
        <f>VLOOKUP($CM332,AutoSCAN_ORG!$B$1:$CF$2516,81,FALSE)</f>
        <v>1.4999999999999999E-2</v>
      </c>
      <c r="DI332">
        <f>VLOOKUP($CM332,AutoSCAN_ORG!$B$1:$CF$2516,82,FALSE)</f>
        <v>4.1000000000000002E-2</v>
      </c>
      <c r="DJ332">
        <f>VLOOKUP($CM332,AutoSCAN_ORG!$B$1:$CF$2516,83,FALSE)</f>
        <v>0.60899999999999999</v>
      </c>
    </row>
    <row r="333" spans="2:114" x14ac:dyDescent="0.35">
      <c r="B333" t="s">
        <v>4219</v>
      </c>
      <c r="C333">
        <v>339</v>
      </c>
      <c r="D333" t="s">
        <v>7778</v>
      </c>
      <c r="E333">
        <v>520</v>
      </c>
      <c r="F333">
        <v>1491.8130000000001</v>
      </c>
      <c r="G333">
        <v>10</v>
      </c>
      <c r="H333" t="s">
        <v>7782</v>
      </c>
      <c r="I333" t="s">
        <v>7773</v>
      </c>
      <c r="J333" t="s">
        <v>5753</v>
      </c>
      <c r="K333">
        <v>11</v>
      </c>
      <c r="L333">
        <v>0.6</v>
      </c>
      <c r="M333">
        <v>12</v>
      </c>
      <c r="N333">
        <v>11</v>
      </c>
      <c r="O333" t="s">
        <v>7565</v>
      </c>
      <c r="R333" t="s">
        <v>7784</v>
      </c>
      <c r="S333" t="s">
        <v>7774</v>
      </c>
      <c r="T333" t="s">
        <v>7206</v>
      </c>
      <c r="U333" t="s">
        <v>7527</v>
      </c>
      <c r="V333" t="s">
        <v>7527</v>
      </c>
      <c r="W333">
        <v>5.56</v>
      </c>
      <c r="X333" t="s">
        <v>7900</v>
      </c>
      <c r="Y333">
        <v>1.8</v>
      </c>
      <c r="Z333" t="s">
        <v>7774</v>
      </c>
      <c r="AA333" t="s">
        <v>7788</v>
      </c>
      <c r="AB333" t="s">
        <v>7774</v>
      </c>
      <c r="AC333">
        <v>10</v>
      </c>
      <c r="AD333">
        <v>10</v>
      </c>
      <c r="AE333">
        <v>12</v>
      </c>
      <c r="AF333" t="s">
        <v>5683</v>
      </c>
      <c r="AG333">
        <v>42.771190230000002</v>
      </c>
      <c r="AH333">
        <v>-82.037571799999995</v>
      </c>
      <c r="AI333">
        <v>203.4</v>
      </c>
      <c r="AJ333">
        <v>290</v>
      </c>
      <c r="AL333">
        <v>15</v>
      </c>
      <c r="AM333">
        <v>986</v>
      </c>
      <c r="AN333">
        <v>9.3070000000000004</v>
      </c>
      <c r="AO333">
        <v>-423.20800000000003</v>
      </c>
      <c r="AP333">
        <v>2113</v>
      </c>
      <c r="AQ333">
        <v>2114</v>
      </c>
      <c r="AT333">
        <v>1.23</v>
      </c>
      <c r="AU333">
        <v>1.23</v>
      </c>
      <c r="AW333">
        <v>2.14</v>
      </c>
      <c r="AX333">
        <v>2.14</v>
      </c>
      <c r="BD333">
        <v>0.6</v>
      </c>
      <c r="BE333">
        <v>12</v>
      </c>
      <c r="BF333" t="s">
        <v>1432</v>
      </c>
      <c r="BG333" t="s">
        <v>4219</v>
      </c>
      <c r="BH333">
        <v>339</v>
      </c>
      <c r="BI333" t="s">
        <v>5753</v>
      </c>
      <c r="BJ333" t="s">
        <v>7773</v>
      </c>
      <c r="BK333">
        <v>339</v>
      </c>
      <c r="BL333">
        <v>1590</v>
      </c>
      <c r="BS333">
        <v>13</v>
      </c>
      <c r="BT333">
        <v>0.66</v>
      </c>
      <c r="BU333">
        <v>0.57999999999999996</v>
      </c>
      <c r="BV333">
        <v>0.57999999999999996</v>
      </c>
      <c r="BW333">
        <v>42.771190230000002</v>
      </c>
      <c r="BX333">
        <v>-82.037571799999995</v>
      </c>
      <c r="BY333">
        <v>4735928.3250000002</v>
      </c>
      <c r="BZ333">
        <v>203.39</v>
      </c>
      <c r="CA333">
        <v>203.6</v>
      </c>
      <c r="CB333" t="s">
        <v>7550</v>
      </c>
      <c r="CC333">
        <v>7</v>
      </c>
      <c r="CD333">
        <v>10</v>
      </c>
      <c r="CE333">
        <v>12</v>
      </c>
      <c r="CF333">
        <v>12</v>
      </c>
      <c r="CG333" t="s">
        <v>5677</v>
      </c>
      <c r="CH333">
        <v>414</v>
      </c>
      <c r="CI333" t="s">
        <v>3290</v>
      </c>
      <c r="CJ333" t="s">
        <v>7332</v>
      </c>
      <c r="CK333">
        <v>5.56</v>
      </c>
      <c r="CL333">
        <v>1.8</v>
      </c>
      <c r="CM333" t="s">
        <v>4219</v>
      </c>
      <c r="CO333" t="str">
        <f>VLOOKUP(CM333,AutoSCAN_ORG!B339:CF2854,1,FALSE)</f>
        <v>AS00-0001053</v>
      </c>
      <c r="CP333">
        <f>VLOOKUP($CM333,AutoSCAN_ORG!$B$1:$CF$2516,2,FALSE)</f>
        <v>1491.808</v>
      </c>
      <c r="CQ333">
        <f>VLOOKUP($CM333,AutoSCAN_ORG!$B$1:$CF$2516,3,FALSE)</f>
        <v>13.664999999999999</v>
      </c>
      <c r="CR333">
        <f>VLOOKUP($CM333,AutoSCAN_ORG!$B$1:$CF$2516,4,FALSE)</f>
        <v>151.297</v>
      </c>
      <c r="CS333">
        <f>VLOOKUP($CM333,AutoSCAN_ORG!$B$1:$CF$2516,5,FALSE)</f>
        <v>6.8819999999999997</v>
      </c>
      <c r="CT333" t="str">
        <f>VLOOKUP($CM333,AutoSCAN_ORG!$B$1:$CF$2516,6,FALSE)</f>
        <v>MELO-CORR</v>
      </c>
      <c r="CU333">
        <f>VLOOKUP($CM333,AutoSCAN_ORG!$B$1:$CF$2516,7,FALSE)</f>
        <v>0</v>
      </c>
      <c r="CV333">
        <f>VLOOKUP($CM333,AutoSCAN_ORG!$B$1:$CF$2516,69,FALSE)</f>
        <v>0</v>
      </c>
      <c r="CW333">
        <f>VLOOKUP($CM333,AutoSCAN_ORG!$B$1:$CF$2516,70,FALSE)</f>
        <v>0</v>
      </c>
      <c r="CX333" t="str">
        <f>VLOOKUP($CM333,AutoSCAN_ORG!$B$1:$CF$2516,71,FALSE)</f>
        <v>Y</v>
      </c>
      <c r="CZ333" t="str">
        <f>VLOOKUP($CM333,AutoSCAN_ORG!$B$1:$CF$2516,73,FALSE)</f>
        <v>added</v>
      </c>
      <c r="DA333">
        <f>VLOOKUP($CM333,AutoSCAN_ORG!$B$1:$CF$2516,74,FALSE)</f>
        <v>0</v>
      </c>
      <c r="DB333">
        <f>VLOOKUP($CM333,AutoSCAN_ORG!$B$1:$CF$2516,75,FALSE)</f>
        <v>0</v>
      </c>
      <c r="DC333">
        <f>VLOOKUP($CM333,AutoSCAN_ORG!$B$1:$CF$2516,76,FALSE)</f>
        <v>0</v>
      </c>
      <c r="DD333">
        <f>VLOOKUP($CM333,AutoSCAN_ORG!$B$1:$CF$2516,77,FALSE)</f>
        <v>0</v>
      </c>
      <c r="DF333">
        <f>VLOOKUP($CM333,AutoSCAN_ORG!$B$1:$CF$2516,79,FALSE)</f>
        <v>10.72</v>
      </c>
      <c r="DG333">
        <f>VLOOKUP($CM333,AutoSCAN_ORG!$B$1:$CF$2516,80,FALSE)</f>
        <v>10.72</v>
      </c>
      <c r="DH333">
        <f>VLOOKUP($CM333,AutoSCAN_ORG!$B$1:$CF$2516,81,FALSE)</f>
        <v>8.9999999999999993E-3</v>
      </c>
      <c r="DI333">
        <f>VLOOKUP($CM333,AutoSCAN_ORG!$B$1:$CF$2516,82,FALSE)</f>
        <v>1.7999999999999999E-2</v>
      </c>
      <c r="DJ333">
        <f>VLOOKUP($CM333,AutoSCAN_ORG!$B$1:$CF$2516,83,FALSE)</f>
        <v>0.72</v>
      </c>
    </row>
    <row r="334" spans="2:114" x14ac:dyDescent="0.35">
      <c r="B334" t="s">
        <v>4220</v>
      </c>
      <c r="C334">
        <v>340</v>
      </c>
      <c r="D334" t="s">
        <v>7778</v>
      </c>
      <c r="E334">
        <v>521</v>
      </c>
      <c r="F334">
        <v>1493.0440000000001</v>
      </c>
      <c r="G334">
        <v>10</v>
      </c>
      <c r="H334" t="s">
        <v>7782</v>
      </c>
      <c r="I334" t="s">
        <v>7773</v>
      </c>
      <c r="J334" t="s">
        <v>5753</v>
      </c>
      <c r="K334">
        <v>10</v>
      </c>
      <c r="L334">
        <v>0.57999999999999996</v>
      </c>
      <c r="M334">
        <v>12</v>
      </c>
      <c r="N334">
        <v>9</v>
      </c>
      <c r="O334" t="s">
        <v>7348</v>
      </c>
      <c r="R334" t="s">
        <v>7784</v>
      </c>
      <c r="S334" t="s">
        <v>7774</v>
      </c>
      <c r="T334" t="s">
        <v>7206</v>
      </c>
      <c r="U334" t="s">
        <v>7527</v>
      </c>
      <c r="V334" t="s">
        <v>7527</v>
      </c>
      <c r="W334">
        <v>5.56</v>
      </c>
      <c r="X334" t="s">
        <v>7900</v>
      </c>
      <c r="Y334">
        <v>1.8</v>
      </c>
      <c r="Z334" t="s">
        <v>7774</v>
      </c>
      <c r="AA334" t="s">
        <v>7783</v>
      </c>
      <c r="AB334" t="s">
        <v>7774</v>
      </c>
      <c r="AF334" t="s">
        <v>5678</v>
      </c>
      <c r="AG334">
        <v>42.771179080000003</v>
      </c>
      <c r="AH334">
        <v>-82.03757238</v>
      </c>
      <c r="AI334">
        <v>203.4</v>
      </c>
      <c r="AJ334">
        <v>290</v>
      </c>
      <c r="AL334">
        <v>15</v>
      </c>
      <c r="AM334">
        <v>986</v>
      </c>
      <c r="AN334">
        <v>10.538</v>
      </c>
      <c r="AO334">
        <v>-415.12</v>
      </c>
      <c r="AP334">
        <v>2113</v>
      </c>
      <c r="AQ334">
        <v>2114</v>
      </c>
      <c r="AT334">
        <v>1.23</v>
      </c>
      <c r="AU334">
        <v>1.23</v>
      </c>
      <c r="AW334">
        <v>2.14</v>
      </c>
      <c r="AX334">
        <v>2.14</v>
      </c>
      <c r="BD334">
        <v>0.57999999999999996</v>
      </c>
      <c r="BE334">
        <v>12</v>
      </c>
      <c r="BF334" t="s">
        <v>1433</v>
      </c>
      <c r="BG334" t="s">
        <v>4220</v>
      </c>
      <c r="BH334">
        <v>340</v>
      </c>
      <c r="BI334" t="s">
        <v>5753</v>
      </c>
      <c r="BJ334" t="s">
        <v>7773</v>
      </c>
      <c r="BK334">
        <v>340</v>
      </c>
      <c r="BL334">
        <v>1590</v>
      </c>
      <c r="BS334">
        <v>13</v>
      </c>
      <c r="BT334">
        <v>0.66</v>
      </c>
      <c r="BU334">
        <v>0.57999999999999996</v>
      </c>
      <c r="BV334">
        <v>0.57999999999999996</v>
      </c>
      <c r="BW334">
        <v>42.771179080000003</v>
      </c>
      <c r="BX334">
        <v>-82.03757238</v>
      </c>
      <c r="BY334">
        <v>4735927.0880000005</v>
      </c>
      <c r="BZ334">
        <v>203.39599999999999</v>
      </c>
      <c r="CA334">
        <v>207.8</v>
      </c>
      <c r="CB334" t="s">
        <v>7552</v>
      </c>
      <c r="CC334">
        <v>7</v>
      </c>
      <c r="CD334">
        <v>10</v>
      </c>
      <c r="CE334">
        <v>12</v>
      </c>
      <c r="CF334">
        <v>12</v>
      </c>
      <c r="CG334" t="s">
        <v>5677</v>
      </c>
      <c r="CH334">
        <v>414</v>
      </c>
      <c r="CI334" t="s">
        <v>3290</v>
      </c>
      <c r="CJ334" t="s">
        <v>7332</v>
      </c>
      <c r="CK334">
        <v>5.56</v>
      </c>
      <c r="CL334">
        <v>1.8</v>
      </c>
      <c r="CM334" t="s">
        <v>4220</v>
      </c>
      <c r="CO334" t="str">
        <f>VLOOKUP(CM334,AutoSCAN_ORG!B340:CF2855,1,FALSE)</f>
        <v>AS00-0001054</v>
      </c>
      <c r="CP334">
        <f>VLOOKUP($CM334,AutoSCAN_ORG!$B$1:$CF$2516,2,FALSE)</f>
        <v>1493.04</v>
      </c>
      <c r="CQ334">
        <f>VLOOKUP($CM334,AutoSCAN_ORG!$B$1:$CF$2516,3,FALSE)</f>
        <v>11.340999999999999</v>
      </c>
      <c r="CR334">
        <f>VLOOKUP($CM334,AutoSCAN_ORG!$B$1:$CF$2516,4,FALSE)</f>
        <v>147.14400000000001</v>
      </c>
      <c r="CS334">
        <f>VLOOKUP($CM334,AutoSCAN_ORG!$B$1:$CF$2516,5,FALSE)</f>
        <v>6.2949999999999999</v>
      </c>
      <c r="CT334" t="str">
        <f>VLOOKUP($CM334,AutoSCAN_ORG!$B$1:$CF$2516,6,FALSE)</f>
        <v>MELO-CORR</v>
      </c>
      <c r="CU334">
        <f>VLOOKUP($CM334,AutoSCAN_ORG!$B$1:$CF$2516,7,FALSE)</f>
        <v>0</v>
      </c>
      <c r="CV334">
        <f>VLOOKUP($CM334,AutoSCAN_ORG!$B$1:$CF$2516,69,FALSE)</f>
        <v>0</v>
      </c>
      <c r="CW334">
        <f>VLOOKUP($CM334,AutoSCAN_ORG!$B$1:$CF$2516,70,FALSE)</f>
        <v>0</v>
      </c>
      <c r="CX334" t="str">
        <f>VLOOKUP($CM334,AutoSCAN_ORG!$B$1:$CF$2516,71,FALSE)</f>
        <v>Y</v>
      </c>
      <c r="CZ334" t="str">
        <f>VLOOKUP($CM334,AutoSCAN_ORG!$B$1:$CF$2516,73,FALSE)</f>
        <v>added</v>
      </c>
      <c r="DA334">
        <f>VLOOKUP($CM334,AutoSCAN_ORG!$B$1:$CF$2516,74,FALSE)</f>
        <v>0</v>
      </c>
      <c r="DB334">
        <f>VLOOKUP($CM334,AutoSCAN_ORG!$B$1:$CF$2516,75,FALSE)</f>
        <v>0</v>
      </c>
      <c r="DC334">
        <f>VLOOKUP($CM334,AutoSCAN_ORG!$B$1:$CF$2516,76,FALSE)</f>
        <v>0</v>
      </c>
      <c r="DD334">
        <f>VLOOKUP($CM334,AutoSCAN_ORG!$B$1:$CF$2516,77,FALSE)</f>
        <v>0</v>
      </c>
      <c r="DF334">
        <f>VLOOKUP($CM334,AutoSCAN_ORG!$B$1:$CF$2516,79,FALSE)</f>
        <v>10.49</v>
      </c>
      <c r="DG334">
        <f>VLOOKUP($CM334,AutoSCAN_ORG!$B$1:$CF$2516,80,FALSE)</f>
        <v>10.49</v>
      </c>
      <c r="DH334">
        <f>VLOOKUP($CM334,AutoSCAN_ORG!$B$1:$CF$2516,81,FALSE)</f>
        <v>4.0000000000000001E-3</v>
      </c>
      <c r="DI334">
        <f>VLOOKUP($CM334,AutoSCAN_ORG!$B$1:$CF$2516,82,FALSE)</f>
        <v>8.0000000000000002E-3</v>
      </c>
      <c r="DJ334">
        <f>VLOOKUP($CM334,AutoSCAN_ORG!$B$1:$CF$2516,83,FALSE)</f>
        <v>0.78400000000000003</v>
      </c>
    </row>
    <row r="335" spans="2:114" x14ac:dyDescent="0.35">
      <c r="B335" t="s">
        <v>4214</v>
      </c>
      <c r="C335">
        <v>333</v>
      </c>
      <c r="D335" t="s">
        <v>7778</v>
      </c>
      <c r="E335">
        <v>514</v>
      </c>
      <c r="F335">
        <v>1491.153</v>
      </c>
      <c r="G335">
        <v>10</v>
      </c>
      <c r="H335" t="s">
        <v>7782</v>
      </c>
      <c r="I335" t="s">
        <v>7773</v>
      </c>
      <c r="J335" t="s">
        <v>7852</v>
      </c>
      <c r="K335">
        <v>11</v>
      </c>
      <c r="L335">
        <v>0.61</v>
      </c>
      <c r="M335">
        <v>21</v>
      </c>
      <c r="N335">
        <v>14</v>
      </c>
      <c r="O335" t="s">
        <v>7337</v>
      </c>
      <c r="Q335">
        <v>27</v>
      </c>
      <c r="R335" t="s">
        <v>7784</v>
      </c>
      <c r="S335" t="s">
        <v>7774</v>
      </c>
      <c r="T335" t="s">
        <v>7206</v>
      </c>
      <c r="U335" t="s">
        <v>7527</v>
      </c>
      <c r="V335" t="s">
        <v>7527</v>
      </c>
      <c r="W335">
        <v>5.56</v>
      </c>
      <c r="X335" t="s">
        <v>7900</v>
      </c>
      <c r="Y335">
        <v>1.8</v>
      </c>
      <c r="Z335" t="s">
        <v>7774</v>
      </c>
      <c r="AA335" t="s">
        <v>7788</v>
      </c>
      <c r="AB335" t="s">
        <v>7774</v>
      </c>
      <c r="AF335" t="s">
        <v>5939</v>
      </c>
      <c r="AG335">
        <v>42.771196250000003</v>
      </c>
      <c r="AH335">
        <v>-82.037571490000005</v>
      </c>
      <c r="AI335">
        <v>203.4</v>
      </c>
      <c r="AJ335">
        <v>290</v>
      </c>
      <c r="AL335">
        <v>15</v>
      </c>
      <c r="AM335">
        <v>986</v>
      </c>
      <c r="AN335">
        <v>8.6419999999999995</v>
      </c>
      <c r="AO335">
        <v>-413.18799999999999</v>
      </c>
      <c r="AP335">
        <v>2103</v>
      </c>
      <c r="AQ335">
        <v>2103</v>
      </c>
      <c r="AT335">
        <v>1.23</v>
      </c>
      <c r="AU335">
        <v>1.23</v>
      </c>
      <c r="AW335">
        <v>2.13</v>
      </c>
      <c r="AX335">
        <v>2.13</v>
      </c>
      <c r="BD335">
        <v>0.51</v>
      </c>
      <c r="BE335">
        <v>21</v>
      </c>
      <c r="BF335" t="s">
        <v>8689</v>
      </c>
      <c r="BG335" t="s">
        <v>4214</v>
      </c>
      <c r="BH335">
        <v>333</v>
      </c>
      <c r="BI335" t="s">
        <v>7852</v>
      </c>
      <c r="BJ335" t="s">
        <v>7773</v>
      </c>
      <c r="BK335">
        <v>333</v>
      </c>
      <c r="BL335">
        <v>1590</v>
      </c>
      <c r="BM335">
        <v>514</v>
      </c>
      <c r="BN335">
        <v>27</v>
      </c>
      <c r="BO335" t="s">
        <v>8660</v>
      </c>
      <c r="BS335">
        <v>13</v>
      </c>
      <c r="BT335">
        <v>0.66</v>
      </c>
      <c r="BU335">
        <v>0.59</v>
      </c>
      <c r="BV335">
        <v>0.59</v>
      </c>
      <c r="BW335">
        <v>42.771196250000003</v>
      </c>
      <c r="BX335">
        <v>-82.037571490000005</v>
      </c>
      <c r="BY335">
        <v>4735928.9929999998</v>
      </c>
      <c r="BZ335">
        <v>203.39099999999999</v>
      </c>
      <c r="CA335">
        <v>206.6</v>
      </c>
      <c r="CB335" t="s">
        <v>7496</v>
      </c>
      <c r="CC335">
        <v>7</v>
      </c>
      <c r="CD335">
        <v>10</v>
      </c>
      <c r="CE335">
        <v>12</v>
      </c>
      <c r="CF335">
        <v>12</v>
      </c>
      <c r="CG335" t="s">
        <v>5677</v>
      </c>
      <c r="CH335">
        <v>414</v>
      </c>
      <c r="CI335" t="s">
        <v>5823</v>
      </c>
      <c r="CJ335" t="s">
        <v>8661</v>
      </c>
      <c r="CK335">
        <v>5.56</v>
      </c>
      <c r="CM335" t="s">
        <v>4214</v>
      </c>
      <c r="CO335" t="str">
        <f>VLOOKUP(CM335,AutoSCAN_ORG!B333:CF2848,1,FALSE)</f>
        <v>AS00-0001048</v>
      </c>
      <c r="CP335">
        <f>VLOOKUP($CM335,AutoSCAN_ORG!$B$1:$CF$2516,2,FALSE)</f>
        <v>1491.1410000000001</v>
      </c>
      <c r="CQ335">
        <f>VLOOKUP($CM335,AutoSCAN_ORG!$B$1:$CF$2516,3,FALSE)</f>
        <v>12.337999999999999</v>
      </c>
      <c r="CR335">
        <f>VLOOKUP($CM335,AutoSCAN_ORG!$B$1:$CF$2516,4,FALSE)</f>
        <v>150.339</v>
      </c>
      <c r="CS335">
        <f>VLOOKUP($CM335,AutoSCAN_ORG!$B$1:$CF$2516,5,FALSE)</f>
        <v>5.2480000000000002</v>
      </c>
      <c r="CT335" t="str">
        <f>VLOOKUP($CM335,AutoSCAN_ORG!$B$1:$CF$2516,6,FALSE)</f>
        <v>MELO-CORR</v>
      </c>
      <c r="CU335">
        <f>VLOOKUP($CM335,AutoSCAN_ORG!$B$1:$CF$2516,7,FALSE)</f>
        <v>0</v>
      </c>
      <c r="CV335">
        <f>VLOOKUP($CM335,AutoSCAN_ORG!$B$1:$CF$2516,69,FALSE)</f>
        <v>0</v>
      </c>
      <c r="CW335">
        <f>VLOOKUP($CM335,AutoSCAN_ORG!$B$1:$CF$2516,70,FALSE)</f>
        <v>0</v>
      </c>
      <c r="CX335" t="str">
        <f>VLOOKUP($CM335,AutoSCAN_ORG!$B$1:$CF$2516,71,FALSE)</f>
        <v>Y</v>
      </c>
      <c r="CY335">
        <f>VLOOKUP($CM335,AutoSCAN_ORG!$B$1:$CF$2516,72,FALSE)</f>
        <v>0</v>
      </c>
      <c r="CZ335" t="str">
        <f>VLOOKUP($CM335,AutoSCAN_ORG!$B$1:$CF$2516,73,FALSE)</f>
        <v>added</v>
      </c>
      <c r="DA335">
        <f>VLOOKUP($CM335,AutoSCAN_ORG!$B$1:$CF$2516,74,FALSE)</f>
        <v>0</v>
      </c>
      <c r="DB335">
        <f>VLOOKUP($CM335,AutoSCAN_ORG!$B$1:$CF$2516,75,FALSE)</f>
        <v>0</v>
      </c>
      <c r="DC335">
        <f>VLOOKUP($CM335,AutoSCAN_ORG!$B$1:$CF$2516,76,FALSE)</f>
        <v>0</v>
      </c>
      <c r="DD335">
        <f>VLOOKUP($CM335,AutoSCAN_ORG!$B$1:$CF$2516,77,FALSE)</f>
        <v>0</v>
      </c>
      <c r="DE335">
        <f>VLOOKUP($CM335,AutoSCAN_ORG!$B$1:$CF$2516,78,FALSE)</f>
        <v>0</v>
      </c>
      <c r="DF335">
        <f>VLOOKUP($CM335,AutoSCAN_ORG!$B$1:$CF$2516,79,FALSE)</f>
        <v>10.89</v>
      </c>
      <c r="DG335">
        <f>VLOOKUP($CM335,AutoSCAN_ORG!$B$1:$CF$2516,80,FALSE)</f>
        <v>10.89</v>
      </c>
      <c r="DH335">
        <f>VLOOKUP($CM335,AutoSCAN_ORG!$B$1:$CF$2516,81,FALSE)</f>
        <v>2E-3</v>
      </c>
      <c r="DI335">
        <f>VLOOKUP($CM335,AutoSCAN_ORG!$B$1:$CF$2516,82,FALSE)</f>
        <v>4.0000000000000001E-3</v>
      </c>
      <c r="DJ335">
        <f>VLOOKUP($CM335,AutoSCAN_ORG!$B$1:$CF$2516,83,FALSE)</f>
        <v>0.73399999999999999</v>
      </c>
    </row>
    <row r="336" spans="2:114" x14ac:dyDescent="0.35">
      <c r="B336" t="s">
        <v>4221</v>
      </c>
      <c r="C336">
        <v>341</v>
      </c>
      <c r="D336" t="s">
        <v>7778</v>
      </c>
      <c r="E336">
        <v>522</v>
      </c>
      <c r="F336">
        <v>1493.2080000000001</v>
      </c>
      <c r="G336">
        <v>10</v>
      </c>
      <c r="H336" t="s">
        <v>7782</v>
      </c>
      <c r="I336" t="s">
        <v>7773</v>
      </c>
      <c r="J336" t="s">
        <v>5753</v>
      </c>
      <c r="K336">
        <v>11</v>
      </c>
      <c r="L336">
        <v>0.64</v>
      </c>
      <c r="M336">
        <v>8</v>
      </c>
      <c r="N336">
        <v>8</v>
      </c>
      <c r="O336" t="s">
        <v>7348</v>
      </c>
      <c r="R336" t="s">
        <v>7784</v>
      </c>
      <c r="S336" t="s">
        <v>7774</v>
      </c>
      <c r="T336" t="s">
        <v>7206</v>
      </c>
      <c r="U336" t="s">
        <v>7527</v>
      </c>
      <c r="V336" t="s">
        <v>7527</v>
      </c>
      <c r="W336">
        <v>5.56</v>
      </c>
      <c r="X336" t="s">
        <v>7900</v>
      </c>
      <c r="Y336">
        <v>1.8</v>
      </c>
      <c r="Z336" t="s">
        <v>7774</v>
      </c>
      <c r="AA336" t="s">
        <v>7789</v>
      </c>
      <c r="AB336" t="s">
        <v>7774</v>
      </c>
      <c r="AF336" t="s">
        <v>5678</v>
      </c>
      <c r="AG336">
        <v>42.77117758</v>
      </c>
      <c r="AH336">
        <v>-82.037572460000007</v>
      </c>
      <c r="AI336">
        <v>203.4</v>
      </c>
      <c r="AJ336">
        <v>290</v>
      </c>
      <c r="AL336">
        <v>15</v>
      </c>
      <c r="AM336">
        <v>986</v>
      </c>
      <c r="AN336">
        <v>10.704000000000001</v>
      </c>
      <c r="AO336">
        <v>-415.52100000000002</v>
      </c>
      <c r="AP336">
        <v>2117</v>
      </c>
      <c r="AQ336">
        <v>2117</v>
      </c>
      <c r="AT336">
        <v>1.24</v>
      </c>
      <c r="AU336">
        <v>1.24</v>
      </c>
      <c r="AW336">
        <v>2.15</v>
      </c>
      <c r="AX336">
        <v>2.15</v>
      </c>
      <c r="BD336">
        <v>0.64</v>
      </c>
      <c r="BE336">
        <v>8</v>
      </c>
      <c r="BF336" t="s">
        <v>1434</v>
      </c>
      <c r="BG336" t="s">
        <v>4221</v>
      </c>
      <c r="BH336">
        <v>341</v>
      </c>
      <c r="BI336" t="s">
        <v>5753</v>
      </c>
      <c r="BJ336" t="s">
        <v>7773</v>
      </c>
      <c r="BK336">
        <v>341</v>
      </c>
      <c r="BL336">
        <v>1590</v>
      </c>
      <c r="BS336">
        <v>13</v>
      </c>
      <c r="BT336">
        <v>0.66</v>
      </c>
      <c r="BU336">
        <v>0.57999999999999996</v>
      </c>
      <c r="BV336">
        <v>0.57999999999999996</v>
      </c>
      <c r="BW336">
        <v>42.77117758</v>
      </c>
      <c r="BX336">
        <v>-82.037572460000007</v>
      </c>
      <c r="BY336">
        <v>4735926.9210000001</v>
      </c>
      <c r="BZ336">
        <v>203.39699999999999</v>
      </c>
      <c r="CA336">
        <v>208.2</v>
      </c>
      <c r="CB336" t="s">
        <v>7552</v>
      </c>
      <c r="CC336">
        <v>7</v>
      </c>
      <c r="CD336">
        <v>10</v>
      </c>
      <c r="CE336">
        <v>12</v>
      </c>
      <c r="CF336">
        <v>12</v>
      </c>
      <c r="CG336" t="s">
        <v>5677</v>
      </c>
      <c r="CH336">
        <v>414</v>
      </c>
      <c r="CI336" t="s">
        <v>3290</v>
      </c>
      <c r="CJ336" t="s">
        <v>7332</v>
      </c>
      <c r="CK336">
        <v>5.56</v>
      </c>
      <c r="CL336">
        <v>1.8</v>
      </c>
      <c r="CM336" t="s">
        <v>4221</v>
      </c>
      <c r="CO336" t="str">
        <f>VLOOKUP(CM336,AutoSCAN_ORG!B341:CF2856,1,FALSE)</f>
        <v>AS00-0001055</v>
      </c>
      <c r="CP336">
        <f>VLOOKUP($CM336,AutoSCAN_ORG!$B$1:$CF$2516,2,FALSE)</f>
        <v>1493.2070000000001</v>
      </c>
      <c r="CQ336">
        <f>VLOOKUP($CM336,AutoSCAN_ORG!$B$1:$CF$2516,3,FALSE)</f>
        <v>8.11</v>
      </c>
      <c r="CR336">
        <f>VLOOKUP($CM336,AutoSCAN_ORG!$B$1:$CF$2516,4,FALSE)</f>
        <v>148.464</v>
      </c>
      <c r="CS336">
        <f>VLOOKUP($CM336,AutoSCAN_ORG!$B$1:$CF$2516,5,FALSE)</f>
        <v>6.2949999999999999</v>
      </c>
      <c r="CT336" t="str">
        <f>VLOOKUP($CM336,AutoSCAN_ORG!$B$1:$CF$2516,6,FALSE)</f>
        <v>MELO-CORR</v>
      </c>
      <c r="CU336">
        <f>VLOOKUP($CM336,AutoSCAN_ORG!$B$1:$CF$2516,7,FALSE)</f>
        <v>0</v>
      </c>
      <c r="CV336">
        <f>VLOOKUP($CM336,AutoSCAN_ORG!$B$1:$CF$2516,69,FALSE)</f>
        <v>0</v>
      </c>
      <c r="CW336">
        <f>VLOOKUP($CM336,AutoSCAN_ORG!$B$1:$CF$2516,70,FALSE)</f>
        <v>0</v>
      </c>
      <c r="CX336" t="str">
        <f>VLOOKUP($CM336,AutoSCAN_ORG!$B$1:$CF$2516,71,FALSE)</f>
        <v>Y</v>
      </c>
      <c r="CZ336">
        <f>VLOOKUP($CM336,AutoSCAN_ORG!$B$1:$CF$2516,73,FALSE)</f>
        <v>0</v>
      </c>
      <c r="DA336">
        <f>VLOOKUP($CM336,AutoSCAN_ORG!$B$1:$CF$2516,74,FALSE)</f>
        <v>0</v>
      </c>
      <c r="DB336">
        <f>VLOOKUP($CM336,AutoSCAN_ORG!$B$1:$CF$2516,75,FALSE)</f>
        <v>0</v>
      </c>
      <c r="DC336">
        <f>VLOOKUP($CM336,AutoSCAN_ORG!$B$1:$CF$2516,76,FALSE)</f>
        <v>0</v>
      </c>
      <c r="DD336">
        <f>VLOOKUP($CM336,AutoSCAN_ORG!$B$1:$CF$2516,77,FALSE)</f>
        <v>0</v>
      </c>
      <c r="DF336">
        <f>VLOOKUP($CM336,AutoSCAN_ORG!$B$1:$CF$2516,79,FALSE)</f>
        <v>11.45</v>
      </c>
      <c r="DG336">
        <f>VLOOKUP($CM336,AutoSCAN_ORG!$B$1:$CF$2516,80,FALSE)</f>
        <v>11.45</v>
      </c>
      <c r="DH336">
        <f>VLOOKUP($CM336,AutoSCAN_ORG!$B$1:$CF$2516,81,FALSE)</f>
        <v>-8.9999999999999993E-3</v>
      </c>
      <c r="DI336">
        <f>VLOOKUP($CM336,AutoSCAN_ORG!$B$1:$CF$2516,82,FALSE)</f>
        <v>-1.7000000000000001E-2</v>
      </c>
      <c r="DJ336">
        <f>VLOOKUP($CM336,AutoSCAN_ORG!$B$1:$CF$2516,83,FALSE)</f>
        <v>0.72099999999999997</v>
      </c>
    </row>
    <row r="337" spans="2:114" x14ac:dyDescent="0.35">
      <c r="B337" t="s">
        <v>4222</v>
      </c>
      <c r="C337">
        <v>342</v>
      </c>
      <c r="D337" t="s">
        <v>7778</v>
      </c>
      <c r="E337">
        <v>523</v>
      </c>
      <c r="F337">
        <v>1493.5809999999999</v>
      </c>
      <c r="G337">
        <v>10</v>
      </c>
      <c r="H337" t="s">
        <v>7782</v>
      </c>
      <c r="I337" t="s">
        <v>7773</v>
      </c>
      <c r="J337" t="s">
        <v>5753</v>
      </c>
      <c r="K337">
        <v>10</v>
      </c>
      <c r="L337">
        <v>0.56999999999999995</v>
      </c>
      <c r="M337">
        <v>12</v>
      </c>
      <c r="N337">
        <v>10</v>
      </c>
      <c r="O337" t="s">
        <v>7348</v>
      </c>
      <c r="R337" t="s">
        <v>7784</v>
      </c>
      <c r="S337" t="s">
        <v>7774</v>
      </c>
      <c r="T337" t="s">
        <v>7206</v>
      </c>
      <c r="U337" t="s">
        <v>7527</v>
      </c>
      <c r="V337" t="s">
        <v>7527</v>
      </c>
      <c r="W337">
        <v>5.56</v>
      </c>
      <c r="X337" t="s">
        <v>7900</v>
      </c>
      <c r="Y337">
        <v>1.8</v>
      </c>
      <c r="Z337" t="s">
        <v>7774</v>
      </c>
      <c r="AA337" t="s">
        <v>7783</v>
      </c>
      <c r="AB337" t="s">
        <v>7774</v>
      </c>
      <c r="AF337" t="s">
        <v>5678</v>
      </c>
      <c r="AG337">
        <v>42.771174219999999</v>
      </c>
      <c r="AH337">
        <v>-82.03757263</v>
      </c>
      <c r="AI337">
        <v>203.4</v>
      </c>
      <c r="AJ337">
        <v>290</v>
      </c>
      <c r="AL337">
        <v>15</v>
      </c>
      <c r="AM337">
        <v>986</v>
      </c>
      <c r="AN337">
        <v>11.074999999999999</v>
      </c>
      <c r="AO337">
        <v>-414.50599999999997</v>
      </c>
      <c r="AP337">
        <v>2113</v>
      </c>
      <c r="AQ337">
        <v>2114</v>
      </c>
      <c r="AT337">
        <v>1.23</v>
      </c>
      <c r="AU337">
        <v>1.23</v>
      </c>
      <c r="AW337">
        <v>2.14</v>
      </c>
      <c r="AX337">
        <v>2.14</v>
      </c>
      <c r="BD337">
        <v>0.56999999999999995</v>
      </c>
      <c r="BE337">
        <v>12</v>
      </c>
      <c r="BF337" t="s">
        <v>1435</v>
      </c>
      <c r="BG337" t="s">
        <v>4222</v>
      </c>
      <c r="BH337">
        <v>342</v>
      </c>
      <c r="BI337" t="s">
        <v>5753</v>
      </c>
      <c r="BJ337" t="s">
        <v>7773</v>
      </c>
      <c r="BK337">
        <v>342</v>
      </c>
      <c r="BL337">
        <v>1590</v>
      </c>
      <c r="BS337">
        <v>13</v>
      </c>
      <c r="BT337">
        <v>0.66</v>
      </c>
      <c r="BU337">
        <v>0.57999999999999996</v>
      </c>
      <c r="BV337">
        <v>0.57999999999999996</v>
      </c>
      <c r="BW337">
        <v>42.771174219999999</v>
      </c>
      <c r="BX337">
        <v>-82.03757263</v>
      </c>
      <c r="BY337">
        <v>4735926.5489999996</v>
      </c>
      <c r="BZ337">
        <v>203.398</v>
      </c>
      <c r="CA337">
        <v>208</v>
      </c>
      <c r="CB337" t="s">
        <v>7552</v>
      </c>
      <c r="CC337">
        <v>7</v>
      </c>
      <c r="CD337">
        <v>10</v>
      </c>
      <c r="CE337">
        <v>12</v>
      </c>
      <c r="CF337">
        <v>12</v>
      </c>
      <c r="CG337" t="s">
        <v>5677</v>
      </c>
      <c r="CH337">
        <v>414</v>
      </c>
      <c r="CI337" t="s">
        <v>3290</v>
      </c>
      <c r="CJ337" t="s">
        <v>7332</v>
      </c>
      <c r="CK337">
        <v>5.56</v>
      </c>
      <c r="CL337">
        <v>1.8</v>
      </c>
      <c r="CM337" t="s">
        <v>4222</v>
      </c>
      <c r="CO337" t="str">
        <f>VLOOKUP(CM337,AutoSCAN_ORG!B342:CF2857,1,FALSE)</f>
        <v>AS00-0001056</v>
      </c>
      <c r="CP337">
        <f>VLOOKUP($CM337,AutoSCAN_ORG!$B$1:$CF$2516,2,FALSE)</f>
        <v>1493.577</v>
      </c>
      <c r="CQ337">
        <f>VLOOKUP($CM337,AutoSCAN_ORG!$B$1:$CF$2516,3,FALSE)</f>
        <v>9.8030000000000008</v>
      </c>
      <c r="CR337">
        <f>VLOOKUP($CM337,AutoSCAN_ORG!$B$1:$CF$2516,4,FALSE)</f>
        <v>148.57499999999999</v>
      </c>
      <c r="CS337">
        <f>VLOOKUP($CM337,AutoSCAN_ORG!$B$1:$CF$2516,5,FALSE)</f>
        <v>6.2949999999999999</v>
      </c>
      <c r="CT337" t="str">
        <f>VLOOKUP($CM337,AutoSCAN_ORG!$B$1:$CF$2516,6,FALSE)</f>
        <v>MELO-CORR</v>
      </c>
      <c r="CU337">
        <f>VLOOKUP($CM337,AutoSCAN_ORG!$B$1:$CF$2516,7,FALSE)</f>
        <v>0</v>
      </c>
      <c r="CV337">
        <f>VLOOKUP($CM337,AutoSCAN_ORG!$B$1:$CF$2516,69,FALSE)</f>
        <v>0</v>
      </c>
      <c r="CW337">
        <f>VLOOKUP($CM337,AutoSCAN_ORG!$B$1:$CF$2516,70,FALSE)</f>
        <v>0</v>
      </c>
      <c r="CX337" t="str">
        <f>VLOOKUP($CM337,AutoSCAN_ORG!$B$1:$CF$2516,71,FALSE)</f>
        <v>Y</v>
      </c>
      <c r="CZ337">
        <f>VLOOKUP($CM337,AutoSCAN_ORG!$B$1:$CF$2516,73,FALSE)</f>
        <v>0</v>
      </c>
      <c r="DA337">
        <f>VLOOKUP($CM337,AutoSCAN_ORG!$B$1:$CF$2516,74,FALSE)</f>
        <v>0</v>
      </c>
      <c r="DB337">
        <f>VLOOKUP($CM337,AutoSCAN_ORG!$B$1:$CF$2516,75,FALSE)</f>
        <v>0</v>
      </c>
      <c r="DC337">
        <f>VLOOKUP($CM337,AutoSCAN_ORG!$B$1:$CF$2516,76,FALSE)</f>
        <v>0</v>
      </c>
      <c r="DD337">
        <f>VLOOKUP($CM337,AutoSCAN_ORG!$B$1:$CF$2516,77,FALSE)</f>
        <v>0</v>
      </c>
      <c r="DF337">
        <f>VLOOKUP($CM337,AutoSCAN_ORG!$B$1:$CF$2516,79,FALSE)</f>
        <v>10.3</v>
      </c>
      <c r="DG337">
        <f>VLOOKUP($CM337,AutoSCAN_ORG!$B$1:$CF$2516,80,FALSE)</f>
        <v>10.3</v>
      </c>
      <c r="DH337">
        <f>VLOOKUP($CM337,AutoSCAN_ORG!$B$1:$CF$2516,81,FALSE)</f>
        <v>1.4E-2</v>
      </c>
      <c r="DI337">
        <f>VLOOKUP($CM337,AutoSCAN_ORG!$B$1:$CF$2516,82,FALSE)</f>
        <v>0.02</v>
      </c>
      <c r="DJ337">
        <f>VLOOKUP($CM337,AutoSCAN_ORG!$B$1:$CF$2516,83,FALSE)</f>
        <v>0.74399999999999999</v>
      </c>
    </row>
    <row r="338" spans="2:114" x14ac:dyDescent="0.35">
      <c r="B338" t="s">
        <v>4216</v>
      </c>
      <c r="C338">
        <v>336</v>
      </c>
      <c r="D338" t="s">
        <v>7778</v>
      </c>
      <c r="E338">
        <v>517</v>
      </c>
      <c r="F338">
        <v>1491.289</v>
      </c>
      <c r="G338">
        <v>10</v>
      </c>
      <c r="H338" t="s">
        <v>7782</v>
      </c>
      <c r="I338" t="s">
        <v>7773</v>
      </c>
      <c r="J338" t="s">
        <v>7852</v>
      </c>
      <c r="K338">
        <v>15</v>
      </c>
      <c r="L338">
        <v>0.84</v>
      </c>
      <c r="M338">
        <v>55</v>
      </c>
      <c r="N338">
        <v>24</v>
      </c>
      <c r="O338" t="s">
        <v>7565</v>
      </c>
      <c r="Q338">
        <v>28</v>
      </c>
      <c r="R338" t="s">
        <v>7784</v>
      </c>
      <c r="S338" t="s">
        <v>7774</v>
      </c>
      <c r="T338" t="s">
        <v>7206</v>
      </c>
      <c r="U338" t="s">
        <v>7527</v>
      </c>
      <c r="V338" t="s">
        <v>7527</v>
      </c>
      <c r="W338">
        <v>5.56</v>
      </c>
      <c r="X338" t="s">
        <v>7900</v>
      </c>
      <c r="Y338">
        <v>1.8</v>
      </c>
      <c r="Z338" t="s">
        <v>7774</v>
      </c>
      <c r="AA338" t="s">
        <v>7879</v>
      </c>
      <c r="AB338" t="s">
        <v>7774</v>
      </c>
      <c r="AC338">
        <v>10</v>
      </c>
      <c r="AF338" t="s">
        <v>5683</v>
      </c>
      <c r="AG338">
        <v>42.771195169999999</v>
      </c>
      <c r="AH338">
        <v>-82.037571540000002</v>
      </c>
      <c r="AI338">
        <v>203.4</v>
      </c>
      <c r="AJ338">
        <v>290</v>
      </c>
      <c r="AL338">
        <v>15</v>
      </c>
      <c r="AM338">
        <v>986</v>
      </c>
      <c r="AN338">
        <v>8.7609999999999992</v>
      </c>
      <c r="AO338">
        <v>-416.89400000000001</v>
      </c>
      <c r="AP338">
        <v>2056</v>
      </c>
      <c r="AQ338">
        <v>2021</v>
      </c>
      <c r="AT338">
        <v>1.18</v>
      </c>
      <c r="AU338">
        <v>1.2</v>
      </c>
      <c r="AW338">
        <v>2.0499999999999998</v>
      </c>
      <c r="AX338">
        <v>2.08</v>
      </c>
      <c r="BD338">
        <v>0.48</v>
      </c>
      <c r="BE338">
        <v>55</v>
      </c>
      <c r="BF338" t="s">
        <v>8690</v>
      </c>
      <c r="BG338" t="s">
        <v>4216</v>
      </c>
      <c r="BH338">
        <v>336</v>
      </c>
      <c r="BI338" t="s">
        <v>7852</v>
      </c>
      <c r="BJ338" t="s">
        <v>7773</v>
      </c>
      <c r="BK338">
        <v>336</v>
      </c>
      <c r="BL338">
        <v>1590</v>
      </c>
      <c r="BM338">
        <v>517</v>
      </c>
      <c r="BN338">
        <v>28</v>
      </c>
      <c r="BO338" t="s">
        <v>8660</v>
      </c>
      <c r="BS338">
        <v>12</v>
      </c>
      <c r="BT338">
        <v>0.68</v>
      </c>
      <c r="BU338">
        <v>0.61</v>
      </c>
      <c r="BV338">
        <v>0.6</v>
      </c>
      <c r="BW338">
        <v>42.771195169999999</v>
      </c>
      <c r="BX338">
        <v>-82.037571540000002</v>
      </c>
      <c r="BY338">
        <v>4735928.8739999998</v>
      </c>
      <c r="BZ338">
        <v>203.39</v>
      </c>
      <c r="CA338">
        <v>200.9</v>
      </c>
      <c r="CB338" t="s">
        <v>7554</v>
      </c>
      <c r="CC338">
        <v>7</v>
      </c>
      <c r="CD338">
        <v>10</v>
      </c>
      <c r="CE338">
        <v>11</v>
      </c>
      <c r="CF338">
        <v>11</v>
      </c>
      <c r="CG338" t="s">
        <v>5677</v>
      </c>
      <c r="CH338">
        <v>414</v>
      </c>
      <c r="CI338" t="s">
        <v>5823</v>
      </c>
      <c r="CJ338" t="s">
        <v>8661</v>
      </c>
      <c r="CK338">
        <v>5.56</v>
      </c>
      <c r="CM338" t="s">
        <v>4216</v>
      </c>
      <c r="CO338" t="str">
        <f>VLOOKUP(CM338,AutoSCAN_ORG!B336:CF2851,1,FALSE)</f>
        <v>AS00-0001050</v>
      </c>
      <c r="CP338">
        <f>VLOOKUP($CM338,AutoSCAN_ORG!$B$1:$CF$2516,2,FALSE)</f>
        <v>1491.2639999999999</v>
      </c>
      <c r="CQ338">
        <f>VLOOKUP($CM338,AutoSCAN_ORG!$B$1:$CF$2516,3,FALSE)</f>
        <v>11.801</v>
      </c>
      <c r="CR338">
        <f>VLOOKUP($CM338,AutoSCAN_ORG!$B$1:$CF$2516,4,FALSE)</f>
        <v>153.04300000000001</v>
      </c>
      <c r="CS338">
        <f>VLOOKUP($CM338,AutoSCAN_ORG!$B$1:$CF$2516,5,FALSE)</f>
        <v>6.2949999999999999</v>
      </c>
      <c r="CT338" t="str">
        <f>VLOOKUP($CM338,AutoSCAN_ORG!$B$1:$CF$2516,6,FALSE)</f>
        <v>MELO-CORR</v>
      </c>
      <c r="CU338">
        <f>VLOOKUP($CM338,AutoSCAN_ORG!$B$1:$CF$2516,7,FALSE)</f>
        <v>0</v>
      </c>
      <c r="CV338">
        <f>VLOOKUP($CM338,AutoSCAN_ORG!$B$1:$CF$2516,69,FALSE)</f>
        <v>0</v>
      </c>
      <c r="CW338">
        <f>VLOOKUP($CM338,AutoSCAN_ORG!$B$1:$CF$2516,70,FALSE)</f>
        <v>0</v>
      </c>
      <c r="CX338" t="str">
        <f>VLOOKUP($CM338,AutoSCAN_ORG!$B$1:$CF$2516,71,FALSE)</f>
        <v>Y</v>
      </c>
      <c r="CY338">
        <f>VLOOKUP($CM338,AutoSCAN_ORG!$B$1:$CF$2516,72,FALSE)</f>
        <v>0</v>
      </c>
      <c r="CZ338">
        <f>VLOOKUP($CM338,AutoSCAN_ORG!$B$1:$CF$2516,73,FALSE)</f>
        <v>0</v>
      </c>
      <c r="DA338">
        <f>VLOOKUP($CM338,AutoSCAN_ORG!$B$1:$CF$2516,74,FALSE)</f>
        <v>0</v>
      </c>
      <c r="DB338">
        <f>VLOOKUP($CM338,AutoSCAN_ORG!$B$1:$CF$2516,75,FALSE)</f>
        <v>0</v>
      </c>
      <c r="DC338">
        <f>VLOOKUP($CM338,AutoSCAN_ORG!$B$1:$CF$2516,76,FALSE)</f>
        <v>0</v>
      </c>
      <c r="DD338">
        <f>VLOOKUP($CM338,AutoSCAN_ORG!$B$1:$CF$2516,77,FALSE)</f>
        <v>0</v>
      </c>
      <c r="DE338">
        <f>VLOOKUP($CM338,AutoSCAN_ORG!$B$1:$CF$2516,78,FALSE)</f>
        <v>0</v>
      </c>
      <c r="DF338">
        <f>VLOOKUP($CM338,AutoSCAN_ORG!$B$1:$CF$2516,79,FALSE)</f>
        <v>15.1</v>
      </c>
      <c r="DG338">
        <f>VLOOKUP($CM338,AutoSCAN_ORG!$B$1:$CF$2516,80,FALSE)</f>
        <v>15.1</v>
      </c>
      <c r="DH338">
        <f>VLOOKUP($CM338,AutoSCAN_ORG!$B$1:$CF$2516,81,FALSE)</f>
        <v>1.7999999999999999E-2</v>
      </c>
      <c r="DI338">
        <f>VLOOKUP($CM338,AutoSCAN_ORG!$B$1:$CF$2516,82,FALSE)</f>
        <v>0.03</v>
      </c>
      <c r="DJ338">
        <f>VLOOKUP($CM338,AutoSCAN_ORG!$B$1:$CF$2516,83,FALSE)</f>
        <v>0.82299999999999995</v>
      </c>
    </row>
    <row r="339" spans="2:114" x14ac:dyDescent="0.35">
      <c r="B339" t="s">
        <v>4223</v>
      </c>
      <c r="C339">
        <v>343</v>
      </c>
      <c r="D339" t="s">
        <v>7778</v>
      </c>
      <c r="E339">
        <v>524</v>
      </c>
      <c r="F339">
        <v>1493.67</v>
      </c>
      <c r="G339">
        <v>10</v>
      </c>
      <c r="H339" t="s">
        <v>7782</v>
      </c>
      <c r="I339" t="s">
        <v>7773</v>
      </c>
      <c r="J339" t="s">
        <v>5753</v>
      </c>
      <c r="K339">
        <v>10</v>
      </c>
      <c r="L339">
        <v>0.57999999999999996</v>
      </c>
      <c r="M339">
        <v>10</v>
      </c>
      <c r="N339">
        <v>8</v>
      </c>
      <c r="O339" t="s">
        <v>7348</v>
      </c>
      <c r="Q339">
        <v>29</v>
      </c>
      <c r="R339" t="s">
        <v>7784</v>
      </c>
      <c r="S339" t="s">
        <v>7774</v>
      </c>
      <c r="T339" t="s">
        <v>7206</v>
      </c>
      <c r="U339" t="s">
        <v>7527</v>
      </c>
      <c r="V339" t="s">
        <v>7527</v>
      </c>
      <c r="W339">
        <v>5.56</v>
      </c>
      <c r="X339" t="s">
        <v>7900</v>
      </c>
      <c r="Y339">
        <v>1.8</v>
      </c>
      <c r="Z339" t="s">
        <v>7774</v>
      </c>
      <c r="AA339" t="s">
        <v>7783</v>
      </c>
      <c r="AB339" t="s">
        <v>7774</v>
      </c>
      <c r="AF339" t="s">
        <v>5678</v>
      </c>
      <c r="AG339">
        <v>42.771173410000003</v>
      </c>
      <c r="AH339">
        <v>-82.037572670000003</v>
      </c>
      <c r="AI339">
        <v>203.4</v>
      </c>
      <c r="AJ339">
        <v>290</v>
      </c>
      <c r="AL339">
        <v>15</v>
      </c>
      <c r="AM339">
        <v>986</v>
      </c>
      <c r="AN339">
        <v>11.164</v>
      </c>
      <c r="AO339">
        <v>-415.45100000000002</v>
      </c>
      <c r="AP339">
        <v>2115</v>
      </c>
      <c r="AQ339">
        <v>2116</v>
      </c>
      <c r="AT339">
        <v>1.24</v>
      </c>
      <c r="AU339">
        <v>1.23</v>
      </c>
      <c r="AW339">
        <v>2.15</v>
      </c>
      <c r="AX339">
        <v>2.14</v>
      </c>
      <c r="BD339">
        <v>0.57999999999999996</v>
      </c>
      <c r="BE339">
        <v>10</v>
      </c>
      <c r="BF339" t="s">
        <v>1436</v>
      </c>
      <c r="BG339" t="s">
        <v>4223</v>
      </c>
      <c r="BH339">
        <v>343</v>
      </c>
      <c r="BI339" t="s">
        <v>5753</v>
      </c>
      <c r="BJ339" t="s">
        <v>7773</v>
      </c>
      <c r="BK339">
        <v>343</v>
      </c>
      <c r="BL339">
        <v>1590</v>
      </c>
      <c r="BM339">
        <v>525</v>
      </c>
      <c r="BN339">
        <v>29</v>
      </c>
      <c r="BS339">
        <v>13</v>
      </c>
      <c r="BT339">
        <v>0.66</v>
      </c>
      <c r="BU339">
        <v>0.57999999999999996</v>
      </c>
      <c r="BV339">
        <v>0.57999999999999996</v>
      </c>
      <c r="BW339">
        <v>42.771173410000003</v>
      </c>
      <c r="BX339">
        <v>-82.037572670000003</v>
      </c>
      <c r="BY339">
        <v>4735926.4589999998</v>
      </c>
      <c r="BZ339">
        <v>203.399</v>
      </c>
      <c r="CA339">
        <v>208.4</v>
      </c>
      <c r="CB339" t="s">
        <v>7563</v>
      </c>
      <c r="CC339">
        <v>7</v>
      </c>
      <c r="CD339">
        <v>10</v>
      </c>
      <c r="CE339">
        <v>12</v>
      </c>
      <c r="CF339">
        <v>12</v>
      </c>
      <c r="CG339" t="s">
        <v>5677</v>
      </c>
      <c r="CH339">
        <v>414</v>
      </c>
      <c r="CI339" t="s">
        <v>3290</v>
      </c>
      <c r="CJ339" t="s">
        <v>7332</v>
      </c>
      <c r="CK339">
        <v>5.56</v>
      </c>
      <c r="CL339">
        <v>1.8</v>
      </c>
      <c r="CM339" t="s">
        <v>4223</v>
      </c>
      <c r="CO339" t="str">
        <f>VLOOKUP(CM339,AutoSCAN_ORG!B343:CF2858,1,FALSE)</f>
        <v>AS00-0001057</v>
      </c>
      <c r="CP339">
        <f>VLOOKUP($CM339,AutoSCAN_ORG!$B$1:$CF$2516,2,FALSE)</f>
        <v>1493.66</v>
      </c>
      <c r="CQ339">
        <f>VLOOKUP($CM339,AutoSCAN_ORG!$B$1:$CF$2516,3,FALSE)</f>
        <v>19.181000000000001</v>
      </c>
      <c r="CR339">
        <f>VLOOKUP($CM339,AutoSCAN_ORG!$B$1:$CF$2516,4,FALSE)</f>
        <v>148.423</v>
      </c>
      <c r="CS339">
        <f>VLOOKUP($CM339,AutoSCAN_ORG!$B$1:$CF$2516,5,FALSE)</f>
        <v>6.2949999999999999</v>
      </c>
      <c r="CT339" t="str">
        <f>VLOOKUP($CM339,AutoSCAN_ORG!$B$1:$CF$2516,6,FALSE)</f>
        <v>MELO-CORR</v>
      </c>
      <c r="CU339">
        <f>VLOOKUP($CM339,AutoSCAN_ORG!$B$1:$CF$2516,7,FALSE)</f>
        <v>0</v>
      </c>
      <c r="CV339">
        <f>VLOOKUP($CM339,AutoSCAN_ORG!$B$1:$CF$2516,69,FALSE)</f>
        <v>0</v>
      </c>
      <c r="CW339">
        <f>VLOOKUP($CM339,AutoSCAN_ORG!$B$1:$CF$2516,70,FALSE)</f>
        <v>0</v>
      </c>
      <c r="CX339" t="str">
        <f>VLOOKUP($CM339,AutoSCAN_ORG!$B$1:$CF$2516,71,FALSE)</f>
        <v>Y</v>
      </c>
      <c r="CZ339" t="str">
        <f>VLOOKUP($CM339,AutoSCAN_ORG!$B$1:$CF$2516,73,FALSE)</f>
        <v>added</v>
      </c>
      <c r="DA339">
        <f>VLOOKUP($CM339,AutoSCAN_ORG!$B$1:$CF$2516,74,FALSE)</f>
        <v>0</v>
      </c>
      <c r="DB339">
        <f>VLOOKUP($CM339,AutoSCAN_ORG!$B$1:$CF$2516,75,FALSE)</f>
        <v>0</v>
      </c>
      <c r="DC339">
        <f>VLOOKUP($CM339,AutoSCAN_ORG!$B$1:$CF$2516,76,FALSE)</f>
        <v>0</v>
      </c>
      <c r="DD339">
        <f>VLOOKUP($CM339,AutoSCAN_ORG!$B$1:$CF$2516,77,FALSE)</f>
        <v>0</v>
      </c>
      <c r="DF339">
        <f>VLOOKUP($CM339,AutoSCAN_ORG!$B$1:$CF$2516,79,FALSE)</f>
        <v>10.43</v>
      </c>
      <c r="DG339">
        <f>VLOOKUP($CM339,AutoSCAN_ORG!$B$1:$CF$2516,80,FALSE)</f>
        <v>10.43</v>
      </c>
      <c r="DH339">
        <f>VLOOKUP($CM339,AutoSCAN_ORG!$B$1:$CF$2516,81,FALSE)</f>
        <v>-5.0000000000000001E-3</v>
      </c>
      <c r="DI339">
        <f>VLOOKUP($CM339,AutoSCAN_ORG!$B$1:$CF$2516,82,FALSE)</f>
        <v>-1.4E-2</v>
      </c>
      <c r="DJ339">
        <f>VLOOKUP($CM339,AutoSCAN_ORG!$B$1:$CF$2516,83,FALSE)</f>
        <v>0.76200000000000001</v>
      </c>
    </row>
    <row r="340" spans="2:114" x14ac:dyDescent="0.35">
      <c r="B340" t="s">
        <v>4224</v>
      </c>
      <c r="C340">
        <v>345</v>
      </c>
      <c r="D340" t="s">
        <v>7778</v>
      </c>
      <c r="E340">
        <v>526</v>
      </c>
      <c r="F340">
        <v>1493.7070000000001</v>
      </c>
      <c r="G340">
        <v>10</v>
      </c>
      <c r="H340" t="s">
        <v>7782</v>
      </c>
      <c r="I340" t="s">
        <v>7773</v>
      </c>
      <c r="J340" t="s">
        <v>5753</v>
      </c>
      <c r="K340">
        <v>12</v>
      </c>
      <c r="L340">
        <v>0.64</v>
      </c>
      <c r="M340">
        <v>12</v>
      </c>
      <c r="N340">
        <v>10</v>
      </c>
      <c r="O340" t="s">
        <v>7901</v>
      </c>
      <c r="Q340">
        <v>29</v>
      </c>
      <c r="R340" t="s">
        <v>7784</v>
      </c>
      <c r="S340" t="s">
        <v>7774</v>
      </c>
      <c r="T340" t="s">
        <v>7206</v>
      </c>
      <c r="U340" t="s">
        <v>7527</v>
      </c>
      <c r="V340" t="s">
        <v>7527</v>
      </c>
      <c r="W340">
        <v>5.56</v>
      </c>
      <c r="X340" t="s">
        <v>7900</v>
      </c>
      <c r="Y340">
        <v>1.8</v>
      </c>
      <c r="Z340" t="s">
        <v>7774</v>
      </c>
      <c r="AA340" t="s">
        <v>7783</v>
      </c>
      <c r="AB340" t="s">
        <v>7774</v>
      </c>
      <c r="AF340" t="s">
        <v>5678</v>
      </c>
      <c r="AG340">
        <v>42.771173079999997</v>
      </c>
      <c r="AH340">
        <v>-82.037572690000005</v>
      </c>
      <c r="AI340">
        <v>203.4</v>
      </c>
      <c r="AJ340">
        <v>290</v>
      </c>
      <c r="AL340">
        <v>15</v>
      </c>
      <c r="AM340">
        <v>986</v>
      </c>
      <c r="AN340">
        <v>11.201000000000001</v>
      </c>
      <c r="AO340">
        <v>-414.73</v>
      </c>
      <c r="AP340">
        <v>2112</v>
      </c>
      <c r="AQ340">
        <v>2113</v>
      </c>
      <c r="AT340">
        <v>1.23</v>
      </c>
      <c r="AU340">
        <v>1.23</v>
      </c>
      <c r="AW340">
        <v>2.14</v>
      </c>
      <c r="AX340">
        <v>2.14</v>
      </c>
      <c r="BD340">
        <v>0.64</v>
      </c>
      <c r="BE340">
        <v>12</v>
      </c>
      <c r="BF340" t="s">
        <v>1437</v>
      </c>
      <c r="BG340" t="s">
        <v>4224</v>
      </c>
      <c r="BH340">
        <v>345</v>
      </c>
      <c r="BI340" t="s">
        <v>5753</v>
      </c>
      <c r="BJ340" t="s">
        <v>7773</v>
      </c>
      <c r="BK340">
        <v>345</v>
      </c>
      <c r="BL340">
        <v>1590</v>
      </c>
      <c r="BM340">
        <v>525</v>
      </c>
      <c r="BN340">
        <v>29</v>
      </c>
      <c r="BS340">
        <v>13</v>
      </c>
      <c r="BT340">
        <v>0.66</v>
      </c>
      <c r="BU340">
        <v>0.57999999999999996</v>
      </c>
      <c r="BV340">
        <v>0.57999999999999996</v>
      </c>
      <c r="BW340">
        <v>42.771173079999997</v>
      </c>
      <c r="BX340">
        <v>-82.037572690000005</v>
      </c>
      <c r="BY340">
        <v>4735926.4220000003</v>
      </c>
      <c r="BZ340">
        <v>203.399</v>
      </c>
      <c r="CA340">
        <v>200</v>
      </c>
      <c r="CB340" t="s">
        <v>7453</v>
      </c>
      <c r="CC340">
        <v>7</v>
      </c>
      <c r="CD340">
        <v>10</v>
      </c>
      <c r="CE340">
        <v>12</v>
      </c>
      <c r="CF340">
        <v>12</v>
      </c>
      <c r="CG340" t="s">
        <v>5677</v>
      </c>
      <c r="CH340">
        <v>414</v>
      </c>
      <c r="CI340" t="s">
        <v>3290</v>
      </c>
      <c r="CJ340" t="s">
        <v>7332</v>
      </c>
      <c r="CK340">
        <v>5.56</v>
      </c>
      <c r="CL340">
        <v>1.8</v>
      </c>
      <c r="CM340" t="s">
        <v>4224</v>
      </c>
      <c r="CO340" t="str">
        <f>VLOOKUP(CM340,AutoSCAN_ORG!B345:CF2860,1,FALSE)</f>
        <v>AS00-0001058</v>
      </c>
      <c r="CP340">
        <f>VLOOKUP($CM340,AutoSCAN_ORG!$B$1:$CF$2516,2,FALSE)</f>
        <v>1493.7049999999999</v>
      </c>
      <c r="CQ340">
        <f>VLOOKUP($CM340,AutoSCAN_ORG!$B$1:$CF$2516,3,FALSE)</f>
        <v>9.4570000000000007</v>
      </c>
      <c r="CR340">
        <f>VLOOKUP($CM340,AutoSCAN_ORG!$B$1:$CF$2516,4,FALSE)</f>
        <v>155.02699999999999</v>
      </c>
      <c r="CS340">
        <f>VLOOKUP($CM340,AutoSCAN_ORG!$B$1:$CF$2516,5,FALSE)</f>
        <v>6.2949999999999999</v>
      </c>
      <c r="CT340" t="str">
        <f>VLOOKUP($CM340,AutoSCAN_ORG!$B$1:$CF$2516,6,FALSE)</f>
        <v>MELO-CORR</v>
      </c>
      <c r="CU340">
        <f>VLOOKUP($CM340,AutoSCAN_ORG!$B$1:$CF$2516,7,FALSE)</f>
        <v>0</v>
      </c>
      <c r="CV340">
        <f>VLOOKUP($CM340,AutoSCAN_ORG!$B$1:$CF$2516,69,FALSE)</f>
        <v>0</v>
      </c>
      <c r="CW340">
        <f>VLOOKUP($CM340,AutoSCAN_ORG!$B$1:$CF$2516,70,FALSE)</f>
        <v>0</v>
      </c>
      <c r="CX340" t="str">
        <f>VLOOKUP($CM340,AutoSCAN_ORG!$B$1:$CF$2516,71,FALSE)</f>
        <v>Y</v>
      </c>
      <c r="CZ340" t="str">
        <f>VLOOKUP($CM340,AutoSCAN_ORG!$B$1:$CF$2516,73,FALSE)</f>
        <v>added</v>
      </c>
      <c r="DA340">
        <f>VLOOKUP($CM340,AutoSCAN_ORG!$B$1:$CF$2516,74,FALSE)</f>
        <v>0</v>
      </c>
      <c r="DB340">
        <f>VLOOKUP($CM340,AutoSCAN_ORG!$B$1:$CF$2516,75,FALSE)</f>
        <v>0</v>
      </c>
      <c r="DC340">
        <f>VLOOKUP($CM340,AutoSCAN_ORG!$B$1:$CF$2516,76,FALSE)</f>
        <v>0</v>
      </c>
      <c r="DD340">
        <f>VLOOKUP($CM340,AutoSCAN_ORG!$B$1:$CF$2516,77,FALSE)</f>
        <v>0</v>
      </c>
      <c r="DF340">
        <f>VLOOKUP($CM340,AutoSCAN_ORG!$B$1:$CF$2516,79,FALSE)</f>
        <v>11.5</v>
      </c>
      <c r="DG340">
        <f>VLOOKUP($CM340,AutoSCAN_ORG!$B$1:$CF$2516,80,FALSE)</f>
        <v>11.5</v>
      </c>
      <c r="DH340">
        <f>VLOOKUP($CM340,AutoSCAN_ORG!$B$1:$CF$2516,81,FALSE)</f>
        <v>1.4999999999999999E-2</v>
      </c>
      <c r="DI340">
        <f>VLOOKUP($CM340,AutoSCAN_ORG!$B$1:$CF$2516,82,FALSE)</f>
        <v>3.5000000000000003E-2</v>
      </c>
      <c r="DJ340">
        <f>VLOOKUP($CM340,AutoSCAN_ORG!$B$1:$CF$2516,83,FALSE)</f>
        <v>0.69699999999999995</v>
      </c>
    </row>
    <row r="341" spans="2:114" x14ac:dyDescent="0.35">
      <c r="B341" t="s">
        <v>4225</v>
      </c>
      <c r="C341">
        <v>346</v>
      </c>
      <c r="D341" t="s">
        <v>7778</v>
      </c>
      <c r="E341">
        <v>527</v>
      </c>
      <c r="F341">
        <v>1493.7660000000001</v>
      </c>
      <c r="G341">
        <v>10</v>
      </c>
      <c r="H341" t="s">
        <v>7782</v>
      </c>
      <c r="I341" t="s">
        <v>7773</v>
      </c>
      <c r="J341" t="s">
        <v>5753</v>
      </c>
      <c r="K341">
        <v>10</v>
      </c>
      <c r="L341">
        <v>0.55000000000000004</v>
      </c>
      <c r="M341">
        <v>7</v>
      </c>
      <c r="N341">
        <v>7</v>
      </c>
      <c r="O341" t="s">
        <v>7556</v>
      </c>
      <c r="R341" t="s">
        <v>7784</v>
      </c>
      <c r="S341" t="s">
        <v>7774</v>
      </c>
      <c r="T341" t="s">
        <v>7206</v>
      </c>
      <c r="U341" t="s">
        <v>7527</v>
      </c>
      <c r="V341" t="s">
        <v>7527</v>
      </c>
      <c r="W341">
        <v>5.56</v>
      </c>
      <c r="X341" t="s">
        <v>7900</v>
      </c>
      <c r="Y341">
        <v>1.8</v>
      </c>
      <c r="Z341" t="s">
        <v>7774</v>
      </c>
      <c r="AA341" t="s">
        <v>7789</v>
      </c>
      <c r="AB341" t="s">
        <v>7774</v>
      </c>
      <c r="AF341" t="s">
        <v>5859</v>
      </c>
      <c r="AG341">
        <v>42.771172530000001</v>
      </c>
      <c r="AH341">
        <v>-82.03757272</v>
      </c>
      <c r="AI341">
        <v>203.4</v>
      </c>
      <c r="AJ341">
        <v>290</v>
      </c>
      <c r="AL341">
        <v>15</v>
      </c>
      <c r="AM341">
        <v>986</v>
      </c>
      <c r="AN341">
        <v>11.262</v>
      </c>
      <c r="AO341">
        <v>-421.29500000000002</v>
      </c>
      <c r="AP341">
        <v>2117</v>
      </c>
      <c r="AQ341">
        <v>2118</v>
      </c>
      <c r="AT341">
        <v>1.24</v>
      </c>
      <c r="AU341">
        <v>1.24</v>
      </c>
      <c r="AW341">
        <v>2.15</v>
      </c>
      <c r="AX341">
        <v>2.15</v>
      </c>
      <c r="BD341">
        <v>0.55000000000000004</v>
      </c>
      <c r="BE341">
        <v>7</v>
      </c>
      <c r="BF341" t="s">
        <v>1438</v>
      </c>
      <c r="BG341" t="s">
        <v>4225</v>
      </c>
      <c r="BH341">
        <v>346</v>
      </c>
      <c r="BI341" t="s">
        <v>5753</v>
      </c>
      <c r="BJ341" t="s">
        <v>7773</v>
      </c>
      <c r="BK341">
        <v>346</v>
      </c>
      <c r="BL341">
        <v>1590</v>
      </c>
      <c r="BU341">
        <v>0.57999999999999996</v>
      </c>
      <c r="BV341">
        <v>0.57999999999999996</v>
      </c>
      <c r="BW341">
        <v>42.771172530000001</v>
      </c>
      <c r="BX341">
        <v>-82.03757272</v>
      </c>
      <c r="BY341">
        <v>4735926.3609999996</v>
      </c>
      <c r="BZ341">
        <v>203.399</v>
      </c>
      <c r="CA341">
        <v>202.8</v>
      </c>
      <c r="CB341" t="s">
        <v>7553</v>
      </c>
      <c r="CC341">
        <v>7</v>
      </c>
      <c r="CE341">
        <v>12</v>
      </c>
      <c r="CF341">
        <v>12</v>
      </c>
      <c r="CG341" t="s">
        <v>5677</v>
      </c>
      <c r="CH341">
        <v>414</v>
      </c>
      <c r="CI341" t="s">
        <v>3290</v>
      </c>
      <c r="CJ341" t="s">
        <v>7332</v>
      </c>
      <c r="CK341">
        <v>5.56</v>
      </c>
      <c r="CL341">
        <v>1.8</v>
      </c>
      <c r="CM341" t="s">
        <v>4225</v>
      </c>
      <c r="CO341" t="str">
        <f>VLOOKUP(CM341,AutoSCAN_ORG!B346:CF2861,1,FALSE)</f>
        <v>AS00-0001059</v>
      </c>
      <c r="CP341">
        <f>VLOOKUP($CM341,AutoSCAN_ORG!$B$1:$CF$2516,2,FALSE)</f>
        <v>1493.7639999999999</v>
      </c>
      <c r="CQ341">
        <f>VLOOKUP($CM341,AutoSCAN_ORG!$B$1:$CF$2516,3,FALSE)</f>
        <v>8</v>
      </c>
      <c r="CR341">
        <f>VLOOKUP($CM341,AutoSCAN_ORG!$B$1:$CF$2516,4,FALSE)</f>
        <v>154.303</v>
      </c>
      <c r="CS341">
        <f>VLOOKUP($CM341,AutoSCAN_ORG!$B$1:$CF$2516,5,FALSE)</f>
        <v>6.2949999999999999</v>
      </c>
      <c r="CT341" t="str">
        <f>VLOOKUP($CM341,AutoSCAN_ORG!$B$1:$CF$2516,6,FALSE)</f>
        <v>MELO-CORR</v>
      </c>
      <c r="CU341">
        <f>VLOOKUP($CM341,AutoSCAN_ORG!$B$1:$CF$2516,7,FALSE)</f>
        <v>0</v>
      </c>
      <c r="CV341">
        <f>VLOOKUP($CM341,AutoSCAN_ORG!$B$1:$CF$2516,69,FALSE)</f>
        <v>0</v>
      </c>
      <c r="CW341">
        <f>VLOOKUP($CM341,AutoSCAN_ORG!$B$1:$CF$2516,70,FALSE)</f>
        <v>0</v>
      </c>
      <c r="CX341" t="str">
        <f>VLOOKUP($CM341,AutoSCAN_ORG!$B$1:$CF$2516,71,FALSE)</f>
        <v>Y</v>
      </c>
      <c r="CZ341" t="str">
        <f>VLOOKUP($CM341,AutoSCAN_ORG!$B$1:$CF$2516,73,FALSE)</f>
        <v>added</v>
      </c>
      <c r="DA341">
        <f>VLOOKUP($CM341,AutoSCAN_ORG!$B$1:$CF$2516,74,FALSE)</f>
        <v>0</v>
      </c>
      <c r="DB341">
        <f>VLOOKUP($CM341,AutoSCAN_ORG!$B$1:$CF$2516,75,FALSE)</f>
        <v>0</v>
      </c>
      <c r="DC341">
        <f>VLOOKUP($CM341,AutoSCAN_ORG!$B$1:$CF$2516,76,FALSE)</f>
        <v>0</v>
      </c>
      <c r="DD341">
        <f>VLOOKUP($CM341,AutoSCAN_ORG!$B$1:$CF$2516,77,FALSE)</f>
        <v>0</v>
      </c>
      <c r="DF341">
        <f>VLOOKUP($CM341,AutoSCAN_ORG!$B$1:$CF$2516,79,FALSE)</f>
        <v>9.85</v>
      </c>
      <c r="DG341">
        <f>VLOOKUP($CM341,AutoSCAN_ORG!$B$1:$CF$2516,80,FALSE)</f>
        <v>9.85</v>
      </c>
      <c r="DH341">
        <f>VLOOKUP($CM341,AutoSCAN_ORG!$B$1:$CF$2516,81,FALSE)</f>
        <v>0.01</v>
      </c>
      <c r="DI341">
        <f>VLOOKUP($CM341,AutoSCAN_ORG!$B$1:$CF$2516,82,FALSE)</f>
        <v>0.02</v>
      </c>
      <c r="DJ341">
        <f>VLOOKUP($CM341,AutoSCAN_ORG!$B$1:$CF$2516,83,FALSE)</f>
        <v>0.69199999999999995</v>
      </c>
    </row>
    <row r="342" spans="2:114" x14ac:dyDescent="0.35">
      <c r="B342" t="s">
        <v>4226</v>
      </c>
      <c r="C342">
        <v>347</v>
      </c>
      <c r="D342" t="s">
        <v>7778</v>
      </c>
      <c r="E342">
        <v>528</v>
      </c>
      <c r="F342">
        <v>1493.9369999999999</v>
      </c>
      <c r="G342">
        <v>10</v>
      </c>
      <c r="H342" t="s">
        <v>7782</v>
      </c>
      <c r="I342" t="s">
        <v>7773</v>
      </c>
      <c r="J342" t="s">
        <v>5753</v>
      </c>
      <c r="K342">
        <v>11</v>
      </c>
      <c r="L342">
        <v>0.62</v>
      </c>
      <c r="M342">
        <v>8</v>
      </c>
      <c r="N342">
        <v>8</v>
      </c>
      <c r="O342" t="s">
        <v>7562</v>
      </c>
      <c r="R342" t="s">
        <v>7784</v>
      </c>
      <c r="S342" t="s">
        <v>7774</v>
      </c>
      <c r="T342" t="s">
        <v>7206</v>
      </c>
      <c r="U342" t="s">
        <v>7527</v>
      </c>
      <c r="V342" t="s">
        <v>7527</v>
      </c>
      <c r="W342">
        <v>5.56</v>
      </c>
      <c r="X342" t="s">
        <v>7900</v>
      </c>
      <c r="Y342">
        <v>1.8</v>
      </c>
      <c r="Z342" t="s">
        <v>7774</v>
      </c>
      <c r="AA342" t="s">
        <v>7789</v>
      </c>
      <c r="AB342" t="s">
        <v>7774</v>
      </c>
      <c r="AF342" t="s">
        <v>5678</v>
      </c>
      <c r="AG342">
        <v>42.771170980000001</v>
      </c>
      <c r="AH342">
        <v>-82.037572800000007</v>
      </c>
      <c r="AI342">
        <v>203.4</v>
      </c>
      <c r="AJ342">
        <v>290</v>
      </c>
      <c r="AL342">
        <v>15</v>
      </c>
      <c r="AM342">
        <v>986</v>
      </c>
      <c r="AN342">
        <v>11.433</v>
      </c>
      <c r="AO342">
        <v>-409.48200000000003</v>
      </c>
      <c r="AP342">
        <v>2117</v>
      </c>
      <c r="AQ342">
        <v>2117</v>
      </c>
      <c r="AT342">
        <v>1.24</v>
      </c>
      <c r="AU342">
        <v>1.24</v>
      </c>
      <c r="AW342">
        <v>2.15</v>
      </c>
      <c r="AX342">
        <v>2.15</v>
      </c>
      <c r="BD342">
        <v>0.62</v>
      </c>
      <c r="BE342">
        <v>8</v>
      </c>
      <c r="BF342" t="s">
        <v>1439</v>
      </c>
      <c r="BG342" t="s">
        <v>4226</v>
      </c>
      <c r="BH342">
        <v>347</v>
      </c>
      <c r="BI342" t="s">
        <v>5753</v>
      </c>
      <c r="BJ342" t="s">
        <v>7773</v>
      </c>
      <c r="BK342">
        <v>347</v>
      </c>
      <c r="BL342">
        <v>1590</v>
      </c>
      <c r="BS342">
        <v>13</v>
      </c>
      <c r="BT342">
        <v>0.66</v>
      </c>
      <c r="BU342">
        <v>0.57999999999999996</v>
      </c>
      <c r="BV342">
        <v>0.57999999999999996</v>
      </c>
      <c r="BW342">
        <v>42.771170980000001</v>
      </c>
      <c r="BX342">
        <v>-82.037572800000007</v>
      </c>
      <c r="BY342">
        <v>4735926.1890000002</v>
      </c>
      <c r="BZ342">
        <v>203.40100000000001</v>
      </c>
      <c r="CA342">
        <v>197.8</v>
      </c>
      <c r="CB342" t="s">
        <v>7347</v>
      </c>
      <c r="CC342">
        <v>7</v>
      </c>
      <c r="CD342">
        <v>10</v>
      </c>
      <c r="CE342">
        <v>12</v>
      </c>
      <c r="CF342">
        <v>12</v>
      </c>
      <c r="CG342" t="s">
        <v>5677</v>
      </c>
      <c r="CH342">
        <v>414</v>
      </c>
      <c r="CI342" t="s">
        <v>3290</v>
      </c>
      <c r="CJ342" t="s">
        <v>7332</v>
      </c>
      <c r="CK342">
        <v>5.56</v>
      </c>
      <c r="CL342">
        <v>1.8</v>
      </c>
      <c r="CM342" t="s">
        <v>4226</v>
      </c>
      <c r="CO342" t="str">
        <f>VLOOKUP(CM342,AutoSCAN_ORG!B347:CF2862,1,FALSE)</f>
        <v>AS00-0001060</v>
      </c>
      <c r="CP342">
        <f>VLOOKUP($CM342,AutoSCAN_ORG!$B$1:$CF$2516,2,FALSE)</f>
        <v>1493.933</v>
      </c>
      <c r="CQ342">
        <f>VLOOKUP($CM342,AutoSCAN_ORG!$B$1:$CF$2516,3,FALSE)</f>
        <v>8.4130000000000003</v>
      </c>
      <c r="CR342">
        <f>VLOOKUP($CM342,AutoSCAN_ORG!$B$1:$CF$2516,4,FALSE)</f>
        <v>154.90899999999999</v>
      </c>
      <c r="CS342">
        <f>VLOOKUP($CM342,AutoSCAN_ORG!$B$1:$CF$2516,5,FALSE)</f>
        <v>6.2949999999999999</v>
      </c>
      <c r="CT342" t="str">
        <f>VLOOKUP($CM342,AutoSCAN_ORG!$B$1:$CF$2516,6,FALSE)</f>
        <v>MELO-CORR</v>
      </c>
      <c r="CU342">
        <f>VLOOKUP($CM342,AutoSCAN_ORG!$B$1:$CF$2516,7,FALSE)</f>
        <v>0</v>
      </c>
      <c r="CV342">
        <f>VLOOKUP($CM342,AutoSCAN_ORG!$B$1:$CF$2516,69,FALSE)</f>
        <v>0</v>
      </c>
      <c r="CW342">
        <f>VLOOKUP($CM342,AutoSCAN_ORG!$B$1:$CF$2516,70,FALSE)</f>
        <v>0</v>
      </c>
      <c r="CX342" t="str">
        <f>VLOOKUP($CM342,AutoSCAN_ORG!$B$1:$CF$2516,71,FALSE)</f>
        <v>Y</v>
      </c>
      <c r="CZ342" t="str">
        <f>VLOOKUP($CM342,AutoSCAN_ORG!$B$1:$CF$2516,73,FALSE)</f>
        <v>added</v>
      </c>
      <c r="DA342">
        <f>VLOOKUP($CM342,AutoSCAN_ORG!$B$1:$CF$2516,74,FALSE)</f>
        <v>0</v>
      </c>
      <c r="DB342">
        <f>VLOOKUP($CM342,AutoSCAN_ORG!$B$1:$CF$2516,75,FALSE)</f>
        <v>0</v>
      </c>
      <c r="DC342">
        <f>VLOOKUP($CM342,AutoSCAN_ORG!$B$1:$CF$2516,76,FALSE)</f>
        <v>0</v>
      </c>
      <c r="DD342">
        <f>VLOOKUP($CM342,AutoSCAN_ORG!$B$1:$CF$2516,77,FALSE)</f>
        <v>0</v>
      </c>
      <c r="DF342">
        <f>VLOOKUP($CM342,AutoSCAN_ORG!$B$1:$CF$2516,79,FALSE)</f>
        <v>11.16</v>
      </c>
      <c r="DG342">
        <f>VLOOKUP($CM342,AutoSCAN_ORG!$B$1:$CF$2516,80,FALSE)</f>
        <v>11.16</v>
      </c>
      <c r="DH342">
        <f>VLOOKUP($CM342,AutoSCAN_ORG!$B$1:$CF$2516,81,FALSE)</f>
        <v>2.5999999999999999E-2</v>
      </c>
      <c r="DI342">
        <f>VLOOKUP($CM342,AutoSCAN_ORG!$B$1:$CF$2516,82,FALSE)</f>
        <v>5.8000000000000003E-2</v>
      </c>
      <c r="DJ342">
        <f>VLOOKUP($CM342,AutoSCAN_ORG!$B$1:$CF$2516,83,FALSE)</f>
        <v>0.74099999999999999</v>
      </c>
    </row>
    <row r="343" spans="2:114" x14ac:dyDescent="0.35">
      <c r="B343" t="s">
        <v>4227</v>
      </c>
      <c r="C343">
        <v>348</v>
      </c>
      <c r="D343" t="s">
        <v>7778</v>
      </c>
      <c r="E343">
        <v>529</v>
      </c>
      <c r="F343">
        <v>1493.9939999999999</v>
      </c>
      <c r="G343">
        <v>10</v>
      </c>
      <c r="H343" t="s">
        <v>7782</v>
      </c>
      <c r="I343" t="s">
        <v>7773</v>
      </c>
      <c r="J343" t="s">
        <v>5753</v>
      </c>
      <c r="K343">
        <v>14</v>
      </c>
      <c r="L343">
        <v>0.79</v>
      </c>
      <c r="M343">
        <v>8</v>
      </c>
      <c r="N343">
        <v>8</v>
      </c>
      <c r="O343" t="s">
        <v>7453</v>
      </c>
      <c r="R343" t="s">
        <v>7784</v>
      </c>
      <c r="S343" t="s">
        <v>7774</v>
      </c>
      <c r="T343" t="s">
        <v>7206</v>
      </c>
      <c r="U343" t="s">
        <v>7527</v>
      </c>
      <c r="V343" t="s">
        <v>7527</v>
      </c>
      <c r="W343">
        <v>5.56</v>
      </c>
      <c r="X343" t="s">
        <v>7900</v>
      </c>
      <c r="Y343">
        <v>1.8</v>
      </c>
      <c r="Z343" t="s">
        <v>7774</v>
      </c>
      <c r="AA343" t="s">
        <v>7789</v>
      </c>
      <c r="AB343" t="s">
        <v>7774</v>
      </c>
      <c r="AF343" t="s">
        <v>5678</v>
      </c>
      <c r="AG343">
        <v>42.771170470000001</v>
      </c>
      <c r="AH343">
        <v>-82.037572819999994</v>
      </c>
      <c r="AI343">
        <v>203.4</v>
      </c>
      <c r="AJ343">
        <v>290</v>
      </c>
      <c r="AL343">
        <v>15</v>
      </c>
      <c r="AM343">
        <v>986</v>
      </c>
      <c r="AN343">
        <v>11.49</v>
      </c>
      <c r="AO343">
        <v>-410.56299999999999</v>
      </c>
      <c r="AP343">
        <v>2115</v>
      </c>
      <c r="AQ343">
        <v>2116</v>
      </c>
      <c r="AT343">
        <v>1.24</v>
      </c>
      <c r="AU343">
        <v>1.24</v>
      </c>
      <c r="AW343">
        <v>2.15</v>
      </c>
      <c r="AX343">
        <v>2.14</v>
      </c>
      <c r="BD343">
        <v>0.79</v>
      </c>
      <c r="BE343">
        <v>8</v>
      </c>
      <c r="BF343" t="s">
        <v>1440</v>
      </c>
      <c r="BG343" t="s">
        <v>4227</v>
      </c>
      <c r="BH343">
        <v>348</v>
      </c>
      <c r="BI343" t="s">
        <v>5753</v>
      </c>
      <c r="BJ343" t="s">
        <v>7773</v>
      </c>
      <c r="BK343">
        <v>348</v>
      </c>
      <c r="BL343">
        <v>1590</v>
      </c>
      <c r="BS343">
        <v>13</v>
      </c>
      <c r="BT343">
        <v>0.66</v>
      </c>
      <c r="BU343">
        <v>0.57999999999999996</v>
      </c>
      <c r="BV343">
        <v>0.57999999999999996</v>
      </c>
      <c r="BW343">
        <v>42.771170470000001</v>
      </c>
      <c r="BX343">
        <v>-82.037572819999994</v>
      </c>
      <c r="BY343">
        <v>4735926.1320000002</v>
      </c>
      <c r="BZ343">
        <v>203.40100000000001</v>
      </c>
      <c r="CA343">
        <v>198.3</v>
      </c>
      <c r="CB343" t="s">
        <v>7564</v>
      </c>
      <c r="CC343">
        <v>7</v>
      </c>
      <c r="CD343">
        <v>10</v>
      </c>
      <c r="CE343">
        <v>12</v>
      </c>
      <c r="CF343">
        <v>12</v>
      </c>
      <c r="CG343" t="s">
        <v>5677</v>
      </c>
      <c r="CH343">
        <v>414</v>
      </c>
      <c r="CI343" t="s">
        <v>3290</v>
      </c>
      <c r="CJ343" t="s">
        <v>7332</v>
      </c>
      <c r="CK343">
        <v>5.56</v>
      </c>
      <c r="CL343">
        <v>1.8</v>
      </c>
      <c r="CM343" t="s">
        <v>4227</v>
      </c>
      <c r="CO343" t="str">
        <f>VLOOKUP(CM343,AutoSCAN_ORG!B348:CF2863,1,FALSE)</f>
        <v>AS00-0001061</v>
      </c>
      <c r="CP343">
        <f>VLOOKUP($CM343,AutoSCAN_ORG!$B$1:$CF$2516,2,FALSE)</f>
        <v>1493.991</v>
      </c>
      <c r="CQ343">
        <f>VLOOKUP($CM343,AutoSCAN_ORG!$B$1:$CF$2516,3,FALSE)</f>
        <v>9.391</v>
      </c>
      <c r="CR343">
        <f>VLOOKUP($CM343,AutoSCAN_ORG!$B$1:$CF$2516,4,FALSE)</f>
        <v>154.93199999999999</v>
      </c>
      <c r="CS343">
        <f>VLOOKUP($CM343,AutoSCAN_ORG!$B$1:$CF$2516,5,FALSE)</f>
        <v>6.2949999999999999</v>
      </c>
      <c r="CT343" t="str">
        <f>VLOOKUP($CM343,AutoSCAN_ORG!$B$1:$CF$2516,6,FALSE)</f>
        <v>MELO-CORR</v>
      </c>
      <c r="CU343">
        <f>VLOOKUP($CM343,AutoSCAN_ORG!$B$1:$CF$2516,7,FALSE)</f>
        <v>0</v>
      </c>
      <c r="CV343">
        <f>VLOOKUP($CM343,AutoSCAN_ORG!$B$1:$CF$2516,69,FALSE)</f>
        <v>0</v>
      </c>
      <c r="CW343">
        <f>VLOOKUP($CM343,AutoSCAN_ORG!$B$1:$CF$2516,70,FALSE)</f>
        <v>0</v>
      </c>
      <c r="CX343" t="str">
        <f>VLOOKUP($CM343,AutoSCAN_ORG!$B$1:$CF$2516,71,FALSE)</f>
        <v>Y</v>
      </c>
      <c r="CZ343" t="str">
        <f>VLOOKUP($CM343,AutoSCAN_ORG!$B$1:$CF$2516,73,FALSE)</f>
        <v>added</v>
      </c>
      <c r="DA343">
        <f>VLOOKUP($CM343,AutoSCAN_ORG!$B$1:$CF$2516,74,FALSE)</f>
        <v>0</v>
      </c>
      <c r="DB343">
        <f>VLOOKUP($CM343,AutoSCAN_ORG!$B$1:$CF$2516,75,FALSE)</f>
        <v>0</v>
      </c>
      <c r="DC343">
        <f>VLOOKUP($CM343,AutoSCAN_ORG!$B$1:$CF$2516,76,FALSE)</f>
        <v>0</v>
      </c>
      <c r="DD343">
        <f>VLOOKUP($CM343,AutoSCAN_ORG!$B$1:$CF$2516,77,FALSE)</f>
        <v>0</v>
      </c>
      <c r="DE343" t="str">
        <f>VLOOKUP($CM343,AutoSCAN_ORG!$B$1:$CF$2516,78,FALSE)</f>
        <v>Bet. Carriers/ Sensor gap 26</v>
      </c>
      <c r="DF343">
        <f>VLOOKUP($CM343,AutoSCAN_ORG!$B$1:$CF$2516,79,FALSE)</f>
        <v>14.12</v>
      </c>
      <c r="DG343">
        <f>VLOOKUP($CM343,AutoSCAN_ORG!$B$1:$CF$2516,80,FALSE)</f>
        <v>14.12</v>
      </c>
      <c r="DH343">
        <f>VLOOKUP($CM343,AutoSCAN_ORG!$B$1:$CF$2516,81,FALSE)</f>
        <v>0.02</v>
      </c>
      <c r="DI343">
        <f>VLOOKUP($CM343,AutoSCAN_ORG!$B$1:$CF$2516,82,FALSE)</f>
        <v>5.6000000000000001E-2</v>
      </c>
      <c r="DJ343">
        <f>VLOOKUP($CM343,AutoSCAN_ORG!$B$1:$CF$2516,83,FALSE)</f>
        <v>0.73099999999999998</v>
      </c>
    </row>
    <row r="344" spans="2:114" x14ac:dyDescent="0.35">
      <c r="B344" t="s">
        <v>4228</v>
      </c>
      <c r="C344">
        <v>349</v>
      </c>
      <c r="D344" t="s">
        <v>7778</v>
      </c>
      <c r="E344">
        <v>530</v>
      </c>
      <c r="F344">
        <v>1494.337</v>
      </c>
      <c r="G344">
        <v>10</v>
      </c>
      <c r="H344" t="s">
        <v>7782</v>
      </c>
      <c r="I344" t="s">
        <v>7773</v>
      </c>
      <c r="J344" t="s">
        <v>5753</v>
      </c>
      <c r="K344">
        <v>11</v>
      </c>
      <c r="L344">
        <v>0.6</v>
      </c>
      <c r="M344">
        <v>7</v>
      </c>
      <c r="N344">
        <v>7</v>
      </c>
      <c r="O344" t="s">
        <v>7901</v>
      </c>
      <c r="R344" t="s">
        <v>7784</v>
      </c>
      <c r="S344" t="s">
        <v>7774</v>
      </c>
      <c r="T344" t="s">
        <v>7206</v>
      </c>
      <c r="U344" t="s">
        <v>7527</v>
      </c>
      <c r="V344" t="s">
        <v>7527</v>
      </c>
      <c r="W344">
        <v>5.56</v>
      </c>
      <c r="X344" t="s">
        <v>7900</v>
      </c>
      <c r="Y344">
        <v>1.8</v>
      </c>
      <c r="Z344" t="s">
        <v>7774</v>
      </c>
      <c r="AA344" t="s">
        <v>7789</v>
      </c>
      <c r="AB344" t="s">
        <v>7774</v>
      </c>
      <c r="AF344" t="s">
        <v>5678</v>
      </c>
      <c r="AG344">
        <v>42.77116736</v>
      </c>
      <c r="AH344">
        <v>-82.037572990000001</v>
      </c>
      <c r="AI344">
        <v>203.4</v>
      </c>
      <c r="AJ344">
        <v>290</v>
      </c>
      <c r="AL344">
        <v>15</v>
      </c>
      <c r="AM344">
        <v>986</v>
      </c>
      <c r="AN344">
        <v>11.833</v>
      </c>
      <c r="AO344">
        <v>-415.21800000000002</v>
      </c>
      <c r="AP344">
        <v>2117</v>
      </c>
      <c r="AQ344">
        <v>2118</v>
      </c>
      <c r="AT344">
        <v>1.24</v>
      </c>
      <c r="AU344">
        <v>1.24</v>
      </c>
      <c r="AW344">
        <v>2.15</v>
      </c>
      <c r="AX344">
        <v>2.15</v>
      </c>
      <c r="BD344">
        <v>0.6</v>
      </c>
      <c r="BE344">
        <v>7</v>
      </c>
      <c r="BF344" t="s">
        <v>1441</v>
      </c>
      <c r="BG344" t="s">
        <v>4228</v>
      </c>
      <c r="BH344">
        <v>349</v>
      </c>
      <c r="BI344" t="s">
        <v>5753</v>
      </c>
      <c r="BJ344" t="s">
        <v>7773</v>
      </c>
      <c r="BK344">
        <v>349</v>
      </c>
      <c r="BL344">
        <v>1590</v>
      </c>
      <c r="BS344">
        <v>13</v>
      </c>
      <c r="BT344">
        <v>0.66</v>
      </c>
      <c r="BU344">
        <v>0.57999999999999996</v>
      </c>
      <c r="BV344">
        <v>0.57999999999999996</v>
      </c>
      <c r="BW344">
        <v>42.77116736</v>
      </c>
      <c r="BX344">
        <v>-82.037572990000001</v>
      </c>
      <c r="BY344">
        <v>4735925.7860000003</v>
      </c>
      <c r="BZ344">
        <v>203.404</v>
      </c>
      <c r="CA344">
        <v>200.2</v>
      </c>
      <c r="CB344" t="s">
        <v>7453</v>
      </c>
      <c r="CC344">
        <v>7</v>
      </c>
      <c r="CD344">
        <v>10</v>
      </c>
      <c r="CE344">
        <v>12</v>
      </c>
      <c r="CF344">
        <v>12</v>
      </c>
      <c r="CG344" t="s">
        <v>5677</v>
      </c>
      <c r="CH344">
        <v>414</v>
      </c>
      <c r="CI344" t="s">
        <v>3290</v>
      </c>
      <c r="CJ344" t="s">
        <v>7332</v>
      </c>
      <c r="CK344">
        <v>5.56</v>
      </c>
      <c r="CL344">
        <v>1.8</v>
      </c>
      <c r="CM344" t="s">
        <v>4228</v>
      </c>
      <c r="CO344" t="str">
        <f>VLOOKUP(CM344,AutoSCAN_ORG!B349:CF2864,1,FALSE)</f>
        <v>AS00-0001062</v>
      </c>
      <c r="CP344">
        <f>VLOOKUP($CM344,AutoSCAN_ORG!$B$1:$CF$2516,2,FALSE)</f>
        <v>1494.3340000000001</v>
      </c>
      <c r="CQ344">
        <f>VLOOKUP($CM344,AutoSCAN_ORG!$B$1:$CF$2516,3,FALSE)</f>
        <v>8.3640000000000008</v>
      </c>
      <c r="CR344">
        <f>VLOOKUP($CM344,AutoSCAN_ORG!$B$1:$CF$2516,4,FALSE)</f>
        <v>154.71</v>
      </c>
      <c r="CS344">
        <f>VLOOKUP($CM344,AutoSCAN_ORG!$B$1:$CF$2516,5,FALSE)</f>
        <v>6.2949999999999999</v>
      </c>
      <c r="CT344" t="str">
        <f>VLOOKUP($CM344,AutoSCAN_ORG!$B$1:$CF$2516,6,FALSE)</f>
        <v>MELO-CORR</v>
      </c>
      <c r="CU344">
        <f>VLOOKUP($CM344,AutoSCAN_ORG!$B$1:$CF$2516,7,FALSE)</f>
        <v>0</v>
      </c>
      <c r="CV344">
        <f>VLOOKUP($CM344,AutoSCAN_ORG!$B$1:$CF$2516,69,FALSE)</f>
        <v>0</v>
      </c>
      <c r="CW344">
        <f>VLOOKUP($CM344,AutoSCAN_ORG!$B$1:$CF$2516,70,FALSE)</f>
        <v>0</v>
      </c>
      <c r="CX344" t="str">
        <f>VLOOKUP($CM344,AutoSCAN_ORG!$B$1:$CF$2516,71,FALSE)</f>
        <v>Y</v>
      </c>
      <c r="CZ344" t="str">
        <f>VLOOKUP($CM344,AutoSCAN_ORG!$B$1:$CF$2516,73,FALSE)</f>
        <v>added</v>
      </c>
      <c r="DA344">
        <f>VLOOKUP($CM344,AutoSCAN_ORG!$B$1:$CF$2516,74,FALSE)</f>
        <v>0</v>
      </c>
      <c r="DB344">
        <f>VLOOKUP($CM344,AutoSCAN_ORG!$B$1:$CF$2516,75,FALSE)</f>
        <v>0</v>
      </c>
      <c r="DC344">
        <f>VLOOKUP($CM344,AutoSCAN_ORG!$B$1:$CF$2516,76,FALSE)</f>
        <v>0</v>
      </c>
      <c r="DD344">
        <f>VLOOKUP($CM344,AutoSCAN_ORG!$B$1:$CF$2516,77,FALSE)</f>
        <v>0</v>
      </c>
      <c r="DF344">
        <f>VLOOKUP($CM344,AutoSCAN_ORG!$B$1:$CF$2516,79,FALSE)</f>
        <v>10.81</v>
      </c>
      <c r="DG344">
        <f>VLOOKUP($CM344,AutoSCAN_ORG!$B$1:$CF$2516,80,FALSE)</f>
        <v>10.81</v>
      </c>
      <c r="DH344">
        <f>VLOOKUP($CM344,AutoSCAN_ORG!$B$1:$CF$2516,81,FALSE)</f>
        <v>2.1999999999999999E-2</v>
      </c>
      <c r="DI344">
        <f>VLOOKUP($CM344,AutoSCAN_ORG!$B$1:$CF$2516,82,FALSE)</f>
        <v>4.7E-2</v>
      </c>
      <c r="DJ344">
        <f>VLOOKUP($CM344,AutoSCAN_ORG!$B$1:$CF$2516,83,FALSE)</f>
        <v>0.63800000000000001</v>
      </c>
    </row>
    <row r="345" spans="2:114" x14ac:dyDescent="0.35">
      <c r="B345" t="s">
        <v>4229</v>
      </c>
      <c r="C345">
        <v>350</v>
      </c>
      <c r="D345" t="s">
        <v>7778</v>
      </c>
      <c r="E345">
        <v>531</v>
      </c>
      <c r="F345">
        <v>1494.77</v>
      </c>
      <c r="G345">
        <v>10</v>
      </c>
      <c r="H345" t="s">
        <v>7782</v>
      </c>
      <c r="I345" t="s">
        <v>7773</v>
      </c>
      <c r="J345" t="s">
        <v>5753</v>
      </c>
      <c r="K345">
        <v>11</v>
      </c>
      <c r="L345">
        <v>0.63</v>
      </c>
      <c r="M345">
        <v>8</v>
      </c>
      <c r="N345">
        <v>9</v>
      </c>
      <c r="O345" t="s">
        <v>7562</v>
      </c>
      <c r="R345" t="s">
        <v>7784</v>
      </c>
      <c r="S345" t="s">
        <v>7774</v>
      </c>
      <c r="T345" t="s">
        <v>7206</v>
      </c>
      <c r="U345" t="s">
        <v>7527</v>
      </c>
      <c r="V345" t="s">
        <v>7527</v>
      </c>
      <c r="W345">
        <v>5.56</v>
      </c>
      <c r="X345" t="s">
        <v>7900</v>
      </c>
      <c r="Y345">
        <v>1.8</v>
      </c>
      <c r="Z345" t="s">
        <v>7774</v>
      </c>
      <c r="AA345" t="s">
        <v>7789</v>
      </c>
      <c r="AB345" t="s">
        <v>7774</v>
      </c>
      <c r="AF345" t="s">
        <v>5678</v>
      </c>
      <c r="AG345">
        <v>42.771163440000002</v>
      </c>
      <c r="AH345">
        <v>-82.037573190000003</v>
      </c>
      <c r="AI345">
        <v>203.4</v>
      </c>
      <c r="AJ345">
        <v>290</v>
      </c>
      <c r="AL345">
        <v>15</v>
      </c>
      <c r="AM345">
        <v>986</v>
      </c>
      <c r="AN345">
        <v>12.266</v>
      </c>
      <c r="AO345">
        <v>-409.54</v>
      </c>
      <c r="AP345">
        <v>2117</v>
      </c>
      <c r="AQ345">
        <v>2117</v>
      </c>
      <c r="AT345">
        <v>1.24</v>
      </c>
      <c r="AU345">
        <v>1.24</v>
      </c>
      <c r="AW345">
        <v>2.15</v>
      </c>
      <c r="AX345">
        <v>2.15</v>
      </c>
      <c r="BD345">
        <v>0.63</v>
      </c>
      <c r="BE345">
        <v>8</v>
      </c>
      <c r="BF345" t="s">
        <v>1442</v>
      </c>
      <c r="BG345" t="s">
        <v>4229</v>
      </c>
      <c r="BH345">
        <v>350</v>
      </c>
      <c r="BI345" t="s">
        <v>5753</v>
      </c>
      <c r="BJ345" t="s">
        <v>7773</v>
      </c>
      <c r="BK345">
        <v>350</v>
      </c>
      <c r="BL345">
        <v>1590</v>
      </c>
      <c r="BS345">
        <v>13</v>
      </c>
      <c r="BT345">
        <v>0.66</v>
      </c>
      <c r="BU345">
        <v>0.57999999999999996</v>
      </c>
      <c r="BV345">
        <v>0.57999999999999996</v>
      </c>
      <c r="BW345">
        <v>42.771163440000002</v>
      </c>
      <c r="BX345">
        <v>-82.037573190000003</v>
      </c>
      <c r="BY345">
        <v>4735925.352</v>
      </c>
      <c r="BZ345">
        <v>203.40700000000001</v>
      </c>
      <c r="CA345">
        <v>197.8</v>
      </c>
      <c r="CB345" t="s">
        <v>7347</v>
      </c>
      <c r="CC345">
        <v>7</v>
      </c>
      <c r="CD345">
        <v>10</v>
      </c>
      <c r="CE345">
        <v>12</v>
      </c>
      <c r="CF345">
        <v>12</v>
      </c>
      <c r="CG345" t="s">
        <v>5677</v>
      </c>
      <c r="CH345">
        <v>414</v>
      </c>
      <c r="CI345" t="s">
        <v>3290</v>
      </c>
      <c r="CJ345" t="s">
        <v>7332</v>
      </c>
      <c r="CK345">
        <v>5.56</v>
      </c>
      <c r="CL345">
        <v>1.8</v>
      </c>
      <c r="CM345" t="s">
        <v>4229</v>
      </c>
      <c r="CO345" t="str">
        <f>VLOOKUP(CM345,AutoSCAN_ORG!B350:CF2865,1,FALSE)</f>
        <v>AS00-0001063</v>
      </c>
      <c r="CP345">
        <f>VLOOKUP($CM345,AutoSCAN_ORG!$B$1:$CF$2516,2,FALSE)</f>
        <v>1494.7639999999999</v>
      </c>
      <c r="CQ345">
        <f>VLOOKUP($CM345,AutoSCAN_ORG!$B$1:$CF$2516,3,FALSE)</f>
        <v>9.6310000000000002</v>
      </c>
      <c r="CR345">
        <f>VLOOKUP($CM345,AutoSCAN_ORG!$B$1:$CF$2516,4,FALSE)</f>
        <v>154.79900000000001</v>
      </c>
      <c r="CS345">
        <f>VLOOKUP($CM345,AutoSCAN_ORG!$B$1:$CF$2516,5,FALSE)</f>
        <v>6.2949999999999999</v>
      </c>
      <c r="CT345" t="str">
        <f>VLOOKUP($CM345,AutoSCAN_ORG!$B$1:$CF$2516,6,FALSE)</f>
        <v>MELO-CORR</v>
      </c>
      <c r="CU345">
        <f>VLOOKUP($CM345,AutoSCAN_ORG!$B$1:$CF$2516,7,FALSE)</f>
        <v>0</v>
      </c>
      <c r="CV345">
        <f>VLOOKUP($CM345,AutoSCAN_ORG!$B$1:$CF$2516,69,FALSE)</f>
        <v>0</v>
      </c>
      <c r="CW345">
        <f>VLOOKUP($CM345,AutoSCAN_ORG!$B$1:$CF$2516,70,FALSE)</f>
        <v>0</v>
      </c>
      <c r="CX345" t="str">
        <f>VLOOKUP($CM345,AutoSCAN_ORG!$B$1:$CF$2516,71,FALSE)</f>
        <v>Y</v>
      </c>
      <c r="CZ345" t="str">
        <f>VLOOKUP($CM345,AutoSCAN_ORG!$B$1:$CF$2516,73,FALSE)</f>
        <v>added</v>
      </c>
      <c r="DA345">
        <f>VLOOKUP($CM345,AutoSCAN_ORG!$B$1:$CF$2516,74,FALSE)</f>
        <v>0</v>
      </c>
      <c r="DB345">
        <f>VLOOKUP($CM345,AutoSCAN_ORG!$B$1:$CF$2516,75,FALSE)</f>
        <v>0</v>
      </c>
      <c r="DC345">
        <f>VLOOKUP($CM345,AutoSCAN_ORG!$B$1:$CF$2516,76,FALSE)</f>
        <v>0</v>
      </c>
      <c r="DD345">
        <f>VLOOKUP($CM345,AutoSCAN_ORG!$B$1:$CF$2516,77,FALSE)</f>
        <v>0</v>
      </c>
      <c r="DF345">
        <f>VLOOKUP($CM345,AutoSCAN_ORG!$B$1:$CF$2516,79,FALSE)</f>
        <v>11.36</v>
      </c>
      <c r="DG345">
        <f>VLOOKUP($CM345,AutoSCAN_ORG!$B$1:$CF$2516,80,FALSE)</f>
        <v>11.36</v>
      </c>
      <c r="DH345">
        <f>VLOOKUP($CM345,AutoSCAN_ORG!$B$1:$CF$2516,81,FALSE)</f>
        <v>1.6E-2</v>
      </c>
      <c r="DI345">
        <f>VLOOKUP($CM345,AutoSCAN_ORG!$B$1:$CF$2516,82,FALSE)</f>
        <v>4.5999999999999999E-2</v>
      </c>
      <c r="DJ345">
        <f>VLOOKUP($CM345,AutoSCAN_ORG!$B$1:$CF$2516,83,FALSE)</f>
        <v>0.65600000000000003</v>
      </c>
    </row>
    <row r="346" spans="2:114" x14ac:dyDescent="0.35">
      <c r="B346" t="s">
        <v>4224</v>
      </c>
      <c r="C346">
        <v>344</v>
      </c>
      <c r="D346" t="s">
        <v>7778</v>
      </c>
      <c r="E346">
        <v>525</v>
      </c>
      <c r="F346">
        <v>1493.6890000000001</v>
      </c>
      <c r="G346">
        <v>10</v>
      </c>
      <c r="H346" t="s">
        <v>7782</v>
      </c>
      <c r="I346" t="s">
        <v>7773</v>
      </c>
      <c r="J346" t="s">
        <v>7852</v>
      </c>
      <c r="K346">
        <v>12</v>
      </c>
      <c r="L346">
        <v>0.64</v>
      </c>
      <c r="M346">
        <v>49</v>
      </c>
      <c r="N346">
        <v>28</v>
      </c>
      <c r="O346" t="s">
        <v>7565</v>
      </c>
      <c r="Q346">
        <v>29</v>
      </c>
      <c r="R346" t="s">
        <v>7784</v>
      </c>
      <c r="S346" t="s">
        <v>7774</v>
      </c>
      <c r="T346" t="s">
        <v>7206</v>
      </c>
      <c r="U346" t="s">
        <v>7527</v>
      </c>
      <c r="V346" t="s">
        <v>7527</v>
      </c>
      <c r="W346">
        <v>5.56</v>
      </c>
      <c r="X346" t="s">
        <v>7900</v>
      </c>
      <c r="Y346">
        <v>1.8</v>
      </c>
      <c r="Z346" t="s">
        <v>7774</v>
      </c>
      <c r="AA346" t="s">
        <v>7788</v>
      </c>
      <c r="AB346" t="s">
        <v>7774</v>
      </c>
      <c r="AF346" t="s">
        <v>5939</v>
      </c>
      <c r="AG346">
        <v>42.771173410000003</v>
      </c>
      <c r="AH346">
        <v>-82.037572670000003</v>
      </c>
      <c r="AI346">
        <v>203.4</v>
      </c>
      <c r="AJ346">
        <v>290</v>
      </c>
      <c r="AL346">
        <v>15</v>
      </c>
      <c r="AM346">
        <v>986</v>
      </c>
      <c r="AN346">
        <v>11.164</v>
      </c>
      <c r="AO346">
        <v>-414.73</v>
      </c>
      <c r="AP346">
        <v>2070</v>
      </c>
      <c r="AQ346">
        <v>2056</v>
      </c>
      <c r="AT346">
        <v>1.2</v>
      </c>
      <c r="AU346">
        <v>1.21</v>
      </c>
      <c r="AW346">
        <v>2.08</v>
      </c>
      <c r="AX346">
        <v>2.1</v>
      </c>
      <c r="BD346">
        <v>0.43</v>
      </c>
      <c r="BE346">
        <v>49</v>
      </c>
      <c r="BF346" t="s">
        <v>8691</v>
      </c>
      <c r="BG346" t="s">
        <v>4224</v>
      </c>
      <c r="BH346">
        <v>344</v>
      </c>
      <c r="BI346" t="s">
        <v>7852</v>
      </c>
      <c r="BJ346" t="s">
        <v>7773</v>
      </c>
      <c r="BK346">
        <v>344</v>
      </c>
      <c r="BL346">
        <v>1590</v>
      </c>
      <c r="BM346">
        <v>525</v>
      </c>
      <c r="BN346">
        <v>29</v>
      </c>
      <c r="BO346" t="s">
        <v>8660</v>
      </c>
      <c r="BS346">
        <v>13</v>
      </c>
      <c r="BT346">
        <v>0.67</v>
      </c>
      <c r="BU346">
        <v>0.6</v>
      </c>
      <c r="BV346">
        <v>0.6</v>
      </c>
      <c r="BW346">
        <v>42.771173410000003</v>
      </c>
      <c r="BX346">
        <v>-82.037572670000003</v>
      </c>
      <c r="BY346">
        <v>4735926.4589999998</v>
      </c>
      <c r="BZ346">
        <v>203.399</v>
      </c>
      <c r="CA346">
        <v>200</v>
      </c>
      <c r="CB346" t="s">
        <v>7453</v>
      </c>
      <c r="CC346">
        <v>7</v>
      </c>
      <c r="CD346">
        <v>10</v>
      </c>
      <c r="CE346">
        <v>11</v>
      </c>
      <c r="CF346">
        <v>11</v>
      </c>
      <c r="CG346" t="s">
        <v>5677</v>
      </c>
      <c r="CH346">
        <v>414</v>
      </c>
      <c r="CI346" t="s">
        <v>5823</v>
      </c>
      <c r="CJ346" t="s">
        <v>8661</v>
      </c>
      <c r="CK346">
        <v>5.56</v>
      </c>
      <c r="CM346" t="s">
        <v>4224</v>
      </c>
      <c r="CO346" t="str">
        <f>VLOOKUP(CM346,AutoSCAN_ORG!B344:CF2859,1,FALSE)</f>
        <v>AS00-0001058</v>
      </c>
      <c r="CP346">
        <f>VLOOKUP($CM346,AutoSCAN_ORG!$B$1:$CF$2516,2,FALSE)</f>
        <v>1493.7049999999999</v>
      </c>
      <c r="CQ346">
        <f>VLOOKUP($CM346,AutoSCAN_ORG!$B$1:$CF$2516,3,FALSE)</f>
        <v>9.4570000000000007</v>
      </c>
      <c r="CR346">
        <f>VLOOKUP($CM346,AutoSCAN_ORG!$B$1:$CF$2516,4,FALSE)</f>
        <v>155.02699999999999</v>
      </c>
      <c r="CS346">
        <f>VLOOKUP($CM346,AutoSCAN_ORG!$B$1:$CF$2516,5,FALSE)</f>
        <v>6.2949999999999999</v>
      </c>
      <c r="CT346" t="str">
        <f>VLOOKUP($CM346,AutoSCAN_ORG!$B$1:$CF$2516,6,FALSE)</f>
        <v>MELO-CORR</v>
      </c>
      <c r="CU346">
        <f>VLOOKUP($CM346,AutoSCAN_ORG!$B$1:$CF$2516,7,FALSE)</f>
        <v>0</v>
      </c>
      <c r="CV346">
        <f>VLOOKUP($CM346,AutoSCAN_ORG!$B$1:$CF$2516,69,FALSE)</f>
        <v>0</v>
      </c>
      <c r="CW346">
        <f>VLOOKUP($CM346,AutoSCAN_ORG!$B$1:$CF$2516,70,FALSE)</f>
        <v>0</v>
      </c>
      <c r="CX346" t="str">
        <f>VLOOKUP($CM346,AutoSCAN_ORG!$B$1:$CF$2516,71,FALSE)</f>
        <v>Y</v>
      </c>
      <c r="CY346">
        <f>VLOOKUP($CM346,AutoSCAN_ORG!$B$1:$CF$2516,72,FALSE)</f>
        <v>0</v>
      </c>
      <c r="CZ346" t="str">
        <f>VLOOKUP($CM346,AutoSCAN_ORG!$B$1:$CF$2516,73,FALSE)</f>
        <v>added</v>
      </c>
      <c r="DA346">
        <f>VLOOKUP($CM346,AutoSCAN_ORG!$B$1:$CF$2516,74,FALSE)</f>
        <v>0</v>
      </c>
      <c r="DB346">
        <f>VLOOKUP($CM346,AutoSCAN_ORG!$B$1:$CF$2516,75,FALSE)</f>
        <v>0</v>
      </c>
      <c r="DC346">
        <f>VLOOKUP($CM346,AutoSCAN_ORG!$B$1:$CF$2516,76,FALSE)</f>
        <v>0</v>
      </c>
      <c r="DD346">
        <f>VLOOKUP($CM346,AutoSCAN_ORG!$B$1:$CF$2516,77,FALSE)</f>
        <v>0</v>
      </c>
      <c r="DE346">
        <f>VLOOKUP($CM346,AutoSCAN_ORG!$B$1:$CF$2516,78,FALSE)</f>
        <v>0</v>
      </c>
      <c r="DF346">
        <f>VLOOKUP($CM346,AutoSCAN_ORG!$B$1:$CF$2516,79,FALSE)</f>
        <v>11.5</v>
      </c>
      <c r="DG346">
        <f>VLOOKUP($CM346,AutoSCAN_ORG!$B$1:$CF$2516,80,FALSE)</f>
        <v>11.5</v>
      </c>
      <c r="DH346">
        <f>VLOOKUP($CM346,AutoSCAN_ORG!$B$1:$CF$2516,81,FALSE)</f>
        <v>1.4999999999999999E-2</v>
      </c>
      <c r="DI346">
        <f>VLOOKUP($CM346,AutoSCAN_ORG!$B$1:$CF$2516,82,FALSE)</f>
        <v>3.5000000000000003E-2</v>
      </c>
      <c r="DJ346">
        <f>VLOOKUP($CM346,AutoSCAN_ORG!$B$1:$CF$2516,83,FALSE)</f>
        <v>0.69699999999999995</v>
      </c>
    </row>
    <row r="347" spans="2:114" x14ac:dyDescent="0.35">
      <c r="B347" t="s">
        <v>4230</v>
      </c>
      <c r="C347">
        <v>351</v>
      </c>
      <c r="D347" t="s">
        <v>7778</v>
      </c>
      <c r="E347">
        <v>532</v>
      </c>
      <c r="F347">
        <v>1495.6780000000001</v>
      </c>
      <c r="G347">
        <v>10</v>
      </c>
      <c r="H347" t="s">
        <v>7782</v>
      </c>
      <c r="I347" t="s">
        <v>7773</v>
      </c>
      <c r="J347" t="s">
        <v>5753</v>
      </c>
      <c r="K347">
        <v>10</v>
      </c>
      <c r="L347">
        <v>0.57999999999999996</v>
      </c>
      <c r="M347">
        <v>7</v>
      </c>
      <c r="N347">
        <v>8</v>
      </c>
      <c r="O347" t="s">
        <v>7561</v>
      </c>
      <c r="R347" t="s">
        <v>7784</v>
      </c>
      <c r="S347" t="s">
        <v>7774</v>
      </c>
      <c r="T347" t="s">
        <v>7206</v>
      </c>
      <c r="U347" t="s">
        <v>7527</v>
      </c>
      <c r="V347" t="s">
        <v>7527</v>
      </c>
      <c r="W347">
        <v>5.56</v>
      </c>
      <c r="X347" t="s">
        <v>7900</v>
      </c>
      <c r="Y347">
        <v>1.8</v>
      </c>
      <c r="Z347" t="s">
        <v>7774</v>
      </c>
      <c r="AA347" t="s">
        <v>7789</v>
      </c>
      <c r="AB347" t="s">
        <v>7774</v>
      </c>
      <c r="AF347" t="s">
        <v>5678</v>
      </c>
      <c r="AG347">
        <v>42.771155219999997</v>
      </c>
      <c r="AH347">
        <v>-82.037573620000003</v>
      </c>
      <c r="AI347">
        <v>203.4</v>
      </c>
      <c r="AJ347">
        <v>290</v>
      </c>
      <c r="AL347">
        <v>15</v>
      </c>
      <c r="AM347">
        <v>986</v>
      </c>
      <c r="AN347">
        <v>13.173999999999999</v>
      </c>
      <c r="AO347">
        <v>-422.74799999999999</v>
      </c>
      <c r="AP347">
        <v>2117</v>
      </c>
      <c r="AQ347">
        <v>2118</v>
      </c>
      <c r="AT347">
        <v>1.24</v>
      </c>
      <c r="AU347">
        <v>1.24</v>
      </c>
      <c r="AW347">
        <v>2.15</v>
      </c>
      <c r="AX347">
        <v>2.15</v>
      </c>
      <c r="BD347">
        <v>0.57999999999999996</v>
      </c>
      <c r="BE347">
        <v>7</v>
      </c>
      <c r="BF347" t="s">
        <v>1443</v>
      </c>
      <c r="BG347" t="s">
        <v>4230</v>
      </c>
      <c r="BH347">
        <v>351</v>
      </c>
      <c r="BI347" t="s">
        <v>5753</v>
      </c>
      <c r="BJ347" t="s">
        <v>7773</v>
      </c>
      <c r="BK347">
        <v>351</v>
      </c>
      <c r="BL347">
        <v>1590</v>
      </c>
      <c r="BS347">
        <v>13</v>
      </c>
      <c r="BT347">
        <v>0.66</v>
      </c>
      <c r="BU347">
        <v>0.57999999999999996</v>
      </c>
      <c r="BV347">
        <v>0.57999999999999996</v>
      </c>
      <c r="BW347">
        <v>42.771155219999997</v>
      </c>
      <c r="BX347">
        <v>-82.037573620000003</v>
      </c>
      <c r="BY347">
        <v>4735924.4400000004</v>
      </c>
      <c r="BZ347">
        <v>203.41399999999999</v>
      </c>
      <c r="CA347">
        <v>205.1</v>
      </c>
      <c r="CB347" t="s">
        <v>7449</v>
      </c>
      <c r="CC347">
        <v>7</v>
      </c>
      <c r="CD347">
        <v>10</v>
      </c>
      <c r="CE347">
        <v>12</v>
      </c>
      <c r="CF347">
        <v>12</v>
      </c>
      <c r="CG347" t="s">
        <v>5677</v>
      </c>
      <c r="CH347">
        <v>414</v>
      </c>
      <c r="CI347" t="s">
        <v>3290</v>
      </c>
      <c r="CJ347" t="s">
        <v>7332</v>
      </c>
      <c r="CK347">
        <v>5.56</v>
      </c>
      <c r="CL347">
        <v>1.8</v>
      </c>
      <c r="CM347" t="s">
        <v>4230</v>
      </c>
      <c r="CO347" t="str">
        <f>VLOOKUP(CM347,AutoSCAN_ORG!B351:CF2866,1,FALSE)</f>
        <v>AS00-0001064</v>
      </c>
      <c r="CP347">
        <f>VLOOKUP($CM347,AutoSCAN_ORG!$B$1:$CF$2516,2,FALSE)</f>
        <v>1495.675</v>
      </c>
      <c r="CQ347">
        <f>VLOOKUP($CM347,AutoSCAN_ORG!$B$1:$CF$2516,3,FALSE)</f>
        <v>8.1460000000000008</v>
      </c>
      <c r="CR347">
        <f>VLOOKUP($CM347,AutoSCAN_ORG!$B$1:$CF$2516,4,FALSE)</f>
        <v>150.96199999999999</v>
      </c>
      <c r="CS347">
        <f>VLOOKUP($CM347,AutoSCAN_ORG!$B$1:$CF$2516,5,FALSE)</f>
        <v>6.2949999999999999</v>
      </c>
      <c r="CT347" t="str">
        <f>VLOOKUP($CM347,AutoSCAN_ORG!$B$1:$CF$2516,6,FALSE)</f>
        <v>MELO-CORR</v>
      </c>
      <c r="CU347">
        <f>VLOOKUP($CM347,AutoSCAN_ORG!$B$1:$CF$2516,7,FALSE)</f>
        <v>0</v>
      </c>
      <c r="CV347">
        <f>VLOOKUP($CM347,AutoSCAN_ORG!$B$1:$CF$2516,69,FALSE)</f>
        <v>0</v>
      </c>
      <c r="CW347">
        <f>VLOOKUP($CM347,AutoSCAN_ORG!$B$1:$CF$2516,70,FALSE)</f>
        <v>0</v>
      </c>
      <c r="CX347" t="str">
        <f>VLOOKUP($CM347,AutoSCAN_ORG!$B$1:$CF$2516,71,FALSE)</f>
        <v>Y</v>
      </c>
      <c r="CZ347">
        <f>VLOOKUP($CM347,AutoSCAN_ORG!$B$1:$CF$2516,73,FALSE)</f>
        <v>0</v>
      </c>
      <c r="DA347">
        <f>VLOOKUP($CM347,AutoSCAN_ORG!$B$1:$CF$2516,74,FALSE)</f>
        <v>0</v>
      </c>
      <c r="DB347">
        <f>VLOOKUP($CM347,AutoSCAN_ORG!$B$1:$CF$2516,75,FALSE)</f>
        <v>0</v>
      </c>
      <c r="DC347">
        <f>VLOOKUP($CM347,AutoSCAN_ORG!$B$1:$CF$2516,76,FALSE)</f>
        <v>0</v>
      </c>
      <c r="DD347">
        <f>VLOOKUP($CM347,AutoSCAN_ORG!$B$1:$CF$2516,77,FALSE)</f>
        <v>0</v>
      </c>
      <c r="DF347">
        <f>VLOOKUP($CM347,AutoSCAN_ORG!$B$1:$CF$2516,79,FALSE)</f>
        <v>10.38</v>
      </c>
      <c r="DG347">
        <f>VLOOKUP($CM347,AutoSCAN_ORG!$B$1:$CF$2516,80,FALSE)</f>
        <v>10.38</v>
      </c>
      <c r="DH347">
        <f>VLOOKUP($CM347,AutoSCAN_ORG!$B$1:$CF$2516,81,FALSE)</f>
        <v>-4.0000000000000001E-3</v>
      </c>
      <c r="DI347">
        <f>VLOOKUP($CM347,AutoSCAN_ORG!$B$1:$CF$2516,82,FALSE)</f>
        <v>-4.0000000000000001E-3</v>
      </c>
      <c r="DJ347">
        <f>VLOOKUP($CM347,AutoSCAN_ORG!$B$1:$CF$2516,83,FALSE)</f>
        <v>0.77500000000000002</v>
      </c>
    </row>
    <row r="348" spans="2:114" x14ac:dyDescent="0.35">
      <c r="B348" t="s">
        <v>4231</v>
      </c>
      <c r="C348">
        <v>352</v>
      </c>
      <c r="D348" t="s">
        <v>7778</v>
      </c>
      <c r="E348">
        <v>533</v>
      </c>
      <c r="F348">
        <v>1496.0170000000001</v>
      </c>
      <c r="G348">
        <v>10</v>
      </c>
      <c r="H348" t="s">
        <v>7782</v>
      </c>
      <c r="I348" t="s">
        <v>7773</v>
      </c>
      <c r="J348" t="s">
        <v>5753</v>
      </c>
      <c r="K348">
        <v>10</v>
      </c>
      <c r="L348">
        <v>0.56999999999999995</v>
      </c>
      <c r="M348">
        <v>14</v>
      </c>
      <c r="N348">
        <v>9</v>
      </c>
      <c r="O348" t="s">
        <v>7345</v>
      </c>
      <c r="Q348">
        <v>30</v>
      </c>
      <c r="R348" t="s">
        <v>7784</v>
      </c>
      <c r="S348" t="s">
        <v>7774</v>
      </c>
      <c r="T348" t="s">
        <v>7206</v>
      </c>
      <c r="U348" t="s">
        <v>7527</v>
      </c>
      <c r="V348" t="s">
        <v>7527</v>
      </c>
      <c r="W348">
        <v>5.56</v>
      </c>
      <c r="X348" t="s">
        <v>7900</v>
      </c>
      <c r="Y348">
        <v>1.8</v>
      </c>
      <c r="Z348" t="s">
        <v>7774</v>
      </c>
      <c r="AA348" t="s">
        <v>7783</v>
      </c>
      <c r="AB348" t="s">
        <v>7774</v>
      </c>
      <c r="AF348" t="s">
        <v>5678</v>
      </c>
      <c r="AG348">
        <v>42.771152180000001</v>
      </c>
      <c r="AH348">
        <v>-82.037573780000002</v>
      </c>
      <c r="AI348">
        <v>203.4</v>
      </c>
      <c r="AJ348">
        <v>290</v>
      </c>
      <c r="AL348">
        <v>15</v>
      </c>
      <c r="AM348">
        <v>986</v>
      </c>
      <c r="AN348">
        <v>13.509</v>
      </c>
      <c r="AO348">
        <v>-420.49700000000001</v>
      </c>
      <c r="AP348">
        <v>2111</v>
      </c>
      <c r="AQ348">
        <v>2112</v>
      </c>
      <c r="AT348">
        <v>1.23</v>
      </c>
      <c r="AU348">
        <v>1.23</v>
      </c>
      <c r="AW348">
        <v>2.14</v>
      </c>
      <c r="AX348">
        <v>2.14</v>
      </c>
      <c r="BD348">
        <v>0.56999999999999995</v>
      </c>
      <c r="BE348">
        <v>14</v>
      </c>
      <c r="BF348" t="s">
        <v>1444</v>
      </c>
      <c r="BG348" t="s">
        <v>4231</v>
      </c>
      <c r="BH348">
        <v>352</v>
      </c>
      <c r="BI348" t="s">
        <v>5753</v>
      </c>
      <c r="BJ348" t="s">
        <v>7773</v>
      </c>
      <c r="BK348">
        <v>352</v>
      </c>
      <c r="BL348">
        <v>1590</v>
      </c>
      <c r="BM348">
        <v>534</v>
      </c>
      <c r="BN348">
        <v>30</v>
      </c>
      <c r="BS348">
        <v>13</v>
      </c>
      <c r="BT348">
        <v>0.66</v>
      </c>
      <c r="BU348">
        <v>0.57999999999999996</v>
      </c>
      <c r="BV348">
        <v>0.57999999999999996</v>
      </c>
      <c r="BW348">
        <v>42.771152180000001</v>
      </c>
      <c r="BX348">
        <v>-82.037573780000002</v>
      </c>
      <c r="BY348">
        <v>4735924.102</v>
      </c>
      <c r="BZ348">
        <v>203.416</v>
      </c>
      <c r="CA348">
        <v>205.8</v>
      </c>
      <c r="CB348" t="s">
        <v>7565</v>
      </c>
      <c r="CC348">
        <v>7</v>
      </c>
      <c r="CD348">
        <v>10</v>
      </c>
      <c r="CE348">
        <v>12</v>
      </c>
      <c r="CF348">
        <v>12</v>
      </c>
      <c r="CG348" t="s">
        <v>5677</v>
      </c>
      <c r="CH348">
        <v>414</v>
      </c>
      <c r="CI348" t="s">
        <v>3290</v>
      </c>
      <c r="CJ348" t="s">
        <v>7332</v>
      </c>
      <c r="CK348">
        <v>5.56</v>
      </c>
      <c r="CL348">
        <v>1.8</v>
      </c>
      <c r="CM348" t="s">
        <v>4231</v>
      </c>
      <c r="CO348" t="str">
        <f>VLOOKUP(CM348,AutoSCAN_ORG!B352:CF2867,1,FALSE)</f>
        <v>AS00-0001065</v>
      </c>
      <c r="CP348">
        <f>VLOOKUP($CM348,AutoSCAN_ORG!$B$1:$CF$2516,2,FALSE)</f>
        <v>1496.01</v>
      </c>
      <c r="CQ348">
        <f>VLOOKUP($CM348,AutoSCAN_ORG!$B$1:$CF$2516,3,FALSE)</f>
        <v>15.680999999999999</v>
      </c>
      <c r="CR348">
        <f>VLOOKUP($CM348,AutoSCAN_ORG!$B$1:$CF$2516,4,FALSE)</f>
        <v>149.226</v>
      </c>
      <c r="CS348">
        <f>VLOOKUP($CM348,AutoSCAN_ORG!$B$1:$CF$2516,5,FALSE)</f>
        <v>6.2949999999999999</v>
      </c>
      <c r="CT348" t="str">
        <f>VLOOKUP($CM348,AutoSCAN_ORG!$B$1:$CF$2516,6,FALSE)</f>
        <v>MELO-CORR</v>
      </c>
      <c r="CU348">
        <f>VLOOKUP($CM348,AutoSCAN_ORG!$B$1:$CF$2516,7,FALSE)</f>
        <v>0</v>
      </c>
      <c r="CV348">
        <f>VLOOKUP($CM348,AutoSCAN_ORG!$B$1:$CF$2516,69,FALSE)</f>
        <v>0</v>
      </c>
      <c r="CW348">
        <f>VLOOKUP($CM348,AutoSCAN_ORG!$B$1:$CF$2516,70,FALSE)</f>
        <v>0</v>
      </c>
      <c r="CX348" t="str">
        <f>VLOOKUP($CM348,AutoSCAN_ORG!$B$1:$CF$2516,71,FALSE)</f>
        <v>Y</v>
      </c>
      <c r="CZ348" t="str">
        <f>VLOOKUP($CM348,AutoSCAN_ORG!$B$1:$CF$2516,73,FALSE)</f>
        <v>added</v>
      </c>
      <c r="DA348">
        <f>VLOOKUP($CM348,AutoSCAN_ORG!$B$1:$CF$2516,74,FALSE)</f>
        <v>0</v>
      </c>
      <c r="DB348">
        <f>VLOOKUP($CM348,AutoSCAN_ORG!$B$1:$CF$2516,75,FALSE)</f>
        <v>0</v>
      </c>
      <c r="DC348">
        <f>VLOOKUP($CM348,AutoSCAN_ORG!$B$1:$CF$2516,76,FALSE)</f>
        <v>0</v>
      </c>
      <c r="DD348">
        <f>VLOOKUP($CM348,AutoSCAN_ORG!$B$1:$CF$2516,77,FALSE)</f>
        <v>0</v>
      </c>
      <c r="DF348">
        <f>VLOOKUP($CM348,AutoSCAN_ORG!$B$1:$CF$2516,79,FALSE)</f>
        <v>10.18</v>
      </c>
      <c r="DG348">
        <f>VLOOKUP($CM348,AutoSCAN_ORG!$B$1:$CF$2516,80,FALSE)</f>
        <v>10.18</v>
      </c>
      <c r="DH348">
        <f>VLOOKUP($CM348,AutoSCAN_ORG!$B$1:$CF$2516,81,FALSE)</f>
        <v>7.0000000000000001E-3</v>
      </c>
      <c r="DI348">
        <f>VLOOKUP($CM348,AutoSCAN_ORG!$B$1:$CF$2516,82,FALSE)</f>
        <v>1.4E-2</v>
      </c>
      <c r="DJ348">
        <f>VLOOKUP($CM348,AutoSCAN_ORG!$B$1:$CF$2516,83,FALSE)</f>
        <v>0.84799999999999998</v>
      </c>
    </row>
    <row r="349" spans="2:114" x14ac:dyDescent="0.35">
      <c r="B349" t="s">
        <v>4232</v>
      </c>
      <c r="C349">
        <v>354</v>
      </c>
      <c r="D349" t="s">
        <v>7778</v>
      </c>
      <c r="E349">
        <v>535</v>
      </c>
      <c r="F349">
        <v>1496.0409999999999</v>
      </c>
      <c r="G349">
        <v>10</v>
      </c>
      <c r="H349" t="s">
        <v>7782</v>
      </c>
      <c r="I349" t="s">
        <v>7773</v>
      </c>
      <c r="J349" t="s">
        <v>5753</v>
      </c>
      <c r="K349">
        <v>11</v>
      </c>
      <c r="L349">
        <v>0.61</v>
      </c>
      <c r="M349">
        <v>7</v>
      </c>
      <c r="N349">
        <v>11</v>
      </c>
      <c r="O349" t="s">
        <v>7348</v>
      </c>
      <c r="Q349">
        <v>30</v>
      </c>
      <c r="R349" t="s">
        <v>7784</v>
      </c>
      <c r="S349" t="s">
        <v>7774</v>
      </c>
      <c r="T349" t="s">
        <v>7206</v>
      </c>
      <c r="U349" t="s">
        <v>7527</v>
      </c>
      <c r="V349" t="s">
        <v>7527</v>
      </c>
      <c r="W349">
        <v>5.56</v>
      </c>
      <c r="X349" t="s">
        <v>7900</v>
      </c>
      <c r="Y349">
        <v>1.8</v>
      </c>
      <c r="Z349" t="s">
        <v>7774</v>
      </c>
      <c r="AA349" t="s">
        <v>7786</v>
      </c>
      <c r="AB349" t="s">
        <v>7774</v>
      </c>
      <c r="AC349">
        <v>10</v>
      </c>
      <c r="AD349">
        <v>10</v>
      </c>
      <c r="AE349">
        <v>15</v>
      </c>
      <c r="AF349" t="s">
        <v>5683</v>
      </c>
      <c r="AG349">
        <v>42.771151930000002</v>
      </c>
      <c r="AH349">
        <v>-82.037573789999996</v>
      </c>
      <c r="AI349">
        <v>203.4</v>
      </c>
      <c r="AJ349">
        <v>290</v>
      </c>
      <c r="AL349">
        <v>15</v>
      </c>
      <c r="AM349">
        <v>986</v>
      </c>
      <c r="AN349">
        <v>13.537000000000001</v>
      </c>
      <c r="AO349">
        <v>-413.66</v>
      </c>
      <c r="AP349">
        <v>2117</v>
      </c>
      <c r="AQ349">
        <v>2118</v>
      </c>
      <c r="AT349">
        <v>1.24</v>
      </c>
      <c r="AU349">
        <v>1.24</v>
      </c>
      <c r="AW349">
        <v>2.15</v>
      </c>
      <c r="AX349">
        <v>2.15</v>
      </c>
      <c r="BD349">
        <v>0.61</v>
      </c>
      <c r="BE349">
        <v>7</v>
      </c>
      <c r="BF349" t="s">
        <v>1445</v>
      </c>
      <c r="BG349" t="s">
        <v>4232</v>
      </c>
      <c r="BH349">
        <v>354</v>
      </c>
      <c r="BI349" t="s">
        <v>5753</v>
      </c>
      <c r="BJ349" t="s">
        <v>7773</v>
      </c>
      <c r="BK349">
        <v>354</v>
      </c>
      <c r="BL349">
        <v>1590</v>
      </c>
      <c r="BM349">
        <v>534</v>
      </c>
      <c r="BN349">
        <v>30</v>
      </c>
      <c r="BS349">
        <v>13</v>
      </c>
      <c r="BT349">
        <v>0.66</v>
      </c>
      <c r="BU349">
        <v>0.57999999999999996</v>
      </c>
      <c r="BV349">
        <v>0.57999999999999996</v>
      </c>
      <c r="BW349">
        <v>42.771151930000002</v>
      </c>
      <c r="BX349">
        <v>-82.037573789999996</v>
      </c>
      <c r="BY349">
        <v>4735924.0750000002</v>
      </c>
      <c r="BZ349">
        <v>203.416</v>
      </c>
      <c r="CA349">
        <v>208</v>
      </c>
      <c r="CB349" t="s">
        <v>7552</v>
      </c>
      <c r="CC349">
        <v>7</v>
      </c>
      <c r="CD349">
        <v>10</v>
      </c>
      <c r="CE349">
        <v>12</v>
      </c>
      <c r="CF349">
        <v>12</v>
      </c>
      <c r="CG349" t="s">
        <v>5677</v>
      </c>
      <c r="CH349">
        <v>414</v>
      </c>
      <c r="CI349" t="s">
        <v>3290</v>
      </c>
      <c r="CJ349" t="s">
        <v>7332</v>
      </c>
      <c r="CK349">
        <v>5.56</v>
      </c>
      <c r="CL349">
        <v>1.8</v>
      </c>
      <c r="CM349" t="s">
        <v>4232</v>
      </c>
      <c r="CO349" t="str">
        <f>VLOOKUP(CM349,AutoSCAN_ORG!B354:CF2869,1,FALSE)</f>
        <v>AS00-0001066</v>
      </c>
      <c r="CP349">
        <f>VLOOKUP($CM349,AutoSCAN_ORG!$B$1:$CF$2516,2,FALSE)</f>
        <v>1496.039</v>
      </c>
      <c r="CQ349">
        <f>VLOOKUP($CM349,AutoSCAN_ORG!$B$1:$CF$2516,3,FALSE)</f>
        <v>8.4390000000000001</v>
      </c>
      <c r="CR349">
        <f>VLOOKUP($CM349,AutoSCAN_ORG!$B$1:$CF$2516,4,FALSE)</f>
        <v>147.197</v>
      </c>
      <c r="CS349">
        <f>VLOOKUP($CM349,AutoSCAN_ORG!$B$1:$CF$2516,5,FALSE)</f>
        <v>6.2949999999999999</v>
      </c>
      <c r="CT349" t="str">
        <f>VLOOKUP($CM349,AutoSCAN_ORG!$B$1:$CF$2516,6,FALSE)</f>
        <v>MELO-CORR</v>
      </c>
      <c r="CU349">
        <f>VLOOKUP($CM349,AutoSCAN_ORG!$B$1:$CF$2516,7,FALSE)</f>
        <v>0</v>
      </c>
      <c r="CV349">
        <f>VLOOKUP($CM349,AutoSCAN_ORG!$B$1:$CF$2516,69,FALSE)</f>
        <v>0</v>
      </c>
      <c r="CW349">
        <f>VLOOKUP($CM349,AutoSCAN_ORG!$B$1:$CF$2516,70,FALSE)</f>
        <v>0</v>
      </c>
      <c r="CX349" t="str">
        <f>VLOOKUP($CM349,AutoSCAN_ORG!$B$1:$CF$2516,71,FALSE)</f>
        <v>Y</v>
      </c>
      <c r="CZ349" t="str">
        <f>VLOOKUP($CM349,AutoSCAN_ORG!$B$1:$CF$2516,73,FALSE)</f>
        <v>added</v>
      </c>
      <c r="DA349">
        <f>VLOOKUP($CM349,AutoSCAN_ORG!$B$1:$CF$2516,74,FALSE)</f>
        <v>0</v>
      </c>
      <c r="DB349">
        <f>VLOOKUP($CM349,AutoSCAN_ORG!$B$1:$CF$2516,75,FALSE)</f>
        <v>0</v>
      </c>
      <c r="DC349">
        <f>VLOOKUP($CM349,AutoSCAN_ORG!$B$1:$CF$2516,76,FALSE)</f>
        <v>0</v>
      </c>
      <c r="DD349">
        <f>VLOOKUP($CM349,AutoSCAN_ORG!$B$1:$CF$2516,77,FALSE)</f>
        <v>0</v>
      </c>
      <c r="DF349">
        <f>VLOOKUP($CM349,AutoSCAN_ORG!$B$1:$CF$2516,79,FALSE)</f>
        <v>10.89</v>
      </c>
      <c r="DG349">
        <f>VLOOKUP($CM349,AutoSCAN_ORG!$B$1:$CF$2516,80,FALSE)</f>
        <v>10.89</v>
      </c>
      <c r="DH349">
        <f>VLOOKUP($CM349,AutoSCAN_ORG!$B$1:$CF$2516,81,FALSE)</f>
        <v>1.4E-2</v>
      </c>
      <c r="DI349">
        <f>VLOOKUP($CM349,AutoSCAN_ORG!$B$1:$CF$2516,82,FALSE)</f>
        <v>3.1E-2</v>
      </c>
      <c r="DJ349">
        <f>VLOOKUP($CM349,AutoSCAN_ORG!$B$1:$CF$2516,83,FALSE)</f>
        <v>0.86599999999999999</v>
      </c>
    </row>
    <row r="350" spans="2:114" x14ac:dyDescent="0.35">
      <c r="B350" t="s">
        <v>4233</v>
      </c>
      <c r="C350">
        <v>355</v>
      </c>
      <c r="D350" t="s">
        <v>7778</v>
      </c>
      <c r="E350">
        <v>536</v>
      </c>
      <c r="F350">
        <v>1496.085</v>
      </c>
      <c r="G350">
        <v>10</v>
      </c>
      <c r="H350" t="s">
        <v>7782</v>
      </c>
      <c r="I350" t="s">
        <v>7773</v>
      </c>
      <c r="J350" t="s">
        <v>5753</v>
      </c>
      <c r="K350">
        <v>12</v>
      </c>
      <c r="L350">
        <v>0.69</v>
      </c>
      <c r="M350">
        <v>12</v>
      </c>
      <c r="N350">
        <v>13</v>
      </c>
      <c r="O350" t="s">
        <v>7901</v>
      </c>
      <c r="Q350">
        <v>31</v>
      </c>
      <c r="R350" t="s">
        <v>7784</v>
      </c>
      <c r="S350" t="s">
        <v>7774</v>
      </c>
      <c r="T350" t="s">
        <v>7206</v>
      </c>
      <c r="U350" t="s">
        <v>7527</v>
      </c>
      <c r="V350" t="s">
        <v>7527</v>
      </c>
      <c r="W350">
        <v>5.56</v>
      </c>
      <c r="X350" t="s">
        <v>7900</v>
      </c>
      <c r="Y350">
        <v>1.8</v>
      </c>
      <c r="Z350" t="s">
        <v>7774</v>
      </c>
      <c r="AA350" t="s">
        <v>7788</v>
      </c>
      <c r="AB350" t="s">
        <v>7774</v>
      </c>
      <c r="AC350">
        <v>10</v>
      </c>
      <c r="AD350">
        <v>10</v>
      </c>
      <c r="AE350">
        <v>12</v>
      </c>
      <c r="AF350" t="s">
        <v>5683</v>
      </c>
      <c r="AG350">
        <v>42.77115156</v>
      </c>
      <c r="AH350">
        <v>-82.037573809999998</v>
      </c>
      <c r="AI350">
        <v>203.4</v>
      </c>
      <c r="AJ350">
        <v>290</v>
      </c>
      <c r="AL350">
        <v>15</v>
      </c>
      <c r="AM350">
        <v>986</v>
      </c>
      <c r="AN350">
        <v>13.577999999999999</v>
      </c>
      <c r="AO350">
        <v>-412.57799999999997</v>
      </c>
      <c r="AP350">
        <v>2111</v>
      </c>
      <c r="AQ350">
        <v>2112</v>
      </c>
      <c r="AT350">
        <v>1.23</v>
      </c>
      <c r="AU350">
        <v>1.23</v>
      </c>
      <c r="AW350">
        <v>2.14</v>
      </c>
      <c r="AX350">
        <v>2.14</v>
      </c>
      <c r="BD350">
        <v>0.69</v>
      </c>
      <c r="BE350">
        <v>12</v>
      </c>
      <c r="BF350" t="s">
        <v>1446</v>
      </c>
      <c r="BG350" t="s">
        <v>4233</v>
      </c>
      <c r="BH350">
        <v>355</v>
      </c>
      <c r="BI350" t="s">
        <v>5753</v>
      </c>
      <c r="BJ350" t="s">
        <v>7773</v>
      </c>
      <c r="BK350">
        <v>355</v>
      </c>
      <c r="BL350">
        <v>1590</v>
      </c>
      <c r="BM350">
        <v>537</v>
      </c>
      <c r="BN350">
        <v>31</v>
      </c>
      <c r="BS350">
        <v>13</v>
      </c>
      <c r="BT350">
        <v>0.66</v>
      </c>
      <c r="BU350">
        <v>0.57999999999999996</v>
      </c>
      <c r="BV350">
        <v>0.57999999999999996</v>
      </c>
      <c r="BW350">
        <v>42.77115156</v>
      </c>
      <c r="BX350">
        <v>-82.037573809999998</v>
      </c>
      <c r="BY350">
        <v>4735924.0329999998</v>
      </c>
      <c r="BZ350">
        <v>203.416</v>
      </c>
      <c r="CA350">
        <v>199.1</v>
      </c>
      <c r="CB350" t="s">
        <v>7455</v>
      </c>
      <c r="CC350">
        <v>7</v>
      </c>
      <c r="CD350">
        <v>10</v>
      </c>
      <c r="CE350">
        <v>12</v>
      </c>
      <c r="CF350">
        <v>12</v>
      </c>
      <c r="CG350" t="s">
        <v>5677</v>
      </c>
      <c r="CH350">
        <v>414</v>
      </c>
      <c r="CI350" t="s">
        <v>3290</v>
      </c>
      <c r="CJ350" t="s">
        <v>7332</v>
      </c>
      <c r="CK350">
        <v>5.56</v>
      </c>
      <c r="CL350">
        <v>1.8</v>
      </c>
      <c r="CM350" t="s">
        <v>4233</v>
      </c>
      <c r="CO350" t="str">
        <f>VLOOKUP(CM350,AutoSCAN_ORG!B355:CF2870,1,FALSE)</f>
        <v>AS00-0001067</v>
      </c>
      <c r="CP350">
        <f>VLOOKUP($CM350,AutoSCAN_ORG!$B$1:$CF$2516,2,FALSE)</f>
        <v>1496.079</v>
      </c>
      <c r="CQ350">
        <f>VLOOKUP($CM350,AutoSCAN_ORG!$B$1:$CF$2516,3,FALSE)</f>
        <v>11.311999999999999</v>
      </c>
      <c r="CR350">
        <f>VLOOKUP($CM350,AutoSCAN_ORG!$B$1:$CF$2516,4,FALSE)</f>
        <v>155.95400000000001</v>
      </c>
      <c r="CS350">
        <f>VLOOKUP($CM350,AutoSCAN_ORG!$B$1:$CF$2516,5,FALSE)</f>
        <v>6.2949999999999999</v>
      </c>
      <c r="CT350" t="str">
        <f>VLOOKUP($CM350,AutoSCAN_ORG!$B$1:$CF$2516,6,FALSE)</f>
        <v>MELO-CORR</v>
      </c>
      <c r="CU350">
        <f>VLOOKUP($CM350,AutoSCAN_ORG!$B$1:$CF$2516,7,FALSE)</f>
        <v>0</v>
      </c>
      <c r="CV350">
        <f>VLOOKUP($CM350,AutoSCAN_ORG!$B$1:$CF$2516,69,FALSE)</f>
        <v>0</v>
      </c>
      <c r="CW350">
        <f>VLOOKUP($CM350,AutoSCAN_ORG!$B$1:$CF$2516,70,FALSE)</f>
        <v>0</v>
      </c>
      <c r="CX350" t="str">
        <f>VLOOKUP($CM350,AutoSCAN_ORG!$B$1:$CF$2516,71,FALSE)</f>
        <v>Y</v>
      </c>
      <c r="CZ350">
        <f>VLOOKUP($CM350,AutoSCAN_ORG!$B$1:$CF$2516,73,FALSE)</f>
        <v>0</v>
      </c>
      <c r="DA350">
        <f>VLOOKUP($CM350,AutoSCAN_ORG!$B$1:$CF$2516,74,FALSE)</f>
        <v>0</v>
      </c>
      <c r="DB350">
        <f>VLOOKUP($CM350,AutoSCAN_ORG!$B$1:$CF$2516,75,FALSE)</f>
        <v>0</v>
      </c>
      <c r="DC350">
        <f>VLOOKUP($CM350,AutoSCAN_ORG!$B$1:$CF$2516,76,FALSE)</f>
        <v>0</v>
      </c>
      <c r="DD350">
        <f>VLOOKUP($CM350,AutoSCAN_ORG!$B$1:$CF$2516,77,FALSE)</f>
        <v>0</v>
      </c>
      <c r="DF350">
        <f>VLOOKUP($CM350,AutoSCAN_ORG!$B$1:$CF$2516,79,FALSE)</f>
        <v>12.44</v>
      </c>
      <c r="DG350">
        <f>VLOOKUP($CM350,AutoSCAN_ORG!$B$1:$CF$2516,80,FALSE)</f>
        <v>12.44</v>
      </c>
      <c r="DH350">
        <f>VLOOKUP($CM350,AutoSCAN_ORG!$B$1:$CF$2516,81,FALSE)</f>
        <v>2.1000000000000001E-2</v>
      </c>
      <c r="DI350">
        <f>VLOOKUP($CM350,AutoSCAN_ORG!$B$1:$CF$2516,82,FALSE)</f>
        <v>2.9000000000000001E-2</v>
      </c>
      <c r="DJ350">
        <f>VLOOKUP($CM350,AutoSCAN_ORG!$B$1:$CF$2516,83,FALSE)</f>
        <v>0.86499999999999999</v>
      </c>
    </row>
    <row r="351" spans="2:114" x14ac:dyDescent="0.35">
      <c r="B351" t="s">
        <v>4234</v>
      </c>
      <c r="C351">
        <v>357</v>
      </c>
      <c r="D351" t="s">
        <v>7778</v>
      </c>
      <c r="E351">
        <v>538</v>
      </c>
      <c r="F351">
        <v>1496.11</v>
      </c>
      <c r="G351">
        <v>10</v>
      </c>
      <c r="H351" t="s">
        <v>7782</v>
      </c>
      <c r="I351" t="s">
        <v>7773</v>
      </c>
      <c r="J351" t="s">
        <v>5753</v>
      </c>
      <c r="K351">
        <v>13</v>
      </c>
      <c r="L351">
        <v>0.7</v>
      </c>
      <c r="M351">
        <v>13</v>
      </c>
      <c r="N351">
        <v>11</v>
      </c>
      <c r="O351" t="s">
        <v>7561</v>
      </c>
      <c r="Q351">
        <v>31</v>
      </c>
      <c r="R351" t="s">
        <v>7784</v>
      </c>
      <c r="S351" t="s">
        <v>7774</v>
      </c>
      <c r="T351" t="s">
        <v>7206</v>
      </c>
      <c r="U351" t="s">
        <v>7527</v>
      </c>
      <c r="V351" t="s">
        <v>7527</v>
      </c>
      <c r="W351">
        <v>5.56</v>
      </c>
      <c r="X351" t="s">
        <v>7900</v>
      </c>
      <c r="Y351">
        <v>1.8</v>
      </c>
      <c r="Z351" t="s">
        <v>7774</v>
      </c>
      <c r="AA351" t="s">
        <v>7788</v>
      </c>
      <c r="AB351" t="s">
        <v>7774</v>
      </c>
      <c r="AC351">
        <v>10</v>
      </c>
      <c r="AD351">
        <v>10</v>
      </c>
      <c r="AE351">
        <v>12</v>
      </c>
      <c r="AF351" t="s">
        <v>5683</v>
      </c>
      <c r="AG351">
        <v>42.771151330000002</v>
      </c>
      <c r="AH351">
        <v>-82.037573820000006</v>
      </c>
      <c r="AI351">
        <v>203.4</v>
      </c>
      <c r="AJ351">
        <v>290</v>
      </c>
      <c r="AL351">
        <v>15</v>
      </c>
      <c r="AM351">
        <v>986</v>
      </c>
      <c r="AN351">
        <v>13.603</v>
      </c>
      <c r="AO351">
        <v>-421.47399999999999</v>
      </c>
      <c r="AP351">
        <v>2110</v>
      </c>
      <c r="AQ351">
        <v>2112</v>
      </c>
      <c r="AT351">
        <v>1.23</v>
      </c>
      <c r="AU351">
        <v>1.23</v>
      </c>
      <c r="AW351">
        <v>2.14</v>
      </c>
      <c r="AX351">
        <v>2.14</v>
      </c>
      <c r="BD351">
        <v>0.7</v>
      </c>
      <c r="BE351">
        <v>13</v>
      </c>
      <c r="BF351" t="s">
        <v>1447</v>
      </c>
      <c r="BG351" t="s">
        <v>4234</v>
      </c>
      <c r="BH351">
        <v>357</v>
      </c>
      <c r="BI351" t="s">
        <v>5753</v>
      </c>
      <c r="BJ351" t="s">
        <v>7773</v>
      </c>
      <c r="BK351">
        <v>357</v>
      </c>
      <c r="BL351">
        <v>1590</v>
      </c>
      <c r="BM351">
        <v>537</v>
      </c>
      <c r="BN351">
        <v>31</v>
      </c>
      <c r="BS351">
        <v>13</v>
      </c>
      <c r="BT351">
        <v>0.66</v>
      </c>
      <c r="BU351">
        <v>0.57999999999999996</v>
      </c>
      <c r="BV351">
        <v>0.57999999999999996</v>
      </c>
      <c r="BW351">
        <v>42.771151330000002</v>
      </c>
      <c r="BX351">
        <v>-82.037573820000006</v>
      </c>
      <c r="BY351">
        <v>4735924.0080000004</v>
      </c>
      <c r="BZ351">
        <v>203.416</v>
      </c>
      <c r="CA351">
        <v>204.5</v>
      </c>
      <c r="CB351" t="s">
        <v>7560</v>
      </c>
      <c r="CC351">
        <v>7</v>
      </c>
      <c r="CD351">
        <v>10</v>
      </c>
      <c r="CE351">
        <v>12</v>
      </c>
      <c r="CF351">
        <v>12</v>
      </c>
      <c r="CG351" t="s">
        <v>5677</v>
      </c>
      <c r="CH351">
        <v>414</v>
      </c>
      <c r="CI351" t="s">
        <v>3290</v>
      </c>
      <c r="CJ351" t="s">
        <v>7332</v>
      </c>
      <c r="CK351">
        <v>5.56</v>
      </c>
      <c r="CL351">
        <v>1.8</v>
      </c>
      <c r="CM351" t="s">
        <v>4234</v>
      </c>
      <c r="CO351" t="str">
        <f>VLOOKUP(CM351,AutoSCAN_ORG!B357:CF2872,1,FALSE)</f>
        <v>AS00-0001068</v>
      </c>
      <c r="CP351">
        <f>VLOOKUP($CM351,AutoSCAN_ORG!$B$1:$CF$2516,2,FALSE)</f>
        <v>1496.106</v>
      </c>
      <c r="CQ351">
        <f>VLOOKUP($CM351,AutoSCAN_ORG!$B$1:$CF$2516,3,FALSE)</f>
        <v>10.446999999999999</v>
      </c>
      <c r="CR351">
        <f>VLOOKUP($CM351,AutoSCAN_ORG!$B$1:$CF$2516,4,FALSE)</f>
        <v>151.05500000000001</v>
      </c>
      <c r="CS351">
        <f>VLOOKUP($CM351,AutoSCAN_ORG!$B$1:$CF$2516,5,FALSE)</f>
        <v>6.2949999999999999</v>
      </c>
      <c r="CT351" t="str">
        <f>VLOOKUP($CM351,AutoSCAN_ORG!$B$1:$CF$2516,6,FALSE)</f>
        <v>MELO-CORR</v>
      </c>
      <c r="CU351">
        <f>VLOOKUP($CM351,AutoSCAN_ORG!$B$1:$CF$2516,7,FALSE)</f>
        <v>0</v>
      </c>
      <c r="CV351">
        <f>VLOOKUP($CM351,AutoSCAN_ORG!$B$1:$CF$2516,69,FALSE)</f>
        <v>0</v>
      </c>
      <c r="CW351">
        <f>VLOOKUP($CM351,AutoSCAN_ORG!$B$1:$CF$2516,70,FALSE)</f>
        <v>0</v>
      </c>
      <c r="CX351" t="str">
        <f>VLOOKUP($CM351,AutoSCAN_ORG!$B$1:$CF$2516,71,FALSE)</f>
        <v>Y</v>
      </c>
      <c r="CZ351">
        <f>VLOOKUP($CM351,AutoSCAN_ORG!$B$1:$CF$2516,73,FALSE)</f>
        <v>0</v>
      </c>
      <c r="DA351">
        <f>VLOOKUP($CM351,AutoSCAN_ORG!$B$1:$CF$2516,74,FALSE)</f>
        <v>0</v>
      </c>
      <c r="DB351">
        <f>VLOOKUP($CM351,AutoSCAN_ORG!$B$1:$CF$2516,75,FALSE)</f>
        <v>0</v>
      </c>
      <c r="DC351">
        <f>VLOOKUP($CM351,AutoSCAN_ORG!$B$1:$CF$2516,76,FALSE)</f>
        <v>0</v>
      </c>
      <c r="DD351">
        <f>VLOOKUP($CM351,AutoSCAN_ORG!$B$1:$CF$2516,77,FALSE)</f>
        <v>0</v>
      </c>
      <c r="DF351">
        <f>VLOOKUP($CM351,AutoSCAN_ORG!$B$1:$CF$2516,79,FALSE)</f>
        <v>12.53</v>
      </c>
      <c r="DG351">
        <f>VLOOKUP($CM351,AutoSCAN_ORG!$B$1:$CF$2516,80,FALSE)</f>
        <v>12.53</v>
      </c>
      <c r="DH351">
        <f>VLOOKUP($CM351,AutoSCAN_ORG!$B$1:$CF$2516,81,FALSE)</f>
        <v>-1E-3</v>
      </c>
      <c r="DI351">
        <f>VLOOKUP($CM351,AutoSCAN_ORG!$B$1:$CF$2516,82,FALSE)</f>
        <v>-2E-3</v>
      </c>
      <c r="DJ351">
        <f>VLOOKUP($CM351,AutoSCAN_ORG!$B$1:$CF$2516,83,FALSE)</f>
        <v>0.86499999999999999</v>
      </c>
    </row>
    <row r="352" spans="2:114" x14ac:dyDescent="0.35">
      <c r="B352" t="s">
        <v>4235</v>
      </c>
      <c r="C352">
        <v>358</v>
      </c>
      <c r="D352" t="s">
        <v>7778</v>
      </c>
      <c r="E352">
        <v>539</v>
      </c>
      <c r="F352">
        <v>1496.3489999999999</v>
      </c>
      <c r="G352">
        <v>10</v>
      </c>
      <c r="H352" t="s">
        <v>7782</v>
      </c>
      <c r="I352" t="s">
        <v>7773</v>
      </c>
      <c r="J352" t="s">
        <v>5753</v>
      </c>
      <c r="K352">
        <v>12</v>
      </c>
      <c r="L352">
        <v>0.66</v>
      </c>
      <c r="M352">
        <v>7</v>
      </c>
      <c r="N352">
        <v>6</v>
      </c>
      <c r="O352" t="s">
        <v>7335</v>
      </c>
      <c r="R352" t="s">
        <v>7784</v>
      </c>
      <c r="S352" t="s">
        <v>7774</v>
      </c>
      <c r="T352" t="s">
        <v>7206</v>
      </c>
      <c r="U352" t="s">
        <v>7527</v>
      </c>
      <c r="V352" t="s">
        <v>7527</v>
      </c>
      <c r="W352">
        <v>5.56</v>
      </c>
      <c r="X352" t="s">
        <v>7900</v>
      </c>
      <c r="Y352">
        <v>1.8</v>
      </c>
      <c r="Z352" t="s">
        <v>7774</v>
      </c>
      <c r="AA352" t="s">
        <v>7789</v>
      </c>
      <c r="AB352" t="s">
        <v>7774</v>
      </c>
      <c r="AF352" t="s">
        <v>5678</v>
      </c>
      <c r="AG352">
        <v>42.771149139999999</v>
      </c>
      <c r="AH352">
        <v>-82.037573929999994</v>
      </c>
      <c r="AI352">
        <v>203.4</v>
      </c>
      <c r="AJ352">
        <v>290</v>
      </c>
      <c r="AL352">
        <v>15</v>
      </c>
      <c r="AM352">
        <v>986</v>
      </c>
      <c r="AN352">
        <v>13.845000000000001</v>
      </c>
      <c r="AO352">
        <v>-410.23700000000002</v>
      </c>
      <c r="AP352">
        <v>2117</v>
      </c>
      <c r="AQ352">
        <v>2117</v>
      </c>
      <c r="AT352">
        <v>1.24</v>
      </c>
      <c r="AU352">
        <v>1.24</v>
      </c>
      <c r="AW352">
        <v>2.15</v>
      </c>
      <c r="AX352">
        <v>2.15</v>
      </c>
      <c r="BD352">
        <v>0.66</v>
      </c>
      <c r="BE352">
        <v>7</v>
      </c>
      <c r="BF352" t="s">
        <v>1448</v>
      </c>
      <c r="BG352" t="s">
        <v>4235</v>
      </c>
      <c r="BH352">
        <v>358</v>
      </c>
      <c r="BI352" t="s">
        <v>5753</v>
      </c>
      <c r="BJ352" t="s">
        <v>7773</v>
      </c>
      <c r="BK352">
        <v>358</v>
      </c>
      <c r="BL352">
        <v>1590</v>
      </c>
      <c r="BS352">
        <v>13</v>
      </c>
      <c r="BT352">
        <v>0.66</v>
      </c>
      <c r="BU352">
        <v>0.57999999999999996</v>
      </c>
      <c r="BV352">
        <v>0.57999999999999996</v>
      </c>
      <c r="BW352">
        <v>42.771149139999999</v>
      </c>
      <c r="BX352">
        <v>-82.037573929999994</v>
      </c>
      <c r="BY352">
        <v>4735923.7649999997</v>
      </c>
      <c r="BZ352">
        <v>203.417</v>
      </c>
      <c r="CA352">
        <v>211.6</v>
      </c>
      <c r="CB352" t="s">
        <v>7338</v>
      </c>
      <c r="CC352">
        <v>7</v>
      </c>
      <c r="CD352">
        <v>10</v>
      </c>
      <c r="CE352">
        <v>12</v>
      </c>
      <c r="CF352">
        <v>12</v>
      </c>
      <c r="CG352" t="s">
        <v>5677</v>
      </c>
      <c r="CH352">
        <v>414</v>
      </c>
      <c r="CI352" t="s">
        <v>3290</v>
      </c>
      <c r="CJ352" t="s">
        <v>7332</v>
      </c>
      <c r="CK352">
        <v>5.56</v>
      </c>
      <c r="CL352">
        <v>1.8</v>
      </c>
      <c r="CM352" t="s">
        <v>4235</v>
      </c>
      <c r="CO352" t="str">
        <f>VLOOKUP(CM352,AutoSCAN_ORG!B358:CF2873,1,FALSE)</f>
        <v>AS00-0001069</v>
      </c>
      <c r="CP352">
        <f>VLOOKUP($CM352,AutoSCAN_ORG!$B$1:$CF$2516,2,FALSE)</f>
        <v>1496.346</v>
      </c>
      <c r="CQ352">
        <f>VLOOKUP($CM352,AutoSCAN_ORG!$B$1:$CF$2516,3,FALSE)</f>
        <v>8.7639999999999993</v>
      </c>
      <c r="CR352">
        <f>VLOOKUP($CM352,AutoSCAN_ORG!$B$1:$CF$2516,4,FALSE)</f>
        <v>147.26300000000001</v>
      </c>
      <c r="CS352">
        <f>VLOOKUP($CM352,AutoSCAN_ORG!$B$1:$CF$2516,5,FALSE)</f>
        <v>6.2949999999999999</v>
      </c>
      <c r="CT352" t="str">
        <f>VLOOKUP($CM352,AutoSCAN_ORG!$B$1:$CF$2516,6,FALSE)</f>
        <v>MELO-CORR</v>
      </c>
      <c r="CU352">
        <f>VLOOKUP($CM352,AutoSCAN_ORG!$B$1:$CF$2516,7,FALSE)</f>
        <v>0</v>
      </c>
      <c r="CV352">
        <f>VLOOKUP($CM352,AutoSCAN_ORG!$B$1:$CF$2516,69,FALSE)</f>
        <v>0</v>
      </c>
      <c r="CW352">
        <f>VLOOKUP($CM352,AutoSCAN_ORG!$B$1:$CF$2516,70,FALSE)</f>
        <v>0</v>
      </c>
      <c r="CX352" t="str">
        <f>VLOOKUP($CM352,AutoSCAN_ORG!$B$1:$CF$2516,71,FALSE)</f>
        <v>Y</v>
      </c>
      <c r="CZ352" t="str">
        <f>VLOOKUP($CM352,AutoSCAN_ORG!$B$1:$CF$2516,73,FALSE)</f>
        <v>added</v>
      </c>
      <c r="DA352">
        <f>VLOOKUP($CM352,AutoSCAN_ORG!$B$1:$CF$2516,74,FALSE)</f>
        <v>0</v>
      </c>
      <c r="DB352">
        <f>VLOOKUP($CM352,AutoSCAN_ORG!$B$1:$CF$2516,75,FALSE)</f>
        <v>0</v>
      </c>
      <c r="DC352">
        <f>VLOOKUP($CM352,AutoSCAN_ORG!$B$1:$CF$2516,76,FALSE)</f>
        <v>0</v>
      </c>
      <c r="DD352">
        <f>VLOOKUP($CM352,AutoSCAN_ORG!$B$1:$CF$2516,77,FALSE)</f>
        <v>0</v>
      </c>
      <c r="DF352">
        <f>VLOOKUP($CM352,AutoSCAN_ORG!$B$1:$CF$2516,79,FALSE)</f>
        <v>11.93</v>
      </c>
      <c r="DG352">
        <f>VLOOKUP($CM352,AutoSCAN_ORG!$B$1:$CF$2516,80,FALSE)</f>
        <v>11.93</v>
      </c>
      <c r="DH352">
        <f>VLOOKUP($CM352,AutoSCAN_ORG!$B$1:$CF$2516,81,FALSE)</f>
        <v>5.0000000000000001E-3</v>
      </c>
      <c r="DI352">
        <f>VLOOKUP($CM352,AutoSCAN_ORG!$B$1:$CF$2516,82,FALSE)</f>
        <v>1.2999999999999999E-2</v>
      </c>
      <c r="DJ352">
        <f>VLOOKUP($CM352,AutoSCAN_ORG!$B$1:$CF$2516,83,FALSE)</f>
        <v>0.66100000000000003</v>
      </c>
    </row>
    <row r="353" spans="2:114" x14ac:dyDescent="0.35">
      <c r="B353" t="s">
        <v>4236</v>
      </c>
      <c r="C353">
        <v>359</v>
      </c>
      <c r="D353" t="s">
        <v>7778</v>
      </c>
      <c r="E353">
        <v>540</v>
      </c>
      <c r="F353">
        <v>1496.434</v>
      </c>
      <c r="G353">
        <v>10</v>
      </c>
      <c r="H353" t="s">
        <v>7782</v>
      </c>
      <c r="I353" t="s">
        <v>7773</v>
      </c>
      <c r="J353" t="s">
        <v>5753</v>
      </c>
      <c r="K353">
        <v>12</v>
      </c>
      <c r="L353">
        <v>0.69</v>
      </c>
      <c r="M353">
        <v>7</v>
      </c>
      <c r="N353">
        <v>7</v>
      </c>
      <c r="O353" t="s">
        <v>7562</v>
      </c>
      <c r="R353" t="s">
        <v>7784</v>
      </c>
      <c r="S353" t="s">
        <v>7774</v>
      </c>
      <c r="T353" t="s">
        <v>7206</v>
      </c>
      <c r="U353" t="s">
        <v>7527</v>
      </c>
      <c r="V353" t="s">
        <v>7527</v>
      </c>
      <c r="W353">
        <v>5.56</v>
      </c>
      <c r="X353" t="s">
        <v>7900</v>
      </c>
      <c r="Y353">
        <v>1.8</v>
      </c>
      <c r="Z353" t="s">
        <v>7774</v>
      </c>
      <c r="AA353" t="s">
        <v>7789</v>
      </c>
      <c r="AB353" t="s">
        <v>7774</v>
      </c>
      <c r="AF353" t="s">
        <v>5678</v>
      </c>
      <c r="AG353">
        <v>42.771148369999999</v>
      </c>
      <c r="AH353">
        <v>-82.037573969999997</v>
      </c>
      <c r="AI353">
        <v>203.4</v>
      </c>
      <c r="AJ353">
        <v>290</v>
      </c>
      <c r="AL353">
        <v>15</v>
      </c>
      <c r="AM353">
        <v>986</v>
      </c>
      <c r="AN353">
        <v>13.93</v>
      </c>
      <c r="AO353">
        <v>-410.47</v>
      </c>
      <c r="AP353">
        <v>2117</v>
      </c>
      <c r="AQ353">
        <v>2117</v>
      </c>
      <c r="AT353">
        <v>1.24</v>
      </c>
      <c r="AU353">
        <v>1.24</v>
      </c>
      <c r="AW353">
        <v>2.15</v>
      </c>
      <c r="AX353">
        <v>2.15</v>
      </c>
      <c r="BD353">
        <v>0.69</v>
      </c>
      <c r="BE353">
        <v>7</v>
      </c>
      <c r="BF353" t="s">
        <v>1449</v>
      </c>
      <c r="BG353" t="s">
        <v>4236</v>
      </c>
      <c r="BH353">
        <v>359</v>
      </c>
      <c r="BI353" t="s">
        <v>5753</v>
      </c>
      <c r="BJ353" t="s">
        <v>7773</v>
      </c>
      <c r="BK353">
        <v>359</v>
      </c>
      <c r="BL353">
        <v>1590</v>
      </c>
      <c r="BS353">
        <v>13</v>
      </c>
      <c r="BT353">
        <v>0.66</v>
      </c>
      <c r="BU353">
        <v>0.57999999999999996</v>
      </c>
      <c r="BV353">
        <v>0.57999999999999996</v>
      </c>
      <c r="BW353">
        <v>42.771148369999999</v>
      </c>
      <c r="BX353">
        <v>-82.037573969999997</v>
      </c>
      <c r="BY353">
        <v>4735923.68</v>
      </c>
      <c r="BZ353">
        <v>203.41800000000001</v>
      </c>
      <c r="CA353">
        <v>198.2</v>
      </c>
      <c r="CB353" t="s">
        <v>7347</v>
      </c>
      <c r="CC353">
        <v>7</v>
      </c>
      <c r="CD353">
        <v>10</v>
      </c>
      <c r="CE353">
        <v>12</v>
      </c>
      <c r="CF353">
        <v>12</v>
      </c>
      <c r="CG353" t="s">
        <v>5677</v>
      </c>
      <c r="CH353">
        <v>414</v>
      </c>
      <c r="CI353" t="s">
        <v>3290</v>
      </c>
      <c r="CJ353" t="s">
        <v>7332</v>
      </c>
      <c r="CK353">
        <v>5.56</v>
      </c>
      <c r="CL353">
        <v>1.8</v>
      </c>
      <c r="CM353" t="s">
        <v>4236</v>
      </c>
      <c r="CO353" t="str">
        <f>VLOOKUP(CM353,AutoSCAN_ORG!B359:CF2874,1,FALSE)</f>
        <v>AS00-0001070</v>
      </c>
      <c r="CP353">
        <f>VLOOKUP($CM353,AutoSCAN_ORG!$B$1:$CF$2516,2,FALSE)</f>
        <v>1496.431</v>
      </c>
      <c r="CQ353">
        <f>VLOOKUP($CM353,AutoSCAN_ORG!$B$1:$CF$2516,3,FALSE)</f>
        <v>8.8179999999999996</v>
      </c>
      <c r="CR353">
        <f>VLOOKUP($CM353,AutoSCAN_ORG!$B$1:$CF$2516,4,FALSE)</f>
        <v>155.07499999999999</v>
      </c>
      <c r="CS353">
        <f>VLOOKUP($CM353,AutoSCAN_ORG!$B$1:$CF$2516,5,FALSE)</f>
        <v>6.2949999999999999</v>
      </c>
      <c r="CT353" t="str">
        <f>VLOOKUP($CM353,AutoSCAN_ORG!$B$1:$CF$2516,6,FALSE)</f>
        <v>MELO-CORR</v>
      </c>
      <c r="CU353">
        <f>VLOOKUP($CM353,AutoSCAN_ORG!$B$1:$CF$2516,7,FALSE)</f>
        <v>0</v>
      </c>
      <c r="CV353">
        <f>VLOOKUP($CM353,AutoSCAN_ORG!$B$1:$CF$2516,69,FALSE)</f>
        <v>0</v>
      </c>
      <c r="CW353">
        <f>VLOOKUP($CM353,AutoSCAN_ORG!$B$1:$CF$2516,70,FALSE)</f>
        <v>0</v>
      </c>
      <c r="CX353" t="str">
        <f>VLOOKUP($CM353,AutoSCAN_ORG!$B$1:$CF$2516,71,FALSE)</f>
        <v>Y</v>
      </c>
      <c r="CZ353" t="str">
        <f>VLOOKUP($CM353,AutoSCAN_ORG!$B$1:$CF$2516,73,FALSE)</f>
        <v>added</v>
      </c>
      <c r="DA353">
        <f>VLOOKUP($CM353,AutoSCAN_ORG!$B$1:$CF$2516,74,FALSE)</f>
        <v>0</v>
      </c>
      <c r="DB353">
        <f>VLOOKUP($CM353,AutoSCAN_ORG!$B$1:$CF$2516,75,FALSE)</f>
        <v>0</v>
      </c>
      <c r="DC353">
        <f>VLOOKUP($CM353,AutoSCAN_ORG!$B$1:$CF$2516,76,FALSE)</f>
        <v>0</v>
      </c>
      <c r="DD353">
        <f>VLOOKUP($CM353,AutoSCAN_ORG!$B$1:$CF$2516,77,FALSE)</f>
        <v>0</v>
      </c>
      <c r="DE353" t="str">
        <f>VLOOKUP($CM353,AutoSCAN_ORG!$B$1:$CF$2516,78,FALSE)</f>
        <v>Bet. Carriers/ Sensor gap 26</v>
      </c>
      <c r="DF353">
        <f>VLOOKUP($CM353,AutoSCAN_ORG!$B$1:$CF$2516,79,FALSE)</f>
        <v>12.39</v>
      </c>
      <c r="DG353">
        <f>VLOOKUP($CM353,AutoSCAN_ORG!$B$1:$CF$2516,80,FALSE)</f>
        <v>12.39</v>
      </c>
      <c r="DH353">
        <f>VLOOKUP($CM353,AutoSCAN_ORG!$B$1:$CF$2516,81,FALSE)</f>
        <v>3.2000000000000001E-2</v>
      </c>
      <c r="DI353">
        <f>VLOOKUP($CM353,AutoSCAN_ORG!$B$1:$CF$2516,82,FALSE)</f>
        <v>6.7000000000000004E-2</v>
      </c>
      <c r="DJ353">
        <f>VLOOKUP($CM353,AutoSCAN_ORG!$B$1:$CF$2516,83,FALSE)</f>
        <v>0.74199999999999999</v>
      </c>
    </row>
    <row r="354" spans="2:114" x14ac:dyDescent="0.35">
      <c r="B354" t="s">
        <v>4237</v>
      </c>
      <c r="C354">
        <v>360</v>
      </c>
      <c r="D354" t="s">
        <v>7778</v>
      </c>
      <c r="E354">
        <v>541</v>
      </c>
      <c r="F354">
        <v>1496.4860000000001</v>
      </c>
      <c r="G354">
        <v>10</v>
      </c>
      <c r="H354" t="s">
        <v>7782</v>
      </c>
      <c r="I354" t="s">
        <v>7773</v>
      </c>
      <c r="J354" t="s">
        <v>5753</v>
      </c>
      <c r="K354">
        <v>11</v>
      </c>
      <c r="L354">
        <v>0.59</v>
      </c>
      <c r="M354">
        <v>9</v>
      </c>
      <c r="N354">
        <v>8</v>
      </c>
      <c r="O354" t="s">
        <v>7560</v>
      </c>
      <c r="R354" t="s">
        <v>7784</v>
      </c>
      <c r="S354" t="s">
        <v>7774</v>
      </c>
      <c r="T354" t="s">
        <v>7206</v>
      </c>
      <c r="U354" t="s">
        <v>7527</v>
      </c>
      <c r="V354" t="s">
        <v>7527</v>
      </c>
      <c r="W354">
        <v>5.56</v>
      </c>
      <c r="X354" t="s">
        <v>7900</v>
      </c>
      <c r="Y354">
        <v>1.8</v>
      </c>
      <c r="Z354" t="s">
        <v>7774</v>
      </c>
      <c r="AA354" t="s">
        <v>7789</v>
      </c>
      <c r="AB354" t="s">
        <v>7774</v>
      </c>
      <c r="AF354" t="s">
        <v>5678</v>
      </c>
      <c r="AG354">
        <v>42.771147910000003</v>
      </c>
      <c r="AH354">
        <v>-82.037574000000006</v>
      </c>
      <c r="AI354">
        <v>203.4</v>
      </c>
      <c r="AJ354">
        <v>290</v>
      </c>
      <c r="AL354">
        <v>15</v>
      </c>
      <c r="AM354">
        <v>986</v>
      </c>
      <c r="AN354">
        <v>13.981</v>
      </c>
      <c r="AO354">
        <v>-421.22699999999998</v>
      </c>
      <c r="AP354">
        <v>2116</v>
      </c>
      <c r="AQ354">
        <v>2116</v>
      </c>
      <c r="AT354">
        <v>1.24</v>
      </c>
      <c r="AU354">
        <v>1.24</v>
      </c>
      <c r="AW354">
        <v>2.15</v>
      </c>
      <c r="AX354">
        <v>2.15</v>
      </c>
      <c r="BD354">
        <v>0.59</v>
      </c>
      <c r="BE354">
        <v>9</v>
      </c>
      <c r="BF354" t="s">
        <v>1450</v>
      </c>
      <c r="BG354" t="s">
        <v>4237</v>
      </c>
      <c r="BH354">
        <v>360</v>
      </c>
      <c r="BI354" t="s">
        <v>5753</v>
      </c>
      <c r="BJ354" t="s">
        <v>7773</v>
      </c>
      <c r="BK354">
        <v>360</v>
      </c>
      <c r="BL354">
        <v>1590</v>
      </c>
      <c r="BS354">
        <v>13</v>
      </c>
      <c r="BT354">
        <v>0.66</v>
      </c>
      <c r="BU354">
        <v>0.57999999999999996</v>
      </c>
      <c r="BV354">
        <v>0.57999999999999996</v>
      </c>
      <c r="BW354">
        <v>42.771147910000003</v>
      </c>
      <c r="BX354">
        <v>-82.037574000000006</v>
      </c>
      <c r="BY354">
        <v>4735923.6289999997</v>
      </c>
      <c r="BZ354">
        <v>203.41800000000001</v>
      </c>
      <c r="CA354">
        <v>202.7</v>
      </c>
      <c r="CB354" t="s">
        <v>7525</v>
      </c>
      <c r="CC354">
        <v>7</v>
      </c>
      <c r="CD354">
        <v>10</v>
      </c>
      <c r="CE354">
        <v>12</v>
      </c>
      <c r="CF354">
        <v>12</v>
      </c>
      <c r="CG354" t="s">
        <v>5677</v>
      </c>
      <c r="CH354">
        <v>414</v>
      </c>
      <c r="CI354" t="s">
        <v>3290</v>
      </c>
      <c r="CJ354" t="s">
        <v>7332</v>
      </c>
      <c r="CK354">
        <v>5.56</v>
      </c>
      <c r="CL354">
        <v>1.8</v>
      </c>
      <c r="CM354" t="s">
        <v>4237</v>
      </c>
      <c r="CO354" t="str">
        <f>VLOOKUP(CM354,AutoSCAN_ORG!B360:CF2875,1,FALSE)</f>
        <v>AS00-0001071</v>
      </c>
      <c r="CP354">
        <f>VLOOKUP($CM354,AutoSCAN_ORG!$B$1:$CF$2516,2,FALSE)</f>
        <v>1496.4829999999999</v>
      </c>
      <c r="CQ354">
        <f>VLOOKUP($CM354,AutoSCAN_ORG!$B$1:$CF$2516,3,FALSE)</f>
        <v>8.0640000000000001</v>
      </c>
      <c r="CR354">
        <f>VLOOKUP($CM354,AutoSCAN_ORG!$B$1:$CF$2516,4,FALSE)</f>
        <v>153.44200000000001</v>
      </c>
      <c r="CS354">
        <f>VLOOKUP($CM354,AutoSCAN_ORG!$B$1:$CF$2516,5,FALSE)</f>
        <v>6.2949999999999999</v>
      </c>
      <c r="CT354" t="str">
        <f>VLOOKUP($CM354,AutoSCAN_ORG!$B$1:$CF$2516,6,FALSE)</f>
        <v>MELO-CORR</v>
      </c>
      <c r="CU354">
        <f>VLOOKUP($CM354,AutoSCAN_ORG!$B$1:$CF$2516,7,FALSE)</f>
        <v>0</v>
      </c>
      <c r="CV354">
        <f>VLOOKUP($CM354,AutoSCAN_ORG!$B$1:$CF$2516,69,FALSE)</f>
        <v>0</v>
      </c>
      <c r="CW354">
        <f>VLOOKUP($CM354,AutoSCAN_ORG!$B$1:$CF$2516,70,FALSE)</f>
        <v>0</v>
      </c>
      <c r="CX354" t="str">
        <f>VLOOKUP($CM354,AutoSCAN_ORG!$B$1:$CF$2516,71,FALSE)</f>
        <v>Y</v>
      </c>
      <c r="CZ354" t="str">
        <f>VLOOKUP($CM354,AutoSCAN_ORG!$B$1:$CF$2516,73,FALSE)</f>
        <v>added</v>
      </c>
      <c r="DA354">
        <f>VLOOKUP($CM354,AutoSCAN_ORG!$B$1:$CF$2516,74,FALSE)</f>
        <v>0</v>
      </c>
      <c r="DB354">
        <f>VLOOKUP($CM354,AutoSCAN_ORG!$B$1:$CF$2516,75,FALSE)</f>
        <v>0</v>
      </c>
      <c r="DC354">
        <f>VLOOKUP($CM354,AutoSCAN_ORG!$B$1:$CF$2516,76,FALSE)</f>
        <v>0</v>
      </c>
      <c r="DD354">
        <f>VLOOKUP($CM354,AutoSCAN_ORG!$B$1:$CF$2516,77,FALSE)</f>
        <v>0</v>
      </c>
      <c r="DF354">
        <f>VLOOKUP($CM354,AutoSCAN_ORG!$B$1:$CF$2516,79,FALSE)</f>
        <v>10.59</v>
      </c>
      <c r="DG354">
        <f>VLOOKUP($CM354,AutoSCAN_ORG!$B$1:$CF$2516,80,FALSE)</f>
        <v>10.59</v>
      </c>
      <c r="DH354">
        <f>VLOOKUP($CM354,AutoSCAN_ORG!$B$1:$CF$2516,81,FALSE)</f>
        <v>1.7999999999999999E-2</v>
      </c>
      <c r="DI354">
        <f>VLOOKUP($CM354,AutoSCAN_ORG!$B$1:$CF$2516,82,FALSE)</f>
        <v>3.2000000000000001E-2</v>
      </c>
      <c r="DJ354">
        <f>VLOOKUP($CM354,AutoSCAN_ORG!$B$1:$CF$2516,83,FALSE)</f>
        <v>0.74399999999999999</v>
      </c>
    </row>
    <row r="355" spans="2:114" x14ac:dyDescent="0.35">
      <c r="B355" t="s">
        <v>4232</v>
      </c>
      <c r="C355">
        <v>353</v>
      </c>
      <c r="D355" t="s">
        <v>7778</v>
      </c>
      <c r="E355">
        <v>534</v>
      </c>
      <c r="F355">
        <v>1496.027</v>
      </c>
      <c r="G355">
        <v>10</v>
      </c>
      <c r="H355" t="s">
        <v>7782</v>
      </c>
      <c r="I355" t="s">
        <v>7773</v>
      </c>
      <c r="J355" t="s">
        <v>7852</v>
      </c>
      <c r="K355">
        <v>11</v>
      </c>
      <c r="L355">
        <v>0.61</v>
      </c>
      <c r="M355">
        <v>35</v>
      </c>
      <c r="N355">
        <v>16</v>
      </c>
      <c r="O355" t="s">
        <v>7331</v>
      </c>
      <c r="Q355">
        <v>30</v>
      </c>
      <c r="R355" t="s">
        <v>7784</v>
      </c>
      <c r="S355" t="s">
        <v>7774</v>
      </c>
      <c r="T355" t="s">
        <v>7206</v>
      </c>
      <c r="U355" t="s">
        <v>7527</v>
      </c>
      <c r="V355" t="s">
        <v>7527</v>
      </c>
      <c r="W355">
        <v>5.56</v>
      </c>
      <c r="X355" t="s">
        <v>7900</v>
      </c>
      <c r="Y355">
        <v>1.8</v>
      </c>
      <c r="Z355" t="s">
        <v>7774</v>
      </c>
      <c r="AA355" t="s">
        <v>7879</v>
      </c>
      <c r="AB355" t="s">
        <v>7774</v>
      </c>
      <c r="AC355">
        <v>10</v>
      </c>
      <c r="AF355" t="s">
        <v>5683</v>
      </c>
      <c r="AG355">
        <v>42.771152180000001</v>
      </c>
      <c r="AH355">
        <v>-82.037573780000002</v>
      </c>
      <c r="AI355">
        <v>203.4</v>
      </c>
      <c r="AJ355">
        <v>290</v>
      </c>
      <c r="AL355">
        <v>15</v>
      </c>
      <c r="AM355">
        <v>986</v>
      </c>
      <c r="AN355">
        <v>13.509</v>
      </c>
      <c r="AO355">
        <v>-413.66</v>
      </c>
      <c r="AP355">
        <v>2086</v>
      </c>
      <c r="AQ355">
        <v>2081</v>
      </c>
      <c r="AT355">
        <v>1.22</v>
      </c>
      <c r="AU355">
        <v>1.22</v>
      </c>
      <c r="AW355">
        <v>2.11</v>
      </c>
      <c r="AX355">
        <v>2.11</v>
      </c>
      <c r="BD355">
        <v>0.46</v>
      </c>
      <c r="BE355">
        <v>35</v>
      </c>
      <c r="BF355" t="s">
        <v>8692</v>
      </c>
      <c r="BG355" t="s">
        <v>4232</v>
      </c>
      <c r="BH355">
        <v>353</v>
      </c>
      <c r="BI355" t="s">
        <v>7852</v>
      </c>
      <c r="BJ355" t="s">
        <v>7773</v>
      </c>
      <c r="BK355">
        <v>353</v>
      </c>
      <c r="BL355">
        <v>1590</v>
      </c>
      <c r="BM355">
        <v>534</v>
      </c>
      <c r="BN355">
        <v>30</v>
      </c>
      <c r="BO355" t="s">
        <v>8660</v>
      </c>
      <c r="BS355">
        <v>13</v>
      </c>
      <c r="BT355">
        <v>0.67</v>
      </c>
      <c r="BU355">
        <v>0.59</v>
      </c>
      <c r="BV355">
        <v>0.59</v>
      </c>
      <c r="BW355">
        <v>42.771152180000001</v>
      </c>
      <c r="BX355">
        <v>-82.037573780000002</v>
      </c>
      <c r="BY355">
        <v>4735924.102</v>
      </c>
      <c r="BZ355">
        <v>203.416</v>
      </c>
      <c r="CA355">
        <v>205.8</v>
      </c>
      <c r="CB355" t="s">
        <v>7565</v>
      </c>
      <c r="CC355">
        <v>7</v>
      </c>
      <c r="CD355">
        <v>10</v>
      </c>
      <c r="CE355">
        <v>11</v>
      </c>
      <c r="CF355">
        <v>12</v>
      </c>
      <c r="CG355" t="s">
        <v>5677</v>
      </c>
      <c r="CH355">
        <v>414</v>
      </c>
      <c r="CI355" t="s">
        <v>5823</v>
      </c>
      <c r="CJ355" t="s">
        <v>8661</v>
      </c>
      <c r="CK355">
        <v>5.56</v>
      </c>
      <c r="CM355" t="s">
        <v>4232</v>
      </c>
      <c r="CO355" t="str">
        <f>VLOOKUP(CM355,AutoSCAN_ORG!B353:CF2868,1,FALSE)</f>
        <v>AS00-0001066</v>
      </c>
      <c r="CP355">
        <f>VLOOKUP($CM355,AutoSCAN_ORG!$B$1:$CF$2516,2,FALSE)</f>
        <v>1496.039</v>
      </c>
      <c r="CQ355">
        <f>VLOOKUP($CM355,AutoSCAN_ORG!$B$1:$CF$2516,3,FALSE)</f>
        <v>8.4390000000000001</v>
      </c>
      <c r="CR355">
        <f>VLOOKUP($CM355,AutoSCAN_ORG!$B$1:$CF$2516,4,FALSE)</f>
        <v>147.197</v>
      </c>
      <c r="CS355">
        <f>VLOOKUP($CM355,AutoSCAN_ORG!$B$1:$CF$2516,5,FALSE)</f>
        <v>6.2949999999999999</v>
      </c>
      <c r="CT355" t="str">
        <f>VLOOKUP($CM355,AutoSCAN_ORG!$B$1:$CF$2516,6,FALSE)</f>
        <v>MELO-CORR</v>
      </c>
      <c r="CU355">
        <f>VLOOKUP($CM355,AutoSCAN_ORG!$B$1:$CF$2516,7,FALSE)</f>
        <v>0</v>
      </c>
      <c r="CV355">
        <f>VLOOKUP($CM355,AutoSCAN_ORG!$B$1:$CF$2516,69,FALSE)</f>
        <v>0</v>
      </c>
      <c r="CW355">
        <f>VLOOKUP($CM355,AutoSCAN_ORG!$B$1:$CF$2516,70,FALSE)</f>
        <v>0</v>
      </c>
      <c r="CX355" t="str">
        <f>VLOOKUP($CM355,AutoSCAN_ORG!$B$1:$CF$2516,71,FALSE)</f>
        <v>Y</v>
      </c>
      <c r="CY355">
        <f>VLOOKUP($CM355,AutoSCAN_ORG!$B$1:$CF$2516,72,FALSE)</f>
        <v>0</v>
      </c>
      <c r="CZ355" t="str">
        <f>VLOOKUP($CM355,AutoSCAN_ORG!$B$1:$CF$2516,73,FALSE)</f>
        <v>added</v>
      </c>
      <c r="DA355">
        <f>VLOOKUP($CM355,AutoSCAN_ORG!$B$1:$CF$2516,74,FALSE)</f>
        <v>0</v>
      </c>
      <c r="DB355">
        <f>VLOOKUP($CM355,AutoSCAN_ORG!$B$1:$CF$2516,75,FALSE)</f>
        <v>0</v>
      </c>
      <c r="DC355">
        <f>VLOOKUP($CM355,AutoSCAN_ORG!$B$1:$CF$2516,76,FALSE)</f>
        <v>0</v>
      </c>
      <c r="DD355">
        <f>VLOOKUP($CM355,AutoSCAN_ORG!$B$1:$CF$2516,77,FALSE)</f>
        <v>0</v>
      </c>
      <c r="DE355">
        <f>VLOOKUP($CM355,AutoSCAN_ORG!$B$1:$CF$2516,78,FALSE)</f>
        <v>0</v>
      </c>
      <c r="DF355">
        <f>VLOOKUP($CM355,AutoSCAN_ORG!$B$1:$CF$2516,79,FALSE)</f>
        <v>10.89</v>
      </c>
      <c r="DG355">
        <f>VLOOKUP($CM355,AutoSCAN_ORG!$B$1:$CF$2516,80,FALSE)</f>
        <v>10.89</v>
      </c>
      <c r="DH355">
        <f>VLOOKUP($CM355,AutoSCAN_ORG!$B$1:$CF$2516,81,FALSE)</f>
        <v>1.4E-2</v>
      </c>
      <c r="DI355">
        <f>VLOOKUP($CM355,AutoSCAN_ORG!$B$1:$CF$2516,82,FALSE)</f>
        <v>3.1E-2</v>
      </c>
      <c r="DJ355">
        <f>VLOOKUP($CM355,AutoSCAN_ORG!$B$1:$CF$2516,83,FALSE)</f>
        <v>0.86599999999999999</v>
      </c>
    </row>
    <row r="356" spans="2:114" x14ac:dyDescent="0.35">
      <c r="B356" t="s">
        <v>4238</v>
      </c>
      <c r="C356">
        <v>361</v>
      </c>
      <c r="D356" t="s">
        <v>7778</v>
      </c>
      <c r="E356">
        <v>542</v>
      </c>
      <c r="F356">
        <v>1496.5060000000001</v>
      </c>
      <c r="G356">
        <v>10</v>
      </c>
      <c r="H356" t="s">
        <v>7782</v>
      </c>
      <c r="I356" t="s">
        <v>7773</v>
      </c>
      <c r="J356" t="s">
        <v>5753</v>
      </c>
      <c r="K356">
        <v>10</v>
      </c>
      <c r="L356">
        <v>0.54</v>
      </c>
      <c r="M356">
        <v>8</v>
      </c>
      <c r="N356">
        <v>9</v>
      </c>
      <c r="O356" t="s">
        <v>7560</v>
      </c>
      <c r="R356" t="s">
        <v>7784</v>
      </c>
      <c r="S356" t="s">
        <v>7774</v>
      </c>
      <c r="T356" t="s">
        <v>7206</v>
      </c>
      <c r="U356" t="s">
        <v>7527</v>
      </c>
      <c r="V356" t="s">
        <v>7527</v>
      </c>
      <c r="W356">
        <v>5.56</v>
      </c>
      <c r="X356" t="s">
        <v>7900</v>
      </c>
      <c r="Y356">
        <v>1.8</v>
      </c>
      <c r="Z356" t="s">
        <v>7774</v>
      </c>
      <c r="AA356" t="s">
        <v>7789</v>
      </c>
      <c r="AB356" t="s">
        <v>7774</v>
      </c>
      <c r="AF356" t="s">
        <v>5859</v>
      </c>
      <c r="AG356">
        <v>42.771147730000003</v>
      </c>
      <c r="AH356">
        <v>-82.03757401</v>
      </c>
      <c r="AI356">
        <v>203.4</v>
      </c>
      <c r="AJ356">
        <v>290</v>
      </c>
      <c r="AL356">
        <v>15</v>
      </c>
      <c r="AM356">
        <v>986</v>
      </c>
      <c r="AN356">
        <v>14.000999999999999</v>
      </c>
      <c r="AO356">
        <v>-420.685</v>
      </c>
      <c r="AP356">
        <v>2117</v>
      </c>
      <c r="AQ356">
        <v>2117</v>
      </c>
      <c r="AT356">
        <v>1.24</v>
      </c>
      <c r="AU356">
        <v>1.24</v>
      </c>
      <c r="AW356">
        <v>2.15</v>
      </c>
      <c r="AX356">
        <v>2.15</v>
      </c>
      <c r="BD356">
        <v>0.54</v>
      </c>
      <c r="BE356">
        <v>8</v>
      </c>
      <c r="BF356" t="s">
        <v>1451</v>
      </c>
      <c r="BG356" t="s">
        <v>4238</v>
      </c>
      <c r="BH356">
        <v>361</v>
      </c>
      <c r="BI356" t="s">
        <v>5753</v>
      </c>
      <c r="BJ356" t="s">
        <v>7773</v>
      </c>
      <c r="BK356">
        <v>361</v>
      </c>
      <c r="BL356">
        <v>1590</v>
      </c>
      <c r="BU356">
        <v>0.57999999999999996</v>
      </c>
      <c r="BV356">
        <v>0.57999999999999996</v>
      </c>
      <c r="BW356">
        <v>42.771147730000003</v>
      </c>
      <c r="BX356">
        <v>-82.03757401</v>
      </c>
      <c r="BY356">
        <v>4735923.608</v>
      </c>
      <c r="BZ356">
        <v>203.41800000000001</v>
      </c>
      <c r="CA356">
        <v>202.5</v>
      </c>
      <c r="CB356" t="s">
        <v>7525</v>
      </c>
      <c r="CC356">
        <v>7</v>
      </c>
      <c r="CE356">
        <v>12</v>
      </c>
      <c r="CF356">
        <v>12</v>
      </c>
      <c r="CG356" t="s">
        <v>5677</v>
      </c>
      <c r="CH356">
        <v>414</v>
      </c>
      <c r="CI356" t="s">
        <v>3290</v>
      </c>
      <c r="CJ356" t="s">
        <v>7332</v>
      </c>
      <c r="CK356">
        <v>5.56</v>
      </c>
      <c r="CL356">
        <v>1.8</v>
      </c>
      <c r="CM356" t="s">
        <v>4238</v>
      </c>
      <c r="CO356" t="str">
        <f>VLOOKUP(CM356,AutoSCAN_ORG!B361:CF2876,1,FALSE)</f>
        <v>AS00-0001072</v>
      </c>
      <c r="CP356">
        <f>VLOOKUP($CM356,AutoSCAN_ORG!$B$1:$CF$2516,2,FALSE)</f>
        <v>1496.501</v>
      </c>
      <c r="CQ356">
        <f>VLOOKUP($CM356,AutoSCAN_ORG!$B$1:$CF$2516,3,FALSE)</f>
        <v>10.928000000000001</v>
      </c>
      <c r="CR356">
        <f>VLOOKUP($CM356,AutoSCAN_ORG!$B$1:$CF$2516,4,FALSE)</f>
        <v>154.19200000000001</v>
      </c>
      <c r="CS356">
        <f>VLOOKUP($CM356,AutoSCAN_ORG!$B$1:$CF$2516,5,FALSE)</f>
        <v>9.0289999999999999</v>
      </c>
      <c r="CT356" t="str">
        <f>VLOOKUP($CM356,AutoSCAN_ORG!$B$1:$CF$2516,6,FALSE)</f>
        <v>MELO-CORR</v>
      </c>
      <c r="CU356">
        <f>VLOOKUP($CM356,AutoSCAN_ORG!$B$1:$CF$2516,7,FALSE)</f>
        <v>0</v>
      </c>
      <c r="CV356">
        <f>VLOOKUP($CM356,AutoSCAN_ORG!$B$1:$CF$2516,69,FALSE)</f>
        <v>0</v>
      </c>
      <c r="CW356">
        <f>VLOOKUP($CM356,AutoSCAN_ORG!$B$1:$CF$2516,70,FALSE)</f>
        <v>0</v>
      </c>
      <c r="CX356" t="str">
        <f>VLOOKUP($CM356,AutoSCAN_ORG!$B$1:$CF$2516,71,FALSE)</f>
        <v>Y</v>
      </c>
      <c r="CZ356" t="str">
        <f>VLOOKUP($CM356,AutoSCAN_ORG!$B$1:$CF$2516,73,FALSE)</f>
        <v>added</v>
      </c>
      <c r="DA356">
        <f>VLOOKUP($CM356,AutoSCAN_ORG!$B$1:$CF$2516,74,FALSE)</f>
        <v>0</v>
      </c>
      <c r="DB356">
        <f>VLOOKUP($CM356,AutoSCAN_ORG!$B$1:$CF$2516,75,FALSE)</f>
        <v>0</v>
      </c>
      <c r="DC356">
        <f>VLOOKUP($CM356,AutoSCAN_ORG!$B$1:$CF$2516,76,FALSE)</f>
        <v>0</v>
      </c>
      <c r="DD356">
        <f>VLOOKUP($CM356,AutoSCAN_ORG!$B$1:$CF$2516,77,FALSE)</f>
        <v>0</v>
      </c>
      <c r="DF356">
        <f>VLOOKUP($CM356,AutoSCAN_ORG!$B$1:$CF$2516,79,FALSE)</f>
        <v>9.74</v>
      </c>
      <c r="DG356">
        <f>VLOOKUP($CM356,AutoSCAN_ORG!$B$1:$CF$2516,80,FALSE)</f>
        <v>9.74</v>
      </c>
      <c r="DH356">
        <f>VLOOKUP($CM356,AutoSCAN_ORG!$B$1:$CF$2516,81,FALSE)</f>
        <v>0.01</v>
      </c>
      <c r="DI356">
        <f>VLOOKUP($CM356,AutoSCAN_ORG!$B$1:$CF$2516,82,FALSE)</f>
        <v>2.5000000000000001E-2</v>
      </c>
      <c r="DJ356">
        <f>VLOOKUP($CM356,AutoSCAN_ORG!$B$1:$CF$2516,83,FALSE)</f>
        <v>0.74299999999999999</v>
      </c>
    </row>
    <row r="357" spans="2:114" x14ac:dyDescent="0.35">
      <c r="B357" t="s">
        <v>4239</v>
      </c>
      <c r="C357">
        <v>362</v>
      </c>
      <c r="D357" t="s">
        <v>7778</v>
      </c>
      <c r="E357">
        <v>543</v>
      </c>
      <c r="F357">
        <v>1496.7139999999999</v>
      </c>
      <c r="G357">
        <v>10</v>
      </c>
      <c r="H357" t="s">
        <v>7782</v>
      </c>
      <c r="I357" t="s">
        <v>7773</v>
      </c>
      <c r="J357" t="s">
        <v>5753</v>
      </c>
      <c r="K357">
        <v>13</v>
      </c>
      <c r="L357">
        <v>0.71</v>
      </c>
      <c r="M357">
        <v>12</v>
      </c>
      <c r="N357">
        <v>10</v>
      </c>
      <c r="O357" t="s">
        <v>7901</v>
      </c>
      <c r="Q357">
        <v>32</v>
      </c>
      <c r="R357" t="s">
        <v>7784</v>
      </c>
      <c r="S357" t="s">
        <v>7774</v>
      </c>
      <c r="T357" t="s">
        <v>7206</v>
      </c>
      <c r="U357" t="s">
        <v>7527</v>
      </c>
      <c r="V357" t="s">
        <v>7527</v>
      </c>
      <c r="W357">
        <v>5.56</v>
      </c>
      <c r="X357" t="s">
        <v>7900</v>
      </c>
      <c r="Y357">
        <v>1.8</v>
      </c>
      <c r="Z357" t="s">
        <v>7774</v>
      </c>
      <c r="AA357" t="s">
        <v>7783</v>
      </c>
      <c r="AB357" t="s">
        <v>7774</v>
      </c>
      <c r="AF357" t="s">
        <v>5678</v>
      </c>
      <c r="AG357">
        <v>42.771145859999997</v>
      </c>
      <c r="AH357">
        <v>-82.0375741</v>
      </c>
      <c r="AI357">
        <v>203.4</v>
      </c>
      <c r="AJ357">
        <v>290</v>
      </c>
      <c r="AL357">
        <v>15</v>
      </c>
      <c r="AM357">
        <v>986</v>
      </c>
      <c r="AN357">
        <v>14.207000000000001</v>
      </c>
      <c r="AO357">
        <v>-414.92599999999999</v>
      </c>
      <c r="AP357">
        <v>2111</v>
      </c>
      <c r="AQ357">
        <v>2112</v>
      </c>
      <c r="AT357">
        <v>1.23</v>
      </c>
      <c r="AU357">
        <v>1.23</v>
      </c>
      <c r="AW357">
        <v>2.14</v>
      </c>
      <c r="AX357">
        <v>2.14</v>
      </c>
      <c r="BD357">
        <v>0.71</v>
      </c>
      <c r="BE357">
        <v>12</v>
      </c>
      <c r="BF357" t="s">
        <v>1452</v>
      </c>
      <c r="BG357" t="s">
        <v>4239</v>
      </c>
      <c r="BH357">
        <v>362</v>
      </c>
      <c r="BI357" t="s">
        <v>5753</v>
      </c>
      <c r="BJ357" t="s">
        <v>7773</v>
      </c>
      <c r="BK357">
        <v>362</v>
      </c>
      <c r="BL357">
        <v>1590</v>
      </c>
      <c r="BM357">
        <v>545</v>
      </c>
      <c r="BN357">
        <v>32</v>
      </c>
      <c r="BS357">
        <v>13</v>
      </c>
      <c r="BT357">
        <v>0.66</v>
      </c>
      <c r="BU357">
        <v>0.57999999999999996</v>
      </c>
      <c r="BV357">
        <v>0.57999999999999996</v>
      </c>
      <c r="BW357">
        <v>42.771145859999997</v>
      </c>
      <c r="BX357">
        <v>-82.0375741</v>
      </c>
      <c r="BY357">
        <v>4735923.4009999996</v>
      </c>
      <c r="BZ357">
        <v>203.41900000000001</v>
      </c>
      <c r="CA357">
        <v>200.1</v>
      </c>
      <c r="CB357" t="s">
        <v>7453</v>
      </c>
      <c r="CC357">
        <v>7</v>
      </c>
      <c r="CD357">
        <v>10</v>
      </c>
      <c r="CE357">
        <v>12</v>
      </c>
      <c r="CF357">
        <v>12</v>
      </c>
      <c r="CG357" t="s">
        <v>5677</v>
      </c>
      <c r="CH357">
        <v>414</v>
      </c>
      <c r="CI357" t="s">
        <v>3290</v>
      </c>
      <c r="CJ357" t="s">
        <v>7332</v>
      </c>
      <c r="CK357">
        <v>5.56</v>
      </c>
      <c r="CL357">
        <v>1.8</v>
      </c>
      <c r="CM357" t="s">
        <v>4239</v>
      </c>
      <c r="CO357" t="str">
        <f>VLOOKUP(CM357,AutoSCAN_ORG!B362:CF2877,1,FALSE)</f>
        <v>AS00-0001073</v>
      </c>
      <c r="CP357">
        <f>VLOOKUP($CM357,AutoSCAN_ORG!$B$1:$CF$2516,2,FALSE)</f>
        <v>1496.71</v>
      </c>
      <c r="CQ357">
        <f>VLOOKUP($CM357,AutoSCAN_ORG!$B$1:$CF$2516,3,FALSE)</f>
        <v>9.5570000000000004</v>
      </c>
      <c r="CR357">
        <f>VLOOKUP($CM357,AutoSCAN_ORG!$B$1:$CF$2516,4,FALSE)</f>
        <v>153.32900000000001</v>
      </c>
      <c r="CS357">
        <f>VLOOKUP($CM357,AutoSCAN_ORG!$B$1:$CF$2516,5,FALSE)</f>
        <v>6.2949999999999999</v>
      </c>
      <c r="CT357" t="str">
        <f>VLOOKUP($CM357,AutoSCAN_ORG!$B$1:$CF$2516,6,FALSE)</f>
        <v>MELO-CORR</v>
      </c>
      <c r="CU357">
        <f>VLOOKUP($CM357,AutoSCAN_ORG!$B$1:$CF$2516,7,FALSE)</f>
        <v>0</v>
      </c>
      <c r="CV357">
        <f>VLOOKUP($CM357,AutoSCAN_ORG!$B$1:$CF$2516,69,FALSE)</f>
        <v>0</v>
      </c>
      <c r="CW357">
        <f>VLOOKUP($CM357,AutoSCAN_ORG!$B$1:$CF$2516,70,FALSE)</f>
        <v>0</v>
      </c>
      <c r="CX357" t="str">
        <f>VLOOKUP($CM357,AutoSCAN_ORG!$B$1:$CF$2516,71,FALSE)</f>
        <v>Y</v>
      </c>
      <c r="CZ357">
        <f>VLOOKUP($CM357,AutoSCAN_ORG!$B$1:$CF$2516,73,FALSE)</f>
        <v>0</v>
      </c>
      <c r="DA357">
        <f>VLOOKUP($CM357,AutoSCAN_ORG!$B$1:$CF$2516,74,FALSE)</f>
        <v>0</v>
      </c>
      <c r="DB357">
        <f>VLOOKUP($CM357,AutoSCAN_ORG!$B$1:$CF$2516,75,FALSE)</f>
        <v>0</v>
      </c>
      <c r="DC357">
        <f>VLOOKUP($CM357,AutoSCAN_ORG!$B$1:$CF$2516,76,FALSE)</f>
        <v>0</v>
      </c>
      <c r="DD357">
        <f>VLOOKUP($CM357,AutoSCAN_ORG!$B$1:$CF$2516,77,FALSE)</f>
        <v>0</v>
      </c>
      <c r="DF357">
        <f>VLOOKUP($CM357,AutoSCAN_ORG!$B$1:$CF$2516,79,FALSE)</f>
        <v>12.8</v>
      </c>
      <c r="DG357">
        <f>VLOOKUP($CM357,AutoSCAN_ORG!$B$1:$CF$2516,80,FALSE)</f>
        <v>12.8</v>
      </c>
      <c r="DH357">
        <f>VLOOKUP($CM357,AutoSCAN_ORG!$B$1:$CF$2516,81,FALSE)</f>
        <v>2.1999999999999999E-2</v>
      </c>
      <c r="DI357">
        <f>VLOOKUP($CM357,AutoSCAN_ORG!$B$1:$CF$2516,82,FALSE)</f>
        <v>4.1000000000000002E-2</v>
      </c>
      <c r="DJ357">
        <f>VLOOKUP($CM357,AutoSCAN_ORG!$B$1:$CF$2516,83,FALSE)</f>
        <v>0.76200000000000001</v>
      </c>
    </row>
    <row r="358" spans="2:114" x14ac:dyDescent="0.35">
      <c r="B358" t="s">
        <v>4234</v>
      </c>
      <c r="C358">
        <v>356</v>
      </c>
      <c r="D358" t="s">
        <v>7778</v>
      </c>
      <c r="E358">
        <v>537</v>
      </c>
      <c r="F358">
        <v>1496.097</v>
      </c>
      <c r="G358">
        <v>10</v>
      </c>
      <c r="H358" t="s">
        <v>7782</v>
      </c>
      <c r="I358" t="s">
        <v>7773</v>
      </c>
      <c r="J358" t="s">
        <v>7852</v>
      </c>
      <c r="K358">
        <v>13</v>
      </c>
      <c r="L358">
        <v>0.7</v>
      </c>
      <c r="M358">
        <v>38</v>
      </c>
      <c r="N358">
        <v>24</v>
      </c>
      <c r="O358" t="s">
        <v>7556</v>
      </c>
      <c r="Q358">
        <v>31</v>
      </c>
      <c r="R358" t="s">
        <v>7784</v>
      </c>
      <c r="S358" t="s">
        <v>7774</v>
      </c>
      <c r="T358" t="s">
        <v>7206</v>
      </c>
      <c r="U358" t="s">
        <v>7527</v>
      </c>
      <c r="V358" t="s">
        <v>7527</v>
      </c>
      <c r="W358">
        <v>5.56</v>
      </c>
      <c r="X358" t="s">
        <v>7900</v>
      </c>
      <c r="Y358">
        <v>1.8</v>
      </c>
      <c r="Z358" t="s">
        <v>7774</v>
      </c>
      <c r="AA358" t="s">
        <v>7788</v>
      </c>
      <c r="AB358" t="s">
        <v>7774</v>
      </c>
      <c r="AC358">
        <v>10</v>
      </c>
      <c r="AF358" t="s">
        <v>5683</v>
      </c>
      <c r="AG358">
        <v>42.77115156</v>
      </c>
      <c r="AH358">
        <v>-82.037573809999998</v>
      </c>
      <c r="AI358">
        <v>203.4</v>
      </c>
      <c r="AJ358">
        <v>290</v>
      </c>
      <c r="AL358">
        <v>15</v>
      </c>
      <c r="AM358">
        <v>986</v>
      </c>
      <c r="AN358">
        <v>13.577999999999999</v>
      </c>
      <c r="AO358">
        <v>-412.57799999999997</v>
      </c>
      <c r="AP358">
        <v>2073</v>
      </c>
      <c r="AQ358">
        <v>2069</v>
      </c>
      <c r="AT358">
        <v>1.21</v>
      </c>
      <c r="AU358">
        <v>1.21</v>
      </c>
      <c r="AW358">
        <v>2.1</v>
      </c>
      <c r="AX358">
        <v>2.1</v>
      </c>
      <c r="BD358">
        <v>0.55000000000000004</v>
      </c>
      <c r="BE358">
        <v>38</v>
      </c>
      <c r="BF358" t="s">
        <v>8693</v>
      </c>
      <c r="BG358" t="s">
        <v>4234</v>
      </c>
      <c r="BH358">
        <v>356</v>
      </c>
      <c r="BI358" t="s">
        <v>7852</v>
      </c>
      <c r="BJ358" t="s">
        <v>7773</v>
      </c>
      <c r="BK358">
        <v>356</v>
      </c>
      <c r="BL358">
        <v>1590</v>
      </c>
      <c r="BM358">
        <v>537</v>
      </c>
      <c r="BN358">
        <v>31</v>
      </c>
      <c r="BO358" t="s">
        <v>8660</v>
      </c>
      <c r="BS358">
        <v>13</v>
      </c>
      <c r="BT358">
        <v>0.67</v>
      </c>
      <c r="BU358">
        <v>0.6</v>
      </c>
      <c r="BV358">
        <v>0.59</v>
      </c>
      <c r="BW358">
        <v>42.77115156</v>
      </c>
      <c r="BX358">
        <v>-82.037573809999998</v>
      </c>
      <c r="BY358">
        <v>4735924.0329999998</v>
      </c>
      <c r="BZ358">
        <v>203.416</v>
      </c>
      <c r="CA358">
        <v>199.1</v>
      </c>
      <c r="CB358" t="s">
        <v>7455</v>
      </c>
      <c r="CC358">
        <v>7</v>
      </c>
      <c r="CD358">
        <v>10</v>
      </c>
      <c r="CE358">
        <v>11</v>
      </c>
      <c r="CF358">
        <v>11</v>
      </c>
      <c r="CG358" t="s">
        <v>5677</v>
      </c>
      <c r="CH358">
        <v>414</v>
      </c>
      <c r="CI358" t="s">
        <v>5823</v>
      </c>
      <c r="CJ358" t="s">
        <v>8661</v>
      </c>
      <c r="CK358">
        <v>5.56</v>
      </c>
      <c r="CM358" t="s">
        <v>4234</v>
      </c>
      <c r="CO358" t="str">
        <f>VLOOKUP(CM358,AutoSCAN_ORG!B356:CF2871,1,FALSE)</f>
        <v>AS00-0001068</v>
      </c>
      <c r="CP358">
        <f>VLOOKUP($CM358,AutoSCAN_ORG!$B$1:$CF$2516,2,FALSE)</f>
        <v>1496.106</v>
      </c>
      <c r="CQ358">
        <f>VLOOKUP($CM358,AutoSCAN_ORG!$B$1:$CF$2516,3,FALSE)</f>
        <v>10.446999999999999</v>
      </c>
      <c r="CR358">
        <f>VLOOKUP($CM358,AutoSCAN_ORG!$B$1:$CF$2516,4,FALSE)</f>
        <v>151.05500000000001</v>
      </c>
      <c r="CS358">
        <f>VLOOKUP($CM358,AutoSCAN_ORG!$B$1:$CF$2516,5,FALSE)</f>
        <v>6.2949999999999999</v>
      </c>
      <c r="CT358" t="str">
        <f>VLOOKUP($CM358,AutoSCAN_ORG!$B$1:$CF$2516,6,FALSE)</f>
        <v>MELO-CORR</v>
      </c>
      <c r="CU358">
        <f>VLOOKUP($CM358,AutoSCAN_ORG!$B$1:$CF$2516,7,FALSE)</f>
        <v>0</v>
      </c>
      <c r="CV358">
        <f>VLOOKUP($CM358,AutoSCAN_ORG!$B$1:$CF$2516,69,FALSE)</f>
        <v>0</v>
      </c>
      <c r="CW358">
        <f>VLOOKUP($CM358,AutoSCAN_ORG!$B$1:$CF$2516,70,FALSE)</f>
        <v>0</v>
      </c>
      <c r="CX358" t="str">
        <f>VLOOKUP($CM358,AutoSCAN_ORG!$B$1:$CF$2516,71,FALSE)</f>
        <v>Y</v>
      </c>
      <c r="CY358">
        <f>VLOOKUP($CM358,AutoSCAN_ORG!$B$1:$CF$2516,72,FALSE)</f>
        <v>0</v>
      </c>
      <c r="CZ358">
        <f>VLOOKUP($CM358,AutoSCAN_ORG!$B$1:$CF$2516,73,FALSE)</f>
        <v>0</v>
      </c>
      <c r="DA358">
        <f>VLOOKUP($CM358,AutoSCAN_ORG!$B$1:$CF$2516,74,FALSE)</f>
        <v>0</v>
      </c>
      <c r="DB358">
        <f>VLOOKUP($CM358,AutoSCAN_ORG!$B$1:$CF$2516,75,FALSE)</f>
        <v>0</v>
      </c>
      <c r="DC358">
        <f>VLOOKUP($CM358,AutoSCAN_ORG!$B$1:$CF$2516,76,FALSE)</f>
        <v>0</v>
      </c>
      <c r="DD358">
        <f>VLOOKUP($CM358,AutoSCAN_ORG!$B$1:$CF$2516,77,FALSE)</f>
        <v>0</v>
      </c>
      <c r="DE358">
        <f>VLOOKUP($CM358,AutoSCAN_ORG!$B$1:$CF$2516,78,FALSE)</f>
        <v>0</v>
      </c>
      <c r="DF358">
        <f>VLOOKUP($CM358,AutoSCAN_ORG!$B$1:$CF$2516,79,FALSE)</f>
        <v>12.53</v>
      </c>
      <c r="DG358">
        <f>VLOOKUP($CM358,AutoSCAN_ORG!$B$1:$CF$2516,80,FALSE)</f>
        <v>12.53</v>
      </c>
      <c r="DH358">
        <f>VLOOKUP($CM358,AutoSCAN_ORG!$B$1:$CF$2516,81,FALSE)</f>
        <v>-1E-3</v>
      </c>
      <c r="DI358">
        <f>VLOOKUP($CM358,AutoSCAN_ORG!$B$1:$CF$2516,82,FALSE)</f>
        <v>-2E-3</v>
      </c>
      <c r="DJ358">
        <f>VLOOKUP($CM358,AutoSCAN_ORG!$B$1:$CF$2516,83,FALSE)</f>
        <v>0.86499999999999999</v>
      </c>
    </row>
    <row r="359" spans="2:114" x14ac:dyDescent="0.35">
      <c r="B359" t="s">
        <v>4240</v>
      </c>
      <c r="C359">
        <v>363</v>
      </c>
      <c r="D359" t="s">
        <v>7778</v>
      </c>
      <c r="E359">
        <v>544</v>
      </c>
      <c r="F359">
        <v>1496.7439999999999</v>
      </c>
      <c r="G359">
        <v>10</v>
      </c>
      <c r="H359" t="s">
        <v>7782</v>
      </c>
      <c r="I359" t="s">
        <v>7773</v>
      </c>
      <c r="J359" t="s">
        <v>5753</v>
      </c>
      <c r="K359">
        <v>12</v>
      </c>
      <c r="L359">
        <v>0.68</v>
      </c>
      <c r="M359">
        <v>9</v>
      </c>
      <c r="N359">
        <v>9</v>
      </c>
      <c r="O359" t="s">
        <v>7901</v>
      </c>
      <c r="Q359">
        <v>32</v>
      </c>
      <c r="R359" t="s">
        <v>7784</v>
      </c>
      <c r="S359" t="s">
        <v>7774</v>
      </c>
      <c r="T359" t="s">
        <v>7206</v>
      </c>
      <c r="U359" t="s">
        <v>7527</v>
      </c>
      <c r="V359" t="s">
        <v>7527</v>
      </c>
      <c r="W359">
        <v>5.56</v>
      </c>
      <c r="X359" t="s">
        <v>7900</v>
      </c>
      <c r="Y359">
        <v>1.8</v>
      </c>
      <c r="Z359" t="s">
        <v>7774</v>
      </c>
      <c r="AA359" t="s">
        <v>7789</v>
      </c>
      <c r="AB359" t="s">
        <v>7774</v>
      </c>
      <c r="AF359" t="s">
        <v>5678</v>
      </c>
      <c r="AG359">
        <v>42.771145570000002</v>
      </c>
      <c r="AH359">
        <v>-82.037574120000002</v>
      </c>
      <c r="AI359">
        <v>203.4</v>
      </c>
      <c r="AJ359">
        <v>290</v>
      </c>
      <c r="AL359">
        <v>15</v>
      </c>
      <c r="AM359">
        <v>986</v>
      </c>
      <c r="AN359">
        <v>14.239000000000001</v>
      </c>
      <c r="AO359">
        <v>-414.166</v>
      </c>
      <c r="AP359">
        <v>2115</v>
      </c>
      <c r="AQ359">
        <v>2116</v>
      </c>
      <c r="AT359">
        <v>1.24</v>
      </c>
      <c r="AU359">
        <v>1.24</v>
      </c>
      <c r="AW359">
        <v>2.15</v>
      </c>
      <c r="AX359">
        <v>2.14</v>
      </c>
      <c r="BD359">
        <v>0.68</v>
      </c>
      <c r="BE359">
        <v>9</v>
      </c>
      <c r="BF359" t="s">
        <v>1453</v>
      </c>
      <c r="BG359" t="s">
        <v>4240</v>
      </c>
      <c r="BH359">
        <v>363</v>
      </c>
      <c r="BI359" t="s">
        <v>5753</v>
      </c>
      <c r="BJ359" t="s">
        <v>7773</v>
      </c>
      <c r="BK359">
        <v>363</v>
      </c>
      <c r="BL359">
        <v>1590</v>
      </c>
      <c r="BM359">
        <v>545</v>
      </c>
      <c r="BN359">
        <v>32</v>
      </c>
      <c r="BS359">
        <v>13</v>
      </c>
      <c r="BT359">
        <v>0.66</v>
      </c>
      <c r="BU359">
        <v>0.57999999999999996</v>
      </c>
      <c r="BV359">
        <v>0.57999999999999996</v>
      </c>
      <c r="BW359">
        <v>42.771145570000002</v>
      </c>
      <c r="BX359">
        <v>-82.037574120000002</v>
      </c>
      <c r="BY359">
        <v>4735923.3689999999</v>
      </c>
      <c r="BZ359">
        <v>203.41900000000001</v>
      </c>
      <c r="CA359">
        <v>199.8</v>
      </c>
      <c r="CB359" t="s">
        <v>7453</v>
      </c>
      <c r="CC359">
        <v>7</v>
      </c>
      <c r="CD359">
        <v>10</v>
      </c>
      <c r="CE359">
        <v>12</v>
      </c>
      <c r="CF359">
        <v>12</v>
      </c>
      <c r="CG359" t="s">
        <v>5677</v>
      </c>
      <c r="CH359">
        <v>414</v>
      </c>
      <c r="CI359" t="s">
        <v>3290</v>
      </c>
      <c r="CJ359" t="s">
        <v>7332</v>
      </c>
      <c r="CK359">
        <v>5.56</v>
      </c>
      <c r="CL359">
        <v>1.7</v>
      </c>
      <c r="CM359" t="s">
        <v>4240</v>
      </c>
      <c r="CO359" t="str">
        <f>VLOOKUP(CM359,AutoSCAN_ORG!B363:CF2878,1,FALSE)</f>
        <v>AS00-0001074</v>
      </c>
      <c r="CP359">
        <f>VLOOKUP($CM359,AutoSCAN_ORG!$B$1:$CF$2516,2,FALSE)</f>
        <v>1496.742</v>
      </c>
      <c r="CQ359">
        <f>VLOOKUP($CM359,AutoSCAN_ORG!$B$1:$CF$2516,3,FALSE)</f>
        <v>8</v>
      </c>
      <c r="CR359">
        <f>VLOOKUP($CM359,AutoSCAN_ORG!$B$1:$CF$2516,4,FALSE)</f>
        <v>153.994</v>
      </c>
      <c r="CS359">
        <f>VLOOKUP($CM359,AutoSCAN_ORG!$B$1:$CF$2516,5,FALSE)</f>
        <v>6.2949999999999999</v>
      </c>
      <c r="CT359" t="str">
        <f>VLOOKUP($CM359,AutoSCAN_ORG!$B$1:$CF$2516,6,FALSE)</f>
        <v>MELO-CORR</v>
      </c>
      <c r="CU359">
        <f>VLOOKUP($CM359,AutoSCAN_ORG!$B$1:$CF$2516,7,FALSE)</f>
        <v>0</v>
      </c>
      <c r="CV359">
        <f>VLOOKUP($CM359,AutoSCAN_ORG!$B$1:$CF$2516,69,FALSE)</f>
        <v>0</v>
      </c>
      <c r="CW359">
        <f>VLOOKUP($CM359,AutoSCAN_ORG!$B$1:$CF$2516,70,FALSE)</f>
        <v>0</v>
      </c>
      <c r="CX359" t="str">
        <f>VLOOKUP($CM359,AutoSCAN_ORG!$B$1:$CF$2516,71,FALSE)</f>
        <v>Y</v>
      </c>
      <c r="CZ359" t="str">
        <f>VLOOKUP($CM359,AutoSCAN_ORG!$B$1:$CF$2516,73,FALSE)</f>
        <v>added</v>
      </c>
      <c r="DA359">
        <f>VLOOKUP($CM359,AutoSCAN_ORG!$B$1:$CF$2516,74,FALSE)</f>
        <v>0</v>
      </c>
      <c r="DB359">
        <f>VLOOKUP($CM359,AutoSCAN_ORG!$B$1:$CF$2516,75,FALSE)</f>
        <v>0</v>
      </c>
      <c r="DC359">
        <f>VLOOKUP($CM359,AutoSCAN_ORG!$B$1:$CF$2516,76,FALSE)</f>
        <v>0</v>
      </c>
      <c r="DD359">
        <f>VLOOKUP($CM359,AutoSCAN_ORG!$B$1:$CF$2516,77,FALSE)</f>
        <v>0</v>
      </c>
      <c r="DF359">
        <f>VLOOKUP($CM359,AutoSCAN_ORG!$B$1:$CF$2516,79,FALSE)</f>
        <v>12.2</v>
      </c>
      <c r="DG359">
        <f>VLOOKUP($CM359,AutoSCAN_ORG!$B$1:$CF$2516,80,FALSE)</f>
        <v>12.2</v>
      </c>
      <c r="DH359">
        <f>VLOOKUP($CM359,AutoSCAN_ORG!$B$1:$CF$2516,81,FALSE)</f>
        <v>2.1000000000000001E-2</v>
      </c>
      <c r="DI359">
        <f>VLOOKUP($CM359,AutoSCAN_ORG!$B$1:$CF$2516,82,FALSE)</f>
        <v>4.2999999999999997E-2</v>
      </c>
      <c r="DJ359">
        <f>VLOOKUP($CM359,AutoSCAN_ORG!$B$1:$CF$2516,83,FALSE)</f>
        <v>0.75900000000000001</v>
      </c>
    </row>
    <row r="360" spans="2:114" x14ac:dyDescent="0.35">
      <c r="B360" t="s">
        <v>4241</v>
      </c>
      <c r="C360">
        <v>365</v>
      </c>
      <c r="D360" t="s">
        <v>7778</v>
      </c>
      <c r="E360">
        <v>546</v>
      </c>
      <c r="F360">
        <v>1496.777</v>
      </c>
      <c r="G360">
        <v>10</v>
      </c>
      <c r="H360" t="s">
        <v>7782</v>
      </c>
      <c r="I360" t="s">
        <v>7773</v>
      </c>
      <c r="J360" t="s">
        <v>5753</v>
      </c>
      <c r="K360">
        <v>14</v>
      </c>
      <c r="L360">
        <v>0.75</v>
      </c>
      <c r="M360">
        <v>9</v>
      </c>
      <c r="N360">
        <v>8</v>
      </c>
      <c r="O360" t="s">
        <v>7560</v>
      </c>
      <c r="Q360">
        <v>32</v>
      </c>
      <c r="R360" t="s">
        <v>7784</v>
      </c>
      <c r="S360" t="s">
        <v>7774</v>
      </c>
      <c r="T360" t="s">
        <v>7206</v>
      </c>
      <c r="U360" t="s">
        <v>7527</v>
      </c>
      <c r="V360" t="s">
        <v>7527</v>
      </c>
      <c r="W360">
        <v>5.56</v>
      </c>
      <c r="X360" t="s">
        <v>7900</v>
      </c>
      <c r="Y360">
        <v>1.8</v>
      </c>
      <c r="Z360" t="s">
        <v>7774</v>
      </c>
      <c r="AA360" t="s">
        <v>7789</v>
      </c>
      <c r="AB360" t="s">
        <v>7774</v>
      </c>
      <c r="AF360" t="s">
        <v>5678</v>
      </c>
      <c r="AG360">
        <v>42.771145279999999</v>
      </c>
      <c r="AH360">
        <v>-82.037574140000004</v>
      </c>
      <c r="AI360">
        <v>203.4</v>
      </c>
      <c r="AJ360">
        <v>290</v>
      </c>
      <c r="AL360">
        <v>15</v>
      </c>
      <c r="AM360">
        <v>986</v>
      </c>
      <c r="AN360">
        <v>14.272</v>
      </c>
      <c r="AO360">
        <v>-421.07</v>
      </c>
      <c r="AP360">
        <v>2115</v>
      </c>
      <c r="AQ360">
        <v>2115</v>
      </c>
      <c r="AT360">
        <v>1.24</v>
      </c>
      <c r="AU360">
        <v>1.23</v>
      </c>
      <c r="AW360">
        <v>2.14</v>
      </c>
      <c r="AX360">
        <v>2.14</v>
      </c>
      <c r="BD360">
        <v>0.75</v>
      </c>
      <c r="BE360">
        <v>9</v>
      </c>
      <c r="BF360" t="s">
        <v>1454</v>
      </c>
      <c r="BG360" t="s">
        <v>4241</v>
      </c>
      <c r="BH360">
        <v>365</v>
      </c>
      <c r="BI360" t="s">
        <v>5753</v>
      </c>
      <c r="BJ360" t="s">
        <v>7773</v>
      </c>
      <c r="BK360">
        <v>365</v>
      </c>
      <c r="BL360">
        <v>1590</v>
      </c>
      <c r="BM360">
        <v>545</v>
      </c>
      <c r="BN360">
        <v>32</v>
      </c>
      <c r="BS360">
        <v>13</v>
      </c>
      <c r="BT360">
        <v>0.66</v>
      </c>
      <c r="BU360">
        <v>0.57999999999999996</v>
      </c>
      <c r="BV360">
        <v>0.57999999999999996</v>
      </c>
      <c r="BW360">
        <v>42.771145279999999</v>
      </c>
      <c r="BX360">
        <v>-82.037574140000004</v>
      </c>
      <c r="BY360">
        <v>4735923.3360000001</v>
      </c>
      <c r="BZ360">
        <v>203.41900000000001</v>
      </c>
      <c r="CA360">
        <v>202.7</v>
      </c>
      <c r="CB360" t="s">
        <v>7525</v>
      </c>
      <c r="CC360">
        <v>7</v>
      </c>
      <c r="CD360">
        <v>10</v>
      </c>
      <c r="CE360">
        <v>12</v>
      </c>
      <c r="CF360">
        <v>12</v>
      </c>
      <c r="CG360" t="s">
        <v>5677</v>
      </c>
      <c r="CH360">
        <v>414</v>
      </c>
      <c r="CI360" t="s">
        <v>3290</v>
      </c>
      <c r="CJ360" t="s">
        <v>7332</v>
      </c>
      <c r="CK360">
        <v>5.56</v>
      </c>
      <c r="CL360">
        <v>1.8</v>
      </c>
      <c r="CM360" t="s">
        <v>4241</v>
      </c>
      <c r="CO360" t="str">
        <f>VLOOKUP(CM360,AutoSCAN_ORG!B365:CF2880,1,FALSE)</f>
        <v>AS00-0001075</v>
      </c>
      <c r="CP360">
        <f>VLOOKUP($CM360,AutoSCAN_ORG!$B$1:$CF$2516,2,FALSE)</f>
        <v>1496.7739999999999</v>
      </c>
      <c r="CQ360">
        <f>VLOOKUP($CM360,AutoSCAN_ORG!$B$1:$CF$2516,3,FALSE)</f>
        <v>8.36</v>
      </c>
      <c r="CR360">
        <f>VLOOKUP($CM360,AutoSCAN_ORG!$B$1:$CF$2516,4,FALSE)</f>
        <v>155.22399999999999</v>
      </c>
      <c r="CS360">
        <f>VLOOKUP($CM360,AutoSCAN_ORG!$B$1:$CF$2516,5,FALSE)</f>
        <v>6.2949999999999999</v>
      </c>
      <c r="CT360" t="str">
        <f>VLOOKUP($CM360,AutoSCAN_ORG!$B$1:$CF$2516,6,FALSE)</f>
        <v>MELO-CORR</v>
      </c>
      <c r="CU360">
        <f>VLOOKUP($CM360,AutoSCAN_ORG!$B$1:$CF$2516,7,FALSE)</f>
        <v>0</v>
      </c>
      <c r="CV360">
        <f>VLOOKUP($CM360,AutoSCAN_ORG!$B$1:$CF$2516,69,FALSE)</f>
        <v>0</v>
      </c>
      <c r="CW360">
        <f>VLOOKUP($CM360,AutoSCAN_ORG!$B$1:$CF$2516,70,FALSE)</f>
        <v>0</v>
      </c>
      <c r="CX360" t="str">
        <f>VLOOKUP($CM360,AutoSCAN_ORG!$B$1:$CF$2516,71,FALSE)</f>
        <v>Y</v>
      </c>
      <c r="CZ360" t="str">
        <f>VLOOKUP($CM360,AutoSCAN_ORG!$B$1:$CF$2516,73,FALSE)</f>
        <v>added</v>
      </c>
      <c r="DA360">
        <f>VLOOKUP($CM360,AutoSCAN_ORG!$B$1:$CF$2516,74,FALSE)</f>
        <v>0</v>
      </c>
      <c r="DB360">
        <f>VLOOKUP($CM360,AutoSCAN_ORG!$B$1:$CF$2516,75,FALSE)</f>
        <v>0</v>
      </c>
      <c r="DC360">
        <f>VLOOKUP($CM360,AutoSCAN_ORG!$B$1:$CF$2516,76,FALSE)</f>
        <v>0</v>
      </c>
      <c r="DD360">
        <f>VLOOKUP($CM360,AutoSCAN_ORG!$B$1:$CF$2516,77,FALSE)</f>
        <v>0</v>
      </c>
      <c r="DF360">
        <f>VLOOKUP($CM360,AutoSCAN_ORG!$B$1:$CF$2516,79,FALSE)</f>
        <v>13.57</v>
      </c>
      <c r="DG360">
        <f>VLOOKUP($CM360,AutoSCAN_ORG!$B$1:$CF$2516,80,FALSE)</f>
        <v>13.57</v>
      </c>
      <c r="DH360">
        <f>VLOOKUP($CM360,AutoSCAN_ORG!$B$1:$CF$2516,81,FALSE)</f>
        <v>1.2E-2</v>
      </c>
      <c r="DI360">
        <f>VLOOKUP($CM360,AutoSCAN_ORG!$B$1:$CF$2516,82,FALSE)</f>
        <v>3.1E-2</v>
      </c>
      <c r="DJ360">
        <f>VLOOKUP($CM360,AutoSCAN_ORG!$B$1:$CF$2516,83,FALSE)</f>
        <v>0.75700000000000001</v>
      </c>
    </row>
    <row r="361" spans="2:114" x14ac:dyDescent="0.35">
      <c r="B361" t="s">
        <v>4242</v>
      </c>
      <c r="C361">
        <v>366</v>
      </c>
      <c r="D361" t="s">
        <v>7778</v>
      </c>
      <c r="E361">
        <v>547</v>
      </c>
      <c r="F361">
        <v>1496.8920000000001</v>
      </c>
      <c r="G361">
        <v>10</v>
      </c>
      <c r="H361" t="s">
        <v>7782</v>
      </c>
      <c r="I361" t="s">
        <v>7773</v>
      </c>
      <c r="J361" t="s">
        <v>5753</v>
      </c>
      <c r="K361">
        <v>12</v>
      </c>
      <c r="L361">
        <v>0.66</v>
      </c>
      <c r="M361">
        <v>10</v>
      </c>
      <c r="N361">
        <v>6</v>
      </c>
      <c r="O361" t="s">
        <v>7335</v>
      </c>
      <c r="Q361">
        <v>33</v>
      </c>
      <c r="R361" t="s">
        <v>7784</v>
      </c>
      <c r="S361" t="s">
        <v>7774</v>
      </c>
      <c r="T361" t="s">
        <v>7206</v>
      </c>
      <c r="U361" t="s">
        <v>7527</v>
      </c>
      <c r="V361" t="s">
        <v>7527</v>
      </c>
      <c r="W361">
        <v>5.56</v>
      </c>
      <c r="X361" t="s">
        <v>7900</v>
      </c>
      <c r="Y361">
        <v>1.8</v>
      </c>
      <c r="Z361" t="s">
        <v>7774</v>
      </c>
      <c r="AA361" t="s">
        <v>7783</v>
      </c>
      <c r="AB361" t="s">
        <v>7774</v>
      </c>
      <c r="AF361" t="s">
        <v>5678</v>
      </c>
      <c r="AG361">
        <v>42.771144239999998</v>
      </c>
      <c r="AH361">
        <v>-82.037574190000001</v>
      </c>
      <c r="AI361">
        <v>203.4</v>
      </c>
      <c r="AJ361">
        <v>290</v>
      </c>
      <c r="AL361">
        <v>15</v>
      </c>
      <c r="AM361">
        <v>986</v>
      </c>
      <c r="AN361">
        <v>14.387</v>
      </c>
      <c r="AO361">
        <v>-410.34100000000001</v>
      </c>
      <c r="AP361">
        <v>2114</v>
      </c>
      <c r="AQ361">
        <v>2115</v>
      </c>
      <c r="AT361">
        <v>1.23</v>
      </c>
      <c r="AU361">
        <v>1.23</v>
      </c>
      <c r="AW361">
        <v>2.14</v>
      </c>
      <c r="AX361">
        <v>2.14</v>
      </c>
      <c r="BD361">
        <v>0.66</v>
      </c>
      <c r="BE361">
        <v>10</v>
      </c>
      <c r="BF361" t="s">
        <v>1455</v>
      </c>
      <c r="BG361" t="s">
        <v>4242</v>
      </c>
      <c r="BH361">
        <v>366</v>
      </c>
      <c r="BI361" t="s">
        <v>5753</v>
      </c>
      <c r="BJ361" t="s">
        <v>7773</v>
      </c>
      <c r="BK361">
        <v>366</v>
      </c>
      <c r="BL361">
        <v>1590</v>
      </c>
      <c r="BM361">
        <v>548</v>
      </c>
      <c r="BN361">
        <v>33</v>
      </c>
      <c r="BS361">
        <v>13</v>
      </c>
      <c r="BT361">
        <v>0.66</v>
      </c>
      <c r="BU361">
        <v>0.57999999999999996</v>
      </c>
      <c r="BV361">
        <v>0.57999999999999996</v>
      </c>
      <c r="BW361">
        <v>42.771144239999998</v>
      </c>
      <c r="BX361">
        <v>-82.037574190000001</v>
      </c>
      <c r="BY361">
        <v>4735923.2209999999</v>
      </c>
      <c r="BZ361">
        <v>203.42</v>
      </c>
      <c r="CA361">
        <v>211.4</v>
      </c>
      <c r="CB361" t="s">
        <v>7338</v>
      </c>
      <c r="CC361">
        <v>7</v>
      </c>
      <c r="CD361">
        <v>10</v>
      </c>
      <c r="CE361">
        <v>12</v>
      </c>
      <c r="CF361">
        <v>12</v>
      </c>
      <c r="CG361" t="s">
        <v>5677</v>
      </c>
      <c r="CH361">
        <v>414</v>
      </c>
      <c r="CI361" t="s">
        <v>3290</v>
      </c>
      <c r="CJ361" t="s">
        <v>7332</v>
      </c>
      <c r="CK361">
        <v>5.56</v>
      </c>
      <c r="CL361">
        <v>1.8</v>
      </c>
      <c r="CM361" t="s">
        <v>4242</v>
      </c>
      <c r="CO361" t="str">
        <f>VLOOKUP(CM361,AutoSCAN_ORG!B366:CF2881,1,FALSE)</f>
        <v>AS00-0001076</v>
      </c>
      <c r="CP361">
        <f>VLOOKUP($CM361,AutoSCAN_ORG!$B$1:$CF$2516,2,FALSE)</f>
        <v>1496.8869999999999</v>
      </c>
      <c r="CQ361">
        <f>VLOOKUP($CM361,AutoSCAN_ORG!$B$1:$CF$2516,3,FALSE)</f>
        <v>12.429</v>
      </c>
      <c r="CR361">
        <f>VLOOKUP($CM361,AutoSCAN_ORG!$B$1:$CF$2516,4,FALSE)</f>
        <v>146.78299999999999</v>
      </c>
      <c r="CS361">
        <f>VLOOKUP($CM361,AutoSCAN_ORG!$B$1:$CF$2516,5,FALSE)</f>
        <v>6.2949999999999999</v>
      </c>
      <c r="CT361" t="str">
        <f>VLOOKUP($CM361,AutoSCAN_ORG!$B$1:$CF$2516,6,FALSE)</f>
        <v>MELO-CORR</v>
      </c>
      <c r="CU361">
        <f>VLOOKUP($CM361,AutoSCAN_ORG!$B$1:$CF$2516,7,FALSE)</f>
        <v>0</v>
      </c>
      <c r="CV361">
        <f>VLOOKUP($CM361,AutoSCAN_ORG!$B$1:$CF$2516,69,FALSE)</f>
        <v>0</v>
      </c>
      <c r="CW361">
        <f>VLOOKUP($CM361,AutoSCAN_ORG!$B$1:$CF$2516,70,FALSE)</f>
        <v>0</v>
      </c>
      <c r="CX361" t="str">
        <f>VLOOKUP($CM361,AutoSCAN_ORG!$B$1:$CF$2516,71,FALSE)</f>
        <v>Y</v>
      </c>
      <c r="CZ361" t="str">
        <f>VLOOKUP($CM361,AutoSCAN_ORG!$B$1:$CF$2516,73,FALSE)</f>
        <v>added</v>
      </c>
      <c r="DA361">
        <f>VLOOKUP($CM361,AutoSCAN_ORG!$B$1:$CF$2516,74,FALSE)</f>
        <v>0</v>
      </c>
      <c r="DB361">
        <f>VLOOKUP($CM361,AutoSCAN_ORG!$B$1:$CF$2516,75,FALSE)</f>
        <v>0</v>
      </c>
      <c r="DC361">
        <f>VLOOKUP($CM361,AutoSCAN_ORG!$B$1:$CF$2516,76,FALSE)</f>
        <v>0</v>
      </c>
      <c r="DD361">
        <f>VLOOKUP($CM361,AutoSCAN_ORG!$B$1:$CF$2516,77,FALSE)</f>
        <v>0</v>
      </c>
      <c r="DF361">
        <f>VLOOKUP($CM361,AutoSCAN_ORG!$B$1:$CF$2516,79,FALSE)</f>
        <v>11.95</v>
      </c>
      <c r="DG361">
        <f>VLOOKUP($CM361,AutoSCAN_ORG!$B$1:$CF$2516,80,FALSE)</f>
        <v>11.95</v>
      </c>
      <c r="DH361">
        <f>VLOOKUP($CM361,AutoSCAN_ORG!$B$1:$CF$2516,81,FALSE)</f>
        <v>1.2999999999999999E-2</v>
      </c>
      <c r="DI361">
        <f>VLOOKUP($CM361,AutoSCAN_ORG!$B$1:$CF$2516,82,FALSE)</f>
        <v>3.2000000000000001E-2</v>
      </c>
      <c r="DJ361">
        <f>VLOOKUP($CM361,AutoSCAN_ORG!$B$1:$CF$2516,83,FALSE)</f>
        <v>0.75800000000000001</v>
      </c>
    </row>
    <row r="362" spans="2:114" x14ac:dyDescent="0.35">
      <c r="B362" t="s">
        <v>4243</v>
      </c>
      <c r="C362">
        <v>368</v>
      </c>
      <c r="D362" t="s">
        <v>7778</v>
      </c>
      <c r="E362">
        <v>549</v>
      </c>
      <c r="F362">
        <v>1496.9169999999999</v>
      </c>
      <c r="G362">
        <v>10</v>
      </c>
      <c r="H362" t="s">
        <v>7782</v>
      </c>
      <c r="I362" t="s">
        <v>7773</v>
      </c>
      <c r="J362" t="s">
        <v>5753</v>
      </c>
      <c r="K362">
        <v>12</v>
      </c>
      <c r="L362">
        <v>0.69</v>
      </c>
      <c r="M362">
        <v>8</v>
      </c>
      <c r="N362">
        <v>8</v>
      </c>
      <c r="O362" t="s">
        <v>7562</v>
      </c>
      <c r="Q362">
        <v>33</v>
      </c>
      <c r="R362" t="s">
        <v>7784</v>
      </c>
      <c r="S362" t="s">
        <v>7774</v>
      </c>
      <c r="T362" t="s">
        <v>7206</v>
      </c>
      <c r="U362" t="s">
        <v>7527</v>
      </c>
      <c r="V362" t="s">
        <v>7527</v>
      </c>
      <c r="W362">
        <v>5.56</v>
      </c>
      <c r="X362" t="s">
        <v>7900</v>
      </c>
      <c r="Y362">
        <v>1.8</v>
      </c>
      <c r="Z362" t="s">
        <v>7774</v>
      </c>
      <c r="AA362" t="s">
        <v>7789</v>
      </c>
      <c r="AB362" t="s">
        <v>7774</v>
      </c>
      <c r="AF362" t="s">
        <v>5678</v>
      </c>
      <c r="AG362">
        <v>42.771144</v>
      </c>
      <c r="AH362">
        <v>-82.037574199999995</v>
      </c>
      <c r="AI362">
        <v>203.4</v>
      </c>
      <c r="AJ362">
        <v>290</v>
      </c>
      <c r="AL362">
        <v>15</v>
      </c>
      <c r="AM362">
        <v>986</v>
      </c>
      <c r="AN362">
        <v>14.413</v>
      </c>
      <c r="AO362">
        <v>-409.56900000000002</v>
      </c>
      <c r="AP362">
        <v>2116</v>
      </c>
      <c r="AQ362">
        <v>2117</v>
      </c>
      <c r="AT362">
        <v>1.24</v>
      </c>
      <c r="AU362">
        <v>1.24</v>
      </c>
      <c r="AW362">
        <v>2.15</v>
      </c>
      <c r="AX362">
        <v>2.15</v>
      </c>
      <c r="BD362">
        <v>0.69</v>
      </c>
      <c r="BE362">
        <v>8</v>
      </c>
      <c r="BF362" t="s">
        <v>1456</v>
      </c>
      <c r="BG362" t="s">
        <v>4243</v>
      </c>
      <c r="BH362">
        <v>368</v>
      </c>
      <c r="BI362" t="s">
        <v>5753</v>
      </c>
      <c r="BJ362" t="s">
        <v>7773</v>
      </c>
      <c r="BK362">
        <v>368</v>
      </c>
      <c r="BL362">
        <v>1590</v>
      </c>
      <c r="BM362">
        <v>548</v>
      </c>
      <c r="BN362">
        <v>33</v>
      </c>
      <c r="BS362">
        <v>13</v>
      </c>
      <c r="BT362">
        <v>0.66</v>
      </c>
      <c r="BU362">
        <v>0.57999999999999996</v>
      </c>
      <c r="BV362">
        <v>0.57999999999999996</v>
      </c>
      <c r="BW362">
        <v>42.771144</v>
      </c>
      <c r="BX362">
        <v>-82.037574199999995</v>
      </c>
      <c r="BY362">
        <v>4735923.1950000003</v>
      </c>
      <c r="BZ362">
        <v>203.42</v>
      </c>
      <c r="CA362">
        <v>197.9</v>
      </c>
      <c r="CB362" t="s">
        <v>7347</v>
      </c>
      <c r="CC362">
        <v>7</v>
      </c>
      <c r="CD362">
        <v>10</v>
      </c>
      <c r="CE362">
        <v>12</v>
      </c>
      <c r="CF362">
        <v>12</v>
      </c>
      <c r="CG362" t="s">
        <v>5677</v>
      </c>
      <c r="CH362">
        <v>414</v>
      </c>
      <c r="CI362" t="s">
        <v>3290</v>
      </c>
      <c r="CJ362" t="s">
        <v>7332</v>
      </c>
      <c r="CK362">
        <v>5.56</v>
      </c>
      <c r="CL362">
        <v>1.7</v>
      </c>
      <c r="CM362" t="s">
        <v>4243</v>
      </c>
      <c r="CO362" t="str">
        <f>VLOOKUP(CM362,AutoSCAN_ORG!B368:CF2883,1,FALSE)</f>
        <v>AS00-0001077</v>
      </c>
      <c r="CP362">
        <f>VLOOKUP($CM362,AutoSCAN_ORG!$B$1:$CF$2516,2,FALSE)</f>
        <v>1496.913</v>
      </c>
      <c r="CQ362">
        <f>VLOOKUP($CM362,AutoSCAN_ORG!$B$1:$CF$2516,3,FALSE)</f>
        <v>8.8490000000000002</v>
      </c>
      <c r="CR362">
        <f>VLOOKUP($CM362,AutoSCAN_ORG!$B$1:$CF$2516,4,FALSE)</f>
        <v>155.80699999999999</v>
      </c>
      <c r="CS362">
        <f>VLOOKUP($CM362,AutoSCAN_ORG!$B$1:$CF$2516,5,FALSE)</f>
        <v>6.2949999999999999</v>
      </c>
      <c r="CT362" t="str">
        <f>VLOOKUP($CM362,AutoSCAN_ORG!$B$1:$CF$2516,6,FALSE)</f>
        <v>MELO-CORR</v>
      </c>
      <c r="CU362">
        <f>VLOOKUP($CM362,AutoSCAN_ORG!$B$1:$CF$2516,7,FALSE)</f>
        <v>0</v>
      </c>
      <c r="CV362">
        <f>VLOOKUP($CM362,AutoSCAN_ORG!$B$1:$CF$2516,69,FALSE)</f>
        <v>0</v>
      </c>
      <c r="CW362">
        <f>VLOOKUP($CM362,AutoSCAN_ORG!$B$1:$CF$2516,70,FALSE)</f>
        <v>0</v>
      </c>
      <c r="CX362" t="str">
        <f>VLOOKUP($CM362,AutoSCAN_ORG!$B$1:$CF$2516,71,FALSE)</f>
        <v>Y</v>
      </c>
      <c r="CZ362" t="str">
        <f>VLOOKUP($CM362,AutoSCAN_ORG!$B$1:$CF$2516,73,FALSE)</f>
        <v>added</v>
      </c>
      <c r="DA362">
        <f>VLOOKUP($CM362,AutoSCAN_ORG!$B$1:$CF$2516,74,FALSE)</f>
        <v>0</v>
      </c>
      <c r="DB362">
        <f>VLOOKUP($CM362,AutoSCAN_ORG!$B$1:$CF$2516,75,FALSE)</f>
        <v>0</v>
      </c>
      <c r="DC362">
        <f>VLOOKUP($CM362,AutoSCAN_ORG!$B$1:$CF$2516,76,FALSE)</f>
        <v>0</v>
      </c>
      <c r="DD362">
        <f>VLOOKUP($CM362,AutoSCAN_ORG!$B$1:$CF$2516,77,FALSE)</f>
        <v>0</v>
      </c>
      <c r="DF362">
        <f>VLOOKUP($CM362,AutoSCAN_ORG!$B$1:$CF$2516,79,FALSE)</f>
        <v>12.38</v>
      </c>
      <c r="DG362">
        <f>VLOOKUP($CM362,AutoSCAN_ORG!$B$1:$CF$2516,80,FALSE)</f>
        <v>12.38</v>
      </c>
      <c r="DH362">
        <f>VLOOKUP($CM362,AutoSCAN_ORG!$B$1:$CF$2516,81,FALSE)</f>
        <v>1.7999999999999999E-2</v>
      </c>
      <c r="DI362">
        <f>VLOOKUP($CM362,AutoSCAN_ORG!$B$1:$CF$2516,82,FALSE)</f>
        <v>3.6999999999999998E-2</v>
      </c>
      <c r="DJ362">
        <f>VLOOKUP($CM362,AutoSCAN_ORG!$B$1:$CF$2516,83,FALSE)</f>
        <v>0.753</v>
      </c>
    </row>
    <row r="363" spans="2:114" x14ac:dyDescent="0.35">
      <c r="B363" t="s">
        <v>4244</v>
      </c>
      <c r="C363">
        <v>369</v>
      </c>
      <c r="D363" t="s">
        <v>7778</v>
      </c>
      <c r="E363">
        <v>550</v>
      </c>
      <c r="F363">
        <v>1496.9749999999999</v>
      </c>
      <c r="G363">
        <v>10</v>
      </c>
      <c r="H363" t="s">
        <v>7782</v>
      </c>
      <c r="I363" t="s">
        <v>7773</v>
      </c>
      <c r="J363" t="s">
        <v>5753</v>
      </c>
      <c r="K363">
        <v>11</v>
      </c>
      <c r="L363">
        <v>0.64</v>
      </c>
      <c r="M363">
        <v>10</v>
      </c>
      <c r="N363">
        <v>8</v>
      </c>
      <c r="O363" t="s">
        <v>7800</v>
      </c>
      <c r="R363" t="s">
        <v>7784</v>
      </c>
      <c r="S363" t="s">
        <v>7774</v>
      </c>
      <c r="T363" t="s">
        <v>7206</v>
      </c>
      <c r="U363" t="s">
        <v>7527</v>
      </c>
      <c r="V363" t="s">
        <v>7527</v>
      </c>
      <c r="W363">
        <v>5.56</v>
      </c>
      <c r="X363" t="s">
        <v>7900</v>
      </c>
      <c r="Y363">
        <v>1.8</v>
      </c>
      <c r="Z363" t="s">
        <v>7774</v>
      </c>
      <c r="AA363" t="s">
        <v>7783</v>
      </c>
      <c r="AB363" t="s">
        <v>7774</v>
      </c>
      <c r="AF363" t="s">
        <v>5678</v>
      </c>
      <c r="AG363">
        <v>42.77114349</v>
      </c>
      <c r="AH363">
        <v>-82.037574230000004</v>
      </c>
      <c r="AI363">
        <v>203.4</v>
      </c>
      <c r="AJ363">
        <v>290</v>
      </c>
      <c r="AL363">
        <v>15</v>
      </c>
      <c r="AM363">
        <v>986</v>
      </c>
      <c r="AN363">
        <v>14.47</v>
      </c>
      <c r="AO363">
        <v>-410.49200000000002</v>
      </c>
      <c r="AP363">
        <v>2114</v>
      </c>
      <c r="AQ363">
        <v>2115</v>
      </c>
      <c r="AT363">
        <v>1.24</v>
      </c>
      <c r="AU363">
        <v>1.23</v>
      </c>
      <c r="AW363">
        <v>2.14</v>
      </c>
      <c r="AX363">
        <v>2.14</v>
      </c>
      <c r="BD363">
        <v>0.64</v>
      </c>
      <c r="BE363">
        <v>10</v>
      </c>
      <c r="BF363" t="s">
        <v>1457</v>
      </c>
      <c r="BG363" t="s">
        <v>4244</v>
      </c>
      <c r="BH363">
        <v>369</v>
      </c>
      <c r="BI363" t="s">
        <v>5753</v>
      </c>
      <c r="BJ363" t="s">
        <v>7773</v>
      </c>
      <c r="BK363">
        <v>369</v>
      </c>
      <c r="BL363">
        <v>1590</v>
      </c>
      <c r="BS363">
        <v>13</v>
      </c>
      <c r="BT363">
        <v>0.66</v>
      </c>
      <c r="BU363">
        <v>0.57999999999999996</v>
      </c>
      <c r="BV363">
        <v>0.57999999999999996</v>
      </c>
      <c r="BW363">
        <v>42.77114349</v>
      </c>
      <c r="BX363">
        <v>-82.037574230000004</v>
      </c>
      <c r="BY363">
        <v>4735923.1370000001</v>
      </c>
      <c r="BZ363">
        <v>203.42</v>
      </c>
      <c r="CA363">
        <v>210.6</v>
      </c>
      <c r="CB363" t="s">
        <v>7349</v>
      </c>
      <c r="CC363">
        <v>7</v>
      </c>
      <c r="CD363">
        <v>10</v>
      </c>
      <c r="CE363">
        <v>12</v>
      </c>
      <c r="CF363">
        <v>12</v>
      </c>
      <c r="CG363" t="s">
        <v>5677</v>
      </c>
      <c r="CH363">
        <v>414</v>
      </c>
      <c r="CI363" t="s">
        <v>3290</v>
      </c>
      <c r="CJ363" t="s">
        <v>7332</v>
      </c>
      <c r="CK363">
        <v>5.56</v>
      </c>
      <c r="CL363">
        <v>1.8</v>
      </c>
      <c r="CM363" t="s">
        <v>4244</v>
      </c>
      <c r="CO363" t="str">
        <f>VLOOKUP(CM363,AutoSCAN_ORG!B369:CF2884,1,FALSE)</f>
        <v>AS00-0001078</v>
      </c>
      <c r="CP363">
        <f>VLOOKUP($CM363,AutoSCAN_ORG!$B$1:$CF$2516,2,FALSE)</f>
        <v>1496.97</v>
      </c>
      <c r="CQ363">
        <f>VLOOKUP($CM363,AutoSCAN_ORG!$B$1:$CF$2516,3,FALSE)</f>
        <v>14.461</v>
      </c>
      <c r="CR363">
        <f>VLOOKUP($CM363,AutoSCAN_ORG!$B$1:$CF$2516,4,FALSE)</f>
        <v>147.79300000000001</v>
      </c>
      <c r="CS363">
        <f>VLOOKUP($CM363,AutoSCAN_ORG!$B$1:$CF$2516,5,FALSE)</f>
        <v>6.2949999999999999</v>
      </c>
      <c r="CT363" t="str">
        <f>VLOOKUP($CM363,AutoSCAN_ORG!$B$1:$CF$2516,6,FALSE)</f>
        <v>MELO-CORR</v>
      </c>
      <c r="CU363">
        <f>VLOOKUP($CM363,AutoSCAN_ORG!$B$1:$CF$2516,7,FALSE)</f>
        <v>0</v>
      </c>
      <c r="CV363">
        <f>VLOOKUP($CM363,AutoSCAN_ORG!$B$1:$CF$2516,69,FALSE)</f>
        <v>0</v>
      </c>
      <c r="CW363">
        <f>VLOOKUP($CM363,AutoSCAN_ORG!$B$1:$CF$2516,70,FALSE)</f>
        <v>0</v>
      </c>
      <c r="CX363" t="str">
        <f>VLOOKUP($CM363,AutoSCAN_ORG!$B$1:$CF$2516,71,FALSE)</f>
        <v>Y</v>
      </c>
      <c r="CZ363" t="str">
        <f>VLOOKUP($CM363,AutoSCAN_ORG!$B$1:$CF$2516,73,FALSE)</f>
        <v>added</v>
      </c>
      <c r="DA363">
        <f>VLOOKUP($CM363,AutoSCAN_ORG!$B$1:$CF$2516,74,FALSE)</f>
        <v>0</v>
      </c>
      <c r="DB363">
        <f>VLOOKUP($CM363,AutoSCAN_ORG!$B$1:$CF$2516,75,FALSE)</f>
        <v>0</v>
      </c>
      <c r="DC363">
        <f>VLOOKUP($CM363,AutoSCAN_ORG!$B$1:$CF$2516,76,FALSE)</f>
        <v>0</v>
      </c>
      <c r="DD363">
        <f>VLOOKUP($CM363,AutoSCAN_ORG!$B$1:$CF$2516,77,FALSE)</f>
        <v>0</v>
      </c>
      <c r="DF363">
        <f>VLOOKUP($CM363,AutoSCAN_ORG!$B$1:$CF$2516,79,FALSE)</f>
        <v>11.46</v>
      </c>
      <c r="DG363">
        <f>VLOOKUP($CM363,AutoSCAN_ORG!$B$1:$CF$2516,80,FALSE)</f>
        <v>11.46</v>
      </c>
      <c r="DH363">
        <f>VLOOKUP($CM363,AutoSCAN_ORG!$B$1:$CF$2516,81,FALSE)</f>
        <v>8.9999999999999993E-3</v>
      </c>
      <c r="DI363">
        <f>VLOOKUP($CM363,AutoSCAN_ORG!$B$1:$CF$2516,82,FALSE)</f>
        <v>0.02</v>
      </c>
      <c r="DJ363">
        <f>VLOOKUP($CM363,AutoSCAN_ORG!$B$1:$CF$2516,83,FALSE)</f>
        <v>0.78400000000000003</v>
      </c>
    </row>
    <row r="364" spans="2:114" x14ac:dyDescent="0.35">
      <c r="B364" t="s">
        <v>4245</v>
      </c>
      <c r="C364">
        <v>370</v>
      </c>
      <c r="D364" t="s">
        <v>7778</v>
      </c>
      <c r="E364">
        <v>551</v>
      </c>
      <c r="F364">
        <v>1497.1079999999999</v>
      </c>
      <c r="G364">
        <v>10</v>
      </c>
      <c r="H364" t="s">
        <v>7782</v>
      </c>
      <c r="I364" t="s">
        <v>7773</v>
      </c>
      <c r="J364" t="s">
        <v>5753</v>
      </c>
      <c r="K364">
        <v>11</v>
      </c>
      <c r="L364">
        <v>0.63</v>
      </c>
      <c r="M364">
        <v>7</v>
      </c>
      <c r="N364">
        <v>10</v>
      </c>
      <c r="O364" t="s">
        <v>7353</v>
      </c>
      <c r="R364" t="s">
        <v>7784</v>
      </c>
      <c r="S364" t="s">
        <v>7774</v>
      </c>
      <c r="T364" t="s">
        <v>7206</v>
      </c>
      <c r="U364" t="s">
        <v>7527</v>
      </c>
      <c r="V364" t="s">
        <v>7527</v>
      </c>
      <c r="W364">
        <v>5.56</v>
      </c>
      <c r="X364" t="s">
        <v>7900</v>
      </c>
      <c r="Y364">
        <v>1.8</v>
      </c>
      <c r="Z364" t="s">
        <v>7774</v>
      </c>
      <c r="AA364" t="s">
        <v>7789</v>
      </c>
      <c r="AB364" t="s">
        <v>7774</v>
      </c>
      <c r="AF364" t="s">
        <v>5678</v>
      </c>
      <c r="AG364">
        <v>42.771142269999999</v>
      </c>
      <c r="AH364">
        <v>-82.037574289999995</v>
      </c>
      <c r="AI364">
        <v>203.4</v>
      </c>
      <c r="AJ364">
        <v>290</v>
      </c>
      <c r="AL364">
        <v>15</v>
      </c>
      <c r="AM364">
        <v>986</v>
      </c>
      <c r="AN364">
        <v>14.603999999999999</v>
      </c>
      <c r="AO364">
        <v>-413.75799999999998</v>
      </c>
      <c r="AP364">
        <v>2117</v>
      </c>
      <c r="AQ364">
        <v>2117</v>
      </c>
      <c r="AT364">
        <v>1.24</v>
      </c>
      <c r="AU364">
        <v>1.24</v>
      </c>
      <c r="AW364">
        <v>2.15</v>
      </c>
      <c r="AX364">
        <v>2.15</v>
      </c>
      <c r="BD364">
        <v>0.63</v>
      </c>
      <c r="BE364">
        <v>7</v>
      </c>
      <c r="BF364" t="s">
        <v>1458</v>
      </c>
      <c r="BG364" t="s">
        <v>4245</v>
      </c>
      <c r="BH364">
        <v>370</v>
      </c>
      <c r="BI364" t="s">
        <v>5753</v>
      </c>
      <c r="BJ364" t="s">
        <v>7773</v>
      </c>
      <c r="BK364">
        <v>370</v>
      </c>
      <c r="BL364">
        <v>1590</v>
      </c>
      <c r="BS364">
        <v>13</v>
      </c>
      <c r="BT364">
        <v>0.66</v>
      </c>
      <c r="BU364">
        <v>0.57999999999999996</v>
      </c>
      <c r="BV364">
        <v>0.57999999999999996</v>
      </c>
      <c r="BW364">
        <v>42.771142269999999</v>
      </c>
      <c r="BX364">
        <v>-82.037574289999995</v>
      </c>
      <c r="BY364">
        <v>4735923.0020000003</v>
      </c>
      <c r="BZ364">
        <v>203.42099999999999</v>
      </c>
      <c r="CA364">
        <v>199.6</v>
      </c>
      <c r="CB364" t="s">
        <v>7562</v>
      </c>
      <c r="CC364">
        <v>7</v>
      </c>
      <c r="CD364">
        <v>10</v>
      </c>
      <c r="CE364">
        <v>12</v>
      </c>
      <c r="CF364">
        <v>12</v>
      </c>
      <c r="CG364" t="s">
        <v>5677</v>
      </c>
      <c r="CH364">
        <v>414</v>
      </c>
      <c r="CI364" t="s">
        <v>3290</v>
      </c>
      <c r="CJ364" t="s">
        <v>7332</v>
      </c>
      <c r="CK364">
        <v>5.56</v>
      </c>
      <c r="CL364">
        <v>1.7</v>
      </c>
      <c r="CM364" t="s">
        <v>4245</v>
      </c>
      <c r="CO364" t="str">
        <f>VLOOKUP(CM364,AutoSCAN_ORG!B370:CF2885,1,FALSE)</f>
        <v>AS00-0001079</v>
      </c>
      <c r="CP364">
        <f>VLOOKUP($CM364,AutoSCAN_ORG!$B$1:$CF$2516,2,FALSE)</f>
        <v>1497.105</v>
      </c>
      <c r="CQ364">
        <f>VLOOKUP($CM364,AutoSCAN_ORG!$B$1:$CF$2516,3,FALSE)</f>
        <v>8</v>
      </c>
      <c r="CR364">
        <f>VLOOKUP($CM364,AutoSCAN_ORG!$B$1:$CF$2516,4,FALSE)</f>
        <v>157.197</v>
      </c>
      <c r="CS364">
        <f>VLOOKUP($CM364,AutoSCAN_ORG!$B$1:$CF$2516,5,FALSE)</f>
        <v>6.2949999999999999</v>
      </c>
      <c r="CT364" t="str">
        <f>VLOOKUP($CM364,AutoSCAN_ORG!$B$1:$CF$2516,6,FALSE)</f>
        <v>MELO-CORR</v>
      </c>
      <c r="CU364">
        <f>VLOOKUP($CM364,AutoSCAN_ORG!$B$1:$CF$2516,7,FALSE)</f>
        <v>0</v>
      </c>
      <c r="CV364">
        <f>VLOOKUP($CM364,AutoSCAN_ORG!$B$1:$CF$2516,69,FALSE)</f>
        <v>0</v>
      </c>
      <c r="CW364">
        <f>VLOOKUP($CM364,AutoSCAN_ORG!$B$1:$CF$2516,70,FALSE)</f>
        <v>0</v>
      </c>
      <c r="CX364" t="str">
        <f>VLOOKUP($CM364,AutoSCAN_ORG!$B$1:$CF$2516,71,FALSE)</f>
        <v>Y</v>
      </c>
      <c r="CZ364" t="str">
        <f>VLOOKUP($CM364,AutoSCAN_ORG!$B$1:$CF$2516,73,FALSE)</f>
        <v>added</v>
      </c>
      <c r="DA364">
        <f>VLOOKUP($CM364,AutoSCAN_ORG!$B$1:$CF$2516,74,FALSE)</f>
        <v>0</v>
      </c>
      <c r="DB364">
        <f>VLOOKUP($CM364,AutoSCAN_ORG!$B$1:$CF$2516,75,FALSE)</f>
        <v>0</v>
      </c>
      <c r="DC364">
        <f>VLOOKUP($CM364,AutoSCAN_ORG!$B$1:$CF$2516,76,FALSE)</f>
        <v>0</v>
      </c>
      <c r="DD364">
        <f>VLOOKUP($CM364,AutoSCAN_ORG!$B$1:$CF$2516,77,FALSE)</f>
        <v>0</v>
      </c>
      <c r="DF364">
        <f>VLOOKUP($CM364,AutoSCAN_ORG!$B$1:$CF$2516,79,FALSE)</f>
        <v>11.28</v>
      </c>
      <c r="DG364">
        <f>VLOOKUP($CM364,AutoSCAN_ORG!$B$1:$CF$2516,80,FALSE)</f>
        <v>11.28</v>
      </c>
      <c r="DH364">
        <f>VLOOKUP($CM364,AutoSCAN_ORG!$B$1:$CF$2516,81,FALSE)</f>
        <v>8.9999999999999993E-3</v>
      </c>
      <c r="DI364">
        <f>VLOOKUP($CM364,AutoSCAN_ORG!$B$1:$CF$2516,82,FALSE)</f>
        <v>1.6E-2</v>
      </c>
      <c r="DJ364">
        <f>VLOOKUP($CM364,AutoSCAN_ORG!$B$1:$CF$2516,83,FALSE)</f>
        <v>0.71699999999999997</v>
      </c>
    </row>
    <row r="365" spans="2:114" x14ac:dyDescent="0.35">
      <c r="B365" t="s">
        <v>4246</v>
      </c>
      <c r="C365">
        <v>371</v>
      </c>
      <c r="D365" t="s">
        <v>7778</v>
      </c>
      <c r="E365">
        <v>552</v>
      </c>
      <c r="F365">
        <v>1497.2149999999999</v>
      </c>
      <c r="G365">
        <v>10</v>
      </c>
      <c r="H365" t="s">
        <v>7782</v>
      </c>
      <c r="I365" t="s">
        <v>7773</v>
      </c>
      <c r="J365" t="s">
        <v>5753</v>
      </c>
      <c r="K365">
        <v>12</v>
      </c>
      <c r="L365">
        <v>0.69</v>
      </c>
      <c r="M365">
        <v>8</v>
      </c>
      <c r="N365">
        <v>8</v>
      </c>
      <c r="O365" t="s">
        <v>7671</v>
      </c>
      <c r="R365" t="s">
        <v>7784</v>
      </c>
      <c r="S365" t="s">
        <v>7774</v>
      </c>
      <c r="T365" t="s">
        <v>7206</v>
      </c>
      <c r="U365" t="s">
        <v>7527</v>
      </c>
      <c r="V365" t="s">
        <v>7527</v>
      </c>
      <c r="W365">
        <v>5.56</v>
      </c>
      <c r="X365" t="s">
        <v>7900</v>
      </c>
      <c r="Y365">
        <v>1.7</v>
      </c>
      <c r="Z365" t="s">
        <v>7774</v>
      </c>
      <c r="AA365" t="s">
        <v>7789</v>
      </c>
      <c r="AB365" t="s">
        <v>7774</v>
      </c>
      <c r="AF365" t="s">
        <v>5678</v>
      </c>
      <c r="AG365">
        <v>42.771141299999996</v>
      </c>
      <c r="AH365">
        <v>-82.037574340000006</v>
      </c>
      <c r="AI365">
        <v>203.4</v>
      </c>
      <c r="AJ365">
        <v>290</v>
      </c>
      <c r="AL365">
        <v>15</v>
      </c>
      <c r="AM365">
        <v>986</v>
      </c>
      <c r="AN365">
        <v>14.711</v>
      </c>
      <c r="AO365">
        <v>-392.69200000000001</v>
      </c>
      <c r="AP365">
        <v>2116</v>
      </c>
      <c r="AQ365">
        <v>2117</v>
      </c>
      <c r="AT365">
        <v>1.24</v>
      </c>
      <c r="AU365">
        <v>1.24</v>
      </c>
      <c r="AW365">
        <v>2.15</v>
      </c>
      <c r="AX365">
        <v>2.15</v>
      </c>
      <c r="BD365">
        <v>0.69</v>
      </c>
      <c r="BE365">
        <v>8</v>
      </c>
      <c r="BF365" t="s">
        <v>1459</v>
      </c>
      <c r="BG365" t="s">
        <v>4246</v>
      </c>
      <c r="BH365">
        <v>371</v>
      </c>
      <c r="BI365" t="s">
        <v>5753</v>
      </c>
      <c r="BJ365" t="s">
        <v>7773</v>
      </c>
      <c r="BK365">
        <v>371</v>
      </c>
      <c r="BL365">
        <v>1590</v>
      </c>
      <c r="BS365">
        <v>13</v>
      </c>
      <c r="BT365">
        <v>0.66</v>
      </c>
      <c r="BU365">
        <v>0.57999999999999996</v>
      </c>
      <c r="BV365">
        <v>0.57999999999999996</v>
      </c>
      <c r="BW365">
        <v>42.771141299999996</v>
      </c>
      <c r="BX365">
        <v>-82.037574340000006</v>
      </c>
      <c r="BY365">
        <v>4735922.8949999996</v>
      </c>
      <c r="BZ365">
        <v>203.422</v>
      </c>
      <c r="CA365">
        <v>190.8</v>
      </c>
      <c r="CB365" t="s">
        <v>7566</v>
      </c>
      <c r="CC365">
        <v>7</v>
      </c>
      <c r="CD365">
        <v>10</v>
      </c>
      <c r="CE365">
        <v>12</v>
      </c>
      <c r="CF365">
        <v>12</v>
      </c>
      <c r="CG365" t="s">
        <v>5677</v>
      </c>
      <c r="CH365">
        <v>414</v>
      </c>
      <c r="CI365" t="s">
        <v>3290</v>
      </c>
      <c r="CJ365" t="s">
        <v>7332</v>
      </c>
      <c r="CK365">
        <v>5.56</v>
      </c>
      <c r="CL365">
        <v>1.8</v>
      </c>
      <c r="CM365" t="s">
        <v>4246</v>
      </c>
      <c r="CO365" t="str">
        <f>VLOOKUP(CM365,AutoSCAN_ORG!B371:CF2886,1,FALSE)</f>
        <v>AS00-0001080</v>
      </c>
      <c r="CP365">
        <f>VLOOKUP($CM365,AutoSCAN_ORG!$B$1:$CF$2516,2,FALSE)</f>
        <v>1497.211</v>
      </c>
      <c r="CQ365">
        <f>VLOOKUP($CM365,AutoSCAN_ORG!$B$1:$CF$2516,3,FALSE)</f>
        <v>9.3119999999999994</v>
      </c>
      <c r="CR365">
        <f>VLOOKUP($CM365,AutoSCAN_ORG!$B$1:$CF$2516,4,FALSE)</f>
        <v>163.482</v>
      </c>
      <c r="CS365">
        <f>VLOOKUP($CM365,AutoSCAN_ORG!$B$1:$CF$2516,5,FALSE)</f>
        <v>6.2949999999999999</v>
      </c>
      <c r="CT365" t="str">
        <f>VLOOKUP($CM365,AutoSCAN_ORG!$B$1:$CF$2516,6,FALSE)</f>
        <v>MELO-CORR</v>
      </c>
      <c r="CU365">
        <f>VLOOKUP($CM365,AutoSCAN_ORG!$B$1:$CF$2516,7,FALSE)</f>
        <v>0</v>
      </c>
      <c r="CV365">
        <f>VLOOKUP($CM365,AutoSCAN_ORG!$B$1:$CF$2516,69,FALSE)</f>
        <v>0</v>
      </c>
      <c r="CW365">
        <f>VLOOKUP($CM365,AutoSCAN_ORG!$B$1:$CF$2516,70,FALSE)</f>
        <v>0</v>
      </c>
      <c r="CX365" t="str">
        <f>VLOOKUP($CM365,AutoSCAN_ORG!$B$1:$CF$2516,71,FALSE)</f>
        <v>Y</v>
      </c>
      <c r="CZ365" t="str">
        <f>VLOOKUP($CM365,AutoSCAN_ORG!$B$1:$CF$2516,73,FALSE)</f>
        <v>added</v>
      </c>
      <c r="DA365">
        <f>VLOOKUP($CM365,AutoSCAN_ORG!$B$1:$CF$2516,74,FALSE)</f>
        <v>0</v>
      </c>
      <c r="DB365">
        <f>VLOOKUP($CM365,AutoSCAN_ORG!$B$1:$CF$2516,75,FALSE)</f>
        <v>0</v>
      </c>
      <c r="DC365">
        <f>VLOOKUP($CM365,AutoSCAN_ORG!$B$1:$CF$2516,76,FALSE)</f>
        <v>0</v>
      </c>
      <c r="DD365">
        <f>VLOOKUP($CM365,AutoSCAN_ORG!$B$1:$CF$2516,77,FALSE)</f>
        <v>0</v>
      </c>
      <c r="DF365">
        <f>VLOOKUP($CM365,AutoSCAN_ORG!$B$1:$CF$2516,79,FALSE)</f>
        <v>12.47</v>
      </c>
      <c r="DG365">
        <f>VLOOKUP($CM365,AutoSCAN_ORG!$B$1:$CF$2516,80,FALSE)</f>
        <v>12.47</v>
      </c>
      <c r="DH365">
        <f>VLOOKUP($CM365,AutoSCAN_ORG!$B$1:$CF$2516,81,FALSE)</f>
        <v>2.1999999999999999E-2</v>
      </c>
      <c r="DI365">
        <f>VLOOKUP($CM365,AutoSCAN_ORG!$B$1:$CF$2516,82,FALSE)</f>
        <v>4.7E-2</v>
      </c>
      <c r="DJ365">
        <f>VLOOKUP($CM365,AutoSCAN_ORG!$B$1:$CF$2516,83,FALSE)</f>
        <v>0.69699999999999995</v>
      </c>
    </row>
    <row r="366" spans="2:114" x14ac:dyDescent="0.35">
      <c r="B366" t="s">
        <v>4241</v>
      </c>
      <c r="C366">
        <v>364</v>
      </c>
      <c r="D366" t="s">
        <v>7778</v>
      </c>
      <c r="E366">
        <v>545</v>
      </c>
      <c r="F366">
        <v>1496.7449999999999</v>
      </c>
      <c r="G366">
        <v>10</v>
      </c>
      <c r="H366" t="s">
        <v>7782</v>
      </c>
      <c r="I366" t="s">
        <v>7773</v>
      </c>
      <c r="J366" t="s">
        <v>7852</v>
      </c>
      <c r="K366">
        <v>14</v>
      </c>
      <c r="L366">
        <v>0.75</v>
      </c>
      <c r="M366">
        <v>74</v>
      </c>
      <c r="N366">
        <v>15</v>
      </c>
      <c r="O366" t="s">
        <v>7553</v>
      </c>
      <c r="Q366">
        <v>32</v>
      </c>
      <c r="R366" t="s">
        <v>7784</v>
      </c>
      <c r="S366" t="s">
        <v>7774</v>
      </c>
      <c r="T366" t="s">
        <v>7206</v>
      </c>
      <c r="U366" t="s">
        <v>7527</v>
      </c>
      <c r="V366" t="s">
        <v>7527</v>
      </c>
      <c r="W366">
        <v>5.56</v>
      </c>
      <c r="X366" t="s">
        <v>7900</v>
      </c>
      <c r="Y366">
        <v>1.8</v>
      </c>
      <c r="Z366" t="s">
        <v>7774</v>
      </c>
      <c r="AA366" t="s">
        <v>7879</v>
      </c>
      <c r="AB366" t="s">
        <v>7774</v>
      </c>
      <c r="AF366" t="s">
        <v>5939</v>
      </c>
      <c r="AG366">
        <v>42.771145859999997</v>
      </c>
      <c r="AH366">
        <v>-82.0375741</v>
      </c>
      <c r="AI366">
        <v>203.4</v>
      </c>
      <c r="AJ366">
        <v>290</v>
      </c>
      <c r="AL366">
        <v>15</v>
      </c>
      <c r="AM366">
        <v>986</v>
      </c>
      <c r="AN366">
        <v>14.207000000000001</v>
      </c>
      <c r="AO366">
        <v>-414.166</v>
      </c>
      <c r="AP366">
        <v>2040</v>
      </c>
      <c r="AQ366">
        <v>2004</v>
      </c>
      <c r="AT366">
        <v>1.17</v>
      </c>
      <c r="AU366">
        <v>1.19</v>
      </c>
      <c r="AW366">
        <v>2.0299999999999998</v>
      </c>
      <c r="AX366">
        <v>2.0699999999999998</v>
      </c>
      <c r="BD366">
        <v>0.45</v>
      </c>
      <c r="BE366">
        <v>74</v>
      </c>
      <c r="BF366" t="s">
        <v>8694</v>
      </c>
      <c r="BG366" t="s">
        <v>4241</v>
      </c>
      <c r="BH366">
        <v>364</v>
      </c>
      <c r="BI366" t="s">
        <v>7852</v>
      </c>
      <c r="BJ366" t="s">
        <v>7773</v>
      </c>
      <c r="BK366">
        <v>364</v>
      </c>
      <c r="BL366">
        <v>1590</v>
      </c>
      <c r="BM366">
        <v>545</v>
      </c>
      <c r="BN366">
        <v>32</v>
      </c>
      <c r="BO366" t="s">
        <v>8660</v>
      </c>
      <c r="BS366">
        <v>12</v>
      </c>
      <c r="BT366">
        <v>0.69</v>
      </c>
      <c r="BU366">
        <v>0.62</v>
      </c>
      <c r="BV366">
        <v>0.6</v>
      </c>
      <c r="BW366">
        <v>42.771145859999997</v>
      </c>
      <c r="BX366">
        <v>-82.0375741</v>
      </c>
      <c r="BY366">
        <v>4735923.4009999996</v>
      </c>
      <c r="BZ366">
        <v>203.41900000000001</v>
      </c>
      <c r="CA366">
        <v>199.8</v>
      </c>
      <c r="CB366" t="s">
        <v>7453</v>
      </c>
      <c r="CC366">
        <v>7</v>
      </c>
      <c r="CD366">
        <v>10</v>
      </c>
      <c r="CE366">
        <v>11</v>
      </c>
      <c r="CF366">
        <v>11</v>
      </c>
      <c r="CG366" t="s">
        <v>5677</v>
      </c>
      <c r="CH366">
        <v>414</v>
      </c>
      <c r="CI366" t="s">
        <v>5823</v>
      </c>
      <c r="CJ366" t="s">
        <v>8661</v>
      </c>
      <c r="CK366">
        <v>5.56</v>
      </c>
      <c r="CM366" t="s">
        <v>4241</v>
      </c>
      <c r="CO366" t="str">
        <f>VLOOKUP(CM366,AutoSCAN_ORG!B364:CF2879,1,FALSE)</f>
        <v>AS00-0001075</v>
      </c>
      <c r="CP366">
        <f>VLOOKUP($CM366,AutoSCAN_ORG!$B$1:$CF$2516,2,FALSE)</f>
        <v>1496.7739999999999</v>
      </c>
      <c r="CQ366">
        <f>VLOOKUP($CM366,AutoSCAN_ORG!$B$1:$CF$2516,3,FALSE)</f>
        <v>8.36</v>
      </c>
      <c r="CR366">
        <f>VLOOKUP($CM366,AutoSCAN_ORG!$B$1:$CF$2516,4,FALSE)</f>
        <v>155.22399999999999</v>
      </c>
      <c r="CS366">
        <f>VLOOKUP($CM366,AutoSCAN_ORG!$B$1:$CF$2516,5,FALSE)</f>
        <v>6.2949999999999999</v>
      </c>
      <c r="CT366" t="str">
        <f>VLOOKUP($CM366,AutoSCAN_ORG!$B$1:$CF$2516,6,FALSE)</f>
        <v>MELO-CORR</v>
      </c>
      <c r="CU366">
        <f>VLOOKUP($CM366,AutoSCAN_ORG!$B$1:$CF$2516,7,FALSE)</f>
        <v>0</v>
      </c>
      <c r="CV366">
        <f>VLOOKUP($CM366,AutoSCAN_ORG!$B$1:$CF$2516,69,FALSE)</f>
        <v>0</v>
      </c>
      <c r="CW366">
        <f>VLOOKUP($CM366,AutoSCAN_ORG!$B$1:$CF$2516,70,FALSE)</f>
        <v>0</v>
      </c>
      <c r="CX366" t="str">
        <f>VLOOKUP($CM366,AutoSCAN_ORG!$B$1:$CF$2516,71,FALSE)</f>
        <v>Y</v>
      </c>
      <c r="CY366">
        <f>VLOOKUP($CM366,AutoSCAN_ORG!$B$1:$CF$2516,72,FALSE)</f>
        <v>0</v>
      </c>
      <c r="CZ366" t="str">
        <f>VLOOKUP($CM366,AutoSCAN_ORG!$B$1:$CF$2516,73,FALSE)</f>
        <v>added</v>
      </c>
      <c r="DA366">
        <f>VLOOKUP($CM366,AutoSCAN_ORG!$B$1:$CF$2516,74,FALSE)</f>
        <v>0</v>
      </c>
      <c r="DB366">
        <f>VLOOKUP($CM366,AutoSCAN_ORG!$B$1:$CF$2516,75,FALSE)</f>
        <v>0</v>
      </c>
      <c r="DC366">
        <f>VLOOKUP($CM366,AutoSCAN_ORG!$B$1:$CF$2516,76,FALSE)</f>
        <v>0</v>
      </c>
      <c r="DD366">
        <f>VLOOKUP($CM366,AutoSCAN_ORG!$B$1:$CF$2516,77,FALSE)</f>
        <v>0</v>
      </c>
      <c r="DE366">
        <f>VLOOKUP($CM366,AutoSCAN_ORG!$B$1:$CF$2516,78,FALSE)</f>
        <v>0</v>
      </c>
      <c r="DF366">
        <f>VLOOKUP($CM366,AutoSCAN_ORG!$B$1:$CF$2516,79,FALSE)</f>
        <v>13.57</v>
      </c>
      <c r="DG366">
        <f>VLOOKUP($CM366,AutoSCAN_ORG!$B$1:$CF$2516,80,FALSE)</f>
        <v>13.57</v>
      </c>
      <c r="DH366">
        <f>VLOOKUP($CM366,AutoSCAN_ORG!$B$1:$CF$2516,81,FALSE)</f>
        <v>1.2E-2</v>
      </c>
      <c r="DI366">
        <f>VLOOKUP($CM366,AutoSCAN_ORG!$B$1:$CF$2516,82,FALSE)</f>
        <v>3.1E-2</v>
      </c>
      <c r="DJ366">
        <f>VLOOKUP($CM366,AutoSCAN_ORG!$B$1:$CF$2516,83,FALSE)</f>
        <v>0.75700000000000001</v>
      </c>
    </row>
    <row r="367" spans="2:114" x14ac:dyDescent="0.35">
      <c r="B367" t="s">
        <v>4247</v>
      </c>
      <c r="C367">
        <v>372</v>
      </c>
      <c r="D367" t="s">
        <v>7778</v>
      </c>
      <c r="E367">
        <v>553</v>
      </c>
      <c r="F367">
        <v>1497.566</v>
      </c>
      <c r="G367">
        <v>10</v>
      </c>
      <c r="H367" t="s">
        <v>7782</v>
      </c>
      <c r="I367" t="s">
        <v>7773</v>
      </c>
      <c r="J367" t="s">
        <v>5753</v>
      </c>
      <c r="K367">
        <v>12</v>
      </c>
      <c r="L367">
        <v>0.65</v>
      </c>
      <c r="M367">
        <v>9</v>
      </c>
      <c r="N367">
        <v>7</v>
      </c>
      <c r="O367" t="s">
        <v>7560</v>
      </c>
      <c r="R367" t="s">
        <v>7784</v>
      </c>
      <c r="S367" t="s">
        <v>7774</v>
      </c>
      <c r="T367" t="s">
        <v>7206</v>
      </c>
      <c r="U367" t="s">
        <v>7527</v>
      </c>
      <c r="V367" t="s">
        <v>7527</v>
      </c>
      <c r="W367">
        <v>5.56</v>
      </c>
      <c r="X367" t="s">
        <v>7900</v>
      </c>
      <c r="Y367">
        <v>1.8</v>
      </c>
      <c r="Z367" t="s">
        <v>7774</v>
      </c>
      <c r="AA367" t="s">
        <v>7789</v>
      </c>
      <c r="AB367" t="s">
        <v>7774</v>
      </c>
      <c r="AF367" t="s">
        <v>5678</v>
      </c>
      <c r="AG367">
        <v>42.771138129999997</v>
      </c>
      <c r="AH367">
        <v>-82.037574509999999</v>
      </c>
      <c r="AI367">
        <v>203.4</v>
      </c>
      <c r="AJ367">
        <v>290</v>
      </c>
      <c r="AL367">
        <v>15</v>
      </c>
      <c r="AM367">
        <v>986</v>
      </c>
      <c r="AN367">
        <v>15.061</v>
      </c>
      <c r="AO367">
        <v>-421.39600000000002</v>
      </c>
      <c r="AP367">
        <v>2115</v>
      </c>
      <c r="AQ367">
        <v>2116</v>
      </c>
      <c r="AT367">
        <v>1.24</v>
      </c>
      <c r="AU367">
        <v>1.24</v>
      </c>
      <c r="AW367">
        <v>2.15</v>
      </c>
      <c r="AX367">
        <v>2.14</v>
      </c>
      <c r="BD367">
        <v>0.65</v>
      </c>
      <c r="BE367">
        <v>9</v>
      </c>
      <c r="BF367" t="s">
        <v>1460</v>
      </c>
      <c r="BG367" t="s">
        <v>4247</v>
      </c>
      <c r="BH367">
        <v>372</v>
      </c>
      <c r="BI367" t="s">
        <v>5753</v>
      </c>
      <c r="BJ367" t="s">
        <v>7773</v>
      </c>
      <c r="BK367">
        <v>372</v>
      </c>
      <c r="BL367">
        <v>1590</v>
      </c>
      <c r="BS367">
        <v>13</v>
      </c>
      <c r="BT367">
        <v>0.66</v>
      </c>
      <c r="BU367">
        <v>0.57999999999999996</v>
      </c>
      <c r="BV367">
        <v>0.57999999999999996</v>
      </c>
      <c r="BW367">
        <v>42.771138129999997</v>
      </c>
      <c r="BX367">
        <v>-82.037574509999999</v>
      </c>
      <c r="BY367">
        <v>4735922.5429999996</v>
      </c>
      <c r="BZ367">
        <v>203.423</v>
      </c>
      <c r="CA367">
        <v>202.8</v>
      </c>
      <c r="CB367" t="s">
        <v>7553</v>
      </c>
      <c r="CC367">
        <v>7</v>
      </c>
      <c r="CD367">
        <v>10</v>
      </c>
      <c r="CE367">
        <v>12</v>
      </c>
      <c r="CF367">
        <v>12</v>
      </c>
      <c r="CG367" t="s">
        <v>5677</v>
      </c>
      <c r="CH367">
        <v>414</v>
      </c>
      <c r="CI367" t="s">
        <v>3290</v>
      </c>
      <c r="CJ367" t="s">
        <v>7332</v>
      </c>
      <c r="CK367">
        <v>5.56</v>
      </c>
      <c r="CL367">
        <v>1.8</v>
      </c>
      <c r="CM367" t="s">
        <v>4247</v>
      </c>
      <c r="CO367" t="str">
        <f>VLOOKUP(CM367,AutoSCAN_ORG!B372:CF2887,1,FALSE)</f>
        <v>AS00-0001081</v>
      </c>
      <c r="CP367">
        <f>VLOOKUP($CM367,AutoSCAN_ORG!$B$1:$CF$2516,2,FALSE)</f>
        <v>1497.5619999999999</v>
      </c>
      <c r="CQ367">
        <f>VLOOKUP($CM367,AutoSCAN_ORG!$B$1:$CF$2516,3,FALSE)</f>
        <v>11.042</v>
      </c>
      <c r="CR367">
        <f>VLOOKUP($CM367,AutoSCAN_ORG!$B$1:$CF$2516,4,FALSE)</f>
        <v>151.91300000000001</v>
      </c>
      <c r="CS367">
        <f>VLOOKUP($CM367,AutoSCAN_ORG!$B$1:$CF$2516,5,FALSE)</f>
        <v>6.2949999999999999</v>
      </c>
      <c r="CT367" t="str">
        <f>VLOOKUP($CM367,AutoSCAN_ORG!$B$1:$CF$2516,6,FALSE)</f>
        <v>MELO-CORR</v>
      </c>
      <c r="CU367">
        <f>VLOOKUP($CM367,AutoSCAN_ORG!$B$1:$CF$2516,7,FALSE)</f>
        <v>0</v>
      </c>
      <c r="CV367">
        <f>VLOOKUP($CM367,AutoSCAN_ORG!$B$1:$CF$2516,69,FALSE)</f>
        <v>0</v>
      </c>
      <c r="CW367">
        <f>VLOOKUP($CM367,AutoSCAN_ORG!$B$1:$CF$2516,70,FALSE)</f>
        <v>0</v>
      </c>
      <c r="CX367" t="str">
        <f>VLOOKUP($CM367,AutoSCAN_ORG!$B$1:$CF$2516,71,FALSE)</f>
        <v>Y</v>
      </c>
      <c r="CZ367" t="str">
        <f>VLOOKUP($CM367,AutoSCAN_ORG!$B$1:$CF$2516,73,FALSE)</f>
        <v>added</v>
      </c>
      <c r="DA367">
        <f>VLOOKUP($CM367,AutoSCAN_ORG!$B$1:$CF$2516,74,FALSE)</f>
        <v>0</v>
      </c>
      <c r="DB367">
        <f>VLOOKUP($CM367,AutoSCAN_ORG!$B$1:$CF$2516,75,FALSE)</f>
        <v>0</v>
      </c>
      <c r="DC367">
        <f>VLOOKUP($CM367,AutoSCAN_ORG!$B$1:$CF$2516,76,FALSE)</f>
        <v>0</v>
      </c>
      <c r="DD367">
        <f>VLOOKUP($CM367,AutoSCAN_ORG!$B$1:$CF$2516,77,FALSE)</f>
        <v>0</v>
      </c>
      <c r="DF367">
        <f>VLOOKUP($CM367,AutoSCAN_ORG!$B$1:$CF$2516,79,FALSE)</f>
        <v>11.74</v>
      </c>
      <c r="DG367">
        <f>VLOOKUP($CM367,AutoSCAN_ORG!$B$1:$CF$2516,80,FALSE)</f>
        <v>11.74</v>
      </c>
      <c r="DH367">
        <f>VLOOKUP($CM367,AutoSCAN_ORG!$B$1:$CF$2516,81,FALSE)</f>
        <v>1.7000000000000001E-2</v>
      </c>
      <c r="DI367">
        <f>VLOOKUP($CM367,AutoSCAN_ORG!$B$1:$CF$2516,82,FALSE)</f>
        <v>0.04</v>
      </c>
      <c r="DJ367">
        <f>VLOOKUP($CM367,AutoSCAN_ORG!$B$1:$CF$2516,83,FALSE)</f>
        <v>0.56699999999999995</v>
      </c>
    </row>
    <row r="368" spans="2:114" x14ac:dyDescent="0.35">
      <c r="B368" t="s">
        <v>4248</v>
      </c>
      <c r="C368">
        <v>373</v>
      </c>
      <c r="D368" t="s">
        <v>7778</v>
      </c>
      <c r="E368">
        <v>554</v>
      </c>
      <c r="F368">
        <v>1498.1030000000001</v>
      </c>
      <c r="G368">
        <v>10</v>
      </c>
      <c r="H368" t="s">
        <v>7782</v>
      </c>
      <c r="I368" t="s">
        <v>7773</v>
      </c>
      <c r="J368" t="s">
        <v>5753</v>
      </c>
      <c r="K368">
        <v>15</v>
      </c>
      <c r="L368">
        <v>0.83</v>
      </c>
      <c r="M368">
        <v>7</v>
      </c>
      <c r="N368">
        <v>9</v>
      </c>
      <c r="O368" t="s">
        <v>7901</v>
      </c>
      <c r="Q368">
        <v>34</v>
      </c>
      <c r="R368" t="s">
        <v>7784</v>
      </c>
      <c r="S368" t="s">
        <v>7774</v>
      </c>
      <c r="T368" t="s">
        <v>7206</v>
      </c>
      <c r="U368" t="s">
        <v>7527</v>
      </c>
      <c r="V368" t="s">
        <v>7527</v>
      </c>
      <c r="W368">
        <v>5.56</v>
      </c>
      <c r="X368" t="s">
        <v>7900</v>
      </c>
      <c r="Y368">
        <v>1.8</v>
      </c>
      <c r="Z368" t="s">
        <v>7774</v>
      </c>
      <c r="AA368" t="s">
        <v>7789</v>
      </c>
      <c r="AB368" t="s">
        <v>7774</v>
      </c>
      <c r="AF368" t="s">
        <v>5678</v>
      </c>
      <c r="AG368">
        <v>42.77113327</v>
      </c>
      <c r="AH368">
        <v>-82.037574759999998</v>
      </c>
      <c r="AI368">
        <v>203.4</v>
      </c>
      <c r="AJ368">
        <v>290</v>
      </c>
      <c r="AL368">
        <v>15</v>
      </c>
      <c r="AM368">
        <v>986</v>
      </c>
      <c r="AN368">
        <v>15.599</v>
      </c>
      <c r="AO368">
        <v>-414.55200000000002</v>
      </c>
      <c r="AP368">
        <v>2116</v>
      </c>
      <c r="AQ368">
        <v>2117</v>
      </c>
      <c r="AT368">
        <v>1.24</v>
      </c>
      <c r="AU368">
        <v>1.24</v>
      </c>
      <c r="AW368">
        <v>2.15</v>
      </c>
      <c r="AX368">
        <v>2.15</v>
      </c>
      <c r="BD368">
        <v>0.83</v>
      </c>
      <c r="BE368">
        <v>7</v>
      </c>
      <c r="BF368" t="s">
        <v>1461</v>
      </c>
      <c r="BG368" t="s">
        <v>4248</v>
      </c>
      <c r="BH368">
        <v>373</v>
      </c>
      <c r="BI368" t="s">
        <v>5753</v>
      </c>
      <c r="BJ368" t="s">
        <v>7773</v>
      </c>
      <c r="BK368">
        <v>373</v>
      </c>
      <c r="BL368">
        <v>1590</v>
      </c>
      <c r="BM368">
        <v>555</v>
      </c>
      <c r="BN368">
        <v>34</v>
      </c>
      <c r="BS368">
        <v>13</v>
      </c>
      <c r="BT368">
        <v>0.66</v>
      </c>
      <c r="BU368">
        <v>0.57999999999999996</v>
      </c>
      <c r="BV368">
        <v>0.57999999999999996</v>
      </c>
      <c r="BW368">
        <v>42.77113327</v>
      </c>
      <c r="BX368">
        <v>-82.037574759999998</v>
      </c>
      <c r="BY368">
        <v>4735922.0029999996</v>
      </c>
      <c r="BZ368">
        <v>203.42400000000001</v>
      </c>
      <c r="CA368">
        <v>199.9</v>
      </c>
      <c r="CB368" t="s">
        <v>7453</v>
      </c>
      <c r="CC368">
        <v>7</v>
      </c>
      <c r="CD368">
        <v>10</v>
      </c>
      <c r="CE368">
        <v>12</v>
      </c>
      <c r="CF368">
        <v>12</v>
      </c>
      <c r="CG368" t="s">
        <v>5677</v>
      </c>
      <c r="CH368">
        <v>414</v>
      </c>
      <c r="CI368" t="s">
        <v>3290</v>
      </c>
      <c r="CJ368" t="s">
        <v>7332</v>
      </c>
      <c r="CK368">
        <v>5.56</v>
      </c>
      <c r="CL368">
        <v>1.8</v>
      </c>
      <c r="CM368" t="s">
        <v>4248</v>
      </c>
      <c r="CO368" t="str">
        <f>VLOOKUP(CM368,AutoSCAN_ORG!B373:CF2888,1,FALSE)</f>
        <v>AS00-0001082</v>
      </c>
      <c r="CP368">
        <f>VLOOKUP($CM368,AutoSCAN_ORG!$B$1:$CF$2516,2,FALSE)</f>
        <v>1498.1010000000001</v>
      </c>
      <c r="CQ368">
        <f>VLOOKUP($CM368,AutoSCAN_ORG!$B$1:$CF$2516,3,FALSE)</f>
        <v>9.3450000000000006</v>
      </c>
      <c r="CR368">
        <f>VLOOKUP($CM368,AutoSCAN_ORG!$B$1:$CF$2516,4,FALSE)</f>
        <v>154.762</v>
      </c>
      <c r="CS368">
        <f>VLOOKUP($CM368,AutoSCAN_ORG!$B$1:$CF$2516,5,FALSE)</f>
        <v>6.2949999999999999</v>
      </c>
      <c r="CT368" t="str">
        <f>VLOOKUP($CM368,AutoSCAN_ORG!$B$1:$CF$2516,6,FALSE)</f>
        <v>MELO-CORR</v>
      </c>
      <c r="CU368">
        <f>VLOOKUP($CM368,AutoSCAN_ORG!$B$1:$CF$2516,7,FALSE)</f>
        <v>0</v>
      </c>
      <c r="CV368">
        <f>VLOOKUP($CM368,AutoSCAN_ORG!$B$1:$CF$2516,69,FALSE)</f>
        <v>0</v>
      </c>
      <c r="CW368">
        <f>VLOOKUP($CM368,AutoSCAN_ORG!$B$1:$CF$2516,70,FALSE)</f>
        <v>0</v>
      </c>
      <c r="CX368" t="str">
        <f>VLOOKUP($CM368,AutoSCAN_ORG!$B$1:$CF$2516,71,FALSE)</f>
        <v>Y</v>
      </c>
      <c r="CZ368">
        <f>VLOOKUP($CM368,AutoSCAN_ORG!$B$1:$CF$2516,73,FALSE)</f>
        <v>0</v>
      </c>
      <c r="DA368">
        <f>VLOOKUP($CM368,AutoSCAN_ORG!$B$1:$CF$2516,74,FALSE)</f>
        <v>0</v>
      </c>
      <c r="DB368">
        <f>VLOOKUP($CM368,AutoSCAN_ORG!$B$1:$CF$2516,75,FALSE)</f>
        <v>0</v>
      </c>
      <c r="DC368">
        <f>VLOOKUP($CM368,AutoSCAN_ORG!$B$1:$CF$2516,76,FALSE)</f>
        <v>0</v>
      </c>
      <c r="DD368">
        <f>VLOOKUP($CM368,AutoSCAN_ORG!$B$1:$CF$2516,77,FALSE)</f>
        <v>0</v>
      </c>
      <c r="DE368" t="str">
        <f>VLOOKUP($CM368,AutoSCAN_ORG!$B$1:$CF$2516,78,FALSE)</f>
        <v>Bet. Carriers/ Sensor gap 26</v>
      </c>
      <c r="DF368">
        <f>VLOOKUP($CM368,AutoSCAN_ORG!$B$1:$CF$2516,79,FALSE)</f>
        <v>14.87</v>
      </c>
      <c r="DG368">
        <f>VLOOKUP($CM368,AutoSCAN_ORG!$B$1:$CF$2516,80,FALSE)</f>
        <v>14.87</v>
      </c>
      <c r="DH368">
        <f>VLOOKUP($CM368,AutoSCAN_ORG!$B$1:$CF$2516,81,FALSE)</f>
        <v>3.5000000000000003E-2</v>
      </c>
      <c r="DI368">
        <f>VLOOKUP($CM368,AutoSCAN_ORG!$B$1:$CF$2516,82,FALSE)</f>
        <v>5.8000000000000003E-2</v>
      </c>
      <c r="DJ368">
        <f>VLOOKUP($CM368,AutoSCAN_ORG!$B$1:$CF$2516,83,FALSE)</f>
        <v>0.75600000000000001</v>
      </c>
    </row>
    <row r="369" spans="2:114" x14ac:dyDescent="0.35">
      <c r="B369" t="s">
        <v>4243</v>
      </c>
      <c r="C369">
        <v>367</v>
      </c>
      <c r="D369" t="s">
        <v>7778</v>
      </c>
      <c r="E369">
        <v>548</v>
      </c>
      <c r="F369">
        <v>1496.904</v>
      </c>
      <c r="G369">
        <v>10</v>
      </c>
      <c r="H369" t="s">
        <v>7782</v>
      </c>
      <c r="I369" t="s">
        <v>7773</v>
      </c>
      <c r="J369" t="s">
        <v>7852</v>
      </c>
      <c r="K369">
        <v>12</v>
      </c>
      <c r="L369">
        <v>0.69</v>
      </c>
      <c r="M369">
        <v>34</v>
      </c>
      <c r="N369">
        <v>38</v>
      </c>
      <c r="O369" t="s">
        <v>7565</v>
      </c>
      <c r="Q369">
        <v>33</v>
      </c>
      <c r="R369" t="s">
        <v>7784</v>
      </c>
      <c r="S369" t="s">
        <v>7774</v>
      </c>
      <c r="T369" t="s">
        <v>7206</v>
      </c>
      <c r="U369" t="s">
        <v>7527</v>
      </c>
      <c r="V369" t="s">
        <v>7527</v>
      </c>
      <c r="W369">
        <v>5.56</v>
      </c>
      <c r="X369" t="s">
        <v>7900</v>
      </c>
      <c r="Y369">
        <v>1.8</v>
      </c>
      <c r="Z369" t="s">
        <v>7774</v>
      </c>
      <c r="AA369" t="s">
        <v>7853</v>
      </c>
      <c r="AB369" t="s">
        <v>7774</v>
      </c>
      <c r="AF369" t="s">
        <v>5939</v>
      </c>
      <c r="AG369">
        <v>42.771144239999998</v>
      </c>
      <c r="AH369">
        <v>-82.037574190000001</v>
      </c>
      <c r="AI369">
        <v>203.4</v>
      </c>
      <c r="AJ369">
        <v>290</v>
      </c>
      <c r="AL369">
        <v>15</v>
      </c>
      <c r="AM369">
        <v>986</v>
      </c>
      <c r="AN369">
        <v>14.387</v>
      </c>
      <c r="AO369">
        <v>-409.56900000000002</v>
      </c>
      <c r="AP369">
        <v>2085</v>
      </c>
      <c r="AQ369">
        <v>2077</v>
      </c>
      <c r="AT369">
        <v>1.21</v>
      </c>
      <c r="AU369">
        <v>1.22</v>
      </c>
      <c r="AW369">
        <v>2.11</v>
      </c>
      <c r="AX369">
        <v>2.11</v>
      </c>
      <c r="BD369">
        <v>0.49</v>
      </c>
      <c r="BE369">
        <v>34</v>
      </c>
      <c r="BF369" t="s">
        <v>8695</v>
      </c>
      <c r="BG369" t="s">
        <v>4243</v>
      </c>
      <c r="BH369">
        <v>367</v>
      </c>
      <c r="BI369" t="s">
        <v>7852</v>
      </c>
      <c r="BJ369" t="s">
        <v>7773</v>
      </c>
      <c r="BK369">
        <v>367</v>
      </c>
      <c r="BL369">
        <v>1590</v>
      </c>
      <c r="BM369">
        <v>548</v>
      </c>
      <c r="BN369">
        <v>33</v>
      </c>
      <c r="BO369" t="s">
        <v>8660</v>
      </c>
      <c r="BS369">
        <v>13</v>
      </c>
      <c r="BT369">
        <v>0.67</v>
      </c>
      <c r="BU369">
        <v>0.59</v>
      </c>
      <c r="BV369">
        <v>0.59</v>
      </c>
      <c r="BW369">
        <v>42.771144239999998</v>
      </c>
      <c r="BX369">
        <v>-82.037574190000001</v>
      </c>
      <c r="BY369">
        <v>4735923.2209999999</v>
      </c>
      <c r="BZ369">
        <v>203.42</v>
      </c>
      <c r="CA369">
        <v>197.9</v>
      </c>
      <c r="CB369" t="s">
        <v>7347</v>
      </c>
      <c r="CC369">
        <v>7</v>
      </c>
      <c r="CD369">
        <v>10</v>
      </c>
      <c r="CE369">
        <v>11</v>
      </c>
      <c r="CF369">
        <v>11</v>
      </c>
      <c r="CG369" t="s">
        <v>5677</v>
      </c>
      <c r="CH369">
        <v>414</v>
      </c>
      <c r="CI369" t="s">
        <v>5823</v>
      </c>
      <c r="CJ369" t="s">
        <v>8661</v>
      </c>
      <c r="CK369">
        <v>5.56</v>
      </c>
      <c r="CM369" t="s">
        <v>4243</v>
      </c>
      <c r="CO369" t="str">
        <f>VLOOKUP(CM369,AutoSCAN_ORG!B367:CF2882,1,FALSE)</f>
        <v>AS00-0001077</v>
      </c>
      <c r="CP369">
        <f>VLOOKUP($CM369,AutoSCAN_ORG!$B$1:$CF$2516,2,FALSE)</f>
        <v>1496.913</v>
      </c>
      <c r="CQ369">
        <f>VLOOKUP($CM369,AutoSCAN_ORG!$B$1:$CF$2516,3,FALSE)</f>
        <v>8.8490000000000002</v>
      </c>
      <c r="CR369">
        <f>VLOOKUP($CM369,AutoSCAN_ORG!$B$1:$CF$2516,4,FALSE)</f>
        <v>155.80699999999999</v>
      </c>
      <c r="CS369">
        <f>VLOOKUP($CM369,AutoSCAN_ORG!$B$1:$CF$2516,5,FALSE)</f>
        <v>6.2949999999999999</v>
      </c>
      <c r="CT369" t="str">
        <f>VLOOKUP($CM369,AutoSCAN_ORG!$B$1:$CF$2516,6,FALSE)</f>
        <v>MELO-CORR</v>
      </c>
      <c r="CU369">
        <f>VLOOKUP($CM369,AutoSCAN_ORG!$B$1:$CF$2516,7,FALSE)</f>
        <v>0</v>
      </c>
      <c r="CV369">
        <f>VLOOKUP($CM369,AutoSCAN_ORG!$B$1:$CF$2516,69,FALSE)</f>
        <v>0</v>
      </c>
      <c r="CW369">
        <f>VLOOKUP($CM369,AutoSCAN_ORG!$B$1:$CF$2516,70,FALSE)</f>
        <v>0</v>
      </c>
      <c r="CX369" t="str">
        <f>VLOOKUP($CM369,AutoSCAN_ORG!$B$1:$CF$2516,71,FALSE)</f>
        <v>Y</v>
      </c>
      <c r="CY369">
        <f>VLOOKUP($CM369,AutoSCAN_ORG!$B$1:$CF$2516,72,FALSE)</f>
        <v>0</v>
      </c>
      <c r="CZ369" t="str">
        <f>VLOOKUP($CM369,AutoSCAN_ORG!$B$1:$CF$2516,73,FALSE)</f>
        <v>added</v>
      </c>
      <c r="DA369">
        <f>VLOOKUP($CM369,AutoSCAN_ORG!$B$1:$CF$2516,74,FALSE)</f>
        <v>0</v>
      </c>
      <c r="DB369">
        <f>VLOOKUP($CM369,AutoSCAN_ORG!$B$1:$CF$2516,75,FALSE)</f>
        <v>0</v>
      </c>
      <c r="DC369">
        <f>VLOOKUP($CM369,AutoSCAN_ORG!$B$1:$CF$2516,76,FALSE)</f>
        <v>0</v>
      </c>
      <c r="DD369">
        <f>VLOOKUP($CM369,AutoSCAN_ORG!$B$1:$CF$2516,77,FALSE)</f>
        <v>0</v>
      </c>
      <c r="DE369">
        <f>VLOOKUP($CM369,AutoSCAN_ORG!$B$1:$CF$2516,78,FALSE)</f>
        <v>0</v>
      </c>
      <c r="DF369">
        <f>VLOOKUP($CM369,AutoSCAN_ORG!$B$1:$CF$2516,79,FALSE)</f>
        <v>12.38</v>
      </c>
      <c r="DG369">
        <f>VLOOKUP($CM369,AutoSCAN_ORG!$B$1:$CF$2516,80,FALSE)</f>
        <v>12.38</v>
      </c>
      <c r="DH369">
        <f>VLOOKUP($CM369,AutoSCAN_ORG!$B$1:$CF$2516,81,FALSE)</f>
        <v>1.7999999999999999E-2</v>
      </c>
      <c r="DI369">
        <f>VLOOKUP($CM369,AutoSCAN_ORG!$B$1:$CF$2516,82,FALSE)</f>
        <v>3.6999999999999998E-2</v>
      </c>
      <c r="DJ369">
        <f>VLOOKUP($CM369,AutoSCAN_ORG!$B$1:$CF$2516,83,FALSE)</f>
        <v>0.753</v>
      </c>
    </row>
    <row r="370" spans="2:114" x14ac:dyDescent="0.35">
      <c r="B370" t="s">
        <v>4249</v>
      </c>
      <c r="C370">
        <v>375</v>
      </c>
      <c r="D370" t="s">
        <v>7778</v>
      </c>
      <c r="E370">
        <v>556</v>
      </c>
      <c r="F370">
        <v>1498.133</v>
      </c>
      <c r="G370">
        <v>10</v>
      </c>
      <c r="H370" t="s">
        <v>7782</v>
      </c>
      <c r="I370" t="s">
        <v>7773</v>
      </c>
      <c r="J370" t="s">
        <v>5753</v>
      </c>
      <c r="K370">
        <v>11</v>
      </c>
      <c r="L370">
        <v>0.6</v>
      </c>
      <c r="M370">
        <v>8</v>
      </c>
      <c r="N370">
        <v>6</v>
      </c>
      <c r="O370" t="s">
        <v>7449</v>
      </c>
      <c r="Q370">
        <v>34</v>
      </c>
      <c r="R370" t="s">
        <v>7784</v>
      </c>
      <c r="S370" t="s">
        <v>7774</v>
      </c>
      <c r="T370" t="s">
        <v>7206</v>
      </c>
      <c r="U370" t="s">
        <v>7527</v>
      </c>
      <c r="V370" t="s">
        <v>7527</v>
      </c>
      <c r="W370">
        <v>5.56</v>
      </c>
      <c r="X370" t="s">
        <v>7900</v>
      </c>
      <c r="Y370">
        <v>1.8</v>
      </c>
      <c r="Z370" t="s">
        <v>7774</v>
      </c>
      <c r="AA370" t="s">
        <v>7789</v>
      </c>
      <c r="AB370" t="s">
        <v>7774</v>
      </c>
      <c r="AF370" t="s">
        <v>5678</v>
      </c>
      <c r="AG370">
        <v>42.771132989999998</v>
      </c>
      <c r="AH370">
        <v>-82.037574770000006</v>
      </c>
      <c r="AI370">
        <v>203.4</v>
      </c>
      <c r="AJ370">
        <v>290</v>
      </c>
      <c r="AL370">
        <v>15</v>
      </c>
      <c r="AM370">
        <v>986</v>
      </c>
      <c r="AN370">
        <v>15.629</v>
      </c>
      <c r="AO370">
        <v>-423.90100000000001</v>
      </c>
      <c r="AP370">
        <v>2117</v>
      </c>
      <c r="AQ370">
        <v>2117</v>
      </c>
      <c r="AT370">
        <v>1.24</v>
      </c>
      <c r="AU370">
        <v>1.24</v>
      </c>
      <c r="AW370">
        <v>2.15</v>
      </c>
      <c r="AX370">
        <v>2.15</v>
      </c>
      <c r="BD370">
        <v>0.6</v>
      </c>
      <c r="BE370">
        <v>8</v>
      </c>
      <c r="BF370" t="s">
        <v>1462</v>
      </c>
      <c r="BG370" t="s">
        <v>4249</v>
      </c>
      <c r="BH370">
        <v>375</v>
      </c>
      <c r="BI370" t="s">
        <v>5753</v>
      </c>
      <c r="BJ370" t="s">
        <v>7773</v>
      </c>
      <c r="BK370">
        <v>375</v>
      </c>
      <c r="BL370">
        <v>1590</v>
      </c>
      <c r="BM370">
        <v>555</v>
      </c>
      <c r="BN370">
        <v>34</v>
      </c>
      <c r="BS370">
        <v>13</v>
      </c>
      <c r="BT370">
        <v>0.66</v>
      </c>
      <c r="BU370">
        <v>0.57999999999999996</v>
      </c>
      <c r="BV370">
        <v>0.57999999999999996</v>
      </c>
      <c r="BW370">
        <v>42.771132989999998</v>
      </c>
      <c r="BX370">
        <v>-82.037574770000006</v>
      </c>
      <c r="BY370">
        <v>4735921.9730000002</v>
      </c>
      <c r="BZ370">
        <v>203.42400000000001</v>
      </c>
      <c r="CA370">
        <v>203.9</v>
      </c>
      <c r="CB370" t="s">
        <v>7556</v>
      </c>
      <c r="CC370">
        <v>7</v>
      </c>
      <c r="CD370">
        <v>10</v>
      </c>
      <c r="CE370">
        <v>12</v>
      </c>
      <c r="CF370">
        <v>12</v>
      </c>
      <c r="CG370" t="s">
        <v>5677</v>
      </c>
      <c r="CH370">
        <v>414</v>
      </c>
      <c r="CI370" t="s">
        <v>3290</v>
      </c>
      <c r="CJ370" t="s">
        <v>7332</v>
      </c>
      <c r="CK370">
        <v>5.56</v>
      </c>
      <c r="CL370">
        <v>1.8</v>
      </c>
      <c r="CM370" t="s">
        <v>4249</v>
      </c>
      <c r="CO370" t="str">
        <f>VLOOKUP(CM370,AutoSCAN_ORG!B375:CF2890,1,FALSE)</f>
        <v>AS00-0001083</v>
      </c>
      <c r="CP370">
        <f>VLOOKUP($CM370,AutoSCAN_ORG!$B$1:$CF$2516,2,FALSE)</f>
        <v>1498.1310000000001</v>
      </c>
      <c r="CQ370">
        <f>VLOOKUP($CM370,AutoSCAN_ORG!$B$1:$CF$2516,3,FALSE)</f>
        <v>8</v>
      </c>
      <c r="CR370">
        <f>VLOOKUP($CM370,AutoSCAN_ORG!$B$1:$CF$2516,4,FALSE)</f>
        <v>149.9</v>
      </c>
      <c r="CS370">
        <f>VLOOKUP($CM370,AutoSCAN_ORG!$B$1:$CF$2516,5,FALSE)</f>
        <v>6.2949999999999999</v>
      </c>
      <c r="CT370" t="str">
        <f>VLOOKUP($CM370,AutoSCAN_ORG!$B$1:$CF$2516,6,FALSE)</f>
        <v>MELO-CORR</v>
      </c>
      <c r="CU370">
        <f>VLOOKUP($CM370,AutoSCAN_ORG!$B$1:$CF$2516,7,FALSE)</f>
        <v>0</v>
      </c>
      <c r="CV370">
        <f>VLOOKUP($CM370,AutoSCAN_ORG!$B$1:$CF$2516,69,FALSE)</f>
        <v>0</v>
      </c>
      <c r="CW370">
        <f>VLOOKUP($CM370,AutoSCAN_ORG!$B$1:$CF$2516,70,FALSE)</f>
        <v>0</v>
      </c>
      <c r="CX370" t="str">
        <f>VLOOKUP($CM370,AutoSCAN_ORG!$B$1:$CF$2516,71,FALSE)</f>
        <v>Y</v>
      </c>
      <c r="CZ370" t="str">
        <f>VLOOKUP($CM370,AutoSCAN_ORG!$B$1:$CF$2516,73,FALSE)</f>
        <v>added</v>
      </c>
      <c r="DA370">
        <f>VLOOKUP($CM370,AutoSCAN_ORG!$B$1:$CF$2516,74,FALSE)</f>
        <v>0</v>
      </c>
      <c r="DB370">
        <f>VLOOKUP($CM370,AutoSCAN_ORG!$B$1:$CF$2516,75,FALSE)</f>
        <v>0</v>
      </c>
      <c r="DC370">
        <f>VLOOKUP($CM370,AutoSCAN_ORG!$B$1:$CF$2516,76,FALSE)</f>
        <v>0</v>
      </c>
      <c r="DD370">
        <f>VLOOKUP($CM370,AutoSCAN_ORG!$B$1:$CF$2516,77,FALSE)</f>
        <v>0</v>
      </c>
      <c r="DF370">
        <f>VLOOKUP($CM370,AutoSCAN_ORG!$B$1:$CF$2516,79,FALSE)</f>
        <v>10.87</v>
      </c>
      <c r="DG370">
        <f>VLOOKUP($CM370,AutoSCAN_ORG!$B$1:$CF$2516,80,FALSE)</f>
        <v>10.87</v>
      </c>
      <c r="DH370">
        <f>VLOOKUP($CM370,AutoSCAN_ORG!$B$1:$CF$2516,81,FALSE)</f>
        <v>-2E-3</v>
      </c>
      <c r="DI370">
        <f>VLOOKUP($CM370,AutoSCAN_ORG!$B$1:$CF$2516,82,FALSE)</f>
        <v>-5.0000000000000001E-3</v>
      </c>
      <c r="DJ370">
        <f>VLOOKUP($CM370,AutoSCAN_ORG!$B$1:$CF$2516,83,FALSE)</f>
        <v>0.78400000000000003</v>
      </c>
    </row>
    <row r="371" spans="2:114" x14ac:dyDescent="0.35">
      <c r="B371" t="s">
        <v>4250</v>
      </c>
      <c r="C371">
        <v>376</v>
      </c>
      <c r="D371" t="s">
        <v>7778</v>
      </c>
      <c r="E371">
        <v>557</v>
      </c>
      <c r="F371">
        <v>1498.2159999999999</v>
      </c>
      <c r="G371">
        <v>10</v>
      </c>
      <c r="H371" t="s">
        <v>7782</v>
      </c>
      <c r="I371" t="s">
        <v>7773</v>
      </c>
      <c r="J371" t="s">
        <v>5753</v>
      </c>
      <c r="K371">
        <v>11</v>
      </c>
      <c r="L371">
        <v>0.61</v>
      </c>
      <c r="M371">
        <v>8</v>
      </c>
      <c r="N371">
        <v>9</v>
      </c>
      <c r="O371" t="s">
        <v>7345</v>
      </c>
      <c r="R371" t="s">
        <v>7784</v>
      </c>
      <c r="S371" t="s">
        <v>7774</v>
      </c>
      <c r="T371" t="s">
        <v>7206</v>
      </c>
      <c r="U371" t="s">
        <v>7527</v>
      </c>
      <c r="V371" t="s">
        <v>7527</v>
      </c>
      <c r="W371">
        <v>5.56</v>
      </c>
      <c r="X371" t="s">
        <v>7900</v>
      </c>
      <c r="Y371">
        <v>1.8</v>
      </c>
      <c r="Z371" t="s">
        <v>7774</v>
      </c>
      <c r="AA371" t="s">
        <v>7789</v>
      </c>
      <c r="AB371" t="s">
        <v>7774</v>
      </c>
      <c r="AF371" t="s">
        <v>5678</v>
      </c>
      <c r="AG371">
        <v>42.77113224</v>
      </c>
      <c r="AH371">
        <v>-82.037574809999995</v>
      </c>
      <c r="AI371">
        <v>203.4</v>
      </c>
      <c r="AJ371">
        <v>290</v>
      </c>
      <c r="AL371">
        <v>15</v>
      </c>
      <c r="AM371">
        <v>986</v>
      </c>
      <c r="AN371">
        <v>15.712</v>
      </c>
      <c r="AO371">
        <v>-420.495</v>
      </c>
      <c r="AP371">
        <v>2117</v>
      </c>
      <c r="AQ371">
        <v>2117</v>
      </c>
      <c r="AT371">
        <v>1.24</v>
      </c>
      <c r="AU371">
        <v>1.24</v>
      </c>
      <c r="AW371">
        <v>2.15</v>
      </c>
      <c r="AX371">
        <v>2.15</v>
      </c>
      <c r="BD371">
        <v>0.61</v>
      </c>
      <c r="BE371">
        <v>8</v>
      </c>
      <c r="BF371" t="s">
        <v>1463</v>
      </c>
      <c r="BG371" t="s">
        <v>4250</v>
      </c>
      <c r="BH371">
        <v>376</v>
      </c>
      <c r="BI371" t="s">
        <v>5753</v>
      </c>
      <c r="BJ371" t="s">
        <v>7773</v>
      </c>
      <c r="BK371">
        <v>376</v>
      </c>
      <c r="BL371">
        <v>1590</v>
      </c>
      <c r="BS371">
        <v>13</v>
      </c>
      <c r="BT371">
        <v>0.66</v>
      </c>
      <c r="BU371">
        <v>0.57999999999999996</v>
      </c>
      <c r="BV371">
        <v>0.57999999999999996</v>
      </c>
      <c r="BW371">
        <v>42.77113224</v>
      </c>
      <c r="BX371">
        <v>-82.037574809999995</v>
      </c>
      <c r="BY371">
        <v>4735921.8890000004</v>
      </c>
      <c r="BZ371">
        <v>203.42400000000001</v>
      </c>
      <c r="CA371">
        <v>205.8</v>
      </c>
      <c r="CB371" t="s">
        <v>7565</v>
      </c>
      <c r="CC371">
        <v>7</v>
      </c>
      <c r="CD371">
        <v>10</v>
      </c>
      <c r="CE371">
        <v>12</v>
      </c>
      <c r="CF371">
        <v>12</v>
      </c>
      <c r="CG371" t="s">
        <v>5677</v>
      </c>
      <c r="CH371">
        <v>414</v>
      </c>
      <c r="CI371" t="s">
        <v>3290</v>
      </c>
      <c r="CJ371" t="s">
        <v>7332</v>
      </c>
      <c r="CK371">
        <v>5.56</v>
      </c>
      <c r="CL371">
        <v>1.8</v>
      </c>
      <c r="CM371" t="s">
        <v>4250</v>
      </c>
      <c r="CO371" t="str">
        <f>VLOOKUP(CM371,AutoSCAN_ORG!B376:CF2891,1,FALSE)</f>
        <v>AS00-0001084</v>
      </c>
      <c r="CP371">
        <f>VLOOKUP($CM371,AutoSCAN_ORG!$B$1:$CF$2516,2,FALSE)</f>
        <v>1498.2139999999999</v>
      </c>
      <c r="CQ371">
        <f>VLOOKUP($CM371,AutoSCAN_ORG!$B$1:$CF$2516,3,FALSE)</f>
        <v>8.141</v>
      </c>
      <c r="CR371">
        <f>VLOOKUP($CM371,AutoSCAN_ORG!$B$1:$CF$2516,4,FALSE)</f>
        <v>147.28100000000001</v>
      </c>
      <c r="CS371">
        <f>VLOOKUP($CM371,AutoSCAN_ORG!$B$1:$CF$2516,5,FALSE)</f>
        <v>6.2949999999999999</v>
      </c>
      <c r="CT371" t="str">
        <f>VLOOKUP($CM371,AutoSCAN_ORG!$B$1:$CF$2516,6,FALSE)</f>
        <v>MELO-CORR</v>
      </c>
      <c r="CU371">
        <f>VLOOKUP($CM371,AutoSCAN_ORG!$B$1:$CF$2516,7,FALSE)</f>
        <v>0</v>
      </c>
      <c r="CV371">
        <f>VLOOKUP($CM371,AutoSCAN_ORG!$B$1:$CF$2516,69,FALSE)</f>
        <v>0</v>
      </c>
      <c r="CW371">
        <f>VLOOKUP($CM371,AutoSCAN_ORG!$B$1:$CF$2516,70,FALSE)</f>
        <v>0</v>
      </c>
      <c r="CX371" t="str">
        <f>VLOOKUP($CM371,AutoSCAN_ORG!$B$1:$CF$2516,71,FALSE)</f>
        <v>Y</v>
      </c>
      <c r="CZ371" t="str">
        <f>VLOOKUP($CM371,AutoSCAN_ORG!$B$1:$CF$2516,73,FALSE)</f>
        <v>added</v>
      </c>
      <c r="DA371">
        <f>VLOOKUP($CM371,AutoSCAN_ORG!$B$1:$CF$2516,74,FALSE)</f>
        <v>0</v>
      </c>
      <c r="DB371">
        <f>VLOOKUP($CM371,AutoSCAN_ORG!$B$1:$CF$2516,75,FALSE)</f>
        <v>0</v>
      </c>
      <c r="DC371">
        <f>VLOOKUP($CM371,AutoSCAN_ORG!$B$1:$CF$2516,76,FALSE)</f>
        <v>0</v>
      </c>
      <c r="DD371">
        <f>VLOOKUP($CM371,AutoSCAN_ORG!$B$1:$CF$2516,77,FALSE)</f>
        <v>0</v>
      </c>
      <c r="DF371">
        <f>VLOOKUP($CM371,AutoSCAN_ORG!$B$1:$CF$2516,79,FALSE)</f>
        <v>10.89</v>
      </c>
      <c r="DG371">
        <f>VLOOKUP($CM371,AutoSCAN_ORG!$B$1:$CF$2516,80,FALSE)</f>
        <v>10.89</v>
      </c>
      <c r="DH371">
        <f>VLOOKUP($CM371,AutoSCAN_ORG!$B$1:$CF$2516,81,FALSE)</f>
        <v>6.0000000000000001E-3</v>
      </c>
      <c r="DI371">
        <f>VLOOKUP($CM371,AutoSCAN_ORG!$B$1:$CF$2516,82,FALSE)</f>
        <v>1.2E-2</v>
      </c>
      <c r="DJ371">
        <f>VLOOKUP($CM371,AutoSCAN_ORG!$B$1:$CF$2516,83,FALSE)</f>
        <v>0.71799999999999997</v>
      </c>
    </row>
    <row r="372" spans="2:114" x14ac:dyDescent="0.35">
      <c r="B372" t="s">
        <v>4251</v>
      </c>
      <c r="C372">
        <v>377</v>
      </c>
      <c r="D372" t="s">
        <v>7778</v>
      </c>
      <c r="E372">
        <v>558</v>
      </c>
      <c r="F372">
        <v>1498.5609999999999</v>
      </c>
      <c r="G372">
        <v>10</v>
      </c>
      <c r="H372" t="s">
        <v>7782</v>
      </c>
      <c r="I372" t="s">
        <v>7773</v>
      </c>
      <c r="J372" t="s">
        <v>5753</v>
      </c>
      <c r="K372">
        <v>10</v>
      </c>
      <c r="L372">
        <v>0.56000000000000005</v>
      </c>
      <c r="M372">
        <v>11</v>
      </c>
      <c r="N372">
        <v>10</v>
      </c>
      <c r="O372" t="s">
        <v>7552</v>
      </c>
      <c r="R372" t="s">
        <v>7784</v>
      </c>
      <c r="S372" t="s">
        <v>7774</v>
      </c>
      <c r="T372" t="s">
        <v>7206</v>
      </c>
      <c r="U372" t="s">
        <v>7527</v>
      </c>
      <c r="V372" t="s">
        <v>7527</v>
      </c>
      <c r="W372">
        <v>5.56</v>
      </c>
      <c r="X372" t="s">
        <v>7900</v>
      </c>
      <c r="Y372">
        <v>1.8</v>
      </c>
      <c r="Z372" t="s">
        <v>7774</v>
      </c>
      <c r="AA372" t="s">
        <v>7783</v>
      </c>
      <c r="AB372" t="s">
        <v>7774</v>
      </c>
      <c r="AF372" t="s">
        <v>5678</v>
      </c>
      <c r="AG372">
        <v>42.771129129999998</v>
      </c>
      <c r="AH372">
        <v>-82.037574969999994</v>
      </c>
      <c r="AI372">
        <v>203.4</v>
      </c>
      <c r="AJ372">
        <v>290</v>
      </c>
      <c r="AL372">
        <v>15</v>
      </c>
      <c r="AM372">
        <v>986</v>
      </c>
      <c r="AN372">
        <v>16.055</v>
      </c>
      <c r="AO372">
        <v>-419.75599999999997</v>
      </c>
      <c r="AP372">
        <v>2114</v>
      </c>
      <c r="AQ372">
        <v>2115</v>
      </c>
      <c r="AT372">
        <v>1.24</v>
      </c>
      <c r="AU372">
        <v>1.23</v>
      </c>
      <c r="AW372">
        <v>2.14</v>
      </c>
      <c r="AX372">
        <v>2.14</v>
      </c>
      <c r="BD372">
        <v>0.56000000000000005</v>
      </c>
      <c r="BE372">
        <v>11</v>
      </c>
      <c r="BF372" t="s">
        <v>1464</v>
      </c>
      <c r="BG372" t="s">
        <v>4251</v>
      </c>
      <c r="BH372">
        <v>377</v>
      </c>
      <c r="BI372" t="s">
        <v>5753</v>
      </c>
      <c r="BJ372" t="s">
        <v>7773</v>
      </c>
      <c r="BK372">
        <v>377</v>
      </c>
      <c r="BL372">
        <v>1590</v>
      </c>
      <c r="BS372">
        <v>13</v>
      </c>
      <c r="BT372">
        <v>0.66</v>
      </c>
      <c r="BU372">
        <v>0.57999999999999996</v>
      </c>
      <c r="BV372">
        <v>0.57999999999999996</v>
      </c>
      <c r="BW372">
        <v>42.771129129999998</v>
      </c>
      <c r="BX372">
        <v>-82.037574969999994</v>
      </c>
      <c r="BY372">
        <v>4735921.5439999998</v>
      </c>
      <c r="BZ372">
        <v>203.42400000000001</v>
      </c>
      <c r="CA372">
        <v>205.7</v>
      </c>
      <c r="CB372" t="s">
        <v>7555</v>
      </c>
      <c r="CC372">
        <v>7</v>
      </c>
      <c r="CD372">
        <v>10</v>
      </c>
      <c r="CE372">
        <v>12</v>
      </c>
      <c r="CF372">
        <v>12</v>
      </c>
      <c r="CG372" t="s">
        <v>5677</v>
      </c>
      <c r="CH372">
        <v>414</v>
      </c>
      <c r="CI372" t="s">
        <v>3290</v>
      </c>
      <c r="CJ372" t="s">
        <v>7332</v>
      </c>
      <c r="CK372">
        <v>5.56</v>
      </c>
      <c r="CL372">
        <v>1.8</v>
      </c>
      <c r="CM372" t="s">
        <v>4251</v>
      </c>
      <c r="CO372" t="str">
        <f>VLOOKUP(CM372,AutoSCAN_ORG!B377:CF2892,1,FALSE)</f>
        <v>AS00-0001085</v>
      </c>
      <c r="CP372">
        <f>VLOOKUP($CM372,AutoSCAN_ORG!$B$1:$CF$2516,2,FALSE)</f>
        <v>1498.5550000000001</v>
      </c>
      <c r="CQ372">
        <f>VLOOKUP($CM372,AutoSCAN_ORG!$B$1:$CF$2516,3,FALSE)</f>
        <v>17.113</v>
      </c>
      <c r="CR372">
        <f>VLOOKUP($CM372,AutoSCAN_ORG!$B$1:$CF$2516,4,FALSE)</f>
        <v>148.773</v>
      </c>
      <c r="CS372">
        <f>VLOOKUP($CM372,AutoSCAN_ORG!$B$1:$CF$2516,5,FALSE)</f>
        <v>6.2949999999999999</v>
      </c>
      <c r="CT372" t="str">
        <f>VLOOKUP($CM372,AutoSCAN_ORG!$B$1:$CF$2516,6,FALSE)</f>
        <v>MELO-CORR</v>
      </c>
      <c r="CU372">
        <f>VLOOKUP($CM372,AutoSCAN_ORG!$B$1:$CF$2516,7,FALSE)</f>
        <v>0</v>
      </c>
      <c r="CV372">
        <f>VLOOKUP($CM372,AutoSCAN_ORG!$B$1:$CF$2516,69,FALSE)</f>
        <v>0</v>
      </c>
      <c r="CW372">
        <f>VLOOKUP($CM372,AutoSCAN_ORG!$B$1:$CF$2516,70,FALSE)</f>
        <v>0</v>
      </c>
      <c r="CX372" t="str">
        <f>VLOOKUP($CM372,AutoSCAN_ORG!$B$1:$CF$2516,71,FALSE)</f>
        <v>Y</v>
      </c>
      <c r="CZ372" t="str">
        <f>VLOOKUP($CM372,AutoSCAN_ORG!$B$1:$CF$2516,73,FALSE)</f>
        <v>added</v>
      </c>
      <c r="DA372">
        <f>VLOOKUP($CM372,AutoSCAN_ORG!$B$1:$CF$2516,74,FALSE)</f>
        <v>0</v>
      </c>
      <c r="DB372">
        <f>VLOOKUP($CM372,AutoSCAN_ORG!$B$1:$CF$2516,75,FALSE)</f>
        <v>0</v>
      </c>
      <c r="DC372">
        <f>VLOOKUP($CM372,AutoSCAN_ORG!$B$1:$CF$2516,76,FALSE)</f>
        <v>0</v>
      </c>
      <c r="DD372">
        <f>VLOOKUP($CM372,AutoSCAN_ORG!$B$1:$CF$2516,77,FALSE)</f>
        <v>0</v>
      </c>
      <c r="DF372">
        <f>VLOOKUP($CM372,AutoSCAN_ORG!$B$1:$CF$2516,79,FALSE)</f>
        <v>10.02</v>
      </c>
      <c r="DG372">
        <f>VLOOKUP($CM372,AutoSCAN_ORG!$B$1:$CF$2516,80,FALSE)</f>
        <v>10.02</v>
      </c>
      <c r="DH372">
        <f>VLOOKUP($CM372,AutoSCAN_ORG!$B$1:$CF$2516,81,FALSE)</f>
        <v>6.0000000000000001E-3</v>
      </c>
      <c r="DI372">
        <f>VLOOKUP($CM372,AutoSCAN_ORG!$B$1:$CF$2516,82,FALSE)</f>
        <v>1.2E-2</v>
      </c>
      <c r="DJ372">
        <f>VLOOKUP($CM372,AutoSCAN_ORG!$B$1:$CF$2516,83,FALSE)</f>
        <v>0.73799999999999999</v>
      </c>
    </row>
    <row r="373" spans="2:114" x14ac:dyDescent="0.35">
      <c r="B373" t="s">
        <v>4252</v>
      </c>
      <c r="C373">
        <v>378</v>
      </c>
      <c r="D373" t="s">
        <v>7778</v>
      </c>
      <c r="E373">
        <v>559</v>
      </c>
      <c r="F373">
        <v>1498.7460000000001</v>
      </c>
      <c r="G373">
        <v>10</v>
      </c>
      <c r="H373" t="s">
        <v>7782</v>
      </c>
      <c r="I373" t="s">
        <v>7773</v>
      </c>
      <c r="J373" t="s">
        <v>5753</v>
      </c>
      <c r="K373">
        <v>10</v>
      </c>
      <c r="L373">
        <v>0.56999999999999995</v>
      </c>
      <c r="M373">
        <v>10</v>
      </c>
      <c r="N373">
        <v>11</v>
      </c>
      <c r="O373" t="s">
        <v>7561</v>
      </c>
      <c r="R373" t="s">
        <v>7784</v>
      </c>
      <c r="S373" t="s">
        <v>7774</v>
      </c>
      <c r="T373" t="s">
        <v>7206</v>
      </c>
      <c r="U373" t="s">
        <v>7527</v>
      </c>
      <c r="V373" t="s">
        <v>7527</v>
      </c>
      <c r="W373">
        <v>5.56</v>
      </c>
      <c r="X373" t="s">
        <v>7900</v>
      </c>
      <c r="Y373">
        <v>1.8</v>
      </c>
      <c r="Z373" t="s">
        <v>7774</v>
      </c>
      <c r="AA373" t="s">
        <v>7788</v>
      </c>
      <c r="AB373" t="s">
        <v>7774</v>
      </c>
      <c r="AC373">
        <v>10</v>
      </c>
      <c r="AD373">
        <v>10</v>
      </c>
      <c r="AE373">
        <v>12</v>
      </c>
      <c r="AF373" t="s">
        <v>5683</v>
      </c>
      <c r="AG373">
        <v>42.771127460000002</v>
      </c>
      <c r="AH373">
        <v>-82.037575059999995</v>
      </c>
      <c r="AI373">
        <v>203.4</v>
      </c>
      <c r="AJ373">
        <v>290</v>
      </c>
      <c r="AL373">
        <v>15</v>
      </c>
      <c r="AM373">
        <v>986</v>
      </c>
      <c r="AN373">
        <v>16.241</v>
      </c>
      <c r="AO373">
        <v>-421.005</v>
      </c>
      <c r="AP373">
        <v>2115</v>
      </c>
      <c r="AQ373">
        <v>2116</v>
      </c>
      <c r="AT373">
        <v>1.24</v>
      </c>
      <c r="AU373">
        <v>1.23</v>
      </c>
      <c r="AW373">
        <v>2.15</v>
      </c>
      <c r="AX373">
        <v>2.14</v>
      </c>
      <c r="BD373">
        <v>0.56999999999999995</v>
      </c>
      <c r="BE373">
        <v>10</v>
      </c>
      <c r="BF373" t="s">
        <v>1465</v>
      </c>
      <c r="BG373" t="s">
        <v>4252</v>
      </c>
      <c r="BH373">
        <v>378</v>
      </c>
      <c r="BI373" t="s">
        <v>5753</v>
      </c>
      <c r="BJ373" t="s">
        <v>7773</v>
      </c>
      <c r="BK373">
        <v>378</v>
      </c>
      <c r="BL373">
        <v>1590</v>
      </c>
      <c r="BS373">
        <v>13</v>
      </c>
      <c r="BT373">
        <v>0.66</v>
      </c>
      <c r="BU373">
        <v>0.57999999999999996</v>
      </c>
      <c r="BV373">
        <v>0.57999999999999996</v>
      </c>
      <c r="BW373">
        <v>42.771127460000002</v>
      </c>
      <c r="BX373">
        <v>-82.037575059999995</v>
      </c>
      <c r="BY373">
        <v>4735921.358</v>
      </c>
      <c r="BZ373">
        <v>203.42400000000001</v>
      </c>
      <c r="CA373">
        <v>204.7</v>
      </c>
      <c r="CB373" t="s">
        <v>7560</v>
      </c>
      <c r="CC373">
        <v>7</v>
      </c>
      <c r="CD373">
        <v>10</v>
      </c>
      <c r="CE373">
        <v>12</v>
      </c>
      <c r="CF373">
        <v>12</v>
      </c>
      <c r="CG373" t="s">
        <v>5677</v>
      </c>
      <c r="CH373">
        <v>414</v>
      </c>
      <c r="CI373" t="s">
        <v>3290</v>
      </c>
      <c r="CJ373" t="s">
        <v>7332</v>
      </c>
      <c r="CK373">
        <v>5.56</v>
      </c>
      <c r="CL373">
        <v>1.8</v>
      </c>
      <c r="CM373" t="s">
        <v>4252</v>
      </c>
      <c r="CO373" t="str">
        <f>VLOOKUP(CM373,AutoSCAN_ORG!B378:CF2893,1,FALSE)</f>
        <v>AS00-0001086</v>
      </c>
      <c r="CP373">
        <f>VLOOKUP($CM373,AutoSCAN_ORG!$B$1:$CF$2516,2,FALSE)</f>
        <v>1498.741</v>
      </c>
      <c r="CQ373">
        <f>VLOOKUP($CM373,AutoSCAN_ORG!$B$1:$CF$2516,3,FALSE)</f>
        <v>16.026</v>
      </c>
      <c r="CR373">
        <f>VLOOKUP($CM373,AutoSCAN_ORG!$B$1:$CF$2516,4,FALSE)</f>
        <v>148.703</v>
      </c>
      <c r="CS373">
        <f>VLOOKUP($CM373,AutoSCAN_ORG!$B$1:$CF$2516,5,FALSE)</f>
        <v>6.2949999999999999</v>
      </c>
      <c r="CT373" t="str">
        <f>VLOOKUP($CM373,AutoSCAN_ORG!$B$1:$CF$2516,6,FALSE)</f>
        <v>MELO-CORR</v>
      </c>
      <c r="CU373">
        <f>VLOOKUP($CM373,AutoSCAN_ORG!$B$1:$CF$2516,7,FALSE)</f>
        <v>0</v>
      </c>
      <c r="CV373">
        <f>VLOOKUP($CM373,AutoSCAN_ORG!$B$1:$CF$2516,69,FALSE)</f>
        <v>0</v>
      </c>
      <c r="CW373">
        <f>VLOOKUP($CM373,AutoSCAN_ORG!$B$1:$CF$2516,70,FALSE)</f>
        <v>0</v>
      </c>
      <c r="CX373" t="str">
        <f>VLOOKUP($CM373,AutoSCAN_ORG!$B$1:$CF$2516,71,FALSE)</f>
        <v>Y</v>
      </c>
      <c r="CZ373" t="str">
        <f>VLOOKUP($CM373,AutoSCAN_ORG!$B$1:$CF$2516,73,FALSE)</f>
        <v>added</v>
      </c>
      <c r="DA373">
        <f>VLOOKUP($CM373,AutoSCAN_ORG!$B$1:$CF$2516,74,FALSE)</f>
        <v>0</v>
      </c>
      <c r="DB373">
        <f>VLOOKUP($CM373,AutoSCAN_ORG!$B$1:$CF$2516,75,FALSE)</f>
        <v>0</v>
      </c>
      <c r="DC373">
        <f>VLOOKUP($CM373,AutoSCAN_ORG!$B$1:$CF$2516,76,FALSE)</f>
        <v>0</v>
      </c>
      <c r="DD373">
        <f>VLOOKUP($CM373,AutoSCAN_ORG!$B$1:$CF$2516,77,FALSE)</f>
        <v>0</v>
      </c>
      <c r="DF373">
        <f>VLOOKUP($CM373,AutoSCAN_ORG!$B$1:$CF$2516,79,FALSE)</f>
        <v>10.26</v>
      </c>
      <c r="DG373">
        <f>VLOOKUP($CM373,AutoSCAN_ORG!$B$1:$CF$2516,80,FALSE)</f>
        <v>10.26</v>
      </c>
      <c r="DH373">
        <f>VLOOKUP($CM373,AutoSCAN_ORG!$B$1:$CF$2516,81,FALSE)</f>
        <v>1.4E-2</v>
      </c>
      <c r="DI373">
        <f>VLOOKUP($CM373,AutoSCAN_ORG!$B$1:$CF$2516,82,FALSE)</f>
        <v>2.8000000000000001E-2</v>
      </c>
      <c r="DJ373">
        <f>VLOOKUP($CM373,AutoSCAN_ORG!$B$1:$CF$2516,83,FALSE)</f>
        <v>0.72799999999999998</v>
      </c>
    </row>
    <row r="374" spans="2:114" x14ac:dyDescent="0.35">
      <c r="B374" t="s">
        <v>4253</v>
      </c>
      <c r="C374">
        <v>379</v>
      </c>
      <c r="D374" t="s">
        <v>7778</v>
      </c>
      <c r="E374">
        <v>560</v>
      </c>
      <c r="F374">
        <v>1499.0329999999999</v>
      </c>
      <c r="G374">
        <v>10</v>
      </c>
      <c r="H374" t="s">
        <v>7782</v>
      </c>
      <c r="I374" t="s">
        <v>7773</v>
      </c>
      <c r="J374" t="s">
        <v>5753</v>
      </c>
      <c r="K374">
        <v>12</v>
      </c>
      <c r="L374">
        <v>0.69</v>
      </c>
      <c r="M374">
        <v>7</v>
      </c>
      <c r="N374">
        <v>7</v>
      </c>
      <c r="O374" t="s">
        <v>7555</v>
      </c>
      <c r="R374" t="s">
        <v>7784</v>
      </c>
      <c r="S374" t="s">
        <v>7774</v>
      </c>
      <c r="T374" t="s">
        <v>7206</v>
      </c>
      <c r="U374" t="s">
        <v>7527</v>
      </c>
      <c r="V374" t="s">
        <v>7527</v>
      </c>
      <c r="W374">
        <v>5.56</v>
      </c>
      <c r="X374" t="s">
        <v>7900</v>
      </c>
      <c r="Y374">
        <v>1.8</v>
      </c>
      <c r="Z374" t="s">
        <v>7774</v>
      </c>
      <c r="AA374" t="s">
        <v>7789</v>
      </c>
      <c r="AB374" t="s">
        <v>7774</v>
      </c>
      <c r="AF374" t="s">
        <v>5678</v>
      </c>
      <c r="AG374">
        <v>42.771124839999999</v>
      </c>
      <c r="AH374">
        <v>-82.037575200000006</v>
      </c>
      <c r="AI374">
        <v>203.4</v>
      </c>
      <c r="AJ374">
        <v>290</v>
      </c>
      <c r="AL374">
        <v>15</v>
      </c>
      <c r="AM374">
        <v>986</v>
      </c>
      <c r="AN374">
        <v>16.529</v>
      </c>
      <c r="AO374">
        <v>-423.84100000000001</v>
      </c>
      <c r="AP374">
        <v>2116</v>
      </c>
      <c r="AQ374">
        <v>2117</v>
      </c>
      <c r="AT374">
        <v>1.24</v>
      </c>
      <c r="AU374">
        <v>1.24</v>
      </c>
      <c r="AW374">
        <v>2.15</v>
      </c>
      <c r="AX374">
        <v>2.15</v>
      </c>
      <c r="BD374">
        <v>0.69</v>
      </c>
      <c r="BE374">
        <v>7</v>
      </c>
      <c r="BF374" t="s">
        <v>1466</v>
      </c>
      <c r="BG374" t="s">
        <v>4253</v>
      </c>
      <c r="BH374">
        <v>379</v>
      </c>
      <c r="BI374" t="s">
        <v>5753</v>
      </c>
      <c r="BJ374" t="s">
        <v>7773</v>
      </c>
      <c r="BK374">
        <v>379</v>
      </c>
      <c r="BL374">
        <v>1590</v>
      </c>
      <c r="BS374">
        <v>13</v>
      </c>
      <c r="BT374">
        <v>0.66</v>
      </c>
      <c r="BU374">
        <v>0.57999999999999996</v>
      </c>
      <c r="BV374">
        <v>0.57999999999999996</v>
      </c>
      <c r="BW374">
        <v>42.771124839999999</v>
      </c>
      <c r="BX374">
        <v>-82.037575200000006</v>
      </c>
      <c r="BY374">
        <v>4735921.068</v>
      </c>
      <c r="BZ374">
        <v>203.42400000000001</v>
      </c>
      <c r="CA374">
        <v>203.8</v>
      </c>
      <c r="CB374" t="s">
        <v>7556</v>
      </c>
      <c r="CC374">
        <v>7</v>
      </c>
      <c r="CD374">
        <v>10</v>
      </c>
      <c r="CE374">
        <v>12</v>
      </c>
      <c r="CF374">
        <v>12</v>
      </c>
      <c r="CG374" t="s">
        <v>5677</v>
      </c>
      <c r="CH374">
        <v>414</v>
      </c>
      <c r="CI374" t="s">
        <v>3290</v>
      </c>
      <c r="CJ374" t="s">
        <v>7332</v>
      </c>
      <c r="CK374">
        <v>5.56</v>
      </c>
      <c r="CL374">
        <v>1.8</v>
      </c>
      <c r="CM374" t="s">
        <v>4253</v>
      </c>
      <c r="CO374" t="str">
        <f>VLOOKUP(CM374,AutoSCAN_ORG!B379:CF2894,1,FALSE)</f>
        <v>AS00-0001087</v>
      </c>
      <c r="CP374">
        <f>VLOOKUP($CM374,AutoSCAN_ORG!$B$1:$CF$2516,2,FALSE)</f>
        <v>1499.0309999999999</v>
      </c>
      <c r="CQ374">
        <f>VLOOKUP($CM374,AutoSCAN_ORG!$B$1:$CF$2516,3,FALSE)</f>
        <v>8.5559999999999992</v>
      </c>
      <c r="CR374">
        <f>VLOOKUP($CM374,AutoSCAN_ORG!$B$1:$CF$2516,4,FALSE)</f>
        <v>151.203</v>
      </c>
      <c r="CS374">
        <f>VLOOKUP($CM374,AutoSCAN_ORG!$B$1:$CF$2516,5,FALSE)</f>
        <v>6.2949999999999999</v>
      </c>
      <c r="CT374" t="str">
        <f>VLOOKUP($CM374,AutoSCAN_ORG!$B$1:$CF$2516,6,FALSE)</f>
        <v>MELO-CORR</v>
      </c>
      <c r="CU374">
        <f>VLOOKUP($CM374,AutoSCAN_ORG!$B$1:$CF$2516,7,FALSE)</f>
        <v>0</v>
      </c>
      <c r="CV374">
        <f>VLOOKUP($CM374,AutoSCAN_ORG!$B$1:$CF$2516,69,FALSE)</f>
        <v>0</v>
      </c>
      <c r="CW374">
        <f>VLOOKUP($CM374,AutoSCAN_ORG!$B$1:$CF$2516,70,FALSE)</f>
        <v>0</v>
      </c>
      <c r="CX374" t="str">
        <f>VLOOKUP($CM374,AutoSCAN_ORG!$B$1:$CF$2516,71,FALSE)</f>
        <v>Y</v>
      </c>
      <c r="CZ374" t="str">
        <f>VLOOKUP($CM374,AutoSCAN_ORG!$B$1:$CF$2516,73,FALSE)</f>
        <v>added</v>
      </c>
      <c r="DA374">
        <f>VLOOKUP($CM374,AutoSCAN_ORG!$B$1:$CF$2516,74,FALSE)</f>
        <v>0</v>
      </c>
      <c r="DB374">
        <f>VLOOKUP($CM374,AutoSCAN_ORG!$B$1:$CF$2516,75,FALSE)</f>
        <v>0</v>
      </c>
      <c r="DC374">
        <f>VLOOKUP($CM374,AutoSCAN_ORG!$B$1:$CF$2516,76,FALSE)</f>
        <v>0</v>
      </c>
      <c r="DD374">
        <f>VLOOKUP($CM374,AutoSCAN_ORG!$B$1:$CF$2516,77,FALSE)</f>
        <v>0</v>
      </c>
      <c r="DF374">
        <f>VLOOKUP($CM374,AutoSCAN_ORG!$B$1:$CF$2516,79,FALSE)</f>
        <v>12.47</v>
      </c>
      <c r="DG374">
        <f>VLOOKUP($CM374,AutoSCAN_ORG!$B$1:$CF$2516,80,FALSE)</f>
        <v>12.47</v>
      </c>
      <c r="DH374">
        <f>VLOOKUP($CM374,AutoSCAN_ORG!$B$1:$CF$2516,81,FALSE)</f>
        <v>0.01</v>
      </c>
      <c r="DI374">
        <f>VLOOKUP($CM374,AutoSCAN_ORG!$B$1:$CF$2516,82,FALSE)</f>
        <v>0.02</v>
      </c>
      <c r="DJ374">
        <f>VLOOKUP($CM374,AutoSCAN_ORG!$B$1:$CF$2516,83,FALSE)</f>
        <v>0.76</v>
      </c>
    </row>
    <row r="375" spans="2:114" x14ac:dyDescent="0.35">
      <c r="B375" t="s">
        <v>4254</v>
      </c>
      <c r="C375">
        <v>380</v>
      </c>
      <c r="D375" t="s">
        <v>7778</v>
      </c>
      <c r="E375">
        <v>561</v>
      </c>
      <c r="F375">
        <v>1499.1210000000001</v>
      </c>
      <c r="G375">
        <v>10</v>
      </c>
      <c r="H375" t="s">
        <v>7782</v>
      </c>
      <c r="I375" t="s">
        <v>7773</v>
      </c>
      <c r="J375" t="s">
        <v>5753</v>
      </c>
      <c r="K375">
        <v>11</v>
      </c>
      <c r="L375">
        <v>0.63</v>
      </c>
      <c r="M375">
        <v>8</v>
      </c>
      <c r="N375">
        <v>8</v>
      </c>
      <c r="O375" t="s">
        <v>7902</v>
      </c>
      <c r="R375" t="s">
        <v>7784</v>
      </c>
      <c r="S375" t="s">
        <v>7774</v>
      </c>
      <c r="T375" t="s">
        <v>7206</v>
      </c>
      <c r="U375" t="s">
        <v>7527</v>
      </c>
      <c r="V375" t="s">
        <v>7527</v>
      </c>
      <c r="W375">
        <v>5.56</v>
      </c>
      <c r="X375" t="s">
        <v>7900</v>
      </c>
      <c r="Y375">
        <v>1.8</v>
      </c>
      <c r="Z375" t="s">
        <v>7774</v>
      </c>
      <c r="AA375" t="s">
        <v>7789</v>
      </c>
      <c r="AB375" t="s">
        <v>7774</v>
      </c>
      <c r="AF375" t="s">
        <v>5678</v>
      </c>
      <c r="AG375">
        <v>42.771124049999997</v>
      </c>
      <c r="AH375">
        <v>-82.037575239999995</v>
      </c>
      <c r="AI375">
        <v>203.4</v>
      </c>
      <c r="AJ375">
        <v>290</v>
      </c>
      <c r="AL375">
        <v>15</v>
      </c>
      <c r="AM375">
        <v>986</v>
      </c>
      <c r="AN375">
        <v>16.616</v>
      </c>
      <c r="AO375">
        <v>-408.61200000000002</v>
      </c>
      <c r="AP375">
        <v>2116</v>
      </c>
      <c r="AQ375">
        <v>2117</v>
      </c>
      <c r="AT375">
        <v>1.24</v>
      </c>
      <c r="AU375">
        <v>1.24</v>
      </c>
      <c r="AW375">
        <v>2.15</v>
      </c>
      <c r="AX375">
        <v>2.15</v>
      </c>
      <c r="BD375">
        <v>0.63</v>
      </c>
      <c r="BE375">
        <v>8</v>
      </c>
      <c r="BF375" t="s">
        <v>1467</v>
      </c>
      <c r="BG375" t="s">
        <v>4254</v>
      </c>
      <c r="BH375">
        <v>380</v>
      </c>
      <c r="BI375" t="s">
        <v>5753</v>
      </c>
      <c r="BJ375" t="s">
        <v>7773</v>
      </c>
      <c r="BK375">
        <v>380</v>
      </c>
      <c r="BL375">
        <v>1590</v>
      </c>
      <c r="BS375">
        <v>13</v>
      </c>
      <c r="BT375">
        <v>0.66</v>
      </c>
      <c r="BU375">
        <v>0.57999999999999996</v>
      </c>
      <c r="BV375">
        <v>0.57999999999999996</v>
      </c>
      <c r="BW375">
        <v>42.771124049999997</v>
      </c>
      <c r="BX375">
        <v>-82.037575239999995</v>
      </c>
      <c r="BY375">
        <v>4735920.9800000004</v>
      </c>
      <c r="BZ375">
        <v>203.42400000000001</v>
      </c>
      <c r="CA375">
        <v>211.2</v>
      </c>
      <c r="CB375" t="s">
        <v>7567</v>
      </c>
      <c r="CC375">
        <v>7</v>
      </c>
      <c r="CD375">
        <v>10</v>
      </c>
      <c r="CE375">
        <v>12</v>
      </c>
      <c r="CF375">
        <v>12</v>
      </c>
      <c r="CG375" t="s">
        <v>5677</v>
      </c>
      <c r="CH375">
        <v>414</v>
      </c>
      <c r="CI375" t="s">
        <v>3290</v>
      </c>
      <c r="CJ375" t="s">
        <v>7332</v>
      </c>
      <c r="CK375">
        <v>5.56</v>
      </c>
      <c r="CL375">
        <v>1.8</v>
      </c>
      <c r="CM375" t="s">
        <v>4254</v>
      </c>
      <c r="CO375" t="str">
        <f>VLOOKUP(CM375,AutoSCAN_ORG!B380:CF2895,1,FALSE)</f>
        <v>AS00-0001088</v>
      </c>
      <c r="CP375">
        <f>VLOOKUP($CM375,AutoSCAN_ORG!$B$1:$CF$2516,2,FALSE)</f>
        <v>1499.1179999999999</v>
      </c>
      <c r="CQ375">
        <f>VLOOKUP($CM375,AutoSCAN_ORG!$B$1:$CF$2516,3,FALSE)</f>
        <v>9.2149999999999999</v>
      </c>
      <c r="CR375">
        <f>VLOOKUP($CM375,AutoSCAN_ORG!$B$1:$CF$2516,4,FALSE)</f>
        <v>144.136</v>
      </c>
      <c r="CS375">
        <f>VLOOKUP($CM375,AutoSCAN_ORG!$B$1:$CF$2516,5,FALSE)</f>
        <v>6.2949999999999999</v>
      </c>
      <c r="CT375" t="str">
        <f>VLOOKUP($CM375,AutoSCAN_ORG!$B$1:$CF$2516,6,FALSE)</f>
        <v>MELO-CORR</v>
      </c>
      <c r="CU375">
        <f>VLOOKUP($CM375,AutoSCAN_ORG!$B$1:$CF$2516,7,FALSE)</f>
        <v>0</v>
      </c>
      <c r="CV375">
        <f>VLOOKUP($CM375,AutoSCAN_ORG!$B$1:$CF$2516,69,FALSE)</f>
        <v>0</v>
      </c>
      <c r="CW375">
        <f>VLOOKUP($CM375,AutoSCAN_ORG!$B$1:$CF$2516,70,FALSE)</f>
        <v>0</v>
      </c>
      <c r="CX375" t="str">
        <f>VLOOKUP($CM375,AutoSCAN_ORG!$B$1:$CF$2516,71,FALSE)</f>
        <v>Y</v>
      </c>
      <c r="CZ375">
        <f>VLOOKUP($CM375,AutoSCAN_ORG!$B$1:$CF$2516,73,FALSE)</f>
        <v>0</v>
      </c>
      <c r="DA375">
        <f>VLOOKUP($CM375,AutoSCAN_ORG!$B$1:$CF$2516,74,FALSE)</f>
        <v>0</v>
      </c>
      <c r="DB375">
        <f>VLOOKUP($CM375,AutoSCAN_ORG!$B$1:$CF$2516,75,FALSE)</f>
        <v>0</v>
      </c>
      <c r="DC375">
        <f>VLOOKUP($CM375,AutoSCAN_ORG!$B$1:$CF$2516,76,FALSE)</f>
        <v>0</v>
      </c>
      <c r="DD375">
        <f>VLOOKUP($CM375,AutoSCAN_ORG!$B$1:$CF$2516,77,FALSE)</f>
        <v>0</v>
      </c>
      <c r="DF375">
        <f>VLOOKUP($CM375,AutoSCAN_ORG!$B$1:$CF$2516,79,FALSE)</f>
        <v>11.41</v>
      </c>
      <c r="DG375">
        <f>VLOOKUP($CM375,AutoSCAN_ORG!$B$1:$CF$2516,80,FALSE)</f>
        <v>11.41</v>
      </c>
      <c r="DH375">
        <f>VLOOKUP($CM375,AutoSCAN_ORG!$B$1:$CF$2516,81,FALSE)</f>
        <v>0.01</v>
      </c>
      <c r="DI375">
        <f>VLOOKUP($CM375,AutoSCAN_ORG!$B$1:$CF$2516,82,FALSE)</f>
        <v>1.2E-2</v>
      </c>
      <c r="DJ375">
        <f>VLOOKUP($CM375,AutoSCAN_ORG!$B$1:$CF$2516,83,FALSE)</f>
        <v>0.8</v>
      </c>
    </row>
    <row r="376" spans="2:114" x14ac:dyDescent="0.35">
      <c r="B376" t="s">
        <v>4248</v>
      </c>
      <c r="C376">
        <v>374</v>
      </c>
      <c r="D376" t="s">
        <v>7778</v>
      </c>
      <c r="E376">
        <v>555</v>
      </c>
      <c r="F376">
        <v>1498.1179999999999</v>
      </c>
      <c r="G376">
        <v>10</v>
      </c>
      <c r="H376" t="s">
        <v>7782</v>
      </c>
      <c r="I376" t="s">
        <v>7773</v>
      </c>
      <c r="J376" t="s">
        <v>7852</v>
      </c>
      <c r="K376">
        <v>15</v>
      </c>
      <c r="L376">
        <v>0.83</v>
      </c>
      <c r="M376">
        <v>38</v>
      </c>
      <c r="N376">
        <v>16</v>
      </c>
      <c r="O376" t="s">
        <v>7553</v>
      </c>
      <c r="Q376">
        <v>34</v>
      </c>
      <c r="R376" t="s">
        <v>7784</v>
      </c>
      <c r="S376" t="s">
        <v>7774</v>
      </c>
      <c r="T376" t="s">
        <v>7206</v>
      </c>
      <c r="U376" t="s">
        <v>7527</v>
      </c>
      <c r="V376" t="s">
        <v>7527</v>
      </c>
      <c r="W376">
        <v>5.56</v>
      </c>
      <c r="X376" t="s">
        <v>7900</v>
      </c>
      <c r="Y376">
        <v>1.8</v>
      </c>
      <c r="Z376" t="s">
        <v>7774</v>
      </c>
      <c r="AA376" t="s">
        <v>7879</v>
      </c>
      <c r="AB376" t="s">
        <v>7774</v>
      </c>
      <c r="AF376" t="s">
        <v>5939</v>
      </c>
      <c r="AG376">
        <v>42.77113327</v>
      </c>
      <c r="AH376">
        <v>-82.037574759999998</v>
      </c>
      <c r="AI376">
        <v>203.4</v>
      </c>
      <c r="AJ376">
        <v>290</v>
      </c>
      <c r="AL376">
        <v>15</v>
      </c>
      <c r="AM376">
        <v>986</v>
      </c>
      <c r="AN376">
        <v>15.599</v>
      </c>
      <c r="AO376">
        <v>-414.55200000000002</v>
      </c>
      <c r="AP376">
        <v>2082</v>
      </c>
      <c r="AQ376">
        <v>2058</v>
      </c>
      <c r="AT376">
        <v>1.2</v>
      </c>
      <c r="AU376">
        <v>1.22</v>
      </c>
      <c r="AW376">
        <v>2.09</v>
      </c>
      <c r="AX376">
        <v>2.11</v>
      </c>
      <c r="BD376">
        <v>0.45</v>
      </c>
      <c r="BE376">
        <v>38</v>
      </c>
      <c r="BF376" t="s">
        <v>8696</v>
      </c>
      <c r="BG376" t="s">
        <v>4248</v>
      </c>
      <c r="BH376">
        <v>374</v>
      </c>
      <c r="BI376" t="s">
        <v>7852</v>
      </c>
      <c r="BJ376" t="s">
        <v>7773</v>
      </c>
      <c r="BK376">
        <v>374</v>
      </c>
      <c r="BL376">
        <v>1590</v>
      </c>
      <c r="BM376">
        <v>555</v>
      </c>
      <c r="BN376">
        <v>34</v>
      </c>
      <c r="BO376" t="s">
        <v>8660</v>
      </c>
      <c r="BS376">
        <v>13</v>
      </c>
      <c r="BT376">
        <v>0.67</v>
      </c>
      <c r="BU376">
        <v>0.6</v>
      </c>
      <c r="BV376">
        <v>0.59</v>
      </c>
      <c r="BW376">
        <v>42.77113327</v>
      </c>
      <c r="BX376">
        <v>-82.037574759999998</v>
      </c>
      <c r="BY376">
        <v>4735922.0029999996</v>
      </c>
      <c r="BZ376">
        <v>203.42400000000001</v>
      </c>
      <c r="CA376">
        <v>199.9</v>
      </c>
      <c r="CB376" t="s">
        <v>7453</v>
      </c>
      <c r="CC376">
        <v>7</v>
      </c>
      <c r="CD376">
        <v>10</v>
      </c>
      <c r="CE376">
        <v>11</v>
      </c>
      <c r="CF376">
        <v>11</v>
      </c>
      <c r="CG376" t="s">
        <v>5677</v>
      </c>
      <c r="CH376">
        <v>414</v>
      </c>
      <c r="CI376" t="s">
        <v>5823</v>
      </c>
      <c r="CJ376" t="s">
        <v>8661</v>
      </c>
      <c r="CK376">
        <v>5.56</v>
      </c>
      <c r="CM376" t="s">
        <v>4248</v>
      </c>
      <c r="CO376" t="str">
        <f>VLOOKUP(CM376,AutoSCAN_ORG!B374:CF2889,1,FALSE)</f>
        <v>AS00-0001082</v>
      </c>
      <c r="CP376">
        <f>VLOOKUP($CM376,AutoSCAN_ORG!$B$1:$CF$2516,2,FALSE)</f>
        <v>1498.1010000000001</v>
      </c>
      <c r="CQ376">
        <f>VLOOKUP($CM376,AutoSCAN_ORG!$B$1:$CF$2516,3,FALSE)</f>
        <v>9.3450000000000006</v>
      </c>
      <c r="CR376">
        <f>VLOOKUP($CM376,AutoSCAN_ORG!$B$1:$CF$2516,4,FALSE)</f>
        <v>154.762</v>
      </c>
      <c r="CS376">
        <f>VLOOKUP($CM376,AutoSCAN_ORG!$B$1:$CF$2516,5,FALSE)</f>
        <v>6.2949999999999999</v>
      </c>
      <c r="CT376" t="str">
        <f>VLOOKUP($CM376,AutoSCAN_ORG!$B$1:$CF$2516,6,FALSE)</f>
        <v>MELO-CORR</v>
      </c>
      <c r="CU376">
        <f>VLOOKUP($CM376,AutoSCAN_ORG!$B$1:$CF$2516,7,FALSE)</f>
        <v>0</v>
      </c>
      <c r="CV376">
        <f>VLOOKUP($CM376,AutoSCAN_ORG!$B$1:$CF$2516,69,FALSE)</f>
        <v>0</v>
      </c>
      <c r="CW376">
        <f>VLOOKUP($CM376,AutoSCAN_ORG!$B$1:$CF$2516,70,FALSE)</f>
        <v>0</v>
      </c>
      <c r="CX376" t="str">
        <f>VLOOKUP($CM376,AutoSCAN_ORG!$B$1:$CF$2516,71,FALSE)</f>
        <v>Y</v>
      </c>
      <c r="CY376">
        <f>VLOOKUP($CM376,AutoSCAN_ORG!$B$1:$CF$2516,72,FALSE)</f>
        <v>0</v>
      </c>
      <c r="CZ376">
        <f>VLOOKUP($CM376,AutoSCAN_ORG!$B$1:$CF$2516,73,FALSE)</f>
        <v>0</v>
      </c>
      <c r="DA376">
        <f>VLOOKUP($CM376,AutoSCAN_ORG!$B$1:$CF$2516,74,FALSE)</f>
        <v>0</v>
      </c>
      <c r="DB376">
        <f>VLOOKUP($CM376,AutoSCAN_ORG!$B$1:$CF$2516,75,FALSE)</f>
        <v>0</v>
      </c>
      <c r="DC376">
        <f>VLOOKUP($CM376,AutoSCAN_ORG!$B$1:$CF$2516,76,FALSE)</f>
        <v>0</v>
      </c>
      <c r="DD376">
        <f>VLOOKUP($CM376,AutoSCAN_ORG!$B$1:$CF$2516,77,FALSE)</f>
        <v>0</v>
      </c>
      <c r="DE376" t="str">
        <f>VLOOKUP($CM376,AutoSCAN_ORG!$B$1:$CF$2516,78,FALSE)</f>
        <v>Bet. Carriers/ Sensor gap 26</v>
      </c>
      <c r="DF376">
        <f>VLOOKUP($CM376,AutoSCAN_ORG!$B$1:$CF$2516,79,FALSE)</f>
        <v>14.87</v>
      </c>
      <c r="DG376">
        <f>VLOOKUP($CM376,AutoSCAN_ORG!$B$1:$CF$2516,80,FALSE)</f>
        <v>14.87</v>
      </c>
      <c r="DH376">
        <f>VLOOKUP($CM376,AutoSCAN_ORG!$B$1:$CF$2516,81,FALSE)</f>
        <v>3.5000000000000003E-2</v>
      </c>
      <c r="DI376">
        <f>VLOOKUP($CM376,AutoSCAN_ORG!$B$1:$CF$2516,82,FALSE)</f>
        <v>5.8000000000000003E-2</v>
      </c>
      <c r="DJ376">
        <f>VLOOKUP($CM376,AutoSCAN_ORG!$B$1:$CF$2516,83,FALSE)</f>
        <v>0.75600000000000001</v>
      </c>
    </row>
    <row r="377" spans="2:114" x14ac:dyDescent="0.35">
      <c r="B377" t="s">
        <v>4255</v>
      </c>
      <c r="C377">
        <v>381</v>
      </c>
      <c r="D377" t="s">
        <v>7778</v>
      </c>
      <c r="E377">
        <v>562</v>
      </c>
      <c r="F377">
        <v>1499.204</v>
      </c>
      <c r="G377">
        <v>10</v>
      </c>
      <c r="H377" t="s">
        <v>7782</v>
      </c>
      <c r="I377" t="s">
        <v>7773</v>
      </c>
      <c r="J377" t="s">
        <v>5753</v>
      </c>
      <c r="K377">
        <v>12</v>
      </c>
      <c r="L377">
        <v>0.65</v>
      </c>
      <c r="M377">
        <v>6</v>
      </c>
      <c r="N377">
        <v>8</v>
      </c>
      <c r="O377" t="s">
        <v>7525</v>
      </c>
      <c r="R377" t="s">
        <v>7784</v>
      </c>
      <c r="S377" t="s">
        <v>7774</v>
      </c>
      <c r="T377" t="s">
        <v>7206</v>
      </c>
      <c r="U377" t="s">
        <v>7527</v>
      </c>
      <c r="V377" t="s">
        <v>7527</v>
      </c>
      <c r="W377">
        <v>5.56</v>
      </c>
      <c r="X377" t="s">
        <v>7900</v>
      </c>
      <c r="Y377">
        <v>1.8</v>
      </c>
      <c r="Z377" t="s">
        <v>7774</v>
      </c>
      <c r="AA377" t="s">
        <v>7789</v>
      </c>
      <c r="AB377" t="s">
        <v>7774</v>
      </c>
      <c r="AF377" t="s">
        <v>5678</v>
      </c>
      <c r="AG377">
        <v>42.771123289999998</v>
      </c>
      <c r="AH377">
        <v>-82.037575279999999</v>
      </c>
      <c r="AI377">
        <v>203.4</v>
      </c>
      <c r="AJ377">
        <v>290</v>
      </c>
      <c r="AL377">
        <v>15</v>
      </c>
      <c r="AM377">
        <v>986</v>
      </c>
      <c r="AN377">
        <v>16.7</v>
      </c>
      <c r="AO377">
        <v>-416.34500000000003</v>
      </c>
      <c r="AP377">
        <v>2117</v>
      </c>
      <c r="AQ377">
        <v>2118</v>
      </c>
      <c r="AT377">
        <v>1.24</v>
      </c>
      <c r="AU377">
        <v>1.24</v>
      </c>
      <c r="AW377">
        <v>2.15</v>
      </c>
      <c r="AX377">
        <v>2.15</v>
      </c>
      <c r="BD377">
        <v>0.65</v>
      </c>
      <c r="BE377">
        <v>6</v>
      </c>
      <c r="BF377" t="s">
        <v>1468</v>
      </c>
      <c r="BG377" t="s">
        <v>4255</v>
      </c>
      <c r="BH377">
        <v>381</v>
      </c>
      <c r="BI377" t="s">
        <v>5753</v>
      </c>
      <c r="BJ377" t="s">
        <v>7773</v>
      </c>
      <c r="BK377">
        <v>381</v>
      </c>
      <c r="BL377">
        <v>1590</v>
      </c>
      <c r="BS377">
        <v>13</v>
      </c>
      <c r="BT377">
        <v>0.66</v>
      </c>
      <c r="BU377">
        <v>0.57999999999999996</v>
      </c>
      <c r="BV377">
        <v>0.57999999999999996</v>
      </c>
      <c r="BW377">
        <v>42.771123289999998</v>
      </c>
      <c r="BX377">
        <v>-82.037575279999999</v>
      </c>
      <c r="BY377">
        <v>4735920.8959999997</v>
      </c>
      <c r="BZ377">
        <v>203.42400000000001</v>
      </c>
      <c r="CA377">
        <v>200.7</v>
      </c>
      <c r="CB377" t="s">
        <v>7558</v>
      </c>
      <c r="CC377">
        <v>7</v>
      </c>
      <c r="CD377">
        <v>10</v>
      </c>
      <c r="CE377">
        <v>12</v>
      </c>
      <c r="CF377">
        <v>12</v>
      </c>
      <c r="CG377" t="s">
        <v>5677</v>
      </c>
      <c r="CH377">
        <v>414</v>
      </c>
      <c r="CI377" t="s">
        <v>3290</v>
      </c>
      <c r="CJ377" t="s">
        <v>7332</v>
      </c>
      <c r="CK377">
        <v>5.56</v>
      </c>
      <c r="CL377">
        <v>1.8</v>
      </c>
      <c r="CM377" t="s">
        <v>4255</v>
      </c>
      <c r="CO377" t="str">
        <f>VLOOKUP(CM377,AutoSCAN_ORG!B381:CF2896,1,FALSE)</f>
        <v>AS00-0001089</v>
      </c>
      <c r="CP377">
        <f>VLOOKUP($CM377,AutoSCAN_ORG!$B$1:$CF$2516,2,FALSE)</f>
        <v>1499.2</v>
      </c>
      <c r="CQ377">
        <f>VLOOKUP($CM377,AutoSCAN_ORG!$B$1:$CF$2516,3,FALSE)</f>
        <v>9.9410000000000007</v>
      </c>
      <c r="CR377">
        <f>VLOOKUP($CM377,AutoSCAN_ORG!$B$1:$CF$2516,4,FALSE)</f>
        <v>153.63300000000001</v>
      </c>
      <c r="CS377">
        <f>VLOOKUP($CM377,AutoSCAN_ORG!$B$1:$CF$2516,5,FALSE)</f>
        <v>6.2949999999999999</v>
      </c>
      <c r="CT377" t="str">
        <f>VLOOKUP($CM377,AutoSCAN_ORG!$B$1:$CF$2516,6,FALSE)</f>
        <v>MELO-CORR</v>
      </c>
      <c r="CU377">
        <f>VLOOKUP($CM377,AutoSCAN_ORG!$B$1:$CF$2516,7,FALSE)</f>
        <v>0</v>
      </c>
      <c r="CV377">
        <f>VLOOKUP($CM377,AutoSCAN_ORG!$B$1:$CF$2516,69,FALSE)</f>
        <v>0</v>
      </c>
      <c r="CW377">
        <f>VLOOKUP($CM377,AutoSCAN_ORG!$B$1:$CF$2516,70,FALSE)</f>
        <v>0</v>
      </c>
      <c r="CX377" t="str">
        <f>VLOOKUP($CM377,AutoSCAN_ORG!$B$1:$CF$2516,71,FALSE)</f>
        <v>Y</v>
      </c>
      <c r="CZ377" t="str">
        <f>VLOOKUP($CM377,AutoSCAN_ORG!$B$1:$CF$2516,73,FALSE)</f>
        <v>added</v>
      </c>
      <c r="DA377">
        <f>VLOOKUP($CM377,AutoSCAN_ORG!$B$1:$CF$2516,74,FALSE)</f>
        <v>0</v>
      </c>
      <c r="DB377">
        <f>VLOOKUP($CM377,AutoSCAN_ORG!$B$1:$CF$2516,75,FALSE)</f>
        <v>0</v>
      </c>
      <c r="DC377">
        <f>VLOOKUP($CM377,AutoSCAN_ORG!$B$1:$CF$2516,76,FALSE)</f>
        <v>0</v>
      </c>
      <c r="DD377">
        <f>VLOOKUP($CM377,AutoSCAN_ORG!$B$1:$CF$2516,77,FALSE)</f>
        <v>0</v>
      </c>
      <c r="DF377">
        <f>VLOOKUP($CM377,AutoSCAN_ORG!$B$1:$CF$2516,79,FALSE)</f>
        <v>11.68</v>
      </c>
      <c r="DG377">
        <f>VLOOKUP($CM377,AutoSCAN_ORG!$B$1:$CF$2516,80,FALSE)</f>
        <v>11.68</v>
      </c>
      <c r="DH377">
        <f>VLOOKUP($CM377,AutoSCAN_ORG!$B$1:$CF$2516,81,FALSE)</f>
        <v>2.3E-2</v>
      </c>
      <c r="DI377">
        <f>VLOOKUP($CM377,AutoSCAN_ORG!$B$1:$CF$2516,82,FALSE)</f>
        <v>4.5999999999999999E-2</v>
      </c>
      <c r="DJ377">
        <f>VLOOKUP($CM377,AutoSCAN_ORG!$B$1:$CF$2516,83,FALSE)</f>
        <v>0.79100000000000004</v>
      </c>
    </row>
    <row r="378" spans="2:114" x14ac:dyDescent="0.35">
      <c r="B378" t="s">
        <v>4256</v>
      </c>
      <c r="C378">
        <v>382</v>
      </c>
      <c r="D378" t="s">
        <v>7778</v>
      </c>
      <c r="E378">
        <v>563</v>
      </c>
      <c r="F378">
        <v>1499.31</v>
      </c>
      <c r="G378">
        <v>10</v>
      </c>
      <c r="H378" t="s">
        <v>7782</v>
      </c>
      <c r="I378" t="s">
        <v>7773</v>
      </c>
      <c r="J378" t="s">
        <v>5753</v>
      </c>
      <c r="K378">
        <v>10</v>
      </c>
      <c r="L378">
        <v>0.57999999999999996</v>
      </c>
      <c r="M378">
        <v>9</v>
      </c>
      <c r="N378">
        <v>10</v>
      </c>
      <c r="O378" t="s">
        <v>7453</v>
      </c>
      <c r="R378" t="s">
        <v>7784</v>
      </c>
      <c r="S378" t="s">
        <v>7774</v>
      </c>
      <c r="T378" t="s">
        <v>7206</v>
      </c>
      <c r="U378" t="s">
        <v>7527</v>
      </c>
      <c r="V378" t="s">
        <v>7527</v>
      </c>
      <c r="W378">
        <v>5.56</v>
      </c>
      <c r="X378" t="s">
        <v>7900</v>
      </c>
      <c r="Y378">
        <v>1.8</v>
      </c>
      <c r="Z378" t="s">
        <v>7774</v>
      </c>
      <c r="AA378" t="s">
        <v>7789</v>
      </c>
      <c r="AB378" t="s">
        <v>7774</v>
      </c>
      <c r="AF378" t="s">
        <v>5678</v>
      </c>
      <c r="AG378">
        <v>42.771122339999998</v>
      </c>
      <c r="AH378">
        <v>-82.037575329999996</v>
      </c>
      <c r="AI378">
        <v>203.4</v>
      </c>
      <c r="AJ378">
        <v>290</v>
      </c>
      <c r="AL378">
        <v>15</v>
      </c>
      <c r="AM378">
        <v>986</v>
      </c>
      <c r="AN378">
        <v>16.805</v>
      </c>
      <c r="AO378">
        <v>-409.58100000000002</v>
      </c>
      <c r="AP378">
        <v>2116</v>
      </c>
      <c r="AQ378">
        <v>2117</v>
      </c>
      <c r="AT378">
        <v>1.24</v>
      </c>
      <c r="AU378">
        <v>1.24</v>
      </c>
      <c r="AW378">
        <v>2.15</v>
      </c>
      <c r="AX378">
        <v>2.15</v>
      </c>
      <c r="BD378">
        <v>0.57999999999999996</v>
      </c>
      <c r="BE378">
        <v>9</v>
      </c>
      <c r="BF378" t="s">
        <v>1469</v>
      </c>
      <c r="BG378" t="s">
        <v>4256</v>
      </c>
      <c r="BH378">
        <v>382</v>
      </c>
      <c r="BI378" t="s">
        <v>5753</v>
      </c>
      <c r="BJ378" t="s">
        <v>7773</v>
      </c>
      <c r="BK378">
        <v>382</v>
      </c>
      <c r="BL378">
        <v>1590</v>
      </c>
      <c r="BS378">
        <v>13</v>
      </c>
      <c r="BT378">
        <v>0.66</v>
      </c>
      <c r="BU378">
        <v>0.57999999999999996</v>
      </c>
      <c r="BV378">
        <v>0.57999999999999996</v>
      </c>
      <c r="BW378">
        <v>42.771122339999998</v>
      </c>
      <c r="BX378">
        <v>-82.037575329999996</v>
      </c>
      <c r="BY378">
        <v>4735920.79</v>
      </c>
      <c r="BZ378">
        <v>203.42400000000001</v>
      </c>
      <c r="CA378">
        <v>197.9</v>
      </c>
      <c r="CB378" t="s">
        <v>7347</v>
      </c>
      <c r="CC378">
        <v>7</v>
      </c>
      <c r="CD378">
        <v>10</v>
      </c>
      <c r="CE378">
        <v>12</v>
      </c>
      <c r="CF378">
        <v>12</v>
      </c>
      <c r="CG378" t="s">
        <v>5677</v>
      </c>
      <c r="CH378">
        <v>414</v>
      </c>
      <c r="CI378" t="s">
        <v>3290</v>
      </c>
      <c r="CJ378" t="s">
        <v>7332</v>
      </c>
      <c r="CK378">
        <v>5.56</v>
      </c>
      <c r="CL378">
        <v>1.8</v>
      </c>
      <c r="CM378" t="s">
        <v>4256</v>
      </c>
      <c r="CO378" t="str">
        <f>VLOOKUP(CM378,AutoSCAN_ORG!B382:CF2897,1,FALSE)</f>
        <v>AS00-0001090</v>
      </c>
      <c r="CP378">
        <f>VLOOKUP($CM378,AutoSCAN_ORG!$B$1:$CF$2516,2,FALSE)</f>
        <v>1499.307</v>
      </c>
      <c r="CQ378">
        <f>VLOOKUP($CM378,AutoSCAN_ORG!$B$1:$CF$2516,3,FALSE)</f>
        <v>10.395</v>
      </c>
      <c r="CR378">
        <f>VLOOKUP($CM378,AutoSCAN_ORG!$B$1:$CF$2516,4,FALSE)</f>
        <v>157.76900000000001</v>
      </c>
      <c r="CS378">
        <f>VLOOKUP($CM378,AutoSCAN_ORG!$B$1:$CF$2516,5,FALSE)</f>
        <v>6.2949999999999999</v>
      </c>
      <c r="CT378" t="str">
        <f>VLOOKUP($CM378,AutoSCAN_ORG!$B$1:$CF$2516,6,FALSE)</f>
        <v>MELO-CORR</v>
      </c>
      <c r="CU378">
        <f>VLOOKUP($CM378,AutoSCAN_ORG!$B$1:$CF$2516,7,FALSE)</f>
        <v>0</v>
      </c>
      <c r="CV378">
        <f>VLOOKUP($CM378,AutoSCAN_ORG!$B$1:$CF$2516,69,FALSE)</f>
        <v>0</v>
      </c>
      <c r="CW378">
        <f>VLOOKUP($CM378,AutoSCAN_ORG!$B$1:$CF$2516,70,FALSE)</f>
        <v>0</v>
      </c>
      <c r="CX378" t="str">
        <f>VLOOKUP($CM378,AutoSCAN_ORG!$B$1:$CF$2516,71,FALSE)</f>
        <v>Y</v>
      </c>
      <c r="CZ378">
        <f>VLOOKUP($CM378,AutoSCAN_ORG!$B$1:$CF$2516,73,FALSE)</f>
        <v>0</v>
      </c>
      <c r="DA378">
        <f>VLOOKUP($CM378,AutoSCAN_ORG!$B$1:$CF$2516,74,FALSE)</f>
        <v>0</v>
      </c>
      <c r="DB378">
        <f>VLOOKUP($CM378,AutoSCAN_ORG!$B$1:$CF$2516,75,FALSE)</f>
        <v>0</v>
      </c>
      <c r="DC378">
        <f>VLOOKUP($CM378,AutoSCAN_ORG!$B$1:$CF$2516,76,FALSE)</f>
        <v>0</v>
      </c>
      <c r="DD378">
        <f>VLOOKUP($CM378,AutoSCAN_ORG!$B$1:$CF$2516,77,FALSE)</f>
        <v>0</v>
      </c>
      <c r="DF378">
        <f>VLOOKUP($CM378,AutoSCAN_ORG!$B$1:$CF$2516,79,FALSE)</f>
        <v>10.39</v>
      </c>
      <c r="DG378">
        <f>VLOOKUP($CM378,AutoSCAN_ORG!$B$1:$CF$2516,80,FALSE)</f>
        <v>10.39</v>
      </c>
      <c r="DH378">
        <f>VLOOKUP($CM378,AutoSCAN_ORG!$B$1:$CF$2516,81,FALSE)</f>
        <v>0.03</v>
      </c>
      <c r="DI378">
        <f>VLOOKUP($CM378,AutoSCAN_ORG!$B$1:$CF$2516,82,FALSE)</f>
        <v>3.5000000000000003E-2</v>
      </c>
      <c r="DJ378">
        <f>VLOOKUP($CM378,AutoSCAN_ORG!$B$1:$CF$2516,83,FALSE)</f>
        <v>0.81799999999999995</v>
      </c>
    </row>
    <row r="379" spans="2:114" x14ac:dyDescent="0.35">
      <c r="B379" t="s">
        <v>4257</v>
      </c>
      <c r="C379">
        <v>383</v>
      </c>
      <c r="D379" t="s">
        <v>7778</v>
      </c>
      <c r="E379">
        <v>564</v>
      </c>
      <c r="F379">
        <v>1500.0440000000001</v>
      </c>
      <c r="G379">
        <v>10</v>
      </c>
      <c r="H379" t="s">
        <v>7782</v>
      </c>
      <c r="I379" t="s">
        <v>7773</v>
      </c>
      <c r="J379" t="s">
        <v>5753</v>
      </c>
      <c r="K379">
        <v>11</v>
      </c>
      <c r="L379">
        <v>0.62</v>
      </c>
      <c r="M379">
        <v>8</v>
      </c>
      <c r="N379">
        <v>4</v>
      </c>
      <c r="O379" t="s">
        <v>7565</v>
      </c>
      <c r="R379" t="s">
        <v>7784</v>
      </c>
      <c r="S379" t="s">
        <v>7774</v>
      </c>
      <c r="T379" t="s">
        <v>7206</v>
      </c>
      <c r="U379" t="s">
        <v>7527</v>
      </c>
      <c r="V379" t="s">
        <v>7527</v>
      </c>
      <c r="W379">
        <v>5.56</v>
      </c>
      <c r="X379" t="s">
        <v>7900</v>
      </c>
      <c r="Y379">
        <v>1.8</v>
      </c>
      <c r="Z379" t="s">
        <v>7774</v>
      </c>
      <c r="AA379" t="s">
        <v>7789</v>
      </c>
      <c r="AB379" t="s">
        <v>7774</v>
      </c>
      <c r="AF379" t="s">
        <v>5678</v>
      </c>
      <c r="AG379">
        <v>42.771115690000002</v>
      </c>
      <c r="AH379">
        <v>-82.037575680000003</v>
      </c>
      <c r="AI379">
        <v>203.4</v>
      </c>
      <c r="AJ379">
        <v>290</v>
      </c>
      <c r="AL379">
        <v>15</v>
      </c>
      <c r="AM379">
        <v>986</v>
      </c>
      <c r="AN379">
        <v>17.54</v>
      </c>
      <c r="AO379">
        <v>-426.55900000000003</v>
      </c>
      <c r="AP379">
        <v>2117</v>
      </c>
      <c r="AQ379">
        <v>2117</v>
      </c>
      <c r="AT379">
        <v>1.24</v>
      </c>
      <c r="AU379">
        <v>1.24</v>
      </c>
      <c r="AW379">
        <v>2.15</v>
      </c>
      <c r="AX379">
        <v>2.15</v>
      </c>
      <c r="BD379">
        <v>0.62</v>
      </c>
      <c r="BE379">
        <v>8</v>
      </c>
      <c r="BF379" t="s">
        <v>1470</v>
      </c>
      <c r="BG379" t="s">
        <v>4257</v>
      </c>
      <c r="BH379">
        <v>383</v>
      </c>
      <c r="BI379" t="s">
        <v>5753</v>
      </c>
      <c r="BJ379" t="s">
        <v>7773</v>
      </c>
      <c r="BK379">
        <v>383</v>
      </c>
      <c r="BL379">
        <v>1590</v>
      </c>
      <c r="BS379">
        <v>13</v>
      </c>
      <c r="BT379">
        <v>0.66</v>
      </c>
      <c r="BU379">
        <v>0.57999999999999996</v>
      </c>
      <c r="BV379">
        <v>0.57999999999999996</v>
      </c>
      <c r="BW379">
        <v>42.771115690000002</v>
      </c>
      <c r="BX379">
        <v>-82.037575680000003</v>
      </c>
      <c r="BY379">
        <v>4735920.0520000001</v>
      </c>
      <c r="BZ379">
        <v>203.423</v>
      </c>
      <c r="CA379">
        <v>205.2</v>
      </c>
      <c r="CB379" t="s">
        <v>7449</v>
      </c>
      <c r="CC379">
        <v>7</v>
      </c>
      <c r="CD379">
        <v>10</v>
      </c>
      <c r="CE379">
        <v>12</v>
      </c>
      <c r="CF379">
        <v>12</v>
      </c>
      <c r="CG379" t="s">
        <v>5677</v>
      </c>
      <c r="CH379">
        <v>414</v>
      </c>
      <c r="CI379" t="s">
        <v>3290</v>
      </c>
      <c r="CJ379" t="s">
        <v>7332</v>
      </c>
      <c r="CK379">
        <v>5.56</v>
      </c>
      <c r="CL379">
        <v>1.8</v>
      </c>
      <c r="CM379" t="s">
        <v>4257</v>
      </c>
      <c r="CO379" t="str">
        <f>VLOOKUP(CM379,AutoSCAN_ORG!B383:CF2898,1,FALSE)</f>
        <v>AS00-0001091</v>
      </c>
      <c r="CP379">
        <f>VLOOKUP($CM379,AutoSCAN_ORG!$B$1:$CF$2516,2,FALSE)</f>
        <v>1500.04</v>
      </c>
      <c r="CQ379">
        <f>VLOOKUP($CM379,AutoSCAN_ORG!$B$1:$CF$2516,3,FALSE)</f>
        <v>9.4</v>
      </c>
      <c r="CR379">
        <f>VLOOKUP($CM379,AutoSCAN_ORG!$B$1:$CF$2516,4,FALSE)</f>
        <v>151.46199999999999</v>
      </c>
      <c r="CS379">
        <f>VLOOKUP($CM379,AutoSCAN_ORG!$B$1:$CF$2516,5,FALSE)</f>
        <v>6.2949999999999999</v>
      </c>
      <c r="CT379" t="str">
        <f>VLOOKUP($CM379,AutoSCAN_ORG!$B$1:$CF$2516,6,FALSE)</f>
        <v>MELO-CORR</v>
      </c>
      <c r="CU379">
        <f>VLOOKUP($CM379,AutoSCAN_ORG!$B$1:$CF$2516,7,FALSE)</f>
        <v>0</v>
      </c>
      <c r="CV379">
        <f>VLOOKUP($CM379,AutoSCAN_ORG!$B$1:$CF$2516,69,FALSE)</f>
        <v>0</v>
      </c>
      <c r="CW379">
        <f>VLOOKUP($CM379,AutoSCAN_ORG!$B$1:$CF$2516,70,FALSE)</f>
        <v>0</v>
      </c>
      <c r="CX379" t="str">
        <f>VLOOKUP($CM379,AutoSCAN_ORG!$B$1:$CF$2516,71,FALSE)</f>
        <v>Y</v>
      </c>
      <c r="CZ379" t="str">
        <f>VLOOKUP($CM379,AutoSCAN_ORG!$B$1:$CF$2516,73,FALSE)</f>
        <v>added</v>
      </c>
      <c r="DA379">
        <f>VLOOKUP($CM379,AutoSCAN_ORG!$B$1:$CF$2516,74,FALSE)</f>
        <v>0</v>
      </c>
      <c r="DB379">
        <f>VLOOKUP($CM379,AutoSCAN_ORG!$B$1:$CF$2516,75,FALSE)</f>
        <v>0</v>
      </c>
      <c r="DC379">
        <f>VLOOKUP($CM379,AutoSCAN_ORG!$B$1:$CF$2516,76,FALSE)</f>
        <v>0</v>
      </c>
      <c r="DD379">
        <f>VLOOKUP($CM379,AutoSCAN_ORG!$B$1:$CF$2516,77,FALSE)</f>
        <v>0</v>
      </c>
      <c r="DF379">
        <f>VLOOKUP($CM379,AutoSCAN_ORG!$B$1:$CF$2516,79,FALSE)</f>
        <v>11.16</v>
      </c>
      <c r="DG379">
        <f>VLOOKUP($CM379,AutoSCAN_ORG!$B$1:$CF$2516,80,FALSE)</f>
        <v>11.16</v>
      </c>
      <c r="DH379">
        <f>VLOOKUP($CM379,AutoSCAN_ORG!$B$1:$CF$2516,81,FALSE)</f>
        <v>0.02</v>
      </c>
      <c r="DI379">
        <f>VLOOKUP($CM379,AutoSCAN_ORG!$B$1:$CF$2516,82,FALSE)</f>
        <v>4.3999999999999997E-2</v>
      </c>
      <c r="DJ379">
        <f>VLOOKUP($CM379,AutoSCAN_ORG!$B$1:$CF$2516,83,FALSE)</f>
        <v>0.61299999999999999</v>
      </c>
    </row>
    <row r="380" spans="2:114" x14ac:dyDescent="0.35">
      <c r="B380" t="s">
        <v>4264</v>
      </c>
      <c r="C380">
        <v>384</v>
      </c>
      <c r="D380" t="s">
        <v>7778</v>
      </c>
      <c r="E380">
        <v>567</v>
      </c>
      <c r="F380">
        <v>1524.64</v>
      </c>
      <c r="G380">
        <v>10</v>
      </c>
      <c r="H380" t="s">
        <v>7782</v>
      </c>
      <c r="I380" t="s">
        <v>7773</v>
      </c>
      <c r="J380" t="s">
        <v>7797</v>
      </c>
      <c r="K380">
        <v>15</v>
      </c>
      <c r="L380">
        <v>0.82</v>
      </c>
      <c r="M380">
        <v>28</v>
      </c>
      <c r="N380">
        <v>15</v>
      </c>
      <c r="O380" t="s">
        <v>7507</v>
      </c>
      <c r="R380" t="s">
        <v>7805</v>
      </c>
      <c r="S380" t="s">
        <v>7774</v>
      </c>
      <c r="T380" t="s">
        <v>7207</v>
      </c>
      <c r="U380" t="s">
        <v>7569</v>
      </c>
      <c r="V380" t="s">
        <v>7569</v>
      </c>
      <c r="W380">
        <v>5.56</v>
      </c>
      <c r="X380" t="s">
        <v>7903</v>
      </c>
      <c r="Y380">
        <v>1.9</v>
      </c>
      <c r="Z380" t="s">
        <v>7774</v>
      </c>
      <c r="AA380" t="s">
        <v>7788</v>
      </c>
      <c r="AB380" t="s">
        <v>7774</v>
      </c>
      <c r="AC380">
        <v>10</v>
      </c>
      <c r="AD380">
        <v>10</v>
      </c>
      <c r="AE380">
        <v>12</v>
      </c>
      <c r="AF380" t="s">
        <v>5753</v>
      </c>
      <c r="AG380">
        <v>42.770893100000002</v>
      </c>
      <c r="AH380">
        <v>-82.037586930000003</v>
      </c>
      <c r="AI380">
        <v>203.3</v>
      </c>
      <c r="AJ380">
        <v>290</v>
      </c>
      <c r="AL380">
        <v>15</v>
      </c>
      <c r="AM380">
        <v>986</v>
      </c>
      <c r="AN380">
        <v>6.125</v>
      </c>
      <c r="AO380">
        <v>-237.88399999999999</v>
      </c>
      <c r="AP380">
        <v>2073</v>
      </c>
      <c r="AQ380">
        <v>2081</v>
      </c>
      <c r="AT380">
        <v>1.21</v>
      </c>
      <c r="AU380">
        <v>1.21</v>
      </c>
      <c r="AW380">
        <v>2.11</v>
      </c>
      <c r="AX380">
        <v>2.1</v>
      </c>
      <c r="BD380">
        <v>0.82</v>
      </c>
      <c r="BE380">
        <v>28</v>
      </c>
      <c r="BF380" t="s">
        <v>1477</v>
      </c>
      <c r="BG380" t="s">
        <v>4264</v>
      </c>
      <c r="BH380">
        <v>384</v>
      </c>
      <c r="BI380" t="s">
        <v>7797</v>
      </c>
      <c r="BJ380" t="s">
        <v>7773</v>
      </c>
      <c r="BK380">
        <v>384</v>
      </c>
      <c r="BL380">
        <v>1610</v>
      </c>
      <c r="BS380">
        <v>13</v>
      </c>
      <c r="BT380">
        <v>0.67</v>
      </c>
      <c r="BU380">
        <v>0.59</v>
      </c>
      <c r="BV380">
        <v>0.59</v>
      </c>
      <c r="BW380">
        <v>42.770893100000002</v>
      </c>
      <c r="BX380">
        <v>-82.037586930000003</v>
      </c>
      <c r="BY380">
        <v>4735895.3459999999</v>
      </c>
      <c r="BZ380">
        <v>203.26300000000001</v>
      </c>
      <c r="CA380">
        <v>136.80000000000001</v>
      </c>
      <c r="CB380" t="s">
        <v>7570</v>
      </c>
      <c r="CC380">
        <v>7</v>
      </c>
      <c r="CD380">
        <v>10</v>
      </c>
      <c r="CE380">
        <v>11</v>
      </c>
      <c r="CF380">
        <v>11</v>
      </c>
      <c r="CG380" t="s">
        <v>5752</v>
      </c>
      <c r="CH380">
        <v>414</v>
      </c>
      <c r="CI380" t="s">
        <v>3339</v>
      </c>
      <c r="CJ380" t="s">
        <v>8652</v>
      </c>
      <c r="CK380">
        <v>5.56</v>
      </c>
      <c r="CL380">
        <v>1.8</v>
      </c>
      <c r="CM380" t="s">
        <v>4264</v>
      </c>
      <c r="CO380" t="str">
        <f>VLOOKUP(CM380,AutoSCAN_ORG!B384:CF2899,1,FALSE)</f>
        <v>AS00-0001095</v>
      </c>
      <c r="CP380">
        <f>VLOOKUP($CM380,AutoSCAN_ORG!$B$1:$CF$2516,2,FALSE)</f>
        <v>1524.623</v>
      </c>
      <c r="CQ380">
        <f>VLOOKUP($CM380,AutoSCAN_ORG!$B$1:$CF$2516,3,FALSE)</f>
        <v>42.387999999999998</v>
      </c>
      <c r="CR380">
        <f>VLOOKUP($CM380,AutoSCAN_ORG!$B$1:$CF$2516,4,FALSE)</f>
        <v>215.05500000000001</v>
      </c>
      <c r="CS380">
        <f>VLOOKUP($CM380,AutoSCAN_ORG!$B$1:$CF$2516,5,FALSE)</f>
        <v>10.535</v>
      </c>
      <c r="CT380" t="str">
        <f>VLOOKUP($CM380,AutoSCAN_ORG!$B$1:$CF$2516,6,FALSE)</f>
        <v>MELO-MIFE</v>
      </c>
      <c r="CU380">
        <f>VLOOKUP($CM380,AutoSCAN_ORG!$B$1:$CF$2516,7,FALSE)</f>
        <v>0</v>
      </c>
      <c r="CV380">
        <f>VLOOKUP($CM380,AutoSCAN_ORG!$B$1:$CF$2516,69,FALSE)</f>
        <v>0</v>
      </c>
      <c r="CW380">
        <f>VLOOKUP($CM380,AutoSCAN_ORG!$B$1:$CF$2516,70,FALSE)</f>
        <v>0</v>
      </c>
      <c r="CX380" t="str">
        <f>VLOOKUP($CM380,AutoSCAN_ORG!$B$1:$CF$2516,71,FALSE)</f>
        <v>Y</v>
      </c>
      <c r="CZ380">
        <f>VLOOKUP($CM380,AutoSCAN_ORG!$B$1:$CF$2516,73,FALSE)</f>
        <v>0</v>
      </c>
      <c r="DA380">
        <f>VLOOKUP($CM380,AutoSCAN_ORG!$B$1:$CF$2516,74,FALSE)</f>
        <v>0</v>
      </c>
      <c r="DB380">
        <f>VLOOKUP($CM380,AutoSCAN_ORG!$B$1:$CF$2516,75,FALSE)</f>
        <v>0</v>
      </c>
      <c r="DC380">
        <f>VLOOKUP($CM380,AutoSCAN_ORG!$B$1:$CF$2516,76,FALSE)</f>
        <v>0</v>
      </c>
      <c r="DD380">
        <f>VLOOKUP($CM380,AutoSCAN_ORG!$B$1:$CF$2516,77,FALSE)</f>
        <v>0</v>
      </c>
      <c r="DF380">
        <f>VLOOKUP($CM380,AutoSCAN_ORG!$B$1:$CF$2516,79,FALSE)</f>
        <v>14.81</v>
      </c>
      <c r="DG380">
        <f>VLOOKUP($CM380,AutoSCAN_ORG!$B$1:$CF$2516,80,FALSE)</f>
        <v>14.81</v>
      </c>
      <c r="DH380">
        <f>VLOOKUP($CM380,AutoSCAN_ORG!$B$1:$CF$2516,81,FALSE)</f>
        <v>8.9999999999999993E-3</v>
      </c>
      <c r="DI380">
        <f>VLOOKUP($CM380,AutoSCAN_ORG!$B$1:$CF$2516,82,FALSE)</f>
        <v>1.9E-2</v>
      </c>
      <c r="DJ380">
        <f>VLOOKUP($CM380,AutoSCAN_ORG!$B$1:$CF$2516,83,FALSE)</f>
        <v>0.77900000000000003</v>
      </c>
    </row>
    <row r="381" spans="2:114" x14ac:dyDescent="0.35">
      <c r="B381" t="s">
        <v>4276</v>
      </c>
      <c r="C381">
        <v>385</v>
      </c>
      <c r="D381" t="s">
        <v>7778</v>
      </c>
      <c r="E381">
        <v>572</v>
      </c>
      <c r="F381">
        <v>1604.729</v>
      </c>
      <c r="G381">
        <v>10</v>
      </c>
      <c r="H381" t="s">
        <v>7782</v>
      </c>
      <c r="I381" t="s">
        <v>7773</v>
      </c>
      <c r="J381" t="s">
        <v>7810</v>
      </c>
      <c r="K381">
        <v>13</v>
      </c>
      <c r="L381">
        <v>0.71</v>
      </c>
      <c r="M381">
        <v>12</v>
      </c>
      <c r="N381">
        <v>10</v>
      </c>
      <c r="O381" t="s">
        <v>7406</v>
      </c>
      <c r="R381" t="s">
        <v>7776</v>
      </c>
      <c r="S381" t="s">
        <v>3293</v>
      </c>
      <c r="T381" t="s">
        <v>7208</v>
      </c>
      <c r="U381" t="s">
        <v>7490</v>
      </c>
      <c r="V381" t="s">
        <v>7490</v>
      </c>
      <c r="W381">
        <v>5.56</v>
      </c>
      <c r="X381" t="s">
        <v>7904</v>
      </c>
      <c r="Y381">
        <v>1.8</v>
      </c>
      <c r="Z381" t="s">
        <v>7774</v>
      </c>
      <c r="AA381" t="s">
        <v>7783</v>
      </c>
      <c r="AB381" t="s">
        <v>7774</v>
      </c>
      <c r="AF381" t="s">
        <v>5800</v>
      </c>
      <c r="AG381">
        <v>42.770167870000002</v>
      </c>
      <c r="AH381">
        <v>-82.037621400000006</v>
      </c>
      <c r="AI381">
        <v>202.9</v>
      </c>
      <c r="AJ381">
        <v>290</v>
      </c>
      <c r="AL381">
        <v>15</v>
      </c>
      <c r="AM381">
        <v>986</v>
      </c>
      <c r="AN381">
        <v>17.023</v>
      </c>
      <c r="AO381">
        <v>0.69799999999999995</v>
      </c>
      <c r="AP381">
        <v>2110</v>
      </c>
      <c r="AQ381">
        <v>2112</v>
      </c>
      <c r="AT381">
        <v>1.23</v>
      </c>
      <c r="AU381">
        <v>1.23</v>
      </c>
      <c r="AW381">
        <v>2.14</v>
      </c>
      <c r="AX381">
        <v>2.14</v>
      </c>
      <c r="BD381">
        <v>0.71</v>
      </c>
      <c r="BE381">
        <v>12</v>
      </c>
      <c r="BF381" t="s">
        <v>1489</v>
      </c>
      <c r="BG381" t="s">
        <v>4276</v>
      </c>
      <c r="BH381">
        <v>385</v>
      </c>
      <c r="BI381" t="s">
        <v>7810</v>
      </c>
      <c r="BJ381" t="s">
        <v>7773</v>
      </c>
      <c r="BK381">
        <v>385</v>
      </c>
      <c r="BL381">
        <v>1650</v>
      </c>
      <c r="BS381">
        <v>13</v>
      </c>
      <c r="BT381">
        <v>0.66</v>
      </c>
      <c r="BU381">
        <v>0.57999999999999996</v>
      </c>
      <c r="BV381">
        <v>0.57999999999999996</v>
      </c>
      <c r="BW381">
        <v>42.770167870000002</v>
      </c>
      <c r="BX381">
        <v>-82.037621400000006</v>
      </c>
      <c r="BY381">
        <v>4735814.8470000001</v>
      </c>
      <c r="BZ381">
        <v>202.90199999999999</v>
      </c>
      <c r="CA381">
        <v>294.10000000000002</v>
      </c>
      <c r="CB381" t="s">
        <v>7422</v>
      </c>
      <c r="CC381">
        <v>7</v>
      </c>
      <c r="CD381">
        <v>10</v>
      </c>
      <c r="CE381">
        <v>12</v>
      </c>
      <c r="CF381">
        <v>12</v>
      </c>
      <c r="CG381" t="s">
        <v>5672</v>
      </c>
      <c r="CH381">
        <v>414</v>
      </c>
      <c r="CI381" t="s">
        <v>3710</v>
      </c>
      <c r="CJ381" t="s">
        <v>8656</v>
      </c>
      <c r="CK381">
        <v>5.56</v>
      </c>
      <c r="CL381">
        <v>1.8</v>
      </c>
      <c r="CM381" t="s">
        <v>4276</v>
      </c>
      <c r="CO381" t="str">
        <f>VLOOKUP(CM381,AutoSCAN_ORG!B385:CF2900,1,FALSE)</f>
        <v>AS00-0001104</v>
      </c>
      <c r="CP381">
        <f>VLOOKUP($CM381,AutoSCAN_ORG!$B$1:$CF$2516,2,FALSE)</f>
        <v>1604.7249999999999</v>
      </c>
      <c r="CQ381">
        <f>VLOOKUP($CM381,AutoSCAN_ORG!$B$1:$CF$2516,3,FALSE)</f>
        <v>13.538</v>
      </c>
      <c r="CR381">
        <f>VLOOKUP($CM381,AutoSCAN_ORG!$B$1:$CF$2516,4,FALSE)</f>
        <v>59.335000000000001</v>
      </c>
      <c r="CS381">
        <f>VLOOKUP($CM381,AutoSCAN_ORG!$B$1:$CF$2516,5,FALSE)</f>
        <v>6.2949999999999999</v>
      </c>
      <c r="CT381" t="str">
        <f>VLOOKUP($CM381,AutoSCAN_ORG!$B$1:$CF$2516,6,FALSE)</f>
        <v>SWFE-MIFE</v>
      </c>
      <c r="CU381">
        <f>VLOOKUP($CM381,AutoSCAN_ORG!$B$1:$CF$2516,7,FALSE)</f>
        <v>0</v>
      </c>
      <c r="CV381">
        <f>VLOOKUP($CM381,AutoSCAN_ORG!$B$1:$CF$2516,69,FALSE)</f>
        <v>0</v>
      </c>
      <c r="CW381">
        <f>VLOOKUP($CM381,AutoSCAN_ORG!$B$1:$CF$2516,70,FALSE)</f>
        <v>0</v>
      </c>
      <c r="CX381" t="str">
        <f>VLOOKUP($CM381,AutoSCAN_ORG!$B$1:$CF$2516,71,FALSE)</f>
        <v>Y</v>
      </c>
      <c r="CZ381">
        <f>VLOOKUP($CM381,AutoSCAN_ORG!$B$1:$CF$2516,73,FALSE)</f>
        <v>0</v>
      </c>
      <c r="DA381">
        <f>VLOOKUP($CM381,AutoSCAN_ORG!$B$1:$CF$2516,74,FALSE)</f>
        <v>0</v>
      </c>
      <c r="DB381">
        <f>VLOOKUP($CM381,AutoSCAN_ORG!$B$1:$CF$2516,75,FALSE)</f>
        <v>0</v>
      </c>
      <c r="DC381">
        <f>VLOOKUP($CM381,AutoSCAN_ORG!$B$1:$CF$2516,76,FALSE)</f>
        <v>0</v>
      </c>
      <c r="DD381">
        <f>VLOOKUP($CM381,AutoSCAN_ORG!$B$1:$CF$2516,77,FALSE)</f>
        <v>0</v>
      </c>
      <c r="DF381">
        <f>VLOOKUP($CM381,AutoSCAN_ORG!$B$1:$CF$2516,79,FALSE)</f>
        <v>12.79</v>
      </c>
      <c r="DG381">
        <f>VLOOKUP($CM381,AutoSCAN_ORG!$B$1:$CF$2516,80,FALSE)</f>
        <v>12.79</v>
      </c>
      <c r="DH381">
        <f>VLOOKUP($CM381,AutoSCAN_ORG!$B$1:$CF$2516,81,FALSE)</f>
        <v>1.4E-2</v>
      </c>
      <c r="DI381">
        <f>VLOOKUP($CM381,AutoSCAN_ORG!$B$1:$CF$2516,82,FALSE)</f>
        <v>0.02</v>
      </c>
      <c r="DJ381">
        <f>VLOOKUP($CM381,AutoSCAN_ORG!$B$1:$CF$2516,83,FALSE)</f>
        <v>0.79100000000000004</v>
      </c>
    </row>
    <row r="382" spans="2:114" x14ac:dyDescent="0.35">
      <c r="B382" t="s">
        <v>4287</v>
      </c>
      <c r="C382">
        <v>386</v>
      </c>
      <c r="D382" t="s">
        <v>7778</v>
      </c>
      <c r="E382">
        <v>577</v>
      </c>
      <c r="F382">
        <v>1663.8019999999999</v>
      </c>
      <c r="G382">
        <v>10</v>
      </c>
      <c r="H382" t="s">
        <v>7782</v>
      </c>
      <c r="I382" t="s">
        <v>7773</v>
      </c>
      <c r="J382" t="s">
        <v>7797</v>
      </c>
      <c r="M382">
        <v>8</v>
      </c>
      <c r="N382">
        <v>10</v>
      </c>
      <c r="O382" t="s">
        <v>7610</v>
      </c>
      <c r="R382" t="s">
        <v>7776</v>
      </c>
      <c r="S382" t="s">
        <v>7774</v>
      </c>
      <c r="T382" t="s">
        <v>7209</v>
      </c>
      <c r="U382" t="s">
        <v>7374</v>
      </c>
      <c r="V382" t="s">
        <v>7374</v>
      </c>
      <c r="W382">
        <v>5.56</v>
      </c>
      <c r="X382" t="s">
        <v>7833</v>
      </c>
      <c r="Y382">
        <v>1.9</v>
      </c>
      <c r="Z382" t="s">
        <v>7774</v>
      </c>
      <c r="AB382" t="s">
        <v>7774</v>
      </c>
      <c r="AF382" t="s">
        <v>5673</v>
      </c>
      <c r="AG382">
        <v>42.769632960000003</v>
      </c>
      <c r="AH382">
        <v>-82.037646019999997</v>
      </c>
      <c r="AI382">
        <v>202.7</v>
      </c>
      <c r="AJ382">
        <v>290</v>
      </c>
      <c r="AL382">
        <v>15</v>
      </c>
      <c r="AM382">
        <v>986</v>
      </c>
      <c r="AN382">
        <v>6.5970000000000004</v>
      </c>
      <c r="AO382">
        <v>117.87</v>
      </c>
      <c r="BF382" t="s">
        <v>1500</v>
      </c>
      <c r="BG382" t="s">
        <v>4287</v>
      </c>
      <c r="BH382">
        <v>386</v>
      </c>
      <c r="BI382" t="s">
        <v>7797</v>
      </c>
      <c r="BJ382" t="s">
        <v>7773</v>
      </c>
      <c r="BK382">
        <v>386</v>
      </c>
      <c r="BL382">
        <v>1690</v>
      </c>
      <c r="BW382">
        <v>42.769632960000003</v>
      </c>
      <c r="BX382">
        <v>-82.037646019999997</v>
      </c>
      <c r="BY382">
        <v>4735755.4730000002</v>
      </c>
      <c r="BZ382">
        <v>202.708</v>
      </c>
      <c r="CA382">
        <v>280</v>
      </c>
      <c r="CB382" t="s">
        <v>7575</v>
      </c>
      <c r="CC382">
        <v>7</v>
      </c>
      <c r="CG382" t="s">
        <v>5672</v>
      </c>
      <c r="CH382">
        <v>414</v>
      </c>
      <c r="CI382" t="s">
        <v>3407</v>
      </c>
      <c r="CJ382" t="s">
        <v>8651</v>
      </c>
      <c r="CK382">
        <v>5.56</v>
      </c>
      <c r="CL382">
        <v>1.9</v>
      </c>
      <c r="CM382" t="s">
        <v>4287</v>
      </c>
      <c r="CO382" t="str">
        <f>VLOOKUP(CM382,AutoSCAN_ORG!B386:CF2901,1,FALSE)</f>
        <v>AS00-0001111</v>
      </c>
      <c r="CP382">
        <f>VLOOKUP($CM382,AutoSCAN_ORG!$B$1:$CF$2516,2,FALSE)</f>
        <v>1663.799</v>
      </c>
      <c r="CQ382">
        <f>VLOOKUP($CM382,AutoSCAN_ORG!$B$1:$CF$2516,3,FALSE)</f>
        <v>40.329000000000001</v>
      </c>
      <c r="CR382">
        <f>VLOOKUP($CM382,AutoSCAN_ORG!$B$1:$CF$2516,4,FALSE)</f>
        <v>63.026000000000003</v>
      </c>
      <c r="CS382">
        <f>VLOOKUP($CM382,AutoSCAN_ORG!$B$1:$CF$2516,5,FALSE)</f>
        <v>25.423999999999999</v>
      </c>
      <c r="CT382" t="str">
        <f>VLOOKUP($CM382,AutoSCAN_ORG!$B$1:$CF$2516,6,FALSE)</f>
        <v>MIFE</v>
      </c>
      <c r="CU382">
        <f>VLOOKUP($CM382,AutoSCAN_ORG!$B$1:$CF$2516,7,FALSE)</f>
        <v>0</v>
      </c>
      <c r="CV382">
        <f>VLOOKUP($CM382,AutoSCAN_ORG!$B$1:$CF$2516,69,FALSE)</f>
        <v>0</v>
      </c>
      <c r="CW382">
        <f>VLOOKUP($CM382,AutoSCAN_ORG!$B$1:$CF$2516,70,FALSE)</f>
        <v>0</v>
      </c>
      <c r="CX382">
        <f>VLOOKUP($CM382,AutoSCAN_ORG!$B$1:$CF$2516,71,FALSE)</f>
        <v>0</v>
      </c>
      <c r="CZ382" t="str">
        <f>VLOOKUP($CM382,AutoSCAN_ORG!$B$1:$CF$2516,73,FALSE)</f>
        <v>AFD-visible in PI not reported</v>
      </c>
      <c r="DA382">
        <f>VLOOKUP($CM382,AutoSCAN_ORG!$B$1:$CF$2516,74,FALSE)</f>
        <v>0</v>
      </c>
      <c r="DB382" t="str">
        <f>VLOOKUP($CM382,AutoSCAN_ORG!$B$1:$CF$2516,75,FALSE)</f>
        <v>check</v>
      </c>
      <c r="DC382">
        <f>VLOOKUP($CM382,AutoSCAN_ORG!$B$1:$CF$2516,76,FALSE)</f>
        <v>0</v>
      </c>
      <c r="DD382">
        <f>VLOOKUP($CM382,AutoSCAN_ORG!$B$1:$CF$2516,77,FALSE)</f>
        <v>0</v>
      </c>
      <c r="DF382">
        <f>VLOOKUP($CM382,AutoSCAN_ORG!$B$1:$CF$2516,79,FALSE)</f>
        <v>0</v>
      </c>
      <c r="DG382">
        <f>VLOOKUP($CM382,AutoSCAN_ORG!$B$1:$CF$2516,80,FALSE)</f>
        <v>0</v>
      </c>
      <c r="DH382">
        <f>VLOOKUP($CM382,AutoSCAN_ORG!$B$1:$CF$2516,81,FALSE)</f>
        <v>0</v>
      </c>
      <c r="DI382">
        <f>VLOOKUP($CM382,AutoSCAN_ORG!$B$1:$CF$2516,82,FALSE)</f>
        <v>0</v>
      </c>
      <c r="DJ382">
        <f>VLOOKUP($CM382,AutoSCAN_ORG!$B$1:$CF$2516,83,FALSE)</f>
        <v>0</v>
      </c>
    </row>
    <row r="383" spans="2:114" x14ac:dyDescent="0.35">
      <c r="B383" t="s">
        <v>4292</v>
      </c>
      <c r="C383">
        <v>387</v>
      </c>
      <c r="D383" t="s">
        <v>7778</v>
      </c>
      <c r="E383">
        <v>578</v>
      </c>
      <c r="F383">
        <v>1664.1980000000001</v>
      </c>
      <c r="G383">
        <v>10</v>
      </c>
      <c r="H383" t="s">
        <v>7782</v>
      </c>
      <c r="I383" t="s">
        <v>7773</v>
      </c>
      <c r="J383" t="s">
        <v>7797</v>
      </c>
      <c r="K383">
        <v>14</v>
      </c>
      <c r="L383">
        <v>0.75</v>
      </c>
      <c r="M383">
        <v>11</v>
      </c>
      <c r="N383">
        <v>11</v>
      </c>
      <c r="O383" t="s">
        <v>7610</v>
      </c>
      <c r="R383" t="s">
        <v>7784</v>
      </c>
      <c r="S383" t="s">
        <v>7774</v>
      </c>
      <c r="T383" t="s">
        <v>7209</v>
      </c>
      <c r="U383" t="s">
        <v>7374</v>
      </c>
      <c r="V383" t="s">
        <v>7374</v>
      </c>
      <c r="W383">
        <v>5.56</v>
      </c>
      <c r="X383" t="s">
        <v>7833</v>
      </c>
      <c r="Y383">
        <v>1.9</v>
      </c>
      <c r="Z383" t="s">
        <v>7774</v>
      </c>
      <c r="AA383" t="s">
        <v>7788</v>
      </c>
      <c r="AB383" t="s">
        <v>7774</v>
      </c>
      <c r="AC383">
        <v>10</v>
      </c>
      <c r="AD383">
        <v>10</v>
      </c>
      <c r="AE383">
        <v>12</v>
      </c>
      <c r="AF383" t="s">
        <v>5753</v>
      </c>
      <c r="AG383">
        <v>42.769629389999999</v>
      </c>
      <c r="AH383">
        <v>-82.037646129999999</v>
      </c>
      <c r="AI383">
        <v>202.7</v>
      </c>
      <c r="AJ383">
        <v>290</v>
      </c>
      <c r="AL383">
        <v>15</v>
      </c>
      <c r="AM383">
        <v>986</v>
      </c>
      <c r="AN383">
        <v>6.992</v>
      </c>
      <c r="AO383">
        <v>117.748</v>
      </c>
      <c r="AP383">
        <v>2112</v>
      </c>
      <c r="AQ383">
        <v>2113</v>
      </c>
      <c r="AT383">
        <v>1.23</v>
      </c>
      <c r="AU383">
        <v>1.23</v>
      </c>
      <c r="AW383">
        <v>2.14</v>
      </c>
      <c r="AX383">
        <v>2.14</v>
      </c>
      <c r="BD383">
        <v>0.75</v>
      </c>
      <c r="BE383">
        <v>11</v>
      </c>
      <c r="BF383" t="s">
        <v>1502</v>
      </c>
      <c r="BG383" t="s">
        <v>4292</v>
      </c>
      <c r="BH383">
        <v>387</v>
      </c>
      <c r="BI383" t="s">
        <v>7797</v>
      </c>
      <c r="BJ383" t="s">
        <v>7773</v>
      </c>
      <c r="BK383">
        <v>387</v>
      </c>
      <c r="BL383">
        <v>1690</v>
      </c>
      <c r="BS383">
        <v>13</v>
      </c>
      <c r="BT383">
        <v>0.66</v>
      </c>
      <c r="BU383">
        <v>0.57999999999999996</v>
      </c>
      <c r="BV383">
        <v>0.57999999999999996</v>
      </c>
      <c r="BW383">
        <v>42.769629389999999</v>
      </c>
      <c r="BX383">
        <v>-82.037646129999999</v>
      </c>
      <c r="BY383">
        <v>4735755.0760000004</v>
      </c>
      <c r="BZ383">
        <v>202.69800000000001</v>
      </c>
      <c r="CA383">
        <v>279.7</v>
      </c>
      <c r="CB383" t="s">
        <v>7576</v>
      </c>
      <c r="CC383">
        <v>7</v>
      </c>
      <c r="CD383">
        <v>10</v>
      </c>
      <c r="CE383">
        <v>12</v>
      </c>
      <c r="CF383">
        <v>12</v>
      </c>
      <c r="CG383" t="s">
        <v>5677</v>
      </c>
      <c r="CH383">
        <v>414</v>
      </c>
      <c r="CI383" t="s">
        <v>3339</v>
      </c>
      <c r="CJ383" t="s">
        <v>8652</v>
      </c>
      <c r="CK383">
        <v>5.56</v>
      </c>
      <c r="CL383">
        <v>1.9</v>
      </c>
      <c r="CM383" t="s">
        <v>4292</v>
      </c>
      <c r="CO383" t="str">
        <f>VLOOKUP(CM383,AutoSCAN_ORG!B387:CF2902,1,FALSE)</f>
        <v>AS00-0001113</v>
      </c>
      <c r="CP383">
        <f>VLOOKUP($CM383,AutoSCAN_ORG!$B$1:$CF$2516,2,FALSE)</f>
        <v>1664.193</v>
      </c>
      <c r="CQ383">
        <f>VLOOKUP($CM383,AutoSCAN_ORG!$B$1:$CF$2516,3,FALSE)</f>
        <v>11.316000000000001</v>
      </c>
      <c r="CR383">
        <f>VLOOKUP($CM383,AutoSCAN_ORG!$B$1:$CF$2516,4,FALSE)</f>
        <v>74.424000000000007</v>
      </c>
      <c r="CS383">
        <f>VLOOKUP($CM383,AutoSCAN_ORG!$B$1:$CF$2516,5,FALSE)</f>
        <v>6.2949999999999999</v>
      </c>
      <c r="CT383" t="str">
        <f>VLOOKUP($CM383,AutoSCAN_ORG!$B$1:$CF$2516,6,FALSE)</f>
        <v>MELO-MIFE</v>
      </c>
      <c r="CU383">
        <f>VLOOKUP($CM383,AutoSCAN_ORG!$B$1:$CF$2516,7,FALSE)</f>
        <v>0</v>
      </c>
      <c r="CV383">
        <f>VLOOKUP($CM383,AutoSCAN_ORG!$B$1:$CF$2516,69,FALSE)</f>
        <v>0</v>
      </c>
      <c r="CW383">
        <f>VLOOKUP($CM383,AutoSCAN_ORG!$B$1:$CF$2516,70,FALSE)</f>
        <v>0</v>
      </c>
      <c r="CX383" t="str">
        <f>VLOOKUP($CM383,AutoSCAN_ORG!$B$1:$CF$2516,71,FALSE)</f>
        <v>Y</v>
      </c>
      <c r="CZ383" t="str">
        <f>VLOOKUP($CM383,AutoSCAN_ORG!$B$1:$CF$2516,73,FALSE)</f>
        <v>visible in PI not reported</v>
      </c>
      <c r="DA383">
        <f>VLOOKUP($CM383,AutoSCAN_ORG!$B$1:$CF$2516,74,FALSE)</f>
        <v>0</v>
      </c>
      <c r="DB383" t="str">
        <f>VLOOKUP($CM383,AutoSCAN_ORG!$B$1:$CF$2516,75,FALSE)</f>
        <v>check</v>
      </c>
      <c r="DC383">
        <f>VLOOKUP($CM383,AutoSCAN_ORG!$B$1:$CF$2516,76,FALSE)</f>
        <v>0</v>
      </c>
      <c r="DD383">
        <f>VLOOKUP($CM383,AutoSCAN_ORG!$B$1:$CF$2516,77,FALSE)</f>
        <v>0</v>
      </c>
      <c r="DF383">
        <f>VLOOKUP($CM383,AutoSCAN_ORG!$B$1:$CF$2516,79,FALSE)</f>
        <v>13.55</v>
      </c>
      <c r="DG383">
        <f>VLOOKUP($CM383,AutoSCAN_ORG!$B$1:$CF$2516,80,FALSE)</f>
        <v>13.55</v>
      </c>
      <c r="DH383">
        <f>VLOOKUP($CM383,AutoSCAN_ORG!$B$1:$CF$2516,81,FALSE)</f>
        <v>0.01</v>
      </c>
      <c r="DI383">
        <f>VLOOKUP($CM383,AutoSCAN_ORG!$B$1:$CF$2516,82,FALSE)</f>
        <v>1.9E-2</v>
      </c>
      <c r="DJ383">
        <f>VLOOKUP($CM383,AutoSCAN_ORG!$B$1:$CF$2516,83,FALSE)</f>
        <v>0.91600000000000004</v>
      </c>
    </row>
    <row r="384" spans="2:114" x14ac:dyDescent="0.35">
      <c r="B384" t="s">
        <v>4293</v>
      </c>
      <c r="C384">
        <v>388</v>
      </c>
      <c r="D384" t="s">
        <v>7778</v>
      </c>
      <c r="E384">
        <v>579</v>
      </c>
      <c r="F384">
        <v>1664.2170000000001</v>
      </c>
      <c r="G384">
        <v>10</v>
      </c>
      <c r="H384" t="s">
        <v>7782</v>
      </c>
      <c r="I384" t="s">
        <v>7773</v>
      </c>
      <c r="J384" t="s">
        <v>7797</v>
      </c>
      <c r="K384">
        <v>14</v>
      </c>
      <c r="L384">
        <v>0.77</v>
      </c>
      <c r="M384">
        <v>10</v>
      </c>
      <c r="N384">
        <v>11</v>
      </c>
      <c r="O384" t="s">
        <v>7610</v>
      </c>
      <c r="R384" t="s">
        <v>7784</v>
      </c>
      <c r="S384" t="s">
        <v>7774</v>
      </c>
      <c r="T384" t="s">
        <v>7209</v>
      </c>
      <c r="U384" t="s">
        <v>7374</v>
      </c>
      <c r="V384" t="s">
        <v>7374</v>
      </c>
      <c r="W384">
        <v>5.56</v>
      </c>
      <c r="X384" t="s">
        <v>7833</v>
      </c>
      <c r="Y384">
        <v>1.9</v>
      </c>
      <c r="Z384" t="s">
        <v>7774</v>
      </c>
      <c r="AA384" t="s">
        <v>7786</v>
      </c>
      <c r="AB384" t="s">
        <v>7774</v>
      </c>
      <c r="AC384">
        <v>10</v>
      </c>
      <c r="AD384">
        <v>10</v>
      </c>
      <c r="AE384">
        <v>15</v>
      </c>
      <c r="AF384" t="s">
        <v>5753</v>
      </c>
      <c r="AG384">
        <v>42.769629209999998</v>
      </c>
      <c r="AH384">
        <v>-82.037646140000007</v>
      </c>
      <c r="AI384">
        <v>202.7</v>
      </c>
      <c r="AJ384">
        <v>290</v>
      </c>
      <c r="AL384">
        <v>15</v>
      </c>
      <c r="AM384">
        <v>986</v>
      </c>
      <c r="AN384">
        <v>7.0119999999999996</v>
      </c>
      <c r="AO384">
        <v>117.40900000000001</v>
      </c>
      <c r="AP384">
        <v>2114</v>
      </c>
      <c r="AQ384">
        <v>2115</v>
      </c>
      <c r="AT384">
        <v>1.23</v>
      </c>
      <c r="AU384">
        <v>1.23</v>
      </c>
      <c r="AW384">
        <v>2.14</v>
      </c>
      <c r="AX384">
        <v>2.14</v>
      </c>
      <c r="BD384">
        <v>0.77</v>
      </c>
      <c r="BE384">
        <v>10</v>
      </c>
      <c r="BF384" t="s">
        <v>1503</v>
      </c>
      <c r="BG384" t="s">
        <v>4293</v>
      </c>
      <c r="BH384">
        <v>388</v>
      </c>
      <c r="BI384" t="s">
        <v>7797</v>
      </c>
      <c r="BJ384" t="s">
        <v>7773</v>
      </c>
      <c r="BK384">
        <v>388</v>
      </c>
      <c r="BL384">
        <v>1690</v>
      </c>
      <c r="BS384">
        <v>13</v>
      </c>
      <c r="BT384">
        <v>0.66</v>
      </c>
      <c r="BU384">
        <v>0.57999999999999996</v>
      </c>
      <c r="BV384">
        <v>0.57999999999999996</v>
      </c>
      <c r="BW384">
        <v>42.769629209999998</v>
      </c>
      <c r="BX384">
        <v>-82.037646140000007</v>
      </c>
      <c r="BY384">
        <v>4735755.0559999999</v>
      </c>
      <c r="BZ384">
        <v>202.69800000000001</v>
      </c>
      <c r="CA384">
        <v>279.60000000000002</v>
      </c>
      <c r="CB384" t="s">
        <v>7576</v>
      </c>
      <c r="CC384">
        <v>7</v>
      </c>
      <c r="CD384">
        <v>10</v>
      </c>
      <c r="CE384">
        <v>12</v>
      </c>
      <c r="CF384">
        <v>12</v>
      </c>
      <c r="CG384" t="s">
        <v>5677</v>
      </c>
      <c r="CH384">
        <v>414</v>
      </c>
      <c r="CI384" t="s">
        <v>3339</v>
      </c>
      <c r="CJ384" t="s">
        <v>8652</v>
      </c>
      <c r="CK384">
        <v>5.56</v>
      </c>
      <c r="CL384">
        <v>1.9</v>
      </c>
      <c r="CM384" t="s">
        <v>4293</v>
      </c>
      <c r="CO384" t="str">
        <f>VLOOKUP(CM384,AutoSCAN_ORG!B388:CF2903,1,FALSE)</f>
        <v>AS00-0001114</v>
      </c>
      <c r="CP384">
        <f>VLOOKUP($CM384,AutoSCAN_ORG!$B$1:$CF$2516,2,FALSE)</f>
        <v>1664.2149999999999</v>
      </c>
      <c r="CQ384">
        <f>VLOOKUP($CM384,AutoSCAN_ORG!$B$1:$CF$2516,3,FALSE)</f>
        <v>8.0570000000000004</v>
      </c>
      <c r="CR384">
        <f>VLOOKUP($CM384,AutoSCAN_ORG!$B$1:$CF$2516,4,FALSE)</f>
        <v>75.477000000000004</v>
      </c>
      <c r="CS384">
        <f>VLOOKUP($CM384,AutoSCAN_ORG!$B$1:$CF$2516,5,FALSE)</f>
        <v>6.2949999999999999</v>
      </c>
      <c r="CT384" t="str">
        <f>VLOOKUP($CM384,AutoSCAN_ORG!$B$1:$CF$2516,6,FALSE)</f>
        <v>MELO-MIFE</v>
      </c>
      <c r="CU384">
        <f>VLOOKUP($CM384,AutoSCAN_ORG!$B$1:$CF$2516,7,FALSE)</f>
        <v>0</v>
      </c>
      <c r="CV384">
        <f>VLOOKUP($CM384,AutoSCAN_ORG!$B$1:$CF$2516,69,FALSE)</f>
        <v>0</v>
      </c>
      <c r="CW384">
        <f>VLOOKUP($CM384,AutoSCAN_ORG!$B$1:$CF$2516,70,FALSE)</f>
        <v>0</v>
      </c>
      <c r="CX384" t="str">
        <f>VLOOKUP($CM384,AutoSCAN_ORG!$B$1:$CF$2516,71,FALSE)</f>
        <v>Y</v>
      </c>
      <c r="CZ384" t="str">
        <f>VLOOKUP($CM384,AutoSCAN_ORG!$B$1:$CF$2516,73,FALSE)</f>
        <v>visible in PI not reported</v>
      </c>
      <c r="DA384">
        <f>VLOOKUP($CM384,AutoSCAN_ORG!$B$1:$CF$2516,74,FALSE)</f>
        <v>0</v>
      </c>
      <c r="DB384" t="str">
        <f>VLOOKUP($CM384,AutoSCAN_ORG!$B$1:$CF$2516,75,FALSE)</f>
        <v>check</v>
      </c>
      <c r="DC384">
        <f>VLOOKUP($CM384,AutoSCAN_ORG!$B$1:$CF$2516,76,FALSE)</f>
        <v>0</v>
      </c>
      <c r="DD384">
        <f>VLOOKUP($CM384,AutoSCAN_ORG!$B$1:$CF$2516,77,FALSE)</f>
        <v>0</v>
      </c>
      <c r="DF384">
        <f>VLOOKUP($CM384,AutoSCAN_ORG!$B$1:$CF$2516,79,FALSE)</f>
        <v>13.77</v>
      </c>
      <c r="DG384">
        <f>VLOOKUP($CM384,AutoSCAN_ORG!$B$1:$CF$2516,80,FALSE)</f>
        <v>13.77</v>
      </c>
      <c r="DH384">
        <f>VLOOKUP($CM384,AutoSCAN_ORG!$B$1:$CF$2516,81,FALSE)</f>
        <v>2.1999999999999999E-2</v>
      </c>
      <c r="DI384">
        <f>VLOOKUP($CM384,AutoSCAN_ORG!$B$1:$CF$2516,82,FALSE)</f>
        <v>4.3999999999999997E-2</v>
      </c>
      <c r="DJ384">
        <f>VLOOKUP($CM384,AutoSCAN_ORG!$B$1:$CF$2516,83,FALSE)</f>
        <v>0.91600000000000004</v>
      </c>
    </row>
    <row r="385" spans="2:114" x14ac:dyDescent="0.35">
      <c r="B385" t="s">
        <v>4294</v>
      </c>
      <c r="C385">
        <v>389</v>
      </c>
      <c r="D385" t="s">
        <v>7778</v>
      </c>
      <c r="E385">
        <v>580</v>
      </c>
      <c r="F385">
        <v>1664.2429999999999</v>
      </c>
      <c r="G385">
        <v>10</v>
      </c>
      <c r="H385" t="s">
        <v>7782</v>
      </c>
      <c r="I385" t="s">
        <v>7773</v>
      </c>
      <c r="J385" t="s">
        <v>7797</v>
      </c>
      <c r="K385">
        <v>13</v>
      </c>
      <c r="L385">
        <v>0.71</v>
      </c>
      <c r="M385">
        <v>9</v>
      </c>
      <c r="N385">
        <v>11</v>
      </c>
      <c r="O385" t="s">
        <v>7610</v>
      </c>
      <c r="R385" t="s">
        <v>7784</v>
      </c>
      <c r="S385" t="s">
        <v>7774</v>
      </c>
      <c r="T385" t="s">
        <v>7209</v>
      </c>
      <c r="U385" t="s">
        <v>7374</v>
      </c>
      <c r="V385" t="s">
        <v>7374</v>
      </c>
      <c r="W385">
        <v>5.56</v>
      </c>
      <c r="X385" t="s">
        <v>7833</v>
      </c>
      <c r="Y385">
        <v>1.9</v>
      </c>
      <c r="Z385" t="s">
        <v>7774</v>
      </c>
      <c r="AA385" t="s">
        <v>7786</v>
      </c>
      <c r="AB385" t="s">
        <v>7774</v>
      </c>
      <c r="AC385">
        <v>10</v>
      </c>
      <c r="AD385">
        <v>10</v>
      </c>
      <c r="AE385">
        <v>15</v>
      </c>
      <c r="AF385" t="s">
        <v>5753</v>
      </c>
      <c r="AG385">
        <v>42.769628969999999</v>
      </c>
      <c r="AH385">
        <v>-82.03764615</v>
      </c>
      <c r="AI385">
        <v>202.7</v>
      </c>
      <c r="AJ385">
        <v>290</v>
      </c>
      <c r="AL385">
        <v>15</v>
      </c>
      <c r="AM385">
        <v>986</v>
      </c>
      <c r="AN385">
        <v>7.0380000000000003</v>
      </c>
      <c r="AO385">
        <v>117.321</v>
      </c>
      <c r="AP385">
        <v>2115</v>
      </c>
      <c r="AQ385">
        <v>2116</v>
      </c>
      <c r="AT385">
        <v>1.24</v>
      </c>
      <c r="AU385">
        <v>1.24</v>
      </c>
      <c r="AW385">
        <v>2.15</v>
      </c>
      <c r="AX385">
        <v>2.14</v>
      </c>
      <c r="BD385">
        <v>0.71</v>
      </c>
      <c r="BE385">
        <v>9</v>
      </c>
      <c r="BF385" t="s">
        <v>1504</v>
      </c>
      <c r="BG385" t="s">
        <v>4294</v>
      </c>
      <c r="BH385">
        <v>389</v>
      </c>
      <c r="BI385" t="s">
        <v>7797</v>
      </c>
      <c r="BJ385" t="s">
        <v>7773</v>
      </c>
      <c r="BK385">
        <v>389</v>
      </c>
      <c r="BL385">
        <v>1690</v>
      </c>
      <c r="BS385">
        <v>13</v>
      </c>
      <c r="BT385">
        <v>0.66</v>
      </c>
      <c r="BU385">
        <v>0.57999999999999996</v>
      </c>
      <c r="BV385">
        <v>0.57999999999999996</v>
      </c>
      <c r="BW385">
        <v>42.769628969999999</v>
      </c>
      <c r="BX385">
        <v>-82.03764615</v>
      </c>
      <c r="BY385">
        <v>4735755.03</v>
      </c>
      <c r="BZ385">
        <v>202.697</v>
      </c>
      <c r="CA385">
        <v>279.5</v>
      </c>
      <c r="CB385" t="s">
        <v>7576</v>
      </c>
      <c r="CC385">
        <v>7</v>
      </c>
      <c r="CD385">
        <v>10</v>
      </c>
      <c r="CE385">
        <v>12</v>
      </c>
      <c r="CF385">
        <v>12</v>
      </c>
      <c r="CG385" t="s">
        <v>5677</v>
      </c>
      <c r="CH385">
        <v>414</v>
      </c>
      <c r="CI385" t="s">
        <v>3339</v>
      </c>
      <c r="CJ385" t="s">
        <v>8652</v>
      </c>
      <c r="CK385">
        <v>5.56</v>
      </c>
      <c r="CL385">
        <v>1.9</v>
      </c>
      <c r="CM385" t="s">
        <v>4294</v>
      </c>
      <c r="CO385" t="str">
        <f>VLOOKUP(CM385,AutoSCAN_ORG!B389:CF2904,1,FALSE)</f>
        <v>AS00-0001115</v>
      </c>
      <c r="CP385">
        <f>VLOOKUP($CM385,AutoSCAN_ORG!$B$1:$CF$2516,2,FALSE)</f>
        <v>1664.239</v>
      </c>
      <c r="CQ385">
        <f>VLOOKUP($CM385,AutoSCAN_ORG!$B$1:$CF$2516,3,FALSE)</f>
        <v>8</v>
      </c>
      <c r="CR385">
        <f>VLOOKUP($CM385,AutoSCAN_ORG!$B$1:$CF$2516,4,FALSE)</f>
        <v>74.742999999999995</v>
      </c>
      <c r="CS385">
        <f>VLOOKUP($CM385,AutoSCAN_ORG!$B$1:$CF$2516,5,FALSE)</f>
        <v>6.2949999999999999</v>
      </c>
      <c r="CT385" t="str">
        <f>VLOOKUP($CM385,AutoSCAN_ORG!$B$1:$CF$2516,6,FALSE)</f>
        <v>MELO-MIFE</v>
      </c>
      <c r="CU385">
        <f>VLOOKUP($CM385,AutoSCAN_ORG!$B$1:$CF$2516,7,FALSE)</f>
        <v>0</v>
      </c>
      <c r="CV385">
        <f>VLOOKUP($CM385,AutoSCAN_ORG!$B$1:$CF$2516,69,FALSE)</f>
        <v>0</v>
      </c>
      <c r="CW385">
        <f>VLOOKUP($CM385,AutoSCAN_ORG!$B$1:$CF$2516,70,FALSE)</f>
        <v>0</v>
      </c>
      <c r="CX385" t="str">
        <f>VLOOKUP($CM385,AutoSCAN_ORG!$B$1:$CF$2516,71,FALSE)</f>
        <v>Y</v>
      </c>
      <c r="CZ385" t="str">
        <f>VLOOKUP($CM385,AutoSCAN_ORG!$B$1:$CF$2516,73,FALSE)</f>
        <v>visible in PI not reported</v>
      </c>
      <c r="DA385">
        <f>VLOOKUP($CM385,AutoSCAN_ORG!$B$1:$CF$2516,74,FALSE)</f>
        <v>0</v>
      </c>
      <c r="DB385" t="str">
        <f>VLOOKUP($CM385,AutoSCAN_ORG!$B$1:$CF$2516,75,FALSE)</f>
        <v>check</v>
      </c>
      <c r="DC385">
        <f>VLOOKUP($CM385,AutoSCAN_ORG!$B$1:$CF$2516,76,FALSE)</f>
        <v>0</v>
      </c>
      <c r="DD385">
        <f>VLOOKUP($CM385,AutoSCAN_ORG!$B$1:$CF$2516,77,FALSE)</f>
        <v>0</v>
      </c>
      <c r="DF385">
        <f>VLOOKUP($CM385,AutoSCAN_ORG!$B$1:$CF$2516,79,FALSE)</f>
        <v>12.79</v>
      </c>
      <c r="DG385">
        <f>VLOOKUP($CM385,AutoSCAN_ORG!$B$1:$CF$2516,80,FALSE)</f>
        <v>12.79</v>
      </c>
      <c r="DH385">
        <f>VLOOKUP($CM385,AutoSCAN_ORG!$B$1:$CF$2516,81,FALSE)</f>
        <v>1.6E-2</v>
      </c>
      <c r="DI385">
        <f>VLOOKUP($CM385,AutoSCAN_ORG!$B$1:$CF$2516,82,FALSE)</f>
        <v>2.5000000000000001E-2</v>
      </c>
      <c r="DJ385">
        <f>VLOOKUP($CM385,AutoSCAN_ORG!$B$1:$CF$2516,83,FALSE)</f>
        <v>0.91400000000000003</v>
      </c>
    </row>
    <row r="386" spans="2:114" x14ac:dyDescent="0.35">
      <c r="B386" t="s">
        <v>4295</v>
      </c>
      <c r="C386">
        <v>390</v>
      </c>
      <c r="D386" t="s">
        <v>7778</v>
      </c>
      <c r="E386">
        <v>581</v>
      </c>
      <c r="F386">
        <v>1664.2560000000001</v>
      </c>
      <c r="G386">
        <v>10</v>
      </c>
      <c r="H386" t="s">
        <v>7782</v>
      </c>
      <c r="I386" t="s">
        <v>7773</v>
      </c>
      <c r="J386" t="s">
        <v>7797</v>
      </c>
      <c r="K386">
        <v>14</v>
      </c>
      <c r="L386">
        <v>0.76</v>
      </c>
      <c r="M386">
        <v>8</v>
      </c>
      <c r="N386">
        <v>10</v>
      </c>
      <c r="O386" t="s">
        <v>7689</v>
      </c>
      <c r="R386" t="s">
        <v>7784</v>
      </c>
      <c r="S386" t="s">
        <v>7774</v>
      </c>
      <c r="T386" t="s">
        <v>7209</v>
      </c>
      <c r="U386" t="s">
        <v>7374</v>
      </c>
      <c r="V386" t="s">
        <v>7374</v>
      </c>
      <c r="W386">
        <v>5.56</v>
      </c>
      <c r="X386" t="s">
        <v>7833</v>
      </c>
      <c r="Y386">
        <v>1.9</v>
      </c>
      <c r="Z386" t="s">
        <v>7774</v>
      </c>
      <c r="AA386" t="s">
        <v>7786</v>
      </c>
      <c r="AB386" t="s">
        <v>7774</v>
      </c>
      <c r="AC386">
        <v>10</v>
      </c>
      <c r="AD386">
        <v>10</v>
      </c>
      <c r="AE386">
        <v>15</v>
      </c>
      <c r="AF386" t="s">
        <v>5753</v>
      </c>
      <c r="AG386">
        <v>42.769628849999997</v>
      </c>
      <c r="AH386">
        <v>-82.03764615</v>
      </c>
      <c r="AI386">
        <v>202.7</v>
      </c>
      <c r="AJ386">
        <v>290</v>
      </c>
      <c r="AL386">
        <v>15</v>
      </c>
      <c r="AM386">
        <v>986</v>
      </c>
      <c r="AN386">
        <v>7.0519999999999996</v>
      </c>
      <c r="AO386">
        <v>111.82599999999999</v>
      </c>
      <c r="AP386">
        <v>2115</v>
      </c>
      <c r="AQ386">
        <v>2116</v>
      </c>
      <c r="AT386">
        <v>1.24</v>
      </c>
      <c r="AU386">
        <v>1.24</v>
      </c>
      <c r="AW386">
        <v>2.15</v>
      </c>
      <c r="AX386">
        <v>2.14</v>
      </c>
      <c r="BD386">
        <v>0.76</v>
      </c>
      <c r="BE386">
        <v>8</v>
      </c>
      <c r="BF386" t="s">
        <v>1505</v>
      </c>
      <c r="BG386" t="s">
        <v>4295</v>
      </c>
      <c r="BH386">
        <v>390</v>
      </c>
      <c r="BI386" t="s">
        <v>7797</v>
      </c>
      <c r="BJ386" t="s">
        <v>7773</v>
      </c>
      <c r="BK386">
        <v>390</v>
      </c>
      <c r="BL386">
        <v>1690</v>
      </c>
      <c r="BS386">
        <v>13</v>
      </c>
      <c r="BT386">
        <v>0.66</v>
      </c>
      <c r="BU386">
        <v>0.57999999999999996</v>
      </c>
      <c r="BV386">
        <v>0.57999999999999996</v>
      </c>
      <c r="BW386">
        <v>42.769628849999997</v>
      </c>
      <c r="BX386">
        <v>-82.03764615</v>
      </c>
      <c r="BY386">
        <v>4735755.0159999998</v>
      </c>
      <c r="BZ386">
        <v>202.697</v>
      </c>
      <c r="CA386">
        <v>282.3</v>
      </c>
      <c r="CB386" t="s">
        <v>8697</v>
      </c>
      <c r="CC386">
        <v>7</v>
      </c>
      <c r="CD386">
        <v>10</v>
      </c>
      <c r="CE386">
        <v>12</v>
      </c>
      <c r="CF386">
        <v>12</v>
      </c>
      <c r="CG386" t="s">
        <v>5677</v>
      </c>
      <c r="CH386">
        <v>414</v>
      </c>
      <c r="CI386" t="s">
        <v>3339</v>
      </c>
      <c r="CJ386" t="s">
        <v>8652</v>
      </c>
      <c r="CK386">
        <v>5.56</v>
      </c>
      <c r="CL386">
        <v>1.9</v>
      </c>
      <c r="CM386" t="s">
        <v>4295</v>
      </c>
      <c r="CO386" t="str">
        <f>VLOOKUP(CM386,AutoSCAN_ORG!B390:CF2905,1,FALSE)</f>
        <v>AS00-0001116</v>
      </c>
      <c r="CP386">
        <f>VLOOKUP($CM386,AutoSCAN_ORG!$B$1:$CF$2516,2,FALSE)</f>
        <v>1664.2539999999999</v>
      </c>
      <c r="CQ386">
        <f>VLOOKUP($CM386,AutoSCAN_ORG!$B$1:$CF$2516,3,FALSE)</f>
        <v>8</v>
      </c>
      <c r="CR386">
        <f>VLOOKUP($CM386,AutoSCAN_ORG!$B$1:$CF$2516,4,FALSE)</f>
        <v>73.688999999999993</v>
      </c>
      <c r="CS386">
        <f>VLOOKUP($CM386,AutoSCAN_ORG!$B$1:$CF$2516,5,FALSE)</f>
        <v>6.2949999999999999</v>
      </c>
      <c r="CT386" t="str">
        <f>VLOOKUP($CM386,AutoSCAN_ORG!$B$1:$CF$2516,6,FALSE)</f>
        <v>MELO-MIFE</v>
      </c>
      <c r="CU386">
        <f>VLOOKUP($CM386,AutoSCAN_ORG!$B$1:$CF$2516,7,FALSE)</f>
        <v>0</v>
      </c>
      <c r="CV386">
        <f>VLOOKUP($CM386,AutoSCAN_ORG!$B$1:$CF$2516,69,FALSE)</f>
        <v>0</v>
      </c>
      <c r="CW386">
        <f>VLOOKUP($CM386,AutoSCAN_ORG!$B$1:$CF$2516,70,FALSE)</f>
        <v>0</v>
      </c>
      <c r="CX386" t="str">
        <f>VLOOKUP($CM386,AutoSCAN_ORG!$B$1:$CF$2516,71,FALSE)</f>
        <v>Y</v>
      </c>
      <c r="CZ386" t="str">
        <f>VLOOKUP($CM386,AutoSCAN_ORG!$B$1:$CF$2516,73,FALSE)</f>
        <v>visible in PI not reported</v>
      </c>
      <c r="DA386">
        <f>VLOOKUP($CM386,AutoSCAN_ORG!$B$1:$CF$2516,74,FALSE)</f>
        <v>0</v>
      </c>
      <c r="DB386" t="str">
        <f>VLOOKUP($CM386,AutoSCAN_ORG!$B$1:$CF$2516,75,FALSE)</f>
        <v>check</v>
      </c>
      <c r="DC386">
        <f>VLOOKUP($CM386,AutoSCAN_ORG!$B$1:$CF$2516,76,FALSE)</f>
        <v>0</v>
      </c>
      <c r="DD386">
        <f>VLOOKUP($CM386,AutoSCAN_ORG!$B$1:$CF$2516,77,FALSE)</f>
        <v>0</v>
      </c>
      <c r="DF386">
        <f>VLOOKUP($CM386,AutoSCAN_ORG!$B$1:$CF$2516,79,FALSE)</f>
        <v>13.7</v>
      </c>
      <c r="DG386">
        <f>VLOOKUP($CM386,AutoSCAN_ORG!$B$1:$CF$2516,80,FALSE)</f>
        <v>13.7</v>
      </c>
      <c r="DH386">
        <f>VLOOKUP($CM386,AutoSCAN_ORG!$B$1:$CF$2516,81,FALSE)</f>
        <v>1.7000000000000001E-2</v>
      </c>
      <c r="DI386">
        <f>VLOOKUP($CM386,AutoSCAN_ORG!$B$1:$CF$2516,82,FALSE)</f>
        <v>3.2000000000000001E-2</v>
      </c>
      <c r="DJ386">
        <f>VLOOKUP($CM386,AutoSCAN_ORG!$B$1:$CF$2516,83,FALSE)</f>
        <v>0.91</v>
      </c>
    </row>
    <row r="387" spans="2:114" x14ac:dyDescent="0.35">
      <c r="B387" t="s">
        <v>4297</v>
      </c>
      <c r="C387">
        <v>393</v>
      </c>
      <c r="D387" t="s">
        <v>7778</v>
      </c>
      <c r="E387">
        <v>584</v>
      </c>
      <c r="F387">
        <v>1664.752</v>
      </c>
      <c r="G387">
        <v>10</v>
      </c>
      <c r="H387" t="s">
        <v>7782</v>
      </c>
      <c r="I387" t="s">
        <v>7773</v>
      </c>
      <c r="J387" t="s">
        <v>7797</v>
      </c>
      <c r="K387">
        <v>11</v>
      </c>
      <c r="L387">
        <v>0.61</v>
      </c>
      <c r="M387">
        <v>8</v>
      </c>
      <c r="N387">
        <v>7</v>
      </c>
      <c r="O387" t="s">
        <v>7580</v>
      </c>
      <c r="R387" t="s">
        <v>7784</v>
      </c>
      <c r="S387" t="s">
        <v>7774</v>
      </c>
      <c r="T387" t="s">
        <v>7209</v>
      </c>
      <c r="U387" t="s">
        <v>7374</v>
      </c>
      <c r="V387" t="s">
        <v>7374</v>
      </c>
      <c r="W387">
        <v>5.56</v>
      </c>
      <c r="X387" t="s">
        <v>7833</v>
      </c>
      <c r="Y387">
        <v>1.9</v>
      </c>
      <c r="Z387" t="s">
        <v>7774</v>
      </c>
      <c r="AA387" t="s">
        <v>7789</v>
      </c>
      <c r="AB387" t="s">
        <v>7774</v>
      </c>
      <c r="AF387" t="s">
        <v>5762</v>
      </c>
      <c r="AG387">
        <v>42.769624360000002</v>
      </c>
      <c r="AH387">
        <v>-82.037646300000006</v>
      </c>
      <c r="AI387">
        <v>202.7</v>
      </c>
      <c r="AJ387">
        <v>290</v>
      </c>
      <c r="AL387">
        <v>15</v>
      </c>
      <c r="AM387">
        <v>986</v>
      </c>
      <c r="AN387">
        <v>7.548</v>
      </c>
      <c r="AO387">
        <v>110.48399999999999</v>
      </c>
      <c r="AP387">
        <v>2116</v>
      </c>
      <c r="AQ387">
        <v>2117</v>
      </c>
      <c r="AT387">
        <v>1.24</v>
      </c>
      <c r="AU387">
        <v>1.24</v>
      </c>
      <c r="AW387">
        <v>2.15</v>
      </c>
      <c r="AX387">
        <v>2.15</v>
      </c>
      <c r="BD387">
        <v>0.61</v>
      </c>
      <c r="BE387">
        <v>8</v>
      </c>
      <c r="BF387" t="s">
        <v>1507</v>
      </c>
      <c r="BG387" t="s">
        <v>4297</v>
      </c>
      <c r="BH387">
        <v>393</v>
      </c>
      <c r="BI387" t="s">
        <v>7797</v>
      </c>
      <c r="BJ387" t="s">
        <v>7773</v>
      </c>
      <c r="BK387">
        <v>393</v>
      </c>
      <c r="BL387">
        <v>1690</v>
      </c>
      <c r="BS387">
        <v>13</v>
      </c>
      <c r="BT387">
        <v>0.66</v>
      </c>
      <c r="BU387">
        <v>0.57999999999999996</v>
      </c>
      <c r="BV387">
        <v>0.57999999999999996</v>
      </c>
      <c r="BW387">
        <v>42.769624360000002</v>
      </c>
      <c r="BX387">
        <v>-82.037646300000006</v>
      </c>
      <c r="BY387">
        <v>4735754.5180000002</v>
      </c>
      <c r="BZ387">
        <v>202.68299999999999</v>
      </c>
      <c r="CA387">
        <v>284.10000000000002</v>
      </c>
      <c r="CB387" t="s">
        <v>7579</v>
      </c>
      <c r="CC387">
        <v>7</v>
      </c>
      <c r="CD387">
        <v>10</v>
      </c>
      <c r="CE387">
        <v>12</v>
      </c>
      <c r="CF387">
        <v>12</v>
      </c>
      <c r="CG387" t="s">
        <v>5677</v>
      </c>
      <c r="CH387">
        <v>414</v>
      </c>
      <c r="CI387" t="s">
        <v>3339</v>
      </c>
      <c r="CJ387" t="s">
        <v>8652</v>
      </c>
      <c r="CK387">
        <v>5.56</v>
      </c>
      <c r="CL387">
        <v>1.9</v>
      </c>
      <c r="CM387" t="s">
        <v>4297</v>
      </c>
      <c r="CO387" t="str">
        <f>VLOOKUP(CM387,AutoSCAN_ORG!B393:CF2908,1,FALSE)</f>
        <v>AS00-0001118</v>
      </c>
      <c r="CP387">
        <f>VLOOKUP($CM387,AutoSCAN_ORG!$B$1:$CF$2516,2,FALSE)</f>
        <v>1664.748</v>
      </c>
      <c r="CQ387">
        <f>VLOOKUP($CM387,AutoSCAN_ORG!$B$1:$CF$2516,3,FALSE)</f>
        <v>9.625</v>
      </c>
      <c r="CR387">
        <f>VLOOKUP($CM387,AutoSCAN_ORG!$B$1:$CF$2516,4,FALSE)</f>
        <v>72.025999999999996</v>
      </c>
      <c r="CS387">
        <f>VLOOKUP($CM387,AutoSCAN_ORG!$B$1:$CF$2516,5,FALSE)</f>
        <v>5.484</v>
      </c>
      <c r="CT387" t="str">
        <f>VLOOKUP($CM387,AutoSCAN_ORG!$B$1:$CF$2516,6,FALSE)</f>
        <v>MELO-MIFE</v>
      </c>
      <c r="CU387">
        <f>VLOOKUP($CM387,AutoSCAN_ORG!$B$1:$CF$2516,7,FALSE)</f>
        <v>0</v>
      </c>
      <c r="CV387">
        <f>VLOOKUP($CM387,AutoSCAN_ORG!$B$1:$CF$2516,69,FALSE)</f>
        <v>0</v>
      </c>
      <c r="CW387">
        <f>VLOOKUP($CM387,AutoSCAN_ORG!$B$1:$CF$2516,70,FALSE)</f>
        <v>0</v>
      </c>
      <c r="CX387" t="str">
        <f>VLOOKUP($CM387,AutoSCAN_ORG!$B$1:$CF$2516,71,FALSE)</f>
        <v>Y</v>
      </c>
      <c r="CZ387" t="str">
        <f>VLOOKUP($CM387,AutoSCAN_ORG!$B$1:$CF$2516,73,FALSE)</f>
        <v>visible in PI not reported</v>
      </c>
      <c r="DA387">
        <f>VLOOKUP($CM387,AutoSCAN_ORG!$B$1:$CF$2516,74,FALSE)</f>
        <v>0</v>
      </c>
      <c r="DB387" t="str">
        <f>VLOOKUP($CM387,AutoSCAN_ORG!$B$1:$CF$2516,75,FALSE)</f>
        <v>check</v>
      </c>
      <c r="DC387">
        <f>VLOOKUP($CM387,AutoSCAN_ORG!$B$1:$CF$2516,76,FALSE)</f>
        <v>0</v>
      </c>
      <c r="DD387">
        <f>VLOOKUP($CM387,AutoSCAN_ORG!$B$1:$CF$2516,77,FALSE)</f>
        <v>0</v>
      </c>
      <c r="DF387">
        <f>VLOOKUP($CM387,AutoSCAN_ORG!$B$1:$CF$2516,79,FALSE)</f>
        <v>10.93</v>
      </c>
      <c r="DG387">
        <f>VLOOKUP($CM387,AutoSCAN_ORG!$B$1:$CF$2516,80,FALSE)</f>
        <v>10.93</v>
      </c>
      <c r="DH387">
        <f>VLOOKUP($CM387,AutoSCAN_ORG!$B$1:$CF$2516,81,FALSE)</f>
        <v>-1E-3</v>
      </c>
      <c r="DI387">
        <f>VLOOKUP($CM387,AutoSCAN_ORG!$B$1:$CF$2516,82,FALSE)</f>
        <v>-2E-3</v>
      </c>
      <c r="DJ387">
        <f>VLOOKUP($CM387,AutoSCAN_ORG!$B$1:$CF$2516,83,FALSE)</f>
        <v>0.58099999999999996</v>
      </c>
    </row>
    <row r="388" spans="2:114" x14ac:dyDescent="0.35">
      <c r="B388" t="s">
        <v>4298</v>
      </c>
      <c r="C388">
        <v>394</v>
      </c>
      <c r="D388" t="s">
        <v>7778</v>
      </c>
      <c r="E388">
        <v>585</v>
      </c>
      <c r="F388">
        <v>1664.7750000000001</v>
      </c>
      <c r="G388">
        <v>10</v>
      </c>
      <c r="H388" t="s">
        <v>7782</v>
      </c>
      <c r="I388" t="s">
        <v>7773</v>
      </c>
      <c r="J388" t="s">
        <v>7797</v>
      </c>
      <c r="M388">
        <v>11</v>
      </c>
      <c r="N388">
        <v>8</v>
      </c>
      <c r="O388" t="s">
        <v>7905</v>
      </c>
      <c r="R388" t="s">
        <v>7776</v>
      </c>
      <c r="S388" t="s">
        <v>7774</v>
      </c>
      <c r="T388" t="s">
        <v>7209</v>
      </c>
      <c r="U388" t="s">
        <v>7374</v>
      </c>
      <c r="V388" t="s">
        <v>7374</v>
      </c>
      <c r="W388">
        <v>5.56</v>
      </c>
      <c r="X388" t="s">
        <v>7833</v>
      </c>
      <c r="Y388">
        <v>1.9</v>
      </c>
      <c r="Z388" t="s">
        <v>7774</v>
      </c>
      <c r="AB388" t="s">
        <v>7774</v>
      </c>
      <c r="AF388" t="s">
        <v>5673</v>
      </c>
      <c r="AG388">
        <v>42.769624159999999</v>
      </c>
      <c r="AH388">
        <v>-82.03764631</v>
      </c>
      <c r="AI388">
        <v>202.7</v>
      </c>
      <c r="AJ388">
        <v>290</v>
      </c>
      <c r="AL388">
        <v>15</v>
      </c>
      <c r="AM388">
        <v>986</v>
      </c>
      <c r="AN388">
        <v>7.569</v>
      </c>
      <c r="AO388">
        <v>107.35299999999999</v>
      </c>
      <c r="BF388" t="s">
        <v>1508</v>
      </c>
      <c r="BG388" t="s">
        <v>4298</v>
      </c>
      <c r="BH388">
        <v>394</v>
      </c>
      <c r="BI388" t="s">
        <v>7797</v>
      </c>
      <c r="BJ388" t="s">
        <v>7773</v>
      </c>
      <c r="BK388">
        <v>394</v>
      </c>
      <c r="BL388">
        <v>1690</v>
      </c>
      <c r="BW388">
        <v>42.769624159999999</v>
      </c>
      <c r="BX388">
        <v>-82.03764631</v>
      </c>
      <c r="BY388">
        <v>4735754.4960000003</v>
      </c>
      <c r="BZ388">
        <v>202.68199999999999</v>
      </c>
      <c r="CA388">
        <v>285.3</v>
      </c>
      <c r="CB388" t="s">
        <v>7580</v>
      </c>
      <c r="CC388">
        <v>7</v>
      </c>
      <c r="CG388" t="s">
        <v>5672</v>
      </c>
      <c r="CH388">
        <v>414</v>
      </c>
      <c r="CI388" t="s">
        <v>3407</v>
      </c>
      <c r="CJ388" t="s">
        <v>8651</v>
      </c>
      <c r="CK388">
        <v>5.56</v>
      </c>
      <c r="CL388">
        <v>1.9</v>
      </c>
      <c r="CM388" t="s">
        <v>4298</v>
      </c>
      <c r="CO388" t="str">
        <f>VLOOKUP(CM388,AutoSCAN_ORG!B394:CF2909,1,FALSE)</f>
        <v>AS00-0001119</v>
      </c>
      <c r="CP388">
        <f>VLOOKUP($CM388,AutoSCAN_ORG!$B$1:$CF$2516,2,FALSE)</f>
        <v>1664.7639999999999</v>
      </c>
      <c r="CQ388">
        <f>VLOOKUP($CM388,AutoSCAN_ORG!$B$1:$CF$2516,3,FALSE)</f>
        <v>111.646</v>
      </c>
      <c r="CR388">
        <f>VLOOKUP($CM388,AutoSCAN_ORG!$B$1:$CF$2516,4,FALSE)</f>
        <v>63.901000000000003</v>
      </c>
      <c r="CS388">
        <f>VLOOKUP($CM388,AutoSCAN_ORG!$B$1:$CF$2516,5,FALSE)</f>
        <v>18.712</v>
      </c>
      <c r="CT388" t="str">
        <f>VLOOKUP($CM388,AutoSCAN_ORG!$B$1:$CF$2516,6,FALSE)</f>
        <v>MIFE</v>
      </c>
      <c r="CU388">
        <f>VLOOKUP($CM388,AutoSCAN_ORG!$B$1:$CF$2516,7,FALSE)</f>
        <v>0</v>
      </c>
      <c r="CV388">
        <f>VLOOKUP($CM388,AutoSCAN_ORG!$B$1:$CF$2516,69,FALSE)</f>
        <v>0</v>
      </c>
      <c r="CW388">
        <f>VLOOKUP($CM388,AutoSCAN_ORG!$B$1:$CF$2516,70,FALSE)</f>
        <v>0</v>
      </c>
      <c r="CX388">
        <f>VLOOKUP($CM388,AutoSCAN_ORG!$B$1:$CF$2516,71,FALSE)</f>
        <v>0</v>
      </c>
      <c r="CZ388" t="str">
        <f>VLOOKUP($CM388,AutoSCAN_ORG!$B$1:$CF$2516,73,FALSE)</f>
        <v>visible in PI not reported</v>
      </c>
      <c r="DA388">
        <f>VLOOKUP($CM388,AutoSCAN_ORG!$B$1:$CF$2516,74,FALSE)</f>
        <v>0</v>
      </c>
      <c r="DB388" t="str">
        <f>VLOOKUP($CM388,AutoSCAN_ORG!$B$1:$CF$2516,75,FALSE)</f>
        <v>check</v>
      </c>
      <c r="DC388">
        <f>VLOOKUP($CM388,AutoSCAN_ORG!$B$1:$CF$2516,76,FALSE)</f>
        <v>0</v>
      </c>
      <c r="DD388">
        <f>VLOOKUP($CM388,AutoSCAN_ORG!$B$1:$CF$2516,77,FALSE)</f>
        <v>0</v>
      </c>
      <c r="DF388">
        <f>VLOOKUP($CM388,AutoSCAN_ORG!$B$1:$CF$2516,79,FALSE)</f>
        <v>0</v>
      </c>
      <c r="DG388">
        <f>VLOOKUP($CM388,AutoSCAN_ORG!$B$1:$CF$2516,80,FALSE)</f>
        <v>0</v>
      </c>
      <c r="DH388">
        <f>VLOOKUP($CM388,AutoSCAN_ORG!$B$1:$CF$2516,81,FALSE)</f>
        <v>0</v>
      </c>
      <c r="DI388">
        <f>VLOOKUP($CM388,AutoSCAN_ORG!$B$1:$CF$2516,82,FALSE)</f>
        <v>0</v>
      </c>
      <c r="DJ388">
        <f>VLOOKUP($CM388,AutoSCAN_ORG!$B$1:$CF$2516,83,FALSE)</f>
        <v>0</v>
      </c>
    </row>
    <row r="389" spans="2:114" x14ac:dyDescent="0.35">
      <c r="B389" t="s">
        <v>4329</v>
      </c>
      <c r="C389">
        <v>397</v>
      </c>
      <c r="D389" t="s">
        <v>7778</v>
      </c>
      <c r="E389">
        <v>597</v>
      </c>
      <c r="F389">
        <v>1716.1420000000001</v>
      </c>
      <c r="G389">
        <v>10</v>
      </c>
      <c r="H389" t="s">
        <v>7782</v>
      </c>
      <c r="I389" t="s">
        <v>7773</v>
      </c>
      <c r="J389" t="s">
        <v>7797</v>
      </c>
      <c r="K389">
        <v>15</v>
      </c>
      <c r="L389">
        <v>0.82</v>
      </c>
      <c r="M389">
        <v>37</v>
      </c>
      <c r="N389">
        <v>20</v>
      </c>
      <c r="O389" t="s">
        <v>7458</v>
      </c>
      <c r="R389" t="s">
        <v>7805</v>
      </c>
      <c r="S389" t="s">
        <v>7774</v>
      </c>
      <c r="T389" t="s">
        <v>7212</v>
      </c>
      <c r="U389" t="s">
        <v>7578</v>
      </c>
      <c r="V389" t="s">
        <v>7578</v>
      </c>
      <c r="W389">
        <v>5.56</v>
      </c>
      <c r="X389" t="s">
        <v>7906</v>
      </c>
      <c r="Y389">
        <v>1.8</v>
      </c>
      <c r="Z389" t="s">
        <v>7774</v>
      </c>
      <c r="AA389" t="s">
        <v>7788</v>
      </c>
      <c r="AB389" t="s">
        <v>7774</v>
      </c>
      <c r="AC389">
        <v>10</v>
      </c>
      <c r="AD389">
        <v>10</v>
      </c>
      <c r="AE389">
        <v>12</v>
      </c>
      <c r="AF389" t="s">
        <v>5753</v>
      </c>
      <c r="AG389">
        <v>42.769191300000003</v>
      </c>
      <c r="AH389">
        <v>-82.037550300000007</v>
      </c>
      <c r="AI389">
        <v>202.3</v>
      </c>
      <c r="AJ389">
        <v>290</v>
      </c>
      <c r="AL389">
        <v>15</v>
      </c>
      <c r="AM389">
        <v>986</v>
      </c>
      <c r="AN389">
        <v>0.42399999999999999</v>
      </c>
      <c r="AO389">
        <v>263.65100000000001</v>
      </c>
      <c r="AP389">
        <v>2049</v>
      </c>
      <c r="AQ389">
        <v>2060</v>
      </c>
      <c r="AT389">
        <v>1.2</v>
      </c>
      <c r="AU389">
        <v>1.2</v>
      </c>
      <c r="AW389">
        <v>2.09</v>
      </c>
      <c r="AX389">
        <v>2.08</v>
      </c>
      <c r="BD389">
        <v>0.82</v>
      </c>
      <c r="BE389">
        <v>37</v>
      </c>
      <c r="BF389" t="s">
        <v>1539</v>
      </c>
      <c r="BG389" t="s">
        <v>4329</v>
      </c>
      <c r="BH389">
        <v>397</v>
      </c>
      <c r="BI389" t="s">
        <v>7797</v>
      </c>
      <c r="BJ389" t="s">
        <v>7773</v>
      </c>
      <c r="BK389">
        <v>397</v>
      </c>
      <c r="BL389">
        <v>1760</v>
      </c>
      <c r="BS389">
        <v>13</v>
      </c>
      <c r="BT389">
        <v>0.67</v>
      </c>
      <c r="BU389">
        <v>0.6</v>
      </c>
      <c r="BV389">
        <v>0.6</v>
      </c>
      <c r="BW389">
        <v>42.769191300000003</v>
      </c>
      <c r="BX389">
        <v>-82.037550300000007</v>
      </c>
      <c r="BY389">
        <v>4735706.3320000004</v>
      </c>
      <c r="BZ389">
        <v>202.28399999999999</v>
      </c>
      <c r="CA389">
        <v>40.1</v>
      </c>
      <c r="CB389" t="s">
        <v>7581</v>
      </c>
      <c r="CC389">
        <v>7</v>
      </c>
      <c r="CD389">
        <v>10</v>
      </c>
      <c r="CE389">
        <v>11</v>
      </c>
      <c r="CF389">
        <v>11</v>
      </c>
      <c r="CG389" t="s">
        <v>5752</v>
      </c>
      <c r="CH389">
        <v>414</v>
      </c>
      <c r="CI389" t="s">
        <v>3339</v>
      </c>
      <c r="CJ389" t="s">
        <v>8652</v>
      </c>
      <c r="CK389">
        <v>5.56</v>
      </c>
      <c r="CL389">
        <v>1.9</v>
      </c>
      <c r="CM389" t="s">
        <v>4329</v>
      </c>
      <c r="CO389" t="str">
        <f>VLOOKUP(CM389,AutoSCAN_ORG!B397:CF2912,1,FALSE)</f>
        <v>AS00-0001139</v>
      </c>
      <c r="CP389">
        <f>VLOOKUP($CM389,AutoSCAN_ORG!$B$1:$CF$2516,2,FALSE)</f>
        <v>1716.1120000000001</v>
      </c>
      <c r="CQ389">
        <f>VLOOKUP($CM389,AutoSCAN_ORG!$B$1:$CF$2516,3,FALSE)</f>
        <v>55.459000000000003</v>
      </c>
      <c r="CR389">
        <f>VLOOKUP($CM389,AutoSCAN_ORG!$B$1:$CF$2516,4,FALSE)</f>
        <v>309.06799999999998</v>
      </c>
      <c r="CS389">
        <f>VLOOKUP($CM389,AutoSCAN_ORG!$B$1:$CF$2516,5,FALSE)</f>
        <v>12.984999999999999</v>
      </c>
      <c r="CT389" t="str">
        <f>VLOOKUP($CM389,AutoSCAN_ORG!$B$1:$CF$2516,6,FALSE)</f>
        <v>MELO-MIFE</v>
      </c>
      <c r="CU389">
        <f>VLOOKUP($CM389,AutoSCAN_ORG!$B$1:$CF$2516,7,FALSE)</f>
        <v>0</v>
      </c>
      <c r="CV389">
        <f>VLOOKUP($CM389,AutoSCAN_ORG!$B$1:$CF$2516,69,FALSE)</f>
        <v>0</v>
      </c>
      <c r="CW389">
        <f>VLOOKUP($CM389,AutoSCAN_ORG!$B$1:$CF$2516,70,FALSE)</f>
        <v>0</v>
      </c>
      <c r="CX389" t="str">
        <f>VLOOKUP($CM389,AutoSCAN_ORG!$B$1:$CF$2516,71,FALSE)</f>
        <v>Y</v>
      </c>
      <c r="CZ389" t="str">
        <f>VLOOKUP($CM389,AutoSCAN_ORG!$B$1:$CF$2516,73,FALSE)</f>
        <v>ok-I dont see int in PI</v>
      </c>
      <c r="DA389">
        <f>VLOOKUP($CM389,AutoSCAN_ORG!$B$1:$CF$2516,74,FALSE)</f>
        <v>0</v>
      </c>
      <c r="DB389" t="str">
        <f>VLOOKUP($CM389,AutoSCAN_ORG!$B$1:$CF$2516,75,FALSE)</f>
        <v>int in prev</v>
      </c>
      <c r="DC389">
        <f>VLOOKUP($CM389,AutoSCAN_ORG!$B$1:$CF$2516,76,FALSE)</f>
        <v>0</v>
      </c>
      <c r="DD389">
        <f>VLOOKUP($CM389,AutoSCAN_ORG!$B$1:$CF$2516,77,FALSE)</f>
        <v>0</v>
      </c>
      <c r="DF389">
        <f>VLOOKUP($CM389,AutoSCAN_ORG!$B$1:$CF$2516,79,FALSE)</f>
        <v>14.68</v>
      </c>
      <c r="DG389">
        <f>VLOOKUP($CM389,AutoSCAN_ORG!$B$1:$CF$2516,80,FALSE)</f>
        <v>14.68</v>
      </c>
      <c r="DH389">
        <f>VLOOKUP($CM389,AutoSCAN_ORG!$B$1:$CF$2516,81,FALSE)</f>
        <v>6.0000000000000001E-3</v>
      </c>
      <c r="DI389">
        <f>VLOOKUP($CM389,AutoSCAN_ORG!$B$1:$CF$2516,82,FALSE)</f>
        <v>1.4999999999999999E-2</v>
      </c>
      <c r="DJ389">
        <f>VLOOKUP($CM389,AutoSCAN_ORG!$B$1:$CF$2516,83,FALSE)</f>
        <v>0.75900000000000001</v>
      </c>
    </row>
    <row r="390" spans="2:114" x14ac:dyDescent="0.35">
      <c r="B390" t="s">
        <v>4332</v>
      </c>
      <c r="C390">
        <v>398</v>
      </c>
      <c r="D390" t="s">
        <v>7778</v>
      </c>
      <c r="E390">
        <v>598</v>
      </c>
      <c r="F390">
        <v>1718.1089999999999</v>
      </c>
      <c r="G390">
        <v>10</v>
      </c>
      <c r="H390" t="s">
        <v>7782</v>
      </c>
      <c r="I390" t="s">
        <v>7773</v>
      </c>
      <c r="J390" t="s">
        <v>7797</v>
      </c>
      <c r="K390">
        <v>15</v>
      </c>
      <c r="L390">
        <v>0.85</v>
      </c>
      <c r="M390">
        <v>32</v>
      </c>
      <c r="N390">
        <v>21</v>
      </c>
      <c r="O390" t="s">
        <v>7663</v>
      </c>
      <c r="R390" t="s">
        <v>7805</v>
      </c>
      <c r="S390" t="s">
        <v>7774</v>
      </c>
      <c r="T390" t="s">
        <v>7212</v>
      </c>
      <c r="U390" t="s">
        <v>7578</v>
      </c>
      <c r="V390" t="s">
        <v>7578</v>
      </c>
      <c r="W390">
        <v>5.56</v>
      </c>
      <c r="X390" t="s">
        <v>7906</v>
      </c>
      <c r="Y390">
        <v>1.9</v>
      </c>
      <c r="Z390" t="s">
        <v>7774</v>
      </c>
      <c r="AA390" t="s">
        <v>7788</v>
      </c>
      <c r="AB390" t="s">
        <v>7774</v>
      </c>
      <c r="AC390">
        <v>10</v>
      </c>
      <c r="AD390">
        <v>10</v>
      </c>
      <c r="AE390">
        <v>12</v>
      </c>
      <c r="AF390" t="s">
        <v>5753</v>
      </c>
      <c r="AG390">
        <v>42.769173459999998</v>
      </c>
      <c r="AH390">
        <v>-82.037550789999997</v>
      </c>
      <c r="AI390">
        <v>202.2</v>
      </c>
      <c r="AJ390">
        <v>290</v>
      </c>
      <c r="AL390">
        <v>15</v>
      </c>
      <c r="AM390">
        <v>986</v>
      </c>
      <c r="AN390">
        <v>2.3940000000000001</v>
      </c>
      <c r="AO390">
        <v>265.46300000000002</v>
      </c>
      <c r="AP390">
        <v>2060</v>
      </c>
      <c r="AQ390">
        <v>2070</v>
      </c>
      <c r="AT390">
        <v>1.21</v>
      </c>
      <c r="AU390">
        <v>1.2</v>
      </c>
      <c r="AW390">
        <v>2.1</v>
      </c>
      <c r="AX390">
        <v>2.09</v>
      </c>
      <c r="BD390">
        <v>0.85</v>
      </c>
      <c r="BE390">
        <v>32</v>
      </c>
      <c r="BF390" t="s">
        <v>1540</v>
      </c>
      <c r="BG390" t="s">
        <v>4332</v>
      </c>
      <c r="BH390">
        <v>398</v>
      </c>
      <c r="BI390" t="s">
        <v>7797</v>
      </c>
      <c r="BJ390" t="s">
        <v>7773</v>
      </c>
      <c r="BK390">
        <v>398</v>
      </c>
      <c r="BL390">
        <v>1760</v>
      </c>
      <c r="BS390">
        <v>13</v>
      </c>
      <c r="BT390">
        <v>0.67</v>
      </c>
      <c r="BU390">
        <v>0.6</v>
      </c>
      <c r="BV390">
        <v>0.6</v>
      </c>
      <c r="BW390">
        <v>42.769173459999998</v>
      </c>
      <c r="BX390">
        <v>-82.037550789999997</v>
      </c>
      <c r="BY390">
        <v>4735704.352</v>
      </c>
      <c r="BZ390">
        <v>202.22900000000001</v>
      </c>
      <c r="CA390">
        <v>40.9</v>
      </c>
      <c r="CB390" t="s">
        <v>7401</v>
      </c>
      <c r="CC390">
        <v>7</v>
      </c>
      <c r="CD390">
        <v>10</v>
      </c>
      <c r="CE390">
        <v>11</v>
      </c>
      <c r="CF390">
        <v>11</v>
      </c>
      <c r="CG390" t="s">
        <v>5752</v>
      </c>
      <c r="CH390">
        <v>414</v>
      </c>
      <c r="CI390" t="s">
        <v>3339</v>
      </c>
      <c r="CJ390" t="s">
        <v>8652</v>
      </c>
      <c r="CK390">
        <v>5.56</v>
      </c>
      <c r="CL390">
        <v>1.9</v>
      </c>
      <c r="CM390" t="s">
        <v>4332</v>
      </c>
      <c r="CO390" t="str">
        <f>VLOOKUP(CM390,AutoSCAN_ORG!B398:CF2913,1,FALSE)</f>
        <v>AS00-0001140</v>
      </c>
      <c r="CP390">
        <f>VLOOKUP($CM390,AutoSCAN_ORG!$B$1:$CF$2516,2,FALSE)</f>
        <v>1718.0840000000001</v>
      </c>
      <c r="CQ390">
        <f>VLOOKUP($CM390,AutoSCAN_ORG!$B$1:$CF$2516,3,FALSE)</f>
        <v>43.95</v>
      </c>
      <c r="CR390">
        <f>VLOOKUP($CM390,AutoSCAN_ORG!$B$1:$CF$2516,4,FALSE)</f>
        <v>310.423</v>
      </c>
      <c r="CS390">
        <f>VLOOKUP($CM390,AutoSCAN_ORG!$B$1:$CF$2516,5,FALSE)</f>
        <v>11.627000000000001</v>
      </c>
      <c r="CT390" t="str">
        <f>VLOOKUP($CM390,AutoSCAN_ORG!$B$1:$CF$2516,6,FALSE)</f>
        <v>MELO-MIFE</v>
      </c>
      <c r="CU390">
        <f>VLOOKUP($CM390,AutoSCAN_ORG!$B$1:$CF$2516,7,FALSE)</f>
        <v>0</v>
      </c>
      <c r="CV390">
        <f>VLOOKUP($CM390,AutoSCAN_ORG!$B$1:$CF$2516,69,FALSE)</f>
        <v>0</v>
      </c>
      <c r="CW390">
        <f>VLOOKUP($CM390,AutoSCAN_ORG!$B$1:$CF$2516,70,FALSE)</f>
        <v>0</v>
      </c>
      <c r="CX390" t="str">
        <f>VLOOKUP($CM390,AutoSCAN_ORG!$B$1:$CF$2516,71,FALSE)</f>
        <v>Y</v>
      </c>
      <c r="CZ390" t="str">
        <f>VLOOKUP($CM390,AutoSCAN_ORG!$B$1:$CF$2516,73,FALSE)</f>
        <v>ok-I dont see int in PI</v>
      </c>
      <c r="DA390">
        <f>VLOOKUP($CM390,AutoSCAN_ORG!$B$1:$CF$2516,74,FALSE)</f>
        <v>0</v>
      </c>
      <c r="DB390" t="str">
        <f>VLOOKUP($CM390,AutoSCAN_ORG!$B$1:$CF$2516,75,FALSE)</f>
        <v>int in prev</v>
      </c>
      <c r="DC390">
        <f>VLOOKUP($CM390,AutoSCAN_ORG!$B$1:$CF$2516,76,FALSE)</f>
        <v>0</v>
      </c>
      <c r="DD390">
        <f>VLOOKUP($CM390,AutoSCAN_ORG!$B$1:$CF$2516,77,FALSE)</f>
        <v>0</v>
      </c>
      <c r="DF390">
        <f>VLOOKUP($CM390,AutoSCAN_ORG!$B$1:$CF$2516,79,FALSE)</f>
        <v>15.28</v>
      </c>
      <c r="DG390">
        <f>VLOOKUP($CM390,AutoSCAN_ORG!$B$1:$CF$2516,80,FALSE)</f>
        <v>15.28</v>
      </c>
      <c r="DH390">
        <f>VLOOKUP($CM390,AutoSCAN_ORG!$B$1:$CF$2516,81,FALSE)</f>
        <v>1.9E-2</v>
      </c>
      <c r="DI390">
        <f>VLOOKUP($CM390,AutoSCAN_ORG!$B$1:$CF$2516,82,FALSE)</f>
        <v>3.2000000000000001E-2</v>
      </c>
      <c r="DJ390">
        <f>VLOOKUP($CM390,AutoSCAN_ORG!$B$1:$CF$2516,83,FALSE)</f>
        <v>0.80200000000000005</v>
      </c>
    </row>
    <row r="391" spans="2:114" x14ac:dyDescent="0.35">
      <c r="B391" t="s">
        <v>4333</v>
      </c>
      <c r="C391">
        <v>399</v>
      </c>
      <c r="D391" t="s">
        <v>7778</v>
      </c>
      <c r="E391">
        <v>599</v>
      </c>
      <c r="F391">
        <v>1719.0740000000001</v>
      </c>
      <c r="G391">
        <v>10</v>
      </c>
      <c r="H391" t="s">
        <v>7782</v>
      </c>
      <c r="I391" t="s">
        <v>7773</v>
      </c>
      <c r="J391" t="s">
        <v>7797</v>
      </c>
      <c r="K391">
        <v>12</v>
      </c>
      <c r="L391">
        <v>0.67</v>
      </c>
      <c r="M391">
        <v>44</v>
      </c>
      <c r="N391">
        <v>21</v>
      </c>
      <c r="O391" t="s">
        <v>7330</v>
      </c>
      <c r="R391" t="s">
        <v>7805</v>
      </c>
      <c r="S391" t="s">
        <v>7774</v>
      </c>
      <c r="T391" t="s">
        <v>7212</v>
      </c>
      <c r="U391" t="s">
        <v>7578</v>
      </c>
      <c r="V391" t="s">
        <v>7578</v>
      </c>
      <c r="W391">
        <v>5.56</v>
      </c>
      <c r="X391" t="s">
        <v>7906</v>
      </c>
      <c r="Y391">
        <v>1.8</v>
      </c>
      <c r="Z391" t="s">
        <v>7774</v>
      </c>
      <c r="AA391" t="s">
        <v>7879</v>
      </c>
      <c r="AB391" t="s">
        <v>7774</v>
      </c>
      <c r="AC391">
        <v>15</v>
      </c>
      <c r="AD391">
        <v>10</v>
      </c>
      <c r="AE391">
        <v>12</v>
      </c>
      <c r="AF391" t="s">
        <v>5753</v>
      </c>
      <c r="AG391">
        <v>42.769164789999998</v>
      </c>
      <c r="AH391">
        <v>-82.037551030000003</v>
      </c>
      <c r="AI391">
        <v>202.2</v>
      </c>
      <c r="AJ391">
        <v>290</v>
      </c>
      <c r="AL391">
        <v>15</v>
      </c>
      <c r="AM391">
        <v>986</v>
      </c>
      <c r="AN391">
        <v>3.3519999999999999</v>
      </c>
      <c r="AO391">
        <v>272.69200000000001</v>
      </c>
      <c r="AP391">
        <v>2048</v>
      </c>
      <c r="AQ391">
        <v>2060</v>
      </c>
      <c r="AT391">
        <v>1.2</v>
      </c>
      <c r="AU391">
        <v>1.2</v>
      </c>
      <c r="AW391">
        <v>2.09</v>
      </c>
      <c r="AX391">
        <v>2.08</v>
      </c>
      <c r="BD391">
        <v>0.67</v>
      </c>
      <c r="BE391">
        <v>44</v>
      </c>
      <c r="BF391" t="s">
        <v>1541</v>
      </c>
      <c r="BG391" t="s">
        <v>4333</v>
      </c>
      <c r="BH391">
        <v>399</v>
      </c>
      <c r="BI391" t="s">
        <v>7797</v>
      </c>
      <c r="BJ391" t="s">
        <v>7773</v>
      </c>
      <c r="BK391">
        <v>399</v>
      </c>
      <c r="BL391">
        <v>1760</v>
      </c>
      <c r="BS391">
        <v>13</v>
      </c>
      <c r="BT391">
        <v>0.67</v>
      </c>
      <c r="BU391">
        <v>0.6</v>
      </c>
      <c r="BV391">
        <v>0.6</v>
      </c>
      <c r="BW391">
        <v>42.769164789999998</v>
      </c>
      <c r="BX391">
        <v>-82.037551030000003</v>
      </c>
      <c r="BY391">
        <v>4735703.3880000003</v>
      </c>
      <c r="BZ391">
        <v>202.20599999999999</v>
      </c>
      <c r="CA391">
        <v>43.9</v>
      </c>
      <c r="CB391" t="s">
        <v>7400</v>
      </c>
      <c r="CC391">
        <v>7</v>
      </c>
      <c r="CD391">
        <v>10</v>
      </c>
      <c r="CE391">
        <v>11</v>
      </c>
      <c r="CF391">
        <v>11</v>
      </c>
      <c r="CG391" t="s">
        <v>5752</v>
      </c>
      <c r="CH391">
        <v>414</v>
      </c>
      <c r="CI391" t="s">
        <v>3339</v>
      </c>
      <c r="CJ391" t="s">
        <v>8652</v>
      </c>
      <c r="CK391">
        <v>5.56</v>
      </c>
      <c r="CL391">
        <v>1.9</v>
      </c>
      <c r="CM391" t="s">
        <v>4333</v>
      </c>
      <c r="CO391" t="str">
        <f>VLOOKUP(CM391,AutoSCAN_ORG!B399:CF2914,1,FALSE)</f>
        <v>AS00-0001141</v>
      </c>
      <c r="CP391">
        <f>VLOOKUP($CM391,AutoSCAN_ORG!$B$1:$CF$2516,2,FALSE)</f>
        <v>1719.049</v>
      </c>
      <c r="CQ391">
        <f>VLOOKUP($CM391,AutoSCAN_ORG!$B$1:$CF$2516,3,FALSE)</f>
        <v>49.430999999999997</v>
      </c>
      <c r="CR391">
        <f>VLOOKUP($CM391,AutoSCAN_ORG!$B$1:$CF$2516,4,FALSE)</f>
        <v>306.327</v>
      </c>
      <c r="CS391">
        <f>VLOOKUP($CM391,AutoSCAN_ORG!$B$1:$CF$2516,5,FALSE)</f>
        <v>14.051</v>
      </c>
      <c r="CT391" t="str">
        <f>VLOOKUP($CM391,AutoSCAN_ORG!$B$1:$CF$2516,6,FALSE)</f>
        <v>MELO-MIFE</v>
      </c>
      <c r="CU391">
        <f>VLOOKUP($CM391,AutoSCAN_ORG!$B$1:$CF$2516,7,FALSE)</f>
        <v>0</v>
      </c>
      <c r="CV391">
        <f>VLOOKUP($CM391,AutoSCAN_ORG!$B$1:$CF$2516,69,FALSE)</f>
        <v>0</v>
      </c>
      <c r="CW391">
        <f>VLOOKUP($CM391,AutoSCAN_ORG!$B$1:$CF$2516,70,FALSE)</f>
        <v>0</v>
      </c>
      <c r="CX391" t="str">
        <f>VLOOKUP($CM391,AutoSCAN_ORG!$B$1:$CF$2516,71,FALSE)</f>
        <v>Y</v>
      </c>
      <c r="CZ391" t="str">
        <f>VLOOKUP($CM391,AutoSCAN_ORG!$B$1:$CF$2516,73,FALSE)</f>
        <v>ok-I dont see int in PI</v>
      </c>
      <c r="DA391">
        <f>VLOOKUP($CM391,AutoSCAN_ORG!$B$1:$CF$2516,74,FALSE)</f>
        <v>0</v>
      </c>
      <c r="DB391" t="str">
        <f>VLOOKUP($CM391,AutoSCAN_ORG!$B$1:$CF$2516,75,FALSE)</f>
        <v>int in prev</v>
      </c>
      <c r="DC391">
        <f>VLOOKUP($CM391,AutoSCAN_ORG!$B$1:$CF$2516,76,FALSE)</f>
        <v>0</v>
      </c>
      <c r="DD391">
        <f>VLOOKUP($CM391,AutoSCAN_ORG!$B$1:$CF$2516,77,FALSE)</f>
        <v>0</v>
      </c>
      <c r="DF391">
        <f>VLOOKUP($CM391,AutoSCAN_ORG!$B$1:$CF$2516,79,FALSE)</f>
        <v>12.12</v>
      </c>
      <c r="DG391">
        <f>VLOOKUP($CM391,AutoSCAN_ORG!$B$1:$CF$2516,80,FALSE)</f>
        <v>12.12</v>
      </c>
      <c r="DH391">
        <f>VLOOKUP($CM391,AutoSCAN_ORG!$B$1:$CF$2516,81,FALSE)</f>
        <v>7.0000000000000001E-3</v>
      </c>
      <c r="DI391">
        <f>VLOOKUP($CM391,AutoSCAN_ORG!$B$1:$CF$2516,82,FALSE)</f>
        <v>1.4E-2</v>
      </c>
      <c r="DJ391">
        <f>VLOOKUP($CM391,AutoSCAN_ORG!$B$1:$CF$2516,83,FALSE)</f>
        <v>0.80500000000000005</v>
      </c>
    </row>
    <row r="392" spans="2:114" x14ac:dyDescent="0.35">
      <c r="B392" t="s">
        <v>4334</v>
      </c>
      <c r="C392">
        <v>400</v>
      </c>
      <c r="D392" t="s">
        <v>7778</v>
      </c>
      <c r="E392">
        <v>600</v>
      </c>
      <c r="F392">
        <v>1720.0719999999999</v>
      </c>
      <c r="G392">
        <v>10</v>
      </c>
      <c r="H392" t="s">
        <v>7782</v>
      </c>
      <c r="I392" t="s">
        <v>7773</v>
      </c>
      <c r="J392" t="s">
        <v>7797</v>
      </c>
      <c r="K392">
        <v>12</v>
      </c>
      <c r="L392">
        <v>0.65</v>
      </c>
      <c r="M392">
        <v>36</v>
      </c>
      <c r="N392">
        <v>22</v>
      </c>
      <c r="O392" t="s">
        <v>7372</v>
      </c>
      <c r="R392" t="s">
        <v>7805</v>
      </c>
      <c r="S392" t="s">
        <v>7774</v>
      </c>
      <c r="T392" t="s">
        <v>7212</v>
      </c>
      <c r="U392" t="s">
        <v>7578</v>
      </c>
      <c r="V392" t="s">
        <v>7578</v>
      </c>
      <c r="W392">
        <v>5.56</v>
      </c>
      <c r="X392" t="s">
        <v>7906</v>
      </c>
      <c r="Y392">
        <v>1.8</v>
      </c>
      <c r="Z392" t="s">
        <v>7774</v>
      </c>
      <c r="AA392" t="s">
        <v>7788</v>
      </c>
      <c r="AB392" t="s">
        <v>7774</v>
      </c>
      <c r="AC392">
        <v>10</v>
      </c>
      <c r="AD392">
        <v>10</v>
      </c>
      <c r="AE392">
        <v>12</v>
      </c>
      <c r="AF392" t="s">
        <v>5753</v>
      </c>
      <c r="AG392">
        <v>42.76915571</v>
      </c>
      <c r="AH392">
        <v>-82.037551269999994</v>
      </c>
      <c r="AI392">
        <v>202.2</v>
      </c>
      <c r="AJ392">
        <v>290</v>
      </c>
      <c r="AL392">
        <v>15</v>
      </c>
      <c r="AM392">
        <v>986</v>
      </c>
      <c r="AN392">
        <v>4.3540000000000001</v>
      </c>
      <c r="AO392">
        <v>274.15699999999998</v>
      </c>
      <c r="AP392">
        <v>2068</v>
      </c>
      <c r="AQ392">
        <v>2076</v>
      </c>
      <c r="AT392">
        <v>1.21</v>
      </c>
      <c r="AU392">
        <v>1.21</v>
      </c>
      <c r="AW392">
        <v>2.11</v>
      </c>
      <c r="AX392">
        <v>2.1</v>
      </c>
      <c r="BD392">
        <v>0.65</v>
      </c>
      <c r="BE392">
        <v>36</v>
      </c>
      <c r="BF392" t="s">
        <v>1542</v>
      </c>
      <c r="BG392" t="s">
        <v>4334</v>
      </c>
      <c r="BH392">
        <v>400</v>
      </c>
      <c r="BI392" t="s">
        <v>7797</v>
      </c>
      <c r="BJ392" t="s">
        <v>7773</v>
      </c>
      <c r="BK392">
        <v>400</v>
      </c>
      <c r="BL392">
        <v>1760</v>
      </c>
      <c r="BS392">
        <v>13</v>
      </c>
      <c r="BT392">
        <v>0.67</v>
      </c>
      <c r="BU392">
        <v>0.59</v>
      </c>
      <c r="BV392">
        <v>0.6</v>
      </c>
      <c r="BW392">
        <v>42.76915571</v>
      </c>
      <c r="BX392">
        <v>-82.037551269999994</v>
      </c>
      <c r="BY392">
        <v>4735702.3810000001</v>
      </c>
      <c r="BZ392">
        <v>202.184</v>
      </c>
      <c r="CA392">
        <v>44.5</v>
      </c>
      <c r="CB392" t="s">
        <v>7458</v>
      </c>
      <c r="CC392">
        <v>7</v>
      </c>
      <c r="CD392">
        <v>10</v>
      </c>
      <c r="CE392">
        <v>11</v>
      </c>
      <c r="CF392">
        <v>11</v>
      </c>
      <c r="CG392" t="s">
        <v>5752</v>
      </c>
      <c r="CH392">
        <v>414</v>
      </c>
      <c r="CI392" t="s">
        <v>3339</v>
      </c>
      <c r="CJ392" t="s">
        <v>8652</v>
      </c>
      <c r="CK392">
        <v>5.56</v>
      </c>
      <c r="CL392">
        <v>1.9</v>
      </c>
      <c r="CM392" t="s">
        <v>4334</v>
      </c>
      <c r="CO392" t="str">
        <f>VLOOKUP(CM392,AutoSCAN_ORG!B400:CF2915,1,FALSE)</f>
        <v>AS00-0001142</v>
      </c>
      <c r="CP392">
        <f>VLOOKUP($CM392,AutoSCAN_ORG!$B$1:$CF$2516,2,FALSE)</f>
        <v>1720.0519999999999</v>
      </c>
      <c r="CQ392">
        <f>VLOOKUP($CM392,AutoSCAN_ORG!$B$1:$CF$2516,3,FALSE)</f>
        <v>46.463999999999999</v>
      </c>
      <c r="CR392">
        <f>VLOOKUP($CM392,AutoSCAN_ORG!$B$1:$CF$2516,4,FALSE)</f>
        <v>305.65499999999997</v>
      </c>
      <c r="CS392">
        <f>VLOOKUP($CM392,AutoSCAN_ORG!$B$1:$CF$2516,5,FALSE)</f>
        <v>16.321999999999999</v>
      </c>
      <c r="CT392" t="str">
        <f>VLOOKUP($CM392,AutoSCAN_ORG!$B$1:$CF$2516,6,FALSE)</f>
        <v>MELO-MIFE</v>
      </c>
      <c r="CU392">
        <f>VLOOKUP($CM392,AutoSCAN_ORG!$B$1:$CF$2516,7,FALSE)</f>
        <v>0</v>
      </c>
      <c r="CV392">
        <f>VLOOKUP($CM392,AutoSCAN_ORG!$B$1:$CF$2516,69,FALSE)</f>
        <v>0</v>
      </c>
      <c r="CW392">
        <f>VLOOKUP($CM392,AutoSCAN_ORG!$B$1:$CF$2516,70,FALSE)</f>
        <v>0</v>
      </c>
      <c r="CX392" t="str">
        <f>VLOOKUP($CM392,AutoSCAN_ORG!$B$1:$CF$2516,71,FALSE)</f>
        <v>Y</v>
      </c>
      <c r="CZ392" t="str">
        <f>VLOOKUP($CM392,AutoSCAN_ORG!$B$1:$CF$2516,73,FALSE)</f>
        <v>ok-I dont see int in PI</v>
      </c>
      <c r="DA392">
        <f>VLOOKUP($CM392,AutoSCAN_ORG!$B$1:$CF$2516,74,FALSE)</f>
        <v>0</v>
      </c>
      <c r="DB392" t="str">
        <f>VLOOKUP($CM392,AutoSCAN_ORG!$B$1:$CF$2516,75,FALSE)</f>
        <v>int in prev</v>
      </c>
      <c r="DC392">
        <f>VLOOKUP($CM392,AutoSCAN_ORG!$B$1:$CF$2516,76,FALSE)</f>
        <v>0</v>
      </c>
      <c r="DD392">
        <f>VLOOKUP($CM392,AutoSCAN_ORG!$B$1:$CF$2516,77,FALSE)</f>
        <v>0</v>
      </c>
      <c r="DF392">
        <f>VLOOKUP($CM392,AutoSCAN_ORG!$B$1:$CF$2516,79,FALSE)</f>
        <v>11.67</v>
      </c>
      <c r="DG392">
        <f>VLOOKUP($CM392,AutoSCAN_ORG!$B$1:$CF$2516,80,FALSE)</f>
        <v>11.67</v>
      </c>
      <c r="DH392">
        <f>VLOOKUP($CM392,AutoSCAN_ORG!$B$1:$CF$2516,81,FALSE)</f>
        <v>1.0999999999999999E-2</v>
      </c>
      <c r="DI392">
        <f>VLOOKUP($CM392,AutoSCAN_ORG!$B$1:$CF$2516,82,FALSE)</f>
        <v>2.1000000000000001E-2</v>
      </c>
      <c r="DJ392">
        <f>VLOOKUP($CM392,AutoSCAN_ORG!$B$1:$CF$2516,83,FALSE)</f>
        <v>0.81899999999999995</v>
      </c>
    </row>
    <row r="393" spans="2:114" x14ac:dyDescent="0.35">
      <c r="B393" t="s">
        <v>6445</v>
      </c>
      <c r="C393">
        <v>391</v>
      </c>
      <c r="D393" t="s">
        <v>7778</v>
      </c>
      <c r="E393">
        <v>582</v>
      </c>
      <c r="F393">
        <v>1664.682</v>
      </c>
      <c r="G393">
        <v>10</v>
      </c>
      <c r="H393" t="s">
        <v>7798</v>
      </c>
      <c r="I393" t="s">
        <v>7773</v>
      </c>
      <c r="J393" t="s">
        <v>7797</v>
      </c>
      <c r="M393">
        <v>10</v>
      </c>
      <c r="N393">
        <v>4</v>
      </c>
      <c r="O393" t="s">
        <v>7439</v>
      </c>
      <c r="R393" t="s">
        <v>7776</v>
      </c>
      <c r="S393" t="s">
        <v>7774</v>
      </c>
      <c r="T393" t="s">
        <v>7209</v>
      </c>
      <c r="U393" t="s">
        <v>7374</v>
      </c>
      <c r="V393" t="s">
        <v>7374</v>
      </c>
      <c r="W393">
        <v>5.56</v>
      </c>
      <c r="X393" t="s">
        <v>7833</v>
      </c>
      <c r="Y393">
        <v>1.8</v>
      </c>
      <c r="Z393" t="s">
        <v>7774</v>
      </c>
      <c r="AB393" t="s">
        <v>7774</v>
      </c>
      <c r="AF393" t="s">
        <v>5673</v>
      </c>
      <c r="AG393">
        <v>42.769624999999998</v>
      </c>
      <c r="AH393">
        <v>-82.037646280000004</v>
      </c>
      <c r="AI393">
        <v>202.7</v>
      </c>
      <c r="AJ393">
        <v>290</v>
      </c>
      <c r="AL393">
        <v>15</v>
      </c>
      <c r="AM393">
        <v>986</v>
      </c>
      <c r="AN393">
        <v>7.4770000000000003</v>
      </c>
      <c r="AO393">
        <v>101.64100000000001</v>
      </c>
      <c r="BF393" t="s">
        <v>6444</v>
      </c>
      <c r="BG393" t="s">
        <v>6445</v>
      </c>
      <c r="BH393">
        <v>391</v>
      </c>
      <c r="BI393" t="s">
        <v>7797</v>
      </c>
      <c r="BJ393" t="s">
        <v>7773</v>
      </c>
      <c r="BK393">
        <v>391</v>
      </c>
      <c r="BL393">
        <v>1690</v>
      </c>
      <c r="BW393">
        <v>42.769624999999998</v>
      </c>
      <c r="BX393">
        <v>-82.037646280000004</v>
      </c>
      <c r="BY393">
        <v>4735754.5889999997</v>
      </c>
      <c r="BZ393">
        <v>202.685</v>
      </c>
      <c r="CA393">
        <v>289.2</v>
      </c>
      <c r="CB393" t="s">
        <v>7577</v>
      </c>
      <c r="CC393">
        <v>7</v>
      </c>
      <c r="CG393" t="s">
        <v>5672</v>
      </c>
      <c r="CH393">
        <v>414</v>
      </c>
      <c r="CI393" t="s">
        <v>3407</v>
      </c>
      <c r="CJ393" t="s">
        <v>8651</v>
      </c>
      <c r="CK393">
        <v>5.56</v>
      </c>
      <c r="CL393">
        <v>1.8</v>
      </c>
      <c r="CM393" t="s">
        <v>6445</v>
      </c>
      <c r="CO393" t="e">
        <f>VLOOKUP(CM393,AutoSCAN_ORG!B391:CF2906,1,FALSE)</f>
        <v>#N/A</v>
      </c>
      <c r="CP393" t="e">
        <f>VLOOKUP($CM393,AutoSCAN_ORG!$B$1:$CF$2516,2,FALSE)</f>
        <v>#N/A</v>
      </c>
      <c r="CQ393" t="e">
        <f>VLOOKUP($CM393,AutoSCAN_ORG!$B$1:$CF$2516,3,FALSE)</f>
        <v>#N/A</v>
      </c>
      <c r="CR393" t="e">
        <f>VLOOKUP($CM393,AutoSCAN_ORG!$B$1:$CF$2516,4,FALSE)</f>
        <v>#N/A</v>
      </c>
      <c r="CS393" t="e">
        <f>VLOOKUP($CM393,AutoSCAN_ORG!$B$1:$CF$2516,5,FALSE)</f>
        <v>#N/A</v>
      </c>
      <c r="CT393" t="e">
        <f>VLOOKUP($CM393,AutoSCAN_ORG!$B$1:$CF$2516,6,FALSE)</f>
        <v>#N/A</v>
      </c>
      <c r="CU393" t="e">
        <f>VLOOKUP($CM393,AutoSCAN_ORG!$B$1:$CF$2516,7,FALSE)</f>
        <v>#N/A</v>
      </c>
      <c r="CV393" t="e">
        <f>VLOOKUP($CM393,AutoSCAN_ORG!$B$1:$CF$2516,69,FALSE)</f>
        <v>#N/A</v>
      </c>
      <c r="CW393" t="e">
        <f>VLOOKUP($CM393,AutoSCAN_ORG!$B$1:$CF$2516,70,FALSE)</f>
        <v>#N/A</v>
      </c>
      <c r="CX393" t="e">
        <f>VLOOKUP($CM393,AutoSCAN_ORG!$B$1:$CF$2516,71,FALSE)</f>
        <v>#N/A</v>
      </c>
      <c r="CY393" t="e">
        <f>VLOOKUP($CM393,AutoSCAN_ORG!$B$1:$CF$2516,72,FALSE)</f>
        <v>#N/A</v>
      </c>
      <c r="CZ393" t="e">
        <f>VLOOKUP($CM393,AutoSCAN_ORG!$B$1:$CF$2516,73,FALSE)</f>
        <v>#N/A</v>
      </c>
      <c r="DA393" t="e">
        <f>VLOOKUP($CM393,AutoSCAN_ORG!$B$1:$CF$2516,74,FALSE)</f>
        <v>#N/A</v>
      </c>
      <c r="DB393" t="e">
        <f>VLOOKUP($CM393,AutoSCAN_ORG!$B$1:$CF$2516,75,FALSE)</f>
        <v>#N/A</v>
      </c>
      <c r="DC393" t="e">
        <f>VLOOKUP($CM393,AutoSCAN_ORG!$B$1:$CF$2516,76,FALSE)</f>
        <v>#N/A</v>
      </c>
      <c r="DD393" t="e">
        <f>VLOOKUP($CM393,AutoSCAN_ORG!$B$1:$CF$2516,77,FALSE)</f>
        <v>#N/A</v>
      </c>
      <c r="DE393" t="e">
        <f>VLOOKUP($CM393,AutoSCAN_ORG!$B$1:$CF$2516,78,FALSE)</f>
        <v>#N/A</v>
      </c>
      <c r="DF393" t="e">
        <f>VLOOKUP($CM393,AutoSCAN_ORG!$B$1:$CF$2516,79,FALSE)</f>
        <v>#N/A</v>
      </c>
      <c r="DG393" t="e">
        <f>VLOOKUP($CM393,AutoSCAN_ORG!$B$1:$CF$2516,80,FALSE)</f>
        <v>#N/A</v>
      </c>
      <c r="DH393" t="e">
        <f>VLOOKUP($CM393,AutoSCAN_ORG!$B$1:$CF$2516,81,FALSE)</f>
        <v>#N/A</v>
      </c>
      <c r="DI393" t="e">
        <f>VLOOKUP($CM393,AutoSCAN_ORG!$B$1:$CF$2516,82,FALSE)</f>
        <v>#N/A</v>
      </c>
      <c r="DJ393" t="e">
        <f>VLOOKUP($CM393,AutoSCAN_ORG!$B$1:$CF$2516,83,FALSE)</f>
        <v>#N/A</v>
      </c>
    </row>
    <row r="394" spans="2:114" x14ac:dyDescent="0.35">
      <c r="B394" t="s">
        <v>6447</v>
      </c>
      <c r="C394">
        <v>392</v>
      </c>
      <c r="D394" t="s">
        <v>7778</v>
      </c>
      <c r="E394">
        <v>583</v>
      </c>
      <c r="F394">
        <v>1664.71</v>
      </c>
      <c r="G394">
        <v>10</v>
      </c>
      <c r="H394" t="s">
        <v>7798</v>
      </c>
      <c r="I394" t="s">
        <v>7773</v>
      </c>
      <c r="J394" t="s">
        <v>7797</v>
      </c>
      <c r="M394">
        <v>11</v>
      </c>
      <c r="N394">
        <v>4</v>
      </c>
      <c r="O394" t="s">
        <v>7439</v>
      </c>
      <c r="R394" t="s">
        <v>7776</v>
      </c>
      <c r="S394" t="s">
        <v>7774</v>
      </c>
      <c r="T394" t="s">
        <v>7209</v>
      </c>
      <c r="U394" t="s">
        <v>7374</v>
      </c>
      <c r="V394" t="s">
        <v>7374</v>
      </c>
      <c r="W394">
        <v>5.56</v>
      </c>
      <c r="X394" t="s">
        <v>7833</v>
      </c>
      <c r="Y394">
        <v>1.8</v>
      </c>
      <c r="Z394" t="s">
        <v>7774</v>
      </c>
      <c r="AB394" t="s">
        <v>7774</v>
      </c>
      <c r="AF394" t="s">
        <v>5673</v>
      </c>
      <c r="AG394">
        <v>42.769624749999998</v>
      </c>
      <c r="AH394">
        <v>-82.037646289999998</v>
      </c>
      <c r="AI394">
        <v>202.7</v>
      </c>
      <c r="AJ394">
        <v>290</v>
      </c>
      <c r="AL394">
        <v>15</v>
      </c>
      <c r="AM394">
        <v>986</v>
      </c>
      <c r="AN394">
        <v>7.5039999999999996</v>
      </c>
      <c r="AO394">
        <v>101.429</v>
      </c>
      <c r="BF394" t="s">
        <v>6446</v>
      </c>
      <c r="BG394" t="s">
        <v>6447</v>
      </c>
      <c r="BH394">
        <v>392</v>
      </c>
      <c r="BI394" t="s">
        <v>7797</v>
      </c>
      <c r="BJ394" t="s">
        <v>7773</v>
      </c>
      <c r="BK394">
        <v>392</v>
      </c>
      <c r="BL394">
        <v>1690</v>
      </c>
      <c r="BW394">
        <v>42.769624749999998</v>
      </c>
      <c r="BX394">
        <v>-82.037646289999998</v>
      </c>
      <c r="BY394">
        <v>4735754.5609999998</v>
      </c>
      <c r="BZ394">
        <v>202.684</v>
      </c>
      <c r="CA394">
        <v>289.39999999999998</v>
      </c>
      <c r="CB394" t="s">
        <v>7578</v>
      </c>
      <c r="CC394">
        <v>7</v>
      </c>
      <c r="CG394" t="s">
        <v>5672</v>
      </c>
      <c r="CH394">
        <v>414</v>
      </c>
      <c r="CI394" t="s">
        <v>3407</v>
      </c>
      <c r="CJ394" t="s">
        <v>8651</v>
      </c>
      <c r="CK394">
        <v>5.56</v>
      </c>
      <c r="CL394">
        <v>1.8</v>
      </c>
      <c r="CM394" t="s">
        <v>6447</v>
      </c>
      <c r="CO394" t="e">
        <f>VLOOKUP(CM394,AutoSCAN_ORG!B392:CF2907,1,FALSE)</f>
        <v>#N/A</v>
      </c>
      <c r="CP394" t="e">
        <f>VLOOKUP($CM394,AutoSCAN_ORG!$B$1:$CF$2516,2,FALSE)</f>
        <v>#N/A</v>
      </c>
      <c r="CQ394" t="e">
        <f>VLOOKUP($CM394,AutoSCAN_ORG!$B$1:$CF$2516,3,FALSE)</f>
        <v>#N/A</v>
      </c>
      <c r="CR394" t="e">
        <f>VLOOKUP($CM394,AutoSCAN_ORG!$B$1:$CF$2516,4,FALSE)</f>
        <v>#N/A</v>
      </c>
      <c r="CS394" t="e">
        <f>VLOOKUP($CM394,AutoSCAN_ORG!$B$1:$CF$2516,5,FALSE)</f>
        <v>#N/A</v>
      </c>
      <c r="CT394" t="e">
        <f>VLOOKUP($CM394,AutoSCAN_ORG!$B$1:$CF$2516,6,FALSE)</f>
        <v>#N/A</v>
      </c>
      <c r="CU394" t="e">
        <f>VLOOKUP($CM394,AutoSCAN_ORG!$B$1:$CF$2516,7,FALSE)</f>
        <v>#N/A</v>
      </c>
      <c r="CV394" t="e">
        <f>VLOOKUP($CM394,AutoSCAN_ORG!$B$1:$CF$2516,69,FALSE)</f>
        <v>#N/A</v>
      </c>
      <c r="CW394" t="e">
        <f>VLOOKUP($CM394,AutoSCAN_ORG!$B$1:$CF$2516,70,FALSE)</f>
        <v>#N/A</v>
      </c>
      <c r="CX394" t="e">
        <f>VLOOKUP($CM394,AutoSCAN_ORG!$B$1:$CF$2516,71,FALSE)</f>
        <v>#N/A</v>
      </c>
      <c r="CY394" t="e">
        <f>VLOOKUP($CM394,AutoSCAN_ORG!$B$1:$CF$2516,72,FALSE)</f>
        <v>#N/A</v>
      </c>
      <c r="CZ394" t="e">
        <f>VLOOKUP($CM394,AutoSCAN_ORG!$B$1:$CF$2516,73,FALSE)</f>
        <v>#N/A</v>
      </c>
      <c r="DA394" t="e">
        <f>VLOOKUP($CM394,AutoSCAN_ORG!$B$1:$CF$2516,74,FALSE)</f>
        <v>#N/A</v>
      </c>
      <c r="DB394" t="e">
        <f>VLOOKUP($CM394,AutoSCAN_ORG!$B$1:$CF$2516,75,FALSE)</f>
        <v>#N/A</v>
      </c>
      <c r="DC394" t="e">
        <f>VLOOKUP($CM394,AutoSCAN_ORG!$B$1:$CF$2516,76,FALSE)</f>
        <v>#N/A</v>
      </c>
      <c r="DD394" t="e">
        <f>VLOOKUP($CM394,AutoSCAN_ORG!$B$1:$CF$2516,77,FALSE)</f>
        <v>#N/A</v>
      </c>
      <c r="DE394" t="e">
        <f>VLOOKUP($CM394,AutoSCAN_ORG!$B$1:$CF$2516,78,FALSE)</f>
        <v>#N/A</v>
      </c>
      <c r="DF394" t="e">
        <f>VLOOKUP($CM394,AutoSCAN_ORG!$B$1:$CF$2516,79,FALSE)</f>
        <v>#N/A</v>
      </c>
      <c r="DG394" t="e">
        <f>VLOOKUP($CM394,AutoSCAN_ORG!$B$1:$CF$2516,80,FALSE)</f>
        <v>#N/A</v>
      </c>
      <c r="DH394" t="e">
        <f>VLOOKUP($CM394,AutoSCAN_ORG!$B$1:$CF$2516,81,FALSE)</f>
        <v>#N/A</v>
      </c>
      <c r="DI394" t="e">
        <f>VLOOKUP($CM394,AutoSCAN_ORG!$B$1:$CF$2516,82,FALSE)</f>
        <v>#N/A</v>
      </c>
      <c r="DJ394" t="e">
        <f>VLOOKUP($CM394,AutoSCAN_ORG!$B$1:$CF$2516,83,FALSE)</f>
        <v>#N/A</v>
      </c>
    </row>
    <row r="395" spans="2:114" x14ac:dyDescent="0.35">
      <c r="B395" t="s">
        <v>4335</v>
      </c>
      <c r="C395">
        <v>401</v>
      </c>
      <c r="D395" t="s">
        <v>7778</v>
      </c>
      <c r="E395">
        <v>601</v>
      </c>
      <c r="F395">
        <v>1723.0409999999999</v>
      </c>
      <c r="G395">
        <v>10</v>
      </c>
      <c r="H395" t="s">
        <v>7782</v>
      </c>
      <c r="I395" t="s">
        <v>7773</v>
      </c>
      <c r="J395" t="s">
        <v>7797</v>
      </c>
      <c r="K395">
        <v>12</v>
      </c>
      <c r="L395">
        <v>0.64</v>
      </c>
      <c r="M395">
        <v>29</v>
      </c>
      <c r="N395">
        <v>19</v>
      </c>
      <c r="O395" t="s">
        <v>7521</v>
      </c>
      <c r="R395" t="s">
        <v>7805</v>
      </c>
      <c r="S395" t="s">
        <v>7774</v>
      </c>
      <c r="T395" t="s">
        <v>7212</v>
      </c>
      <c r="U395" t="s">
        <v>7578</v>
      </c>
      <c r="V395" t="s">
        <v>7578</v>
      </c>
      <c r="W395">
        <v>5.56</v>
      </c>
      <c r="X395" t="s">
        <v>7906</v>
      </c>
      <c r="Y395">
        <v>1.8</v>
      </c>
      <c r="Z395" t="s">
        <v>7774</v>
      </c>
      <c r="AA395" t="s">
        <v>7788</v>
      </c>
      <c r="AB395" t="s">
        <v>7774</v>
      </c>
      <c r="AC395">
        <v>10</v>
      </c>
      <c r="AD395">
        <v>10</v>
      </c>
      <c r="AE395">
        <v>12</v>
      </c>
      <c r="AF395" t="s">
        <v>5753</v>
      </c>
      <c r="AG395">
        <v>42.769128780000003</v>
      </c>
      <c r="AH395">
        <v>-82.037551899999997</v>
      </c>
      <c r="AI395">
        <v>202.1</v>
      </c>
      <c r="AJ395">
        <v>290</v>
      </c>
      <c r="AL395">
        <v>15</v>
      </c>
      <c r="AM395">
        <v>986</v>
      </c>
      <c r="AN395">
        <v>7.3280000000000003</v>
      </c>
      <c r="AO395">
        <v>273.52199999999999</v>
      </c>
      <c r="AP395">
        <v>2083</v>
      </c>
      <c r="AQ395">
        <v>2089</v>
      </c>
      <c r="AT395">
        <v>1.22</v>
      </c>
      <c r="AU395">
        <v>1.22</v>
      </c>
      <c r="AW395">
        <v>2.12</v>
      </c>
      <c r="AX395">
        <v>2.11</v>
      </c>
      <c r="BD395">
        <v>0.64</v>
      </c>
      <c r="BE395">
        <v>29</v>
      </c>
      <c r="BF395" t="s">
        <v>1543</v>
      </c>
      <c r="BG395" t="s">
        <v>4335</v>
      </c>
      <c r="BH395">
        <v>401</v>
      </c>
      <c r="BI395" t="s">
        <v>7797</v>
      </c>
      <c r="BJ395" t="s">
        <v>7773</v>
      </c>
      <c r="BK395">
        <v>401</v>
      </c>
      <c r="BL395">
        <v>1760</v>
      </c>
      <c r="BS395">
        <v>13</v>
      </c>
      <c r="BT395">
        <v>0.66</v>
      </c>
      <c r="BU395">
        <v>0.59</v>
      </c>
      <c r="BV395">
        <v>0.59</v>
      </c>
      <c r="BW395">
        <v>42.769128780000003</v>
      </c>
      <c r="BX395">
        <v>-82.037551899999997</v>
      </c>
      <c r="BY395">
        <v>4735699.3909999998</v>
      </c>
      <c r="BZ395">
        <v>202.137</v>
      </c>
      <c r="CA395">
        <v>44.3</v>
      </c>
      <c r="CB395" t="s">
        <v>7458</v>
      </c>
      <c r="CC395">
        <v>7</v>
      </c>
      <c r="CD395">
        <v>10</v>
      </c>
      <c r="CE395">
        <v>12</v>
      </c>
      <c r="CF395">
        <v>11</v>
      </c>
      <c r="CG395" t="s">
        <v>5752</v>
      </c>
      <c r="CH395">
        <v>414</v>
      </c>
      <c r="CI395" t="s">
        <v>3339</v>
      </c>
      <c r="CJ395" t="s">
        <v>8652</v>
      </c>
      <c r="CK395">
        <v>5.56</v>
      </c>
      <c r="CL395">
        <v>1.8</v>
      </c>
      <c r="CM395" t="s">
        <v>4335</v>
      </c>
      <c r="CO395" t="str">
        <f>VLOOKUP(CM395,AutoSCAN_ORG!B401:CF2916,1,FALSE)</f>
        <v>AS00-0001143</v>
      </c>
      <c r="CP395">
        <f>VLOOKUP($CM395,AutoSCAN_ORG!$B$1:$CF$2516,2,FALSE)</f>
        <v>1723.0250000000001</v>
      </c>
      <c r="CQ395">
        <f>VLOOKUP($CM395,AutoSCAN_ORG!$B$1:$CF$2516,3,FALSE)</f>
        <v>43.673000000000002</v>
      </c>
      <c r="CR395">
        <f>VLOOKUP($CM395,AutoSCAN_ORG!$B$1:$CF$2516,4,FALSE)</f>
        <v>307.678</v>
      </c>
      <c r="CS395">
        <f>VLOOKUP($CM395,AutoSCAN_ORG!$B$1:$CF$2516,5,FALSE)</f>
        <v>10.335000000000001</v>
      </c>
      <c r="CT395" t="str">
        <f>VLOOKUP($CM395,AutoSCAN_ORG!$B$1:$CF$2516,6,FALSE)</f>
        <v>MELO-MIFE</v>
      </c>
      <c r="CU395">
        <f>VLOOKUP($CM395,AutoSCAN_ORG!$B$1:$CF$2516,7,FALSE)</f>
        <v>0</v>
      </c>
      <c r="CV395">
        <f>VLOOKUP($CM395,AutoSCAN_ORG!$B$1:$CF$2516,69,FALSE)</f>
        <v>0</v>
      </c>
      <c r="CW395">
        <f>VLOOKUP($CM395,AutoSCAN_ORG!$B$1:$CF$2516,70,FALSE)</f>
        <v>0</v>
      </c>
      <c r="CX395" t="str">
        <f>VLOOKUP($CM395,AutoSCAN_ORG!$B$1:$CF$2516,71,FALSE)</f>
        <v>Y</v>
      </c>
      <c r="CZ395" t="str">
        <f>VLOOKUP($CM395,AutoSCAN_ORG!$B$1:$CF$2516,73,FALSE)</f>
        <v>ok-I dont see int in PI</v>
      </c>
      <c r="DA395">
        <f>VLOOKUP($CM395,AutoSCAN_ORG!$B$1:$CF$2516,74,FALSE)</f>
        <v>0</v>
      </c>
      <c r="DB395" t="str">
        <f>VLOOKUP($CM395,AutoSCAN_ORG!$B$1:$CF$2516,75,FALSE)</f>
        <v>int in prev</v>
      </c>
      <c r="DC395">
        <f>VLOOKUP($CM395,AutoSCAN_ORG!$B$1:$CF$2516,76,FALSE)</f>
        <v>0</v>
      </c>
      <c r="DD395">
        <f>VLOOKUP($CM395,AutoSCAN_ORG!$B$1:$CF$2516,77,FALSE)</f>
        <v>0</v>
      </c>
      <c r="DF395">
        <f>VLOOKUP($CM395,AutoSCAN_ORG!$B$1:$CF$2516,79,FALSE)</f>
        <v>11.55</v>
      </c>
      <c r="DG395">
        <f>VLOOKUP($CM395,AutoSCAN_ORG!$B$1:$CF$2516,80,FALSE)</f>
        <v>11.55</v>
      </c>
      <c r="DH395">
        <f>VLOOKUP($CM395,AutoSCAN_ORG!$B$1:$CF$2516,81,FALSE)</f>
        <v>4.0000000000000001E-3</v>
      </c>
      <c r="DI395">
        <f>VLOOKUP($CM395,AutoSCAN_ORG!$B$1:$CF$2516,82,FALSE)</f>
        <v>6.0000000000000001E-3</v>
      </c>
      <c r="DJ395">
        <f>VLOOKUP($CM395,AutoSCAN_ORG!$B$1:$CF$2516,83,FALSE)</f>
        <v>0.73399999999999999</v>
      </c>
    </row>
    <row r="396" spans="2:114" x14ac:dyDescent="0.35">
      <c r="B396" t="s">
        <v>4342</v>
      </c>
      <c r="C396">
        <v>403</v>
      </c>
      <c r="D396" t="s">
        <v>7778</v>
      </c>
      <c r="E396">
        <v>606</v>
      </c>
      <c r="F396">
        <v>1776.5</v>
      </c>
      <c r="G396">
        <v>10</v>
      </c>
      <c r="H396" t="s">
        <v>7782</v>
      </c>
      <c r="I396" t="s">
        <v>7773</v>
      </c>
      <c r="J396" t="s">
        <v>7810</v>
      </c>
      <c r="K396">
        <v>23</v>
      </c>
      <c r="L396">
        <v>1.28</v>
      </c>
      <c r="M396">
        <v>30</v>
      </c>
      <c r="N396">
        <v>18</v>
      </c>
      <c r="O396" t="s">
        <v>7419</v>
      </c>
      <c r="R396" t="s">
        <v>7776</v>
      </c>
      <c r="S396" t="s">
        <v>3293</v>
      </c>
      <c r="T396" t="s">
        <v>7213</v>
      </c>
      <c r="U396" t="s">
        <v>7520</v>
      </c>
      <c r="V396" t="s">
        <v>7520</v>
      </c>
      <c r="W396">
        <v>5.56</v>
      </c>
      <c r="X396" t="s">
        <v>7838</v>
      </c>
      <c r="Y396">
        <v>1.9</v>
      </c>
      <c r="Z396" t="s">
        <v>7774</v>
      </c>
      <c r="AA396" t="s">
        <v>7788</v>
      </c>
      <c r="AB396" t="s">
        <v>3293</v>
      </c>
      <c r="AC396">
        <v>15</v>
      </c>
      <c r="AD396">
        <v>20</v>
      </c>
      <c r="AE396">
        <v>22</v>
      </c>
      <c r="AF396" t="s">
        <v>5785</v>
      </c>
      <c r="AG396">
        <v>42.768644680000001</v>
      </c>
      <c r="AH396">
        <v>-82.03757143</v>
      </c>
      <c r="AI396">
        <v>201.8</v>
      </c>
      <c r="AJ396">
        <v>290</v>
      </c>
      <c r="AL396">
        <v>15</v>
      </c>
      <c r="AM396">
        <v>986</v>
      </c>
      <c r="AN396">
        <v>7.6840000000000002</v>
      </c>
      <c r="AO396">
        <v>0</v>
      </c>
      <c r="AP396">
        <v>2033</v>
      </c>
      <c r="AQ396">
        <v>2048</v>
      </c>
      <c r="AT396">
        <v>1.2</v>
      </c>
      <c r="AU396">
        <v>1.19</v>
      </c>
      <c r="AW396">
        <v>2.08</v>
      </c>
      <c r="AX396">
        <v>2.06</v>
      </c>
      <c r="BD396">
        <v>1.28</v>
      </c>
      <c r="BE396">
        <v>30</v>
      </c>
      <c r="BF396" t="s">
        <v>1550</v>
      </c>
      <c r="BG396" t="s">
        <v>4342</v>
      </c>
      <c r="BH396">
        <v>403</v>
      </c>
      <c r="BI396" t="s">
        <v>7810</v>
      </c>
      <c r="BJ396" t="s">
        <v>7773</v>
      </c>
      <c r="BK396">
        <v>403</v>
      </c>
      <c r="BL396">
        <v>1790</v>
      </c>
      <c r="BS396">
        <v>13</v>
      </c>
      <c r="BT396">
        <v>0.67</v>
      </c>
      <c r="BU396">
        <v>0.6</v>
      </c>
      <c r="BV396">
        <v>0.61</v>
      </c>
      <c r="BW396">
        <v>42.768644680000001</v>
      </c>
      <c r="BX396">
        <v>-82.03757143</v>
      </c>
      <c r="BY396">
        <v>4735645.6540000001</v>
      </c>
      <c r="BZ396">
        <v>201.821</v>
      </c>
      <c r="CA396">
        <v>35</v>
      </c>
      <c r="CB396" t="s">
        <v>7417</v>
      </c>
      <c r="CC396">
        <v>7</v>
      </c>
      <c r="CD396">
        <v>10</v>
      </c>
      <c r="CE396">
        <v>11</v>
      </c>
      <c r="CF396">
        <v>11</v>
      </c>
      <c r="CG396" t="s">
        <v>5672</v>
      </c>
      <c r="CH396">
        <v>414</v>
      </c>
      <c r="CI396" t="s">
        <v>3710</v>
      </c>
      <c r="CJ396" t="s">
        <v>8656</v>
      </c>
      <c r="CK396">
        <v>5.56</v>
      </c>
      <c r="CL396">
        <v>1.9</v>
      </c>
      <c r="CM396" t="s">
        <v>4342</v>
      </c>
      <c r="CO396" t="str">
        <f>VLOOKUP(CM396,AutoSCAN_ORG!B403:CF2918,1,FALSE)</f>
        <v>AS00-0001148</v>
      </c>
      <c r="CP396">
        <f>VLOOKUP($CM396,AutoSCAN_ORG!$B$1:$CF$2516,2,FALSE)</f>
        <v>1776.4849999999999</v>
      </c>
      <c r="CQ396">
        <f>VLOOKUP($CM396,AutoSCAN_ORG!$B$1:$CF$2516,3,FALSE)</f>
        <v>29.68</v>
      </c>
      <c r="CR396">
        <f>VLOOKUP($CM396,AutoSCAN_ORG!$B$1:$CF$2516,4,FALSE)</f>
        <v>317.29700000000003</v>
      </c>
      <c r="CS396">
        <f>VLOOKUP($CM396,AutoSCAN_ORG!$B$1:$CF$2516,5,FALSE)</f>
        <v>7.7510000000000003</v>
      </c>
      <c r="CT396" t="str">
        <f>VLOOKUP($CM396,AutoSCAN_ORG!$B$1:$CF$2516,6,FALSE)</f>
        <v>SWFE-MIFE</v>
      </c>
      <c r="CU396">
        <f>VLOOKUP($CM396,AutoSCAN_ORG!$B$1:$CF$2516,7,FALSE)</f>
        <v>0</v>
      </c>
      <c r="CV396">
        <f>VLOOKUP($CM396,AutoSCAN_ORG!$B$1:$CF$2516,69,FALSE)</f>
        <v>0</v>
      </c>
      <c r="CW396">
        <f>VLOOKUP($CM396,AutoSCAN_ORG!$B$1:$CF$2516,70,FALSE)</f>
        <v>0</v>
      </c>
      <c r="CX396" t="str">
        <f>VLOOKUP($CM396,AutoSCAN_ORG!$B$1:$CF$2516,71,FALSE)</f>
        <v>Y</v>
      </c>
      <c r="CZ396" t="str">
        <f>VLOOKUP($CM396,AutoSCAN_ORG!$B$1:$CF$2516,73,FALSE)</f>
        <v>SIZED-AFD deepest</v>
      </c>
      <c r="DA396">
        <f>VLOOKUP($CM396,AutoSCAN_ORG!$B$1:$CF$2516,74,FALSE)</f>
        <v>0</v>
      </c>
      <c r="DB396" t="str">
        <f>VLOOKUP($CM396,AutoSCAN_ORG!$B$1:$CF$2516,75,FALSE)</f>
        <v>sized - 12% in PI melo-lwfe</v>
      </c>
      <c r="DC396">
        <f>VLOOKUP($CM396,AutoSCAN_ORG!$B$1:$CF$2516,76,FALSE)</f>
        <v>0</v>
      </c>
      <c r="DD396">
        <f>VLOOKUP($CM396,AutoSCAN_ORG!$B$1:$CF$2516,77,FALSE)</f>
        <v>0</v>
      </c>
      <c r="DF396">
        <f>VLOOKUP($CM396,AutoSCAN_ORG!$B$1:$CF$2516,79,FALSE)</f>
        <v>23</v>
      </c>
      <c r="DG396">
        <f>VLOOKUP($CM396,AutoSCAN_ORG!$B$1:$CF$2516,80,FALSE)</f>
        <v>23</v>
      </c>
      <c r="DH396">
        <f>VLOOKUP($CM396,AutoSCAN_ORG!$B$1:$CF$2516,81,FALSE)</f>
        <v>2.1000000000000001E-2</v>
      </c>
      <c r="DI396">
        <f>VLOOKUP($CM396,AutoSCAN_ORG!$B$1:$CF$2516,82,FALSE)</f>
        <v>2.1000000000000001E-2</v>
      </c>
      <c r="DJ396">
        <f>VLOOKUP($CM396,AutoSCAN_ORG!$B$1:$CF$2516,83,FALSE)</f>
        <v>0.95499999999999996</v>
      </c>
    </row>
    <row r="397" spans="2:114" x14ac:dyDescent="0.35">
      <c r="B397" t="s">
        <v>6453</v>
      </c>
      <c r="C397">
        <v>395</v>
      </c>
      <c r="D397" t="s">
        <v>7778</v>
      </c>
      <c r="E397">
        <v>590</v>
      </c>
      <c r="F397">
        <v>1672.462</v>
      </c>
      <c r="G397">
        <v>10</v>
      </c>
      <c r="H397" t="s">
        <v>7798</v>
      </c>
      <c r="I397" t="s">
        <v>7773</v>
      </c>
      <c r="J397" t="s">
        <v>7797</v>
      </c>
      <c r="K397">
        <v>10</v>
      </c>
      <c r="L397">
        <v>0.56000000000000005</v>
      </c>
      <c r="M397">
        <v>12</v>
      </c>
      <c r="N397">
        <v>3</v>
      </c>
      <c r="O397" t="s">
        <v>7668</v>
      </c>
      <c r="R397" t="s">
        <v>7784</v>
      </c>
      <c r="S397" t="s">
        <v>7774</v>
      </c>
      <c r="T397" t="s">
        <v>7210</v>
      </c>
      <c r="U397" t="s">
        <v>7398</v>
      </c>
      <c r="V397" t="s">
        <v>7398</v>
      </c>
      <c r="W397">
        <v>5.56</v>
      </c>
      <c r="X397" t="s">
        <v>7834</v>
      </c>
      <c r="Y397">
        <v>1.8</v>
      </c>
      <c r="Z397" t="s">
        <v>7774</v>
      </c>
      <c r="AA397" t="s">
        <v>7783</v>
      </c>
      <c r="AB397" t="s">
        <v>7774</v>
      </c>
      <c r="AC397">
        <v>15</v>
      </c>
      <c r="AD397">
        <v>15</v>
      </c>
      <c r="AE397">
        <v>8</v>
      </c>
      <c r="AF397" t="s">
        <v>5753</v>
      </c>
      <c r="AG397">
        <v>42.769564010000003</v>
      </c>
      <c r="AH397">
        <v>-82.037614129999994</v>
      </c>
      <c r="AI397">
        <v>202.7</v>
      </c>
      <c r="AJ397">
        <v>290</v>
      </c>
      <c r="AL397">
        <v>15</v>
      </c>
      <c r="AM397">
        <v>986</v>
      </c>
      <c r="AN397">
        <v>3.855</v>
      </c>
      <c r="AO397">
        <v>-414.137</v>
      </c>
      <c r="AP397">
        <v>2113</v>
      </c>
      <c r="AQ397">
        <v>2114</v>
      </c>
      <c r="AT397">
        <v>1.23</v>
      </c>
      <c r="AU397">
        <v>1.23</v>
      </c>
      <c r="AW397">
        <v>2.14</v>
      </c>
      <c r="AX397">
        <v>2.14</v>
      </c>
      <c r="BD397">
        <v>0.56000000000000005</v>
      </c>
      <c r="BE397">
        <v>12</v>
      </c>
      <c r="BF397" t="s">
        <v>6452</v>
      </c>
      <c r="BG397" t="s">
        <v>6453</v>
      </c>
      <c r="BH397">
        <v>395</v>
      </c>
      <c r="BI397" t="s">
        <v>7797</v>
      </c>
      <c r="BJ397" t="s">
        <v>7773</v>
      </c>
      <c r="BK397">
        <v>395</v>
      </c>
      <c r="BL397">
        <v>1720</v>
      </c>
      <c r="BS397">
        <v>13</v>
      </c>
      <c r="BT397">
        <v>0.66</v>
      </c>
      <c r="BU397">
        <v>0.57999999999999996</v>
      </c>
      <c r="BV397">
        <v>0.57999999999999996</v>
      </c>
      <c r="BW397">
        <v>42.769564010000003</v>
      </c>
      <c r="BX397">
        <v>-82.037614129999994</v>
      </c>
      <c r="BY397">
        <v>4735747.784</v>
      </c>
      <c r="BZ397">
        <v>202.667</v>
      </c>
      <c r="CA397">
        <v>243.3</v>
      </c>
      <c r="CB397" t="s">
        <v>8698</v>
      </c>
      <c r="CC397">
        <v>7</v>
      </c>
      <c r="CD397">
        <v>10</v>
      </c>
      <c r="CE397">
        <v>12</v>
      </c>
      <c r="CF397">
        <v>12</v>
      </c>
      <c r="CG397" t="s">
        <v>5677</v>
      </c>
      <c r="CH397">
        <v>414</v>
      </c>
      <c r="CI397" t="s">
        <v>3339</v>
      </c>
      <c r="CJ397" t="s">
        <v>8652</v>
      </c>
      <c r="CK397">
        <v>5.56</v>
      </c>
      <c r="CL397">
        <v>1.8</v>
      </c>
      <c r="CM397" t="s">
        <v>6453</v>
      </c>
      <c r="CO397" t="e">
        <f>VLOOKUP(CM397,AutoSCAN_ORG!B395:CF2910,1,FALSE)</f>
        <v>#N/A</v>
      </c>
      <c r="CP397" t="e">
        <f>VLOOKUP($CM397,AutoSCAN_ORG!$B$1:$CF$2516,2,FALSE)</f>
        <v>#N/A</v>
      </c>
      <c r="CQ397" t="e">
        <f>VLOOKUP($CM397,AutoSCAN_ORG!$B$1:$CF$2516,3,FALSE)</f>
        <v>#N/A</v>
      </c>
      <c r="CR397" t="e">
        <f>VLOOKUP($CM397,AutoSCAN_ORG!$B$1:$CF$2516,4,FALSE)</f>
        <v>#N/A</v>
      </c>
      <c r="CS397" t="e">
        <f>VLOOKUP($CM397,AutoSCAN_ORG!$B$1:$CF$2516,5,FALSE)</f>
        <v>#N/A</v>
      </c>
      <c r="CT397" t="e">
        <f>VLOOKUP($CM397,AutoSCAN_ORG!$B$1:$CF$2516,6,FALSE)</f>
        <v>#N/A</v>
      </c>
      <c r="CU397" t="e">
        <f>VLOOKUP($CM397,AutoSCAN_ORG!$B$1:$CF$2516,7,FALSE)</f>
        <v>#N/A</v>
      </c>
      <c r="CV397" t="e">
        <f>VLOOKUP($CM397,AutoSCAN_ORG!$B$1:$CF$2516,69,FALSE)</f>
        <v>#N/A</v>
      </c>
      <c r="CW397" t="e">
        <f>VLOOKUP($CM397,AutoSCAN_ORG!$B$1:$CF$2516,70,FALSE)</f>
        <v>#N/A</v>
      </c>
      <c r="CX397" t="e">
        <f>VLOOKUP($CM397,AutoSCAN_ORG!$B$1:$CF$2516,71,FALSE)</f>
        <v>#N/A</v>
      </c>
      <c r="CY397" t="e">
        <f>VLOOKUP($CM397,AutoSCAN_ORG!$B$1:$CF$2516,72,FALSE)</f>
        <v>#N/A</v>
      </c>
      <c r="CZ397" t="e">
        <f>VLOOKUP($CM397,AutoSCAN_ORG!$B$1:$CF$2516,73,FALSE)</f>
        <v>#N/A</v>
      </c>
      <c r="DA397" t="e">
        <f>VLOOKUP($CM397,AutoSCAN_ORG!$B$1:$CF$2516,74,FALSE)</f>
        <v>#N/A</v>
      </c>
      <c r="DB397" t="e">
        <f>VLOOKUP($CM397,AutoSCAN_ORG!$B$1:$CF$2516,75,FALSE)</f>
        <v>#N/A</v>
      </c>
      <c r="DC397" t="e">
        <f>VLOOKUP($CM397,AutoSCAN_ORG!$B$1:$CF$2516,76,FALSE)</f>
        <v>#N/A</v>
      </c>
      <c r="DD397" t="e">
        <f>VLOOKUP($CM397,AutoSCAN_ORG!$B$1:$CF$2516,77,FALSE)</f>
        <v>#N/A</v>
      </c>
      <c r="DE397" t="e">
        <f>VLOOKUP($CM397,AutoSCAN_ORG!$B$1:$CF$2516,78,FALSE)</f>
        <v>#N/A</v>
      </c>
      <c r="DF397" t="e">
        <f>VLOOKUP($CM397,AutoSCAN_ORG!$B$1:$CF$2516,79,FALSE)</f>
        <v>#N/A</v>
      </c>
      <c r="DG397" t="e">
        <f>VLOOKUP($CM397,AutoSCAN_ORG!$B$1:$CF$2516,80,FALSE)</f>
        <v>#N/A</v>
      </c>
      <c r="DH397" t="e">
        <f>VLOOKUP($CM397,AutoSCAN_ORG!$B$1:$CF$2516,81,FALSE)</f>
        <v>#N/A</v>
      </c>
      <c r="DI397" t="e">
        <f>VLOOKUP($CM397,AutoSCAN_ORG!$B$1:$CF$2516,82,FALSE)</f>
        <v>#N/A</v>
      </c>
      <c r="DJ397" t="e">
        <f>VLOOKUP($CM397,AutoSCAN_ORG!$B$1:$CF$2516,83,FALSE)</f>
        <v>#N/A</v>
      </c>
    </row>
    <row r="398" spans="2:114" x14ac:dyDescent="0.35">
      <c r="B398" t="s">
        <v>6455</v>
      </c>
      <c r="C398">
        <v>396</v>
      </c>
      <c r="D398" t="s">
        <v>7778</v>
      </c>
      <c r="E398">
        <v>595</v>
      </c>
      <c r="F398">
        <v>1701.61</v>
      </c>
      <c r="G398">
        <v>10</v>
      </c>
      <c r="H398" t="s">
        <v>7798</v>
      </c>
      <c r="I398" t="s">
        <v>7773</v>
      </c>
      <c r="J398" t="s">
        <v>7810</v>
      </c>
      <c r="M398">
        <v>9</v>
      </c>
      <c r="N398">
        <v>4</v>
      </c>
      <c r="O398" t="s">
        <v>7835</v>
      </c>
      <c r="R398" t="s">
        <v>7776</v>
      </c>
      <c r="S398" t="s">
        <v>3293</v>
      </c>
      <c r="T398" t="s">
        <v>7211</v>
      </c>
      <c r="U398" t="s">
        <v>7397</v>
      </c>
      <c r="V398" t="s">
        <v>7397</v>
      </c>
      <c r="W398">
        <v>5.56</v>
      </c>
      <c r="X398" t="s">
        <v>7837</v>
      </c>
      <c r="Y398">
        <v>2.2999999999999998</v>
      </c>
      <c r="Z398" t="s">
        <v>7774</v>
      </c>
      <c r="AA398" t="s">
        <v>7789</v>
      </c>
      <c r="AB398" t="s">
        <v>7774</v>
      </c>
      <c r="AF398" t="s">
        <v>5776</v>
      </c>
      <c r="AG398">
        <v>42.769322760000001</v>
      </c>
      <c r="AH398">
        <v>-82.037545320000007</v>
      </c>
      <c r="AI398">
        <v>202.5</v>
      </c>
      <c r="AJ398">
        <v>290</v>
      </c>
      <c r="AL398">
        <v>15</v>
      </c>
      <c r="AM398">
        <v>986</v>
      </c>
      <c r="AN398">
        <v>4.0060000000000002</v>
      </c>
      <c r="AO398">
        <v>-9.3109999999999999</v>
      </c>
      <c r="BF398" t="s">
        <v>6454</v>
      </c>
      <c r="BG398" t="s">
        <v>6455</v>
      </c>
      <c r="BH398">
        <v>396</v>
      </c>
      <c r="BI398" t="s">
        <v>7810</v>
      </c>
      <c r="BJ398" t="s">
        <v>7773</v>
      </c>
      <c r="BK398">
        <v>396</v>
      </c>
      <c r="BL398">
        <v>1750</v>
      </c>
      <c r="BW398">
        <v>42.769322760000001</v>
      </c>
      <c r="BX398">
        <v>-82.037545320000007</v>
      </c>
      <c r="BY398">
        <v>4735720.9249999998</v>
      </c>
      <c r="BZ398">
        <v>202.53399999999999</v>
      </c>
      <c r="CA398">
        <v>336.4</v>
      </c>
      <c r="CB398" t="s">
        <v>8699</v>
      </c>
      <c r="CC398">
        <v>7</v>
      </c>
      <c r="CG398" t="s">
        <v>5672</v>
      </c>
      <c r="CH398">
        <v>414</v>
      </c>
      <c r="CI398" t="s">
        <v>3899</v>
      </c>
      <c r="CJ398" t="s">
        <v>3899</v>
      </c>
      <c r="CK398">
        <v>5.56</v>
      </c>
      <c r="CL398">
        <v>2.2999999999999998</v>
      </c>
      <c r="CM398" t="s">
        <v>6455</v>
      </c>
      <c r="CO398" t="e">
        <f>VLOOKUP(CM398,AutoSCAN_ORG!B396:CF2911,1,FALSE)</f>
        <v>#N/A</v>
      </c>
      <c r="CP398" t="e">
        <f>VLOOKUP($CM398,AutoSCAN_ORG!$B$1:$CF$2516,2,FALSE)</f>
        <v>#N/A</v>
      </c>
      <c r="CQ398" t="e">
        <f>VLOOKUP($CM398,AutoSCAN_ORG!$B$1:$CF$2516,3,FALSE)</f>
        <v>#N/A</v>
      </c>
      <c r="CR398" t="e">
        <f>VLOOKUP($CM398,AutoSCAN_ORG!$B$1:$CF$2516,4,FALSE)</f>
        <v>#N/A</v>
      </c>
      <c r="CS398" t="e">
        <f>VLOOKUP($CM398,AutoSCAN_ORG!$B$1:$CF$2516,5,FALSE)</f>
        <v>#N/A</v>
      </c>
      <c r="CT398" t="e">
        <f>VLOOKUP($CM398,AutoSCAN_ORG!$B$1:$CF$2516,6,FALSE)</f>
        <v>#N/A</v>
      </c>
      <c r="CU398" t="e">
        <f>VLOOKUP($CM398,AutoSCAN_ORG!$B$1:$CF$2516,7,FALSE)</f>
        <v>#N/A</v>
      </c>
      <c r="CV398" t="e">
        <f>VLOOKUP($CM398,AutoSCAN_ORG!$B$1:$CF$2516,69,FALSE)</f>
        <v>#N/A</v>
      </c>
      <c r="CW398" t="e">
        <f>VLOOKUP($CM398,AutoSCAN_ORG!$B$1:$CF$2516,70,FALSE)</f>
        <v>#N/A</v>
      </c>
      <c r="CX398" t="e">
        <f>VLOOKUP($CM398,AutoSCAN_ORG!$B$1:$CF$2516,71,FALSE)</f>
        <v>#N/A</v>
      </c>
      <c r="CY398" t="e">
        <f>VLOOKUP($CM398,AutoSCAN_ORG!$B$1:$CF$2516,72,FALSE)</f>
        <v>#N/A</v>
      </c>
      <c r="CZ398" t="e">
        <f>VLOOKUP($CM398,AutoSCAN_ORG!$B$1:$CF$2516,73,FALSE)</f>
        <v>#N/A</v>
      </c>
      <c r="DA398" t="e">
        <f>VLOOKUP($CM398,AutoSCAN_ORG!$B$1:$CF$2516,74,FALSE)</f>
        <v>#N/A</v>
      </c>
      <c r="DB398" t="e">
        <f>VLOOKUP($CM398,AutoSCAN_ORG!$B$1:$CF$2516,75,FALSE)</f>
        <v>#N/A</v>
      </c>
      <c r="DC398" t="e">
        <f>VLOOKUP($CM398,AutoSCAN_ORG!$B$1:$CF$2516,76,FALSE)</f>
        <v>#N/A</v>
      </c>
      <c r="DD398" t="e">
        <f>VLOOKUP($CM398,AutoSCAN_ORG!$B$1:$CF$2516,77,FALSE)</f>
        <v>#N/A</v>
      </c>
      <c r="DE398" t="e">
        <f>VLOOKUP($CM398,AutoSCAN_ORG!$B$1:$CF$2516,78,FALSE)</f>
        <v>#N/A</v>
      </c>
      <c r="DF398" t="e">
        <f>VLOOKUP($CM398,AutoSCAN_ORG!$B$1:$CF$2516,79,FALSE)</f>
        <v>#N/A</v>
      </c>
      <c r="DG398" t="e">
        <f>VLOOKUP($CM398,AutoSCAN_ORG!$B$1:$CF$2516,80,FALSE)</f>
        <v>#N/A</v>
      </c>
      <c r="DH398" t="e">
        <f>VLOOKUP($CM398,AutoSCAN_ORG!$B$1:$CF$2516,81,FALSE)</f>
        <v>#N/A</v>
      </c>
      <c r="DI398" t="e">
        <f>VLOOKUP($CM398,AutoSCAN_ORG!$B$1:$CF$2516,82,FALSE)</f>
        <v>#N/A</v>
      </c>
      <c r="DJ398" t="e">
        <f>VLOOKUP($CM398,AutoSCAN_ORG!$B$1:$CF$2516,83,FALSE)</f>
        <v>#N/A</v>
      </c>
    </row>
    <row r="399" spans="2:114" x14ac:dyDescent="0.35">
      <c r="B399" t="s">
        <v>4345</v>
      </c>
      <c r="C399">
        <v>404</v>
      </c>
      <c r="D399" t="s">
        <v>7778</v>
      </c>
      <c r="E399">
        <v>607</v>
      </c>
      <c r="F399">
        <v>1776.5540000000001</v>
      </c>
      <c r="G399">
        <v>10</v>
      </c>
      <c r="H399" t="s">
        <v>7782</v>
      </c>
      <c r="I399" t="s">
        <v>7773</v>
      </c>
      <c r="J399" t="s">
        <v>7810</v>
      </c>
      <c r="K399">
        <v>19</v>
      </c>
      <c r="L399">
        <v>1.04</v>
      </c>
      <c r="M399">
        <v>16</v>
      </c>
      <c r="N399">
        <v>13</v>
      </c>
      <c r="O399" t="s">
        <v>7589</v>
      </c>
      <c r="R399" t="s">
        <v>7776</v>
      </c>
      <c r="S399" t="s">
        <v>3293</v>
      </c>
      <c r="T399" t="s">
        <v>7213</v>
      </c>
      <c r="U399" t="s">
        <v>7520</v>
      </c>
      <c r="V399" t="s">
        <v>7520</v>
      </c>
      <c r="W399">
        <v>5.56</v>
      </c>
      <c r="X399" t="s">
        <v>7838</v>
      </c>
      <c r="Y399">
        <v>1.9</v>
      </c>
      <c r="Z399" t="s">
        <v>7774</v>
      </c>
      <c r="AA399" t="s">
        <v>7788</v>
      </c>
      <c r="AB399" t="s">
        <v>7774</v>
      </c>
      <c r="AC399">
        <v>15</v>
      </c>
      <c r="AD399">
        <v>20</v>
      </c>
      <c r="AE399">
        <v>22</v>
      </c>
      <c r="AF399" t="s">
        <v>5785</v>
      </c>
      <c r="AG399">
        <v>42.768644129999998</v>
      </c>
      <c r="AH399">
        <v>-82.037571450000002</v>
      </c>
      <c r="AI399">
        <v>201.8</v>
      </c>
      <c r="AJ399">
        <v>290</v>
      </c>
      <c r="AL399">
        <v>15</v>
      </c>
      <c r="AM399">
        <v>986</v>
      </c>
      <c r="AN399">
        <v>7.7460000000000004</v>
      </c>
      <c r="AO399">
        <v>1.4079999999999999</v>
      </c>
      <c r="AP399">
        <v>2095</v>
      </c>
      <c r="AQ399">
        <v>2099</v>
      </c>
      <c r="AT399">
        <v>1.23</v>
      </c>
      <c r="AU399">
        <v>1.22</v>
      </c>
      <c r="AW399">
        <v>2.13</v>
      </c>
      <c r="AX399">
        <v>2.12</v>
      </c>
      <c r="BD399">
        <v>1.04</v>
      </c>
      <c r="BE399">
        <v>16</v>
      </c>
      <c r="BF399" t="s">
        <v>1551</v>
      </c>
      <c r="BG399" t="s">
        <v>4345</v>
      </c>
      <c r="BH399">
        <v>404</v>
      </c>
      <c r="BI399" t="s">
        <v>7810</v>
      </c>
      <c r="BJ399" t="s">
        <v>7773</v>
      </c>
      <c r="BK399">
        <v>404</v>
      </c>
      <c r="BL399">
        <v>1790</v>
      </c>
      <c r="BS399">
        <v>13</v>
      </c>
      <c r="BT399">
        <v>0.66</v>
      </c>
      <c r="BU399">
        <v>0.59</v>
      </c>
      <c r="BV399">
        <v>0.59</v>
      </c>
      <c r="BW399">
        <v>42.768644129999998</v>
      </c>
      <c r="BX399">
        <v>-82.037571450000002</v>
      </c>
      <c r="BY399">
        <v>4735645.5920000002</v>
      </c>
      <c r="BZ399">
        <v>201.821</v>
      </c>
      <c r="CA399">
        <v>35.5</v>
      </c>
      <c r="CB399" t="s">
        <v>8700</v>
      </c>
      <c r="CC399">
        <v>7</v>
      </c>
      <c r="CD399">
        <v>10</v>
      </c>
      <c r="CE399">
        <v>12</v>
      </c>
      <c r="CF399">
        <v>12</v>
      </c>
      <c r="CG399" t="s">
        <v>5672</v>
      </c>
      <c r="CH399">
        <v>414</v>
      </c>
      <c r="CI399" t="s">
        <v>3710</v>
      </c>
      <c r="CJ399" t="s">
        <v>8656</v>
      </c>
      <c r="CK399">
        <v>5.56</v>
      </c>
      <c r="CL399">
        <v>1.9</v>
      </c>
      <c r="CM399" t="s">
        <v>4345</v>
      </c>
      <c r="CO399" t="str">
        <f>VLOOKUP(CM399,AutoSCAN_ORG!B404:CF2919,1,FALSE)</f>
        <v>AS00-0001149</v>
      </c>
      <c r="CP399">
        <f>VLOOKUP($CM399,AutoSCAN_ORG!$B$1:$CF$2516,2,FALSE)</f>
        <v>1776.549</v>
      </c>
      <c r="CQ399">
        <f>VLOOKUP($CM399,AutoSCAN_ORG!$B$1:$CF$2516,3,FALSE)</f>
        <v>13.414999999999999</v>
      </c>
      <c r="CR399">
        <f>VLOOKUP($CM399,AutoSCAN_ORG!$B$1:$CF$2516,4,FALSE)</f>
        <v>317.43900000000002</v>
      </c>
      <c r="CS399">
        <f>VLOOKUP($CM399,AutoSCAN_ORG!$B$1:$CF$2516,5,FALSE)</f>
        <v>6.2949999999999999</v>
      </c>
      <c r="CT399" t="str">
        <f>VLOOKUP($CM399,AutoSCAN_ORG!$B$1:$CF$2516,6,FALSE)</f>
        <v>SWFE-MIFE</v>
      </c>
      <c r="CU399">
        <f>VLOOKUP($CM399,AutoSCAN_ORG!$B$1:$CF$2516,7,FALSE)</f>
        <v>0</v>
      </c>
      <c r="CV399">
        <f>VLOOKUP($CM399,AutoSCAN_ORG!$B$1:$CF$2516,69,FALSE)</f>
        <v>0</v>
      </c>
      <c r="CW399">
        <f>VLOOKUP($CM399,AutoSCAN_ORG!$B$1:$CF$2516,70,FALSE)</f>
        <v>0</v>
      </c>
      <c r="CX399" t="str">
        <f>VLOOKUP($CM399,AutoSCAN_ORG!$B$1:$CF$2516,71,FALSE)</f>
        <v>Y</v>
      </c>
      <c r="CZ399">
        <f>VLOOKUP($CM399,AutoSCAN_ORG!$B$1:$CF$2516,73,FALSE)</f>
        <v>0</v>
      </c>
      <c r="DA399">
        <f>VLOOKUP($CM399,AutoSCAN_ORG!$B$1:$CF$2516,74,FALSE)</f>
        <v>0</v>
      </c>
      <c r="DB399">
        <f>VLOOKUP($CM399,AutoSCAN_ORG!$B$1:$CF$2516,75,FALSE)</f>
        <v>0</v>
      </c>
      <c r="DC399">
        <f>VLOOKUP($CM399,AutoSCAN_ORG!$B$1:$CF$2516,76,FALSE)</f>
        <v>0</v>
      </c>
      <c r="DD399">
        <f>VLOOKUP($CM399,AutoSCAN_ORG!$B$1:$CF$2516,77,FALSE)</f>
        <v>0</v>
      </c>
      <c r="DF399">
        <f>VLOOKUP($CM399,AutoSCAN_ORG!$B$1:$CF$2516,79,FALSE)</f>
        <v>18.63</v>
      </c>
      <c r="DG399">
        <f>VLOOKUP($CM399,AutoSCAN_ORG!$B$1:$CF$2516,80,FALSE)</f>
        <v>18.63</v>
      </c>
      <c r="DH399">
        <f>VLOOKUP($CM399,AutoSCAN_ORG!$B$1:$CF$2516,81,FALSE)</f>
        <v>1.7000000000000001E-2</v>
      </c>
      <c r="DI399">
        <f>VLOOKUP($CM399,AutoSCAN_ORG!$B$1:$CF$2516,82,FALSE)</f>
        <v>4.5999999999999999E-2</v>
      </c>
      <c r="DJ399">
        <f>VLOOKUP($CM399,AutoSCAN_ORG!$B$1:$CF$2516,83,FALSE)</f>
        <v>0.95899999999999996</v>
      </c>
    </row>
    <row r="400" spans="2:114" x14ac:dyDescent="0.35">
      <c r="B400" t="s">
        <v>4352</v>
      </c>
      <c r="C400">
        <v>405</v>
      </c>
      <c r="D400" t="s">
        <v>7778</v>
      </c>
      <c r="E400">
        <v>611</v>
      </c>
      <c r="F400">
        <v>1813.43</v>
      </c>
      <c r="G400">
        <v>10</v>
      </c>
      <c r="H400" t="s">
        <v>7782</v>
      </c>
      <c r="I400" t="s">
        <v>7773</v>
      </c>
      <c r="J400" t="s">
        <v>7797</v>
      </c>
      <c r="K400">
        <v>16</v>
      </c>
      <c r="L400">
        <v>0.87</v>
      </c>
      <c r="M400">
        <v>22</v>
      </c>
      <c r="N400">
        <v>14</v>
      </c>
      <c r="O400" t="s">
        <v>7572</v>
      </c>
      <c r="R400" t="s">
        <v>7805</v>
      </c>
      <c r="S400" t="s">
        <v>7774</v>
      </c>
      <c r="T400" t="s">
        <v>7214</v>
      </c>
      <c r="U400" t="s">
        <v>7584</v>
      </c>
      <c r="V400" t="s">
        <v>7584</v>
      </c>
      <c r="W400">
        <v>5.56</v>
      </c>
      <c r="X400" t="s">
        <v>7907</v>
      </c>
      <c r="Y400">
        <v>1.9</v>
      </c>
      <c r="Z400" t="s">
        <v>7774</v>
      </c>
      <c r="AA400" t="s">
        <v>7788</v>
      </c>
      <c r="AB400" t="s">
        <v>7774</v>
      </c>
      <c r="AC400">
        <v>10</v>
      </c>
      <c r="AD400">
        <v>10</v>
      </c>
      <c r="AE400">
        <v>12</v>
      </c>
      <c r="AF400" t="s">
        <v>5753</v>
      </c>
      <c r="AG400">
        <v>42.768310159999999</v>
      </c>
      <c r="AH400">
        <v>-82.037581599999996</v>
      </c>
      <c r="AI400">
        <v>201.5</v>
      </c>
      <c r="AJ400">
        <v>290</v>
      </c>
      <c r="AL400">
        <v>15</v>
      </c>
      <c r="AM400">
        <v>986</v>
      </c>
      <c r="AN400">
        <v>1.518</v>
      </c>
      <c r="AO400">
        <v>155.64699999999999</v>
      </c>
      <c r="AP400">
        <v>2085</v>
      </c>
      <c r="AQ400">
        <v>2091</v>
      </c>
      <c r="AT400">
        <v>1.22</v>
      </c>
      <c r="AU400">
        <v>1.22</v>
      </c>
      <c r="AW400">
        <v>2.12</v>
      </c>
      <c r="AX400">
        <v>2.11</v>
      </c>
      <c r="BD400">
        <v>0.87</v>
      </c>
      <c r="BE400">
        <v>22</v>
      </c>
      <c r="BF400" t="s">
        <v>1558</v>
      </c>
      <c r="BG400" t="s">
        <v>4352</v>
      </c>
      <c r="BH400">
        <v>405</v>
      </c>
      <c r="BI400" t="s">
        <v>7797</v>
      </c>
      <c r="BJ400" t="s">
        <v>7773</v>
      </c>
      <c r="BK400">
        <v>405</v>
      </c>
      <c r="BL400">
        <v>1820</v>
      </c>
      <c r="BS400">
        <v>13</v>
      </c>
      <c r="BT400">
        <v>0.66</v>
      </c>
      <c r="BU400">
        <v>0.59</v>
      </c>
      <c r="BV400">
        <v>0.59</v>
      </c>
      <c r="BW400">
        <v>42.768310159999999</v>
      </c>
      <c r="BX400">
        <v>-82.037581599999996</v>
      </c>
      <c r="BY400">
        <v>4735608.517</v>
      </c>
      <c r="BZ400">
        <v>201.50800000000001</v>
      </c>
      <c r="CA400">
        <v>16.3</v>
      </c>
      <c r="CB400" t="s">
        <v>8701</v>
      </c>
      <c r="CC400">
        <v>7</v>
      </c>
      <c r="CD400">
        <v>10</v>
      </c>
      <c r="CE400">
        <v>12</v>
      </c>
      <c r="CF400">
        <v>11</v>
      </c>
      <c r="CG400" t="s">
        <v>5752</v>
      </c>
      <c r="CH400">
        <v>414</v>
      </c>
      <c r="CI400" t="s">
        <v>3339</v>
      </c>
      <c r="CJ400" t="s">
        <v>8652</v>
      </c>
      <c r="CK400">
        <v>5.56</v>
      </c>
      <c r="CL400">
        <v>1.9</v>
      </c>
      <c r="CM400" t="s">
        <v>4352</v>
      </c>
      <c r="CO400" t="str">
        <f>VLOOKUP(CM400,AutoSCAN_ORG!B405:CF2920,1,FALSE)</f>
        <v>AS00-0001153</v>
      </c>
      <c r="CP400">
        <f>VLOOKUP($CM400,AutoSCAN_ORG!$B$1:$CF$2516,2,FALSE)</f>
        <v>1813.41</v>
      </c>
      <c r="CQ400">
        <f>VLOOKUP($CM400,AutoSCAN_ORG!$B$1:$CF$2516,3,FALSE)</f>
        <v>35.012</v>
      </c>
      <c r="CR400">
        <f>VLOOKUP($CM400,AutoSCAN_ORG!$B$1:$CF$2516,4,FALSE)</f>
        <v>336.72199999999998</v>
      </c>
      <c r="CS400">
        <f>VLOOKUP($CM400,AutoSCAN_ORG!$B$1:$CF$2516,5,FALSE)</f>
        <v>9.3260000000000005</v>
      </c>
      <c r="CT400" t="str">
        <f>VLOOKUP($CM400,AutoSCAN_ORG!$B$1:$CF$2516,6,FALSE)</f>
        <v>MELO-MIFE</v>
      </c>
      <c r="CU400">
        <f>VLOOKUP($CM400,AutoSCAN_ORG!$B$1:$CF$2516,7,FALSE)</f>
        <v>0</v>
      </c>
      <c r="CV400">
        <f>VLOOKUP($CM400,AutoSCAN_ORG!$B$1:$CF$2516,69,FALSE)</f>
        <v>0</v>
      </c>
      <c r="CW400">
        <f>VLOOKUP($CM400,AutoSCAN_ORG!$B$1:$CF$2516,70,FALSE)</f>
        <v>0</v>
      </c>
      <c r="CX400" t="str">
        <f>VLOOKUP($CM400,AutoSCAN_ORG!$B$1:$CF$2516,71,FALSE)</f>
        <v>Y</v>
      </c>
      <c r="CZ400">
        <f>VLOOKUP($CM400,AutoSCAN_ORG!$B$1:$CF$2516,73,FALSE)</f>
        <v>0</v>
      </c>
      <c r="DA400">
        <f>VLOOKUP($CM400,AutoSCAN_ORG!$B$1:$CF$2516,74,FALSE)</f>
        <v>0</v>
      </c>
      <c r="DB400">
        <f>VLOOKUP($CM400,AutoSCAN_ORG!$B$1:$CF$2516,75,FALSE)</f>
        <v>0</v>
      </c>
      <c r="DC400">
        <f>VLOOKUP($CM400,AutoSCAN_ORG!$B$1:$CF$2516,76,FALSE)</f>
        <v>0</v>
      </c>
      <c r="DD400">
        <f>VLOOKUP($CM400,AutoSCAN_ORG!$B$1:$CF$2516,77,FALSE)</f>
        <v>0</v>
      </c>
      <c r="DF400">
        <f>VLOOKUP($CM400,AutoSCAN_ORG!$B$1:$CF$2516,79,FALSE)</f>
        <v>15.66</v>
      </c>
      <c r="DG400">
        <f>VLOOKUP($CM400,AutoSCAN_ORG!$B$1:$CF$2516,80,FALSE)</f>
        <v>15.66</v>
      </c>
      <c r="DH400">
        <f>VLOOKUP($CM400,AutoSCAN_ORG!$B$1:$CF$2516,81,FALSE)</f>
        <v>1.7000000000000001E-2</v>
      </c>
      <c r="DI400">
        <f>VLOOKUP($CM400,AutoSCAN_ORG!$B$1:$CF$2516,82,FALSE)</f>
        <v>3.7999999999999999E-2</v>
      </c>
      <c r="DJ400">
        <f>VLOOKUP($CM400,AutoSCAN_ORG!$B$1:$CF$2516,83,FALSE)</f>
        <v>0.75800000000000001</v>
      </c>
    </row>
    <row r="401" spans="2:114" x14ac:dyDescent="0.35">
      <c r="B401" t="s">
        <v>4354</v>
      </c>
      <c r="C401">
        <v>406</v>
      </c>
      <c r="D401" t="s">
        <v>7778</v>
      </c>
      <c r="E401">
        <v>612</v>
      </c>
      <c r="F401">
        <v>1814.635</v>
      </c>
      <c r="G401">
        <v>10</v>
      </c>
      <c r="H401" t="s">
        <v>7782</v>
      </c>
      <c r="I401" t="s">
        <v>7773</v>
      </c>
      <c r="J401" t="s">
        <v>7797</v>
      </c>
      <c r="K401">
        <v>16</v>
      </c>
      <c r="L401">
        <v>0.9</v>
      </c>
      <c r="M401">
        <v>28</v>
      </c>
      <c r="N401">
        <v>20</v>
      </c>
      <c r="O401" t="s">
        <v>7908</v>
      </c>
      <c r="R401" t="s">
        <v>7805</v>
      </c>
      <c r="S401" t="s">
        <v>7774</v>
      </c>
      <c r="T401" t="s">
        <v>7214</v>
      </c>
      <c r="U401" t="s">
        <v>7584</v>
      </c>
      <c r="V401" t="s">
        <v>7584</v>
      </c>
      <c r="W401">
        <v>5.56</v>
      </c>
      <c r="X401" t="s">
        <v>7907</v>
      </c>
      <c r="Y401">
        <v>1.9</v>
      </c>
      <c r="Z401" t="s">
        <v>7774</v>
      </c>
      <c r="AA401" t="s">
        <v>7788</v>
      </c>
      <c r="AB401" t="s">
        <v>7774</v>
      </c>
      <c r="AC401">
        <v>10</v>
      </c>
      <c r="AD401">
        <v>10</v>
      </c>
      <c r="AE401">
        <v>12</v>
      </c>
      <c r="AF401" t="s">
        <v>5753</v>
      </c>
      <c r="AG401">
        <v>42.76829927</v>
      </c>
      <c r="AH401">
        <v>-82.037581759999995</v>
      </c>
      <c r="AI401">
        <v>201.5</v>
      </c>
      <c r="AJ401">
        <v>290</v>
      </c>
      <c r="AL401">
        <v>15</v>
      </c>
      <c r="AM401">
        <v>986</v>
      </c>
      <c r="AN401">
        <v>2.7210000000000001</v>
      </c>
      <c r="AO401">
        <v>143.02500000000001</v>
      </c>
      <c r="AP401">
        <v>2069</v>
      </c>
      <c r="AQ401">
        <v>2078</v>
      </c>
      <c r="AT401">
        <v>1.21</v>
      </c>
      <c r="AU401">
        <v>1.21</v>
      </c>
      <c r="AW401">
        <v>2.11</v>
      </c>
      <c r="AX401">
        <v>2.1</v>
      </c>
      <c r="BD401">
        <v>0.9</v>
      </c>
      <c r="BE401">
        <v>28</v>
      </c>
      <c r="BF401" t="s">
        <v>1559</v>
      </c>
      <c r="BG401" t="s">
        <v>4354</v>
      </c>
      <c r="BH401">
        <v>406</v>
      </c>
      <c r="BI401" t="s">
        <v>7797</v>
      </c>
      <c r="BJ401" t="s">
        <v>7773</v>
      </c>
      <c r="BK401">
        <v>406</v>
      </c>
      <c r="BL401">
        <v>1820</v>
      </c>
      <c r="BS401">
        <v>13</v>
      </c>
      <c r="BT401">
        <v>0.67</v>
      </c>
      <c r="BU401">
        <v>0.59</v>
      </c>
      <c r="BV401">
        <v>0.6</v>
      </c>
      <c r="BW401">
        <v>42.76829927</v>
      </c>
      <c r="BX401">
        <v>-82.037581759999995</v>
      </c>
      <c r="BY401">
        <v>4735607.3080000002</v>
      </c>
      <c r="BZ401">
        <v>201.506</v>
      </c>
      <c r="CA401">
        <v>11</v>
      </c>
      <c r="CB401" t="s">
        <v>7424</v>
      </c>
      <c r="CC401">
        <v>7</v>
      </c>
      <c r="CD401">
        <v>10</v>
      </c>
      <c r="CE401">
        <v>11</v>
      </c>
      <c r="CF401">
        <v>11</v>
      </c>
      <c r="CG401" t="s">
        <v>5752</v>
      </c>
      <c r="CH401">
        <v>414</v>
      </c>
      <c r="CI401" t="s">
        <v>3339</v>
      </c>
      <c r="CJ401" t="s">
        <v>8652</v>
      </c>
      <c r="CK401">
        <v>5.56</v>
      </c>
      <c r="CL401">
        <v>1.9</v>
      </c>
      <c r="CM401" t="s">
        <v>4354</v>
      </c>
      <c r="CO401" t="str">
        <f>VLOOKUP(CM401,AutoSCAN_ORG!B406:CF2921,1,FALSE)</f>
        <v>AS00-0001154</v>
      </c>
      <c r="CP401">
        <f>VLOOKUP($CM401,AutoSCAN_ORG!$B$1:$CF$2516,2,FALSE)</f>
        <v>1814.6210000000001</v>
      </c>
      <c r="CQ401">
        <f>VLOOKUP($CM401,AutoSCAN_ORG!$B$1:$CF$2516,3,FALSE)</f>
        <v>25.477</v>
      </c>
      <c r="CR401">
        <f>VLOOKUP($CM401,AutoSCAN_ORG!$B$1:$CF$2516,4,FALSE)</f>
        <v>340.245</v>
      </c>
      <c r="CS401">
        <f>VLOOKUP($CM401,AutoSCAN_ORG!$B$1:$CF$2516,5,FALSE)</f>
        <v>6.8869999999999996</v>
      </c>
      <c r="CT401" t="str">
        <f>VLOOKUP($CM401,AutoSCAN_ORG!$B$1:$CF$2516,6,FALSE)</f>
        <v>MELO-MIFE</v>
      </c>
      <c r="CU401">
        <f>VLOOKUP($CM401,AutoSCAN_ORG!$B$1:$CF$2516,7,FALSE)</f>
        <v>0</v>
      </c>
      <c r="CV401">
        <f>VLOOKUP($CM401,AutoSCAN_ORG!$B$1:$CF$2516,69,FALSE)</f>
        <v>0</v>
      </c>
      <c r="CW401">
        <f>VLOOKUP($CM401,AutoSCAN_ORG!$B$1:$CF$2516,70,FALSE)</f>
        <v>0</v>
      </c>
      <c r="CX401" t="str">
        <f>VLOOKUP($CM401,AutoSCAN_ORG!$B$1:$CF$2516,71,FALSE)</f>
        <v>Y</v>
      </c>
      <c r="CZ401">
        <f>VLOOKUP($CM401,AutoSCAN_ORG!$B$1:$CF$2516,73,FALSE)</f>
        <v>0</v>
      </c>
      <c r="DA401">
        <f>VLOOKUP($CM401,AutoSCAN_ORG!$B$1:$CF$2516,74,FALSE)</f>
        <v>0</v>
      </c>
      <c r="DB401">
        <f>VLOOKUP($CM401,AutoSCAN_ORG!$B$1:$CF$2516,75,FALSE)</f>
        <v>0</v>
      </c>
      <c r="DC401">
        <f>VLOOKUP($CM401,AutoSCAN_ORG!$B$1:$CF$2516,76,FALSE)</f>
        <v>0</v>
      </c>
      <c r="DD401">
        <f>VLOOKUP($CM401,AutoSCAN_ORG!$B$1:$CF$2516,77,FALSE)</f>
        <v>0</v>
      </c>
      <c r="DF401">
        <f>VLOOKUP($CM401,AutoSCAN_ORG!$B$1:$CF$2516,79,FALSE)</f>
        <v>16.16</v>
      </c>
      <c r="DG401">
        <f>VLOOKUP($CM401,AutoSCAN_ORG!$B$1:$CF$2516,80,FALSE)</f>
        <v>16.16</v>
      </c>
      <c r="DH401">
        <f>VLOOKUP($CM401,AutoSCAN_ORG!$B$1:$CF$2516,81,FALSE)</f>
        <v>2.5999999999999999E-2</v>
      </c>
      <c r="DI401">
        <f>VLOOKUP($CM401,AutoSCAN_ORG!$B$1:$CF$2516,82,FALSE)</f>
        <v>4.2000000000000003E-2</v>
      </c>
      <c r="DJ401">
        <f>VLOOKUP($CM401,AutoSCAN_ORG!$B$1:$CF$2516,83,FALSE)</f>
        <v>0.80600000000000005</v>
      </c>
    </row>
    <row r="402" spans="2:114" x14ac:dyDescent="0.35">
      <c r="B402" t="s">
        <v>4355</v>
      </c>
      <c r="C402">
        <v>407</v>
      </c>
      <c r="D402" t="s">
        <v>7778</v>
      </c>
      <c r="E402">
        <v>613</v>
      </c>
      <c r="F402">
        <v>1817.0540000000001</v>
      </c>
      <c r="G402">
        <v>10</v>
      </c>
      <c r="H402" t="s">
        <v>7782</v>
      </c>
      <c r="I402" t="s">
        <v>7773</v>
      </c>
      <c r="J402" t="s">
        <v>7797</v>
      </c>
      <c r="K402">
        <v>12</v>
      </c>
      <c r="L402">
        <v>0.66</v>
      </c>
      <c r="M402">
        <v>20</v>
      </c>
      <c r="N402">
        <v>18</v>
      </c>
      <c r="O402" t="s">
        <v>7909</v>
      </c>
      <c r="R402" t="s">
        <v>7805</v>
      </c>
      <c r="S402" t="s">
        <v>7774</v>
      </c>
      <c r="T402" t="s">
        <v>7214</v>
      </c>
      <c r="U402" t="s">
        <v>7584</v>
      </c>
      <c r="V402" t="s">
        <v>7584</v>
      </c>
      <c r="W402">
        <v>5.56</v>
      </c>
      <c r="X402" t="s">
        <v>7907</v>
      </c>
      <c r="Y402">
        <v>1.8</v>
      </c>
      <c r="Z402" t="s">
        <v>7774</v>
      </c>
      <c r="AA402" t="s">
        <v>7788</v>
      </c>
      <c r="AB402" t="s">
        <v>7774</v>
      </c>
      <c r="AC402">
        <v>10</v>
      </c>
      <c r="AD402">
        <v>10</v>
      </c>
      <c r="AE402">
        <v>12</v>
      </c>
      <c r="AF402" t="s">
        <v>5753</v>
      </c>
      <c r="AG402">
        <v>42.768277320000003</v>
      </c>
      <c r="AH402">
        <v>-82.037582069999999</v>
      </c>
      <c r="AI402">
        <v>201.5</v>
      </c>
      <c r="AJ402">
        <v>290</v>
      </c>
      <c r="AL402">
        <v>15</v>
      </c>
      <c r="AM402">
        <v>986</v>
      </c>
      <c r="AN402">
        <v>5.1440000000000001</v>
      </c>
      <c r="AO402">
        <v>165.27199999999999</v>
      </c>
      <c r="AP402">
        <v>2098</v>
      </c>
      <c r="AQ402">
        <v>2102</v>
      </c>
      <c r="AT402">
        <v>1.23</v>
      </c>
      <c r="AU402">
        <v>1.23</v>
      </c>
      <c r="AW402">
        <v>2.13</v>
      </c>
      <c r="AX402">
        <v>2.13</v>
      </c>
      <c r="BD402">
        <v>0.66</v>
      </c>
      <c r="BE402">
        <v>20</v>
      </c>
      <c r="BF402" t="s">
        <v>1560</v>
      </c>
      <c r="BG402" t="s">
        <v>4355</v>
      </c>
      <c r="BH402">
        <v>407</v>
      </c>
      <c r="BI402" t="s">
        <v>7797</v>
      </c>
      <c r="BJ402" t="s">
        <v>7773</v>
      </c>
      <c r="BK402">
        <v>407</v>
      </c>
      <c r="BL402">
        <v>1820</v>
      </c>
      <c r="BS402">
        <v>13</v>
      </c>
      <c r="BT402">
        <v>0.66</v>
      </c>
      <c r="BU402">
        <v>0.59</v>
      </c>
      <c r="BV402">
        <v>0.59</v>
      </c>
      <c r="BW402">
        <v>42.768277320000003</v>
      </c>
      <c r="BX402">
        <v>-82.037582069999999</v>
      </c>
      <c r="BY402">
        <v>4735604.8710000003</v>
      </c>
      <c r="BZ402">
        <v>201.51</v>
      </c>
      <c r="CA402">
        <v>20.3</v>
      </c>
      <c r="CB402" t="s">
        <v>7436</v>
      </c>
      <c r="CC402">
        <v>7</v>
      </c>
      <c r="CD402">
        <v>10</v>
      </c>
      <c r="CE402">
        <v>12</v>
      </c>
      <c r="CF402">
        <v>12</v>
      </c>
      <c r="CG402" t="s">
        <v>5752</v>
      </c>
      <c r="CH402">
        <v>414</v>
      </c>
      <c r="CI402" t="s">
        <v>3339</v>
      </c>
      <c r="CJ402" t="s">
        <v>8652</v>
      </c>
      <c r="CK402">
        <v>5.56</v>
      </c>
      <c r="CL402">
        <v>1.9</v>
      </c>
      <c r="CM402" t="s">
        <v>4355</v>
      </c>
      <c r="CO402" t="str">
        <f>VLOOKUP(CM402,AutoSCAN_ORG!B407:CF2922,1,FALSE)</f>
        <v>AS00-0001155</v>
      </c>
      <c r="CP402">
        <f>VLOOKUP($CM402,AutoSCAN_ORG!$B$1:$CF$2516,2,FALSE)</f>
        <v>1817.03</v>
      </c>
      <c r="CQ402">
        <f>VLOOKUP($CM402,AutoSCAN_ORG!$B$1:$CF$2516,3,FALSE)</f>
        <v>39.473999999999997</v>
      </c>
      <c r="CR402">
        <f>VLOOKUP($CM402,AutoSCAN_ORG!$B$1:$CF$2516,4,FALSE)</f>
        <v>332.82799999999997</v>
      </c>
      <c r="CS402">
        <f>VLOOKUP($CM402,AutoSCAN_ORG!$B$1:$CF$2516,5,FALSE)</f>
        <v>6.327</v>
      </c>
      <c r="CT402" t="str">
        <f>VLOOKUP($CM402,AutoSCAN_ORG!$B$1:$CF$2516,6,FALSE)</f>
        <v>MELO-MIFE</v>
      </c>
      <c r="CU402">
        <f>VLOOKUP($CM402,AutoSCAN_ORG!$B$1:$CF$2516,7,FALSE)</f>
        <v>0</v>
      </c>
      <c r="CV402">
        <f>VLOOKUP($CM402,AutoSCAN_ORG!$B$1:$CF$2516,69,FALSE)</f>
        <v>0</v>
      </c>
      <c r="CW402">
        <f>VLOOKUP($CM402,AutoSCAN_ORG!$B$1:$CF$2516,70,FALSE)</f>
        <v>0</v>
      </c>
      <c r="CX402" t="str">
        <f>VLOOKUP($CM402,AutoSCAN_ORG!$B$1:$CF$2516,71,FALSE)</f>
        <v>Y</v>
      </c>
      <c r="CZ402">
        <f>VLOOKUP($CM402,AutoSCAN_ORG!$B$1:$CF$2516,73,FALSE)</f>
        <v>0</v>
      </c>
      <c r="DA402">
        <f>VLOOKUP($CM402,AutoSCAN_ORG!$B$1:$CF$2516,74,FALSE)</f>
        <v>0</v>
      </c>
      <c r="DB402">
        <f>VLOOKUP($CM402,AutoSCAN_ORG!$B$1:$CF$2516,75,FALSE)</f>
        <v>0</v>
      </c>
      <c r="DC402">
        <f>VLOOKUP($CM402,AutoSCAN_ORG!$B$1:$CF$2516,76,FALSE)</f>
        <v>0</v>
      </c>
      <c r="DD402">
        <f>VLOOKUP($CM402,AutoSCAN_ORG!$B$1:$CF$2516,77,FALSE)</f>
        <v>0</v>
      </c>
      <c r="DF402">
        <f>VLOOKUP($CM402,AutoSCAN_ORG!$B$1:$CF$2516,79,FALSE)</f>
        <v>11.95</v>
      </c>
      <c r="DG402">
        <f>VLOOKUP($CM402,AutoSCAN_ORG!$B$1:$CF$2516,80,FALSE)</f>
        <v>11.95</v>
      </c>
      <c r="DH402">
        <f>VLOOKUP($CM402,AutoSCAN_ORG!$B$1:$CF$2516,81,FALSE)</f>
        <v>2.7E-2</v>
      </c>
      <c r="DI402">
        <f>VLOOKUP($CM402,AutoSCAN_ORG!$B$1:$CF$2516,82,FALSE)</f>
        <v>3.2000000000000001E-2</v>
      </c>
      <c r="DJ402">
        <f>VLOOKUP($CM402,AutoSCAN_ORG!$B$1:$CF$2516,83,FALSE)</f>
        <v>0.76500000000000001</v>
      </c>
    </row>
    <row r="403" spans="2:114" x14ac:dyDescent="0.35">
      <c r="B403" t="s">
        <v>4356</v>
      </c>
      <c r="C403">
        <v>408</v>
      </c>
      <c r="D403" t="s">
        <v>7778</v>
      </c>
      <c r="E403">
        <v>614</v>
      </c>
      <c r="F403">
        <v>1821.8810000000001</v>
      </c>
      <c r="G403">
        <v>10</v>
      </c>
      <c r="H403" t="s">
        <v>7782</v>
      </c>
      <c r="I403" t="s">
        <v>7773</v>
      </c>
      <c r="J403" t="s">
        <v>7797</v>
      </c>
      <c r="K403">
        <v>16</v>
      </c>
      <c r="L403">
        <v>0.88</v>
      </c>
      <c r="M403">
        <v>30</v>
      </c>
      <c r="N403">
        <v>13</v>
      </c>
      <c r="O403" t="s">
        <v>7682</v>
      </c>
      <c r="R403" t="s">
        <v>7805</v>
      </c>
      <c r="S403" t="s">
        <v>7774</v>
      </c>
      <c r="T403" t="s">
        <v>7214</v>
      </c>
      <c r="U403" t="s">
        <v>7584</v>
      </c>
      <c r="V403" t="s">
        <v>7584</v>
      </c>
      <c r="W403">
        <v>5.56</v>
      </c>
      <c r="X403" t="s">
        <v>7907</v>
      </c>
      <c r="Y403">
        <v>1.8</v>
      </c>
      <c r="Z403" t="s">
        <v>7774</v>
      </c>
      <c r="AA403" t="s">
        <v>7879</v>
      </c>
      <c r="AB403" t="s">
        <v>7774</v>
      </c>
      <c r="AC403">
        <v>15</v>
      </c>
      <c r="AD403">
        <v>10</v>
      </c>
      <c r="AE403">
        <v>12</v>
      </c>
      <c r="AF403" t="s">
        <v>5753</v>
      </c>
      <c r="AG403">
        <v>42.768233629999997</v>
      </c>
      <c r="AH403">
        <v>-82.037582799999996</v>
      </c>
      <c r="AI403">
        <v>201.5</v>
      </c>
      <c r="AJ403">
        <v>290</v>
      </c>
      <c r="AL403">
        <v>15</v>
      </c>
      <c r="AM403">
        <v>986</v>
      </c>
      <c r="AN403">
        <v>9.9659999999999993</v>
      </c>
      <c r="AO403">
        <v>154.703</v>
      </c>
      <c r="AP403">
        <v>2065</v>
      </c>
      <c r="AQ403">
        <v>2074</v>
      </c>
      <c r="AT403">
        <v>1.21</v>
      </c>
      <c r="AU403">
        <v>1.21</v>
      </c>
      <c r="AW403">
        <v>2.1</v>
      </c>
      <c r="AX403">
        <v>2.09</v>
      </c>
      <c r="BD403">
        <v>0.88</v>
      </c>
      <c r="BE403">
        <v>30</v>
      </c>
      <c r="BF403" t="s">
        <v>1561</v>
      </c>
      <c r="BG403" t="s">
        <v>4356</v>
      </c>
      <c r="BH403">
        <v>408</v>
      </c>
      <c r="BI403" t="s">
        <v>7797</v>
      </c>
      <c r="BJ403" t="s">
        <v>7773</v>
      </c>
      <c r="BK403">
        <v>408</v>
      </c>
      <c r="BL403">
        <v>1820</v>
      </c>
      <c r="BS403">
        <v>13</v>
      </c>
      <c r="BT403">
        <v>0.67</v>
      </c>
      <c r="BU403">
        <v>0.59</v>
      </c>
      <c r="BV403">
        <v>0.6</v>
      </c>
      <c r="BW403">
        <v>42.768233629999997</v>
      </c>
      <c r="BX403">
        <v>-82.037582799999996</v>
      </c>
      <c r="BY403">
        <v>4735600.0199999996</v>
      </c>
      <c r="BZ403">
        <v>201.54</v>
      </c>
      <c r="CA403">
        <v>15.9</v>
      </c>
      <c r="CB403" t="s">
        <v>7585</v>
      </c>
      <c r="CC403">
        <v>7</v>
      </c>
      <c r="CD403">
        <v>10</v>
      </c>
      <c r="CE403">
        <v>11</v>
      </c>
      <c r="CF403">
        <v>11</v>
      </c>
      <c r="CG403" t="s">
        <v>5752</v>
      </c>
      <c r="CH403">
        <v>414</v>
      </c>
      <c r="CI403" t="s">
        <v>3339</v>
      </c>
      <c r="CJ403" t="s">
        <v>8652</v>
      </c>
      <c r="CK403">
        <v>5.56</v>
      </c>
      <c r="CL403">
        <v>1.8</v>
      </c>
      <c r="CM403" t="s">
        <v>4356</v>
      </c>
      <c r="CO403" t="str">
        <f>VLOOKUP(CM403,AutoSCAN_ORG!B408:CF2923,1,FALSE)</f>
        <v>AS00-0001156</v>
      </c>
      <c r="CP403">
        <f>VLOOKUP($CM403,AutoSCAN_ORG!$B$1:$CF$2516,2,FALSE)</f>
        <v>1821.8589999999999</v>
      </c>
      <c r="CQ403">
        <f>VLOOKUP($CM403,AutoSCAN_ORG!$B$1:$CF$2516,3,FALSE)</f>
        <v>31.757999999999999</v>
      </c>
      <c r="CR403">
        <f>VLOOKUP($CM403,AutoSCAN_ORG!$B$1:$CF$2516,4,FALSE)</f>
        <v>338.97</v>
      </c>
      <c r="CS403">
        <f>VLOOKUP($CM403,AutoSCAN_ORG!$B$1:$CF$2516,5,FALSE)</f>
        <v>7.5609999999999999</v>
      </c>
      <c r="CT403" t="str">
        <f>VLOOKUP($CM403,AutoSCAN_ORG!$B$1:$CF$2516,6,FALSE)</f>
        <v>MELO-MIFE</v>
      </c>
      <c r="CU403">
        <f>VLOOKUP($CM403,AutoSCAN_ORG!$B$1:$CF$2516,7,FALSE)</f>
        <v>0</v>
      </c>
      <c r="CV403">
        <f>VLOOKUP($CM403,AutoSCAN_ORG!$B$1:$CF$2516,69,FALSE)</f>
        <v>0</v>
      </c>
      <c r="CW403">
        <f>VLOOKUP($CM403,AutoSCAN_ORG!$B$1:$CF$2516,70,FALSE)</f>
        <v>0</v>
      </c>
      <c r="CX403" t="str">
        <f>VLOOKUP($CM403,AutoSCAN_ORG!$B$1:$CF$2516,71,FALSE)</f>
        <v>Y</v>
      </c>
      <c r="CZ403">
        <f>VLOOKUP($CM403,AutoSCAN_ORG!$B$1:$CF$2516,73,FALSE)</f>
        <v>0</v>
      </c>
      <c r="DA403">
        <f>VLOOKUP($CM403,AutoSCAN_ORG!$B$1:$CF$2516,74,FALSE)</f>
        <v>0</v>
      </c>
      <c r="DB403">
        <f>VLOOKUP($CM403,AutoSCAN_ORG!$B$1:$CF$2516,75,FALSE)</f>
        <v>0</v>
      </c>
      <c r="DC403">
        <f>VLOOKUP($CM403,AutoSCAN_ORG!$B$1:$CF$2516,76,FALSE)</f>
        <v>0</v>
      </c>
      <c r="DD403">
        <f>VLOOKUP($CM403,AutoSCAN_ORG!$B$1:$CF$2516,77,FALSE)</f>
        <v>0</v>
      </c>
      <c r="DF403">
        <f>VLOOKUP($CM403,AutoSCAN_ORG!$B$1:$CF$2516,79,FALSE)</f>
        <v>15.82</v>
      </c>
      <c r="DG403">
        <f>VLOOKUP($CM403,AutoSCAN_ORG!$B$1:$CF$2516,80,FALSE)</f>
        <v>15.82</v>
      </c>
      <c r="DH403">
        <f>VLOOKUP($CM403,AutoSCAN_ORG!$B$1:$CF$2516,81,FALSE)</f>
        <v>2.8000000000000001E-2</v>
      </c>
      <c r="DI403">
        <f>VLOOKUP($CM403,AutoSCAN_ORG!$B$1:$CF$2516,82,FALSE)</f>
        <v>4.4999999999999998E-2</v>
      </c>
      <c r="DJ403">
        <f>VLOOKUP($CM403,AutoSCAN_ORG!$B$1:$CF$2516,83,FALSE)</f>
        <v>0.85199999999999998</v>
      </c>
    </row>
    <row r="404" spans="2:114" x14ac:dyDescent="0.35">
      <c r="B404" t="s">
        <v>6467</v>
      </c>
      <c r="C404">
        <v>402</v>
      </c>
      <c r="D404" t="s">
        <v>7778</v>
      </c>
      <c r="E404">
        <v>605</v>
      </c>
      <c r="F404">
        <v>1769.8679999999999</v>
      </c>
      <c r="G404">
        <v>10</v>
      </c>
      <c r="H404" t="s">
        <v>7798</v>
      </c>
      <c r="I404" t="s">
        <v>7773</v>
      </c>
      <c r="J404" t="s">
        <v>7810</v>
      </c>
      <c r="M404">
        <v>17</v>
      </c>
      <c r="N404">
        <v>4</v>
      </c>
      <c r="O404" t="s">
        <v>7622</v>
      </c>
      <c r="R404" t="s">
        <v>7776</v>
      </c>
      <c r="S404" t="s">
        <v>3293</v>
      </c>
      <c r="T404" t="s">
        <v>7213</v>
      </c>
      <c r="U404" t="s">
        <v>7520</v>
      </c>
      <c r="V404" t="s">
        <v>7520</v>
      </c>
      <c r="W404">
        <v>5.56</v>
      </c>
      <c r="X404" t="s">
        <v>7838</v>
      </c>
      <c r="Y404">
        <v>1.8</v>
      </c>
      <c r="Z404" t="s">
        <v>7774</v>
      </c>
      <c r="AA404" t="s">
        <v>7783</v>
      </c>
      <c r="AB404" t="s">
        <v>7774</v>
      </c>
      <c r="AF404" t="s">
        <v>5776</v>
      </c>
      <c r="AG404">
        <v>42.768704669999998</v>
      </c>
      <c r="AH404">
        <v>-82.0375686</v>
      </c>
      <c r="AI404">
        <v>201.9</v>
      </c>
      <c r="AJ404">
        <v>290</v>
      </c>
      <c r="AL404">
        <v>15</v>
      </c>
      <c r="AM404">
        <v>986</v>
      </c>
      <c r="AN404">
        <v>1.0589999999999999</v>
      </c>
      <c r="AO404">
        <v>-17.765000000000001</v>
      </c>
      <c r="BF404" t="s">
        <v>6466</v>
      </c>
      <c r="BG404" t="s">
        <v>6467</v>
      </c>
      <c r="BH404">
        <v>402</v>
      </c>
      <c r="BI404" t="s">
        <v>7810</v>
      </c>
      <c r="BJ404" t="s">
        <v>7773</v>
      </c>
      <c r="BK404">
        <v>402</v>
      </c>
      <c r="BL404">
        <v>1790</v>
      </c>
      <c r="BW404">
        <v>42.768704669999998</v>
      </c>
      <c r="BX404">
        <v>-82.0375686</v>
      </c>
      <c r="BY404">
        <v>4735652.3130000001</v>
      </c>
      <c r="BZ404">
        <v>201.89500000000001</v>
      </c>
      <c r="CA404">
        <v>49</v>
      </c>
      <c r="CB404" t="s">
        <v>7372</v>
      </c>
      <c r="CC404">
        <v>7</v>
      </c>
      <c r="CG404" t="s">
        <v>5672</v>
      </c>
      <c r="CH404">
        <v>414</v>
      </c>
      <c r="CI404" t="s">
        <v>3899</v>
      </c>
      <c r="CJ404" t="s">
        <v>3899</v>
      </c>
      <c r="CK404">
        <v>5.56</v>
      </c>
      <c r="CL404">
        <v>1.8</v>
      </c>
      <c r="CM404" t="s">
        <v>6467</v>
      </c>
      <c r="CO404" t="e">
        <f>VLOOKUP(CM404,AutoSCAN_ORG!B402:CF2917,1,FALSE)</f>
        <v>#N/A</v>
      </c>
      <c r="CP404" t="e">
        <f>VLOOKUP($CM404,AutoSCAN_ORG!$B$1:$CF$2516,2,FALSE)</f>
        <v>#N/A</v>
      </c>
      <c r="CQ404" t="e">
        <f>VLOOKUP($CM404,AutoSCAN_ORG!$B$1:$CF$2516,3,FALSE)</f>
        <v>#N/A</v>
      </c>
      <c r="CR404" t="e">
        <f>VLOOKUP($CM404,AutoSCAN_ORG!$B$1:$CF$2516,4,FALSE)</f>
        <v>#N/A</v>
      </c>
      <c r="CS404" t="e">
        <f>VLOOKUP($CM404,AutoSCAN_ORG!$B$1:$CF$2516,5,FALSE)</f>
        <v>#N/A</v>
      </c>
      <c r="CT404" t="e">
        <f>VLOOKUP($CM404,AutoSCAN_ORG!$B$1:$CF$2516,6,FALSE)</f>
        <v>#N/A</v>
      </c>
      <c r="CU404" t="e">
        <f>VLOOKUP($CM404,AutoSCAN_ORG!$B$1:$CF$2516,7,FALSE)</f>
        <v>#N/A</v>
      </c>
      <c r="CV404" t="e">
        <f>VLOOKUP($CM404,AutoSCAN_ORG!$B$1:$CF$2516,69,FALSE)</f>
        <v>#N/A</v>
      </c>
      <c r="CW404" t="e">
        <f>VLOOKUP($CM404,AutoSCAN_ORG!$B$1:$CF$2516,70,FALSE)</f>
        <v>#N/A</v>
      </c>
      <c r="CX404" t="e">
        <f>VLOOKUP($CM404,AutoSCAN_ORG!$B$1:$CF$2516,71,FALSE)</f>
        <v>#N/A</v>
      </c>
      <c r="CY404" t="e">
        <f>VLOOKUP($CM404,AutoSCAN_ORG!$B$1:$CF$2516,72,FALSE)</f>
        <v>#N/A</v>
      </c>
      <c r="CZ404" t="e">
        <f>VLOOKUP($CM404,AutoSCAN_ORG!$B$1:$CF$2516,73,FALSE)</f>
        <v>#N/A</v>
      </c>
      <c r="DA404" t="e">
        <f>VLOOKUP($CM404,AutoSCAN_ORG!$B$1:$CF$2516,74,FALSE)</f>
        <v>#N/A</v>
      </c>
      <c r="DB404" t="e">
        <f>VLOOKUP($CM404,AutoSCAN_ORG!$B$1:$CF$2516,75,FALSE)</f>
        <v>#N/A</v>
      </c>
      <c r="DC404" t="e">
        <f>VLOOKUP($CM404,AutoSCAN_ORG!$B$1:$CF$2516,76,FALSE)</f>
        <v>#N/A</v>
      </c>
      <c r="DD404" t="e">
        <f>VLOOKUP($CM404,AutoSCAN_ORG!$B$1:$CF$2516,77,FALSE)</f>
        <v>#N/A</v>
      </c>
      <c r="DE404" t="e">
        <f>VLOOKUP($CM404,AutoSCAN_ORG!$B$1:$CF$2516,78,FALSE)</f>
        <v>#N/A</v>
      </c>
      <c r="DF404" t="e">
        <f>VLOOKUP($CM404,AutoSCAN_ORG!$B$1:$CF$2516,79,FALSE)</f>
        <v>#N/A</v>
      </c>
      <c r="DG404" t="e">
        <f>VLOOKUP($CM404,AutoSCAN_ORG!$B$1:$CF$2516,80,FALSE)</f>
        <v>#N/A</v>
      </c>
      <c r="DH404" t="e">
        <f>VLOOKUP($CM404,AutoSCAN_ORG!$B$1:$CF$2516,81,FALSE)</f>
        <v>#N/A</v>
      </c>
      <c r="DI404" t="e">
        <f>VLOOKUP($CM404,AutoSCAN_ORG!$B$1:$CF$2516,82,FALSE)</f>
        <v>#N/A</v>
      </c>
      <c r="DJ404" t="e">
        <f>VLOOKUP($CM404,AutoSCAN_ORG!$B$1:$CF$2516,83,FALSE)</f>
        <v>#N/A</v>
      </c>
    </row>
    <row r="405" spans="2:114" x14ac:dyDescent="0.35">
      <c r="B405" t="s">
        <v>4362</v>
      </c>
      <c r="C405">
        <v>409</v>
      </c>
      <c r="D405" t="s">
        <v>7778</v>
      </c>
      <c r="E405">
        <v>616</v>
      </c>
      <c r="F405">
        <v>1830.4090000000001</v>
      </c>
      <c r="G405">
        <v>10</v>
      </c>
      <c r="H405" t="s">
        <v>7782</v>
      </c>
      <c r="I405" t="s">
        <v>7773</v>
      </c>
      <c r="J405" t="s">
        <v>7797</v>
      </c>
      <c r="K405">
        <v>17</v>
      </c>
      <c r="L405">
        <v>0.92</v>
      </c>
      <c r="M405">
        <v>9</v>
      </c>
      <c r="N405">
        <v>12</v>
      </c>
      <c r="O405" t="s">
        <v>7377</v>
      </c>
      <c r="R405" t="s">
        <v>7784</v>
      </c>
      <c r="S405" t="s">
        <v>7774</v>
      </c>
      <c r="T405" t="s">
        <v>7215</v>
      </c>
      <c r="U405" t="s">
        <v>7586</v>
      </c>
      <c r="V405" t="s">
        <v>7586</v>
      </c>
      <c r="W405">
        <v>5.56</v>
      </c>
      <c r="X405" t="s">
        <v>7910</v>
      </c>
      <c r="Y405">
        <v>1.8</v>
      </c>
      <c r="Z405" t="s">
        <v>7774</v>
      </c>
      <c r="AA405" t="s">
        <v>7786</v>
      </c>
      <c r="AB405" t="s">
        <v>7774</v>
      </c>
      <c r="AC405">
        <v>10</v>
      </c>
      <c r="AD405">
        <v>10</v>
      </c>
      <c r="AE405">
        <v>15</v>
      </c>
      <c r="AF405" t="s">
        <v>5753</v>
      </c>
      <c r="AG405">
        <v>42.768156300000001</v>
      </c>
      <c r="AH405">
        <v>-82.037585190000001</v>
      </c>
      <c r="AI405">
        <v>201.6</v>
      </c>
      <c r="AJ405">
        <v>290</v>
      </c>
      <c r="AL405">
        <v>15</v>
      </c>
      <c r="AM405">
        <v>986</v>
      </c>
      <c r="AN405">
        <v>0.504</v>
      </c>
      <c r="AO405">
        <v>-94.707999999999998</v>
      </c>
      <c r="AP405">
        <v>2113</v>
      </c>
      <c r="AQ405">
        <v>2114</v>
      </c>
      <c r="AT405">
        <v>1.23</v>
      </c>
      <c r="AU405">
        <v>1.23</v>
      </c>
      <c r="AW405">
        <v>2.14</v>
      </c>
      <c r="AX405">
        <v>2.14</v>
      </c>
      <c r="BD405">
        <v>0.92</v>
      </c>
      <c r="BE405">
        <v>9</v>
      </c>
      <c r="BF405" t="s">
        <v>1567</v>
      </c>
      <c r="BG405" t="s">
        <v>4362</v>
      </c>
      <c r="BH405">
        <v>409</v>
      </c>
      <c r="BI405" t="s">
        <v>7797</v>
      </c>
      <c r="BJ405" t="s">
        <v>7773</v>
      </c>
      <c r="BK405">
        <v>409</v>
      </c>
      <c r="BL405">
        <v>1830</v>
      </c>
      <c r="BS405">
        <v>13</v>
      </c>
      <c r="BT405">
        <v>0.66</v>
      </c>
      <c r="BU405">
        <v>0.57999999999999996</v>
      </c>
      <c r="BV405">
        <v>0.57999999999999996</v>
      </c>
      <c r="BW405">
        <v>42.768156300000001</v>
      </c>
      <c r="BX405">
        <v>-82.037585190000001</v>
      </c>
      <c r="BY405">
        <v>4735591.4349999996</v>
      </c>
      <c r="BZ405">
        <v>201.61600000000001</v>
      </c>
      <c r="CA405">
        <v>86.7</v>
      </c>
      <c r="CB405" t="s">
        <v>8702</v>
      </c>
      <c r="CC405">
        <v>7</v>
      </c>
      <c r="CD405">
        <v>10</v>
      </c>
      <c r="CE405">
        <v>12</v>
      </c>
      <c r="CF405">
        <v>12</v>
      </c>
      <c r="CG405" t="s">
        <v>5677</v>
      </c>
      <c r="CH405">
        <v>414</v>
      </c>
      <c r="CI405" t="s">
        <v>3339</v>
      </c>
      <c r="CJ405" t="s">
        <v>8652</v>
      </c>
      <c r="CK405">
        <v>5.56</v>
      </c>
      <c r="CL405">
        <v>1.9</v>
      </c>
      <c r="CM405" t="s">
        <v>4362</v>
      </c>
      <c r="CO405" t="str">
        <f>VLOOKUP(CM405,AutoSCAN_ORG!B409:CF2924,1,FALSE)</f>
        <v>AS00-0001160</v>
      </c>
      <c r="CP405">
        <f>VLOOKUP($CM405,AutoSCAN_ORG!$B$1:$CF$2516,2,FALSE)</f>
        <v>1830.4059999999999</v>
      </c>
      <c r="CQ405">
        <f>VLOOKUP($CM405,AutoSCAN_ORG!$B$1:$CF$2516,3,FALSE)</f>
        <v>16.212</v>
      </c>
      <c r="CR405">
        <f>VLOOKUP($CM405,AutoSCAN_ORG!$B$1:$CF$2516,4,FALSE)</f>
        <v>263.80099999999999</v>
      </c>
      <c r="CS405">
        <f>VLOOKUP($CM405,AutoSCAN_ORG!$B$1:$CF$2516,5,FALSE)</f>
        <v>13.202</v>
      </c>
      <c r="CT405" t="str">
        <f>VLOOKUP($CM405,AutoSCAN_ORG!$B$1:$CF$2516,6,FALSE)</f>
        <v>MELO-MIFE</v>
      </c>
      <c r="CU405">
        <f>VLOOKUP($CM405,AutoSCAN_ORG!$B$1:$CF$2516,7,FALSE)</f>
        <v>0</v>
      </c>
      <c r="CV405">
        <f>VLOOKUP($CM405,AutoSCAN_ORG!$B$1:$CF$2516,69,FALSE)</f>
        <v>0</v>
      </c>
      <c r="CW405">
        <f>VLOOKUP($CM405,AutoSCAN_ORG!$B$1:$CF$2516,70,FALSE)</f>
        <v>0</v>
      </c>
      <c r="CX405" t="str">
        <f>VLOOKUP($CM405,AutoSCAN_ORG!$B$1:$CF$2516,71,FALSE)</f>
        <v>Y</v>
      </c>
      <c r="CZ405">
        <f>VLOOKUP($CM405,AutoSCAN_ORG!$B$1:$CF$2516,73,FALSE)</f>
        <v>0</v>
      </c>
      <c r="DA405">
        <f>VLOOKUP($CM405,AutoSCAN_ORG!$B$1:$CF$2516,74,FALSE)</f>
        <v>0</v>
      </c>
      <c r="DB405">
        <f>VLOOKUP($CM405,AutoSCAN_ORG!$B$1:$CF$2516,75,FALSE)</f>
        <v>0</v>
      </c>
      <c r="DC405">
        <f>VLOOKUP($CM405,AutoSCAN_ORG!$B$1:$CF$2516,76,FALSE)</f>
        <v>0</v>
      </c>
      <c r="DD405">
        <f>VLOOKUP($CM405,AutoSCAN_ORG!$B$1:$CF$2516,77,FALSE)</f>
        <v>0</v>
      </c>
      <c r="DF405">
        <f>VLOOKUP($CM405,AutoSCAN_ORG!$B$1:$CF$2516,79,FALSE)</f>
        <v>16.510000000000002</v>
      </c>
      <c r="DG405">
        <f>VLOOKUP($CM405,AutoSCAN_ORG!$B$1:$CF$2516,80,FALSE)</f>
        <v>16.510000000000002</v>
      </c>
      <c r="DH405">
        <f>VLOOKUP($CM405,AutoSCAN_ORG!$B$1:$CF$2516,81,FALSE)</f>
        <v>4.0000000000000001E-3</v>
      </c>
      <c r="DI405">
        <f>VLOOKUP($CM405,AutoSCAN_ORG!$B$1:$CF$2516,82,FALSE)</f>
        <v>1.4E-2</v>
      </c>
      <c r="DJ405">
        <f>VLOOKUP($CM405,AutoSCAN_ORG!$B$1:$CF$2516,83,FALSE)</f>
        <v>0.92300000000000004</v>
      </c>
    </row>
    <row r="406" spans="2:114" x14ac:dyDescent="0.35">
      <c r="B406" t="s">
        <v>4369</v>
      </c>
      <c r="C406">
        <v>410</v>
      </c>
      <c r="D406" t="s">
        <v>7778</v>
      </c>
      <c r="E406">
        <v>619</v>
      </c>
      <c r="F406">
        <v>1845.723</v>
      </c>
      <c r="G406">
        <v>10</v>
      </c>
      <c r="H406" t="s">
        <v>7782</v>
      </c>
      <c r="I406" t="s">
        <v>7773</v>
      </c>
      <c r="J406" t="s">
        <v>5753</v>
      </c>
      <c r="K406">
        <v>11</v>
      </c>
      <c r="L406">
        <v>0.6</v>
      </c>
      <c r="M406">
        <v>9</v>
      </c>
      <c r="N406">
        <v>6</v>
      </c>
      <c r="O406" t="s">
        <v>7911</v>
      </c>
      <c r="R406" t="s">
        <v>7784</v>
      </c>
      <c r="S406" t="s">
        <v>7774</v>
      </c>
      <c r="T406" t="s">
        <v>7216</v>
      </c>
      <c r="U406" t="s">
        <v>7417</v>
      </c>
      <c r="V406" t="s">
        <v>7417</v>
      </c>
      <c r="W406">
        <v>5.56</v>
      </c>
      <c r="X406" t="s">
        <v>7912</v>
      </c>
      <c r="Y406">
        <v>1.9</v>
      </c>
      <c r="Z406" t="s">
        <v>7774</v>
      </c>
      <c r="AA406" t="s">
        <v>7789</v>
      </c>
      <c r="AB406" t="s">
        <v>7774</v>
      </c>
      <c r="AF406" t="s">
        <v>5678</v>
      </c>
      <c r="AG406">
        <v>42.768017669999999</v>
      </c>
      <c r="AH406">
        <v>-82.037593079999994</v>
      </c>
      <c r="AI406">
        <v>201.5</v>
      </c>
      <c r="AJ406">
        <v>290</v>
      </c>
      <c r="AL406">
        <v>15</v>
      </c>
      <c r="AM406">
        <v>986</v>
      </c>
      <c r="AN406">
        <v>0.61799999999999999</v>
      </c>
      <c r="AO406">
        <v>-426.19099999999997</v>
      </c>
      <c r="AP406">
        <v>2116</v>
      </c>
      <c r="AQ406">
        <v>2117</v>
      </c>
      <c r="AT406">
        <v>1.24</v>
      </c>
      <c r="AU406">
        <v>1.24</v>
      </c>
      <c r="AW406">
        <v>2.15</v>
      </c>
      <c r="AX406">
        <v>2.15</v>
      </c>
      <c r="BD406">
        <v>0.6</v>
      </c>
      <c r="BE406">
        <v>9</v>
      </c>
      <c r="BF406" t="s">
        <v>1574</v>
      </c>
      <c r="BG406" t="s">
        <v>4369</v>
      </c>
      <c r="BH406">
        <v>410</v>
      </c>
      <c r="BI406" t="s">
        <v>5753</v>
      </c>
      <c r="BJ406" t="s">
        <v>7773</v>
      </c>
      <c r="BK406">
        <v>410</v>
      </c>
      <c r="BL406">
        <v>1850</v>
      </c>
      <c r="BS406">
        <v>13</v>
      </c>
      <c r="BT406">
        <v>0.66</v>
      </c>
      <c r="BU406">
        <v>0.57999999999999996</v>
      </c>
      <c r="BV406">
        <v>0.57999999999999996</v>
      </c>
      <c r="BW406">
        <v>42.768017669999999</v>
      </c>
      <c r="BX406">
        <v>-82.037593079999994</v>
      </c>
      <c r="BY406">
        <v>4735576.0489999996</v>
      </c>
      <c r="BZ406">
        <v>201.53</v>
      </c>
      <c r="CA406">
        <v>213.9</v>
      </c>
      <c r="CB406" t="s">
        <v>7587</v>
      </c>
      <c r="CC406">
        <v>7</v>
      </c>
      <c r="CD406">
        <v>10</v>
      </c>
      <c r="CE406">
        <v>12</v>
      </c>
      <c r="CF406">
        <v>12</v>
      </c>
      <c r="CG406" t="s">
        <v>5677</v>
      </c>
      <c r="CH406">
        <v>414</v>
      </c>
      <c r="CI406" t="s">
        <v>3290</v>
      </c>
      <c r="CJ406" t="s">
        <v>7332</v>
      </c>
      <c r="CK406">
        <v>5.56</v>
      </c>
      <c r="CL406">
        <v>1.8</v>
      </c>
      <c r="CM406" t="s">
        <v>4369</v>
      </c>
      <c r="CO406" t="str">
        <f>VLOOKUP(CM406,AutoSCAN_ORG!B410:CF2925,1,FALSE)</f>
        <v>AS00-0001164</v>
      </c>
      <c r="CP406">
        <f>VLOOKUP($CM406,AutoSCAN_ORG!$B$1:$CF$2516,2,FALSE)</f>
        <v>1845.721</v>
      </c>
      <c r="CQ406">
        <f>VLOOKUP($CM406,AutoSCAN_ORG!$B$1:$CF$2516,3,FALSE)</f>
        <v>9.1950000000000003</v>
      </c>
      <c r="CR406">
        <f>VLOOKUP($CM406,AutoSCAN_ORG!$B$1:$CF$2516,4,FALSE)</f>
        <v>139.779</v>
      </c>
      <c r="CS406">
        <f>VLOOKUP($CM406,AutoSCAN_ORG!$B$1:$CF$2516,5,FALSE)</f>
        <v>6.2949999999999999</v>
      </c>
      <c r="CT406" t="str">
        <f>VLOOKUP($CM406,AutoSCAN_ORG!$B$1:$CF$2516,6,FALSE)</f>
        <v>MELO-CORR</v>
      </c>
      <c r="CU406">
        <f>VLOOKUP($CM406,AutoSCAN_ORG!$B$1:$CF$2516,7,FALSE)</f>
        <v>0</v>
      </c>
      <c r="CV406">
        <f>VLOOKUP($CM406,AutoSCAN_ORG!$B$1:$CF$2516,69,FALSE)</f>
        <v>0</v>
      </c>
      <c r="CW406">
        <f>VLOOKUP($CM406,AutoSCAN_ORG!$B$1:$CF$2516,70,FALSE)</f>
        <v>0</v>
      </c>
      <c r="CX406" t="str">
        <f>VLOOKUP($CM406,AutoSCAN_ORG!$B$1:$CF$2516,71,FALSE)</f>
        <v>Y</v>
      </c>
      <c r="CZ406" t="str">
        <f>VLOOKUP($CM406,AutoSCAN_ORG!$B$1:$CF$2516,73,FALSE)</f>
        <v>added</v>
      </c>
      <c r="DA406">
        <f>VLOOKUP($CM406,AutoSCAN_ORG!$B$1:$CF$2516,74,FALSE)</f>
        <v>0</v>
      </c>
      <c r="DB406">
        <f>VLOOKUP($CM406,AutoSCAN_ORG!$B$1:$CF$2516,75,FALSE)</f>
        <v>0</v>
      </c>
      <c r="DC406">
        <f>VLOOKUP($CM406,AutoSCAN_ORG!$B$1:$CF$2516,76,FALSE)</f>
        <v>0</v>
      </c>
      <c r="DD406">
        <f>VLOOKUP($CM406,AutoSCAN_ORG!$B$1:$CF$2516,77,FALSE)</f>
        <v>0</v>
      </c>
      <c r="DF406">
        <f>VLOOKUP($CM406,AutoSCAN_ORG!$B$1:$CF$2516,79,FALSE)</f>
        <v>10.75</v>
      </c>
      <c r="DG406">
        <f>VLOOKUP($CM406,AutoSCAN_ORG!$B$1:$CF$2516,80,FALSE)</f>
        <v>10.75</v>
      </c>
      <c r="DH406">
        <f>VLOOKUP($CM406,AutoSCAN_ORG!$B$1:$CF$2516,81,FALSE)</f>
        <v>1E-3</v>
      </c>
      <c r="DI406">
        <f>VLOOKUP($CM406,AutoSCAN_ORG!$B$1:$CF$2516,82,FALSE)</f>
        <v>1E-3</v>
      </c>
      <c r="DJ406">
        <f>VLOOKUP($CM406,AutoSCAN_ORG!$B$1:$CF$2516,83,FALSE)</f>
        <v>0.69799999999999995</v>
      </c>
    </row>
    <row r="407" spans="2:114" x14ac:dyDescent="0.35">
      <c r="B407" t="s">
        <v>4385</v>
      </c>
      <c r="C407">
        <v>412</v>
      </c>
      <c r="D407" t="s">
        <v>7778</v>
      </c>
      <c r="E407">
        <v>627</v>
      </c>
      <c r="F407">
        <v>1900.0640000000001</v>
      </c>
      <c r="G407">
        <v>10</v>
      </c>
      <c r="H407" t="s">
        <v>7782</v>
      </c>
      <c r="I407" t="s">
        <v>7773</v>
      </c>
      <c r="J407" t="s">
        <v>7797</v>
      </c>
      <c r="K407">
        <v>15</v>
      </c>
      <c r="L407">
        <v>0.85</v>
      </c>
      <c r="M407">
        <v>9</v>
      </c>
      <c r="N407">
        <v>11</v>
      </c>
      <c r="O407" t="s">
        <v>7657</v>
      </c>
      <c r="R407" t="s">
        <v>7805</v>
      </c>
      <c r="S407" t="s">
        <v>7774</v>
      </c>
      <c r="T407" t="s">
        <v>7218</v>
      </c>
      <c r="U407" t="s">
        <v>7590</v>
      </c>
      <c r="V407" t="s">
        <v>7590</v>
      </c>
      <c r="W407">
        <v>5.56</v>
      </c>
      <c r="X407" t="s">
        <v>7913</v>
      </c>
      <c r="Y407">
        <v>1.9</v>
      </c>
      <c r="Z407" t="s">
        <v>7774</v>
      </c>
      <c r="AA407" t="s">
        <v>7786</v>
      </c>
      <c r="AB407" t="s">
        <v>7774</v>
      </c>
      <c r="AC407">
        <v>10</v>
      </c>
      <c r="AD407">
        <v>10</v>
      </c>
      <c r="AE407">
        <v>15</v>
      </c>
      <c r="AF407" t="s">
        <v>5753</v>
      </c>
      <c r="AG407">
        <v>42.767525800000001</v>
      </c>
      <c r="AH407">
        <v>-82.037621939999994</v>
      </c>
      <c r="AI407">
        <v>201.4</v>
      </c>
      <c r="AJ407">
        <v>290</v>
      </c>
      <c r="AL407">
        <v>15</v>
      </c>
      <c r="AM407">
        <v>986</v>
      </c>
      <c r="AN407">
        <v>3.0590000000000002</v>
      </c>
      <c r="AO407">
        <v>-276.71499999999997</v>
      </c>
      <c r="AP407">
        <v>2114</v>
      </c>
      <c r="AQ407">
        <v>2115</v>
      </c>
      <c r="AT407">
        <v>1.23</v>
      </c>
      <c r="AU407">
        <v>1.23</v>
      </c>
      <c r="AW407">
        <v>2.14</v>
      </c>
      <c r="AX407">
        <v>2.14</v>
      </c>
      <c r="BD407">
        <v>0.85</v>
      </c>
      <c r="BE407">
        <v>9</v>
      </c>
      <c r="BF407" t="s">
        <v>1590</v>
      </c>
      <c r="BG407" t="s">
        <v>4385</v>
      </c>
      <c r="BH407">
        <v>412</v>
      </c>
      <c r="BI407" t="s">
        <v>7797</v>
      </c>
      <c r="BJ407" t="s">
        <v>7773</v>
      </c>
      <c r="BK407">
        <v>412</v>
      </c>
      <c r="BL407">
        <v>1910</v>
      </c>
      <c r="BS407">
        <v>13</v>
      </c>
      <c r="BT407">
        <v>0.66</v>
      </c>
      <c r="BU407">
        <v>0.57999999999999996</v>
      </c>
      <c r="BV407">
        <v>0.57999999999999996</v>
      </c>
      <c r="BW407">
        <v>42.767525800000001</v>
      </c>
      <c r="BX407">
        <v>-82.037621939999994</v>
      </c>
      <c r="BY407">
        <v>4735521.4579999996</v>
      </c>
      <c r="BZ407">
        <v>201.398</v>
      </c>
      <c r="CA407">
        <v>276.89999999999998</v>
      </c>
      <c r="CB407" t="s">
        <v>7591</v>
      </c>
      <c r="CC407">
        <v>7</v>
      </c>
      <c r="CD407">
        <v>10</v>
      </c>
      <c r="CE407">
        <v>12</v>
      </c>
      <c r="CF407">
        <v>12</v>
      </c>
      <c r="CG407" t="s">
        <v>5752</v>
      </c>
      <c r="CH407">
        <v>414</v>
      </c>
      <c r="CI407" t="s">
        <v>3339</v>
      </c>
      <c r="CJ407" t="s">
        <v>8652</v>
      </c>
      <c r="CK407">
        <v>5.56</v>
      </c>
      <c r="CL407">
        <v>1.9</v>
      </c>
      <c r="CM407" t="s">
        <v>4385</v>
      </c>
      <c r="CO407" t="str">
        <f>VLOOKUP(CM407,AutoSCAN_ORG!B412:CF2927,1,FALSE)</f>
        <v>AS00-0001174</v>
      </c>
      <c r="CP407">
        <f>VLOOKUP($CM407,AutoSCAN_ORG!$B$1:$CF$2516,2,FALSE)</f>
        <v>1900.06</v>
      </c>
      <c r="CQ407">
        <f>VLOOKUP($CM407,AutoSCAN_ORG!$B$1:$CF$2516,3,FALSE)</f>
        <v>13.416</v>
      </c>
      <c r="CR407">
        <f>VLOOKUP($CM407,AutoSCAN_ORG!$B$1:$CF$2516,4,FALSE)</f>
        <v>77.477999999999994</v>
      </c>
      <c r="CS407">
        <f>VLOOKUP($CM407,AutoSCAN_ORG!$B$1:$CF$2516,5,FALSE)</f>
        <v>8.0540000000000003</v>
      </c>
      <c r="CT407" t="str">
        <f>VLOOKUP($CM407,AutoSCAN_ORG!$B$1:$CF$2516,6,FALSE)</f>
        <v>MELO-MIFE</v>
      </c>
      <c r="CU407">
        <f>VLOOKUP($CM407,AutoSCAN_ORG!$B$1:$CF$2516,7,FALSE)</f>
        <v>0</v>
      </c>
      <c r="CV407">
        <f>VLOOKUP($CM407,AutoSCAN_ORG!$B$1:$CF$2516,69,FALSE)</f>
        <v>0</v>
      </c>
      <c r="CW407">
        <f>VLOOKUP($CM407,AutoSCAN_ORG!$B$1:$CF$2516,70,FALSE)</f>
        <v>0</v>
      </c>
      <c r="CX407" t="str">
        <f>VLOOKUP($CM407,AutoSCAN_ORG!$B$1:$CF$2516,71,FALSE)</f>
        <v>Y</v>
      </c>
      <c r="CZ407">
        <f>VLOOKUP($CM407,AutoSCAN_ORG!$B$1:$CF$2516,73,FALSE)</f>
        <v>0</v>
      </c>
      <c r="DA407">
        <f>VLOOKUP($CM407,AutoSCAN_ORG!$B$1:$CF$2516,74,FALSE)</f>
        <v>0</v>
      </c>
      <c r="DB407">
        <f>VLOOKUP($CM407,AutoSCAN_ORG!$B$1:$CF$2516,75,FALSE)</f>
        <v>0</v>
      </c>
      <c r="DC407">
        <f>VLOOKUP($CM407,AutoSCAN_ORG!$B$1:$CF$2516,76,FALSE)</f>
        <v>0</v>
      </c>
      <c r="DD407">
        <f>VLOOKUP($CM407,AutoSCAN_ORG!$B$1:$CF$2516,77,FALSE)</f>
        <v>0</v>
      </c>
      <c r="DF407">
        <f>VLOOKUP($CM407,AutoSCAN_ORG!$B$1:$CF$2516,79,FALSE)</f>
        <v>15.26</v>
      </c>
      <c r="DG407">
        <f>VLOOKUP($CM407,AutoSCAN_ORG!$B$1:$CF$2516,80,FALSE)</f>
        <v>15.26</v>
      </c>
      <c r="DH407">
        <f>VLOOKUP($CM407,AutoSCAN_ORG!$B$1:$CF$2516,81,FALSE)</f>
        <v>2.1000000000000001E-2</v>
      </c>
      <c r="DI407">
        <f>VLOOKUP($CM407,AutoSCAN_ORG!$B$1:$CF$2516,82,FALSE)</f>
        <v>4.7E-2</v>
      </c>
      <c r="DJ407">
        <f>VLOOKUP($CM407,AutoSCAN_ORG!$B$1:$CF$2516,83,FALSE)</f>
        <v>0.71199999999999997</v>
      </c>
    </row>
    <row r="408" spans="2:114" x14ac:dyDescent="0.35">
      <c r="B408" t="s">
        <v>4386</v>
      </c>
      <c r="C408">
        <v>413</v>
      </c>
      <c r="D408" t="s">
        <v>7778</v>
      </c>
      <c r="E408">
        <v>629</v>
      </c>
      <c r="F408">
        <v>1911.625</v>
      </c>
      <c r="G408">
        <v>10</v>
      </c>
      <c r="H408" t="s">
        <v>7782</v>
      </c>
      <c r="I408" t="s">
        <v>7773</v>
      </c>
      <c r="J408" t="s">
        <v>7797</v>
      </c>
      <c r="K408">
        <v>14</v>
      </c>
      <c r="L408">
        <v>0.76</v>
      </c>
      <c r="M408">
        <v>12</v>
      </c>
      <c r="N408">
        <v>10</v>
      </c>
      <c r="O408" t="s">
        <v>7640</v>
      </c>
      <c r="R408" t="s">
        <v>7784</v>
      </c>
      <c r="S408" t="s">
        <v>7774</v>
      </c>
      <c r="T408" t="s">
        <v>7219</v>
      </c>
      <c r="U408" t="s">
        <v>7399</v>
      </c>
      <c r="V408" t="s">
        <v>7399</v>
      </c>
      <c r="W408">
        <v>5.56</v>
      </c>
      <c r="X408" t="s">
        <v>7914</v>
      </c>
      <c r="Y408">
        <v>1.8</v>
      </c>
      <c r="Z408" t="s">
        <v>7774</v>
      </c>
      <c r="AA408" t="s">
        <v>7788</v>
      </c>
      <c r="AB408" t="s">
        <v>7774</v>
      </c>
      <c r="AC408">
        <v>10</v>
      </c>
      <c r="AD408">
        <v>10</v>
      </c>
      <c r="AE408">
        <v>12</v>
      </c>
      <c r="AF408" t="s">
        <v>5753</v>
      </c>
      <c r="AG408">
        <v>42.767421120000002</v>
      </c>
      <c r="AH408">
        <v>-82.037626399999994</v>
      </c>
      <c r="AI408">
        <v>201.4</v>
      </c>
      <c r="AJ408">
        <v>290</v>
      </c>
      <c r="AL408">
        <v>15</v>
      </c>
      <c r="AM408">
        <v>986</v>
      </c>
      <c r="AN408">
        <v>6.9189999999999996</v>
      </c>
      <c r="AO408">
        <v>38.451999999999998</v>
      </c>
      <c r="AP408">
        <v>2110</v>
      </c>
      <c r="AQ408">
        <v>2111</v>
      </c>
      <c r="AT408">
        <v>1.23</v>
      </c>
      <c r="AU408">
        <v>1.23</v>
      </c>
      <c r="AW408">
        <v>2.14</v>
      </c>
      <c r="AX408">
        <v>2.14</v>
      </c>
      <c r="BD408">
        <v>0.76</v>
      </c>
      <c r="BE408">
        <v>12</v>
      </c>
      <c r="BF408" t="s">
        <v>1591</v>
      </c>
      <c r="BG408" t="s">
        <v>4386</v>
      </c>
      <c r="BH408">
        <v>413</v>
      </c>
      <c r="BI408" t="s">
        <v>7797</v>
      </c>
      <c r="BJ408" t="s">
        <v>7773</v>
      </c>
      <c r="BK408">
        <v>413</v>
      </c>
      <c r="BL408">
        <v>1920</v>
      </c>
      <c r="BS408">
        <v>13</v>
      </c>
      <c r="BT408">
        <v>0.66</v>
      </c>
      <c r="BU408">
        <v>0.57999999999999996</v>
      </c>
      <c r="BV408">
        <v>0.57999999999999996</v>
      </c>
      <c r="BW408">
        <v>42.767421120000002</v>
      </c>
      <c r="BX408">
        <v>-82.037626399999994</v>
      </c>
      <c r="BY408">
        <v>4735509.8389999997</v>
      </c>
      <c r="BZ408">
        <v>201.44</v>
      </c>
      <c r="CA408">
        <v>281.60000000000002</v>
      </c>
      <c r="CB408" t="s">
        <v>7592</v>
      </c>
      <c r="CC408">
        <v>7</v>
      </c>
      <c r="CD408">
        <v>10</v>
      </c>
      <c r="CE408">
        <v>12</v>
      </c>
      <c r="CF408">
        <v>12</v>
      </c>
      <c r="CG408" t="s">
        <v>5677</v>
      </c>
      <c r="CH408">
        <v>414</v>
      </c>
      <c r="CI408" t="s">
        <v>3339</v>
      </c>
      <c r="CJ408" t="s">
        <v>8652</v>
      </c>
      <c r="CK408">
        <v>5.56</v>
      </c>
      <c r="CL408">
        <v>1.8</v>
      </c>
      <c r="CM408" t="s">
        <v>4386</v>
      </c>
      <c r="CO408" t="str">
        <f>VLOOKUP(CM408,AutoSCAN_ORG!B413:CF2928,1,FALSE)</f>
        <v>AS00-0001175</v>
      </c>
      <c r="CP408">
        <f>VLOOKUP($CM408,AutoSCAN_ORG!$B$1:$CF$2516,2,FALSE)</f>
        <v>1911.6210000000001</v>
      </c>
      <c r="CQ408">
        <f>VLOOKUP($CM408,AutoSCAN_ORG!$B$1:$CF$2516,3,FALSE)</f>
        <v>12.031000000000001</v>
      </c>
      <c r="CR408">
        <f>VLOOKUP($CM408,AutoSCAN_ORG!$B$1:$CF$2516,4,FALSE)</f>
        <v>72.539000000000001</v>
      </c>
      <c r="CS408">
        <f>VLOOKUP($CM408,AutoSCAN_ORG!$B$1:$CF$2516,5,FALSE)</f>
        <v>6.2949999999999999</v>
      </c>
      <c r="CT408" t="str">
        <f>VLOOKUP($CM408,AutoSCAN_ORG!$B$1:$CF$2516,6,FALSE)</f>
        <v>MELO-MIFE</v>
      </c>
      <c r="CU408">
        <f>VLOOKUP($CM408,AutoSCAN_ORG!$B$1:$CF$2516,7,FALSE)</f>
        <v>0</v>
      </c>
      <c r="CV408">
        <f>VLOOKUP($CM408,AutoSCAN_ORG!$B$1:$CF$2516,69,FALSE)</f>
        <v>0</v>
      </c>
      <c r="CW408">
        <f>VLOOKUP($CM408,AutoSCAN_ORG!$B$1:$CF$2516,70,FALSE)</f>
        <v>0</v>
      </c>
      <c r="CX408" t="str">
        <f>VLOOKUP($CM408,AutoSCAN_ORG!$B$1:$CF$2516,71,FALSE)</f>
        <v>Y</v>
      </c>
      <c r="CZ408" t="str">
        <f>VLOOKUP($CM408,AutoSCAN_ORG!$B$1:$CF$2516,73,FALSE)</f>
        <v>ok</v>
      </c>
      <c r="DA408">
        <f>VLOOKUP($CM408,AutoSCAN_ORG!$B$1:$CF$2516,74,FALSE)</f>
        <v>0</v>
      </c>
      <c r="DB408" t="str">
        <f>VLOOKUP($CM408,AutoSCAN_ORG!$B$1:$CF$2516,75,FALSE)</f>
        <v>corr in prev</v>
      </c>
      <c r="DC408">
        <f>VLOOKUP($CM408,AutoSCAN_ORG!$B$1:$CF$2516,76,FALSE)</f>
        <v>0</v>
      </c>
      <c r="DD408">
        <f>VLOOKUP($CM408,AutoSCAN_ORG!$B$1:$CF$2516,77,FALSE)</f>
        <v>0</v>
      </c>
      <c r="DF408">
        <f>VLOOKUP($CM408,AutoSCAN_ORG!$B$1:$CF$2516,79,FALSE)</f>
        <v>13.73</v>
      </c>
      <c r="DG408">
        <f>VLOOKUP($CM408,AutoSCAN_ORG!$B$1:$CF$2516,80,FALSE)</f>
        <v>13.73</v>
      </c>
      <c r="DH408">
        <f>VLOOKUP($CM408,AutoSCAN_ORG!$B$1:$CF$2516,81,FALSE)</f>
        <v>1E-3</v>
      </c>
      <c r="DI408">
        <f>VLOOKUP($CM408,AutoSCAN_ORG!$B$1:$CF$2516,82,FALSE)</f>
        <v>1E-3</v>
      </c>
      <c r="DJ408">
        <f>VLOOKUP($CM408,AutoSCAN_ORG!$B$1:$CF$2516,83,FALSE)</f>
        <v>0.70299999999999996</v>
      </c>
    </row>
    <row r="409" spans="2:114" x14ac:dyDescent="0.35">
      <c r="B409" t="s">
        <v>4392</v>
      </c>
      <c r="C409">
        <v>414</v>
      </c>
      <c r="D409" t="s">
        <v>7778</v>
      </c>
      <c r="E409">
        <v>631</v>
      </c>
      <c r="F409">
        <v>1921.528</v>
      </c>
      <c r="G409">
        <v>10</v>
      </c>
      <c r="H409" t="s">
        <v>7782</v>
      </c>
      <c r="I409" t="s">
        <v>7773</v>
      </c>
      <c r="J409" t="s">
        <v>7797</v>
      </c>
      <c r="K409">
        <v>16</v>
      </c>
      <c r="L409">
        <v>0.88</v>
      </c>
      <c r="M409">
        <v>32</v>
      </c>
      <c r="N409">
        <v>19</v>
      </c>
      <c r="O409" t="s">
        <v>7915</v>
      </c>
      <c r="R409" t="s">
        <v>7805</v>
      </c>
      <c r="S409" t="s">
        <v>7774</v>
      </c>
      <c r="T409" t="s">
        <v>7220</v>
      </c>
      <c r="U409" t="s">
        <v>7593</v>
      </c>
      <c r="V409" t="s">
        <v>7593</v>
      </c>
      <c r="W409">
        <v>5.56</v>
      </c>
      <c r="X409" t="s">
        <v>7916</v>
      </c>
      <c r="Y409">
        <v>1.9</v>
      </c>
      <c r="Z409" t="s">
        <v>7774</v>
      </c>
      <c r="AA409" t="s">
        <v>7788</v>
      </c>
      <c r="AB409" t="s">
        <v>7774</v>
      </c>
      <c r="AC409">
        <v>10</v>
      </c>
      <c r="AD409">
        <v>10</v>
      </c>
      <c r="AE409">
        <v>12</v>
      </c>
      <c r="AF409" t="s">
        <v>5753</v>
      </c>
      <c r="AG409">
        <v>42.76733153</v>
      </c>
      <c r="AH409">
        <v>-82.037629949999996</v>
      </c>
      <c r="AI409">
        <v>201.5</v>
      </c>
      <c r="AJ409">
        <v>290</v>
      </c>
      <c r="AL409">
        <v>15</v>
      </c>
      <c r="AM409">
        <v>986</v>
      </c>
      <c r="AN409">
        <v>8.6120000000000001</v>
      </c>
      <c r="AO409">
        <v>126.73699999999999</v>
      </c>
      <c r="AP409">
        <v>2058</v>
      </c>
      <c r="AQ409">
        <v>2069</v>
      </c>
      <c r="AT409">
        <v>1.21</v>
      </c>
      <c r="AU409">
        <v>1.2</v>
      </c>
      <c r="AW409">
        <v>2.1</v>
      </c>
      <c r="AX409">
        <v>2.09</v>
      </c>
      <c r="BD409">
        <v>0.88</v>
      </c>
      <c r="BE409">
        <v>32</v>
      </c>
      <c r="BF409" t="s">
        <v>1596</v>
      </c>
      <c r="BG409" t="s">
        <v>4392</v>
      </c>
      <c r="BH409">
        <v>414</v>
      </c>
      <c r="BI409" t="s">
        <v>7797</v>
      </c>
      <c r="BJ409" t="s">
        <v>7773</v>
      </c>
      <c r="BK409">
        <v>414</v>
      </c>
      <c r="BL409">
        <v>1930</v>
      </c>
      <c r="BS409">
        <v>13</v>
      </c>
      <c r="BT409">
        <v>0.67</v>
      </c>
      <c r="BU409">
        <v>0.6</v>
      </c>
      <c r="BV409">
        <v>0.6</v>
      </c>
      <c r="BW409">
        <v>42.76733153</v>
      </c>
      <c r="BX409">
        <v>-82.037629949999996</v>
      </c>
      <c r="BY409">
        <v>4735499.8930000002</v>
      </c>
      <c r="BZ409">
        <v>201.52799999999999</v>
      </c>
      <c r="CA409">
        <v>356.3</v>
      </c>
      <c r="CB409" t="s">
        <v>8703</v>
      </c>
      <c r="CC409">
        <v>7</v>
      </c>
      <c r="CD409">
        <v>10</v>
      </c>
      <c r="CE409">
        <v>11</v>
      </c>
      <c r="CF409">
        <v>11</v>
      </c>
      <c r="CG409" t="s">
        <v>5752</v>
      </c>
      <c r="CH409">
        <v>414</v>
      </c>
      <c r="CI409" t="s">
        <v>3339</v>
      </c>
      <c r="CJ409" t="s">
        <v>8652</v>
      </c>
      <c r="CK409">
        <v>5.56</v>
      </c>
      <c r="CL409">
        <v>1.8</v>
      </c>
      <c r="CM409" t="s">
        <v>4392</v>
      </c>
      <c r="CO409" t="str">
        <f>VLOOKUP(CM409,AutoSCAN_ORG!B414:CF2929,1,FALSE)</f>
        <v>AS00-0001180</v>
      </c>
      <c r="CP409">
        <f>VLOOKUP($CM409,AutoSCAN_ORG!$B$1:$CF$2516,2,FALSE)</f>
        <v>1921.518</v>
      </c>
      <c r="CQ409">
        <f>VLOOKUP($CM409,AutoSCAN_ORG!$B$1:$CF$2516,3,FALSE)</f>
        <v>23.763000000000002</v>
      </c>
      <c r="CR409">
        <f>VLOOKUP($CM409,AutoSCAN_ORG!$B$1:$CF$2516,4,FALSE)</f>
        <v>351.71</v>
      </c>
      <c r="CS409">
        <f>VLOOKUP($CM409,AutoSCAN_ORG!$B$1:$CF$2516,5,FALSE)</f>
        <v>14.278</v>
      </c>
      <c r="CT409" t="str">
        <f>VLOOKUP($CM409,AutoSCAN_ORG!$B$1:$CF$2516,6,FALSE)</f>
        <v>MELO-MIFE</v>
      </c>
      <c r="CU409">
        <f>VLOOKUP($CM409,AutoSCAN_ORG!$B$1:$CF$2516,7,FALSE)</f>
        <v>0</v>
      </c>
      <c r="CV409">
        <f>VLOOKUP($CM409,AutoSCAN_ORG!$B$1:$CF$2516,69,FALSE)</f>
        <v>0</v>
      </c>
      <c r="CW409">
        <f>VLOOKUP($CM409,AutoSCAN_ORG!$B$1:$CF$2516,70,FALSE)</f>
        <v>0</v>
      </c>
      <c r="CX409" t="str">
        <f>VLOOKUP($CM409,AutoSCAN_ORG!$B$1:$CF$2516,71,FALSE)</f>
        <v>Y</v>
      </c>
      <c r="CZ409">
        <f>VLOOKUP($CM409,AutoSCAN_ORG!$B$1:$CF$2516,73,FALSE)</f>
        <v>0</v>
      </c>
      <c r="DA409">
        <f>VLOOKUP($CM409,AutoSCAN_ORG!$B$1:$CF$2516,74,FALSE)</f>
        <v>0</v>
      </c>
      <c r="DB409">
        <f>VLOOKUP($CM409,AutoSCAN_ORG!$B$1:$CF$2516,75,FALSE)</f>
        <v>0</v>
      </c>
      <c r="DC409">
        <f>VLOOKUP($CM409,AutoSCAN_ORG!$B$1:$CF$2516,76,FALSE)</f>
        <v>0</v>
      </c>
      <c r="DD409">
        <f>VLOOKUP($CM409,AutoSCAN_ORG!$B$1:$CF$2516,77,FALSE)</f>
        <v>0</v>
      </c>
      <c r="DF409">
        <f>VLOOKUP($CM409,AutoSCAN_ORG!$B$1:$CF$2516,79,FALSE)</f>
        <v>15.84</v>
      </c>
      <c r="DG409">
        <f>VLOOKUP($CM409,AutoSCAN_ORG!$B$1:$CF$2516,80,FALSE)</f>
        <v>15.84</v>
      </c>
      <c r="DH409">
        <f>VLOOKUP($CM409,AutoSCAN_ORG!$B$1:$CF$2516,81,FALSE)</f>
        <v>4.0000000000000001E-3</v>
      </c>
      <c r="DI409">
        <f>VLOOKUP($CM409,AutoSCAN_ORG!$B$1:$CF$2516,82,FALSE)</f>
        <v>8.0000000000000002E-3</v>
      </c>
      <c r="DJ409">
        <f>VLOOKUP($CM409,AutoSCAN_ORG!$B$1:$CF$2516,83,FALSE)</f>
        <v>0.89</v>
      </c>
    </row>
    <row r="410" spans="2:114" x14ac:dyDescent="0.35">
      <c r="B410" t="s">
        <v>4393</v>
      </c>
      <c r="C410">
        <v>415</v>
      </c>
      <c r="D410" t="s">
        <v>7778</v>
      </c>
      <c r="E410">
        <v>633</v>
      </c>
      <c r="F410">
        <v>1930.9480000000001</v>
      </c>
      <c r="G410">
        <v>10</v>
      </c>
      <c r="H410" t="s">
        <v>7782</v>
      </c>
      <c r="I410" t="s">
        <v>7773</v>
      </c>
      <c r="J410" t="s">
        <v>7810</v>
      </c>
      <c r="K410">
        <v>13</v>
      </c>
      <c r="L410">
        <v>0.71</v>
      </c>
      <c r="M410">
        <v>7</v>
      </c>
      <c r="N410">
        <v>6</v>
      </c>
      <c r="O410" t="s">
        <v>7435</v>
      </c>
      <c r="R410" t="s">
        <v>7776</v>
      </c>
      <c r="S410" t="s">
        <v>3293</v>
      </c>
      <c r="T410" t="s">
        <v>7221</v>
      </c>
      <c r="U410" t="s">
        <v>7594</v>
      </c>
      <c r="V410" t="s">
        <v>7594</v>
      </c>
      <c r="W410">
        <v>5.56</v>
      </c>
      <c r="X410" t="s">
        <v>7917</v>
      </c>
      <c r="Y410">
        <v>1.9</v>
      </c>
      <c r="Z410" t="s">
        <v>7774</v>
      </c>
      <c r="AA410" t="s">
        <v>7789</v>
      </c>
      <c r="AB410" t="s">
        <v>7774</v>
      </c>
      <c r="AF410" t="s">
        <v>5800</v>
      </c>
      <c r="AG410">
        <v>42.767246100000001</v>
      </c>
      <c r="AH410">
        <v>-82.037632810000005</v>
      </c>
      <c r="AI410">
        <v>201.5</v>
      </c>
      <c r="AJ410">
        <v>290</v>
      </c>
      <c r="AL410">
        <v>15</v>
      </c>
      <c r="AM410">
        <v>986</v>
      </c>
      <c r="AN410">
        <v>8.0440000000000005</v>
      </c>
      <c r="AO410">
        <v>-12.478</v>
      </c>
      <c r="AP410">
        <v>2117</v>
      </c>
      <c r="AQ410">
        <v>2118</v>
      </c>
      <c r="AT410">
        <v>1.24</v>
      </c>
      <c r="AU410">
        <v>1.24</v>
      </c>
      <c r="AW410">
        <v>2.15</v>
      </c>
      <c r="AX410">
        <v>2.15</v>
      </c>
      <c r="BD410">
        <v>0.71</v>
      </c>
      <c r="BE410">
        <v>7</v>
      </c>
      <c r="BF410" t="s">
        <v>1597</v>
      </c>
      <c r="BG410" t="s">
        <v>4393</v>
      </c>
      <c r="BH410">
        <v>415</v>
      </c>
      <c r="BI410" t="s">
        <v>7810</v>
      </c>
      <c r="BJ410" t="s">
        <v>7773</v>
      </c>
      <c r="BK410">
        <v>415</v>
      </c>
      <c r="BL410">
        <v>1940</v>
      </c>
      <c r="BS410">
        <v>13</v>
      </c>
      <c r="BT410">
        <v>0.66</v>
      </c>
      <c r="BU410">
        <v>0.57999999999999996</v>
      </c>
      <c r="BV410">
        <v>0.57999999999999996</v>
      </c>
      <c r="BW410">
        <v>42.767246100000001</v>
      </c>
      <c r="BX410">
        <v>-82.037632810000005</v>
      </c>
      <c r="BY410">
        <v>4735490.41</v>
      </c>
      <c r="BZ410">
        <v>201.53</v>
      </c>
      <c r="CA410">
        <v>298.7</v>
      </c>
      <c r="CB410" t="s">
        <v>7490</v>
      </c>
      <c r="CC410">
        <v>7</v>
      </c>
      <c r="CD410">
        <v>10</v>
      </c>
      <c r="CE410">
        <v>12</v>
      </c>
      <c r="CF410">
        <v>12</v>
      </c>
      <c r="CG410" t="s">
        <v>5672</v>
      </c>
      <c r="CH410">
        <v>414</v>
      </c>
      <c r="CI410" t="s">
        <v>3710</v>
      </c>
      <c r="CJ410" t="s">
        <v>8656</v>
      </c>
      <c r="CK410">
        <v>5.56</v>
      </c>
      <c r="CL410">
        <v>1.9</v>
      </c>
      <c r="CM410" t="s">
        <v>4393</v>
      </c>
      <c r="CO410" t="str">
        <f>VLOOKUP(CM410,AutoSCAN_ORG!B415:CF2930,1,FALSE)</f>
        <v>AS00-0001181</v>
      </c>
      <c r="CP410">
        <f>VLOOKUP($CM410,AutoSCAN_ORG!$B$1:$CF$2516,2,FALSE)</f>
        <v>1930.9449999999999</v>
      </c>
      <c r="CQ410">
        <f>VLOOKUP($CM410,AutoSCAN_ORG!$B$1:$CF$2516,3,FALSE)</f>
        <v>8</v>
      </c>
      <c r="CR410">
        <f>VLOOKUP($CM410,AutoSCAN_ORG!$B$1:$CF$2516,4,FALSE)</f>
        <v>57.293999999999997</v>
      </c>
      <c r="CS410">
        <f>VLOOKUP($CM410,AutoSCAN_ORG!$B$1:$CF$2516,5,FALSE)</f>
        <v>6.2949999999999999</v>
      </c>
      <c r="CT410" t="str">
        <f>VLOOKUP($CM410,AutoSCAN_ORG!$B$1:$CF$2516,6,FALSE)</f>
        <v>SWFE-MIFE</v>
      </c>
      <c r="CU410">
        <f>VLOOKUP($CM410,AutoSCAN_ORG!$B$1:$CF$2516,7,FALSE)</f>
        <v>0</v>
      </c>
      <c r="CV410" t="str">
        <f>VLOOKUP($CM410,AutoSCAN_ORG!$B$1:$CF$2516,69,FALSE)</f>
        <v>keep</v>
      </c>
      <c r="CW410">
        <f>VLOOKUP($CM410,AutoSCAN_ORG!$B$1:$CF$2516,70,FALSE)</f>
        <v>0</v>
      </c>
      <c r="CX410" t="str">
        <f>VLOOKUP($CM410,AutoSCAN_ORG!$B$1:$CF$2516,71,FALSE)</f>
        <v>Y</v>
      </c>
      <c r="CZ410">
        <f>VLOOKUP($CM410,AutoSCAN_ORG!$B$1:$CF$2516,73,FALSE)</f>
        <v>0</v>
      </c>
      <c r="DA410">
        <f>VLOOKUP($CM410,AutoSCAN_ORG!$B$1:$CF$2516,74,FALSE)</f>
        <v>0</v>
      </c>
      <c r="DB410">
        <f>VLOOKUP($CM410,AutoSCAN_ORG!$B$1:$CF$2516,75,FALSE)</f>
        <v>0</v>
      </c>
      <c r="DC410">
        <f>VLOOKUP($CM410,AutoSCAN_ORG!$B$1:$CF$2516,76,FALSE)</f>
        <v>0</v>
      </c>
      <c r="DD410" t="str">
        <f>VLOOKUP($CM410,AutoSCAN_ORG!$B$1:$CF$2516,77,FALSE)</f>
        <v>conf.class</v>
      </c>
      <c r="DF410">
        <f>VLOOKUP($CM410,AutoSCAN_ORG!$B$1:$CF$2516,79,FALSE)</f>
        <v>12.84</v>
      </c>
      <c r="DG410">
        <f>VLOOKUP($CM410,AutoSCAN_ORG!$B$1:$CF$2516,80,FALSE)</f>
        <v>12.84</v>
      </c>
      <c r="DH410">
        <f>VLOOKUP($CM410,AutoSCAN_ORG!$B$1:$CF$2516,81,FALSE)</f>
        <v>3.2000000000000001E-2</v>
      </c>
      <c r="DI410">
        <f>VLOOKUP($CM410,AutoSCAN_ORG!$B$1:$CF$2516,82,FALSE)</f>
        <v>5.8999999999999997E-2</v>
      </c>
      <c r="DJ410">
        <f>VLOOKUP($CM410,AutoSCAN_ORG!$B$1:$CF$2516,83,FALSE)</f>
        <v>0.45300000000000001</v>
      </c>
    </row>
    <row r="411" spans="2:114" x14ac:dyDescent="0.35">
      <c r="B411" t="s">
        <v>4407</v>
      </c>
      <c r="C411">
        <v>416</v>
      </c>
      <c r="D411" t="s">
        <v>7778</v>
      </c>
      <c r="E411">
        <v>640</v>
      </c>
      <c r="F411">
        <v>1972.732</v>
      </c>
      <c r="G411">
        <v>10</v>
      </c>
      <c r="H411" t="s">
        <v>7782</v>
      </c>
      <c r="I411" t="s">
        <v>7773</v>
      </c>
      <c r="J411" t="s">
        <v>7797</v>
      </c>
      <c r="K411">
        <v>12</v>
      </c>
      <c r="L411">
        <v>0.69</v>
      </c>
      <c r="M411">
        <v>27</v>
      </c>
      <c r="N411">
        <v>16</v>
      </c>
      <c r="O411" t="s">
        <v>7587</v>
      </c>
      <c r="R411" t="s">
        <v>7805</v>
      </c>
      <c r="S411" t="s">
        <v>7774</v>
      </c>
      <c r="T411" t="s">
        <v>7222</v>
      </c>
      <c r="U411" t="s">
        <v>7598</v>
      </c>
      <c r="V411" t="s">
        <v>7598</v>
      </c>
      <c r="W411">
        <v>5.56</v>
      </c>
      <c r="X411" t="s">
        <v>7918</v>
      </c>
      <c r="Y411">
        <v>1.7</v>
      </c>
      <c r="Z411" t="s">
        <v>7774</v>
      </c>
      <c r="AA411" t="s">
        <v>7788</v>
      </c>
      <c r="AB411" t="s">
        <v>7774</v>
      </c>
      <c r="AC411">
        <v>10</v>
      </c>
      <c r="AD411">
        <v>10</v>
      </c>
      <c r="AE411">
        <v>12</v>
      </c>
      <c r="AF411" t="s">
        <v>5753</v>
      </c>
      <c r="AG411">
        <v>42.766867789999999</v>
      </c>
      <c r="AH411">
        <v>-82.037647320000005</v>
      </c>
      <c r="AI411">
        <v>201.8</v>
      </c>
      <c r="AJ411">
        <v>290</v>
      </c>
      <c r="AL411">
        <v>15</v>
      </c>
      <c r="AM411">
        <v>986</v>
      </c>
      <c r="AN411">
        <v>0.318</v>
      </c>
      <c r="AO411">
        <v>256.49299999999999</v>
      </c>
      <c r="AP411">
        <v>2083</v>
      </c>
      <c r="AQ411">
        <v>2089</v>
      </c>
      <c r="AT411">
        <v>1.22</v>
      </c>
      <c r="AU411">
        <v>1.22</v>
      </c>
      <c r="AW411">
        <v>2.12</v>
      </c>
      <c r="AX411">
        <v>2.11</v>
      </c>
      <c r="BD411">
        <v>0.69</v>
      </c>
      <c r="BE411">
        <v>27</v>
      </c>
      <c r="BF411" t="s">
        <v>1609</v>
      </c>
      <c r="BG411" t="s">
        <v>4407</v>
      </c>
      <c r="BH411">
        <v>416</v>
      </c>
      <c r="BI411" t="s">
        <v>7797</v>
      </c>
      <c r="BJ411" t="s">
        <v>7773</v>
      </c>
      <c r="BK411">
        <v>416</v>
      </c>
      <c r="BL411">
        <v>2000</v>
      </c>
      <c r="BS411">
        <v>13</v>
      </c>
      <c r="BT411">
        <v>0.66</v>
      </c>
      <c r="BU411">
        <v>0.59</v>
      </c>
      <c r="BV411">
        <v>0.59</v>
      </c>
      <c r="BW411">
        <v>42.766867789999999</v>
      </c>
      <c r="BX411">
        <v>-82.037647320000005</v>
      </c>
      <c r="BY411">
        <v>4735448.415</v>
      </c>
      <c r="BZ411">
        <v>201.81299999999999</v>
      </c>
      <c r="CA411">
        <v>210.8</v>
      </c>
      <c r="CB411" t="s">
        <v>7567</v>
      </c>
      <c r="CC411">
        <v>7</v>
      </c>
      <c r="CD411">
        <v>10</v>
      </c>
      <c r="CE411">
        <v>12</v>
      </c>
      <c r="CF411">
        <v>11</v>
      </c>
      <c r="CG411" t="s">
        <v>5752</v>
      </c>
      <c r="CH411">
        <v>414</v>
      </c>
      <c r="CI411" t="s">
        <v>3339</v>
      </c>
      <c r="CJ411" t="s">
        <v>8652</v>
      </c>
      <c r="CK411">
        <v>5.56</v>
      </c>
      <c r="CL411">
        <v>1.7</v>
      </c>
      <c r="CM411" t="s">
        <v>4407</v>
      </c>
      <c r="CO411" t="str">
        <f>VLOOKUP(CM411,AutoSCAN_ORG!B416:CF2931,1,FALSE)</f>
        <v>AS00-0001191</v>
      </c>
      <c r="CP411">
        <f>VLOOKUP($CM411,AutoSCAN_ORG!$B$1:$CF$2516,2,FALSE)</f>
        <v>1972.7090000000001</v>
      </c>
      <c r="CQ411">
        <f>VLOOKUP($CM411,AutoSCAN_ORG!$B$1:$CF$2516,3,FALSE)</f>
        <v>56.101999999999997</v>
      </c>
      <c r="CR411">
        <f>VLOOKUP($CM411,AutoSCAN_ORG!$B$1:$CF$2516,4,FALSE)</f>
        <v>141.006</v>
      </c>
      <c r="CS411">
        <f>VLOOKUP($CM411,AutoSCAN_ORG!$B$1:$CF$2516,5,FALSE)</f>
        <v>10.491</v>
      </c>
      <c r="CT411" t="str">
        <f>VLOOKUP($CM411,AutoSCAN_ORG!$B$1:$CF$2516,6,FALSE)</f>
        <v>MELO-MIFE</v>
      </c>
      <c r="CU411">
        <f>VLOOKUP($CM411,AutoSCAN_ORG!$B$1:$CF$2516,7,FALSE)</f>
        <v>0</v>
      </c>
      <c r="CV411">
        <f>VLOOKUP($CM411,AutoSCAN_ORG!$B$1:$CF$2516,69,FALSE)</f>
        <v>0</v>
      </c>
      <c r="CW411">
        <f>VLOOKUP($CM411,AutoSCAN_ORG!$B$1:$CF$2516,70,FALSE)</f>
        <v>0</v>
      </c>
      <c r="CX411" t="str">
        <f>VLOOKUP($CM411,AutoSCAN_ORG!$B$1:$CF$2516,71,FALSE)</f>
        <v>Y</v>
      </c>
      <c r="CZ411">
        <f>VLOOKUP($CM411,AutoSCAN_ORG!$B$1:$CF$2516,73,FALSE)</f>
        <v>0</v>
      </c>
      <c r="DA411">
        <f>VLOOKUP($CM411,AutoSCAN_ORG!$B$1:$CF$2516,74,FALSE)</f>
        <v>0</v>
      </c>
      <c r="DB411">
        <f>VLOOKUP($CM411,AutoSCAN_ORG!$B$1:$CF$2516,75,FALSE)</f>
        <v>0</v>
      </c>
      <c r="DC411">
        <f>VLOOKUP($CM411,AutoSCAN_ORG!$B$1:$CF$2516,76,FALSE)</f>
        <v>0</v>
      </c>
      <c r="DD411">
        <f>VLOOKUP($CM411,AutoSCAN_ORG!$B$1:$CF$2516,77,FALSE)</f>
        <v>0</v>
      </c>
      <c r="DF411">
        <f>VLOOKUP($CM411,AutoSCAN_ORG!$B$1:$CF$2516,79,FALSE)</f>
        <v>12.47</v>
      </c>
      <c r="DG411">
        <f>VLOOKUP($CM411,AutoSCAN_ORG!$B$1:$CF$2516,80,FALSE)</f>
        <v>12.47</v>
      </c>
      <c r="DH411">
        <f>VLOOKUP($CM411,AutoSCAN_ORG!$B$1:$CF$2516,81,FALSE)</f>
        <v>0.01</v>
      </c>
      <c r="DI411">
        <f>VLOOKUP($CM411,AutoSCAN_ORG!$B$1:$CF$2516,82,FALSE)</f>
        <v>1.6E-2</v>
      </c>
      <c r="DJ411">
        <f>VLOOKUP($CM411,AutoSCAN_ORG!$B$1:$CF$2516,83,FALSE)</f>
        <v>0.77600000000000002</v>
      </c>
    </row>
    <row r="412" spans="2:114" x14ac:dyDescent="0.35">
      <c r="B412" t="s">
        <v>4408</v>
      </c>
      <c r="C412">
        <v>417</v>
      </c>
      <c r="D412" t="s">
        <v>7778</v>
      </c>
      <c r="E412">
        <v>641</v>
      </c>
      <c r="F412">
        <v>1973.914</v>
      </c>
      <c r="G412">
        <v>10</v>
      </c>
      <c r="H412" t="s">
        <v>7782</v>
      </c>
      <c r="I412" t="s">
        <v>7773</v>
      </c>
      <c r="J412" t="s">
        <v>7797</v>
      </c>
      <c r="K412">
        <v>14</v>
      </c>
      <c r="L412">
        <v>0.77</v>
      </c>
      <c r="M412">
        <v>26</v>
      </c>
      <c r="N412">
        <v>13</v>
      </c>
      <c r="O412" t="s">
        <v>7919</v>
      </c>
      <c r="R412" t="s">
        <v>7805</v>
      </c>
      <c r="S412" t="s">
        <v>7774</v>
      </c>
      <c r="T412" t="s">
        <v>7222</v>
      </c>
      <c r="U412" t="s">
        <v>7598</v>
      </c>
      <c r="V412" t="s">
        <v>7598</v>
      </c>
      <c r="W412">
        <v>5.56</v>
      </c>
      <c r="X412" t="s">
        <v>7918</v>
      </c>
      <c r="Y412">
        <v>1.8</v>
      </c>
      <c r="Z412" t="s">
        <v>7774</v>
      </c>
      <c r="AA412" t="s">
        <v>7879</v>
      </c>
      <c r="AB412" t="s">
        <v>7774</v>
      </c>
      <c r="AC412">
        <v>15</v>
      </c>
      <c r="AD412">
        <v>10</v>
      </c>
      <c r="AE412">
        <v>12</v>
      </c>
      <c r="AF412" t="s">
        <v>5753</v>
      </c>
      <c r="AG412">
        <v>42.766857080000001</v>
      </c>
      <c r="AH412">
        <v>-82.037647770000007</v>
      </c>
      <c r="AI412">
        <v>201.8</v>
      </c>
      <c r="AJ412">
        <v>290</v>
      </c>
      <c r="AL412">
        <v>15</v>
      </c>
      <c r="AM412">
        <v>986</v>
      </c>
      <c r="AN412">
        <v>1.5</v>
      </c>
      <c r="AO412">
        <v>251.37799999999999</v>
      </c>
      <c r="AP412">
        <v>2081</v>
      </c>
      <c r="AQ412">
        <v>2088</v>
      </c>
      <c r="AT412">
        <v>1.22</v>
      </c>
      <c r="AU412">
        <v>1.22</v>
      </c>
      <c r="AW412">
        <v>2.12</v>
      </c>
      <c r="AX412">
        <v>2.11</v>
      </c>
      <c r="BD412">
        <v>0.77</v>
      </c>
      <c r="BE412">
        <v>26</v>
      </c>
      <c r="BF412" t="s">
        <v>1610</v>
      </c>
      <c r="BG412" t="s">
        <v>4408</v>
      </c>
      <c r="BH412">
        <v>417</v>
      </c>
      <c r="BI412" t="s">
        <v>7797</v>
      </c>
      <c r="BJ412" t="s">
        <v>7773</v>
      </c>
      <c r="BK412">
        <v>417</v>
      </c>
      <c r="BL412">
        <v>2000</v>
      </c>
      <c r="BS412">
        <v>13</v>
      </c>
      <c r="BT412">
        <v>0.66</v>
      </c>
      <c r="BU412">
        <v>0.59</v>
      </c>
      <c r="BV412">
        <v>0.59</v>
      </c>
      <c r="BW412">
        <v>42.766857080000001</v>
      </c>
      <c r="BX412">
        <v>-82.037647770000007</v>
      </c>
      <c r="BY412">
        <v>4735447.2259999998</v>
      </c>
      <c r="BZ412">
        <v>201.82</v>
      </c>
      <c r="CA412">
        <v>214.2</v>
      </c>
      <c r="CB412" t="s">
        <v>7587</v>
      </c>
      <c r="CC412">
        <v>7</v>
      </c>
      <c r="CD412">
        <v>10</v>
      </c>
      <c r="CE412">
        <v>12</v>
      </c>
      <c r="CF412">
        <v>11</v>
      </c>
      <c r="CG412" t="s">
        <v>5752</v>
      </c>
      <c r="CH412">
        <v>414</v>
      </c>
      <c r="CI412" t="s">
        <v>3339</v>
      </c>
      <c r="CJ412" t="s">
        <v>8652</v>
      </c>
      <c r="CK412">
        <v>5.56</v>
      </c>
      <c r="CL412">
        <v>1.8</v>
      </c>
      <c r="CM412" t="s">
        <v>4408</v>
      </c>
      <c r="CO412" t="str">
        <f>VLOOKUP(CM412,AutoSCAN_ORG!B417:CF2932,1,FALSE)</f>
        <v>AS00-0001192</v>
      </c>
      <c r="CP412">
        <f>VLOOKUP($CM412,AutoSCAN_ORG!$B$1:$CF$2516,2,FALSE)</f>
        <v>1973.8989999999999</v>
      </c>
      <c r="CQ412">
        <f>VLOOKUP($CM412,AutoSCAN_ORG!$B$1:$CF$2516,3,FALSE)</f>
        <v>28.564</v>
      </c>
      <c r="CR412">
        <f>VLOOKUP($CM412,AutoSCAN_ORG!$B$1:$CF$2516,4,FALSE)</f>
        <v>138.93</v>
      </c>
      <c r="CS412">
        <f>VLOOKUP($CM412,AutoSCAN_ORG!$B$1:$CF$2516,5,FALSE)</f>
        <v>9.6010000000000009</v>
      </c>
      <c r="CT412" t="str">
        <f>VLOOKUP($CM412,AutoSCAN_ORG!$B$1:$CF$2516,6,FALSE)</f>
        <v>MELO-MIFE</v>
      </c>
      <c r="CU412">
        <f>VLOOKUP($CM412,AutoSCAN_ORG!$B$1:$CF$2516,7,FALSE)</f>
        <v>0</v>
      </c>
      <c r="CV412">
        <f>VLOOKUP($CM412,AutoSCAN_ORG!$B$1:$CF$2516,69,FALSE)</f>
        <v>0</v>
      </c>
      <c r="CW412">
        <f>VLOOKUP($CM412,AutoSCAN_ORG!$B$1:$CF$2516,70,FALSE)</f>
        <v>0</v>
      </c>
      <c r="CX412" t="str">
        <f>VLOOKUP($CM412,AutoSCAN_ORG!$B$1:$CF$2516,71,FALSE)</f>
        <v>Y</v>
      </c>
      <c r="CZ412">
        <f>VLOOKUP($CM412,AutoSCAN_ORG!$B$1:$CF$2516,73,FALSE)</f>
        <v>0</v>
      </c>
      <c r="DA412">
        <f>VLOOKUP($CM412,AutoSCAN_ORG!$B$1:$CF$2516,74,FALSE)</f>
        <v>0</v>
      </c>
      <c r="DB412">
        <f>VLOOKUP($CM412,AutoSCAN_ORG!$B$1:$CF$2516,75,FALSE)</f>
        <v>0</v>
      </c>
      <c r="DC412">
        <f>VLOOKUP($CM412,AutoSCAN_ORG!$B$1:$CF$2516,76,FALSE)</f>
        <v>0</v>
      </c>
      <c r="DD412">
        <f>VLOOKUP($CM412,AutoSCAN_ORG!$B$1:$CF$2516,77,FALSE)</f>
        <v>0</v>
      </c>
      <c r="DF412">
        <f>VLOOKUP($CM412,AutoSCAN_ORG!$B$1:$CF$2516,79,FALSE)</f>
        <v>13.93</v>
      </c>
      <c r="DG412">
        <f>VLOOKUP($CM412,AutoSCAN_ORG!$B$1:$CF$2516,80,FALSE)</f>
        <v>13.93</v>
      </c>
      <c r="DH412">
        <f>VLOOKUP($CM412,AutoSCAN_ORG!$B$1:$CF$2516,81,FALSE)</f>
        <v>0.01</v>
      </c>
      <c r="DI412">
        <f>VLOOKUP($CM412,AutoSCAN_ORG!$B$1:$CF$2516,82,FALSE)</f>
        <v>1.7000000000000001E-2</v>
      </c>
      <c r="DJ412">
        <f>VLOOKUP($CM412,AutoSCAN_ORG!$B$1:$CF$2516,83,FALSE)</f>
        <v>0.81599999999999995</v>
      </c>
    </row>
    <row r="413" spans="2:114" x14ac:dyDescent="0.35">
      <c r="B413" t="s">
        <v>4409</v>
      </c>
      <c r="C413">
        <v>418</v>
      </c>
      <c r="D413" t="s">
        <v>7778</v>
      </c>
      <c r="E413">
        <v>642</v>
      </c>
      <c r="F413">
        <v>1975.1320000000001</v>
      </c>
      <c r="G413">
        <v>10</v>
      </c>
      <c r="H413" t="s">
        <v>7782</v>
      </c>
      <c r="I413" t="s">
        <v>7773</v>
      </c>
      <c r="J413" t="s">
        <v>7797</v>
      </c>
      <c r="K413">
        <v>13</v>
      </c>
      <c r="L413">
        <v>0.75</v>
      </c>
      <c r="M413">
        <v>39</v>
      </c>
      <c r="N413">
        <v>16</v>
      </c>
      <c r="O413" t="s">
        <v>7920</v>
      </c>
      <c r="R413" t="s">
        <v>7805</v>
      </c>
      <c r="S413" t="s">
        <v>7774</v>
      </c>
      <c r="T413" t="s">
        <v>7222</v>
      </c>
      <c r="U413" t="s">
        <v>7598</v>
      </c>
      <c r="V413" t="s">
        <v>7598</v>
      </c>
      <c r="W413">
        <v>5.56</v>
      </c>
      <c r="X413" t="s">
        <v>7918</v>
      </c>
      <c r="Y413">
        <v>1.8</v>
      </c>
      <c r="Z413" t="s">
        <v>7774</v>
      </c>
      <c r="AA413" t="s">
        <v>7879</v>
      </c>
      <c r="AB413" t="s">
        <v>7774</v>
      </c>
      <c r="AC413">
        <v>15</v>
      </c>
      <c r="AD413">
        <v>10</v>
      </c>
      <c r="AE413">
        <v>12</v>
      </c>
      <c r="AF413" t="s">
        <v>5753</v>
      </c>
      <c r="AG413">
        <v>42.766846100000002</v>
      </c>
      <c r="AH413">
        <v>-82.037648230000002</v>
      </c>
      <c r="AI413">
        <v>201.8</v>
      </c>
      <c r="AJ413">
        <v>290</v>
      </c>
      <c r="AL413">
        <v>15</v>
      </c>
      <c r="AM413">
        <v>986</v>
      </c>
      <c r="AN413">
        <v>2.7120000000000002</v>
      </c>
      <c r="AO413">
        <v>255.23</v>
      </c>
      <c r="AP413">
        <v>2051</v>
      </c>
      <c r="AQ413">
        <v>2063</v>
      </c>
      <c r="AT413">
        <v>1.2</v>
      </c>
      <c r="AU413">
        <v>1.2</v>
      </c>
      <c r="AW413">
        <v>2.09</v>
      </c>
      <c r="AX413">
        <v>2.08</v>
      </c>
      <c r="BD413">
        <v>0.75</v>
      </c>
      <c r="BE413">
        <v>39</v>
      </c>
      <c r="BF413" t="s">
        <v>1611</v>
      </c>
      <c r="BG413" t="s">
        <v>4409</v>
      </c>
      <c r="BH413">
        <v>418</v>
      </c>
      <c r="BI413" t="s">
        <v>7797</v>
      </c>
      <c r="BJ413" t="s">
        <v>7773</v>
      </c>
      <c r="BK413">
        <v>418</v>
      </c>
      <c r="BL413">
        <v>2000</v>
      </c>
      <c r="BS413">
        <v>13</v>
      </c>
      <c r="BT413">
        <v>0.67</v>
      </c>
      <c r="BU413">
        <v>0.6</v>
      </c>
      <c r="BV413">
        <v>0.6</v>
      </c>
      <c r="BW413">
        <v>42.766846100000002</v>
      </c>
      <c r="BX413">
        <v>-82.037648230000002</v>
      </c>
      <c r="BY413">
        <v>4735446.0080000004</v>
      </c>
      <c r="BZ413">
        <v>201.82499999999999</v>
      </c>
      <c r="CA413">
        <v>211.3</v>
      </c>
      <c r="CB413" t="s">
        <v>7338</v>
      </c>
      <c r="CC413">
        <v>7</v>
      </c>
      <c r="CD413">
        <v>10</v>
      </c>
      <c r="CE413">
        <v>11</v>
      </c>
      <c r="CF413">
        <v>11</v>
      </c>
      <c r="CG413" t="s">
        <v>5752</v>
      </c>
      <c r="CH413">
        <v>414</v>
      </c>
      <c r="CI413" t="s">
        <v>3339</v>
      </c>
      <c r="CJ413" t="s">
        <v>8652</v>
      </c>
      <c r="CK413">
        <v>5.56</v>
      </c>
      <c r="CL413">
        <v>1.8</v>
      </c>
      <c r="CM413" t="s">
        <v>4409</v>
      </c>
      <c r="CO413" t="str">
        <f>VLOOKUP(CM413,AutoSCAN_ORG!B418:CF2933,1,FALSE)</f>
        <v>AS00-0001193</v>
      </c>
      <c r="CP413">
        <f>VLOOKUP($CM413,AutoSCAN_ORG!$B$1:$CF$2516,2,FALSE)</f>
        <v>1975.1110000000001</v>
      </c>
      <c r="CQ413">
        <f>VLOOKUP($CM413,AutoSCAN_ORG!$B$1:$CF$2516,3,FALSE)</f>
        <v>41.076999999999998</v>
      </c>
      <c r="CR413">
        <f>VLOOKUP($CM413,AutoSCAN_ORG!$B$1:$CF$2516,4,FALSE)</f>
        <v>139.33699999999999</v>
      </c>
      <c r="CS413">
        <f>VLOOKUP($CM413,AutoSCAN_ORG!$B$1:$CF$2516,5,FALSE)</f>
        <v>10.561999999999999</v>
      </c>
      <c r="CT413" t="str">
        <f>VLOOKUP($CM413,AutoSCAN_ORG!$B$1:$CF$2516,6,FALSE)</f>
        <v>MELO-MIFE</v>
      </c>
      <c r="CU413">
        <f>VLOOKUP($CM413,AutoSCAN_ORG!$B$1:$CF$2516,7,FALSE)</f>
        <v>0</v>
      </c>
      <c r="CV413">
        <f>VLOOKUP($CM413,AutoSCAN_ORG!$B$1:$CF$2516,69,FALSE)</f>
        <v>0</v>
      </c>
      <c r="CW413">
        <f>VLOOKUP($CM413,AutoSCAN_ORG!$B$1:$CF$2516,70,FALSE)</f>
        <v>0</v>
      </c>
      <c r="CX413" t="str">
        <f>VLOOKUP($CM413,AutoSCAN_ORG!$B$1:$CF$2516,71,FALSE)</f>
        <v>Y</v>
      </c>
      <c r="CZ413">
        <f>VLOOKUP($CM413,AutoSCAN_ORG!$B$1:$CF$2516,73,FALSE)</f>
        <v>0</v>
      </c>
      <c r="DA413">
        <f>VLOOKUP($CM413,AutoSCAN_ORG!$B$1:$CF$2516,74,FALSE)</f>
        <v>0</v>
      </c>
      <c r="DB413">
        <f>VLOOKUP($CM413,AutoSCAN_ORG!$B$1:$CF$2516,75,FALSE)</f>
        <v>0</v>
      </c>
      <c r="DC413">
        <f>VLOOKUP($CM413,AutoSCAN_ORG!$B$1:$CF$2516,76,FALSE)</f>
        <v>0</v>
      </c>
      <c r="DD413">
        <f>VLOOKUP($CM413,AutoSCAN_ORG!$B$1:$CF$2516,77,FALSE)</f>
        <v>0</v>
      </c>
      <c r="DF413">
        <f>VLOOKUP($CM413,AutoSCAN_ORG!$B$1:$CF$2516,79,FALSE)</f>
        <v>13.42</v>
      </c>
      <c r="DG413">
        <f>VLOOKUP($CM413,AutoSCAN_ORG!$B$1:$CF$2516,80,FALSE)</f>
        <v>13.42</v>
      </c>
      <c r="DH413">
        <f>VLOOKUP($CM413,AutoSCAN_ORG!$B$1:$CF$2516,81,FALSE)</f>
        <v>8.9999999999999993E-3</v>
      </c>
      <c r="DI413">
        <f>VLOOKUP($CM413,AutoSCAN_ORG!$B$1:$CF$2516,82,FALSE)</f>
        <v>1.6E-2</v>
      </c>
      <c r="DJ413">
        <f>VLOOKUP($CM413,AutoSCAN_ORG!$B$1:$CF$2516,83,FALSE)</f>
        <v>0.79400000000000004</v>
      </c>
    </row>
    <row r="414" spans="2:114" x14ac:dyDescent="0.35">
      <c r="B414" t="s">
        <v>4410</v>
      </c>
      <c r="C414">
        <v>419</v>
      </c>
      <c r="D414" t="s">
        <v>7778</v>
      </c>
      <c r="E414">
        <v>643</v>
      </c>
      <c r="F414">
        <v>1976.386</v>
      </c>
      <c r="G414">
        <v>10</v>
      </c>
      <c r="H414" t="s">
        <v>7782</v>
      </c>
      <c r="I414" t="s">
        <v>7773</v>
      </c>
      <c r="J414" t="s">
        <v>7797</v>
      </c>
      <c r="K414">
        <v>18</v>
      </c>
      <c r="L414">
        <v>0.99</v>
      </c>
      <c r="M414">
        <v>22</v>
      </c>
      <c r="N414">
        <v>12</v>
      </c>
      <c r="O414" t="s">
        <v>7587</v>
      </c>
      <c r="R414" t="s">
        <v>7805</v>
      </c>
      <c r="S414" t="s">
        <v>7774</v>
      </c>
      <c r="T414" t="s">
        <v>7222</v>
      </c>
      <c r="U414" t="s">
        <v>7598</v>
      </c>
      <c r="V414" t="s">
        <v>7598</v>
      </c>
      <c r="W414">
        <v>5.56</v>
      </c>
      <c r="X414" t="s">
        <v>7918</v>
      </c>
      <c r="Y414">
        <v>1.8</v>
      </c>
      <c r="Z414" t="s">
        <v>7774</v>
      </c>
      <c r="AA414" t="s">
        <v>7788</v>
      </c>
      <c r="AB414" t="s">
        <v>7774</v>
      </c>
      <c r="AC414">
        <v>10</v>
      </c>
      <c r="AD414">
        <v>10</v>
      </c>
      <c r="AE414">
        <v>12</v>
      </c>
      <c r="AF414" t="s">
        <v>5753</v>
      </c>
      <c r="AG414">
        <v>42.766834670000001</v>
      </c>
      <c r="AH414">
        <v>-82.037648709999999</v>
      </c>
      <c r="AI414">
        <v>201.8</v>
      </c>
      <c r="AJ414">
        <v>290</v>
      </c>
      <c r="AL414">
        <v>15</v>
      </c>
      <c r="AM414">
        <v>986</v>
      </c>
      <c r="AN414">
        <v>3.9740000000000002</v>
      </c>
      <c r="AO414">
        <v>258.81900000000002</v>
      </c>
      <c r="AP414">
        <v>2079</v>
      </c>
      <c r="AQ414">
        <v>2086</v>
      </c>
      <c r="AT414">
        <v>1.22</v>
      </c>
      <c r="AU414">
        <v>1.21</v>
      </c>
      <c r="AW414">
        <v>2.12</v>
      </c>
      <c r="AX414">
        <v>2.11</v>
      </c>
      <c r="BD414">
        <v>0.99</v>
      </c>
      <c r="BE414">
        <v>22</v>
      </c>
      <c r="BF414" t="s">
        <v>1612</v>
      </c>
      <c r="BG414" t="s">
        <v>4410</v>
      </c>
      <c r="BH414">
        <v>419</v>
      </c>
      <c r="BI414" t="s">
        <v>7797</v>
      </c>
      <c r="BJ414" t="s">
        <v>7773</v>
      </c>
      <c r="BK414">
        <v>419</v>
      </c>
      <c r="BL414">
        <v>2000</v>
      </c>
      <c r="BS414">
        <v>13</v>
      </c>
      <c r="BT414">
        <v>0.66</v>
      </c>
      <c r="BU414">
        <v>0.59</v>
      </c>
      <c r="BV414">
        <v>0.59</v>
      </c>
      <c r="BW414">
        <v>42.766834670000001</v>
      </c>
      <c r="BX414">
        <v>-82.037648709999999</v>
      </c>
      <c r="BY414">
        <v>4735444.7390000001</v>
      </c>
      <c r="BZ414">
        <v>201.833</v>
      </c>
      <c r="CA414">
        <v>211.6</v>
      </c>
      <c r="CB414" t="s">
        <v>7338</v>
      </c>
      <c r="CC414">
        <v>7</v>
      </c>
      <c r="CD414">
        <v>10</v>
      </c>
      <c r="CE414">
        <v>12</v>
      </c>
      <c r="CF414">
        <v>11</v>
      </c>
      <c r="CG414" t="s">
        <v>5752</v>
      </c>
      <c r="CH414">
        <v>414</v>
      </c>
      <c r="CI414" t="s">
        <v>3339</v>
      </c>
      <c r="CJ414" t="s">
        <v>8652</v>
      </c>
      <c r="CK414">
        <v>5.56</v>
      </c>
      <c r="CL414">
        <v>1.8</v>
      </c>
      <c r="CM414" t="s">
        <v>4410</v>
      </c>
      <c r="CO414" t="str">
        <f>VLOOKUP(CM414,AutoSCAN_ORG!B419:CF2934,1,FALSE)</f>
        <v>AS00-0001194</v>
      </c>
      <c r="CP414">
        <f>VLOOKUP($CM414,AutoSCAN_ORG!$B$1:$CF$2516,2,FALSE)</f>
        <v>1976.37</v>
      </c>
      <c r="CQ414">
        <f>VLOOKUP($CM414,AutoSCAN_ORG!$B$1:$CF$2516,3,FALSE)</f>
        <v>26.571999999999999</v>
      </c>
      <c r="CR414">
        <f>VLOOKUP($CM414,AutoSCAN_ORG!$B$1:$CF$2516,4,FALSE)</f>
        <v>144.786</v>
      </c>
      <c r="CS414">
        <f>VLOOKUP($CM414,AutoSCAN_ORG!$B$1:$CF$2516,5,FALSE)</f>
        <v>6.915</v>
      </c>
      <c r="CT414" t="str">
        <f>VLOOKUP($CM414,AutoSCAN_ORG!$B$1:$CF$2516,6,FALSE)</f>
        <v>MELO-MIFE</v>
      </c>
      <c r="CU414">
        <f>VLOOKUP($CM414,AutoSCAN_ORG!$B$1:$CF$2516,7,FALSE)</f>
        <v>0</v>
      </c>
      <c r="CV414">
        <f>VLOOKUP($CM414,AutoSCAN_ORG!$B$1:$CF$2516,69,FALSE)</f>
        <v>0</v>
      </c>
      <c r="CW414">
        <f>VLOOKUP($CM414,AutoSCAN_ORG!$B$1:$CF$2516,70,FALSE)</f>
        <v>0</v>
      </c>
      <c r="CX414" t="str">
        <f>VLOOKUP($CM414,AutoSCAN_ORG!$B$1:$CF$2516,71,FALSE)</f>
        <v>Y</v>
      </c>
      <c r="CZ414">
        <f>VLOOKUP($CM414,AutoSCAN_ORG!$B$1:$CF$2516,73,FALSE)</f>
        <v>0</v>
      </c>
      <c r="DA414">
        <f>VLOOKUP($CM414,AutoSCAN_ORG!$B$1:$CF$2516,74,FALSE)</f>
        <v>0</v>
      </c>
      <c r="DB414">
        <f>VLOOKUP($CM414,AutoSCAN_ORG!$B$1:$CF$2516,75,FALSE)</f>
        <v>0</v>
      </c>
      <c r="DC414">
        <f>VLOOKUP($CM414,AutoSCAN_ORG!$B$1:$CF$2516,76,FALSE)</f>
        <v>0</v>
      </c>
      <c r="DD414">
        <f>VLOOKUP($CM414,AutoSCAN_ORG!$B$1:$CF$2516,77,FALSE)</f>
        <v>0</v>
      </c>
      <c r="DF414">
        <f>VLOOKUP($CM414,AutoSCAN_ORG!$B$1:$CF$2516,79,FALSE)</f>
        <v>17.82</v>
      </c>
      <c r="DG414">
        <f>VLOOKUP($CM414,AutoSCAN_ORG!$B$1:$CF$2516,80,FALSE)</f>
        <v>17.82</v>
      </c>
      <c r="DH414">
        <f>VLOOKUP($CM414,AutoSCAN_ORG!$B$1:$CF$2516,81,FALSE)</f>
        <v>6.0000000000000001E-3</v>
      </c>
      <c r="DI414">
        <f>VLOOKUP($CM414,AutoSCAN_ORG!$B$1:$CF$2516,82,FALSE)</f>
        <v>1.4E-2</v>
      </c>
      <c r="DJ414">
        <f>VLOOKUP($CM414,AutoSCAN_ORG!$B$1:$CF$2516,83,FALSE)</f>
        <v>0.76200000000000001</v>
      </c>
    </row>
    <row r="415" spans="2:114" x14ac:dyDescent="0.35">
      <c r="B415" t="s">
        <v>4411</v>
      </c>
      <c r="C415">
        <v>420</v>
      </c>
      <c r="D415" t="s">
        <v>7778</v>
      </c>
      <c r="E415">
        <v>644</v>
      </c>
      <c r="F415">
        <v>1977.6310000000001</v>
      </c>
      <c r="G415">
        <v>10</v>
      </c>
      <c r="H415" t="s">
        <v>7782</v>
      </c>
      <c r="I415" t="s">
        <v>7773</v>
      </c>
      <c r="J415" t="s">
        <v>7797</v>
      </c>
      <c r="K415">
        <v>13</v>
      </c>
      <c r="L415">
        <v>0.73</v>
      </c>
      <c r="M415">
        <v>34</v>
      </c>
      <c r="N415">
        <v>25</v>
      </c>
      <c r="O415" t="s">
        <v>7902</v>
      </c>
      <c r="R415" t="s">
        <v>7805</v>
      </c>
      <c r="S415" t="s">
        <v>7774</v>
      </c>
      <c r="T415" t="s">
        <v>7222</v>
      </c>
      <c r="U415" t="s">
        <v>7598</v>
      </c>
      <c r="V415" t="s">
        <v>7598</v>
      </c>
      <c r="W415">
        <v>5.56</v>
      </c>
      <c r="X415" t="s">
        <v>7918</v>
      </c>
      <c r="Y415">
        <v>1.9</v>
      </c>
      <c r="Z415" t="s">
        <v>7774</v>
      </c>
      <c r="AA415" t="s">
        <v>7788</v>
      </c>
      <c r="AB415" t="s">
        <v>7774</v>
      </c>
      <c r="AC415">
        <v>10</v>
      </c>
      <c r="AD415">
        <v>10</v>
      </c>
      <c r="AE415">
        <v>12</v>
      </c>
      <c r="AF415" t="s">
        <v>5753</v>
      </c>
      <c r="AG415">
        <v>42.766823449999997</v>
      </c>
      <c r="AH415">
        <v>-82.037649189999996</v>
      </c>
      <c r="AI415">
        <v>201.8</v>
      </c>
      <c r="AJ415">
        <v>290</v>
      </c>
      <c r="AL415">
        <v>15</v>
      </c>
      <c r="AM415">
        <v>986</v>
      </c>
      <c r="AN415">
        <v>5.2140000000000004</v>
      </c>
      <c r="AO415">
        <v>254.589</v>
      </c>
      <c r="AP415">
        <v>2065</v>
      </c>
      <c r="AQ415">
        <v>2074</v>
      </c>
      <c r="AT415">
        <v>1.21</v>
      </c>
      <c r="AU415">
        <v>1.21</v>
      </c>
      <c r="AW415">
        <v>2.1</v>
      </c>
      <c r="AX415">
        <v>2.09</v>
      </c>
      <c r="BD415">
        <v>0.73</v>
      </c>
      <c r="BE415">
        <v>34</v>
      </c>
      <c r="BF415" t="s">
        <v>1613</v>
      </c>
      <c r="BG415" t="s">
        <v>4411</v>
      </c>
      <c r="BH415">
        <v>420</v>
      </c>
      <c r="BI415" t="s">
        <v>7797</v>
      </c>
      <c r="BJ415" t="s">
        <v>7773</v>
      </c>
      <c r="BK415">
        <v>420</v>
      </c>
      <c r="BL415">
        <v>2000</v>
      </c>
      <c r="BS415">
        <v>13</v>
      </c>
      <c r="BT415">
        <v>0.67</v>
      </c>
      <c r="BU415">
        <v>0.59</v>
      </c>
      <c r="BV415">
        <v>0.6</v>
      </c>
      <c r="BW415">
        <v>42.766823449999997</v>
      </c>
      <c r="BX415">
        <v>-82.037649189999996</v>
      </c>
      <c r="BY415">
        <v>4735443.4929999998</v>
      </c>
      <c r="BZ415">
        <v>201.84299999999999</v>
      </c>
      <c r="CA415">
        <v>207.7</v>
      </c>
      <c r="CB415" t="s">
        <v>7345</v>
      </c>
      <c r="CC415">
        <v>7</v>
      </c>
      <c r="CD415">
        <v>10</v>
      </c>
      <c r="CE415">
        <v>11</v>
      </c>
      <c r="CF415">
        <v>11</v>
      </c>
      <c r="CG415" t="s">
        <v>5752</v>
      </c>
      <c r="CH415">
        <v>414</v>
      </c>
      <c r="CI415" t="s">
        <v>3339</v>
      </c>
      <c r="CJ415" t="s">
        <v>8652</v>
      </c>
      <c r="CK415">
        <v>5.56</v>
      </c>
      <c r="CL415">
        <v>1.9</v>
      </c>
      <c r="CM415" t="s">
        <v>4411</v>
      </c>
      <c r="CO415" t="str">
        <f>VLOOKUP(CM415,AutoSCAN_ORG!B420:CF2935,1,FALSE)</f>
        <v>AS00-0001195</v>
      </c>
      <c r="CP415">
        <f>VLOOKUP($CM415,AutoSCAN_ORG!$B$1:$CF$2516,2,FALSE)</f>
        <v>1977.6120000000001</v>
      </c>
      <c r="CQ415">
        <f>VLOOKUP($CM415,AutoSCAN_ORG!$B$1:$CF$2516,3,FALSE)</f>
        <v>36.774999999999999</v>
      </c>
      <c r="CR415">
        <f>VLOOKUP($CM415,AutoSCAN_ORG!$B$1:$CF$2516,4,FALSE)</f>
        <v>139.46899999999999</v>
      </c>
      <c r="CS415">
        <f>VLOOKUP($CM415,AutoSCAN_ORG!$B$1:$CF$2516,5,FALSE)</f>
        <v>14.32</v>
      </c>
      <c r="CT415" t="str">
        <f>VLOOKUP($CM415,AutoSCAN_ORG!$B$1:$CF$2516,6,FALSE)</f>
        <v>MELO-MIFE</v>
      </c>
      <c r="CU415">
        <f>VLOOKUP($CM415,AutoSCAN_ORG!$B$1:$CF$2516,7,FALSE)</f>
        <v>0</v>
      </c>
      <c r="CV415">
        <f>VLOOKUP($CM415,AutoSCAN_ORG!$B$1:$CF$2516,69,FALSE)</f>
        <v>0</v>
      </c>
      <c r="CW415">
        <f>VLOOKUP($CM415,AutoSCAN_ORG!$B$1:$CF$2516,70,FALSE)</f>
        <v>0</v>
      </c>
      <c r="CX415" t="str">
        <f>VLOOKUP($CM415,AutoSCAN_ORG!$B$1:$CF$2516,71,FALSE)</f>
        <v>Y</v>
      </c>
      <c r="CZ415">
        <f>VLOOKUP($CM415,AutoSCAN_ORG!$B$1:$CF$2516,73,FALSE)</f>
        <v>0</v>
      </c>
      <c r="DA415">
        <f>VLOOKUP($CM415,AutoSCAN_ORG!$B$1:$CF$2516,74,FALSE)</f>
        <v>0</v>
      </c>
      <c r="DB415">
        <f>VLOOKUP($CM415,AutoSCAN_ORG!$B$1:$CF$2516,75,FALSE)</f>
        <v>0</v>
      </c>
      <c r="DC415">
        <f>VLOOKUP($CM415,AutoSCAN_ORG!$B$1:$CF$2516,76,FALSE)</f>
        <v>0</v>
      </c>
      <c r="DD415">
        <f>VLOOKUP($CM415,AutoSCAN_ORG!$B$1:$CF$2516,77,FALSE)</f>
        <v>0</v>
      </c>
      <c r="DF415">
        <f>VLOOKUP($CM415,AutoSCAN_ORG!$B$1:$CF$2516,79,FALSE)</f>
        <v>13.19</v>
      </c>
      <c r="DG415">
        <f>VLOOKUP($CM415,AutoSCAN_ORG!$B$1:$CF$2516,80,FALSE)</f>
        <v>13.19</v>
      </c>
      <c r="DH415">
        <f>VLOOKUP($CM415,AutoSCAN_ORG!$B$1:$CF$2516,81,FALSE)</f>
        <v>7.0000000000000001E-3</v>
      </c>
      <c r="DI415">
        <f>VLOOKUP($CM415,AutoSCAN_ORG!$B$1:$CF$2516,82,FALSE)</f>
        <v>1.2999999999999999E-2</v>
      </c>
      <c r="DJ415">
        <f>VLOOKUP($CM415,AutoSCAN_ORG!$B$1:$CF$2516,83,FALSE)</f>
        <v>0.82099999999999995</v>
      </c>
    </row>
    <row r="416" spans="2:114" x14ac:dyDescent="0.35">
      <c r="B416" t="s">
        <v>4412</v>
      </c>
      <c r="C416">
        <v>421</v>
      </c>
      <c r="D416" t="s">
        <v>7778</v>
      </c>
      <c r="E416">
        <v>645</v>
      </c>
      <c r="F416">
        <v>1978.874</v>
      </c>
      <c r="G416">
        <v>10</v>
      </c>
      <c r="H416" t="s">
        <v>7782</v>
      </c>
      <c r="I416" t="s">
        <v>7773</v>
      </c>
      <c r="J416" t="s">
        <v>7797</v>
      </c>
      <c r="K416">
        <v>17</v>
      </c>
      <c r="L416">
        <v>0.96</v>
      </c>
      <c r="M416">
        <v>36</v>
      </c>
      <c r="N416">
        <v>24</v>
      </c>
      <c r="O416" t="s">
        <v>7921</v>
      </c>
      <c r="R416" t="s">
        <v>7805</v>
      </c>
      <c r="S416" t="s">
        <v>7774</v>
      </c>
      <c r="T416" t="s">
        <v>7222</v>
      </c>
      <c r="U416" t="s">
        <v>7598</v>
      </c>
      <c r="V416" t="s">
        <v>7598</v>
      </c>
      <c r="W416">
        <v>5.56</v>
      </c>
      <c r="X416" t="s">
        <v>7918</v>
      </c>
      <c r="Y416">
        <v>1.8</v>
      </c>
      <c r="Z416" t="s">
        <v>7774</v>
      </c>
      <c r="AA416" t="s">
        <v>7788</v>
      </c>
      <c r="AB416" t="s">
        <v>7774</v>
      </c>
      <c r="AC416">
        <v>10</v>
      </c>
      <c r="AD416">
        <v>10</v>
      </c>
      <c r="AE416">
        <v>12</v>
      </c>
      <c r="AF416" t="s">
        <v>5753</v>
      </c>
      <c r="AG416">
        <v>42.766812209999998</v>
      </c>
      <c r="AH416">
        <v>-82.037649669999993</v>
      </c>
      <c r="AI416">
        <v>201.9</v>
      </c>
      <c r="AJ416">
        <v>290</v>
      </c>
      <c r="AL416">
        <v>15</v>
      </c>
      <c r="AM416">
        <v>986</v>
      </c>
      <c r="AN416">
        <v>6.4550000000000001</v>
      </c>
      <c r="AO416">
        <v>246.941</v>
      </c>
      <c r="AP416">
        <v>2038</v>
      </c>
      <c r="AQ416">
        <v>2052</v>
      </c>
      <c r="AT416">
        <v>1.2</v>
      </c>
      <c r="AU416">
        <v>1.19</v>
      </c>
      <c r="AW416">
        <v>2.08</v>
      </c>
      <c r="AX416">
        <v>2.0699999999999998</v>
      </c>
      <c r="BD416">
        <v>0.96</v>
      </c>
      <c r="BE416">
        <v>36</v>
      </c>
      <c r="BF416" t="s">
        <v>1614</v>
      </c>
      <c r="BG416" t="s">
        <v>4412</v>
      </c>
      <c r="BH416">
        <v>421</v>
      </c>
      <c r="BI416" t="s">
        <v>7797</v>
      </c>
      <c r="BJ416" t="s">
        <v>7773</v>
      </c>
      <c r="BK416">
        <v>421</v>
      </c>
      <c r="BL416">
        <v>2000</v>
      </c>
      <c r="BS416">
        <v>13</v>
      </c>
      <c r="BT416">
        <v>0.67</v>
      </c>
      <c r="BU416">
        <v>0.6</v>
      </c>
      <c r="BV416">
        <v>0.61</v>
      </c>
      <c r="BW416">
        <v>42.766812209999998</v>
      </c>
      <c r="BX416">
        <v>-82.037649669999993</v>
      </c>
      <c r="BY416">
        <v>4735442.2450000001</v>
      </c>
      <c r="BZ416">
        <v>201.857</v>
      </c>
      <c r="CA416">
        <v>211.2</v>
      </c>
      <c r="CB416" t="s">
        <v>7567</v>
      </c>
      <c r="CC416">
        <v>7</v>
      </c>
      <c r="CD416">
        <v>10</v>
      </c>
      <c r="CE416">
        <v>11</v>
      </c>
      <c r="CF416">
        <v>11</v>
      </c>
      <c r="CG416" t="s">
        <v>5752</v>
      </c>
      <c r="CH416">
        <v>414</v>
      </c>
      <c r="CI416" t="s">
        <v>3339</v>
      </c>
      <c r="CJ416" t="s">
        <v>8652</v>
      </c>
      <c r="CK416">
        <v>5.56</v>
      </c>
      <c r="CL416">
        <v>1.9</v>
      </c>
      <c r="CM416" t="s">
        <v>4412</v>
      </c>
      <c r="CO416" t="str">
        <f>VLOOKUP(CM416,AutoSCAN_ORG!B421:CF2936,1,FALSE)</f>
        <v>AS00-0001196</v>
      </c>
      <c r="CP416">
        <f>VLOOKUP($CM416,AutoSCAN_ORG!$B$1:$CF$2516,2,FALSE)</f>
        <v>1978.8610000000001</v>
      </c>
      <c r="CQ416">
        <f>VLOOKUP($CM416,AutoSCAN_ORG!$B$1:$CF$2516,3,FALSE)</f>
        <v>27.928999999999998</v>
      </c>
      <c r="CR416">
        <f>VLOOKUP($CM416,AutoSCAN_ORG!$B$1:$CF$2516,4,FALSE)</f>
        <v>139.535</v>
      </c>
      <c r="CS416">
        <f>VLOOKUP($CM416,AutoSCAN_ORG!$B$1:$CF$2516,5,FALSE)</f>
        <v>10.39</v>
      </c>
      <c r="CT416" t="str">
        <f>VLOOKUP($CM416,AutoSCAN_ORG!$B$1:$CF$2516,6,FALSE)</f>
        <v>MELO-MIFE</v>
      </c>
      <c r="CU416">
        <f>VLOOKUP($CM416,AutoSCAN_ORG!$B$1:$CF$2516,7,FALSE)</f>
        <v>0</v>
      </c>
      <c r="CV416">
        <f>VLOOKUP($CM416,AutoSCAN_ORG!$B$1:$CF$2516,69,FALSE)</f>
        <v>0</v>
      </c>
      <c r="CW416">
        <f>VLOOKUP($CM416,AutoSCAN_ORG!$B$1:$CF$2516,70,FALSE)</f>
        <v>0</v>
      </c>
      <c r="CX416" t="str">
        <f>VLOOKUP($CM416,AutoSCAN_ORG!$B$1:$CF$2516,71,FALSE)</f>
        <v>Y</v>
      </c>
      <c r="CZ416">
        <f>VLOOKUP($CM416,AutoSCAN_ORG!$B$1:$CF$2516,73,FALSE)</f>
        <v>0</v>
      </c>
      <c r="DA416">
        <f>VLOOKUP($CM416,AutoSCAN_ORG!$B$1:$CF$2516,74,FALSE)</f>
        <v>0</v>
      </c>
      <c r="DB416">
        <f>VLOOKUP($CM416,AutoSCAN_ORG!$B$1:$CF$2516,75,FALSE)</f>
        <v>0</v>
      </c>
      <c r="DC416">
        <f>VLOOKUP($CM416,AutoSCAN_ORG!$B$1:$CF$2516,76,FALSE)</f>
        <v>0</v>
      </c>
      <c r="DD416">
        <f>VLOOKUP($CM416,AutoSCAN_ORG!$B$1:$CF$2516,77,FALSE)</f>
        <v>0</v>
      </c>
      <c r="DF416">
        <f>VLOOKUP($CM416,AutoSCAN_ORG!$B$1:$CF$2516,79,FALSE)</f>
        <v>17.309999999999999</v>
      </c>
      <c r="DG416">
        <f>VLOOKUP($CM416,AutoSCAN_ORG!$B$1:$CF$2516,80,FALSE)</f>
        <v>17.309999999999999</v>
      </c>
      <c r="DH416">
        <f>VLOOKUP($CM416,AutoSCAN_ORG!$B$1:$CF$2516,81,FALSE)</f>
        <v>7.0000000000000001E-3</v>
      </c>
      <c r="DI416">
        <f>VLOOKUP($CM416,AutoSCAN_ORG!$B$1:$CF$2516,82,FALSE)</f>
        <v>1.6E-2</v>
      </c>
      <c r="DJ416">
        <f>VLOOKUP($CM416,AutoSCAN_ORG!$B$1:$CF$2516,83,FALSE)</f>
        <v>0.82899999999999996</v>
      </c>
    </row>
    <row r="417" spans="2:114" x14ac:dyDescent="0.35">
      <c r="B417" t="s">
        <v>4432</v>
      </c>
      <c r="C417">
        <v>423</v>
      </c>
      <c r="D417" t="s">
        <v>7778</v>
      </c>
      <c r="E417">
        <v>658</v>
      </c>
      <c r="F417">
        <v>2058.3980000000001</v>
      </c>
      <c r="G417">
        <v>10</v>
      </c>
      <c r="H417" t="s">
        <v>7782</v>
      </c>
      <c r="I417" t="s">
        <v>7773</v>
      </c>
      <c r="J417" t="s">
        <v>7810</v>
      </c>
      <c r="M417">
        <v>21</v>
      </c>
      <c r="N417">
        <v>18</v>
      </c>
      <c r="O417" t="s">
        <v>7583</v>
      </c>
      <c r="R417" t="s">
        <v>7776</v>
      </c>
      <c r="S417" t="s">
        <v>3293</v>
      </c>
      <c r="T417" t="s">
        <v>7223</v>
      </c>
      <c r="U417" t="s">
        <v>7381</v>
      </c>
      <c r="V417" t="s">
        <v>7381</v>
      </c>
      <c r="W417">
        <v>5.56</v>
      </c>
      <c r="X417" t="s">
        <v>7840</v>
      </c>
      <c r="Y417">
        <v>1.8</v>
      </c>
      <c r="Z417" t="s">
        <v>7774</v>
      </c>
      <c r="AA417" t="s">
        <v>7788</v>
      </c>
      <c r="AB417" t="s">
        <v>7774</v>
      </c>
      <c r="AF417" t="s">
        <v>5776</v>
      </c>
      <c r="AG417">
        <v>42.766091930000002</v>
      </c>
      <c r="AH417">
        <v>-82.037676910000002</v>
      </c>
      <c r="AI417">
        <v>201.9</v>
      </c>
      <c r="AJ417">
        <v>290</v>
      </c>
      <c r="AL417">
        <v>15</v>
      </c>
      <c r="AM417">
        <v>986</v>
      </c>
      <c r="AN417">
        <v>1.288</v>
      </c>
      <c r="AO417">
        <v>1.7370000000000001</v>
      </c>
      <c r="BF417" t="s">
        <v>1634</v>
      </c>
      <c r="BG417" t="s">
        <v>4432</v>
      </c>
      <c r="BH417">
        <v>423</v>
      </c>
      <c r="BI417" t="s">
        <v>7810</v>
      </c>
      <c r="BJ417" t="s">
        <v>7773</v>
      </c>
      <c r="BK417">
        <v>423</v>
      </c>
      <c r="BL417">
        <v>2110</v>
      </c>
      <c r="BW417">
        <v>42.766091930000002</v>
      </c>
      <c r="BX417">
        <v>-82.037676910000002</v>
      </c>
      <c r="BY417">
        <v>4735362.2889999999</v>
      </c>
      <c r="BZ417">
        <v>201.87100000000001</v>
      </c>
      <c r="CA417">
        <v>51.9</v>
      </c>
      <c r="CB417" t="s">
        <v>7356</v>
      </c>
      <c r="CC417">
        <v>7</v>
      </c>
      <c r="CG417" t="s">
        <v>5672</v>
      </c>
      <c r="CH417">
        <v>414</v>
      </c>
      <c r="CI417" t="s">
        <v>3899</v>
      </c>
      <c r="CJ417" t="s">
        <v>3899</v>
      </c>
      <c r="CK417">
        <v>5.56</v>
      </c>
      <c r="CL417">
        <v>1.8</v>
      </c>
      <c r="CM417" t="s">
        <v>4432</v>
      </c>
      <c r="CO417" t="str">
        <f>VLOOKUP(CM417,AutoSCAN_ORG!B423:CF2938,1,FALSE)</f>
        <v>AS00-0001208</v>
      </c>
      <c r="CP417">
        <f>VLOOKUP($CM417,AutoSCAN_ORG!$B$1:$CF$2516,2,FALSE)</f>
        <v>2058.3960000000002</v>
      </c>
      <c r="CQ417">
        <f>VLOOKUP($CM417,AutoSCAN_ORG!$B$1:$CF$2516,3,FALSE)</f>
        <v>11.717000000000001</v>
      </c>
      <c r="CR417">
        <f>VLOOKUP($CM417,AutoSCAN_ORG!$B$1:$CF$2516,4,FALSE)</f>
        <v>301.06299999999999</v>
      </c>
      <c r="CS417">
        <f>VLOOKUP($CM417,AutoSCAN_ORG!$B$1:$CF$2516,5,FALSE)</f>
        <v>6.2949999999999999</v>
      </c>
      <c r="CT417" t="str">
        <f>VLOOKUP($CM417,AutoSCAN_ORG!$B$1:$CF$2516,6,FALSE)</f>
        <v>SWFE</v>
      </c>
      <c r="CU417">
        <f>VLOOKUP($CM417,AutoSCAN_ORG!$B$1:$CF$2516,7,FALSE)</f>
        <v>0</v>
      </c>
      <c r="CV417">
        <f>VLOOKUP($CM417,AutoSCAN_ORG!$B$1:$CF$2516,69,FALSE)</f>
        <v>0</v>
      </c>
      <c r="CW417">
        <f>VLOOKUP($CM417,AutoSCAN_ORG!$B$1:$CF$2516,70,FALSE)</f>
        <v>0</v>
      </c>
      <c r="CX417">
        <f>VLOOKUP($CM417,AutoSCAN_ORG!$B$1:$CF$2516,71,FALSE)</f>
        <v>0</v>
      </c>
      <c r="CZ417">
        <f>VLOOKUP($CM417,AutoSCAN_ORG!$B$1:$CF$2516,73,FALSE)</f>
        <v>0</v>
      </c>
      <c r="DA417">
        <f>VLOOKUP($CM417,AutoSCAN_ORG!$B$1:$CF$2516,74,FALSE)</f>
        <v>0</v>
      </c>
      <c r="DB417">
        <f>VLOOKUP($CM417,AutoSCAN_ORG!$B$1:$CF$2516,75,FALSE)</f>
        <v>0</v>
      </c>
      <c r="DC417">
        <f>VLOOKUP($CM417,AutoSCAN_ORG!$B$1:$CF$2516,76,FALSE)</f>
        <v>0</v>
      </c>
      <c r="DD417">
        <f>VLOOKUP($CM417,AutoSCAN_ORG!$B$1:$CF$2516,77,FALSE)</f>
        <v>0</v>
      </c>
      <c r="DF417">
        <f>VLOOKUP($CM417,AutoSCAN_ORG!$B$1:$CF$2516,79,FALSE)</f>
        <v>0</v>
      </c>
      <c r="DG417">
        <f>VLOOKUP($CM417,AutoSCAN_ORG!$B$1:$CF$2516,80,FALSE)</f>
        <v>0</v>
      </c>
      <c r="DH417">
        <f>VLOOKUP($CM417,AutoSCAN_ORG!$B$1:$CF$2516,81,FALSE)</f>
        <v>0</v>
      </c>
      <c r="DI417">
        <f>VLOOKUP($CM417,AutoSCAN_ORG!$B$1:$CF$2516,82,FALSE)</f>
        <v>0</v>
      </c>
      <c r="DJ417">
        <f>VLOOKUP($CM417,AutoSCAN_ORG!$B$1:$CF$2516,83,FALSE)</f>
        <v>0</v>
      </c>
    </row>
    <row r="418" spans="2:114" x14ac:dyDescent="0.35">
      <c r="B418" t="s">
        <v>4435</v>
      </c>
      <c r="C418">
        <v>425</v>
      </c>
      <c r="D418" t="s">
        <v>7778</v>
      </c>
      <c r="E418">
        <v>661</v>
      </c>
      <c r="F418">
        <v>2069.0830000000001</v>
      </c>
      <c r="G418">
        <v>10</v>
      </c>
      <c r="H418" t="s">
        <v>7782</v>
      </c>
      <c r="I418" t="s">
        <v>7773</v>
      </c>
      <c r="J418" t="s">
        <v>5753</v>
      </c>
      <c r="K418">
        <v>16</v>
      </c>
      <c r="L418">
        <v>0.89</v>
      </c>
      <c r="M418">
        <v>14</v>
      </c>
      <c r="N418">
        <v>9</v>
      </c>
      <c r="O418" t="s">
        <v>7628</v>
      </c>
      <c r="R418" t="s">
        <v>7784</v>
      </c>
      <c r="S418" t="s">
        <v>7774</v>
      </c>
      <c r="T418" t="s">
        <v>7224</v>
      </c>
      <c r="U418" t="s">
        <v>7385</v>
      </c>
      <c r="V418" t="s">
        <v>7385</v>
      </c>
      <c r="W418">
        <v>5.56</v>
      </c>
      <c r="X418" t="s">
        <v>7922</v>
      </c>
      <c r="Y418">
        <v>1.9</v>
      </c>
      <c r="Z418" t="s">
        <v>7774</v>
      </c>
      <c r="AA418" t="s">
        <v>7783</v>
      </c>
      <c r="AB418" t="s">
        <v>7774</v>
      </c>
      <c r="AF418" t="s">
        <v>5678</v>
      </c>
      <c r="AG418">
        <v>42.765995140000001</v>
      </c>
      <c r="AH418">
        <v>-82.037681129999996</v>
      </c>
      <c r="AI418">
        <v>201.9</v>
      </c>
      <c r="AJ418">
        <v>290</v>
      </c>
      <c r="AL418">
        <v>15</v>
      </c>
      <c r="AM418">
        <v>986</v>
      </c>
      <c r="AN418">
        <v>4.6760000000000002</v>
      </c>
      <c r="AO418">
        <v>189.98699999999999</v>
      </c>
      <c r="AP418">
        <v>2104</v>
      </c>
      <c r="AQ418">
        <v>2107</v>
      </c>
      <c r="AT418">
        <v>1.23</v>
      </c>
      <c r="AU418">
        <v>1.23</v>
      </c>
      <c r="AW418">
        <v>2.14</v>
      </c>
      <c r="AX418">
        <v>2.13</v>
      </c>
      <c r="BD418">
        <v>0.89</v>
      </c>
      <c r="BE418">
        <v>14</v>
      </c>
      <c r="BF418" t="s">
        <v>1637</v>
      </c>
      <c r="BG418" t="s">
        <v>4435</v>
      </c>
      <c r="BH418">
        <v>425</v>
      </c>
      <c r="BI418" t="s">
        <v>5753</v>
      </c>
      <c r="BJ418" t="s">
        <v>7773</v>
      </c>
      <c r="BK418">
        <v>425</v>
      </c>
      <c r="BL418">
        <v>2120</v>
      </c>
      <c r="BS418">
        <v>13</v>
      </c>
      <c r="BT418">
        <v>0.66</v>
      </c>
      <c r="BU418">
        <v>0.59</v>
      </c>
      <c r="BV418">
        <v>0.59</v>
      </c>
      <c r="BW418">
        <v>42.765995140000001</v>
      </c>
      <c r="BX418">
        <v>-82.037681129999996</v>
      </c>
      <c r="BY418">
        <v>4735351.5460000001</v>
      </c>
      <c r="BZ418">
        <v>201.88399999999999</v>
      </c>
      <c r="CA418">
        <v>230.6</v>
      </c>
      <c r="CB418" t="s">
        <v>7602</v>
      </c>
      <c r="CC418">
        <v>7</v>
      </c>
      <c r="CD418">
        <v>10</v>
      </c>
      <c r="CE418">
        <v>12</v>
      </c>
      <c r="CF418">
        <v>12</v>
      </c>
      <c r="CG418" t="s">
        <v>5677</v>
      </c>
      <c r="CH418">
        <v>414</v>
      </c>
      <c r="CI418" t="s">
        <v>3290</v>
      </c>
      <c r="CJ418" t="s">
        <v>7332</v>
      </c>
      <c r="CK418">
        <v>5.56</v>
      </c>
      <c r="CL418">
        <v>1.8</v>
      </c>
      <c r="CM418" t="s">
        <v>4435</v>
      </c>
      <c r="CO418" t="str">
        <f>VLOOKUP(CM418,AutoSCAN_ORG!B425:CF2940,1,FALSE)</f>
        <v>AS00-0001210</v>
      </c>
      <c r="CP418">
        <f>VLOOKUP($CM418,AutoSCAN_ORG!$B$1:$CF$2516,2,FALSE)</f>
        <v>2069.08</v>
      </c>
      <c r="CQ418">
        <f>VLOOKUP($CM418,AutoSCAN_ORG!$B$1:$CF$2516,3,FALSE)</f>
        <v>12.845000000000001</v>
      </c>
      <c r="CR418">
        <f>VLOOKUP($CM418,AutoSCAN_ORG!$B$1:$CF$2516,4,FALSE)</f>
        <v>121.595</v>
      </c>
      <c r="CS418">
        <f>VLOOKUP($CM418,AutoSCAN_ORG!$B$1:$CF$2516,5,FALSE)</f>
        <v>7.76</v>
      </c>
      <c r="CT418" t="str">
        <f>VLOOKUP($CM418,AutoSCAN_ORG!$B$1:$CF$2516,6,FALSE)</f>
        <v>MELO-CORR</v>
      </c>
      <c r="CU418">
        <f>VLOOKUP($CM418,AutoSCAN_ORG!$B$1:$CF$2516,7,FALSE)</f>
        <v>0</v>
      </c>
      <c r="CV418">
        <f>VLOOKUP($CM418,AutoSCAN_ORG!$B$1:$CF$2516,69,FALSE)</f>
        <v>0</v>
      </c>
      <c r="CW418">
        <f>VLOOKUP($CM418,AutoSCAN_ORG!$B$1:$CF$2516,70,FALSE)</f>
        <v>0</v>
      </c>
      <c r="CX418" t="str">
        <f>VLOOKUP($CM418,AutoSCAN_ORG!$B$1:$CF$2516,71,FALSE)</f>
        <v>Y</v>
      </c>
      <c r="CZ418" t="str">
        <f>VLOOKUP($CM418,AutoSCAN_ORG!$B$1:$CF$2516,73,FALSE)</f>
        <v>ok</v>
      </c>
      <c r="DA418">
        <f>VLOOKUP($CM418,AutoSCAN_ORG!$B$1:$CF$2516,74,FALSE)</f>
        <v>0</v>
      </c>
      <c r="DB418" t="str">
        <f>VLOOKUP($CM418,AutoSCAN_ORG!$B$1:$CF$2516,75,FALSE)</f>
        <v>int in prev</v>
      </c>
      <c r="DC418">
        <f>VLOOKUP($CM418,AutoSCAN_ORG!$B$1:$CF$2516,76,FALSE)</f>
        <v>0</v>
      </c>
      <c r="DD418">
        <f>VLOOKUP($CM418,AutoSCAN_ORG!$B$1:$CF$2516,77,FALSE)</f>
        <v>0</v>
      </c>
      <c r="DF418">
        <f>VLOOKUP($CM418,AutoSCAN_ORG!$B$1:$CF$2516,79,FALSE)</f>
        <v>15.96</v>
      </c>
      <c r="DG418">
        <f>VLOOKUP($CM418,AutoSCAN_ORG!$B$1:$CF$2516,80,FALSE)</f>
        <v>15.96</v>
      </c>
      <c r="DH418">
        <f>VLOOKUP($CM418,AutoSCAN_ORG!$B$1:$CF$2516,81,FALSE)</f>
        <v>1E-3</v>
      </c>
      <c r="DI418">
        <f>VLOOKUP($CM418,AutoSCAN_ORG!$B$1:$CF$2516,82,FALSE)</f>
        <v>1E-3</v>
      </c>
      <c r="DJ418">
        <f>VLOOKUP($CM418,AutoSCAN_ORG!$B$1:$CF$2516,83,FALSE)</f>
        <v>0.86699999999999999</v>
      </c>
    </row>
    <row r="419" spans="2:114" x14ac:dyDescent="0.35">
      <c r="B419" t="s">
        <v>4436</v>
      </c>
      <c r="C419">
        <v>426</v>
      </c>
      <c r="D419" t="s">
        <v>7778</v>
      </c>
      <c r="E419">
        <v>662</v>
      </c>
      <c r="F419">
        <v>2069.2040000000002</v>
      </c>
      <c r="G419">
        <v>10</v>
      </c>
      <c r="H419" t="s">
        <v>7782</v>
      </c>
      <c r="I419" t="s">
        <v>7773</v>
      </c>
      <c r="J419" t="s">
        <v>5753</v>
      </c>
      <c r="K419">
        <v>16</v>
      </c>
      <c r="L419">
        <v>0.89</v>
      </c>
      <c r="M419">
        <v>31</v>
      </c>
      <c r="N419">
        <v>25</v>
      </c>
      <c r="O419" t="s">
        <v>7342</v>
      </c>
      <c r="R419" t="s">
        <v>7784</v>
      </c>
      <c r="S419" t="s">
        <v>7774</v>
      </c>
      <c r="T419" t="s">
        <v>7224</v>
      </c>
      <c r="U419" t="s">
        <v>7385</v>
      </c>
      <c r="V419" t="s">
        <v>7385</v>
      </c>
      <c r="W419">
        <v>5.56</v>
      </c>
      <c r="X419" t="s">
        <v>7922</v>
      </c>
      <c r="Y419">
        <v>1.9</v>
      </c>
      <c r="Z419" t="s">
        <v>7774</v>
      </c>
      <c r="AA419" t="s">
        <v>7788</v>
      </c>
      <c r="AB419" t="s">
        <v>7774</v>
      </c>
      <c r="AC419">
        <v>10</v>
      </c>
      <c r="AD419">
        <v>10</v>
      </c>
      <c r="AE419">
        <v>12</v>
      </c>
      <c r="AF419" t="s">
        <v>5683</v>
      </c>
      <c r="AG419">
        <v>42.765994120000002</v>
      </c>
      <c r="AH419">
        <v>-82.037681169999999</v>
      </c>
      <c r="AI419">
        <v>201.9</v>
      </c>
      <c r="AJ419">
        <v>290</v>
      </c>
      <c r="AL419">
        <v>15</v>
      </c>
      <c r="AM419">
        <v>986</v>
      </c>
      <c r="AN419">
        <v>4.7889999999999997</v>
      </c>
      <c r="AO419">
        <v>379.255</v>
      </c>
      <c r="AP419">
        <v>2061</v>
      </c>
      <c r="AQ419">
        <v>2071</v>
      </c>
      <c r="AT419">
        <v>1.21</v>
      </c>
      <c r="AU419">
        <v>1.2</v>
      </c>
      <c r="AW419">
        <v>2.1</v>
      </c>
      <c r="AX419">
        <v>2.09</v>
      </c>
      <c r="BD419">
        <v>0.89</v>
      </c>
      <c r="BE419">
        <v>31</v>
      </c>
      <c r="BF419" t="s">
        <v>1638</v>
      </c>
      <c r="BG419" t="s">
        <v>4436</v>
      </c>
      <c r="BH419">
        <v>426</v>
      </c>
      <c r="BI419" t="s">
        <v>5753</v>
      </c>
      <c r="BJ419" t="s">
        <v>7773</v>
      </c>
      <c r="BK419">
        <v>426</v>
      </c>
      <c r="BL419">
        <v>2120</v>
      </c>
      <c r="BS419">
        <v>13</v>
      </c>
      <c r="BT419">
        <v>0.67</v>
      </c>
      <c r="BU419">
        <v>0.6</v>
      </c>
      <c r="BV419">
        <v>0.6</v>
      </c>
      <c r="BW419">
        <v>42.765994120000002</v>
      </c>
      <c r="BX419">
        <v>-82.037681169999999</v>
      </c>
      <c r="BY419">
        <v>4735351.432</v>
      </c>
      <c r="BZ419">
        <v>201.88499999999999</v>
      </c>
      <c r="CA419">
        <v>144.5</v>
      </c>
      <c r="CB419" t="s">
        <v>7603</v>
      </c>
      <c r="CC419">
        <v>7</v>
      </c>
      <c r="CD419">
        <v>10</v>
      </c>
      <c r="CE419">
        <v>11</v>
      </c>
      <c r="CF419">
        <v>11</v>
      </c>
      <c r="CG419" t="s">
        <v>5677</v>
      </c>
      <c r="CH419">
        <v>414</v>
      </c>
      <c r="CI419" t="s">
        <v>3290</v>
      </c>
      <c r="CJ419" t="s">
        <v>7332</v>
      </c>
      <c r="CK419">
        <v>5.56</v>
      </c>
      <c r="CL419">
        <v>1.9</v>
      </c>
      <c r="CM419" t="s">
        <v>4436</v>
      </c>
      <c r="CO419" t="str">
        <f>VLOOKUP(CM419,AutoSCAN_ORG!B426:CF2941,1,FALSE)</f>
        <v>AS00-0001211</v>
      </c>
      <c r="CP419">
        <f>VLOOKUP($CM419,AutoSCAN_ORG!$B$1:$CF$2516,2,FALSE)</f>
        <v>2069.1849999999999</v>
      </c>
      <c r="CQ419">
        <f>VLOOKUP($CM419,AutoSCAN_ORG!$B$1:$CF$2516,3,FALSE)</f>
        <v>44.204000000000001</v>
      </c>
      <c r="CR419">
        <f>VLOOKUP($CM419,AutoSCAN_ORG!$B$1:$CF$2516,4,FALSE)</f>
        <v>203.55500000000001</v>
      </c>
      <c r="CS419">
        <f>VLOOKUP($CM419,AutoSCAN_ORG!$B$1:$CF$2516,5,FALSE)</f>
        <v>14.157999999999999</v>
      </c>
      <c r="CT419" t="str">
        <f>VLOOKUP($CM419,AutoSCAN_ORG!$B$1:$CF$2516,6,FALSE)</f>
        <v>MELO-CORR</v>
      </c>
      <c r="CU419">
        <f>VLOOKUP($CM419,AutoSCAN_ORG!$B$1:$CF$2516,7,FALSE)</f>
        <v>0</v>
      </c>
      <c r="CV419">
        <f>VLOOKUP($CM419,AutoSCAN_ORG!$B$1:$CF$2516,69,FALSE)</f>
        <v>0</v>
      </c>
      <c r="CW419">
        <f>VLOOKUP($CM419,AutoSCAN_ORG!$B$1:$CF$2516,70,FALSE)</f>
        <v>0</v>
      </c>
      <c r="CX419" t="str">
        <f>VLOOKUP($CM419,AutoSCAN_ORG!$B$1:$CF$2516,71,FALSE)</f>
        <v>Y</v>
      </c>
      <c r="CZ419" t="str">
        <f>VLOOKUP($CM419,AutoSCAN_ORG!$B$1:$CF$2516,73,FALSE)</f>
        <v>ok</v>
      </c>
      <c r="DA419">
        <f>VLOOKUP($CM419,AutoSCAN_ORG!$B$1:$CF$2516,74,FALSE)</f>
        <v>0</v>
      </c>
      <c r="DB419" t="str">
        <f>VLOOKUP($CM419,AutoSCAN_ORG!$B$1:$CF$2516,75,FALSE)</f>
        <v>int in prev</v>
      </c>
      <c r="DC419">
        <f>VLOOKUP($CM419,AutoSCAN_ORG!$B$1:$CF$2516,76,FALSE)</f>
        <v>0</v>
      </c>
      <c r="DD419">
        <f>VLOOKUP($CM419,AutoSCAN_ORG!$B$1:$CF$2516,77,FALSE)</f>
        <v>0</v>
      </c>
      <c r="DF419">
        <f>VLOOKUP($CM419,AutoSCAN_ORG!$B$1:$CF$2516,79,FALSE)</f>
        <v>15.94</v>
      </c>
      <c r="DG419">
        <f>VLOOKUP($CM419,AutoSCAN_ORG!$B$1:$CF$2516,80,FALSE)</f>
        <v>15.94</v>
      </c>
      <c r="DH419">
        <f>VLOOKUP($CM419,AutoSCAN_ORG!$B$1:$CF$2516,81,FALSE)</f>
        <v>8.9999999999999993E-3</v>
      </c>
      <c r="DI419">
        <f>VLOOKUP($CM419,AutoSCAN_ORG!$B$1:$CF$2516,82,FALSE)</f>
        <v>1.7999999999999999E-2</v>
      </c>
      <c r="DJ419">
        <f>VLOOKUP($CM419,AutoSCAN_ORG!$B$1:$CF$2516,83,FALSE)</f>
        <v>0.90900000000000003</v>
      </c>
    </row>
    <row r="420" spans="2:114" x14ac:dyDescent="0.35">
      <c r="B420" t="s">
        <v>4437</v>
      </c>
      <c r="C420">
        <v>427</v>
      </c>
      <c r="D420" t="s">
        <v>7778</v>
      </c>
      <c r="E420">
        <v>663</v>
      </c>
      <c r="F420">
        <v>2069.9870000000001</v>
      </c>
      <c r="G420">
        <v>10</v>
      </c>
      <c r="H420" t="s">
        <v>7782</v>
      </c>
      <c r="I420" t="s">
        <v>7773</v>
      </c>
      <c r="J420" t="s">
        <v>5753</v>
      </c>
      <c r="K420">
        <v>14</v>
      </c>
      <c r="L420">
        <v>0.8</v>
      </c>
      <c r="M420">
        <v>11</v>
      </c>
      <c r="N420">
        <v>9</v>
      </c>
      <c r="O420" t="s">
        <v>7923</v>
      </c>
      <c r="R420" t="s">
        <v>7784</v>
      </c>
      <c r="S420" t="s">
        <v>7774</v>
      </c>
      <c r="T420" t="s">
        <v>7224</v>
      </c>
      <c r="U420" t="s">
        <v>7385</v>
      </c>
      <c r="V420" t="s">
        <v>7385</v>
      </c>
      <c r="W420">
        <v>5.56</v>
      </c>
      <c r="X420" t="s">
        <v>7922</v>
      </c>
      <c r="Y420">
        <v>1.9</v>
      </c>
      <c r="Z420" t="s">
        <v>7774</v>
      </c>
      <c r="AA420" t="s">
        <v>7783</v>
      </c>
      <c r="AB420" t="s">
        <v>7774</v>
      </c>
      <c r="AF420" t="s">
        <v>5678</v>
      </c>
      <c r="AG420">
        <v>42.765986939999998</v>
      </c>
      <c r="AH420">
        <v>-82.03768144</v>
      </c>
      <c r="AI420">
        <v>201.9</v>
      </c>
      <c r="AJ420">
        <v>290</v>
      </c>
      <c r="AL420">
        <v>15</v>
      </c>
      <c r="AM420">
        <v>986</v>
      </c>
      <c r="AN420">
        <v>5.5819999999999999</v>
      </c>
      <c r="AO420">
        <v>386.88900000000001</v>
      </c>
      <c r="AP420">
        <v>2111</v>
      </c>
      <c r="AQ420">
        <v>2113</v>
      </c>
      <c r="AT420">
        <v>1.23</v>
      </c>
      <c r="AU420">
        <v>1.23</v>
      </c>
      <c r="AW420">
        <v>2.14</v>
      </c>
      <c r="AX420">
        <v>2.14</v>
      </c>
      <c r="BD420">
        <v>0.8</v>
      </c>
      <c r="BE420">
        <v>11</v>
      </c>
      <c r="BF420" t="s">
        <v>1639</v>
      </c>
      <c r="BG420" t="s">
        <v>4437</v>
      </c>
      <c r="BH420">
        <v>427</v>
      </c>
      <c r="BI420" t="s">
        <v>5753</v>
      </c>
      <c r="BJ420" t="s">
        <v>7773</v>
      </c>
      <c r="BK420">
        <v>427</v>
      </c>
      <c r="BL420">
        <v>2120</v>
      </c>
      <c r="BS420">
        <v>13</v>
      </c>
      <c r="BT420">
        <v>0.66</v>
      </c>
      <c r="BU420">
        <v>0.57999999999999996</v>
      </c>
      <c r="BV420">
        <v>0.57999999999999996</v>
      </c>
      <c r="BW420">
        <v>42.765986939999998</v>
      </c>
      <c r="BX420">
        <v>-82.03768144</v>
      </c>
      <c r="BY420">
        <v>4735350.6349999998</v>
      </c>
      <c r="BZ420">
        <v>201.886</v>
      </c>
      <c r="CA420">
        <v>148</v>
      </c>
      <c r="CB420" t="s">
        <v>7604</v>
      </c>
      <c r="CC420">
        <v>7</v>
      </c>
      <c r="CD420">
        <v>10</v>
      </c>
      <c r="CE420">
        <v>12</v>
      </c>
      <c r="CF420">
        <v>12</v>
      </c>
      <c r="CG420" t="s">
        <v>5677</v>
      </c>
      <c r="CH420">
        <v>414</v>
      </c>
      <c r="CI420" t="s">
        <v>3290</v>
      </c>
      <c r="CJ420" t="s">
        <v>7332</v>
      </c>
      <c r="CK420">
        <v>5.56</v>
      </c>
      <c r="CL420">
        <v>1.8</v>
      </c>
      <c r="CM420" t="s">
        <v>4437</v>
      </c>
      <c r="CO420" t="str">
        <f>VLOOKUP(CM420,AutoSCAN_ORG!B427:CF2942,1,FALSE)</f>
        <v>AS00-0001212</v>
      </c>
      <c r="CP420">
        <f>VLOOKUP($CM420,AutoSCAN_ORG!$B$1:$CF$2516,2,FALSE)</f>
        <v>2069.98</v>
      </c>
      <c r="CQ420">
        <f>VLOOKUP($CM420,AutoSCAN_ORG!$B$1:$CF$2516,3,FALSE)</f>
        <v>12.624000000000001</v>
      </c>
      <c r="CR420">
        <f>VLOOKUP($CM420,AutoSCAN_ORG!$B$1:$CF$2516,4,FALSE)</f>
        <v>208.71</v>
      </c>
      <c r="CS420">
        <f>VLOOKUP($CM420,AutoSCAN_ORG!$B$1:$CF$2516,5,FALSE)</f>
        <v>6.2949999999999999</v>
      </c>
      <c r="CT420" t="str">
        <f>VLOOKUP($CM420,AutoSCAN_ORG!$B$1:$CF$2516,6,FALSE)</f>
        <v>MELO-CORR</v>
      </c>
      <c r="CU420">
        <f>VLOOKUP($CM420,AutoSCAN_ORG!$B$1:$CF$2516,7,FALSE)</f>
        <v>0</v>
      </c>
      <c r="CV420">
        <f>VLOOKUP($CM420,AutoSCAN_ORG!$B$1:$CF$2516,69,FALSE)</f>
        <v>0</v>
      </c>
      <c r="CW420">
        <f>VLOOKUP($CM420,AutoSCAN_ORG!$B$1:$CF$2516,70,FALSE)</f>
        <v>0</v>
      </c>
      <c r="CX420" t="str">
        <f>VLOOKUP($CM420,AutoSCAN_ORG!$B$1:$CF$2516,71,FALSE)</f>
        <v>Y</v>
      </c>
      <c r="CZ420" t="str">
        <f>VLOOKUP($CM420,AutoSCAN_ORG!$B$1:$CF$2516,73,FALSE)</f>
        <v>ok</v>
      </c>
      <c r="DA420">
        <f>VLOOKUP($CM420,AutoSCAN_ORG!$B$1:$CF$2516,74,FALSE)</f>
        <v>0</v>
      </c>
      <c r="DB420" t="str">
        <f>VLOOKUP($CM420,AutoSCAN_ORG!$B$1:$CF$2516,75,FALSE)</f>
        <v>int in prev</v>
      </c>
      <c r="DC420">
        <f>VLOOKUP($CM420,AutoSCAN_ORG!$B$1:$CF$2516,76,FALSE)</f>
        <v>0</v>
      </c>
      <c r="DD420">
        <f>VLOOKUP($CM420,AutoSCAN_ORG!$B$1:$CF$2516,77,FALSE)</f>
        <v>0</v>
      </c>
      <c r="DF420">
        <f>VLOOKUP($CM420,AutoSCAN_ORG!$B$1:$CF$2516,79,FALSE)</f>
        <v>14.44</v>
      </c>
      <c r="DG420">
        <f>VLOOKUP($CM420,AutoSCAN_ORG!$B$1:$CF$2516,80,FALSE)</f>
        <v>14.44</v>
      </c>
      <c r="DH420">
        <f>VLOOKUP($CM420,AutoSCAN_ORG!$B$1:$CF$2516,81,FALSE)</f>
        <v>8.9999999999999993E-3</v>
      </c>
      <c r="DI420">
        <f>VLOOKUP($CM420,AutoSCAN_ORG!$B$1:$CF$2516,82,FALSE)</f>
        <v>1.7999999999999999E-2</v>
      </c>
      <c r="DJ420">
        <f>VLOOKUP($CM420,AutoSCAN_ORG!$B$1:$CF$2516,83,FALSE)</f>
        <v>0.82399999999999995</v>
      </c>
    </row>
    <row r="421" spans="2:114" x14ac:dyDescent="0.35">
      <c r="B421" t="s">
        <v>4438</v>
      </c>
      <c r="C421">
        <v>428</v>
      </c>
      <c r="D421" t="s">
        <v>7778</v>
      </c>
      <c r="E421">
        <v>664</v>
      </c>
      <c r="F421">
        <v>2070.92</v>
      </c>
      <c r="G421">
        <v>10</v>
      </c>
      <c r="H421" t="s">
        <v>7782</v>
      </c>
      <c r="I421" t="s">
        <v>7773</v>
      </c>
      <c r="J421" t="s">
        <v>5753</v>
      </c>
      <c r="K421">
        <v>12</v>
      </c>
      <c r="L421">
        <v>0.67</v>
      </c>
      <c r="M421">
        <v>11</v>
      </c>
      <c r="N421">
        <v>9</v>
      </c>
      <c r="O421" t="s">
        <v>7540</v>
      </c>
      <c r="R421" t="s">
        <v>7784</v>
      </c>
      <c r="S421" t="s">
        <v>7774</v>
      </c>
      <c r="T421" t="s">
        <v>7224</v>
      </c>
      <c r="U421" t="s">
        <v>7385</v>
      </c>
      <c r="V421" t="s">
        <v>7385</v>
      </c>
      <c r="W421">
        <v>5.56</v>
      </c>
      <c r="X421" t="s">
        <v>7922</v>
      </c>
      <c r="Y421">
        <v>1.9</v>
      </c>
      <c r="Z421" t="s">
        <v>7774</v>
      </c>
      <c r="AA421" t="s">
        <v>7783</v>
      </c>
      <c r="AB421" t="s">
        <v>7774</v>
      </c>
      <c r="AF421" t="s">
        <v>5678</v>
      </c>
      <c r="AG421">
        <v>42.765978490000002</v>
      </c>
      <c r="AH421">
        <v>-82.037681739999996</v>
      </c>
      <c r="AI421">
        <v>201.9</v>
      </c>
      <c r="AJ421">
        <v>290</v>
      </c>
      <c r="AL421">
        <v>15</v>
      </c>
      <c r="AM421">
        <v>986</v>
      </c>
      <c r="AN421">
        <v>6.5149999999999997</v>
      </c>
      <c r="AO421">
        <v>403.22899999999998</v>
      </c>
      <c r="AP421">
        <v>2112</v>
      </c>
      <c r="AQ421">
        <v>2113</v>
      </c>
      <c r="AT421">
        <v>1.23</v>
      </c>
      <c r="AU421">
        <v>1.23</v>
      </c>
      <c r="AW421">
        <v>2.14</v>
      </c>
      <c r="AX421">
        <v>2.14</v>
      </c>
      <c r="BD421">
        <v>0.67</v>
      </c>
      <c r="BE421">
        <v>11</v>
      </c>
      <c r="BF421" t="s">
        <v>1640</v>
      </c>
      <c r="BG421" t="s">
        <v>4438</v>
      </c>
      <c r="BH421">
        <v>428</v>
      </c>
      <c r="BI421" t="s">
        <v>5753</v>
      </c>
      <c r="BJ421" t="s">
        <v>7773</v>
      </c>
      <c r="BK421">
        <v>428</v>
      </c>
      <c r="BL421">
        <v>2120</v>
      </c>
      <c r="BS421">
        <v>13</v>
      </c>
      <c r="BT421">
        <v>0.66</v>
      </c>
      <c r="BU421">
        <v>0.57999999999999996</v>
      </c>
      <c r="BV421">
        <v>0.57999999999999996</v>
      </c>
      <c r="BW421">
        <v>42.765978490000002</v>
      </c>
      <c r="BX421">
        <v>-82.037681739999996</v>
      </c>
      <c r="BY421">
        <v>4735349.6969999997</v>
      </c>
      <c r="BZ421">
        <v>201.88800000000001</v>
      </c>
      <c r="CA421">
        <v>123.2</v>
      </c>
      <c r="CB421" t="s">
        <v>7542</v>
      </c>
      <c r="CC421">
        <v>7</v>
      </c>
      <c r="CD421">
        <v>10</v>
      </c>
      <c r="CE421">
        <v>12</v>
      </c>
      <c r="CF421">
        <v>12</v>
      </c>
      <c r="CG421" t="s">
        <v>5677</v>
      </c>
      <c r="CH421">
        <v>414</v>
      </c>
      <c r="CI421" t="s">
        <v>3290</v>
      </c>
      <c r="CJ421" t="s">
        <v>7332</v>
      </c>
      <c r="CK421">
        <v>5.56</v>
      </c>
      <c r="CL421">
        <v>1.9</v>
      </c>
      <c r="CM421" t="s">
        <v>4438</v>
      </c>
      <c r="CO421" t="str">
        <f>VLOOKUP(CM421,AutoSCAN_ORG!B428:CF2943,1,FALSE)</f>
        <v>AS00-0001213</v>
      </c>
      <c r="CP421">
        <f>VLOOKUP($CM421,AutoSCAN_ORG!$B$1:$CF$2516,2,FALSE)</f>
        <v>2070.9140000000002</v>
      </c>
      <c r="CQ421">
        <f>VLOOKUP($CM421,AutoSCAN_ORG!$B$1:$CF$2516,3,FALSE)</f>
        <v>16.791</v>
      </c>
      <c r="CR421">
        <f>VLOOKUP($CM421,AutoSCAN_ORG!$B$1:$CF$2516,4,FALSE)</f>
        <v>230.959</v>
      </c>
      <c r="CS421">
        <f>VLOOKUP($CM421,AutoSCAN_ORG!$B$1:$CF$2516,5,FALSE)</f>
        <v>8.0850000000000009</v>
      </c>
      <c r="CT421" t="str">
        <f>VLOOKUP($CM421,AutoSCAN_ORG!$B$1:$CF$2516,6,FALSE)</f>
        <v>MELO-CORR</v>
      </c>
      <c r="CU421">
        <f>VLOOKUP($CM421,AutoSCAN_ORG!$B$1:$CF$2516,7,FALSE)</f>
        <v>0</v>
      </c>
      <c r="CV421">
        <f>VLOOKUP($CM421,AutoSCAN_ORG!$B$1:$CF$2516,69,FALSE)</f>
        <v>0</v>
      </c>
      <c r="CW421">
        <f>VLOOKUP($CM421,AutoSCAN_ORG!$B$1:$CF$2516,70,FALSE)</f>
        <v>0</v>
      </c>
      <c r="CX421" t="str">
        <f>VLOOKUP($CM421,AutoSCAN_ORG!$B$1:$CF$2516,71,FALSE)</f>
        <v>Y</v>
      </c>
      <c r="CZ421" t="str">
        <f>VLOOKUP($CM421,AutoSCAN_ORG!$B$1:$CF$2516,73,FALSE)</f>
        <v>ok</v>
      </c>
      <c r="DA421">
        <f>VLOOKUP($CM421,AutoSCAN_ORG!$B$1:$CF$2516,74,FALSE)</f>
        <v>0</v>
      </c>
      <c r="DB421" t="str">
        <f>VLOOKUP($CM421,AutoSCAN_ORG!$B$1:$CF$2516,75,FALSE)</f>
        <v>int in prev</v>
      </c>
      <c r="DC421">
        <f>VLOOKUP($CM421,AutoSCAN_ORG!$B$1:$CF$2516,76,FALSE)</f>
        <v>0</v>
      </c>
      <c r="DD421">
        <f>VLOOKUP($CM421,AutoSCAN_ORG!$B$1:$CF$2516,77,FALSE)</f>
        <v>0</v>
      </c>
      <c r="DF421">
        <f>VLOOKUP($CM421,AutoSCAN_ORG!$B$1:$CF$2516,79,FALSE)</f>
        <v>12.1</v>
      </c>
      <c r="DG421">
        <f>VLOOKUP($CM421,AutoSCAN_ORG!$B$1:$CF$2516,80,FALSE)</f>
        <v>12.1</v>
      </c>
      <c r="DH421">
        <f>VLOOKUP($CM421,AutoSCAN_ORG!$B$1:$CF$2516,81,FALSE)</f>
        <v>8.9999999999999993E-3</v>
      </c>
      <c r="DI421">
        <f>VLOOKUP($CM421,AutoSCAN_ORG!$B$1:$CF$2516,82,FALSE)</f>
        <v>2.1999999999999999E-2</v>
      </c>
      <c r="DJ421">
        <f>VLOOKUP($CM421,AutoSCAN_ORG!$B$1:$CF$2516,83,FALSE)</f>
        <v>0.75800000000000001</v>
      </c>
    </row>
    <row r="422" spans="2:114" x14ac:dyDescent="0.35">
      <c r="B422" t="s">
        <v>4442</v>
      </c>
      <c r="C422">
        <v>429</v>
      </c>
      <c r="D422" t="s">
        <v>7778</v>
      </c>
      <c r="E422">
        <v>666</v>
      </c>
      <c r="F422">
        <v>2076.0309999999999</v>
      </c>
      <c r="G422">
        <v>10</v>
      </c>
      <c r="H422" t="s">
        <v>7782</v>
      </c>
      <c r="I422" t="s">
        <v>7773</v>
      </c>
      <c r="J422" t="s">
        <v>7797</v>
      </c>
      <c r="K422">
        <v>13</v>
      </c>
      <c r="L422">
        <v>0.74</v>
      </c>
      <c r="M422">
        <v>17</v>
      </c>
      <c r="N422">
        <v>18</v>
      </c>
      <c r="O422" t="s">
        <v>7630</v>
      </c>
      <c r="R422" t="s">
        <v>7784</v>
      </c>
      <c r="S422" t="s">
        <v>7774</v>
      </c>
      <c r="T422" t="s">
        <v>7225</v>
      </c>
      <c r="U422" t="s">
        <v>7375</v>
      </c>
      <c r="V422" t="s">
        <v>7375</v>
      </c>
      <c r="W422">
        <v>5.56</v>
      </c>
      <c r="X422" t="s">
        <v>7924</v>
      </c>
      <c r="Y422">
        <v>1.9</v>
      </c>
      <c r="Z422" t="s">
        <v>7774</v>
      </c>
      <c r="AA422" t="s">
        <v>7788</v>
      </c>
      <c r="AB422" t="s">
        <v>7774</v>
      </c>
      <c r="AC422">
        <v>10</v>
      </c>
      <c r="AD422">
        <v>10</v>
      </c>
      <c r="AE422">
        <v>12</v>
      </c>
      <c r="AF422" t="s">
        <v>5753</v>
      </c>
      <c r="AG422">
        <v>42.765932220000003</v>
      </c>
      <c r="AH422">
        <v>-82.037683290000004</v>
      </c>
      <c r="AI422">
        <v>201.9</v>
      </c>
      <c r="AJ422">
        <v>290</v>
      </c>
      <c r="AL422">
        <v>15</v>
      </c>
      <c r="AM422">
        <v>986</v>
      </c>
      <c r="AN422">
        <v>4.5229999999999997</v>
      </c>
      <c r="AO422">
        <v>120.62</v>
      </c>
      <c r="AP422">
        <v>2102</v>
      </c>
      <c r="AQ422">
        <v>2105</v>
      </c>
      <c r="AT422">
        <v>1.23</v>
      </c>
      <c r="AU422">
        <v>1.23</v>
      </c>
      <c r="AW422">
        <v>2.13</v>
      </c>
      <c r="AX422">
        <v>2.13</v>
      </c>
      <c r="BD422">
        <v>0.74</v>
      </c>
      <c r="BE422">
        <v>17</v>
      </c>
      <c r="BF422" t="s">
        <v>1643</v>
      </c>
      <c r="BG422" t="s">
        <v>4442</v>
      </c>
      <c r="BH422">
        <v>429</v>
      </c>
      <c r="BI422" t="s">
        <v>7797</v>
      </c>
      <c r="BJ422" t="s">
        <v>7773</v>
      </c>
      <c r="BK422">
        <v>429</v>
      </c>
      <c r="BL422">
        <v>2130</v>
      </c>
      <c r="BS422">
        <v>13</v>
      </c>
      <c r="BT422">
        <v>0.66</v>
      </c>
      <c r="BU422">
        <v>0.59</v>
      </c>
      <c r="BV422">
        <v>0.59</v>
      </c>
      <c r="BW422">
        <v>42.765932220000003</v>
      </c>
      <c r="BX422">
        <v>-82.037683290000004</v>
      </c>
      <c r="BY422">
        <v>4735344.5609999998</v>
      </c>
      <c r="BZ422">
        <v>201.90299999999999</v>
      </c>
      <c r="CA422">
        <v>3.9</v>
      </c>
      <c r="CB422" t="s">
        <v>7605</v>
      </c>
      <c r="CC422">
        <v>7</v>
      </c>
      <c r="CD422">
        <v>10</v>
      </c>
      <c r="CE422">
        <v>12</v>
      </c>
      <c r="CF422">
        <v>12</v>
      </c>
      <c r="CG422" t="s">
        <v>5677</v>
      </c>
      <c r="CH422">
        <v>414</v>
      </c>
      <c r="CI422" t="s">
        <v>3339</v>
      </c>
      <c r="CJ422" t="s">
        <v>8652</v>
      </c>
      <c r="CK422">
        <v>5.56</v>
      </c>
      <c r="CL422">
        <v>1.8</v>
      </c>
      <c r="CM422" t="s">
        <v>4442</v>
      </c>
      <c r="CO422" t="str">
        <f>VLOOKUP(CM422,AutoSCAN_ORG!B429:CF2944,1,FALSE)</f>
        <v>AS00-0001215</v>
      </c>
      <c r="CP422">
        <f>VLOOKUP($CM422,AutoSCAN_ORG!$B$1:$CF$2516,2,FALSE)</f>
        <v>2076.0219999999999</v>
      </c>
      <c r="CQ422">
        <f>VLOOKUP($CM422,AutoSCAN_ORG!$B$1:$CF$2516,3,FALSE)</f>
        <v>18.684000000000001</v>
      </c>
      <c r="CR422">
        <f>VLOOKUP($CM422,AutoSCAN_ORG!$B$1:$CF$2516,4,FALSE)</f>
        <v>349.81</v>
      </c>
      <c r="CS422">
        <f>VLOOKUP($CM422,AutoSCAN_ORG!$B$1:$CF$2516,5,FALSE)</f>
        <v>6.375</v>
      </c>
      <c r="CT422" t="str">
        <f>VLOOKUP($CM422,AutoSCAN_ORG!$B$1:$CF$2516,6,FALSE)</f>
        <v>MELO-MIFE</v>
      </c>
      <c r="CU422">
        <f>VLOOKUP($CM422,AutoSCAN_ORG!$B$1:$CF$2516,7,FALSE)</f>
        <v>0</v>
      </c>
      <c r="CV422">
        <f>VLOOKUP($CM422,AutoSCAN_ORG!$B$1:$CF$2516,69,FALSE)</f>
        <v>0</v>
      </c>
      <c r="CW422">
        <f>VLOOKUP($CM422,AutoSCAN_ORG!$B$1:$CF$2516,70,FALSE)</f>
        <v>0</v>
      </c>
      <c r="CX422" t="str">
        <f>VLOOKUP($CM422,AutoSCAN_ORG!$B$1:$CF$2516,71,FALSE)</f>
        <v>Y</v>
      </c>
      <c r="CZ422">
        <f>VLOOKUP($CM422,AutoSCAN_ORG!$B$1:$CF$2516,73,FALSE)</f>
        <v>0</v>
      </c>
      <c r="DA422">
        <f>VLOOKUP($CM422,AutoSCAN_ORG!$B$1:$CF$2516,74,FALSE)</f>
        <v>0</v>
      </c>
      <c r="DB422">
        <f>VLOOKUP($CM422,AutoSCAN_ORG!$B$1:$CF$2516,75,FALSE)</f>
        <v>0</v>
      </c>
      <c r="DC422">
        <f>VLOOKUP($CM422,AutoSCAN_ORG!$B$1:$CF$2516,76,FALSE)</f>
        <v>0</v>
      </c>
      <c r="DD422">
        <f>VLOOKUP($CM422,AutoSCAN_ORG!$B$1:$CF$2516,77,FALSE)</f>
        <v>0</v>
      </c>
      <c r="DF422">
        <f>VLOOKUP($CM422,AutoSCAN_ORG!$B$1:$CF$2516,79,FALSE)</f>
        <v>13.25</v>
      </c>
      <c r="DG422">
        <f>VLOOKUP($CM422,AutoSCAN_ORG!$B$1:$CF$2516,80,FALSE)</f>
        <v>13.25</v>
      </c>
      <c r="DH422">
        <f>VLOOKUP($CM422,AutoSCAN_ORG!$B$1:$CF$2516,81,FALSE)</f>
        <v>2.9000000000000001E-2</v>
      </c>
      <c r="DI422">
        <f>VLOOKUP($CM422,AutoSCAN_ORG!$B$1:$CF$2516,82,FALSE)</f>
        <v>4.8000000000000001E-2</v>
      </c>
      <c r="DJ422">
        <f>VLOOKUP($CM422,AutoSCAN_ORG!$B$1:$CF$2516,83,FALSE)</f>
        <v>0.80600000000000005</v>
      </c>
    </row>
    <row r="423" spans="2:114" x14ac:dyDescent="0.35">
      <c r="B423" t="s">
        <v>4469</v>
      </c>
      <c r="C423">
        <v>432</v>
      </c>
      <c r="D423" t="s">
        <v>7778</v>
      </c>
      <c r="E423">
        <v>687</v>
      </c>
      <c r="F423">
        <v>2200.9450000000002</v>
      </c>
      <c r="G423">
        <v>10</v>
      </c>
      <c r="H423" t="s">
        <v>7782</v>
      </c>
      <c r="I423" t="s">
        <v>7773</v>
      </c>
      <c r="J423" t="s">
        <v>7797</v>
      </c>
      <c r="K423">
        <v>14</v>
      </c>
      <c r="L423">
        <v>0.76</v>
      </c>
      <c r="M423">
        <v>12</v>
      </c>
      <c r="N423">
        <v>11</v>
      </c>
      <c r="O423" t="s">
        <v>7477</v>
      </c>
      <c r="R423" t="s">
        <v>7805</v>
      </c>
      <c r="S423" t="s">
        <v>7774</v>
      </c>
      <c r="T423" t="s">
        <v>7227</v>
      </c>
      <c r="U423" t="s">
        <v>7490</v>
      </c>
      <c r="V423" t="s">
        <v>7490</v>
      </c>
      <c r="W423">
        <v>5.56</v>
      </c>
      <c r="X423" t="s">
        <v>7925</v>
      </c>
      <c r="Y423">
        <v>1.9</v>
      </c>
      <c r="Z423" t="s">
        <v>7774</v>
      </c>
      <c r="AA423" t="s">
        <v>7788</v>
      </c>
      <c r="AB423" t="s">
        <v>7774</v>
      </c>
      <c r="AC423">
        <v>10</v>
      </c>
      <c r="AD423">
        <v>10</v>
      </c>
      <c r="AE423">
        <v>12</v>
      </c>
      <c r="AF423" t="s">
        <v>5753</v>
      </c>
      <c r="AG423">
        <v>42.764800960000002</v>
      </c>
      <c r="AH423">
        <v>-82.037728799999996</v>
      </c>
      <c r="AI423">
        <v>201.7</v>
      </c>
      <c r="AJ423">
        <v>290</v>
      </c>
      <c r="AL423">
        <v>15</v>
      </c>
      <c r="AM423">
        <v>986</v>
      </c>
      <c r="AN423">
        <v>4.6399999999999997</v>
      </c>
      <c r="AO423">
        <v>96.320999999999998</v>
      </c>
      <c r="AP423">
        <v>2110</v>
      </c>
      <c r="AQ423">
        <v>2112</v>
      </c>
      <c r="AT423">
        <v>1.23</v>
      </c>
      <c r="AU423">
        <v>1.23</v>
      </c>
      <c r="AW423">
        <v>2.14</v>
      </c>
      <c r="AX423">
        <v>2.14</v>
      </c>
      <c r="BD423">
        <v>0.76</v>
      </c>
      <c r="BE423">
        <v>12</v>
      </c>
      <c r="BF423" t="s">
        <v>1670</v>
      </c>
      <c r="BG423" t="s">
        <v>4469</v>
      </c>
      <c r="BH423">
        <v>432</v>
      </c>
      <c r="BI423" t="s">
        <v>7797</v>
      </c>
      <c r="BJ423" t="s">
        <v>7773</v>
      </c>
      <c r="BK423">
        <v>432</v>
      </c>
      <c r="BL423">
        <v>2300</v>
      </c>
      <c r="BS423">
        <v>13</v>
      </c>
      <c r="BT423">
        <v>0.66</v>
      </c>
      <c r="BU423">
        <v>0.57999999999999996</v>
      </c>
      <c r="BV423">
        <v>0.57999999999999996</v>
      </c>
      <c r="BW423">
        <v>42.764800960000002</v>
      </c>
      <c r="BX423">
        <v>-82.037728799999996</v>
      </c>
      <c r="BY423">
        <v>4735218.9850000003</v>
      </c>
      <c r="BZ423">
        <v>201.68799999999999</v>
      </c>
      <c r="CA423">
        <v>253.6</v>
      </c>
      <c r="CB423" t="s">
        <v>7482</v>
      </c>
      <c r="CC423">
        <v>7</v>
      </c>
      <c r="CD423">
        <v>10</v>
      </c>
      <c r="CE423">
        <v>12</v>
      </c>
      <c r="CF423">
        <v>12</v>
      </c>
      <c r="CG423" t="s">
        <v>5752</v>
      </c>
      <c r="CH423">
        <v>414</v>
      </c>
      <c r="CI423" t="s">
        <v>3339</v>
      </c>
      <c r="CJ423" t="s">
        <v>8652</v>
      </c>
      <c r="CK423">
        <v>5.56</v>
      </c>
      <c r="CL423">
        <v>1.9</v>
      </c>
      <c r="CM423" t="s">
        <v>4469</v>
      </c>
      <c r="CO423" t="str">
        <f>VLOOKUP(CM423,AutoSCAN_ORG!B432:CF2947,1,FALSE)</f>
        <v>AS00-0001229</v>
      </c>
      <c r="CP423">
        <f>VLOOKUP($CM423,AutoSCAN_ORG!$B$1:$CF$2516,2,FALSE)</f>
        <v>2200.9409999999998</v>
      </c>
      <c r="CQ423">
        <f>VLOOKUP($CM423,AutoSCAN_ORG!$B$1:$CF$2516,3,FALSE)</f>
        <v>11.085000000000001</v>
      </c>
      <c r="CR423">
        <f>VLOOKUP($CM423,AutoSCAN_ORG!$B$1:$CF$2516,4,FALSE)</f>
        <v>100.223</v>
      </c>
      <c r="CS423">
        <f>VLOOKUP($CM423,AutoSCAN_ORG!$B$1:$CF$2516,5,FALSE)</f>
        <v>6.2949999999999999</v>
      </c>
      <c r="CT423" t="str">
        <f>VLOOKUP($CM423,AutoSCAN_ORG!$B$1:$CF$2516,6,FALSE)</f>
        <v>MELO-MIFE</v>
      </c>
      <c r="CU423">
        <f>VLOOKUP($CM423,AutoSCAN_ORG!$B$1:$CF$2516,7,FALSE)</f>
        <v>0</v>
      </c>
      <c r="CV423">
        <f>VLOOKUP($CM423,AutoSCAN_ORG!$B$1:$CF$2516,69,FALSE)</f>
        <v>0</v>
      </c>
      <c r="CW423">
        <f>VLOOKUP($CM423,AutoSCAN_ORG!$B$1:$CF$2516,70,FALSE)</f>
        <v>0</v>
      </c>
      <c r="CX423" t="str">
        <f>VLOOKUP($CM423,AutoSCAN_ORG!$B$1:$CF$2516,71,FALSE)</f>
        <v>Y</v>
      </c>
      <c r="CZ423" t="str">
        <f>VLOOKUP($CM423,AutoSCAN_ORG!$B$1:$CF$2516,73,FALSE)</f>
        <v>ok</v>
      </c>
      <c r="DA423">
        <f>VLOOKUP($CM423,AutoSCAN_ORG!$B$1:$CF$2516,74,FALSE)</f>
        <v>0</v>
      </c>
      <c r="DB423" t="str">
        <f>VLOOKUP($CM423,AutoSCAN_ORG!$B$1:$CF$2516,75,FALSE)</f>
        <v>corr int in prev</v>
      </c>
      <c r="DC423">
        <f>VLOOKUP($CM423,AutoSCAN_ORG!$B$1:$CF$2516,76,FALSE)</f>
        <v>0</v>
      </c>
      <c r="DD423">
        <f>VLOOKUP($CM423,AutoSCAN_ORG!$B$1:$CF$2516,77,FALSE)</f>
        <v>0</v>
      </c>
      <c r="DF423">
        <f>VLOOKUP($CM423,AutoSCAN_ORG!$B$1:$CF$2516,79,FALSE)</f>
        <v>13.68</v>
      </c>
      <c r="DG423">
        <f>VLOOKUP($CM423,AutoSCAN_ORG!$B$1:$CF$2516,80,FALSE)</f>
        <v>13.68</v>
      </c>
      <c r="DH423">
        <f>VLOOKUP($CM423,AutoSCAN_ORG!$B$1:$CF$2516,81,FALSE)</f>
        <v>1.0999999999999999E-2</v>
      </c>
      <c r="DI423">
        <f>VLOOKUP($CM423,AutoSCAN_ORG!$B$1:$CF$2516,82,FALSE)</f>
        <v>1.4999999999999999E-2</v>
      </c>
      <c r="DJ423">
        <f>VLOOKUP($CM423,AutoSCAN_ORG!$B$1:$CF$2516,83,FALSE)</f>
        <v>0.78100000000000003</v>
      </c>
    </row>
    <row r="424" spans="2:114" x14ac:dyDescent="0.35">
      <c r="B424" t="s">
        <v>6508</v>
      </c>
      <c r="C424">
        <v>422</v>
      </c>
      <c r="D424" t="s">
        <v>7778</v>
      </c>
      <c r="E424">
        <v>657</v>
      </c>
      <c r="F424">
        <v>2058.3069999999998</v>
      </c>
      <c r="G424">
        <v>10</v>
      </c>
      <c r="H424" t="s">
        <v>7798</v>
      </c>
      <c r="I424" t="s">
        <v>7773</v>
      </c>
      <c r="J424" t="s">
        <v>7810</v>
      </c>
      <c r="M424">
        <v>8</v>
      </c>
      <c r="N424">
        <v>19</v>
      </c>
      <c r="O424" t="s">
        <v>7841</v>
      </c>
      <c r="R424" t="s">
        <v>7776</v>
      </c>
      <c r="S424" t="s">
        <v>3293</v>
      </c>
      <c r="T424" t="s">
        <v>7223</v>
      </c>
      <c r="U424" t="s">
        <v>7381</v>
      </c>
      <c r="V424" t="s">
        <v>7381</v>
      </c>
      <c r="W424">
        <v>5.56</v>
      </c>
      <c r="X424" t="s">
        <v>7840</v>
      </c>
      <c r="Y424">
        <v>1.8</v>
      </c>
      <c r="Z424" t="s">
        <v>7774</v>
      </c>
      <c r="AA424" t="s">
        <v>7786</v>
      </c>
      <c r="AB424" t="s">
        <v>7774</v>
      </c>
      <c r="AF424" t="s">
        <v>5776</v>
      </c>
      <c r="AG424">
        <v>42.766092700000002</v>
      </c>
      <c r="AH424">
        <v>-82.037676869999999</v>
      </c>
      <c r="AI424">
        <v>201.9</v>
      </c>
      <c r="AJ424">
        <v>290</v>
      </c>
      <c r="AL424">
        <v>15</v>
      </c>
      <c r="AM424">
        <v>986</v>
      </c>
      <c r="AN424">
        <v>1.2030000000000001</v>
      </c>
      <c r="AO424">
        <v>8.0000000000000002E-3</v>
      </c>
      <c r="BF424" t="s">
        <v>6507</v>
      </c>
      <c r="BG424" t="s">
        <v>6508</v>
      </c>
      <c r="BH424">
        <v>422</v>
      </c>
      <c r="BI424" t="s">
        <v>7810</v>
      </c>
      <c r="BJ424" t="s">
        <v>7773</v>
      </c>
      <c r="BK424">
        <v>422</v>
      </c>
      <c r="BL424">
        <v>2110</v>
      </c>
      <c r="BW424">
        <v>42.766092700000002</v>
      </c>
      <c r="BX424">
        <v>-82.037676869999999</v>
      </c>
      <c r="BY424">
        <v>4735362.3739999998</v>
      </c>
      <c r="BZ424">
        <v>201.87100000000001</v>
      </c>
      <c r="CA424">
        <v>52.2</v>
      </c>
      <c r="CB424" t="s">
        <v>7356</v>
      </c>
      <c r="CC424">
        <v>7</v>
      </c>
      <c r="CG424" t="s">
        <v>5672</v>
      </c>
      <c r="CH424">
        <v>414</v>
      </c>
      <c r="CI424" t="s">
        <v>3899</v>
      </c>
      <c r="CJ424" t="s">
        <v>3899</v>
      </c>
      <c r="CK424">
        <v>5.56</v>
      </c>
      <c r="CL424">
        <v>1.8</v>
      </c>
      <c r="CM424" t="s">
        <v>6508</v>
      </c>
      <c r="CO424" t="e">
        <f>VLOOKUP(CM424,AutoSCAN_ORG!B422:CF2937,1,FALSE)</f>
        <v>#N/A</v>
      </c>
      <c r="CP424" t="e">
        <f>VLOOKUP($CM424,AutoSCAN_ORG!$B$1:$CF$2516,2,FALSE)</f>
        <v>#N/A</v>
      </c>
      <c r="CQ424" t="e">
        <f>VLOOKUP($CM424,AutoSCAN_ORG!$B$1:$CF$2516,3,FALSE)</f>
        <v>#N/A</v>
      </c>
      <c r="CR424" t="e">
        <f>VLOOKUP($CM424,AutoSCAN_ORG!$B$1:$CF$2516,4,FALSE)</f>
        <v>#N/A</v>
      </c>
      <c r="CS424" t="e">
        <f>VLOOKUP($CM424,AutoSCAN_ORG!$B$1:$CF$2516,5,FALSE)</f>
        <v>#N/A</v>
      </c>
      <c r="CT424" t="e">
        <f>VLOOKUP($CM424,AutoSCAN_ORG!$B$1:$CF$2516,6,FALSE)</f>
        <v>#N/A</v>
      </c>
      <c r="CU424" t="e">
        <f>VLOOKUP($CM424,AutoSCAN_ORG!$B$1:$CF$2516,7,FALSE)</f>
        <v>#N/A</v>
      </c>
      <c r="CV424" t="e">
        <f>VLOOKUP($CM424,AutoSCAN_ORG!$B$1:$CF$2516,69,FALSE)</f>
        <v>#N/A</v>
      </c>
      <c r="CW424" t="e">
        <f>VLOOKUP($CM424,AutoSCAN_ORG!$B$1:$CF$2516,70,FALSE)</f>
        <v>#N/A</v>
      </c>
      <c r="CX424" t="e">
        <f>VLOOKUP($CM424,AutoSCAN_ORG!$B$1:$CF$2516,71,FALSE)</f>
        <v>#N/A</v>
      </c>
      <c r="CY424" t="e">
        <f>VLOOKUP($CM424,AutoSCAN_ORG!$B$1:$CF$2516,72,FALSE)</f>
        <v>#N/A</v>
      </c>
      <c r="CZ424" t="e">
        <f>VLOOKUP($CM424,AutoSCAN_ORG!$B$1:$CF$2516,73,FALSE)</f>
        <v>#N/A</v>
      </c>
      <c r="DA424" t="e">
        <f>VLOOKUP($CM424,AutoSCAN_ORG!$B$1:$CF$2516,74,FALSE)</f>
        <v>#N/A</v>
      </c>
      <c r="DB424" t="e">
        <f>VLOOKUP($CM424,AutoSCAN_ORG!$B$1:$CF$2516,75,FALSE)</f>
        <v>#N/A</v>
      </c>
      <c r="DC424" t="e">
        <f>VLOOKUP($CM424,AutoSCAN_ORG!$B$1:$CF$2516,76,FALSE)</f>
        <v>#N/A</v>
      </c>
      <c r="DD424" t="e">
        <f>VLOOKUP($CM424,AutoSCAN_ORG!$B$1:$CF$2516,77,FALSE)</f>
        <v>#N/A</v>
      </c>
      <c r="DE424" t="e">
        <f>VLOOKUP($CM424,AutoSCAN_ORG!$B$1:$CF$2516,78,FALSE)</f>
        <v>#N/A</v>
      </c>
      <c r="DF424" t="e">
        <f>VLOOKUP($CM424,AutoSCAN_ORG!$B$1:$CF$2516,79,FALSE)</f>
        <v>#N/A</v>
      </c>
      <c r="DG424" t="e">
        <f>VLOOKUP($CM424,AutoSCAN_ORG!$B$1:$CF$2516,80,FALSE)</f>
        <v>#N/A</v>
      </c>
      <c r="DH424" t="e">
        <f>VLOOKUP($CM424,AutoSCAN_ORG!$B$1:$CF$2516,81,FALSE)</f>
        <v>#N/A</v>
      </c>
      <c r="DI424" t="e">
        <f>VLOOKUP($CM424,AutoSCAN_ORG!$B$1:$CF$2516,82,FALSE)</f>
        <v>#N/A</v>
      </c>
      <c r="DJ424" t="e">
        <f>VLOOKUP($CM424,AutoSCAN_ORG!$B$1:$CF$2516,83,FALSE)</f>
        <v>#N/A</v>
      </c>
    </row>
    <row r="425" spans="2:114" x14ac:dyDescent="0.35">
      <c r="B425" t="s">
        <v>4478</v>
      </c>
      <c r="C425">
        <v>434</v>
      </c>
      <c r="D425" t="s">
        <v>7778</v>
      </c>
      <c r="E425">
        <v>691</v>
      </c>
      <c r="F425">
        <v>2214.5459999999998</v>
      </c>
      <c r="G425">
        <v>10</v>
      </c>
      <c r="H425" t="s">
        <v>7782</v>
      </c>
      <c r="I425" t="s">
        <v>7773</v>
      </c>
      <c r="J425" t="s">
        <v>7797</v>
      </c>
      <c r="K425">
        <v>14</v>
      </c>
      <c r="L425">
        <v>0.79</v>
      </c>
      <c r="M425">
        <v>6</v>
      </c>
      <c r="N425">
        <v>9</v>
      </c>
      <c r="O425" t="s">
        <v>7661</v>
      </c>
      <c r="R425" t="s">
        <v>7805</v>
      </c>
      <c r="S425" t="s">
        <v>7774</v>
      </c>
      <c r="T425" t="s">
        <v>7229</v>
      </c>
      <c r="U425" t="s">
        <v>7610</v>
      </c>
      <c r="V425" t="s">
        <v>7610</v>
      </c>
      <c r="W425">
        <v>5.56</v>
      </c>
      <c r="X425" t="s">
        <v>7926</v>
      </c>
      <c r="Y425">
        <v>1.9</v>
      </c>
      <c r="Z425" t="s">
        <v>7774</v>
      </c>
      <c r="AA425" t="s">
        <v>7789</v>
      </c>
      <c r="AB425" t="s">
        <v>7774</v>
      </c>
      <c r="AF425" t="s">
        <v>5762</v>
      </c>
      <c r="AG425">
        <v>42.764677800000001</v>
      </c>
      <c r="AH425">
        <v>-82.037735139999995</v>
      </c>
      <c r="AI425">
        <v>201.8</v>
      </c>
      <c r="AJ425">
        <v>290</v>
      </c>
      <c r="AL425">
        <v>15</v>
      </c>
      <c r="AM425">
        <v>986</v>
      </c>
      <c r="AN425">
        <v>6.5439999999999996</v>
      </c>
      <c r="AO425">
        <v>232.869</v>
      </c>
      <c r="AP425">
        <v>2117</v>
      </c>
      <c r="AQ425">
        <v>2117</v>
      </c>
      <c r="AT425">
        <v>1.24</v>
      </c>
      <c r="AU425">
        <v>1.24</v>
      </c>
      <c r="AW425">
        <v>2.15</v>
      </c>
      <c r="AX425">
        <v>2.15</v>
      </c>
      <c r="BD425">
        <v>0.79</v>
      </c>
      <c r="BE425">
        <v>6</v>
      </c>
      <c r="BF425" t="s">
        <v>1679</v>
      </c>
      <c r="BG425" t="s">
        <v>4478</v>
      </c>
      <c r="BH425">
        <v>434</v>
      </c>
      <c r="BI425" t="s">
        <v>7797</v>
      </c>
      <c r="BJ425" t="s">
        <v>7773</v>
      </c>
      <c r="BK425">
        <v>434</v>
      </c>
      <c r="BL425">
        <v>2320</v>
      </c>
      <c r="BS425">
        <v>13</v>
      </c>
      <c r="BT425">
        <v>0.66</v>
      </c>
      <c r="BU425">
        <v>0.57999999999999996</v>
      </c>
      <c r="BV425">
        <v>0.57999999999999996</v>
      </c>
      <c r="BW425">
        <v>42.764677800000001</v>
      </c>
      <c r="BX425">
        <v>-82.037735139999995</v>
      </c>
      <c r="BY425">
        <v>4735205.3150000004</v>
      </c>
      <c r="BZ425">
        <v>201.81200000000001</v>
      </c>
      <c r="CA425">
        <v>180.3</v>
      </c>
      <c r="CB425" t="s">
        <v>7421</v>
      </c>
      <c r="CC425">
        <v>7</v>
      </c>
      <c r="CD425">
        <v>10</v>
      </c>
      <c r="CE425">
        <v>12</v>
      </c>
      <c r="CF425">
        <v>12</v>
      </c>
      <c r="CG425" t="s">
        <v>5752</v>
      </c>
      <c r="CH425">
        <v>414</v>
      </c>
      <c r="CI425" t="s">
        <v>3339</v>
      </c>
      <c r="CJ425" t="s">
        <v>8652</v>
      </c>
      <c r="CK425">
        <v>5.56</v>
      </c>
      <c r="CL425">
        <v>1.9</v>
      </c>
      <c r="CM425" t="s">
        <v>4478</v>
      </c>
      <c r="CO425" t="str">
        <f>VLOOKUP(CM425,AutoSCAN_ORG!B434:CF2949,1,FALSE)</f>
        <v>AS00-0001237</v>
      </c>
      <c r="CP425">
        <f>VLOOKUP($CM425,AutoSCAN_ORG!$B$1:$CF$2516,2,FALSE)</f>
        <v>2214.5439999999999</v>
      </c>
      <c r="CQ425">
        <f>VLOOKUP($CM425,AutoSCAN_ORG!$B$1:$CF$2516,3,FALSE)</f>
        <v>8.2810000000000006</v>
      </c>
      <c r="CR425">
        <f>VLOOKUP($CM425,AutoSCAN_ORG!$B$1:$CF$2516,4,FALSE)</f>
        <v>175.036</v>
      </c>
      <c r="CS425">
        <f>VLOOKUP($CM425,AutoSCAN_ORG!$B$1:$CF$2516,5,FALSE)</f>
        <v>6.2949999999999999</v>
      </c>
      <c r="CT425" t="str">
        <f>VLOOKUP($CM425,AutoSCAN_ORG!$B$1:$CF$2516,6,FALSE)</f>
        <v>MELO-MIFE</v>
      </c>
      <c r="CU425">
        <f>VLOOKUP($CM425,AutoSCAN_ORG!$B$1:$CF$2516,7,FALSE)</f>
        <v>0</v>
      </c>
      <c r="CV425">
        <f>VLOOKUP($CM425,AutoSCAN_ORG!$B$1:$CF$2516,69,FALSE)</f>
        <v>0</v>
      </c>
      <c r="CW425">
        <f>VLOOKUP($CM425,AutoSCAN_ORG!$B$1:$CF$2516,70,FALSE)</f>
        <v>0</v>
      </c>
      <c r="CX425" t="str">
        <f>VLOOKUP($CM425,AutoSCAN_ORG!$B$1:$CF$2516,71,FALSE)</f>
        <v>Y</v>
      </c>
      <c r="CZ425">
        <f>VLOOKUP($CM425,AutoSCAN_ORG!$B$1:$CF$2516,73,FALSE)</f>
        <v>0</v>
      </c>
      <c r="DA425">
        <f>VLOOKUP($CM425,AutoSCAN_ORG!$B$1:$CF$2516,74,FALSE)</f>
        <v>0</v>
      </c>
      <c r="DB425">
        <f>VLOOKUP($CM425,AutoSCAN_ORG!$B$1:$CF$2516,75,FALSE)</f>
        <v>0</v>
      </c>
      <c r="DC425">
        <f>VLOOKUP($CM425,AutoSCAN_ORG!$B$1:$CF$2516,76,FALSE)</f>
        <v>0</v>
      </c>
      <c r="DD425">
        <f>VLOOKUP($CM425,AutoSCAN_ORG!$B$1:$CF$2516,77,FALSE)</f>
        <v>0</v>
      </c>
      <c r="DF425">
        <f>VLOOKUP($CM425,AutoSCAN_ORG!$B$1:$CF$2516,79,FALSE)</f>
        <v>14.2</v>
      </c>
      <c r="DG425">
        <f>VLOOKUP($CM425,AutoSCAN_ORG!$B$1:$CF$2516,80,FALSE)</f>
        <v>14.2</v>
      </c>
      <c r="DH425">
        <f>VLOOKUP($CM425,AutoSCAN_ORG!$B$1:$CF$2516,81,FALSE)</f>
        <v>1.2E-2</v>
      </c>
      <c r="DI425">
        <f>VLOOKUP($CM425,AutoSCAN_ORG!$B$1:$CF$2516,82,FALSE)</f>
        <v>1.7999999999999999E-2</v>
      </c>
      <c r="DJ425">
        <f>VLOOKUP($CM425,AutoSCAN_ORG!$B$1:$CF$2516,83,FALSE)</f>
        <v>0.69399999999999995</v>
      </c>
    </row>
    <row r="426" spans="2:114" x14ac:dyDescent="0.35">
      <c r="B426" t="s">
        <v>4480</v>
      </c>
      <c r="C426">
        <v>435</v>
      </c>
      <c r="D426" t="s">
        <v>7778</v>
      </c>
      <c r="E426">
        <v>693</v>
      </c>
      <c r="F426">
        <v>2219.337</v>
      </c>
      <c r="G426">
        <v>10</v>
      </c>
      <c r="H426" t="s">
        <v>7782</v>
      </c>
      <c r="I426" t="s">
        <v>7773</v>
      </c>
      <c r="J426" t="s">
        <v>7797</v>
      </c>
      <c r="K426">
        <v>13</v>
      </c>
      <c r="L426">
        <v>0.7</v>
      </c>
      <c r="M426">
        <v>7</v>
      </c>
      <c r="N426">
        <v>6</v>
      </c>
      <c r="O426" t="s">
        <v>7655</v>
      </c>
      <c r="R426" t="s">
        <v>7784</v>
      </c>
      <c r="S426" t="s">
        <v>7774</v>
      </c>
      <c r="T426" t="s">
        <v>7230</v>
      </c>
      <c r="U426" t="s">
        <v>7612</v>
      </c>
      <c r="V426" t="s">
        <v>7612</v>
      </c>
      <c r="W426">
        <v>5.56</v>
      </c>
      <c r="X426" t="s">
        <v>7927</v>
      </c>
      <c r="Y426">
        <v>1.9</v>
      </c>
      <c r="Z426" t="s">
        <v>7774</v>
      </c>
      <c r="AA426" t="s">
        <v>7789</v>
      </c>
      <c r="AB426" t="s">
        <v>7774</v>
      </c>
      <c r="AF426" t="s">
        <v>5762</v>
      </c>
      <c r="AG426">
        <v>42.764634430000001</v>
      </c>
      <c r="AH426">
        <v>-82.037737370000002</v>
      </c>
      <c r="AI426">
        <v>201.7</v>
      </c>
      <c r="AJ426">
        <v>290</v>
      </c>
      <c r="AL426">
        <v>15</v>
      </c>
      <c r="AM426">
        <v>986</v>
      </c>
      <c r="AN426">
        <v>0.83399999999999996</v>
      </c>
      <c r="AO426">
        <v>-413.70600000000002</v>
      </c>
      <c r="AP426">
        <v>2117</v>
      </c>
      <c r="AQ426">
        <v>2117</v>
      </c>
      <c r="AT426">
        <v>1.24</v>
      </c>
      <c r="AU426">
        <v>1.24</v>
      </c>
      <c r="AW426">
        <v>2.15</v>
      </c>
      <c r="AX426">
        <v>2.15</v>
      </c>
      <c r="BD426">
        <v>0.7</v>
      </c>
      <c r="BE426">
        <v>7</v>
      </c>
      <c r="BF426" t="s">
        <v>1681</v>
      </c>
      <c r="BG426" t="s">
        <v>4480</v>
      </c>
      <c r="BH426">
        <v>435</v>
      </c>
      <c r="BI426" t="s">
        <v>7797</v>
      </c>
      <c r="BJ426" t="s">
        <v>7773</v>
      </c>
      <c r="BK426">
        <v>435</v>
      </c>
      <c r="BL426">
        <v>2330</v>
      </c>
      <c r="BS426">
        <v>13</v>
      </c>
      <c r="BT426">
        <v>0.66</v>
      </c>
      <c r="BU426">
        <v>0.57999999999999996</v>
      </c>
      <c r="BV426">
        <v>0.57999999999999996</v>
      </c>
      <c r="BW426">
        <v>42.764634430000001</v>
      </c>
      <c r="BX426">
        <v>-82.037737370000002</v>
      </c>
      <c r="BY426">
        <v>4735200.5020000003</v>
      </c>
      <c r="BZ426">
        <v>201.721</v>
      </c>
      <c r="CA426">
        <v>268.10000000000002</v>
      </c>
      <c r="CB426" t="s">
        <v>7613</v>
      </c>
      <c r="CC426">
        <v>7</v>
      </c>
      <c r="CD426">
        <v>10</v>
      </c>
      <c r="CE426">
        <v>12</v>
      </c>
      <c r="CF426">
        <v>12</v>
      </c>
      <c r="CG426" t="s">
        <v>5677</v>
      </c>
      <c r="CH426">
        <v>414</v>
      </c>
      <c r="CI426" t="s">
        <v>3339</v>
      </c>
      <c r="CJ426" t="s">
        <v>8652</v>
      </c>
      <c r="CK426">
        <v>5.56</v>
      </c>
      <c r="CL426">
        <v>1.9</v>
      </c>
      <c r="CM426" t="s">
        <v>4480</v>
      </c>
      <c r="CO426" t="str">
        <f>VLOOKUP(CM426,AutoSCAN_ORG!B435:CF2950,1,FALSE)</f>
        <v>AS00-0001239</v>
      </c>
      <c r="CP426">
        <f>VLOOKUP($CM426,AutoSCAN_ORG!$B$1:$CF$2516,2,FALSE)</f>
        <v>2219.3339999999998</v>
      </c>
      <c r="CQ426">
        <f>VLOOKUP($CM426,AutoSCAN_ORG!$B$1:$CF$2516,3,FALSE)</f>
        <v>8.1750000000000007</v>
      </c>
      <c r="CR426">
        <f>VLOOKUP($CM426,AutoSCAN_ORG!$B$1:$CF$2516,4,FALSE)</f>
        <v>86.034999999999997</v>
      </c>
      <c r="CS426">
        <f>VLOOKUP($CM426,AutoSCAN_ORG!$B$1:$CF$2516,5,FALSE)</f>
        <v>6.2949999999999999</v>
      </c>
      <c r="CT426" t="str">
        <f>VLOOKUP($CM426,AutoSCAN_ORG!$B$1:$CF$2516,6,FALSE)</f>
        <v>MELO-MIFE</v>
      </c>
      <c r="CU426">
        <f>VLOOKUP($CM426,AutoSCAN_ORG!$B$1:$CF$2516,7,FALSE)</f>
        <v>0</v>
      </c>
      <c r="CV426">
        <f>VLOOKUP($CM426,AutoSCAN_ORG!$B$1:$CF$2516,69,FALSE)</f>
        <v>0</v>
      </c>
      <c r="CW426">
        <f>VLOOKUP($CM426,AutoSCAN_ORG!$B$1:$CF$2516,70,FALSE)</f>
        <v>0</v>
      </c>
      <c r="CX426" t="str">
        <f>VLOOKUP($CM426,AutoSCAN_ORG!$B$1:$CF$2516,71,FALSE)</f>
        <v>Y</v>
      </c>
      <c r="CZ426" t="str">
        <f>VLOOKUP($CM426,AutoSCAN_ORG!$B$1:$CF$2516,73,FALSE)</f>
        <v>was ext corr in PI</v>
      </c>
      <c r="DA426">
        <f>VLOOKUP($CM426,AutoSCAN_ORG!$B$1:$CF$2516,74,FALSE)</f>
        <v>0</v>
      </c>
      <c r="DB426">
        <f>VLOOKUP($CM426,AutoSCAN_ORG!$B$1:$CF$2516,75,FALSE)</f>
        <v>0</v>
      </c>
      <c r="DC426">
        <f>VLOOKUP($CM426,AutoSCAN_ORG!$B$1:$CF$2516,76,FALSE)</f>
        <v>0</v>
      </c>
      <c r="DD426">
        <f>VLOOKUP($CM426,AutoSCAN_ORG!$B$1:$CF$2516,77,FALSE)</f>
        <v>0</v>
      </c>
      <c r="DF426">
        <f>VLOOKUP($CM426,AutoSCAN_ORG!$B$1:$CF$2516,79,FALSE)</f>
        <v>12.56</v>
      </c>
      <c r="DG426">
        <f>VLOOKUP($CM426,AutoSCAN_ORG!$B$1:$CF$2516,80,FALSE)</f>
        <v>12.56</v>
      </c>
      <c r="DH426">
        <f>VLOOKUP($CM426,AutoSCAN_ORG!$B$1:$CF$2516,81,FALSE)</f>
        <v>0.02</v>
      </c>
      <c r="DI426">
        <f>VLOOKUP($CM426,AutoSCAN_ORG!$B$1:$CF$2516,82,FALSE)</f>
        <v>3.2000000000000001E-2</v>
      </c>
      <c r="DJ426">
        <f>VLOOKUP($CM426,AutoSCAN_ORG!$B$1:$CF$2516,83,FALSE)</f>
        <v>0.65300000000000002</v>
      </c>
    </row>
    <row r="427" spans="2:114" x14ac:dyDescent="0.35">
      <c r="B427" t="s">
        <v>4484</v>
      </c>
      <c r="C427">
        <v>436</v>
      </c>
      <c r="D427" t="s">
        <v>7778</v>
      </c>
      <c r="E427">
        <v>696</v>
      </c>
      <c r="F427">
        <v>2246.2370000000001</v>
      </c>
      <c r="G427">
        <v>10</v>
      </c>
      <c r="H427" t="s">
        <v>7782</v>
      </c>
      <c r="I427" t="s">
        <v>7773</v>
      </c>
      <c r="J427" t="s">
        <v>7797</v>
      </c>
      <c r="K427">
        <v>15</v>
      </c>
      <c r="L427">
        <v>0.83</v>
      </c>
      <c r="M427">
        <v>8</v>
      </c>
      <c r="N427">
        <v>11</v>
      </c>
      <c r="O427" t="s">
        <v>7607</v>
      </c>
      <c r="R427" t="s">
        <v>7805</v>
      </c>
      <c r="S427" t="s">
        <v>7774</v>
      </c>
      <c r="T427" t="s">
        <v>7231</v>
      </c>
      <c r="U427" t="s">
        <v>7614</v>
      </c>
      <c r="V427" t="s">
        <v>7614</v>
      </c>
      <c r="W427">
        <v>5.56</v>
      </c>
      <c r="X427" t="s">
        <v>7928</v>
      </c>
      <c r="Y427">
        <v>1.8</v>
      </c>
      <c r="Z427" t="s">
        <v>7774</v>
      </c>
      <c r="AA427" t="s">
        <v>7786</v>
      </c>
      <c r="AB427" t="s">
        <v>7774</v>
      </c>
      <c r="AC427">
        <v>10</v>
      </c>
      <c r="AD427">
        <v>10</v>
      </c>
      <c r="AE427">
        <v>15</v>
      </c>
      <c r="AF427" t="s">
        <v>5753</v>
      </c>
      <c r="AG427">
        <v>42.764391000000003</v>
      </c>
      <c r="AH427">
        <v>-82.03775057</v>
      </c>
      <c r="AI427">
        <v>201.1</v>
      </c>
      <c r="AJ427">
        <v>290</v>
      </c>
      <c r="AL427">
        <v>15</v>
      </c>
      <c r="AM427">
        <v>986</v>
      </c>
      <c r="AN427">
        <v>5.5330000000000004</v>
      </c>
      <c r="AO427">
        <v>-49.168999999999997</v>
      </c>
      <c r="AP427">
        <v>2116</v>
      </c>
      <c r="AQ427">
        <v>2116</v>
      </c>
      <c r="AT427">
        <v>1.24</v>
      </c>
      <c r="AU427">
        <v>1.24</v>
      </c>
      <c r="AW427">
        <v>2.15</v>
      </c>
      <c r="AX427">
        <v>2.15</v>
      </c>
      <c r="BD427">
        <v>0.83</v>
      </c>
      <c r="BE427">
        <v>8</v>
      </c>
      <c r="BF427" t="s">
        <v>1684</v>
      </c>
      <c r="BG427" t="s">
        <v>4484</v>
      </c>
      <c r="BH427">
        <v>436</v>
      </c>
      <c r="BI427" t="s">
        <v>7797</v>
      </c>
      <c r="BJ427" t="s">
        <v>7773</v>
      </c>
      <c r="BK427">
        <v>436</v>
      </c>
      <c r="BL427">
        <v>2350</v>
      </c>
      <c r="BS427">
        <v>13</v>
      </c>
      <c r="BT427">
        <v>0.66</v>
      </c>
      <c r="BU427">
        <v>0.57999999999999996</v>
      </c>
      <c r="BV427">
        <v>0.57999999999999996</v>
      </c>
      <c r="BW427">
        <v>42.764391000000003</v>
      </c>
      <c r="BX427">
        <v>-82.03775057</v>
      </c>
      <c r="BY427">
        <v>4735173.483</v>
      </c>
      <c r="BZ427">
        <v>201.078</v>
      </c>
      <c r="CA427">
        <v>54.1</v>
      </c>
      <c r="CB427" t="s">
        <v>7369</v>
      </c>
      <c r="CC427">
        <v>7</v>
      </c>
      <c r="CD427">
        <v>10</v>
      </c>
      <c r="CE427">
        <v>12</v>
      </c>
      <c r="CF427">
        <v>12</v>
      </c>
      <c r="CG427" t="s">
        <v>5752</v>
      </c>
      <c r="CH427">
        <v>414</v>
      </c>
      <c r="CI427" t="s">
        <v>3339</v>
      </c>
      <c r="CJ427" t="s">
        <v>8652</v>
      </c>
      <c r="CK427">
        <v>5.56</v>
      </c>
      <c r="CL427">
        <v>1.8</v>
      </c>
      <c r="CM427" t="s">
        <v>4484</v>
      </c>
      <c r="CO427" t="str">
        <f>VLOOKUP(CM427,AutoSCAN_ORG!B436:CF2951,1,FALSE)</f>
        <v>AS00-0001242</v>
      </c>
      <c r="CP427">
        <f>VLOOKUP($CM427,AutoSCAN_ORG!$B$1:$CF$2516,2,FALSE)</f>
        <v>2246.2330000000002</v>
      </c>
      <c r="CQ427">
        <f>VLOOKUP($CM427,AutoSCAN_ORG!$B$1:$CF$2516,3,FALSE)</f>
        <v>8.0239999999999991</v>
      </c>
      <c r="CR427">
        <f>VLOOKUP($CM427,AutoSCAN_ORG!$B$1:$CF$2516,4,FALSE)</f>
        <v>300.66399999999999</v>
      </c>
      <c r="CS427">
        <f>VLOOKUP($CM427,AutoSCAN_ORG!$B$1:$CF$2516,5,FALSE)</f>
        <v>7.0149999999999997</v>
      </c>
      <c r="CT427" t="str">
        <f>VLOOKUP($CM427,AutoSCAN_ORG!$B$1:$CF$2516,6,FALSE)</f>
        <v>MELO-MIFE</v>
      </c>
      <c r="CU427">
        <f>VLOOKUP($CM427,AutoSCAN_ORG!$B$1:$CF$2516,7,FALSE)</f>
        <v>0</v>
      </c>
      <c r="CV427" t="str">
        <f>VLOOKUP($CM427,AutoSCAN_ORG!$B$1:$CF$2516,69,FALSE)</f>
        <v>change to ext melo mife</v>
      </c>
      <c r="CW427">
        <f>VLOOKUP($CM427,AutoSCAN_ORG!$B$1:$CF$2516,70,FALSE)</f>
        <v>0</v>
      </c>
      <c r="CX427" t="str">
        <f>VLOOKUP($CM427,AutoSCAN_ORG!$B$1:$CF$2516,71,FALSE)</f>
        <v>Y</v>
      </c>
      <c r="CZ427">
        <f>VLOOKUP($CM427,AutoSCAN_ORG!$B$1:$CF$2516,73,FALSE)</f>
        <v>0</v>
      </c>
      <c r="DA427">
        <f>VLOOKUP($CM427,AutoSCAN_ORG!$B$1:$CF$2516,74,FALSE)</f>
        <v>0</v>
      </c>
      <c r="DB427">
        <f>VLOOKUP($CM427,AutoSCAN_ORG!$B$1:$CF$2516,75,FALSE)</f>
        <v>0</v>
      </c>
      <c r="DC427">
        <f>VLOOKUP($CM427,AutoSCAN_ORG!$B$1:$CF$2516,76,FALSE)</f>
        <v>0</v>
      </c>
      <c r="DD427" t="str">
        <f>VLOOKUP($CM427,AutoSCAN_ORG!$B$1:$CF$2516,77,FALSE)</f>
        <v>conf.class</v>
      </c>
      <c r="DF427">
        <f>VLOOKUP($CM427,AutoSCAN_ORG!$B$1:$CF$2516,79,FALSE)</f>
        <v>14.89</v>
      </c>
      <c r="DG427">
        <f>VLOOKUP($CM427,AutoSCAN_ORG!$B$1:$CF$2516,80,FALSE)</f>
        <v>14.89</v>
      </c>
      <c r="DH427">
        <f>VLOOKUP($CM427,AutoSCAN_ORG!$B$1:$CF$2516,81,FALSE)</f>
        <v>0.01</v>
      </c>
      <c r="DI427">
        <f>VLOOKUP($CM427,AutoSCAN_ORG!$B$1:$CF$2516,82,FALSE)</f>
        <v>1.4E-2</v>
      </c>
      <c r="DJ427">
        <f>VLOOKUP($CM427,AutoSCAN_ORG!$B$1:$CF$2516,83,FALSE)</f>
        <v>0.81399999999999995</v>
      </c>
    </row>
    <row r="428" spans="2:114" x14ac:dyDescent="0.35">
      <c r="B428" t="s">
        <v>4491</v>
      </c>
      <c r="C428">
        <v>437</v>
      </c>
      <c r="D428" t="s">
        <v>7778</v>
      </c>
      <c r="E428">
        <v>700</v>
      </c>
      <c r="F428">
        <v>2275.3440000000001</v>
      </c>
      <c r="G428">
        <v>10</v>
      </c>
      <c r="H428" t="s">
        <v>7782</v>
      </c>
      <c r="I428" t="s">
        <v>7773</v>
      </c>
      <c r="J428" t="s">
        <v>7797</v>
      </c>
      <c r="K428">
        <v>18</v>
      </c>
      <c r="L428">
        <v>1.01</v>
      </c>
      <c r="M428">
        <v>14</v>
      </c>
      <c r="N428">
        <v>12</v>
      </c>
      <c r="O428" t="s">
        <v>7929</v>
      </c>
      <c r="R428" t="s">
        <v>7784</v>
      </c>
      <c r="S428" t="s">
        <v>7774</v>
      </c>
      <c r="T428" t="s">
        <v>7232</v>
      </c>
      <c r="U428" t="s">
        <v>7613</v>
      </c>
      <c r="V428" t="s">
        <v>7613</v>
      </c>
      <c r="W428">
        <v>5.56</v>
      </c>
      <c r="X428" t="s">
        <v>7930</v>
      </c>
      <c r="Y428">
        <v>1.9</v>
      </c>
      <c r="Z428" t="s">
        <v>7774</v>
      </c>
      <c r="AA428" t="s">
        <v>7788</v>
      </c>
      <c r="AB428" t="s">
        <v>7774</v>
      </c>
      <c r="AC428">
        <v>10</v>
      </c>
      <c r="AD428">
        <v>10</v>
      </c>
      <c r="AE428">
        <v>12</v>
      </c>
      <c r="AF428" t="s">
        <v>5753</v>
      </c>
      <c r="AG428">
        <v>42.764127549999998</v>
      </c>
      <c r="AH428">
        <v>-82.037761489999994</v>
      </c>
      <c r="AI428">
        <v>201.8</v>
      </c>
      <c r="AJ428">
        <v>290</v>
      </c>
      <c r="AL428">
        <v>15</v>
      </c>
      <c r="AM428">
        <v>986</v>
      </c>
      <c r="AN428">
        <v>2.637</v>
      </c>
      <c r="AO428">
        <v>404.63499999999999</v>
      </c>
      <c r="AP428">
        <v>2101</v>
      </c>
      <c r="AQ428">
        <v>2104</v>
      </c>
      <c r="AT428">
        <v>1.23</v>
      </c>
      <c r="AU428">
        <v>1.23</v>
      </c>
      <c r="AW428">
        <v>2.13</v>
      </c>
      <c r="AX428">
        <v>2.13</v>
      </c>
      <c r="BD428">
        <v>1.01</v>
      </c>
      <c r="BE428">
        <v>14</v>
      </c>
      <c r="BF428" t="s">
        <v>1690</v>
      </c>
      <c r="BG428" t="s">
        <v>4491</v>
      </c>
      <c r="BH428">
        <v>437</v>
      </c>
      <c r="BI428" t="s">
        <v>7797</v>
      </c>
      <c r="BJ428" t="s">
        <v>7773</v>
      </c>
      <c r="BK428">
        <v>437</v>
      </c>
      <c r="BL428">
        <v>2380</v>
      </c>
      <c r="BS428">
        <v>13</v>
      </c>
      <c r="BT428">
        <v>0.66</v>
      </c>
      <c r="BU428">
        <v>0.59</v>
      </c>
      <c r="BV428">
        <v>0.59</v>
      </c>
      <c r="BW428">
        <v>42.764127549999998</v>
      </c>
      <c r="BX428">
        <v>-82.037761489999994</v>
      </c>
      <c r="BY428">
        <v>4735144.2390000001</v>
      </c>
      <c r="BZ428">
        <v>201.81800000000001</v>
      </c>
      <c r="CA428">
        <v>93.2</v>
      </c>
      <c r="CB428" t="s">
        <v>8704</v>
      </c>
      <c r="CC428">
        <v>7</v>
      </c>
      <c r="CD428">
        <v>10</v>
      </c>
      <c r="CE428">
        <v>12</v>
      </c>
      <c r="CF428">
        <v>12</v>
      </c>
      <c r="CG428" t="s">
        <v>5677</v>
      </c>
      <c r="CH428">
        <v>414</v>
      </c>
      <c r="CI428" t="s">
        <v>3339</v>
      </c>
      <c r="CJ428" t="s">
        <v>8652</v>
      </c>
      <c r="CK428">
        <v>5.56</v>
      </c>
      <c r="CL428">
        <v>1.9</v>
      </c>
      <c r="CM428" t="s">
        <v>4491</v>
      </c>
      <c r="CO428" t="str">
        <f>VLOOKUP(CM428,AutoSCAN_ORG!B437:CF2952,1,FALSE)</f>
        <v>AS00-0001247</v>
      </c>
      <c r="CP428">
        <f>VLOOKUP($CM428,AutoSCAN_ORG!$B$1:$CF$2516,2,FALSE)</f>
        <v>2275.3389999999999</v>
      </c>
      <c r="CQ428">
        <f>VLOOKUP($CM428,AutoSCAN_ORG!$B$1:$CF$2516,3,FALSE)</f>
        <v>13.311999999999999</v>
      </c>
      <c r="CR428">
        <f>VLOOKUP($CM428,AutoSCAN_ORG!$B$1:$CF$2516,4,FALSE)</f>
        <v>263.46899999999999</v>
      </c>
      <c r="CS428">
        <f>VLOOKUP($CM428,AutoSCAN_ORG!$B$1:$CF$2516,5,FALSE)</f>
        <v>6.8579999999999997</v>
      </c>
      <c r="CT428" t="str">
        <f>VLOOKUP($CM428,AutoSCAN_ORG!$B$1:$CF$2516,6,FALSE)</f>
        <v>MELO-MIFE</v>
      </c>
      <c r="CU428">
        <f>VLOOKUP($CM428,AutoSCAN_ORG!$B$1:$CF$2516,7,FALSE)</f>
        <v>0</v>
      </c>
      <c r="CV428">
        <f>VLOOKUP($CM428,AutoSCAN_ORG!$B$1:$CF$2516,69,FALSE)</f>
        <v>0</v>
      </c>
      <c r="CW428">
        <f>VLOOKUP($CM428,AutoSCAN_ORG!$B$1:$CF$2516,70,FALSE)</f>
        <v>0</v>
      </c>
      <c r="CX428" t="str">
        <f>VLOOKUP($CM428,AutoSCAN_ORG!$B$1:$CF$2516,71,FALSE)</f>
        <v>Y</v>
      </c>
      <c r="CZ428" t="str">
        <f>VLOOKUP($CM428,AutoSCAN_ORG!$B$1:$CF$2516,73,FALSE)</f>
        <v>AFD-int signal</v>
      </c>
      <c r="DA428">
        <f>VLOOKUP($CM428,AutoSCAN_ORG!$B$1:$CF$2516,74,FALSE)</f>
        <v>0</v>
      </c>
      <c r="DB428">
        <f>VLOOKUP($CM428,AutoSCAN_ORG!$B$1:$CF$2516,75,FALSE)</f>
        <v>0</v>
      </c>
      <c r="DC428">
        <f>VLOOKUP($CM428,AutoSCAN_ORG!$B$1:$CF$2516,76,FALSE)</f>
        <v>0</v>
      </c>
      <c r="DD428">
        <f>VLOOKUP($CM428,AutoSCAN_ORG!$B$1:$CF$2516,77,FALSE)</f>
        <v>0</v>
      </c>
      <c r="DF428">
        <f>VLOOKUP($CM428,AutoSCAN_ORG!$B$1:$CF$2516,79,FALSE)</f>
        <v>18.21</v>
      </c>
      <c r="DG428">
        <f>VLOOKUP($CM428,AutoSCAN_ORG!$B$1:$CF$2516,80,FALSE)</f>
        <v>18.21</v>
      </c>
      <c r="DH428">
        <f>VLOOKUP($CM428,AutoSCAN_ORG!$B$1:$CF$2516,81,FALSE)</f>
        <v>1.7999999999999999E-2</v>
      </c>
      <c r="DI428">
        <f>VLOOKUP($CM428,AutoSCAN_ORG!$B$1:$CF$2516,82,FALSE)</f>
        <v>1.7999999999999999E-2</v>
      </c>
      <c r="DJ428">
        <f>VLOOKUP($CM428,AutoSCAN_ORG!$B$1:$CF$2516,83,FALSE)</f>
        <v>0.92100000000000004</v>
      </c>
    </row>
    <row r="429" spans="2:114" x14ac:dyDescent="0.35">
      <c r="B429" t="s">
        <v>4496</v>
      </c>
      <c r="C429">
        <v>438</v>
      </c>
      <c r="D429" t="s">
        <v>7778</v>
      </c>
      <c r="E429">
        <v>702</v>
      </c>
      <c r="F429">
        <v>2282.2750000000001</v>
      </c>
      <c r="G429">
        <v>10</v>
      </c>
      <c r="H429" t="s">
        <v>7782</v>
      </c>
      <c r="I429" t="s">
        <v>7773</v>
      </c>
      <c r="J429" t="s">
        <v>7797</v>
      </c>
      <c r="K429">
        <v>18</v>
      </c>
      <c r="L429">
        <v>1.01</v>
      </c>
      <c r="M429">
        <v>23</v>
      </c>
      <c r="N429">
        <v>22</v>
      </c>
      <c r="O429" t="s">
        <v>7931</v>
      </c>
      <c r="R429" t="s">
        <v>7805</v>
      </c>
      <c r="S429" t="s">
        <v>7774</v>
      </c>
      <c r="T429" t="s">
        <v>7233</v>
      </c>
      <c r="U429" t="s">
        <v>7429</v>
      </c>
      <c r="V429" t="s">
        <v>7429</v>
      </c>
      <c r="W429">
        <v>5.56</v>
      </c>
      <c r="X429" t="s">
        <v>7932</v>
      </c>
      <c r="Y429">
        <v>1.8</v>
      </c>
      <c r="Z429" t="s">
        <v>7774</v>
      </c>
      <c r="AA429" t="s">
        <v>7788</v>
      </c>
      <c r="AB429" t="s">
        <v>7774</v>
      </c>
      <c r="AC429">
        <v>10</v>
      </c>
      <c r="AD429">
        <v>10</v>
      </c>
      <c r="AE429">
        <v>12</v>
      </c>
      <c r="AF429" t="s">
        <v>5753</v>
      </c>
      <c r="AG429">
        <v>42.764064820000002</v>
      </c>
      <c r="AH429">
        <v>-82.037763949999999</v>
      </c>
      <c r="AI429">
        <v>201.9</v>
      </c>
      <c r="AJ429">
        <v>290</v>
      </c>
      <c r="AL429">
        <v>15</v>
      </c>
      <c r="AM429">
        <v>986</v>
      </c>
      <c r="AN429">
        <v>0.26400000000000001</v>
      </c>
      <c r="AO429">
        <v>-50.881</v>
      </c>
      <c r="AP429">
        <v>2075</v>
      </c>
      <c r="AQ429">
        <v>2083</v>
      </c>
      <c r="AT429">
        <v>1.22</v>
      </c>
      <c r="AU429">
        <v>1.21</v>
      </c>
      <c r="AW429">
        <v>2.11</v>
      </c>
      <c r="AX429">
        <v>2.1</v>
      </c>
      <c r="BD429">
        <v>1.01</v>
      </c>
      <c r="BE429">
        <v>23</v>
      </c>
      <c r="BF429" t="s">
        <v>1694</v>
      </c>
      <c r="BG429" t="s">
        <v>4496</v>
      </c>
      <c r="BH429">
        <v>438</v>
      </c>
      <c r="BI429" t="s">
        <v>7797</v>
      </c>
      <c r="BJ429" t="s">
        <v>7773</v>
      </c>
      <c r="BK429">
        <v>438</v>
      </c>
      <c r="BL429">
        <v>2390</v>
      </c>
      <c r="BS429">
        <v>13</v>
      </c>
      <c r="BT429">
        <v>0.67</v>
      </c>
      <c r="BU429">
        <v>0.59</v>
      </c>
      <c r="BV429">
        <v>0.59</v>
      </c>
      <c r="BW429">
        <v>42.764064820000002</v>
      </c>
      <c r="BX429">
        <v>-82.037763949999999</v>
      </c>
      <c r="BY429">
        <v>4735137.2759999996</v>
      </c>
      <c r="BZ429">
        <v>201.869</v>
      </c>
      <c r="CA429">
        <v>75.8</v>
      </c>
      <c r="CB429" t="s">
        <v>7522</v>
      </c>
      <c r="CC429">
        <v>7</v>
      </c>
      <c r="CD429">
        <v>10</v>
      </c>
      <c r="CE429">
        <v>11</v>
      </c>
      <c r="CF429">
        <v>11</v>
      </c>
      <c r="CG429" t="s">
        <v>5752</v>
      </c>
      <c r="CH429">
        <v>414</v>
      </c>
      <c r="CI429" t="s">
        <v>3339</v>
      </c>
      <c r="CJ429" t="s">
        <v>8652</v>
      </c>
      <c r="CK429">
        <v>5.56</v>
      </c>
      <c r="CL429">
        <v>1.8</v>
      </c>
      <c r="CM429" t="s">
        <v>4496</v>
      </c>
      <c r="CO429" t="str">
        <f>VLOOKUP(CM429,AutoSCAN_ORG!B438:CF2953,1,FALSE)</f>
        <v>AS00-0001250</v>
      </c>
      <c r="CP429">
        <f>VLOOKUP($CM429,AutoSCAN_ORG!$B$1:$CF$2516,2,FALSE)</f>
        <v>2282.2660000000001</v>
      </c>
      <c r="CQ429">
        <f>VLOOKUP($CM429,AutoSCAN_ORG!$B$1:$CF$2516,3,FALSE)</f>
        <v>20.574999999999999</v>
      </c>
      <c r="CR429">
        <f>VLOOKUP($CM429,AutoSCAN_ORG!$B$1:$CF$2516,4,FALSE)</f>
        <v>275.92500000000001</v>
      </c>
      <c r="CS429">
        <f>VLOOKUP($CM429,AutoSCAN_ORG!$B$1:$CF$2516,5,FALSE)</f>
        <v>8.0299999999999994</v>
      </c>
      <c r="CT429" t="str">
        <f>VLOOKUP($CM429,AutoSCAN_ORG!$B$1:$CF$2516,6,FALSE)</f>
        <v>MELO-MIFE</v>
      </c>
      <c r="CU429">
        <f>VLOOKUP($CM429,AutoSCAN_ORG!$B$1:$CF$2516,7,FALSE)</f>
        <v>0</v>
      </c>
      <c r="CV429" t="str">
        <f>VLOOKUP($CM429,AutoSCAN_ORG!$B$1:$CF$2516,69,FALSE)</f>
        <v>change to ext melo mife</v>
      </c>
      <c r="CW429">
        <f>VLOOKUP($CM429,AutoSCAN_ORG!$B$1:$CF$2516,70,FALSE)</f>
        <v>0</v>
      </c>
      <c r="CX429" t="str">
        <f>VLOOKUP($CM429,AutoSCAN_ORG!$B$1:$CF$2516,71,FALSE)</f>
        <v>Y</v>
      </c>
      <c r="CZ429" t="str">
        <f>VLOOKUP($CM429,AutoSCAN_ORG!$B$1:$CF$2516,73,FALSE)</f>
        <v>check</v>
      </c>
      <c r="DA429">
        <f>VLOOKUP($CM429,AutoSCAN_ORG!$B$1:$CF$2516,74,FALSE)</f>
        <v>0</v>
      </c>
      <c r="DB429">
        <f>VLOOKUP($CM429,AutoSCAN_ORG!$B$1:$CF$2516,75,FALSE)</f>
        <v>0</v>
      </c>
      <c r="DC429">
        <f>VLOOKUP($CM429,AutoSCAN_ORG!$B$1:$CF$2516,76,FALSE)</f>
        <v>0</v>
      </c>
      <c r="DD429" t="str">
        <f>VLOOKUP($CM429,AutoSCAN_ORG!$B$1:$CF$2516,77,FALSE)</f>
        <v>conf.class</v>
      </c>
      <c r="DF429">
        <f>VLOOKUP($CM429,AutoSCAN_ORG!$B$1:$CF$2516,79,FALSE)</f>
        <v>18.190000000000001</v>
      </c>
      <c r="DG429">
        <f>VLOOKUP($CM429,AutoSCAN_ORG!$B$1:$CF$2516,80,FALSE)</f>
        <v>18.190000000000001</v>
      </c>
      <c r="DH429">
        <f>VLOOKUP($CM429,AutoSCAN_ORG!$B$1:$CF$2516,81,FALSE)</f>
        <v>1.4999999999999999E-2</v>
      </c>
      <c r="DI429">
        <f>VLOOKUP($CM429,AutoSCAN_ORG!$B$1:$CF$2516,82,FALSE)</f>
        <v>1.9E-2</v>
      </c>
      <c r="DJ429">
        <f>VLOOKUP($CM429,AutoSCAN_ORG!$B$1:$CF$2516,83,FALSE)</f>
        <v>0.92200000000000004</v>
      </c>
    </row>
    <row r="430" spans="2:114" x14ac:dyDescent="0.35">
      <c r="B430" t="s">
        <v>4500</v>
      </c>
      <c r="C430">
        <v>440</v>
      </c>
      <c r="D430" t="s">
        <v>7778</v>
      </c>
      <c r="E430">
        <v>706</v>
      </c>
      <c r="F430">
        <v>2300.9490000000001</v>
      </c>
      <c r="G430">
        <v>10</v>
      </c>
      <c r="H430" t="s">
        <v>7782</v>
      </c>
      <c r="I430" t="s">
        <v>7773</v>
      </c>
      <c r="J430" t="s">
        <v>5753</v>
      </c>
      <c r="K430">
        <v>15</v>
      </c>
      <c r="L430">
        <v>0.86</v>
      </c>
      <c r="M430">
        <v>23</v>
      </c>
      <c r="N430">
        <v>9</v>
      </c>
      <c r="O430" t="s">
        <v>7449</v>
      </c>
      <c r="R430" t="s">
        <v>7784</v>
      </c>
      <c r="S430" t="s">
        <v>7774</v>
      </c>
      <c r="T430" t="s">
        <v>7234</v>
      </c>
      <c r="U430" t="s">
        <v>7400</v>
      </c>
      <c r="V430" t="s">
        <v>7400</v>
      </c>
      <c r="W430">
        <v>5.56</v>
      </c>
      <c r="X430" t="s">
        <v>7933</v>
      </c>
      <c r="Y430">
        <v>1.8</v>
      </c>
      <c r="Z430" t="s">
        <v>7774</v>
      </c>
      <c r="AA430" t="s">
        <v>7783</v>
      </c>
      <c r="AB430" t="s">
        <v>7774</v>
      </c>
      <c r="AF430" t="s">
        <v>5678</v>
      </c>
      <c r="AG430">
        <v>42.763895689999998</v>
      </c>
      <c r="AH430">
        <v>-82.037769909999994</v>
      </c>
      <c r="AI430">
        <v>201.8</v>
      </c>
      <c r="AJ430">
        <v>290</v>
      </c>
      <c r="AL430">
        <v>15</v>
      </c>
      <c r="AM430">
        <v>986</v>
      </c>
      <c r="AN430">
        <v>0.23799999999999999</v>
      </c>
      <c r="AO430">
        <v>-379.6</v>
      </c>
      <c r="AP430">
        <v>2085</v>
      </c>
      <c r="AQ430">
        <v>2091</v>
      </c>
      <c r="AT430">
        <v>1.22</v>
      </c>
      <c r="AU430">
        <v>1.22</v>
      </c>
      <c r="AW430">
        <v>2.12</v>
      </c>
      <c r="AX430">
        <v>2.11</v>
      </c>
      <c r="BD430">
        <v>0.86</v>
      </c>
      <c r="BE430">
        <v>23</v>
      </c>
      <c r="BF430" t="s">
        <v>1698</v>
      </c>
      <c r="BG430" t="s">
        <v>4500</v>
      </c>
      <c r="BH430">
        <v>440</v>
      </c>
      <c r="BI430" t="s">
        <v>5753</v>
      </c>
      <c r="BJ430" t="s">
        <v>7773</v>
      </c>
      <c r="BK430">
        <v>440</v>
      </c>
      <c r="BL430">
        <v>2410</v>
      </c>
      <c r="BS430">
        <v>13</v>
      </c>
      <c r="BT430">
        <v>0.66</v>
      </c>
      <c r="BU430">
        <v>0.59</v>
      </c>
      <c r="BV430">
        <v>0.59</v>
      </c>
      <c r="BW430">
        <v>42.763895689999998</v>
      </c>
      <c r="BX430">
        <v>-82.037769909999994</v>
      </c>
      <c r="BY430">
        <v>4735118.5010000002</v>
      </c>
      <c r="BZ430">
        <v>201.762</v>
      </c>
      <c r="CA430">
        <v>203.3</v>
      </c>
      <c r="CB430" t="s">
        <v>7550</v>
      </c>
      <c r="CC430">
        <v>7</v>
      </c>
      <c r="CD430">
        <v>10</v>
      </c>
      <c r="CE430">
        <v>12</v>
      </c>
      <c r="CF430">
        <v>11</v>
      </c>
      <c r="CG430" t="s">
        <v>5677</v>
      </c>
      <c r="CH430">
        <v>414</v>
      </c>
      <c r="CI430" t="s">
        <v>3290</v>
      </c>
      <c r="CJ430" t="s">
        <v>7332</v>
      </c>
      <c r="CK430">
        <v>5.56</v>
      </c>
      <c r="CL430">
        <v>1.8</v>
      </c>
      <c r="CM430" t="s">
        <v>4500</v>
      </c>
      <c r="CO430" t="str">
        <f>VLOOKUP(CM430,AutoSCAN_ORG!B440:CF2955,1,FALSE)</f>
        <v>AS00-0001253</v>
      </c>
      <c r="CP430">
        <f>VLOOKUP($CM430,AutoSCAN_ORG!$B$1:$CF$2516,2,FALSE)</f>
        <v>2300.9380000000001</v>
      </c>
      <c r="CQ430">
        <f>VLOOKUP($CM430,AutoSCAN_ORG!$B$1:$CF$2516,3,FALSE)</f>
        <v>25.472000000000001</v>
      </c>
      <c r="CR430">
        <f>VLOOKUP($CM430,AutoSCAN_ORG!$B$1:$CF$2516,4,FALSE)</f>
        <v>151.19900000000001</v>
      </c>
      <c r="CS430">
        <f>VLOOKUP($CM430,AutoSCAN_ORG!$B$1:$CF$2516,5,FALSE)</f>
        <v>7.6559999999999997</v>
      </c>
      <c r="CT430" t="str">
        <f>VLOOKUP($CM430,AutoSCAN_ORG!$B$1:$CF$2516,6,FALSE)</f>
        <v>MELO-CORR</v>
      </c>
      <c r="CU430">
        <f>VLOOKUP($CM430,AutoSCAN_ORG!$B$1:$CF$2516,7,FALSE)</f>
        <v>0</v>
      </c>
      <c r="CV430">
        <f>VLOOKUP($CM430,AutoSCAN_ORG!$B$1:$CF$2516,69,FALSE)</f>
        <v>0</v>
      </c>
      <c r="CW430">
        <f>VLOOKUP($CM430,AutoSCAN_ORG!$B$1:$CF$2516,70,FALSE)</f>
        <v>0</v>
      </c>
      <c r="CX430" t="str">
        <f>VLOOKUP($CM430,AutoSCAN_ORG!$B$1:$CF$2516,71,FALSE)</f>
        <v>Y</v>
      </c>
      <c r="CZ430" t="str">
        <f>VLOOKUP($CM430,AutoSCAN_ORG!$B$1:$CF$2516,73,FALSE)</f>
        <v>ok</v>
      </c>
      <c r="DA430">
        <f>VLOOKUP($CM430,AutoSCAN_ORG!$B$1:$CF$2516,74,FALSE)</f>
        <v>0</v>
      </c>
      <c r="DB430">
        <f>VLOOKUP($CM430,AutoSCAN_ORG!$B$1:$CF$2516,75,FALSE)</f>
        <v>0</v>
      </c>
      <c r="DC430">
        <f>VLOOKUP($CM430,AutoSCAN_ORG!$B$1:$CF$2516,76,FALSE)</f>
        <v>0</v>
      </c>
      <c r="DD430">
        <f>VLOOKUP($CM430,AutoSCAN_ORG!$B$1:$CF$2516,77,FALSE)</f>
        <v>0</v>
      </c>
      <c r="DF430">
        <f>VLOOKUP($CM430,AutoSCAN_ORG!$B$1:$CF$2516,79,FALSE)</f>
        <v>15.39</v>
      </c>
      <c r="DG430">
        <f>VLOOKUP($CM430,AutoSCAN_ORG!$B$1:$CF$2516,80,FALSE)</f>
        <v>15.39</v>
      </c>
      <c r="DH430">
        <f>VLOOKUP($CM430,AutoSCAN_ORG!$B$1:$CF$2516,81,FALSE)</f>
        <v>7.0000000000000001E-3</v>
      </c>
      <c r="DI430">
        <f>VLOOKUP($CM430,AutoSCAN_ORG!$B$1:$CF$2516,82,FALSE)</f>
        <v>2.1999999999999999E-2</v>
      </c>
      <c r="DJ430">
        <f>VLOOKUP($CM430,AutoSCAN_ORG!$B$1:$CF$2516,83,FALSE)</f>
        <v>0.76200000000000001</v>
      </c>
    </row>
    <row r="431" spans="2:114" x14ac:dyDescent="0.35">
      <c r="B431" t="s">
        <v>4501</v>
      </c>
      <c r="C431">
        <v>441</v>
      </c>
      <c r="D431" t="s">
        <v>7778</v>
      </c>
      <c r="E431">
        <v>707</v>
      </c>
      <c r="F431">
        <v>2302.7669999999998</v>
      </c>
      <c r="G431">
        <v>10</v>
      </c>
      <c r="H431" t="s">
        <v>7782</v>
      </c>
      <c r="I431" t="s">
        <v>7773</v>
      </c>
      <c r="J431" t="s">
        <v>7797</v>
      </c>
      <c r="K431">
        <v>15</v>
      </c>
      <c r="L431">
        <v>0.82</v>
      </c>
      <c r="M431">
        <v>17</v>
      </c>
      <c r="N431">
        <v>17</v>
      </c>
      <c r="O431" t="s">
        <v>7453</v>
      </c>
      <c r="R431" t="s">
        <v>7784</v>
      </c>
      <c r="S431" t="s">
        <v>7774</v>
      </c>
      <c r="T431" t="s">
        <v>7234</v>
      </c>
      <c r="U431" t="s">
        <v>7400</v>
      </c>
      <c r="V431" t="s">
        <v>7400</v>
      </c>
      <c r="W431">
        <v>5.56</v>
      </c>
      <c r="X431" t="s">
        <v>7933</v>
      </c>
      <c r="Y431">
        <v>1.8</v>
      </c>
      <c r="Z431" t="s">
        <v>7774</v>
      </c>
      <c r="AA431" t="s">
        <v>7788</v>
      </c>
      <c r="AB431" t="s">
        <v>7774</v>
      </c>
      <c r="AC431">
        <v>10</v>
      </c>
      <c r="AD431">
        <v>10</v>
      </c>
      <c r="AE431">
        <v>12</v>
      </c>
      <c r="AF431" t="s">
        <v>5753</v>
      </c>
      <c r="AG431">
        <v>42.763879189999997</v>
      </c>
      <c r="AH431">
        <v>-82.037770409999993</v>
      </c>
      <c r="AI431">
        <v>201.8</v>
      </c>
      <c r="AJ431">
        <v>290</v>
      </c>
      <c r="AL431">
        <v>15</v>
      </c>
      <c r="AM431">
        <v>986</v>
      </c>
      <c r="AN431">
        <v>2.0590000000000002</v>
      </c>
      <c r="AO431">
        <v>-363.09500000000003</v>
      </c>
      <c r="AP431">
        <v>2101</v>
      </c>
      <c r="AQ431">
        <v>2104</v>
      </c>
      <c r="AT431">
        <v>1.23</v>
      </c>
      <c r="AU431">
        <v>1.23</v>
      </c>
      <c r="AW431">
        <v>2.13</v>
      </c>
      <c r="AX431">
        <v>2.13</v>
      </c>
      <c r="BD431">
        <v>0.82</v>
      </c>
      <c r="BE431">
        <v>17</v>
      </c>
      <c r="BF431" t="s">
        <v>1699</v>
      </c>
      <c r="BG431" t="s">
        <v>4501</v>
      </c>
      <c r="BH431">
        <v>441</v>
      </c>
      <c r="BI431" t="s">
        <v>7797</v>
      </c>
      <c r="BJ431" t="s">
        <v>7773</v>
      </c>
      <c r="BK431">
        <v>441</v>
      </c>
      <c r="BL431">
        <v>2410</v>
      </c>
      <c r="BS431">
        <v>13</v>
      </c>
      <c r="BT431">
        <v>0.66</v>
      </c>
      <c r="BU431">
        <v>0.59</v>
      </c>
      <c r="BV431">
        <v>0.59</v>
      </c>
      <c r="BW431">
        <v>42.763879189999997</v>
      </c>
      <c r="BX431">
        <v>-82.037770409999993</v>
      </c>
      <c r="BY431">
        <v>4735116.67</v>
      </c>
      <c r="BZ431">
        <v>201.756</v>
      </c>
      <c r="CA431">
        <v>196.4</v>
      </c>
      <c r="CB431" t="s">
        <v>7559</v>
      </c>
      <c r="CC431">
        <v>7</v>
      </c>
      <c r="CD431">
        <v>10</v>
      </c>
      <c r="CE431">
        <v>12</v>
      </c>
      <c r="CF431">
        <v>12</v>
      </c>
      <c r="CG431" t="s">
        <v>5677</v>
      </c>
      <c r="CH431">
        <v>414</v>
      </c>
      <c r="CI431" t="s">
        <v>3339</v>
      </c>
      <c r="CJ431" t="s">
        <v>8652</v>
      </c>
      <c r="CK431">
        <v>5.56</v>
      </c>
      <c r="CL431">
        <v>1.8</v>
      </c>
      <c r="CM431" t="s">
        <v>4501</v>
      </c>
      <c r="CO431" t="str">
        <f>VLOOKUP(CM431,AutoSCAN_ORG!B441:CF2956,1,FALSE)</f>
        <v>AS00-0001254</v>
      </c>
      <c r="CP431">
        <f>VLOOKUP($CM431,AutoSCAN_ORG!$B$1:$CF$2516,2,FALSE)</f>
        <v>2302.7620000000002</v>
      </c>
      <c r="CQ431">
        <f>VLOOKUP($CM431,AutoSCAN_ORG!$B$1:$CF$2516,3,FALSE)</f>
        <v>11.548</v>
      </c>
      <c r="CR431">
        <f>VLOOKUP($CM431,AutoSCAN_ORG!$B$1:$CF$2516,4,FALSE)</f>
        <v>151.577</v>
      </c>
      <c r="CS431">
        <f>VLOOKUP($CM431,AutoSCAN_ORG!$B$1:$CF$2516,5,FALSE)</f>
        <v>19.422999999999998</v>
      </c>
      <c r="CT431" t="str">
        <f>VLOOKUP($CM431,AutoSCAN_ORG!$B$1:$CF$2516,6,FALSE)</f>
        <v>MELO-MIFE</v>
      </c>
      <c r="CU431">
        <f>VLOOKUP($CM431,AutoSCAN_ORG!$B$1:$CF$2516,7,FALSE)</f>
        <v>0</v>
      </c>
      <c r="CV431">
        <f>VLOOKUP($CM431,AutoSCAN_ORG!$B$1:$CF$2516,69,FALSE)</f>
        <v>0</v>
      </c>
      <c r="CW431">
        <f>VLOOKUP($CM431,AutoSCAN_ORG!$B$1:$CF$2516,70,FALSE)</f>
        <v>0</v>
      </c>
      <c r="CX431" t="str">
        <f>VLOOKUP($CM431,AutoSCAN_ORG!$B$1:$CF$2516,71,FALSE)</f>
        <v>Y</v>
      </c>
      <c r="CZ431" t="str">
        <f>VLOOKUP($CM431,AutoSCAN_ORG!$B$1:$CF$2516,73,FALSE)</f>
        <v>added</v>
      </c>
      <c r="DA431">
        <f>VLOOKUP($CM431,AutoSCAN_ORG!$B$1:$CF$2516,74,FALSE)</f>
        <v>0</v>
      </c>
      <c r="DB431">
        <f>VLOOKUP($CM431,AutoSCAN_ORG!$B$1:$CF$2516,75,FALSE)</f>
        <v>0</v>
      </c>
      <c r="DC431">
        <f>VLOOKUP($CM431,AutoSCAN_ORG!$B$1:$CF$2516,76,FALSE)</f>
        <v>0</v>
      </c>
      <c r="DD431">
        <f>VLOOKUP($CM431,AutoSCAN_ORG!$B$1:$CF$2516,77,FALSE)</f>
        <v>0</v>
      </c>
      <c r="DF431">
        <f>VLOOKUP($CM431,AutoSCAN_ORG!$B$1:$CF$2516,79,FALSE)</f>
        <v>14.68</v>
      </c>
      <c r="DG431">
        <f>VLOOKUP($CM431,AutoSCAN_ORG!$B$1:$CF$2516,80,FALSE)</f>
        <v>14.68</v>
      </c>
      <c r="DH431">
        <f>VLOOKUP($CM431,AutoSCAN_ORG!$B$1:$CF$2516,81,FALSE)</f>
        <v>6.0000000000000001E-3</v>
      </c>
      <c r="DI431">
        <f>VLOOKUP($CM431,AutoSCAN_ORG!$B$1:$CF$2516,82,FALSE)</f>
        <v>1.7999999999999999E-2</v>
      </c>
      <c r="DJ431">
        <f>VLOOKUP($CM431,AutoSCAN_ORG!$B$1:$CF$2516,83,FALSE)</f>
        <v>0.94399999999999995</v>
      </c>
    </row>
    <row r="432" spans="2:114" x14ac:dyDescent="0.35">
      <c r="B432" t="s">
        <v>4506</v>
      </c>
      <c r="C432">
        <v>442</v>
      </c>
      <c r="D432" t="s">
        <v>7778</v>
      </c>
      <c r="E432">
        <v>708</v>
      </c>
      <c r="F432">
        <v>2302.7820000000002</v>
      </c>
      <c r="G432">
        <v>10</v>
      </c>
      <c r="H432" t="s">
        <v>7782</v>
      </c>
      <c r="I432" t="s">
        <v>7773</v>
      </c>
      <c r="J432" t="s">
        <v>7797</v>
      </c>
      <c r="K432">
        <v>15</v>
      </c>
      <c r="L432">
        <v>0.84</v>
      </c>
      <c r="M432">
        <v>18</v>
      </c>
      <c r="N432">
        <v>18</v>
      </c>
      <c r="O432" t="s">
        <v>7836</v>
      </c>
      <c r="R432" t="s">
        <v>7784</v>
      </c>
      <c r="S432" t="s">
        <v>7774</v>
      </c>
      <c r="T432" t="s">
        <v>7234</v>
      </c>
      <c r="U432" t="s">
        <v>7400</v>
      </c>
      <c r="V432" t="s">
        <v>7400</v>
      </c>
      <c r="W432">
        <v>5.56</v>
      </c>
      <c r="X432" t="s">
        <v>7933</v>
      </c>
      <c r="Y432">
        <v>1.8</v>
      </c>
      <c r="Z432" t="s">
        <v>7774</v>
      </c>
      <c r="AA432" t="s">
        <v>7788</v>
      </c>
      <c r="AB432" t="s">
        <v>7774</v>
      </c>
      <c r="AC432">
        <v>10</v>
      </c>
      <c r="AD432">
        <v>10</v>
      </c>
      <c r="AE432">
        <v>12</v>
      </c>
      <c r="AF432" t="s">
        <v>5753</v>
      </c>
      <c r="AG432">
        <v>42.763879060000001</v>
      </c>
      <c r="AH432">
        <v>-82.037770409999993</v>
      </c>
      <c r="AI432">
        <v>201.8</v>
      </c>
      <c r="AJ432">
        <v>290</v>
      </c>
      <c r="AL432">
        <v>15</v>
      </c>
      <c r="AM432">
        <v>986</v>
      </c>
      <c r="AN432">
        <v>2.0739999999999998</v>
      </c>
      <c r="AO432">
        <v>-150.69200000000001</v>
      </c>
      <c r="AP432">
        <v>2096</v>
      </c>
      <c r="AQ432">
        <v>2100</v>
      </c>
      <c r="AT432">
        <v>1.23</v>
      </c>
      <c r="AU432">
        <v>1.22</v>
      </c>
      <c r="AW432">
        <v>2.13</v>
      </c>
      <c r="AX432">
        <v>2.13</v>
      </c>
      <c r="BD432">
        <v>0.84</v>
      </c>
      <c r="BE432">
        <v>18</v>
      </c>
      <c r="BF432" t="s">
        <v>1701</v>
      </c>
      <c r="BG432" t="s">
        <v>4506</v>
      </c>
      <c r="BH432">
        <v>442</v>
      </c>
      <c r="BI432" t="s">
        <v>7797</v>
      </c>
      <c r="BJ432" t="s">
        <v>7773</v>
      </c>
      <c r="BK432">
        <v>442</v>
      </c>
      <c r="BL432">
        <v>2410</v>
      </c>
      <c r="BS432">
        <v>13</v>
      </c>
      <c r="BT432">
        <v>0.66</v>
      </c>
      <c r="BU432">
        <v>0.59</v>
      </c>
      <c r="BV432">
        <v>0.59</v>
      </c>
      <c r="BW432">
        <v>42.763879060000001</v>
      </c>
      <c r="BX432">
        <v>-82.037770409999993</v>
      </c>
      <c r="BY432">
        <v>4735116.6550000003</v>
      </c>
      <c r="BZ432">
        <v>201.756</v>
      </c>
      <c r="CA432">
        <v>333</v>
      </c>
      <c r="CB432" t="s">
        <v>8706</v>
      </c>
      <c r="CC432">
        <v>7</v>
      </c>
      <c r="CD432">
        <v>10</v>
      </c>
      <c r="CE432">
        <v>12</v>
      </c>
      <c r="CF432">
        <v>12</v>
      </c>
      <c r="CG432" t="s">
        <v>5677</v>
      </c>
      <c r="CH432">
        <v>414</v>
      </c>
      <c r="CI432" t="s">
        <v>3339</v>
      </c>
      <c r="CJ432" t="s">
        <v>8652</v>
      </c>
      <c r="CK432">
        <v>5.56</v>
      </c>
      <c r="CL432">
        <v>1.8</v>
      </c>
      <c r="CM432" t="s">
        <v>4506</v>
      </c>
      <c r="CO432" t="str">
        <f>VLOOKUP(CM432,AutoSCAN_ORG!B442:CF2957,1,FALSE)</f>
        <v>AS00-0001256</v>
      </c>
      <c r="CP432">
        <f>VLOOKUP($CM432,AutoSCAN_ORG!$B$1:$CF$2516,2,FALSE)</f>
        <v>2302.7739999999999</v>
      </c>
      <c r="CQ432">
        <f>VLOOKUP($CM432,AutoSCAN_ORG!$B$1:$CF$2516,3,FALSE)</f>
        <v>14.212999999999999</v>
      </c>
      <c r="CR432">
        <f>VLOOKUP($CM432,AutoSCAN_ORG!$B$1:$CF$2516,4,FALSE)</f>
        <v>7.9779999999999998</v>
      </c>
      <c r="CS432">
        <f>VLOOKUP($CM432,AutoSCAN_ORG!$B$1:$CF$2516,5,FALSE)</f>
        <v>18.901</v>
      </c>
      <c r="CT432" t="str">
        <f>VLOOKUP($CM432,AutoSCAN_ORG!$B$1:$CF$2516,6,FALSE)</f>
        <v>MELO-MIFE</v>
      </c>
      <c r="CU432">
        <f>VLOOKUP($CM432,AutoSCAN_ORG!$B$1:$CF$2516,7,FALSE)</f>
        <v>0</v>
      </c>
      <c r="CV432">
        <f>VLOOKUP($CM432,AutoSCAN_ORG!$B$1:$CF$2516,69,FALSE)</f>
        <v>0</v>
      </c>
      <c r="CW432">
        <f>VLOOKUP($CM432,AutoSCAN_ORG!$B$1:$CF$2516,70,FALSE)</f>
        <v>0</v>
      </c>
      <c r="CX432" t="str">
        <f>VLOOKUP($CM432,AutoSCAN_ORG!$B$1:$CF$2516,71,FALSE)</f>
        <v>Y</v>
      </c>
      <c r="CZ432" t="str">
        <f>VLOOKUP($CM432,AutoSCAN_ORG!$B$1:$CF$2516,73,FALSE)</f>
        <v>added</v>
      </c>
      <c r="DA432">
        <f>VLOOKUP($CM432,AutoSCAN_ORG!$B$1:$CF$2516,74,FALSE)</f>
        <v>0</v>
      </c>
      <c r="DB432">
        <f>VLOOKUP($CM432,AutoSCAN_ORG!$B$1:$CF$2516,75,FALSE)</f>
        <v>0</v>
      </c>
      <c r="DC432">
        <f>VLOOKUP($CM432,AutoSCAN_ORG!$B$1:$CF$2516,76,FALSE)</f>
        <v>0</v>
      </c>
      <c r="DD432">
        <f>VLOOKUP($CM432,AutoSCAN_ORG!$B$1:$CF$2516,77,FALSE)</f>
        <v>0</v>
      </c>
      <c r="DF432">
        <f>VLOOKUP($CM432,AutoSCAN_ORG!$B$1:$CF$2516,79,FALSE)</f>
        <v>15.07</v>
      </c>
      <c r="DG432">
        <f>VLOOKUP($CM432,AutoSCAN_ORG!$B$1:$CF$2516,80,FALSE)</f>
        <v>15.07</v>
      </c>
      <c r="DH432">
        <f>VLOOKUP($CM432,AutoSCAN_ORG!$B$1:$CF$2516,81,FALSE)</f>
        <v>3.0000000000000001E-3</v>
      </c>
      <c r="DI432">
        <f>VLOOKUP($CM432,AutoSCAN_ORG!$B$1:$CF$2516,82,FALSE)</f>
        <v>1.0999999999999999E-2</v>
      </c>
      <c r="DJ432">
        <f>VLOOKUP($CM432,AutoSCAN_ORG!$B$1:$CF$2516,83,FALSE)</f>
        <v>0.94899999999999995</v>
      </c>
    </row>
    <row r="433" spans="2:114" x14ac:dyDescent="0.35">
      <c r="B433" t="s">
        <v>4517</v>
      </c>
      <c r="C433">
        <v>452</v>
      </c>
      <c r="D433" t="s">
        <v>7778</v>
      </c>
      <c r="E433">
        <v>725</v>
      </c>
      <c r="F433">
        <v>2366.2779999999998</v>
      </c>
      <c r="G433">
        <v>10</v>
      </c>
      <c r="H433" t="s">
        <v>7782</v>
      </c>
      <c r="I433" t="s">
        <v>7773</v>
      </c>
      <c r="J433" t="s">
        <v>7797</v>
      </c>
      <c r="K433">
        <v>13</v>
      </c>
      <c r="L433">
        <v>0.73</v>
      </c>
      <c r="M433">
        <v>13</v>
      </c>
      <c r="N433">
        <v>9</v>
      </c>
      <c r="O433" t="s">
        <v>7616</v>
      </c>
      <c r="R433" t="s">
        <v>7805</v>
      </c>
      <c r="S433" t="s">
        <v>7774</v>
      </c>
      <c r="T433" t="s">
        <v>7236</v>
      </c>
      <c r="U433" t="s">
        <v>7619</v>
      </c>
      <c r="V433" t="s">
        <v>7619</v>
      </c>
      <c r="W433">
        <v>5.56</v>
      </c>
      <c r="X433" t="s">
        <v>7934</v>
      </c>
      <c r="Y433">
        <v>1.8</v>
      </c>
      <c r="Z433" t="s">
        <v>7774</v>
      </c>
      <c r="AA433" t="s">
        <v>7783</v>
      </c>
      <c r="AB433" t="s">
        <v>7774</v>
      </c>
      <c r="AF433" t="s">
        <v>5762</v>
      </c>
      <c r="AG433">
        <v>42.763303970000003</v>
      </c>
      <c r="AH433">
        <v>-82.037790459999997</v>
      </c>
      <c r="AI433">
        <v>201.8</v>
      </c>
      <c r="AJ433">
        <v>290</v>
      </c>
      <c r="AL433">
        <v>15</v>
      </c>
      <c r="AM433">
        <v>986</v>
      </c>
      <c r="AN433">
        <v>0.77200000000000002</v>
      </c>
      <c r="AO433">
        <v>139.49299999999999</v>
      </c>
      <c r="AP433">
        <v>2110</v>
      </c>
      <c r="AQ433">
        <v>2111</v>
      </c>
      <c r="AT433">
        <v>1.23</v>
      </c>
      <c r="AU433">
        <v>1.23</v>
      </c>
      <c r="AW433">
        <v>2.14</v>
      </c>
      <c r="AX433">
        <v>2.14</v>
      </c>
      <c r="BD433">
        <v>0.73</v>
      </c>
      <c r="BE433">
        <v>13</v>
      </c>
      <c r="BF433" t="s">
        <v>1712</v>
      </c>
      <c r="BG433" t="s">
        <v>4517</v>
      </c>
      <c r="BH433">
        <v>452</v>
      </c>
      <c r="BI433" t="s">
        <v>7797</v>
      </c>
      <c r="BJ433" t="s">
        <v>7773</v>
      </c>
      <c r="BK433">
        <v>452</v>
      </c>
      <c r="BL433">
        <v>2480</v>
      </c>
      <c r="BS433">
        <v>13</v>
      </c>
      <c r="BT433">
        <v>0.66</v>
      </c>
      <c r="BU433">
        <v>0.57999999999999996</v>
      </c>
      <c r="BV433">
        <v>0.57999999999999996</v>
      </c>
      <c r="BW433">
        <v>42.763303970000003</v>
      </c>
      <c r="BX433">
        <v>-82.037790459999997</v>
      </c>
      <c r="BY433">
        <v>4735052.8140000002</v>
      </c>
      <c r="BZ433">
        <v>201.76300000000001</v>
      </c>
      <c r="CA433">
        <v>15</v>
      </c>
      <c r="CB433" t="s">
        <v>7620</v>
      </c>
      <c r="CC433">
        <v>7</v>
      </c>
      <c r="CD433">
        <v>10</v>
      </c>
      <c r="CE433">
        <v>12</v>
      </c>
      <c r="CF433">
        <v>12</v>
      </c>
      <c r="CG433" t="s">
        <v>5752</v>
      </c>
      <c r="CH433">
        <v>414</v>
      </c>
      <c r="CI433" t="s">
        <v>3339</v>
      </c>
      <c r="CJ433" t="s">
        <v>8652</v>
      </c>
      <c r="CK433">
        <v>5.56</v>
      </c>
      <c r="CL433">
        <v>1.9</v>
      </c>
      <c r="CM433" t="s">
        <v>4517</v>
      </c>
      <c r="CO433" t="str">
        <f>VLOOKUP(CM433,AutoSCAN_ORG!B452:CF2967,1,FALSE)</f>
        <v>AS00-0001265</v>
      </c>
      <c r="CP433">
        <f>VLOOKUP($CM433,AutoSCAN_ORG!$B$1:$CF$2516,2,FALSE)</f>
        <v>2366.2710000000002</v>
      </c>
      <c r="CQ433">
        <f>VLOOKUP($CM433,AutoSCAN_ORG!$B$1:$CF$2516,3,FALSE)</f>
        <v>15.625999999999999</v>
      </c>
      <c r="CR433">
        <f>VLOOKUP($CM433,AutoSCAN_ORG!$B$1:$CF$2516,4,FALSE)</f>
        <v>341.012</v>
      </c>
      <c r="CS433">
        <f>VLOOKUP($CM433,AutoSCAN_ORG!$B$1:$CF$2516,5,FALSE)</f>
        <v>6.2949999999999999</v>
      </c>
      <c r="CT433" t="str">
        <f>VLOOKUP($CM433,AutoSCAN_ORG!$B$1:$CF$2516,6,FALSE)</f>
        <v>MELO-MIFE</v>
      </c>
      <c r="CU433">
        <f>VLOOKUP($CM433,AutoSCAN_ORG!$B$1:$CF$2516,7,FALSE)</f>
        <v>0</v>
      </c>
      <c r="CV433">
        <f>VLOOKUP($CM433,AutoSCAN_ORG!$B$1:$CF$2516,69,FALSE)</f>
        <v>0</v>
      </c>
      <c r="CW433">
        <f>VLOOKUP($CM433,AutoSCAN_ORG!$B$1:$CF$2516,70,FALSE)</f>
        <v>0</v>
      </c>
      <c r="CX433" t="str">
        <f>VLOOKUP($CM433,AutoSCAN_ORG!$B$1:$CF$2516,71,FALSE)</f>
        <v>Y</v>
      </c>
      <c r="CZ433">
        <f>VLOOKUP($CM433,AutoSCAN_ORG!$B$1:$CF$2516,73,FALSE)</f>
        <v>0</v>
      </c>
      <c r="DA433">
        <f>VLOOKUP($CM433,AutoSCAN_ORG!$B$1:$CF$2516,74,FALSE)</f>
        <v>0</v>
      </c>
      <c r="DB433">
        <f>VLOOKUP($CM433,AutoSCAN_ORG!$B$1:$CF$2516,75,FALSE)</f>
        <v>0</v>
      </c>
      <c r="DC433">
        <f>VLOOKUP($CM433,AutoSCAN_ORG!$B$1:$CF$2516,76,FALSE)</f>
        <v>0</v>
      </c>
      <c r="DD433">
        <f>VLOOKUP($CM433,AutoSCAN_ORG!$B$1:$CF$2516,77,FALSE)</f>
        <v>0</v>
      </c>
      <c r="DF433">
        <f>VLOOKUP($CM433,AutoSCAN_ORG!$B$1:$CF$2516,79,FALSE)</f>
        <v>13.07</v>
      </c>
      <c r="DG433">
        <f>VLOOKUP($CM433,AutoSCAN_ORG!$B$1:$CF$2516,80,FALSE)</f>
        <v>13.07</v>
      </c>
      <c r="DH433">
        <f>VLOOKUP($CM433,AutoSCAN_ORG!$B$1:$CF$2516,81,FALSE)</f>
        <v>1.6E-2</v>
      </c>
      <c r="DI433">
        <f>VLOOKUP($CM433,AutoSCAN_ORG!$B$1:$CF$2516,82,FALSE)</f>
        <v>2.5999999999999999E-2</v>
      </c>
      <c r="DJ433">
        <f>VLOOKUP($CM433,AutoSCAN_ORG!$B$1:$CF$2516,83,FALSE)</f>
        <v>0.73099999999999998</v>
      </c>
    </row>
    <row r="434" spans="2:114" x14ac:dyDescent="0.35">
      <c r="B434" t="s">
        <v>4522</v>
      </c>
      <c r="C434">
        <v>453</v>
      </c>
      <c r="D434" t="s">
        <v>7778</v>
      </c>
      <c r="E434">
        <v>732</v>
      </c>
      <c r="F434">
        <v>2430.08</v>
      </c>
      <c r="G434">
        <v>10</v>
      </c>
      <c r="H434" t="s">
        <v>7782</v>
      </c>
      <c r="I434" t="s">
        <v>7773</v>
      </c>
      <c r="J434" t="s">
        <v>5753</v>
      </c>
      <c r="K434">
        <v>14</v>
      </c>
      <c r="L434">
        <v>0.78</v>
      </c>
      <c r="M434">
        <v>7</v>
      </c>
      <c r="N434">
        <v>9</v>
      </c>
      <c r="O434" t="s">
        <v>7654</v>
      </c>
      <c r="R434" t="s">
        <v>7784</v>
      </c>
      <c r="S434" t="s">
        <v>7774</v>
      </c>
      <c r="T434" t="s">
        <v>7237</v>
      </c>
      <c r="U434" t="s">
        <v>7623</v>
      </c>
      <c r="V434" t="s">
        <v>7623</v>
      </c>
      <c r="W434">
        <v>5.56</v>
      </c>
      <c r="X434" t="s">
        <v>7935</v>
      </c>
      <c r="Y434">
        <v>1.8</v>
      </c>
      <c r="Z434" t="s">
        <v>7774</v>
      </c>
      <c r="AA434" t="s">
        <v>7789</v>
      </c>
      <c r="AB434" t="s">
        <v>7774</v>
      </c>
      <c r="AF434" t="s">
        <v>5678</v>
      </c>
      <c r="AG434">
        <v>42.762726120000004</v>
      </c>
      <c r="AH434">
        <v>-82.037812880000004</v>
      </c>
      <c r="AI434">
        <v>201.7</v>
      </c>
      <c r="AJ434">
        <v>290</v>
      </c>
      <c r="AL434">
        <v>15</v>
      </c>
      <c r="AM434">
        <v>986</v>
      </c>
      <c r="AN434">
        <v>2.3769999999999998</v>
      </c>
      <c r="AO434">
        <v>412.00299999999999</v>
      </c>
      <c r="AP434">
        <v>2117</v>
      </c>
      <c r="AQ434">
        <v>2117</v>
      </c>
      <c r="AT434">
        <v>1.24</v>
      </c>
      <c r="AU434">
        <v>1.24</v>
      </c>
      <c r="AW434">
        <v>2.15</v>
      </c>
      <c r="AX434">
        <v>2.15</v>
      </c>
      <c r="BD434">
        <v>0.78</v>
      </c>
      <c r="BE434">
        <v>7</v>
      </c>
      <c r="BF434" t="s">
        <v>1717</v>
      </c>
      <c r="BG434" t="s">
        <v>4522</v>
      </c>
      <c r="BH434">
        <v>453</v>
      </c>
      <c r="BI434" t="s">
        <v>5753</v>
      </c>
      <c r="BJ434" t="s">
        <v>7773</v>
      </c>
      <c r="BK434">
        <v>453</v>
      </c>
      <c r="BL434">
        <v>2540</v>
      </c>
      <c r="BS434">
        <v>13</v>
      </c>
      <c r="BT434">
        <v>0.66</v>
      </c>
      <c r="BU434">
        <v>0.57999999999999996</v>
      </c>
      <c r="BV434">
        <v>0.57999999999999996</v>
      </c>
      <c r="BW434">
        <v>42.762726120000004</v>
      </c>
      <c r="BX434">
        <v>-82.037812880000004</v>
      </c>
      <c r="BY434">
        <v>4734988.6689999998</v>
      </c>
      <c r="BZ434">
        <v>201.739</v>
      </c>
      <c r="CA434">
        <v>142.9</v>
      </c>
      <c r="CB434" t="s">
        <v>7624</v>
      </c>
      <c r="CC434">
        <v>7</v>
      </c>
      <c r="CD434">
        <v>10</v>
      </c>
      <c r="CE434">
        <v>12</v>
      </c>
      <c r="CF434">
        <v>12</v>
      </c>
      <c r="CG434" t="s">
        <v>5677</v>
      </c>
      <c r="CH434">
        <v>414</v>
      </c>
      <c r="CI434" t="s">
        <v>3290</v>
      </c>
      <c r="CJ434" t="s">
        <v>7332</v>
      </c>
      <c r="CK434">
        <v>5.56</v>
      </c>
      <c r="CL434">
        <v>1.9</v>
      </c>
      <c r="CM434" t="s">
        <v>4522</v>
      </c>
      <c r="CO434" t="str">
        <f>VLOOKUP(CM434,AutoSCAN_ORG!B453:CF2968,1,FALSE)</f>
        <v>AS00-0001269</v>
      </c>
      <c r="CP434">
        <f>VLOOKUP($CM434,AutoSCAN_ORG!$B$1:$CF$2516,2,FALSE)</f>
        <v>2430.0770000000002</v>
      </c>
      <c r="CQ434">
        <f>VLOOKUP($CM434,AutoSCAN_ORG!$B$1:$CF$2516,3,FALSE)</f>
        <v>8.2769999999999992</v>
      </c>
      <c r="CR434">
        <f>VLOOKUP($CM434,AutoSCAN_ORG!$B$1:$CF$2516,4,FALSE)</f>
        <v>213.613</v>
      </c>
      <c r="CS434">
        <f>VLOOKUP($CM434,AutoSCAN_ORG!$B$1:$CF$2516,5,FALSE)</f>
        <v>6.2949999999999999</v>
      </c>
      <c r="CT434" t="str">
        <f>VLOOKUP($CM434,AutoSCAN_ORG!$B$1:$CF$2516,6,FALSE)</f>
        <v>MELO-CORR</v>
      </c>
      <c r="CU434">
        <f>VLOOKUP($CM434,AutoSCAN_ORG!$B$1:$CF$2516,7,FALSE)</f>
        <v>0</v>
      </c>
      <c r="CV434">
        <f>VLOOKUP($CM434,AutoSCAN_ORG!$B$1:$CF$2516,69,FALSE)</f>
        <v>0</v>
      </c>
      <c r="CW434">
        <f>VLOOKUP($CM434,AutoSCAN_ORG!$B$1:$CF$2516,70,FALSE)</f>
        <v>0</v>
      </c>
      <c r="CX434" t="str">
        <f>VLOOKUP($CM434,AutoSCAN_ORG!$B$1:$CF$2516,71,FALSE)</f>
        <v>Y</v>
      </c>
      <c r="CZ434" t="str">
        <f>VLOOKUP($CM434,AutoSCAN_ORG!$B$1:$CF$2516,73,FALSE)</f>
        <v>added</v>
      </c>
      <c r="DA434">
        <f>VLOOKUP($CM434,AutoSCAN_ORG!$B$1:$CF$2516,74,FALSE)</f>
        <v>0</v>
      </c>
      <c r="DB434">
        <f>VLOOKUP($CM434,AutoSCAN_ORG!$B$1:$CF$2516,75,FALSE)</f>
        <v>0</v>
      </c>
      <c r="DC434">
        <f>VLOOKUP($CM434,AutoSCAN_ORG!$B$1:$CF$2516,76,FALSE)</f>
        <v>0</v>
      </c>
      <c r="DD434">
        <f>VLOOKUP($CM434,AutoSCAN_ORG!$B$1:$CF$2516,77,FALSE)</f>
        <v>0</v>
      </c>
      <c r="DF434">
        <f>VLOOKUP($CM434,AutoSCAN_ORG!$B$1:$CF$2516,79,FALSE)</f>
        <v>14.04</v>
      </c>
      <c r="DG434">
        <f>VLOOKUP($CM434,AutoSCAN_ORG!$B$1:$CF$2516,80,FALSE)</f>
        <v>14.04</v>
      </c>
      <c r="DH434">
        <f>VLOOKUP($CM434,AutoSCAN_ORG!$B$1:$CF$2516,81,FALSE)</f>
        <v>2.5000000000000001E-2</v>
      </c>
      <c r="DI434">
        <f>VLOOKUP($CM434,AutoSCAN_ORG!$B$1:$CF$2516,82,FALSE)</f>
        <v>5.0999999999999997E-2</v>
      </c>
      <c r="DJ434">
        <f>VLOOKUP($CM434,AutoSCAN_ORG!$B$1:$CF$2516,83,FALSE)</f>
        <v>0.65600000000000003</v>
      </c>
    </row>
    <row r="435" spans="2:114" x14ac:dyDescent="0.35">
      <c r="B435" t="s">
        <v>6530</v>
      </c>
      <c r="C435">
        <v>433</v>
      </c>
      <c r="D435" t="s">
        <v>7778</v>
      </c>
      <c r="E435">
        <v>689</v>
      </c>
      <c r="F435">
        <v>2202.739</v>
      </c>
      <c r="G435">
        <v>10</v>
      </c>
      <c r="H435" t="s">
        <v>7798</v>
      </c>
      <c r="I435" t="s">
        <v>7773</v>
      </c>
      <c r="J435" t="s">
        <v>7810</v>
      </c>
      <c r="M435">
        <v>8</v>
      </c>
      <c r="N435">
        <v>3</v>
      </c>
      <c r="O435" t="s">
        <v>7443</v>
      </c>
      <c r="R435" t="s">
        <v>7776</v>
      </c>
      <c r="S435" t="s">
        <v>3293</v>
      </c>
      <c r="T435" t="s">
        <v>7228</v>
      </c>
      <c r="U435" t="s">
        <v>7611</v>
      </c>
      <c r="V435" t="s">
        <v>7611</v>
      </c>
      <c r="W435">
        <v>5.56</v>
      </c>
      <c r="X435" t="s">
        <v>7843</v>
      </c>
      <c r="Y435">
        <v>1.7</v>
      </c>
      <c r="Z435" t="s">
        <v>7774</v>
      </c>
      <c r="AA435" t="s">
        <v>7789</v>
      </c>
      <c r="AB435" t="s">
        <v>7774</v>
      </c>
      <c r="AF435" t="s">
        <v>5776</v>
      </c>
      <c r="AG435">
        <v>42.764784689999999</v>
      </c>
      <c r="AH435">
        <v>-82.037729619999993</v>
      </c>
      <c r="AI435">
        <v>201.7</v>
      </c>
      <c r="AJ435">
        <v>290</v>
      </c>
      <c r="AL435">
        <v>15</v>
      </c>
      <c r="AM435">
        <v>986</v>
      </c>
      <c r="AN435">
        <v>0.53600000000000003</v>
      </c>
      <c r="AO435">
        <v>5.0419999999999998</v>
      </c>
      <c r="BF435" t="s">
        <v>6529</v>
      </c>
      <c r="BG435" t="s">
        <v>6530</v>
      </c>
      <c r="BH435">
        <v>433</v>
      </c>
      <c r="BI435" t="s">
        <v>7810</v>
      </c>
      <c r="BJ435" t="s">
        <v>7773</v>
      </c>
      <c r="BK435">
        <v>433</v>
      </c>
      <c r="BL435">
        <v>2310</v>
      </c>
      <c r="BW435">
        <v>42.764784689999999</v>
      </c>
      <c r="BX435">
        <v>-82.037729619999993</v>
      </c>
      <c r="BY435">
        <v>4735217.18</v>
      </c>
      <c r="BZ435">
        <v>201.70699999999999</v>
      </c>
      <c r="CA435">
        <v>36.1</v>
      </c>
      <c r="CB435" t="s">
        <v>7529</v>
      </c>
      <c r="CC435">
        <v>7</v>
      </c>
      <c r="CG435" t="s">
        <v>5672</v>
      </c>
      <c r="CH435">
        <v>414</v>
      </c>
      <c r="CI435" t="s">
        <v>3899</v>
      </c>
      <c r="CJ435" t="s">
        <v>3899</v>
      </c>
      <c r="CK435">
        <v>5.56</v>
      </c>
      <c r="CL435">
        <v>1.7</v>
      </c>
      <c r="CM435" t="s">
        <v>6530</v>
      </c>
      <c r="CO435" t="e">
        <f>VLOOKUP(CM435,AutoSCAN_ORG!B433:CF2948,1,FALSE)</f>
        <v>#N/A</v>
      </c>
      <c r="CP435" t="e">
        <f>VLOOKUP($CM435,AutoSCAN_ORG!$B$1:$CF$2516,2,FALSE)</f>
        <v>#N/A</v>
      </c>
      <c r="CQ435" t="e">
        <f>VLOOKUP($CM435,AutoSCAN_ORG!$B$1:$CF$2516,3,FALSE)</f>
        <v>#N/A</v>
      </c>
      <c r="CR435" t="e">
        <f>VLOOKUP($CM435,AutoSCAN_ORG!$B$1:$CF$2516,4,FALSE)</f>
        <v>#N/A</v>
      </c>
      <c r="CS435" t="e">
        <f>VLOOKUP($CM435,AutoSCAN_ORG!$B$1:$CF$2516,5,FALSE)</f>
        <v>#N/A</v>
      </c>
      <c r="CT435" t="e">
        <f>VLOOKUP($CM435,AutoSCAN_ORG!$B$1:$CF$2516,6,FALSE)</f>
        <v>#N/A</v>
      </c>
      <c r="CU435" t="e">
        <f>VLOOKUP($CM435,AutoSCAN_ORG!$B$1:$CF$2516,7,FALSE)</f>
        <v>#N/A</v>
      </c>
      <c r="CV435" t="e">
        <f>VLOOKUP($CM435,AutoSCAN_ORG!$B$1:$CF$2516,69,FALSE)</f>
        <v>#N/A</v>
      </c>
      <c r="CW435" t="e">
        <f>VLOOKUP($CM435,AutoSCAN_ORG!$B$1:$CF$2516,70,FALSE)</f>
        <v>#N/A</v>
      </c>
      <c r="CX435" t="e">
        <f>VLOOKUP($CM435,AutoSCAN_ORG!$B$1:$CF$2516,71,FALSE)</f>
        <v>#N/A</v>
      </c>
      <c r="CY435" t="e">
        <f>VLOOKUP($CM435,AutoSCAN_ORG!$B$1:$CF$2516,72,FALSE)</f>
        <v>#N/A</v>
      </c>
      <c r="CZ435" t="e">
        <f>VLOOKUP($CM435,AutoSCAN_ORG!$B$1:$CF$2516,73,FALSE)</f>
        <v>#N/A</v>
      </c>
      <c r="DA435" t="e">
        <f>VLOOKUP($CM435,AutoSCAN_ORG!$B$1:$CF$2516,74,FALSE)</f>
        <v>#N/A</v>
      </c>
      <c r="DB435" t="e">
        <f>VLOOKUP($CM435,AutoSCAN_ORG!$B$1:$CF$2516,75,FALSE)</f>
        <v>#N/A</v>
      </c>
      <c r="DC435" t="e">
        <f>VLOOKUP($CM435,AutoSCAN_ORG!$B$1:$CF$2516,76,FALSE)</f>
        <v>#N/A</v>
      </c>
      <c r="DD435" t="e">
        <f>VLOOKUP($CM435,AutoSCAN_ORG!$B$1:$CF$2516,77,FALSE)</f>
        <v>#N/A</v>
      </c>
      <c r="DE435" t="e">
        <f>VLOOKUP($CM435,AutoSCAN_ORG!$B$1:$CF$2516,78,FALSE)</f>
        <v>#N/A</v>
      </c>
      <c r="DF435" t="e">
        <f>VLOOKUP($CM435,AutoSCAN_ORG!$B$1:$CF$2516,79,FALSE)</f>
        <v>#N/A</v>
      </c>
      <c r="DG435" t="e">
        <f>VLOOKUP($CM435,AutoSCAN_ORG!$B$1:$CF$2516,80,FALSE)</f>
        <v>#N/A</v>
      </c>
      <c r="DH435" t="e">
        <f>VLOOKUP($CM435,AutoSCAN_ORG!$B$1:$CF$2516,81,FALSE)</f>
        <v>#N/A</v>
      </c>
      <c r="DI435" t="e">
        <f>VLOOKUP($CM435,AutoSCAN_ORG!$B$1:$CF$2516,82,FALSE)</f>
        <v>#N/A</v>
      </c>
      <c r="DJ435" t="e">
        <f>VLOOKUP($CM435,AutoSCAN_ORG!$B$1:$CF$2516,83,FALSE)</f>
        <v>#N/A</v>
      </c>
    </row>
    <row r="436" spans="2:114" x14ac:dyDescent="0.35">
      <c r="B436" t="s">
        <v>4523</v>
      </c>
      <c r="C436">
        <v>454</v>
      </c>
      <c r="D436" t="s">
        <v>7778</v>
      </c>
      <c r="E436">
        <v>733</v>
      </c>
      <c r="F436">
        <v>2432.0810000000001</v>
      </c>
      <c r="G436">
        <v>10</v>
      </c>
      <c r="H436" t="s">
        <v>7782</v>
      </c>
      <c r="I436" t="s">
        <v>7773</v>
      </c>
      <c r="J436" t="s">
        <v>5753</v>
      </c>
      <c r="K436">
        <v>10</v>
      </c>
      <c r="L436">
        <v>0.55000000000000004</v>
      </c>
      <c r="M436">
        <v>7</v>
      </c>
      <c r="N436">
        <v>8</v>
      </c>
      <c r="O436" t="s">
        <v>7519</v>
      </c>
      <c r="R436" t="s">
        <v>7784</v>
      </c>
      <c r="S436" t="s">
        <v>7774</v>
      </c>
      <c r="T436" t="s">
        <v>7237</v>
      </c>
      <c r="U436" t="s">
        <v>7623</v>
      </c>
      <c r="V436" t="s">
        <v>7623</v>
      </c>
      <c r="W436">
        <v>5.56</v>
      </c>
      <c r="X436" t="s">
        <v>7935</v>
      </c>
      <c r="Y436">
        <v>1.8</v>
      </c>
      <c r="Z436" t="s">
        <v>7774</v>
      </c>
      <c r="AA436" t="s">
        <v>7789</v>
      </c>
      <c r="AB436" t="s">
        <v>7774</v>
      </c>
      <c r="AF436" t="s">
        <v>5859</v>
      </c>
      <c r="AG436">
        <v>42.762708000000003</v>
      </c>
      <c r="AH436">
        <v>-82.037813560000004</v>
      </c>
      <c r="AI436">
        <v>201.7</v>
      </c>
      <c r="AJ436">
        <v>290</v>
      </c>
      <c r="AL436">
        <v>15</v>
      </c>
      <c r="AM436">
        <v>986</v>
      </c>
      <c r="AN436">
        <v>4.3780000000000001</v>
      </c>
      <c r="AO436">
        <v>410.46600000000001</v>
      </c>
      <c r="AP436">
        <v>2117</v>
      </c>
      <c r="AQ436">
        <v>2118</v>
      </c>
      <c r="AT436">
        <v>1.24</v>
      </c>
      <c r="AU436">
        <v>1.24</v>
      </c>
      <c r="AW436">
        <v>2.15</v>
      </c>
      <c r="AX436">
        <v>2.15</v>
      </c>
      <c r="BD436">
        <v>0.55000000000000004</v>
      </c>
      <c r="BE436">
        <v>7</v>
      </c>
      <c r="BF436" t="s">
        <v>1718</v>
      </c>
      <c r="BG436" t="s">
        <v>4523</v>
      </c>
      <c r="BH436">
        <v>454</v>
      </c>
      <c r="BI436" t="s">
        <v>5753</v>
      </c>
      <c r="BJ436" t="s">
        <v>7773</v>
      </c>
      <c r="BK436">
        <v>454</v>
      </c>
      <c r="BL436">
        <v>2540</v>
      </c>
      <c r="BU436">
        <v>0.57999999999999996</v>
      </c>
      <c r="BV436">
        <v>0.57999999999999996</v>
      </c>
      <c r="BW436">
        <v>42.762708000000003</v>
      </c>
      <c r="BX436">
        <v>-82.037813560000004</v>
      </c>
      <c r="BY436">
        <v>4734986.6569999997</v>
      </c>
      <c r="BZ436">
        <v>201.739</v>
      </c>
      <c r="CA436">
        <v>142.19999999999999</v>
      </c>
      <c r="CB436" t="s">
        <v>7509</v>
      </c>
      <c r="CC436">
        <v>7</v>
      </c>
      <c r="CE436">
        <v>12</v>
      </c>
      <c r="CF436">
        <v>12</v>
      </c>
      <c r="CG436" t="s">
        <v>5677</v>
      </c>
      <c r="CH436">
        <v>414</v>
      </c>
      <c r="CI436" t="s">
        <v>3290</v>
      </c>
      <c r="CJ436" t="s">
        <v>7332</v>
      </c>
      <c r="CK436">
        <v>5.56</v>
      </c>
      <c r="CL436">
        <v>1.9</v>
      </c>
      <c r="CM436" t="s">
        <v>4523</v>
      </c>
      <c r="CO436" t="str">
        <f>VLOOKUP(CM436,AutoSCAN_ORG!B454:CF2969,1,FALSE)</f>
        <v>AS00-0001270</v>
      </c>
      <c r="CP436">
        <f>VLOOKUP($CM436,AutoSCAN_ORG!$B$1:$CF$2516,2,FALSE)</f>
        <v>2432.0790000000002</v>
      </c>
      <c r="CQ436">
        <f>VLOOKUP($CM436,AutoSCAN_ORG!$B$1:$CF$2516,3,FALSE)</f>
        <v>8</v>
      </c>
      <c r="CR436">
        <f>VLOOKUP($CM436,AutoSCAN_ORG!$B$1:$CF$2516,4,FALSE)</f>
        <v>214.816</v>
      </c>
      <c r="CS436">
        <f>VLOOKUP($CM436,AutoSCAN_ORG!$B$1:$CF$2516,5,FALSE)</f>
        <v>6.2949999999999999</v>
      </c>
      <c r="CT436" t="str">
        <f>VLOOKUP($CM436,AutoSCAN_ORG!$B$1:$CF$2516,6,FALSE)</f>
        <v>MELO-CORR</v>
      </c>
      <c r="CU436">
        <f>VLOOKUP($CM436,AutoSCAN_ORG!$B$1:$CF$2516,7,FALSE)</f>
        <v>0</v>
      </c>
      <c r="CV436">
        <f>VLOOKUP($CM436,AutoSCAN_ORG!$B$1:$CF$2516,69,FALSE)</f>
        <v>0</v>
      </c>
      <c r="CW436">
        <f>VLOOKUP($CM436,AutoSCAN_ORG!$B$1:$CF$2516,70,FALSE)</f>
        <v>0</v>
      </c>
      <c r="CX436" t="str">
        <f>VLOOKUP($CM436,AutoSCAN_ORG!$B$1:$CF$2516,71,FALSE)</f>
        <v>Y</v>
      </c>
      <c r="CZ436" t="str">
        <f>VLOOKUP($CM436,AutoSCAN_ORG!$B$1:$CF$2516,73,FALSE)</f>
        <v>added</v>
      </c>
      <c r="DA436">
        <f>VLOOKUP($CM436,AutoSCAN_ORG!$B$1:$CF$2516,74,FALSE)</f>
        <v>0</v>
      </c>
      <c r="DB436">
        <f>VLOOKUP($CM436,AutoSCAN_ORG!$B$1:$CF$2516,75,FALSE)</f>
        <v>0</v>
      </c>
      <c r="DC436">
        <f>VLOOKUP($CM436,AutoSCAN_ORG!$B$1:$CF$2516,76,FALSE)</f>
        <v>0</v>
      </c>
      <c r="DD436">
        <f>VLOOKUP($CM436,AutoSCAN_ORG!$B$1:$CF$2516,77,FALSE)</f>
        <v>0</v>
      </c>
      <c r="DF436">
        <f>VLOOKUP($CM436,AutoSCAN_ORG!$B$1:$CF$2516,79,FALSE)</f>
        <v>9.89</v>
      </c>
      <c r="DG436">
        <f>VLOOKUP($CM436,AutoSCAN_ORG!$B$1:$CF$2516,80,FALSE)</f>
        <v>9.89</v>
      </c>
      <c r="DH436">
        <f>VLOOKUP($CM436,AutoSCAN_ORG!$B$1:$CF$2516,81,FALSE)</f>
        <v>1.9E-2</v>
      </c>
      <c r="DI436">
        <f>VLOOKUP($CM436,AutoSCAN_ORG!$B$1:$CF$2516,82,FALSE)</f>
        <v>3.7999999999999999E-2</v>
      </c>
      <c r="DJ436">
        <f>VLOOKUP($CM436,AutoSCAN_ORG!$B$1:$CF$2516,83,FALSE)</f>
        <v>0.57699999999999996</v>
      </c>
    </row>
    <row r="437" spans="2:114" x14ac:dyDescent="0.35">
      <c r="B437" t="s">
        <v>4524</v>
      </c>
      <c r="C437">
        <v>455</v>
      </c>
      <c r="D437" t="s">
        <v>7778</v>
      </c>
      <c r="E437">
        <v>734</v>
      </c>
      <c r="F437">
        <v>2432.3150000000001</v>
      </c>
      <c r="G437">
        <v>10</v>
      </c>
      <c r="H437" t="s">
        <v>7782</v>
      </c>
      <c r="I437" t="s">
        <v>7773</v>
      </c>
      <c r="J437" t="s">
        <v>5753</v>
      </c>
      <c r="K437">
        <v>11</v>
      </c>
      <c r="L437">
        <v>0.62</v>
      </c>
      <c r="M437">
        <v>8</v>
      </c>
      <c r="N437">
        <v>7</v>
      </c>
      <c r="O437" t="s">
        <v>7509</v>
      </c>
      <c r="R437" t="s">
        <v>7784</v>
      </c>
      <c r="S437" t="s">
        <v>7774</v>
      </c>
      <c r="T437" t="s">
        <v>7237</v>
      </c>
      <c r="U437" t="s">
        <v>7623</v>
      </c>
      <c r="V437" t="s">
        <v>7623</v>
      </c>
      <c r="W437">
        <v>5.56</v>
      </c>
      <c r="X437" t="s">
        <v>7935</v>
      </c>
      <c r="Y437">
        <v>1.8</v>
      </c>
      <c r="Z437" t="s">
        <v>7774</v>
      </c>
      <c r="AA437" t="s">
        <v>7789</v>
      </c>
      <c r="AB437" t="s">
        <v>7774</v>
      </c>
      <c r="AF437" t="s">
        <v>5678</v>
      </c>
      <c r="AG437">
        <v>42.762705879999999</v>
      </c>
      <c r="AH437">
        <v>-82.037813639999996</v>
      </c>
      <c r="AI437">
        <v>201.7</v>
      </c>
      <c r="AJ437">
        <v>290</v>
      </c>
      <c r="AL437">
        <v>15</v>
      </c>
      <c r="AM437">
        <v>986</v>
      </c>
      <c r="AN437">
        <v>4.6120000000000001</v>
      </c>
      <c r="AO437">
        <v>406.51600000000002</v>
      </c>
      <c r="AP437">
        <v>2116</v>
      </c>
      <c r="AQ437">
        <v>2117</v>
      </c>
      <c r="AT437">
        <v>1.24</v>
      </c>
      <c r="AU437">
        <v>1.24</v>
      </c>
      <c r="AW437">
        <v>2.15</v>
      </c>
      <c r="AX437">
        <v>2.15</v>
      </c>
      <c r="BD437">
        <v>0.62</v>
      </c>
      <c r="BE437">
        <v>8</v>
      </c>
      <c r="BF437" t="s">
        <v>1719</v>
      </c>
      <c r="BG437" t="s">
        <v>4524</v>
      </c>
      <c r="BH437">
        <v>455</v>
      </c>
      <c r="BI437" t="s">
        <v>5753</v>
      </c>
      <c r="BJ437" t="s">
        <v>7773</v>
      </c>
      <c r="BK437">
        <v>455</v>
      </c>
      <c r="BL437">
        <v>2540</v>
      </c>
      <c r="BS437">
        <v>13</v>
      </c>
      <c r="BT437">
        <v>0.66</v>
      </c>
      <c r="BU437">
        <v>0.57999999999999996</v>
      </c>
      <c r="BV437">
        <v>0.57999999999999996</v>
      </c>
      <c r="BW437">
        <v>42.762705879999999</v>
      </c>
      <c r="BX437">
        <v>-82.037813639999996</v>
      </c>
      <c r="BY437">
        <v>4734986.4230000004</v>
      </c>
      <c r="BZ437">
        <v>201.739</v>
      </c>
      <c r="CA437">
        <v>140.6</v>
      </c>
      <c r="CB437" t="s">
        <v>7625</v>
      </c>
      <c r="CC437">
        <v>7</v>
      </c>
      <c r="CD437">
        <v>10</v>
      </c>
      <c r="CE437">
        <v>12</v>
      </c>
      <c r="CF437">
        <v>12</v>
      </c>
      <c r="CG437" t="s">
        <v>5677</v>
      </c>
      <c r="CH437">
        <v>414</v>
      </c>
      <c r="CI437" t="s">
        <v>3290</v>
      </c>
      <c r="CJ437" t="s">
        <v>7332</v>
      </c>
      <c r="CK437">
        <v>5.56</v>
      </c>
      <c r="CL437">
        <v>1.9</v>
      </c>
      <c r="CM437" t="s">
        <v>4524</v>
      </c>
      <c r="CO437" t="str">
        <f>VLOOKUP(CM437,AutoSCAN_ORG!B455:CF2970,1,FALSE)</f>
        <v>AS00-0001271</v>
      </c>
      <c r="CP437">
        <f>VLOOKUP($CM437,AutoSCAN_ORG!$B$1:$CF$2516,2,FALSE)</f>
        <v>2432.3110000000001</v>
      </c>
      <c r="CQ437">
        <f>VLOOKUP($CM437,AutoSCAN_ORG!$B$1:$CF$2516,3,FALSE)</f>
        <v>8.4689999999999994</v>
      </c>
      <c r="CR437">
        <f>VLOOKUP($CM437,AutoSCAN_ORG!$B$1:$CF$2516,4,FALSE)</f>
        <v>215.13</v>
      </c>
      <c r="CS437">
        <f>VLOOKUP($CM437,AutoSCAN_ORG!$B$1:$CF$2516,5,FALSE)</f>
        <v>6.2949999999999999</v>
      </c>
      <c r="CT437" t="str">
        <f>VLOOKUP($CM437,AutoSCAN_ORG!$B$1:$CF$2516,6,FALSE)</f>
        <v>MELO-CORR</v>
      </c>
      <c r="CU437">
        <f>VLOOKUP($CM437,AutoSCAN_ORG!$B$1:$CF$2516,7,FALSE)</f>
        <v>0</v>
      </c>
      <c r="CV437">
        <f>VLOOKUP($CM437,AutoSCAN_ORG!$B$1:$CF$2516,69,FALSE)</f>
        <v>0</v>
      </c>
      <c r="CW437">
        <f>VLOOKUP($CM437,AutoSCAN_ORG!$B$1:$CF$2516,70,FALSE)</f>
        <v>0</v>
      </c>
      <c r="CX437" t="str">
        <f>VLOOKUP($CM437,AutoSCAN_ORG!$B$1:$CF$2516,71,FALSE)</f>
        <v>Y</v>
      </c>
      <c r="CZ437" t="str">
        <f>VLOOKUP($CM437,AutoSCAN_ORG!$B$1:$CF$2516,73,FALSE)</f>
        <v>added</v>
      </c>
      <c r="DA437">
        <f>VLOOKUP($CM437,AutoSCAN_ORG!$B$1:$CF$2516,74,FALSE)</f>
        <v>0</v>
      </c>
      <c r="DB437">
        <f>VLOOKUP($CM437,AutoSCAN_ORG!$B$1:$CF$2516,75,FALSE)</f>
        <v>0</v>
      </c>
      <c r="DC437">
        <f>VLOOKUP($CM437,AutoSCAN_ORG!$B$1:$CF$2516,76,FALSE)</f>
        <v>0</v>
      </c>
      <c r="DD437">
        <f>VLOOKUP($CM437,AutoSCAN_ORG!$B$1:$CF$2516,77,FALSE)</f>
        <v>0</v>
      </c>
      <c r="DF437">
        <f>VLOOKUP($CM437,AutoSCAN_ORG!$B$1:$CF$2516,79,FALSE)</f>
        <v>11.09</v>
      </c>
      <c r="DG437">
        <f>VLOOKUP($CM437,AutoSCAN_ORG!$B$1:$CF$2516,80,FALSE)</f>
        <v>11.09</v>
      </c>
      <c r="DH437">
        <f>VLOOKUP($CM437,AutoSCAN_ORG!$B$1:$CF$2516,81,FALSE)</f>
        <v>1.4999999999999999E-2</v>
      </c>
      <c r="DI437">
        <f>VLOOKUP($CM437,AutoSCAN_ORG!$B$1:$CF$2516,82,FALSE)</f>
        <v>3.3000000000000002E-2</v>
      </c>
      <c r="DJ437">
        <f>VLOOKUP($CM437,AutoSCAN_ORG!$B$1:$CF$2516,83,FALSE)</f>
        <v>0.58799999999999997</v>
      </c>
    </row>
    <row r="438" spans="2:114" x14ac:dyDescent="0.35">
      <c r="B438" t="s">
        <v>4525</v>
      </c>
      <c r="C438">
        <v>456</v>
      </c>
      <c r="D438" t="s">
        <v>7778</v>
      </c>
      <c r="E438">
        <v>735</v>
      </c>
      <c r="F438">
        <v>2434.2130000000002</v>
      </c>
      <c r="G438">
        <v>10</v>
      </c>
      <c r="H438" t="s">
        <v>7782</v>
      </c>
      <c r="I438" t="s">
        <v>7773</v>
      </c>
      <c r="J438" t="s">
        <v>5753</v>
      </c>
      <c r="K438">
        <v>10</v>
      </c>
      <c r="L438">
        <v>0.56000000000000005</v>
      </c>
      <c r="M438">
        <v>8</v>
      </c>
      <c r="N438">
        <v>15</v>
      </c>
      <c r="O438" t="s">
        <v>7625</v>
      </c>
      <c r="R438" t="s">
        <v>7784</v>
      </c>
      <c r="S438" t="s">
        <v>7774</v>
      </c>
      <c r="T438" t="s">
        <v>7237</v>
      </c>
      <c r="U438" t="s">
        <v>7623</v>
      </c>
      <c r="V438" t="s">
        <v>7623</v>
      </c>
      <c r="W438">
        <v>5.56</v>
      </c>
      <c r="X438" t="s">
        <v>7935</v>
      </c>
      <c r="Y438">
        <v>1.8</v>
      </c>
      <c r="Z438" t="s">
        <v>7774</v>
      </c>
      <c r="AA438" t="s">
        <v>7786</v>
      </c>
      <c r="AB438" t="s">
        <v>3293</v>
      </c>
      <c r="AC438">
        <v>10</v>
      </c>
      <c r="AD438">
        <v>10</v>
      </c>
      <c r="AE438">
        <v>15</v>
      </c>
      <c r="AF438" t="s">
        <v>5683</v>
      </c>
      <c r="AG438">
        <v>42.762688689999997</v>
      </c>
      <c r="AH438">
        <v>-82.03781429</v>
      </c>
      <c r="AI438">
        <v>201.7</v>
      </c>
      <c r="AJ438">
        <v>290</v>
      </c>
      <c r="AL438">
        <v>15</v>
      </c>
      <c r="AM438">
        <v>986</v>
      </c>
      <c r="AN438">
        <v>6.51</v>
      </c>
      <c r="AO438">
        <v>398.71300000000002</v>
      </c>
      <c r="AP438">
        <v>2117</v>
      </c>
      <c r="AQ438">
        <v>2117</v>
      </c>
      <c r="AT438">
        <v>1.24</v>
      </c>
      <c r="AU438">
        <v>1.24</v>
      </c>
      <c r="AW438">
        <v>2.15</v>
      </c>
      <c r="AX438">
        <v>2.15</v>
      </c>
      <c r="BD438">
        <v>0.56000000000000005</v>
      </c>
      <c r="BE438">
        <v>8</v>
      </c>
      <c r="BF438" t="s">
        <v>1720</v>
      </c>
      <c r="BG438" t="s">
        <v>4525</v>
      </c>
      <c r="BH438">
        <v>456</v>
      </c>
      <c r="BI438" t="s">
        <v>5753</v>
      </c>
      <c r="BJ438" t="s">
        <v>7773</v>
      </c>
      <c r="BK438">
        <v>456</v>
      </c>
      <c r="BL438">
        <v>2540</v>
      </c>
      <c r="BS438">
        <v>13</v>
      </c>
      <c r="BT438">
        <v>0.66</v>
      </c>
      <c r="BU438">
        <v>0.57999999999999996</v>
      </c>
      <c r="BV438">
        <v>0.57999999999999996</v>
      </c>
      <c r="BW438">
        <v>42.762688689999997</v>
      </c>
      <c r="BX438">
        <v>-82.03781429</v>
      </c>
      <c r="BY438">
        <v>4734984.5140000004</v>
      </c>
      <c r="BZ438">
        <v>201.74</v>
      </c>
      <c r="CA438">
        <v>137.30000000000001</v>
      </c>
      <c r="CB438" t="s">
        <v>7505</v>
      </c>
      <c r="CC438">
        <v>7</v>
      </c>
      <c r="CD438">
        <v>10</v>
      </c>
      <c r="CE438">
        <v>12</v>
      </c>
      <c r="CF438">
        <v>12</v>
      </c>
      <c r="CG438" t="s">
        <v>5677</v>
      </c>
      <c r="CH438">
        <v>414</v>
      </c>
      <c r="CI438" t="s">
        <v>3290</v>
      </c>
      <c r="CJ438" t="s">
        <v>7332</v>
      </c>
      <c r="CK438">
        <v>5.56</v>
      </c>
      <c r="CL438">
        <v>1.9</v>
      </c>
      <c r="CM438" t="s">
        <v>4525</v>
      </c>
      <c r="CO438" t="str">
        <f>VLOOKUP(CM438,AutoSCAN_ORG!B456:CF2971,1,FALSE)</f>
        <v>AS00-0001272</v>
      </c>
      <c r="CP438">
        <f>VLOOKUP($CM438,AutoSCAN_ORG!$B$1:$CF$2516,2,FALSE)</f>
        <v>2434.2089999999998</v>
      </c>
      <c r="CQ438">
        <f>VLOOKUP($CM438,AutoSCAN_ORG!$B$1:$CF$2516,3,FALSE)</f>
        <v>8</v>
      </c>
      <c r="CR438">
        <f>VLOOKUP($CM438,AutoSCAN_ORG!$B$1:$CF$2516,4,FALSE)</f>
        <v>216.40799999999999</v>
      </c>
      <c r="CS438">
        <f>VLOOKUP($CM438,AutoSCAN_ORG!$B$1:$CF$2516,5,FALSE)</f>
        <v>6.2949999999999999</v>
      </c>
      <c r="CT438" t="str">
        <f>VLOOKUP($CM438,AutoSCAN_ORG!$B$1:$CF$2516,6,FALSE)</f>
        <v>MELO-CORR</v>
      </c>
      <c r="CU438">
        <f>VLOOKUP($CM438,AutoSCAN_ORG!$B$1:$CF$2516,7,FALSE)</f>
        <v>0</v>
      </c>
      <c r="CV438">
        <f>VLOOKUP($CM438,AutoSCAN_ORG!$B$1:$CF$2516,69,FALSE)</f>
        <v>0</v>
      </c>
      <c r="CW438">
        <f>VLOOKUP($CM438,AutoSCAN_ORG!$B$1:$CF$2516,70,FALSE)</f>
        <v>0</v>
      </c>
      <c r="CX438" t="str">
        <f>VLOOKUP($CM438,AutoSCAN_ORG!$B$1:$CF$2516,71,FALSE)</f>
        <v>Y</v>
      </c>
      <c r="CZ438" t="str">
        <f>VLOOKUP($CM438,AutoSCAN_ORG!$B$1:$CF$2516,73,FALSE)</f>
        <v>added</v>
      </c>
      <c r="DA438">
        <f>VLOOKUP($CM438,AutoSCAN_ORG!$B$1:$CF$2516,74,FALSE)</f>
        <v>0</v>
      </c>
      <c r="DB438">
        <f>VLOOKUP($CM438,AutoSCAN_ORG!$B$1:$CF$2516,75,FALSE)</f>
        <v>0</v>
      </c>
      <c r="DC438">
        <f>VLOOKUP($CM438,AutoSCAN_ORG!$B$1:$CF$2516,76,FALSE)</f>
        <v>0</v>
      </c>
      <c r="DD438">
        <f>VLOOKUP($CM438,AutoSCAN_ORG!$B$1:$CF$2516,77,FALSE)</f>
        <v>0</v>
      </c>
      <c r="DF438">
        <f>VLOOKUP($CM438,AutoSCAN_ORG!$B$1:$CF$2516,79,FALSE)</f>
        <v>10</v>
      </c>
      <c r="DG438">
        <f>VLOOKUP($CM438,AutoSCAN_ORG!$B$1:$CF$2516,80,FALSE)</f>
        <v>10</v>
      </c>
      <c r="DH438">
        <f>VLOOKUP($CM438,AutoSCAN_ORG!$B$1:$CF$2516,81,FALSE)</f>
        <v>3.5000000000000003E-2</v>
      </c>
      <c r="DI438">
        <f>VLOOKUP($CM438,AutoSCAN_ORG!$B$1:$CF$2516,82,FALSE)</f>
        <v>3.5000000000000003E-2</v>
      </c>
      <c r="DJ438">
        <f>VLOOKUP($CM438,AutoSCAN_ORG!$B$1:$CF$2516,83,FALSE)</f>
        <v>0.60099999999999998</v>
      </c>
    </row>
    <row r="439" spans="2:114" x14ac:dyDescent="0.35">
      <c r="B439" t="s">
        <v>4526</v>
      </c>
      <c r="C439">
        <v>457</v>
      </c>
      <c r="D439" t="s">
        <v>7778</v>
      </c>
      <c r="E439">
        <v>736</v>
      </c>
      <c r="F439">
        <v>2435.2629999999999</v>
      </c>
      <c r="G439">
        <v>10</v>
      </c>
      <c r="H439" t="s">
        <v>7782</v>
      </c>
      <c r="I439" t="s">
        <v>7773</v>
      </c>
      <c r="J439" t="s">
        <v>5753</v>
      </c>
      <c r="K439">
        <v>11</v>
      </c>
      <c r="L439">
        <v>0.63</v>
      </c>
      <c r="M439">
        <v>10</v>
      </c>
      <c r="N439">
        <v>10</v>
      </c>
      <c r="O439" t="s">
        <v>7509</v>
      </c>
      <c r="R439" t="s">
        <v>7784</v>
      </c>
      <c r="S439" t="s">
        <v>7774</v>
      </c>
      <c r="T439" t="s">
        <v>7237</v>
      </c>
      <c r="U439" t="s">
        <v>7623</v>
      </c>
      <c r="V439" t="s">
        <v>7623</v>
      </c>
      <c r="W439">
        <v>5.56</v>
      </c>
      <c r="X439" t="s">
        <v>7935</v>
      </c>
      <c r="Y439">
        <v>1.8</v>
      </c>
      <c r="Z439" t="s">
        <v>7774</v>
      </c>
      <c r="AA439" t="s">
        <v>7788</v>
      </c>
      <c r="AB439" t="s">
        <v>7774</v>
      </c>
      <c r="AC439">
        <v>10</v>
      </c>
      <c r="AD439">
        <v>10</v>
      </c>
      <c r="AE439">
        <v>12</v>
      </c>
      <c r="AF439" t="s">
        <v>5683</v>
      </c>
      <c r="AG439">
        <v>42.762679200000001</v>
      </c>
      <c r="AH439">
        <v>-82.037814659999995</v>
      </c>
      <c r="AI439">
        <v>201.7</v>
      </c>
      <c r="AJ439">
        <v>290</v>
      </c>
      <c r="AL439">
        <v>15</v>
      </c>
      <c r="AM439">
        <v>986</v>
      </c>
      <c r="AN439">
        <v>7.5579999999999998</v>
      </c>
      <c r="AO439">
        <v>404.94400000000002</v>
      </c>
      <c r="AP439">
        <v>2114</v>
      </c>
      <c r="AQ439">
        <v>2115</v>
      </c>
      <c r="AT439">
        <v>1.24</v>
      </c>
      <c r="AU439">
        <v>1.23</v>
      </c>
      <c r="AW439">
        <v>2.14</v>
      </c>
      <c r="AX439">
        <v>2.14</v>
      </c>
      <c r="BD439">
        <v>0.63</v>
      </c>
      <c r="BE439">
        <v>10</v>
      </c>
      <c r="BF439" t="s">
        <v>1721</v>
      </c>
      <c r="BG439" t="s">
        <v>4526</v>
      </c>
      <c r="BH439">
        <v>457</v>
      </c>
      <c r="BI439" t="s">
        <v>5753</v>
      </c>
      <c r="BJ439" t="s">
        <v>7773</v>
      </c>
      <c r="BK439">
        <v>457</v>
      </c>
      <c r="BL439">
        <v>2540</v>
      </c>
      <c r="BS439">
        <v>13</v>
      </c>
      <c r="BT439">
        <v>0.66</v>
      </c>
      <c r="BU439">
        <v>0.57999999999999996</v>
      </c>
      <c r="BV439">
        <v>0.57999999999999996</v>
      </c>
      <c r="BW439">
        <v>42.762679200000001</v>
      </c>
      <c r="BX439">
        <v>-82.037814659999995</v>
      </c>
      <c r="BY439">
        <v>4734983.46</v>
      </c>
      <c r="BZ439">
        <v>201.739</v>
      </c>
      <c r="CA439">
        <v>139.9</v>
      </c>
      <c r="CB439" t="s">
        <v>7507</v>
      </c>
      <c r="CC439">
        <v>7</v>
      </c>
      <c r="CD439">
        <v>10</v>
      </c>
      <c r="CE439">
        <v>12</v>
      </c>
      <c r="CF439">
        <v>12</v>
      </c>
      <c r="CG439" t="s">
        <v>5677</v>
      </c>
      <c r="CH439">
        <v>414</v>
      </c>
      <c r="CI439" t="s">
        <v>3290</v>
      </c>
      <c r="CJ439" t="s">
        <v>7332</v>
      </c>
      <c r="CK439">
        <v>5.56</v>
      </c>
      <c r="CL439">
        <v>1.9</v>
      </c>
      <c r="CM439" t="s">
        <v>4526</v>
      </c>
      <c r="CO439" t="str">
        <f>VLOOKUP(CM439,AutoSCAN_ORG!B457:CF2972,1,FALSE)</f>
        <v>AS00-0001273</v>
      </c>
      <c r="CP439">
        <f>VLOOKUP($CM439,AutoSCAN_ORG!$B$1:$CF$2516,2,FALSE)</f>
        <v>2435.2570000000001</v>
      </c>
      <c r="CQ439">
        <f>VLOOKUP($CM439,AutoSCAN_ORG!$B$1:$CF$2516,3,FALSE)</f>
        <v>11.52</v>
      </c>
      <c r="CR439">
        <f>VLOOKUP($CM439,AutoSCAN_ORG!$B$1:$CF$2516,4,FALSE)</f>
        <v>214.76300000000001</v>
      </c>
      <c r="CS439">
        <f>VLOOKUP($CM439,AutoSCAN_ORG!$B$1:$CF$2516,5,FALSE)</f>
        <v>6.2949999999999999</v>
      </c>
      <c r="CT439" t="str">
        <f>VLOOKUP($CM439,AutoSCAN_ORG!$B$1:$CF$2516,6,FALSE)</f>
        <v>MELO-CORR</v>
      </c>
      <c r="CU439">
        <f>VLOOKUP($CM439,AutoSCAN_ORG!$B$1:$CF$2516,7,FALSE)</f>
        <v>0</v>
      </c>
      <c r="CV439">
        <f>VLOOKUP($CM439,AutoSCAN_ORG!$B$1:$CF$2516,69,FALSE)</f>
        <v>0</v>
      </c>
      <c r="CW439">
        <f>VLOOKUP($CM439,AutoSCAN_ORG!$B$1:$CF$2516,70,FALSE)</f>
        <v>0</v>
      </c>
      <c r="CX439" t="str">
        <f>VLOOKUP($CM439,AutoSCAN_ORG!$B$1:$CF$2516,71,FALSE)</f>
        <v>Y</v>
      </c>
      <c r="CZ439" t="str">
        <f>VLOOKUP($CM439,AutoSCAN_ORG!$B$1:$CF$2516,73,FALSE)</f>
        <v>added</v>
      </c>
      <c r="DA439">
        <f>VLOOKUP($CM439,AutoSCAN_ORG!$B$1:$CF$2516,74,FALSE)</f>
        <v>0</v>
      </c>
      <c r="DB439">
        <f>VLOOKUP($CM439,AutoSCAN_ORG!$B$1:$CF$2516,75,FALSE)</f>
        <v>0</v>
      </c>
      <c r="DC439">
        <f>VLOOKUP($CM439,AutoSCAN_ORG!$B$1:$CF$2516,76,FALSE)</f>
        <v>0</v>
      </c>
      <c r="DD439">
        <f>VLOOKUP($CM439,AutoSCAN_ORG!$B$1:$CF$2516,77,FALSE)</f>
        <v>0</v>
      </c>
      <c r="DF439">
        <f>VLOOKUP($CM439,AutoSCAN_ORG!$B$1:$CF$2516,79,FALSE)</f>
        <v>11.25</v>
      </c>
      <c r="DG439">
        <f>VLOOKUP($CM439,AutoSCAN_ORG!$B$1:$CF$2516,80,FALSE)</f>
        <v>11.25</v>
      </c>
      <c r="DH439">
        <f>VLOOKUP($CM439,AutoSCAN_ORG!$B$1:$CF$2516,81,FALSE)</f>
        <v>4.0000000000000001E-3</v>
      </c>
      <c r="DI439">
        <f>VLOOKUP($CM439,AutoSCAN_ORG!$B$1:$CF$2516,82,FALSE)</f>
        <v>8.0000000000000002E-3</v>
      </c>
      <c r="DJ439">
        <f>VLOOKUP($CM439,AutoSCAN_ORG!$B$1:$CF$2516,83,FALSE)</f>
        <v>0.749</v>
      </c>
    </row>
    <row r="440" spans="2:114" x14ac:dyDescent="0.35">
      <c r="B440" t="s">
        <v>4527</v>
      </c>
      <c r="C440">
        <v>458</v>
      </c>
      <c r="D440" t="s">
        <v>7778</v>
      </c>
      <c r="E440">
        <v>737</v>
      </c>
      <c r="F440">
        <v>2437.2469999999998</v>
      </c>
      <c r="G440">
        <v>10</v>
      </c>
      <c r="H440" t="s">
        <v>7782</v>
      </c>
      <c r="I440" t="s">
        <v>7773</v>
      </c>
      <c r="J440" t="s">
        <v>5753</v>
      </c>
      <c r="K440">
        <v>10</v>
      </c>
      <c r="L440">
        <v>0.57999999999999996</v>
      </c>
      <c r="M440">
        <v>9</v>
      </c>
      <c r="N440">
        <v>8</v>
      </c>
      <c r="O440" t="s">
        <v>7499</v>
      </c>
      <c r="R440" t="s">
        <v>7784</v>
      </c>
      <c r="S440" t="s">
        <v>7774</v>
      </c>
      <c r="T440" t="s">
        <v>7237</v>
      </c>
      <c r="U440" t="s">
        <v>7623</v>
      </c>
      <c r="V440" t="s">
        <v>7623</v>
      </c>
      <c r="W440">
        <v>5.56</v>
      </c>
      <c r="X440" t="s">
        <v>7935</v>
      </c>
      <c r="Y440">
        <v>1.8</v>
      </c>
      <c r="Z440" t="s">
        <v>7774</v>
      </c>
      <c r="AA440" t="s">
        <v>7789</v>
      </c>
      <c r="AB440" t="s">
        <v>7774</v>
      </c>
      <c r="AF440" t="s">
        <v>5678</v>
      </c>
      <c r="AG440">
        <v>42.762661219999998</v>
      </c>
      <c r="AH440">
        <v>-82.037815370000004</v>
      </c>
      <c r="AI440">
        <v>201.7</v>
      </c>
      <c r="AJ440">
        <v>290</v>
      </c>
      <c r="AL440">
        <v>15</v>
      </c>
      <c r="AM440">
        <v>986</v>
      </c>
      <c r="AN440">
        <v>9.5429999999999993</v>
      </c>
      <c r="AO440">
        <v>397.56099999999998</v>
      </c>
      <c r="AP440">
        <v>2116</v>
      </c>
      <c r="AQ440">
        <v>2116</v>
      </c>
      <c r="AT440">
        <v>1.24</v>
      </c>
      <c r="AU440">
        <v>1.24</v>
      </c>
      <c r="AW440">
        <v>2.15</v>
      </c>
      <c r="AX440">
        <v>2.15</v>
      </c>
      <c r="BD440">
        <v>0.57999999999999996</v>
      </c>
      <c r="BE440">
        <v>9</v>
      </c>
      <c r="BF440" t="s">
        <v>1722</v>
      </c>
      <c r="BG440" t="s">
        <v>4527</v>
      </c>
      <c r="BH440">
        <v>458</v>
      </c>
      <c r="BI440" t="s">
        <v>5753</v>
      </c>
      <c r="BJ440" t="s">
        <v>7773</v>
      </c>
      <c r="BK440">
        <v>458</v>
      </c>
      <c r="BL440">
        <v>2540</v>
      </c>
      <c r="BS440">
        <v>13</v>
      </c>
      <c r="BT440">
        <v>0.66</v>
      </c>
      <c r="BU440">
        <v>0.57999999999999996</v>
      </c>
      <c r="BV440">
        <v>0.57999999999999996</v>
      </c>
      <c r="BW440">
        <v>42.762661219999998</v>
      </c>
      <c r="BX440">
        <v>-82.037815370000004</v>
      </c>
      <c r="BY440">
        <v>4734981.4649999999</v>
      </c>
      <c r="BZ440">
        <v>201.733</v>
      </c>
      <c r="CA440">
        <v>136.80000000000001</v>
      </c>
      <c r="CB440" t="s">
        <v>7570</v>
      </c>
      <c r="CC440">
        <v>7</v>
      </c>
      <c r="CD440">
        <v>10</v>
      </c>
      <c r="CE440">
        <v>12</v>
      </c>
      <c r="CF440">
        <v>12</v>
      </c>
      <c r="CG440" t="s">
        <v>5677</v>
      </c>
      <c r="CH440">
        <v>414</v>
      </c>
      <c r="CI440" t="s">
        <v>3290</v>
      </c>
      <c r="CJ440" t="s">
        <v>7332</v>
      </c>
      <c r="CK440">
        <v>5.56</v>
      </c>
      <c r="CL440">
        <v>1.9</v>
      </c>
      <c r="CM440" t="s">
        <v>4527</v>
      </c>
      <c r="CO440" t="str">
        <f>VLOOKUP(CM440,AutoSCAN_ORG!B458:CF2973,1,FALSE)</f>
        <v>AS00-0001274</v>
      </c>
      <c r="CP440">
        <f>VLOOKUP($CM440,AutoSCAN_ORG!$B$1:$CF$2516,2,FALSE)</f>
        <v>2437.2429999999999</v>
      </c>
      <c r="CQ440">
        <f>VLOOKUP($CM440,AutoSCAN_ORG!$B$1:$CF$2516,3,FALSE)</f>
        <v>8.6750000000000007</v>
      </c>
      <c r="CR440">
        <f>VLOOKUP($CM440,AutoSCAN_ORG!$B$1:$CF$2516,4,FALSE)</f>
        <v>220.03800000000001</v>
      </c>
      <c r="CS440">
        <f>VLOOKUP($CM440,AutoSCAN_ORG!$B$1:$CF$2516,5,FALSE)</f>
        <v>6.2949999999999999</v>
      </c>
      <c r="CT440" t="str">
        <f>VLOOKUP($CM440,AutoSCAN_ORG!$B$1:$CF$2516,6,FALSE)</f>
        <v>MELO-CORR</v>
      </c>
      <c r="CU440">
        <f>VLOOKUP($CM440,AutoSCAN_ORG!$B$1:$CF$2516,7,FALSE)</f>
        <v>0</v>
      </c>
      <c r="CV440">
        <f>VLOOKUP($CM440,AutoSCAN_ORG!$B$1:$CF$2516,69,FALSE)</f>
        <v>0</v>
      </c>
      <c r="CW440">
        <f>VLOOKUP($CM440,AutoSCAN_ORG!$B$1:$CF$2516,70,FALSE)</f>
        <v>0</v>
      </c>
      <c r="CX440" t="str">
        <f>VLOOKUP($CM440,AutoSCAN_ORG!$B$1:$CF$2516,71,FALSE)</f>
        <v>Y</v>
      </c>
      <c r="CZ440" t="str">
        <f>VLOOKUP($CM440,AutoSCAN_ORG!$B$1:$CF$2516,73,FALSE)</f>
        <v>added</v>
      </c>
      <c r="DA440">
        <f>VLOOKUP($CM440,AutoSCAN_ORG!$B$1:$CF$2516,74,FALSE)</f>
        <v>0</v>
      </c>
      <c r="DB440">
        <f>VLOOKUP($CM440,AutoSCAN_ORG!$B$1:$CF$2516,75,FALSE)</f>
        <v>0</v>
      </c>
      <c r="DC440">
        <f>VLOOKUP($CM440,AutoSCAN_ORG!$B$1:$CF$2516,76,FALSE)</f>
        <v>0</v>
      </c>
      <c r="DD440">
        <f>VLOOKUP($CM440,AutoSCAN_ORG!$B$1:$CF$2516,77,FALSE)</f>
        <v>0</v>
      </c>
      <c r="DF440">
        <f>VLOOKUP($CM440,AutoSCAN_ORG!$B$1:$CF$2516,79,FALSE)</f>
        <v>10.42</v>
      </c>
      <c r="DG440">
        <f>VLOOKUP($CM440,AutoSCAN_ORG!$B$1:$CF$2516,80,FALSE)</f>
        <v>10.42</v>
      </c>
      <c r="DH440">
        <f>VLOOKUP($CM440,AutoSCAN_ORG!$B$1:$CF$2516,81,FALSE)</f>
        <v>2.1999999999999999E-2</v>
      </c>
      <c r="DI440">
        <f>VLOOKUP($CM440,AutoSCAN_ORG!$B$1:$CF$2516,82,FALSE)</f>
        <v>4.5999999999999999E-2</v>
      </c>
      <c r="DJ440">
        <f>VLOOKUP($CM440,AutoSCAN_ORG!$B$1:$CF$2516,83,FALSE)</f>
        <v>0.67700000000000005</v>
      </c>
    </row>
    <row r="441" spans="2:114" x14ac:dyDescent="0.35">
      <c r="B441" t="s">
        <v>4528</v>
      </c>
      <c r="C441">
        <v>459</v>
      </c>
      <c r="D441" t="s">
        <v>7778</v>
      </c>
      <c r="E441">
        <v>738</v>
      </c>
      <c r="F441">
        <v>2437.5250000000001</v>
      </c>
      <c r="G441">
        <v>10</v>
      </c>
      <c r="H441" t="s">
        <v>7782</v>
      </c>
      <c r="I441" t="s">
        <v>7773</v>
      </c>
      <c r="J441" t="s">
        <v>5753</v>
      </c>
      <c r="K441">
        <v>10</v>
      </c>
      <c r="L441">
        <v>0.56999999999999995</v>
      </c>
      <c r="M441">
        <v>5</v>
      </c>
      <c r="N441">
        <v>7</v>
      </c>
      <c r="O441" t="s">
        <v>7603</v>
      </c>
      <c r="R441" t="s">
        <v>7784</v>
      </c>
      <c r="S441" t="s">
        <v>7774</v>
      </c>
      <c r="T441" t="s">
        <v>7237</v>
      </c>
      <c r="U441" t="s">
        <v>7623</v>
      </c>
      <c r="V441" t="s">
        <v>7623</v>
      </c>
      <c r="W441">
        <v>5.56</v>
      </c>
      <c r="X441" t="s">
        <v>7935</v>
      </c>
      <c r="Y441">
        <v>1.9</v>
      </c>
      <c r="Z441" t="s">
        <v>7774</v>
      </c>
      <c r="AA441" t="s">
        <v>7789</v>
      </c>
      <c r="AB441" t="s">
        <v>7774</v>
      </c>
      <c r="AF441" t="s">
        <v>5678</v>
      </c>
      <c r="AG441">
        <v>42.762658680000001</v>
      </c>
      <c r="AH441">
        <v>-82.037815469999998</v>
      </c>
      <c r="AI441">
        <v>201.7</v>
      </c>
      <c r="AJ441">
        <v>290</v>
      </c>
      <c r="AL441">
        <v>15</v>
      </c>
      <c r="AM441">
        <v>986</v>
      </c>
      <c r="AN441">
        <v>9.8230000000000004</v>
      </c>
      <c r="AO441">
        <v>411.97399999999999</v>
      </c>
      <c r="AP441">
        <v>2118</v>
      </c>
      <c r="AQ441">
        <v>2119</v>
      </c>
      <c r="AT441">
        <v>1.24</v>
      </c>
      <c r="AU441">
        <v>1.24</v>
      </c>
      <c r="AW441">
        <v>2.15</v>
      </c>
      <c r="AX441">
        <v>2.15</v>
      </c>
      <c r="BD441">
        <v>0.56999999999999995</v>
      </c>
      <c r="BE441">
        <v>5</v>
      </c>
      <c r="BF441" t="s">
        <v>1723</v>
      </c>
      <c r="BG441" t="s">
        <v>4528</v>
      </c>
      <c r="BH441">
        <v>459</v>
      </c>
      <c r="BI441" t="s">
        <v>5753</v>
      </c>
      <c r="BJ441" t="s">
        <v>7773</v>
      </c>
      <c r="BK441">
        <v>459</v>
      </c>
      <c r="BL441">
        <v>2540</v>
      </c>
      <c r="BS441">
        <v>13</v>
      </c>
      <c r="BT441">
        <v>0.65</v>
      </c>
      <c r="BU441">
        <v>0.57999999999999996</v>
      </c>
      <c r="BV441">
        <v>0.57999999999999996</v>
      </c>
      <c r="BW441">
        <v>42.762658680000001</v>
      </c>
      <c r="BX441">
        <v>-82.037815469999998</v>
      </c>
      <c r="BY441">
        <v>4734981.1830000002</v>
      </c>
      <c r="BZ441">
        <v>201.732</v>
      </c>
      <c r="CA441">
        <v>142.9</v>
      </c>
      <c r="CB441" t="s">
        <v>7624</v>
      </c>
      <c r="CC441">
        <v>7</v>
      </c>
      <c r="CD441">
        <v>10</v>
      </c>
      <c r="CE441">
        <v>12</v>
      </c>
      <c r="CF441">
        <v>12</v>
      </c>
      <c r="CG441" t="s">
        <v>5677</v>
      </c>
      <c r="CH441">
        <v>414</v>
      </c>
      <c r="CI441" t="s">
        <v>3290</v>
      </c>
      <c r="CJ441" t="s">
        <v>7332</v>
      </c>
      <c r="CK441">
        <v>5.56</v>
      </c>
      <c r="CL441">
        <v>1.9</v>
      </c>
      <c r="CM441" t="s">
        <v>4528</v>
      </c>
      <c r="CO441" t="str">
        <f>VLOOKUP(CM441,AutoSCAN_ORG!B459:CF2974,1,FALSE)</f>
        <v>AS00-0001275</v>
      </c>
      <c r="CP441">
        <f>VLOOKUP($CM441,AutoSCAN_ORG!$B$1:$CF$2516,2,FALSE)</f>
        <v>2437.5239999999999</v>
      </c>
      <c r="CQ441">
        <f>VLOOKUP($CM441,AutoSCAN_ORG!$B$1:$CF$2516,3,FALSE)</f>
        <v>8</v>
      </c>
      <c r="CR441">
        <f>VLOOKUP($CM441,AutoSCAN_ORG!$B$1:$CF$2516,4,FALSE)</f>
        <v>212.042</v>
      </c>
      <c r="CS441">
        <f>VLOOKUP($CM441,AutoSCAN_ORG!$B$1:$CF$2516,5,FALSE)</f>
        <v>6.2949999999999999</v>
      </c>
      <c r="CT441" t="str">
        <f>VLOOKUP($CM441,AutoSCAN_ORG!$B$1:$CF$2516,6,FALSE)</f>
        <v>MELO-CORR</v>
      </c>
      <c r="CU441">
        <f>VLOOKUP($CM441,AutoSCAN_ORG!$B$1:$CF$2516,7,FALSE)</f>
        <v>0</v>
      </c>
      <c r="CV441">
        <f>VLOOKUP($CM441,AutoSCAN_ORG!$B$1:$CF$2516,69,FALSE)</f>
        <v>0</v>
      </c>
      <c r="CW441">
        <f>VLOOKUP($CM441,AutoSCAN_ORG!$B$1:$CF$2516,70,FALSE)</f>
        <v>0</v>
      </c>
      <c r="CX441" t="str">
        <f>VLOOKUP($CM441,AutoSCAN_ORG!$B$1:$CF$2516,71,FALSE)</f>
        <v>Y</v>
      </c>
      <c r="CZ441" t="str">
        <f>VLOOKUP($CM441,AutoSCAN_ORG!$B$1:$CF$2516,73,FALSE)</f>
        <v>added</v>
      </c>
      <c r="DA441">
        <f>VLOOKUP($CM441,AutoSCAN_ORG!$B$1:$CF$2516,74,FALSE)</f>
        <v>0</v>
      </c>
      <c r="DB441">
        <f>VLOOKUP($CM441,AutoSCAN_ORG!$B$1:$CF$2516,75,FALSE)</f>
        <v>0</v>
      </c>
      <c r="DC441">
        <f>VLOOKUP($CM441,AutoSCAN_ORG!$B$1:$CF$2516,76,FALSE)</f>
        <v>0</v>
      </c>
      <c r="DD441">
        <f>VLOOKUP($CM441,AutoSCAN_ORG!$B$1:$CF$2516,77,FALSE)</f>
        <v>0</v>
      </c>
      <c r="DF441">
        <f>VLOOKUP($CM441,AutoSCAN_ORG!$B$1:$CF$2516,79,FALSE)</f>
        <v>10.210000000000001</v>
      </c>
      <c r="DG441">
        <f>VLOOKUP($CM441,AutoSCAN_ORG!$B$1:$CF$2516,80,FALSE)</f>
        <v>10.210000000000001</v>
      </c>
      <c r="DH441">
        <f>VLOOKUP($CM441,AutoSCAN_ORG!$B$1:$CF$2516,81,FALSE)</f>
        <v>2.1999999999999999E-2</v>
      </c>
      <c r="DI441">
        <f>VLOOKUP($CM441,AutoSCAN_ORG!$B$1:$CF$2516,82,FALSE)</f>
        <v>4.3999999999999997E-2</v>
      </c>
      <c r="DJ441">
        <f>VLOOKUP($CM441,AutoSCAN_ORG!$B$1:$CF$2516,83,FALSE)</f>
        <v>0.47099999999999997</v>
      </c>
    </row>
    <row r="442" spans="2:114" x14ac:dyDescent="0.35">
      <c r="B442" t="s">
        <v>4529</v>
      </c>
      <c r="C442">
        <v>460</v>
      </c>
      <c r="D442" t="s">
        <v>7778</v>
      </c>
      <c r="E442">
        <v>739</v>
      </c>
      <c r="F442">
        <v>2437.864</v>
      </c>
      <c r="G442">
        <v>10</v>
      </c>
      <c r="H442" t="s">
        <v>7782</v>
      </c>
      <c r="I442" t="s">
        <v>7773</v>
      </c>
      <c r="J442" t="s">
        <v>5753</v>
      </c>
      <c r="K442">
        <v>12</v>
      </c>
      <c r="L442">
        <v>0.64</v>
      </c>
      <c r="M442">
        <v>8</v>
      </c>
      <c r="N442">
        <v>8</v>
      </c>
      <c r="O442" t="s">
        <v>7359</v>
      </c>
      <c r="R442" t="s">
        <v>7784</v>
      </c>
      <c r="S442" t="s">
        <v>7774</v>
      </c>
      <c r="T442" t="s">
        <v>7237</v>
      </c>
      <c r="U442" t="s">
        <v>7623</v>
      </c>
      <c r="V442" t="s">
        <v>7623</v>
      </c>
      <c r="W442">
        <v>5.56</v>
      </c>
      <c r="X442" t="s">
        <v>7935</v>
      </c>
      <c r="Y442">
        <v>1.9</v>
      </c>
      <c r="Z442" t="s">
        <v>7774</v>
      </c>
      <c r="AA442" t="s">
        <v>7789</v>
      </c>
      <c r="AB442" t="s">
        <v>7774</v>
      </c>
      <c r="AF442" t="s">
        <v>5678</v>
      </c>
      <c r="AG442">
        <v>42.762655629999998</v>
      </c>
      <c r="AH442">
        <v>-82.037815589999994</v>
      </c>
      <c r="AI442">
        <v>201.7</v>
      </c>
      <c r="AJ442">
        <v>290</v>
      </c>
      <c r="AL442">
        <v>15</v>
      </c>
      <c r="AM442">
        <v>986</v>
      </c>
      <c r="AN442">
        <v>10.16</v>
      </c>
      <c r="AO442">
        <v>399.37400000000002</v>
      </c>
      <c r="AP442">
        <v>2116</v>
      </c>
      <c r="AQ442">
        <v>2117</v>
      </c>
      <c r="AT442">
        <v>1.24</v>
      </c>
      <c r="AU442">
        <v>1.24</v>
      </c>
      <c r="AW442">
        <v>2.15</v>
      </c>
      <c r="AX442">
        <v>2.15</v>
      </c>
      <c r="BD442">
        <v>0.64</v>
      </c>
      <c r="BE442">
        <v>8</v>
      </c>
      <c r="BF442" t="s">
        <v>1724</v>
      </c>
      <c r="BG442" t="s">
        <v>4529</v>
      </c>
      <c r="BH442">
        <v>460</v>
      </c>
      <c r="BI442" t="s">
        <v>5753</v>
      </c>
      <c r="BJ442" t="s">
        <v>7773</v>
      </c>
      <c r="BK442">
        <v>460</v>
      </c>
      <c r="BL442">
        <v>2540</v>
      </c>
      <c r="BS442">
        <v>13</v>
      </c>
      <c r="BT442">
        <v>0.66</v>
      </c>
      <c r="BU442">
        <v>0.57999999999999996</v>
      </c>
      <c r="BV442">
        <v>0.57999999999999996</v>
      </c>
      <c r="BW442">
        <v>42.762655629999998</v>
      </c>
      <c r="BX442">
        <v>-82.037815589999994</v>
      </c>
      <c r="BY442">
        <v>4734980.8439999996</v>
      </c>
      <c r="BZ442">
        <v>201.73</v>
      </c>
      <c r="CA442">
        <v>137.6</v>
      </c>
      <c r="CB442" t="s">
        <v>7505</v>
      </c>
      <c r="CC442">
        <v>7</v>
      </c>
      <c r="CD442">
        <v>10</v>
      </c>
      <c r="CE442">
        <v>12</v>
      </c>
      <c r="CF442">
        <v>12</v>
      </c>
      <c r="CG442" t="s">
        <v>5677</v>
      </c>
      <c r="CH442">
        <v>414</v>
      </c>
      <c r="CI442" t="s">
        <v>3290</v>
      </c>
      <c r="CJ442" t="s">
        <v>7332</v>
      </c>
      <c r="CK442">
        <v>5.56</v>
      </c>
      <c r="CL442">
        <v>1.9</v>
      </c>
      <c r="CM442" t="s">
        <v>4529</v>
      </c>
      <c r="CO442" t="str">
        <f>VLOOKUP(CM442,AutoSCAN_ORG!B460:CF2975,1,FALSE)</f>
        <v>AS00-0001276</v>
      </c>
      <c r="CP442">
        <f>VLOOKUP($CM442,AutoSCAN_ORG!$B$1:$CF$2516,2,FALSE)</f>
        <v>2437.8609999999999</v>
      </c>
      <c r="CQ442">
        <f>VLOOKUP($CM442,AutoSCAN_ORG!$B$1:$CF$2516,3,FALSE)</f>
        <v>10.348000000000001</v>
      </c>
      <c r="CR442">
        <f>VLOOKUP($CM442,AutoSCAN_ORG!$B$1:$CF$2516,4,FALSE)</f>
        <v>215.928</v>
      </c>
      <c r="CS442">
        <f>VLOOKUP($CM442,AutoSCAN_ORG!$B$1:$CF$2516,5,FALSE)</f>
        <v>6.2949999999999999</v>
      </c>
      <c r="CT442" t="str">
        <f>VLOOKUP($CM442,AutoSCAN_ORG!$B$1:$CF$2516,6,FALSE)</f>
        <v>MELO-CORR</v>
      </c>
      <c r="CU442">
        <f>VLOOKUP($CM442,AutoSCAN_ORG!$B$1:$CF$2516,7,FALSE)</f>
        <v>0</v>
      </c>
      <c r="CV442">
        <f>VLOOKUP($CM442,AutoSCAN_ORG!$B$1:$CF$2516,69,FALSE)</f>
        <v>0</v>
      </c>
      <c r="CW442">
        <f>VLOOKUP($CM442,AutoSCAN_ORG!$B$1:$CF$2516,70,FALSE)</f>
        <v>0</v>
      </c>
      <c r="CX442" t="str">
        <f>VLOOKUP($CM442,AutoSCAN_ORG!$B$1:$CF$2516,71,FALSE)</f>
        <v>Y</v>
      </c>
      <c r="CZ442" t="str">
        <f>VLOOKUP($CM442,AutoSCAN_ORG!$B$1:$CF$2516,73,FALSE)</f>
        <v>added</v>
      </c>
      <c r="DA442">
        <f>VLOOKUP($CM442,AutoSCAN_ORG!$B$1:$CF$2516,74,FALSE)</f>
        <v>0</v>
      </c>
      <c r="DB442">
        <f>VLOOKUP($CM442,AutoSCAN_ORG!$B$1:$CF$2516,75,FALSE)</f>
        <v>0</v>
      </c>
      <c r="DC442">
        <f>VLOOKUP($CM442,AutoSCAN_ORG!$B$1:$CF$2516,76,FALSE)</f>
        <v>0</v>
      </c>
      <c r="DD442">
        <f>VLOOKUP($CM442,AutoSCAN_ORG!$B$1:$CF$2516,77,FALSE)</f>
        <v>0</v>
      </c>
      <c r="DF442">
        <f>VLOOKUP($CM442,AutoSCAN_ORG!$B$1:$CF$2516,79,FALSE)</f>
        <v>11.51</v>
      </c>
      <c r="DG442">
        <f>VLOOKUP($CM442,AutoSCAN_ORG!$B$1:$CF$2516,80,FALSE)</f>
        <v>11.51</v>
      </c>
      <c r="DH442">
        <f>VLOOKUP($CM442,AutoSCAN_ORG!$B$1:$CF$2516,81,FALSE)</f>
        <v>1.2999999999999999E-2</v>
      </c>
      <c r="DI442">
        <f>VLOOKUP($CM442,AutoSCAN_ORG!$B$1:$CF$2516,82,FALSE)</f>
        <v>2.9000000000000001E-2</v>
      </c>
      <c r="DJ442">
        <f>VLOOKUP($CM442,AutoSCAN_ORG!$B$1:$CF$2516,83,FALSE)</f>
        <v>0.69599999999999995</v>
      </c>
    </row>
    <row r="443" spans="2:114" x14ac:dyDescent="0.35">
      <c r="B443" t="s">
        <v>4535</v>
      </c>
      <c r="C443">
        <v>461</v>
      </c>
      <c r="D443" t="s">
        <v>7778</v>
      </c>
      <c r="E443">
        <v>743</v>
      </c>
      <c r="F443">
        <v>2464.098</v>
      </c>
      <c r="G443">
        <v>10</v>
      </c>
      <c r="H443" t="s">
        <v>7782</v>
      </c>
      <c r="I443" t="s">
        <v>7773</v>
      </c>
      <c r="J443" t="s">
        <v>7810</v>
      </c>
      <c r="K443">
        <v>14</v>
      </c>
      <c r="L443">
        <v>0.79</v>
      </c>
      <c r="M443">
        <v>10</v>
      </c>
      <c r="N443">
        <v>9</v>
      </c>
      <c r="O443" t="s">
        <v>7428</v>
      </c>
      <c r="R443" t="s">
        <v>7776</v>
      </c>
      <c r="S443" t="s">
        <v>3293</v>
      </c>
      <c r="T443" t="s">
        <v>7238</v>
      </c>
      <c r="U443" t="s">
        <v>7433</v>
      </c>
      <c r="V443" t="s">
        <v>7433</v>
      </c>
      <c r="W443">
        <v>5.56</v>
      </c>
      <c r="X443" t="s">
        <v>7936</v>
      </c>
      <c r="Y443">
        <v>1.9</v>
      </c>
      <c r="Z443" t="s">
        <v>7774</v>
      </c>
      <c r="AA443" t="s">
        <v>7789</v>
      </c>
      <c r="AB443" t="s">
        <v>7774</v>
      </c>
      <c r="AF443" t="s">
        <v>5800</v>
      </c>
      <c r="AG443">
        <v>42.762418019999998</v>
      </c>
      <c r="AH443">
        <v>-82.037823059999994</v>
      </c>
      <c r="AI443">
        <v>201.8</v>
      </c>
      <c r="AJ443">
        <v>290</v>
      </c>
      <c r="AL443">
        <v>15</v>
      </c>
      <c r="AM443">
        <v>986</v>
      </c>
      <c r="AN443">
        <v>3.7930000000000001</v>
      </c>
      <c r="AO443">
        <v>0</v>
      </c>
      <c r="AP443">
        <v>2113</v>
      </c>
      <c r="AQ443">
        <v>2114</v>
      </c>
      <c r="AT443">
        <v>1.23</v>
      </c>
      <c r="AU443">
        <v>1.23</v>
      </c>
      <c r="AW443">
        <v>2.14</v>
      </c>
      <c r="AX443">
        <v>2.14</v>
      </c>
      <c r="BD443">
        <v>0.79</v>
      </c>
      <c r="BE443">
        <v>10</v>
      </c>
      <c r="BF443" t="s">
        <v>1730</v>
      </c>
      <c r="BG443" t="s">
        <v>4535</v>
      </c>
      <c r="BH443">
        <v>461</v>
      </c>
      <c r="BI443" t="s">
        <v>7810</v>
      </c>
      <c r="BJ443" t="s">
        <v>7773</v>
      </c>
      <c r="BK443">
        <v>461</v>
      </c>
      <c r="BL443">
        <v>2570</v>
      </c>
      <c r="BS443">
        <v>13</v>
      </c>
      <c r="BT443">
        <v>0.66</v>
      </c>
      <c r="BU443">
        <v>0.57999999999999996</v>
      </c>
      <c r="BV443">
        <v>0.57999999999999996</v>
      </c>
      <c r="BW443">
        <v>42.762418019999998</v>
      </c>
      <c r="BX443">
        <v>-82.037823059999994</v>
      </c>
      <c r="BY443">
        <v>4734954.466</v>
      </c>
      <c r="BZ443">
        <v>201.75200000000001</v>
      </c>
      <c r="CA443">
        <v>59.8</v>
      </c>
      <c r="CB443" t="s">
        <v>7381</v>
      </c>
      <c r="CC443">
        <v>7</v>
      </c>
      <c r="CD443">
        <v>10</v>
      </c>
      <c r="CE443">
        <v>12</v>
      </c>
      <c r="CF443">
        <v>12</v>
      </c>
      <c r="CG443" t="s">
        <v>5672</v>
      </c>
      <c r="CH443">
        <v>414</v>
      </c>
      <c r="CI443" t="s">
        <v>3710</v>
      </c>
      <c r="CJ443" t="s">
        <v>8656</v>
      </c>
      <c r="CK443">
        <v>5.56</v>
      </c>
      <c r="CL443">
        <v>1.8</v>
      </c>
      <c r="CM443" t="s">
        <v>4535</v>
      </c>
      <c r="CO443" t="str">
        <f>VLOOKUP(CM443,AutoSCAN_ORG!B461:CF2976,1,FALSE)</f>
        <v>AS00-0001280</v>
      </c>
      <c r="CP443">
        <f>VLOOKUP($CM443,AutoSCAN_ORG!$B$1:$CF$2516,2,FALSE)</f>
        <v>2464.0940000000001</v>
      </c>
      <c r="CQ443">
        <f>VLOOKUP($CM443,AutoSCAN_ORG!$B$1:$CF$2516,3,FALSE)</f>
        <v>10.029999999999999</v>
      </c>
      <c r="CR443">
        <f>VLOOKUP($CM443,AutoSCAN_ORG!$B$1:$CF$2516,4,FALSE)</f>
        <v>295.476</v>
      </c>
      <c r="CS443">
        <f>VLOOKUP($CM443,AutoSCAN_ORG!$B$1:$CF$2516,5,FALSE)</f>
        <v>6.9349999999999996</v>
      </c>
      <c r="CT443" t="str">
        <f>VLOOKUP($CM443,AutoSCAN_ORG!$B$1:$CF$2516,6,FALSE)</f>
        <v>SWFE-MIFE</v>
      </c>
      <c r="CU443">
        <f>VLOOKUP($CM443,AutoSCAN_ORG!$B$1:$CF$2516,7,FALSE)</f>
        <v>0</v>
      </c>
      <c r="CV443">
        <f>VLOOKUP($CM443,AutoSCAN_ORG!$B$1:$CF$2516,69,FALSE)</f>
        <v>0</v>
      </c>
      <c r="CW443">
        <f>VLOOKUP($CM443,AutoSCAN_ORG!$B$1:$CF$2516,70,FALSE)</f>
        <v>0</v>
      </c>
      <c r="CX443" t="str">
        <f>VLOOKUP($CM443,AutoSCAN_ORG!$B$1:$CF$2516,71,FALSE)</f>
        <v>Y</v>
      </c>
      <c r="CZ443" t="str">
        <f>VLOOKUP($CM443,AutoSCAN_ORG!$B$1:$CF$2516,73,FALSE)</f>
        <v>added</v>
      </c>
      <c r="DA443">
        <f>VLOOKUP($CM443,AutoSCAN_ORG!$B$1:$CF$2516,74,FALSE)</f>
        <v>0</v>
      </c>
      <c r="DB443">
        <f>VLOOKUP($CM443,AutoSCAN_ORG!$B$1:$CF$2516,75,FALSE)</f>
        <v>0</v>
      </c>
      <c r="DC443">
        <f>VLOOKUP($CM443,AutoSCAN_ORG!$B$1:$CF$2516,76,FALSE)</f>
        <v>0</v>
      </c>
      <c r="DD443">
        <f>VLOOKUP($CM443,AutoSCAN_ORG!$B$1:$CF$2516,77,FALSE)</f>
        <v>0</v>
      </c>
      <c r="DF443">
        <f>VLOOKUP($CM443,AutoSCAN_ORG!$B$1:$CF$2516,79,FALSE)</f>
        <v>14.25</v>
      </c>
      <c r="DG443">
        <f>VLOOKUP($CM443,AutoSCAN_ORG!$B$1:$CF$2516,80,FALSE)</f>
        <v>14.25</v>
      </c>
      <c r="DH443">
        <f>VLOOKUP($CM443,AutoSCAN_ORG!$B$1:$CF$2516,81,FALSE)</f>
        <v>1.6E-2</v>
      </c>
      <c r="DI443">
        <f>VLOOKUP($CM443,AutoSCAN_ORG!$B$1:$CF$2516,82,FALSE)</f>
        <v>2.9000000000000001E-2</v>
      </c>
      <c r="DJ443">
        <f>VLOOKUP($CM443,AutoSCAN_ORG!$B$1:$CF$2516,83,FALSE)</f>
        <v>0.71799999999999997</v>
      </c>
    </row>
    <row r="444" spans="2:114" x14ac:dyDescent="0.35">
      <c r="B444" t="s">
        <v>4668</v>
      </c>
      <c r="C444">
        <v>463</v>
      </c>
      <c r="D444" t="s">
        <v>7778</v>
      </c>
      <c r="E444">
        <v>761</v>
      </c>
      <c r="F444">
        <v>2503.7339999999999</v>
      </c>
      <c r="G444">
        <v>10</v>
      </c>
      <c r="H444" t="s">
        <v>7782</v>
      </c>
      <c r="I444" t="s">
        <v>7773</v>
      </c>
      <c r="J444" t="s">
        <v>5753</v>
      </c>
      <c r="K444">
        <v>11</v>
      </c>
      <c r="L444">
        <v>0.63</v>
      </c>
      <c r="M444">
        <v>12</v>
      </c>
      <c r="N444">
        <v>11</v>
      </c>
      <c r="O444" t="s">
        <v>7410</v>
      </c>
      <c r="R444" t="s">
        <v>7784</v>
      </c>
      <c r="S444" t="s">
        <v>7774</v>
      </c>
      <c r="T444" t="s">
        <v>7240</v>
      </c>
      <c r="U444" t="s">
        <v>7599</v>
      </c>
      <c r="V444" t="s">
        <v>7599</v>
      </c>
      <c r="W444">
        <v>5.56</v>
      </c>
      <c r="X444" t="s">
        <v>7937</v>
      </c>
      <c r="Y444">
        <v>2.1</v>
      </c>
      <c r="Z444" t="s">
        <v>7774</v>
      </c>
      <c r="AA444" t="s">
        <v>7788</v>
      </c>
      <c r="AB444" t="s">
        <v>7774</v>
      </c>
      <c r="AC444">
        <v>10</v>
      </c>
      <c r="AD444">
        <v>10</v>
      </c>
      <c r="AE444">
        <v>12</v>
      </c>
      <c r="AF444" t="s">
        <v>5683</v>
      </c>
      <c r="AG444">
        <v>42.762073280000003</v>
      </c>
      <c r="AH444">
        <v>-82.037839169999998</v>
      </c>
      <c r="AI444">
        <v>201.5</v>
      </c>
      <c r="AJ444">
        <v>290</v>
      </c>
      <c r="AL444">
        <v>15</v>
      </c>
      <c r="AM444">
        <v>986</v>
      </c>
      <c r="AN444">
        <v>1.4279999999999999</v>
      </c>
      <c r="AO444">
        <v>-402.77499999999998</v>
      </c>
      <c r="AP444">
        <v>2113</v>
      </c>
      <c r="AQ444">
        <v>2114</v>
      </c>
      <c r="AT444">
        <v>1.23</v>
      </c>
      <c r="AU444">
        <v>1.23</v>
      </c>
      <c r="AW444">
        <v>2.14</v>
      </c>
      <c r="AX444">
        <v>2.14</v>
      </c>
      <c r="BD444">
        <v>0.63</v>
      </c>
      <c r="BE444">
        <v>12</v>
      </c>
      <c r="BF444" t="s">
        <v>1863</v>
      </c>
      <c r="BG444" t="s">
        <v>4668</v>
      </c>
      <c r="BH444">
        <v>463</v>
      </c>
      <c r="BI444" t="s">
        <v>5753</v>
      </c>
      <c r="BJ444" t="s">
        <v>7773</v>
      </c>
      <c r="BK444">
        <v>463</v>
      </c>
      <c r="BL444">
        <v>2690</v>
      </c>
      <c r="BS444">
        <v>13</v>
      </c>
      <c r="BT444">
        <v>0.66</v>
      </c>
      <c r="BU444">
        <v>0.57999999999999996</v>
      </c>
      <c r="BV444">
        <v>0.57999999999999996</v>
      </c>
      <c r="BW444">
        <v>42.762073280000003</v>
      </c>
      <c r="BX444">
        <v>-82.037839169999998</v>
      </c>
      <c r="BY444">
        <v>4734916.2010000004</v>
      </c>
      <c r="BZ444">
        <v>201.517</v>
      </c>
      <c r="CA444">
        <v>232.6</v>
      </c>
      <c r="CB444" t="s">
        <v>7628</v>
      </c>
      <c r="CC444">
        <v>7</v>
      </c>
      <c r="CD444">
        <v>10</v>
      </c>
      <c r="CE444">
        <v>12</v>
      </c>
      <c r="CF444">
        <v>12</v>
      </c>
      <c r="CG444" t="s">
        <v>5677</v>
      </c>
      <c r="CH444">
        <v>414</v>
      </c>
      <c r="CI444" t="s">
        <v>3290</v>
      </c>
      <c r="CJ444" t="s">
        <v>7332</v>
      </c>
      <c r="CK444">
        <v>5.56</v>
      </c>
      <c r="CL444">
        <v>2.1</v>
      </c>
      <c r="CM444" t="s">
        <v>4668</v>
      </c>
      <c r="CO444" t="str">
        <f>VLOOKUP(CM444,AutoSCAN_ORG!B463:CF2978,1,FALSE)</f>
        <v>AS00-0001383</v>
      </c>
      <c r="CP444">
        <f>VLOOKUP($CM444,AutoSCAN_ORG!$B$1:$CF$2516,2,FALSE)</f>
        <v>2503.7289999999998</v>
      </c>
      <c r="CQ444">
        <f>VLOOKUP($CM444,AutoSCAN_ORG!$B$1:$CF$2516,3,FALSE)</f>
        <v>12.507</v>
      </c>
      <c r="CR444">
        <f>VLOOKUP($CM444,AutoSCAN_ORG!$B$1:$CF$2516,4,FALSE)</f>
        <v>121.399</v>
      </c>
      <c r="CS444">
        <f>VLOOKUP($CM444,AutoSCAN_ORG!$B$1:$CF$2516,5,FALSE)</f>
        <v>6.2949999999999999</v>
      </c>
      <c r="CT444" t="str">
        <f>VLOOKUP($CM444,AutoSCAN_ORG!$B$1:$CF$2516,6,FALSE)</f>
        <v>MELO-CORR</v>
      </c>
      <c r="CU444">
        <f>VLOOKUP($CM444,AutoSCAN_ORG!$B$1:$CF$2516,7,FALSE)</f>
        <v>0</v>
      </c>
      <c r="CV444">
        <f>VLOOKUP($CM444,AutoSCAN_ORG!$B$1:$CF$2516,69,FALSE)</f>
        <v>0</v>
      </c>
      <c r="CW444">
        <f>VLOOKUP($CM444,AutoSCAN_ORG!$B$1:$CF$2516,70,FALSE)</f>
        <v>0</v>
      </c>
      <c r="CX444" t="str">
        <f>VLOOKUP($CM444,AutoSCAN_ORG!$B$1:$CF$2516,71,FALSE)</f>
        <v>Y</v>
      </c>
      <c r="CZ444">
        <f>VLOOKUP($CM444,AutoSCAN_ORG!$B$1:$CF$2516,73,FALSE)</f>
        <v>0</v>
      </c>
      <c r="DA444">
        <f>VLOOKUP($CM444,AutoSCAN_ORG!$B$1:$CF$2516,74,FALSE)</f>
        <v>0</v>
      </c>
      <c r="DB444">
        <f>VLOOKUP($CM444,AutoSCAN_ORG!$B$1:$CF$2516,75,FALSE)</f>
        <v>0</v>
      </c>
      <c r="DC444">
        <f>VLOOKUP($CM444,AutoSCAN_ORG!$B$1:$CF$2516,76,FALSE)</f>
        <v>0</v>
      </c>
      <c r="DD444">
        <f>VLOOKUP($CM444,AutoSCAN_ORG!$B$1:$CF$2516,77,FALSE)</f>
        <v>0</v>
      </c>
      <c r="DF444">
        <f>VLOOKUP($CM444,AutoSCAN_ORG!$B$1:$CF$2516,79,FALSE)</f>
        <v>11.42</v>
      </c>
      <c r="DG444">
        <f>VLOOKUP($CM444,AutoSCAN_ORG!$B$1:$CF$2516,80,FALSE)</f>
        <v>11.42</v>
      </c>
      <c r="DH444">
        <f>VLOOKUP($CM444,AutoSCAN_ORG!$B$1:$CF$2516,81,FALSE)</f>
        <v>7.0000000000000001E-3</v>
      </c>
      <c r="DI444">
        <f>VLOOKUP($CM444,AutoSCAN_ORG!$B$1:$CF$2516,82,FALSE)</f>
        <v>1.2E-2</v>
      </c>
      <c r="DJ444">
        <f>VLOOKUP($CM444,AutoSCAN_ORG!$B$1:$CF$2516,83,FALSE)</f>
        <v>0.79400000000000004</v>
      </c>
    </row>
    <row r="445" spans="2:114" x14ac:dyDescent="0.35">
      <c r="B445" t="s">
        <v>6550</v>
      </c>
      <c r="C445">
        <v>443</v>
      </c>
      <c r="D445" t="s">
        <v>7778</v>
      </c>
      <c r="E445">
        <v>711</v>
      </c>
      <c r="F445">
        <v>2319.0320000000002</v>
      </c>
      <c r="G445">
        <v>10</v>
      </c>
      <c r="H445" t="s">
        <v>7798</v>
      </c>
      <c r="I445" t="s">
        <v>7773</v>
      </c>
      <c r="J445" t="s">
        <v>7810</v>
      </c>
      <c r="M445">
        <v>47</v>
      </c>
      <c r="N445">
        <v>8</v>
      </c>
      <c r="O445" t="s">
        <v>7589</v>
      </c>
      <c r="R445" t="s">
        <v>7776</v>
      </c>
      <c r="S445" t="s">
        <v>3293</v>
      </c>
      <c r="T445" t="s">
        <v>7235</v>
      </c>
      <c r="U445" t="s">
        <v>7378</v>
      </c>
      <c r="V445" t="s">
        <v>7378</v>
      </c>
      <c r="W445">
        <v>5.56</v>
      </c>
      <c r="X445" t="s">
        <v>7848</v>
      </c>
      <c r="Y445">
        <v>1.9</v>
      </c>
      <c r="Z445" t="s">
        <v>7774</v>
      </c>
      <c r="AA445" t="s">
        <v>7783</v>
      </c>
      <c r="AB445" t="s">
        <v>7774</v>
      </c>
      <c r="AF445" t="s">
        <v>5776</v>
      </c>
      <c r="AG445">
        <v>42.763731989999997</v>
      </c>
      <c r="AH445">
        <v>-82.037774080000005</v>
      </c>
      <c r="AI445">
        <v>201.7</v>
      </c>
      <c r="AJ445">
        <v>290</v>
      </c>
      <c r="AL445">
        <v>15</v>
      </c>
      <c r="AM445">
        <v>986</v>
      </c>
      <c r="AN445">
        <v>0.309</v>
      </c>
      <c r="AO445">
        <v>-4.0430000000000001</v>
      </c>
      <c r="BF445" t="s">
        <v>6549</v>
      </c>
      <c r="BG445" t="s">
        <v>6550</v>
      </c>
      <c r="BH445">
        <v>443</v>
      </c>
      <c r="BI445" t="s">
        <v>7810</v>
      </c>
      <c r="BJ445" t="s">
        <v>7773</v>
      </c>
      <c r="BK445">
        <v>443</v>
      </c>
      <c r="BL445">
        <v>2430</v>
      </c>
      <c r="BW445">
        <v>42.763731989999997</v>
      </c>
      <c r="BX445">
        <v>-82.037774080000005</v>
      </c>
      <c r="BY445">
        <v>4735100.3269999996</v>
      </c>
      <c r="BZ445">
        <v>201.69399999999999</v>
      </c>
      <c r="CA445">
        <v>36.200000000000003</v>
      </c>
      <c r="CB445" t="s">
        <v>7529</v>
      </c>
      <c r="CC445">
        <v>7</v>
      </c>
      <c r="CG445" t="s">
        <v>5672</v>
      </c>
      <c r="CH445">
        <v>414</v>
      </c>
      <c r="CI445" t="s">
        <v>3899</v>
      </c>
      <c r="CJ445" t="s">
        <v>3899</v>
      </c>
      <c r="CK445">
        <v>5.56</v>
      </c>
      <c r="CL445">
        <v>1.9</v>
      </c>
      <c r="CM445" t="s">
        <v>6550</v>
      </c>
      <c r="CO445" t="e">
        <f>VLOOKUP(CM445,AutoSCAN_ORG!B443:CF2958,1,FALSE)</f>
        <v>#N/A</v>
      </c>
      <c r="CP445" t="e">
        <f>VLOOKUP($CM445,AutoSCAN_ORG!$B$1:$CF$2516,2,FALSE)</f>
        <v>#N/A</v>
      </c>
      <c r="CQ445" t="e">
        <f>VLOOKUP($CM445,AutoSCAN_ORG!$B$1:$CF$2516,3,FALSE)</f>
        <v>#N/A</v>
      </c>
      <c r="CR445" t="e">
        <f>VLOOKUP($CM445,AutoSCAN_ORG!$B$1:$CF$2516,4,FALSE)</f>
        <v>#N/A</v>
      </c>
      <c r="CS445" t="e">
        <f>VLOOKUP($CM445,AutoSCAN_ORG!$B$1:$CF$2516,5,FALSE)</f>
        <v>#N/A</v>
      </c>
      <c r="CT445" t="e">
        <f>VLOOKUP($CM445,AutoSCAN_ORG!$B$1:$CF$2516,6,FALSE)</f>
        <v>#N/A</v>
      </c>
      <c r="CU445" t="e">
        <f>VLOOKUP($CM445,AutoSCAN_ORG!$B$1:$CF$2516,7,FALSE)</f>
        <v>#N/A</v>
      </c>
      <c r="CV445" t="e">
        <f>VLOOKUP($CM445,AutoSCAN_ORG!$B$1:$CF$2516,69,FALSE)</f>
        <v>#N/A</v>
      </c>
      <c r="CW445" t="e">
        <f>VLOOKUP($CM445,AutoSCAN_ORG!$B$1:$CF$2516,70,FALSE)</f>
        <v>#N/A</v>
      </c>
      <c r="CX445" t="e">
        <f>VLOOKUP($CM445,AutoSCAN_ORG!$B$1:$CF$2516,71,FALSE)</f>
        <v>#N/A</v>
      </c>
      <c r="CY445" t="e">
        <f>VLOOKUP($CM445,AutoSCAN_ORG!$B$1:$CF$2516,72,FALSE)</f>
        <v>#N/A</v>
      </c>
      <c r="CZ445" t="e">
        <f>VLOOKUP($CM445,AutoSCAN_ORG!$B$1:$CF$2516,73,FALSE)</f>
        <v>#N/A</v>
      </c>
      <c r="DA445" t="e">
        <f>VLOOKUP($CM445,AutoSCAN_ORG!$B$1:$CF$2516,74,FALSE)</f>
        <v>#N/A</v>
      </c>
      <c r="DB445" t="e">
        <f>VLOOKUP($CM445,AutoSCAN_ORG!$B$1:$CF$2516,75,FALSE)</f>
        <v>#N/A</v>
      </c>
      <c r="DC445" t="e">
        <f>VLOOKUP($CM445,AutoSCAN_ORG!$B$1:$CF$2516,76,FALSE)</f>
        <v>#N/A</v>
      </c>
      <c r="DD445" t="e">
        <f>VLOOKUP($CM445,AutoSCAN_ORG!$B$1:$CF$2516,77,FALSE)</f>
        <v>#N/A</v>
      </c>
      <c r="DE445" t="e">
        <f>VLOOKUP($CM445,AutoSCAN_ORG!$B$1:$CF$2516,78,FALSE)</f>
        <v>#N/A</v>
      </c>
      <c r="DF445" t="e">
        <f>VLOOKUP($CM445,AutoSCAN_ORG!$B$1:$CF$2516,79,FALSE)</f>
        <v>#N/A</v>
      </c>
      <c r="DG445" t="e">
        <f>VLOOKUP($CM445,AutoSCAN_ORG!$B$1:$CF$2516,80,FALSE)</f>
        <v>#N/A</v>
      </c>
      <c r="DH445" t="e">
        <f>VLOOKUP($CM445,AutoSCAN_ORG!$B$1:$CF$2516,81,FALSE)</f>
        <v>#N/A</v>
      </c>
      <c r="DI445" t="e">
        <f>VLOOKUP($CM445,AutoSCAN_ORG!$B$1:$CF$2516,82,FALSE)</f>
        <v>#N/A</v>
      </c>
      <c r="DJ445" t="e">
        <f>VLOOKUP($CM445,AutoSCAN_ORG!$B$1:$CF$2516,83,FALSE)</f>
        <v>#N/A</v>
      </c>
    </row>
    <row r="446" spans="2:114" x14ac:dyDescent="0.35">
      <c r="B446" t="s">
        <v>6552</v>
      </c>
      <c r="C446">
        <v>444</v>
      </c>
      <c r="D446" t="s">
        <v>7778</v>
      </c>
      <c r="E446">
        <v>712</v>
      </c>
      <c r="F446">
        <v>2319.23</v>
      </c>
      <c r="G446">
        <v>10</v>
      </c>
      <c r="H446" t="s">
        <v>7798</v>
      </c>
      <c r="I446" t="s">
        <v>7773</v>
      </c>
      <c r="J446" t="s">
        <v>7810</v>
      </c>
      <c r="K446">
        <v>10</v>
      </c>
      <c r="L446">
        <v>0.56000000000000005</v>
      </c>
      <c r="M446">
        <v>183</v>
      </c>
      <c r="N446">
        <v>8</v>
      </c>
      <c r="O446" t="s">
        <v>7590</v>
      </c>
      <c r="R446" t="s">
        <v>7805</v>
      </c>
      <c r="S446" t="s">
        <v>3293</v>
      </c>
      <c r="T446" t="s">
        <v>7235</v>
      </c>
      <c r="U446" t="s">
        <v>7378</v>
      </c>
      <c r="V446" t="s">
        <v>7378</v>
      </c>
      <c r="W446">
        <v>5.56</v>
      </c>
      <c r="X446" t="s">
        <v>7848</v>
      </c>
      <c r="Y446">
        <v>1.8</v>
      </c>
      <c r="Z446" t="s">
        <v>7774</v>
      </c>
      <c r="AA446" t="s">
        <v>7783</v>
      </c>
      <c r="AB446" t="s">
        <v>3293</v>
      </c>
      <c r="AC446">
        <v>25</v>
      </c>
      <c r="AD446">
        <v>25</v>
      </c>
      <c r="AE446">
        <v>20</v>
      </c>
      <c r="AF446" t="s">
        <v>5785</v>
      </c>
      <c r="AG446">
        <v>42.763730809999998</v>
      </c>
      <c r="AH446">
        <v>-82.037774110000001</v>
      </c>
      <c r="AI446">
        <v>201.7</v>
      </c>
      <c r="AJ446">
        <v>290</v>
      </c>
      <c r="AL446">
        <v>15</v>
      </c>
      <c r="AM446">
        <v>986</v>
      </c>
      <c r="AN446">
        <v>0.439</v>
      </c>
      <c r="AO446">
        <v>-3.06</v>
      </c>
      <c r="AP446">
        <v>1962</v>
      </c>
      <c r="AQ446">
        <v>1986</v>
      </c>
      <c r="AT446">
        <v>1.1599999999999999</v>
      </c>
      <c r="AU446">
        <v>1.1499999999999999</v>
      </c>
      <c r="AW446">
        <v>2.0099999999999998</v>
      </c>
      <c r="AX446">
        <v>1.99</v>
      </c>
      <c r="BD446">
        <v>0.56000000000000005</v>
      </c>
      <c r="BE446">
        <v>183</v>
      </c>
      <c r="BF446" t="s">
        <v>6551</v>
      </c>
      <c r="BG446" t="s">
        <v>6552</v>
      </c>
      <c r="BH446">
        <v>444</v>
      </c>
      <c r="BI446" t="s">
        <v>7810</v>
      </c>
      <c r="BJ446" t="s">
        <v>7773</v>
      </c>
      <c r="BK446">
        <v>444</v>
      </c>
      <c r="BL446">
        <v>2430</v>
      </c>
      <c r="BS446">
        <v>12</v>
      </c>
      <c r="BT446">
        <v>0.73</v>
      </c>
      <c r="BU446">
        <v>0.62</v>
      </c>
      <c r="BV446">
        <v>0.63</v>
      </c>
      <c r="BW446">
        <v>42.763730809999998</v>
      </c>
      <c r="BX446">
        <v>-82.037774110000001</v>
      </c>
      <c r="BY446">
        <v>4735100.1960000005</v>
      </c>
      <c r="BZ446">
        <v>201.69300000000001</v>
      </c>
      <c r="CA446">
        <v>35.799999999999997</v>
      </c>
      <c r="CB446" t="s">
        <v>7529</v>
      </c>
      <c r="CC446">
        <v>7</v>
      </c>
      <c r="CD446">
        <v>9</v>
      </c>
      <c r="CE446">
        <v>11</v>
      </c>
      <c r="CF446">
        <v>11</v>
      </c>
      <c r="CG446" t="s">
        <v>5752</v>
      </c>
      <c r="CH446">
        <v>414</v>
      </c>
      <c r="CI446" t="s">
        <v>3710</v>
      </c>
      <c r="CJ446" t="s">
        <v>8656</v>
      </c>
      <c r="CK446">
        <v>5.56</v>
      </c>
      <c r="CL446">
        <v>1.8</v>
      </c>
      <c r="CM446" t="s">
        <v>6552</v>
      </c>
      <c r="CO446" t="e">
        <f>VLOOKUP(CM446,AutoSCAN_ORG!B444:CF2959,1,FALSE)</f>
        <v>#N/A</v>
      </c>
      <c r="CP446" t="e">
        <f>VLOOKUP($CM446,AutoSCAN_ORG!$B$1:$CF$2516,2,FALSE)</f>
        <v>#N/A</v>
      </c>
      <c r="CQ446" t="e">
        <f>VLOOKUP($CM446,AutoSCAN_ORG!$B$1:$CF$2516,3,FALSE)</f>
        <v>#N/A</v>
      </c>
      <c r="CR446" t="e">
        <f>VLOOKUP($CM446,AutoSCAN_ORG!$B$1:$CF$2516,4,FALSE)</f>
        <v>#N/A</v>
      </c>
      <c r="CS446" t="e">
        <f>VLOOKUP($CM446,AutoSCAN_ORG!$B$1:$CF$2516,5,FALSE)</f>
        <v>#N/A</v>
      </c>
      <c r="CT446" t="e">
        <f>VLOOKUP($CM446,AutoSCAN_ORG!$B$1:$CF$2516,6,FALSE)</f>
        <v>#N/A</v>
      </c>
      <c r="CU446" t="e">
        <f>VLOOKUP($CM446,AutoSCAN_ORG!$B$1:$CF$2516,7,FALSE)</f>
        <v>#N/A</v>
      </c>
      <c r="CV446" t="e">
        <f>VLOOKUP($CM446,AutoSCAN_ORG!$B$1:$CF$2516,69,FALSE)</f>
        <v>#N/A</v>
      </c>
      <c r="CW446" t="e">
        <f>VLOOKUP($CM446,AutoSCAN_ORG!$B$1:$CF$2516,70,FALSE)</f>
        <v>#N/A</v>
      </c>
      <c r="CX446" t="e">
        <f>VLOOKUP($CM446,AutoSCAN_ORG!$B$1:$CF$2516,71,FALSE)</f>
        <v>#N/A</v>
      </c>
      <c r="CY446" t="e">
        <f>VLOOKUP($CM446,AutoSCAN_ORG!$B$1:$CF$2516,72,FALSE)</f>
        <v>#N/A</v>
      </c>
      <c r="CZ446" t="e">
        <f>VLOOKUP($CM446,AutoSCAN_ORG!$B$1:$CF$2516,73,FALSE)</f>
        <v>#N/A</v>
      </c>
      <c r="DA446" t="e">
        <f>VLOOKUP($CM446,AutoSCAN_ORG!$B$1:$CF$2516,74,FALSE)</f>
        <v>#N/A</v>
      </c>
      <c r="DB446" t="e">
        <f>VLOOKUP($CM446,AutoSCAN_ORG!$B$1:$CF$2516,75,FALSE)</f>
        <v>#N/A</v>
      </c>
      <c r="DC446" t="e">
        <f>VLOOKUP($CM446,AutoSCAN_ORG!$B$1:$CF$2516,76,FALSE)</f>
        <v>#N/A</v>
      </c>
      <c r="DD446" t="e">
        <f>VLOOKUP($CM446,AutoSCAN_ORG!$B$1:$CF$2516,77,FALSE)</f>
        <v>#N/A</v>
      </c>
      <c r="DE446" t="e">
        <f>VLOOKUP($CM446,AutoSCAN_ORG!$B$1:$CF$2516,78,FALSE)</f>
        <v>#N/A</v>
      </c>
      <c r="DF446" t="e">
        <f>VLOOKUP($CM446,AutoSCAN_ORG!$B$1:$CF$2516,79,FALSE)</f>
        <v>#N/A</v>
      </c>
      <c r="DG446" t="e">
        <f>VLOOKUP($CM446,AutoSCAN_ORG!$B$1:$CF$2516,80,FALSE)</f>
        <v>#N/A</v>
      </c>
      <c r="DH446" t="e">
        <f>VLOOKUP($CM446,AutoSCAN_ORG!$B$1:$CF$2516,81,FALSE)</f>
        <v>#N/A</v>
      </c>
      <c r="DI446" t="e">
        <f>VLOOKUP($CM446,AutoSCAN_ORG!$B$1:$CF$2516,82,FALSE)</f>
        <v>#N/A</v>
      </c>
      <c r="DJ446" t="e">
        <f>VLOOKUP($CM446,AutoSCAN_ORG!$B$1:$CF$2516,83,FALSE)</f>
        <v>#N/A</v>
      </c>
    </row>
    <row r="447" spans="2:114" x14ac:dyDescent="0.35">
      <c r="B447" t="s">
        <v>6554</v>
      </c>
      <c r="C447">
        <v>445</v>
      </c>
      <c r="D447" t="s">
        <v>7778</v>
      </c>
      <c r="E447">
        <v>713</v>
      </c>
      <c r="F447">
        <v>2319.431</v>
      </c>
      <c r="G447">
        <v>10</v>
      </c>
      <c r="H447" t="s">
        <v>7798</v>
      </c>
      <c r="I447" t="s">
        <v>7773</v>
      </c>
      <c r="J447" t="s">
        <v>7810</v>
      </c>
      <c r="M447">
        <v>42</v>
      </c>
      <c r="N447">
        <v>7</v>
      </c>
      <c r="O447" t="s">
        <v>7589</v>
      </c>
      <c r="R447" t="s">
        <v>7776</v>
      </c>
      <c r="S447" t="s">
        <v>3293</v>
      </c>
      <c r="T447" t="s">
        <v>7235</v>
      </c>
      <c r="U447" t="s">
        <v>7378</v>
      </c>
      <c r="V447" t="s">
        <v>7378</v>
      </c>
      <c r="W447">
        <v>5.56</v>
      </c>
      <c r="X447" t="s">
        <v>7848</v>
      </c>
      <c r="Y447">
        <v>1.8</v>
      </c>
      <c r="Z447" t="s">
        <v>7774</v>
      </c>
      <c r="AA447" t="s">
        <v>7783</v>
      </c>
      <c r="AB447" t="s">
        <v>7774</v>
      </c>
      <c r="AF447" t="s">
        <v>5776</v>
      </c>
      <c r="AG447">
        <v>42.763728350000001</v>
      </c>
      <c r="AH447">
        <v>-82.037774170000006</v>
      </c>
      <c r="AI447">
        <v>201.7</v>
      </c>
      <c r="AJ447">
        <v>290</v>
      </c>
      <c r="AL447">
        <v>15</v>
      </c>
      <c r="AM447">
        <v>986</v>
      </c>
      <c r="AN447">
        <v>0.71</v>
      </c>
      <c r="AO447">
        <v>-4.5389999999999997</v>
      </c>
      <c r="BF447" t="s">
        <v>6553</v>
      </c>
      <c r="BG447" t="s">
        <v>6554</v>
      </c>
      <c r="BH447">
        <v>445</v>
      </c>
      <c r="BI447" t="s">
        <v>7810</v>
      </c>
      <c r="BJ447" t="s">
        <v>7773</v>
      </c>
      <c r="BK447">
        <v>445</v>
      </c>
      <c r="BL447">
        <v>2430</v>
      </c>
      <c r="BW447">
        <v>42.763728350000001</v>
      </c>
      <c r="BX447">
        <v>-82.037774170000006</v>
      </c>
      <c r="BY447">
        <v>4735099.9230000004</v>
      </c>
      <c r="BZ447">
        <v>201.69200000000001</v>
      </c>
      <c r="CA447">
        <v>36.4</v>
      </c>
      <c r="CB447" t="s">
        <v>7443</v>
      </c>
      <c r="CC447">
        <v>7</v>
      </c>
      <c r="CG447" t="s">
        <v>5672</v>
      </c>
      <c r="CH447">
        <v>414</v>
      </c>
      <c r="CI447" t="s">
        <v>3899</v>
      </c>
      <c r="CJ447" t="s">
        <v>3899</v>
      </c>
      <c r="CK447">
        <v>5.56</v>
      </c>
      <c r="CL447">
        <v>1.8</v>
      </c>
      <c r="CM447" t="s">
        <v>6554</v>
      </c>
      <c r="CO447" t="e">
        <f>VLOOKUP(CM447,AutoSCAN_ORG!B445:CF2960,1,FALSE)</f>
        <v>#N/A</v>
      </c>
      <c r="CP447" t="e">
        <f>VLOOKUP($CM447,AutoSCAN_ORG!$B$1:$CF$2516,2,FALSE)</f>
        <v>#N/A</v>
      </c>
      <c r="CQ447" t="e">
        <f>VLOOKUP($CM447,AutoSCAN_ORG!$B$1:$CF$2516,3,FALSE)</f>
        <v>#N/A</v>
      </c>
      <c r="CR447" t="e">
        <f>VLOOKUP($CM447,AutoSCAN_ORG!$B$1:$CF$2516,4,FALSE)</f>
        <v>#N/A</v>
      </c>
      <c r="CS447" t="e">
        <f>VLOOKUP($CM447,AutoSCAN_ORG!$B$1:$CF$2516,5,FALSE)</f>
        <v>#N/A</v>
      </c>
      <c r="CT447" t="e">
        <f>VLOOKUP($CM447,AutoSCAN_ORG!$B$1:$CF$2516,6,FALSE)</f>
        <v>#N/A</v>
      </c>
      <c r="CU447" t="e">
        <f>VLOOKUP($CM447,AutoSCAN_ORG!$B$1:$CF$2516,7,FALSE)</f>
        <v>#N/A</v>
      </c>
      <c r="CV447" t="e">
        <f>VLOOKUP($CM447,AutoSCAN_ORG!$B$1:$CF$2516,69,FALSE)</f>
        <v>#N/A</v>
      </c>
      <c r="CW447" t="e">
        <f>VLOOKUP($CM447,AutoSCAN_ORG!$B$1:$CF$2516,70,FALSE)</f>
        <v>#N/A</v>
      </c>
      <c r="CX447" t="e">
        <f>VLOOKUP($CM447,AutoSCAN_ORG!$B$1:$CF$2516,71,FALSE)</f>
        <v>#N/A</v>
      </c>
      <c r="CY447" t="e">
        <f>VLOOKUP($CM447,AutoSCAN_ORG!$B$1:$CF$2516,72,FALSE)</f>
        <v>#N/A</v>
      </c>
      <c r="CZ447" t="e">
        <f>VLOOKUP($CM447,AutoSCAN_ORG!$B$1:$CF$2516,73,FALSE)</f>
        <v>#N/A</v>
      </c>
      <c r="DA447" t="e">
        <f>VLOOKUP($CM447,AutoSCAN_ORG!$B$1:$CF$2516,74,FALSE)</f>
        <v>#N/A</v>
      </c>
      <c r="DB447" t="e">
        <f>VLOOKUP($CM447,AutoSCAN_ORG!$B$1:$CF$2516,75,FALSE)</f>
        <v>#N/A</v>
      </c>
      <c r="DC447" t="e">
        <f>VLOOKUP($CM447,AutoSCAN_ORG!$B$1:$CF$2516,76,FALSE)</f>
        <v>#N/A</v>
      </c>
      <c r="DD447" t="e">
        <f>VLOOKUP($CM447,AutoSCAN_ORG!$B$1:$CF$2516,77,FALSE)</f>
        <v>#N/A</v>
      </c>
      <c r="DE447" t="e">
        <f>VLOOKUP($CM447,AutoSCAN_ORG!$B$1:$CF$2516,78,FALSE)</f>
        <v>#N/A</v>
      </c>
      <c r="DF447" t="e">
        <f>VLOOKUP($CM447,AutoSCAN_ORG!$B$1:$CF$2516,79,FALSE)</f>
        <v>#N/A</v>
      </c>
      <c r="DG447" t="e">
        <f>VLOOKUP($CM447,AutoSCAN_ORG!$B$1:$CF$2516,80,FALSE)</f>
        <v>#N/A</v>
      </c>
      <c r="DH447" t="e">
        <f>VLOOKUP($CM447,AutoSCAN_ORG!$B$1:$CF$2516,81,FALSE)</f>
        <v>#N/A</v>
      </c>
      <c r="DI447" t="e">
        <f>VLOOKUP($CM447,AutoSCAN_ORG!$B$1:$CF$2516,82,FALSE)</f>
        <v>#N/A</v>
      </c>
      <c r="DJ447" t="e">
        <f>VLOOKUP($CM447,AutoSCAN_ORG!$B$1:$CF$2516,83,FALSE)</f>
        <v>#N/A</v>
      </c>
    </row>
    <row r="448" spans="2:114" x14ac:dyDescent="0.35">
      <c r="B448" t="s">
        <v>6556</v>
      </c>
      <c r="C448">
        <v>446</v>
      </c>
      <c r="D448" t="s">
        <v>7778</v>
      </c>
      <c r="E448">
        <v>714</v>
      </c>
      <c r="F448">
        <v>2320.4209999999998</v>
      </c>
      <c r="G448">
        <v>10</v>
      </c>
      <c r="H448" t="s">
        <v>7798</v>
      </c>
      <c r="I448" t="s">
        <v>7773</v>
      </c>
      <c r="J448" t="s">
        <v>7810</v>
      </c>
      <c r="K448">
        <v>15</v>
      </c>
      <c r="L448">
        <v>0.83</v>
      </c>
      <c r="M448">
        <v>194</v>
      </c>
      <c r="N448">
        <v>7</v>
      </c>
      <c r="O448" t="s">
        <v>7590</v>
      </c>
      <c r="R448" t="s">
        <v>7805</v>
      </c>
      <c r="S448" t="s">
        <v>3293</v>
      </c>
      <c r="T448" t="s">
        <v>7235</v>
      </c>
      <c r="U448" t="s">
        <v>7378</v>
      </c>
      <c r="V448" t="s">
        <v>7378</v>
      </c>
      <c r="W448">
        <v>5.56</v>
      </c>
      <c r="X448" t="s">
        <v>7848</v>
      </c>
      <c r="Y448">
        <v>1.8</v>
      </c>
      <c r="Z448" t="s">
        <v>7774</v>
      </c>
      <c r="AA448" t="s">
        <v>7783</v>
      </c>
      <c r="AB448" t="s">
        <v>7774</v>
      </c>
      <c r="AC448">
        <v>25</v>
      </c>
      <c r="AD448">
        <v>25</v>
      </c>
      <c r="AE448">
        <v>20</v>
      </c>
      <c r="AF448" t="s">
        <v>5785</v>
      </c>
      <c r="AG448">
        <v>42.763720079999999</v>
      </c>
      <c r="AH448">
        <v>-82.037774389999996</v>
      </c>
      <c r="AI448">
        <v>201.7</v>
      </c>
      <c r="AJ448">
        <v>290</v>
      </c>
      <c r="AL448">
        <v>15</v>
      </c>
      <c r="AM448">
        <v>986</v>
      </c>
      <c r="AN448">
        <v>1.6240000000000001</v>
      </c>
      <c r="AO448">
        <v>-3.5089999999999999</v>
      </c>
      <c r="AP448">
        <v>1876</v>
      </c>
      <c r="AQ448">
        <v>1914</v>
      </c>
      <c r="AT448">
        <v>1.1200000000000001</v>
      </c>
      <c r="AU448">
        <v>1.1000000000000001</v>
      </c>
      <c r="AW448">
        <v>1.94</v>
      </c>
      <c r="AX448">
        <v>1.9</v>
      </c>
      <c r="BD448">
        <v>0.83</v>
      </c>
      <c r="BE448">
        <v>194</v>
      </c>
      <c r="BF448" t="s">
        <v>6555</v>
      </c>
      <c r="BG448" t="s">
        <v>6556</v>
      </c>
      <c r="BH448">
        <v>446</v>
      </c>
      <c r="BI448" t="s">
        <v>7810</v>
      </c>
      <c r="BJ448" t="s">
        <v>7773</v>
      </c>
      <c r="BK448">
        <v>446</v>
      </c>
      <c r="BL448">
        <v>2430</v>
      </c>
      <c r="BS448">
        <v>11</v>
      </c>
      <c r="BT448">
        <v>0.77</v>
      </c>
      <c r="BU448">
        <v>0.64</v>
      </c>
      <c r="BV448">
        <v>0.66</v>
      </c>
      <c r="BW448">
        <v>42.763720079999999</v>
      </c>
      <c r="BX448">
        <v>-82.037774389999996</v>
      </c>
      <c r="BY448">
        <v>4735099.0039999997</v>
      </c>
      <c r="BZ448">
        <v>201.69</v>
      </c>
      <c r="CA448">
        <v>36</v>
      </c>
      <c r="CB448" t="s">
        <v>7529</v>
      </c>
      <c r="CC448">
        <v>7</v>
      </c>
      <c r="CD448">
        <v>9</v>
      </c>
      <c r="CE448">
        <v>11</v>
      </c>
      <c r="CF448">
        <v>10</v>
      </c>
      <c r="CG448" t="s">
        <v>5752</v>
      </c>
      <c r="CH448">
        <v>414</v>
      </c>
      <c r="CI448" t="s">
        <v>3710</v>
      </c>
      <c r="CJ448" t="s">
        <v>8656</v>
      </c>
      <c r="CK448">
        <v>5.56</v>
      </c>
      <c r="CL448">
        <v>1.8</v>
      </c>
      <c r="CM448" t="s">
        <v>6556</v>
      </c>
      <c r="CO448" t="e">
        <f>VLOOKUP(CM448,AutoSCAN_ORG!B446:CF2961,1,FALSE)</f>
        <v>#N/A</v>
      </c>
      <c r="CP448" t="e">
        <f>VLOOKUP($CM448,AutoSCAN_ORG!$B$1:$CF$2516,2,FALSE)</f>
        <v>#N/A</v>
      </c>
      <c r="CQ448" t="e">
        <f>VLOOKUP($CM448,AutoSCAN_ORG!$B$1:$CF$2516,3,FALSE)</f>
        <v>#N/A</v>
      </c>
      <c r="CR448" t="e">
        <f>VLOOKUP($CM448,AutoSCAN_ORG!$B$1:$CF$2516,4,FALSE)</f>
        <v>#N/A</v>
      </c>
      <c r="CS448" t="e">
        <f>VLOOKUP($CM448,AutoSCAN_ORG!$B$1:$CF$2516,5,FALSE)</f>
        <v>#N/A</v>
      </c>
      <c r="CT448" t="e">
        <f>VLOOKUP($CM448,AutoSCAN_ORG!$B$1:$CF$2516,6,FALSE)</f>
        <v>#N/A</v>
      </c>
      <c r="CU448" t="e">
        <f>VLOOKUP($CM448,AutoSCAN_ORG!$B$1:$CF$2516,7,FALSE)</f>
        <v>#N/A</v>
      </c>
      <c r="CV448" t="e">
        <f>VLOOKUP($CM448,AutoSCAN_ORG!$B$1:$CF$2516,69,FALSE)</f>
        <v>#N/A</v>
      </c>
      <c r="CW448" t="e">
        <f>VLOOKUP($CM448,AutoSCAN_ORG!$B$1:$CF$2516,70,FALSE)</f>
        <v>#N/A</v>
      </c>
      <c r="CX448" t="e">
        <f>VLOOKUP($CM448,AutoSCAN_ORG!$B$1:$CF$2516,71,FALSE)</f>
        <v>#N/A</v>
      </c>
      <c r="CY448" t="e">
        <f>VLOOKUP($CM448,AutoSCAN_ORG!$B$1:$CF$2516,72,FALSE)</f>
        <v>#N/A</v>
      </c>
      <c r="CZ448" t="e">
        <f>VLOOKUP($CM448,AutoSCAN_ORG!$B$1:$CF$2516,73,FALSE)</f>
        <v>#N/A</v>
      </c>
      <c r="DA448" t="e">
        <f>VLOOKUP($CM448,AutoSCAN_ORG!$B$1:$CF$2516,74,FALSE)</f>
        <v>#N/A</v>
      </c>
      <c r="DB448" t="e">
        <f>VLOOKUP($CM448,AutoSCAN_ORG!$B$1:$CF$2516,75,FALSE)</f>
        <v>#N/A</v>
      </c>
      <c r="DC448" t="e">
        <f>VLOOKUP($CM448,AutoSCAN_ORG!$B$1:$CF$2516,76,FALSE)</f>
        <v>#N/A</v>
      </c>
      <c r="DD448" t="e">
        <f>VLOOKUP($CM448,AutoSCAN_ORG!$B$1:$CF$2516,77,FALSE)</f>
        <v>#N/A</v>
      </c>
      <c r="DE448" t="e">
        <f>VLOOKUP($CM448,AutoSCAN_ORG!$B$1:$CF$2516,78,FALSE)</f>
        <v>#N/A</v>
      </c>
      <c r="DF448" t="e">
        <f>VLOOKUP($CM448,AutoSCAN_ORG!$B$1:$CF$2516,79,FALSE)</f>
        <v>#N/A</v>
      </c>
      <c r="DG448" t="e">
        <f>VLOOKUP($CM448,AutoSCAN_ORG!$B$1:$CF$2516,80,FALSE)</f>
        <v>#N/A</v>
      </c>
      <c r="DH448" t="e">
        <f>VLOOKUP($CM448,AutoSCAN_ORG!$B$1:$CF$2516,81,FALSE)</f>
        <v>#N/A</v>
      </c>
      <c r="DI448" t="e">
        <f>VLOOKUP($CM448,AutoSCAN_ORG!$B$1:$CF$2516,82,FALSE)</f>
        <v>#N/A</v>
      </c>
      <c r="DJ448" t="e">
        <f>VLOOKUP($CM448,AutoSCAN_ORG!$B$1:$CF$2516,83,FALSE)</f>
        <v>#N/A</v>
      </c>
    </row>
    <row r="449" spans="2:114" x14ac:dyDescent="0.35">
      <c r="B449" t="s">
        <v>6558</v>
      </c>
      <c r="C449">
        <v>447</v>
      </c>
      <c r="D449" t="s">
        <v>7778</v>
      </c>
      <c r="E449">
        <v>715</v>
      </c>
      <c r="F449">
        <v>2321.6320000000001</v>
      </c>
      <c r="G449">
        <v>10</v>
      </c>
      <c r="H449" t="s">
        <v>7798</v>
      </c>
      <c r="I449" t="s">
        <v>7773</v>
      </c>
      <c r="J449" t="s">
        <v>7810</v>
      </c>
      <c r="K449">
        <v>13</v>
      </c>
      <c r="L449">
        <v>0.72</v>
      </c>
      <c r="M449">
        <v>203</v>
      </c>
      <c r="N449">
        <v>7</v>
      </c>
      <c r="O449" t="s">
        <v>7569</v>
      </c>
      <c r="R449" t="s">
        <v>7805</v>
      </c>
      <c r="S449" t="s">
        <v>3293</v>
      </c>
      <c r="T449" t="s">
        <v>7235</v>
      </c>
      <c r="U449" t="s">
        <v>7378</v>
      </c>
      <c r="V449" t="s">
        <v>7378</v>
      </c>
      <c r="W449">
        <v>5.56</v>
      </c>
      <c r="X449" t="s">
        <v>7848</v>
      </c>
      <c r="Y449">
        <v>1.8</v>
      </c>
      <c r="Z449" t="s">
        <v>7774</v>
      </c>
      <c r="AA449" t="s">
        <v>7783</v>
      </c>
      <c r="AB449" t="s">
        <v>7774</v>
      </c>
      <c r="AC449">
        <v>25</v>
      </c>
      <c r="AD449">
        <v>25</v>
      </c>
      <c r="AE449">
        <v>20</v>
      </c>
      <c r="AF449" t="s">
        <v>5785</v>
      </c>
      <c r="AG449">
        <v>42.763709140000003</v>
      </c>
      <c r="AH449">
        <v>-82.037774670000005</v>
      </c>
      <c r="AI449">
        <v>201.7</v>
      </c>
      <c r="AJ449">
        <v>290</v>
      </c>
      <c r="AL449">
        <v>15</v>
      </c>
      <c r="AM449">
        <v>986</v>
      </c>
      <c r="AN449">
        <v>2.831</v>
      </c>
      <c r="AO449">
        <v>-2.125</v>
      </c>
      <c r="AP449">
        <v>1907</v>
      </c>
      <c r="AQ449">
        <v>1940</v>
      </c>
      <c r="AT449">
        <v>1.1299999999999999</v>
      </c>
      <c r="AU449">
        <v>1.1100000000000001</v>
      </c>
      <c r="AW449">
        <v>1.97</v>
      </c>
      <c r="AX449">
        <v>1.93</v>
      </c>
      <c r="BD449">
        <v>0.72</v>
      </c>
      <c r="BE449">
        <v>203</v>
      </c>
      <c r="BF449" t="s">
        <v>6557</v>
      </c>
      <c r="BG449" t="s">
        <v>6558</v>
      </c>
      <c r="BH449">
        <v>447</v>
      </c>
      <c r="BI449" t="s">
        <v>7810</v>
      </c>
      <c r="BJ449" t="s">
        <v>7773</v>
      </c>
      <c r="BK449">
        <v>447</v>
      </c>
      <c r="BL449">
        <v>2430</v>
      </c>
      <c r="BS449">
        <v>11</v>
      </c>
      <c r="BT449">
        <v>0.75</v>
      </c>
      <c r="BU449">
        <v>0.64</v>
      </c>
      <c r="BV449">
        <v>0.65</v>
      </c>
      <c r="BW449">
        <v>42.763709140000003</v>
      </c>
      <c r="BX449">
        <v>-82.037774670000005</v>
      </c>
      <c r="BY449">
        <v>4735097.7910000002</v>
      </c>
      <c r="BZ449">
        <v>201.69</v>
      </c>
      <c r="CA449">
        <v>35.4</v>
      </c>
      <c r="CB449" t="s">
        <v>8700</v>
      </c>
      <c r="CC449">
        <v>7</v>
      </c>
      <c r="CD449">
        <v>9</v>
      </c>
      <c r="CE449">
        <v>11</v>
      </c>
      <c r="CF449">
        <v>11</v>
      </c>
      <c r="CG449" t="s">
        <v>5752</v>
      </c>
      <c r="CH449">
        <v>414</v>
      </c>
      <c r="CI449" t="s">
        <v>3710</v>
      </c>
      <c r="CJ449" t="s">
        <v>8656</v>
      </c>
      <c r="CK449">
        <v>5.56</v>
      </c>
      <c r="CL449">
        <v>1.8</v>
      </c>
      <c r="CM449" t="s">
        <v>6558</v>
      </c>
      <c r="CO449" t="e">
        <f>VLOOKUP(CM449,AutoSCAN_ORG!B447:CF2962,1,FALSE)</f>
        <v>#N/A</v>
      </c>
      <c r="CP449" t="e">
        <f>VLOOKUP($CM449,AutoSCAN_ORG!$B$1:$CF$2516,2,FALSE)</f>
        <v>#N/A</v>
      </c>
      <c r="CQ449" t="e">
        <f>VLOOKUP($CM449,AutoSCAN_ORG!$B$1:$CF$2516,3,FALSE)</f>
        <v>#N/A</v>
      </c>
      <c r="CR449" t="e">
        <f>VLOOKUP($CM449,AutoSCAN_ORG!$B$1:$CF$2516,4,FALSE)</f>
        <v>#N/A</v>
      </c>
      <c r="CS449" t="e">
        <f>VLOOKUP($CM449,AutoSCAN_ORG!$B$1:$CF$2516,5,FALSE)</f>
        <v>#N/A</v>
      </c>
      <c r="CT449" t="e">
        <f>VLOOKUP($CM449,AutoSCAN_ORG!$B$1:$CF$2516,6,FALSE)</f>
        <v>#N/A</v>
      </c>
      <c r="CU449" t="e">
        <f>VLOOKUP($CM449,AutoSCAN_ORG!$B$1:$CF$2516,7,FALSE)</f>
        <v>#N/A</v>
      </c>
      <c r="CV449" t="e">
        <f>VLOOKUP($CM449,AutoSCAN_ORG!$B$1:$CF$2516,69,FALSE)</f>
        <v>#N/A</v>
      </c>
      <c r="CW449" t="e">
        <f>VLOOKUP($CM449,AutoSCAN_ORG!$B$1:$CF$2516,70,FALSE)</f>
        <v>#N/A</v>
      </c>
      <c r="CX449" t="e">
        <f>VLOOKUP($CM449,AutoSCAN_ORG!$B$1:$CF$2516,71,FALSE)</f>
        <v>#N/A</v>
      </c>
      <c r="CY449" t="e">
        <f>VLOOKUP($CM449,AutoSCAN_ORG!$B$1:$CF$2516,72,FALSE)</f>
        <v>#N/A</v>
      </c>
      <c r="CZ449" t="e">
        <f>VLOOKUP($CM449,AutoSCAN_ORG!$B$1:$CF$2516,73,FALSE)</f>
        <v>#N/A</v>
      </c>
      <c r="DA449" t="e">
        <f>VLOOKUP($CM449,AutoSCAN_ORG!$B$1:$CF$2516,74,FALSE)</f>
        <v>#N/A</v>
      </c>
      <c r="DB449" t="e">
        <f>VLOOKUP($CM449,AutoSCAN_ORG!$B$1:$CF$2516,75,FALSE)</f>
        <v>#N/A</v>
      </c>
      <c r="DC449" t="e">
        <f>VLOOKUP($CM449,AutoSCAN_ORG!$B$1:$CF$2516,76,FALSE)</f>
        <v>#N/A</v>
      </c>
      <c r="DD449" t="e">
        <f>VLOOKUP($CM449,AutoSCAN_ORG!$B$1:$CF$2516,77,FALSE)</f>
        <v>#N/A</v>
      </c>
      <c r="DE449" t="e">
        <f>VLOOKUP($CM449,AutoSCAN_ORG!$B$1:$CF$2516,78,FALSE)</f>
        <v>#N/A</v>
      </c>
      <c r="DF449" t="e">
        <f>VLOOKUP($CM449,AutoSCAN_ORG!$B$1:$CF$2516,79,FALSE)</f>
        <v>#N/A</v>
      </c>
      <c r="DG449" t="e">
        <f>VLOOKUP($CM449,AutoSCAN_ORG!$B$1:$CF$2516,80,FALSE)</f>
        <v>#N/A</v>
      </c>
      <c r="DH449" t="e">
        <f>VLOOKUP($CM449,AutoSCAN_ORG!$B$1:$CF$2516,81,FALSE)</f>
        <v>#N/A</v>
      </c>
      <c r="DI449" t="e">
        <f>VLOOKUP($CM449,AutoSCAN_ORG!$B$1:$CF$2516,82,FALSE)</f>
        <v>#N/A</v>
      </c>
      <c r="DJ449" t="e">
        <f>VLOOKUP($CM449,AutoSCAN_ORG!$B$1:$CF$2516,83,FALSE)</f>
        <v>#N/A</v>
      </c>
    </row>
    <row r="450" spans="2:114" x14ac:dyDescent="0.35">
      <c r="B450" t="s">
        <v>6560</v>
      </c>
      <c r="C450">
        <v>448</v>
      </c>
      <c r="D450" t="s">
        <v>7778</v>
      </c>
      <c r="E450">
        <v>716</v>
      </c>
      <c r="F450">
        <v>2322.8629999999998</v>
      </c>
      <c r="G450">
        <v>10</v>
      </c>
      <c r="H450" t="s">
        <v>7798</v>
      </c>
      <c r="I450" t="s">
        <v>7773</v>
      </c>
      <c r="J450" t="s">
        <v>7810</v>
      </c>
      <c r="K450">
        <v>13</v>
      </c>
      <c r="L450">
        <v>0.72</v>
      </c>
      <c r="M450">
        <v>187</v>
      </c>
      <c r="N450">
        <v>8</v>
      </c>
      <c r="O450" t="s">
        <v>7443</v>
      </c>
      <c r="R450" t="s">
        <v>7805</v>
      </c>
      <c r="S450" t="s">
        <v>3293</v>
      </c>
      <c r="T450" t="s">
        <v>7235</v>
      </c>
      <c r="U450" t="s">
        <v>7378</v>
      </c>
      <c r="V450" t="s">
        <v>7378</v>
      </c>
      <c r="W450">
        <v>5.56</v>
      </c>
      <c r="X450" t="s">
        <v>7848</v>
      </c>
      <c r="Y450">
        <v>1.8</v>
      </c>
      <c r="Z450" t="s">
        <v>7774</v>
      </c>
      <c r="AA450" t="s">
        <v>7783</v>
      </c>
      <c r="AB450" t="s">
        <v>7774</v>
      </c>
      <c r="AC450">
        <v>25</v>
      </c>
      <c r="AD450">
        <v>25</v>
      </c>
      <c r="AE450">
        <v>20</v>
      </c>
      <c r="AF450" t="s">
        <v>5785</v>
      </c>
      <c r="AG450">
        <v>42.763697919999998</v>
      </c>
      <c r="AH450">
        <v>-82.037774999999996</v>
      </c>
      <c r="AI450">
        <v>201.7</v>
      </c>
      <c r="AJ450">
        <v>290</v>
      </c>
      <c r="AL450">
        <v>15</v>
      </c>
      <c r="AM450">
        <v>986</v>
      </c>
      <c r="AN450">
        <v>4.07</v>
      </c>
      <c r="AO450">
        <v>-0.91</v>
      </c>
      <c r="AP450">
        <v>1912</v>
      </c>
      <c r="AQ450">
        <v>1944</v>
      </c>
      <c r="AT450">
        <v>1.1299999999999999</v>
      </c>
      <c r="AU450">
        <v>1.1200000000000001</v>
      </c>
      <c r="AW450">
        <v>1.97</v>
      </c>
      <c r="AX450">
        <v>1.94</v>
      </c>
      <c r="BD450">
        <v>0.72</v>
      </c>
      <c r="BE450">
        <v>187</v>
      </c>
      <c r="BF450" t="s">
        <v>6559</v>
      </c>
      <c r="BG450" t="s">
        <v>6560</v>
      </c>
      <c r="BH450">
        <v>448</v>
      </c>
      <c r="BI450" t="s">
        <v>7810</v>
      </c>
      <c r="BJ450" t="s">
        <v>7773</v>
      </c>
      <c r="BK450">
        <v>448</v>
      </c>
      <c r="BL450">
        <v>2430</v>
      </c>
      <c r="BS450">
        <v>11</v>
      </c>
      <c r="BT450">
        <v>0.75</v>
      </c>
      <c r="BU450">
        <v>0.63</v>
      </c>
      <c r="BV450">
        <v>0.64</v>
      </c>
      <c r="BW450">
        <v>42.763697919999998</v>
      </c>
      <c r="BX450">
        <v>-82.037774999999996</v>
      </c>
      <c r="BY450">
        <v>4735096.5449999999</v>
      </c>
      <c r="BZ450">
        <v>201.69200000000001</v>
      </c>
      <c r="CA450">
        <v>34.9</v>
      </c>
      <c r="CB450" t="s">
        <v>7417</v>
      </c>
      <c r="CC450">
        <v>7</v>
      </c>
      <c r="CD450">
        <v>9</v>
      </c>
      <c r="CE450">
        <v>11</v>
      </c>
      <c r="CF450">
        <v>11</v>
      </c>
      <c r="CG450" t="s">
        <v>5752</v>
      </c>
      <c r="CH450">
        <v>414</v>
      </c>
      <c r="CI450" t="s">
        <v>3710</v>
      </c>
      <c r="CJ450" t="s">
        <v>8656</v>
      </c>
      <c r="CK450">
        <v>5.56</v>
      </c>
      <c r="CL450">
        <v>1.8</v>
      </c>
      <c r="CM450" t="s">
        <v>6560</v>
      </c>
      <c r="CO450" t="e">
        <f>VLOOKUP(CM450,AutoSCAN_ORG!B448:CF2963,1,FALSE)</f>
        <v>#N/A</v>
      </c>
      <c r="CP450" t="e">
        <f>VLOOKUP($CM450,AutoSCAN_ORG!$B$1:$CF$2516,2,FALSE)</f>
        <v>#N/A</v>
      </c>
      <c r="CQ450" t="e">
        <f>VLOOKUP($CM450,AutoSCAN_ORG!$B$1:$CF$2516,3,FALSE)</f>
        <v>#N/A</v>
      </c>
      <c r="CR450" t="e">
        <f>VLOOKUP($CM450,AutoSCAN_ORG!$B$1:$CF$2516,4,FALSE)</f>
        <v>#N/A</v>
      </c>
      <c r="CS450" t="e">
        <f>VLOOKUP($CM450,AutoSCAN_ORG!$B$1:$CF$2516,5,FALSE)</f>
        <v>#N/A</v>
      </c>
      <c r="CT450" t="e">
        <f>VLOOKUP($CM450,AutoSCAN_ORG!$B$1:$CF$2516,6,FALSE)</f>
        <v>#N/A</v>
      </c>
      <c r="CU450" t="e">
        <f>VLOOKUP($CM450,AutoSCAN_ORG!$B$1:$CF$2516,7,FALSE)</f>
        <v>#N/A</v>
      </c>
      <c r="CV450" t="e">
        <f>VLOOKUP($CM450,AutoSCAN_ORG!$B$1:$CF$2516,69,FALSE)</f>
        <v>#N/A</v>
      </c>
      <c r="CW450" t="e">
        <f>VLOOKUP($CM450,AutoSCAN_ORG!$B$1:$CF$2516,70,FALSE)</f>
        <v>#N/A</v>
      </c>
      <c r="CX450" t="e">
        <f>VLOOKUP($CM450,AutoSCAN_ORG!$B$1:$CF$2516,71,FALSE)</f>
        <v>#N/A</v>
      </c>
      <c r="CY450" t="e">
        <f>VLOOKUP($CM450,AutoSCAN_ORG!$B$1:$CF$2516,72,FALSE)</f>
        <v>#N/A</v>
      </c>
      <c r="CZ450" t="e">
        <f>VLOOKUP($CM450,AutoSCAN_ORG!$B$1:$CF$2516,73,FALSE)</f>
        <v>#N/A</v>
      </c>
      <c r="DA450" t="e">
        <f>VLOOKUP($CM450,AutoSCAN_ORG!$B$1:$CF$2516,74,FALSE)</f>
        <v>#N/A</v>
      </c>
      <c r="DB450" t="e">
        <f>VLOOKUP($CM450,AutoSCAN_ORG!$B$1:$CF$2516,75,FALSE)</f>
        <v>#N/A</v>
      </c>
      <c r="DC450" t="e">
        <f>VLOOKUP($CM450,AutoSCAN_ORG!$B$1:$CF$2516,76,FALSE)</f>
        <v>#N/A</v>
      </c>
      <c r="DD450" t="e">
        <f>VLOOKUP($CM450,AutoSCAN_ORG!$B$1:$CF$2516,77,FALSE)</f>
        <v>#N/A</v>
      </c>
      <c r="DE450" t="e">
        <f>VLOOKUP($CM450,AutoSCAN_ORG!$B$1:$CF$2516,78,FALSE)</f>
        <v>#N/A</v>
      </c>
      <c r="DF450" t="e">
        <f>VLOOKUP($CM450,AutoSCAN_ORG!$B$1:$CF$2516,79,FALSE)</f>
        <v>#N/A</v>
      </c>
      <c r="DG450" t="e">
        <f>VLOOKUP($CM450,AutoSCAN_ORG!$B$1:$CF$2516,80,FALSE)</f>
        <v>#N/A</v>
      </c>
      <c r="DH450" t="e">
        <f>VLOOKUP($CM450,AutoSCAN_ORG!$B$1:$CF$2516,81,FALSE)</f>
        <v>#N/A</v>
      </c>
      <c r="DI450" t="e">
        <f>VLOOKUP($CM450,AutoSCAN_ORG!$B$1:$CF$2516,82,FALSE)</f>
        <v>#N/A</v>
      </c>
      <c r="DJ450" t="e">
        <f>VLOOKUP($CM450,AutoSCAN_ORG!$B$1:$CF$2516,83,FALSE)</f>
        <v>#N/A</v>
      </c>
    </row>
    <row r="451" spans="2:114" x14ac:dyDescent="0.35">
      <c r="B451" t="s">
        <v>6562</v>
      </c>
      <c r="C451">
        <v>449</v>
      </c>
      <c r="D451" t="s">
        <v>7778</v>
      </c>
      <c r="E451">
        <v>717</v>
      </c>
      <c r="F451">
        <v>2324.0770000000002</v>
      </c>
      <c r="G451">
        <v>10</v>
      </c>
      <c r="H451" t="s">
        <v>7798</v>
      </c>
      <c r="I451" t="s">
        <v>7773</v>
      </c>
      <c r="J451" t="s">
        <v>7810</v>
      </c>
      <c r="K451">
        <v>10</v>
      </c>
      <c r="L451">
        <v>0.56000000000000005</v>
      </c>
      <c r="M451">
        <v>149</v>
      </c>
      <c r="N451">
        <v>9</v>
      </c>
      <c r="O451" t="s">
        <v>7529</v>
      </c>
      <c r="R451" t="s">
        <v>7805</v>
      </c>
      <c r="S451" t="s">
        <v>3293</v>
      </c>
      <c r="T451" t="s">
        <v>7235</v>
      </c>
      <c r="U451" t="s">
        <v>7378</v>
      </c>
      <c r="V451" t="s">
        <v>7378</v>
      </c>
      <c r="W451">
        <v>5.56</v>
      </c>
      <c r="X451" t="s">
        <v>7848</v>
      </c>
      <c r="Y451">
        <v>1.8</v>
      </c>
      <c r="Z451" t="s">
        <v>7774</v>
      </c>
      <c r="AA451" t="s">
        <v>7783</v>
      </c>
      <c r="AB451" t="s">
        <v>7774</v>
      </c>
      <c r="AC451">
        <v>25</v>
      </c>
      <c r="AD451">
        <v>25</v>
      </c>
      <c r="AE451">
        <v>20</v>
      </c>
      <c r="AF451" t="s">
        <v>5785</v>
      </c>
      <c r="AG451">
        <v>42.763686759999999</v>
      </c>
      <c r="AH451">
        <v>-82.037775330000002</v>
      </c>
      <c r="AI451">
        <v>201.7</v>
      </c>
      <c r="AJ451">
        <v>290</v>
      </c>
      <c r="AL451">
        <v>15</v>
      </c>
      <c r="AM451">
        <v>986</v>
      </c>
      <c r="AN451">
        <v>5.3029999999999999</v>
      </c>
      <c r="AO451">
        <v>0</v>
      </c>
      <c r="AP451">
        <v>1972</v>
      </c>
      <c r="AQ451">
        <v>1995</v>
      </c>
      <c r="AT451">
        <v>1.1599999999999999</v>
      </c>
      <c r="AU451">
        <v>1.1499999999999999</v>
      </c>
      <c r="AW451">
        <v>2.02</v>
      </c>
      <c r="AX451">
        <v>2</v>
      </c>
      <c r="BD451">
        <v>0.56000000000000005</v>
      </c>
      <c r="BE451">
        <v>149</v>
      </c>
      <c r="BF451" t="s">
        <v>6561</v>
      </c>
      <c r="BG451" t="s">
        <v>6562</v>
      </c>
      <c r="BH451">
        <v>449</v>
      </c>
      <c r="BI451" t="s">
        <v>7810</v>
      </c>
      <c r="BJ451" t="s">
        <v>7773</v>
      </c>
      <c r="BK451">
        <v>449</v>
      </c>
      <c r="BL451">
        <v>2430</v>
      </c>
      <c r="BS451">
        <v>12</v>
      </c>
      <c r="BT451">
        <v>0.69</v>
      </c>
      <c r="BU451">
        <v>0.62</v>
      </c>
      <c r="BV451">
        <v>0.63</v>
      </c>
      <c r="BW451">
        <v>42.763686759999999</v>
      </c>
      <c r="BX451">
        <v>-82.037775330000002</v>
      </c>
      <c r="BY451">
        <v>4735095.3049999997</v>
      </c>
      <c r="BZ451">
        <v>201.69399999999999</v>
      </c>
      <c r="CA451">
        <v>34.200000000000003</v>
      </c>
      <c r="CB451" t="s">
        <v>7574</v>
      </c>
      <c r="CC451">
        <v>7</v>
      </c>
      <c r="CD451">
        <v>10</v>
      </c>
      <c r="CE451">
        <v>11</v>
      </c>
      <c r="CF451">
        <v>11</v>
      </c>
      <c r="CG451" t="s">
        <v>5752</v>
      </c>
      <c r="CH451">
        <v>414</v>
      </c>
      <c r="CI451" t="s">
        <v>3710</v>
      </c>
      <c r="CJ451" t="s">
        <v>8656</v>
      </c>
      <c r="CK451">
        <v>5.56</v>
      </c>
      <c r="CL451">
        <v>1.8</v>
      </c>
      <c r="CM451" t="s">
        <v>6562</v>
      </c>
      <c r="CO451" t="e">
        <f>VLOOKUP(CM451,AutoSCAN_ORG!B449:CF2964,1,FALSE)</f>
        <v>#N/A</v>
      </c>
      <c r="CP451" t="e">
        <f>VLOOKUP($CM451,AutoSCAN_ORG!$B$1:$CF$2516,2,FALSE)</f>
        <v>#N/A</v>
      </c>
      <c r="CQ451" t="e">
        <f>VLOOKUP($CM451,AutoSCAN_ORG!$B$1:$CF$2516,3,FALSE)</f>
        <v>#N/A</v>
      </c>
      <c r="CR451" t="e">
        <f>VLOOKUP($CM451,AutoSCAN_ORG!$B$1:$CF$2516,4,FALSE)</f>
        <v>#N/A</v>
      </c>
      <c r="CS451" t="e">
        <f>VLOOKUP($CM451,AutoSCAN_ORG!$B$1:$CF$2516,5,FALSE)</f>
        <v>#N/A</v>
      </c>
      <c r="CT451" t="e">
        <f>VLOOKUP($CM451,AutoSCAN_ORG!$B$1:$CF$2516,6,FALSE)</f>
        <v>#N/A</v>
      </c>
      <c r="CU451" t="e">
        <f>VLOOKUP($CM451,AutoSCAN_ORG!$B$1:$CF$2516,7,FALSE)</f>
        <v>#N/A</v>
      </c>
      <c r="CV451" t="e">
        <f>VLOOKUP($CM451,AutoSCAN_ORG!$B$1:$CF$2516,69,FALSE)</f>
        <v>#N/A</v>
      </c>
      <c r="CW451" t="e">
        <f>VLOOKUP($CM451,AutoSCAN_ORG!$B$1:$CF$2516,70,FALSE)</f>
        <v>#N/A</v>
      </c>
      <c r="CX451" t="e">
        <f>VLOOKUP($CM451,AutoSCAN_ORG!$B$1:$CF$2516,71,FALSE)</f>
        <v>#N/A</v>
      </c>
      <c r="CY451" t="e">
        <f>VLOOKUP($CM451,AutoSCAN_ORG!$B$1:$CF$2516,72,FALSE)</f>
        <v>#N/A</v>
      </c>
      <c r="CZ451" t="e">
        <f>VLOOKUP($CM451,AutoSCAN_ORG!$B$1:$CF$2516,73,FALSE)</f>
        <v>#N/A</v>
      </c>
      <c r="DA451" t="e">
        <f>VLOOKUP($CM451,AutoSCAN_ORG!$B$1:$CF$2516,74,FALSE)</f>
        <v>#N/A</v>
      </c>
      <c r="DB451" t="e">
        <f>VLOOKUP($CM451,AutoSCAN_ORG!$B$1:$CF$2516,75,FALSE)</f>
        <v>#N/A</v>
      </c>
      <c r="DC451" t="e">
        <f>VLOOKUP($CM451,AutoSCAN_ORG!$B$1:$CF$2516,76,FALSE)</f>
        <v>#N/A</v>
      </c>
      <c r="DD451" t="e">
        <f>VLOOKUP($CM451,AutoSCAN_ORG!$B$1:$CF$2516,77,FALSE)</f>
        <v>#N/A</v>
      </c>
      <c r="DE451" t="e">
        <f>VLOOKUP($CM451,AutoSCAN_ORG!$B$1:$CF$2516,78,FALSE)</f>
        <v>#N/A</v>
      </c>
      <c r="DF451" t="e">
        <f>VLOOKUP($CM451,AutoSCAN_ORG!$B$1:$CF$2516,79,FALSE)</f>
        <v>#N/A</v>
      </c>
      <c r="DG451" t="e">
        <f>VLOOKUP($CM451,AutoSCAN_ORG!$B$1:$CF$2516,80,FALSE)</f>
        <v>#N/A</v>
      </c>
      <c r="DH451" t="e">
        <f>VLOOKUP($CM451,AutoSCAN_ORG!$B$1:$CF$2516,81,FALSE)</f>
        <v>#N/A</v>
      </c>
      <c r="DI451" t="e">
        <f>VLOOKUP($CM451,AutoSCAN_ORG!$B$1:$CF$2516,82,FALSE)</f>
        <v>#N/A</v>
      </c>
      <c r="DJ451" t="e">
        <f>VLOOKUP($CM451,AutoSCAN_ORG!$B$1:$CF$2516,83,FALSE)</f>
        <v>#N/A</v>
      </c>
    </row>
    <row r="452" spans="2:114" x14ac:dyDescent="0.35">
      <c r="B452" t="s">
        <v>6564</v>
      </c>
      <c r="C452">
        <v>450</v>
      </c>
      <c r="D452" t="s">
        <v>7778</v>
      </c>
      <c r="E452">
        <v>718</v>
      </c>
      <c r="F452">
        <v>2325.326</v>
      </c>
      <c r="G452">
        <v>10</v>
      </c>
      <c r="H452" t="s">
        <v>7798</v>
      </c>
      <c r="I452" t="s">
        <v>7773</v>
      </c>
      <c r="J452" t="s">
        <v>7810</v>
      </c>
      <c r="K452">
        <v>11</v>
      </c>
      <c r="L452">
        <v>0.61</v>
      </c>
      <c r="M452">
        <v>145</v>
      </c>
      <c r="N452">
        <v>7</v>
      </c>
      <c r="O452" t="s">
        <v>7529</v>
      </c>
      <c r="R452" t="s">
        <v>7805</v>
      </c>
      <c r="S452" t="s">
        <v>3293</v>
      </c>
      <c r="T452" t="s">
        <v>7235</v>
      </c>
      <c r="U452" t="s">
        <v>7378</v>
      </c>
      <c r="V452" t="s">
        <v>7378</v>
      </c>
      <c r="W452">
        <v>5.56</v>
      </c>
      <c r="X452" t="s">
        <v>7848</v>
      </c>
      <c r="Y452">
        <v>1.8</v>
      </c>
      <c r="Z452" t="s">
        <v>7774</v>
      </c>
      <c r="AA452" t="s">
        <v>7783</v>
      </c>
      <c r="AB452" t="s">
        <v>7774</v>
      </c>
      <c r="AC452">
        <v>25</v>
      </c>
      <c r="AD452">
        <v>25</v>
      </c>
      <c r="AE452">
        <v>20</v>
      </c>
      <c r="AF452" t="s">
        <v>5785</v>
      </c>
      <c r="AG452">
        <v>42.763675419999998</v>
      </c>
      <c r="AH452">
        <v>-82.037775699999997</v>
      </c>
      <c r="AI452">
        <v>201.7</v>
      </c>
      <c r="AJ452">
        <v>290</v>
      </c>
      <c r="AL452">
        <v>15</v>
      </c>
      <c r="AM452">
        <v>986</v>
      </c>
      <c r="AN452">
        <v>6.5540000000000003</v>
      </c>
      <c r="AO452">
        <v>0</v>
      </c>
      <c r="AP452">
        <v>1958</v>
      </c>
      <c r="AQ452">
        <v>1983</v>
      </c>
      <c r="AT452">
        <v>1.1599999999999999</v>
      </c>
      <c r="AU452">
        <v>1.1399999999999999</v>
      </c>
      <c r="AW452">
        <v>2.0099999999999998</v>
      </c>
      <c r="AX452">
        <v>1.99</v>
      </c>
      <c r="BD452">
        <v>0.61</v>
      </c>
      <c r="BE452">
        <v>145</v>
      </c>
      <c r="BF452" t="s">
        <v>6563</v>
      </c>
      <c r="BG452" t="s">
        <v>6564</v>
      </c>
      <c r="BH452">
        <v>450</v>
      </c>
      <c r="BI452" t="s">
        <v>7810</v>
      </c>
      <c r="BJ452" t="s">
        <v>7773</v>
      </c>
      <c r="BK452">
        <v>450</v>
      </c>
      <c r="BL452">
        <v>2430</v>
      </c>
      <c r="BS452">
        <v>12</v>
      </c>
      <c r="BT452">
        <v>0.69</v>
      </c>
      <c r="BU452">
        <v>0.62</v>
      </c>
      <c r="BV452">
        <v>0.63</v>
      </c>
      <c r="BW452">
        <v>42.763675419999998</v>
      </c>
      <c r="BX452">
        <v>-82.037775699999997</v>
      </c>
      <c r="BY452">
        <v>4735094.0470000003</v>
      </c>
      <c r="BZ452">
        <v>201.69900000000001</v>
      </c>
      <c r="CA452">
        <v>34.4</v>
      </c>
      <c r="CB452" t="s">
        <v>7378</v>
      </c>
      <c r="CC452">
        <v>7</v>
      </c>
      <c r="CD452">
        <v>10</v>
      </c>
      <c r="CE452">
        <v>11</v>
      </c>
      <c r="CF452">
        <v>11</v>
      </c>
      <c r="CG452" t="s">
        <v>5752</v>
      </c>
      <c r="CH452">
        <v>414</v>
      </c>
      <c r="CI452" t="s">
        <v>3710</v>
      </c>
      <c r="CJ452" t="s">
        <v>8656</v>
      </c>
      <c r="CK452">
        <v>5.56</v>
      </c>
      <c r="CL452">
        <v>1.8</v>
      </c>
      <c r="CM452" t="s">
        <v>6564</v>
      </c>
      <c r="CO452" t="e">
        <f>VLOOKUP(CM452,AutoSCAN_ORG!B450:CF2965,1,FALSE)</f>
        <v>#N/A</v>
      </c>
      <c r="CP452" t="e">
        <f>VLOOKUP($CM452,AutoSCAN_ORG!$B$1:$CF$2516,2,FALSE)</f>
        <v>#N/A</v>
      </c>
      <c r="CQ452" t="e">
        <f>VLOOKUP($CM452,AutoSCAN_ORG!$B$1:$CF$2516,3,FALSE)</f>
        <v>#N/A</v>
      </c>
      <c r="CR452" t="e">
        <f>VLOOKUP($CM452,AutoSCAN_ORG!$B$1:$CF$2516,4,FALSE)</f>
        <v>#N/A</v>
      </c>
      <c r="CS452" t="e">
        <f>VLOOKUP($CM452,AutoSCAN_ORG!$B$1:$CF$2516,5,FALSE)</f>
        <v>#N/A</v>
      </c>
      <c r="CT452" t="e">
        <f>VLOOKUP($CM452,AutoSCAN_ORG!$B$1:$CF$2516,6,FALSE)</f>
        <v>#N/A</v>
      </c>
      <c r="CU452" t="e">
        <f>VLOOKUP($CM452,AutoSCAN_ORG!$B$1:$CF$2516,7,FALSE)</f>
        <v>#N/A</v>
      </c>
      <c r="CV452" t="e">
        <f>VLOOKUP($CM452,AutoSCAN_ORG!$B$1:$CF$2516,69,FALSE)</f>
        <v>#N/A</v>
      </c>
      <c r="CW452" t="e">
        <f>VLOOKUP($CM452,AutoSCAN_ORG!$B$1:$CF$2516,70,FALSE)</f>
        <v>#N/A</v>
      </c>
      <c r="CX452" t="e">
        <f>VLOOKUP($CM452,AutoSCAN_ORG!$B$1:$CF$2516,71,FALSE)</f>
        <v>#N/A</v>
      </c>
      <c r="CY452" t="e">
        <f>VLOOKUP($CM452,AutoSCAN_ORG!$B$1:$CF$2516,72,FALSE)</f>
        <v>#N/A</v>
      </c>
      <c r="CZ452" t="e">
        <f>VLOOKUP($CM452,AutoSCAN_ORG!$B$1:$CF$2516,73,FALSE)</f>
        <v>#N/A</v>
      </c>
      <c r="DA452" t="e">
        <f>VLOOKUP($CM452,AutoSCAN_ORG!$B$1:$CF$2516,74,FALSE)</f>
        <v>#N/A</v>
      </c>
      <c r="DB452" t="e">
        <f>VLOOKUP($CM452,AutoSCAN_ORG!$B$1:$CF$2516,75,FALSE)</f>
        <v>#N/A</v>
      </c>
      <c r="DC452" t="e">
        <f>VLOOKUP($CM452,AutoSCAN_ORG!$B$1:$CF$2516,76,FALSE)</f>
        <v>#N/A</v>
      </c>
      <c r="DD452" t="e">
        <f>VLOOKUP($CM452,AutoSCAN_ORG!$B$1:$CF$2516,77,FALSE)</f>
        <v>#N/A</v>
      </c>
      <c r="DE452" t="e">
        <f>VLOOKUP($CM452,AutoSCAN_ORG!$B$1:$CF$2516,78,FALSE)</f>
        <v>#N/A</v>
      </c>
      <c r="DF452" t="e">
        <f>VLOOKUP($CM452,AutoSCAN_ORG!$B$1:$CF$2516,79,FALSE)</f>
        <v>#N/A</v>
      </c>
      <c r="DG452" t="e">
        <f>VLOOKUP($CM452,AutoSCAN_ORG!$B$1:$CF$2516,80,FALSE)</f>
        <v>#N/A</v>
      </c>
      <c r="DH452" t="e">
        <f>VLOOKUP($CM452,AutoSCAN_ORG!$B$1:$CF$2516,81,FALSE)</f>
        <v>#N/A</v>
      </c>
      <c r="DI452" t="e">
        <f>VLOOKUP($CM452,AutoSCAN_ORG!$B$1:$CF$2516,82,FALSE)</f>
        <v>#N/A</v>
      </c>
      <c r="DJ452" t="e">
        <f>VLOOKUP($CM452,AutoSCAN_ORG!$B$1:$CF$2516,83,FALSE)</f>
        <v>#N/A</v>
      </c>
    </row>
    <row r="453" spans="2:114" x14ac:dyDescent="0.35">
      <c r="B453" t="s">
        <v>6566</v>
      </c>
      <c r="C453">
        <v>451</v>
      </c>
      <c r="D453" t="s">
        <v>7778</v>
      </c>
      <c r="E453">
        <v>719</v>
      </c>
      <c r="F453">
        <v>2326.5340000000001</v>
      </c>
      <c r="G453">
        <v>10</v>
      </c>
      <c r="H453" t="s">
        <v>7798</v>
      </c>
      <c r="I453" t="s">
        <v>7773</v>
      </c>
      <c r="J453" t="s">
        <v>7810</v>
      </c>
      <c r="K453">
        <v>11</v>
      </c>
      <c r="L453">
        <v>0.61</v>
      </c>
      <c r="M453">
        <v>100</v>
      </c>
      <c r="N453">
        <v>7</v>
      </c>
      <c r="O453" t="s">
        <v>7529</v>
      </c>
      <c r="R453" t="s">
        <v>7805</v>
      </c>
      <c r="S453" t="s">
        <v>3293</v>
      </c>
      <c r="T453" t="s">
        <v>7235</v>
      </c>
      <c r="U453" t="s">
        <v>7378</v>
      </c>
      <c r="V453" t="s">
        <v>7378</v>
      </c>
      <c r="W453">
        <v>5.56</v>
      </c>
      <c r="X453" t="s">
        <v>7848</v>
      </c>
      <c r="Y453">
        <v>1.8</v>
      </c>
      <c r="Z453" t="s">
        <v>7774</v>
      </c>
      <c r="AA453" t="s">
        <v>7783</v>
      </c>
      <c r="AB453" t="s">
        <v>7774</v>
      </c>
      <c r="AC453">
        <v>25</v>
      </c>
      <c r="AD453">
        <v>25</v>
      </c>
      <c r="AE453">
        <v>20</v>
      </c>
      <c r="AF453" t="s">
        <v>5785</v>
      </c>
      <c r="AG453">
        <v>42.76366428</v>
      </c>
      <c r="AH453">
        <v>-82.037776070000007</v>
      </c>
      <c r="AI453">
        <v>201.7</v>
      </c>
      <c r="AJ453">
        <v>290</v>
      </c>
      <c r="AL453">
        <v>15</v>
      </c>
      <c r="AM453">
        <v>986</v>
      </c>
      <c r="AN453">
        <v>7.7839999999999998</v>
      </c>
      <c r="AO453">
        <v>-0.161</v>
      </c>
      <c r="AP453">
        <v>1984</v>
      </c>
      <c r="AQ453">
        <v>2005</v>
      </c>
      <c r="AT453">
        <v>1.17</v>
      </c>
      <c r="AU453">
        <v>1.1599999999999999</v>
      </c>
      <c r="AW453">
        <v>2.0299999999999998</v>
      </c>
      <c r="AX453">
        <v>2.0099999999999998</v>
      </c>
      <c r="BD453">
        <v>0.61</v>
      </c>
      <c r="BE453">
        <v>100</v>
      </c>
      <c r="BF453" t="s">
        <v>6565</v>
      </c>
      <c r="BG453" t="s">
        <v>6566</v>
      </c>
      <c r="BH453">
        <v>451</v>
      </c>
      <c r="BI453" t="s">
        <v>7810</v>
      </c>
      <c r="BJ453" t="s">
        <v>7773</v>
      </c>
      <c r="BK453">
        <v>451</v>
      </c>
      <c r="BL453">
        <v>2430</v>
      </c>
      <c r="BS453">
        <v>12</v>
      </c>
      <c r="BT453">
        <v>0.69</v>
      </c>
      <c r="BU453">
        <v>0.61</v>
      </c>
      <c r="BV453">
        <v>0.62</v>
      </c>
      <c r="BW453">
        <v>42.76366428</v>
      </c>
      <c r="BX453">
        <v>-82.037776070000007</v>
      </c>
      <c r="BY453">
        <v>4735092.8099999996</v>
      </c>
      <c r="BZ453">
        <v>201.70500000000001</v>
      </c>
      <c r="CA453">
        <v>34.6</v>
      </c>
      <c r="CB453" t="s">
        <v>7378</v>
      </c>
      <c r="CC453">
        <v>7</v>
      </c>
      <c r="CD453">
        <v>10</v>
      </c>
      <c r="CE453">
        <v>11</v>
      </c>
      <c r="CF453">
        <v>11</v>
      </c>
      <c r="CG453" t="s">
        <v>5752</v>
      </c>
      <c r="CH453">
        <v>414</v>
      </c>
      <c r="CI453" t="s">
        <v>3710</v>
      </c>
      <c r="CJ453" t="s">
        <v>8656</v>
      </c>
      <c r="CK453">
        <v>5.56</v>
      </c>
      <c r="CL453">
        <v>1.8</v>
      </c>
      <c r="CM453" t="s">
        <v>6566</v>
      </c>
      <c r="CO453" t="e">
        <f>VLOOKUP(CM453,AutoSCAN_ORG!B451:CF2966,1,FALSE)</f>
        <v>#N/A</v>
      </c>
      <c r="CP453" t="e">
        <f>VLOOKUP($CM453,AutoSCAN_ORG!$B$1:$CF$2516,2,FALSE)</f>
        <v>#N/A</v>
      </c>
      <c r="CQ453" t="e">
        <f>VLOOKUP($CM453,AutoSCAN_ORG!$B$1:$CF$2516,3,FALSE)</f>
        <v>#N/A</v>
      </c>
      <c r="CR453" t="e">
        <f>VLOOKUP($CM453,AutoSCAN_ORG!$B$1:$CF$2516,4,FALSE)</f>
        <v>#N/A</v>
      </c>
      <c r="CS453" t="e">
        <f>VLOOKUP($CM453,AutoSCAN_ORG!$B$1:$CF$2516,5,FALSE)</f>
        <v>#N/A</v>
      </c>
      <c r="CT453" t="e">
        <f>VLOOKUP($CM453,AutoSCAN_ORG!$B$1:$CF$2516,6,FALSE)</f>
        <v>#N/A</v>
      </c>
      <c r="CU453" t="e">
        <f>VLOOKUP($CM453,AutoSCAN_ORG!$B$1:$CF$2516,7,FALSE)</f>
        <v>#N/A</v>
      </c>
      <c r="CV453" t="e">
        <f>VLOOKUP($CM453,AutoSCAN_ORG!$B$1:$CF$2516,69,FALSE)</f>
        <v>#N/A</v>
      </c>
      <c r="CW453" t="e">
        <f>VLOOKUP($CM453,AutoSCAN_ORG!$B$1:$CF$2516,70,FALSE)</f>
        <v>#N/A</v>
      </c>
      <c r="CX453" t="e">
        <f>VLOOKUP($CM453,AutoSCAN_ORG!$B$1:$CF$2516,71,FALSE)</f>
        <v>#N/A</v>
      </c>
      <c r="CY453" t="e">
        <f>VLOOKUP($CM453,AutoSCAN_ORG!$B$1:$CF$2516,72,FALSE)</f>
        <v>#N/A</v>
      </c>
      <c r="CZ453" t="e">
        <f>VLOOKUP($CM453,AutoSCAN_ORG!$B$1:$CF$2516,73,FALSE)</f>
        <v>#N/A</v>
      </c>
      <c r="DA453" t="e">
        <f>VLOOKUP($CM453,AutoSCAN_ORG!$B$1:$CF$2516,74,FALSE)</f>
        <v>#N/A</v>
      </c>
      <c r="DB453" t="e">
        <f>VLOOKUP($CM453,AutoSCAN_ORG!$B$1:$CF$2516,75,FALSE)</f>
        <v>#N/A</v>
      </c>
      <c r="DC453" t="e">
        <f>VLOOKUP($CM453,AutoSCAN_ORG!$B$1:$CF$2516,76,FALSE)</f>
        <v>#N/A</v>
      </c>
      <c r="DD453" t="e">
        <f>VLOOKUP($CM453,AutoSCAN_ORG!$B$1:$CF$2516,77,FALSE)</f>
        <v>#N/A</v>
      </c>
      <c r="DE453" t="e">
        <f>VLOOKUP($CM453,AutoSCAN_ORG!$B$1:$CF$2516,78,FALSE)</f>
        <v>#N/A</v>
      </c>
      <c r="DF453" t="e">
        <f>VLOOKUP($CM453,AutoSCAN_ORG!$B$1:$CF$2516,79,FALSE)</f>
        <v>#N/A</v>
      </c>
      <c r="DG453" t="e">
        <f>VLOOKUP($CM453,AutoSCAN_ORG!$B$1:$CF$2516,80,FALSE)</f>
        <v>#N/A</v>
      </c>
      <c r="DH453" t="e">
        <f>VLOOKUP($CM453,AutoSCAN_ORG!$B$1:$CF$2516,81,FALSE)</f>
        <v>#N/A</v>
      </c>
      <c r="DI453" t="e">
        <f>VLOOKUP($CM453,AutoSCAN_ORG!$B$1:$CF$2516,82,FALSE)</f>
        <v>#N/A</v>
      </c>
      <c r="DJ453" t="e">
        <f>VLOOKUP($CM453,AutoSCAN_ORG!$B$1:$CF$2516,83,FALSE)</f>
        <v>#N/A</v>
      </c>
    </row>
    <row r="454" spans="2:114" x14ac:dyDescent="0.35">
      <c r="B454" t="s">
        <v>4670</v>
      </c>
      <c r="C454">
        <v>464</v>
      </c>
      <c r="D454" t="s">
        <v>7778</v>
      </c>
      <c r="E454">
        <v>762</v>
      </c>
      <c r="F454">
        <v>2504.5450000000001</v>
      </c>
      <c r="G454">
        <v>10</v>
      </c>
      <c r="H454" t="s">
        <v>7782</v>
      </c>
      <c r="I454" t="s">
        <v>7773</v>
      </c>
      <c r="J454" t="s">
        <v>5753</v>
      </c>
      <c r="K454">
        <v>12</v>
      </c>
      <c r="L454">
        <v>0.66</v>
      </c>
      <c r="M454">
        <v>6</v>
      </c>
      <c r="N454">
        <v>8</v>
      </c>
      <c r="O454" t="s">
        <v>7938</v>
      </c>
      <c r="R454" t="s">
        <v>7784</v>
      </c>
      <c r="S454" t="s">
        <v>7774</v>
      </c>
      <c r="T454" t="s">
        <v>7240</v>
      </c>
      <c r="U454" t="s">
        <v>7599</v>
      </c>
      <c r="V454" t="s">
        <v>7599</v>
      </c>
      <c r="W454">
        <v>5.56</v>
      </c>
      <c r="X454" t="s">
        <v>7937</v>
      </c>
      <c r="Y454">
        <v>2.1</v>
      </c>
      <c r="Z454" t="s">
        <v>7774</v>
      </c>
      <c r="AA454" t="s">
        <v>7789</v>
      </c>
      <c r="AB454" t="s">
        <v>7774</v>
      </c>
      <c r="AF454" t="s">
        <v>5678</v>
      </c>
      <c r="AG454">
        <v>42.762065909999997</v>
      </c>
      <c r="AH454">
        <v>-82.037839520000006</v>
      </c>
      <c r="AI454">
        <v>201.5</v>
      </c>
      <c r="AJ454">
        <v>290</v>
      </c>
      <c r="AL454">
        <v>15</v>
      </c>
      <c r="AM454">
        <v>986</v>
      </c>
      <c r="AN454">
        <v>2.2429999999999999</v>
      </c>
      <c r="AO454">
        <v>-399.15800000000002</v>
      </c>
      <c r="AP454">
        <v>2118</v>
      </c>
      <c r="AQ454">
        <v>2118</v>
      </c>
      <c r="AT454">
        <v>1.24</v>
      </c>
      <c r="AU454">
        <v>1.24</v>
      </c>
      <c r="AW454">
        <v>2.15</v>
      </c>
      <c r="AX454">
        <v>2.15</v>
      </c>
      <c r="BD454">
        <v>0.66</v>
      </c>
      <c r="BE454">
        <v>6</v>
      </c>
      <c r="BF454" t="s">
        <v>1864</v>
      </c>
      <c r="BG454" t="s">
        <v>4670</v>
      </c>
      <c r="BH454">
        <v>464</v>
      </c>
      <c r="BI454" t="s">
        <v>5753</v>
      </c>
      <c r="BJ454" t="s">
        <v>7773</v>
      </c>
      <c r="BK454">
        <v>464</v>
      </c>
      <c r="BL454">
        <v>2690</v>
      </c>
      <c r="BS454">
        <v>13</v>
      </c>
      <c r="BT454">
        <v>0.65</v>
      </c>
      <c r="BU454">
        <v>0.57999999999999996</v>
      </c>
      <c r="BV454">
        <v>0.57999999999999996</v>
      </c>
      <c r="BW454">
        <v>42.762065909999997</v>
      </c>
      <c r="BX454">
        <v>-82.037839520000006</v>
      </c>
      <c r="BY454">
        <v>4734915.3830000004</v>
      </c>
      <c r="BZ454">
        <v>201.505</v>
      </c>
      <c r="CA454">
        <v>235</v>
      </c>
      <c r="CB454" t="s">
        <v>7410</v>
      </c>
      <c r="CC454">
        <v>7</v>
      </c>
      <c r="CD454">
        <v>10</v>
      </c>
      <c r="CE454">
        <v>12</v>
      </c>
      <c r="CF454">
        <v>12</v>
      </c>
      <c r="CG454" t="s">
        <v>5677</v>
      </c>
      <c r="CH454">
        <v>414</v>
      </c>
      <c r="CI454" t="s">
        <v>3290</v>
      </c>
      <c r="CJ454" t="s">
        <v>7332</v>
      </c>
      <c r="CK454">
        <v>5.56</v>
      </c>
      <c r="CL454">
        <v>2.1</v>
      </c>
      <c r="CM454" t="s">
        <v>4670</v>
      </c>
      <c r="CO454" t="str">
        <f>VLOOKUP(CM454,AutoSCAN_ORG!B464:CF2979,1,FALSE)</f>
        <v>AS00-0001384</v>
      </c>
      <c r="CP454">
        <f>VLOOKUP($CM454,AutoSCAN_ORG!$B$1:$CF$2516,2,FALSE)</f>
        <v>2504.5419999999999</v>
      </c>
      <c r="CQ454">
        <f>VLOOKUP($CM454,AutoSCAN_ORG!$B$1:$CF$2516,3,FALSE)</f>
        <v>8.15</v>
      </c>
      <c r="CR454">
        <f>VLOOKUP($CM454,AutoSCAN_ORG!$B$1:$CF$2516,4,FALSE)</f>
        <v>120.622</v>
      </c>
      <c r="CS454">
        <f>VLOOKUP($CM454,AutoSCAN_ORG!$B$1:$CF$2516,5,FALSE)</f>
        <v>6.2949999999999999</v>
      </c>
      <c r="CT454" t="str">
        <f>VLOOKUP($CM454,AutoSCAN_ORG!$B$1:$CF$2516,6,FALSE)</f>
        <v>MELO-CORR</v>
      </c>
      <c r="CU454">
        <f>VLOOKUP($CM454,AutoSCAN_ORG!$B$1:$CF$2516,7,FALSE)</f>
        <v>0</v>
      </c>
      <c r="CV454">
        <f>VLOOKUP($CM454,AutoSCAN_ORG!$B$1:$CF$2516,69,FALSE)</f>
        <v>0</v>
      </c>
      <c r="CW454">
        <f>VLOOKUP($CM454,AutoSCAN_ORG!$B$1:$CF$2516,70,FALSE)</f>
        <v>0</v>
      </c>
      <c r="CX454" t="str">
        <f>VLOOKUP($CM454,AutoSCAN_ORG!$B$1:$CF$2516,71,FALSE)</f>
        <v>Y</v>
      </c>
      <c r="CZ454">
        <f>VLOOKUP($CM454,AutoSCAN_ORG!$B$1:$CF$2516,73,FALSE)</f>
        <v>0</v>
      </c>
      <c r="DA454">
        <f>VLOOKUP($CM454,AutoSCAN_ORG!$B$1:$CF$2516,74,FALSE)</f>
        <v>0</v>
      </c>
      <c r="DB454">
        <f>VLOOKUP($CM454,AutoSCAN_ORG!$B$1:$CF$2516,75,FALSE)</f>
        <v>0</v>
      </c>
      <c r="DC454">
        <f>VLOOKUP($CM454,AutoSCAN_ORG!$B$1:$CF$2516,76,FALSE)</f>
        <v>0</v>
      </c>
      <c r="DD454">
        <f>VLOOKUP($CM454,AutoSCAN_ORG!$B$1:$CF$2516,77,FALSE)</f>
        <v>0</v>
      </c>
      <c r="DF454">
        <f>VLOOKUP($CM454,AutoSCAN_ORG!$B$1:$CF$2516,79,FALSE)</f>
        <v>11.96</v>
      </c>
      <c r="DG454">
        <f>VLOOKUP($CM454,AutoSCAN_ORG!$B$1:$CF$2516,80,FALSE)</f>
        <v>11.96</v>
      </c>
      <c r="DH454">
        <f>VLOOKUP($CM454,AutoSCAN_ORG!$B$1:$CF$2516,81,FALSE)</f>
        <v>2.1000000000000001E-2</v>
      </c>
      <c r="DI454">
        <f>VLOOKUP($CM454,AutoSCAN_ORG!$B$1:$CF$2516,82,FALSE)</f>
        <v>2.9000000000000001E-2</v>
      </c>
      <c r="DJ454">
        <f>VLOOKUP($CM454,AutoSCAN_ORG!$B$1:$CF$2516,83,FALSE)</f>
        <v>0.76800000000000002</v>
      </c>
    </row>
    <row r="455" spans="2:114" x14ac:dyDescent="0.35">
      <c r="B455" t="s">
        <v>4716</v>
      </c>
      <c r="C455">
        <v>465</v>
      </c>
      <c r="D455" t="s">
        <v>7778</v>
      </c>
      <c r="E455">
        <v>775</v>
      </c>
      <c r="F455">
        <v>2556.3989999999999</v>
      </c>
      <c r="G455">
        <v>10</v>
      </c>
      <c r="H455" t="s">
        <v>7782</v>
      </c>
      <c r="I455" t="s">
        <v>7773</v>
      </c>
      <c r="J455" t="s">
        <v>7797</v>
      </c>
      <c r="K455">
        <v>14</v>
      </c>
      <c r="L455">
        <v>0.8</v>
      </c>
      <c r="M455">
        <v>9</v>
      </c>
      <c r="N455">
        <v>8</v>
      </c>
      <c r="O455" t="s">
        <v>7691</v>
      </c>
      <c r="R455" t="s">
        <v>7805</v>
      </c>
      <c r="S455" t="s">
        <v>7774</v>
      </c>
      <c r="T455" t="s">
        <v>7241</v>
      </c>
      <c r="U455" t="s">
        <v>7630</v>
      </c>
      <c r="V455" t="s">
        <v>7630</v>
      </c>
      <c r="W455">
        <v>5.56</v>
      </c>
      <c r="X455" t="s">
        <v>7939</v>
      </c>
      <c r="Y455">
        <v>1.9</v>
      </c>
      <c r="Z455" t="s">
        <v>7774</v>
      </c>
      <c r="AA455" t="s">
        <v>7789</v>
      </c>
      <c r="AB455" t="s">
        <v>7774</v>
      </c>
      <c r="AF455" t="s">
        <v>5762</v>
      </c>
      <c r="AG455">
        <v>42.761659389999998</v>
      </c>
      <c r="AH455">
        <v>-82.037634550000007</v>
      </c>
      <c r="AI455">
        <v>201.7</v>
      </c>
      <c r="AJ455">
        <v>290</v>
      </c>
      <c r="AL455">
        <v>15</v>
      </c>
      <c r="AM455">
        <v>986</v>
      </c>
      <c r="AN455">
        <v>9.4960000000000004</v>
      </c>
      <c r="AO455">
        <v>-328.79300000000001</v>
      </c>
      <c r="AP455">
        <v>2114</v>
      </c>
      <c r="AQ455">
        <v>2115</v>
      </c>
      <c r="AT455">
        <v>1.24</v>
      </c>
      <c r="AU455">
        <v>1.23</v>
      </c>
      <c r="AW455">
        <v>2.14</v>
      </c>
      <c r="AX455">
        <v>2.14</v>
      </c>
      <c r="BD455">
        <v>0.8</v>
      </c>
      <c r="BE455">
        <v>9</v>
      </c>
      <c r="BF455" t="s">
        <v>1910</v>
      </c>
      <c r="BG455" t="s">
        <v>4716</v>
      </c>
      <c r="BH455">
        <v>465</v>
      </c>
      <c r="BI455" t="s">
        <v>7797</v>
      </c>
      <c r="BJ455" t="s">
        <v>7773</v>
      </c>
      <c r="BK455">
        <v>465</v>
      </c>
      <c r="BL455">
        <v>2780</v>
      </c>
      <c r="BS455">
        <v>13</v>
      </c>
      <c r="BT455">
        <v>0.66</v>
      </c>
      <c r="BU455">
        <v>0.57999999999999996</v>
      </c>
      <c r="BV455">
        <v>0.57999999999999996</v>
      </c>
      <c r="BW455">
        <v>42.761659389999998</v>
      </c>
      <c r="BX455">
        <v>-82.037634550000007</v>
      </c>
      <c r="BY455">
        <v>4734870.034</v>
      </c>
      <c r="BZ455">
        <v>201.72499999999999</v>
      </c>
      <c r="CA455">
        <v>226.1</v>
      </c>
      <c r="CB455" t="s">
        <v>8708</v>
      </c>
      <c r="CC455">
        <v>7</v>
      </c>
      <c r="CD455">
        <v>10</v>
      </c>
      <c r="CE455">
        <v>12</v>
      </c>
      <c r="CF455">
        <v>12</v>
      </c>
      <c r="CG455" t="s">
        <v>5752</v>
      </c>
      <c r="CH455">
        <v>414</v>
      </c>
      <c r="CI455" t="s">
        <v>3339</v>
      </c>
      <c r="CJ455" t="s">
        <v>8652</v>
      </c>
      <c r="CK455">
        <v>5.56</v>
      </c>
      <c r="CL455">
        <v>1.9</v>
      </c>
      <c r="CM455" t="s">
        <v>4716</v>
      </c>
      <c r="CO455" t="str">
        <f>VLOOKUP(CM455,AutoSCAN_ORG!B465:CF2980,1,FALSE)</f>
        <v>AS00-0001414</v>
      </c>
      <c r="CP455">
        <f>VLOOKUP($CM455,AutoSCAN_ORG!$B$1:$CF$2516,2,FALSE)</f>
        <v>2556.395</v>
      </c>
      <c r="CQ455">
        <f>VLOOKUP($CM455,AutoSCAN_ORG!$B$1:$CF$2516,3,FALSE)</f>
        <v>10.016999999999999</v>
      </c>
      <c r="CR455">
        <f>VLOOKUP($CM455,AutoSCAN_ORG!$B$1:$CF$2516,4,FALSE)</f>
        <v>128.74100000000001</v>
      </c>
      <c r="CS455">
        <f>VLOOKUP($CM455,AutoSCAN_ORG!$B$1:$CF$2516,5,FALSE)</f>
        <v>8.7739999999999991</v>
      </c>
      <c r="CT455" t="str">
        <f>VLOOKUP($CM455,AutoSCAN_ORG!$B$1:$CF$2516,6,FALSE)</f>
        <v>MELO-MIFE</v>
      </c>
      <c r="CU455">
        <f>VLOOKUP($CM455,AutoSCAN_ORG!$B$1:$CF$2516,7,FALSE)</f>
        <v>0</v>
      </c>
      <c r="CV455">
        <f>VLOOKUP($CM455,AutoSCAN_ORG!$B$1:$CF$2516,69,FALSE)</f>
        <v>0</v>
      </c>
      <c r="CW455">
        <f>VLOOKUP($CM455,AutoSCAN_ORG!$B$1:$CF$2516,70,FALSE)</f>
        <v>0</v>
      </c>
      <c r="CX455" t="str">
        <f>VLOOKUP($CM455,AutoSCAN_ORG!$B$1:$CF$2516,71,FALSE)</f>
        <v>Y</v>
      </c>
      <c r="CZ455">
        <f>VLOOKUP($CM455,AutoSCAN_ORG!$B$1:$CF$2516,73,FALSE)</f>
        <v>0</v>
      </c>
      <c r="DA455">
        <f>VLOOKUP($CM455,AutoSCAN_ORG!$B$1:$CF$2516,74,FALSE)</f>
        <v>0</v>
      </c>
      <c r="DB455">
        <f>VLOOKUP($CM455,AutoSCAN_ORG!$B$1:$CF$2516,75,FALSE)</f>
        <v>0</v>
      </c>
      <c r="DC455">
        <f>VLOOKUP($CM455,AutoSCAN_ORG!$B$1:$CF$2516,76,FALSE)</f>
        <v>0</v>
      </c>
      <c r="DD455">
        <f>VLOOKUP($CM455,AutoSCAN_ORG!$B$1:$CF$2516,77,FALSE)</f>
        <v>0</v>
      </c>
      <c r="DF455">
        <f>VLOOKUP($CM455,AutoSCAN_ORG!$B$1:$CF$2516,79,FALSE)</f>
        <v>14.46</v>
      </c>
      <c r="DG455">
        <f>VLOOKUP($CM455,AutoSCAN_ORG!$B$1:$CF$2516,80,FALSE)</f>
        <v>14.46</v>
      </c>
      <c r="DH455">
        <f>VLOOKUP($CM455,AutoSCAN_ORG!$B$1:$CF$2516,81,FALSE)</f>
        <v>0.01</v>
      </c>
      <c r="DI455">
        <f>VLOOKUP($CM455,AutoSCAN_ORG!$B$1:$CF$2516,82,FALSE)</f>
        <v>2.3E-2</v>
      </c>
      <c r="DJ455">
        <f>VLOOKUP($CM455,AutoSCAN_ORG!$B$1:$CF$2516,83,FALSE)</f>
        <v>0.36799999999999999</v>
      </c>
    </row>
    <row r="456" spans="2:114" x14ac:dyDescent="0.35">
      <c r="B456" t="s">
        <v>4725</v>
      </c>
      <c r="C456">
        <v>468</v>
      </c>
      <c r="D456" t="s">
        <v>7778</v>
      </c>
      <c r="E456">
        <v>780</v>
      </c>
      <c r="F456">
        <v>2570.9569999999999</v>
      </c>
      <c r="G456">
        <v>10</v>
      </c>
      <c r="H456" t="s">
        <v>7782</v>
      </c>
      <c r="I456" t="s">
        <v>7773</v>
      </c>
      <c r="J456" t="s">
        <v>7797</v>
      </c>
      <c r="K456">
        <v>13</v>
      </c>
      <c r="L456">
        <v>0.72</v>
      </c>
      <c r="M456">
        <v>6</v>
      </c>
      <c r="N456">
        <v>7</v>
      </c>
      <c r="O456" t="s">
        <v>7534</v>
      </c>
      <c r="R456" t="s">
        <v>7784</v>
      </c>
      <c r="S456" t="s">
        <v>7774</v>
      </c>
      <c r="T456" t="s">
        <v>7243</v>
      </c>
      <c r="U456" t="s">
        <v>7632</v>
      </c>
      <c r="V456" t="s">
        <v>7632</v>
      </c>
      <c r="W456">
        <v>5.56</v>
      </c>
      <c r="X456" t="s">
        <v>7940</v>
      </c>
      <c r="Y456">
        <v>1.8</v>
      </c>
      <c r="Z456" t="s">
        <v>7774</v>
      </c>
      <c r="AA456" t="s">
        <v>7789</v>
      </c>
      <c r="AB456" t="s">
        <v>7774</v>
      </c>
      <c r="AF456" t="s">
        <v>5762</v>
      </c>
      <c r="AG456">
        <v>42.761527379999997</v>
      </c>
      <c r="AH456">
        <v>-82.037640620000005</v>
      </c>
      <c r="AI456">
        <v>201.6</v>
      </c>
      <c r="AJ456">
        <v>290</v>
      </c>
      <c r="AL456">
        <v>15</v>
      </c>
      <c r="AM456">
        <v>986</v>
      </c>
      <c r="AN456">
        <v>3.5539999999999998</v>
      </c>
      <c r="AO456">
        <v>416.77699999999999</v>
      </c>
      <c r="AP456">
        <v>2118</v>
      </c>
      <c r="AQ456">
        <v>2118</v>
      </c>
      <c r="AT456">
        <v>1.24</v>
      </c>
      <c r="AU456">
        <v>1.24</v>
      </c>
      <c r="AW456">
        <v>2.15</v>
      </c>
      <c r="AX456">
        <v>2.15</v>
      </c>
      <c r="BD456">
        <v>0.72</v>
      </c>
      <c r="BE456">
        <v>6</v>
      </c>
      <c r="BF456" t="s">
        <v>1917</v>
      </c>
      <c r="BG456" t="s">
        <v>4725</v>
      </c>
      <c r="BH456">
        <v>468</v>
      </c>
      <c r="BI456" t="s">
        <v>7797</v>
      </c>
      <c r="BJ456" t="s">
        <v>7773</v>
      </c>
      <c r="BK456">
        <v>468</v>
      </c>
      <c r="BL456">
        <v>2800</v>
      </c>
      <c r="BS456">
        <v>13</v>
      </c>
      <c r="BT456">
        <v>0.65</v>
      </c>
      <c r="BU456">
        <v>0.57999999999999996</v>
      </c>
      <c r="BV456">
        <v>0.57999999999999996</v>
      </c>
      <c r="BW456">
        <v>42.761527379999997</v>
      </c>
      <c r="BX456">
        <v>-82.037640620000005</v>
      </c>
      <c r="BY456">
        <v>4734855.3810000001</v>
      </c>
      <c r="BZ456">
        <v>201.63499999999999</v>
      </c>
      <c r="CA456">
        <v>127.1</v>
      </c>
      <c r="CB456" t="s">
        <v>7633</v>
      </c>
      <c r="CC456">
        <v>7</v>
      </c>
      <c r="CD456">
        <v>10</v>
      </c>
      <c r="CE456">
        <v>12</v>
      </c>
      <c r="CF456">
        <v>12</v>
      </c>
      <c r="CG456" t="s">
        <v>5677</v>
      </c>
      <c r="CH456">
        <v>414</v>
      </c>
      <c r="CI456" t="s">
        <v>3339</v>
      </c>
      <c r="CJ456" t="s">
        <v>8652</v>
      </c>
      <c r="CK456">
        <v>5.56</v>
      </c>
      <c r="CL456">
        <v>1.8</v>
      </c>
      <c r="CM456" t="s">
        <v>4725</v>
      </c>
      <c r="CO456" t="str">
        <f>VLOOKUP(CM456,AutoSCAN_ORG!B468:CF2983,1,FALSE)</f>
        <v>AS00-0001417</v>
      </c>
      <c r="CP456">
        <f>VLOOKUP($CM456,AutoSCAN_ORG!$B$1:$CF$2516,2,FALSE)</f>
        <v>2570.9540000000002</v>
      </c>
      <c r="CQ456">
        <f>VLOOKUP($CM456,AutoSCAN_ORG!$B$1:$CF$2516,3,FALSE)</f>
        <v>8</v>
      </c>
      <c r="CR456">
        <f>VLOOKUP($CM456,AutoSCAN_ORG!$B$1:$CF$2516,4,FALSE)</f>
        <v>229.27799999999999</v>
      </c>
      <c r="CS456">
        <f>VLOOKUP($CM456,AutoSCAN_ORG!$B$1:$CF$2516,5,FALSE)</f>
        <v>6.2949999999999999</v>
      </c>
      <c r="CT456" t="str">
        <f>VLOOKUP($CM456,AutoSCAN_ORG!$B$1:$CF$2516,6,FALSE)</f>
        <v>MELO-MIFE</v>
      </c>
      <c r="CU456">
        <f>VLOOKUP($CM456,AutoSCAN_ORG!$B$1:$CF$2516,7,FALSE)</f>
        <v>0</v>
      </c>
      <c r="CV456">
        <f>VLOOKUP($CM456,AutoSCAN_ORG!$B$1:$CF$2516,69,FALSE)</f>
        <v>0</v>
      </c>
      <c r="CW456">
        <f>VLOOKUP($CM456,AutoSCAN_ORG!$B$1:$CF$2516,70,FALSE)</f>
        <v>0</v>
      </c>
      <c r="CX456" t="str">
        <f>VLOOKUP($CM456,AutoSCAN_ORG!$B$1:$CF$2516,71,FALSE)</f>
        <v>Y</v>
      </c>
      <c r="CZ456">
        <f>VLOOKUP($CM456,AutoSCAN_ORG!$B$1:$CF$2516,73,FALSE)</f>
        <v>0</v>
      </c>
      <c r="DA456">
        <f>VLOOKUP($CM456,AutoSCAN_ORG!$B$1:$CF$2516,74,FALSE)</f>
        <v>0</v>
      </c>
      <c r="DB456">
        <f>VLOOKUP($CM456,AutoSCAN_ORG!$B$1:$CF$2516,75,FALSE)</f>
        <v>0</v>
      </c>
      <c r="DC456">
        <f>VLOOKUP($CM456,AutoSCAN_ORG!$B$1:$CF$2516,76,FALSE)</f>
        <v>0</v>
      </c>
      <c r="DD456">
        <f>VLOOKUP($CM456,AutoSCAN_ORG!$B$1:$CF$2516,77,FALSE)</f>
        <v>0</v>
      </c>
      <c r="DF456">
        <f>VLOOKUP($CM456,AutoSCAN_ORG!$B$1:$CF$2516,79,FALSE)</f>
        <v>13.03</v>
      </c>
      <c r="DG456">
        <f>VLOOKUP($CM456,AutoSCAN_ORG!$B$1:$CF$2516,80,FALSE)</f>
        <v>13.03</v>
      </c>
      <c r="DH456">
        <f>VLOOKUP($CM456,AutoSCAN_ORG!$B$1:$CF$2516,81,FALSE)</f>
        <v>2.5999999999999999E-2</v>
      </c>
      <c r="DI456">
        <f>VLOOKUP($CM456,AutoSCAN_ORG!$B$1:$CF$2516,82,FALSE)</f>
        <v>4.8000000000000001E-2</v>
      </c>
      <c r="DJ456">
        <f>VLOOKUP($CM456,AutoSCAN_ORG!$B$1:$CF$2516,83,FALSE)</f>
        <v>0.48</v>
      </c>
    </row>
    <row r="457" spans="2:114" x14ac:dyDescent="0.35">
      <c r="B457" t="s">
        <v>4728</v>
      </c>
      <c r="C457">
        <v>469</v>
      </c>
      <c r="D457" t="s">
        <v>7778</v>
      </c>
      <c r="E457">
        <v>781</v>
      </c>
      <c r="F457">
        <v>2575.3580000000002</v>
      </c>
      <c r="G457">
        <v>10</v>
      </c>
      <c r="H457" t="s">
        <v>7782</v>
      </c>
      <c r="I457" t="s">
        <v>7773</v>
      </c>
      <c r="J457" t="s">
        <v>5753</v>
      </c>
      <c r="K457">
        <v>16</v>
      </c>
      <c r="L457">
        <v>0.89</v>
      </c>
      <c r="M457">
        <v>8</v>
      </c>
      <c r="N457">
        <v>11</v>
      </c>
      <c r="O457" t="s">
        <v>7941</v>
      </c>
      <c r="R457" t="s">
        <v>7805</v>
      </c>
      <c r="S457" t="s">
        <v>7774</v>
      </c>
      <c r="T457" t="s">
        <v>7243</v>
      </c>
      <c r="U457" t="s">
        <v>7632</v>
      </c>
      <c r="V457" t="s">
        <v>7632</v>
      </c>
      <c r="W457">
        <v>5.56</v>
      </c>
      <c r="X457" t="s">
        <v>7940</v>
      </c>
      <c r="Y457">
        <v>1.9</v>
      </c>
      <c r="Z457" t="s">
        <v>7774</v>
      </c>
      <c r="AA457" t="s">
        <v>7786</v>
      </c>
      <c r="AB457" t="s">
        <v>7774</v>
      </c>
      <c r="AC457">
        <v>10</v>
      </c>
      <c r="AD457">
        <v>10</v>
      </c>
      <c r="AE457">
        <v>15</v>
      </c>
      <c r="AF457" t="s">
        <v>5683</v>
      </c>
      <c r="AG457">
        <v>42.761487469999999</v>
      </c>
      <c r="AH457">
        <v>-82.03764194</v>
      </c>
      <c r="AI457">
        <v>201.6</v>
      </c>
      <c r="AJ457">
        <v>290</v>
      </c>
      <c r="AL457">
        <v>15</v>
      </c>
      <c r="AM457">
        <v>986</v>
      </c>
      <c r="AN457">
        <v>7.9539999999999997</v>
      </c>
      <c r="AO457">
        <v>-119.95699999999999</v>
      </c>
      <c r="AP457">
        <v>2115</v>
      </c>
      <c r="AQ457">
        <v>2115</v>
      </c>
      <c r="AT457">
        <v>1.24</v>
      </c>
      <c r="AU457">
        <v>1.23</v>
      </c>
      <c r="AW457">
        <v>2.14</v>
      </c>
      <c r="AX457">
        <v>2.14</v>
      </c>
      <c r="BD457">
        <v>0.89</v>
      </c>
      <c r="BE457">
        <v>8</v>
      </c>
      <c r="BF457" t="s">
        <v>1919</v>
      </c>
      <c r="BG457" t="s">
        <v>4728</v>
      </c>
      <c r="BH457">
        <v>469</v>
      </c>
      <c r="BI457" t="s">
        <v>5753</v>
      </c>
      <c r="BJ457" t="s">
        <v>7773</v>
      </c>
      <c r="BK457">
        <v>469</v>
      </c>
      <c r="BL457">
        <v>2800</v>
      </c>
      <c r="BS457">
        <v>13</v>
      </c>
      <c r="BT457">
        <v>0.66</v>
      </c>
      <c r="BU457">
        <v>0.57999999999999996</v>
      </c>
      <c r="BV457">
        <v>0.57999999999999996</v>
      </c>
      <c r="BW457">
        <v>42.761487469999999</v>
      </c>
      <c r="BX457">
        <v>-82.03764194</v>
      </c>
      <c r="BY457">
        <v>4734850.9510000004</v>
      </c>
      <c r="BZ457">
        <v>201.64400000000001</v>
      </c>
      <c r="CA457">
        <v>355.3</v>
      </c>
      <c r="CB457" t="s">
        <v>8711</v>
      </c>
      <c r="CC457">
        <v>7</v>
      </c>
      <c r="CD457">
        <v>10</v>
      </c>
      <c r="CE457">
        <v>12</v>
      </c>
      <c r="CF457">
        <v>12</v>
      </c>
      <c r="CG457" t="s">
        <v>5752</v>
      </c>
      <c r="CH457">
        <v>414</v>
      </c>
      <c r="CI457" t="s">
        <v>3290</v>
      </c>
      <c r="CJ457" t="s">
        <v>7332</v>
      </c>
      <c r="CK457">
        <v>5.56</v>
      </c>
      <c r="CL457">
        <v>1.9</v>
      </c>
      <c r="CM457" t="s">
        <v>4728</v>
      </c>
      <c r="CO457" t="str">
        <f>VLOOKUP(CM457,AutoSCAN_ORG!B469:CF2984,1,FALSE)</f>
        <v>AS00-0001418</v>
      </c>
      <c r="CP457">
        <f>VLOOKUP($CM457,AutoSCAN_ORG!$B$1:$CF$2516,2,FALSE)</f>
        <v>2575.3560000000002</v>
      </c>
      <c r="CQ457">
        <f>VLOOKUP($CM457,AutoSCAN_ORG!$B$1:$CF$2516,3,FALSE)</f>
        <v>9.11</v>
      </c>
      <c r="CR457">
        <f>VLOOKUP($CM457,AutoSCAN_ORG!$B$1:$CF$2516,4,FALSE)</f>
        <v>1.3049999999999999</v>
      </c>
      <c r="CS457">
        <f>VLOOKUP($CM457,AutoSCAN_ORG!$B$1:$CF$2516,5,FALSE)</f>
        <v>6.2949999999999999</v>
      </c>
      <c r="CT457" t="str">
        <f>VLOOKUP($CM457,AutoSCAN_ORG!$B$1:$CF$2516,6,FALSE)</f>
        <v>MELO-CORR</v>
      </c>
      <c r="CU457">
        <f>VLOOKUP($CM457,AutoSCAN_ORG!$B$1:$CF$2516,7,FALSE)</f>
        <v>0</v>
      </c>
      <c r="CV457" t="str">
        <f>VLOOKUP($CM457,AutoSCAN_ORG!$B$1:$CF$2516,69,FALSE)</f>
        <v>change to ext corr</v>
      </c>
      <c r="CW457">
        <f>VLOOKUP($CM457,AutoSCAN_ORG!$B$1:$CF$2516,70,FALSE)</f>
        <v>0</v>
      </c>
      <c r="CX457" t="str">
        <f>VLOOKUP($CM457,AutoSCAN_ORG!$B$1:$CF$2516,71,FALSE)</f>
        <v>Y</v>
      </c>
      <c r="CZ457">
        <f>VLOOKUP($CM457,AutoSCAN_ORG!$B$1:$CF$2516,73,FALSE)</f>
        <v>0</v>
      </c>
      <c r="DA457">
        <f>VLOOKUP($CM457,AutoSCAN_ORG!$B$1:$CF$2516,74,FALSE)</f>
        <v>0</v>
      </c>
      <c r="DB457">
        <f>VLOOKUP($CM457,AutoSCAN_ORG!$B$1:$CF$2516,75,FALSE)</f>
        <v>0</v>
      </c>
      <c r="DC457">
        <f>VLOOKUP($CM457,AutoSCAN_ORG!$B$1:$CF$2516,76,FALSE)</f>
        <v>0</v>
      </c>
      <c r="DD457" t="str">
        <f>VLOOKUP($CM457,AutoSCAN_ORG!$B$1:$CF$2516,77,FALSE)</f>
        <v>conf.class</v>
      </c>
      <c r="DF457">
        <f>VLOOKUP($CM457,AutoSCAN_ORG!$B$1:$CF$2516,79,FALSE)</f>
        <v>15.96</v>
      </c>
      <c r="DG457">
        <f>VLOOKUP($CM457,AutoSCAN_ORG!$B$1:$CF$2516,80,FALSE)</f>
        <v>15.96</v>
      </c>
      <c r="DH457">
        <f>VLOOKUP($CM457,AutoSCAN_ORG!$B$1:$CF$2516,81,FALSE)</f>
        <v>5.8999999999999997E-2</v>
      </c>
      <c r="DI457">
        <f>VLOOKUP($CM457,AutoSCAN_ORG!$B$1:$CF$2516,82,FALSE)</f>
        <v>7.9000000000000001E-2</v>
      </c>
      <c r="DJ457">
        <f>VLOOKUP($CM457,AutoSCAN_ORG!$B$1:$CF$2516,83,FALSE)</f>
        <v>0.72699999999999998</v>
      </c>
    </row>
    <row r="458" spans="2:114" x14ac:dyDescent="0.35">
      <c r="B458" t="s">
        <v>4731</v>
      </c>
      <c r="C458">
        <v>470</v>
      </c>
      <c r="D458" t="s">
        <v>7778</v>
      </c>
      <c r="E458">
        <v>783</v>
      </c>
      <c r="F458">
        <v>2579.886</v>
      </c>
      <c r="G458">
        <v>10</v>
      </c>
      <c r="H458" t="s">
        <v>7782</v>
      </c>
      <c r="I458" t="s">
        <v>7773</v>
      </c>
      <c r="J458" t="s">
        <v>5753</v>
      </c>
      <c r="K458">
        <v>15</v>
      </c>
      <c r="L458">
        <v>0.81</v>
      </c>
      <c r="M458">
        <v>6</v>
      </c>
      <c r="N458">
        <v>9</v>
      </c>
      <c r="O458" t="s">
        <v>7396</v>
      </c>
      <c r="R458" t="s">
        <v>7805</v>
      </c>
      <c r="S458" t="s">
        <v>7774</v>
      </c>
      <c r="T458" t="s">
        <v>7244</v>
      </c>
      <c r="U458" t="s">
        <v>7456</v>
      </c>
      <c r="V458" t="s">
        <v>7456</v>
      </c>
      <c r="W458">
        <v>5.56</v>
      </c>
      <c r="X458" t="s">
        <v>7942</v>
      </c>
      <c r="Y458">
        <v>1.9</v>
      </c>
      <c r="Z458" t="s">
        <v>7774</v>
      </c>
      <c r="AA458" t="s">
        <v>7789</v>
      </c>
      <c r="AB458" t="s">
        <v>7774</v>
      </c>
      <c r="AF458" t="s">
        <v>5678</v>
      </c>
      <c r="AG458">
        <v>42.761446380000002</v>
      </c>
      <c r="AH458">
        <v>-82.037643099999997</v>
      </c>
      <c r="AI458">
        <v>201.7</v>
      </c>
      <c r="AJ458">
        <v>290</v>
      </c>
      <c r="AL458">
        <v>15</v>
      </c>
      <c r="AM458">
        <v>986</v>
      </c>
      <c r="AN458">
        <v>1.3839999999999999</v>
      </c>
      <c r="AO458">
        <v>-204.38200000000001</v>
      </c>
      <c r="AP458">
        <v>2117</v>
      </c>
      <c r="AQ458">
        <v>2118</v>
      </c>
      <c r="AT458">
        <v>1.24</v>
      </c>
      <c r="AU458">
        <v>1.24</v>
      </c>
      <c r="AW458">
        <v>2.15</v>
      </c>
      <c r="AX458">
        <v>2.15</v>
      </c>
      <c r="BD458">
        <v>0.81</v>
      </c>
      <c r="BE458">
        <v>6</v>
      </c>
      <c r="BF458" t="s">
        <v>1921</v>
      </c>
      <c r="BG458" t="s">
        <v>4731</v>
      </c>
      <c r="BH458">
        <v>470</v>
      </c>
      <c r="BI458" t="s">
        <v>5753</v>
      </c>
      <c r="BJ458" t="s">
        <v>7773</v>
      </c>
      <c r="BK458">
        <v>470</v>
      </c>
      <c r="BL458">
        <v>2810</v>
      </c>
      <c r="BS458">
        <v>13</v>
      </c>
      <c r="BT458">
        <v>0.65</v>
      </c>
      <c r="BU458">
        <v>0.57999999999999996</v>
      </c>
      <c r="BV458">
        <v>0.57999999999999996</v>
      </c>
      <c r="BW458">
        <v>42.761446380000002</v>
      </c>
      <c r="BX458">
        <v>-82.037643099999997</v>
      </c>
      <c r="BY458">
        <v>4734846.3899999997</v>
      </c>
      <c r="BZ458">
        <v>201.666</v>
      </c>
      <c r="CA458">
        <v>311</v>
      </c>
      <c r="CB458" t="s">
        <v>7584</v>
      </c>
      <c r="CC458">
        <v>7</v>
      </c>
      <c r="CD458">
        <v>10</v>
      </c>
      <c r="CE458">
        <v>12</v>
      </c>
      <c r="CF458">
        <v>12</v>
      </c>
      <c r="CG458" t="s">
        <v>5752</v>
      </c>
      <c r="CH458">
        <v>414</v>
      </c>
      <c r="CI458" t="s">
        <v>3290</v>
      </c>
      <c r="CJ458" t="s">
        <v>7332</v>
      </c>
      <c r="CK458">
        <v>5.56</v>
      </c>
      <c r="CL458">
        <v>1.9</v>
      </c>
      <c r="CM458" t="s">
        <v>4731</v>
      </c>
      <c r="CO458" t="str">
        <f>VLOOKUP(CM458,AutoSCAN_ORG!B470:CF2985,1,FALSE)</f>
        <v>AS00-0001419</v>
      </c>
      <c r="CP458">
        <f>VLOOKUP($CM458,AutoSCAN_ORG!$B$1:$CF$2516,2,FALSE)</f>
        <v>2579.884</v>
      </c>
      <c r="CQ458">
        <f>VLOOKUP($CM458,AutoSCAN_ORG!$B$1:$CF$2516,3,FALSE)</f>
        <v>8.359</v>
      </c>
      <c r="CR458">
        <f>VLOOKUP($CM458,AutoSCAN_ORG!$B$1:$CF$2516,4,FALSE)</f>
        <v>43.683</v>
      </c>
      <c r="CS458">
        <f>VLOOKUP($CM458,AutoSCAN_ORG!$B$1:$CF$2516,5,FALSE)</f>
        <v>6.2949999999999999</v>
      </c>
      <c r="CT458" t="str">
        <f>VLOOKUP($CM458,AutoSCAN_ORG!$B$1:$CF$2516,6,FALSE)</f>
        <v>MELO-CORR</v>
      </c>
      <c r="CU458">
        <f>VLOOKUP($CM458,AutoSCAN_ORG!$B$1:$CF$2516,7,FALSE)</f>
        <v>0</v>
      </c>
      <c r="CV458" t="str">
        <f>VLOOKUP($CM458,AutoSCAN_ORG!$B$1:$CF$2516,69,FALSE)</f>
        <v>change to ext corr</v>
      </c>
      <c r="CW458">
        <f>VLOOKUP($CM458,AutoSCAN_ORG!$B$1:$CF$2516,70,FALSE)</f>
        <v>0</v>
      </c>
      <c r="CX458" t="str">
        <f>VLOOKUP($CM458,AutoSCAN_ORG!$B$1:$CF$2516,71,FALSE)</f>
        <v>Y</v>
      </c>
      <c r="CZ458">
        <f>VLOOKUP($CM458,AutoSCAN_ORG!$B$1:$CF$2516,73,FALSE)</f>
        <v>0</v>
      </c>
      <c r="DA458">
        <f>VLOOKUP($CM458,AutoSCAN_ORG!$B$1:$CF$2516,74,FALSE)</f>
        <v>0</v>
      </c>
      <c r="DB458">
        <f>VLOOKUP($CM458,AutoSCAN_ORG!$B$1:$CF$2516,75,FALSE)</f>
        <v>0</v>
      </c>
      <c r="DC458">
        <f>VLOOKUP($CM458,AutoSCAN_ORG!$B$1:$CF$2516,76,FALSE)</f>
        <v>0</v>
      </c>
      <c r="DD458" t="str">
        <f>VLOOKUP($CM458,AutoSCAN_ORG!$B$1:$CF$2516,77,FALSE)</f>
        <v>conf.class</v>
      </c>
      <c r="DF458">
        <f>VLOOKUP($CM458,AutoSCAN_ORG!$B$1:$CF$2516,79,FALSE)</f>
        <v>14.63</v>
      </c>
      <c r="DG458">
        <f>VLOOKUP($CM458,AutoSCAN_ORG!$B$1:$CF$2516,80,FALSE)</f>
        <v>14.63</v>
      </c>
      <c r="DH458">
        <f>VLOOKUP($CM458,AutoSCAN_ORG!$B$1:$CF$2516,81,FALSE)</f>
        <v>3.5999999999999997E-2</v>
      </c>
      <c r="DI458">
        <f>VLOOKUP($CM458,AutoSCAN_ORG!$B$1:$CF$2516,82,FALSE)</f>
        <v>5.8000000000000003E-2</v>
      </c>
      <c r="DJ458">
        <f>VLOOKUP($CM458,AutoSCAN_ORG!$B$1:$CF$2516,83,FALSE)</f>
        <v>0.74099999999999999</v>
      </c>
    </row>
    <row r="459" spans="2:114" x14ac:dyDescent="0.35">
      <c r="B459" t="s">
        <v>4744</v>
      </c>
      <c r="C459">
        <v>471</v>
      </c>
      <c r="D459" t="s">
        <v>7778</v>
      </c>
      <c r="E459">
        <v>793</v>
      </c>
      <c r="F459">
        <v>2648.4349999999999</v>
      </c>
      <c r="G459">
        <v>10</v>
      </c>
      <c r="H459" t="s">
        <v>7782</v>
      </c>
      <c r="I459" t="s">
        <v>7773</v>
      </c>
      <c r="J459" t="s">
        <v>7797</v>
      </c>
      <c r="K459">
        <v>18</v>
      </c>
      <c r="L459">
        <v>1.01</v>
      </c>
      <c r="M459">
        <v>39</v>
      </c>
      <c r="N459">
        <v>24</v>
      </c>
      <c r="O459" t="s">
        <v>7368</v>
      </c>
      <c r="R459" t="s">
        <v>7805</v>
      </c>
      <c r="S459" t="s">
        <v>7774</v>
      </c>
      <c r="T459" t="s">
        <v>7245</v>
      </c>
      <c r="U459" t="s">
        <v>7460</v>
      </c>
      <c r="V459" t="s">
        <v>7460</v>
      </c>
      <c r="W459">
        <v>5.56</v>
      </c>
      <c r="X459" t="s">
        <v>7943</v>
      </c>
      <c r="Y459">
        <v>1.9</v>
      </c>
      <c r="Z459" t="s">
        <v>7774</v>
      </c>
      <c r="AA459" t="s">
        <v>7788</v>
      </c>
      <c r="AB459" t="s">
        <v>7774</v>
      </c>
      <c r="AC459">
        <v>10</v>
      </c>
      <c r="AD459">
        <v>10</v>
      </c>
      <c r="AE459">
        <v>12</v>
      </c>
      <c r="AF459" t="s">
        <v>5753</v>
      </c>
      <c r="AG459">
        <v>42.760824880000001</v>
      </c>
      <c r="AH459">
        <v>-82.037667490000004</v>
      </c>
      <c r="AI459">
        <v>201.7</v>
      </c>
      <c r="AJ459">
        <v>290</v>
      </c>
      <c r="AL459">
        <v>15</v>
      </c>
      <c r="AM459">
        <v>986</v>
      </c>
      <c r="AN459">
        <v>2.2160000000000002</v>
      </c>
      <c r="AO459">
        <v>-56.588999999999999</v>
      </c>
      <c r="AP459">
        <v>2022</v>
      </c>
      <c r="AQ459">
        <v>2039</v>
      </c>
      <c r="AT459">
        <v>1.19</v>
      </c>
      <c r="AU459">
        <v>1.18</v>
      </c>
      <c r="AW459">
        <v>2.0699999999999998</v>
      </c>
      <c r="AX459">
        <v>2.0499999999999998</v>
      </c>
      <c r="BD459">
        <v>1.01</v>
      </c>
      <c r="BE459">
        <v>39</v>
      </c>
      <c r="BF459" t="s">
        <v>1934</v>
      </c>
      <c r="BG459" t="s">
        <v>4744</v>
      </c>
      <c r="BH459">
        <v>471</v>
      </c>
      <c r="BI459" t="s">
        <v>7797</v>
      </c>
      <c r="BJ459" t="s">
        <v>7773</v>
      </c>
      <c r="BK459">
        <v>471</v>
      </c>
      <c r="BL459">
        <v>2900</v>
      </c>
      <c r="BS459">
        <v>13</v>
      </c>
      <c r="BT459">
        <v>0.68</v>
      </c>
      <c r="BU459">
        <v>0.6</v>
      </c>
      <c r="BV459">
        <v>0.61</v>
      </c>
      <c r="BW459">
        <v>42.760824880000001</v>
      </c>
      <c r="BX459">
        <v>-82.037667490000004</v>
      </c>
      <c r="BY459">
        <v>4734777.4000000004</v>
      </c>
      <c r="BZ459">
        <v>201.70699999999999</v>
      </c>
      <c r="CA459">
        <v>345.7</v>
      </c>
      <c r="CB459" t="s">
        <v>8712</v>
      </c>
      <c r="CC459">
        <v>7</v>
      </c>
      <c r="CD459">
        <v>10</v>
      </c>
      <c r="CE459">
        <v>11</v>
      </c>
      <c r="CF459">
        <v>11</v>
      </c>
      <c r="CG459" t="s">
        <v>5752</v>
      </c>
      <c r="CH459">
        <v>414</v>
      </c>
      <c r="CI459" t="s">
        <v>3339</v>
      </c>
      <c r="CJ459" t="s">
        <v>8652</v>
      </c>
      <c r="CK459">
        <v>5.56</v>
      </c>
      <c r="CL459">
        <v>2</v>
      </c>
      <c r="CM459" t="s">
        <v>4744</v>
      </c>
      <c r="CO459" t="str">
        <f>VLOOKUP(CM459,AutoSCAN_ORG!B471:CF2986,1,FALSE)</f>
        <v>AS00-0001425</v>
      </c>
      <c r="CP459">
        <f>VLOOKUP($CM459,AutoSCAN_ORG!$B$1:$CF$2516,2,FALSE)</f>
        <v>2648.4160000000002</v>
      </c>
      <c r="CQ459">
        <f>VLOOKUP($CM459,AutoSCAN_ORG!$B$1:$CF$2516,3,FALSE)</f>
        <v>35.31</v>
      </c>
      <c r="CR459">
        <f>VLOOKUP($CM459,AutoSCAN_ORG!$B$1:$CF$2516,4,FALSE)</f>
        <v>5.7679999999999998</v>
      </c>
      <c r="CS459">
        <f>VLOOKUP($CM459,AutoSCAN_ORG!$B$1:$CF$2516,5,FALSE)</f>
        <v>8.9489999999999998</v>
      </c>
      <c r="CT459" t="str">
        <f>VLOOKUP($CM459,AutoSCAN_ORG!$B$1:$CF$2516,6,FALSE)</f>
        <v>MELO-MIFE</v>
      </c>
      <c r="CU459">
        <f>VLOOKUP($CM459,AutoSCAN_ORG!$B$1:$CF$2516,7,FALSE)</f>
        <v>0</v>
      </c>
      <c r="CV459">
        <f>VLOOKUP($CM459,AutoSCAN_ORG!$B$1:$CF$2516,69,FALSE)</f>
        <v>0</v>
      </c>
      <c r="CW459">
        <f>VLOOKUP($CM459,AutoSCAN_ORG!$B$1:$CF$2516,70,FALSE)</f>
        <v>0</v>
      </c>
      <c r="CX459" t="str">
        <f>VLOOKUP($CM459,AutoSCAN_ORG!$B$1:$CF$2516,71,FALSE)</f>
        <v>Y</v>
      </c>
      <c r="CZ459">
        <f>VLOOKUP($CM459,AutoSCAN_ORG!$B$1:$CF$2516,73,FALSE)</f>
        <v>0</v>
      </c>
      <c r="DA459">
        <f>VLOOKUP($CM459,AutoSCAN_ORG!$B$1:$CF$2516,74,FALSE)</f>
        <v>0</v>
      </c>
      <c r="DB459">
        <f>VLOOKUP($CM459,AutoSCAN_ORG!$B$1:$CF$2516,75,FALSE)</f>
        <v>0</v>
      </c>
      <c r="DC459">
        <f>VLOOKUP($CM459,AutoSCAN_ORG!$B$1:$CF$2516,76,FALSE)</f>
        <v>0</v>
      </c>
      <c r="DD459">
        <f>VLOOKUP($CM459,AutoSCAN_ORG!$B$1:$CF$2516,77,FALSE)</f>
        <v>0</v>
      </c>
      <c r="DF459">
        <f>VLOOKUP($CM459,AutoSCAN_ORG!$B$1:$CF$2516,79,FALSE)</f>
        <v>18.239999999999998</v>
      </c>
      <c r="DG459">
        <f>VLOOKUP($CM459,AutoSCAN_ORG!$B$1:$CF$2516,80,FALSE)</f>
        <v>18.239999999999998</v>
      </c>
      <c r="DH459">
        <f>VLOOKUP($CM459,AutoSCAN_ORG!$B$1:$CF$2516,81,FALSE)</f>
        <v>1.4999999999999999E-2</v>
      </c>
      <c r="DI459">
        <f>VLOOKUP($CM459,AutoSCAN_ORG!$B$1:$CF$2516,82,FALSE)</f>
        <v>2.5000000000000001E-2</v>
      </c>
      <c r="DJ459">
        <f>VLOOKUP($CM459,AutoSCAN_ORG!$B$1:$CF$2516,83,FALSE)</f>
        <v>0.88400000000000001</v>
      </c>
    </row>
    <row r="460" spans="2:114" x14ac:dyDescent="0.35">
      <c r="B460" t="s">
        <v>4751</v>
      </c>
      <c r="C460">
        <v>472</v>
      </c>
      <c r="D460" t="s">
        <v>7778</v>
      </c>
      <c r="E460">
        <v>796</v>
      </c>
      <c r="F460">
        <v>2673.7089999999998</v>
      </c>
      <c r="G460">
        <v>10</v>
      </c>
      <c r="H460" t="s">
        <v>7782</v>
      </c>
      <c r="I460" t="s">
        <v>7773</v>
      </c>
      <c r="J460" t="s">
        <v>7797</v>
      </c>
      <c r="K460">
        <v>14</v>
      </c>
      <c r="L460">
        <v>0.79</v>
      </c>
      <c r="M460">
        <v>5</v>
      </c>
      <c r="N460">
        <v>6</v>
      </c>
      <c r="O460" t="s">
        <v>7944</v>
      </c>
      <c r="R460" t="s">
        <v>7784</v>
      </c>
      <c r="S460" t="s">
        <v>7774</v>
      </c>
      <c r="T460" t="s">
        <v>7246</v>
      </c>
      <c r="U460" t="s">
        <v>7418</v>
      </c>
      <c r="V460" t="s">
        <v>7418</v>
      </c>
      <c r="W460">
        <v>5.56</v>
      </c>
      <c r="X460" t="s">
        <v>7945</v>
      </c>
      <c r="Y460">
        <v>1.9</v>
      </c>
      <c r="Z460" t="s">
        <v>7774</v>
      </c>
      <c r="AA460" t="s">
        <v>7789</v>
      </c>
      <c r="AB460" t="s">
        <v>7774</v>
      </c>
      <c r="AF460" t="s">
        <v>5762</v>
      </c>
      <c r="AG460">
        <v>42.760595530000003</v>
      </c>
      <c r="AH460">
        <v>-82.037676599999998</v>
      </c>
      <c r="AI460">
        <v>201.6</v>
      </c>
      <c r="AJ460">
        <v>290</v>
      </c>
      <c r="AL460">
        <v>15</v>
      </c>
      <c r="AM460">
        <v>986</v>
      </c>
      <c r="AN460">
        <v>11.407</v>
      </c>
      <c r="AO460">
        <v>333.98</v>
      </c>
      <c r="AP460">
        <v>2118</v>
      </c>
      <c r="AQ460">
        <v>2118</v>
      </c>
      <c r="AT460">
        <v>1.24</v>
      </c>
      <c r="AU460">
        <v>1.24</v>
      </c>
      <c r="AW460">
        <v>2.15</v>
      </c>
      <c r="AX460">
        <v>2.15</v>
      </c>
      <c r="BD460">
        <v>0.79</v>
      </c>
      <c r="BE460">
        <v>5</v>
      </c>
      <c r="BF460" t="s">
        <v>1940</v>
      </c>
      <c r="BG460" t="s">
        <v>4751</v>
      </c>
      <c r="BH460">
        <v>472</v>
      </c>
      <c r="BI460" t="s">
        <v>7797</v>
      </c>
      <c r="BJ460" t="s">
        <v>7773</v>
      </c>
      <c r="BK460">
        <v>472</v>
      </c>
      <c r="BL460">
        <v>2920</v>
      </c>
      <c r="BS460">
        <v>13</v>
      </c>
      <c r="BT460">
        <v>0.65</v>
      </c>
      <c r="BU460">
        <v>0.57999999999999996</v>
      </c>
      <c r="BV460">
        <v>0.57999999999999996</v>
      </c>
      <c r="BW460">
        <v>42.760595530000003</v>
      </c>
      <c r="BX460">
        <v>-82.037676599999998</v>
      </c>
      <c r="BY460">
        <v>4734751.9400000004</v>
      </c>
      <c r="BZ460">
        <v>201.58199999999999</v>
      </c>
      <c r="CA460">
        <v>89.1</v>
      </c>
      <c r="CB460" t="s">
        <v>7377</v>
      </c>
      <c r="CC460">
        <v>7</v>
      </c>
      <c r="CD460">
        <v>10</v>
      </c>
      <c r="CE460">
        <v>12</v>
      </c>
      <c r="CF460">
        <v>12</v>
      </c>
      <c r="CG460" t="s">
        <v>5677</v>
      </c>
      <c r="CH460">
        <v>414</v>
      </c>
      <c r="CI460" t="s">
        <v>3339</v>
      </c>
      <c r="CJ460" t="s">
        <v>8652</v>
      </c>
      <c r="CK460">
        <v>5.56</v>
      </c>
      <c r="CL460">
        <v>1.9</v>
      </c>
      <c r="CM460" t="s">
        <v>4751</v>
      </c>
      <c r="CO460" t="str">
        <f>VLOOKUP(CM460,AutoSCAN_ORG!B472:CF2987,1,FALSE)</f>
        <v>AS00-0001430</v>
      </c>
      <c r="CP460">
        <f>VLOOKUP($CM460,AutoSCAN_ORG!$B$1:$CF$2516,2,FALSE)</f>
        <v>2673.7069999999999</v>
      </c>
      <c r="CQ460">
        <f>VLOOKUP($CM460,AutoSCAN_ORG!$B$1:$CF$2516,3,FALSE)</f>
        <v>8</v>
      </c>
      <c r="CR460">
        <f>VLOOKUP($CM460,AutoSCAN_ORG!$B$1:$CF$2516,4,FALSE)</f>
        <v>265.072</v>
      </c>
      <c r="CS460">
        <f>VLOOKUP($CM460,AutoSCAN_ORG!$B$1:$CF$2516,5,FALSE)</f>
        <v>6.2949999999999999</v>
      </c>
      <c r="CT460" t="str">
        <f>VLOOKUP($CM460,AutoSCAN_ORG!$B$1:$CF$2516,6,FALSE)</f>
        <v>MELO-MIFE</v>
      </c>
      <c r="CU460">
        <f>VLOOKUP($CM460,AutoSCAN_ORG!$B$1:$CF$2516,7,FALSE)</f>
        <v>0</v>
      </c>
      <c r="CV460">
        <f>VLOOKUP($CM460,AutoSCAN_ORG!$B$1:$CF$2516,69,FALSE)</f>
        <v>0</v>
      </c>
      <c r="CW460">
        <f>VLOOKUP($CM460,AutoSCAN_ORG!$B$1:$CF$2516,70,FALSE)</f>
        <v>0</v>
      </c>
      <c r="CX460" t="str">
        <f>VLOOKUP($CM460,AutoSCAN_ORG!$B$1:$CF$2516,71,FALSE)</f>
        <v>Y</v>
      </c>
      <c r="CZ460" t="str">
        <f>VLOOKUP($CM460,AutoSCAN_ORG!$B$1:$CF$2516,73,FALSE)</f>
        <v>ok</v>
      </c>
      <c r="DA460">
        <f>VLOOKUP($CM460,AutoSCAN_ORG!$B$1:$CF$2516,74,FALSE)</f>
        <v>0</v>
      </c>
      <c r="DB460" t="str">
        <f>VLOOKUP($CM460,AutoSCAN_ORG!$B$1:$CF$2516,75,FALSE)</f>
        <v>corr in prev</v>
      </c>
      <c r="DC460">
        <f>VLOOKUP($CM460,AutoSCAN_ORG!$B$1:$CF$2516,76,FALSE)</f>
        <v>0</v>
      </c>
      <c r="DD460">
        <f>VLOOKUP($CM460,AutoSCAN_ORG!$B$1:$CF$2516,77,FALSE)</f>
        <v>0</v>
      </c>
      <c r="DF460">
        <f>VLOOKUP($CM460,AutoSCAN_ORG!$B$1:$CF$2516,79,FALSE)</f>
        <v>14.17</v>
      </c>
      <c r="DG460">
        <f>VLOOKUP($CM460,AutoSCAN_ORG!$B$1:$CF$2516,80,FALSE)</f>
        <v>14.17</v>
      </c>
      <c r="DH460">
        <f>VLOOKUP($CM460,AutoSCAN_ORG!$B$1:$CF$2516,81,FALSE)</f>
        <v>3.5000000000000003E-2</v>
      </c>
      <c r="DI460">
        <f>VLOOKUP($CM460,AutoSCAN_ORG!$B$1:$CF$2516,82,FALSE)</f>
        <v>5.5E-2</v>
      </c>
      <c r="DJ460">
        <f>VLOOKUP($CM460,AutoSCAN_ORG!$B$1:$CF$2516,83,FALSE)</f>
        <v>0.59</v>
      </c>
    </row>
    <row r="461" spans="2:114" x14ac:dyDescent="0.35">
      <c r="B461" t="s">
        <v>4768</v>
      </c>
      <c r="C461">
        <v>483</v>
      </c>
      <c r="D461" t="s">
        <v>7778</v>
      </c>
      <c r="E461">
        <v>815</v>
      </c>
      <c r="F461">
        <v>2789.9229999999998</v>
      </c>
      <c r="G461">
        <v>10</v>
      </c>
      <c r="H461" t="s">
        <v>7782</v>
      </c>
      <c r="I461" t="s">
        <v>7773</v>
      </c>
      <c r="J461" t="s">
        <v>7797</v>
      </c>
      <c r="K461">
        <v>17</v>
      </c>
      <c r="L461">
        <v>0.93</v>
      </c>
      <c r="M461">
        <v>26</v>
      </c>
      <c r="N461">
        <v>12</v>
      </c>
      <c r="O461" t="s">
        <v>7577</v>
      </c>
      <c r="R461" t="s">
        <v>7805</v>
      </c>
      <c r="S461" t="s">
        <v>7774</v>
      </c>
      <c r="T461" t="s">
        <v>7250</v>
      </c>
      <c r="U461" t="s">
        <v>7596</v>
      </c>
      <c r="V461" t="s">
        <v>7596</v>
      </c>
      <c r="W461">
        <v>5.56</v>
      </c>
      <c r="X461" t="s">
        <v>7946</v>
      </c>
      <c r="Y461">
        <v>1.9</v>
      </c>
      <c r="Z461" t="s">
        <v>7774</v>
      </c>
      <c r="AA461" t="s">
        <v>7879</v>
      </c>
      <c r="AB461" t="s">
        <v>7774</v>
      </c>
      <c r="AC461">
        <v>15</v>
      </c>
      <c r="AD461">
        <v>10</v>
      </c>
      <c r="AE461">
        <v>12</v>
      </c>
      <c r="AF461" t="s">
        <v>5753</v>
      </c>
      <c r="AG461">
        <v>42.759541810000002</v>
      </c>
      <c r="AH461">
        <v>-82.037721579999996</v>
      </c>
      <c r="AI461">
        <v>201.6</v>
      </c>
      <c r="AJ461">
        <v>290</v>
      </c>
      <c r="AL461">
        <v>15</v>
      </c>
      <c r="AM461">
        <v>986</v>
      </c>
      <c r="AN461">
        <v>4.8099999999999996</v>
      </c>
      <c r="AO461">
        <v>-234.565</v>
      </c>
      <c r="AP461">
        <v>2072</v>
      </c>
      <c r="AQ461">
        <v>2080</v>
      </c>
      <c r="AT461">
        <v>1.21</v>
      </c>
      <c r="AU461">
        <v>1.21</v>
      </c>
      <c r="AW461">
        <v>2.11</v>
      </c>
      <c r="AX461">
        <v>2.1</v>
      </c>
      <c r="BD461">
        <v>0.93</v>
      </c>
      <c r="BE461">
        <v>26</v>
      </c>
      <c r="BF461" t="s">
        <v>1956</v>
      </c>
      <c r="BG461" t="s">
        <v>4768</v>
      </c>
      <c r="BH461">
        <v>483</v>
      </c>
      <c r="BI461" t="s">
        <v>7797</v>
      </c>
      <c r="BJ461" t="s">
        <v>7773</v>
      </c>
      <c r="BK461">
        <v>483</v>
      </c>
      <c r="BL461">
        <v>2990</v>
      </c>
      <c r="BS461">
        <v>13</v>
      </c>
      <c r="BT461">
        <v>0.67</v>
      </c>
      <c r="BU461">
        <v>0.59</v>
      </c>
      <c r="BV461">
        <v>0.6</v>
      </c>
      <c r="BW461">
        <v>42.759541810000002</v>
      </c>
      <c r="BX461">
        <v>-82.037721579999996</v>
      </c>
      <c r="BY461">
        <v>4734634.9749999996</v>
      </c>
      <c r="BZ461">
        <v>201.60400000000001</v>
      </c>
      <c r="CA461">
        <v>286.7</v>
      </c>
      <c r="CB461" t="s">
        <v>7639</v>
      </c>
      <c r="CC461">
        <v>7</v>
      </c>
      <c r="CD461">
        <v>10</v>
      </c>
      <c r="CE461">
        <v>11</v>
      </c>
      <c r="CF461">
        <v>11</v>
      </c>
      <c r="CG461" t="s">
        <v>5752</v>
      </c>
      <c r="CH461">
        <v>414</v>
      </c>
      <c r="CI461" t="s">
        <v>3339</v>
      </c>
      <c r="CJ461" t="s">
        <v>8652</v>
      </c>
      <c r="CK461">
        <v>5.56</v>
      </c>
      <c r="CL461">
        <v>1.8</v>
      </c>
      <c r="CM461" t="s">
        <v>4768</v>
      </c>
      <c r="CO461" t="str">
        <f>VLOOKUP(CM461,AutoSCAN_ORG!B483:CF2998,1,FALSE)</f>
        <v>AS00-0001441</v>
      </c>
      <c r="CP461">
        <f>VLOOKUP($CM461,AutoSCAN_ORG!$B$1:$CF$2516,2,FALSE)</f>
        <v>2789.9180000000001</v>
      </c>
      <c r="CQ461">
        <f>VLOOKUP($CM461,AutoSCAN_ORG!$B$1:$CF$2516,3,FALSE)</f>
        <v>17.827000000000002</v>
      </c>
      <c r="CR461">
        <f>VLOOKUP($CM461,AutoSCAN_ORG!$B$1:$CF$2516,4,FALSE)</f>
        <v>68.185000000000002</v>
      </c>
      <c r="CS461">
        <f>VLOOKUP($CM461,AutoSCAN_ORG!$B$1:$CF$2516,5,FALSE)</f>
        <v>6.5250000000000004</v>
      </c>
      <c r="CT461" t="str">
        <f>VLOOKUP($CM461,AutoSCAN_ORG!$B$1:$CF$2516,6,FALSE)</f>
        <v>MELO-MIFE</v>
      </c>
      <c r="CU461">
        <f>VLOOKUP($CM461,AutoSCAN_ORG!$B$1:$CF$2516,7,FALSE)</f>
        <v>0</v>
      </c>
      <c r="CV461">
        <f>VLOOKUP($CM461,AutoSCAN_ORG!$B$1:$CF$2516,69,FALSE)</f>
        <v>0</v>
      </c>
      <c r="CW461">
        <f>VLOOKUP($CM461,AutoSCAN_ORG!$B$1:$CF$2516,70,FALSE)</f>
        <v>0</v>
      </c>
      <c r="CX461" t="str">
        <f>VLOOKUP($CM461,AutoSCAN_ORG!$B$1:$CF$2516,71,FALSE)</f>
        <v>Y</v>
      </c>
      <c r="CZ461">
        <f>VLOOKUP($CM461,AutoSCAN_ORG!$B$1:$CF$2516,73,FALSE)</f>
        <v>0</v>
      </c>
      <c r="DA461">
        <f>VLOOKUP($CM461,AutoSCAN_ORG!$B$1:$CF$2516,74,FALSE)</f>
        <v>0</v>
      </c>
      <c r="DB461">
        <f>VLOOKUP($CM461,AutoSCAN_ORG!$B$1:$CF$2516,75,FALSE)</f>
        <v>0</v>
      </c>
      <c r="DC461">
        <f>VLOOKUP($CM461,AutoSCAN_ORG!$B$1:$CF$2516,76,FALSE)</f>
        <v>0</v>
      </c>
      <c r="DD461">
        <f>VLOOKUP($CM461,AutoSCAN_ORG!$B$1:$CF$2516,77,FALSE)</f>
        <v>0</v>
      </c>
      <c r="DF461">
        <f>VLOOKUP($CM461,AutoSCAN_ORG!$B$1:$CF$2516,79,FALSE)</f>
        <v>16.7</v>
      </c>
      <c r="DG461">
        <f>VLOOKUP($CM461,AutoSCAN_ORG!$B$1:$CF$2516,80,FALSE)</f>
        <v>16.7</v>
      </c>
      <c r="DH461">
        <f>VLOOKUP($CM461,AutoSCAN_ORG!$B$1:$CF$2516,81,FALSE)</f>
        <v>3.4000000000000002E-2</v>
      </c>
      <c r="DI461">
        <f>VLOOKUP($CM461,AutoSCAN_ORG!$B$1:$CF$2516,82,FALSE)</f>
        <v>4.2999999999999997E-2</v>
      </c>
      <c r="DJ461">
        <f>VLOOKUP($CM461,AutoSCAN_ORG!$B$1:$CF$2516,83,FALSE)</f>
        <v>0.86199999999999999</v>
      </c>
    </row>
    <row r="462" spans="2:114" x14ac:dyDescent="0.35">
      <c r="B462" t="s">
        <v>4769</v>
      </c>
      <c r="C462">
        <v>484</v>
      </c>
      <c r="D462" t="s">
        <v>7778</v>
      </c>
      <c r="E462">
        <v>816</v>
      </c>
      <c r="F462">
        <v>2791.239</v>
      </c>
      <c r="G462">
        <v>10</v>
      </c>
      <c r="H462" t="s">
        <v>7782</v>
      </c>
      <c r="I462" t="s">
        <v>7773</v>
      </c>
      <c r="J462" t="s">
        <v>7797</v>
      </c>
      <c r="K462">
        <v>19</v>
      </c>
      <c r="L462">
        <v>1.05</v>
      </c>
      <c r="M462">
        <v>34</v>
      </c>
      <c r="N462">
        <v>20</v>
      </c>
      <c r="O462" t="s">
        <v>7578</v>
      </c>
      <c r="R462" t="s">
        <v>7805</v>
      </c>
      <c r="S462" t="s">
        <v>7774</v>
      </c>
      <c r="T462" t="s">
        <v>7250</v>
      </c>
      <c r="U462" t="s">
        <v>7596</v>
      </c>
      <c r="V462" t="s">
        <v>7596</v>
      </c>
      <c r="W462">
        <v>5.56</v>
      </c>
      <c r="X462" t="s">
        <v>7946</v>
      </c>
      <c r="Y462">
        <v>1.9</v>
      </c>
      <c r="Z462" t="s">
        <v>7774</v>
      </c>
      <c r="AA462" t="s">
        <v>7788</v>
      </c>
      <c r="AB462" t="s">
        <v>7774</v>
      </c>
      <c r="AC462">
        <v>10</v>
      </c>
      <c r="AD462">
        <v>10</v>
      </c>
      <c r="AE462">
        <v>12</v>
      </c>
      <c r="AF462" t="s">
        <v>5753</v>
      </c>
      <c r="AG462">
        <v>42.759529899999997</v>
      </c>
      <c r="AH462">
        <v>-82.037722000000002</v>
      </c>
      <c r="AI462">
        <v>201.6</v>
      </c>
      <c r="AJ462">
        <v>290</v>
      </c>
      <c r="AL462">
        <v>15</v>
      </c>
      <c r="AM462">
        <v>986</v>
      </c>
      <c r="AN462">
        <v>6.1230000000000002</v>
      </c>
      <c r="AO462">
        <v>-229.96199999999999</v>
      </c>
      <c r="AP462">
        <v>2036</v>
      </c>
      <c r="AQ462">
        <v>2051</v>
      </c>
      <c r="AT462">
        <v>1.2</v>
      </c>
      <c r="AU462">
        <v>1.19</v>
      </c>
      <c r="AW462">
        <v>2.08</v>
      </c>
      <c r="AX462">
        <v>2.06</v>
      </c>
      <c r="BD462">
        <v>1.05</v>
      </c>
      <c r="BE462">
        <v>34</v>
      </c>
      <c r="BF462" t="s">
        <v>1957</v>
      </c>
      <c r="BG462" t="s">
        <v>4769</v>
      </c>
      <c r="BH462">
        <v>484</v>
      </c>
      <c r="BI462" t="s">
        <v>7797</v>
      </c>
      <c r="BJ462" t="s">
        <v>7773</v>
      </c>
      <c r="BK462">
        <v>484</v>
      </c>
      <c r="BL462">
        <v>2990</v>
      </c>
      <c r="BS462">
        <v>13</v>
      </c>
      <c r="BT462">
        <v>0.67</v>
      </c>
      <c r="BU462">
        <v>0.6</v>
      </c>
      <c r="BV462">
        <v>0.61</v>
      </c>
      <c r="BW462">
        <v>42.759529899999997</v>
      </c>
      <c r="BX462">
        <v>-82.037722000000002</v>
      </c>
      <c r="BY462">
        <v>4734633.6529999999</v>
      </c>
      <c r="BZ462">
        <v>201.60900000000001</v>
      </c>
      <c r="CA462">
        <v>285.2</v>
      </c>
      <c r="CB462" t="s">
        <v>7492</v>
      </c>
      <c r="CC462">
        <v>7</v>
      </c>
      <c r="CD462">
        <v>10</v>
      </c>
      <c r="CE462">
        <v>11</v>
      </c>
      <c r="CF462">
        <v>11</v>
      </c>
      <c r="CG462" t="s">
        <v>5752</v>
      </c>
      <c r="CH462">
        <v>414</v>
      </c>
      <c r="CI462" t="s">
        <v>3339</v>
      </c>
      <c r="CJ462" t="s">
        <v>8652</v>
      </c>
      <c r="CK462">
        <v>5.56</v>
      </c>
      <c r="CL462">
        <v>1.9</v>
      </c>
      <c r="CM462" t="s">
        <v>4769</v>
      </c>
      <c r="CO462" t="str">
        <f>VLOOKUP(CM462,AutoSCAN_ORG!B484:CF2999,1,FALSE)</f>
        <v>AS00-0001442</v>
      </c>
      <c r="CP462">
        <f>VLOOKUP($CM462,AutoSCAN_ORG!$B$1:$CF$2516,2,FALSE)</f>
        <v>2791.223</v>
      </c>
      <c r="CQ462">
        <f>VLOOKUP($CM462,AutoSCAN_ORG!$B$1:$CF$2516,3,FALSE)</f>
        <v>36.216000000000001</v>
      </c>
      <c r="CR462">
        <f>VLOOKUP($CM462,AutoSCAN_ORG!$B$1:$CF$2516,4,FALSE)</f>
        <v>64.744</v>
      </c>
      <c r="CS462">
        <f>VLOOKUP($CM462,AutoSCAN_ORG!$B$1:$CF$2516,5,FALSE)</f>
        <v>11.932</v>
      </c>
      <c r="CT462" t="str">
        <f>VLOOKUP($CM462,AutoSCAN_ORG!$B$1:$CF$2516,6,FALSE)</f>
        <v>MELO-MIFE</v>
      </c>
      <c r="CU462">
        <f>VLOOKUP($CM462,AutoSCAN_ORG!$B$1:$CF$2516,7,FALSE)</f>
        <v>0</v>
      </c>
      <c r="CV462">
        <f>VLOOKUP($CM462,AutoSCAN_ORG!$B$1:$CF$2516,69,FALSE)</f>
        <v>0</v>
      </c>
      <c r="CW462">
        <f>VLOOKUP($CM462,AutoSCAN_ORG!$B$1:$CF$2516,70,FALSE)</f>
        <v>0</v>
      </c>
      <c r="CX462" t="str">
        <f>VLOOKUP($CM462,AutoSCAN_ORG!$B$1:$CF$2516,71,FALSE)</f>
        <v>Y</v>
      </c>
      <c r="CZ462">
        <f>VLOOKUP($CM462,AutoSCAN_ORG!$B$1:$CF$2516,73,FALSE)</f>
        <v>0</v>
      </c>
      <c r="DA462">
        <f>VLOOKUP($CM462,AutoSCAN_ORG!$B$1:$CF$2516,74,FALSE)</f>
        <v>0</v>
      </c>
      <c r="DB462">
        <f>VLOOKUP($CM462,AutoSCAN_ORG!$B$1:$CF$2516,75,FALSE)</f>
        <v>0</v>
      </c>
      <c r="DC462">
        <f>VLOOKUP($CM462,AutoSCAN_ORG!$B$1:$CF$2516,76,FALSE)</f>
        <v>0</v>
      </c>
      <c r="DD462">
        <f>VLOOKUP($CM462,AutoSCAN_ORG!$B$1:$CF$2516,77,FALSE)</f>
        <v>0</v>
      </c>
      <c r="DF462">
        <f>VLOOKUP($CM462,AutoSCAN_ORG!$B$1:$CF$2516,79,FALSE)</f>
        <v>18.95</v>
      </c>
      <c r="DG462">
        <f>VLOOKUP($CM462,AutoSCAN_ORG!$B$1:$CF$2516,80,FALSE)</f>
        <v>18.95</v>
      </c>
      <c r="DH462">
        <f>VLOOKUP($CM462,AutoSCAN_ORG!$B$1:$CF$2516,81,FALSE)</f>
        <v>1.9E-2</v>
      </c>
      <c r="DI462">
        <f>VLOOKUP($CM462,AutoSCAN_ORG!$B$1:$CF$2516,82,FALSE)</f>
        <v>3.3000000000000002E-2</v>
      </c>
      <c r="DJ462">
        <f>VLOOKUP($CM462,AutoSCAN_ORG!$B$1:$CF$2516,83,FALSE)</f>
        <v>0.90600000000000003</v>
      </c>
    </row>
    <row r="463" spans="2:114" x14ac:dyDescent="0.35">
      <c r="B463" t="s">
        <v>4770</v>
      </c>
      <c r="C463">
        <v>485</v>
      </c>
      <c r="D463" t="s">
        <v>7778</v>
      </c>
      <c r="E463">
        <v>817</v>
      </c>
      <c r="F463">
        <v>2792.5309999999999</v>
      </c>
      <c r="G463">
        <v>10</v>
      </c>
      <c r="H463" t="s">
        <v>7782</v>
      </c>
      <c r="I463" t="s">
        <v>7773</v>
      </c>
      <c r="J463" t="s">
        <v>7797</v>
      </c>
      <c r="K463">
        <v>18</v>
      </c>
      <c r="L463">
        <v>1</v>
      </c>
      <c r="M463">
        <v>26</v>
      </c>
      <c r="N463">
        <v>15</v>
      </c>
      <c r="O463" t="s">
        <v>7639</v>
      </c>
      <c r="R463" t="s">
        <v>7805</v>
      </c>
      <c r="S463" t="s">
        <v>7774</v>
      </c>
      <c r="T463" t="s">
        <v>7250</v>
      </c>
      <c r="U463" t="s">
        <v>7596</v>
      </c>
      <c r="V463" t="s">
        <v>7596</v>
      </c>
      <c r="W463">
        <v>5.56</v>
      </c>
      <c r="X463" t="s">
        <v>7946</v>
      </c>
      <c r="Y463">
        <v>1.9</v>
      </c>
      <c r="Z463" t="s">
        <v>7774</v>
      </c>
      <c r="AA463" t="s">
        <v>7788</v>
      </c>
      <c r="AB463" t="s">
        <v>3293</v>
      </c>
      <c r="AC463">
        <v>10</v>
      </c>
      <c r="AD463">
        <v>10</v>
      </c>
      <c r="AE463">
        <v>12</v>
      </c>
      <c r="AF463" t="s">
        <v>5753</v>
      </c>
      <c r="AG463">
        <v>42.759518149999998</v>
      </c>
      <c r="AH463">
        <v>-82.037722439999996</v>
      </c>
      <c r="AI463">
        <v>201.6</v>
      </c>
      <c r="AJ463">
        <v>290</v>
      </c>
      <c r="AL463">
        <v>15</v>
      </c>
      <c r="AM463">
        <v>986</v>
      </c>
      <c r="AN463">
        <v>7.4189999999999996</v>
      </c>
      <c r="AO463">
        <v>-239.26599999999999</v>
      </c>
      <c r="AP463">
        <v>2067</v>
      </c>
      <c r="AQ463">
        <v>2076</v>
      </c>
      <c r="AT463">
        <v>1.21</v>
      </c>
      <c r="AU463">
        <v>1.21</v>
      </c>
      <c r="AW463">
        <v>2.11</v>
      </c>
      <c r="AX463">
        <v>2.1</v>
      </c>
      <c r="BD463">
        <v>1</v>
      </c>
      <c r="BE463">
        <v>26</v>
      </c>
      <c r="BF463" t="s">
        <v>1958</v>
      </c>
      <c r="BG463" t="s">
        <v>4770</v>
      </c>
      <c r="BH463">
        <v>485</v>
      </c>
      <c r="BI463" t="s">
        <v>7797</v>
      </c>
      <c r="BJ463" t="s">
        <v>7773</v>
      </c>
      <c r="BK463">
        <v>485</v>
      </c>
      <c r="BL463">
        <v>2990</v>
      </c>
      <c r="BS463">
        <v>13</v>
      </c>
      <c r="BT463">
        <v>0.67</v>
      </c>
      <c r="BU463">
        <v>0.59</v>
      </c>
      <c r="BV463">
        <v>0.6</v>
      </c>
      <c r="BW463">
        <v>42.759518149999998</v>
      </c>
      <c r="BX463">
        <v>-82.037722439999996</v>
      </c>
      <c r="BY463">
        <v>4734632.3490000004</v>
      </c>
      <c r="BZ463">
        <v>201.61699999999999</v>
      </c>
      <c r="CA463">
        <v>283.5</v>
      </c>
      <c r="CB463" t="s">
        <v>7640</v>
      </c>
      <c r="CC463">
        <v>7</v>
      </c>
      <c r="CD463">
        <v>10</v>
      </c>
      <c r="CE463">
        <v>11</v>
      </c>
      <c r="CF463">
        <v>11</v>
      </c>
      <c r="CG463" t="s">
        <v>5752</v>
      </c>
      <c r="CH463">
        <v>414</v>
      </c>
      <c r="CI463" t="s">
        <v>3339</v>
      </c>
      <c r="CJ463" t="s">
        <v>8652</v>
      </c>
      <c r="CK463">
        <v>5.56</v>
      </c>
      <c r="CL463">
        <v>1.9</v>
      </c>
      <c r="CM463" t="s">
        <v>4770</v>
      </c>
      <c r="CO463" t="str">
        <f>VLOOKUP(CM463,AutoSCAN_ORG!B485:CF3000,1,FALSE)</f>
        <v>AS00-0001443</v>
      </c>
      <c r="CP463">
        <f>VLOOKUP($CM463,AutoSCAN_ORG!$B$1:$CF$2516,2,FALSE)</f>
        <v>2792.518</v>
      </c>
      <c r="CQ463">
        <f>VLOOKUP($CM463,AutoSCAN_ORG!$B$1:$CF$2516,3,FALSE)</f>
        <v>26.061</v>
      </c>
      <c r="CR463">
        <f>VLOOKUP($CM463,AutoSCAN_ORG!$B$1:$CF$2516,4,FALSE)</f>
        <v>70.394999999999996</v>
      </c>
      <c r="CS463">
        <f>VLOOKUP($CM463,AutoSCAN_ORG!$B$1:$CF$2516,5,FALSE)</f>
        <v>6.0910000000000002</v>
      </c>
      <c r="CT463" t="str">
        <f>VLOOKUP($CM463,AutoSCAN_ORG!$B$1:$CF$2516,6,FALSE)</f>
        <v>MELO-MIFE</v>
      </c>
      <c r="CU463">
        <f>VLOOKUP($CM463,AutoSCAN_ORG!$B$1:$CF$2516,7,FALSE)</f>
        <v>0</v>
      </c>
      <c r="CV463">
        <f>VLOOKUP($CM463,AutoSCAN_ORG!$B$1:$CF$2516,69,FALSE)</f>
        <v>0</v>
      </c>
      <c r="CW463">
        <f>VLOOKUP($CM463,AutoSCAN_ORG!$B$1:$CF$2516,70,FALSE)</f>
        <v>0</v>
      </c>
      <c r="CX463" t="str">
        <f>VLOOKUP($CM463,AutoSCAN_ORG!$B$1:$CF$2516,71,FALSE)</f>
        <v>Y</v>
      </c>
      <c r="CZ463" t="str">
        <f>VLOOKUP($CM463,AutoSCAN_ORG!$B$1:$CF$2516,73,FALSE)</f>
        <v>ok</v>
      </c>
      <c r="DA463">
        <f>VLOOKUP($CM463,AutoSCAN_ORG!$B$1:$CF$2516,74,FALSE)</f>
        <v>0</v>
      </c>
      <c r="DB463" t="str">
        <f>VLOOKUP($CM463,AutoSCAN_ORG!$B$1:$CF$2516,75,FALSE)</f>
        <v>sized</v>
      </c>
      <c r="DC463">
        <f>VLOOKUP($CM463,AutoSCAN_ORG!$B$1:$CF$2516,76,FALSE)</f>
        <v>0</v>
      </c>
      <c r="DD463">
        <f>VLOOKUP($CM463,AutoSCAN_ORG!$B$1:$CF$2516,77,FALSE)</f>
        <v>0</v>
      </c>
      <c r="DF463">
        <f>VLOOKUP($CM463,AutoSCAN_ORG!$B$1:$CF$2516,79,FALSE)</f>
        <v>18</v>
      </c>
      <c r="DG463">
        <f>VLOOKUP($CM463,AutoSCAN_ORG!$B$1:$CF$2516,80,FALSE)</f>
        <v>18</v>
      </c>
      <c r="DH463">
        <f>VLOOKUP($CM463,AutoSCAN_ORG!$B$1:$CF$2516,81,FALSE)</f>
        <v>3.2000000000000001E-2</v>
      </c>
      <c r="DI463">
        <f>VLOOKUP($CM463,AutoSCAN_ORG!$B$1:$CF$2516,82,FALSE)</f>
        <v>3.2000000000000001E-2</v>
      </c>
      <c r="DJ463">
        <f>VLOOKUP($CM463,AutoSCAN_ORG!$B$1:$CF$2516,83,FALSE)</f>
        <v>0.88600000000000001</v>
      </c>
    </row>
    <row r="464" spans="2:114" x14ac:dyDescent="0.35">
      <c r="B464" t="s">
        <v>6588</v>
      </c>
      <c r="C464">
        <v>462</v>
      </c>
      <c r="D464" t="s">
        <v>7778</v>
      </c>
      <c r="E464">
        <v>751</v>
      </c>
      <c r="F464">
        <v>2479.3110000000001</v>
      </c>
      <c r="G464">
        <v>10</v>
      </c>
      <c r="H464" t="s">
        <v>7798</v>
      </c>
      <c r="I464" t="s">
        <v>7773</v>
      </c>
      <c r="J464" t="s">
        <v>7810</v>
      </c>
      <c r="M464">
        <v>16</v>
      </c>
      <c r="N464">
        <v>4</v>
      </c>
      <c r="O464" t="s">
        <v>7408</v>
      </c>
      <c r="R464" t="s">
        <v>7776</v>
      </c>
      <c r="S464" t="s">
        <v>3293</v>
      </c>
      <c r="T464" t="s">
        <v>7239</v>
      </c>
      <c r="U464" t="s">
        <v>7568</v>
      </c>
      <c r="V464" t="s">
        <v>7568</v>
      </c>
      <c r="W464">
        <v>5.56</v>
      </c>
      <c r="X464" t="s">
        <v>7857</v>
      </c>
      <c r="Y464">
        <v>1.7</v>
      </c>
      <c r="Z464" t="s">
        <v>7774</v>
      </c>
      <c r="AA464" t="s">
        <v>7783</v>
      </c>
      <c r="AB464" t="s">
        <v>7774</v>
      </c>
      <c r="AF464" t="s">
        <v>5776</v>
      </c>
      <c r="AG464">
        <v>42.762287499999999</v>
      </c>
      <c r="AH464">
        <v>-82.037829160000001</v>
      </c>
      <c r="AI464">
        <v>199.5</v>
      </c>
      <c r="AJ464">
        <v>290</v>
      </c>
      <c r="AL464">
        <v>15</v>
      </c>
      <c r="AM464">
        <v>986</v>
      </c>
      <c r="AN464">
        <v>4.9109999999999996</v>
      </c>
      <c r="AO464">
        <v>-3.59</v>
      </c>
      <c r="BF464" t="s">
        <v>6587</v>
      </c>
      <c r="BG464" t="s">
        <v>6588</v>
      </c>
      <c r="BH464">
        <v>462</v>
      </c>
      <c r="BI464" t="s">
        <v>7810</v>
      </c>
      <c r="BJ464" t="s">
        <v>7773</v>
      </c>
      <c r="BK464">
        <v>462</v>
      </c>
      <c r="BL464">
        <v>2620</v>
      </c>
      <c r="BW464">
        <v>42.762287499999999</v>
      </c>
      <c r="BX464">
        <v>-82.037829160000001</v>
      </c>
      <c r="BY464">
        <v>4734939.9790000003</v>
      </c>
      <c r="BZ464">
        <v>199.542</v>
      </c>
      <c r="CA464">
        <v>353</v>
      </c>
      <c r="CB464" t="s">
        <v>8707</v>
      </c>
      <c r="CC464">
        <v>7</v>
      </c>
      <c r="CG464" t="s">
        <v>5672</v>
      </c>
      <c r="CH464">
        <v>414</v>
      </c>
      <c r="CI464" t="s">
        <v>3899</v>
      </c>
      <c r="CJ464" t="s">
        <v>3899</v>
      </c>
      <c r="CK464">
        <v>5.56</v>
      </c>
      <c r="CL464">
        <v>1.7</v>
      </c>
      <c r="CM464" t="s">
        <v>6588</v>
      </c>
      <c r="CO464" t="e">
        <f>VLOOKUP(CM464,AutoSCAN_ORG!B462:CF2977,1,FALSE)</f>
        <v>#N/A</v>
      </c>
      <c r="CP464" t="e">
        <f>VLOOKUP($CM464,AutoSCAN_ORG!$B$1:$CF$2516,2,FALSE)</f>
        <v>#N/A</v>
      </c>
      <c r="CQ464" t="e">
        <f>VLOOKUP($CM464,AutoSCAN_ORG!$B$1:$CF$2516,3,FALSE)</f>
        <v>#N/A</v>
      </c>
      <c r="CR464" t="e">
        <f>VLOOKUP($CM464,AutoSCAN_ORG!$B$1:$CF$2516,4,FALSE)</f>
        <v>#N/A</v>
      </c>
      <c r="CS464" t="e">
        <f>VLOOKUP($CM464,AutoSCAN_ORG!$B$1:$CF$2516,5,FALSE)</f>
        <v>#N/A</v>
      </c>
      <c r="CT464" t="e">
        <f>VLOOKUP($CM464,AutoSCAN_ORG!$B$1:$CF$2516,6,FALSE)</f>
        <v>#N/A</v>
      </c>
      <c r="CU464" t="e">
        <f>VLOOKUP($CM464,AutoSCAN_ORG!$B$1:$CF$2516,7,FALSE)</f>
        <v>#N/A</v>
      </c>
      <c r="CV464" t="e">
        <f>VLOOKUP($CM464,AutoSCAN_ORG!$B$1:$CF$2516,69,FALSE)</f>
        <v>#N/A</v>
      </c>
      <c r="CW464" t="e">
        <f>VLOOKUP($CM464,AutoSCAN_ORG!$B$1:$CF$2516,70,FALSE)</f>
        <v>#N/A</v>
      </c>
      <c r="CX464" t="e">
        <f>VLOOKUP($CM464,AutoSCAN_ORG!$B$1:$CF$2516,71,FALSE)</f>
        <v>#N/A</v>
      </c>
      <c r="CY464" t="e">
        <f>VLOOKUP($CM464,AutoSCAN_ORG!$B$1:$CF$2516,72,FALSE)</f>
        <v>#N/A</v>
      </c>
      <c r="CZ464" t="e">
        <f>VLOOKUP($CM464,AutoSCAN_ORG!$B$1:$CF$2516,73,FALSE)</f>
        <v>#N/A</v>
      </c>
      <c r="DA464" t="e">
        <f>VLOOKUP($CM464,AutoSCAN_ORG!$B$1:$CF$2516,74,FALSE)</f>
        <v>#N/A</v>
      </c>
      <c r="DB464" t="e">
        <f>VLOOKUP($CM464,AutoSCAN_ORG!$B$1:$CF$2516,75,FALSE)</f>
        <v>#N/A</v>
      </c>
      <c r="DC464" t="e">
        <f>VLOOKUP($CM464,AutoSCAN_ORG!$B$1:$CF$2516,76,FALSE)</f>
        <v>#N/A</v>
      </c>
      <c r="DD464" t="e">
        <f>VLOOKUP($CM464,AutoSCAN_ORG!$B$1:$CF$2516,77,FALSE)</f>
        <v>#N/A</v>
      </c>
      <c r="DE464" t="e">
        <f>VLOOKUP($CM464,AutoSCAN_ORG!$B$1:$CF$2516,78,FALSE)</f>
        <v>#N/A</v>
      </c>
      <c r="DF464" t="e">
        <f>VLOOKUP($CM464,AutoSCAN_ORG!$B$1:$CF$2516,79,FALSE)</f>
        <v>#N/A</v>
      </c>
      <c r="DG464" t="e">
        <f>VLOOKUP($CM464,AutoSCAN_ORG!$B$1:$CF$2516,80,FALSE)</f>
        <v>#N/A</v>
      </c>
      <c r="DH464" t="e">
        <f>VLOOKUP($CM464,AutoSCAN_ORG!$B$1:$CF$2516,81,FALSE)</f>
        <v>#N/A</v>
      </c>
      <c r="DI464" t="e">
        <f>VLOOKUP($CM464,AutoSCAN_ORG!$B$1:$CF$2516,82,FALSE)</f>
        <v>#N/A</v>
      </c>
      <c r="DJ464" t="e">
        <f>VLOOKUP($CM464,AutoSCAN_ORG!$B$1:$CF$2516,83,FALSE)</f>
        <v>#N/A</v>
      </c>
    </row>
    <row r="465" spans="2:114" x14ac:dyDescent="0.35">
      <c r="B465" t="s">
        <v>4771</v>
      </c>
      <c r="C465">
        <v>486</v>
      </c>
      <c r="D465" t="s">
        <v>7778</v>
      </c>
      <c r="E465">
        <v>818</v>
      </c>
      <c r="F465">
        <v>2793.8229999999999</v>
      </c>
      <c r="G465">
        <v>10</v>
      </c>
      <c r="H465" t="s">
        <v>7782</v>
      </c>
      <c r="I465" t="s">
        <v>7773</v>
      </c>
      <c r="J465" t="s">
        <v>7797</v>
      </c>
      <c r="K465">
        <v>18</v>
      </c>
      <c r="L465">
        <v>0.98</v>
      </c>
      <c r="M465">
        <v>44</v>
      </c>
      <c r="N465">
        <v>16</v>
      </c>
      <c r="O465" t="s">
        <v>7578</v>
      </c>
      <c r="R465" t="s">
        <v>7805</v>
      </c>
      <c r="S465" t="s">
        <v>7774</v>
      </c>
      <c r="T465" t="s">
        <v>7250</v>
      </c>
      <c r="U465" t="s">
        <v>7596</v>
      </c>
      <c r="V465" t="s">
        <v>7596</v>
      </c>
      <c r="W465">
        <v>5.56</v>
      </c>
      <c r="X465" t="s">
        <v>7946</v>
      </c>
      <c r="Y465">
        <v>1.9</v>
      </c>
      <c r="Z465" t="s">
        <v>7774</v>
      </c>
      <c r="AA465" t="s">
        <v>7879</v>
      </c>
      <c r="AB465" t="s">
        <v>7774</v>
      </c>
      <c r="AC465">
        <v>15</v>
      </c>
      <c r="AD465">
        <v>10</v>
      </c>
      <c r="AE465">
        <v>12</v>
      </c>
      <c r="AF465" t="s">
        <v>5753</v>
      </c>
      <c r="AG465">
        <v>42.759506520000002</v>
      </c>
      <c r="AH465">
        <v>-82.037722919999993</v>
      </c>
      <c r="AI465">
        <v>201.6</v>
      </c>
      <c r="AJ465">
        <v>290</v>
      </c>
      <c r="AL465">
        <v>15</v>
      </c>
      <c r="AM465">
        <v>986</v>
      </c>
      <c r="AN465">
        <v>8.702</v>
      </c>
      <c r="AO465">
        <v>-231.976</v>
      </c>
      <c r="AP465">
        <v>2012</v>
      </c>
      <c r="AQ465">
        <v>2030</v>
      </c>
      <c r="AT465">
        <v>1.19</v>
      </c>
      <c r="AU465">
        <v>1.17</v>
      </c>
      <c r="AW465">
        <v>2.06</v>
      </c>
      <c r="AX465">
        <v>2.04</v>
      </c>
      <c r="BD465">
        <v>0.98</v>
      </c>
      <c r="BE465">
        <v>44</v>
      </c>
      <c r="BF465" t="s">
        <v>1959</v>
      </c>
      <c r="BG465" t="s">
        <v>4771</v>
      </c>
      <c r="BH465">
        <v>486</v>
      </c>
      <c r="BI465" t="s">
        <v>7797</v>
      </c>
      <c r="BJ465" t="s">
        <v>7773</v>
      </c>
      <c r="BK465">
        <v>486</v>
      </c>
      <c r="BL465">
        <v>2990</v>
      </c>
      <c r="BS465">
        <v>13</v>
      </c>
      <c r="BT465">
        <v>0.68</v>
      </c>
      <c r="BU465">
        <v>0.61</v>
      </c>
      <c r="BV465">
        <v>0.61</v>
      </c>
      <c r="BW465">
        <v>42.759506520000002</v>
      </c>
      <c r="BX465">
        <v>-82.037722919999993</v>
      </c>
      <c r="BY465">
        <v>4734631.057</v>
      </c>
      <c r="BZ465">
        <v>201.624</v>
      </c>
      <c r="CA465">
        <v>286.10000000000002</v>
      </c>
      <c r="CB465" t="s">
        <v>7442</v>
      </c>
      <c r="CC465">
        <v>7</v>
      </c>
      <c r="CD465">
        <v>10</v>
      </c>
      <c r="CE465">
        <v>11</v>
      </c>
      <c r="CF465">
        <v>11</v>
      </c>
      <c r="CG465" t="s">
        <v>5752</v>
      </c>
      <c r="CH465">
        <v>414</v>
      </c>
      <c r="CI465" t="s">
        <v>3339</v>
      </c>
      <c r="CJ465" t="s">
        <v>8652</v>
      </c>
      <c r="CK465">
        <v>5.56</v>
      </c>
      <c r="CL465">
        <v>1.9</v>
      </c>
      <c r="CM465" t="s">
        <v>4771</v>
      </c>
      <c r="CO465" t="str">
        <f>VLOOKUP(CM465,AutoSCAN_ORG!B486:CF3001,1,FALSE)</f>
        <v>AS00-0001444</v>
      </c>
      <c r="CP465">
        <f>VLOOKUP($CM465,AutoSCAN_ORG!$B$1:$CF$2516,2,FALSE)</f>
        <v>2793.8</v>
      </c>
      <c r="CQ465">
        <f>VLOOKUP($CM465,AutoSCAN_ORG!$B$1:$CF$2516,3,FALSE)</f>
        <v>40.582000000000001</v>
      </c>
      <c r="CR465">
        <f>VLOOKUP($CM465,AutoSCAN_ORG!$B$1:$CF$2516,4,FALSE)</f>
        <v>66.997</v>
      </c>
      <c r="CS465">
        <f>VLOOKUP($CM465,AutoSCAN_ORG!$B$1:$CF$2516,5,FALSE)</f>
        <v>11.972</v>
      </c>
      <c r="CT465" t="str">
        <f>VLOOKUP($CM465,AutoSCAN_ORG!$B$1:$CF$2516,6,FALSE)</f>
        <v>MELO-MIFE</v>
      </c>
      <c r="CU465">
        <f>VLOOKUP($CM465,AutoSCAN_ORG!$B$1:$CF$2516,7,FALSE)</f>
        <v>0</v>
      </c>
      <c r="CV465">
        <f>VLOOKUP($CM465,AutoSCAN_ORG!$B$1:$CF$2516,69,FALSE)</f>
        <v>0</v>
      </c>
      <c r="CW465">
        <f>VLOOKUP($CM465,AutoSCAN_ORG!$B$1:$CF$2516,70,FALSE)</f>
        <v>0</v>
      </c>
      <c r="CX465" t="str">
        <f>VLOOKUP($CM465,AutoSCAN_ORG!$B$1:$CF$2516,71,FALSE)</f>
        <v>Y</v>
      </c>
      <c r="CZ465">
        <f>VLOOKUP($CM465,AutoSCAN_ORG!$B$1:$CF$2516,73,FALSE)</f>
        <v>0</v>
      </c>
      <c r="DA465">
        <f>VLOOKUP($CM465,AutoSCAN_ORG!$B$1:$CF$2516,74,FALSE)</f>
        <v>0</v>
      </c>
      <c r="DB465">
        <f>VLOOKUP($CM465,AutoSCAN_ORG!$B$1:$CF$2516,75,FALSE)</f>
        <v>0</v>
      </c>
      <c r="DC465">
        <f>VLOOKUP($CM465,AutoSCAN_ORG!$B$1:$CF$2516,76,FALSE)</f>
        <v>0</v>
      </c>
      <c r="DD465">
        <f>VLOOKUP($CM465,AutoSCAN_ORG!$B$1:$CF$2516,77,FALSE)</f>
        <v>0</v>
      </c>
      <c r="DF465">
        <f>VLOOKUP($CM465,AutoSCAN_ORG!$B$1:$CF$2516,79,FALSE)</f>
        <v>17.600000000000001</v>
      </c>
      <c r="DG465">
        <f>VLOOKUP($CM465,AutoSCAN_ORG!$B$1:$CF$2516,80,FALSE)</f>
        <v>17.600000000000001</v>
      </c>
      <c r="DH465">
        <f>VLOOKUP($CM465,AutoSCAN_ORG!$B$1:$CF$2516,81,FALSE)</f>
        <v>2.4E-2</v>
      </c>
      <c r="DI465">
        <f>VLOOKUP($CM465,AutoSCAN_ORG!$B$1:$CF$2516,82,FALSE)</f>
        <v>3.4000000000000002E-2</v>
      </c>
      <c r="DJ465">
        <f>VLOOKUP($CM465,AutoSCAN_ORG!$B$1:$CF$2516,83,FALSE)</f>
        <v>0.879</v>
      </c>
    </row>
    <row r="466" spans="2:114" x14ac:dyDescent="0.35">
      <c r="B466" t="s">
        <v>4772</v>
      </c>
      <c r="C466">
        <v>487</v>
      </c>
      <c r="D466" t="s">
        <v>7778</v>
      </c>
      <c r="E466">
        <v>819</v>
      </c>
      <c r="F466">
        <v>2795.098</v>
      </c>
      <c r="G466">
        <v>10</v>
      </c>
      <c r="H466" t="s">
        <v>7782</v>
      </c>
      <c r="I466" t="s">
        <v>7773</v>
      </c>
      <c r="J466" t="s">
        <v>7797</v>
      </c>
      <c r="K466">
        <v>11</v>
      </c>
      <c r="L466">
        <v>0.59</v>
      </c>
      <c r="M466">
        <v>35</v>
      </c>
      <c r="N466">
        <v>29</v>
      </c>
      <c r="O466" t="s">
        <v>7575</v>
      </c>
      <c r="R466" t="s">
        <v>7805</v>
      </c>
      <c r="S466" t="s">
        <v>7774</v>
      </c>
      <c r="T466" t="s">
        <v>7250</v>
      </c>
      <c r="U466" t="s">
        <v>7596</v>
      </c>
      <c r="V466" t="s">
        <v>7596</v>
      </c>
      <c r="W466">
        <v>5.56</v>
      </c>
      <c r="X466" t="s">
        <v>7946</v>
      </c>
      <c r="Y466">
        <v>1.8</v>
      </c>
      <c r="Z466" t="s">
        <v>7774</v>
      </c>
      <c r="AA466" t="s">
        <v>7788</v>
      </c>
      <c r="AB466" t="s">
        <v>7774</v>
      </c>
      <c r="AC466">
        <v>10</v>
      </c>
      <c r="AD466">
        <v>10</v>
      </c>
      <c r="AE466">
        <v>12</v>
      </c>
      <c r="AF466" t="s">
        <v>5753</v>
      </c>
      <c r="AG466">
        <v>42.759494910000001</v>
      </c>
      <c r="AH466">
        <v>-82.037723409999998</v>
      </c>
      <c r="AI466">
        <v>201.6</v>
      </c>
      <c r="AJ466">
        <v>290</v>
      </c>
      <c r="AL466">
        <v>15</v>
      </c>
      <c r="AM466">
        <v>986</v>
      </c>
      <c r="AN466">
        <v>9.9809999999999999</v>
      </c>
      <c r="AO466">
        <v>-247.09299999999999</v>
      </c>
      <c r="AP466">
        <v>2075</v>
      </c>
      <c r="AQ466">
        <v>2082</v>
      </c>
      <c r="AT466">
        <v>1.22</v>
      </c>
      <c r="AU466">
        <v>1.21</v>
      </c>
      <c r="AW466">
        <v>2.11</v>
      </c>
      <c r="AX466">
        <v>2.1</v>
      </c>
      <c r="BD466">
        <v>0.59</v>
      </c>
      <c r="BE466">
        <v>35</v>
      </c>
      <c r="BF466" t="s">
        <v>1960</v>
      </c>
      <c r="BG466" t="s">
        <v>4772</v>
      </c>
      <c r="BH466">
        <v>487</v>
      </c>
      <c r="BI466" t="s">
        <v>7797</v>
      </c>
      <c r="BJ466" t="s">
        <v>7773</v>
      </c>
      <c r="BK466">
        <v>487</v>
      </c>
      <c r="BL466">
        <v>2990</v>
      </c>
      <c r="BS466">
        <v>13</v>
      </c>
      <c r="BT466">
        <v>0.67</v>
      </c>
      <c r="BU466">
        <v>0.59</v>
      </c>
      <c r="BV466">
        <v>0.59</v>
      </c>
      <c r="BW466">
        <v>42.759494910000001</v>
      </c>
      <c r="BX466">
        <v>-82.037723409999998</v>
      </c>
      <c r="BY466">
        <v>4734629.7690000003</v>
      </c>
      <c r="BZ466">
        <v>201.62799999999999</v>
      </c>
      <c r="CA466">
        <v>274</v>
      </c>
      <c r="CB466" t="s">
        <v>7641</v>
      </c>
      <c r="CC466">
        <v>7</v>
      </c>
      <c r="CD466">
        <v>10</v>
      </c>
      <c r="CE466">
        <v>11</v>
      </c>
      <c r="CF466">
        <v>11</v>
      </c>
      <c r="CG466" t="s">
        <v>5752</v>
      </c>
      <c r="CH466">
        <v>414</v>
      </c>
      <c r="CI466" t="s">
        <v>3339</v>
      </c>
      <c r="CJ466" t="s">
        <v>8652</v>
      </c>
      <c r="CK466">
        <v>5.56</v>
      </c>
      <c r="CL466">
        <v>1.8</v>
      </c>
      <c r="CM466" t="s">
        <v>4772</v>
      </c>
      <c r="CO466" t="str">
        <f>VLOOKUP(CM466,AutoSCAN_ORG!B487:CF3002,1,FALSE)</f>
        <v>AS00-0001445</v>
      </c>
      <c r="CP466">
        <f>VLOOKUP($CM466,AutoSCAN_ORG!$B$1:$CF$2516,2,FALSE)</f>
        <v>2795.0770000000002</v>
      </c>
      <c r="CQ466">
        <f>VLOOKUP($CM466,AutoSCAN_ORG!$B$1:$CF$2516,3,FALSE)</f>
        <v>50.935000000000002</v>
      </c>
      <c r="CR466">
        <f>VLOOKUP($CM466,AutoSCAN_ORG!$B$1:$CF$2516,4,FALSE)</f>
        <v>67.527000000000001</v>
      </c>
      <c r="CS466">
        <f>VLOOKUP($CM466,AutoSCAN_ORG!$B$1:$CF$2516,5,FALSE)</f>
        <v>17.568000000000001</v>
      </c>
      <c r="CT466" t="str">
        <f>VLOOKUP($CM466,AutoSCAN_ORG!$B$1:$CF$2516,6,FALSE)</f>
        <v>MELO-MIFE</v>
      </c>
      <c r="CU466">
        <f>VLOOKUP($CM466,AutoSCAN_ORG!$B$1:$CF$2516,7,FALSE)</f>
        <v>0</v>
      </c>
      <c r="CV466">
        <f>VLOOKUP($CM466,AutoSCAN_ORG!$B$1:$CF$2516,69,FALSE)</f>
        <v>0</v>
      </c>
      <c r="CW466">
        <f>VLOOKUP($CM466,AutoSCAN_ORG!$B$1:$CF$2516,70,FALSE)</f>
        <v>0</v>
      </c>
      <c r="CX466" t="str">
        <f>VLOOKUP($CM466,AutoSCAN_ORG!$B$1:$CF$2516,71,FALSE)</f>
        <v>Y</v>
      </c>
      <c r="CZ466">
        <f>VLOOKUP($CM466,AutoSCAN_ORG!$B$1:$CF$2516,73,FALSE)</f>
        <v>0</v>
      </c>
      <c r="DA466">
        <f>VLOOKUP($CM466,AutoSCAN_ORG!$B$1:$CF$2516,74,FALSE)</f>
        <v>0</v>
      </c>
      <c r="DB466">
        <f>VLOOKUP($CM466,AutoSCAN_ORG!$B$1:$CF$2516,75,FALSE)</f>
        <v>0</v>
      </c>
      <c r="DC466">
        <f>VLOOKUP($CM466,AutoSCAN_ORG!$B$1:$CF$2516,76,FALSE)</f>
        <v>0</v>
      </c>
      <c r="DD466">
        <f>VLOOKUP($CM466,AutoSCAN_ORG!$B$1:$CF$2516,77,FALSE)</f>
        <v>0</v>
      </c>
      <c r="DF466">
        <f>VLOOKUP($CM466,AutoSCAN_ORG!$B$1:$CF$2516,79,FALSE)</f>
        <v>10.62</v>
      </c>
      <c r="DG466">
        <f>VLOOKUP($CM466,AutoSCAN_ORG!$B$1:$CF$2516,80,FALSE)</f>
        <v>10.62</v>
      </c>
      <c r="DH466">
        <f>VLOOKUP($CM466,AutoSCAN_ORG!$B$1:$CF$2516,81,FALSE)</f>
        <v>4.0000000000000001E-3</v>
      </c>
      <c r="DI466">
        <f>VLOOKUP($CM466,AutoSCAN_ORG!$B$1:$CF$2516,82,FALSE)</f>
        <v>5.0000000000000001E-3</v>
      </c>
      <c r="DJ466">
        <f>VLOOKUP($CM466,AutoSCAN_ORG!$B$1:$CF$2516,83,FALSE)</f>
        <v>0.877</v>
      </c>
    </row>
    <row r="467" spans="2:114" x14ac:dyDescent="0.35">
      <c r="B467" t="s">
        <v>4777</v>
      </c>
      <c r="C467">
        <v>490</v>
      </c>
      <c r="D467" t="s">
        <v>7778</v>
      </c>
      <c r="E467">
        <v>826</v>
      </c>
      <c r="F467">
        <v>2857.578</v>
      </c>
      <c r="G467">
        <v>10</v>
      </c>
      <c r="H467" t="s">
        <v>7782</v>
      </c>
      <c r="I467" t="s">
        <v>7773</v>
      </c>
      <c r="J467" t="s">
        <v>5753</v>
      </c>
      <c r="K467">
        <v>10</v>
      </c>
      <c r="L467">
        <v>0.56000000000000005</v>
      </c>
      <c r="M467">
        <v>8</v>
      </c>
      <c r="N467">
        <v>15</v>
      </c>
      <c r="O467" t="s">
        <v>7413</v>
      </c>
      <c r="R467" t="s">
        <v>7784</v>
      </c>
      <c r="S467" t="s">
        <v>7774</v>
      </c>
      <c r="T467" t="s">
        <v>7253</v>
      </c>
      <c r="U467" t="s">
        <v>7383</v>
      </c>
      <c r="V467" t="s">
        <v>7383</v>
      </c>
      <c r="W467">
        <v>5.56</v>
      </c>
      <c r="X467" t="s">
        <v>7947</v>
      </c>
      <c r="Y467">
        <v>1.7</v>
      </c>
      <c r="Z467" t="s">
        <v>7774</v>
      </c>
      <c r="AA467" t="s">
        <v>7786</v>
      </c>
      <c r="AB467" t="s">
        <v>3293</v>
      </c>
      <c r="AC467">
        <v>10</v>
      </c>
      <c r="AD467">
        <v>10</v>
      </c>
      <c r="AE467">
        <v>15</v>
      </c>
      <c r="AF467" t="s">
        <v>5683</v>
      </c>
      <c r="AG467">
        <v>42.758928359999999</v>
      </c>
      <c r="AH467">
        <v>-82.037753159999994</v>
      </c>
      <c r="AI467">
        <v>201.5</v>
      </c>
      <c r="AJ467">
        <v>290</v>
      </c>
      <c r="AL467">
        <v>15</v>
      </c>
      <c r="AM467">
        <v>986</v>
      </c>
      <c r="AN467">
        <v>0.17399999999999999</v>
      </c>
      <c r="AO467">
        <v>-398.98500000000001</v>
      </c>
      <c r="AP467">
        <v>2116</v>
      </c>
      <c r="AQ467">
        <v>2117</v>
      </c>
      <c r="AT467">
        <v>1.24</v>
      </c>
      <c r="AU467">
        <v>1.24</v>
      </c>
      <c r="AW467">
        <v>2.15</v>
      </c>
      <c r="AX467">
        <v>2.15</v>
      </c>
      <c r="BD467">
        <v>0.56000000000000005</v>
      </c>
      <c r="BE467">
        <v>8</v>
      </c>
      <c r="BF467" t="s">
        <v>1964</v>
      </c>
      <c r="BG467" t="s">
        <v>4777</v>
      </c>
      <c r="BH467">
        <v>490</v>
      </c>
      <c r="BI467" t="s">
        <v>5753</v>
      </c>
      <c r="BJ467" t="s">
        <v>7773</v>
      </c>
      <c r="BK467">
        <v>490</v>
      </c>
      <c r="BL467">
        <v>3030</v>
      </c>
      <c r="BS467">
        <v>13</v>
      </c>
      <c r="BT467">
        <v>0.66</v>
      </c>
      <c r="BU467">
        <v>0.57999999999999996</v>
      </c>
      <c r="BV467">
        <v>0.57999999999999996</v>
      </c>
      <c r="BW467">
        <v>42.758928359999999</v>
      </c>
      <c r="BX467">
        <v>-82.037753159999994</v>
      </c>
      <c r="BY467">
        <v>4734566.8859999999</v>
      </c>
      <c r="BZ467">
        <v>201.453</v>
      </c>
      <c r="CA467">
        <v>269.8</v>
      </c>
      <c r="CB467" t="s">
        <v>7329</v>
      </c>
      <c r="CC467">
        <v>7</v>
      </c>
      <c r="CD467">
        <v>10</v>
      </c>
      <c r="CE467">
        <v>12</v>
      </c>
      <c r="CF467">
        <v>12</v>
      </c>
      <c r="CG467" t="s">
        <v>5677</v>
      </c>
      <c r="CH467">
        <v>414</v>
      </c>
      <c r="CI467" t="s">
        <v>3290</v>
      </c>
      <c r="CJ467" t="s">
        <v>7332</v>
      </c>
      <c r="CK467">
        <v>5.56</v>
      </c>
      <c r="CL467">
        <v>1.7</v>
      </c>
      <c r="CM467" t="s">
        <v>4777</v>
      </c>
      <c r="CO467" t="str">
        <f>VLOOKUP(CM467,AutoSCAN_ORG!B490:CF3005,1,FALSE)</f>
        <v>AS00-0001449</v>
      </c>
      <c r="CP467">
        <f>VLOOKUP($CM467,AutoSCAN_ORG!$B$1:$CF$2516,2,FALSE)</f>
        <v>2857.5740000000001</v>
      </c>
      <c r="CQ467">
        <f>VLOOKUP($CM467,AutoSCAN_ORG!$B$1:$CF$2516,3,FALSE)</f>
        <v>8.4920000000000009</v>
      </c>
      <c r="CR467">
        <f>VLOOKUP($CM467,AutoSCAN_ORG!$B$1:$CF$2516,4,FALSE)</f>
        <v>83.912000000000006</v>
      </c>
      <c r="CS467">
        <f>VLOOKUP($CM467,AutoSCAN_ORG!$B$1:$CF$2516,5,FALSE)</f>
        <v>6.2949999999999999</v>
      </c>
      <c r="CT467" t="str">
        <f>VLOOKUP($CM467,AutoSCAN_ORG!$B$1:$CF$2516,6,FALSE)</f>
        <v>MELO-CORR</v>
      </c>
      <c r="CU467">
        <f>VLOOKUP($CM467,AutoSCAN_ORG!$B$1:$CF$2516,7,FALSE)</f>
        <v>0</v>
      </c>
      <c r="CV467">
        <f>VLOOKUP($CM467,AutoSCAN_ORG!$B$1:$CF$2516,69,FALSE)</f>
        <v>0</v>
      </c>
      <c r="CW467">
        <f>VLOOKUP($CM467,AutoSCAN_ORG!$B$1:$CF$2516,70,FALSE)</f>
        <v>0</v>
      </c>
      <c r="CX467" t="str">
        <f>VLOOKUP($CM467,AutoSCAN_ORG!$B$1:$CF$2516,71,FALSE)</f>
        <v>Y</v>
      </c>
      <c r="CY467" t="str">
        <f>VLOOKUP($CM467,AutoSCAN_ORG!$B$1:$CF$2516,72,FALSE)</f>
        <v>yes</v>
      </c>
      <c r="CZ467" t="str">
        <f>VLOOKUP($CM467,AutoSCAN_ORG!$B$1:$CF$2516,73,FALSE)</f>
        <v>added</v>
      </c>
      <c r="DA467">
        <f>VLOOKUP($CM467,AutoSCAN_ORG!$B$1:$CF$2516,74,FALSE)</f>
        <v>0</v>
      </c>
      <c r="DB467">
        <f>VLOOKUP($CM467,AutoSCAN_ORG!$B$1:$CF$2516,75,FALSE)</f>
        <v>0</v>
      </c>
      <c r="DC467">
        <f>VLOOKUP($CM467,AutoSCAN_ORG!$B$1:$CF$2516,76,FALSE)</f>
        <v>0</v>
      </c>
      <c r="DD467">
        <f>VLOOKUP($CM467,AutoSCAN_ORG!$B$1:$CF$2516,77,FALSE)</f>
        <v>0</v>
      </c>
      <c r="DF467">
        <f>VLOOKUP($CM467,AutoSCAN_ORG!$B$1:$CF$2516,79,FALSE)</f>
        <v>10</v>
      </c>
      <c r="DG467">
        <f>VLOOKUP($CM467,AutoSCAN_ORG!$B$1:$CF$2516,80,FALSE)</f>
        <v>10</v>
      </c>
      <c r="DH467">
        <f>VLOOKUP($CM467,AutoSCAN_ORG!$B$1:$CF$2516,81,FALSE)</f>
        <v>2.1999999999999999E-2</v>
      </c>
      <c r="DI467">
        <f>VLOOKUP($CM467,AutoSCAN_ORG!$B$1:$CF$2516,82,FALSE)</f>
        <v>2.1999999999999999E-2</v>
      </c>
      <c r="DJ467">
        <f>VLOOKUP($CM467,AutoSCAN_ORG!$B$1:$CF$2516,83,FALSE)</f>
        <v>1</v>
      </c>
    </row>
    <row r="468" spans="2:114" x14ac:dyDescent="0.35">
      <c r="B468" t="s">
        <v>4784</v>
      </c>
      <c r="C468">
        <v>491</v>
      </c>
      <c r="D468" t="s">
        <v>7778</v>
      </c>
      <c r="E468">
        <v>827</v>
      </c>
      <c r="F468">
        <v>2858.0329999999999</v>
      </c>
      <c r="G468">
        <v>10</v>
      </c>
      <c r="H468" t="s">
        <v>7782</v>
      </c>
      <c r="I468" t="s">
        <v>7773</v>
      </c>
      <c r="J468" t="s">
        <v>5753</v>
      </c>
      <c r="K468">
        <v>11</v>
      </c>
      <c r="L468">
        <v>0.59</v>
      </c>
      <c r="M468">
        <v>7</v>
      </c>
      <c r="N468">
        <v>6</v>
      </c>
      <c r="O468" t="s">
        <v>7648</v>
      </c>
      <c r="R468" t="s">
        <v>7784</v>
      </c>
      <c r="S468" t="s">
        <v>7774</v>
      </c>
      <c r="T468" t="s">
        <v>7253</v>
      </c>
      <c r="U468" t="s">
        <v>7383</v>
      </c>
      <c r="V468" t="s">
        <v>7383</v>
      </c>
      <c r="W468">
        <v>5.56</v>
      </c>
      <c r="X468" t="s">
        <v>7947</v>
      </c>
      <c r="Y468">
        <v>1.8</v>
      </c>
      <c r="Z468" t="s">
        <v>7774</v>
      </c>
      <c r="AA468" t="s">
        <v>7789</v>
      </c>
      <c r="AB468" t="s">
        <v>7774</v>
      </c>
      <c r="AF468" t="s">
        <v>5678</v>
      </c>
      <c r="AG468">
        <v>42.758924229999998</v>
      </c>
      <c r="AH468">
        <v>-82.037753350000003</v>
      </c>
      <c r="AI468">
        <v>201.5</v>
      </c>
      <c r="AJ468">
        <v>290</v>
      </c>
      <c r="AL468">
        <v>15</v>
      </c>
      <c r="AM468">
        <v>986</v>
      </c>
      <c r="AN468">
        <v>0.63</v>
      </c>
      <c r="AO468">
        <v>-395.50599999999997</v>
      </c>
      <c r="AP468">
        <v>2117</v>
      </c>
      <c r="AQ468">
        <v>2118</v>
      </c>
      <c r="AT468">
        <v>1.24</v>
      </c>
      <c r="AU468">
        <v>1.24</v>
      </c>
      <c r="AW468">
        <v>2.15</v>
      </c>
      <c r="AX468">
        <v>2.15</v>
      </c>
      <c r="BD468">
        <v>0.59</v>
      </c>
      <c r="BE468">
        <v>7</v>
      </c>
      <c r="BF468" t="s">
        <v>1969</v>
      </c>
      <c r="BG468" t="s">
        <v>4784</v>
      </c>
      <c r="BH468">
        <v>491</v>
      </c>
      <c r="BI468" t="s">
        <v>5753</v>
      </c>
      <c r="BJ468" t="s">
        <v>7773</v>
      </c>
      <c r="BK468">
        <v>491</v>
      </c>
      <c r="BL468">
        <v>3030</v>
      </c>
      <c r="BS468">
        <v>13</v>
      </c>
      <c r="BT468">
        <v>0.66</v>
      </c>
      <c r="BU468">
        <v>0.57999999999999996</v>
      </c>
      <c r="BV468">
        <v>0.57999999999999996</v>
      </c>
      <c r="BW468">
        <v>42.758924229999998</v>
      </c>
      <c r="BX468">
        <v>-82.037753350000003</v>
      </c>
      <c r="BY468">
        <v>4734566.4280000003</v>
      </c>
      <c r="BZ468">
        <v>201.45599999999999</v>
      </c>
      <c r="CA468">
        <v>275</v>
      </c>
      <c r="CB468" t="s">
        <v>7642</v>
      </c>
      <c r="CC468">
        <v>7</v>
      </c>
      <c r="CD468">
        <v>10</v>
      </c>
      <c r="CE468">
        <v>12</v>
      </c>
      <c r="CF468">
        <v>12</v>
      </c>
      <c r="CG468" t="s">
        <v>5677</v>
      </c>
      <c r="CH468">
        <v>414</v>
      </c>
      <c r="CI468" t="s">
        <v>3290</v>
      </c>
      <c r="CJ468" t="s">
        <v>7332</v>
      </c>
      <c r="CK468">
        <v>5.56</v>
      </c>
      <c r="CL468">
        <v>1.8</v>
      </c>
      <c r="CM468" t="s">
        <v>4784</v>
      </c>
      <c r="CO468" t="str">
        <f>VLOOKUP(CM468,AutoSCAN_ORG!B491:CF3006,1,FALSE)</f>
        <v>AS00-0001454</v>
      </c>
      <c r="CP468">
        <f>VLOOKUP($CM468,AutoSCAN_ORG!$B$1:$CF$2516,2,FALSE)</f>
        <v>2858.03</v>
      </c>
      <c r="CQ468">
        <f>VLOOKUP($CM468,AutoSCAN_ORG!$B$1:$CF$2516,3,FALSE)</f>
        <v>8</v>
      </c>
      <c r="CR468">
        <f>VLOOKUP($CM468,AutoSCAN_ORG!$B$1:$CF$2516,4,FALSE)</f>
        <v>81.412000000000006</v>
      </c>
      <c r="CS468">
        <f>VLOOKUP($CM468,AutoSCAN_ORG!$B$1:$CF$2516,5,FALSE)</f>
        <v>6.2949999999999999</v>
      </c>
      <c r="CT468" t="str">
        <f>VLOOKUP($CM468,AutoSCAN_ORG!$B$1:$CF$2516,6,FALSE)</f>
        <v>MELO-CORR</v>
      </c>
      <c r="CU468">
        <f>VLOOKUP($CM468,AutoSCAN_ORG!$B$1:$CF$2516,7,FALSE)</f>
        <v>0</v>
      </c>
      <c r="CV468">
        <f>VLOOKUP($CM468,AutoSCAN_ORG!$B$1:$CF$2516,69,FALSE)</f>
        <v>0</v>
      </c>
      <c r="CW468">
        <f>VLOOKUP($CM468,AutoSCAN_ORG!$B$1:$CF$2516,70,FALSE)</f>
        <v>0</v>
      </c>
      <c r="CX468" t="str">
        <f>VLOOKUP($CM468,AutoSCAN_ORG!$B$1:$CF$2516,71,FALSE)</f>
        <v>Y</v>
      </c>
      <c r="CZ468" t="str">
        <f>VLOOKUP($CM468,AutoSCAN_ORG!$B$1:$CF$2516,73,FALSE)</f>
        <v>added</v>
      </c>
      <c r="DA468">
        <f>VLOOKUP($CM468,AutoSCAN_ORG!$B$1:$CF$2516,74,FALSE)</f>
        <v>0</v>
      </c>
      <c r="DB468">
        <f>VLOOKUP($CM468,AutoSCAN_ORG!$B$1:$CF$2516,75,FALSE)</f>
        <v>0</v>
      </c>
      <c r="DC468">
        <f>VLOOKUP($CM468,AutoSCAN_ORG!$B$1:$CF$2516,76,FALSE)</f>
        <v>0</v>
      </c>
      <c r="DD468">
        <f>VLOOKUP($CM468,AutoSCAN_ORG!$B$1:$CF$2516,77,FALSE)</f>
        <v>0</v>
      </c>
      <c r="DF468">
        <f>VLOOKUP($CM468,AutoSCAN_ORG!$B$1:$CF$2516,79,FALSE)</f>
        <v>10.68</v>
      </c>
      <c r="DG468">
        <f>VLOOKUP($CM468,AutoSCAN_ORG!$B$1:$CF$2516,80,FALSE)</f>
        <v>10.68</v>
      </c>
      <c r="DH468">
        <f>VLOOKUP($CM468,AutoSCAN_ORG!$B$1:$CF$2516,81,FALSE)</f>
        <v>8.9999999999999993E-3</v>
      </c>
      <c r="DI468">
        <f>VLOOKUP($CM468,AutoSCAN_ORG!$B$1:$CF$2516,82,FALSE)</f>
        <v>2.4E-2</v>
      </c>
      <c r="DJ468">
        <f>VLOOKUP($CM468,AutoSCAN_ORG!$B$1:$CF$2516,83,FALSE)</f>
        <v>0.72399999999999998</v>
      </c>
    </row>
    <row r="469" spans="2:114" x14ac:dyDescent="0.35">
      <c r="B469" t="s">
        <v>4788</v>
      </c>
      <c r="C469">
        <v>492</v>
      </c>
      <c r="D469" t="s">
        <v>7778</v>
      </c>
      <c r="E469">
        <v>828</v>
      </c>
      <c r="F469">
        <v>2858.1889999999999</v>
      </c>
      <c r="G469">
        <v>10</v>
      </c>
      <c r="H469" t="s">
        <v>7782</v>
      </c>
      <c r="I469" t="s">
        <v>7773</v>
      </c>
      <c r="J469" t="s">
        <v>5753</v>
      </c>
      <c r="K469">
        <v>11</v>
      </c>
      <c r="L469">
        <v>0.59</v>
      </c>
      <c r="M469">
        <v>11</v>
      </c>
      <c r="N469">
        <v>11</v>
      </c>
      <c r="O469" t="s">
        <v>7413</v>
      </c>
      <c r="R469" t="s">
        <v>7784</v>
      </c>
      <c r="S469" t="s">
        <v>7774</v>
      </c>
      <c r="T469" t="s">
        <v>7253</v>
      </c>
      <c r="U469" t="s">
        <v>7383</v>
      </c>
      <c r="V469" t="s">
        <v>7383</v>
      </c>
      <c r="W469">
        <v>5.56</v>
      </c>
      <c r="X469" t="s">
        <v>7947</v>
      </c>
      <c r="Y469">
        <v>1.8</v>
      </c>
      <c r="Z469" t="s">
        <v>7774</v>
      </c>
      <c r="AA469" t="s">
        <v>7788</v>
      </c>
      <c r="AB469" t="s">
        <v>7774</v>
      </c>
      <c r="AC469">
        <v>10</v>
      </c>
      <c r="AD469">
        <v>10</v>
      </c>
      <c r="AE469">
        <v>12</v>
      </c>
      <c r="AF469" t="s">
        <v>5683</v>
      </c>
      <c r="AG469">
        <v>42.758922830000003</v>
      </c>
      <c r="AH469">
        <v>-82.037753420000001</v>
      </c>
      <c r="AI469">
        <v>201.5</v>
      </c>
      <c r="AJ469">
        <v>290</v>
      </c>
      <c r="AL469">
        <v>15</v>
      </c>
      <c r="AM469">
        <v>986</v>
      </c>
      <c r="AN469">
        <v>0.78400000000000003</v>
      </c>
      <c r="AO469">
        <v>-401.065</v>
      </c>
      <c r="AP469">
        <v>2114</v>
      </c>
      <c r="AQ469">
        <v>2115</v>
      </c>
      <c r="AT469">
        <v>1.24</v>
      </c>
      <c r="AU469">
        <v>1.23</v>
      </c>
      <c r="AW469">
        <v>2.14</v>
      </c>
      <c r="AX469">
        <v>2.14</v>
      </c>
      <c r="BD469">
        <v>0.59</v>
      </c>
      <c r="BE469">
        <v>11</v>
      </c>
      <c r="BF469" t="s">
        <v>1973</v>
      </c>
      <c r="BG469" t="s">
        <v>4788</v>
      </c>
      <c r="BH469">
        <v>492</v>
      </c>
      <c r="BI469" t="s">
        <v>5753</v>
      </c>
      <c r="BJ469" t="s">
        <v>7773</v>
      </c>
      <c r="BK469">
        <v>492</v>
      </c>
      <c r="BL469">
        <v>3030</v>
      </c>
      <c r="BS469">
        <v>13</v>
      </c>
      <c r="BT469">
        <v>0.66</v>
      </c>
      <c r="BU469">
        <v>0.57999999999999996</v>
      </c>
      <c r="BV469">
        <v>0.57999999999999996</v>
      </c>
      <c r="BW469">
        <v>42.758922830000003</v>
      </c>
      <c r="BX469">
        <v>-82.037753420000001</v>
      </c>
      <c r="BY469">
        <v>4734566.273</v>
      </c>
      <c r="BZ469">
        <v>201.45699999999999</v>
      </c>
      <c r="CA469">
        <v>270.60000000000002</v>
      </c>
      <c r="CB469" t="s">
        <v>7643</v>
      </c>
      <c r="CC469">
        <v>7</v>
      </c>
      <c r="CD469">
        <v>10</v>
      </c>
      <c r="CE469">
        <v>12</v>
      </c>
      <c r="CF469">
        <v>12</v>
      </c>
      <c r="CG469" t="s">
        <v>5677</v>
      </c>
      <c r="CH469">
        <v>414</v>
      </c>
      <c r="CI469" t="s">
        <v>3290</v>
      </c>
      <c r="CJ469" t="s">
        <v>7332</v>
      </c>
      <c r="CK469">
        <v>5.56</v>
      </c>
      <c r="CL469">
        <v>1.8</v>
      </c>
      <c r="CM469" t="s">
        <v>4788</v>
      </c>
      <c r="CO469" t="str">
        <f>VLOOKUP(CM469,AutoSCAN_ORG!B492:CF3007,1,FALSE)</f>
        <v>AS00-0001458</v>
      </c>
      <c r="CP469">
        <f>VLOOKUP($CM469,AutoSCAN_ORG!$B$1:$CF$2516,2,FALSE)</f>
        <v>2858.1819999999998</v>
      </c>
      <c r="CQ469">
        <f>VLOOKUP($CM469,AutoSCAN_ORG!$B$1:$CF$2516,3,FALSE)</f>
        <v>15.833</v>
      </c>
      <c r="CR469">
        <f>VLOOKUP($CM469,AutoSCAN_ORG!$B$1:$CF$2516,4,FALSE)</f>
        <v>83.195999999999998</v>
      </c>
      <c r="CS469">
        <f>VLOOKUP($CM469,AutoSCAN_ORG!$B$1:$CF$2516,5,FALSE)</f>
        <v>6.2949999999999999</v>
      </c>
      <c r="CT469" t="str">
        <f>VLOOKUP($CM469,AutoSCAN_ORG!$B$1:$CF$2516,6,FALSE)</f>
        <v>MELO-CORR</v>
      </c>
      <c r="CU469">
        <f>VLOOKUP($CM469,AutoSCAN_ORG!$B$1:$CF$2516,7,FALSE)</f>
        <v>0</v>
      </c>
      <c r="CV469">
        <f>VLOOKUP($CM469,AutoSCAN_ORG!$B$1:$CF$2516,69,FALSE)</f>
        <v>0</v>
      </c>
      <c r="CW469">
        <f>VLOOKUP($CM469,AutoSCAN_ORG!$B$1:$CF$2516,70,FALSE)</f>
        <v>0</v>
      </c>
      <c r="CX469" t="str">
        <f>VLOOKUP($CM469,AutoSCAN_ORG!$B$1:$CF$2516,71,FALSE)</f>
        <v>Y</v>
      </c>
      <c r="CZ469" t="str">
        <f>VLOOKUP($CM469,AutoSCAN_ORG!$B$1:$CF$2516,73,FALSE)</f>
        <v>added</v>
      </c>
      <c r="DA469">
        <f>VLOOKUP($CM469,AutoSCAN_ORG!$B$1:$CF$2516,74,FALSE)</f>
        <v>0</v>
      </c>
      <c r="DB469">
        <f>VLOOKUP($CM469,AutoSCAN_ORG!$B$1:$CF$2516,75,FALSE)</f>
        <v>0</v>
      </c>
      <c r="DC469">
        <f>VLOOKUP($CM469,AutoSCAN_ORG!$B$1:$CF$2516,76,FALSE)</f>
        <v>0</v>
      </c>
      <c r="DD469">
        <f>VLOOKUP($CM469,AutoSCAN_ORG!$B$1:$CF$2516,77,FALSE)</f>
        <v>0</v>
      </c>
      <c r="DF469">
        <f>VLOOKUP($CM469,AutoSCAN_ORG!$B$1:$CF$2516,79,FALSE)</f>
        <v>10.7</v>
      </c>
      <c r="DG469">
        <f>VLOOKUP($CM469,AutoSCAN_ORG!$B$1:$CF$2516,80,FALSE)</f>
        <v>10.7</v>
      </c>
      <c r="DH469">
        <f>VLOOKUP($CM469,AutoSCAN_ORG!$B$1:$CF$2516,81,FALSE)</f>
        <v>5.0000000000000001E-3</v>
      </c>
      <c r="DI469">
        <f>VLOOKUP($CM469,AutoSCAN_ORG!$B$1:$CF$2516,82,FALSE)</f>
        <v>1.9E-2</v>
      </c>
      <c r="DJ469">
        <f>VLOOKUP($CM469,AutoSCAN_ORG!$B$1:$CF$2516,83,FALSE)</f>
        <v>0.80300000000000005</v>
      </c>
    </row>
    <row r="470" spans="2:114" x14ac:dyDescent="0.35">
      <c r="B470" t="s">
        <v>4789</v>
      </c>
      <c r="C470">
        <v>493</v>
      </c>
      <c r="D470" t="s">
        <v>7778</v>
      </c>
      <c r="E470">
        <v>829</v>
      </c>
      <c r="F470">
        <v>2858.2350000000001</v>
      </c>
      <c r="G470">
        <v>10</v>
      </c>
      <c r="H470" t="s">
        <v>7782</v>
      </c>
      <c r="I470" t="s">
        <v>7773</v>
      </c>
      <c r="J470" t="s">
        <v>5753</v>
      </c>
      <c r="K470">
        <v>16</v>
      </c>
      <c r="L470">
        <v>0.9</v>
      </c>
      <c r="M470">
        <v>9</v>
      </c>
      <c r="N470">
        <v>8</v>
      </c>
      <c r="O470" t="s">
        <v>7657</v>
      </c>
      <c r="R470" t="s">
        <v>7784</v>
      </c>
      <c r="S470" t="s">
        <v>7774</v>
      </c>
      <c r="T470" t="s">
        <v>7253</v>
      </c>
      <c r="U470" t="s">
        <v>7383</v>
      </c>
      <c r="V470" t="s">
        <v>7383</v>
      </c>
      <c r="W470">
        <v>5.56</v>
      </c>
      <c r="X470" t="s">
        <v>7947</v>
      </c>
      <c r="Y470">
        <v>1.8</v>
      </c>
      <c r="Z470" t="s">
        <v>7774</v>
      </c>
      <c r="AA470" t="s">
        <v>7789</v>
      </c>
      <c r="AB470" t="s">
        <v>7774</v>
      </c>
      <c r="AF470" t="s">
        <v>5678</v>
      </c>
      <c r="AG470">
        <v>42.758922409999997</v>
      </c>
      <c r="AH470">
        <v>-82.037753440000003</v>
      </c>
      <c r="AI470">
        <v>201.5</v>
      </c>
      <c r="AJ470">
        <v>290</v>
      </c>
      <c r="AL470">
        <v>15</v>
      </c>
      <c r="AM470">
        <v>986</v>
      </c>
      <c r="AN470">
        <v>0.83099999999999996</v>
      </c>
      <c r="AO470">
        <v>-388.553</v>
      </c>
      <c r="AP470">
        <v>2114</v>
      </c>
      <c r="AQ470">
        <v>2115</v>
      </c>
      <c r="AT470">
        <v>1.23</v>
      </c>
      <c r="AU470">
        <v>1.23</v>
      </c>
      <c r="AW470">
        <v>2.14</v>
      </c>
      <c r="AX470">
        <v>2.14</v>
      </c>
      <c r="BD470">
        <v>0.9</v>
      </c>
      <c r="BE470">
        <v>9</v>
      </c>
      <c r="BF470" t="s">
        <v>1974</v>
      </c>
      <c r="BG470" t="s">
        <v>4789</v>
      </c>
      <c r="BH470">
        <v>493</v>
      </c>
      <c r="BI470" t="s">
        <v>5753</v>
      </c>
      <c r="BJ470" t="s">
        <v>7773</v>
      </c>
      <c r="BK470">
        <v>493</v>
      </c>
      <c r="BL470">
        <v>3030</v>
      </c>
      <c r="BS470">
        <v>13</v>
      </c>
      <c r="BT470">
        <v>0.66</v>
      </c>
      <c r="BU470">
        <v>0.57999999999999996</v>
      </c>
      <c r="BV470">
        <v>0.57999999999999996</v>
      </c>
      <c r="BW470">
        <v>42.758922409999997</v>
      </c>
      <c r="BX470">
        <v>-82.037753440000003</v>
      </c>
      <c r="BY470">
        <v>4734566.2249999996</v>
      </c>
      <c r="BZ470">
        <v>201.45699999999999</v>
      </c>
      <c r="CA470">
        <v>277.10000000000002</v>
      </c>
      <c r="CB470" t="s">
        <v>7591</v>
      </c>
      <c r="CC470">
        <v>7</v>
      </c>
      <c r="CD470">
        <v>10</v>
      </c>
      <c r="CE470">
        <v>12</v>
      </c>
      <c r="CF470">
        <v>12</v>
      </c>
      <c r="CG470" t="s">
        <v>5677</v>
      </c>
      <c r="CH470">
        <v>414</v>
      </c>
      <c r="CI470" t="s">
        <v>3290</v>
      </c>
      <c r="CJ470" t="s">
        <v>7332</v>
      </c>
      <c r="CK470">
        <v>5.56</v>
      </c>
      <c r="CL470">
        <v>1.8</v>
      </c>
      <c r="CM470" t="s">
        <v>4789</v>
      </c>
      <c r="CO470" t="str">
        <f>VLOOKUP(CM470,AutoSCAN_ORG!B493:CF3008,1,FALSE)</f>
        <v>AS00-0001459</v>
      </c>
      <c r="CP470">
        <f>VLOOKUP($CM470,AutoSCAN_ORG!$B$1:$CF$2516,2,FALSE)</f>
        <v>2858.2330000000002</v>
      </c>
      <c r="CQ470">
        <f>VLOOKUP($CM470,AutoSCAN_ORG!$B$1:$CF$2516,3,FALSE)</f>
        <v>9.0969999999999995</v>
      </c>
      <c r="CR470">
        <f>VLOOKUP($CM470,AutoSCAN_ORG!$B$1:$CF$2516,4,FALSE)</f>
        <v>77.900000000000006</v>
      </c>
      <c r="CS470">
        <f>VLOOKUP($CM470,AutoSCAN_ORG!$B$1:$CF$2516,5,FALSE)</f>
        <v>6.2949999999999999</v>
      </c>
      <c r="CT470" t="str">
        <f>VLOOKUP($CM470,AutoSCAN_ORG!$B$1:$CF$2516,6,FALSE)</f>
        <v>MELO-CORR</v>
      </c>
      <c r="CU470">
        <f>VLOOKUP($CM470,AutoSCAN_ORG!$B$1:$CF$2516,7,FALSE)</f>
        <v>0</v>
      </c>
      <c r="CV470">
        <f>VLOOKUP($CM470,AutoSCAN_ORG!$B$1:$CF$2516,69,FALSE)</f>
        <v>0</v>
      </c>
      <c r="CW470">
        <f>VLOOKUP($CM470,AutoSCAN_ORG!$B$1:$CF$2516,70,FALSE)</f>
        <v>0</v>
      </c>
      <c r="CX470" t="str">
        <f>VLOOKUP($CM470,AutoSCAN_ORG!$B$1:$CF$2516,71,FALSE)</f>
        <v>Y</v>
      </c>
      <c r="CZ470">
        <f>VLOOKUP($CM470,AutoSCAN_ORG!$B$1:$CF$2516,73,FALSE)</f>
        <v>0</v>
      </c>
      <c r="DA470">
        <f>VLOOKUP($CM470,AutoSCAN_ORG!$B$1:$CF$2516,74,FALSE)</f>
        <v>0</v>
      </c>
      <c r="DB470">
        <f>VLOOKUP($CM470,AutoSCAN_ORG!$B$1:$CF$2516,75,FALSE)</f>
        <v>0</v>
      </c>
      <c r="DC470">
        <f>VLOOKUP($CM470,AutoSCAN_ORG!$B$1:$CF$2516,76,FALSE)</f>
        <v>0</v>
      </c>
      <c r="DD470">
        <f>VLOOKUP($CM470,AutoSCAN_ORG!$B$1:$CF$2516,77,FALSE)</f>
        <v>0</v>
      </c>
      <c r="DF470">
        <f>VLOOKUP($CM470,AutoSCAN_ORG!$B$1:$CF$2516,79,FALSE)</f>
        <v>16.22</v>
      </c>
      <c r="DG470">
        <f>VLOOKUP($CM470,AutoSCAN_ORG!$B$1:$CF$2516,80,FALSE)</f>
        <v>16.22</v>
      </c>
      <c r="DH470">
        <f>VLOOKUP($CM470,AutoSCAN_ORG!$B$1:$CF$2516,81,FALSE)</f>
        <v>1.0999999999999999E-2</v>
      </c>
      <c r="DI470">
        <f>VLOOKUP($CM470,AutoSCAN_ORG!$B$1:$CF$2516,82,FALSE)</f>
        <v>2.5000000000000001E-2</v>
      </c>
      <c r="DJ470">
        <f>VLOOKUP($CM470,AutoSCAN_ORG!$B$1:$CF$2516,83,FALSE)</f>
        <v>0.84099999999999997</v>
      </c>
    </row>
    <row r="471" spans="2:114" x14ac:dyDescent="0.35">
      <c r="B471" t="s">
        <v>4790</v>
      </c>
      <c r="C471">
        <v>494</v>
      </c>
      <c r="D471" t="s">
        <v>7778</v>
      </c>
      <c r="E471">
        <v>830</v>
      </c>
      <c r="F471">
        <v>2858.2950000000001</v>
      </c>
      <c r="G471">
        <v>10</v>
      </c>
      <c r="H471" t="s">
        <v>7782</v>
      </c>
      <c r="I471" t="s">
        <v>7773</v>
      </c>
      <c r="J471" t="s">
        <v>5753</v>
      </c>
      <c r="K471">
        <v>10</v>
      </c>
      <c r="L471">
        <v>0.56000000000000005</v>
      </c>
      <c r="M471">
        <v>10</v>
      </c>
      <c r="N471">
        <v>15</v>
      </c>
      <c r="O471" t="s">
        <v>7648</v>
      </c>
      <c r="R471" t="s">
        <v>7784</v>
      </c>
      <c r="S471" t="s">
        <v>7774</v>
      </c>
      <c r="T471" t="s">
        <v>7253</v>
      </c>
      <c r="U471" t="s">
        <v>7383</v>
      </c>
      <c r="V471" t="s">
        <v>7383</v>
      </c>
      <c r="W471">
        <v>5.56</v>
      </c>
      <c r="X471" t="s">
        <v>7947</v>
      </c>
      <c r="Y471">
        <v>1.8</v>
      </c>
      <c r="Z471" t="s">
        <v>7774</v>
      </c>
      <c r="AA471" t="s">
        <v>7788</v>
      </c>
      <c r="AB471" t="s">
        <v>3293</v>
      </c>
      <c r="AC471">
        <v>10</v>
      </c>
      <c r="AD471">
        <v>10</v>
      </c>
      <c r="AE471">
        <v>12</v>
      </c>
      <c r="AF471" t="s">
        <v>5683</v>
      </c>
      <c r="AG471">
        <v>42.758921870000002</v>
      </c>
      <c r="AH471">
        <v>-82.037753460000005</v>
      </c>
      <c r="AI471">
        <v>201.5</v>
      </c>
      <c r="AJ471">
        <v>290</v>
      </c>
      <c r="AL471">
        <v>15</v>
      </c>
      <c r="AM471">
        <v>986</v>
      </c>
      <c r="AN471">
        <v>0.89</v>
      </c>
      <c r="AO471">
        <v>-391.005</v>
      </c>
      <c r="AP471">
        <v>2115</v>
      </c>
      <c r="AQ471">
        <v>2116</v>
      </c>
      <c r="AT471">
        <v>1.24</v>
      </c>
      <c r="AU471">
        <v>1.23</v>
      </c>
      <c r="AW471">
        <v>2.15</v>
      </c>
      <c r="AX471">
        <v>2.14</v>
      </c>
      <c r="BD471">
        <v>0.56000000000000005</v>
      </c>
      <c r="BE471">
        <v>10</v>
      </c>
      <c r="BF471" t="s">
        <v>1975</v>
      </c>
      <c r="BG471" t="s">
        <v>4790</v>
      </c>
      <c r="BH471">
        <v>494</v>
      </c>
      <c r="BI471" t="s">
        <v>5753</v>
      </c>
      <c r="BJ471" t="s">
        <v>7773</v>
      </c>
      <c r="BK471">
        <v>494</v>
      </c>
      <c r="BL471">
        <v>3030</v>
      </c>
      <c r="BS471">
        <v>13</v>
      </c>
      <c r="BT471">
        <v>0.66</v>
      </c>
      <c r="BU471">
        <v>0.57999999999999996</v>
      </c>
      <c r="BV471">
        <v>0.57999999999999996</v>
      </c>
      <c r="BW471">
        <v>42.758921870000002</v>
      </c>
      <c r="BX471">
        <v>-82.037753460000005</v>
      </c>
      <c r="BY471">
        <v>4734566.1660000002</v>
      </c>
      <c r="BZ471">
        <v>201.45699999999999</v>
      </c>
      <c r="CA471">
        <v>273.10000000000002</v>
      </c>
      <c r="CB471" t="s">
        <v>7413</v>
      </c>
      <c r="CC471">
        <v>7</v>
      </c>
      <c r="CD471">
        <v>10</v>
      </c>
      <c r="CE471">
        <v>12</v>
      </c>
      <c r="CF471">
        <v>12</v>
      </c>
      <c r="CG471" t="s">
        <v>5677</v>
      </c>
      <c r="CH471">
        <v>414</v>
      </c>
      <c r="CI471" t="s">
        <v>3290</v>
      </c>
      <c r="CJ471" t="s">
        <v>7332</v>
      </c>
      <c r="CK471">
        <v>5.56</v>
      </c>
      <c r="CL471">
        <v>1.8</v>
      </c>
      <c r="CM471" t="s">
        <v>4790</v>
      </c>
      <c r="CO471" t="str">
        <f>VLOOKUP(CM471,AutoSCAN_ORG!B494:CF3009,1,FALSE)</f>
        <v>AS00-0001460</v>
      </c>
      <c r="CP471">
        <f>VLOOKUP($CM471,AutoSCAN_ORG!$B$1:$CF$2516,2,FALSE)</f>
        <v>2858.29</v>
      </c>
      <c r="CQ471">
        <f>VLOOKUP($CM471,AutoSCAN_ORG!$B$1:$CF$2516,3,FALSE)</f>
        <v>10.381</v>
      </c>
      <c r="CR471">
        <f>VLOOKUP($CM471,AutoSCAN_ORG!$B$1:$CF$2516,4,FALSE)</f>
        <v>80.563999999999993</v>
      </c>
      <c r="CS471">
        <f>VLOOKUP($CM471,AutoSCAN_ORG!$B$1:$CF$2516,5,FALSE)</f>
        <v>6.2949999999999999</v>
      </c>
      <c r="CT471" t="str">
        <f>VLOOKUP($CM471,AutoSCAN_ORG!$B$1:$CF$2516,6,FALSE)</f>
        <v>MELO-CORR</v>
      </c>
      <c r="CU471">
        <f>VLOOKUP($CM471,AutoSCAN_ORG!$B$1:$CF$2516,7,FALSE)</f>
        <v>0</v>
      </c>
      <c r="CV471">
        <f>VLOOKUP($CM471,AutoSCAN_ORG!$B$1:$CF$2516,69,FALSE)</f>
        <v>0</v>
      </c>
      <c r="CW471">
        <f>VLOOKUP($CM471,AutoSCAN_ORG!$B$1:$CF$2516,70,FALSE)</f>
        <v>0</v>
      </c>
      <c r="CX471" t="str">
        <f>VLOOKUP($CM471,AutoSCAN_ORG!$B$1:$CF$2516,71,FALSE)</f>
        <v>Y</v>
      </c>
      <c r="CZ471" t="str">
        <f>VLOOKUP($CM471,AutoSCAN_ORG!$B$1:$CF$2516,73,FALSE)</f>
        <v>added</v>
      </c>
      <c r="DA471">
        <f>VLOOKUP($CM471,AutoSCAN_ORG!$B$1:$CF$2516,74,FALSE)</f>
        <v>0</v>
      </c>
      <c r="DB471">
        <f>VLOOKUP($CM471,AutoSCAN_ORG!$B$1:$CF$2516,75,FALSE)</f>
        <v>0</v>
      </c>
      <c r="DC471">
        <f>VLOOKUP($CM471,AutoSCAN_ORG!$B$1:$CF$2516,76,FALSE)</f>
        <v>0</v>
      </c>
      <c r="DD471">
        <f>VLOOKUP($CM471,AutoSCAN_ORG!$B$1:$CF$2516,77,FALSE)</f>
        <v>0</v>
      </c>
      <c r="DF471">
        <f>VLOOKUP($CM471,AutoSCAN_ORG!$B$1:$CF$2516,79,FALSE)</f>
        <v>10</v>
      </c>
      <c r="DG471">
        <f>VLOOKUP($CM471,AutoSCAN_ORG!$B$1:$CF$2516,80,FALSE)</f>
        <v>10</v>
      </c>
      <c r="DH471">
        <f>VLOOKUP($CM471,AutoSCAN_ORG!$B$1:$CF$2516,81,FALSE)</f>
        <v>1.4999999999999999E-2</v>
      </c>
      <c r="DI471">
        <f>VLOOKUP($CM471,AutoSCAN_ORG!$B$1:$CF$2516,82,FALSE)</f>
        <v>1.4999999999999999E-2</v>
      </c>
      <c r="DJ471">
        <f>VLOOKUP($CM471,AutoSCAN_ORG!$B$1:$CF$2516,83,FALSE)</f>
        <v>0.84</v>
      </c>
    </row>
    <row r="472" spans="2:114" x14ac:dyDescent="0.35">
      <c r="B472" t="s">
        <v>4793</v>
      </c>
      <c r="C472">
        <v>495</v>
      </c>
      <c r="D472" t="s">
        <v>7778</v>
      </c>
      <c r="E472">
        <v>831</v>
      </c>
      <c r="F472">
        <v>2858.5439999999999</v>
      </c>
      <c r="G472">
        <v>10</v>
      </c>
      <c r="H472" t="s">
        <v>7782</v>
      </c>
      <c r="I472" t="s">
        <v>7773</v>
      </c>
      <c r="J472" t="s">
        <v>5753</v>
      </c>
      <c r="K472">
        <v>10</v>
      </c>
      <c r="L472">
        <v>0.55000000000000004</v>
      </c>
      <c r="M472">
        <v>7</v>
      </c>
      <c r="N472">
        <v>7</v>
      </c>
      <c r="O472" t="s">
        <v>7650</v>
      </c>
      <c r="R472" t="s">
        <v>7784</v>
      </c>
      <c r="S472" t="s">
        <v>7774</v>
      </c>
      <c r="T472" t="s">
        <v>7253</v>
      </c>
      <c r="U472" t="s">
        <v>7383</v>
      </c>
      <c r="V472" t="s">
        <v>7383</v>
      </c>
      <c r="W472">
        <v>5.56</v>
      </c>
      <c r="X472" t="s">
        <v>7947</v>
      </c>
      <c r="Y472">
        <v>1.8</v>
      </c>
      <c r="Z472" t="s">
        <v>7774</v>
      </c>
      <c r="AA472" t="s">
        <v>7789</v>
      </c>
      <c r="AB472" t="s">
        <v>7774</v>
      </c>
      <c r="AF472" t="s">
        <v>5859</v>
      </c>
      <c r="AG472">
        <v>42.758919599999999</v>
      </c>
      <c r="AH472">
        <v>-82.037753570000007</v>
      </c>
      <c r="AI472">
        <v>201.5</v>
      </c>
      <c r="AJ472">
        <v>290</v>
      </c>
      <c r="AL472">
        <v>15</v>
      </c>
      <c r="AM472">
        <v>986</v>
      </c>
      <c r="AN472">
        <v>1.141</v>
      </c>
      <c r="AO472">
        <v>-401.13</v>
      </c>
      <c r="AP472">
        <v>2118</v>
      </c>
      <c r="AQ472">
        <v>2118</v>
      </c>
      <c r="AT472">
        <v>1.24</v>
      </c>
      <c r="AU472">
        <v>1.24</v>
      </c>
      <c r="AW472">
        <v>2.15</v>
      </c>
      <c r="AX472">
        <v>2.15</v>
      </c>
      <c r="BD472">
        <v>0.55000000000000004</v>
      </c>
      <c r="BE472">
        <v>7</v>
      </c>
      <c r="BF472" t="s">
        <v>1978</v>
      </c>
      <c r="BG472" t="s">
        <v>4793</v>
      </c>
      <c r="BH472">
        <v>495</v>
      </c>
      <c r="BI472" t="s">
        <v>5753</v>
      </c>
      <c r="BJ472" t="s">
        <v>7773</v>
      </c>
      <c r="BK472">
        <v>495</v>
      </c>
      <c r="BL472">
        <v>3030</v>
      </c>
      <c r="BU472">
        <v>0.57999999999999996</v>
      </c>
      <c r="BV472">
        <v>0.57999999999999996</v>
      </c>
      <c r="BW472">
        <v>42.758919599999999</v>
      </c>
      <c r="BX472">
        <v>-82.037753570000007</v>
      </c>
      <c r="BY472">
        <v>4734565.9129999997</v>
      </c>
      <c r="BZ472">
        <v>201.459</v>
      </c>
      <c r="CA472">
        <v>272.3</v>
      </c>
      <c r="CB472" t="s">
        <v>7474</v>
      </c>
      <c r="CC472">
        <v>7</v>
      </c>
      <c r="CE472">
        <v>12</v>
      </c>
      <c r="CF472">
        <v>12</v>
      </c>
      <c r="CG472" t="s">
        <v>5677</v>
      </c>
      <c r="CH472">
        <v>414</v>
      </c>
      <c r="CI472" t="s">
        <v>3290</v>
      </c>
      <c r="CJ472" t="s">
        <v>7332</v>
      </c>
      <c r="CK472">
        <v>5.56</v>
      </c>
      <c r="CL472">
        <v>1.8</v>
      </c>
      <c r="CM472" t="s">
        <v>4793</v>
      </c>
      <c r="CO472" t="str">
        <f>VLOOKUP(CM472,AutoSCAN_ORG!B495:CF3010,1,FALSE)</f>
        <v>AS00-0001463</v>
      </c>
      <c r="CP472">
        <f>VLOOKUP($CM472,AutoSCAN_ORG!$B$1:$CF$2516,2,FALSE)</f>
        <v>2858.54</v>
      </c>
      <c r="CQ472">
        <f>VLOOKUP($CM472,AutoSCAN_ORG!$B$1:$CF$2516,3,FALSE)</f>
        <v>9.2449999999999992</v>
      </c>
      <c r="CR472">
        <f>VLOOKUP($CM472,AutoSCAN_ORG!$B$1:$CF$2516,4,FALSE)</f>
        <v>81.409000000000006</v>
      </c>
      <c r="CS472">
        <f>VLOOKUP($CM472,AutoSCAN_ORG!$B$1:$CF$2516,5,FALSE)</f>
        <v>6.2949999999999999</v>
      </c>
      <c r="CT472" t="str">
        <f>VLOOKUP($CM472,AutoSCAN_ORG!$B$1:$CF$2516,6,FALSE)</f>
        <v>MELO-CORR</v>
      </c>
      <c r="CU472">
        <f>VLOOKUP($CM472,AutoSCAN_ORG!$B$1:$CF$2516,7,FALSE)</f>
        <v>0</v>
      </c>
      <c r="CV472">
        <f>VLOOKUP($CM472,AutoSCAN_ORG!$B$1:$CF$2516,69,FALSE)</f>
        <v>0</v>
      </c>
      <c r="CW472">
        <f>VLOOKUP($CM472,AutoSCAN_ORG!$B$1:$CF$2516,70,FALSE)</f>
        <v>0</v>
      </c>
      <c r="CX472" t="str">
        <f>VLOOKUP($CM472,AutoSCAN_ORG!$B$1:$CF$2516,71,FALSE)</f>
        <v>Y</v>
      </c>
      <c r="CZ472" t="str">
        <f>VLOOKUP($CM472,AutoSCAN_ORG!$B$1:$CF$2516,73,FALSE)</f>
        <v>added</v>
      </c>
      <c r="DA472">
        <f>VLOOKUP($CM472,AutoSCAN_ORG!$B$1:$CF$2516,74,FALSE)</f>
        <v>0</v>
      </c>
      <c r="DB472">
        <f>VLOOKUP($CM472,AutoSCAN_ORG!$B$1:$CF$2516,75,FALSE)</f>
        <v>0</v>
      </c>
      <c r="DC472">
        <f>VLOOKUP($CM472,AutoSCAN_ORG!$B$1:$CF$2516,76,FALSE)</f>
        <v>0</v>
      </c>
      <c r="DD472">
        <f>VLOOKUP($CM472,AutoSCAN_ORG!$B$1:$CF$2516,77,FALSE)</f>
        <v>0</v>
      </c>
      <c r="DF472">
        <f>VLOOKUP($CM472,AutoSCAN_ORG!$B$1:$CF$2516,79,FALSE)</f>
        <v>9.85</v>
      </c>
      <c r="DG472">
        <f>VLOOKUP($CM472,AutoSCAN_ORG!$B$1:$CF$2516,80,FALSE)</f>
        <v>9.85</v>
      </c>
      <c r="DH472">
        <f>VLOOKUP($CM472,AutoSCAN_ORG!$B$1:$CF$2516,81,FALSE)</f>
        <v>6.0000000000000001E-3</v>
      </c>
      <c r="DI472">
        <f>VLOOKUP($CM472,AutoSCAN_ORG!$B$1:$CF$2516,82,FALSE)</f>
        <v>2.1000000000000001E-2</v>
      </c>
      <c r="DJ472">
        <f>VLOOKUP($CM472,AutoSCAN_ORG!$B$1:$CF$2516,83,FALSE)</f>
        <v>0.75700000000000001</v>
      </c>
    </row>
    <row r="473" spans="2:114" x14ac:dyDescent="0.35">
      <c r="B473" t="s">
        <v>4795</v>
      </c>
      <c r="C473">
        <v>496</v>
      </c>
      <c r="D473" t="s">
        <v>7778</v>
      </c>
      <c r="E473">
        <v>832</v>
      </c>
      <c r="F473">
        <v>2858.623</v>
      </c>
      <c r="G473">
        <v>10</v>
      </c>
      <c r="H473" t="s">
        <v>7782</v>
      </c>
      <c r="I473" t="s">
        <v>7773</v>
      </c>
      <c r="J473" t="s">
        <v>5753</v>
      </c>
      <c r="K473">
        <v>10</v>
      </c>
      <c r="L473">
        <v>0.56000000000000005</v>
      </c>
      <c r="M473">
        <v>10</v>
      </c>
      <c r="N473">
        <v>7</v>
      </c>
      <c r="O473" t="s">
        <v>7650</v>
      </c>
      <c r="R473" t="s">
        <v>7784</v>
      </c>
      <c r="S473" t="s">
        <v>7774</v>
      </c>
      <c r="T473" t="s">
        <v>7253</v>
      </c>
      <c r="U473" t="s">
        <v>7383</v>
      </c>
      <c r="V473" t="s">
        <v>7383</v>
      </c>
      <c r="W473">
        <v>5.56</v>
      </c>
      <c r="X473" t="s">
        <v>7947</v>
      </c>
      <c r="Y473">
        <v>1.8</v>
      </c>
      <c r="Z473" t="s">
        <v>7774</v>
      </c>
      <c r="AA473" t="s">
        <v>7789</v>
      </c>
      <c r="AB473" t="s">
        <v>7774</v>
      </c>
      <c r="AF473" t="s">
        <v>5678</v>
      </c>
      <c r="AG473">
        <v>42.758918889999997</v>
      </c>
      <c r="AH473">
        <v>-82.037753600000002</v>
      </c>
      <c r="AI473">
        <v>201.5</v>
      </c>
      <c r="AJ473">
        <v>290</v>
      </c>
      <c r="AL473">
        <v>15</v>
      </c>
      <c r="AM473">
        <v>986</v>
      </c>
      <c r="AN473">
        <v>1.2190000000000001</v>
      </c>
      <c r="AO473">
        <v>-401.875</v>
      </c>
      <c r="AP473">
        <v>2115</v>
      </c>
      <c r="AQ473">
        <v>2116</v>
      </c>
      <c r="AT473">
        <v>1.24</v>
      </c>
      <c r="AU473">
        <v>1.24</v>
      </c>
      <c r="AW473">
        <v>2.15</v>
      </c>
      <c r="AX473">
        <v>2.14</v>
      </c>
      <c r="BD473">
        <v>0.56000000000000005</v>
      </c>
      <c r="BE473">
        <v>10</v>
      </c>
      <c r="BF473" t="s">
        <v>1980</v>
      </c>
      <c r="BG473" t="s">
        <v>4795</v>
      </c>
      <c r="BH473">
        <v>496</v>
      </c>
      <c r="BI473" t="s">
        <v>5753</v>
      </c>
      <c r="BJ473" t="s">
        <v>7773</v>
      </c>
      <c r="BK473">
        <v>496</v>
      </c>
      <c r="BL473">
        <v>3030</v>
      </c>
      <c r="BS473">
        <v>13</v>
      </c>
      <c r="BT473">
        <v>0.66</v>
      </c>
      <c r="BU473">
        <v>0.57999999999999996</v>
      </c>
      <c r="BV473">
        <v>0.57999999999999996</v>
      </c>
      <c r="BW473">
        <v>42.758918889999997</v>
      </c>
      <c r="BX473">
        <v>-82.037753600000002</v>
      </c>
      <c r="BY473">
        <v>4734565.835</v>
      </c>
      <c r="BZ473">
        <v>201.459</v>
      </c>
      <c r="CA473">
        <v>271.7</v>
      </c>
      <c r="CB473" t="s">
        <v>7644</v>
      </c>
      <c r="CC473">
        <v>7</v>
      </c>
      <c r="CD473">
        <v>10</v>
      </c>
      <c r="CE473">
        <v>12</v>
      </c>
      <c r="CF473">
        <v>12</v>
      </c>
      <c r="CG473" t="s">
        <v>5677</v>
      </c>
      <c r="CH473">
        <v>414</v>
      </c>
      <c r="CI473" t="s">
        <v>3290</v>
      </c>
      <c r="CJ473" t="s">
        <v>7332</v>
      </c>
      <c r="CK473">
        <v>5.56</v>
      </c>
      <c r="CL473">
        <v>1.8</v>
      </c>
      <c r="CM473" t="s">
        <v>4795</v>
      </c>
      <c r="CO473" t="str">
        <f>VLOOKUP(CM473,AutoSCAN_ORG!B496:CF3011,1,FALSE)</f>
        <v>AS00-0001465</v>
      </c>
      <c r="CP473">
        <f>VLOOKUP($CM473,AutoSCAN_ORG!$B$1:$CF$2516,2,FALSE)</f>
        <v>2858.62</v>
      </c>
      <c r="CQ473">
        <f>VLOOKUP($CM473,AutoSCAN_ORG!$B$1:$CF$2516,3,FALSE)</f>
        <v>11.494</v>
      </c>
      <c r="CR473">
        <f>VLOOKUP($CM473,AutoSCAN_ORG!$B$1:$CF$2516,4,FALSE)</f>
        <v>83.299000000000007</v>
      </c>
      <c r="CS473">
        <f>VLOOKUP($CM473,AutoSCAN_ORG!$B$1:$CF$2516,5,FALSE)</f>
        <v>6.2949999999999999</v>
      </c>
      <c r="CT473" t="str">
        <f>VLOOKUP($CM473,AutoSCAN_ORG!$B$1:$CF$2516,6,FALSE)</f>
        <v>MELO-CORR</v>
      </c>
      <c r="CU473">
        <f>VLOOKUP($CM473,AutoSCAN_ORG!$B$1:$CF$2516,7,FALSE)</f>
        <v>0</v>
      </c>
      <c r="CV473">
        <f>VLOOKUP($CM473,AutoSCAN_ORG!$B$1:$CF$2516,69,FALSE)</f>
        <v>0</v>
      </c>
      <c r="CW473">
        <f>VLOOKUP($CM473,AutoSCAN_ORG!$B$1:$CF$2516,70,FALSE)</f>
        <v>0</v>
      </c>
      <c r="CX473" t="str">
        <f>VLOOKUP($CM473,AutoSCAN_ORG!$B$1:$CF$2516,71,FALSE)</f>
        <v>Y</v>
      </c>
      <c r="CZ473" t="str">
        <f>VLOOKUP($CM473,AutoSCAN_ORG!$B$1:$CF$2516,73,FALSE)</f>
        <v>added</v>
      </c>
      <c r="DA473">
        <f>VLOOKUP($CM473,AutoSCAN_ORG!$B$1:$CF$2516,74,FALSE)</f>
        <v>0</v>
      </c>
      <c r="DB473">
        <f>VLOOKUP($CM473,AutoSCAN_ORG!$B$1:$CF$2516,75,FALSE)</f>
        <v>0</v>
      </c>
      <c r="DC473">
        <f>VLOOKUP($CM473,AutoSCAN_ORG!$B$1:$CF$2516,76,FALSE)</f>
        <v>0</v>
      </c>
      <c r="DD473">
        <f>VLOOKUP($CM473,AutoSCAN_ORG!$B$1:$CF$2516,77,FALSE)</f>
        <v>0</v>
      </c>
      <c r="DF473">
        <f>VLOOKUP($CM473,AutoSCAN_ORG!$B$1:$CF$2516,79,FALSE)</f>
        <v>10.06</v>
      </c>
      <c r="DG473">
        <f>VLOOKUP($CM473,AutoSCAN_ORG!$B$1:$CF$2516,80,FALSE)</f>
        <v>10.06</v>
      </c>
      <c r="DH473">
        <f>VLOOKUP($CM473,AutoSCAN_ORG!$B$1:$CF$2516,81,FALSE)</f>
        <v>6.0000000000000001E-3</v>
      </c>
      <c r="DI473">
        <f>VLOOKUP($CM473,AutoSCAN_ORG!$B$1:$CF$2516,82,FALSE)</f>
        <v>1.4E-2</v>
      </c>
      <c r="DJ473">
        <f>VLOOKUP($CM473,AutoSCAN_ORG!$B$1:$CF$2516,83,FALSE)</f>
        <v>0.69299999999999995</v>
      </c>
    </row>
    <row r="474" spans="2:114" x14ac:dyDescent="0.35">
      <c r="B474" t="s">
        <v>4798</v>
      </c>
      <c r="C474">
        <v>497</v>
      </c>
      <c r="D474" t="s">
        <v>7778</v>
      </c>
      <c r="E474">
        <v>833</v>
      </c>
      <c r="F474">
        <v>2858.8409999999999</v>
      </c>
      <c r="G474">
        <v>10</v>
      </c>
      <c r="H474" t="s">
        <v>7782</v>
      </c>
      <c r="I474" t="s">
        <v>7773</v>
      </c>
      <c r="J474" t="s">
        <v>5753</v>
      </c>
      <c r="K474">
        <v>13</v>
      </c>
      <c r="L474">
        <v>0.71</v>
      </c>
      <c r="M474">
        <v>7</v>
      </c>
      <c r="N474">
        <v>10</v>
      </c>
      <c r="O474" t="s">
        <v>7643</v>
      </c>
      <c r="R474" t="s">
        <v>7784</v>
      </c>
      <c r="S474" t="s">
        <v>7774</v>
      </c>
      <c r="T474" t="s">
        <v>7253</v>
      </c>
      <c r="U474" t="s">
        <v>7383</v>
      </c>
      <c r="V474" t="s">
        <v>7383</v>
      </c>
      <c r="W474">
        <v>5.56</v>
      </c>
      <c r="X474" t="s">
        <v>7947</v>
      </c>
      <c r="Y474">
        <v>1.8</v>
      </c>
      <c r="Z474" t="s">
        <v>7774</v>
      </c>
      <c r="AA474" t="s">
        <v>7789</v>
      </c>
      <c r="AB474" t="s">
        <v>7774</v>
      </c>
      <c r="AF474" t="s">
        <v>5678</v>
      </c>
      <c r="AG474">
        <v>42.758916910000003</v>
      </c>
      <c r="AH474">
        <v>-82.037753699999996</v>
      </c>
      <c r="AI474">
        <v>201.5</v>
      </c>
      <c r="AJ474">
        <v>290</v>
      </c>
      <c r="AL474">
        <v>15</v>
      </c>
      <c r="AM474">
        <v>986</v>
      </c>
      <c r="AN474">
        <v>1.4370000000000001</v>
      </c>
      <c r="AO474">
        <v>-407.74799999999999</v>
      </c>
      <c r="AP474">
        <v>2116</v>
      </c>
      <c r="AQ474">
        <v>2117</v>
      </c>
      <c r="AT474">
        <v>1.24</v>
      </c>
      <c r="AU474">
        <v>1.24</v>
      </c>
      <c r="AW474">
        <v>2.15</v>
      </c>
      <c r="AX474">
        <v>2.15</v>
      </c>
      <c r="BD474">
        <v>0.71</v>
      </c>
      <c r="BE474">
        <v>7</v>
      </c>
      <c r="BF474" t="s">
        <v>1983</v>
      </c>
      <c r="BG474" t="s">
        <v>4798</v>
      </c>
      <c r="BH474">
        <v>497</v>
      </c>
      <c r="BI474" t="s">
        <v>5753</v>
      </c>
      <c r="BJ474" t="s">
        <v>7773</v>
      </c>
      <c r="BK474">
        <v>497</v>
      </c>
      <c r="BL474">
        <v>3030</v>
      </c>
      <c r="BS474">
        <v>13</v>
      </c>
      <c r="BT474">
        <v>0.66</v>
      </c>
      <c r="BU474">
        <v>0.57999999999999996</v>
      </c>
      <c r="BV474">
        <v>0.57999999999999996</v>
      </c>
      <c r="BW474">
        <v>42.758916910000003</v>
      </c>
      <c r="BX474">
        <v>-82.037753699999996</v>
      </c>
      <c r="BY474">
        <v>4734565.6150000002</v>
      </c>
      <c r="BZ474">
        <v>201.46</v>
      </c>
      <c r="CA474">
        <v>268.2</v>
      </c>
      <c r="CB474" t="s">
        <v>7613</v>
      </c>
      <c r="CC474">
        <v>7</v>
      </c>
      <c r="CD474">
        <v>10</v>
      </c>
      <c r="CE474">
        <v>12</v>
      </c>
      <c r="CF474">
        <v>12</v>
      </c>
      <c r="CG474" t="s">
        <v>5677</v>
      </c>
      <c r="CH474">
        <v>414</v>
      </c>
      <c r="CI474" t="s">
        <v>3290</v>
      </c>
      <c r="CJ474" t="s">
        <v>7332</v>
      </c>
      <c r="CK474">
        <v>5.56</v>
      </c>
      <c r="CL474">
        <v>1.8</v>
      </c>
      <c r="CM474" t="s">
        <v>4798</v>
      </c>
      <c r="CO474" t="str">
        <f>VLOOKUP(CM474,AutoSCAN_ORG!B497:CF3012,1,FALSE)</f>
        <v>AS00-0001468</v>
      </c>
      <c r="CP474">
        <f>VLOOKUP($CM474,AutoSCAN_ORG!$B$1:$CF$2516,2,FALSE)</f>
        <v>2858.8389999999999</v>
      </c>
      <c r="CQ474">
        <f>VLOOKUP($CM474,AutoSCAN_ORG!$B$1:$CF$2516,3,FALSE)</f>
        <v>8</v>
      </c>
      <c r="CR474">
        <f>VLOOKUP($CM474,AutoSCAN_ORG!$B$1:$CF$2516,4,FALSE)</f>
        <v>86.260999999999996</v>
      </c>
      <c r="CS474">
        <f>VLOOKUP($CM474,AutoSCAN_ORG!$B$1:$CF$2516,5,FALSE)</f>
        <v>6.2949999999999999</v>
      </c>
      <c r="CT474" t="str">
        <f>VLOOKUP($CM474,AutoSCAN_ORG!$B$1:$CF$2516,6,FALSE)</f>
        <v>MELO-CORR</v>
      </c>
      <c r="CU474">
        <f>VLOOKUP($CM474,AutoSCAN_ORG!$B$1:$CF$2516,7,FALSE)</f>
        <v>0</v>
      </c>
      <c r="CV474">
        <f>VLOOKUP($CM474,AutoSCAN_ORG!$B$1:$CF$2516,69,FALSE)</f>
        <v>0</v>
      </c>
      <c r="CW474">
        <f>VLOOKUP($CM474,AutoSCAN_ORG!$B$1:$CF$2516,70,FALSE)</f>
        <v>0</v>
      </c>
      <c r="CX474" t="str">
        <f>VLOOKUP($CM474,AutoSCAN_ORG!$B$1:$CF$2516,71,FALSE)</f>
        <v>Y</v>
      </c>
      <c r="CZ474" t="str">
        <f>VLOOKUP($CM474,AutoSCAN_ORG!$B$1:$CF$2516,73,FALSE)</f>
        <v>added</v>
      </c>
      <c r="DA474">
        <f>VLOOKUP($CM474,AutoSCAN_ORG!$B$1:$CF$2516,74,FALSE)</f>
        <v>0</v>
      </c>
      <c r="DB474">
        <f>VLOOKUP($CM474,AutoSCAN_ORG!$B$1:$CF$2516,75,FALSE)</f>
        <v>0</v>
      </c>
      <c r="DC474">
        <f>VLOOKUP($CM474,AutoSCAN_ORG!$B$1:$CF$2516,76,FALSE)</f>
        <v>0</v>
      </c>
      <c r="DD474">
        <f>VLOOKUP($CM474,AutoSCAN_ORG!$B$1:$CF$2516,77,FALSE)</f>
        <v>0</v>
      </c>
      <c r="DF474">
        <f>VLOOKUP($CM474,AutoSCAN_ORG!$B$1:$CF$2516,79,FALSE)</f>
        <v>12.72</v>
      </c>
      <c r="DG474">
        <f>VLOOKUP($CM474,AutoSCAN_ORG!$B$1:$CF$2516,80,FALSE)</f>
        <v>12.72</v>
      </c>
      <c r="DH474">
        <f>VLOOKUP($CM474,AutoSCAN_ORG!$B$1:$CF$2516,81,FALSE)</f>
        <v>8.9999999999999993E-3</v>
      </c>
      <c r="DI474">
        <f>VLOOKUP($CM474,AutoSCAN_ORG!$B$1:$CF$2516,82,FALSE)</f>
        <v>0.02</v>
      </c>
      <c r="DJ474">
        <f>VLOOKUP($CM474,AutoSCAN_ORG!$B$1:$CF$2516,83,FALSE)</f>
        <v>0.82499999999999996</v>
      </c>
    </row>
    <row r="475" spans="2:114" x14ac:dyDescent="0.35">
      <c r="B475" t="s">
        <v>6610</v>
      </c>
      <c r="C475">
        <v>473</v>
      </c>
      <c r="D475" t="s">
        <v>7778</v>
      </c>
      <c r="E475">
        <v>798</v>
      </c>
      <c r="F475">
        <v>2691.875</v>
      </c>
      <c r="G475">
        <v>10</v>
      </c>
      <c r="H475" t="s">
        <v>7798</v>
      </c>
      <c r="I475" t="s">
        <v>7773</v>
      </c>
      <c r="J475" t="s">
        <v>7797</v>
      </c>
      <c r="K475">
        <v>11</v>
      </c>
      <c r="L475">
        <v>0.61</v>
      </c>
      <c r="M475">
        <v>14</v>
      </c>
      <c r="N475">
        <v>4</v>
      </c>
      <c r="O475" t="s">
        <v>7405</v>
      </c>
      <c r="R475" t="s">
        <v>7784</v>
      </c>
      <c r="S475" t="s">
        <v>7774</v>
      </c>
      <c r="T475" t="s">
        <v>7247</v>
      </c>
      <c r="U475" t="s">
        <v>7581</v>
      </c>
      <c r="V475" t="s">
        <v>7581</v>
      </c>
      <c r="W475">
        <v>5.56</v>
      </c>
      <c r="X475" t="s">
        <v>7858</v>
      </c>
      <c r="Y475">
        <v>1.9</v>
      </c>
      <c r="Z475" t="s">
        <v>7774</v>
      </c>
      <c r="AA475" t="s">
        <v>7783</v>
      </c>
      <c r="AB475" t="s">
        <v>7774</v>
      </c>
      <c r="AC475">
        <v>15</v>
      </c>
      <c r="AD475">
        <v>15</v>
      </c>
      <c r="AE475">
        <v>8</v>
      </c>
      <c r="AF475" t="s">
        <v>5753</v>
      </c>
      <c r="AG475">
        <v>42.760430820000003</v>
      </c>
      <c r="AH475">
        <v>-82.037682430000004</v>
      </c>
      <c r="AI475">
        <v>201.6</v>
      </c>
      <c r="AJ475">
        <v>290</v>
      </c>
      <c r="AL475">
        <v>15</v>
      </c>
      <c r="AM475">
        <v>986</v>
      </c>
      <c r="AN475">
        <v>11.667999999999999</v>
      </c>
      <c r="AO475">
        <v>-229.042</v>
      </c>
      <c r="AP475">
        <v>2109</v>
      </c>
      <c r="AQ475">
        <v>2111</v>
      </c>
      <c r="AT475">
        <v>1.23</v>
      </c>
      <c r="AU475">
        <v>1.23</v>
      </c>
      <c r="AW475">
        <v>2.14</v>
      </c>
      <c r="AX475">
        <v>2.14</v>
      </c>
      <c r="BD475">
        <v>0.61</v>
      </c>
      <c r="BE475">
        <v>14</v>
      </c>
      <c r="BF475" t="s">
        <v>6609</v>
      </c>
      <c r="BG475" t="s">
        <v>6610</v>
      </c>
      <c r="BH475">
        <v>473</v>
      </c>
      <c r="BI475" t="s">
        <v>7797</v>
      </c>
      <c r="BJ475" t="s">
        <v>7773</v>
      </c>
      <c r="BK475">
        <v>473</v>
      </c>
      <c r="BL475">
        <v>2930</v>
      </c>
      <c r="BS475">
        <v>13</v>
      </c>
      <c r="BT475">
        <v>0.66</v>
      </c>
      <c r="BU475">
        <v>0.57999999999999996</v>
      </c>
      <c r="BV475">
        <v>0.57999999999999996</v>
      </c>
      <c r="BW475">
        <v>42.760430820000003</v>
      </c>
      <c r="BX475">
        <v>-82.037682430000004</v>
      </c>
      <c r="BY475">
        <v>4734733.6560000004</v>
      </c>
      <c r="BZ475">
        <v>201.61500000000001</v>
      </c>
      <c r="CA475">
        <v>302.10000000000002</v>
      </c>
      <c r="CB475" t="s">
        <v>7399</v>
      </c>
      <c r="CC475">
        <v>7</v>
      </c>
      <c r="CD475">
        <v>10</v>
      </c>
      <c r="CE475">
        <v>12</v>
      </c>
      <c r="CF475">
        <v>12</v>
      </c>
      <c r="CG475" t="s">
        <v>5677</v>
      </c>
      <c r="CH475">
        <v>414</v>
      </c>
      <c r="CI475" t="s">
        <v>3339</v>
      </c>
      <c r="CJ475" t="s">
        <v>8652</v>
      </c>
      <c r="CK475">
        <v>5.56</v>
      </c>
      <c r="CL475">
        <v>1.9</v>
      </c>
      <c r="CM475" t="s">
        <v>6610</v>
      </c>
      <c r="CO475" t="e">
        <f>VLOOKUP(CM475,AutoSCAN_ORG!B473:CF2988,1,FALSE)</f>
        <v>#N/A</v>
      </c>
      <c r="CP475" t="e">
        <f>VLOOKUP($CM475,AutoSCAN_ORG!$B$1:$CF$2516,2,FALSE)</f>
        <v>#N/A</v>
      </c>
      <c r="CQ475" t="e">
        <f>VLOOKUP($CM475,AutoSCAN_ORG!$B$1:$CF$2516,3,FALSE)</f>
        <v>#N/A</v>
      </c>
      <c r="CR475" t="e">
        <f>VLOOKUP($CM475,AutoSCAN_ORG!$B$1:$CF$2516,4,FALSE)</f>
        <v>#N/A</v>
      </c>
      <c r="CS475" t="e">
        <f>VLOOKUP($CM475,AutoSCAN_ORG!$B$1:$CF$2516,5,FALSE)</f>
        <v>#N/A</v>
      </c>
      <c r="CT475" t="e">
        <f>VLOOKUP($CM475,AutoSCAN_ORG!$B$1:$CF$2516,6,FALSE)</f>
        <v>#N/A</v>
      </c>
      <c r="CU475" t="e">
        <f>VLOOKUP($CM475,AutoSCAN_ORG!$B$1:$CF$2516,7,FALSE)</f>
        <v>#N/A</v>
      </c>
      <c r="CV475" t="e">
        <f>VLOOKUP($CM475,AutoSCAN_ORG!$B$1:$CF$2516,69,FALSE)</f>
        <v>#N/A</v>
      </c>
      <c r="CW475" t="e">
        <f>VLOOKUP($CM475,AutoSCAN_ORG!$B$1:$CF$2516,70,FALSE)</f>
        <v>#N/A</v>
      </c>
      <c r="CX475" t="e">
        <f>VLOOKUP($CM475,AutoSCAN_ORG!$B$1:$CF$2516,71,FALSE)</f>
        <v>#N/A</v>
      </c>
      <c r="CY475" t="e">
        <f>VLOOKUP($CM475,AutoSCAN_ORG!$B$1:$CF$2516,72,FALSE)</f>
        <v>#N/A</v>
      </c>
      <c r="CZ475" t="e">
        <f>VLOOKUP($CM475,AutoSCAN_ORG!$B$1:$CF$2516,73,FALSE)</f>
        <v>#N/A</v>
      </c>
      <c r="DA475" t="e">
        <f>VLOOKUP($CM475,AutoSCAN_ORG!$B$1:$CF$2516,74,FALSE)</f>
        <v>#N/A</v>
      </c>
      <c r="DB475" t="e">
        <f>VLOOKUP($CM475,AutoSCAN_ORG!$B$1:$CF$2516,75,FALSE)</f>
        <v>#N/A</v>
      </c>
      <c r="DC475" t="e">
        <f>VLOOKUP($CM475,AutoSCAN_ORG!$B$1:$CF$2516,76,FALSE)</f>
        <v>#N/A</v>
      </c>
      <c r="DD475" t="e">
        <f>VLOOKUP($CM475,AutoSCAN_ORG!$B$1:$CF$2516,77,FALSE)</f>
        <v>#N/A</v>
      </c>
      <c r="DE475" t="e">
        <f>VLOOKUP($CM475,AutoSCAN_ORG!$B$1:$CF$2516,78,FALSE)</f>
        <v>#N/A</v>
      </c>
      <c r="DF475" t="e">
        <f>VLOOKUP($CM475,AutoSCAN_ORG!$B$1:$CF$2516,79,FALSE)</f>
        <v>#N/A</v>
      </c>
      <c r="DG475" t="e">
        <f>VLOOKUP($CM475,AutoSCAN_ORG!$B$1:$CF$2516,80,FALSE)</f>
        <v>#N/A</v>
      </c>
      <c r="DH475" t="e">
        <f>VLOOKUP($CM475,AutoSCAN_ORG!$B$1:$CF$2516,81,FALSE)</f>
        <v>#N/A</v>
      </c>
      <c r="DI475" t="e">
        <f>VLOOKUP($CM475,AutoSCAN_ORG!$B$1:$CF$2516,82,FALSE)</f>
        <v>#N/A</v>
      </c>
      <c r="DJ475" t="e">
        <f>VLOOKUP($CM475,AutoSCAN_ORG!$B$1:$CF$2516,83,FALSE)</f>
        <v>#N/A</v>
      </c>
    </row>
    <row r="476" spans="2:114" x14ac:dyDescent="0.35">
      <c r="B476" t="s">
        <v>6612</v>
      </c>
      <c r="C476">
        <v>474</v>
      </c>
      <c r="D476" t="s">
        <v>7778</v>
      </c>
      <c r="E476">
        <v>799</v>
      </c>
      <c r="F476">
        <v>2693.2550000000001</v>
      </c>
      <c r="G476">
        <v>10</v>
      </c>
      <c r="H476" t="s">
        <v>7798</v>
      </c>
      <c r="I476" t="s">
        <v>7773</v>
      </c>
      <c r="J476" t="s">
        <v>7797</v>
      </c>
      <c r="K476">
        <v>11</v>
      </c>
      <c r="L476">
        <v>0.61</v>
      </c>
      <c r="M476">
        <v>14</v>
      </c>
      <c r="N476">
        <v>5</v>
      </c>
      <c r="O476" t="s">
        <v>7402</v>
      </c>
      <c r="R476" t="s">
        <v>7784</v>
      </c>
      <c r="S476" t="s">
        <v>7774</v>
      </c>
      <c r="T476" t="s">
        <v>7247</v>
      </c>
      <c r="U476" t="s">
        <v>7581</v>
      </c>
      <c r="V476" t="s">
        <v>7581</v>
      </c>
      <c r="W476">
        <v>5.56</v>
      </c>
      <c r="X476" t="s">
        <v>7858</v>
      </c>
      <c r="Y476">
        <v>1.9</v>
      </c>
      <c r="Z476" t="s">
        <v>7774</v>
      </c>
      <c r="AA476" t="s">
        <v>7783</v>
      </c>
      <c r="AB476" t="s">
        <v>7774</v>
      </c>
      <c r="AC476">
        <v>15</v>
      </c>
      <c r="AD476">
        <v>15</v>
      </c>
      <c r="AE476">
        <v>8</v>
      </c>
      <c r="AF476" t="s">
        <v>5753</v>
      </c>
      <c r="AG476">
        <v>42.760418299999998</v>
      </c>
      <c r="AH476">
        <v>-82.037683020000003</v>
      </c>
      <c r="AI476">
        <v>201.6</v>
      </c>
      <c r="AJ476">
        <v>290</v>
      </c>
      <c r="AL476">
        <v>15</v>
      </c>
      <c r="AM476">
        <v>986</v>
      </c>
      <c r="AN476">
        <v>13.048</v>
      </c>
      <c r="AO476">
        <v>-229.67500000000001</v>
      </c>
      <c r="AP476">
        <v>2110</v>
      </c>
      <c r="AQ476">
        <v>2112</v>
      </c>
      <c r="AT476">
        <v>1.23</v>
      </c>
      <c r="AU476">
        <v>1.23</v>
      </c>
      <c r="AW476">
        <v>2.14</v>
      </c>
      <c r="AX476">
        <v>2.14</v>
      </c>
      <c r="BD476">
        <v>0.61</v>
      </c>
      <c r="BE476">
        <v>14</v>
      </c>
      <c r="BF476" t="s">
        <v>6611</v>
      </c>
      <c r="BG476" t="s">
        <v>6612</v>
      </c>
      <c r="BH476">
        <v>474</v>
      </c>
      <c r="BI476" t="s">
        <v>7797</v>
      </c>
      <c r="BJ476" t="s">
        <v>7773</v>
      </c>
      <c r="BK476">
        <v>474</v>
      </c>
      <c r="BL476">
        <v>2930</v>
      </c>
      <c r="BS476">
        <v>13</v>
      </c>
      <c r="BT476">
        <v>0.66</v>
      </c>
      <c r="BU476">
        <v>0.57999999999999996</v>
      </c>
      <c r="BV476">
        <v>0.57999999999999996</v>
      </c>
      <c r="BW476">
        <v>42.760418299999998</v>
      </c>
      <c r="BX476">
        <v>-82.037683020000003</v>
      </c>
      <c r="BY476">
        <v>4734732.2659999998</v>
      </c>
      <c r="BZ476">
        <v>201.614</v>
      </c>
      <c r="CA476">
        <v>301.7</v>
      </c>
      <c r="CB476" t="s">
        <v>7634</v>
      </c>
      <c r="CC476">
        <v>7</v>
      </c>
      <c r="CD476">
        <v>10</v>
      </c>
      <c r="CE476">
        <v>12</v>
      </c>
      <c r="CF476">
        <v>12</v>
      </c>
      <c r="CG476" t="s">
        <v>5677</v>
      </c>
      <c r="CH476">
        <v>414</v>
      </c>
      <c r="CI476" t="s">
        <v>3339</v>
      </c>
      <c r="CJ476" t="s">
        <v>8652</v>
      </c>
      <c r="CK476">
        <v>5.56</v>
      </c>
      <c r="CL476">
        <v>1.9</v>
      </c>
      <c r="CM476" t="s">
        <v>6612</v>
      </c>
      <c r="CO476" t="e">
        <f>VLOOKUP(CM476,AutoSCAN_ORG!B474:CF2989,1,FALSE)</f>
        <v>#N/A</v>
      </c>
      <c r="CP476" t="e">
        <f>VLOOKUP($CM476,AutoSCAN_ORG!$B$1:$CF$2516,2,FALSE)</f>
        <v>#N/A</v>
      </c>
      <c r="CQ476" t="e">
        <f>VLOOKUP($CM476,AutoSCAN_ORG!$B$1:$CF$2516,3,FALSE)</f>
        <v>#N/A</v>
      </c>
      <c r="CR476" t="e">
        <f>VLOOKUP($CM476,AutoSCAN_ORG!$B$1:$CF$2516,4,FALSE)</f>
        <v>#N/A</v>
      </c>
      <c r="CS476" t="e">
        <f>VLOOKUP($CM476,AutoSCAN_ORG!$B$1:$CF$2516,5,FALSE)</f>
        <v>#N/A</v>
      </c>
      <c r="CT476" t="e">
        <f>VLOOKUP($CM476,AutoSCAN_ORG!$B$1:$CF$2516,6,FALSE)</f>
        <v>#N/A</v>
      </c>
      <c r="CU476" t="e">
        <f>VLOOKUP($CM476,AutoSCAN_ORG!$B$1:$CF$2516,7,FALSE)</f>
        <v>#N/A</v>
      </c>
      <c r="CV476" t="e">
        <f>VLOOKUP($CM476,AutoSCAN_ORG!$B$1:$CF$2516,69,FALSE)</f>
        <v>#N/A</v>
      </c>
      <c r="CW476" t="e">
        <f>VLOOKUP($CM476,AutoSCAN_ORG!$B$1:$CF$2516,70,FALSE)</f>
        <v>#N/A</v>
      </c>
      <c r="CX476" t="e">
        <f>VLOOKUP($CM476,AutoSCAN_ORG!$B$1:$CF$2516,71,FALSE)</f>
        <v>#N/A</v>
      </c>
      <c r="CY476" t="e">
        <f>VLOOKUP($CM476,AutoSCAN_ORG!$B$1:$CF$2516,72,FALSE)</f>
        <v>#N/A</v>
      </c>
      <c r="CZ476" t="e">
        <f>VLOOKUP($CM476,AutoSCAN_ORG!$B$1:$CF$2516,73,FALSE)</f>
        <v>#N/A</v>
      </c>
      <c r="DA476" t="e">
        <f>VLOOKUP($CM476,AutoSCAN_ORG!$B$1:$CF$2516,74,FALSE)</f>
        <v>#N/A</v>
      </c>
      <c r="DB476" t="e">
        <f>VLOOKUP($CM476,AutoSCAN_ORG!$B$1:$CF$2516,75,FALSE)</f>
        <v>#N/A</v>
      </c>
      <c r="DC476" t="e">
        <f>VLOOKUP($CM476,AutoSCAN_ORG!$B$1:$CF$2516,76,FALSE)</f>
        <v>#N/A</v>
      </c>
      <c r="DD476" t="e">
        <f>VLOOKUP($CM476,AutoSCAN_ORG!$B$1:$CF$2516,77,FALSE)</f>
        <v>#N/A</v>
      </c>
      <c r="DE476" t="e">
        <f>VLOOKUP($CM476,AutoSCAN_ORG!$B$1:$CF$2516,78,FALSE)</f>
        <v>#N/A</v>
      </c>
      <c r="DF476" t="e">
        <f>VLOOKUP($CM476,AutoSCAN_ORG!$B$1:$CF$2516,79,FALSE)</f>
        <v>#N/A</v>
      </c>
      <c r="DG476" t="e">
        <f>VLOOKUP($CM476,AutoSCAN_ORG!$B$1:$CF$2516,80,FALSE)</f>
        <v>#N/A</v>
      </c>
      <c r="DH476" t="e">
        <f>VLOOKUP($CM476,AutoSCAN_ORG!$B$1:$CF$2516,81,FALSE)</f>
        <v>#N/A</v>
      </c>
      <c r="DI476" t="e">
        <f>VLOOKUP($CM476,AutoSCAN_ORG!$B$1:$CF$2516,82,FALSE)</f>
        <v>#N/A</v>
      </c>
      <c r="DJ476" t="e">
        <f>VLOOKUP($CM476,AutoSCAN_ORG!$B$1:$CF$2516,83,FALSE)</f>
        <v>#N/A</v>
      </c>
    </row>
    <row r="477" spans="2:114" x14ac:dyDescent="0.35">
      <c r="B477" t="s">
        <v>6614</v>
      </c>
      <c r="C477">
        <v>475</v>
      </c>
      <c r="D477" t="s">
        <v>7778</v>
      </c>
      <c r="E477">
        <v>800</v>
      </c>
      <c r="F477">
        <v>2694.645</v>
      </c>
      <c r="G477">
        <v>10</v>
      </c>
      <c r="H477" t="s">
        <v>7798</v>
      </c>
      <c r="I477" t="s">
        <v>7773</v>
      </c>
      <c r="J477" t="s">
        <v>7797</v>
      </c>
      <c r="K477">
        <v>14</v>
      </c>
      <c r="L477">
        <v>0.78</v>
      </c>
      <c r="M477">
        <v>21</v>
      </c>
      <c r="N477">
        <v>7</v>
      </c>
      <c r="O477" t="s">
        <v>7859</v>
      </c>
      <c r="R477" t="s">
        <v>7784</v>
      </c>
      <c r="S477" t="s">
        <v>7774</v>
      </c>
      <c r="T477" t="s">
        <v>7247</v>
      </c>
      <c r="U477" t="s">
        <v>7581</v>
      </c>
      <c r="V477" t="s">
        <v>7581</v>
      </c>
      <c r="W477">
        <v>5.56</v>
      </c>
      <c r="X477" t="s">
        <v>7858</v>
      </c>
      <c r="Y477">
        <v>1.9</v>
      </c>
      <c r="Z477" t="s">
        <v>7774</v>
      </c>
      <c r="AA477" t="s">
        <v>7783</v>
      </c>
      <c r="AB477" t="s">
        <v>7774</v>
      </c>
      <c r="AC477">
        <v>15</v>
      </c>
      <c r="AD477">
        <v>15</v>
      </c>
      <c r="AE477">
        <v>8</v>
      </c>
      <c r="AF477" t="s">
        <v>5753</v>
      </c>
      <c r="AG477">
        <v>42.760405730000002</v>
      </c>
      <c r="AH477">
        <v>-82.037683630000004</v>
      </c>
      <c r="AI477">
        <v>201.6</v>
      </c>
      <c r="AJ477">
        <v>290</v>
      </c>
      <c r="AL477">
        <v>15</v>
      </c>
      <c r="AM477">
        <v>986</v>
      </c>
      <c r="AN477">
        <v>14.435</v>
      </c>
      <c r="AO477">
        <v>-224.59800000000001</v>
      </c>
      <c r="AP477">
        <v>2092</v>
      </c>
      <c r="AQ477">
        <v>2097</v>
      </c>
      <c r="AT477">
        <v>1.22</v>
      </c>
      <c r="AU477">
        <v>1.22</v>
      </c>
      <c r="AW477">
        <v>2.13</v>
      </c>
      <c r="AX477">
        <v>2.12</v>
      </c>
      <c r="BD477">
        <v>0.78</v>
      </c>
      <c r="BE477">
        <v>21</v>
      </c>
      <c r="BF477" t="s">
        <v>6613</v>
      </c>
      <c r="BG477" t="s">
        <v>6614</v>
      </c>
      <c r="BH477">
        <v>475</v>
      </c>
      <c r="BI477" t="s">
        <v>7797</v>
      </c>
      <c r="BJ477" t="s">
        <v>7773</v>
      </c>
      <c r="BK477">
        <v>475</v>
      </c>
      <c r="BL477">
        <v>2930</v>
      </c>
      <c r="BS477">
        <v>13</v>
      </c>
      <c r="BT477">
        <v>0.66</v>
      </c>
      <c r="BU477">
        <v>0.59</v>
      </c>
      <c r="BV477">
        <v>0.59</v>
      </c>
      <c r="BW477">
        <v>42.760405730000002</v>
      </c>
      <c r="BX477">
        <v>-82.037683630000004</v>
      </c>
      <c r="BY477">
        <v>4734730.8710000003</v>
      </c>
      <c r="BZ477">
        <v>201.60900000000001</v>
      </c>
      <c r="CA477">
        <v>303</v>
      </c>
      <c r="CB477" t="s">
        <v>7405</v>
      </c>
      <c r="CC477">
        <v>7</v>
      </c>
      <c r="CD477">
        <v>10</v>
      </c>
      <c r="CE477">
        <v>12</v>
      </c>
      <c r="CF477">
        <v>12</v>
      </c>
      <c r="CG477" t="s">
        <v>5677</v>
      </c>
      <c r="CH477">
        <v>414</v>
      </c>
      <c r="CI477" t="s">
        <v>3339</v>
      </c>
      <c r="CJ477" t="s">
        <v>8652</v>
      </c>
      <c r="CK477">
        <v>5.56</v>
      </c>
      <c r="CL477">
        <v>1.9</v>
      </c>
      <c r="CM477" t="s">
        <v>6614</v>
      </c>
      <c r="CO477" t="e">
        <f>VLOOKUP(CM477,AutoSCAN_ORG!B475:CF2990,1,FALSE)</f>
        <v>#N/A</v>
      </c>
      <c r="CP477" t="e">
        <f>VLOOKUP($CM477,AutoSCAN_ORG!$B$1:$CF$2516,2,FALSE)</f>
        <v>#N/A</v>
      </c>
      <c r="CQ477" t="e">
        <f>VLOOKUP($CM477,AutoSCAN_ORG!$B$1:$CF$2516,3,FALSE)</f>
        <v>#N/A</v>
      </c>
      <c r="CR477" t="e">
        <f>VLOOKUP($CM477,AutoSCAN_ORG!$B$1:$CF$2516,4,FALSE)</f>
        <v>#N/A</v>
      </c>
      <c r="CS477" t="e">
        <f>VLOOKUP($CM477,AutoSCAN_ORG!$B$1:$CF$2516,5,FALSE)</f>
        <v>#N/A</v>
      </c>
      <c r="CT477" t="e">
        <f>VLOOKUP($CM477,AutoSCAN_ORG!$B$1:$CF$2516,6,FALSE)</f>
        <v>#N/A</v>
      </c>
      <c r="CU477" t="e">
        <f>VLOOKUP($CM477,AutoSCAN_ORG!$B$1:$CF$2516,7,FALSE)</f>
        <v>#N/A</v>
      </c>
      <c r="CV477" t="e">
        <f>VLOOKUP($CM477,AutoSCAN_ORG!$B$1:$CF$2516,69,FALSE)</f>
        <v>#N/A</v>
      </c>
      <c r="CW477" t="e">
        <f>VLOOKUP($CM477,AutoSCAN_ORG!$B$1:$CF$2516,70,FALSE)</f>
        <v>#N/A</v>
      </c>
      <c r="CX477" t="e">
        <f>VLOOKUP($CM477,AutoSCAN_ORG!$B$1:$CF$2516,71,FALSE)</f>
        <v>#N/A</v>
      </c>
      <c r="CY477" t="e">
        <f>VLOOKUP($CM477,AutoSCAN_ORG!$B$1:$CF$2516,72,FALSE)</f>
        <v>#N/A</v>
      </c>
      <c r="CZ477" t="e">
        <f>VLOOKUP($CM477,AutoSCAN_ORG!$B$1:$CF$2516,73,FALSE)</f>
        <v>#N/A</v>
      </c>
      <c r="DA477" t="e">
        <f>VLOOKUP($CM477,AutoSCAN_ORG!$B$1:$CF$2516,74,FALSE)</f>
        <v>#N/A</v>
      </c>
      <c r="DB477" t="e">
        <f>VLOOKUP($CM477,AutoSCAN_ORG!$B$1:$CF$2516,75,FALSE)</f>
        <v>#N/A</v>
      </c>
      <c r="DC477" t="e">
        <f>VLOOKUP($CM477,AutoSCAN_ORG!$B$1:$CF$2516,76,FALSE)</f>
        <v>#N/A</v>
      </c>
      <c r="DD477" t="e">
        <f>VLOOKUP($CM477,AutoSCAN_ORG!$B$1:$CF$2516,77,FALSE)</f>
        <v>#N/A</v>
      </c>
      <c r="DE477" t="e">
        <f>VLOOKUP($CM477,AutoSCAN_ORG!$B$1:$CF$2516,78,FALSE)</f>
        <v>#N/A</v>
      </c>
      <c r="DF477" t="e">
        <f>VLOOKUP($CM477,AutoSCAN_ORG!$B$1:$CF$2516,79,FALSE)</f>
        <v>#N/A</v>
      </c>
      <c r="DG477" t="e">
        <f>VLOOKUP($CM477,AutoSCAN_ORG!$B$1:$CF$2516,80,FALSE)</f>
        <v>#N/A</v>
      </c>
      <c r="DH477" t="e">
        <f>VLOOKUP($CM477,AutoSCAN_ORG!$B$1:$CF$2516,81,FALSE)</f>
        <v>#N/A</v>
      </c>
      <c r="DI477" t="e">
        <f>VLOOKUP($CM477,AutoSCAN_ORG!$B$1:$CF$2516,82,FALSE)</f>
        <v>#N/A</v>
      </c>
      <c r="DJ477" t="e">
        <f>VLOOKUP($CM477,AutoSCAN_ORG!$B$1:$CF$2516,83,FALSE)</f>
        <v>#N/A</v>
      </c>
    </row>
    <row r="478" spans="2:114" x14ac:dyDescent="0.35">
      <c r="B478" t="s">
        <v>6616</v>
      </c>
      <c r="C478">
        <v>476</v>
      </c>
      <c r="D478" t="s">
        <v>7778</v>
      </c>
      <c r="E478">
        <v>801</v>
      </c>
      <c r="F478">
        <v>2695.9859999999999</v>
      </c>
      <c r="G478">
        <v>10</v>
      </c>
      <c r="H478" t="s">
        <v>7798</v>
      </c>
      <c r="I478" t="s">
        <v>7773</v>
      </c>
      <c r="J478" t="s">
        <v>7797</v>
      </c>
      <c r="K478">
        <v>11</v>
      </c>
      <c r="L478">
        <v>0.61</v>
      </c>
      <c r="M478">
        <v>19</v>
      </c>
      <c r="N478">
        <v>6</v>
      </c>
      <c r="O478" t="s">
        <v>7859</v>
      </c>
      <c r="R478" t="s">
        <v>7784</v>
      </c>
      <c r="S478" t="s">
        <v>7774</v>
      </c>
      <c r="T478" t="s">
        <v>7247</v>
      </c>
      <c r="U478" t="s">
        <v>7581</v>
      </c>
      <c r="V478" t="s">
        <v>7581</v>
      </c>
      <c r="W478">
        <v>5.56</v>
      </c>
      <c r="X478" t="s">
        <v>7858</v>
      </c>
      <c r="Y478">
        <v>1.9</v>
      </c>
      <c r="Z478" t="s">
        <v>7774</v>
      </c>
      <c r="AA478" t="s">
        <v>7783</v>
      </c>
      <c r="AB478" t="s">
        <v>7774</v>
      </c>
      <c r="AC478">
        <v>15</v>
      </c>
      <c r="AD478">
        <v>15</v>
      </c>
      <c r="AE478">
        <v>8</v>
      </c>
      <c r="AF478" t="s">
        <v>5753</v>
      </c>
      <c r="AG478">
        <v>42.760393559999997</v>
      </c>
      <c r="AH478">
        <v>-82.037684220000003</v>
      </c>
      <c r="AI478">
        <v>201.6</v>
      </c>
      <c r="AJ478">
        <v>290</v>
      </c>
      <c r="AL478">
        <v>15</v>
      </c>
      <c r="AM478">
        <v>986</v>
      </c>
      <c r="AN478">
        <v>15.776999999999999</v>
      </c>
      <c r="AO478">
        <v>-225.16</v>
      </c>
      <c r="AP478">
        <v>2102</v>
      </c>
      <c r="AQ478">
        <v>2105</v>
      </c>
      <c r="AT478">
        <v>1.23</v>
      </c>
      <c r="AU478">
        <v>1.23</v>
      </c>
      <c r="AW478">
        <v>2.13</v>
      </c>
      <c r="AX478">
        <v>2.13</v>
      </c>
      <c r="BD478">
        <v>0.61</v>
      </c>
      <c r="BE478">
        <v>19</v>
      </c>
      <c r="BF478" t="s">
        <v>6615</v>
      </c>
      <c r="BG478" t="s">
        <v>6616</v>
      </c>
      <c r="BH478">
        <v>476</v>
      </c>
      <c r="BI478" t="s">
        <v>7797</v>
      </c>
      <c r="BJ478" t="s">
        <v>7773</v>
      </c>
      <c r="BK478">
        <v>476</v>
      </c>
      <c r="BL478">
        <v>2930</v>
      </c>
      <c r="BS478">
        <v>13</v>
      </c>
      <c r="BT478">
        <v>0.66</v>
      </c>
      <c r="BU478">
        <v>0.59</v>
      </c>
      <c r="BV478">
        <v>0.59</v>
      </c>
      <c r="BW478">
        <v>42.760393559999997</v>
      </c>
      <c r="BX478">
        <v>-82.037684220000003</v>
      </c>
      <c r="BY478">
        <v>4734729.5199999996</v>
      </c>
      <c r="BZ478">
        <v>201.59800000000001</v>
      </c>
      <c r="CA478">
        <v>303.10000000000002</v>
      </c>
      <c r="CB478" t="s">
        <v>7405</v>
      </c>
      <c r="CC478">
        <v>7</v>
      </c>
      <c r="CD478">
        <v>10</v>
      </c>
      <c r="CE478">
        <v>12</v>
      </c>
      <c r="CF478">
        <v>12</v>
      </c>
      <c r="CG478" t="s">
        <v>5677</v>
      </c>
      <c r="CH478">
        <v>414</v>
      </c>
      <c r="CI478" t="s">
        <v>3339</v>
      </c>
      <c r="CJ478" t="s">
        <v>8652</v>
      </c>
      <c r="CK478">
        <v>5.56</v>
      </c>
      <c r="CL478">
        <v>1.9</v>
      </c>
      <c r="CM478" t="s">
        <v>6616</v>
      </c>
      <c r="CO478" t="e">
        <f>VLOOKUP(CM478,AutoSCAN_ORG!B476:CF2991,1,FALSE)</f>
        <v>#N/A</v>
      </c>
      <c r="CP478" t="e">
        <f>VLOOKUP($CM478,AutoSCAN_ORG!$B$1:$CF$2516,2,FALSE)</f>
        <v>#N/A</v>
      </c>
      <c r="CQ478" t="e">
        <f>VLOOKUP($CM478,AutoSCAN_ORG!$B$1:$CF$2516,3,FALSE)</f>
        <v>#N/A</v>
      </c>
      <c r="CR478" t="e">
        <f>VLOOKUP($CM478,AutoSCAN_ORG!$B$1:$CF$2516,4,FALSE)</f>
        <v>#N/A</v>
      </c>
      <c r="CS478" t="e">
        <f>VLOOKUP($CM478,AutoSCAN_ORG!$B$1:$CF$2516,5,FALSE)</f>
        <v>#N/A</v>
      </c>
      <c r="CT478" t="e">
        <f>VLOOKUP($CM478,AutoSCAN_ORG!$B$1:$CF$2516,6,FALSE)</f>
        <v>#N/A</v>
      </c>
      <c r="CU478" t="e">
        <f>VLOOKUP($CM478,AutoSCAN_ORG!$B$1:$CF$2516,7,FALSE)</f>
        <v>#N/A</v>
      </c>
      <c r="CV478" t="e">
        <f>VLOOKUP($CM478,AutoSCAN_ORG!$B$1:$CF$2516,69,FALSE)</f>
        <v>#N/A</v>
      </c>
      <c r="CW478" t="e">
        <f>VLOOKUP($CM478,AutoSCAN_ORG!$B$1:$CF$2516,70,FALSE)</f>
        <v>#N/A</v>
      </c>
      <c r="CX478" t="e">
        <f>VLOOKUP($CM478,AutoSCAN_ORG!$B$1:$CF$2516,71,FALSE)</f>
        <v>#N/A</v>
      </c>
      <c r="CY478" t="e">
        <f>VLOOKUP($CM478,AutoSCAN_ORG!$B$1:$CF$2516,72,FALSE)</f>
        <v>#N/A</v>
      </c>
      <c r="CZ478" t="e">
        <f>VLOOKUP($CM478,AutoSCAN_ORG!$B$1:$CF$2516,73,FALSE)</f>
        <v>#N/A</v>
      </c>
      <c r="DA478" t="e">
        <f>VLOOKUP($CM478,AutoSCAN_ORG!$B$1:$CF$2516,74,FALSE)</f>
        <v>#N/A</v>
      </c>
      <c r="DB478" t="e">
        <f>VLOOKUP($CM478,AutoSCAN_ORG!$B$1:$CF$2516,75,FALSE)</f>
        <v>#N/A</v>
      </c>
      <c r="DC478" t="e">
        <f>VLOOKUP($CM478,AutoSCAN_ORG!$B$1:$CF$2516,76,FALSE)</f>
        <v>#N/A</v>
      </c>
      <c r="DD478" t="e">
        <f>VLOOKUP($CM478,AutoSCAN_ORG!$B$1:$CF$2516,77,FALSE)</f>
        <v>#N/A</v>
      </c>
      <c r="DE478" t="e">
        <f>VLOOKUP($CM478,AutoSCAN_ORG!$B$1:$CF$2516,78,FALSE)</f>
        <v>#N/A</v>
      </c>
      <c r="DF478" t="e">
        <f>VLOOKUP($CM478,AutoSCAN_ORG!$B$1:$CF$2516,79,FALSE)</f>
        <v>#N/A</v>
      </c>
      <c r="DG478" t="e">
        <f>VLOOKUP($CM478,AutoSCAN_ORG!$B$1:$CF$2516,80,FALSE)</f>
        <v>#N/A</v>
      </c>
      <c r="DH478" t="e">
        <f>VLOOKUP($CM478,AutoSCAN_ORG!$B$1:$CF$2516,81,FALSE)</f>
        <v>#N/A</v>
      </c>
      <c r="DI478" t="e">
        <f>VLOOKUP($CM478,AutoSCAN_ORG!$B$1:$CF$2516,82,FALSE)</f>
        <v>#N/A</v>
      </c>
      <c r="DJ478" t="e">
        <f>VLOOKUP($CM478,AutoSCAN_ORG!$B$1:$CF$2516,83,FALSE)</f>
        <v>#N/A</v>
      </c>
    </row>
    <row r="479" spans="2:114" x14ac:dyDescent="0.35">
      <c r="B479" t="s">
        <v>6618</v>
      </c>
      <c r="C479">
        <v>477</v>
      </c>
      <c r="D479" t="s">
        <v>7778</v>
      </c>
      <c r="E479">
        <v>803</v>
      </c>
      <c r="F479">
        <v>2709.335</v>
      </c>
      <c r="G479">
        <v>10</v>
      </c>
      <c r="H479" t="s">
        <v>7798</v>
      </c>
      <c r="I479" t="s">
        <v>7773</v>
      </c>
      <c r="J479" t="s">
        <v>7797</v>
      </c>
      <c r="K479">
        <v>10</v>
      </c>
      <c r="L479">
        <v>0.56000000000000005</v>
      </c>
      <c r="M479">
        <v>13</v>
      </c>
      <c r="N479">
        <v>4</v>
      </c>
      <c r="O479" t="s">
        <v>7636</v>
      </c>
      <c r="R479" t="s">
        <v>7784</v>
      </c>
      <c r="S479" t="s">
        <v>7774</v>
      </c>
      <c r="T479" t="s">
        <v>7248</v>
      </c>
      <c r="U479" t="s">
        <v>7523</v>
      </c>
      <c r="V479" t="s">
        <v>7523</v>
      </c>
      <c r="W479">
        <v>5.56</v>
      </c>
      <c r="X479" t="s">
        <v>7860</v>
      </c>
      <c r="Y479">
        <v>1.8</v>
      </c>
      <c r="Z479" t="s">
        <v>7774</v>
      </c>
      <c r="AA479" t="s">
        <v>7783</v>
      </c>
      <c r="AB479" t="s">
        <v>7774</v>
      </c>
      <c r="AC479">
        <v>15</v>
      </c>
      <c r="AD479">
        <v>15</v>
      </c>
      <c r="AE479">
        <v>8</v>
      </c>
      <c r="AF479" t="s">
        <v>5753</v>
      </c>
      <c r="AG479">
        <v>42.760272499999999</v>
      </c>
      <c r="AH479">
        <v>-82.037690159999997</v>
      </c>
      <c r="AI479">
        <v>201.6</v>
      </c>
      <c r="AJ479">
        <v>290</v>
      </c>
      <c r="AL479">
        <v>15</v>
      </c>
      <c r="AM479">
        <v>986</v>
      </c>
      <c r="AN479">
        <v>11.129</v>
      </c>
      <c r="AO479">
        <v>380.67899999999997</v>
      </c>
      <c r="AP479">
        <v>2112</v>
      </c>
      <c r="AQ479">
        <v>2114</v>
      </c>
      <c r="AT479">
        <v>1.23</v>
      </c>
      <c r="AU479">
        <v>1.23</v>
      </c>
      <c r="AW479">
        <v>2.14</v>
      </c>
      <c r="AX479">
        <v>2.14</v>
      </c>
      <c r="BD479">
        <v>0.56000000000000005</v>
      </c>
      <c r="BE479">
        <v>13</v>
      </c>
      <c r="BF479" t="s">
        <v>6617</v>
      </c>
      <c r="BG479" t="s">
        <v>6618</v>
      </c>
      <c r="BH479">
        <v>477</v>
      </c>
      <c r="BI479" t="s">
        <v>7797</v>
      </c>
      <c r="BJ479" t="s">
        <v>7773</v>
      </c>
      <c r="BK479">
        <v>477</v>
      </c>
      <c r="BL479">
        <v>2940</v>
      </c>
      <c r="BS479">
        <v>13</v>
      </c>
      <c r="BT479">
        <v>0.66</v>
      </c>
      <c r="BU479">
        <v>0.57999999999999996</v>
      </c>
      <c r="BV479">
        <v>0.57999999999999996</v>
      </c>
      <c r="BW479">
        <v>42.760272499999999</v>
      </c>
      <c r="BX479">
        <v>-82.037690159999997</v>
      </c>
      <c r="BY479">
        <v>4734716.0829999996</v>
      </c>
      <c r="BZ479">
        <v>201.554</v>
      </c>
      <c r="CA479">
        <v>106.7</v>
      </c>
      <c r="CB479" t="s">
        <v>8713</v>
      </c>
      <c r="CC479">
        <v>7</v>
      </c>
      <c r="CD479">
        <v>10</v>
      </c>
      <c r="CE479">
        <v>12</v>
      </c>
      <c r="CF479">
        <v>12</v>
      </c>
      <c r="CG479" t="s">
        <v>5677</v>
      </c>
      <c r="CH479">
        <v>414</v>
      </c>
      <c r="CI479" t="s">
        <v>3339</v>
      </c>
      <c r="CJ479" t="s">
        <v>8652</v>
      </c>
      <c r="CK479">
        <v>5.56</v>
      </c>
      <c r="CL479">
        <v>1.8</v>
      </c>
      <c r="CM479" t="s">
        <v>6618</v>
      </c>
      <c r="CO479" t="e">
        <f>VLOOKUP(CM479,AutoSCAN_ORG!B477:CF2992,1,FALSE)</f>
        <v>#N/A</v>
      </c>
      <c r="CP479" t="e">
        <f>VLOOKUP($CM479,AutoSCAN_ORG!$B$1:$CF$2516,2,FALSE)</f>
        <v>#N/A</v>
      </c>
      <c r="CQ479" t="e">
        <f>VLOOKUP($CM479,AutoSCAN_ORG!$B$1:$CF$2516,3,FALSE)</f>
        <v>#N/A</v>
      </c>
      <c r="CR479" t="e">
        <f>VLOOKUP($CM479,AutoSCAN_ORG!$B$1:$CF$2516,4,FALSE)</f>
        <v>#N/A</v>
      </c>
      <c r="CS479" t="e">
        <f>VLOOKUP($CM479,AutoSCAN_ORG!$B$1:$CF$2516,5,FALSE)</f>
        <v>#N/A</v>
      </c>
      <c r="CT479" t="e">
        <f>VLOOKUP($CM479,AutoSCAN_ORG!$B$1:$CF$2516,6,FALSE)</f>
        <v>#N/A</v>
      </c>
      <c r="CU479" t="e">
        <f>VLOOKUP($CM479,AutoSCAN_ORG!$B$1:$CF$2516,7,FALSE)</f>
        <v>#N/A</v>
      </c>
      <c r="CV479" t="e">
        <f>VLOOKUP($CM479,AutoSCAN_ORG!$B$1:$CF$2516,69,FALSE)</f>
        <v>#N/A</v>
      </c>
      <c r="CW479" t="e">
        <f>VLOOKUP($CM479,AutoSCAN_ORG!$B$1:$CF$2516,70,FALSE)</f>
        <v>#N/A</v>
      </c>
      <c r="CX479" t="e">
        <f>VLOOKUP($CM479,AutoSCAN_ORG!$B$1:$CF$2516,71,FALSE)</f>
        <v>#N/A</v>
      </c>
      <c r="CY479" t="e">
        <f>VLOOKUP($CM479,AutoSCAN_ORG!$B$1:$CF$2516,72,FALSE)</f>
        <v>#N/A</v>
      </c>
      <c r="CZ479" t="e">
        <f>VLOOKUP($CM479,AutoSCAN_ORG!$B$1:$CF$2516,73,FALSE)</f>
        <v>#N/A</v>
      </c>
      <c r="DA479" t="e">
        <f>VLOOKUP($CM479,AutoSCAN_ORG!$B$1:$CF$2516,74,FALSE)</f>
        <v>#N/A</v>
      </c>
      <c r="DB479" t="e">
        <f>VLOOKUP($CM479,AutoSCAN_ORG!$B$1:$CF$2516,75,FALSE)</f>
        <v>#N/A</v>
      </c>
      <c r="DC479" t="e">
        <f>VLOOKUP($CM479,AutoSCAN_ORG!$B$1:$CF$2516,76,FALSE)</f>
        <v>#N/A</v>
      </c>
      <c r="DD479" t="e">
        <f>VLOOKUP($CM479,AutoSCAN_ORG!$B$1:$CF$2516,77,FALSE)</f>
        <v>#N/A</v>
      </c>
      <c r="DE479" t="e">
        <f>VLOOKUP($CM479,AutoSCAN_ORG!$B$1:$CF$2516,78,FALSE)</f>
        <v>#N/A</v>
      </c>
      <c r="DF479" t="e">
        <f>VLOOKUP($CM479,AutoSCAN_ORG!$B$1:$CF$2516,79,FALSE)</f>
        <v>#N/A</v>
      </c>
      <c r="DG479" t="e">
        <f>VLOOKUP($CM479,AutoSCAN_ORG!$B$1:$CF$2516,80,FALSE)</f>
        <v>#N/A</v>
      </c>
      <c r="DH479" t="e">
        <f>VLOOKUP($CM479,AutoSCAN_ORG!$B$1:$CF$2516,81,FALSE)</f>
        <v>#N/A</v>
      </c>
      <c r="DI479" t="e">
        <f>VLOOKUP($CM479,AutoSCAN_ORG!$B$1:$CF$2516,82,FALSE)</f>
        <v>#N/A</v>
      </c>
      <c r="DJ479" t="e">
        <f>VLOOKUP($CM479,AutoSCAN_ORG!$B$1:$CF$2516,83,FALSE)</f>
        <v>#N/A</v>
      </c>
    </row>
    <row r="480" spans="2:114" x14ac:dyDescent="0.35">
      <c r="B480" t="s">
        <v>6620</v>
      </c>
      <c r="C480">
        <v>478</v>
      </c>
      <c r="D480" t="s">
        <v>7778</v>
      </c>
      <c r="E480">
        <v>804</v>
      </c>
      <c r="F480">
        <v>2713.3119999999999</v>
      </c>
      <c r="G480">
        <v>10</v>
      </c>
      <c r="H480" t="s">
        <v>7798</v>
      </c>
      <c r="I480" t="s">
        <v>7773</v>
      </c>
      <c r="J480" t="s">
        <v>7797</v>
      </c>
      <c r="K480">
        <v>10</v>
      </c>
      <c r="L480">
        <v>0.56000000000000005</v>
      </c>
      <c r="M480">
        <v>12</v>
      </c>
      <c r="N480">
        <v>4</v>
      </c>
      <c r="O480" t="s">
        <v>7685</v>
      </c>
      <c r="R480" t="s">
        <v>7784</v>
      </c>
      <c r="S480" t="s">
        <v>7774</v>
      </c>
      <c r="T480" t="s">
        <v>7248</v>
      </c>
      <c r="U480" t="s">
        <v>7523</v>
      </c>
      <c r="V480" t="s">
        <v>7523</v>
      </c>
      <c r="W480">
        <v>5.56</v>
      </c>
      <c r="X480" t="s">
        <v>7860</v>
      </c>
      <c r="Y480">
        <v>1.9</v>
      </c>
      <c r="Z480" t="s">
        <v>7774</v>
      </c>
      <c r="AA480" t="s">
        <v>7783</v>
      </c>
      <c r="AB480" t="s">
        <v>7774</v>
      </c>
      <c r="AC480">
        <v>15</v>
      </c>
      <c r="AD480">
        <v>15</v>
      </c>
      <c r="AE480">
        <v>8</v>
      </c>
      <c r="AF480" t="s">
        <v>5753</v>
      </c>
      <c r="AG480">
        <v>42.76023644</v>
      </c>
      <c r="AH480">
        <v>-82.037691679999995</v>
      </c>
      <c r="AI480">
        <v>201.5</v>
      </c>
      <c r="AJ480">
        <v>290</v>
      </c>
      <c r="AL480">
        <v>15</v>
      </c>
      <c r="AM480">
        <v>986</v>
      </c>
      <c r="AN480">
        <v>15.106</v>
      </c>
      <c r="AO480">
        <v>381.23899999999998</v>
      </c>
      <c r="AP480">
        <v>2113</v>
      </c>
      <c r="AQ480">
        <v>2114</v>
      </c>
      <c r="AT480">
        <v>1.23</v>
      </c>
      <c r="AU480">
        <v>1.23</v>
      </c>
      <c r="AW480">
        <v>2.14</v>
      </c>
      <c r="AX480">
        <v>2.14</v>
      </c>
      <c r="BD480">
        <v>0.56000000000000005</v>
      </c>
      <c r="BE480">
        <v>12</v>
      </c>
      <c r="BF480" t="s">
        <v>6619</v>
      </c>
      <c r="BG480" t="s">
        <v>6620</v>
      </c>
      <c r="BH480">
        <v>478</v>
      </c>
      <c r="BI480" t="s">
        <v>7797</v>
      </c>
      <c r="BJ480" t="s">
        <v>7773</v>
      </c>
      <c r="BK480">
        <v>478</v>
      </c>
      <c r="BL480">
        <v>2940</v>
      </c>
      <c r="BS480">
        <v>13</v>
      </c>
      <c r="BT480">
        <v>0.66</v>
      </c>
      <c r="BU480">
        <v>0.57999999999999996</v>
      </c>
      <c r="BV480">
        <v>0.57999999999999996</v>
      </c>
      <c r="BW480">
        <v>42.76023644</v>
      </c>
      <c r="BX480">
        <v>-82.037691679999995</v>
      </c>
      <c r="BY480">
        <v>4734712.08</v>
      </c>
      <c r="BZ480">
        <v>201.54900000000001</v>
      </c>
      <c r="CA480">
        <v>107</v>
      </c>
      <c r="CB480" t="s">
        <v>7635</v>
      </c>
      <c r="CC480">
        <v>7</v>
      </c>
      <c r="CD480">
        <v>10</v>
      </c>
      <c r="CE480">
        <v>12</v>
      </c>
      <c r="CF480">
        <v>12</v>
      </c>
      <c r="CG480" t="s">
        <v>5677</v>
      </c>
      <c r="CH480">
        <v>414</v>
      </c>
      <c r="CI480" t="s">
        <v>3339</v>
      </c>
      <c r="CJ480" t="s">
        <v>8652</v>
      </c>
      <c r="CK480">
        <v>5.56</v>
      </c>
      <c r="CL480">
        <v>1.9</v>
      </c>
      <c r="CM480" t="s">
        <v>6620</v>
      </c>
      <c r="CO480" t="e">
        <f>VLOOKUP(CM480,AutoSCAN_ORG!B478:CF2993,1,FALSE)</f>
        <v>#N/A</v>
      </c>
      <c r="CP480" t="e">
        <f>VLOOKUP($CM480,AutoSCAN_ORG!$B$1:$CF$2516,2,FALSE)</f>
        <v>#N/A</v>
      </c>
      <c r="CQ480" t="e">
        <f>VLOOKUP($CM480,AutoSCAN_ORG!$B$1:$CF$2516,3,FALSE)</f>
        <v>#N/A</v>
      </c>
      <c r="CR480" t="e">
        <f>VLOOKUP($CM480,AutoSCAN_ORG!$B$1:$CF$2516,4,FALSE)</f>
        <v>#N/A</v>
      </c>
      <c r="CS480" t="e">
        <f>VLOOKUP($CM480,AutoSCAN_ORG!$B$1:$CF$2516,5,FALSE)</f>
        <v>#N/A</v>
      </c>
      <c r="CT480" t="e">
        <f>VLOOKUP($CM480,AutoSCAN_ORG!$B$1:$CF$2516,6,FALSE)</f>
        <v>#N/A</v>
      </c>
      <c r="CU480" t="e">
        <f>VLOOKUP($CM480,AutoSCAN_ORG!$B$1:$CF$2516,7,FALSE)</f>
        <v>#N/A</v>
      </c>
      <c r="CV480" t="e">
        <f>VLOOKUP($CM480,AutoSCAN_ORG!$B$1:$CF$2516,69,FALSE)</f>
        <v>#N/A</v>
      </c>
      <c r="CW480" t="e">
        <f>VLOOKUP($CM480,AutoSCAN_ORG!$B$1:$CF$2516,70,FALSE)</f>
        <v>#N/A</v>
      </c>
      <c r="CX480" t="e">
        <f>VLOOKUP($CM480,AutoSCAN_ORG!$B$1:$CF$2516,71,FALSE)</f>
        <v>#N/A</v>
      </c>
      <c r="CY480" t="e">
        <f>VLOOKUP($CM480,AutoSCAN_ORG!$B$1:$CF$2516,72,FALSE)</f>
        <v>#N/A</v>
      </c>
      <c r="CZ480" t="e">
        <f>VLOOKUP($CM480,AutoSCAN_ORG!$B$1:$CF$2516,73,FALSE)</f>
        <v>#N/A</v>
      </c>
      <c r="DA480" t="e">
        <f>VLOOKUP($CM480,AutoSCAN_ORG!$B$1:$CF$2516,74,FALSE)</f>
        <v>#N/A</v>
      </c>
      <c r="DB480" t="e">
        <f>VLOOKUP($CM480,AutoSCAN_ORG!$B$1:$CF$2516,75,FALSE)</f>
        <v>#N/A</v>
      </c>
      <c r="DC480" t="e">
        <f>VLOOKUP($CM480,AutoSCAN_ORG!$B$1:$CF$2516,76,FALSE)</f>
        <v>#N/A</v>
      </c>
      <c r="DD480" t="e">
        <f>VLOOKUP($CM480,AutoSCAN_ORG!$B$1:$CF$2516,77,FALSE)</f>
        <v>#N/A</v>
      </c>
      <c r="DE480" t="e">
        <f>VLOOKUP($CM480,AutoSCAN_ORG!$B$1:$CF$2516,78,FALSE)</f>
        <v>#N/A</v>
      </c>
      <c r="DF480" t="e">
        <f>VLOOKUP($CM480,AutoSCAN_ORG!$B$1:$CF$2516,79,FALSE)</f>
        <v>#N/A</v>
      </c>
      <c r="DG480" t="e">
        <f>VLOOKUP($CM480,AutoSCAN_ORG!$B$1:$CF$2516,80,FALSE)</f>
        <v>#N/A</v>
      </c>
      <c r="DH480" t="e">
        <f>VLOOKUP($CM480,AutoSCAN_ORG!$B$1:$CF$2516,81,FALSE)</f>
        <v>#N/A</v>
      </c>
      <c r="DI480" t="e">
        <f>VLOOKUP($CM480,AutoSCAN_ORG!$B$1:$CF$2516,82,FALSE)</f>
        <v>#N/A</v>
      </c>
      <c r="DJ480" t="e">
        <f>VLOOKUP($CM480,AutoSCAN_ORG!$B$1:$CF$2516,83,FALSE)</f>
        <v>#N/A</v>
      </c>
    </row>
    <row r="481" spans="2:114" x14ac:dyDescent="0.35">
      <c r="B481" t="s">
        <v>6622</v>
      </c>
      <c r="C481">
        <v>479</v>
      </c>
      <c r="D481" t="s">
        <v>7778</v>
      </c>
      <c r="E481">
        <v>805</v>
      </c>
      <c r="F481">
        <v>2714.6350000000002</v>
      </c>
      <c r="G481">
        <v>10</v>
      </c>
      <c r="H481" t="s">
        <v>7798</v>
      </c>
      <c r="I481" t="s">
        <v>7773</v>
      </c>
      <c r="J481" t="s">
        <v>7797</v>
      </c>
      <c r="K481">
        <v>10</v>
      </c>
      <c r="L481">
        <v>0.56000000000000005</v>
      </c>
      <c r="M481">
        <v>11</v>
      </c>
      <c r="N481">
        <v>4</v>
      </c>
      <c r="O481" t="s">
        <v>7685</v>
      </c>
      <c r="R481" t="s">
        <v>7784</v>
      </c>
      <c r="S481" t="s">
        <v>7774</v>
      </c>
      <c r="T481" t="s">
        <v>7248</v>
      </c>
      <c r="U481" t="s">
        <v>7523</v>
      </c>
      <c r="V481" t="s">
        <v>7523</v>
      </c>
      <c r="W481">
        <v>5.56</v>
      </c>
      <c r="X481" t="s">
        <v>7860</v>
      </c>
      <c r="Y481">
        <v>1.9</v>
      </c>
      <c r="Z481" t="s">
        <v>7774</v>
      </c>
      <c r="AA481" t="s">
        <v>7783</v>
      </c>
      <c r="AB481" t="s">
        <v>7774</v>
      </c>
      <c r="AC481">
        <v>15</v>
      </c>
      <c r="AD481">
        <v>15</v>
      </c>
      <c r="AE481">
        <v>8</v>
      </c>
      <c r="AF481" t="s">
        <v>5753</v>
      </c>
      <c r="AG481">
        <v>42.760224430000001</v>
      </c>
      <c r="AH481">
        <v>-82.037692149999998</v>
      </c>
      <c r="AI481">
        <v>201.6</v>
      </c>
      <c r="AJ481">
        <v>290</v>
      </c>
      <c r="AL481">
        <v>15</v>
      </c>
      <c r="AM481">
        <v>986</v>
      </c>
      <c r="AN481">
        <v>16.43</v>
      </c>
      <c r="AO481">
        <v>381.68299999999999</v>
      </c>
      <c r="AP481">
        <v>2114</v>
      </c>
      <c r="AQ481">
        <v>2115</v>
      </c>
      <c r="AT481">
        <v>1.23</v>
      </c>
      <c r="AU481">
        <v>1.23</v>
      </c>
      <c r="AW481">
        <v>2.14</v>
      </c>
      <c r="AX481">
        <v>2.14</v>
      </c>
      <c r="BD481">
        <v>0.56000000000000005</v>
      </c>
      <c r="BE481">
        <v>11</v>
      </c>
      <c r="BF481" t="s">
        <v>6621</v>
      </c>
      <c r="BG481" t="s">
        <v>6622</v>
      </c>
      <c r="BH481">
        <v>479</v>
      </c>
      <c r="BI481" t="s">
        <v>7797</v>
      </c>
      <c r="BJ481" t="s">
        <v>7773</v>
      </c>
      <c r="BK481">
        <v>479</v>
      </c>
      <c r="BL481">
        <v>2940</v>
      </c>
      <c r="BS481">
        <v>13</v>
      </c>
      <c r="BT481">
        <v>0.66</v>
      </c>
      <c r="BU481">
        <v>0.57999999999999996</v>
      </c>
      <c r="BV481">
        <v>0.57999999999999996</v>
      </c>
      <c r="BW481">
        <v>42.760224430000001</v>
      </c>
      <c r="BX481">
        <v>-82.037692149999998</v>
      </c>
      <c r="BY481">
        <v>4734710.7470000004</v>
      </c>
      <c r="BZ481">
        <v>201.55</v>
      </c>
      <c r="CA481">
        <v>107.2</v>
      </c>
      <c r="CB481" t="s">
        <v>7635</v>
      </c>
      <c r="CC481">
        <v>7</v>
      </c>
      <c r="CD481">
        <v>10</v>
      </c>
      <c r="CE481">
        <v>12</v>
      </c>
      <c r="CF481">
        <v>12</v>
      </c>
      <c r="CG481" t="s">
        <v>5677</v>
      </c>
      <c r="CH481">
        <v>414</v>
      </c>
      <c r="CI481" t="s">
        <v>3339</v>
      </c>
      <c r="CJ481" t="s">
        <v>8652</v>
      </c>
      <c r="CK481">
        <v>5.56</v>
      </c>
      <c r="CL481">
        <v>1.9</v>
      </c>
      <c r="CM481" t="s">
        <v>6622</v>
      </c>
      <c r="CO481" t="e">
        <f>VLOOKUP(CM481,AutoSCAN_ORG!B479:CF2994,1,FALSE)</f>
        <v>#N/A</v>
      </c>
      <c r="CP481" t="e">
        <f>VLOOKUP($CM481,AutoSCAN_ORG!$B$1:$CF$2516,2,FALSE)</f>
        <v>#N/A</v>
      </c>
      <c r="CQ481" t="e">
        <f>VLOOKUP($CM481,AutoSCAN_ORG!$B$1:$CF$2516,3,FALSE)</f>
        <v>#N/A</v>
      </c>
      <c r="CR481" t="e">
        <f>VLOOKUP($CM481,AutoSCAN_ORG!$B$1:$CF$2516,4,FALSE)</f>
        <v>#N/A</v>
      </c>
      <c r="CS481" t="e">
        <f>VLOOKUP($CM481,AutoSCAN_ORG!$B$1:$CF$2516,5,FALSE)</f>
        <v>#N/A</v>
      </c>
      <c r="CT481" t="e">
        <f>VLOOKUP($CM481,AutoSCAN_ORG!$B$1:$CF$2516,6,FALSE)</f>
        <v>#N/A</v>
      </c>
      <c r="CU481" t="e">
        <f>VLOOKUP($CM481,AutoSCAN_ORG!$B$1:$CF$2516,7,FALSE)</f>
        <v>#N/A</v>
      </c>
      <c r="CV481" t="e">
        <f>VLOOKUP($CM481,AutoSCAN_ORG!$B$1:$CF$2516,69,FALSE)</f>
        <v>#N/A</v>
      </c>
      <c r="CW481" t="e">
        <f>VLOOKUP($CM481,AutoSCAN_ORG!$B$1:$CF$2516,70,FALSE)</f>
        <v>#N/A</v>
      </c>
      <c r="CX481" t="e">
        <f>VLOOKUP($CM481,AutoSCAN_ORG!$B$1:$CF$2516,71,FALSE)</f>
        <v>#N/A</v>
      </c>
      <c r="CY481" t="e">
        <f>VLOOKUP($CM481,AutoSCAN_ORG!$B$1:$CF$2516,72,FALSE)</f>
        <v>#N/A</v>
      </c>
      <c r="CZ481" t="e">
        <f>VLOOKUP($CM481,AutoSCAN_ORG!$B$1:$CF$2516,73,FALSE)</f>
        <v>#N/A</v>
      </c>
      <c r="DA481" t="e">
        <f>VLOOKUP($CM481,AutoSCAN_ORG!$B$1:$CF$2516,74,FALSE)</f>
        <v>#N/A</v>
      </c>
      <c r="DB481" t="e">
        <f>VLOOKUP($CM481,AutoSCAN_ORG!$B$1:$CF$2516,75,FALSE)</f>
        <v>#N/A</v>
      </c>
      <c r="DC481" t="e">
        <f>VLOOKUP($CM481,AutoSCAN_ORG!$B$1:$CF$2516,76,FALSE)</f>
        <v>#N/A</v>
      </c>
      <c r="DD481" t="e">
        <f>VLOOKUP($CM481,AutoSCAN_ORG!$B$1:$CF$2516,77,FALSE)</f>
        <v>#N/A</v>
      </c>
      <c r="DE481" t="e">
        <f>VLOOKUP($CM481,AutoSCAN_ORG!$B$1:$CF$2516,78,FALSE)</f>
        <v>#N/A</v>
      </c>
      <c r="DF481" t="e">
        <f>VLOOKUP($CM481,AutoSCAN_ORG!$B$1:$CF$2516,79,FALSE)</f>
        <v>#N/A</v>
      </c>
      <c r="DG481" t="e">
        <f>VLOOKUP($CM481,AutoSCAN_ORG!$B$1:$CF$2516,80,FALSE)</f>
        <v>#N/A</v>
      </c>
      <c r="DH481" t="e">
        <f>VLOOKUP($CM481,AutoSCAN_ORG!$B$1:$CF$2516,81,FALSE)</f>
        <v>#N/A</v>
      </c>
      <c r="DI481" t="e">
        <f>VLOOKUP($CM481,AutoSCAN_ORG!$B$1:$CF$2516,82,FALSE)</f>
        <v>#N/A</v>
      </c>
      <c r="DJ481" t="e">
        <f>VLOOKUP($CM481,AutoSCAN_ORG!$B$1:$CF$2516,83,FALSE)</f>
        <v>#N/A</v>
      </c>
    </row>
    <row r="482" spans="2:114" x14ac:dyDescent="0.35">
      <c r="B482" t="s">
        <v>6624</v>
      </c>
      <c r="C482">
        <v>480</v>
      </c>
      <c r="D482" t="s">
        <v>7778</v>
      </c>
      <c r="E482">
        <v>806</v>
      </c>
      <c r="F482">
        <v>2715.962</v>
      </c>
      <c r="G482">
        <v>10</v>
      </c>
      <c r="H482" t="s">
        <v>7798</v>
      </c>
      <c r="I482" t="s">
        <v>7773</v>
      </c>
      <c r="J482" t="s">
        <v>7797</v>
      </c>
      <c r="K482">
        <v>10</v>
      </c>
      <c r="L482">
        <v>0.56000000000000005</v>
      </c>
      <c r="M482">
        <v>10</v>
      </c>
      <c r="N482">
        <v>4</v>
      </c>
      <c r="O482" t="s">
        <v>7861</v>
      </c>
      <c r="R482" t="s">
        <v>7784</v>
      </c>
      <c r="S482" t="s">
        <v>7774</v>
      </c>
      <c r="T482" t="s">
        <v>7248</v>
      </c>
      <c r="U482" t="s">
        <v>7523</v>
      </c>
      <c r="V482" t="s">
        <v>7523</v>
      </c>
      <c r="W482">
        <v>5.56</v>
      </c>
      <c r="X482" t="s">
        <v>7860</v>
      </c>
      <c r="Y482">
        <v>1.9</v>
      </c>
      <c r="Z482" t="s">
        <v>7774</v>
      </c>
      <c r="AA482" t="s">
        <v>7783</v>
      </c>
      <c r="AB482" t="s">
        <v>7774</v>
      </c>
      <c r="AC482">
        <v>15</v>
      </c>
      <c r="AD482">
        <v>15</v>
      </c>
      <c r="AE482">
        <v>8</v>
      </c>
      <c r="AF482" t="s">
        <v>5753</v>
      </c>
      <c r="AG482">
        <v>42.7602124</v>
      </c>
      <c r="AH482">
        <v>-82.037692609999993</v>
      </c>
      <c r="AI482">
        <v>201.6</v>
      </c>
      <c r="AJ482">
        <v>290</v>
      </c>
      <c r="AL482">
        <v>15</v>
      </c>
      <c r="AM482">
        <v>986</v>
      </c>
      <c r="AN482">
        <v>17.757000000000001</v>
      </c>
      <c r="AO482">
        <v>382.80399999999997</v>
      </c>
      <c r="AP482">
        <v>2115</v>
      </c>
      <c r="AQ482">
        <v>2116</v>
      </c>
      <c r="AT482">
        <v>1.24</v>
      </c>
      <c r="AU482">
        <v>1.23</v>
      </c>
      <c r="AW482">
        <v>2.15</v>
      </c>
      <c r="AX482">
        <v>2.14</v>
      </c>
      <c r="BD482">
        <v>0.56000000000000005</v>
      </c>
      <c r="BE482">
        <v>10</v>
      </c>
      <c r="BF482" t="s">
        <v>6623</v>
      </c>
      <c r="BG482" t="s">
        <v>6624</v>
      </c>
      <c r="BH482">
        <v>480</v>
      </c>
      <c r="BI482" t="s">
        <v>7797</v>
      </c>
      <c r="BJ482" t="s">
        <v>7773</v>
      </c>
      <c r="BK482">
        <v>480</v>
      </c>
      <c r="BL482">
        <v>2940</v>
      </c>
      <c r="BS482">
        <v>13</v>
      </c>
      <c r="BT482">
        <v>0.66</v>
      </c>
      <c r="BU482">
        <v>0.57999999999999996</v>
      </c>
      <c r="BV482">
        <v>0.57999999999999996</v>
      </c>
      <c r="BW482">
        <v>42.7602124</v>
      </c>
      <c r="BX482">
        <v>-82.037692609999993</v>
      </c>
      <c r="BY482">
        <v>4734709.4110000003</v>
      </c>
      <c r="BZ482">
        <v>201.553</v>
      </c>
      <c r="CA482">
        <v>107.6</v>
      </c>
      <c r="CB482" t="s">
        <v>7636</v>
      </c>
      <c r="CC482">
        <v>7</v>
      </c>
      <c r="CD482">
        <v>10</v>
      </c>
      <c r="CE482">
        <v>12</v>
      </c>
      <c r="CF482">
        <v>12</v>
      </c>
      <c r="CG482" t="s">
        <v>5677</v>
      </c>
      <c r="CH482">
        <v>414</v>
      </c>
      <c r="CI482" t="s">
        <v>3339</v>
      </c>
      <c r="CJ482" t="s">
        <v>8652</v>
      </c>
      <c r="CK482">
        <v>5.56</v>
      </c>
      <c r="CL482">
        <v>1.9</v>
      </c>
      <c r="CM482" t="s">
        <v>6624</v>
      </c>
      <c r="CO482" t="e">
        <f>VLOOKUP(CM482,AutoSCAN_ORG!B480:CF2995,1,FALSE)</f>
        <v>#N/A</v>
      </c>
      <c r="CP482" t="e">
        <f>VLOOKUP($CM482,AutoSCAN_ORG!$B$1:$CF$2516,2,FALSE)</f>
        <v>#N/A</v>
      </c>
      <c r="CQ482" t="e">
        <f>VLOOKUP($CM482,AutoSCAN_ORG!$B$1:$CF$2516,3,FALSE)</f>
        <v>#N/A</v>
      </c>
      <c r="CR482" t="e">
        <f>VLOOKUP($CM482,AutoSCAN_ORG!$B$1:$CF$2516,4,FALSE)</f>
        <v>#N/A</v>
      </c>
      <c r="CS482" t="e">
        <f>VLOOKUP($CM482,AutoSCAN_ORG!$B$1:$CF$2516,5,FALSE)</f>
        <v>#N/A</v>
      </c>
      <c r="CT482" t="e">
        <f>VLOOKUP($CM482,AutoSCAN_ORG!$B$1:$CF$2516,6,FALSE)</f>
        <v>#N/A</v>
      </c>
      <c r="CU482" t="e">
        <f>VLOOKUP($CM482,AutoSCAN_ORG!$B$1:$CF$2516,7,FALSE)</f>
        <v>#N/A</v>
      </c>
      <c r="CV482" t="e">
        <f>VLOOKUP($CM482,AutoSCAN_ORG!$B$1:$CF$2516,69,FALSE)</f>
        <v>#N/A</v>
      </c>
      <c r="CW482" t="e">
        <f>VLOOKUP($CM482,AutoSCAN_ORG!$B$1:$CF$2516,70,FALSE)</f>
        <v>#N/A</v>
      </c>
      <c r="CX482" t="e">
        <f>VLOOKUP($CM482,AutoSCAN_ORG!$B$1:$CF$2516,71,FALSE)</f>
        <v>#N/A</v>
      </c>
      <c r="CY482" t="e">
        <f>VLOOKUP($CM482,AutoSCAN_ORG!$B$1:$CF$2516,72,FALSE)</f>
        <v>#N/A</v>
      </c>
      <c r="CZ482" t="e">
        <f>VLOOKUP($CM482,AutoSCAN_ORG!$B$1:$CF$2516,73,FALSE)</f>
        <v>#N/A</v>
      </c>
      <c r="DA482" t="e">
        <f>VLOOKUP($CM482,AutoSCAN_ORG!$B$1:$CF$2516,74,FALSE)</f>
        <v>#N/A</v>
      </c>
      <c r="DB482" t="e">
        <f>VLOOKUP($CM482,AutoSCAN_ORG!$B$1:$CF$2516,75,FALSE)</f>
        <v>#N/A</v>
      </c>
      <c r="DC482" t="e">
        <f>VLOOKUP($CM482,AutoSCAN_ORG!$B$1:$CF$2516,76,FALSE)</f>
        <v>#N/A</v>
      </c>
      <c r="DD482" t="e">
        <f>VLOOKUP($CM482,AutoSCAN_ORG!$B$1:$CF$2516,77,FALSE)</f>
        <v>#N/A</v>
      </c>
      <c r="DE482" t="e">
        <f>VLOOKUP($CM482,AutoSCAN_ORG!$B$1:$CF$2516,78,FALSE)</f>
        <v>#N/A</v>
      </c>
      <c r="DF482" t="e">
        <f>VLOOKUP($CM482,AutoSCAN_ORG!$B$1:$CF$2516,79,FALSE)</f>
        <v>#N/A</v>
      </c>
      <c r="DG482" t="e">
        <f>VLOOKUP($CM482,AutoSCAN_ORG!$B$1:$CF$2516,80,FALSE)</f>
        <v>#N/A</v>
      </c>
      <c r="DH482" t="e">
        <f>VLOOKUP($CM482,AutoSCAN_ORG!$B$1:$CF$2516,81,FALSE)</f>
        <v>#N/A</v>
      </c>
      <c r="DI482" t="e">
        <f>VLOOKUP($CM482,AutoSCAN_ORG!$B$1:$CF$2516,82,FALSE)</f>
        <v>#N/A</v>
      </c>
      <c r="DJ482" t="e">
        <f>VLOOKUP($CM482,AutoSCAN_ORG!$B$1:$CF$2516,83,FALSE)</f>
        <v>#N/A</v>
      </c>
    </row>
    <row r="483" spans="2:114" x14ac:dyDescent="0.35">
      <c r="B483" t="s">
        <v>6626</v>
      </c>
      <c r="C483">
        <v>481</v>
      </c>
      <c r="D483" t="s">
        <v>7778</v>
      </c>
      <c r="E483">
        <v>809</v>
      </c>
      <c r="F483">
        <v>2738.8910000000001</v>
      </c>
      <c r="G483">
        <v>10</v>
      </c>
      <c r="H483" t="s">
        <v>7798</v>
      </c>
      <c r="I483" t="s">
        <v>7773</v>
      </c>
      <c r="J483" t="s">
        <v>7797</v>
      </c>
      <c r="K483">
        <v>10</v>
      </c>
      <c r="L483">
        <v>0.56000000000000005</v>
      </c>
      <c r="M483">
        <v>12</v>
      </c>
      <c r="N483">
        <v>4</v>
      </c>
      <c r="O483" t="s">
        <v>7498</v>
      </c>
      <c r="R483" t="s">
        <v>7784</v>
      </c>
      <c r="S483" t="s">
        <v>7774</v>
      </c>
      <c r="T483" t="s">
        <v>7249</v>
      </c>
      <c r="U483" t="s">
        <v>7638</v>
      </c>
      <c r="V483" t="s">
        <v>7638</v>
      </c>
      <c r="W483">
        <v>5.56</v>
      </c>
      <c r="X483" t="s">
        <v>7862</v>
      </c>
      <c r="Y483">
        <v>1.9</v>
      </c>
      <c r="Z483" t="s">
        <v>7774</v>
      </c>
      <c r="AA483" t="s">
        <v>7783</v>
      </c>
      <c r="AB483" t="s">
        <v>7774</v>
      </c>
      <c r="AC483">
        <v>15</v>
      </c>
      <c r="AD483">
        <v>15</v>
      </c>
      <c r="AE483">
        <v>8</v>
      </c>
      <c r="AF483" t="s">
        <v>5753</v>
      </c>
      <c r="AG483">
        <v>42.760004459999998</v>
      </c>
      <c r="AH483">
        <v>-82.037700389999998</v>
      </c>
      <c r="AI483">
        <v>201.5</v>
      </c>
      <c r="AJ483">
        <v>290</v>
      </c>
      <c r="AL483">
        <v>15</v>
      </c>
      <c r="AM483">
        <v>986</v>
      </c>
      <c r="AN483">
        <v>4.4850000000000003</v>
      </c>
      <c r="AO483">
        <v>406.89100000000002</v>
      </c>
      <c r="AP483">
        <v>2113</v>
      </c>
      <c r="AQ483">
        <v>2114</v>
      </c>
      <c r="AT483">
        <v>1.23</v>
      </c>
      <c r="AU483">
        <v>1.23</v>
      </c>
      <c r="AW483">
        <v>2.14</v>
      </c>
      <c r="AX483">
        <v>2.14</v>
      </c>
      <c r="BD483">
        <v>0.56000000000000005</v>
      </c>
      <c r="BE483">
        <v>12</v>
      </c>
      <c r="BF483" t="s">
        <v>6625</v>
      </c>
      <c r="BG483" t="s">
        <v>6626</v>
      </c>
      <c r="BH483">
        <v>481</v>
      </c>
      <c r="BI483" t="s">
        <v>7797</v>
      </c>
      <c r="BJ483" t="s">
        <v>7773</v>
      </c>
      <c r="BK483">
        <v>481</v>
      </c>
      <c r="BL483">
        <v>2960</v>
      </c>
      <c r="BS483">
        <v>13</v>
      </c>
      <c r="BT483">
        <v>0.66</v>
      </c>
      <c r="BU483">
        <v>0.57999999999999996</v>
      </c>
      <c r="BV483">
        <v>0.57999999999999996</v>
      </c>
      <c r="BW483">
        <v>42.760004459999998</v>
      </c>
      <c r="BX483">
        <v>-82.037700389999998</v>
      </c>
      <c r="BY483">
        <v>4734686.3289999999</v>
      </c>
      <c r="BZ483">
        <v>201.46299999999999</v>
      </c>
      <c r="CA483">
        <v>131.80000000000001</v>
      </c>
      <c r="CB483" t="s">
        <v>7537</v>
      </c>
      <c r="CC483">
        <v>7</v>
      </c>
      <c r="CD483">
        <v>10</v>
      </c>
      <c r="CE483">
        <v>12</v>
      </c>
      <c r="CF483">
        <v>12</v>
      </c>
      <c r="CG483" t="s">
        <v>5677</v>
      </c>
      <c r="CH483">
        <v>414</v>
      </c>
      <c r="CI483" t="s">
        <v>3339</v>
      </c>
      <c r="CJ483" t="s">
        <v>8652</v>
      </c>
      <c r="CK483">
        <v>5.56</v>
      </c>
      <c r="CL483">
        <v>1.9</v>
      </c>
      <c r="CM483" t="s">
        <v>6626</v>
      </c>
      <c r="CO483" t="e">
        <f>VLOOKUP(CM483,AutoSCAN_ORG!B481:CF2996,1,FALSE)</f>
        <v>#N/A</v>
      </c>
      <c r="CP483" t="e">
        <f>VLOOKUP($CM483,AutoSCAN_ORG!$B$1:$CF$2516,2,FALSE)</f>
        <v>#N/A</v>
      </c>
      <c r="CQ483" t="e">
        <f>VLOOKUP($CM483,AutoSCAN_ORG!$B$1:$CF$2516,3,FALSE)</f>
        <v>#N/A</v>
      </c>
      <c r="CR483" t="e">
        <f>VLOOKUP($CM483,AutoSCAN_ORG!$B$1:$CF$2516,4,FALSE)</f>
        <v>#N/A</v>
      </c>
      <c r="CS483" t="e">
        <f>VLOOKUP($CM483,AutoSCAN_ORG!$B$1:$CF$2516,5,FALSE)</f>
        <v>#N/A</v>
      </c>
      <c r="CT483" t="e">
        <f>VLOOKUP($CM483,AutoSCAN_ORG!$B$1:$CF$2516,6,FALSE)</f>
        <v>#N/A</v>
      </c>
      <c r="CU483" t="e">
        <f>VLOOKUP($CM483,AutoSCAN_ORG!$B$1:$CF$2516,7,FALSE)</f>
        <v>#N/A</v>
      </c>
      <c r="CV483" t="e">
        <f>VLOOKUP($CM483,AutoSCAN_ORG!$B$1:$CF$2516,69,FALSE)</f>
        <v>#N/A</v>
      </c>
      <c r="CW483" t="e">
        <f>VLOOKUP($CM483,AutoSCAN_ORG!$B$1:$CF$2516,70,FALSE)</f>
        <v>#N/A</v>
      </c>
      <c r="CX483" t="e">
        <f>VLOOKUP($CM483,AutoSCAN_ORG!$B$1:$CF$2516,71,FALSE)</f>
        <v>#N/A</v>
      </c>
      <c r="CY483" t="e">
        <f>VLOOKUP($CM483,AutoSCAN_ORG!$B$1:$CF$2516,72,FALSE)</f>
        <v>#N/A</v>
      </c>
      <c r="CZ483" t="e">
        <f>VLOOKUP($CM483,AutoSCAN_ORG!$B$1:$CF$2516,73,FALSE)</f>
        <v>#N/A</v>
      </c>
      <c r="DA483" t="e">
        <f>VLOOKUP($CM483,AutoSCAN_ORG!$B$1:$CF$2516,74,FALSE)</f>
        <v>#N/A</v>
      </c>
      <c r="DB483" t="e">
        <f>VLOOKUP($CM483,AutoSCAN_ORG!$B$1:$CF$2516,75,FALSE)</f>
        <v>#N/A</v>
      </c>
      <c r="DC483" t="e">
        <f>VLOOKUP($CM483,AutoSCAN_ORG!$B$1:$CF$2516,76,FALSE)</f>
        <v>#N/A</v>
      </c>
      <c r="DD483" t="e">
        <f>VLOOKUP($CM483,AutoSCAN_ORG!$B$1:$CF$2516,77,FALSE)</f>
        <v>#N/A</v>
      </c>
      <c r="DE483" t="e">
        <f>VLOOKUP($CM483,AutoSCAN_ORG!$B$1:$CF$2516,78,FALSE)</f>
        <v>#N/A</v>
      </c>
      <c r="DF483" t="e">
        <f>VLOOKUP($CM483,AutoSCAN_ORG!$B$1:$CF$2516,79,FALSE)</f>
        <v>#N/A</v>
      </c>
      <c r="DG483" t="e">
        <f>VLOOKUP($CM483,AutoSCAN_ORG!$B$1:$CF$2516,80,FALSE)</f>
        <v>#N/A</v>
      </c>
      <c r="DH483" t="e">
        <f>VLOOKUP($CM483,AutoSCAN_ORG!$B$1:$CF$2516,81,FALSE)</f>
        <v>#N/A</v>
      </c>
      <c r="DI483" t="e">
        <f>VLOOKUP($CM483,AutoSCAN_ORG!$B$1:$CF$2516,82,FALSE)</f>
        <v>#N/A</v>
      </c>
      <c r="DJ483" t="e">
        <f>VLOOKUP($CM483,AutoSCAN_ORG!$B$1:$CF$2516,83,FALSE)</f>
        <v>#N/A</v>
      </c>
    </row>
    <row r="484" spans="2:114" x14ac:dyDescent="0.35">
      <c r="B484" t="s">
        <v>6628</v>
      </c>
      <c r="C484">
        <v>482</v>
      </c>
      <c r="D484" t="s">
        <v>7778</v>
      </c>
      <c r="E484">
        <v>810</v>
      </c>
      <c r="F484">
        <v>2744.3020000000001</v>
      </c>
      <c r="G484">
        <v>10</v>
      </c>
      <c r="H484" t="s">
        <v>7798</v>
      </c>
      <c r="I484" t="s">
        <v>7773</v>
      </c>
      <c r="J484" t="s">
        <v>7797</v>
      </c>
      <c r="K484">
        <v>10</v>
      </c>
      <c r="L484">
        <v>0.56000000000000005</v>
      </c>
      <c r="M484">
        <v>11</v>
      </c>
      <c r="N484">
        <v>4</v>
      </c>
      <c r="O484" t="s">
        <v>7503</v>
      </c>
      <c r="R484" t="s">
        <v>7784</v>
      </c>
      <c r="S484" t="s">
        <v>7774</v>
      </c>
      <c r="T484" t="s">
        <v>7249</v>
      </c>
      <c r="U484" t="s">
        <v>7638</v>
      </c>
      <c r="V484" t="s">
        <v>7638</v>
      </c>
      <c r="W484">
        <v>5.56</v>
      </c>
      <c r="X484" t="s">
        <v>7862</v>
      </c>
      <c r="Y484">
        <v>1.9</v>
      </c>
      <c r="Z484" t="s">
        <v>7774</v>
      </c>
      <c r="AA484" t="s">
        <v>7783</v>
      </c>
      <c r="AB484" t="s">
        <v>7774</v>
      </c>
      <c r="AC484">
        <v>15</v>
      </c>
      <c r="AD484">
        <v>15</v>
      </c>
      <c r="AE484">
        <v>8</v>
      </c>
      <c r="AF484" t="s">
        <v>5753</v>
      </c>
      <c r="AG484">
        <v>42.759955390000002</v>
      </c>
      <c r="AH484">
        <v>-82.037702879999998</v>
      </c>
      <c r="AI484">
        <v>201.4</v>
      </c>
      <c r="AJ484">
        <v>290</v>
      </c>
      <c r="AL484">
        <v>15</v>
      </c>
      <c r="AM484">
        <v>986</v>
      </c>
      <c r="AN484">
        <v>9.8970000000000002</v>
      </c>
      <c r="AO484">
        <v>403.90600000000001</v>
      </c>
      <c r="AP484">
        <v>2115</v>
      </c>
      <c r="AQ484">
        <v>2115</v>
      </c>
      <c r="AT484">
        <v>1.24</v>
      </c>
      <c r="AU484">
        <v>1.23</v>
      </c>
      <c r="AW484">
        <v>2.14</v>
      </c>
      <c r="AX484">
        <v>2.14</v>
      </c>
      <c r="BD484">
        <v>0.56000000000000005</v>
      </c>
      <c r="BE484">
        <v>11</v>
      </c>
      <c r="BF484" t="s">
        <v>6627</v>
      </c>
      <c r="BG484" t="s">
        <v>6628</v>
      </c>
      <c r="BH484">
        <v>482</v>
      </c>
      <c r="BI484" t="s">
        <v>7797</v>
      </c>
      <c r="BJ484" t="s">
        <v>7773</v>
      </c>
      <c r="BK484">
        <v>482</v>
      </c>
      <c r="BL484">
        <v>2960</v>
      </c>
      <c r="BS484">
        <v>13</v>
      </c>
      <c r="BT484">
        <v>0.66</v>
      </c>
      <c r="BU484">
        <v>0.57999999999999996</v>
      </c>
      <c r="BV484">
        <v>0.57999999999999996</v>
      </c>
      <c r="BW484">
        <v>42.759955390000002</v>
      </c>
      <c r="BX484">
        <v>-82.037702879999998</v>
      </c>
      <c r="BY484">
        <v>4734680.8830000004</v>
      </c>
      <c r="BZ484">
        <v>201.44900000000001</v>
      </c>
      <c r="CA484">
        <v>133</v>
      </c>
      <c r="CB484" t="s">
        <v>7506</v>
      </c>
      <c r="CC484">
        <v>7</v>
      </c>
      <c r="CD484">
        <v>10</v>
      </c>
      <c r="CE484">
        <v>12</v>
      </c>
      <c r="CF484">
        <v>12</v>
      </c>
      <c r="CG484" t="s">
        <v>5677</v>
      </c>
      <c r="CH484">
        <v>414</v>
      </c>
      <c r="CI484" t="s">
        <v>3339</v>
      </c>
      <c r="CJ484" t="s">
        <v>8652</v>
      </c>
      <c r="CK484">
        <v>5.56</v>
      </c>
      <c r="CL484">
        <v>1.9</v>
      </c>
      <c r="CM484" t="s">
        <v>6628</v>
      </c>
      <c r="CO484" t="e">
        <f>VLOOKUP(CM484,AutoSCAN_ORG!B482:CF2997,1,FALSE)</f>
        <v>#N/A</v>
      </c>
      <c r="CP484" t="e">
        <f>VLOOKUP($CM484,AutoSCAN_ORG!$B$1:$CF$2516,2,FALSE)</f>
        <v>#N/A</v>
      </c>
      <c r="CQ484" t="e">
        <f>VLOOKUP($CM484,AutoSCAN_ORG!$B$1:$CF$2516,3,FALSE)</f>
        <v>#N/A</v>
      </c>
      <c r="CR484" t="e">
        <f>VLOOKUP($CM484,AutoSCAN_ORG!$B$1:$CF$2516,4,FALSE)</f>
        <v>#N/A</v>
      </c>
      <c r="CS484" t="e">
        <f>VLOOKUP($CM484,AutoSCAN_ORG!$B$1:$CF$2516,5,FALSE)</f>
        <v>#N/A</v>
      </c>
      <c r="CT484" t="e">
        <f>VLOOKUP($CM484,AutoSCAN_ORG!$B$1:$CF$2516,6,FALSE)</f>
        <v>#N/A</v>
      </c>
      <c r="CU484" t="e">
        <f>VLOOKUP($CM484,AutoSCAN_ORG!$B$1:$CF$2516,7,FALSE)</f>
        <v>#N/A</v>
      </c>
      <c r="CV484" t="e">
        <f>VLOOKUP($CM484,AutoSCAN_ORG!$B$1:$CF$2516,69,FALSE)</f>
        <v>#N/A</v>
      </c>
      <c r="CW484" t="e">
        <f>VLOOKUP($CM484,AutoSCAN_ORG!$B$1:$CF$2516,70,FALSE)</f>
        <v>#N/A</v>
      </c>
      <c r="CX484" t="e">
        <f>VLOOKUP($CM484,AutoSCAN_ORG!$B$1:$CF$2516,71,FALSE)</f>
        <v>#N/A</v>
      </c>
      <c r="CY484" t="e">
        <f>VLOOKUP($CM484,AutoSCAN_ORG!$B$1:$CF$2516,72,FALSE)</f>
        <v>#N/A</v>
      </c>
      <c r="CZ484" t="e">
        <f>VLOOKUP($CM484,AutoSCAN_ORG!$B$1:$CF$2516,73,FALSE)</f>
        <v>#N/A</v>
      </c>
      <c r="DA484" t="e">
        <f>VLOOKUP($CM484,AutoSCAN_ORG!$B$1:$CF$2516,74,FALSE)</f>
        <v>#N/A</v>
      </c>
      <c r="DB484" t="e">
        <f>VLOOKUP($CM484,AutoSCAN_ORG!$B$1:$CF$2516,75,FALSE)</f>
        <v>#N/A</v>
      </c>
      <c r="DC484" t="e">
        <f>VLOOKUP($CM484,AutoSCAN_ORG!$B$1:$CF$2516,76,FALSE)</f>
        <v>#N/A</v>
      </c>
      <c r="DD484" t="e">
        <f>VLOOKUP($CM484,AutoSCAN_ORG!$B$1:$CF$2516,77,FALSE)</f>
        <v>#N/A</v>
      </c>
      <c r="DE484" t="e">
        <f>VLOOKUP($CM484,AutoSCAN_ORG!$B$1:$CF$2516,78,FALSE)</f>
        <v>#N/A</v>
      </c>
      <c r="DF484" t="e">
        <f>VLOOKUP($CM484,AutoSCAN_ORG!$B$1:$CF$2516,79,FALSE)</f>
        <v>#N/A</v>
      </c>
      <c r="DG484" t="e">
        <f>VLOOKUP($CM484,AutoSCAN_ORG!$B$1:$CF$2516,80,FALSE)</f>
        <v>#N/A</v>
      </c>
      <c r="DH484" t="e">
        <f>VLOOKUP($CM484,AutoSCAN_ORG!$B$1:$CF$2516,81,FALSE)</f>
        <v>#N/A</v>
      </c>
      <c r="DI484" t="e">
        <f>VLOOKUP($CM484,AutoSCAN_ORG!$B$1:$CF$2516,82,FALSE)</f>
        <v>#N/A</v>
      </c>
      <c r="DJ484" t="e">
        <f>VLOOKUP($CM484,AutoSCAN_ORG!$B$1:$CF$2516,83,FALSE)</f>
        <v>#N/A</v>
      </c>
    </row>
    <row r="485" spans="2:114" x14ac:dyDescent="0.35">
      <c r="B485" t="s">
        <v>4799</v>
      </c>
      <c r="C485">
        <v>498</v>
      </c>
      <c r="D485" t="s">
        <v>7778</v>
      </c>
      <c r="E485">
        <v>834</v>
      </c>
      <c r="F485">
        <v>2858.8919999999998</v>
      </c>
      <c r="G485">
        <v>10</v>
      </c>
      <c r="H485" t="s">
        <v>7782</v>
      </c>
      <c r="I485" t="s">
        <v>7773</v>
      </c>
      <c r="J485" t="s">
        <v>5753</v>
      </c>
      <c r="K485">
        <v>11</v>
      </c>
      <c r="L485">
        <v>0.64</v>
      </c>
      <c r="M485">
        <v>7</v>
      </c>
      <c r="N485">
        <v>8</v>
      </c>
      <c r="O485" t="s">
        <v>7613</v>
      </c>
      <c r="Q485">
        <v>35</v>
      </c>
      <c r="R485" t="s">
        <v>7784</v>
      </c>
      <c r="S485" t="s">
        <v>7774</v>
      </c>
      <c r="T485" t="s">
        <v>7253</v>
      </c>
      <c r="U485" t="s">
        <v>7383</v>
      </c>
      <c r="V485" t="s">
        <v>7383</v>
      </c>
      <c r="W485">
        <v>5.56</v>
      </c>
      <c r="X485" t="s">
        <v>7947</v>
      </c>
      <c r="Y485">
        <v>1.8</v>
      </c>
      <c r="Z485" t="s">
        <v>7774</v>
      </c>
      <c r="AA485" t="s">
        <v>7789</v>
      </c>
      <c r="AB485" t="s">
        <v>7774</v>
      </c>
      <c r="AF485" t="s">
        <v>5678</v>
      </c>
      <c r="AG485">
        <v>42.75891644</v>
      </c>
      <c r="AH485">
        <v>-82.037753719999998</v>
      </c>
      <c r="AI485">
        <v>201.5</v>
      </c>
      <c r="AJ485">
        <v>290</v>
      </c>
      <c r="AL485">
        <v>15</v>
      </c>
      <c r="AM485">
        <v>986</v>
      </c>
      <c r="AN485">
        <v>1.4890000000000001</v>
      </c>
      <c r="AO485">
        <v>-414.77699999999999</v>
      </c>
      <c r="AP485">
        <v>2117</v>
      </c>
      <c r="AQ485">
        <v>2118</v>
      </c>
      <c r="AT485">
        <v>1.24</v>
      </c>
      <c r="AU485">
        <v>1.24</v>
      </c>
      <c r="AW485">
        <v>2.15</v>
      </c>
      <c r="AX485">
        <v>2.15</v>
      </c>
      <c r="BD485">
        <v>0.64</v>
      </c>
      <c r="BE485">
        <v>7</v>
      </c>
      <c r="BF485" t="s">
        <v>1984</v>
      </c>
      <c r="BG485" t="s">
        <v>4799</v>
      </c>
      <c r="BH485">
        <v>498</v>
      </c>
      <c r="BI485" t="s">
        <v>5753</v>
      </c>
      <c r="BJ485" t="s">
        <v>7773</v>
      </c>
      <c r="BK485">
        <v>498</v>
      </c>
      <c r="BL485">
        <v>3030</v>
      </c>
      <c r="BM485">
        <v>835</v>
      </c>
      <c r="BN485">
        <v>35</v>
      </c>
      <c r="BS485">
        <v>13</v>
      </c>
      <c r="BT485">
        <v>0.66</v>
      </c>
      <c r="BU485">
        <v>0.57999999999999996</v>
      </c>
      <c r="BV485">
        <v>0.57999999999999996</v>
      </c>
      <c r="BW485">
        <v>42.75891644</v>
      </c>
      <c r="BX485">
        <v>-82.037753719999998</v>
      </c>
      <c r="BY485">
        <v>4734565.5630000001</v>
      </c>
      <c r="BZ485">
        <v>201.46</v>
      </c>
      <c r="CA485">
        <v>266.10000000000002</v>
      </c>
      <c r="CB485" t="s">
        <v>7476</v>
      </c>
      <c r="CC485">
        <v>7</v>
      </c>
      <c r="CD485">
        <v>10</v>
      </c>
      <c r="CE485">
        <v>12</v>
      </c>
      <c r="CF485">
        <v>12</v>
      </c>
      <c r="CG485" t="s">
        <v>5677</v>
      </c>
      <c r="CH485">
        <v>414</v>
      </c>
      <c r="CI485" t="s">
        <v>3290</v>
      </c>
      <c r="CJ485" t="s">
        <v>7332</v>
      </c>
      <c r="CK485">
        <v>5.56</v>
      </c>
      <c r="CL485">
        <v>1.8</v>
      </c>
      <c r="CM485" t="s">
        <v>4799</v>
      </c>
      <c r="CO485" t="str">
        <f>VLOOKUP(CM485,AutoSCAN_ORG!B498:CF3013,1,FALSE)</f>
        <v>AS00-0001469</v>
      </c>
      <c r="CP485">
        <f>VLOOKUP($CM485,AutoSCAN_ORG!$B$1:$CF$2516,2,FALSE)</f>
        <v>2858.8890000000001</v>
      </c>
      <c r="CQ485">
        <f>VLOOKUP($CM485,AutoSCAN_ORG!$B$1:$CF$2516,3,FALSE)</f>
        <v>8.8919999999999995</v>
      </c>
      <c r="CR485">
        <f>VLOOKUP($CM485,AutoSCAN_ORG!$B$1:$CF$2516,4,FALSE)</f>
        <v>86.352000000000004</v>
      </c>
      <c r="CS485">
        <f>VLOOKUP($CM485,AutoSCAN_ORG!$B$1:$CF$2516,5,FALSE)</f>
        <v>6.2949999999999999</v>
      </c>
      <c r="CT485" t="str">
        <f>VLOOKUP($CM485,AutoSCAN_ORG!$B$1:$CF$2516,6,FALSE)</f>
        <v>MELO-CORR</v>
      </c>
      <c r="CU485">
        <f>VLOOKUP($CM485,AutoSCAN_ORG!$B$1:$CF$2516,7,FALSE)</f>
        <v>0</v>
      </c>
      <c r="CV485">
        <f>VLOOKUP($CM485,AutoSCAN_ORG!$B$1:$CF$2516,69,FALSE)</f>
        <v>0</v>
      </c>
      <c r="CW485">
        <f>VLOOKUP($CM485,AutoSCAN_ORG!$B$1:$CF$2516,70,FALSE)</f>
        <v>0</v>
      </c>
      <c r="CX485" t="str">
        <f>VLOOKUP($CM485,AutoSCAN_ORG!$B$1:$CF$2516,71,FALSE)</f>
        <v>Y</v>
      </c>
      <c r="CZ485" t="str">
        <f>VLOOKUP($CM485,AutoSCAN_ORG!$B$1:$CF$2516,73,FALSE)</f>
        <v>added</v>
      </c>
      <c r="DA485">
        <f>VLOOKUP($CM485,AutoSCAN_ORG!$B$1:$CF$2516,74,FALSE)</f>
        <v>0</v>
      </c>
      <c r="DB485">
        <f>VLOOKUP($CM485,AutoSCAN_ORG!$B$1:$CF$2516,75,FALSE)</f>
        <v>0</v>
      </c>
      <c r="DC485">
        <f>VLOOKUP($CM485,AutoSCAN_ORG!$B$1:$CF$2516,76,FALSE)</f>
        <v>0</v>
      </c>
      <c r="DD485">
        <f>VLOOKUP($CM485,AutoSCAN_ORG!$B$1:$CF$2516,77,FALSE)</f>
        <v>0</v>
      </c>
      <c r="DF485">
        <f>VLOOKUP($CM485,AutoSCAN_ORG!$B$1:$CF$2516,79,FALSE)</f>
        <v>11.45</v>
      </c>
      <c r="DG485">
        <f>VLOOKUP($CM485,AutoSCAN_ORG!$B$1:$CF$2516,80,FALSE)</f>
        <v>11.45</v>
      </c>
      <c r="DH485">
        <f>VLOOKUP($CM485,AutoSCAN_ORG!$B$1:$CF$2516,81,FALSE)</f>
        <v>8.9999999999999993E-3</v>
      </c>
      <c r="DI485">
        <f>VLOOKUP($CM485,AutoSCAN_ORG!$B$1:$CF$2516,82,FALSE)</f>
        <v>0.02</v>
      </c>
      <c r="DJ485">
        <f>VLOOKUP($CM485,AutoSCAN_ORG!$B$1:$CF$2516,83,FALSE)</f>
        <v>0.79500000000000004</v>
      </c>
    </row>
    <row r="486" spans="2:114" x14ac:dyDescent="0.35">
      <c r="B486" t="s">
        <v>4800</v>
      </c>
      <c r="C486">
        <v>500</v>
      </c>
      <c r="D486" t="s">
        <v>7778</v>
      </c>
      <c r="E486">
        <v>836</v>
      </c>
      <c r="F486">
        <v>2858.9229999999998</v>
      </c>
      <c r="G486">
        <v>10</v>
      </c>
      <c r="H486" t="s">
        <v>7782</v>
      </c>
      <c r="I486" t="s">
        <v>7773</v>
      </c>
      <c r="J486" t="s">
        <v>5753</v>
      </c>
      <c r="K486">
        <v>11</v>
      </c>
      <c r="L486">
        <v>0.63</v>
      </c>
      <c r="M486">
        <v>10</v>
      </c>
      <c r="N486">
        <v>9</v>
      </c>
      <c r="O486" t="s">
        <v>7647</v>
      </c>
      <c r="Q486">
        <v>35</v>
      </c>
      <c r="R486" t="s">
        <v>7784</v>
      </c>
      <c r="S486" t="s">
        <v>7774</v>
      </c>
      <c r="T486" t="s">
        <v>7253</v>
      </c>
      <c r="U486" t="s">
        <v>7383</v>
      </c>
      <c r="V486" t="s">
        <v>7383</v>
      </c>
      <c r="W486">
        <v>5.56</v>
      </c>
      <c r="X486" t="s">
        <v>7947</v>
      </c>
      <c r="Y486">
        <v>1.8</v>
      </c>
      <c r="Z486" t="s">
        <v>7774</v>
      </c>
      <c r="AA486" t="s">
        <v>7789</v>
      </c>
      <c r="AB486" t="s">
        <v>7774</v>
      </c>
      <c r="AF486" t="s">
        <v>5678</v>
      </c>
      <c r="AG486">
        <v>42.758916169999999</v>
      </c>
      <c r="AH486">
        <v>-82.037753730000006</v>
      </c>
      <c r="AI486">
        <v>201.5</v>
      </c>
      <c r="AJ486">
        <v>290</v>
      </c>
      <c r="AL486">
        <v>15</v>
      </c>
      <c r="AM486">
        <v>986</v>
      </c>
      <c r="AN486">
        <v>1.5189999999999999</v>
      </c>
      <c r="AO486">
        <v>-394.173</v>
      </c>
      <c r="AP486">
        <v>2115</v>
      </c>
      <c r="AQ486">
        <v>2116</v>
      </c>
      <c r="AT486">
        <v>1.24</v>
      </c>
      <c r="AU486">
        <v>1.23</v>
      </c>
      <c r="AW486">
        <v>2.15</v>
      </c>
      <c r="AX486">
        <v>2.14</v>
      </c>
      <c r="BD486">
        <v>0.63</v>
      </c>
      <c r="BE486">
        <v>10</v>
      </c>
      <c r="BF486" t="s">
        <v>1985</v>
      </c>
      <c r="BG486" t="s">
        <v>4800</v>
      </c>
      <c r="BH486">
        <v>500</v>
      </c>
      <c r="BI486" t="s">
        <v>5753</v>
      </c>
      <c r="BJ486" t="s">
        <v>7773</v>
      </c>
      <c r="BK486">
        <v>500</v>
      </c>
      <c r="BL486">
        <v>3030</v>
      </c>
      <c r="BM486">
        <v>835</v>
      </c>
      <c r="BN486">
        <v>35</v>
      </c>
      <c r="BS486">
        <v>13</v>
      </c>
      <c r="BT486">
        <v>0.66</v>
      </c>
      <c r="BU486">
        <v>0.57999999999999996</v>
      </c>
      <c r="BV486">
        <v>0.57999999999999996</v>
      </c>
      <c r="BW486">
        <v>42.758916169999999</v>
      </c>
      <c r="BX486">
        <v>-82.037753730000006</v>
      </c>
      <c r="BY486">
        <v>4734565.5329999998</v>
      </c>
      <c r="BZ486">
        <v>201.46100000000001</v>
      </c>
      <c r="CA486">
        <v>274.3</v>
      </c>
      <c r="CB486" t="s">
        <v>7645</v>
      </c>
      <c r="CC486">
        <v>7</v>
      </c>
      <c r="CD486">
        <v>10</v>
      </c>
      <c r="CE486">
        <v>12</v>
      </c>
      <c r="CF486">
        <v>12</v>
      </c>
      <c r="CG486" t="s">
        <v>5677</v>
      </c>
      <c r="CH486">
        <v>414</v>
      </c>
      <c r="CI486" t="s">
        <v>3290</v>
      </c>
      <c r="CJ486" t="s">
        <v>7332</v>
      </c>
      <c r="CK486">
        <v>5.56</v>
      </c>
      <c r="CL486">
        <v>1.8</v>
      </c>
      <c r="CM486" t="s">
        <v>4800</v>
      </c>
      <c r="CO486" t="str">
        <f>VLOOKUP(CM486,AutoSCAN_ORG!B500:CF3015,1,FALSE)</f>
        <v>AS00-0001470</v>
      </c>
      <c r="CP486">
        <f>VLOOKUP($CM486,AutoSCAN_ORG!$B$1:$CF$2516,2,FALSE)</f>
        <v>2858.92</v>
      </c>
      <c r="CQ486">
        <f>VLOOKUP($CM486,AutoSCAN_ORG!$B$1:$CF$2516,3,FALSE)</f>
        <v>9.5960000000000001</v>
      </c>
      <c r="CR486">
        <f>VLOOKUP($CM486,AutoSCAN_ORG!$B$1:$CF$2516,4,FALSE)</f>
        <v>80.632999999999996</v>
      </c>
      <c r="CS486">
        <f>VLOOKUP($CM486,AutoSCAN_ORG!$B$1:$CF$2516,5,FALSE)</f>
        <v>6.2949999999999999</v>
      </c>
      <c r="CT486" t="str">
        <f>VLOOKUP($CM486,AutoSCAN_ORG!$B$1:$CF$2516,6,FALSE)</f>
        <v>MELO-CORR</v>
      </c>
      <c r="CU486">
        <f>VLOOKUP($CM486,AutoSCAN_ORG!$B$1:$CF$2516,7,FALSE)</f>
        <v>0</v>
      </c>
      <c r="CV486">
        <f>VLOOKUP($CM486,AutoSCAN_ORG!$B$1:$CF$2516,69,FALSE)</f>
        <v>0</v>
      </c>
      <c r="CW486">
        <f>VLOOKUP($CM486,AutoSCAN_ORG!$B$1:$CF$2516,70,FALSE)</f>
        <v>0</v>
      </c>
      <c r="CX486" t="str">
        <f>VLOOKUP($CM486,AutoSCAN_ORG!$B$1:$CF$2516,71,FALSE)</f>
        <v>Y</v>
      </c>
      <c r="CZ486" t="str">
        <f>VLOOKUP($CM486,AutoSCAN_ORG!$B$1:$CF$2516,73,FALSE)</f>
        <v>added</v>
      </c>
      <c r="DA486">
        <f>VLOOKUP($CM486,AutoSCAN_ORG!$B$1:$CF$2516,74,FALSE)</f>
        <v>0</v>
      </c>
      <c r="DB486">
        <f>VLOOKUP($CM486,AutoSCAN_ORG!$B$1:$CF$2516,75,FALSE)</f>
        <v>0</v>
      </c>
      <c r="DC486">
        <f>VLOOKUP($CM486,AutoSCAN_ORG!$B$1:$CF$2516,76,FALSE)</f>
        <v>0</v>
      </c>
      <c r="DD486">
        <f>VLOOKUP($CM486,AutoSCAN_ORG!$B$1:$CF$2516,77,FALSE)</f>
        <v>0</v>
      </c>
      <c r="DF486">
        <f>VLOOKUP($CM486,AutoSCAN_ORG!$B$1:$CF$2516,79,FALSE)</f>
        <v>11.25</v>
      </c>
      <c r="DG486">
        <f>VLOOKUP($CM486,AutoSCAN_ORG!$B$1:$CF$2516,80,FALSE)</f>
        <v>11.25</v>
      </c>
      <c r="DH486">
        <f>VLOOKUP($CM486,AutoSCAN_ORG!$B$1:$CF$2516,81,FALSE)</f>
        <v>1.0999999999999999E-2</v>
      </c>
      <c r="DI486">
        <f>VLOOKUP($CM486,AutoSCAN_ORG!$B$1:$CF$2516,82,FALSE)</f>
        <v>0.02</v>
      </c>
      <c r="DJ486">
        <f>VLOOKUP($CM486,AutoSCAN_ORG!$B$1:$CF$2516,83,FALSE)</f>
        <v>0.79300000000000004</v>
      </c>
    </row>
    <row r="487" spans="2:114" x14ac:dyDescent="0.35">
      <c r="B487" t="s">
        <v>4801</v>
      </c>
      <c r="C487">
        <v>501</v>
      </c>
      <c r="D487" t="s">
        <v>7778</v>
      </c>
      <c r="E487">
        <v>837</v>
      </c>
      <c r="F487">
        <v>2859.194</v>
      </c>
      <c r="G487">
        <v>10</v>
      </c>
      <c r="H487" t="s">
        <v>7782</v>
      </c>
      <c r="I487" t="s">
        <v>7773</v>
      </c>
      <c r="J487" t="s">
        <v>5753</v>
      </c>
      <c r="K487">
        <v>13</v>
      </c>
      <c r="L487">
        <v>0.7</v>
      </c>
      <c r="M487">
        <v>9</v>
      </c>
      <c r="N487">
        <v>5</v>
      </c>
      <c r="O487" t="s">
        <v>7392</v>
      </c>
      <c r="R487" t="s">
        <v>7784</v>
      </c>
      <c r="S487" t="s">
        <v>7774</v>
      </c>
      <c r="T487" t="s">
        <v>7253</v>
      </c>
      <c r="U487" t="s">
        <v>7383</v>
      </c>
      <c r="V487" t="s">
        <v>7383</v>
      </c>
      <c r="W487">
        <v>5.56</v>
      </c>
      <c r="X487" t="s">
        <v>7947</v>
      </c>
      <c r="Y487">
        <v>1.8</v>
      </c>
      <c r="Z487" t="s">
        <v>7774</v>
      </c>
      <c r="AA487" t="s">
        <v>7789</v>
      </c>
      <c r="AB487" t="s">
        <v>7774</v>
      </c>
      <c r="AF487" t="s">
        <v>5678</v>
      </c>
      <c r="AG487">
        <v>42.758913710000002</v>
      </c>
      <c r="AH487">
        <v>-82.037753839999993</v>
      </c>
      <c r="AI487">
        <v>201.5</v>
      </c>
      <c r="AJ487">
        <v>290</v>
      </c>
      <c r="AL487">
        <v>15</v>
      </c>
      <c r="AM487">
        <v>986</v>
      </c>
      <c r="AN487">
        <v>1.79</v>
      </c>
      <c r="AO487">
        <v>-384.19900000000001</v>
      </c>
      <c r="AP487">
        <v>2115</v>
      </c>
      <c r="AQ487">
        <v>2115</v>
      </c>
      <c r="AT487">
        <v>1.24</v>
      </c>
      <c r="AU487">
        <v>1.23</v>
      </c>
      <c r="AW487">
        <v>2.14</v>
      </c>
      <c r="AX487">
        <v>2.14</v>
      </c>
      <c r="BD487">
        <v>0.7</v>
      </c>
      <c r="BE487">
        <v>9</v>
      </c>
      <c r="BF487" t="s">
        <v>1986</v>
      </c>
      <c r="BG487" t="s">
        <v>4801</v>
      </c>
      <c r="BH487">
        <v>501</v>
      </c>
      <c r="BI487" t="s">
        <v>5753</v>
      </c>
      <c r="BJ487" t="s">
        <v>7773</v>
      </c>
      <c r="BK487">
        <v>501</v>
      </c>
      <c r="BL487">
        <v>3030</v>
      </c>
      <c r="BS487">
        <v>13</v>
      </c>
      <c r="BT487">
        <v>0.66</v>
      </c>
      <c r="BU487">
        <v>0.57999999999999996</v>
      </c>
      <c r="BV487">
        <v>0.57999999999999996</v>
      </c>
      <c r="BW487">
        <v>42.758913710000002</v>
      </c>
      <c r="BX487">
        <v>-82.037753839999993</v>
      </c>
      <c r="BY487">
        <v>4734565.26</v>
      </c>
      <c r="BZ487">
        <v>201.46199999999999</v>
      </c>
      <c r="CA487">
        <v>280.10000000000002</v>
      </c>
      <c r="CB487" t="s">
        <v>7575</v>
      </c>
      <c r="CC487">
        <v>7</v>
      </c>
      <c r="CD487">
        <v>10</v>
      </c>
      <c r="CE487">
        <v>12</v>
      </c>
      <c r="CF487">
        <v>12</v>
      </c>
      <c r="CG487" t="s">
        <v>5677</v>
      </c>
      <c r="CH487">
        <v>414</v>
      </c>
      <c r="CI487" t="s">
        <v>3290</v>
      </c>
      <c r="CJ487" t="s">
        <v>7332</v>
      </c>
      <c r="CK487">
        <v>5.56</v>
      </c>
      <c r="CL487">
        <v>1.8</v>
      </c>
      <c r="CM487" t="s">
        <v>4801</v>
      </c>
      <c r="CO487" t="str">
        <f>VLOOKUP(CM487,AutoSCAN_ORG!B501:CF3016,1,FALSE)</f>
        <v>AS00-0001471</v>
      </c>
      <c r="CP487">
        <f>VLOOKUP($CM487,AutoSCAN_ORG!$B$1:$CF$2516,2,FALSE)</f>
        <v>2859.19</v>
      </c>
      <c r="CQ487">
        <f>VLOOKUP($CM487,AutoSCAN_ORG!$B$1:$CF$2516,3,FALSE)</f>
        <v>10.731999999999999</v>
      </c>
      <c r="CR487">
        <f>VLOOKUP($CM487,AutoSCAN_ORG!$B$1:$CF$2516,4,FALSE)</f>
        <v>75.944999999999993</v>
      </c>
      <c r="CS487">
        <f>VLOOKUP($CM487,AutoSCAN_ORG!$B$1:$CF$2516,5,FALSE)</f>
        <v>6.2949999999999999</v>
      </c>
      <c r="CT487" t="str">
        <f>VLOOKUP($CM487,AutoSCAN_ORG!$B$1:$CF$2516,6,FALSE)</f>
        <v>MELO-CORR</v>
      </c>
      <c r="CU487">
        <f>VLOOKUP($CM487,AutoSCAN_ORG!$B$1:$CF$2516,7,FALSE)</f>
        <v>0</v>
      </c>
      <c r="CV487">
        <f>VLOOKUP($CM487,AutoSCAN_ORG!$B$1:$CF$2516,69,FALSE)</f>
        <v>0</v>
      </c>
      <c r="CW487">
        <f>VLOOKUP($CM487,AutoSCAN_ORG!$B$1:$CF$2516,70,FALSE)</f>
        <v>0</v>
      </c>
      <c r="CX487" t="str">
        <f>VLOOKUP($CM487,AutoSCAN_ORG!$B$1:$CF$2516,71,FALSE)</f>
        <v>Y</v>
      </c>
      <c r="CZ487">
        <f>VLOOKUP($CM487,AutoSCAN_ORG!$B$1:$CF$2516,73,FALSE)</f>
        <v>0</v>
      </c>
      <c r="DA487">
        <f>VLOOKUP($CM487,AutoSCAN_ORG!$B$1:$CF$2516,74,FALSE)</f>
        <v>0</v>
      </c>
      <c r="DB487">
        <f>VLOOKUP($CM487,AutoSCAN_ORG!$B$1:$CF$2516,75,FALSE)</f>
        <v>0</v>
      </c>
      <c r="DC487">
        <f>VLOOKUP($CM487,AutoSCAN_ORG!$B$1:$CF$2516,76,FALSE)</f>
        <v>0</v>
      </c>
      <c r="DD487">
        <f>VLOOKUP($CM487,AutoSCAN_ORG!$B$1:$CF$2516,77,FALSE)</f>
        <v>0</v>
      </c>
      <c r="DF487">
        <f>VLOOKUP($CM487,AutoSCAN_ORG!$B$1:$CF$2516,79,FALSE)</f>
        <v>12.6</v>
      </c>
      <c r="DG487">
        <f>VLOOKUP($CM487,AutoSCAN_ORG!$B$1:$CF$2516,80,FALSE)</f>
        <v>12.6</v>
      </c>
      <c r="DH487">
        <f>VLOOKUP($CM487,AutoSCAN_ORG!$B$1:$CF$2516,81,FALSE)</f>
        <v>2E-3</v>
      </c>
      <c r="DI487">
        <f>VLOOKUP($CM487,AutoSCAN_ORG!$B$1:$CF$2516,82,FALSE)</f>
        <v>4.0000000000000001E-3</v>
      </c>
      <c r="DJ487">
        <f>VLOOKUP($CM487,AutoSCAN_ORG!$B$1:$CF$2516,83,FALSE)</f>
        <v>0.82</v>
      </c>
    </row>
    <row r="488" spans="2:114" x14ac:dyDescent="0.35">
      <c r="B488" t="s">
        <v>4802</v>
      </c>
      <c r="C488">
        <v>502</v>
      </c>
      <c r="D488" t="s">
        <v>7778</v>
      </c>
      <c r="E488">
        <v>838</v>
      </c>
      <c r="F488">
        <v>2859.2840000000001</v>
      </c>
      <c r="G488">
        <v>10</v>
      </c>
      <c r="H488" t="s">
        <v>7782</v>
      </c>
      <c r="I488" t="s">
        <v>7773</v>
      </c>
      <c r="J488" t="s">
        <v>5753</v>
      </c>
      <c r="K488">
        <v>13</v>
      </c>
      <c r="L488">
        <v>0.7</v>
      </c>
      <c r="M488">
        <v>8</v>
      </c>
      <c r="N488">
        <v>6</v>
      </c>
      <c r="O488" t="s">
        <v>7392</v>
      </c>
      <c r="R488" t="s">
        <v>7784</v>
      </c>
      <c r="S488" t="s">
        <v>7774</v>
      </c>
      <c r="T488" t="s">
        <v>7253</v>
      </c>
      <c r="U488" t="s">
        <v>7383</v>
      </c>
      <c r="V488" t="s">
        <v>7383</v>
      </c>
      <c r="W488">
        <v>5.56</v>
      </c>
      <c r="X488" t="s">
        <v>7947</v>
      </c>
      <c r="Y488">
        <v>1.8</v>
      </c>
      <c r="Z488" t="s">
        <v>7774</v>
      </c>
      <c r="AA488" t="s">
        <v>7789</v>
      </c>
      <c r="AB488" t="s">
        <v>7774</v>
      </c>
      <c r="AF488" t="s">
        <v>5678</v>
      </c>
      <c r="AG488">
        <v>42.758912889999998</v>
      </c>
      <c r="AH488">
        <v>-82.037753879999997</v>
      </c>
      <c r="AI488">
        <v>201.5</v>
      </c>
      <c r="AJ488">
        <v>290</v>
      </c>
      <c r="AL488">
        <v>15</v>
      </c>
      <c r="AM488">
        <v>986</v>
      </c>
      <c r="AN488">
        <v>1.881</v>
      </c>
      <c r="AO488">
        <v>-383.774</v>
      </c>
      <c r="AP488">
        <v>2116</v>
      </c>
      <c r="AQ488">
        <v>2117</v>
      </c>
      <c r="AT488">
        <v>1.24</v>
      </c>
      <c r="AU488">
        <v>1.24</v>
      </c>
      <c r="AW488">
        <v>2.15</v>
      </c>
      <c r="AX488">
        <v>2.15</v>
      </c>
      <c r="BD488">
        <v>0.7</v>
      </c>
      <c r="BE488">
        <v>8</v>
      </c>
      <c r="BF488" t="s">
        <v>1987</v>
      </c>
      <c r="BG488" t="s">
        <v>4802</v>
      </c>
      <c r="BH488">
        <v>502</v>
      </c>
      <c r="BI488" t="s">
        <v>5753</v>
      </c>
      <c r="BJ488" t="s">
        <v>7773</v>
      </c>
      <c r="BK488">
        <v>502</v>
      </c>
      <c r="BL488">
        <v>3030</v>
      </c>
      <c r="BS488">
        <v>13</v>
      </c>
      <c r="BT488">
        <v>0.66</v>
      </c>
      <c r="BU488">
        <v>0.57999999999999996</v>
      </c>
      <c r="BV488">
        <v>0.57999999999999996</v>
      </c>
      <c r="BW488">
        <v>42.758912889999998</v>
      </c>
      <c r="BX488">
        <v>-82.037753879999997</v>
      </c>
      <c r="BY488">
        <v>4734565.1689999998</v>
      </c>
      <c r="BZ488">
        <v>201.46199999999999</v>
      </c>
      <c r="CA488">
        <v>279.8</v>
      </c>
      <c r="CB488" t="s">
        <v>7575</v>
      </c>
      <c r="CC488">
        <v>7</v>
      </c>
      <c r="CD488">
        <v>10</v>
      </c>
      <c r="CE488">
        <v>12</v>
      </c>
      <c r="CF488">
        <v>12</v>
      </c>
      <c r="CG488" t="s">
        <v>5677</v>
      </c>
      <c r="CH488">
        <v>414</v>
      </c>
      <c r="CI488" t="s">
        <v>3290</v>
      </c>
      <c r="CJ488" t="s">
        <v>7332</v>
      </c>
      <c r="CK488">
        <v>5.56</v>
      </c>
      <c r="CL488">
        <v>1.8</v>
      </c>
      <c r="CM488" t="s">
        <v>4802</v>
      </c>
      <c r="CO488" t="str">
        <f>VLOOKUP(CM488,AutoSCAN_ORG!B502:CF3017,1,FALSE)</f>
        <v>AS00-0001472</v>
      </c>
      <c r="CP488">
        <f>VLOOKUP($CM488,AutoSCAN_ORG!$B$1:$CF$2516,2,FALSE)</f>
        <v>2859.2809999999999</v>
      </c>
      <c r="CQ488">
        <f>VLOOKUP($CM488,AutoSCAN_ORG!$B$1:$CF$2516,3,FALSE)</f>
        <v>9.3360000000000003</v>
      </c>
      <c r="CR488">
        <f>VLOOKUP($CM488,AutoSCAN_ORG!$B$1:$CF$2516,4,FALSE)</f>
        <v>78.286000000000001</v>
      </c>
      <c r="CS488">
        <f>VLOOKUP($CM488,AutoSCAN_ORG!$B$1:$CF$2516,5,FALSE)</f>
        <v>6.2949999999999999</v>
      </c>
      <c r="CT488" t="str">
        <f>VLOOKUP($CM488,AutoSCAN_ORG!$B$1:$CF$2516,6,FALSE)</f>
        <v>MELO-CORR</v>
      </c>
      <c r="CU488">
        <f>VLOOKUP($CM488,AutoSCAN_ORG!$B$1:$CF$2516,7,FALSE)</f>
        <v>0</v>
      </c>
      <c r="CV488">
        <f>VLOOKUP($CM488,AutoSCAN_ORG!$B$1:$CF$2516,69,FALSE)</f>
        <v>0</v>
      </c>
      <c r="CW488">
        <f>VLOOKUP($CM488,AutoSCAN_ORG!$B$1:$CF$2516,70,FALSE)</f>
        <v>0</v>
      </c>
      <c r="CX488" t="str">
        <f>VLOOKUP($CM488,AutoSCAN_ORG!$B$1:$CF$2516,71,FALSE)</f>
        <v>Y</v>
      </c>
      <c r="CZ488">
        <f>VLOOKUP($CM488,AutoSCAN_ORG!$B$1:$CF$2516,73,FALSE)</f>
        <v>0</v>
      </c>
      <c r="DA488">
        <f>VLOOKUP($CM488,AutoSCAN_ORG!$B$1:$CF$2516,74,FALSE)</f>
        <v>0</v>
      </c>
      <c r="DB488">
        <f>VLOOKUP($CM488,AutoSCAN_ORG!$B$1:$CF$2516,75,FALSE)</f>
        <v>0</v>
      </c>
      <c r="DC488">
        <f>VLOOKUP($CM488,AutoSCAN_ORG!$B$1:$CF$2516,76,FALSE)</f>
        <v>0</v>
      </c>
      <c r="DD488">
        <f>VLOOKUP($CM488,AutoSCAN_ORG!$B$1:$CF$2516,77,FALSE)</f>
        <v>0</v>
      </c>
      <c r="DF488">
        <f>VLOOKUP($CM488,AutoSCAN_ORG!$B$1:$CF$2516,79,FALSE)</f>
        <v>12.67</v>
      </c>
      <c r="DG488">
        <f>VLOOKUP($CM488,AutoSCAN_ORG!$B$1:$CF$2516,80,FALSE)</f>
        <v>12.67</v>
      </c>
      <c r="DH488">
        <f>VLOOKUP($CM488,AutoSCAN_ORG!$B$1:$CF$2516,81,FALSE)</f>
        <v>1.2E-2</v>
      </c>
      <c r="DI488">
        <f>VLOOKUP($CM488,AutoSCAN_ORG!$B$1:$CF$2516,82,FALSE)</f>
        <v>1.9E-2</v>
      </c>
      <c r="DJ488">
        <f>VLOOKUP($CM488,AutoSCAN_ORG!$B$1:$CF$2516,83,FALSE)</f>
        <v>0.82599999999999996</v>
      </c>
    </row>
    <row r="489" spans="2:114" x14ac:dyDescent="0.35">
      <c r="B489" t="s">
        <v>4804</v>
      </c>
      <c r="C489">
        <v>503</v>
      </c>
      <c r="D489" t="s">
        <v>7778</v>
      </c>
      <c r="E489">
        <v>839</v>
      </c>
      <c r="F489">
        <v>2859.6129999999998</v>
      </c>
      <c r="G489">
        <v>10</v>
      </c>
      <c r="H489" t="s">
        <v>7782</v>
      </c>
      <c r="I489" t="s">
        <v>7773</v>
      </c>
      <c r="J489" t="s">
        <v>5753</v>
      </c>
      <c r="K489">
        <v>13</v>
      </c>
      <c r="L489">
        <v>0.7</v>
      </c>
      <c r="M489">
        <v>11</v>
      </c>
      <c r="N489">
        <v>9</v>
      </c>
      <c r="O489" t="s">
        <v>7329</v>
      </c>
      <c r="R489" t="s">
        <v>7784</v>
      </c>
      <c r="S489" t="s">
        <v>7774</v>
      </c>
      <c r="T489" t="s">
        <v>7253</v>
      </c>
      <c r="U489" t="s">
        <v>7383</v>
      </c>
      <c r="V489" t="s">
        <v>7383</v>
      </c>
      <c r="W489">
        <v>5.56</v>
      </c>
      <c r="X489" t="s">
        <v>7947</v>
      </c>
      <c r="Y489">
        <v>1.8</v>
      </c>
      <c r="Z489" t="s">
        <v>7774</v>
      </c>
      <c r="AA489" t="s">
        <v>7783</v>
      </c>
      <c r="AB489" t="s">
        <v>7774</v>
      </c>
      <c r="AF489" t="s">
        <v>5678</v>
      </c>
      <c r="AG489">
        <v>42.758909920000001</v>
      </c>
      <c r="AH489">
        <v>-82.03775401</v>
      </c>
      <c r="AI489">
        <v>201.5</v>
      </c>
      <c r="AJ489">
        <v>290</v>
      </c>
      <c r="AL489">
        <v>15</v>
      </c>
      <c r="AM489">
        <v>986</v>
      </c>
      <c r="AN489">
        <v>2.2080000000000002</v>
      </c>
      <c r="AO489">
        <v>-408.33</v>
      </c>
      <c r="AP489">
        <v>2112</v>
      </c>
      <c r="AQ489">
        <v>2114</v>
      </c>
      <c r="AT489">
        <v>1.23</v>
      </c>
      <c r="AU489">
        <v>1.23</v>
      </c>
      <c r="AW489">
        <v>2.14</v>
      </c>
      <c r="AX489">
        <v>2.14</v>
      </c>
      <c r="BD489">
        <v>0.7</v>
      </c>
      <c r="BE489">
        <v>11</v>
      </c>
      <c r="BF489" t="s">
        <v>1989</v>
      </c>
      <c r="BG489" t="s">
        <v>4804</v>
      </c>
      <c r="BH489">
        <v>503</v>
      </c>
      <c r="BI489" t="s">
        <v>5753</v>
      </c>
      <c r="BJ489" t="s">
        <v>7773</v>
      </c>
      <c r="BK489">
        <v>503</v>
      </c>
      <c r="BL489">
        <v>3030</v>
      </c>
      <c r="BS489">
        <v>13</v>
      </c>
      <c r="BT489">
        <v>0.66</v>
      </c>
      <c r="BU489">
        <v>0.57999999999999996</v>
      </c>
      <c r="BV489">
        <v>0.57999999999999996</v>
      </c>
      <c r="BW489">
        <v>42.758909920000001</v>
      </c>
      <c r="BX489">
        <v>-82.03775401</v>
      </c>
      <c r="BY489">
        <v>4734564.84</v>
      </c>
      <c r="BZ489">
        <v>201.464</v>
      </c>
      <c r="CA489">
        <v>268.3</v>
      </c>
      <c r="CB489" t="s">
        <v>7646</v>
      </c>
      <c r="CC489">
        <v>7</v>
      </c>
      <c r="CD489">
        <v>10</v>
      </c>
      <c r="CE489">
        <v>12</v>
      </c>
      <c r="CF489">
        <v>12</v>
      </c>
      <c r="CG489" t="s">
        <v>5677</v>
      </c>
      <c r="CH489">
        <v>414</v>
      </c>
      <c r="CI489" t="s">
        <v>3290</v>
      </c>
      <c r="CJ489" t="s">
        <v>7332</v>
      </c>
      <c r="CK489">
        <v>5.56</v>
      </c>
      <c r="CL489">
        <v>1.8</v>
      </c>
      <c r="CM489" t="s">
        <v>4804</v>
      </c>
      <c r="CO489" t="str">
        <f>VLOOKUP(CM489,AutoSCAN_ORG!B503:CF3018,1,FALSE)</f>
        <v>AS00-0001474</v>
      </c>
      <c r="CP489">
        <f>VLOOKUP($CM489,AutoSCAN_ORG!$B$1:$CF$2516,2,FALSE)</f>
        <v>2859.6089999999999</v>
      </c>
      <c r="CQ489">
        <f>VLOOKUP($CM489,AutoSCAN_ORG!$B$1:$CF$2516,3,FALSE)</f>
        <v>11.426</v>
      </c>
      <c r="CR489">
        <f>VLOOKUP($CM489,AutoSCAN_ORG!$B$1:$CF$2516,4,FALSE)</f>
        <v>87.501999999999995</v>
      </c>
      <c r="CS489">
        <f>VLOOKUP($CM489,AutoSCAN_ORG!$B$1:$CF$2516,5,FALSE)</f>
        <v>6.2949999999999999</v>
      </c>
      <c r="CT489" t="str">
        <f>VLOOKUP($CM489,AutoSCAN_ORG!$B$1:$CF$2516,6,FALSE)</f>
        <v>MELO-CORR</v>
      </c>
      <c r="CU489">
        <f>VLOOKUP($CM489,AutoSCAN_ORG!$B$1:$CF$2516,7,FALSE)</f>
        <v>0</v>
      </c>
      <c r="CV489">
        <f>VLOOKUP($CM489,AutoSCAN_ORG!$B$1:$CF$2516,69,FALSE)</f>
        <v>0</v>
      </c>
      <c r="CW489">
        <f>VLOOKUP($CM489,AutoSCAN_ORG!$B$1:$CF$2516,70,FALSE)</f>
        <v>0</v>
      </c>
      <c r="CX489" t="str">
        <f>VLOOKUP($CM489,AutoSCAN_ORG!$B$1:$CF$2516,71,FALSE)</f>
        <v>Y</v>
      </c>
      <c r="CZ489" t="str">
        <f>VLOOKUP($CM489,AutoSCAN_ORG!$B$1:$CF$2516,73,FALSE)</f>
        <v>added</v>
      </c>
      <c r="DA489">
        <f>VLOOKUP($CM489,AutoSCAN_ORG!$B$1:$CF$2516,74,FALSE)</f>
        <v>0</v>
      </c>
      <c r="DB489">
        <f>VLOOKUP($CM489,AutoSCAN_ORG!$B$1:$CF$2516,75,FALSE)</f>
        <v>0</v>
      </c>
      <c r="DC489">
        <f>VLOOKUP($CM489,AutoSCAN_ORG!$B$1:$CF$2516,76,FALSE)</f>
        <v>0</v>
      </c>
      <c r="DD489">
        <f>VLOOKUP($CM489,AutoSCAN_ORG!$B$1:$CF$2516,77,FALSE)</f>
        <v>0</v>
      </c>
      <c r="DF489">
        <f>VLOOKUP($CM489,AutoSCAN_ORG!$B$1:$CF$2516,79,FALSE)</f>
        <v>12.59</v>
      </c>
      <c r="DG489">
        <f>VLOOKUP($CM489,AutoSCAN_ORG!$B$1:$CF$2516,80,FALSE)</f>
        <v>12.59</v>
      </c>
      <c r="DH489">
        <f>VLOOKUP($CM489,AutoSCAN_ORG!$B$1:$CF$2516,81,FALSE)</f>
        <v>1.2E-2</v>
      </c>
      <c r="DI489">
        <f>VLOOKUP($CM489,AutoSCAN_ORG!$B$1:$CF$2516,82,FALSE)</f>
        <v>3.1E-2</v>
      </c>
      <c r="DJ489">
        <f>VLOOKUP($CM489,AutoSCAN_ORG!$B$1:$CF$2516,83,FALSE)</f>
        <v>0.77100000000000002</v>
      </c>
    </row>
    <row r="490" spans="2:114" x14ac:dyDescent="0.35">
      <c r="B490" t="s">
        <v>6640</v>
      </c>
      <c r="C490">
        <v>488</v>
      </c>
      <c r="D490" t="s">
        <v>7778</v>
      </c>
      <c r="E490">
        <v>822</v>
      </c>
      <c r="F490">
        <v>2839.0360000000001</v>
      </c>
      <c r="G490">
        <v>10</v>
      </c>
      <c r="H490" t="s">
        <v>7798</v>
      </c>
      <c r="I490" t="s">
        <v>7773</v>
      </c>
      <c r="J490" t="s">
        <v>7797</v>
      </c>
      <c r="K490">
        <v>10</v>
      </c>
      <c r="L490">
        <v>0.56000000000000005</v>
      </c>
      <c r="M490">
        <v>9</v>
      </c>
      <c r="N490">
        <v>4</v>
      </c>
      <c r="O490" t="s">
        <v>7863</v>
      </c>
      <c r="R490" t="s">
        <v>7784</v>
      </c>
      <c r="S490" t="s">
        <v>7774</v>
      </c>
      <c r="T490" t="s">
        <v>7251</v>
      </c>
      <c r="U490" t="s">
        <v>7585</v>
      </c>
      <c r="V490" t="s">
        <v>7585</v>
      </c>
      <c r="W490">
        <v>5.56</v>
      </c>
      <c r="X490" t="s">
        <v>7864</v>
      </c>
      <c r="Y490">
        <v>1.8</v>
      </c>
      <c r="Z490" t="s">
        <v>7774</v>
      </c>
      <c r="AA490" t="s">
        <v>7789</v>
      </c>
      <c r="AB490" t="s">
        <v>7774</v>
      </c>
      <c r="AF490" t="s">
        <v>6137</v>
      </c>
      <c r="AG490">
        <v>42.759096479999997</v>
      </c>
      <c r="AH490">
        <v>-82.037745029999996</v>
      </c>
      <c r="AI490">
        <v>201.5</v>
      </c>
      <c r="AJ490">
        <v>290</v>
      </c>
      <c r="AL490">
        <v>15</v>
      </c>
      <c r="AM490">
        <v>986</v>
      </c>
      <c r="AN490">
        <v>17.832000000000001</v>
      </c>
      <c r="AO490">
        <v>-373.214</v>
      </c>
      <c r="AP490">
        <v>2116</v>
      </c>
      <c r="AQ490">
        <v>2117</v>
      </c>
      <c r="AT490">
        <v>1.24</v>
      </c>
      <c r="AU490">
        <v>1.24</v>
      </c>
      <c r="AW490">
        <v>2.15</v>
      </c>
      <c r="AX490">
        <v>2.15</v>
      </c>
      <c r="BD490">
        <v>0.56000000000000005</v>
      </c>
      <c r="BE490">
        <v>9</v>
      </c>
      <c r="BF490" t="s">
        <v>6639</v>
      </c>
      <c r="BG490" t="s">
        <v>6640</v>
      </c>
      <c r="BH490">
        <v>488</v>
      </c>
      <c r="BI490" t="s">
        <v>7797</v>
      </c>
      <c r="BJ490" t="s">
        <v>7773</v>
      </c>
      <c r="BK490">
        <v>488</v>
      </c>
      <c r="BL490">
        <v>3010</v>
      </c>
      <c r="BS490">
        <v>13</v>
      </c>
      <c r="BT490">
        <v>0.66</v>
      </c>
      <c r="BU490">
        <v>0.57999999999999996</v>
      </c>
      <c r="BV490">
        <v>0.57999999999999996</v>
      </c>
      <c r="BW490">
        <v>42.759096479999997</v>
      </c>
      <c r="BX490">
        <v>-82.037745029999996</v>
      </c>
      <c r="BY490">
        <v>4734585.5470000003</v>
      </c>
      <c r="BZ490">
        <v>201.52500000000001</v>
      </c>
      <c r="CA490">
        <v>217.8</v>
      </c>
      <c r="CB490" t="s">
        <v>8714</v>
      </c>
      <c r="CC490">
        <v>7</v>
      </c>
      <c r="CD490">
        <v>10</v>
      </c>
      <c r="CE490">
        <v>12</v>
      </c>
      <c r="CF490">
        <v>12</v>
      </c>
      <c r="CG490" t="s">
        <v>5677</v>
      </c>
      <c r="CH490">
        <v>414</v>
      </c>
      <c r="CI490" t="s">
        <v>3339</v>
      </c>
      <c r="CJ490" t="s">
        <v>8652</v>
      </c>
      <c r="CK490">
        <v>5.56</v>
      </c>
      <c r="CL490">
        <v>1.8</v>
      </c>
      <c r="CM490" t="s">
        <v>6640</v>
      </c>
      <c r="CO490" t="e">
        <f>VLOOKUP(CM490,AutoSCAN_ORG!B488:CF3003,1,FALSE)</f>
        <v>#N/A</v>
      </c>
      <c r="CP490" t="e">
        <f>VLOOKUP($CM490,AutoSCAN_ORG!$B$1:$CF$2516,2,FALSE)</f>
        <v>#N/A</v>
      </c>
      <c r="CQ490" t="e">
        <f>VLOOKUP($CM490,AutoSCAN_ORG!$B$1:$CF$2516,3,FALSE)</f>
        <v>#N/A</v>
      </c>
      <c r="CR490" t="e">
        <f>VLOOKUP($CM490,AutoSCAN_ORG!$B$1:$CF$2516,4,FALSE)</f>
        <v>#N/A</v>
      </c>
      <c r="CS490" t="e">
        <f>VLOOKUP($CM490,AutoSCAN_ORG!$B$1:$CF$2516,5,FALSE)</f>
        <v>#N/A</v>
      </c>
      <c r="CT490" t="e">
        <f>VLOOKUP($CM490,AutoSCAN_ORG!$B$1:$CF$2516,6,FALSE)</f>
        <v>#N/A</v>
      </c>
      <c r="CU490" t="e">
        <f>VLOOKUP($CM490,AutoSCAN_ORG!$B$1:$CF$2516,7,FALSE)</f>
        <v>#N/A</v>
      </c>
      <c r="CV490" t="e">
        <f>VLOOKUP($CM490,AutoSCAN_ORG!$B$1:$CF$2516,69,FALSE)</f>
        <v>#N/A</v>
      </c>
      <c r="CW490" t="e">
        <f>VLOOKUP($CM490,AutoSCAN_ORG!$B$1:$CF$2516,70,FALSE)</f>
        <v>#N/A</v>
      </c>
      <c r="CX490" t="e">
        <f>VLOOKUP($CM490,AutoSCAN_ORG!$B$1:$CF$2516,71,FALSE)</f>
        <v>#N/A</v>
      </c>
      <c r="CY490" t="e">
        <f>VLOOKUP($CM490,AutoSCAN_ORG!$B$1:$CF$2516,72,FALSE)</f>
        <v>#N/A</v>
      </c>
      <c r="CZ490" t="e">
        <f>VLOOKUP($CM490,AutoSCAN_ORG!$B$1:$CF$2516,73,FALSE)</f>
        <v>#N/A</v>
      </c>
      <c r="DA490" t="e">
        <f>VLOOKUP($CM490,AutoSCAN_ORG!$B$1:$CF$2516,74,FALSE)</f>
        <v>#N/A</v>
      </c>
      <c r="DB490" t="e">
        <f>VLOOKUP($CM490,AutoSCAN_ORG!$B$1:$CF$2516,75,FALSE)</f>
        <v>#N/A</v>
      </c>
      <c r="DC490" t="e">
        <f>VLOOKUP($CM490,AutoSCAN_ORG!$B$1:$CF$2516,76,FALSE)</f>
        <v>#N/A</v>
      </c>
      <c r="DD490" t="e">
        <f>VLOOKUP($CM490,AutoSCAN_ORG!$B$1:$CF$2516,77,FALSE)</f>
        <v>#N/A</v>
      </c>
      <c r="DE490" t="e">
        <f>VLOOKUP($CM490,AutoSCAN_ORG!$B$1:$CF$2516,78,FALSE)</f>
        <v>#N/A</v>
      </c>
      <c r="DF490" t="e">
        <f>VLOOKUP($CM490,AutoSCAN_ORG!$B$1:$CF$2516,79,FALSE)</f>
        <v>#N/A</v>
      </c>
      <c r="DG490" t="e">
        <f>VLOOKUP($CM490,AutoSCAN_ORG!$B$1:$CF$2516,80,FALSE)</f>
        <v>#N/A</v>
      </c>
      <c r="DH490" t="e">
        <f>VLOOKUP($CM490,AutoSCAN_ORG!$B$1:$CF$2516,81,FALSE)</f>
        <v>#N/A</v>
      </c>
      <c r="DI490" t="e">
        <f>VLOOKUP($CM490,AutoSCAN_ORG!$B$1:$CF$2516,82,FALSE)</f>
        <v>#N/A</v>
      </c>
      <c r="DJ490" t="e">
        <f>VLOOKUP($CM490,AutoSCAN_ORG!$B$1:$CF$2516,83,FALSE)</f>
        <v>#N/A</v>
      </c>
    </row>
    <row r="491" spans="2:114" x14ac:dyDescent="0.35">
      <c r="B491" t="s">
        <v>6642</v>
      </c>
      <c r="C491">
        <v>489</v>
      </c>
      <c r="D491" t="s">
        <v>7778</v>
      </c>
      <c r="E491">
        <v>824</v>
      </c>
      <c r="F491">
        <v>2840.442</v>
      </c>
      <c r="G491">
        <v>10</v>
      </c>
      <c r="H491" t="s">
        <v>7798</v>
      </c>
      <c r="I491" t="s">
        <v>7773</v>
      </c>
      <c r="J491" t="s">
        <v>7797</v>
      </c>
      <c r="K491">
        <v>10</v>
      </c>
      <c r="L491">
        <v>0.56000000000000005</v>
      </c>
      <c r="M491">
        <v>16</v>
      </c>
      <c r="N491">
        <v>4</v>
      </c>
      <c r="O491" t="s">
        <v>7535</v>
      </c>
      <c r="R491" t="s">
        <v>7784</v>
      </c>
      <c r="S491" t="s">
        <v>7774</v>
      </c>
      <c r="T491" t="s">
        <v>7252</v>
      </c>
      <c r="U491" t="s">
        <v>7351</v>
      </c>
      <c r="V491" t="s">
        <v>7351</v>
      </c>
      <c r="W491">
        <v>5.56</v>
      </c>
      <c r="X491" t="s">
        <v>7865</v>
      </c>
      <c r="Y491">
        <v>1.8</v>
      </c>
      <c r="Z491" t="s">
        <v>7774</v>
      </c>
      <c r="AA491" t="s">
        <v>7783</v>
      </c>
      <c r="AB491" t="s">
        <v>7774</v>
      </c>
      <c r="AC491">
        <v>15</v>
      </c>
      <c r="AD491">
        <v>15</v>
      </c>
      <c r="AE491">
        <v>8</v>
      </c>
      <c r="AF491" t="s">
        <v>5753</v>
      </c>
      <c r="AG491">
        <v>42.759083769999997</v>
      </c>
      <c r="AH491">
        <v>-82.037745650000005</v>
      </c>
      <c r="AI491">
        <v>201.5</v>
      </c>
      <c r="AJ491">
        <v>290</v>
      </c>
      <c r="AL491">
        <v>15</v>
      </c>
      <c r="AM491">
        <v>986</v>
      </c>
      <c r="AN491">
        <v>1.1339999999999999</v>
      </c>
      <c r="AO491">
        <v>382.86500000000001</v>
      </c>
      <c r="AP491">
        <v>2108</v>
      </c>
      <c r="AQ491">
        <v>2110</v>
      </c>
      <c r="AT491">
        <v>1.23</v>
      </c>
      <c r="AU491">
        <v>1.23</v>
      </c>
      <c r="AW491">
        <v>2.14</v>
      </c>
      <c r="AX491">
        <v>2.14</v>
      </c>
      <c r="BD491">
        <v>0.56000000000000005</v>
      </c>
      <c r="BE491">
        <v>16</v>
      </c>
      <c r="BF491" t="s">
        <v>6641</v>
      </c>
      <c r="BG491" t="s">
        <v>6642</v>
      </c>
      <c r="BH491">
        <v>489</v>
      </c>
      <c r="BI491" t="s">
        <v>7797</v>
      </c>
      <c r="BJ491" t="s">
        <v>7773</v>
      </c>
      <c r="BK491">
        <v>489</v>
      </c>
      <c r="BL491">
        <v>3020</v>
      </c>
      <c r="BS491">
        <v>13</v>
      </c>
      <c r="BT491">
        <v>0.66</v>
      </c>
      <c r="BU491">
        <v>0.57999999999999996</v>
      </c>
      <c r="BV491">
        <v>0.57999999999999996</v>
      </c>
      <c r="BW491">
        <v>42.759083769999997</v>
      </c>
      <c r="BX491">
        <v>-82.037745650000005</v>
      </c>
      <c r="BY491">
        <v>4734584.1359999999</v>
      </c>
      <c r="BZ491">
        <v>201.52699999999999</v>
      </c>
      <c r="CA491">
        <v>130.1</v>
      </c>
      <c r="CB491" t="s">
        <v>7515</v>
      </c>
      <c r="CC491">
        <v>7</v>
      </c>
      <c r="CD491">
        <v>10</v>
      </c>
      <c r="CE491">
        <v>12</v>
      </c>
      <c r="CF491">
        <v>12</v>
      </c>
      <c r="CG491" t="s">
        <v>5677</v>
      </c>
      <c r="CH491">
        <v>414</v>
      </c>
      <c r="CI491" t="s">
        <v>3339</v>
      </c>
      <c r="CJ491" t="s">
        <v>8652</v>
      </c>
      <c r="CK491">
        <v>5.56</v>
      </c>
      <c r="CL491">
        <v>1.8</v>
      </c>
      <c r="CM491" t="s">
        <v>6642</v>
      </c>
      <c r="CO491" t="e">
        <f>VLOOKUP(CM491,AutoSCAN_ORG!B489:CF3004,1,FALSE)</f>
        <v>#N/A</v>
      </c>
      <c r="CP491" t="e">
        <f>VLOOKUP($CM491,AutoSCAN_ORG!$B$1:$CF$2516,2,FALSE)</f>
        <v>#N/A</v>
      </c>
      <c r="CQ491" t="e">
        <f>VLOOKUP($CM491,AutoSCAN_ORG!$B$1:$CF$2516,3,FALSE)</f>
        <v>#N/A</v>
      </c>
      <c r="CR491" t="e">
        <f>VLOOKUP($CM491,AutoSCAN_ORG!$B$1:$CF$2516,4,FALSE)</f>
        <v>#N/A</v>
      </c>
      <c r="CS491" t="e">
        <f>VLOOKUP($CM491,AutoSCAN_ORG!$B$1:$CF$2516,5,FALSE)</f>
        <v>#N/A</v>
      </c>
      <c r="CT491" t="e">
        <f>VLOOKUP($CM491,AutoSCAN_ORG!$B$1:$CF$2516,6,FALSE)</f>
        <v>#N/A</v>
      </c>
      <c r="CU491" t="e">
        <f>VLOOKUP($CM491,AutoSCAN_ORG!$B$1:$CF$2516,7,FALSE)</f>
        <v>#N/A</v>
      </c>
      <c r="CV491" t="e">
        <f>VLOOKUP($CM491,AutoSCAN_ORG!$B$1:$CF$2516,69,FALSE)</f>
        <v>#N/A</v>
      </c>
      <c r="CW491" t="e">
        <f>VLOOKUP($CM491,AutoSCAN_ORG!$B$1:$CF$2516,70,FALSE)</f>
        <v>#N/A</v>
      </c>
      <c r="CX491" t="e">
        <f>VLOOKUP($CM491,AutoSCAN_ORG!$B$1:$CF$2516,71,FALSE)</f>
        <v>#N/A</v>
      </c>
      <c r="CY491" t="e">
        <f>VLOOKUP($CM491,AutoSCAN_ORG!$B$1:$CF$2516,72,FALSE)</f>
        <v>#N/A</v>
      </c>
      <c r="CZ491" t="e">
        <f>VLOOKUP($CM491,AutoSCAN_ORG!$B$1:$CF$2516,73,FALSE)</f>
        <v>#N/A</v>
      </c>
      <c r="DA491" t="e">
        <f>VLOOKUP($CM491,AutoSCAN_ORG!$B$1:$CF$2516,74,FALSE)</f>
        <v>#N/A</v>
      </c>
      <c r="DB491" t="e">
        <f>VLOOKUP($CM491,AutoSCAN_ORG!$B$1:$CF$2516,75,FALSE)</f>
        <v>#N/A</v>
      </c>
      <c r="DC491" t="e">
        <f>VLOOKUP($CM491,AutoSCAN_ORG!$B$1:$CF$2516,76,FALSE)</f>
        <v>#N/A</v>
      </c>
      <c r="DD491" t="e">
        <f>VLOOKUP($CM491,AutoSCAN_ORG!$B$1:$CF$2516,77,FALSE)</f>
        <v>#N/A</v>
      </c>
      <c r="DE491" t="e">
        <f>VLOOKUP($CM491,AutoSCAN_ORG!$B$1:$CF$2516,78,FALSE)</f>
        <v>#N/A</v>
      </c>
      <c r="DF491" t="e">
        <f>VLOOKUP($CM491,AutoSCAN_ORG!$B$1:$CF$2516,79,FALSE)</f>
        <v>#N/A</v>
      </c>
      <c r="DG491" t="e">
        <f>VLOOKUP($CM491,AutoSCAN_ORG!$B$1:$CF$2516,80,FALSE)</f>
        <v>#N/A</v>
      </c>
      <c r="DH491" t="e">
        <f>VLOOKUP($CM491,AutoSCAN_ORG!$B$1:$CF$2516,81,FALSE)</f>
        <v>#N/A</v>
      </c>
      <c r="DI491" t="e">
        <f>VLOOKUP($CM491,AutoSCAN_ORG!$B$1:$CF$2516,82,FALSE)</f>
        <v>#N/A</v>
      </c>
      <c r="DJ491" t="e">
        <f>VLOOKUP($CM491,AutoSCAN_ORG!$B$1:$CF$2516,83,FALSE)</f>
        <v>#N/A</v>
      </c>
    </row>
    <row r="492" spans="2:114" x14ac:dyDescent="0.35">
      <c r="B492" t="s">
        <v>4806</v>
      </c>
      <c r="C492">
        <v>504</v>
      </c>
      <c r="D492" t="s">
        <v>7778</v>
      </c>
      <c r="E492">
        <v>840</v>
      </c>
      <c r="F492">
        <v>2859.692</v>
      </c>
      <c r="G492">
        <v>10</v>
      </c>
      <c r="H492" t="s">
        <v>7782</v>
      </c>
      <c r="I492" t="s">
        <v>7773</v>
      </c>
      <c r="J492" t="s">
        <v>5753</v>
      </c>
      <c r="K492">
        <v>12</v>
      </c>
      <c r="L492">
        <v>0.68</v>
      </c>
      <c r="M492">
        <v>9</v>
      </c>
      <c r="N492">
        <v>10</v>
      </c>
      <c r="O492" t="s">
        <v>7474</v>
      </c>
      <c r="R492" t="s">
        <v>7784</v>
      </c>
      <c r="S492" t="s">
        <v>7774</v>
      </c>
      <c r="T492" t="s">
        <v>7253</v>
      </c>
      <c r="U492" t="s">
        <v>7383</v>
      </c>
      <c r="V492" t="s">
        <v>7383</v>
      </c>
      <c r="W492">
        <v>5.56</v>
      </c>
      <c r="X492" t="s">
        <v>7947</v>
      </c>
      <c r="Y492">
        <v>1.8</v>
      </c>
      <c r="Z492" t="s">
        <v>7774</v>
      </c>
      <c r="AA492" t="s">
        <v>7789</v>
      </c>
      <c r="AB492" t="s">
        <v>7774</v>
      </c>
      <c r="AF492" t="s">
        <v>5678</v>
      </c>
      <c r="AG492">
        <v>42.758909199999998</v>
      </c>
      <c r="AH492">
        <v>-82.037754050000004</v>
      </c>
      <c r="AI492">
        <v>201.5</v>
      </c>
      <c r="AJ492">
        <v>290</v>
      </c>
      <c r="AL492">
        <v>15</v>
      </c>
      <c r="AM492">
        <v>986</v>
      </c>
      <c r="AN492">
        <v>2.2879999999999998</v>
      </c>
      <c r="AO492">
        <v>-402.16699999999997</v>
      </c>
      <c r="AP492">
        <v>2115</v>
      </c>
      <c r="AQ492">
        <v>2115</v>
      </c>
      <c r="AT492">
        <v>1.24</v>
      </c>
      <c r="AU492">
        <v>1.23</v>
      </c>
      <c r="AW492">
        <v>2.14</v>
      </c>
      <c r="AX492">
        <v>2.14</v>
      </c>
      <c r="BD492">
        <v>0.68</v>
      </c>
      <c r="BE492">
        <v>9</v>
      </c>
      <c r="BF492" t="s">
        <v>1991</v>
      </c>
      <c r="BG492" t="s">
        <v>4806</v>
      </c>
      <c r="BH492">
        <v>504</v>
      </c>
      <c r="BI492" t="s">
        <v>5753</v>
      </c>
      <c r="BJ492" t="s">
        <v>7773</v>
      </c>
      <c r="BK492">
        <v>504</v>
      </c>
      <c r="BL492">
        <v>3030</v>
      </c>
      <c r="BS492">
        <v>13</v>
      </c>
      <c r="BT492">
        <v>0.66</v>
      </c>
      <c r="BU492">
        <v>0.57999999999999996</v>
      </c>
      <c r="BV492">
        <v>0.57999999999999996</v>
      </c>
      <c r="BW492">
        <v>42.758909199999998</v>
      </c>
      <c r="BX492">
        <v>-82.037754050000004</v>
      </c>
      <c r="BY492">
        <v>4734564.7589999996</v>
      </c>
      <c r="BZ492">
        <v>201.464</v>
      </c>
      <c r="CA492">
        <v>270.7</v>
      </c>
      <c r="CB492" t="s">
        <v>7643</v>
      </c>
      <c r="CC492">
        <v>7</v>
      </c>
      <c r="CD492">
        <v>10</v>
      </c>
      <c r="CE492">
        <v>12</v>
      </c>
      <c r="CF492">
        <v>12</v>
      </c>
      <c r="CG492" t="s">
        <v>5677</v>
      </c>
      <c r="CH492">
        <v>414</v>
      </c>
      <c r="CI492" t="s">
        <v>3290</v>
      </c>
      <c r="CJ492" t="s">
        <v>7332</v>
      </c>
      <c r="CK492">
        <v>5.56</v>
      </c>
      <c r="CL492">
        <v>1.8</v>
      </c>
      <c r="CM492" t="s">
        <v>4806</v>
      </c>
      <c r="CO492" t="str">
        <f>VLOOKUP(CM492,AutoSCAN_ORG!B504:CF3019,1,FALSE)</f>
        <v>AS00-0001476</v>
      </c>
      <c r="CP492">
        <f>VLOOKUP($CM492,AutoSCAN_ORG!$B$1:$CF$2516,2,FALSE)</f>
        <v>2859.6869999999999</v>
      </c>
      <c r="CQ492">
        <f>VLOOKUP($CM492,AutoSCAN_ORG!$B$1:$CF$2516,3,FALSE)</f>
        <v>10.699</v>
      </c>
      <c r="CR492">
        <f>VLOOKUP($CM492,AutoSCAN_ORG!$B$1:$CF$2516,4,FALSE)</f>
        <v>85.162000000000006</v>
      </c>
      <c r="CS492">
        <f>VLOOKUP($CM492,AutoSCAN_ORG!$B$1:$CF$2516,5,FALSE)</f>
        <v>6.2949999999999999</v>
      </c>
      <c r="CT492" t="str">
        <f>VLOOKUP($CM492,AutoSCAN_ORG!$B$1:$CF$2516,6,FALSE)</f>
        <v>MELO-CORR</v>
      </c>
      <c r="CU492">
        <f>VLOOKUP($CM492,AutoSCAN_ORG!$B$1:$CF$2516,7,FALSE)</f>
        <v>0</v>
      </c>
      <c r="CV492">
        <f>VLOOKUP($CM492,AutoSCAN_ORG!$B$1:$CF$2516,69,FALSE)</f>
        <v>0</v>
      </c>
      <c r="CW492">
        <f>VLOOKUP($CM492,AutoSCAN_ORG!$B$1:$CF$2516,70,FALSE)</f>
        <v>0</v>
      </c>
      <c r="CX492" t="str">
        <f>VLOOKUP($CM492,AutoSCAN_ORG!$B$1:$CF$2516,71,FALSE)</f>
        <v>Y</v>
      </c>
      <c r="CZ492" t="str">
        <f>VLOOKUP($CM492,AutoSCAN_ORG!$B$1:$CF$2516,73,FALSE)</f>
        <v>added</v>
      </c>
      <c r="DA492">
        <f>VLOOKUP($CM492,AutoSCAN_ORG!$B$1:$CF$2516,74,FALSE)</f>
        <v>0</v>
      </c>
      <c r="DB492">
        <f>VLOOKUP($CM492,AutoSCAN_ORG!$B$1:$CF$2516,75,FALSE)</f>
        <v>0</v>
      </c>
      <c r="DC492">
        <f>VLOOKUP($CM492,AutoSCAN_ORG!$B$1:$CF$2516,76,FALSE)</f>
        <v>0</v>
      </c>
      <c r="DD492">
        <f>VLOOKUP($CM492,AutoSCAN_ORG!$B$1:$CF$2516,77,FALSE)</f>
        <v>0</v>
      </c>
      <c r="DF492">
        <f>VLOOKUP($CM492,AutoSCAN_ORG!$B$1:$CF$2516,79,FALSE)</f>
        <v>12.32</v>
      </c>
      <c r="DG492">
        <f>VLOOKUP($CM492,AutoSCAN_ORG!$B$1:$CF$2516,80,FALSE)</f>
        <v>12.32</v>
      </c>
      <c r="DH492">
        <f>VLOOKUP($CM492,AutoSCAN_ORG!$B$1:$CF$2516,81,FALSE)</f>
        <v>7.0000000000000001E-3</v>
      </c>
      <c r="DI492">
        <f>VLOOKUP($CM492,AutoSCAN_ORG!$B$1:$CF$2516,82,FALSE)</f>
        <v>1.7000000000000001E-2</v>
      </c>
      <c r="DJ492">
        <f>VLOOKUP($CM492,AutoSCAN_ORG!$B$1:$CF$2516,83,FALSE)</f>
        <v>0.81499999999999995</v>
      </c>
    </row>
    <row r="493" spans="2:114" x14ac:dyDescent="0.35">
      <c r="B493" t="s">
        <v>4807</v>
      </c>
      <c r="C493">
        <v>505</v>
      </c>
      <c r="D493" t="s">
        <v>7778</v>
      </c>
      <c r="E493">
        <v>841</v>
      </c>
      <c r="F493">
        <v>2859.7379999999998</v>
      </c>
      <c r="G493">
        <v>10</v>
      </c>
      <c r="H493" t="s">
        <v>7782</v>
      </c>
      <c r="I493" t="s">
        <v>7773</v>
      </c>
      <c r="J493" t="s">
        <v>5753</v>
      </c>
      <c r="K493">
        <v>11</v>
      </c>
      <c r="L493">
        <v>0.59</v>
      </c>
      <c r="M493">
        <v>9</v>
      </c>
      <c r="N493">
        <v>11</v>
      </c>
      <c r="O493" t="s">
        <v>7329</v>
      </c>
      <c r="Q493">
        <v>36</v>
      </c>
      <c r="R493" t="s">
        <v>7784</v>
      </c>
      <c r="S493" t="s">
        <v>7774</v>
      </c>
      <c r="T493" t="s">
        <v>7253</v>
      </c>
      <c r="U493" t="s">
        <v>7383</v>
      </c>
      <c r="V493" t="s">
        <v>7383</v>
      </c>
      <c r="W493">
        <v>5.56</v>
      </c>
      <c r="X493" t="s">
        <v>7947</v>
      </c>
      <c r="Y493">
        <v>1.8</v>
      </c>
      <c r="Z493" t="s">
        <v>7774</v>
      </c>
      <c r="AA493" t="s">
        <v>7786</v>
      </c>
      <c r="AB493" t="s">
        <v>7774</v>
      </c>
      <c r="AC493">
        <v>10</v>
      </c>
      <c r="AD493">
        <v>10</v>
      </c>
      <c r="AE493">
        <v>15</v>
      </c>
      <c r="AF493" t="s">
        <v>5683</v>
      </c>
      <c r="AG493">
        <v>42.758908779999999</v>
      </c>
      <c r="AH493">
        <v>-82.037754070000005</v>
      </c>
      <c r="AI493">
        <v>201.5</v>
      </c>
      <c r="AJ493">
        <v>290</v>
      </c>
      <c r="AL493">
        <v>15</v>
      </c>
      <c r="AM493">
        <v>986</v>
      </c>
      <c r="AN493">
        <v>2.3330000000000002</v>
      </c>
      <c r="AO493">
        <v>-407.33499999999998</v>
      </c>
      <c r="AP493">
        <v>2115</v>
      </c>
      <c r="AQ493">
        <v>2116</v>
      </c>
      <c r="AT493">
        <v>1.24</v>
      </c>
      <c r="AU493">
        <v>1.24</v>
      </c>
      <c r="AW493">
        <v>2.15</v>
      </c>
      <c r="AX493">
        <v>2.14</v>
      </c>
      <c r="BD493">
        <v>0.59</v>
      </c>
      <c r="BE493">
        <v>9</v>
      </c>
      <c r="BF493" t="s">
        <v>1992</v>
      </c>
      <c r="BG493" t="s">
        <v>4807</v>
      </c>
      <c r="BH493">
        <v>505</v>
      </c>
      <c r="BI493" t="s">
        <v>5753</v>
      </c>
      <c r="BJ493" t="s">
        <v>7773</v>
      </c>
      <c r="BK493">
        <v>505</v>
      </c>
      <c r="BL493">
        <v>3030</v>
      </c>
      <c r="BM493">
        <v>842</v>
      </c>
      <c r="BN493">
        <v>36</v>
      </c>
      <c r="BS493">
        <v>13</v>
      </c>
      <c r="BT493">
        <v>0.66</v>
      </c>
      <c r="BU493">
        <v>0.57999999999999996</v>
      </c>
      <c r="BV493">
        <v>0.57999999999999996</v>
      </c>
      <c r="BW493">
        <v>42.758908779999999</v>
      </c>
      <c r="BX493">
        <v>-82.037754070000005</v>
      </c>
      <c r="BY493">
        <v>4734564.7130000005</v>
      </c>
      <c r="BZ493">
        <v>201.465</v>
      </c>
      <c r="CA493">
        <v>267.8</v>
      </c>
      <c r="CB493" t="s">
        <v>7613</v>
      </c>
      <c r="CC493">
        <v>7</v>
      </c>
      <c r="CD493">
        <v>10</v>
      </c>
      <c r="CE493">
        <v>12</v>
      </c>
      <c r="CF493">
        <v>12</v>
      </c>
      <c r="CG493" t="s">
        <v>5677</v>
      </c>
      <c r="CH493">
        <v>414</v>
      </c>
      <c r="CI493" t="s">
        <v>3290</v>
      </c>
      <c r="CJ493" t="s">
        <v>7332</v>
      </c>
      <c r="CK493">
        <v>5.56</v>
      </c>
      <c r="CL493">
        <v>1.8</v>
      </c>
      <c r="CM493" t="s">
        <v>4807</v>
      </c>
      <c r="CO493" t="str">
        <f>VLOOKUP(CM493,AutoSCAN_ORG!B505:CF3020,1,FALSE)</f>
        <v>AS00-0001477</v>
      </c>
      <c r="CP493">
        <f>VLOOKUP($CM493,AutoSCAN_ORG!$B$1:$CF$2516,2,FALSE)</f>
        <v>2859.7330000000002</v>
      </c>
      <c r="CQ493">
        <f>VLOOKUP($CM493,AutoSCAN_ORG!$B$1:$CF$2516,3,FALSE)</f>
        <v>8.91</v>
      </c>
      <c r="CR493">
        <f>VLOOKUP($CM493,AutoSCAN_ORG!$B$1:$CF$2516,4,FALSE)</f>
        <v>86.084000000000003</v>
      </c>
      <c r="CS493">
        <f>VLOOKUP($CM493,AutoSCAN_ORG!$B$1:$CF$2516,5,FALSE)</f>
        <v>6.2949999999999999</v>
      </c>
      <c r="CT493" t="str">
        <f>VLOOKUP($CM493,AutoSCAN_ORG!$B$1:$CF$2516,6,FALSE)</f>
        <v>MELO-CORR</v>
      </c>
      <c r="CU493">
        <f>VLOOKUP($CM493,AutoSCAN_ORG!$B$1:$CF$2516,7,FALSE)</f>
        <v>0</v>
      </c>
      <c r="CV493">
        <f>VLOOKUP($CM493,AutoSCAN_ORG!$B$1:$CF$2516,69,FALSE)</f>
        <v>0</v>
      </c>
      <c r="CW493">
        <f>VLOOKUP($CM493,AutoSCAN_ORG!$B$1:$CF$2516,70,FALSE)</f>
        <v>0</v>
      </c>
      <c r="CX493" t="str">
        <f>VLOOKUP($CM493,AutoSCAN_ORG!$B$1:$CF$2516,71,FALSE)</f>
        <v>Y</v>
      </c>
      <c r="CZ493" t="str">
        <f>VLOOKUP($CM493,AutoSCAN_ORG!$B$1:$CF$2516,73,FALSE)</f>
        <v>added</v>
      </c>
      <c r="DA493">
        <f>VLOOKUP($CM493,AutoSCAN_ORG!$B$1:$CF$2516,74,FALSE)</f>
        <v>0</v>
      </c>
      <c r="DB493">
        <f>VLOOKUP($CM493,AutoSCAN_ORG!$B$1:$CF$2516,75,FALSE)</f>
        <v>0</v>
      </c>
      <c r="DC493">
        <f>VLOOKUP($CM493,AutoSCAN_ORG!$B$1:$CF$2516,76,FALSE)</f>
        <v>0</v>
      </c>
      <c r="DD493">
        <f>VLOOKUP($CM493,AutoSCAN_ORG!$B$1:$CF$2516,77,FALSE)</f>
        <v>0</v>
      </c>
      <c r="DF493">
        <f>VLOOKUP($CM493,AutoSCAN_ORG!$B$1:$CF$2516,79,FALSE)</f>
        <v>10.61</v>
      </c>
      <c r="DG493">
        <f>VLOOKUP($CM493,AutoSCAN_ORG!$B$1:$CF$2516,80,FALSE)</f>
        <v>10.61</v>
      </c>
      <c r="DH493">
        <f>VLOOKUP($CM493,AutoSCAN_ORG!$B$1:$CF$2516,81,FALSE)</f>
        <v>1.7999999999999999E-2</v>
      </c>
      <c r="DI493">
        <f>VLOOKUP($CM493,AutoSCAN_ORG!$B$1:$CF$2516,82,FALSE)</f>
        <v>3.9E-2</v>
      </c>
      <c r="DJ493">
        <f>VLOOKUP($CM493,AutoSCAN_ORG!$B$1:$CF$2516,83,FALSE)</f>
        <v>0.80100000000000005</v>
      </c>
    </row>
    <row r="494" spans="2:114" x14ac:dyDescent="0.35">
      <c r="B494" t="s">
        <v>4808</v>
      </c>
      <c r="C494">
        <v>507</v>
      </c>
      <c r="D494" t="s">
        <v>7778</v>
      </c>
      <c r="E494">
        <v>843</v>
      </c>
      <c r="F494">
        <v>2859.759</v>
      </c>
      <c r="G494">
        <v>10</v>
      </c>
      <c r="H494" t="s">
        <v>7782</v>
      </c>
      <c r="I494" t="s">
        <v>7773</v>
      </c>
      <c r="J494" t="s">
        <v>5753</v>
      </c>
      <c r="K494">
        <v>11</v>
      </c>
      <c r="L494">
        <v>0.62</v>
      </c>
      <c r="M494">
        <v>7</v>
      </c>
      <c r="N494">
        <v>8</v>
      </c>
      <c r="O494" t="s">
        <v>7392</v>
      </c>
      <c r="Q494">
        <v>36</v>
      </c>
      <c r="R494" t="s">
        <v>7784</v>
      </c>
      <c r="S494" t="s">
        <v>7774</v>
      </c>
      <c r="T494" t="s">
        <v>7253</v>
      </c>
      <c r="U494" t="s">
        <v>7383</v>
      </c>
      <c r="V494" t="s">
        <v>7383</v>
      </c>
      <c r="W494">
        <v>5.56</v>
      </c>
      <c r="X494" t="s">
        <v>7947</v>
      </c>
      <c r="Y494">
        <v>1.8</v>
      </c>
      <c r="Z494" t="s">
        <v>7774</v>
      </c>
      <c r="AA494" t="s">
        <v>7789</v>
      </c>
      <c r="AB494" t="s">
        <v>7774</v>
      </c>
      <c r="AF494" t="s">
        <v>5678</v>
      </c>
      <c r="AG494">
        <v>42.758908580000003</v>
      </c>
      <c r="AH494">
        <v>-82.037754079999999</v>
      </c>
      <c r="AI494">
        <v>201.5</v>
      </c>
      <c r="AJ494">
        <v>290</v>
      </c>
      <c r="AL494">
        <v>15</v>
      </c>
      <c r="AM494">
        <v>986</v>
      </c>
      <c r="AN494">
        <v>2.355</v>
      </c>
      <c r="AO494">
        <v>-383.072</v>
      </c>
      <c r="AP494">
        <v>2117</v>
      </c>
      <c r="AQ494">
        <v>2118</v>
      </c>
      <c r="AT494">
        <v>1.24</v>
      </c>
      <c r="AU494">
        <v>1.24</v>
      </c>
      <c r="AW494">
        <v>2.15</v>
      </c>
      <c r="AX494">
        <v>2.15</v>
      </c>
      <c r="BD494">
        <v>0.62</v>
      </c>
      <c r="BE494">
        <v>7</v>
      </c>
      <c r="BF494" t="s">
        <v>1993</v>
      </c>
      <c r="BG494" t="s">
        <v>4808</v>
      </c>
      <c r="BH494">
        <v>507</v>
      </c>
      <c r="BI494" t="s">
        <v>5753</v>
      </c>
      <c r="BJ494" t="s">
        <v>7773</v>
      </c>
      <c r="BK494">
        <v>507</v>
      </c>
      <c r="BL494">
        <v>3030</v>
      </c>
      <c r="BM494">
        <v>842</v>
      </c>
      <c r="BN494">
        <v>36</v>
      </c>
      <c r="BS494">
        <v>13</v>
      </c>
      <c r="BT494">
        <v>0.66</v>
      </c>
      <c r="BU494">
        <v>0.57999999999999996</v>
      </c>
      <c r="BV494">
        <v>0.57999999999999996</v>
      </c>
      <c r="BW494">
        <v>42.758908580000003</v>
      </c>
      <c r="BX494">
        <v>-82.037754079999999</v>
      </c>
      <c r="BY494">
        <v>4734564.6909999996</v>
      </c>
      <c r="BZ494">
        <v>201.465</v>
      </c>
      <c r="CA494">
        <v>279.39999999999998</v>
      </c>
      <c r="CB494" t="s">
        <v>7576</v>
      </c>
      <c r="CC494">
        <v>7</v>
      </c>
      <c r="CD494">
        <v>10</v>
      </c>
      <c r="CE494">
        <v>12</v>
      </c>
      <c r="CF494">
        <v>12</v>
      </c>
      <c r="CG494" t="s">
        <v>5677</v>
      </c>
      <c r="CH494">
        <v>414</v>
      </c>
      <c r="CI494" t="s">
        <v>3290</v>
      </c>
      <c r="CJ494" t="s">
        <v>7332</v>
      </c>
      <c r="CK494">
        <v>5.56</v>
      </c>
      <c r="CL494">
        <v>1.8</v>
      </c>
      <c r="CM494" t="s">
        <v>4808</v>
      </c>
      <c r="CO494" t="str">
        <f>VLOOKUP(CM494,AutoSCAN_ORG!B507:CF3022,1,FALSE)</f>
        <v>AS00-0001478</v>
      </c>
      <c r="CP494">
        <f>VLOOKUP($CM494,AutoSCAN_ORG!$B$1:$CF$2516,2,FALSE)</f>
        <v>2859.7559999999999</v>
      </c>
      <c r="CQ494">
        <f>VLOOKUP($CM494,AutoSCAN_ORG!$B$1:$CF$2516,3,FALSE)</f>
        <v>9.0779999999999994</v>
      </c>
      <c r="CR494">
        <f>VLOOKUP($CM494,AutoSCAN_ORG!$B$1:$CF$2516,4,FALSE)</f>
        <v>76.712000000000003</v>
      </c>
      <c r="CS494">
        <f>VLOOKUP($CM494,AutoSCAN_ORG!$B$1:$CF$2516,5,FALSE)</f>
        <v>6.2949999999999999</v>
      </c>
      <c r="CT494" t="str">
        <f>VLOOKUP($CM494,AutoSCAN_ORG!$B$1:$CF$2516,6,FALSE)</f>
        <v>MELO-CORR</v>
      </c>
      <c r="CU494">
        <f>VLOOKUP($CM494,AutoSCAN_ORG!$B$1:$CF$2516,7,FALSE)</f>
        <v>0</v>
      </c>
      <c r="CV494">
        <f>VLOOKUP($CM494,AutoSCAN_ORG!$B$1:$CF$2516,69,FALSE)</f>
        <v>0</v>
      </c>
      <c r="CW494">
        <f>VLOOKUP($CM494,AutoSCAN_ORG!$B$1:$CF$2516,70,FALSE)</f>
        <v>0</v>
      </c>
      <c r="CX494" t="str">
        <f>VLOOKUP($CM494,AutoSCAN_ORG!$B$1:$CF$2516,71,FALSE)</f>
        <v>Y</v>
      </c>
      <c r="CZ494" t="str">
        <f>VLOOKUP($CM494,AutoSCAN_ORG!$B$1:$CF$2516,73,FALSE)</f>
        <v>added</v>
      </c>
      <c r="DA494">
        <f>VLOOKUP($CM494,AutoSCAN_ORG!$B$1:$CF$2516,74,FALSE)</f>
        <v>0</v>
      </c>
      <c r="DB494">
        <f>VLOOKUP($CM494,AutoSCAN_ORG!$B$1:$CF$2516,75,FALSE)</f>
        <v>0</v>
      </c>
      <c r="DC494">
        <f>VLOOKUP($CM494,AutoSCAN_ORG!$B$1:$CF$2516,76,FALSE)</f>
        <v>0</v>
      </c>
      <c r="DD494">
        <f>VLOOKUP($CM494,AutoSCAN_ORG!$B$1:$CF$2516,77,FALSE)</f>
        <v>0</v>
      </c>
      <c r="DF494">
        <f>VLOOKUP($CM494,AutoSCAN_ORG!$B$1:$CF$2516,79,FALSE)</f>
        <v>11.22</v>
      </c>
      <c r="DG494">
        <f>VLOOKUP($CM494,AutoSCAN_ORG!$B$1:$CF$2516,80,FALSE)</f>
        <v>11.22</v>
      </c>
      <c r="DH494">
        <f>VLOOKUP($CM494,AutoSCAN_ORG!$B$1:$CF$2516,81,FALSE)</f>
        <v>1E-3</v>
      </c>
      <c r="DI494">
        <f>VLOOKUP($CM494,AutoSCAN_ORG!$B$1:$CF$2516,82,FALSE)</f>
        <v>2E-3</v>
      </c>
      <c r="DJ494">
        <f>VLOOKUP($CM494,AutoSCAN_ORG!$B$1:$CF$2516,83,FALSE)</f>
        <v>0.79600000000000004</v>
      </c>
    </row>
    <row r="495" spans="2:114" x14ac:dyDescent="0.35">
      <c r="B495" t="s">
        <v>4809</v>
      </c>
      <c r="C495">
        <v>508</v>
      </c>
      <c r="D495" t="s">
        <v>7778</v>
      </c>
      <c r="E495">
        <v>844</v>
      </c>
      <c r="F495">
        <v>2859.7719999999999</v>
      </c>
      <c r="G495">
        <v>10</v>
      </c>
      <c r="H495" t="s">
        <v>7782</v>
      </c>
      <c r="I495" t="s">
        <v>7773</v>
      </c>
      <c r="J495" t="s">
        <v>5753</v>
      </c>
      <c r="K495">
        <v>11</v>
      </c>
      <c r="L495">
        <v>0.6</v>
      </c>
      <c r="M495">
        <v>9</v>
      </c>
      <c r="N495">
        <v>7</v>
      </c>
      <c r="O495" t="s">
        <v>7474</v>
      </c>
      <c r="Q495">
        <v>36</v>
      </c>
      <c r="R495" t="s">
        <v>7784</v>
      </c>
      <c r="S495" t="s">
        <v>7774</v>
      </c>
      <c r="T495" t="s">
        <v>7253</v>
      </c>
      <c r="U495" t="s">
        <v>7383</v>
      </c>
      <c r="V495" t="s">
        <v>7383</v>
      </c>
      <c r="W495">
        <v>5.56</v>
      </c>
      <c r="X495" t="s">
        <v>7947</v>
      </c>
      <c r="Y495">
        <v>1.8</v>
      </c>
      <c r="Z495" t="s">
        <v>7774</v>
      </c>
      <c r="AA495" t="s">
        <v>7789</v>
      </c>
      <c r="AB495" t="s">
        <v>7774</v>
      </c>
      <c r="AF495" t="s">
        <v>5678</v>
      </c>
      <c r="AG495">
        <v>42.758908470000002</v>
      </c>
      <c r="AH495">
        <v>-82.037754079999999</v>
      </c>
      <c r="AI495">
        <v>201.5</v>
      </c>
      <c r="AJ495">
        <v>290</v>
      </c>
      <c r="AL495">
        <v>15</v>
      </c>
      <c r="AM495">
        <v>986</v>
      </c>
      <c r="AN495">
        <v>2.3679999999999999</v>
      </c>
      <c r="AO495">
        <v>-403.76100000000002</v>
      </c>
      <c r="AP495">
        <v>2116</v>
      </c>
      <c r="AQ495">
        <v>2116</v>
      </c>
      <c r="AT495">
        <v>1.24</v>
      </c>
      <c r="AU495">
        <v>1.24</v>
      </c>
      <c r="AW495">
        <v>2.15</v>
      </c>
      <c r="AX495">
        <v>2.15</v>
      </c>
      <c r="BD495">
        <v>0.6</v>
      </c>
      <c r="BE495">
        <v>9</v>
      </c>
      <c r="BF495" t="s">
        <v>1994</v>
      </c>
      <c r="BG495" t="s">
        <v>4809</v>
      </c>
      <c r="BH495">
        <v>508</v>
      </c>
      <c r="BI495" t="s">
        <v>5753</v>
      </c>
      <c r="BJ495" t="s">
        <v>7773</v>
      </c>
      <c r="BK495">
        <v>508</v>
      </c>
      <c r="BL495">
        <v>3030</v>
      </c>
      <c r="BM495">
        <v>842</v>
      </c>
      <c r="BN495">
        <v>36</v>
      </c>
      <c r="BS495">
        <v>13</v>
      </c>
      <c r="BT495">
        <v>0.66</v>
      </c>
      <c r="BU495">
        <v>0.57999999999999996</v>
      </c>
      <c r="BV495">
        <v>0.57999999999999996</v>
      </c>
      <c r="BW495">
        <v>42.758908470000002</v>
      </c>
      <c r="BX495">
        <v>-82.037754079999999</v>
      </c>
      <c r="BY495">
        <v>4734564.6789999995</v>
      </c>
      <c r="BZ495">
        <v>201.465</v>
      </c>
      <c r="CA495">
        <v>271.3</v>
      </c>
      <c r="CB495" t="s">
        <v>7644</v>
      </c>
      <c r="CC495">
        <v>7</v>
      </c>
      <c r="CD495">
        <v>10</v>
      </c>
      <c r="CE495">
        <v>12</v>
      </c>
      <c r="CF495">
        <v>12</v>
      </c>
      <c r="CG495" t="s">
        <v>5677</v>
      </c>
      <c r="CH495">
        <v>414</v>
      </c>
      <c r="CI495" t="s">
        <v>3290</v>
      </c>
      <c r="CJ495" t="s">
        <v>7332</v>
      </c>
      <c r="CK495">
        <v>5.56</v>
      </c>
      <c r="CL495">
        <v>1.8</v>
      </c>
      <c r="CM495" t="s">
        <v>4809</v>
      </c>
      <c r="CO495" t="str">
        <f>VLOOKUP(CM495,AutoSCAN_ORG!B508:CF3023,1,FALSE)</f>
        <v>AS00-0001479</v>
      </c>
      <c r="CP495">
        <f>VLOOKUP($CM495,AutoSCAN_ORG!$B$1:$CF$2516,2,FALSE)</f>
        <v>2859.768</v>
      </c>
      <c r="CQ495">
        <f>VLOOKUP($CM495,AutoSCAN_ORG!$B$1:$CF$2516,3,FALSE)</f>
        <v>8.0299999999999994</v>
      </c>
      <c r="CR495">
        <f>VLOOKUP($CM495,AutoSCAN_ORG!$B$1:$CF$2516,4,FALSE)</f>
        <v>82.343999999999994</v>
      </c>
      <c r="CS495">
        <f>VLOOKUP($CM495,AutoSCAN_ORG!$B$1:$CF$2516,5,FALSE)</f>
        <v>6.2949999999999999</v>
      </c>
      <c r="CT495" t="str">
        <f>VLOOKUP($CM495,AutoSCAN_ORG!$B$1:$CF$2516,6,FALSE)</f>
        <v>MELO-CORR</v>
      </c>
      <c r="CU495">
        <f>VLOOKUP($CM495,AutoSCAN_ORG!$B$1:$CF$2516,7,FALSE)</f>
        <v>0</v>
      </c>
      <c r="CV495">
        <f>VLOOKUP($CM495,AutoSCAN_ORG!$B$1:$CF$2516,69,FALSE)</f>
        <v>0</v>
      </c>
      <c r="CW495">
        <f>VLOOKUP($CM495,AutoSCAN_ORG!$B$1:$CF$2516,70,FALSE)</f>
        <v>0</v>
      </c>
      <c r="CX495" t="str">
        <f>VLOOKUP($CM495,AutoSCAN_ORG!$B$1:$CF$2516,71,FALSE)</f>
        <v>Y</v>
      </c>
      <c r="CZ495" t="str">
        <f>VLOOKUP($CM495,AutoSCAN_ORG!$B$1:$CF$2516,73,FALSE)</f>
        <v>added</v>
      </c>
      <c r="DA495">
        <f>VLOOKUP($CM495,AutoSCAN_ORG!$B$1:$CF$2516,74,FALSE)</f>
        <v>0</v>
      </c>
      <c r="DB495">
        <f>VLOOKUP($CM495,AutoSCAN_ORG!$B$1:$CF$2516,75,FALSE)</f>
        <v>0</v>
      </c>
      <c r="DC495">
        <f>VLOOKUP($CM495,AutoSCAN_ORG!$B$1:$CF$2516,76,FALSE)</f>
        <v>0</v>
      </c>
      <c r="DD495">
        <f>VLOOKUP($CM495,AutoSCAN_ORG!$B$1:$CF$2516,77,FALSE)</f>
        <v>0</v>
      </c>
      <c r="DF495">
        <f>VLOOKUP($CM495,AutoSCAN_ORG!$B$1:$CF$2516,79,FALSE)</f>
        <v>10.85</v>
      </c>
      <c r="DG495">
        <f>VLOOKUP($CM495,AutoSCAN_ORG!$B$1:$CF$2516,80,FALSE)</f>
        <v>10.85</v>
      </c>
      <c r="DH495">
        <f>VLOOKUP($CM495,AutoSCAN_ORG!$B$1:$CF$2516,81,FALSE)</f>
        <v>1.2E-2</v>
      </c>
      <c r="DI495">
        <f>VLOOKUP($CM495,AutoSCAN_ORG!$B$1:$CF$2516,82,FALSE)</f>
        <v>2.7E-2</v>
      </c>
      <c r="DJ495">
        <f>VLOOKUP($CM495,AutoSCAN_ORG!$B$1:$CF$2516,83,FALSE)</f>
        <v>0.79300000000000004</v>
      </c>
    </row>
    <row r="496" spans="2:114" x14ac:dyDescent="0.35">
      <c r="B496" t="s">
        <v>4810</v>
      </c>
      <c r="C496">
        <v>509</v>
      </c>
      <c r="D496" t="s">
        <v>7778</v>
      </c>
      <c r="E496">
        <v>845</v>
      </c>
      <c r="F496">
        <v>2859.933</v>
      </c>
      <c r="G496">
        <v>10</v>
      </c>
      <c r="H496" t="s">
        <v>7782</v>
      </c>
      <c r="I496" t="s">
        <v>7773</v>
      </c>
      <c r="J496" t="s">
        <v>5753</v>
      </c>
      <c r="K496">
        <v>12</v>
      </c>
      <c r="L496">
        <v>0.68</v>
      </c>
      <c r="M496">
        <v>12</v>
      </c>
      <c r="N496">
        <v>11</v>
      </c>
      <c r="O496" t="s">
        <v>7652</v>
      </c>
      <c r="R496" t="s">
        <v>7784</v>
      </c>
      <c r="S496" t="s">
        <v>7774</v>
      </c>
      <c r="T496" t="s">
        <v>7253</v>
      </c>
      <c r="U496" t="s">
        <v>7383</v>
      </c>
      <c r="V496" t="s">
        <v>7383</v>
      </c>
      <c r="W496">
        <v>5.56</v>
      </c>
      <c r="X496" t="s">
        <v>7947</v>
      </c>
      <c r="Y496">
        <v>1.8</v>
      </c>
      <c r="Z496" t="s">
        <v>7774</v>
      </c>
      <c r="AA496" t="s">
        <v>7788</v>
      </c>
      <c r="AB496" t="s">
        <v>7774</v>
      </c>
      <c r="AC496">
        <v>10</v>
      </c>
      <c r="AD496">
        <v>10</v>
      </c>
      <c r="AE496">
        <v>12</v>
      </c>
      <c r="AF496" t="s">
        <v>5683</v>
      </c>
      <c r="AG496">
        <v>42.758907030000003</v>
      </c>
      <c r="AH496">
        <v>-82.037754149999998</v>
      </c>
      <c r="AI496">
        <v>201.5</v>
      </c>
      <c r="AJ496">
        <v>290</v>
      </c>
      <c r="AL496">
        <v>15</v>
      </c>
      <c r="AM496">
        <v>986</v>
      </c>
      <c r="AN496">
        <v>2.5270000000000001</v>
      </c>
      <c r="AO496">
        <v>-388.73</v>
      </c>
      <c r="AP496">
        <v>2111</v>
      </c>
      <c r="AQ496">
        <v>2113</v>
      </c>
      <c r="AT496">
        <v>1.23</v>
      </c>
      <c r="AU496">
        <v>1.23</v>
      </c>
      <c r="AW496">
        <v>2.14</v>
      </c>
      <c r="AX496">
        <v>2.14</v>
      </c>
      <c r="BD496">
        <v>0.68</v>
      </c>
      <c r="BE496">
        <v>12</v>
      </c>
      <c r="BF496" t="s">
        <v>1995</v>
      </c>
      <c r="BG496" t="s">
        <v>4810</v>
      </c>
      <c r="BH496">
        <v>509</v>
      </c>
      <c r="BI496" t="s">
        <v>5753</v>
      </c>
      <c r="BJ496" t="s">
        <v>7773</v>
      </c>
      <c r="BK496">
        <v>509</v>
      </c>
      <c r="BL496">
        <v>3030</v>
      </c>
      <c r="BS496">
        <v>13</v>
      </c>
      <c r="BT496">
        <v>0.66</v>
      </c>
      <c r="BU496">
        <v>0.57999999999999996</v>
      </c>
      <c r="BV496">
        <v>0.57999999999999996</v>
      </c>
      <c r="BW496">
        <v>42.758907030000003</v>
      </c>
      <c r="BX496">
        <v>-82.037754149999998</v>
      </c>
      <c r="BY496">
        <v>4734564.5180000002</v>
      </c>
      <c r="BZ496">
        <v>201.46600000000001</v>
      </c>
      <c r="CA496">
        <v>275.89999999999998</v>
      </c>
      <c r="CB496" t="s">
        <v>7647</v>
      </c>
      <c r="CC496">
        <v>7</v>
      </c>
      <c r="CD496">
        <v>10</v>
      </c>
      <c r="CE496">
        <v>12</v>
      </c>
      <c r="CF496">
        <v>12</v>
      </c>
      <c r="CG496" t="s">
        <v>5677</v>
      </c>
      <c r="CH496">
        <v>414</v>
      </c>
      <c r="CI496" t="s">
        <v>3290</v>
      </c>
      <c r="CJ496" t="s">
        <v>7332</v>
      </c>
      <c r="CK496">
        <v>5.56</v>
      </c>
      <c r="CL496">
        <v>1.8</v>
      </c>
      <c r="CM496" t="s">
        <v>4810</v>
      </c>
      <c r="CO496" t="str">
        <f>VLOOKUP(CM496,AutoSCAN_ORG!B509:CF3024,1,FALSE)</f>
        <v>AS00-0001480</v>
      </c>
      <c r="CP496">
        <f>VLOOKUP($CM496,AutoSCAN_ORG!$B$1:$CF$2516,2,FALSE)</f>
        <v>2859.9290000000001</v>
      </c>
      <c r="CQ496">
        <f>VLOOKUP($CM496,AutoSCAN_ORG!$B$1:$CF$2516,3,FALSE)</f>
        <v>10.576000000000001</v>
      </c>
      <c r="CR496">
        <f>VLOOKUP($CM496,AutoSCAN_ORG!$B$1:$CF$2516,4,FALSE)</f>
        <v>80.786000000000001</v>
      </c>
      <c r="CS496">
        <f>VLOOKUP($CM496,AutoSCAN_ORG!$B$1:$CF$2516,5,FALSE)</f>
        <v>6.2949999999999999</v>
      </c>
      <c r="CT496" t="str">
        <f>VLOOKUP($CM496,AutoSCAN_ORG!$B$1:$CF$2516,6,FALSE)</f>
        <v>MELO-CORR</v>
      </c>
      <c r="CU496">
        <f>VLOOKUP($CM496,AutoSCAN_ORG!$B$1:$CF$2516,7,FALSE)</f>
        <v>0</v>
      </c>
      <c r="CV496">
        <f>VLOOKUP($CM496,AutoSCAN_ORG!$B$1:$CF$2516,69,FALSE)</f>
        <v>0</v>
      </c>
      <c r="CW496">
        <f>VLOOKUP($CM496,AutoSCAN_ORG!$B$1:$CF$2516,70,FALSE)</f>
        <v>0</v>
      </c>
      <c r="CX496" t="str">
        <f>VLOOKUP($CM496,AutoSCAN_ORG!$B$1:$CF$2516,71,FALSE)</f>
        <v>Y</v>
      </c>
      <c r="CZ496">
        <f>VLOOKUP($CM496,AutoSCAN_ORG!$B$1:$CF$2516,73,FALSE)</f>
        <v>0</v>
      </c>
      <c r="DA496">
        <f>VLOOKUP($CM496,AutoSCAN_ORG!$B$1:$CF$2516,74,FALSE)</f>
        <v>0</v>
      </c>
      <c r="DB496">
        <f>VLOOKUP($CM496,AutoSCAN_ORG!$B$1:$CF$2516,75,FALSE)</f>
        <v>0</v>
      </c>
      <c r="DC496">
        <f>VLOOKUP($CM496,AutoSCAN_ORG!$B$1:$CF$2516,76,FALSE)</f>
        <v>0</v>
      </c>
      <c r="DD496">
        <f>VLOOKUP($CM496,AutoSCAN_ORG!$B$1:$CF$2516,77,FALSE)</f>
        <v>0</v>
      </c>
      <c r="DF496">
        <f>VLOOKUP($CM496,AutoSCAN_ORG!$B$1:$CF$2516,79,FALSE)</f>
        <v>12.18</v>
      </c>
      <c r="DG496">
        <f>VLOOKUP($CM496,AutoSCAN_ORG!$B$1:$CF$2516,80,FALSE)</f>
        <v>12.18</v>
      </c>
      <c r="DH496">
        <f>VLOOKUP($CM496,AutoSCAN_ORG!$B$1:$CF$2516,81,FALSE)</f>
        <v>1.7000000000000001E-2</v>
      </c>
      <c r="DI496">
        <f>VLOOKUP($CM496,AutoSCAN_ORG!$B$1:$CF$2516,82,FALSE)</f>
        <v>2.5999999999999999E-2</v>
      </c>
      <c r="DJ496">
        <f>VLOOKUP($CM496,AutoSCAN_ORG!$B$1:$CF$2516,83,FALSE)</f>
        <v>0.83699999999999997</v>
      </c>
    </row>
    <row r="497" spans="2:114" x14ac:dyDescent="0.35">
      <c r="B497" t="s">
        <v>4814</v>
      </c>
      <c r="C497">
        <v>510</v>
      </c>
      <c r="D497" t="s">
        <v>7778</v>
      </c>
      <c r="E497">
        <v>846</v>
      </c>
      <c r="F497">
        <v>2860.1959999999999</v>
      </c>
      <c r="G497">
        <v>10</v>
      </c>
      <c r="H497" t="s">
        <v>7782</v>
      </c>
      <c r="I497" t="s">
        <v>7773</v>
      </c>
      <c r="J497" t="s">
        <v>5753</v>
      </c>
      <c r="K497">
        <v>13</v>
      </c>
      <c r="L497">
        <v>0.75</v>
      </c>
      <c r="M497">
        <v>14</v>
      </c>
      <c r="N497">
        <v>12</v>
      </c>
      <c r="O497" t="s">
        <v>7391</v>
      </c>
      <c r="Q497">
        <v>37</v>
      </c>
      <c r="R497" t="s">
        <v>7784</v>
      </c>
      <c r="S497" t="s">
        <v>7774</v>
      </c>
      <c r="T497" t="s">
        <v>7253</v>
      </c>
      <c r="U497" t="s">
        <v>7383</v>
      </c>
      <c r="V497" t="s">
        <v>7383</v>
      </c>
      <c r="W497">
        <v>5.56</v>
      </c>
      <c r="X497" t="s">
        <v>7947</v>
      </c>
      <c r="Y497">
        <v>1.8</v>
      </c>
      <c r="Z497" t="s">
        <v>7774</v>
      </c>
      <c r="AA497" t="s">
        <v>7788</v>
      </c>
      <c r="AB497" t="s">
        <v>7774</v>
      </c>
      <c r="AC497">
        <v>10</v>
      </c>
      <c r="AD497">
        <v>10</v>
      </c>
      <c r="AE497">
        <v>12</v>
      </c>
      <c r="AF497" t="s">
        <v>5683</v>
      </c>
      <c r="AG497">
        <v>42.758904649999998</v>
      </c>
      <c r="AH497">
        <v>-82.037754250000006</v>
      </c>
      <c r="AI497">
        <v>201.5</v>
      </c>
      <c r="AJ497">
        <v>290</v>
      </c>
      <c r="AL497">
        <v>15</v>
      </c>
      <c r="AM497">
        <v>986</v>
      </c>
      <c r="AN497">
        <v>2.79</v>
      </c>
      <c r="AO497">
        <v>-387.31900000000002</v>
      </c>
      <c r="AP497">
        <v>2107</v>
      </c>
      <c r="AQ497">
        <v>2109</v>
      </c>
      <c r="AT497">
        <v>1.23</v>
      </c>
      <c r="AU497">
        <v>1.23</v>
      </c>
      <c r="AW497">
        <v>2.14</v>
      </c>
      <c r="AX497">
        <v>2.14</v>
      </c>
      <c r="BD497">
        <v>0.75</v>
      </c>
      <c r="BE497">
        <v>14</v>
      </c>
      <c r="BF497" t="s">
        <v>1999</v>
      </c>
      <c r="BG497" t="s">
        <v>4814</v>
      </c>
      <c r="BH497">
        <v>510</v>
      </c>
      <c r="BI497" t="s">
        <v>5753</v>
      </c>
      <c r="BJ497" t="s">
        <v>7773</v>
      </c>
      <c r="BK497">
        <v>510</v>
      </c>
      <c r="BL497">
        <v>3030</v>
      </c>
      <c r="BM497">
        <v>847</v>
      </c>
      <c r="BN497">
        <v>37</v>
      </c>
      <c r="BS497">
        <v>13</v>
      </c>
      <c r="BT497">
        <v>0.66</v>
      </c>
      <c r="BU497">
        <v>0.57999999999999996</v>
      </c>
      <c r="BV497">
        <v>0.59</v>
      </c>
      <c r="BW497">
        <v>42.758904649999998</v>
      </c>
      <c r="BX497">
        <v>-82.037754250000006</v>
      </c>
      <c r="BY497">
        <v>4734564.2539999997</v>
      </c>
      <c r="BZ497">
        <v>201.46700000000001</v>
      </c>
      <c r="CA497">
        <v>276.10000000000002</v>
      </c>
      <c r="CB497" t="s">
        <v>7647</v>
      </c>
      <c r="CC497">
        <v>7</v>
      </c>
      <c r="CD497">
        <v>10</v>
      </c>
      <c r="CE497">
        <v>12</v>
      </c>
      <c r="CF497">
        <v>12</v>
      </c>
      <c r="CG497" t="s">
        <v>5677</v>
      </c>
      <c r="CH497">
        <v>414</v>
      </c>
      <c r="CI497" t="s">
        <v>3290</v>
      </c>
      <c r="CJ497" t="s">
        <v>7332</v>
      </c>
      <c r="CK497">
        <v>5.56</v>
      </c>
      <c r="CL497">
        <v>1.8</v>
      </c>
      <c r="CM497" t="s">
        <v>4814</v>
      </c>
      <c r="CO497" t="str">
        <f>VLOOKUP(CM497,AutoSCAN_ORG!B510:CF3025,1,FALSE)</f>
        <v>AS00-0001484</v>
      </c>
      <c r="CP497">
        <f>VLOOKUP($CM497,AutoSCAN_ORG!$B$1:$CF$2516,2,FALSE)</f>
        <v>2860.1909999999998</v>
      </c>
      <c r="CQ497">
        <f>VLOOKUP($CM497,AutoSCAN_ORG!$B$1:$CF$2516,3,FALSE)</f>
        <v>12.311</v>
      </c>
      <c r="CR497">
        <f>VLOOKUP($CM497,AutoSCAN_ORG!$B$1:$CF$2516,4,FALSE)</f>
        <v>78.471000000000004</v>
      </c>
      <c r="CS497">
        <f>VLOOKUP($CM497,AutoSCAN_ORG!$B$1:$CF$2516,5,FALSE)</f>
        <v>6.2949999999999999</v>
      </c>
      <c r="CT497" t="str">
        <f>VLOOKUP($CM497,AutoSCAN_ORG!$B$1:$CF$2516,6,FALSE)</f>
        <v>MELO-CORR</v>
      </c>
      <c r="CU497">
        <f>VLOOKUP($CM497,AutoSCAN_ORG!$B$1:$CF$2516,7,FALSE)</f>
        <v>0</v>
      </c>
      <c r="CV497">
        <f>VLOOKUP($CM497,AutoSCAN_ORG!$B$1:$CF$2516,69,FALSE)</f>
        <v>0</v>
      </c>
      <c r="CW497">
        <f>VLOOKUP($CM497,AutoSCAN_ORG!$B$1:$CF$2516,70,FALSE)</f>
        <v>0</v>
      </c>
      <c r="CX497" t="str">
        <f>VLOOKUP($CM497,AutoSCAN_ORG!$B$1:$CF$2516,71,FALSE)</f>
        <v>Y</v>
      </c>
      <c r="CZ497" t="str">
        <f>VLOOKUP($CM497,AutoSCAN_ORG!$B$1:$CF$2516,73,FALSE)</f>
        <v>added</v>
      </c>
      <c r="DA497">
        <f>VLOOKUP($CM497,AutoSCAN_ORG!$B$1:$CF$2516,74,FALSE)</f>
        <v>0</v>
      </c>
      <c r="DB497">
        <f>VLOOKUP($CM497,AutoSCAN_ORG!$B$1:$CF$2516,75,FALSE)</f>
        <v>0</v>
      </c>
      <c r="DC497">
        <f>VLOOKUP($CM497,AutoSCAN_ORG!$B$1:$CF$2516,76,FALSE)</f>
        <v>0</v>
      </c>
      <c r="DD497">
        <f>VLOOKUP($CM497,AutoSCAN_ORG!$B$1:$CF$2516,77,FALSE)</f>
        <v>0</v>
      </c>
      <c r="DF497">
        <f>VLOOKUP($CM497,AutoSCAN_ORG!$B$1:$CF$2516,79,FALSE)</f>
        <v>13.46</v>
      </c>
      <c r="DG497">
        <f>VLOOKUP($CM497,AutoSCAN_ORG!$B$1:$CF$2516,80,FALSE)</f>
        <v>13.46</v>
      </c>
      <c r="DH497">
        <f>VLOOKUP($CM497,AutoSCAN_ORG!$B$1:$CF$2516,81,FALSE)</f>
        <v>8.9999999999999993E-3</v>
      </c>
      <c r="DI497">
        <f>VLOOKUP($CM497,AutoSCAN_ORG!$B$1:$CF$2516,82,FALSE)</f>
        <v>2.5999999999999999E-2</v>
      </c>
      <c r="DJ497">
        <f>VLOOKUP($CM497,AutoSCAN_ORG!$B$1:$CF$2516,83,FALSE)</f>
        <v>0.81100000000000005</v>
      </c>
    </row>
    <row r="498" spans="2:114" x14ac:dyDescent="0.35">
      <c r="B498" t="s">
        <v>4815</v>
      </c>
      <c r="C498">
        <v>512</v>
      </c>
      <c r="D498" t="s">
        <v>7778</v>
      </c>
      <c r="E498">
        <v>848</v>
      </c>
      <c r="F498">
        <v>2860.2310000000002</v>
      </c>
      <c r="G498">
        <v>10</v>
      </c>
      <c r="H498" t="s">
        <v>7782</v>
      </c>
      <c r="I498" t="s">
        <v>7773</v>
      </c>
      <c r="J498" t="s">
        <v>5753</v>
      </c>
      <c r="K498">
        <v>13</v>
      </c>
      <c r="L498">
        <v>0.72</v>
      </c>
      <c r="M498">
        <v>13</v>
      </c>
      <c r="N498">
        <v>10</v>
      </c>
      <c r="O498" t="s">
        <v>7391</v>
      </c>
      <c r="Q498">
        <v>37</v>
      </c>
      <c r="R498" t="s">
        <v>7784</v>
      </c>
      <c r="S498" t="s">
        <v>7774</v>
      </c>
      <c r="T498" t="s">
        <v>7253</v>
      </c>
      <c r="U498" t="s">
        <v>7383</v>
      </c>
      <c r="V498" t="s">
        <v>7383</v>
      </c>
      <c r="W498">
        <v>5.56</v>
      </c>
      <c r="X498" t="s">
        <v>7947</v>
      </c>
      <c r="Y498">
        <v>1.8</v>
      </c>
      <c r="Z498" t="s">
        <v>7774</v>
      </c>
      <c r="AA498" t="s">
        <v>7788</v>
      </c>
      <c r="AB498" t="s">
        <v>7774</v>
      </c>
      <c r="AC498">
        <v>10</v>
      </c>
      <c r="AD498">
        <v>10</v>
      </c>
      <c r="AE498">
        <v>12</v>
      </c>
      <c r="AF498" t="s">
        <v>5683</v>
      </c>
      <c r="AG498">
        <v>42.758904319999999</v>
      </c>
      <c r="AH498">
        <v>-82.037754269999994</v>
      </c>
      <c r="AI498">
        <v>201.5</v>
      </c>
      <c r="AJ498">
        <v>290</v>
      </c>
      <c r="AL498">
        <v>15</v>
      </c>
      <c r="AM498">
        <v>986</v>
      </c>
      <c r="AN498">
        <v>2.8260000000000001</v>
      </c>
      <c r="AO498">
        <v>-388.04700000000003</v>
      </c>
      <c r="AP498">
        <v>2110</v>
      </c>
      <c r="AQ498">
        <v>2112</v>
      </c>
      <c r="AT498">
        <v>1.23</v>
      </c>
      <c r="AU498">
        <v>1.23</v>
      </c>
      <c r="AW498">
        <v>2.14</v>
      </c>
      <c r="AX498">
        <v>2.14</v>
      </c>
      <c r="BD498">
        <v>0.72</v>
      </c>
      <c r="BE498">
        <v>13</v>
      </c>
      <c r="BF498" t="s">
        <v>2000</v>
      </c>
      <c r="BG498" t="s">
        <v>4815</v>
      </c>
      <c r="BH498">
        <v>512</v>
      </c>
      <c r="BI498" t="s">
        <v>5753</v>
      </c>
      <c r="BJ498" t="s">
        <v>7773</v>
      </c>
      <c r="BK498">
        <v>512</v>
      </c>
      <c r="BL498">
        <v>3030</v>
      </c>
      <c r="BM498">
        <v>847</v>
      </c>
      <c r="BN498">
        <v>37</v>
      </c>
      <c r="BS498">
        <v>13</v>
      </c>
      <c r="BT498">
        <v>0.66</v>
      </c>
      <c r="BU498">
        <v>0.57999999999999996</v>
      </c>
      <c r="BV498">
        <v>0.57999999999999996</v>
      </c>
      <c r="BW498">
        <v>42.758904319999999</v>
      </c>
      <c r="BX498">
        <v>-82.037754269999994</v>
      </c>
      <c r="BY498">
        <v>4734564.2180000003</v>
      </c>
      <c r="BZ498">
        <v>201.46700000000001</v>
      </c>
      <c r="CA498">
        <v>276.39999999999998</v>
      </c>
      <c r="CB498" t="s">
        <v>7648</v>
      </c>
      <c r="CC498">
        <v>7</v>
      </c>
      <c r="CD498">
        <v>10</v>
      </c>
      <c r="CE498">
        <v>12</v>
      </c>
      <c r="CF498">
        <v>12</v>
      </c>
      <c r="CG498" t="s">
        <v>5677</v>
      </c>
      <c r="CH498">
        <v>414</v>
      </c>
      <c r="CI498" t="s">
        <v>3290</v>
      </c>
      <c r="CJ498" t="s">
        <v>7332</v>
      </c>
      <c r="CK498">
        <v>5.56</v>
      </c>
      <c r="CL498">
        <v>1.8</v>
      </c>
      <c r="CM498" t="s">
        <v>4815</v>
      </c>
      <c r="CO498" t="str">
        <f>VLOOKUP(CM498,AutoSCAN_ORG!B512:CF3027,1,FALSE)</f>
        <v>AS00-0001485</v>
      </c>
      <c r="CP498">
        <f>VLOOKUP($CM498,AutoSCAN_ORG!$B$1:$CF$2516,2,FALSE)</f>
        <v>2860.2310000000002</v>
      </c>
      <c r="CQ498">
        <f>VLOOKUP($CM498,AutoSCAN_ORG!$B$1:$CF$2516,3,FALSE)</f>
        <v>8.66</v>
      </c>
      <c r="CR498">
        <f>VLOOKUP($CM498,AutoSCAN_ORG!$B$1:$CF$2516,4,FALSE)</f>
        <v>78.591999999999999</v>
      </c>
      <c r="CS498">
        <f>VLOOKUP($CM498,AutoSCAN_ORG!$B$1:$CF$2516,5,FALSE)</f>
        <v>6.2949999999999999</v>
      </c>
      <c r="CT498" t="str">
        <f>VLOOKUP($CM498,AutoSCAN_ORG!$B$1:$CF$2516,6,FALSE)</f>
        <v>MELO-CORR</v>
      </c>
      <c r="CU498">
        <f>VLOOKUP($CM498,AutoSCAN_ORG!$B$1:$CF$2516,7,FALSE)</f>
        <v>0</v>
      </c>
      <c r="CV498">
        <f>VLOOKUP($CM498,AutoSCAN_ORG!$B$1:$CF$2516,69,FALSE)</f>
        <v>0</v>
      </c>
      <c r="CW498">
        <f>VLOOKUP($CM498,AutoSCAN_ORG!$B$1:$CF$2516,70,FALSE)</f>
        <v>0</v>
      </c>
      <c r="CX498" t="str">
        <f>VLOOKUP($CM498,AutoSCAN_ORG!$B$1:$CF$2516,71,FALSE)</f>
        <v>Y</v>
      </c>
      <c r="CZ498" t="str">
        <f>VLOOKUP($CM498,AutoSCAN_ORG!$B$1:$CF$2516,73,FALSE)</f>
        <v>added</v>
      </c>
      <c r="DA498">
        <f>VLOOKUP($CM498,AutoSCAN_ORG!$B$1:$CF$2516,74,FALSE)</f>
        <v>0</v>
      </c>
      <c r="DB498">
        <f>VLOOKUP($CM498,AutoSCAN_ORG!$B$1:$CF$2516,75,FALSE)</f>
        <v>0</v>
      </c>
      <c r="DC498">
        <f>VLOOKUP($CM498,AutoSCAN_ORG!$B$1:$CF$2516,76,FALSE)</f>
        <v>0</v>
      </c>
      <c r="DD498">
        <f>VLOOKUP($CM498,AutoSCAN_ORG!$B$1:$CF$2516,77,FALSE)</f>
        <v>0</v>
      </c>
      <c r="DF498">
        <f>VLOOKUP($CM498,AutoSCAN_ORG!$B$1:$CF$2516,79,FALSE)</f>
        <v>13.02</v>
      </c>
      <c r="DG498">
        <f>VLOOKUP($CM498,AutoSCAN_ORG!$B$1:$CF$2516,80,FALSE)</f>
        <v>13.02</v>
      </c>
      <c r="DH498">
        <f>VLOOKUP($CM498,AutoSCAN_ORG!$B$1:$CF$2516,81,FALSE)</f>
        <v>1.2E-2</v>
      </c>
      <c r="DI498">
        <f>VLOOKUP($CM498,AutoSCAN_ORG!$B$1:$CF$2516,82,FALSE)</f>
        <v>3.1E-2</v>
      </c>
      <c r="DJ498">
        <f>VLOOKUP($CM498,AutoSCAN_ORG!$B$1:$CF$2516,83,FALSE)</f>
        <v>0.81</v>
      </c>
    </row>
    <row r="499" spans="2:114" x14ac:dyDescent="0.35">
      <c r="B499" t="s">
        <v>4816</v>
      </c>
      <c r="C499">
        <v>513</v>
      </c>
      <c r="D499" t="s">
        <v>7778</v>
      </c>
      <c r="E499">
        <v>849</v>
      </c>
      <c r="F499">
        <v>2860.2710000000002</v>
      </c>
      <c r="G499">
        <v>10</v>
      </c>
      <c r="H499" t="s">
        <v>7782</v>
      </c>
      <c r="I499" t="s">
        <v>7773</v>
      </c>
      <c r="J499" t="s">
        <v>5753</v>
      </c>
      <c r="K499">
        <v>10</v>
      </c>
      <c r="L499">
        <v>0.54</v>
      </c>
      <c r="M499">
        <v>16</v>
      </c>
      <c r="N499">
        <v>12</v>
      </c>
      <c r="O499" t="s">
        <v>7656</v>
      </c>
      <c r="R499" t="s">
        <v>7784</v>
      </c>
      <c r="S499" t="s">
        <v>7774</v>
      </c>
      <c r="T499" t="s">
        <v>7253</v>
      </c>
      <c r="U499" t="s">
        <v>7383</v>
      </c>
      <c r="V499" t="s">
        <v>7383</v>
      </c>
      <c r="W499">
        <v>5.56</v>
      </c>
      <c r="X499" t="s">
        <v>7947</v>
      </c>
      <c r="Y499">
        <v>1.8</v>
      </c>
      <c r="Z499" t="s">
        <v>7774</v>
      </c>
      <c r="AA499" t="s">
        <v>7788</v>
      </c>
      <c r="AB499" t="s">
        <v>7774</v>
      </c>
      <c r="AC499">
        <v>10</v>
      </c>
      <c r="AD499">
        <v>10</v>
      </c>
      <c r="AE499">
        <v>12</v>
      </c>
      <c r="AF499" t="s">
        <v>5876</v>
      </c>
      <c r="AG499">
        <v>42.758903979999999</v>
      </c>
      <c r="AH499">
        <v>-82.037754280000001</v>
      </c>
      <c r="AI499">
        <v>201.5</v>
      </c>
      <c r="AJ499">
        <v>290</v>
      </c>
      <c r="AL499">
        <v>15</v>
      </c>
      <c r="AM499">
        <v>986</v>
      </c>
      <c r="AN499">
        <v>2.863</v>
      </c>
      <c r="AO499">
        <v>-405.16899999999998</v>
      </c>
      <c r="AP499">
        <v>2108</v>
      </c>
      <c r="AQ499">
        <v>2110</v>
      </c>
      <c r="AT499">
        <v>1.23</v>
      </c>
      <c r="AU499">
        <v>1.23</v>
      </c>
      <c r="AW499">
        <v>2.14</v>
      </c>
      <c r="AX499">
        <v>2.14</v>
      </c>
      <c r="BD499">
        <v>0.54</v>
      </c>
      <c r="BE499">
        <v>16</v>
      </c>
      <c r="BF499" t="s">
        <v>2001</v>
      </c>
      <c r="BG499" t="s">
        <v>4816</v>
      </c>
      <c r="BH499">
        <v>513</v>
      </c>
      <c r="BI499" t="s">
        <v>5753</v>
      </c>
      <c r="BJ499" t="s">
        <v>7773</v>
      </c>
      <c r="BK499">
        <v>513</v>
      </c>
      <c r="BL499">
        <v>3030</v>
      </c>
      <c r="BU499">
        <v>0.57999999999999996</v>
      </c>
      <c r="BV499">
        <v>0.57999999999999996</v>
      </c>
      <c r="BW499">
        <v>42.758903979999999</v>
      </c>
      <c r="BX499">
        <v>-82.037754280000001</v>
      </c>
      <c r="BY499">
        <v>4734564.18</v>
      </c>
      <c r="BZ499">
        <v>201.46700000000001</v>
      </c>
      <c r="CA499">
        <v>268.5</v>
      </c>
      <c r="CB499" t="s">
        <v>7646</v>
      </c>
      <c r="CC499">
        <v>7</v>
      </c>
      <c r="CE499">
        <v>12</v>
      </c>
      <c r="CF499">
        <v>12</v>
      </c>
      <c r="CG499" t="s">
        <v>5677</v>
      </c>
      <c r="CH499">
        <v>414</v>
      </c>
      <c r="CI499" t="s">
        <v>3290</v>
      </c>
      <c r="CJ499" t="s">
        <v>7332</v>
      </c>
      <c r="CK499">
        <v>5.56</v>
      </c>
      <c r="CL499">
        <v>1.8</v>
      </c>
      <c r="CM499" t="s">
        <v>4816</v>
      </c>
      <c r="CO499" t="str">
        <f>VLOOKUP(CM499,AutoSCAN_ORG!B513:CF3028,1,FALSE)</f>
        <v>AS00-0001486</v>
      </c>
      <c r="CP499">
        <f>VLOOKUP($CM499,AutoSCAN_ORG!$B$1:$CF$2516,2,FALSE)</f>
        <v>2860.2640000000001</v>
      </c>
      <c r="CQ499">
        <f>VLOOKUP($CM499,AutoSCAN_ORG!$B$1:$CF$2516,3,FALSE)</f>
        <v>16.501999999999999</v>
      </c>
      <c r="CR499">
        <f>VLOOKUP($CM499,AutoSCAN_ORG!$B$1:$CF$2516,4,FALSE)</f>
        <v>84.290999999999997</v>
      </c>
      <c r="CS499">
        <f>VLOOKUP($CM499,AutoSCAN_ORG!$B$1:$CF$2516,5,FALSE)</f>
        <v>6.2949999999999999</v>
      </c>
      <c r="CT499" t="str">
        <f>VLOOKUP($CM499,AutoSCAN_ORG!$B$1:$CF$2516,6,FALSE)</f>
        <v>MELO-CORR</v>
      </c>
      <c r="CU499">
        <f>VLOOKUP($CM499,AutoSCAN_ORG!$B$1:$CF$2516,7,FALSE)</f>
        <v>0</v>
      </c>
      <c r="CV499">
        <f>VLOOKUP($CM499,AutoSCAN_ORG!$B$1:$CF$2516,69,FALSE)</f>
        <v>0</v>
      </c>
      <c r="CW499">
        <f>VLOOKUP($CM499,AutoSCAN_ORG!$B$1:$CF$2516,70,FALSE)</f>
        <v>0</v>
      </c>
      <c r="CX499" t="str">
        <f>VLOOKUP($CM499,AutoSCAN_ORG!$B$1:$CF$2516,71,FALSE)</f>
        <v>Y</v>
      </c>
      <c r="CZ499" t="str">
        <f>VLOOKUP($CM499,AutoSCAN_ORG!$B$1:$CF$2516,73,FALSE)</f>
        <v>added</v>
      </c>
      <c r="DA499">
        <f>VLOOKUP($CM499,AutoSCAN_ORG!$B$1:$CF$2516,74,FALSE)</f>
        <v>0</v>
      </c>
      <c r="DB499">
        <f>VLOOKUP($CM499,AutoSCAN_ORG!$B$1:$CF$2516,75,FALSE)</f>
        <v>0</v>
      </c>
      <c r="DC499">
        <f>VLOOKUP($CM499,AutoSCAN_ORG!$B$1:$CF$2516,76,FALSE)</f>
        <v>0</v>
      </c>
      <c r="DD499">
        <f>VLOOKUP($CM499,AutoSCAN_ORG!$B$1:$CF$2516,77,FALSE)</f>
        <v>0</v>
      </c>
      <c r="DF499">
        <f>VLOOKUP($CM499,AutoSCAN_ORG!$B$1:$CF$2516,79,FALSE)</f>
        <v>9.6300000000000008</v>
      </c>
      <c r="DG499">
        <f>VLOOKUP($CM499,AutoSCAN_ORG!$B$1:$CF$2516,80,FALSE)</f>
        <v>9.6300000000000008</v>
      </c>
      <c r="DH499">
        <f>VLOOKUP($CM499,AutoSCAN_ORG!$B$1:$CF$2516,81,FALSE)</f>
        <v>3.0000000000000001E-3</v>
      </c>
      <c r="DI499">
        <f>VLOOKUP($CM499,AutoSCAN_ORG!$B$1:$CF$2516,82,FALSE)</f>
        <v>8.0000000000000002E-3</v>
      </c>
      <c r="DJ499">
        <f>VLOOKUP($CM499,AutoSCAN_ORG!$B$1:$CF$2516,83,FALSE)</f>
        <v>0.80400000000000005</v>
      </c>
    </row>
    <row r="500" spans="2:114" x14ac:dyDescent="0.35">
      <c r="B500" t="s">
        <v>4818</v>
      </c>
      <c r="C500">
        <v>514</v>
      </c>
      <c r="D500" t="s">
        <v>7778</v>
      </c>
      <c r="E500">
        <v>850</v>
      </c>
      <c r="F500">
        <v>2860.5250000000001</v>
      </c>
      <c r="G500">
        <v>10</v>
      </c>
      <c r="H500" t="s">
        <v>7782</v>
      </c>
      <c r="I500" t="s">
        <v>7773</v>
      </c>
      <c r="J500" t="s">
        <v>5753</v>
      </c>
      <c r="K500">
        <v>11</v>
      </c>
      <c r="L500">
        <v>0.59</v>
      </c>
      <c r="M500">
        <v>8</v>
      </c>
      <c r="N500">
        <v>9</v>
      </c>
      <c r="O500" t="s">
        <v>7642</v>
      </c>
      <c r="R500" t="s">
        <v>7784</v>
      </c>
      <c r="S500" t="s">
        <v>7774</v>
      </c>
      <c r="T500" t="s">
        <v>7253</v>
      </c>
      <c r="U500" t="s">
        <v>7383</v>
      </c>
      <c r="V500" t="s">
        <v>7383</v>
      </c>
      <c r="W500">
        <v>5.56</v>
      </c>
      <c r="X500" t="s">
        <v>7947</v>
      </c>
      <c r="Y500">
        <v>1.8</v>
      </c>
      <c r="Z500" t="s">
        <v>7774</v>
      </c>
      <c r="AA500" t="s">
        <v>7789</v>
      </c>
      <c r="AB500" t="s">
        <v>7774</v>
      </c>
      <c r="AF500" t="s">
        <v>5678</v>
      </c>
      <c r="AG500">
        <v>42.758901639999998</v>
      </c>
      <c r="AH500">
        <v>-82.037754390000003</v>
      </c>
      <c r="AI500">
        <v>201.5</v>
      </c>
      <c r="AJ500">
        <v>290</v>
      </c>
      <c r="AL500">
        <v>15</v>
      </c>
      <c r="AM500">
        <v>986</v>
      </c>
      <c r="AN500">
        <v>3.121</v>
      </c>
      <c r="AO500">
        <v>-396.52300000000002</v>
      </c>
      <c r="AP500">
        <v>2116</v>
      </c>
      <c r="AQ500">
        <v>2117</v>
      </c>
      <c r="AT500">
        <v>1.24</v>
      </c>
      <c r="AU500">
        <v>1.24</v>
      </c>
      <c r="AW500">
        <v>2.15</v>
      </c>
      <c r="AX500">
        <v>2.15</v>
      </c>
      <c r="BD500">
        <v>0.59</v>
      </c>
      <c r="BE500">
        <v>8</v>
      </c>
      <c r="BF500" t="s">
        <v>2003</v>
      </c>
      <c r="BG500" t="s">
        <v>4818</v>
      </c>
      <c r="BH500">
        <v>514</v>
      </c>
      <c r="BI500" t="s">
        <v>5753</v>
      </c>
      <c r="BJ500" t="s">
        <v>7773</v>
      </c>
      <c r="BK500">
        <v>514</v>
      </c>
      <c r="BL500">
        <v>3030</v>
      </c>
      <c r="BS500">
        <v>13</v>
      </c>
      <c r="BT500">
        <v>0.66</v>
      </c>
      <c r="BU500">
        <v>0.57999999999999996</v>
      </c>
      <c r="BV500">
        <v>0.57999999999999996</v>
      </c>
      <c r="BW500">
        <v>42.758901639999998</v>
      </c>
      <c r="BX500">
        <v>-82.037754390000003</v>
      </c>
      <c r="BY500">
        <v>4734563.9210000001</v>
      </c>
      <c r="BZ500">
        <v>201.46899999999999</v>
      </c>
      <c r="CA500">
        <v>273.2</v>
      </c>
      <c r="CB500" t="s">
        <v>7413</v>
      </c>
      <c r="CC500">
        <v>7</v>
      </c>
      <c r="CD500">
        <v>10</v>
      </c>
      <c r="CE500">
        <v>12</v>
      </c>
      <c r="CF500">
        <v>12</v>
      </c>
      <c r="CG500" t="s">
        <v>5677</v>
      </c>
      <c r="CH500">
        <v>414</v>
      </c>
      <c r="CI500" t="s">
        <v>3290</v>
      </c>
      <c r="CJ500" t="s">
        <v>7332</v>
      </c>
      <c r="CK500">
        <v>5.56</v>
      </c>
      <c r="CL500">
        <v>1.8</v>
      </c>
      <c r="CM500" t="s">
        <v>4818</v>
      </c>
      <c r="CO500" t="str">
        <f>VLOOKUP(CM500,AutoSCAN_ORG!B514:CF3029,1,FALSE)</f>
        <v>AS00-0001488</v>
      </c>
      <c r="CP500">
        <f>VLOOKUP($CM500,AutoSCAN_ORG!$B$1:$CF$2516,2,FALSE)</f>
        <v>2860.5219999999999</v>
      </c>
      <c r="CQ500">
        <f>VLOOKUP($CM500,AutoSCAN_ORG!$B$1:$CF$2516,3,FALSE)</f>
        <v>8.01</v>
      </c>
      <c r="CR500">
        <f>VLOOKUP($CM500,AutoSCAN_ORG!$B$1:$CF$2516,4,FALSE)</f>
        <v>81.691999999999993</v>
      </c>
      <c r="CS500">
        <f>VLOOKUP($CM500,AutoSCAN_ORG!$B$1:$CF$2516,5,FALSE)</f>
        <v>6.2949999999999999</v>
      </c>
      <c r="CT500" t="str">
        <f>VLOOKUP($CM500,AutoSCAN_ORG!$B$1:$CF$2516,6,FALSE)</f>
        <v>MELO-CORR</v>
      </c>
      <c r="CU500">
        <f>VLOOKUP($CM500,AutoSCAN_ORG!$B$1:$CF$2516,7,FALSE)</f>
        <v>0</v>
      </c>
      <c r="CV500">
        <f>VLOOKUP($CM500,AutoSCAN_ORG!$B$1:$CF$2516,69,FALSE)</f>
        <v>0</v>
      </c>
      <c r="CW500">
        <f>VLOOKUP($CM500,AutoSCAN_ORG!$B$1:$CF$2516,70,FALSE)</f>
        <v>0</v>
      </c>
      <c r="CX500" t="str">
        <f>VLOOKUP($CM500,AutoSCAN_ORG!$B$1:$CF$2516,71,FALSE)</f>
        <v>Y</v>
      </c>
      <c r="CZ500" t="str">
        <f>VLOOKUP($CM500,AutoSCAN_ORG!$B$1:$CF$2516,73,FALSE)</f>
        <v>added</v>
      </c>
      <c r="DA500">
        <f>VLOOKUP($CM500,AutoSCAN_ORG!$B$1:$CF$2516,74,FALSE)</f>
        <v>0</v>
      </c>
      <c r="DB500">
        <f>VLOOKUP($CM500,AutoSCAN_ORG!$B$1:$CF$2516,75,FALSE)</f>
        <v>0</v>
      </c>
      <c r="DC500">
        <f>VLOOKUP($CM500,AutoSCAN_ORG!$B$1:$CF$2516,76,FALSE)</f>
        <v>0</v>
      </c>
      <c r="DD500">
        <f>VLOOKUP($CM500,AutoSCAN_ORG!$B$1:$CF$2516,77,FALSE)</f>
        <v>0</v>
      </c>
      <c r="DF500">
        <f>VLOOKUP($CM500,AutoSCAN_ORG!$B$1:$CF$2516,79,FALSE)</f>
        <v>10.57</v>
      </c>
      <c r="DG500">
        <f>VLOOKUP($CM500,AutoSCAN_ORG!$B$1:$CF$2516,80,FALSE)</f>
        <v>10.57</v>
      </c>
      <c r="DH500">
        <f>VLOOKUP($CM500,AutoSCAN_ORG!$B$1:$CF$2516,81,FALSE)</f>
        <v>7.0000000000000001E-3</v>
      </c>
      <c r="DI500">
        <f>VLOOKUP($CM500,AutoSCAN_ORG!$B$1:$CF$2516,82,FALSE)</f>
        <v>1.7999999999999999E-2</v>
      </c>
      <c r="DJ500">
        <f>VLOOKUP($CM500,AutoSCAN_ORG!$B$1:$CF$2516,83,FALSE)</f>
        <v>0.746</v>
      </c>
    </row>
    <row r="501" spans="2:114" x14ac:dyDescent="0.35">
      <c r="B501" t="s">
        <v>4799</v>
      </c>
      <c r="C501">
        <v>499</v>
      </c>
      <c r="D501" t="s">
        <v>7778</v>
      </c>
      <c r="E501">
        <v>835</v>
      </c>
      <c r="F501">
        <v>2858.9079999999999</v>
      </c>
      <c r="G501">
        <v>10</v>
      </c>
      <c r="H501" t="s">
        <v>7782</v>
      </c>
      <c r="I501" t="s">
        <v>7773</v>
      </c>
      <c r="J501" t="s">
        <v>7852</v>
      </c>
      <c r="K501">
        <v>11</v>
      </c>
      <c r="L501">
        <v>0.64</v>
      </c>
      <c r="M501">
        <v>39</v>
      </c>
      <c r="N501">
        <v>29</v>
      </c>
      <c r="O501" t="s">
        <v>7649</v>
      </c>
      <c r="Q501">
        <v>35</v>
      </c>
      <c r="R501" t="s">
        <v>7784</v>
      </c>
      <c r="S501" t="s">
        <v>7774</v>
      </c>
      <c r="T501" t="s">
        <v>7253</v>
      </c>
      <c r="U501" t="s">
        <v>7383</v>
      </c>
      <c r="V501" t="s">
        <v>7383</v>
      </c>
      <c r="W501">
        <v>5.56</v>
      </c>
      <c r="X501" t="s">
        <v>7947</v>
      </c>
      <c r="Y501">
        <v>1.8</v>
      </c>
      <c r="Z501" t="s">
        <v>7774</v>
      </c>
      <c r="AA501" t="s">
        <v>7788</v>
      </c>
      <c r="AB501" t="s">
        <v>7774</v>
      </c>
      <c r="AF501" t="s">
        <v>5939</v>
      </c>
      <c r="AG501">
        <v>42.75891644</v>
      </c>
      <c r="AH501">
        <v>-82.037753719999998</v>
      </c>
      <c r="AI501">
        <v>201.5</v>
      </c>
      <c r="AJ501">
        <v>290</v>
      </c>
      <c r="AL501">
        <v>15</v>
      </c>
      <c r="AM501">
        <v>986</v>
      </c>
      <c r="AN501">
        <v>1.4890000000000001</v>
      </c>
      <c r="AO501">
        <v>-394.173</v>
      </c>
      <c r="AP501">
        <v>2082</v>
      </c>
      <c r="AQ501">
        <v>2071</v>
      </c>
      <c r="AT501">
        <v>1.21</v>
      </c>
      <c r="AU501">
        <v>1.22</v>
      </c>
      <c r="AW501">
        <v>2.1</v>
      </c>
      <c r="AX501">
        <v>2.11</v>
      </c>
      <c r="BD501">
        <v>0.43</v>
      </c>
      <c r="BE501">
        <v>39</v>
      </c>
      <c r="BF501" t="s">
        <v>8715</v>
      </c>
      <c r="BG501" t="s">
        <v>4799</v>
      </c>
      <c r="BH501">
        <v>499</v>
      </c>
      <c r="BI501" t="s">
        <v>7852</v>
      </c>
      <c r="BJ501" t="s">
        <v>7773</v>
      </c>
      <c r="BK501">
        <v>499</v>
      </c>
      <c r="BL501">
        <v>3030</v>
      </c>
      <c r="BM501">
        <v>835</v>
      </c>
      <c r="BN501">
        <v>35</v>
      </c>
      <c r="BO501" t="s">
        <v>8660</v>
      </c>
      <c r="BS501">
        <v>13</v>
      </c>
      <c r="BT501">
        <v>0.67</v>
      </c>
      <c r="BU501">
        <v>0.6</v>
      </c>
      <c r="BV501">
        <v>0.59</v>
      </c>
      <c r="BW501">
        <v>42.75891644</v>
      </c>
      <c r="BX501">
        <v>-82.037753719999998</v>
      </c>
      <c r="BY501">
        <v>4734565.5630000001</v>
      </c>
      <c r="BZ501">
        <v>201.46</v>
      </c>
      <c r="CA501">
        <v>266.10000000000002</v>
      </c>
      <c r="CB501" t="s">
        <v>7476</v>
      </c>
      <c r="CC501">
        <v>7</v>
      </c>
      <c r="CD501">
        <v>10</v>
      </c>
      <c r="CE501">
        <v>11</v>
      </c>
      <c r="CF501">
        <v>11</v>
      </c>
      <c r="CG501" t="s">
        <v>5677</v>
      </c>
      <c r="CH501">
        <v>414</v>
      </c>
      <c r="CI501" t="s">
        <v>5823</v>
      </c>
      <c r="CJ501" t="s">
        <v>8661</v>
      </c>
      <c r="CK501">
        <v>5.56</v>
      </c>
      <c r="CM501" t="s">
        <v>4799</v>
      </c>
      <c r="CO501" t="str">
        <f>VLOOKUP(CM501,AutoSCAN_ORG!B499:CF3014,1,FALSE)</f>
        <v>AS00-0001469</v>
      </c>
      <c r="CP501">
        <f>VLOOKUP($CM501,AutoSCAN_ORG!$B$1:$CF$2516,2,FALSE)</f>
        <v>2858.8890000000001</v>
      </c>
      <c r="CQ501">
        <f>VLOOKUP($CM501,AutoSCAN_ORG!$B$1:$CF$2516,3,FALSE)</f>
        <v>8.8919999999999995</v>
      </c>
      <c r="CR501">
        <f>VLOOKUP($CM501,AutoSCAN_ORG!$B$1:$CF$2516,4,FALSE)</f>
        <v>86.352000000000004</v>
      </c>
      <c r="CS501">
        <f>VLOOKUP($CM501,AutoSCAN_ORG!$B$1:$CF$2516,5,FALSE)</f>
        <v>6.2949999999999999</v>
      </c>
      <c r="CT501" t="str">
        <f>VLOOKUP($CM501,AutoSCAN_ORG!$B$1:$CF$2516,6,FALSE)</f>
        <v>MELO-CORR</v>
      </c>
      <c r="CU501">
        <f>VLOOKUP($CM501,AutoSCAN_ORG!$B$1:$CF$2516,7,FALSE)</f>
        <v>0</v>
      </c>
      <c r="CV501">
        <f>VLOOKUP($CM501,AutoSCAN_ORG!$B$1:$CF$2516,69,FALSE)</f>
        <v>0</v>
      </c>
      <c r="CW501">
        <f>VLOOKUP($CM501,AutoSCAN_ORG!$B$1:$CF$2516,70,FALSE)</f>
        <v>0</v>
      </c>
      <c r="CX501" t="str">
        <f>VLOOKUP($CM501,AutoSCAN_ORG!$B$1:$CF$2516,71,FALSE)</f>
        <v>Y</v>
      </c>
      <c r="CY501">
        <f>VLOOKUP($CM501,AutoSCAN_ORG!$B$1:$CF$2516,72,FALSE)</f>
        <v>0</v>
      </c>
      <c r="CZ501" t="str">
        <f>VLOOKUP($CM501,AutoSCAN_ORG!$B$1:$CF$2516,73,FALSE)</f>
        <v>added</v>
      </c>
      <c r="DA501">
        <f>VLOOKUP($CM501,AutoSCAN_ORG!$B$1:$CF$2516,74,FALSE)</f>
        <v>0</v>
      </c>
      <c r="DB501">
        <f>VLOOKUP($CM501,AutoSCAN_ORG!$B$1:$CF$2516,75,FALSE)</f>
        <v>0</v>
      </c>
      <c r="DC501">
        <f>VLOOKUP($CM501,AutoSCAN_ORG!$B$1:$CF$2516,76,FALSE)</f>
        <v>0</v>
      </c>
      <c r="DD501">
        <f>VLOOKUP($CM501,AutoSCAN_ORG!$B$1:$CF$2516,77,FALSE)</f>
        <v>0</v>
      </c>
      <c r="DE501">
        <f>VLOOKUP($CM501,AutoSCAN_ORG!$B$1:$CF$2516,78,FALSE)</f>
        <v>0</v>
      </c>
      <c r="DF501">
        <f>VLOOKUP($CM501,AutoSCAN_ORG!$B$1:$CF$2516,79,FALSE)</f>
        <v>11.45</v>
      </c>
      <c r="DG501">
        <f>VLOOKUP($CM501,AutoSCAN_ORG!$B$1:$CF$2516,80,FALSE)</f>
        <v>11.45</v>
      </c>
      <c r="DH501">
        <f>VLOOKUP($CM501,AutoSCAN_ORG!$B$1:$CF$2516,81,FALSE)</f>
        <v>8.9999999999999993E-3</v>
      </c>
      <c r="DI501">
        <f>VLOOKUP($CM501,AutoSCAN_ORG!$B$1:$CF$2516,82,FALSE)</f>
        <v>0.02</v>
      </c>
      <c r="DJ501">
        <f>VLOOKUP($CM501,AutoSCAN_ORG!$B$1:$CF$2516,83,FALSE)</f>
        <v>0.79500000000000004</v>
      </c>
    </row>
    <row r="502" spans="2:114" x14ac:dyDescent="0.35">
      <c r="B502" t="s">
        <v>4819</v>
      </c>
      <c r="C502">
        <v>515</v>
      </c>
      <c r="D502" t="s">
        <v>7778</v>
      </c>
      <c r="E502">
        <v>851</v>
      </c>
      <c r="F502">
        <v>2860.6039999999998</v>
      </c>
      <c r="G502">
        <v>10</v>
      </c>
      <c r="H502" t="s">
        <v>7782</v>
      </c>
      <c r="I502" t="s">
        <v>7773</v>
      </c>
      <c r="J502" t="s">
        <v>5753</v>
      </c>
      <c r="K502">
        <v>10</v>
      </c>
      <c r="L502">
        <v>0.55000000000000004</v>
      </c>
      <c r="M502">
        <v>6</v>
      </c>
      <c r="N502">
        <v>7</v>
      </c>
      <c r="O502" t="s">
        <v>7474</v>
      </c>
      <c r="R502" t="s">
        <v>7784</v>
      </c>
      <c r="S502" t="s">
        <v>7774</v>
      </c>
      <c r="T502" t="s">
        <v>7253</v>
      </c>
      <c r="U502" t="s">
        <v>7383</v>
      </c>
      <c r="V502" t="s">
        <v>7383</v>
      </c>
      <c r="W502">
        <v>5.56</v>
      </c>
      <c r="X502" t="s">
        <v>7947</v>
      </c>
      <c r="Y502">
        <v>1.8</v>
      </c>
      <c r="Z502" t="s">
        <v>7774</v>
      </c>
      <c r="AA502" t="s">
        <v>7789</v>
      </c>
      <c r="AB502" t="s">
        <v>7774</v>
      </c>
      <c r="AF502" t="s">
        <v>5859</v>
      </c>
      <c r="AG502">
        <v>42.758900910000001</v>
      </c>
      <c r="AH502">
        <v>-82.037754419999999</v>
      </c>
      <c r="AI502">
        <v>201.5</v>
      </c>
      <c r="AJ502">
        <v>290</v>
      </c>
      <c r="AL502">
        <v>15</v>
      </c>
      <c r="AM502">
        <v>986</v>
      </c>
      <c r="AN502">
        <v>3.202</v>
      </c>
      <c r="AO502">
        <v>-403.90499999999997</v>
      </c>
      <c r="AP502">
        <v>2118</v>
      </c>
      <c r="AQ502">
        <v>2118</v>
      </c>
      <c r="AT502">
        <v>1.24</v>
      </c>
      <c r="AU502">
        <v>1.24</v>
      </c>
      <c r="AW502">
        <v>2.15</v>
      </c>
      <c r="AX502">
        <v>2.15</v>
      </c>
      <c r="BD502">
        <v>0.55000000000000004</v>
      </c>
      <c r="BE502">
        <v>6</v>
      </c>
      <c r="BF502" t="s">
        <v>2004</v>
      </c>
      <c r="BG502" t="s">
        <v>4819</v>
      </c>
      <c r="BH502">
        <v>515</v>
      </c>
      <c r="BI502" t="s">
        <v>5753</v>
      </c>
      <c r="BJ502" t="s">
        <v>7773</v>
      </c>
      <c r="BK502">
        <v>515</v>
      </c>
      <c r="BL502">
        <v>3030</v>
      </c>
      <c r="BU502">
        <v>0.57999999999999996</v>
      </c>
      <c r="BV502">
        <v>0.57999999999999996</v>
      </c>
      <c r="BW502">
        <v>42.758900910000001</v>
      </c>
      <c r="BX502">
        <v>-82.037754419999999</v>
      </c>
      <c r="BY502">
        <v>4734563.84</v>
      </c>
      <c r="BZ502">
        <v>201.46899999999999</v>
      </c>
      <c r="CA502">
        <v>271.3</v>
      </c>
      <c r="CB502" t="s">
        <v>7644</v>
      </c>
      <c r="CC502">
        <v>7</v>
      </c>
      <c r="CE502">
        <v>12</v>
      </c>
      <c r="CF502">
        <v>12</v>
      </c>
      <c r="CG502" t="s">
        <v>5677</v>
      </c>
      <c r="CH502">
        <v>414</v>
      </c>
      <c r="CI502" t="s">
        <v>3290</v>
      </c>
      <c r="CJ502" t="s">
        <v>7332</v>
      </c>
      <c r="CK502">
        <v>5.56</v>
      </c>
      <c r="CL502">
        <v>1.8</v>
      </c>
      <c r="CM502" t="s">
        <v>4819</v>
      </c>
      <c r="CO502" t="str">
        <f>VLOOKUP(CM502,AutoSCAN_ORG!B515:CF3030,1,FALSE)</f>
        <v>AS00-0001489</v>
      </c>
      <c r="CP502">
        <f>VLOOKUP($CM502,AutoSCAN_ORG!$B$1:$CF$2516,2,FALSE)</f>
        <v>2860.6019999999999</v>
      </c>
      <c r="CQ502">
        <f>VLOOKUP($CM502,AutoSCAN_ORG!$B$1:$CF$2516,3,FALSE)</f>
        <v>8.0220000000000002</v>
      </c>
      <c r="CR502">
        <f>VLOOKUP($CM502,AutoSCAN_ORG!$B$1:$CF$2516,4,FALSE)</f>
        <v>84.171999999999997</v>
      </c>
      <c r="CS502">
        <f>VLOOKUP($CM502,AutoSCAN_ORG!$B$1:$CF$2516,5,FALSE)</f>
        <v>6.2949999999999999</v>
      </c>
      <c r="CT502" t="str">
        <f>VLOOKUP($CM502,AutoSCAN_ORG!$B$1:$CF$2516,6,FALSE)</f>
        <v>MELO-CORR</v>
      </c>
      <c r="CU502">
        <f>VLOOKUP($CM502,AutoSCAN_ORG!$B$1:$CF$2516,7,FALSE)</f>
        <v>0</v>
      </c>
      <c r="CV502">
        <f>VLOOKUP($CM502,AutoSCAN_ORG!$B$1:$CF$2516,69,FALSE)</f>
        <v>0</v>
      </c>
      <c r="CW502">
        <f>VLOOKUP($CM502,AutoSCAN_ORG!$B$1:$CF$2516,70,FALSE)</f>
        <v>0</v>
      </c>
      <c r="CX502" t="str">
        <f>VLOOKUP($CM502,AutoSCAN_ORG!$B$1:$CF$2516,71,FALSE)</f>
        <v>Y</v>
      </c>
      <c r="CZ502" t="str">
        <f>VLOOKUP($CM502,AutoSCAN_ORG!$B$1:$CF$2516,73,FALSE)</f>
        <v>added</v>
      </c>
      <c r="DA502">
        <f>VLOOKUP($CM502,AutoSCAN_ORG!$B$1:$CF$2516,74,FALSE)</f>
        <v>0</v>
      </c>
      <c r="DB502">
        <f>VLOOKUP($CM502,AutoSCAN_ORG!$B$1:$CF$2516,75,FALSE)</f>
        <v>0</v>
      </c>
      <c r="DC502">
        <f>VLOOKUP($CM502,AutoSCAN_ORG!$B$1:$CF$2516,76,FALSE)</f>
        <v>0</v>
      </c>
      <c r="DD502">
        <f>VLOOKUP($CM502,AutoSCAN_ORG!$B$1:$CF$2516,77,FALSE)</f>
        <v>0</v>
      </c>
      <c r="DF502">
        <f>VLOOKUP($CM502,AutoSCAN_ORG!$B$1:$CF$2516,79,FALSE)</f>
        <v>9.9</v>
      </c>
      <c r="DG502">
        <f>VLOOKUP($CM502,AutoSCAN_ORG!$B$1:$CF$2516,80,FALSE)</f>
        <v>9.9</v>
      </c>
      <c r="DH502">
        <f>VLOOKUP($CM502,AutoSCAN_ORG!$B$1:$CF$2516,81,FALSE)</f>
        <v>7.0000000000000001E-3</v>
      </c>
      <c r="DI502">
        <f>VLOOKUP($CM502,AutoSCAN_ORG!$B$1:$CF$2516,82,FALSE)</f>
        <v>1.6E-2</v>
      </c>
      <c r="DJ502">
        <f>VLOOKUP($CM502,AutoSCAN_ORG!$B$1:$CF$2516,83,FALSE)</f>
        <v>0.70799999999999996</v>
      </c>
    </row>
    <row r="503" spans="2:114" x14ac:dyDescent="0.35">
      <c r="B503" t="s">
        <v>4820</v>
      </c>
      <c r="C503">
        <v>516</v>
      </c>
      <c r="D503" t="s">
        <v>7778</v>
      </c>
      <c r="E503">
        <v>852</v>
      </c>
      <c r="F503">
        <v>2860.674</v>
      </c>
      <c r="G503">
        <v>10</v>
      </c>
      <c r="H503" t="s">
        <v>7782</v>
      </c>
      <c r="I503" t="s">
        <v>7773</v>
      </c>
      <c r="J503" t="s">
        <v>5753</v>
      </c>
      <c r="K503">
        <v>10</v>
      </c>
      <c r="L503">
        <v>0.54</v>
      </c>
      <c r="M503">
        <v>8</v>
      </c>
      <c r="N503">
        <v>10</v>
      </c>
      <c r="O503" t="s">
        <v>7474</v>
      </c>
      <c r="R503" t="s">
        <v>7784</v>
      </c>
      <c r="S503" t="s">
        <v>7774</v>
      </c>
      <c r="T503" t="s">
        <v>7253</v>
      </c>
      <c r="U503" t="s">
        <v>7383</v>
      </c>
      <c r="V503" t="s">
        <v>7383</v>
      </c>
      <c r="W503">
        <v>5.56</v>
      </c>
      <c r="X503" t="s">
        <v>7947</v>
      </c>
      <c r="Y503">
        <v>1.8</v>
      </c>
      <c r="Z503" t="s">
        <v>7774</v>
      </c>
      <c r="AA503" t="s">
        <v>7789</v>
      </c>
      <c r="AB503" t="s">
        <v>7774</v>
      </c>
      <c r="AF503" t="s">
        <v>5859</v>
      </c>
      <c r="AG503">
        <v>42.758900279999999</v>
      </c>
      <c r="AH503">
        <v>-82.037754449999994</v>
      </c>
      <c r="AI503">
        <v>201.5</v>
      </c>
      <c r="AJ503">
        <v>290</v>
      </c>
      <c r="AL503">
        <v>15</v>
      </c>
      <c r="AM503">
        <v>986</v>
      </c>
      <c r="AN503">
        <v>3.2709999999999999</v>
      </c>
      <c r="AO503">
        <v>-402.20800000000003</v>
      </c>
      <c r="AP503">
        <v>2117</v>
      </c>
      <c r="AQ503">
        <v>2117</v>
      </c>
      <c r="AT503">
        <v>1.24</v>
      </c>
      <c r="AU503">
        <v>1.24</v>
      </c>
      <c r="AW503">
        <v>2.15</v>
      </c>
      <c r="AX503">
        <v>2.15</v>
      </c>
      <c r="BD503">
        <v>0.54</v>
      </c>
      <c r="BE503">
        <v>8</v>
      </c>
      <c r="BF503" t="s">
        <v>2005</v>
      </c>
      <c r="BG503" t="s">
        <v>4820</v>
      </c>
      <c r="BH503">
        <v>516</v>
      </c>
      <c r="BI503" t="s">
        <v>5753</v>
      </c>
      <c r="BJ503" t="s">
        <v>7773</v>
      </c>
      <c r="BK503">
        <v>516</v>
      </c>
      <c r="BL503">
        <v>3030</v>
      </c>
      <c r="BU503">
        <v>0.57999999999999996</v>
      </c>
      <c r="BV503">
        <v>0.57999999999999996</v>
      </c>
      <c r="BW503">
        <v>42.758900279999999</v>
      </c>
      <c r="BX503">
        <v>-82.037754449999994</v>
      </c>
      <c r="BY503">
        <v>4734563.7699999996</v>
      </c>
      <c r="BZ503">
        <v>201.46899999999999</v>
      </c>
      <c r="CA503">
        <v>270.60000000000002</v>
      </c>
      <c r="CB503" t="s">
        <v>7643</v>
      </c>
      <c r="CC503">
        <v>7</v>
      </c>
      <c r="CE503">
        <v>12</v>
      </c>
      <c r="CF503">
        <v>12</v>
      </c>
      <c r="CG503" t="s">
        <v>5677</v>
      </c>
      <c r="CH503">
        <v>414</v>
      </c>
      <c r="CI503" t="s">
        <v>3290</v>
      </c>
      <c r="CJ503" t="s">
        <v>7332</v>
      </c>
      <c r="CK503">
        <v>5.56</v>
      </c>
      <c r="CL503">
        <v>1.8</v>
      </c>
      <c r="CM503" t="s">
        <v>4820</v>
      </c>
      <c r="CO503" t="str">
        <f>VLOOKUP(CM503,AutoSCAN_ORG!B516:CF3031,1,FALSE)</f>
        <v>AS00-0001490</v>
      </c>
      <c r="CP503">
        <f>VLOOKUP($CM503,AutoSCAN_ORG!$B$1:$CF$2516,2,FALSE)</f>
        <v>2860.6729999999998</v>
      </c>
      <c r="CQ503">
        <f>VLOOKUP($CM503,AutoSCAN_ORG!$B$1:$CF$2516,3,FALSE)</f>
        <v>8.3439999999999994</v>
      </c>
      <c r="CR503">
        <f>VLOOKUP($CM503,AutoSCAN_ORG!$B$1:$CF$2516,4,FALSE)</f>
        <v>84.171999999999997</v>
      </c>
      <c r="CS503">
        <f>VLOOKUP($CM503,AutoSCAN_ORG!$B$1:$CF$2516,5,FALSE)</f>
        <v>6.2949999999999999</v>
      </c>
      <c r="CT503" t="str">
        <f>VLOOKUP($CM503,AutoSCAN_ORG!$B$1:$CF$2516,6,FALSE)</f>
        <v>MELO-CORR</v>
      </c>
      <c r="CU503">
        <f>VLOOKUP($CM503,AutoSCAN_ORG!$B$1:$CF$2516,7,FALSE)</f>
        <v>0</v>
      </c>
      <c r="CV503">
        <f>VLOOKUP($CM503,AutoSCAN_ORG!$B$1:$CF$2516,69,FALSE)</f>
        <v>0</v>
      </c>
      <c r="CW503">
        <f>VLOOKUP($CM503,AutoSCAN_ORG!$B$1:$CF$2516,70,FALSE)</f>
        <v>0</v>
      </c>
      <c r="CX503" t="str">
        <f>VLOOKUP($CM503,AutoSCAN_ORG!$B$1:$CF$2516,71,FALSE)</f>
        <v>Y</v>
      </c>
      <c r="CZ503" t="str">
        <f>VLOOKUP($CM503,AutoSCAN_ORG!$B$1:$CF$2516,73,FALSE)</f>
        <v>added</v>
      </c>
      <c r="DA503">
        <f>VLOOKUP($CM503,AutoSCAN_ORG!$B$1:$CF$2516,74,FALSE)</f>
        <v>0</v>
      </c>
      <c r="DB503">
        <f>VLOOKUP($CM503,AutoSCAN_ORG!$B$1:$CF$2516,75,FALSE)</f>
        <v>0</v>
      </c>
      <c r="DC503">
        <f>VLOOKUP($CM503,AutoSCAN_ORG!$B$1:$CF$2516,76,FALSE)</f>
        <v>0</v>
      </c>
      <c r="DD503">
        <f>VLOOKUP($CM503,AutoSCAN_ORG!$B$1:$CF$2516,77,FALSE)</f>
        <v>0</v>
      </c>
      <c r="DF503">
        <f>VLOOKUP($CM503,AutoSCAN_ORG!$B$1:$CF$2516,79,FALSE)</f>
        <v>9.74</v>
      </c>
      <c r="DG503">
        <f>VLOOKUP($CM503,AutoSCAN_ORG!$B$1:$CF$2516,80,FALSE)</f>
        <v>9.74</v>
      </c>
      <c r="DH503">
        <f>VLOOKUP($CM503,AutoSCAN_ORG!$B$1:$CF$2516,81,FALSE)</f>
        <v>7.0000000000000001E-3</v>
      </c>
      <c r="DI503">
        <f>VLOOKUP($CM503,AutoSCAN_ORG!$B$1:$CF$2516,82,FALSE)</f>
        <v>1.7000000000000001E-2</v>
      </c>
      <c r="DJ503">
        <f>VLOOKUP($CM503,AutoSCAN_ORG!$B$1:$CF$2516,83,FALSE)</f>
        <v>0.71799999999999997</v>
      </c>
    </row>
    <row r="504" spans="2:114" x14ac:dyDescent="0.35">
      <c r="B504" t="s">
        <v>4821</v>
      </c>
      <c r="C504">
        <v>517</v>
      </c>
      <c r="D504" t="s">
        <v>7778</v>
      </c>
      <c r="E504">
        <v>853</v>
      </c>
      <c r="F504">
        <v>2860.8130000000001</v>
      </c>
      <c r="G504">
        <v>10</v>
      </c>
      <c r="H504" t="s">
        <v>7782</v>
      </c>
      <c r="I504" t="s">
        <v>7773</v>
      </c>
      <c r="J504" t="s">
        <v>5753</v>
      </c>
      <c r="K504">
        <v>10</v>
      </c>
      <c r="L504">
        <v>0.56999999999999995</v>
      </c>
      <c r="M504">
        <v>8</v>
      </c>
      <c r="N504">
        <v>7</v>
      </c>
      <c r="O504" t="s">
        <v>7474</v>
      </c>
      <c r="Q504">
        <v>38</v>
      </c>
      <c r="R504" t="s">
        <v>7784</v>
      </c>
      <c r="S504" t="s">
        <v>7774</v>
      </c>
      <c r="T504" t="s">
        <v>7253</v>
      </c>
      <c r="U504" t="s">
        <v>7383</v>
      </c>
      <c r="V504" t="s">
        <v>7383</v>
      </c>
      <c r="W504">
        <v>5.56</v>
      </c>
      <c r="X504" t="s">
        <v>7947</v>
      </c>
      <c r="Y504">
        <v>1.8</v>
      </c>
      <c r="Z504" t="s">
        <v>7774</v>
      </c>
      <c r="AA504" t="s">
        <v>7789</v>
      </c>
      <c r="AB504" t="s">
        <v>7774</v>
      </c>
      <c r="AF504" t="s">
        <v>5678</v>
      </c>
      <c r="AG504">
        <v>42.758899020000001</v>
      </c>
      <c r="AH504">
        <v>-82.037754509999999</v>
      </c>
      <c r="AI504">
        <v>201.5</v>
      </c>
      <c r="AJ504">
        <v>290</v>
      </c>
      <c r="AL504">
        <v>15</v>
      </c>
      <c r="AM504">
        <v>986</v>
      </c>
      <c r="AN504">
        <v>3.41</v>
      </c>
      <c r="AO504">
        <v>-403.88099999999997</v>
      </c>
      <c r="AP504">
        <v>2117</v>
      </c>
      <c r="AQ504">
        <v>2117</v>
      </c>
      <c r="AT504">
        <v>1.24</v>
      </c>
      <c r="AU504">
        <v>1.24</v>
      </c>
      <c r="AW504">
        <v>2.15</v>
      </c>
      <c r="AX504">
        <v>2.15</v>
      </c>
      <c r="BD504">
        <v>0.56999999999999995</v>
      </c>
      <c r="BE504">
        <v>8</v>
      </c>
      <c r="BF504" t="s">
        <v>2006</v>
      </c>
      <c r="BG504" t="s">
        <v>4821</v>
      </c>
      <c r="BH504">
        <v>517</v>
      </c>
      <c r="BI504" t="s">
        <v>5753</v>
      </c>
      <c r="BJ504" t="s">
        <v>7773</v>
      </c>
      <c r="BK504">
        <v>517</v>
      </c>
      <c r="BL504">
        <v>3030</v>
      </c>
      <c r="BM504">
        <v>854</v>
      </c>
      <c r="BN504">
        <v>38</v>
      </c>
      <c r="BS504">
        <v>13</v>
      </c>
      <c r="BT504">
        <v>0.66</v>
      </c>
      <c r="BU504">
        <v>0.57999999999999996</v>
      </c>
      <c r="BV504">
        <v>0.57999999999999996</v>
      </c>
      <c r="BW504">
        <v>42.758899020000001</v>
      </c>
      <c r="BX504">
        <v>-82.037754509999999</v>
      </c>
      <c r="BY504">
        <v>4734563.63</v>
      </c>
      <c r="BZ504">
        <v>201.47</v>
      </c>
      <c r="CA504">
        <v>271.3</v>
      </c>
      <c r="CB504" t="s">
        <v>7644</v>
      </c>
      <c r="CC504">
        <v>7</v>
      </c>
      <c r="CD504">
        <v>10</v>
      </c>
      <c r="CE504">
        <v>12</v>
      </c>
      <c r="CF504">
        <v>12</v>
      </c>
      <c r="CG504" t="s">
        <v>5677</v>
      </c>
      <c r="CH504">
        <v>414</v>
      </c>
      <c r="CI504" t="s">
        <v>3290</v>
      </c>
      <c r="CJ504" t="s">
        <v>7332</v>
      </c>
      <c r="CK504">
        <v>5.56</v>
      </c>
      <c r="CL504">
        <v>1.8</v>
      </c>
      <c r="CM504" t="s">
        <v>4821</v>
      </c>
      <c r="CO504" t="str">
        <f>VLOOKUP(CM504,AutoSCAN_ORG!B517:CF3032,1,FALSE)</f>
        <v>AS00-0001491</v>
      </c>
      <c r="CP504">
        <f>VLOOKUP($CM504,AutoSCAN_ORG!$B$1:$CF$2516,2,FALSE)</f>
        <v>2860.8090000000002</v>
      </c>
      <c r="CQ504">
        <f>VLOOKUP($CM504,AutoSCAN_ORG!$B$1:$CF$2516,3,FALSE)</f>
        <v>8.0129999999999999</v>
      </c>
      <c r="CR504">
        <f>VLOOKUP($CM504,AutoSCAN_ORG!$B$1:$CF$2516,4,FALSE)</f>
        <v>84.182000000000002</v>
      </c>
      <c r="CS504">
        <f>VLOOKUP($CM504,AutoSCAN_ORG!$B$1:$CF$2516,5,FALSE)</f>
        <v>6.2949999999999999</v>
      </c>
      <c r="CT504" t="str">
        <f>VLOOKUP($CM504,AutoSCAN_ORG!$B$1:$CF$2516,6,FALSE)</f>
        <v>MELO-CORR</v>
      </c>
      <c r="CU504">
        <f>VLOOKUP($CM504,AutoSCAN_ORG!$B$1:$CF$2516,7,FALSE)</f>
        <v>0</v>
      </c>
      <c r="CV504">
        <f>VLOOKUP($CM504,AutoSCAN_ORG!$B$1:$CF$2516,69,FALSE)</f>
        <v>0</v>
      </c>
      <c r="CW504">
        <f>VLOOKUP($CM504,AutoSCAN_ORG!$B$1:$CF$2516,70,FALSE)</f>
        <v>0</v>
      </c>
      <c r="CX504" t="str">
        <f>VLOOKUP($CM504,AutoSCAN_ORG!$B$1:$CF$2516,71,FALSE)</f>
        <v>Y</v>
      </c>
      <c r="CZ504" t="str">
        <f>VLOOKUP($CM504,AutoSCAN_ORG!$B$1:$CF$2516,73,FALSE)</f>
        <v>added</v>
      </c>
      <c r="DA504">
        <f>VLOOKUP($CM504,AutoSCAN_ORG!$B$1:$CF$2516,74,FALSE)</f>
        <v>0</v>
      </c>
      <c r="DB504">
        <f>VLOOKUP($CM504,AutoSCAN_ORG!$B$1:$CF$2516,75,FALSE)</f>
        <v>0</v>
      </c>
      <c r="DC504">
        <f>VLOOKUP($CM504,AutoSCAN_ORG!$B$1:$CF$2516,76,FALSE)</f>
        <v>0</v>
      </c>
      <c r="DD504">
        <f>VLOOKUP($CM504,AutoSCAN_ORG!$B$1:$CF$2516,77,FALSE)</f>
        <v>0</v>
      </c>
      <c r="DF504">
        <f>VLOOKUP($CM504,AutoSCAN_ORG!$B$1:$CF$2516,79,FALSE)</f>
        <v>10.17</v>
      </c>
      <c r="DG504">
        <f>VLOOKUP($CM504,AutoSCAN_ORG!$B$1:$CF$2516,80,FALSE)</f>
        <v>10.17</v>
      </c>
      <c r="DH504">
        <f>VLOOKUP($CM504,AutoSCAN_ORG!$B$1:$CF$2516,81,FALSE)</f>
        <v>1.2999999999999999E-2</v>
      </c>
      <c r="DI504">
        <f>VLOOKUP($CM504,AutoSCAN_ORG!$B$1:$CF$2516,82,FALSE)</f>
        <v>3.3000000000000002E-2</v>
      </c>
      <c r="DJ504">
        <f>VLOOKUP($CM504,AutoSCAN_ORG!$B$1:$CF$2516,83,FALSE)</f>
        <v>0.69399999999999995</v>
      </c>
    </row>
    <row r="505" spans="2:114" x14ac:dyDescent="0.35">
      <c r="B505" t="s">
        <v>4822</v>
      </c>
      <c r="C505">
        <v>519</v>
      </c>
      <c r="D505" t="s">
        <v>7778</v>
      </c>
      <c r="E505">
        <v>855</v>
      </c>
      <c r="F505">
        <v>2860.8310000000001</v>
      </c>
      <c r="G505">
        <v>10</v>
      </c>
      <c r="H505" t="s">
        <v>7782</v>
      </c>
      <c r="I505" t="s">
        <v>7773</v>
      </c>
      <c r="J505" t="s">
        <v>5753</v>
      </c>
      <c r="K505">
        <v>11</v>
      </c>
      <c r="L505">
        <v>0.61</v>
      </c>
      <c r="M505">
        <v>6</v>
      </c>
      <c r="N505">
        <v>6</v>
      </c>
      <c r="O505" t="s">
        <v>7650</v>
      </c>
      <c r="Q505">
        <v>38</v>
      </c>
      <c r="R505" t="s">
        <v>7784</v>
      </c>
      <c r="S505" t="s">
        <v>7774</v>
      </c>
      <c r="T505" t="s">
        <v>7253</v>
      </c>
      <c r="U505" t="s">
        <v>7383</v>
      </c>
      <c r="V505" t="s">
        <v>7383</v>
      </c>
      <c r="W505">
        <v>5.56</v>
      </c>
      <c r="X505" t="s">
        <v>7947</v>
      </c>
      <c r="Y505">
        <v>1.8</v>
      </c>
      <c r="Z505" t="s">
        <v>7774</v>
      </c>
      <c r="AA505" t="s">
        <v>7789</v>
      </c>
      <c r="AB505" t="s">
        <v>7774</v>
      </c>
      <c r="AF505" t="s">
        <v>5678</v>
      </c>
      <c r="AG505">
        <v>42.758898850000001</v>
      </c>
      <c r="AH505">
        <v>-82.037754519999993</v>
      </c>
      <c r="AI505">
        <v>201.5</v>
      </c>
      <c r="AJ505">
        <v>290</v>
      </c>
      <c r="AL505">
        <v>15</v>
      </c>
      <c r="AM505">
        <v>986</v>
      </c>
      <c r="AN505">
        <v>3.4289999999999998</v>
      </c>
      <c r="AO505">
        <v>-402.38</v>
      </c>
      <c r="AP505">
        <v>2118</v>
      </c>
      <c r="AQ505">
        <v>2118</v>
      </c>
      <c r="AT505">
        <v>1.24</v>
      </c>
      <c r="AU505">
        <v>1.24</v>
      </c>
      <c r="AW505">
        <v>2.15</v>
      </c>
      <c r="AX505">
        <v>2.15</v>
      </c>
      <c r="BD505">
        <v>0.61</v>
      </c>
      <c r="BE505">
        <v>6</v>
      </c>
      <c r="BF505" t="s">
        <v>2007</v>
      </c>
      <c r="BG505" t="s">
        <v>4822</v>
      </c>
      <c r="BH505">
        <v>519</v>
      </c>
      <c r="BI505" t="s">
        <v>5753</v>
      </c>
      <c r="BJ505" t="s">
        <v>7773</v>
      </c>
      <c r="BK505">
        <v>519</v>
      </c>
      <c r="BL505">
        <v>3030</v>
      </c>
      <c r="BM505">
        <v>854</v>
      </c>
      <c r="BN505">
        <v>38</v>
      </c>
      <c r="BS505">
        <v>13</v>
      </c>
      <c r="BT505">
        <v>0.65</v>
      </c>
      <c r="BU505">
        <v>0.57999999999999996</v>
      </c>
      <c r="BV505">
        <v>0.57999999999999996</v>
      </c>
      <c r="BW505">
        <v>42.758898850000001</v>
      </c>
      <c r="BX505">
        <v>-82.037754519999993</v>
      </c>
      <c r="BY505">
        <v>4734563.6109999996</v>
      </c>
      <c r="BZ505">
        <v>201.47</v>
      </c>
      <c r="CA505">
        <v>272.3</v>
      </c>
      <c r="CB505" t="s">
        <v>7474</v>
      </c>
      <c r="CC505">
        <v>7</v>
      </c>
      <c r="CD505">
        <v>10</v>
      </c>
      <c r="CE505">
        <v>12</v>
      </c>
      <c r="CF505">
        <v>12</v>
      </c>
      <c r="CG505" t="s">
        <v>5677</v>
      </c>
      <c r="CH505">
        <v>414</v>
      </c>
      <c r="CI505" t="s">
        <v>3290</v>
      </c>
      <c r="CJ505" t="s">
        <v>7332</v>
      </c>
      <c r="CK505">
        <v>5.56</v>
      </c>
      <c r="CL505">
        <v>1.8</v>
      </c>
      <c r="CM505" t="s">
        <v>4822</v>
      </c>
      <c r="CO505" t="str">
        <f>VLOOKUP(CM505,AutoSCAN_ORG!B519:CF3034,1,FALSE)</f>
        <v>AS00-0001492</v>
      </c>
      <c r="CP505">
        <f>VLOOKUP($CM505,AutoSCAN_ORG!$B$1:$CF$2516,2,FALSE)</f>
        <v>2860.828</v>
      </c>
      <c r="CQ505">
        <f>VLOOKUP($CM505,AutoSCAN_ORG!$B$1:$CF$2516,3,FALSE)</f>
        <v>9.3859999999999992</v>
      </c>
      <c r="CR505">
        <f>VLOOKUP($CM505,AutoSCAN_ORG!$B$1:$CF$2516,4,FALSE)</f>
        <v>84.182000000000002</v>
      </c>
      <c r="CS505">
        <f>VLOOKUP($CM505,AutoSCAN_ORG!$B$1:$CF$2516,5,FALSE)</f>
        <v>6.2949999999999999</v>
      </c>
      <c r="CT505" t="str">
        <f>VLOOKUP($CM505,AutoSCAN_ORG!$B$1:$CF$2516,6,FALSE)</f>
        <v>MELO-CORR</v>
      </c>
      <c r="CU505">
        <f>VLOOKUP($CM505,AutoSCAN_ORG!$B$1:$CF$2516,7,FALSE)</f>
        <v>0</v>
      </c>
      <c r="CV505">
        <f>VLOOKUP($CM505,AutoSCAN_ORG!$B$1:$CF$2516,69,FALSE)</f>
        <v>0</v>
      </c>
      <c r="CW505">
        <f>VLOOKUP($CM505,AutoSCAN_ORG!$B$1:$CF$2516,70,FALSE)</f>
        <v>0</v>
      </c>
      <c r="CX505" t="str">
        <f>VLOOKUP($CM505,AutoSCAN_ORG!$B$1:$CF$2516,71,FALSE)</f>
        <v>Y</v>
      </c>
      <c r="CZ505" t="str">
        <f>VLOOKUP($CM505,AutoSCAN_ORG!$B$1:$CF$2516,73,FALSE)</f>
        <v>added</v>
      </c>
      <c r="DA505">
        <f>VLOOKUP($CM505,AutoSCAN_ORG!$B$1:$CF$2516,74,FALSE)</f>
        <v>0</v>
      </c>
      <c r="DB505">
        <f>VLOOKUP($CM505,AutoSCAN_ORG!$B$1:$CF$2516,75,FALSE)</f>
        <v>0</v>
      </c>
      <c r="DC505">
        <f>VLOOKUP($CM505,AutoSCAN_ORG!$B$1:$CF$2516,76,FALSE)</f>
        <v>0</v>
      </c>
      <c r="DD505">
        <f>VLOOKUP($CM505,AutoSCAN_ORG!$B$1:$CF$2516,77,FALSE)</f>
        <v>0</v>
      </c>
      <c r="DF505">
        <f>VLOOKUP($CM505,AutoSCAN_ORG!$B$1:$CF$2516,79,FALSE)</f>
        <v>10.99</v>
      </c>
      <c r="DG505">
        <f>VLOOKUP($CM505,AutoSCAN_ORG!$B$1:$CF$2516,80,FALSE)</f>
        <v>10.99</v>
      </c>
      <c r="DH505">
        <f>VLOOKUP($CM505,AutoSCAN_ORG!$B$1:$CF$2516,81,FALSE)</f>
        <v>8.9999999999999993E-3</v>
      </c>
      <c r="DI505">
        <f>VLOOKUP($CM505,AutoSCAN_ORG!$B$1:$CF$2516,82,FALSE)</f>
        <v>2.5000000000000001E-2</v>
      </c>
      <c r="DJ505">
        <f>VLOOKUP($CM505,AutoSCAN_ORG!$B$1:$CF$2516,83,FALSE)</f>
        <v>0.69199999999999995</v>
      </c>
    </row>
    <row r="506" spans="2:114" x14ac:dyDescent="0.35">
      <c r="B506" t="s">
        <v>4823</v>
      </c>
      <c r="C506">
        <v>520</v>
      </c>
      <c r="D506" t="s">
        <v>7778</v>
      </c>
      <c r="E506">
        <v>856</v>
      </c>
      <c r="F506">
        <v>2861.4169999999999</v>
      </c>
      <c r="G506">
        <v>10</v>
      </c>
      <c r="H506" t="s">
        <v>7782</v>
      </c>
      <c r="I506" t="s">
        <v>7773</v>
      </c>
      <c r="J506" t="s">
        <v>5753</v>
      </c>
      <c r="K506">
        <v>13</v>
      </c>
      <c r="L506">
        <v>0.7</v>
      </c>
      <c r="M506">
        <v>9</v>
      </c>
      <c r="N506">
        <v>8</v>
      </c>
      <c r="O506" t="s">
        <v>7642</v>
      </c>
      <c r="Q506">
        <v>39</v>
      </c>
      <c r="R506" t="s">
        <v>7784</v>
      </c>
      <c r="S506" t="s">
        <v>7774</v>
      </c>
      <c r="T506" t="s">
        <v>7253</v>
      </c>
      <c r="U506" t="s">
        <v>7383</v>
      </c>
      <c r="V506" t="s">
        <v>7383</v>
      </c>
      <c r="W506">
        <v>5.56</v>
      </c>
      <c r="X506" t="s">
        <v>7947</v>
      </c>
      <c r="Y506">
        <v>1.8</v>
      </c>
      <c r="Z506" t="s">
        <v>7774</v>
      </c>
      <c r="AA506" t="s">
        <v>7789</v>
      </c>
      <c r="AB506" t="s">
        <v>7774</v>
      </c>
      <c r="AF506" t="s">
        <v>5678</v>
      </c>
      <c r="AG506">
        <v>42.758893550000003</v>
      </c>
      <c r="AH506">
        <v>-82.037754739999997</v>
      </c>
      <c r="AI506">
        <v>201.5</v>
      </c>
      <c r="AJ506">
        <v>290</v>
      </c>
      <c r="AL506">
        <v>15</v>
      </c>
      <c r="AM506">
        <v>986</v>
      </c>
      <c r="AN506">
        <v>4.0129999999999999</v>
      </c>
      <c r="AO506">
        <v>-397.31299999999999</v>
      </c>
      <c r="AP506">
        <v>2114</v>
      </c>
      <c r="AQ506">
        <v>2115</v>
      </c>
      <c r="AT506">
        <v>1.24</v>
      </c>
      <c r="AU506">
        <v>1.23</v>
      </c>
      <c r="AW506">
        <v>2.14</v>
      </c>
      <c r="AX506">
        <v>2.14</v>
      </c>
      <c r="BD506">
        <v>0.7</v>
      </c>
      <c r="BE506">
        <v>9</v>
      </c>
      <c r="BF506" t="s">
        <v>2008</v>
      </c>
      <c r="BG506" t="s">
        <v>4823</v>
      </c>
      <c r="BH506">
        <v>520</v>
      </c>
      <c r="BI506" t="s">
        <v>5753</v>
      </c>
      <c r="BJ506" t="s">
        <v>7773</v>
      </c>
      <c r="BK506">
        <v>520</v>
      </c>
      <c r="BL506">
        <v>3030</v>
      </c>
      <c r="BM506">
        <v>857</v>
      </c>
      <c r="BN506">
        <v>39</v>
      </c>
      <c r="BS506">
        <v>13</v>
      </c>
      <c r="BT506">
        <v>0.66</v>
      </c>
      <c r="BU506">
        <v>0.57999999999999996</v>
      </c>
      <c r="BV506">
        <v>0.57999999999999996</v>
      </c>
      <c r="BW506">
        <v>42.758893550000003</v>
      </c>
      <c r="BX506">
        <v>-82.037754739999997</v>
      </c>
      <c r="BY506">
        <v>4734563.023</v>
      </c>
      <c r="BZ506">
        <v>201.471</v>
      </c>
      <c r="CA506">
        <v>273.60000000000002</v>
      </c>
      <c r="CB506" t="s">
        <v>7650</v>
      </c>
      <c r="CC506">
        <v>7</v>
      </c>
      <c r="CD506">
        <v>10</v>
      </c>
      <c r="CE506">
        <v>12</v>
      </c>
      <c r="CF506">
        <v>12</v>
      </c>
      <c r="CG506" t="s">
        <v>5677</v>
      </c>
      <c r="CH506">
        <v>414</v>
      </c>
      <c r="CI506" t="s">
        <v>3290</v>
      </c>
      <c r="CJ506" t="s">
        <v>7332</v>
      </c>
      <c r="CK506">
        <v>5.56</v>
      </c>
      <c r="CL506">
        <v>1.8</v>
      </c>
      <c r="CM506" t="s">
        <v>4823</v>
      </c>
      <c r="CO506" t="str">
        <f>VLOOKUP(CM506,AutoSCAN_ORG!B520:CF3035,1,FALSE)</f>
        <v>AS00-0001493</v>
      </c>
      <c r="CP506">
        <f>VLOOKUP($CM506,AutoSCAN_ORG!$B$1:$CF$2516,2,FALSE)</f>
        <v>2861.413</v>
      </c>
      <c r="CQ506">
        <f>VLOOKUP($CM506,AutoSCAN_ORG!$B$1:$CF$2516,3,FALSE)</f>
        <v>11.696999999999999</v>
      </c>
      <c r="CR506">
        <f>VLOOKUP($CM506,AutoSCAN_ORG!$B$1:$CF$2516,4,FALSE)</f>
        <v>82.751999999999995</v>
      </c>
      <c r="CS506">
        <f>VLOOKUP($CM506,AutoSCAN_ORG!$B$1:$CF$2516,5,FALSE)</f>
        <v>6.2949999999999999</v>
      </c>
      <c r="CT506" t="str">
        <f>VLOOKUP($CM506,AutoSCAN_ORG!$B$1:$CF$2516,6,FALSE)</f>
        <v>MELO-CORR</v>
      </c>
      <c r="CU506">
        <f>VLOOKUP($CM506,AutoSCAN_ORG!$B$1:$CF$2516,7,FALSE)</f>
        <v>0</v>
      </c>
      <c r="CV506">
        <f>VLOOKUP($CM506,AutoSCAN_ORG!$B$1:$CF$2516,69,FALSE)</f>
        <v>0</v>
      </c>
      <c r="CW506">
        <f>VLOOKUP($CM506,AutoSCAN_ORG!$B$1:$CF$2516,70,FALSE)</f>
        <v>0</v>
      </c>
      <c r="CX506" t="str">
        <f>VLOOKUP($CM506,AutoSCAN_ORG!$B$1:$CF$2516,71,FALSE)</f>
        <v>Y</v>
      </c>
      <c r="CZ506">
        <f>VLOOKUP($CM506,AutoSCAN_ORG!$B$1:$CF$2516,73,FALSE)</f>
        <v>0</v>
      </c>
      <c r="DA506">
        <f>VLOOKUP($CM506,AutoSCAN_ORG!$B$1:$CF$2516,74,FALSE)</f>
        <v>0</v>
      </c>
      <c r="DB506">
        <f>VLOOKUP($CM506,AutoSCAN_ORG!$B$1:$CF$2516,75,FALSE)</f>
        <v>0</v>
      </c>
      <c r="DC506">
        <f>VLOOKUP($CM506,AutoSCAN_ORG!$B$1:$CF$2516,76,FALSE)</f>
        <v>0</v>
      </c>
      <c r="DD506">
        <f>VLOOKUP($CM506,AutoSCAN_ORG!$B$1:$CF$2516,77,FALSE)</f>
        <v>0</v>
      </c>
      <c r="DF506">
        <f>VLOOKUP($CM506,AutoSCAN_ORG!$B$1:$CF$2516,79,FALSE)</f>
        <v>12.53</v>
      </c>
      <c r="DG506">
        <f>VLOOKUP($CM506,AutoSCAN_ORG!$B$1:$CF$2516,80,FALSE)</f>
        <v>12.53</v>
      </c>
      <c r="DH506">
        <f>VLOOKUP($CM506,AutoSCAN_ORG!$B$1:$CF$2516,81,FALSE)</f>
        <v>1.2E-2</v>
      </c>
      <c r="DI506">
        <f>VLOOKUP($CM506,AutoSCAN_ORG!$B$1:$CF$2516,82,FALSE)</f>
        <v>2.1999999999999999E-2</v>
      </c>
      <c r="DJ506">
        <f>VLOOKUP($CM506,AutoSCAN_ORG!$B$1:$CF$2516,83,FALSE)</f>
        <v>0.77600000000000002</v>
      </c>
    </row>
    <row r="507" spans="2:114" x14ac:dyDescent="0.35">
      <c r="B507" t="s">
        <v>4824</v>
      </c>
      <c r="C507">
        <v>522</v>
      </c>
      <c r="D507" t="s">
        <v>7778</v>
      </c>
      <c r="E507">
        <v>858</v>
      </c>
      <c r="F507">
        <v>2861.4549999999999</v>
      </c>
      <c r="G507">
        <v>10</v>
      </c>
      <c r="H507" t="s">
        <v>7782</v>
      </c>
      <c r="I507" t="s">
        <v>7773</v>
      </c>
      <c r="J507" t="s">
        <v>5753</v>
      </c>
      <c r="K507">
        <v>11</v>
      </c>
      <c r="L507">
        <v>0.59</v>
      </c>
      <c r="M507">
        <v>8</v>
      </c>
      <c r="N507">
        <v>7</v>
      </c>
      <c r="O507" t="s">
        <v>7647</v>
      </c>
      <c r="Q507">
        <v>39</v>
      </c>
      <c r="R507" t="s">
        <v>7784</v>
      </c>
      <c r="S507" t="s">
        <v>7774</v>
      </c>
      <c r="T507" t="s">
        <v>7253</v>
      </c>
      <c r="U507" t="s">
        <v>7383</v>
      </c>
      <c r="V507" t="s">
        <v>7383</v>
      </c>
      <c r="W507">
        <v>5.56</v>
      </c>
      <c r="X507" t="s">
        <v>7947</v>
      </c>
      <c r="Y507">
        <v>1.8</v>
      </c>
      <c r="Z507" t="s">
        <v>7774</v>
      </c>
      <c r="AA507" t="s">
        <v>7789</v>
      </c>
      <c r="AB507" t="s">
        <v>7774</v>
      </c>
      <c r="AF507" t="s">
        <v>5678</v>
      </c>
      <c r="AG507">
        <v>42.758893209999997</v>
      </c>
      <c r="AH507">
        <v>-82.037754759999999</v>
      </c>
      <c r="AI507">
        <v>201.5</v>
      </c>
      <c r="AJ507">
        <v>290</v>
      </c>
      <c r="AL507">
        <v>15</v>
      </c>
      <c r="AM507">
        <v>986</v>
      </c>
      <c r="AN507">
        <v>4.0510000000000002</v>
      </c>
      <c r="AO507">
        <v>-395.81900000000002</v>
      </c>
      <c r="AP507">
        <v>2116</v>
      </c>
      <c r="AQ507">
        <v>2117</v>
      </c>
      <c r="AT507">
        <v>1.24</v>
      </c>
      <c r="AU507">
        <v>1.24</v>
      </c>
      <c r="AW507">
        <v>2.15</v>
      </c>
      <c r="AX507">
        <v>2.15</v>
      </c>
      <c r="BD507">
        <v>0.59</v>
      </c>
      <c r="BE507">
        <v>8</v>
      </c>
      <c r="BF507" t="s">
        <v>2009</v>
      </c>
      <c r="BG507" t="s">
        <v>4824</v>
      </c>
      <c r="BH507">
        <v>522</v>
      </c>
      <c r="BI507" t="s">
        <v>5753</v>
      </c>
      <c r="BJ507" t="s">
        <v>7773</v>
      </c>
      <c r="BK507">
        <v>522</v>
      </c>
      <c r="BL507">
        <v>3030</v>
      </c>
      <c r="BM507">
        <v>857</v>
      </c>
      <c r="BN507">
        <v>39</v>
      </c>
      <c r="BS507">
        <v>13</v>
      </c>
      <c r="BT507">
        <v>0.66</v>
      </c>
      <c r="BU507">
        <v>0.57999999999999996</v>
      </c>
      <c r="BV507">
        <v>0.57999999999999996</v>
      </c>
      <c r="BW507">
        <v>42.758893209999997</v>
      </c>
      <c r="BX507">
        <v>-82.037754759999999</v>
      </c>
      <c r="BY507">
        <v>4734562.9850000003</v>
      </c>
      <c r="BZ507">
        <v>201.471</v>
      </c>
      <c r="CA507">
        <v>274.60000000000002</v>
      </c>
      <c r="CB507" t="s">
        <v>7645</v>
      </c>
      <c r="CC507">
        <v>7</v>
      </c>
      <c r="CD507">
        <v>10</v>
      </c>
      <c r="CE507">
        <v>12</v>
      </c>
      <c r="CF507">
        <v>12</v>
      </c>
      <c r="CG507" t="s">
        <v>5677</v>
      </c>
      <c r="CH507">
        <v>414</v>
      </c>
      <c r="CI507" t="s">
        <v>3290</v>
      </c>
      <c r="CJ507" t="s">
        <v>7332</v>
      </c>
      <c r="CK507">
        <v>5.56</v>
      </c>
      <c r="CL507">
        <v>1.8</v>
      </c>
      <c r="CM507" t="s">
        <v>4824</v>
      </c>
      <c r="CO507" t="str">
        <f>VLOOKUP(CM507,AutoSCAN_ORG!B522:CF3037,1,FALSE)</f>
        <v>AS00-0001494</v>
      </c>
      <c r="CP507">
        <f>VLOOKUP($CM507,AutoSCAN_ORG!$B$1:$CF$2516,2,FALSE)</f>
        <v>2861.4520000000002</v>
      </c>
      <c r="CQ507">
        <f>VLOOKUP($CM507,AutoSCAN_ORG!$B$1:$CF$2516,3,FALSE)</f>
        <v>8</v>
      </c>
      <c r="CR507">
        <f>VLOOKUP($CM507,AutoSCAN_ORG!$B$1:$CF$2516,4,FALSE)</f>
        <v>79.194000000000003</v>
      </c>
      <c r="CS507">
        <f>VLOOKUP($CM507,AutoSCAN_ORG!$B$1:$CF$2516,5,FALSE)</f>
        <v>6.2949999999999999</v>
      </c>
      <c r="CT507" t="str">
        <f>VLOOKUP($CM507,AutoSCAN_ORG!$B$1:$CF$2516,6,FALSE)</f>
        <v>MELO-CORR</v>
      </c>
      <c r="CU507">
        <f>VLOOKUP($CM507,AutoSCAN_ORG!$B$1:$CF$2516,7,FALSE)</f>
        <v>0</v>
      </c>
      <c r="CV507">
        <f>VLOOKUP($CM507,AutoSCAN_ORG!$B$1:$CF$2516,69,FALSE)</f>
        <v>0</v>
      </c>
      <c r="CW507">
        <f>VLOOKUP($CM507,AutoSCAN_ORG!$B$1:$CF$2516,70,FALSE)</f>
        <v>0</v>
      </c>
      <c r="CX507" t="str">
        <f>VLOOKUP($CM507,AutoSCAN_ORG!$B$1:$CF$2516,71,FALSE)</f>
        <v>Y</v>
      </c>
      <c r="CZ507" t="str">
        <f>VLOOKUP($CM507,AutoSCAN_ORG!$B$1:$CF$2516,73,FALSE)</f>
        <v>added</v>
      </c>
      <c r="DA507">
        <f>VLOOKUP($CM507,AutoSCAN_ORG!$B$1:$CF$2516,74,FALSE)</f>
        <v>0</v>
      </c>
      <c r="DB507">
        <f>VLOOKUP($CM507,AutoSCAN_ORG!$B$1:$CF$2516,75,FALSE)</f>
        <v>0</v>
      </c>
      <c r="DC507">
        <f>VLOOKUP($CM507,AutoSCAN_ORG!$B$1:$CF$2516,76,FALSE)</f>
        <v>0</v>
      </c>
      <c r="DD507">
        <f>VLOOKUP($CM507,AutoSCAN_ORG!$B$1:$CF$2516,77,FALSE)</f>
        <v>0</v>
      </c>
      <c r="DF507">
        <f>VLOOKUP($CM507,AutoSCAN_ORG!$B$1:$CF$2516,79,FALSE)</f>
        <v>10.66</v>
      </c>
      <c r="DG507">
        <f>VLOOKUP($CM507,AutoSCAN_ORG!$B$1:$CF$2516,80,FALSE)</f>
        <v>10.66</v>
      </c>
      <c r="DH507">
        <f>VLOOKUP($CM507,AutoSCAN_ORG!$B$1:$CF$2516,81,FALSE)</f>
        <v>5.0000000000000001E-3</v>
      </c>
      <c r="DI507">
        <f>VLOOKUP($CM507,AutoSCAN_ORG!$B$1:$CF$2516,82,FALSE)</f>
        <v>1.6E-2</v>
      </c>
      <c r="DJ507">
        <f>VLOOKUP($CM507,AutoSCAN_ORG!$B$1:$CF$2516,83,FALSE)</f>
        <v>0.78100000000000003</v>
      </c>
    </row>
    <row r="508" spans="2:114" x14ac:dyDescent="0.35">
      <c r="B508" t="s">
        <v>4808</v>
      </c>
      <c r="C508">
        <v>506</v>
      </c>
      <c r="D508" t="s">
        <v>7778</v>
      </c>
      <c r="E508">
        <v>842</v>
      </c>
      <c r="F508">
        <v>2859.7550000000001</v>
      </c>
      <c r="G508">
        <v>10</v>
      </c>
      <c r="H508" t="s">
        <v>7782</v>
      </c>
      <c r="I508" t="s">
        <v>7773</v>
      </c>
      <c r="J508" t="s">
        <v>7852</v>
      </c>
      <c r="K508">
        <v>11</v>
      </c>
      <c r="L508">
        <v>0.62</v>
      </c>
      <c r="M508">
        <v>43</v>
      </c>
      <c r="N508">
        <v>36</v>
      </c>
      <c r="O508" t="s">
        <v>7653</v>
      </c>
      <c r="Q508">
        <v>36</v>
      </c>
      <c r="R508" t="s">
        <v>7784</v>
      </c>
      <c r="S508" t="s">
        <v>7774</v>
      </c>
      <c r="T508" t="s">
        <v>7253</v>
      </c>
      <c r="U508" t="s">
        <v>7383</v>
      </c>
      <c r="V508" t="s">
        <v>7383</v>
      </c>
      <c r="W508">
        <v>5.56</v>
      </c>
      <c r="X508" t="s">
        <v>7947</v>
      </c>
      <c r="Y508">
        <v>1.8</v>
      </c>
      <c r="Z508" t="s">
        <v>7774</v>
      </c>
      <c r="AA508" t="s">
        <v>7853</v>
      </c>
      <c r="AB508" t="s">
        <v>7774</v>
      </c>
      <c r="AC508">
        <v>10</v>
      </c>
      <c r="AF508" t="s">
        <v>5683</v>
      </c>
      <c r="AG508">
        <v>42.758908779999999</v>
      </c>
      <c r="AH508">
        <v>-82.037754070000005</v>
      </c>
      <c r="AI508">
        <v>201.5</v>
      </c>
      <c r="AJ508">
        <v>290</v>
      </c>
      <c r="AL508">
        <v>15</v>
      </c>
      <c r="AM508">
        <v>986</v>
      </c>
      <c r="AN508">
        <v>2.3330000000000002</v>
      </c>
      <c r="AO508">
        <v>-383.072</v>
      </c>
      <c r="AP508">
        <v>2073</v>
      </c>
      <c r="AQ508">
        <v>2066</v>
      </c>
      <c r="AT508">
        <v>1.21</v>
      </c>
      <c r="AU508">
        <v>1.21</v>
      </c>
      <c r="AW508">
        <v>2.09</v>
      </c>
      <c r="AX508">
        <v>2.1</v>
      </c>
      <c r="BD508">
        <v>0.47</v>
      </c>
      <c r="BE508">
        <v>43</v>
      </c>
      <c r="BF508" t="s">
        <v>8716</v>
      </c>
      <c r="BG508" t="s">
        <v>4808</v>
      </c>
      <c r="BH508">
        <v>506</v>
      </c>
      <c r="BI508" t="s">
        <v>7852</v>
      </c>
      <c r="BJ508" t="s">
        <v>7773</v>
      </c>
      <c r="BK508">
        <v>506</v>
      </c>
      <c r="BL508">
        <v>3030</v>
      </c>
      <c r="BM508">
        <v>842</v>
      </c>
      <c r="BN508">
        <v>36</v>
      </c>
      <c r="BO508" t="s">
        <v>8660</v>
      </c>
      <c r="BS508">
        <v>13</v>
      </c>
      <c r="BT508">
        <v>0.67</v>
      </c>
      <c r="BU508">
        <v>0.6</v>
      </c>
      <c r="BV508">
        <v>0.59</v>
      </c>
      <c r="BW508">
        <v>42.758908779999999</v>
      </c>
      <c r="BX508">
        <v>-82.037754070000005</v>
      </c>
      <c r="BY508">
        <v>4734564.7130000005</v>
      </c>
      <c r="BZ508">
        <v>201.465</v>
      </c>
      <c r="CA508">
        <v>267.8</v>
      </c>
      <c r="CB508" t="s">
        <v>7613</v>
      </c>
      <c r="CC508">
        <v>7</v>
      </c>
      <c r="CD508">
        <v>10</v>
      </c>
      <c r="CE508">
        <v>11</v>
      </c>
      <c r="CF508">
        <v>11</v>
      </c>
      <c r="CG508" t="s">
        <v>5677</v>
      </c>
      <c r="CH508">
        <v>414</v>
      </c>
      <c r="CI508" t="s">
        <v>5823</v>
      </c>
      <c r="CJ508" t="s">
        <v>8661</v>
      </c>
      <c r="CK508">
        <v>5.56</v>
      </c>
      <c r="CM508" t="s">
        <v>4808</v>
      </c>
      <c r="CO508" t="str">
        <f>VLOOKUP(CM508,AutoSCAN_ORG!B506:CF3021,1,FALSE)</f>
        <v>AS00-0001478</v>
      </c>
      <c r="CP508">
        <f>VLOOKUP($CM508,AutoSCAN_ORG!$B$1:$CF$2516,2,FALSE)</f>
        <v>2859.7559999999999</v>
      </c>
      <c r="CQ508">
        <f>VLOOKUP($CM508,AutoSCAN_ORG!$B$1:$CF$2516,3,FALSE)</f>
        <v>9.0779999999999994</v>
      </c>
      <c r="CR508">
        <f>VLOOKUP($CM508,AutoSCAN_ORG!$B$1:$CF$2516,4,FALSE)</f>
        <v>76.712000000000003</v>
      </c>
      <c r="CS508">
        <f>VLOOKUP($CM508,AutoSCAN_ORG!$B$1:$CF$2516,5,FALSE)</f>
        <v>6.2949999999999999</v>
      </c>
      <c r="CT508" t="str">
        <f>VLOOKUP($CM508,AutoSCAN_ORG!$B$1:$CF$2516,6,FALSE)</f>
        <v>MELO-CORR</v>
      </c>
      <c r="CU508">
        <f>VLOOKUP($CM508,AutoSCAN_ORG!$B$1:$CF$2516,7,FALSE)</f>
        <v>0</v>
      </c>
      <c r="CV508">
        <f>VLOOKUP($CM508,AutoSCAN_ORG!$B$1:$CF$2516,69,FALSE)</f>
        <v>0</v>
      </c>
      <c r="CW508">
        <f>VLOOKUP($CM508,AutoSCAN_ORG!$B$1:$CF$2516,70,FALSE)</f>
        <v>0</v>
      </c>
      <c r="CX508" t="str">
        <f>VLOOKUP($CM508,AutoSCAN_ORG!$B$1:$CF$2516,71,FALSE)</f>
        <v>Y</v>
      </c>
      <c r="CY508">
        <f>VLOOKUP($CM508,AutoSCAN_ORG!$B$1:$CF$2516,72,FALSE)</f>
        <v>0</v>
      </c>
      <c r="CZ508" t="str">
        <f>VLOOKUP($CM508,AutoSCAN_ORG!$B$1:$CF$2516,73,FALSE)</f>
        <v>added</v>
      </c>
      <c r="DA508">
        <f>VLOOKUP($CM508,AutoSCAN_ORG!$B$1:$CF$2516,74,FALSE)</f>
        <v>0</v>
      </c>
      <c r="DB508">
        <f>VLOOKUP($CM508,AutoSCAN_ORG!$B$1:$CF$2516,75,FALSE)</f>
        <v>0</v>
      </c>
      <c r="DC508">
        <f>VLOOKUP($CM508,AutoSCAN_ORG!$B$1:$CF$2516,76,FALSE)</f>
        <v>0</v>
      </c>
      <c r="DD508">
        <f>VLOOKUP($CM508,AutoSCAN_ORG!$B$1:$CF$2516,77,FALSE)</f>
        <v>0</v>
      </c>
      <c r="DE508">
        <f>VLOOKUP($CM508,AutoSCAN_ORG!$B$1:$CF$2516,78,FALSE)</f>
        <v>0</v>
      </c>
      <c r="DF508">
        <f>VLOOKUP($CM508,AutoSCAN_ORG!$B$1:$CF$2516,79,FALSE)</f>
        <v>11.22</v>
      </c>
      <c r="DG508">
        <f>VLOOKUP($CM508,AutoSCAN_ORG!$B$1:$CF$2516,80,FALSE)</f>
        <v>11.22</v>
      </c>
      <c r="DH508">
        <f>VLOOKUP($CM508,AutoSCAN_ORG!$B$1:$CF$2516,81,FALSE)</f>
        <v>1E-3</v>
      </c>
      <c r="DI508">
        <f>VLOOKUP($CM508,AutoSCAN_ORG!$B$1:$CF$2516,82,FALSE)</f>
        <v>2E-3</v>
      </c>
      <c r="DJ508">
        <f>VLOOKUP($CM508,AutoSCAN_ORG!$B$1:$CF$2516,83,FALSE)</f>
        <v>0.79600000000000004</v>
      </c>
    </row>
    <row r="509" spans="2:114" x14ac:dyDescent="0.35">
      <c r="B509" t="s">
        <v>4825</v>
      </c>
      <c r="C509">
        <v>523</v>
      </c>
      <c r="D509" t="s">
        <v>7778</v>
      </c>
      <c r="E509">
        <v>859</v>
      </c>
      <c r="F509">
        <v>2861.47</v>
      </c>
      <c r="G509">
        <v>10</v>
      </c>
      <c r="H509" t="s">
        <v>7782</v>
      </c>
      <c r="I509" t="s">
        <v>7773</v>
      </c>
      <c r="J509" t="s">
        <v>5753</v>
      </c>
      <c r="K509">
        <v>10</v>
      </c>
      <c r="L509">
        <v>0.56000000000000005</v>
      </c>
      <c r="M509">
        <v>11</v>
      </c>
      <c r="N509">
        <v>15</v>
      </c>
      <c r="O509" t="s">
        <v>7642</v>
      </c>
      <c r="Q509">
        <v>39</v>
      </c>
      <c r="R509" t="s">
        <v>7784</v>
      </c>
      <c r="S509" t="s">
        <v>7774</v>
      </c>
      <c r="T509" t="s">
        <v>7253</v>
      </c>
      <c r="U509" t="s">
        <v>7383</v>
      </c>
      <c r="V509" t="s">
        <v>7383</v>
      </c>
      <c r="W509">
        <v>5.56</v>
      </c>
      <c r="X509" t="s">
        <v>7947</v>
      </c>
      <c r="Y509">
        <v>1.8</v>
      </c>
      <c r="Z509" t="s">
        <v>7774</v>
      </c>
      <c r="AA509" t="s">
        <v>7788</v>
      </c>
      <c r="AB509" t="s">
        <v>3293</v>
      </c>
      <c r="AC509">
        <v>10</v>
      </c>
      <c r="AD509">
        <v>10</v>
      </c>
      <c r="AE509">
        <v>12</v>
      </c>
      <c r="AF509" t="s">
        <v>5683</v>
      </c>
      <c r="AG509">
        <v>42.75889308</v>
      </c>
      <c r="AH509">
        <v>-82.037754759999999</v>
      </c>
      <c r="AI509">
        <v>201.5</v>
      </c>
      <c r="AJ509">
        <v>290</v>
      </c>
      <c r="AL509">
        <v>15</v>
      </c>
      <c r="AM509">
        <v>986</v>
      </c>
      <c r="AN509">
        <v>4.0650000000000004</v>
      </c>
      <c r="AO509">
        <v>-393.71899999999999</v>
      </c>
      <c r="AP509">
        <v>2115</v>
      </c>
      <c r="AQ509">
        <v>2115</v>
      </c>
      <c r="AT509">
        <v>1.24</v>
      </c>
      <c r="AU509">
        <v>1.23</v>
      </c>
      <c r="AW509">
        <v>2.14</v>
      </c>
      <c r="AX509">
        <v>2.14</v>
      </c>
      <c r="BD509">
        <v>0.56000000000000005</v>
      </c>
      <c r="BE509">
        <v>11</v>
      </c>
      <c r="BF509" t="s">
        <v>2010</v>
      </c>
      <c r="BG509" t="s">
        <v>4825</v>
      </c>
      <c r="BH509">
        <v>523</v>
      </c>
      <c r="BI509" t="s">
        <v>5753</v>
      </c>
      <c r="BJ509" t="s">
        <v>7773</v>
      </c>
      <c r="BK509">
        <v>523</v>
      </c>
      <c r="BL509">
        <v>3030</v>
      </c>
      <c r="BM509">
        <v>857</v>
      </c>
      <c r="BN509">
        <v>39</v>
      </c>
      <c r="BS509">
        <v>13</v>
      </c>
      <c r="BT509">
        <v>0.66</v>
      </c>
      <c r="BU509">
        <v>0.57999999999999996</v>
      </c>
      <c r="BV509">
        <v>0.57999999999999996</v>
      </c>
      <c r="BW509">
        <v>42.75889308</v>
      </c>
      <c r="BX509">
        <v>-82.037754759999999</v>
      </c>
      <c r="BY509">
        <v>4734562.97</v>
      </c>
      <c r="BZ509">
        <v>201.471</v>
      </c>
      <c r="CA509">
        <v>272</v>
      </c>
      <c r="CB509" t="s">
        <v>7649</v>
      </c>
      <c r="CC509">
        <v>7</v>
      </c>
      <c r="CD509">
        <v>10</v>
      </c>
      <c r="CE509">
        <v>12</v>
      </c>
      <c r="CF509">
        <v>12</v>
      </c>
      <c r="CG509" t="s">
        <v>5677</v>
      </c>
      <c r="CH509">
        <v>414</v>
      </c>
      <c r="CI509" t="s">
        <v>3290</v>
      </c>
      <c r="CJ509" t="s">
        <v>7332</v>
      </c>
      <c r="CK509">
        <v>5.56</v>
      </c>
      <c r="CL509">
        <v>1.8</v>
      </c>
      <c r="CM509" t="s">
        <v>4825</v>
      </c>
      <c r="CO509" t="str">
        <f>VLOOKUP(CM509,AutoSCAN_ORG!B523:CF3038,1,FALSE)</f>
        <v>AS00-0001495</v>
      </c>
      <c r="CP509">
        <f>VLOOKUP($CM509,AutoSCAN_ORG!$B$1:$CF$2516,2,FALSE)</f>
        <v>2861.4650000000001</v>
      </c>
      <c r="CQ509">
        <f>VLOOKUP($CM509,AutoSCAN_ORG!$B$1:$CF$2516,3,FALSE)</f>
        <v>10.631</v>
      </c>
      <c r="CR509">
        <f>VLOOKUP($CM509,AutoSCAN_ORG!$B$1:$CF$2516,4,FALSE)</f>
        <v>81.703000000000003</v>
      </c>
      <c r="CS509">
        <f>VLOOKUP($CM509,AutoSCAN_ORG!$B$1:$CF$2516,5,FALSE)</f>
        <v>6.2949999999999999</v>
      </c>
      <c r="CT509" t="str">
        <f>VLOOKUP($CM509,AutoSCAN_ORG!$B$1:$CF$2516,6,FALSE)</f>
        <v>MELO-CORR</v>
      </c>
      <c r="CU509">
        <f>VLOOKUP($CM509,AutoSCAN_ORG!$B$1:$CF$2516,7,FALSE)</f>
        <v>0</v>
      </c>
      <c r="CV509">
        <f>VLOOKUP($CM509,AutoSCAN_ORG!$B$1:$CF$2516,69,FALSE)</f>
        <v>0</v>
      </c>
      <c r="CW509">
        <f>VLOOKUP($CM509,AutoSCAN_ORG!$B$1:$CF$2516,70,FALSE)</f>
        <v>0</v>
      </c>
      <c r="CX509" t="str">
        <f>VLOOKUP($CM509,AutoSCAN_ORG!$B$1:$CF$2516,71,FALSE)</f>
        <v>Y</v>
      </c>
      <c r="CZ509" t="str">
        <f>VLOOKUP($CM509,AutoSCAN_ORG!$B$1:$CF$2516,73,FALSE)</f>
        <v>added</v>
      </c>
      <c r="DA509">
        <f>VLOOKUP($CM509,AutoSCAN_ORG!$B$1:$CF$2516,74,FALSE)</f>
        <v>0</v>
      </c>
      <c r="DB509">
        <f>VLOOKUP($CM509,AutoSCAN_ORG!$B$1:$CF$2516,75,FALSE)</f>
        <v>0</v>
      </c>
      <c r="DC509">
        <f>VLOOKUP($CM509,AutoSCAN_ORG!$B$1:$CF$2516,76,FALSE)</f>
        <v>0</v>
      </c>
      <c r="DD509">
        <f>VLOOKUP($CM509,AutoSCAN_ORG!$B$1:$CF$2516,77,FALSE)</f>
        <v>0</v>
      </c>
      <c r="DF509">
        <f>VLOOKUP($CM509,AutoSCAN_ORG!$B$1:$CF$2516,79,FALSE)</f>
        <v>10</v>
      </c>
      <c r="DG509">
        <f>VLOOKUP($CM509,AutoSCAN_ORG!$B$1:$CF$2516,80,FALSE)</f>
        <v>10</v>
      </c>
      <c r="DH509">
        <f>VLOOKUP($CM509,AutoSCAN_ORG!$B$1:$CF$2516,81,FALSE)</f>
        <v>1.2999999999999999E-2</v>
      </c>
      <c r="DI509">
        <f>VLOOKUP($CM509,AutoSCAN_ORG!$B$1:$CF$2516,82,FALSE)</f>
        <v>1.2999999999999999E-2</v>
      </c>
      <c r="DJ509">
        <f>VLOOKUP($CM509,AutoSCAN_ORG!$B$1:$CF$2516,83,FALSE)</f>
        <v>0.78600000000000003</v>
      </c>
    </row>
    <row r="510" spans="2:114" x14ac:dyDescent="0.35">
      <c r="B510" t="s">
        <v>4826</v>
      </c>
      <c r="C510">
        <v>524</v>
      </c>
      <c r="D510" t="s">
        <v>7778</v>
      </c>
      <c r="E510">
        <v>860</v>
      </c>
      <c r="F510">
        <v>2861.6550000000002</v>
      </c>
      <c r="G510">
        <v>10</v>
      </c>
      <c r="H510" t="s">
        <v>7782</v>
      </c>
      <c r="I510" t="s">
        <v>7773</v>
      </c>
      <c r="J510" t="s">
        <v>5753</v>
      </c>
      <c r="K510">
        <v>13</v>
      </c>
      <c r="L510">
        <v>0.7</v>
      </c>
      <c r="M510">
        <v>7</v>
      </c>
      <c r="N510">
        <v>7</v>
      </c>
      <c r="O510" t="s">
        <v>7651</v>
      </c>
      <c r="R510" t="s">
        <v>7784</v>
      </c>
      <c r="S510" t="s">
        <v>7774</v>
      </c>
      <c r="T510" t="s">
        <v>7253</v>
      </c>
      <c r="U510" t="s">
        <v>7383</v>
      </c>
      <c r="V510" t="s">
        <v>7383</v>
      </c>
      <c r="W510">
        <v>5.56</v>
      </c>
      <c r="X510" t="s">
        <v>7947</v>
      </c>
      <c r="Y510">
        <v>1.8</v>
      </c>
      <c r="Z510" t="s">
        <v>7774</v>
      </c>
      <c r="AA510" t="s">
        <v>7789</v>
      </c>
      <c r="AB510" t="s">
        <v>7774</v>
      </c>
      <c r="AF510" t="s">
        <v>5678</v>
      </c>
      <c r="AG510">
        <v>42.758891390000002</v>
      </c>
      <c r="AH510">
        <v>-82.037754829999997</v>
      </c>
      <c r="AI510">
        <v>201.5</v>
      </c>
      <c r="AJ510">
        <v>290</v>
      </c>
      <c r="AL510">
        <v>15</v>
      </c>
      <c r="AM510">
        <v>986</v>
      </c>
      <c r="AN510">
        <v>4.2519999999999998</v>
      </c>
      <c r="AO510">
        <v>-415.73599999999999</v>
      </c>
      <c r="AP510">
        <v>2117</v>
      </c>
      <c r="AQ510">
        <v>2117</v>
      </c>
      <c r="AT510">
        <v>1.24</v>
      </c>
      <c r="AU510">
        <v>1.24</v>
      </c>
      <c r="AW510">
        <v>2.15</v>
      </c>
      <c r="AX510">
        <v>2.15</v>
      </c>
      <c r="BD510">
        <v>0.7</v>
      </c>
      <c r="BE510">
        <v>7</v>
      </c>
      <c r="BF510" t="s">
        <v>2011</v>
      </c>
      <c r="BG510" t="s">
        <v>4826</v>
      </c>
      <c r="BH510">
        <v>524</v>
      </c>
      <c r="BI510" t="s">
        <v>5753</v>
      </c>
      <c r="BJ510" t="s">
        <v>7773</v>
      </c>
      <c r="BK510">
        <v>524</v>
      </c>
      <c r="BL510">
        <v>3030</v>
      </c>
      <c r="BS510">
        <v>13</v>
      </c>
      <c r="BT510">
        <v>0.66</v>
      </c>
      <c r="BU510">
        <v>0.57999999999999996</v>
      </c>
      <c r="BV510">
        <v>0.57999999999999996</v>
      </c>
      <c r="BW510">
        <v>42.758891390000002</v>
      </c>
      <c r="BX510">
        <v>-82.037754829999997</v>
      </c>
      <c r="BY510">
        <v>4734562.7819999997</v>
      </c>
      <c r="BZ510">
        <v>201.471</v>
      </c>
      <c r="CA510">
        <v>266</v>
      </c>
      <c r="CB510" t="s">
        <v>7476</v>
      </c>
      <c r="CC510">
        <v>7</v>
      </c>
      <c r="CD510">
        <v>10</v>
      </c>
      <c r="CE510">
        <v>12</v>
      </c>
      <c r="CF510">
        <v>12</v>
      </c>
      <c r="CG510" t="s">
        <v>5677</v>
      </c>
      <c r="CH510">
        <v>414</v>
      </c>
      <c r="CI510" t="s">
        <v>3290</v>
      </c>
      <c r="CJ510" t="s">
        <v>7332</v>
      </c>
      <c r="CK510">
        <v>5.56</v>
      </c>
      <c r="CL510">
        <v>1.8</v>
      </c>
      <c r="CM510" t="s">
        <v>4826</v>
      </c>
      <c r="CO510" t="str">
        <f>VLOOKUP(CM510,AutoSCAN_ORG!B524:CF3039,1,FALSE)</f>
        <v>AS00-0001496</v>
      </c>
      <c r="CP510">
        <f>VLOOKUP($CM510,AutoSCAN_ORG!$B$1:$CF$2516,2,FALSE)</f>
        <v>2861.652</v>
      </c>
      <c r="CQ510">
        <f>VLOOKUP($CM510,AutoSCAN_ORG!$B$1:$CF$2516,3,FALSE)</f>
        <v>8.4890000000000008</v>
      </c>
      <c r="CR510">
        <f>VLOOKUP($CM510,AutoSCAN_ORG!$B$1:$CF$2516,4,FALSE)</f>
        <v>86.6</v>
      </c>
      <c r="CS510">
        <f>VLOOKUP($CM510,AutoSCAN_ORG!$B$1:$CF$2516,5,FALSE)</f>
        <v>6.2949999999999999</v>
      </c>
      <c r="CT510" t="str">
        <f>VLOOKUP($CM510,AutoSCAN_ORG!$B$1:$CF$2516,6,FALSE)</f>
        <v>MELO-CORR</v>
      </c>
      <c r="CU510">
        <f>VLOOKUP($CM510,AutoSCAN_ORG!$B$1:$CF$2516,7,FALSE)</f>
        <v>0</v>
      </c>
      <c r="CV510">
        <f>VLOOKUP($CM510,AutoSCAN_ORG!$B$1:$CF$2516,69,FALSE)</f>
        <v>0</v>
      </c>
      <c r="CW510">
        <f>VLOOKUP($CM510,AutoSCAN_ORG!$B$1:$CF$2516,70,FALSE)</f>
        <v>0</v>
      </c>
      <c r="CX510" t="str">
        <f>VLOOKUP($CM510,AutoSCAN_ORG!$B$1:$CF$2516,71,FALSE)</f>
        <v>Y</v>
      </c>
      <c r="CZ510" t="str">
        <f>VLOOKUP($CM510,AutoSCAN_ORG!$B$1:$CF$2516,73,FALSE)</f>
        <v>added</v>
      </c>
      <c r="DA510">
        <f>VLOOKUP($CM510,AutoSCAN_ORG!$B$1:$CF$2516,74,FALSE)</f>
        <v>0</v>
      </c>
      <c r="DB510">
        <f>VLOOKUP($CM510,AutoSCAN_ORG!$B$1:$CF$2516,75,FALSE)</f>
        <v>0</v>
      </c>
      <c r="DC510">
        <f>VLOOKUP($CM510,AutoSCAN_ORG!$B$1:$CF$2516,76,FALSE)</f>
        <v>0</v>
      </c>
      <c r="DD510">
        <f>VLOOKUP($CM510,AutoSCAN_ORG!$B$1:$CF$2516,77,FALSE)</f>
        <v>0</v>
      </c>
      <c r="DF510">
        <f>VLOOKUP($CM510,AutoSCAN_ORG!$B$1:$CF$2516,79,FALSE)</f>
        <v>12.67</v>
      </c>
      <c r="DG510">
        <f>VLOOKUP($CM510,AutoSCAN_ORG!$B$1:$CF$2516,80,FALSE)</f>
        <v>12.67</v>
      </c>
      <c r="DH510">
        <f>VLOOKUP($CM510,AutoSCAN_ORG!$B$1:$CF$2516,81,FALSE)</f>
        <v>1.4999999999999999E-2</v>
      </c>
      <c r="DI510">
        <f>VLOOKUP($CM510,AutoSCAN_ORG!$B$1:$CF$2516,82,FALSE)</f>
        <v>3.1E-2</v>
      </c>
      <c r="DJ510">
        <f>VLOOKUP($CM510,AutoSCAN_ORG!$B$1:$CF$2516,83,FALSE)</f>
        <v>0.71799999999999997</v>
      </c>
    </row>
    <row r="511" spans="2:114" x14ac:dyDescent="0.35">
      <c r="B511" t="s">
        <v>4828</v>
      </c>
      <c r="C511">
        <v>525</v>
      </c>
      <c r="D511" t="s">
        <v>7778</v>
      </c>
      <c r="E511">
        <v>861</v>
      </c>
      <c r="F511">
        <v>2861.7759999999998</v>
      </c>
      <c r="G511">
        <v>10</v>
      </c>
      <c r="H511" t="s">
        <v>7782</v>
      </c>
      <c r="I511" t="s">
        <v>7773</v>
      </c>
      <c r="J511" t="s">
        <v>5753</v>
      </c>
      <c r="K511">
        <v>10</v>
      </c>
      <c r="L511">
        <v>0.56000000000000005</v>
      </c>
      <c r="M511">
        <v>9</v>
      </c>
      <c r="N511">
        <v>15</v>
      </c>
      <c r="O511" t="s">
        <v>7652</v>
      </c>
      <c r="R511" t="s">
        <v>7784</v>
      </c>
      <c r="S511" t="s">
        <v>7774</v>
      </c>
      <c r="T511" t="s">
        <v>7253</v>
      </c>
      <c r="U511" t="s">
        <v>7383</v>
      </c>
      <c r="V511" t="s">
        <v>7383</v>
      </c>
      <c r="W511">
        <v>5.56</v>
      </c>
      <c r="X511" t="s">
        <v>7947</v>
      </c>
      <c r="Y511">
        <v>1.8</v>
      </c>
      <c r="Z511" t="s">
        <v>7774</v>
      </c>
      <c r="AA511" t="s">
        <v>7786</v>
      </c>
      <c r="AB511" t="s">
        <v>3293</v>
      </c>
      <c r="AC511">
        <v>10</v>
      </c>
      <c r="AD511">
        <v>10</v>
      </c>
      <c r="AE511">
        <v>15</v>
      </c>
      <c r="AF511" t="s">
        <v>5683</v>
      </c>
      <c r="AG511">
        <v>42.758890299999997</v>
      </c>
      <c r="AH511">
        <v>-82.037754879999994</v>
      </c>
      <c r="AI511">
        <v>201.5</v>
      </c>
      <c r="AJ511">
        <v>290</v>
      </c>
      <c r="AL511">
        <v>15</v>
      </c>
      <c r="AM511">
        <v>986</v>
      </c>
      <c r="AN511">
        <v>4.3719999999999999</v>
      </c>
      <c r="AO511">
        <v>-386.61700000000002</v>
      </c>
      <c r="AP511">
        <v>2116</v>
      </c>
      <c r="AQ511">
        <v>2117</v>
      </c>
      <c r="AT511">
        <v>1.24</v>
      </c>
      <c r="AU511">
        <v>1.24</v>
      </c>
      <c r="AW511">
        <v>2.15</v>
      </c>
      <c r="AX511">
        <v>2.15</v>
      </c>
      <c r="BD511">
        <v>0.56000000000000005</v>
      </c>
      <c r="BE511">
        <v>9</v>
      </c>
      <c r="BF511" t="s">
        <v>2013</v>
      </c>
      <c r="BG511" t="s">
        <v>4828</v>
      </c>
      <c r="BH511">
        <v>525</v>
      </c>
      <c r="BI511" t="s">
        <v>5753</v>
      </c>
      <c r="BJ511" t="s">
        <v>7773</v>
      </c>
      <c r="BK511">
        <v>525</v>
      </c>
      <c r="BL511">
        <v>3030</v>
      </c>
      <c r="BS511">
        <v>13</v>
      </c>
      <c r="BT511">
        <v>0.66</v>
      </c>
      <c r="BU511">
        <v>0.57999999999999996</v>
      </c>
      <c r="BV511">
        <v>0.57999999999999996</v>
      </c>
      <c r="BW511">
        <v>42.758890299999997</v>
      </c>
      <c r="BX511">
        <v>-82.037754879999994</v>
      </c>
      <c r="BY511">
        <v>4734562.6610000003</v>
      </c>
      <c r="BZ511">
        <v>201.471</v>
      </c>
      <c r="CA511">
        <v>275</v>
      </c>
      <c r="CB511" t="s">
        <v>7642</v>
      </c>
      <c r="CC511">
        <v>7</v>
      </c>
      <c r="CD511">
        <v>10</v>
      </c>
      <c r="CE511">
        <v>12</v>
      </c>
      <c r="CF511">
        <v>12</v>
      </c>
      <c r="CG511" t="s">
        <v>5677</v>
      </c>
      <c r="CH511">
        <v>414</v>
      </c>
      <c r="CI511" t="s">
        <v>3290</v>
      </c>
      <c r="CJ511" t="s">
        <v>7332</v>
      </c>
      <c r="CK511">
        <v>5.56</v>
      </c>
      <c r="CL511">
        <v>1.8</v>
      </c>
      <c r="CM511" t="s">
        <v>4828</v>
      </c>
      <c r="CO511" t="str">
        <f>VLOOKUP(CM511,AutoSCAN_ORG!B525:CF3040,1,FALSE)</f>
        <v>AS00-0001498</v>
      </c>
      <c r="CP511">
        <f>VLOOKUP($CM511,AutoSCAN_ORG!$B$1:$CF$2516,2,FALSE)</f>
        <v>2861.7719999999999</v>
      </c>
      <c r="CQ511">
        <f>VLOOKUP($CM511,AutoSCAN_ORG!$B$1:$CF$2516,3,FALSE)</f>
        <v>9.0830000000000002</v>
      </c>
      <c r="CR511">
        <f>VLOOKUP($CM511,AutoSCAN_ORG!$B$1:$CF$2516,4,FALSE)</f>
        <v>78.722999999999999</v>
      </c>
      <c r="CS511">
        <f>VLOOKUP($CM511,AutoSCAN_ORG!$B$1:$CF$2516,5,FALSE)</f>
        <v>6.2949999999999999</v>
      </c>
      <c r="CT511" t="str">
        <f>VLOOKUP($CM511,AutoSCAN_ORG!$B$1:$CF$2516,6,FALSE)</f>
        <v>MELO-CORR</v>
      </c>
      <c r="CU511">
        <f>VLOOKUP($CM511,AutoSCAN_ORG!$B$1:$CF$2516,7,FALSE)</f>
        <v>0</v>
      </c>
      <c r="CV511">
        <f>VLOOKUP($CM511,AutoSCAN_ORG!$B$1:$CF$2516,69,FALSE)</f>
        <v>0</v>
      </c>
      <c r="CW511">
        <f>VLOOKUP($CM511,AutoSCAN_ORG!$B$1:$CF$2516,70,FALSE)</f>
        <v>0</v>
      </c>
      <c r="CX511" t="str">
        <f>VLOOKUP($CM511,AutoSCAN_ORG!$B$1:$CF$2516,71,FALSE)</f>
        <v>Y</v>
      </c>
      <c r="CZ511" t="str">
        <f>VLOOKUP($CM511,AutoSCAN_ORG!$B$1:$CF$2516,73,FALSE)</f>
        <v>added</v>
      </c>
      <c r="DA511">
        <f>VLOOKUP($CM511,AutoSCAN_ORG!$B$1:$CF$2516,74,FALSE)</f>
        <v>0</v>
      </c>
      <c r="DB511">
        <f>VLOOKUP($CM511,AutoSCAN_ORG!$B$1:$CF$2516,75,FALSE)</f>
        <v>0</v>
      </c>
      <c r="DC511">
        <f>VLOOKUP($CM511,AutoSCAN_ORG!$B$1:$CF$2516,76,FALSE)</f>
        <v>0</v>
      </c>
      <c r="DD511">
        <f>VLOOKUP($CM511,AutoSCAN_ORG!$B$1:$CF$2516,77,FALSE)</f>
        <v>0</v>
      </c>
      <c r="DF511">
        <f>VLOOKUP($CM511,AutoSCAN_ORG!$B$1:$CF$2516,79,FALSE)</f>
        <v>10</v>
      </c>
      <c r="DG511">
        <f>VLOOKUP($CM511,AutoSCAN_ORG!$B$1:$CF$2516,80,FALSE)</f>
        <v>10</v>
      </c>
      <c r="DH511">
        <f>VLOOKUP($CM511,AutoSCAN_ORG!$B$1:$CF$2516,81,FALSE)</f>
        <v>1.0999999999999999E-2</v>
      </c>
      <c r="DI511">
        <f>VLOOKUP($CM511,AutoSCAN_ORG!$B$1:$CF$2516,82,FALSE)</f>
        <v>1.0999999999999999E-2</v>
      </c>
      <c r="DJ511">
        <f>VLOOKUP($CM511,AutoSCAN_ORG!$B$1:$CF$2516,83,FALSE)</f>
        <v>0.69299999999999995</v>
      </c>
    </row>
    <row r="512" spans="2:114" x14ac:dyDescent="0.35">
      <c r="B512" t="s">
        <v>4829</v>
      </c>
      <c r="C512">
        <v>526</v>
      </c>
      <c r="D512" t="s">
        <v>7778</v>
      </c>
      <c r="E512">
        <v>862</v>
      </c>
      <c r="F512">
        <v>2861.91</v>
      </c>
      <c r="G512">
        <v>10</v>
      </c>
      <c r="H512" t="s">
        <v>7782</v>
      </c>
      <c r="I512" t="s">
        <v>7773</v>
      </c>
      <c r="J512" t="s">
        <v>5753</v>
      </c>
      <c r="K512">
        <v>11</v>
      </c>
      <c r="L512">
        <v>0.6</v>
      </c>
      <c r="M512">
        <v>9</v>
      </c>
      <c r="N512">
        <v>8</v>
      </c>
      <c r="O512" t="s">
        <v>7651</v>
      </c>
      <c r="R512" t="s">
        <v>7784</v>
      </c>
      <c r="S512" t="s">
        <v>7774</v>
      </c>
      <c r="T512" t="s">
        <v>7253</v>
      </c>
      <c r="U512" t="s">
        <v>7383</v>
      </c>
      <c r="V512" t="s">
        <v>7383</v>
      </c>
      <c r="W512">
        <v>5.56</v>
      </c>
      <c r="X512" t="s">
        <v>7947</v>
      </c>
      <c r="Y512">
        <v>1.8</v>
      </c>
      <c r="Z512" t="s">
        <v>7774</v>
      </c>
      <c r="AA512" t="s">
        <v>7789</v>
      </c>
      <c r="AB512" t="s">
        <v>7774</v>
      </c>
      <c r="AF512" t="s">
        <v>5678</v>
      </c>
      <c r="AG512">
        <v>42.758889080000003</v>
      </c>
      <c r="AH512">
        <v>-82.037754930000006</v>
      </c>
      <c r="AI512">
        <v>201.5</v>
      </c>
      <c r="AJ512">
        <v>290</v>
      </c>
      <c r="AL512">
        <v>15</v>
      </c>
      <c r="AM512">
        <v>986</v>
      </c>
      <c r="AN512">
        <v>4.5060000000000002</v>
      </c>
      <c r="AO512">
        <v>-415.56299999999999</v>
      </c>
      <c r="AP512">
        <v>2116</v>
      </c>
      <c r="AQ512">
        <v>2116</v>
      </c>
      <c r="AT512">
        <v>1.24</v>
      </c>
      <c r="AU512">
        <v>1.24</v>
      </c>
      <c r="AW512">
        <v>2.15</v>
      </c>
      <c r="AX512">
        <v>2.15</v>
      </c>
      <c r="BD512">
        <v>0.6</v>
      </c>
      <c r="BE512">
        <v>9</v>
      </c>
      <c r="BF512" t="s">
        <v>2014</v>
      </c>
      <c r="BG512" t="s">
        <v>4829</v>
      </c>
      <c r="BH512">
        <v>526</v>
      </c>
      <c r="BI512" t="s">
        <v>5753</v>
      </c>
      <c r="BJ512" t="s">
        <v>7773</v>
      </c>
      <c r="BK512">
        <v>526</v>
      </c>
      <c r="BL512">
        <v>3030</v>
      </c>
      <c r="BS512">
        <v>13</v>
      </c>
      <c r="BT512">
        <v>0.66</v>
      </c>
      <c r="BU512">
        <v>0.57999999999999996</v>
      </c>
      <c r="BV512">
        <v>0.57999999999999996</v>
      </c>
      <c r="BW512">
        <v>42.758889080000003</v>
      </c>
      <c r="BX512">
        <v>-82.037754930000006</v>
      </c>
      <c r="BY512">
        <v>4734562.5269999998</v>
      </c>
      <c r="BZ512">
        <v>201.471</v>
      </c>
      <c r="CA512">
        <v>265.89999999999998</v>
      </c>
      <c r="CB512" t="s">
        <v>7476</v>
      </c>
      <c r="CC512">
        <v>7</v>
      </c>
      <c r="CD512">
        <v>10</v>
      </c>
      <c r="CE512">
        <v>12</v>
      </c>
      <c r="CF512">
        <v>12</v>
      </c>
      <c r="CG512" t="s">
        <v>5677</v>
      </c>
      <c r="CH512">
        <v>414</v>
      </c>
      <c r="CI512" t="s">
        <v>3290</v>
      </c>
      <c r="CJ512" t="s">
        <v>7332</v>
      </c>
      <c r="CK512">
        <v>5.56</v>
      </c>
      <c r="CL512">
        <v>1.8</v>
      </c>
      <c r="CM512" t="s">
        <v>4829</v>
      </c>
      <c r="CO512" t="str">
        <f>VLOOKUP(CM512,AutoSCAN_ORG!B526:CF3041,1,FALSE)</f>
        <v>AS00-0001499</v>
      </c>
      <c r="CP512">
        <f>VLOOKUP($CM512,AutoSCAN_ORG!$B$1:$CF$2516,2,FALSE)</f>
        <v>2861.9050000000002</v>
      </c>
      <c r="CQ512">
        <f>VLOOKUP($CM512,AutoSCAN_ORG!$B$1:$CF$2516,3,FALSE)</f>
        <v>8.4879999999999995</v>
      </c>
      <c r="CR512">
        <f>VLOOKUP($CM512,AutoSCAN_ORG!$B$1:$CF$2516,4,FALSE)</f>
        <v>89.231999999999999</v>
      </c>
      <c r="CS512">
        <f>VLOOKUP($CM512,AutoSCAN_ORG!$B$1:$CF$2516,5,FALSE)</f>
        <v>6.2949999999999999</v>
      </c>
      <c r="CT512" t="str">
        <f>VLOOKUP($CM512,AutoSCAN_ORG!$B$1:$CF$2516,6,FALSE)</f>
        <v>MELO-CORR</v>
      </c>
      <c r="CU512">
        <f>VLOOKUP($CM512,AutoSCAN_ORG!$B$1:$CF$2516,7,FALSE)</f>
        <v>0</v>
      </c>
      <c r="CV512">
        <f>VLOOKUP($CM512,AutoSCAN_ORG!$B$1:$CF$2516,69,FALSE)</f>
        <v>0</v>
      </c>
      <c r="CW512">
        <f>VLOOKUP($CM512,AutoSCAN_ORG!$B$1:$CF$2516,70,FALSE)</f>
        <v>0</v>
      </c>
      <c r="CX512" t="str">
        <f>VLOOKUP($CM512,AutoSCAN_ORG!$B$1:$CF$2516,71,FALSE)</f>
        <v>Y</v>
      </c>
      <c r="CZ512" t="str">
        <f>VLOOKUP($CM512,AutoSCAN_ORG!$B$1:$CF$2516,73,FALSE)</f>
        <v>added</v>
      </c>
      <c r="DA512">
        <f>VLOOKUP($CM512,AutoSCAN_ORG!$B$1:$CF$2516,74,FALSE)</f>
        <v>0</v>
      </c>
      <c r="DB512">
        <f>VLOOKUP($CM512,AutoSCAN_ORG!$B$1:$CF$2516,75,FALSE)</f>
        <v>0</v>
      </c>
      <c r="DC512">
        <f>VLOOKUP($CM512,AutoSCAN_ORG!$B$1:$CF$2516,76,FALSE)</f>
        <v>0</v>
      </c>
      <c r="DD512">
        <f>VLOOKUP($CM512,AutoSCAN_ORG!$B$1:$CF$2516,77,FALSE)</f>
        <v>0</v>
      </c>
      <c r="DF512">
        <f>VLOOKUP($CM512,AutoSCAN_ORG!$B$1:$CF$2516,79,FALSE)</f>
        <v>10.87</v>
      </c>
      <c r="DG512">
        <f>VLOOKUP($CM512,AutoSCAN_ORG!$B$1:$CF$2516,80,FALSE)</f>
        <v>10.87</v>
      </c>
      <c r="DH512">
        <f>VLOOKUP($CM512,AutoSCAN_ORG!$B$1:$CF$2516,81,FALSE)</f>
        <v>1.7000000000000001E-2</v>
      </c>
      <c r="DI512">
        <f>VLOOKUP($CM512,AutoSCAN_ORG!$B$1:$CF$2516,82,FALSE)</f>
        <v>4.7E-2</v>
      </c>
      <c r="DJ512">
        <f>VLOOKUP($CM512,AutoSCAN_ORG!$B$1:$CF$2516,83,FALSE)</f>
        <v>0.72599999999999998</v>
      </c>
    </row>
    <row r="513" spans="2:114" x14ac:dyDescent="0.35">
      <c r="B513" t="s">
        <v>4814</v>
      </c>
      <c r="C513">
        <v>511</v>
      </c>
      <c r="D513" t="s">
        <v>7778</v>
      </c>
      <c r="E513">
        <v>847</v>
      </c>
      <c r="F513">
        <v>2860.2130000000002</v>
      </c>
      <c r="G513">
        <v>10</v>
      </c>
      <c r="H513" t="s">
        <v>7782</v>
      </c>
      <c r="I513" t="s">
        <v>7773</v>
      </c>
      <c r="J513" t="s">
        <v>7852</v>
      </c>
      <c r="K513">
        <v>13</v>
      </c>
      <c r="L513">
        <v>0.75</v>
      </c>
      <c r="M513">
        <v>49</v>
      </c>
      <c r="N513">
        <v>12</v>
      </c>
      <c r="O513" t="s">
        <v>7391</v>
      </c>
      <c r="Q513">
        <v>37</v>
      </c>
      <c r="R513" t="s">
        <v>7784</v>
      </c>
      <c r="S513" t="s">
        <v>7774</v>
      </c>
      <c r="T513" t="s">
        <v>7253</v>
      </c>
      <c r="U513" t="s">
        <v>7383</v>
      </c>
      <c r="V513" t="s">
        <v>7383</v>
      </c>
      <c r="W513">
        <v>5.56</v>
      </c>
      <c r="X513" t="s">
        <v>7947</v>
      </c>
      <c r="Y513">
        <v>1.8</v>
      </c>
      <c r="Z513" t="s">
        <v>7774</v>
      </c>
      <c r="AA513" t="s">
        <v>7879</v>
      </c>
      <c r="AB513" t="s">
        <v>7774</v>
      </c>
      <c r="AC513">
        <v>10</v>
      </c>
      <c r="AF513" t="s">
        <v>5683</v>
      </c>
      <c r="AG513">
        <v>42.758904649999998</v>
      </c>
      <c r="AH513">
        <v>-82.037754250000006</v>
      </c>
      <c r="AI513">
        <v>201.5</v>
      </c>
      <c r="AJ513">
        <v>290</v>
      </c>
      <c r="AL513">
        <v>15</v>
      </c>
      <c r="AM513">
        <v>986</v>
      </c>
      <c r="AN513">
        <v>2.79</v>
      </c>
      <c r="AO513">
        <v>-387.31900000000002</v>
      </c>
      <c r="AP513">
        <v>2057</v>
      </c>
      <c r="AQ513">
        <v>2044</v>
      </c>
      <c r="AT513">
        <v>1.19</v>
      </c>
      <c r="AU513">
        <v>1.2</v>
      </c>
      <c r="AW513">
        <v>2.0699999999999998</v>
      </c>
      <c r="AX513">
        <v>2.09</v>
      </c>
      <c r="BD513">
        <v>0.53</v>
      </c>
      <c r="BE513">
        <v>49</v>
      </c>
      <c r="BF513" t="s">
        <v>8717</v>
      </c>
      <c r="BG513" t="s">
        <v>4814</v>
      </c>
      <c r="BH513">
        <v>511</v>
      </c>
      <c r="BI513" t="s">
        <v>7852</v>
      </c>
      <c r="BJ513" t="s">
        <v>7773</v>
      </c>
      <c r="BK513">
        <v>511</v>
      </c>
      <c r="BL513">
        <v>3030</v>
      </c>
      <c r="BM513">
        <v>847</v>
      </c>
      <c r="BN513">
        <v>37</v>
      </c>
      <c r="BO513" t="s">
        <v>8660</v>
      </c>
      <c r="BS513">
        <v>13</v>
      </c>
      <c r="BT513">
        <v>0.68</v>
      </c>
      <c r="BU513">
        <v>0.6</v>
      </c>
      <c r="BV513">
        <v>0.6</v>
      </c>
      <c r="BW513">
        <v>42.758904649999998</v>
      </c>
      <c r="BX513">
        <v>-82.037754250000006</v>
      </c>
      <c r="BY513">
        <v>4734564.2539999997</v>
      </c>
      <c r="BZ513">
        <v>201.46700000000001</v>
      </c>
      <c r="CA513">
        <v>276.10000000000002</v>
      </c>
      <c r="CB513" t="s">
        <v>7647</v>
      </c>
      <c r="CC513">
        <v>7</v>
      </c>
      <c r="CD513">
        <v>10</v>
      </c>
      <c r="CE513">
        <v>11</v>
      </c>
      <c r="CF513">
        <v>11</v>
      </c>
      <c r="CG513" t="s">
        <v>5677</v>
      </c>
      <c r="CH513">
        <v>414</v>
      </c>
      <c r="CI513" t="s">
        <v>5823</v>
      </c>
      <c r="CJ513" t="s">
        <v>8661</v>
      </c>
      <c r="CK513">
        <v>5.56</v>
      </c>
      <c r="CM513" t="s">
        <v>4814</v>
      </c>
      <c r="CO513" t="str">
        <f>VLOOKUP(CM513,AutoSCAN_ORG!B511:CF3026,1,FALSE)</f>
        <v>AS00-0001484</v>
      </c>
      <c r="CP513">
        <f>VLOOKUP($CM513,AutoSCAN_ORG!$B$1:$CF$2516,2,FALSE)</f>
        <v>2860.1909999999998</v>
      </c>
      <c r="CQ513">
        <f>VLOOKUP($CM513,AutoSCAN_ORG!$B$1:$CF$2516,3,FALSE)</f>
        <v>12.311</v>
      </c>
      <c r="CR513">
        <f>VLOOKUP($CM513,AutoSCAN_ORG!$B$1:$CF$2516,4,FALSE)</f>
        <v>78.471000000000004</v>
      </c>
      <c r="CS513">
        <f>VLOOKUP($CM513,AutoSCAN_ORG!$B$1:$CF$2516,5,FALSE)</f>
        <v>6.2949999999999999</v>
      </c>
      <c r="CT513" t="str">
        <f>VLOOKUP($CM513,AutoSCAN_ORG!$B$1:$CF$2516,6,FALSE)</f>
        <v>MELO-CORR</v>
      </c>
      <c r="CU513">
        <f>VLOOKUP($CM513,AutoSCAN_ORG!$B$1:$CF$2516,7,FALSE)</f>
        <v>0</v>
      </c>
      <c r="CV513">
        <f>VLOOKUP($CM513,AutoSCAN_ORG!$B$1:$CF$2516,69,FALSE)</f>
        <v>0</v>
      </c>
      <c r="CW513">
        <f>VLOOKUP($CM513,AutoSCAN_ORG!$B$1:$CF$2516,70,FALSE)</f>
        <v>0</v>
      </c>
      <c r="CX513" t="str">
        <f>VLOOKUP($CM513,AutoSCAN_ORG!$B$1:$CF$2516,71,FALSE)</f>
        <v>Y</v>
      </c>
      <c r="CY513">
        <f>VLOOKUP($CM513,AutoSCAN_ORG!$B$1:$CF$2516,72,FALSE)</f>
        <v>0</v>
      </c>
      <c r="CZ513" t="str">
        <f>VLOOKUP($CM513,AutoSCAN_ORG!$B$1:$CF$2516,73,FALSE)</f>
        <v>added</v>
      </c>
      <c r="DA513">
        <f>VLOOKUP($CM513,AutoSCAN_ORG!$B$1:$CF$2516,74,FALSE)</f>
        <v>0</v>
      </c>
      <c r="DB513">
        <f>VLOOKUP($CM513,AutoSCAN_ORG!$B$1:$CF$2516,75,FALSE)</f>
        <v>0</v>
      </c>
      <c r="DC513">
        <f>VLOOKUP($CM513,AutoSCAN_ORG!$B$1:$CF$2516,76,FALSE)</f>
        <v>0</v>
      </c>
      <c r="DD513">
        <f>VLOOKUP($CM513,AutoSCAN_ORG!$B$1:$CF$2516,77,FALSE)</f>
        <v>0</v>
      </c>
      <c r="DE513">
        <f>VLOOKUP($CM513,AutoSCAN_ORG!$B$1:$CF$2516,78,FALSE)</f>
        <v>0</v>
      </c>
      <c r="DF513">
        <f>VLOOKUP($CM513,AutoSCAN_ORG!$B$1:$CF$2516,79,FALSE)</f>
        <v>13.46</v>
      </c>
      <c r="DG513">
        <f>VLOOKUP($CM513,AutoSCAN_ORG!$B$1:$CF$2516,80,FALSE)</f>
        <v>13.46</v>
      </c>
      <c r="DH513">
        <f>VLOOKUP($CM513,AutoSCAN_ORG!$B$1:$CF$2516,81,FALSE)</f>
        <v>8.9999999999999993E-3</v>
      </c>
      <c r="DI513">
        <f>VLOOKUP($CM513,AutoSCAN_ORG!$B$1:$CF$2516,82,FALSE)</f>
        <v>2.5999999999999999E-2</v>
      </c>
      <c r="DJ513">
        <f>VLOOKUP($CM513,AutoSCAN_ORG!$B$1:$CF$2516,83,FALSE)</f>
        <v>0.81100000000000005</v>
      </c>
    </row>
    <row r="514" spans="2:114" x14ac:dyDescent="0.35">
      <c r="B514" t="s">
        <v>4830</v>
      </c>
      <c r="C514">
        <v>527</v>
      </c>
      <c r="D514" t="s">
        <v>7778</v>
      </c>
      <c r="E514">
        <v>863</v>
      </c>
      <c r="F514">
        <v>2861.9609999999998</v>
      </c>
      <c r="G514">
        <v>10</v>
      </c>
      <c r="H514" t="s">
        <v>7782</v>
      </c>
      <c r="I514" t="s">
        <v>7773</v>
      </c>
      <c r="J514" t="s">
        <v>5753</v>
      </c>
      <c r="K514">
        <v>12</v>
      </c>
      <c r="L514">
        <v>0.66</v>
      </c>
      <c r="M514">
        <v>10</v>
      </c>
      <c r="N514">
        <v>8</v>
      </c>
      <c r="O514" t="s">
        <v>7651</v>
      </c>
      <c r="R514" t="s">
        <v>7784</v>
      </c>
      <c r="S514" t="s">
        <v>7774</v>
      </c>
      <c r="T514" t="s">
        <v>7253</v>
      </c>
      <c r="U514" t="s">
        <v>7383</v>
      </c>
      <c r="V514" t="s">
        <v>7383</v>
      </c>
      <c r="W514">
        <v>5.56</v>
      </c>
      <c r="X514" t="s">
        <v>7947</v>
      </c>
      <c r="Y514">
        <v>1.8</v>
      </c>
      <c r="Z514" t="s">
        <v>7774</v>
      </c>
      <c r="AA514" t="s">
        <v>7783</v>
      </c>
      <c r="AB514" t="s">
        <v>7774</v>
      </c>
      <c r="AF514" t="s">
        <v>5678</v>
      </c>
      <c r="AG514">
        <v>42.75888862</v>
      </c>
      <c r="AH514">
        <v>-82.037754949999993</v>
      </c>
      <c r="AI514">
        <v>201.5</v>
      </c>
      <c r="AJ514">
        <v>290</v>
      </c>
      <c r="AL514">
        <v>15</v>
      </c>
      <c r="AM514">
        <v>986</v>
      </c>
      <c r="AN514">
        <v>4.5570000000000004</v>
      </c>
      <c r="AO514">
        <v>-415.4</v>
      </c>
      <c r="AP514">
        <v>2114</v>
      </c>
      <c r="AQ514">
        <v>2115</v>
      </c>
      <c r="AT514">
        <v>1.23</v>
      </c>
      <c r="AU514">
        <v>1.23</v>
      </c>
      <c r="AW514">
        <v>2.14</v>
      </c>
      <c r="AX514">
        <v>2.14</v>
      </c>
      <c r="BD514">
        <v>0.66</v>
      </c>
      <c r="BE514">
        <v>10</v>
      </c>
      <c r="BF514" t="s">
        <v>2015</v>
      </c>
      <c r="BG514" t="s">
        <v>4830</v>
      </c>
      <c r="BH514">
        <v>527</v>
      </c>
      <c r="BI514" t="s">
        <v>5753</v>
      </c>
      <c r="BJ514" t="s">
        <v>7773</v>
      </c>
      <c r="BK514">
        <v>527</v>
      </c>
      <c r="BL514">
        <v>3030</v>
      </c>
      <c r="BS514">
        <v>13</v>
      </c>
      <c r="BT514">
        <v>0.66</v>
      </c>
      <c r="BU514">
        <v>0.57999999999999996</v>
      </c>
      <c r="BV514">
        <v>0.57999999999999996</v>
      </c>
      <c r="BW514">
        <v>42.75888862</v>
      </c>
      <c r="BX514">
        <v>-82.037754949999993</v>
      </c>
      <c r="BY514">
        <v>4734562.4759999998</v>
      </c>
      <c r="BZ514">
        <v>201.47200000000001</v>
      </c>
      <c r="CA514">
        <v>265.8</v>
      </c>
      <c r="CB514" t="s">
        <v>7476</v>
      </c>
      <c r="CC514">
        <v>7</v>
      </c>
      <c r="CD514">
        <v>10</v>
      </c>
      <c r="CE514">
        <v>12</v>
      </c>
      <c r="CF514">
        <v>12</v>
      </c>
      <c r="CG514" t="s">
        <v>5677</v>
      </c>
      <c r="CH514">
        <v>414</v>
      </c>
      <c r="CI514" t="s">
        <v>3290</v>
      </c>
      <c r="CJ514" t="s">
        <v>7332</v>
      </c>
      <c r="CK514">
        <v>5.56</v>
      </c>
      <c r="CL514">
        <v>1.8</v>
      </c>
      <c r="CM514" t="s">
        <v>4830</v>
      </c>
      <c r="CO514" t="str">
        <f>VLOOKUP(CM514,AutoSCAN_ORG!B527:CF3042,1,FALSE)</f>
        <v>AS00-0001500</v>
      </c>
      <c r="CP514">
        <f>VLOOKUP($CM514,AutoSCAN_ORG!$B$1:$CF$2516,2,FALSE)</f>
        <v>2861.9549999999999</v>
      </c>
      <c r="CQ514">
        <f>VLOOKUP($CM514,AutoSCAN_ORG!$B$1:$CF$2516,3,FALSE)</f>
        <v>12.648999999999999</v>
      </c>
      <c r="CR514">
        <f>VLOOKUP($CM514,AutoSCAN_ORG!$B$1:$CF$2516,4,FALSE)</f>
        <v>86.745999999999995</v>
      </c>
      <c r="CS514">
        <f>VLOOKUP($CM514,AutoSCAN_ORG!$B$1:$CF$2516,5,FALSE)</f>
        <v>6.2949999999999999</v>
      </c>
      <c r="CT514" t="str">
        <f>VLOOKUP($CM514,AutoSCAN_ORG!$B$1:$CF$2516,6,FALSE)</f>
        <v>MELO-CORR</v>
      </c>
      <c r="CU514">
        <f>VLOOKUP($CM514,AutoSCAN_ORG!$B$1:$CF$2516,7,FALSE)</f>
        <v>0</v>
      </c>
      <c r="CV514">
        <f>VLOOKUP($CM514,AutoSCAN_ORG!$B$1:$CF$2516,69,FALSE)</f>
        <v>0</v>
      </c>
      <c r="CW514">
        <f>VLOOKUP($CM514,AutoSCAN_ORG!$B$1:$CF$2516,70,FALSE)</f>
        <v>0</v>
      </c>
      <c r="CX514" t="str">
        <f>VLOOKUP($CM514,AutoSCAN_ORG!$B$1:$CF$2516,71,FALSE)</f>
        <v>Y</v>
      </c>
      <c r="CZ514" t="str">
        <f>VLOOKUP($CM514,AutoSCAN_ORG!$B$1:$CF$2516,73,FALSE)</f>
        <v>added</v>
      </c>
      <c r="DA514">
        <f>VLOOKUP($CM514,AutoSCAN_ORG!$B$1:$CF$2516,74,FALSE)</f>
        <v>0</v>
      </c>
      <c r="DB514">
        <f>VLOOKUP($CM514,AutoSCAN_ORG!$B$1:$CF$2516,75,FALSE)</f>
        <v>0</v>
      </c>
      <c r="DC514">
        <f>VLOOKUP($CM514,AutoSCAN_ORG!$B$1:$CF$2516,76,FALSE)</f>
        <v>0</v>
      </c>
      <c r="DD514">
        <f>VLOOKUP($CM514,AutoSCAN_ORG!$B$1:$CF$2516,77,FALSE)</f>
        <v>0</v>
      </c>
      <c r="DF514">
        <f>VLOOKUP($CM514,AutoSCAN_ORG!$B$1:$CF$2516,79,FALSE)</f>
        <v>11.84</v>
      </c>
      <c r="DG514">
        <f>VLOOKUP($CM514,AutoSCAN_ORG!$B$1:$CF$2516,80,FALSE)</f>
        <v>11.84</v>
      </c>
      <c r="DH514">
        <f>VLOOKUP($CM514,AutoSCAN_ORG!$B$1:$CF$2516,81,FALSE)</f>
        <v>1.0999999999999999E-2</v>
      </c>
      <c r="DI514">
        <f>VLOOKUP($CM514,AutoSCAN_ORG!$B$1:$CF$2516,82,FALSE)</f>
        <v>3.2000000000000001E-2</v>
      </c>
      <c r="DJ514">
        <f>VLOOKUP($CM514,AutoSCAN_ORG!$B$1:$CF$2516,83,FALSE)</f>
        <v>0.77600000000000002</v>
      </c>
    </row>
    <row r="515" spans="2:114" x14ac:dyDescent="0.35">
      <c r="B515" t="s">
        <v>4832</v>
      </c>
      <c r="C515">
        <v>528</v>
      </c>
      <c r="D515" t="s">
        <v>7778</v>
      </c>
      <c r="E515">
        <v>864</v>
      </c>
      <c r="F515">
        <v>2862.0129999999999</v>
      </c>
      <c r="G515">
        <v>10</v>
      </c>
      <c r="H515" t="s">
        <v>7782</v>
      </c>
      <c r="I515" t="s">
        <v>7773</v>
      </c>
      <c r="J515" t="s">
        <v>5753</v>
      </c>
      <c r="K515">
        <v>10</v>
      </c>
      <c r="L515">
        <v>0.54</v>
      </c>
      <c r="M515">
        <v>14</v>
      </c>
      <c r="N515">
        <v>12</v>
      </c>
      <c r="O515" t="s">
        <v>7329</v>
      </c>
      <c r="R515" t="s">
        <v>7784</v>
      </c>
      <c r="S515" t="s">
        <v>7774</v>
      </c>
      <c r="T515" t="s">
        <v>7253</v>
      </c>
      <c r="U515" t="s">
        <v>7383</v>
      </c>
      <c r="V515" t="s">
        <v>7383</v>
      </c>
      <c r="W515">
        <v>5.56</v>
      </c>
      <c r="X515" t="s">
        <v>7947</v>
      </c>
      <c r="Y515">
        <v>1.8</v>
      </c>
      <c r="Z515" t="s">
        <v>7774</v>
      </c>
      <c r="AA515" t="s">
        <v>7788</v>
      </c>
      <c r="AB515" t="s">
        <v>7774</v>
      </c>
      <c r="AC515">
        <v>10</v>
      </c>
      <c r="AD515">
        <v>10</v>
      </c>
      <c r="AE515">
        <v>12</v>
      </c>
      <c r="AF515" t="s">
        <v>5876</v>
      </c>
      <c r="AG515">
        <v>42.758888169999999</v>
      </c>
      <c r="AH515">
        <v>-82.037754969999995</v>
      </c>
      <c r="AI515">
        <v>201.5</v>
      </c>
      <c r="AJ515">
        <v>290</v>
      </c>
      <c r="AL515">
        <v>15</v>
      </c>
      <c r="AM515">
        <v>986</v>
      </c>
      <c r="AN515">
        <v>4.6070000000000002</v>
      </c>
      <c r="AO515">
        <v>-407.53</v>
      </c>
      <c r="AP515">
        <v>2111</v>
      </c>
      <c r="AQ515">
        <v>2112</v>
      </c>
      <c r="AT515">
        <v>1.23</v>
      </c>
      <c r="AU515">
        <v>1.23</v>
      </c>
      <c r="AW515">
        <v>2.14</v>
      </c>
      <c r="AX515">
        <v>2.14</v>
      </c>
      <c r="BD515">
        <v>0.54</v>
      </c>
      <c r="BE515">
        <v>14</v>
      </c>
      <c r="BF515" t="s">
        <v>2017</v>
      </c>
      <c r="BG515" t="s">
        <v>4832</v>
      </c>
      <c r="BH515">
        <v>528</v>
      </c>
      <c r="BI515" t="s">
        <v>5753</v>
      </c>
      <c r="BJ515" t="s">
        <v>7773</v>
      </c>
      <c r="BK515">
        <v>528</v>
      </c>
      <c r="BL515">
        <v>3030</v>
      </c>
      <c r="BU515">
        <v>0.57999999999999996</v>
      </c>
      <c r="BV515">
        <v>0.57999999999999996</v>
      </c>
      <c r="BW515">
        <v>42.758888169999999</v>
      </c>
      <c r="BX515">
        <v>-82.037754969999995</v>
      </c>
      <c r="BY515">
        <v>4734562.4249999998</v>
      </c>
      <c r="BZ515">
        <v>201.47200000000001</v>
      </c>
      <c r="CA515">
        <v>267.60000000000002</v>
      </c>
      <c r="CB515" t="s">
        <v>7651</v>
      </c>
      <c r="CC515">
        <v>7</v>
      </c>
      <c r="CE515">
        <v>12</v>
      </c>
      <c r="CF515">
        <v>12</v>
      </c>
      <c r="CG515" t="s">
        <v>5677</v>
      </c>
      <c r="CH515">
        <v>414</v>
      </c>
      <c r="CI515" t="s">
        <v>3290</v>
      </c>
      <c r="CJ515" t="s">
        <v>7332</v>
      </c>
      <c r="CK515">
        <v>5.56</v>
      </c>
      <c r="CL515">
        <v>1.8</v>
      </c>
      <c r="CM515" t="s">
        <v>4832</v>
      </c>
      <c r="CO515" t="str">
        <f>VLOOKUP(CM515,AutoSCAN_ORG!B528:CF3043,1,FALSE)</f>
        <v>AS00-0001502</v>
      </c>
      <c r="CP515">
        <f>VLOOKUP($CM515,AutoSCAN_ORG!$B$1:$CF$2516,2,FALSE)</f>
        <v>2862.0030000000002</v>
      </c>
      <c r="CQ515">
        <f>VLOOKUP($CM515,AutoSCAN_ORG!$B$1:$CF$2516,3,FALSE)</f>
        <v>22.331</v>
      </c>
      <c r="CR515">
        <f>VLOOKUP($CM515,AutoSCAN_ORG!$B$1:$CF$2516,4,FALSE)</f>
        <v>87.010999999999996</v>
      </c>
      <c r="CS515">
        <f>VLOOKUP($CM515,AutoSCAN_ORG!$B$1:$CF$2516,5,FALSE)</f>
        <v>6.2949999999999999</v>
      </c>
      <c r="CT515" t="str">
        <f>VLOOKUP($CM515,AutoSCAN_ORG!$B$1:$CF$2516,6,FALSE)</f>
        <v>MELO-CORR</v>
      </c>
      <c r="CU515">
        <f>VLOOKUP($CM515,AutoSCAN_ORG!$B$1:$CF$2516,7,FALSE)</f>
        <v>0</v>
      </c>
      <c r="CV515">
        <f>VLOOKUP($CM515,AutoSCAN_ORG!$B$1:$CF$2516,69,FALSE)</f>
        <v>0</v>
      </c>
      <c r="CW515">
        <f>VLOOKUP($CM515,AutoSCAN_ORG!$B$1:$CF$2516,70,FALSE)</f>
        <v>0</v>
      </c>
      <c r="CX515" t="str">
        <f>VLOOKUP($CM515,AutoSCAN_ORG!$B$1:$CF$2516,71,FALSE)</f>
        <v>Y</v>
      </c>
      <c r="CZ515" t="str">
        <f>VLOOKUP($CM515,AutoSCAN_ORG!$B$1:$CF$2516,73,FALSE)</f>
        <v>added</v>
      </c>
      <c r="DA515">
        <f>VLOOKUP($CM515,AutoSCAN_ORG!$B$1:$CF$2516,74,FALSE)</f>
        <v>0</v>
      </c>
      <c r="DB515">
        <f>VLOOKUP($CM515,AutoSCAN_ORG!$B$1:$CF$2516,75,FALSE)</f>
        <v>0</v>
      </c>
      <c r="DC515">
        <f>VLOOKUP($CM515,AutoSCAN_ORG!$B$1:$CF$2516,76,FALSE)</f>
        <v>0</v>
      </c>
      <c r="DD515">
        <f>VLOOKUP($CM515,AutoSCAN_ORG!$B$1:$CF$2516,77,FALSE)</f>
        <v>0</v>
      </c>
      <c r="DF515">
        <f>VLOOKUP($CM515,AutoSCAN_ORG!$B$1:$CF$2516,79,FALSE)</f>
        <v>9.7899999999999991</v>
      </c>
      <c r="DG515">
        <f>VLOOKUP($CM515,AutoSCAN_ORG!$B$1:$CF$2516,80,FALSE)</f>
        <v>9.7899999999999991</v>
      </c>
      <c r="DH515">
        <f>VLOOKUP($CM515,AutoSCAN_ORG!$B$1:$CF$2516,81,FALSE)</f>
        <v>0</v>
      </c>
      <c r="DI515">
        <f>VLOOKUP($CM515,AutoSCAN_ORG!$B$1:$CF$2516,82,FALSE)</f>
        <v>1E-3</v>
      </c>
      <c r="DJ515">
        <f>VLOOKUP($CM515,AutoSCAN_ORG!$B$1:$CF$2516,83,FALSE)</f>
        <v>0.78600000000000003</v>
      </c>
    </row>
    <row r="516" spans="2:114" x14ac:dyDescent="0.35">
      <c r="B516" t="s">
        <v>4833</v>
      </c>
      <c r="C516">
        <v>529</v>
      </c>
      <c r="D516" t="s">
        <v>7778</v>
      </c>
      <c r="E516">
        <v>865</v>
      </c>
      <c r="F516">
        <v>2862.154</v>
      </c>
      <c r="G516">
        <v>10</v>
      </c>
      <c r="H516" t="s">
        <v>7782</v>
      </c>
      <c r="I516" t="s">
        <v>7773</v>
      </c>
      <c r="J516" t="s">
        <v>5753</v>
      </c>
      <c r="K516">
        <v>14</v>
      </c>
      <c r="L516">
        <v>0.76</v>
      </c>
      <c r="M516">
        <v>12</v>
      </c>
      <c r="N516">
        <v>11</v>
      </c>
      <c r="O516" t="s">
        <v>7646</v>
      </c>
      <c r="Q516">
        <v>40</v>
      </c>
      <c r="R516" t="s">
        <v>7784</v>
      </c>
      <c r="S516" t="s">
        <v>7774</v>
      </c>
      <c r="T516" t="s">
        <v>7253</v>
      </c>
      <c r="U516" t="s">
        <v>7383</v>
      </c>
      <c r="V516" t="s">
        <v>7383</v>
      </c>
      <c r="W516">
        <v>5.56</v>
      </c>
      <c r="X516" t="s">
        <v>7947</v>
      </c>
      <c r="Y516">
        <v>1.8</v>
      </c>
      <c r="Z516" t="s">
        <v>7774</v>
      </c>
      <c r="AA516" t="s">
        <v>7788</v>
      </c>
      <c r="AB516" t="s">
        <v>7774</v>
      </c>
      <c r="AC516">
        <v>10</v>
      </c>
      <c r="AD516">
        <v>10</v>
      </c>
      <c r="AE516">
        <v>12</v>
      </c>
      <c r="AF516" t="s">
        <v>5683</v>
      </c>
      <c r="AG516">
        <v>42.758886879999999</v>
      </c>
      <c r="AH516">
        <v>-82.037755020000006</v>
      </c>
      <c r="AI516">
        <v>201.5</v>
      </c>
      <c r="AJ516">
        <v>290</v>
      </c>
      <c r="AL516">
        <v>15</v>
      </c>
      <c r="AM516">
        <v>986</v>
      </c>
      <c r="AN516">
        <v>4.7489999999999997</v>
      </c>
      <c r="AO516">
        <v>-411.85500000000002</v>
      </c>
      <c r="AP516">
        <v>2111</v>
      </c>
      <c r="AQ516">
        <v>2112</v>
      </c>
      <c r="AT516">
        <v>1.23</v>
      </c>
      <c r="AU516">
        <v>1.23</v>
      </c>
      <c r="AW516">
        <v>2.14</v>
      </c>
      <c r="AX516">
        <v>2.14</v>
      </c>
      <c r="BD516">
        <v>0.76</v>
      </c>
      <c r="BE516">
        <v>12</v>
      </c>
      <c r="BF516" t="s">
        <v>2018</v>
      </c>
      <c r="BG516" t="s">
        <v>4833</v>
      </c>
      <c r="BH516">
        <v>529</v>
      </c>
      <c r="BI516" t="s">
        <v>5753</v>
      </c>
      <c r="BJ516" t="s">
        <v>7773</v>
      </c>
      <c r="BK516">
        <v>529</v>
      </c>
      <c r="BL516">
        <v>3030</v>
      </c>
      <c r="BM516">
        <v>866</v>
      </c>
      <c r="BN516">
        <v>40</v>
      </c>
      <c r="BS516">
        <v>13</v>
      </c>
      <c r="BT516">
        <v>0.66</v>
      </c>
      <c r="BU516">
        <v>0.57999999999999996</v>
      </c>
      <c r="BV516">
        <v>0.57999999999999996</v>
      </c>
      <c r="BW516">
        <v>42.758886879999999</v>
      </c>
      <c r="BX516">
        <v>-82.037755020000006</v>
      </c>
      <c r="BY516">
        <v>4734562.2819999997</v>
      </c>
      <c r="BZ516">
        <v>201.47200000000001</v>
      </c>
      <c r="CA516">
        <v>266.10000000000002</v>
      </c>
      <c r="CB516" t="s">
        <v>7476</v>
      </c>
      <c r="CC516">
        <v>7</v>
      </c>
      <c r="CD516">
        <v>10</v>
      </c>
      <c r="CE516">
        <v>12</v>
      </c>
      <c r="CF516">
        <v>12</v>
      </c>
      <c r="CG516" t="s">
        <v>5677</v>
      </c>
      <c r="CH516">
        <v>414</v>
      </c>
      <c r="CI516" t="s">
        <v>3290</v>
      </c>
      <c r="CJ516" t="s">
        <v>7332</v>
      </c>
      <c r="CK516">
        <v>5.56</v>
      </c>
      <c r="CL516">
        <v>1.8</v>
      </c>
      <c r="CM516" t="s">
        <v>4833</v>
      </c>
      <c r="CO516" t="str">
        <f>VLOOKUP(CM516,AutoSCAN_ORG!B529:CF3044,1,FALSE)</f>
        <v>AS00-0001503</v>
      </c>
      <c r="CP516">
        <f>VLOOKUP($CM516,AutoSCAN_ORG!$B$1:$CF$2516,2,FALSE)</f>
        <v>2862.15</v>
      </c>
      <c r="CQ516">
        <f>VLOOKUP($CM516,AutoSCAN_ORG!$B$1:$CF$2516,3,FALSE)</f>
        <v>9.1560000000000006</v>
      </c>
      <c r="CR516">
        <f>VLOOKUP($CM516,AutoSCAN_ORG!$B$1:$CF$2516,4,FALSE)</f>
        <v>86.468000000000004</v>
      </c>
      <c r="CS516">
        <f>VLOOKUP($CM516,AutoSCAN_ORG!$B$1:$CF$2516,5,FALSE)</f>
        <v>6.2949999999999999</v>
      </c>
      <c r="CT516" t="str">
        <f>VLOOKUP($CM516,AutoSCAN_ORG!$B$1:$CF$2516,6,FALSE)</f>
        <v>MELO-CORR</v>
      </c>
      <c r="CU516">
        <f>VLOOKUP($CM516,AutoSCAN_ORG!$B$1:$CF$2516,7,FALSE)</f>
        <v>0</v>
      </c>
      <c r="CV516">
        <f>VLOOKUP($CM516,AutoSCAN_ORG!$B$1:$CF$2516,69,FALSE)</f>
        <v>0</v>
      </c>
      <c r="CW516">
        <f>VLOOKUP($CM516,AutoSCAN_ORG!$B$1:$CF$2516,70,FALSE)</f>
        <v>0</v>
      </c>
      <c r="CX516" t="str">
        <f>VLOOKUP($CM516,AutoSCAN_ORG!$B$1:$CF$2516,71,FALSE)</f>
        <v>Y</v>
      </c>
      <c r="CZ516">
        <f>VLOOKUP($CM516,AutoSCAN_ORG!$B$1:$CF$2516,73,FALSE)</f>
        <v>0</v>
      </c>
      <c r="DA516">
        <f>VLOOKUP($CM516,AutoSCAN_ORG!$B$1:$CF$2516,74,FALSE)</f>
        <v>0</v>
      </c>
      <c r="DB516">
        <f>VLOOKUP($CM516,AutoSCAN_ORG!$B$1:$CF$2516,75,FALSE)</f>
        <v>0</v>
      </c>
      <c r="DC516">
        <f>VLOOKUP($CM516,AutoSCAN_ORG!$B$1:$CF$2516,76,FALSE)</f>
        <v>0</v>
      </c>
      <c r="DD516">
        <f>VLOOKUP($CM516,AutoSCAN_ORG!$B$1:$CF$2516,77,FALSE)</f>
        <v>0</v>
      </c>
      <c r="DF516">
        <f>VLOOKUP($CM516,AutoSCAN_ORG!$B$1:$CF$2516,79,FALSE)</f>
        <v>13.7</v>
      </c>
      <c r="DG516">
        <f>VLOOKUP($CM516,AutoSCAN_ORG!$B$1:$CF$2516,80,FALSE)</f>
        <v>13.7</v>
      </c>
      <c r="DH516">
        <f>VLOOKUP($CM516,AutoSCAN_ORG!$B$1:$CF$2516,81,FALSE)</f>
        <v>1.2999999999999999E-2</v>
      </c>
      <c r="DI516">
        <f>VLOOKUP($CM516,AutoSCAN_ORG!$B$1:$CF$2516,82,FALSE)</f>
        <v>2.3E-2</v>
      </c>
      <c r="DJ516">
        <f>VLOOKUP($CM516,AutoSCAN_ORG!$B$1:$CF$2516,83,FALSE)</f>
        <v>0.88600000000000001</v>
      </c>
    </row>
    <row r="517" spans="2:114" x14ac:dyDescent="0.35">
      <c r="B517" t="s">
        <v>4834</v>
      </c>
      <c r="C517">
        <v>531</v>
      </c>
      <c r="D517" t="s">
        <v>7778</v>
      </c>
      <c r="E517">
        <v>867</v>
      </c>
      <c r="F517">
        <v>2862.1849999999999</v>
      </c>
      <c r="G517">
        <v>10</v>
      </c>
      <c r="H517" t="s">
        <v>7782</v>
      </c>
      <c r="I517" t="s">
        <v>7773</v>
      </c>
      <c r="J517" t="s">
        <v>5753</v>
      </c>
      <c r="K517">
        <v>14</v>
      </c>
      <c r="L517">
        <v>0.79</v>
      </c>
      <c r="M517">
        <v>9</v>
      </c>
      <c r="N517">
        <v>11</v>
      </c>
      <c r="O517" t="s">
        <v>7329</v>
      </c>
      <c r="Q517">
        <v>40</v>
      </c>
      <c r="R517" t="s">
        <v>7784</v>
      </c>
      <c r="S517" t="s">
        <v>7774</v>
      </c>
      <c r="T517" t="s">
        <v>7253</v>
      </c>
      <c r="U517" t="s">
        <v>7383</v>
      </c>
      <c r="V517" t="s">
        <v>7383</v>
      </c>
      <c r="W517">
        <v>5.56</v>
      </c>
      <c r="X517" t="s">
        <v>7947</v>
      </c>
      <c r="Y517">
        <v>1.8</v>
      </c>
      <c r="Z517" t="s">
        <v>7774</v>
      </c>
      <c r="AA517" t="s">
        <v>7786</v>
      </c>
      <c r="AB517" t="s">
        <v>7774</v>
      </c>
      <c r="AC517">
        <v>10</v>
      </c>
      <c r="AD517">
        <v>10</v>
      </c>
      <c r="AE517">
        <v>15</v>
      </c>
      <c r="AF517" t="s">
        <v>5683</v>
      </c>
      <c r="AG517">
        <v>42.758886590000003</v>
      </c>
      <c r="AH517">
        <v>-82.037755039999993</v>
      </c>
      <c r="AI517">
        <v>201.5</v>
      </c>
      <c r="AJ517">
        <v>290</v>
      </c>
      <c r="AL517">
        <v>15</v>
      </c>
      <c r="AM517">
        <v>986</v>
      </c>
      <c r="AN517">
        <v>4.7809999999999997</v>
      </c>
      <c r="AO517">
        <v>-407.80099999999999</v>
      </c>
      <c r="AP517">
        <v>2114</v>
      </c>
      <c r="AQ517">
        <v>2115</v>
      </c>
      <c r="AT517">
        <v>1.23</v>
      </c>
      <c r="AU517">
        <v>1.23</v>
      </c>
      <c r="AW517">
        <v>2.14</v>
      </c>
      <c r="AX517">
        <v>2.14</v>
      </c>
      <c r="BD517">
        <v>0.79</v>
      </c>
      <c r="BE517">
        <v>9</v>
      </c>
      <c r="BF517" t="s">
        <v>2019</v>
      </c>
      <c r="BG517" t="s">
        <v>4834</v>
      </c>
      <c r="BH517">
        <v>531</v>
      </c>
      <c r="BI517" t="s">
        <v>5753</v>
      </c>
      <c r="BJ517" t="s">
        <v>7773</v>
      </c>
      <c r="BK517">
        <v>531</v>
      </c>
      <c r="BL517">
        <v>3030</v>
      </c>
      <c r="BM517">
        <v>866</v>
      </c>
      <c r="BN517">
        <v>40</v>
      </c>
      <c r="BS517">
        <v>13</v>
      </c>
      <c r="BT517">
        <v>0.66</v>
      </c>
      <c r="BU517">
        <v>0.57999999999999996</v>
      </c>
      <c r="BV517">
        <v>0.57999999999999996</v>
      </c>
      <c r="BW517">
        <v>42.758886590000003</v>
      </c>
      <c r="BX517">
        <v>-82.037755039999993</v>
      </c>
      <c r="BY517">
        <v>4734562.25</v>
      </c>
      <c r="BZ517">
        <v>201.47200000000001</v>
      </c>
      <c r="CA517">
        <v>267.7</v>
      </c>
      <c r="CB517" t="s">
        <v>7651</v>
      </c>
      <c r="CC517">
        <v>7</v>
      </c>
      <c r="CD517">
        <v>10</v>
      </c>
      <c r="CE517">
        <v>12</v>
      </c>
      <c r="CF517">
        <v>12</v>
      </c>
      <c r="CG517" t="s">
        <v>5677</v>
      </c>
      <c r="CH517">
        <v>414</v>
      </c>
      <c r="CI517" t="s">
        <v>3290</v>
      </c>
      <c r="CJ517" t="s">
        <v>7332</v>
      </c>
      <c r="CK517">
        <v>5.56</v>
      </c>
      <c r="CL517">
        <v>1.8</v>
      </c>
      <c r="CM517" t="s">
        <v>4834</v>
      </c>
      <c r="CO517" t="str">
        <f>VLOOKUP(CM517,AutoSCAN_ORG!B531:CF3046,1,FALSE)</f>
        <v>AS00-0001504</v>
      </c>
      <c r="CP517">
        <f>VLOOKUP($CM517,AutoSCAN_ORG!$B$1:$CF$2516,2,FALSE)</f>
        <v>2862.183</v>
      </c>
      <c r="CQ517">
        <f>VLOOKUP($CM517,AutoSCAN_ORG!$B$1:$CF$2516,3,FALSE)</f>
        <v>8</v>
      </c>
      <c r="CR517">
        <f>VLOOKUP($CM517,AutoSCAN_ORG!$B$1:$CF$2516,4,FALSE)</f>
        <v>87.551000000000002</v>
      </c>
      <c r="CS517">
        <f>VLOOKUP($CM517,AutoSCAN_ORG!$B$1:$CF$2516,5,FALSE)</f>
        <v>6.2949999999999999</v>
      </c>
      <c r="CT517" t="str">
        <f>VLOOKUP($CM517,AutoSCAN_ORG!$B$1:$CF$2516,6,FALSE)</f>
        <v>MELO-CORR</v>
      </c>
      <c r="CU517">
        <f>VLOOKUP($CM517,AutoSCAN_ORG!$B$1:$CF$2516,7,FALSE)</f>
        <v>0</v>
      </c>
      <c r="CV517">
        <f>VLOOKUP($CM517,AutoSCAN_ORG!$B$1:$CF$2516,69,FALSE)</f>
        <v>0</v>
      </c>
      <c r="CW517">
        <f>VLOOKUP($CM517,AutoSCAN_ORG!$B$1:$CF$2516,70,FALSE)</f>
        <v>0</v>
      </c>
      <c r="CX517" t="str">
        <f>VLOOKUP($CM517,AutoSCAN_ORG!$B$1:$CF$2516,71,FALSE)</f>
        <v>Y</v>
      </c>
      <c r="CZ517">
        <f>VLOOKUP($CM517,AutoSCAN_ORG!$B$1:$CF$2516,73,FALSE)</f>
        <v>0</v>
      </c>
      <c r="DA517">
        <f>VLOOKUP($CM517,AutoSCAN_ORG!$B$1:$CF$2516,74,FALSE)</f>
        <v>0</v>
      </c>
      <c r="DB517">
        <f>VLOOKUP($CM517,AutoSCAN_ORG!$B$1:$CF$2516,75,FALSE)</f>
        <v>0</v>
      </c>
      <c r="DC517">
        <f>VLOOKUP($CM517,AutoSCAN_ORG!$B$1:$CF$2516,76,FALSE)</f>
        <v>0</v>
      </c>
      <c r="DD517">
        <f>VLOOKUP($CM517,AutoSCAN_ORG!$B$1:$CF$2516,77,FALSE)</f>
        <v>0</v>
      </c>
      <c r="DF517">
        <f>VLOOKUP($CM517,AutoSCAN_ORG!$B$1:$CF$2516,79,FALSE)</f>
        <v>14.23</v>
      </c>
      <c r="DG517">
        <f>VLOOKUP($CM517,AutoSCAN_ORG!$B$1:$CF$2516,80,FALSE)</f>
        <v>14.23</v>
      </c>
      <c r="DH517">
        <f>VLOOKUP($CM517,AutoSCAN_ORG!$B$1:$CF$2516,81,FALSE)</f>
        <v>1.7000000000000001E-2</v>
      </c>
      <c r="DI517">
        <f>VLOOKUP($CM517,AutoSCAN_ORG!$B$1:$CF$2516,82,FALSE)</f>
        <v>3.5000000000000003E-2</v>
      </c>
      <c r="DJ517">
        <f>VLOOKUP($CM517,AutoSCAN_ORG!$B$1:$CF$2516,83,FALSE)</f>
        <v>0.88300000000000001</v>
      </c>
    </row>
    <row r="518" spans="2:114" x14ac:dyDescent="0.35">
      <c r="B518" t="s">
        <v>4835</v>
      </c>
      <c r="C518">
        <v>532</v>
      </c>
      <c r="D518" t="s">
        <v>7778</v>
      </c>
      <c r="E518">
        <v>868</v>
      </c>
      <c r="F518">
        <v>2862.395</v>
      </c>
      <c r="G518">
        <v>10</v>
      </c>
      <c r="H518" t="s">
        <v>7782</v>
      </c>
      <c r="I518" t="s">
        <v>7773</v>
      </c>
      <c r="J518" t="s">
        <v>5753</v>
      </c>
      <c r="K518">
        <v>12</v>
      </c>
      <c r="L518">
        <v>0.65</v>
      </c>
      <c r="M518">
        <v>8</v>
      </c>
      <c r="N518">
        <v>9</v>
      </c>
      <c r="O518" t="s">
        <v>7575</v>
      </c>
      <c r="Q518">
        <v>41</v>
      </c>
      <c r="R518" t="s">
        <v>7784</v>
      </c>
      <c r="S518" t="s">
        <v>7774</v>
      </c>
      <c r="T518" t="s">
        <v>7253</v>
      </c>
      <c r="U518" t="s">
        <v>7383</v>
      </c>
      <c r="V518" t="s">
        <v>7383</v>
      </c>
      <c r="W518">
        <v>5.56</v>
      </c>
      <c r="X518" t="s">
        <v>7947</v>
      </c>
      <c r="Y518">
        <v>1.8</v>
      </c>
      <c r="Z518" t="s">
        <v>7774</v>
      </c>
      <c r="AA518" t="s">
        <v>7789</v>
      </c>
      <c r="AB518" t="s">
        <v>7774</v>
      </c>
      <c r="AF518" t="s">
        <v>5678</v>
      </c>
      <c r="AG518">
        <v>42.758884680000001</v>
      </c>
      <c r="AH518">
        <v>-82.03775512</v>
      </c>
      <c r="AI518">
        <v>201.5</v>
      </c>
      <c r="AJ518">
        <v>290</v>
      </c>
      <c r="AL518">
        <v>15</v>
      </c>
      <c r="AM518">
        <v>986</v>
      </c>
      <c r="AN518">
        <v>4.992</v>
      </c>
      <c r="AO518">
        <v>-384.72800000000001</v>
      </c>
      <c r="AP518">
        <v>2116</v>
      </c>
      <c r="AQ518">
        <v>2117</v>
      </c>
      <c r="AT518">
        <v>1.24</v>
      </c>
      <c r="AU518">
        <v>1.24</v>
      </c>
      <c r="AW518">
        <v>2.15</v>
      </c>
      <c r="AX518">
        <v>2.15</v>
      </c>
      <c r="BD518">
        <v>0.65</v>
      </c>
      <c r="BE518">
        <v>8</v>
      </c>
      <c r="BF518" t="s">
        <v>2020</v>
      </c>
      <c r="BG518" t="s">
        <v>4835</v>
      </c>
      <c r="BH518">
        <v>532</v>
      </c>
      <c r="BI518" t="s">
        <v>5753</v>
      </c>
      <c r="BJ518" t="s">
        <v>7773</v>
      </c>
      <c r="BK518">
        <v>532</v>
      </c>
      <c r="BL518">
        <v>3030</v>
      </c>
      <c r="BM518">
        <v>869</v>
      </c>
      <c r="BN518">
        <v>41</v>
      </c>
      <c r="BS518">
        <v>13</v>
      </c>
      <c r="BT518">
        <v>0.66</v>
      </c>
      <c r="BU518">
        <v>0.57999999999999996</v>
      </c>
      <c r="BV518">
        <v>0.57999999999999996</v>
      </c>
      <c r="BW518">
        <v>42.758884680000001</v>
      </c>
      <c r="BX518">
        <v>-82.03775512</v>
      </c>
      <c r="BY518">
        <v>4734562.0379999997</v>
      </c>
      <c r="BZ518">
        <v>201.47200000000001</v>
      </c>
      <c r="CA518">
        <v>278.2</v>
      </c>
      <c r="CB518" t="s">
        <v>7652</v>
      </c>
      <c r="CC518">
        <v>7</v>
      </c>
      <c r="CD518">
        <v>10</v>
      </c>
      <c r="CE518">
        <v>12</v>
      </c>
      <c r="CF518">
        <v>12</v>
      </c>
      <c r="CG518" t="s">
        <v>5677</v>
      </c>
      <c r="CH518">
        <v>414</v>
      </c>
      <c r="CI518" t="s">
        <v>3290</v>
      </c>
      <c r="CJ518" t="s">
        <v>7332</v>
      </c>
      <c r="CK518">
        <v>5.56</v>
      </c>
      <c r="CL518">
        <v>1.8</v>
      </c>
      <c r="CM518" t="s">
        <v>4835</v>
      </c>
      <c r="CO518" t="str">
        <f>VLOOKUP(CM518,AutoSCAN_ORG!B532:CF3047,1,FALSE)</f>
        <v>AS00-0001505</v>
      </c>
      <c r="CP518">
        <f>VLOOKUP($CM518,AutoSCAN_ORG!$B$1:$CF$2516,2,FALSE)</f>
        <v>2862.393</v>
      </c>
      <c r="CQ518">
        <f>VLOOKUP($CM518,AutoSCAN_ORG!$B$1:$CF$2516,3,FALSE)</f>
        <v>8</v>
      </c>
      <c r="CR518">
        <f>VLOOKUP($CM518,AutoSCAN_ORG!$B$1:$CF$2516,4,FALSE)</f>
        <v>79.524000000000001</v>
      </c>
      <c r="CS518">
        <f>VLOOKUP($CM518,AutoSCAN_ORG!$B$1:$CF$2516,5,FALSE)</f>
        <v>6.2949999999999999</v>
      </c>
      <c r="CT518" t="str">
        <f>VLOOKUP($CM518,AutoSCAN_ORG!$B$1:$CF$2516,6,FALSE)</f>
        <v>MELO-CORR</v>
      </c>
      <c r="CU518">
        <f>VLOOKUP($CM518,AutoSCAN_ORG!$B$1:$CF$2516,7,FALSE)</f>
        <v>0</v>
      </c>
      <c r="CV518">
        <f>VLOOKUP($CM518,AutoSCAN_ORG!$B$1:$CF$2516,69,FALSE)</f>
        <v>0</v>
      </c>
      <c r="CW518">
        <f>VLOOKUP($CM518,AutoSCAN_ORG!$B$1:$CF$2516,70,FALSE)</f>
        <v>0</v>
      </c>
      <c r="CX518" t="str">
        <f>VLOOKUP($CM518,AutoSCAN_ORG!$B$1:$CF$2516,71,FALSE)</f>
        <v>Y</v>
      </c>
      <c r="CZ518" t="str">
        <f>VLOOKUP($CM518,AutoSCAN_ORG!$B$1:$CF$2516,73,FALSE)</f>
        <v>added</v>
      </c>
      <c r="DA518">
        <f>VLOOKUP($CM518,AutoSCAN_ORG!$B$1:$CF$2516,74,FALSE)</f>
        <v>0</v>
      </c>
      <c r="DB518">
        <f>VLOOKUP($CM518,AutoSCAN_ORG!$B$1:$CF$2516,75,FALSE)</f>
        <v>0</v>
      </c>
      <c r="DC518">
        <f>VLOOKUP($CM518,AutoSCAN_ORG!$B$1:$CF$2516,76,FALSE)</f>
        <v>0</v>
      </c>
      <c r="DD518">
        <f>VLOOKUP($CM518,AutoSCAN_ORG!$B$1:$CF$2516,77,FALSE)</f>
        <v>0</v>
      </c>
      <c r="DF518">
        <f>VLOOKUP($CM518,AutoSCAN_ORG!$B$1:$CF$2516,79,FALSE)</f>
        <v>11.64</v>
      </c>
      <c r="DG518">
        <f>VLOOKUP($CM518,AutoSCAN_ORG!$B$1:$CF$2516,80,FALSE)</f>
        <v>11.64</v>
      </c>
      <c r="DH518">
        <f>VLOOKUP($CM518,AutoSCAN_ORG!$B$1:$CF$2516,81,FALSE)</f>
        <v>1.0999999999999999E-2</v>
      </c>
      <c r="DI518">
        <f>VLOOKUP($CM518,AutoSCAN_ORG!$B$1:$CF$2516,82,FALSE)</f>
        <v>2.1000000000000001E-2</v>
      </c>
      <c r="DJ518">
        <f>VLOOKUP($CM518,AutoSCAN_ORG!$B$1:$CF$2516,83,FALSE)</f>
        <v>0.78600000000000003</v>
      </c>
    </row>
    <row r="519" spans="2:114" x14ac:dyDescent="0.35">
      <c r="B519" t="s">
        <v>4836</v>
      </c>
      <c r="C519">
        <v>534</v>
      </c>
      <c r="D519" t="s">
        <v>7778</v>
      </c>
      <c r="E519">
        <v>870</v>
      </c>
      <c r="F519">
        <v>2862.43</v>
      </c>
      <c r="G519">
        <v>10</v>
      </c>
      <c r="H519" t="s">
        <v>7782</v>
      </c>
      <c r="I519" t="s">
        <v>7773</v>
      </c>
      <c r="J519" t="s">
        <v>5753</v>
      </c>
      <c r="K519">
        <v>10</v>
      </c>
      <c r="L519">
        <v>0.56000000000000005</v>
      </c>
      <c r="M519">
        <v>13</v>
      </c>
      <c r="N519">
        <v>15</v>
      </c>
      <c r="O519" t="s">
        <v>7948</v>
      </c>
      <c r="Q519">
        <v>41</v>
      </c>
      <c r="R519" t="s">
        <v>7784</v>
      </c>
      <c r="S519" t="s">
        <v>7774</v>
      </c>
      <c r="T519" t="s">
        <v>7253</v>
      </c>
      <c r="U519" t="s">
        <v>7383</v>
      </c>
      <c r="V519" t="s">
        <v>7383</v>
      </c>
      <c r="W519">
        <v>5.56</v>
      </c>
      <c r="X519" t="s">
        <v>7947</v>
      </c>
      <c r="Y519">
        <v>1.8</v>
      </c>
      <c r="Z519" t="s">
        <v>7774</v>
      </c>
      <c r="AA519" t="s">
        <v>7788</v>
      </c>
      <c r="AB519" t="s">
        <v>3293</v>
      </c>
      <c r="AC519">
        <v>10</v>
      </c>
      <c r="AD519">
        <v>10</v>
      </c>
      <c r="AE519">
        <v>12</v>
      </c>
      <c r="AF519" t="s">
        <v>5683</v>
      </c>
      <c r="AG519">
        <v>42.758884379999998</v>
      </c>
      <c r="AH519">
        <v>-82.037755129999994</v>
      </c>
      <c r="AI519">
        <v>201.5</v>
      </c>
      <c r="AJ519">
        <v>290</v>
      </c>
      <c r="AL519">
        <v>15</v>
      </c>
      <c r="AM519">
        <v>986</v>
      </c>
      <c r="AN519">
        <v>5.0250000000000004</v>
      </c>
      <c r="AO519">
        <v>-387.73399999999998</v>
      </c>
      <c r="AP519">
        <v>2112</v>
      </c>
      <c r="AQ519">
        <v>2114</v>
      </c>
      <c r="AT519">
        <v>1.23</v>
      </c>
      <c r="AU519">
        <v>1.23</v>
      </c>
      <c r="AW519">
        <v>2.14</v>
      </c>
      <c r="AX519">
        <v>2.14</v>
      </c>
      <c r="BD519">
        <v>0.56000000000000005</v>
      </c>
      <c r="BE519">
        <v>13</v>
      </c>
      <c r="BF519" t="s">
        <v>2021</v>
      </c>
      <c r="BG519" t="s">
        <v>4836</v>
      </c>
      <c r="BH519">
        <v>534</v>
      </c>
      <c r="BI519" t="s">
        <v>5753</v>
      </c>
      <c r="BJ519" t="s">
        <v>7773</v>
      </c>
      <c r="BK519">
        <v>534</v>
      </c>
      <c r="BL519">
        <v>3030</v>
      </c>
      <c r="BM519">
        <v>869</v>
      </c>
      <c r="BN519">
        <v>41</v>
      </c>
      <c r="BS519">
        <v>13</v>
      </c>
      <c r="BT519">
        <v>0.66</v>
      </c>
      <c r="BU519">
        <v>0.57999999999999996</v>
      </c>
      <c r="BV519">
        <v>0.57999999999999996</v>
      </c>
      <c r="BW519">
        <v>42.758884379999998</v>
      </c>
      <c r="BX519">
        <v>-82.037755129999994</v>
      </c>
      <c r="BY519">
        <v>4734562.0049999999</v>
      </c>
      <c r="BZ519">
        <v>201.47200000000001</v>
      </c>
      <c r="CA519">
        <v>274.5</v>
      </c>
      <c r="CB519" t="s">
        <v>7645</v>
      </c>
      <c r="CC519">
        <v>7</v>
      </c>
      <c r="CD519">
        <v>10</v>
      </c>
      <c r="CE519">
        <v>12</v>
      </c>
      <c r="CF519">
        <v>12</v>
      </c>
      <c r="CG519" t="s">
        <v>5677</v>
      </c>
      <c r="CH519">
        <v>414</v>
      </c>
      <c r="CI519" t="s">
        <v>3290</v>
      </c>
      <c r="CJ519" t="s">
        <v>7332</v>
      </c>
      <c r="CK519">
        <v>5.56</v>
      </c>
      <c r="CL519">
        <v>1.8</v>
      </c>
      <c r="CM519" t="s">
        <v>4836</v>
      </c>
      <c r="CO519" t="str">
        <f>VLOOKUP(CM519,AutoSCAN_ORG!B534:CF3049,1,FALSE)</f>
        <v>AS00-0001506</v>
      </c>
      <c r="CP519">
        <f>VLOOKUP($CM519,AutoSCAN_ORG!$B$1:$CF$2516,2,FALSE)</f>
        <v>2862.424</v>
      </c>
      <c r="CQ519">
        <f>VLOOKUP($CM519,AutoSCAN_ORG!$B$1:$CF$2516,3,FALSE)</f>
        <v>12.737</v>
      </c>
      <c r="CR519">
        <f>VLOOKUP($CM519,AutoSCAN_ORG!$B$1:$CF$2516,4,FALSE)</f>
        <v>79.191000000000003</v>
      </c>
      <c r="CS519">
        <f>VLOOKUP($CM519,AutoSCAN_ORG!$B$1:$CF$2516,5,FALSE)</f>
        <v>6.2949999999999999</v>
      </c>
      <c r="CT519" t="str">
        <f>VLOOKUP($CM519,AutoSCAN_ORG!$B$1:$CF$2516,6,FALSE)</f>
        <v>MELO-CORR</v>
      </c>
      <c r="CU519">
        <f>VLOOKUP($CM519,AutoSCAN_ORG!$B$1:$CF$2516,7,FALSE)</f>
        <v>0</v>
      </c>
      <c r="CV519">
        <f>VLOOKUP($CM519,AutoSCAN_ORG!$B$1:$CF$2516,69,FALSE)</f>
        <v>0</v>
      </c>
      <c r="CW519">
        <f>VLOOKUP($CM519,AutoSCAN_ORG!$B$1:$CF$2516,70,FALSE)</f>
        <v>0</v>
      </c>
      <c r="CX519" t="str">
        <f>VLOOKUP($CM519,AutoSCAN_ORG!$B$1:$CF$2516,71,FALSE)</f>
        <v>Y</v>
      </c>
      <c r="CZ519" t="str">
        <f>VLOOKUP($CM519,AutoSCAN_ORG!$B$1:$CF$2516,73,FALSE)</f>
        <v>added</v>
      </c>
      <c r="DA519">
        <f>VLOOKUP($CM519,AutoSCAN_ORG!$B$1:$CF$2516,74,FALSE)</f>
        <v>0</v>
      </c>
      <c r="DB519">
        <f>VLOOKUP($CM519,AutoSCAN_ORG!$B$1:$CF$2516,75,FALSE)</f>
        <v>0</v>
      </c>
      <c r="DC519">
        <f>VLOOKUP($CM519,AutoSCAN_ORG!$B$1:$CF$2516,76,FALSE)</f>
        <v>0</v>
      </c>
      <c r="DD519">
        <f>VLOOKUP($CM519,AutoSCAN_ORG!$B$1:$CF$2516,77,FALSE)</f>
        <v>0</v>
      </c>
      <c r="DF519">
        <f>VLOOKUP($CM519,AutoSCAN_ORG!$B$1:$CF$2516,79,FALSE)</f>
        <v>10</v>
      </c>
      <c r="DG519">
        <f>VLOOKUP($CM519,AutoSCAN_ORG!$B$1:$CF$2516,80,FALSE)</f>
        <v>10</v>
      </c>
      <c r="DH519">
        <f>VLOOKUP($CM519,AutoSCAN_ORG!$B$1:$CF$2516,81,FALSE)</f>
        <v>1.7999999999999999E-2</v>
      </c>
      <c r="DI519">
        <f>VLOOKUP($CM519,AutoSCAN_ORG!$B$1:$CF$2516,82,FALSE)</f>
        <v>1.7999999999999999E-2</v>
      </c>
      <c r="DJ519">
        <f>VLOOKUP($CM519,AutoSCAN_ORG!$B$1:$CF$2516,83,FALSE)</f>
        <v>0.78600000000000003</v>
      </c>
    </row>
    <row r="520" spans="2:114" x14ac:dyDescent="0.35">
      <c r="B520" t="s">
        <v>4822</v>
      </c>
      <c r="C520">
        <v>518</v>
      </c>
      <c r="D520" t="s">
        <v>7778</v>
      </c>
      <c r="E520">
        <v>854</v>
      </c>
      <c r="F520">
        <v>2860.8220000000001</v>
      </c>
      <c r="G520">
        <v>10</v>
      </c>
      <c r="H520" t="s">
        <v>7782</v>
      </c>
      <c r="I520" t="s">
        <v>7773</v>
      </c>
      <c r="J520" t="s">
        <v>7852</v>
      </c>
      <c r="K520">
        <v>11</v>
      </c>
      <c r="L520">
        <v>0.61</v>
      </c>
      <c r="M520">
        <v>24</v>
      </c>
      <c r="N520">
        <v>8</v>
      </c>
      <c r="O520" t="s">
        <v>7413</v>
      </c>
      <c r="Q520">
        <v>38</v>
      </c>
      <c r="R520" t="s">
        <v>7784</v>
      </c>
      <c r="S520" t="s">
        <v>7774</v>
      </c>
      <c r="T520" t="s">
        <v>7253</v>
      </c>
      <c r="U520" t="s">
        <v>7383</v>
      </c>
      <c r="V520" t="s">
        <v>7383</v>
      </c>
      <c r="W520">
        <v>5.56</v>
      </c>
      <c r="X520" t="s">
        <v>7947</v>
      </c>
      <c r="Y520">
        <v>1.8</v>
      </c>
      <c r="Z520" t="s">
        <v>7774</v>
      </c>
      <c r="AA520" t="s">
        <v>7783</v>
      </c>
      <c r="AB520" t="s">
        <v>7774</v>
      </c>
      <c r="AF520" t="s">
        <v>5939</v>
      </c>
      <c r="AG520">
        <v>42.758899020000001</v>
      </c>
      <c r="AH520">
        <v>-82.037754509999999</v>
      </c>
      <c r="AI520">
        <v>201.5</v>
      </c>
      <c r="AJ520">
        <v>290</v>
      </c>
      <c r="AL520">
        <v>15</v>
      </c>
      <c r="AM520">
        <v>986</v>
      </c>
      <c r="AN520">
        <v>3.41</v>
      </c>
      <c r="AO520">
        <v>-402.38</v>
      </c>
      <c r="AP520">
        <v>2101</v>
      </c>
      <c r="AQ520">
        <v>2098</v>
      </c>
      <c r="AT520">
        <v>1.22</v>
      </c>
      <c r="AU520">
        <v>1.23</v>
      </c>
      <c r="AW520">
        <v>2.13</v>
      </c>
      <c r="AX520">
        <v>2.13</v>
      </c>
      <c r="BD520">
        <v>0.45</v>
      </c>
      <c r="BE520">
        <v>24</v>
      </c>
      <c r="BF520" t="s">
        <v>8718</v>
      </c>
      <c r="BG520" t="s">
        <v>4822</v>
      </c>
      <c r="BH520">
        <v>518</v>
      </c>
      <c r="BI520" t="s">
        <v>7852</v>
      </c>
      <c r="BJ520" t="s">
        <v>7773</v>
      </c>
      <c r="BK520">
        <v>518</v>
      </c>
      <c r="BL520">
        <v>3030</v>
      </c>
      <c r="BM520">
        <v>854</v>
      </c>
      <c r="BN520">
        <v>38</v>
      </c>
      <c r="BO520" t="s">
        <v>8660</v>
      </c>
      <c r="BS520">
        <v>13</v>
      </c>
      <c r="BT520">
        <v>0.66</v>
      </c>
      <c r="BU520">
        <v>0.59</v>
      </c>
      <c r="BV520">
        <v>0.59</v>
      </c>
      <c r="BW520">
        <v>42.758899020000001</v>
      </c>
      <c r="BX520">
        <v>-82.037754509999999</v>
      </c>
      <c r="BY520">
        <v>4734563.63</v>
      </c>
      <c r="BZ520">
        <v>201.47</v>
      </c>
      <c r="CA520">
        <v>271.3</v>
      </c>
      <c r="CB520" t="s">
        <v>7644</v>
      </c>
      <c r="CC520">
        <v>7</v>
      </c>
      <c r="CD520">
        <v>10</v>
      </c>
      <c r="CE520">
        <v>12</v>
      </c>
      <c r="CF520">
        <v>12</v>
      </c>
      <c r="CG520" t="s">
        <v>5677</v>
      </c>
      <c r="CH520">
        <v>414</v>
      </c>
      <c r="CI520" t="s">
        <v>5823</v>
      </c>
      <c r="CJ520" t="s">
        <v>8661</v>
      </c>
      <c r="CK520">
        <v>5.56</v>
      </c>
      <c r="CM520" t="s">
        <v>4822</v>
      </c>
      <c r="CO520" t="str">
        <f>VLOOKUP(CM520,AutoSCAN_ORG!B518:CF3033,1,FALSE)</f>
        <v>AS00-0001492</v>
      </c>
      <c r="CP520">
        <f>VLOOKUP($CM520,AutoSCAN_ORG!$B$1:$CF$2516,2,FALSE)</f>
        <v>2860.828</v>
      </c>
      <c r="CQ520">
        <f>VLOOKUP($CM520,AutoSCAN_ORG!$B$1:$CF$2516,3,FALSE)</f>
        <v>9.3859999999999992</v>
      </c>
      <c r="CR520">
        <f>VLOOKUP($CM520,AutoSCAN_ORG!$B$1:$CF$2516,4,FALSE)</f>
        <v>84.182000000000002</v>
      </c>
      <c r="CS520">
        <f>VLOOKUP($CM520,AutoSCAN_ORG!$B$1:$CF$2516,5,FALSE)</f>
        <v>6.2949999999999999</v>
      </c>
      <c r="CT520" t="str">
        <f>VLOOKUP($CM520,AutoSCAN_ORG!$B$1:$CF$2516,6,FALSE)</f>
        <v>MELO-CORR</v>
      </c>
      <c r="CU520">
        <f>VLOOKUP($CM520,AutoSCAN_ORG!$B$1:$CF$2516,7,FALSE)</f>
        <v>0</v>
      </c>
      <c r="CV520">
        <f>VLOOKUP($CM520,AutoSCAN_ORG!$B$1:$CF$2516,69,FALSE)</f>
        <v>0</v>
      </c>
      <c r="CW520">
        <f>VLOOKUP($CM520,AutoSCAN_ORG!$B$1:$CF$2516,70,FALSE)</f>
        <v>0</v>
      </c>
      <c r="CX520" t="str">
        <f>VLOOKUP($CM520,AutoSCAN_ORG!$B$1:$CF$2516,71,FALSE)</f>
        <v>Y</v>
      </c>
      <c r="CY520">
        <f>VLOOKUP($CM520,AutoSCAN_ORG!$B$1:$CF$2516,72,FALSE)</f>
        <v>0</v>
      </c>
      <c r="CZ520" t="str">
        <f>VLOOKUP($CM520,AutoSCAN_ORG!$B$1:$CF$2516,73,FALSE)</f>
        <v>added</v>
      </c>
      <c r="DA520">
        <f>VLOOKUP($CM520,AutoSCAN_ORG!$B$1:$CF$2516,74,FALSE)</f>
        <v>0</v>
      </c>
      <c r="DB520">
        <f>VLOOKUP($CM520,AutoSCAN_ORG!$B$1:$CF$2516,75,FALSE)</f>
        <v>0</v>
      </c>
      <c r="DC520">
        <f>VLOOKUP($CM520,AutoSCAN_ORG!$B$1:$CF$2516,76,FALSE)</f>
        <v>0</v>
      </c>
      <c r="DD520">
        <f>VLOOKUP($CM520,AutoSCAN_ORG!$B$1:$CF$2516,77,FALSE)</f>
        <v>0</v>
      </c>
      <c r="DE520">
        <f>VLOOKUP($CM520,AutoSCAN_ORG!$B$1:$CF$2516,78,FALSE)</f>
        <v>0</v>
      </c>
      <c r="DF520">
        <f>VLOOKUP($CM520,AutoSCAN_ORG!$B$1:$CF$2516,79,FALSE)</f>
        <v>10.99</v>
      </c>
      <c r="DG520">
        <f>VLOOKUP($CM520,AutoSCAN_ORG!$B$1:$CF$2516,80,FALSE)</f>
        <v>10.99</v>
      </c>
      <c r="DH520">
        <f>VLOOKUP($CM520,AutoSCAN_ORG!$B$1:$CF$2516,81,FALSE)</f>
        <v>8.9999999999999993E-3</v>
      </c>
      <c r="DI520">
        <f>VLOOKUP($CM520,AutoSCAN_ORG!$B$1:$CF$2516,82,FALSE)</f>
        <v>2.5000000000000001E-2</v>
      </c>
      <c r="DJ520">
        <f>VLOOKUP($CM520,AutoSCAN_ORG!$B$1:$CF$2516,83,FALSE)</f>
        <v>0.69199999999999995</v>
      </c>
    </row>
    <row r="521" spans="2:114" x14ac:dyDescent="0.35">
      <c r="B521" t="s">
        <v>4837</v>
      </c>
      <c r="C521">
        <v>535</v>
      </c>
      <c r="D521" t="s">
        <v>7778</v>
      </c>
      <c r="E521">
        <v>871</v>
      </c>
      <c r="F521">
        <v>2862.6320000000001</v>
      </c>
      <c r="G521">
        <v>10</v>
      </c>
      <c r="H521" t="s">
        <v>7782</v>
      </c>
      <c r="I521" t="s">
        <v>7773</v>
      </c>
      <c r="J521" t="s">
        <v>5753</v>
      </c>
      <c r="K521">
        <v>11</v>
      </c>
      <c r="L521">
        <v>0.61</v>
      </c>
      <c r="M521">
        <v>8</v>
      </c>
      <c r="N521">
        <v>7</v>
      </c>
      <c r="O521" t="s">
        <v>7647</v>
      </c>
      <c r="R521" t="s">
        <v>7784</v>
      </c>
      <c r="S521" t="s">
        <v>7774</v>
      </c>
      <c r="T521" t="s">
        <v>7253</v>
      </c>
      <c r="U521" t="s">
        <v>7383</v>
      </c>
      <c r="V521" t="s">
        <v>7383</v>
      </c>
      <c r="W521">
        <v>5.56</v>
      </c>
      <c r="X521" t="s">
        <v>7947</v>
      </c>
      <c r="Y521">
        <v>1.8</v>
      </c>
      <c r="Z521" t="s">
        <v>7774</v>
      </c>
      <c r="AA521" t="s">
        <v>7789</v>
      </c>
      <c r="AB521" t="s">
        <v>7774</v>
      </c>
      <c r="AF521" t="s">
        <v>5678</v>
      </c>
      <c r="AG521">
        <v>42.758882530000001</v>
      </c>
      <c r="AH521">
        <v>-82.03775521</v>
      </c>
      <c r="AI521">
        <v>201.5</v>
      </c>
      <c r="AJ521">
        <v>290</v>
      </c>
      <c r="AL521">
        <v>15</v>
      </c>
      <c r="AM521">
        <v>986</v>
      </c>
      <c r="AN521">
        <v>5.2279999999999998</v>
      </c>
      <c r="AO521">
        <v>-395.964</v>
      </c>
      <c r="AP521">
        <v>2117</v>
      </c>
      <c r="AQ521">
        <v>2117</v>
      </c>
      <c r="AT521">
        <v>1.24</v>
      </c>
      <c r="AU521">
        <v>1.24</v>
      </c>
      <c r="AW521">
        <v>2.15</v>
      </c>
      <c r="AX521">
        <v>2.15</v>
      </c>
      <c r="BD521">
        <v>0.61</v>
      </c>
      <c r="BE521">
        <v>8</v>
      </c>
      <c r="BF521" t="s">
        <v>2022</v>
      </c>
      <c r="BG521" t="s">
        <v>4837</v>
      </c>
      <c r="BH521">
        <v>535</v>
      </c>
      <c r="BI521" t="s">
        <v>5753</v>
      </c>
      <c r="BJ521" t="s">
        <v>7773</v>
      </c>
      <c r="BK521">
        <v>535</v>
      </c>
      <c r="BL521">
        <v>3030</v>
      </c>
      <c r="BS521">
        <v>13</v>
      </c>
      <c r="BT521">
        <v>0.66</v>
      </c>
      <c r="BU521">
        <v>0.57999999999999996</v>
      </c>
      <c r="BV521">
        <v>0.57999999999999996</v>
      </c>
      <c r="BW521">
        <v>42.758882530000001</v>
      </c>
      <c r="BX521">
        <v>-82.03775521</v>
      </c>
      <c r="BY521">
        <v>4734561.7989999996</v>
      </c>
      <c r="BZ521">
        <v>201.47200000000001</v>
      </c>
      <c r="CA521">
        <v>274.5</v>
      </c>
      <c r="CB521" t="s">
        <v>7645</v>
      </c>
      <c r="CC521">
        <v>7</v>
      </c>
      <c r="CD521">
        <v>10</v>
      </c>
      <c r="CE521">
        <v>12</v>
      </c>
      <c r="CF521">
        <v>12</v>
      </c>
      <c r="CG521" t="s">
        <v>5677</v>
      </c>
      <c r="CH521">
        <v>414</v>
      </c>
      <c r="CI521" t="s">
        <v>3290</v>
      </c>
      <c r="CJ521" t="s">
        <v>7332</v>
      </c>
      <c r="CK521">
        <v>5.56</v>
      </c>
      <c r="CL521">
        <v>1.8</v>
      </c>
      <c r="CM521" t="s">
        <v>4837</v>
      </c>
      <c r="CO521" t="str">
        <f>VLOOKUP(CM521,AutoSCAN_ORG!B535:CF3050,1,FALSE)</f>
        <v>AS00-0001507</v>
      </c>
      <c r="CP521">
        <f>VLOOKUP($CM521,AutoSCAN_ORG!$B$1:$CF$2516,2,FALSE)</f>
        <v>2862.6280000000002</v>
      </c>
      <c r="CQ521">
        <f>VLOOKUP($CM521,AutoSCAN_ORG!$B$1:$CF$2516,3,FALSE)</f>
        <v>8.3879999999999999</v>
      </c>
      <c r="CR521">
        <f>VLOOKUP($CM521,AutoSCAN_ORG!$B$1:$CF$2516,4,FALSE)</f>
        <v>82.412000000000006</v>
      </c>
      <c r="CS521">
        <f>VLOOKUP($CM521,AutoSCAN_ORG!$B$1:$CF$2516,5,FALSE)</f>
        <v>6.2949999999999999</v>
      </c>
      <c r="CT521" t="str">
        <f>VLOOKUP($CM521,AutoSCAN_ORG!$B$1:$CF$2516,6,FALSE)</f>
        <v>MELO-CORR</v>
      </c>
      <c r="CU521">
        <f>VLOOKUP($CM521,AutoSCAN_ORG!$B$1:$CF$2516,7,FALSE)</f>
        <v>0</v>
      </c>
      <c r="CV521">
        <f>VLOOKUP($CM521,AutoSCAN_ORG!$B$1:$CF$2516,69,FALSE)</f>
        <v>0</v>
      </c>
      <c r="CW521">
        <f>VLOOKUP($CM521,AutoSCAN_ORG!$B$1:$CF$2516,70,FALSE)</f>
        <v>0</v>
      </c>
      <c r="CX521" t="str">
        <f>VLOOKUP($CM521,AutoSCAN_ORG!$B$1:$CF$2516,71,FALSE)</f>
        <v>Y</v>
      </c>
      <c r="CZ521">
        <f>VLOOKUP($CM521,AutoSCAN_ORG!$B$1:$CF$2516,73,FALSE)</f>
        <v>0</v>
      </c>
      <c r="DA521">
        <f>VLOOKUP($CM521,AutoSCAN_ORG!$B$1:$CF$2516,74,FALSE)</f>
        <v>0</v>
      </c>
      <c r="DB521">
        <f>VLOOKUP($CM521,AutoSCAN_ORG!$B$1:$CF$2516,75,FALSE)</f>
        <v>0</v>
      </c>
      <c r="DC521">
        <f>VLOOKUP($CM521,AutoSCAN_ORG!$B$1:$CF$2516,76,FALSE)</f>
        <v>0</v>
      </c>
      <c r="DD521">
        <f>VLOOKUP($CM521,AutoSCAN_ORG!$B$1:$CF$2516,77,FALSE)</f>
        <v>0</v>
      </c>
      <c r="DF521">
        <f>VLOOKUP($CM521,AutoSCAN_ORG!$B$1:$CF$2516,79,FALSE)</f>
        <v>10.94</v>
      </c>
      <c r="DG521">
        <f>VLOOKUP($CM521,AutoSCAN_ORG!$B$1:$CF$2516,80,FALSE)</f>
        <v>10.94</v>
      </c>
      <c r="DH521">
        <f>VLOOKUP($CM521,AutoSCAN_ORG!$B$1:$CF$2516,81,FALSE)</f>
        <v>1.7999999999999999E-2</v>
      </c>
      <c r="DI521">
        <f>VLOOKUP($CM521,AutoSCAN_ORG!$B$1:$CF$2516,82,FALSE)</f>
        <v>2.4E-2</v>
      </c>
      <c r="DJ521">
        <f>VLOOKUP($CM521,AutoSCAN_ORG!$B$1:$CF$2516,83,FALSE)</f>
        <v>0.81399999999999995</v>
      </c>
    </row>
    <row r="522" spans="2:114" x14ac:dyDescent="0.35">
      <c r="B522" t="s">
        <v>4838</v>
      </c>
      <c r="C522">
        <v>536</v>
      </c>
      <c r="D522" t="s">
        <v>7778</v>
      </c>
      <c r="E522">
        <v>872</v>
      </c>
      <c r="F522">
        <v>2863.11</v>
      </c>
      <c r="G522">
        <v>10</v>
      </c>
      <c r="H522" t="s">
        <v>7782</v>
      </c>
      <c r="I522" t="s">
        <v>7773</v>
      </c>
      <c r="J522" t="s">
        <v>5753</v>
      </c>
      <c r="K522">
        <v>14</v>
      </c>
      <c r="L522">
        <v>0.76</v>
      </c>
      <c r="M522">
        <v>10</v>
      </c>
      <c r="N522">
        <v>9</v>
      </c>
      <c r="O522" t="s">
        <v>7653</v>
      </c>
      <c r="R522" t="s">
        <v>7784</v>
      </c>
      <c r="S522" t="s">
        <v>7774</v>
      </c>
      <c r="T522" t="s">
        <v>7253</v>
      </c>
      <c r="U522" t="s">
        <v>7383</v>
      </c>
      <c r="V522" t="s">
        <v>7383</v>
      </c>
      <c r="W522">
        <v>5.56</v>
      </c>
      <c r="X522" t="s">
        <v>7947</v>
      </c>
      <c r="Y522">
        <v>1.8</v>
      </c>
      <c r="Z522" t="s">
        <v>7774</v>
      </c>
      <c r="AA522" t="s">
        <v>7783</v>
      </c>
      <c r="AB522" t="s">
        <v>7774</v>
      </c>
      <c r="AF522" t="s">
        <v>5678</v>
      </c>
      <c r="AG522">
        <v>42.758878199999998</v>
      </c>
      <c r="AH522">
        <v>-82.037755379999993</v>
      </c>
      <c r="AI522">
        <v>201.5</v>
      </c>
      <c r="AJ522">
        <v>290</v>
      </c>
      <c r="AL522">
        <v>15</v>
      </c>
      <c r="AM522">
        <v>986</v>
      </c>
      <c r="AN522">
        <v>5.7060000000000004</v>
      </c>
      <c r="AO522">
        <v>-396.00099999999998</v>
      </c>
      <c r="AP522">
        <v>2113</v>
      </c>
      <c r="AQ522">
        <v>2114</v>
      </c>
      <c r="AT522">
        <v>1.23</v>
      </c>
      <c r="AU522">
        <v>1.23</v>
      </c>
      <c r="AW522">
        <v>2.14</v>
      </c>
      <c r="AX522">
        <v>2.14</v>
      </c>
      <c r="BD522">
        <v>0.76</v>
      </c>
      <c r="BE522">
        <v>10</v>
      </c>
      <c r="BF522" t="s">
        <v>2023</v>
      </c>
      <c r="BG522" t="s">
        <v>4838</v>
      </c>
      <c r="BH522">
        <v>536</v>
      </c>
      <c r="BI522" t="s">
        <v>5753</v>
      </c>
      <c r="BJ522" t="s">
        <v>7773</v>
      </c>
      <c r="BK522">
        <v>536</v>
      </c>
      <c r="BL522">
        <v>3030</v>
      </c>
      <c r="BS522">
        <v>13</v>
      </c>
      <c r="BT522">
        <v>0.66</v>
      </c>
      <c r="BU522">
        <v>0.57999999999999996</v>
      </c>
      <c r="BV522">
        <v>0.57999999999999996</v>
      </c>
      <c r="BW522">
        <v>42.758878199999998</v>
      </c>
      <c r="BX522">
        <v>-82.037755379999993</v>
      </c>
      <c r="BY522">
        <v>4734561.3190000001</v>
      </c>
      <c r="BZ522">
        <v>201.47200000000001</v>
      </c>
      <c r="CA522">
        <v>273.60000000000002</v>
      </c>
      <c r="CB522" t="s">
        <v>7650</v>
      </c>
      <c r="CC522">
        <v>7</v>
      </c>
      <c r="CD522">
        <v>10</v>
      </c>
      <c r="CE522">
        <v>12</v>
      </c>
      <c r="CF522">
        <v>12</v>
      </c>
      <c r="CG522" t="s">
        <v>5677</v>
      </c>
      <c r="CH522">
        <v>414</v>
      </c>
      <c r="CI522" t="s">
        <v>3290</v>
      </c>
      <c r="CJ522" t="s">
        <v>7332</v>
      </c>
      <c r="CK522">
        <v>5.56</v>
      </c>
      <c r="CL522">
        <v>1.8</v>
      </c>
      <c r="CM522" t="s">
        <v>4838</v>
      </c>
      <c r="CO522" t="str">
        <f>VLOOKUP(CM522,AutoSCAN_ORG!B536:CF3051,1,FALSE)</f>
        <v>AS00-0001508</v>
      </c>
      <c r="CP522">
        <f>VLOOKUP($CM522,AutoSCAN_ORG!$B$1:$CF$2516,2,FALSE)</f>
        <v>2863.1060000000002</v>
      </c>
      <c r="CQ522">
        <f>VLOOKUP($CM522,AutoSCAN_ORG!$B$1:$CF$2516,3,FALSE)</f>
        <v>11.542</v>
      </c>
      <c r="CR522">
        <f>VLOOKUP($CM522,AutoSCAN_ORG!$B$1:$CF$2516,4,FALSE)</f>
        <v>81.841999999999999</v>
      </c>
      <c r="CS522">
        <f>VLOOKUP($CM522,AutoSCAN_ORG!$B$1:$CF$2516,5,FALSE)</f>
        <v>6.2949999999999999</v>
      </c>
      <c r="CT522" t="str">
        <f>VLOOKUP($CM522,AutoSCAN_ORG!$B$1:$CF$2516,6,FALSE)</f>
        <v>MELO-CORR</v>
      </c>
      <c r="CU522">
        <f>VLOOKUP($CM522,AutoSCAN_ORG!$B$1:$CF$2516,7,FALSE)</f>
        <v>0</v>
      </c>
      <c r="CV522">
        <f>VLOOKUP($CM522,AutoSCAN_ORG!$B$1:$CF$2516,69,FALSE)</f>
        <v>0</v>
      </c>
      <c r="CW522">
        <f>VLOOKUP($CM522,AutoSCAN_ORG!$B$1:$CF$2516,70,FALSE)</f>
        <v>0</v>
      </c>
      <c r="CX522" t="str">
        <f>VLOOKUP($CM522,AutoSCAN_ORG!$B$1:$CF$2516,71,FALSE)</f>
        <v>Y</v>
      </c>
      <c r="CZ522">
        <f>VLOOKUP($CM522,AutoSCAN_ORG!$B$1:$CF$2516,73,FALSE)</f>
        <v>0</v>
      </c>
      <c r="DA522">
        <f>VLOOKUP($CM522,AutoSCAN_ORG!$B$1:$CF$2516,74,FALSE)</f>
        <v>0</v>
      </c>
      <c r="DB522">
        <f>VLOOKUP($CM522,AutoSCAN_ORG!$B$1:$CF$2516,75,FALSE)</f>
        <v>0</v>
      </c>
      <c r="DC522">
        <f>VLOOKUP($CM522,AutoSCAN_ORG!$B$1:$CF$2516,76,FALSE)</f>
        <v>0</v>
      </c>
      <c r="DD522">
        <f>VLOOKUP($CM522,AutoSCAN_ORG!$B$1:$CF$2516,77,FALSE)</f>
        <v>0</v>
      </c>
      <c r="DF522">
        <f>VLOOKUP($CM522,AutoSCAN_ORG!$B$1:$CF$2516,79,FALSE)</f>
        <v>13.61</v>
      </c>
      <c r="DG522">
        <f>VLOOKUP($CM522,AutoSCAN_ORG!$B$1:$CF$2516,80,FALSE)</f>
        <v>13.61</v>
      </c>
      <c r="DH522">
        <f>VLOOKUP($CM522,AutoSCAN_ORG!$B$1:$CF$2516,81,FALSE)</f>
        <v>1.2999999999999999E-2</v>
      </c>
      <c r="DI522">
        <f>VLOOKUP($CM522,AutoSCAN_ORG!$B$1:$CF$2516,82,FALSE)</f>
        <v>2.5999999999999999E-2</v>
      </c>
      <c r="DJ522">
        <f>VLOOKUP($CM522,AutoSCAN_ORG!$B$1:$CF$2516,83,FALSE)</f>
        <v>0.81100000000000005</v>
      </c>
    </row>
    <row r="523" spans="2:114" x14ac:dyDescent="0.35">
      <c r="B523" t="s">
        <v>4823</v>
      </c>
      <c r="C523">
        <v>521</v>
      </c>
      <c r="D523" t="s">
        <v>7778</v>
      </c>
      <c r="E523">
        <v>857</v>
      </c>
      <c r="F523">
        <v>2861.444</v>
      </c>
      <c r="G523">
        <v>10</v>
      </c>
      <c r="H523" t="s">
        <v>7782</v>
      </c>
      <c r="I523" t="s">
        <v>7773</v>
      </c>
      <c r="J523" t="s">
        <v>7852</v>
      </c>
      <c r="K523">
        <v>13</v>
      </c>
      <c r="L523">
        <v>0.7</v>
      </c>
      <c r="M523">
        <v>63</v>
      </c>
      <c r="N523">
        <v>15</v>
      </c>
      <c r="O523" t="s">
        <v>7642</v>
      </c>
      <c r="Q523">
        <v>39</v>
      </c>
      <c r="R523" t="s">
        <v>7784</v>
      </c>
      <c r="S523" t="s">
        <v>7774</v>
      </c>
      <c r="T523" t="s">
        <v>7253</v>
      </c>
      <c r="U523" t="s">
        <v>7383</v>
      </c>
      <c r="V523" t="s">
        <v>7383</v>
      </c>
      <c r="W523">
        <v>5.56</v>
      </c>
      <c r="X523" t="s">
        <v>7947</v>
      </c>
      <c r="Y523">
        <v>1.8</v>
      </c>
      <c r="Z523" t="s">
        <v>7774</v>
      </c>
      <c r="AA523" t="s">
        <v>7879</v>
      </c>
      <c r="AB523" t="s">
        <v>7774</v>
      </c>
      <c r="AC523">
        <v>10</v>
      </c>
      <c r="AF523" t="s">
        <v>5683</v>
      </c>
      <c r="AG523">
        <v>42.758893550000003</v>
      </c>
      <c r="AH523">
        <v>-82.037754739999997</v>
      </c>
      <c r="AI523">
        <v>201.5</v>
      </c>
      <c r="AJ523">
        <v>290</v>
      </c>
      <c r="AL523">
        <v>15</v>
      </c>
      <c r="AM523">
        <v>986</v>
      </c>
      <c r="AN523">
        <v>4.0129999999999999</v>
      </c>
      <c r="AO523">
        <v>-393.71899999999999</v>
      </c>
      <c r="AP523">
        <v>2054</v>
      </c>
      <c r="AQ523">
        <v>2027</v>
      </c>
      <c r="AT523">
        <v>1.18</v>
      </c>
      <c r="AU523">
        <v>1.2</v>
      </c>
      <c r="AW523">
        <v>2.06</v>
      </c>
      <c r="AX523">
        <v>2.08</v>
      </c>
      <c r="BD523">
        <v>0.43</v>
      </c>
      <c r="BE523">
        <v>63</v>
      </c>
      <c r="BF523" t="s">
        <v>8719</v>
      </c>
      <c r="BG523" t="s">
        <v>4823</v>
      </c>
      <c r="BH523">
        <v>521</v>
      </c>
      <c r="BI523" t="s">
        <v>7852</v>
      </c>
      <c r="BJ523" t="s">
        <v>7773</v>
      </c>
      <c r="BK523">
        <v>521</v>
      </c>
      <c r="BL523">
        <v>3030</v>
      </c>
      <c r="BM523">
        <v>857</v>
      </c>
      <c r="BN523">
        <v>39</v>
      </c>
      <c r="BO523" t="s">
        <v>8660</v>
      </c>
      <c r="BS523">
        <v>12</v>
      </c>
      <c r="BT523">
        <v>0.68</v>
      </c>
      <c r="BU523">
        <v>0.61</v>
      </c>
      <c r="BV523">
        <v>0.6</v>
      </c>
      <c r="BW523">
        <v>42.758893550000003</v>
      </c>
      <c r="BX523">
        <v>-82.037754739999997</v>
      </c>
      <c r="BY523">
        <v>4734563.023</v>
      </c>
      <c r="BZ523">
        <v>201.471</v>
      </c>
      <c r="CA523">
        <v>272</v>
      </c>
      <c r="CB523" t="s">
        <v>7649</v>
      </c>
      <c r="CC523">
        <v>7</v>
      </c>
      <c r="CD523">
        <v>10</v>
      </c>
      <c r="CE523">
        <v>11</v>
      </c>
      <c r="CF523">
        <v>11</v>
      </c>
      <c r="CG523" t="s">
        <v>5677</v>
      </c>
      <c r="CH523">
        <v>414</v>
      </c>
      <c r="CI523" t="s">
        <v>5823</v>
      </c>
      <c r="CJ523" t="s">
        <v>8661</v>
      </c>
      <c r="CK523">
        <v>5.56</v>
      </c>
      <c r="CM523" t="s">
        <v>4823</v>
      </c>
      <c r="CO523" t="str">
        <f>VLOOKUP(CM523,AutoSCAN_ORG!B521:CF3036,1,FALSE)</f>
        <v>AS00-0001493</v>
      </c>
      <c r="CP523">
        <f>VLOOKUP($CM523,AutoSCAN_ORG!$B$1:$CF$2516,2,FALSE)</f>
        <v>2861.413</v>
      </c>
      <c r="CQ523">
        <f>VLOOKUP($CM523,AutoSCAN_ORG!$B$1:$CF$2516,3,FALSE)</f>
        <v>11.696999999999999</v>
      </c>
      <c r="CR523">
        <f>VLOOKUP($CM523,AutoSCAN_ORG!$B$1:$CF$2516,4,FALSE)</f>
        <v>82.751999999999995</v>
      </c>
      <c r="CS523">
        <f>VLOOKUP($CM523,AutoSCAN_ORG!$B$1:$CF$2516,5,FALSE)</f>
        <v>6.2949999999999999</v>
      </c>
      <c r="CT523" t="str">
        <f>VLOOKUP($CM523,AutoSCAN_ORG!$B$1:$CF$2516,6,FALSE)</f>
        <v>MELO-CORR</v>
      </c>
      <c r="CU523">
        <f>VLOOKUP($CM523,AutoSCAN_ORG!$B$1:$CF$2516,7,FALSE)</f>
        <v>0</v>
      </c>
      <c r="CV523">
        <f>VLOOKUP($CM523,AutoSCAN_ORG!$B$1:$CF$2516,69,FALSE)</f>
        <v>0</v>
      </c>
      <c r="CW523">
        <f>VLOOKUP($CM523,AutoSCAN_ORG!$B$1:$CF$2516,70,FALSE)</f>
        <v>0</v>
      </c>
      <c r="CX523" t="str">
        <f>VLOOKUP($CM523,AutoSCAN_ORG!$B$1:$CF$2516,71,FALSE)</f>
        <v>Y</v>
      </c>
      <c r="CY523">
        <f>VLOOKUP($CM523,AutoSCAN_ORG!$B$1:$CF$2516,72,FALSE)</f>
        <v>0</v>
      </c>
      <c r="CZ523">
        <f>VLOOKUP($CM523,AutoSCAN_ORG!$B$1:$CF$2516,73,FALSE)</f>
        <v>0</v>
      </c>
      <c r="DA523">
        <f>VLOOKUP($CM523,AutoSCAN_ORG!$B$1:$CF$2516,74,FALSE)</f>
        <v>0</v>
      </c>
      <c r="DB523">
        <f>VLOOKUP($CM523,AutoSCAN_ORG!$B$1:$CF$2516,75,FALSE)</f>
        <v>0</v>
      </c>
      <c r="DC523">
        <f>VLOOKUP($CM523,AutoSCAN_ORG!$B$1:$CF$2516,76,FALSE)</f>
        <v>0</v>
      </c>
      <c r="DD523">
        <f>VLOOKUP($CM523,AutoSCAN_ORG!$B$1:$CF$2516,77,FALSE)</f>
        <v>0</v>
      </c>
      <c r="DE523">
        <f>VLOOKUP($CM523,AutoSCAN_ORG!$B$1:$CF$2516,78,FALSE)</f>
        <v>0</v>
      </c>
      <c r="DF523">
        <f>VLOOKUP($CM523,AutoSCAN_ORG!$B$1:$CF$2516,79,FALSE)</f>
        <v>12.53</v>
      </c>
      <c r="DG523">
        <f>VLOOKUP($CM523,AutoSCAN_ORG!$B$1:$CF$2516,80,FALSE)</f>
        <v>12.53</v>
      </c>
      <c r="DH523">
        <f>VLOOKUP($CM523,AutoSCAN_ORG!$B$1:$CF$2516,81,FALSE)</f>
        <v>1.2E-2</v>
      </c>
      <c r="DI523">
        <f>VLOOKUP($CM523,AutoSCAN_ORG!$B$1:$CF$2516,82,FALSE)</f>
        <v>2.1999999999999999E-2</v>
      </c>
      <c r="DJ523">
        <f>VLOOKUP($CM523,AutoSCAN_ORG!$B$1:$CF$2516,83,FALSE)</f>
        <v>0.77600000000000002</v>
      </c>
    </row>
    <row r="524" spans="2:114" x14ac:dyDescent="0.35">
      <c r="B524" t="s">
        <v>4839</v>
      </c>
      <c r="C524">
        <v>537</v>
      </c>
      <c r="D524" t="s">
        <v>7778</v>
      </c>
      <c r="E524">
        <v>873</v>
      </c>
      <c r="F524">
        <v>2863.1590000000001</v>
      </c>
      <c r="G524">
        <v>10</v>
      </c>
      <c r="H524" t="s">
        <v>7782</v>
      </c>
      <c r="I524" t="s">
        <v>7773</v>
      </c>
      <c r="J524" t="s">
        <v>5753</v>
      </c>
      <c r="K524">
        <v>12</v>
      </c>
      <c r="L524">
        <v>0.69</v>
      </c>
      <c r="M524">
        <v>8</v>
      </c>
      <c r="N524">
        <v>11</v>
      </c>
      <c r="O524" t="s">
        <v>7413</v>
      </c>
      <c r="R524" t="s">
        <v>7784</v>
      </c>
      <c r="S524" t="s">
        <v>7774</v>
      </c>
      <c r="T524" t="s">
        <v>7253</v>
      </c>
      <c r="U524" t="s">
        <v>7383</v>
      </c>
      <c r="V524" t="s">
        <v>7383</v>
      </c>
      <c r="W524">
        <v>5.56</v>
      </c>
      <c r="X524" t="s">
        <v>7947</v>
      </c>
      <c r="Y524">
        <v>1.8</v>
      </c>
      <c r="Z524" t="s">
        <v>7774</v>
      </c>
      <c r="AA524" t="s">
        <v>7786</v>
      </c>
      <c r="AB524" t="s">
        <v>7774</v>
      </c>
      <c r="AC524">
        <v>10</v>
      </c>
      <c r="AD524">
        <v>10</v>
      </c>
      <c r="AE524">
        <v>15</v>
      </c>
      <c r="AF524" t="s">
        <v>5683</v>
      </c>
      <c r="AG524">
        <v>42.758877750000003</v>
      </c>
      <c r="AH524">
        <v>-82.037755399999995</v>
      </c>
      <c r="AI524">
        <v>201.5</v>
      </c>
      <c r="AJ524">
        <v>290</v>
      </c>
      <c r="AL524">
        <v>15</v>
      </c>
      <c r="AM524">
        <v>986</v>
      </c>
      <c r="AN524">
        <v>5.7560000000000002</v>
      </c>
      <c r="AO524">
        <v>-400.971</v>
      </c>
      <c r="AP524">
        <v>2116</v>
      </c>
      <c r="AQ524">
        <v>2117</v>
      </c>
      <c r="AT524">
        <v>1.24</v>
      </c>
      <c r="AU524">
        <v>1.24</v>
      </c>
      <c r="AW524">
        <v>2.15</v>
      </c>
      <c r="AX524">
        <v>2.15</v>
      </c>
      <c r="BD524">
        <v>0.69</v>
      </c>
      <c r="BE524">
        <v>8</v>
      </c>
      <c r="BF524" t="s">
        <v>2024</v>
      </c>
      <c r="BG524" t="s">
        <v>4839</v>
      </c>
      <c r="BH524">
        <v>537</v>
      </c>
      <c r="BI524" t="s">
        <v>5753</v>
      </c>
      <c r="BJ524" t="s">
        <v>7773</v>
      </c>
      <c r="BK524">
        <v>537</v>
      </c>
      <c r="BL524">
        <v>3030</v>
      </c>
      <c r="BS524">
        <v>13</v>
      </c>
      <c r="BT524">
        <v>0.66</v>
      </c>
      <c r="BU524">
        <v>0.57999999999999996</v>
      </c>
      <c r="BV524">
        <v>0.57999999999999996</v>
      </c>
      <c r="BW524">
        <v>42.758877750000003</v>
      </c>
      <c r="BX524">
        <v>-82.037755399999995</v>
      </c>
      <c r="BY524">
        <v>4734561.2690000003</v>
      </c>
      <c r="BZ524">
        <v>201.47200000000001</v>
      </c>
      <c r="CA524">
        <v>270.60000000000002</v>
      </c>
      <c r="CB524" t="s">
        <v>7643</v>
      </c>
      <c r="CC524">
        <v>7</v>
      </c>
      <c r="CD524">
        <v>10</v>
      </c>
      <c r="CE524">
        <v>12</v>
      </c>
      <c r="CF524">
        <v>12</v>
      </c>
      <c r="CG524" t="s">
        <v>5677</v>
      </c>
      <c r="CH524">
        <v>414</v>
      </c>
      <c r="CI524" t="s">
        <v>3290</v>
      </c>
      <c r="CJ524" t="s">
        <v>7332</v>
      </c>
      <c r="CK524">
        <v>5.56</v>
      </c>
      <c r="CL524">
        <v>1.8</v>
      </c>
      <c r="CM524" t="s">
        <v>4839</v>
      </c>
      <c r="CO524" t="str">
        <f>VLOOKUP(CM524,AutoSCAN_ORG!B537:CF3052,1,FALSE)</f>
        <v>AS00-0001509</v>
      </c>
      <c r="CP524">
        <f>VLOOKUP($CM524,AutoSCAN_ORG!$B$1:$CF$2516,2,FALSE)</f>
        <v>2863.1570000000002</v>
      </c>
      <c r="CQ524">
        <f>VLOOKUP($CM524,AutoSCAN_ORG!$B$1:$CF$2516,3,FALSE)</f>
        <v>8.3919999999999995</v>
      </c>
      <c r="CR524">
        <f>VLOOKUP($CM524,AutoSCAN_ORG!$B$1:$CF$2516,4,FALSE)</f>
        <v>83.632999999999996</v>
      </c>
      <c r="CS524">
        <f>VLOOKUP($CM524,AutoSCAN_ORG!$B$1:$CF$2516,5,FALSE)</f>
        <v>6.2949999999999999</v>
      </c>
      <c r="CT524" t="str">
        <f>VLOOKUP($CM524,AutoSCAN_ORG!$B$1:$CF$2516,6,FALSE)</f>
        <v>MELO-CORR</v>
      </c>
      <c r="CU524">
        <f>VLOOKUP($CM524,AutoSCAN_ORG!$B$1:$CF$2516,7,FALSE)</f>
        <v>0</v>
      </c>
      <c r="CV524">
        <f>VLOOKUP($CM524,AutoSCAN_ORG!$B$1:$CF$2516,69,FALSE)</f>
        <v>0</v>
      </c>
      <c r="CW524">
        <f>VLOOKUP($CM524,AutoSCAN_ORG!$B$1:$CF$2516,70,FALSE)</f>
        <v>0</v>
      </c>
      <c r="CX524" t="str">
        <f>VLOOKUP($CM524,AutoSCAN_ORG!$B$1:$CF$2516,71,FALSE)</f>
        <v>Y</v>
      </c>
      <c r="CZ524">
        <f>VLOOKUP($CM524,AutoSCAN_ORG!$B$1:$CF$2516,73,FALSE)</f>
        <v>0</v>
      </c>
      <c r="DA524">
        <f>VLOOKUP($CM524,AutoSCAN_ORG!$B$1:$CF$2516,74,FALSE)</f>
        <v>0</v>
      </c>
      <c r="DB524">
        <f>VLOOKUP($CM524,AutoSCAN_ORG!$B$1:$CF$2516,75,FALSE)</f>
        <v>0</v>
      </c>
      <c r="DC524">
        <f>VLOOKUP($CM524,AutoSCAN_ORG!$B$1:$CF$2516,76,FALSE)</f>
        <v>0</v>
      </c>
      <c r="DD524">
        <f>VLOOKUP($CM524,AutoSCAN_ORG!$B$1:$CF$2516,77,FALSE)</f>
        <v>0</v>
      </c>
      <c r="DF524">
        <f>VLOOKUP($CM524,AutoSCAN_ORG!$B$1:$CF$2516,79,FALSE)</f>
        <v>12.41</v>
      </c>
      <c r="DG524">
        <f>VLOOKUP($CM524,AutoSCAN_ORG!$B$1:$CF$2516,80,FALSE)</f>
        <v>12.41</v>
      </c>
      <c r="DH524">
        <f>VLOOKUP($CM524,AutoSCAN_ORG!$B$1:$CF$2516,81,FALSE)</f>
        <v>1.7999999999999999E-2</v>
      </c>
      <c r="DI524">
        <f>VLOOKUP($CM524,AutoSCAN_ORG!$B$1:$CF$2516,82,FALSE)</f>
        <v>3.2000000000000001E-2</v>
      </c>
      <c r="DJ524">
        <f>VLOOKUP($CM524,AutoSCAN_ORG!$B$1:$CF$2516,83,FALSE)</f>
        <v>0.81799999999999995</v>
      </c>
    </row>
    <row r="525" spans="2:114" x14ac:dyDescent="0.35">
      <c r="B525" t="s">
        <v>4840</v>
      </c>
      <c r="C525">
        <v>538</v>
      </c>
      <c r="D525" t="s">
        <v>7778</v>
      </c>
      <c r="E525">
        <v>874</v>
      </c>
      <c r="F525">
        <v>2864.0830000000001</v>
      </c>
      <c r="G525">
        <v>10</v>
      </c>
      <c r="H525" t="s">
        <v>7782</v>
      </c>
      <c r="I525" t="s">
        <v>7773</v>
      </c>
      <c r="J525" t="s">
        <v>5753</v>
      </c>
      <c r="K525">
        <v>11</v>
      </c>
      <c r="L525">
        <v>0.6</v>
      </c>
      <c r="M525">
        <v>8</v>
      </c>
      <c r="N525">
        <v>7</v>
      </c>
      <c r="O525" t="s">
        <v>7642</v>
      </c>
      <c r="R525" t="s">
        <v>7784</v>
      </c>
      <c r="S525" t="s">
        <v>7774</v>
      </c>
      <c r="T525" t="s">
        <v>7253</v>
      </c>
      <c r="U525" t="s">
        <v>7383</v>
      </c>
      <c r="V525" t="s">
        <v>7383</v>
      </c>
      <c r="W525">
        <v>5.56</v>
      </c>
      <c r="X525" t="s">
        <v>7947</v>
      </c>
      <c r="Y525">
        <v>1.8</v>
      </c>
      <c r="Z525" t="s">
        <v>7774</v>
      </c>
      <c r="AA525" t="s">
        <v>7789</v>
      </c>
      <c r="AB525" t="s">
        <v>7774</v>
      </c>
      <c r="AF525" t="s">
        <v>5678</v>
      </c>
      <c r="AG525">
        <v>42.758869369999999</v>
      </c>
      <c r="AH525">
        <v>-82.037755730000001</v>
      </c>
      <c r="AI525">
        <v>201.5</v>
      </c>
      <c r="AJ525">
        <v>290</v>
      </c>
      <c r="AL525">
        <v>15</v>
      </c>
      <c r="AM525">
        <v>986</v>
      </c>
      <c r="AN525">
        <v>6.68</v>
      </c>
      <c r="AO525">
        <v>-398.25900000000001</v>
      </c>
      <c r="AP525">
        <v>2117</v>
      </c>
      <c r="AQ525">
        <v>2117</v>
      </c>
      <c r="AT525">
        <v>1.24</v>
      </c>
      <c r="AU525">
        <v>1.24</v>
      </c>
      <c r="AW525">
        <v>2.15</v>
      </c>
      <c r="AX525">
        <v>2.15</v>
      </c>
      <c r="BD525">
        <v>0.6</v>
      </c>
      <c r="BE525">
        <v>8</v>
      </c>
      <c r="BF525" t="s">
        <v>2025</v>
      </c>
      <c r="BG525" t="s">
        <v>4840</v>
      </c>
      <c r="BH525">
        <v>538</v>
      </c>
      <c r="BI525" t="s">
        <v>5753</v>
      </c>
      <c r="BJ525" t="s">
        <v>7773</v>
      </c>
      <c r="BK525">
        <v>538</v>
      </c>
      <c r="BL525">
        <v>3030</v>
      </c>
      <c r="BS525">
        <v>13</v>
      </c>
      <c r="BT525">
        <v>0.66</v>
      </c>
      <c r="BU525">
        <v>0.57999999999999996</v>
      </c>
      <c r="BV525">
        <v>0.57999999999999996</v>
      </c>
      <c r="BW525">
        <v>42.758869369999999</v>
      </c>
      <c r="BX525">
        <v>-82.037755730000001</v>
      </c>
      <c r="BY525">
        <v>4734560.3380000005</v>
      </c>
      <c r="BZ525">
        <v>201.47200000000001</v>
      </c>
      <c r="CA525">
        <v>273.39999999999998</v>
      </c>
      <c r="CB525" t="s">
        <v>7650</v>
      </c>
      <c r="CC525">
        <v>7</v>
      </c>
      <c r="CD525">
        <v>10</v>
      </c>
      <c r="CE525">
        <v>12</v>
      </c>
      <c r="CF525">
        <v>12</v>
      </c>
      <c r="CG525" t="s">
        <v>5677</v>
      </c>
      <c r="CH525">
        <v>414</v>
      </c>
      <c r="CI525" t="s">
        <v>3290</v>
      </c>
      <c r="CJ525" t="s">
        <v>7332</v>
      </c>
      <c r="CK525">
        <v>5.56</v>
      </c>
      <c r="CL525">
        <v>1.8</v>
      </c>
      <c r="CM525" t="s">
        <v>4840</v>
      </c>
      <c r="CO525" t="str">
        <f>VLOOKUP(CM525,AutoSCAN_ORG!B538:CF3053,1,FALSE)</f>
        <v>AS00-0001510</v>
      </c>
      <c r="CP525">
        <f>VLOOKUP($CM525,AutoSCAN_ORG!$B$1:$CF$2516,2,FALSE)</f>
        <v>2864.0790000000002</v>
      </c>
      <c r="CQ525">
        <f>VLOOKUP($CM525,AutoSCAN_ORG!$B$1:$CF$2516,3,FALSE)</f>
        <v>8.7319999999999993</v>
      </c>
      <c r="CR525">
        <f>VLOOKUP($CM525,AutoSCAN_ORG!$B$1:$CF$2516,4,FALSE)</f>
        <v>83.352999999999994</v>
      </c>
      <c r="CS525">
        <f>VLOOKUP($CM525,AutoSCAN_ORG!$B$1:$CF$2516,5,FALSE)</f>
        <v>6.2949999999999999</v>
      </c>
      <c r="CT525" t="str">
        <f>VLOOKUP($CM525,AutoSCAN_ORG!$B$1:$CF$2516,6,FALSE)</f>
        <v>MELO-CORR</v>
      </c>
      <c r="CU525">
        <f>VLOOKUP($CM525,AutoSCAN_ORG!$B$1:$CF$2516,7,FALSE)</f>
        <v>0</v>
      </c>
      <c r="CV525">
        <f>VLOOKUP($CM525,AutoSCAN_ORG!$B$1:$CF$2516,69,FALSE)</f>
        <v>0</v>
      </c>
      <c r="CW525">
        <f>VLOOKUP($CM525,AutoSCAN_ORG!$B$1:$CF$2516,70,FALSE)</f>
        <v>0</v>
      </c>
      <c r="CX525" t="str">
        <f>VLOOKUP($CM525,AutoSCAN_ORG!$B$1:$CF$2516,71,FALSE)</f>
        <v>Y</v>
      </c>
      <c r="CZ525" t="str">
        <f>VLOOKUP($CM525,AutoSCAN_ORG!$B$1:$CF$2516,73,FALSE)</f>
        <v>added</v>
      </c>
      <c r="DA525">
        <f>VLOOKUP($CM525,AutoSCAN_ORG!$B$1:$CF$2516,74,FALSE)</f>
        <v>0</v>
      </c>
      <c r="DB525">
        <f>VLOOKUP($CM525,AutoSCAN_ORG!$B$1:$CF$2516,75,FALSE)</f>
        <v>0</v>
      </c>
      <c r="DC525">
        <f>VLOOKUP($CM525,AutoSCAN_ORG!$B$1:$CF$2516,76,FALSE)</f>
        <v>0</v>
      </c>
      <c r="DD525">
        <f>VLOOKUP($CM525,AutoSCAN_ORG!$B$1:$CF$2516,77,FALSE)</f>
        <v>0</v>
      </c>
      <c r="DF525">
        <f>VLOOKUP($CM525,AutoSCAN_ORG!$B$1:$CF$2516,79,FALSE)</f>
        <v>10.76</v>
      </c>
      <c r="DG525">
        <f>VLOOKUP($CM525,AutoSCAN_ORG!$B$1:$CF$2516,80,FALSE)</f>
        <v>10.76</v>
      </c>
      <c r="DH525">
        <f>VLOOKUP($CM525,AutoSCAN_ORG!$B$1:$CF$2516,81,FALSE)</f>
        <v>1.0999999999999999E-2</v>
      </c>
      <c r="DI525">
        <f>VLOOKUP($CM525,AutoSCAN_ORG!$B$1:$CF$2516,82,FALSE)</f>
        <v>2.3E-2</v>
      </c>
      <c r="DJ525">
        <f>VLOOKUP($CM525,AutoSCAN_ORG!$B$1:$CF$2516,83,FALSE)</f>
        <v>0.81699999999999995</v>
      </c>
    </row>
    <row r="526" spans="2:114" x14ac:dyDescent="0.35">
      <c r="B526" t="s">
        <v>4842</v>
      </c>
      <c r="C526">
        <v>539</v>
      </c>
      <c r="D526" t="s">
        <v>7778</v>
      </c>
      <c r="E526">
        <v>875</v>
      </c>
      <c r="F526">
        <v>2864.1439999999998</v>
      </c>
      <c r="G526">
        <v>10</v>
      </c>
      <c r="H526" t="s">
        <v>7782</v>
      </c>
      <c r="I526" t="s">
        <v>7773</v>
      </c>
      <c r="J526" t="s">
        <v>5753</v>
      </c>
      <c r="K526">
        <v>11</v>
      </c>
      <c r="L526">
        <v>0.62</v>
      </c>
      <c r="M526">
        <v>9</v>
      </c>
      <c r="N526">
        <v>8</v>
      </c>
      <c r="O526" t="s">
        <v>7651</v>
      </c>
      <c r="R526" t="s">
        <v>7784</v>
      </c>
      <c r="S526" t="s">
        <v>7774</v>
      </c>
      <c r="T526" t="s">
        <v>7253</v>
      </c>
      <c r="U526" t="s">
        <v>7383</v>
      </c>
      <c r="V526" t="s">
        <v>7383</v>
      </c>
      <c r="W526">
        <v>5.56</v>
      </c>
      <c r="X526" t="s">
        <v>7947</v>
      </c>
      <c r="Y526">
        <v>1.8</v>
      </c>
      <c r="Z526" t="s">
        <v>7774</v>
      </c>
      <c r="AA526" t="s">
        <v>7789</v>
      </c>
      <c r="AB526" t="s">
        <v>7774</v>
      </c>
      <c r="AF526" t="s">
        <v>5678</v>
      </c>
      <c r="AG526">
        <v>42.758868820000004</v>
      </c>
      <c r="AH526">
        <v>-82.037755750000002</v>
      </c>
      <c r="AI526">
        <v>201.5</v>
      </c>
      <c r="AJ526">
        <v>290</v>
      </c>
      <c r="AL526">
        <v>15</v>
      </c>
      <c r="AM526">
        <v>986</v>
      </c>
      <c r="AN526">
        <v>6.74</v>
      </c>
      <c r="AO526">
        <v>-415.88499999999999</v>
      </c>
      <c r="AP526">
        <v>2115</v>
      </c>
      <c r="AQ526">
        <v>2116</v>
      </c>
      <c r="AT526">
        <v>1.24</v>
      </c>
      <c r="AU526">
        <v>1.24</v>
      </c>
      <c r="AW526">
        <v>2.15</v>
      </c>
      <c r="AX526">
        <v>2.14</v>
      </c>
      <c r="BD526">
        <v>0.62</v>
      </c>
      <c r="BE526">
        <v>9</v>
      </c>
      <c r="BF526" t="s">
        <v>2027</v>
      </c>
      <c r="BG526" t="s">
        <v>4842</v>
      </c>
      <c r="BH526">
        <v>539</v>
      </c>
      <c r="BI526" t="s">
        <v>5753</v>
      </c>
      <c r="BJ526" t="s">
        <v>7773</v>
      </c>
      <c r="BK526">
        <v>539</v>
      </c>
      <c r="BL526">
        <v>3030</v>
      </c>
      <c r="BS526">
        <v>13</v>
      </c>
      <c r="BT526">
        <v>0.66</v>
      </c>
      <c r="BU526">
        <v>0.57999999999999996</v>
      </c>
      <c r="BV526">
        <v>0.57999999999999996</v>
      </c>
      <c r="BW526">
        <v>42.758868820000004</v>
      </c>
      <c r="BX526">
        <v>-82.037755750000002</v>
      </c>
      <c r="BY526">
        <v>4734560.2769999998</v>
      </c>
      <c r="BZ526">
        <v>201.47200000000001</v>
      </c>
      <c r="CA526">
        <v>265.7</v>
      </c>
      <c r="CB526" t="s">
        <v>7464</v>
      </c>
      <c r="CC526">
        <v>7</v>
      </c>
      <c r="CD526">
        <v>10</v>
      </c>
      <c r="CE526">
        <v>12</v>
      </c>
      <c r="CF526">
        <v>12</v>
      </c>
      <c r="CG526" t="s">
        <v>5677</v>
      </c>
      <c r="CH526">
        <v>414</v>
      </c>
      <c r="CI526" t="s">
        <v>3290</v>
      </c>
      <c r="CJ526" t="s">
        <v>7332</v>
      </c>
      <c r="CK526">
        <v>5.56</v>
      </c>
      <c r="CL526">
        <v>1.8</v>
      </c>
      <c r="CM526" t="s">
        <v>4842</v>
      </c>
      <c r="CO526" t="str">
        <f>VLOOKUP(CM526,AutoSCAN_ORG!B539:CF3054,1,FALSE)</f>
        <v>AS00-0001512</v>
      </c>
      <c r="CP526">
        <f>VLOOKUP($CM526,AutoSCAN_ORG!$B$1:$CF$2516,2,FALSE)</f>
        <v>2864.14</v>
      </c>
      <c r="CQ526">
        <f>VLOOKUP($CM526,AutoSCAN_ORG!$B$1:$CF$2516,3,FALSE)</f>
        <v>11.624000000000001</v>
      </c>
      <c r="CR526">
        <f>VLOOKUP($CM526,AutoSCAN_ORG!$B$1:$CF$2516,4,FALSE)</f>
        <v>87.311999999999998</v>
      </c>
      <c r="CS526">
        <f>VLOOKUP($CM526,AutoSCAN_ORG!$B$1:$CF$2516,5,FALSE)</f>
        <v>6.2949999999999999</v>
      </c>
      <c r="CT526" t="str">
        <f>VLOOKUP($CM526,AutoSCAN_ORG!$B$1:$CF$2516,6,FALSE)</f>
        <v>MELO-CORR</v>
      </c>
      <c r="CU526">
        <f>VLOOKUP($CM526,AutoSCAN_ORG!$B$1:$CF$2516,7,FALSE)</f>
        <v>0</v>
      </c>
      <c r="CV526">
        <f>VLOOKUP($CM526,AutoSCAN_ORG!$B$1:$CF$2516,69,FALSE)</f>
        <v>0</v>
      </c>
      <c r="CW526">
        <f>VLOOKUP($CM526,AutoSCAN_ORG!$B$1:$CF$2516,70,FALSE)</f>
        <v>0</v>
      </c>
      <c r="CX526" t="str">
        <f>VLOOKUP($CM526,AutoSCAN_ORG!$B$1:$CF$2516,71,FALSE)</f>
        <v>Y</v>
      </c>
      <c r="CZ526" t="str">
        <f>VLOOKUP($CM526,AutoSCAN_ORG!$B$1:$CF$2516,73,FALSE)</f>
        <v>added</v>
      </c>
      <c r="DA526">
        <f>VLOOKUP($CM526,AutoSCAN_ORG!$B$1:$CF$2516,74,FALSE)</f>
        <v>0</v>
      </c>
      <c r="DB526">
        <f>VLOOKUP($CM526,AutoSCAN_ORG!$B$1:$CF$2516,75,FALSE)</f>
        <v>0</v>
      </c>
      <c r="DC526">
        <f>VLOOKUP($CM526,AutoSCAN_ORG!$B$1:$CF$2516,76,FALSE)</f>
        <v>0</v>
      </c>
      <c r="DD526">
        <f>VLOOKUP($CM526,AutoSCAN_ORG!$B$1:$CF$2516,77,FALSE)</f>
        <v>0</v>
      </c>
      <c r="DF526">
        <f>VLOOKUP($CM526,AutoSCAN_ORG!$B$1:$CF$2516,79,FALSE)</f>
        <v>11.23</v>
      </c>
      <c r="DG526">
        <f>VLOOKUP($CM526,AutoSCAN_ORG!$B$1:$CF$2516,80,FALSE)</f>
        <v>11.23</v>
      </c>
      <c r="DH526">
        <f>VLOOKUP($CM526,AutoSCAN_ORG!$B$1:$CF$2516,81,FALSE)</f>
        <v>5.0000000000000001E-3</v>
      </c>
      <c r="DI526">
        <f>VLOOKUP($CM526,AutoSCAN_ORG!$B$1:$CF$2516,82,FALSE)</f>
        <v>1.4E-2</v>
      </c>
      <c r="DJ526">
        <f>VLOOKUP($CM526,AutoSCAN_ORG!$B$1:$CF$2516,83,FALSE)</f>
        <v>0.81200000000000006</v>
      </c>
    </row>
    <row r="527" spans="2:114" x14ac:dyDescent="0.35">
      <c r="B527" t="s">
        <v>4843</v>
      </c>
      <c r="C527">
        <v>540</v>
      </c>
      <c r="D527" t="s">
        <v>7778</v>
      </c>
      <c r="E527">
        <v>876</v>
      </c>
      <c r="F527">
        <v>2864.163</v>
      </c>
      <c r="G527">
        <v>10</v>
      </c>
      <c r="H527" t="s">
        <v>7782</v>
      </c>
      <c r="I527" t="s">
        <v>7773</v>
      </c>
      <c r="J527" t="s">
        <v>5753</v>
      </c>
      <c r="K527">
        <v>10</v>
      </c>
      <c r="L527">
        <v>0.55000000000000004</v>
      </c>
      <c r="M527">
        <v>7</v>
      </c>
      <c r="N527">
        <v>7</v>
      </c>
      <c r="O527" t="s">
        <v>7392</v>
      </c>
      <c r="R527" t="s">
        <v>7784</v>
      </c>
      <c r="S527" t="s">
        <v>7774</v>
      </c>
      <c r="T527" t="s">
        <v>7253</v>
      </c>
      <c r="U527" t="s">
        <v>7383</v>
      </c>
      <c r="V527" t="s">
        <v>7383</v>
      </c>
      <c r="W527">
        <v>5.56</v>
      </c>
      <c r="X527" t="s">
        <v>7947</v>
      </c>
      <c r="Y527">
        <v>1.8</v>
      </c>
      <c r="Z527" t="s">
        <v>7774</v>
      </c>
      <c r="AA527" t="s">
        <v>7789</v>
      </c>
      <c r="AB527" t="s">
        <v>7774</v>
      </c>
      <c r="AF527" t="s">
        <v>5859</v>
      </c>
      <c r="AG527">
        <v>42.758868640000003</v>
      </c>
      <c r="AH527">
        <v>-82.037755759999996</v>
      </c>
      <c r="AI527">
        <v>201.5</v>
      </c>
      <c r="AJ527">
        <v>290</v>
      </c>
      <c r="AL527">
        <v>15</v>
      </c>
      <c r="AM527">
        <v>986</v>
      </c>
      <c r="AN527">
        <v>6.76</v>
      </c>
      <c r="AO527">
        <v>-384.33800000000002</v>
      </c>
      <c r="AP527">
        <v>2117</v>
      </c>
      <c r="AQ527">
        <v>2118</v>
      </c>
      <c r="AT527">
        <v>1.24</v>
      </c>
      <c r="AU527">
        <v>1.24</v>
      </c>
      <c r="AW527">
        <v>2.15</v>
      </c>
      <c r="AX527">
        <v>2.15</v>
      </c>
      <c r="BD527">
        <v>0.55000000000000004</v>
      </c>
      <c r="BE527">
        <v>7</v>
      </c>
      <c r="BF527" t="s">
        <v>2028</v>
      </c>
      <c r="BG527" t="s">
        <v>4843</v>
      </c>
      <c r="BH527">
        <v>540</v>
      </c>
      <c r="BI527" t="s">
        <v>5753</v>
      </c>
      <c r="BJ527" t="s">
        <v>7773</v>
      </c>
      <c r="BK527">
        <v>540</v>
      </c>
      <c r="BL527">
        <v>3030</v>
      </c>
      <c r="BU527">
        <v>0.57999999999999996</v>
      </c>
      <c r="BV527">
        <v>0.57999999999999996</v>
      </c>
      <c r="BW527">
        <v>42.758868640000003</v>
      </c>
      <c r="BX527">
        <v>-82.037755759999996</v>
      </c>
      <c r="BY527">
        <v>4734560.2580000004</v>
      </c>
      <c r="BZ527">
        <v>201.47200000000001</v>
      </c>
      <c r="CA527">
        <v>279.3</v>
      </c>
      <c r="CB527" t="s">
        <v>7576</v>
      </c>
      <c r="CC527">
        <v>7</v>
      </c>
      <c r="CE527">
        <v>12</v>
      </c>
      <c r="CF527">
        <v>12</v>
      </c>
      <c r="CG527" t="s">
        <v>5677</v>
      </c>
      <c r="CH527">
        <v>414</v>
      </c>
      <c r="CI527" t="s">
        <v>3290</v>
      </c>
      <c r="CJ527" t="s">
        <v>7332</v>
      </c>
      <c r="CK527">
        <v>5.56</v>
      </c>
      <c r="CL527">
        <v>1.8</v>
      </c>
      <c r="CM527" t="s">
        <v>4843</v>
      </c>
      <c r="CO527" t="str">
        <f>VLOOKUP(CM527,AutoSCAN_ORG!B540:CF3055,1,FALSE)</f>
        <v>AS00-0001513</v>
      </c>
      <c r="CP527">
        <f>VLOOKUP($CM527,AutoSCAN_ORG!$B$1:$CF$2516,2,FALSE)</f>
        <v>2864.1590000000001</v>
      </c>
      <c r="CQ527">
        <f>VLOOKUP($CM527,AutoSCAN_ORG!$B$1:$CF$2516,3,FALSE)</f>
        <v>8</v>
      </c>
      <c r="CR527">
        <f>VLOOKUP($CM527,AutoSCAN_ORG!$B$1:$CF$2516,4,FALSE)</f>
        <v>78.933999999999997</v>
      </c>
      <c r="CS527">
        <f>VLOOKUP($CM527,AutoSCAN_ORG!$B$1:$CF$2516,5,FALSE)</f>
        <v>6.2949999999999999</v>
      </c>
      <c r="CT527" t="str">
        <f>VLOOKUP($CM527,AutoSCAN_ORG!$B$1:$CF$2516,6,FALSE)</f>
        <v>MELO-CORR</v>
      </c>
      <c r="CU527">
        <f>VLOOKUP($CM527,AutoSCAN_ORG!$B$1:$CF$2516,7,FALSE)</f>
        <v>0</v>
      </c>
      <c r="CV527">
        <f>VLOOKUP($CM527,AutoSCAN_ORG!$B$1:$CF$2516,69,FALSE)</f>
        <v>0</v>
      </c>
      <c r="CW527">
        <f>VLOOKUP($CM527,AutoSCAN_ORG!$B$1:$CF$2516,70,FALSE)</f>
        <v>0</v>
      </c>
      <c r="CX527" t="str">
        <f>VLOOKUP($CM527,AutoSCAN_ORG!$B$1:$CF$2516,71,FALSE)</f>
        <v>Y</v>
      </c>
      <c r="CZ527" t="str">
        <f>VLOOKUP($CM527,AutoSCAN_ORG!$B$1:$CF$2516,73,FALSE)</f>
        <v>added</v>
      </c>
      <c r="DA527">
        <f>VLOOKUP($CM527,AutoSCAN_ORG!$B$1:$CF$2516,74,FALSE)</f>
        <v>0</v>
      </c>
      <c r="DB527">
        <f>VLOOKUP($CM527,AutoSCAN_ORG!$B$1:$CF$2516,75,FALSE)</f>
        <v>0</v>
      </c>
      <c r="DC527">
        <f>VLOOKUP($CM527,AutoSCAN_ORG!$B$1:$CF$2516,76,FALSE)</f>
        <v>0</v>
      </c>
      <c r="DD527">
        <f>VLOOKUP($CM527,AutoSCAN_ORG!$B$1:$CF$2516,77,FALSE)</f>
        <v>0</v>
      </c>
      <c r="DF527">
        <f>VLOOKUP($CM527,AutoSCAN_ORG!$B$1:$CF$2516,79,FALSE)</f>
        <v>9.8800000000000008</v>
      </c>
      <c r="DG527">
        <f>VLOOKUP($CM527,AutoSCAN_ORG!$B$1:$CF$2516,80,FALSE)</f>
        <v>9.8800000000000008</v>
      </c>
      <c r="DH527">
        <f>VLOOKUP($CM527,AutoSCAN_ORG!$B$1:$CF$2516,81,FALSE)</f>
        <v>1.4E-2</v>
      </c>
      <c r="DI527">
        <f>VLOOKUP($CM527,AutoSCAN_ORG!$B$1:$CF$2516,82,FALSE)</f>
        <v>2.3E-2</v>
      </c>
      <c r="DJ527">
        <f>VLOOKUP($CM527,AutoSCAN_ORG!$B$1:$CF$2516,83,FALSE)</f>
        <v>0.79800000000000004</v>
      </c>
    </row>
    <row r="528" spans="2:114" x14ac:dyDescent="0.35">
      <c r="B528" t="s">
        <v>4844</v>
      </c>
      <c r="C528">
        <v>541</v>
      </c>
      <c r="D528" t="s">
        <v>7778</v>
      </c>
      <c r="E528">
        <v>877</v>
      </c>
      <c r="F528">
        <v>2864.1979999999999</v>
      </c>
      <c r="G528">
        <v>10</v>
      </c>
      <c r="H528" t="s">
        <v>7782</v>
      </c>
      <c r="I528" t="s">
        <v>7773</v>
      </c>
      <c r="J528" t="s">
        <v>5753</v>
      </c>
      <c r="K528">
        <v>11</v>
      </c>
      <c r="L528">
        <v>0.59</v>
      </c>
      <c r="M528">
        <v>16</v>
      </c>
      <c r="N528">
        <v>8</v>
      </c>
      <c r="O528" t="s">
        <v>7651</v>
      </c>
      <c r="R528" t="s">
        <v>7784</v>
      </c>
      <c r="S528" t="s">
        <v>7774</v>
      </c>
      <c r="T528" t="s">
        <v>7253</v>
      </c>
      <c r="U528" t="s">
        <v>7383</v>
      </c>
      <c r="V528" t="s">
        <v>7383</v>
      </c>
      <c r="W528">
        <v>5.56</v>
      </c>
      <c r="X528" t="s">
        <v>7947</v>
      </c>
      <c r="Y528">
        <v>1.8</v>
      </c>
      <c r="Z528" t="s">
        <v>7774</v>
      </c>
      <c r="AA528" t="s">
        <v>7783</v>
      </c>
      <c r="AB528" t="s">
        <v>7774</v>
      </c>
      <c r="AF528" t="s">
        <v>5678</v>
      </c>
      <c r="AG528">
        <v>42.758868370000002</v>
      </c>
      <c r="AH528">
        <v>-82.037755770000004</v>
      </c>
      <c r="AI528">
        <v>201.5</v>
      </c>
      <c r="AJ528">
        <v>290</v>
      </c>
      <c r="AL528">
        <v>15</v>
      </c>
      <c r="AM528">
        <v>986</v>
      </c>
      <c r="AN528">
        <v>6.79</v>
      </c>
      <c r="AO528">
        <v>-415.91899999999998</v>
      </c>
      <c r="AP528">
        <v>2107</v>
      </c>
      <c r="AQ528">
        <v>2109</v>
      </c>
      <c r="AT528">
        <v>1.23</v>
      </c>
      <c r="AU528">
        <v>1.23</v>
      </c>
      <c r="AW528">
        <v>2.14</v>
      </c>
      <c r="AX528">
        <v>2.14</v>
      </c>
      <c r="BD528">
        <v>0.59</v>
      </c>
      <c r="BE528">
        <v>16</v>
      </c>
      <c r="BF528" t="s">
        <v>2029</v>
      </c>
      <c r="BG528" t="s">
        <v>4844</v>
      </c>
      <c r="BH528">
        <v>541</v>
      </c>
      <c r="BI528" t="s">
        <v>5753</v>
      </c>
      <c r="BJ528" t="s">
        <v>7773</v>
      </c>
      <c r="BK528">
        <v>541</v>
      </c>
      <c r="BL528">
        <v>3030</v>
      </c>
      <c r="BS528">
        <v>13</v>
      </c>
      <c r="BT528">
        <v>0.66</v>
      </c>
      <c r="BU528">
        <v>0.57999999999999996</v>
      </c>
      <c r="BV528">
        <v>0.57999999999999996</v>
      </c>
      <c r="BW528">
        <v>42.758868370000002</v>
      </c>
      <c r="BX528">
        <v>-82.037755770000004</v>
      </c>
      <c r="BY528">
        <v>4734560.227</v>
      </c>
      <c r="BZ528">
        <v>201.47200000000001</v>
      </c>
      <c r="CA528">
        <v>265.7</v>
      </c>
      <c r="CB528" t="s">
        <v>7464</v>
      </c>
      <c r="CC528">
        <v>7</v>
      </c>
      <c r="CD528">
        <v>10</v>
      </c>
      <c r="CE528">
        <v>12</v>
      </c>
      <c r="CF528">
        <v>12</v>
      </c>
      <c r="CG528" t="s">
        <v>5677</v>
      </c>
      <c r="CH528">
        <v>414</v>
      </c>
      <c r="CI528" t="s">
        <v>3290</v>
      </c>
      <c r="CJ528" t="s">
        <v>7332</v>
      </c>
      <c r="CK528">
        <v>5.56</v>
      </c>
      <c r="CL528">
        <v>1.8</v>
      </c>
      <c r="CM528" t="s">
        <v>4844</v>
      </c>
      <c r="CO528" t="str">
        <f>VLOOKUP(CM528,AutoSCAN_ORG!B541:CF3056,1,FALSE)</f>
        <v>AS00-0001514</v>
      </c>
      <c r="CP528">
        <f>VLOOKUP($CM528,AutoSCAN_ORG!$B$1:$CF$2516,2,FALSE)</f>
        <v>2864.1860000000001</v>
      </c>
      <c r="CQ528">
        <f>VLOOKUP($CM528,AutoSCAN_ORG!$B$1:$CF$2516,3,FALSE)</f>
        <v>22.919</v>
      </c>
      <c r="CR528">
        <f>VLOOKUP($CM528,AutoSCAN_ORG!$B$1:$CF$2516,4,FALSE)</f>
        <v>87.103999999999999</v>
      </c>
      <c r="CS528">
        <f>VLOOKUP($CM528,AutoSCAN_ORG!$B$1:$CF$2516,5,FALSE)</f>
        <v>6.2949999999999999</v>
      </c>
      <c r="CT528" t="str">
        <f>VLOOKUP($CM528,AutoSCAN_ORG!$B$1:$CF$2516,6,FALSE)</f>
        <v>MELO-CORR</v>
      </c>
      <c r="CU528">
        <f>VLOOKUP($CM528,AutoSCAN_ORG!$B$1:$CF$2516,7,FALSE)</f>
        <v>0</v>
      </c>
      <c r="CV528">
        <f>VLOOKUP($CM528,AutoSCAN_ORG!$B$1:$CF$2516,69,FALSE)</f>
        <v>0</v>
      </c>
      <c r="CW528">
        <f>VLOOKUP($CM528,AutoSCAN_ORG!$B$1:$CF$2516,70,FALSE)</f>
        <v>0</v>
      </c>
      <c r="CX528" t="str">
        <f>VLOOKUP($CM528,AutoSCAN_ORG!$B$1:$CF$2516,71,FALSE)</f>
        <v>Y</v>
      </c>
      <c r="CZ528" t="str">
        <f>VLOOKUP($CM528,AutoSCAN_ORG!$B$1:$CF$2516,73,FALSE)</f>
        <v>added</v>
      </c>
      <c r="DA528">
        <f>VLOOKUP($CM528,AutoSCAN_ORG!$B$1:$CF$2516,74,FALSE)</f>
        <v>0</v>
      </c>
      <c r="DB528">
        <f>VLOOKUP($CM528,AutoSCAN_ORG!$B$1:$CF$2516,75,FALSE)</f>
        <v>0</v>
      </c>
      <c r="DC528">
        <f>VLOOKUP($CM528,AutoSCAN_ORG!$B$1:$CF$2516,76,FALSE)</f>
        <v>0</v>
      </c>
      <c r="DD528">
        <f>VLOOKUP($CM528,AutoSCAN_ORG!$B$1:$CF$2516,77,FALSE)</f>
        <v>0</v>
      </c>
      <c r="DF528">
        <f>VLOOKUP($CM528,AutoSCAN_ORG!$B$1:$CF$2516,79,FALSE)</f>
        <v>10.65</v>
      </c>
      <c r="DG528">
        <f>VLOOKUP($CM528,AutoSCAN_ORG!$B$1:$CF$2516,80,FALSE)</f>
        <v>10.65</v>
      </c>
      <c r="DH528">
        <f>VLOOKUP($CM528,AutoSCAN_ORG!$B$1:$CF$2516,81,FALSE)</f>
        <v>-7.0000000000000001E-3</v>
      </c>
      <c r="DI528">
        <f>VLOOKUP($CM528,AutoSCAN_ORG!$B$1:$CF$2516,82,FALSE)</f>
        <v>-2.5000000000000001E-2</v>
      </c>
      <c r="DJ528">
        <f>VLOOKUP($CM528,AutoSCAN_ORG!$B$1:$CF$2516,83,FALSE)</f>
        <v>0.79200000000000004</v>
      </c>
    </row>
    <row r="529" spans="2:114" x14ac:dyDescent="0.35">
      <c r="B529" t="s">
        <v>4846</v>
      </c>
      <c r="C529">
        <v>542</v>
      </c>
      <c r="D529" t="s">
        <v>7778</v>
      </c>
      <c r="E529">
        <v>878</v>
      </c>
      <c r="F529">
        <v>2864.3409999999999</v>
      </c>
      <c r="G529">
        <v>10</v>
      </c>
      <c r="H529" t="s">
        <v>7782</v>
      </c>
      <c r="I529" t="s">
        <v>7773</v>
      </c>
      <c r="J529" t="s">
        <v>5753</v>
      </c>
      <c r="K529">
        <v>13</v>
      </c>
      <c r="L529">
        <v>0.71</v>
      </c>
      <c r="M529">
        <v>11</v>
      </c>
      <c r="N529">
        <v>9</v>
      </c>
      <c r="O529" t="s">
        <v>7652</v>
      </c>
      <c r="Q529">
        <v>42</v>
      </c>
      <c r="R529" t="s">
        <v>7784</v>
      </c>
      <c r="S529" t="s">
        <v>7774</v>
      </c>
      <c r="T529" t="s">
        <v>7253</v>
      </c>
      <c r="U529" t="s">
        <v>7383</v>
      </c>
      <c r="V529" t="s">
        <v>7383</v>
      </c>
      <c r="W529">
        <v>5.56</v>
      </c>
      <c r="X529" t="s">
        <v>7947</v>
      </c>
      <c r="Y529">
        <v>1.8</v>
      </c>
      <c r="Z529" t="s">
        <v>7774</v>
      </c>
      <c r="AA529" t="s">
        <v>7783</v>
      </c>
      <c r="AB529" t="s">
        <v>7774</v>
      </c>
      <c r="AF529" t="s">
        <v>5678</v>
      </c>
      <c r="AG529">
        <v>42.758867049999999</v>
      </c>
      <c r="AH529">
        <v>-82.037755820000001</v>
      </c>
      <c r="AI529">
        <v>201.5</v>
      </c>
      <c r="AJ529">
        <v>290</v>
      </c>
      <c r="AL529">
        <v>15</v>
      </c>
      <c r="AM529">
        <v>986</v>
      </c>
      <c r="AN529">
        <v>6.9359999999999999</v>
      </c>
      <c r="AO529">
        <v>-389.255</v>
      </c>
      <c r="AP529">
        <v>2112</v>
      </c>
      <c r="AQ529">
        <v>2113</v>
      </c>
      <c r="AT529">
        <v>1.23</v>
      </c>
      <c r="AU529">
        <v>1.23</v>
      </c>
      <c r="AW529">
        <v>2.14</v>
      </c>
      <c r="AX529">
        <v>2.14</v>
      </c>
      <c r="BD529">
        <v>0.71</v>
      </c>
      <c r="BE529">
        <v>11</v>
      </c>
      <c r="BF529" t="s">
        <v>2031</v>
      </c>
      <c r="BG529" t="s">
        <v>4846</v>
      </c>
      <c r="BH529">
        <v>542</v>
      </c>
      <c r="BI529" t="s">
        <v>5753</v>
      </c>
      <c r="BJ529" t="s">
        <v>7773</v>
      </c>
      <c r="BK529">
        <v>542</v>
      </c>
      <c r="BL529">
        <v>3030</v>
      </c>
      <c r="BM529">
        <v>879</v>
      </c>
      <c r="BN529">
        <v>42</v>
      </c>
      <c r="BS529">
        <v>13</v>
      </c>
      <c r="BT529">
        <v>0.66</v>
      </c>
      <c r="BU529">
        <v>0.57999999999999996</v>
      </c>
      <c r="BV529">
        <v>0.57999999999999996</v>
      </c>
      <c r="BW529">
        <v>42.758867049999999</v>
      </c>
      <c r="BX529">
        <v>-82.037755820000001</v>
      </c>
      <c r="BY529">
        <v>4734560.08</v>
      </c>
      <c r="BZ529">
        <v>201.471</v>
      </c>
      <c r="CA529">
        <v>276.3</v>
      </c>
      <c r="CB529" t="s">
        <v>7648</v>
      </c>
      <c r="CC529">
        <v>7</v>
      </c>
      <c r="CD529">
        <v>10</v>
      </c>
      <c r="CE529">
        <v>12</v>
      </c>
      <c r="CF529">
        <v>12</v>
      </c>
      <c r="CG529" t="s">
        <v>5677</v>
      </c>
      <c r="CH529">
        <v>414</v>
      </c>
      <c r="CI529" t="s">
        <v>3290</v>
      </c>
      <c r="CJ529" t="s">
        <v>7332</v>
      </c>
      <c r="CK529">
        <v>5.56</v>
      </c>
      <c r="CL529">
        <v>1.8</v>
      </c>
      <c r="CM529" t="s">
        <v>4846</v>
      </c>
      <c r="CO529" t="str">
        <f>VLOOKUP(CM529,AutoSCAN_ORG!B542:CF3057,1,FALSE)</f>
        <v>AS00-0001516</v>
      </c>
      <c r="CP529">
        <f>VLOOKUP($CM529,AutoSCAN_ORG!$B$1:$CF$2516,2,FALSE)</f>
        <v>2864.337</v>
      </c>
      <c r="CQ529">
        <f>VLOOKUP($CM529,AutoSCAN_ORG!$B$1:$CF$2516,3,FALSE)</f>
        <v>10.645</v>
      </c>
      <c r="CR529">
        <f>VLOOKUP($CM529,AutoSCAN_ORG!$B$1:$CF$2516,4,FALSE)</f>
        <v>80.587000000000003</v>
      </c>
      <c r="CS529">
        <f>VLOOKUP($CM529,AutoSCAN_ORG!$B$1:$CF$2516,5,FALSE)</f>
        <v>6.2949999999999999</v>
      </c>
      <c r="CT529" t="str">
        <f>VLOOKUP($CM529,AutoSCAN_ORG!$B$1:$CF$2516,6,FALSE)</f>
        <v>MELO-CORR</v>
      </c>
      <c r="CU529">
        <f>VLOOKUP($CM529,AutoSCAN_ORG!$B$1:$CF$2516,7,FALSE)</f>
        <v>0</v>
      </c>
      <c r="CV529">
        <f>VLOOKUP($CM529,AutoSCAN_ORG!$B$1:$CF$2516,69,FALSE)</f>
        <v>0</v>
      </c>
      <c r="CW529">
        <f>VLOOKUP($CM529,AutoSCAN_ORG!$B$1:$CF$2516,70,FALSE)</f>
        <v>0</v>
      </c>
      <c r="CX529" t="str">
        <f>VLOOKUP($CM529,AutoSCAN_ORG!$B$1:$CF$2516,71,FALSE)</f>
        <v>Y</v>
      </c>
      <c r="CZ529" t="str">
        <f>VLOOKUP($CM529,AutoSCAN_ORG!$B$1:$CF$2516,73,FALSE)</f>
        <v>added</v>
      </c>
      <c r="DA529">
        <f>VLOOKUP($CM529,AutoSCAN_ORG!$B$1:$CF$2516,74,FALSE)</f>
        <v>0</v>
      </c>
      <c r="DB529">
        <f>VLOOKUP($CM529,AutoSCAN_ORG!$B$1:$CF$2516,75,FALSE)</f>
        <v>0</v>
      </c>
      <c r="DC529">
        <f>VLOOKUP($CM529,AutoSCAN_ORG!$B$1:$CF$2516,76,FALSE)</f>
        <v>0</v>
      </c>
      <c r="DD529">
        <f>VLOOKUP($CM529,AutoSCAN_ORG!$B$1:$CF$2516,77,FALSE)</f>
        <v>0</v>
      </c>
      <c r="DF529">
        <f>VLOOKUP($CM529,AutoSCAN_ORG!$B$1:$CF$2516,79,FALSE)</f>
        <v>12.74</v>
      </c>
      <c r="DG529">
        <f>VLOOKUP($CM529,AutoSCAN_ORG!$B$1:$CF$2516,80,FALSE)</f>
        <v>12.74</v>
      </c>
      <c r="DH529">
        <f>VLOOKUP($CM529,AutoSCAN_ORG!$B$1:$CF$2516,81,FALSE)</f>
        <v>1.4999999999999999E-2</v>
      </c>
      <c r="DI529">
        <f>VLOOKUP($CM529,AutoSCAN_ORG!$B$1:$CF$2516,82,FALSE)</f>
        <v>3.2000000000000001E-2</v>
      </c>
      <c r="DJ529">
        <f>VLOOKUP($CM529,AutoSCAN_ORG!$B$1:$CF$2516,83,FALSE)</f>
        <v>0.749</v>
      </c>
    </row>
    <row r="530" spans="2:114" x14ac:dyDescent="0.35">
      <c r="B530" t="s">
        <v>4847</v>
      </c>
      <c r="C530">
        <v>544</v>
      </c>
      <c r="D530" t="s">
        <v>7778</v>
      </c>
      <c r="E530">
        <v>880</v>
      </c>
      <c r="F530">
        <v>2864.3780000000002</v>
      </c>
      <c r="G530">
        <v>10</v>
      </c>
      <c r="H530" t="s">
        <v>7782</v>
      </c>
      <c r="I530" t="s">
        <v>7773</v>
      </c>
      <c r="J530" t="s">
        <v>5753</v>
      </c>
      <c r="K530">
        <v>10</v>
      </c>
      <c r="L530">
        <v>0.56000000000000005</v>
      </c>
      <c r="M530">
        <v>7</v>
      </c>
      <c r="N530">
        <v>8</v>
      </c>
      <c r="O530" t="s">
        <v>7652</v>
      </c>
      <c r="Q530">
        <v>42</v>
      </c>
      <c r="R530" t="s">
        <v>7784</v>
      </c>
      <c r="S530" t="s">
        <v>7774</v>
      </c>
      <c r="T530" t="s">
        <v>7253</v>
      </c>
      <c r="U530" t="s">
        <v>7383</v>
      </c>
      <c r="V530" t="s">
        <v>7383</v>
      </c>
      <c r="W530">
        <v>5.56</v>
      </c>
      <c r="X530" t="s">
        <v>7947</v>
      </c>
      <c r="Y530">
        <v>1.8</v>
      </c>
      <c r="Z530" t="s">
        <v>7774</v>
      </c>
      <c r="AA530" t="s">
        <v>7789</v>
      </c>
      <c r="AB530" t="s">
        <v>7774</v>
      </c>
      <c r="AF530" t="s">
        <v>5678</v>
      </c>
      <c r="AG530">
        <v>42.758866699999999</v>
      </c>
      <c r="AH530">
        <v>-82.037755840000003</v>
      </c>
      <c r="AI530">
        <v>201.5</v>
      </c>
      <c r="AJ530">
        <v>290</v>
      </c>
      <c r="AL530">
        <v>15</v>
      </c>
      <c r="AM530">
        <v>986</v>
      </c>
      <c r="AN530">
        <v>6.9749999999999996</v>
      </c>
      <c r="AO530">
        <v>-389.97800000000001</v>
      </c>
      <c r="AP530">
        <v>2117</v>
      </c>
      <c r="AQ530">
        <v>2118</v>
      </c>
      <c r="AT530">
        <v>1.24</v>
      </c>
      <c r="AU530">
        <v>1.24</v>
      </c>
      <c r="AW530">
        <v>2.15</v>
      </c>
      <c r="AX530">
        <v>2.15</v>
      </c>
      <c r="BD530">
        <v>0.56000000000000005</v>
      </c>
      <c r="BE530">
        <v>7</v>
      </c>
      <c r="BF530" t="s">
        <v>2032</v>
      </c>
      <c r="BG530" t="s">
        <v>4847</v>
      </c>
      <c r="BH530">
        <v>544</v>
      </c>
      <c r="BI530" t="s">
        <v>5753</v>
      </c>
      <c r="BJ530" t="s">
        <v>7773</v>
      </c>
      <c r="BK530">
        <v>544</v>
      </c>
      <c r="BL530">
        <v>3030</v>
      </c>
      <c r="BM530">
        <v>879</v>
      </c>
      <c r="BN530">
        <v>42</v>
      </c>
      <c r="BS530">
        <v>13</v>
      </c>
      <c r="BT530">
        <v>0.66</v>
      </c>
      <c r="BU530">
        <v>0.57999999999999996</v>
      </c>
      <c r="BV530">
        <v>0.57999999999999996</v>
      </c>
      <c r="BW530">
        <v>42.758866699999999</v>
      </c>
      <c r="BX530">
        <v>-82.037755840000003</v>
      </c>
      <c r="BY530">
        <v>4734560.0420000004</v>
      </c>
      <c r="BZ530">
        <v>201.471</v>
      </c>
      <c r="CA530">
        <v>276.60000000000002</v>
      </c>
      <c r="CB530" t="s">
        <v>7648</v>
      </c>
      <c r="CC530">
        <v>7</v>
      </c>
      <c r="CD530">
        <v>10</v>
      </c>
      <c r="CE530">
        <v>12</v>
      </c>
      <c r="CF530">
        <v>12</v>
      </c>
      <c r="CG530" t="s">
        <v>5677</v>
      </c>
      <c r="CH530">
        <v>414</v>
      </c>
      <c r="CI530" t="s">
        <v>3290</v>
      </c>
      <c r="CJ530" t="s">
        <v>7332</v>
      </c>
      <c r="CK530">
        <v>5.56</v>
      </c>
      <c r="CL530">
        <v>1.8</v>
      </c>
      <c r="CM530" t="s">
        <v>4847</v>
      </c>
      <c r="CO530" t="str">
        <f>VLOOKUP(CM530,AutoSCAN_ORG!B544:CF3059,1,FALSE)</f>
        <v>AS00-0001517</v>
      </c>
      <c r="CP530">
        <f>VLOOKUP($CM530,AutoSCAN_ORG!$B$1:$CF$2516,2,FALSE)</f>
        <v>2864.3760000000002</v>
      </c>
      <c r="CQ530">
        <f>VLOOKUP($CM530,AutoSCAN_ORG!$B$1:$CF$2516,3,FALSE)</f>
        <v>8.0850000000000009</v>
      </c>
      <c r="CR530">
        <f>VLOOKUP($CM530,AutoSCAN_ORG!$B$1:$CF$2516,4,FALSE)</f>
        <v>77.531000000000006</v>
      </c>
      <c r="CS530">
        <f>VLOOKUP($CM530,AutoSCAN_ORG!$B$1:$CF$2516,5,FALSE)</f>
        <v>6.2949999999999999</v>
      </c>
      <c r="CT530" t="str">
        <f>VLOOKUP($CM530,AutoSCAN_ORG!$B$1:$CF$2516,6,FALSE)</f>
        <v>MELO-CORR</v>
      </c>
      <c r="CU530">
        <f>VLOOKUP($CM530,AutoSCAN_ORG!$B$1:$CF$2516,7,FALSE)</f>
        <v>0</v>
      </c>
      <c r="CV530">
        <f>VLOOKUP($CM530,AutoSCAN_ORG!$B$1:$CF$2516,69,FALSE)</f>
        <v>0</v>
      </c>
      <c r="CW530">
        <f>VLOOKUP($CM530,AutoSCAN_ORG!$B$1:$CF$2516,70,FALSE)</f>
        <v>0</v>
      </c>
      <c r="CX530" t="str">
        <f>VLOOKUP($CM530,AutoSCAN_ORG!$B$1:$CF$2516,71,FALSE)</f>
        <v>Y</v>
      </c>
      <c r="CZ530" t="str">
        <f>VLOOKUP($CM530,AutoSCAN_ORG!$B$1:$CF$2516,73,FALSE)</f>
        <v>added</v>
      </c>
      <c r="DA530">
        <f>VLOOKUP($CM530,AutoSCAN_ORG!$B$1:$CF$2516,74,FALSE)</f>
        <v>0</v>
      </c>
      <c r="DB530">
        <f>VLOOKUP($CM530,AutoSCAN_ORG!$B$1:$CF$2516,75,FALSE)</f>
        <v>0</v>
      </c>
      <c r="DC530">
        <f>VLOOKUP($CM530,AutoSCAN_ORG!$B$1:$CF$2516,76,FALSE)</f>
        <v>0</v>
      </c>
      <c r="DD530">
        <f>VLOOKUP($CM530,AutoSCAN_ORG!$B$1:$CF$2516,77,FALSE)</f>
        <v>0</v>
      </c>
      <c r="DF530">
        <f>VLOOKUP($CM530,AutoSCAN_ORG!$B$1:$CF$2516,79,FALSE)</f>
        <v>10.14</v>
      </c>
      <c r="DG530">
        <f>VLOOKUP($CM530,AutoSCAN_ORG!$B$1:$CF$2516,80,FALSE)</f>
        <v>10.14</v>
      </c>
      <c r="DH530">
        <f>VLOOKUP($CM530,AutoSCAN_ORG!$B$1:$CF$2516,81,FALSE)</f>
        <v>3.0000000000000001E-3</v>
      </c>
      <c r="DI530">
        <f>VLOOKUP($CM530,AutoSCAN_ORG!$B$1:$CF$2516,82,FALSE)</f>
        <v>7.0000000000000001E-3</v>
      </c>
      <c r="DJ530">
        <f>VLOOKUP($CM530,AutoSCAN_ORG!$B$1:$CF$2516,83,FALSE)</f>
        <v>0.755</v>
      </c>
    </row>
    <row r="531" spans="2:114" x14ac:dyDescent="0.35">
      <c r="B531" t="s">
        <v>4848</v>
      </c>
      <c r="C531">
        <v>545</v>
      </c>
      <c r="D531" t="s">
        <v>7778</v>
      </c>
      <c r="E531">
        <v>881</v>
      </c>
      <c r="F531">
        <v>2864.4250000000002</v>
      </c>
      <c r="G531">
        <v>10</v>
      </c>
      <c r="H531" t="s">
        <v>7782</v>
      </c>
      <c r="I531" t="s">
        <v>7773</v>
      </c>
      <c r="J531" t="s">
        <v>5753</v>
      </c>
      <c r="K531">
        <v>12</v>
      </c>
      <c r="L531">
        <v>0.67</v>
      </c>
      <c r="M531">
        <v>7</v>
      </c>
      <c r="N531">
        <v>5</v>
      </c>
      <c r="O531" t="s">
        <v>7642</v>
      </c>
      <c r="R531" t="s">
        <v>7784</v>
      </c>
      <c r="S531" t="s">
        <v>7774</v>
      </c>
      <c r="T531" t="s">
        <v>7253</v>
      </c>
      <c r="U531" t="s">
        <v>7383</v>
      </c>
      <c r="V531" t="s">
        <v>7383</v>
      </c>
      <c r="W531">
        <v>5.56</v>
      </c>
      <c r="X531" t="s">
        <v>7947</v>
      </c>
      <c r="Y531">
        <v>1.8</v>
      </c>
      <c r="Z531" t="s">
        <v>7774</v>
      </c>
      <c r="AA531" t="s">
        <v>7789</v>
      </c>
      <c r="AB531" t="s">
        <v>7774</v>
      </c>
      <c r="AF531" t="s">
        <v>5678</v>
      </c>
      <c r="AG531">
        <v>42.758866269999999</v>
      </c>
      <c r="AH531">
        <v>-82.037755849999996</v>
      </c>
      <c r="AI531">
        <v>201.5</v>
      </c>
      <c r="AJ531">
        <v>290</v>
      </c>
      <c r="AL531">
        <v>15</v>
      </c>
      <c r="AM531">
        <v>986</v>
      </c>
      <c r="AN531">
        <v>7.0209999999999999</v>
      </c>
      <c r="AO531">
        <v>-399.3</v>
      </c>
      <c r="AP531">
        <v>2117</v>
      </c>
      <c r="AQ531">
        <v>2117</v>
      </c>
      <c r="AT531">
        <v>1.24</v>
      </c>
      <c r="AU531">
        <v>1.24</v>
      </c>
      <c r="AW531">
        <v>2.15</v>
      </c>
      <c r="AX531">
        <v>2.15</v>
      </c>
      <c r="BD531">
        <v>0.67</v>
      </c>
      <c r="BE531">
        <v>7</v>
      </c>
      <c r="BF531" t="s">
        <v>2033</v>
      </c>
      <c r="BG531" t="s">
        <v>4848</v>
      </c>
      <c r="BH531">
        <v>545</v>
      </c>
      <c r="BI531" t="s">
        <v>5753</v>
      </c>
      <c r="BJ531" t="s">
        <v>7773</v>
      </c>
      <c r="BK531">
        <v>545</v>
      </c>
      <c r="BL531">
        <v>3030</v>
      </c>
      <c r="BS531">
        <v>13</v>
      </c>
      <c r="BT531">
        <v>0.66</v>
      </c>
      <c r="BU531">
        <v>0.57999999999999996</v>
      </c>
      <c r="BV531">
        <v>0.57999999999999996</v>
      </c>
      <c r="BW531">
        <v>42.758866269999999</v>
      </c>
      <c r="BX531">
        <v>-82.037755849999996</v>
      </c>
      <c r="BY531">
        <v>4734559.9939999999</v>
      </c>
      <c r="BZ531">
        <v>201.471</v>
      </c>
      <c r="CA531">
        <v>273.7</v>
      </c>
      <c r="CB531" t="s">
        <v>7650</v>
      </c>
      <c r="CC531">
        <v>7</v>
      </c>
      <c r="CD531">
        <v>10</v>
      </c>
      <c r="CE531">
        <v>12</v>
      </c>
      <c r="CF531">
        <v>12</v>
      </c>
      <c r="CG531" t="s">
        <v>5677</v>
      </c>
      <c r="CH531">
        <v>414</v>
      </c>
      <c r="CI531" t="s">
        <v>3290</v>
      </c>
      <c r="CJ531" t="s">
        <v>7332</v>
      </c>
      <c r="CK531">
        <v>5.56</v>
      </c>
      <c r="CL531">
        <v>1.8</v>
      </c>
      <c r="CM531" t="s">
        <v>4848</v>
      </c>
      <c r="CO531" t="str">
        <f>VLOOKUP(CM531,AutoSCAN_ORG!B545:CF3060,1,FALSE)</f>
        <v>AS00-0001518</v>
      </c>
      <c r="CP531">
        <f>VLOOKUP($CM531,AutoSCAN_ORG!$B$1:$CF$2516,2,FALSE)</f>
        <v>2864.422</v>
      </c>
      <c r="CQ531">
        <f>VLOOKUP($CM531,AutoSCAN_ORG!$B$1:$CF$2516,3,FALSE)</f>
        <v>8.0749999999999993</v>
      </c>
      <c r="CR531">
        <f>VLOOKUP($CM531,AutoSCAN_ORG!$B$1:$CF$2516,4,FALSE)</f>
        <v>84.186999999999998</v>
      </c>
      <c r="CS531">
        <f>VLOOKUP($CM531,AutoSCAN_ORG!$B$1:$CF$2516,5,FALSE)</f>
        <v>6.2949999999999999</v>
      </c>
      <c r="CT531" t="str">
        <f>VLOOKUP($CM531,AutoSCAN_ORG!$B$1:$CF$2516,6,FALSE)</f>
        <v>MELO-CORR</v>
      </c>
      <c r="CU531">
        <f>VLOOKUP($CM531,AutoSCAN_ORG!$B$1:$CF$2516,7,FALSE)</f>
        <v>0</v>
      </c>
      <c r="CV531">
        <f>VLOOKUP($CM531,AutoSCAN_ORG!$B$1:$CF$2516,69,FALSE)</f>
        <v>0</v>
      </c>
      <c r="CW531">
        <f>VLOOKUP($CM531,AutoSCAN_ORG!$B$1:$CF$2516,70,FALSE)</f>
        <v>0</v>
      </c>
      <c r="CX531" t="str">
        <f>VLOOKUP($CM531,AutoSCAN_ORG!$B$1:$CF$2516,71,FALSE)</f>
        <v>Y</v>
      </c>
      <c r="CZ531" t="str">
        <f>VLOOKUP($CM531,AutoSCAN_ORG!$B$1:$CF$2516,73,FALSE)</f>
        <v>added</v>
      </c>
      <c r="DA531">
        <f>VLOOKUP($CM531,AutoSCAN_ORG!$B$1:$CF$2516,74,FALSE)</f>
        <v>0</v>
      </c>
      <c r="DB531">
        <f>VLOOKUP($CM531,AutoSCAN_ORG!$B$1:$CF$2516,75,FALSE)</f>
        <v>0</v>
      </c>
      <c r="DC531">
        <f>VLOOKUP($CM531,AutoSCAN_ORG!$B$1:$CF$2516,76,FALSE)</f>
        <v>0</v>
      </c>
      <c r="DD531">
        <f>VLOOKUP($CM531,AutoSCAN_ORG!$B$1:$CF$2516,77,FALSE)</f>
        <v>0</v>
      </c>
      <c r="DF531">
        <f>VLOOKUP($CM531,AutoSCAN_ORG!$B$1:$CF$2516,79,FALSE)</f>
        <v>12.01</v>
      </c>
      <c r="DG531">
        <f>VLOOKUP($CM531,AutoSCAN_ORG!$B$1:$CF$2516,80,FALSE)</f>
        <v>12.01</v>
      </c>
      <c r="DH531">
        <f>VLOOKUP($CM531,AutoSCAN_ORG!$B$1:$CF$2516,81,FALSE)</f>
        <v>1.2999999999999999E-2</v>
      </c>
      <c r="DI531">
        <f>VLOOKUP($CM531,AutoSCAN_ORG!$B$1:$CF$2516,82,FALSE)</f>
        <v>0.03</v>
      </c>
      <c r="DJ531">
        <f>VLOOKUP($CM531,AutoSCAN_ORG!$B$1:$CF$2516,83,FALSE)</f>
        <v>0.82499999999999996</v>
      </c>
    </row>
    <row r="532" spans="2:114" x14ac:dyDescent="0.35">
      <c r="B532" t="s">
        <v>4834</v>
      </c>
      <c r="C532">
        <v>530</v>
      </c>
      <c r="D532" t="s">
        <v>7778</v>
      </c>
      <c r="E532">
        <v>866</v>
      </c>
      <c r="F532">
        <v>2862.1689999999999</v>
      </c>
      <c r="G532">
        <v>10</v>
      </c>
      <c r="H532" t="s">
        <v>7782</v>
      </c>
      <c r="I532" t="s">
        <v>7773</v>
      </c>
      <c r="J532" t="s">
        <v>7852</v>
      </c>
      <c r="K532">
        <v>14</v>
      </c>
      <c r="L532">
        <v>0.79</v>
      </c>
      <c r="M532">
        <v>41</v>
      </c>
      <c r="N532">
        <v>15</v>
      </c>
      <c r="O532" t="s">
        <v>7655</v>
      </c>
      <c r="Q532">
        <v>40</v>
      </c>
      <c r="R532" t="s">
        <v>7784</v>
      </c>
      <c r="S532" t="s">
        <v>7774</v>
      </c>
      <c r="T532" t="s">
        <v>7253</v>
      </c>
      <c r="U532" t="s">
        <v>7383</v>
      </c>
      <c r="V532" t="s">
        <v>7383</v>
      </c>
      <c r="W532">
        <v>5.56</v>
      </c>
      <c r="X532" t="s">
        <v>7947</v>
      </c>
      <c r="Y532">
        <v>1.8</v>
      </c>
      <c r="Z532" t="s">
        <v>7774</v>
      </c>
      <c r="AA532" t="s">
        <v>7879</v>
      </c>
      <c r="AB532" t="s">
        <v>7774</v>
      </c>
      <c r="AC532">
        <v>10</v>
      </c>
      <c r="AF532" t="s">
        <v>5683</v>
      </c>
      <c r="AG532">
        <v>42.758886879999999</v>
      </c>
      <c r="AH532">
        <v>-82.037755020000006</v>
      </c>
      <c r="AI532">
        <v>201.5</v>
      </c>
      <c r="AJ532">
        <v>290</v>
      </c>
      <c r="AL532">
        <v>15</v>
      </c>
      <c r="AM532">
        <v>986</v>
      </c>
      <c r="AN532">
        <v>4.7489999999999997</v>
      </c>
      <c r="AO532">
        <v>-407.80099999999999</v>
      </c>
      <c r="AP532">
        <v>2069</v>
      </c>
      <c r="AQ532">
        <v>2054</v>
      </c>
      <c r="AT532">
        <v>1.2</v>
      </c>
      <c r="AU532">
        <v>1.21</v>
      </c>
      <c r="AW532">
        <v>2.08</v>
      </c>
      <c r="AX532">
        <v>2.1</v>
      </c>
      <c r="BD532">
        <v>0.53</v>
      </c>
      <c r="BE532">
        <v>41</v>
      </c>
      <c r="BF532" t="s">
        <v>8720</v>
      </c>
      <c r="BG532" t="s">
        <v>4834</v>
      </c>
      <c r="BH532">
        <v>530</v>
      </c>
      <c r="BI532" t="s">
        <v>7852</v>
      </c>
      <c r="BJ532" t="s">
        <v>7773</v>
      </c>
      <c r="BK532">
        <v>530</v>
      </c>
      <c r="BL532">
        <v>3030</v>
      </c>
      <c r="BM532">
        <v>866</v>
      </c>
      <c r="BN532">
        <v>40</v>
      </c>
      <c r="BO532" t="s">
        <v>8660</v>
      </c>
      <c r="BS532">
        <v>13</v>
      </c>
      <c r="BT532">
        <v>0.67</v>
      </c>
      <c r="BU532">
        <v>0.6</v>
      </c>
      <c r="BV532">
        <v>0.6</v>
      </c>
      <c r="BW532">
        <v>42.758886879999999</v>
      </c>
      <c r="BX532">
        <v>-82.037755020000006</v>
      </c>
      <c r="BY532">
        <v>4734562.2819999997</v>
      </c>
      <c r="BZ532">
        <v>201.47200000000001</v>
      </c>
      <c r="CA532">
        <v>266.10000000000002</v>
      </c>
      <c r="CB532" t="s">
        <v>7476</v>
      </c>
      <c r="CC532">
        <v>7</v>
      </c>
      <c r="CD532">
        <v>10</v>
      </c>
      <c r="CE532">
        <v>11</v>
      </c>
      <c r="CF532">
        <v>11</v>
      </c>
      <c r="CG532" t="s">
        <v>5677</v>
      </c>
      <c r="CH532">
        <v>414</v>
      </c>
      <c r="CI532" t="s">
        <v>5823</v>
      </c>
      <c r="CJ532" t="s">
        <v>8661</v>
      </c>
      <c r="CK532">
        <v>5.56</v>
      </c>
      <c r="CM532" t="s">
        <v>4834</v>
      </c>
      <c r="CO532" t="str">
        <f>VLOOKUP(CM532,AutoSCAN_ORG!B530:CF3045,1,FALSE)</f>
        <v>AS00-0001504</v>
      </c>
      <c r="CP532">
        <f>VLOOKUP($CM532,AutoSCAN_ORG!$B$1:$CF$2516,2,FALSE)</f>
        <v>2862.183</v>
      </c>
      <c r="CQ532">
        <f>VLOOKUP($CM532,AutoSCAN_ORG!$B$1:$CF$2516,3,FALSE)</f>
        <v>8</v>
      </c>
      <c r="CR532">
        <f>VLOOKUP($CM532,AutoSCAN_ORG!$B$1:$CF$2516,4,FALSE)</f>
        <v>87.551000000000002</v>
      </c>
      <c r="CS532">
        <f>VLOOKUP($CM532,AutoSCAN_ORG!$B$1:$CF$2516,5,FALSE)</f>
        <v>6.2949999999999999</v>
      </c>
      <c r="CT532" t="str">
        <f>VLOOKUP($CM532,AutoSCAN_ORG!$B$1:$CF$2516,6,FALSE)</f>
        <v>MELO-CORR</v>
      </c>
      <c r="CU532">
        <f>VLOOKUP($CM532,AutoSCAN_ORG!$B$1:$CF$2516,7,FALSE)</f>
        <v>0</v>
      </c>
      <c r="CV532">
        <f>VLOOKUP($CM532,AutoSCAN_ORG!$B$1:$CF$2516,69,FALSE)</f>
        <v>0</v>
      </c>
      <c r="CW532">
        <f>VLOOKUP($CM532,AutoSCAN_ORG!$B$1:$CF$2516,70,FALSE)</f>
        <v>0</v>
      </c>
      <c r="CX532" t="str">
        <f>VLOOKUP($CM532,AutoSCAN_ORG!$B$1:$CF$2516,71,FALSE)</f>
        <v>Y</v>
      </c>
      <c r="CY532">
        <f>VLOOKUP($CM532,AutoSCAN_ORG!$B$1:$CF$2516,72,FALSE)</f>
        <v>0</v>
      </c>
      <c r="CZ532">
        <f>VLOOKUP($CM532,AutoSCAN_ORG!$B$1:$CF$2516,73,FALSE)</f>
        <v>0</v>
      </c>
      <c r="DA532">
        <f>VLOOKUP($CM532,AutoSCAN_ORG!$B$1:$CF$2516,74,FALSE)</f>
        <v>0</v>
      </c>
      <c r="DB532">
        <f>VLOOKUP($CM532,AutoSCAN_ORG!$B$1:$CF$2516,75,FALSE)</f>
        <v>0</v>
      </c>
      <c r="DC532">
        <f>VLOOKUP($CM532,AutoSCAN_ORG!$B$1:$CF$2516,76,FALSE)</f>
        <v>0</v>
      </c>
      <c r="DD532">
        <f>VLOOKUP($CM532,AutoSCAN_ORG!$B$1:$CF$2516,77,FALSE)</f>
        <v>0</v>
      </c>
      <c r="DE532">
        <f>VLOOKUP($CM532,AutoSCAN_ORG!$B$1:$CF$2516,78,FALSE)</f>
        <v>0</v>
      </c>
      <c r="DF532">
        <f>VLOOKUP($CM532,AutoSCAN_ORG!$B$1:$CF$2516,79,FALSE)</f>
        <v>14.23</v>
      </c>
      <c r="DG532">
        <f>VLOOKUP($CM532,AutoSCAN_ORG!$B$1:$CF$2516,80,FALSE)</f>
        <v>14.23</v>
      </c>
      <c r="DH532">
        <f>VLOOKUP($CM532,AutoSCAN_ORG!$B$1:$CF$2516,81,FALSE)</f>
        <v>1.7000000000000001E-2</v>
      </c>
      <c r="DI532">
        <f>VLOOKUP($CM532,AutoSCAN_ORG!$B$1:$CF$2516,82,FALSE)</f>
        <v>3.5000000000000003E-2</v>
      </c>
      <c r="DJ532">
        <f>VLOOKUP($CM532,AutoSCAN_ORG!$B$1:$CF$2516,83,FALSE)</f>
        <v>0.88300000000000001</v>
      </c>
    </row>
    <row r="533" spans="2:114" x14ac:dyDescent="0.35">
      <c r="B533" t="s">
        <v>4850</v>
      </c>
      <c r="C533">
        <v>546</v>
      </c>
      <c r="D533" t="s">
        <v>7778</v>
      </c>
      <c r="E533">
        <v>882</v>
      </c>
      <c r="F533">
        <v>2864.4830000000002</v>
      </c>
      <c r="G533">
        <v>10</v>
      </c>
      <c r="H533" t="s">
        <v>7782</v>
      </c>
      <c r="I533" t="s">
        <v>7773</v>
      </c>
      <c r="J533" t="s">
        <v>5753</v>
      </c>
      <c r="K533">
        <v>11</v>
      </c>
      <c r="L533">
        <v>0.64</v>
      </c>
      <c r="M533">
        <v>10</v>
      </c>
      <c r="N533">
        <v>10</v>
      </c>
      <c r="O533" t="s">
        <v>7329</v>
      </c>
      <c r="Q533">
        <v>43</v>
      </c>
      <c r="R533" t="s">
        <v>7784</v>
      </c>
      <c r="S533" t="s">
        <v>7774</v>
      </c>
      <c r="T533" t="s">
        <v>7253</v>
      </c>
      <c r="U533" t="s">
        <v>7383</v>
      </c>
      <c r="V533" t="s">
        <v>7383</v>
      </c>
      <c r="W533">
        <v>5.56</v>
      </c>
      <c r="X533" t="s">
        <v>7947</v>
      </c>
      <c r="Y533">
        <v>1.8</v>
      </c>
      <c r="Z533" t="s">
        <v>7774</v>
      </c>
      <c r="AA533" t="s">
        <v>7786</v>
      </c>
      <c r="AB533" t="s">
        <v>7774</v>
      </c>
      <c r="AC533">
        <v>10</v>
      </c>
      <c r="AD533">
        <v>10</v>
      </c>
      <c r="AE533">
        <v>15</v>
      </c>
      <c r="AF533" t="s">
        <v>5683</v>
      </c>
      <c r="AG533">
        <v>42.758865749999998</v>
      </c>
      <c r="AH533">
        <v>-82.037755869999998</v>
      </c>
      <c r="AI533">
        <v>201.5</v>
      </c>
      <c r="AJ533">
        <v>290</v>
      </c>
      <c r="AL533">
        <v>15</v>
      </c>
      <c r="AM533">
        <v>986</v>
      </c>
      <c r="AN533">
        <v>7.0789999999999997</v>
      </c>
      <c r="AO533">
        <v>-407.87900000000002</v>
      </c>
      <c r="AP533">
        <v>2114</v>
      </c>
      <c r="AQ533">
        <v>2115</v>
      </c>
      <c r="AT533">
        <v>1.24</v>
      </c>
      <c r="AU533">
        <v>1.23</v>
      </c>
      <c r="AW533">
        <v>2.14</v>
      </c>
      <c r="AX533">
        <v>2.14</v>
      </c>
      <c r="BD533">
        <v>0.64</v>
      </c>
      <c r="BE533">
        <v>10</v>
      </c>
      <c r="BF533" t="s">
        <v>2035</v>
      </c>
      <c r="BG533" t="s">
        <v>4850</v>
      </c>
      <c r="BH533">
        <v>546</v>
      </c>
      <c r="BI533" t="s">
        <v>5753</v>
      </c>
      <c r="BJ533" t="s">
        <v>7773</v>
      </c>
      <c r="BK533">
        <v>546</v>
      </c>
      <c r="BL533">
        <v>3030</v>
      </c>
      <c r="BM533">
        <v>883</v>
      </c>
      <c r="BN533">
        <v>43</v>
      </c>
      <c r="BS533">
        <v>13</v>
      </c>
      <c r="BT533">
        <v>0.66</v>
      </c>
      <c r="BU533">
        <v>0.57999999999999996</v>
      </c>
      <c r="BV533">
        <v>0.57999999999999996</v>
      </c>
      <c r="BW533">
        <v>42.758865749999998</v>
      </c>
      <c r="BX533">
        <v>-82.037755869999998</v>
      </c>
      <c r="BY533">
        <v>4734559.9369999999</v>
      </c>
      <c r="BZ533">
        <v>201.471</v>
      </c>
      <c r="CA533">
        <v>268.10000000000002</v>
      </c>
      <c r="CB533" t="s">
        <v>7613</v>
      </c>
      <c r="CC533">
        <v>7</v>
      </c>
      <c r="CD533">
        <v>10</v>
      </c>
      <c r="CE533">
        <v>12</v>
      </c>
      <c r="CF533">
        <v>12</v>
      </c>
      <c r="CG533" t="s">
        <v>5677</v>
      </c>
      <c r="CH533">
        <v>414</v>
      </c>
      <c r="CI533" t="s">
        <v>3290</v>
      </c>
      <c r="CJ533" t="s">
        <v>7332</v>
      </c>
      <c r="CK533">
        <v>5.56</v>
      </c>
      <c r="CL533">
        <v>1.9</v>
      </c>
      <c r="CM533" t="s">
        <v>4850</v>
      </c>
      <c r="CO533" t="str">
        <f>VLOOKUP(CM533,AutoSCAN_ORG!B546:CF3061,1,FALSE)</f>
        <v>AS00-0001520</v>
      </c>
      <c r="CP533">
        <f>VLOOKUP($CM533,AutoSCAN_ORG!$B$1:$CF$2516,2,FALSE)</f>
        <v>2864.482</v>
      </c>
      <c r="CQ533">
        <f>VLOOKUP($CM533,AutoSCAN_ORG!$B$1:$CF$2516,3,FALSE)</f>
        <v>8.3130000000000006</v>
      </c>
      <c r="CR533">
        <f>VLOOKUP($CM533,AutoSCAN_ORG!$B$1:$CF$2516,4,FALSE)</f>
        <v>85.933000000000007</v>
      </c>
      <c r="CS533">
        <f>VLOOKUP($CM533,AutoSCAN_ORG!$B$1:$CF$2516,5,FALSE)</f>
        <v>6.2949999999999999</v>
      </c>
      <c r="CT533" t="str">
        <f>VLOOKUP($CM533,AutoSCAN_ORG!$B$1:$CF$2516,6,FALSE)</f>
        <v>MELO-CORR</v>
      </c>
      <c r="CU533">
        <f>VLOOKUP($CM533,AutoSCAN_ORG!$B$1:$CF$2516,7,FALSE)</f>
        <v>0</v>
      </c>
      <c r="CV533">
        <f>VLOOKUP($CM533,AutoSCAN_ORG!$B$1:$CF$2516,69,FALSE)</f>
        <v>0</v>
      </c>
      <c r="CW533">
        <f>VLOOKUP($CM533,AutoSCAN_ORG!$B$1:$CF$2516,70,FALSE)</f>
        <v>0</v>
      </c>
      <c r="CX533" t="str">
        <f>VLOOKUP($CM533,AutoSCAN_ORG!$B$1:$CF$2516,71,FALSE)</f>
        <v>Y</v>
      </c>
      <c r="CZ533">
        <f>VLOOKUP($CM533,AutoSCAN_ORG!$B$1:$CF$2516,73,FALSE)</f>
        <v>0</v>
      </c>
      <c r="DA533">
        <f>VLOOKUP($CM533,AutoSCAN_ORG!$B$1:$CF$2516,74,FALSE)</f>
        <v>0</v>
      </c>
      <c r="DB533">
        <f>VLOOKUP($CM533,AutoSCAN_ORG!$B$1:$CF$2516,75,FALSE)</f>
        <v>0</v>
      </c>
      <c r="DC533">
        <f>VLOOKUP($CM533,AutoSCAN_ORG!$B$1:$CF$2516,76,FALSE)</f>
        <v>0</v>
      </c>
      <c r="DD533">
        <f>VLOOKUP($CM533,AutoSCAN_ORG!$B$1:$CF$2516,77,FALSE)</f>
        <v>0</v>
      </c>
      <c r="DF533">
        <f>VLOOKUP($CM533,AutoSCAN_ORG!$B$1:$CF$2516,79,FALSE)</f>
        <v>11.43</v>
      </c>
      <c r="DG533">
        <f>VLOOKUP($CM533,AutoSCAN_ORG!$B$1:$CF$2516,80,FALSE)</f>
        <v>11.43</v>
      </c>
      <c r="DH533">
        <f>VLOOKUP($CM533,AutoSCAN_ORG!$B$1:$CF$2516,81,FALSE)</f>
        <v>7.0000000000000001E-3</v>
      </c>
      <c r="DI533">
        <f>VLOOKUP($CM533,AutoSCAN_ORG!$B$1:$CF$2516,82,FALSE)</f>
        <v>1.0999999999999999E-2</v>
      </c>
      <c r="DJ533">
        <f>VLOOKUP($CM533,AutoSCAN_ORG!$B$1:$CF$2516,83,FALSE)</f>
        <v>0.84499999999999997</v>
      </c>
    </row>
    <row r="534" spans="2:114" x14ac:dyDescent="0.35">
      <c r="B534" t="s">
        <v>4851</v>
      </c>
      <c r="C534">
        <v>548</v>
      </c>
      <c r="D534" t="s">
        <v>7778</v>
      </c>
      <c r="E534">
        <v>884</v>
      </c>
      <c r="F534">
        <v>2864.5079999999998</v>
      </c>
      <c r="G534">
        <v>10</v>
      </c>
      <c r="H534" t="s">
        <v>7782</v>
      </c>
      <c r="I534" t="s">
        <v>7773</v>
      </c>
      <c r="J534" t="s">
        <v>5753</v>
      </c>
      <c r="K534">
        <v>15</v>
      </c>
      <c r="L534">
        <v>0.81</v>
      </c>
      <c r="M534">
        <v>12</v>
      </c>
      <c r="N534">
        <v>9</v>
      </c>
      <c r="O534" t="s">
        <v>7651</v>
      </c>
      <c r="Q534">
        <v>43</v>
      </c>
      <c r="R534" t="s">
        <v>7784</v>
      </c>
      <c r="S534" t="s">
        <v>7774</v>
      </c>
      <c r="T534" t="s">
        <v>7253</v>
      </c>
      <c r="U534" t="s">
        <v>7383</v>
      </c>
      <c r="V534" t="s">
        <v>7383</v>
      </c>
      <c r="W534">
        <v>5.56</v>
      </c>
      <c r="X534" t="s">
        <v>7947</v>
      </c>
      <c r="Y534">
        <v>1.8</v>
      </c>
      <c r="Z534" t="s">
        <v>7774</v>
      </c>
      <c r="AA534" t="s">
        <v>7783</v>
      </c>
      <c r="AB534" t="s">
        <v>7774</v>
      </c>
      <c r="AF534" t="s">
        <v>5678</v>
      </c>
      <c r="AG534">
        <v>42.758865540000002</v>
      </c>
      <c r="AH534">
        <v>-82.037755880000006</v>
      </c>
      <c r="AI534">
        <v>201.5</v>
      </c>
      <c r="AJ534">
        <v>290</v>
      </c>
      <c r="AL534">
        <v>15</v>
      </c>
      <c r="AM534">
        <v>986</v>
      </c>
      <c r="AN534">
        <v>7.1020000000000003</v>
      </c>
      <c r="AO534">
        <v>-415.25900000000001</v>
      </c>
      <c r="AP534">
        <v>2109</v>
      </c>
      <c r="AQ534">
        <v>2111</v>
      </c>
      <c r="AT534">
        <v>1.23</v>
      </c>
      <c r="AU534">
        <v>1.23</v>
      </c>
      <c r="AW534">
        <v>2.14</v>
      </c>
      <c r="AX534">
        <v>2.14</v>
      </c>
      <c r="BD534">
        <v>0.81</v>
      </c>
      <c r="BE534">
        <v>12</v>
      </c>
      <c r="BF534" t="s">
        <v>2036</v>
      </c>
      <c r="BG534" t="s">
        <v>4851</v>
      </c>
      <c r="BH534">
        <v>548</v>
      </c>
      <c r="BI534" t="s">
        <v>5753</v>
      </c>
      <c r="BJ534" t="s">
        <v>7773</v>
      </c>
      <c r="BK534">
        <v>548</v>
      </c>
      <c r="BL534">
        <v>3030</v>
      </c>
      <c r="BM534">
        <v>883</v>
      </c>
      <c r="BN534">
        <v>43</v>
      </c>
      <c r="BS534">
        <v>13</v>
      </c>
      <c r="BT534">
        <v>0.66</v>
      </c>
      <c r="BU534">
        <v>0.57999999999999996</v>
      </c>
      <c r="BV534">
        <v>0.57999999999999996</v>
      </c>
      <c r="BW534">
        <v>42.758865540000002</v>
      </c>
      <c r="BX534">
        <v>-82.037755880000006</v>
      </c>
      <c r="BY534">
        <v>4734559.9129999997</v>
      </c>
      <c r="BZ534">
        <v>201.471</v>
      </c>
      <c r="CA534">
        <v>265.3</v>
      </c>
      <c r="CB534" t="s">
        <v>7464</v>
      </c>
      <c r="CC534">
        <v>7</v>
      </c>
      <c r="CD534">
        <v>10</v>
      </c>
      <c r="CE534">
        <v>12</v>
      </c>
      <c r="CF534">
        <v>12</v>
      </c>
      <c r="CG534" t="s">
        <v>5677</v>
      </c>
      <c r="CH534">
        <v>414</v>
      </c>
      <c r="CI534" t="s">
        <v>3290</v>
      </c>
      <c r="CJ534" t="s">
        <v>7332</v>
      </c>
      <c r="CK534">
        <v>5.56</v>
      </c>
      <c r="CL534">
        <v>1.9</v>
      </c>
      <c r="CM534" t="s">
        <v>4851</v>
      </c>
      <c r="CO534" t="str">
        <f>VLOOKUP(CM534,AutoSCAN_ORG!B548:CF3063,1,FALSE)</f>
        <v>AS00-0001521</v>
      </c>
      <c r="CP534">
        <f>VLOOKUP($CM534,AutoSCAN_ORG!$B$1:$CF$2516,2,FALSE)</f>
        <v>2864.5030000000002</v>
      </c>
      <c r="CQ534">
        <f>VLOOKUP($CM534,AutoSCAN_ORG!$B$1:$CF$2516,3,FALSE)</f>
        <v>10.204000000000001</v>
      </c>
      <c r="CR534">
        <f>VLOOKUP($CM534,AutoSCAN_ORG!$B$1:$CF$2516,4,FALSE)</f>
        <v>86.864999999999995</v>
      </c>
      <c r="CS534">
        <f>VLOOKUP($CM534,AutoSCAN_ORG!$B$1:$CF$2516,5,FALSE)</f>
        <v>6.2949999999999999</v>
      </c>
      <c r="CT534" t="str">
        <f>VLOOKUP($CM534,AutoSCAN_ORG!$B$1:$CF$2516,6,FALSE)</f>
        <v>MELO-CORR</v>
      </c>
      <c r="CU534">
        <f>VLOOKUP($CM534,AutoSCAN_ORG!$B$1:$CF$2516,7,FALSE)</f>
        <v>0</v>
      </c>
      <c r="CV534">
        <f>VLOOKUP($CM534,AutoSCAN_ORG!$B$1:$CF$2516,69,FALSE)</f>
        <v>0</v>
      </c>
      <c r="CW534">
        <f>VLOOKUP($CM534,AutoSCAN_ORG!$B$1:$CF$2516,70,FALSE)</f>
        <v>0</v>
      </c>
      <c r="CX534" t="str">
        <f>VLOOKUP($CM534,AutoSCAN_ORG!$B$1:$CF$2516,71,FALSE)</f>
        <v>Y</v>
      </c>
      <c r="CZ534">
        <f>VLOOKUP($CM534,AutoSCAN_ORG!$B$1:$CF$2516,73,FALSE)</f>
        <v>0</v>
      </c>
      <c r="DA534">
        <f>VLOOKUP($CM534,AutoSCAN_ORG!$B$1:$CF$2516,74,FALSE)</f>
        <v>0</v>
      </c>
      <c r="DB534">
        <f>VLOOKUP($CM534,AutoSCAN_ORG!$B$1:$CF$2516,75,FALSE)</f>
        <v>0</v>
      </c>
      <c r="DC534">
        <f>VLOOKUP($CM534,AutoSCAN_ORG!$B$1:$CF$2516,76,FALSE)</f>
        <v>0</v>
      </c>
      <c r="DD534">
        <f>VLOOKUP($CM534,AutoSCAN_ORG!$B$1:$CF$2516,77,FALSE)</f>
        <v>0</v>
      </c>
      <c r="DF534">
        <f>VLOOKUP($CM534,AutoSCAN_ORG!$B$1:$CF$2516,79,FALSE)</f>
        <v>14.59</v>
      </c>
      <c r="DG534">
        <f>VLOOKUP($CM534,AutoSCAN_ORG!$B$1:$CF$2516,80,FALSE)</f>
        <v>14.59</v>
      </c>
      <c r="DH534">
        <f>VLOOKUP($CM534,AutoSCAN_ORG!$B$1:$CF$2516,81,FALSE)</f>
        <v>1.4E-2</v>
      </c>
      <c r="DI534">
        <f>VLOOKUP($CM534,AutoSCAN_ORG!$B$1:$CF$2516,82,FALSE)</f>
        <v>3.3000000000000002E-2</v>
      </c>
      <c r="DJ534">
        <f>VLOOKUP($CM534,AutoSCAN_ORG!$B$1:$CF$2516,83,FALSE)</f>
        <v>0.84599999999999997</v>
      </c>
    </row>
    <row r="535" spans="2:114" x14ac:dyDescent="0.35">
      <c r="B535" t="s">
        <v>4835</v>
      </c>
      <c r="C535">
        <v>533</v>
      </c>
      <c r="D535" t="s">
        <v>7778</v>
      </c>
      <c r="E535">
        <v>869</v>
      </c>
      <c r="F535">
        <v>2862.4140000000002</v>
      </c>
      <c r="G535">
        <v>10</v>
      </c>
      <c r="H535" t="s">
        <v>7782</v>
      </c>
      <c r="I535" t="s">
        <v>7773</v>
      </c>
      <c r="J535" t="s">
        <v>7852</v>
      </c>
      <c r="K535">
        <v>12</v>
      </c>
      <c r="L535">
        <v>0.65</v>
      </c>
      <c r="M535">
        <v>46</v>
      </c>
      <c r="N535">
        <v>18</v>
      </c>
      <c r="O535" t="s">
        <v>7391</v>
      </c>
      <c r="Q535">
        <v>41</v>
      </c>
      <c r="R535" t="s">
        <v>7784</v>
      </c>
      <c r="S535" t="s">
        <v>7774</v>
      </c>
      <c r="T535" t="s">
        <v>7253</v>
      </c>
      <c r="U535" t="s">
        <v>7383</v>
      </c>
      <c r="V535" t="s">
        <v>7383</v>
      </c>
      <c r="W535">
        <v>5.56</v>
      </c>
      <c r="X535" t="s">
        <v>7947</v>
      </c>
      <c r="Y535">
        <v>1.8</v>
      </c>
      <c r="Z535" t="s">
        <v>7774</v>
      </c>
      <c r="AA535" t="s">
        <v>7879</v>
      </c>
      <c r="AB535" t="s">
        <v>7774</v>
      </c>
      <c r="AC535">
        <v>10</v>
      </c>
      <c r="AF535" t="s">
        <v>5683</v>
      </c>
      <c r="AG535">
        <v>42.758884680000001</v>
      </c>
      <c r="AH535">
        <v>-82.03775512</v>
      </c>
      <c r="AI535">
        <v>201.5</v>
      </c>
      <c r="AJ535">
        <v>290</v>
      </c>
      <c r="AL535">
        <v>15</v>
      </c>
      <c r="AM535">
        <v>986</v>
      </c>
      <c r="AN535">
        <v>4.992</v>
      </c>
      <c r="AO535">
        <v>-384.72800000000001</v>
      </c>
      <c r="AP535">
        <v>2075</v>
      </c>
      <c r="AQ535">
        <v>2060</v>
      </c>
      <c r="AT535">
        <v>1.2</v>
      </c>
      <c r="AU535">
        <v>1.21</v>
      </c>
      <c r="AW535">
        <v>2.09</v>
      </c>
      <c r="AX535">
        <v>2.1</v>
      </c>
      <c r="BD535">
        <v>0.42</v>
      </c>
      <c r="BE535">
        <v>46</v>
      </c>
      <c r="BF535" t="s">
        <v>8721</v>
      </c>
      <c r="BG535" t="s">
        <v>4835</v>
      </c>
      <c r="BH535">
        <v>533</v>
      </c>
      <c r="BI535" t="s">
        <v>7852</v>
      </c>
      <c r="BJ535" t="s">
        <v>7773</v>
      </c>
      <c r="BK535">
        <v>533</v>
      </c>
      <c r="BL535">
        <v>3030</v>
      </c>
      <c r="BM535">
        <v>869</v>
      </c>
      <c r="BN535">
        <v>41</v>
      </c>
      <c r="BO535" t="s">
        <v>8660</v>
      </c>
      <c r="BS535">
        <v>13</v>
      </c>
      <c r="BT535">
        <v>0.67</v>
      </c>
      <c r="BU535">
        <v>0.6</v>
      </c>
      <c r="BV535">
        <v>0.59</v>
      </c>
      <c r="BW535">
        <v>42.758884680000001</v>
      </c>
      <c r="BX535">
        <v>-82.03775512</v>
      </c>
      <c r="BY535">
        <v>4734562.0379999997</v>
      </c>
      <c r="BZ535">
        <v>201.47200000000001</v>
      </c>
      <c r="CA535">
        <v>274.5</v>
      </c>
      <c r="CB535" t="s">
        <v>7645</v>
      </c>
      <c r="CC535">
        <v>7</v>
      </c>
      <c r="CD535">
        <v>10</v>
      </c>
      <c r="CE535">
        <v>11</v>
      </c>
      <c r="CF535">
        <v>11</v>
      </c>
      <c r="CG535" t="s">
        <v>5677</v>
      </c>
      <c r="CH535">
        <v>414</v>
      </c>
      <c r="CI535" t="s">
        <v>5823</v>
      </c>
      <c r="CJ535" t="s">
        <v>8661</v>
      </c>
      <c r="CK535">
        <v>5.56</v>
      </c>
      <c r="CM535" t="s">
        <v>4835</v>
      </c>
      <c r="CO535" t="str">
        <f>VLOOKUP(CM535,AutoSCAN_ORG!B533:CF3048,1,FALSE)</f>
        <v>AS00-0001505</v>
      </c>
      <c r="CP535">
        <f>VLOOKUP($CM535,AutoSCAN_ORG!$B$1:$CF$2516,2,FALSE)</f>
        <v>2862.393</v>
      </c>
      <c r="CQ535">
        <f>VLOOKUP($CM535,AutoSCAN_ORG!$B$1:$CF$2516,3,FALSE)</f>
        <v>8</v>
      </c>
      <c r="CR535">
        <f>VLOOKUP($CM535,AutoSCAN_ORG!$B$1:$CF$2516,4,FALSE)</f>
        <v>79.524000000000001</v>
      </c>
      <c r="CS535">
        <f>VLOOKUP($CM535,AutoSCAN_ORG!$B$1:$CF$2516,5,FALSE)</f>
        <v>6.2949999999999999</v>
      </c>
      <c r="CT535" t="str">
        <f>VLOOKUP($CM535,AutoSCAN_ORG!$B$1:$CF$2516,6,FALSE)</f>
        <v>MELO-CORR</v>
      </c>
      <c r="CU535">
        <f>VLOOKUP($CM535,AutoSCAN_ORG!$B$1:$CF$2516,7,FALSE)</f>
        <v>0</v>
      </c>
      <c r="CV535">
        <f>VLOOKUP($CM535,AutoSCAN_ORG!$B$1:$CF$2516,69,FALSE)</f>
        <v>0</v>
      </c>
      <c r="CW535">
        <f>VLOOKUP($CM535,AutoSCAN_ORG!$B$1:$CF$2516,70,FALSE)</f>
        <v>0</v>
      </c>
      <c r="CX535" t="str">
        <f>VLOOKUP($CM535,AutoSCAN_ORG!$B$1:$CF$2516,71,FALSE)</f>
        <v>Y</v>
      </c>
      <c r="CY535">
        <f>VLOOKUP($CM535,AutoSCAN_ORG!$B$1:$CF$2516,72,FALSE)</f>
        <v>0</v>
      </c>
      <c r="CZ535" t="str">
        <f>VLOOKUP($CM535,AutoSCAN_ORG!$B$1:$CF$2516,73,FALSE)</f>
        <v>added</v>
      </c>
      <c r="DA535">
        <f>VLOOKUP($CM535,AutoSCAN_ORG!$B$1:$CF$2516,74,FALSE)</f>
        <v>0</v>
      </c>
      <c r="DB535">
        <f>VLOOKUP($CM535,AutoSCAN_ORG!$B$1:$CF$2516,75,FALSE)</f>
        <v>0</v>
      </c>
      <c r="DC535">
        <f>VLOOKUP($CM535,AutoSCAN_ORG!$B$1:$CF$2516,76,FALSE)</f>
        <v>0</v>
      </c>
      <c r="DD535">
        <f>VLOOKUP($CM535,AutoSCAN_ORG!$B$1:$CF$2516,77,FALSE)</f>
        <v>0</v>
      </c>
      <c r="DE535">
        <f>VLOOKUP($CM535,AutoSCAN_ORG!$B$1:$CF$2516,78,FALSE)</f>
        <v>0</v>
      </c>
      <c r="DF535">
        <f>VLOOKUP($CM535,AutoSCAN_ORG!$B$1:$CF$2516,79,FALSE)</f>
        <v>11.64</v>
      </c>
      <c r="DG535">
        <f>VLOOKUP($CM535,AutoSCAN_ORG!$B$1:$CF$2516,80,FALSE)</f>
        <v>11.64</v>
      </c>
      <c r="DH535">
        <f>VLOOKUP($CM535,AutoSCAN_ORG!$B$1:$CF$2516,81,FALSE)</f>
        <v>1.0999999999999999E-2</v>
      </c>
      <c r="DI535">
        <f>VLOOKUP($CM535,AutoSCAN_ORG!$B$1:$CF$2516,82,FALSE)</f>
        <v>2.1000000000000001E-2</v>
      </c>
      <c r="DJ535">
        <f>VLOOKUP($CM535,AutoSCAN_ORG!$B$1:$CF$2516,83,FALSE)</f>
        <v>0.78600000000000003</v>
      </c>
    </row>
    <row r="536" spans="2:114" x14ac:dyDescent="0.35">
      <c r="B536" t="s">
        <v>4852</v>
      </c>
      <c r="C536">
        <v>549</v>
      </c>
      <c r="D536" t="s">
        <v>7778</v>
      </c>
      <c r="E536">
        <v>885</v>
      </c>
      <c r="F536">
        <v>2865.1039999999998</v>
      </c>
      <c r="G536">
        <v>10</v>
      </c>
      <c r="H536" t="s">
        <v>7782</v>
      </c>
      <c r="I536" t="s">
        <v>7773</v>
      </c>
      <c r="J536" t="s">
        <v>5753</v>
      </c>
      <c r="K536">
        <v>15</v>
      </c>
      <c r="L536">
        <v>0.86</v>
      </c>
      <c r="M536">
        <v>14</v>
      </c>
      <c r="N536">
        <v>10</v>
      </c>
      <c r="O536" t="s">
        <v>7948</v>
      </c>
      <c r="R536" t="s">
        <v>7784</v>
      </c>
      <c r="S536" t="s">
        <v>7774</v>
      </c>
      <c r="T536" t="s">
        <v>7253</v>
      </c>
      <c r="U536" t="s">
        <v>7383</v>
      </c>
      <c r="V536" t="s">
        <v>7383</v>
      </c>
      <c r="W536">
        <v>5.56</v>
      </c>
      <c r="X536" t="s">
        <v>7947</v>
      </c>
      <c r="Y536">
        <v>1.8</v>
      </c>
      <c r="Z536" t="s">
        <v>7774</v>
      </c>
      <c r="AA536" t="s">
        <v>7783</v>
      </c>
      <c r="AB536" t="s">
        <v>7774</v>
      </c>
      <c r="AF536" t="s">
        <v>5678</v>
      </c>
      <c r="AG536">
        <v>42.758860140000003</v>
      </c>
      <c r="AH536">
        <v>-82.037756090000002</v>
      </c>
      <c r="AI536">
        <v>201.5</v>
      </c>
      <c r="AJ536">
        <v>290</v>
      </c>
      <c r="AL536">
        <v>15</v>
      </c>
      <c r="AM536">
        <v>986</v>
      </c>
      <c r="AN536">
        <v>7.6970000000000001</v>
      </c>
      <c r="AO536">
        <v>-390.923</v>
      </c>
      <c r="AP536">
        <v>2104</v>
      </c>
      <c r="AQ536">
        <v>2107</v>
      </c>
      <c r="AT536">
        <v>1.23</v>
      </c>
      <c r="AU536">
        <v>1.23</v>
      </c>
      <c r="AW536">
        <v>2.14</v>
      </c>
      <c r="AX536">
        <v>2.13</v>
      </c>
      <c r="BD536">
        <v>0.86</v>
      </c>
      <c r="BE536">
        <v>14</v>
      </c>
      <c r="BF536" t="s">
        <v>2037</v>
      </c>
      <c r="BG536" t="s">
        <v>4852</v>
      </c>
      <c r="BH536">
        <v>549</v>
      </c>
      <c r="BI536" t="s">
        <v>5753</v>
      </c>
      <c r="BJ536" t="s">
        <v>7773</v>
      </c>
      <c r="BK536">
        <v>549</v>
      </c>
      <c r="BL536">
        <v>3030</v>
      </c>
      <c r="BS536">
        <v>13</v>
      </c>
      <c r="BT536">
        <v>0.66</v>
      </c>
      <c r="BU536">
        <v>0.59</v>
      </c>
      <c r="BV536">
        <v>0.59</v>
      </c>
      <c r="BW536">
        <v>42.758860140000003</v>
      </c>
      <c r="BX536">
        <v>-82.037756090000002</v>
      </c>
      <c r="BY536">
        <v>4734559.3140000002</v>
      </c>
      <c r="BZ536">
        <v>201.471</v>
      </c>
      <c r="CA536">
        <v>275.39999999999998</v>
      </c>
      <c r="CB536" t="s">
        <v>7653</v>
      </c>
      <c r="CC536">
        <v>7</v>
      </c>
      <c r="CD536">
        <v>10</v>
      </c>
      <c r="CE536">
        <v>12</v>
      </c>
      <c r="CF536">
        <v>12</v>
      </c>
      <c r="CG536" t="s">
        <v>5677</v>
      </c>
      <c r="CH536">
        <v>414</v>
      </c>
      <c r="CI536" t="s">
        <v>3290</v>
      </c>
      <c r="CJ536" t="s">
        <v>7332</v>
      </c>
      <c r="CK536">
        <v>5.56</v>
      </c>
      <c r="CL536">
        <v>1.8</v>
      </c>
      <c r="CM536" t="s">
        <v>4852</v>
      </c>
      <c r="CO536" t="str">
        <f>VLOOKUP(CM536,AutoSCAN_ORG!B549:CF3064,1,FALSE)</f>
        <v>AS00-0001522</v>
      </c>
      <c r="CP536">
        <f>VLOOKUP($CM536,AutoSCAN_ORG!$B$1:$CF$2516,2,FALSE)</f>
        <v>2865.1010000000001</v>
      </c>
      <c r="CQ536">
        <f>VLOOKUP($CM536,AutoSCAN_ORG!$B$1:$CF$2516,3,FALSE)</f>
        <v>10.214</v>
      </c>
      <c r="CR536">
        <f>VLOOKUP($CM536,AutoSCAN_ORG!$B$1:$CF$2516,4,FALSE)</f>
        <v>81.075999999999993</v>
      </c>
      <c r="CS536">
        <f>VLOOKUP($CM536,AutoSCAN_ORG!$B$1:$CF$2516,5,FALSE)</f>
        <v>6.2949999999999999</v>
      </c>
      <c r="CT536" t="str">
        <f>VLOOKUP($CM536,AutoSCAN_ORG!$B$1:$CF$2516,6,FALSE)</f>
        <v>MELO-CORR</v>
      </c>
      <c r="CU536">
        <f>VLOOKUP($CM536,AutoSCAN_ORG!$B$1:$CF$2516,7,FALSE)</f>
        <v>0</v>
      </c>
      <c r="CV536">
        <f>VLOOKUP($CM536,AutoSCAN_ORG!$B$1:$CF$2516,69,FALSE)</f>
        <v>0</v>
      </c>
      <c r="CW536">
        <f>VLOOKUP($CM536,AutoSCAN_ORG!$B$1:$CF$2516,70,FALSE)</f>
        <v>0</v>
      </c>
      <c r="CX536" t="str">
        <f>VLOOKUP($CM536,AutoSCAN_ORG!$B$1:$CF$2516,71,FALSE)</f>
        <v>Y</v>
      </c>
      <c r="CZ536">
        <f>VLOOKUP($CM536,AutoSCAN_ORG!$B$1:$CF$2516,73,FALSE)</f>
        <v>0</v>
      </c>
      <c r="DA536">
        <f>VLOOKUP($CM536,AutoSCAN_ORG!$B$1:$CF$2516,74,FALSE)</f>
        <v>0</v>
      </c>
      <c r="DB536">
        <f>VLOOKUP($CM536,AutoSCAN_ORG!$B$1:$CF$2516,75,FALSE)</f>
        <v>0</v>
      </c>
      <c r="DC536">
        <f>VLOOKUP($CM536,AutoSCAN_ORG!$B$1:$CF$2516,76,FALSE)</f>
        <v>0</v>
      </c>
      <c r="DD536">
        <f>VLOOKUP($CM536,AutoSCAN_ORG!$B$1:$CF$2516,77,FALSE)</f>
        <v>0</v>
      </c>
      <c r="DF536">
        <f>VLOOKUP($CM536,AutoSCAN_ORG!$B$1:$CF$2516,79,FALSE)</f>
        <v>15.46</v>
      </c>
      <c r="DG536">
        <f>VLOOKUP($CM536,AutoSCAN_ORG!$B$1:$CF$2516,80,FALSE)</f>
        <v>15.46</v>
      </c>
      <c r="DH536">
        <f>VLOOKUP($CM536,AutoSCAN_ORG!$B$1:$CF$2516,81,FALSE)</f>
        <v>0.01</v>
      </c>
      <c r="DI536">
        <f>VLOOKUP($CM536,AutoSCAN_ORG!$B$1:$CF$2516,82,FALSE)</f>
        <v>2.3E-2</v>
      </c>
      <c r="DJ536">
        <f>VLOOKUP($CM536,AutoSCAN_ORG!$B$1:$CF$2516,83,FALSE)</f>
        <v>0.83199999999999996</v>
      </c>
    </row>
    <row r="537" spans="2:114" x14ac:dyDescent="0.35">
      <c r="B537" t="s">
        <v>4853</v>
      </c>
      <c r="C537">
        <v>550</v>
      </c>
      <c r="D537" t="s">
        <v>7778</v>
      </c>
      <c r="E537">
        <v>886</v>
      </c>
      <c r="F537">
        <v>2865.2159999999999</v>
      </c>
      <c r="G537">
        <v>10</v>
      </c>
      <c r="H537" t="s">
        <v>7782</v>
      </c>
      <c r="I537" t="s">
        <v>7773</v>
      </c>
      <c r="J537" t="s">
        <v>5753</v>
      </c>
      <c r="K537">
        <v>10</v>
      </c>
      <c r="L537">
        <v>0.57999999999999996</v>
      </c>
      <c r="M537">
        <v>10</v>
      </c>
      <c r="N537">
        <v>9</v>
      </c>
      <c r="O537" t="s">
        <v>7653</v>
      </c>
      <c r="R537" t="s">
        <v>7784</v>
      </c>
      <c r="S537" t="s">
        <v>7774</v>
      </c>
      <c r="T537" t="s">
        <v>7253</v>
      </c>
      <c r="U537" t="s">
        <v>7383</v>
      </c>
      <c r="V537" t="s">
        <v>7383</v>
      </c>
      <c r="W537">
        <v>5.56</v>
      </c>
      <c r="X537" t="s">
        <v>7947</v>
      </c>
      <c r="Y537">
        <v>1.9</v>
      </c>
      <c r="Z537" t="s">
        <v>7774</v>
      </c>
      <c r="AA537" t="s">
        <v>7789</v>
      </c>
      <c r="AB537" t="s">
        <v>7774</v>
      </c>
      <c r="AF537" t="s">
        <v>5678</v>
      </c>
      <c r="AG537">
        <v>42.758859110000003</v>
      </c>
      <c r="AH537">
        <v>-82.037756130000005</v>
      </c>
      <c r="AI537">
        <v>201.5</v>
      </c>
      <c r="AJ537">
        <v>290</v>
      </c>
      <c r="AL537">
        <v>15</v>
      </c>
      <c r="AM537">
        <v>986</v>
      </c>
      <c r="AN537">
        <v>7.8109999999999999</v>
      </c>
      <c r="AO537">
        <v>-396.25799999999998</v>
      </c>
      <c r="AP537">
        <v>2115</v>
      </c>
      <c r="AQ537">
        <v>2116</v>
      </c>
      <c r="AT537">
        <v>1.24</v>
      </c>
      <c r="AU537">
        <v>1.24</v>
      </c>
      <c r="AW537">
        <v>2.15</v>
      </c>
      <c r="AX537">
        <v>2.14</v>
      </c>
      <c r="BD537">
        <v>0.57999999999999996</v>
      </c>
      <c r="BE537">
        <v>10</v>
      </c>
      <c r="BF537" t="s">
        <v>2038</v>
      </c>
      <c r="BG537" t="s">
        <v>4853</v>
      </c>
      <c r="BH537">
        <v>550</v>
      </c>
      <c r="BI537" t="s">
        <v>5753</v>
      </c>
      <c r="BJ537" t="s">
        <v>7773</v>
      </c>
      <c r="BK537">
        <v>550</v>
      </c>
      <c r="BL537">
        <v>3030</v>
      </c>
      <c r="BS537">
        <v>13</v>
      </c>
      <c r="BT537">
        <v>0.66</v>
      </c>
      <c r="BU537">
        <v>0.57999999999999996</v>
      </c>
      <c r="BV537">
        <v>0.57999999999999996</v>
      </c>
      <c r="BW537">
        <v>42.758859110000003</v>
      </c>
      <c r="BX537">
        <v>-82.037756130000005</v>
      </c>
      <c r="BY537">
        <v>4734559.199</v>
      </c>
      <c r="BZ537">
        <v>201.471</v>
      </c>
      <c r="CA537">
        <v>273.39999999999998</v>
      </c>
      <c r="CB537" t="s">
        <v>7650</v>
      </c>
      <c r="CC537">
        <v>7</v>
      </c>
      <c r="CD537">
        <v>10</v>
      </c>
      <c r="CE537">
        <v>12</v>
      </c>
      <c r="CF537">
        <v>12</v>
      </c>
      <c r="CG537" t="s">
        <v>5677</v>
      </c>
      <c r="CH537">
        <v>414</v>
      </c>
      <c r="CI537" t="s">
        <v>3290</v>
      </c>
      <c r="CJ537" t="s">
        <v>7332</v>
      </c>
      <c r="CK537">
        <v>5.56</v>
      </c>
      <c r="CL537">
        <v>1.8</v>
      </c>
      <c r="CM537" t="s">
        <v>4853</v>
      </c>
      <c r="CO537" t="str">
        <f>VLOOKUP(CM537,AutoSCAN_ORG!B550:CF3065,1,FALSE)</f>
        <v>AS00-0001523</v>
      </c>
      <c r="CP537">
        <f>VLOOKUP($CM537,AutoSCAN_ORG!$B$1:$CF$2516,2,FALSE)</f>
        <v>2865.2130000000002</v>
      </c>
      <c r="CQ537">
        <f>VLOOKUP($CM537,AutoSCAN_ORG!$B$1:$CF$2516,3,FALSE)</f>
        <v>8.2129999999999992</v>
      </c>
      <c r="CR537">
        <f>VLOOKUP($CM537,AutoSCAN_ORG!$B$1:$CF$2516,4,FALSE)</f>
        <v>82.001999999999995</v>
      </c>
      <c r="CS537">
        <f>VLOOKUP($CM537,AutoSCAN_ORG!$B$1:$CF$2516,5,FALSE)</f>
        <v>6.2949999999999999</v>
      </c>
      <c r="CT537" t="str">
        <f>VLOOKUP($CM537,AutoSCAN_ORG!$B$1:$CF$2516,6,FALSE)</f>
        <v>MELO-CORR</v>
      </c>
      <c r="CU537">
        <f>VLOOKUP($CM537,AutoSCAN_ORG!$B$1:$CF$2516,7,FALSE)</f>
        <v>0</v>
      </c>
      <c r="CV537">
        <f>VLOOKUP($CM537,AutoSCAN_ORG!$B$1:$CF$2516,69,FALSE)</f>
        <v>0</v>
      </c>
      <c r="CW537">
        <f>VLOOKUP($CM537,AutoSCAN_ORG!$B$1:$CF$2516,70,FALSE)</f>
        <v>0</v>
      </c>
      <c r="CX537" t="str">
        <f>VLOOKUP($CM537,AutoSCAN_ORG!$B$1:$CF$2516,71,FALSE)</f>
        <v>Y</v>
      </c>
      <c r="CZ537">
        <f>VLOOKUP($CM537,AutoSCAN_ORG!$B$1:$CF$2516,73,FALSE)</f>
        <v>0</v>
      </c>
      <c r="DA537">
        <f>VLOOKUP($CM537,AutoSCAN_ORG!$B$1:$CF$2516,74,FALSE)</f>
        <v>0</v>
      </c>
      <c r="DB537">
        <f>VLOOKUP($CM537,AutoSCAN_ORG!$B$1:$CF$2516,75,FALSE)</f>
        <v>0</v>
      </c>
      <c r="DC537">
        <f>VLOOKUP($CM537,AutoSCAN_ORG!$B$1:$CF$2516,76,FALSE)</f>
        <v>0</v>
      </c>
      <c r="DD537">
        <f>VLOOKUP($CM537,AutoSCAN_ORG!$B$1:$CF$2516,77,FALSE)</f>
        <v>0</v>
      </c>
      <c r="DF537">
        <f>VLOOKUP($CM537,AutoSCAN_ORG!$B$1:$CF$2516,79,FALSE)</f>
        <v>10.5</v>
      </c>
      <c r="DG537">
        <f>VLOOKUP($CM537,AutoSCAN_ORG!$B$1:$CF$2516,80,FALSE)</f>
        <v>10.5</v>
      </c>
      <c r="DH537">
        <f>VLOOKUP($CM537,AutoSCAN_ORG!$B$1:$CF$2516,81,FALSE)</f>
        <v>1.9E-2</v>
      </c>
      <c r="DI537">
        <f>VLOOKUP($CM537,AutoSCAN_ORG!$B$1:$CF$2516,82,FALSE)</f>
        <v>2.4E-2</v>
      </c>
      <c r="DJ537">
        <f>VLOOKUP($CM537,AutoSCAN_ORG!$B$1:$CF$2516,83,FALSE)</f>
        <v>0.83</v>
      </c>
    </row>
    <row r="538" spans="2:114" x14ac:dyDescent="0.35">
      <c r="B538" t="s">
        <v>4854</v>
      </c>
      <c r="C538">
        <v>551</v>
      </c>
      <c r="D538" t="s">
        <v>7778</v>
      </c>
      <c r="E538">
        <v>887</v>
      </c>
      <c r="F538">
        <v>2865.4319999999998</v>
      </c>
      <c r="G538">
        <v>10</v>
      </c>
      <c r="H538" t="s">
        <v>7782</v>
      </c>
      <c r="I538" t="s">
        <v>7773</v>
      </c>
      <c r="J538" t="s">
        <v>5753</v>
      </c>
      <c r="K538">
        <v>13</v>
      </c>
      <c r="L538">
        <v>0.75</v>
      </c>
      <c r="M538">
        <v>7</v>
      </c>
      <c r="N538">
        <v>11</v>
      </c>
      <c r="O538" t="s">
        <v>7498</v>
      </c>
      <c r="Q538">
        <v>44</v>
      </c>
      <c r="R538" t="s">
        <v>7805</v>
      </c>
      <c r="S538" t="s">
        <v>7774</v>
      </c>
      <c r="T538" t="s">
        <v>7253</v>
      </c>
      <c r="U538" t="s">
        <v>7383</v>
      </c>
      <c r="V538" t="s">
        <v>7383</v>
      </c>
      <c r="W538">
        <v>5.56</v>
      </c>
      <c r="X538" t="s">
        <v>7947</v>
      </c>
      <c r="Y538">
        <v>1.8</v>
      </c>
      <c r="Z538" t="s">
        <v>7774</v>
      </c>
      <c r="AA538" t="s">
        <v>7786</v>
      </c>
      <c r="AB538" t="s">
        <v>7774</v>
      </c>
      <c r="AC538">
        <v>10</v>
      </c>
      <c r="AD538">
        <v>10</v>
      </c>
      <c r="AE538">
        <v>15</v>
      </c>
      <c r="AF538" t="s">
        <v>5683</v>
      </c>
      <c r="AG538">
        <v>42.758857130000003</v>
      </c>
      <c r="AH538">
        <v>-82.037756200000004</v>
      </c>
      <c r="AI538">
        <v>201.5</v>
      </c>
      <c r="AJ538">
        <v>290</v>
      </c>
      <c r="AL538">
        <v>15</v>
      </c>
      <c r="AM538">
        <v>986</v>
      </c>
      <c r="AN538">
        <v>8.0289999999999999</v>
      </c>
      <c r="AO538">
        <v>-110.977</v>
      </c>
      <c r="AP538">
        <v>2117</v>
      </c>
      <c r="AQ538">
        <v>2117</v>
      </c>
      <c r="AT538">
        <v>1.24</v>
      </c>
      <c r="AU538">
        <v>1.24</v>
      </c>
      <c r="AW538">
        <v>2.15</v>
      </c>
      <c r="AX538">
        <v>2.15</v>
      </c>
      <c r="BD538">
        <v>0.75</v>
      </c>
      <c r="BE538">
        <v>7</v>
      </c>
      <c r="BF538" t="s">
        <v>2039</v>
      </c>
      <c r="BG538" t="s">
        <v>4854</v>
      </c>
      <c r="BH538">
        <v>551</v>
      </c>
      <c r="BI538" t="s">
        <v>5753</v>
      </c>
      <c r="BJ538" t="s">
        <v>7773</v>
      </c>
      <c r="BK538">
        <v>551</v>
      </c>
      <c r="BL538">
        <v>3030</v>
      </c>
      <c r="BM538">
        <v>888</v>
      </c>
      <c r="BN538">
        <v>44</v>
      </c>
      <c r="BS538">
        <v>13</v>
      </c>
      <c r="BT538">
        <v>0.66</v>
      </c>
      <c r="BU538">
        <v>0.57999999999999996</v>
      </c>
      <c r="BV538">
        <v>0.57999999999999996</v>
      </c>
      <c r="BW538">
        <v>42.758857130000003</v>
      </c>
      <c r="BX538">
        <v>-82.037756200000004</v>
      </c>
      <c r="BY538">
        <v>4734558.9800000004</v>
      </c>
      <c r="BZ538">
        <v>201.471</v>
      </c>
      <c r="CA538">
        <v>130.1</v>
      </c>
      <c r="CB538" t="s">
        <v>7515</v>
      </c>
      <c r="CC538">
        <v>7</v>
      </c>
      <c r="CD538">
        <v>10</v>
      </c>
      <c r="CE538">
        <v>12</v>
      </c>
      <c r="CF538">
        <v>12</v>
      </c>
      <c r="CG538" t="s">
        <v>5752</v>
      </c>
      <c r="CH538">
        <v>414</v>
      </c>
      <c r="CI538" t="s">
        <v>3290</v>
      </c>
      <c r="CJ538" t="s">
        <v>7332</v>
      </c>
      <c r="CK538">
        <v>5.56</v>
      </c>
      <c r="CL538">
        <v>1.8</v>
      </c>
      <c r="CM538" t="s">
        <v>4854</v>
      </c>
      <c r="CO538" t="str">
        <f>VLOOKUP(CM538,AutoSCAN_ORG!B551:CF3066,1,FALSE)</f>
        <v>AS00-0001524</v>
      </c>
      <c r="CP538">
        <f>VLOOKUP($CM538,AutoSCAN_ORG!$B$1:$CF$2516,2,FALSE)</f>
        <v>2865.4290000000001</v>
      </c>
      <c r="CQ538">
        <f>VLOOKUP($CM538,AutoSCAN_ORG!$B$1:$CF$2516,3,FALSE)</f>
        <v>8.2880000000000003</v>
      </c>
      <c r="CR538">
        <f>VLOOKUP($CM538,AutoSCAN_ORG!$B$1:$CF$2516,4,FALSE)</f>
        <v>223.863</v>
      </c>
      <c r="CS538">
        <f>VLOOKUP($CM538,AutoSCAN_ORG!$B$1:$CF$2516,5,FALSE)</f>
        <v>6.2949999999999999</v>
      </c>
      <c r="CT538" t="str">
        <f>VLOOKUP($CM538,AutoSCAN_ORG!$B$1:$CF$2516,6,FALSE)</f>
        <v>MELO-CORR</v>
      </c>
      <c r="CU538">
        <f>VLOOKUP($CM538,AutoSCAN_ORG!$B$1:$CF$2516,7,FALSE)</f>
        <v>0</v>
      </c>
      <c r="CV538" t="str">
        <f>VLOOKUP($CM538,AutoSCAN_ORG!$B$1:$CF$2516,69,FALSE)</f>
        <v>change to ext corr</v>
      </c>
      <c r="CW538">
        <f>VLOOKUP($CM538,AutoSCAN_ORG!$B$1:$CF$2516,70,FALSE)</f>
        <v>0</v>
      </c>
      <c r="CX538" t="str">
        <f>VLOOKUP($CM538,AutoSCAN_ORG!$B$1:$CF$2516,71,FALSE)</f>
        <v>Y</v>
      </c>
      <c r="CZ538">
        <f>VLOOKUP($CM538,AutoSCAN_ORG!$B$1:$CF$2516,73,FALSE)</f>
        <v>0</v>
      </c>
      <c r="DA538">
        <f>VLOOKUP($CM538,AutoSCAN_ORG!$B$1:$CF$2516,74,FALSE)</f>
        <v>0</v>
      </c>
      <c r="DB538">
        <f>VLOOKUP($CM538,AutoSCAN_ORG!$B$1:$CF$2516,75,FALSE)</f>
        <v>0</v>
      </c>
      <c r="DC538">
        <f>VLOOKUP($CM538,AutoSCAN_ORG!$B$1:$CF$2516,76,FALSE)</f>
        <v>0</v>
      </c>
      <c r="DD538" t="str">
        <f>VLOOKUP($CM538,AutoSCAN_ORG!$B$1:$CF$2516,77,FALSE)</f>
        <v>conf.class</v>
      </c>
      <c r="DF538">
        <f>VLOOKUP($CM538,AutoSCAN_ORG!$B$1:$CF$2516,79,FALSE)</f>
        <v>13.44</v>
      </c>
      <c r="DG538">
        <f>VLOOKUP($CM538,AutoSCAN_ORG!$B$1:$CF$2516,80,FALSE)</f>
        <v>13.44</v>
      </c>
      <c r="DH538">
        <f>VLOOKUP($CM538,AutoSCAN_ORG!$B$1:$CF$2516,81,FALSE)</f>
        <v>4.7E-2</v>
      </c>
      <c r="DI538">
        <f>VLOOKUP($CM538,AutoSCAN_ORG!$B$1:$CF$2516,82,FALSE)</f>
        <v>6.3E-2</v>
      </c>
      <c r="DJ538">
        <f>VLOOKUP($CM538,AutoSCAN_ORG!$B$1:$CF$2516,83,FALSE)</f>
        <v>0.85699999999999998</v>
      </c>
    </row>
    <row r="539" spans="2:114" x14ac:dyDescent="0.35">
      <c r="B539" t="s">
        <v>4856</v>
      </c>
      <c r="C539">
        <v>553</v>
      </c>
      <c r="D539" t="s">
        <v>7778</v>
      </c>
      <c r="E539">
        <v>889</v>
      </c>
      <c r="F539">
        <v>2865.4650000000001</v>
      </c>
      <c r="G539">
        <v>10</v>
      </c>
      <c r="H539" t="s">
        <v>7782</v>
      </c>
      <c r="I539" t="s">
        <v>7773</v>
      </c>
      <c r="J539" t="s">
        <v>5753</v>
      </c>
      <c r="K539">
        <v>14</v>
      </c>
      <c r="L539">
        <v>0.75</v>
      </c>
      <c r="M539">
        <v>8</v>
      </c>
      <c r="N539">
        <v>11</v>
      </c>
      <c r="O539" t="s">
        <v>7658</v>
      </c>
      <c r="Q539">
        <v>44</v>
      </c>
      <c r="R539" t="s">
        <v>7805</v>
      </c>
      <c r="S539" t="s">
        <v>7774</v>
      </c>
      <c r="T539" t="s">
        <v>7253</v>
      </c>
      <c r="U539" t="s">
        <v>7383</v>
      </c>
      <c r="V539" t="s">
        <v>7383</v>
      </c>
      <c r="W539">
        <v>5.56</v>
      </c>
      <c r="X539" t="s">
        <v>7947</v>
      </c>
      <c r="Y539">
        <v>1.8</v>
      </c>
      <c r="Z539" t="s">
        <v>7774</v>
      </c>
      <c r="AA539" t="s">
        <v>7786</v>
      </c>
      <c r="AB539" t="s">
        <v>7774</v>
      </c>
      <c r="AC539">
        <v>10</v>
      </c>
      <c r="AD539">
        <v>10</v>
      </c>
      <c r="AE539">
        <v>15</v>
      </c>
      <c r="AF539" t="s">
        <v>5683</v>
      </c>
      <c r="AG539">
        <v>42.75885684</v>
      </c>
      <c r="AH539">
        <v>-82.037756220000006</v>
      </c>
      <c r="AI539">
        <v>201.5</v>
      </c>
      <c r="AJ539">
        <v>290</v>
      </c>
      <c r="AL539">
        <v>15</v>
      </c>
      <c r="AM539">
        <v>986</v>
      </c>
      <c r="AN539">
        <v>8.0619999999999994</v>
      </c>
      <c r="AO539">
        <v>-147.02799999999999</v>
      </c>
      <c r="AP539">
        <v>2115</v>
      </c>
      <c r="AQ539">
        <v>2116</v>
      </c>
      <c r="AT539">
        <v>1.24</v>
      </c>
      <c r="AU539">
        <v>1.24</v>
      </c>
      <c r="AW539">
        <v>2.15</v>
      </c>
      <c r="AX539">
        <v>2.14</v>
      </c>
      <c r="BD539">
        <v>0.75</v>
      </c>
      <c r="BE539">
        <v>8</v>
      </c>
      <c r="BF539" t="s">
        <v>2040</v>
      </c>
      <c r="BG539" t="s">
        <v>4856</v>
      </c>
      <c r="BH539">
        <v>553</v>
      </c>
      <c r="BI539" t="s">
        <v>5753</v>
      </c>
      <c r="BJ539" t="s">
        <v>7773</v>
      </c>
      <c r="BK539">
        <v>553</v>
      </c>
      <c r="BL539">
        <v>3030</v>
      </c>
      <c r="BM539">
        <v>888</v>
      </c>
      <c r="BN539">
        <v>44</v>
      </c>
      <c r="BS539">
        <v>13</v>
      </c>
      <c r="BT539">
        <v>0.66</v>
      </c>
      <c r="BU539">
        <v>0.57999999999999996</v>
      </c>
      <c r="BV539">
        <v>0.57999999999999996</v>
      </c>
      <c r="BW539">
        <v>42.75885684</v>
      </c>
      <c r="BX539">
        <v>-82.037756220000006</v>
      </c>
      <c r="BY539">
        <v>4734558.9469999997</v>
      </c>
      <c r="BZ539">
        <v>201.471</v>
      </c>
      <c r="CA539">
        <v>145.19999999999999</v>
      </c>
      <c r="CB539" t="s">
        <v>7654</v>
      </c>
      <c r="CC539">
        <v>7</v>
      </c>
      <c r="CD539">
        <v>10</v>
      </c>
      <c r="CE539">
        <v>12</v>
      </c>
      <c r="CF539">
        <v>12</v>
      </c>
      <c r="CG539" t="s">
        <v>5752</v>
      </c>
      <c r="CH539">
        <v>414</v>
      </c>
      <c r="CI539" t="s">
        <v>3290</v>
      </c>
      <c r="CJ539" t="s">
        <v>7332</v>
      </c>
      <c r="CK539">
        <v>5.56</v>
      </c>
      <c r="CL539">
        <v>1.8</v>
      </c>
      <c r="CM539" t="s">
        <v>4856</v>
      </c>
      <c r="CO539" t="str">
        <f>VLOOKUP(CM539,AutoSCAN_ORG!B553:CF3068,1,FALSE)</f>
        <v>AS00-0001525</v>
      </c>
      <c r="CP539">
        <f>VLOOKUP($CM539,AutoSCAN_ORG!$B$1:$CF$2516,2,FALSE)</f>
        <v>2865.4639999999999</v>
      </c>
      <c r="CQ539">
        <f>VLOOKUP($CM539,AutoSCAN_ORG!$B$1:$CF$2516,3,FALSE)</f>
        <v>8.5389999999999997</v>
      </c>
      <c r="CR539">
        <f>VLOOKUP($CM539,AutoSCAN_ORG!$B$1:$CF$2516,4,FALSE)</f>
        <v>206.86600000000001</v>
      </c>
      <c r="CS539">
        <f>VLOOKUP($CM539,AutoSCAN_ORG!$B$1:$CF$2516,5,FALSE)</f>
        <v>11.602</v>
      </c>
      <c r="CT539" t="str">
        <f>VLOOKUP($CM539,AutoSCAN_ORG!$B$1:$CF$2516,6,FALSE)</f>
        <v>MELO-CORR</v>
      </c>
      <c r="CU539">
        <f>VLOOKUP($CM539,AutoSCAN_ORG!$B$1:$CF$2516,7,FALSE)</f>
        <v>0</v>
      </c>
      <c r="CV539" t="str">
        <f>VLOOKUP($CM539,AutoSCAN_ORG!$B$1:$CF$2516,69,FALSE)</f>
        <v>change to ext corr</v>
      </c>
      <c r="CW539">
        <f>VLOOKUP($CM539,AutoSCAN_ORG!$B$1:$CF$2516,70,FALSE)</f>
        <v>0</v>
      </c>
      <c r="CX539" t="str">
        <f>VLOOKUP($CM539,AutoSCAN_ORG!$B$1:$CF$2516,71,FALSE)</f>
        <v>Y</v>
      </c>
      <c r="CZ539" t="str">
        <f>VLOOKUP($CM539,AutoSCAN_ORG!$B$1:$CF$2516,73,FALSE)</f>
        <v>ok</v>
      </c>
      <c r="DA539">
        <f>VLOOKUP($CM539,AutoSCAN_ORG!$B$1:$CF$2516,74,FALSE)</f>
        <v>0</v>
      </c>
      <c r="DB539" t="str">
        <f>VLOOKUP($CM539,AutoSCAN_ORG!$B$1:$CF$2516,75,FALSE)</f>
        <v>ext melo mife in PI</v>
      </c>
      <c r="DC539">
        <f>VLOOKUP($CM539,AutoSCAN_ORG!$B$1:$CF$2516,76,FALSE)</f>
        <v>0</v>
      </c>
      <c r="DD539">
        <f>VLOOKUP($CM539,AutoSCAN_ORG!$B$1:$CF$2516,77,FALSE)</f>
        <v>0</v>
      </c>
      <c r="DF539">
        <f>VLOOKUP($CM539,AutoSCAN_ORG!$B$1:$CF$2516,79,FALSE)</f>
        <v>13.57</v>
      </c>
      <c r="DG539">
        <f>VLOOKUP($CM539,AutoSCAN_ORG!$B$1:$CF$2516,80,FALSE)</f>
        <v>13.57</v>
      </c>
      <c r="DH539">
        <f>VLOOKUP($CM539,AutoSCAN_ORG!$B$1:$CF$2516,81,FALSE)</f>
        <v>6.0000000000000001E-3</v>
      </c>
      <c r="DI539">
        <f>VLOOKUP($CM539,AutoSCAN_ORG!$B$1:$CF$2516,82,FALSE)</f>
        <v>1.7000000000000001E-2</v>
      </c>
      <c r="DJ539">
        <f>VLOOKUP($CM539,AutoSCAN_ORG!$B$1:$CF$2516,83,FALSE)</f>
        <v>0.85799999999999998</v>
      </c>
    </row>
    <row r="540" spans="2:114" x14ac:dyDescent="0.35">
      <c r="B540" t="s">
        <v>4858</v>
      </c>
      <c r="C540">
        <v>554</v>
      </c>
      <c r="D540" t="s">
        <v>7778</v>
      </c>
      <c r="E540">
        <v>890</v>
      </c>
      <c r="F540">
        <v>2865.4720000000002</v>
      </c>
      <c r="G540">
        <v>10</v>
      </c>
      <c r="H540" t="s">
        <v>7782</v>
      </c>
      <c r="I540" t="s">
        <v>7773</v>
      </c>
      <c r="J540" t="s">
        <v>5753</v>
      </c>
      <c r="K540">
        <v>11</v>
      </c>
      <c r="L540">
        <v>0.63</v>
      </c>
      <c r="M540">
        <v>11</v>
      </c>
      <c r="N540">
        <v>9</v>
      </c>
      <c r="O540" t="s">
        <v>7651</v>
      </c>
      <c r="R540" t="s">
        <v>7784</v>
      </c>
      <c r="S540" t="s">
        <v>7774</v>
      </c>
      <c r="T540" t="s">
        <v>7253</v>
      </c>
      <c r="U540" t="s">
        <v>7383</v>
      </c>
      <c r="V540" t="s">
        <v>7383</v>
      </c>
      <c r="W540">
        <v>5.56</v>
      </c>
      <c r="X540" t="s">
        <v>7947</v>
      </c>
      <c r="Y540">
        <v>1.8</v>
      </c>
      <c r="Z540" t="s">
        <v>7774</v>
      </c>
      <c r="AA540" t="s">
        <v>7783</v>
      </c>
      <c r="AB540" t="s">
        <v>7774</v>
      </c>
      <c r="AF540" t="s">
        <v>5678</v>
      </c>
      <c r="AG540">
        <v>42.758856790000003</v>
      </c>
      <c r="AH540">
        <v>-82.037756220000006</v>
      </c>
      <c r="AI540">
        <v>201.5</v>
      </c>
      <c r="AJ540">
        <v>290</v>
      </c>
      <c r="AL540">
        <v>15</v>
      </c>
      <c r="AM540">
        <v>986</v>
      </c>
      <c r="AN540">
        <v>8.0670000000000002</v>
      </c>
      <c r="AO540">
        <v>-415.41699999999997</v>
      </c>
      <c r="AP540">
        <v>2114</v>
      </c>
      <c r="AQ540">
        <v>2115</v>
      </c>
      <c r="AT540">
        <v>1.23</v>
      </c>
      <c r="AU540">
        <v>1.23</v>
      </c>
      <c r="AW540">
        <v>2.14</v>
      </c>
      <c r="AX540">
        <v>2.14</v>
      </c>
      <c r="BD540">
        <v>0.63</v>
      </c>
      <c r="BE540">
        <v>11</v>
      </c>
      <c r="BF540" t="s">
        <v>2041</v>
      </c>
      <c r="BG540" t="s">
        <v>4858</v>
      </c>
      <c r="BH540">
        <v>554</v>
      </c>
      <c r="BI540" t="s">
        <v>5753</v>
      </c>
      <c r="BJ540" t="s">
        <v>7773</v>
      </c>
      <c r="BK540">
        <v>554</v>
      </c>
      <c r="BL540">
        <v>3030</v>
      </c>
      <c r="BS540">
        <v>13</v>
      </c>
      <c r="BT540">
        <v>0.66</v>
      </c>
      <c r="BU540">
        <v>0.57999999999999996</v>
      </c>
      <c r="BV540">
        <v>0.57999999999999996</v>
      </c>
      <c r="BW540">
        <v>42.758856790000003</v>
      </c>
      <c r="BX540">
        <v>-82.037756220000006</v>
      </c>
      <c r="BY540">
        <v>4734558.9419999998</v>
      </c>
      <c r="BZ540">
        <v>201.471</v>
      </c>
      <c r="CA540">
        <v>265.39999999999998</v>
      </c>
      <c r="CB540" t="s">
        <v>7464</v>
      </c>
      <c r="CC540">
        <v>7</v>
      </c>
      <c r="CD540">
        <v>10</v>
      </c>
      <c r="CE540">
        <v>12</v>
      </c>
      <c r="CF540">
        <v>12</v>
      </c>
      <c r="CG540" t="s">
        <v>5677</v>
      </c>
      <c r="CH540">
        <v>414</v>
      </c>
      <c r="CI540" t="s">
        <v>3290</v>
      </c>
      <c r="CJ540" t="s">
        <v>7332</v>
      </c>
      <c r="CK540">
        <v>5.56</v>
      </c>
      <c r="CL540">
        <v>1.8</v>
      </c>
      <c r="CM540" t="s">
        <v>4858</v>
      </c>
      <c r="CO540" t="str">
        <f>VLOOKUP(CM540,AutoSCAN_ORG!B554:CF3069,1,FALSE)</f>
        <v>AS00-0001526</v>
      </c>
      <c r="CP540">
        <f>VLOOKUP($CM540,AutoSCAN_ORG!$B$1:$CF$2516,2,FALSE)</f>
        <v>2865.4690000000001</v>
      </c>
      <c r="CQ540">
        <f>VLOOKUP($CM540,AutoSCAN_ORG!$B$1:$CF$2516,3,FALSE)</f>
        <v>11.946999999999999</v>
      </c>
      <c r="CR540">
        <f>VLOOKUP($CM540,AutoSCAN_ORG!$B$1:$CF$2516,4,FALSE)</f>
        <v>86.953000000000003</v>
      </c>
      <c r="CS540">
        <f>VLOOKUP($CM540,AutoSCAN_ORG!$B$1:$CF$2516,5,FALSE)</f>
        <v>6.2949999999999999</v>
      </c>
      <c r="CT540" t="str">
        <f>VLOOKUP($CM540,AutoSCAN_ORG!$B$1:$CF$2516,6,FALSE)</f>
        <v>MELO-CORR</v>
      </c>
      <c r="CU540">
        <f>VLOOKUP($CM540,AutoSCAN_ORG!$B$1:$CF$2516,7,FALSE)</f>
        <v>0</v>
      </c>
      <c r="CV540">
        <f>VLOOKUP($CM540,AutoSCAN_ORG!$B$1:$CF$2516,69,FALSE)</f>
        <v>0</v>
      </c>
      <c r="CW540">
        <f>VLOOKUP($CM540,AutoSCAN_ORG!$B$1:$CF$2516,70,FALSE)</f>
        <v>0</v>
      </c>
      <c r="CX540" t="str">
        <f>VLOOKUP($CM540,AutoSCAN_ORG!$B$1:$CF$2516,71,FALSE)</f>
        <v>Y</v>
      </c>
      <c r="CZ540">
        <f>VLOOKUP($CM540,AutoSCAN_ORG!$B$1:$CF$2516,73,FALSE)</f>
        <v>0</v>
      </c>
      <c r="DA540">
        <f>VLOOKUP($CM540,AutoSCAN_ORG!$B$1:$CF$2516,74,FALSE)</f>
        <v>0</v>
      </c>
      <c r="DB540">
        <f>VLOOKUP($CM540,AutoSCAN_ORG!$B$1:$CF$2516,75,FALSE)</f>
        <v>0</v>
      </c>
      <c r="DC540">
        <f>VLOOKUP($CM540,AutoSCAN_ORG!$B$1:$CF$2516,76,FALSE)</f>
        <v>0</v>
      </c>
      <c r="DD540">
        <f>VLOOKUP($CM540,AutoSCAN_ORG!$B$1:$CF$2516,77,FALSE)</f>
        <v>0</v>
      </c>
      <c r="DF540">
        <f>VLOOKUP($CM540,AutoSCAN_ORG!$B$1:$CF$2516,79,FALSE)</f>
        <v>11.25</v>
      </c>
      <c r="DG540">
        <f>VLOOKUP($CM540,AutoSCAN_ORG!$B$1:$CF$2516,80,FALSE)</f>
        <v>11.25</v>
      </c>
      <c r="DH540">
        <f>VLOOKUP($CM540,AutoSCAN_ORG!$B$1:$CF$2516,81,FALSE)</f>
        <v>1.6E-2</v>
      </c>
      <c r="DI540">
        <f>VLOOKUP($CM540,AutoSCAN_ORG!$B$1:$CF$2516,82,FALSE)</f>
        <v>2.3E-2</v>
      </c>
      <c r="DJ540">
        <f>VLOOKUP($CM540,AutoSCAN_ORG!$B$1:$CF$2516,83,FALSE)</f>
        <v>0.81200000000000006</v>
      </c>
    </row>
    <row r="541" spans="2:114" x14ac:dyDescent="0.35">
      <c r="B541" t="s">
        <v>4859</v>
      </c>
      <c r="C541">
        <v>555</v>
      </c>
      <c r="D541" t="s">
        <v>7778</v>
      </c>
      <c r="E541">
        <v>891</v>
      </c>
      <c r="F541">
        <v>2865.6480000000001</v>
      </c>
      <c r="G541">
        <v>10</v>
      </c>
      <c r="H541" t="s">
        <v>7782</v>
      </c>
      <c r="I541" t="s">
        <v>7773</v>
      </c>
      <c r="J541" t="s">
        <v>5753</v>
      </c>
      <c r="K541">
        <v>11</v>
      </c>
      <c r="L541">
        <v>0.6</v>
      </c>
      <c r="M541">
        <v>10</v>
      </c>
      <c r="N541">
        <v>10</v>
      </c>
      <c r="O541" t="s">
        <v>7652</v>
      </c>
      <c r="R541" t="s">
        <v>7784</v>
      </c>
      <c r="S541" t="s">
        <v>7774</v>
      </c>
      <c r="T541" t="s">
        <v>7253</v>
      </c>
      <c r="U541" t="s">
        <v>7383</v>
      </c>
      <c r="V541" t="s">
        <v>7383</v>
      </c>
      <c r="W541">
        <v>5.56</v>
      </c>
      <c r="X541" t="s">
        <v>7947</v>
      </c>
      <c r="Y541">
        <v>1.9</v>
      </c>
      <c r="Z541" t="s">
        <v>7774</v>
      </c>
      <c r="AA541" t="s">
        <v>7783</v>
      </c>
      <c r="AB541" t="s">
        <v>7774</v>
      </c>
      <c r="AF541" t="s">
        <v>5678</v>
      </c>
      <c r="AG541">
        <v>42.758855189999998</v>
      </c>
      <c r="AH541">
        <v>-82.037756279999996</v>
      </c>
      <c r="AI541">
        <v>201.5</v>
      </c>
      <c r="AJ541">
        <v>290</v>
      </c>
      <c r="AL541">
        <v>15</v>
      </c>
      <c r="AM541">
        <v>986</v>
      </c>
      <c r="AN541">
        <v>8.2430000000000003</v>
      </c>
      <c r="AO541">
        <v>-389.23500000000001</v>
      </c>
      <c r="AP541">
        <v>2114</v>
      </c>
      <c r="AQ541">
        <v>2115</v>
      </c>
      <c r="AT541">
        <v>1.24</v>
      </c>
      <c r="AU541">
        <v>1.23</v>
      </c>
      <c r="AW541">
        <v>2.14</v>
      </c>
      <c r="AX541">
        <v>2.14</v>
      </c>
      <c r="BD541">
        <v>0.6</v>
      </c>
      <c r="BE541">
        <v>10</v>
      </c>
      <c r="BF541" t="s">
        <v>2042</v>
      </c>
      <c r="BG541" t="s">
        <v>4859</v>
      </c>
      <c r="BH541">
        <v>555</v>
      </c>
      <c r="BI541" t="s">
        <v>5753</v>
      </c>
      <c r="BJ541" t="s">
        <v>7773</v>
      </c>
      <c r="BK541">
        <v>555</v>
      </c>
      <c r="BL541">
        <v>3030</v>
      </c>
      <c r="BS541">
        <v>13</v>
      </c>
      <c r="BT541">
        <v>0.66</v>
      </c>
      <c r="BU541">
        <v>0.57999999999999996</v>
      </c>
      <c r="BV541">
        <v>0.57999999999999996</v>
      </c>
      <c r="BW541">
        <v>42.758855189999998</v>
      </c>
      <c r="BX541">
        <v>-82.037756279999996</v>
      </c>
      <c r="BY541">
        <v>4734558.7649999997</v>
      </c>
      <c r="BZ541">
        <v>201.471</v>
      </c>
      <c r="CA541">
        <v>276.2</v>
      </c>
      <c r="CB541" t="s">
        <v>7647</v>
      </c>
      <c r="CC541">
        <v>7</v>
      </c>
      <c r="CD541">
        <v>10</v>
      </c>
      <c r="CE541">
        <v>12</v>
      </c>
      <c r="CF541">
        <v>12</v>
      </c>
      <c r="CG541" t="s">
        <v>5677</v>
      </c>
      <c r="CH541">
        <v>414</v>
      </c>
      <c r="CI541" t="s">
        <v>3290</v>
      </c>
      <c r="CJ541" t="s">
        <v>7332</v>
      </c>
      <c r="CK541">
        <v>5.56</v>
      </c>
      <c r="CL541">
        <v>1.8</v>
      </c>
      <c r="CM541" t="s">
        <v>4859</v>
      </c>
      <c r="CO541" t="str">
        <f>VLOOKUP(CM541,AutoSCAN_ORG!B555:CF3070,1,FALSE)</f>
        <v>AS00-0001527</v>
      </c>
      <c r="CP541">
        <f>VLOOKUP($CM541,AutoSCAN_ORG!$B$1:$CF$2516,2,FALSE)</f>
        <v>2865.6439999999998</v>
      </c>
      <c r="CQ541">
        <f>VLOOKUP($CM541,AutoSCAN_ORG!$B$1:$CF$2516,3,FALSE)</f>
        <v>9.7349999999999994</v>
      </c>
      <c r="CR541">
        <f>VLOOKUP($CM541,AutoSCAN_ORG!$B$1:$CF$2516,4,FALSE)</f>
        <v>81.927999999999997</v>
      </c>
      <c r="CS541">
        <f>VLOOKUP($CM541,AutoSCAN_ORG!$B$1:$CF$2516,5,FALSE)</f>
        <v>6.2949999999999999</v>
      </c>
      <c r="CT541" t="str">
        <f>VLOOKUP($CM541,AutoSCAN_ORG!$B$1:$CF$2516,6,FALSE)</f>
        <v>MELO-CORR</v>
      </c>
      <c r="CU541">
        <f>VLOOKUP($CM541,AutoSCAN_ORG!$B$1:$CF$2516,7,FALSE)</f>
        <v>0</v>
      </c>
      <c r="CV541">
        <f>VLOOKUP($CM541,AutoSCAN_ORG!$B$1:$CF$2516,69,FALSE)</f>
        <v>0</v>
      </c>
      <c r="CW541">
        <f>VLOOKUP($CM541,AutoSCAN_ORG!$B$1:$CF$2516,70,FALSE)</f>
        <v>0</v>
      </c>
      <c r="CX541" t="str">
        <f>VLOOKUP($CM541,AutoSCAN_ORG!$B$1:$CF$2516,71,FALSE)</f>
        <v>Y</v>
      </c>
      <c r="CZ541" t="str">
        <f>VLOOKUP($CM541,AutoSCAN_ORG!$B$1:$CF$2516,73,FALSE)</f>
        <v>added</v>
      </c>
      <c r="DA541">
        <f>VLOOKUP($CM541,AutoSCAN_ORG!$B$1:$CF$2516,74,FALSE)</f>
        <v>0</v>
      </c>
      <c r="DB541">
        <f>VLOOKUP($CM541,AutoSCAN_ORG!$B$1:$CF$2516,75,FALSE)</f>
        <v>0</v>
      </c>
      <c r="DC541">
        <f>VLOOKUP($CM541,AutoSCAN_ORG!$B$1:$CF$2516,76,FALSE)</f>
        <v>0</v>
      </c>
      <c r="DD541">
        <f>VLOOKUP($CM541,AutoSCAN_ORG!$B$1:$CF$2516,77,FALSE)</f>
        <v>0</v>
      </c>
      <c r="DF541">
        <f>VLOOKUP($CM541,AutoSCAN_ORG!$B$1:$CF$2516,79,FALSE)</f>
        <v>10.73</v>
      </c>
      <c r="DG541">
        <f>VLOOKUP($CM541,AutoSCAN_ORG!$B$1:$CF$2516,80,FALSE)</f>
        <v>10.73</v>
      </c>
      <c r="DH541">
        <f>VLOOKUP($CM541,AutoSCAN_ORG!$B$1:$CF$2516,81,FALSE)</f>
        <v>1.0999999999999999E-2</v>
      </c>
      <c r="DI541">
        <f>VLOOKUP($CM541,AutoSCAN_ORG!$B$1:$CF$2516,82,FALSE)</f>
        <v>2.8000000000000001E-2</v>
      </c>
      <c r="DJ541">
        <f>VLOOKUP($CM541,AutoSCAN_ORG!$B$1:$CF$2516,83,FALSE)</f>
        <v>0.71099999999999997</v>
      </c>
    </row>
    <row r="542" spans="2:114" x14ac:dyDescent="0.35">
      <c r="B542" t="s">
        <v>4860</v>
      </c>
      <c r="C542">
        <v>556</v>
      </c>
      <c r="D542" t="s">
        <v>7778</v>
      </c>
      <c r="E542">
        <v>892</v>
      </c>
      <c r="F542">
        <v>2865.7469999999998</v>
      </c>
      <c r="G542">
        <v>10</v>
      </c>
      <c r="H542" t="s">
        <v>7782</v>
      </c>
      <c r="I542" t="s">
        <v>7773</v>
      </c>
      <c r="J542" t="s">
        <v>5753</v>
      </c>
      <c r="K542">
        <v>10</v>
      </c>
      <c r="L542">
        <v>0.56000000000000005</v>
      </c>
      <c r="M542">
        <v>6</v>
      </c>
      <c r="N542">
        <v>6</v>
      </c>
      <c r="O542" t="s">
        <v>7329</v>
      </c>
      <c r="Q542">
        <v>45</v>
      </c>
      <c r="R542" t="s">
        <v>7784</v>
      </c>
      <c r="S542" t="s">
        <v>7774</v>
      </c>
      <c r="T542" t="s">
        <v>7253</v>
      </c>
      <c r="U542" t="s">
        <v>7383</v>
      </c>
      <c r="V542" t="s">
        <v>7383</v>
      </c>
      <c r="W542">
        <v>5.56</v>
      </c>
      <c r="X542" t="s">
        <v>7947</v>
      </c>
      <c r="Y542">
        <v>1.8</v>
      </c>
      <c r="Z542" t="s">
        <v>7774</v>
      </c>
      <c r="AA542" t="s">
        <v>7789</v>
      </c>
      <c r="AB542" t="s">
        <v>7774</v>
      </c>
      <c r="AF542" t="s">
        <v>5678</v>
      </c>
      <c r="AG542">
        <v>42.75885427</v>
      </c>
      <c r="AH542">
        <v>-82.037756310000006</v>
      </c>
      <c r="AI542">
        <v>201.5</v>
      </c>
      <c r="AJ542">
        <v>290</v>
      </c>
      <c r="AL542">
        <v>15</v>
      </c>
      <c r="AM542">
        <v>986</v>
      </c>
      <c r="AN542">
        <v>8.3450000000000006</v>
      </c>
      <c r="AO542">
        <v>-409.803</v>
      </c>
      <c r="AP542">
        <v>2118</v>
      </c>
      <c r="AQ542">
        <v>2118</v>
      </c>
      <c r="AT542">
        <v>1.24</v>
      </c>
      <c r="AU542">
        <v>1.24</v>
      </c>
      <c r="AW542">
        <v>2.15</v>
      </c>
      <c r="AX542">
        <v>2.15</v>
      </c>
      <c r="BD542">
        <v>0.56000000000000005</v>
      </c>
      <c r="BE542">
        <v>6</v>
      </c>
      <c r="BF542" t="s">
        <v>2043</v>
      </c>
      <c r="BG542" t="s">
        <v>4860</v>
      </c>
      <c r="BH542">
        <v>556</v>
      </c>
      <c r="BI542" t="s">
        <v>5753</v>
      </c>
      <c r="BJ542" t="s">
        <v>7773</v>
      </c>
      <c r="BK542">
        <v>556</v>
      </c>
      <c r="BL542">
        <v>3030</v>
      </c>
      <c r="BM542">
        <v>893</v>
      </c>
      <c r="BN542">
        <v>45</v>
      </c>
      <c r="BS542">
        <v>13</v>
      </c>
      <c r="BT542">
        <v>0.65</v>
      </c>
      <c r="BU542">
        <v>0.57999999999999996</v>
      </c>
      <c r="BV542">
        <v>0.57999999999999996</v>
      </c>
      <c r="BW542">
        <v>42.75885427</v>
      </c>
      <c r="BX542">
        <v>-82.037756310000006</v>
      </c>
      <c r="BY542">
        <v>4734558.6619999995</v>
      </c>
      <c r="BZ542">
        <v>201.471</v>
      </c>
      <c r="CA542">
        <v>268.89999999999998</v>
      </c>
      <c r="CB542" t="s">
        <v>7655</v>
      </c>
      <c r="CC542">
        <v>7</v>
      </c>
      <c r="CD542">
        <v>10</v>
      </c>
      <c r="CE542">
        <v>12</v>
      </c>
      <c r="CF542">
        <v>12</v>
      </c>
      <c r="CG542" t="s">
        <v>5677</v>
      </c>
      <c r="CH542">
        <v>414</v>
      </c>
      <c r="CI542" t="s">
        <v>3290</v>
      </c>
      <c r="CJ542" t="s">
        <v>7332</v>
      </c>
      <c r="CK542">
        <v>5.56</v>
      </c>
      <c r="CL542">
        <v>1.8</v>
      </c>
      <c r="CM542" t="s">
        <v>4860</v>
      </c>
      <c r="CO542" t="str">
        <f>VLOOKUP(CM542,AutoSCAN_ORG!B556:CF3071,1,FALSE)</f>
        <v>AS00-0001528</v>
      </c>
      <c r="CP542">
        <f>VLOOKUP($CM542,AutoSCAN_ORG!$B$1:$CF$2516,2,FALSE)</f>
        <v>2865.7449999999999</v>
      </c>
      <c r="CQ542">
        <f>VLOOKUP($CM542,AutoSCAN_ORG!$B$1:$CF$2516,3,FALSE)</f>
        <v>8</v>
      </c>
      <c r="CR542">
        <f>VLOOKUP($CM542,AutoSCAN_ORG!$B$1:$CF$2516,4,FALSE)</f>
        <v>86.992000000000004</v>
      </c>
      <c r="CS542">
        <f>VLOOKUP($CM542,AutoSCAN_ORG!$B$1:$CF$2516,5,FALSE)</f>
        <v>6.2949999999999999</v>
      </c>
      <c r="CT542" t="str">
        <f>VLOOKUP($CM542,AutoSCAN_ORG!$B$1:$CF$2516,6,FALSE)</f>
        <v>MELO-CORR</v>
      </c>
      <c r="CU542">
        <f>VLOOKUP($CM542,AutoSCAN_ORG!$B$1:$CF$2516,7,FALSE)</f>
        <v>0</v>
      </c>
      <c r="CV542">
        <f>VLOOKUP($CM542,AutoSCAN_ORG!$B$1:$CF$2516,69,FALSE)</f>
        <v>0</v>
      </c>
      <c r="CW542">
        <f>VLOOKUP($CM542,AutoSCAN_ORG!$B$1:$CF$2516,70,FALSE)</f>
        <v>0</v>
      </c>
      <c r="CX542" t="str">
        <f>VLOOKUP($CM542,AutoSCAN_ORG!$B$1:$CF$2516,71,FALSE)</f>
        <v>Y</v>
      </c>
      <c r="CZ542" t="str">
        <f>VLOOKUP($CM542,AutoSCAN_ORG!$B$1:$CF$2516,73,FALSE)</f>
        <v>added</v>
      </c>
      <c r="DA542">
        <f>VLOOKUP($CM542,AutoSCAN_ORG!$B$1:$CF$2516,74,FALSE)</f>
        <v>0</v>
      </c>
      <c r="DB542">
        <f>VLOOKUP($CM542,AutoSCAN_ORG!$B$1:$CF$2516,75,FALSE)</f>
        <v>0</v>
      </c>
      <c r="DC542">
        <f>VLOOKUP($CM542,AutoSCAN_ORG!$B$1:$CF$2516,76,FALSE)</f>
        <v>0</v>
      </c>
      <c r="DD542">
        <f>VLOOKUP($CM542,AutoSCAN_ORG!$B$1:$CF$2516,77,FALSE)</f>
        <v>0</v>
      </c>
      <c r="DF542">
        <f>VLOOKUP($CM542,AutoSCAN_ORG!$B$1:$CF$2516,79,FALSE)</f>
        <v>10.06</v>
      </c>
      <c r="DG542">
        <f>VLOOKUP($CM542,AutoSCAN_ORG!$B$1:$CF$2516,80,FALSE)</f>
        <v>10.06</v>
      </c>
      <c r="DH542">
        <f>VLOOKUP($CM542,AutoSCAN_ORG!$B$1:$CF$2516,81,FALSE)</f>
        <v>1.0999999999999999E-2</v>
      </c>
      <c r="DI542">
        <f>VLOOKUP($CM542,AutoSCAN_ORG!$B$1:$CF$2516,82,FALSE)</f>
        <v>2.9000000000000001E-2</v>
      </c>
      <c r="DJ542">
        <f>VLOOKUP($CM542,AutoSCAN_ORG!$B$1:$CF$2516,83,FALSE)</f>
        <v>0.72099999999999997</v>
      </c>
    </row>
    <row r="543" spans="2:114" x14ac:dyDescent="0.35">
      <c r="B543" t="s">
        <v>4861</v>
      </c>
      <c r="C543">
        <v>558</v>
      </c>
      <c r="D543" t="s">
        <v>7778</v>
      </c>
      <c r="E543">
        <v>894</v>
      </c>
      <c r="F543">
        <v>2865.7820000000002</v>
      </c>
      <c r="G543">
        <v>10</v>
      </c>
      <c r="H543" t="s">
        <v>7782</v>
      </c>
      <c r="I543" t="s">
        <v>7773</v>
      </c>
      <c r="J543" t="s">
        <v>5753</v>
      </c>
      <c r="K543">
        <v>13</v>
      </c>
      <c r="L543">
        <v>0.72</v>
      </c>
      <c r="M543">
        <v>8</v>
      </c>
      <c r="N543">
        <v>9</v>
      </c>
      <c r="O543" t="s">
        <v>7329</v>
      </c>
      <c r="Q543">
        <v>45</v>
      </c>
      <c r="R543" t="s">
        <v>7784</v>
      </c>
      <c r="S543" t="s">
        <v>7774</v>
      </c>
      <c r="T543" t="s">
        <v>7253</v>
      </c>
      <c r="U543" t="s">
        <v>7383</v>
      </c>
      <c r="V543" t="s">
        <v>7383</v>
      </c>
      <c r="W543">
        <v>5.56</v>
      </c>
      <c r="X543" t="s">
        <v>7947</v>
      </c>
      <c r="Y543">
        <v>1.8</v>
      </c>
      <c r="Z543" t="s">
        <v>7774</v>
      </c>
      <c r="AA543" t="s">
        <v>7789</v>
      </c>
      <c r="AB543" t="s">
        <v>7774</v>
      </c>
      <c r="AF543" t="s">
        <v>5678</v>
      </c>
      <c r="AG543">
        <v>42.758853969999997</v>
      </c>
      <c r="AH543">
        <v>-82.03775632</v>
      </c>
      <c r="AI543">
        <v>201.5</v>
      </c>
      <c r="AJ543">
        <v>290</v>
      </c>
      <c r="AL543">
        <v>15</v>
      </c>
      <c r="AM543">
        <v>986</v>
      </c>
      <c r="AN543">
        <v>8.3780000000000001</v>
      </c>
      <c r="AO543">
        <v>-409.39400000000001</v>
      </c>
      <c r="AP543">
        <v>2116</v>
      </c>
      <c r="AQ543">
        <v>2117</v>
      </c>
      <c r="AT543">
        <v>1.24</v>
      </c>
      <c r="AU543">
        <v>1.24</v>
      </c>
      <c r="AW543">
        <v>2.15</v>
      </c>
      <c r="AX543">
        <v>2.15</v>
      </c>
      <c r="BD543">
        <v>0.72</v>
      </c>
      <c r="BE543">
        <v>8</v>
      </c>
      <c r="BF543" t="s">
        <v>2044</v>
      </c>
      <c r="BG543" t="s">
        <v>4861</v>
      </c>
      <c r="BH543">
        <v>558</v>
      </c>
      <c r="BI543" t="s">
        <v>5753</v>
      </c>
      <c r="BJ543" t="s">
        <v>7773</v>
      </c>
      <c r="BK543">
        <v>558</v>
      </c>
      <c r="BL543">
        <v>3030</v>
      </c>
      <c r="BM543">
        <v>893</v>
      </c>
      <c r="BN543">
        <v>45</v>
      </c>
      <c r="BS543">
        <v>13</v>
      </c>
      <c r="BT543">
        <v>0.66</v>
      </c>
      <c r="BU543">
        <v>0.57999999999999996</v>
      </c>
      <c r="BV543">
        <v>0.57999999999999996</v>
      </c>
      <c r="BW543">
        <v>42.758853969999997</v>
      </c>
      <c r="BX543">
        <v>-82.03775632</v>
      </c>
      <c r="BY543">
        <v>4734558.6289999997</v>
      </c>
      <c r="BZ543">
        <v>201.471</v>
      </c>
      <c r="CA543">
        <v>267.89999999999998</v>
      </c>
      <c r="CB543" t="s">
        <v>7613</v>
      </c>
      <c r="CC543">
        <v>7</v>
      </c>
      <c r="CD543">
        <v>10</v>
      </c>
      <c r="CE543">
        <v>12</v>
      </c>
      <c r="CF543">
        <v>12</v>
      </c>
      <c r="CG543" t="s">
        <v>5677</v>
      </c>
      <c r="CH543">
        <v>414</v>
      </c>
      <c r="CI543" t="s">
        <v>3290</v>
      </c>
      <c r="CJ543" t="s">
        <v>7332</v>
      </c>
      <c r="CK543">
        <v>5.56</v>
      </c>
      <c r="CL543">
        <v>1.8</v>
      </c>
      <c r="CM543" t="s">
        <v>4861</v>
      </c>
      <c r="CO543" t="str">
        <f>VLOOKUP(CM543,AutoSCAN_ORG!B558:CF3073,1,FALSE)</f>
        <v>AS00-0001529</v>
      </c>
      <c r="CP543">
        <f>VLOOKUP($CM543,AutoSCAN_ORG!$B$1:$CF$2516,2,FALSE)</f>
        <v>2865.7779999999998</v>
      </c>
      <c r="CQ543">
        <f>VLOOKUP($CM543,AutoSCAN_ORG!$B$1:$CF$2516,3,FALSE)</f>
        <v>8.2840000000000007</v>
      </c>
      <c r="CR543">
        <f>VLOOKUP($CM543,AutoSCAN_ORG!$B$1:$CF$2516,4,FALSE)</f>
        <v>87.626000000000005</v>
      </c>
      <c r="CS543">
        <f>VLOOKUP($CM543,AutoSCAN_ORG!$B$1:$CF$2516,5,FALSE)</f>
        <v>6.2949999999999999</v>
      </c>
      <c r="CT543" t="str">
        <f>VLOOKUP($CM543,AutoSCAN_ORG!$B$1:$CF$2516,6,FALSE)</f>
        <v>MELO-CORR</v>
      </c>
      <c r="CU543">
        <f>VLOOKUP($CM543,AutoSCAN_ORG!$B$1:$CF$2516,7,FALSE)</f>
        <v>0</v>
      </c>
      <c r="CV543">
        <f>VLOOKUP($CM543,AutoSCAN_ORG!$B$1:$CF$2516,69,FALSE)</f>
        <v>0</v>
      </c>
      <c r="CW543">
        <f>VLOOKUP($CM543,AutoSCAN_ORG!$B$1:$CF$2516,70,FALSE)</f>
        <v>0</v>
      </c>
      <c r="CX543" t="str">
        <f>VLOOKUP($CM543,AutoSCAN_ORG!$B$1:$CF$2516,71,FALSE)</f>
        <v>Y</v>
      </c>
      <c r="CZ543" t="str">
        <f>VLOOKUP($CM543,AutoSCAN_ORG!$B$1:$CF$2516,73,FALSE)</f>
        <v>added</v>
      </c>
      <c r="DA543">
        <f>VLOOKUP($CM543,AutoSCAN_ORG!$B$1:$CF$2516,74,FALSE)</f>
        <v>0</v>
      </c>
      <c r="DB543">
        <f>VLOOKUP($CM543,AutoSCAN_ORG!$B$1:$CF$2516,75,FALSE)</f>
        <v>0</v>
      </c>
      <c r="DC543">
        <f>VLOOKUP($CM543,AutoSCAN_ORG!$B$1:$CF$2516,76,FALSE)</f>
        <v>0</v>
      </c>
      <c r="DD543">
        <f>VLOOKUP($CM543,AutoSCAN_ORG!$B$1:$CF$2516,77,FALSE)</f>
        <v>0</v>
      </c>
      <c r="DF543">
        <f>VLOOKUP($CM543,AutoSCAN_ORG!$B$1:$CF$2516,79,FALSE)</f>
        <v>13.01</v>
      </c>
      <c r="DG543">
        <f>VLOOKUP($CM543,AutoSCAN_ORG!$B$1:$CF$2516,80,FALSE)</f>
        <v>13.01</v>
      </c>
      <c r="DH543">
        <f>VLOOKUP($CM543,AutoSCAN_ORG!$B$1:$CF$2516,81,FALSE)</f>
        <v>1.2999999999999999E-2</v>
      </c>
      <c r="DI543">
        <f>VLOOKUP($CM543,AutoSCAN_ORG!$B$1:$CF$2516,82,FALSE)</f>
        <v>3.3000000000000002E-2</v>
      </c>
      <c r="DJ543">
        <f>VLOOKUP($CM543,AutoSCAN_ORG!$B$1:$CF$2516,83,FALSE)</f>
        <v>0.70799999999999996</v>
      </c>
    </row>
    <row r="544" spans="2:114" x14ac:dyDescent="0.35">
      <c r="B544" t="s">
        <v>4862</v>
      </c>
      <c r="C544">
        <v>559</v>
      </c>
      <c r="D544" t="s">
        <v>7778</v>
      </c>
      <c r="E544">
        <v>895</v>
      </c>
      <c r="F544">
        <v>2865.8139999999999</v>
      </c>
      <c r="G544">
        <v>10</v>
      </c>
      <c r="H544" t="s">
        <v>7782</v>
      </c>
      <c r="I544" t="s">
        <v>7773</v>
      </c>
      <c r="J544" t="s">
        <v>5753</v>
      </c>
      <c r="K544">
        <v>12</v>
      </c>
      <c r="L544">
        <v>0.66</v>
      </c>
      <c r="M544">
        <v>7</v>
      </c>
      <c r="N544">
        <v>6</v>
      </c>
      <c r="O544" t="s">
        <v>7474</v>
      </c>
      <c r="Q544">
        <v>45</v>
      </c>
      <c r="R544" t="s">
        <v>7784</v>
      </c>
      <c r="S544" t="s">
        <v>7774</v>
      </c>
      <c r="T544" t="s">
        <v>7253</v>
      </c>
      <c r="U544" t="s">
        <v>7383</v>
      </c>
      <c r="V544" t="s">
        <v>7383</v>
      </c>
      <c r="W544">
        <v>5.56</v>
      </c>
      <c r="X544" t="s">
        <v>7947</v>
      </c>
      <c r="Y544">
        <v>1.8</v>
      </c>
      <c r="Z544" t="s">
        <v>7774</v>
      </c>
      <c r="AA544" t="s">
        <v>7789</v>
      </c>
      <c r="AB544" t="s">
        <v>7774</v>
      </c>
      <c r="AF544" t="s">
        <v>5678</v>
      </c>
      <c r="AG544">
        <v>42.758853670000001</v>
      </c>
      <c r="AH544">
        <v>-82.037756340000001</v>
      </c>
      <c r="AI544">
        <v>201.5</v>
      </c>
      <c r="AJ544">
        <v>290</v>
      </c>
      <c r="AL544">
        <v>15</v>
      </c>
      <c r="AM544">
        <v>986</v>
      </c>
      <c r="AN544">
        <v>8.4109999999999996</v>
      </c>
      <c r="AO544">
        <v>-403.911</v>
      </c>
      <c r="AP544">
        <v>2117</v>
      </c>
      <c r="AQ544">
        <v>2117</v>
      </c>
      <c r="AT544">
        <v>1.24</v>
      </c>
      <c r="AU544">
        <v>1.24</v>
      </c>
      <c r="AW544">
        <v>2.15</v>
      </c>
      <c r="AX544">
        <v>2.15</v>
      </c>
      <c r="BD544">
        <v>0.66</v>
      </c>
      <c r="BE544">
        <v>7</v>
      </c>
      <c r="BF544" t="s">
        <v>2045</v>
      </c>
      <c r="BG544" t="s">
        <v>4862</v>
      </c>
      <c r="BH544">
        <v>559</v>
      </c>
      <c r="BI544" t="s">
        <v>5753</v>
      </c>
      <c r="BJ544" t="s">
        <v>7773</v>
      </c>
      <c r="BK544">
        <v>559</v>
      </c>
      <c r="BL544">
        <v>3030</v>
      </c>
      <c r="BM544">
        <v>893</v>
      </c>
      <c r="BN544">
        <v>45</v>
      </c>
      <c r="BS544">
        <v>13</v>
      </c>
      <c r="BT544">
        <v>0.66</v>
      </c>
      <c r="BU544">
        <v>0.57999999999999996</v>
      </c>
      <c r="BV544">
        <v>0.57999999999999996</v>
      </c>
      <c r="BW544">
        <v>42.758853670000001</v>
      </c>
      <c r="BX544">
        <v>-82.037756340000001</v>
      </c>
      <c r="BY544">
        <v>4734558.5959999999</v>
      </c>
      <c r="BZ544">
        <v>201.471</v>
      </c>
      <c r="CA544">
        <v>271.5</v>
      </c>
      <c r="CB544" t="s">
        <v>7644</v>
      </c>
      <c r="CC544">
        <v>7</v>
      </c>
      <c r="CD544">
        <v>10</v>
      </c>
      <c r="CE544">
        <v>12</v>
      </c>
      <c r="CF544">
        <v>12</v>
      </c>
      <c r="CG544" t="s">
        <v>5677</v>
      </c>
      <c r="CH544">
        <v>414</v>
      </c>
      <c r="CI544" t="s">
        <v>3290</v>
      </c>
      <c r="CJ544" t="s">
        <v>7332</v>
      </c>
      <c r="CK544">
        <v>5.56</v>
      </c>
      <c r="CL544">
        <v>1.8</v>
      </c>
      <c r="CM544" t="s">
        <v>4862</v>
      </c>
      <c r="CO544" t="str">
        <f>VLOOKUP(CM544,AutoSCAN_ORG!B559:CF3074,1,FALSE)</f>
        <v>AS00-0001530</v>
      </c>
      <c r="CP544">
        <f>VLOOKUP($CM544,AutoSCAN_ORG!$B$1:$CF$2516,2,FALSE)</f>
        <v>2865.81</v>
      </c>
      <c r="CQ544">
        <f>VLOOKUP($CM544,AutoSCAN_ORG!$B$1:$CF$2516,3,FALSE)</f>
        <v>8</v>
      </c>
      <c r="CR544">
        <f>VLOOKUP($CM544,AutoSCAN_ORG!$B$1:$CF$2516,4,FALSE)</f>
        <v>84.512</v>
      </c>
      <c r="CS544">
        <f>VLOOKUP($CM544,AutoSCAN_ORG!$B$1:$CF$2516,5,FALSE)</f>
        <v>6.2949999999999999</v>
      </c>
      <c r="CT544" t="str">
        <f>VLOOKUP($CM544,AutoSCAN_ORG!$B$1:$CF$2516,6,FALSE)</f>
        <v>MELO-CORR</v>
      </c>
      <c r="CU544">
        <f>VLOOKUP($CM544,AutoSCAN_ORG!$B$1:$CF$2516,7,FALSE)</f>
        <v>0</v>
      </c>
      <c r="CV544">
        <f>VLOOKUP($CM544,AutoSCAN_ORG!$B$1:$CF$2516,69,FALSE)</f>
        <v>0</v>
      </c>
      <c r="CW544">
        <f>VLOOKUP($CM544,AutoSCAN_ORG!$B$1:$CF$2516,70,FALSE)</f>
        <v>0</v>
      </c>
      <c r="CX544" t="str">
        <f>VLOOKUP($CM544,AutoSCAN_ORG!$B$1:$CF$2516,71,FALSE)</f>
        <v>Y</v>
      </c>
      <c r="CZ544" t="str">
        <f>VLOOKUP($CM544,AutoSCAN_ORG!$B$1:$CF$2516,73,FALSE)</f>
        <v>added</v>
      </c>
      <c r="DA544">
        <f>VLOOKUP($CM544,AutoSCAN_ORG!$B$1:$CF$2516,74,FALSE)</f>
        <v>0</v>
      </c>
      <c r="DB544">
        <f>VLOOKUP($CM544,AutoSCAN_ORG!$B$1:$CF$2516,75,FALSE)</f>
        <v>0</v>
      </c>
      <c r="DC544">
        <f>VLOOKUP($CM544,AutoSCAN_ORG!$B$1:$CF$2516,76,FALSE)</f>
        <v>0</v>
      </c>
      <c r="DD544">
        <f>VLOOKUP($CM544,AutoSCAN_ORG!$B$1:$CF$2516,77,FALSE)</f>
        <v>0</v>
      </c>
      <c r="DF544">
        <f>VLOOKUP($CM544,AutoSCAN_ORG!$B$1:$CF$2516,79,FALSE)</f>
        <v>11.84</v>
      </c>
      <c r="DG544">
        <f>VLOOKUP($CM544,AutoSCAN_ORG!$B$1:$CF$2516,80,FALSE)</f>
        <v>11.84</v>
      </c>
      <c r="DH544">
        <f>VLOOKUP($CM544,AutoSCAN_ORG!$B$1:$CF$2516,81,FALSE)</f>
        <v>0.01</v>
      </c>
      <c r="DI544">
        <f>VLOOKUP($CM544,AutoSCAN_ORG!$B$1:$CF$2516,82,FALSE)</f>
        <v>4.1000000000000002E-2</v>
      </c>
      <c r="DJ544">
        <f>VLOOKUP($CM544,AutoSCAN_ORG!$B$1:$CF$2516,83,FALSE)</f>
        <v>0.69599999999999995</v>
      </c>
    </row>
    <row r="545" spans="2:114" x14ac:dyDescent="0.35">
      <c r="B545" t="s">
        <v>4846</v>
      </c>
      <c r="C545">
        <v>543</v>
      </c>
      <c r="D545" t="s">
        <v>7778</v>
      </c>
      <c r="E545">
        <v>879</v>
      </c>
      <c r="F545">
        <v>2864.3589999999999</v>
      </c>
      <c r="G545">
        <v>10</v>
      </c>
      <c r="H545" t="s">
        <v>7782</v>
      </c>
      <c r="I545" t="s">
        <v>7773</v>
      </c>
      <c r="J545" t="s">
        <v>7852</v>
      </c>
      <c r="K545">
        <v>13</v>
      </c>
      <c r="L545">
        <v>0.71</v>
      </c>
      <c r="M545">
        <v>46</v>
      </c>
      <c r="N545">
        <v>9</v>
      </c>
      <c r="O545" t="s">
        <v>7652</v>
      </c>
      <c r="Q545">
        <v>42</v>
      </c>
      <c r="R545" t="s">
        <v>7784</v>
      </c>
      <c r="S545" t="s">
        <v>7774</v>
      </c>
      <c r="T545" t="s">
        <v>7253</v>
      </c>
      <c r="U545" t="s">
        <v>7383</v>
      </c>
      <c r="V545" t="s">
        <v>7383</v>
      </c>
      <c r="W545">
        <v>5.56</v>
      </c>
      <c r="X545" t="s">
        <v>7947</v>
      </c>
      <c r="Y545">
        <v>1.8</v>
      </c>
      <c r="Z545" t="s">
        <v>7774</v>
      </c>
      <c r="AA545" t="s">
        <v>7783</v>
      </c>
      <c r="AB545" t="s">
        <v>7774</v>
      </c>
      <c r="AF545" t="s">
        <v>5939</v>
      </c>
      <c r="AG545">
        <v>42.758867049999999</v>
      </c>
      <c r="AH545">
        <v>-82.037755820000001</v>
      </c>
      <c r="AI545">
        <v>201.5</v>
      </c>
      <c r="AJ545">
        <v>290</v>
      </c>
      <c r="AL545">
        <v>15</v>
      </c>
      <c r="AM545">
        <v>986</v>
      </c>
      <c r="AN545">
        <v>6.9359999999999999</v>
      </c>
      <c r="AO545">
        <v>-389.255</v>
      </c>
      <c r="AP545">
        <v>2073</v>
      </c>
      <c r="AQ545">
        <v>2053</v>
      </c>
      <c r="AT545">
        <v>1.2</v>
      </c>
      <c r="AU545">
        <v>1.21</v>
      </c>
      <c r="AW545">
        <v>2.08</v>
      </c>
      <c r="AX545">
        <v>2.1</v>
      </c>
      <c r="BD545">
        <v>0.43</v>
      </c>
      <c r="BE545">
        <v>46</v>
      </c>
      <c r="BF545" t="s">
        <v>8722</v>
      </c>
      <c r="BG545" t="s">
        <v>4846</v>
      </c>
      <c r="BH545">
        <v>543</v>
      </c>
      <c r="BI545" t="s">
        <v>7852</v>
      </c>
      <c r="BJ545" t="s">
        <v>7773</v>
      </c>
      <c r="BK545">
        <v>543</v>
      </c>
      <c r="BL545">
        <v>3030</v>
      </c>
      <c r="BM545">
        <v>879</v>
      </c>
      <c r="BN545">
        <v>42</v>
      </c>
      <c r="BO545" t="s">
        <v>8660</v>
      </c>
      <c r="BS545">
        <v>13</v>
      </c>
      <c r="BT545">
        <v>0.67</v>
      </c>
      <c r="BU545">
        <v>0.6</v>
      </c>
      <c r="BV545">
        <v>0.59</v>
      </c>
      <c r="BW545">
        <v>42.758867049999999</v>
      </c>
      <c r="BX545">
        <v>-82.037755820000001</v>
      </c>
      <c r="BY545">
        <v>4734560.08</v>
      </c>
      <c r="BZ545">
        <v>201.471</v>
      </c>
      <c r="CA545">
        <v>276.3</v>
      </c>
      <c r="CB545" t="s">
        <v>7648</v>
      </c>
      <c r="CC545">
        <v>7</v>
      </c>
      <c r="CD545">
        <v>10</v>
      </c>
      <c r="CE545">
        <v>11</v>
      </c>
      <c r="CF545">
        <v>11</v>
      </c>
      <c r="CG545" t="s">
        <v>5677</v>
      </c>
      <c r="CH545">
        <v>414</v>
      </c>
      <c r="CI545" t="s">
        <v>5823</v>
      </c>
      <c r="CJ545" t="s">
        <v>8661</v>
      </c>
      <c r="CK545">
        <v>5.56</v>
      </c>
      <c r="CM545" t="s">
        <v>4846</v>
      </c>
      <c r="CO545" t="str">
        <f>VLOOKUP(CM545,AutoSCAN_ORG!B543:CF3058,1,FALSE)</f>
        <v>AS00-0001516</v>
      </c>
      <c r="CP545">
        <f>VLOOKUP($CM545,AutoSCAN_ORG!$B$1:$CF$2516,2,FALSE)</f>
        <v>2864.337</v>
      </c>
      <c r="CQ545">
        <f>VLOOKUP($CM545,AutoSCAN_ORG!$B$1:$CF$2516,3,FALSE)</f>
        <v>10.645</v>
      </c>
      <c r="CR545">
        <f>VLOOKUP($CM545,AutoSCAN_ORG!$B$1:$CF$2516,4,FALSE)</f>
        <v>80.587000000000003</v>
      </c>
      <c r="CS545">
        <f>VLOOKUP($CM545,AutoSCAN_ORG!$B$1:$CF$2516,5,FALSE)</f>
        <v>6.2949999999999999</v>
      </c>
      <c r="CT545" t="str">
        <f>VLOOKUP($CM545,AutoSCAN_ORG!$B$1:$CF$2516,6,FALSE)</f>
        <v>MELO-CORR</v>
      </c>
      <c r="CU545">
        <f>VLOOKUP($CM545,AutoSCAN_ORG!$B$1:$CF$2516,7,FALSE)</f>
        <v>0</v>
      </c>
      <c r="CV545">
        <f>VLOOKUP($CM545,AutoSCAN_ORG!$B$1:$CF$2516,69,FALSE)</f>
        <v>0</v>
      </c>
      <c r="CW545">
        <f>VLOOKUP($CM545,AutoSCAN_ORG!$B$1:$CF$2516,70,FALSE)</f>
        <v>0</v>
      </c>
      <c r="CX545" t="str">
        <f>VLOOKUP($CM545,AutoSCAN_ORG!$B$1:$CF$2516,71,FALSE)</f>
        <v>Y</v>
      </c>
      <c r="CY545">
        <f>VLOOKUP($CM545,AutoSCAN_ORG!$B$1:$CF$2516,72,FALSE)</f>
        <v>0</v>
      </c>
      <c r="CZ545" t="str">
        <f>VLOOKUP($CM545,AutoSCAN_ORG!$B$1:$CF$2516,73,FALSE)</f>
        <v>added</v>
      </c>
      <c r="DA545">
        <f>VLOOKUP($CM545,AutoSCAN_ORG!$B$1:$CF$2516,74,FALSE)</f>
        <v>0</v>
      </c>
      <c r="DB545">
        <f>VLOOKUP($CM545,AutoSCAN_ORG!$B$1:$CF$2516,75,FALSE)</f>
        <v>0</v>
      </c>
      <c r="DC545">
        <f>VLOOKUP($CM545,AutoSCAN_ORG!$B$1:$CF$2516,76,FALSE)</f>
        <v>0</v>
      </c>
      <c r="DD545">
        <f>VLOOKUP($CM545,AutoSCAN_ORG!$B$1:$CF$2516,77,FALSE)</f>
        <v>0</v>
      </c>
      <c r="DE545">
        <f>VLOOKUP($CM545,AutoSCAN_ORG!$B$1:$CF$2516,78,FALSE)</f>
        <v>0</v>
      </c>
      <c r="DF545">
        <f>VLOOKUP($CM545,AutoSCAN_ORG!$B$1:$CF$2516,79,FALSE)</f>
        <v>12.74</v>
      </c>
      <c r="DG545">
        <f>VLOOKUP($CM545,AutoSCAN_ORG!$B$1:$CF$2516,80,FALSE)</f>
        <v>12.74</v>
      </c>
      <c r="DH545">
        <f>VLOOKUP($CM545,AutoSCAN_ORG!$B$1:$CF$2516,81,FALSE)</f>
        <v>1.4999999999999999E-2</v>
      </c>
      <c r="DI545">
        <f>VLOOKUP($CM545,AutoSCAN_ORG!$B$1:$CF$2516,82,FALSE)</f>
        <v>3.2000000000000001E-2</v>
      </c>
      <c r="DJ545">
        <f>VLOOKUP($CM545,AutoSCAN_ORG!$B$1:$CF$2516,83,FALSE)</f>
        <v>0.749</v>
      </c>
    </row>
    <row r="546" spans="2:114" x14ac:dyDescent="0.35">
      <c r="B546" t="s">
        <v>4863</v>
      </c>
      <c r="C546">
        <v>560</v>
      </c>
      <c r="D546" t="s">
        <v>7778</v>
      </c>
      <c r="E546">
        <v>896</v>
      </c>
      <c r="F546">
        <v>2865.922</v>
      </c>
      <c r="G546">
        <v>10</v>
      </c>
      <c r="H546" t="s">
        <v>7782</v>
      </c>
      <c r="I546" t="s">
        <v>7773</v>
      </c>
      <c r="J546" t="s">
        <v>5753</v>
      </c>
      <c r="K546">
        <v>11</v>
      </c>
      <c r="L546">
        <v>0.61</v>
      </c>
      <c r="M546">
        <v>7</v>
      </c>
      <c r="N546">
        <v>8</v>
      </c>
      <c r="O546" t="s">
        <v>7642</v>
      </c>
      <c r="R546" t="s">
        <v>7784</v>
      </c>
      <c r="S546" t="s">
        <v>7774</v>
      </c>
      <c r="T546" t="s">
        <v>7253</v>
      </c>
      <c r="U546" t="s">
        <v>7383</v>
      </c>
      <c r="V546" t="s">
        <v>7383</v>
      </c>
      <c r="W546">
        <v>5.56</v>
      </c>
      <c r="X546" t="s">
        <v>7947</v>
      </c>
      <c r="Y546">
        <v>1.8</v>
      </c>
      <c r="Z546" t="s">
        <v>7774</v>
      </c>
      <c r="AA546" t="s">
        <v>7789</v>
      </c>
      <c r="AB546" t="s">
        <v>7774</v>
      </c>
      <c r="AF546" t="s">
        <v>5678</v>
      </c>
      <c r="AG546">
        <v>42.758852689999998</v>
      </c>
      <c r="AH546">
        <v>-82.037756369999997</v>
      </c>
      <c r="AI546">
        <v>201.5</v>
      </c>
      <c r="AJ546">
        <v>290</v>
      </c>
      <c r="AL546">
        <v>15</v>
      </c>
      <c r="AM546">
        <v>986</v>
      </c>
      <c r="AN546">
        <v>8.5190000000000001</v>
      </c>
      <c r="AO546">
        <v>-397.846</v>
      </c>
      <c r="AP546">
        <v>2117</v>
      </c>
      <c r="AQ546">
        <v>2118</v>
      </c>
      <c r="AT546">
        <v>1.24</v>
      </c>
      <c r="AU546">
        <v>1.24</v>
      </c>
      <c r="AW546">
        <v>2.15</v>
      </c>
      <c r="AX546">
        <v>2.15</v>
      </c>
      <c r="BD546">
        <v>0.61</v>
      </c>
      <c r="BE546">
        <v>7</v>
      </c>
      <c r="BF546" t="s">
        <v>2046</v>
      </c>
      <c r="BG546" t="s">
        <v>4863</v>
      </c>
      <c r="BH546">
        <v>560</v>
      </c>
      <c r="BI546" t="s">
        <v>5753</v>
      </c>
      <c r="BJ546" t="s">
        <v>7773</v>
      </c>
      <c r="BK546">
        <v>560</v>
      </c>
      <c r="BL546">
        <v>3030</v>
      </c>
      <c r="BS546">
        <v>13</v>
      </c>
      <c r="BT546">
        <v>0.66</v>
      </c>
      <c r="BU546">
        <v>0.57999999999999996</v>
      </c>
      <c r="BV546">
        <v>0.57999999999999996</v>
      </c>
      <c r="BW546">
        <v>42.758852689999998</v>
      </c>
      <c r="BX546">
        <v>-82.037756369999997</v>
      </c>
      <c r="BY546">
        <v>4734558.4869999997</v>
      </c>
      <c r="BZ546">
        <v>201.471</v>
      </c>
      <c r="CA546">
        <v>273.10000000000002</v>
      </c>
      <c r="CB546" t="s">
        <v>7413</v>
      </c>
      <c r="CC546">
        <v>7</v>
      </c>
      <c r="CD546">
        <v>10</v>
      </c>
      <c r="CE546">
        <v>12</v>
      </c>
      <c r="CF546">
        <v>12</v>
      </c>
      <c r="CG546" t="s">
        <v>5677</v>
      </c>
      <c r="CH546">
        <v>414</v>
      </c>
      <c r="CI546" t="s">
        <v>3290</v>
      </c>
      <c r="CJ546" t="s">
        <v>7332</v>
      </c>
      <c r="CK546">
        <v>5.56</v>
      </c>
      <c r="CL546">
        <v>1.8</v>
      </c>
      <c r="CM546" t="s">
        <v>4863</v>
      </c>
      <c r="CO546" t="str">
        <f>VLOOKUP(CM546,AutoSCAN_ORG!B560:CF3075,1,FALSE)</f>
        <v>AS00-0001531</v>
      </c>
      <c r="CP546">
        <f>VLOOKUP($CM546,AutoSCAN_ORG!$B$1:$CF$2516,2,FALSE)</f>
        <v>2865.92</v>
      </c>
      <c r="CQ546">
        <f>VLOOKUP($CM546,AutoSCAN_ORG!$B$1:$CF$2516,3,FALSE)</f>
        <v>8.3469999999999995</v>
      </c>
      <c r="CR546">
        <f>VLOOKUP($CM546,AutoSCAN_ORG!$B$1:$CF$2516,4,FALSE)</f>
        <v>84.465999999999994</v>
      </c>
      <c r="CS546">
        <f>VLOOKUP($CM546,AutoSCAN_ORG!$B$1:$CF$2516,5,FALSE)</f>
        <v>6.2949999999999999</v>
      </c>
      <c r="CT546" t="str">
        <f>VLOOKUP($CM546,AutoSCAN_ORG!$B$1:$CF$2516,6,FALSE)</f>
        <v>MELO-CORR</v>
      </c>
      <c r="CU546">
        <f>VLOOKUP($CM546,AutoSCAN_ORG!$B$1:$CF$2516,7,FALSE)</f>
        <v>0</v>
      </c>
      <c r="CV546">
        <f>VLOOKUP($CM546,AutoSCAN_ORG!$B$1:$CF$2516,69,FALSE)</f>
        <v>0</v>
      </c>
      <c r="CW546">
        <f>VLOOKUP($CM546,AutoSCAN_ORG!$B$1:$CF$2516,70,FALSE)</f>
        <v>0</v>
      </c>
      <c r="CX546" t="str">
        <f>VLOOKUP($CM546,AutoSCAN_ORG!$B$1:$CF$2516,71,FALSE)</f>
        <v>Y</v>
      </c>
      <c r="CZ546" t="str">
        <f>VLOOKUP($CM546,AutoSCAN_ORG!$B$1:$CF$2516,73,FALSE)</f>
        <v>added</v>
      </c>
      <c r="DA546">
        <f>VLOOKUP($CM546,AutoSCAN_ORG!$B$1:$CF$2516,74,FALSE)</f>
        <v>0</v>
      </c>
      <c r="DB546">
        <f>VLOOKUP($CM546,AutoSCAN_ORG!$B$1:$CF$2516,75,FALSE)</f>
        <v>0</v>
      </c>
      <c r="DC546">
        <f>VLOOKUP($CM546,AutoSCAN_ORG!$B$1:$CF$2516,76,FALSE)</f>
        <v>0</v>
      </c>
      <c r="DD546">
        <f>VLOOKUP($CM546,AutoSCAN_ORG!$B$1:$CF$2516,77,FALSE)</f>
        <v>0</v>
      </c>
      <c r="DF546">
        <f>VLOOKUP($CM546,AutoSCAN_ORG!$B$1:$CF$2516,79,FALSE)</f>
        <v>10.89</v>
      </c>
      <c r="DG546">
        <f>VLOOKUP($CM546,AutoSCAN_ORG!$B$1:$CF$2516,80,FALSE)</f>
        <v>10.89</v>
      </c>
      <c r="DH546">
        <f>VLOOKUP($CM546,AutoSCAN_ORG!$B$1:$CF$2516,81,FALSE)</f>
        <v>8.0000000000000002E-3</v>
      </c>
      <c r="DI546">
        <f>VLOOKUP($CM546,AutoSCAN_ORG!$B$1:$CF$2516,82,FALSE)</f>
        <v>1.7000000000000001E-2</v>
      </c>
      <c r="DJ546">
        <f>VLOOKUP($CM546,AutoSCAN_ORG!$B$1:$CF$2516,83,FALSE)</f>
        <v>0.64700000000000002</v>
      </c>
    </row>
    <row r="547" spans="2:114" x14ac:dyDescent="0.35">
      <c r="B547" t="s">
        <v>4865</v>
      </c>
      <c r="C547">
        <v>561</v>
      </c>
      <c r="D547" t="s">
        <v>7778</v>
      </c>
      <c r="E547">
        <v>897</v>
      </c>
      <c r="F547">
        <v>2866.3580000000002</v>
      </c>
      <c r="G547">
        <v>10</v>
      </c>
      <c r="H547" t="s">
        <v>7782</v>
      </c>
      <c r="I547" t="s">
        <v>7773</v>
      </c>
      <c r="J547" t="s">
        <v>5753</v>
      </c>
      <c r="K547">
        <v>11</v>
      </c>
      <c r="L547">
        <v>0.61</v>
      </c>
      <c r="M547">
        <v>11</v>
      </c>
      <c r="N547">
        <v>7</v>
      </c>
      <c r="O547" t="s">
        <v>7651</v>
      </c>
      <c r="Q547">
        <v>46</v>
      </c>
      <c r="R547" t="s">
        <v>7784</v>
      </c>
      <c r="S547" t="s">
        <v>7774</v>
      </c>
      <c r="T547" t="s">
        <v>7253</v>
      </c>
      <c r="U547" t="s">
        <v>7383</v>
      </c>
      <c r="V547" t="s">
        <v>7383</v>
      </c>
      <c r="W547">
        <v>5.56</v>
      </c>
      <c r="X547" t="s">
        <v>7947</v>
      </c>
      <c r="Y547">
        <v>1.8</v>
      </c>
      <c r="Z547" t="s">
        <v>7774</v>
      </c>
      <c r="AA547" t="s">
        <v>7783</v>
      </c>
      <c r="AB547" t="s">
        <v>7774</v>
      </c>
      <c r="AF547" t="s">
        <v>5678</v>
      </c>
      <c r="AG547">
        <v>42.758848759999999</v>
      </c>
      <c r="AH547">
        <v>-82.037756520000002</v>
      </c>
      <c r="AI547">
        <v>201.5</v>
      </c>
      <c r="AJ547">
        <v>290</v>
      </c>
      <c r="AL547">
        <v>15</v>
      </c>
      <c r="AM547">
        <v>986</v>
      </c>
      <c r="AN547">
        <v>8.9529999999999994</v>
      </c>
      <c r="AO547">
        <v>-416.245</v>
      </c>
      <c r="AP547">
        <v>2114</v>
      </c>
      <c r="AQ547">
        <v>2115</v>
      </c>
      <c r="AT547">
        <v>1.23</v>
      </c>
      <c r="AU547">
        <v>1.23</v>
      </c>
      <c r="AW547">
        <v>2.14</v>
      </c>
      <c r="AX547">
        <v>2.14</v>
      </c>
      <c r="BD547">
        <v>0.61</v>
      </c>
      <c r="BE547">
        <v>11</v>
      </c>
      <c r="BF547" t="s">
        <v>2048</v>
      </c>
      <c r="BG547" t="s">
        <v>4865</v>
      </c>
      <c r="BH547">
        <v>561</v>
      </c>
      <c r="BI547" t="s">
        <v>5753</v>
      </c>
      <c r="BJ547" t="s">
        <v>7773</v>
      </c>
      <c r="BK547">
        <v>561</v>
      </c>
      <c r="BL547">
        <v>3030</v>
      </c>
      <c r="BM547">
        <v>898</v>
      </c>
      <c r="BN547">
        <v>46</v>
      </c>
      <c r="BS547">
        <v>13</v>
      </c>
      <c r="BT547">
        <v>0.66</v>
      </c>
      <c r="BU547">
        <v>0.57999999999999996</v>
      </c>
      <c r="BV547">
        <v>0.57999999999999996</v>
      </c>
      <c r="BW547">
        <v>42.758848759999999</v>
      </c>
      <c r="BX547">
        <v>-82.037756520000002</v>
      </c>
      <c r="BY547">
        <v>4734558.05</v>
      </c>
      <c r="BZ547">
        <v>201.47200000000001</v>
      </c>
      <c r="CA547">
        <v>265.8</v>
      </c>
      <c r="CB547" t="s">
        <v>7476</v>
      </c>
      <c r="CC547">
        <v>7</v>
      </c>
      <c r="CD547">
        <v>10</v>
      </c>
      <c r="CE547">
        <v>12</v>
      </c>
      <c r="CF547">
        <v>12</v>
      </c>
      <c r="CG547" t="s">
        <v>5677</v>
      </c>
      <c r="CH547">
        <v>414</v>
      </c>
      <c r="CI547" t="s">
        <v>3290</v>
      </c>
      <c r="CJ547" t="s">
        <v>7332</v>
      </c>
      <c r="CK547">
        <v>5.56</v>
      </c>
      <c r="CL547">
        <v>1.8</v>
      </c>
      <c r="CM547" t="s">
        <v>4865</v>
      </c>
      <c r="CO547" t="str">
        <f>VLOOKUP(CM547,AutoSCAN_ORG!B561:CF3076,1,FALSE)</f>
        <v>AS00-0001533</v>
      </c>
      <c r="CP547">
        <f>VLOOKUP($CM547,AutoSCAN_ORG!$B$1:$CF$2516,2,FALSE)</f>
        <v>2866.3539999999998</v>
      </c>
      <c r="CQ547">
        <f>VLOOKUP($CM547,AutoSCAN_ORG!$B$1:$CF$2516,3,FALSE)</f>
        <v>11.994</v>
      </c>
      <c r="CR547">
        <f>VLOOKUP($CM547,AutoSCAN_ORG!$B$1:$CF$2516,4,FALSE)</f>
        <v>87.582999999999998</v>
      </c>
      <c r="CS547">
        <f>VLOOKUP($CM547,AutoSCAN_ORG!$B$1:$CF$2516,5,FALSE)</f>
        <v>6.2949999999999999</v>
      </c>
      <c r="CT547" t="str">
        <f>VLOOKUP($CM547,AutoSCAN_ORG!$B$1:$CF$2516,6,FALSE)</f>
        <v>MELO-CORR</v>
      </c>
      <c r="CU547">
        <f>VLOOKUP($CM547,AutoSCAN_ORG!$B$1:$CF$2516,7,FALSE)</f>
        <v>0</v>
      </c>
      <c r="CV547">
        <f>VLOOKUP($CM547,AutoSCAN_ORG!$B$1:$CF$2516,69,FALSE)</f>
        <v>0</v>
      </c>
      <c r="CW547">
        <f>VLOOKUP($CM547,AutoSCAN_ORG!$B$1:$CF$2516,70,FALSE)</f>
        <v>0</v>
      </c>
      <c r="CX547" t="str">
        <f>VLOOKUP($CM547,AutoSCAN_ORG!$B$1:$CF$2516,71,FALSE)</f>
        <v>Y</v>
      </c>
      <c r="CZ547" t="str">
        <f>VLOOKUP($CM547,AutoSCAN_ORG!$B$1:$CF$2516,73,FALSE)</f>
        <v>added</v>
      </c>
      <c r="DA547">
        <f>VLOOKUP($CM547,AutoSCAN_ORG!$B$1:$CF$2516,74,FALSE)</f>
        <v>0</v>
      </c>
      <c r="DB547">
        <f>VLOOKUP($CM547,AutoSCAN_ORG!$B$1:$CF$2516,75,FALSE)</f>
        <v>0</v>
      </c>
      <c r="DC547">
        <f>VLOOKUP($CM547,AutoSCAN_ORG!$B$1:$CF$2516,76,FALSE)</f>
        <v>0</v>
      </c>
      <c r="DD547">
        <f>VLOOKUP($CM547,AutoSCAN_ORG!$B$1:$CF$2516,77,FALSE)</f>
        <v>0</v>
      </c>
      <c r="DF547">
        <f>VLOOKUP($CM547,AutoSCAN_ORG!$B$1:$CF$2516,79,FALSE)</f>
        <v>10.9</v>
      </c>
      <c r="DG547">
        <f>VLOOKUP($CM547,AutoSCAN_ORG!$B$1:$CF$2516,80,FALSE)</f>
        <v>10.9</v>
      </c>
      <c r="DH547">
        <f>VLOOKUP($CM547,AutoSCAN_ORG!$B$1:$CF$2516,81,FALSE)</f>
        <v>0</v>
      </c>
      <c r="DI547">
        <f>VLOOKUP($CM547,AutoSCAN_ORG!$B$1:$CF$2516,82,FALSE)</f>
        <v>1E-3</v>
      </c>
      <c r="DJ547">
        <f>VLOOKUP($CM547,AutoSCAN_ORG!$B$1:$CF$2516,83,FALSE)</f>
        <v>0.78300000000000003</v>
      </c>
    </row>
    <row r="548" spans="2:114" x14ac:dyDescent="0.35">
      <c r="B548" t="s">
        <v>4866</v>
      </c>
      <c r="C548">
        <v>563</v>
      </c>
      <c r="D548" t="s">
        <v>7778</v>
      </c>
      <c r="E548">
        <v>899</v>
      </c>
      <c r="F548">
        <v>2866.373</v>
      </c>
      <c r="G548">
        <v>10</v>
      </c>
      <c r="H548" t="s">
        <v>7782</v>
      </c>
      <c r="I548" t="s">
        <v>7773</v>
      </c>
      <c r="J548" t="s">
        <v>5753</v>
      </c>
      <c r="K548">
        <v>11</v>
      </c>
      <c r="L548">
        <v>0.61</v>
      </c>
      <c r="M548">
        <v>8</v>
      </c>
      <c r="N548">
        <v>8</v>
      </c>
      <c r="O548" t="s">
        <v>7653</v>
      </c>
      <c r="Q548">
        <v>46</v>
      </c>
      <c r="R548" t="s">
        <v>7784</v>
      </c>
      <c r="S548" t="s">
        <v>7774</v>
      </c>
      <c r="T548" t="s">
        <v>7253</v>
      </c>
      <c r="U548" t="s">
        <v>7383</v>
      </c>
      <c r="V548" t="s">
        <v>7383</v>
      </c>
      <c r="W548">
        <v>5.56</v>
      </c>
      <c r="X548" t="s">
        <v>7947</v>
      </c>
      <c r="Y548">
        <v>1.8</v>
      </c>
      <c r="Z548" t="s">
        <v>7774</v>
      </c>
      <c r="AA548" t="s">
        <v>7789</v>
      </c>
      <c r="AB548" t="s">
        <v>7774</v>
      </c>
      <c r="AF548" t="s">
        <v>5678</v>
      </c>
      <c r="AG548">
        <v>42.7588486</v>
      </c>
      <c r="AH548">
        <v>-82.037756529999996</v>
      </c>
      <c r="AI548">
        <v>201.5</v>
      </c>
      <c r="AJ548">
        <v>290</v>
      </c>
      <c r="AL548">
        <v>15</v>
      </c>
      <c r="AM548">
        <v>986</v>
      </c>
      <c r="AN548">
        <v>8.9700000000000006</v>
      </c>
      <c r="AO548">
        <v>-396.67599999999999</v>
      </c>
      <c r="AP548">
        <v>2117</v>
      </c>
      <c r="AQ548">
        <v>2117</v>
      </c>
      <c r="AT548">
        <v>1.24</v>
      </c>
      <c r="AU548">
        <v>1.24</v>
      </c>
      <c r="AW548">
        <v>2.15</v>
      </c>
      <c r="AX548">
        <v>2.15</v>
      </c>
      <c r="BD548">
        <v>0.61</v>
      </c>
      <c r="BE548">
        <v>8</v>
      </c>
      <c r="BF548" t="s">
        <v>2049</v>
      </c>
      <c r="BG548" t="s">
        <v>4866</v>
      </c>
      <c r="BH548">
        <v>563</v>
      </c>
      <c r="BI548" t="s">
        <v>5753</v>
      </c>
      <c r="BJ548" t="s">
        <v>7773</v>
      </c>
      <c r="BK548">
        <v>563</v>
      </c>
      <c r="BL548">
        <v>3030</v>
      </c>
      <c r="BM548">
        <v>898</v>
      </c>
      <c r="BN548">
        <v>46</v>
      </c>
      <c r="BS548">
        <v>13</v>
      </c>
      <c r="BT548">
        <v>0.66</v>
      </c>
      <c r="BU548">
        <v>0.57999999999999996</v>
      </c>
      <c r="BV548">
        <v>0.57999999999999996</v>
      </c>
      <c r="BW548">
        <v>42.7588486</v>
      </c>
      <c r="BX548">
        <v>-82.037756529999996</v>
      </c>
      <c r="BY548">
        <v>4734558.0329999998</v>
      </c>
      <c r="BZ548">
        <v>201.47200000000001</v>
      </c>
      <c r="CA548">
        <v>273.60000000000002</v>
      </c>
      <c r="CB548" t="s">
        <v>7650</v>
      </c>
      <c r="CC548">
        <v>7</v>
      </c>
      <c r="CD548">
        <v>10</v>
      </c>
      <c r="CE548">
        <v>12</v>
      </c>
      <c r="CF548">
        <v>12</v>
      </c>
      <c r="CG548" t="s">
        <v>5677</v>
      </c>
      <c r="CH548">
        <v>414</v>
      </c>
      <c r="CI548" t="s">
        <v>3290</v>
      </c>
      <c r="CJ548" t="s">
        <v>7332</v>
      </c>
      <c r="CK548">
        <v>5.56</v>
      </c>
      <c r="CL548">
        <v>1.8</v>
      </c>
      <c r="CM548" t="s">
        <v>4866</v>
      </c>
      <c r="CO548" t="str">
        <f>VLOOKUP(CM548,AutoSCAN_ORG!B563:CF3078,1,FALSE)</f>
        <v>AS00-0001534</v>
      </c>
      <c r="CP548">
        <f>VLOOKUP($CM548,AutoSCAN_ORG!$B$1:$CF$2516,2,FALSE)</f>
        <v>2866.3710000000001</v>
      </c>
      <c r="CQ548">
        <f>VLOOKUP($CM548,AutoSCAN_ORG!$B$1:$CF$2516,3,FALSE)</f>
        <v>8</v>
      </c>
      <c r="CR548">
        <f>VLOOKUP($CM548,AutoSCAN_ORG!$B$1:$CF$2516,4,FALSE)</f>
        <v>82.635000000000005</v>
      </c>
      <c r="CS548">
        <f>VLOOKUP($CM548,AutoSCAN_ORG!$B$1:$CF$2516,5,FALSE)</f>
        <v>6.2949999999999999</v>
      </c>
      <c r="CT548" t="str">
        <f>VLOOKUP($CM548,AutoSCAN_ORG!$B$1:$CF$2516,6,FALSE)</f>
        <v>MELO-CORR</v>
      </c>
      <c r="CU548">
        <f>VLOOKUP($CM548,AutoSCAN_ORG!$B$1:$CF$2516,7,FALSE)</f>
        <v>0</v>
      </c>
      <c r="CV548">
        <f>VLOOKUP($CM548,AutoSCAN_ORG!$B$1:$CF$2516,69,FALSE)</f>
        <v>0</v>
      </c>
      <c r="CW548">
        <f>VLOOKUP($CM548,AutoSCAN_ORG!$B$1:$CF$2516,70,FALSE)</f>
        <v>0</v>
      </c>
      <c r="CX548" t="str">
        <f>VLOOKUP($CM548,AutoSCAN_ORG!$B$1:$CF$2516,71,FALSE)</f>
        <v>Y</v>
      </c>
      <c r="CZ548" t="str">
        <f>VLOOKUP($CM548,AutoSCAN_ORG!$B$1:$CF$2516,73,FALSE)</f>
        <v>added</v>
      </c>
      <c r="DA548">
        <f>VLOOKUP($CM548,AutoSCAN_ORG!$B$1:$CF$2516,74,FALSE)</f>
        <v>0</v>
      </c>
      <c r="DB548">
        <f>VLOOKUP($CM548,AutoSCAN_ORG!$B$1:$CF$2516,75,FALSE)</f>
        <v>0</v>
      </c>
      <c r="DC548">
        <f>VLOOKUP($CM548,AutoSCAN_ORG!$B$1:$CF$2516,76,FALSE)</f>
        <v>0</v>
      </c>
      <c r="DD548">
        <f>VLOOKUP($CM548,AutoSCAN_ORG!$B$1:$CF$2516,77,FALSE)</f>
        <v>0</v>
      </c>
      <c r="DF548">
        <f>VLOOKUP($CM548,AutoSCAN_ORG!$B$1:$CF$2516,79,FALSE)</f>
        <v>10.99</v>
      </c>
      <c r="DG548">
        <f>VLOOKUP($CM548,AutoSCAN_ORG!$B$1:$CF$2516,80,FALSE)</f>
        <v>10.99</v>
      </c>
      <c r="DH548">
        <f>VLOOKUP($CM548,AutoSCAN_ORG!$B$1:$CF$2516,81,FALSE)</f>
        <v>1.7999999999999999E-2</v>
      </c>
      <c r="DI548">
        <f>VLOOKUP($CM548,AutoSCAN_ORG!$B$1:$CF$2516,82,FALSE)</f>
        <v>0.04</v>
      </c>
      <c r="DJ548">
        <f>VLOOKUP($CM548,AutoSCAN_ORG!$B$1:$CF$2516,83,FALSE)</f>
        <v>0.77600000000000002</v>
      </c>
    </row>
    <row r="549" spans="2:114" x14ac:dyDescent="0.35">
      <c r="B549" t="s">
        <v>4851</v>
      </c>
      <c r="C549">
        <v>547</v>
      </c>
      <c r="D549" t="s">
        <v>7778</v>
      </c>
      <c r="E549">
        <v>883</v>
      </c>
      <c r="F549">
        <v>2864.4960000000001</v>
      </c>
      <c r="G549">
        <v>10</v>
      </c>
      <c r="H549" t="s">
        <v>7782</v>
      </c>
      <c r="I549" t="s">
        <v>7773</v>
      </c>
      <c r="J549" t="s">
        <v>7852</v>
      </c>
      <c r="K549">
        <v>15</v>
      </c>
      <c r="L549">
        <v>0.81</v>
      </c>
      <c r="M549">
        <v>36</v>
      </c>
      <c r="N549">
        <v>17</v>
      </c>
      <c r="O549" t="s">
        <v>7655</v>
      </c>
      <c r="Q549">
        <v>43</v>
      </c>
      <c r="R549" t="s">
        <v>7784</v>
      </c>
      <c r="S549" t="s">
        <v>7774</v>
      </c>
      <c r="T549" t="s">
        <v>7253</v>
      </c>
      <c r="U549" t="s">
        <v>7383</v>
      </c>
      <c r="V549" t="s">
        <v>7383</v>
      </c>
      <c r="W549">
        <v>5.56</v>
      </c>
      <c r="X549" t="s">
        <v>7947</v>
      </c>
      <c r="Y549">
        <v>1.8</v>
      </c>
      <c r="Z549" t="s">
        <v>7774</v>
      </c>
      <c r="AA549" t="s">
        <v>7879</v>
      </c>
      <c r="AB549" t="s">
        <v>7774</v>
      </c>
      <c r="AC549">
        <v>10</v>
      </c>
      <c r="AF549" t="s">
        <v>5683</v>
      </c>
      <c r="AG549">
        <v>42.758865749999998</v>
      </c>
      <c r="AH549">
        <v>-82.037755869999998</v>
      </c>
      <c r="AI549">
        <v>201.5</v>
      </c>
      <c r="AJ549">
        <v>290</v>
      </c>
      <c r="AL549">
        <v>15</v>
      </c>
      <c r="AM549">
        <v>986</v>
      </c>
      <c r="AN549">
        <v>7.0789999999999997</v>
      </c>
      <c r="AO549">
        <v>-407.87900000000002</v>
      </c>
      <c r="AP549">
        <v>2076</v>
      </c>
      <c r="AQ549">
        <v>2064</v>
      </c>
      <c r="AT549">
        <v>1.21</v>
      </c>
      <c r="AU549">
        <v>1.21</v>
      </c>
      <c r="AW549">
        <v>2.09</v>
      </c>
      <c r="AX549">
        <v>2.1</v>
      </c>
      <c r="BD549">
        <v>0.56000000000000005</v>
      </c>
      <c r="BE549">
        <v>36</v>
      </c>
      <c r="BF549" t="s">
        <v>8723</v>
      </c>
      <c r="BG549" t="s">
        <v>4851</v>
      </c>
      <c r="BH549">
        <v>547</v>
      </c>
      <c r="BI549" t="s">
        <v>7852</v>
      </c>
      <c r="BJ549" t="s">
        <v>7773</v>
      </c>
      <c r="BK549">
        <v>547</v>
      </c>
      <c r="BL549">
        <v>3030</v>
      </c>
      <c r="BM549">
        <v>883</v>
      </c>
      <c r="BN549">
        <v>43</v>
      </c>
      <c r="BO549" t="s">
        <v>8660</v>
      </c>
      <c r="BS549">
        <v>13</v>
      </c>
      <c r="BT549">
        <v>0.67</v>
      </c>
      <c r="BU549">
        <v>0.6</v>
      </c>
      <c r="BV549">
        <v>0.59</v>
      </c>
      <c r="BW549">
        <v>42.758865749999998</v>
      </c>
      <c r="BX549">
        <v>-82.037755869999998</v>
      </c>
      <c r="BY549">
        <v>4734559.9369999999</v>
      </c>
      <c r="BZ549">
        <v>201.471</v>
      </c>
      <c r="CA549">
        <v>265.3</v>
      </c>
      <c r="CB549" t="s">
        <v>7464</v>
      </c>
      <c r="CC549">
        <v>7</v>
      </c>
      <c r="CD549">
        <v>10</v>
      </c>
      <c r="CE549">
        <v>11</v>
      </c>
      <c r="CF549">
        <v>11</v>
      </c>
      <c r="CG549" t="s">
        <v>5677</v>
      </c>
      <c r="CH549">
        <v>414</v>
      </c>
      <c r="CI549" t="s">
        <v>5823</v>
      </c>
      <c r="CJ549" t="s">
        <v>8661</v>
      </c>
      <c r="CK549">
        <v>5.56</v>
      </c>
      <c r="CM549" t="s">
        <v>4851</v>
      </c>
      <c r="CO549" t="str">
        <f>VLOOKUP(CM549,AutoSCAN_ORG!B547:CF3062,1,FALSE)</f>
        <v>AS00-0001521</v>
      </c>
      <c r="CP549">
        <f>VLOOKUP($CM549,AutoSCAN_ORG!$B$1:$CF$2516,2,FALSE)</f>
        <v>2864.5030000000002</v>
      </c>
      <c r="CQ549">
        <f>VLOOKUP($CM549,AutoSCAN_ORG!$B$1:$CF$2516,3,FALSE)</f>
        <v>10.204000000000001</v>
      </c>
      <c r="CR549">
        <f>VLOOKUP($CM549,AutoSCAN_ORG!$B$1:$CF$2516,4,FALSE)</f>
        <v>86.864999999999995</v>
      </c>
      <c r="CS549">
        <f>VLOOKUP($CM549,AutoSCAN_ORG!$B$1:$CF$2516,5,FALSE)</f>
        <v>6.2949999999999999</v>
      </c>
      <c r="CT549" t="str">
        <f>VLOOKUP($CM549,AutoSCAN_ORG!$B$1:$CF$2516,6,FALSE)</f>
        <v>MELO-CORR</v>
      </c>
      <c r="CU549">
        <f>VLOOKUP($CM549,AutoSCAN_ORG!$B$1:$CF$2516,7,FALSE)</f>
        <v>0</v>
      </c>
      <c r="CV549">
        <f>VLOOKUP($CM549,AutoSCAN_ORG!$B$1:$CF$2516,69,FALSE)</f>
        <v>0</v>
      </c>
      <c r="CW549">
        <f>VLOOKUP($CM549,AutoSCAN_ORG!$B$1:$CF$2516,70,FALSE)</f>
        <v>0</v>
      </c>
      <c r="CX549" t="str">
        <f>VLOOKUP($CM549,AutoSCAN_ORG!$B$1:$CF$2516,71,FALSE)</f>
        <v>Y</v>
      </c>
      <c r="CY549">
        <f>VLOOKUP($CM549,AutoSCAN_ORG!$B$1:$CF$2516,72,FALSE)</f>
        <v>0</v>
      </c>
      <c r="CZ549">
        <f>VLOOKUP($CM549,AutoSCAN_ORG!$B$1:$CF$2516,73,FALSE)</f>
        <v>0</v>
      </c>
      <c r="DA549">
        <f>VLOOKUP($CM549,AutoSCAN_ORG!$B$1:$CF$2516,74,FALSE)</f>
        <v>0</v>
      </c>
      <c r="DB549">
        <f>VLOOKUP($CM549,AutoSCAN_ORG!$B$1:$CF$2516,75,FALSE)</f>
        <v>0</v>
      </c>
      <c r="DC549">
        <f>VLOOKUP($CM549,AutoSCAN_ORG!$B$1:$CF$2516,76,FALSE)</f>
        <v>0</v>
      </c>
      <c r="DD549">
        <f>VLOOKUP($CM549,AutoSCAN_ORG!$B$1:$CF$2516,77,FALSE)</f>
        <v>0</v>
      </c>
      <c r="DE549">
        <f>VLOOKUP($CM549,AutoSCAN_ORG!$B$1:$CF$2516,78,FALSE)</f>
        <v>0</v>
      </c>
      <c r="DF549">
        <f>VLOOKUP($CM549,AutoSCAN_ORG!$B$1:$CF$2516,79,FALSE)</f>
        <v>14.59</v>
      </c>
      <c r="DG549">
        <f>VLOOKUP($CM549,AutoSCAN_ORG!$B$1:$CF$2516,80,FALSE)</f>
        <v>14.59</v>
      </c>
      <c r="DH549">
        <f>VLOOKUP($CM549,AutoSCAN_ORG!$B$1:$CF$2516,81,FALSE)</f>
        <v>1.4E-2</v>
      </c>
      <c r="DI549">
        <f>VLOOKUP($CM549,AutoSCAN_ORG!$B$1:$CF$2516,82,FALSE)</f>
        <v>3.3000000000000002E-2</v>
      </c>
      <c r="DJ549">
        <f>VLOOKUP($CM549,AutoSCAN_ORG!$B$1:$CF$2516,83,FALSE)</f>
        <v>0.84599999999999997</v>
      </c>
    </row>
    <row r="550" spans="2:114" x14ac:dyDescent="0.35">
      <c r="B550" t="s">
        <v>4867</v>
      </c>
      <c r="C550">
        <v>564</v>
      </c>
      <c r="D550" t="s">
        <v>7778</v>
      </c>
      <c r="E550">
        <v>900</v>
      </c>
      <c r="F550">
        <v>2866.4290000000001</v>
      </c>
      <c r="G550">
        <v>10</v>
      </c>
      <c r="H550" t="s">
        <v>7782</v>
      </c>
      <c r="I550" t="s">
        <v>7773</v>
      </c>
      <c r="J550" t="s">
        <v>5753</v>
      </c>
      <c r="K550">
        <v>10</v>
      </c>
      <c r="L550">
        <v>0.55000000000000004</v>
      </c>
      <c r="M550">
        <v>10</v>
      </c>
      <c r="N550">
        <v>9</v>
      </c>
      <c r="O550" t="s">
        <v>7413</v>
      </c>
      <c r="R550" t="s">
        <v>7784</v>
      </c>
      <c r="S550" t="s">
        <v>7774</v>
      </c>
      <c r="T550" t="s">
        <v>7253</v>
      </c>
      <c r="U550" t="s">
        <v>7383</v>
      </c>
      <c r="V550" t="s">
        <v>7383</v>
      </c>
      <c r="W550">
        <v>5.56</v>
      </c>
      <c r="X550" t="s">
        <v>7947</v>
      </c>
      <c r="Y550">
        <v>1.8</v>
      </c>
      <c r="Z550" t="s">
        <v>7774</v>
      </c>
      <c r="AA550" t="s">
        <v>7789</v>
      </c>
      <c r="AB550" t="s">
        <v>7774</v>
      </c>
      <c r="AF550" t="s">
        <v>5859</v>
      </c>
      <c r="AG550">
        <v>42.758848100000002</v>
      </c>
      <c r="AH550">
        <v>-82.037756540000004</v>
      </c>
      <c r="AI550">
        <v>201.5</v>
      </c>
      <c r="AJ550">
        <v>290</v>
      </c>
      <c r="AL550">
        <v>15</v>
      </c>
      <c r="AM550">
        <v>986</v>
      </c>
      <c r="AN550">
        <v>9.0250000000000004</v>
      </c>
      <c r="AO550">
        <v>-401.14400000000001</v>
      </c>
      <c r="AP550">
        <v>2115</v>
      </c>
      <c r="AQ550">
        <v>2116</v>
      </c>
      <c r="AT550">
        <v>1.24</v>
      </c>
      <c r="AU550">
        <v>1.24</v>
      </c>
      <c r="AW550">
        <v>2.15</v>
      </c>
      <c r="AX550">
        <v>2.14</v>
      </c>
      <c r="BD550">
        <v>0.55000000000000004</v>
      </c>
      <c r="BE550">
        <v>10</v>
      </c>
      <c r="BF550" t="s">
        <v>2050</v>
      </c>
      <c r="BG550" t="s">
        <v>4867</v>
      </c>
      <c r="BH550">
        <v>564</v>
      </c>
      <c r="BI550" t="s">
        <v>5753</v>
      </c>
      <c r="BJ550" t="s">
        <v>7773</v>
      </c>
      <c r="BK550">
        <v>564</v>
      </c>
      <c r="BL550">
        <v>3030</v>
      </c>
      <c r="BU550">
        <v>0.57999999999999996</v>
      </c>
      <c r="BV550">
        <v>0.57999999999999996</v>
      </c>
      <c r="BW550">
        <v>42.758848100000002</v>
      </c>
      <c r="BX550">
        <v>-82.037756540000004</v>
      </c>
      <c r="BY550">
        <v>4734557.9780000001</v>
      </c>
      <c r="BZ550">
        <v>201.47200000000001</v>
      </c>
      <c r="CA550">
        <v>271.3</v>
      </c>
      <c r="CB550" t="s">
        <v>7644</v>
      </c>
      <c r="CC550">
        <v>7</v>
      </c>
      <c r="CE550">
        <v>12</v>
      </c>
      <c r="CF550">
        <v>12</v>
      </c>
      <c r="CG550" t="s">
        <v>5677</v>
      </c>
      <c r="CH550">
        <v>414</v>
      </c>
      <c r="CI550" t="s">
        <v>3290</v>
      </c>
      <c r="CJ550" t="s">
        <v>7332</v>
      </c>
      <c r="CK550">
        <v>5.56</v>
      </c>
      <c r="CL550">
        <v>1.8</v>
      </c>
      <c r="CM550" t="s">
        <v>4867</v>
      </c>
      <c r="CO550" t="str">
        <f>VLOOKUP(CM550,AutoSCAN_ORG!B564:CF3079,1,FALSE)</f>
        <v>AS00-0001535</v>
      </c>
      <c r="CP550">
        <f>VLOOKUP($CM550,AutoSCAN_ORG!$B$1:$CF$2516,2,FALSE)</f>
        <v>2866.424</v>
      </c>
      <c r="CQ550">
        <f>VLOOKUP($CM550,AutoSCAN_ORG!$B$1:$CF$2516,3,FALSE)</f>
        <v>13.965999999999999</v>
      </c>
      <c r="CR550">
        <f>VLOOKUP($CM550,AutoSCAN_ORG!$B$1:$CF$2516,4,FALSE)</f>
        <v>81.638999999999996</v>
      </c>
      <c r="CS550">
        <f>VLOOKUP($CM550,AutoSCAN_ORG!$B$1:$CF$2516,5,FALSE)</f>
        <v>6.2949999999999999</v>
      </c>
      <c r="CT550" t="str">
        <f>VLOOKUP($CM550,AutoSCAN_ORG!$B$1:$CF$2516,6,FALSE)</f>
        <v>MELO-CORR</v>
      </c>
      <c r="CU550">
        <f>VLOOKUP($CM550,AutoSCAN_ORG!$B$1:$CF$2516,7,FALSE)</f>
        <v>0</v>
      </c>
      <c r="CV550">
        <f>VLOOKUP($CM550,AutoSCAN_ORG!$B$1:$CF$2516,69,FALSE)</f>
        <v>0</v>
      </c>
      <c r="CW550">
        <f>VLOOKUP($CM550,AutoSCAN_ORG!$B$1:$CF$2516,70,FALSE)</f>
        <v>0</v>
      </c>
      <c r="CX550" t="str">
        <f>VLOOKUP($CM550,AutoSCAN_ORG!$B$1:$CF$2516,71,FALSE)</f>
        <v>Y</v>
      </c>
      <c r="CZ550" t="str">
        <f>VLOOKUP($CM550,AutoSCAN_ORG!$B$1:$CF$2516,73,FALSE)</f>
        <v>added</v>
      </c>
      <c r="DA550">
        <f>VLOOKUP($CM550,AutoSCAN_ORG!$B$1:$CF$2516,74,FALSE)</f>
        <v>0</v>
      </c>
      <c r="DB550">
        <f>VLOOKUP($CM550,AutoSCAN_ORG!$B$1:$CF$2516,75,FALSE)</f>
        <v>0</v>
      </c>
      <c r="DC550">
        <f>VLOOKUP($CM550,AutoSCAN_ORG!$B$1:$CF$2516,76,FALSE)</f>
        <v>0</v>
      </c>
      <c r="DD550">
        <f>VLOOKUP($CM550,AutoSCAN_ORG!$B$1:$CF$2516,77,FALSE)</f>
        <v>0</v>
      </c>
      <c r="DF550">
        <f>VLOOKUP($CM550,AutoSCAN_ORG!$B$1:$CF$2516,79,FALSE)</f>
        <v>9.93</v>
      </c>
      <c r="DG550">
        <f>VLOOKUP($CM550,AutoSCAN_ORG!$B$1:$CF$2516,80,FALSE)</f>
        <v>9.93</v>
      </c>
      <c r="DH550">
        <f>VLOOKUP($CM550,AutoSCAN_ORG!$B$1:$CF$2516,81,FALSE)</f>
        <v>3.0000000000000001E-3</v>
      </c>
      <c r="DI550">
        <f>VLOOKUP($CM550,AutoSCAN_ORG!$B$1:$CF$2516,82,FALSE)</f>
        <v>7.0000000000000001E-3</v>
      </c>
      <c r="DJ550">
        <f>VLOOKUP($CM550,AutoSCAN_ORG!$B$1:$CF$2516,83,FALSE)</f>
        <v>0.78700000000000003</v>
      </c>
    </row>
    <row r="551" spans="2:114" x14ac:dyDescent="0.35">
      <c r="B551" t="s">
        <v>4868</v>
      </c>
      <c r="C551">
        <v>565</v>
      </c>
      <c r="D551" t="s">
        <v>7778</v>
      </c>
      <c r="E551">
        <v>901</v>
      </c>
      <c r="F551">
        <v>2866.5830000000001</v>
      </c>
      <c r="G551">
        <v>10</v>
      </c>
      <c r="H551" t="s">
        <v>7782</v>
      </c>
      <c r="I551" t="s">
        <v>7773</v>
      </c>
      <c r="J551" t="s">
        <v>5753</v>
      </c>
      <c r="K551">
        <v>13</v>
      </c>
      <c r="L551">
        <v>0.72</v>
      </c>
      <c r="M551">
        <v>8</v>
      </c>
      <c r="N551">
        <v>7</v>
      </c>
      <c r="O551" t="s">
        <v>7392</v>
      </c>
      <c r="Q551">
        <v>47</v>
      </c>
      <c r="R551" t="s">
        <v>7784</v>
      </c>
      <c r="S551" t="s">
        <v>7774</v>
      </c>
      <c r="T551" t="s">
        <v>7253</v>
      </c>
      <c r="U551" t="s">
        <v>7383</v>
      </c>
      <c r="V551" t="s">
        <v>7383</v>
      </c>
      <c r="W551">
        <v>5.56</v>
      </c>
      <c r="X551" t="s">
        <v>7947</v>
      </c>
      <c r="Y551">
        <v>1.8</v>
      </c>
      <c r="Z551" t="s">
        <v>7774</v>
      </c>
      <c r="AA551" t="s">
        <v>7789</v>
      </c>
      <c r="AB551" t="s">
        <v>7774</v>
      </c>
      <c r="AF551" t="s">
        <v>5678</v>
      </c>
      <c r="AG551">
        <v>42.758846699999999</v>
      </c>
      <c r="AH551">
        <v>-82.037756599999994</v>
      </c>
      <c r="AI551">
        <v>201.5</v>
      </c>
      <c r="AJ551">
        <v>290</v>
      </c>
      <c r="AL551">
        <v>15</v>
      </c>
      <c r="AM551">
        <v>986</v>
      </c>
      <c r="AN551">
        <v>9.18</v>
      </c>
      <c r="AO551">
        <v>-384.32</v>
      </c>
      <c r="AP551">
        <v>2116</v>
      </c>
      <c r="AQ551">
        <v>2117</v>
      </c>
      <c r="AT551">
        <v>1.24</v>
      </c>
      <c r="AU551">
        <v>1.24</v>
      </c>
      <c r="AW551">
        <v>2.15</v>
      </c>
      <c r="AX551">
        <v>2.15</v>
      </c>
      <c r="BD551">
        <v>0.72</v>
      </c>
      <c r="BE551">
        <v>8</v>
      </c>
      <c r="BF551" t="s">
        <v>2051</v>
      </c>
      <c r="BG551" t="s">
        <v>4868</v>
      </c>
      <c r="BH551">
        <v>565</v>
      </c>
      <c r="BI551" t="s">
        <v>5753</v>
      </c>
      <c r="BJ551" t="s">
        <v>7773</v>
      </c>
      <c r="BK551">
        <v>565</v>
      </c>
      <c r="BL551">
        <v>3030</v>
      </c>
      <c r="BM551">
        <v>902</v>
      </c>
      <c r="BN551">
        <v>47</v>
      </c>
      <c r="BS551">
        <v>13</v>
      </c>
      <c r="BT551">
        <v>0.66</v>
      </c>
      <c r="BU551">
        <v>0.57999999999999996</v>
      </c>
      <c r="BV551">
        <v>0.57999999999999996</v>
      </c>
      <c r="BW551">
        <v>42.758846699999999</v>
      </c>
      <c r="BX551">
        <v>-82.037756599999994</v>
      </c>
      <c r="BY551">
        <v>4734557.8219999997</v>
      </c>
      <c r="BZ551">
        <v>201.47200000000001</v>
      </c>
      <c r="CA551">
        <v>279.39999999999998</v>
      </c>
      <c r="CB551" t="s">
        <v>7576</v>
      </c>
      <c r="CC551">
        <v>7</v>
      </c>
      <c r="CD551">
        <v>10</v>
      </c>
      <c r="CE551">
        <v>12</v>
      </c>
      <c r="CF551">
        <v>12</v>
      </c>
      <c r="CG551" t="s">
        <v>5677</v>
      </c>
      <c r="CH551">
        <v>414</v>
      </c>
      <c r="CI551" t="s">
        <v>3290</v>
      </c>
      <c r="CJ551" t="s">
        <v>7332</v>
      </c>
      <c r="CK551">
        <v>5.56</v>
      </c>
      <c r="CL551">
        <v>1.8</v>
      </c>
      <c r="CM551" t="s">
        <v>4868</v>
      </c>
      <c r="CO551" t="str">
        <f>VLOOKUP(CM551,AutoSCAN_ORG!B565:CF3080,1,FALSE)</f>
        <v>AS00-0001536</v>
      </c>
      <c r="CP551">
        <f>VLOOKUP($CM551,AutoSCAN_ORG!$B$1:$CF$2516,2,FALSE)</f>
        <v>2866.58</v>
      </c>
      <c r="CQ551">
        <f>VLOOKUP($CM551,AutoSCAN_ORG!$B$1:$CF$2516,3,FALSE)</f>
        <v>8.8539999999999992</v>
      </c>
      <c r="CR551">
        <f>VLOOKUP($CM551,AutoSCAN_ORG!$B$1:$CF$2516,4,FALSE)</f>
        <v>78.504000000000005</v>
      </c>
      <c r="CS551">
        <f>VLOOKUP($CM551,AutoSCAN_ORG!$B$1:$CF$2516,5,FALSE)</f>
        <v>6.2949999999999999</v>
      </c>
      <c r="CT551" t="str">
        <f>VLOOKUP($CM551,AutoSCAN_ORG!$B$1:$CF$2516,6,FALSE)</f>
        <v>MELO-CORR</v>
      </c>
      <c r="CU551">
        <f>VLOOKUP($CM551,AutoSCAN_ORG!$B$1:$CF$2516,7,FALSE)</f>
        <v>0</v>
      </c>
      <c r="CV551">
        <f>VLOOKUP($CM551,AutoSCAN_ORG!$B$1:$CF$2516,69,FALSE)</f>
        <v>0</v>
      </c>
      <c r="CW551">
        <f>VLOOKUP($CM551,AutoSCAN_ORG!$B$1:$CF$2516,70,FALSE)</f>
        <v>0</v>
      </c>
      <c r="CX551" t="str">
        <f>VLOOKUP($CM551,AutoSCAN_ORG!$B$1:$CF$2516,71,FALSE)</f>
        <v>Y</v>
      </c>
      <c r="CZ551" t="str">
        <f>VLOOKUP($CM551,AutoSCAN_ORG!$B$1:$CF$2516,73,FALSE)</f>
        <v>added</v>
      </c>
      <c r="DA551">
        <f>VLOOKUP($CM551,AutoSCAN_ORG!$B$1:$CF$2516,74,FALSE)</f>
        <v>0</v>
      </c>
      <c r="DB551">
        <f>VLOOKUP($CM551,AutoSCAN_ORG!$B$1:$CF$2516,75,FALSE)</f>
        <v>0</v>
      </c>
      <c r="DC551">
        <f>VLOOKUP($CM551,AutoSCAN_ORG!$B$1:$CF$2516,76,FALSE)</f>
        <v>0</v>
      </c>
      <c r="DD551">
        <f>VLOOKUP($CM551,AutoSCAN_ORG!$B$1:$CF$2516,77,FALSE)</f>
        <v>0</v>
      </c>
      <c r="DF551">
        <f>VLOOKUP($CM551,AutoSCAN_ORG!$B$1:$CF$2516,79,FALSE)</f>
        <v>12.99</v>
      </c>
      <c r="DG551">
        <f>VLOOKUP($CM551,AutoSCAN_ORG!$B$1:$CF$2516,80,FALSE)</f>
        <v>12.99</v>
      </c>
      <c r="DH551">
        <f>VLOOKUP($CM551,AutoSCAN_ORG!$B$1:$CF$2516,81,FALSE)</f>
        <v>-3.0000000000000001E-3</v>
      </c>
      <c r="DI551">
        <f>VLOOKUP($CM551,AutoSCAN_ORG!$B$1:$CF$2516,82,FALSE)</f>
        <v>-8.0000000000000002E-3</v>
      </c>
      <c r="DJ551">
        <f>VLOOKUP($CM551,AutoSCAN_ORG!$B$1:$CF$2516,83,FALSE)</f>
        <v>0.82199999999999995</v>
      </c>
    </row>
    <row r="552" spans="2:114" x14ac:dyDescent="0.35">
      <c r="B552" t="s">
        <v>4869</v>
      </c>
      <c r="C552">
        <v>567</v>
      </c>
      <c r="D552" t="s">
        <v>7778</v>
      </c>
      <c r="E552">
        <v>903</v>
      </c>
      <c r="F552">
        <v>2866.616</v>
      </c>
      <c r="G552">
        <v>10</v>
      </c>
      <c r="H552" t="s">
        <v>7782</v>
      </c>
      <c r="I552" t="s">
        <v>7773</v>
      </c>
      <c r="J552" t="s">
        <v>5753</v>
      </c>
      <c r="K552">
        <v>12</v>
      </c>
      <c r="L552">
        <v>0.68</v>
      </c>
      <c r="M552">
        <v>9</v>
      </c>
      <c r="N552">
        <v>11</v>
      </c>
      <c r="O552" t="s">
        <v>7329</v>
      </c>
      <c r="Q552">
        <v>47</v>
      </c>
      <c r="R552" t="s">
        <v>7784</v>
      </c>
      <c r="S552" t="s">
        <v>7774</v>
      </c>
      <c r="T552" t="s">
        <v>7253</v>
      </c>
      <c r="U552" t="s">
        <v>7383</v>
      </c>
      <c r="V552" t="s">
        <v>7383</v>
      </c>
      <c r="W552">
        <v>5.56</v>
      </c>
      <c r="X552" t="s">
        <v>7947</v>
      </c>
      <c r="Y552">
        <v>1.8</v>
      </c>
      <c r="Z552" t="s">
        <v>7774</v>
      </c>
      <c r="AA552" t="s">
        <v>7786</v>
      </c>
      <c r="AB552" t="s">
        <v>7774</v>
      </c>
      <c r="AC552">
        <v>10</v>
      </c>
      <c r="AD552">
        <v>10</v>
      </c>
      <c r="AE552">
        <v>15</v>
      </c>
      <c r="AF552" t="s">
        <v>5683</v>
      </c>
      <c r="AG552">
        <v>42.758846400000003</v>
      </c>
      <c r="AH552">
        <v>-82.037756610000002</v>
      </c>
      <c r="AI552">
        <v>201.5</v>
      </c>
      <c r="AJ552">
        <v>290</v>
      </c>
      <c r="AL552">
        <v>15</v>
      </c>
      <c r="AM552">
        <v>986</v>
      </c>
      <c r="AN552">
        <v>9.2119999999999997</v>
      </c>
      <c r="AO552">
        <v>-408.42500000000001</v>
      </c>
      <c r="AP552">
        <v>2115</v>
      </c>
      <c r="AQ552">
        <v>2116</v>
      </c>
      <c r="AT552">
        <v>1.24</v>
      </c>
      <c r="AU552">
        <v>1.23</v>
      </c>
      <c r="AW552">
        <v>2.15</v>
      </c>
      <c r="AX552">
        <v>2.14</v>
      </c>
      <c r="BD552">
        <v>0.68</v>
      </c>
      <c r="BE552">
        <v>9</v>
      </c>
      <c r="BF552" t="s">
        <v>2052</v>
      </c>
      <c r="BG552" t="s">
        <v>4869</v>
      </c>
      <c r="BH552">
        <v>567</v>
      </c>
      <c r="BI552" t="s">
        <v>5753</v>
      </c>
      <c r="BJ552" t="s">
        <v>7773</v>
      </c>
      <c r="BK552">
        <v>567</v>
      </c>
      <c r="BL552">
        <v>3030</v>
      </c>
      <c r="BM552">
        <v>902</v>
      </c>
      <c r="BN552">
        <v>47</v>
      </c>
      <c r="BS552">
        <v>13</v>
      </c>
      <c r="BT552">
        <v>0.66</v>
      </c>
      <c r="BU552">
        <v>0.57999999999999996</v>
      </c>
      <c r="BV552">
        <v>0.57999999999999996</v>
      </c>
      <c r="BW552">
        <v>42.758846400000003</v>
      </c>
      <c r="BX552">
        <v>-82.037756610000002</v>
      </c>
      <c r="BY552">
        <v>4734557.7889999999</v>
      </c>
      <c r="BZ552">
        <v>201.47200000000001</v>
      </c>
      <c r="CA552">
        <v>267.60000000000002</v>
      </c>
      <c r="CB552" t="s">
        <v>7651</v>
      </c>
      <c r="CC552">
        <v>7</v>
      </c>
      <c r="CD552">
        <v>10</v>
      </c>
      <c r="CE552">
        <v>12</v>
      </c>
      <c r="CF552">
        <v>12</v>
      </c>
      <c r="CG552" t="s">
        <v>5677</v>
      </c>
      <c r="CH552">
        <v>414</v>
      </c>
      <c r="CI552" t="s">
        <v>3290</v>
      </c>
      <c r="CJ552" t="s">
        <v>7332</v>
      </c>
      <c r="CK552">
        <v>5.56</v>
      </c>
      <c r="CL552">
        <v>1.8</v>
      </c>
      <c r="CM552" t="s">
        <v>4869</v>
      </c>
      <c r="CO552" t="str">
        <f>VLOOKUP(CM552,AutoSCAN_ORG!B567:CF3082,1,FALSE)</f>
        <v>AS00-0001537</v>
      </c>
      <c r="CP552">
        <f>VLOOKUP($CM552,AutoSCAN_ORG!$B$1:$CF$2516,2,FALSE)</f>
        <v>2866.6120000000001</v>
      </c>
      <c r="CQ552">
        <f>VLOOKUP($CM552,AutoSCAN_ORG!$B$1:$CF$2516,3,FALSE)</f>
        <v>10.731</v>
      </c>
      <c r="CR552">
        <f>VLOOKUP($CM552,AutoSCAN_ORG!$B$1:$CF$2516,4,FALSE)</f>
        <v>86.006</v>
      </c>
      <c r="CS552">
        <f>VLOOKUP($CM552,AutoSCAN_ORG!$B$1:$CF$2516,5,FALSE)</f>
        <v>6.2949999999999999</v>
      </c>
      <c r="CT552" t="str">
        <f>VLOOKUP($CM552,AutoSCAN_ORG!$B$1:$CF$2516,6,FALSE)</f>
        <v>MELO-CORR</v>
      </c>
      <c r="CU552">
        <f>VLOOKUP($CM552,AutoSCAN_ORG!$B$1:$CF$2516,7,FALSE)</f>
        <v>0</v>
      </c>
      <c r="CV552">
        <f>VLOOKUP($CM552,AutoSCAN_ORG!$B$1:$CF$2516,69,FALSE)</f>
        <v>0</v>
      </c>
      <c r="CW552">
        <f>VLOOKUP($CM552,AutoSCAN_ORG!$B$1:$CF$2516,70,FALSE)</f>
        <v>0</v>
      </c>
      <c r="CX552" t="str">
        <f>VLOOKUP($CM552,AutoSCAN_ORG!$B$1:$CF$2516,71,FALSE)</f>
        <v>Y</v>
      </c>
      <c r="CZ552">
        <f>VLOOKUP($CM552,AutoSCAN_ORG!$B$1:$CF$2516,73,FALSE)</f>
        <v>0</v>
      </c>
      <c r="DA552">
        <f>VLOOKUP($CM552,AutoSCAN_ORG!$B$1:$CF$2516,74,FALSE)</f>
        <v>0</v>
      </c>
      <c r="DB552">
        <f>VLOOKUP($CM552,AutoSCAN_ORG!$B$1:$CF$2516,75,FALSE)</f>
        <v>0</v>
      </c>
      <c r="DC552">
        <f>VLOOKUP($CM552,AutoSCAN_ORG!$B$1:$CF$2516,76,FALSE)</f>
        <v>0</v>
      </c>
      <c r="DD552">
        <f>VLOOKUP($CM552,AutoSCAN_ORG!$B$1:$CF$2516,77,FALSE)</f>
        <v>0</v>
      </c>
      <c r="DF552">
        <f>VLOOKUP($CM552,AutoSCAN_ORG!$B$1:$CF$2516,79,FALSE)</f>
        <v>12.28</v>
      </c>
      <c r="DG552">
        <f>VLOOKUP($CM552,AutoSCAN_ORG!$B$1:$CF$2516,80,FALSE)</f>
        <v>12.28</v>
      </c>
      <c r="DH552">
        <f>VLOOKUP($CM552,AutoSCAN_ORG!$B$1:$CF$2516,81,FALSE)</f>
        <v>6.0000000000000001E-3</v>
      </c>
      <c r="DI552">
        <f>VLOOKUP($CM552,AutoSCAN_ORG!$B$1:$CF$2516,82,FALSE)</f>
        <v>8.9999999999999993E-3</v>
      </c>
      <c r="DJ552">
        <f>VLOOKUP($CM552,AutoSCAN_ORG!$B$1:$CF$2516,83,FALSE)</f>
        <v>0.81899999999999995</v>
      </c>
    </row>
    <row r="553" spans="2:114" x14ac:dyDescent="0.35">
      <c r="B553" t="s">
        <v>4870</v>
      </c>
      <c r="C553">
        <v>568</v>
      </c>
      <c r="D553" t="s">
        <v>7778</v>
      </c>
      <c r="E553">
        <v>904</v>
      </c>
      <c r="F553">
        <v>2866.7350000000001</v>
      </c>
      <c r="G553">
        <v>10</v>
      </c>
      <c r="H553" t="s">
        <v>7782</v>
      </c>
      <c r="I553" t="s">
        <v>7773</v>
      </c>
      <c r="J553" t="s">
        <v>5753</v>
      </c>
      <c r="K553">
        <v>11</v>
      </c>
      <c r="L553">
        <v>0.64</v>
      </c>
      <c r="M553">
        <v>10</v>
      </c>
      <c r="N553">
        <v>10</v>
      </c>
      <c r="O553" t="s">
        <v>7391</v>
      </c>
      <c r="R553" t="s">
        <v>7784</v>
      </c>
      <c r="S553" t="s">
        <v>7774</v>
      </c>
      <c r="T553" t="s">
        <v>7253</v>
      </c>
      <c r="U553" t="s">
        <v>7383</v>
      </c>
      <c r="V553" t="s">
        <v>7383</v>
      </c>
      <c r="W553">
        <v>5.56</v>
      </c>
      <c r="X553" t="s">
        <v>7947</v>
      </c>
      <c r="Y553">
        <v>1.8</v>
      </c>
      <c r="Z553" t="s">
        <v>7774</v>
      </c>
      <c r="AA553" t="s">
        <v>7789</v>
      </c>
      <c r="AB553" t="s">
        <v>7774</v>
      </c>
      <c r="AF553" t="s">
        <v>5678</v>
      </c>
      <c r="AG553">
        <v>42.75884533</v>
      </c>
      <c r="AH553">
        <v>-82.037756650000006</v>
      </c>
      <c r="AI553">
        <v>201.5</v>
      </c>
      <c r="AJ553">
        <v>290</v>
      </c>
      <c r="AL553">
        <v>15</v>
      </c>
      <c r="AM553">
        <v>986</v>
      </c>
      <c r="AN553">
        <v>9.33</v>
      </c>
      <c r="AO553">
        <v>-388.95800000000003</v>
      </c>
      <c r="AP553">
        <v>2115</v>
      </c>
      <c r="AQ553">
        <v>2116</v>
      </c>
      <c r="AT553">
        <v>1.24</v>
      </c>
      <c r="AU553">
        <v>1.23</v>
      </c>
      <c r="AW553">
        <v>2.15</v>
      </c>
      <c r="AX553">
        <v>2.14</v>
      </c>
      <c r="BD553">
        <v>0.64</v>
      </c>
      <c r="BE553">
        <v>10</v>
      </c>
      <c r="BF553" t="s">
        <v>2053</v>
      </c>
      <c r="BG553" t="s">
        <v>4870</v>
      </c>
      <c r="BH553">
        <v>568</v>
      </c>
      <c r="BI553" t="s">
        <v>5753</v>
      </c>
      <c r="BJ553" t="s">
        <v>7773</v>
      </c>
      <c r="BK553">
        <v>568</v>
      </c>
      <c r="BL553">
        <v>3030</v>
      </c>
      <c r="BS553">
        <v>13</v>
      </c>
      <c r="BT553">
        <v>0.66</v>
      </c>
      <c r="BU553">
        <v>0.57999999999999996</v>
      </c>
      <c r="BV553">
        <v>0.57999999999999996</v>
      </c>
      <c r="BW553">
        <v>42.75884533</v>
      </c>
      <c r="BX553">
        <v>-82.037756650000006</v>
      </c>
      <c r="BY553">
        <v>4734557.67</v>
      </c>
      <c r="BZ553">
        <v>201.47200000000001</v>
      </c>
      <c r="CA553">
        <v>276.2</v>
      </c>
      <c r="CB553" t="s">
        <v>7647</v>
      </c>
      <c r="CC553">
        <v>7</v>
      </c>
      <c r="CD553">
        <v>10</v>
      </c>
      <c r="CE553">
        <v>12</v>
      </c>
      <c r="CF553">
        <v>12</v>
      </c>
      <c r="CG553" t="s">
        <v>5677</v>
      </c>
      <c r="CH553">
        <v>414</v>
      </c>
      <c r="CI553" t="s">
        <v>3290</v>
      </c>
      <c r="CJ553" t="s">
        <v>7332</v>
      </c>
      <c r="CK553">
        <v>5.56</v>
      </c>
      <c r="CL553">
        <v>1.8</v>
      </c>
      <c r="CM553" t="s">
        <v>4870</v>
      </c>
      <c r="CO553" t="str">
        <f>VLOOKUP(CM553,AutoSCAN_ORG!B568:CF3083,1,FALSE)</f>
        <v>AS00-0001538</v>
      </c>
      <c r="CP553">
        <f>VLOOKUP($CM553,AutoSCAN_ORG!$B$1:$CF$2516,2,FALSE)</f>
        <v>2866.732</v>
      </c>
      <c r="CQ553">
        <f>VLOOKUP($CM553,AutoSCAN_ORG!$B$1:$CF$2516,3,FALSE)</f>
        <v>10.433</v>
      </c>
      <c r="CR553">
        <f>VLOOKUP($CM553,AutoSCAN_ORG!$B$1:$CF$2516,4,FALSE)</f>
        <v>80.492999999999995</v>
      </c>
      <c r="CS553">
        <f>VLOOKUP($CM553,AutoSCAN_ORG!$B$1:$CF$2516,5,FALSE)</f>
        <v>6.2949999999999999</v>
      </c>
      <c r="CT553" t="str">
        <f>VLOOKUP($CM553,AutoSCAN_ORG!$B$1:$CF$2516,6,FALSE)</f>
        <v>MELO-CORR</v>
      </c>
      <c r="CU553">
        <f>VLOOKUP($CM553,AutoSCAN_ORG!$B$1:$CF$2516,7,FALSE)</f>
        <v>0</v>
      </c>
      <c r="CV553">
        <f>VLOOKUP($CM553,AutoSCAN_ORG!$B$1:$CF$2516,69,FALSE)</f>
        <v>0</v>
      </c>
      <c r="CW553">
        <f>VLOOKUP($CM553,AutoSCAN_ORG!$B$1:$CF$2516,70,FALSE)</f>
        <v>0</v>
      </c>
      <c r="CX553" t="str">
        <f>VLOOKUP($CM553,AutoSCAN_ORG!$B$1:$CF$2516,71,FALSE)</f>
        <v>Y</v>
      </c>
      <c r="CZ553" t="str">
        <f>VLOOKUP($CM553,AutoSCAN_ORG!$B$1:$CF$2516,73,FALSE)</f>
        <v>added</v>
      </c>
      <c r="DA553">
        <f>VLOOKUP($CM553,AutoSCAN_ORG!$B$1:$CF$2516,74,FALSE)</f>
        <v>0</v>
      </c>
      <c r="DB553">
        <f>VLOOKUP($CM553,AutoSCAN_ORG!$B$1:$CF$2516,75,FALSE)</f>
        <v>0</v>
      </c>
      <c r="DC553">
        <f>VLOOKUP($CM553,AutoSCAN_ORG!$B$1:$CF$2516,76,FALSE)</f>
        <v>0</v>
      </c>
      <c r="DD553">
        <f>VLOOKUP($CM553,AutoSCAN_ORG!$B$1:$CF$2516,77,FALSE)</f>
        <v>0</v>
      </c>
      <c r="DF553">
        <f>VLOOKUP($CM553,AutoSCAN_ORG!$B$1:$CF$2516,79,FALSE)</f>
        <v>11.48</v>
      </c>
      <c r="DG553">
        <f>VLOOKUP($CM553,AutoSCAN_ORG!$B$1:$CF$2516,80,FALSE)</f>
        <v>11.48</v>
      </c>
      <c r="DH553">
        <f>VLOOKUP($CM553,AutoSCAN_ORG!$B$1:$CF$2516,81,FALSE)</f>
        <v>1.2E-2</v>
      </c>
      <c r="DI553">
        <f>VLOOKUP($CM553,AutoSCAN_ORG!$B$1:$CF$2516,82,FALSE)</f>
        <v>2.9000000000000001E-2</v>
      </c>
      <c r="DJ553">
        <f>VLOOKUP($CM553,AutoSCAN_ORG!$B$1:$CF$2516,83,FALSE)</f>
        <v>0.76700000000000002</v>
      </c>
    </row>
    <row r="554" spans="2:114" x14ac:dyDescent="0.35">
      <c r="B554" t="s">
        <v>4856</v>
      </c>
      <c r="C554">
        <v>552</v>
      </c>
      <c r="D554" t="s">
        <v>7778</v>
      </c>
      <c r="E554">
        <v>888</v>
      </c>
      <c r="F554">
        <v>2865.4490000000001</v>
      </c>
      <c r="G554">
        <v>10</v>
      </c>
      <c r="H554" t="s">
        <v>7782</v>
      </c>
      <c r="I554" t="s">
        <v>7773</v>
      </c>
      <c r="J554" t="s">
        <v>7852</v>
      </c>
      <c r="K554">
        <v>14</v>
      </c>
      <c r="L554">
        <v>0.75</v>
      </c>
      <c r="M554">
        <v>41</v>
      </c>
      <c r="N554">
        <v>47</v>
      </c>
      <c r="O554" t="s">
        <v>7507</v>
      </c>
      <c r="Q554">
        <v>44</v>
      </c>
      <c r="R554" t="s">
        <v>7805</v>
      </c>
      <c r="S554" t="s">
        <v>7774</v>
      </c>
      <c r="T554" t="s">
        <v>7253</v>
      </c>
      <c r="U554" t="s">
        <v>7383</v>
      </c>
      <c r="V554" t="s">
        <v>7383</v>
      </c>
      <c r="W554">
        <v>5.56</v>
      </c>
      <c r="X554" t="s">
        <v>7947</v>
      </c>
      <c r="Y554">
        <v>1.8</v>
      </c>
      <c r="Z554" t="s">
        <v>7774</v>
      </c>
      <c r="AA554" t="s">
        <v>7853</v>
      </c>
      <c r="AB554" t="s">
        <v>7774</v>
      </c>
      <c r="AC554">
        <v>10</v>
      </c>
      <c r="AF554" t="s">
        <v>5683</v>
      </c>
      <c r="AG554">
        <v>42.758857130000003</v>
      </c>
      <c r="AH554">
        <v>-82.037756200000004</v>
      </c>
      <c r="AI554">
        <v>201.5</v>
      </c>
      <c r="AJ554">
        <v>290</v>
      </c>
      <c r="AL554">
        <v>15</v>
      </c>
      <c r="AM554">
        <v>986</v>
      </c>
      <c r="AN554">
        <v>8.0289999999999999</v>
      </c>
      <c r="AO554">
        <v>-110.977</v>
      </c>
      <c r="AP554">
        <v>2078</v>
      </c>
      <c r="AQ554">
        <v>2058</v>
      </c>
      <c r="AT554">
        <v>1.2</v>
      </c>
      <c r="AU554">
        <v>1.21</v>
      </c>
      <c r="AW554">
        <v>2.09</v>
      </c>
      <c r="AX554">
        <v>2.11</v>
      </c>
      <c r="BD554">
        <v>0.45</v>
      </c>
      <c r="BE554">
        <v>41</v>
      </c>
      <c r="BF554" t="s">
        <v>8724</v>
      </c>
      <c r="BG554" t="s">
        <v>4856</v>
      </c>
      <c r="BH554">
        <v>552</v>
      </c>
      <c r="BI554" t="s">
        <v>7852</v>
      </c>
      <c r="BJ554" t="s">
        <v>7773</v>
      </c>
      <c r="BK554">
        <v>552</v>
      </c>
      <c r="BL554">
        <v>3030</v>
      </c>
      <c r="BM554">
        <v>888</v>
      </c>
      <c r="BN554">
        <v>44</v>
      </c>
      <c r="BO554" t="s">
        <v>8660</v>
      </c>
      <c r="BS554">
        <v>13</v>
      </c>
      <c r="BT554">
        <v>0.67</v>
      </c>
      <c r="BU554">
        <v>0.6</v>
      </c>
      <c r="BV554">
        <v>0.59</v>
      </c>
      <c r="BW554">
        <v>42.758857130000003</v>
      </c>
      <c r="BX554">
        <v>-82.037756200000004</v>
      </c>
      <c r="BY554">
        <v>4734558.9800000004</v>
      </c>
      <c r="BZ554">
        <v>201.471</v>
      </c>
      <c r="CA554">
        <v>130.1</v>
      </c>
      <c r="CB554" t="s">
        <v>7515</v>
      </c>
      <c r="CC554">
        <v>7</v>
      </c>
      <c r="CD554">
        <v>10</v>
      </c>
      <c r="CE554">
        <v>11</v>
      </c>
      <c r="CF554">
        <v>11</v>
      </c>
      <c r="CG554" t="s">
        <v>5752</v>
      </c>
      <c r="CH554">
        <v>414</v>
      </c>
      <c r="CI554" t="s">
        <v>5823</v>
      </c>
      <c r="CJ554" t="s">
        <v>8661</v>
      </c>
      <c r="CK554">
        <v>5.56</v>
      </c>
      <c r="CM554" t="s">
        <v>4856</v>
      </c>
      <c r="CO554" t="str">
        <f>VLOOKUP(CM554,AutoSCAN_ORG!B552:CF3067,1,FALSE)</f>
        <v>AS00-0001525</v>
      </c>
      <c r="CP554">
        <f>VLOOKUP($CM554,AutoSCAN_ORG!$B$1:$CF$2516,2,FALSE)</f>
        <v>2865.4639999999999</v>
      </c>
      <c r="CQ554">
        <f>VLOOKUP($CM554,AutoSCAN_ORG!$B$1:$CF$2516,3,FALSE)</f>
        <v>8.5389999999999997</v>
      </c>
      <c r="CR554">
        <f>VLOOKUP($CM554,AutoSCAN_ORG!$B$1:$CF$2516,4,FALSE)</f>
        <v>206.86600000000001</v>
      </c>
      <c r="CS554">
        <f>VLOOKUP($CM554,AutoSCAN_ORG!$B$1:$CF$2516,5,FALSE)</f>
        <v>11.602</v>
      </c>
      <c r="CT554" t="str">
        <f>VLOOKUP($CM554,AutoSCAN_ORG!$B$1:$CF$2516,6,FALSE)</f>
        <v>MELO-CORR</v>
      </c>
      <c r="CU554">
        <f>VLOOKUP($CM554,AutoSCAN_ORG!$B$1:$CF$2516,7,FALSE)</f>
        <v>0</v>
      </c>
      <c r="CV554" t="str">
        <f>VLOOKUP($CM554,AutoSCAN_ORG!$B$1:$CF$2516,69,FALSE)</f>
        <v>change to ext corr</v>
      </c>
      <c r="CW554">
        <f>VLOOKUP($CM554,AutoSCAN_ORG!$B$1:$CF$2516,70,FALSE)</f>
        <v>0</v>
      </c>
      <c r="CX554" t="str">
        <f>VLOOKUP($CM554,AutoSCAN_ORG!$B$1:$CF$2516,71,FALSE)</f>
        <v>Y</v>
      </c>
      <c r="CY554">
        <f>VLOOKUP($CM554,AutoSCAN_ORG!$B$1:$CF$2516,72,FALSE)</f>
        <v>0</v>
      </c>
      <c r="CZ554" t="str">
        <f>VLOOKUP($CM554,AutoSCAN_ORG!$B$1:$CF$2516,73,FALSE)</f>
        <v>ok</v>
      </c>
      <c r="DA554">
        <f>VLOOKUP($CM554,AutoSCAN_ORG!$B$1:$CF$2516,74,FALSE)</f>
        <v>0</v>
      </c>
      <c r="DB554" t="str">
        <f>VLOOKUP($CM554,AutoSCAN_ORG!$B$1:$CF$2516,75,FALSE)</f>
        <v>ext melo mife in PI</v>
      </c>
      <c r="DC554">
        <f>VLOOKUP($CM554,AutoSCAN_ORG!$B$1:$CF$2516,76,FALSE)</f>
        <v>0</v>
      </c>
      <c r="DD554">
        <f>VLOOKUP($CM554,AutoSCAN_ORG!$B$1:$CF$2516,77,FALSE)</f>
        <v>0</v>
      </c>
      <c r="DE554">
        <f>VLOOKUP($CM554,AutoSCAN_ORG!$B$1:$CF$2516,78,FALSE)</f>
        <v>0</v>
      </c>
      <c r="DF554">
        <f>VLOOKUP($CM554,AutoSCAN_ORG!$B$1:$CF$2516,79,FALSE)</f>
        <v>13.57</v>
      </c>
      <c r="DG554">
        <f>VLOOKUP($CM554,AutoSCAN_ORG!$B$1:$CF$2516,80,FALSE)</f>
        <v>13.57</v>
      </c>
      <c r="DH554">
        <f>VLOOKUP($CM554,AutoSCAN_ORG!$B$1:$CF$2516,81,FALSE)</f>
        <v>6.0000000000000001E-3</v>
      </c>
      <c r="DI554">
        <f>VLOOKUP($CM554,AutoSCAN_ORG!$B$1:$CF$2516,82,FALSE)</f>
        <v>1.7000000000000001E-2</v>
      </c>
      <c r="DJ554">
        <f>VLOOKUP($CM554,AutoSCAN_ORG!$B$1:$CF$2516,83,FALSE)</f>
        <v>0.85799999999999998</v>
      </c>
    </row>
    <row r="555" spans="2:114" x14ac:dyDescent="0.35">
      <c r="B555" t="s">
        <v>4871</v>
      </c>
      <c r="C555">
        <v>569</v>
      </c>
      <c r="D555" t="s">
        <v>7778</v>
      </c>
      <c r="E555">
        <v>905</v>
      </c>
      <c r="F555">
        <v>2866.8090000000002</v>
      </c>
      <c r="G555">
        <v>10</v>
      </c>
      <c r="H555" t="s">
        <v>7782</v>
      </c>
      <c r="I555" t="s">
        <v>7773</v>
      </c>
      <c r="J555" t="s">
        <v>5753</v>
      </c>
      <c r="K555">
        <v>10</v>
      </c>
      <c r="L555">
        <v>0.56999999999999995</v>
      </c>
      <c r="M555">
        <v>7</v>
      </c>
      <c r="N555">
        <v>9</v>
      </c>
      <c r="O555" t="s">
        <v>7474</v>
      </c>
      <c r="R555" t="s">
        <v>7784</v>
      </c>
      <c r="S555" t="s">
        <v>7774</v>
      </c>
      <c r="T555" t="s">
        <v>7253</v>
      </c>
      <c r="U555" t="s">
        <v>7383</v>
      </c>
      <c r="V555" t="s">
        <v>7383</v>
      </c>
      <c r="W555">
        <v>5.56</v>
      </c>
      <c r="X555" t="s">
        <v>7947</v>
      </c>
      <c r="Y555">
        <v>1.8</v>
      </c>
      <c r="Z555" t="s">
        <v>7774</v>
      </c>
      <c r="AA555" t="s">
        <v>7789</v>
      </c>
      <c r="AB555" t="s">
        <v>7774</v>
      </c>
      <c r="AF555" t="s">
        <v>5678</v>
      </c>
      <c r="AG555">
        <v>42.75884464</v>
      </c>
      <c r="AH555">
        <v>-82.037756669999993</v>
      </c>
      <c r="AI555">
        <v>201.5</v>
      </c>
      <c r="AJ555">
        <v>290</v>
      </c>
      <c r="AL555">
        <v>15</v>
      </c>
      <c r="AM555">
        <v>986</v>
      </c>
      <c r="AN555">
        <v>9.4060000000000006</v>
      </c>
      <c r="AO555">
        <v>-403.56700000000001</v>
      </c>
      <c r="AP555">
        <v>2117</v>
      </c>
      <c r="AQ555">
        <v>2118</v>
      </c>
      <c r="AT555">
        <v>1.24</v>
      </c>
      <c r="AU555">
        <v>1.24</v>
      </c>
      <c r="AW555">
        <v>2.15</v>
      </c>
      <c r="AX555">
        <v>2.15</v>
      </c>
      <c r="BD555">
        <v>0.56999999999999995</v>
      </c>
      <c r="BE555">
        <v>7</v>
      </c>
      <c r="BF555" t="s">
        <v>2054</v>
      </c>
      <c r="BG555" t="s">
        <v>4871</v>
      </c>
      <c r="BH555">
        <v>569</v>
      </c>
      <c r="BI555" t="s">
        <v>5753</v>
      </c>
      <c r="BJ555" t="s">
        <v>7773</v>
      </c>
      <c r="BK555">
        <v>569</v>
      </c>
      <c r="BL555">
        <v>3030</v>
      </c>
      <c r="BS555">
        <v>13</v>
      </c>
      <c r="BT555">
        <v>0.66</v>
      </c>
      <c r="BU555">
        <v>0.57999999999999996</v>
      </c>
      <c r="BV555">
        <v>0.57999999999999996</v>
      </c>
      <c r="BW555">
        <v>42.75884464</v>
      </c>
      <c r="BX555">
        <v>-82.037756669999993</v>
      </c>
      <c r="BY555">
        <v>4734557.5939999996</v>
      </c>
      <c r="BZ555">
        <v>201.47200000000001</v>
      </c>
      <c r="CA555">
        <v>270.5</v>
      </c>
      <c r="CB555" t="s">
        <v>7643</v>
      </c>
      <c r="CC555">
        <v>7</v>
      </c>
      <c r="CD555">
        <v>10</v>
      </c>
      <c r="CE555">
        <v>12</v>
      </c>
      <c r="CF555">
        <v>12</v>
      </c>
      <c r="CG555" t="s">
        <v>5677</v>
      </c>
      <c r="CH555">
        <v>414</v>
      </c>
      <c r="CI555" t="s">
        <v>3290</v>
      </c>
      <c r="CJ555" t="s">
        <v>7332</v>
      </c>
      <c r="CK555">
        <v>5.56</v>
      </c>
      <c r="CL555">
        <v>1.8</v>
      </c>
      <c r="CM555" t="s">
        <v>4871</v>
      </c>
      <c r="CO555" t="str">
        <f>VLOOKUP(CM555,AutoSCAN_ORG!B569:CF3084,1,FALSE)</f>
        <v>AS00-0001539</v>
      </c>
      <c r="CP555">
        <f>VLOOKUP($CM555,AutoSCAN_ORG!$B$1:$CF$2516,2,FALSE)</f>
        <v>2866.8069999999998</v>
      </c>
      <c r="CQ555">
        <f>VLOOKUP($CM555,AutoSCAN_ORG!$B$1:$CF$2516,3,FALSE)</f>
        <v>8.2449999999999992</v>
      </c>
      <c r="CR555">
        <f>VLOOKUP($CM555,AutoSCAN_ORG!$B$1:$CF$2516,4,FALSE)</f>
        <v>84.02</v>
      </c>
      <c r="CS555">
        <f>VLOOKUP($CM555,AutoSCAN_ORG!$B$1:$CF$2516,5,FALSE)</f>
        <v>6.2949999999999999</v>
      </c>
      <c r="CT555" t="str">
        <f>VLOOKUP($CM555,AutoSCAN_ORG!$B$1:$CF$2516,6,FALSE)</f>
        <v>MELO-CORR</v>
      </c>
      <c r="CU555">
        <f>VLOOKUP($CM555,AutoSCAN_ORG!$B$1:$CF$2516,7,FALSE)</f>
        <v>0</v>
      </c>
      <c r="CV555">
        <f>VLOOKUP($CM555,AutoSCAN_ORG!$B$1:$CF$2516,69,FALSE)</f>
        <v>0</v>
      </c>
      <c r="CW555">
        <f>VLOOKUP($CM555,AutoSCAN_ORG!$B$1:$CF$2516,70,FALSE)</f>
        <v>0</v>
      </c>
      <c r="CX555" t="str">
        <f>VLOOKUP($CM555,AutoSCAN_ORG!$B$1:$CF$2516,71,FALSE)</f>
        <v>Y</v>
      </c>
      <c r="CZ555" t="str">
        <f>VLOOKUP($CM555,AutoSCAN_ORG!$B$1:$CF$2516,73,FALSE)</f>
        <v>added</v>
      </c>
      <c r="DA555">
        <f>VLOOKUP($CM555,AutoSCAN_ORG!$B$1:$CF$2516,74,FALSE)</f>
        <v>0</v>
      </c>
      <c r="DB555">
        <f>VLOOKUP($CM555,AutoSCAN_ORG!$B$1:$CF$2516,75,FALSE)</f>
        <v>0</v>
      </c>
      <c r="DC555">
        <f>VLOOKUP($CM555,AutoSCAN_ORG!$B$1:$CF$2516,76,FALSE)</f>
        <v>0</v>
      </c>
      <c r="DD555">
        <f>VLOOKUP($CM555,AutoSCAN_ORG!$B$1:$CF$2516,77,FALSE)</f>
        <v>0</v>
      </c>
      <c r="DF555">
        <f>VLOOKUP($CM555,AutoSCAN_ORG!$B$1:$CF$2516,79,FALSE)</f>
        <v>10.24</v>
      </c>
      <c r="DG555">
        <f>VLOOKUP($CM555,AutoSCAN_ORG!$B$1:$CF$2516,80,FALSE)</f>
        <v>10.24</v>
      </c>
      <c r="DH555">
        <f>VLOOKUP($CM555,AutoSCAN_ORG!$B$1:$CF$2516,81,FALSE)</f>
        <v>0.01</v>
      </c>
      <c r="DI555">
        <f>VLOOKUP($CM555,AutoSCAN_ORG!$B$1:$CF$2516,82,FALSE)</f>
        <v>1.7000000000000001E-2</v>
      </c>
      <c r="DJ555">
        <f>VLOOKUP($CM555,AutoSCAN_ORG!$B$1:$CF$2516,83,FALSE)</f>
        <v>0.82199999999999995</v>
      </c>
    </row>
    <row r="556" spans="2:114" x14ac:dyDescent="0.35">
      <c r="B556" t="s">
        <v>4872</v>
      </c>
      <c r="C556">
        <v>570</v>
      </c>
      <c r="D556" t="s">
        <v>7778</v>
      </c>
      <c r="E556">
        <v>906</v>
      </c>
      <c r="F556">
        <v>2866.8319999999999</v>
      </c>
      <c r="G556">
        <v>10</v>
      </c>
      <c r="H556" t="s">
        <v>7782</v>
      </c>
      <c r="I556" t="s">
        <v>7773</v>
      </c>
      <c r="J556" t="s">
        <v>5753</v>
      </c>
      <c r="K556">
        <v>10</v>
      </c>
      <c r="L556">
        <v>0.55000000000000004</v>
      </c>
      <c r="M556">
        <v>11</v>
      </c>
      <c r="N556">
        <v>10</v>
      </c>
      <c r="O556" t="s">
        <v>7629</v>
      </c>
      <c r="R556" t="s">
        <v>7784</v>
      </c>
      <c r="S556" t="s">
        <v>7774</v>
      </c>
      <c r="T556" t="s">
        <v>7253</v>
      </c>
      <c r="U556" t="s">
        <v>7383</v>
      </c>
      <c r="V556" t="s">
        <v>7383</v>
      </c>
      <c r="W556">
        <v>5.56</v>
      </c>
      <c r="X556" t="s">
        <v>7947</v>
      </c>
      <c r="Y556">
        <v>1.8</v>
      </c>
      <c r="Z556" t="s">
        <v>7774</v>
      </c>
      <c r="AA556" t="s">
        <v>7783</v>
      </c>
      <c r="AB556" t="s">
        <v>7774</v>
      </c>
      <c r="AF556" t="s">
        <v>5859</v>
      </c>
      <c r="AG556">
        <v>42.758844459999999</v>
      </c>
      <c r="AH556">
        <v>-82.037756680000001</v>
      </c>
      <c r="AI556">
        <v>201.5</v>
      </c>
      <c r="AJ556">
        <v>290</v>
      </c>
      <c r="AL556">
        <v>15</v>
      </c>
      <c r="AM556">
        <v>986</v>
      </c>
      <c r="AN556">
        <v>9.4269999999999996</v>
      </c>
      <c r="AO556">
        <v>-384.14100000000002</v>
      </c>
      <c r="AP556">
        <v>2114</v>
      </c>
      <c r="AQ556">
        <v>2115</v>
      </c>
      <c r="AT556">
        <v>1.23</v>
      </c>
      <c r="AU556">
        <v>1.23</v>
      </c>
      <c r="AW556">
        <v>2.14</v>
      </c>
      <c r="AX556">
        <v>2.14</v>
      </c>
      <c r="BD556">
        <v>0.55000000000000004</v>
      </c>
      <c r="BE556">
        <v>11</v>
      </c>
      <c r="BF556" t="s">
        <v>2055</v>
      </c>
      <c r="BG556" t="s">
        <v>4872</v>
      </c>
      <c r="BH556">
        <v>570</v>
      </c>
      <c r="BI556" t="s">
        <v>5753</v>
      </c>
      <c r="BJ556" t="s">
        <v>7773</v>
      </c>
      <c r="BK556">
        <v>570</v>
      </c>
      <c r="BL556">
        <v>3030</v>
      </c>
      <c r="BU556">
        <v>0.57999999999999996</v>
      </c>
      <c r="BV556">
        <v>0.57999999999999996</v>
      </c>
      <c r="BW556">
        <v>42.758844459999999</v>
      </c>
      <c r="BX556">
        <v>-82.037756680000001</v>
      </c>
      <c r="BY556">
        <v>4734557.5729999999</v>
      </c>
      <c r="BZ556">
        <v>201.47200000000001</v>
      </c>
      <c r="CA556">
        <v>278.3</v>
      </c>
      <c r="CB556" t="s">
        <v>7391</v>
      </c>
      <c r="CC556">
        <v>7</v>
      </c>
      <c r="CE556">
        <v>12</v>
      </c>
      <c r="CF556">
        <v>12</v>
      </c>
      <c r="CG556" t="s">
        <v>5677</v>
      </c>
      <c r="CH556">
        <v>414</v>
      </c>
      <c r="CI556" t="s">
        <v>3290</v>
      </c>
      <c r="CJ556" t="s">
        <v>7332</v>
      </c>
      <c r="CK556">
        <v>5.56</v>
      </c>
      <c r="CL556">
        <v>1.8</v>
      </c>
      <c r="CM556" t="s">
        <v>4872</v>
      </c>
      <c r="CO556" t="str">
        <f>VLOOKUP(CM556,AutoSCAN_ORG!B570:CF3085,1,FALSE)</f>
        <v>AS00-0001540</v>
      </c>
      <c r="CP556">
        <f>VLOOKUP($CM556,AutoSCAN_ORG!$B$1:$CF$2516,2,FALSE)</f>
        <v>2866.8290000000002</v>
      </c>
      <c r="CQ556">
        <f>VLOOKUP($CM556,AutoSCAN_ORG!$B$1:$CF$2516,3,FALSE)</f>
        <v>9.3729999999999993</v>
      </c>
      <c r="CR556">
        <f>VLOOKUP($CM556,AutoSCAN_ORG!$B$1:$CF$2516,4,FALSE)</f>
        <v>79.191999999999993</v>
      </c>
      <c r="CS556">
        <f>VLOOKUP($CM556,AutoSCAN_ORG!$B$1:$CF$2516,5,FALSE)</f>
        <v>6.2949999999999999</v>
      </c>
      <c r="CT556" t="str">
        <f>VLOOKUP($CM556,AutoSCAN_ORG!$B$1:$CF$2516,6,FALSE)</f>
        <v>MELO-CORR</v>
      </c>
      <c r="CU556">
        <f>VLOOKUP($CM556,AutoSCAN_ORG!$B$1:$CF$2516,7,FALSE)</f>
        <v>0</v>
      </c>
      <c r="CV556">
        <f>VLOOKUP($CM556,AutoSCAN_ORG!$B$1:$CF$2516,69,FALSE)</f>
        <v>0</v>
      </c>
      <c r="CW556">
        <f>VLOOKUP($CM556,AutoSCAN_ORG!$B$1:$CF$2516,70,FALSE)</f>
        <v>0</v>
      </c>
      <c r="CX556" t="str">
        <f>VLOOKUP($CM556,AutoSCAN_ORG!$B$1:$CF$2516,71,FALSE)</f>
        <v>Y</v>
      </c>
      <c r="CZ556" t="str">
        <f>VLOOKUP($CM556,AutoSCAN_ORG!$B$1:$CF$2516,73,FALSE)</f>
        <v>added</v>
      </c>
      <c r="DA556">
        <f>VLOOKUP($CM556,AutoSCAN_ORG!$B$1:$CF$2516,74,FALSE)</f>
        <v>0</v>
      </c>
      <c r="DB556">
        <f>VLOOKUP($CM556,AutoSCAN_ORG!$B$1:$CF$2516,75,FALSE)</f>
        <v>0</v>
      </c>
      <c r="DC556">
        <f>VLOOKUP($CM556,AutoSCAN_ORG!$B$1:$CF$2516,76,FALSE)</f>
        <v>0</v>
      </c>
      <c r="DD556">
        <f>VLOOKUP($CM556,AutoSCAN_ORG!$B$1:$CF$2516,77,FALSE)</f>
        <v>0</v>
      </c>
      <c r="DF556">
        <f>VLOOKUP($CM556,AutoSCAN_ORG!$B$1:$CF$2516,79,FALSE)</f>
        <v>9.91</v>
      </c>
      <c r="DG556">
        <f>VLOOKUP($CM556,AutoSCAN_ORG!$B$1:$CF$2516,80,FALSE)</f>
        <v>9.91</v>
      </c>
      <c r="DH556">
        <f>VLOOKUP($CM556,AutoSCAN_ORG!$B$1:$CF$2516,81,FALSE)</f>
        <v>0</v>
      </c>
      <c r="DI556">
        <f>VLOOKUP($CM556,AutoSCAN_ORG!$B$1:$CF$2516,82,FALSE)</f>
        <v>1E-3</v>
      </c>
      <c r="DJ556">
        <f>VLOOKUP($CM556,AutoSCAN_ORG!$B$1:$CF$2516,83,FALSE)</f>
        <v>0.80300000000000005</v>
      </c>
    </row>
    <row r="557" spans="2:114" x14ac:dyDescent="0.35">
      <c r="B557" t="s">
        <v>4873</v>
      </c>
      <c r="C557">
        <v>571</v>
      </c>
      <c r="D557" t="s">
        <v>7778</v>
      </c>
      <c r="E557">
        <v>907</v>
      </c>
      <c r="F557">
        <v>2867.0320000000002</v>
      </c>
      <c r="G557">
        <v>10</v>
      </c>
      <c r="H557" t="s">
        <v>7782</v>
      </c>
      <c r="I557" t="s">
        <v>7773</v>
      </c>
      <c r="J557" t="s">
        <v>5753</v>
      </c>
      <c r="K557">
        <v>14</v>
      </c>
      <c r="L557">
        <v>0.78</v>
      </c>
      <c r="M557">
        <v>12</v>
      </c>
      <c r="N557">
        <v>9</v>
      </c>
      <c r="O557" t="s">
        <v>7329</v>
      </c>
      <c r="R557" t="s">
        <v>7784</v>
      </c>
      <c r="S557" t="s">
        <v>7774</v>
      </c>
      <c r="T557" t="s">
        <v>7253</v>
      </c>
      <c r="U557" t="s">
        <v>7383</v>
      </c>
      <c r="V557" t="s">
        <v>7383</v>
      </c>
      <c r="W557">
        <v>5.56</v>
      </c>
      <c r="X557" t="s">
        <v>7947</v>
      </c>
      <c r="Y557">
        <v>1.8</v>
      </c>
      <c r="Z557" t="s">
        <v>7774</v>
      </c>
      <c r="AA557" t="s">
        <v>7783</v>
      </c>
      <c r="AB557" t="s">
        <v>7774</v>
      </c>
      <c r="AF557" t="s">
        <v>5678</v>
      </c>
      <c r="AG557">
        <v>42.758842639999997</v>
      </c>
      <c r="AH557">
        <v>-82.03775675</v>
      </c>
      <c r="AI557">
        <v>201.5</v>
      </c>
      <c r="AJ557">
        <v>290</v>
      </c>
      <c r="AL557">
        <v>15</v>
      </c>
      <c r="AM557">
        <v>986</v>
      </c>
      <c r="AN557">
        <v>9.6270000000000007</v>
      </c>
      <c r="AO557">
        <v>-409.483</v>
      </c>
      <c r="AP557">
        <v>2111</v>
      </c>
      <c r="AQ557">
        <v>2112</v>
      </c>
      <c r="AT557">
        <v>1.23</v>
      </c>
      <c r="AU557">
        <v>1.23</v>
      </c>
      <c r="AW557">
        <v>2.14</v>
      </c>
      <c r="AX557">
        <v>2.14</v>
      </c>
      <c r="BD557">
        <v>0.78</v>
      </c>
      <c r="BE557">
        <v>12</v>
      </c>
      <c r="BF557" t="s">
        <v>2056</v>
      </c>
      <c r="BG557" t="s">
        <v>4873</v>
      </c>
      <c r="BH557">
        <v>571</v>
      </c>
      <c r="BI557" t="s">
        <v>5753</v>
      </c>
      <c r="BJ557" t="s">
        <v>7773</v>
      </c>
      <c r="BK557">
        <v>571</v>
      </c>
      <c r="BL557">
        <v>3030</v>
      </c>
      <c r="BS557">
        <v>13</v>
      </c>
      <c r="BT557">
        <v>0.66</v>
      </c>
      <c r="BU557">
        <v>0.57999999999999996</v>
      </c>
      <c r="BV557">
        <v>0.57999999999999996</v>
      </c>
      <c r="BW557">
        <v>42.758842639999997</v>
      </c>
      <c r="BX557">
        <v>-82.03775675</v>
      </c>
      <c r="BY557">
        <v>4734557.3710000003</v>
      </c>
      <c r="BZ557">
        <v>201.47200000000001</v>
      </c>
      <c r="CA557">
        <v>268</v>
      </c>
      <c r="CB557" t="s">
        <v>7613</v>
      </c>
      <c r="CC557">
        <v>7</v>
      </c>
      <c r="CD557">
        <v>10</v>
      </c>
      <c r="CE557">
        <v>12</v>
      </c>
      <c r="CF557">
        <v>12</v>
      </c>
      <c r="CG557" t="s">
        <v>5677</v>
      </c>
      <c r="CH557">
        <v>414</v>
      </c>
      <c r="CI557" t="s">
        <v>3290</v>
      </c>
      <c r="CJ557" t="s">
        <v>7332</v>
      </c>
      <c r="CK557">
        <v>5.56</v>
      </c>
      <c r="CL557">
        <v>1.8</v>
      </c>
      <c r="CM557" t="s">
        <v>4873</v>
      </c>
      <c r="CO557" t="str">
        <f>VLOOKUP(CM557,AutoSCAN_ORG!B571:CF3086,1,FALSE)</f>
        <v>AS00-0001541</v>
      </c>
      <c r="CP557">
        <f>VLOOKUP($CM557,AutoSCAN_ORG!$B$1:$CF$2516,2,FALSE)</f>
        <v>2867.0259999999998</v>
      </c>
      <c r="CQ557">
        <f>VLOOKUP($CM557,AutoSCAN_ORG!$B$1:$CF$2516,3,FALSE)</f>
        <v>9.9860000000000007</v>
      </c>
      <c r="CR557">
        <f>VLOOKUP($CM557,AutoSCAN_ORG!$B$1:$CF$2516,4,FALSE)</f>
        <v>85.912999999999997</v>
      </c>
      <c r="CS557">
        <f>VLOOKUP($CM557,AutoSCAN_ORG!$B$1:$CF$2516,5,FALSE)</f>
        <v>6.2949999999999999</v>
      </c>
      <c r="CT557" t="str">
        <f>VLOOKUP($CM557,AutoSCAN_ORG!$B$1:$CF$2516,6,FALSE)</f>
        <v>MELO-CORR</v>
      </c>
      <c r="CU557">
        <f>VLOOKUP($CM557,AutoSCAN_ORG!$B$1:$CF$2516,7,FALSE)</f>
        <v>0</v>
      </c>
      <c r="CV557">
        <f>VLOOKUP($CM557,AutoSCAN_ORG!$B$1:$CF$2516,69,FALSE)</f>
        <v>0</v>
      </c>
      <c r="CW557">
        <f>VLOOKUP($CM557,AutoSCAN_ORG!$B$1:$CF$2516,70,FALSE)</f>
        <v>0</v>
      </c>
      <c r="CX557" t="str">
        <f>VLOOKUP($CM557,AutoSCAN_ORG!$B$1:$CF$2516,71,FALSE)</f>
        <v>Y</v>
      </c>
      <c r="CZ557">
        <f>VLOOKUP($CM557,AutoSCAN_ORG!$B$1:$CF$2516,73,FALSE)</f>
        <v>0</v>
      </c>
      <c r="DA557">
        <f>VLOOKUP($CM557,AutoSCAN_ORG!$B$1:$CF$2516,74,FALSE)</f>
        <v>0</v>
      </c>
      <c r="DB557">
        <f>VLOOKUP($CM557,AutoSCAN_ORG!$B$1:$CF$2516,75,FALSE)</f>
        <v>0</v>
      </c>
      <c r="DC557">
        <f>VLOOKUP($CM557,AutoSCAN_ORG!$B$1:$CF$2516,76,FALSE)</f>
        <v>0</v>
      </c>
      <c r="DD557">
        <f>VLOOKUP($CM557,AutoSCAN_ORG!$B$1:$CF$2516,77,FALSE)</f>
        <v>0</v>
      </c>
      <c r="DF557">
        <f>VLOOKUP($CM557,AutoSCAN_ORG!$B$1:$CF$2516,79,FALSE)</f>
        <v>14.09</v>
      </c>
      <c r="DG557">
        <f>VLOOKUP($CM557,AutoSCAN_ORG!$B$1:$CF$2516,80,FALSE)</f>
        <v>14.09</v>
      </c>
      <c r="DH557">
        <f>VLOOKUP($CM557,AutoSCAN_ORG!$B$1:$CF$2516,81,FALSE)</f>
        <v>1.2E-2</v>
      </c>
      <c r="DI557">
        <f>VLOOKUP($CM557,AutoSCAN_ORG!$B$1:$CF$2516,82,FALSE)</f>
        <v>2.4E-2</v>
      </c>
      <c r="DJ557">
        <f>VLOOKUP($CM557,AutoSCAN_ORG!$B$1:$CF$2516,83,FALSE)</f>
        <v>0.79</v>
      </c>
    </row>
    <row r="558" spans="2:114" x14ac:dyDescent="0.35">
      <c r="B558" t="s">
        <v>4874</v>
      </c>
      <c r="C558">
        <v>572</v>
      </c>
      <c r="D558" t="s">
        <v>7778</v>
      </c>
      <c r="E558">
        <v>908</v>
      </c>
      <c r="F558">
        <v>2867.3760000000002</v>
      </c>
      <c r="G558">
        <v>10</v>
      </c>
      <c r="H558" t="s">
        <v>7782</v>
      </c>
      <c r="I558" t="s">
        <v>7773</v>
      </c>
      <c r="J558" t="s">
        <v>5753</v>
      </c>
      <c r="K558">
        <v>12</v>
      </c>
      <c r="L558">
        <v>0.69</v>
      </c>
      <c r="M558">
        <v>11</v>
      </c>
      <c r="N558">
        <v>9</v>
      </c>
      <c r="O558" t="s">
        <v>7653</v>
      </c>
      <c r="R558" t="s">
        <v>7784</v>
      </c>
      <c r="S558" t="s">
        <v>7774</v>
      </c>
      <c r="T558" t="s">
        <v>7253</v>
      </c>
      <c r="U558" t="s">
        <v>7383</v>
      </c>
      <c r="V558" t="s">
        <v>7383</v>
      </c>
      <c r="W558">
        <v>5.56</v>
      </c>
      <c r="X558" t="s">
        <v>7947</v>
      </c>
      <c r="Y558">
        <v>1.8</v>
      </c>
      <c r="Z558" t="s">
        <v>7774</v>
      </c>
      <c r="AA558" t="s">
        <v>7783</v>
      </c>
      <c r="AB558" t="s">
        <v>7774</v>
      </c>
      <c r="AF558" t="s">
        <v>5678</v>
      </c>
      <c r="AG558">
        <v>42.758839520000002</v>
      </c>
      <c r="AH558">
        <v>-82.037756860000002</v>
      </c>
      <c r="AI558">
        <v>201.5</v>
      </c>
      <c r="AJ558">
        <v>290</v>
      </c>
      <c r="AL558">
        <v>15</v>
      </c>
      <c r="AM558">
        <v>986</v>
      </c>
      <c r="AN558">
        <v>9.9710000000000001</v>
      </c>
      <c r="AO558">
        <v>-395.35500000000002</v>
      </c>
      <c r="AP558">
        <v>2113</v>
      </c>
      <c r="AQ558">
        <v>2114</v>
      </c>
      <c r="AT558">
        <v>1.23</v>
      </c>
      <c r="AU558">
        <v>1.23</v>
      </c>
      <c r="AW558">
        <v>2.14</v>
      </c>
      <c r="AX558">
        <v>2.14</v>
      </c>
      <c r="BD558">
        <v>0.69</v>
      </c>
      <c r="BE558">
        <v>11</v>
      </c>
      <c r="BF558" t="s">
        <v>2057</v>
      </c>
      <c r="BG558" t="s">
        <v>4874</v>
      </c>
      <c r="BH558">
        <v>572</v>
      </c>
      <c r="BI558" t="s">
        <v>5753</v>
      </c>
      <c r="BJ558" t="s">
        <v>7773</v>
      </c>
      <c r="BK558">
        <v>572</v>
      </c>
      <c r="BL558">
        <v>3030</v>
      </c>
      <c r="BS558">
        <v>13</v>
      </c>
      <c r="BT558">
        <v>0.66</v>
      </c>
      <c r="BU558">
        <v>0.57999999999999996</v>
      </c>
      <c r="BV558">
        <v>0.57999999999999996</v>
      </c>
      <c r="BW558">
        <v>42.758839520000002</v>
      </c>
      <c r="BX558">
        <v>-82.037756860000002</v>
      </c>
      <c r="BY558">
        <v>4734557.0250000004</v>
      </c>
      <c r="BZ558">
        <v>201.47300000000001</v>
      </c>
      <c r="CA558">
        <v>273.8</v>
      </c>
      <c r="CB558" t="s">
        <v>7641</v>
      </c>
      <c r="CC558">
        <v>7</v>
      </c>
      <c r="CD558">
        <v>10</v>
      </c>
      <c r="CE558">
        <v>12</v>
      </c>
      <c r="CF558">
        <v>12</v>
      </c>
      <c r="CG558" t="s">
        <v>5677</v>
      </c>
      <c r="CH558">
        <v>414</v>
      </c>
      <c r="CI558" t="s">
        <v>3290</v>
      </c>
      <c r="CJ558" t="s">
        <v>7332</v>
      </c>
      <c r="CK558">
        <v>5.56</v>
      </c>
      <c r="CL558">
        <v>1.8</v>
      </c>
      <c r="CM558" t="s">
        <v>4874</v>
      </c>
      <c r="CO558" t="str">
        <f>VLOOKUP(CM558,AutoSCAN_ORG!B572:CF3087,1,FALSE)</f>
        <v>AS00-0001542</v>
      </c>
      <c r="CP558">
        <f>VLOOKUP($CM558,AutoSCAN_ORG!$B$1:$CF$2516,2,FALSE)</f>
        <v>2867.3719999999998</v>
      </c>
      <c r="CQ558">
        <f>VLOOKUP($CM558,AutoSCAN_ORG!$B$1:$CF$2516,3,FALSE)</f>
        <v>9.6419999999999995</v>
      </c>
      <c r="CR558">
        <f>VLOOKUP($CM558,AutoSCAN_ORG!$B$1:$CF$2516,4,FALSE)</f>
        <v>81.078000000000003</v>
      </c>
      <c r="CS558">
        <f>VLOOKUP($CM558,AutoSCAN_ORG!$B$1:$CF$2516,5,FALSE)</f>
        <v>6.2949999999999999</v>
      </c>
      <c r="CT558" t="str">
        <f>VLOOKUP($CM558,AutoSCAN_ORG!$B$1:$CF$2516,6,FALSE)</f>
        <v>MELO-CORR</v>
      </c>
      <c r="CU558">
        <f>VLOOKUP($CM558,AutoSCAN_ORG!$B$1:$CF$2516,7,FALSE)</f>
        <v>0</v>
      </c>
      <c r="CV558">
        <f>VLOOKUP($CM558,AutoSCAN_ORG!$B$1:$CF$2516,69,FALSE)</f>
        <v>0</v>
      </c>
      <c r="CW558">
        <f>VLOOKUP($CM558,AutoSCAN_ORG!$B$1:$CF$2516,70,FALSE)</f>
        <v>0</v>
      </c>
      <c r="CX558" t="str">
        <f>VLOOKUP($CM558,AutoSCAN_ORG!$B$1:$CF$2516,71,FALSE)</f>
        <v>Y</v>
      </c>
      <c r="CZ558">
        <f>VLOOKUP($CM558,AutoSCAN_ORG!$B$1:$CF$2516,73,FALSE)</f>
        <v>0</v>
      </c>
      <c r="DA558">
        <f>VLOOKUP($CM558,AutoSCAN_ORG!$B$1:$CF$2516,74,FALSE)</f>
        <v>0</v>
      </c>
      <c r="DB558">
        <f>VLOOKUP($CM558,AutoSCAN_ORG!$B$1:$CF$2516,75,FALSE)</f>
        <v>0</v>
      </c>
      <c r="DC558">
        <f>VLOOKUP($CM558,AutoSCAN_ORG!$B$1:$CF$2516,76,FALSE)</f>
        <v>0</v>
      </c>
      <c r="DD558">
        <f>VLOOKUP($CM558,AutoSCAN_ORG!$B$1:$CF$2516,77,FALSE)</f>
        <v>0</v>
      </c>
      <c r="DF558">
        <f>VLOOKUP($CM558,AutoSCAN_ORG!$B$1:$CF$2516,79,FALSE)</f>
        <v>12.4</v>
      </c>
      <c r="DG558">
        <f>VLOOKUP($CM558,AutoSCAN_ORG!$B$1:$CF$2516,80,FALSE)</f>
        <v>12.4</v>
      </c>
      <c r="DH558">
        <f>VLOOKUP($CM558,AutoSCAN_ORG!$B$1:$CF$2516,81,FALSE)</f>
        <v>1.4E-2</v>
      </c>
      <c r="DI558">
        <f>VLOOKUP($CM558,AutoSCAN_ORG!$B$1:$CF$2516,82,FALSE)</f>
        <v>2.8000000000000001E-2</v>
      </c>
      <c r="DJ558">
        <f>VLOOKUP($CM558,AutoSCAN_ORG!$B$1:$CF$2516,83,FALSE)</f>
        <v>0.83199999999999996</v>
      </c>
    </row>
    <row r="559" spans="2:114" x14ac:dyDescent="0.35">
      <c r="B559" t="s">
        <v>4861</v>
      </c>
      <c r="C559">
        <v>557</v>
      </c>
      <c r="D559" t="s">
        <v>7778</v>
      </c>
      <c r="E559">
        <v>893</v>
      </c>
      <c r="F559">
        <v>2865.7809999999999</v>
      </c>
      <c r="G559">
        <v>10</v>
      </c>
      <c r="H559" t="s">
        <v>7782</v>
      </c>
      <c r="I559" t="s">
        <v>7773</v>
      </c>
      <c r="J559" t="s">
        <v>7852</v>
      </c>
      <c r="K559">
        <v>13</v>
      </c>
      <c r="L559">
        <v>0.72</v>
      </c>
      <c r="M559">
        <v>73</v>
      </c>
      <c r="N559">
        <v>15</v>
      </c>
      <c r="O559" t="s">
        <v>7656</v>
      </c>
      <c r="Q559">
        <v>45</v>
      </c>
      <c r="R559" t="s">
        <v>7784</v>
      </c>
      <c r="S559" t="s">
        <v>7774</v>
      </c>
      <c r="T559" t="s">
        <v>7253</v>
      </c>
      <c r="U559" t="s">
        <v>7383</v>
      </c>
      <c r="V559" t="s">
        <v>7383</v>
      </c>
      <c r="W559">
        <v>5.56</v>
      </c>
      <c r="X559" t="s">
        <v>7947</v>
      </c>
      <c r="Y559">
        <v>1.8</v>
      </c>
      <c r="Z559" t="s">
        <v>7774</v>
      </c>
      <c r="AA559" t="s">
        <v>7879</v>
      </c>
      <c r="AB559" t="s">
        <v>7774</v>
      </c>
      <c r="AF559" t="s">
        <v>5939</v>
      </c>
      <c r="AG559">
        <v>42.75885427</v>
      </c>
      <c r="AH559">
        <v>-82.037756310000006</v>
      </c>
      <c r="AI559">
        <v>201.5</v>
      </c>
      <c r="AJ559">
        <v>290</v>
      </c>
      <c r="AL559">
        <v>15</v>
      </c>
      <c r="AM559">
        <v>986</v>
      </c>
      <c r="AN559">
        <v>8.3450000000000006</v>
      </c>
      <c r="AO559">
        <v>-403.911</v>
      </c>
      <c r="AP559">
        <v>2053</v>
      </c>
      <c r="AQ559">
        <v>2010</v>
      </c>
      <c r="AT559">
        <v>1.17</v>
      </c>
      <c r="AU559">
        <v>1.2</v>
      </c>
      <c r="AW559">
        <v>2.04</v>
      </c>
      <c r="AX559">
        <v>2.08</v>
      </c>
      <c r="BD559">
        <v>0.39</v>
      </c>
      <c r="BE559">
        <v>73</v>
      </c>
      <c r="BF559" t="s">
        <v>8725</v>
      </c>
      <c r="BG559" t="s">
        <v>4861</v>
      </c>
      <c r="BH559">
        <v>557</v>
      </c>
      <c r="BI559" t="s">
        <v>7852</v>
      </c>
      <c r="BJ559" t="s">
        <v>7773</v>
      </c>
      <c r="BK559">
        <v>557</v>
      </c>
      <c r="BL559">
        <v>3030</v>
      </c>
      <c r="BM559">
        <v>893</v>
      </c>
      <c r="BN559">
        <v>45</v>
      </c>
      <c r="BO559" t="s">
        <v>8660</v>
      </c>
      <c r="BS559">
        <v>12</v>
      </c>
      <c r="BT559">
        <v>0.68</v>
      </c>
      <c r="BU559">
        <v>0.61</v>
      </c>
      <c r="BV559">
        <v>0.6</v>
      </c>
      <c r="BW559">
        <v>42.75885427</v>
      </c>
      <c r="BX559">
        <v>-82.037756310000006</v>
      </c>
      <c r="BY559">
        <v>4734558.6619999995</v>
      </c>
      <c r="BZ559">
        <v>201.471</v>
      </c>
      <c r="CA559">
        <v>267.89999999999998</v>
      </c>
      <c r="CB559" t="s">
        <v>7613</v>
      </c>
      <c r="CC559">
        <v>7</v>
      </c>
      <c r="CD559">
        <v>10</v>
      </c>
      <c r="CE559">
        <v>11</v>
      </c>
      <c r="CF559">
        <v>11</v>
      </c>
      <c r="CG559" t="s">
        <v>5677</v>
      </c>
      <c r="CH559">
        <v>414</v>
      </c>
      <c r="CI559" t="s">
        <v>5823</v>
      </c>
      <c r="CJ559" t="s">
        <v>8661</v>
      </c>
      <c r="CK559">
        <v>5.56</v>
      </c>
      <c r="CM559" t="s">
        <v>4861</v>
      </c>
      <c r="CO559" t="str">
        <f>VLOOKUP(CM559,AutoSCAN_ORG!B557:CF3072,1,FALSE)</f>
        <v>AS00-0001529</v>
      </c>
      <c r="CP559">
        <f>VLOOKUP($CM559,AutoSCAN_ORG!$B$1:$CF$2516,2,FALSE)</f>
        <v>2865.7779999999998</v>
      </c>
      <c r="CQ559">
        <f>VLOOKUP($CM559,AutoSCAN_ORG!$B$1:$CF$2516,3,FALSE)</f>
        <v>8.2840000000000007</v>
      </c>
      <c r="CR559">
        <f>VLOOKUP($CM559,AutoSCAN_ORG!$B$1:$CF$2516,4,FALSE)</f>
        <v>87.626000000000005</v>
      </c>
      <c r="CS559">
        <f>VLOOKUP($CM559,AutoSCAN_ORG!$B$1:$CF$2516,5,FALSE)</f>
        <v>6.2949999999999999</v>
      </c>
      <c r="CT559" t="str">
        <f>VLOOKUP($CM559,AutoSCAN_ORG!$B$1:$CF$2516,6,FALSE)</f>
        <v>MELO-CORR</v>
      </c>
      <c r="CU559">
        <f>VLOOKUP($CM559,AutoSCAN_ORG!$B$1:$CF$2516,7,FALSE)</f>
        <v>0</v>
      </c>
      <c r="CV559">
        <f>VLOOKUP($CM559,AutoSCAN_ORG!$B$1:$CF$2516,69,FALSE)</f>
        <v>0</v>
      </c>
      <c r="CW559">
        <f>VLOOKUP($CM559,AutoSCAN_ORG!$B$1:$CF$2516,70,FALSE)</f>
        <v>0</v>
      </c>
      <c r="CX559" t="str">
        <f>VLOOKUP($CM559,AutoSCAN_ORG!$B$1:$CF$2516,71,FALSE)</f>
        <v>Y</v>
      </c>
      <c r="CY559">
        <f>VLOOKUP($CM559,AutoSCAN_ORG!$B$1:$CF$2516,72,FALSE)</f>
        <v>0</v>
      </c>
      <c r="CZ559" t="str">
        <f>VLOOKUP($CM559,AutoSCAN_ORG!$B$1:$CF$2516,73,FALSE)</f>
        <v>added</v>
      </c>
      <c r="DA559">
        <f>VLOOKUP($CM559,AutoSCAN_ORG!$B$1:$CF$2516,74,FALSE)</f>
        <v>0</v>
      </c>
      <c r="DB559">
        <f>VLOOKUP($CM559,AutoSCAN_ORG!$B$1:$CF$2516,75,FALSE)</f>
        <v>0</v>
      </c>
      <c r="DC559">
        <f>VLOOKUP($CM559,AutoSCAN_ORG!$B$1:$CF$2516,76,FALSE)</f>
        <v>0</v>
      </c>
      <c r="DD559">
        <f>VLOOKUP($CM559,AutoSCAN_ORG!$B$1:$CF$2516,77,FALSE)</f>
        <v>0</v>
      </c>
      <c r="DE559">
        <f>VLOOKUP($CM559,AutoSCAN_ORG!$B$1:$CF$2516,78,FALSE)</f>
        <v>0</v>
      </c>
      <c r="DF559">
        <f>VLOOKUP($CM559,AutoSCAN_ORG!$B$1:$CF$2516,79,FALSE)</f>
        <v>13.01</v>
      </c>
      <c r="DG559">
        <f>VLOOKUP($CM559,AutoSCAN_ORG!$B$1:$CF$2516,80,FALSE)</f>
        <v>13.01</v>
      </c>
      <c r="DH559">
        <f>VLOOKUP($CM559,AutoSCAN_ORG!$B$1:$CF$2516,81,FALSE)</f>
        <v>1.2999999999999999E-2</v>
      </c>
      <c r="DI559">
        <f>VLOOKUP($CM559,AutoSCAN_ORG!$B$1:$CF$2516,82,FALSE)</f>
        <v>3.3000000000000002E-2</v>
      </c>
      <c r="DJ559">
        <f>VLOOKUP($CM559,AutoSCAN_ORG!$B$1:$CF$2516,83,FALSE)</f>
        <v>0.70799999999999996</v>
      </c>
    </row>
    <row r="560" spans="2:114" x14ac:dyDescent="0.35">
      <c r="B560" t="s">
        <v>4875</v>
      </c>
      <c r="C560">
        <v>573</v>
      </c>
      <c r="D560" t="s">
        <v>7778</v>
      </c>
      <c r="E560">
        <v>909</v>
      </c>
      <c r="F560">
        <v>2867.48</v>
      </c>
      <c r="G560">
        <v>10</v>
      </c>
      <c r="H560" t="s">
        <v>7782</v>
      </c>
      <c r="I560" t="s">
        <v>7773</v>
      </c>
      <c r="J560" t="s">
        <v>5753</v>
      </c>
      <c r="K560">
        <v>11</v>
      </c>
      <c r="L560">
        <v>0.61</v>
      </c>
      <c r="M560">
        <v>8</v>
      </c>
      <c r="N560">
        <v>9</v>
      </c>
      <c r="O560" t="s">
        <v>7658</v>
      </c>
      <c r="R560" t="s">
        <v>7805</v>
      </c>
      <c r="S560" t="s">
        <v>7774</v>
      </c>
      <c r="T560" t="s">
        <v>7253</v>
      </c>
      <c r="U560" t="s">
        <v>7383</v>
      </c>
      <c r="V560" t="s">
        <v>7383</v>
      </c>
      <c r="W560">
        <v>5.56</v>
      </c>
      <c r="X560" t="s">
        <v>7947</v>
      </c>
      <c r="Y560">
        <v>1.8</v>
      </c>
      <c r="Z560" t="s">
        <v>7774</v>
      </c>
      <c r="AA560" t="s">
        <v>7789</v>
      </c>
      <c r="AB560" t="s">
        <v>7774</v>
      </c>
      <c r="AF560" t="s">
        <v>5678</v>
      </c>
      <c r="AG560">
        <v>42.758838560000001</v>
      </c>
      <c r="AH560">
        <v>-82.037756889999997</v>
      </c>
      <c r="AI560">
        <v>201.5</v>
      </c>
      <c r="AJ560">
        <v>290</v>
      </c>
      <c r="AL560">
        <v>15</v>
      </c>
      <c r="AM560">
        <v>986</v>
      </c>
      <c r="AN560">
        <v>10.077</v>
      </c>
      <c r="AO560">
        <v>-148.43899999999999</v>
      </c>
      <c r="AP560">
        <v>2117</v>
      </c>
      <c r="AQ560">
        <v>2117</v>
      </c>
      <c r="AT560">
        <v>1.24</v>
      </c>
      <c r="AU560">
        <v>1.24</v>
      </c>
      <c r="AW560">
        <v>2.15</v>
      </c>
      <c r="AX560">
        <v>2.15</v>
      </c>
      <c r="BD560">
        <v>0.61</v>
      </c>
      <c r="BE560">
        <v>8</v>
      </c>
      <c r="BF560" t="s">
        <v>2058</v>
      </c>
      <c r="BG560" t="s">
        <v>4875</v>
      </c>
      <c r="BH560">
        <v>573</v>
      </c>
      <c r="BI560" t="s">
        <v>5753</v>
      </c>
      <c r="BJ560" t="s">
        <v>7773</v>
      </c>
      <c r="BK560">
        <v>573</v>
      </c>
      <c r="BL560">
        <v>3030</v>
      </c>
      <c r="BS560">
        <v>13</v>
      </c>
      <c r="BT560">
        <v>0.66</v>
      </c>
      <c r="BU560">
        <v>0.57999999999999996</v>
      </c>
      <c r="BV560">
        <v>0.57999999999999996</v>
      </c>
      <c r="BW560">
        <v>42.758838560000001</v>
      </c>
      <c r="BX560">
        <v>-82.037756889999997</v>
      </c>
      <c r="BY560">
        <v>4734556.9189999998</v>
      </c>
      <c r="BZ560">
        <v>201.47399999999999</v>
      </c>
      <c r="CA560">
        <v>145.80000000000001</v>
      </c>
      <c r="CB560" t="s">
        <v>7333</v>
      </c>
      <c r="CC560">
        <v>7</v>
      </c>
      <c r="CD560">
        <v>10</v>
      </c>
      <c r="CE560">
        <v>12</v>
      </c>
      <c r="CF560">
        <v>12</v>
      </c>
      <c r="CG560" t="s">
        <v>5752</v>
      </c>
      <c r="CH560">
        <v>414</v>
      </c>
      <c r="CI560" t="s">
        <v>3290</v>
      </c>
      <c r="CJ560" t="s">
        <v>7332</v>
      </c>
      <c r="CK560">
        <v>5.56</v>
      </c>
      <c r="CL560">
        <v>1.8</v>
      </c>
      <c r="CM560" t="s">
        <v>4875</v>
      </c>
      <c r="CO560" t="str">
        <f>VLOOKUP(CM560,AutoSCAN_ORG!B573:CF3088,1,FALSE)</f>
        <v>AS00-0001543</v>
      </c>
      <c r="CP560">
        <f>VLOOKUP($CM560,AutoSCAN_ORG!$B$1:$CF$2516,2,FALSE)</f>
        <v>2867.4760000000001</v>
      </c>
      <c r="CQ560">
        <f>VLOOKUP($CM560,AutoSCAN_ORG!$B$1:$CF$2516,3,FALSE)</f>
        <v>9.6530000000000005</v>
      </c>
      <c r="CR560">
        <f>VLOOKUP($CM560,AutoSCAN_ORG!$B$1:$CF$2516,4,FALSE)</f>
        <v>210.09800000000001</v>
      </c>
      <c r="CS560">
        <f>VLOOKUP($CM560,AutoSCAN_ORG!$B$1:$CF$2516,5,FALSE)</f>
        <v>6.2949999999999999</v>
      </c>
      <c r="CT560" t="str">
        <f>VLOOKUP($CM560,AutoSCAN_ORG!$B$1:$CF$2516,6,FALSE)</f>
        <v>MELO-CORR</v>
      </c>
      <c r="CU560">
        <f>VLOOKUP($CM560,AutoSCAN_ORG!$B$1:$CF$2516,7,FALSE)</f>
        <v>0</v>
      </c>
      <c r="CV560" t="str">
        <f>VLOOKUP($CM560,AutoSCAN_ORG!$B$1:$CF$2516,69,FALSE)</f>
        <v>change to ext corr</v>
      </c>
      <c r="CW560">
        <f>VLOOKUP($CM560,AutoSCAN_ORG!$B$1:$CF$2516,70,FALSE)</f>
        <v>0</v>
      </c>
      <c r="CX560" t="str">
        <f>VLOOKUP($CM560,AutoSCAN_ORG!$B$1:$CF$2516,71,FALSE)</f>
        <v>Y</v>
      </c>
      <c r="CZ560" t="str">
        <f>VLOOKUP($CM560,AutoSCAN_ORG!$B$1:$CF$2516,73,FALSE)</f>
        <v>ok</v>
      </c>
      <c r="DA560">
        <f>VLOOKUP($CM560,AutoSCAN_ORG!$B$1:$CF$2516,74,FALSE)</f>
        <v>0</v>
      </c>
      <c r="DB560" t="str">
        <f>VLOOKUP($CM560,AutoSCAN_ORG!$B$1:$CF$2516,75,FALSE)</f>
        <v>ext melo mife in PI</v>
      </c>
      <c r="DC560">
        <f>VLOOKUP($CM560,AutoSCAN_ORG!$B$1:$CF$2516,76,FALSE)</f>
        <v>0</v>
      </c>
      <c r="DD560">
        <f>VLOOKUP($CM560,AutoSCAN_ORG!$B$1:$CF$2516,77,FALSE)</f>
        <v>0</v>
      </c>
      <c r="DF560">
        <f>VLOOKUP($CM560,AutoSCAN_ORG!$B$1:$CF$2516,79,FALSE)</f>
        <v>11</v>
      </c>
      <c r="DG560">
        <f>VLOOKUP($CM560,AutoSCAN_ORG!$B$1:$CF$2516,80,FALSE)</f>
        <v>11</v>
      </c>
      <c r="DH560">
        <f>VLOOKUP($CM560,AutoSCAN_ORG!$B$1:$CF$2516,81,FALSE)</f>
        <v>1.9E-2</v>
      </c>
      <c r="DI560">
        <f>VLOOKUP($CM560,AutoSCAN_ORG!$B$1:$CF$2516,82,FALSE)</f>
        <v>2.5999999999999999E-2</v>
      </c>
      <c r="DJ560">
        <f>VLOOKUP($CM560,AutoSCAN_ORG!$B$1:$CF$2516,83,FALSE)</f>
        <v>0.66600000000000004</v>
      </c>
    </row>
    <row r="561" spans="2:114" x14ac:dyDescent="0.35">
      <c r="B561" t="s">
        <v>4877</v>
      </c>
      <c r="C561">
        <v>574</v>
      </c>
      <c r="D561" t="s">
        <v>7778</v>
      </c>
      <c r="E561">
        <v>910</v>
      </c>
      <c r="F561">
        <v>2867.58</v>
      </c>
      <c r="G561">
        <v>10</v>
      </c>
      <c r="H561" t="s">
        <v>7782</v>
      </c>
      <c r="I561" t="s">
        <v>7773</v>
      </c>
      <c r="J561" t="s">
        <v>5753</v>
      </c>
      <c r="K561">
        <v>11</v>
      </c>
      <c r="L561">
        <v>0.6</v>
      </c>
      <c r="M561">
        <v>13</v>
      </c>
      <c r="N561">
        <v>10</v>
      </c>
      <c r="O561" t="s">
        <v>7413</v>
      </c>
      <c r="R561" t="s">
        <v>7784</v>
      </c>
      <c r="S561" t="s">
        <v>7774</v>
      </c>
      <c r="T561" t="s">
        <v>7253</v>
      </c>
      <c r="U561" t="s">
        <v>7383</v>
      </c>
      <c r="V561" t="s">
        <v>7383</v>
      </c>
      <c r="W561">
        <v>5.56</v>
      </c>
      <c r="X561" t="s">
        <v>7947</v>
      </c>
      <c r="Y561">
        <v>1.9</v>
      </c>
      <c r="Z561" t="s">
        <v>7774</v>
      </c>
      <c r="AA561" t="s">
        <v>7783</v>
      </c>
      <c r="AB561" t="s">
        <v>7774</v>
      </c>
      <c r="AF561" t="s">
        <v>5678</v>
      </c>
      <c r="AG561">
        <v>42.758837669999998</v>
      </c>
      <c r="AH561">
        <v>-82.037756920000007</v>
      </c>
      <c r="AI561">
        <v>201.5</v>
      </c>
      <c r="AJ561">
        <v>290</v>
      </c>
      <c r="AL561">
        <v>15</v>
      </c>
      <c r="AM561">
        <v>986</v>
      </c>
      <c r="AN561">
        <v>10.175000000000001</v>
      </c>
      <c r="AO561">
        <v>-400.93299999999999</v>
      </c>
      <c r="AP561">
        <v>2112</v>
      </c>
      <c r="AQ561">
        <v>2113</v>
      </c>
      <c r="AT561">
        <v>1.23</v>
      </c>
      <c r="AU561">
        <v>1.23</v>
      </c>
      <c r="AW561">
        <v>2.14</v>
      </c>
      <c r="AX561">
        <v>2.14</v>
      </c>
      <c r="BD561">
        <v>0.6</v>
      </c>
      <c r="BE561">
        <v>13</v>
      </c>
      <c r="BF561" t="s">
        <v>2059</v>
      </c>
      <c r="BG561" t="s">
        <v>4877</v>
      </c>
      <c r="BH561">
        <v>574</v>
      </c>
      <c r="BI561" t="s">
        <v>5753</v>
      </c>
      <c r="BJ561" t="s">
        <v>7773</v>
      </c>
      <c r="BK561">
        <v>574</v>
      </c>
      <c r="BL561">
        <v>3030</v>
      </c>
      <c r="BS561">
        <v>13</v>
      </c>
      <c r="BT561">
        <v>0.66</v>
      </c>
      <c r="BU561">
        <v>0.57999999999999996</v>
      </c>
      <c r="BV561">
        <v>0.57999999999999996</v>
      </c>
      <c r="BW561">
        <v>42.758837669999998</v>
      </c>
      <c r="BX561">
        <v>-82.037756920000007</v>
      </c>
      <c r="BY561">
        <v>4734556.82</v>
      </c>
      <c r="BZ561">
        <v>201.47399999999999</v>
      </c>
      <c r="CA561">
        <v>271.2</v>
      </c>
      <c r="CB561" t="s">
        <v>7656</v>
      </c>
      <c r="CC561">
        <v>7</v>
      </c>
      <c r="CD561">
        <v>10</v>
      </c>
      <c r="CE561">
        <v>12</v>
      </c>
      <c r="CF561">
        <v>12</v>
      </c>
      <c r="CG561" t="s">
        <v>5677</v>
      </c>
      <c r="CH561">
        <v>414</v>
      </c>
      <c r="CI561" t="s">
        <v>3290</v>
      </c>
      <c r="CJ561" t="s">
        <v>7332</v>
      </c>
      <c r="CK561">
        <v>5.56</v>
      </c>
      <c r="CL561">
        <v>1.8</v>
      </c>
      <c r="CM561" t="s">
        <v>4877</v>
      </c>
      <c r="CO561" t="str">
        <f>VLOOKUP(CM561,AutoSCAN_ORG!B574:CF3089,1,FALSE)</f>
        <v>AS00-0001544</v>
      </c>
      <c r="CP561">
        <f>VLOOKUP($CM561,AutoSCAN_ORG!$B$1:$CF$2516,2,FALSE)</f>
        <v>2867.576</v>
      </c>
      <c r="CQ561">
        <f>VLOOKUP($CM561,AutoSCAN_ORG!$B$1:$CF$2516,3,FALSE)</f>
        <v>12.53</v>
      </c>
      <c r="CR561">
        <f>VLOOKUP($CM561,AutoSCAN_ORG!$B$1:$CF$2516,4,FALSE)</f>
        <v>82.879000000000005</v>
      </c>
      <c r="CS561">
        <f>VLOOKUP($CM561,AutoSCAN_ORG!$B$1:$CF$2516,5,FALSE)</f>
        <v>6.2949999999999999</v>
      </c>
      <c r="CT561" t="str">
        <f>VLOOKUP($CM561,AutoSCAN_ORG!$B$1:$CF$2516,6,FALSE)</f>
        <v>MELO-CORR</v>
      </c>
      <c r="CU561">
        <f>VLOOKUP($CM561,AutoSCAN_ORG!$B$1:$CF$2516,7,FALSE)</f>
        <v>0</v>
      </c>
      <c r="CV561">
        <f>VLOOKUP($CM561,AutoSCAN_ORG!$B$1:$CF$2516,69,FALSE)</f>
        <v>0</v>
      </c>
      <c r="CW561">
        <f>VLOOKUP($CM561,AutoSCAN_ORG!$B$1:$CF$2516,70,FALSE)</f>
        <v>0</v>
      </c>
      <c r="CX561" t="str">
        <f>VLOOKUP($CM561,AutoSCAN_ORG!$B$1:$CF$2516,71,FALSE)</f>
        <v>Y</v>
      </c>
      <c r="CZ561">
        <f>VLOOKUP($CM561,AutoSCAN_ORG!$B$1:$CF$2516,73,FALSE)</f>
        <v>0</v>
      </c>
      <c r="DA561">
        <f>VLOOKUP($CM561,AutoSCAN_ORG!$B$1:$CF$2516,74,FALSE)</f>
        <v>0</v>
      </c>
      <c r="DB561">
        <f>VLOOKUP($CM561,AutoSCAN_ORG!$B$1:$CF$2516,75,FALSE)</f>
        <v>0</v>
      </c>
      <c r="DC561">
        <f>VLOOKUP($CM561,AutoSCAN_ORG!$B$1:$CF$2516,76,FALSE)</f>
        <v>0</v>
      </c>
      <c r="DD561">
        <f>VLOOKUP($CM561,AutoSCAN_ORG!$B$1:$CF$2516,77,FALSE)</f>
        <v>0</v>
      </c>
      <c r="DF561">
        <f>VLOOKUP($CM561,AutoSCAN_ORG!$B$1:$CF$2516,79,FALSE)</f>
        <v>10.84</v>
      </c>
      <c r="DG561">
        <f>VLOOKUP($CM561,AutoSCAN_ORG!$B$1:$CF$2516,80,FALSE)</f>
        <v>10.84</v>
      </c>
      <c r="DH561">
        <f>VLOOKUP($CM561,AutoSCAN_ORG!$B$1:$CF$2516,81,FALSE)</f>
        <v>5.0000000000000001E-3</v>
      </c>
      <c r="DI561">
        <f>VLOOKUP($CM561,AutoSCAN_ORG!$B$1:$CF$2516,82,FALSE)</f>
        <v>8.0000000000000002E-3</v>
      </c>
      <c r="DJ561">
        <f>VLOOKUP($CM561,AutoSCAN_ORG!$B$1:$CF$2516,83,FALSE)</f>
        <v>0.80800000000000005</v>
      </c>
    </row>
    <row r="562" spans="2:114" x14ac:dyDescent="0.35">
      <c r="B562" t="s">
        <v>4878</v>
      </c>
      <c r="C562">
        <v>575</v>
      </c>
      <c r="D562" t="s">
        <v>7778</v>
      </c>
      <c r="E562">
        <v>911</v>
      </c>
      <c r="F562">
        <v>2867.6320000000001</v>
      </c>
      <c r="G562">
        <v>10</v>
      </c>
      <c r="H562" t="s">
        <v>7782</v>
      </c>
      <c r="I562" t="s">
        <v>7773</v>
      </c>
      <c r="J562" t="s">
        <v>5753</v>
      </c>
      <c r="K562">
        <v>12</v>
      </c>
      <c r="L562">
        <v>0.67</v>
      </c>
      <c r="M562">
        <v>11</v>
      </c>
      <c r="N562">
        <v>10</v>
      </c>
      <c r="O562" t="s">
        <v>7643</v>
      </c>
      <c r="R562" t="s">
        <v>7784</v>
      </c>
      <c r="S562" t="s">
        <v>7774</v>
      </c>
      <c r="T562" t="s">
        <v>7253</v>
      </c>
      <c r="U562" t="s">
        <v>7383</v>
      </c>
      <c r="V562" t="s">
        <v>7383</v>
      </c>
      <c r="W562">
        <v>5.56</v>
      </c>
      <c r="X562" t="s">
        <v>7947</v>
      </c>
      <c r="Y562">
        <v>1.9</v>
      </c>
      <c r="Z562" t="s">
        <v>7774</v>
      </c>
      <c r="AA562" t="s">
        <v>7788</v>
      </c>
      <c r="AB562" t="s">
        <v>7774</v>
      </c>
      <c r="AC562">
        <v>10</v>
      </c>
      <c r="AD562">
        <v>10</v>
      </c>
      <c r="AE562">
        <v>12</v>
      </c>
      <c r="AF562" t="s">
        <v>5683</v>
      </c>
      <c r="AG562">
        <v>42.758837200000002</v>
      </c>
      <c r="AH562">
        <v>-82.037756939999994</v>
      </c>
      <c r="AI562">
        <v>201.5</v>
      </c>
      <c r="AJ562">
        <v>290</v>
      </c>
      <c r="AL562">
        <v>15</v>
      </c>
      <c r="AM562">
        <v>986</v>
      </c>
      <c r="AN562">
        <v>10.227</v>
      </c>
      <c r="AO562">
        <v>-406.67099999999999</v>
      </c>
      <c r="AP562">
        <v>2113</v>
      </c>
      <c r="AQ562">
        <v>2114</v>
      </c>
      <c r="AT562">
        <v>1.23</v>
      </c>
      <c r="AU562">
        <v>1.23</v>
      </c>
      <c r="AW562">
        <v>2.14</v>
      </c>
      <c r="AX562">
        <v>2.14</v>
      </c>
      <c r="BD562">
        <v>0.67</v>
      </c>
      <c r="BE562">
        <v>11</v>
      </c>
      <c r="BF562" t="s">
        <v>2060</v>
      </c>
      <c r="BG562" t="s">
        <v>4878</v>
      </c>
      <c r="BH562">
        <v>575</v>
      </c>
      <c r="BI562" t="s">
        <v>5753</v>
      </c>
      <c r="BJ562" t="s">
        <v>7773</v>
      </c>
      <c r="BK562">
        <v>575</v>
      </c>
      <c r="BL562">
        <v>3030</v>
      </c>
      <c r="BS562">
        <v>13</v>
      </c>
      <c r="BT562">
        <v>0.66</v>
      </c>
      <c r="BU562">
        <v>0.57999999999999996</v>
      </c>
      <c r="BV562">
        <v>0.57999999999999996</v>
      </c>
      <c r="BW562">
        <v>42.758837200000002</v>
      </c>
      <c r="BX562">
        <v>-82.037756939999994</v>
      </c>
      <c r="BY562">
        <v>4734556.767</v>
      </c>
      <c r="BZ562">
        <v>201.47399999999999</v>
      </c>
      <c r="CA562">
        <v>268.5</v>
      </c>
      <c r="CB562" t="s">
        <v>7646</v>
      </c>
      <c r="CC562">
        <v>7</v>
      </c>
      <c r="CD562">
        <v>10</v>
      </c>
      <c r="CE562">
        <v>12</v>
      </c>
      <c r="CF562">
        <v>12</v>
      </c>
      <c r="CG562" t="s">
        <v>5677</v>
      </c>
      <c r="CH562">
        <v>414</v>
      </c>
      <c r="CI562" t="s">
        <v>3290</v>
      </c>
      <c r="CJ562" t="s">
        <v>7332</v>
      </c>
      <c r="CK562">
        <v>5.56</v>
      </c>
      <c r="CL562">
        <v>1.8</v>
      </c>
      <c r="CM562" t="s">
        <v>4878</v>
      </c>
      <c r="CO562" t="str">
        <f>VLOOKUP(CM562,AutoSCAN_ORG!B575:CF3090,1,FALSE)</f>
        <v>AS00-0001545</v>
      </c>
      <c r="CP562">
        <f>VLOOKUP($CM562,AutoSCAN_ORG!$B$1:$CF$2516,2,FALSE)</f>
        <v>2867.63</v>
      </c>
      <c r="CQ562">
        <f>VLOOKUP($CM562,AutoSCAN_ORG!$B$1:$CF$2516,3,FALSE)</f>
        <v>9.2680000000000007</v>
      </c>
      <c r="CR562">
        <f>VLOOKUP($CM562,AutoSCAN_ORG!$B$1:$CF$2516,4,FALSE)</f>
        <v>84.457999999999998</v>
      </c>
      <c r="CS562">
        <f>VLOOKUP($CM562,AutoSCAN_ORG!$B$1:$CF$2516,5,FALSE)</f>
        <v>6.2949999999999999</v>
      </c>
      <c r="CT562" t="str">
        <f>VLOOKUP($CM562,AutoSCAN_ORG!$B$1:$CF$2516,6,FALSE)</f>
        <v>MELO-CORR</v>
      </c>
      <c r="CU562">
        <f>VLOOKUP($CM562,AutoSCAN_ORG!$B$1:$CF$2516,7,FALSE)</f>
        <v>0</v>
      </c>
      <c r="CV562">
        <f>VLOOKUP($CM562,AutoSCAN_ORG!$B$1:$CF$2516,69,FALSE)</f>
        <v>0</v>
      </c>
      <c r="CW562">
        <f>VLOOKUP($CM562,AutoSCAN_ORG!$B$1:$CF$2516,70,FALSE)</f>
        <v>0</v>
      </c>
      <c r="CX562" t="str">
        <f>VLOOKUP($CM562,AutoSCAN_ORG!$B$1:$CF$2516,71,FALSE)</f>
        <v>Y</v>
      </c>
      <c r="CZ562" t="str">
        <f>VLOOKUP($CM562,AutoSCAN_ORG!$B$1:$CF$2516,73,FALSE)</f>
        <v>added</v>
      </c>
      <c r="DA562">
        <f>VLOOKUP($CM562,AutoSCAN_ORG!$B$1:$CF$2516,74,FALSE)</f>
        <v>0</v>
      </c>
      <c r="DB562">
        <f>VLOOKUP($CM562,AutoSCAN_ORG!$B$1:$CF$2516,75,FALSE)</f>
        <v>0</v>
      </c>
      <c r="DC562">
        <f>VLOOKUP($CM562,AutoSCAN_ORG!$B$1:$CF$2516,76,FALSE)</f>
        <v>0</v>
      </c>
      <c r="DD562">
        <f>VLOOKUP($CM562,AutoSCAN_ORG!$B$1:$CF$2516,77,FALSE)</f>
        <v>0</v>
      </c>
      <c r="DF562">
        <f>VLOOKUP($CM562,AutoSCAN_ORG!$B$1:$CF$2516,79,FALSE)</f>
        <v>12.08</v>
      </c>
      <c r="DG562">
        <f>VLOOKUP($CM562,AutoSCAN_ORG!$B$1:$CF$2516,80,FALSE)</f>
        <v>12.08</v>
      </c>
      <c r="DH562">
        <f>VLOOKUP($CM562,AutoSCAN_ORG!$B$1:$CF$2516,81,FALSE)</f>
        <v>1.2999999999999999E-2</v>
      </c>
      <c r="DI562">
        <f>VLOOKUP($CM562,AutoSCAN_ORG!$B$1:$CF$2516,82,FALSE)</f>
        <v>3.1E-2</v>
      </c>
      <c r="DJ562">
        <f>VLOOKUP($CM562,AutoSCAN_ORG!$B$1:$CF$2516,83,FALSE)</f>
        <v>0.86</v>
      </c>
    </row>
    <row r="563" spans="2:114" x14ac:dyDescent="0.35">
      <c r="B563" t="s">
        <v>4879</v>
      </c>
      <c r="C563">
        <v>576</v>
      </c>
      <c r="D563" t="s">
        <v>7778</v>
      </c>
      <c r="E563">
        <v>912</v>
      </c>
      <c r="F563">
        <v>2867.6779999999999</v>
      </c>
      <c r="G563">
        <v>10</v>
      </c>
      <c r="H563" t="s">
        <v>7782</v>
      </c>
      <c r="I563" t="s">
        <v>7773</v>
      </c>
      <c r="J563" t="s">
        <v>5753</v>
      </c>
      <c r="K563">
        <v>10</v>
      </c>
      <c r="L563">
        <v>0.56999999999999995</v>
      </c>
      <c r="M563">
        <v>11</v>
      </c>
      <c r="N563">
        <v>11</v>
      </c>
      <c r="O563" t="s">
        <v>7329</v>
      </c>
      <c r="Q563">
        <v>48</v>
      </c>
      <c r="R563" t="s">
        <v>7784</v>
      </c>
      <c r="S563" t="s">
        <v>7774</v>
      </c>
      <c r="T563" t="s">
        <v>7253</v>
      </c>
      <c r="U563" t="s">
        <v>7383</v>
      </c>
      <c r="V563" t="s">
        <v>7383</v>
      </c>
      <c r="W563">
        <v>5.56</v>
      </c>
      <c r="X563" t="s">
        <v>7947</v>
      </c>
      <c r="Y563">
        <v>1.9</v>
      </c>
      <c r="Z563" t="s">
        <v>7774</v>
      </c>
      <c r="AA563" t="s">
        <v>7788</v>
      </c>
      <c r="AB563" t="s">
        <v>7774</v>
      </c>
      <c r="AC563">
        <v>10</v>
      </c>
      <c r="AD563">
        <v>10</v>
      </c>
      <c r="AE563">
        <v>12</v>
      </c>
      <c r="AF563" t="s">
        <v>5683</v>
      </c>
      <c r="AG563">
        <v>42.758836789999997</v>
      </c>
      <c r="AH563">
        <v>-82.037756959999996</v>
      </c>
      <c r="AI563">
        <v>201.5</v>
      </c>
      <c r="AJ563">
        <v>290</v>
      </c>
      <c r="AL563">
        <v>15</v>
      </c>
      <c r="AM563">
        <v>986</v>
      </c>
      <c r="AN563">
        <v>10.273</v>
      </c>
      <c r="AO563">
        <v>-408.47500000000002</v>
      </c>
      <c r="AP563">
        <v>2114</v>
      </c>
      <c r="AQ563">
        <v>2115</v>
      </c>
      <c r="AT563">
        <v>1.23</v>
      </c>
      <c r="AU563">
        <v>1.23</v>
      </c>
      <c r="AW563">
        <v>2.14</v>
      </c>
      <c r="AX563">
        <v>2.14</v>
      </c>
      <c r="BD563">
        <v>0.56999999999999995</v>
      </c>
      <c r="BE563">
        <v>11</v>
      </c>
      <c r="BF563" t="s">
        <v>2061</v>
      </c>
      <c r="BG563" t="s">
        <v>4879</v>
      </c>
      <c r="BH563">
        <v>576</v>
      </c>
      <c r="BI563" t="s">
        <v>5753</v>
      </c>
      <c r="BJ563" t="s">
        <v>7773</v>
      </c>
      <c r="BK563">
        <v>576</v>
      </c>
      <c r="BL563">
        <v>3030</v>
      </c>
      <c r="BM563">
        <v>914</v>
      </c>
      <c r="BN563">
        <v>48</v>
      </c>
      <c r="BS563">
        <v>13</v>
      </c>
      <c r="BT563">
        <v>0.66</v>
      </c>
      <c r="BU563">
        <v>0.57999999999999996</v>
      </c>
      <c r="BV563">
        <v>0.57999999999999996</v>
      </c>
      <c r="BW563">
        <v>42.758836789999997</v>
      </c>
      <c r="BX563">
        <v>-82.037756959999996</v>
      </c>
      <c r="BY563">
        <v>4734556.7209999999</v>
      </c>
      <c r="BZ563">
        <v>201.47399999999999</v>
      </c>
      <c r="CA563">
        <v>267.60000000000002</v>
      </c>
      <c r="CB563" t="s">
        <v>7651</v>
      </c>
      <c r="CC563">
        <v>7</v>
      </c>
      <c r="CD563">
        <v>10</v>
      </c>
      <c r="CE563">
        <v>12</v>
      </c>
      <c r="CF563">
        <v>12</v>
      </c>
      <c r="CG563" t="s">
        <v>5677</v>
      </c>
      <c r="CH563">
        <v>414</v>
      </c>
      <c r="CI563" t="s">
        <v>3290</v>
      </c>
      <c r="CJ563" t="s">
        <v>7332</v>
      </c>
      <c r="CK563">
        <v>5.56</v>
      </c>
      <c r="CL563">
        <v>1.9</v>
      </c>
      <c r="CM563" t="s">
        <v>4879</v>
      </c>
      <c r="CO563" t="str">
        <f>VLOOKUP(CM563,AutoSCAN_ORG!B576:CF3091,1,FALSE)</f>
        <v>AS00-0001546</v>
      </c>
      <c r="CP563">
        <f>VLOOKUP($CM563,AutoSCAN_ORG!$B$1:$CF$2516,2,FALSE)</f>
        <v>2867.6729999999998</v>
      </c>
      <c r="CQ563">
        <f>VLOOKUP($CM563,AutoSCAN_ORG!$B$1:$CF$2516,3,FALSE)</f>
        <v>8.89</v>
      </c>
      <c r="CR563">
        <f>VLOOKUP($CM563,AutoSCAN_ORG!$B$1:$CF$2516,4,FALSE)</f>
        <v>89.305999999999997</v>
      </c>
      <c r="CS563">
        <f>VLOOKUP($CM563,AutoSCAN_ORG!$B$1:$CF$2516,5,FALSE)</f>
        <v>6.2949999999999999</v>
      </c>
      <c r="CT563" t="str">
        <f>VLOOKUP($CM563,AutoSCAN_ORG!$B$1:$CF$2516,6,FALSE)</f>
        <v>MELO-CORR</v>
      </c>
      <c r="CU563">
        <f>VLOOKUP($CM563,AutoSCAN_ORG!$B$1:$CF$2516,7,FALSE)</f>
        <v>0</v>
      </c>
      <c r="CV563">
        <f>VLOOKUP($CM563,AutoSCAN_ORG!$B$1:$CF$2516,69,FALSE)</f>
        <v>0</v>
      </c>
      <c r="CW563">
        <f>VLOOKUP($CM563,AutoSCAN_ORG!$B$1:$CF$2516,70,FALSE)</f>
        <v>0</v>
      </c>
      <c r="CX563" t="str">
        <f>VLOOKUP($CM563,AutoSCAN_ORG!$B$1:$CF$2516,71,FALSE)</f>
        <v>Y</v>
      </c>
      <c r="CZ563" t="str">
        <f>VLOOKUP($CM563,AutoSCAN_ORG!$B$1:$CF$2516,73,FALSE)</f>
        <v>added</v>
      </c>
      <c r="DA563">
        <f>VLOOKUP($CM563,AutoSCAN_ORG!$B$1:$CF$2516,74,FALSE)</f>
        <v>0</v>
      </c>
      <c r="DB563">
        <f>VLOOKUP($CM563,AutoSCAN_ORG!$B$1:$CF$2516,75,FALSE)</f>
        <v>0</v>
      </c>
      <c r="DC563">
        <f>VLOOKUP($CM563,AutoSCAN_ORG!$B$1:$CF$2516,76,FALSE)</f>
        <v>0</v>
      </c>
      <c r="DD563">
        <f>VLOOKUP($CM563,AutoSCAN_ORG!$B$1:$CF$2516,77,FALSE)</f>
        <v>0</v>
      </c>
      <c r="DF563">
        <f>VLOOKUP($CM563,AutoSCAN_ORG!$B$1:$CF$2516,79,FALSE)</f>
        <v>10.25</v>
      </c>
      <c r="DG563">
        <f>VLOOKUP($CM563,AutoSCAN_ORG!$B$1:$CF$2516,80,FALSE)</f>
        <v>10.25</v>
      </c>
      <c r="DH563">
        <f>VLOOKUP($CM563,AutoSCAN_ORG!$B$1:$CF$2516,81,FALSE)</f>
        <v>3.0000000000000001E-3</v>
      </c>
      <c r="DI563">
        <f>VLOOKUP($CM563,AutoSCAN_ORG!$B$1:$CF$2516,82,FALSE)</f>
        <v>7.0000000000000001E-3</v>
      </c>
      <c r="DJ563">
        <f>VLOOKUP($CM563,AutoSCAN_ORG!$B$1:$CF$2516,83,FALSE)</f>
        <v>0.84699999999999998</v>
      </c>
    </row>
    <row r="564" spans="2:114" x14ac:dyDescent="0.35">
      <c r="B564" t="s">
        <v>4866</v>
      </c>
      <c r="C564">
        <v>562</v>
      </c>
      <c r="D564" t="s">
        <v>7778</v>
      </c>
      <c r="E564">
        <v>898</v>
      </c>
      <c r="F564">
        <v>2866.3649999999998</v>
      </c>
      <c r="G564">
        <v>10</v>
      </c>
      <c r="H564" t="s">
        <v>7782</v>
      </c>
      <c r="I564" t="s">
        <v>7773</v>
      </c>
      <c r="J564" t="s">
        <v>7852</v>
      </c>
      <c r="K564">
        <v>11</v>
      </c>
      <c r="L564">
        <v>0.61</v>
      </c>
      <c r="M564">
        <v>25</v>
      </c>
      <c r="N564">
        <v>27</v>
      </c>
      <c r="O564" t="s">
        <v>7644</v>
      </c>
      <c r="Q564">
        <v>46</v>
      </c>
      <c r="R564" t="s">
        <v>7784</v>
      </c>
      <c r="S564" t="s">
        <v>7774</v>
      </c>
      <c r="T564" t="s">
        <v>7253</v>
      </c>
      <c r="U564" t="s">
        <v>7383</v>
      </c>
      <c r="V564" t="s">
        <v>7383</v>
      </c>
      <c r="W564">
        <v>5.56</v>
      </c>
      <c r="X564" t="s">
        <v>7947</v>
      </c>
      <c r="Y564">
        <v>1.8</v>
      </c>
      <c r="Z564" t="s">
        <v>7774</v>
      </c>
      <c r="AA564" t="s">
        <v>7788</v>
      </c>
      <c r="AB564" t="s">
        <v>7774</v>
      </c>
      <c r="AF564" t="s">
        <v>5939</v>
      </c>
      <c r="AG564">
        <v>42.758848759999999</v>
      </c>
      <c r="AH564">
        <v>-82.037756520000002</v>
      </c>
      <c r="AI564">
        <v>201.5</v>
      </c>
      <c r="AJ564">
        <v>290</v>
      </c>
      <c r="AL564">
        <v>15</v>
      </c>
      <c r="AM564">
        <v>986</v>
      </c>
      <c r="AN564">
        <v>8.9529999999999994</v>
      </c>
      <c r="AO564">
        <v>-396.67599999999999</v>
      </c>
      <c r="AP564">
        <v>2097</v>
      </c>
      <c r="AQ564">
        <v>2097</v>
      </c>
      <c r="AT564">
        <v>1.22</v>
      </c>
      <c r="AU564">
        <v>1.22</v>
      </c>
      <c r="AW564">
        <v>2.13</v>
      </c>
      <c r="AX564">
        <v>2.13</v>
      </c>
      <c r="BD564">
        <v>0.52</v>
      </c>
      <c r="BE564">
        <v>25</v>
      </c>
      <c r="BF564" t="s">
        <v>8726</v>
      </c>
      <c r="BG564" t="s">
        <v>4866</v>
      </c>
      <c r="BH564">
        <v>562</v>
      </c>
      <c r="BI564" t="s">
        <v>7852</v>
      </c>
      <c r="BJ564" t="s">
        <v>7773</v>
      </c>
      <c r="BK564">
        <v>562</v>
      </c>
      <c r="BL564">
        <v>3030</v>
      </c>
      <c r="BM564">
        <v>898</v>
      </c>
      <c r="BN564">
        <v>46</v>
      </c>
      <c r="BO564" t="s">
        <v>8660</v>
      </c>
      <c r="BS564">
        <v>13</v>
      </c>
      <c r="BT564">
        <v>0.66</v>
      </c>
      <c r="BU564">
        <v>0.59</v>
      </c>
      <c r="BV564">
        <v>0.59</v>
      </c>
      <c r="BW564">
        <v>42.758848759999999</v>
      </c>
      <c r="BX564">
        <v>-82.037756520000002</v>
      </c>
      <c r="BY564">
        <v>4734558.05</v>
      </c>
      <c r="BZ564">
        <v>201.47200000000001</v>
      </c>
      <c r="CA564">
        <v>265.8</v>
      </c>
      <c r="CB564" t="s">
        <v>7476</v>
      </c>
      <c r="CC564">
        <v>7</v>
      </c>
      <c r="CD564">
        <v>10</v>
      </c>
      <c r="CE564">
        <v>12</v>
      </c>
      <c r="CF564">
        <v>12</v>
      </c>
      <c r="CG564" t="s">
        <v>5677</v>
      </c>
      <c r="CH564">
        <v>414</v>
      </c>
      <c r="CI564" t="s">
        <v>5823</v>
      </c>
      <c r="CJ564" t="s">
        <v>8661</v>
      </c>
      <c r="CK564">
        <v>5.56</v>
      </c>
      <c r="CM564" t="s">
        <v>4866</v>
      </c>
      <c r="CO564" t="str">
        <f>VLOOKUP(CM564,AutoSCAN_ORG!B562:CF3077,1,FALSE)</f>
        <v>AS00-0001534</v>
      </c>
      <c r="CP564">
        <f>VLOOKUP($CM564,AutoSCAN_ORG!$B$1:$CF$2516,2,FALSE)</f>
        <v>2866.3710000000001</v>
      </c>
      <c r="CQ564">
        <f>VLOOKUP($CM564,AutoSCAN_ORG!$B$1:$CF$2516,3,FALSE)</f>
        <v>8</v>
      </c>
      <c r="CR564">
        <f>VLOOKUP($CM564,AutoSCAN_ORG!$B$1:$CF$2516,4,FALSE)</f>
        <v>82.635000000000005</v>
      </c>
      <c r="CS564">
        <f>VLOOKUP($CM564,AutoSCAN_ORG!$B$1:$CF$2516,5,FALSE)</f>
        <v>6.2949999999999999</v>
      </c>
      <c r="CT564" t="str">
        <f>VLOOKUP($CM564,AutoSCAN_ORG!$B$1:$CF$2516,6,FALSE)</f>
        <v>MELO-CORR</v>
      </c>
      <c r="CU564">
        <f>VLOOKUP($CM564,AutoSCAN_ORG!$B$1:$CF$2516,7,FALSE)</f>
        <v>0</v>
      </c>
      <c r="CV564">
        <f>VLOOKUP($CM564,AutoSCAN_ORG!$B$1:$CF$2516,69,FALSE)</f>
        <v>0</v>
      </c>
      <c r="CW564">
        <f>VLOOKUP($CM564,AutoSCAN_ORG!$B$1:$CF$2516,70,FALSE)</f>
        <v>0</v>
      </c>
      <c r="CX564" t="str">
        <f>VLOOKUP($CM564,AutoSCAN_ORG!$B$1:$CF$2516,71,FALSE)</f>
        <v>Y</v>
      </c>
      <c r="CY564">
        <f>VLOOKUP($CM564,AutoSCAN_ORG!$B$1:$CF$2516,72,FALSE)</f>
        <v>0</v>
      </c>
      <c r="CZ564" t="str">
        <f>VLOOKUP($CM564,AutoSCAN_ORG!$B$1:$CF$2516,73,FALSE)</f>
        <v>added</v>
      </c>
      <c r="DA564">
        <f>VLOOKUP($CM564,AutoSCAN_ORG!$B$1:$CF$2516,74,FALSE)</f>
        <v>0</v>
      </c>
      <c r="DB564">
        <f>VLOOKUP($CM564,AutoSCAN_ORG!$B$1:$CF$2516,75,FALSE)</f>
        <v>0</v>
      </c>
      <c r="DC564">
        <f>VLOOKUP($CM564,AutoSCAN_ORG!$B$1:$CF$2516,76,FALSE)</f>
        <v>0</v>
      </c>
      <c r="DD564">
        <f>VLOOKUP($CM564,AutoSCAN_ORG!$B$1:$CF$2516,77,FALSE)</f>
        <v>0</v>
      </c>
      <c r="DE564">
        <f>VLOOKUP($CM564,AutoSCAN_ORG!$B$1:$CF$2516,78,FALSE)</f>
        <v>0</v>
      </c>
      <c r="DF564">
        <f>VLOOKUP($CM564,AutoSCAN_ORG!$B$1:$CF$2516,79,FALSE)</f>
        <v>10.99</v>
      </c>
      <c r="DG564">
        <f>VLOOKUP($CM564,AutoSCAN_ORG!$B$1:$CF$2516,80,FALSE)</f>
        <v>10.99</v>
      </c>
      <c r="DH564">
        <f>VLOOKUP($CM564,AutoSCAN_ORG!$B$1:$CF$2516,81,FALSE)</f>
        <v>1.7999999999999999E-2</v>
      </c>
      <c r="DI564">
        <f>VLOOKUP($CM564,AutoSCAN_ORG!$B$1:$CF$2516,82,FALSE)</f>
        <v>0.04</v>
      </c>
      <c r="DJ564">
        <f>VLOOKUP($CM564,AutoSCAN_ORG!$B$1:$CF$2516,83,FALSE)</f>
        <v>0.77600000000000002</v>
      </c>
    </row>
    <row r="565" spans="2:114" x14ac:dyDescent="0.35">
      <c r="B565" t="s">
        <v>4880</v>
      </c>
      <c r="C565">
        <v>577</v>
      </c>
      <c r="D565" t="s">
        <v>7778</v>
      </c>
      <c r="E565">
        <v>913</v>
      </c>
      <c r="F565">
        <v>2867.6930000000002</v>
      </c>
      <c r="G565">
        <v>10</v>
      </c>
      <c r="H565" t="s">
        <v>7782</v>
      </c>
      <c r="I565" t="s">
        <v>7773</v>
      </c>
      <c r="J565" t="s">
        <v>5753</v>
      </c>
      <c r="K565">
        <v>11</v>
      </c>
      <c r="L565">
        <v>0.6</v>
      </c>
      <c r="M565">
        <v>7</v>
      </c>
      <c r="N565">
        <v>8</v>
      </c>
      <c r="O565" t="s">
        <v>7413</v>
      </c>
      <c r="Q565">
        <v>48</v>
      </c>
      <c r="R565" t="s">
        <v>7784</v>
      </c>
      <c r="S565" t="s">
        <v>7774</v>
      </c>
      <c r="T565" t="s">
        <v>7253</v>
      </c>
      <c r="U565" t="s">
        <v>7383</v>
      </c>
      <c r="V565" t="s">
        <v>7383</v>
      </c>
      <c r="W565">
        <v>5.56</v>
      </c>
      <c r="X565" t="s">
        <v>7947</v>
      </c>
      <c r="Y565">
        <v>1.8</v>
      </c>
      <c r="Z565" t="s">
        <v>7774</v>
      </c>
      <c r="AA565" t="s">
        <v>7789</v>
      </c>
      <c r="AB565" t="s">
        <v>7774</v>
      </c>
      <c r="AF565" t="s">
        <v>5678</v>
      </c>
      <c r="AG565">
        <v>42.758836619999997</v>
      </c>
      <c r="AH565">
        <v>-82.037756959999996</v>
      </c>
      <c r="AI565">
        <v>201.5</v>
      </c>
      <c r="AJ565">
        <v>290</v>
      </c>
      <c r="AL565">
        <v>15</v>
      </c>
      <c r="AM565">
        <v>986</v>
      </c>
      <c r="AN565">
        <v>10.29</v>
      </c>
      <c r="AO565">
        <v>-401.68700000000001</v>
      </c>
      <c r="AP565">
        <v>2117</v>
      </c>
      <c r="AQ565">
        <v>2118</v>
      </c>
      <c r="AT565">
        <v>1.24</v>
      </c>
      <c r="AU565">
        <v>1.24</v>
      </c>
      <c r="AW565">
        <v>2.15</v>
      </c>
      <c r="AX565">
        <v>2.15</v>
      </c>
      <c r="BD565">
        <v>0.6</v>
      </c>
      <c r="BE565">
        <v>7</v>
      </c>
      <c r="BF565" t="s">
        <v>2062</v>
      </c>
      <c r="BG565" t="s">
        <v>4880</v>
      </c>
      <c r="BH565">
        <v>577</v>
      </c>
      <c r="BI565" t="s">
        <v>5753</v>
      </c>
      <c r="BJ565" t="s">
        <v>7773</v>
      </c>
      <c r="BK565">
        <v>577</v>
      </c>
      <c r="BL565">
        <v>3030</v>
      </c>
      <c r="BM565">
        <v>914</v>
      </c>
      <c r="BN565">
        <v>48</v>
      </c>
      <c r="BS565">
        <v>13</v>
      </c>
      <c r="BT565">
        <v>0.66</v>
      </c>
      <c r="BU565">
        <v>0.57999999999999996</v>
      </c>
      <c r="BV565">
        <v>0.57999999999999996</v>
      </c>
      <c r="BW565">
        <v>42.758836619999997</v>
      </c>
      <c r="BX565">
        <v>-82.037756959999996</v>
      </c>
      <c r="BY565">
        <v>4734556.7029999997</v>
      </c>
      <c r="BZ565">
        <v>201.47399999999999</v>
      </c>
      <c r="CA565">
        <v>271.5</v>
      </c>
      <c r="CB565" t="s">
        <v>7644</v>
      </c>
      <c r="CC565">
        <v>7</v>
      </c>
      <c r="CD565">
        <v>10</v>
      </c>
      <c r="CE565">
        <v>12</v>
      </c>
      <c r="CF565">
        <v>12</v>
      </c>
      <c r="CG565" t="s">
        <v>5677</v>
      </c>
      <c r="CH565">
        <v>414</v>
      </c>
      <c r="CI565" t="s">
        <v>3290</v>
      </c>
      <c r="CJ565" t="s">
        <v>7332</v>
      </c>
      <c r="CK565">
        <v>5.56</v>
      </c>
      <c r="CL565">
        <v>1.9</v>
      </c>
      <c r="CM565" t="s">
        <v>4880</v>
      </c>
      <c r="CO565" t="str">
        <f>VLOOKUP(CM565,AutoSCAN_ORG!B577:CF3092,1,FALSE)</f>
        <v>AS00-0001547</v>
      </c>
      <c r="CP565">
        <f>VLOOKUP($CM565,AutoSCAN_ORG!$B$1:$CF$2516,2,FALSE)</f>
        <v>2867.69</v>
      </c>
      <c r="CQ565">
        <f>VLOOKUP($CM565,AutoSCAN_ORG!$B$1:$CF$2516,3,FALSE)</f>
        <v>8</v>
      </c>
      <c r="CR565">
        <f>VLOOKUP($CM565,AutoSCAN_ORG!$B$1:$CF$2516,4,FALSE)</f>
        <v>83.403000000000006</v>
      </c>
      <c r="CS565">
        <f>VLOOKUP($CM565,AutoSCAN_ORG!$B$1:$CF$2516,5,FALSE)</f>
        <v>6.2949999999999999</v>
      </c>
      <c r="CT565" t="str">
        <f>VLOOKUP($CM565,AutoSCAN_ORG!$B$1:$CF$2516,6,FALSE)</f>
        <v>MELO-CORR</v>
      </c>
      <c r="CU565">
        <f>VLOOKUP($CM565,AutoSCAN_ORG!$B$1:$CF$2516,7,FALSE)</f>
        <v>0</v>
      </c>
      <c r="CV565">
        <f>VLOOKUP($CM565,AutoSCAN_ORG!$B$1:$CF$2516,69,FALSE)</f>
        <v>0</v>
      </c>
      <c r="CW565">
        <f>VLOOKUP($CM565,AutoSCAN_ORG!$B$1:$CF$2516,70,FALSE)</f>
        <v>0</v>
      </c>
      <c r="CX565" t="str">
        <f>VLOOKUP($CM565,AutoSCAN_ORG!$B$1:$CF$2516,71,FALSE)</f>
        <v>Y</v>
      </c>
      <c r="CZ565" t="str">
        <f>VLOOKUP($CM565,AutoSCAN_ORG!$B$1:$CF$2516,73,FALSE)</f>
        <v>added</v>
      </c>
      <c r="DA565">
        <f>VLOOKUP($CM565,AutoSCAN_ORG!$B$1:$CF$2516,74,FALSE)</f>
        <v>0</v>
      </c>
      <c r="DB565">
        <f>VLOOKUP($CM565,AutoSCAN_ORG!$B$1:$CF$2516,75,FALSE)</f>
        <v>0</v>
      </c>
      <c r="DC565">
        <f>VLOOKUP($CM565,AutoSCAN_ORG!$B$1:$CF$2516,76,FALSE)</f>
        <v>0</v>
      </c>
      <c r="DD565">
        <f>VLOOKUP($CM565,AutoSCAN_ORG!$B$1:$CF$2516,77,FALSE)</f>
        <v>0</v>
      </c>
      <c r="DF565">
        <f>VLOOKUP($CM565,AutoSCAN_ORG!$B$1:$CF$2516,79,FALSE)</f>
        <v>10.77</v>
      </c>
      <c r="DG565">
        <f>VLOOKUP($CM565,AutoSCAN_ORG!$B$1:$CF$2516,80,FALSE)</f>
        <v>10.77</v>
      </c>
      <c r="DH565">
        <f>VLOOKUP($CM565,AutoSCAN_ORG!$B$1:$CF$2516,81,FALSE)</f>
        <v>1.4999999999999999E-2</v>
      </c>
      <c r="DI565">
        <f>VLOOKUP($CM565,AutoSCAN_ORG!$B$1:$CF$2516,82,FALSE)</f>
        <v>3.2000000000000001E-2</v>
      </c>
      <c r="DJ565">
        <f>VLOOKUP($CM565,AutoSCAN_ORG!$B$1:$CF$2516,83,FALSE)</f>
        <v>0.84799999999999998</v>
      </c>
    </row>
    <row r="566" spans="2:114" x14ac:dyDescent="0.35">
      <c r="B566" t="s">
        <v>4881</v>
      </c>
      <c r="C566">
        <v>579</v>
      </c>
      <c r="D566" t="s">
        <v>7778</v>
      </c>
      <c r="E566">
        <v>915</v>
      </c>
      <c r="F566">
        <v>2867.7159999999999</v>
      </c>
      <c r="G566">
        <v>10</v>
      </c>
      <c r="H566" t="s">
        <v>7782</v>
      </c>
      <c r="I566" t="s">
        <v>7773</v>
      </c>
      <c r="J566" t="s">
        <v>5753</v>
      </c>
      <c r="K566">
        <v>10</v>
      </c>
      <c r="L566">
        <v>0.57999999999999996</v>
      </c>
      <c r="M566">
        <v>10</v>
      </c>
      <c r="N566">
        <v>10</v>
      </c>
      <c r="O566" t="s">
        <v>7653</v>
      </c>
      <c r="Q566">
        <v>48</v>
      </c>
      <c r="R566" t="s">
        <v>7784</v>
      </c>
      <c r="S566" t="s">
        <v>7774</v>
      </c>
      <c r="T566" t="s">
        <v>7253</v>
      </c>
      <c r="U566" t="s">
        <v>7383</v>
      </c>
      <c r="V566" t="s">
        <v>7383</v>
      </c>
      <c r="W566">
        <v>5.56</v>
      </c>
      <c r="X566" t="s">
        <v>7947</v>
      </c>
      <c r="Y566">
        <v>1.8</v>
      </c>
      <c r="Z566" t="s">
        <v>7774</v>
      </c>
      <c r="AA566" t="s">
        <v>7788</v>
      </c>
      <c r="AB566" t="s">
        <v>7774</v>
      </c>
      <c r="AC566">
        <v>10</v>
      </c>
      <c r="AD566">
        <v>10</v>
      </c>
      <c r="AE566">
        <v>12</v>
      </c>
      <c r="AF566" t="s">
        <v>5683</v>
      </c>
      <c r="AG566">
        <v>42.758836430000002</v>
      </c>
      <c r="AH566">
        <v>-82.037756970000004</v>
      </c>
      <c r="AI566">
        <v>201.5</v>
      </c>
      <c r="AJ566">
        <v>290</v>
      </c>
      <c r="AL566">
        <v>15</v>
      </c>
      <c r="AM566">
        <v>986</v>
      </c>
      <c r="AN566">
        <v>10.311999999999999</v>
      </c>
      <c r="AO566">
        <v>-394.613</v>
      </c>
      <c r="AP566">
        <v>2115</v>
      </c>
      <c r="AQ566">
        <v>2115</v>
      </c>
      <c r="AT566">
        <v>1.24</v>
      </c>
      <c r="AU566">
        <v>1.23</v>
      </c>
      <c r="AW566">
        <v>2.14</v>
      </c>
      <c r="AX566">
        <v>2.14</v>
      </c>
      <c r="BD566">
        <v>0.57999999999999996</v>
      </c>
      <c r="BE566">
        <v>10</v>
      </c>
      <c r="BF566" t="s">
        <v>2063</v>
      </c>
      <c r="BG566" t="s">
        <v>4881</v>
      </c>
      <c r="BH566">
        <v>579</v>
      </c>
      <c r="BI566" t="s">
        <v>5753</v>
      </c>
      <c r="BJ566" t="s">
        <v>7773</v>
      </c>
      <c r="BK566">
        <v>579</v>
      </c>
      <c r="BL566">
        <v>3030</v>
      </c>
      <c r="BM566">
        <v>914</v>
      </c>
      <c r="BN566">
        <v>48</v>
      </c>
      <c r="BS566">
        <v>13</v>
      </c>
      <c r="BT566">
        <v>0.66</v>
      </c>
      <c r="BU566">
        <v>0.57999999999999996</v>
      </c>
      <c r="BV566">
        <v>0.57999999999999996</v>
      </c>
      <c r="BW566">
        <v>42.758836430000002</v>
      </c>
      <c r="BX566">
        <v>-82.037756970000004</v>
      </c>
      <c r="BY566">
        <v>4734556.682</v>
      </c>
      <c r="BZ566">
        <v>201.47399999999999</v>
      </c>
      <c r="CA566">
        <v>273.60000000000002</v>
      </c>
      <c r="CB566" t="s">
        <v>7650</v>
      </c>
      <c r="CC566">
        <v>7</v>
      </c>
      <c r="CD566">
        <v>10</v>
      </c>
      <c r="CE566">
        <v>12</v>
      </c>
      <c r="CF566">
        <v>12</v>
      </c>
      <c r="CG566" t="s">
        <v>5677</v>
      </c>
      <c r="CH566">
        <v>414</v>
      </c>
      <c r="CI566" t="s">
        <v>3290</v>
      </c>
      <c r="CJ566" t="s">
        <v>7332</v>
      </c>
      <c r="CK566">
        <v>5.56</v>
      </c>
      <c r="CL566">
        <v>1.9</v>
      </c>
      <c r="CM566" t="s">
        <v>4881</v>
      </c>
      <c r="CO566" t="str">
        <f>VLOOKUP(CM566,AutoSCAN_ORG!B579:CF3094,1,FALSE)</f>
        <v>AS00-0001548</v>
      </c>
      <c r="CP566">
        <f>VLOOKUP($CM566,AutoSCAN_ORG!$B$1:$CF$2516,2,FALSE)</f>
        <v>2867.712</v>
      </c>
      <c r="CQ566">
        <f>VLOOKUP($CM566,AutoSCAN_ORG!$B$1:$CF$2516,3,FALSE)</f>
        <v>13.1</v>
      </c>
      <c r="CR566">
        <f>VLOOKUP($CM566,AutoSCAN_ORG!$B$1:$CF$2516,4,FALSE)</f>
        <v>81.168999999999997</v>
      </c>
      <c r="CS566">
        <f>VLOOKUP($CM566,AutoSCAN_ORG!$B$1:$CF$2516,5,FALSE)</f>
        <v>6.2949999999999999</v>
      </c>
      <c r="CT566" t="str">
        <f>VLOOKUP($CM566,AutoSCAN_ORG!$B$1:$CF$2516,6,FALSE)</f>
        <v>MELO-CORR</v>
      </c>
      <c r="CU566">
        <f>VLOOKUP($CM566,AutoSCAN_ORG!$B$1:$CF$2516,7,FALSE)</f>
        <v>0</v>
      </c>
      <c r="CV566">
        <f>VLOOKUP($CM566,AutoSCAN_ORG!$B$1:$CF$2516,69,FALSE)</f>
        <v>0</v>
      </c>
      <c r="CW566">
        <f>VLOOKUP($CM566,AutoSCAN_ORG!$B$1:$CF$2516,70,FALSE)</f>
        <v>0</v>
      </c>
      <c r="CX566" t="str">
        <f>VLOOKUP($CM566,AutoSCAN_ORG!$B$1:$CF$2516,71,FALSE)</f>
        <v>Y</v>
      </c>
      <c r="CZ566" t="str">
        <f>VLOOKUP($CM566,AutoSCAN_ORG!$B$1:$CF$2516,73,FALSE)</f>
        <v>added</v>
      </c>
      <c r="DA566">
        <f>VLOOKUP($CM566,AutoSCAN_ORG!$B$1:$CF$2516,74,FALSE)</f>
        <v>0</v>
      </c>
      <c r="DB566">
        <f>VLOOKUP($CM566,AutoSCAN_ORG!$B$1:$CF$2516,75,FALSE)</f>
        <v>0</v>
      </c>
      <c r="DC566">
        <f>VLOOKUP($CM566,AutoSCAN_ORG!$B$1:$CF$2516,76,FALSE)</f>
        <v>0</v>
      </c>
      <c r="DD566">
        <f>VLOOKUP($CM566,AutoSCAN_ORG!$B$1:$CF$2516,77,FALSE)</f>
        <v>0</v>
      </c>
      <c r="DF566">
        <f>VLOOKUP($CM566,AutoSCAN_ORG!$B$1:$CF$2516,79,FALSE)</f>
        <v>10.45</v>
      </c>
      <c r="DG566">
        <f>VLOOKUP($CM566,AutoSCAN_ORG!$B$1:$CF$2516,80,FALSE)</f>
        <v>10.45</v>
      </c>
      <c r="DH566">
        <f>VLOOKUP($CM566,AutoSCAN_ORG!$B$1:$CF$2516,81,FALSE)</f>
        <v>1.2E-2</v>
      </c>
      <c r="DI566">
        <f>VLOOKUP($CM566,AutoSCAN_ORG!$B$1:$CF$2516,82,FALSE)</f>
        <v>2.5000000000000001E-2</v>
      </c>
      <c r="DJ566">
        <f>VLOOKUP($CM566,AutoSCAN_ORG!$B$1:$CF$2516,83,FALSE)</f>
        <v>0.82899999999999996</v>
      </c>
    </row>
    <row r="567" spans="2:114" x14ac:dyDescent="0.35">
      <c r="B567" t="s">
        <v>4884</v>
      </c>
      <c r="C567">
        <v>580</v>
      </c>
      <c r="D567" t="s">
        <v>7778</v>
      </c>
      <c r="E567">
        <v>916</v>
      </c>
      <c r="F567">
        <v>2868.252</v>
      </c>
      <c r="G567">
        <v>10</v>
      </c>
      <c r="H567" t="s">
        <v>7782</v>
      </c>
      <c r="I567" t="s">
        <v>7773</v>
      </c>
      <c r="J567" t="s">
        <v>5753</v>
      </c>
      <c r="K567">
        <v>12</v>
      </c>
      <c r="L567">
        <v>0.64</v>
      </c>
      <c r="M567">
        <v>10</v>
      </c>
      <c r="N567">
        <v>9</v>
      </c>
      <c r="O567" t="s">
        <v>7613</v>
      </c>
      <c r="R567" t="s">
        <v>7784</v>
      </c>
      <c r="S567" t="s">
        <v>7774</v>
      </c>
      <c r="T567" t="s">
        <v>7253</v>
      </c>
      <c r="U567" t="s">
        <v>7383</v>
      </c>
      <c r="V567" t="s">
        <v>7383</v>
      </c>
      <c r="W567">
        <v>5.56</v>
      </c>
      <c r="X567" t="s">
        <v>7947</v>
      </c>
      <c r="Y567">
        <v>1.8</v>
      </c>
      <c r="Z567" t="s">
        <v>7774</v>
      </c>
      <c r="AA567" t="s">
        <v>7783</v>
      </c>
      <c r="AB567" t="s">
        <v>7774</v>
      </c>
      <c r="AF567" t="s">
        <v>5678</v>
      </c>
      <c r="AG567">
        <v>42.758831579999999</v>
      </c>
      <c r="AH567">
        <v>-82.037757139999997</v>
      </c>
      <c r="AI567">
        <v>201.5</v>
      </c>
      <c r="AJ567">
        <v>290</v>
      </c>
      <c r="AL567">
        <v>15</v>
      </c>
      <c r="AM567">
        <v>986</v>
      </c>
      <c r="AN567">
        <v>10.847</v>
      </c>
      <c r="AO567">
        <v>-413.19600000000003</v>
      </c>
      <c r="AP567">
        <v>2114</v>
      </c>
      <c r="AQ567">
        <v>2115</v>
      </c>
      <c r="AT567">
        <v>1.23</v>
      </c>
      <c r="AU567">
        <v>1.23</v>
      </c>
      <c r="AW567">
        <v>2.14</v>
      </c>
      <c r="AX567">
        <v>2.14</v>
      </c>
      <c r="BD567">
        <v>0.64</v>
      </c>
      <c r="BE567">
        <v>10</v>
      </c>
      <c r="BF567" t="s">
        <v>2066</v>
      </c>
      <c r="BG567" t="s">
        <v>4884</v>
      </c>
      <c r="BH567">
        <v>580</v>
      </c>
      <c r="BI567" t="s">
        <v>5753</v>
      </c>
      <c r="BJ567" t="s">
        <v>7773</v>
      </c>
      <c r="BK567">
        <v>580</v>
      </c>
      <c r="BL567">
        <v>3030</v>
      </c>
      <c r="BS567">
        <v>13</v>
      </c>
      <c r="BT567">
        <v>0.66</v>
      </c>
      <c r="BU567">
        <v>0.57999999999999996</v>
      </c>
      <c r="BV567">
        <v>0.57999999999999996</v>
      </c>
      <c r="BW567">
        <v>42.758831579999999</v>
      </c>
      <c r="BX567">
        <v>-82.037757139999997</v>
      </c>
      <c r="BY567">
        <v>4734556.1430000002</v>
      </c>
      <c r="BZ567">
        <v>201.476</v>
      </c>
      <c r="CA567">
        <v>266.3</v>
      </c>
      <c r="CB567" t="s">
        <v>7475</v>
      </c>
      <c r="CC567">
        <v>7</v>
      </c>
      <c r="CD567">
        <v>10</v>
      </c>
      <c r="CE567">
        <v>12</v>
      </c>
      <c r="CF567">
        <v>12</v>
      </c>
      <c r="CG567" t="s">
        <v>5677</v>
      </c>
      <c r="CH567">
        <v>414</v>
      </c>
      <c r="CI567" t="s">
        <v>3290</v>
      </c>
      <c r="CJ567" t="s">
        <v>7332</v>
      </c>
      <c r="CK567">
        <v>5.56</v>
      </c>
      <c r="CL567">
        <v>1.8</v>
      </c>
      <c r="CM567" t="s">
        <v>4884</v>
      </c>
      <c r="CO567" t="str">
        <f>VLOOKUP(CM567,AutoSCAN_ORG!B580:CF3095,1,FALSE)</f>
        <v>AS00-0001551</v>
      </c>
      <c r="CP567">
        <f>VLOOKUP($CM567,AutoSCAN_ORG!$B$1:$CF$2516,2,FALSE)</f>
        <v>2868.25</v>
      </c>
      <c r="CQ567">
        <f>VLOOKUP($CM567,AutoSCAN_ORG!$B$1:$CF$2516,3,FALSE)</f>
        <v>8.3490000000000002</v>
      </c>
      <c r="CR567">
        <f>VLOOKUP($CM567,AutoSCAN_ORG!$B$1:$CF$2516,4,FALSE)</f>
        <v>87.302000000000007</v>
      </c>
      <c r="CS567">
        <f>VLOOKUP($CM567,AutoSCAN_ORG!$B$1:$CF$2516,5,FALSE)</f>
        <v>6.2949999999999999</v>
      </c>
      <c r="CT567" t="str">
        <f>VLOOKUP($CM567,AutoSCAN_ORG!$B$1:$CF$2516,6,FALSE)</f>
        <v>MELO-CORR</v>
      </c>
      <c r="CU567">
        <f>VLOOKUP($CM567,AutoSCAN_ORG!$B$1:$CF$2516,7,FALSE)</f>
        <v>0</v>
      </c>
      <c r="CV567">
        <f>VLOOKUP($CM567,AutoSCAN_ORG!$B$1:$CF$2516,69,FALSE)</f>
        <v>0</v>
      </c>
      <c r="CW567">
        <f>VLOOKUP($CM567,AutoSCAN_ORG!$B$1:$CF$2516,70,FALSE)</f>
        <v>0</v>
      </c>
      <c r="CX567" t="str">
        <f>VLOOKUP($CM567,AutoSCAN_ORG!$B$1:$CF$2516,71,FALSE)</f>
        <v>Y</v>
      </c>
      <c r="CZ567" t="str">
        <f>VLOOKUP($CM567,AutoSCAN_ORG!$B$1:$CF$2516,73,FALSE)</f>
        <v>added</v>
      </c>
      <c r="DA567">
        <f>VLOOKUP($CM567,AutoSCAN_ORG!$B$1:$CF$2516,74,FALSE)</f>
        <v>0</v>
      </c>
      <c r="DB567">
        <f>VLOOKUP($CM567,AutoSCAN_ORG!$B$1:$CF$2516,75,FALSE)</f>
        <v>0</v>
      </c>
      <c r="DC567">
        <f>VLOOKUP($CM567,AutoSCAN_ORG!$B$1:$CF$2516,76,FALSE)</f>
        <v>0</v>
      </c>
      <c r="DD567">
        <f>VLOOKUP($CM567,AutoSCAN_ORG!$B$1:$CF$2516,77,FALSE)</f>
        <v>0</v>
      </c>
      <c r="DF567">
        <f>VLOOKUP($CM567,AutoSCAN_ORG!$B$1:$CF$2516,79,FALSE)</f>
        <v>11.56</v>
      </c>
      <c r="DG567">
        <f>VLOOKUP($CM567,AutoSCAN_ORG!$B$1:$CF$2516,80,FALSE)</f>
        <v>11.56</v>
      </c>
      <c r="DH567">
        <f>VLOOKUP($CM567,AutoSCAN_ORG!$B$1:$CF$2516,81,FALSE)</f>
        <v>1.2E-2</v>
      </c>
      <c r="DI567">
        <f>VLOOKUP($CM567,AutoSCAN_ORG!$B$1:$CF$2516,82,FALSE)</f>
        <v>2.4E-2</v>
      </c>
      <c r="DJ567">
        <f>VLOOKUP($CM567,AutoSCAN_ORG!$B$1:$CF$2516,83,FALSE)</f>
        <v>0.752</v>
      </c>
    </row>
    <row r="568" spans="2:114" x14ac:dyDescent="0.35">
      <c r="B568" t="s">
        <v>4868</v>
      </c>
      <c r="C568">
        <v>566</v>
      </c>
      <c r="D568" t="s">
        <v>7778</v>
      </c>
      <c r="E568">
        <v>902</v>
      </c>
      <c r="F568">
        <v>2866.6</v>
      </c>
      <c r="G568">
        <v>10</v>
      </c>
      <c r="H568" t="s">
        <v>7782</v>
      </c>
      <c r="I568" t="s">
        <v>7773</v>
      </c>
      <c r="J568" t="s">
        <v>7852</v>
      </c>
      <c r="K568">
        <v>13</v>
      </c>
      <c r="L568">
        <v>0.72</v>
      </c>
      <c r="M568">
        <v>42</v>
      </c>
      <c r="N568">
        <v>35</v>
      </c>
      <c r="O568" t="s">
        <v>7642</v>
      </c>
      <c r="Q568">
        <v>47</v>
      </c>
      <c r="R568" t="s">
        <v>7784</v>
      </c>
      <c r="S568" t="s">
        <v>7774</v>
      </c>
      <c r="T568" t="s">
        <v>7253</v>
      </c>
      <c r="U568" t="s">
        <v>7383</v>
      </c>
      <c r="V568" t="s">
        <v>7383</v>
      </c>
      <c r="W568">
        <v>5.56</v>
      </c>
      <c r="X568" t="s">
        <v>7947</v>
      </c>
      <c r="Y568">
        <v>1.8</v>
      </c>
      <c r="Z568" t="s">
        <v>7774</v>
      </c>
      <c r="AA568" t="s">
        <v>7853</v>
      </c>
      <c r="AB568" t="s">
        <v>7774</v>
      </c>
      <c r="AC568">
        <v>10</v>
      </c>
      <c r="AF568" t="s">
        <v>5683</v>
      </c>
      <c r="AG568">
        <v>42.758846699999999</v>
      </c>
      <c r="AH568">
        <v>-82.037756599999994</v>
      </c>
      <c r="AI568">
        <v>201.5</v>
      </c>
      <c r="AJ568">
        <v>290</v>
      </c>
      <c r="AL568">
        <v>15</v>
      </c>
      <c r="AM568">
        <v>986</v>
      </c>
      <c r="AN568">
        <v>9.18</v>
      </c>
      <c r="AO568">
        <v>-384.32</v>
      </c>
      <c r="AP568">
        <v>2077</v>
      </c>
      <c r="AQ568">
        <v>2060</v>
      </c>
      <c r="AT568">
        <v>1.2</v>
      </c>
      <c r="AU568">
        <v>1.21</v>
      </c>
      <c r="AW568">
        <v>2.09</v>
      </c>
      <c r="AX568">
        <v>2.11</v>
      </c>
      <c r="BD568">
        <v>0.45</v>
      </c>
      <c r="BE568">
        <v>42</v>
      </c>
      <c r="BF568" t="s">
        <v>8727</v>
      </c>
      <c r="BG568" t="s">
        <v>4868</v>
      </c>
      <c r="BH568">
        <v>566</v>
      </c>
      <c r="BI568" t="s">
        <v>7852</v>
      </c>
      <c r="BJ568" t="s">
        <v>7773</v>
      </c>
      <c r="BK568">
        <v>566</v>
      </c>
      <c r="BL568">
        <v>3030</v>
      </c>
      <c r="BM568">
        <v>902</v>
      </c>
      <c r="BN568">
        <v>47</v>
      </c>
      <c r="BO568" t="s">
        <v>8660</v>
      </c>
      <c r="BS568">
        <v>13</v>
      </c>
      <c r="BT568">
        <v>0.67</v>
      </c>
      <c r="BU568">
        <v>0.6</v>
      </c>
      <c r="BV568">
        <v>0.59</v>
      </c>
      <c r="BW568">
        <v>42.758846699999999</v>
      </c>
      <c r="BX568">
        <v>-82.037756599999994</v>
      </c>
      <c r="BY568">
        <v>4734557.8219999997</v>
      </c>
      <c r="BZ568">
        <v>201.47200000000001</v>
      </c>
      <c r="CA568">
        <v>267.60000000000002</v>
      </c>
      <c r="CB568" t="s">
        <v>7651</v>
      </c>
      <c r="CC568">
        <v>7</v>
      </c>
      <c r="CD568">
        <v>10</v>
      </c>
      <c r="CE568">
        <v>11</v>
      </c>
      <c r="CF568">
        <v>11</v>
      </c>
      <c r="CG568" t="s">
        <v>5677</v>
      </c>
      <c r="CH568">
        <v>414</v>
      </c>
      <c r="CI568" t="s">
        <v>5823</v>
      </c>
      <c r="CJ568" t="s">
        <v>8661</v>
      </c>
      <c r="CK568">
        <v>5.56</v>
      </c>
      <c r="CM568" t="s">
        <v>4868</v>
      </c>
      <c r="CO568" t="str">
        <f>VLOOKUP(CM568,AutoSCAN_ORG!B566:CF3081,1,FALSE)</f>
        <v>AS00-0001536</v>
      </c>
      <c r="CP568">
        <f>VLOOKUP($CM568,AutoSCAN_ORG!$B$1:$CF$2516,2,FALSE)</f>
        <v>2866.58</v>
      </c>
      <c r="CQ568">
        <f>VLOOKUP($CM568,AutoSCAN_ORG!$B$1:$CF$2516,3,FALSE)</f>
        <v>8.8539999999999992</v>
      </c>
      <c r="CR568">
        <f>VLOOKUP($CM568,AutoSCAN_ORG!$B$1:$CF$2516,4,FALSE)</f>
        <v>78.504000000000005</v>
      </c>
      <c r="CS568">
        <f>VLOOKUP($CM568,AutoSCAN_ORG!$B$1:$CF$2516,5,FALSE)</f>
        <v>6.2949999999999999</v>
      </c>
      <c r="CT568" t="str">
        <f>VLOOKUP($CM568,AutoSCAN_ORG!$B$1:$CF$2516,6,FALSE)</f>
        <v>MELO-CORR</v>
      </c>
      <c r="CU568">
        <f>VLOOKUP($CM568,AutoSCAN_ORG!$B$1:$CF$2516,7,FALSE)</f>
        <v>0</v>
      </c>
      <c r="CV568">
        <f>VLOOKUP($CM568,AutoSCAN_ORG!$B$1:$CF$2516,69,FALSE)</f>
        <v>0</v>
      </c>
      <c r="CW568">
        <f>VLOOKUP($CM568,AutoSCAN_ORG!$B$1:$CF$2516,70,FALSE)</f>
        <v>0</v>
      </c>
      <c r="CX568" t="str">
        <f>VLOOKUP($CM568,AutoSCAN_ORG!$B$1:$CF$2516,71,FALSE)</f>
        <v>Y</v>
      </c>
      <c r="CY568">
        <f>VLOOKUP($CM568,AutoSCAN_ORG!$B$1:$CF$2516,72,FALSE)</f>
        <v>0</v>
      </c>
      <c r="CZ568" t="str">
        <f>VLOOKUP($CM568,AutoSCAN_ORG!$B$1:$CF$2516,73,FALSE)</f>
        <v>added</v>
      </c>
      <c r="DA568">
        <f>VLOOKUP($CM568,AutoSCAN_ORG!$B$1:$CF$2516,74,FALSE)</f>
        <v>0</v>
      </c>
      <c r="DB568">
        <f>VLOOKUP($CM568,AutoSCAN_ORG!$B$1:$CF$2516,75,FALSE)</f>
        <v>0</v>
      </c>
      <c r="DC568">
        <f>VLOOKUP($CM568,AutoSCAN_ORG!$B$1:$CF$2516,76,FALSE)</f>
        <v>0</v>
      </c>
      <c r="DD568">
        <f>VLOOKUP($CM568,AutoSCAN_ORG!$B$1:$CF$2516,77,FALSE)</f>
        <v>0</v>
      </c>
      <c r="DE568">
        <f>VLOOKUP($CM568,AutoSCAN_ORG!$B$1:$CF$2516,78,FALSE)</f>
        <v>0</v>
      </c>
      <c r="DF568">
        <f>VLOOKUP($CM568,AutoSCAN_ORG!$B$1:$CF$2516,79,FALSE)</f>
        <v>12.99</v>
      </c>
      <c r="DG568">
        <f>VLOOKUP($CM568,AutoSCAN_ORG!$B$1:$CF$2516,80,FALSE)</f>
        <v>12.99</v>
      </c>
      <c r="DH568">
        <f>VLOOKUP($CM568,AutoSCAN_ORG!$B$1:$CF$2516,81,FALSE)</f>
        <v>-3.0000000000000001E-3</v>
      </c>
      <c r="DI568">
        <f>VLOOKUP($CM568,AutoSCAN_ORG!$B$1:$CF$2516,82,FALSE)</f>
        <v>-8.0000000000000002E-3</v>
      </c>
      <c r="DJ568">
        <f>VLOOKUP($CM568,AutoSCAN_ORG!$B$1:$CF$2516,83,FALSE)</f>
        <v>0.82199999999999995</v>
      </c>
    </row>
    <row r="569" spans="2:114" x14ac:dyDescent="0.35">
      <c r="B569" t="s">
        <v>4885</v>
      </c>
      <c r="C569">
        <v>581</v>
      </c>
      <c r="D569" t="s">
        <v>7778</v>
      </c>
      <c r="E569">
        <v>917</v>
      </c>
      <c r="F569">
        <v>2868.4059999999999</v>
      </c>
      <c r="G569">
        <v>10</v>
      </c>
      <c r="H569" t="s">
        <v>7782</v>
      </c>
      <c r="I569" t="s">
        <v>7773</v>
      </c>
      <c r="J569" t="s">
        <v>5753</v>
      </c>
      <c r="K569">
        <v>12</v>
      </c>
      <c r="L569">
        <v>0.68</v>
      </c>
      <c r="M569">
        <v>7</v>
      </c>
      <c r="N569">
        <v>7</v>
      </c>
      <c r="O569" t="s">
        <v>7629</v>
      </c>
      <c r="R569" t="s">
        <v>7784</v>
      </c>
      <c r="S569" t="s">
        <v>7774</v>
      </c>
      <c r="T569" t="s">
        <v>7253</v>
      </c>
      <c r="U569" t="s">
        <v>7383</v>
      </c>
      <c r="V569" t="s">
        <v>7383</v>
      </c>
      <c r="W569">
        <v>5.56</v>
      </c>
      <c r="X569" t="s">
        <v>7947</v>
      </c>
      <c r="Y569">
        <v>1.8</v>
      </c>
      <c r="Z569" t="s">
        <v>7774</v>
      </c>
      <c r="AA569" t="s">
        <v>7789</v>
      </c>
      <c r="AB569" t="s">
        <v>7774</v>
      </c>
      <c r="AF569" t="s">
        <v>5678</v>
      </c>
      <c r="AG569">
        <v>42.758830170000003</v>
      </c>
      <c r="AH569">
        <v>-82.037757189999994</v>
      </c>
      <c r="AI569">
        <v>201.5</v>
      </c>
      <c r="AJ569">
        <v>290</v>
      </c>
      <c r="AL569">
        <v>15</v>
      </c>
      <c r="AM569">
        <v>986</v>
      </c>
      <c r="AN569">
        <v>11.002000000000001</v>
      </c>
      <c r="AO569">
        <v>-385.19799999999998</v>
      </c>
      <c r="AP569">
        <v>2116</v>
      </c>
      <c r="AQ569">
        <v>2117</v>
      </c>
      <c r="AT569">
        <v>1.24</v>
      </c>
      <c r="AU569">
        <v>1.24</v>
      </c>
      <c r="AW569">
        <v>2.15</v>
      </c>
      <c r="AX569">
        <v>2.15</v>
      </c>
      <c r="BD569">
        <v>0.68</v>
      </c>
      <c r="BE569">
        <v>7</v>
      </c>
      <c r="BF569" t="s">
        <v>2067</v>
      </c>
      <c r="BG569" t="s">
        <v>4885</v>
      </c>
      <c r="BH569">
        <v>581</v>
      </c>
      <c r="BI569" t="s">
        <v>5753</v>
      </c>
      <c r="BJ569" t="s">
        <v>7773</v>
      </c>
      <c r="BK569">
        <v>581</v>
      </c>
      <c r="BL569">
        <v>3030</v>
      </c>
      <c r="BS569">
        <v>13</v>
      </c>
      <c r="BT569">
        <v>0.66</v>
      </c>
      <c r="BU569">
        <v>0.57999999999999996</v>
      </c>
      <c r="BV569">
        <v>0.57999999999999996</v>
      </c>
      <c r="BW569">
        <v>42.758830170000003</v>
      </c>
      <c r="BX569">
        <v>-82.037757189999994</v>
      </c>
      <c r="BY569">
        <v>4734555.9869999997</v>
      </c>
      <c r="BZ569">
        <v>201.477</v>
      </c>
      <c r="CA569">
        <v>278.89999999999998</v>
      </c>
      <c r="CB569" t="s">
        <v>7657</v>
      </c>
      <c r="CC569">
        <v>7</v>
      </c>
      <c r="CD569">
        <v>10</v>
      </c>
      <c r="CE569">
        <v>12</v>
      </c>
      <c r="CF569">
        <v>12</v>
      </c>
      <c r="CG569" t="s">
        <v>5677</v>
      </c>
      <c r="CH569">
        <v>414</v>
      </c>
      <c r="CI569" t="s">
        <v>3290</v>
      </c>
      <c r="CJ569" t="s">
        <v>7332</v>
      </c>
      <c r="CK569">
        <v>5.56</v>
      </c>
      <c r="CL569">
        <v>1.8</v>
      </c>
      <c r="CM569" t="s">
        <v>4885</v>
      </c>
      <c r="CO569" t="str">
        <f>VLOOKUP(CM569,AutoSCAN_ORG!B581:CF3096,1,FALSE)</f>
        <v>AS00-0001552</v>
      </c>
      <c r="CP569">
        <f>VLOOKUP($CM569,AutoSCAN_ORG!$B$1:$CF$2516,2,FALSE)</f>
        <v>2868.4009999999998</v>
      </c>
      <c r="CQ569">
        <f>VLOOKUP($CM569,AutoSCAN_ORG!$B$1:$CF$2516,3,FALSE)</f>
        <v>10.009</v>
      </c>
      <c r="CR569">
        <f>VLOOKUP($CM569,AutoSCAN_ORG!$B$1:$CF$2516,4,FALSE)</f>
        <v>79.512</v>
      </c>
      <c r="CS569">
        <f>VLOOKUP($CM569,AutoSCAN_ORG!$B$1:$CF$2516,5,FALSE)</f>
        <v>6.2949999999999999</v>
      </c>
      <c r="CT569" t="str">
        <f>VLOOKUP($CM569,AutoSCAN_ORG!$B$1:$CF$2516,6,FALSE)</f>
        <v>MELO-CORR</v>
      </c>
      <c r="CU569">
        <f>VLOOKUP($CM569,AutoSCAN_ORG!$B$1:$CF$2516,7,FALSE)</f>
        <v>0</v>
      </c>
      <c r="CV569">
        <f>VLOOKUP($CM569,AutoSCAN_ORG!$B$1:$CF$2516,69,FALSE)</f>
        <v>0</v>
      </c>
      <c r="CW569">
        <f>VLOOKUP($CM569,AutoSCAN_ORG!$B$1:$CF$2516,70,FALSE)</f>
        <v>0</v>
      </c>
      <c r="CX569" t="str">
        <f>VLOOKUP($CM569,AutoSCAN_ORG!$B$1:$CF$2516,71,FALSE)</f>
        <v>Y</v>
      </c>
      <c r="CZ569" t="str">
        <f>VLOOKUP($CM569,AutoSCAN_ORG!$B$1:$CF$2516,73,FALSE)</f>
        <v>added</v>
      </c>
      <c r="DA569">
        <f>VLOOKUP($CM569,AutoSCAN_ORG!$B$1:$CF$2516,74,FALSE)</f>
        <v>0</v>
      </c>
      <c r="DB569">
        <f>VLOOKUP($CM569,AutoSCAN_ORG!$B$1:$CF$2516,75,FALSE)</f>
        <v>0</v>
      </c>
      <c r="DC569">
        <f>VLOOKUP($CM569,AutoSCAN_ORG!$B$1:$CF$2516,76,FALSE)</f>
        <v>0</v>
      </c>
      <c r="DD569">
        <f>VLOOKUP($CM569,AutoSCAN_ORG!$B$1:$CF$2516,77,FALSE)</f>
        <v>0</v>
      </c>
      <c r="DF569">
        <f>VLOOKUP($CM569,AutoSCAN_ORG!$B$1:$CF$2516,79,FALSE)</f>
        <v>12.3</v>
      </c>
      <c r="DG569">
        <f>VLOOKUP($CM569,AutoSCAN_ORG!$B$1:$CF$2516,80,FALSE)</f>
        <v>12.3</v>
      </c>
      <c r="DH569">
        <f>VLOOKUP($CM569,AutoSCAN_ORG!$B$1:$CF$2516,81,FALSE)</f>
        <v>0.01</v>
      </c>
      <c r="DI569">
        <f>VLOOKUP($CM569,AutoSCAN_ORG!$B$1:$CF$2516,82,FALSE)</f>
        <v>2.1000000000000001E-2</v>
      </c>
      <c r="DJ569">
        <f>VLOOKUP($CM569,AutoSCAN_ORG!$B$1:$CF$2516,83,FALSE)</f>
        <v>0.64800000000000002</v>
      </c>
    </row>
    <row r="570" spans="2:114" x14ac:dyDescent="0.35">
      <c r="B570" t="s">
        <v>4886</v>
      </c>
      <c r="C570">
        <v>582</v>
      </c>
      <c r="D570" t="s">
        <v>7778</v>
      </c>
      <c r="E570">
        <v>918</v>
      </c>
      <c r="F570">
        <v>2869.201</v>
      </c>
      <c r="G570">
        <v>10</v>
      </c>
      <c r="H570" t="s">
        <v>7782</v>
      </c>
      <c r="I570" t="s">
        <v>7773</v>
      </c>
      <c r="J570" t="s">
        <v>5753</v>
      </c>
      <c r="K570">
        <v>12</v>
      </c>
      <c r="L570">
        <v>0.66</v>
      </c>
      <c r="M570">
        <v>8</v>
      </c>
      <c r="N570">
        <v>8</v>
      </c>
      <c r="O570" t="s">
        <v>7651</v>
      </c>
      <c r="R570" t="s">
        <v>7784</v>
      </c>
      <c r="S570" t="s">
        <v>7774</v>
      </c>
      <c r="T570" t="s">
        <v>7253</v>
      </c>
      <c r="U570" t="s">
        <v>7383</v>
      </c>
      <c r="V570" t="s">
        <v>7383</v>
      </c>
      <c r="W570">
        <v>5.56</v>
      </c>
      <c r="X570" t="s">
        <v>7947</v>
      </c>
      <c r="Y570">
        <v>1.8</v>
      </c>
      <c r="Z570" t="s">
        <v>7774</v>
      </c>
      <c r="AA570" t="s">
        <v>7789</v>
      </c>
      <c r="AB570" t="s">
        <v>7774</v>
      </c>
      <c r="AF570" t="s">
        <v>5678</v>
      </c>
      <c r="AG570">
        <v>42.758822950000003</v>
      </c>
      <c r="AH570">
        <v>-82.037757439999993</v>
      </c>
      <c r="AI570">
        <v>201.5</v>
      </c>
      <c r="AJ570">
        <v>290</v>
      </c>
      <c r="AL570">
        <v>15</v>
      </c>
      <c r="AM570">
        <v>986</v>
      </c>
      <c r="AN570">
        <v>11.798</v>
      </c>
      <c r="AO570">
        <v>-415.685</v>
      </c>
      <c r="AP570">
        <v>2116</v>
      </c>
      <c r="AQ570">
        <v>2117</v>
      </c>
      <c r="AT570">
        <v>1.24</v>
      </c>
      <c r="AU570">
        <v>1.24</v>
      </c>
      <c r="AW570">
        <v>2.15</v>
      </c>
      <c r="AX570">
        <v>2.15</v>
      </c>
      <c r="BD570">
        <v>0.66</v>
      </c>
      <c r="BE570">
        <v>8</v>
      </c>
      <c r="BF570" t="s">
        <v>2068</v>
      </c>
      <c r="BG570" t="s">
        <v>4886</v>
      </c>
      <c r="BH570">
        <v>582</v>
      </c>
      <c r="BI570" t="s">
        <v>5753</v>
      </c>
      <c r="BJ570" t="s">
        <v>7773</v>
      </c>
      <c r="BK570">
        <v>582</v>
      </c>
      <c r="BL570">
        <v>3030</v>
      </c>
      <c r="BS570">
        <v>13</v>
      </c>
      <c r="BT570">
        <v>0.66</v>
      </c>
      <c r="BU570">
        <v>0.57999999999999996</v>
      </c>
      <c r="BV570">
        <v>0.57999999999999996</v>
      </c>
      <c r="BW570">
        <v>42.758822950000003</v>
      </c>
      <c r="BX570">
        <v>-82.037757439999993</v>
      </c>
      <c r="BY570">
        <v>4734555.1859999998</v>
      </c>
      <c r="BZ570">
        <v>201.48</v>
      </c>
      <c r="CA570">
        <v>265.89999999999998</v>
      </c>
      <c r="CB570" t="s">
        <v>7476</v>
      </c>
      <c r="CC570">
        <v>7</v>
      </c>
      <c r="CD570">
        <v>10</v>
      </c>
      <c r="CE570">
        <v>12</v>
      </c>
      <c r="CF570">
        <v>12</v>
      </c>
      <c r="CG570" t="s">
        <v>5677</v>
      </c>
      <c r="CH570">
        <v>414</v>
      </c>
      <c r="CI570" t="s">
        <v>3290</v>
      </c>
      <c r="CJ570" t="s">
        <v>7332</v>
      </c>
      <c r="CK570">
        <v>5.56</v>
      </c>
      <c r="CL570">
        <v>1.8</v>
      </c>
      <c r="CM570" t="s">
        <v>4886</v>
      </c>
      <c r="CO570" t="str">
        <f>VLOOKUP(CM570,AutoSCAN_ORG!B582:CF3097,1,FALSE)</f>
        <v>AS00-0001553</v>
      </c>
      <c r="CP570">
        <f>VLOOKUP($CM570,AutoSCAN_ORG!$B$1:$CF$2516,2,FALSE)</f>
        <v>2869.1990000000001</v>
      </c>
      <c r="CQ570">
        <f>VLOOKUP($CM570,AutoSCAN_ORG!$B$1:$CF$2516,3,FALSE)</f>
        <v>9.2219999999999995</v>
      </c>
      <c r="CR570">
        <f>VLOOKUP($CM570,AutoSCAN_ORG!$B$1:$CF$2516,4,FALSE)</f>
        <v>86.616</v>
      </c>
      <c r="CS570">
        <f>VLOOKUP($CM570,AutoSCAN_ORG!$B$1:$CF$2516,5,FALSE)</f>
        <v>6.2949999999999999</v>
      </c>
      <c r="CT570" t="str">
        <f>VLOOKUP($CM570,AutoSCAN_ORG!$B$1:$CF$2516,6,FALSE)</f>
        <v>MELO-CORR</v>
      </c>
      <c r="CU570">
        <f>VLOOKUP($CM570,AutoSCAN_ORG!$B$1:$CF$2516,7,FALSE)</f>
        <v>0</v>
      </c>
      <c r="CV570">
        <f>VLOOKUP($CM570,AutoSCAN_ORG!$B$1:$CF$2516,69,FALSE)</f>
        <v>0</v>
      </c>
      <c r="CW570">
        <f>VLOOKUP($CM570,AutoSCAN_ORG!$B$1:$CF$2516,70,FALSE)</f>
        <v>0</v>
      </c>
      <c r="CX570" t="str">
        <f>VLOOKUP($CM570,AutoSCAN_ORG!$B$1:$CF$2516,71,FALSE)</f>
        <v>Y</v>
      </c>
      <c r="CZ570">
        <f>VLOOKUP($CM570,AutoSCAN_ORG!$B$1:$CF$2516,73,FALSE)</f>
        <v>0</v>
      </c>
      <c r="DA570">
        <f>VLOOKUP($CM570,AutoSCAN_ORG!$B$1:$CF$2516,74,FALSE)</f>
        <v>0</v>
      </c>
      <c r="DB570">
        <f>VLOOKUP($CM570,AutoSCAN_ORG!$B$1:$CF$2516,75,FALSE)</f>
        <v>0</v>
      </c>
      <c r="DC570">
        <f>VLOOKUP($CM570,AutoSCAN_ORG!$B$1:$CF$2516,76,FALSE)</f>
        <v>0</v>
      </c>
      <c r="DD570">
        <f>VLOOKUP($CM570,AutoSCAN_ORG!$B$1:$CF$2516,77,FALSE)</f>
        <v>0</v>
      </c>
      <c r="DF570">
        <f>VLOOKUP($CM570,AutoSCAN_ORG!$B$1:$CF$2516,79,FALSE)</f>
        <v>11.84</v>
      </c>
      <c r="DG570">
        <f>VLOOKUP($CM570,AutoSCAN_ORG!$B$1:$CF$2516,80,FALSE)</f>
        <v>11.84</v>
      </c>
      <c r="DH570">
        <f>VLOOKUP($CM570,AutoSCAN_ORG!$B$1:$CF$2516,81,FALSE)</f>
        <v>1.2999999999999999E-2</v>
      </c>
      <c r="DI570">
        <f>VLOOKUP($CM570,AutoSCAN_ORG!$B$1:$CF$2516,82,FALSE)</f>
        <v>2.1999999999999999E-2</v>
      </c>
      <c r="DJ570">
        <f>VLOOKUP($CM570,AutoSCAN_ORG!$B$1:$CF$2516,83,FALSE)</f>
        <v>0.78600000000000003</v>
      </c>
    </row>
    <row r="571" spans="2:114" x14ac:dyDescent="0.35">
      <c r="B571" t="s">
        <v>4887</v>
      </c>
      <c r="C571">
        <v>583</v>
      </c>
      <c r="D571" t="s">
        <v>7778</v>
      </c>
      <c r="E571">
        <v>919</v>
      </c>
      <c r="F571">
        <v>2869.2939999999999</v>
      </c>
      <c r="G571">
        <v>10</v>
      </c>
      <c r="H571" t="s">
        <v>7782</v>
      </c>
      <c r="I571" t="s">
        <v>7773</v>
      </c>
      <c r="J571" t="s">
        <v>5753</v>
      </c>
      <c r="K571">
        <v>11</v>
      </c>
      <c r="L571">
        <v>0.63</v>
      </c>
      <c r="M571">
        <v>6</v>
      </c>
      <c r="N571">
        <v>7</v>
      </c>
      <c r="O571" t="s">
        <v>7329</v>
      </c>
      <c r="R571" t="s">
        <v>7784</v>
      </c>
      <c r="S571" t="s">
        <v>7774</v>
      </c>
      <c r="T571" t="s">
        <v>7253</v>
      </c>
      <c r="U571" t="s">
        <v>7383</v>
      </c>
      <c r="V571" t="s">
        <v>7383</v>
      </c>
      <c r="W571">
        <v>5.56</v>
      </c>
      <c r="X571" t="s">
        <v>7947</v>
      </c>
      <c r="Y571">
        <v>1.8</v>
      </c>
      <c r="Z571" t="s">
        <v>7774</v>
      </c>
      <c r="AA571" t="s">
        <v>7789</v>
      </c>
      <c r="AB571" t="s">
        <v>7774</v>
      </c>
      <c r="AF571" t="s">
        <v>5678</v>
      </c>
      <c r="AG571">
        <v>42.758822109999997</v>
      </c>
      <c r="AH571">
        <v>-82.037757470000003</v>
      </c>
      <c r="AI571">
        <v>201.5</v>
      </c>
      <c r="AJ571">
        <v>290</v>
      </c>
      <c r="AL571">
        <v>15</v>
      </c>
      <c r="AM571">
        <v>986</v>
      </c>
      <c r="AN571">
        <v>11.891</v>
      </c>
      <c r="AO571">
        <v>-409.79500000000002</v>
      </c>
      <c r="AP571">
        <v>2118</v>
      </c>
      <c r="AQ571">
        <v>2118</v>
      </c>
      <c r="AT571">
        <v>1.24</v>
      </c>
      <c r="AU571">
        <v>1.24</v>
      </c>
      <c r="AW571">
        <v>2.15</v>
      </c>
      <c r="AX571">
        <v>2.15</v>
      </c>
      <c r="BD571">
        <v>0.63</v>
      </c>
      <c r="BE571">
        <v>6</v>
      </c>
      <c r="BF571" t="s">
        <v>2069</v>
      </c>
      <c r="BG571" t="s">
        <v>4887</v>
      </c>
      <c r="BH571">
        <v>583</v>
      </c>
      <c r="BI571" t="s">
        <v>5753</v>
      </c>
      <c r="BJ571" t="s">
        <v>7773</v>
      </c>
      <c r="BK571">
        <v>583</v>
      </c>
      <c r="BL571">
        <v>3030</v>
      </c>
      <c r="BS571">
        <v>13</v>
      </c>
      <c r="BT571">
        <v>0.65</v>
      </c>
      <c r="BU571">
        <v>0.57999999999999996</v>
      </c>
      <c r="BV571">
        <v>0.57999999999999996</v>
      </c>
      <c r="BW571">
        <v>42.758822109999997</v>
      </c>
      <c r="BX571">
        <v>-82.037757470000003</v>
      </c>
      <c r="BY571">
        <v>4734555.0920000002</v>
      </c>
      <c r="BZ571">
        <v>201.48</v>
      </c>
      <c r="CA571">
        <v>268.39999999999998</v>
      </c>
      <c r="CB571" t="s">
        <v>7646</v>
      </c>
      <c r="CC571">
        <v>7</v>
      </c>
      <c r="CD571">
        <v>10</v>
      </c>
      <c r="CE571">
        <v>12</v>
      </c>
      <c r="CF571">
        <v>12</v>
      </c>
      <c r="CG571" t="s">
        <v>5677</v>
      </c>
      <c r="CH571">
        <v>414</v>
      </c>
      <c r="CI571" t="s">
        <v>3290</v>
      </c>
      <c r="CJ571" t="s">
        <v>7332</v>
      </c>
      <c r="CK571">
        <v>5.56</v>
      </c>
      <c r="CL571">
        <v>1.8</v>
      </c>
      <c r="CM571" t="s">
        <v>4887</v>
      </c>
      <c r="CO571" t="str">
        <f>VLOOKUP(CM571,AutoSCAN_ORG!B583:CF3098,1,FALSE)</f>
        <v>AS00-0001554</v>
      </c>
      <c r="CP571">
        <f>VLOOKUP($CM571,AutoSCAN_ORG!$B$1:$CF$2516,2,FALSE)</f>
        <v>2869.2910000000002</v>
      </c>
      <c r="CQ571">
        <f>VLOOKUP($CM571,AutoSCAN_ORG!$B$1:$CF$2516,3,FALSE)</f>
        <v>8.4209999999999994</v>
      </c>
      <c r="CR571">
        <f>VLOOKUP($CM571,AutoSCAN_ORG!$B$1:$CF$2516,4,FALSE)</f>
        <v>85.753</v>
      </c>
      <c r="CS571">
        <f>VLOOKUP($CM571,AutoSCAN_ORG!$B$1:$CF$2516,5,FALSE)</f>
        <v>6.2949999999999999</v>
      </c>
      <c r="CT571" t="str">
        <f>VLOOKUP($CM571,AutoSCAN_ORG!$B$1:$CF$2516,6,FALSE)</f>
        <v>MELO-CORR</v>
      </c>
      <c r="CU571">
        <f>VLOOKUP($CM571,AutoSCAN_ORG!$B$1:$CF$2516,7,FALSE)</f>
        <v>0</v>
      </c>
      <c r="CV571">
        <f>VLOOKUP($CM571,AutoSCAN_ORG!$B$1:$CF$2516,69,FALSE)</f>
        <v>0</v>
      </c>
      <c r="CW571">
        <f>VLOOKUP($CM571,AutoSCAN_ORG!$B$1:$CF$2516,70,FALSE)</f>
        <v>0</v>
      </c>
      <c r="CX571" t="str">
        <f>VLOOKUP($CM571,AutoSCAN_ORG!$B$1:$CF$2516,71,FALSE)</f>
        <v>Y</v>
      </c>
      <c r="CZ571">
        <f>VLOOKUP($CM571,AutoSCAN_ORG!$B$1:$CF$2516,73,FALSE)</f>
        <v>0</v>
      </c>
      <c r="DA571">
        <f>VLOOKUP($CM571,AutoSCAN_ORG!$B$1:$CF$2516,74,FALSE)</f>
        <v>0</v>
      </c>
      <c r="DB571">
        <f>VLOOKUP($CM571,AutoSCAN_ORG!$B$1:$CF$2516,75,FALSE)</f>
        <v>0</v>
      </c>
      <c r="DC571">
        <f>VLOOKUP($CM571,AutoSCAN_ORG!$B$1:$CF$2516,76,FALSE)</f>
        <v>0</v>
      </c>
      <c r="DD571">
        <f>VLOOKUP($CM571,AutoSCAN_ORG!$B$1:$CF$2516,77,FALSE)</f>
        <v>0</v>
      </c>
      <c r="DF571">
        <f>VLOOKUP($CM571,AutoSCAN_ORG!$B$1:$CF$2516,79,FALSE)</f>
        <v>11.32</v>
      </c>
      <c r="DG571">
        <f>VLOOKUP($CM571,AutoSCAN_ORG!$B$1:$CF$2516,80,FALSE)</f>
        <v>11.32</v>
      </c>
      <c r="DH571">
        <f>VLOOKUP($CM571,AutoSCAN_ORG!$B$1:$CF$2516,81,FALSE)</f>
        <v>2E-3</v>
      </c>
      <c r="DI571">
        <f>VLOOKUP($CM571,AutoSCAN_ORG!$B$1:$CF$2516,82,FALSE)</f>
        <v>2E-3</v>
      </c>
      <c r="DJ571">
        <f>VLOOKUP($CM571,AutoSCAN_ORG!$B$1:$CF$2516,83,FALSE)</f>
        <v>0.81699999999999995</v>
      </c>
    </row>
    <row r="572" spans="2:114" x14ac:dyDescent="0.35">
      <c r="B572" t="s">
        <v>4888</v>
      </c>
      <c r="C572">
        <v>584</v>
      </c>
      <c r="D572" t="s">
        <v>7778</v>
      </c>
      <c r="E572">
        <v>920</v>
      </c>
      <c r="F572">
        <v>2869.846</v>
      </c>
      <c r="G572">
        <v>10</v>
      </c>
      <c r="H572" t="s">
        <v>7782</v>
      </c>
      <c r="I572" t="s">
        <v>7773</v>
      </c>
      <c r="J572" t="s">
        <v>5753</v>
      </c>
      <c r="K572">
        <v>12</v>
      </c>
      <c r="L572">
        <v>0.68</v>
      </c>
      <c r="M572">
        <v>13</v>
      </c>
      <c r="N572">
        <v>10</v>
      </c>
      <c r="O572" t="s">
        <v>7647</v>
      </c>
      <c r="R572" t="s">
        <v>7784</v>
      </c>
      <c r="S572" t="s">
        <v>7774</v>
      </c>
      <c r="T572" t="s">
        <v>7253</v>
      </c>
      <c r="U572" t="s">
        <v>7383</v>
      </c>
      <c r="V572" t="s">
        <v>7383</v>
      </c>
      <c r="W572">
        <v>5.56</v>
      </c>
      <c r="X572" t="s">
        <v>7947</v>
      </c>
      <c r="Y572">
        <v>1.8</v>
      </c>
      <c r="Z572" t="s">
        <v>7774</v>
      </c>
      <c r="AA572" t="s">
        <v>7783</v>
      </c>
      <c r="AB572" t="s">
        <v>7774</v>
      </c>
      <c r="AF572" t="s">
        <v>5678</v>
      </c>
      <c r="AG572">
        <v>42.758817129999997</v>
      </c>
      <c r="AH572">
        <v>-82.037757639999995</v>
      </c>
      <c r="AI572">
        <v>201.5</v>
      </c>
      <c r="AJ572">
        <v>290</v>
      </c>
      <c r="AL572">
        <v>15</v>
      </c>
      <c r="AM572">
        <v>986</v>
      </c>
      <c r="AN572">
        <v>12.44</v>
      </c>
      <c r="AO572">
        <v>-394.67399999999998</v>
      </c>
      <c r="AP572">
        <v>2110</v>
      </c>
      <c r="AQ572">
        <v>2112</v>
      </c>
      <c r="AT572">
        <v>1.23</v>
      </c>
      <c r="AU572">
        <v>1.23</v>
      </c>
      <c r="AW572">
        <v>2.14</v>
      </c>
      <c r="AX572">
        <v>2.14</v>
      </c>
      <c r="BD572">
        <v>0.68</v>
      </c>
      <c r="BE572">
        <v>13</v>
      </c>
      <c r="BF572" t="s">
        <v>2070</v>
      </c>
      <c r="BG572" t="s">
        <v>4888</v>
      </c>
      <c r="BH572">
        <v>584</v>
      </c>
      <c r="BI572" t="s">
        <v>5753</v>
      </c>
      <c r="BJ572" t="s">
        <v>7773</v>
      </c>
      <c r="BK572">
        <v>584</v>
      </c>
      <c r="BL572">
        <v>3030</v>
      </c>
      <c r="BS572">
        <v>13</v>
      </c>
      <c r="BT572">
        <v>0.66</v>
      </c>
      <c r="BU572">
        <v>0.57999999999999996</v>
      </c>
      <c r="BV572">
        <v>0.57999999999999996</v>
      </c>
      <c r="BW572">
        <v>42.758817129999997</v>
      </c>
      <c r="BX572">
        <v>-82.037757639999995</v>
      </c>
      <c r="BY572">
        <v>4734554.5389999999</v>
      </c>
      <c r="BZ572">
        <v>201.483</v>
      </c>
      <c r="CA572">
        <v>273.8</v>
      </c>
      <c r="CB572" t="s">
        <v>7641</v>
      </c>
      <c r="CC572">
        <v>7</v>
      </c>
      <c r="CD572">
        <v>10</v>
      </c>
      <c r="CE572">
        <v>12</v>
      </c>
      <c r="CF572">
        <v>12</v>
      </c>
      <c r="CG572" t="s">
        <v>5677</v>
      </c>
      <c r="CH572">
        <v>414</v>
      </c>
      <c r="CI572" t="s">
        <v>3290</v>
      </c>
      <c r="CJ572" t="s">
        <v>7332</v>
      </c>
      <c r="CK572">
        <v>5.56</v>
      </c>
      <c r="CL572">
        <v>1.8</v>
      </c>
      <c r="CM572" t="s">
        <v>4888</v>
      </c>
      <c r="CO572" t="str">
        <f>VLOOKUP(CM572,AutoSCAN_ORG!B584:CF3099,1,FALSE)</f>
        <v>AS00-0001555</v>
      </c>
      <c r="CP572">
        <f>VLOOKUP($CM572,AutoSCAN_ORG!$B$1:$CF$2516,2,FALSE)</f>
        <v>2869.8420000000001</v>
      </c>
      <c r="CQ572">
        <f>VLOOKUP($CM572,AutoSCAN_ORG!$B$1:$CF$2516,3,FALSE)</f>
        <v>11.026</v>
      </c>
      <c r="CR572">
        <f>VLOOKUP($CM572,AutoSCAN_ORG!$B$1:$CF$2516,4,FALSE)</f>
        <v>81.872</v>
      </c>
      <c r="CS572">
        <f>VLOOKUP($CM572,AutoSCAN_ORG!$B$1:$CF$2516,5,FALSE)</f>
        <v>6.2949999999999999</v>
      </c>
      <c r="CT572" t="str">
        <f>VLOOKUP($CM572,AutoSCAN_ORG!$B$1:$CF$2516,6,FALSE)</f>
        <v>MELO-CORR</v>
      </c>
      <c r="CU572">
        <f>VLOOKUP($CM572,AutoSCAN_ORG!$B$1:$CF$2516,7,FALSE)</f>
        <v>0</v>
      </c>
      <c r="CV572">
        <f>VLOOKUP($CM572,AutoSCAN_ORG!$B$1:$CF$2516,69,FALSE)</f>
        <v>0</v>
      </c>
      <c r="CW572">
        <f>VLOOKUP($CM572,AutoSCAN_ORG!$B$1:$CF$2516,70,FALSE)</f>
        <v>0</v>
      </c>
      <c r="CX572" t="str">
        <f>VLOOKUP($CM572,AutoSCAN_ORG!$B$1:$CF$2516,71,FALSE)</f>
        <v>Y</v>
      </c>
      <c r="CZ572">
        <f>VLOOKUP($CM572,AutoSCAN_ORG!$B$1:$CF$2516,73,FALSE)</f>
        <v>0</v>
      </c>
      <c r="DA572">
        <f>VLOOKUP($CM572,AutoSCAN_ORG!$B$1:$CF$2516,74,FALSE)</f>
        <v>0</v>
      </c>
      <c r="DB572">
        <f>VLOOKUP($CM572,AutoSCAN_ORG!$B$1:$CF$2516,75,FALSE)</f>
        <v>0</v>
      </c>
      <c r="DC572">
        <f>VLOOKUP($CM572,AutoSCAN_ORG!$B$1:$CF$2516,76,FALSE)</f>
        <v>0</v>
      </c>
      <c r="DD572">
        <f>VLOOKUP($CM572,AutoSCAN_ORG!$B$1:$CF$2516,77,FALSE)</f>
        <v>0</v>
      </c>
      <c r="DF572">
        <f>VLOOKUP($CM572,AutoSCAN_ORG!$B$1:$CF$2516,79,FALSE)</f>
        <v>12.22</v>
      </c>
      <c r="DG572">
        <f>VLOOKUP($CM572,AutoSCAN_ORG!$B$1:$CF$2516,80,FALSE)</f>
        <v>12.22</v>
      </c>
      <c r="DH572">
        <f>VLOOKUP($CM572,AutoSCAN_ORG!$B$1:$CF$2516,81,FALSE)</f>
        <v>1.4999999999999999E-2</v>
      </c>
      <c r="DI572">
        <f>VLOOKUP($CM572,AutoSCAN_ORG!$B$1:$CF$2516,82,FALSE)</f>
        <v>2.5999999999999999E-2</v>
      </c>
      <c r="DJ572">
        <f>VLOOKUP($CM572,AutoSCAN_ORG!$B$1:$CF$2516,83,FALSE)</f>
        <v>0.74399999999999999</v>
      </c>
    </row>
    <row r="573" spans="2:114" x14ac:dyDescent="0.35">
      <c r="B573" t="s">
        <v>4889</v>
      </c>
      <c r="C573">
        <v>585</v>
      </c>
      <c r="D573" t="s">
        <v>7778</v>
      </c>
      <c r="E573">
        <v>921</v>
      </c>
      <c r="F573">
        <v>2870.049</v>
      </c>
      <c r="G573">
        <v>10</v>
      </c>
      <c r="H573" t="s">
        <v>7782</v>
      </c>
      <c r="I573" t="s">
        <v>7773</v>
      </c>
      <c r="J573" t="s">
        <v>5753</v>
      </c>
      <c r="K573">
        <v>11</v>
      </c>
      <c r="L573">
        <v>0.59</v>
      </c>
      <c r="M573">
        <v>9</v>
      </c>
      <c r="N573">
        <v>7</v>
      </c>
      <c r="O573" t="s">
        <v>7642</v>
      </c>
      <c r="R573" t="s">
        <v>7784</v>
      </c>
      <c r="S573" t="s">
        <v>7774</v>
      </c>
      <c r="T573" t="s">
        <v>7253</v>
      </c>
      <c r="U573" t="s">
        <v>7383</v>
      </c>
      <c r="V573" t="s">
        <v>7383</v>
      </c>
      <c r="W573">
        <v>5.56</v>
      </c>
      <c r="X573" t="s">
        <v>7947</v>
      </c>
      <c r="Y573">
        <v>1.8</v>
      </c>
      <c r="Z573" t="s">
        <v>7774</v>
      </c>
      <c r="AA573" t="s">
        <v>7789</v>
      </c>
      <c r="AB573" t="s">
        <v>7774</v>
      </c>
      <c r="AF573" t="s">
        <v>5678</v>
      </c>
      <c r="AG573">
        <v>42.758815269999999</v>
      </c>
      <c r="AH573">
        <v>-82.0377577</v>
      </c>
      <c r="AI573">
        <v>201.5</v>
      </c>
      <c r="AJ573">
        <v>290</v>
      </c>
      <c r="AL573">
        <v>15</v>
      </c>
      <c r="AM573">
        <v>986</v>
      </c>
      <c r="AN573">
        <v>12.645</v>
      </c>
      <c r="AO573">
        <v>-397.976</v>
      </c>
      <c r="AP573">
        <v>2116</v>
      </c>
      <c r="AQ573">
        <v>2117</v>
      </c>
      <c r="AT573">
        <v>1.24</v>
      </c>
      <c r="AU573">
        <v>1.24</v>
      </c>
      <c r="AW573">
        <v>2.15</v>
      </c>
      <c r="AX573">
        <v>2.15</v>
      </c>
      <c r="BD573">
        <v>0.59</v>
      </c>
      <c r="BE573">
        <v>9</v>
      </c>
      <c r="BF573" t="s">
        <v>2071</v>
      </c>
      <c r="BG573" t="s">
        <v>4889</v>
      </c>
      <c r="BH573">
        <v>585</v>
      </c>
      <c r="BI573" t="s">
        <v>5753</v>
      </c>
      <c r="BJ573" t="s">
        <v>7773</v>
      </c>
      <c r="BK573">
        <v>585</v>
      </c>
      <c r="BL573">
        <v>3030</v>
      </c>
      <c r="BS573">
        <v>13</v>
      </c>
      <c r="BT573">
        <v>0.66</v>
      </c>
      <c r="BU573">
        <v>0.57999999999999996</v>
      </c>
      <c r="BV573">
        <v>0.57999999999999996</v>
      </c>
      <c r="BW573">
        <v>42.758815269999999</v>
      </c>
      <c r="BX573">
        <v>-82.0377577</v>
      </c>
      <c r="BY573">
        <v>4734554.3320000004</v>
      </c>
      <c r="BZ573">
        <v>201.48400000000001</v>
      </c>
      <c r="CA573">
        <v>273.5</v>
      </c>
      <c r="CB573" t="s">
        <v>7650</v>
      </c>
      <c r="CC573">
        <v>7</v>
      </c>
      <c r="CD573">
        <v>10</v>
      </c>
      <c r="CE573">
        <v>12</v>
      </c>
      <c r="CF573">
        <v>12</v>
      </c>
      <c r="CG573" t="s">
        <v>5677</v>
      </c>
      <c r="CH573">
        <v>414</v>
      </c>
      <c r="CI573" t="s">
        <v>3290</v>
      </c>
      <c r="CJ573" t="s">
        <v>7332</v>
      </c>
      <c r="CK573">
        <v>5.56</v>
      </c>
      <c r="CL573">
        <v>1.9</v>
      </c>
      <c r="CM573" t="s">
        <v>4889</v>
      </c>
      <c r="CO573" t="str">
        <f>VLOOKUP(CM573,AutoSCAN_ORG!B585:CF3100,1,FALSE)</f>
        <v>AS00-0001556</v>
      </c>
      <c r="CP573">
        <f>VLOOKUP($CM573,AutoSCAN_ORG!$B$1:$CF$2516,2,FALSE)</f>
        <v>2870.0459999999998</v>
      </c>
      <c r="CQ573">
        <f>VLOOKUP($CM573,AutoSCAN_ORG!$B$1:$CF$2516,3,FALSE)</f>
        <v>10.093</v>
      </c>
      <c r="CR573">
        <f>VLOOKUP($CM573,AutoSCAN_ORG!$B$1:$CF$2516,4,FALSE)</f>
        <v>82.932000000000002</v>
      </c>
      <c r="CS573">
        <f>VLOOKUP($CM573,AutoSCAN_ORG!$B$1:$CF$2516,5,FALSE)</f>
        <v>6.2949999999999999</v>
      </c>
      <c r="CT573" t="str">
        <f>VLOOKUP($CM573,AutoSCAN_ORG!$B$1:$CF$2516,6,FALSE)</f>
        <v>MELO-CORR</v>
      </c>
      <c r="CU573">
        <f>VLOOKUP($CM573,AutoSCAN_ORG!$B$1:$CF$2516,7,FALSE)</f>
        <v>0</v>
      </c>
      <c r="CV573">
        <f>VLOOKUP($CM573,AutoSCAN_ORG!$B$1:$CF$2516,69,FALSE)</f>
        <v>0</v>
      </c>
      <c r="CW573">
        <f>VLOOKUP($CM573,AutoSCAN_ORG!$B$1:$CF$2516,70,FALSE)</f>
        <v>0</v>
      </c>
      <c r="CX573" t="str">
        <f>VLOOKUP($CM573,AutoSCAN_ORG!$B$1:$CF$2516,71,FALSE)</f>
        <v>Y</v>
      </c>
      <c r="CZ573">
        <f>VLOOKUP($CM573,AutoSCAN_ORG!$B$1:$CF$2516,73,FALSE)</f>
        <v>0</v>
      </c>
      <c r="DA573">
        <f>VLOOKUP($CM573,AutoSCAN_ORG!$B$1:$CF$2516,74,FALSE)</f>
        <v>0</v>
      </c>
      <c r="DB573">
        <f>VLOOKUP($CM573,AutoSCAN_ORG!$B$1:$CF$2516,75,FALSE)</f>
        <v>0</v>
      </c>
      <c r="DC573">
        <f>VLOOKUP($CM573,AutoSCAN_ORG!$B$1:$CF$2516,76,FALSE)</f>
        <v>0</v>
      </c>
      <c r="DD573">
        <f>VLOOKUP($CM573,AutoSCAN_ORG!$B$1:$CF$2516,77,FALSE)</f>
        <v>0</v>
      </c>
      <c r="DF573">
        <f>VLOOKUP($CM573,AutoSCAN_ORG!$B$1:$CF$2516,79,FALSE)</f>
        <v>10.53</v>
      </c>
      <c r="DG573">
        <f>VLOOKUP($CM573,AutoSCAN_ORG!$B$1:$CF$2516,80,FALSE)</f>
        <v>10.53</v>
      </c>
      <c r="DH573">
        <f>VLOOKUP($CM573,AutoSCAN_ORG!$B$1:$CF$2516,81,FALSE)</f>
        <v>1.2999999999999999E-2</v>
      </c>
      <c r="DI573">
        <f>VLOOKUP($CM573,AutoSCAN_ORG!$B$1:$CF$2516,82,FALSE)</f>
        <v>0.02</v>
      </c>
      <c r="DJ573">
        <f>VLOOKUP($CM573,AutoSCAN_ORG!$B$1:$CF$2516,83,FALSE)</f>
        <v>0.77100000000000002</v>
      </c>
    </row>
    <row r="574" spans="2:114" x14ac:dyDescent="0.35">
      <c r="B574" t="s">
        <v>4890</v>
      </c>
      <c r="C574">
        <v>586</v>
      </c>
      <c r="D574" t="s">
        <v>7778</v>
      </c>
      <c r="E574">
        <v>922</v>
      </c>
      <c r="F574">
        <v>2870.1190000000001</v>
      </c>
      <c r="G574">
        <v>10</v>
      </c>
      <c r="H574" t="s">
        <v>7782</v>
      </c>
      <c r="I574" t="s">
        <v>7773</v>
      </c>
      <c r="J574" t="s">
        <v>5753</v>
      </c>
      <c r="K574">
        <v>10</v>
      </c>
      <c r="L574">
        <v>0.54</v>
      </c>
      <c r="M574">
        <v>6</v>
      </c>
      <c r="N574">
        <v>5</v>
      </c>
      <c r="O574" t="s">
        <v>7392</v>
      </c>
      <c r="R574" t="s">
        <v>7784</v>
      </c>
      <c r="S574" t="s">
        <v>7774</v>
      </c>
      <c r="T574" t="s">
        <v>7253</v>
      </c>
      <c r="U574" t="s">
        <v>7383</v>
      </c>
      <c r="V574" t="s">
        <v>7383</v>
      </c>
      <c r="W574">
        <v>5.56</v>
      </c>
      <c r="X574" t="s">
        <v>7947</v>
      </c>
      <c r="Y574">
        <v>1.8</v>
      </c>
      <c r="Z574" t="s">
        <v>7774</v>
      </c>
      <c r="AA574" t="s">
        <v>7789</v>
      </c>
      <c r="AB574" t="s">
        <v>7774</v>
      </c>
      <c r="AF574" t="s">
        <v>5859</v>
      </c>
      <c r="AG574">
        <v>42.758814630000003</v>
      </c>
      <c r="AH574">
        <v>-82.037757720000002</v>
      </c>
      <c r="AI574">
        <v>201.5</v>
      </c>
      <c r="AJ574">
        <v>290</v>
      </c>
      <c r="AL574">
        <v>15</v>
      </c>
      <c r="AM574">
        <v>986</v>
      </c>
      <c r="AN574">
        <v>12.715999999999999</v>
      </c>
      <c r="AO574">
        <v>-385.13600000000002</v>
      </c>
      <c r="AP574">
        <v>2118</v>
      </c>
      <c r="AQ574">
        <v>2118</v>
      </c>
      <c r="AT574">
        <v>1.24</v>
      </c>
      <c r="AU574">
        <v>1.24</v>
      </c>
      <c r="AW574">
        <v>2.15</v>
      </c>
      <c r="AX574">
        <v>2.15</v>
      </c>
      <c r="BD574">
        <v>0.54</v>
      </c>
      <c r="BE574">
        <v>6</v>
      </c>
      <c r="BF574" t="s">
        <v>2072</v>
      </c>
      <c r="BG574" t="s">
        <v>4890</v>
      </c>
      <c r="BH574">
        <v>586</v>
      </c>
      <c r="BI574" t="s">
        <v>5753</v>
      </c>
      <c r="BJ574" t="s">
        <v>7773</v>
      </c>
      <c r="BK574">
        <v>586</v>
      </c>
      <c r="BL574">
        <v>3030</v>
      </c>
      <c r="BU574">
        <v>0.57999999999999996</v>
      </c>
      <c r="BV574">
        <v>0.57999999999999996</v>
      </c>
      <c r="BW574">
        <v>42.758814630000003</v>
      </c>
      <c r="BX574">
        <v>-82.037757720000002</v>
      </c>
      <c r="BY574">
        <v>4734554.2609999999</v>
      </c>
      <c r="BZ574">
        <v>201.48400000000001</v>
      </c>
      <c r="CA574">
        <v>279.8</v>
      </c>
      <c r="CB574" t="s">
        <v>7575</v>
      </c>
      <c r="CC574">
        <v>7</v>
      </c>
      <c r="CE574">
        <v>12</v>
      </c>
      <c r="CF574">
        <v>12</v>
      </c>
      <c r="CG574" t="s">
        <v>5677</v>
      </c>
      <c r="CH574">
        <v>414</v>
      </c>
      <c r="CI574" t="s">
        <v>3290</v>
      </c>
      <c r="CJ574" t="s">
        <v>7332</v>
      </c>
      <c r="CK574">
        <v>5.56</v>
      </c>
      <c r="CL574">
        <v>1.8</v>
      </c>
      <c r="CM574" t="s">
        <v>4890</v>
      </c>
      <c r="CO574" t="str">
        <f>VLOOKUP(CM574,AutoSCAN_ORG!B586:CF3101,1,FALSE)</f>
        <v>AS00-0001557</v>
      </c>
      <c r="CP574">
        <f>VLOOKUP($CM574,AutoSCAN_ORG!$B$1:$CF$2516,2,FALSE)</f>
        <v>2870.114</v>
      </c>
      <c r="CQ574">
        <f>VLOOKUP($CM574,AutoSCAN_ORG!$B$1:$CF$2516,3,FALSE)</f>
        <v>8.1120000000000001</v>
      </c>
      <c r="CR574">
        <f>VLOOKUP($CM574,AutoSCAN_ORG!$B$1:$CF$2516,4,FALSE)</f>
        <v>76.941999999999993</v>
      </c>
      <c r="CS574">
        <f>VLOOKUP($CM574,AutoSCAN_ORG!$B$1:$CF$2516,5,FALSE)</f>
        <v>6.2949999999999999</v>
      </c>
      <c r="CT574" t="str">
        <f>VLOOKUP($CM574,AutoSCAN_ORG!$B$1:$CF$2516,6,FALSE)</f>
        <v>MELO-CORR</v>
      </c>
      <c r="CU574">
        <f>VLOOKUP($CM574,AutoSCAN_ORG!$B$1:$CF$2516,7,FALSE)</f>
        <v>0</v>
      </c>
      <c r="CV574">
        <f>VLOOKUP($CM574,AutoSCAN_ORG!$B$1:$CF$2516,69,FALSE)</f>
        <v>0</v>
      </c>
      <c r="CW574">
        <f>VLOOKUP($CM574,AutoSCAN_ORG!$B$1:$CF$2516,70,FALSE)</f>
        <v>0</v>
      </c>
      <c r="CX574" t="str">
        <f>VLOOKUP($CM574,AutoSCAN_ORG!$B$1:$CF$2516,71,FALSE)</f>
        <v>Y</v>
      </c>
      <c r="CZ574" t="str">
        <f>VLOOKUP($CM574,AutoSCAN_ORG!$B$1:$CF$2516,73,FALSE)</f>
        <v>added</v>
      </c>
      <c r="DA574">
        <f>VLOOKUP($CM574,AutoSCAN_ORG!$B$1:$CF$2516,74,FALSE)</f>
        <v>0</v>
      </c>
      <c r="DB574">
        <f>VLOOKUP($CM574,AutoSCAN_ORG!$B$1:$CF$2516,75,FALSE)</f>
        <v>0</v>
      </c>
      <c r="DC574">
        <f>VLOOKUP($CM574,AutoSCAN_ORG!$B$1:$CF$2516,76,FALSE)</f>
        <v>0</v>
      </c>
      <c r="DD574">
        <f>VLOOKUP($CM574,AutoSCAN_ORG!$B$1:$CF$2516,77,FALSE)</f>
        <v>0</v>
      </c>
      <c r="DF574">
        <f>VLOOKUP($CM574,AutoSCAN_ORG!$B$1:$CF$2516,79,FALSE)</f>
        <v>9.6999999999999993</v>
      </c>
      <c r="DG574">
        <f>VLOOKUP($CM574,AutoSCAN_ORG!$B$1:$CF$2516,80,FALSE)</f>
        <v>9.6999999999999993</v>
      </c>
      <c r="DH574">
        <f>VLOOKUP($CM574,AutoSCAN_ORG!$B$1:$CF$2516,81,FALSE)</f>
        <v>5.0000000000000001E-3</v>
      </c>
      <c r="DI574">
        <f>VLOOKUP($CM574,AutoSCAN_ORG!$B$1:$CF$2516,82,FALSE)</f>
        <v>8.9999999999999993E-3</v>
      </c>
      <c r="DJ574">
        <f>VLOOKUP($CM574,AutoSCAN_ORG!$B$1:$CF$2516,83,FALSE)</f>
        <v>0.82</v>
      </c>
    </row>
    <row r="575" spans="2:114" x14ac:dyDescent="0.35">
      <c r="B575" t="s">
        <v>4891</v>
      </c>
      <c r="C575">
        <v>587</v>
      </c>
      <c r="D575" t="s">
        <v>7778</v>
      </c>
      <c r="E575">
        <v>923</v>
      </c>
      <c r="F575">
        <v>2870.1619999999998</v>
      </c>
      <c r="G575">
        <v>10</v>
      </c>
      <c r="H575" t="s">
        <v>7782</v>
      </c>
      <c r="I575" t="s">
        <v>7773</v>
      </c>
      <c r="J575" t="s">
        <v>5753</v>
      </c>
      <c r="K575">
        <v>11</v>
      </c>
      <c r="L575">
        <v>0.61</v>
      </c>
      <c r="M575">
        <v>8</v>
      </c>
      <c r="N575">
        <v>10</v>
      </c>
      <c r="O575" t="s">
        <v>7642</v>
      </c>
      <c r="Q575">
        <v>49</v>
      </c>
      <c r="R575" t="s">
        <v>7784</v>
      </c>
      <c r="S575" t="s">
        <v>7774</v>
      </c>
      <c r="T575" t="s">
        <v>7253</v>
      </c>
      <c r="U575" t="s">
        <v>7383</v>
      </c>
      <c r="V575" t="s">
        <v>7383</v>
      </c>
      <c r="W575">
        <v>5.56</v>
      </c>
      <c r="X575" t="s">
        <v>7947</v>
      </c>
      <c r="Y575">
        <v>1.8</v>
      </c>
      <c r="Z575" t="s">
        <v>7774</v>
      </c>
      <c r="AA575" t="s">
        <v>7786</v>
      </c>
      <c r="AB575" t="s">
        <v>7774</v>
      </c>
      <c r="AC575">
        <v>10</v>
      </c>
      <c r="AD575">
        <v>10</v>
      </c>
      <c r="AE575">
        <v>15</v>
      </c>
      <c r="AF575" t="s">
        <v>5683</v>
      </c>
      <c r="AG575">
        <v>42.75881424</v>
      </c>
      <c r="AH575">
        <v>-82.037757740000004</v>
      </c>
      <c r="AI575">
        <v>201.5</v>
      </c>
      <c r="AJ575">
        <v>290</v>
      </c>
      <c r="AL575">
        <v>15</v>
      </c>
      <c r="AM575">
        <v>986</v>
      </c>
      <c r="AN575">
        <v>12.757999999999999</v>
      </c>
      <c r="AO575">
        <v>-396.56200000000001</v>
      </c>
      <c r="AP575">
        <v>2116</v>
      </c>
      <c r="AQ575">
        <v>2117</v>
      </c>
      <c r="AT575">
        <v>1.24</v>
      </c>
      <c r="AU575">
        <v>1.24</v>
      </c>
      <c r="AW575">
        <v>2.15</v>
      </c>
      <c r="AX575">
        <v>2.15</v>
      </c>
      <c r="BD575">
        <v>0.61</v>
      </c>
      <c r="BE575">
        <v>8</v>
      </c>
      <c r="BF575" t="s">
        <v>2073</v>
      </c>
      <c r="BG575" t="s">
        <v>4891</v>
      </c>
      <c r="BH575">
        <v>587</v>
      </c>
      <c r="BI575" t="s">
        <v>5753</v>
      </c>
      <c r="BJ575" t="s">
        <v>7773</v>
      </c>
      <c r="BK575">
        <v>587</v>
      </c>
      <c r="BL575">
        <v>3030</v>
      </c>
      <c r="BM575">
        <v>925</v>
      </c>
      <c r="BN575">
        <v>49</v>
      </c>
      <c r="BS575">
        <v>13</v>
      </c>
      <c r="BT575">
        <v>0.66</v>
      </c>
      <c r="BU575">
        <v>0.57999999999999996</v>
      </c>
      <c r="BV575">
        <v>0.57999999999999996</v>
      </c>
      <c r="BW575">
        <v>42.75881424</v>
      </c>
      <c r="BX575">
        <v>-82.037757740000004</v>
      </c>
      <c r="BY575">
        <v>4734554.2189999996</v>
      </c>
      <c r="BZ575">
        <v>201.48400000000001</v>
      </c>
      <c r="CA575">
        <v>272.89999999999998</v>
      </c>
      <c r="CB575" t="s">
        <v>7413</v>
      </c>
      <c r="CC575">
        <v>7</v>
      </c>
      <c r="CD575">
        <v>10</v>
      </c>
      <c r="CE575">
        <v>12</v>
      </c>
      <c r="CF575">
        <v>12</v>
      </c>
      <c r="CG575" t="s">
        <v>5677</v>
      </c>
      <c r="CH575">
        <v>414</v>
      </c>
      <c r="CI575" t="s">
        <v>3290</v>
      </c>
      <c r="CJ575" t="s">
        <v>7332</v>
      </c>
      <c r="CK575">
        <v>5.56</v>
      </c>
      <c r="CL575">
        <v>1.8</v>
      </c>
      <c r="CM575" t="s">
        <v>4891</v>
      </c>
      <c r="CO575" t="str">
        <f>VLOOKUP(CM575,AutoSCAN_ORG!B587:CF3102,1,FALSE)</f>
        <v>AS00-0001558</v>
      </c>
      <c r="CP575">
        <f>VLOOKUP($CM575,AutoSCAN_ORG!$B$1:$CF$2516,2,FALSE)</f>
        <v>2870.1590000000001</v>
      </c>
      <c r="CQ575">
        <f>VLOOKUP($CM575,AutoSCAN_ORG!$B$1:$CF$2516,3,FALSE)</f>
        <v>8.3170000000000002</v>
      </c>
      <c r="CR575">
        <f>VLOOKUP($CM575,AutoSCAN_ORG!$B$1:$CF$2516,4,FALSE)</f>
        <v>82.960999999999999</v>
      </c>
      <c r="CS575">
        <f>VLOOKUP($CM575,AutoSCAN_ORG!$B$1:$CF$2516,5,FALSE)</f>
        <v>6.2949999999999999</v>
      </c>
      <c r="CT575" t="str">
        <f>VLOOKUP($CM575,AutoSCAN_ORG!$B$1:$CF$2516,6,FALSE)</f>
        <v>MELO-CORR</v>
      </c>
      <c r="CU575">
        <f>VLOOKUP($CM575,AutoSCAN_ORG!$B$1:$CF$2516,7,FALSE)</f>
        <v>0</v>
      </c>
      <c r="CV575">
        <f>VLOOKUP($CM575,AutoSCAN_ORG!$B$1:$CF$2516,69,FALSE)</f>
        <v>0</v>
      </c>
      <c r="CW575">
        <f>VLOOKUP($CM575,AutoSCAN_ORG!$B$1:$CF$2516,70,FALSE)</f>
        <v>0</v>
      </c>
      <c r="CX575" t="str">
        <f>VLOOKUP($CM575,AutoSCAN_ORG!$B$1:$CF$2516,71,FALSE)</f>
        <v>Y</v>
      </c>
      <c r="CZ575">
        <f>VLOOKUP($CM575,AutoSCAN_ORG!$B$1:$CF$2516,73,FALSE)</f>
        <v>0</v>
      </c>
      <c r="DA575">
        <f>VLOOKUP($CM575,AutoSCAN_ORG!$B$1:$CF$2516,74,FALSE)</f>
        <v>0</v>
      </c>
      <c r="DB575">
        <f>VLOOKUP($CM575,AutoSCAN_ORG!$B$1:$CF$2516,75,FALSE)</f>
        <v>0</v>
      </c>
      <c r="DC575">
        <f>VLOOKUP($CM575,AutoSCAN_ORG!$B$1:$CF$2516,76,FALSE)</f>
        <v>0</v>
      </c>
      <c r="DD575">
        <f>VLOOKUP($CM575,AutoSCAN_ORG!$B$1:$CF$2516,77,FALSE)</f>
        <v>0</v>
      </c>
      <c r="DF575">
        <f>VLOOKUP($CM575,AutoSCAN_ORG!$B$1:$CF$2516,79,FALSE)</f>
        <v>10.94</v>
      </c>
      <c r="DG575">
        <f>VLOOKUP($CM575,AutoSCAN_ORG!$B$1:$CF$2516,80,FALSE)</f>
        <v>10.94</v>
      </c>
      <c r="DH575">
        <f>VLOOKUP($CM575,AutoSCAN_ORG!$B$1:$CF$2516,81,FALSE)</f>
        <v>1.2999999999999999E-2</v>
      </c>
      <c r="DI575">
        <f>VLOOKUP($CM575,AutoSCAN_ORG!$B$1:$CF$2516,82,FALSE)</f>
        <v>2.1000000000000001E-2</v>
      </c>
      <c r="DJ575">
        <f>VLOOKUP($CM575,AutoSCAN_ORG!$B$1:$CF$2516,83,FALSE)</f>
        <v>0.79800000000000004</v>
      </c>
    </row>
    <row r="576" spans="2:114" x14ac:dyDescent="0.35">
      <c r="B576" t="s">
        <v>4892</v>
      </c>
      <c r="C576">
        <v>588</v>
      </c>
      <c r="D576" t="s">
        <v>7778</v>
      </c>
      <c r="E576">
        <v>924</v>
      </c>
      <c r="F576">
        <v>2870.1889999999999</v>
      </c>
      <c r="G576">
        <v>10</v>
      </c>
      <c r="H576" t="s">
        <v>7782</v>
      </c>
      <c r="I576" t="s">
        <v>7773</v>
      </c>
      <c r="J576" t="s">
        <v>5753</v>
      </c>
      <c r="K576">
        <v>11</v>
      </c>
      <c r="L576">
        <v>0.6</v>
      </c>
      <c r="M576">
        <v>11</v>
      </c>
      <c r="N576">
        <v>8</v>
      </c>
      <c r="O576" t="s">
        <v>7653</v>
      </c>
      <c r="Q576">
        <v>49</v>
      </c>
      <c r="R576" t="s">
        <v>7784</v>
      </c>
      <c r="S576" t="s">
        <v>7774</v>
      </c>
      <c r="T576" t="s">
        <v>7253</v>
      </c>
      <c r="U576" t="s">
        <v>7383</v>
      </c>
      <c r="V576" t="s">
        <v>7383</v>
      </c>
      <c r="W576">
        <v>5.56</v>
      </c>
      <c r="X576" t="s">
        <v>7947</v>
      </c>
      <c r="Y576">
        <v>1.8</v>
      </c>
      <c r="Z576" t="s">
        <v>7774</v>
      </c>
      <c r="AA576" t="s">
        <v>7783</v>
      </c>
      <c r="AB576" t="s">
        <v>7774</v>
      </c>
      <c r="AF576" t="s">
        <v>5678</v>
      </c>
      <c r="AG576">
        <v>42.758814010000002</v>
      </c>
      <c r="AH576">
        <v>-82.037757740000004</v>
      </c>
      <c r="AI576">
        <v>201.5</v>
      </c>
      <c r="AJ576">
        <v>290</v>
      </c>
      <c r="AL576">
        <v>15</v>
      </c>
      <c r="AM576">
        <v>986</v>
      </c>
      <c r="AN576">
        <v>12.784000000000001</v>
      </c>
      <c r="AO576">
        <v>-396.69299999999998</v>
      </c>
      <c r="AP576">
        <v>2114</v>
      </c>
      <c r="AQ576">
        <v>2115</v>
      </c>
      <c r="AT576">
        <v>1.23</v>
      </c>
      <c r="AU576">
        <v>1.23</v>
      </c>
      <c r="AW576">
        <v>2.14</v>
      </c>
      <c r="AX576">
        <v>2.14</v>
      </c>
      <c r="BD576">
        <v>0.6</v>
      </c>
      <c r="BE576">
        <v>11</v>
      </c>
      <c r="BF576" t="s">
        <v>2074</v>
      </c>
      <c r="BG576" t="s">
        <v>4892</v>
      </c>
      <c r="BH576">
        <v>588</v>
      </c>
      <c r="BI576" t="s">
        <v>5753</v>
      </c>
      <c r="BJ576" t="s">
        <v>7773</v>
      </c>
      <c r="BK576">
        <v>588</v>
      </c>
      <c r="BL576">
        <v>3030</v>
      </c>
      <c r="BM576">
        <v>925</v>
      </c>
      <c r="BN576">
        <v>49</v>
      </c>
      <c r="BS576">
        <v>13</v>
      </c>
      <c r="BT576">
        <v>0.66</v>
      </c>
      <c r="BU576">
        <v>0.57999999999999996</v>
      </c>
      <c r="BV576">
        <v>0.57999999999999996</v>
      </c>
      <c r="BW576">
        <v>42.758814010000002</v>
      </c>
      <c r="BX576">
        <v>-82.037757740000004</v>
      </c>
      <c r="BY576">
        <v>4734554.193</v>
      </c>
      <c r="BZ576">
        <v>201.48400000000001</v>
      </c>
      <c r="CA576">
        <v>273.8</v>
      </c>
      <c r="CB576" t="s">
        <v>7641</v>
      </c>
      <c r="CC576">
        <v>7</v>
      </c>
      <c r="CD576">
        <v>10</v>
      </c>
      <c r="CE576">
        <v>12</v>
      </c>
      <c r="CF576">
        <v>12</v>
      </c>
      <c r="CG576" t="s">
        <v>5677</v>
      </c>
      <c r="CH576">
        <v>414</v>
      </c>
      <c r="CI576" t="s">
        <v>3290</v>
      </c>
      <c r="CJ576" t="s">
        <v>7332</v>
      </c>
      <c r="CK576">
        <v>5.56</v>
      </c>
      <c r="CL576">
        <v>1.8</v>
      </c>
      <c r="CM576" t="s">
        <v>4892</v>
      </c>
      <c r="CO576" t="str">
        <f>VLOOKUP(CM576,AutoSCAN_ORG!B588:CF3103,1,FALSE)</f>
        <v>AS00-0001559</v>
      </c>
      <c r="CP576">
        <f>VLOOKUP($CM576,AutoSCAN_ORG!$B$1:$CF$2516,2,FALSE)</f>
        <v>2870.1849999999999</v>
      </c>
      <c r="CQ576">
        <f>VLOOKUP($CM576,AutoSCAN_ORG!$B$1:$CF$2516,3,FALSE)</f>
        <v>9.0410000000000004</v>
      </c>
      <c r="CR576">
        <f>VLOOKUP($CM576,AutoSCAN_ORG!$B$1:$CF$2516,4,FALSE)</f>
        <v>81.335999999999999</v>
      </c>
      <c r="CS576">
        <f>VLOOKUP($CM576,AutoSCAN_ORG!$B$1:$CF$2516,5,FALSE)</f>
        <v>6.2949999999999999</v>
      </c>
      <c r="CT576" t="str">
        <f>VLOOKUP($CM576,AutoSCAN_ORG!$B$1:$CF$2516,6,FALSE)</f>
        <v>MELO-CORR</v>
      </c>
      <c r="CU576">
        <f>VLOOKUP($CM576,AutoSCAN_ORG!$B$1:$CF$2516,7,FALSE)</f>
        <v>0</v>
      </c>
      <c r="CV576">
        <f>VLOOKUP($CM576,AutoSCAN_ORG!$B$1:$CF$2516,69,FALSE)</f>
        <v>0</v>
      </c>
      <c r="CW576">
        <f>VLOOKUP($CM576,AutoSCAN_ORG!$B$1:$CF$2516,70,FALSE)</f>
        <v>0</v>
      </c>
      <c r="CX576" t="str">
        <f>VLOOKUP($CM576,AutoSCAN_ORG!$B$1:$CF$2516,71,FALSE)</f>
        <v>Y</v>
      </c>
      <c r="CZ576" t="str">
        <f>VLOOKUP($CM576,AutoSCAN_ORG!$B$1:$CF$2516,73,FALSE)</f>
        <v>added</v>
      </c>
      <c r="DA576">
        <f>VLOOKUP($CM576,AutoSCAN_ORG!$B$1:$CF$2516,74,FALSE)</f>
        <v>0</v>
      </c>
      <c r="DB576">
        <f>VLOOKUP($CM576,AutoSCAN_ORG!$B$1:$CF$2516,75,FALSE)</f>
        <v>0</v>
      </c>
      <c r="DC576">
        <f>VLOOKUP($CM576,AutoSCAN_ORG!$B$1:$CF$2516,76,FALSE)</f>
        <v>0</v>
      </c>
      <c r="DD576">
        <f>VLOOKUP($CM576,AutoSCAN_ORG!$B$1:$CF$2516,77,FALSE)</f>
        <v>0</v>
      </c>
      <c r="DF576">
        <f>VLOOKUP($CM576,AutoSCAN_ORG!$B$1:$CF$2516,79,FALSE)</f>
        <v>10.81</v>
      </c>
      <c r="DG576">
        <f>VLOOKUP($CM576,AutoSCAN_ORG!$B$1:$CF$2516,80,FALSE)</f>
        <v>10.81</v>
      </c>
      <c r="DH576">
        <f>VLOOKUP($CM576,AutoSCAN_ORG!$B$1:$CF$2516,81,FALSE)</f>
        <v>1.2999999999999999E-2</v>
      </c>
      <c r="DI576">
        <f>VLOOKUP($CM576,AutoSCAN_ORG!$B$1:$CF$2516,82,FALSE)</f>
        <v>2.8000000000000001E-2</v>
      </c>
      <c r="DJ576">
        <f>VLOOKUP($CM576,AutoSCAN_ORG!$B$1:$CF$2516,83,FALSE)</f>
        <v>0.80100000000000005</v>
      </c>
    </row>
    <row r="577" spans="2:114" x14ac:dyDescent="0.35">
      <c r="B577" t="s">
        <v>4893</v>
      </c>
      <c r="C577">
        <v>590</v>
      </c>
      <c r="D577" t="s">
        <v>7778</v>
      </c>
      <c r="E577">
        <v>926</v>
      </c>
      <c r="F577">
        <v>2870.201</v>
      </c>
      <c r="G577">
        <v>10</v>
      </c>
      <c r="H577" t="s">
        <v>7782</v>
      </c>
      <c r="I577" t="s">
        <v>7773</v>
      </c>
      <c r="J577" t="s">
        <v>5753</v>
      </c>
      <c r="K577">
        <v>11</v>
      </c>
      <c r="L577">
        <v>0.59</v>
      </c>
      <c r="M577">
        <v>8</v>
      </c>
      <c r="N577">
        <v>6</v>
      </c>
      <c r="O577" t="s">
        <v>7647</v>
      </c>
      <c r="Q577">
        <v>49</v>
      </c>
      <c r="R577" t="s">
        <v>7784</v>
      </c>
      <c r="S577" t="s">
        <v>7774</v>
      </c>
      <c r="T577" t="s">
        <v>7253</v>
      </c>
      <c r="U577" t="s">
        <v>7383</v>
      </c>
      <c r="V577" t="s">
        <v>7383</v>
      </c>
      <c r="W577">
        <v>5.56</v>
      </c>
      <c r="X577" t="s">
        <v>7947</v>
      </c>
      <c r="Y577">
        <v>1.8</v>
      </c>
      <c r="Z577" t="s">
        <v>7774</v>
      </c>
      <c r="AA577" t="s">
        <v>7789</v>
      </c>
      <c r="AB577" t="s">
        <v>7774</v>
      </c>
      <c r="AF577" t="s">
        <v>5678</v>
      </c>
      <c r="AG577">
        <v>42.758813889999999</v>
      </c>
      <c r="AH577">
        <v>-82.037757749999997</v>
      </c>
      <c r="AI577">
        <v>201.5</v>
      </c>
      <c r="AJ577">
        <v>290</v>
      </c>
      <c r="AL577">
        <v>15</v>
      </c>
      <c r="AM577">
        <v>986</v>
      </c>
      <c r="AN577">
        <v>12.798</v>
      </c>
      <c r="AO577">
        <v>-396.47399999999999</v>
      </c>
      <c r="AP577">
        <v>2117</v>
      </c>
      <c r="AQ577">
        <v>2117</v>
      </c>
      <c r="AT577">
        <v>1.24</v>
      </c>
      <c r="AU577">
        <v>1.24</v>
      </c>
      <c r="AW577">
        <v>2.15</v>
      </c>
      <c r="AX577">
        <v>2.15</v>
      </c>
      <c r="BD577">
        <v>0.59</v>
      </c>
      <c r="BE577">
        <v>8</v>
      </c>
      <c r="BF577" t="s">
        <v>2075</v>
      </c>
      <c r="BG577" t="s">
        <v>4893</v>
      </c>
      <c r="BH577">
        <v>590</v>
      </c>
      <c r="BI577" t="s">
        <v>5753</v>
      </c>
      <c r="BJ577" t="s">
        <v>7773</v>
      </c>
      <c r="BK577">
        <v>590</v>
      </c>
      <c r="BL577">
        <v>3030</v>
      </c>
      <c r="BM577">
        <v>925</v>
      </c>
      <c r="BN577">
        <v>49</v>
      </c>
      <c r="BS577">
        <v>13</v>
      </c>
      <c r="BT577">
        <v>0.66</v>
      </c>
      <c r="BU577">
        <v>0.57999999999999996</v>
      </c>
      <c r="BV577">
        <v>0.57999999999999996</v>
      </c>
      <c r="BW577">
        <v>42.758813889999999</v>
      </c>
      <c r="BX577">
        <v>-82.037757749999997</v>
      </c>
      <c r="BY577">
        <v>4734554.1789999995</v>
      </c>
      <c r="BZ577">
        <v>201.48400000000001</v>
      </c>
      <c r="CA577">
        <v>274.5</v>
      </c>
      <c r="CB577" t="s">
        <v>7645</v>
      </c>
      <c r="CC577">
        <v>7</v>
      </c>
      <c r="CD577">
        <v>10</v>
      </c>
      <c r="CE577">
        <v>12</v>
      </c>
      <c r="CF577">
        <v>12</v>
      </c>
      <c r="CG577" t="s">
        <v>5677</v>
      </c>
      <c r="CH577">
        <v>414</v>
      </c>
      <c r="CI577" t="s">
        <v>3290</v>
      </c>
      <c r="CJ577" t="s">
        <v>7332</v>
      </c>
      <c r="CK577">
        <v>5.56</v>
      </c>
      <c r="CL577">
        <v>1.8</v>
      </c>
      <c r="CM577" t="s">
        <v>4893</v>
      </c>
      <c r="CO577" t="str">
        <f>VLOOKUP(CM577,AutoSCAN_ORG!B590:CF3105,1,FALSE)</f>
        <v>AS00-0001560</v>
      </c>
      <c r="CP577">
        <f>VLOOKUP($CM577,AutoSCAN_ORG!$B$1:$CF$2516,2,FALSE)</f>
        <v>2870.1979999999999</v>
      </c>
      <c r="CQ577">
        <f>VLOOKUP($CM577,AutoSCAN_ORG!$B$1:$CF$2516,3,FALSE)</f>
        <v>8</v>
      </c>
      <c r="CR577">
        <f>VLOOKUP($CM577,AutoSCAN_ORG!$B$1:$CF$2516,4,FALSE)</f>
        <v>79.436000000000007</v>
      </c>
      <c r="CS577">
        <f>VLOOKUP($CM577,AutoSCAN_ORG!$B$1:$CF$2516,5,FALSE)</f>
        <v>6.2949999999999999</v>
      </c>
      <c r="CT577" t="str">
        <f>VLOOKUP($CM577,AutoSCAN_ORG!$B$1:$CF$2516,6,FALSE)</f>
        <v>MELO-CORR</v>
      </c>
      <c r="CU577">
        <f>VLOOKUP($CM577,AutoSCAN_ORG!$B$1:$CF$2516,7,FALSE)</f>
        <v>0</v>
      </c>
      <c r="CV577">
        <f>VLOOKUP($CM577,AutoSCAN_ORG!$B$1:$CF$2516,69,FALSE)</f>
        <v>0</v>
      </c>
      <c r="CW577">
        <f>VLOOKUP($CM577,AutoSCAN_ORG!$B$1:$CF$2516,70,FALSE)</f>
        <v>0</v>
      </c>
      <c r="CX577" t="str">
        <f>VLOOKUP($CM577,AutoSCAN_ORG!$B$1:$CF$2516,71,FALSE)</f>
        <v>Y</v>
      </c>
      <c r="CZ577" t="str">
        <f>VLOOKUP($CM577,AutoSCAN_ORG!$B$1:$CF$2516,73,FALSE)</f>
        <v>added</v>
      </c>
      <c r="DA577">
        <f>VLOOKUP($CM577,AutoSCAN_ORG!$B$1:$CF$2516,74,FALSE)</f>
        <v>0</v>
      </c>
      <c r="DB577">
        <f>VLOOKUP($CM577,AutoSCAN_ORG!$B$1:$CF$2516,75,FALSE)</f>
        <v>0</v>
      </c>
      <c r="DC577">
        <f>VLOOKUP($CM577,AutoSCAN_ORG!$B$1:$CF$2516,76,FALSE)</f>
        <v>0</v>
      </c>
      <c r="DD577">
        <f>VLOOKUP($CM577,AutoSCAN_ORG!$B$1:$CF$2516,77,FALSE)</f>
        <v>0</v>
      </c>
      <c r="DF577">
        <f>VLOOKUP($CM577,AutoSCAN_ORG!$B$1:$CF$2516,79,FALSE)</f>
        <v>10.7</v>
      </c>
      <c r="DG577">
        <f>VLOOKUP($CM577,AutoSCAN_ORG!$B$1:$CF$2516,80,FALSE)</f>
        <v>10.7</v>
      </c>
      <c r="DH577">
        <f>VLOOKUP($CM577,AutoSCAN_ORG!$B$1:$CF$2516,81,FALSE)</f>
        <v>0.01</v>
      </c>
      <c r="DI577">
        <f>VLOOKUP($CM577,AutoSCAN_ORG!$B$1:$CF$2516,82,FALSE)</f>
        <v>3.5999999999999997E-2</v>
      </c>
      <c r="DJ577">
        <f>VLOOKUP($CM577,AutoSCAN_ORG!$B$1:$CF$2516,83,FALSE)</f>
        <v>0.80200000000000005</v>
      </c>
    </row>
    <row r="578" spans="2:114" x14ac:dyDescent="0.35">
      <c r="B578" t="s">
        <v>4894</v>
      </c>
      <c r="C578">
        <v>591</v>
      </c>
      <c r="D578" t="s">
        <v>7778</v>
      </c>
      <c r="E578">
        <v>927</v>
      </c>
      <c r="F578">
        <v>2870.2249999999999</v>
      </c>
      <c r="G578">
        <v>10</v>
      </c>
      <c r="H578" t="s">
        <v>7782</v>
      </c>
      <c r="I578" t="s">
        <v>7773</v>
      </c>
      <c r="J578" t="s">
        <v>5753</v>
      </c>
      <c r="K578">
        <v>11</v>
      </c>
      <c r="L578">
        <v>0.62</v>
      </c>
      <c r="M578">
        <v>8</v>
      </c>
      <c r="N578">
        <v>9</v>
      </c>
      <c r="O578" t="s">
        <v>7650</v>
      </c>
      <c r="Q578">
        <v>49</v>
      </c>
      <c r="R578" t="s">
        <v>7784</v>
      </c>
      <c r="S578" t="s">
        <v>7774</v>
      </c>
      <c r="T578" t="s">
        <v>7253</v>
      </c>
      <c r="U578" t="s">
        <v>7383</v>
      </c>
      <c r="V578" t="s">
        <v>7383</v>
      </c>
      <c r="W578">
        <v>5.56</v>
      </c>
      <c r="X578" t="s">
        <v>7947</v>
      </c>
      <c r="Y578">
        <v>1.8</v>
      </c>
      <c r="Z578" t="s">
        <v>7774</v>
      </c>
      <c r="AA578" t="s">
        <v>7789</v>
      </c>
      <c r="AB578" t="s">
        <v>7774</v>
      </c>
      <c r="AF578" t="s">
        <v>5678</v>
      </c>
      <c r="AG578">
        <v>42.758813670000002</v>
      </c>
      <c r="AH578">
        <v>-82.037757749999997</v>
      </c>
      <c r="AI578">
        <v>201.5</v>
      </c>
      <c r="AJ578">
        <v>290</v>
      </c>
      <c r="AL578">
        <v>15</v>
      </c>
      <c r="AM578">
        <v>986</v>
      </c>
      <c r="AN578">
        <v>12.821999999999999</v>
      </c>
      <c r="AO578">
        <v>-400.911</v>
      </c>
      <c r="AP578">
        <v>2116</v>
      </c>
      <c r="AQ578">
        <v>2117</v>
      </c>
      <c r="AT578">
        <v>1.24</v>
      </c>
      <c r="AU578">
        <v>1.24</v>
      </c>
      <c r="AW578">
        <v>2.15</v>
      </c>
      <c r="AX578">
        <v>2.15</v>
      </c>
      <c r="BD578">
        <v>0.62</v>
      </c>
      <c r="BE578">
        <v>8</v>
      </c>
      <c r="BF578" t="s">
        <v>2076</v>
      </c>
      <c r="BG578" t="s">
        <v>4894</v>
      </c>
      <c r="BH578">
        <v>591</v>
      </c>
      <c r="BI578" t="s">
        <v>5753</v>
      </c>
      <c r="BJ578" t="s">
        <v>7773</v>
      </c>
      <c r="BK578">
        <v>591</v>
      </c>
      <c r="BL578">
        <v>3030</v>
      </c>
      <c r="BM578">
        <v>925</v>
      </c>
      <c r="BN578">
        <v>49</v>
      </c>
      <c r="BS578">
        <v>13</v>
      </c>
      <c r="BT578">
        <v>0.66</v>
      </c>
      <c r="BU578">
        <v>0.57999999999999996</v>
      </c>
      <c r="BV578">
        <v>0.57999999999999996</v>
      </c>
      <c r="BW578">
        <v>42.758813670000002</v>
      </c>
      <c r="BX578">
        <v>-82.037757749999997</v>
      </c>
      <c r="BY578">
        <v>4734554.1550000003</v>
      </c>
      <c r="BZ578">
        <v>201.48400000000001</v>
      </c>
      <c r="CA578">
        <v>271.3</v>
      </c>
      <c r="CB578" t="s">
        <v>7644</v>
      </c>
      <c r="CC578">
        <v>7</v>
      </c>
      <c r="CD578">
        <v>10</v>
      </c>
      <c r="CE578">
        <v>12</v>
      </c>
      <c r="CF578">
        <v>12</v>
      </c>
      <c r="CG578" t="s">
        <v>5677</v>
      </c>
      <c r="CH578">
        <v>414</v>
      </c>
      <c r="CI578" t="s">
        <v>3290</v>
      </c>
      <c r="CJ578" t="s">
        <v>7332</v>
      </c>
      <c r="CK578">
        <v>5.56</v>
      </c>
      <c r="CL578">
        <v>1.8</v>
      </c>
      <c r="CM578" t="s">
        <v>4894</v>
      </c>
      <c r="CO578" t="str">
        <f>VLOOKUP(CM578,AutoSCAN_ORG!B591:CF3106,1,FALSE)</f>
        <v>AS00-0001561</v>
      </c>
      <c r="CP578">
        <f>VLOOKUP($CM578,AutoSCAN_ORG!$B$1:$CF$2516,2,FALSE)</f>
        <v>2870.221</v>
      </c>
      <c r="CQ578">
        <f>VLOOKUP($CM578,AutoSCAN_ORG!$B$1:$CF$2516,3,FALSE)</f>
        <v>9.3640000000000008</v>
      </c>
      <c r="CR578">
        <f>VLOOKUP($CM578,AutoSCAN_ORG!$B$1:$CF$2516,4,FALSE)</f>
        <v>82.789000000000001</v>
      </c>
      <c r="CS578">
        <f>VLOOKUP($CM578,AutoSCAN_ORG!$B$1:$CF$2516,5,FALSE)</f>
        <v>6.2949999999999999</v>
      </c>
      <c r="CT578" t="str">
        <f>VLOOKUP($CM578,AutoSCAN_ORG!$B$1:$CF$2516,6,FALSE)</f>
        <v>MELO-CORR</v>
      </c>
      <c r="CU578">
        <f>VLOOKUP($CM578,AutoSCAN_ORG!$B$1:$CF$2516,7,FALSE)</f>
        <v>0</v>
      </c>
      <c r="CV578">
        <f>VLOOKUP($CM578,AutoSCAN_ORG!$B$1:$CF$2516,69,FALSE)</f>
        <v>0</v>
      </c>
      <c r="CW578">
        <f>VLOOKUP($CM578,AutoSCAN_ORG!$B$1:$CF$2516,70,FALSE)</f>
        <v>0</v>
      </c>
      <c r="CX578" t="str">
        <f>VLOOKUP($CM578,AutoSCAN_ORG!$B$1:$CF$2516,71,FALSE)</f>
        <v>Y</v>
      </c>
      <c r="CZ578" t="str">
        <f>VLOOKUP($CM578,AutoSCAN_ORG!$B$1:$CF$2516,73,FALSE)</f>
        <v>added</v>
      </c>
      <c r="DA578">
        <f>VLOOKUP($CM578,AutoSCAN_ORG!$B$1:$CF$2516,74,FALSE)</f>
        <v>0</v>
      </c>
      <c r="DB578">
        <f>VLOOKUP($CM578,AutoSCAN_ORG!$B$1:$CF$2516,75,FALSE)</f>
        <v>0</v>
      </c>
      <c r="DC578">
        <f>VLOOKUP($CM578,AutoSCAN_ORG!$B$1:$CF$2516,76,FALSE)</f>
        <v>0</v>
      </c>
      <c r="DD578">
        <f>VLOOKUP($CM578,AutoSCAN_ORG!$B$1:$CF$2516,77,FALSE)</f>
        <v>0</v>
      </c>
      <c r="DF578">
        <f>VLOOKUP($CM578,AutoSCAN_ORG!$B$1:$CF$2516,79,FALSE)</f>
        <v>11.22</v>
      </c>
      <c r="DG578">
        <f>VLOOKUP($CM578,AutoSCAN_ORG!$B$1:$CF$2516,80,FALSE)</f>
        <v>11.22</v>
      </c>
      <c r="DH578">
        <f>VLOOKUP($CM578,AutoSCAN_ORG!$B$1:$CF$2516,81,FALSE)</f>
        <v>8.9999999999999993E-3</v>
      </c>
      <c r="DI578">
        <f>VLOOKUP($CM578,AutoSCAN_ORG!$B$1:$CF$2516,82,FALSE)</f>
        <v>1.9E-2</v>
      </c>
      <c r="DJ578">
        <f>VLOOKUP($CM578,AutoSCAN_ORG!$B$1:$CF$2516,83,FALSE)</f>
        <v>0.79400000000000004</v>
      </c>
    </row>
    <row r="579" spans="2:114" x14ac:dyDescent="0.35">
      <c r="B579" t="s">
        <v>4895</v>
      </c>
      <c r="C579">
        <v>592</v>
      </c>
      <c r="D579" t="s">
        <v>7778</v>
      </c>
      <c r="E579">
        <v>928</v>
      </c>
      <c r="F579">
        <v>2872.317</v>
      </c>
      <c r="G579">
        <v>10</v>
      </c>
      <c r="H579" t="s">
        <v>7782</v>
      </c>
      <c r="I579" t="s">
        <v>7773</v>
      </c>
      <c r="J579" t="s">
        <v>5753</v>
      </c>
      <c r="K579">
        <v>10</v>
      </c>
      <c r="L579">
        <v>0.57999999999999996</v>
      </c>
      <c r="M579">
        <v>10</v>
      </c>
      <c r="N579">
        <v>7</v>
      </c>
      <c r="O579" t="s">
        <v>7650</v>
      </c>
      <c r="R579" t="s">
        <v>7784</v>
      </c>
      <c r="S579" t="s">
        <v>7774</v>
      </c>
      <c r="T579" t="s">
        <v>7253</v>
      </c>
      <c r="U579" t="s">
        <v>7383</v>
      </c>
      <c r="V579" t="s">
        <v>7383</v>
      </c>
      <c r="W579">
        <v>5.56</v>
      </c>
      <c r="X579" t="s">
        <v>7947</v>
      </c>
      <c r="Y579">
        <v>1.8</v>
      </c>
      <c r="Z579" t="s">
        <v>7774</v>
      </c>
      <c r="AA579" t="s">
        <v>7789</v>
      </c>
      <c r="AB579" t="s">
        <v>7774</v>
      </c>
      <c r="AF579" t="s">
        <v>5678</v>
      </c>
      <c r="AG579">
        <v>42.758794700000003</v>
      </c>
      <c r="AH579">
        <v>-82.037758359999998</v>
      </c>
      <c r="AI579">
        <v>201.5</v>
      </c>
      <c r="AJ579">
        <v>290</v>
      </c>
      <c r="AL579">
        <v>15</v>
      </c>
      <c r="AM579">
        <v>986</v>
      </c>
      <c r="AN579">
        <v>14.913</v>
      </c>
      <c r="AO579">
        <v>-401.98500000000001</v>
      </c>
      <c r="AP579">
        <v>2115</v>
      </c>
      <c r="AQ579">
        <v>2116</v>
      </c>
      <c r="AT579">
        <v>1.24</v>
      </c>
      <c r="AU579">
        <v>1.24</v>
      </c>
      <c r="AW579">
        <v>2.15</v>
      </c>
      <c r="AX579">
        <v>2.14</v>
      </c>
      <c r="BD579">
        <v>0.57999999999999996</v>
      </c>
      <c r="BE579">
        <v>10</v>
      </c>
      <c r="BF579" t="s">
        <v>2077</v>
      </c>
      <c r="BG579" t="s">
        <v>4895</v>
      </c>
      <c r="BH579">
        <v>592</v>
      </c>
      <c r="BI579" t="s">
        <v>5753</v>
      </c>
      <c r="BJ579" t="s">
        <v>7773</v>
      </c>
      <c r="BK579">
        <v>592</v>
      </c>
      <c r="BL579">
        <v>3030</v>
      </c>
      <c r="BS579">
        <v>13</v>
      </c>
      <c r="BT579">
        <v>0.66</v>
      </c>
      <c r="BU579">
        <v>0.57999999999999996</v>
      </c>
      <c r="BV579">
        <v>0.57999999999999996</v>
      </c>
      <c r="BW579">
        <v>42.758794700000003</v>
      </c>
      <c r="BX579">
        <v>-82.037758359999998</v>
      </c>
      <c r="BY579">
        <v>4734552.0489999996</v>
      </c>
      <c r="BZ579">
        <v>201.49199999999999</v>
      </c>
      <c r="CA579">
        <v>271.7</v>
      </c>
      <c r="CB579" t="s">
        <v>7644</v>
      </c>
      <c r="CC579">
        <v>7</v>
      </c>
      <c r="CD579">
        <v>10</v>
      </c>
      <c r="CE579">
        <v>12</v>
      </c>
      <c r="CF579">
        <v>12</v>
      </c>
      <c r="CG579" t="s">
        <v>5677</v>
      </c>
      <c r="CH579">
        <v>414</v>
      </c>
      <c r="CI579" t="s">
        <v>3290</v>
      </c>
      <c r="CJ579" t="s">
        <v>7332</v>
      </c>
      <c r="CK579">
        <v>5.56</v>
      </c>
      <c r="CL579">
        <v>1.8</v>
      </c>
      <c r="CM579" t="s">
        <v>4895</v>
      </c>
      <c r="CO579" t="str">
        <f>VLOOKUP(CM579,AutoSCAN_ORG!B592:CF3107,1,FALSE)</f>
        <v>AS00-0001562</v>
      </c>
      <c r="CP579">
        <f>VLOOKUP($CM579,AutoSCAN_ORG!$B$1:$CF$2516,2,FALSE)</f>
        <v>2872.3139999999999</v>
      </c>
      <c r="CQ579">
        <f>VLOOKUP($CM579,AutoSCAN_ORG!$B$1:$CF$2516,3,FALSE)</f>
        <v>8</v>
      </c>
      <c r="CR579">
        <f>VLOOKUP($CM579,AutoSCAN_ORG!$B$1:$CF$2516,4,FALSE)</f>
        <v>83.664000000000001</v>
      </c>
      <c r="CS579">
        <f>VLOOKUP($CM579,AutoSCAN_ORG!$B$1:$CF$2516,5,FALSE)</f>
        <v>6.2949999999999999</v>
      </c>
      <c r="CT579" t="str">
        <f>VLOOKUP($CM579,AutoSCAN_ORG!$B$1:$CF$2516,6,FALSE)</f>
        <v>MELO-CORR</v>
      </c>
      <c r="CU579">
        <f>VLOOKUP($CM579,AutoSCAN_ORG!$B$1:$CF$2516,7,FALSE)</f>
        <v>0</v>
      </c>
      <c r="CV579">
        <f>VLOOKUP($CM579,AutoSCAN_ORG!$B$1:$CF$2516,69,FALSE)</f>
        <v>0</v>
      </c>
      <c r="CW579">
        <f>VLOOKUP($CM579,AutoSCAN_ORG!$B$1:$CF$2516,70,FALSE)</f>
        <v>0</v>
      </c>
      <c r="CX579" t="str">
        <f>VLOOKUP($CM579,AutoSCAN_ORG!$B$1:$CF$2516,71,FALSE)</f>
        <v>Y</v>
      </c>
      <c r="CZ579">
        <f>VLOOKUP($CM579,AutoSCAN_ORG!$B$1:$CF$2516,73,FALSE)</f>
        <v>0</v>
      </c>
      <c r="DA579">
        <f>VLOOKUP($CM579,AutoSCAN_ORG!$B$1:$CF$2516,74,FALSE)</f>
        <v>0</v>
      </c>
      <c r="DB579">
        <f>VLOOKUP($CM579,AutoSCAN_ORG!$B$1:$CF$2516,75,FALSE)</f>
        <v>0</v>
      </c>
      <c r="DC579">
        <f>VLOOKUP($CM579,AutoSCAN_ORG!$B$1:$CF$2516,76,FALSE)</f>
        <v>0</v>
      </c>
      <c r="DD579">
        <f>VLOOKUP($CM579,AutoSCAN_ORG!$B$1:$CF$2516,77,FALSE)</f>
        <v>0</v>
      </c>
      <c r="DF579">
        <f>VLOOKUP($CM579,AutoSCAN_ORG!$B$1:$CF$2516,79,FALSE)</f>
        <v>10.38</v>
      </c>
      <c r="DG579">
        <f>VLOOKUP($CM579,AutoSCAN_ORG!$B$1:$CF$2516,80,FALSE)</f>
        <v>10.38</v>
      </c>
      <c r="DH579">
        <f>VLOOKUP($CM579,AutoSCAN_ORG!$B$1:$CF$2516,81,FALSE)</f>
        <v>2.5999999999999999E-2</v>
      </c>
      <c r="DI579">
        <f>VLOOKUP($CM579,AutoSCAN_ORG!$B$1:$CF$2516,82,FALSE)</f>
        <v>4.3999999999999997E-2</v>
      </c>
      <c r="DJ579">
        <f>VLOOKUP($CM579,AutoSCAN_ORG!$B$1:$CF$2516,83,FALSE)</f>
        <v>0.69099999999999995</v>
      </c>
    </row>
    <row r="580" spans="2:114" x14ac:dyDescent="0.35">
      <c r="B580" t="s">
        <v>4880</v>
      </c>
      <c r="C580">
        <v>578</v>
      </c>
      <c r="D580" t="s">
        <v>7778</v>
      </c>
      <c r="E580">
        <v>914</v>
      </c>
      <c r="F580">
        <v>2867.6970000000001</v>
      </c>
      <c r="G580">
        <v>10</v>
      </c>
      <c r="H580" t="s">
        <v>7782</v>
      </c>
      <c r="I580" t="s">
        <v>7773</v>
      </c>
      <c r="J580" t="s">
        <v>7852</v>
      </c>
      <c r="K580">
        <v>11</v>
      </c>
      <c r="L580">
        <v>0.6</v>
      </c>
      <c r="M580">
        <v>49</v>
      </c>
      <c r="N580">
        <v>25</v>
      </c>
      <c r="O580" t="s">
        <v>7413</v>
      </c>
      <c r="Q580">
        <v>48</v>
      </c>
      <c r="R580" t="s">
        <v>7784</v>
      </c>
      <c r="S580" t="s">
        <v>7774</v>
      </c>
      <c r="T580" t="s">
        <v>7253</v>
      </c>
      <c r="U580" t="s">
        <v>7383</v>
      </c>
      <c r="V580" t="s">
        <v>7383</v>
      </c>
      <c r="W580">
        <v>5.56</v>
      </c>
      <c r="X580" t="s">
        <v>7947</v>
      </c>
      <c r="Y580">
        <v>1.8</v>
      </c>
      <c r="Z580" t="s">
        <v>7774</v>
      </c>
      <c r="AA580" t="s">
        <v>7879</v>
      </c>
      <c r="AB580" t="s">
        <v>7774</v>
      </c>
      <c r="AC580">
        <v>10</v>
      </c>
      <c r="AF580" t="s">
        <v>5683</v>
      </c>
      <c r="AG580">
        <v>42.758836789999997</v>
      </c>
      <c r="AH580">
        <v>-82.037756959999996</v>
      </c>
      <c r="AI580">
        <v>201.5</v>
      </c>
      <c r="AJ580">
        <v>290</v>
      </c>
      <c r="AL580">
        <v>15</v>
      </c>
      <c r="AM580">
        <v>986</v>
      </c>
      <c r="AN580">
        <v>10.273</v>
      </c>
      <c r="AO580">
        <v>-394.613</v>
      </c>
      <c r="AP580">
        <v>2066</v>
      </c>
      <c r="AQ580">
        <v>2059</v>
      </c>
      <c r="AT580">
        <v>1.2</v>
      </c>
      <c r="AU580">
        <v>1.21</v>
      </c>
      <c r="AW580">
        <v>2.09</v>
      </c>
      <c r="AX580">
        <v>2.1</v>
      </c>
      <c r="BD580">
        <v>0.45</v>
      </c>
      <c r="BE580">
        <v>49</v>
      </c>
      <c r="BF580" t="s">
        <v>8728</v>
      </c>
      <c r="BG580" t="s">
        <v>4880</v>
      </c>
      <c r="BH580">
        <v>578</v>
      </c>
      <c r="BI580" t="s">
        <v>7852</v>
      </c>
      <c r="BJ580" t="s">
        <v>7773</v>
      </c>
      <c r="BK580">
        <v>578</v>
      </c>
      <c r="BL580">
        <v>3030</v>
      </c>
      <c r="BM580">
        <v>914</v>
      </c>
      <c r="BN580">
        <v>48</v>
      </c>
      <c r="BO580" t="s">
        <v>8660</v>
      </c>
      <c r="BS580">
        <v>13</v>
      </c>
      <c r="BT580">
        <v>0.67</v>
      </c>
      <c r="BU580">
        <v>0.6</v>
      </c>
      <c r="BV580">
        <v>0.6</v>
      </c>
      <c r="BW580">
        <v>42.758836789999997</v>
      </c>
      <c r="BX580">
        <v>-82.037756959999996</v>
      </c>
      <c r="BY580">
        <v>4734556.7209999999</v>
      </c>
      <c r="BZ580">
        <v>201.47399999999999</v>
      </c>
      <c r="CA580">
        <v>267.60000000000002</v>
      </c>
      <c r="CB580" t="s">
        <v>7651</v>
      </c>
      <c r="CC580">
        <v>7</v>
      </c>
      <c r="CD580">
        <v>10</v>
      </c>
      <c r="CE580">
        <v>11</v>
      </c>
      <c r="CF580">
        <v>11</v>
      </c>
      <c r="CG580" t="s">
        <v>5677</v>
      </c>
      <c r="CH580">
        <v>414</v>
      </c>
      <c r="CI580" t="s">
        <v>5823</v>
      </c>
      <c r="CJ580" t="s">
        <v>8661</v>
      </c>
      <c r="CK580">
        <v>5.56</v>
      </c>
      <c r="CM580" t="s">
        <v>4880</v>
      </c>
      <c r="CO580" t="str">
        <f>VLOOKUP(CM580,AutoSCAN_ORG!B578:CF3093,1,FALSE)</f>
        <v>AS00-0001547</v>
      </c>
      <c r="CP580">
        <f>VLOOKUP($CM580,AutoSCAN_ORG!$B$1:$CF$2516,2,FALSE)</f>
        <v>2867.69</v>
      </c>
      <c r="CQ580">
        <f>VLOOKUP($CM580,AutoSCAN_ORG!$B$1:$CF$2516,3,FALSE)</f>
        <v>8</v>
      </c>
      <c r="CR580">
        <f>VLOOKUP($CM580,AutoSCAN_ORG!$B$1:$CF$2516,4,FALSE)</f>
        <v>83.403000000000006</v>
      </c>
      <c r="CS580">
        <f>VLOOKUP($CM580,AutoSCAN_ORG!$B$1:$CF$2516,5,FALSE)</f>
        <v>6.2949999999999999</v>
      </c>
      <c r="CT580" t="str">
        <f>VLOOKUP($CM580,AutoSCAN_ORG!$B$1:$CF$2516,6,FALSE)</f>
        <v>MELO-CORR</v>
      </c>
      <c r="CU580">
        <f>VLOOKUP($CM580,AutoSCAN_ORG!$B$1:$CF$2516,7,FALSE)</f>
        <v>0</v>
      </c>
      <c r="CV580">
        <f>VLOOKUP($CM580,AutoSCAN_ORG!$B$1:$CF$2516,69,FALSE)</f>
        <v>0</v>
      </c>
      <c r="CW580">
        <f>VLOOKUP($CM580,AutoSCAN_ORG!$B$1:$CF$2516,70,FALSE)</f>
        <v>0</v>
      </c>
      <c r="CX580" t="str">
        <f>VLOOKUP($CM580,AutoSCAN_ORG!$B$1:$CF$2516,71,FALSE)</f>
        <v>Y</v>
      </c>
      <c r="CY580">
        <f>VLOOKUP($CM580,AutoSCAN_ORG!$B$1:$CF$2516,72,FALSE)</f>
        <v>0</v>
      </c>
      <c r="CZ580" t="str">
        <f>VLOOKUP($CM580,AutoSCAN_ORG!$B$1:$CF$2516,73,FALSE)</f>
        <v>added</v>
      </c>
      <c r="DA580">
        <f>VLOOKUP($CM580,AutoSCAN_ORG!$B$1:$CF$2516,74,FALSE)</f>
        <v>0</v>
      </c>
      <c r="DB580">
        <f>VLOOKUP($CM580,AutoSCAN_ORG!$B$1:$CF$2516,75,FALSE)</f>
        <v>0</v>
      </c>
      <c r="DC580">
        <f>VLOOKUP($CM580,AutoSCAN_ORG!$B$1:$CF$2516,76,FALSE)</f>
        <v>0</v>
      </c>
      <c r="DD580">
        <f>VLOOKUP($CM580,AutoSCAN_ORG!$B$1:$CF$2516,77,FALSE)</f>
        <v>0</v>
      </c>
      <c r="DE580">
        <f>VLOOKUP($CM580,AutoSCAN_ORG!$B$1:$CF$2516,78,FALSE)</f>
        <v>0</v>
      </c>
      <c r="DF580">
        <f>VLOOKUP($CM580,AutoSCAN_ORG!$B$1:$CF$2516,79,FALSE)</f>
        <v>10.77</v>
      </c>
      <c r="DG580">
        <f>VLOOKUP($CM580,AutoSCAN_ORG!$B$1:$CF$2516,80,FALSE)</f>
        <v>10.77</v>
      </c>
      <c r="DH580">
        <f>VLOOKUP($CM580,AutoSCAN_ORG!$B$1:$CF$2516,81,FALSE)</f>
        <v>1.4999999999999999E-2</v>
      </c>
      <c r="DI580">
        <f>VLOOKUP($CM580,AutoSCAN_ORG!$B$1:$CF$2516,82,FALSE)</f>
        <v>3.2000000000000001E-2</v>
      </c>
      <c r="DJ580">
        <f>VLOOKUP($CM580,AutoSCAN_ORG!$B$1:$CF$2516,83,FALSE)</f>
        <v>0.84799999999999998</v>
      </c>
    </row>
    <row r="581" spans="2:114" x14ac:dyDescent="0.35">
      <c r="B581" t="s">
        <v>4896</v>
      </c>
      <c r="C581">
        <v>593</v>
      </c>
      <c r="D581" t="s">
        <v>7778</v>
      </c>
      <c r="E581">
        <v>929</v>
      </c>
      <c r="F581">
        <v>2872.46</v>
      </c>
      <c r="G581">
        <v>10</v>
      </c>
      <c r="H581" t="s">
        <v>7782</v>
      </c>
      <c r="I581" t="s">
        <v>7773</v>
      </c>
      <c r="J581" t="s">
        <v>5753</v>
      </c>
      <c r="K581">
        <v>12</v>
      </c>
      <c r="L581">
        <v>0.64</v>
      </c>
      <c r="M581">
        <v>13</v>
      </c>
      <c r="N581">
        <v>11</v>
      </c>
      <c r="O581" t="s">
        <v>7474</v>
      </c>
      <c r="R581" t="s">
        <v>7784</v>
      </c>
      <c r="S581" t="s">
        <v>7774</v>
      </c>
      <c r="T581" t="s">
        <v>7253</v>
      </c>
      <c r="U581" t="s">
        <v>7383</v>
      </c>
      <c r="V581" t="s">
        <v>7383</v>
      </c>
      <c r="W581">
        <v>5.56</v>
      </c>
      <c r="X581" t="s">
        <v>7947</v>
      </c>
      <c r="Y581">
        <v>1.8</v>
      </c>
      <c r="Z581" t="s">
        <v>7774</v>
      </c>
      <c r="AA581" t="s">
        <v>7788</v>
      </c>
      <c r="AB581" t="s">
        <v>7774</v>
      </c>
      <c r="AC581">
        <v>10</v>
      </c>
      <c r="AD581">
        <v>10</v>
      </c>
      <c r="AE581">
        <v>12</v>
      </c>
      <c r="AF581" t="s">
        <v>5683</v>
      </c>
      <c r="AG581">
        <v>42.758793420000003</v>
      </c>
      <c r="AH581">
        <v>-82.037758400000001</v>
      </c>
      <c r="AI581">
        <v>201.5</v>
      </c>
      <c r="AJ581">
        <v>290</v>
      </c>
      <c r="AL581">
        <v>15</v>
      </c>
      <c r="AM581">
        <v>986</v>
      </c>
      <c r="AN581">
        <v>15.054</v>
      </c>
      <c r="AO581">
        <v>-402.32799999999997</v>
      </c>
      <c r="AP581">
        <v>2111</v>
      </c>
      <c r="AQ581">
        <v>2113</v>
      </c>
      <c r="AT581">
        <v>1.23</v>
      </c>
      <c r="AU581">
        <v>1.23</v>
      </c>
      <c r="AW581">
        <v>2.14</v>
      </c>
      <c r="AX581">
        <v>2.14</v>
      </c>
      <c r="BD581">
        <v>0.64</v>
      </c>
      <c r="BE581">
        <v>13</v>
      </c>
      <c r="BF581" t="s">
        <v>2078</v>
      </c>
      <c r="BG581" t="s">
        <v>4896</v>
      </c>
      <c r="BH581">
        <v>593</v>
      </c>
      <c r="BI581" t="s">
        <v>5753</v>
      </c>
      <c r="BJ581" t="s">
        <v>7773</v>
      </c>
      <c r="BK581">
        <v>593</v>
      </c>
      <c r="BL581">
        <v>3030</v>
      </c>
      <c r="BS581">
        <v>13</v>
      </c>
      <c r="BT581">
        <v>0.66</v>
      </c>
      <c r="BU581">
        <v>0.57999999999999996</v>
      </c>
      <c r="BV581">
        <v>0.57999999999999996</v>
      </c>
      <c r="BW581">
        <v>42.758793420000003</v>
      </c>
      <c r="BX581">
        <v>-82.037758400000001</v>
      </c>
      <c r="BY581">
        <v>4734551.9069999997</v>
      </c>
      <c r="BZ581">
        <v>201.49299999999999</v>
      </c>
      <c r="CA581">
        <v>270.2</v>
      </c>
      <c r="CB581" t="s">
        <v>7329</v>
      </c>
      <c r="CC581">
        <v>7</v>
      </c>
      <c r="CD581">
        <v>10</v>
      </c>
      <c r="CE581">
        <v>12</v>
      </c>
      <c r="CF581">
        <v>12</v>
      </c>
      <c r="CG581" t="s">
        <v>5677</v>
      </c>
      <c r="CH581">
        <v>414</v>
      </c>
      <c r="CI581" t="s">
        <v>3290</v>
      </c>
      <c r="CJ581" t="s">
        <v>7332</v>
      </c>
      <c r="CK581">
        <v>5.56</v>
      </c>
      <c r="CL581">
        <v>1.9</v>
      </c>
      <c r="CM581" t="s">
        <v>4896</v>
      </c>
      <c r="CO581" t="str">
        <f>VLOOKUP(CM581,AutoSCAN_ORG!B593:CF3108,1,FALSE)</f>
        <v>AS00-0001563</v>
      </c>
      <c r="CP581">
        <f>VLOOKUP($CM581,AutoSCAN_ORG!$B$1:$CF$2516,2,FALSE)</f>
        <v>2872.4549999999999</v>
      </c>
      <c r="CQ581">
        <f>VLOOKUP($CM581,AutoSCAN_ORG!$B$1:$CF$2516,3,FALSE)</f>
        <v>13.51</v>
      </c>
      <c r="CR581">
        <f>VLOOKUP($CM581,AutoSCAN_ORG!$B$1:$CF$2516,4,FALSE)</f>
        <v>84.361999999999995</v>
      </c>
      <c r="CS581">
        <f>VLOOKUP($CM581,AutoSCAN_ORG!$B$1:$CF$2516,5,FALSE)</f>
        <v>6.2949999999999999</v>
      </c>
      <c r="CT581" t="str">
        <f>VLOOKUP($CM581,AutoSCAN_ORG!$B$1:$CF$2516,6,FALSE)</f>
        <v>MELO-CORR</v>
      </c>
      <c r="CU581">
        <f>VLOOKUP($CM581,AutoSCAN_ORG!$B$1:$CF$2516,7,FALSE)</f>
        <v>0</v>
      </c>
      <c r="CV581">
        <f>VLOOKUP($CM581,AutoSCAN_ORG!$B$1:$CF$2516,69,FALSE)</f>
        <v>0</v>
      </c>
      <c r="CW581">
        <f>VLOOKUP($CM581,AutoSCAN_ORG!$B$1:$CF$2516,70,FALSE)</f>
        <v>0</v>
      </c>
      <c r="CX581" t="str">
        <f>VLOOKUP($CM581,AutoSCAN_ORG!$B$1:$CF$2516,71,FALSE)</f>
        <v>Y</v>
      </c>
      <c r="CZ581">
        <f>VLOOKUP($CM581,AutoSCAN_ORG!$B$1:$CF$2516,73,FALSE)</f>
        <v>0</v>
      </c>
      <c r="DA581">
        <f>VLOOKUP($CM581,AutoSCAN_ORG!$B$1:$CF$2516,74,FALSE)</f>
        <v>0</v>
      </c>
      <c r="DB581">
        <f>VLOOKUP($CM581,AutoSCAN_ORG!$B$1:$CF$2516,75,FALSE)</f>
        <v>0</v>
      </c>
      <c r="DC581">
        <f>VLOOKUP($CM581,AutoSCAN_ORG!$B$1:$CF$2516,76,FALSE)</f>
        <v>0</v>
      </c>
      <c r="DD581">
        <f>VLOOKUP($CM581,AutoSCAN_ORG!$B$1:$CF$2516,77,FALSE)</f>
        <v>0</v>
      </c>
      <c r="DF581">
        <f>VLOOKUP($CM581,AutoSCAN_ORG!$B$1:$CF$2516,79,FALSE)</f>
        <v>11.53</v>
      </c>
      <c r="DG581">
        <f>VLOOKUP($CM581,AutoSCAN_ORG!$B$1:$CF$2516,80,FALSE)</f>
        <v>11.53</v>
      </c>
      <c r="DH581">
        <f>VLOOKUP($CM581,AutoSCAN_ORG!$B$1:$CF$2516,81,FALSE)</f>
        <v>1.2E-2</v>
      </c>
      <c r="DI581">
        <f>VLOOKUP($CM581,AutoSCAN_ORG!$B$1:$CF$2516,82,FALSE)</f>
        <v>0.02</v>
      </c>
      <c r="DJ581">
        <f>VLOOKUP($CM581,AutoSCAN_ORG!$B$1:$CF$2516,83,FALSE)</f>
        <v>0.82</v>
      </c>
    </row>
    <row r="582" spans="2:114" x14ac:dyDescent="0.35">
      <c r="B582" t="s">
        <v>4897</v>
      </c>
      <c r="C582">
        <v>594</v>
      </c>
      <c r="D582" t="s">
        <v>7778</v>
      </c>
      <c r="E582">
        <v>930</v>
      </c>
      <c r="F582">
        <v>2872.6410000000001</v>
      </c>
      <c r="G582">
        <v>10</v>
      </c>
      <c r="H582" t="s">
        <v>7782</v>
      </c>
      <c r="I582" t="s">
        <v>7773</v>
      </c>
      <c r="J582" t="s">
        <v>5753</v>
      </c>
      <c r="K582">
        <v>13</v>
      </c>
      <c r="L582">
        <v>0.72</v>
      </c>
      <c r="M582">
        <v>9</v>
      </c>
      <c r="N582">
        <v>8</v>
      </c>
      <c r="O582" t="s">
        <v>7474</v>
      </c>
      <c r="R582" t="s">
        <v>7784</v>
      </c>
      <c r="S582" t="s">
        <v>7774</v>
      </c>
      <c r="T582" t="s">
        <v>7253</v>
      </c>
      <c r="U582" t="s">
        <v>7383</v>
      </c>
      <c r="V582" t="s">
        <v>7383</v>
      </c>
      <c r="W582">
        <v>5.56</v>
      </c>
      <c r="X582" t="s">
        <v>7947</v>
      </c>
      <c r="Y582">
        <v>1.8</v>
      </c>
      <c r="Z582" t="s">
        <v>7774</v>
      </c>
      <c r="AA582" t="s">
        <v>7789</v>
      </c>
      <c r="AB582" t="s">
        <v>7774</v>
      </c>
      <c r="AF582" t="s">
        <v>5678</v>
      </c>
      <c r="AG582">
        <v>42.758791760000001</v>
      </c>
      <c r="AH582">
        <v>-82.037758449999998</v>
      </c>
      <c r="AI582">
        <v>201.5</v>
      </c>
      <c r="AJ582">
        <v>290</v>
      </c>
      <c r="AL582">
        <v>15</v>
      </c>
      <c r="AM582">
        <v>986</v>
      </c>
      <c r="AN582">
        <v>15.237</v>
      </c>
      <c r="AO582">
        <v>-403.38099999999997</v>
      </c>
      <c r="AP582">
        <v>2115</v>
      </c>
      <c r="AQ582">
        <v>2116</v>
      </c>
      <c r="AT582">
        <v>1.24</v>
      </c>
      <c r="AU582">
        <v>1.23</v>
      </c>
      <c r="AW582">
        <v>2.15</v>
      </c>
      <c r="AX582">
        <v>2.14</v>
      </c>
      <c r="BD582">
        <v>0.72</v>
      </c>
      <c r="BE582">
        <v>9</v>
      </c>
      <c r="BF582" t="s">
        <v>2079</v>
      </c>
      <c r="BG582" t="s">
        <v>4897</v>
      </c>
      <c r="BH582">
        <v>594</v>
      </c>
      <c r="BI582" t="s">
        <v>5753</v>
      </c>
      <c r="BJ582" t="s">
        <v>7773</v>
      </c>
      <c r="BK582">
        <v>594</v>
      </c>
      <c r="BL582">
        <v>3030</v>
      </c>
      <c r="BS582">
        <v>13</v>
      </c>
      <c r="BT582">
        <v>0.66</v>
      </c>
      <c r="BU582">
        <v>0.57999999999999996</v>
      </c>
      <c r="BV582">
        <v>0.57999999999999996</v>
      </c>
      <c r="BW582">
        <v>42.758791760000001</v>
      </c>
      <c r="BX582">
        <v>-82.037758449999998</v>
      </c>
      <c r="BY582">
        <v>4734551.7230000002</v>
      </c>
      <c r="BZ582">
        <v>201.494</v>
      </c>
      <c r="CA582">
        <v>270.7</v>
      </c>
      <c r="CB582" t="s">
        <v>7643</v>
      </c>
      <c r="CC582">
        <v>7</v>
      </c>
      <c r="CD582">
        <v>10</v>
      </c>
      <c r="CE582">
        <v>12</v>
      </c>
      <c r="CF582">
        <v>12</v>
      </c>
      <c r="CG582" t="s">
        <v>5677</v>
      </c>
      <c r="CH582">
        <v>414</v>
      </c>
      <c r="CI582" t="s">
        <v>3290</v>
      </c>
      <c r="CJ582" t="s">
        <v>7332</v>
      </c>
      <c r="CK582">
        <v>5.56</v>
      </c>
      <c r="CL582">
        <v>1.8</v>
      </c>
      <c r="CM582" t="s">
        <v>4897</v>
      </c>
      <c r="CO582" t="str">
        <f>VLOOKUP(CM582,AutoSCAN_ORG!B594:CF3109,1,FALSE)</f>
        <v>AS00-0001564</v>
      </c>
      <c r="CP582">
        <f>VLOOKUP($CM582,AutoSCAN_ORG!$B$1:$CF$2516,2,FALSE)</f>
        <v>2872.6370000000002</v>
      </c>
      <c r="CQ582">
        <f>VLOOKUP($CM582,AutoSCAN_ORG!$B$1:$CF$2516,3,FALSE)</f>
        <v>10.172000000000001</v>
      </c>
      <c r="CR582">
        <f>VLOOKUP($CM582,AutoSCAN_ORG!$B$1:$CF$2516,4,FALSE)</f>
        <v>84.341999999999999</v>
      </c>
      <c r="CS582">
        <f>VLOOKUP($CM582,AutoSCAN_ORG!$B$1:$CF$2516,5,FALSE)</f>
        <v>6.2949999999999999</v>
      </c>
      <c r="CT582" t="str">
        <f>VLOOKUP($CM582,AutoSCAN_ORG!$B$1:$CF$2516,6,FALSE)</f>
        <v>MELO-CORR</v>
      </c>
      <c r="CU582">
        <f>VLOOKUP($CM582,AutoSCAN_ORG!$B$1:$CF$2516,7,FALSE)</f>
        <v>0</v>
      </c>
      <c r="CV582">
        <f>VLOOKUP($CM582,AutoSCAN_ORG!$B$1:$CF$2516,69,FALSE)</f>
        <v>0</v>
      </c>
      <c r="CW582">
        <f>VLOOKUP($CM582,AutoSCAN_ORG!$B$1:$CF$2516,70,FALSE)</f>
        <v>0</v>
      </c>
      <c r="CX582" t="str">
        <f>VLOOKUP($CM582,AutoSCAN_ORG!$B$1:$CF$2516,71,FALSE)</f>
        <v>Y</v>
      </c>
      <c r="CZ582">
        <f>VLOOKUP($CM582,AutoSCAN_ORG!$B$1:$CF$2516,73,FALSE)</f>
        <v>0</v>
      </c>
      <c r="DA582">
        <f>VLOOKUP($CM582,AutoSCAN_ORG!$B$1:$CF$2516,74,FALSE)</f>
        <v>0</v>
      </c>
      <c r="DB582">
        <f>VLOOKUP($CM582,AutoSCAN_ORG!$B$1:$CF$2516,75,FALSE)</f>
        <v>0</v>
      </c>
      <c r="DC582">
        <f>VLOOKUP($CM582,AutoSCAN_ORG!$B$1:$CF$2516,76,FALSE)</f>
        <v>0</v>
      </c>
      <c r="DD582">
        <f>VLOOKUP($CM582,AutoSCAN_ORG!$B$1:$CF$2516,77,FALSE)</f>
        <v>0</v>
      </c>
      <c r="DF582">
        <f>VLOOKUP($CM582,AutoSCAN_ORG!$B$1:$CF$2516,79,FALSE)</f>
        <v>12.91</v>
      </c>
      <c r="DG582">
        <f>VLOOKUP($CM582,AutoSCAN_ORG!$B$1:$CF$2516,80,FALSE)</f>
        <v>12.91</v>
      </c>
      <c r="DH582">
        <f>VLOOKUP($CM582,AutoSCAN_ORG!$B$1:$CF$2516,81,FALSE)</f>
        <v>2E-3</v>
      </c>
      <c r="DI582">
        <f>VLOOKUP($CM582,AutoSCAN_ORG!$B$1:$CF$2516,82,FALSE)</f>
        <v>4.0000000000000001E-3</v>
      </c>
      <c r="DJ582">
        <f>VLOOKUP($CM582,AutoSCAN_ORG!$B$1:$CF$2516,83,FALSE)</f>
        <v>0.878</v>
      </c>
    </row>
    <row r="583" spans="2:114" x14ac:dyDescent="0.35">
      <c r="B583" t="s">
        <v>4898</v>
      </c>
      <c r="C583">
        <v>595</v>
      </c>
      <c r="D583" t="s">
        <v>7778</v>
      </c>
      <c r="E583">
        <v>931</v>
      </c>
      <c r="F583">
        <v>2872.69</v>
      </c>
      <c r="G583">
        <v>10</v>
      </c>
      <c r="H583" t="s">
        <v>7782</v>
      </c>
      <c r="I583" t="s">
        <v>7773</v>
      </c>
      <c r="J583" t="s">
        <v>5753</v>
      </c>
      <c r="K583">
        <v>11</v>
      </c>
      <c r="L583">
        <v>0.62</v>
      </c>
      <c r="M583">
        <v>14</v>
      </c>
      <c r="N583">
        <v>10</v>
      </c>
      <c r="O583" t="s">
        <v>7474</v>
      </c>
      <c r="R583" t="s">
        <v>7784</v>
      </c>
      <c r="S583" t="s">
        <v>7774</v>
      </c>
      <c r="T583" t="s">
        <v>7253</v>
      </c>
      <c r="U583" t="s">
        <v>7383</v>
      </c>
      <c r="V583" t="s">
        <v>7383</v>
      </c>
      <c r="W583">
        <v>5.56</v>
      </c>
      <c r="X583" t="s">
        <v>7947</v>
      </c>
      <c r="Y583">
        <v>1.8</v>
      </c>
      <c r="Z583" t="s">
        <v>7774</v>
      </c>
      <c r="AA583" t="s">
        <v>7783</v>
      </c>
      <c r="AB583" t="s">
        <v>7774</v>
      </c>
      <c r="AF583" t="s">
        <v>5678</v>
      </c>
      <c r="AG583">
        <v>42.758791340000002</v>
      </c>
      <c r="AH583">
        <v>-82.037758460000006</v>
      </c>
      <c r="AI583">
        <v>201.5</v>
      </c>
      <c r="AJ583">
        <v>290</v>
      </c>
      <c r="AL583">
        <v>15</v>
      </c>
      <c r="AM583">
        <v>986</v>
      </c>
      <c r="AN583">
        <v>15.282999999999999</v>
      </c>
      <c r="AO583">
        <v>-402.62</v>
      </c>
      <c r="AP583">
        <v>2110</v>
      </c>
      <c r="AQ583">
        <v>2111</v>
      </c>
      <c r="AT583">
        <v>1.23</v>
      </c>
      <c r="AU583">
        <v>1.23</v>
      </c>
      <c r="AW583">
        <v>2.14</v>
      </c>
      <c r="AX583">
        <v>2.14</v>
      </c>
      <c r="BD583">
        <v>0.62</v>
      </c>
      <c r="BE583">
        <v>14</v>
      </c>
      <c r="BF583" t="s">
        <v>2080</v>
      </c>
      <c r="BG583" t="s">
        <v>4898</v>
      </c>
      <c r="BH583">
        <v>595</v>
      </c>
      <c r="BI583" t="s">
        <v>5753</v>
      </c>
      <c r="BJ583" t="s">
        <v>7773</v>
      </c>
      <c r="BK583">
        <v>595</v>
      </c>
      <c r="BL583">
        <v>3030</v>
      </c>
      <c r="BS583">
        <v>13</v>
      </c>
      <c r="BT583">
        <v>0.66</v>
      </c>
      <c r="BU583">
        <v>0.57999999999999996</v>
      </c>
      <c r="BV583">
        <v>0.57999999999999996</v>
      </c>
      <c r="BW583">
        <v>42.758791340000002</v>
      </c>
      <c r="BX583">
        <v>-82.037758460000006</v>
      </c>
      <c r="BY583">
        <v>4734551.676</v>
      </c>
      <c r="BZ583">
        <v>201.494</v>
      </c>
      <c r="CA583">
        <v>270.39999999999998</v>
      </c>
      <c r="CB583" t="s">
        <v>7643</v>
      </c>
      <c r="CC583">
        <v>7</v>
      </c>
      <c r="CD583">
        <v>10</v>
      </c>
      <c r="CE583">
        <v>12</v>
      </c>
      <c r="CF583">
        <v>12</v>
      </c>
      <c r="CG583" t="s">
        <v>5677</v>
      </c>
      <c r="CH583">
        <v>414</v>
      </c>
      <c r="CI583" t="s">
        <v>3290</v>
      </c>
      <c r="CJ583" t="s">
        <v>7332</v>
      </c>
      <c r="CK583">
        <v>5.56</v>
      </c>
      <c r="CL583">
        <v>1.8</v>
      </c>
      <c r="CM583" t="s">
        <v>4898</v>
      </c>
      <c r="CO583" t="str">
        <f>VLOOKUP(CM583,AutoSCAN_ORG!B595:CF3110,1,FALSE)</f>
        <v>AS00-0001565</v>
      </c>
      <c r="CP583">
        <f>VLOOKUP($CM583,AutoSCAN_ORG!$B$1:$CF$2516,2,FALSE)</f>
        <v>2872.6849999999999</v>
      </c>
      <c r="CQ583">
        <f>VLOOKUP($CM583,AutoSCAN_ORG!$B$1:$CF$2516,3,FALSE)</f>
        <v>10.625999999999999</v>
      </c>
      <c r="CR583">
        <f>VLOOKUP($CM583,AutoSCAN_ORG!$B$1:$CF$2516,4,FALSE)</f>
        <v>84.341999999999999</v>
      </c>
      <c r="CS583">
        <f>VLOOKUP($CM583,AutoSCAN_ORG!$B$1:$CF$2516,5,FALSE)</f>
        <v>6.2949999999999999</v>
      </c>
      <c r="CT583" t="str">
        <f>VLOOKUP($CM583,AutoSCAN_ORG!$B$1:$CF$2516,6,FALSE)</f>
        <v>MELO-CORR</v>
      </c>
      <c r="CU583">
        <f>VLOOKUP($CM583,AutoSCAN_ORG!$B$1:$CF$2516,7,FALSE)</f>
        <v>0</v>
      </c>
      <c r="CV583">
        <f>VLOOKUP($CM583,AutoSCAN_ORG!$B$1:$CF$2516,69,FALSE)</f>
        <v>0</v>
      </c>
      <c r="CW583">
        <f>VLOOKUP($CM583,AutoSCAN_ORG!$B$1:$CF$2516,70,FALSE)</f>
        <v>0</v>
      </c>
      <c r="CX583" t="str">
        <f>VLOOKUP($CM583,AutoSCAN_ORG!$B$1:$CF$2516,71,FALSE)</f>
        <v>Y</v>
      </c>
      <c r="CZ583">
        <f>VLOOKUP($CM583,AutoSCAN_ORG!$B$1:$CF$2516,73,FALSE)</f>
        <v>0</v>
      </c>
      <c r="DA583">
        <f>VLOOKUP($CM583,AutoSCAN_ORG!$B$1:$CF$2516,74,FALSE)</f>
        <v>0</v>
      </c>
      <c r="DB583">
        <f>VLOOKUP($CM583,AutoSCAN_ORG!$B$1:$CF$2516,75,FALSE)</f>
        <v>0</v>
      </c>
      <c r="DC583">
        <f>VLOOKUP($CM583,AutoSCAN_ORG!$B$1:$CF$2516,76,FALSE)</f>
        <v>0</v>
      </c>
      <c r="DD583">
        <f>VLOOKUP($CM583,AutoSCAN_ORG!$B$1:$CF$2516,77,FALSE)</f>
        <v>0</v>
      </c>
      <c r="DF583">
        <f>VLOOKUP($CM583,AutoSCAN_ORG!$B$1:$CF$2516,79,FALSE)</f>
        <v>11.18</v>
      </c>
      <c r="DG583">
        <f>VLOOKUP($CM583,AutoSCAN_ORG!$B$1:$CF$2516,80,FALSE)</f>
        <v>11.18</v>
      </c>
      <c r="DH583">
        <f>VLOOKUP($CM583,AutoSCAN_ORG!$B$1:$CF$2516,81,FALSE)</f>
        <v>1.0999999999999999E-2</v>
      </c>
      <c r="DI583">
        <f>VLOOKUP($CM583,AutoSCAN_ORG!$B$1:$CF$2516,82,FALSE)</f>
        <v>0.02</v>
      </c>
      <c r="DJ583">
        <f>VLOOKUP($CM583,AutoSCAN_ORG!$B$1:$CF$2516,83,FALSE)</f>
        <v>0.88300000000000001</v>
      </c>
    </row>
    <row r="584" spans="2:114" x14ac:dyDescent="0.35">
      <c r="B584" t="s">
        <v>4900</v>
      </c>
      <c r="C584">
        <v>596</v>
      </c>
      <c r="D584" t="s">
        <v>7778</v>
      </c>
      <c r="E584">
        <v>932</v>
      </c>
      <c r="F584">
        <v>2873.2779999999998</v>
      </c>
      <c r="G584">
        <v>10</v>
      </c>
      <c r="H584" t="s">
        <v>7782</v>
      </c>
      <c r="I584" t="s">
        <v>7773</v>
      </c>
      <c r="J584" t="s">
        <v>5753</v>
      </c>
      <c r="K584">
        <v>11</v>
      </c>
      <c r="L584">
        <v>0.64</v>
      </c>
      <c r="M584">
        <v>8</v>
      </c>
      <c r="N584">
        <v>7</v>
      </c>
      <c r="O584" t="s">
        <v>7474</v>
      </c>
      <c r="Q584">
        <v>50</v>
      </c>
      <c r="R584" t="s">
        <v>7784</v>
      </c>
      <c r="S584" t="s">
        <v>7774</v>
      </c>
      <c r="T584" t="s">
        <v>7253</v>
      </c>
      <c r="U584" t="s">
        <v>7383</v>
      </c>
      <c r="V584" t="s">
        <v>7383</v>
      </c>
      <c r="W584">
        <v>5.56</v>
      </c>
      <c r="X584" t="s">
        <v>7947</v>
      </c>
      <c r="Y584">
        <v>1.8</v>
      </c>
      <c r="Z584" t="s">
        <v>7774</v>
      </c>
      <c r="AA584" t="s">
        <v>7789</v>
      </c>
      <c r="AB584" t="s">
        <v>7774</v>
      </c>
      <c r="AF584" t="s">
        <v>5678</v>
      </c>
      <c r="AG584">
        <v>42.758785979999999</v>
      </c>
      <c r="AH584">
        <v>-82.037758629999999</v>
      </c>
      <c r="AI584">
        <v>201.5</v>
      </c>
      <c r="AJ584">
        <v>290</v>
      </c>
      <c r="AL584">
        <v>15</v>
      </c>
      <c r="AM584">
        <v>986</v>
      </c>
      <c r="AN584">
        <v>15.874000000000001</v>
      </c>
      <c r="AO584">
        <v>-403.73</v>
      </c>
      <c r="AP584">
        <v>2116</v>
      </c>
      <c r="AQ584">
        <v>2116</v>
      </c>
      <c r="AT584">
        <v>1.24</v>
      </c>
      <c r="AU584">
        <v>1.24</v>
      </c>
      <c r="AW584">
        <v>2.15</v>
      </c>
      <c r="AX584">
        <v>2.15</v>
      </c>
      <c r="BD584">
        <v>0.64</v>
      </c>
      <c r="BE584">
        <v>8</v>
      </c>
      <c r="BF584" t="s">
        <v>2082</v>
      </c>
      <c r="BG584" t="s">
        <v>4900</v>
      </c>
      <c r="BH584">
        <v>596</v>
      </c>
      <c r="BI584" t="s">
        <v>5753</v>
      </c>
      <c r="BJ584" t="s">
        <v>7773</v>
      </c>
      <c r="BK584">
        <v>596</v>
      </c>
      <c r="BL584">
        <v>3030</v>
      </c>
      <c r="BM584">
        <v>933</v>
      </c>
      <c r="BN584">
        <v>50</v>
      </c>
      <c r="BS584">
        <v>13</v>
      </c>
      <c r="BT584">
        <v>0.66</v>
      </c>
      <c r="BU584">
        <v>0.57999999999999996</v>
      </c>
      <c r="BV584">
        <v>0.57999999999999996</v>
      </c>
      <c r="BW584">
        <v>42.758785979999999</v>
      </c>
      <c r="BX584">
        <v>-82.037758629999999</v>
      </c>
      <c r="BY584">
        <v>4734551.0820000004</v>
      </c>
      <c r="BZ584">
        <v>201.495</v>
      </c>
      <c r="CA584">
        <v>271</v>
      </c>
      <c r="CB584" t="s">
        <v>7656</v>
      </c>
      <c r="CC584">
        <v>7</v>
      </c>
      <c r="CD584">
        <v>10</v>
      </c>
      <c r="CE584">
        <v>12</v>
      </c>
      <c r="CF584">
        <v>12</v>
      </c>
      <c r="CG584" t="s">
        <v>5677</v>
      </c>
      <c r="CH584">
        <v>414</v>
      </c>
      <c r="CI584" t="s">
        <v>3290</v>
      </c>
      <c r="CJ584" t="s">
        <v>7332</v>
      </c>
      <c r="CK584">
        <v>5.56</v>
      </c>
      <c r="CL584">
        <v>1.9</v>
      </c>
      <c r="CM584" t="s">
        <v>4900</v>
      </c>
      <c r="CO584" t="str">
        <f>VLOOKUP(CM584,AutoSCAN_ORG!B596:CF3111,1,FALSE)</f>
        <v>AS00-0001567</v>
      </c>
      <c r="CP584">
        <f>VLOOKUP($CM584,AutoSCAN_ORG!$B$1:$CF$2516,2,FALSE)</f>
        <v>2873.2739999999999</v>
      </c>
      <c r="CQ584">
        <f>VLOOKUP($CM584,AutoSCAN_ORG!$B$1:$CF$2516,3,FALSE)</f>
        <v>8.8320000000000007</v>
      </c>
      <c r="CR584">
        <f>VLOOKUP($CM584,AutoSCAN_ORG!$B$1:$CF$2516,4,FALSE)</f>
        <v>84.162000000000006</v>
      </c>
      <c r="CS584">
        <f>VLOOKUP($CM584,AutoSCAN_ORG!$B$1:$CF$2516,5,FALSE)</f>
        <v>6.2949999999999999</v>
      </c>
      <c r="CT584" t="str">
        <f>VLOOKUP($CM584,AutoSCAN_ORG!$B$1:$CF$2516,6,FALSE)</f>
        <v>MELO-CORR</v>
      </c>
      <c r="CU584">
        <f>VLOOKUP($CM584,AutoSCAN_ORG!$B$1:$CF$2516,7,FALSE)</f>
        <v>0</v>
      </c>
      <c r="CV584">
        <f>VLOOKUP($CM584,AutoSCAN_ORG!$B$1:$CF$2516,69,FALSE)</f>
        <v>0</v>
      </c>
      <c r="CW584">
        <f>VLOOKUP($CM584,AutoSCAN_ORG!$B$1:$CF$2516,70,FALSE)</f>
        <v>0</v>
      </c>
      <c r="CX584" t="str">
        <f>VLOOKUP($CM584,AutoSCAN_ORG!$B$1:$CF$2516,71,FALSE)</f>
        <v>Y</v>
      </c>
      <c r="CZ584" t="str">
        <f>VLOOKUP($CM584,AutoSCAN_ORG!$B$1:$CF$2516,73,FALSE)</f>
        <v>added</v>
      </c>
      <c r="DA584">
        <f>VLOOKUP($CM584,AutoSCAN_ORG!$B$1:$CF$2516,74,FALSE)</f>
        <v>0</v>
      </c>
      <c r="DB584">
        <f>VLOOKUP($CM584,AutoSCAN_ORG!$B$1:$CF$2516,75,FALSE)</f>
        <v>0</v>
      </c>
      <c r="DC584">
        <f>VLOOKUP($CM584,AutoSCAN_ORG!$B$1:$CF$2516,76,FALSE)</f>
        <v>0</v>
      </c>
      <c r="DD584">
        <f>VLOOKUP($CM584,AutoSCAN_ORG!$B$1:$CF$2516,77,FALSE)</f>
        <v>0</v>
      </c>
      <c r="DF584">
        <f>VLOOKUP($CM584,AutoSCAN_ORG!$B$1:$CF$2516,79,FALSE)</f>
        <v>11.49</v>
      </c>
      <c r="DG584">
        <f>VLOOKUP($CM584,AutoSCAN_ORG!$B$1:$CF$2516,80,FALSE)</f>
        <v>11.49</v>
      </c>
      <c r="DH584">
        <f>VLOOKUP($CM584,AutoSCAN_ORG!$B$1:$CF$2516,81,FALSE)</f>
        <v>7.0000000000000001E-3</v>
      </c>
      <c r="DI584">
        <f>VLOOKUP($CM584,AutoSCAN_ORG!$B$1:$CF$2516,82,FALSE)</f>
        <v>1.6E-2</v>
      </c>
      <c r="DJ584">
        <f>VLOOKUP($CM584,AutoSCAN_ORG!$B$1:$CF$2516,83,FALSE)</f>
        <v>0.75600000000000001</v>
      </c>
    </row>
    <row r="585" spans="2:114" x14ac:dyDescent="0.35">
      <c r="B585" t="s">
        <v>4901</v>
      </c>
      <c r="C585">
        <v>598</v>
      </c>
      <c r="D585" t="s">
        <v>7778</v>
      </c>
      <c r="E585">
        <v>934</v>
      </c>
      <c r="F585">
        <v>2873.3040000000001</v>
      </c>
      <c r="G585">
        <v>10</v>
      </c>
      <c r="H585" t="s">
        <v>7782</v>
      </c>
      <c r="I585" t="s">
        <v>7773</v>
      </c>
      <c r="J585" t="s">
        <v>5753</v>
      </c>
      <c r="K585">
        <v>10</v>
      </c>
      <c r="L585">
        <v>0.56000000000000005</v>
      </c>
      <c r="M585">
        <v>11</v>
      </c>
      <c r="N585">
        <v>15</v>
      </c>
      <c r="O585" t="s">
        <v>7329</v>
      </c>
      <c r="Q585">
        <v>50</v>
      </c>
      <c r="R585" t="s">
        <v>7784</v>
      </c>
      <c r="S585" t="s">
        <v>7774</v>
      </c>
      <c r="T585" t="s">
        <v>7253</v>
      </c>
      <c r="U585" t="s">
        <v>7383</v>
      </c>
      <c r="V585" t="s">
        <v>7383</v>
      </c>
      <c r="W585">
        <v>5.56</v>
      </c>
      <c r="X585" t="s">
        <v>7947</v>
      </c>
      <c r="Y585">
        <v>1.8</v>
      </c>
      <c r="Z585" t="s">
        <v>7774</v>
      </c>
      <c r="AA585" t="s">
        <v>7788</v>
      </c>
      <c r="AB585" t="s">
        <v>3293</v>
      </c>
      <c r="AC585">
        <v>10</v>
      </c>
      <c r="AD585">
        <v>10</v>
      </c>
      <c r="AE585">
        <v>12</v>
      </c>
      <c r="AF585" t="s">
        <v>5683</v>
      </c>
      <c r="AG585">
        <v>42.758785760000002</v>
      </c>
      <c r="AH585">
        <v>-82.037758629999999</v>
      </c>
      <c r="AI585">
        <v>201.5</v>
      </c>
      <c r="AJ585">
        <v>290</v>
      </c>
      <c r="AL585">
        <v>15</v>
      </c>
      <c r="AM585">
        <v>986</v>
      </c>
      <c r="AN585">
        <v>15.898999999999999</v>
      </c>
      <c r="AO585">
        <v>-405.70600000000002</v>
      </c>
      <c r="AP585">
        <v>2115</v>
      </c>
      <c r="AQ585">
        <v>2115</v>
      </c>
      <c r="AT585">
        <v>1.24</v>
      </c>
      <c r="AU585">
        <v>1.23</v>
      </c>
      <c r="AW585">
        <v>2.14</v>
      </c>
      <c r="AX585">
        <v>2.14</v>
      </c>
      <c r="BD585">
        <v>0.56000000000000005</v>
      </c>
      <c r="BE585">
        <v>11</v>
      </c>
      <c r="BF585" t="s">
        <v>2083</v>
      </c>
      <c r="BG585" t="s">
        <v>4901</v>
      </c>
      <c r="BH585">
        <v>598</v>
      </c>
      <c r="BI585" t="s">
        <v>5753</v>
      </c>
      <c r="BJ585" t="s">
        <v>7773</v>
      </c>
      <c r="BK585">
        <v>598</v>
      </c>
      <c r="BL585">
        <v>3030</v>
      </c>
      <c r="BM585">
        <v>933</v>
      </c>
      <c r="BN585">
        <v>50</v>
      </c>
      <c r="BS585">
        <v>13</v>
      </c>
      <c r="BT585">
        <v>0.66</v>
      </c>
      <c r="BU585">
        <v>0.57999999999999996</v>
      </c>
      <c r="BV585">
        <v>0.57999999999999996</v>
      </c>
      <c r="BW585">
        <v>42.758785760000002</v>
      </c>
      <c r="BX585">
        <v>-82.037758629999999</v>
      </c>
      <c r="BY585">
        <v>4734551.0559999999</v>
      </c>
      <c r="BZ585">
        <v>201.495</v>
      </c>
      <c r="CA585">
        <v>267</v>
      </c>
      <c r="CB585" t="s">
        <v>7483</v>
      </c>
      <c r="CC585">
        <v>7</v>
      </c>
      <c r="CD585">
        <v>10</v>
      </c>
      <c r="CE585">
        <v>12</v>
      </c>
      <c r="CF585">
        <v>12</v>
      </c>
      <c r="CG585" t="s">
        <v>5677</v>
      </c>
      <c r="CH585">
        <v>414</v>
      </c>
      <c r="CI585" t="s">
        <v>3290</v>
      </c>
      <c r="CJ585" t="s">
        <v>7332</v>
      </c>
      <c r="CK585">
        <v>5.56</v>
      </c>
      <c r="CL585">
        <v>1.9</v>
      </c>
      <c r="CM585" t="s">
        <v>4901</v>
      </c>
      <c r="CO585" t="str">
        <f>VLOOKUP(CM585,AutoSCAN_ORG!B598:CF3113,1,FALSE)</f>
        <v>AS00-0001568</v>
      </c>
      <c r="CP585">
        <f>VLOOKUP($CM585,AutoSCAN_ORG!$B$1:$CF$2516,2,FALSE)</f>
        <v>2873.2979999999998</v>
      </c>
      <c r="CQ585">
        <f>VLOOKUP($CM585,AutoSCAN_ORG!$B$1:$CF$2516,3,FALSE)</f>
        <v>10.500999999999999</v>
      </c>
      <c r="CR585">
        <f>VLOOKUP($CM585,AutoSCAN_ORG!$B$1:$CF$2516,4,FALSE)</f>
        <v>86.731999999999999</v>
      </c>
      <c r="CS585">
        <f>VLOOKUP($CM585,AutoSCAN_ORG!$B$1:$CF$2516,5,FALSE)</f>
        <v>6.2949999999999999</v>
      </c>
      <c r="CT585" t="str">
        <f>VLOOKUP($CM585,AutoSCAN_ORG!$B$1:$CF$2516,6,FALSE)</f>
        <v>MELO-CORR</v>
      </c>
      <c r="CU585">
        <f>VLOOKUP($CM585,AutoSCAN_ORG!$B$1:$CF$2516,7,FALSE)</f>
        <v>0</v>
      </c>
      <c r="CV585">
        <f>VLOOKUP($CM585,AutoSCAN_ORG!$B$1:$CF$2516,69,FALSE)</f>
        <v>0</v>
      </c>
      <c r="CW585">
        <f>VLOOKUP($CM585,AutoSCAN_ORG!$B$1:$CF$2516,70,FALSE)</f>
        <v>0</v>
      </c>
      <c r="CX585" t="str">
        <f>VLOOKUP($CM585,AutoSCAN_ORG!$B$1:$CF$2516,71,FALSE)</f>
        <v>Y</v>
      </c>
      <c r="CZ585" t="str">
        <f>VLOOKUP($CM585,AutoSCAN_ORG!$B$1:$CF$2516,73,FALSE)</f>
        <v>added</v>
      </c>
      <c r="DA585">
        <f>VLOOKUP($CM585,AutoSCAN_ORG!$B$1:$CF$2516,74,FALSE)</f>
        <v>0</v>
      </c>
      <c r="DB585">
        <f>VLOOKUP($CM585,AutoSCAN_ORG!$B$1:$CF$2516,75,FALSE)</f>
        <v>0</v>
      </c>
      <c r="DC585">
        <f>VLOOKUP($CM585,AutoSCAN_ORG!$B$1:$CF$2516,76,FALSE)</f>
        <v>0</v>
      </c>
      <c r="DD585">
        <f>VLOOKUP($CM585,AutoSCAN_ORG!$B$1:$CF$2516,77,FALSE)</f>
        <v>0</v>
      </c>
      <c r="DF585">
        <f>VLOOKUP($CM585,AutoSCAN_ORG!$B$1:$CF$2516,79,FALSE)</f>
        <v>10</v>
      </c>
      <c r="DG585">
        <f>VLOOKUP($CM585,AutoSCAN_ORG!$B$1:$CF$2516,80,FALSE)</f>
        <v>10</v>
      </c>
      <c r="DH585">
        <f>VLOOKUP($CM585,AutoSCAN_ORG!$B$1:$CF$2516,81,FALSE)</f>
        <v>2.9000000000000001E-2</v>
      </c>
      <c r="DI585">
        <f>VLOOKUP($CM585,AutoSCAN_ORG!$B$1:$CF$2516,82,FALSE)</f>
        <v>2.9000000000000001E-2</v>
      </c>
      <c r="DJ585">
        <f>VLOOKUP($CM585,AutoSCAN_ORG!$B$1:$CF$2516,83,FALSE)</f>
        <v>0.74299999999999999</v>
      </c>
    </row>
    <row r="586" spans="2:114" x14ac:dyDescent="0.35">
      <c r="B586" t="s">
        <v>4902</v>
      </c>
      <c r="C586">
        <v>599</v>
      </c>
      <c r="D586" t="s">
        <v>7778</v>
      </c>
      <c r="E586">
        <v>935</v>
      </c>
      <c r="F586">
        <v>2873.3560000000002</v>
      </c>
      <c r="G586">
        <v>10</v>
      </c>
      <c r="H586" t="s">
        <v>7782</v>
      </c>
      <c r="I586" t="s">
        <v>7773</v>
      </c>
      <c r="J586" t="s">
        <v>5753</v>
      </c>
      <c r="K586">
        <v>10</v>
      </c>
      <c r="L586">
        <v>0.57999999999999996</v>
      </c>
      <c r="M586">
        <v>9</v>
      </c>
      <c r="N586">
        <v>9</v>
      </c>
      <c r="O586" t="s">
        <v>7642</v>
      </c>
      <c r="R586" t="s">
        <v>7784</v>
      </c>
      <c r="S586" t="s">
        <v>7774</v>
      </c>
      <c r="T586" t="s">
        <v>7253</v>
      </c>
      <c r="U586" t="s">
        <v>7383</v>
      </c>
      <c r="V586" t="s">
        <v>7383</v>
      </c>
      <c r="W586">
        <v>5.56</v>
      </c>
      <c r="X586" t="s">
        <v>7947</v>
      </c>
      <c r="Y586">
        <v>1.8</v>
      </c>
      <c r="Z586" t="s">
        <v>7774</v>
      </c>
      <c r="AA586" t="s">
        <v>7789</v>
      </c>
      <c r="AB586" t="s">
        <v>7774</v>
      </c>
      <c r="AF586" t="s">
        <v>5678</v>
      </c>
      <c r="AG586">
        <v>42.758785269999997</v>
      </c>
      <c r="AH586">
        <v>-82.037758650000001</v>
      </c>
      <c r="AI586">
        <v>201.5</v>
      </c>
      <c r="AJ586">
        <v>290</v>
      </c>
      <c r="AL586">
        <v>15</v>
      </c>
      <c r="AM586">
        <v>986</v>
      </c>
      <c r="AN586">
        <v>15.952</v>
      </c>
      <c r="AO586">
        <v>-396.76900000000001</v>
      </c>
      <c r="AP586">
        <v>2116</v>
      </c>
      <c r="AQ586">
        <v>2116</v>
      </c>
      <c r="AT586">
        <v>1.24</v>
      </c>
      <c r="AU586">
        <v>1.24</v>
      </c>
      <c r="AW586">
        <v>2.15</v>
      </c>
      <c r="AX586">
        <v>2.15</v>
      </c>
      <c r="BD586">
        <v>0.57999999999999996</v>
      </c>
      <c r="BE586">
        <v>9</v>
      </c>
      <c r="BF586" t="s">
        <v>2084</v>
      </c>
      <c r="BG586" t="s">
        <v>4902</v>
      </c>
      <c r="BH586">
        <v>599</v>
      </c>
      <c r="BI586" t="s">
        <v>5753</v>
      </c>
      <c r="BJ586" t="s">
        <v>7773</v>
      </c>
      <c r="BK586">
        <v>599</v>
      </c>
      <c r="BL586">
        <v>3030</v>
      </c>
      <c r="BS586">
        <v>13</v>
      </c>
      <c r="BT586">
        <v>0.66</v>
      </c>
      <c r="BU586">
        <v>0.57999999999999996</v>
      </c>
      <c r="BV586">
        <v>0.57999999999999996</v>
      </c>
      <c r="BW586">
        <v>42.758785269999997</v>
      </c>
      <c r="BX586">
        <v>-82.037758650000001</v>
      </c>
      <c r="BY586">
        <v>4734551.0029999996</v>
      </c>
      <c r="BZ586">
        <v>201.495</v>
      </c>
      <c r="CA586">
        <v>273.2</v>
      </c>
      <c r="CB586" t="s">
        <v>7413</v>
      </c>
      <c r="CC586">
        <v>7</v>
      </c>
      <c r="CD586">
        <v>10</v>
      </c>
      <c r="CE586">
        <v>12</v>
      </c>
      <c r="CF586">
        <v>12</v>
      </c>
      <c r="CG586" t="s">
        <v>5677</v>
      </c>
      <c r="CH586">
        <v>414</v>
      </c>
      <c r="CI586" t="s">
        <v>3290</v>
      </c>
      <c r="CJ586" t="s">
        <v>7332</v>
      </c>
      <c r="CK586">
        <v>5.56</v>
      </c>
      <c r="CL586">
        <v>1.8</v>
      </c>
      <c r="CM586" t="s">
        <v>4902</v>
      </c>
      <c r="CO586" t="str">
        <f>VLOOKUP(CM586,AutoSCAN_ORG!B599:CF3114,1,FALSE)</f>
        <v>AS00-0001569</v>
      </c>
      <c r="CP586">
        <f>VLOOKUP($CM586,AutoSCAN_ORG!$B$1:$CF$2516,2,FALSE)</f>
        <v>2873.3539999999998</v>
      </c>
      <c r="CQ586">
        <f>VLOOKUP($CM586,AutoSCAN_ORG!$B$1:$CF$2516,3,FALSE)</f>
        <v>9.7490000000000006</v>
      </c>
      <c r="CR586">
        <f>VLOOKUP($CM586,AutoSCAN_ORG!$B$1:$CF$2516,4,FALSE)</f>
        <v>82.841999999999999</v>
      </c>
      <c r="CS586">
        <f>VLOOKUP($CM586,AutoSCAN_ORG!$B$1:$CF$2516,5,FALSE)</f>
        <v>6.2949999999999999</v>
      </c>
      <c r="CT586" t="str">
        <f>VLOOKUP($CM586,AutoSCAN_ORG!$B$1:$CF$2516,6,FALSE)</f>
        <v>MELO-CORR</v>
      </c>
      <c r="CU586">
        <f>VLOOKUP($CM586,AutoSCAN_ORG!$B$1:$CF$2516,7,FALSE)</f>
        <v>0</v>
      </c>
      <c r="CV586">
        <f>VLOOKUP($CM586,AutoSCAN_ORG!$B$1:$CF$2516,69,FALSE)</f>
        <v>0</v>
      </c>
      <c r="CW586">
        <f>VLOOKUP($CM586,AutoSCAN_ORG!$B$1:$CF$2516,70,FALSE)</f>
        <v>0</v>
      </c>
      <c r="CX586" t="str">
        <f>VLOOKUP($CM586,AutoSCAN_ORG!$B$1:$CF$2516,71,FALSE)</f>
        <v>Y</v>
      </c>
      <c r="CZ586" t="str">
        <f>VLOOKUP($CM586,AutoSCAN_ORG!$B$1:$CF$2516,73,FALSE)</f>
        <v>added</v>
      </c>
      <c r="DA586">
        <f>VLOOKUP($CM586,AutoSCAN_ORG!$B$1:$CF$2516,74,FALSE)</f>
        <v>0</v>
      </c>
      <c r="DB586">
        <f>VLOOKUP($CM586,AutoSCAN_ORG!$B$1:$CF$2516,75,FALSE)</f>
        <v>0</v>
      </c>
      <c r="DC586">
        <f>VLOOKUP($CM586,AutoSCAN_ORG!$B$1:$CF$2516,76,FALSE)</f>
        <v>0</v>
      </c>
      <c r="DD586">
        <f>VLOOKUP($CM586,AutoSCAN_ORG!$B$1:$CF$2516,77,FALSE)</f>
        <v>0</v>
      </c>
      <c r="DF586">
        <f>VLOOKUP($CM586,AutoSCAN_ORG!$B$1:$CF$2516,79,FALSE)</f>
        <v>10.41</v>
      </c>
      <c r="DG586">
        <f>VLOOKUP($CM586,AutoSCAN_ORG!$B$1:$CF$2516,80,FALSE)</f>
        <v>10.41</v>
      </c>
      <c r="DH586">
        <f>VLOOKUP($CM586,AutoSCAN_ORG!$B$1:$CF$2516,81,FALSE)</f>
        <v>8.0000000000000002E-3</v>
      </c>
      <c r="DI586">
        <f>VLOOKUP($CM586,AutoSCAN_ORG!$B$1:$CF$2516,82,FALSE)</f>
        <v>1.7999999999999999E-2</v>
      </c>
      <c r="DJ586">
        <f>VLOOKUP($CM586,AutoSCAN_ORG!$B$1:$CF$2516,83,FALSE)</f>
        <v>0.72</v>
      </c>
    </row>
    <row r="587" spans="2:114" x14ac:dyDescent="0.35">
      <c r="B587" t="s">
        <v>4903</v>
      </c>
      <c r="C587">
        <v>600</v>
      </c>
      <c r="D587" t="s">
        <v>7778</v>
      </c>
      <c r="E587">
        <v>936</v>
      </c>
      <c r="F587">
        <v>2873.4789999999998</v>
      </c>
      <c r="G587">
        <v>10</v>
      </c>
      <c r="H587" t="s">
        <v>7782</v>
      </c>
      <c r="I587" t="s">
        <v>7773</v>
      </c>
      <c r="J587" t="s">
        <v>5753</v>
      </c>
      <c r="K587">
        <v>11</v>
      </c>
      <c r="L587">
        <v>0.63</v>
      </c>
      <c r="M587">
        <v>7</v>
      </c>
      <c r="N587">
        <v>6</v>
      </c>
      <c r="O587" t="s">
        <v>7878</v>
      </c>
      <c r="R587" t="s">
        <v>7784</v>
      </c>
      <c r="S587" t="s">
        <v>7774</v>
      </c>
      <c r="T587" t="s">
        <v>7253</v>
      </c>
      <c r="U587" t="s">
        <v>7383</v>
      </c>
      <c r="V587" t="s">
        <v>7383</v>
      </c>
      <c r="W587">
        <v>5.56</v>
      </c>
      <c r="X587" t="s">
        <v>7947</v>
      </c>
      <c r="Y587">
        <v>1.8</v>
      </c>
      <c r="Z587" t="s">
        <v>7774</v>
      </c>
      <c r="AA587" t="s">
        <v>7789</v>
      </c>
      <c r="AB587" t="s">
        <v>7774</v>
      </c>
      <c r="AF587" t="s">
        <v>5678</v>
      </c>
      <c r="AG587">
        <v>42.758784149999997</v>
      </c>
      <c r="AH587">
        <v>-82.037758679999996</v>
      </c>
      <c r="AI587">
        <v>201.5</v>
      </c>
      <c r="AJ587">
        <v>290</v>
      </c>
      <c r="AL587">
        <v>15</v>
      </c>
      <c r="AM587">
        <v>986</v>
      </c>
      <c r="AN587">
        <v>16.076000000000001</v>
      </c>
      <c r="AO587">
        <v>-419.60899999999998</v>
      </c>
      <c r="AP587">
        <v>2117</v>
      </c>
      <c r="AQ587">
        <v>2117</v>
      </c>
      <c r="AT587">
        <v>1.24</v>
      </c>
      <c r="AU587">
        <v>1.24</v>
      </c>
      <c r="AW587">
        <v>2.15</v>
      </c>
      <c r="AX587">
        <v>2.15</v>
      </c>
      <c r="BD587">
        <v>0.63</v>
      </c>
      <c r="BE587">
        <v>7</v>
      </c>
      <c r="BF587" t="s">
        <v>2085</v>
      </c>
      <c r="BG587" t="s">
        <v>4903</v>
      </c>
      <c r="BH587">
        <v>600</v>
      </c>
      <c r="BI587" t="s">
        <v>5753</v>
      </c>
      <c r="BJ587" t="s">
        <v>7773</v>
      </c>
      <c r="BK587">
        <v>600</v>
      </c>
      <c r="BL587">
        <v>3030</v>
      </c>
      <c r="BS587">
        <v>13</v>
      </c>
      <c r="BT587">
        <v>0.66</v>
      </c>
      <c r="BU587">
        <v>0.57999999999999996</v>
      </c>
      <c r="BV587">
        <v>0.57999999999999996</v>
      </c>
      <c r="BW587">
        <v>42.758784149999997</v>
      </c>
      <c r="BX587">
        <v>-82.037758679999996</v>
      </c>
      <c r="BY587">
        <v>4734550.8779999996</v>
      </c>
      <c r="BZ587">
        <v>201.495</v>
      </c>
      <c r="CA587">
        <v>259.60000000000002</v>
      </c>
      <c r="CB587" t="s">
        <v>7484</v>
      </c>
      <c r="CC587">
        <v>7</v>
      </c>
      <c r="CD587">
        <v>10</v>
      </c>
      <c r="CE587">
        <v>12</v>
      </c>
      <c r="CF587">
        <v>12</v>
      </c>
      <c r="CG587" t="s">
        <v>5677</v>
      </c>
      <c r="CH587">
        <v>414</v>
      </c>
      <c r="CI587" t="s">
        <v>3290</v>
      </c>
      <c r="CJ587" t="s">
        <v>7332</v>
      </c>
      <c r="CK587">
        <v>5.56</v>
      </c>
      <c r="CL587">
        <v>1.8</v>
      </c>
      <c r="CM587" t="s">
        <v>4903</v>
      </c>
      <c r="CO587" t="str">
        <f>VLOOKUP(CM587,AutoSCAN_ORG!B600:CF3115,1,FALSE)</f>
        <v>AS00-0001570</v>
      </c>
      <c r="CP587">
        <f>VLOOKUP($CM587,AutoSCAN_ORG!$B$1:$CF$2516,2,FALSE)</f>
        <v>2873.4760000000001</v>
      </c>
      <c r="CQ587">
        <f>VLOOKUP($CM587,AutoSCAN_ORG!$B$1:$CF$2516,3,FALSE)</f>
        <v>9.9269999999999996</v>
      </c>
      <c r="CR587">
        <f>VLOOKUP($CM587,AutoSCAN_ORG!$B$1:$CF$2516,4,FALSE)</f>
        <v>98.843000000000004</v>
      </c>
      <c r="CS587">
        <f>VLOOKUP($CM587,AutoSCAN_ORG!$B$1:$CF$2516,5,FALSE)</f>
        <v>6.2949999999999999</v>
      </c>
      <c r="CT587" t="str">
        <f>VLOOKUP($CM587,AutoSCAN_ORG!$B$1:$CF$2516,6,FALSE)</f>
        <v>MELO-CORR</v>
      </c>
      <c r="CU587">
        <f>VLOOKUP($CM587,AutoSCAN_ORG!$B$1:$CF$2516,7,FALSE)</f>
        <v>0</v>
      </c>
      <c r="CV587">
        <f>VLOOKUP($CM587,AutoSCAN_ORG!$B$1:$CF$2516,69,FALSE)</f>
        <v>0</v>
      </c>
      <c r="CW587">
        <f>VLOOKUP($CM587,AutoSCAN_ORG!$B$1:$CF$2516,70,FALSE)</f>
        <v>0</v>
      </c>
      <c r="CX587" t="str">
        <f>VLOOKUP($CM587,AutoSCAN_ORG!$B$1:$CF$2516,71,FALSE)</f>
        <v>Y</v>
      </c>
      <c r="CZ587" t="str">
        <f>VLOOKUP($CM587,AutoSCAN_ORG!$B$1:$CF$2516,73,FALSE)</f>
        <v>added</v>
      </c>
      <c r="DA587">
        <f>VLOOKUP($CM587,AutoSCAN_ORG!$B$1:$CF$2516,74,FALSE)</f>
        <v>0</v>
      </c>
      <c r="DB587">
        <f>VLOOKUP($CM587,AutoSCAN_ORG!$B$1:$CF$2516,75,FALSE)</f>
        <v>0</v>
      </c>
      <c r="DC587">
        <f>VLOOKUP($CM587,AutoSCAN_ORG!$B$1:$CF$2516,76,FALSE)</f>
        <v>0</v>
      </c>
      <c r="DD587">
        <f>VLOOKUP($CM587,AutoSCAN_ORG!$B$1:$CF$2516,77,FALSE)</f>
        <v>0</v>
      </c>
      <c r="DF587">
        <f>VLOOKUP($CM587,AutoSCAN_ORG!$B$1:$CF$2516,79,FALSE)</f>
        <v>11.36</v>
      </c>
      <c r="DG587">
        <f>VLOOKUP($CM587,AutoSCAN_ORG!$B$1:$CF$2516,80,FALSE)</f>
        <v>11.36</v>
      </c>
      <c r="DH587">
        <f>VLOOKUP($CM587,AutoSCAN_ORG!$B$1:$CF$2516,81,FALSE)</f>
        <v>-6.0000000000000001E-3</v>
      </c>
      <c r="DI587">
        <f>VLOOKUP($CM587,AutoSCAN_ORG!$B$1:$CF$2516,82,FALSE)</f>
        <v>-1.4E-2</v>
      </c>
      <c r="DJ587">
        <f>VLOOKUP($CM587,AutoSCAN_ORG!$B$1:$CF$2516,83,FALSE)</f>
        <v>0.62</v>
      </c>
    </row>
    <row r="588" spans="2:114" x14ac:dyDescent="0.35">
      <c r="B588" t="s">
        <v>4904</v>
      </c>
      <c r="C588">
        <v>601</v>
      </c>
      <c r="D588" t="s">
        <v>7778</v>
      </c>
      <c r="E588">
        <v>937</v>
      </c>
      <c r="F588">
        <v>2874.422</v>
      </c>
      <c r="G588">
        <v>10</v>
      </c>
      <c r="H588" t="s">
        <v>7782</v>
      </c>
      <c r="I588" t="s">
        <v>7773</v>
      </c>
      <c r="J588" t="s">
        <v>5753</v>
      </c>
      <c r="K588">
        <v>12</v>
      </c>
      <c r="L588">
        <v>0.65</v>
      </c>
      <c r="M588">
        <v>19</v>
      </c>
      <c r="N588">
        <v>13</v>
      </c>
      <c r="O588" t="s">
        <v>7474</v>
      </c>
      <c r="Q588">
        <v>51</v>
      </c>
      <c r="R588" t="s">
        <v>7784</v>
      </c>
      <c r="S588" t="s">
        <v>7774</v>
      </c>
      <c r="T588" t="s">
        <v>7253</v>
      </c>
      <c r="U588" t="s">
        <v>7383</v>
      </c>
      <c r="V588" t="s">
        <v>7383</v>
      </c>
      <c r="W588">
        <v>5.56</v>
      </c>
      <c r="X588" t="s">
        <v>7947</v>
      </c>
      <c r="Y588">
        <v>1.9</v>
      </c>
      <c r="Z588" t="s">
        <v>7774</v>
      </c>
      <c r="AA588" t="s">
        <v>7788</v>
      </c>
      <c r="AB588" t="s">
        <v>7774</v>
      </c>
      <c r="AC588">
        <v>10</v>
      </c>
      <c r="AD588">
        <v>10</v>
      </c>
      <c r="AE588">
        <v>12</v>
      </c>
      <c r="AF588" t="s">
        <v>5683</v>
      </c>
      <c r="AG588">
        <v>42.758775649999997</v>
      </c>
      <c r="AH588">
        <v>-82.037758940000003</v>
      </c>
      <c r="AI588">
        <v>201.5</v>
      </c>
      <c r="AJ588">
        <v>290</v>
      </c>
      <c r="AL588">
        <v>15</v>
      </c>
      <c r="AM588">
        <v>986</v>
      </c>
      <c r="AN588">
        <v>17.013000000000002</v>
      </c>
      <c r="AO588">
        <v>-400.73599999999999</v>
      </c>
      <c r="AP588">
        <v>2101</v>
      </c>
      <c r="AQ588">
        <v>2104</v>
      </c>
      <c r="AT588">
        <v>1.23</v>
      </c>
      <c r="AU588">
        <v>1.23</v>
      </c>
      <c r="AW588">
        <v>2.13</v>
      </c>
      <c r="AX588">
        <v>2.13</v>
      </c>
      <c r="BD588">
        <v>0.65</v>
      </c>
      <c r="BE588">
        <v>19</v>
      </c>
      <c r="BF588" t="s">
        <v>2086</v>
      </c>
      <c r="BG588" t="s">
        <v>4904</v>
      </c>
      <c r="BH588">
        <v>601</v>
      </c>
      <c r="BI588" t="s">
        <v>5753</v>
      </c>
      <c r="BJ588" t="s">
        <v>7773</v>
      </c>
      <c r="BK588">
        <v>601</v>
      </c>
      <c r="BL588">
        <v>3030</v>
      </c>
      <c r="BM588">
        <v>938</v>
      </c>
      <c r="BN588">
        <v>51</v>
      </c>
      <c r="BS588">
        <v>13</v>
      </c>
      <c r="BT588">
        <v>0.66</v>
      </c>
      <c r="BU588">
        <v>0.59</v>
      </c>
      <c r="BV588">
        <v>0.59</v>
      </c>
      <c r="BW588">
        <v>42.758775649999997</v>
      </c>
      <c r="BX588">
        <v>-82.037758940000003</v>
      </c>
      <c r="BY588">
        <v>4734549.9340000004</v>
      </c>
      <c r="BZ588">
        <v>201.49600000000001</v>
      </c>
      <c r="CA588">
        <v>270</v>
      </c>
      <c r="CB588" t="s">
        <v>7329</v>
      </c>
      <c r="CC588">
        <v>7</v>
      </c>
      <c r="CD588">
        <v>10</v>
      </c>
      <c r="CE588">
        <v>12</v>
      </c>
      <c r="CF588">
        <v>12</v>
      </c>
      <c r="CG588" t="s">
        <v>5677</v>
      </c>
      <c r="CH588">
        <v>414</v>
      </c>
      <c r="CI588" t="s">
        <v>3290</v>
      </c>
      <c r="CJ588" t="s">
        <v>7332</v>
      </c>
      <c r="CK588">
        <v>5.56</v>
      </c>
      <c r="CL588">
        <v>1.9</v>
      </c>
      <c r="CM588" t="s">
        <v>4904</v>
      </c>
      <c r="CO588" t="str">
        <f>VLOOKUP(CM588,AutoSCAN_ORG!B601:CF3116,1,FALSE)</f>
        <v>AS00-0001571</v>
      </c>
      <c r="CP588">
        <f>VLOOKUP($CM588,AutoSCAN_ORG!$B$1:$CF$2516,2,FALSE)</f>
        <v>2874.4140000000002</v>
      </c>
      <c r="CQ588">
        <f>VLOOKUP($CM588,AutoSCAN_ORG!$B$1:$CF$2516,3,FALSE)</f>
        <v>17.327999999999999</v>
      </c>
      <c r="CR588">
        <f>VLOOKUP($CM588,AutoSCAN_ORG!$B$1:$CF$2516,4,FALSE)</f>
        <v>85.212000000000003</v>
      </c>
      <c r="CS588">
        <f>VLOOKUP($CM588,AutoSCAN_ORG!$B$1:$CF$2516,5,FALSE)</f>
        <v>6.2949999999999999</v>
      </c>
      <c r="CT588" t="str">
        <f>VLOOKUP($CM588,AutoSCAN_ORG!$B$1:$CF$2516,6,FALSE)</f>
        <v>MELO-CORR</v>
      </c>
      <c r="CU588">
        <f>VLOOKUP($CM588,AutoSCAN_ORG!$B$1:$CF$2516,7,FALSE)</f>
        <v>0</v>
      </c>
      <c r="CV588">
        <f>VLOOKUP($CM588,AutoSCAN_ORG!$B$1:$CF$2516,69,FALSE)</f>
        <v>0</v>
      </c>
      <c r="CW588">
        <f>VLOOKUP($CM588,AutoSCAN_ORG!$B$1:$CF$2516,70,FALSE)</f>
        <v>0</v>
      </c>
      <c r="CX588" t="str">
        <f>VLOOKUP($CM588,AutoSCAN_ORG!$B$1:$CF$2516,71,FALSE)</f>
        <v>Y</v>
      </c>
      <c r="CZ588" t="str">
        <f>VLOOKUP($CM588,AutoSCAN_ORG!$B$1:$CF$2516,73,FALSE)</f>
        <v>added</v>
      </c>
      <c r="DA588">
        <f>VLOOKUP($CM588,AutoSCAN_ORG!$B$1:$CF$2516,74,FALSE)</f>
        <v>0</v>
      </c>
      <c r="DB588">
        <f>VLOOKUP($CM588,AutoSCAN_ORG!$B$1:$CF$2516,75,FALSE)</f>
        <v>0</v>
      </c>
      <c r="DC588">
        <f>VLOOKUP($CM588,AutoSCAN_ORG!$B$1:$CF$2516,76,FALSE)</f>
        <v>0</v>
      </c>
      <c r="DD588">
        <f>VLOOKUP($CM588,AutoSCAN_ORG!$B$1:$CF$2516,77,FALSE)</f>
        <v>0</v>
      </c>
      <c r="DF588">
        <f>VLOOKUP($CM588,AutoSCAN_ORG!$B$1:$CF$2516,79,FALSE)</f>
        <v>11.63</v>
      </c>
      <c r="DG588">
        <f>VLOOKUP($CM588,AutoSCAN_ORG!$B$1:$CF$2516,80,FALSE)</f>
        <v>11.63</v>
      </c>
      <c r="DH588">
        <f>VLOOKUP($CM588,AutoSCAN_ORG!$B$1:$CF$2516,81,FALSE)</f>
        <v>8.0000000000000002E-3</v>
      </c>
      <c r="DI588">
        <f>VLOOKUP($CM588,AutoSCAN_ORG!$B$1:$CF$2516,82,FALSE)</f>
        <v>1.9E-2</v>
      </c>
      <c r="DJ588">
        <f>VLOOKUP($CM588,AutoSCAN_ORG!$B$1:$CF$2516,83,FALSE)</f>
        <v>0.77300000000000002</v>
      </c>
    </row>
    <row r="589" spans="2:114" x14ac:dyDescent="0.35">
      <c r="B589" t="s">
        <v>4905</v>
      </c>
      <c r="C589">
        <v>603</v>
      </c>
      <c r="D589" t="s">
        <v>7778</v>
      </c>
      <c r="E589">
        <v>939</v>
      </c>
      <c r="F589">
        <v>2874.4580000000001</v>
      </c>
      <c r="G589">
        <v>10</v>
      </c>
      <c r="H589" t="s">
        <v>7782</v>
      </c>
      <c r="I589" t="s">
        <v>7773</v>
      </c>
      <c r="J589" t="s">
        <v>5753</v>
      </c>
      <c r="K589">
        <v>10</v>
      </c>
      <c r="L589">
        <v>0.56000000000000005</v>
      </c>
      <c r="M589">
        <v>9</v>
      </c>
      <c r="N589">
        <v>9</v>
      </c>
      <c r="O589" t="s">
        <v>7613</v>
      </c>
      <c r="Q589">
        <v>51</v>
      </c>
      <c r="R589" t="s">
        <v>7784</v>
      </c>
      <c r="S589" t="s">
        <v>7774</v>
      </c>
      <c r="T589" t="s">
        <v>7253</v>
      </c>
      <c r="U589" t="s">
        <v>7383</v>
      </c>
      <c r="V589" t="s">
        <v>7383</v>
      </c>
      <c r="W589">
        <v>5.56</v>
      </c>
      <c r="X589" t="s">
        <v>7947</v>
      </c>
      <c r="Y589">
        <v>1.9</v>
      </c>
      <c r="Z589" t="s">
        <v>7774</v>
      </c>
      <c r="AA589" t="s">
        <v>7789</v>
      </c>
      <c r="AB589" t="s">
        <v>7774</v>
      </c>
      <c r="AF589" t="s">
        <v>5678</v>
      </c>
      <c r="AG589">
        <v>42.758775280000002</v>
      </c>
      <c r="AH589">
        <v>-82.037758949999997</v>
      </c>
      <c r="AI589">
        <v>201.5</v>
      </c>
      <c r="AJ589">
        <v>290</v>
      </c>
      <c r="AL589">
        <v>15</v>
      </c>
      <c r="AM589">
        <v>986</v>
      </c>
      <c r="AN589">
        <v>17.053999999999998</v>
      </c>
      <c r="AO589">
        <v>-413.56900000000002</v>
      </c>
      <c r="AP589">
        <v>2116</v>
      </c>
      <c r="AQ589">
        <v>2117</v>
      </c>
      <c r="AT589">
        <v>1.24</v>
      </c>
      <c r="AU589">
        <v>1.24</v>
      </c>
      <c r="AW589">
        <v>2.15</v>
      </c>
      <c r="AX589">
        <v>2.15</v>
      </c>
      <c r="BD589">
        <v>0.56000000000000005</v>
      </c>
      <c r="BE589">
        <v>9</v>
      </c>
      <c r="BF589" t="s">
        <v>2087</v>
      </c>
      <c r="BG589" t="s">
        <v>4905</v>
      </c>
      <c r="BH589">
        <v>603</v>
      </c>
      <c r="BI589" t="s">
        <v>5753</v>
      </c>
      <c r="BJ589" t="s">
        <v>7773</v>
      </c>
      <c r="BK589">
        <v>603</v>
      </c>
      <c r="BL589">
        <v>3030</v>
      </c>
      <c r="BM589">
        <v>938</v>
      </c>
      <c r="BN589">
        <v>51</v>
      </c>
      <c r="BS589">
        <v>13</v>
      </c>
      <c r="BT589">
        <v>0.66</v>
      </c>
      <c r="BU589">
        <v>0.57999999999999996</v>
      </c>
      <c r="BV589">
        <v>0.57999999999999996</v>
      </c>
      <c r="BW589">
        <v>42.758775280000002</v>
      </c>
      <c r="BX589">
        <v>-82.037758949999997</v>
      </c>
      <c r="BY589">
        <v>4734549.8930000002</v>
      </c>
      <c r="BZ589">
        <v>201.49600000000001</v>
      </c>
      <c r="CA589">
        <v>266.2</v>
      </c>
      <c r="CB589" t="s">
        <v>7476</v>
      </c>
      <c r="CC589">
        <v>7</v>
      </c>
      <c r="CD589">
        <v>10</v>
      </c>
      <c r="CE589">
        <v>12</v>
      </c>
      <c r="CF589">
        <v>12</v>
      </c>
      <c r="CG589" t="s">
        <v>5677</v>
      </c>
      <c r="CH589">
        <v>414</v>
      </c>
      <c r="CI589" t="s">
        <v>3290</v>
      </c>
      <c r="CJ589" t="s">
        <v>7332</v>
      </c>
      <c r="CK589">
        <v>5.56</v>
      </c>
      <c r="CL589">
        <v>1.9</v>
      </c>
      <c r="CM589" t="s">
        <v>4905</v>
      </c>
      <c r="CO589" t="str">
        <f>VLOOKUP(CM589,AutoSCAN_ORG!B603:CF3118,1,FALSE)</f>
        <v>AS00-0001572</v>
      </c>
      <c r="CP589">
        <f>VLOOKUP($CM589,AutoSCAN_ORG!$B$1:$CF$2516,2,FALSE)</f>
        <v>2874.4580000000001</v>
      </c>
      <c r="CQ589">
        <f>VLOOKUP($CM589,AutoSCAN_ORG!$B$1:$CF$2516,3,FALSE)</f>
        <v>8</v>
      </c>
      <c r="CR589">
        <f>VLOOKUP($CM589,AutoSCAN_ORG!$B$1:$CF$2516,4,FALSE)</f>
        <v>86.599000000000004</v>
      </c>
      <c r="CS589">
        <f>VLOOKUP($CM589,AutoSCAN_ORG!$B$1:$CF$2516,5,FALSE)</f>
        <v>6.2949999999999999</v>
      </c>
      <c r="CT589" t="str">
        <f>VLOOKUP($CM589,AutoSCAN_ORG!$B$1:$CF$2516,6,FALSE)</f>
        <v>MELO-CORR</v>
      </c>
      <c r="CU589">
        <f>VLOOKUP($CM589,AutoSCAN_ORG!$B$1:$CF$2516,7,FALSE)</f>
        <v>0</v>
      </c>
      <c r="CV589">
        <f>VLOOKUP($CM589,AutoSCAN_ORG!$B$1:$CF$2516,69,FALSE)</f>
        <v>0</v>
      </c>
      <c r="CW589">
        <f>VLOOKUP($CM589,AutoSCAN_ORG!$B$1:$CF$2516,70,FALSE)</f>
        <v>0</v>
      </c>
      <c r="CX589" t="str">
        <f>VLOOKUP($CM589,AutoSCAN_ORG!$B$1:$CF$2516,71,FALSE)</f>
        <v>Y</v>
      </c>
      <c r="CZ589" t="str">
        <f>VLOOKUP($CM589,AutoSCAN_ORG!$B$1:$CF$2516,73,FALSE)</f>
        <v>added</v>
      </c>
      <c r="DA589">
        <f>VLOOKUP($CM589,AutoSCAN_ORG!$B$1:$CF$2516,74,FALSE)</f>
        <v>0</v>
      </c>
      <c r="DB589">
        <f>VLOOKUP($CM589,AutoSCAN_ORG!$B$1:$CF$2516,75,FALSE)</f>
        <v>0</v>
      </c>
      <c r="DC589">
        <f>VLOOKUP($CM589,AutoSCAN_ORG!$B$1:$CF$2516,76,FALSE)</f>
        <v>0</v>
      </c>
      <c r="DD589">
        <f>VLOOKUP($CM589,AutoSCAN_ORG!$B$1:$CF$2516,77,FALSE)</f>
        <v>0</v>
      </c>
      <c r="DF589">
        <f>VLOOKUP($CM589,AutoSCAN_ORG!$B$1:$CF$2516,79,FALSE)</f>
        <v>10.14</v>
      </c>
      <c r="DG589">
        <f>VLOOKUP($CM589,AutoSCAN_ORG!$B$1:$CF$2516,80,FALSE)</f>
        <v>10.14</v>
      </c>
      <c r="DH589">
        <f>VLOOKUP($CM589,AutoSCAN_ORG!$B$1:$CF$2516,81,FALSE)</f>
        <v>3.0000000000000001E-3</v>
      </c>
      <c r="DI589">
        <f>VLOOKUP($CM589,AutoSCAN_ORG!$B$1:$CF$2516,82,FALSE)</f>
        <v>5.0000000000000001E-3</v>
      </c>
      <c r="DJ589">
        <f>VLOOKUP($CM589,AutoSCAN_ORG!$B$1:$CF$2516,83,FALSE)</f>
        <v>0.752</v>
      </c>
    </row>
    <row r="590" spans="2:114" x14ac:dyDescent="0.35">
      <c r="B590" t="s">
        <v>4906</v>
      </c>
      <c r="C590">
        <v>604</v>
      </c>
      <c r="D590" t="s">
        <v>7778</v>
      </c>
      <c r="E590">
        <v>940</v>
      </c>
      <c r="F590">
        <v>2874.5610000000001</v>
      </c>
      <c r="G590">
        <v>10</v>
      </c>
      <c r="H590" t="s">
        <v>7782</v>
      </c>
      <c r="I590" t="s">
        <v>7773</v>
      </c>
      <c r="J590" t="s">
        <v>5753</v>
      </c>
      <c r="K590">
        <v>10</v>
      </c>
      <c r="L590">
        <v>0.57999999999999996</v>
      </c>
      <c r="M590">
        <v>12</v>
      </c>
      <c r="N590">
        <v>10</v>
      </c>
      <c r="O590" t="s">
        <v>7652</v>
      </c>
      <c r="Q590">
        <v>52</v>
      </c>
      <c r="R590" t="s">
        <v>7784</v>
      </c>
      <c r="S590" t="s">
        <v>7774</v>
      </c>
      <c r="T590" t="s">
        <v>7253</v>
      </c>
      <c r="U590" t="s">
        <v>7383</v>
      </c>
      <c r="V590" t="s">
        <v>7383</v>
      </c>
      <c r="W590">
        <v>5.56</v>
      </c>
      <c r="X590" t="s">
        <v>7947</v>
      </c>
      <c r="Y590">
        <v>1.9</v>
      </c>
      <c r="Z590" t="s">
        <v>7774</v>
      </c>
      <c r="AA590" t="s">
        <v>7783</v>
      </c>
      <c r="AB590" t="s">
        <v>7774</v>
      </c>
      <c r="AF590" t="s">
        <v>5678</v>
      </c>
      <c r="AG590">
        <v>42.758774350000003</v>
      </c>
      <c r="AH590">
        <v>-82.037758969999999</v>
      </c>
      <c r="AI590">
        <v>201.5</v>
      </c>
      <c r="AJ590">
        <v>290</v>
      </c>
      <c r="AL590">
        <v>15</v>
      </c>
      <c r="AM590">
        <v>986</v>
      </c>
      <c r="AN590">
        <v>17.155999999999999</v>
      </c>
      <c r="AO590">
        <v>-388.90800000000002</v>
      </c>
      <c r="AP590">
        <v>2113</v>
      </c>
      <c r="AQ590">
        <v>2114</v>
      </c>
      <c r="AT590">
        <v>1.23</v>
      </c>
      <c r="AU590">
        <v>1.23</v>
      </c>
      <c r="AW590">
        <v>2.14</v>
      </c>
      <c r="AX590">
        <v>2.14</v>
      </c>
      <c r="BD590">
        <v>0.57999999999999996</v>
      </c>
      <c r="BE590">
        <v>12</v>
      </c>
      <c r="BF590" t="s">
        <v>2088</v>
      </c>
      <c r="BG590" t="s">
        <v>4906</v>
      </c>
      <c r="BH590">
        <v>604</v>
      </c>
      <c r="BI590" t="s">
        <v>5753</v>
      </c>
      <c r="BJ590" t="s">
        <v>7773</v>
      </c>
      <c r="BK590">
        <v>604</v>
      </c>
      <c r="BL590">
        <v>3030</v>
      </c>
      <c r="BM590">
        <v>942</v>
      </c>
      <c r="BN590">
        <v>52</v>
      </c>
      <c r="BS590">
        <v>13</v>
      </c>
      <c r="BT590">
        <v>0.66</v>
      </c>
      <c r="BU590">
        <v>0.57999999999999996</v>
      </c>
      <c r="BV590">
        <v>0.57999999999999996</v>
      </c>
      <c r="BW590">
        <v>42.758774350000003</v>
      </c>
      <c r="BX590">
        <v>-82.037758969999999</v>
      </c>
      <c r="BY590">
        <v>4734549.7910000002</v>
      </c>
      <c r="BZ590">
        <v>201.49700000000001</v>
      </c>
      <c r="CA590">
        <v>276.10000000000002</v>
      </c>
      <c r="CB590" t="s">
        <v>7647</v>
      </c>
      <c r="CC590">
        <v>7</v>
      </c>
      <c r="CD590">
        <v>10</v>
      </c>
      <c r="CE590">
        <v>12</v>
      </c>
      <c r="CF590">
        <v>12</v>
      </c>
      <c r="CG590" t="s">
        <v>5677</v>
      </c>
      <c r="CH590">
        <v>414</v>
      </c>
      <c r="CI590" t="s">
        <v>3290</v>
      </c>
      <c r="CJ590" t="s">
        <v>7332</v>
      </c>
      <c r="CK590">
        <v>5.56</v>
      </c>
      <c r="CL590">
        <v>1.8</v>
      </c>
      <c r="CM590" t="s">
        <v>4906</v>
      </c>
      <c r="CO590" t="str">
        <f>VLOOKUP(CM590,AutoSCAN_ORG!B604:CF3119,1,FALSE)</f>
        <v>AS00-0001573</v>
      </c>
      <c r="CP590">
        <f>VLOOKUP($CM590,AutoSCAN_ORG!$B$1:$CF$2516,2,FALSE)</f>
        <v>2874.5590000000002</v>
      </c>
      <c r="CQ590">
        <f>VLOOKUP($CM590,AutoSCAN_ORG!$B$1:$CF$2516,3,FALSE)</f>
        <v>9.4440000000000008</v>
      </c>
      <c r="CR590">
        <f>VLOOKUP($CM590,AutoSCAN_ORG!$B$1:$CF$2516,4,FALSE)</f>
        <v>80.171999999999997</v>
      </c>
      <c r="CS590">
        <f>VLOOKUP($CM590,AutoSCAN_ORG!$B$1:$CF$2516,5,FALSE)</f>
        <v>6.2949999999999999</v>
      </c>
      <c r="CT590" t="str">
        <f>VLOOKUP($CM590,AutoSCAN_ORG!$B$1:$CF$2516,6,FALSE)</f>
        <v>MELO-CORR</v>
      </c>
      <c r="CU590">
        <f>VLOOKUP($CM590,AutoSCAN_ORG!$B$1:$CF$2516,7,FALSE)</f>
        <v>0</v>
      </c>
      <c r="CV590">
        <f>VLOOKUP($CM590,AutoSCAN_ORG!$B$1:$CF$2516,69,FALSE)</f>
        <v>0</v>
      </c>
      <c r="CW590">
        <f>VLOOKUP($CM590,AutoSCAN_ORG!$B$1:$CF$2516,70,FALSE)</f>
        <v>0</v>
      </c>
      <c r="CX590" t="str">
        <f>VLOOKUP($CM590,AutoSCAN_ORG!$B$1:$CF$2516,71,FALSE)</f>
        <v>Y</v>
      </c>
      <c r="CZ590" t="str">
        <f>VLOOKUP($CM590,AutoSCAN_ORG!$B$1:$CF$2516,73,FALSE)</f>
        <v>added</v>
      </c>
      <c r="DA590">
        <f>VLOOKUP($CM590,AutoSCAN_ORG!$B$1:$CF$2516,74,FALSE)</f>
        <v>0</v>
      </c>
      <c r="DB590">
        <f>VLOOKUP($CM590,AutoSCAN_ORG!$B$1:$CF$2516,75,FALSE)</f>
        <v>0</v>
      </c>
      <c r="DC590">
        <f>VLOOKUP($CM590,AutoSCAN_ORG!$B$1:$CF$2516,76,FALSE)</f>
        <v>0</v>
      </c>
      <c r="DD590">
        <f>VLOOKUP($CM590,AutoSCAN_ORG!$B$1:$CF$2516,77,FALSE)</f>
        <v>0</v>
      </c>
      <c r="DF590">
        <f>VLOOKUP($CM590,AutoSCAN_ORG!$B$1:$CF$2516,79,FALSE)</f>
        <v>10.36</v>
      </c>
      <c r="DG590">
        <f>VLOOKUP($CM590,AutoSCAN_ORG!$B$1:$CF$2516,80,FALSE)</f>
        <v>10.36</v>
      </c>
      <c r="DH590">
        <f>VLOOKUP($CM590,AutoSCAN_ORG!$B$1:$CF$2516,81,FALSE)</f>
        <v>1.4999999999999999E-2</v>
      </c>
      <c r="DI590">
        <f>VLOOKUP($CM590,AutoSCAN_ORG!$B$1:$CF$2516,82,FALSE)</f>
        <v>2.5999999999999999E-2</v>
      </c>
      <c r="DJ590">
        <f>VLOOKUP($CM590,AutoSCAN_ORG!$B$1:$CF$2516,83,FALSE)</f>
        <v>0.74299999999999999</v>
      </c>
    </row>
    <row r="591" spans="2:114" x14ac:dyDescent="0.35">
      <c r="B591" t="s">
        <v>4894</v>
      </c>
      <c r="C591">
        <v>589</v>
      </c>
      <c r="D591" t="s">
        <v>7778</v>
      </c>
      <c r="E591">
        <v>925</v>
      </c>
      <c r="F591">
        <v>2870.194</v>
      </c>
      <c r="G591">
        <v>10</v>
      </c>
      <c r="H591" t="s">
        <v>7782</v>
      </c>
      <c r="I591" t="s">
        <v>7773</v>
      </c>
      <c r="J591" t="s">
        <v>7852</v>
      </c>
      <c r="K591">
        <v>11</v>
      </c>
      <c r="L591">
        <v>0.62</v>
      </c>
      <c r="M591">
        <v>71</v>
      </c>
      <c r="N591">
        <v>14</v>
      </c>
      <c r="O591" t="s">
        <v>7641</v>
      </c>
      <c r="Q591">
        <v>49</v>
      </c>
      <c r="R591" t="s">
        <v>7784</v>
      </c>
      <c r="S591" t="s">
        <v>7774</v>
      </c>
      <c r="T591" t="s">
        <v>7253</v>
      </c>
      <c r="U591" t="s">
        <v>7383</v>
      </c>
      <c r="V591" t="s">
        <v>7383</v>
      </c>
      <c r="W591">
        <v>5.56</v>
      </c>
      <c r="X591" t="s">
        <v>7947</v>
      </c>
      <c r="Y591">
        <v>1.8</v>
      </c>
      <c r="Z591" t="s">
        <v>7774</v>
      </c>
      <c r="AA591" t="s">
        <v>7879</v>
      </c>
      <c r="AB591" t="s">
        <v>7774</v>
      </c>
      <c r="AC591">
        <v>10</v>
      </c>
      <c r="AF591" t="s">
        <v>5683</v>
      </c>
      <c r="AG591">
        <v>42.75881424</v>
      </c>
      <c r="AH591">
        <v>-82.037757740000004</v>
      </c>
      <c r="AI591">
        <v>201.5</v>
      </c>
      <c r="AJ591">
        <v>290</v>
      </c>
      <c r="AL591">
        <v>15</v>
      </c>
      <c r="AM591">
        <v>986</v>
      </c>
      <c r="AN591">
        <v>12.757999999999999</v>
      </c>
      <c r="AO591">
        <v>-396.47399999999999</v>
      </c>
      <c r="AP591">
        <v>2045</v>
      </c>
      <c r="AQ591">
        <v>2028</v>
      </c>
      <c r="AT591">
        <v>1.18</v>
      </c>
      <c r="AU591">
        <v>1.19</v>
      </c>
      <c r="AW591">
        <v>2.06</v>
      </c>
      <c r="AX591">
        <v>2.0699999999999998</v>
      </c>
      <c r="BD591">
        <v>0.44</v>
      </c>
      <c r="BE591">
        <v>71</v>
      </c>
      <c r="BF591" t="s">
        <v>8729</v>
      </c>
      <c r="BG591" t="s">
        <v>4894</v>
      </c>
      <c r="BH591">
        <v>589</v>
      </c>
      <c r="BI591" t="s">
        <v>7852</v>
      </c>
      <c r="BJ591" t="s">
        <v>7773</v>
      </c>
      <c r="BK591">
        <v>589</v>
      </c>
      <c r="BL591">
        <v>3030</v>
      </c>
      <c r="BM591">
        <v>925</v>
      </c>
      <c r="BN591">
        <v>49</v>
      </c>
      <c r="BO591" t="s">
        <v>8660</v>
      </c>
      <c r="BS591">
        <v>13</v>
      </c>
      <c r="BT591">
        <v>0.68</v>
      </c>
      <c r="BU591">
        <v>0.61</v>
      </c>
      <c r="BV591">
        <v>0.6</v>
      </c>
      <c r="BW591">
        <v>42.75881424</v>
      </c>
      <c r="BX591">
        <v>-82.037757740000004</v>
      </c>
      <c r="BY591">
        <v>4734554.2189999996</v>
      </c>
      <c r="BZ591">
        <v>201.48400000000001</v>
      </c>
      <c r="CA591">
        <v>271.3</v>
      </c>
      <c r="CB591" t="s">
        <v>7644</v>
      </c>
      <c r="CC591">
        <v>7</v>
      </c>
      <c r="CD591">
        <v>10</v>
      </c>
      <c r="CE591">
        <v>11</v>
      </c>
      <c r="CF591">
        <v>11</v>
      </c>
      <c r="CG591" t="s">
        <v>5677</v>
      </c>
      <c r="CH591">
        <v>414</v>
      </c>
      <c r="CI591" t="s">
        <v>5823</v>
      </c>
      <c r="CJ591" t="s">
        <v>8661</v>
      </c>
      <c r="CK591">
        <v>5.56</v>
      </c>
      <c r="CM591" t="s">
        <v>4894</v>
      </c>
      <c r="CO591" t="str">
        <f>VLOOKUP(CM591,AutoSCAN_ORG!B589:CF3104,1,FALSE)</f>
        <v>AS00-0001561</v>
      </c>
      <c r="CP591">
        <f>VLOOKUP($CM591,AutoSCAN_ORG!$B$1:$CF$2516,2,FALSE)</f>
        <v>2870.221</v>
      </c>
      <c r="CQ591">
        <f>VLOOKUP($CM591,AutoSCAN_ORG!$B$1:$CF$2516,3,FALSE)</f>
        <v>9.3640000000000008</v>
      </c>
      <c r="CR591">
        <f>VLOOKUP($CM591,AutoSCAN_ORG!$B$1:$CF$2516,4,FALSE)</f>
        <v>82.789000000000001</v>
      </c>
      <c r="CS591">
        <f>VLOOKUP($CM591,AutoSCAN_ORG!$B$1:$CF$2516,5,FALSE)</f>
        <v>6.2949999999999999</v>
      </c>
      <c r="CT591" t="str">
        <f>VLOOKUP($CM591,AutoSCAN_ORG!$B$1:$CF$2516,6,FALSE)</f>
        <v>MELO-CORR</v>
      </c>
      <c r="CU591">
        <f>VLOOKUP($CM591,AutoSCAN_ORG!$B$1:$CF$2516,7,FALSE)</f>
        <v>0</v>
      </c>
      <c r="CV591">
        <f>VLOOKUP($CM591,AutoSCAN_ORG!$B$1:$CF$2516,69,FALSE)</f>
        <v>0</v>
      </c>
      <c r="CW591">
        <f>VLOOKUP($CM591,AutoSCAN_ORG!$B$1:$CF$2516,70,FALSE)</f>
        <v>0</v>
      </c>
      <c r="CX591" t="str">
        <f>VLOOKUP($CM591,AutoSCAN_ORG!$B$1:$CF$2516,71,FALSE)</f>
        <v>Y</v>
      </c>
      <c r="CY591">
        <f>VLOOKUP($CM591,AutoSCAN_ORG!$B$1:$CF$2516,72,FALSE)</f>
        <v>0</v>
      </c>
      <c r="CZ591" t="str">
        <f>VLOOKUP($CM591,AutoSCAN_ORG!$B$1:$CF$2516,73,FALSE)</f>
        <v>added</v>
      </c>
      <c r="DA591">
        <f>VLOOKUP($CM591,AutoSCAN_ORG!$B$1:$CF$2516,74,FALSE)</f>
        <v>0</v>
      </c>
      <c r="DB591">
        <f>VLOOKUP($CM591,AutoSCAN_ORG!$B$1:$CF$2516,75,FALSE)</f>
        <v>0</v>
      </c>
      <c r="DC591">
        <f>VLOOKUP($CM591,AutoSCAN_ORG!$B$1:$CF$2516,76,FALSE)</f>
        <v>0</v>
      </c>
      <c r="DD591">
        <f>VLOOKUP($CM591,AutoSCAN_ORG!$B$1:$CF$2516,77,FALSE)</f>
        <v>0</v>
      </c>
      <c r="DE591">
        <f>VLOOKUP($CM591,AutoSCAN_ORG!$B$1:$CF$2516,78,FALSE)</f>
        <v>0</v>
      </c>
      <c r="DF591">
        <f>VLOOKUP($CM591,AutoSCAN_ORG!$B$1:$CF$2516,79,FALSE)</f>
        <v>11.22</v>
      </c>
      <c r="DG591">
        <f>VLOOKUP($CM591,AutoSCAN_ORG!$B$1:$CF$2516,80,FALSE)</f>
        <v>11.22</v>
      </c>
      <c r="DH591">
        <f>VLOOKUP($CM591,AutoSCAN_ORG!$B$1:$CF$2516,81,FALSE)</f>
        <v>8.9999999999999993E-3</v>
      </c>
      <c r="DI591">
        <f>VLOOKUP($CM591,AutoSCAN_ORG!$B$1:$CF$2516,82,FALSE)</f>
        <v>1.9E-2</v>
      </c>
      <c r="DJ591">
        <f>VLOOKUP($CM591,AutoSCAN_ORG!$B$1:$CF$2516,83,FALSE)</f>
        <v>0.79400000000000004</v>
      </c>
    </row>
    <row r="592" spans="2:114" x14ac:dyDescent="0.35">
      <c r="B592" t="s">
        <v>4907</v>
      </c>
      <c r="C592">
        <v>605</v>
      </c>
      <c r="D592" t="s">
        <v>7778</v>
      </c>
      <c r="E592">
        <v>941</v>
      </c>
      <c r="F592">
        <v>2874.576</v>
      </c>
      <c r="G592">
        <v>10</v>
      </c>
      <c r="H592" t="s">
        <v>7782</v>
      </c>
      <c r="I592" t="s">
        <v>7773</v>
      </c>
      <c r="J592" t="s">
        <v>5753</v>
      </c>
      <c r="K592">
        <v>10</v>
      </c>
      <c r="L592">
        <v>0.56000000000000005</v>
      </c>
      <c r="M592">
        <v>10</v>
      </c>
      <c r="N592">
        <v>15</v>
      </c>
      <c r="O592" t="s">
        <v>7473</v>
      </c>
      <c r="R592" t="s">
        <v>7784</v>
      </c>
      <c r="S592" t="s">
        <v>7774</v>
      </c>
      <c r="T592" t="s">
        <v>7253</v>
      </c>
      <c r="U592" t="s">
        <v>7383</v>
      </c>
      <c r="V592" t="s">
        <v>7383</v>
      </c>
      <c r="W592">
        <v>5.56</v>
      </c>
      <c r="X592" t="s">
        <v>7947</v>
      </c>
      <c r="Y592">
        <v>1.9</v>
      </c>
      <c r="Z592" t="s">
        <v>7774</v>
      </c>
      <c r="AA592" t="s">
        <v>7788</v>
      </c>
      <c r="AB592" t="s">
        <v>3293</v>
      </c>
      <c r="AC592">
        <v>10</v>
      </c>
      <c r="AD592">
        <v>10</v>
      </c>
      <c r="AE592">
        <v>12</v>
      </c>
      <c r="AF592" t="s">
        <v>5683</v>
      </c>
      <c r="AG592">
        <v>42.758774219999999</v>
      </c>
      <c r="AH592">
        <v>-82.037758980000007</v>
      </c>
      <c r="AI592">
        <v>201.5</v>
      </c>
      <c r="AJ592">
        <v>290</v>
      </c>
      <c r="AL592">
        <v>15</v>
      </c>
      <c r="AM592">
        <v>986</v>
      </c>
      <c r="AN592">
        <v>17.170999999999999</v>
      </c>
      <c r="AO592">
        <v>-406.661</v>
      </c>
      <c r="AP592">
        <v>2115</v>
      </c>
      <c r="AQ592">
        <v>2116</v>
      </c>
      <c r="AT592">
        <v>1.24</v>
      </c>
      <c r="AU592">
        <v>1.23</v>
      </c>
      <c r="AW592">
        <v>2.15</v>
      </c>
      <c r="AX592">
        <v>2.14</v>
      </c>
      <c r="BD592">
        <v>0.56000000000000005</v>
      </c>
      <c r="BE592">
        <v>10</v>
      </c>
      <c r="BF592" t="s">
        <v>2089</v>
      </c>
      <c r="BG592" t="s">
        <v>4907</v>
      </c>
      <c r="BH592">
        <v>605</v>
      </c>
      <c r="BI592" t="s">
        <v>5753</v>
      </c>
      <c r="BJ592" t="s">
        <v>7773</v>
      </c>
      <c r="BK592">
        <v>605</v>
      </c>
      <c r="BL592">
        <v>3030</v>
      </c>
      <c r="BS592">
        <v>13</v>
      </c>
      <c r="BT592">
        <v>0.66</v>
      </c>
      <c r="BU592">
        <v>0.57999999999999996</v>
      </c>
      <c r="BV592">
        <v>0.57999999999999996</v>
      </c>
      <c r="BW592">
        <v>42.758774219999999</v>
      </c>
      <c r="BX592">
        <v>-82.037758980000007</v>
      </c>
      <c r="BY592">
        <v>4734549.7750000004</v>
      </c>
      <c r="BZ592">
        <v>201.49700000000001</v>
      </c>
      <c r="CA592">
        <v>254.1</v>
      </c>
      <c r="CB592" t="s">
        <v>7481</v>
      </c>
      <c r="CC592">
        <v>7</v>
      </c>
      <c r="CD592">
        <v>10</v>
      </c>
      <c r="CE592">
        <v>12</v>
      </c>
      <c r="CF592">
        <v>12</v>
      </c>
      <c r="CG592" t="s">
        <v>5677</v>
      </c>
      <c r="CH592">
        <v>414</v>
      </c>
      <c r="CI592" t="s">
        <v>3290</v>
      </c>
      <c r="CJ592" t="s">
        <v>7332</v>
      </c>
      <c r="CK592">
        <v>5.56</v>
      </c>
      <c r="CL592">
        <v>1.8</v>
      </c>
      <c r="CM592" t="s">
        <v>4907</v>
      </c>
      <c r="CO592" t="str">
        <f>VLOOKUP(CM592,AutoSCAN_ORG!B605:CF3120,1,FALSE)</f>
        <v>AS00-0001574</v>
      </c>
      <c r="CP592">
        <f>VLOOKUP($CM592,AutoSCAN_ORG!$B$1:$CF$2516,2,FALSE)</f>
        <v>2874.57</v>
      </c>
      <c r="CQ592">
        <f>VLOOKUP($CM592,AutoSCAN_ORG!$B$1:$CF$2516,3,FALSE)</f>
        <v>10.404999999999999</v>
      </c>
      <c r="CR592">
        <f>VLOOKUP($CM592,AutoSCAN_ORG!$B$1:$CF$2516,4,FALSE)</f>
        <v>99.572999999999993</v>
      </c>
      <c r="CS592">
        <f>VLOOKUP($CM592,AutoSCAN_ORG!$B$1:$CF$2516,5,FALSE)</f>
        <v>6.2949999999999999</v>
      </c>
      <c r="CT592" t="str">
        <f>VLOOKUP($CM592,AutoSCAN_ORG!$B$1:$CF$2516,6,FALSE)</f>
        <v>MELO-CORR</v>
      </c>
      <c r="CU592">
        <f>VLOOKUP($CM592,AutoSCAN_ORG!$B$1:$CF$2516,7,FALSE)</f>
        <v>0</v>
      </c>
      <c r="CV592">
        <f>VLOOKUP($CM592,AutoSCAN_ORG!$B$1:$CF$2516,69,FALSE)</f>
        <v>0</v>
      </c>
      <c r="CW592">
        <f>VLOOKUP($CM592,AutoSCAN_ORG!$B$1:$CF$2516,70,FALSE)</f>
        <v>0</v>
      </c>
      <c r="CX592" t="str">
        <f>VLOOKUP($CM592,AutoSCAN_ORG!$B$1:$CF$2516,71,FALSE)</f>
        <v>Y</v>
      </c>
      <c r="CZ592" t="str">
        <f>VLOOKUP($CM592,AutoSCAN_ORG!$B$1:$CF$2516,73,FALSE)</f>
        <v>added</v>
      </c>
      <c r="DA592">
        <f>VLOOKUP($CM592,AutoSCAN_ORG!$B$1:$CF$2516,74,FALSE)</f>
        <v>0</v>
      </c>
      <c r="DB592">
        <f>VLOOKUP($CM592,AutoSCAN_ORG!$B$1:$CF$2516,75,FALSE)</f>
        <v>0</v>
      </c>
      <c r="DC592">
        <f>VLOOKUP($CM592,AutoSCAN_ORG!$B$1:$CF$2516,76,FALSE)</f>
        <v>0</v>
      </c>
      <c r="DD592">
        <f>VLOOKUP($CM592,AutoSCAN_ORG!$B$1:$CF$2516,77,FALSE)</f>
        <v>0</v>
      </c>
      <c r="DF592">
        <f>VLOOKUP($CM592,AutoSCAN_ORG!$B$1:$CF$2516,79,FALSE)</f>
        <v>10</v>
      </c>
      <c r="DG592">
        <f>VLOOKUP($CM592,AutoSCAN_ORG!$B$1:$CF$2516,80,FALSE)</f>
        <v>10</v>
      </c>
      <c r="DH592">
        <f>VLOOKUP($CM592,AutoSCAN_ORG!$B$1:$CF$2516,81,FALSE)</f>
        <v>2.1999999999999999E-2</v>
      </c>
      <c r="DI592">
        <f>VLOOKUP($CM592,AutoSCAN_ORG!$B$1:$CF$2516,82,FALSE)</f>
        <v>2.1999999999999999E-2</v>
      </c>
      <c r="DJ592">
        <f>VLOOKUP($CM592,AutoSCAN_ORG!$B$1:$CF$2516,83,FALSE)</f>
        <v>0.753</v>
      </c>
    </row>
    <row r="593" spans="2:114" x14ac:dyDescent="0.35">
      <c r="B593" t="s">
        <v>4908</v>
      </c>
      <c r="C593">
        <v>607</v>
      </c>
      <c r="D593" t="s">
        <v>7778</v>
      </c>
      <c r="E593">
        <v>943</v>
      </c>
      <c r="F593">
        <v>2874.598</v>
      </c>
      <c r="G593">
        <v>10</v>
      </c>
      <c r="H593" t="s">
        <v>7782</v>
      </c>
      <c r="I593" t="s">
        <v>7773</v>
      </c>
      <c r="J593" t="s">
        <v>5753</v>
      </c>
      <c r="K593">
        <v>10</v>
      </c>
      <c r="L593">
        <v>0.56999999999999995</v>
      </c>
      <c r="M593">
        <v>6</v>
      </c>
      <c r="N593">
        <v>10</v>
      </c>
      <c r="O593" t="s">
        <v>7391</v>
      </c>
      <c r="Q593">
        <v>52</v>
      </c>
      <c r="R593" t="s">
        <v>7784</v>
      </c>
      <c r="S593" t="s">
        <v>7774</v>
      </c>
      <c r="T593" t="s">
        <v>7253</v>
      </c>
      <c r="U593" t="s">
        <v>7383</v>
      </c>
      <c r="V593" t="s">
        <v>7383</v>
      </c>
      <c r="W593">
        <v>5.56</v>
      </c>
      <c r="X593" t="s">
        <v>7947</v>
      </c>
      <c r="Y593">
        <v>1.9</v>
      </c>
      <c r="Z593" t="s">
        <v>7774</v>
      </c>
      <c r="AA593" t="s">
        <v>7789</v>
      </c>
      <c r="AB593" t="s">
        <v>7774</v>
      </c>
      <c r="AF593" t="s">
        <v>5678</v>
      </c>
      <c r="AG593">
        <v>42.758774000000003</v>
      </c>
      <c r="AH593">
        <v>-82.03775899</v>
      </c>
      <c r="AI593">
        <v>201.5</v>
      </c>
      <c r="AJ593">
        <v>290</v>
      </c>
      <c r="AL593">
        <v>15</v>
      </c>
      <c r="AM593">
        <v>986</v>
      </c>
      <c r="AN593">
        <v>17.195</v>
      </c>
      <c r="AO593">
        <v>-388.053</v>
      </c>
      <c r="AP593">
        <v>2118</v>
      </c>
      <c r="AQ593">
        <v>2118</v>
      </c>
      <c r="AT593">
        <v>1.24</v>
      </c>
      <c r="AU593">
        <v>1.24</v>
      </c>
      <c r="AW593">
        <v>2.15</v>
      </c>
      <c r="AX593">
        <v>2.15</v>
      </c>
      <c r="BD593">
        <v>0.56999999999999995</v>
      </c>
      <c r="BE593">
        <v>6</v>
      </c>
      <c r="BF593" t="s">
        <v>2090</v>
      </c>
      <c r="BG593" t="s">
        <v>4908</v>
      </c>
      <c r="BH593">
        <v>607</v>
      </c>
      <c r="BI593" t="s">
        <v>5753</v>
      </c>
      <c r="BJ593" t="s">
        <v>7773</v>
      </c>
      <c r="BK593">
        <v>607</v>
      </c>
      <c r="BL593">
        <v>3030</v>
      </c>
      <c r="BM593">
        <v>942</v>
      </c>
      <c r="BN593">
        <v>52</v>
      </c>
      <c r="BS593">
        <v>13</v>
      </c>
      <c r="BT593">
        <v>0.65</v>
      </c>
      <c r="BU593">
        <v>0.57999999999999996</v>
      </c>
      <c r="BV593">
        <v>0.57999999999999996</v>
      </c>
      <c r="BW593">
        <v>42.758774000000003</v>
      </c>
      <c r="BX593">
        <v>-82.03775899</v>
      </c>
      <c r="BY593">
        <v>4734549.7510000002</v>
      </c>
      <c r="BZ593">
        <v>201.49700000000001</v>
      </c>
      <c r="CA593">
        <v>276.60000000000002</v>
      </c>
      <c r="CB593" t="s">
        <v>7648</v>
      </c>
      <c r="CC593">
        <v>7</v>
      </c>
      <c r="CD593">
        <v>10</v>
      </c>
      <c r="CE593">
        <v>12</v>
      </c>
      <c r="CF593">
        <v>12</v>
      </c>
      <c r="CG593" t="s">
        <v>5677</v>
      </c>
      <c r="CH593">
        <v>414</v>
      </c>
      <c r="CI593" t="s">
        <v>3290</v>
      </c>
      <c r="CJ593" t="s">
        <v>7332</v>
      </c>
      <c r="CK593">
        <v>5.56</v>
      </c>
      <c r="CL593">
        <v>1.8</v>
      </c>
      <c r="CM593" t="s">
        <v>4908</v>
      </c>
      <c r="CO593" t="str">
        <f>VLOOKUP(CM593,AutoSCAN_ORG!B607:CF3122,1,FALSE)</f>
        <v>AS00-0001575</v>
      </c>
      <c r="CP593">
        <f>VLOOKUP($CM593,AutoSCAN_ORG!$B$1:$CF$2516,2,FALSE)</f>
        <v>2874.5949999999998</v>
      </c>
      <c r="CQ593">
        <f>VLOOKUP($CM593,AutoSCAN_ORG!$B$1:$CF$2516,3,FALSE)</f>
        <v>8</v>
      </c>
      <c r="CR593">
        <f>VLOOKUP($CM593,AutoSCAN_ORG!$B$1:$CF$2516,4,FALSE)</f>
        <v>76.909000000000006</v>
      </c>
      <c r="CS593">
        <f>VLOOKUP($CM593,AutoSCAN_ORG!$B$1:$CF$2516,5,FALSE)</f>
        <v>6.2949999999999999</v>
      </c>
      <c r="CT593" t="str">
        <f>VLOOKUP($CM593,AutoSCAN_ORG!$B$1:$CF$2516,6,FALSE)</f>
        <v>MELO-CORR</v>
      </c>
      <c r="CU593">
        <f>VLOOKUP($CM593,AutoSCAN_ORG!$B$1:$CF$2516,7,FALSE)</f>
        <v>0</v>
      </c>
      <c r="CV593">
        <f>VLOOKUP($CM593,AutoSCAN_ORG!$B$1:$CF$2516,69,FALSE)</f>
        <v>0</v>
      </c>
      <c r="CW593">
        <f>VLOOKUP($CM593,AutoSCAN_ORG!$B$1:$CF$2516,70,FALSE)</f>
        <v>0</v>
      </c>
      <c r="CX593" t="str">
        <f>VLOOKUP($CM593,AutoSCAN_ORG!$B$1:$CF$2516,71,FALSE)</f>
        <v>Y</v>
      </c>
      <c r="CZ593" t="str">
        <f>VLOOKUP($CM593,AutoSCAN_ORG!$B$1:$CF$2516,73,FALSE)</f>
        <v>added</v>
      </c>
      <c r="DA593">
        <f>VLOOKUP($CM593,AutoSCAN_ORG!$B$1:$CF$2516,74,FALSE)</f>
        <v>0</v>
      </c>
      <c r="DB593">
        <f>VLOOKUP($CM593,AutoSCAN_ORG!$B$1:$CF$2516,75,FALSE)</f>
        <v>0</v>
      </c>
      <c r="DC593">
        <f>VLOOKUP($CM593,AutoSCAN_ORG!$B$1:$CF$2516,76,FALSE)</f>
        <v>0</v>
      </c>
      <c r="DD593">
        <f>VLOOKUP($CM593,AutoSCAN_ORG!$B$1:$CF$2516,77,FALSE)</f>
        <v>0</v>
      </c>
      <c r="DF593">
        <f>VLOOKUP($CM593,AutoSCAN_ORG!$B$1:$CF$2516,79,FALSE)</f>
        <v>10.25</v>
      </c>
      <c r="DG593">
        <f>VLOOKUP($CM593,AutoSCAN_ORG!$B$1:$CF$2516,80,FALSE)</f>
        <v>10.25</v>
      </c>
      <c r="DH593">
        <f>VLOOKUP($CM593,AutoSCAN_ORG!$B$1:$CF$2516,81,FALSE)</f>
        <v>8.0000000000000002E-3</v>
      </c>
      <c r="DI593">
        <f>VLOOKUP($CM593,AutoSCAN_ORG!$B$1:$CF$2516,82,FALSE)</f>
        <v>2.1000000000000001E-2</v>
      </c>
      <c r="DJ593">
        <f>VLOOKUP($CM593,AutoSCAN_ORG!$B$1:$CF$2516,83,FALSE)</f>
        <v>0.75</v>
      </c>
    </row>
    <row r="594" spans="2:114" x14ac:dyDescent="0.35">
      <c r="B594" t="s">
        <v>4910</v>
      </c>
      <c r="C594">
        <v>608</v>
      </c>
      <c r="D594" t="s">
        <v>7778</v>
      </c>
      <c r="E594">
        <v>944</v>
      </c>
      <c r="F594">
        <v>2874.654</v>
      </c>
      <c r="G594">
        <v>10</v>
      </c>
      <c r="H594" t="s">
        <v>7782</v>
      </c>
      <c r="I594" t="s">
        <v>7773</v>
      </c>
      <c r="J594" t="s">
        <v>5753</v>
      </c>
      <c r="K594">
        <v>10</v>
      </c>
      <c r="L594">
        <v>0.53</v>
      </c>
      <c r="M594">
        <v>12</v>
      </c>
      <c r="N594">
        <v>8</v>
      </c>
      <c r="O594" t="s">
        <v>7413</v>
      </c>
      <c r="R594" t="s">
        <v>7784</v>
      </c>
      <c r="S594" t="s">
        <v>7774</v>
      </c>
      <c r="T594" t="s">
        <v>7253</v>
      </c>
      <c r="U594" t="s">
        <v>7383</v>
      </c>
      <c r="V594" t="s">
        <v>7383</v>
      </c>
      <c r="W594">
        <v>5.56</v>
      </c>
      <c r="X594" t="s">
        <v>7947</v>
      </c>
      <c r="Y594">
        <v>1.9</v>
      </c>
      <c r="Z594" t="s">
        <v>7774</v>
      </c>
      <c r="AA594" t="s">
        <v>7783</v>
      </c>
      <c r="AB594" t="s">
        <v>7774</v>
      </c>
      <c r="AF594" t="s">
        <v>5859</v>
      </c>
      <c r="AG594">
        <v>42.758773509999997</v>
      </c>
      <c r="AH594">
        <v>-82.037758999999994</v>
      </c>
      <c r="AI594">
        <v>201.5</v>
      </c>
      <c r="AJ594">
        <v>290</v>
      </c>
      <c r="AL594">
        <v>15</v>
      </c>
      <c r="AM594">
        <v>986</v>
      </c>
      <c r="AN594">
        <v>17.248999999999999</v>
      </c>
      <c r="AO594">
        <v>-401.96499999999997</v>
      </c>
      <c r="AP594">
        <v>2113</v>
      </c>
      <c r="AQ594">
        <v>2114</v>
      </c>
      <c r="AT594">
        <v>1.23</v>
      </c>
      <c r="AU594">
        <v>1.23</v>
      </c>
      <c r="AW594">
        <v>2.14</v>
      </c>
      <c r="AX594">
        <v>2.14</v>
      </c>
      <c r="BD594">
        <v>0.53</v>
      </c>
      <c r="BE594">
        <v>12</v>
      </c>
      <c r="BF594" t="s">
        <v>2092</v>
      </c>
      <c r="BG594" t="s">
        <v>4910</v>
      </c>
      <c r="BH594">
        <v>608</v>
      </c>
      <c r="BI594" t="s">
        <v>5753</v>
      </c>
      <c r="BJ594" t="s">
        <v>7773</v>
      </c>
      <c r="BK594">
        <v>608</v>
      </c>
      <c r="BL594">
        <v>3030</v>
      </c>
      <c r="BU594">
        <v>0.57999999999999996</v>
      </c>
      <c r="BV594">
        <v>0.57999999999999996</v>
      </c>
      <c r="BW594">
        <v>42.758773509999997</v>
      </c>
      <c r="BX594">
        <v>-82.037758999999994</v>
      </c>
      <c r="BY594">
        <v>4734549.6969999997</v>
      </c>
      <c r="BZ594">
        <v>201.49700000000001</v>
      </c>
      <c r="CA594">
        <v>271.60000000000002</v>
      </c>
      <c r="CB594" t="s">
        <v>7644</v>
      </c>
      <c r="CC594">
        <v>7</v>
      </c>
      <c r="CE594">
        <v>12</v>
      </c>
      <c r="CF594">
        <v>12</v>
      </c>
      <c r="CG594" t="s">
        <v>5677</v>
      </c>
      <c r="CH594">
        <v>414</v>
      </c>
      <c r="CI594" t="s">
        <v>3290</v>
      </c>
      <c r="CJ594" t="s">
        <v>7332</v>
      </c>
      <c r="CK594">
        <v>5.56</v>
      </c>
      <c r="CL594">
        <v>1.9</v>
      </c>
      <c r="CM594" t="s">
        <v>4910</v>
      </c>
      <c r="CO594" t="str">
        <f>VLOOKUP(CM594,AutoSCAN_ORG!B608:CF3123,1,FALSE)</f>
        <v>AS00-0001577</v>
      </c>
      <c r="CP594">
        <f>VLOOKUP($CM594,AutoSCAN_ORG!$B$1:$CF$2516,2,FALSE)</f>
        <v>2874.65</v>
      </c>
      <c r="CQ594">
        <f>VLOOKUP($CM594,AutoSCAN_ORG!$B$1:$CF$2516,3,FALSE)</f>
        <v>8.6180000000000003</v>
      </c>
      <c r="CR594">
        <f>VLOOKUP($CM594,AutoSCAN_ORG!$B$1:$CF$2516,4,FALSE)</f>
        <v>81.617999999999995</v>
      </c>
      <c r="CS594">
        <f>VLOOKUP($CM594,AutoSCAN_ORG!$B$1:$CF$2516,5,FALSE)</f>
        <v>6.2949999999999999</v>
      </c>
      <c r="CT594" t="str">
        <f>VLOOKUP($CM594,AutoSCAN_ORG!$B$1:$CF$2516,6,FALSE)</f>
        <v>MELO-CORR</v>
      </c>
      <c r="CU594">
        <f>VLOOKUP($CM594,AutoSCAN_ORG!$B$1:$CF$2516,7,FALSE)</f>
        <v>0</v>
      </c>
      <c r="CV594">
        <f>VLOOKUP($CM594,AutoSCAN_ORG!$B$1:$CF$2516,69,FALSE)</f>
        <v>0</v>
      </c>
      <c r="CW594">
        <f>VLOOKUP($CM594,AutoSCAN_ORG!$B$1:$CF$2516,70,FALSE)</f>
        <v>0</v>
      </c>
      <c r="CX594" t="str">
        <f>VLOOKUP($CM594,AutoSCAN_ORG!$B$1:$CF$2516,71,FALSE)</f>
        <v>Y</v>
      </c>
      <c r="CZ594" t="str">
        <f>VLOOKUP($CM594,AutoSCAN_ORG!$B$1:$CF$2516,73,FALSE)</f>
        <v>added</v>
      </c>
      <c r="DA594">
        <f>VLOOKUP($CM594,AutoSCAN_ORG!$B$1:$CF$2516,74,FALSE)</f>
        <v>0</v>
      </c>
      <c r="DB594">
        <f>VLOOKUP($CM594,AutoSCAN_ORG!$B$1:$CF$2516,75,FALSE)</f>
        <v>0</v>
      </c>
      <c r="DC594">
        <f>VLOOKUP($CM594,AutoSCAN_ORG!$B$1:$CF$2516,76,FALSE)</f>
        <v>0</v>
      </c>
      <c r="DD594">
        <f>VLOOKUP($CM594,AutoSCAN_ORG!$B$1:$CF$2516,77,FALSE)</f>
        <v>0</v>
      </c>
      <c r="DF594">
        <f>VLOOKUP($CM594,AutoSCAN_ORG!$B$1:$CF$2516,79,FALSE)</f>
        <v>9.56</v>
      </c>
      <c r="DG594">
        <f>VLOOKUP($CM594,AutoSCAN_ORG!$B$1:$CF$2516,80,FALSE)</f>
        <v>9.56</v>
      </c>
      <c r="DH594">
        <f>VLOOKUP($CM594,AutoSCAN_ORG!$B$1:$CF$2516,81,FALSE)</f>
        <v>0.01</v>
      </c>
      <c r="DI594">
        <f>VLOOKUP($CM594,AutoSCAN_ORG!$B$1:$CF$2516,82,FALSE)</f>
        <v>2.3E-2</v>
      </c>
      <c r="DJ594">
        <f>VLOOKUP($CM594,AutoSCAN_ORG!$B$1:$CF$2516,83,FALSE)</f>
        <v>0.77800000000000002</v>
      </c>
    </row>
    <row r="595" spans="2:114" x14ac:dyDescent="0.35">
      <c r="B595" t="s">
        <v>4912</v>
      </c>
      <c r="C595">
        <v>609</v>
      </c>
      <c r="D595" t="s">
        <v>7778</v>
      </c>
      <c r="E595">
        <v>945</v>
      </c>
      <c r="F595">
        <v>2874.8389999999999</v>
      </c>
      <c r="G595">
        <v>10</v>
      </c>
      <c r="H595" t="s">
        <v>7782</v>
      </c>
      <c r="I595" t="s">
        <v>7773</v>
      </c>
      <c r="J595" t="s">
        <v>5753</v>
      </c>
      <c r="K595">
        <v>11</v>
      </c>
      <c r="L595">
        <v>0.63</v>
      </c>
      <c r="M595">
        <v>7</v>
      </c>
      <c r="N595">
        <v>8</v>
      </c>
      <c r="O595" t="s">
        <v>7650</v>
      </c>
      <c r="R595" t="s">
        <v>7784</v>
      </c>
      <c r="S595" t="s">
        <v>7774</v>
      </c>
      <c r="T595" t="s">
        <v>7253</v>
      </c>
      <c r="U595" t="s">
        <v>7383</v>
      </c>
      <c r="V595" t="s">
        <v>7383</v>
      </c>
      <c r="W595">
        <v>5.56</v>
      </c>
      <c r="X595" t="s">
        <v>7947</v>
      </c>
      <c r="Y595">
        <v>1.9</v>
      </c>
      <c r="Z595" t="s">
        <v>7774</v>
      </c>
      <c r="AA595" t="s">
        <v>7789</v>
      </c>
      <c r="AB595" t="s">
        <v>7774</v>
      </c>
      <c r="AF595" t="s">
        <v>5678</v>
      </c>
      <c r="AG595">
        <v>42.758771809999999</v>
      </c>
      <c r="AH595">
        <v>-82.037759050000005</v>
      </c>
      <c r="AI595">
        <v>201.5</v>
      </c>
      <c r="AJ595">
        <v>290</v>
      </c>
      <c r="AL595">
        <v>15</v>
      </c>
      <c r="AM595">
        <v>986</v>
      </c>
      <c r="AN595">
        <v>17.437000000000001</v>
      </c>
      <c r="AO595">
        <v>-401.63600000000002</v>
      </c>
      <c r="AP595">
        <v>2117</v>
      </c>
      <c r="AQ595">
        <v>2118</v>
      </c>
      <c r="AT595">
        <v>1.24</v>
      </c>
      <c r="AU595">
        <v>1.24</v>
      </c>
      <c r="AW595">
        <v>2.15</v>
      </c>
      <c r="AX595">
        <v>2.15</v>
      </c>
      <c r="BD595">
        <v>0.63</v>
      </c>
      <c r="BE595">
        <v>7</v>
      </c>
      <c r="BF595" t="s">
        <v>2094</v>
      </c>
      <c r="BG595" t="s">
        <v>4912</v>
      </c>
      <c r="BH595">
        <v>609</v>
      </c>
      <c r="BI595" t="s">
        <v>5753</v>
      </c>
      <c r="BJ595" t="s">
        <v>7773</v>
      </c>
      <c r="BK595">
        <v>609</v>
      </c>
      <c r="BL595">
        <v>3030</v>
      </c>
      <c r="BS595">
        <v>13</v>
      </c>
      <c r="BT595">
        <v>0.66</v>
      </c>
      <c r="BU595">
        <v>0.57999999999999996</v>
      </c>
      <c r="BV595">
        <v>0.57999999999999996</v>
      </c>
      <c r="BW595">
        <v>42.758771809999999</v>
      </c>
      <c r="BX595">
        <v>-82.037759050000005</v>
      </c>
      <c r="BY595">
        <v>4734549.5080000004</v>
      </c>
      <c r="BZ595">
        <v>201.49700000000001</v>
      </c>
      <c r="CA595">
        <v>271.7</v>
      </c>
      <c r="CB595" t="s">
        <v>7644</v>
      </c>
      <c r="CC595">
        <v>7</v>
      </c>
      <c r="CD595">
        <v>10</v>
      </c>
      <c r="CE595">
        <v>12</v>
      </c>
      <c r="CF595">
        <v>12</v>
      </c>
      <c r="CG595" t="s">
        <v>5677</v>
      </c>
      <c r="CH595">
        <v>414</v>
      </c>
      <c r="CI595" t="s">
        <v>3290</v>
      </c>
      <c r="CJ595" t="s">
        <v>7332</v>
      </c>
      <c r="CK595">
        <v>5.56</v>
      </c>
      <c r="CL595">
        <v>1.9</v>
      </c>
      <c r="CM595" t="s">
        <v>4912</v>
      </c>
      <c r="CO595" t="str">
        <f>VLOOKUP(CM595,AutoSCAN_ORG!B609:CF3124,1,FALSE)</f>
        <v>AS00-0001579</v>
      </c>
      <c r="CP595">
        <f>VLOOKUP($CM595,AutoSCAN_ORG!$B$1:$CF$2516,2,FALSE)</f>
        <v>2874.8359999999998</v>
      </c>
      <c r="CQ595">
        <f>VLOOKUP($CM595,AutoSCAN_ORG!$B$1:$CF$2516,3,FALSE)</f>
        <v>8.7200000000000006</v>
      </c>
      <c r="CR595">
        <f>VLOOKUP($CM595,AutoSCAN_ORG!$B$1:$CF$2516,4,FALSE)</f>
        <v>82.882999999999996</v>
      </c>
      <c r="CS595">
        <f>VLOOKUP($CM595,AutoSCAN_ORG!$B$1:$CF$2516,5,FALSE)</f>
        <v>6.2949999999999999</v>
      </c>
      <c r="CT595" t="str">
        <f>VLOOKUP($CM595,AutoSCAN_ORG!$B$1:$CF$2516,6,FALSE)</f>
        <v>MELO-CORR</v>
      </c>
      <c r="CU595">
        <f>VLOOKUP($CM595,AutoSCAN_ORG!$B$1:$CF$2516,7,FALSE)</f>
        <v>0</v>
      </c>
      <c r="CV595">
        <f>VLOOKUP($CM595,AutoSCAN_ORG!$B$1:$CF$2516,69,FALSE)</f>
        <v>0</v>
      </c>
      <c r="CW595">
        <f>VLOOKUP($CM595,AutoSCAN_ORG!$B$1:$CF$2516,70,FALSE)</f>
        <v>0</v>
      </c>
      <c r="CX595" t="str">
        <f>VLOOKUP($CM595,AutoSCAN_ORG!$B$1:$CF$2516,71,FALSE)</f>
        <v>Y</v>
      </c>
      <c r="CZ595">
        <f>VLOOKUP($CM595,AutoSCAN_ORG!$B$1:$CF$2516,73,FALSE)</f>
        <v>0</v>
      </c>
      <c r="DA595">
        <f>VLOOKUP($CM595,AutoSCAN_ORG!$B$1:$CF$2516,74,FALSE)</f>
        <v>0</v>
      </c>
      <c r="DB595">
        <f>VLOOKUP($CM595,AutoSCAN_ORG!$B$1:$CF$2516,75,FALSE)</f>
        <v>0</v>
      </c>
      <c r="DC595">
        <f>VLOOKUP($CM595,AutoSCAN_ORG!$B$1:$CF$2516,76,FALSE)</f>
        <v>0</v>
      </c>
      <c r="DD595">
        <f>VLOOKUP($CM595,AutoSCAN_ORG!$B$1:$CF$2516,77,FALSE)</f>
        <v>0</v>
      </c>
      <c r="DF595">
        <f>VLOOKUP($CM595,AutoSCAN_ORG!$B$1:$CF$2516,79,FALSE)</f>
        <v>11.35</v>
      </c>
      <c r="DG595">
        <f>VLOOKUP($CM595,AutoSCAN_ORG!$B$1:$CF$2516,80,FALSE)</f>
        <v>11.35</v>
      </c>
      <c r="DH595">
        <f>VLOOKUP($CM595,AutoSCAN_ORG!$B$1:$CF$2516,81,FALSE)</f>
        <v>0.01</v>
      </c>
      <c r="DI595">
        <f>VLOOKUP($CM595,AutoSCAN_ORG!$B$1:$CF$2516,82,FALSE)</f>
        <v>1.6E-2</v>
      </c>
      <c r="DJ595">
        <f>VLOOKUP($CM595,AutoSCAN_ORG!$B$1:$CF$2516,83,FALSE)</f>
        <v>0.751</v>
      </c>
    </row>
    <row r="596" spans="2:114" x14ac:dyDescent="0.35">
      <c r="B596" t="s">
        <v>4913</v>
      </c>
      <c r="C596">
        <v>610</v>
      </c>
      <c r="D596" t="s">
        <v>7778</v>
      </c>
      <c r="E596">
        <v>946</v>
      </c>
      <c r="F596">
        <v>2875.1280000000002</v>
      </c>
      <c r="G596">
        <v>10</v>
      </c>
      <c r="H596" t="s">
        <v>7782</v>
      </c>
      <c r="I596" t="s">
        <v>7773</v>
      </c>
      <c r="J596" t="s">
        <v>5753</v>
      </c>
      <c r="K596">
        <v>11</v>
      </c>
      <c r="L596">
        <v>0.61</v>
      </c>
      <c r="M596">
        <v>6</v>
      </c>
      <c r="N596">
        <v>8</v>
      </c>
      <c r="O596" t="s">
        <v>7647</v>
      </c>
      <c r="R596" t="s">
        <v>7784</v>
      </c>
      <c r="S596" t="s">
        <v>7774</v>
      </c>
      <c r="T596" t="s">
        <v>7253</v>
      </c>
      <c r="U596" t="s">
        <v>7383</v>
      </c>
      <c r="V596" t="s">
        <v>7383</v>
      </c>
      <c r="W596">
        <v>5.56</v>
      </c>
      <c r="X596" t="s">
        <v>7947</v>
      </c>
      <c r="Y596">
        <v>1.9</v>
      </c>
      <c r="Z596" t="s">
        <v>7774</v>
      </c>
      <c r="AA596" t="s">
        <v>7789</v>
      </c>
      <c r="AB596" t="s">
        <v>7774</v>
      </c>
      <c r="AF596" t="s">
        <v>5678</v>
      </c>
      <c r="AG596">
        <v>42.758769180000002</v>
      </c>
      <c r="AH596">
        <v>-82.037759129999998</v>
      </c>
      <c r="AI596">
        <v>201.5</v>
      </c>
      <c r="AJ596">
        <v>290</v>
      </c>
      <c r="AL596">
        <v>15</v>
      </c>
      <c r="AM596">
        <v>986</v>
      </c>
      <c r="AN596">
        <v>17.725999999999999</v>
      </c>
      <c r="AO596">
        <v>-395.27300000000002</v>
      </c>
      <c r="AP596">
        <v>2118</v>
      </c>
      <c r="AQ596">
        <v>2118</v>
      </c>
      <c r="AT596">
        <v>1.24</v>
      </c>
      <c r="AU596">
        <v>1.24</v>
      </c>
      <c r="AW596">
        <v>2.15</v>
      </c>
      <c r="AX596">
        <v>2.15</v>
      </c>
      <c r="BD596">
        <v>0.61</v>
      </c>
      <c r="BE596">
        <v>6</v>
      </c>
      <c r="BF596" t="s">
        <v>2095</v>
      </c>
      <c r="BG596" t="s">
        <v>4913</v>
      </c>
      <c r="BH596">
        <v>610</v>
      </c>
      <c r="BI596" t="s">
        <v>5753</v>
      </c>
      <c r="BJ596" t="s">
        <v>7773</v>
      </c>
      <c r="BK596">
        <v>610</v>
      </c>
      <c r="BL596">
        <v>3030</v>
      </c>
      <c r="BS596">
        <v>13</v>
      </c>
      <c r="BT596">
        <v>0.65</v>
      </c>
      <c r="BU596">
        <v>0.57999999999999996</v>
      </c>
      <c r="BV596">
        <v>0.57999999999999996</v>
      </c>
      <c r="BW596">
        <v>42.758769180000002</v>
      </c>
      <c r="BX596">
        <v>-82.037759129999998</v>
      </c>
      <c r="BY596">
        <v>4734549.2170000002</v>
      </c>
      <c r="BZ596">
        <v>201.49799999999999</v>
      </c>
      <c r="CA596">
        <v>274.39999999999998</v>
      </c>
      <c r="CB596" t="s">
        <v>7645</v>
      </c>
      <c r="CC596">
        <v>7</v>
      </c>
      <c r="CD596">
        <v>10</v>
      </c>
      <c r="CE596">
        <v>12</v>
      </c>
      <c r="CF596">
        <v>12</v>
      </c>
      <c r="CG596" t="s">
        <v>5677</v>
      </c>
      <c r="CH596">
        <v>414</v>
      </c>
      <c r="CI596" t="s">
        <v>3290</v>
      </c>
      <c r="CJ596" t="s">
        <v>7332</v>
      </c>
      <c r="CK596">
        <v>5.56</v>
      </c>
      <c r="CL596">
        <v>1.9</v>
      </c>
      <c r="CM596" t="s">
        <v>4913</v>
      </c>
      <c r="CO596" t="str">
        <f>VLOOKUP(CM596,AutoSCAN_ORG!B610:CF3125,1,FALSE)</f>
        <v>AS00-0001580</v>
      </c>
      <c r="CP596">
        <f>VLOOKUP($CM596,AutoSCAN_ORG!$B$1:$CF$2516,2,FALSE)</f>
        <v>2875.1260000000002</v>
      </c>
      <c r="CQ596">
        <f>VLOOKUP($CM596,AutoSCAN_ORG!$B$1:$CF$2516,3,FALSE)</f>
        <v>8.1940000000000008</v>
      </c>
      <c r="CR596">
        <f>VLOOKUP($CM596,AutoSCAN_ORG!$B$1:$CF$2516,4,FALSE)</f>
        <v>81.870999999999995</v>
      </c>
      <c r="CS596">
        <f>VLOOKUP($CM596,AutoSCAN_ORG!$B$1:$CF$2516,5,FALSE)</f>
        <v>6.2949999999999999</v>
      </c>
      <c r="CT596" t="str">
        <f>VLOOKUP($CM596,AutoSCAN_ORG!$B$1:$CF$2516,6,FALSE)</f>
        <v>MELO-CORR</v>
      </c>
      <c r="CU596">
        <f>VLOOKUP($CM596,AutoSCAN_ORG!$B$1:$CF$2516,7,FALSE)</f>
        <v>0</v>
      </c>
      <c r="CV596">
        <f>VLOOKUP($CM596,AutoSCAN_ORG!$B$1:$CF$2516,69,FALSE)</f>
        <v>0</v>
      </c>
      <c r="CW596">
        <f>VLOOKUP($CM596,AutoSCAN_ORG!$B$1:$CF$2516,70,FALSE)</f>
        <v>0</v>
      </c>
      <c r="CX596" t="str">
        <f>VLOOKUP($CM596,AutoSCAN_ORG!$B$1:$CF$2516,71,FALSE)</f>
        <v>Y</v>
      </c>
      <c r="CZ596" t="str">
        <f>VLOOKUP($CM596,AutoSCAN_ORG!$B$1:$CF$2516,73,FALSE)</f>
        <v>added</v>
      </c>
      <c r="DA596">
        <f>VLOOKUP($CM596,AutoSCAN_ORG!$B$1:$CF$2516,74,FALSE)</f>
        <v>0</v>
      </c>
      <c r="DB596">
        <f>VLOOKUP($CM596,AutoSCAN_ORG!$B$1:$CF$2516,75,FALSE)</f>
        <v>0</v>
      </c>
      <c r="DC596">
        <f>VLOOKUP($CM596,AutoSCAN_ORG!$B$1:$CF$2516,76,FALSE)</f>
        <v>0</v>
      </c>
      <c r="DD596">
        <f>VLOOKUP($CM596,AutoSCAN_ORG!$B$1:$CF$2516,77,FALSE)</f>
        <v>0</v>
      </c>
      <c r="DF596">
        <f>VLOOKUP($CM596,AutoSCAN_ORG!$B$1:$CF$2516,79,FALSE)</f>
        <v>10.91</v>
      </c>
      <c r="DG596">
        <f>VLOOKUP($CM596,AutoSCAN_ORG!$B$1:$CF$2516,80,FALSE)</f>
        <v>10.91</v>
      </c>
      <c r="DH596">
        <f>VLOOKUP($CM596,AutoSCAN_ORG!$B$1:$CF$2516,81,FALSE)</f>
        <v>1.2999999999999999E-2</v>
      </c>
      <c r="DI596">
        <f>VLOOKUP($CM596,AutoSCAN_ORG!$B$1:$CF$2516,82,FALSE)</f>
        <v>2.4E-2</v>
      </c>
      <c r="DJ596">
        <f>VLOOKUP($CM596,AutoSCAN_ORG!$B$1:$CF$2516,83,FALSE)</f>
        <v>0.65800000000000003</v>
      </c>
    </row>
    <row r="597" spans="2:114" x14ac:dyDescent="0.35">
      <c r="B597" t="s">
        <v>4914</v>
      </c>
      <c r="C597">
        <v>611</v>
      </c>
      <c r="D597" t="s">
        <v>7778</v>
      </c>
      <c r="E597">
        <v>947</v>
      </c>
      <c r="F597">
        <v>2875.1689999999999</v>
      </c>
      <c r="G597">
        <v>10</v>
      </c>
      <c r="H597" t="s">
        <v>7782</v>
      </c>
      <c r="I597" t="s">
        <v>7773</v>
      </c>
      <c r="J597" t="s">
        <v>5753</v>
      </c>
      <c r="K597">
        <v>10</v>
      </c>
      <c r="L597">
        <v>0.54</v>
      </c>
      <c r="M597">
        <v>10</v>
      </c>
      <c r="N597">
        <v>10</v>
      </c>
      <c r="O597" t="s">
        <v>7652</v>
      </c>
      <c r="R597" t="s">
        <v>7784</v>
      </c>
      <c r="S597" t="s">
        <v>7774</v>
      </c>
      <c r="T597" t="s">
        <v>7253</v>
      </c>
      <c r="U597" t="s">
        <v>7383</v>
      </c>
      <c r="V597" t="s">
        <v>7383</v>
      </c>
      <c r="W597">
        <v>5.56</v>
      </c>
      <c r="X597" t="s">
        <v>7947</v>
      </c>
      <c r="Y597">
        <v>1.9</v>
      </c>
      <c r="Z597" t="s">
        <v>7774</v>
      </c>
      <c r="AA597" t="s">
        <v>7786</v>
      </c>
      <c r="AB597" t="s">
        <v>7774</v>
      </c>
      <c r="AC597">
        <v>10</v>
      </c>
      <c r="AD597">
        <v>10</v>
      </c>
      <c r="AE597">
        <v>15</v>
      </c>
      <c r="AF597" t="s">
        <v>5876</v>
      </c>
      <c r="AG597">
        <v>42.758768830000001</v>
      </c>
      <c r="AH597">
        <v>-82.037759140000006</v>
      </c>
      <c r="AI597">
        <v>201.5</v>
      </c>
      <c r="AJ597">
        <v>290</v>
      </c>
      <c r="AL597">
        <v>15</v>
      </c>
      <c r="AM597">
        <v>986</v>
      </c>
      <c r="AN597">
        <v>17.765000000000001</v>
      </c>
      <c r="AO597">
        <v>-388.90699999999998</v>
      </c>
      <c r="AP597">
        <v>2115</v>
      </c>
      <c r="AQ597">
        <v>2116</v>
      </c>
      <c r="AT597">
        <v>1.24</v>
      </c>
      <c r="AU597">
        <v>1.24</v>
      </c>
      <c r="AW597">
        <v>2.15</v>
      </c>
      <c r="AX597">
        <v>2.14</v>
      </c>
      <c r="BD597">
        <v>0.54</v>
      </c>
      <c r="BE597">
        <v>10</v>
      </c>
      <c r="BF597" t="s">
        <v>2096</v>
      </c>
      <c r="BG597" t="s">
        <v>4914</v>
      </c>
      <c r="BH597">
        <v>611</v>
      </c>
      <c r="BI597" t="s">
        <v>5753</v>
      </c>
      <c r="BJ597" t="s">
        <v>7773</v>
      </c>
      <c r="BK597">
        <v>611</v>
      </c>
      <c r="BL597">
        <v>3030</v>
      </c>
      <c r="BU597">
        <v>0.57999999999999996</v>
      </c>
      <c r="BV597">
        <v>0.57999999999999996</v>
      </c>
      <c r="BW597">
        <v>42.758768830000001</v>
      </c>
      <c r="BX597">
        <v>-82.037759140000006</v>
      </c>
      <c r="BY597">
        <v>4734549.1770000001</v>
      </c>
      <c r="BZ597">
        <v>201.49799999999999</v>
      </c>
      <c r="CA597">
        <v>276</v>
      </c>
      <c r="CB597" t="s">
        <v>7647</v>
      </c>
      <c r="CC597">
        <v>7</v>
      </c>
      <c r="CE597">
        <v>12</v>
      </c>
      <c r="CF597">
        <v>12</v>
      </c>
      <c r="CG597" t="s">
        <v>5677</v>
      </c>
      <c r="CH597">
        <v>414</v>
      </c>
      <c r="CI597" t="s">
        <v>3290</v>
      </c>
      <c r="CJ597" t="s">
        <v>7332</v>
      </c>
      <c r="CK597">
        <v>5.56</v>
      </c>
      <c r="CL597">
        <v>1.9</v>
      </c>
      <c r="CM597" t="s">
        <v>4914</v>
      </c>
      <c r="CO597" t="str">
        <f>VLOOKUP(CM597,AutoSCAN_ORG!B611:CF3126,1,FALSE)</f>
        <v>AS00-0001581</v>
      </c>
      <c r="CP597">
        <f>VLOOKUP($CM597,AutoSCAN_ORG!$B$1:$CF$2516,2,FALSE)</f>
        <v>2875.165</v>
      </c>
      <c r="CQ597">
        <f>VLOOKUP($CM597,AutoSCAN_ORG!$B$1:$CF$2516,3,FALSE)</f>
        <v>14.019</v>
      </c>
      <c r="CR597">
        <f>VLOOKUP($CM597,AutoSCAN_ORG!$B$1:$CF$2516,4,FALSE)</f>
        <v>81.587999999999994</v>
      </c>
      <c r="CS597">
        <f>VLOOKUP($CM597,AutoSCAN_ORG!$B$1:$CF$2516,5,FALSE)</f>
        <v>6.2949999999999999</v>
      </c>
      <c r="CT597" t="str">
        <f>VLOOKUP($CM597,AutoSCAN_ORG!$B$1:$CF$2516,6,FALSE)</f>
        <v>MELO-CORR</v>
      </c>
      <c r="CU597">
        <f>VLOOKUP($CM597,AutoSCAN_ORG!$B$1:$CF$2516,7,FALSE)</f>
        <v>0</v>
      </c>
      <c r="CV597">
        <f>VLOOKUP($CM597,AutoSCAN_ORG!$B$1:$CF$2516,69,FALSE)</f>
        <v>0</v>
      </c>
      <c r="CW597">
        <f>VLOOKUP($CM597,AutoSCAN_ORG!$B$1:$CF$2516,70,FALSE)</f>
        <v>0</v>
      </c>
      <c r="CX597" t="str">
        <f>VLOOKUP($CM597,AutoSCAN_ORG!$B$1:$CF$2516,71,FALSE)</f>
        <v>Y</v>
      </c>
      <c r="CZ597" t="str">
        <f>VLOOKUP($CM597,AutoSCAN_ORG!$B$1:$CF$2516,73,FALSE)</f>
        <v>added</v>
      </c>
      <c r="DA597">
        <f>VLOOKUP($CM597,AutoSCAN_ORG!$B$1:$CF$2516,74,FALSE)</f>
        <v>0</v>
      </c>
      <c r="DB597">
        <f>VLOOKUP($CM597,AutoSCAN_ORG!$B$1:$CF$2516,75,FALSE)</f>
        <v>0</v>
      </c>
      <c r="DC597">
        <f>VLOOKUP($CM597,AutoSCAN_ORG!$B$1:$CF$2516,76,FALSE)</f>
        <v>0</v>
      </c>
      <c r="DD597">
        <f>VLOOKUP($CM597,AutoSCAN_ORG!$B$1:$CF$2516,77,FALSE)</f>
        <v>0</v>
      </c>
      <c r="DF597">
        <f>VLOOKUP($CM597,AutoSCAN_ORG!$B$1:$CF$2516,79,FALSE)</f>
        <v>9.76</v>
      </c>
      <c r="DG597">
        <f>VLOOKUP($CM597,AutoSCAN_ORG!$B$1:$CF$2516,80,FALSE)</f>
        <v>9.76</v>
      </c>
      <c r="DH597">
        <f>VLOOKUP($CM597,AutoSCAN_ORG!$B$1:$CF$2516,81,FALSE)</f>
        <v>1.2E-2</v>
      </c>
      <c r="DI597">
        <f>VLOOKUP($CM597,AutoSCAN_ORG!$B$1:$CF$2516,82,FALSE)</f>
        <v>2.8000000000000001E-2</v>
      </c>
      <c r="DJ597">
        <f>VLOOKUP($CM597,AutoSCAN_ORG!$B$1:$CF$2516,83,FALSE)</f>
        <v>0.64700000000000002</v>
      </c>
    </row>
    <row r="598" spans="2:114" x14ac:dyDescent="0.35">
      <c r="B598" t="s">
        <v>4915</v>
      </c>
      <c r="C598">
        <v>612</v>
      </c>
      <c r="D598" t="s">
        <v>7778</v>
      </c>
      <c r="E598">
        <v>948</v>
      </c>
      <c r="F598">
        <v>2875.2890000000002</v>
      </c>
      <c r="G598">
        <v>10</v>
      </c>
      <c r="H598" t="s">
        <v>7782</v>
      </c>
      <c r="I598" t="s">
        <v>7773</v>
      </c>
      <c r="J598" t="s">
        <v>5753</v>
      </c>
      <c r="K598">
        <v>12</v>
      </c>
      <c r="L598">
        <v>0.65</v>
      </c>
      <c r="M598">
        <v>8</v>
      </c>
      <c r="N598">
        <v>11</v>
      </c>
      <c r="O598" t="s">
        <v>7643</v>
      </c>
      <c r="R598" t="s">
        <v>7784</v>
      </c>
      <c r="S598" t="s">
        <v>7774</v>
      </c>
      <c r="T598" t="s">
        <v>7253</v>
      </c>
      <c r="U598" t="s">
        <v>7383</v>
      </c>
      <c r="V598" t="s">
        <v>7383</v>
      </c>
      <c r="W598">
        <v>5.56</v>
      </c>
      <c r="X598" t="s">
        <v>7947</v>
      </c>
      <c r="Y598">
        <v>1.8</v>
      </c>
      <c r="Z598" t="s">
        <v>7774</v>
      </c>
      <c r="AA598" t="s">
        <v>7786</v>
      </c>
      <c r="AB598" t="s">
        <v>7774</v>
      </c>
      <c r="AC598">
        <v>10</v>
      </c>
      <c r="AD598">
        <v>10</v>
      </c>
      <c r="AE598">
        <v>15</v>
      </c>
      <c r="AF598" t="s">
        <v>5683</v>
      </c>
      <c r="AG598">
        <v>42.758767730000002</v>
      </c>
      <c r="AH598">
        <v>-82.037759170000001</v>
      </c>
      <c r="AI598">
        <v>201.5</v>
      </c>
      <c r="AJ598">
        <v>290</v>
      </c>
      <c r="AL598">
        <v>15</v>
      </c>
      <c r="AM598">
        <v>986</v>
      </c>
      <c r="AN598">
        <v>17.885999999999999</v>
      </c>
      <c r="AO598">
        <v>-406.62400000000002</v>
      </c>
      <c r="AP598">
        <v>2116</v>
      </c>
      <c r="AQ598">
        <v>2117</v>
      </c>
      <c r="AT598">
        <v>1.24</v>
      </c>
      <c r="AU598">
        <v>1.24</v>
      </c>
      <c r="AW598">
        <v>2.15</v>
      </c>
      <c r="AX598">
        <v>2.15</v>
      </c>
      <c r="BD598">
        <v>0.65</v>
      </c>
      <c r="BE598">
        <v>8</v>
      </c>
      <c r="BF598" t="s">
        <v>2097</v>
      </c>
      <c r="BG598" t="s">
        <v>4915</v>
      </c>
      <c r="BH598">
        <v>612</v>
      </c>
      <c r="BI598" t="s">
        <v>5753</v>
      </c>
      <c r="BJ598" t="s">
        <v>7773</v>
      </c>
      <c r="BK598">
        <v>612</v>
      </c>
      <c r="BL598">
        <v>3030</v>
      </c>
      <c r="BS598">
        <v>13</v>
      </c>
      <c r="BT598">
        <v>0.66</v>
      </c>
      <c r="BU598">
        <v>0.57999999999999996</v>
      </c>
      <c r="BV598">
        <v>0.57999999999999996</v>
      </c>
      <c r="BW598">
        <v>42.758767730000002</v>
      </c>
      <c r="BX598">
        <v>-82.037759170000001</v>
      </c>
      <c r="BY598">
        <v>4734549.0559999999</v>
      </c>
      <c r="BZ598">
        <v>201.49799999999999</v>
      </c>
      <c r="CA598">
        <v>268.3</v>
      </c>
      <c r="CB598" t="s">
        <v>7646</v>
      </c>
      <c r="CC598">
        <v>7</v>
      </c>
      <c r="CD598">
        <v>10</v>
      </c>
      <c r="CE598">
        <v>12</v>
      </c>
      <c r="CF598">
        <v>12</v>
      </c>
      <c r="CG598" t="s">
        <v>5677</v>
      </c>
      <c r="CH598">
        <v>414</v>
      </c>
      <c r="CI598" t="s">
        <v>3290</v>
      </c>
      <c r="CJ598" t="s">
        <v>7332</v>
      </c>
      <c r="CK598">
        <v>5.56</v>
      </c>
      <c r="CL598">
        <v>1.9</v>
      </c>
      <c r="CM598" t="s">
        <v>4915</v>
      </c>
      <c r="CO598" t="str">
        <f>VLOOKUP(CM598,AutoSCAN_ORG!B612:CF3127,1,FALSE)</f>
        <v>AS00-0001582</v>
      </c>
      <c r="CP598">
        <f>VLOOKUP($CM598,AutoSCAN_ORG!$B$1:$CF$2516,2,FALSE)</f>
        <v>2875.288</v>
      </c>
      <c r="CQ598">
        <f>VLOOKUP($CM598,AutoSCAN_ORG!$B$1:$CF$2516,3,FALSE)</f>
        <v>8</v>
      </c>
      <c r="CR598">
        <f>VLOOKUP($CM598,AutoSCAN_ORG!$B$1:$CF$2516,4,FALSE)</f>
        <v>86.465000000000003</v>
      </c>
      <c r="CS598">
        <f>VLOOKUP($CM598,AutoSCAN_ORG!$B$1:$CF$2516,5,FALSE)</f>
        <v>6.2949999999999999</v>
      </c>
      <c r="CT598" t="str">
        <f>VLOOKUP($CM598,AutoSCAN_ORG!$B$1:$CF$2516,6,FALSE)</f>
        <v>MELO-CORR</v>
      </c>
      <c r="CU598">
        <f>VLOOKUP($CM598,AutoSCAN_ORG!$B$1:$CF$2516,7,FALSE)</f>
        <v>0</v>
      </c>
      <c r="CV598">
        <f>VLOOKUP($CM598,AutoSCAN_ORG!$B$1:$CF$2516,69,FALSE)</f>
        <v>0</v>
      </c>
      <c r="CW598">
        <f>VLOOKUP($CM598,AutoSCAN_ORG!$B$1:$CF$2516,70,FALSE)</f>
        <v>0</v>
      </c>
      <c r="CX598" t="str">
        <f>VLOOKUP($CM598,AutoSCAN_ORG!$B$1:$CF$2516,71,FALSE)</f>
        <v>Y</v>
      </c>
      <c r="CZ598" t="str">
        <f>VLOOKUP($CM598,AutoSCAN_ORG!$B$1:$CF$2516,73,FALSE)</f>
        <v>added</v>
      </c>
      <c r="DA598">
        <f>VLOOKUP($CM598,AutoSCAN_ORG!$B$1:$CF$2516,74,FALSE)</f>
        <v>0</v>
      </c>
      <c r="DB598">
        <f>VLOOKUP($CM598,AutoSCAN_ORG!$B$1:$CF$2516,75,FALSE)</f>
        <v>0</v>
      </c>
      <c r="DC598">
        <f>VLOOKUP($CM598,AutoSCAN_ORG!$B$1:$CF$2516,76,FALSE)</f>
        <v>0</v>
      </c>
      <c r="DD598">
        <f>VLOOKUP($CM598,AutoSCAN_ORG!$B$1:$CF$2516,77,FALSE)</f>
        <v>0</v>
      </c>
      <c r="DF598">
        <f>VLOOKUP($CM598,AutoSCAN_ORG!$B$1:$CF$2516,79,FALSE)</f>
        <v>11.66</v>
      </c>
      <c r="DG598">
        <f>VLOOKUP($CM598,AutoSCAN_ORG!$B$1:$CF$2516,80,FALSE)</f>
        <v>11.66</v>
      </c>
      <c r="DH598">
        <f>VLOOKUP($CM598,AutoSCAN_ORG!$B$1:$CF$2516,81,FALSE)</f>
        <v>6.0000000000000001E-3</v>
      </c>
      <c r="DI598">
        <f>VLOOKUP($CM598,AutoSCAN_ORG!$B$1:$CF$2516,82,FALSE)</f>
        <v>1.4E-2</v>
      </c>
      <c r="DJ598">
        <f>VLOOKUP($CM598,AutoSCAN_ORG!$B$1:$CF$2516,83,FALSE)</f>
        <v>0.41499999999999998</v>
      </c>
    </row>
    <row r="599" spans="2:114" x14ac:dyDescent="0.35">
      <c r="B599" t="s">
        <v>4900</v>
      </c>
      <c r="C599">
        <v>597</v>
      </c>
      <c r="D599" t="s">
        <v>7778</v>
      </c>
      <c r="E599">
        <v>933</v>
      </c>
      <c r="F599">
        <v>2873.2910000000002</v>
      </c>
      <c r="G599">
        <v>10</v>
      </c>
      <c r="H599" t="s">
        <v>7782</v>
      </c>
      <c r="I599" t="s">
        <v>7773</v>
      </c>
      <c r="J599" t="s">
        <v>7852</v>
      </c>
      <c r="K599">
        <v>11</v>
      </c>
      <c r="L599">
        <v>0.64</v>
      </c>
      <c r="M599">
        <v>35</v>
      </c>
      <c r="N599">
        <v>17</v>
      </c>
      <c r="O599" t="s">
        <v>7643</v>
      </c>
      <c r="Q599">
        <v>50</v>
      </c>
      <c r="R599" t="s">
        <v>7784</v>
      </c>
      <c r="S599" t="s">
        <v>7774</v>
      </c>
      <c r="T599" t="s">
        <v>7253</v>
      </c>
      <c r="U599" t="s">
        <v>7383</v>
      </c>
      <c r="V599" t="s">
        <v>7383</v>
      </c>
      <c r="W599">
        <v>5.56</v>
      </c>
      <c r="X599" t="s">
        <v>7947</v>
      </c>
      <c r="Y599">
        <v>1.8</v>
      </c>
      <c r="Z599" t="s">
        <v>7774</v>
      </c>
      <c r="AA599" t="s">
        <v>7879</v>
      </c>
      <c r="AB599" t="s">
        <v>7774</v>
      </c>
      <c r="AC599">
        <v>10</v>
      </c>
      <c r="AF599" t="s">
        <v>5683</v>
      </c>
      <c r="AG599">
        <v>42.758785979999999</v>
      </c>
      <c r="AH599">
        <v>-82.037758629999999</v>
      </c>
      <c r="AI599">
        <v>201.5</v>
      </c>
      <c r="AJ599">
        <v>290</v>
      </c>
      <c r="AL599">
        <v>15</v>
      </c>
      <c r="AM599">
        <v>986</v>
      </c>
      <c r="AN599">
        <v>15.874000000000001</v>
      </c>
      <c r="AO599">
        <v>-403.73</v>
      </c>
      <c r="AP599">
        <v>2086</v>
      </c>
      <c r="AQ599">
        <v>2078</v>
      </c>
      <c r="AT599">
        <v>1.21</v>
      </c>
      <c r="AU599">
        <v>1.22</v>
      </c>
      <c r="AW599">
        <v>2.11</v>
      </c>
      <c r="AX599">
        <v>2.11</v>
      </c>
      <c r="BD599">
        <v>0.45</v>
      </c>
      <c r="BE599">
        <v>35</v>
      </c>
      <c r="BF599" t="s">
        <v>8730</v>
      </c>
      <c r="BG599" t="s">
        <v>4900</v>
      </c>
      <c r="BH599">
        <v>597</v>
      </c>
      <c r="BI599" t="s">
        <v>7852</v>
      </c>
      <c r="BJ599" t="s">
        <v>7773</v>
      </c>
      <c r="BK599">
        <v>597</v>
      </c>
      <c r="BL599">
        <v>3030</v>
      </c>
      <c r="BM599">
        <v>933</v>
      </c>
      <c r="BN599">
        <v>50</v>
      </c>
      <c r="BO599" t="s">
        <v>8660</v>
      </c>
      <c r="BS599">
        <v>13</v>
      </c>
      <c r="BT599">
        <v>0.67</v>
      </c>
      <c r="BU599">
        <v>0.59</v>
      </c>
      <c r="BV599">
        <v>0.59</v>
      </c>
      <c r="BW599">
        <v>42.758785979999999</v>
      </c>
      <c r="BX599">
        <v>-82.037758629999999</v>
      </c>
      <c r="BY599">
        <v>4734551.0820000004</v>
      </c>
      <c r="BZ599">
        <v>201.495</v>
      </c>
      <c r="CA599">
        <v>267</v>
      </c>
      <c r="CB599" t="s">
        <v>7483</v>
      </c>
      <c r="CC599">
        <v>7</v>
      </c>
      <c r="CD599">
        <v>10</v>
      </c>
      <c r="CE599">
        <v>11</v>
      </c>
      <c r="CF599">
        <v>12</v>
      </c>
      <c r="CG599" t="s">
        <v>5677</v>
      </c>
      <c r="CH599">
        <v>414</v>
      </c>
      <c r="CI599" t="s">
        <v>5823</v>
      </c>
      <c r="CJ599" t="s">
        <v>8661</v>
      </c>
      <c r="CK599">
        <v>5.56</v>
      </c>
      <c r="CM599" t="s">
        <v>4900</v>
      </c>
      <c r="CO599" t="str">
        <f>VLOOKUP(CM599,AutoSCAN_ORG!B597:CF3112,1,FALSE)</f>
        <v>AS00-0001567</v>
      </c>
      <c r="CP599">
        <f>VLOOKUP($CM599,AutoSCAN_ORG!$B$1:$CF$2516,2,FALSE)</f>
        <v>2873.2739999999999</v>
      </c>
      <c r="CQ599">
        <f>VLOOKUP($CM599,AutoSCAN_ORG!$B$1:$CF$2516,3,FALSE)</f>
        <v>8.8320000000000007</v>
      </c>
      <c r="CR599">
        <f>VLOOKUP($CM599,AutoSCAN_ORG!$B$1:$CF$2516,4,FALSE)</f>
        <v>84.162000000000006</v>
      </c>
      <c r="CS599">
        <f>VLOOKUP($CM599,AutoSCAN_ORG!$B$1:$CF$2516,5,FALSE)</f>
        <v>6.2949999999999999</v>
      </c>
      <c r="CT599" t="str">
        <f>VLOOKUP($CM599,AutoSCAN_ORG!$B$1:$CF$2516,6,FALSE)</f>
        <v>MELO-CORR</v>
      </c>
      <c r="CU599">
        <f>VLOOKUP($CM599,AutoSCAN_ORG!$B$1:$CF$2516,7,FALSE)</f>
        <v>0</v>
      </c>
      <c r="CV599">
        <f>VLOOKUP($CM599,AutoSCAN_ORG!$B$1:$CF$2516,69,FALSE)</f>
        <v>0</v>
      </c>
      <c r="CW599">
        <f>VLOOKUP($CM599,AutoSCAN_ORG!$B$1:$CF$2516,70,FALSE)</f>
        <v>0</v>
      </c>
      <c r="CX599" t="str">
        <f>VLOOKUP($CM599,AutoSCAN_ORG!$B$1:$CF$2516,71,FALSE)</f>
        <v>Y</v>
      </c>
      <c r="CY599">
        <f>VLOOKUP($CM599,AutoSCAN_ORG!$B$1:$CF$2516,72,FALSE)</f>
        <v>0</v>
      </c>
      <c r="CZ599" t="str">
        <f>VLOOKUP($CM599,AutoSCAN_ORG!$B$1:$CF$2516,73,FALSE)</f>
        <v>added</v>
      </c>
      <c r="DA599">
        <f>VLOOKUP($CM599,AutoSCAN_ORG!$B$1:$CF$2516,74,FALSE)</f>
        <v>0</v>
      </c>
      <c r="DB599">
        <f>VLOOKUP($CM599,AutoSCAN_ORG!$B$1:$CF$2516,75,FALSE)</f>
        <v>0</v>
      </c>
      <c r="DC599">
        <f>VLOOKUP($CM599,AutoSCAN_ORG!$B$1:$CF$2516,76,FALSE)</f>
        <v>0</v>
      </c>
      <c r="DD599">
        <f>VLOOKUP($CM599,AutoSCAN_ORG!$B$1:$CF$2516,77,FALSE)</f>
        <v>0</v>
      </c>
      <c r="DE599">
        <f>VLOOKUP($CM599,AutoSCAN_ORG!$B$1:$CF$2516,78,FALSE)</f>
        <v>0</v>
      </c>
      <c r="DF599">
        <f>VLOOKUP($CM599,AutoSCAN_ORG!$B$1:$CF$2516,79,FALSE)</f>
        <v>11.49</v>
      </c>
      <c r="DG599">
        <f>VLOOKUP($CM599,AutoSCAN_ORG!$B$1:$CF$2516,80,FALSE)</f>
        <v>11.49</v>
      </c>
      <c r="DH599">
        <f>VLOOKUP($CM599,AutoSCAN_ORG!$B$1:$CF$2516,81,FALSE)</f>
        <v>7.0000000000000001E-3</v>
      </c>
      <c r="DI599">
        <f>VLOOKUP($CM599,AutoSCAN_ORG!$B$1:$CF$2516,82,FALSE)</f>
        <v>1.6E-2</v>
      </c>
      <c r="DJ599">
        <f>VLOOKUP($CM599,AutoSCAN_ORG!$B$1:$CF$2516,83,FALSE)</f>
        <v>0.75600000000000001</v>
      </c>
    </row>
    <row r="600" spans="2:114" x14ac:dyDescent="0.35">
      <c r="B600" t="s">
        <v>4917</v>
      </c>
      <c r="C600">
        <v>613</v>
      </c>
      <c r="D600" t="s">
        <v>7778</v>
      </c>
      <c r="E600">
        <v>949</v>
      </c>
      <c r="F600">
        <v>2875.337</v>
      </c>
      <c r="G600">
        <v>10</v>
      </c>
      <c r="H600" t="s">
        <v>7782</v>
      </c>
      <c r="I600" t="s">
        <v>7773</v>
      </c>
      <c r="J600" t="s">
        <v>5753</v>
      </c>
      <c r="K600">
        <v>12</v>
      </c>
      <c r="L600">
        <v>0.68</v>
      </c>
      <c r="M600">
        <v>10</v>
      </c>
      <c r="N600">
        <v>10</v>
      </c>
      <c r="O600" t="s">
        <v>7413</v>
      </c>
      <c r="Q600">
        <v>53</v>
      </c>
      <c r="R600" t="s">
        <v>7784</v>
      </c>
      <c r="S600" t="s">
        <v>7774</v>
      </c>
      <c r="T600" t="s">
        <v>7253</v>
      </c>
      <c r="U600" t="s">
        <v>7383</v>
      </c>
      <c r="V600" t="s">
        <v>7383</v>
      </c>
      <c r="W600">
        <v>5.56</v>
      </c>
      <c r="X600" t="s">
        <v>7947</v>
      </c>
      <c r="Y600">
        <v>1.8</v>
      </c>
      <c r="Z600" t="s">
        <v>7774</v>
      </c>
      <c r="AA600" t="s">
        <v>7789</v>
      </c>
      <c r="AB600" t="s">
        <v>7774</v>
      </c>
      <c r="AF600" t="s">
        <v>5678</v>
      </c>
      <c r="AG600">
        <v>42.758767310000003</v>
      </c>
      <c r="AH600">
        <v>-82.037759190000003</v>
      </c>
      <c r="AI600">
        <v>201.5</v>
      </c>
      <c r="AJ600">
        <v>290</v>
      </c>
      <c r="AL600">
        <v>15</v>
      </c>
      <c r="AM600">
        <v>986</v>
      </c>
      <c r="AN600">
        <v>17.933</v>
      </c>
      <c r="AO600">
        <v>-401.16199999999998</v>
      </c>
      <c r="AP600">
        <v>2114</v>
      </c>
      <c r="AQ600">
        <v>2115</v>
      </c>
      <c r="AT600">
        <v>1.23</v>
      </c>
      <c r="AU600">
        <v>1.23</v>
      </c>
      <c r="AW600">
        <v>2.14</v>
      </c>
      <c r="AX600">
        <v>2.14</v>
      </c>
      <c r="BD600">
        <v>0.68</v>
      </c>
      <c r="BE600">
        <v>10</v>
      </c>
      <c r="BF600" t="s">
        <v>2099</v>
      </c>
      <c r="BG600" t="s">
        <v>4917</v>
      </c>
      <c r="BH600">
        <v>613</v>
      </c>
      <c r="BI600" t="s">
        <v>5753</v>
      </c>
      <c r="BJ600" t="s">
        <v>7773</v>
      </c>
      <c r="BK600">
        <v>613</v>
      </c>
      <c r="BL600">
        <v>3030</v>
      </c>
      <c r="BM600">
        <v>950</v>
      </c>
      <c r="BN600">
        <v>53</v>
      </c>
      <c r="BS600">
        <v>13</v>
      </c>
      <c r="BT600">
        <v>0.66</v>
      </c>
      <c r="BU600">
        <v>0.57999999999999996</v>
      </c>
      <c r="BV600">
        <v>0.57999999999999996</v>
      </c>
      <c r="BW600">
        <v>42.758767310000003</v>
      </c>
      <c r="BX600">
        <v>-82.037759190000003</v>
      </c>
      <c r="BY600">
        <v>4734549.0080000004</v>
      </c>
      <c r="BZ600">
        <v>201.49799999999999</v>
      </c>
      <c r="CA600">
        <v>271.10000000000002</v>
      </c>
      <c r="CB600" t="s">
        <v>7656</v>
      </c>
      <c r="CC600">
        <v>7</v>
      </c>
      <c r="CD600">
        <v>10</v>
      </c>
      <c r="CE600">
        <v>12</v>
      </c>
      <c r="CF600">
        <v>12</v>
      </c>
      <c r="CG600" t="s">
        <v>5677</v>
      </c>
      <c r="CH600">
        <v>414</v>
      </c>
      <c r="CI600" t="s">
        <v>3290</v>
      </c>
      <c r="CJ600" t="s">
        <v>7332</v>
      </c>
      <c r="CK600">
        <v>5.56</v>
      </c>
      <c r="CL600">
        <v>1.8</v>
      </c>
      <c r="CM600" t="s">
        <v>4917</v>
      </c>
      <c r="CO600" t="str">
        <f>VLOOKUP(CM600,AutoSCAN_ORG!B613:CF3128,1,FALSE)</f>
        <v>AS00-0001584</v>
      </c>
      <c r="CP600">
        <f>VLOOKUP($CM600,AutoSCAN_ORG!$B$1:$CF$2516,2,FALSE)</f>
        <v>2875.3330000000001</v>
      </c>
      <c r="CQ600">
        <f>VLOOKUP($CM600,AutoSCAN_ORG!$B$1:$CF$2516,3,FALSE)</f>
        <v>10.071999999999999</v>
      </c>
      <c r="CR600">
        <f>VLOOKUP($CM600,AutoSCAN_ORG!$B$1:$CF$2516,4,FALSE)</f>
        <v>84.751999999999995</v>
      </c>
      <c r="CS600">
        <f>VLOOKUP($CM600,AutoSCAN_ORG!$B$1:$CF$2516,5,FALSE)</f>
        <v>6.2949999999999999</v>
      </c>
      <c r="CT600" t="str">
        <f>VLOOKUP($CM600,AutoSCAN_ORG!$B$1:$CF$2516,6,FALSE)</f>
        <v>MELO-CORR</v>
      </c>
      <c r="CU600">
        <f>VLOOKUP($CM600,AutoSCAN_ORG!$B$1:$CF$2516,7,FALSE)</f>
        <v>0</v>
      </c>
      <c r="CV600">
        <f>VLOOKUP($CM600,AutoSCAN_ORG!$B$1:$CF$2516,69,FALSE)</f>
        <v>0</v>
      </c>
      <c r="CW600">
        <f>VLOOKUP($CM600,AutoSCAN_ORG!$B$1:$CF$2516,70,FALSE)</f>
        <v>0</v>
      </c>
      <c r="CX600" t="str">
        <f>VLOOKUP($CM600,AutoSCAN_ORG!$B$1:$CF$2516,71,FALSE)</f>
        <v>Y</v>
      </c>
      <c r="CZ600" t="str">
        <f>VLOOKUP($CM600,AutoSCAN_ORG!$B$1:$CF$2516,73,FALSE)</f>
        <v>added</v>
      </c>
      <c r="DA600">
        <f>VLOOKUP($CM600,AutoSCAN_ORG!$B$1:$CF$2516,74,FALSE)</f>
        <v>0</v>
      </c>
      <c r="DB600">
        <f>VLOOKUP($CM600,AutoSCAN_ORG!$B$1:$CF$2516,75,FALSE)</f>
        <v>0</v>
      </c>
      <c r="DC600">
        <f>VLOOKUP($CM600,AutoSCAN_ORG!$B$1:$CF$2516,76,FALSE)</f>
        <v>0</v>
      </c>
      <c r="DD600">
        <f>VLOOKUP($CM600,AutoSCAN_ORG!$B$1:$CF$2516,77,FALSE)</f>
        <v>0</v>
      </c>
      <c r="DF600">
        <f>VLOOKUP($CM600,AutoSCAN_ORG!$B$1:$CF$2516,79,FALSE)</f>
        <v>12.31</v>
      </c>
      <c r="DG600">
        <f>VLOOKUP($CM600,AutoSCAN_ORG!$B$1:$CF$2516,80,FALSE)</f>
        <v>12.31</v>
      </c>
      <c r="DH600">
        <f>VLOOKUP($CM600,AutoSCAN_ORG!$B$1:$CF$2516,81,FALSE)</f>
        <v>-8.0000000000000002E-3</v>
      </c>
      <c r="DI600">
        <f>VLOOKUP($CM600,AutoSCAN_ORG!$B$1:$CF$2516,82,FALSE)</f>
        <v>-1.6E-2</v>
      </c>
      <c r="DJ600">
        <f>VLOOKUP($CM600,AutoSCAN_ORG!$B$1:$CF$2516,83,FALSE)</f>
        <v>0.91700000000000004</v>
      </c>
    </row>
    <row r="601" spans="2:114" x14ac:dyDescent="0.35">
      <c r="B601" t="s">
        <v>4919</v>
      </c>
      <c r="C601">
        <v>615</v>
      </c>
      <c r="D601" t="s">
        <v>7778</v>
      </c>
      <c r="E601">
        <v>951</v>
      </c>
      <c r="F601">
        <v>2875.3560000000002</v>
      </c>
      <c r="G601">
        <v>10</v>
      </c>
      <c r="H601" t="s">
        <v>7782</v>
      </c>
      <c r="I601" t="s">
        <v>7773</v>
      </c>
      <c r="J601" t="s">
        <v>5753</v>
      </c>
      <c r="K601">
        <v>11</v>
      </c>
      <c r="L601">
        <v>0.62</v>
      </c>
      <c r="M601">
        <v>10</v>
      </c>
      <c r="N601">
        <v>11</v>
      </c>
      <c r="O601" t="s">
        <v>7643</v>
      </c>
      <c r="Q601">
        <v>53</v>
      </c>
      <c r="R601" t="s">
        <v>7784</v>
      </c>
      <c r="S601" t="s">
        <v>7774</v>
      </c>
      <c r="T601" t="s">
        <v>7253</v>
      </c>
      <c r="U601" t="s">
        <v>7383</v>
      </c>
      <c r="V601" t="s">
        <v>7383</v>
      </c>
      <c r="W601">
        <v>5.56</v>
      </c>
      <c r="X601" t="s">
        <v>7947</v>
      </c>
      <c r="Y601">
        <v>1.8</v>
      </c>
      <c r="Z601" t="s">
        <v>7774</v>
      </c>
      <c r="AA601" t="s">
        <v>7788</v>
      </c>
      <c r="AB601" t="s">
        <v>7774</v>
      </c>
      <c r="AC601">
        <v>10</v>
      </c>
      <c r="AD601">
        <v>10</v>
      </c>
      <c r="AE601">
        <v>12</v>
      </c>
      <c r="AF601" t="s">
        <v>5683</v>
      </c>
      <c r="AG601">
        <v>42.758767140000003</v>
      </c>
      <c r="AH601">
        <v>-82.037759190000003</v>
      </c>
      <c r="AI601">
        <v>201.5</v>
      </c>
      <c r="AJ601">
        <v>290</v>
      </c>
      <c r="AL601">
        <v>15</v>
      </c>
      <c r="AM601">
        <v>986</v>
      </c>
      <c r="AN601">
        <v>17.952000000000002</v>
      </c>
      <c r="AO601">
        <v>-406.71199999999999</v>
      </c>
      <c r="AP601">
        <v>2114</v>
      </c>
      <c r="AQ601">
        <v>2115</v>
      </c>
      <c r="AT601">
        <v>1.24</v>
      </c>
      <c r="AU601">
        <v>1.23</v>
      </c>
      <c r="AW601">
        <v>2.14</v>
      </c>
      <c r="AX601">
        <v>2.14</v>
      </c>
      <c r="BD601">
        <v>0.62</v>
      </c>
      <c r="BE601">
        <v>10</v>
      </c>
      <c r="BF601" t="s">
        <v>2101</v>
      </c>
      <c r="BG601" t="s">
        <v>4919</v>
      </c>
      <c r="BH601">
        <v>615</v>
      </c>
      <c r="BI601" t="s">
        <v>5753</v>
      </c>
      <c r="BJ601" t="s">
        <v>7773</v>
      </c>
      <c r="BK601">
        <v>615</v>
      </c>
      <c r="BL601">
        <v>3030</v>
      </c>
      <c r="BM601">
        <v>950</v>
      </c>
      <c r="BN601">
        <v>53</v>
      </c>
      <c r="BS601">
        <v>13</v>
      </c>
      <c r="BT601">
        <v>0.66</v>
      </c>
      <c r="BU601">
        <v>0.57999999999999996</v>
      </c>
      <c r="BV601">
        <v>0.57999999999999996</v>
      </c>
      <c r="BW601">
        <v>42.758767140000003</v>
      </c>
      <c r="BX601">
        <v>-82.037759190000003</v>
      </c>
      <c r="BY601">
        <v>4734548.9890000001</v>
      </c>
      <c r="BZ601">
        <v>201.49799999999999</v>
      </c>
      <c r="CA601">
        <v>268.39999999999998</v>
      </c>
      <c r="CB601" t="s">
        <v>7646</v>
      </c>
      <c r="CC601">
        <v>7</v>
      </c>
      <c r="CD601">
        <v>10</v>
      </c>
      <c r="CE601">
        <v>12</v>
      </c>
      <c r="CF601">
        <v>12</v>
      </c>
      <c r="CG601" t="s">
        <v>5677</v>
      </c>
      <c r="CH601">
        <v>414</v>
      </c>
      <c r="CI601" t="s">
        <v>3290</v>
      </c>
      <c r="CJ601" t="s">
        <v>7332</v>
      </c>
      <c r="CK601">
        <v>5.56</v>
      </c>
      <c r="CL601">
        <v>1.8</v>
      </c>
      <c r="CM601" t="s">
        <v>4919</v>
      </c>
      <c r="CO601" t="str">
        <f>VLOOKUP(CM601,AutoSCAN_ORG!B615:CF3130,1,FALSE)</f>
        <v>AS00-0001586</v>
      </c>
      <c r="CP601">
        <f>VLOOKUP($CM601,AutoSCAN_ORG!$B$1:$CF$2516,2,FALSE)</f>
        <v>2875.3530000000001</v>
      </c>
      <c r="CQ601">
        <f>VLOOKUP($CM601,AutoSCAN_ORG!$B$1:$CF$2516,3,FALSE)</f>
        <v>10.851000000000001</v>
      </c>
      <c r="CR601">
        <f>VLOOKUP($CM601,AutoSCAN_ORG!$B$1:$CF$2516,4,FALSE)</f>
        <v>85.849000000000004</v>
      </c>
      <c r="CS601">
        <f>VLOOKUP($CM601,AutoSCAN_ORG!$B$1:$CF$2516,5,FALSE)</f>
        <v>10.331</v>
      </c>
      <c r="CT601" t="str">
        <f>VLOOKUP($CM601,AutoSCAN_ORG!$B$1:$CF$2516,6,FALSE)</f>
        <v>MELO-CORR</v>
      </c>
      <c r="CU601">
        <f>VLOOKUP($CM601,AutoSCAN_ORG!$B$1:$CF$2516,7,FALSE)</f>
        <v>0</v>
      </c>
      <c r="CV601">
        <f>VLOOKUP($CM601,AutoSCAN_ORG!$B$1:$CF$2516,69,FALSE)</f>
        <v>0</v>
      </c>
      <c r="CW601">
        <f>VLOOKUP($CM601,AutoSCAN_ORG!$B$1:$CF$2516,70,FALSE)</f>
        <v>0</v>
      </c>
      <c r="CX601" t="str">
        <f>VLOOKUP($CM601,AutoSCAN_ORG!$B$1:$CF$2516,71,FALSE)</f>
        <v>Y</v>
      </c>
      <c r="CZ601" t="str">
        <f>VLOOKUP($CM601,AutoSCAN_ORG!$B$1:$CF$2516,73,FALSE)</f>
        <v>added</v>
      </c>
      <c r="DA601">
        <f>VLOOKUP($CM601,AutoSCAN_ORG!$B$1:$CF$2516,74,FALSE)</f>
        <v>0</v>
      </c>
      <c r="DB601">
        <f>VLOOKUP($CM601,AutoSCAN_ORG!$B$1:$CF$2516,75,FALSE)</f>
        <v>0</v>
      </c>
      <c r="DC601">
        <f>VLOOKUP($CM601,AutoSCAN_ORG!$B$1:$CF$2516,76,FALSE)</f>
        <v>0</v>
      </c>
      <c r="DD601">
        <f>VLOOKUP($CM601,AutoSCAN_ORG!$B$1:$CF$2516,77,FALSE)</f>
        <v>0</v>
      </c>
      <c r="DF601">
        <f>VLOOKUP($CM601,AutoSCAN_ORG!$B$1:$CF$2516,79,FALSE)</f>
        <v>11.24</v>
      </c>
      <c r="DG601">
        <f>VLOOKUP($CM601,AutoSCAN_ORG!$B$1:$CF$2516,80,FALSE)</f>
        <v>11.24</v>
      </c>
      <c r="DH601">
        <f>VLOOKUP($CM601,AutoSCAN_ORG!$B$1:$CF$2516,81,FALSE)</f>
        <v>-3.0000000000000001E-3</v>
      </c>
      <c r="DI601">
        <f>VLOOKUP($CM601,AutoSCAN_ORG!$B$1:$CF$2516,82,FALSE)</f>
        <v>-1.0999999999999999E-2</v>
      </c>
      <c r="DJ601">
        <f>VLOOKUP($CM601,AutoSCAN_ORG!$B$1:$CF$2516,83,FALSE)</f>
        <v>0.91</v>
      </c>
    </row>
    <row r="602" spans="2:114" x14ac:dyDescent="0.35">
      <c r="B602" t="s">
        <v>4928</v>
      </c>
      <c r="C602">
        <v>626</v>
      </c>
      <c r="D602" t="s">
        <v>7778</v>
      </c>
      <c r="E602">
        <v>964</v>
      </c>
      <c r="F602">
        <v>2910.2620000000002</v>
      </c>
      <c r="G602">
        <v>10</v>
      </c>
      <c r="H602" t="s">
        <v>7782</v>
      </c>
      <c r="I602" t="s">
        <v>7773</v>
      </c>
      <c r="J602" t="s">
        <v>7797</v>
      </c>
      <c r="K602">
        <v>12</v>
      </c>
      <c r="L602">
        <v>0.69</v>
      </c>
      <c r="M602">
        <v>11</v>
      </c>
      <c r="N602">
        <v>7</v>
      </c>
      <c r="O602" t="s">
        <v>7631</v>
      </c>
      <c r="R602" t="s">
        <v>7805</v>
      </c>
      <c r="S602" t="s">
        <v>7774</v>
      </c>
      <c r="T602" t="s">
        <v>7255</v>
      </c>
      <c r="U602" t="s">
        <v>7426</v>
      </c>
      <c r="V602" t="s">
        <v>7426</v>
      </c>
      <c r="W602">
        <v>5.56</v>
      </c>
      <c r="X602" t="s">
        <v>7867</v>
      </c>
      <c r="Y602">
        <v>1.9</v>
      </c>
      <c r="Z602" t="s">
        <v>7774</v>
      </c>
      <c r="AA602" t="s">
        <v>7783</v>
      </c>
      <c r="AB602" t="s">
        <v>7774</v>
      </c>
      <c r="AF602" t="s">
        <v>5762</v>
      </c>
      <c r="AG602">
        <v>42.758450529999998</v>
      </c>
      <c r="AH602">
        <v>-82.037768260000007</v>
      </c>
      <c r="AI602">
        <v>201.7</v>
      </c>
      <c r="AJ602">
        <v>290</v>
      </c>
      <c r="AL602">
        <v>15</v>
      </c>
      <c r="AM602">
        <v>986</v>
      </c>
      <c r="AN602">
        <v>16.757000000000001</v>
      </c>
      <c r="AO602">
        <v>-82.058000000000007</v>
      </c>
      <c r="AP602">
        <v>2112</v>
      </c>
      <c r="AQ602">
        <v>2114</v>
      </c>
      <c r="AT602">
        <v>1.23</v>
      </c>
      <c r="AU602">
        <v>1.23</v>
      </c>
      <c r="AW602">
        <v>2.14</v>
      </c>
      <c r="AX602">
        <v>2.14</v>
      </c>
      <c r="BD602">
        <v>0.69</v>
      </c>
      <c r="BE602">
        <v>11</v>
      </c>
      <c r="BF602" t="s">
        <v>2109</v>
      </c>
      <c r="BG602" t="s">
        <v>4928</v>
      </c>
      <c r="BH602">
        <v>626</v>
      </c>
      <c r="BI602" t="s">
        <v>7797</v>
      </c>
      <c r="BJ602" t="s">
        <v>7773</v>
      </c>
      <c r="BK602">
        <v>626</v>
      </c>
      <c r="BL602">
        <v>3050</v>
      </c>
      <c r="BS602">
        <v>13</v>
      </c>
      <c r="BT602">
        <v>0.66</v>
      </c>
      <c r="BU602">
        <v>0.57999999999999996</v>
      </c>
      <c r="BV602">
        <v>0.57999999999999996</v>
      </c>
      <c r="BW602">
        <v>42.758450529999998</v>
      </c>
      <c r="BX602">
        <v>-82.037768260000007</v>
      </c>
      <c r="BY602">
        <v>4734513.841</v>
      </c>
      <c r="BZ602">
        <v>201.68899999999999</v>
      </c>
      <c r="CA602">
        <v>48.9</v>
      </c>
      <c r="CB602" t="s">
        <v>7372</v>
      </c>
      <c r="CC602">
        <v>7</v>
      </c>
      <c r="CD602">
        <v>10</v>
      </c>
      <c r="CE602">
        <v>12</v>
      </c>
      <c r="CF602">
        <v>12</v>
      </c>
      <c r="CG602" t="s">
        <v>5752</v>
      </c>
      <c r="CH602">
        <v>414</v>
      </c>
      <c r="CI602" t="s">
        <v>3339</v>
      </c>
      <c r="CJ602" t="s">
        <v>8652</v>
      </c>
      <c r="CK602">
        <v>5.56</v>
      </c>
      <c r="CL602">
        <v>1.9</v>
      </c>
      <c r="CM602" t="s">
        <v>4928</v>
      </c>
      <c r="CO602" t="str">
        <f>VLOOKUP(CM602,AutoSCAN_ORG!B626:CF3141,1,FALSE)</f>
        <v>AS00-0001593</v>
      </c>
      <c r="CP602">
        <f>VLOOKUP($CM602,AutoSCAN_ORG!$B$1:$CF$2516,2,FALSE)</f>
        <v>2910.2579999999998</v>
      </c>
      <c r="CQ602">
        <f>VLOOKUP($CM602,AutoSCAN_ORG!$B$1:$CF$2516,3,FALSE)</f>
        <v>9.6910000000000007</v>
      </c>
      <c r="CR602">
        <f>VLOOKUP($CM602,AutoSCAN_ORG!$B$1:$CF$2516,4,FALSE)</f>
        <v>304.79399999999998</v>
      </c>
      <c r="CS602">
        <f>VLOOKUP($CM602,AutoSCAN_ORG!$B$1:$CF$2516,5,FALSE)</f>
        <v>6.2949999999999999</v>
      </c>
      <c r="CT602" t="str">
        <f>VLOOKUP($CM602,AutoSCAN_ORG!$B$1:$CF$2516,6,FALSE)</f>
        <v>MELO-MIFE</v>
      </c>
      <c r="CU602">
        <f>VLOOKUP($CM602,AutoSCAN_ORG!$B$1:$CF$2516,7,FALSE)</f>
        <v>0</v>
      </c>
      <c r="CV602">
        <f>VLOOKUP($CM602,AutoSCAN_ORG!$B$1:$CF$2516,69,FALSE)</f>
        <v>0</v>
      </c>
      <c r="CW602">
        <f>VLOOKUP($CM602,AutoSCAN_ORG!$B$1:$CF$2516,70,FALSE)</f>
        <v>0</v>
      </c>
      <c r="CX602" t="str">
        <f>VLOOKUP($CM602,AutoSCAN_ORG!$B$1:$CF$2516,71,FALSE)</f>
        <v>Y</v>
      </c>
      <c r="CZ602">
        <f>VLOOKUP($CM602,AutoSCAN_ORG!$B$1:$CF$2516,73,FALSE)</f>
        <v>0</v>
      </c>
      <c r="DA602">
        <f>VLOOKUP($CM602,AutoSCAN_ORG!$B$1:$CF$2516,74,FALSE)</f>
        <v>0</v>
      </c>
      <c r="DB602">
        <f>VLOOKUP($CM602,AutoSCAN_ORG!$B$1:$CF$2516,75,FALSE)</f>
        <v>0</v>
      </c>
      <c r="DC602">
        <f>VLOOKUP($CM602,AutoSCAN_ORG!$B$1:$CF$2516,76,FALSE)</f>
        <v>0</v>
      </c>
      <c r="DD602">
        <f>VLOOKUP($CM602,AutoSCAN_ORG!$B$1:$CF$2516,77,FALSE)</f>
        <v>0</v>
      </c>
      <c r="DF602">
        <f>VLOOKUP($CM602,AutoSCAN_ORG!$B$1:$CF$2516,79,FALSE)</f>
        <v>12.45</v>
      </c>
      <c r="DG602">
        <f>VLOOKUP($CM602,AutoSCAN_ORG!$B$1:$CF$2516,80,FALSE)</f>
        <v>12.45</v>
      </c>
      <c r="DH602">
        <f>VLOOKUP($CM602,AutoSCAN_ORG!$B$1:$CF$2516,81,FALSE)</f>
        <v>2.1999999999999999E-2</v>
      </c>
      <c r="DI602">
        <f>VLOOKUP($CM602,AutoSCAN_ORG!$B$1:$CF$2516,82,FALSE)</f>
        <v>3.5000000000000003E-2</v>
      </c>
      <c r="DJ602">
        <f>VLOOKUP($CM602,AutoSCAN_ORG!$B$1:$CF$2516,83,FALSE)</f>
        <v>0.66</v>
      </c>
    </row>
    <row r="603" spans="2:114" x14ac:dyDescent="0.35">
      <c r="B603" t="s">
        <v>4936</v>
      </c>
      <c r="C603">
        <v>630</v>
      </c>
      <c r="D603" t="s">
        <v>7778</v>
      </c>
      <c r="E603">
        <v>973</v>
      </c>
      <c r="F603">
        <v>2981.884</v>
      </c>
      <c r="G603">
        <v>10</v>
      </c>
      <c r="H603" t="s">
        <v>7782</v>
      </c>
      <c r="I603" t="s">
        <v>7773</v>
      </c>
      <c r="J603" t="s">
        <v>5753</v>
      </c>
      <c r="K603">
        <v>10</v>
      </c>
      <c r="L603">
        <v>0.54</v>
      </c>
      <c r="M603">
        <v>7</v>
      </c>
      <c r="N603">
        <v>7</v>
      </c>
      <c r="O603" t="s">
        <v>7949</v>
      </c>
      <c r="R603" t="s">
        <v>7784</v>
      </c>
      <c r="S603" t="s">
        <v>7774</v>
      </c>
      <c r="T603" t="s">
        <v>7258</v>
      </c>
      <c r="U603" t="s">
        <v>7435</v>
      </c>
      <c r="V603" t="s">
        <v>7435</v>
      </c>
      <c r="W603">
        <v>5.56</v>
      </c>
      <c r="X603" t="s">
        <v>7950</v>
      </c>
      <c r="Y603">
        <v>1.8</v>
      </c>
      <c r="Z603" t="s">
        <v>7774</v>
      </c>
      <c r="AA603" t="s">
        <v>7789</v>
      </c>
      <c r="AB603" t="s">
        <v>7774</v>
      </c>
      <c r="AF603" t="s">
        <v>5859</v>
      </c>
      <c r="AG603">
        <v>42.757801090000001</v>
      </c>
      <c r="AH603">
        <v>-82.037797139999995</v>
      </c>
      <c r="AI603">
        <v>201.7</v>
      </c>
      <c r="AJ603">
        <v>290</v>
      </c>
      <c r="AL603">
        <v>15</v>
      </c>
      <c r="AM603">
        <v>986</v>
      </c>
      <c r="AN603">
        <v>0.88100000000000001</v>
      </c>
      <c r="AO603">
        <v>419.93</v>
      </c>
      <c r="AP603">
        <v>2118</v>
      </c>
      <c r="AQ603">
        <v>2118</v>
      </c>
      <c r="AT603">
        <v>1.24</v>
      </c>
      <c r="AU603">
        <v>1.24</v>
      </c>
      <c r="AW603">
        <v>2.15</v>
      </c>
      <c r="AX603">
        <v>2.15</v>
      </c>
      <c r="BD603">
        <v>0.54</v>
      </c>
      <c r="BE603">
        <v>7</v>
      </c>
      <c r="BF603" t="s">
        <v>2115</v>
      </c>
      <c r="BG603" t="s">
        <v>4936</v>
      </c>
      <c r="BH603">
        <v>630</v>
      </c>
      <c r="BI603" t="s">
        <v>5753</v>
      </c>
      <c r="BJ603" t="s">
        <v>7773</v>
      </c>
      <c r="BK603">
        <v>630</v>
      </c>
      <c r="BL603">
        <v>3100</v>
      </c>
      <c r="BU603">
        <v>0.57999999999999996</v>
      </c>
      <c r="BV603">
        <v>0.57999999999999996</v>
      </c>
      <c r="BW603">
        <v>42.757801090000001</v>
      </c>
      <c r="BX603">
        <v>-82.037797139999995</v>
      </c>
      <c r="BY603">
        <v>4734441.7520000003</v>
      </c>
      <c r="BZ603">
        <v>201.70500000000001</v>
      </c>
      <c r="CA603">
        <v>116.2</v>
      </c>
      <c r="CB603" t="s">
        <v>7664</v>
      </c>
      <c r="CC603">
        <v>7</v>
      </c>
      <c r="CE603">
        <v>12</v>
      </c>
      <c r="CF603">
        <v>12</v>
      </c>
      <c r="CG603" t="s">
        <v>5677</v>
      </c>
      <c r="CH603">
        <v>414</v>
      </c>
      <c r="CI603" t="s">
        <v>3290</v>
      </c>
      <c r="CJ603" t="s">
        <v>7332</v>
      </c>
      <c r="CK603">
        <v>5.56</v>
      </c>
      <c r="CL603">
        <v>1.8</v>
      </c>
      <c r="CM603" t="s">
        <v>4936</v>
      </c>
      <c r="CO603" t="str">
        <f>VLOOKUP(CM603,AutoSCAN_ORG!B630:CF3145,1,FALSE)</f>
        <v>AS00-0001598</v>
      </c>
      <c r="CP603">
        <f>VLOOKUP($CM603,AutoSCAN_ORG!$B$1:$CF$2516,2,FALSE)</f>
        <v>2981.8820000000001</v>
      </c>
      <c r="CQ603">
        <f>VLOOKUP($CM603,AutoSCAN_ORG!$B$1:$CF$2516,3,FALSE)</f>
        <v>8.9420000000000002</v>
      </c>
      <c r="CR603">
        <f>VLOOKUP($CM603,AutoSCAN_ORG!$B$1:$CF$2516,4,FALSE)</f>
        <v>240.27099999999999</v>
      </c>
      <c r="CS603">
        <f>VLOOKUP($CM603,AutoSCAN_ORG!$B$1:$CF$2516,5,FALSE)</f>
        <v>6.2949999999999999</v>
      </c>
      <c r="CT603" t="str">
        <f>VLOOKUP($CM603,AutoSCAN_ORG!$B$1:$CF$2516,6,FALSE)</f>
        <v>MELO-CORR</v>
      </c>
      <c r="CU603">
        <f>VLOOKUP($CM603,AutoSCAN_ORG!$B$1:$CF$2516,7,FALSE)</f>
        <v>0</v>
      </c>
      <c r="CV603">
        <f>VLOOKUP($CM603,AutoSCAN_ORG!$B$1:$CF$2516,69,FALSE)</f>
        <v>0</v>
      </c>
      <c r="CW603">
        <f>VLOOKUP($CM603,AutoSCAN_ORG!$B$1:$CF$2516,70,FALSE)</f>
        <v>0</v>
      </c>
      <c r="CX603" t="str">
        <f>VLOOKUP($CM603,AutoSCAN_ORG!$B$1:$CF$2516,71,FALSE)</f>
        <v>Y</v>
      </c>
      <c r="CZ603" t="str">
        <f>VLOOKUP($CM603,AutoSCAN_ORG!$B$1:$CF$2516,73,FALSE)</f>
        <v>added</v>
      </c>
      <c r="DA603">
        <f>VLOOKUP($CM603,AutoSCAN_ORG!$B$1:$CF$2516,74,FALSE)</f>
        <v>0</v>
      </c>
      <c r="DB603">
        <f>VLOOKUP($CM603,AutoSCAN_ORG!$B$1:$CF$2516,75,FALSE)</f>
        <v>0</v>
      </c>
      <c r="DC603">
        <f>VLOOKUP($CM603,AutoSCAN_ORG!$B$1:$CF$2516,76,FALSE)</f>
        <v>0</v>
      </c>
      <c r="DD603">
        <f>VLOOKUP($CM603,AutoSCAN_ORG!$B$1:$CF$2516,77,FALSE)</f>
        <v>0</v>
      </c>
      <c r="DF603">
        <f>VLOOKUP($CM603,AutoSCAN_ORG!$B$1:$CF$2516,79,FALSE)</f>
        <v>9.65</v>
      </c>
      <c r="DG603">
        <f>VLOOKUP($CM603,AutoSCAN_ORG!$B$1:$CF$2516,80,FALSE)</f>
        <v>9.65</v>
      </c>
      <c r="DH603">
        <f>VLOOKUP($CM603,AutoSCAN_ORG!$B$1:$CF$2516,81,FALSE)</f>
        <v>1.0999999999999999E-2</v>
      </c>
      <c r="DI603">
        <f>VLOOKUP($CM603,AutoSCAN_ORG!$B$1:$CF$2516,82,FALSE)</f>
        <v>2.5999999999999999E-2</v>
      </c>
      <c r="DJ603">
        <f>VLOOKUP($CM603,AutoSCAN_ORG!$B$1:$CF$2516,83,FALSE)</f>
        <v>0.58799999999999997</v>
      </c>
    </row>
    <row r="604" spans="2:114" x14ac:dyDescent="0.35">
      <c r="B604" t="s">
        <v>4904</v>
      </c>
      <c r="C604">
        <v>602</v>
      </c>
      <c r="D604" t="s">
        <v>7778</v>
      </c>
      <c r="E604">
        <v>938</v>
      </c>
      <c r="F604">
        <v>2874.4380000000001</v>
      </c>
      <c r="G604">
        <v>10</v>
      </c>
      <c r="H604" t="s">
        <v>7782</v>
      </c>
      <c r="I604" t="s">
        <v>7773</v>
      </c>
      <c r="J604" t="s">
        <v>7852</v>
      </c>
      <c r="K604">
        <v>12</v>
      </c>
      <c r="L604">
        <v>0.65</v>
      </c>
      <c r="M604">
        <v>49</v>
      </c>
      <c r="N604">
        <v>22</v>
      </c>
      <c r="O604" t="s">
        <v>7656</v>
      </c>
      <c r="Q604">
        <v>51</v>
      </c>
      <c r="R604" t="s">
        <v>7784</v>
      </c>
      <c r="S604" t="s">
        <v>7774</v>
      </c>
      <c r="T604" t="s">
        <v>7253</v>
      </c>
      <c r="U604" t="s">
        <v>7383</v>
      </c>
      <c r="V604" t="s">
        <v>7383</v>
      </c>
      <c r="W604">
        <v>5.56</v>
      </c>
      <c r="X604" t="s">
        <v>7947</v>
      </c>
      <c r="Y604">
        <v>1.9</v>
      </c>
      <c r="Z604" t="s">
        <v>7774</v>
      </c>
      <c r="AA604" t="s">
        <v>7879</v>
      </c>
      <c r="AB604" t="s">
        <v>7774</v>
      </c>
      <c r="AC604">
        <v>10</v>
      </c>
      <c r="AF604" t="s">
        <v>5683</v>
      </c>
      <c r="AG604">
        <v>42.758775649999997</v>
      </c>
      <c r="AH604">
        <v>-82.037758940000003</v>
      </c>
      <c r="AI604">
        <v>201.5</v>
      </c>
      <c r="AJ604">
        <v>290</v>
      </c>
      <c r="AL604">
        <v>15</v>
      </c>
      <c r="AM604">
        <v>986</v>
      </c>
      <c r="AN604">
        <v>17.013000000000002</v>
      </c>
      <c r="AO604">
        <v>-400.73599999999999</v>
      </c>
      <c r="AP604">
        <v>2064</v>
      </c>
      <c r="AQ604">
        <v>2054</v>
      </c>
      <c r="AT604">
        <v>1.2</v>
      </c>
      <c r="AU604">
        <v>1.21</v>
      </c>
      <c r="AW604">
        <v>2.08</v>
      </c>
      <c r="AX604">
        <v>2.09</v>
      </c>
      <c r="BD604">
        <v>0.47</v>
      </c>
      <c r="BE604">
        <v>49</v>
      </c>
      <c r="BF604" t="s">
        <v>8731</v>
      </c>
      <c r="BG604" t="s">
        <v>4904</v>
      </c>
      <c r="BH604">
        <v>602</v>
      </c>
      <c r="BI604" t="s">
        <v>7852</v>
      </c>
      <c r="BJ604" t="s">
        <v>7773</v>
      </c>
      <c r="BK604">
        <v>602</v>
      </c>
      <c r="BL604">
        <v>3030</v>
      </c>
      <c r="BM604">
        <v>938</v>
      </c>
      <c r="BN604">
        <v>51</v>
      </c>
      <c r="BO604" t="s">
        <v>8660</v>
      </c>
      <c r="BS604">
        <v>13</v>
      </c>
      <c r="BT604">
        <v>0.67</v>
      </c>
      <c r="BU604">
        <v>0.6</v>
      </c>
      <c r="BV604">
        <v>0.6</v>
      </c>
      <c r="BW604">
        <v>42.758775649999997</v>
      </c>
      <c r="BX604">
        <v>-82.037758940000003</v>
      </c>
      <c r="BY604">
        <v>4734549.9340000004</v>
      </c>
      <c r="BZ604">
        <v>201.49600000000001</v>
      </c>
      <c r="CA604">
        <v>266.2</v>
      </c>
      <c r="CB604" t="s">
        <v>7476</v>
      </c>
      <c r="CC604">
        <v>7</v>
      </c>
      <c r="CD604">
        <v>10</v>
      </c>
      <c r="CE604">
        <v>11</v>
      </c>
      <c r="CF604">
        <v>11</v>
      </c>
      <c r="CG604" t="s">
        <v>5677</v>
      </c>
      <c r="CH604">
        <v>414</v>
      </c>
      <c r="CI604" t="s">
        <v>5823</v>
      </c>
      <c r="CJ604" t="s">
        <v>8661</v>
      </c>
      <c r="CK604">
        <v>5.56</v>
      </c>
      <c r="CM604" t="s">
        <v>4904</v>
      </c>
      <c r="CO604" t="str">
        <f>VLOOKUP(CM604,AutoSCAN_ORG!B602:CF3117,1,FALSE)</f>
        <v>AS00-0001571</v>
      </c>
      <c r="CP604">
        <f>VLOOKUP($CM604,AutoSCAN_ORG!$B$1:$CF$2516,2,FALSE)</f>
        <v>2874.4140000000002</v>
      </c>
      <c r="CQ604">
        <f>VLOOKUP($CM604,AutoSCAN_ORG!$B$1:$CF$2516,3,FALSE)</f>
        <v>17.327999999999999</v>
      </c>
      <c r="CR604">
        <f>VLOOKUP($CM604,AutoSCAN_ORG!$B$1:$CF$2516,4,FALSE)</f>
        <v>85.212000000000003</v>
      </c>
      <c r="CS604">
        <f>VLOOKUP($CM604,AutoSCAN_ORG!$B$1:$CF$2516,5,FALSE)</f>
        <v>6.2949999999999999</v>
      </c>
      <c r="CT604" t="str">
        <f>VLOOKUP($CM604,AutoSCAN_ORG!$B$1:$CF$2516,6,FALSE)</f>
        <v>MELO-CORR</v>
      </c>
      <c r="CU604">
        <f>VLOOKUP($CM604,AutoSCAN_ORG!$B$1:$CF$2516,7,FALSE)</f>
        <v>0</v>
      </c>
      <c r="CV604">
        <f>VLOOKUP($CM604,AutoSCAN_ORG!$B$1:$CF$2516,69,FALSE)</f>
        <v>0</v>
      </c>
      <c r="CW604">
        <f>VLOOKUP($CM604,AutoSCAN_ORG!$B$1:$CF$2516,70,FALSE)</f>
        <v>0</v>
      </c>
      <c r="CX604" t="str">
        <f>VLOOKUP($CM604,AutoSCAN_ORG!$B$1:$CF$2516,71,FALSE)</f>
        <v>Y</v>
      </c>
      <c r="CY604">
        <f>VLOOKUP($CM604,AutoSCAN_ORG!$B$1:$CF$2516,72,FALSE)</f>
        <v>0</v>
      </c>
      <c r="CZ604" t="str">
        <f>VLOOKUP($CM604,AutoSCAN_ORG!$B$1:$CF$2516,73,FALSE)</f>
        <v>added</v>
      </c>
      <c r="DA604">
        <f>VLOOKUP($CM604,AutoSCAN_ORG!$B$1:$CF$2516,74,FALSE)</f>
        <v>0</v>
      </c>
      <c r="DB604">
        <f>VLOOKUP($CM604,AutoSCAN_ORG!$B$1:$CF$2516,75,FALSE)</f>
        <v>0</v>
      </c>
      <c r="DC604">
        <f>VLOOKUP($CM604,AutoSCAN_ORG!$B$1:$CF$2516,76,FALSE)</f>
        <v>0</v>
      </c>
      <c r="DD604">
        <f>VLOOKUP($CM604,AutoSCAN_ORG!$B$1:$CF$2516,77,FALSE)</f>
        <v>0</v>
      </c>
      <c r="DE604">
        <f>VLOOKUP($CM604,AutoSCAN_ORG!$B$1:$CF$2516,78,FALSE)</f>
        <v>0</v>
      </c>
      <c r="DF604">
        <f>VLOOKUP($CM604,AutoSCAN_ORG!$B$1:$CF$2516,79,FALSE)</f>
        <v>11.63</v>
      </c>
      <c r="DG604">
        <f>VLOOKUP($CM604,AutoSCAN_ORG!$B$1:$CF$2516,80,FALSE)</f>
        <v>11.63</v>
      </c>
      <c r="DH604">
        <f>VLOOKUP($CM604,AutoSCAN_ORG!$B$1:$CF$2516,81,FALSE)</f>
        <v>8.0000000000000002E-3</v>
      </c>
      <c r="DI604">
        <f>VLOOKUP($CM604,AutoSCAN_ORG!$B$1:$CF$2516,82,FALSE)</f>
        <v>1.9E-2</v>
      </c>
      <c r="DJ604">
        <f>VLOOKUP($CM604,AutoSCAN_ORG!$B$1:$CF$2516,83,FALSE)</f>
        <v>0.77300000000000002</v>
      </c>
    </row>
    <row r="605" spans="2:114" x14ac:dyDescent="0.35">
      <c r="B605" t="s">
        <v>4937</v>
      </c>
      <c r="C605">
        <v>631</v>
      </c>
      <c r="D605" t="s">
        <v>7778</v>
      </c>
      <c r="E605">
        <v>974</v>
      </c>
      <c r="F605">
        <v>2981.989</v>
      </c>
      <c r="G605">
        <v>10</v>
      </c>
      <c r="H605" t="s">
        <v>7782</v>
      </c>
      <c r="I605" t="s">
        <v>7773</v>
      </c>
      <c r="J605" t="s">
        <v>5753</v>
      </c>
      <c r="K605">
        <v>11</v>
      </c>
      <c r="L605">
        <v>0.61</v>
      </c>
      <c r="M605">
        <v>8</v>
      </c>
      <c r="N605">
        <v>6</v>
      </c>
      <c r="O605" t="s">
        <v>7951</v>
      </c>
      <c r="R605" t="s">
        <v>7784</v>
      </c>
      <c r="S605" t="s">
        <v>7774</v>
      </c>
      <c r="T605" t="s">
        <v>7258</v>
      </c>
      <c r="U605" t="s">
        <v>7435</v>
      </c>
      <c r="V605" t="s">
        <v>7435</v>
      </c>
      <c r="W605">
        <v>5.56</v>
      </c>
      <c r="X605" t="s">
        <v>7950</v>
      </c>
      <c r="Y605">
        <v>1.8</v>
      </c>
      <c r="Z605" t="s">
        <v>7774</v>
      </c>
      <c r="AA605" t="s">
        <v>7789</v>
      </c>
      <c r="AB605" t="s">
        <v>7774</v>
      </c>
      <c r="AF605" t="s">
        <v>5678</v>
      </c>
      <c r="AG605">
        <v>42.757800140000001</v>
      </c>
      <c r="AH605">
        <v>-82.037797190000006</v>
      </c>
      <c r="AI605">
        <v>201.7</v>
      </c>
      <c r="AJ605">
        <v>290</v>
      </c>
      <c r="AL605">
        <v>15</v>
      </c>
      <c r="AM605">
        <v>986</v>
      </c>
      <c r="AN605">
        <v>0.98499999999999999</v>
      </c>
      <c r="AO605">
        <v>409.21899999999999</v>
      </c>
      <c r="AP605">
        <v>2116</v>
      </c>
      <c r="AQ605">
        <v>2117</v>
      </c>
      <c r="AT605">
        <v>1.24</v>
      </c>
      <c r="AU605">
        <v>1.24</v>
      </c>
      <c r="AW605">
        <v>2.15</v>
      </c>
      <c r="AX605">
        <v>2.15</v>
      </c>
      <c r="BD605">
        <v>0.61</v>
      </c>
      <c r="BE605">
        <v>8</v>
      </c>
      <c r="BF605" t="s">
        <v>2116</v>
      </c>
      <c r="BG605" t="s">
        <v>4937</v>
      </c>
      <c r="BH605">
        <v>631</v>
      </c>
      <c r="BI605" t="s">
        <v>5753</v>
      </c>
      <c r="BJ605" t="s">
        <v>7773</v>
      </c>
      <c r="BK605">
        <v>631</v>
      </c>
      <c r="BL605">
        <v>3100</v>
      </c>
      <c r="BS605">
        <v>13</v>
      </c>
      <c r="BT605">
        <v>0.66</v>
      </c>
      <c r="BU605">
        <v>0.57999999999999996</v>
      </c>
      <c r="BV605">
        <v>0.57999999999999996</v>
      </c>
      <c r="BW605">
        <v>42.757800140000001</v>
      </c>
      <c r="BX605">
        <v>-82.037797190000006</v>
      </c>
      <c r="BY605">
        <v>4734441.6469999999</v>
      </c>
      <c r="BZ605">
        <v>201.70400000000001</v>
      </c>
      <c r="CA605">
        <v>111.7</v>
      </c>
      <c r="CB605" t="s">
        <v>7389</v>
      </c>
      <c r="CC605">
        <v>7</v>
      </c>
      <c r="CD605">
        <v>10</v>
      </c>
      <c r="CE605">
        <v>12</v>
      </c>
      <c r="CF605">
        <v>12</v>
      </c>
      <c r="CG605" t="s">
        <v>5677</v>
      </c>
      <c r="CH605">
        <v>414</v>
      </c>
      <c r="CI605" t="s">
        <v>3290</v>
      </c>
      <c r="CJ605" t="s">
        <v>7332</v>
      </c>
      <c r="CK605">
        <v>5.56</v>
      </c>
      <c r="CL605">
        <v>1.8</v>
      </c>
      <c r="CM605" t="s">
        <v>4937</v>
      </c>
      <c r="CO605" t="str">
        <f>VLOOKUP(CM605,AutoSCAN_ORG!B631:CF3146,1,FALSE)</f>
        <v>AS00-0001599</v>
      </c>
      <c r="CP605">
        <f>VLOOKUP($CM605,AutoSCAN_ORG!$B$1:$CF$2516,2,FALSE)</f>
        <v>2981.9859999999999</v>
      </c>
      <c r="CQ605">
        <f>VLOOKUP($CM605,AutoSCAN_ORG!$B$1:$CF$2516,3,FALSE)</f>
        <v>9.7959999999999994</v>
      </c>
      <c r="CR605">
        <f>VLOOKUP($CM605,AutoSCAN_ORG!$B$1:$CF$2516,4,FALSE)</f>
        <v>244.672</v>
      </c>
      <c r="CS605">
        <f>VLOOKUP($CM605,AutoSCAN_ORG!$B$1:$CF$2516,5,FALSE)</f>
        <v>6.2949999999999999</v>
      </c>
      <c r="CT605" t="str">
        <f>VLOOKUP($CM605,AutoSCAN_ORG!$B$1:$CF$2516,6,FALSE)</f>
        <v>MELO-CORR</v>
      </c>
      <c r="CU605">
        <f>VLOOKUP($CM605,AutoSCAN_ORG!$B$1:$CF$2516,7,FALSE)</f>
        <v>0</v>
      </c>
      <c r="CV605">
        <f>VLOOKUP($CM605,AutoSCAN_ORG!$B$1:$CF$2516,69,FALSE)</f>
        <v>0</v>
      </c>
      <c r="CW605">
        <f>VLOOKUP($CM605,AutoSCAN_ORG!$B$1:$CF$2516,70,FALSE)</f>
        <v>0</v>
      </c>
      <c r="CX605" t="str">
        <f>VLOOKUP($CM605,AutoSCAN_ORG!$B$1:$CF$2516,71,FALSE)</f>
        <v>Y</v>
      </c>
      <c r="CZ605" t="str">
        <f>VLOOKUP($CM605,AutoSCAN_ORG!$B$1:$CF$2516,73,FALSE)</f>
        <v>added</v>
      </c>
      <c r="DA605">
        <f>VLOOKUP($CM605,AutoSCAN_ORG!$B$1:$CF$2516,74,FALSE)</f>
        <v>0</v>
      </c>
      <c r="DB605">
        <f>VLOOKUP($CM605,AutoSCAN_ORG!$B$1:$CF$2516,75,FALSE)</f>
        <v>0</v>
      </c>
      <c r="DC605">
        <f>VLOOKUP($CM605,AutoSCAN_ORG!$B$1:$CF$2516,76,FALSE)</f>
        <v>0</v>
      </c>
      <c r="DD605">
        <f>VLOOKUP($CM605,AutoSCAN_ORG!$B$1:$CF$2516,77,FALSE)</f>
        <v>0</v>
      </c>
      <c r="DF605">
        <f>VLOOKUP($CM605,AutoSCAN_ORG!$B$1:$CF$2516,79,FALSE)</f>
        <v>11.01</v>
      </c>
      <c r="DG605">
        <f>VLOOKUP($CM605,AutoSCAN_ORG!$B$1:$CF$2516,80,FALSE)</f>
        <v>11.01</v>
      </c>
      <c r="DH605">
        <f>VLOOKUP($CM605,AutoSCAN_ORG!$B$1:$CF$2516,81,FALSE)</f>
        <v>-1E-3</v>
      </c>
      <c r="DI605">
        <f>VLOOKUP($CM605,AutoSCAN_ORG!$B$1:$CF$2516,82,FALSE)</f>
        <v>-2E-3</v>
      </c>
      <c r="DJ605">
        <f>VLOOKUP($CM605,AutoSCAN_ORG!$B$1:$CF$2516,83,FALSE)</f>
        <v>0.68899999999999995</v>
      </c>
    </row>
    <row r="606" spans="2:114" x14ac:dyDescent="0.35">
      <c r="B606" t="s">
        <v>4938</v>
      </c>
      <c r="C606">
        <v>632</v>
      </c>
      <c r="D606" t="s">
        <v>7778</v>
      </c>
      <c r="E606">
        <v>975</v>
      </c>
      <c r="F606">
        <v>2982.0729999999999</v>
      </c>
      <c r="G606">
        <v>10</v>
      </c>
      <c r="H606" t="s">
        <v>7782</v>
      </c>
      <c r="I606" t="s">
        <v>7773</v>
      </c>
      <c r="J606" t="s">
        <v>5753</v>
      </c>
      <c r="K606">
        <v>10</v>
      </c>
      <c r="L606">
        <v>0.56000000000000005</v>
      </c>
      <c r="M606">
        <v>8</v>
      </c>
      <c r="N606">
        <v>7</v>
      </c>
      <c r="O606" t="s">
        <v>7951</v>
      </c>
      <c r="Q606">
        <v>54</v>
      </c>
      <c r="R606" t="s">
        <v>7784</v>
      </c>
      <c r="S606" t="s">
        <v>7774</v>
      </c>
      <c r="T606" t="s">
        <v>7258</v>
      </c>
      <c r="U606" t="s">
        <v>7435</v>
      </c>
      <c r="V606" t="s">
        <v>7435</v>
      </c>
      <c r="W606">
        <v>5.56</v>
      </c>
      <c r="X606" t="s">
        <v>7950</v>
      </c>
      <c r="Y606">
        <v>1.8</v>
      </c>
      <c r="Z606" t="s">
        <v>7774</v>
      </c>
      <c r="AA606" t="s">
        <v>7789</v>
      </c>
      <c r="AB606" t="s">
        <v>7774</v>
      </c>
      <c r="AF606" t="s">
        <v>5678</v>
      </c>
      <c r="AG606">
        <v>42.757799380000002</v>
      </c>
      <c r="AH606">
        <v>-82.037797229999995</v>
      </c>
      <c r="AI606">
        <v>201.7</v>
      </c>
      <c r="AJ606">
        <v>290</v>
      </c>
      <c r="AL606">
        <v>15</v>
      </c>
      <c r="AM606">
        <v>986</v>
      </c>
      <c r="AN606">
        <v>1.069</v>
      </c>
      <c r="AO606">
        <v>408.70400000000001</v>
      </c>
      <c r="AP606">
        <v>2117</v>
      </c>
      <c r="AQ606">
        <v>2117</v>
      </c>
      <c r="AT606">
        <v>1.24</v>
      </c>
      <c r="AU606">
        <v>1.24</v>
      </c>
      <c r="AW606">
        <v>2.15</v>
      </c>
      <c r="AX606">
        <v>2.15</v>
      </c>
      <c r="BD606">
        <v>0.56000000000000005</v>
      </c>
      <c r="BE606">
        <v>8</v>
      </c>
      <c r="BF606" t="s">
        <v>2117</v>
      </c>
      <c r="BG606" t="s">
        <v>4938</v>
      </c>
      <c r="BH606">
        <v>632</v>
      </c>
      <c r="BI606" t="s">
        <v>5753</v>
      </c>
      <c r="BJ606" t="s">
        <v>7773</v>
      </c>
      <c r="BK606">
        <v>632</v>
      </c>
      <c r="BL606">
        <v>3100</v>
      </c>
      <c r="BM606">
        <v>976</v>
      </c>
      <c r="BN606">
        <v>54</v>
      </c>
      <c r="BS606">
        <v>13</v>
      </c>
      <c r="BT606">
        <v>0.66</v>
      </c>
      <c r="BU606">
        <v>0.57999999999999996</v>
      </c>
      <c r="BV606">
        <v>0.57999999999999996</v>
      </c>
      <c r="BW606">
        <v>42.757799380000002</v>
      </c>
      <c r="BX606">
        <v>-82.037797229999995</v>
      </c>
      <c r="BY606">
        <v>4734441.5630000001</v>
      </c>
      <c r="BZ606">
        <v>201.70400000000001</v>
      </c>
      <c r="CA606">
        <v>111.5</v>
      </c>
      <c r="CB606" t="s">
        <v>7389</v>
      </c>
      <c r="CC606">
        <v>7</v>
      </c>
      <c r="CD606">
        <v>10</v>
      </c>
      <c r="CE606">
        <v>12</v>
      </c>
      <c r="CF606">
        <v>12</v>
      </c>
      <c r="CG606" t="s">
        <v>5677</v>
      </c>
      <c r="CH606">
        <v>414</v>
      </c>
      <c r="CI606" t="s">
        <v>3290</v>
      </c>
      <c r="CJ606" t="s">
        <v>7332</v>
      </c>
      <c r="CK606">
        <v>5.56</v>
      </c>
      <c r="CL606">
        <v>1.8</v>
      </c>
      <c r="CM606" t="s">
        <v>4938</v>
      </c>
      <c r="CO606" t="str">
        <f>VLOOKUP(CM606,AutoSCAN_ORG!B632:CF3147,1,FALSE)</f>
        <v>AS00-0001600</v>
      </c>
      <c r="CP606">
        <f>VLOOKUP($CM606,AutoSCAN_ORG!$B$1:$CF$2516,2,FALSE)</f>
        <v>2982.069</v>
      </c>
      <c r="CQ606">
        <f>VLOOKUP($CM606,AutoSCAN_ORG!$B$1:$CF$2516,3,FALSE)</f>
        <v>10.064</v>
      </c>
      <c r="CR606">
        <f>VLOOKUP($CM606,AutoSCAN_ORG!$B$1:$CF$2516,4,FALSE)</f>
        <v>243.643</v>
      </c>
      <c r="CS606">
        <f>VLOOKUP($CM606,AutoSCAN_ORG!$B$1:$CF$2516,5,FALSE)</f>
        <v>6.2949999999999999</v>
      </c>
      <c r="CT606" t="str">
        <f>VLOOKUP($CM606,AutoSCAN_ORG!$B$1:$CF$2516,6,FALSE)</f>
        <v>MELO-CORR</v>
      </c>
      <c r="CU606">
        <f>VLOOKUP($CM606,AutoSCAN_ORG!$B$1:$CF$2516,7,FALSE)</f>
        <v>0</v>
      </c>
      <c r="CV606">
        <f>VLOOKUP($CM606,AutoSCAN_ORG!$B$1:$CF$2516,69,FALSE)</f>
        <v>0</v>
      </c>
      <c r="CW606">
        <f>VLOOKUP($CM606,AutoSCAN_ORG!$B$1:$CF$2516,70,FALSE)</f>
        <v>0</v>
      </c>
      <c r="CX606" t="str">
        <f>VLOOKUP($CM606,AutoSCAN_ORG!$B$1:$CF$2516,71,FALSE)</f>
        <v>Y</v>
      </c>
      <c r="CZ606" t="str">
        <f>VLOOKUP($CM606,AutoSCAN_ORG!$B$1:$CF$2516,73,FALSE)</f>
        <v>added</v>
      </c>
      <c r="DA606">
        <f>VLOOKUP($CM606,AutoSCAN_ORG!$B$1:$CF$2516,74,FALSE)</f>
        <v>0</v>
      </c>
      <c r="DB606">
        <f>VLOOKUP($CM606,AutoSCAN_ORG!$B$1:$CF$2516,75,FALSE)</f>
        <v>0</v>
      </c>
      <c r="DC606">
        <f>VLOOKUP($CM606,AutoSCAN_ORG!$B$1:$CF$2516,76,FALSE)</f>
        <v>0</v>
      </c>
      <c r="DD606">
        <f>VLOOKUP($CM606,AutoSCAN_ORG!$B$1:$CF$2516,77,FALSE)</f>
        <v>0</v>
      </c>
      <c r="DF606">
        <f>VLOOKUP($CM606,AutoSCAN_ORG!$B$1:$CF$2516,79,FALSE)</f>
        <v>10.029999999999999</v>
      </c>
      <c r="DG606">
        <f>VLOOKUP($CM606,AutoSCAN_ORG!$B$1:$CF$2516,80,FALSE)</f>
        <v>10.029999999999999</v>
      </c>
      <c r="DH606">
        <f>VLOOKUP($CM606,AutoSCAN_ORG!$B$1:$CF$2516,81,FALSE)</f>
        <v>6.0000000000000001E-3</v>
      </c>
      <c r="DI606">
        <f>VLOOKUP($CM606,AutoSCAN_ORG!$B$1:$CF$2516,82,FALSE)</f>
        <v>1.4999999999999999E-2</v>
      </c>
      <c r="DJ606">
        <f>VLOOKUP($CM606,AutoSCAN_ORG!$B$1:$CF$2516,83,FALSE)</f>
        <v>0.76200000000000001</v>
      </c>
    </row>
    <row r="607" spans="2:114" x14ac:dyDescent="0.35">
      <c r="B607" t="s">
        <v>4939</v>
      </c>
      <c r="C607">
        <v>634</v>
      </c>
      <c r="D607" t="s">
        <v>7778</v>
      </c>
      <c r="E607">
        <v>977</v>
      </c>
      <c r="F607">
        <v>2982.0970000000002</v>
      </c>
      <c r="G607">
        <v>10</v>
      </c>
      <c r="H607" t="s">
        <v>7782</v>
      </c>
      <c r="I607" t="s">
        <v>7773</v>
      </c>
      <c r="J607" t="s">
        <v>5753</v>
      </c>
      <c r="K607">
        <v>10</v>
      </c>
      <c r="L607">
        <v>0.57999999999999996</v>
      </c>
      <c r="M607">
        <v>11</v>
      </c>
      <c r="N607">
        <v>8</v>
      </c>
      <c r="O607" t="s">
        <v>7636</v>
      </c>
      <c r="Q607">
        <v>54</v>
      </c>
      <c r="R607" t="s">
        <v>7784</v>
      </c>
      <c r="S607" t="s">
        <v>7774</v>
      </c>
      <c r="T607" t="s">
        <v>7258</v>
      </c>
      <c r="U607" t="s">
        <v>7435</v>
      </c>
      <c r="V607" t="s">
        <v>7435</v>
      </c>
      <c r="W607">
        <v>5.56</v>
      </c>
      <c r="X607" t="s">
        <v>7950</v>
      </c>
      <c r="Y607">
        <v>1.8</v>
      </c>
      <c r="Z607" t="s">
        <v>7774</v>
      </c>
      <c r="AA607" t="s">
        <v>7783</v>
      </c>
      <c r="AB607" t="s">
        <v>7774</v>
      </c>
      <c r="AF607" t="s">
        <v>5678</v>
      </c>
      <c r="AG607">
        <v>42.757799179999999</v>
      </c>
      <c r="AH607">
        <v>-82.037797240000003</v>
      </c>
      <c r="AI607">
        <v>201.7</v>
      </c>
      <c r="AJ607">
        <v>290</v>
      </c>
      <c r="AL607">
        <v>15</v>
      </c>
      <c r="AM607">
        <v>986</v>
      </c>
      <c r="AN607">
        <v>1.0920000000000001</v>
      </c>
      <c r="AO607">
        <v>395.13499999999999</v>
      </c>
      <c r="AP607">
        <v>2114</v>
      </c>
      <c r="AQ607">
        <v>2115</v>
      </c>
      <c r="AT607">
        <v>1.23</v>
      </c>
      <c r="AU607">
        <v>1.23</v>
      </c>
      <c r="AW607">
        <v>2.14</v>
      </c>
      <c r="AX607">
        <v>2.14</v>
      </c>
      <c r="BD607">
        <v>0.57999999999999996</v>
      </c>
      <c r="BE607">
        <v>11</v>
      </c>
      <c r="BF607" t="s">
        <v>2118</v>
      </c>
      <c r="BG607" t="s">
        <v>4939</v>
      </c>
      <c r="BH607">
        <v>634</v>
      </c>
      <c r="BI607" t="s">
        <v>5753</v>
      </c>
      <c r="BJ607" t="s">
        <v>7773</v>
      </c>
      <c r="BK607">
        <v>634</v>
      </c>
      <c r="BL607">
        <v>3100</v>
      </c>
      <c r="BM607">
        <v>976</v>
      </c>
      <c r="BN607">
        <v>54</v>
      </c>
      <c r="BS607">
        <v>13</v>
      </c>
      <c r="BT607">
        <v>0.66</v>
      </c>
      <c r="BU607">
        <v>0.57999999999999996</v>
      </c>
      <c r="BV607">
        <v>0.57999999999999996</v>
      </c>
      <c r="BW607">
        <v>42.757799179999999</v>
      </c>
      <c r="BX607">
        <v>-82.037797240000003</v>
      </c>
      <c r="BY607">
        <v>4734441.54</v>
      </c>
      <c r="BZ607">
        <v>201.70400000000001</v>
      </c>
      <c r="CA607">
        <v>105.8</v>
      </c>
      <c r="CB607" t="s">
        <v>7665</v>
      </c>
      <c r="CC607">
        <v>7</v>
      </c>
      <c r="CD607">
        <v>10</v>
      </c>
      <c r="CE607">
        <v>12</v>
      </c>
      <c r="CF607">
        <v>12</v>
      </c>
      <c r="CG607" t="s">
        <v>5677</v>
      </c>
      <c r="CH607">
        <v>414</v>
      </c>
      <c r="CI607" t="s">
        <v>3290</v>
      </c>
      <c r="CJ607" t="s">
        <v>7332</v>
      </c>
      <c r="CK607">
        <v>5.56</v>
      </c>
      <c r="CL607">
        <v>1.8</v>
      </c>
      <c r="CM607" t="s">
        <v>4939</v>
      </c>
      <c r="CO607" t="str">
        <f>VLOOKUP(CM607,AutoSCAN_ORG!B634:CF3149,1,FALSE)</f>
        <v>AS00-0001601</v>
      </c>
      <c r="CP607">
        <f>VLOOKUP($CM607,AutoSCAN_ORG!$B$1:$CF$2516,2,FALSE)</f>
        <v>2982.0929999999998</v>
      </c>
      <c r="CQ607">
        <f>VLOOKUP($CM607,AutoSCAN_ORG!$B$1:$CF$2516,3,FALSE)</f>
        <v>8.8379999999999992</v>
      </c>
      <c r="CR607">
        <f>VLOOKUP($CM607,AutoSCAN_ORG!$B$1:$CF$2516,4,FALSE)</f>
        <v>246.96199999999999</v>
      </c>
      <c r="CS607">
        <f>VLOOKUP($CM607,AutoSCAN_ORG!$B$1:$CF$2516,5,FALSE)</f>
        <v>6.2949999999999999</v>
      </c>
      <c r="CT607" t="str">
        <f>VLOOKUP($CM607,AutoSCAN_ORG!$B$1:$CF$2516,6,FALSE)</f>
        <v>MELO-CORR</v>
      </c>
      <c r="CU607">
        <f>VLOOKUP($CM607,AutoSCAN_ORG!$B$1:$CF$2516,7,FALSE)</f>
        <v>0</v>
      </c>
      <c r="CV607">
        <f>VLOOKUP($CM607,AutoSCAN_ORG!$B$1:$CF$2516,69,FALSE)</f>
        <v>0</v>
      </c>
      <c r="CW607">
        <f>VLOOKUP($CM607,AutoSCAN_ORG!$B$1:$CF$2516,70,FALSE)</f>
        <v>0</v>
      </c>
      <c r="CX607" t="str">
        <f>VLOOKUP($CM607,AutoSCAN_ORG!$B$1:$CF$2516,71,FALSE)</f>
        <v>Y</v>
      </c>
      <c r="CZ607" t="str">
        <f>VLOOKUP($CM607,AutoSCAN_ORG!$B$1:$CF$2516,73,FALSE)</f>
        <v>added</v>
      </c>
      <c r="DA607">
        <f>VLOOKUP($CM607,AutoSCAN_ORG!$B$1:$CF$2516,74,FALSE)</f>
        <v>0</v>
      </c>
      <c r="DB607">
        <f>VLOOKUP($CM607,AutoSCAN_ORG!$B$1:$CF$2516,75,FALSE)</f>
        <v>0</v>
      </c>
      <c r="DC607">
        <f>VLOOKUP($CM607,AutoSCAN_ORG!$B$1:$CF$2516,76,FALSE)</f>
        <v>0</v>
      </c>
      <c r="DD607">
        <f>VLOOKUP($CM607,AutoSCAN_ORG!$B$1:$CF$2516,77,FALSE)</f>
        <v>0</v>
      </c>
      <c r="DF607">
        <f>VLOOKUP($CM607,AutoSCAN_ORG!$B$1:$CF$2516,79,FALSE)</f>
        <v>10.46</v>
      </c>
      <c r="DG607">
        <f>VLOOKUP($CM607,AutoSCAN_ORG!$B$1:$CF$2516,80,FALSE)</f>
        <v>10.46</v>
      </c>
      <c r="DH607">
        <f>VLOOKUP($CM607,AutoSCAN_ORG!$B$1:$CF$2516,81,FALSE)</f>
        <v>2E-3</v>
      </c>
      <c r="DI607">
        <f>VLOOKUP($CM607,AutoSCAN_ORG!$B$1:$CF$2516,82,FALSE)</f>
        <v>6.0000000000000001E-3</v>
      </c>
      <c r="DJ607">
        <f>VLOOKUP($CM607,AutoSCAN_ORG!$B$1:$CF$2516,83,FALSE)</f>
        <v>0.749</v>
      </c>
    </row>
    <row r="608" spans="2:114" x14ac:dyDescent="0.35">
      <c r="B608" t="s">
        <v>4906</v>
      </c>
      <c r="C608">
        <v>606</v>
      </c>
      <c r="D608" t="s">
        <v>7778</v>
      </c>
      <c r="E608">
        <v>942</v>
      </c>
      <c r="F608">
        <v>2874.578</v>
      </c>
      <c r="G608">
        <v>10</v>
      </c>
      <c r="H608" t="s">
        <v>7782</v>
      </c>
      <c r="I608" t="s">
        <v>7773</v>
      </c>
      <c r="J608" t="s">
        <v>7852</v>
      </c>
      <c r="K608">
        <v>10</v>
      </c>
      <c r="L608">
        <v>0.57999999999999996</v>
      </c>
      <c r="M608">
        <v>45</v>
      </c>
      <c r="N608">
        <v>11</v>
      </c>
      <c r="O608" t="s">
        <v>7391</v>
      </c>
      <c r="Q608">
        <v>52</v>
      </c>
      <c r="R608" t="s">
        <v>7784</v>
      </c>
      <c r="S608" t="s">
        <v>7774</v>
      </c>
      <c r="T608" t="s">
        <v>7253</v>
      </c>
      <c r="U608" t="s">
        <v>7383</v>
      </c>
      <c r="V608" t="s">
        <v>7383</v>
      </c>
      <c r="W608">
        <v>5.56</v>
      </c>
      <c r="X608" t="s">
        <v>7947</v>
      </c>
      <c r="Y608">
        <v>1.9</v>
      </c>
      <c r="Z608" t="s">
        <v>7774</v>
      </c>
      <c r="AA608" t="s">
        <v>7879</v>
      </c>
      <c r="AB608" t="s">
        <v>7774</v>
      </c>
      <c r="AF608" t="s">
        <v>5939</v>
      </c>
      <c r="AG608">
        <v>42.758774350000003</v>
      </c>
      <c r="AH608">
        <v>-82.037758969999999</v>
      </c>
      <c r="AI608">
        <v>201.5</v>
      </c>
      <c r="AJ608">
        <v>290</v>
      </c>
      <c r="AL608">
        <v>15</v>
      </c>
      <c r="AM608">
        <v>986</v>
      </c>
      <c r="AN608">
        <v>17.155999999999999</v>
      </c>
      <c r="AO608">
        <v>-388.053</v>
      </c>
      <c r="AP608">
        <v>2078</v>
      </c>
      <c r="AQ608">
        <v>2067</v>
      </c>
      <c r="AT608">
        <v>1.21</v>
      </c>
      <c r="AU608">
        <v>1.21</v>
      </c>
      <c r="AW608">
        <v>2.1</v>
      </c>
      <c r="AX608">
        <v>2.11</v>
      </c>
      <c r="BD608">
        <v>0.4</v>
      </c>
      <c r="BE608">
        <v>45</v>
      </c>
      <c r="BF608" t="s">
        <v>8732</v>
      </c>
      <c r="BG608" t="s">
        <v>4906</v>
      </c>
      <c r="BH608">
        <v>606</v>
      </c>
      <c r="BI608" t="s">
        <v>7852</v>
      </c>
      <c r="BJ608" t="s">
        <v>7773</v>
      </c>
      <c r="BK608">
        <v>606</v>
      </c>
      <c r="BL608">
        <v>3030</v>
      </c>
      <c r="BM608">
        <v>942</v>
      </c>
      <c r="BN608">
        <v>52</v>
      </c>
      <c r="BO608" t="s">
        <v>8660</v>
      </c>
      <c r="BS608">
        <v>13</v>
      </c>
      <c r="BT608">
        <v>0.67</v>
      </c>
      <c r="BU608">
        <v>0.6</v>
      </c>
      <c r="BV608">
        <v>0.59</v>
      </c>
      <c r="BW608">
        <v>42.758774350000003</v>
      </c>
      <c r="BX608">
        <v>-82.037758969999999</v>
      </c>
      <c r="BY608">
        <v>4734549.7910000002</v>
      </c>
      <c r="BZ608">
        <v>201.49700000000001</v>
      </c>
      <c r="CA608">
        <v>276.10000000000002</v>
      </c>
      <c r="CB608" t="s">
        <v>7647</v>
      </c>
      <c r="CC608">
        <v>7</v>
      </c>
      <c r="CD608">
        <v>10</v>
      </c>
      <c r="CE608">
        <v>11</v>
      </c>
      <c r="CF608">
        <v>11</v>
      </c>
      <c r="CG608" t="s">
        <v>5677</v>
      </c>
      <c r="CH608">
        <v>414</v>
      </c>
      <c r="CI608" t="s">
        <v>5823</v>
      </c>
      <c r="CJ608" t="s">
        <v>8661</v>
      </c>
      <c r="CK608">
        <v>5.56</v>
      </c>
      <c r="CM608" t="s">
        <v>4906</v>
      </c>
      <c r="CO608" t="str">
        <f>VLOOKUP(CM608,AutoSCAN_ORG!B606:CF3121,1,FALSE)</f>
        <v>AS00-0001573</v>
      </c>
      <c r="CP608">
        <f>VLOOKUP($CM608,AutoSCAN_ORG!$B$1:$CF$2516,2,FALSE)</f>
        <v>2874.5590000000002</v>
      </c>
      <c r="CQ608">
        <f>VLOOKUP($CM608,AutoSCAN_ORG!$B$1:$CF$2516,3,FALSE)</f>
        <v>9.4440000000000008</v>
      </c>
      <c r="CR608">
        <f>VLOOKUP($CM608,AutoSCAN_ORG!$B$1:$CF$2516,4,FALSE)</f>
        <v>80.171999999999997</v>
      </c>
      <c r="CS608">
        <f>VLOOKUP($CM608,AutoSCAN_ORG!$B$1:$CF$2516,5,FALSE)</f>
        <v>6.2949999999999999</v>
      </c>
      <c r="CT608" t="str">
        <f>VLOOKUP($CM608,AutoSCAN_ORG!$B$1:$CF$2516,6,FALSE)</f>
        <v>MELO-CORR</v>
      </c>
      <c r="CU608">
        <f>VLOOKUP($CM608,AutoSCAN_ORG!$B$1:$CF$2516,7,FALSE)</f>
        <v>0</v>
      </c>
      <c r="CV608">
        <f>VLOOKUP($CM608,AutoSCAN_ORG!$B$1:$CF$2516,69,FALSE)</f>
        <v>0</v>
      </c>
      <c r="CW608">
        <f>VLOOKUP($CM608,AutoSCAN_ORG!$B$1:$CF$2516,70,FALSE)</f>
        <v>0</v>
      </c>
      <c r="CX608" t="str">
        <f>VLOOKUP($CM608,AutoSCAN_ORG!$B$1:$CF$2516,71,FALSE)</f>
        <v>Y</v>
      </c>
      <c r="CY608">
        <f>VLOOKUP($CM608,AutoSCAN_ORG!$B$1:$CF$2516,72,FALSE)</f>
        <v>0</v>
      </c>
      <c r="CZ608" t="str">
        <f>VLOOKUP($CM608,AutoSCAN_ORG!$B$1:$CF$2516,73,FALSE)</f>
        <v>added</v>
      </c>
      <c r="DA608">
        <f>VLOOKUP($CM608,AutoSCAN_ORG!$B$1:$CF$2516,74,FALSE)</f>
        <v>0</v>
      </c>
      <c r="DB608">
        <f>VLOOKUP($CM608,AutoSCAN_ORG!$B$1:$CF$2516,75,FALSE)</f>
        <v>0</v>
      </c>
      <c r="DC608">
        <f>VLOOKUP($CM608,AutoSCAN_ORG!$B$1:$CF$2516,76,FALSE)</f>
        <v>0</v>
      </c>
      <c r="DD608">
        <f>VLOOKUP($CM608,AutoSCAN_ORG!$B$1:$CF$2516,77,FALSE)</f>
        <v>0</v>
      </c>
      <c r="DE608">
        <f>VLOOKUP($CM608,AutoSCAN_ORG!$B$1:$CF$2516,78,FALSE)</f>
        <v>0</v>
      </c>
      <c r="DF608">
        <f>VLOOKUP($CM608,AutoSCAN_ORG!$B$1:$CF$2516,79,FALSE)</f>
        <v>10.36</v>
      </c>
      <c r="DG608">
        <f>VLOOKUP($CM608,AutoSCAN_ORG!$B$1:$CF$2516,80,FALSE)</f>
        <v>10.36</v>
      </c>
      <c r="DH608">
        <f>VLOOKUP($CM608,AutoSCAN_ORG!$B$1:$CF$2516,81,FALSE)</f>
        <v>1.4999999999999999E-2</v>
      </c>
      <c r="DI608">
        <f>VLOOKUP($CM608,AutoSCAN_ORG!$B$1:$CF$2516,82,FALSE)</f>
        <v>2.5999999999999999E-2</v>
      </c>
      <c r="DJ608">
        <f>VLOOKUP($CM608,AutoSCAN_ORG!$B$1:$CF$2516,83,FALSE)</f>
        <v>0.74299999999999999</v>
      </c>
    </row>
    <row r="609" spans="2:114" x14ac:dyDescent="0.35">
      <c r="B609" t="s">
        <v>4940</v>
      </c>
      <c r="C609">
        <v>635</v>
      </c>
      <c r="D609" t="s">
        <v>7778</v>
      </c>
      <c r="E609">
        <v>978</v>
      </c>
      <c r="F609">
        <v>2982.473</v>
      </c>
      <c r="G609">
        <v>10</v>
      </c>
      <c r="H609" t="s">
        <v>7782</v>
      </c>
      <c r="I609" t="s">
        <v>7773</v>
      </c>
      <c r="J609" t="s">
        <v>5753</v>
      </c>
      <c r="K609">
        <v>10</v>
      </c>
      <c r="L609">
        <v>0.55000000000000004</v>
      </c>
      <c r="M609">
        <v>7</v>
      </c>
      <c r="N609">
        <v>7</v>
      </c>
      <c r="O609" t="s">
        <v>7951</v>
      </c>
      <c r="R609" t="s">
        <v>7784</v>
      </c>
      <c r="S609" t="s">
        <v>7774</v>
      </c>
      <c r="T609" t="s">
        <v>7258</v>
      </c>
      <c r="U609" t="s">
        <v>7435</v>
      </c>
      <c r="V609" t="s">
        <v>7435</v>
      </c>
      <c r="W609">
        <v>5.56</v>
      </c>
      <c r="X609" t="s">
        <v>7950</v>
      </c>
      <c r="Y609">
        <v>1.8</v>
      </c>
      <c r="Z609" t="s">
        <v>7774</v>
      </c>
      <c r="AA609" t="s">
        <v>7789</v>
      </c>
      <c r="AB609" t="s">
        <v>7774</v>
      </c>
      <c r="AF609" t="s">
        <v>5859</v>
      </c>
      <c r="AG609">
        <v>42.75779575</v>
      </c>
      <c r="AH609">
        <v>-82.037797420000004</v>
      </c>
      <c r="AI609">
        <v>201.7</v>
      </c>
      <c r="AJ609">
        <v>290</v>
      </c>
      <c r="AL609">
        <v>15</v>
      </c>
      <c r="AM609">
        <v>986</v>
      </c>
      <c r="AN609">
        <v>1.47</v>
      </c>
      <c r="AO609">
        <v>408.315</v>
      </c>
      <c r="AP609">
        <v>2118</v>
      </c>
      <c r="AQ609">
        <v>2118</v>
      </c>
      <c r="AT609">
        <v>1.24</v>
      </c>
      <c r="AU609">
        <v>1.24</v>
      </c>
      <c r="AW609">
        <v>2.15</v>
      </c>
      <c r="AX609">
        <v>2.15</v>
      </c>
      <c r="BD609">
        <v>0.55000000000000004</v>
      </c>
      <c r="BE609">
        <v>7</v>
      </c>
      <c r="BF609" t="s">
        <v>2119</v>
      </c>
      <c r="BG609" t="s">
        <v>4940</v>
      </c>
      <c r="BH609">
        <v>635</v>
      </c>
      <c r="BI609" t="s">
        <v>5753</v>
      </c>
      <c r="BJ609" t="s">
        <v>7773</v>
      </c>
      <c r="BK609">
        <v>635</v>
      </c>
      <c r="BL609">
        <v>3100</v>
      </c>
      <c r="BU609">
        <v>0.57999999999999996</v>
      </c>
      <c r="BV609">
        <v>0.57999999999999996</v>
      </c>
      <c r="BW609">
        <v>42.75779575</v>
      </c>
      <c r="BX609">
        <v>-82.037797420000004</v>
      </c>
      <c r="BY609">
        <v>4734441.16</v>
      </c>
      <c r="BZ609">
        <v>201.703</v>
      </c>
      <c r="CA609">
        <v>111.3</v>
      </c>
      <c r="CB609" t="s">
        <v>7389</v>
      </c>
      <c r="CC609">
        <v>7</v>
      </c>
      <c r="CE609">
        <v>12</v>
      </c>
      <c r="CF609">
        <v>12</v>
      </c>
      <c r="CG609" t="s">
        <v>5677</v>
      </c>
      <c r="CH609">
        <v>414</v>
      </c>
      <c r="CI609" t="s">
        <v>3290</v>
      </c>
      <c r="CJ609" t="s">
        <v>7332</v>
      </c>
      <c r="CK609">
        <v>5.56</v>
      </c>
      <c r="CL609">
        <v>1.8</v>
      </c>
      <c r="CM609" t="s">
        <v>4940</v>
      </c>
      <c r="CO609" t="str">
        <f>VLOOKUP(CM609,AutoSCAN_ORG!B635:CF3150,1,FALSE)</f>
        <v>AS00-0001602</v>
      </c>
      <c r="CP609">
        <f>VLOOKUP($CM609,AutoSCAN_ORG!$B$1:$CF$2516,2,FALSE)</f>
        <v>2982.471</v>
      </c>
      <c r="CQ609">
        <f>VLOOKUP($CM609,AutoSCAN_ORG!$B$1:$CF$2516,3,FALSE)</f>
        <v>8.1189999999999998</v>
      </c>
      <c r="CR609">
        <f>VLOOKUP($CM609,AutoSCAN_ORG!$B$1:$CF$2516,4,FALSE)</f>
        <v>244.792</v>
      </c>
      <c r="CS609">
        <f>VLOOKUP($CM609,AutoSCAN_ORG!$B$1:$CF$2516,5,FALSE)</f>
        <v>6.2949999999999999</v>
      </c>
      <c r="CT609" t="str">
        <f>VLOOKUP($CM609,AutoSCAN_ORG!$B$1:$CF$2516,6,FALSE)</f>
        <v>MELO-CORR</v>
      </c>
      <c r="CU609">
        <f>VLOOKUP($CM609,AutoSCAN_ORG!$B$1:$CF$2516,7,FALSE)</f>
        <v>0</v>
      </c>
      <c r="CV609">
        <f>VLOOKUP($CM609,AutoSCAN_ORG!$B$1:$CF$2516,69,FALSE)</f>
        <v>0</v>
      </c>
      <c r="CW609">
        <f>VLOOKUP($CM609,AutoSCAN_ORG!$B$1:$CF$2516,70,FALSE)</f>
        <v>0</v>
      </c>
      <c r="CX609" t="str">
        <f>VLOOKUP($CM609,AutoSCAN_ORG!$B$1:$CF$2516,71,FALSE)</f>
        <v>Y</v>
      </c>
      <c r="CZ609" t="str">
        <f>VLOOKUP($CM609,AutoSCAN_ORG!$B$1:$CF$2516,73,FALSE)</f>
        <v>added</v>
      </c>
      <c r="DA609">
        <f>VLOOKUP($CM609,AutoSCAN_ORG!$B$1:$CF$2516,74,FALSE)</f>
        <v>0</v>
      </c>
      <c r="DB609">
        <f>VLOOKUP($CM609,AutoSCAN_ORG!$B$1:$CF$2516,75,FALSE)</f>
        <v>0</v>
      </c>
      <c r="DC609">
        <f>VLOOKUP($CM609,AutoSCAN_ORG!$B$1:$CF$2516,76,FALSE)</f>
        <v>0</v>
      </c>
      <c r="DD609">
        <f>VLOOKUP($CM609,AutoSCAN_ORG!$B$1:$CF$2516,77,FALSE)</f>
        <v>0</v>
      </c>
      <c r="DF609">
        <f>VLOOKUP($CM609,AutoSCAN_ORG!$B$1:$CF$2516,79,FALSE)</f>
        <v>9.89</v>
      </c>
      <c r="DG609">
        <f>VLOOKUP($CM609,AutoSCAN_ORG!$B$1:$CF$2516,80,FALSE)</f>
        <v>9.89</v>
      </c>
      <c r="DH609">
        <f>VLOOKUP($CM609,AutoSCAN_ORG!$B$1:$CF$2516,81,FALSE)</f>
        <v>1.0999999999999999E-2</v>
      </c>
      <c r="DI609">
        <f>VLOOKUP($CM609,AutoSCAN_ORG!$B$1:$CF$2516,82,FALSE)</f>
        <v>3.6999999999999998E-2</v>
      </c>
      <c r="DJ609">
        <f>VLOOKUP($CM609,AutoSCAN_ORG!$B$1:$CF$2516,83,FALSE)</f>
        <v>0.502</v>
      </c>
    </row>
    <row r="610" spans="2:114" x14ac:dyDescent="0.35">
      <c r="B610" t="s">
        <v>4941</v>
      </c>
      <c r="C610">
        <v>636</v>
      </c>
      <c r="D610" t="s">
        <v>7778</v>
      </c>
      <c r="E610">
        <v>979</v>
      </c>
      <c r="F610">
        <v>2982.7330000000002</v>
      </c>
      <c r="G610">
        <v>10</v>
      </c>
      <c r="H610" t="s">
        <v>7782</v>
      </c>
      <c r="I610" t="s">
        <v>7773</v>
      </c>
      <c r="J610" t="s">
        <v>5753</v>
      </c>
      <c r="K610">
        <v>12</v>
      </c>
      <c r="L610">
        <v>0.66</v>
      </c>
      <c r="M610">
        <v>8</v>
      </c>
      <c r="N610">
        <v>8</v>
      </c>
      <c r="O610" t="s">
        <v>7635</v>
      </c>
      <c r="R610" t="s">
        <v>7784</v>
      </c>
      <c r="S610" t="s">
        <v>7774</v>
      </c>
      <c r="T610" t="s">
        <v>7258</v>
      </c>
      <c r="U610" t="s">
        <v>7435</v>
      </c>
      <c r="V610" t="s">
        <v>7435</v>
      </c>
      <c r="W610">
        <v>5.56</v>
      </c>
      <c r="X610" t="s">
        <v>7950</v>
      </c>
      <c r="Y610">
        <v>1.8</v>
      </c>
      <c r="Z610" t="s">
        <v>7774</v>
      </c>
      <c r="AA610" t="s">
        <v>7789</v>
      </c>
      <c r="AB610" t="s">
        <v>7774</v>
      </c>
      <c r="AF610" t="s">
        <v>5678</v>
      </c>
      <c r="AG610">
        <v>42.757793399999997</v>
      </c>
      <c r="AH610">
        <v>-82.037797549999993</v>
      </c>
      <c r="AI610">
        <v>201.7</v>
      </c>
      <c r="AJ610">
        <v>290</v>
      </c>
      <c r="AL610">
        <v>15</v>
      </c>
      <c r="AM610">
        <v>986</v>
      </c>
      <c r="AN610">
        <v>1.7290000000000001</v>
      </c>
      <c r="AO610">
        <v>393.94600000000003</v>
      </c>
      <c r="AP610">
        <v>2116</v>
      </c>
      <c r="AQ610">
        <v>2117</v>
      </c>
      <c r="AT610">
        <v>1.24</v>
      </c>
      <c r="AU610">
        <v>1.24</v>
      </c>
      <c r="AW610">
        <v>2.15</v>
      </c>
      <c r="AX610">
        <v>2.15</v>
      </c>
      <c r="BD610">
        <v>0.66</v>
      </c>
      <c r="BE610">
        <v>8</v>
      </c>
      <c r="BF610" t="s">
        <v>2120</v>
      </c>
      <c r="BG610" t="s">
        <v>4941</v>
      </c>
      <c r="BH610">
        <v>636</v>
      </c>
      <c r="BI610" t="s">
        <v>5753</v>
      </c>
      <c r="BJ610" t="s">
        <v>7773</v>
      </c>
      <c r="BK610">
        <v>636</v>
      </c>
      <c r="BL610">
        <v>3100</v>
      </c>
      <c r="BS610">
        <v>13</v>
      </c>
      <c r="BT610">
        <v>0.66</v>
      </c>
      <c r="BU610">
        <v>0.57999999999999996</v>
      </c>
      <c r="BV610">
        <v>0.57999999999999996</v>
      </c>
      <c r="BW610">
        <v>42.757793399999997</v>
      </c>
      <c r="BX610">
        <v>-82.037797549999993</v>
      </c>
      <c r="BY610">
        <v>4734440.8990000002</v>
      </c>
      <c r="BZ610">
        <v>201.702</v>
      </c>
      <c r="CA610">
        <v>105.3</v>
      </c>
      <c r="CB610" t="s">
        <v>7666</v>
      </c>
      <c r="CC610">
        <v>7</v>
      </c>
      <c r="CD610">
        <v>10</v>
      </c>
      <c r="CE610">
        <v>12</v>
      </c>
      <c r="CF610">
        <v>12</v>
      </c>
      <c r="CG610" t="s">
        <v>5677</v>
      </c>
      <c r="CH610">
        <v>414</v>
      </c>
      <c r="CI610" t="s">
        <v>3290</v>
      </c>
      <c r="CJ610" t="s">
        <v>7332</v>
      </c>
      <c r="CK610">
        <v>5.56</v>
      </c>
      <c r="CL610">
        <v>1.8</v>
      </c>
      <c r="CM610" t="s">
        <v>4941</v>
      </c>
      <c r="CO610" t="str">
        <f>VLOOKUP(CM610,AutoSCAN_ORG!B636:CF3151,1,FALSE)</f>
        <v>AS00-0001603</v>
      </c>
      <c r="CP610">
        <f>VLOOKUP($CM610,AutoSCAN_ORG!$B$1:$CF$2516,2,FALSE)</f>
        <v>2982.7289999999998</v>
      </c>
      <c r="CQ610">
        <f>VLOOKUP($CM610,AutoSCAN_ORG!$B$1:$CF$2516,3,FALSE)</f>
        <v>8.3550000000000004</v>
      </c>
      <c r="CR610">
        <f>VLOOKUP($CM610,AutoSCAN_ORG!$B$1:$CF$2516,4,FALSE)</f>
        <v>247.684</v>
      </c>
      <c r="CS610">
        <f>VLOOKUP($CM610,AutoSCAN_ORG!$B$1:$CF$2516,5,FALSE)</f>
        <v>6.2949999999999999</v>
      </c>
      <c r="CT610" t="str">
        <f>VLOOKUP($CM610,AutoSCAN_ORG!$B$1:$CF$2516,6,FALSE)</f>
        <v>MELO-CORR</v>
      </c>
      <c r="CU610">
        <f>VLOOKUP($CM610,AutoSCAN_ORG!$B$1:$CF$2516,7,FALSE)</f>
        <v>0</v>
      </c>
      <c r="CV610">
        <f>VLOOKUP($CM610,AutoSCAN_ORG!$B$1:$CF$2516,69,FALSE)</f>
        <v>0</v>
      </c>
      <c r="CW610">
        <f>VLOOKUP($CM610,AutoSCAN_ORG!$B$1:$CF$2516,70,FALSE)</f>
        <v>0</v>
      </c>
      <c r="CX610" t="str">
        <f>VLOOKUP($CM610,AutoSCAN_ORG!$B$1:$CF$2516,71,FALSE)</f>
        <v>Y</v>
      </c>
      <c r="CZ610" t="str">
        <f>VLOOKUP($CM610,AutoSCAN_ORG!$B$1:$CF$2516,73,FALSE)</f>
        <v>added</v>
      </c>
      <c r="DA610">
        <f>VLOOKUP($CM610,AutoSCAN_ORG!$B$1:$CF$2516,74,FALSE)</f>
        <v>0</v>
      </c>
      <c r="DB610">
        <f>VLOOKUP($CM610,AutoSCAN_ORG!$B$1:$CF$2516,75,FALSE)</f>
        <v>0</v>
      </c>
      <c r="DC610">
        <f>VLOOKUP($CM610,AutoSCAN_ORG!$B$1:$CF$2516,76,FALSE)</f>
        <v>0</v>
      </c>
      <c r="DD610">
        <f>VLOOKUP($CM610,AutoSCAN_ORG!$B$1:$CF$2516,77,FALSE)</f>
        <v>0</v>
      </c>
      <c r="DF610">
        <f>VLOOKUP($CM610,AutoSCAN_ORG!$B$1:$CF$2516,79,FALSE)</f>
        <v>11.88</v>
      </c>
      <c r="DG610">
        <f>VLOOKUP($CM610,AutoSCAN_ORG!$B$1:$CF$2516,80,FALSE)</f>
        <v>11.88</v>
      </c>
      <c r="DH610">
        <f>VLOOKUP($CM610,AutoSCAN_ORG!$B$1:$CF$2516,81,FALSE)</f>
        <v>5.0000000000000001E-3</v>
      </c>
      <c r="DI610">
        <f>VLOOKUP($CM610,AutoSCAN_ORG!$B$1:$CF$2516,82,FALSE)</f>
        <v>1.6E-2</v>
      </c>
      <c r="DJ610">
        <f>VLOOKUP($CM610,AutoSCAN_ORG!$B$1:$CF$2516,83,FALSE)</f>
        <v>0.55200000000000005</v>
      </c>
    </row>
    <row r="611" spans="2:114" x14ac:dyDescent="0.35">
      <c r="B611" t="s">
        <v>4942</v>
      </c>
      <c r="C611">
        <v>637</v>
      </c>
      <c r="D611" t="s">
        <v>7778</v>
      </c>
      <c r="E611">
        <v>980</v>
      </c>
      <c r="F611">
        <v>2984.39</v>
      </c>
      <c r="G611">
        <v>10</v>
      </c>
      <c r="H611" t="s">
        <v>7782</v>
      </c>
      <c r="I611" t="s">
        <v>7773</v>
      </c>
      <c r="J611" t="s">
        <v>5753</v>
      </c>
      <c r="K611">
        <v>10</v>
      </c>
      <c r="L611">
        <v>0.56999999999999995</v>
      </c>
      <c r="M611">
        <v>7</v>
      </c>
      <c r="N611">
        <v>10</v>
      </c>
      <c r="O611" t="s">
        <v>7953</v>
      </c>
      <c r="R611" t="s">
        <v>7784</v>
      </c>
      <c r="S611" t="s">
        <v>7774</v>
      </c>
      <c r="T611" t="s">
        <v>7258</v>
      </c>
      <c r="U611" t="s">
        <v>7435</v>
      </c>
      <c r="V611" t="s">
        <v>7435</v>
      </c>
      <c r="W611">
        <v>5.56</v>
      </c>
      <c r="X611" t="s">
        <v>7950</v>
      </c>
      <c r="Y611">
        <v>1.8</v>
      </c>
      <c r="Z611" t="s">
        <v>7774</v>
      </c>
      <c r="AA611" t="s">
        <v>7789</v>
      </c>
      <c r="AB611" t="s">
        <v>7774</v>
      </c>
      <c r="AF611" t="s">
        <v>5678</v>
      </c>
      <c r="AG611">
        <v>42.757778369999997</v>
      </c>
      <c r="AH611">
        <v>-82.037798370000004</v>
      </c>
      <c r="AI611">
        <v>201.7</v>
      </c>
      <c r="AJ611">
        <v>290</v>
      </c>
      <c r="AL611">
        <v>15</v>
      </c>
      <c r="AM611">
        <v>986</v>
      </c>
      <c r="AN611">
        <v>3.3860000000000001</v>
      </c>
      <c r="AO611">
        <v>415.92099999999999</v>
      </c>
      <c r="AP611">
        <v>2117</v>
      </c>
      <c r="AQ611">
        <v>2118</v>
      </c>
      <c r="AT611">
        <v>1.24</v>
      </c>
      <c r="AU611">
        <v>1.24</v>
      </c>
      <c r="AW611">
        <v>2.15</v>
      </c>
      <c r="AX611">
        <v>2.15</v>
      </c>
      <c r="BD611">
        <v>0.56999999999999995</v>
      </c>
      <c r="BE611">
        <v>7</v>
      </c>
      <c r="BF611" t="s">
        <v>2121</v>
      </c>
      <c r="BG611" t="s">
        <v>4942</v>
      </c>
      <c r="BH611">
        <v>637</v>
      </c>
      <c r="BI611" t="s">
        <v>5753</v>
      </c>
      <c r="BJ611" t="s">
        <v>7773</v>
      </c>
      <c r="BK611">
        <v>637</v>
      </c>
      <c r="BL611">
        <v>3100</v>
      </c>
      <c r="BS611">
        <v>13</v>
      </c>
      <c r="BT611">
        <v>0.66</v>
      </c>
      <c r="BU611">
        <v>0.57999999999999996</v>
      </c>
      <c r="BV611">
        <v>0.57999999999999996</v>
      </c>
      <c r="BW611">
        <v>42.757778369999997</v>
      </c>
      <c r="BX611">
        <v>-82.037798370000004</v>
      </c>
      <c r="BY611">
        <v>4734439.2319999998</v>
      </c>
      <c r="BZ611">
        <v>201.70400000000001</v>
      </c>
      <c r="CA611">
        <v>114.5</v>
      </c>
      <c r="CB611" t="s">
        <v>7667</v>
      </c>
      <c r="CC611">
        <v>7</v>
      </c>
      <c r="CD611">
        <v>10</v>
      </c>
      <c r="CE611">
        <v>12</v>
      </c>
      <c r="CF611">
        <v>12</v>
      </c>
      <c r="CG611" t="s">
        <v>5677</v>
      </c>
      <c r="CH611">
        <v>414</v>
      </c>
      <c r="CI611" t="s">
        <v>3290</v>
      </c>
      <c r="CJ611" t="s">
        <v>7332</v>
      </c>
      <c r="CK611">
        <v>5.56</v>
      </c>
      <c r="CL611">
        <v>1.8</v>
      </c>
      <c r="CM611" t="s">
        <v>4942</v>
      </c>
      <c r="CO611" t="str">
        <f>VLOOKUP(CM611,AutoSCAN_ORG!B637:CF3152,1,FALSE)</f>
        <v>AS00-0001604</v>
      </c>
      <c r="CP611">
        <f>VLOOKUP($CM611,AutoSCAN_ORG!$B$1:$CF$2516,2,FALSE)</f>
        <v>2984.3870000000002</v>
      </c>
      <c r="CQ611">
        <f>VLOOKUP($CM611,AutoSCAN_ORG!$B$1:$CF$2516,3,FALSE)</f>
        <v>8.2430000000000003</v>
      </c>
      <c r="CR611">
        <f>VLOOKUP($CM611,AutoSCAN_ORG!$B$1:$CF$2516,4,FALSE)</f>
        <v>242.56200000000001</v>
      </c>
      <c r="CS611">
        <f>VLOOKUP($CM611,AutoSCAN_ORG!$B$1:$CF$2516,5,FALSE)</f>
        <v>6.2949999999999999</v>
      </c>
      <c r="CT611" t="str">
        <f>VLOOKUP($CM611,AutoSCAN_ORG!$B$1:$CF$2516,6,FALSE)</f>
        <v>MELO-CORR</v>
      </c>
      <c r="CU611">
        <f>VLOOKUP($CM611,AutoSCAN_ORG!$B$1:$CF$2516,7,FALSE)</f>
        <v>0</v>
      </c>
      <c r="CV611">
        <f>VLOOKUP($CM611,AutoSCAN_ORG!$B$1:$CF$2516,69,FALSE)</f>
        <v>0</v>
      </c>
      <c r="CW611">
        <f>VLOOKUP($CM611,AutoSCAN_ORG!$B$1:$CF$2516,70,FALSE)</f>
        <v>0</v>
      </c>
      <c r="CX611" t="str">
        <f>VLOOKUP($CM611,AutoSCAN_ORG!$B$1:$CF$2516,71,FALSE)</f>
        <v>Y</v>
      </c>
      <c r="CZ611" t="str">
        <f>VLOOKUP($CM611,AutoSCAN_ORG!$B$1:$CF$2516,73,FALSE)</f>
        <v>added</v>
      </c>
      <c r="DA611">
        <f>VLOOKUP($CM611,AutoSCAN_ORG!$B$1:$CF$2516,74,FALSE)</f>
        <v>0</v>
      </c>
      <c r="DB611">
        <f>VLOOKUP($CM611,AutoSCAN_ORG!$B$1:$CF$2516,75,FALSE)</f>
        <v>0</v>
      </c>
      <c r="DC611">
        <f>VLOOKUP($CM611,AutoSCAN_ORG!$B$1:$CF$2516,76,FALSE)</f>
        <v>0</v>
      </c>
      <c r="DD611">
        <f>VLOOKUP($CM611,AutoSCAN_ORG!$B$1:$CF$2516,77,FALSE)</f>
        <v>0</v>
      </c>
      <c r="DF611">
        <f>VLOOKUP($CM611,AutoSCAN_ORG!$B$1:$CF$2516,79,FALSE)</f>
        <v>10.32</v>
      </c>
      <c r="DG611">
        <f>VLOOKUP($CM611,AutoSCAN_ORG!$B$1:$CF$2516,80,FALSE)</f>
        <v>10.32</v>
      </c>
      <c r="DH611">
        <f>VLOOKUP($CM611,AutoSCAN_ORG!$B$1:$CF$2516,81,FALSE)</f>
        <v>5.0000000000000001E-3</v>
      </c>
      <c r="DI611">
        <f>VLOOKUP($CM611,AutoSCAN_ORG!$B$1:$CF$2516,82,FALSE)</f>
        <v>1.4E-2</v>
      </c>
      <c r="DJ611">
        <f>VLOOKUP($CM611,AutoSCAN_ORG!$B$1:$CF$2516,83,FALSE)</f>
        <v>0.63300000000000001</v>
      </c>
    </row>
    <row r="612" spans="2:114" x14ac:dyDescent="0.35">
      <c r="B612" t="s">
        <v>4972</v>
      </c>
      <c r="C612">
        <v>640</v>
      </c>
      <c r="D612" t="s">
        <v>7778</v>
      </c>
      <c r="E612">
        <v>991</v>
      </c>
      <c r="F612">
        <v>3047.2820000000002</v>
      </c>
      <c r="G612">
        <v>10</v>
      </c>
      <c r="H612" t="s">
        <v>7782</v>
      </c>
      <c r="I612" t="s">
        <v>7773</v>
      </c>
      <c r="J612" t="s">
        <v>7797</v>
      </c>
      <c r="K612">
        <v>15</v>
      </c>
      <c r="L612">
        <v>0.84</v>
      </c>
      <c r="M612">
        <v>12</v>
      </c>
      <c r="N612">
        <v>9</v>
      </c>
      <c r="O612" t="s">
        <v>7634</v>
      </c>
      <c r="R612" t="s">
        <v>7805</v>
      </c>
      <c r="S612" t="s">
        <v>7774</v>
      </c>
      <c r="T612" t="s">
        <v>7260</v>
      </c>
      <c r="U612" t="s">
        <v>7342</v>
      </c>
      <c r="V612" t="s">
        <v>7342</v>
      </c>
      <c r="W612">
        <v>5.56</v>
      </c>
      <c r="X612" t="s">
        <v>7954</v>
      </c>
      <c r="Y612">
        <v>1.7</v>
      </c>
      <c r="Z612" t="s">
        <v>7774</v>
      </c>
      <c r="AA612" t="s">
        <v>7783</v>
      </c>
      <c r="AB612" t="s">
        <v>7774</v>
      </c>
      <c r="AF612" t="s">
        <v>5762</v>
      </c>
      <c r="AG612">
        <v>42.757475730000003</v>
      </c>
      <c r="AH612">
        <v>-82.037432890000005</v>
      </c>
      <c r="AI612">
        <v>201.7</v>
      </c>
      <c r="AJ612">
        <v>290</v>
      </c>
      <c r="AL612">
        <v>15</v>
      </c>
      <c r="AM612">
        <v>986</v>
      </c>
      <c r="AN612">
        <v>17.210999999999999</v>
      </c>
      <c r="AO612">
        <v>-357.19400000000002</v>
      </c>
      <c r="AP612">
        <v>2109</v>
      </c>
      <c r="AQ612">
        <v>2111</v>
      </c>
      <c r="AT612">
        <v>1.23</v>
      </c>
      <c r="AU612">
        <v>1.23</v>
      </c>
      <c r="AW612">
        <v>2.14</v>
      </c>
      <c r="AX612">
        <v>2.14</v>
      </c>
      <c r="BD612">
        <v>0.84</v>
      </c>
      <c r="BE612">
        <v>12</v>
      </c>
      <c r="BF612" t="s">
        <v>2151</v>
      </c>
      <c r="BG612" t="s">
        <v>4972</v>
      </c>
      <c r="BH612">
        <v>640</v>
      </c>
      <c r="BI612" t="s">
        <v>7797</v>
      </c>
      <c r="BJ612" t="s">
        <v>7773</v>
      </c>
      <c r="BK612">
        <v>640</v>
      </c>
      <c r="BL612">
        <v>3160</v>
      </c>
      <c r="BS612">
        <v>13</v>
      </c>
      <c r="BT612">
        <v>0.66</v>
      </c>
      <c r="BU612">
        <v>0.57999999999999996</v>
      </c>
      <c r="BV612">
        <v>0.57999999999999996</v>
      </c>
      <c r="BW612">
        <v>42.757475730000003</v>
      </c>
      <c r="BX612">
        <v>-82.037432890000005</v>
      </c>
      <c r="BY612">
        <v>4734405.2560000001</v>
      </c>
      <c r="BZ612">
        <v>201.68</v>
      </c>
      <c r="CA612">
        <v>299.39999999999998</v>
      </c>
      <c r="CB612" t="s">
        <v>7411</v>
      </c>
      <c r="CC612">
        <v>7</v>
      </c>
      <c r="CD612">
        <v>10</v>
      </c>
      <c r="CE612">
        <v>12</v>
      </c>
      <c r="CF612">
        <v>12</v>
      </c>
      <c r="CG612" t="s">
        <v>5752</v>
      </c>
      <c r="CH612">
        <v>414</v>
      </c>
      <c r="CI612" t="s">
        <v>3339</v>
      </c>
      <c r="CJ612" t="s">
        <v>8652</v>
      </c>
      <c r="CK612">
        <v>5.56</v>
      </c>
      <c r="CL612">
        <v>1.7</v>
      </c>
      <c r="CM612" t="s">
        <v>4972</v>
      </c>
      <c r="CO612" t="str">
        <f>VLOOKUP(CM612,AutoSCAN_ORG!B640:CF3155,1,FALSE)</f>
        <v>AS00-0001622</v>
      </c>
      <c r="CP612">
        <f>VLOOKUP($CM612,AutoSCAN_ORG!$B$1:$CF$2516,2,FALSE)</f>
        <v>3047.2750000000001</v>
      </c>
      <c r="CQ612">
        <f>VLOOKUP($CM612,AutoSCAN_ORG!$B$1:$CF$2516,3,FALSE)</f>
        <v>13.858000000000001</v>
      </c>
      <c r="CR612">
        <f>VLOOKUP($CM612,AutoSCAN_ORG!$B$1:$CF$2516,4,FALSE)</f>
        <v>55.67</v>
      </c>
      <c r="CS612">
        <f>VLOOKUP($CM612,AutoSCAN_ORG!$B$1:$CF$2516,5,FALSE)</f>
        <v>6.3010000000000002</v>
      </c>
      <c r="CT612" t="str">
        <f>VLOOKUP($CM612,AutoSCAN_ORG!$B$1:$CF$2516,6,FALSE)</f>
        <v>MELO-MIFE</v>
      </c>
      <c r="CU612">
        <f>VLOOKUP($CM612,AutoSCAN_ORG!$B$1:$CF$2516,7,FALSE)</f>
        <v>0</v>
      </c>
      <c r="CV612" t="str">
        <f>VLOOKUP($CM612,AutoSCAN_ORG!$B$1:$CF$2516,69,FALSE)</f>
        <v>keep</v>
      </c>
      <c r="CW612">
        <f>VLOOKUP($CM612,AutoSCAN_ORG!$B$1:$CF$2516,70,FALSE)</f>
        <v>0</v>
      </c>
      <c r="CX612" t="str">
        <f>VLOOKUP($CM612,AutoSCAN_ORG!$B$1:$CF$2516,71,FALSE)</f>
        <v>Y</v>
      </c>
      <c r="CZ612">
        <f>VLOOKUP($CM612,AutoSCAN_ORG!$B$1:$CF$2516,73,FALSE)</f>
        <v>0</v>
      </c>
      <c r="DA612">
        <f>VLOOKUP($CM612,AutoSCAN_ORG!$B$1:$CF$2516,74,FALSE)</f>
        <v>0</v>
      </c>
      <c r="DB612">
        <f>VLOOKUP($CM612,AutoSCAN_ORG!$B$1:$CF$2516,75,FALSE)</f>
        <v>0</v>
      </c>
      <c r="DC612">
        <f>VLOOKUP($CM612,AutoSCAN_ORG!$B$1:$CF$2516,76,FALSE)</f>
        <v>0</v>
      </c>
      <c r="DD612" t="str">
        <f>VLOOKUP($CM612,AutoSCAN_ORG!$B$1:$CF$2516,77,FALSE)</f>
        <v>conf.class</v>
      </c>
      <c r="DF612">
        <f>VLOOKUP($CM612,AutoSCAN_ORG!$B$1:$CF$2516,79,FALSE)</f>
        <v>15.17</v>
      </c>
      <c r="DG612">
        <f>VLOOKUP($CM612,AutoSCAN_ORG!$B$1:$CF$2516,80,FALSE)</f>
        <v>15.17</v>
      </c>
      <c r="DH612">
        <f>VLOOKUP($CM612,AutoSCAN_ORG!$B$1:$CF$2516,81,FALSE)</f>
        <v>1.9E-2</v>
      </c>
      <c r="DI612">
        <f>VLOOKUP($CM612,AutoSCAN_ORG!$B$1:$CF$2516,82,FALSE)</f>
        <v>4.2000000000000003E-2</v>
      </c>
      <c r="DJ612">
        <f>VLOOKUP($CM612,AutoSCAN_ORG!$B$1:$CF$2516,83,FALSE)</f>
        <v>0.68100000000000005</v>
      </c>
    </row>
    <row r="613" spans="2:114" x14ac:dyDescent="0.35">
      <c r="B613" t="s">
        <v>4979</v>
      </c>
      <c r="C613">
        <v>641</v>
      </c>
      <c r="D613" t="s">
        <v>7778</v>
      </c>
      <c r="E613">
        <v>994</v>
      </c>
      <c r="F613">
        <v>3056.6909999999998</v>
      </c>
      <c r="G613">
        <v>10</v>
      </c>
      <c r="H613" t="s">
        <v>7782</v>
      </c>
      <c r="I613" t="s">
        <v>7773</v>
      </c>
      <c r="J613" t="s">
        <v>7797</v>
      </c>
      <c r="K613">
        <v>14</v>
      </c>
      <c r="L613">
        <v>0.8</v>
      </c>
      <c r="M613">
        <v>9</v>
      </c>
      <c r="N613">
        <v>7</v>
      </c>
      <c r="O613" t="s">
        <v>7889</v>
      </c>
      <c r="R613" t="s">
        <v>7805</v>
      </c>
      <c r="S613" t="s">
        <v>7774</v>
      </c>
      <c r="T613" t="s">
        <v>7261</v>
      </c>
      <c r="U613" t="s">
        <v>7669</v>
      </c>
      <c r="V613" t="s">
        <v>7669</v>
      </c>
      <c r="W613">
        <v>5.56</v>
      </c>
      <c r="X613" t="s">
        <v>7955</v>
      </c>
      <c r="Y613">
        <v>1.9</v>
      </c>
      <c r="Z613" t="s">
        <v>7774</v>
      </c>
      <c r="AA613" t="s">
        <v>7789</v>
      </c>
      <c r="AB613" t="s">
        <v>7774</v>
      </c>
      <c r="AF613" t="s">
        <v>5762</v>
      </c>
      <c r="AG613">
        <v>42.757472630000002</v>
      </c>
      <c r="AH613">
        <v>-82.037317360000003</v>
      </c>
      <c r="AI613">
        <v>201.8</v>
      </c>
      <c r="AJ613">
        <v>290</v>
      </c>
      <c r="AL613">
        <v>15</v>
      </c>
      <c r="AM613">
        <v>986</v>
      </c>
      <c r="AN613">
        <v>3.3860000000000001</v>
      </c>
      <c r="AO613">
        <v>367.98599999999999</v>
      </c>
      <c r="AP613">
        <v>2114</v>
      </c>
      <c r="AQ613">
        <v>2115</v>
      </c>
      <c r="AT613">
        <v>1.23</v>
      </c>
      <c r="AU613">
        <v>1.23</v>
      </c>
      <c r="AW613">
        <v>2.14</v>
      </c>
      <c r="AX613">
        <v>2.14</v>
      </c>
      <c r="BD613">
        <v>0.8</v>
      </c>
      <c r="BE613">
        <v>9</v>
      </c>
      <c r="BF613" t="s">
        <v>2158</v>
      </c>
      <c r="BG613" t="s">
        <v>4979</v>
      </c>
      <c r="BH613">
        <v>641</v>
      </c>
      <c r="BI613" t="s">
        <v>7797</v>
      </c>
      <c r="BJ613" t="s">
        <v>7773</v>
      </c>
      <c r="BK613">
        <v>641</v>
      </c>
      <c r="BL613">
        <v>3180</v>
      </c>
      <c r="BS613">
        <v>13</v>
      </c>
      <c r="BT613">
        <v>0.66</v>
      </c>
      <c r="BU613">
        <v>0.57999999999999996</v>
      </c>
      <c r="BV613">
        <v>0.57999999999999996</v>
      </c>
      <c r="BW613">
        <v>42.757472630000002</v>
      </c>
      <c r="BX613">
        <v>-82.037317360000003</v>
      </c>
      <c r="BY613">
        <v>4734404.7970000003</v>
      </c>
      <c r="BZ613">
        <v>201.83699999999999</v>
      </c>
      <c r="CA613">
        <v>140.9</v>
      </c>
      <c r="CB613" t="s">
        <v>7670</v>
      </c>
      <c r="CC613">
        <v>7</v>
      </c>
      <c r="CD613">
        <v>10</v>
      </c>
      <c r="CE613">
        <v>12</v>
      </c>
      <c r="CF613">
        <v>12</v>
      </c>
      <c r="CG613" t="s">
        <v>5752</v>
      </c>
      <c r="CH613">
        <v>414</v>
      </c>
      <c r="CI613" t="s">
        <v>3339</v>
      </c>
      <c r="CJ613" t="s">
        <v>8652</v>
      </c>
      <c r="CK613">
        <v>5.56</v>
      </c>
      <c r="CL613">
        <v>1.9</v>
      </c>
      <c r="CM613" t="s">
        <v>4979</v>
      </c>
      <c r="CO613" t="str">
        <f>VLOOKUP(CM613,AutoSCAN_ORG!B641:CF3156,1,FALSE)</f>
        <v>AS00-0001626</v>
      </c>
      <c r="CP613">
        <f>VLOOKUP($CM613,AutoSCAN_ORG!$B$1:$CF$2516,2,FALSE)</f>
        <v>3056.6869999999999</v>
      </c>
      <c r="CQ613">
        <f>VLOOKUP($CM613,AutoSCAN_ORG!$B$1:$CF$2516,3,FALSE)</f>
        <v>10.144</v>
      </c>
      <c r="CR613">
        <f>VLOOKUP($CM613,AutoSCAN_ORG!$B$1:$CF$2516,4,FALSE)</f>
        <v>214.262</v>
      </c>
      <c r="CS613">
        <f>VLOOKUP($CM613,AutoSCAN_ORG!$B$1:$CF$2516,5,FALSE)</f>
        <v>6.2949999999999999</v>
      </c>
      <c r="CT613" t="str">
        <f>VLOOKUP($CM613,AutoSCAN_ORG!$B$1:$CF$2516,6,FALSE)</f>
        <v>MELO-MIFE</v>
      </c>
      <c r="CU613">
        <f>VLOOKUP($CM613,AutoSCAN_ORG!$B$1:$CF$2516,7,FALSE)</f>
        <v>0</v>
      </c>
      <c r="CV613">
        <f>VLOOKUP($CM613,AutoSCAN_ORG!$B$1:$CF$2516,69,FALSE)</f>
        <v>0</v>
      </c>
      <c r="CW613">
        <f>VLOOKUP($CM613,AutoSCAN_ORG!$B$1:$CF$2516,70,FALSE)</f>
        <v>0</v>
      </c>
      <c r="CX613" t="str">
        <f>VLOOKUP($CM613,AutoSCAN_ORG!$B$1:$CF$2516,71,FALSE)</f>
        <v>Y</v>
      </c>
      <c r="CZ613" t="str">
        <f>VLOOKUP($CM613,AutoSCAN_ORG!$B$1:$CF$2516,73,FALSE)</f>
        <v>ok</v>
      </c>
      <c r="DA613">
        <f>VLOOKUP($CM613,AutoSCAN_ORG!$B$1:$CF$2516,74,FALSE)</f>
        <v>0</v>
      </c>
      <c r="DB613" t="str">
        <f>VLOOKUP($CM613,AutoSCAN_ORG!$B$1:$CF$2516,75,FALSE)</f>
        <v>corr int in prev</v>
      </c>
      <c r="DC613">
        <f>VLOOKUP($CM613,AutoSCAN_ORG!$B$1:$CF$2516,76,FALSE)</f>
        <v>0</v>
      </c>
      <c r="DD613">
        <f>VLOOKUP($CM613,AutoSCAN_ORG!$B$1:$CF$2516,77,FALSE)</f>
        <v>0</v>
      </c>
      <c r="DF613">
        <f>VLOOKUP($CM613,AutoSCAN_ORG!$B$1:$CF$2516,79,FALSE)</f>
        <v>14.44</v>
      </c>
      <c r="DG613">
        <f>VLOOKUP($CM613,AutoSCAN_ORG!$B$1:$CF$2516,80,FALSE)</f>
        <v>14.44</v>
      </c>
      <c r="DH613">
        <f>VLOOKUP($CM613,AutoSCAN_ORG!$B$1:$CF$2516,81,FALSE)</f>
        <v>2.1999999999999999E-2</v>
      </c>
      <c r="DI613">
        <f>VLOOKUP($CM613,AutoSCAN_ORG!$B$1:$CF$2516,82,FALSE)</f>
        <v>3.9E-2</v>
      </c>
      <c r="DJ613">
        <f>VLOOKUP($CM613,AutoSCAN_ORG!$B$1:$CF$2516,83,FALSE)</f>
        <v>0.77800000000000002</v>
      </c>
    </row>
    <row r="614" spans="2:114" x14ac:dyDescent="0.35">
      <c r="B614" t="s">
        <v>4980</v>
      </c>
      <c r="C614">
        <v>642</v>
      </c>
      <c r="D614" t="s">
        <v>7778</v>
      </c>
      <c r="E614">
        <v>995</v>
      </c>
      <c r="F614">
        <v>3057.8670000000002</v>
      </c>
      <c r="G614">
        <v>10</v>
      </c>
      <c r="H614" t="s">
        <v>7782</v>
      </c>
      <c r="I614" t="s">
        <v>7773</v>
      </c>
      <c r="J614" t="s">
        <v>7797</v>
      </c>
      <c r="K614">
        <v>16</v>
      </c>
      <c r="L614">
        <v>0.88</v>
      </c>
      <c r="M614">
        <v>13</v>
      </c>
      <c r="N614">
        <v>8</v>
      </c>
      <c r="O614" t="s">
        <v>7901</v>
      </c>
      <c r="R614" t="s">
        <v>7805</v>
      </c>
      <c r="S614" t="s">
        <v>7774</v>
      </c>
      <c r="T614" t="s">
        <v>7261</v>
      </c>
      <c r="U614" t="s">
        <v>7669</v>
      </c>
      <c r="V614" t="s">
        <v>7669</v>
      </c>
      <c r="W614">
        <v>5.56</v>
      </c>
      <c r="X614" t="s">
        <v>7955</v>
      </c>
      <c r="Y614">
        <v>1.8</v>
      </c>
      <c r="Z614" t="s">
        <v>7774</v>
      </c>
      <c r="AA614" t="s">
        <v>7783</v>
      </c>
      <c r="AB614" t="s">
        <v>7774</v>
      </c>
      <c r="AF614" t="s">
        <v>5762</v>
      </c>
      <c r="AG614">
        <v>42.757472249999999</v>
      </c>
      <c r="AH614">
        <v>-82.037302949999997</v>
      </c>
      <c r="AI614">
        <v>201.9</v>
      </c>
      <c r="AJ614">
        <v>290</v>
      </c>
      <c r="AL614">
        <v>15</v>
      </c>
      <c r="AM614">
        <v>986</v>
      </c>
      <c r="AN614">
        <v>4.5609999999999999</v>
      </c>
      <c r="AO614">
        <v>340.26400000000001</v>
      </c>
      <c r="AP614">
        <v>2106</v>
      </c>
      <c r="AQ614">
        <v>2109</v>
      </c>
      <c r="AT614">
        <v>1.23</v>
      </c>
      <c r="AU614">
        <v>1.23</v>
      </c>
      <c r="AW614">
        <v>2.14</v>
      </c>
      <c r="AX614">
        <v>2.14</v>
      </c>
      <c r="BD614">
        <v>0.88</v>
      </c>
      <c r="BE614">
        <v>13</v>
      </c>
      <c r="BF614" t="s">
        <v>2159</v>
      </c>
      <c r="BG614" t="s">
        <v>4980</v>
      </c>
      <c r="BH614">
        <v>642</v>
      </c>
      <c r="BI614" t="s">
        <v>7797</v>
      </c>
      <c r="BJ614" t="s">
        <v>7773</v>
      </c>
      <c r="BK614">
        <v>642</v>
      </c>
      <c r="BL614">
        <v>3180</v>
      </c>
      <c r="BS614">
        <v>13</v>
      </c>
      <c r="BT614">
        <v>0.66</v>
      </c>
      <c r="BU614">
        <v>0.57999999999999996</v>
      </c>
      <c r="BV614">
        <v>0.59</v>
      </c>
      <c r="BW614">
        <v>42.757472249999999</v>
      </c>
      <c r="BX614">
        <v>-82.037302949999997</v>
      </c>
      <c r="BY614">
        <v>4734404.74</v>
      </c>
      <c r="BZ614">
        <v>201.851</v>
      </c>
      <c r="CA614">
        <v>200.5</v>
      </c>
      <c r="CB614" t="s">
        <v>7558</v>
      </c>
      <c r="CC614">
        <v>7</v>
      </c>
      <c r="CD614">
        <v>10</v>
      </c>
      <c r="CE614">
        <v>12</v>
      </c>
      <c r="CF614">
        <v>12</v>
      </c>
      <c r="CG614" t="s">
        <v>5752</v>
      </c>
      <c r="CH614">
        <v>414</v>
      </c>
      <c r="CI614" t="s">
        <v>3339</v>
      </c>
      <c r="CJ614" t="s">
        <v>8652</v>
      </c>
      <c r="CK614">
        <v>5.56</v>
      </c>
      <c r="CL614">
        <v>1.8</v>
      </c>
      <c r="CM614" t="s">
        <v>4980</v>
      </c>
      <c r="CO614" t="str">
        <f>VLOOKUP(CM614,AutoSCAN_ORG!B642:CF3157,1,FALSE)</f>
        <v>AS00-0001627</v>
      </c>
      <c r="CP614">
        <f>VLOOKUP($CM614,AutoSCAN_ORG!$B$1:$CF$2516,2,FALSE)</f>
        <v>3057.8589999999999</v>
      </c>
      <c r="CQ614">
        <f>VLOOKUP($CM614,AutoSCAN_ORG!$B$1:$CF$2516,3,FALSE)</f>
        <v>13.526999999999999</v>
      </c>
      <c r="CR614">
        <f>VLOOKUP($CM614,AutoSCAN_ORG!$B$1:$CF$2516,4,FALSE)</f>
        <v>155.75200000000001</v>
      </c>
      <c r="CS614">
        <f>VLOOKUP($CM614,AutoSCAN_ORG!$B$1:$CF$2516,5,FALSE)</f>
        <v>6.2949999999999999</v>
      </c>
      <c r="CT614" t="str">
        <f>VLOOKUP($CM614,AutoSCAN_ORG!$B$1:$CF$2516,6,FALSE)</f>
        <v>MELO-MIFE</v>
      </c>
      <c r="CU614">
        <f>VLOOKUP($CM614,AutoSCAN_ORG!$B$1:$CF$2516,7,FALSE)</f>
        <v>0</v>
      </c>
      <c r="CV614" t="str">
        <f>VLOOKUP($CM614,AutoSCAN_ORG!$B$1:$CF$2516,69,FALSE)</f>
        <v>change to melo mife external</v>
      </c>
      <c r="CW614">
        <f>VLOOKUP($CM614,AutoSCAN_ORG!$B$1:$CF$2516,70,FALSE)</f>
        <v>0</v>
      </c>
      <c r="CX614" t="str">
        <f>VLOOKUP($CM614,AutoSCAN_ORG!$B$1:$CF$2516,71,FALSE)</f>
        <v>Y</v>
      </c>
      <c r="CZ614" t="str">
        <f>VLOOKUP($CM614,AutoSCAN_ORG!$B$1:$CF$2516,73,FALSE)</f>
        <v>ok</v>
      </c>
      <c r="DA614">
        <f>VLOOKUP($CM614,AutoSCAN_ORG!$B$1:$CF$2516,74,FALSE)</f>
        <v>0</v>
      </c>
      <c r="DB614" t="str">
        <f>VLOOKUP($CM614,AutoSCAN_ORG!$B$1:$CF$2516,75,FALSE)</f>
        <v>corr int in prev</v>
      </c>
      <c r="DC614">
        <f>VLOOKUP($CM614,AutoSCAN_ORG!$B$1:$CF$2516,76,FALSE)</f>
        <v>0</v>
      </c>
      <c r="DD614" t="str">
        <f>VLOOKUP($CM614,AutoSCAN_ORG!$B$1:$CF$2516,77,FALSE)</f>
        <v>int?</v>
      </c>
      <c r="DF614">
        <f>VLOOKUP($CM614,AutoSCAN_ORG!$B$1:$CF$2516,79,FALSE)</f>
        <v>15.79</v>
      </c>
      <c r="DG614">
        <f>VLOOKUP($CM614,AutoSCAN_ORG!$B$1:$CF$2516,80,FALSE)</f>
        <v>15.79</v>
      </c>
      <c r="DH614">
        <f>VLOOKUP($CM614,AutoSCAN_ORG!$B$1:$CF$2516,81,FALSE)</f>
        <v>2.3E-2</v>
      </c>
      <c r="DI614">
        <f>VLOOKUP($CM614,AutoSCAN_ORG!$B$1:$CF$2516,82,FALSE)</f>
        <v>4.5999999999999999E-2</v>
      </c>
      <c r="DJ614">
        <f>VLOOKUP($CM614,AutoSCAN_ORG!$B$1:$CF$2516,83,FALSE)</f>
        <v>0.69499999999999995</v>
      </c>
    </row>
    <row r="615" spans="2:114" x14ac:dyDescent="0.35">
      <c r="B615" t="s">
        <v>4985</v>
      </c>
      <c r="C615">
        <v>643</v>
      </c>
      <c r="D615" t="s">
        <v>7778</v>
      </c>
      <c r="E615">
        <v>997</v>
      </c>
      <c r="F615">
        <v>3063.7539999999999</v>
      </c>
      <c r="G615">
        <v>10</v>
      </c>
      <c r="H615" t="s">
        <v>7782</v>
      </c>
      <c r="I615" t="s">
        <v>7773</v>
      </c>
      <c r="J615" t="s">
        <v>5753</v>
      </c>
      <c r="K615">
        <v>14</v>
      </c>
      <c r="L615">
        <v>0.75</v>
      </c>
      <c r="M615">
        <v>9</v>
      </c>
      <c r="N615">
        <v>9</v>
      </c>
      <c r="O615" t="s">
        <v>7357</v>
      </c>
      <c r="R615" t="s">
        <v>7805</v>
      </c>
      <c r="S615" t="s">
        <v>7774</v>
      </c>
      <c r="T615" t="s">
        <v>7262</v>
      </c>
      <c r="U615" t="s">
        <v>7649</v>
      </c>
      <c r="V615" t="s">
        <v>7649</v>
      </c>
      <c r="W615">
        <v>5.56</v>
      </c>
      <c r="X615" t="s">
        <v>7956</v>
      </c>
      <c r="Y615">
        <v>1.8</v>
      </c>
      <c r="Z615" t="s">
        <v>7774</v>
      </c>
      <c r="AA615" t="s">
        <v>7789</v>
      </c>
      <c r="AB615" t="s">
        <v>7774</v>
      </c>
      <c r="AF615" t="s">
        <v>5678</v>
      </c>
      <c r="AG615">
        <v>42.757470619999999</v>
      </c>
      <c r="AH615">
        <v>-82.037230629999996</v>
      </c>
      <c r="AI615">
        <v>201.9</v>
      </c>
      <c r="AJ615">
        <v>290</v>
      </c>
      <c r="AL615">
        <v>15</v>
      </c>
      <c r="AM615">
        <v>986</v>
      </c>
      <c r="AN615">
        <v>5.15</v>
      </c>
      <c r="AO615">
        <v>314.92599999999999</v>
      </c>
      <c r="AP615">
        <v>2115</v>
      </c>
      <c r="AQ615">
        <v>2115</v>
      </c>
      <c r="AT615">
        <v>1.24</v>
      </c>
      <c r="AU615">
        <v>1.23</v>
      </c>
      <c r="AW615">
        <v>2.14</v>
      </c>
      <c r="AX615">
        <v>2.14</v>
      </c>
      <c r="BD615">
        <v>0.75</v>
      </c>
      <c r="BE615">
        <v>9</v>
      </c>
      <c r="BF615" t="s">
        <v>2162</v>
      </c>
      <c r="BG615" t="s">
        <v>4985</v>
      </c>
      <c r="BH615">
        <v>643</v>
      </c>
      <c r="BI615" t="s">
        <v>5753</v>
      </c>
      <c r="BJ615" t="s">
        <v>7773</v>
      </c>
      <c r="BK615">
        <v>643</v>
      </c>
      <c r="BL615">
        <v>3190</v>
      </c>
      <c r="BS615">
        <v>13</v>
      </c>
      <c r="BT615">
        <v>0.66</v>
      </c>
      <c r="BU615">
        <v>0.57999999999999996</v>
      </c>
      <c r="BV615">
        <v>0.57999999999999996</v>
      </c>
      <c r="BW615">
        <v>42.757470619999999</v>
      </c>
      <c r="BX615">
        <v>-82.037230629999996</v>
      </c>
      <c r="BY615">
        <v>4734404.4859999996</v>
      </c>
      <c r="BZ615">
        <v>201.88200000000001</v>
      </c>
      <c r="CA615">
        <v>136.1</v>
      </c>
      <c r="CB615" t="s">
        <v>7500</v>
      </c>
      <c r="CC615">
        <v>7</v>
      </c>
      <c r="CD615">
        <v>10</v>
      </c>
      <c r="CE615">
        <v>12</v>
      </c>
      <c r="CF615">
        <v>12</v>
      </c>
      <c r="CG615" t="s">
        <v>5752</v>
      </c>
      <c r="CH615">
        <v>414</v>
      </c>
      <c r="CI615" t="s">
        <v>3290</v>
      </c>
      <c r="CJ615" t="s">
        <v>7332</v>
      </c>
      <c r="CK615">
        <v>5.56</v>
      </c>
      <c r="CL615">
        <v>1.8</v>
      </c>
      <c r="CM615" t="s">
        <v>4985</v>
      </c>
      <c r="CO615" t="str">
        <f>VLOOKUP(CM615,AutoSCAN_ORG!B643:CF3158,1,FALSE)</f>
        <v>AS00-0001629</v>
      </c>
      <c r="CP615">
        <f>VLOOKUP($CM615,AutoSCAN_ORG!$B$1:$CF$2516,2,FALSE)</f>
        <v>3063.7510000000002</v>
      </c>
      <c r="CQ615">
        <f>VLOOKUP($CM615,AutoSCAN_ORG!$B$1:$CF$2516,3,FALSE)</f>
        <v>10.183</v>
      </c>
      <c r="CR615">
        <f>VLOOKUP($CM615,AutoSCAN_ORG!$B$1:$CF$2516,4,FALSE)</f>
        <v>218.85300000000001</v>
      </c>
      <c r="CS615">
        <f>VLOOKUP($CM615,AutoSCAN_ORG!$B$1:$CF$2516,5,FALSE)</f>
        <v>6.2949999999999999</v>
      </c>
      <c r="CT615" t="str">
        <f>VLOOKUP($CM615,AutoSCAN_ORG!$B$1:$CF$2516,6,FALSE)</f>
        <v>MELO-CORR</v>
      </c>
      <c r="CU615">
        <f>VLOOKUP($CM615,AutoSCAN_ORG!$B$1:$CF$2516,7,FALSE)</f>
        <v>0</v>
      </c>
      <c r="CV615">
        <f>VLOOKUP($CM615,AutoSCAN_ORG!$B$1:$CF$2516,69,FALSE)</f>
        <v>0</v>
      </c>
      <c r="CW615">
        <f>VLOOKUP($CM615,AutoSCAN_ORG!$B$1:$CF$2516,70,FALSE)</f>
        <v>0</v>
      </c>
      <c r="CX615" t="str">
        <f>VLOOKUP($CM615,AutoSCAN_ORG!$B$1:$CF$2516,71,FALSE)</f>
        <v>Y</v>
      </c>
      <c r="CZ615" t="str">
        <f>VLOOKUP($CM615,AutoSCAN_ORG!$B$1:$CF$2516,73,FALSE)</f>
        <v>added</v>
      </c>
      <c r="DA615">
        <f>VLOOKUP($CM615,AutoSCAN_ORG!$B$1:$CF$2516,74,FALSE)</f>
        <v>0</v>
      </c>
      <c r="DB615">
        <f>VLOOKUP($CM615,AutoSCAN_ORG!$B$1:$CF$2516,75,FALSE)</f>
        <v>0</v>
      </c>
      <c r="DC615">
        <f>VLOOKUP($CM615,AutoSCAN_ORG!$B$1:$CF$2516,76,FALSE)</f>
        <v>0</v>
      </c>
      <c r="DD615">
        <f>VLOOKUP($CM615,AutoSCAN_ORG!$B$1:$CF$2516,77,FALSE)</f>
        <v>0</v>
      </c>
      <c r="DF615">
        <f>VLOOKUP($CM615,AutoSCAN_ORG!$B$1:$CF$2516,79,FALSE)</f>
        <v>13.57</v>
      </c>
      <c r="DG615">
        <f>VLOOKUP($CM615,AutoSCAN_ORG!$B$1:$CF$2516,80,FALSE)</f>
        <v>13.57</v>
      </c>
      <c r="DH615">
        <f>VLOOKUP($CM615,AutoSCAN_ORG!$B$1:$CF$2516,81,FALSE)</f>
        <v>1.4E-2</v>
      </c>
      <c r="DI615">
        <f>VLOOKUP($CM615,AutoSCAN_ORG!$B$1:$CF$2516,82,FALSE)</f>
        <v>2.7E-2</v>
      </c>
      <c r="DJ615">
        <f>VLOOKUP($CM615,AutoSCAN_ORG!$B$1:$CF$2516,83,FALSE)</f>
        <v>0.63</v>
      </c>
    </row>
    <row r="616" spans="2:114" x14ac:dyDescent="0.35">
      <c r="B616" t="s">
        <v>4917</v>
      </c>
      <c r="C616">
        <v>614</v>
      </c>
      <c r="D616" t="s">
        <v>7778</v>
      </c>
      <c r="E616">
        <v>950</v>
      </c>
      <c r="F616">
        <v>2875.3470000000002</v>
      </c>
      <c r="G616">
        <v>10</v>
      </c>
      <c r="H616" t="s">
        <v>7782</v>
      </c>
      <c r="I616" t="s">
        <v>7773</v>
      </c>
      <c r="J616" t="s">
        <v>7852</v>
      </c>
      <c r="K616">
        <v>12</v>
      </c>
      <c r="L616">
        <v>0.68</v>
      </c>
      <c r="M616">
        <v>29</v>
      </c>
      <c r="N616">
        <v>16</v>
      </c>
      <c r="O616" t="s">
        <v>7649</v>
      </c>
      <c r="Q616">
        <v>53</v>
      </c>
      <c r="R616" t="s">
        <v>7784</v>
      </c>
      <c r="S616" t="s">
        <v>7774</v>
      </c>
      <c r="T616" t="s">
        <v>7253</v>
      </c>
      <c r="U616" t="s">
        <v>7383</v>
      </c>
      <c r="V616" t="s">
        <v>7383</v>
      </c>
      <c r="W616">
        <v>5.56</v>
      </c>
      <c r="X616" t="s">
        <v>7947</v>
      </c>
      <c r="Y616">
        <v>1.8</v>
      </c>
      <c r="Z616" t="s">
        <v>7774</v>
      </c>
      <c r="AA616" t="s">
        <v>7788</v>
      </c>
      <c r="AB616" t="s">
        <v>7774</v>
      </c>
      <c r="AC616">
        <v>10</v>
      </c>
      <c r="AF616" t="s">
        <v>5683</v>
      </c>
      <c r="AG616">
        <v>42.758767310000003</v>
      </c>
      <c r="AH616">
        <v>-82.037759190000003</v>
      </c>
      <c r="AI616">
        <v>201.5</v>
      </c>
      <c r="AJ616">
        <v>290</v>
      </c>
      <c r="AL616">
        <v>15</v>
      </c>
      <c r="AM616">
        <v>986</v>
      </c>
      <c r="AN616">
        <v>17.933</v>
      </c>
      <c r="AO616">
        <v>-401.16199999999998</v>
      </c>
      <c r="AP616">
        <v>2089</v>
      </c>
      <c r="AQ616">
        <v>2086</v>
      </c>
      <c r="AT616">
        <v>1.22</v>
      </c>
      <c r="AU616">
        <v>1.22</v>
      </c>
      <c r="AW616">
        <v>2.12</v>
      </c>
      <c r="AX616">
        <v>2.12</v>
      </c>
      <c r="BD616">
        <v>0.54</v>
      </c>
      <c r="BE616">
        <v>29</v>
      </c>
      <c r="BF616" t="s">
        <v>8733</v>
      </c>
      <c r="BG616" t="s">
        <v>4917</v>
      </c>
      <c r="BH616">
        <v>614</v>
      </c>
      <c r="BI616" t="s">
        <v>7852</v>
      </c>
      <c r="BJ616" t="s">
        <v>7773</v>
      </c>
      <c r="BK616">
        <v>614</v>
      </c>
      <c r="BL616">
        <v>3030</v>
      </c>
      <c r="BM616">
        <v>950</v>
      </c>
      <c r="BN616">
        <v>53</v>
      </c>
      <c r="BO616" t="s">
        <v>8660</v>
      </c>
      <c r="BS616">
        <v>13</v>
      </c>
      <c r="BT616">
        <v>0.66</v>
      </c>
      <c r="BU616">
        <v>0.59</v>
      </c>
      <c r="BV616">
        <v>0.59</v>
      </c>
      <c r="BW616">
        <v>42.758767310000003</v>
      </c>
      <c r="BX616">
        <v>-82.037759190000003</v>
      </c>
      <c r="BY616">
        <v>4734549.0080000004</v>
      </c>
      <c r="BZ616">
        <v>201.49799999999999</v>
      </c>
      <c r="CA616">
        <v>268.39999999999998</v>
      </c>
      <c r="CB616" t="s">
        <v>7646</v>
      </c>
      <c r="CC616">
        <v>7</v>
      </c>
      <c r="CD616">
        <v>10</v>
      </c>
      <c r="CE616">
        <v>12</v>
      </c>
      <c r="CF616">
        <v>12</v>
      </c>
      <c r="CG616" t="s">
        <v>5677</v>
      </c>
      <c r="CH616">
        <v>414</v>
      </c>
      <c r="CI616" t="s">
        <v>5823</v>
      </c>
      <c r="CJ616" t="s">
        <v>8661</v>
      </c>
      <c r="CK616">
        <v>5.56</v>
      </c>
      <c r="CM616" t="s">
        <v>4917</v>
      </c>
      <c r="CO616" t="str">
        <f>VLOOKUP(CM616,AutoSCAN_ORG!B614:CF3129,1,FALSE)</f>
        <v>AS00-0001584</v>
      </c>
      <c r="CP616">
        <f>VLOOKUP($CM616,AutoSCAN_ORG!$B$1:$CF$2516,2,FALSE)</f>
        <v>2875.3330000000001</v>
      </c>
      <c r="CQ616">
        <f>VLOOKUP($CM616,AutoSCAN_ORG!$B$1:$CF$2516,3,FALSE)</f>
        <v>10.071999999999999</v>
      </c>
      <c r="CR616">
        <f>VLOOKUP($CM616,AutoSCAN_ORG!$B$1:$CF$2516,4,FALSE)</f>
        <v>84.751999999999995</v>
      </c>
      <c r="CS616">
        <f>VLOOKUP($CM616,AutoSCAN_ORG!$B$1:$CF$2516,5,FALSE)</f>
        <v>6.2949999999999999</v>
      </c>
      <c r="CT616" t="str">
        <f>VLOOKUP($CM616,AutoSCAN_ORG!$B$1:$CF$2516,6,FALSE)</f>
        <v>MELO-CORR</v>
      </c>
      <c r="CU616">
        <f>VLOOKUP($CM616,AutoSCAN_ORG!$B$1:$CF$2516,7,FALSE)</f>
        <v>0</v>
      </c>
      <c r="CV616">
        <f>VLOOKUP($CM616,AutoSCAN_ORG!$B$1:$CF$2516,69,FALSE)</f>
        <v>0</v>
      </c>
      <c r="CW616">
        <f>VLOOKUP($CM616,AutoSCAN_ORG!$B$1:$CF$2516,70,FALSE)</f>
        <v>0</v>
      </c>
      <c r="CX616" t="str">
        <f>VLOOKUP($CM616,AutoSCAN_ORG!$B$1:$CF$2516,71,FALSE)</f>
        <v>Y</v>
      </c>
      <c r="CY616">
        <f>VLOOKUP($CM616,AutoSCAN_ORG!$B$1:$CF$2516,72,FALSE)</f>
        <v>0</v>
      </c>
      <c r="CZ616" t="str">
        <f>VLOOKUP($CM616,AutoSCAN_ORG!$B$1:$CF$2516,73,FALSE)</f>
        <v>added</v>
      </c>
      <c r="DA616">
        <f>VLOOKUP($CM616,AutoSCAN_ORG!$B$1:$CF$2516,74,FALSE)</f>
        <v>0</v>
      </c>
      <c r="DB616">
        <f>VLOOKUP($CM616,AutoSCAN_ORG!$B$1:$CF$2516,75,FALSE)</f>
        <v>0</v>
      </c>
      <c r="DC616">
        <f>VLOOKUP($CM616,AutoSCAN_ORG!$B$1:$CF$2516,76,FALSE)</f>
        <v>0</v>
      </c>
      <c r="DD616">
        <f>VLOOKUP($CM616,AutoSCAN_ORG!$B$1:$CF$2516,77,FALSE)</f>
        <v>0</v>
      </c>
      <c r="DE616">
        <f>VLOOKUP($CM616,AutoSCAN_ORG!$B$1:$CF$2516,78,FALSE)</f>
        <v>0</v>
      </c>
      <c r="DF616">
        <f>VLOOKUP($CM616,AutoSCAN_ORG!$B$1:$CF$2516,79,FALSE)</f>
        <v>12.31</v>
      </c>
      <c r="DG616">
        <f>VLOOKUP($CM616,AutoSCAN_ORG!$B$1:$CF$2516,80,FALSE)</f>
        <v>12.31</v>
      </c>
      <c r="DH616">
        <f>VLOOKUP($CM616,AutoSCAN_ORG!$B$1:$CF$2516,81,FALSE)</f>
        <v>-8.0000000000000002E-3</v>
      </c>
      <c r="DI616">
        <f>VLOOKUP($CM616,AutoSCAN_ORG!$B$1:$CF$2516,82,FALSE)</f>
        <v>-1.6E-2</v>
      </c>
      <c r="DJ616">
        <f>VLOOKUP($CM616,AutoSCAN_ORG!$B$1:$CF$2516,83,FALSE)</f>
        <v>0.91700000000000004</v>
      </c>
    </row>
    <row r="617" spans="2:114" x14ac:dyDescent="0.35">
      <c r="B617" t="s">
        <v>4989</v>
      </c>
      <c r="C617">
        <v>644</v>
      </c>
      <c r="D617" t="s">
        <v>7778</v>
      </c>
      <c r="E617">
        <v>999</v>
      </c>
      <c r="F617">
        <v>3064.8470000000002</v>
      </c>
      <c r="G617">
        <v>10</v>
      </c>
      <c r="H617" t="s">
        <v>7782</v>
      </c>
      <c r="I617" t="s">
        <v>7773</v>
      </c>
      <c r="J617" t="s">
        <v>5753</v>
      </c>
      <c r="K617">
        <v>13</v>
      </c>
      <c r="L617">
        <v>0.7</v>
      </c>
      <c r="M617">
        <v>12</v>
      </c>
      <c r="N617">
        <v>8</v>
      </c>
      <c r="O617" t="s">
        <v>7556</v>
      </c>
      <c r="R617" t="s">
        <v>7805</v>
      </c>
      <c r="S617" t="s">
        <v>7774</v>
      </c>
      <c r="T617" t="s">
        <v>7263</v>
      </c>
      <c r="U617" t="s">
        <v>7436</v>
      </c>
      <c r="V617" t="s">
        <v>7436</v>
      </c>
      <c r="W617">
        <v>5.56</v>
      </c>
      <c r="X617" t="s">
        <v>7957</v>
      </c>
      <c r="Y617">
        <v>1.8</v>
      </c>
      <c r="Z617" t="s">
        <v>7774</v>
      </c>
      <c r="AA617" t="s">
        <v>7783</v>
      </c>
      <c r="AB617" t="s">
        <v>7774</v>
      </c>
      <c r="AF617" t="s">
        <v>5678</v>
      </c>
      <c r="AG617">
        <v>42.757470339999998</v>
      </c>
      <c r="AH617">
        <v>-82.037217220000002</v>
      </c>
      <c r="AI617">
        <v>201.9</v>
      </c>
      <c r="AJ617">
        <v>290</v>
      </c>
      <c r="AL617">
        <v>15</v>
      </c>
      <c r="AM617">
        <v>986</v>
      </c>
      <c r="AN617">
        <v>0.64200000000000002</v>
      </c>
      <c r="AO617">
        <v>-416.34800000000001</v>
      </c>
      <c r="AP617">
        <v>2112</v>
      </c>
      <c r="AQ617">
        <v>2113</v>
      </c>
      <c r="AT617">
        <v>1.23</v>
      </c>
      <c r="AU617">
        <v>1.23</v>
      </c>
      <c r="AW617">
        <v>2.14</v>
      </c>
      <c r="AX617">
        <v>2.14</v>
      </c>
      <c r="BD617">
        <v>0.7</v>
      </c>
      <c r="BE617">
        <v>12</v>
      </c>
      <c r="BF617" t="s">
        <v>2166</v>
      </c>
      <c r="BG617" t="s">
        <v>4989</v>
      </c>
      <c r="BH617">
        <v>644</v>
      </c>
      <c r="BI617" t="s">
        <v>5753</v>
      </c>
      <c r="BJ617" t="s">
        <v>7773</v>
      </c>
      <c r="BK617">
        <v>644</v>
      </c>
      <c r="BL617">
        <v>3200</v>
      </c>
      <c r="BS617">
        <v>13</v>
      </c>
      <c r="BT617">
        <v>0.66</v>
      </c>
      <c r="BU617">
        <v>0.57999999999999996</v>
      </c>
      <c r="BV617">
        <v>0.57999999999999996</v>
      </c>
      <c r="BW617">
        <v>42.757470339999998</v>
      </c>
      <c r="BX617">
        <v>-82.037217220000002</v>
      </c>
      <c r="BY617">
        <v>4734404.4409999996</v>
      </c>
      <c r="BZ617">
        <v>201.893</v>
      </c>
      <c r="CA617">
        <v>202.5</v>
      </c>
      <c r="CB617" t="s">
        <v>7525</v>
      </c>
      <c r="CC617">
        <v>7</v>
      </c>
      <c r="CD617">
        <v>10</v>
      </c>
      <c r="CE617">
        <v>12</v>
      </c>
      <c r="CF617">
        <v>12</v>
      </c>
      <c r="CG617" t="s">
        <v>5752</v>
      </c>
      <c r="CH617">
        <v>414</v>
      </c>
      <c r="CI617" t="s">
        <v>3290</v>
      </c>
      <c r="CJ617" t="s">
        <v>7332</v>
      </c>
      <c r="CK617">
        <v>5.56</v>
      </c>
      <c r="CL617">
        <v>1.8</v>
      </c>
      <c r="CM617" t="s">
        <v>4989</v>
      </c>
      <c r="CO617" t="str">
        <f>VLOOKUP(CM617,AutoSCAN_ORG!B644:CF3159,1,FALSE)</f>
        <v>AS00-0001633</v>
      </c>
      <c r="CP617">
        <f>VLOOKUP($CM617,AutoSCAN_ORG!$B$1:$CF$2516,2,FALSE)</f>
        <v>3064.8420000000001</v>
      </c>
      <c r="CQ617">
        <f>VLOOKUP($CM617,AutoSCAN_ORG!$B$1:$CF$2516,3,FALSE)</f>
        <v>13.532999999999999</v>
      </c>
      <c r="CR617">
        <f>VLOOKUP($CM617,AutoSCAN_ORG!$B$1:$CF$2516,4,FALSE)</f>
        <v>153.74199999999999</v>
      </c>
      <c r="CS617">
        <f>VLOOKUP($CM617,AutoSCAN_ORG!$B$1:$CF$2516,5,FALSE)</f>
        <v>6.2949999999999999</v>
      </c>
      <c r="CT617" t="str">
        <f>VLOOKUP($CM617,AutoSCAN_ORG!$B$1:$CF$2516,6,FALSE)</f>
        <v>MELO-CORR</v>
      </c>
      <c r="CU617">
        <f>VLOOKUP($CM617,AutoSCAN_ORG!$B$1:$CF$2516,7,FALSE)</f>
        <v>0</v>
      </c>
      <c r="CV617">
        <f>VLOOKUP($CM617,AutoSCAN_ORG!$B$1:$CF$2516,69,FALSE)</f>
        <v>0</v>
      </c>
      <c r="CW617">
        <f>VLOOKUP($CM617,AutoSCAN_ORG!$B$1:$CF$2516,70,FALSE)</f>
        <v>0</v>
      </c>
      <c r="CX617" t="str">
        <f>VLOOKUP($CM617,AutoSCAN_ORG!$B$1:$CF$2516,71,FALSE)</f>
        <v>Y</v>
      </c>
      <c r="CZ617" t="str">
        <f>VLOOKUP($CM617,AutoSCAN_ORG!$B$1:$CF$2516,73,FALSE)</f>
        <v>added</v>
      </c>
      <c r="DA617">
        <f>VLOOKUP($CM617,AutoSCAN_ORG!$B$1:$CF$2516,74,FALSE)</f>
        <v>0</v>
      </c>
      <c r="DB617">
        <f>VLOOKUP($CM617,AutoSCAN_ORG!$B$1:$CF$2516,75,FALSE)</f>
        <v>0</v>
      </c>
      <c r="DC617">
        <f>VLOOKUP($CM617,AutoSCAN_ORG!$B$1:$CF$2516,76,FALSE)</f>
        <v>0</v>
      </c>
      <c r="DD617">
        <f>VLOOKUP($CM617,AutoSCAN_ORG!$B$1:$CF$2516,77,FALSE)</f>
        <v>0</v>
      </c>
      <c r="DF617">
        <f>VLOOKUP($CM617,AutoSCAN_ORG!$B$1:$CF$2516,79,FALSE)</f>
        <v>12.63</v>
      </c>
      <c r="DG617">
        <f>VLOOKUP($CM617,AutoSCAN_ORG!$B$1:$CF$2516,80,FALSE)</f>
        <v>12.63</v>
      </c>
      <c r="DH617">
        <f>VLOOKUP($CM617,AutoSCAN_ORG!$B$1:$CF$2516,81,FALSE)</f>
        <v>0.01</v>
      </c>
      <c r="DI617">
        <f>VLOOKUP($CM617,AutoSCAN_ORG!$B$1:$CF$2516,82,FALSE)</f>
        <v>2.1999999999999999E-2</v>
      </c>
      <c r="DJ617">
        <f>VLOOKUP($CM617,AutoSCAN_ORG!$B$1:$CF$2516,83,FALSE)</f>
        <v>0.57699999999999996</v>
      </c>
    </row>
    <row r="618" spans="2:114" x14ac:dyDescent="0.35">
      <c r="B618" t="s">
        <v>6876</v>
      </c>
      <c r="C618">
        <v>616</v>
      </c>
      <c r="D618" t="s">
        <v>7778</v>
      </c>
      <c r="E618">
        <v>953</v>
      </c>
      <c r="F618">
        <v>2887.3719999999998</v>
      </c>
      <c r="G618">
        <v>10</v>
      </c>
      <c r="H618" t="s">
        <v>7798</v>
      </c>
      <c r="I618" t="s">
        <v>7773</v>
      </c>
      <c r="J618" t="s">
        <v>7797</v>
      </c>
      <c r="K618">
        <v>10</v>
      </c>
      <c r="L618">
        <v>0.56000000000000005</v>
      </c>
      <c r="M618">
        <v>11</v>
      </c>
      <c r="N618">
        <v>4</v>
      </c>
      <c r="O618" t="s">
        <v>7659</v>
      </c>
      <c r="R618" t="s">
        <v>7784</v>
      </c>
      <c r="S618" t="s">
        <v>7774</v>
      </c>
      <c r="T618" t="s">
        <v>7254</v>
      </c>
      <c r="U618" t="s">
        <v>7487</v>
      </c>
      <c r="V618" t="s">
        <v>7487</v>
      </c>
      <c r="W618">
        <v>5.56</v>
      </c>
      <c r="X618" t="s">
        <v>7866</v>
      </c>
      <c r="Y618">
        <v>1.8</v>
      </c>
      <c r="Z618" t="s">
        <v>7774</v>
      </c>
      <c r="AA618" t="s">
        <v>7783</v>
      </c>
      <c r="AB618" t="s">
        <v>7774</v>
      </c>
      <c r="AC618">
        <v>15</v>
      </c>
      <c r="AD618">
        <v>15</v>
      </c>
      <c r="AE618">
        <v>8</v>
      </c>
      <c r="AF618" t="s">
        <v>5753</v>
      </c>
      <c r="AG618">
        <v>42.758658150000002</v>
      </c>
      <c r="AH618">
        <v>-82.037762299999997</v>
      </c>
      <c r="AI618">
        <v>201.5</v>
      </c>
      <c r="AJ618">
        <v>290</v>
      </c>
      <c r="AL618">
        <v>15</v>
      </c>
      <c r="AM618">
        <v>986</v>
      </c>
      <c r="AN618">
        <v>11.967000000000001</v>
      </c>
      <c r="AO618">
        <v>389.55900000000003</v>
      </c>
      <c r="AP618">
        <v>2114</v>
      </c>
      <c r="AQ618">
        <v>2115</v>
      </c>
      <c r="AT618">
        <v>1.24</v>
      </c>
      <c r="AU618">
        <v>1.23</v>
      </c>
      <c r="AW618">
        <v>2.14</v>
      </c>
      <c r="AX618">
        <v>2.14</v>
      </c>
      <c r="BD618">
        <v>0.56000000000000005</v>
      </c>
      <c r="BE618">
        <v>11</v>
      </c>
      <c r="BF618" t="s">
        <v>6875</v>
      </c>
      <c r="BG618" t="s">
        <v>6876</v>
      </c>
      <c r="BH618">
        <v>616</v>
      </c>
      <c r="BI618" t="s">
        <v>7797</v>
      </c>
      <c r="BJ618" t="s">
        <v>7773</v>
      </c>
      <c r="BK618">
        <v>616</v>
      </c>
      <c r="BL618">
        <v>3040</v>
      </c>
      <c r="BS618">
        <v>13</v>
      </c>
      <c r="BT618">
        <v>0.66</v>
      </c>
      <c r="BU618">
        <v>0.57999999999999996</v>
      </c>
      <c r="BV618">
        <v>0.57999999999999996</v>
      </c>
      <c r="BW618">
        <v>42.758658150000002</v>
      </c>
      <c r="BX618">
        <v>-82.037762299999997</v>
      </c>
      <c r="BY618">
        <v>4734536.8899999997</v>
      </c>
      <c r="BZ618">
        <v>201.54400000000001</v>
      </c>
      <c r="CA618">
        <v>147.5</v>
      </c>
      <c r="CB618" t="s">
        <v>7658</v>
      </c>
      <c r="CC618">
        <v>7</v>
      </c>
      <c r="CD618">
        <v>10</v>
      </c>
      <c r="CE618">
        <v>12</v>
      </c>
      <c r="CF618">
        <v>12</v>
      </c>
      <c r="CG618" t="s">
        <v>5677</v>
      </c>
      <c r="CH618">
        <v>414</v>
      </c>
      <c r="CI618" t="s">
        <v>3339</v>
      </c>
      <c r="CJ618" t="s">
        <v>8652</v>
      </c>
      <c r="CK618">
        <v>5.56</v>
      </c>
      <c r="CL618">
        <v>1.8</v>
      </c>
      <c r="CM618" t="s">
        <v>6876</v>
      </c>
      <c r="CO618" t="e">
        <f>VLOOKUP(CM618,AutoSCAN_ORG!B616:CF3131,1,FALSE)</f>
        <v>#N/A</v>
      </c>
      <c r="CP618" t="e">
        <f>VLOOKUP($CM618,AutoSCAN_ORG!$B$1:$CF$2516,2,FALSE)</f>
        <v>#N/A</v>
      </c>
      <c r="CQ618" t="e">
        <f>VLOOKUP($CM618,AutoSCAN_ORG!$B$1:$CF$2516,3,FALSE)</f>
        <v>#N/A</v>
      </c>
      <c r="CR618" t="e">
        <f>VLOOKUP($CM618,AutoSCAN_ORG!$B$1:$CF$2516,4,FALSE)</f>
        <v>#N/A</v>
      </c>
      <c r="CS618" t="e">
        <f>VLOOKUP($CM618,AutoSCAN_ORG!$B$1:$CF$2516,5,FALSE)</f>
        <v>#N/A</v>
      </c>
      <c r="CT618" t="e">
        <f>VLOOKUP($CM618,AutoSCAN_ORG!$B$1:$CF$2516,6,FALSE)</f>
        <v>#N/A</v>
      </c>
      <c r="CU618" t="e">
        <f>VLOOKUP($CM618,AutoSCAN_ORG!$B$1:$CF$2516,7,FALSE)</f>
        <v>#N/A</v>
      </c>
      <c r="CV618" t="e">
        <f>VLOOKUP($CM618,AutoSCAN_ORG!$B$1:$CF$2516,69,FALSE)</f>
        <v>#N/A</v>
      </c>
      <c r="CW618" t="e">
        <f>VLOOKUP($CM618,AutoSCAN_ORG!$B$1:$CF$2516,70,FALSE)</f>
        <v>#N/A</v>
      </c>
      <c r="CX618" t="e">
        <f>VLOOKUP($CM618,AutoSCAN_ORG!$B$1:$CF$2516,71,FALSE)</f>
        <v>#N/A</v>
      </c>
      <c r="CY618" t="e">
        <f>VLOOKUP($CM618,AutoSCAN_ORG!$B$1:$CF$2516,72,FALSE)</f>
        <v>#N/A</v>
      </c>
      <c r="CZ618" t="e">
        <f>VLOOKUP($CM618,AutoSCAN_ORG!$B$1:$CF$2516,73,FALSE)</f>
        <v>#N/A</v>
      </c>
      <c r="DA618" t="e">
        <f>VLOOKUP($CM618,AutoSCAN_ORG!$B$1:$CF$2516,74,FALSE)</f>
        <v>#N/A</v>
      </c>
      <c r="DB618" t="e">
        <f>VLOOKUP($CM618,AutoSCAN_ORG!$B$1:$CF$2516,75,FALSE)</f>
        <v>#N/A</v>
      </c>
      <c r="DC618" t="e">
        <f>VLOOKUP($CM618,AutoSCAN_ORG!$B$1:$CF$2516,76,FALSE)</f>
        <v>#N/A</v>
      </c>
      <c r="DD618" t="e">
        <f>VLOOKUP($CM618,AutoSCAN_ORG!$B$1:$CF$2516,77,FALSE)</f>
        <v>#N/A</v>
      </c>
      <c r="DE618" t="e">
        <f>VLOOKUP($CM618,AutoSCAN_ORG!$B$1:$CF$2516,78,FALSE)</f>
        <v>#N/A</v>
      </c>
      <c r="DF618" t="e">
        <f>VLOOKUP($CM618,AutoSCAN_ORG!$B$1:$CF$2516,79,FALSE)</f>
        <v>#N/A</v>
      </c>
      <c r="DG618" t="e">
        <f>VLOOKUP($CM618,AutoSCAN_ORG!$B$1:$CF$2516,80,FALSE)</f>
        <v>#N/A</v>
      </c>
      <c r="DH618" t="e">
        <f>VLOOKUP($CM618,AutoSCAN_ORG!$B$1:$CF$2516,81,FALSE)</f>
        <v>#N/A</v>
      </c>
      <c r="DI618" t="e">
        <f>VLOOKUP($CM618,AutoSCAN_ORG!$B$1:$CF$2516,82,FALSE)</f>
        <v>#N/A</v>
      </c>
      <c r="DJ618" t="e">
        <f>VLOOKUP($CM618,AutoSCAN_ORG!$B$1:$CF$2516,83,FALSE)</f>
        <v>#N/A</v>
      </c>
    </row>
    <row r="619" spans="2:114" x14ac:dyDescent="0.35">
      <c r="B619" t="s">
        <v>6878</v>
      </c>
      <c r="C619">
        <v>617</v>
      </c>
      <c r="D619" t="s">
        <v>7778</v>
      </c>
      <c r="E619">
        <v>954</v>
      </c>
      <c r="F619">
        <v>2890.0340000000001</v>
      </c>
      <c r="G619">
        <v>10</v>
      </c>
      <c r="H619" t="s">
        <v>7798</v>
      </c>
      <c r="I619" t="s">
        <v>7773</v>
      </c>
      <c r="J619" t="s">
        <v>7797</v>
      </c>
      <c r="K619">
        <v>10</v>
      </c>
      <c r="L619">
        <v>0.56000000000000005</v>
      </c>
      <c r="M619">
        <v>13</v>
      </c>
      <c r="N619">
        <v>4</v>
      </c>
      <c r="O619" t="s">
        <v>7340</v>
      </c>
      <c r="R619" t="s">
        <v>7784</v>
      </c>
      <c r="S619" t="s">
        <v>7774</v>
      </c>
      <c r="T619" t="s">
        <v>7254</v>
      </c>
      <c r="U619" t="s">
        <v>7487</v>
      </c>
      <c r="V619" t="s">
        <v>7487</v>
      </c>
      <c r="W619">
        <v>5.56</v>
      </c>
      <c r="X619" t="s">
        <v>7866</v>
      </c>
      <c r="Y619">
        <v>1.9</v>
      </c>
      <c r="Z619" t="s">
        <v>7774</v>
      </c>
      <c r="AA619" t="s">
        <v>7783</v>
      </c>
      <c r="AB619" t="s">
        <v>7774</v>
      </c>
      <c r="AC619">
        <v>15</v>
      </c>
      <c r="AD619">
        <v>15</v>
      </c>
      <c r="AE619">
        <v>8</v>
      </c>
      <c r="AF619" t="s">
        <v>5753</v>
      </c>
      <c r="AG619">
        <v>42.758634010000002</v>
      </c>
      <c r="AH619">
        <v>-82.037762979999997</v>
      </c>
      <c r="AI619">
        <v>201.6</v>
      </c>
      <c r="AJ619">
        <v>290</v>
      </c>
      <c r="AL619">
        <v>15</v>
      </c>
      <c r="AM619">
        <v>986</v>
      </c>
      <c r="AN619">
        <v>14.628</v>
      </c>
      <c r="AO619">
        <v>388.11</v>
      </c>
      <c r="AP619">
        <v>2112</v>
      </c>
      <c r="AQ619">
        <v>2113</v>
      </c>
      <c r="AT619">
        <v>1.23</v>
      </c>
      <c r="AU619">
        <v>1.23</v>
      </c>
      <c r="AW619">
        <v>2.14</v>
      </c>
      <c r="AX619">
        <v>2.14</v>
      </c>
      <c r="BD619">
        <v>0.56000000000000005</v>
      </c>
      <c r="BE619">
        <v>13</v>
      </c>
      <c r="BF619" t="s">
        <v>6877</v>
      </c>
      <c r="BG619" t="s">
        <v>6878</v>
      </c>
      <c r="BH619">
        <v>617</v>
      </c>
      <c r="BI619" t="s">
        <v>7797</v>
      </c>
      <c r="BJ619" t="s">
        <v>7773</v>
      </c>
      <c r="BK619">
        <v>617</v>
      </c>
      <c r="BL619">
        <v>3040</v>
      </c>
      <c r="BS619">
        <v>13</v>
      </c>
      <c r="BT619">
        <v>0.66</v>
      </c>
      <c r="BU619">
        <v>0.57999999999999996</v>
      </c>
      <c r="BV619">
        <v>0.57999999999999996</v>
      </c>
      <c r="BW619">
        <v>42.758634010000002</v>
      </c>
      <c r="BX619">
        <v>-82.037762979999997</v>
      </c>
      <c r="BY619">
        <v>4734534.21</v>
      </c>
      <c r="BZ619">
        <v>201.55099999999999</v>
      </c>
      <c r="CA619">
        <v>148.1</v>
      </c>
      <c r="CB619" t="s">
        <v>7604</v>
      </c>
      <c r="CC619">
        <v>7</v>
      </c>
      <c r="CD619">
        <v>10</v>
      </c>
      <c r="CE619">
        <v>12</v>
      </c>
      <c r="CF619">
        <v>12</v>
      </c>
      <c r="CG619" t="s">
        <v>5677</v>
      </c>
      <c r="CH619">
        <v>414</v>
      </c>
      <c r="CI619" t="s">
        <v>3339</v>
      </c>
      <c r="CJ619" t="s">
        <v>8652</v>
      </c>
      <c r="CK619">
        <v>5.56</v>
      </c>
      <c r="CL619">
        <v>1.9</v>
      </c>
      <c r="CM619" t="s">
        <v>6878</v>
      </c>
      <c r="CO619" t="e">
        <f>VLOOKUP(CM619,AutoSCAN_ORG!B617:CF3132,1,FALSE)</f>
        <v>#N/A</v>
      </c>
      <c r="CP619" t="e">
        <f>VLOOKUP($CM619,AutoSCAN_ORG!$B$1:$CF$2516,2,FALSE)</f>
        <v>#N/A</v>
      </c>
      <c r="CQ619" t="e">
        <f>VLOOKUP($CM619,AutoSCAN_ORG!$B$1:$CF$2516,3,FALSE)</f>
        <v>#N/A</v>
      </c>
      <c r="CR619" t="e">
        <f>VLOOKUP($CM619,AutoSCAN_ORG!$B$1:$CF$2516,4,FALSE)</f>
        <v>#N/A</v>
      </c>
      <c r="CS619" t="e">
        <f>VLOOKUP($CM619,AutoSCAN_ORG!$B$1:$CF$2516,5,FALSE)</f>
        <v>#N/A</v>
      </c>
      <c r="CT619" t="e">
        <f>VLOOKUP($CM619,AutoSCAN_ORG!$B$1:$CF$2516,6,FALSE)</f>
        <v>#N/A</v>
      </c>
      <c r="CU619" t="e">
        <f>VLOOKUP($CM619,AutoSCAN_ORG!$B$1:$CF$2516,7,FALSE)</f>
        <v>#N/A</v>
      </c>
      <c r="CV619" t="e">
        <f>VLOOKUP($CM619,AutoSCAN_ORG!$B$1:$CF$2516,69,FALSE)</f>
        <v>#N/A</v>
      </c>
      <c r="CW619" t="e">
        <f>VLOOKUP($CM619,AutoSCAN_ORG!$B$1:$CF$2516,70,FALSE)</f>
        <v>#N/A</v>
      </c>
      <c r="CX619" t="e">
        <f>VLOOKUP($CM619,AutoSCAN_ORG!$B$1:$CF$2516,71,FALSE)</f>
        <v>#N/A</v>
      </c>
      <c r="CY619" t="e">
        <f>VLOOKUP($CM619,AutoSCAN_ORG!$B$1:$CF$2516,72,FALSE)</f>
        <v>#N/A</v>
      </c>
      <c r="CZ619" t="e">
        <f>VLOOKUP($CM619,AutoSCAN_ORG!$B$1:$CF$2516,73,FALSE)</f>
        <v>#N/A</v>
      </c>
      <c r="DA619" t="e">
        <f>VLOOKUP($CM619,AutoSCAN_ORG!$B$1:$CF$2516,74,FALSE)</f>
        <v>#N/A</v>
      </c>
      <c r="DB619" t="e">
        <f>VLOOKUP($CM619,AutoSCAN_ORG!$B$1:$CF$2516,75,FALSE)</f>
        <v>#N/A</v>
      </c>
      <c r="DC619" t="e">
        <f>VLOOKUP($CM619,AutoSCAN_ORG!$B$1:$CF$2516,76,FALSE)</f>
        <v>#N/A</v>
      </c>
      <c r="DD619" t="e">
        <f>VLOOKUP($CM619,AutoSCAN_ORG!$B$1:$CF$2516,77,FALSE)</f>
        <v>#N/A</v>
      </c>
      <c r="DE619" t="e">
        <f>VLOOKUP($CM619,AutoSCAN_ORG!$B$1:$CF$2516,78,FALSE)</f>
        <v>#N/A</v>
      </c>
      <c r="DF619" t="e">
        <f>VLOOKUP($CM619,AutoSCAN_ORG!$B$1:$CF$2516,79,FALSE)</f>
        <v>#N/A</v>
      </c>
      <c r="DG619" t="e">
        <f>VLOOKUP($CM619,AutoSCAN_ORG!$B$1:$CF$2516,80,FALSE)</f>
        <v>#N/A</v>
      </c>
      <c r="DH619" t="e">
        <f>VLOOKUP($CM619,AutoSCAN_ORG!$B$1:$CF$2516,81,FALSE)</f>
        <v>#N/A</v>
      </c>
      <c r="DI619" t="e">
        <f>VLOOKUP($CM619,AutoSCAN_ORG!$B$1:$CF$2516,82,FALSE)</f>
        <v>#N/A</v>
      </c>
      <c r="DJ619" t="e">
        <f>VLOOKUP($CM619,AutoSCAN_ORG!$B$1:$CF$2516,83,FALSE)</f>
        <v>#N/A</v>
      </c>
    </row>
    <row r="620" spans="2:114" x14ac:dyDescent="0.35">
      <c r="B620" t="s">
        <v>6880</v>
      </c>
      <c r="C620">
        <v>618</v>
      </c>
      <c r="D620" t="s">
        <v>7778</v>
      </c>
      <c r="E620">
        <v>955</v>
      </c>
      <c r="F620">
        <v>2891.35</v>
      </c>
      <c r="G620">
        <v>10</v>
      </c>
      <c r="H620" t="s">
        <v>7798</v>
      </c>
      <c r="I620" t="s">
        <v>7773</v>
      </c>
      <c r="J620" t="s">
        <v>7797</v>
      </c>
      <c r="K620">
        <v>10</v>
      </c>
      <c r="L620">
        <v>0.56000000000000005</v>
      </c>
      <c r="M620">
        <v>12</v>
      </c>
      <c r="N620">
        <v>4</v>
      </c>
      <c r="O620" t="s">
        <v>7340</v>
      </c>
      <c r="R620" t="s">
        <v>7784</v>
      </c>
      <c r="S620" t="s">
        <v>7774</v>
      </c>
      <c r="T620" t="s">
        <v>7254</v>
      </c>
      <c r="U620" t="s">
        <v>7487</v>
      </c>
      <c r="V620" t="s">
        <v>7487</v>
      </c>
      <c r="W620">
        <v>5.56</v>
      </c>
      <c r="X620" t="s">
        <v>7866</v>
      </c>
      <c r="Y620">
        <v>1.9</v>
      </c>
      <c r="Z620" t="s">
        <v>7774</v>
      </c>
      <c r="AA620" t="s">
        <v>7783</v>
      </c>
      <c r="AB620" t="s">
        <v>7774</v>
      </c>
      <c r="AC620">
        <v>15</v>
      </c>
      <c r="AD620">
        <v>15</v>
      </c>
      <c r="AE620">
        <v>8</v>
      </c>
      <c r="AF620" t="s">
        <v>5753</v>
      </c>
      <c r="AG620">
        <v>42.758622070000001</v>
      </c>
      <c r="AH620">
        <v>-82.037763330000004</v>
      </c>
      <c r="AI620">
        <v>201.6</v>
      </c>
      <c r="AJ620">
        <v>290</v>
      </c>
      <c r="AL620">
        <v>15</v>
      </c>
      <c r="AM620">
        <v>986</v>
      </c>
      <c r="AN620">
        <v>15.945</v>
      </c>
      <c r="AO620">
        <v>387.44600000000003</v>
      </c>
      <c r="AP620">
        <v>2113</v>
      </c>
      <c r="AQ620">
        <v>2114</v>
      </c>
      <c r="AT620">
        <v>1.23</v>
      </c>
      <c r="AU620">
        <v>1.23</v>
      </c>
      <c r="AW620">
        <v>2.14</v>
      </c>
      <c r="AX620">
        <v>2.14</v>
      </c>
      <c r="BD620">
        <v>0.56000000000000005</v>
      </c>
      <c r="BE620">
        <v>12</v>
      </c>
      <c r="BF620" t="s">
        <v>6879</v>
      </c>
      <c r="BG620" t="s">
        <v>6880</v>
      </c>
      <c r="BH620">
        <v>618</v>
      </c>
      <c r="BI620" t="s">
        <v>7797</v>
      </c>
      <c r="BJ620" t="s">
        <v>7773</v>
      </c>
      <c r="BK620">
        <v>618</v>
      </c>
      <c r="BL620">
        <v>3040</v>
      </c>
      <c r="BS620">
        <v>13</v>
      </c>
      <c r="BT620">
        <v>0.66</v>
      </c>
      <c r="BU620">
        <v>0.57999999999999996</v>
      </c>
      <c r="BV620">
        <v>0.57999999999999996</v>
      </c>
      <c r="BW620">
        <v>42.758622070000001</v>
      </c>
      <c r="BX620">
        <v>-82.037763330000004</v>
      </c>
      <c r="BY620">
        <v>4734532.8839999996</v>
      </c>
      <c r="BZ620">
        <v>201.553</v>
      </c>
      <c r="CA620">
        <v>148.30000000000001</v>
      </c>
      <c r="CB620" t="s">
        <v>7659</v>
      </c>
      <c r="CC620">
        <v>7</v>
      </c>
      <c r="CD620">
        <v>10</v>
      </c>
      <c r="CE620">
        <v>12</v>
      </c>
      <c r="CF620">
        <v>12</v>
      </c>
      <c r="CG620" t="s">
        <v>5677</v>
      </c>
      <c r="CH620">
        <v>414</v>
      </c>
      <c r="CI620" t="s">
        <v>3339</v>
      </c>
      <c r="CJ620" t="s">
        <v>8652</v>
      </c>
      <c r="CK620">
        <v>5.56</v>
      </c>
      <c r="CL620">
        <v>1.9</v>
      </c>
      <c r="CM620" t="s">
        <v>6880</v>
      </c>
      <c r="CO620" t="e">
        <f>VLOOKUP(CM620,AutoSCAN_ORG!B618:CF3133,1,FALSE)</f>
        <v>#N/A</v>
      </c>
      <c r="CP620" t="e">
        <f>VLOOKUP($CM620,AutoSCAN_ORG!$B$1:$CF$2516,2,FALSE)</f>
        <v>#N/A</v>
      </c>
      <c r="CQ620" t="e">
        <f>VLOOKUP($CM620,AutoSCAN_ORG!$B$1:$CF$2516,3,FALSE)</f>
        <v>#N/A</v>
      </c>
      <c r="CR620" t="e">
        <f>VLOOKUP($CM620,AutoSCAN_ORG!$B$1:$CF$2516,4,FALSE)</f>
        <v>#N/A</v>
      </c>
      <c r="CS620" t="e">
        <f>VLOOKUP($CM620,AutoSCAN_ORG!$B$1:$CF$2516,5,FALSE)</f>
        <v>#N/A</v>
      </c>
      <c r="CT620" t="e">
        <f>VLOOKUP($CM620,AutoSCAN_ORG!$B$1:$CF$2516,6,FALSE)</f>
        <v>#N/A</v>
      </c>
      <c r="CU620" t="e">
        <f>VLOOKUP($CM620,AutoSCAN_ORG!$B$1:$CF$2516,7,FALSE)</f>
        <v>#N/A</v>
      </c>
      <c r="CV620" t="e">
        <f>VLOOKUP($CM620,AutoSCAN_ORG!$B$1:$CF$2516,69,FALSE)</f>
        <v>#N/A</v>
      </c>
      <c r="CW620" t="e">
        <f>VLOOKUP($CM620,AutoSCAN_ORG!$B$1:$CF$2516,70,FALSE)</f>
        <v>#N/A</v>
      </c>
      <c r="CX620" t="e">
        <f>VLOOKUP($CM620,AutoSCAN_ORG!$B$1:$CF$2516,71,FALSE)</f>
        <v>#N/A</v>
      </c>
      <c r="CY620" t="e">
        <f>VLOOKUP($CM620,AutoSCAN_ORG!$B$1:$CF$2516,72,FALSE)</f>
        <v>#N/A</v>
      </c>
      <c r="CZ620" t="e">
        <f>VLOOKUP($CM620,AutoSCAN_ORG!$B$1:$CF$2516,73,FALSE)</f>
        <v>#N/A</v>
      </c>
      <c r="DA620" t="e">
        <f>VLOOKUP($CM620,AutoSCAN_ORG!$B$1:$CF$2516,74,FALSE)</f>
        <v>#N/A</v>
      </c>
      <c r="DB620" t="e">
        <f>VLOOKUP($CM620,AutoSCAN_ORG!$B$1:$CF$2516,75,FALSE)</f>
        <v>#N/A</v>
      </c>
      <c r="DC620" t="e">
        <f>VLOOKUP($CM620,AutoSCAN_ORG!$B$1:$CF$2516,76,FALSE)</f>
        <v>#N/A</v>
      </c>
      <c r="DD620" t="e">
        <f>VLOOKUP($CM620,AutoSCAN_ORG!$B$1:$CF$2516,77,FALSE)</f>
        <v>#N/A</v>
      </c>
      <c r="DE620" t="e">
        <f>VLOOKUP($CM620,AutoSCAN_ORG!$B$1:$CF$2516,78,FALSE)</f>
        <v>#N/A</v>
      </c>
      <c r="DF620" t="e">
        <f>VLOOKUP($CM620,AutoSCAN_ORG!$B$1:$CF$2516,79,FALSE)</f>
        <v>#N/A</v>
      </c>
      <c r="DG620" t="e">
        <f>VLOOKUP($CM620,AutoSCAN_ORG!$B$1:$CF$2516,80,FALSE)</f>
        <v>#N/A</v>
      </c>
      <c r="DH620" t="e">
        <f>VLOOKUP($CM620,AutoSCAN_ORG!$B$1:$CF$2516,81,FALSE)</f>
        <v>#N/A</v>
      </c>
      <c r="DI620" t="e">
        <f>VLOOKUP($CM620,AutoSCAN_ORG!$B$1:$CF$2516,82,FALSE)</f>
        <v>#N/A</v>
      </c>
      <c r="DJ620" t="e">
        <f>VLOOKUP($CM620,AutoSCAN_ORG!$B$1:$CF$2516,83,FALSE)</f>
        <v>#N/A</v>
      </c>
    </row>
    <row r="621" spans="2:114" x14ac:dyDescent="0.35">
      <c r="B621" t="s">
        <v>6884</v>
      </c>
      <c r="C621">
        <v>619</v>
      </c>
      <c r="D621" t="s">
        <v>7778</v>
      </c>
      <c r="E621">
        <v>957</v>
      </c>
      <c r="F621">
        <v>2894.3339999999998</v>
      </c>
      <c r="G621">
        <v>10</v>
      </c>
      <c r="H621" t="s">
        <v>7798</v>
      </c>
      <c r="I621" t="s">
        <v>7773</v>
      </c>
      <c r="J621" t="s">
        <v>7797</v>
      </c>
      <c r="K621">
        <v>10</v>
      </c>
      <c r="L621">
        <v>0.56000000000000005</v>
      </c>
      <c r="M621">
        <v>13</v>
      </c>
      <c r="N621">
        <v>4</v>
      </c>
      <c r="O621" t="s">
        <v>7608</v>
      </c>
      <c r="R621" t="s">
        <v>7784</v>
      </c>
      <c r="S621" t="s">
        <v>7774</v>
      </c>
      <c r="T621" t="s">
        <v>7255</v>
      </c>
      <c r="U621" t="s">
        <v>7426</v>
      </c>
      <c r="V621" t="s">
        <v>7426</v>
      </c>
      <c r="W621">
        <v>5.56</v>
      </c>
      <c r="X621" t="s">
        <v>7867</v>
      </c>
      <c r="Y621">
        <v>1.8</v>
      </c>
      <c r="Z621" t="s">
        <v>7774</v>
      </c>
      <c r="AA621" t="s">
        <v>7783</v>
      </c>
      <c r="AB621" t="s">
        <v>7774</v>
      </c>
      <c r="AC621">
        <v>15</v>
      </c>
      <c r="AD621">
        <v>15</v>
      </c>
      <c r="AE621">
        <v>8</v>
      </c>
      <c r="AF621" t="s">
        <v>5753</v>
      </c>
      <c r="AG621">
        <v>42.758595010000001</v>
      </c>
      <c r="AH621">
        <v>-82.037764089999996</v>
      </c>
      <c r="AI621">
        <v>201.6</v>
      </c>
      <c r="AJ621">
        <v>290</v>
      </c>
      <c r="AL621">
        <v>15</v>
      </c>
      <c r="AM621">
        <v>986</v>
      </c>
      <c r="AN621">
        <v>0.82799999999999996</v>
      </c>
      <c r="AO621">
        <v>-395.57799999999997</v>
      </c>
      <c r="AP621">
        <v>2112</v>
      </c>
      <c r="AQ621">
        <v>2113</v>
      </c>
      <c r="AT621">
        <v>1.23</v>
      </c>
      <c r="AU621">
        <v>1.23</v>
      </c>
      <c r="AW621">
        <v>2.14</v>
      </c>
      <c r="AX621">
        <v>2.14</v>
      </c>
      <c r="BD621">
        <v>0.56000000000000005</v>
      </c>
      <c r="BE621">
        <v>13</v>
      </c>
      <c r="BF621" t="s">
        <v>6883</v>
      </c>
      <c r="BG621" t="s">
        <v>6884</v>
      </c>
      <c r="BH621">
        <v>619</v>
      </c>
      <c r="BI621" t="s">
        <v>7797</v>
      </c>
      <c r="BJ621" t="s">
        <v>7773</v>
      </c>
      <c r="BK621">
        <v>619</v>
      </c>
      <c r="BL621">
        <v>3050</v>
      </c>
      <c r="BS621">
        <v>13</v>
      </c>
      <c r="BT621">
        <v>0.66</v>
      </c>
      <c r="BU621">
        <v>0.57999999999999996</v>
      </c>
      <c r="BV621">
        <v>0.57999999999999996</v>
      </c>
      <c r="BW621">
        <v>42.758595010000001</v>
      </c>
      <c r="BX621">
        <v>-82.037764089999996</v>
      </c>
      <c r="BY621">
        <v>4734529.88</v>
      </c>
      <c r="BZ621">
        <v>201.553</v>
      </c>
      <c r="CA621">
        <v>180.5</v>
      </c>
      <c r="CB621" t="s">
        <v>7421</v>
      </c>
      <c r="CC621">
        <v>7</v>
      </c>
      <c r="CD621">
        <v>10</v>
      </c>
      <c r="CE621">
        <v>12</v>
      </c>
      <c r="CF621">
        <v>12</v>
      </c>
      <c r="CG621" t="s">
        <v>5677</v>
      </c>
      <c r="CH621">
        <v>414</v>
      </c>
      <c r="CI621" t="s">
        <v>3339</v>
      </c>
      <c r="CJ621" t="s">
        <v>8652</v>
      </c>
      <c r="CK621">
        <v>5.56</v>
      </c>
      <c r="CL621">
        <v>1.8</v>
      </c>
      <c r="CM621" t="s">
        <v>6884</v>
      </c>
      <c r="CO621" t="e">
        <f>VLOOKUP(CM621,AutoSCAN_ORG!B619:CF3134,1,FALSE)</f>
        <v>#N/A</v>
      </c>
      <c r="CP621" t="e">
        <f>VLOOKUP($CM621,AutoSCAN_ORG!$B$1:$CF$2516,2,FALSE)</f>
        <v>#N/A</v>
      </c>
      <c r="CQ621" t="e">
        <f>VLOOKUP($CM621,AutoSCAN_ORG!$B$1:$CF$2516,3,FALSE)</f>
        <v>#N/A</v>
      </c>
      <c r="CR621" t="e">
        <f>VLOOKUP($CM621,AutoSCAN_ORG!$B$1:$CF$2516,4,FALSE)</f>
        <v>#N/A</v>
      </c>
      <c r="CS621" t="e">
        <f>VLOOKUP($CM621,AutoSCAN_ORG!$B$1:$CF$2516,5,FALSE)</f>
        <v>#N/A</v>
      </c>
      <c r="CT621" t="e">
        <f>VLOOKUP($CM621,AutoSCAN_ORG!$B$1:$CF$2516,6,FALSE)</f>
        <v>#N/A</v>
      </c>
      <c r="CU621" t="e">
        <f>VLOOKUP($CM621,AutoSCAN_ORG!$B$1:$CF$2516,7,FALSE)</f>
        <v>#N/A</v>
      </c>
      <c r="CV621" t="e">
        <f>VLOOKUP($CM621,AutoSCAN_ORG!$B$1:$CF$2516,69,FALSE)</f>
        <v>#N/A</v>
      </c>
      <c r="CW621" t="e">
        <f>VLOOKUP($CM621,AutoSCAN_ORG!$B$1:$CF$2516,70,FALSE)</f>
        <v>#N/A</v>
      </c>
      <c r="CX621" t="e">
        <f>VLOOKUP($CM621,AutoSCAN_ORG!$B$1:$CF$2516,71,FALSE)</f>
        <v>#N/A</v>
      </c>
      <c r="CY621" t="e">
        <f>VLOOKUP($CM621,AutoSCAN_ORG!$B$1:$CF$2516,72,FALSE)</f>
        <v>#N/A</v>
      </c>
      <c r="CZ621" t="e">
        <f>VLOOKUP($CM621,AutoSCAN_ORG!$B$1:$CF$2516,73,FALSE)</f>
        <v>#N/A</v>
      </c>
      <c r="DA621" t="e">
        <f>VLOOKUP($CM621,AutoSCAN_ORG!$B$1:$CF$2516,74,FALSE)</f>
        <v>#N/A</v>
      </c>
      <c r="DB621" t="e">
        <f>VLOOKUP($CM621,AutoSCAN_ORG!$B$1:$CF$2516,75,FALSE)</f>
        <v>#N/A</v>
      </c>
      <c r="DC621" t="e">
        <f>VLOOKUP($CM621,AutoSCAN_ORG!$B$1:$CF$2516,76,FALSE)</f>
        <v>#N/A</v>
      </c>
      <c r="DD621" t="e">
        <f>VLOOKUP($CM621,AutoSCAN_ORG!$B$1:$CF$2516,77,FALSE)</f>
        <v>#N/A</v>
      </c>
      <c r="DE621" t="e">
        <f>VLOOKUP($CM621,AutoSCAN_ORG!$B$1:$CF$2516,78,FALSE)</f>
        <v>#N/A</v>
      </c>
      <c r="DF621" t="e">
        <f>VLOOKUP($CM621,AutoSCAN_ORG!$B$1:$CF$2516,79,FALSE)</f>
        <v>#N/A</v>
      </c>
      <c r="DG621" t="e">
        <f>VLOOKUP($CM621,AutoSCAN_ORG!$B$1:$CF$2516,80,FALSE)</f>
        <v>#N/A</v>
      </c>
      <c r="DH621" t="e">
        <f>VLOOKUP($CM621,AutoSCAN_ORG!$B$1:$CF$2516,81,FALSE)</f>
        <v>#N/A</v>
      </c>
      <c r="DI621" t="e">
        <f>VLOOKUP($CM621,AutoSCAN_ORG!$B$1:$CF$2516,82,FALSE)</f>
        <v>#N/A</v>
      </c>
      <c r="DJ621" t="e">
        <f>VLOOKUP($CM621,AutoSCAN_ORG!$B$1:$CF$2516,83,FALSE)</f>
        <v>#N/A</v>
      </c>
    </row>
    <row r="622" spans="2:114" x14ac:dyDescent="0.35">
      <c r="B622" t="s">
        <v>6886</v>
      </c>
      <c r="C622">
        <v>620</v>
      </c>
      <c r="D622" t="s">
        <v>7778</v>
      </c>
      <c r="E622">
        <v>958</v>
      </c>
      <c r="F622">
        <v>2897.0129999999999</v>
      </c>
      <c r="G622">
        <v>10</v>
      </c>
      <c r="H622" t="s">
        <v>7798</v>
      </c>
      <c r="I622" t="s">
        <v>7773</v>
      </c>
      <c r="J622" t="s">
        <v>7797</v>
      </c>
      <c r="K622">
        <v>11</v>
      </c>
      <c r="L622">
        <v>0.61</v>
      </c>
      <c r="M622">
        <v>13</v>
      </c>
      <c r="N622">
        <v>3</v>
      </c>
      <c r="O622" t="s">
        <v>7660</v>
      </c>
      <c r="R622" t="s">
        <v>7784</v>
      </c>
      <c r="S622" t="s">
        <v>7774</v>
      </c>
      <c r="T622" t="s">
        <v>7255</v>
      </c>
      <c r="U622" t="s">
        <v>7426</v>
      </c>
      <c r="V622" t="s">
        <v>7426</v>
      </c>
      <c r="W622">
        <v>5.56</v>
      </c>
      <c r="X622" t="s">
        <v>7867</v>
      </c>
      <c r="Y622">
        <v>1.9</v>
      </c>
      <c r="Z622" t="s">
        <v>7774</v>
      </c>
      <c r="AA622" t="s">
        <v>7783</v>
      </c>
      <c r="AB622" t="s">
        <v>7774</v>
      </c>
      <c r="AC622">
        <v>15</v>
      </c>
      <c r="AD622">
        <v>15</v>
      </c>
      <c r="AE622">
        <v>8</v>
      </c>
      <c r="AF622" t="s">
        <v>5753</v>
      </c>
      <c r="AG622">
        <v>42.7585707</v>
      </c>
      <c r="AH622">
        <v>-82.03776474</v>
      </c>
      <c r="AI622">
        <v>201.6</v>
      </c>
      <c r="AJ622">
        <v>290</v>
      </c>
      <c r="AL622">
        <v>15</v>
      </c>
      <c r="AM622">
        <v>986</v>
      </c>
      <c r="AN622">
        <v>3.5070000000000001</v>
      </c>
      <c r="AO622">
        <v>-397.02</v>
      </c>
      <c r="AP622">
        <v>2111</v>
      </c>
      <c r="AQ622">
        <v>2113</v>
      </c>
      <c r="AT622">
        <v>1.23</v>
      </c>
      <c r="AU622">
        <v>1.23</v>
      </c>
      <c r="AW622">
        <v>2.14</v>
      </c>
      <c r="AX622">
        <v>2.14</v>
      </c>
      <c r="BD622">
        <v>0.61</v>
      </c>
      <c r="BE622">
        <v>13</v>
      </c>
      <c r="BF622" t="s">
        <v>6885</v>
      </c>
      <c r="BG622" t="s">
        <v>6886</v>
      </c>
      <c r="BH622">
        <v>620</v>
      </c>
      <c r="BI622" t="s">
        <v>7797</v>
      </c>
      <c r="BJ622" t="s">
        <v>7773</v>
      </c>
      <c r="BK622">
        <v>620</v>
      </c>
      <c r="BL622">
        <v>3050</v>
      </c>
      <c r="BS622">
        <v>13</v>
      </c>
      <c r="BT622">
        <v>0.66</v>
      </c>
      <c r="BU622">
        <v>0.57999999999999996</v>
      </c>
      <c r="BV622">
        <v>0.57999999999999996</v>
      </c>
      <c r="BW622">
        <v>42.7585707</v>
      </c>
      <c r="BX622">
        <v>-82.03776474</v>
      </c>
      <c r="BY622">
        <v>4734527.182</v>
      </c>
      <c r="BZ622">
        <v>201.554</v>
      </c>
      <c r="CA622">
        <v>181.1</v>
      </c>
      <c r="CB622" t="s">
        <v>8734</v>
      </c>
      <c r="CC622">
        <v>7</v>
      </c>
      <c r="CD622">
        <v>10</v>
      </c>
      <c r="CE622">
        <v>12</v>
      </c>
      <c r="CF622">
        <v>12</v>
      </c>
      <c r="CG622" t="s">
        <v>5677</v>
      </c>
      <c r="CH622">
        <v>414</v>
      </c>
      <c r="CI622" t="s">
        <v>3339</v>
      </c>
      <c r="CJ622" t="s">
        <v>8652</v>
      </c>
      <c r="CK622">
        <v>5.56</v>
      </c>
      <c r="CL622">
        <v>1.9</v>
      </c>
      <c r="CM622" t="s">
        <v>6886</v>
      </c>
      <c r="CO622" t="e">
        <f>VLOOKUP(CM622,AutoSCAN_ORG!B620:CF3135,1,FALSE)</f>
        <v>#N/A</v>
      </c>
      <c r="CP622" t="e">
        <f>VLOOKUP($CM622,AutoSCAN_ORG!$B$1:$CF$2516,2,FALSE)</f>
        <v>#N/A</v>
      </c>
      <c r="CQ622" t="e">
        <f>VLOOKUP($CM622,AutoSCAN_ORG!$B$1:$CF$2516,3,FALSE)</f>
        <v>#N/A</v>
      </c>
      <c r="CR622" t="e">
        <f>VLOOKUP($CM622,AutoSCAN_ORG!$B$1:$CF$2516,4,FALSE)</f>
        <v>#N/A</v>
      </c>
      <c r="CS622" t="e">
        <f>VLOOKUP($CM622,AutoSCAN_ORG!$B$1:$CF$2516,5,FALSE)</f>
        <v>#N/A</v>
      </c>
      <c r="CT622" t="e">
        <f>VLOOKUP($CM622,AutoSCAN_ORG!$B$1:$CF$2516,6,FALSE)</f>
        <v>#N/A</v>
      </c>
      <c r="CU622" t="e">
        <f>VLOOKUP($CM622,AutoSCAN_ORG!$B$1:$CF$2516,7,FALSE)</f>
        <v>#N/A</v>
      </c>
      <c r="CV622" t="e">
        <f>VLOOKUP($CM622,AutoSCAN_ORG!$B$1:$CF$2516,69,FALSE)</f>
        <v>#N/A</v>
      </c>
      <c r="CW622" t="e">
        <f>VLOOKUP($CM622,AutoSCAN_ORG!$B$1:$CF$2516,70,FALSE)</f>
        <v>#N/A</v>
      </c>
      <c r="CX622" t="e">
        <f>VLOOKUP($CM622,AutoSCAN_ORG!$B$1:$CF$2516,71,FALSE)</f>
        <v>#N/A</v>
      </c>
      <c r="CY622" t="e">
        <f>VLOOKUP($CM622,AutoSCAN_ORG!$B$1:$CF$2516,72,FALSE)</f>
        <v>#N/A</v>
      </c>
      <c r="CZ622" t="e">
        <f>VLOOKUP($CM622,AutoSCAN_ORG!$B$1:$CF$2516,73,FALSE)</f>
        <v>#N/A</v>
      </c>
      <c r="DA622" t="e">
        <f>VLOOKUP($CM622,AutoSCAN_ORG!$B$1:$CF$2516,74,FALSE)</f>
        <v>#N/A</v>
      </c>
      <c r="DB622" t="e">
        <f>VLOOKUP($CM622,AutoSCAN_ORG!$B$1:$CF$2516,75,FALSE)</f>
        <v>#N/A</v>
      </c>
      <c r="DC622" t="e">
        <f>VLOOKUP($CM622,AutoSCAN_ORG!$B$1:$CF$2516,76,FALSE)</f>
        <v>#N/A</v>
      </c>
      <c r="DD622" t="e">
        <f>VLOOKUP($CM622,AutoSCAN_ORG!$B$1:$CF$2516,77,FALSE)</f>
        <v>#N/A</v>
      </c>
      <c r="DE622" t="e">
        <f>VLOOKUP($CM622,AutoSCAN_ORG!$B$1:$CF$2516,78,FALSE)</f>
        <v>#N/A</v>
      </c>
      <c r="DF622" t="e">
        <f>VLOOKUP($CM622,AutoSCAN_ORG!$B$1:$CF$2516,79,FALSE)</f>
        <v>#N/A</v>
      </c>
      <c r="DG622" t="e">
        <f>VLOOKUP($CM622,AutoSCAN_ORG!$B$1:$CF$2516,80,FALSE)</f>
        <v>#N/A</v>
      </c>
      <c r="DH622" t="e">
        <f>VLOOKUP($CM622,AutoSCAN_ORG!$B$1:$CF$2516,81,FALSE)</f>
        <v>#N/A</v>
      </c>
      <c r="DI622" t="e">
        <f>VLOOKUP($CM622,AutoSCAN_ORG!$B$1:$CF$2516,82,FALSE)</f>
        <v>#N/A</v>
      </c>
      <c r="DJ622" t="e">
        <f>VLOOKUP($CM622,AutoSCAN_ORG!$B$1:$CF$2516,83,FALSE)</f>
        <v>#N/A</v>
      </c>
    </row>
    <row r="623" spans="2:114" x14ac:dyDescent="0.35">
      <c r="B623" t="s">
        <v>6888</v>
      </c>
      <c r="C623">
        <v>621</v>
      </c>
      <c r="D623" t="s">
        <v>7778</v>
      </c>
      <c r="E623">
        <v>959</v>
      </c>
      <c r="F623">
        <v>2899.701</v>
      </c>
      <c r="G623">
        <v>10</v>
      </c>
      <c r="H623" t="s">
        <v>7798</v>
      </c>
      <c r="I623" t="s">
        <v>7773</v>
      </c>
      <c r="J623" t="s">
        <v>7797</v>
      </c>
      <c r="K623">
        <v>10</v>
      </c>
      <c r="L623">
        <v>0.56000000000000005</v>
      </c>
      <c r="M623">
        <v>14</v>
      </c>
      <c r="N623">
        <v>4</v>
      </c>
      <c r="O623" t="s">
        <v>7661</v>
      </c>
      <c r="R623" t="s">
        <v>7784</v>
      </c>
      <c r="S623" t="s">
        <v>7774</v>
      </c>
      <c r="T623" t="s">
        <v>7255</v>
      </c>
      <c r="U623" t="s">
        <v>7426</v>
      </c>
      <c r="V623" t="s">
        <v>7426</v>
      </c>
      <c r="W623">
        <v>5.56</v>
      </c>
      <c r="X623" t="s">
        <v>7867</v>
      </c>
      <c r="Y623">
        <v>1.9</v>
      </c>
      <c r="Z623" t="s">
        <v>7774</v>
      </c>
      <c r="AA623" t="s">
        <v>7783</v>
      </c>
      <c r="AB623" t="s">
        <v>7774</v>
      </c>
      <c r="AC623">
        <v>15</v>
      </c>
      <c r="AD623">
        <v>15</v>
      </c>
      <c r="AE623">
        <v>8</v>
      </c>
      <c r="AF623" t="s">
        <v>5753</v>
      </c>
      <c r="AG623">
        <v>42.758546320000001</v>
      </c>
      <c r="AH623">
        <v>-82.037765440000001</v>
      </c>
      <c r="AI623">
        <v>201.6</v>
      </c>
      <c r="AJ623">
        <v>290</v>
      </c>
      <c r="AL623">
        <v>15</v>
      </c>
      <c r="AM623">
        <v>986</v>
      </c>
      <c r="AN623">
        <v>6.1950000000000003</v>
      </c>
      <c r="AO623">
        <v>-398.21199999999999</v>
      </c>
      <c r="AP623">
        <v>2111</v>
      </c>
      <c r="AQ623">
        <v>2113</v>
      </c>
      <c r="AT623">
        <v>1.23</v>
      </c>
      <c r="AU623">
        <v>1.23</v>
      </c>
      <c r="AW623">
        <v>2.14</v>
      </c>
      <c r="AX623">
        <v>2.14</v>
      </c>
      <c r="BD623">
        <v>0.56000000000000005</v>
      </c>
      <c r="BE623">
        <v>14</v>
      </c>
      <c r="BF623" t="s">
        <v>6887</v>
      </c>
      <c r="BG623" t="s">
        <v>6888</v>
      </c>
      <c r="BH623">
        <v>621</v>
      </c>
      <c r="BI623" t="s">
        <v>7797</v>
      </c>
      <c r="BJ623" t="s">
        <v>7773</v>
      </c>
      <c r="BK623">
        <v>621</v>
      </c>
      <c r="BL623">
        <v>3050</v>
      </c>
      <c r="BS623">
        <v>13</v>
      </c>
      <c r="BT623">
        <v>0.66</v>
      </c>
      <c r="BU623">
        <v>0.57999999999999996</v>
      </c>
      <c r="BV623">
        <v>0.57999999999999996</v>
      </c>
      <c r="BW623">
        <v>42.758546320000001</v>
      </c>
      <c r="BX623">
        <v>-82.037765440000001</v>
      </c>
      <c r="BY623">
        <v>4734524.4749999996</v>
      </c>
      <c r="BZ623">
        <v>201.56299999999999</v>
      </c>
      <c r="CA623">
        <v>181.6</v>
      </c>
      <c r="CB623" t="s">
        <v>7608</v>
      </c>
      <c r="CC623">
        <v>7</v>
      </c>
      <c r="CD623">
        <v>10</v>
      </c>
      <c r="CE623">
        <v>12</v>
      </c>
      <c r="CF623">
        <v>12</v>
      </c>
      <c r="CG623" t="s">
        <v>5677</v>
      </c>
      <c r="CH623">
        <v>414</v>
      </c>
      <c r="CI623" t="s">
        <v>3339</v>
      </c>
      <c r="CJ623" t="s">
        <v>8652</v>
      </c>
      <c r="CK623">
        <v>5.56</v>
      </c>
      <c r="CL623">
        <v>1.9</v>
      </c>
      <c r="CM623" t="s">
        <v>6888</v>
      </c>
      <c r="CO623" t="e">
        <f>VLOOKUP(CM623,AutoSCAN_ORG!B621:CF3136,1,FALSE)</f>
        <v>#N/A</v>
      </c>
      <c r="CP623" t="e">
        <f>VLOOKUP($CM623,AutoSCAN_ORG!$B$1:$CF$2516,2,FALSE)</f>
        <v>#N/A</v>
      </c>
      <c r="CQ623" t="e">
        <f>VLOOKUP($CM623,AutoSCAN_ORG!$B$1:$CF$2516,3,FALSE)</f>
        <v>#N/A</v>
      </c>
      <c r="CR623" t="e">
        <f>VLOOKUP($CM623,AutoSCAN_ORG!$B$1:$CF$2516,4,FALSE)</f>
        <v>#N/A</v>
      </c>
      <c r="CS623" t="e">
        <f>VLOOKUP($CM623,AutoSCAN_ORG!$B$1:$CF$2516,5,FALSE)</f>
        <v>#N/A</v>
      </c>
      <c r="CT623" t="e">
        <f>VLOOKUP($CM623,AutoSCAN_ORG!$B$1:$CF$2516,6,FALSE)</f>
        <v>#N/A</v>
      </c>
      <c r="CU623" t="e">
        <f>VLOOKUP($CM623,AutoSCAN_ORG!$B$1:$CF$2516,7,FALSE)</f>
        <v>#N/A</v>
      </c>
      <c r="CV623" t="e">
        <f>VLOOKUP($CM623,AutoSCAN_ORG!$B$1:$CF$2516,69,FALSE)</f>
        <v>#N/A</v>
      </c>
      <c r="CW623" t="e">
        <f>VLOOKUP($CM623,AutoSCAN_ORG!$B$1:$CF$2516,70,FALSE)</f>
        <v>#N/A</v>
      </c>
      <c r="CX623" t="e">
        <f>VLOOKUP($CM623,AutoSCAN_ORG!$B$1:$CF$2516,71,FALSE)</f>
        <v>#N/A</v>
      </c>
      <c r="CY623" t="e">
        <f>VLOOKUP($CM623,AutoSCAN_ORG!$B$1:$CF$2516,72,FALSE)</f>
        <v>#N/A</v>
      </c>
      <c r="CZ623" t="e">
        <f>VLOOKUP($CM623,AutoSCAN_ORG!$B$1:$CF$2516,73,FALSE)</f>
        <v>#N/A</v>
      </c>
      <c r="DA623" t="e">
        <f>VLOOKUP($CM623,AutoSCAN_ORG!$B$1:$CF$2516,74,FALSE)</f>
        <v>#N/A</v>
      </c>
      <c r="DB623" t="e">
        <f>VLOOKUP($CM623,AutoSCAN_ORG!$B$1:$CF$2516,75,FALSE)</f>
        <v>#N/A</v>
      </c>
      <c r="DC623" t="e">
        <f>VLOOKUP($CM623,AutoSCAN_ORG!$B$1:$CF$2516,76,FALSE)</f>
        <v>#N/A</v>
      </c>
      <c r="DD623" t="e">
        <f>VLOOKUP($CM623,AutoSCAN_ORG!$B$1:$CF$2516,77,FALSE)</f>
        <v>#N/A</v>
      </c>
      <c r="DE623" t="e">
        <f>VLOOKUP($CM623,AutoSCAN_ORG!$B$1:$CF$2516,78,FALSE)</f>
        <v>#N/A</v>
      </c>
      <c r="DF623" t="e">
        <f>VLOOKUP($CM623,AutoSCAN_ORG!$B$1:$CF$2516,79,FALSE)</f>
        <v>#N/A</v>
      </c>
      <c r="DG623" t="e">
        <f>VLOOKUP($CM623,AutoSCAN_ORG!$B$1:$CF$2516,80,FALSE)</f>
        <v>#N/A</v>
      </c>
      <c r="DH623" t="e">
        <f>VLOOKUP($CM623,AutoSCAN_ORG!$B$1:$CF$2516,81,FALSE)</f>
        <v>#N/A</v>
      </c>
      <c r="DI623" t="e">
        <f>VLOOKUP($CM623,AutoSCAN_ORG!$B$1:$CF$2516,82,FALSE)</f>
        <v>#N/A</v>
      </c>
      <c r="DJ623" t="e">
        <f>VLOOKUP($CM623,AutoSCAN_ORG!$B$1:$CF$2516,83,FALSE)</f>
        <v>#N/A</v>
      </c>
    </row>
    <row r="624" spans="2:114" x14ac:dyDescent="0.35">
      <c r="B624" t="s">
        <v>6890</v>
      </c>
      <c r="C624">
        <v>622</v>
      </c>
      <c r="D624" t="s">
        <v>7778</v>
      </c>
      <c r="E624">
        <v>960</v>
      </c>
      <c r="F624">
        <v>2901.0360000000001</v>
      </c>
      <c r="G624">
        <v>10</v>
      </c>
      <c r="H624" t="s">
        <v>7798</v>
      </c>
      <c r="I624" t="s">
        <v>7773</v>
      </c>
      <c r="J624" t="s">
        <v>7797</v>
      </c>
      <c r="K624">
        <v>10</v>
      </c>
      <c r="L624">
        <v>0.56000000000000005</v>
      </c>
      <c r="M624">
        <v>14</v>
      </c>
      <c r="N624">
        <v>4</v>
      </c>
      <c r="O624" t="s">
        <v>7661</v>
      </c>
      <c r="R624" t="s">
        <v>7784</v>
      </c>
      <c r="S624" t="s">
        <v>7774</v>
      </c>
      <c r="T624" t="s">
        <v>7255</v>
      </c>
      <c r="U624" t="s">
        <v>7426</v>
      </c>
      <c r="V624" t="s">
        <v>7426</v>
      </c>
      <c r="W624">
        <v>5.56</v>
      </c>
      <c r="X624" t="s">
        <v>7867</v>
      </c>
      <c r="Y624">
        <v>1.9</v>
      </c>
      <c r="Z624" t="s">
        <v>7774</v>
      </c>
      <c r="AA624" t="s">
        <v>7783</v>
      </c>
      <c r="AB624" t="s">
        <v>7774</v>
      </c>
      <c r="AC624">
        <v>15</v>
      </c>
      <c r="AD624">
        <v>15</v>
      </c>
      <c r="AE624">
        <v>8</v>
      </c>
      <c r="AF624" t="s">
        <v>5753</v>
      </c>
      <c r="AG624">
        <v>42.758534220000001</v>
      </c>
      <c r="AH624">
        <v>-82.037765789999995</v>
      </c>
      <c r="AI624">
        <v>201.6</v>
      </c>
      <c r="AJ624">
        <v>290</v>
      </c>
      <c r="AL624">
        <v>15</v>
      </c>
      <c r="AM624">
        <v>986</v>
      </c>
      <c r="AN624">
        <v>7.53</v>
      </c>
      <c r="AO624">
        <v>-398.685</v>
      </c>
      <c r="AP624">
        <v>2111</v>
      </c>
      <c r="AQ624">
        <v>2112</v>
      </c>
      <c r="AT624">
        <v>1.23</v>
      </c>
      <c r="AU624">
        <v>1.23</v>
      </c>
      <c r="AW624">
        <v>2.14</v>
      </c>
      <c r="AX624">
        <v>2.14</v>
      </c>
      <c r="BD624">
        <v>0.56000000000000005</v>
      </c>
      <c r="BE624">
        <v>14</v>
      </c>
      <c r="BF624" t="s">
        <v>6889</v>
      </c>
      <c r="BG624" t="s">
        <v>6890</v>
      </c>
      <c r="BH624">
        <v>622</v>
      </c>
      <c r="BI624" t="s">
        <v>7797</v>
      </c>
      <c r="BJ624" t="s">
        <v>7773</v>
      </c>
      <c r="BK624">
        <v>622</v>
      </c>
      <c r="BL624">
        <v>3050</v>
      </c>
      <c r="BS624">
        <v>13</v>
      </c>
      <c r="BT624">
        <v>0.66</v>
      </c>
      <c r="BU624">
        <v>0.57999999999999996</v>
      </c>
      <c r="BV624">
        <v>0.57999999999999996</v>
      </c>
      <c r="BW624">
        <v>42.758534220000001</v>
      </c>
      <c r="BX624">
        <v>-82.037765789999995</v>
      </c>
      <c r="BY624">
        <v>4734523.1310000001</v>
      </c>
      <c r="BZ624">
        <v>201.572</v>
      </c>
      <c r="CA624">
        <v>181.8</v>
      </c>
      <c r="CB624" t="s">
        <v>7660</v>
      </c>
      <c r="CC624">
        <v>7</v>
      </c>
      <c r="CD624">
        <v>10</v>
      </c>
      <c r="CE624">
        <v>12</v>
      </c>
      <c r="CF624">
        <v>12</v>
      </c>
      <c r="CG624" t="s">
        <v>5677</v>
      </c>
      <c r="CH624">
        <v>414</v>
      </c>
      <c r="CI624" t="s">
        <v>3339</v>
      </c>
      <c r="CJ624" t="s">
        <v>8652</v>
      </c>
      <c r="CK624">
        <v>5.56</v>
      </c>
      <c r="CL624">
        <v>1.9</v>
      </c>
      <c r="CM624" t="s">
        <v>6890</v>
      </c>
      <c r="CO624" t="e">
        <f>VLOOKUP(CM624,AutoSCAN_ORG!B622:CF3137,1,FALSE)</f>
        <v>#N/A</v>
      </c>
      <c r="CP624" t="e">
        <f>VLOOKUP($CM624,AutoSCAN_ORG!$B$1:$CF$2516,2,FALSE)</f>
        <v>#N/A</v>
      </c>
      <c r="CQ624" t="e">
        <f>VLOOKUP($CM624,AutoSCAN_ORG!$B$1:$CF$2516,3,FALSE)</f>
        <v>#N/A</v>
      </c>
      <c r="CR624" t="e">
        <f>VLOOKUP($CM624,AutoSCAN_ORG!$B$1:$CF$2516,4,FALSE)</f>
        <v>#N/A</v>
      </c>
      <c r="CS624" t="e">
        <f>VLOOKUP($CM624,AutoSCAN_ORG!$B$1:$CF$2516,5,FALSE)</f>
        <v>#N/A</v>
      </c>
      <c r="CT624" t="e">
        <f>VLOOKUP($CM624,AutoSCAN_ORG!$B$1:$CF$2516,6,FALSE)</f>
        <v>#N/A</v>
      </c>
      <c r="CU624" t="e">
        <f>VLOOKUP($CM624,AutoSCAN_ORG!$B$1:$CF$2516,7,FALSE)</f>
        <v>#N/A</v>
      </c>
      <c r="CV624" t="e">
        <f>VLOOKUP($CM624,AutoSCAN_ORG!$B$1:$CF$2516,69,FALSE)</f>
        <v>#N/A</v>
      </c>
      <c r="CW624" t="e">
        <f>VLOOKUP($CM624,AutoSCAN_ORG!$B$1:$CF$2516,70,FALSE)</f>
        <v>#N/A</v>
      </c>
      <c r="CX624" t="e">
        <f>VLOOKUP($CM624,AutoSCAN_ORG!$B$1:$CF$2516,71,FALSE)</f>
        <v>#N/A</v>
      </c>
      <c r="CY624" t="e">
        <f>VLOOKUP($CM624,AutoSCAN_ORG!$B$1:$CF$2516,72,FALSE)</f>
        <v>#N/A</v>
      </c>
      <c r="CZ624" t="e">
        <f>VLOOKUP($CM624,AutoSCAN_ORG!$B$1:$CF$2516,73,FALSE)</f>
        <v>#N/A</v>
      </c>
      <c r="DA624" t="e">
        <f>VLOOKUP($CM624,AutoSCAN_ORG!$B$1:$CF$2516,74,FALSE)</f>
        <v>#N/A</v>
      </c>
      <c r="DB624" t="e">
        <f>VLOOKUP($CM624,AutoSCAN_ORG!$B$1:$CF$2516,75,FALSE)</f>
        <v>#N/A</v>
      </c>
      <c r="DC624" t="e">
        <f>VLOOKUP($CM624,AutoSCAN_ORG!$B$1:$CF$2516,76,FALSE)</f>
        <v>#N/A</v>
      </c>
      <c r="DD624" t="e">
        <f>VLOOKUP($CM624,AutoSCAN_ORG!$B$1:$CF$2516,77,FALSE)</f>
        <v>#N/A</v>
      </c>
      <c r="DE624" t="e">
        <f>VLOOKUP($CM624,AutoSCAN_ORG!$B$1:$CF$2516,78,FALSE)</f>
        <v>#N/A</v>
      </c>
      <c r="DF624" t="e">
        <f>VLOOKUP($CM624,AutoSCAN_ORG!$B$1:$CF$2516,79,FALSE)</f>
        <v>#N/A</v>
      </c>
      <c r="DG624" t="e">
        <f>VLOOKUP($CM624,AutoSCAN_ORG!$B$1:$CF$2516,80,FALSE)</f>
        <v>#N/A</v>
      </c>
      <c r="DH624" t="e">
        <f>VLOOKUP($CM624,AutoSCAN_ORG!$B$1:$CF$2516,81,FALSE)</f>
        <v>#N/A</v>
      </c>
      <c r="DI624" t="e">
        <f>VLOOKUP($CM624,AutoSCAN_ORG!$B$1:$CF$2516,82,FALSE)</f>
        <v>#N/A</v>
      </c>
      <c r="DJ624" t="e">
        <f>VLOOKUP($CM624,AutoSCAN_ORG!$B$1:$CF$2516,83,FALSE)</f>
        <v>#N/A</v>
      </c>
    </row>
    <row r="625" spans="2:114" x14ac:dyDescent="0.35">
      <c r="B625" t="s">
        <v>6892</v>
      </c>
      <c r="C625">
        <v>623</v>
      </c>
      <c r="D625" t="s">
        <v>7778</v>
      </c>
      <c r="E625">
        <v>961</v>
      </c>
      <c r="F625">
        <v>2902.3829999999998</v>
      </c>
      <c r="G625">
        <v>10</v>
      </c>
      <c r="H625" t="s">
        <v>7798</v>
      </c>
      <c r="I625" t="s">
        <v>7773</v>
      </c>
      <c r="J625" t="s">
        <v>7797</v>
      </c>
      <c r="K625">
        <v>10</v>
      </c>
      <c r="L625">
        <v>0.56000000000000005</v>
      </c>
      <c r="M625">
        <v>12</v>
      </c>
      <c r="N625">
        <v>4</v>
      </c>
      <c r="O625" t="s">
        <v>7868</v>
      </c>
      <c r="R625" t="s">
        <v>7784</v>
      </c>
      <c r="S625" t="s">
        <v>7774</v>
      </c>
      <c r="T625" t="s">
        <v>7255</v>
      </c>
      <c r="U625" t="s">
        <v>7426</v>
      </c>
      <c r="V625" t="s">
        <v>7426</v>
      </c>
      <c r="W625">
        <v>5.56</v>
      </c>
      <c r="X625" t="s">
        <v>7867</v>
      </c>
      <c r="Y625">
        <v>1.8</v>
      </c>
      <c r="Z625" t="s">
        <v>7774</v>
      </c>
      <c r="AA625" t="s">
        <v>7783</v>
      </c>
      <c r="AB625" t="s">
        <v>7774</v>
      </c>
      <c r="AC625">
        <v>15</v>
      </c>
      <c r="AD625">
        <v>15</v>
      </c>
      <c r="AE625">
        <v>8</v>
      </c>
      <c r="AF625" t="s">
        <v>5753</v>
      </c>
      <c r="AG625">
        <v>42.758521989999998</v>
      </c>
      <c r="AH625">
        <v>-82.037766160000004</v>
      </c>
      <c r="AI625">
        <v>201.6</v>
      </c>
      <c r="AJ625">
        <v>290</v>
      </c>
      <c r="AL625">
        <v>15</v>
      </c>
      <c r="AM625">
        <v>986</v>
      </c>
      <c r="AN625">
        <v>8.8770000000000007</v>
      </c>
      <c r="AO625">
        <v>-400.18400000000003</v>
      </c>
      <c r="AP625">
        <v>2113</v>
      </c>
      <c r="AQ625">
        <v>2114</v>
      </c>
      <c r="AT625">
        <v>1.23</v>
      </c>
      <c r="AU625">
        <v>1.23</v>
      </c>
      <c r="AW625">
        <v>2.14</v>
      </c>
      <c r="AX625">
        <v>2.14</v>
      </c>
      <c r="BD625">
        <v>0.56000000000000005</v>
      </c>
      <c r="BE625">
        <v>12</v>
      </c>
      <c r="BF625" t="s">
        <v>6891</v>
      </c>
      <c r="BG625" t="s">
        <v>6892</v>
      </c>
      <c r="BH625">
        <v>623</v>
      </c>
      <c r="BI625" t="s">
        <v>7797</v>
      </c>
      <c r="BJ625" t="s">
        <v>7773</v>
      </c>
      <c r="BK625">
        <v>623</v>
      </c>
      <c r="BL625">
        <v>3050</v>
      </c>
      <c r="BS625">
        <v>13</v>
      </c>
      <c r="BT625">
        <v>0.66</v>
      </c>
      <c r="BU625">
        <v>0.57999999999999996</v>
      </c>
      <c r="BV625">
        <v>0.57999999999999996</v>
      </c>
      <c r="BW625">
        <v>42.758521989999998</v>
      </c>
      <c r="BX625">
        <v>-82.037766160000004</v>
      </c>
      <c r="BY625">
        <v>4734521.7740000002</v>
      </c>
      <c r="BZ625">
        <v>201.58799999999999</v>
      </c>
      <c r="CA625">
        <v>182.4</v>
      </c>
      <c r="CB625" t="s">
        <v>7661</v>
      </c>
      <c r="CC625">
        <v>7</v>
      </c>
      <c r="CD625">
        <v>10</v>
      </c>
      <c r="CE625">
        <v>12</v>
      </c>
      <c r="CF625">
        <v>12</v>
      </c>
      <c r="CG625" t="s">
        <v>5677</v>
      </c>
      <c r="CH625">
        <v>414</v>
      </c>
      <c r="CI625" t="s">
        <v>3339</v>
      </c>
      <c r="CJ625" t="s">
        <v>8652</v>
      </c>
      <c r="CK625">
        <v>5.56</v>
      </c>
      <c r="CL625">
        <v>1.8</v>
      </c>
      <c r="CM625" t="s">
        <v>6892</v>
      </c>
      <c r="CO625" t="e">
        <f>VLOOKUP(CM625,AutoSCAN_ORG!B623:CF3138,1,FALSE)</f>
        <v>#N/A</v>
      </c>
      <c r="CP625" t="e">
        <f>VLOOKUP($CM625,AutoSCAN_ORG!$B$1:$CF$2516,2,FALSE)</f>
        <v>#N/A</v>
      </c>
      <c r="CQ625" t="e">
        <f>VLOOKUP($CM625,AutoSCAN_ORG!$B$1:$CF$2516,3,FALSE)</f>
        <v>#N/A</v>
      </c>
      <c r="CR625" t="e">
        <f>VLOOKUP($CM625,AutoSCAN_ORG!$B$1:$CF$2516,4,FALSE)</f>
        <v>#N/A</v>
      </c>
      <c r="CS625" t="e">
        <f>VLOOKUP($CM625,AutoSCAN_ORG!$B$1:$CF$2516,5,FALSE)</f>
        <v>#N/A</v>
      </c>
      <c r="CT625" t="e">
        <f>VLOOKUP($CM625,AutoSCAN_ORG!$B$1:$CF$2516,6,FALSE)</f>
        <v>#N/A</v>
      </c>
      <c r="CU625" t="e">
        <f>VLOOKUP($CM625,AutoSCAN_ORG!$B$1:$CF$2516,7,FALSE)</f>
        <v>#N/A</v>
      </c>
      <c r="CV625" t="e">
        <f>VLOOKUP($CM625,AutoSCAN_ORG!$B$1:$CF$2516,69,FALSE)</f>
        <v>#N/A</v>
      </c>
      <c r="CW625" t="e">
        <f>VLOOKUP($CM625,AutoSCAN_ORG!$B$1:$CF$2516,70,FALSE)</f>
        <v>#N/A</v>
      </c>
      <c r="CX625" t="e">
        <f>VLOOKUP($CM625,AutoSCAN_ORG!$B$1:$CF$2516,71,FALSE)</f>
        <v>#N/A</v>
      </c>
      <c r="CY625" t="e">
        <f>VLOOKUP($CM625,AutoSCAN_ORG!$B$1:$CF$2516,72,FALSE)</f>
        <v>#N/A</v>
      </c>
      <c r="CZ625" t="e">
        <f>VLOOKUP($CM625,AutoSCAN_ORG!$B$1:$CF$2516,73,FALSE)</f>
        <v>#N/A</v>
      </c>
      <c r="DA625" t="e">
        <f>VLOOKUP($CM625,AutoSCAN_ORG!$B$1:$CF$2516,74,FALSE)</f>
        <v>#N/A</v>
      </c>
      <c r="DB625" t="e">
        <f>VLOOKUP($CM625,AutoSCAN_ORG!$B$1:$CF$2516,75,FALSE)</f>
        <v>#N/A</v>
      </c>
      <c r="DC625" t="e">
        <f>VLOOKUP($CM625,AutoSCAN_ORG!$B$1:$CF$2516,76,FALSE)</f>
        <v>#N/A</v>
      </c>
      <c r="DD625" t="e">
        <f>VLOOKUP($CM625,AutoSCAN_ORG!$B$1:$CF$2516,77,FALSE)</f>
        <v>#N/A</v>
      </c>
      <c r="DE625" t="e">
        <f>VLOOKUP($CM625,AutoSCAN_ORG!$B$1:$CF$2516,78,FALSE)</f>
        <v>#N/A</v>
      </c>
      <c r="DF625" t="e">
        <f>VLOOKUP($CM625,AutoSCAN_ORG!$B$1:$CF$2516,79,FALSE)</f>
        <v>#N/A</v>
      </c>
      <c r="DG625" t="e">
        <f>VLOOKUP($CM625,AutoSCAN_ORG!$B$1:$CF$2516,80,FALSE)</f>
        <v>#N/A</v>
      </c>
      <c r="DH625" t="e">
        <f>VLOOKUP($CM625,AutoSCAN_ORG!$B$1:$CF$2516,81,FALSE)</f>
        <v>#N/A</v>
      </c>
      <c r="DI625" t="e">
        <f>VLOOKUP($CM625,AutoSCAN_ORG!$B$1:$CF$2516,82,FALSE)</f>
        <v>#N/A</v>
      </c>
      <c r="DJ625" t="e">
        <f>VLOOKUP($CM625,AutoSCAN_ORG!$B$1:$CF$2516,83,FALSE)</f>
        <v>#N/A</v>
      </c>
    </row>
    <row r="626" spans="2:114" x14ac:dyDescent="0.35">
      <c r="B626" t="s">
        <v>6894</v>
      </c>
      <c r="C626">
        <v>624</v>
      </c>
      <c r="D626" t="s">
        <v>7778</v>
      </c>
      <c r="E626">
        <v>962</v>
      </c>
      <c r="F626">
        <v>2906.4029999999998</v>
      </c>
      <c r="G626">
        <v>10</v>
      </c>
      <c r="H626" t="s">
        <v>7798</v>
      </c>
      <c r="I626" t="s">
        <v>7773</v>
      </c>
      <c r="J626" t="s">
        <v>7797</v>
      </c>
      <c r="K626">
        <v>11</v>
      </c>
      <c r="L626">
        <v>0.61</v>
      </c>
      <c r="M626">
        <v>11</v>
      </c>
      <c r="N626">
        <v>4</v>
      </c>
      <c r="O626" t="s">
        <v>7403</v>
      </c>
      <c r="R626" t="s">
        <v>7784</v>
      </c>
      <c r="S626" t="s">
        <v>7774</v>
      </c>
      <c r="T626" t="s">
        <v>7255</v>
      </c>
      <c r="U626" t="s">
        <v>7426</v>
      </c>
      <c r="V626" t="s">
        <v>7426</v>
      </c>
      <c r="W626">
        <v>5.56</v>
      </c>
      <c r="X626" t="s">
        <v>7867</v>
      </c>
      <c r="Y626">
        <v>1.8</v>
      </c>
      <c r="Z626" t="s">
        <v>7774</v>
      </c>
      <c r="AA626" t="s">
        <v>7783</v>
      </c>
      <c r="AB626" t="s">
        <v>7774</v>
      </c>
      <c r="AC626">
        <v>15</v>
      </c>
      <c r="AD626">
        <v>15</v>
      </c>
      <c r="AE626">
        <v>8</v>
      </c>
      <c r="AF626" t="s">
        <v>5753</v>
      </c>
      <c r="AG626">
        <v>42.758485530000002</v>
      </c>
      <c r="AH626">
        <v>-82.037767250000002</v>
      </c>
      <c r="AI626">
        <v>201.7</v>
      </c>
      <c r="AJ626">
        <v>290</v>
      </c>
      <c r="AL626">
        <v>15</v>
      </c>
      <c r="AM626">
        <v>986</v>
      </c>
      <c r="AN626">
        <v>12.898</v>
      </c>
      <c r="AO626">
        <v>-402.59300000000002</v>
      </c>
      <c r="AP626">
        <v>2114</v>
      </c>
      <c r="AQ626">
        <v>2115</v>
      </c>
      <c r="AT626">
        <v>1.23</v>
      </c>
      <c r="AU626">
        <v>1.23</v>
      </c>
      <c r="AW626">
        <v>2.14</v>
      </c>
      <c r="AX626">
        <v>2.14</v>
      </c>
      <c r="BD626">
        <v>0.61</v>
      </c>
      <c r="BE626">
        <v>11</v>
      </c>
      <c r="BF626" t="s">
        <v>6893</v>
      </c>
      <c r="BG626" t="s">
        <v>6894</v>
      </c>
      <c r="BH626">
        <v>624</v>
      </c>
      <c r="BI626" t="s">
        <v>7797</v>
      </c>
      <c r="BJ626" t="s">
        <v>7773</v>
      </c>
      <c r="BK626">
        <v>624</v>
      </c>
      <c r="BL626">
        <v>3050</v>
      </c>
      <c r="BS626">
        <v>13</v>
      </c>
      <c r="BT626">
        <v>0.66</v>
      </c>
      <c r="BU626">
        <v>0.57999999999999996</v>
      </c>
      <c r="BV626">
        <v>0.57999999999999996</v>
      </c>
      <c r="BW626">
        <v>42.758485530000002</v>
      </c>
      <c r="BX626">
        <v>-82.037767250000002</v>
      </c>
      <c r="BY626">
        <v>4734517.727</v>
      </c>
      <c r="BZ626">
        <v>201.65100000000001</v>
      </c>
      <c r="CA626">
        <v>183.4</v>
      </c>
      <c r="CB626" t="s">
        <v>8735</v>
      </c>
      <c r="CC626">
        <v>7</v>
      </c>
      <c r="CD626">
        <v>10</v>
      </c>
      <c r="CE626">
        <v>12</v>
      </c>
      <c r="CF626">
        <v>12</v>
      </c>
      <c r="CG626" t="s">
        <v>5677</v>
      </c>
      <c r="CH626">
        <v>414</v>
      </c>
      <c r="CI626" t="s">
        <v>3339</v>
      </c>
      <c r="CJ626" t="s">
        <v>8652</v>
      </c>
      <c r="CK626">
        <v>5.56</v>
      </c>
      <c r="CL626">
        <v>1.8</v>
      </c>
      <c r="CM626" t="s">
        <v>6894</v>
      </c>
      <c r="CO626" t="e">
        <f>VLOOKUP(CM626,AutoSCAN_ORG!B624:CF3139,1,FALSE)</f>
        <v>#N/A</v>
      </c>
      <c r="CP626" t="e">
        <f>VLOOKUP($CM626,AutoSCAN_ORG!$B$1:$CF$2516,2,FALSE)</f>
        <v>#N/A</v>
      </c>
      <c r="CQ626" t="e">
        <f>VLOOKUP($CM626,AutoSCAN_ORG!$B$1:$CF$2516,3,FALSE)</f>
        <v>#N/A</v>
      </c>
      <c r="CR626" t="e">
        <f>VLOOKUP($CM626,AutoSCAN_ORG!$B$1:$CF$2516,4,FALSE)</f>
        <v>#N/A</v>
      </c>
      <c r="CS626" t="e">
        <f>VLOOKUP($CM626,AutoSCAN_ORG!$B$1:$CF$2516,5,FALSE)</f>
        <v>#N/A</v>
      </c>
      <c r="CT626" t="e">
        <f>VLOOKUP($CM626,AutoSCAN_ORG!$B$1:$CF$2516,6,FALSE)</f>
        <v>#N/A</v>
      </c>
      <c r="CU626" t="e">
        <f>VLOOKUP($CM626,AutoSCAN_ORG!$B$1:$CF$2516,7,FALSE)</f>
        <v>#N/A</v>
      </c>
      <c r="CV626" t="e">
        <f>VLOOKUP($CM626,AutoSCAN_ORG!$B$1:$CF$2516,69,FALSE)</f>
        <v>#N/A</v>
      </c>
      <c r="CW626" t="e">
        <f>VLOOKUP($CM626,AutoSCAN_ORG!$B$1:$CF$2516,70,FALSE)</f>
        <v>#N/A</v>
      </c>
      <c r="CX626" t="e">
        <f>VLOOKUP($CM626,AutoSCAN_ORG!$B$1:$CF$2516,71,FALSE)</f>
        <v>#N/A</v>
      </c>
      <c r="CY626" t="e">
        <f>VLOOKUP($CM626,AutoSCAN_ORG!$B$1:$CF$2516,72,FALSE)</f>
        <v>#N/A</v>
      </c>
      <c r="CZ626" t="e">
        <f>VLOOKUP($CM626,AutoSCAN_ORG!$B$1:$CF$2516,73,FALSE)</f>
        <v>#N/A</v>
      </c>
      <c r="DA626" t="e">
        <f>VLOOKUP($CM626,AutoSCAN_ORG!$B$1:$CF$2516,74,FALSE)</f>
        <v>#N/A</v>
      </c>
      <c r="DB626" t="e">
        <f>VLOOKUP($CM626,AutoSCAN_ORG!$B$1:$CF$2516,75,FALSE)</f>
        <v>#N/A</v>
      </c>
      <c r="DC626" t="e">
        <f>VLOOKUP($CM626,AutoSCAN_ORG!$B$1:$CF$2516,76,FALSE)</f>
        <v>#N/A</v>
      </c>
      <c r="DD626" t="e">
        <f>VLOOKUP($CM626,AutoSCAN_ORG!$B$1:$CF$2516,77,FALSE)</f>
        <v>#N/A</v>
      </c>
      <c r="DE626" t="e">
        <f>VLOOKUP($CM626,AutoSCAN_ORG!$B$1:$CF$2516,78,FALSE)</f>
        <v>#N/A</v>
      </c>
      <c r="DF626" t="e">
        <f>VLOOKUP($CM626,AutoSCAN_ORG!$B$1:$CF$2516,79,FALSE)</f>
        <v>#N/A</v>
      </c>
      <c r="DG626" t="e">
        <f>VLOOKUP($CM626,AutoSCAN_ORG!$B$1:$CF$2516,80,FALSE)</f>
        <v>#N/A</v>
      </c>
      <c r="DH626" t="e">
        <f>VLOOKUP($CM626,AutoSCAN_ORG!$B$1:$CF$2516,81,FALSE)</f>
        <v>#N/A</v>
      </c>
      <c r="DI626" t="e">
        <f>VLOOKUP($CM626,AutoSCAN_ORG!$B$1:$CF$2516,82,FALSE)</f>
        <v>#N/A</v>
      </c>
      <c r="DJ626" t="e">
        <f>VLOOKUP($CM626,AutoSCAN_ORG!$B$1:$CF$2516,83,FALSE)</f>
        <v>#N/A</v>
      </c>
    </row>
    <row r="627" spans="2:114" x14ac:dyDescent="0.35">
      <c r="B627" t="s">
        <v>6896</v>
      </c>
      <c r="C627">
        <v>625</v>
      </c>
      <c r="D627" t="s">
        <v>7778</v>
      </c>
      <c r="E627">
        <v>963</v>
      </c>
      <c r="F627">
        <v>2909.0819999999999</v>
      </c>
      <c r="G627">
        <v>10</v>
      </c>
      <c r="H627" t="s">
        <v>7798</v>
      </c>
      <c r="I627" t="s">
        <v>7773</v>
      </c>
      <c r="J627" t="s">
        <v>7797</v>
      </c>
      <c r="K627">
        <v>12</v>
      </c>
      <c r="L627">
        <v>0.67</v>
      </c>
      <c r="M627">
        <v>12</v>
      </c>
      <c r="N627">
        <v>4</v>
      </c>
      <c r="O627" t="s">
        <v>7702</v>
      </c>
      <c r="R627" t="s">
        <v>7784</v>
      </c>
      <c r="S627" t="s">
        <v>7774</v>
      </c>
      <c r="T627" t="s">
        <v>7255</v>
      </c>
      <c r="U627" t="s">
        <v>7426</v>
      </c>
      <c r="V627" t="s">
        <v>7426</v>
      </c>
      <c r="W627">
        <v>5.56</v>
      </c>
      <c r="X627" t="s">
        <v>7867</v>
      </c>
      <c r="Y627">
        <v>1.8</v>
      </c>
      <c r="Z627" t="s">
        <v>7774</v>
      </c>
      <c r="AA627" t="s">
        <v>7783</v>
      </c>
      <c r="AB627" t="s">
        <v>7774</v>
      </c>
      <c r="AC627">
        <v>15</v>
      </c>
      <c r="AD627">
        <v>15</v>
      </c>
      <c r="AE627">
        <v>8</v>
      </c>
      <c r="AF627" t="s">
        <v>5753</v>
      </c>
      <c r="AG627">
        <v>42.758461240000003</v>
      </c>
      <c r="AH627">
        <v>-82.037767950000003</v>
      </c>
      <c r="AI627">
        <v>201.7</v>
      </c>
      <c r="AJ627">
        <v>290</v>
      </c>
      <c r="AL627">
        <v>15</v>
      </c>
      <c r="AM627">
        <v>986</v>
      </c>
      <c r="AN627">
        <v>15.576000000000001</v>
      </c>
      <c r="AO627">
        <v>-403.21600000000001</v>
      </c>
      <c r="AP627">
        <v>2111</v>
      </c>
      <c r="AQ627">
        <v>2113</v>
      </c>
      <c r="AT627">
        <v>1.23</v>
      </c>
      <c r="AU627">
        <v>1.23</v>
      </c>
      <c r="AW627">
        <v>2.14</v>
      </c>
      <c r="AX627">
        <v>2.14</v>
      </c>
      <c r="BD627">
        <v>0.67</v>
      </c>
      <c r="BE627">
        <v>12</v>
      </c>
      <c r="BF627" t="s">
        <v>6895</v>
      </c>
      <c r="BG627" t="s">
        <v>6896</v>
      </c>
      <c r="BH627">
        <v>625</v>
      </c>
      <c r="BI627" t="s">
        <v>7797</v>
      </c>
      <c r="BJ627" t="s">
        <v>7773</v>
      </c>
      <c r="BK627">
        <v>625</v>
      </c>
      <c r="BL627">
        <v>3050</v>
      </c>
      <c r="BS627">
        <v>13</v>
      </c>
      <c r="BT627">
        <v>0.66</v>
      </c>
      <c r="BU627">
        <v>0.57999999999999996</v>
      </c>
      <c r="BV627">
        <v>0.57999999999999996</v>
      </c>
      <c r="BW627">
        <v>42.758461240000003</v>
      </c>
      <c r="BX627">
        <v>-82.037767950000003</v>
      </c>
      <c r="BY627">
        <v>4734515.03</v>
      </c>
      <c r="BZ627">
        <v>201.68700000000001</v>
      </c>
      <c r="CA627">
        <v>183.7</v>
      </c>
      <c r="CB627" t="s">
        <v>8735</v>
      </c>
      <c r="CC627">
        <v>7</v>
      </c>
      <c r="CD627">
        <v>10</v>
      </c>
      <c r="CE627">
        <v>12</v>
      </c>
      <c r="CF627">
        <v>12</v>
      </c>
      <c r="CG627" t="s">
        <v>5677</v>
      </c>
      <c r="CH627">
        <v>414</v>
      </c>
      <c r="CI627" t="s">
        <v>3339</v>
      </c>
      <c r="CJ627" t="s">
        <v>8652</v>
      </c>
      <c r="CK627">
        <v>5.56</v>
      </c>
      <c r="CL627">
        <v>1.8</v>
      </c>
      <c r="CM627" t="s">
        <v>6896</v>
      </c>
      <c r="CO627" t="e">
        <f>VLOOKUP(CM627,AutoSCAN_ORG!B625:CF3140,1,FALSE)</f>
        <v>#N/A</v>
      </c>
      <c r="CP627" t="e">
        <f>VLOOKUP($CM627,AutoSCAN_ORG!$B$1:$CF$2516,2,FALSE)</f>
        <v>#N/A</v>
      </c>
      <c r="CQ627" t="e">
        <f>VLOOKUP($CM627,AutoSCAN_ORG!$B$1:$CF$2516,3,FALSE)</f>
        <v>#N/A</v>
      </c>
      <c r="CR627" t="e">
        <f>VLOOKUP($CM627,AutoSCAN_ORG!$B$1:$CF$2516,4,FALSE)</f>
        <v>#N/A</v>
      </c>
      <c r="CS627" t="e">
        <f>VLOOKUP($CM627,AutoSCAN_ORG!$B$1:$CF$2516,5,FALSE)</f>
        <v>#N/A</v>
      </c>
      <c r="CT627" t="e">
        <f>VLOOKUP($CM627,AutoSCAN_ORG!$B$1:$CF$2516,6,FALSE)</f>
        <v>#N/A</v>
      </c>
      <c r="CU627" t="e">
        <f>VLOOKUP($CM627,AutoSCAN_ORG!$B$1:$CF$2516,7,FALSE)</f>
        <v>#N/A</v>
      </c>
      <c r="CV627" t="e">
        <f>VLOOKUP($CM627,AutoSCAN_ORG!$B$1:$CF$2516,69,FALSE)</f>
        <v>#N/A</v>
      </c>
      <c r="CW627" t="e">
        <f>VLOOKUP($CM627,AutoSCAN_ORG!$B$1:$CF$2516,70,FALSE)</f>
        <v>#N/A</v>
      </c>
      <c r="CX627" t="e">
        <f>VLOOKUP($CM627,AutoSCAN_ORG!$B$1:$CF$2516,71,FALSE)</f>
        <v>#N/A</v>
      </c>
      <c r="CY627" t="e">
        <f>VLOOKUP($CM627,AutoSCAN_ORG!$B$1:$CF$2516,72,FALSE)</f>
        <v>#N/A</v>
      </c>
      <c r="CZ627" t="e">
        <f>VLOOKUP($CM627,AutoSCAN_ORG!$B$1:$CF$2516,73,FALSE)</f>
        <v>#N/A</v>
      </c>
      <c r="DA627" t="e">
        <f>VLOOKUP($CM627,AutoSCAN_ORG!$B$1:$CF$2516,74,FALSE)</f>
        <v>#N/A</v>
      </c>
      <c r="DB627" t="e">
        <f>VLOOKUP($CM627,AutoSCAN_ORG!$B$1:$CF$2516,75,FALSE)</f>
        <v>#N/A</v>
      </c>
      <c r="DC627" t="e">
        <f>VLOOKUP($CM627,AutoSCAN_ORG!$B$1:$CF$2516,76,FALSE)</f>
        <v>#N/A</v>
      </c>
      <c r="DD627" t="e">
        <f>VLOOKUP($CM627,AutoSCAN_ORG!$B$1:$CF$2516,77,FALSE)</f>
        <v>#N/A</v>
      </c>
      <c r="DE627" t="e">
        <f>VLOOKUP($CM627,AutoSCAN_ORG!$B$1:$CF$2516,78,FALSE)</f>
        <v>#N/A</v>
      </c>
      <c r="DF627" t="e">
        <f>VLOOKUP($CM627,AutoSCAN_ORG!$B$1:$CF$2516,79,FALSE)</f>
        <v>#N/A</v>
      </c>
      <c r="DG627" t="e">
        <f>VLOOKUP($CM627,AutoSCAN_ORG!$B$1:$CF$2516,80,FALSE)</f>
        <v>#N/A</v>
      </c>
      <c r="DH627" t="e">
        <f>VLOOKUP($CM627,AutoSCAN_ORG!$B$1:$CF$2516,81,FALSE)</f>
        <v>#N/A</v>
      </c>
      <c r="DI627" t="e">
        <f>VLOOKUP($CM627,AutoSCAN_ORG!$B$1:$CF$2516,82,FALSE)</f>
        <v>#N/A</v>
      </c>
      <c r="DJ627" t="e">
        <f>VLOOKUP($CM627,AutoSCAN_ORG!$B$1:$CF$2516,83,FALSE)</f>
        <v>#N/A</v>
      </c>
    </row>
    <row r="628" spans="2:114" x14ac:dyDescent="0.35">
      <c r="B628" t="s">
        <v>4990</v>
      </c>
      <c r="C628">
        <v>645</v>
      </c>
      <c r="D628" t="s">
        <v>7778</v>
      </c>
      <c r="E628">
        <v>1000</v>
      </c>
      <c r="F628">
        <v>3065.4589999999998</v>
      </c>
      <c r="G628">
        <v>10</v>
      </c>
      <c r="H628" t="s">
        <v>7782</v>
      </c>
      <c r="I628" t="s">
        <v>7773</v>
      </c>
      <c r="J628" t="s">
        <v>5753</v>
      </c>
      <c r="K628">
        <v>14</v>
      </c>
      <c r="L628">
        <v>0.79</v>
      </c>
      <c r="M628">
        <v>11</v>
      </c>
      <c r="N628">
        <v>7</v>
      </c>
      <c r="O628" t="s">
        <v>7339</v>
      </c>
      <c r="R628" t="s">
        <v>7805</v>
      </c>
      <c r="S628" t="s">
        <v>7774</v>
      </c>
      <c r="T628" t="s">
        <v>7263</v>
      </c>
      <c r="U628" t="s">
        <v>7436</v>
      </c>
      <c r="V628" t="s">
        <v>7436</v>
      </c>
      <c r="W628">
        <v>5.56</v>
      </c>
      <c r="X628" t="s">
        <v>7957</v>
      </c>
      <c r="Y628">
        <v>1.8</v>
      </c>
      <c r="Z628" t="s">
        <v>7774</v>
      </c>
      <c r="AA628" t="s">
        <v>7783</v>
      </c>
      <c r="AB628" t="s">
        <v>7774</v>
      </c>
      <c r="AF628" t="s">
        <v>5678</v>
      </c>
      <c r="AG628">
        <v>42.757470179999999</v>
      </c>
      <c r="AH628">
        <v>-82.037209700000005</v>
      </c>
      <c r="AI628">
        <v>201.9</v>
      </c>
      <c r="AJ628">
        <v>290</v>
      </c>
      <c r="AL628">
        <v>15</v>
      </c>
      <c r="AM628">
        <v>986</v>
      </c>
      <c r="AN628">
        <v>1.254</v>
      </c>
      <c r="AO628">
        <v>-409.90800000000002</v>
      </c>
      <c r="AP628">
        <v>2112</v>
      </c>
      <c r="AQ628">
        <v>2113</v>
      </c>
      <c r="AT628">
        <v>1.23</v>
      </c>
      <c r="AU628">
        <v>1.23</v>
      </c>
      <c r="AW628">
        <v>2.14</v>
      </c>
      <c r="AX628">
        <v>2.14</v>
      </c>
      <c r="BD628">
        <v>0.79</v>
      </c>
      <c r="BE628">
        <v>11</v>
      </c>
      <c r="BF628" t="s">
        <v>2167</v>
      </c>
      <c r="BG628" t="s">
        <v>4990</v>
      </c>
      <c r="BH628">
        <v>645</v>
      </c>
      <c r="BI628" t="s">
        <v>5753</v>
      </c>
      <c r="BJ628" t="s">
        <v>7773</v>
      </c>
      <c r="BK628">
        <v>645</v>
      </c>
      <c r="BL628">
        <v>3200</v>
      </c>
      <c r="BS628">
        <v>13</v>
      </c>
      <c r="BT628">
        <v>0.66</v>
      </c>
      <c r="BU628">
        <v>0.57999999999999996</v>
      </c>
      <c r="BV628">
        <v>0.57999999999999996</v>
      </c>
      <c r="BW628">
        <v>42.757470179999999</v>
      </c>
      <c r="BX628">
        <v>-82.037209700000005</v>
      </c>
      <c r="BY628">
        <v>4734404.4160000002</v>
      </c>
      <c r="BZ628">
        <v>201.90100000000001</v>
      </c>
      <c r="CA628">
        <v>192.5</v>
      </c>
      <c r="CB628" t="s">
        <v>7671</v>
      </c>
      <c r="CC628">
        <v>7</v>
      </c>
      <c r="CD628">
        <v>10</v>
      </c>
      <c r="CE628">
        <v>12</v>
      </c>
      <c r="CF628">
        <v>12</v>
      </c>
      <c r="CG628" t="s">
        <v>5752</v>
      </c>
      <c r="CH628">
        <v>414</v>
      </c>
      <c r="CI628" t="s">
        <v>3290</v>
      </c>
      <c r="CJ628" t="s">
        <v>7332</v>
      </c>
      <c r="CK628">
        <v>5.56</v>
      </c>
      <c r="CL628">
        <v>1.8</v>
      </c>
      <c r="CM628" t="s">
        <v>4990</v>
      </c>
      <c r="CO628" t="str">
        <f>VLOOKUP(CM628,AutoSCAN_ORG!B645:CF3160,1,FALSE)</f>
        <v>AS00-0001634</v>
      </c>
      <c r="CP628">
        <f>VLOOKUP($CM628,AutoSCAN_ORG!$B$1:$CF$2516,2,FALSE)</f>
        <v>3065.4560000000001</v>
      </c>
      <c r="CQ628">
        <f>VLOOKUP($CM628,AutoSCAN_ORG!$B$1:$CF$2516,3,FALSE)</f>
        <v>11.105</v>
      </c>
      <c r="CR628">
        <f>VLOOKUP($CM628,AutoSCAN_ORG!$B$1:$CF$2516,4,FALSE)</f>
        <v>163.72</v>
      </c>
      <c r="CS628">
        <f>VLOOKUP($CM628,AutoSCAN_ORG!$B$1:$CF$2516,5,FALSE)</f>
        <v>6.2949999999999999</v>
      </c>
      <c r="CT628" t="str">
        <f>VLOOKUP($CM628,AutoSCAN_ORG!$B$1:$CF$2516,6,FALSE)</f>
        <v>MELO-CORR</v>
      </c>
      <c r="CU628">
        <f>VLOOKUP($CM628,AutoSCAN_ORG!$B$1:$CF$2516,7,FALSE)</f>
        <v>0</v>
      </c>
      <c r="CV628">
        <f>VLOOKUP($CM628,AutoSCAN_ORG!$B$1:$CF$2516,69,FALSE)</f>
        <v>0</v>
      </c>
      <c r="CW628">
        <f>VLOOKUP($CM628,AutoSCAN_ORG!$B$1:$CF$2516,70,FALSE)</f>
        <v>0</v>
      </c>
      <c r="CX628" t="str">
        <f>VLOOKUP($CM628,AutoSCAN_ORG!$B$1:$CF$2516,71,FALSE)</f>
        <v>Y</v>
      </c>
      <c r="CZ628">
        <f>VLOOKUP($CM628,AutoSCAN_ORG!$B$1:$CF$2516,73,FALSE)</f>
        <v>0</v>
      </c>
      <c r="DA628">
        <f>VLOOKUP($CM628,AutoSCAN_ORG!$B$1:$CF$2516,74,FALSE)</f>
        <v>0</v>
      </c>
      <c r="DB628">
        <f>VLOOKUP($CM628,AutoSCAN_ORG!$B$1:$CF$2516,75,FALSE)</f>
        <v>0</v>
      </c>
      <c r="DC628">
        <f>VLOOKUP($CM628,AutoSCAN_ORG!$B$1:$CF$2516,76,FALSE)</f>
        <v>0</v>
      </c>
      <c r="DD628">
        <f>VLOOKUP($CM628,AutoSCAN_ORG!$B$1:$CF$2516,77,FALSE)</f>
        <v>0</v>
      </c>
      <c r="DF628">
        <f>VLOOKUP($CM628,AutoSCAN_ORG!$B$1:$CF$2516,79,FALSE)</f>
        <v>14.14</v>
      </c>
      <c r="DG628">
        <f>VLOOKUP($CM628,AutoSCAN_ORG!$B$1:$CF$2516,80,FALSE)</f>
        <v>14.14</v>
      </c>
      <c r="DH628">
        <f>VLOOKUP($CM628,AutoSCAN_ORG!$B$1:$CF$2516,81,FALSE)</f>
        <v>5.0000000000000001E-3</v>
      </c>
      <c r="DI628">
        <f>VLOOKUP($CM628,AutoSCAN_ORG!$B$1:$CF$2516,82,FALSE)</f>
        <v>8.9999999999999993E-3</v>
      </c>
      <c r="DJ628">
        <f>VLOOKUP($CM628,AutoSCAN_ORG!$B$1:$CF$2516,83,FALSE)</f>
        <v>0.77300000000000002</v>
      </c>
    </row>
    <row r="629" spans="2:114" x14ac:dyDescent="0.35">
      <c r="B629" t="s">
        <v>6900</v>
      </c>
      <c r="C629">
        <v>627</v>
      </c>
      <c r="D629" t="s">
        <v>7778</v>
      </c>
      <c r="E629">
        <v>965</v>
      </c>
      <c r="F629">
        <v>2910.415</v>
      </c>
      <c r="G629">
        <v>10</v>
      </c>
      <c r="H629" t="s">
        <v>7798</v>
      </c>
      <c r="I629" t="s">
        <v>7773</v>
      </c>
      <c r="J629" t="s">
        <v>7797</v>
      </c>
      <c r="K629">
        <v>10</v>
      </c>
      <c r="L629">
        <v>0.56000000000000005</v>
      </c>
      <c r="M629">
        <v>13</v>
      </c>
      <c r="N629">
        <v>4</v>
      </c>
      <c r="O629" t="s">
        <v>7702</v>
      </c>
      <c r="R629" t="s">
        <v>7784</v>
      </c>
      <c r="S629" t="s">
        <v>7774</v>
      </c>
      <c r="T629" t="s">
        <v>7255</v>
      </c>
      <c r="U629" t="s">
        <v>7426</v>
      </c>
      <c r="V629" t="s">
        <v>7426</v>
      </c>
      <c r="W629">
        <v>5.56</v>
      </c>
      <c r="X629" t="s">
        <v>7867</v>
      </c>
      <c r="Y629">
        <v>1.8</v>
      </c>
      <c r="Z629" t="s">
        <v>7774</v>
      </c>
      <c r="AA629" t="s">
        <v>7783</v>
      </c>
      <c r="AB629" t="s">
        <v>7774</v>
      </c>
      <c r="AC629">
        <v>15</v>
      </c>
      <c r="AD629">
        <v>15</v>
      </c>
      <c r="AE629">
        <v>8</v>
      </c>
      <c r="AF629" t="s">
        <v>5753</v>
      </c>
      <c r="AG629">
        <v>42.758449149999997</v>
      </c>
      <c r="AH629">
        <v>-82.037768299999996</v>
      </c>
      <c r="AI629">
        <v>201.7</v>
      </c>
      <c r="AJ629">
        <v>290</v>
      </c>
      <c r="AL629">
        <v>15</v>
      </c>
      <c r="AM629">
        <v>986</v>
      </c>
      <c r="AN629">
        <v>16.908999999999999</v>
      </c>
      <c r="AO629">
        <v>-402.85399999999998</v>
      </c>
      <c r="AP629">
        <v>2112</v>
      </c>
      <c r="AQ629">
        <v>2114</v>
      </c>
      <c r="AT629">
        <v>1.23</v>
      </c>
      <c r="AU629">
        <v>1.23</v>
      </c>
      <c r="AW629">
        <v>2.14</v>
      </c>
      <c r="AX629">
        <v>2.14</v>
      </c>
      <c r="BD629">
        <v>0.56000000000000005</v>
      </c>
      <c r="BE629">
        <v>13</v>
      </c>
      <c r="BF629" t="s">
        <v>6899</v>
      </c>
      <c r="BG629" t="s">
        <v>6900</v>
      </c>
      <c r="BH629">
        <v>627</v>
      </c>
      <c r="BI629" t="s">
        <v>7797</v>
      </c>
      <c r="BJ629" t="s">
        <v>7773</v>
      </c>
      <c r="BK629">
        <v>627</v>
      </c>
      <c r="BL629">
        <v>3050</v>
      </c>
      <c r="BS629">
        <v>13</v>
      </c>
      <c r="BT629">
        <v>0.66</v>
      </c>
      <c r="BU629">
        <v>0.57999999999999996</v>
      </c>
      <c r="BV629">
        <v>0.57999999999999996</v>
      </c>
      <c r="BW629">
        <v>42.758449149999997</v>
      </c>
      <c r="BX629">
        <v>-82.037768299999996</v>
      </c>
      <c r="BY629">
        <v>4734513.6880000001</v>
      </c>
      <c r="BZ629">
        <v>201.69</v>
      </c>
      <c r="CA629">
        <v>183.5</v>
      </c>
      <c r="CB629" t="s">
        <v>8735</v>
      </c>
      <c r="CC629">
        <v>7</v>
      </c>
      <c r="CD629">
        <v>10</v>
      </c>
      <c r="CE629">
        <v>12</v>
      </c>
      <c r="CF629">
        <v>12</v>
      </c>
      <c r="CG629" t="s">
        <v>5677</v>
      </c>
      <c r="CH629">
        <v>414</v>
      </c>
      <c r="CI629" t="s">
        <v>3339</v>
      </c>
      <c r="CJ629" t="s">
        <v>8652</v>
      </c>
      <c r="CK629">
        <v>5.56</v>
      </c>
      <c r="CL629">
        <v>1.8</v>
      </c>
      <c r="CM629" t="s">
        <v>6900</v>
      </c>
      <c r="CO629" t="e">
        <f>VLOOKUP(CM629,AutoSCAN_ORG!B627:CF3142,1,FALSE)</f>
        <v>#N/A</v>
      </c>
      <c r="CP629" t="e">
        <f>VLOOKUP($CM629,AutoSCAN_ORG!$B$1:$CF$2516,2,FALSE)</f>
        <v>#N/A</v>
      </c>
      <c r="CQ629" t="e">
        <f>VLOOKUP($CM629,AutoSCAN_ORG!$B$1:$CF$2516,3,FALSE)</f>
        <v>#N/A</v>
      </c>
      <c r="CR629" t="e">
        <f>VLOOKUP($CM629,AutoSCAN_ORG!$B$1:$CF$2516,4,FALSE)</f>
        <v>#N/A</v>
      </c>
      <c r="CS629" t="e">
        <f>VLOOKUP($CM629,AutoSCAN_ORG!$B$1:$CF$2516,5,FALSE)</f>
        <v>#N/A</v>
      </c>
      <c r="CT629" t="e">
        <f>VLOOKUP($CM629,AutoSCAN_ORG!$B$1:$CF$2516,6,FALSE)</f>
        <v>#N/A</v>
      </c>
      <c r="CU629" t="e">
        <f>VLOOKUP($CM629,AutoSCAN_ORG!$B$1:$CF$2516,7,FALSE)</f>
        <v>#N/A</v>
      </c>
      <c r="CV629" t="e">
        <f>VLOOKUP($CM629,AutoSCAN_ORG!$B$1:$CF$2516,69,FALSE)</f>
        <v>#N/A</v>
      </c>
      <c r="CW629" t="e">
        <f>VLOOKUP($CM629,AutoSCAN_ORG!$B$1:$CF$2516,70,FALSE)</f>
        <v>#N/A</v>
      </c>
      <c r="CX629" t="e">
        <f>VLOOKUP($CM629,AutoSCAN_ORG!$B$1:$CF$2516,71,FALSE)</f>
        <v>#N/A</v>
      </c>
      <c r="CY629" t="e">
        <f>VLOOKUP($CM629,AutoSCAN_ORG!$B$1:$CF$2516,72,FALSE)</f>
        <v>#N/A</v>
      </c>
      <c r="CZ629" t="e">
        <f>VLOOKUP($CM629,AutoSCAN_ORG!$B$1:$CF$2516,73,FALSE)</f>
        <v>#N/A</v>
      </c>
      <c r="DA629" t="e">
        <f>VLOOKUP($CM629,AutoSCAN_ORG!$B$1:$CF$2516,74,FALSE)</f>
        <v>#N/A</v>
      </c>
      <c r="DB629" t="e">
        <f>VLOOKUP($CM629,AutoSCAN_ORG!$B$1:$CF$2516,75,FALSE)</f>
        <v>#N/A</v>
      </c>
      <c r="DC629" t="e">
        <f>VLOOKUP($CM629,AutoSCAN_ORG!$B$1:$CF$2516,76,FALSE)</f>
        <v>#N/A</v>
      </c>
      <c r="DD629" t="e">
        <f>VLOOKUP($CM629,AutoSCAN_ORG!$B$1:$CF$2516,77,FALSE)</f>
        <v>#N/A</v>
      </c>
      <c r="DE629" t="e">
        <f>VLOOKUP($CM629,AutoSCAN_ORG!$B$1:$CF$2516,78,FALSE)</f>
        <v>#N/A</v>
      </c>
      <c r="DF629" t="e">
        <f>VLOOKUP($CM629,AutoSCAN_ORG!$B$1:$CF$2516,79,FALSE)</f>
        <v>#N/A</v>
      </c>
      <c r="DG629" t="e">
        <f>VLOOKUP($CM629,AutoSCAN_ORG!$B$1:$CF$2516,80,FALSE)</f>
        <v>#N/A</v>
      </c>
      <c r="DH629" t="e">
        <f>VLOOKUP($CM629,AutoSCAN_ORG!$B$1:$CF$2516,81,FALSE)</f>
        <v>#N/A</v>
      </c>
      <c r="DI629" t="e">
        <f>VLOOKUP($CM629,AutoSCAN_ORG!$B$1:$CF$2516,82,FALSE)</f>
        <v>#N/A</v>
      </c>
      <c r="DJ629" t="e">
        <f>VLOOKUP($CM629,AutoSCAN_ORG!$B$1:$CF$2516,83,FALSE)</f>
        <v>#N/A</v>
      </c>
    </row>
    <row r="630" spans="2:114" x14ac:dyDescent="0.35">
      <c r="B630" t="s">
        <v>6902</v>
      </c>
      <c r="C630">
        <v>628</v>
      </c>
      <c r="D630" t="s">
        <v>7778</v>
      </c>
      <c r="E630">
        <v>969</v>
      </c>
      <c r="F630">
        <v>2963.0479999999998</v>
      </c>
      <c r="G630">
        <v>10</v>
      </c>
      <c r="H630" t="s">
        <v>7798</v>
      </c>
      <c r="I630" t="s">
        <v>7773</v>
      </c>
      <c r="J630" t="s">
        <v>7810</v>
      </c>
      <c r="M630">
        <v>11</v>
      </c>
      <c r="N630">
        <v>5</v>
      </c>
      <c r="O630" t="s">
        <v>7678</v>
      </c>
      <c r="R630" t="s">
        <v>7776</v>
      </c>
      <c r="S630" t="s">
        <v>3293</v>
      </c>
      <c r="T630" t="s">
        <v>7256</v>
      </c>
      <c r="U630" t="s">
        <v>7662</v>
      </c>
      <c r="V630" t="s">
        <v>7662</v>
      </c>
      <c r="W630">
        <v>5.56</v>
      </c>
      <c r="X630" t="s">
        <v>7869</v>
      </c>
      <c r="Y630">
        <v>1.9</v>
      </c>
      <c r="Z630" t="s">
        <v>7774</v>
      </c>
      <c r="AA630" t="s">
        <v>7783</v>
      </c>
      <c r="AB630" t="s">
        <v>7774</v>
      </c>
      <c r="AF630" t="s">
        <v>5776</v>
      </c>
      <c r="AG630">
        <v>42.757971900000001</v>
      </c>
      <c r="AH630">
        <v>-82.037789239999995</v>
      </c>
      <c r="AI630">
        <v>201.7</v>
      </c>
      <c r="AJ630">
        <v>290</v>
      </c>
      <c r="AL630">
        <v>15</v>
      </c>
      <c r="AM630">
        <v>986</v>
      </c>
      <c r="AN630">
        <v>18.042999999999999</v>
      </c>
      <c r="AO630">
        <v>-13.452999999999999</v>
      </c>
      <c r="BF630" t="s">
        <v>6901</v>
      </c>
      <c r="BG630" t="s">
        <v>6902</v>
      </c>
      <c r="BH630">
        <v>628</v>
      </c>
      <c r="BI630" t="s">
        <v>7810</v>
      </c>
      <c r="BJ630" t="s">
        <v>7773</v>
      </c>
      <c r="BK630">
        <v>628</v>
      </c>
      <c r="BL630">
        <v>3080</v>
      </c>
      <c r="BW630">
        <v>42.757971900000001</v>
      </c>
      <c r="BX630">
        <v>-82.037789239999995</v>
      </c>
      <c r="BY630">
        <v>4734460.7120000003</v>
      </c>
      <c r="BZ630">
        <v>201.67699999999999</v>
      </c>
      <c r="CA630">
        <v>8.1</v>
      </c>
      <c r="CB630" t="s">
        <v>8736</v>
      </c>
      <c r="CC630">
        <v>7</v>
      </c>
      <c r="CG630" t="s">
        <v>5672</v>
      </c>
      <c r="CH630">
        <v>414</v>
      </c>
      <c r="CI630" t="s">
        <v>3899</v>
      </c>
      <c r="CJ630" t="s">
        <v>3899</v>
      </c>
      <c r="CK630">
        <v>5.56</v>
      </c>
      <c r="CL630">
        <v>1.9</v>
      </c>
      <c r="CM630" t="s">
        <v>6902</v>
      </c>
      <c r="CO630" t="e">
        <f>VLOOKUP(CM630,AutoSCAN_ORG!B628:CF3143,1,FALSE)</f>
        <v>#N/A</v>
      </c>
      <c r="CP630" t="e">
        <f>VLOOKUP($CM630,AutoSCAN_ORG!$B$1:$CF$2516,2,FALSE)</f>
        <v>#N/A</v>
      </c>
      <c r="CQ630" t="e">
        <f>VLOOKUP($CM630,AutoSCAN_ORG!$B$1:$CF$2516,3,FALSE)</f>
        <v>#N/A</v>
      </c>
      <c r="CR630" t="e">
        <f>VLOOKUP($CM630,AutoSCAN_ORG!$B$1:$CF$2516,4,FALSE)</f>
        <v>#N/A</v>
      </c>
      <c r="CS630" t="e">
        <f>VLOOKUP($CM630,AutoSCAN_ORG!$B$1:$CF$2516,5,FALSE)</f>
        <v>#N/A</v>
      </c>
      <c r="CT630" t="e">
        <f>VLOOKUP($CM630,AutoSCAN_ORG!$B$1:$CF$2516,6,FALSE)</f>
        <v>#N/A</v>
      </c>
      <c r="CU630" t="e">
        <f>VLOOKUP($CM630,AutoSCAN_ORG!$B$1:$CF$2516,7,FALSE)</f>
        <v>#N/A</v>
      </c>
      <c r="CV630" t="e">
        <f>VLOOKUP($CM630,AutoSCAN_ORG!$B$1:$CF$2516,69,FALSE)</f>
        <v>#N/A</v>
      </c>
      <c r="CW630" t="e">
        <f>VLOOKUP($CM630,AutoSCAN_ORG!$B$1:$CF$2516,70,FALSE)</f>
        <v>#N/A</v>
      </c>
      <c r="CX630" t="e">
        <f>VLOOKUP($CM630,AutoSCAN_ORG!$B$1:$CF$2516,71,FALSE)</f>
        <v>#N/A</v>
      </c>
      <c r="CY630" t="e">
        <f>VLOOKUP($CM630,AutoSCAN_ORG!$B$1:$CF$2516,72,FALSE)</f>
        <v>#N/A</v>
      </c>
      <c r="CZ630" t="e">
        <f>VLOOKUP($CM630,AutoSCAN_ORG!$B$1:$CF$2516,73,FALSE)</f>
        <v>#N/A</v>
      </c>
      <c r="DA630" t="e">
        <f>VLOOKUP($CM630,AutoSCAN_ORG!$B$1:$CF$2516,74,FALSE)</f>
        <v>#N/A</v>
      </c>
      <c r="DB630" t="e">
        <f>VLOOKUP($CM630,AutoSCAN_ORG!$B$1:$CF$2516,75,FALSE)</f>
        <v>#N/A</v>
      </c>
      <c r="DC630" t="e">
        <f>VLOOKUP($CM630,AutoSCAN_ORG!$B$1:$CF$2516,76,FALSE)</f>
        <v>#N/A</v>
      </c>
      <c r="DD630" t="e">
        <f>VLOOKUP($CM630,AutoSCAN_ORG!$B$1:$CF$2516,77,FALSE)</f>
        <v>#N/A</v>
      </c>
      <c r="DE630" t="e">
        <f>VLOOKUP($CM630,AutoSCAN_ORG!$B$1:$CF$2516,78,FALSE)</f>
        <v>#N/A</v>
      </c>
      <c r="DF630" t="e">
        <f>VLOOKUP($CM630,AutoSCAN_ORG!$B$1:$CF$2516,79,FALSE)</f>
        <v>#N/A</v>
      </c>
      <c r="DG630" t="e">
        <f>VLOOKUP($CM630,AutoSCAN_ORG!$B$1:$CF$2516,80,FALSE)</f>
        <v>#N/A</v>
      </c>
      <c r="DH630" t="e">
        <f>VLOOKUP($CM630,AutoSCAN_ORG!$B$1:$CF$2516,81,FALSE)</f>
        <v>#N/A</v>
      </c>
      <c r="DI630" t="e">
        <f>VLOOKUP($CM630,AutoSCAN_ORG!$B$1:$CF$2516,82,FALSE)</f>
        <v>#N/A</v>
      </c>
      <c r="DJ630" t="e">
        <f>VLOOKUP($CM630,AutoSCAN_ORG!$B$1:$CF$2516,83,FALSE)</f>
        <v>#N/A</v>
      </c>
    </row>
    <row r="631" spans="2:114" x14ac:dyDescent="0.35">
      <c r="B631" t="s">
        <v>6904</v>
      </c>
      <c r="C631">
        <v>629</v>
      </c>
      <c r="D631" t="s">
        <v>7778</v>
      </c>
      <c r="E631">
        <v>971</v>
      </c>
      <c r="F631">
        <v>2969.375</v>
      </c>
      <c r="G631">
        <v>10</v>
      </c>
      <c r="H631" t="s">
        <v>7798</v>
      </c>
      <c r="I631" t="s">
        <v>7773</v>
      </c>
      <c r="J631" t="s">
        <v>7797</v>
      </c>
      <c r="K631">
        <v>10</v>
      </c>
      <c r="L631">
        <v>0.56000000000000005</v>
      </c>
      <c r="M631">
        <v>13</v>
      </c>
      <c r="N631">
        <v>4</v>
      </c>
      <c r="O631" t="s">
        <v>7870</v>
      </c>
      <c r="R631" t="s">
        <v>7784</v>
      </c>
      <c r="S631" t="s">
        <v>7774</v>
      </c>
      <c r="T631" t="s">
        <v>7257</v>
      </c>
      <c r="U631" t="s">
        <v>7663</v>
      </c>
      <c r="V631" t="s">
        <v>7663</v>
      </c>
      <c r="W631">
        <v>5.56</v>
      </c>
      <c r="X631" t="s">
        <v>7871</v>
      </c>
      <c r="Y631">
        <v>1.8</v>
      </c>
      <c r="Z631" t="s">
        <v>7774</v>
      </c>
      <c r="AA631" t="s">
        <v>7783</v>
      </c>
      <c r="AB631" t="s">
        <v>7774</v>
      </c>
      <c r="AC631">
        <v>15</v>
      </c>
      <c r="AD631">
        <v>15</v>
      </c>
      <c r="AE631">
        <v>8</v>
      </c>
      <c r="AF631" t="s">
        <v>5753</v>
      </c>
      <c r="AG631">
        <v>42.757914530000001</v>
      </c>
      <c r="AH631">
        <v>-82.037791540000001</v>
      </c>
      <c r="AI631">
        <v>201.7</v>
      </c>
      <c r="AJ631">
        <v>290</v>
      </c>
      <c r="AL631">
        <v>15</v>
      </c>
      <c r="AM631">
        <v>986</v>
      </c>
      <c r="AN631">
        <v>6.2690000000000001</v>
      </c>
      <c r="AO631">
        <v>-262.58100000000002</v>
      </c>
      <c r="AP631">
        <v>2112</v>
      </c>
      <c r="AQ631">
        <v>2113</v>
      </c>
      <c r="AT631">
        <v>1.23</v>
      </c>
      <c r="AU631">
        <v>1.23</v>
      </c>
      <c r="AW631">
        <v>2.14</v>
      </c>
      <c r="AX631">
        <v>2.14</v>
      </c>
      <c r="BD631">
        <v>0.56000000000000005</v>
      </c>
      <c r="BE631">
        <v>13</v>
      </c>
      <c r="BF631" t="s">
        <v>6903</v>
      </c>
      <c r="BG631" t="s">
        <v>6904</v>
      </c>
      <c r="BH631">
        <v>629</v>
      </c>
      <c r="BI631" t="s">
        <v>7797</v>
      </c>
      <c r="BJ631" t="s">
        <v>7773</v>
      </c>
      <c r="BK631">
        <v>629</v>
      </c>
      <c r="BL631">
        <v>3090</v>
      </c>
      <c r="BS631">
        <v>13</v>
      </c>
      <c r="BT631">
        <v>0.66</v>
      </c>
      <c r="BU631">
        <v>0.57999999999999996</v>
      </c>
      <c r="BV631">
        <v>0.57999999999999996</v>
      </c>
      <c r="BW631">
        <v>42.757914530000001</v>
      </c>
      <c r="BX631">
        <v>-82.037791540000001</v>
      </c>
      <c r="BY631">
        <v>4734454.3439999996</v>
      </c>
      <c r="BZ631">
        <v>201.72300000000001</v>
      </c>
      <c r="CA631">
        <v>155.19999999999999</v>
      </c>
      <c r="CB631" t="s">
        <v>8737</v>
      </c>
      <c r="CC631">
        <v>7</v>
      </c>
      <c r="CD631">
        <v>10</v>
      </c>
      <c r="CE631">
        <v>12</v>
      </c>
      <c r="CF631">
        <v>12</v>
      </c>
      <c r="CG631" t="s">
        <v>5677</v>
      </c>
      <c r="CH631">
        <v>414</v>
      </c>
      <c r="CI631" t="s">
        <v>3339</v>
      </c>
      <c r="CJ631" t="s">
        <v>8652</v>
      </c>
      <c r="CK631">
        <v>5.56</v>
      </c>
      <c r="CL631">
        <v>1.8</v>
      </c>
      <c r="CM631" t="s">
        <v>6904</v>
      </c>
      <c r="CO631" t="e">
        <f>VLOOKUP(CM631,AutoSCAN_ORG!B629:CF3144,1,FALSE)</f>
        <v>#N/A</v>
      </c>
      <c r="CP631" t="e">
        <f>VLOOKUP($CM631,AutoSCAN_ORG!$B$1:$CF$2516,2,FALSE)</f>
        <v>#N/A</v>
      </c>
      <c r="CQ631" t="e">
        <f>VLOOKUP($CM631,AutoSCAN_ORG!$B$1:$CF$2516,3,FALSE)</f>
        <v>#N/A</v>
      </c>
      <c r="CR631" t="e">
        <f>VLOOKUP($CM631,AutoSCAN_ORG!$B$1:$CF$2516,4,FALSE)</f>
        <v>#N/A</v>
      </c>
      <c r="CS631" t="e">
        <f>VLOOKUP($CM631,AutoSCAN_ORG!$B$1:$CF$2516,5,FALSE)</f>
        <v>#N/A</v>
      </c>
      <c r="CT631" t="e">
        <f>VLOOKUP($CM631,AutoSCAN_ORG!$B$1:$CF$2516,6,FALSE)</f>
        <v>#N/A</v>
      </c>
      <c r="CU631" t="e">
        <f>VLOOKUP($CM631,AutoSCAN_ORG!$B$1:$CF$2516,7,FALSE)</f>
        <v>#N/A</v>
      </c>
      <c r="CV631" t="e">
        <f>VLOOKUP($CM631,AutoSCAN_ORG!$B$1:$CF$2516,69,FALSE)</f>
        <v>#N/A</v>
      </c>
      <c r="CW631" t="e">
        <f>VLOOKUP($CM631,AutoSCAN_ORG!$B$1:$CF$2516,70,FALSE)</f>
        <v>#N/A</v>
      </c>
      <c r="CX631" t="e">
        <f>VLOOKUP($CM631,AutoSCAN_ORG!$B$1:$CF$2516,71,FALSE)</f>
        <v>#N/A</v>
      </c>
      <c r="CY631" t="e">
        <f>VLOOKUP($CM631,AutoSCAN_ORG!$B$1:$CF$2516,72,FALSE)</f>
        <v>#N/A</v>
      </c>
      <c r="CZ631" t="e">
        <f>VLOOKUP($CM631,AutoSCAN_ORG!$B$1:$CF$2516,73,FALSE)</f>
        <v>#N/A</v>
      </c>
      <c r="DA631" t="e">
        <f>VLOOKUP($CM631,AutoSCAN_ORG!$B$1:$CF$2516,74,FALSE)</f>
        <v>#N/A</v>
      </c>
      <c r="DB631" t="e">
        <f>VLOOKUP($CM631,AutoSCAN_ORG!$B$1:$CF$2516,75,FALSE)</f>
        <v>#N/A</v>
      </c>
      <c r="DC631" t="e">
        <f>VLOOKUP($CM631,AutoSCAN_ORG!$B$1:$CF$2516,76,FALSE)</f>
        <v>#N/A</v>
      </c>
      <c r="DD631" t="e">
        <f>VLOOKUP($CM631,AutoSCAN_ORG!$B$1:$CF$2516,77,FALSE)</f>
        <v>#N/A</v>
      </c>
      <c r="DE631" t="e">
        <f>VLOOKUP($CM631,AutoSCAN_ORG!$B$1:$CF$2516,78,FALSE)</f>
        <v>#N/A</v>
      </c>
      <c r="DF631" t="e">
        <f>VLOOKUP($CM631,AutoSCAN_ORG!$B$1:$CF$2516,79,FALSE)</f>
        <v>#N/A</v>
      </c>
      <c r="DG631" t="e">
        <f>VLOOKUP($CM631,AutoSCAN_ORG!$B$1:$CF$2516,80,FALSE)</f>
        <v>#N/A</v>
      </c>
      <c r="DH631" t="e">
        <f>VLOOKUP($CM631,AutoSCAN_ORG!$B$1:$CF$2516,81,FALSE)</f>
        <v>#N/A</v>
      </c>
      <c r="DI631" t="e">
        <f>VLOOKUP($CM631,AutoSCAN_ORG!$B$1:$CF$2516,82,FALSE)</f>
        <v>#N/A</v>
      </c>
      <c r="DJ631" t="e">
        <f>VLOOKUP($CM631,AutoSCAN_ORG!$B$1:$CF$2516,83,FALSE)</f>
        <v>#N/A</v>
      </c>
    </row>
    <row r="632" spans="2:114" x14ac:dyDescent="0.35">
      <c r="B632" t="s">
        <v>4995</v>
      </c>
      <c r="C632">
        <v>646</v>
      </c>
      <c r="D632" t="s">
        <v>7778</v>
      </c>
      <c r="E632">
        <v>1003</v>
      </c>
      <c r="F632">
        <v>3075.3</v>
      </c>
      <c r="G632">
        <v>10</v>
      </c>
      <c r="H632" t="s">
        <v>7782</v>
      </c>
      <c r="I632" t="s">
        <v>7773</v>
      </c>
      <c r="J632" t="s">
        <v>5753</v>
      </c>
      <c r="K632">
        <v>18</v>
      </c>
      <c r="L632">
        <v>0.99</v>
      </c>
      <c r="M632">
        <v>12</v>
      </c>
      <c r="N632">
        <v>8</v>
      </c>
      <c r="O632" t="s">
        <v>7958</v>
      </c>
      <c r="R632" t="s">
        <v>7805</v>
      </c>
      <c r="S632" t="s">
        <v>7774</v>
      </c>
      <c r="T632" t="s">
        <v>7264</v>
      </c>
      <c r="U632" t="s">
        <v>7481</v>
      </c>
      <c r="V632" t="s">
        <v>7481</v>
      </c>
      <c r="W632">
        <v>5.56</v>
      </c>
      <c r="X632" t="s">
        <v>7959</v>
      </c>
      <c r="Y632">
        <v>1.8</v>
      </c>
      <c r="Z632" t="s">
        <v>7774</v>
      </c>
      <c r="AA632" t="s">
        <v>7783</v>
      </c>
      <c r="AB632" t="s">
        <v>7774</v>
      </c>
      <c r="AF632" t="s">
        <v>5678</v>
      </c>
      <c r="AG632">
        <v>42.757467609999999</v>
      </c>
      <c r="AH632">
        <v>-82.037088890000007</v>
      </c>
      <c r="AI632">
        <v>202.2</v>
      </c>
      <c r="AJ632">
        <v>290</v>
      </c>
      <c r="AL632">
        <v>15</v>
      </c>
      <c r="AM632">
        <v>986</v>
      </c>
      <c r="AN632">
        <v>0.39400000000000002</v>
      </c>
      <c r="AO632">
        <v>377.76900000000001</v>
      </c>
      <c r="AP632">
        <v>2108</v>
      </c>
      <c r="AQ632">
        <v>2110</v>
      </c>
      <c r="AT632">
        <v>1.23</v>
      </c>
      <c r="AU632">
        <v>1.23</v>
      </c>
      <c r="AW632">
        <v>2.14</v>
      </c>
      <c r="AX632">
        <v>2.14</v>
      </c>
      <c r="BD632">
        <v>0.99</v>
      </c>
      <c r="BE632">
        <v>12</v>
      </c>
      <c r="BF632" t="s">
        <v>2172</v>
      </c>
      <c r="BG632" t="s">
        <v>4995</v>
      </c>
      <c r="BH632">
        <v>646</v>
      </c>
      <c r="BI632" t="s">
        <v>5753</v>
      </c>
      <c r="BJ632" t="s">
        <v>7773</v>
      </c>
      <c r="BK632">
        <v>646</v>
      </c>
      <c r="BL632">
        <v>3220</v>
      </c>
      <c r="BS632">
        <v>13</v>
      </c>
      <c r="BT632">
        <v>0.66</v>
      </c>
      <c r="BU632">
        <v>0.57999999999999996</v>
      </c>
      <c r="BV632">
        <v>0.57999999999999996</v>
      </c>
      <c r="BW632">
        <v>42.757467609999999</v>
      </c>
      <c r="BX632">
        <v>-82.037088890000007</v>
      </c>
      <c r="BY632">
        <v>4734404.0089999996</v>
      </c>
      <c r="BZ632">
        <v>202.16200000000001</v>
      </c>
      <c r="CA632">
        <v>92.1</v>
      </c>
      <c r="CB632" t="s">
        <v>7673</v>
      </c>
      <c r="CC632">
        <v>7</v>
      </c>
      <c r="CD632">
        <v>10</v>
      </c>
      <c r="CE632">
        <v>12</v>
      </c>
      <c r="CF632">
        <v>12</v>
      </c>
      <c r="CG632" t="s">
        <v>5752</v>
      </c>
      <c r="CH632">
        <v>414</v>
      </c>
      <c r="CI632" t="s">
        <v>3290</v>
      </c>
      <c r="CJ632" t="s">
        <v>7332</v>
      </c>
      <c r="CK632">
        <v>5.56</v>
      </c>
      <c r="CL632">
        <v>1.8</v>
      </c>
      <c r="CM632" t="s">
        <v>4995</v>
      </c>
      <c r="CO632" t="str">
        <f>VLOOKUP(CM632,AutoSCAN_ORG!B646:CF3161,1,FALSE)</f>
        <v>AS00-0001638</v>
      </c>
      <c r="CP632">
        <f>VLOOKUP($CM632,AutoSCAN_ORG!$B$1:$CF$2516,2,FALSE)</f>
        <v>3075.2959999999998</v>
      </c>
      <c r="CQ632">
        <f>VLOOKUP($CM632,AutoSCAN_ORG!$B$1:$CF$2516,3,FALSE)</f>
        <v>10.584</v>
      </c>
      <c r="CR632">
        <f>VLOOKUP($CM632,AutoSCAN_ORG!$B$1:$CF$2516,4,FALSE)</f>
        <v>260.47300000000001</v>
      </c>
      <c r="CS632">
        <f>VLOOKUP($CM632,AutoSCAN_ORG!$B$1:$CF$2516,5,FALSE)</f>
        <v>6.2949999999999999</v>
      </c>
      <c r="CT632" t="str">
        <f>VLOOKUP($CM632,AutoSCAN_ORG!$B$1:$CF$2516,6,FALSE)</f>
        <v>MELO-CORR</v>
      </c>
      <c r="CU632">
        <f>VLOOKUP($CM632,AutoSCAN_ORG!$B$1:$CF$2516,7,FALSE)</f>
        <v>0</v>
      </c>
      <c r="CV632">
        <f>VLOOKUP($CM632,AutoSCAN_ORG!$B$1:$CF$2516,69,FALSE)</f>
        <v>0</v>
      </c>
      <c r="CW632">
        <f>VLOOKUP($CM632,AutoSCAN_ORG!$B$1:$CF$2516,70,FALSE)</f>
        <v>0</v>
      </c>
      <c r="CX632" t="str">
        <f>VLOOKUP($CM632,AutoSCAN_ORG!$B$1:$CF$2516,71,FALSE)</f>
        <v>Y</v>
      </c>
      <c r="CZ632">
        <f>VLOOKUP($CM632,AutoSCAN_ORG!$B$1:$CF$2516,73,FALSE)</f>
        <v>0</v>
      </c>
      <c r="DA632">
        <f>VLOOKUP($CM632,AutoSCAN_ORG!$B$1:$CF$2516,74,FALSE)</f>
        <v>0</v>
      </c>
      <c r="DB632">
        <f>VLOOKUP($CM632,AutoSCAN_ORG!$B$1:$CF$2516,75,FALSE)</f>
        <v>0</v>
      </c>
      <c r="DC632">
        <f>VLOOKUP($CM632,AutoSCAN_ORG!$B$1:$CF$2516,76,FALSE)</f>
        <v>0</v>
      </c>
      <c r="DD632">
        <f>VLOOKUP($CM632,AutoSCAN_ORG!$B$1:$CF$2516,77,FALSE)</f>
        <v>0</v>
      </c>
      <c r="DF632">
        <f>VLOOKUP($CM632,AutoSCAN_ORG!$B$1:$CF$2516,79,FALSE)</f>
        <v>17.75</v>
      </c>
      <c r="DG632">
        <f>VLOOKUP($CM632,AutoSCAN_ORG!$B$1:$CF$2516,80,FALSE)</f>
        <v>17.75</v>
      </c>
      <c r="DH632">
        <f>VLOOKUP($CM632,AutoSCAN_ORG!$B$1:$CF$2516,81,FALSE)</f>
        <v>2.5000000000000001E-2</v>
      </c>
      <c r="DI632">
        <f>VLOOKUP($CM632,AutoSCAN_ORG!$B$1:$CF$2516,82,FALSE)</f>
        <v>3.6999999999999998E-2</v>
      </c>
      <c r="DJ632">
        <f>VLOOKUP($CM632,AutoSCAN_ORG!$B$1:$CF$2516,83,FALSE)</f>
        <v>0.78400000000000003</v>
      </c>
    </row>
    <row r="633" spans="2:114" x14ac:dyDescent="0.35">
      <c r="B633" t="s">
        <v>4996</v>
      </c>
      <c r="C633">
        <v>647</v>
      </c>
      <c r="D633" t="s">
        <v>7778</v>
      </c>
      <c r="E633">
        <v>1004</v>
      </c>
      <c r="F633">
        <v>3076.2049999999999</v>
      </c>
      <c r="G633">
        <v>10</v>
      </c>
      <c r="H633" t="s">
        <v>7782</v>
      </c>
      <c r="I633" t="s">
        <v>7773</v>
      </c>
      <c r="J633" t="s">
        <v>5753</v>
      </c>
      <c r="K633">
        <v>14</v>
      </c>
      <c r="L633">
        <v>0.76</v>
      </c>
      <c r="M633">
        <v>15</v>
      </c>
      <c r="N633">
        <v>8</v>
      </c>
      <c r="O633" t="s">
        <v>7958</v>
      </c>
      <c r="R633" t="s">
        <v>7805</v>
      </c>
      <c r="S633" t="s">
        <v>7774</v>
      </c>
      <c r="T633" t="s">
        <v>7264</v>
      </c>
      <c r="U633" t="s">
        <v>7481</v>
      </c>
      <c r="V633" t="s">
        <v>7481</v>
      </c>
      <c r="W633">
        <v>5.56</v>
      </c>
      <c r="X633" t="s">
        <v>7959</v>
      </c>
      <c r="Y633">
        <v>1.9</v>
      </c>
      <c r="Z633" t="s">
        <v>7774</v>
      </c>
      <c r="AA633" t="s">
        <v>7783</v>
      </c>
      <c r="AB633" t="s">
        <v>7774</v>
      </c>
      <c r="AF633" t="s">
        <v>5678</v>
      </c>
      <c r="AG633">
        <v>42.757467339999998</v>
      </c>
      <c r="AH633">
        <v>-82.037077800000006</v>
      </c>
      <c r="AI633">
        <v>202.2</v>
      </c>
      <c r="AJ633">
        <v>290</v>
      </c>
      <c r="AL633">
        <v>15</v>
      </c>
      <c r="AM633">
        <v>986</v>
      </c>
      <c r="AN633">
        <v>1.298</v>
      </c>
      <c r="AO633">
        <v>377.40300000000002</v>
      </c>
      <c r="AP633">
        <v>2106</v>
      </c>
      <c r="AQ633">
        <v>2108</v>
      </c>
      <c r="AT633">
        <v>1.23</v>
      </c>
      <c r="AU633">
        <v>1.23</v>
      </c>
      <c r="AW633">
        <v>2.14</v>
      </c>
      <c r="AX633">
        <v>2.14</v>
      </c>
      <c r="BD633">
        <v>0.76</v>
      </c>
      <c r="BE633">
        <v>15</v>
      </c>
      <c r="BF633" t="s">
        <v>2173</v>
      </c>
      <c r="BG633" t="s">
        <v>4996</v>
      </c>
      <c r="BH633">
        <v>647</v>
      </c>
      <c r="BI633" t="s">
        <v>5753</v>
      </c>
      <c r="BJ633" t="s">
        <v>7773</v>
      </c>
      <c r="BK633">
        <v>647</v>
      </c>
      <c r="BL633">
        <v>3220</v>
      </c>
      <c r="BS633">
        <v>13</v>
      </c>
      <c r="BT633">
        <v>0.66</v>
      </c>
      <c r="BU633">
        <v>0.57999999999999996</v>
      </c>
      <c r="BV633">
        <v>0.59</v>
      </c>
      <c r="BW633">
        <v>42.757467339999998</v>
      </c>
      <c r="BX633">
        <v>-82.037077800000006</v>
      </c>
      <c r="BY633">
        <v>4734403.9680000003</v>
      </c>
      <c r="BZ633">
        <v>202.17500000000001</v>
      </c>
      <c r="CA633">
        <v>92.2</v>
      </c>
      <c r="CB633" t="s">
        <v>7673</v>
      </c>
      <c r="CC633">
        <v>7</v>
      </c>
      <c r="CD633">
        <v>10</v>
      </c>
      <c r="CE633">
        <v>12</v>
      </c>
      <c r="CF633">
        <v>12</v>
      </c>
      <c r="CG633" t="s">
        <v>5752</v>
      </c>
      <c r="CH633">
        <v>414</v>
      </c>
      <c r="CI633" t="s">
        <v>3290</v>
      </c>
      <c r="CJ633" t="s">
        <v>7332</v>
      </c>
      <c r="CK633">
        <v>5.56</v>
      </c>
      <c r="CL633">
        <v>1.8</v>
      </c>
      <c r="CM633" t="s">
        <v>4996</v>
      </c>
      <c r="CO633" t="str">
        <f>VLOOKUP(CM633,AutoSCAN_ORG!B647:CF3162,1,FALSE)</f>
        <v>AS00-0001639</v>
      </c>
      <c r="CP633">
        <f>VLOOKUP($CM633,AutoSCAN_ORG!$B$1:$CF$2516,2,FALSE)</f>
        <v>3076.1990000000001</v>
      </c>
      <c r="CQ633">
        <f>VLOOKUP($CM633,AutoSCAN_ORG!$B$1:$CF$2516,3,FALSE)</f>
        <v>14.798</v>
      </c>
      <c r="CR633">
        <f>VLOOKUP($CM633,AutoSCAN_ORG!$B$1:$CF$2516,4,FALSE)</f>
        <v>260.64800000000002</v>
      </c>
      <c r="CS633">
        <f>VLOOKUP($CM633,AutoSCAN_ORG!$B$1:$CF$2516,5,FALSE)</f>
        <v>6.2949999999999999</v>
      </c>
      <c r="CT633" t="str">
        <f>VLOOKUP($CM633,AutoSCAN_ORG!$B$1:$CF$2516,6,FALSE)</f>
        <v>MELO-CORR</v>
      </c>
      <c r="CU633">
        <f>VLOOKUP($CM633,AutoSCAN_ORG!$B$1:$CF$2516,7,FALSE)</f>
        <v>0</v>
      </c>
      <c r="CV633">
        <f>VLOOKUP($CM633,AutoSCAN_ORG!$B$1:$CF$2516,69,FALSE)</f>
        <v>0</v>
      </c>
      <c r="CW633">
        <f>VLOOKUP($CM633,AutoSCAN_ORG!$B$1:$CF$2516,70,FALSE)</f>
        <v>0</v>
      </c>
      <c r="CX633" t="str">
        <f>VLOOKUP($CM633,AutoSCAN_ORG!$B$1:$CF$2516,71,FALSE)</f>
        <v>Y</v>
      </c>
      <c r="CZ633" t="str">
        <f>VLOOKUP($CM633,AutoSCAN_ORG!$B$1:$CF$2516,73,FALSE)</f>
        <v>added</v>
      </c>
      <c r="DA633">
        <f>VLOOKUP($CM633,AutoSCAN_ORG!$B$1:$CF$2516,74,FALSE)</f>
        <v>0</v>
      </c>
      <c r="DB633">
        <f>VLOOKUP($CM633,AutoSCAN_ORG!$B$1:$CF$2516,75,FALSE)</f>
        <v>0</v>
      </c>
      <c r="DC633">
        <f>VLOOKUP($CM633,AutoSCAN_ORG!$B$1:$CF$2516,76,FALSE)</f>
        <v>0</v>
      </c>
      <c r="DD633">
        <f>VLOOKUP($CM633,AutoSCAN_ORG!$B$1:$CF$2516,77,FALSE)</f>
        <v>0</v>
      </c>
      <c r="DF633">
        <f>VLOOKUP($CM633,AutoSCAN_ORG!$B$1:$CF$2516,79,FALSE)</f>
        <v>13.72</v>
      </c>
      <c r="DG633">
        <f>VLOOKUP($CM633,AutoSCAN_ORG!$B$1:$CF$2516,80,FALSE)</f>
        <v>13.72</v>
      </c>
      <c r="DH633">
        <f>VLOOKUP($CM633,AutoSCAN_ORG!$B$1:$CF$2516,81,FALSE)</f>
        <v>0.01</v>
      </c>
      <c r="DI633">
        <f>VLOOKUP($CM633,AutoSCAN_ORG!$B$1:$CF$2516,82,FALSE)</f>
        <v>2.3E-2</v>
      </c>
      <c r="DJ633">
        <f>VLOOKUP($CM633,AutoSCAN_ORG!$B$1:$CF$2516,83,FALSE)</f>
        <v>0.71399999999999997</v>
      </c>
    </row>
    <row r="634" spans="2:114" x14ac:dyDescent="0.35">
      <c r="B634" t="s">
        <v>4999</v>
      </c>
      <c r="C634">
        <v>648</v>
      </c>
      <c r="D634" t="s">
        <v>7778</v>
      </c>
      <c r="E634">
        <v>1006</v>
      </c>
      <c r="F634">
        <v>3086.1880000000001</v>
      </c>
      <c r="G634">
        <v>10</v>
      </c>
      <c r="H634" t="s">
        <v>7782</v>
      </c>
      <c r="I634" t="s">
        <v>7773</v>
      </c>
      <c r="J634" t="s">
        <v>7797</v>
      </c>
      <c r="K634">
        <v>12</v>
      </c>
      <c r="L634">
        <v>0.66</v>
      </c>
      <c r="M634">
        <v>10</v>
      </c>
      <c r="N634">
        <v>9</v>
      </c>
      <c r="O634" t="s">
        <v>7706</v>
      </c>
      <c r="R634" t="s">
        <v>7784</v>
      </c>
      <c r="S634" t="s">
        <v>7774</v>
      </c>
      <c r="T634" t="s">
        <v>7265</v>
      </c>
      <c r="U634" t="s">
        <v>7609</v>
      </c>
      <c r="V634" t="s">
        <v>7609</v>
      </c>
      <c r="W634">
        <v>5.56</v>
      </c>
      <c r="X634" t="s">
        <v>7960</v>
      </c>
      <c r="Y634">
        <v>1.8</v>
      </c>
      <c r="Z634" t="s">
        <v>7774</v>
      </c>
      <c r="AA634" t="s">
        <v>7783</v>
      </c>
      <c r="AB634" t="s">
        <v>7774</v>
      </c>
      <c r="AF634" t="s">
        <v>5762</v>
      </c>
      <c r="AG634">
        <v>42.757464089999999</v>
      </c>
      <c r="AH634">
        <v>-82.036955199999994</v>
      </c>
      <c r="AI634">
        <v>202.2</v>
      </c>
      <c r="AJ634">
        <v>290</v>
      </c>
      <c r="AL634">
        <v>15</v>
      </c>
      <c r="AM634">
        <v>986</v>
      </c>
      <c r="AN634">
        <v>4.984</v>
      </c>
      <c r="AO634">
        <v>32.247</v>
      </c>
      <c r="AP634">
        <v>2114</v>
      </c>
      <c r="AQ634">
        <v>2115</v>
      </c>
      <c r="AT634">
        <v>1.23</v>
      </c>
      <c r="AU634">
        <v>1.23</v>
      </c>
      <c r="AW634">
        <v>2.14</v>
      </c>
      <c r="AX634">
        <v>2.14</v>
      </c>
      <c r="BD634">
        <v>0.66</v>
      </c>
      <c r="BE634">
        <v>10</v>
      </c>
      <c r="BF634" t="s">
        <v>2176</v>
      </c>
      <c r="BG634" t="s">
        <v>4999</v>
      </c>
      <c r="BH634">
        <v>648</v>
      </c>
      <c r="BI634" t="s">
        <v>7797</v>
      </c>
      <c r="BJ634" t="s">
        <v>7773</v>
      </c>
      <c r="BK634">
        <v>648</v>
      </c>
      <c r="BL634">
        <v>3230</v>
      </c>
      <c r="BS634">
        <v>13</v>
      </c>
      <c r="BT634">
        <v>0.66</v>
      </c>
      <c r="BU634">
        <v>0.57999999999999996</v>
      </c>
      <c r="BV634">
        <v>0.57999999999999996</v>
      </c>
      <c r="BW634">
        <v>42.757464089999999</v>
      </c>
      <c r="BX634">
        <v>-82.036955199999994</v>
      </c>
      <c r="BY634">
        <v>4734403.483</v>
      </c>
      <c r="BZ634">
        <v>202.18600000000001</v>
      </c>
      <c r="CA634">
        <v>171.8</v>
      </c>
      <c r="CB634" t="s">
        <v>8740</v>
      </c>
      <c r="CC634">
        <v>7</v>
      </c>
      <c r="CD634">
        <v>10</v>
      </c>
      <c r="CE634">
        <v>12</v>
      </c>
      <c r="CF634">
        <v>12</v>
      </c>
      <c r="CG634" t="s">
        <v>5677</v>
      </c>
      <c r="CH634">
        <v>414</v>
      </c>
      <c r="CI634" t="s">
        <v>3339</v>
      </c>
      <c r="CJ634" t="s">
        <v>8652</v>
      </c>
      <c r="CK634">
        <v>5.56</v>
      </c>
      <c r="CL634">
        <v>1.8</v>
      </c>
      <c r="CM634" t="s">
        <v>4999</v>
      </c>
      <c r="CO634" t="str">
        <f>VLOOKUP(CM634,AutoSCAN_ORG!B648:CF3163,1,FALSE)</f>
        <v>AS00-0001641</v>
      </c>
      <c r="CP634">
        <f>VLOOKUP($CM634,AutoSCAN_ORG!$B$1:$CF$2516,2,FALSE)</f>
        <v>3086.1840000000002</v>
      </c>
      <c r="CQ634">
        <f>VLOOKUP($CM634,AutoSCAN_ORG!$B$1:$CF$2516,3,FALSE)</f>
        <v>11.693</v>
      </c>
      <c r="CR634">
        <f>VLOOKUP($CM634,AutoSCAN_ORG!$B$1:$CF$2516,4,FALSE)</f>
        <v>183.99600000000001</v>
      </c>
      <c r="CS634">
        <f>VLOOKUP($CM634,AutoSCAN_ORG!$B$1:$CF$2516,5,FALSE)</f>
        <v>6.2949999999999999</v>
      </c>
      <c r="CT634" t="str">
        <f>VLOOKUP($CM634,AutoSCAN_ORG!$B$1:$CF$2516,6,FALSE)</f>
        <v>MELO-MIFE</v>
      </c>
      <c r="CU634">
        <f>VLOOKUP($CM634,AutoSCAN_ORG!$B$1:$CF$2516,7,FALSE)</f>
        <v>0</v>
      </c>
      <c r="CV634">
        <f>VLOOKUP($CM634,AutoSCAN_ORG!$B$1:$CF$2516,69,FALSE)</f>
        <v>0</v>
      </c>
      <c r="CW634">
        <f>VLOOKUP($CM634,AutoSCAN_ORG!$B$1:$CF$2516,70,FALSE)</f>
        <v>0</v>
      </c>
      <c r="CX634" t="str">
        <f>VLOOKUP($CM634,AutoSCAN_ORG!$B$1:$CF$2516,71,FALSE)</f>
        <v>Y</v>
      </c>
      <c r="CZ634">
        <f>VLOOKUP($CM634,AutoSCAN_ORG!$B$1:$CF$2516,73,FALSE)</f>
        <v>0</v>
      </c>
      <c r="DA634">
        <f>VLOOKUP($CM634,AutoSCAN_ORG!$B$1:$CF$2516,74,FALSE)</f>
        <v>0</v>
      </c>
      <c r="DB634">
        <f>VLOOKUP($CM634,AutoSCAN_ORG!$B$1:$CF$2516,75,FALSE)</f>
        <v>0</v>
      </c>
      <c r="DC634">
        <f>VLOOKUP($CM634,AutoSCAN_ORG!$B$1:$CF$2516,76,FALSE)</f>
        <v>0</v>
      </c>
      <c r="DD634">
        <f>VLOOKUP($CM634,AutoSCAN_ORG!$B$1:$CF$2516,77,FALSE)</f>
        <v>0</v>
      </c>
      <c r="DF634">
        <f>VLOOKUP($CM634,AutoSCAN_ORG!$B$1:$CF$2516,79,FALSE)</f>
        <v>11.95</v>
      </c>
      <c r="DG634">
        <f>VLOOKUP($CM634,AutoSCAN_ORG!$B$1:$CF$2516,80,FALSE)</f>
        <v>11.95</v>
      </c>
      <c r="DH634">
        <f>VLOOKUP($CM634,AutoSCAN_ORG!$B$1:$CF$2516,81,FALSE)</f>
        <v>1.7000000000000001E-2</v>
      </c>
      <c r="DI634">
        <f>VLOOKUP($CM634,AutoSCAN_ORG!$B$1:$CF$2516,82,FALSE)</f>
        <v>2.5000000000000001E-2</v>
      </c>
      <c r="DJ634">
        <f>VLOOKUP($CM634,AutoSCAN_ORG!$B$1:$CF$2516,83,FALSE)</f>
        <v>0.75600000000000001</v>
      </c>
    </row>
    <row r="635" spans="2:114" x14ac:dyDescent="0.35">
      <c r="B635" t="s">
        <v>4939</v>
      </c>
      <c r="C635">
        <v>633</v>
      </c>
      <c r="D635" t="s">
        <v>7778</v>
      </c>
      <c r="E635">
        <v>976</v>
      </c>
      <c r="F635">
        <v>2982.0859999999998</v>
      </c>
      <c r="G635">
        <v>10</v>
      </c>
      <c r="H635" t="s">
        <v>7782</v>
      </c>
      <c r="I635" t="s">
        <v>7773</v>
      </c>
      <c r="J635" t="s">
        <v>7852</v>
      </c>
      <c r="K635">
        <v>10</v>
      </c>
      <c r="L635">
        <v>0.57999999999999996</v>
      </c>
      <c r="M635">
        <v>34</v>
      </c>
      <c r="N635">
        <v>20</v>
      </c>
      <c r="O635" t="s">
        <v>7952</v>
      </c>
      <c r="Q635">
        <v>54</v>
      </c>
      <c r="R635" t="s">
        <v>7784</v>
      </c>
      <c r="S635" t="s">
        <v>7774</v>
      </c>
      <c r="T635" t="s">
        <v>7258</v>
      </c>
      <c r="U635" t="s">
        <v>7435</v>
      </c>
      <c r="V635" t="s">
        <v>7435</v>
      </c>
      <c r="W635">
        <v>5.56</v>
      </c>
      <c r="X635" t="s">
        <v>7950</v>
      </c>
      <c r="Y635">
        <v>1.8</v>
      </c>
      <c r="Z635" t="s">
        <v>7774</v>
      </c>
      <c r="AA635" t="s">
        <v>7788</v>
      </c>
      <c r="AB635" t="s">
        <v>7774</v>
      </c>
      <c r="AF635" t="s">
        <v>5939</v>
      </c>
      <c r="AG635">
        <v>42.757799380000002</v>
      </c>
      <c r="AH635">
        <v>-82.037797229999995</v>
      </c>
      <c r="AI635">
        <v>201.7</v>
      </c>
      <c r="AJ635">
        <v>290</v>
      </c>
      <c r="AL635">
        <v>15</v>
      </c>
      <c r="AM635">
        <v>986</v>
      </c>
      <c r="AN635">
        <v>1.069</v>
      </c>
      <c r="AO635">
        <v>395.13499999999999</v>
      </c>
      <c r="AP635">
        <v>2088</v>
      </c>
      <c r="AQ635">
        <v>2084</v>
      </c>
      <c r="AT635">
        <v>1.22</v>
      </c>
      <c r="AU635">
        <v>1.22</v>
      </c>
      <c r="AW635">
        <v>2.11</v>
      </c>
      <c r="AX635">
        <v>2.12</v>
      </c>
      <c r="BD635">
        <v>0.45</v>
      </c>
      <c r="BE635">
        <v>34</v>
      </c>
      <c r="BF635" t="s">
        <v>8738</v>
      </c>
      <c r="BG635" t="s">
        <v>4939</v>
      </c>
      <c r="BH635">
        <v>633</v>
      </c>
      <c r="BI635" t="s">
        <v>7852</v>
      </c>
      <c r="BJ635" t="s">
        <v>7773</v>
      </c>
      <c r="BK635">
        <v>633</v>
      </c>
      <c r="BL635">
        <v>3100</v>
      </c>
      <c r="BM635">
        <v>976</v>
      </c>
      <c r="BN635">
        <v>54</v>
      </c>
      <c r="BO635" t="s">
        <v>8660</v>
      </c>
      <c r="BS635">
        <v>13</v>
      </c>
      <c r="BT635">
        <v>0.66</v>
      </c>
      <c r="BU635">
        <v>0.59</v>
      </c>
      <c r="BV635">
        <v>0.59</v>
      </c>
      <c r="BW635">
        <v>42.757799380000002</v>
      </c>
      <c r="BX635">
        <v>-82.037797229999995</v>
      </c>
      <c r="BY635">
        <v>4734441.5630000001</v>
      </c>
      <c r="BZ635">
        <v>201.70400000000001</v>
      </c>
      <c r="CA635">
        <v>105.8</v>
      </c>
      <c r="CB635" t="s">
        <v>7665</v>
      </c>
      <c r="CC635">
        <v>7</v>
      </c>
      <c r="CD635">
        <v>10</v>
      </c>
      <c r="CE635">
        <v>11</v>
      </c>
      <c r="CF635">
        <v>12</v>
      </c>
      <c r="CG635" t="s">
        <v>5677</v>
      </c>
      <c r="CH635">
        <v>414</v>
      </c>
      <c r="CI635" t="s">
        <v>5823</v>
      </c>
      <c r="CJ635" t="s">
        <v>8661</v>
      </c>
      <c r="CK635">
        <v>5.56</v>
      </c>
      <c r="CM635" t="s">
        <v>4939</v>
      </c>
      <c r="CO635" t="str">
        <f>VLOOKUP(CM635,AutoSCAN_ORG!B633:CF3148,1,FALSE)</f>
        <v>AS00-0001601</v>
      </c>
      <c r="CP635">
        <f>VLOOKUP($CM635,AutoSCAN_ORG!$B$1:$CF$2516,2,FALSE)</f>
        <v>2982.0929999999998</v>
      </c>
      <c r="CQ635">
        <f>VLOOKUP($CM635,AutoSCAN_ORG!$B$1:$CF$2516,3,FALSE)</f>
        <v>8.8379999999999992</v>
      </c>
      <c r="CR635">
        <f>VLOOKUP($CM635,AutoSCAN_ORG!$B$1:$CF$2516,4,FALSE)</f>
        <v>246.96199999999999</v>
      </c>
      <c r="CS635">
        <f>VLOOKUP($CM635,AutoSCAN_ORG!$B$1:$CF$2516,5,FALSE)</f>
        <v>6.2949999999999999</v>
      </c>
      <c r="CT635" t="str">
        <f>VLOOKUP($CM635,AutoSCAN_ORG!$B$1:$CF$2516,6,FALSE)</f>
        <v>MELO-CORR</v>
      </c>
      <c r="CU635">
        <f>VLOOKUP($CM635,AutoSCAN_ORG!$B$1:$CF$2516,7,FALSE)</f>
        <v>0</v>
      </c>
      <c r="CV635">
        <f>VLOOKUP($CM635,AutoSCAN_ORG!$B$1:$CF$2516,69,FALSE)</f>
        <v>0</v>
      </c>
      <c r="CW635">
        <f>VLOOKUP($CM635,AutoSCAN_ORG!$B$1:$CF$2516,70,FALSE)</f>
        <v>0</v>
      </c>
      <c r="CX635" t="str">
        <f>VLOOKUP($CM635,AutoSCAN_ORG!$B$1:$CF$2516,71,FALSE)</f>
        <v>Y</v>
      </c>
      <c r="CY635">
        <f>VLOOKUP($CM635,AutoSCAN_ORG!$B$1:$CF$2516,72,FALSE)</f>
        <v>0</v>
      </c>
      <c r="CZ635" t="str">
        <f>VLOOKUP($CM635,AutoSCAN_ORG!$B$1:$CF$2516,73,FALSE)</f>
        <v>added</v>
      </c>
      <c r="DA635">
        <f>VLOOKUP($CM635,AutoSCAN_ORG!$B$1:$CF$2516,74,FALSE)</f>
        <v>0</v>
      </c>
      <c r="DB635">
        <f>VLOOKUP($CM635,AutoSCAN_ORG!$B$1:$CF$2516,75,FALSE)</f>
        <v>0</v>
      </c>
      <c r="DC635">
        <f>VLOOKUP($CM635,AutoSCAN_ORG!$B$1:$CF$2516,76,FALSE)</f>
        <v>0</v>
      </c>
      <c r="DD635">
        <f>VLOOKUP($CM635,AutoSCAN_ORG!$B$1:$CF$2516,77,FALSE)</f>
        <v>0</v>
      </c>
      <c r="DE635">
        <f>VLOOKUP($CM635,AutoSCAN_ORG!$B$1:$CF$2516,78,FALSE)</f>
        <v>0</v>
      </c>
      <c r="DF635">
        <f>VLOOKUP($CM635,AutoSCAN_ORG!$B$1:$CF$2516,79,FALSE)</f>
        <v>10.46</v>
      </c>
      <c r="DG635">
        <f>VLOOKUP($CM635,AutoSCAN_ORG!$B$1:$CF$2516,80,FALSE)</f>
        <v>10.46</v>
      </c>
      <c r="DH635">
        <f>VLOOKUP($CM635,AutoSCAN_ORG!$B$1:$CF$2516,81,FALSE)</f>
        <v>2E-3</v>
      </c>
      <c r="DI635">
        <f>VLOOKUP($CM635,AutoSCAN_ORG!$B$1:$CF$2516,82,FALSE)</f>
        <v>6.0000000000000001E-3</v>
      </c>
      <c r="DJ635">
        <f>VLOOKUP($CM635,AutoSCAN_ORG!$B$1:$CF$2516,83,FALSE)</f>
        <v>0.749</v>
      </c>
    </row>
    <row r="636" spans="2:114" x14ac:dyDescent="0.35">
      <c r="B636" t="s">
        <v>5001</v>
      </c>
      <c r="C636">
        <v>651</v>
      </c>
      <c r="D636" t="s">
        <v>7778</v>
      </c>
      <c r="E636">
        <v>1013</v>
      </c>
      <c r="F636">
        <v>3138.5909999999999</v>
      </c>
      <c r="G636">
        <v>10</v>
      </c>
      <c r="H636" t="s">
        <v>7782</v>
      </c>
      <c r="I636" t="s">
        <v>7773</v>
      </c>
      <c r="J636" t="s">
        <v>7797</v>
      </c>
      <c r="K636">
        <v>14</v>
      </c>
      <c r="L636">
        <v>0.79</v>
      </c>
      <c r="M636">
        <v>9</v>
      </c>
      <c r="N636">
        <v>6</v>
      </c>
      <c r="O636" t="s">
        <v>7961</v>
      </c>
      <c r="R636" t="s">
        <v>7784</v>
      </c>
      <c r="S636" t="s">
        <v>7774</v>
      </c>
      <c r="T636" t="s">
        <v>7267</v>
      </c>
      <c r="U636" t="s">
        <v>7571</v>
      </c>
      <c r="V636" t="s">
        <v>7571</v>
      </c>
      <c r="W636">
        <v>5.56</v>
      </c>
      <c r="X636" t="s">
        <v>7885</v>
      </c>
      <c r="Y636">
        <v>1.8</v>
      </c>
      <c r="Z636" t="s">
        <v>7774</v>
      </c>
      <c r="AA636" t="s">
        <v>7789</v>
      </c>
      <c r="AB636" t="s">
        <v>7774</v>
      </c>
      <c r="AF636" t="s">
        <v>5762</v>
      </c>
      <c r="AG636">
        <v>42.757445590000003</v>
      </c>
      <c r="AH636">
        <v>-82.036311859999998</v>
      </c>
      <c r="AI636">
        <v>202.3</v>
      </c>
      <c r="AJ636">
        <v>290</v>
      </c>
      <c r="AL636">
        <v>15</v>
      </c>
      <c r="AM636">
        <v>986</v>
      </c>
      <c r="AN636">
        <v>14.487</v>
      </c>
      <c r="AO636">
        <v>350.32600000000002</v>
      </c>
      <c r="AP636">
        <v>2114</v>
      </c>
      <c r="AQ636">
        <v>2115</v>
      </c>
      <c r="AT636">
        <v>1.23</v>
      </c>
      <c r="AU636">
        <v>1.23</v>
      </c>
      <c r="AW636">
        <v>2.14</v>
      </c>
      <c r="AX636">
        <v>2.14</v>
      </c>
      <c r="BD636">
        <v>0.79</v>
      </c>
      <c r="BE636">
        <v>9</v>
      </c>
      <c r="BF636" t="s">
        <v>2178</v>
      </c>
      <c r="BG636" t="s">
        <v>5001</v>
      </c>
      <c r="BH636">
        <v>651</v>
      </c>
      <c r="BI636" t="s">
        <v>7797</v>
      </c>
      <c r="BJ636" t="s">
        <v>7773</v>
      </c>
      <c r="BK636">
        <v>651</v>
      </c>
      <c r="BL636">
        <v>3270</v>
      </c>
      <c r="BS636">
        <v>13</v>
      </c>
      <c r="BT636">
        <v>0.66</v>
      </c>
      <c r="BU636">
        <v>0.57999999999999996</v>
      </c>
      <c r="BV636">
        <v>0.57999999999999996</v>
      </c>
      <c r="BW636">
        <v>42.757445590000003</v>
      </c>
      <c r="BX636">
        <v>-82.036311859999998</v>
      </c>
      <c r="BY636">
        <v>4734400.7819999997</v>
      </c>
      <c r="BZ636">
        <v>202.25700000000001</v>
      </c>
      <c r="CA636">
        <v>70</v>
      </c>
      <c r="CB636" t="s">
        <v>8742</v>
      </c>
      <c r="CC636">
        <v>7</v>
      </c>
      <c r="CD636">
        <v>10</v>
      </c>
      <c r="CE636">
        <v>12</v>
      </c>
      <c r="CF636">
        <v>12</v>
      </c>
      <c r="CG636" t="s">
        <v>5677</v>
      </c>
      <c r="CH636">
        <v>414</v>
      </c>
      <c r="CI636" t="s">
        <v>3339</v>
      </c>
      <c r="CJ636" t="s">
        <v>8652</v>
      </c>
      <c r="CK636">
        <v>5.56</v>
      </c>
      <c r="CL636">
        <v>1.8</v>
      </c>
      <c r="CM636" t="s">
        <v>5001</v>
      </c>
      <c r="CO636" t="str">
        <f>VLOOKUP(CM636,AutoSCAN_ORG!B651:CF3166,1,FALSE)</f>
        <v>AS00-0001643</v>
      </c>
      <c r="CP636">
        <f>VLOOKUP($CM636,AutoSCAN_ORG!$B$1:$CF$2516,2,FALSE)</f>
        <v>3138.587</v>
      </c>
      <c r="CQ636">
        <f>VLOOKUP($CM636,AutoSCAN_ORG!$B$1:$CF$2516,3,FALSE)</f>
        <v>8.2449999999999992</v>
      </c>
      <c r="CR636">
        <f>VLOOKUP($CM636,AutoSCAN_ORG!$B$1:$CF$2516,4,FALSE)</f>
        <v>288.43900000000002</v>
      </c>
      <c r="CS636">
        <f>VLOOKUP($CM636,AutoSCAN_ORG!$B$1:$CF$2516,5,FALSE)</f>
        <v>6.2949999999999999</v>
      </c>
      <c r="CT636" t="str">
        <f>VLOOKUP($CM636,AutoSCAN_ORG!$B$1:$CF$2516,6,FALSE)</f>
        <v>MELO-MIFE</v>
      </c>
      <c r="CU636">
        <f>VLOOKUP($CM636,AutoSCAN_ORG!$B$1:$CF$2516,7,FALSE)</f>
        <v>0</v>
      </c>
      <c r="CV636">
        <f>VLOOKUP($CM636,AutoSCAN_ORG!$B$1:$CF$2516,69,FALSE)</f>
        <v>0</v>
      </c>
      <c r="CW636">
        <f>VLOOKUP($CM636,AutoSCAN_ORG!$B$1:$CF$2516,70,FALSE)</f>
        <v>0</v>
      </c>
      <c r="CX636" t="str">
        <f>VLOOKUP($CM636,AutoSCAN_ORG!$B$1:$CF$2516,71,FALSE)</f>
        <v>Y</v>
      </c>
      <c r="CZ636" t="str">
        <f>VLOOKUP($CM636,AutoSCAN_ORG!$B$1:$CF$2516,73,FALSE)</f>
        <v>ok</v>
      </c>
      <c r="DA636">
        <f>VLOOKUP($CM636,AutoSCAN_ORG!$B$1:$CF$2516,74,FALSE)</f>
        <v>0</v>
      </c>
      <c r="DB636" t="str">
        <f>VLOOKUP($CM636,AutoSCAN_ORG!$B$1:$CF$2516,75,FALSE)</f>
        <v>corr in prev</v>
      </c>
      <c r="DC636">
        <f>VLOOKUP($CM636,AutoSCAN_ORG!$B$1:$CF$2516,76,FALSE)</f>
        <v>0</v>
      </c>
      <c r="DD636">
        <f>VLOOKUP($CM636,AutoSCAN_ORG!$B$1:$CF$2516,77,FALSE)</f>
        <v>0</v>
      </c>
      <c r="DF636">
        <f>VLOOKUP($CM636,AutoSCAN_ORG!$B$1:$CF$2516,79,FALSE)</f>
        <v>14.28</v>
      </c>
      <c r="DG636">
        <f>VLOOKUP($CM636,AutoSCAN_ORG!$B$1:$CF$2516,80,FALSE)</f>
        <v>14.28</v>
      </c>
      <c r="DH636">
        <f>VLOOKUP($CM636,AutoSCAN_ORG!$B$1:$CF$2516,81,FALSE)</f>
        <v>1.0999999999999999E-2</v>
      </c>
      <c r="DI636">
        <f>VLOOKUP($CM636,AutoSCAN_ORG!$B$1:$CF$2516,82,FALSE)</f>
        <v>0.02</v>
      </c>
      <c r="DJ636">
        <f>VLOOKUP($CM636,AutoSCAN_ORG!$B$1:$CF$2516,83,FALSE)</f>
        <v>0.69399999999999995</v>
      </c>
    </row>
    <row r="637" spans="2:114" x14ac:dyDescent="0.35">
      <c r="B637" t="s">
        <v>5002</v>
      </c>
      <c r="C637">
        <v>652</v>
      </c>
      <c r="D637" t="s">
        <v>7778</v>
      </c>
      <c r="E637">
        <v>1016</v>
      </c>
      <c r="F637">
        <v>3176.2179999999998</v>
      </c>
      <c r="G637">
        <v>10</v>
      </c>
      <c r="H637" t="s">
        <v>7782</v>
      </c>
      <c r="I637" t="s">
        <v>7773</v>
      </c>
      <c r="J637" t="s">
        <v>7797</v>
      </c>
      <c r="K637">
        <v>10</v>
      </c>
      <c r="L637">
        <v>0.57999999999999996</v>
      </c>
      <c r="M637">
        <v>5</v>
      </c>
      <c r="N637">
        <v>5</v>
      </c>
      <c r="O637" t="s">
        <v>7839</v>
      </c>
      <c r="R637" t="s">
        <v>7784</v>
      </c>
      <c r="S637" t="s">
        <v>7774</v>
      </c>
      <c r="T637" t="s">
        <v>7268</v>
      </c>
      <c r="U637" t="s">
        <v>7435</v>
      </c>
      <c r="V637" t="s">
        <v>7435</v>
      </c>
      <c r="W637">
        <v>5.56</v>
      </c>
      <c r="X637" t="s">
        <v>7962</v>
      </c>
      <c r="Y637">
        <v>1.9</v>
      </c>
      <c r="Z637" t="s">
        <v>7774</v>
      </c>
      <c r="AA637" t="s">
        <v>7789</v>
      </c>
      <c r="AB637" t="s">
        <v>7774</v>
      </c>
      <c r="AF637" t="s">
        <v>5762</v>
      </c>
      <c r="AG637">
        <v>42.757434519999997</v>
      </c>
      <c r="AH637">
        <v>-82.03584979</v>
      </c>
      <c r="AI637">
        <v>202.3</v>
      </c>
      <c r="AJ637">
        <v>290</v>
      </c>
      <c r="AL637">
        <v>15</v>
      </c>
      <c r="AM637">
        <v>986</v>
      </c>
      <c r="AN637">
        <v>16.015999999999998</v>
      </c>
      <c r="AO637">
        <v>378.95100000000002</v>
      </c>
      <c r="AP637">
        <v>2119</v>
      </c>
      <c r="AQ637">
        <v>2119</v>
      </c>
      <c r="AT637">
        <v>1.24</v>
      </c>
      <c r="AU637">
        <v>1.24</v>
      </c>
      <c r="AW637">
        <v>2.15</v>
      </c>
      <c r="AX637">
        <v>2.15</v>
      </c>
      <c r="BD637">
        <v>0.57999999999999996</v>
      </c>
      <c r="BE637">
        <v>5</v>
      </c>
      <c r="BF637" t="s">
        <v>2179</v>
      </c>
      <c r="BG637" t="s">
        <v>5002</v>
      </c>
      <c r="BH637">
        <v>652</v>
      </c>
      <c r="BI637" t="s">
        <v>7797</v>
      </c>
      <c r="BJ637" t="s">
        <v>7773</v>
      </c>
      <c r="BK637">
        <v>652</v>
      </c>
      <c r="BL637">
        <v>3290</v>
      </c>
      <c r="BS637">
        <v>13</v>
      </c>
      <c r="BT637">
        <v>0.65</v>
      </c>
      <c r="BU637">
        <v>0.57999999999999996</v>
      </c>
      <c r="BV637">
        <v>0.57999999999999996</v>
      </c>
      <c r="BW637">
        <v>42.757434519999997</v>
      </c>
      <c r="BX637">
        <v>-82.03584979</v>
      </c>
      <c r="BY637">
        <v>4734399.09</v>
      </c>
      <c r="BZ637">
        <v>202.34299999999999</v>
      </c>
      <c r="CA637">
        <v>99</v>
      </c>
      <c r="CB637" t="s">
        <v>7674</v>
      </c>
      <c r="CC637">
        <v>7</v>
      </c>
      <c r="CD637">
        <v>10</v>
      </c>
      <c r="CE637">
        <v>12</v>
      </c>
      <c r="CF637">
        <v>12</v>
      </c>
      <c r="CG637" t="s">
        <v>5677</v>
      </c>
      <c r="CH637">
        <v>414</v>
      </c>
      <c r="CI637" t="s">
        <v>3339</v>
      </c>
      <c r="CJ637" t="s">
        <v>8652</v>
      </c>
      <c r="CK637">
        <v>5.56</v>
      </c>
      <c r="CL637">
        <v>1.8</v>
      </c>
      <c r="CM637" t="s">
        <v>5002</v>
      </c>
      <c r="CO637" t="str">
        <f>VLOOKUP(CM637,AutoSCAN_ORG!B652:CF3167,1,FALSE)</f>
        <v>AS00-0001644</v>
      </c>
      <c r="CP637">
        <f>VLOOKUP($CM637,AutoSCAN_ORG!$B$1:$CF$2516,2,FALSE)</f>
        <v>3176.2159999999999</v>
      </c>
      <c r="CQ637">
        <f>VLOOKUP($CM637,AutoSCAN_ORG!$B$1:$CF$2516,3,FALSE)</f>
        <v>8</v>
      </c>
      <c r="CR637">
        <f>VLOOKUP($CM637,AutoSCAN_ORG!$B$1:$CF$2516,4,FALSE)</f>
        <v>256.01600000000002</v>
      </c>
      <c r="CS637">
        <f>VLOOKUP($CM637,AutoSCAN_ORG!$B$1:$CF$2516,5,FALSE)</f>
        <v>6.2949999999999999</v>
      </c>
      <c r="CT637" t="str">
        <f>VLOOKUP($CM637,AutoSCAN_ORG!$B$1:$CF$2516,6,FALSE)</f>
        <v>MELO-MIFE</v>
      </c>
      <c r="CU637">
        <f>VLOOKUP($CM637,AutoSCAN_ORG!$B$1:$CF$2516,7,FALSE)</f>
        <v>0</v>
      </c>
      <c r="CV637" t="str">
        <f>VLOOKUP($CM637,AutoSCAN_ORG!$B$1:$CF$2516,69,FALSE)</f>
        <v>change to internal</v>
      </c>
      <c r="CW637">
        <f>VLOOKUP($CM637,AutoSCAN_ORG!$B$1:$CF$2516,70,FALSE)</f>
        <v>0</v>
      </c>
      <c r="CX637" t="str">
        <f>VLOOKUP($CM637,AutoSCAN_ORG!$B$1:$CF$2516,71,FALSE)</f>
        <v>Y</v>
      </c>
      <c r="CZ637">
        <f>VLOOKUP($CM637,AutoSCAN_ORG!$B$1:$CF$2516,73,FALSE)</f>
        <v>0</v>
      </c>
      <c r="DA637">
        <f>VLOOKUP($CM637,AutoSCAN_ORG!$B$1:$CF$2516,74,FALSE)</f>
        <v>0</v>
      </c>
      <c r="DB637">
        <f>VLOOKUP($CM637,AutoSCAN_ORG!$B$1:$CF$2516,75,FALSE)</f>
        <v>0</v>
      </c>
      <c r="DC637">
        <f>VLOOKUP($CM637,AutoSCAN_ORG!$B$1:$CF$2516,76,FALSE)</f>
        <v>0</v>
      </c>
      <c r="DD637" t="str">
        <f>VLOOKUP($CM637,AutoSCAN_ORG!$B$1:$CF$2516,77,FALSE)</f>
        <v>conf.class</v>
      </c>
      <c r="DF637">
        <f>VLOOKUP($CM637,AutoSCAN_ORG!$B$1:$CF$2516,79,FALSE)</f>
        <v>10.41</v>
      </c>
      <c r="DG637">
        <f>VLOOKUP($CM637,AutoSCAN_ORG!$B$1:$CF$2516,80,FALSE)</f>
        <v>10.41</v>
      </c>
      <c r="DH637">
        <f>VLOOKUP($CM637,AutoSCAN_ORG!$B$1:$CF$2516,81,FALSE)</f>
        <v>2.3E-2</v>
      </c>
      <c r="DI637">
        <f>VLOOKUP($CM637,AutoSCAN_ORG!$B$1:$CF$2516,82,FALSE)</f>
        <v>4.9000000000000002E-2</v>
      </c>
      <c r="DJ637">
        <f>VLOOKUP($CM637,AutoSCAN_ORG!$B$1:$CF$2516,83,FALSE)</f>
        <v>0.503</v>
      </c>
    </row>
    <row r="638" spans="2:114" x14ac:dyDescent="0.35">
      <c r="B638" t="s">
        <v>5010</v>
      </c>
      <c r="C638">
        <v>653</v>
      </c>
      <c r="D638" t="s">
        <v>7778</v>
      </c>
      <c r="E638">
        <v>1022</v>
      </c>
      <c r="F638">
        <v>3220.8710000000001</v>
      </c>
      <c r="G638">
        <v>10</v>
      </c>
      <c r="H638" t="s">
        <v>7782</v>
      </c>
      <c r="I638" t="s">
        <v>7773</v>
      </c>
      <c r="J638" t="s">
        <v>7810</v>
      </c>
      <c r="K638">
        <v>11</v>
      </c>
      <c r="L638">
        <v>0.62</v>
      </c>
      <c r="M638">
        <v>7</v>
      </c>
      <c r="N638">
        <v>8</v>
      </c>
      <c r="O638" t="s">
        <v>7963</v>
      </c>
      <c r="R638" t="s">
        <v>7776</v>
      </c>
      <c r="S638" t="s">
        <v>3293</v>
      </c>
      <c r="T638" t="s">
        <v>7269</v>
      </c>
      <c r="U638" t="s">
        <v>7600</v>
      </c>
      <c r="V638" t="s">
        <v>7600</v>
      </c>
      <c r="W638">
        <v>5.56</v>
      </c>
      <c r="X638" t="s">
        <v>7964</v>
      </c>
      <c r="Y638">
        <v>1.8</v>
      </c>
      <c r="Z638" t="s">
        <v>7774</v>
      </c>
      <c r="AA638" t="s">
        <v>7789</v>
      </c>
      <c r="AB638" t="s">
        <v>7774</v>
      </c>
      <c r="AF638" t="s">
        <v>5800</v>
      </c>
      <c r="AG638">
        <v>42.757419609999999</v>
      </c>
      <c r="AH638">
        <v>-82.035301579999995</v>
      </c>
      <c r="AI638">
        <v>202.5</v>
      </c>
      <c r="AJ638">
        <v>290</v>
      </c>
      <c r="AL638">
        <v>15</v>
      </c>
      <c r="AM638">
        <v>986</v>
      </c>
      <c r="AN638">
        <v>0.16800000000000001</v>
      </c>
      <c r="AO638">
        <v>-31.963999999999999</v>
      </c>
      <c r="AP638">
        <v>2117</v>
      </c>
      <c r="AQ638">
        <v>2118</v>
      </c>
      <c r="AT638">
        <v>1.24</v>
      </c>
      <c r="AU638">
        <v>1.24</v>
      </c>
      <c r="AW638">
        <v>2.15</v>
      </c>
      <c r="AX638">
        <v>2.15</v>
      </c>
      <c r="BD638">
        <v>0.62</v>
      </c>
      <c r="BE638">
        <v>7</v>
      </c>
      <c r="BF638" t="s">
        <v>2186</v>
      </c>
      <c r="BG638" t="s">
        <v>5010</v>
      </c>
      <c r="BH638">
        <v>653</v>
      </c>
      <c r="BI638" t="s">
        <v>7810</v>
      </c>
      <c r="BJ638" t="s">
        <v>7773</v>
      </c>
      <c r="BK638">
        <v>653</v>
      </c>
      <c r="BL638">
        <v>3340</v>
      </c>
      <c r="BS638">
        <v>13</v>
      </c>
      <c r="BT638">
        <v>0.66</v>
      </c>
      <c r="BU638">
        <v>0.57999999999999996</v>
      </c>
      <c r="BV638">
        <v>0.57999999999999996</v>
      </c>
      <c r="BW638">
        <v>42.757419609999999</v>
      </c>
      <c r="BX638">
        <v>-82.035301579999995</v>
      </c>
      <c r="BY638">
        <v>4734396.8830000004</v>
      </c>
      <c r="BZ638">
        <v>202.50299999999999</v>
      </c>
      <c r="CA638">
        <v>51.9</v>
      </c>
      <c r="CB638" t="s">
        <v>7356</v>
      </c>
      <c r="CC638">
        <v>7</v>
      </c>
      <c r="CD638">
        <v>10</v>
      </c>
      <c r="CE638">
        <v>12</v>
      </c>
      <c r="CF638">
        <v>12</v>
      </c>
      <c r="CG638" t="s">
        <v>5672</v>
      </c>
      <c r="CH638">
        <v>414</v>
      </c>
      <c r="CI638" t="s">
        <v>3710</v>
      </c>
      <c r="CJ638" t="s">
        <v>8656</v>
      </c>
      <c r="CK638">
        <v>5.56</v>
      </c>
      <c r="CL638">
        <v>1.8</v>
      </c>
      <c r="CM638" t="s">
        <v>5010</v>
      </c>
      <c r="CO638" t="str">
        <f>VLOOKUP(CM638,AutoSCAN_ORG!B653:CF3168,1,FALSE)</f>
        <v>AS00-0001651</v>
      </c>
      <c r="CP638">
        <f>VLOOKUP($CM638,AutoSCAN_ORG!$B$1:$CF$2516,2,FALSE)</f>
        <v>3220.8670000000002</v>
      </c>
      <c r="CQ638">
        <f>VLOOKUP($CM638,AutoSCAN_ORG!$B$1:$CF$2516,3,FALSE)</f>
        <v>9.7230000000000008</v>
      </c>
      <c r="CR638">
        <f>VLOOKUP($CM638,AutoSCAN_ORG!$B$1:$CF$2516,4,FALSE)</f>
        <v>305.11</v>
      </c>
      <c r="CS638">
        <f>VLOOKUP($CM638,AutoSCAN_ORG!$B$1:$CF$2516,5,FALSE)</f>
        <v>6.2949999999999999</v>
      </c>
      <c r="CT638" t="str">
        <f>VLOOKUP($CM638,AutoSCAN_ORG!$B$1:$CF$2516,6,FALSE)</f>
        <v>SWFE-MIFE</v>
      </c>
      <c r="CU638">
        <f>VLOOKUP($CM638,AutoSCAN_ORG!$B$1:$CF$2516,7,FALSE)</f>
        <v>0</v>
      </c>
      <c r="CV638">
        <f>VLOOKUP($CM638,AutoSCAN_ORG!$B$1:$CF$2516,69,FALSE)</f>
        <v>0</v>
      </c>
      <c r="CW638">
        <f>VLOOKUP($CM638,AutoSCAN_ORG!$B$1:$CF$2516,70,FALSE)</f>
        <v>0</v>
      </c>
      <c r="CX638" t="str">
        <f>VLOOKUP($CM638,AutoSCAN_ORG!$B$1:$CF$2516,71,FALSE)</f>
        <v>Y</v>
      </c>
      <c r="CY638" t="str">
        <f>VLOOKUP($CM638,AutoSCAN_ORG!$B$1:$CF$2516,72,FALSE)</f>
        <v>yes</v>
      </c>
      <c r="CZ638">
        <f>VLOOKUP($CM638,AutoSCAN_ORG!$B$1:$CF$2516,73,FALSE)</f>
        <v>0</v>
      </c>
      <c r="DA638">
        <f>VLOOKUP($CM638,AutoSCAN_ORG!$B$1:$CF$2516,74,FALSE)</f>
        <v>0</v>
      </c>
      <c r="DB638">
        <f>VLOOKUP($CM638,AutoSCAN_ORG!$B$1:$CF$2516,75,FALSE)</f>
        <v>0</v>
      </c>
      <c r="DC638">
        <f>VLOOKUP($CM638,AutoSCAN_ORG!$B$1:$CF$2516,76,FALSE)</f>
        <v>0</v>
      </c>
      <c r="DD638">
        <f>VLOOKUP($CM638,AutoSCAN_ORG!$B$1:$CF$2516,77,FALSE)</f>
        <v>0</v>
      </c>
      <c r="DF638">
        <f>VLOOKUP($CM638,AutoSCAN_ORG!$B$1:$CF$2516,79,FALSE)</f>
        <v>11.11</v>
      </c>
      <c r="DG638">
        <f>VLOOKUP($CM638,AutoSCAN_ORG!$B$1:$CF$2516,80,FALSE)</f>
        <v>11.11</v>
      </c>
      <c r="DH638">
        <f>VLOOKUP($CM638,AutoSCAN_ORG!$B$1:$CF$2516,81,FALSE)</f>
        <v>1.7999999999999999E-2</v>
      </c>
      <c r="DI638">
        <f>VLOOKUP($CM638,AutoSCAN_ORG!$B$1:$CF$2516,82,FALSE)</f>
        <v>2.5000000000000001E-2</v>
      </c>
      <c r="DJ638">
        <f>VLOOKUP($CM638,AutoSCAN_ORG!$B$1:$CF$2516,83,FALSE)</f>
        <v>1</v>
      </c>
    </row>
    <row r="639" spans="2:114" x14ac:dyDescent="0.35">
      <c r="B639" t="s">
        <v>5011</v>
      </c>
      <c r="C639">
        <v>654</v>
      </c>
      <c r="D639" t="s">
        <v>7778</v>
      </c>
      <c r="E639">
        <v>1025</v>
      </c>
      <c r="F639">
        <v>3247.5230000000001</v>
      </c>
      <c r="G639">
        <v>10</v>
      </c>
      <c r="H639" t="s">
        <v>7782</v>
      </c>
      <c r="I639" t="s">
        <v>7773</v>
      </c>
      <c r="J639" t="s">
        <v>7797</v>
      </c>
      <c r="K639">
        <v>16</v>
      </c>
      <c r="L639">
        <v>0.89</v>
      </c>
      <c r="M639">
        <v>14</v>
      </c>
      <c r="N639">
        <v>10</v>
      </c>
      <c r="O639" t="s">
        <v>7965</v>
      </c>
      <c r="R639" t="s">
        <v>7805</v>
      </c>
      <c r="S639" t="s">
        <v>7774</v>
      </c>
      <c r="T639" t="s">
        <v>7270</v>
      </c>
      <c r="U639" t="s">
        <v>7394</v>
      </c>
      <c r="V639" t="s">
        <v>7394</v>
      </c>
      <c r="W639">
        <v>5.56</v>
      </c>
      <c r="X639" t="s">
        <v>7966</v>
      </c>
      <c r="Y639">
        <v>1.9</v>
      </c>
      <c r="Z639" t="s">
        <v>7774</v>
      </c>
      <c r="AA639" t="s">
        <v>7788</v>
      </c>
      <c r="AB639" t="s">
        <v>7774</v>
      </c>
      <c r="AC639">
        <v>10</v>
      </c>
      <c r="AD639">
        <v>10</v>
      </c>
      <c r="AE639">
        <v>12</v>
      </c>
      <c r="AF639" t="s">
        <v>5753</v>
      </c>
      <c r="AG639">
        <v>42.757410360000002</v>
      </c>
      <c r="AH639">
        <v>-82.034974419999998</v>
      </c>
      <c r="AI639">
        <v>202.7</v>
      </c>
      <c r="AJ639">
        <v>290</v>
      </c>
      <c r="AL639">
        <v>15</v>
      </c>
      <c r="AM639">
        <v>986</v>
      </c>
      <c r="AN639">
        <v>6.3170000000000002</v>
      </c>
      <c r="AO639">
        <v>-173.43899999999999</v>
      </c>
      <c r="AP639">
        <v>2105</v>
      </c>
      <c r="AQ639">
        <v>2108</v>
      </c>
      <c r="AT639">
        <v>1.23</v>
      </c>
      <c r="AU639">
        <v>1.23</v>
      </c>
      <c r="AW639">
        <v>2.14</v>
      </c>
      <c r="AX639">
        <v>2.13</v>
      </c>
      <c r="BD639">
        <v>0.89</v>
      </c>
      <c r="BE639">
        <v>14</v>
      </c>
      <c r="BF639" t="s">
        <v>2187</v>
      </c>
      <c r="BG639" t="s">
        <v>5011</v>
      </c>
      <c r="BH639">
        <v>654</v>
      </c>
      <c r="BI639" t="s">
        <v>7797</v>
      </c>
      <c r="BJ639" t="s">
        <v>7773</v>
      </c>
      <c r="BK639">
        <v>654</v>
      </c>
      <c r="BL639">
        <v>3360</v>
      </c>
      <c r="BS639">
        <v>13</v>
      </c>
      <c r="BT639">
        <v>0.66</v>
      </c>
      <c r="BU639">
        <v>0.57999999999999996</v>
      </c>
      <c r="BV639">
        <v>0.59</v>
      </c>
      <c r="BW639">
        <v>42.757410360000002</v>
      </c>
      <c r="BX639">
        <v>-82.034974419999998</v>
      </c>
      <c r="BY639">
        <v>4734395.5269999998</v>
      </c>
      <c r="BZ639">
        <v>202.71100000000001</v>
      </c>
      <c r="CA639">
        <v>102.3</v>
      </c>
      <c r="CB639" t="s">
        <v>7518</v>
      </c>
      <c r="CC639">
        <v>7</v>
      </c>
      <c r="CD639">
        <v>10</v>
      </c>
      <c r="CE639">
        <v>12</v>
      </c>
      <c r="CF639">
        <v>12</v>
      </c>
      <c r="CG639" t="s">
        <v>5752</v>
      </c>
      <c r="CH639">
        <v>414</v>
      </c>
      <c r="CI639" t="s">
        <v>3339</v>
      </c>
      <c r="CJ639" t="s">
        <v>8652</v>
      </c>
      <c r="CK639">
        <v>5.56</v>
      </c>
      <c r="CL639">
        <v>1.9</v>
      </c>
      <c r="CM639" t="s">
        <v>5011</v>
      </c>
      <c r="CO639" t="str">
        <f>VLOOKUP(CM639,AutoSCAN_ORG!B654:CF3169,1,FALSE)</f>
        <v>AS00-0001652</v>
      </c>
      <c r="CP639">
        <f>VLOOKUP($CM639,AutoSCAN_ORG!$B$1:$CF$2516,2,FALSE)</f>
        <v>3247.5129999999999</v>
      </c>
      <c r="CQ639">
        <f>VLOOKUP($CM639,AutoSCAN_ORG!$B$1:$CF$2516,3,FALSE)</f>
        <v>18.149000000000001</v>
      </c>
      <c r="CR639">
        <f>VLOOKUP($CM639,AutoSCAN_ORG!$B$1:$CF$2516,4,FALSE)</f>
        <v>251.864</v>
      </c>
      <c r="CS639">
        <f>VLOOKUP($CM639,AutoSCAN_ORG!$B$1:$CF$2516,5,FALSE)</f>
        <v>6.2949999999999999</v>
      </c>
      <c r="CT639" t="str">
        <f>VLOOKUP($CM639,AutoSCAN_ORG!$B$1:$CF$2516,6,FALSE)</f>
        <v>MELO-MIFE</v>
      </c>
      <c r="CU639">
        <f>VLOOKUP($CM639,AutoSCAN_ORG!$B$1:$CF$2516,7,FALSE)</f>
        <v>0</v>
      </c>
      <c r="CV639">
        <f>VLOOKUP($CM639,AutoSCAN_ORG!$B$1:$CF$2516,69,FALSE)</f>
        <v>0</v>
      </c>
      <c r="CW639">
        <f>VLOOKUP($CM639,AutoSCAN_ORG!$B$1:$CF$2516,70,FALSE)</f>
        <v>0</v>
      </c>
      <c r="CX639" t="str">
        <f>VLOOKUP($CM639,AutoSCAN_ORG!$B$1:$CF$2516,71,FALSE)</f>
        <v>Y</v>
      </c>
      <c r="CZ639">
        <f>VLOOKUP($CM639,AutoSCAN_ORG!$B$1:$CF$2516,73,FALSE)</f>
        <v>0</v>
      </c>
      <c r="DA639">
        <f>VLOOKUP($CM639,AutoSCAN_ORG!$B$1:$CF$2516,74,FALSE)</f>
        <v>0</v>
      </c>
      <c r="DB639">
        <f>VLOOKUP($CM639,AutoSCAN_ORG!$B$1:$CF$2516,75,FALSE)</f>
        <v>0</v>
      </c>
      <c r="DC639">
        <f>VLOOKUP($CM639,AutoSCAN_ORG!$B$1:$CF$2516,76,FALSE)</f>
        <v>0</v>
      </c>
      <c r="DD639">
        <f>VLOOKUP($CM639,AutoSCAN_ORG!$B$1:$CF$2516,77,FALSE)</f>
        <v>0</v>
      </c>
      <c r="DF639">
        <f>VLOOKUP($CM639,AutoSCAN_ORG!$B$1:$CF$2516,79,FALSE)</f>
        <v>15.96</v>
      </c>
      <c r="DG639">
        <f>VLOOKUP($CM639,AutoSCAN_ORG!$B$1:$CF$2516,80,FALSE)</f>
        <v>15.96</v>
      </c>
      <c r="DH639">
        <f>VLOOKUP($CM639,AutoSCAN_ORG!$B$1:$CF$2516,81,FALSE)</f>
        <v>2.1000000000000001E-2</v>
      </c>
      <c r="DI639">
        <f>VLOOKUP($CM639,AutoSCAN_ORG!$B$1:$CF$2516,82,FALSE)</f>
        <v>4.8000000000000001E-2</v>
      </c>
      <c r="DJ639">
        <f>VLOOKUP($CM639,AutoSCAN_ORG!$B$1:$CF$2516,83,FALSE)</f>
        <v>0.66700000000000004</v>
      </c>
    </row>
    <row r="640" spans="2:114" x14ac:dyDescent="0.35">
      <c r="B640" t="s">
        <v>6921</v>
      </c>
      <c r="C640">
        <v>638</v>
      </c>
      <c r="D640" t="s">
        <v>7778</v>
      </c>
      <c r="E640">
        <v>983</v>
      </c>
      <c r="F640">
        <v>3004.404</v>
      </c>
      <c r="G640">
        <v>10</v>
      </c>
      <c r="H640" t="s">
        <v>7798</v>
      </c>
      <c r="I640" t="s">
        <v>7773</v>
      </c>
      <c r="J640" t="s">
        <v>7797</v>
      </c>
      <c r="K640">
        <v>10</v>
      </c>
      <c r="L640">
        <v>0.56000000000000005</v>
      </c>
      <c r="M640">
        <v>11</v>
      </c>
      <c r="N640">
        <v>4</v>
      </c>
      <c r="O640" t="s">
        <v>7872</v>
      </c>
      <c r="R640" t="s">
        <v>7784</v>
      </c>
      <c r="S640" t="s">
        <v>7774</v>
      </c>
      <c r="T640" t="s">
        <v>7259</v>
      </c>
      <c r="U640" t="s">
        <v>7387</v>
      </c>
      <c r="V640" t="s">
        <v>7387</v>
      </c>
      <c r="W640">
        <v>5.56</v>
      </c>
      <c r="X640" t="s">
        <v>7873</v>
      </c>
      <c r="Y640">
        <v>1.9</v>
      </c>
      <c r="Z640" t="s">
        <v>7774</v>
      </c>
      <c r="AA640" t="s">
        <v>7783</v>
      </c>
      <c r="AB640" t="s">
        <v>7774</v>
      </c>
      <c r="AC640">
        <v>15</v>
      </c>
      <c r="AD640">
        <v>15</v>
      </c>
      <c r="AE640">
        <v>8</v>
      </c>
      <c r="AF640" t="s">
        <v>5753</v>
      </c>
      <c r="AG640">
        <v>42.757597099999998</v>
      </c>
      <c r="AH640">
        <v>-82.037807839999999</v>
      </c>
      <c r="AI640">
        <v>201.8</v>
      </c>
      <c r="AJ640">
        <v>290</v>
      </c>
      <c r="AL640">
        <v>15</v>
      </c>
      <c r="AM640">
        <v>986</v>
      </c>
      <c r="AN640">
        <v>5.9989999999999997</v>
      </c>
      <c r="AO640">
        <v>-409.14499999999998</v>
      </c>
      <c r="AP640">
        <v>2114</v>
      </c>
      <c r="AQ640">
        <v>2115</v>
      </c>
      <c r="AT640">
        <v>1.23</v>
      </c>
      <c r="AU640">
        <v>1.23</v>
      </c>
      <c r="AW640">
        <v>2.14</v>
      </c>
      <c r="AX640">
        <v>2.14</v>
      </c>
      <c r="BD640">
        <v>0.56000000000000005</v>
      </c>
      <c r="BE640">
        <v>11</v>
      </c>
      <c r="BF640" t="s">
        <v>6920</v>
      </c>
      <c r="BG640" t="s">
        <v>6921</v>
      </c>
      <c r="BH640">
        <v>638</v>
      </c>
      <c r="BI640" t="s">
        <v>7797</v>
      </c>
      <c r="BJ640" t="s">
        <v>7773</v>
      </c>
      <c r="BK640">
        <v>638</v>
      </c>
      <c r="BL640">
        <v>3110</v>
      </c>
      <c r="BS640">
        <v>13</v>
      </c>
      <c r="BT640">
        <v>0.66</v>
      </c>
      <c r="BU640">
        <v>0.57999999999999996</v>
      </c>
      <c r="BV640">
        <v>0.57999999999999996</v>
      </c>
      <c r="BW640">
        <v>42.757597099999998</v>
      </c>
      <c r="BX640">
        <v>-82.037807839999999</v>
      </c>
      <c r="BY640">
        <v>4734419.1119999997</v>
      </c>
      <c r="BZ640">
        <v>201.75299999999999</v>
      </c>
      <c r="CA640">
        <v>244.2</v>
      </c>
      <c r="CB640" t="s">
        <v>7668</v>
      </c>
      <c r="CC640">
        <v>7</v>
      </c>
      <c r="CD640">
        <v>10</v>
      </c>
      <c r="CE640">
        <v>12</v>
      </c>
      <c r="CF640">
        <v>12</v>
      </c>
      <c r="CG640" t="s">
        <v>5677</v>
      </c>
      <c r="CH640">
        <v>414</v>
      </c>
      <c r="CI640" t="s">
        <v>3339</v>
      </c>
      <c r="CJ640" t="s">
        <v>8652</v>
      </c>
      <c r="CK640">
        <v>5.56</v>
      </c>
      <c r="CL640">
        <v>1.9</v>
      </c>
      <c r="CM640" t="s">
        <v>6921</v>
      </c>
      <c r="CO640" t="e">
        <f>VLOOKUP(CM640,AutoSCAN_ORG!B638:CF3153,1,FALSE)</f>
        <v>#N/A</v>
      </c>
      <c r="CP640" t="e">
        <f>VLOOKUP($CM640,AutoSCAN_ORG!$B$1:$CF$2516,2,FALSE)</f>
        <v>#N/A</v>
      </c>
      <c r="CQ640" t="e">
        <f>VLOOKUP($CM640,AutoSCAN_ORG!$B$1:$CF$2516,3,FALSE)</f>
        <v>#N/A</v>
      </c>
      <c r="CR640" t="e">
        <f>VLOOKUP($CM640,AutoSCAN_ORG!$B$1:$CF$2516,4,FALSE)</f>
        <v>#N/A</v>
      </c>
      <c r="CS640" t="e">
        <f>VLOOKUP($CM640,AutoSCAN_ORG!$B$1:$CF$2516,5,FALSE)</f>
        <v>#N/A</v>
      </c>
      <c r="CT640" t="e">
        <f>VLOOKUP($CM640,AutoSCAN_ORG!$B$1:$CF$2516,6,FALSE)</f>
        <v>#N/A</v>
      </c>
      <c r="CU640" t="e">
        <f>VLOOKUP($CM640,AutoSCAN_ORG!$B$1:$CF$2516,7,FALSE)</f>
        <v>#N/A</v>
      </c>
      <c r="CV640" t="e">
        <f>VLOOKUP($CM640,AutoSCAN_ORG!$B$1:$CF$2516,69,FALSE)</f>
        <v>#N/A</v>
      </c>
      <c r="CW640" t="e">
        <f>VLOOKUP($CM640,AutoSCAN_ORG!$B$1:$CF$2516,70,FALSE)</f>
        <v>#N/A</v>
      </c>
      <c r="CX640" t="e">
        <f>VLOOKUP($CM640,AutoSCAN_ORG!$B$1:$CF$2516,71,FALSE)</f>
        <v>#N/A</v>
      </c>
      <c r="CY640" t="e">
        <f>VLOOKUP($CM640,AutoSCAN_ORG!$B$1:$CF$2516,72,FALSE)</f>
        <v>#N/A</v>
      </c>
      <c r="CZ640" t="e">
        <f>VLOOKUP($CM640,AutoSCAN_ORG!$B$1:$CF$2516,73,FALSE)</f>
        <v>#N/A</v>
      </c>
      <c r="DA640" t="e">
        <f>VLOOKUP($CM640,AutoSCAN_ORG!$B$1:$CF$2516,74,FALSE)</f>
        <v>#N/A</v>
      </c>
      <c r="DB640" t="e">
        <f>VLOOKUP($CM640,AutoSCAN_ORG!$B$1:$CF$2516,75,FALSE)</f>
        <v>#N/A</v>
      </c>
      <c r="DC640" t="e">
        <f>VLOOKUP($CM640,AutoSCAN_ORG!$B$1:$CF$2516,76,FALSE)</f>
        <v>#N/A</v>
      </c>
      <c r="DD640" t="e">
        <f>VLOOKUP($CM640,AutoSCAN_ORG!$B$1:$CF$2516,77,FALSE)</f>
        <v>#N/A</v>
      </c>
      <c r="DE640" t="e">
        <f>VLOOKUP($CM640,AutoSCAN_ORG!$B$1:$CF$2516,78,FALSE)</f>
        <v>#N/A</v>
      </c>
      <c r="DF640" t="e">
        <f>VLOOKUP($CM640,AutoSCAN_ORG!$B$1:$CF$2516,79,FALSE)</f>
        <v>#N/A</v>
      </c>
      <c r="DG640" t="e">
        <f>VLOOKUP($CM640,AutoSCAN_ORG!$B$1:$CF$2516,80,FALSE)</f>
        <v>#N/A</v>
      </c>
      <c r="DH640" t="e">
        <f>VLOOKUP($CM640,AutoSCAN_ORG!$B$1:$CF$2516,81,FALSE)</f>
        <v>#N/A</v>
      </c>
      <c r="DI640" t="e">
        <f>VLOOKUP($CM640,AutoSCAN_ORG!$B$1:$CF$2516,82,FALSE)</f>
        <v>#N/A</v>
      </c>
      <c r="DJ640" t="e">
        <f>VLOOKUP($CM640,AutoSCAN_ORG!$B$1:$CF$2516,83,FALSE)</f>
        <v>#N/A</v>
      </c>
    </row>
    <row r="641" spans="2:114" x14ac:dyDescent="0.35">
      <c r="B641" t="s">
        <v>6923</v>
      </c>
      <c r="C641">
        <v>639</v>
      </c>
      <c r="D641" t="s">
        <v>7778</v>
      </c>
      <c r="E641">
        <v>984</v>
      </c>
      <c r="F641">
        <v>3007.02</v>
      </c>
      <c r="G641">
        <v>10</v>
      </c>
      <c r="H641" t="s">
        <v>7798</v>
      </c>
      <c r="I641" t="s">
        <v>7773</v>
      </c>
      <c r="J641" t="s">
        <v>7797</v>
      </c>
      <c r="K641">
        <v>10</v>
      </c>
      <c r="L641">
        <v>0.56000000000000005</v>
      </c>
      <c r="M641">
        <v>10</v>
      </c>
      <c r="N641">
        <v>4</v>
      </c>
      <c r="O641" t="s">
        <v>7872</v>
      </c>
      <c r="R641" t="s">
        <v>7784</v>
      </c>
      <c r="S641" t="s">
        <v>7774</v>
      </c>
      <c r="T641" t="s">
        <v>7259</v>
      </c>
      <c r="U641" t="s">
        <v>7387</v>
      </c>
      <c r="V641" t="s">
        <v>7387</v>
      </c>
      <c r="W641">
        <v>5.56</v>
      </c>
      <c r="X641" t="s">
        <v>7873</v>
      </c>
      <c r="Y641">
        <v>1.9</v>
      </c>
      <c r="Z641" t="s">
        <v>7774</v>
      </c>
      <c r="AA641" t="s">
        <v>7789</v>
      </c>
      <c r="AB641" t="s">
        <v>7774</v>
      </c>
      <c r="AF641" t="s">
        <v>6137</v>
      </c>
      <c r="AG641">
        <v>42.757573469999997</v>
      </c>
      <c r="AH641">
        <v>-82.037809069999994</v>
      </c>
      <c r="AI641">
        <v>201.7</v>
      </c>
      <c r="AJ641">
        <v>290</v>
      </c>
      <c r="AL641">
        <v>15</v>
      </c>
      <c r="AM641">
        <v>986</v>
      </c>
      <c r="AN641">
        <v>8.6159999999999997</v>
      </c>
      <c r="AO641">
        <v>-409.447</v>
      </c>
      <c r="AP641">
        <v>2115</v>
      </c>
      <c r="AQ641">
        <v>2116</v>
      </c>
      <c r="AT641">
        <v>1.24</v>
      </c>
      <c r="AU641">
        <v>1.24</v>
      </c>
      <c r="AW641">
        <v>2.15</v>
      </c>
      <c r="AX641">
        <v>2.14</v>
      </c>
      <c r="BD641">
        <v>0.56000000000000005</v>
      </c>
      <c r="BE641">
        <v>10</v>
      </c>
      <c r="BF641" t="s">
        <v>6922</v>
      </c>
      <c r="BG641" t="s">
        <v>6923</v>
      </c>
      <c r="BH641">
        <v>639</v>
      </c>
      <c r="BI641" t="s">
        <v>7797</v>
      </c>
      <c r="BJ641" t="s">
        <v>7773</v>
      </c>
      <c r="BK641">
        <v>639</v>
      </c>
      <c r="BL641">
        <v>3110</v>
      </c>
      <c r="BS641">
        <v>13</v>
      </c>
      <c r="BT641">
        <v>0.66</v>
      </c>
      <c r="BU641">
        <v>0.57999999999999996</v>
      </c>
      <c r="BV641">
        <v>0.57999999999999996</v>
      </c>
      <c r="BW641">
        <v>42.757573469999997</v>
      </c>
      <c r="BX641">
        <v>-82.037809069999994</v>
      </c>
      <c r="BY641">
        <v>4734416.4890000001</v>
      </c>
      <c r="BZ641">
        <v>201.672</v>
      </c>
      <c r="CA641">
        <v>244.3</v>
      </c>
      <c r="CB641" t="s">
        <v>8739</v>
      </c>
      <c r="CC641">
        <v>7</v>
      </c>
      <c r="CD641">
        <v>10</v>
      </c>
      <c r="CE641">
        <v>12</v>
      </c>
      <c r="CF641">
        <v>12</v>
      </c>
      <c r="CG641" t="s">
        <v>5677</v>
      </c>
      <c r="CH641">
        <v>414</v>
      </c>
      <c r="CI641" t="s">
        <v>3339</v>
      </c>
      <c r="CJ641" t="s">
        <v>8652</v>
      </c>
      <c r="CK641">
        <v>5.56</v>
      </c>
      <c r="CL641">
        <v>1.9</v>
      </c>
      <c r="CM641" t="s">
        <v>6923</v>
      </c>
      <c r="CO641" t="e">
        <f>VLOOKUP(CM641,AutoSCAN_ORG!B639:CF3154,1,FALSE)</f>
        <v>#N/A</v>
      </c>
      <c r="CP641" t="e">
        <f>VLOOKUP($CM641,AutoSCAN_ORG!$B$1:$CF$2516,2,FALSE)</f>
        <v>#N/A</v>
      </c>
      <c r="CQ641" t="e">
        <f>VLOOKUP($CM641,AutoSCAN_ORG!$B$1:$CF$2516,3,FALSE)</f>
        <v>#N/A</v>
      </c>
      <c r="CR641" t="e">
        <f>VLOOKUP($CM641,AutoSCAN_ORG!$B$1:$CF$2516,4,FALSE)</f>
        <v>#N/A</v>
      </c>
      <c r="CS641" t="e">
        <f>VLOOKUP($CM641,AutoSCAN_ORG!$B$1:$CF$2516,5,FALSE)</f>
        <v>#N/A</v>
      </c>
      <c r="CT641" t="e">
        <f>VLOOKUP($CM641,AutoSCAN_ORG!$B$1:$CF$2516,6,FALSE)</f>
        <v>#N/A</v>
      </c>
      <c r="CU641" t="e">
        <f>VLOOKUP($CM641,AutoSCAN_ORG!$B$1:$CF$2516,7,FALSE)</f>
        <v>#N/A</v>
      </c>
      <c r="CV641" t="e">
        <f>VLOOKUP($CM641,AutoSCAN_ORG!$B$1:$CF$2516,69,FALSE)</f>
        <v>#N/A</v>
      </c>
      <c r="CW641" t="e">
        <f>VLOOKUP($CM641,AutoSCAN_ORG!$B$1:$CF$2516,70,FALSE)</f>
        <v>#N/A</v>
      </c>
      <c r="CX641" t="e">
        <f>VLOOKUP($CM641,AutoSCAN_ORG!$B$1:$CF$2516,71,FALSE)</f>
        <v>#N/A</v>
      </c>
      <c r="CY641" t="e">
        <f>VLOOKUP($CM641,AutoSCAN_ORG!$B$1:$CF$2516,72,FALSE)</f>
        <v>#N/A</v>
      </c>
      <c r="CZ641" t="e">
        <f>VLOOKUP($CM641,AutoSCAN_ORG!$B$1:$CF$2516,73,FALSE)</f>
        <v>#N/A</v>
      </c>
      <c r="DA641" t="e">
        <f>VLOOKUP($CM641,AutoSCAN_ORG!$B$1:$CF$2516,74,FALSE)</f>
        <v>#N/A</v>
      </c>
      <c r="DB641" t="e">
        <f>VLOOKUP($CM641,AutoSCAN_ORG!$B$1:$CF$2516,75,FALSE)</f>
        <v>#N/A</v>
      </c>
      <c r="DC641" t="e">
        <f>VLOOKUP($CM641,AutoSCAN_ORG!$B$1:$CF$2516,76,FALSE)</f>
        <v>#N/A</v>
      </c>
      <c r="DD641" t="e">
        <f>VLOOKUP($CM641,AutoSCAN_ORG!$B$1:$CF$2516,77,FALSE)</f>
        <v>#N/A</v>
      </c>
      <c r="DE641" t="e">
        <f>VLOOKUP($CM641,AutoSCAN_ORG!$B$1:$CF$2516,78,FALSE)</f>
        <v>#N/A</v>
      </c>
      <c r="DF641" t="e">
        <f>VLOOKUP($CM641,AutoSCAN_ORG!$B$1:$CF$2516,79,FALSE)</f>
        <v>#N/A</v>
      </c>
      <c r="DG641" t="e">
        <f>VLOOKUP($CM641,AutoSCAN_ORG!$B$1:$CF$2516,80,FALSE)</f>
        <v>#N/A</v>
      </c>
      <c r="DH641" t="e">
        <f>VLOOKUP($CM641,AutoSCAN_ORG!$B$1:$CF$2516,81,FALSE)</f>
        <v>#N/A</v>
      </c>
      <c r="DI641" t="e">
        <f>VLOOKUP($CM641,AutoSCAN_ORG!$B$1:$CF$2516,82,FALSE)</f>
        <v>#N/A</v>
      </c>
      <c r="DJ641" t="e">
        <f>VLOOKUP($CM641,AutoSCAN_ORG!$B$1:$CF$2516,83,FALSE)</f>
        <v>#N/A</v>
      </c>
    </row>
    <row r="642" spans="2:114" x14ac:dyDescent="0.35">
      <c r="B642" t="s">
        <v>5013</v>
      </c>
      <c r="C642">
        <v>655</v>
      </c>
      <c r="D642" t="s">
        <v>7778</v>
      </c>
      <c r="E642">
        <v>1028</v>
      </c>
      <c r="F642">
        <v>3262.692</v>
      </c>
      <c r="G642">
        <v>10</v>
      </c>
      <c r="H642" t="s">
        <v>7782</v>
      </c>
      <c r="I642" t="s">
        <v>7773</v>
      </c>
      <c r="J642" t="s">
        <v>5753</v>
      </c>
      <c r="K642">
        <v>11</v>
      </c>
      <c r="L642">
        <v>0.61</v>
      </c>
      <c r="M642">
        <v>11</v>
      </c>
      <c r="N642">
        <v>10</v>
      </c>
      <c r="O642" t="s">
        <v>7920</v>
      </c>
      <c r="R642" t="s">
        <v>7784</v>
      </c>
      <c r="S642" t="s">
        <v>7774</v>
      </c>
      <c r="T642" t="s">
        <v>7271</v>
      </c>
      <c r="U642" t="s">
        <v>7524</v>
      </c>
      <c r="V642" t="s">
        <v>7524</v>
      </c>
      <c r="W642">
        <v>5.56</v>
      </c>
      <c r="X642" t="s">
        <v>7967</v>
      </c>
      <c r="Y642">
        <v>1.8</v>
      </c>
      <c r="Z642" t="s">
        <v>7774</v>
      </c>
      <c r="AA642" t="s">
        <v>7783</v>
      </c>
      <c r="AB642" t="s">
        <v>7774</v>
      </c>
      <c r="AF642" t="s">
        <v>5678</v>
      </c>
      <c r="AG642">
        <v>42.757405609999999</v>
      </c>
      <c r="AH642">
        <v>-82.034788149999997</v>
      </c>
      <c r="AI642">
        <v>202.6</v>
      </c>
      <c r="AJ642">
        <v>290</v>
      </c>
      <c r="AL642">
        <v>15</v>
      </c>
      <c r="AM642">
        <v>986</v>
      </c>
      <c r="AN642">
        <v>8.6999999999999994E-2</v>
      </c>
      <c r="AO642">
        <v>-417.23500000000001</v>
      </c>
      <c r="AP642">
        <v>2113</v>
      </c>
      <c r="AQ642">
        <v>2114</v>
      </c>
      <c r="AT642">
        <v>1.23</v>
      </c>
      <c r="AU642">
        <v>1.23</v>
      </c>
      <c r="AW642">
        <v>2.14</v>
      </c>
      <c r="AX642">
        <v>2.14</v>
      </c>
      <c r="BD642">
        <v>0.61</v>
      </c>
      <c r="BE642">
        <v>11</v>
      </c>
      <c r="BF642" t="s">
        <v>2189</v>
      </c>
      <c r="BG642" t="s">
        <v>5013</v>
      </c>
      <c r="BH642">
        <v>655</v>
      </c>
      <c r="BI642" t="s">
        <v>5753</v>
      </c>
      <c r="BJ642" t="s">
        <v>7773</v>
      </c>
      <c r="BK642">
        <v>655</v>
      </c>
      <c r="BL642">
        <v>3380</v>
      </c>
      <c r="BS642">
        <v>13</v>
      </c>
      <c r="BT642">
        <v>0.66</v>
      </c>
      <c r="BU642">
        <v>0.57999999999999996</v>
      </c>
      <c r="BV642">
        <v>0.57999999999999996</v>
      </c>
      <c r="BW642">
        <v>42.757405609999999</v>
      </c>
      <c r="BX642">
        <v>-82.034788149999997</v>
      </c>
      <c r="BY642">
        <v>4734394.8130000001</v>
      </c>
      <c r="BZ642">
        <v>202.643</v>
      </c>
      <c r="CA642">
        <v>212.4</v>
      </c>
      <c r="CB642" t="s">
        <v>7335</v>
      </c>
      <c r="CC642">
        <v>7</v>
      </c>
      <c r="CD642">
        <v>10</v>
      </c>
      <c r="CE642">
        <v>12</v>
      </c>
      <c r="CF642">
        <v>12</v>
      </c>
      <c r="CG642" t="s">
        <v>5677</v>
      </c>
      <c r="CH642">
        <v>414</v>
      </c>
      <c r="CI642" t="s">
        <v>3290</v>
      </c>
      <c r="CJ642" t="s">
        <v>7332</v>
      </c>
      <c r="CK642">
        <v>5.56</v>
      </c>
      <c r="CL642">
        <v>1.7</v>
      </c>
      <c r="CM642" t="s">
        <v>5013</v>
      </c>
      <c r="CO642" t="str">
        <f>VLOOKUP(CM642,AutoSCAN_ORG!B655:CF3170,1,FALSE)</f>
        <v>AS00-0001653</v>
      </c>
      <c r="CP642">
        <f>VLOOKUP($CM642,AutoSCAN_ORG!$B$1:$CF$2516,2,FALSE)</f>
        <v>3262.6869999999999</v>
      </c>
      <c r="CQ642">
        <f>VLOOKUP($CM642,AutoSCAN_ORG!$B$1:$CF$2516,3,FALSE)</f>
        <v>14.234999999999999</v>
      </c>
      <c r="CR642">
        <f>VLOOKUP($CM642,AutoSCAN_ORG!$B$1:$CF$2516,4,FALSE)</f>
        <v>145.65199999999999</v>
      </c>
      <c r="CS642">
        <f>VLOOKUP($CM642,AutoSCAN_ORG!$B$1:$CF$2516,5,FALSE)</f>
        <v>6.2949999999999999</v>
      </c>
      <c r="CT642" t="str">
        <f>VLOOKUP($CM642,AutoSCAN_ORG!$B$1:$CF$2516,6,FALSE)</f>
        <v>MELO-CORR</v>
      </c>
      <c r="CU642">
        <f>VLOOKUP($CM642,AutoSCAN_ORG!$B$1:$CF$2516,7,FALSE)</f>
        <v>0</v>
      </c>
      <c r="CV642">
        <f>VLOOKUP($CM642,AutoSCAN_ORG!$B$1:$CF$2516,69,FALSE)</f>
        <v>0</v>
      </c>
      <c r="CW642">
        <f>VLOOKUP($CM642,AutoSCAN_ORG!$B$1:$CF$2516,70,FALSE)</f>
        <v>0</v>
      </c>
      <c r="CX642" t="str">
        <f>VLOOKUP($CM642,AutoSCAN_ORG!$B$1:$CF$2516,71,FALSE)</f>
        <v>Y</v>
      </c>
      <c r="CZ642">
        <f>VLOOKUP($CM642,AutoSCAN_ORG!$B$1:$CF$2516,73,FALSE)</f>
        <v>0</v>
      </c>
      <c r="DA642">
        <f>VLOOKUP($CM642,AutoSCAN_ORG!$B$1:$CF$2516,74,FALSE)</f>
        <v>0</v>
      </c>
      <c r="DB642">
        <f>VLOOKUP($CM642,AutoSCAN_ORG!$B$1:$CF$2516,75,FALSE)</f>
        <v>0</v>
      </c>
      <c r="DC642">
        <f>VLOOKUP($CM642,AutoSCAN_ORG!$B$1:$CF$2516,76,FALSE)</f>
        <v>0</v>
      </c>
      <c r="DD642">
        <f>VLOOKUP($CM642,AutoSCAN_ORG!$B$1:$CF$2516,77,FALSE)</f>
        <v>0</v>
      </c>
      <c r="DF642">
        <f>VLOOKUP($CM642,AutoSCAN_ORG!$B$1:$CF$2516,79,FALSE)</f>
        <v>10.95</v>
      </c>
      <c r="DG642">
        <f>VLOOKUP($CM642,AutoSCAN_ORG!$B$1:$CF$2516,80,FALSE)</f>
        <v>10.95</v>
      </c>
      <c r="DH642">
        <f>VLOOKUP($CM642,AutoSCAN_ORG!$B$1:$CF$2516,81,FALSE)</f>
        <v>1.6E-2</v>
      </c>
      <c r="DI642">
        <f>VLOOKUP($CM642,AutoSCAN_ORG!$B$1:$CF$2516,82,FALSE)</f>
        <v>2.5000000000000001E-2</v>
      </c>
      <c r="DJ642">
        <f>VLOOKUP($CM642,AutoSCAN_ORG!$B$1:$CF$2516,83,FALSE)</f>
        <v>0.96199999999999997</v>
      </c>
    </row>
    <row r="643" spans="2:114" x14ac:dyDescent="0.35">
      <c r="B643" t="s">
        <v>5021</v>
      </c>
      <c r="C643">
        <v>656</v>
      </c>
      <c r="D643" t="s">
        <v>7778</v>
      </c>
      <c r="E643">
        <v>1035</v>
      </c>
      <c r="F643">
        <v>3333.1010000000001</v>
      </c>
      <c r="G643">
        <v>10</v>
      </c>
      <c r="H643" t="s">
        <v>7782</v>
      </c>
      <c r="I643" t="s">
        <v>7773</v>
      </c>
      <c r="J643" t="s">
        <v>7797</v>
      </c>
      <c r="K643">
        <v>13</v>
      </c>
      <c r="L643">
        <v>0.73</v>
      </c>
      <c r="M643">
        <v>17</v>
      </c>
      <c r="N643">
        <v>17</v>
      </c>
      <c r="O643" t="s">
        <v>7673</v>
      </c>
      <c r="R643" t="s">
        <v>7784</v>
      </c>
      <c r="S643" t="s">
        <v>7774</v>
      </c>
      <c r="T643" t="s">
        <v>7272</v>
      </c>
      <c r="U643" t="s">
        <v>7497</v>
      </c>
      <c r="V643" t="s">
        <v>7497</v>
      </c>
      <c r="W643">
        <v>5.56</v>
      </c>
      <c r="X643" t="s">
        <v>7968</v>
      </c>
      <c r="Y643">
        <v>1.9</v>
      </c>
      <c r="Z643" t="s">
        <v>7774</v>
      </c>
      <c r="AA643" t="s">
        <v>7788</v>
      </c>
      <c r="AB643" t="s">
        <v>7774</v>
      </c>
      <c r="AC643">
        <v>10</v>
      </c>
      <c r="AD643">
        <v>10</v>
      </c>
      <c r="AE643">
        <v>12</v>
      </c>
      <c r="AF643" t="s">
        <v>5753</v>
      </c>
      <c r="AG643">
        <v>42.75738656</v>
      </c>
      <c r="AH643">
        <v>-82.033923560000005</v>
      </c>
      <c r="AI643">
        <v>202.7</v>
      </c>
      <c r="AJ643">
        <v>290</v>
      </c>
      <c r="AL643">
        <v>15</v>
      </c>
      <c r="AM643">
        <v>986</v>
      </c>
      <c r="AN643">
        <v>5.3929999999999998</v>
      </c>
      <c r="AO643">
        <v>296.81099999999998</v>
      </c>
      <c r="AP643">
        <v>2102</v>
      </c>
      <c r="AQ643">
        <v>2105</v>
      </c>
      <c r="AT643">
        <v>1.23</v>
      </c>
      <c r="AU643">
        <v>1.23</v>
      </c>
      <c r="AW643">
        <v>2.13</v>
      </c>
      <c r="AX643">
        <v>2.13</v>
      </c>
      <c r="BD643">
        <v>0.73</v>
      </c>
      <c r="BE643">
        <v>17</v>
      </c>
      <c r="BF643" t="s">
        <v>2197</v>
      </c>
      <c r="BG643" t="s">
        <v>5021</v>
      </c>
      <c r="BH643">
        <v>656</v>
      </c>
      <c r="BI643" t="s">
        <v>7797</v>
      </c>
      <c r="BJ643" t="s">
        <v>7773</v>
      </c>
      <c r="BK643">
        <v>656</v>
      </c>
      <c r="BL643">
        <v>3440</v>
      </c>
      <c r="BS643">
        <v>13</v>
      </c>
      <c r="BT643">
        <v>0.66</v>
      </c>
      <c r="BU643">
        <v>0.59</v>
      </c>
      <c r="BV643">
        <v>0.59</v>
      </c>
      <c r="BW643">
        <v>42.75738656</v>
      </c>
      <c r="BX643">
        <v>-82.033923560000005</v>
      </c>
      <c r="BY643">
        <v>4734391.8310000002</v>
      </c>
      <c r="BZ643">
        <v>202.72499999999999</v>
      </c>
      <c r="CA643">
        <v>88.5</v>
      </c>
      <c r="CB643" t="s">
        <v>8743</v>
      </c>
      <c r="CC643">
        <v>7</v>
      </c>
      <c r="CD643">
        <v>10</v>
      </c>
      <c r="CE643">
        <v>12</v>
      </c>
      <c r="CF643">
        <v>12</v>
      </c>
      <c r="CG643" t="s">
        <v>5677</v>
      </c>
      <c r="CH643">
        <v>414</v>
      </c>
      <c r="CI643" t="s">
        <v>3339</v>
      </c>
      <c r="CJ643" t="s">
        <v>8652</v>
      </c>
      <c r="CK643">
        <v>5.56</v>
      </c>
      <c r="CL643">
        <v>1.9</v>
      </c>
      <c r="CM643" t="s">
        <v>5021</v>
      </c>
      <c r="CO643" t="str">
        <f>VLOOKUP(CM643,AutoSCAN_ORG!B656:CF3171,1,FALSE)</f>
        <v>AS00-0001660</v>
      </c>
      <c r="CP643">
        <f>VLOOKUP($CM643,AutoSCAN_ORG!$B$1:$CF$2516,2,FALSE)</f>
        <v>3333.0940000000001</v>
      </c>
      <c r="CQ643">
        <f>VLOOKUP($CM643,AutoSCAN_ORG!$B$1:$CF$2516,3,FALSE)</f>
        <v>17.187999999999999</v>
      </c>
      <c r="CR643">
        <f>VLOOKUP($CM643,AutoSCAN_ORG!$B$1:$CF$2516,4,FALSE)</f>
        <v>264.77600000000001</v>
      </c>
      <c r="CS643">
        <f>VLOOKUP($CM643,AutoSCAN_ORG!$B$1:$CF$2516,5,FALSE)</f>
        <v>6.2949999999999999</v>
      </c>
      <c r="CT643" t="str">
        <f>VLOOKUP($CM643,AutoSCAN_ORG!$B$1:$CF$2516,6,FALSE)</f>
        <v>MELO-MIFE</v>
      </c>
      <c r="CU643">
        <f>VLOOKUP($CM643,AutoSCAN_ORG!$B$1:$CF$2516,7,FALSE)</f>
        <v>0</v>
      </c>
      <c r="CV643">
        <f>VLOOKUP($CM643,AutoSCAN_ORG!$B$1:$CF$2516,69,FALSE)</f>
        <v>0</v>
      </c>
      <c r="CW643">
        <f>VLOOKUP($CM643,AutoSCAN_ORG!$B$1:$CF$2516,70,FALSE)</f>
        <v>0</v>
      </c>
      <c r="CX643" t="str">
        <f>VLOOKUP($CM643,AutoSCAN_ORG!$B$1:$CF$2516,71,FALSE)</f>
        <v>Y</v>
      </c>
      <c r="CZ643">
        <f>VLOOKUP($CM643,AutoSCAN_ORG!$B$1:$CF$2516,73,FALSE)</f>
        <v>0</v>
      </c>
      <c r="DA643">
        <f>VLOOKUP($CM643,AutoSCAN_ORG!$B$1:$CF$2516,74,FALSE)</f>
        <v>0</v>
      </c>
      <c r="DB643">
        <f>VLOOKUP($CM643,AutoSCAN_ORG!$B$1:$CF$2516,75,FALSE)</f>
        <v>0</v>
      </c>
      <c r="DC643">
        <f>VLOOKUP($CM643,AutoSCAN_ORG!$B$1:$CF$2516,76,FALSE)</f>
        <v>0</v>
      </c>
      <c r="DD643">
        <f>VLOOKUP($CM643,AutoSCAN_ORG!$B$1:$CF$2516,77,FALSE)</f>
        <v>0</v>
      </c>
      <c r="DF643">
        <f>VLOOKUP($CM643,AutoSCAN_ORG!$B$1:$CF$2516,79,FALSE)</f>
        <v>13.12</v>
      </c>
      <c r="DG643">
        <f>VLOOKUP($CM643,AutoSCAN_ORG!$B$1:$CF$2516,80,FALSE)</f>
        <v>13.12</v>
      </c>
      <c r="DH643">
        <f>VLOOKUP($CM643,AutoSCAN_ORG!$B$1:$CF$2516,81,FALSE)</f>
        <v>3.2000000000000001E-2</v>
      </c>
      <c r="DI643">
        <f>VLOOKUP($CM643,AutoSCAN_ORG!$B$1:$CF$2516,82,FALSE)</f>
        <v>3.7999999999999999E-2</v>
      </c>
      <c r="DJ643">
        <f>VLOOKUP($CM643,AutoSCAN_ORG!$B$1:$CF$2516,83,FALSE)</f>
        <v>0.875</v>
      </c>
    </row>
    <row r="644" spans="2:114" x14ac:dyDescent="0.35">
      <c r="B644" t="s">
        <v>5023</v>
      </c>
      <c r="C644">
        <v>657</v>
      </c>
      <c r="D644" t="s">
        <v>7778</v>
      </c>
      <c r="E644">
        <v>1038</v>
      </c>
      <c r="F644">
        <v>3350.3290000000002</v>
      </c>
      <c r="G644">
        <v>10</v>
      </c>
      <c r="H644" t="s">
        <v>7782</v>
      </c>
      <c r="I644" t="s">
        <v>7773</v>
      </c>
      <c r="J644" t="s">
        <v>7797</v>
      </c>
      <c r="K644">
        <v>12</v>
      </c>
      <c r="L644">
        <v>0.65</v>
      </c>
      <c r="M644">
        <v>12</v>
      </c>
      <c r="N644">
        <v>8</v>
      </c>
      <c r="O644" t="s">
        <v>7969</v>
      </c>
      <c r="R644" t="s">
        <v>7784</v>
      </c>
      <c r="S644" t="s">
        <v>7774</v>
      </c>
      <c r="T644" t="s">
        <v>7273</v>
      </c>
      <c r="U644" t="s">
        <v>7593</v>
      </c>
      <c r="V644" t="s">
        <v>7593</v>
      </c>
      <c r="W644">
        <v>5.56</v>
      </c>
      <c r="X644" t="s">
        <v>7970</v>
      </c>
      <c r="Y644">
        <v>1.9</v>
      </c>
      <c r="Z644" t="s">
        <v>7774</v>
      </c>
      <c r="AA644" t="s">
        <v>7783</v>
      </c>
      <c r="AB644" t="s">
        <v>7774</v>
      </c>
      <c r="AF644" t="s">
        <v>5762</v>
      </c>
      <c r="AG644">
        <v>42.757381889999998</v>
      </c>
      <c r="AH644">
        <v>-82.033711969999999</v>
      </c>
      <c r="AI644">
        <v>202.6</v>
      </c>
      <c r="AJ644">
        <v>290</v>
      </c>
      <c r="AL644">
        <v>15</v>
      </c>
      <c r="AM644">
        <v>986</v>
      </c>
      <c r="AN644">
        <v>1.3240000000000001</v>
      </c>
      <c r="AO644">
        <v>-48.771000000000001</v>
      </c>
      <c r="AP644">
        <v>2112</v>
      </c>
      <c r="AQ644">
        <v>2113</v>
      </c>
      <c r="AT644">
        <v>1.23</v>
      </c>
      <c r="AU644">
        <v>1.23</v>
      </c>
      <c r="AW644">
        <v>2.14</v>
      </c>
      <c r="AX644">
        <v>2.14</v>
      </c>
      <c r="BD644">
        <v>0.65</v>
      </c>
      <c r="BE644">
        <v>12</v>
      </c>
      <c r="BF644" t="s">
        <v>2199</v>
      </c>
      <c r="BG644" t="s">
        <v>5023</v>
      </c>
      <c r="BH644">
        <v>657</v>
      </c>
      <c r="BI644" t="s">
        <v>7797</v>
      </c>
      <c r="BJ644" t="s">
        <v>7773</v>
      </c>
      <c r="BK644">
        <v>657</v>
      </c>
      <c r="BL644">
        <v>3460</v>
      </c>
      <c r="BS644">
        <v>13</v>
      </c>
      <c r="BT644">
        <v>0.66</v>
      </c>
      <c r="BU644">
        <v>0.57999999999999996</v>
      </c>
      <c r="BV644">
        <v>0.57999999999999996</v>
      </c>
      <c r="BW644">
        <v>42.757381889999998</v>
      </c>
      <c r="BX644">
        <v>-82.033711969999999</v>
      </c>
      <c r="BY644">
        <v>4734391.0999999996</v>
      </c>
      <c r="BZ644">
        <v>202.59399999999999</v>
      </c>
      <c r="CA644">
        <v>78</v>
      </c>
      <c r="CB644" t="s">
        <v>8744</v>
      </c>
      <c r="CC644">
        <v>7</v>
      </c>
      <c r="CD644">
        <v>10</v>
      </c>
      <c r="CE644">
        <v>12</v>
      </c>
      <c r="CF644">
        <v>12</v>
      </c>
      <c r="CG644" t="s">
        <v>5677</v>
      </c>
      <c r="CH644">
        <v>414</v>
      </c>
      <c r="CI644" t="s">
        <v>3339</v>
      </c>
      <c r="CJ644" t="s">
        <v>8652</v>
      </c>
      <c r="CK644">
        <v>5.56</v>
      </c>
      <c r="CL644">
        <v>1.9</v>
      </c>
      <c r="CM644" t="s">
        <v>5023</v>
      </c>
      <c r="CO644" t="str">
        <f>VLOOKUP(CM644,AutoSCAN_ORG!B657:CF3172,1,FALSE)</f>
        <v>AS00-0001662</v>
      </c>
      <c r="CP644">
        <f>VLOOKUP($CM644,AutoSCAN_ORG!$B$1:$CF$2516,2,FALSE)</f>
        <v>3350.3249999999998</v>
      </c>
      <c r="CQ644">
        <f>VLOOKUP($CM644,AutoSCAN_ORG!$B$1:$CF$2516,3,FALSE)</f>
        <v>9.3960000000000008</v>
      </c>
      <c r="CR644">
        <f>VLOOKUP($CM644,AutoSCAN_ORG!$B$1:$CF$2516,4,FALSE)</f>
        <v>275.13799999999998</v>
      </c>
      <c r="CS644">
        <f>VLOOKUP($CM644,AutoSCAN_ORG!$B$1:$CF$2516,5,FALSE)</f>
        <v>6.3220000000000001</v>
      </c>
      <c r="CT644" t="str">
        <f>VLOOKUP($CM644,AutoSCAN_ORG!$B$1:$CF$2516,6,FALSE)</f>
        <v>MELO-MIFE</v>
      </c>
      <c r="CU644">
        <f>VLOOKUP($CM644,AutoSCAN_ORG!$B$1:$CF$2516,7,FALSE)</f>
        <v>0</v>
      </c>
      <c r="CV644">
        <f>VLOOKUP($CM644,AutoSCAN_ORG!$B$1:$CF$2516,69,FALSE)</f>
        <v>0</v>
      </c>
      <c r="CW644">
        <f>VLOOKUP($CM644,AutoSCAN_ORG!$B$1:$CF$2516,70,FALSE)</f>
        <v>0</v>
      </c>
      <c r="CX644" t="str">
        <f>VLOOKUP($CM644,AutoSCAN_ORG!$B$1:$CF$2516,71,FALSE)</f>
        <v>Y</v>
      </c>
      <c r="CZ644" t="str">
        <f>VLOOKUP($CM644,AutoSCAN_ORG!$B$1:$CF$2516,73,FALSE)</f>
        <v>added</v>
      </c>
      <c r="DA644">
        <f>VLOOKUP($CM644,AutoSCAN_ORG!$B$1:$CF$2516,74,FALSE)</f>
        <v>0</v>
      </c>
      <c r="DB644">
        <f>VLOOKUP($CM644,AutoSCAN_ORG!$B$1:$CF$2516,75,FALSE)</f>
        <v>0</v>
      </c>
      <c r="DC644">
        <f>VLOOKUP($CM644,AutoSCAN_ORG!$B$1:$CF$2516,76,FALSE)</f>
        <v>0</v>
      </c>
      <c r="DD644">
        <f>VLOOKUP($CM644,AutoSCAN_ORG!$B$1:$CF$2516,77,FALSE)</f>
        <v>0</v>
      </c>
      <c r="DF644">
        <f>VLOOKUP($CM644,AutoSCAN_ORG!$B$1:$CF$2516,79,FALSE)</f>
        <v>11.75</v>
      </c>
      <c r="DG644">
        <f>VLOOKUP($CM644,AutoSCAN_ORG!$B$1:$CF$2516,80,FALSE)</f>
        <v>11.75</v>
      </c>
      <c r="DH644">
        <f>VLOOKUP($CM644,AutoSCAN_ORG!$B$1:$CF$2516,81,FALSE)</f>
        <v>5.0000000000000001E-3</v>
      </c>
      <c r="DI644">
        <f>VLOOKUP($CM644,AutoSCAN_ORG!$B$1:$CF$2516,82,FALSE)</f>
        <v>0.01</v>
      </c>
      <c r="DJ644">
        <f>VLOOKUP($CM644,AutoSCAN_ORG!$B$1:$CF$2516,83,FALSE)</f>
        <v>0.78400000000000003</v>
      </c>
    </row>
    <row r="645" spans="2:114" x14ac:dyDescent="0.35">
      <c r="B645" t="s">
        <v>5030</v>
      </c>
      <c r="C645">
        <v>659</v>
      </c>
      <c r="D645" t="s">
        <v>7778</v>
      </c>
      <c r="E645">
        <v>1042</v>
      </c>
      <c r="F645">
        <v>3373.1880000000001</v>
      </c>
      <c r="G645">
        <v>10</v>
      </c>
      <c r="H645" t="s">
        <v>7782</v>
      </c>
      <c r="I645" t="s">
        <v>7773</v>
      </c>
      <c r="J645" t="s">
        <v>5753</v>
      </c>
      <c r="K645">
        <v>10</v>
      </c>
      <c r="L645">
        <v>0.56000000000000005</v>
      </c>
      <c r="M645">
        <v>7</v>
      </c>
      <c r="N645">
        <v>7</v>
      </c>
      <c r="O645" t="s">
        <v>7707</v>
      </c>
      <c r="R645" t="s">
        <v>7784</v>
      </c>
      <c r="S645" t="s">
        <v>7774</v>
      </c>
      <c r="T645" t="s">
        <v>7274</v>
      </c>
      <c r="U645" t="s">
        <v>7384</v>
      </c>
      <c r="V645" t="s">
        <v>7384</v>
      </c>
      <c r="W645">
        <v>5.56</v>
      </c>
      <c r="X645" t="s">
        <v>7891</v>
      </c>
      <c r="Y645">
        <v>1.9</v>
      </c>
      <c r="Z645" t="s">
        <v>7774</v>
      </c>
      <c r="AA645" t="s">
        <v>7789</v>
      </c>
      <c r="AB645" t="s">
        <v>7774</v>
      </c>
      <c r="AF645" t="s">
        <v>5678</v>
      </c>
      <c r="AG645">
        <v>42.757375170000003</v>
      </c>
      <c r="AH645">
        <v>-82.033431410000006</v>
      </c>
      <c r="AI645">
        <v>201.9</v>
      </c>
      <c r="AJ645">
        <v>290</v>
      </c>
      <c r="AL645">
        <v>15</v>
      </c>
      <c r="AM645">
        <v>986</v>
      </c>
      <c r="AN645">
        <v>3.3849999999999998</v>
      </c>
      <c r="AO645">
        <v>411.29700000000003</v>
      </c>
      <c r="AP645">
        <v>2117</v>
      </c>
      <c r="AQ645">
        <v>2118</v>
      </c>
      <c r="AT645">
        <v>1.24</v>
      </c>
      <c r="AU645">
        <v>1.24</v>
      </c>
      <c r="AW645">
        <v>2.15</v>
      </c>
      <c r="AX645">
        <v>2.15</v>
      </c>
      <c r="BD645">
        <v>0.56000000000000005</v>
      </c>
      <c r="BE645">
        <v>7</v>
      </c>
      <c r="BF645" t="s">
        <v>2205</v>
      </c>
      <c r="BG645" t="s">
        <v>5030</v>
      </c>
      <c r="BH645">
        <v>659</v>
      </c>
      <c r="BI645" t="s">
        <v>5753</v>
      </c>
      <c r="BJ645" t="s">
        <v>7773</v>
      </c>
      <c r="BK645">
        <v>659</v>
      </c>
      <c r="BL645">
        <v>3480</v>
      </c>
      <c r="BS645">
        <v>13</v>
      </c>
      <c r="BT645">
        <v>0.66</v>
      </c>
      <c r="BU645">
        <v>0.57999999999999996</v>
      </c>
      <c r="BV645">
        <v>0.57999999999999996</v>
      </c>
      <c r="BW645">
        <v>42.757375170000003</v>
      </c>
      <c r="BX645">
        <v>-82.033431410000006</v>
      </c>
      <c r="BY645">
        <v>4734390.0729999999</v>
      </c>
      <c r="BZ645">
        <v>201.88499999999999</v>
      </c>
      <c r="CA645">
        <v>164.6</v>
      </c>
      <c r="CB645" t="s">
        <v>7680</v>
      </c>
      <c r="CC645">
        <v>7</v>
      </c>
      <c r="CD645">
        <v>10</v>
      </c>
      <c r="CE645">
        <v>12</v>
      </c>
      <c r="CF645">
        <v>12</v>
      </c>
      <c r="CG645" t="s">
        <v>5677</v>
      </c>
      <c r="CH645">
        <v>414</v>
      </c>
      <c r="CI645" t="s">
        <v>3290</v>
      </c>
      <c r="CJ645" t="s">
        <v>7332</v>
      </c>
      <c r="CK645">
        <v>5.56</v>
      </c>
      <c r="CL645">
        <v>1.9</v>
      </c>
      <c r="CM645" t="s">
        <v>5030</v>
      </c>
      <c r="CO645" t="str">
        <f>VLOOKUP(CM645,AutoSCAN_ORG!B659:CF3174,1,FALSE)</f>
        <v>AS00-0001665</v>
      </c>
      <c r="CP645">
        <f>VLOOKUP($CM645,AutoSCAN_ORG!$B$1:$CF$2516,2,FALSE)</f>
        <v>3373.1869999999999</v>
      </c>
      <c r="CQ645">
        <f>VLOOKUP($CM645,AutoSCAN_ORG!$B$1:$CF$2516,3,FALSE)</f>
        <v>8</v>
      </c>
      <c r="CR645">
        <f>VLOOKUP($CM645,AutoSCAN_ORG!$B$1:$CF$2516,4,FALSE)</f>
        <v>191.572</v>
      </c>
      <c r="CS645">
        <f>VLOOKUP($CM645,AutoSCAN_ORG!$B$1:$CF$2516,5,FALSE)</f>
        <v>6.2949999999999999</v>
      </c>
      <c r="CT645" t="str">
        <f>VLOOKUP($CM645,AutoSCAN_ORG!$B$1:$CF$2516,6,FALSE)</f>
        <v>MELO-CORR</v>
      </c>
      <c r="CU645">
        <f>VLOOKUP($CM645,AutoSCAN_ORG!$B$1:$CF$2516,7,FALSE)</f>
        <v>0</v>
      </c>
      <c r="CV645">
        <f>VLOOKUP($CM645,AutoSCAN_ORG!$B$1:$CF$2516,69,FALSE)</f>
        <v>0</v>
      </c>
      <c r="CW645">
        <f>VLOOKUP($CM645,AutoSCAN_ORG!$B$1:$CF$2516,70,FALSE)</f>
        <v>0</v>
      </c>
      <c r="CX645" t="str">
        <f>VLOOKUP($CM645,AutoSCAN_ORG!$B$1:$CF$2516,71,FALSE)</f>
        <v>Y</v>
      </c>
      <c r="CZ645" t="str">
        <f>VLOOKUP($CM645,AutoSCAN_ORG!$B$1:$CF$2516,73,FALSE)</f>
        <v>added</v>
      </c>
      <c r="DA645">
        <f>VLOOKUP($CM645,AutoSCAN_ORG!$B$1:$CF$2516,74,FALSE)</f>
        <v>0</v>
      </c>
      <c r="DB645">
        <f>VLOOKUP($CM645,AutoSCAN_ORG!$B$1:$CF$2516,75,FALSE)</f>
        <v>0</v>
      </c>
      <c r="DC645">
        <f>VLOOKUP($CM645,AutoSCAN_ORG!$B$1:$CF$2516,76,FALSE)</f>
        <v>0</v>
      </c>
      <c r="DD645">
        <f>VLOOKUP($CM645,AutoSCAN_ORG!$B$1:$CF$2516,77,FALSE)</f>
        <v>0</v>
      </c>
      <c r="DF645">
        <f>VLOOKUP($CM645,AutoSCAN_ORG!$B$1:$CF$2516,79,FALSE)</f>
        <v>10.050000000000001</v>
      </c>
      <c r="DG645">
        <f>VLOOKUP($CM645,AutoSCAN_ORG!$B$1:$CF$2516,80,FALSE)</f>
        <v>10.050000000000001</v>
      </c>
      <c r="DH645">
        <f>VLOOKUP($CM645,AutoSCAN_ORG!$B$1:$CF$2516,81,FALSE)</f>
        <v>2.3E-2</v>
      </c>
      <c r="DI645">
        <f>VLOOKUP($CM645,AutoSCAN_ORG!$B$1:$CF$2516,82,FALSE)</f>
        <v>4.4999999999999998E-2</v>
      </c>
      <c r="DJ645">
        <f>VLOOKUP($CM645,AutoSCAN_ORG!$B$1:$CF$2516,83,FALSE)</f>
        <v>0.51500000000000001</v>
      </c>
    </row>
    <row r="646" spans="2:114" x14ac:dyDescent="0.35">
      <c r="B646" t="s">
        <v>5032</v>
      </c>
      <c r="C646">
        <v>660</v>
      </c>
      <c r="D646" t="s">
        <v>7778</v>
      </c>
      <c r="E646">
        <v>1043</v>
      </c>
      <c r="F646">
        <v>3373.9259999999999</v>
      </c>
      <c r="G646">
        <v>10</v>
      </c>
      <c r="H646" t="s">
        <v>7782</v>
      </c>
      <c r="I646" t="s">
        <v>7773</v>
      </c>
      <c r="J646" t="s">
        <v>5753</v>
      </c>
      <c r="K646">
        <v>11</v>
      </c>
      <c r="L646">
        <v>0.59</v>
      </c>
      <c r="M646">
        <v>6</v>
      </c>
      <c r="N646">
        <v>8</v>
      </c>
      <c r="O646" t="s">
        <v>7971</v>
      </c>
      <c r="R646" t="s">
        <v>7784</v>
      </c>
      <c r="S646" t="s">
        <v>7774</v>
      </c>
      <c r="T646" t="s">
        <v>7274</v>
      </c>
      <c r="U646" t="s">
        <v>7384</v>
      </c>
      <c r="V646" t="s">
        <v>7384</v>
      </c>
      <c r="W646">
        <v>5.56</v>
      </c>
      <c r="X646" t="s">
        <v>7891</v>
      </c>
      <c r="Y646">
        <v>1.9</v>
      </c>
      <c r="Z646" t="s">
        <v>7774</v>
      </c>
      <c r="AA646" t="s">
        <v>7789</v>
      </c>
      <c r="AB646" t="s">
        <v>7774</v>
      </c>
      <c r="AF646" t="s">
        <v>5678</v>
      </c>
      <c r="AG646">
        <v>42.757374910000003</v>
      </c>
      <c r="AH646">
        <v>-82.033422340000001</v>
      </c>
      <c r="AI646">
        <v>201.9</v>
      </c>
      <c r="AJ646">
        <v>290</v>
      </c>
      <c r="AL646">
        <v>15</v>
      </c>
      <c r="AM646">
        <v>986</v>
      </c>
      <c r="AN646">
        <v>4.1239999999999997</v>
      </c>
      <c r="AO646">
        <v>423.03399999999999</v>
      </c>
      <c r="AP646">
        <v>2118</v>
      </c>
      <c r="AQ646">
        <v>2118</v>
      </c>
      <c r="AT646">
        <v>1.24</v>
      </c>
      <c r="AU646">
        <v>1.24</v>
      </c>
      <c r="AW646">
        <v>2.15</v>
      </c>
      <c r="AX646">
        <v>2.15</v>
      </c>
      <c r="BD646">
        <v>0.59</v>
      </c>
      <c r="BE646">
        <v>6</v>
      </c>
      <c r="BF646" t="s">
        <v>2207</v>
      </c>
      <c r="BG646" t="s">
        <v>5032</v>
      </c>
      <c r="BH646">
        <v>660</v>
      </c>
      <c r="BI646" t="s">
        <v>5753</v>
      </c>
      <c r="BJ646" t="s">
        <v>7773</v>
      </c>
      <c r="BK646">
        <v>660</v>
      </c>
      <c r="BL646">
        <v>3480</v>
      </c>
      <c r="BS646">
        <v>13</v>
      </c>
      <c r="BT646">
        <v>0.65</v>
      </c>
      <c r="BU646">
        <v>0.57999999999999996</v>
      </c>
      <c r="BV646">
        <v>0.57999999999999996</v>
      </c>
      <c r="BW646">
        <v>42.757374910000003</v>
      </c>
      <c r="BX646">
        <v>-82.033422340000001</v>
      </c>
      <c r="BY646">
        <v>4734390.0350000001</v>
      </c>
      <c r="BZ646">
        <v>201.89699999999999</v>
      </c>
      <c r="CA646">
        <v>169.5</v>
      </c>
      <c r="CB646" t="s">
        <v>7681</v>
      </c>
      <c r="CC646">
        <v>7</v>
      </c>
      <c r="CD646">
        <v>10</v>
      </c>
      <c r="CE646">
        <v>12</v>
      </c>
      <c r="CF646">
        <v>12</v>
      </c>
      <c r="CG646" t="s">
        <v>5677</v>
      </c>
      <c r="CH646">
        <v>414</v>
      </c>
      <c r="CI646" t="s">
        <v>3290</v>
      </c>
      <c r="CJ646" t="s">
        <v>7332</v>
      </c>
      <c r="CK646">
        <v>5.56</v>
      </c>
      <c r="CL646">
        <v>1.9</v>
      </c>
      <c r="CM646" t="s">
        <v>5032</v>
      </c>
      <c r="CO646" t="str">
        <f>VLOOKUP(CM646,AutoSCAN_ORG!B660:CF3175,1,FALSE)</f>
        <v>AS00-0001667</v>
      </c>
      <c r="CP646">
        <f>VLOOKUP($CM646,AutoSCAN_ORG!$B$1:$CF$2516,2,FALSE)</f>
        <v>3373.9229999999998</v>
      </c>
      <c r="CQ646">
        <f>VLOOKUP($CM646,AutoSCAN_ORG!$B$1:$CF$2516,3,FALSE)</f>
        <v>8.9890000000000008</v>
      </c>
      <c r="CR646">
        <f>VLOOKUP($CM646,AutoSCAN_ORG!$B$1:$CF$2516,4,FALSE)</f>
        <v>186.50399999999999</v>
      </c>
      <c r="CS646">
        <f>VLOOKUP($CM646,AutoSCAN_ORG!$B$1:$CF$2516,5,FALSE)</f>
        <v>6.2949999999999999</v>
      </c>
      <c r="CT646" t="str">
        <f>VLOOKUP($CM646,AutoSCAN_ORG!$B$1:$CF$2516,6,FALSE)</f>
        <v>MELO-CORR</v>
      </c>
      <c r="CU646">
        <f>VLOOKUP($CM646,AutoSCAN_ORG!$B$1:$CF$2516,7,FALSE)</f>
        <v>0</v>
      </c>
      <c r="CV646">
        <f>VLOOKUP($CM646,AutoSCAN_ORG!$B$1:$CF$2516,69,FALSE)</f>
        <v>0</v>
      </c>
      <c r="CW646">
        <f>VLOOKUP($CM646,AutoSCAN_ORG!$B$1:$CF$2516,70,FALSE)</f>
        <v>0</v>
      </c>
      <c r="CX646" t="str">
        <f>VLOOKUP($CM646,AutoSCAN_ORG!$B$1:$CF$2516,71,FALSE)</f>
        <v>Y</v>
      </c>
      <c r="CZ646" t="str">
        <f>VLOOKUP($CM646,AutoSCAN_ORG!$B$1:$CF$2516,73,FALSE)</f>
        <v>added</v>
      </c>
      <c r="DA646">
        <f>VLOOKUP($CM646,AutoSCAN_ORG!$B$1:$CF$2516,74,FALSE)</f>
        <v>0</v>
      </c>
      <c r="DB646">
        <f>VLOOKUP($CM646,AutoSCAN_ORG!$B$1:$CF$2516,75,FALSE)</f>
        <v>0</v>
      </c>
      <c r="DC646">
        <f>VLOOKUP($CM646,AutoSCAN_ORG!$B$1:$CF$2516,76,FALSE)</f>
        <v>0</v>
      </c>
      <c r="DD646">
        <f>VLOOKUP($CM646,AutoSCAN_ORG!$B$1:$CF$2516,77,FALSE)</f>
        <v>0</v>
      </c>
      <c r="DF646">
        <f>VLOOKUP($CM646,AutoSCAN_ORG!$B$1:$CF$2516,79,FALSE)</f>
        <v>10.53</v>
      </c>
      <c r="DG646">
        <f>VLOOKUP($CM646,AutoSCAN_ORG!$B$1:$CF$2516,80,FALSE)</f>
        <v>10.53</v>
      </c>
      <c r="DH646">
        <f>VLOOKUP($CM646,AutoSCAN_ORG!$B$1:$CF$2516,81,FALSE)</f>
        <v>1.2999999999999999E-2</v>
      </c>
      <c r="DI646">
        <f>VLOOKUP($CM646,AutoSCAN_ORG!$B$1:$CF$2516,82,FALSE)</f>
        <v>3.4000000000000002E-2</v>
      </c>
      <c r="DJ646">
        <f>VLOOKUP($CM646,AutoSCAN_ORG!$B$1:$CF$2516,83,FALSE)</f>
        <v>0.6</v>
      </c>
    </row>
    <row r="647" spans="2:114" x14ac:dyDescent="0.35">
      <c r="B647" t="s">
        <v>5033</v>
      </c>
      <c r="C647">
        <v>661</v>
      </c>
      <c r="D647" t="s">
        <v>7778</v>
      </c>
      <c r="E647">
        <v>1044</v>
      </c>
      <c r="F647">
        <v>3375.8339999999998</v>
      </c>
      <c r="G647">
        <v>10</v>
      </c>
      <c r="H647" t="s">
        <v>7782</v>
      </c>
      <c r="I647" t="s">
        <v>7773</v>
      </c>
      <c r="J647" t="s">
        <v>7797</v>
      </c>
      <c r="M647">
        <v>8</v>
      </c>
      <c r="N647">
        <v>8</v>
      </c>
      <c r="O647" t="s">
        <v>7436</v>
      </c>
      <c r="R647" t="s">
        <v>7776</v>
      </c>
      <c r="S647" t="s">
        <v>7774</v>
      </c>
      <c r="T647" t="s">
        <v>7274</v>
      </c>
      <c r="U647" t="s">
        <v>7384</v>
      </c>
      <c r="V647" t="s">
        <v>7384</v>
      </c>
      <c r="W647">
        <v>5.56</v>
      </c>
      <c r="X647" t="s">
        <v>7891</v>
      </c>
      <c r="Y647">
        <v>1.8</v>
      </c>
      <c r="Z647" t="s">
        <v>7774</v>
      </c>
      <c r="AB647" t="s">
        <v>7774</v>
      </c>
      <c r="AF647" t="s">
        <v>5673</v>
      </c>
      <c r="AG647">
        <v>42.757374239999997</v>
      </c>
      <c r="AH647">
        <v>-82.033398930000004</v>
      </c>
      <c r="AI647">
        <v>201.9</v>
      </c>
      <c r="AJ647">
        <v>290</v>
      </c>
      <c r="AL647">
        <v>15</v>
      </c>
      <c r="AM647">
        <v>986</v>
      </c>
      <c r="AN647">
        <v>6.0309999999999997</v>
      </c>
      <c r="AO647">
        <v>63.326000000000001</v>
      </c>
      <c r="BF647" t="s">
        <v>2208</v>
      </c>
      <c r="BG647" t="s">
        <v>5033</v>
      </c>
      <c r="BH647">
        <v>661</v>
      </c>
      <c r="BI647" t="s">
        <v>7797</v>
      </c>
      <c r="BJ647" t="s">
        <v>7773</v>
      </c>
      <c r="BK647">
        <v>661</v>
      </c>
      <c r="BL647">
        <v>3480</v>
      </c>
      <c r="BW647">
        <v>42.757374239999997</v>
      </c>
      <c r="BX647">
        <v>-82.033398930000004</v>
      </c>
      <c r="BY647">
        <v>4734389.9359999998</v>
      </c>
      <c r="BZ647">
        <v>201.93299999999999</v>
      </c>
      <c r="CA647">
        <v>18.600000000000001</v>
      </c>
      <c r="CB647" t="s">
        <v>7682</v>
      </c>
      <c r="CC647">
        <v>7</v>
      </c>
      <c r="CG647" t="s">
        <v>5672</v>
      </c>
      <c r="CH647">
        <v>414</v>
      </c>
      <c r="CI647" t="s">
        <v>3407</v>
      </c>
      <c r="CJ647" t="s">
        <v>8651</v>
      </c>
      <c r="CK647">
        <v>5.56</v>
      </c>
      <c r="CL647">
        <v>1.8</v>
      </c>
      <c r="CM647" t="s">
        <v>5033</v>
      </c>
      <c r="CO647" t="str">
        <f>VLOOKUP(CM647,AutoSCAN_ORG!B661:CF3176,1,FALSE)</f>
        <v>AS00-0001668</v>
      </c>
      <c r="CP647">
        <f>VLOOKUP($CM647,AutoSCAN_ORG!$B$1:$CF$2516,2,FALSE)</f>
        <v>3375.7820000000002</v>
      </c>
      <c r="CQ647">
        <f>VLOOKUP($CM647,AutoSCAN_ORG!$B$1:$CF$2516,3,FALSE)</f>
        <v>86.314999999999998</v>
      </c>
      <c r="CR647">
        <f>VLOOKUP($CM647,AutoSCAN_ORG!$B$1:$CF$2516,4,FALSE)</f>
        <v>332.517</v>
      </c>
      <c r="CS647">
        <f>VLOOKUP($CM647,AutoSCAN_ORG!$B$1:$CF$2516,5,FALSE)</f>
        <v>15.664</v>
      </c>
      <c r="CT647" t="str">
        <f>VLOOKUP($CM647,AutoSCAN_ORG!$B$1:$CF$2516,6,FALSE)</f>
        <v>MIFE</v>
      </c>
      <c r="CU647">
        <f>VLOOKUP($CM647,AutoSCAN_ORG!$B$1:$CF$2516,7,FALSE)</f>
        <v>0</v>
      </c>
      <c r="CV647">
        <f>VLOOKUP($CM647,AutoSCAN_ORG!$B$1:$CF$2516,69,FALSE)</f>
        <v>0</v>
      </c>
      <c r="CW647">
        <f>VLOOKUP($CM647,AutoSCAN_ORG!$B$1:$CF$2516,70,FALSE)</f>
        <v>0</v>
      </c>
      <c r="CX647">
        <f>VLOOKUP($CM647,AutoSCAN_ORG!$B$1:$CF$2516,71,FALSE)</f>
        <v>0</v>
      </c>
      <c r="CZ647">
        <f>VLOOKUP($CM647,AutoSCAN_ORG!$B$1:$CF$2516,73,FALSE)</f>
        <v>0</v>
      </c>
      <c r="DA647">
        <f>VLOOKUP($CM647,AutoSCAN_ORG!$B$1:$CF$2516,74,FALSE)</f>
        <v>0</v>
      </c>
      <c r="DB647">
        <f>VLOOKUP($CM647,AutoSCAN_ORG!$B$1:$CF$2516,75,FALSE)</f>
        <v>0</v>
      </c>
      <c r="DC647">
        <f>VLOOKUP($CM647,AutoSCAN_ORG!$B$1:$CF$2516,76,FALSE)</f>
        <v>0</v>
      </c>
      <c r="DD647">
        <f>VLOOKUP($CM647,AutoSCAN_ORG!$B$1:$CF$2516,77,FALSE)</f>
        <v>0</v>
      </c>
      <c r="DF647">
        <f>VLOOKUP($CM647,AutoSCAN_ORG!$B$1:$CF$2516,79,FALSE)</f>
        <v>0</v>
      </c>
      <c r="DG647">
        <f>VLOOKUP($CM647,AutoSCAN_ORG!$B$1:$CF$2516,80,FALSE)</f>
        <v>0</v>
      </c>
      <c r="DH647">
        <f>VLOOKUP($CM647,AutoSCAN_ORG!$B$1:$CF$2516,81,FALSE)</f>
        <v>0</v>
      </c>
      <c r="DI647">
        <f>VLOOKUP($CM647,AutoSCAN_ORG!$B$1:$CF$2516,82,FALSE)</f>
        <v>0</v>
      </c>
      <c r="DJ647">
        <f>VLOOKUP($CM647,AutoSCAN_ORG!$B$1:$CF$2516,83,FALSE)</f>
        <v>0</v>
      </c>
    </row>
    <row r="648" spans="2:114" x14ac:dyDescent="0.35">
      <c r="B648" t="s">
        <v>5034</v>
      </c>
      <c r="C648">
        <v>662</v>
      </c>
      <c r="D648" t="s">
        <v>7778</v>
      </c>
      <c r="E648">
        <v>1045</v>
      </c>
      <c r="F648">
        <v>3376.1689999999999</v>
      </c>
      <c r="G648">
        <v>10</v>
      </c>
      <c r="H648" t="s">
        <v>7782</v>
      </c>
      <c r="I648" t="s">
        <v>7773</v>
      </c>
      <c r="J648" t="s">
        <v>7797</v>
      </c>
      <c r="K648">
        <v>12</v>
      </c>
      <c r="L648">
        <v>0.65</v>
      </c>
      <c r="M648">
        <v>12</v>
      </c>
      <c r="N648">
        <v>9</v>
      </c>
      <c r="O648" t="s">
        <v>7424</v>
      </c>
      <c r="R648" t="s">
        <v>7784</v>
      </c>
      <c r="S648" t="s">
        <v>7774</v>
      </c>
      <c r="T648" t="s">
        <v>7274</v>
      </c>
      <c r="U648" t="s">
        <v>7384</v>
      </c>
      <c r="V648" t="s">
        <v>7384</v>
      </c>
      <c r="W648">
        <v>5.56</v>
      </c>
      <c r="X648" t="s">
        <v>7891</v>
      </c>
      <c r="Y648">
        <v>1.8</v>
      </c>
      <c r="Z648" t="s">
        <v>7774</v>
      </c>
      <c r="AA648" t="s">
        <v>7783</v>
      </c>
      <c r="AB648" t="s">
        <v>7774</v>
      </c>
      <c r="AF648" t="s">
        <v>5762</v>
      </c>
      <c r="AG648">
        <v>42.757374120000001</v>
      </c>
      <c r="AH648">
        <v>-82.033394849999993</v>
      </c>
      <c r="AI648">
        <v>201.9</v>
      </c>
      <c r="AJ648">
        <v>290</v>
      </c>
      <c r="AL648">
        <v>15</v>
      </c>
      <c r="AM648">
        <v>986</v>
      </c>
      <c r="AN648">
        <v>6.3639999999999999</v>
      </c>
      <c r="AO648">
        <v>40.994999999999997</v>
      </c>
      <c r="AP648">
        <v>2112</v>
      </c>
      <c r="AQ648">
        <v>2114</v>
      </c>
      <c r="AT648">
        <v>1.23</v>
      </c>
      <c r="AU648">
        <v>1.23</v>
      </c>
      <c r="AW648">
        <v>2.14</v>
      </c>
      <c r="AX648">
        <v>2.14</v>
      </c>
      <c r="BD648">
        <v>0.65</v>
      </c>
      <c r="BE648">
        <v>12</v>
      </c>
      <c r="BF648" t="s">
        <v>2209</v>
      </c>
      <c r="BG648" t="s">
        <v>5034</v>
      </c>
      <c r="BH648">
        <v>662</v>
      </c>
      <c r="BI648" t="s">
        <v>7797</v>
      </c>
      <c r="BJ648" t="s">
        <v>7773</v>
      </c>
      <c r="BK648">
        <v>662</v>
      </c>
      <c r="BL648">
        <v>3480</v>
      </c>
      <c r="BS648">
        <v>13</v>
      </c>
      <c r="BT648">
        <v>0.66</v>
      </c>
      <c r="BU648">
        <v>0.57999999999999996</v>
      </c>
      <c r="BV648">
        <v>0.57999999999999996</v>
      </c>
      <c r="BW648">
        <v>42.757374120000001</v>
      </c>
      <c r="BX648">
        <v>-82.033394849999993</v>
      </c>
      <c r="BY648">
        <v>4734389.9189999998</v>
      </c>
      <c r="BZ648">
        <v>201.94</v>
      </c>
      <c r="CA648">
        <v>9.1999999999999993</v>
      </c>
      <c r="CB648" t="s">
        <v>7678</v>
      </c>
      <c r="CC648">
        <v>7</v>
      </c>
      <c r="CD648">
        <v>10</v>
      </c>
      <c r="CE648">
        <v>12</v>
      </c>
      <c r="CF648">
        <v>12</v>
      </c>
      <c r="CG648" t="s">
        <v>5677</v>
      </c>
      <c r="CH648">
        <v>414</v>
      </c>
      <c r="CI648" t="s">
        <v>3339</v>
      </c>
      <c r="CJ648" t="s">
        <v>8652</v>
      </c>
      <c r="CK648">
        <v>5.56</v>
      </c>
      <c r="CL648">
        <v>1.8</v>
      </c>
      <c r="CM648" t="s">
        <v>5034</v>
      </c>
      <c r="CO648" t="str">
        <f>VLOOKUP(CM648,AutoSCAN_ORG!B662:CF3177,1,FALSE)</f>
        <v>AS00-0001669</v>
      </c>
      <c r="CP648">
        <f>VLOOKUP($CM648,AutoSCAN_ORG!$B$1:$CF$2516,2,FALSE)</f>
        <v>3376.163</v>
      </c>
      <c r="CQ648">
        <f>VLOOKUP($CM648,AutoSCAN_ORG!$B$1:$CF$2516,3,FALSE)</f>
        <v>9.8559999999999999</v>
      </c>
      <c r="CR648">
        <f>VLOOKUP($CM648,AutoSCAN_ORG!$B$1:$CF$2516,4,FALSE)</f>
        <v>344.71699999999998</v>
      </c>
      <c r="CS648">
        <f>VLOOKUP($CM648,AutoSCAN_ORG!$B$1:$CF$2516,5,FALSE)</f>
        <v>6.2949999999999999</v>
      </c>
      <c r="CT648" t="str">
        <f>VLOOKUP($CM648,AutoSCAN_ORG!$B$1:$CF$2516,6,FALSE)</f>
        <v>MELO-MIFE</v>
      </c>
      <c r="CU648">
        <f>VLOOKUP($CM648,AutoSCAN_ORG!$B$1:$CF$2516,7,FALSE)</f>
        <v>0</v>
      </c>
      <c r="CV648">
        <f>VLOOKUP($CM648,AutoSCAN_ORG!$B$1:$CF$2516,69,FALSE)</f>
        <v>0</v>
      </c>
      <c r="CW648">
        <f>VLOOKUP($CM648,AutoSCAN_ORG!$B$1:$CF$2516,70,FALSE)</f>
        <v>0</v>
      </c>
      <c r="CX648" t="str">
        <f>VLOOKUP($CM648,AutoSCAN_ORG!$B$1:$CF$2516,71,FALSE)</f>
        <v>Y</v>
      </c>
      <c r="CZ648" t="str">
        <f>VLOOKUP($CM648,AutoSCAN_ORG!$B$1:$CF$2516,73,FALSE)</f>
        <v>visible but not reported in PI</v>
      </c>
      <c r="DA648">
        <f>VLOOKUP($CM648,AutoSCAN_ORG!$B$1:$CF$2516,74,FALSE)</f>
        <v>0</v>
      </c>
      <c r="DB648">
        <f>VLOOKUP($CM648,AutoSCAN_ORG!$B$1:$CF$2516,75,FALSE)</f>
        <v>0</v>
      </c>
      <c r="DC648">
        <f>VLOOKUP($CM648,AutoSCAN_ORG!$B$1:$CF$2516,76,FALSE)</f>
        <v>0</v>
      </c>
      <c r="DD648">
        <f>VLOOKUP($CM648,AutoSCAN_ORG!$B$1:$CF$2516,77,FALSE)</f>
        <v>0</v>
      </c>
      <c r="DF648">
        <f>VLOOKUP($CM648,AutoSCAN_ORG!$B$1:$CF$2516,79,FALSE)</f>
        <v>11.64</v>
      </c>
      <c r="DG648">
        <f>VLOOKUP($CM648,AutoSCAN_ORG!$B$1:$CF$2516,80,FALSE)</f>
        <v>11.64</v>
      </c>
      <c r="DH648">
        <f>VLOOKUP($CM648,AutoSCAN_ORG!$B$1:$CF$2516,81,FALSE)</f>
        <v>-2E-3</v>
      </c>
      <c r="DI648">
        <f>VLOOKUP($CM648,AutoSCAN_ORG!$B$1:$CF$2516,82,FALSE)</f>
        <v>-4.0000000000000001E-3</v>
      </c>
      <c r="DJ648">
        <f>VLOOKUP($CM648,AutoSCAN_ORG!$B$1:$CF$2516,83,FALSE)</f>
        <v>0.86</v>
      </c>
    </row>
    <row r="649" spans="2:114" x14ac:dyDescent="0.35">
      <c r="B649" t="s">
        <v>5036</v>
      </c>
      <c r="C649">
        <v>663</v>
      </c>
      <c r="D649" t="s">
        <v>7778</v>
      </c>
      <c r="E649">
        <v>1046</v>
      </c>
      <c r="F649">
        <v>3376.22</v>
      </c>
      <c r="G649">
        <v>10</v>
      </c>
      <c r="H649" t="s">
        <v>7782</v>
      </c>
      <c r="I649" t="s">
        <v>7773</v>
      </c>
      <c r="J649" t="s">
        <v>7797</v>
      </c>
      <c r="K649">
        <v>12</v>
      </c>
      <c r="L649">
        <v>0.69</v>
      </c>
      <c r="M649">
        <v>20</v>
      </c>
      <c r="N649">
        <v>16</v>
      </c>
      <c r="O649" t="s">
        <v>7972</v>
      </c>
      <c r="R649" t="s">
        <v>7784</v>
      </c>
      <c r="S649" t="s">
        <v>7774</v>
      </c>
      <c r="T649" t="s">
        <v>7274</v>
      </c>
      <c r="U649" t="s">
        <v>7384</v>
      </c>
      <c r="V649" t="s">
        <v>7384</v>
      </c>
      <c r="W649">
        <v>5.56</v>
      </c>
      <c r="X649" t="s">
        <v>7891</v>
      </c>
      <c r="Y649">
        <v>1.8</v>
      </c>
      <c r="Z649" t="s">
        <v>7774</v>
      </c>
      <c r="AA649" t="s">
        <v>7788</v>
      </c>
      <c r="AB649" t="s">
        <v>7774</v>
      </c>
      <c r="AC649">
        <v>10</v>
      </c>
      <c r="AD649">
        <v>10</v>
      </c>
      <c r="AE649">
        <v>12</v>
      </c>
      <c r="AF649" t="s">
        <v>5753</v>
      </c>
      <c r="AG649">
        <v>42.7573741</v>
      </c>
      <c r="AH649">
        <v>-82.033394270000002</v>
      </c>
      <c r="AI649">
        <v>201.9</v>
      </c>
      <c r="AJ649">
        <v>290</v>
      </c>
      <c r="AL649">
        <v>15</v>
      </c>
      <c r="AM649">
        <v>986</v>
      </c>
      <c r="AN649">
        <v>6.4109999999999996</v>
      </c>
      <c r="AO649">
        <v>43.819000000000003</v>
      </c>
      <c r="AP649">
        <v>2098</v>
      </c>
      <c r="AQ649">
        <v>2102</v>
      </c>
      <c r="AT649">
        <v>1.23</v>
      </c>
      <c r="AU649">
        <v>1.23</v>
      </c>
      <c r="AW649">
        <v>2.13</v>
      </c>
      <c r="AX649">
        <v>2.13</v>
      </c>
      <c r="BD649">
        <v>0.69</v>
      </c>
      <c r="BE649">
        <v>20</v>
      </c>
      <c r="BF649" t="s">
        <v>2210</v>
      </c>
      <c r="BG649" t="s">
        <v>5036</v>
      </c>
      <c r="BH649">
        <v>663</v>
      </c>
      <c r="BI649" t="s">
        <v>7797</v>
      </c>
      <c r="BJ649" t="s">
        <v>7773</v>
      </c>
      <c r="BK649">
        <v>663</v>
      </c>
      <c r="BL649">
        <v>3480</v>
      </c>
      <c r="BS649">
        <v>13</v>
      </c>
      <c r="BT649">
        <v>0.66</v>
      </c>
      <c r="BU649">
        <v>0.59</v>
      </c>
      <c r="BV649">
        <v>0.59</v>
      </c>
      <c r="BW649">
        <v>42.7573741</v>
      </c>
      <c r="BX649">
        <v>-82.033394270000002</v>
      </c>
      <c r="BY649">
        <v>4734389.9160000002</v>
      </c>
      <c r="BZ649">
        <v>201.941</v>
      </c>
      <c r="CA649">
        <v>10.4</v>
      </c>
      <c r="CB649" t="s">
        <v>7533</v>
      </c>
      <c r="CC649">
        <v>7</v>
      </c>
      <c r="CD649">
        <v>10</v>
      </c>
      <c r="CE649">
        <v>12</v>
      </c>
      <c r="CF649">
        <v>12</v>
      </c>
      <c r="CG649" t="s">
        <v>5677</v>
      </c>
      <c r="CH649">
        <v>414</v>
      </c>
      <c r="CI649" t="s">
        <v>3339</v>
      </c>
      <c r="CJ649" t="s">
        <v>8652</v>
      </c>
      <c r="CK649">
        <v>5.56</v>
      </c>
      <c r="CL649">
        <v>1.8</v>
      </c>
      <c r="CM649" t="s">
        <v>5036</v>
      </c>
      <c r="CO649" t="str">
        <f>VLOOKUP(CM649,AutoSCAN_ORG!B663:CF3178,1,FALSE)</f>
        <v>AS00-0001670</v>
      </c>
      <c r="CP649">
        <f>VLOOKUP($CM649,AutoSCAN_ORG!$B$1:$CF$2516,2,FALSE)</f>
        <v>3376.2089999999998</v>
      </c>
      <c r="CQ649">
        <f>VLOOKUP($CM649,AutoSCAN_ORG!$B$1:$CF$2516,3,FALSE)</f>
        <v>22.300999999999998</v>
      </c>
      <c r="CR649">
        <f>VLOOKUP($CM649,AutoSCAN_ORG!$B$1:$CF$2516,4,FALSE)</f>
        <v>342.26</v>
      </c>
      <c r="CS649">
        <f>VLOOKUP($CM649,AutoSCAN_ORG!$B$1:$CF$2516,5,FALSE)</f>
        <v>8.3239999999999998</v>
      </c>
      <c r="CT649" t="str">
        <f>VLOOKUP($CM649,AutoSCAN_ORG!$B$1:$CF$2516,6,FALSE)</f>
        <v>MELO-MIFE</v>
      </c>
      <c r="CU649">
        <f>VLOOKUP($CM649,AutoSCAN_ORG!$B$1:$CF$2516,7,FALSE)</f>
        <v>0</v>
      </c>
      <c r="CV649">
        <f>VLOOKUP($CM649,AutoSCAN_ORG!$B$1:$CF$2516,69,FALSE)</f>
        <v>0</v>
      </c>
      <c r="CW649">
        <f>VLOOKUP($CM649,AutoSCAN_ORG!$B$1:$CF$2516,70,FALSE)</f>
        <v>0</v>
      </c>
      <c r="CX649" t="str">
        <f>VLOOKUP($CM649,AutoSCAN_ORG!$B$1:$CF$2516,71,FALSE)</f>
        <v>Y</v>
      </c>
      <c r="CZ649" t="str">
        <f>VLOOKUP($CM649,AutoSCAN_ORG!$B$1:$CF$2516,73,FALSE)</f>
        <v>visible but not reported in PI</v>
      </c>
      <c r="DA649">
        <f>VLOOKUP($CM649,AutoSCAN_ORG!$B$1:$CF$2516,74,FALSE)</f>
        <v>0</v>
      </c>
      <c r="DB649">
        <f>VLOOKUP($CM649,AutoSCAN_ORG!$B$1:$CF$2516,75,FALSE)</f>
        <v>0</v>
      </c>
      <c r="DC649">
        <f>VLOOKUP($CM649,AutoSCAN_ORG!$B$1:$CF$2516,76,FALSE)</f>
        <v>0</v>
      </c>
      <c r="DD649">
        <f>VLOOKUP($CM649,AutoSCAN_ORG!$B$1:$CF$2516,77,FALSE)</f>
        <v>0</v>
      </c>
      <c r="DF649">
        <f>VLOOKUP($CM649,AutoSCAN_ORG!$B$1:$CF$2516,79,FALSE)</f>
        <v>12.39</v>
      </c>
      <c r="DG649">
        <f>VLOOKUP($CM649,AutoSCAN_ORG!$B$1:$CF$2516,80,FALSE)</f>
        <v>12.39</v>
      </c>
      <c r="DH649">
        <f>VLOOKUP($CM649,AutoSCAN_ORG!$B$1:$CF$2516,81,FALSE)</f>
        <v>1E-3</v>
      </c>
      <c r="DI649">
        <f>VLOOKUP($CM649,AutoSCAN_ORG!$B$1:$CF$2516,82,FALSE)</f>
        <v>2E-3</v>
      </c>
      <c r="DJ649">
        <f>VLOOKUP($CM649,AutoSCAN_ORG!$B$1:$CF$2516,83,FALSE)</f>
        <v>0.88100000000000001</v>
      </c>
    </row>
    <row r="650" spans="2:114" x14ac:dyDescent="0.35">
      <c r="B650" t="s">
        <v>5037</v>
      </c>
      <c r="C650">
        <v>664</v>
      </c>
      <c r="D650" t="s">
        <v>7778</v>
      </c>
      <c r="E650">
        <v>1047</v>
      </c>
      <c r="F650">
        <v>3376.3139999999999</v>
      </c>
      <c r="G650">
        <v>10</v>
      </c>
      <c r="H650" t="s">
        <v>7782</v>
      </c>
      <c r="I650" t="s">
        <v>7773</v>
      </c>
      <c r="J650" t="s">
        <v>7797</v>
      </c>
      <c r="K650">
        <v>11</v>
      </c>
      <c r="L650">
        <v>0.62</v>
      </c>
      <c r="M650">
        <v>17</v>
      </c>
      <c r="N650">
        <v>9</v>
      </c>
      <c r="O650" t="s">
        <v>7972</v>
      </c>
      <c r="R650" t="s">
        <v>7784</v>
      </c>
      <c r="S650" t="s">
        <v>7774</v>
      </c>
      <c r="T650" t="s">
        <v>7274</v>
      </c>
      <c r="U650" t="s">
        <v>7384</v>
      </c>
      <c r="V650" t="s">
        <v>7384</v>
      </c>
      <c r="W650">
        <v>5.56</v>
      </c>
      <c r="X650" t="s">
        <v>7891</v>
      </c>
      <c r="Y650">
        <v>1.8</v>
      </c>
      <c r="Z650" t="s">
        <v>7774</v>
      </c>
      <c r="AA650" t="s">
        <v>7783</v>
      </c>
      <c r="AB650" t="s">
        <v>7774</v>
      </c>
      <c r="AF650" t="s">
        <v>5762</v>
      </c>
      <c r="AG650">
        <v>42.757374059999997</v>
      </c>
      <c r="AH650">
        <v>-82.033393099999998</v>
      </c>
      <c r="AI650">
        <v>201.9</v>
      </c>
      <c r="AJ650">
        <v>290</v>
      </c>
      <c r="AL650">
        <v>15</v>
      </c>
      <c r="AM650">
        <v>986</v>
      </c>
      <c r="AN650">
        <v>6.5060000000000002</v>
      </c>
      <c r="AO650">
        <v>47.234999999999999</v>
      </c>
      <c r="AP650">
        <v>2105</v>
      </c>
      <c r="AQ650">
        <v>2107</v>
      </c>
      <c r="AT650">
        <v>1.23</v>
      </c>
      <c r="AU650">
        <v>1.23</v>
      </c>
      <c r="AW650">
        <v>2.14</v>
      </c>
      <c r="AX650">
        <v>2.13</v>
      </c>
      <c r="BD650">
        <v>0.62</v>
      </c>
      <c r="BE650">
        <v>17</v>
      </c>
      <c r="BF650" t="s">
        <v>2211</v>
      </c>
      <c r="BG650" t="s">
        <v>5037</v>
      </c>
      <c r="BH650">
        <v>664</v>
      </c>
      <c r="BI650" t="s">
        <v>7797</v>
      </c>
      <c r="BJ650" t="s">
        <v>7773</v>
      </c>
      <c r="BK650">
        <v>664</v>
      </c>
      <c r="BL650">
        <v>3480</v>
      </c>
      <c r="BS650">
        <v>13</v>
      </c>
      <c r="BT650">
        <v>0.66</v>
      </c>
      <c r="BU650">
        <v>0.59</v>
      </c>
      <c r="BV650">
        <v>0.59</v>
      </c>
      <c r="BW650">
        <v>42.757374059999997</v>
      </c>
      <c r="BX650">
        <v>-82.033393099999998</v>
      </c>
      <c r="BY650">
        <v>4734389.9110000003</v>
      </c>
      <c r="BZ650">
        <v>201.94300000000001</v>
      </c>
      <c r="CA650">
        <v>11.8</v>
      </c>
      <c r="CB650" t="s">
        <v>8745</v>
      </c>
      <c r="CC650">
        <v>7</v>
      </c>
      <c r="CD650">
        <v>10</v>
      </c>
      <c r="CE650">
        <v>12</v>
      </c>
      <c r="CF650">
        <v>12</v>
      </c>
      <c r="CG650" t="s">
        <v>5677</v>
      </c>
      <c r="CH650">
        <v>414</v>
      </c>
      <c r="CI650" t="s">
        <v>3339</v>
      </c>
      <c r="CJ650" t="s">
        <v>8652</v>
      </c>
      <c r="CK650">
        <v>5.56</v>
      </c>
      <c r="CL650">
        <v>1.8</v>
      </c>
      <c r="CM650" t="s">
        <v>5037</v>
      </c>
      <c r="CO650" t="str">
        <f>VLOOKUP(CM650,AutoSCAN_ORG!B664:CF3179,1,FALSE)</f>
        <v>AS00-0001671</v>
      </c>
      <c r="CP650">
        <f>VLOOKUP($CM650,AutoSCAN_ORG!$B$1:$CF$2516,2,FALSE)</f>
        <v>3376.3069999999998</v>
      </c>
      <c r="CQ650">
        <f>VLOOKUP($CM650,AutoSCAN_ORG!$B$1:$CF$2516,3,FALSE)</f>
        <v>26.701000000000001</v>
      </c>
      <c r="CR650">
        <f>VLOOKUP($CM650,AutoSCAN_ORG!$B$1:$CF$2516,4,FALSE)</f>
        <v>341.911</v>
      </c>
      <c r="CS650">
        <f>VLOOKUP($CM650,AutoSCAN_ORG!$B$1:$CF$2516,5,FALSE)</f>
        <v>6.2949999999999999</v>
      </c>
      <c r="CT650" t="str">
        <f>VLOOKUP($CM650,AutoSCAN_ORG!$B$1:$CF$2516,6,FALSE)</f>
        <v>MELO-MIFE</v>
      </c>
      <c r="CU650">
        <f>VLOOKUP($CM650,AutoSCAN_ORG!$B$1:$CF$2516,7,FALSE)</f>
        <v>0</v>
      </c>
      <c r="CV650">
        <f>VLOOKUP($CM650,AutoSCAN_ORG!$B$1:$CF$2516,69,FALSE)</f>
        <v>0</v>
      </c>
      <c r="CW650">
        <f>VLOOKUP($CM650,AutoSCAN_ORG!$B$1:$CF$2516,70,FALSE)</f>
        <v>0</v>
      </c>
      <c r="CX650" t="str">
        <f>VLOOKUP($CM650,AutoSCAN_ORG!$B$1:$CF$2516,71,FALSE)</f>
        <v>Y</v>
      </c>
      <c r="CZ650" t="str">
        <f>VLOOKUP($CM650,AutoSCAN_ORG!$B$1:$CF$2516,73,FALSE)</f>
        <v>visible but not reported in PI</v>
      </c>
      <c r="DA650">
        <f>VLOOKUP($CM650,AutoSCAN_ORG!$B$1:$CF$2516,74,FALSE)</f>
        <v>0</v>
      </c>
      <c r="DB650">
        <f>VLOOKUP($CM650,AutoSCAN_ORG!$B$1:$CF$2516,75,FALSE)</f>
        <v>0</v>
      </c>
      <c r="DC650">
        <f>VLOOKUP($CM650,AutoSCAN_ORG!$B$1:$CF$2516,76,FALSE)</f>
        <v>0</v>
      </c>
      <c r="DD650">
        <f>VLOOKUP($CM650,AutoSCAN_ORG!$B$1:$CF$2516,77,FALSE)</f>
        <v>0</v>
      </c>
      <c r="DF650">
        <f>VLOOKUP($CM650,AutoSCAN_ORG!$B$1:$CF$2516,79,FALSE)</f>
        <v>11.21</v>
      </c>
      <c r="DG650">
        <f>VLOOKUP($CM650,AutoSCAN_ORG!$B$1:$CF$2516,80,FALSE)</f>
        <v>11.21</v>
      </c>
      <c r="DH650">
        <f>VLOOKUP($CM650,AutoSCAN_ORG!$B$1:$CF$2516,81,FALSE)</f>
        <v>2E-3</v>
      </c>
      <c r="DI650">
        <f>VLOOKUP($CM650,AutoSCAN_ORG!$B$1:$CF$2516,82,FALSE)</f>
        <v>4.0000000000000001E-3</v>
      </c>
      <c r="DJ650">
        <f>VLOOKUP($CM650,AutoSCAN_ORG!$B$1:$CF$2516,83,FALSE)</f>
        <v>0.81599999999999995</v>
      </c>
    </row>
    <row r="651" spans="2:114" x14ac:dyDescent="0.35">
      <c r="B651" t="s">
        <v>6943</v>
      </c>
      <c r="C651">
        <v>649</v>
      </c>
      <c r="D651" t="s">
        <v>7778</v>
      </c>
      <c r="E651">
        <v>1010</v>
      </c>
      <c r="F651">
        <v>3118.261</v>
      </c>
      <c r="G651">
        <v>10</v>
      </c>
      <c r="H651" t="s">
        <v>7798</v>
      </c>
      <c r="I651" t="s">
        <v>7773</v>
      </c>
      <c r="J651" t="s">
        <v>7810</v>
      </c>
      <c r="M651">
        <v>17</v>
      </c>
      <c r="N651">
        <v>4</v>
      </c>
      <c r="O651" t="s">
        <v>7574</v>
      </c>
      <c r="R651" t="s">
        <v>7776</v>
      </c>
      <c r="S651" t="s">
        <v>3293</v>
      </c>
      <c r="T651" t="s">
        <v>7266</v>
      </c>
      <c r="U651" t="s">
        <v>7417</v>
      </c>
      <c r="V651" t="s">
        <v>7417</v>
      </c>
      <c r="W651">
        <v>5.56</v>
      </c>
      <c r="X651" t="s">
        <v>7884</v>
      </c>
      <c r="Y651">
        <v>1.8</v>
      </c>
      <c r="Z651" t="s">
        <v>7774</v>
      </c>
      <c r="AA651" t="s">
        <v>7783</v>
      </c>
      <c r="AB651" t="s">
        <v>7774</v>
      </c>
      <c r="AF651" t="s">
        <v>5776</v>
      </c>
      <c r="AG651">
        <v>42.75745225</v>
      </c>
      <c r="AH651">
        <v>-82.036561500000005</v>
      </c>
      <c r="AI651">
        <v>202.2</v>
      </c>
      <c r="AJ651">
        <v>290</v>
      </c>
      <c r="AL651">
        <v>15</v>
      </c>
      <c r="AM651">
        <v>986</v>
      </c>
      <c r="AN651">
        <v>8.6530000000000005</v>
      </c>
      <c r="AO651">
        <v>0.53200000000000003</v>
      </c>
      <c r="BF651" t="s">
        <v>6942</v>
      </c>
      <c r="BG651" t="s">
        <v>6943</v>
      </c>
      <c r="BH651">
        <v>649</v>
      </c>
      <c r="BI651" t="s">
        <v>7810</v>
      </c>
      <c r="BJ651" t="s">
        <v>7773</v>
      </c>
      <c r="BK651">
        <v>649</v>
      </c>
      <c r="BL651">
        <v>3260</v>
      </c>
      <c r="BW651">
        <v>42.75745225</v>
      </c>
      <c r="BX651">
        <v>-82.036561500000005</v>
      </c>
      <c r="BY651">
        <v>4734401.773</v>
      </c>
      <c r="BZ651">
        <v>202.15799999999999</v>
      </c>
      <c r="CA651">
        <v>33.200000000000003</v>
      </c>
      <c r="CB651" t="s">
        <v>7637</v>
      </c>
      <c r="CC651">
        <v>7</v>
      </c>
      <c r="CG651" t="s">
        <v>5672</v>
      </c>
      <c r="CH651">
        <v>414</v>
      </c>
      <c r="CI651" t="s">
        <v>3899</v>
      </c>
      <c r="CJ651" t="s">
        <v>3899</v>
      </c>
      <c r="CK651">
        <v>5.56</v>
      </c>
      <c r="CL651">
        <v>1.8</v>
      </c>
      <c r="CM651" t="s">
        <v>6943</v>
      </c>
      <c r="CO651" t="e">
        <f>VLOOKUP(CM651,AutoSCAN_ORG!B649:CF3164,1,FALSE)</f>
        <v>#N/A</v>
      </c>
      <c r="CP651" t="e">
        <f>VLOOKUP($CM651,AutoSCAN_ORG!$B$1:$CF$2516,2,FALSE)</f>
        <v>#N/A</v>
      </c>
      <c r="CQ651" t="e">
        <f>VLOOKUP($CM651,AutoSCAN_ORG!$B$1:$CF$2516,3,FALSE)</f>
        <v>#N/A</v>
      </c>
      <c r="CR651" t="e">
        <f>VLOOKUP($CM651,AutoSCAN_ORG!$B$1:$CF$2516,4,FALSE)</f>
        <v>#N/A</v>
      </c>
      <c r="CS651" t="e">
        <f>VLOOKUP($CM651,AutoSCAN_ORG!$B$1:$CF$2516,5,FALSE)</f>
        <v>#N/A</v>
      </c>
      <c r="CT651" t="e">
        <f>VLOOKUP($CM651,AutoSCAN_ORG!$B$1:$CF$2516,6,FALSE)</f>
        <v>#N/A</v>
      </c>
      <c r="CU651" t="e">
        <f>VLOOKUP($CM651,AutoSCAN_ORG!$B$1:$CF$2516,7,FALSE)</f>
        <v>#N/A</v>
      </c>
      <c r="CV651" t="e">
        <f>VLOOKUP($CM651,AutoSCAN_ORG!$B$1:$CF$2516,69,FALSE)</f>
        <v>#N/A</v>
      </c>
      <c r="CW651" t="e">
        <f>VLOOKUP($CM651,AutoSCAN_ORG!$B$1:$CF$2516,70,FALSE)</f>
        <v>#N/A</v>
      </c>
      <c r="CX651" t="e">
        <f>VLOOKUP($CM651,AutoSCAN_ORG!$B$1:$CF$2516,71,FALSE)</f>
        <v>#N/A</v>
      </c>
      <c r="CY651" t="e">
        <f>VLOOKUP($CM651,AutoSCAN_ORG!$B$1:$CF$2516,72,FALSE)</f>
        <v>#N/A</v>
      </c>
      <c r="CZ651" t="e">
        <f>VLOOKUP($CM651,AutoSCAN_ORG!$B$1:$CF$2516,73,FALSE)</f>
        <v>#N/A</v>
      </c>
      <c r="DA651" t="e">
        <f>VLOOKUP($CM651,AutoSCAN_ORG!$B$1:$CF$2516,74,FALSE)</f>
        <v>#N/A</v>
      </c>
      <c r="DB651" t="e">
        <f>VLOOKUP($CM651,AutoSCAN_ORG!$B$1:$CF$2516,75,FALSE)</f>
        <v>#N/A</v>
      </c>
      <c r="DC651" t="e">
        <f>VLOOKUP($CM651,AutoSCAN_ORG!$B$1:$CF$2516,76,FALSE)</f>
        <v>#N/A</v>
      </c>
      <c r="DD651" t="e">
        <f>VLOOKUP($CM651,AutoSCAN_ORG!$B$1:$CF$2516,77,FALSE)</f>
        <v>#N/A</v>
      </c>
      <c r="DE651" t="e">
        <f>VLOOKUP($CM651,AutoSCAN_ORG!$B$1:$CF$2516,78,FALSE)</f>
        <v>#N/A</v>
      </c>
      <c r="DF651" t="e">
        <f>VLOOKUP($CM651,AutoSCAN_ORG!$B$1:$CF$2516,79,FALSE)</f>
        <v>#N/A</v>
      </c>
      <c r="DG651" t="e">
        <f>VLOOKUP($CM651,AutoSCAN_ORG!$B$1:$CF$2516,80,FALSE)</f>
        <v>#N/A</v>
      </c>
      <c r="DH651" t="e">
        <f>VLOOKUP($CM651,AutoSCAN_ORG!$B$1:$CF$2516,81,FALSE)</f>
        <v>#N/A</v>
      </c>
      <c r="DI651" t="e">
        <f>VLOOKUP($CM651,AutoSCAN_ORG!$B$1:$CF$2516,82,FALSE)</f>
        <v>#N/A</v>
      </c>
      <c r="DJ651" t="e">
        <f>VLOOKUP($CM651,AutoSCAN_ORG!$B$1:$CF$2516,83,FALSE)</f>
        <v>#N/A</v>
      </c>
    </row>
    <row r="652" spans="2:114" x14ac:dyDescent="0.35">
      <c r="B652" t="s">
        <v>6945</v>
      </c>
      <c r="C652">
        <v>650</v>
      </c>
      <c r="D652" t="s">
        <v>7778</v>
      </c>
      <c r="E652">
        <v>1012</v>
      </c>
      <c r="F652">
        <v>3125.9940000000001</v>
      </c>
      <c r="G652">
        <v>10</v>
      </c>
      <c r="H652" t="s">
        <v>7798</v>
      </c>
      <c r="I652" t="s">
        <v>7773</v>
      </c>
      <c r="J652" t="s">
        <v>7797</v>
      </c>
      <c r="K652">
        <v>10</v>
      </c>
      <c r="L652">
        <v>0.56000000000000005</v>
      </c>
      <c r="M652">
        <v>16</v>
      </c>
      <c r="N652">
        <v>4</v>
      </c>
      <c r="O652" t="s">
        <v>7495</v>
      </c>
      <c r="R652" t="s">
        <v>7784</v>
      </c>
      <c r="S652" t="s">
        <v>7774</v>
      </c>
      <c r="T652" t="s">
        <v>7267</v>
      </c>
      <c r="U652" t="s">
        <v>7571</v>
      </c>
      <c r="V652" t="s">
        <v>7571</v>
      </c>
      <c r="W652">
        <v>5.56</v>
      </c>
      <c r="X652" t="s">
        <v>7885</v>
      </c>
      <c r="Y652">
        <v>1.8</v>
      </c>
      <c r="Z652" t="s">
        <v>7774</v>
      </c>
      <c r="AA652" t="s">
        <v>7783</v>
      </c>
      <c r="AB652" t="s">
        <v>7774</v>
      </c>
      <c r="AC652">
        <v>15</v>
      </c>
      <c r="AD652">
        <v>15</v>
      </c>
      <c r="AE652">
        <v>8</v>
      </c>
      <c r="AF652" t="s">
        <v>5753</v>
      </c>
      <c r="AG652">
        <v>42.757449340000001</v>
      </c>
      <c r="AH652">
        <v>-82.036466570000002</v>
      </c>
      <c r="AI652">
        <v>202.2</v>
      </c>
      <c r="AJ652">
        <v>290</v>
      </c>
      <c r="AL652">
        <v>15</v>
      </c>
      <c r="AM652">
        <v>986</v>
      </c>
      <c r="AN652">
        <v>1.887</v>
      </c>
      <c r="AO652">
        <v>233.85400000000001</v>
      </c>
      <c r="AP652">
        <v>2108</v>
      </c>
      <c r="AQ652">
        <v>2110</v>
      </c>
      <c r="AT652">
        <v>1.23</v>
      </c>
      <c r="AU652">
        <v>1.23</v>
      </c>
      <c r="AW652">
        <v>2.14</v>
      </c>
      <c r="AX652">
        <v>2.14</v>
      </c>
      <c r="BD652">
        <v>0.56000000000000005</v>
      </c>
      <c r="BE652">
        <v>16</v>
      </c>
      <c r="BF652" t="s">
        <v>6944</v>
      </c>
      <c r="BG652" t="s">
        <v>6945</v>
      </c>
      <c r="BH652">
        <v>650</v>
      </c>
      <c r="BI652" t="s">
        <v>7797</v>
      </c>
      <c r="BJ652" t="s">
        <v>7773</v>
      </c>
      <c r="BK652">
        <v>650</v>
      </c>
      <c r="BL652">
        <v>3270</v>
      </c>
      <c r="BS652">
        <v>13</v>
      </c>
      <c r="BT652">
        <v>0.66</v>
      </c>
      <c r="BU652">
        <v>0.57999999999999996</v>
      </c>
      <c r="BV652">
        <v>0.57999999999999996</v>
      </c>
      <c r="BW652">
        <v>42.757449340000001</v>
      </c>
      <c r="BX652">
        <v>-82.036466570000002</v>
      </c>
      <c r="BY652">
        <v>4734401.3550000004</v>
      </c>
      <c r="BZ652">
        <v>202.15100000000001</v>
      </c>
      <c r="CA652">
        <v>21.1</v>
      </c>
      <c r="CB652" t="s">
        <v>8741</v>
      </c>
      <c r="CC652">
        <v>7</v>
      </c>
      <c r="CD652">
        <v>10</v>
      </c>
      <c r="CE652">
        <v>12</v>
      </c>
      <c r="CF652">
        <v>12</v>
      </c>
      <c r="CG652" t="s">
        <v>5677</v>
      </c>
      <c r="CH652">
        <v>414</v>
      </c>
      <c r="CI652" t="s">
        <v>3339</v>
      </c>
      <c r="CJ652" t="s">
        <v>8652</v>
      </c>
      <c r="CK652">
        <v>5.56</v>
      </c>
      <c r="CL652">
        <v>1.8</v>
      </c>
      <c r="CM652" t="s">
        <v>6945</v>
      </c>
      <c r="CO652" t="e">
        <f>VLOOKUP(CM652,AutoSCAN_ORG!B650:CF3165,1,FALSE)</f>
        <v>#N/A</v>
      </c>
      <c r="CP652" t="e">
        <f>VLOOKUP($CM652,AutoSCAN_ORG!$B$1:$CF$2516,2,FALSE)</f>
        <v>#N/A</v>
      </c>
      <c r="CQ652" t="e">
        <f>VLOOKUP($CM652,AutoSCAN_ORG!$B$1:$CF$2516,3,FALSE)</f>
        <v>#N/A</v>
      </c>
      <c r="CR652" t="e">
        <f>VLOOKUP($CM652,AutoSCAN_ORG!$B$1:$CF$2516,4,FALSE)</f>
        <v>#N/A</v>
      </c>
      <c r="CS652" t="e">
        <f>VLOOKUP($CM652,AutoSCAN_ORG!$B$1:$CF$2516,5,FALSE)</f>
        <v>#N/A</v>
      </c>
      <c r="CT652" t="e">
        <f>VLOOKUP($CM652,AutoSCAN_ORG!$B$1:$CF$2516,6,FALSE)</f>
        <v>#N/A</v>
      </c>
      <c r="CU652" t="e">
        <f>VLOOKUP($CM652,AutoSCAN_ORG!$B$1:$CF$2516,7,FALSE)</f>
        <v>#N/A</v>
      </c>
      <c r="CV652" t="e">
        <f>VLOOKUP($CM652,AutoSCAN_ORG!$B$1:$CF$2516,69,FALSE)</f>
        <v>#N/A</v>
      </c>
      <c r="CW652" t="e">
        <f>VLOOKUP($CM652,AutoSCAN_ORG!$B$1:$CF$2516,70,FALSE)</f>
        <v>#N/A</v>
      </c>
      <c r="CX652" t="e">
        <f>VLOOKUP($CM652,AutoSCAN_ORG!$B$1:$CF$2516,71,FALSE)</f>
        <v>#N/A</v>
      </c>
      <c r="CY652" t="e">
        <f>VLOOKUP($CM652,AutoSCAN_ORG!$B$1:$CF$2516,72,FALSE)</f>
        <v>#N/A</v>
      </c>
      <c r="CZ652" t="e">
        <f>VLOOKUP($CM652,AutoSCAN_ORG!$B$1:$CF$2516,73,FALSE)</f>
        <v>#N/A</v>
      </c>
      <c r="DA652" t="e">
        <f>VLOOKUP($CM652,AutoSCAN_ORG!$B$1:$CF$2516,74,FALSE)</f>
        <v>#N/A</v>
      </c>
      <c r="DB652" t="e">
        <f>VLOOKUP($CM652,AutoSCAN_ORG!$B$1:$CF$2516,75,FALSE)</f>
        <v>#N/A</v>
      </c>
      <c r="DC652" t="e">
        <f>VLOOKUP($CM652,AutoSCAN_ORG!$B$1:$CF$2516,76,FALSE)</f>
        <v>#N/A</v>
      </c>
      <c r="DD652" t="e">
        <f>VLOOKUP($CM652,AutoSCAN_ORG!$B$1:$CF$2516,77,FALSE)</f>
        <v>#N/A</v>
      </c>
      <c r="DE652" t="e">
        <f>VLOOKUP($CM652,AutoSCAN_ORG!$B$1:$CF$2516,78,FALSE)</f>
        <v>#N/A</v>
      </c>
      <c r="DF652" t="e">
        <f>VLOOKUP($CM652,AutoSCAN_ORG!$B$1:$CF$2516,79,FALSE)</f>
        <v>#N/A</v>
      </c>
      <c r="DG652" t="e">
        <f>VLOOKUP($CM652,AutoSCAN_ORG!$B$1:$CF$2516,80,FALSE)</f>
        <v>#N/A</v>
      </c>
      <c r="DH652" t="e">
        <f>VLOOKUP($CM652,AutoSCAN_ORG!$B$1:$CF$2516,81,FALSE)</f>
        <v>#N/A</v>
      </c>
      <c r="DI652" t="e">
        <f>VLOOKUP($CM652,AutoSCAN_ORG!$B$1:$CF$2516,82,FALSE)</f>
        <v>#N/A</v>
      </c>
      <c r="DJ652" t="e">
        <f>VLOOKUP($CM652,AutoSCAN_ORG!$B$1:$CF$2516,83,FALSE)</f>
        <v>#N/A</v>
      </c>
    </row>
    <row r="653" spans="2:114" x14ac:dyDescent="0.35">
      <c r="B653" t="s">
        <v>5040</v>
      </c>
      <c r="C653">
        <v>666</v>
      </c>
      <c r="D653" t="s">
        <v>7778</v>
      </c>
      <c r="E653">
        <v>1053</v>
      </c>
      <c r="F653">
        <v>3413.7739999999999</v>
      </c>
      <c r="G653">
        <v>10</v>
      </c>
      <c r="H653" t="s">
        <v>7782</v>
      </c>
      <c r="I653" t="s">
        <v>7773</v>
      </c>
      <c r="J653" t="s">
        <v>5753</v>
      </c>
      <c r="K653">
        <v>16</v>
      </c>
      <c r="L653">
        <v>0.88</v>
      </c>
      <c r="M653">
        <v>13</v>
      </c>
      <c r="N653">
        <v>8</v>
      </c>
      <c r="O653" t="s">
        <v>7526</v>
      </c>
      <c r="R653" t="s">
        <v>7805</v>
      </c>
      <c r="S653" t="s">
        <v>7774</v>
      </c>
      <c r="T653" t="s">
        <v>7275</v>
      </c>
      <c r="U653" t="s">
        <v>7683</v>
      </c>
      <c r="V653" t="s">
        <v>7683</v>
      </c>
      <c r="W653">
        <v>5.56</v>
      </c>
      <c r="X653" t="s">
        <v>7973</v>
      </c>
      <c r="Y653">
        <v>1.8</v>
      </c>
      <c r="Z653" t="s">
        <v>7774</v>
      </c>
      <c r="AA653" t="s">
        <v>7783</v>
      </c>
      <c r="AB653" t="s">
        <v>7774</v>
      </c>
      <c r="AF653" t="s">
        <v>5678</v>
      </c>
      <c r="AG653">
        <v>42.757358449999998</v>
      </c>
      <c r="AH653">
        <v>-82.032933479999997</v>
      </c>
      <c r="AI653">
        <v>202</v>
      </c>
      <c r="AJ653">
        <v>290</v>
      </c>
      <c r="AL653">
        <v>15</v>
      </c>
      <c r="AM653">
        <v>986</v>
      </c>
      <c r="AN653">
        <v>1.869</v>
      </c>
      <c r="AO653">
        <v>-272.72300000000001</v>
      </c>
      <c r="AP653">
        <v>2107</v>
      </c>
      <c r="AQ653">
        <v>2109</v>
      </c>
      <c r="AT653">
        <v>1.23</v>
      </c>
      <c r="AU653">
        <v>1.23</v>
      </c>
      <c r="AW653">
        <v>2.14</v>
      </c>
      <c r="AX653">
        <v>2.14</v>
      </c>
      <c r="BD653">
        <v>0.88</v>
      </c>
      <c r="BE653">
        <v>13</v>
      </c>
      <c r="BF653" t="s">
        <v>2214</v>
      </c>
      <c r="BG653" t="s">
        <v>5040</v>
      </c>
      <c r="BH653">
        <v>666</v>
      </c>
      <c r="BI653" t="s">
        <v>5753</v>
      </c>
      <c r="BJ653" t="s">
        <v>7773</v>
      </c>
      <c r="BK653">
        <v>666</v>
      </c>
      <c r="BL653">
        <v>3520</v>
      </c>
      <c r="BS653">
        <v>13</v>
      </c>
      <c r="BT653">
        <v>0.66</v>
      </c>
      <c r="BU653">
        <v>0.57999999999999996</v>
      </c>
      <c r="BV653">
        <v>0.59</v>
      </c>
      <c r="BW653">
        <v>42.757358449999998</v>
      </c>
      <c r="BX653">
        <v>-82.032933479999997</v>
      </c>
      <c r="BY653">
        <v>4734387.716</v>
      </c>
      <c r="BZ653">
        <v>202.00399999999999</v>
      </c>
      <c r="CA653">
        <v>319.3</v>
      </c>
      <c r="CB653" t="s">
        <v>7601</v>
      </c>
      <c r="CC653">
        <v>7</v>
      </c>
      <c r="CD653">
        <v>10</v>
      </c>
      <c r="CE653">
        <v>12</v>
      </c>
      <c r="CF653">
        <v>12</v>
      </c>
      <c r="CG653" t="s">
        <v>5752</v>
      </c>
      <c r="CH653">
        <v>414</v>
      </c>
      <c r="CI653" t="s">
        <v>3290</v>
      </c>
      <c r="CJ653" t="s">
        <v>7332</v>
      </c>
      <c r="CK653">
        <v>5.56</v>
      </c>
      <c r="CL653">
        <v>1.8</v>
      </c>
      <c r="CM653" t="s">
        <v>5040</v>
      </c>
      <c r="CO653" t="str">
        <f>VLOOKUP(CM653,AutoSCAN_ORG!B666:CF3181,1,FALSE)</f>
        <v>AS00-0001674</v>
      </c>
      <c r="CP653">
        <f>VLOOKUP($CM653,AutoSCAN_ORG!$B$1:$CF$2516,2,FALSE)</f>
        <v>3413.77</v>
      </c>
      <c r="CQ653">
        <f>VLOOKUP($CM653,AutoSCAN_ORG!$B$1:$CF$2516,3,FALSE)</f>
        <v>12.505000000000001</v>
      </c>
      <c r="CR653">
        <f>VLOOKUP($CM653,AutoSCAN_ORG!$B$1:$CF$2516,4,FALSE)</f>
        <v>36.71</v>
      </c>
      <c r="CS653">
        <f>VLOOKUP($CM653,AutoSCAN_ORG!$B$1:$CF$2516,5,FALSE)</f>
        <v>6.2949999999999999</v>
      </c>
      <c r="CT653" t="str">
        <f>VLOOKUP($CM653,AutoSCAN_ORG!$B$1:$CF$2516,6,FALSE)</f>
        <v>MELO-CORR</v>
      </c>
      <c r="CU653">
        <f>VLOOKUP($CM653,AutoSCAN_ORG!$B$1:$CF$2516,7,FALSE)</f>
        <v>0</v>
      </c>
      <c r="CV653" t="str">
        <f>VLOOKUP($CM653,AutoSCAN_ORG!$B$1:$CF$2516,69,FALSE)</f>
        <v>change to ext corr</v>
      </c>
      <c r="CW653">
        <f>VLOOKUP($CM653,AutoSCAN_ORG!$B$1:$CF$2516,70,FALSE)</f>
        <v>0</v>
      </c>
      <c r="CX653" t="str">
        <f>VLOOKUP($CM653,AutoSCAN_ORG!$B$1:$CF$2516,71,FALSE)</f>
        <v>Y</v>
      </c>
      <c r="CZ653">
        <f>VLOOKUP($CM653,AutoSCAN_ORG!$B$1:$CF$2516,73,FALSE)</f>
        <v>0</v>
      </c>
      <c r="DA653">
        <f>VLOOKUP($CM653,AutoSCAN_ORG!$B$1:$CF$2516,74,FALSE)</f>
        <v>0</v>
      </c>
      <c r="DB653">
        <f>VLOOKUP($CM653,AutoSCAN_ORG!$B$1:$CF$2516,75,FALSE)</f>
        <v>0</v>
      </c>
      <c r="DC653">
        <f>VLOOKUP($CM653,AutoSCAN_ORG!$B$1:$CF$2516,76,FALSE)</f>
        <v>0</v>
      </c>
      <c r="DD653" t="str">
        <f>VLOOKUP($CM653,AutoSCAN_ORG!$B$1:$CF$2516,77,FALSE)</f>
        <v>conf.class/ growth</v>
      </c>
      <c r="DE653" t="str">
        <f>VLOOKUP($CM653,AutoSCAN_ORG!$B$1:$CF$2516,78,FALSE)</f>
        <v>Bet. Carriers/ Sensor gap 26</v>
      </c>
      <c r="DF653">
        <f>VLOOKUP($CM653,AutoSCAN_ORG!$B$1:$CF$2516,79,FALSE)</f>
        <v>15.84</v>
      </c>
      <c r="DG653">
        <f>VLOOKUP($CM653,AutoSCAN_ORG!$B$1:$CF$2516,80,FALSE)</f>
        <v>15.84</v>
      </c>
      <c r="DH653">
        <f>VLOOKUP($CM653,AutoSCAN_ORG!$B$1:$CF$2516,81,FALSE)</f>
        <v>4.2000000000000003E-2</v>
      </c>
      <c r="DI653">
        <f>VLOOKUP($CM653,AutoSCAN_ORG!$B$1:$CF$2516,82,FALSE)</f>
        <v>7.3999999999999996E-2</v>
      </c>
      <c r="DJ653">
        <f>VLOOKUP($CM653,AutoSCAN_ORG!$B$1:$CF$2516,83,FALSE)</f>
        <v>0.65500000000000003</v>
      </c>
    </row>
    <row r="654" spans="2:114" x14ac:dyDescent="0.35">
      <c r="B654" t="s">
        <v>5043</v>
      </c>
      <c r="C654">
        <v>667</v>
      </c>
      <c r="D654" t="s">
        <v>7778</v>
      </c>
      <c r="E654">
        <v>1056</v>
      </c>
      <c r="F654">
        <v>3422.38</v>
      </c>
      <c r="G654">
        <v>10</v>
      </c>
      <c r="H654" t="s">
        <v>7782</v>
      </c>
      <c r="I654" t="s">
        <v>7773</v>
      </c>
      <c r="J654" t="s">
        <v>7797</v>
      </c>
      <c r="M654">
        <v>22</v>
      </c>
      <c r="N654">
        <v>18</v>
      </c>
      <c r="O654" t="s">
        <v>7675</v>
      </c>
      <c r="R654" t="s">
        <v>7776</v>
      </c>
      <c r="S654" t="s">
        <v>7774</v>
      </c>
      <c r="T654" t="s">
        <v>7276</v>
      </c>
      <c r="U654" t="s">
        <v>7684</v>
      </c>
      <c r="V654" t="s">
        <v>7684</v>
      </c>
      <c r="W654">
        <v>5.56</v>
      </c>
      <c r="X654" t="s">
        <v>7892</v>
      </c>
      <c r="Y654">
        <v>1.7</v>
      </c>
      <c r="Z654" t="s">
        <v>7774</v>
      </c>
      <c r="AB654" t="s">
        <v>7774</v>
      </c>
      <c r="AF654" t="s">
        <v>5673</v>
      </c>
      <c r="AG654">
        <v>42.757355820000001</v>
      </c>
      <c r="AH654">
        <v>-82.032827889999993</v>
      </c>
      <c r="AI654">
        <v>202.1</v>
      </c>
      <c r="AJ654">
        <v>290</v>
      </c>
      <c r="AL654">
        <v>15</v>
      </c>
      <c r="AM654">
        <v>986</v>
      </c>
      <c r="AN654">
        <v>0.17</v>
      </c>
      <c r="AO654">
        <v>-321.18599999999998</v>
      </c>
      <c r="BF654" t="s">
        <v>2216</v>
      </c>
      <c r="BG654" t="s">
        <v>5043</v>
      </c>
      <c r="BH654">
        <v>667</v>
      </c>
      <c r="BI654" t="s">
        <v>7797</v>
      </c>
      <c r="BJ654" t="s">
        <v>7773</v>
      </c>
      <c r="BK654">
        <v>667</v>
      </c>
      <c r="BL654">
        <v>3540</v>
      </c>
      <c r="BW654">
        <v>42.757355820000001</v>
      </c>
      <c r="BX654">
        <v>-82.032827889999993</v>
      </c>
      <c r="BY654">
        <v>4734387.3190000001</v>
      </c>
      <c r="BZ654">
        <v>202.113</v>
      </c>
      <c r="CA654">
        <v>293</v>
      </c>
      <c r="CB654" t="s">
        <v>7615</v>
      </c>
      <c r="CC654">
        <v>7</v>
      </c>
      <c r="CG654" t="s">
        <v>5672</v>
      </c>
      <c r="CH654">
        <v>414</v>
      </c>
      <c r="CI654" t="s">
        <v>3407</v>
      </c>
      <c r="CJ654" t="s">
        <v>8651</v>
      </c>
      <c r="CK654">
        <v>5.56</v>
      </c>
      <c r="CL654">
        <v>1.7</v>
      </c>
      <c r="CM654" t="s">
        <v>5043</v>
      </c>
      <c r="CO654" t="str">
        <f>VLOOKUP(CM654,AutoSCAN_ORG!B667:CF3182,1,FALSE)</f>
        <v>AS00-0001676</v>
      </c>
      <c r="CP654">
        <f>VLOOKUP($CM654,AutoSCAN_ORG!$B$1:$CF$2516,2,FALSE)</f>
        <v>3422.3589999999999</v>
      </c>
      <c r="CQ654">
        <f>VLOOKUP($CM654,AutoSCAN_ORG!$B$1:$CF$2516,3,FALSE)</f>
        <v>40.304000000000002</v>
      </c>
      <c r="CR654">
        <f>VLOOKUP($CM654,AutoSCAN_ORG!$B$1:$CF$2516,4,FALSE)</f>
        <v>43.448999999999998</v>
      </c>
      <c r="CS654">
        <f>VLOOKUP($CM654,AutoSCAN_ORG!$B$1:$CF$2516,5,FALSE)</f>
        <v>30.283000000000001</v>
      </c>
      <c r="CT654" t="str">
        <f>VLOOKUP($CM654,AutoSCAN_ORG!$B$1:$CF$2516,6,FALSE)</f>
        <v>MIFE</v>
      </c>
      <c r="CU654">
        <f>VLOOKUP($CM654,AutoSCAN_ORG!$B$1:$CF$2516,7,FALSE)</f>
        <v>0</v>
      </c>
      <c r="CV654">
        <f>VLOOKUP($CM654,AutoSCAN_ORG!$B$1:$CF$2516,69,FALSE)</f>
        <v>0</v>
      </c>
      <c r="CW654">
        <f>VLOOKUP($CM654,AutoSCAN_ORG!$B$1:$CF$2516,70,FALSE)</f>
        <v>0</v>
      </c>
      <c r="CX654">
        <f>VLOOKUP($CM654,AutoSCAN_ORG!$B$1:$CF$2516,71,FALSE)</f>
        <v>0</v>
      </c>
      <c r="CZ654">
        <f>VLOOKUP($CM654,AutoSCAN_ORG!$B$1:$CF$2516,73,FALSE)</f>
        <v>0</v>
      </c>
      <c r="DA654">
        <f>VLOOKUP($CM654,AutoSCAN_ORG!$B$1:$CF$2516,74,FALSE)</f>
        <v>0</v>
      </c>
      <c r="DB654">
        <f>VLOOKUP($CM654,AutoSCAN_ORG!$B$1:$CF$2516,75,FALSE)</f>
        <v>0</v>
      </c>
      <c r="DC654">
        <f>VLOOKUP($CM654,AutoSCAN_ORG!$B$1:$CF$2516,76,FALSE)</f>
        <v>0</v>
      </c>
      <c r="DD654">
        <f>VLOOKUP($CM654,AutoSCAN_ORG!$B$1:$CF$2516,77,FALSE)</f>
        <v>0</v>
      </c>
      <c r="DF654">
        <f>VLOOKUP($CM654,AutoSCAN_ORG!$B$1:$CF$2516,79,FALSE)</f>
        <v>0</v>
      </c>
      <c r="DG654">
        <f>VLOOKUP($CM654,AutoSCAN_ORG!$B$1:$CF$2516,80,FALSE)</f>
        <v>0</v>
      </c>
      <c r="DH654">
        <f>VLOOKUP($CM654,AutoSCAN_ORG!$B$1:$CF$2516,81,FALSE)</f>
        <v>0</v>
      </c>
      <c r="DI654">
        <f>VLOOKUP($CM654,AutoSCAN_ORG!$B$1:$CF$2516,82,FALSE)</f>
        <v>0</v>
      </c>
      <c r="DJ654">
        <f>VLOOKUP($CM654,AutoSCAN_ORG!$B$1:$CF$2516,83,FALSE)</f>
        <v>0</v>
      </c>
    </row>
    <row r="655" spans="2:114" x14ac:dyDescent="0.35">
      <c r="B655" t="s">
        <v>5044</v>
      </c>
      <c r="C655">
        <v>668</v>
      </c>
      <c r="D655" t="s">
        <v>7778</v>
      </c>
      <c r="E655">
        <v>1057</v>
      </c>
      <c r="F655">
        <v>3422.4169999999999</v>
      </c>
      <c r="G655">
        <v>10</v>
      </c>
      <c r="H655" t="s">
        <v>7782</v>
      </c>
      <c r="I655" t="s">
        <v>7773</v>
      </c>
      <c r="J655" t="s">
        <v>7797</v>
      </c>
      <c r="K655">
        <v>14</v>
      </c>
      <c r="L655">
        <v>0.8</v>
      </c>
      <c r="M655">
        <v>24</v>
      </c>
      <c r="N655">
        <v>21</v>
      </c>
      <c r="O655" t="s">
        <v>7578</v>
      </c>
      <c r="R655" t="s">
        <v>7784</v>
      </c>
      <c r="S655" t="s">
        <v>7774</v>
      </c>
      <c r="T655" t="s">
        <v>7276</v>
      </c>
      <c r="U655" t="s">
        <v>7684</v>
      </c>
      <c r="V655" t="s">
        <v>7684</v>
      </c>
      <c r="W655">
        <v>5.56</v>
      </c>
      <c r="X655" t="s">
        <v>7892</v>
      </c>
      <c r="Y655">
        <v>1.8</v>
      </c>
      <c r="Z655" t="s">
        <v>7774</v>
      </c>
      <c r="AA655" t="s">
        <v>7788</v>
      </c>
      <c r="AB655" t="s">
        <v>7774</v>
      </c>
      <c r="AC655">
        <v>10</v>
      </c>
      <c r="AD655">
        <v>10</v>
      </c>
      <c r="AE655">
        <v>12</v>
      </c>
      <c r="AF655" t="s">
        <v>5753</v>
      </c>
      <c r="AG655">
        <v>42.75735581</v>
      </c>
      <c r="AH655">
        <v>-82.032827440000005</v>
      </c>
      <c r="AI655">
        <v>202.1</v>
      </c>
      <c r="AJ655">
        <v>290</v>
      </c>
      <c r="AL655">
        <v>15</v>
      </c>
      <c r="AM655">
        <v>986</v>
      </c>
      <c r="AN655">
        <v>0.20599999999999999</v>
      </c>
      <c r="AO655">
        <v>-337.82499999999999</v>
      </c>
      <c r="AP655">
        <v>2085</v>
      </c>
      <c r="AQ655">
        <v>2091</v>
      </c>
      <c r="AT655">
        <v>1.22</v>
      </c>
      <c r="AU655">
        <v>1.22</v>
      </c>
      <c r="AW655">
        <v>2.12</v>
      </c>
      <c r="AX655">
        <v>2.11</v>
      </c>
      <c r="BD655">
        <v>0.8</v>
      </c>
      <c r="BE655">
        <v>24</v>
      </c>
      <c r="BF655" t="s">
        <v>2217</v>
      </c>
      <c r="BG655" t="s">
        <v>5044</v>
      </c>
      <c r="BH655">
        <v>668</v>
      </c>
      <c r="BI655" t="s">
        <v>7797</v>
      </c>
      <c r="BJ655" t="s">
        <v>7773</v>
      </c>
      <c r="BK655">
        <v>668</v>
      </c>
      <c r="BL655">
        <v>3540</v>
      </c>
      <c r="BS655">
        <v>13</v>
      </c>
      <c r="BT655">
        <v>0.66</v>
      </c>
      <c r="BU655">
        <v>0.59</v>
      </c>
      <c r="BV655">
        <v>0.59</v>
      </c>
      <c r="BW655">
        <v>42.75735581</v>
      </c>
      <c r="BX655">
        <v>-82.032827440000005</v>
      </c>
      <c r="BY655">
        <v>4734387.3169999998</v>
      </c>
      <c r="BZ655">
        <v>202.11500000000001</v>
      </c>
      <c r="CA655">
        <v>284.89999999999998</v>
      </c>
      <c r="CB655" t="s">
        <v>7492</v>
      </c>
      <c r="CC655">
        <v>7</v>
      </c>
      <c r="CD655">
        <v>10</v>
      </c>
      <c r="CE655">
        <v>12</v>
      </c>
      <c r="CF655">
        <v>11</v>
      </c>
      <c r="CG655" t="s">
        <v>5677</v>
      </c>
      <c r="CH655">
        <v>414</v>
      </c>
      <c r="CI655" t="s">
        <v>3339</v>
      </c>
      <c r="CJ655" t="s">
        <v>8652</v>
      </c>
      <c r="CK655">
        <v>5.56</v>
      </c>
      <c r="CL655">
        <v>1.7</v>
      </c>
      <c r="CM655" t="s">
        <v>5044</v>
      </c>
      <c r="CO655" t="str">
        <f>VLOOKUP(CM655,AutoSCAN_ORG!B668:CF3183,1,FALSE)</f>
        <v>AS00-0001677</v>
      </c>
      <c r="CP655">
        <f>VLOOKUP($CM655,AutoSCAN_ORG!$B$1:$CF$2516,2,FALSE)</f>
        <v>3422.415</v>
      </c>
      <c r="CQ655">
        <f>VLOOKUP($CM655,AutoSCAN_ORG!$B$1:$CF$2516,3,FALSE)</f>
        <v>7.375</v>
      </c>
      <c r="CR655">
        <f>VLOOKUP($CM655,AutoSCAN_ORG!$B$1:$CF$2516,4,FALSE)</f>
        <v>68.031999999999996</v>
      </c>
      <c r="CS655">
        <f>VLOOKUP($CM655,AutoSCAN_ORG!$B$1:$CF$2516,5,FALSE)</f>
        <v>6.2949999999999999</v>
      </c>
      <c r="CT655" t="str">
        <f>VLOOKUP($CM655,AutoSCAN_ORG!$B$1:$CF$2516,6,FALSE)</f>
        <v>MELO-MIFE</v>
      </c>
      <c r="CU655">
        <f>VLOOKUP($CM655,AutoSCAN_ORG!$B$1:$CF$2516,7,FALSE)</f>
        <v>0</v>
      </c>
      <c r="CV655">
        <f>VLOOKUP($CM655,AutoSCAN_ORG!$B$1:$CF$2516,69,FALSE)</f>
        <v>0</v>
      </c>
      <c r="CW655">
        <f>VLOOKUP($CM655,AutoSCAN_ORG!$B$1:$CF$2516,70,FALSE)</f>
        <v>0</v>
      </c>
      <c r="CX655" t="str">
        <f>VLOOKUP($CM655,AutoSCAN_ORG!$B$1:$CF$2516,71,FALSE)</f>
        <v>Y</v>
      </c>
      <c r="CZ655" t="str">
        <f>VLOOKUP($CM655,AutoSCAN_ORG!$B$1:$CF$2516,73,FALSE)</f>
        <v>added</v>
      </c>
      <c r="DA655">
        <f>VLOOKUP($CM655,AutoSCAN_ORG!$B$1:$CF$2516,74,FALSE)</f>
        <v>0</v>
      </c>
      <c r="DB655">
        <f>VLOOKUP($CM655,AutoSCAN_ORG!$B$1:$CF$2516,75,FALSE)</f>
        <v>0</v>
      </c>
      <c r="DC655">
        <f>VLOOKUP($CM655,AutoSCAN_ORG!$B$1:$CF$2516,76,FALSE)</f>
        <v>0</v>
      </c>
      <c r="DD655">
        <f>VLOOKUP($CM655,AutoSCAN_ORG!$B$1:$CF$2516,77,FALSE)</f>
        <v>0</v>
      </c>
      <c r="DF655">
        <f>VLOOKUP($CM655,AutoSCAN_ORG!$B$1:$CF$2516,79,FALSE)</f>
        <v>14.43</v>
      </c>
      <c r="DG655">
        <f>VLOOKUP($CM655,AutoSCAN_ORG!$B$1:$CF$2516,80,FALSE)</f>
        <v>14.43</v>
      </c>
      <c r="DH655">
        <f>VLOOKUP($CM655,AutoSCAN_ORG!$B$1:$CF$2516,81,FALSE)</f>
        <v>1.6E-2</v>
      </c>
      <c r="DI655">
        <f>VLOOKUP($CM655,AutoSCAN_ORG!$B$1:$CF$2516,82,FALSE)</f>
        <v>3.3000000000000002E-2</v>
      </c>
      <c r="DJ655">
        <f>VLOOKUP($CM655,AutoSCAN_ORG!$B$1:$CF$2516,83,FALSE)</f>
        <v>0.877</v>
      </c>
    </row>
    <row r="656" spans="2:114" x14ac:dyDescent="0.35">
      <c r="B656" t="s">
        <v>5045</v>
      </c>
      <c r="C656">
        <v>669</v>
      </c>
      <c r="D656" t="s">
        <v>7778</v>
      </c>
      <c r="E656">
        <v>1058</v>
      </c>
      <c r="F656">
        <v>3422.4279999999999</v>
      </c>
      <c r="G656">
        <v>10</v>
      </c>
      <c r="H656" t="s">
        <v>7782</v>
      </c>
      <c r="I656" t="s">
        <v>7773</v>
      </c>
      <c r="J656" t="s">
        <v>7797</v>
      </c>
      <c r="K656">
        <v>17</v>
      </c>
      <c r="L656">
        <v>0.96</v>
      </c>
      <c r="M656">
        <v>31</v>
      </c>
      <c r="N656">
        <v>17</v>
      </c>
      <c r="O656" t="s">
        <v>7615</v>
      </c>
      <c r="R656" t="s">
        <v>7784</v>
      </c>
      <c r="S656" t="s">
        <v>7774</v>
      </c>
      <c r="T656" t="s">
        <v>7276</v>
      </c>
      <c r="U656" t="s">
        <v>7684</v>
      </c>
      <c r="V656" t="s">
        <v>7684</v>
      </c>
      <c r="W656">
        <v>5.56</v>
      </c>
      <c r="X656" t="s">
        <v>7892</v>
      </c>
      <c r="Y656">
        <v>1.8</v>
      </c>
      <c r="Z656" t="s">
        <v>7774</v>
      </c>
      <c r="AA656" t="s">
        <v>7788</v>
      </c>
      <c r="AB656" t="s">
        <v>7774</v>
      </c>
      <c r="AC656">
        <v>10</v>
      </c>
      <c r="AD656">
        <v>10</v>
      </c>
      <c r="AE656">
        <v>12</v>
      </c>
      <c r="AF656" t="s">
        <v>5753</v>
      </c>
      <c r="AG656">
        <v>42.75735581</v>
      </c>
      <c r="AH656">
        <v>-82.032827350000005</v>
      </c>
      <c r="AI656">
        <v>202.1</v>
      </c>
      <c r="AJ656">
        <v>290</v>
      </c>
      <c r="AL656">
        <v>15</v>
      </c>
      <c r="AM656">
        <v>986</v>
      </c>
      <c r="AN656">
        <v>0.21299999999999999</v>
      </c>
      <c r="AO656">
        <v>-330.94099999999997</v>
      </c>
      <c r="AP656">
        <v>2055</v>
      </c>
      <c r="AQ656">
        <v>2066</v>
      </c>
      <c r="AT656">
        <v>1.21</v>
      </c>
      <c r="AU656">
        <v>1.2</v>
      </c>
      <c r="AW656">
        <v>2.1</v>
      </c>
      <c r="AX656">
        <v>2.08</v>
      </c>
      <c r="BD656">
        <v>0.96</v>
      </c>
      <c r="BE656">
        <v>31</v>
      </c>
      <c r="BF656" t="s">
        <v>2218</v>
      </c>
      <c r="BG656" t="s">
        <v>5045</v>
      </c>
      <c r="BH656">
        <v>669</v>
      </c>
      <c r="BI656" t="s">
        <v>7797</v>
      </c>
      <c r="BJ656" t="s">
        <v>7773</v>
      </c>
      <c r="BK656">
        <v>669</v>
      </c>
      <c r="BL656">
        <v>3540</v>
      </c>
      <c r="BS656">
        <v>13</v>
      </c>
      <c r="BT656">
        <v>0.67</v>
      </c>
      <c r="BU656">
        <v>0.6</v>
      </c>
      <c r="BV656">
        <v>0.6</v>
      </c>
      <c r="BW656">
        <v>42.75735581</v>
      </c>
      <c r="BX656">
        <v>-82.032827350000005</v>
      </c>
      <c r="BY656">
        <v>4734387.3169999998</v>
      </c>
      <c r="BZ656">
        <v>202.11500000000001</v>
      </c>
      <c r="CA656">
        <v>289.60000000000002</v>
      </c>
      <c r="CB656" t="s">
        <v>7578</v>
      </c>
      <c r="CC656">
        <v>7</v>
      </c>
      <c r="CD656">
        <v>10</v>
      </c>
      <c r="CE656">
        <v>11</v>
      </c>
      <c r="CF656">
        <v>11</v>
      </c>
      <c r="CG656" t="s">
        <v>5677</v>
      </c>
      <c r="CH656">
        <v>414</v>
      </c>
      <c r="CI656" t="s">
        <v>3339</v>
      </c>
      <c r="CJ656" t="s">
        <v>8652</v>
      </c>
      <c r="CK656">
        <v>5.56</v>
      </c>
      <c r="CL656">
        <v>1.8</v>
      </c>
      <c r="CM656" t="s">
        <v>5045</v>
      </c>
      <c r="CO656" t="str">
        <f>VLOOKUP(CM656,AutoSCAN_ORG!B669:CF3184,1,FALSE)</f>
        <v>AS00-0001678</v>
      </c>
      <c r="CP656">
        <f>VLOOKUP($CM656,AutoSCAN_ORG!$B$1:$CF$2516,2,FALSE)</f>
        <v>3422.4250000000002</v>
      </c>
      <c r="CQ656">
        <f>VLOOKUP($CM656,AutoSCAN_ORG!$B$1:$CF$2516,3,FALSE)</f>
        <v>7.58</v>
      </c>
      <c r="CR656">
        <f>VLOOKUP($CM656,AutoSCAN_ORG!$B$1:$CF$2516,4,FALSE)</f>
        <v>67.322999999999993</v>
      </c>
      <c r="CS656">
        <f>VLOOKUP($CM656,AutoSCAN_ORG!$B$1:$CF$2516,5,FALSE)</f>
        <v>9.2880000000000003</v>
      </c>
      <c r="CT656" t="str">
        <f>VLOOKUP($CM656,AutoSCAN_ORG!$B$1:$CF$2516,6,FALSE)</f>
        <v>MELO-MIFE</v>
      </c>
      <c r="CU656">
        <f>VLOOKUP($CM656,AutoSCAN_ORG!$B$1:$CF$2516,7,FALSE)</f>
        <v>0</v>
      </c>
      <c r="CV656">
        <f>VLOOKUP($CM656,AutoSCAN_ORG!$B$1:$CF$2516,69,FALSE)</f>
        <v>0</v>
      </c>
      <c r="CW656">
        <f>VLOOKUP($CM656,AutoSCAN_ORG!$B$1:$CF$2516,70,FALSE)</f>
        <v>0</v>
      </c>
      <c r="CX656" t="str">
        <f>VLOOKUP($CM656,AutoSCAN_ORG!$B$1:$CF$2516,71,FALSE)</f>
        <v>Y</v>
      </c>
      <c r="CZ656" t="str">
        <f>VLOOKUP($CM656,AutoSCAN_ORG!$B$1:$CF$2516,73,FALSE)</f>
        <v>added</v>
      </c>
      <c r="DA656">
        <f>VLOOKUP($CM656,AutoSCAN_ORG!$B$1:$CF$2516,74,FALSE)</f>
        <v>0</v>
      </c>
      <c r="DB656">
        <f>VLOOKUP($CM656,AutoSCAN_ORG!$B$1:$CF$2516,75,FALSE)</f>
        <v>0</v>
      </c>
      <c r="DC656">
        <f>VLOOKUP($CM656,AutoSCAN_ORG!$B$1:$CF$2516,76,FALSE)</f>
        <v>0</v>
      </c>
      <c r="DD656">
        <f>VLOOKUP($CM656,AutoSCAN_ORG!$B$1:$CF$2516,77,FALSE)</f>
        <v>0</v>
      </c>
      <c r="DF656">
        <f>VLOOKUP($CM656,AutoSCAN_ORG!$B$1:$CF$2516,79,FALSE)</f>
        <v>17.21</v>
      </c>
      <c r="DG656">
        <f>VLOOKUP($CM656,AutoSCAN_ORG!$B$1:$CF$2516,80,FALSE)</f>
        <v>17.21</v>
      </c>
      <c r="DH656">
        <f>VLOOKUP($CM656,AutoSCAN_ORG!$B$1:$CF$2516,81,FALSE)</f>
        <v>0.01</v>
      </c>
      <c r="DI656">
        <f>VLOOKUP($CM656,AutoSCAN_ORG!$B$1:$CF$2516,82,FALSE)</f>
        <v>0.03</v>
      </c>
      <c r="DJ656">
        <f>VLOOKUP($CM656,AutoSCAN_ORG!$B$1:$CF$2516,83,FALSE)</f>
        <v>0.89800000000000002</v>
      </c>
    </row>
    <row r="657" spans="2:114" x14ac:dyDescent="0.35">
      <c r="B657" t="s">
        <v>5055</v>
      </c>
      <c r="C657">
        <v>672</v>
      </c>
      <c r="D657" t="s">
        <v>7778</v>
      </c>
      <c r="E657">
        <v>1065</v>
      </c>
      <c r="F657">
        <v>3448.942</v>
      </c>
      <c r="G657">
        <v>10</v>
      </c>
      <c r="H657" t="s">
        <v>7782</v>
      </c>
      <c r="I657" t="s">
        <v>7773</v>
      </c>
      <c r="J657" t="s">
        <v>5753</v>
      </c>
      <c r="K657">
        <v>12</v>
      </c>
      <c r="L657">
        <v>0.66</v>
      </c>
      <c r="M657">
        <v>16</v>
      </c>
      <c r="N657">
        <v>13</v>
      </c>
      <c r="O657" t="s">
        <v>7974</v>
      </c>
      <c r="R657" t="s">
        <v>7784</v>
      </c>
      <c r="S657" t="s">
        <v>7774</v>
      </c>
      <c r="T657" t="s">
        <v>7277</v>
      </c>
      <c r="U657" t="s">
        <v>7549</v>
      </c>
      <c r="V657" t="s">
        <v>7549</v>
      </c>
      <c r="W657">
        <v>5.56</v>
      </c>
      <c r="X657" t="s">
        <v>7975</v>
      </c>
      <c r="Y657">
        <v>1.8</v>
      </c>
      <c r="Z657" t="s">
        <v>7774</v>
      </c>
      <c r="AA657" t="s">
        <v>7788</v>
      </c>
      <c r="AB657" t="s">
        <v>7774</v>
      </c>
      <c r="AC657">
        <v>10</v>
      </c>
      <c r="AD657">
        <v>10</v>
      </c>
      <c r="AE657">
        <v>12</v>
      </c>
      <c r="AF657" t="s">
        <v>5683</v>
      </c>
      <c r="AG657">
        <v>42.757348469999997</v>
      </c>
      <c r="AH657">
        <v>-82.032501730000007</v>
      </c>
      <c r="AI657">
        <v>202.3</v>
      </c>
      <c r="AJ657">
        <v>290</v>
      </c>
      <c r="AL657">
        <v>15</v>
      </c>
      <c r="AM657">
        <v>986</v>
      </c>
      <c r="AN657">
        <v>3.9350000000000001</v>
      </c>
      <c r="AO657">
        <v>-332.84899999999999</v>
      </c>
      <c r="AP657">
        <v>2105</v>
      </c>
      <c r="AQ657">
        <v>2108</v>
      </c>
      <c r="AT657">
        <v>1.23</v>
      </c>
      <c r="AU657">
        <v>1.23</v>
      </c>
      <c r="AW657">
        <v>2.14</v>
      </c>
      <c r="AX657">
        <v>2.13</v>
      </c>
      <c r="BD657">
        <v>0.66</v>
      </c>
      <c r="BE657">
        <v>16</v>
      </c>
      <c r="BF657" t="s">
        <v>2228</v>
      </c>
      <c r="BG657" t="s">
        <v>5055</v>
      </c>
      <c r="BH657">
        <v>672</v>
      </c>
      <c r="BI657" t="s">
        <v>5753</v>
      </c>
      <c r="BJ657" t="s">
        <v>7773</v>
      </c>
      <c r="BK657">
        <v>672</v>
      </c>
      <c r="BL657">
        <v>3580</v>
      </c>
      <c r="BS657">
        <v>13</v>
      </c>
      <c r="BT657">
        <v>0.66</v>
      </c>
      <c r="BU657">
        <v>0.57999999999999996</v>
      </c>
      <c r="BV657">
        <v>0.59</v>
      </c>
      <c r="BW657">
        <v>42.757348469999997</v>
      </c>
      <c r="BX657">
        <v>-82.032501730000007</v>
      </c>
      <c r="BY657">
        <v>4734386.1770000001</v>
      </c>
      <c r="BZ657">
        <v>202.34100000000001</v>
      </c>
      <c r="CA657">
        <v>182.7</v>
      </c>
      <c r="CB657" t="s">
        <v>7661</v>
      </c>
      <c r="CC657">
        <v>7</v>
      </c>
      <c r="CD657">
        <v>10</v>
      </c>
      <c r="CE657">
        <v>12</v>
      </c>
      <c r="CF657">
        <v>12</v>
      </c>
      <c r="CG657" t="s">
        <v>5677</v>
      </c>
      <c r="CH657">
        <v>414</v>
      </c>
      <c r="CI657" t="s">
        <v>3290</v>
      </c>
      <c r="CJ657" t="s">
        <v>7332</v>
      </c>
      <c r="CK657">
        <v>5.56</v>
      </c>
      <c r="CL657">
        <v>1.9</v>
      </c>
      <c r="CM657" t="s">
        <v>5055</v>
      </c>
      <c r="CO657" t="str">
        <f>VLOOKUP(CM657,AutoSCAN_ORG!B672:CF3187,1,FALSE)</f>
        <v>AS00-0001684</v>
      </c>
      <c r="CP657">
        <f>VLOOKUP($CM657,AutoSCAN_ORG!$B$1:$CF$2516,2,FALSE)</f>
        <v>3448.9270000000001</v>
      </c>
      <c r="CQ657">
        <f>VLOOKUP($CM657,AutoSCAN_ORG!$B$1:$CF$2516,3,FALSE)</f>
        <v>28.324999999999999</v>
      </c>
      <c r="CR657">
        <f>VLOOKUP($CM657,AutoSCAN_ORG!$B$1:$CF$2516,4,FALSE)</f>
        <v>171.21600000000001</v>
      </c>
      <c r="CS657">
        <f>VLOOKUP($CM657,AutoSCAN_ORG!$B$1:$CF$2516,5,FALSE)</f>
        <v>6.298</v>
      </c>
      <c r="CT657" t="str">
        <f>VLOOKUP($CM657,AutoSCAN_ORG!$B$1:$CF$2516,6,FALSE)</f>
        <v>MELO-CORR</v>
      </c>
      <c r="CU657">
        <f>VLOOKUP($CM657,AutoSCAN_ORG!$B$1:$CF$2516,7,FALSE)</f>
        <v>0</v>
      </c>
      <c r="CV657">
        <f>VLOOKUP($CM657,AutoSCAN_ORG!$B$1:$CF$2516,69,FALSE)</f>
        <v>0</v>
      </c>
      <c r="CW657">
        <f>VLOOKUP($CM657,AutoSCAN_ORG!$B$1:$CF$2516,70,FALSE)</f>
        <v>0</v>
      </c>
      <c r="CX657" t="str">
        <f>VLOOKUP($CM657,AutoSCAN_ORG!$B$1:$CF$2516,71,FALSE)</f>
        <v>Y</v>
      </c>
      <c r="CZ657" t="str">
        <f>VLOOKUP($CM657,AutoSCAN_ORG!$B$1:$CF$2516,73,FALSE)</f>
        <v>int corr in PI</v>
      </c>
      <c r="DA657">
        <f>VLOOKUP($CM657,AutoSCAN_ORG!$B$1:$CF$2516,74,FALSE)</f>
        <v>0</v>
      </c>
      <c r="DB657">
        <f>VLOOKUP($CM657,AutoSCAN_ORG!$B$1:$CF$2516,75,FALSE)</f>
        <v>0</v>
      </c>
      <c r="DC657">
        <f>VLOOKUP($CM657,AutoSCAN_ORG!$B$1:$CF$2516,76,FALSE)</f>
        <v>0</v>
      </c>
      <c r="DD657">
        <f>VLOOKUP($CM657,AutoSCAN_ORG!$B$1:$CF$2516,77,FALSE)</f>
        <v>0</v>
      </c>
      <c r="DF657">
        <f>VLOOKUP($CM657,AutoSCAN_ORG!$B$1:$CF$2516,79,FALSE)</f>
        <v>11.79</v>
      </c>
      <c r="DG657">
        <f>VLOOKUP($CM657,AutoSCAN_ORG!$B$1:$CF$2516,80,FALSE)</f>
        <v>11.79</v>
      </c>
      <c r="DH657">
        <f>VLOOKUP($CM657,AutoSCAN_ORG!$B$1:$CF$2516,81,FALSE)</f>
        <v>1.2E-2</v>
      </c>
      <c r="DI657">
        <f>VLOOKUP($CM657,AutoSCAN_ORG!$B$1:$CF$2516,82,FALSE)</f>
        <v>2.4E-2</v>
      </c>
      <c r="DJ657">
        <f>VLOOKUP($CM657,AutoSCAN_ORG!$B$1:$CF$2516,83,FALSE)</f>
        <v>0.73899999999999999</v>
      </c>
    </row>
    <row r="658" spans="2:114" x14ac:dyDescent="0.35">
      <c r="B658" t="s">
        <v>5056</v>
      </c>
      <c r="C658">
        <v>673</v>
      </c>
      <c r="D658" t="s">
        <v>7778</v>
      </c>
      <c r="E658">
        <v>1066</v>
      </c>
      <c r="F658">
        <v>3449.826</v>
      </c>
      <c r="G658">
        <v>10</v>
      </c>
      <c r="H658" t="s">
        <v>7782</v>
      </c>
      <c r="I658" t="s">
        <v>7773</v>
      </c>
      <c r="J658" t="s">
        <v>7797</v>
      </c>
      <c r="K658">
        <v>17</v>
      </c>
      <c r="L658">
        <v>0.97</v>
      </c>
      <c r="M658">
        <v>15</v>
      </c>
      <c r="N658">
        <v>17</v>
      </c>
      <c r="O658" t="s">
        <v>7391</v>
      </c>
      <c r="R658" t="s">
        <v>7805</v>
      </c>
      <c r="S658" t="s">
        <v>7774</v>
      </c>
      <c r="T658" t="s">
        <v>7277</v>
      </c>
      <c r="U658" t="s">
        <v>7549</v>
      </c>
      <c r="V658" t="s">
        <v>7549</v>
      </c>
      <c r="W658">
        <v>5.56</v>
      </c>
      <c r="X658" t="s">
        <v>7975</v>
      </c>
      <c r="Y658">
        <v>1.8</v>
      </c>
      <c r="Z658" t="s">
        <v>7774</v>
      </c>
      <c r="AA658" t="s">
        <v>7788</v>
      </c>
      <c r="AB658" t="s">
        <v>7774</v>
      </c>
      <c r="AC658">
        <v>10</v>
      </c>
      <c r="AD658">
        <v>10</v>
      </c>
      <c r="AE658">
        <v>12</v>
      </c>
      <c r="AF658" t="s">
        <v>5753</v>
      </c>
      <c r="AG658">
        <v>42.757348270000001</v>
      </c>
      <c r="AH658">
        <v>-82.032490870000004</v>
      </c>
      <c r="AI658">
        <v>202.4</v>
      </c>
      <c r="AJ658">
        <v>290</v>
      </c>
      <c r="AL658">
        <v>15</v>
      </c>
      <c r="AM658">
        <v>986</v>
      </c>
      <c r="AN658">
        <v>4.819</v>
      </c>
      <c r="AO658">
        <v>-287.97800000000001</v>
      </c>
      <c r="AP658">
        <v>2100</v>
      </c>
      <c r="AQ658">
        <v>2103</v>
      </c>
      <c r="AT658">
        <v>1.23</v>
      </c>
      <c r="AU658">
        <v>1.23</v>
      </c>
      <c r="AW658">
        <v>2.13</v>
      </c>
      <c r="AX658">
        <v>2.13</v>
      </c>
      <c r="BD658">
        <v>0.97</v>
      </c>
      <c r="BE658">
        <v>15</v>
      </c>
      <c r="BF658" t="s">
        <v>2229</v>
      </c>
      <c r="BG658" t="s">
        <v>5056</v>
      </c>
      <c r="BH658">
        <v>673</v>
      </c>
      <c r="BI658" t="s">
        <v>7797</v>
      </c>
      <c r="BJ658" t="s">
        <v>7773</v>
      </c>
      <c r="BK658">
        <v>673</v>
      </c>
      <c r="BL658">
        <v>3580</v>
      </c>
      <c r="BS658">
        <v>13</v>
      </c>
      <c r="BT658">
        <v>0.66</v>
      </c>
      <c r="BU658">
        <v>0.59</v>
      </c>
      <c r="BV658">
        <v>0.59</v>
      </c>
      <c r="BW658">
        <v>42.757348270000001</v>
      </c>
      <c r="BX658">
        <v>-82.032490870000004</v>
      </c>
      <c r="BY658">
        <v>4734386.1430000002</v>
      </c>
      <c r="BZ658">
        <v>202.35300000000001</v>
      </c>
      <c r="CA658">
        <v>275.10000000000002</v>
      </c>
      <c r="CB658" t="s">
        <v>7642</v>
      </c>
      <c r="CC658">
        <v>7</v>
      </c>
      <c r="CD658">
        <v>10</v>
      </c>
      <c r="CE658">
        <v>12</v>
      </c>
      <c r="CF658">
        <v>12</v>
      </c>
      <c r="CG658" t="s">
        <v>5752</v>
      </c>
      <c r="CH658">
        <v>414</v>
      </c>
      <c r="CI658" t="s">
        <v>3339</v>
      </c>
      <c r="CJ658" t="s">
        <v>8652</v>
      </c>
      <c r="CK658">
        <v>5.56</v>
      </c>
      <c r="CL658">
        <v>1.8</v>
      </c>
      <c r="CM658" t="s">
        <v>5056</v>
      </c>
      <c r="CO658" t="str">
        <f>VLOOKUP(CM658,AutoSCAN_ORG!B673:CF3188,1,FALSE)</f>
        <v>AS00-0001685</v>
      </c>
      <c r="CP658">
        <f>VLOOKUP($CM658,AutoSCAN_ORG!$B$1:$CF$2516,2,FALSE)</f>
        <v>3449.8220000000001</v>
      </c>
      <c r="CQ658">
        <f>VLOOKUP($CM658,AutoSCAN_ORG!$B$1:$CF$2516,3,FALSE)</f>
        <v>13.615</v>
      </c>
      <c r="CR658">
        <f>VLOOKUP($CM658,AutoSCAN_ORG!$B$1:$CF$2516,4,FALSE)</f>
        <v>76.061999999999998</v>
      </c>
      <c r="CS658">
        <f>VLOOKUP($CM658,AutoSCAN_ORG!$B$1:$CF$2516,5,FALSE)</f>
        <v>9.7789999999999999</v>
      </c>
      <c r="CT658" t="str">
        <f>VLOOKUP($CM658,AutoSCAN_ORG!$B$1:$CF$2516,6,FALSE)</f>
        <v>MELO-MIFE</v>
      </c>
      <c r="CU658">
        <f>VLOOKUP($CM658,AutoSCAN_ORG!$B$1:$CF$2516,7,FALSE)</f>
        <v>0</v>
      </c>
      <c r="CV658">
        <f>VLOOKUP($CM658,AutoSCAN_ORG!$B$1:$CF$2516,69,FALSE)</f>
        <v>0</v>
      </c>
      <c r="CW658">
        <f>VLOOKUP($CM658,AutoSCAN_ORG!$B$1:$CF$2516,70,FALSE)</f>
        <v>0</v>
      </c>
      <c r="CX658" t="str">
        <f>VLOOKUP($CM658,AutoSCAN_ORG!$B$1:$CF$2516,71,FALSE)</f>
        <v>Y</v>
      </c>
      <c r="CZ658" t="str">
        <f>VLOOKUP($CM658,AutoSCAN_ORG!$B$1:$CF$2516,73,FALSE)</f>
        <v>int corr in PI</v>
      </c>
      <c r="DA658">
        <f>VLOOKUP($CM658,AutoSCAN_ORG!$B$1:$CF$2516,74,FALSE)</f>
        <v>0</v>
      </c>
      <c r="DB658" t="str">
        <f>VLOOKUP($CM658,AutoSCAN_ORG!$B$1:$CF$2516,75,FALSE)</f>
        <v>corr int in prev</v>
      </c>
      <c r="DC658">
        <f>VLOOKUP($CM658,AutoSCAN_ORG!$B$1:$CF$2516,76,FALSE)</f>
        <v>0</v>
      </c>
      <c r="DD658">
        <f>VLOOKUP($CM658,AutoSCAN_ORG!$B$1:$CF$2516,77,FALSE)</f>
        <v>0</v>
      </c>
      <c r="DF658">
        <f>VLOOKUP($CM658,AutoSCAN_ORG!$B$1:$CF$2516,79,FALSE)</f>
        <v>17.399999999999999</v>
      </c>
      <c r="DG658">
        <f>VLOOKUP($CM658,AutoSCAN_ORG!$B$1:$CF$2516,80,FALSE)</f>
        <v>17.399999999999999</v>
      </c>
      <c r="DH658">
        <f>VLOOKUP($CM658,AutoSCAN_ORG!$B$1:$CF$2516,81,FALSE)</f>
        <v>0.02</v>
      </c>
      <c r="DI658">
        <f>VLOOKUP($CM658,AutoSCAN_ORG!$B$1:$CF$2516,82,FALSE)</f>
        <v>3.1E-2</v>
      </c>
      <c r="DJ658">
        <f>VLOOKUP($CM658,AutoSCAN_ORG!$B$1:$CF$2516,83,FALSE)</f>
        <v>0.88500000000000001</v>
      </c>
    </row>
    <row r="659" spans="2:114" x14ac:dyDescent="0.35">
      <c r="B659" t="s">
        <v>5161</v>
      </c>
      <c r="C659">
        <v>675</v>
      </c>
      <c r="D659" t="s">
        <v>7778</v>
      </c>
      <c r="E659">
        <v>1090</v>
      </c>
      <c r="F659">
        <v>3500.7</v>
      </c>
      <c r="G659">
        <v>10</v>
      </c>
      <c r="H659" t="s">
        <v>7782</v>
      </c>
      <c r="I659" t="s">
        <v>7773</v>
      </c>
      <c r="J659" t="s">
        <v>7797</v>
      </c>
      <c r="K659">
        <v>11</v>
      </c>
      <c r="L659">
        <v>1.44</v>
      </c>
      <c r="M659">
        <v>14</v>
      </c>
      <c r="N659">
        <v>11</v>
      </c>
      <c r="O659" t="s">
        <v>7676</v>
      </c>
      <c r="R659" t="s">
        <v>7784</v>
      </c>
      <c r="S659" t="s">
        <v>7774</v>
      </c>
      <c r="T659" t="s">
        <v>7280</v>
      </c>
      <c r="W659">
        <v>12.7</v>
      </c>
      <c r="X659" t="s">
        <v>7978</v>
      </c>
      <c r="Y659">
        <v>2.4</v>
      </c>
      <c r="Z659" t="s">
        <v>7774</v>
      </c>
      <c r="AA659" t="s">
        <v>7783</v>
      </c>
      <c r="AB659" t="s">
        <v>7774</v>
      </c>
      <c r="AF659" t="s">
        <v>5762</v>
      </c>
      <c r="AG659">
        <v>42.75706856</v>
      </c>
      <c r="AH659">
        <v>-82.032291220000005</v>
      </c>
      <c r="AI659">
        <v>202.2</v>
      </c>
      <c r="AJ659">
        <v>290</v>
      </c>
      <c r="AL659">
        <v>15</v>
      </c>
      <c r="AM659">
        <v>986</v>
      </c>
      <c r="AN659">
        <v>0.49299999999999999</v>
      </c>
      <c r="AP659">
        <v>4831</v>
      </c>
      <c r="AQ659">
        <v>4833</v>
      </c>
      <c r="AT659">
        <v>1.24</v>
      </c>
      <c r="AU659">
        <v>1.23</v>
      </c>
      <c r="AW659">
        <v>4.9000000000000004</v>
      </c>
      <c r="AX659">
        <v>4.9000000000000004</v>
      </c>
      <c r="BD659">
        <v>1.44</v>
      </c>
      <c r="BE659">
        <v>14</v>
      </c>
      <c r="BF659" t="s">
        <v>2333</v>
      </c>
      <c r="BG659" t="s">
        <v>5161</v>
      </c>
      <c r="BH659">
        <v>675</v>
      </c>
      <c r="BI659" t="s">
        <v>7797</v>
      </c>
      <c r="BJ659" t="s">
        <v>7773</v>
      </c>
      <c r="BK659">
        <v>675</v>
      </c>
      <c r="BL659">
        <v>3750</v>
      </c>
      <c r="BS659">
        <v>30</v>
      </c>
      <c r="BT659">
        <v>0.28999999999999998</v>
      </c>
      <c r="BU659">
        <v>0.26</v>
      </c>
      <c r="BV659">
        <v>0.26</v>
      </c>
      <c r="BW659">
        <v>42.75706856</v>
      </c>
      <c r="BX659">
        <v>-82.032291220000005</v>
      </c>
      <c r="BY659">
        <v>4734354.8830000004</v>
      </c>
      <c r="BZ659">
        <v>202.214</v>
      </c>
      <c r="CA659">
        <v>293</v>
      </c>
      <c r="CB659" t="s">
        <v>7615</v>
      </c>
      <c r="CC659">
        <v>7</v>
      </c>
      <c r="CD659">
        <v>24</v>
      </c>
      <c r="CE659">
        <v>27</v>
      </c>
      <c r="CF659">
        <v>27</v>
      </c>
      <c r="CG659" t="s">
        <v>5677</v>
      </c>
      <c r="CH659">
        <v>414</v>
      </c>
      <c r="CI659" t="s">
        <v>3339</v>
      </c>
      <c r="CJ659" t="s">
        <v>8652</v>
      </c>
      <c r="CK659">
        <v>12.7</v>
      </c>
      <c r="CL659">
        <v>2.2999999999999998</v>
      </c>
      <c r="CM659" t="s">
        <v>5161</v>
      </c>
      <c r="CO659" t="str">
        <f>VLOOKUP(CM659,AutoSCAN_ORG!B675:CF3190,1,FALSE)</f>
        <v>AS00-0001751</v>
      </c>
      <c r="CP659">
        <f>VLOOKUP($CM659,AutoSCAN_ORG!$B$1:$CF$2516,2,FALSE)</f>
        <v>3500.6970000000001</v>
      </c>
      <c r="CQ659">
        <f>VLOOKUP($CM659,AutoSCAN_ORG!$B$1:$CF$2516,3,FALSE)</f>
        <v>9.5259999999999998</v>
      </c>
      <c r="CR659">
        <f>VLOOKUP($CM659,AutoSCAN_ORG!$B$1:$CF$2516,4,FALSE)</f>
        <v>60.999000000000002</v>
      </c>
      <c r="CS659">
        <f>VLOOKUP($CM659,AutoSCAN_ORG!$B$1:$CF$2516,5,FALSE)</f>
        <v>6.2949999999999999</v>
      </c>
      <c r="CT659" t="str">
        <f>VLOOKUP($CM659,AutoSCAN_ORG!$B$1:$CF$2516,6,FALSE)</f>
        <v>MELO-MIFE</v>
      </c>
      <c r="CU659">
        <f>VLOOKUP($CM659,AutoSCAN_ORG!$B$1:$CF$2516,7,FALSE)</f>
        <v>0</v>
      </c>
      <c r="CV659">
        <f>VLOOKUP($CM659,AutoSCAN_ORG!$B$1:$CF$2516,69,FALSE)</f>
        <v>0</v>
      </c>
      <c r="CW659">
        <f>VLOOKUP($CM659,AutoSCAN_ORG!$B$1:$CF$2516,70,FALSE)</f>
        <v>0</v>
      </c>
      <c r="CX659" t="str">
        <f>VLOOKUP($CM659,AutoSCAN_ORG!$B$1:$CF$2516,71,FALSE)</f>
        <v>Y</v>
      </c>
      <c r="CZ659" t="str">
        <f>VLOOKUP($CM659,AutoSCAN_ORG!$B$1:$CF$2516,73,FALSE)</f>
        <v>int corr in PI</v>
      </c>
      <c r="DA659">
        <f>VLOOKUP($CM659,AutoSCAN_ORG!$B$1:$CF$2516,74,FALSE)</f>
        <v>0</v>
      </c>
      <c r="DB659" t="str">
        <f>VLOOKUP($CM659,AutoSCAN_ORG!$B$1:$CF$2516,75,FALSE)</f>
        <v>check, on bend</v>
      </c>
      <c r="DC659">
        <f>VLOOKUP($CM659,AutoSCAN_ORG!$B$1:$CF$2516,76,FALSE)</f>
        <v>0</v>
      </c>
      <c r="DD659">
        <f>VLOOKUP($CM659,AutoSCAN_ORG!$B$1:$CF$2516,77,FALSE)</f>
        <v>0</v>
      </c>
      <c r="DE659" t="str">
        <f>VLOOKUP($CM659,AutoSCAN_ORG!$B$1:$CF$2516,78,FALSE)</f>
        <v>Red. Acc_Velocity &gt; 5 m/s 2016 / BND</v>
      </c>
      <c r="DF659">
        <f>VLOOKUP($CM659,AutoSCAN_ORG!$B$1:$CF$2516,79,FALSE)</f>
        <v>11.37</v>
      </c>
      <c r="DG659">
        <f>VLOOKUP($CM659,AutoSCAN_ORG!$B$1:$CF$2516,80,FALSE)</f>
        <v>11.37</v>
      </c>
      <c r="DH659">
        <f>VLOOKUP($CM659,AutoSCAN_ORG!$B$1:$CF$2516,81,FALSE)</f>
        <v>1.2999999999999999E-2</v>
      </c>
      <c r="DI659">
        <f>VLOOKUP($CM659,AutoSCAN_ORG!$B$1:$CF$2516,82,FALSE)</f>
        <v>2.1000000000000001E-2</v>
      </c>
      <c r="DJ659">
        <f>VLOOKUP($CM659,AutoSCAN_ORG!$B$1:$CF$2516,83,FALSE)</f>
        <v>0.29699999999999999</v>
      </c>
    </row>
    <row r="660" spans="2:114" x14ac:dyDescent="0.35">
      <c r="B660" t="s">
        <v>5163</v>
      </c>
      <c r="C660">
        <v>676</v>
      </c>
      <c r="D660" t="s">
        <v>7778</v>
      </c>
      <c r="E660">
        <v>1091</v>
      </c>
      <c r="F660">
        <v>3500.7179999999998</v>
      </c>
      <c r="G660">
        <v>10</v>
      </c>
      <c r="H660" t="s">
        <v>7782</v>
      </c>
      <c r="I660" t="s">
        <v>7773</v>
      </c>
      <c r="J660" t="s">
        <v>7797</v>
      </c>
      <c r="K660">
        <v>13</v>
      </c>
      <c r="L660">
        <v>1.71</v>
      </c>
      <c r="M660">
        <v>17</v>
      </c>
      <c r="N660">
        <v>24</v>
      </c>
      <c r="O660" t="s">
        <v>7578</v>
      </c>
      <c r="R660" t="s">
        <v>7784</v>
      </c>
      <c r="S660" t="s">
        <v>7774</v>
      </c>
      <c r="T660" t="s">
        <v>7280</v>
      </c>
      <c r="W660">
        <v>12.7</v>
      </c>
      <c r="X660" t="s">
        <v>7978</v>
      </c>
      <c r="Y660">
        <v>2.4</v>
      </c>
      <c r="Z660" t="s">
        <v>7774</v>
      </c>
      <c r="AA660" t="s">
        <v>7788</v>
      </c>
      <c r="AB660" t="s">
        <v>7774</v>
      </c>
      <c r="AC660">
        <v>10</v>
      </c>
      <c r="AD660">
        <v>10</v>
      </c>
      <c r="AE660">
        <v>12</v>
      </c>
      <c r="AF660" t="s">
        <v>5753</v>
      </c>
      <c r="AG660">
        <v>42.757068429999997</v>
      </c>
      <c r="AH660">
        <v>-82.032291119999996</v>
      </c>
      <c r="AI660">
        <v>202.2</v>
      </c>
      <c r="AJ660">
        <v>290</v>
      </c>
      <c r="AL660">
        <v>15</v>
      </c>
      <c r="AM660">
        <v>986</v>
      </c>
      <c r="AN660">
        <v>0.50900000000000001</v>
      </c>
      <c r="AP660">
        <v>4824</v>
      </c>
      <c r="AQ660">
        <v>4827</v>
      </c>
      <c r="AT660">
        <v>1.23</v>
      </c>
      <c r="AU660">
        <v>1.23</v>
      </c>
      <c r="AW660">
        <v>4.8899999999999997</v>
      </c>
      <c r="AX660">
        <v>4.8899999999999997</v>
      </c>
      <c r="BD660">
        <v>1.71</v>
      </c>
      <c r="BE660">
        <v>17</v>
      </c>
      <c r="BF660" t="s">
        <v>2334</v>
      </c>
      <c r="BG660" t="s">
        <v>5163</v>
      </c>
      <c r="BH660">
        <v>676</v>
      </c>
      <c r="BI660" t="s">
        <v>7797</v>
      </c>
      <c r="BJ660" t="s">
        <v>7773</v>
      </c>
      <c r="BK660">
        <v>676</v>
      </c>
      <c r="BL660">
        <v>3750</v>
      </c>
      <c r="BS660">
        <v>30</v>
      </c>
      <c r="BT660">
        <v>0.28999999999999998</v>
      </c>
      <c r="BU660">
        <v>0.26</v>
      </c>
      <c r="BV660">
        <v>0.26</v>
      </c>
      <c r="BW660">
        <v>42.757068429999997</v>
      </c>
      <c r="BX660">
        <v>-82.032291119999996</v>
      </c>
      <c r="BY660">
        <v>4734354.8679999998</v>
      </c>
      <c r="BZ660">
        <v>202.214</v>
      </c>
      <c r="CA660">
        <v>284.3</v>
      </c>
      <c r="CB660" t="s">
        <v>7689</v>
      </c>
      <c r="CC660">
        <v>7</v>
      </c>
      <c r="CD660">
        <v>24</v>
      </c>
      <c r="CE660">
        <v>27</v>
      </c>
      <c r="CF660">
        <v>27</v>
      </c>
      <c r="CG660" t="s">
        <v>5677</v>
      </c>
      <c r="CH660">
        <v>414</v>
      </c>
      <c r="CI660" t="s">
        <v>3339</v>
      </c>
      <c r="CJ660" t="s">
        <v>8652</v>
      </c>
      <c r="CK660">
        <v>12.7</v>
      </c>
      <c r="CL660">
        <v>2.4</v>
      </c>
      <c r="CM660" t="s">
        <v>5163</v>
      </c>
      <c r="CO660" t="str">
        <f>VLOOKUP(CM660,AutoSCAN_ORG!B676:CF3191,1,FALSE)</f>
        <v>AS00-0001752</v>
      </c>
      <c r="CP660">
        <f>VLOOKUP($CM660,AutoSCAN_ORG!$B$1:$CF$2516,2,FALSE)</f>
        <v>3500.71</v>
      </c>
      <c r="CQ660">
        <f>VLOOKUP($CM660,AutoSCAN_ORG!$B$1:$CF$2516,3,FALSE)</f>
        <v>11.590999999999999</v>
      </c>
      <c r="CR660">
        <f>VLOOKUP($CM660,AutoSCAN_ORG!$B$1:$CF$2516,4,FALSE)</f>
        <v>68.328999999999994</v>
      </c>
      <c r="CS660">
        <f>VLOOKUP($CM660,AutoSCAN_ORG!$B$1:$CF$2516,5,FALSE)</f>
        <v>10.987</v>
      </c>
      <c r="CT660" t="str">
        <f>VLOOKUP($CM660,AutoSCAN_ORG!$B$1:$CF$2516,6,FALSE)</f>
        <v>MELO-MIFE</v>
      </c>
      <c r="CU660">
        <f>VLOOKUP($CM660,AutoSCAN_ORG!$B$1:$CF$2516,7,FALSE)</f>
        <v>0</v>
      </c>
      <c r="CV660">
        <f>VLOOKUP($CM660,AutoSCAN_ORG!$B$1:$CF$2516,69,FALSE)</f>
        <v>0</v>
      </c>
      <c r="CW660">
        <f>VLOOKUP($CM660,AutoSCAN_ORG!$B$1:$CF$2516,70,FALSE)</f>
        <v>0</v>
      </c>
      <c r="CX660" t="str">
        <f>VLOOKUP($CM660,AutoSCAN_ORG!$B$1:$CF$2516,71,FALSE)</f>
        <v>Y</v>
      </c>
      <c r="CZ660" t="str">
        <f>VLOOKUP($CM660,AutoSCAN_ORG!$B$1:$CF$2516,73,FALSE)</f>
        <v>int corr in PI</v>
      </c>
      <c r="DA660">
        <f>VLOOKUP($CM660,AutoSCAN_ORG!$B$1:$CF$2516,74,FALSE)</f>
        <v>0</v>
      </c>
      <c r="DB660" t="str">
        <f>VLOOKUP($CM660,AutoSCAN_ORG!$B$1:$CF$2516,75,FALSE)</f>
        <v>check, on bend</v>
      </c>
      <c r="DC660">
        <f>VLOOKUP($CM660,AutoSCAN_ORG!$B$1:$CF$2516,76,FALSE)</f>
        <v>0</v>
      </c>
      <c r="DD660">
        <f>VLOOKUP($CM660,AutoSCAN_ORG!$B$1:$CF$2516,77,FALSE)</f>
        <v>0</v>
      </c>
      <c r="DE660" t="str">
        <f>VLOOKUP($CM660,AutoSCAN_ORG!$B$1:$CF$2516,78,FALSE)</f>
        <v>Red. Acc_Velocity &gt; 5 m/s 2016 / BND</v>
      </c>
      <c r="DF660">
        <f>VLOOKUP($CM660,AutoSCAN_ORG!$B$1:$CF$2516,79,FALSE)</f>
        <v>13.47</v>
      </c>
      <c r="DG660">
        <f>VLOOKUP($CM660,AutoSCAN_ORG!$B$1:$CF$2516,80,FALSE)</f>
        <v>13.47</v>
      </c>
      <c r="DH660">
        <f>VLOOKUP($CM660,AutoSCAN_ORG!$B$1:$CF$2516,81,FALSE)</f>
        <v>1.2E-2</v>
      </c>
      <c r="DI660">
        <f>VLOOKUP($CM660,AutoSCAN_ORG!$B$1:$CF$2516,82,FALSE)</f>
        <v>2.7E-2</v>
      </c>
      <c r="DJ660">
        <f>VLOOKUP($CM660,AutoSCAN_ORG!$B$1:$CF$2516,83,FALSE)</f>
        <v>0.35499999999999998</v>
      </c>
    </row>
    <row r="661" spans="2:114" x14ac:dyDescent="0.35">
      <c r="B661" t="s">
        <v>5165</v>
      </c>
      <c r="C661">
        <v>677</v>
      </c>
      <c r="D661" t="s">
        <v>7778</v>
      </c>
      <c r="E661">
        <v>1093</v>
      </c>
      <c r="F661">
        <v>3500.7750000000001</v>
      </c>
      <c r="G661">
        <v>10</v>
      </c>
      <c r="H661" t="s">
        <v>7782</v>
      </c>
      <c r="I661" t="s">
        <v>7773</v>
      </c>
      <c r="J661" t="s">
        <v>7797</v>
      </c>
      <c r="K661">
        <v>12</v>
      </c>
      <c r="L661">
        <v>1.46</v>
      </c>
      <c r="M661">
        <v>18</v>
      </c>
      <c r="N661">
        <v>20</v>
      </c>
      <c r="O661" t="s">
        <v>7979</v>
      </c>
      <c r="R661" t="s">
        <v>7784</v>
      </c>
      <c r="S661" t="s">
        <v>7774</v>
      </c>
      <c r="T661" t="s">
        <v>7280</v>
      </c>
      <c r="W661">
        <v>12.7</v>
      </c>
      <c r="X661" t="s">
        <v>7978</v>
      </c>
      <c r="Y661">
        <v>2.5</v>
      </c>
      <c r="Z661" t="s">
        <v>7774</v>
      </c>
      <c r="AA661" t="s">
        <v>7788</v>
      </c>
      <c r="AB661" t="s">
        <v>7774</v>
      </c>
      <c r="AC661">
        <v>10</v>
      </c>
      <c r="AD661">
        <v>10</v>
      </c>
      <c r="AE661">
        <v>12</v>
      </c>
      <c r="AF661" t="s">
        <v>5753</v>
      </c>
      <c r="AG661">
        <v>42.757067990000003</v>
      </c>
      <c r="AH661">
        <v>-82.032290759999995</v>
      </c>
      <c r="AI661">
        <v>202.2</v>
      </c>
      <c r="AJ661">
        <v>290</v>
      </c>
      <c r="AL661">
        <v>15</v>
      </c>
      <c r="AM661">
        <v>986</v>
      </c>
      <c r="AN661">
        <v>0.56599999999999995</v>
      </c>
      <c r="AP661">
        <v>4825</v>
      </c>
      <c r="AQ661">
        <v>4828</v>
      </c>
      <c r="AT661">
        <v>1.23</v>
      </c>
      <c r="AU661">
        <v>1.23</v>
      </c>
      <c r="AW661">
        <v>4.8899999999999997</v>
      </c>
      <c r="AX661">
        <v>4.8899999999999997</v>
      </c>
      <c r="BD661">
        <v>1.46</v>
      </c>
      <c r="BE661">
        <v>18</v>
      </c>
      <c r="BF661" t="s">
        <v>2336</v>
      </c>
      <c r="BG661" t="s">
        <v>5165</v>
      </c>
      <c r="BH661">
        <v>677</v>
      </c>
      <c r="BI661" t="s">
        <v>7797</v>
      </c>
      <c r="BJ661" t="s">
        <v>7773</v>
      </c>
      <c r="BK661">
        <v>677</v>
      </c>
      <c r="BL661">
        <v>3750</v>
      </c>
      <c r="BS661">
        <v>30</v>
      </c>
      <c r="BT661">
        <v>0.28999999999999998</v>
      </c>
      <c r="BU661">
        <v>0.26</v>
      </c>
      <c r="BV661">
        <v>0.26</v>
      </c>
      <c r="BW661">
        <v>42.757067990000003</v>
      </c>
      <c r="BX661">
        <v>-82.032290759999995</v>
      </c>
      <c r="BY661">
        <v>4734354.8190000001</v>
      </c>
      <c r="BZ661">
        <v>202.214</v>
      </c>
      <c r="CA661">
        <v>287.8</v>
      </c>
      <c r="CB661" t="s">
        <v>8658</v>
      </c>
      <c r="CC661">
        <v>7</v>
      </c>
      <c r="CD661">
        <v>24</v>
      </c>
      <c r="CE661">
        <v>27</v>
      </c>
      <c r="CF661">
        <v>27</v>
      </c>
      <c r="CG661" t="s">
        <v>5677</v>
      </c>
      <c r="CH661">
        <v>414</v>
      </c>
      <c r="CI661" t="s">
        <v>3339</v>
      </c>
      <c r="CJ661" t="s">
        <v>8652</v>
      </c>
      <c r="CK661">
        <v>12.7</v>
      </c>
      <c r="CL661">
        <v>2.5</v>
      </c>
      <c r="CM661" t="s">
        <v>5165</v>
      </c>
      <c r="CO661" t="str">
        <f>VLOOKUP(CM661,AutoSCAN_ORG!B677:CF3192,1,FALSE)</f>
        <v>AS00-0001754</v>
      </c>
      <c r="CP661">
        <f>VLOOKUP($CM661,AutoSCAN_ORG!$B$1:$CF$2516,2,FALSE)</f>
        <v>3500.7719999999999</v>
      </c>
      <c r="CQ661">
        <f>VLOOKUP($CM661,AutoSCAN_ORG!$B$1:$CF$2516,3,FALSE)</f>
        <v>8.2210000000000001</v>
      </c>
      <c r="CR661">
        <f>VLOOKUP($CM661,AutoSCAN_ORG!$B$1:$CF$2516,4,FALSE)</f>
        <v>64.875</v>
      </c>
      <c r="CS661">
        <f>VLOOKUP($CM661,AutoSCAN_ORG!$B$1:$CF$2516,5,FALSE)</f>
        <v>6.2949999999999999</v>
      </c>
      <c r="CT661" t="str">
        <f>VLOOKUP($CM661,AutoSCAN_ORG!$B$1:$CF$2516,6,FALSE)</f>
        <v>MELO-MIFE</v>
      </c>
      <c r="CU661">
        <f>VLOOKUP($CM661,AutoSCAN_ORG!$B$1:$CF$2516,7,FALSE)</f>
        <v>0</v>
      </c>
      <c r="CV661">
        <f>VLOOKUP($CM661,AutoSCAN_ORG!$B$1:$CF$2516,69,FALSE)</f>
        <v>0</v>
      </c>
      <c r="CW661">
        <f>VLOOKUP($CM661,AutoSCAN_ORG!$B$1:$CF$2516,70,FALSE)</f>
        <v>0</v>
      </c>
      <c r="CX661" t="str">
        <f>VLOOKUP($CM661,AutoSCAN_ORG!$B$1:$CF$2516,71,FALSE)</f>
        <v>Y</v>
      </c>
      <c r="CZ661" t="str">
        <f>VLOOKUP($CM661,AutoSCAN_ORG!$B$1:$CF$2516,73,FALSE)</f>
        <v>int corr in PI</v>
      </c>
      <c r="DA661">
        <f>VLOOKUP($CM661,AutoSCAN_ORG!$B$1:$CF$2516,74,FALSE)</f>
        <v>0</v>
      </c>
      <c r="DB661" t="str">
        <f>VLOOKUP($CM661,AutoSCAN_ORG!$B$1:$CF$2516,75,FALSE)</f>
        <v>check, on bend</v>
      </c>
      <c r="DC661">
        <f>VLOOKUP($CM661,AutoSCAN_ORG!$B$1:$CF$2516,76,FALSE)</f>
        <v>0</v>
      </c>
      <c r="DD661">
        <f>VLOOKUP($CM661,AutoSCAN_ORG!$B$1:$CF$2516,77,FALSE)</f>
        <v>0</v>
      </c>
      <c r="DE661" t="str">
        <f>VLOOKUP($CM661,AutoSCAN_ORG!$B$1:$CF$2516,78,FALSE)</f>
        <v>Red. Acc_Velocity &gt; 5 m/s 2016 / BND</v>
      </c>
      <c r="DF661">
        <f>VLOOKUP($CM661,AutoSCAN_ORG!$B$1:$CF$2516,79,FALSE)</f>
        <v>11.51</v>
      </c>
      <c r="DG661">
        <f>VLOOKUP($CM661,AutoSCAN_ORG!$B$1:$CF$2516,80,FALSE)</f>
        <v>11.51</v>
      </c>
      <c r="DH661">
        <f>VLOOKUP($CM661,AutoSCAN_ORG!$B$1:$CF$2516,81,FALSE)</f>
        <v>7.0000000000000001E-3</v>
      </c>
      <c r="DI661">
        <f>VLOOKUP($CM661,AutoSCAN_ORG!$B$1:$CF$2516,82,FALSE)</f>
        <v>8.0000000000000002E-3</v>
      </c>
      <c r="DJ661">
        <f>VLOOKUP($CM661,AutoSCAN_ORG!$B$1:$CF$2516,83,FALSE)</f>
        <v>0.38900000000000001</v>
      </c>
    </row>
    <row r="662" spans="2:114" x14ac:dyDescent="0.35">
      <c r="B662" t="s">
        <v>5166</v>
      </c>
      <c r="C662">
        <v>678</v>
      </c>
      <c r="D662" t="s">
        <v>7778</v>
      </c>
      <c r="E662">
        <v>1094</v>
      </c>
      <c r="F662">
        <v>3500.7950000000001</v>
      </c>
      <c r="G662">
        <v>10</v>
      </c>
      <c r="H662" t="s">
        <v>7782</v>
      </c>
      <c r="I662" t="s">
        <v>7773</v>
      </c>
      <c r="J662" t="s">
        <v>7797</v>
      </c>
      <c r="K662">
        <v>10</v>
      </c>
      <c r="L662">
        <v>1.3</v>
      </c>
      <c r="M662">
        <v>20</v>
      </c>
      <c r="N662">
        <v>12</v>
      </c>
      <c r="O662" t="s">
        <v>7487</v>
      </c>
      <c r="R662" t="s">
        <v>7784</v>
      </c>
      <c r="S662" t="s">
        <v>7774</v>
      </c>
      <c r="T662" t="s">
        <v>7280</v>
      </c>
      <c r="W662">
        <v>12.7</v>
      </c>
      <c r="X662" t="s">
        <v>7978</v>
      </c>
      <c r="Y662">
        <v>2.5</v>
      </c>
      <c r="Z662" t="s">
        <v>7774</v>
      </c>
      <c r="AA662" t="s">
        <v>7783</v>
      </c>
      <c r="AB662" t="s">
        <v>7774</v>
      </c>
      <c r="AF662" t="s">
        <v>5762</v>
      </c>
      <c r="AG662">
        <v>42.757067859999999</v>
      </c>
      <c r="AH662">
        <v>-82.032290630000006</v>
      </c>
      <c r="AI662">
        <v>202.2</v>
      </c>
      <c r="AJ662">
        <v>290</v>
      </c>
      <c r="AL662">
        <v>15</v>
      </c>
      <c r="AM662">
        <v>986</v>
      </c>
      <c r="AN662">
        <v>0.58399999999999996</v>
      </c>
      <c r="AP662">
        <v>4822</v>
      </c>
      <c r="AQ662">
        <v>4826</v>
      </c>
      <c r="AT662">
        <v>1.23</v>
      </c>
      <c r="AU662">
        <v>1.23</v>
      </c>
      <c r="AW662">
        <v>4.8899999999999997</v>
      </c>
      <c r="AX662">
        <v>4.8899999999999997</v>
      </c>
      <c r="BD662">
        <v>1.3</v>
      </c>
      <c r="BE662">
        <v>20</v>
      </c>
      <c r="BF662" t="s">
        <v>2337</v>
      </c>
      <c r="BG662" t="s">
        <v>5166</v>
      </c>
      <c r="BH662">
        <v>678</v>
      </c>
      <c r="BI662" t="s">
        <v>7797</v>
      </c>
      <c r="BJ662" t="s">
        <v>7773</v>
      </c>
      <c r="BK662">
        <v>678</v>
      </c>
      <c r="BL662">
        <v>3750</v>
      </c>
      <c r="BS662">
        <v>30</v>
      </c>
      <c r="BT662">
        <v>0.28999999999999998</v>
      </c>
      <c r="BU662">
        <v>0.26</v>
      </c>
      <c r="BV662">
        <v>0.26</v>
      </c>
      <c r="BW662">
        <v>42.757067859999999</v>
      </c>
      <c r="BX662">
        <v>-82.032290630000006</v>
      </c>
      <c r="BY662">
        <v>4734354.8049999997</v>
      </c>
      <c r="BZ662">
        <v>202.214</v>
      </c>
      <c r="CA662">
        <v>310</v>
      </c>
      <c r="CB662" t="s">
        <v>7489</v>
      </c>
      <c r="CC662">
        <v>7</v>
      </c>
      <c r="CD662">
        <v>24</v>
      </c>
      <c r="CE662">
        <v>27</v>
      </c>
      <c r="CF662">
        <v>27</v>
      </c>
      <c r="CG662" t="s">
        <v>5677</v>
      </c>
      <c r="CH662">
        <v>414</v>
      </c>
      <c r="CI662" t="s">
        <v>3339</v>
      </c>
      <c r="CJ662" t="s">
        <v>8652</v>
      </c>
      <c r="CK662">
        <v>12.7</v>
      </c>
      <c r="CL662">
        <v>2.5</v>
      </c>
      <c r="CM662" t="s">
        <v>5166</v>
      </c>
      <c r="CO662" t="str">
        <f>VLOOKUP(CM662,AutoSCAN_ORG!B678:CF3193,1,FALSE)</f>
        <v>AS00-0001755</v>
      </c>
      <c r="CP662">
        <f>VLOOKUP($CM662,AutoSCAN_ORG!$B$1:$CF$2516,2,FALSE)</f>
        <v>3500.788</v>
      </c>
      <c r="CQ662">
        <f>VLOOKUP($CM662,AutoSCAN_ORG!$B$1:$CF$2516,3,FALSE)</f>
        <v>14.885</v>
      </c>
      <c r="CR662">
        <f>VLOOKUP($CM662,AutoSCAN_ORG!$B$1:$CF$2516,4,FALSE)</f>
        <v>43.533000000000001</v>
      </c>
      <c r="CS662">
        <f>VLOOKUP($CM662,AutoSCAN_ORG!$B$1:$CF$2516,5,FALSE)</f>
        <v>6.2949999999999999</v>
      </c>
      <c r="CT662" t="str">
        <f>VLOOKUP($CM662,AutoSCAN_ORG!$B$1:$CF$2516,6,FALSE)</f>
        <v>MELO-MIFE</v>
      </c>
      <c r="CU662">
        <f>VLOOKUP($CM662,AutoSCAN_ORG!$B$1:$CF$2516,7,FALSE)</f>
        <v>0</v>
      </c>
      <c r="CV662">
        <f>VLOOKUP($CM662,AutoSCAN_ORG!$B$1:$CF$2516,69,FALSE)</f>
        <v>0</v>
      </c>
      <c r="CW662">
        <f>VLOOKUP($CM662,AutoSCAN_ORG!$B$1:$CF$2516,70,FALSE)</f>
        <v>0</v>
      </c>
      <c r="CX662" t="str">
        <f>VLOOKUP($CM662,AutoSCAN_ORG!$B$1:$CF$2516,71,FALSE)</f>
        <v>Y</v>
      </c>
      <c r="CZ662" t="str">
        <f>VLOOKUP($CM662,AutoSCAN_ORG!$B$1:$CF$2516,73,FALSE)</f>
        <v>int corr in PI</v>
      </c>
      <c r="DA662">
        <f>VLOOKUP($CM662,AutoSCAN_ORG!$B$1:$CF$2516,74,FALSE)</f>
        <v>0</v>
      </c>
      <c r="DB662" t="str">
        <f>VLOOKUP($CM662,AutoSCAN_ORG!$B$1:$CF$2516,75,FALSE)</f>
        <v>check, on bend</v>
      </c>
      <c r="DC662">
        <f>VLOOKUP($CM662,AutoSCAN_ORG!$B$1:$CF$2516,76,FALSE)</f>
        <v>0</v>
      </c>
      <c r="DD662">
        <f>VLOOKUP($CM662,AutoSCAN_ORG!$B$1:$CF$2516,77,FALSE)</f>
        <v>0</v>
      </c>
      <c r="DE662" t="str">
        <f>VLOOKUP($CM662,AutoSCAN_ORG!$B$1:$CF$2516,78,FALSE)</f>
        <v>Red. Acc_Velocity &gt; 5 m/s 2016 / BND</v>
      </c>
      <c r="DF662">
        <f>VLOOKUP($CM662,AutoSCAN_ORG!$B$1:$CF$2516,79,FALSE)</f>
        <v>10.27</v>
      </c>
      <c r="DG662">
        <f>VLOOKUP($CM662,AutoSCAN_ORG!$B$1:$CF$2516,80,FALSE)</f>
        <v>10.27</v>
      </c>
      <c r="DH662">
        <f>VLOOKUP($CM662,AutoSCAN_ORG!$B$1:$CF$2516,81,FALSE)</f>
        <v>5.0000000000000001E-3</v>
      </c>
      <c r="DI662">
        <f>VLOOKUP($CM662,AutoSCAN_ORG!$B$1:$CF$2516,82,FALSE)</f>
        <v>5.0000000000000001E-3</v>
      </c>
      <c r="DJ662">
        <f>VLOOKUP($CM662,AutoSCAN_ORG!$B$1:$CF$2516,83,FALSE)</f>
        <v>1</v>
      </c>
    </row>
    <row r="663" spans="2:114" x14ac:dyDescent="0.35">
      <c r="B663" t="s">
        <v>5167</v>
      </c>
      <c r="C663">
        <v>679</v>
      </c>
      <c r="D663" t="s">
        <v>7778</v>
      </c>
      <c r="E663">
        <v>1095</v>
      </c>
      <c r="F663">
        <v>3500.8670000000002</v>
      </c>
      <c r="G663">
        <v>10</v>
      </c>
      <c r="H663" t="s">
        <v>7782</v>
      </c>
      <c r="I663" t="s">
        <v>7773</v>
      </c>
      <c r="J663" t="s">
        <v>7797</v>
      </c>
      <c r="K663">
        <v>10</v>
      </c>
      <c r="L663">
        <v>1.31</v>
      </c>
      <c r="M663">
        <v>19</v>
      </c>
      <c r="N663">
        <v>14</v>
      </c>
      <c r="O663" t="s">
        <v>7610</v>
      </c>
      <c r="R663" t="s">
        <v>7784</v>
      </c>
      <c r="S663" t="s">
        <v>7774</v>
      </c>
      <c r="T663" t="s">
        <v>7280</v>
      </c>
      <c r="W663">
        <v>12.7</v>
      </c>
      <c r="X663" t="s">
        <v>7978</v>
      </c>
      <c r="Y663">
        <v>2.5</v>
      </c>
      <c r="Z663" t="s">
        <v>7774</v>
      </c>
      <c r="AA663" t="s">
        <v>7788</v>
      </c>
      <c r="AB663" t="s">
        <v>7774</v>
      </c>
      <c r="AC663">
        <v>10</v>
      </c>
      <c r="AD663">
        <v>10</v>
      </c>
      <c r="AE663">
        <v>12</v>
      </c>
      <c r="AF663" t="s">
        <v>5753</v>
      </c>
      <c r="AG663">
        <v>42.757067450000001</v>
      </c>
      <c r="AH663">
        <v>-82.032289939999998</v>
      </c>
      <c r="AI663">
        <v>202.2</v>
      </c>
      <c r="AJ663">
        <v>290</v>
      </c>
      <c r="AL663">
        <v>15</v>
      </c>
      <c r="AM663">
        <v>986</v>
      </c>
      <c r="AN663">
        <v>0.65700000000000003</v>
      </c>
      <c r="AP663">
        <v>4824</v>
      </c>
      <c r="AQ663">
        <v>4827</v>
      </c>
      <c r="AT663">
        <v>1.23</v>
      </c>
      <c r="AU663">
        <v>1.23</v>
      </c>
      <c r="AW663">
        <v>4.8899999999999997</v>
      </c>
      <c r="AX663">
        <v>4.8899999999999997</v>
      </c>
      <c r="BD663">
        <v>1.31</v>
      </c>
      <c r="BE663">
        <v>19</v>
      </c>
      <c r="BF663" t="s">
        <v>2338</v>
      </c>
      <c r="BG663" t="s">
        <v>5167</v>
      </c>
      <c r="BH663">
        <v>679</v>
      </c>
      <c r="BI663" t="s">
        <v>7797</v>
      </c>
      <c r="BJ663" t="s">
        <v>7773</v>
      </c>
      <c r="BK663">
        <v>679</v>
      </c>
      <c r="BL663">
        <v>3750</v>
      </c>
      <c r="BS663">
        <v>30</v>
      </c>
      <c r="BT663">
        <v>0.28999999999999998</v>
      </c>
      <c r="BU663">
        <v>0.26</v>
      </c>
      <c r="BV663">
        <v>0.26</v>
      </c>
      <c r="BW663">
        <v>42.757067450000001</v>
      </c>
      <c r="BX663">
        <v>-82.032289939999998</v>
      </c>
      <c r="BY663">
        <v>4734354.7580000004</v>
      </c>
      <c r="BZ663">
        <v>202.215</v>
      </c>
      <c r="CA663">
        <v>279.2</v>
      </c>
      <c r="CB663" t="s">
        <v>7657</v>
      </c>
      <c r="CC663">
        <v>7</v>
      </c>
      <c r="CD663">
        <v>24</v>
      </c>
      <c r="CE663">
        <v>27</v>
      </c>
      <c r="CF663">
        <v>27</v>
      </c>
      <c r="CG663" t="s">
        <v>5677</v>
      </c>
      <c r="CH663">
        <v>414</v>
      </c>
      <c r="CI663" t="s">
        <v>3339</v>
      </c>
      <c r="CJ663" t="s">
        <v>8652</v>
      </c>
      <c r="CK663">
        <v>12.7</v>
      </c>
      <c r="CL663">
        <v>2.5</v>
      </c>
      <c r="CM663" t="s">
        <v>5167</v>
      </c>
      <c r="CO663" t="str">
        <f>VLOOKUP(CM663,AutoSCAN_ORG!B679:CF3194,1,FALSE)</f>
        <v>AS00-0001756</v>
      </c>
      <c r="CP663">
        <f>VLOOKUP($CM663,AutoSCAN_ORG!$B$1:$CF$2516,2,FALSE)</f>
        <v>3500.857</v>
      </c>
      <c r="CQ663">
        <f>VLOOKUP($CM663,AutoSCAN_ORG!$B$1:$CF$2516,3,FALSE)</f>
        <v>18.093</v>
      </c>
      <c r="CR663">
        <f>VLOOKUP($CM663,AutoSCAN_ORG!$B$1:$CF$2516,4,FALSE)</f>
        <v>78.191000000000003</v>
      </c>
      <c r="CS663">
        <f>VLOOKUP($CM663,AutoSCAN_ORG!$B$1:$CF$2516,5,FALSE)</f>
        <v>6.2949999999999999</v>
      </c>
      <c r="CT663" t="str">
        <f>VLOOKUP($CM663,AutoSCAN_ORG!$B$1:$CF$2516,6,FALSE)</f>
        <v>MELO-MIFE</v>
      </c>
      <c r="CU663">
        <f>VLOOKUP($CM663,AutoSCAN_ORG!$B$1:$CF$2516,7,FALSE)</f>
        <v>0</v>
      </c>
      <c r="CV663">
        <f>VLOOKUP($CM663,AutoSCAN_ORG!$B$1:$CF$2516,69,FALSE)</f>
        <v>0</v>
      </c>
      <c r="CW663">
        <f>VLOOKUP($CM663,AutoSCAN_ORG!$B$1:$CF$2516,70,FALSE)</f>
        <v>0</v>
      </c>
      <c r="CX663" t="str">
        <f>VLOOKUP($CM663,AutoSCAN_ORG!$B$1:$CF$2516,71,FALSE)</f>
        <v>Y</v>
      </c>
      <c r="CZ663" t="str">
        <f>VLOOKUP($CM663,AutoSCAN_ORG!$B$1:$CF$2516,73,FALSE)</f>
        <v>int corr in PI</v>
      </c>
      <c r="DA663">
        <f>VLOOKUP($CM663,AutoSCAN_ORG!$B$1:$CF$2516,74,FALSE)</f>
        <v>0</v>
      </c>
      <c r="DB663" t="str">
        <f>VLOOKUP($CM663,AutoSCAN_ORG!$B$1:$CF$2516,75,FALSE)</f>
        <v>check, on bend</v>
      </c>
      <c r="DC663">
        <f>VLOOKUP($CM663,AutoSCAN_ORG!$B$1:$CF$2516,76,FALSE)</f>
        <v>0</v>
      </c>
      <c r="DD663">
        <f>VLOOKUP($CM663,AutoSCAN_ORG!$B$1:$CF$2516,77,FALSE)</f>
        <v>0</v>
      </c>
      <c r="DE663" t="str">
        <f>VLOOKUP($CM663,AutoSCAN_ORG!$B$1:$CF$2516,78,FALSE)</f>
        <v>Red. Acc_Velocity &gt; 5 m/s 2016 / BND</v>
      </c>
      <c r="DF663">
        <f>VLOOKUP($CM663,AutoSCAN_ORG!$B$1:$CF$2516,79,FALSE)</f>
        <v>10.35</v>
      </c>
      <c r="DG663">
        <f>VLOOKUP($CM663,AutoSCAN_ORG!$B$1:$CF$2516,80,FALSE)</f>
        <v>10.35</v>
      </c>
      <c r="DH663">
        <f>VLOOKUP($CM663,AutoSCAN_ORG!$B$1:$CF$2516,81,FALSE)</f>
        <v>1.7999999999999999E-2</v>
      </c>
      <c r="DI663">
        <f>VLOOKUP($CM663,AutoSCAN_ORG!$B$1:$CF$2516,82,FALSE)</f>
        <v>4.5999999999999999E-2</v>
      </c>
      <c r="DJ663">
        <f>VLOOKUP($CM663,AutoSCAN_ORG!$B$1:$CF$2516,83,FALSE)</f>
        <v>0.33200000000000002</v>
      </c>
    </row>
    <row r="664" spans="2:114" x14ac:dyDescent="0.35">
      <c r="B664" t="s">
        <v>5222</v>
      </c>
      <c r="C664">
        <v>680</v>
      </c>
      <c r="D664" t="s">
        <v>7778</v>
      </c>
      <c r="E664">
        <v>1099</v>
      </c>
      <c r="F664">
        <v>3508.1669999999999</v>
      </c>
      <c r="G664">
        <v>10</v>
      </c>
      <c r="H664" t="s">
        <v>7782</v>
      </c>
      <c r="I664" t="s">
        <v>7773</v>
      </c>
      <c r="J664" t="s">
        <v>7797</v>
      </c>
      <c r="K664">
        <v>12</v>
      </c>
      <c r="L664">
        <v>1.47</v>
      </c>
      <c r="M664">
        <v>12</v>
      </c>
      <c r="N664">
        <v>6</v>
      </c>
      <c r="O664" t="s">
        <v>7596</v>
      </c>
      <c r="R664" t="s">
        <v>7784</v>
      </c>
      <c r="S664" t="s">
        <v>7774</v>
      </c>
      <c r="T664" t="s">
        <v>7281</v>
      </c>
      <c r="W664">
        <v>12.7</v>
      </c>
      <c r="X664" t="s">
        <v>7980</v>
      </c>
      <c r="Y664">
        <v>1.8</v>
      </c>
      <c r="Z664" t="s">
        <v>7774</v>
      </c>
      <c r="AA664" t="s">
        <v>7789</v>
      </c>
      <c r="AB664" t="s">
        <v>7774</v>
      </c>
      <c r="AF664" t="s">
        <v>5762</v>
      </c>
      <c r="AG664">
        <v>42.757061720000003</v>
      </c>
      <c r="AH664">
        <v>-82.032201279999995</v>
      </c>
      <c r="AI664">
        <v>202.3</v>
      </c>
      <c r="AJ664">
        <v>290</v>
      </c>
      <c r="AL664">
        <v>15</v>
      </c>
      <c r="AM664">
        <v>986</v>
      </c>
      <c r="AN664">
        <v>0.36299999999999999</v>
      </c>
      <c r="AP664">
        <v>4835</v>
      </c>
      <c r="AQ664">
        <v>4836</v>
      </c>
      <c r="AT664">
        <v>1.24</v>
      </c>
      <c r="AU664">
        <v>1.24</v>
      </c>
      <c r="AW664">
        <v>4.9000000000000004</v>
      </c>
      <c r="AX664">
        <v>4.9000000000000004</v>
      </c>
      <c r="BD664">
        <v>1.47</v>
      </c>
      <c r="BE664">
        <v>12</v>
      </c>
      <c r="BF664" t="s">
        <v>2393</v>
      </c>
      <c r="BG664" t="s">
        <v>5222</v>
      </c>
      <c r="BH664">
        <v>680</v>
      </c>
      <c r="BI664" t="s">
        <v>7797</v>
      </c>
      <c r="BJ664" t="s">
        <v>7773</v>
      </c>
      <c r="BK664">
        <v>680</v>
      </c>
      <c r="BL664">
        <v>3780</v>
      </c>
      <c r="BS664">
        <v>30</v>
      </c>
      <c r="BT664">
        <v>0.28999999999999998</v>
      </c>
      <c r="BU664">
        <v>0.25</v>
      </c>
      <c r="BV664">
        <v>0.26</v>
      </c>
      <c r="BW664">
        <v>42.757061720000003</v>
      </c>
      <c r="BX664">
        <v>-82.032201279999995</v>
      </c>
      <c r="BY664">
        <v>4734354.0329999998</v>
      </c>
      <c r="BZ664">
        <v>202.298</v>
      </c>
      <c r="CA664">
        <v>28.5</v>
      </c>
      <c r="CB664" t="s">
        <v>7679</v>
      </c>
      <c r="CC664">
        <v>7</v>
      </c>
      <c r="CD664">
        <v>24</v>
      </c>
      <c r="CE664">
        <v>27</v>
      </c>
      <c r="CF664">
        <v>27</v>
      </c>
      <c r="CG664" t="s">
        <v>5677</v>
      </c>
      <c r="CH664">
        <v>414</v>
      </c>
      <c r="CI664" t="s">
        <v>3339</v>
      </c>
      <c r="CJ664" t="s">
        <v>8652</v>
      </c>
      <c r="CK664">
        <v>12.7</v>
      </c>
      <c r="CL664">
        <v>1.8</v>
      </c>
      <c r="CM664" t="s">
        <v>5222</v>
      </c>
      <c r="CO664" t="str">
        <f>VLOOKUP(CM664,AutoSCAN_ORG!B680:CF3195,1,FALSE)</f>
        <v>AS00-0001803</v>
      </c>
      <c r="CP664">
        <f>VLOOKUP($CM664,AutoSCAN_ORG!$B$1:$CF$2516,2,FALSE)</f>
        <v>3508.165</v>
      </c>
      <c r="CQ664">
        <f>VLOOKUP($CM664,AutoSCAN_ORG!$B$1:$CF$2516,3,FALSE)</f>
        <v>8.5660000000000007</v>
      </c>
      <c r="CR664">
        <f>VLOOKUP($CM664,AutoSCAN_ORG!$B$1:$CF$2516,4,FALSE)</f>
        <v>327.61599999999999</v>
      </c>
      <c r="CS664">
        <f>VLOOKUP($CM664,AutoSCAN_ORG!$B$1:$CF$2516,5,FALSE)</f>
        <v>6.2949999999999999</v>
      </c>
      <c r="CT664" t="str">
        <f>VLOOKUP($CM664,AutoSCAN_ORG!$B$1:$CF$2516,6,FALSE)</f>
        <v>MELO-MIFE</v>
      </c>
      <c r="CU664">
        <f>VLOOKUP($CM664,AutoSCAN_ORG!$B$1:$CF$2516,7,FALSE)</f>
        <v>0</v>
      </c>
      <c r="CV664">
        <f>VLOOKUP($CM664,AutoSCAN_ORG!$B$1:$CF$2516,69,FALSE)</f>
        <v>0</v>
      </c>
      <c r="CW664">
        <f>VLOOKUP($CM664,AutoSCAN_ORG!$B$1:$CF$2516,70,FALSE)</f>
        <v>0</v>
      </c>
      <c r="CX664" t="str">
        <f>VLOOKUP($CM664,AutoSCAN_ORG!$B$1:$CF$2516,71,FALSE)</f>
        <v>Y</v>
      </c>
      <c r="CZ664" t="str">
        <f>VLOOKUP($CM664,AutoSCAN_ORG!$B$1:$CF$2516,73,FALSE)</f>
        <v>int corr in PI</v>
      </c>
      <c r="DA664">
        <f>VLOOKUP($CM664,AutoSCAN_ORG!$B$1:$CF$2516,74,FALSE)</f>
        <v>0</v>
      </c>
      <c r="DB664" t="str">
        <f>VLOOKUP($CM664,AutoSCAN_ORG!$B$1:$CF$2516,75,FALSE)</f>
        <v>check, on bend</v>
      </c>
      <c r="DC664">
        <f>VLOOKUP($CM664,AutoSCAN_ORG!$B$1:$CF$2516,76,FALSE)</f>
        <v>0</v>
      </c>
      <c r="DD664">
        <f>VLOOKUP($CM664,AutoSCAN_ORG!$B$1:$CF$2516,77,FALSE)</f>
        <v>0</v>
      </c>
      <c r="DF664">
        <f>VLOOKUP($CM664,AutoSCAN_ORG!$B$1:$CF$2516,79,FALSE)</f>
        <v>11.58</v>
      </c>
      <c r="DG664">
        <f>VLOOKUP($CM664,AutoSCAN_ORG!$B$1:$CF$2516,80,FALSE)</f>
        <v>11.58</v>
      </c>
      <c r="DH664">
        <f>VLOOKUP($CM664,AutoSCAN_ORG!$B$1:$CF$2516,81,FALSE)</f>
        <v>2.5999999999999999E-2</v>
      </c>
      <c r="DI664">
        <f>VLOOKUP($CM664,AutoSCAN_ORG!$B$1:$CF$2516,82,FALSE)</f>
        <v>3.6999999999999998E-2</v>
      </c>
      <c r="DJ664">
        <f>VLOOKUP($CM664,AutoSCAN_ORG!$B$1:$CF$2516,83,FALSE)</f>
        <v>0.23100000000000001</v>
      </c>
    </row>
    <row r="665" spans="2:114" x14ac:dyDescent="0.35">
      <c r="B665" t="s">
        <v>5223</v>
      </c>
      <c r="C665">
        <v>681</v>
      </c>
      <c r="D665" t="s">
        <v>7778</v>
      </c>
      <c r="E665">
        <v>1101</v>
      </c>
      <c r="F665">
        <v>3508.7040000000002</v>
      </c>
      <c r="G665">
        <v>10</v>
      </c>
      <c r="H665" t="s">
        <v>7782</v>
      </c>
      <c r="I665" t="s">
        <v>7773</v>
      </c>
      <c r="J665" t="s">
        <v>7797</v>
      </c>
      <c r="K665">
        <v>12</v>
      </c>
      <c r="L665">
        <v>1.54</v>
      </c>
      <c r="M665">
        <v>11</v>
      </c>
      <c r="N665">
        <v>15</v>
      </c>
      <c r="O665" t="s">
        <v>7965</v>
      </c>
      <c r="R665" t="s">
        <v>7784</v>
      </c>
      <c r="S665" t="s">
        <v>7774</v>
      </c>
      <c r="T665" t="s">
        <v>7281</v>
      </c>
      <c r="W665">
        <v>12.7</v>
      </c>
      <c r="X665" t="s">
        <v>7980</v>
      </c>
      <c r="Y665">
        <v>2.2000000000000002</v>
      </c>
      <c r="Z665" t="s">
        <v>7774</v>
      </c>
      <c r="AA665" t="s">
        <v>7786</v>
      </c>
      <c r="AB665" t="s">
        <v>7774</v>
      </c>
      <c r="AC665">
        <v>10</v>
      </c>
      <c r="AD665">
        <v>10</v>
      </c>
      <c r="AE665">
        <v>15</v>
      </c>
      <c r="AF665" t="s">
        <v>5753</v>
      </c>
      <c r="AG665">
        <v>42.757058389999997</v>
      </c>
      <c r="AH665">
        <v>-82.032197210000007</v>
      </c>
      <c r="AI665">
        <v>202.4</v>
      </c>
      <c r="AJ665">
        <v>290</v>
      </c>
      <c r="AL665">
        <v>15</v>
      </c>
      <c r="AM665">
        <v>986</v>
      </c>
      <c r="AN665">
        <v>0.89900000000000002</v>
      </c>
      <c r="AP665">
        <v>4834</v>
      </c>
      <c r="AQ665">
        <v>4836</v>
      </c>
      <c r="AT665">
        <v>1.24</v>
      </c>
      <c r="AU665">
        <v>1.24</v>
      </c>
      <c r="AW665">
        <v>4.9000000000000004</v>
      </c>
      <c r="AX665">
        <v>4.9000000000000004</v>
      </c>
      <c r="BD665">
        <v>1.54</v>
      </c>
      <c r="BE665">
        <v>11</v>
      </c>
      <c r="BF665" t="s">
        <v>2394</v>
      </c>
      <c r="BG665" t="s">
        <v>5223</v>
      </c>
      <c r="BH665">
        <v>681</v>
      </c>
      <c r="BI665" t="s">
        <v>7797</v>
      </c>
      <c r="BJ665" t="s">
        <v>7773</v>
      </c>
      <c r="BK665">
        <v>681</v>
      </c>
      <c r="BL665">
        <v>3780</v>
      </c>
      <c r="BS665">
        <v>30</v>
      </c>
      <c r="BT665">
        <v>0.28999999999999998</v>
      </c>
      <c r="BU665">
        <v>0.25</v>
      </c>
      <c r="BV665">
        <v>0.26</v>
      </c>
      <c r="BW665">
        <v>42.757058389999997</v>
      </c>
      <c r="BX665">
        <v>-82.032197210000007</v>
      </c>
      <c r="BY665">
        <v>4734353.659</v>
      </c>
      <c r="BZ665">
        <v>202.446</v>
      </c>
      <c r="CA665">
        <v>101.4</v>
      </c>
      <c r="CB665" t="s">
        <v>8746</v>
      </c>
      <c r="CC665">
        <v>7</v>
      </c>
      <c r="CD665">
        <v>24</v>
      </c>
      <c r="CE665">
        <v>27</v>
      </c>
      <c r="CF665">
        <v>27</v>
      </c>
      <c r="CG665" t="s">
        <v>5677</v>
      </c>
      <c r="CH665">
        <v>414</v>
      </c>
      <c r="CI665" t="s">
        <v>3339</v>
      </c>
      <c r="CJ665" t="s">
        <v>8652</v>
      </c>
      <c r="CK665">
        <v>12.7</v>
      </c>
      <c r="CL665">
        <v>2.2999999999999998</v>
      </c>
      <c r="CM665" t="s">
        <v>5223</v>
      </c>
      <c r="CO665" t="str">
        <f>VLOOKUP(CM665,AutoSCAN_ORG!B681:CF3196,1,FALSE)</f>
        <v>AS00-0001804</v>
      </c>
      <c r="CP665">
        <f>VLOOKUP($CM665,AutoSCAN_ORG!$B$1:$CF$2516,2,FALSE)</f>
        <v>3508.6990000000001</v>
      </c>
      <c r="CQ665">
        <f>VLOOKUP($CM665,AutoSCAN_ORG!$B$1:$CF$2516,3,FALSE)</f>
        <v>8</v>
      </c>
      <c r="CR665">
        <f>VLOOKUP($CM665,AutoSCAN_ORG!$B$1:$CF$2516,4,FALSE)</f>
        <v>251.00700000000001</v>
      </c>
      <c r="CS665">
        <f>VLOOKUP($CM665,AutoSCAN_ORG!$B$1:$CF$2516,5,FALSE)</f>
        <v>6.2949999999999999</v>
      </c>
      <c r="CT665" t="str">
        <f>VLOOKUP($CM665,AutoSCAN_ORG!$B$1:$CF$2516,6,FALSE)</f>
        <v>MELO-MIFE</v>
      </c>
      <c r="CU665">
        <f>VLOOKUP($CM665,AutoSCAN_ORG!$B$1:$CF$2516,7,FALSE)</f>
        <v>0</v>
      </c>
      <c r="CV665">
        <f>VLOOKUP($CM665,AutoSCAN_ORG!$B$1:$CF$2516,69,FALSE)</f>
        <v>0</v>
      </c>
      <c r="CW665">
        <f>VLOOKUP($CM665,AutoSCAN_ORG!$B$1:$CF$2516,70,FALSE)</f>
        <v>0</v>
      </c>
      <c r="CX665" t="str">
        <f>VLOOKUP($CM665,AutoSCAN_ORG!$B$1:$CF$2516,71,FALSE)</f>
        <v>Y</v>
      </c>
      <c r="CZ665" t="str">
        <f>VLOOKUP($CM665,AutoSCAN_ORG!$B$1:$CF$2516,73,FALSE)</f>
        <v>int corr in PI</v>
      </c>
      <c r="DA665">
        <f>VLOOKUP($CM665,AutoSCAN_ORG!$B$1:$CF$2516,74,FALSE)</f>
        <v>0</v>
      </c>
      <c r="DB665" t="str">
        <f>VLOOKUP($CM665,AutoSCAN_ORG!$B$1:$CF$2516,75,FALSE)</f>
        <v>check, on bend</v>
      </c>
      <c r="DC665">
        <f>VLOOKUP($CM665,AutoSCAN_ORG!$B$1:$CF$2516,76,FALSE)</f>
        <v>0</v>
      </c>
      <c r="DD665">
        <f>VLOOKUP($CM665,AutoSCAN_ORG!$B$1:$CF$2516,77,FALSE)</f>
        <v>0</v>
      </c>
      <c r="DF665">
        <f>VLOOKUP($CM665,AutoSCAN_ORG!$B$1:$CF$2516,79,FALSE)</f>
        <v>12.13</v>
      </c>
      <c r="DG665">
        <f>VLOOKUP($CM665,AutoSCAN_ORG!$B$1:$CF$2516,80,FALSE)</f>
        <v>12.13</v>
      </c>
      <c r="DH665">
        <f>VLOOKUP($CM665,AutoSCAN_ORG!$B$1:$CF$2516,81,FALSE)</f>
        <v>2.9000000000000001E-2</v>
      </c>
      <c r="DI665">
        <f>VLOOKUP($CM665,AutoSCAN_ORG!$B$1:$CF$2516,82,FALSE)</f>
        <v>3.9E-2</v>
      </c>
      <c r="DJ665">
        <f>VLOOKUP($CM665,AutoSCAN_ORG!$B$1:$CF$2516,83,FALSE)</f>
        <v>1</v>
      </c>
    </row>
    <row r="666" spans="2:114" x14ac:dyDescent="0.35">
      <c r="B666" t="s">
        <v>5224</v>
      </c>
      <c r="C666">
        <v>682</v>
      </c>
      <c r="D666" t="s">
        <v>7778</v>
      </c>
      <c r="E666">
        <v>1102</v>
      </c>
      <c r="F666">
        <v>3508.7489999999998</v>
      </c>
      <c r="G666">
        <v>10</v>
      </c>
      <c r="H666" t="s">
        <v>7782</v>
      </c>
      <c r="I666" t="s">
        <v>7773</v>
      </c>
      <c r="J666" t="s">
        <v>7797</v>
      </c>
      <c r="K666">
        <v>11</v>
      </c>
      <c r="L666">
        <v>1.34</v>
      </c>
      <c r="M666">
        <v>16</v>
      </c>
      <c r="N666">
        <v>9</v>
      </c>
      <c r="O666" t="s">
        <v>7536</v>
      </c>
      <c r="R666" t="s">
        <v>7784</v>
      </c>
      <c r="S666" t="s">
        <v>7774</v>
      </c>
      <c r="T666" t="s">
        <v>7281</v>
      </c>
      <c r="W666">
        <v>12.7</v>
      </c>
      <c r="X666" t="s">
        <v>7980</v>
      </c>
      <c r="Y666">
        <v>2.2000000000000002</v>
      </c>
      <c r="Z666" t="s">
        <v>7774</v>
      </c>
      <c r="AA666" t="s">
        <v>7783</v>
      </c>
      <c r="AB666" t="s">
        <v>7774</v>
      </c>
      <c r="AF666" t="s">
        <v>5762</v>
      </c>
      <c r="AG666">
        <v>42.757058039999997</v>
      </c>
      <c r="AH666">
        <v>-82.032197069999995</v>
      </c>
      <c r="AI666">
        <v>202.5</v>
      </c>
      <c r="AJ666">
        <v>290</v>
      </c>
      <c r="AL666">
        <v>15</v>
      </c>
      <c r="AM666">
        <v>986</v>
      </c>
      <c r="AN666">
        <v>0.94199999999999995</v>
      </c>
      <c r="AP666">
        <v>4830</v>
      </c>
      <c r="AQ666">
        <v>4832</v>
      </c>
      <c r="AT666">
        <v>1.24</v>
      </c>
      <c r="AU666">
        <v>1.23</v>
      </c>
      <c r="AW666">
        <v>4.9000000000000004</v>
      </c>
      <c r="AX666">
        <v>4.9000000000000004</v>
      </c>
      <c r="BD666">
        <v>1.34</v>
      </c>
      <c r="BE666">
        <v>16</v>
      </c>
      <c r="BF666" t="s">
        <v>2395</v>
      </c>
      <c r="BG666" t="s">
        <v>5224</v>
      </c>
      <c r="BH666">
        <v>682</v>
      </c>
      <c r="BI666" t="s">
        <v>7797</v>
      </c>
      <c r="BJ666" t="s">
        <v>7773</v>
      </c>
      <c r="BK666">
        <v>682</v>
      </c>
      <c r="BL666">
        <v>3780</v>
      </c>
      <c r="BS666">
        <v>30</v>
      </c>
      <c r="BT666">
        <v>0.28999999999999998</v>
      </c>
      <c r="BU666">
        <v>0.26</v>
      </c>
      <c r="BV666">
        <v>0.26</v>
      </c>
      <c r="BW666">
        <v>42.757058039999997</v>
      </c>
      <c r="BX666">
        <v>-82.032197069999995</v>
      </c>
      <c r="BY666">
        <v>4734353.62</v>
      </c>
      <c r="BZ666">
        <v>202.46199999999999</v>
      </c>
      <c r="CA666">
        <v>126.2</v>
      </c>
      <c r="CB666" t="s">
        <v>7544</v>
      </c>
      <c r="CC666">
        <v>7</v>
      </c>
      <c r="CD666">
        <v>24</v>
      </c>
      <c r="CE666">
        <v>27</v>
      </c>
      <c r="CF666">
        <v>27</v>
      </c>
      <c r="CG666" t="s">
        <v>5677</v>
      </c>
      <c r="CH666">
        <v>414</v>
      </c>
      <c r="CI666" t="s">
        <v>3339</v>
      </c>
      <c r="CJ666" t="s">
        <v>8652</v>
      </c>
      <c r="CK666">
        <v>12.7</v>
      </c>
      <c r="CL666">
        <v>2.2999999999999998</v>
      </c>
      <c r="CM666" t="s">
        <v>5224</v>
      </c>
      <c r="CO666" t="str">
        <f>VLOOKUP(CM666,AutoSCAN_ORG!B682:CF3197,1,FALSE)</f>
        <v>AS00-0001805</v>
      </c>
      <c r="CP666">
        <f>VLOOKUP($CM666,AutoSCAN_ORG!$B$1:$CF$2516,2,FALSE)</f>
        <v>3508.7460000000001</v>
      </c>
      <c r="CQ666">
        <f>VLOOKUP($CM666,AutoSCAN_ORG!$B$1:$CF$2516,3,FALSE)</f>
        <v>8</v>
      </c>
      <c r="CR666">
        <f>VLOOKUP($CM666,AutoSCAN_ORG!$B$1:$CF$2516,4,FALSE)</f>
        <v>227.19300000000001</v>
      </c>
      <c r="CS666">
        <f>VLOOKUP($CM666,AutoSCAN_ORG!$B$1:$CF$2516,5,FALSE)</f>
        <v>6.2949999999999999</v>
      </c>
      <c r="CT666" t="str">
        <f>VLOOKUP($CM666,AutoSCAN_ORG!$B$1:$CF$2516,6,FALSE)</f>
        <v>MELO-MIFE</v>
      </c>
      <c r="CU666">
        <f>VLOOKUP($CM666,AutoSCAN_ORG!$B$1:$CF$2516,7,FALSE)</f>
        <v>0</v>
      </c>
      <c r="CV666">
        <f>VLOOKUP($CM666,AutoSCAN_ORG!$B$1:$CF$2516,69,FALSE)</f>
        <v>0</v>
      </c>
      <c r="CW666">
        <f>VLOOKUP($CM666,AutoSCAN_ORG!$B$1:$CF$2516,70,FALSE)</f>
        <v>0</v>
      </c>
      <c r="CX666" t="str">
        <f>VLOOKUP($CM666,AutoSCAN_ORG!$B$1:$CF$2516,71,FALSE)</f>
        <v>Y</v>
      </c>
      <c r="CZ666" t="str">
        <f>VLOOKUP($CM666,AutoSCAN_ORG!$B$1:$CF$2516,73,FALSE)</f>
        <v>int corr in PI</v>
      </c>
      <c r="DA666">
        <f>VLOOKUP($CM666,AutoSCAN_ORG!$B$1:$CF$2516,74,FALSE)</f>
        <v>0</v>
      </c>
      <c r="DB666" t="str">
        <f>VLOOKUP($CM666,AutoSCAN_ORG!$B$1:$CF$2516,75,FALSE)</f>
        <v>check, on bend</v>
      </c>
      <c r="DC666">
        <f>VLOOKUP($CM666,AutoSCAN_ORG!$B$1:$CF$2516,76,FALSE)</f>
        <v>0</v>
      </c>
      <c r="DD666">
        <f>VLOOKUP($CM666,AutoSCAN_ORG!$B$1:$CF$2516,77,FALSE)</f>
        <v>0</v>
      </c>
      <c r="DF666">
        <f>VLOOKUP($CM666,AutoSCAN_ORG!$B$1:$CF$2516,79,FALSE)</f>
        <v>10.57</v>
      </c>
      <c r="DG666">
        <f>VLOOKUP($CM666,AutoSCAN_ORG!$B$1:$CF$2516,80,FALSE)</f>
        <v>10.57</v>
      </c>
      <c r="DH666">
        <f>VLOOKUP($CM666,AutoSCAN_ORG!$B$1:$CF$2516,81,FALSE)</f>
        <v>1.0999999999999999E-2</v>
      </c>
      <c r="DI666">
        <f>VLOOKUP($CM666,AutoSCAN_ORG!$B$1:$CF$2516,82,FALSE)</f>
        <v>0.02</v>
      </c>
      <c r="DJ666">
        <f>VLOOKUP($CM666,AutoSCAN_ORG!$B$1:$CF$2516,83,FALSE)</f>
        <v>0.35099999999999998</v>
      </c>
    </row>
    <row r="667" spans="2:114" x14ac:dyDescent="0.35">
      <c r="B667" t="s">
        <v>6976</v>
      </c>
      <c r="C667">
        <v>665</v>
      </c>
      <c r="D667" t="s">
        <v>7778</v>
      </c>
      <c r="E667">
        <v>1048</v>
      </c>
      <c r="F667">
        <v>3376.3519999999999</v>
      </c>
      <c r="G667">
        <v>10</v>
      </c>
      <c r="H667" t="s">
        <v>7798</v>
      </c>
      <c r="I667" t="s">
        <v>7773</v>
      </c>
      <c r="J667" t="s">
        <v>7797</v>
      </c>
      <c r="K667">
        <v>10</v>
      </c>
      <c r="L667">
        <v>0.56000000000000005</v>
      </c>
      <c r="M667">
        <v>14</v>
      </c>
      <c r="N667">
        <v>8</v>
      </c>
      <c r="O667" t="s">
        <v>7682</v>
      </c>
      <c r="R667" t="s">
        <v>7784</v>
      </c>
      <c r="S667" t="s">
        <v>7774</v>
      </c>
      <c r="T667" t="s">
        <v>7274</v>
      </c>
      <c r="U667" t="s">
        <v>7384</v>
      </c>
      <c r="V667" t="s">
        <v>7384</v>
      </c>
      <c r="W667">
        <v>5.56</v>
      </c>
      <c r="X667" t="s">
        <v>7891</v>
      </c>
      <c r="Y667">
        <v>1.8</v>
      </c>
      <c r="Z667" t="s">
        <v>7774</v>
      </c>
      <c r="AA667" t="s">
        <v>7783</v>
      </c>
      <c r="AB667" t="s">
        <v>7774</v>
      </c>
      <c r="AC667">
        <v>15</v>
      </c>
      <c r="AD667">
        <v>15</v>
      </c>
      <c r="AE667">
        <v>8</v>
      </c>
      <c r="AF667" t="s">
        <v>5753</v>
      </c>
      <c r="AG667">
        <v>42.757374050000003</v>
      </c>
      <c r="AH667">
        <v>-82.033392610000007</v>
      </c>
      <c r="AI667">
        <v>201.9</v>
      </c>
      <c r="AJ667">
        <v>290</v>
      </c>
      <c r="AL667">
        <v>15</v>
      </c>
      <c r="AM667">
        <v>986</v>
      </c>
      <c r="AN667">
        <v>6.5460000000000003</v>
      </c>
      <c r="AO667">
        <v>59.470999999999997</v>
      </c>
      <c r="AP667">
        <v>2110</v>
      </c>
      <c r="AQ667">
        <v>2112</v>
      </c>
      <c r="AT667">
        <v>1.23</v>
      </c>
      <c r="AU667">
        <v>1.23</v>
      </c>
      <c r="AW667">
        <v>2.14</v>
      </c>
      <c r="AX667">
        <v>2.14</v>
      </c>
      <c r="BD667">
        <v>0.56000000000000005</v>
      </c>
      <c r="BE667">
        <v>14</v>
      </c>
      <c r="BF667" t="s">
        <v>6975</v>
      </c>
      <c r="BG667" t="s">
        <v>6976</v>
      </c>
      <c r="BH667">
        <v>665</v>
      </c>
      <c r="BI667" t="s">
        <v>7797</v>
      </c>
      <c r="BJ667" t="s">
        <v>7773</v>
      </c>
      <c r="BK667">
        <v>665</v>
      </c>
      <c r="BL667">
        <v>3480</v>
      </c>
      <c r="BS667">
        <v>13</v>
      </c>
      <c r="BT667">
        <v>0.66</v>
      </c>
      <c r="BU667">
        <v>0.57999999999999996</v>
      </c>
      <c r="BV667">
        <v>0.57999999999999996</v>
      </c>
      <c r="BW667">
        <v>42.757374050000003</v>
      </c>
      <c r="BX667">
        <v>-82.033392610000007</v>
      </c>
      <c r="BY667">
        <v>4734389.909</v>
      </c>
      <c r="BZ667">
        <v>201.94399999999999</v>
      </c>
      <c r="CA667">
        <v>17</v>
      </c>
      <c r="CB667" t="s">
        <v>7616</v>
      </c>
      <c r="CC667">
        <v>7</v>
      </c>
      <c r="CD667">
        <v>10</v>
      </c>
      <c r="CE667">
        <v>12</v>
      </c>
      <c r="CF667">
        <v>12</v>
      </c>
      <c r="CG667" t="s">
        <v>5677</v>
      </c>
      <c r="CH667">
        <v>414</v>
      </c>
      <c r="CI667" t="s">
        <v>3339</v>
      </c>
      <c r="CJ667" t="s">
        <v>8652</v>
      </c>
      <c r="CK667">
        <v>5.56</v>
      </c>
      <c r="CL667">
        <v>1.8</v>
      </c>
      <c r="CM667" t="s">
        <v>6976</v>
      </c>
      <c r="CO667" t="e">
        <f>VLOOKUP(CM667,AutoSCAN_ORG!B665:CF3180,1,FALSE)</f>
        <v>#N/A</v>
      </c>
      <c r="CP667" t="e">
        <f>VLOOKUP($CM667,AutoSCAN_ORG!$B$1:$CF$2516,2,FALSE)</f>
        <v>#N/A</v>
      </c>
      <c r="CQ667" t="e">
        <f>VLOOKUP($CM667,AutoSCAN_ORG!$B$1:$CF$2516,3,FALSE)</f>
        <v>#N/A</v>
      </c>
      <c r="CR667" t="e">
        <f>VLOOKUP($CM667,AutoSCAN_ORG!$B$1:$CF$2516,4,FALSE)</f>
        <v>#N/A</v>
      </c>
      <c r="CS667" t="e">
        <f>VLOOKUP($CM667,AutoSCAN_ORG!$B$1:$CF$2516,5,FALSE)</f>
        <v>#N/A</v>
      </c>
      <c r="CT667" t="e">
        <f>VLOOKUP($CM667,AutoSCAN_ORG!$B$1:$CF$2516,6,FALSE)</f>
        <v>#N/A</v>
      </c>
      <c r="CU667" t="e">
        <f>VLOOKUP($CM667,AutoSCAN_ORG!$B$1:$CF$2516,7,FALSE)</f>
        <v>#N/A</v>
      </c>
      <c r="CV667" t="e">
        <f>VLOOKUP($CM667,AutoSCAN_ORG!$B$1:$CF$2516,69,FALSE)</f>
        <v>#N/A</v>
      </c>
      <c r="CW667" t="e">
        <f>VLOOKUP($CM667,AutoSCAN_ORG!$B$1:$CF$2516,70,FALSE)</f>
        <v>#N/A</v>
      </c>
      <c r="CX667" t="e">
        <f>VLOOKUP($CM667,AutoSCAN_ORG!$B$1:$CF$2516,71,FALSE)</f>
        <v>#N/A</v>
      </c>
      <c r="CY667" t="e">
        <f>VLOOKUP($CM667,AutoSCAN_ORG!$B$1:$CF$2516,72,FALSE)</f>
        <v>#N/A</v>
      </c>
      <c r="CZ667" t="e">
        <f>VLOOKUP($CM667,AutoSCAN_ORG!$B$1:$CF$2516,73,FALSE)</f>
        <v>#N/A</v>
      </c>
      <c r="DA667" t="e">
        <f>VLOOKUP($CM667,AutoSCAN_ORG!$B$1:$CF$2516,74,FALSE)</f>
        <v>#N/A</v>
      </c>
      <c r="DB667" t="e">
        <f>VLOOKUP($CM667,AutoSCAN_ORG!$B$1:$CF$2516,75,FALSE)</f>
        <v>#N/A</v>
      </c>
      <c r="DC667" t="e">
        <f>VLOOKUP($CM667,AutoSCAN_ORG!$B$1:$CF$2516,76,FALSE)</f>
        <v>#N/A</v>
      </c>
      <c r="DD667" t="e">
        <f>VLOOKUP($CM667,AutoSCAN_ORG!$B$1:$CF$2516,77,FALSE)</f>
        <v>#N/A</v>
      </c>
      <c r="DE667" t="e">
        <f>VLOOKUP($CM667,AutoSCAN_ORG!$B$1:$CF$2516,78,FALSE)</f>
        <v>#N/A</v>
      </c>
      <c r="DF667" t="e">
        <f>VLOOKUP($CM667,AutoSCAN_ORG!$B$1:$CF$2516,79,FALSE)</f>
        <v>#N/A</v>
      </c>
      <c r="DG667" t="e">
        <f>VLOOKUP($CM667,AutoSCAN_ORG!$B$1:$CF$2516,80,FALSE)</f>
        <v>#N/A</v>
      </c>
      <c r="DH667" t="e">
        <f>VLOOKUP($CM667,AutoSCAN_ORG!$B$1:$CF$2516,81,FALSE)</f>
        <v>#N/A</v>
      </c>
      <c r="DI667" t="e">
        <f>VLOOKUP($CM667,AutoSCAN_ORG!$B$1:$CF$2516,82,FALSE)</f>
        <v>#N/A</v>
      </c>
      <c r="DJ667" t="e">
        <f>VLOOKUP($CM667,AutoSCAN_ORG!$B$1:$CF$2516,83,FALSE)</f>
        <v>#N/A</v>
      </c>
    </row>
    <row r="668" spans="2:114" x14ac:dyDescent="0.35">
      <c r="B668" t="s">
        <v>5395</v>
      </c>
      <c r="C668">
        <v>683</v>
      </c>
      <c r="D668" t="s">
        <v>7778</v>
      </c>
      <c r="E668">
        <v>1114</v>
      </c>
      <c r="F668">
        <v>3516.819</v>
      </c>
      <c r="G668">
        <v>10</v>
      </c>
      <c r="H668" t="s">
        <v>7782</v>
      </c>
      <c r="I668" t="s">
        <v>7773</v>
      </c>
      <c r="J668" t="s">
        <v>5753</v>
      </c>
      <c r="K668">
        <v>10</v>
      </c>
      <c r="L668">
        <v>1.32</v>
      </c>
      <c r="M668">
        <v>12</v>
      </c>
      <c r="N668">
        <v>9</v>
      </c>
      <c r="O668" t="s">
        <v>7357</v>
      </c>
      <c r="R668" t="s">
        <v>7784</v>
      </c>
      <c r="S668" t="s">
        <v>7774</v>
      </c>
      <c r="T668" t="s">
        <v>7282</v>
      </c>
      <c r="W668">
        <v>12.7</v>
      </c>
      <c r="X668" t="s">
        <v>7894</v>
      </c>
      <c r="Y668">
        <v>2.2000000000000002</v>
      </c>
      <c r="Z668" t="s">
        <v>7774</v>
      </c>
      <c r="AA668" t="s">
        <v>7789</v>
      </c>
      <c r="AB668" t="s">
        <v>7774</v>
      </c>
      <c r="AF668" t="s">
        <v>5678</v>
      </c>
      <c r="AG668">
        <v>42.756990090000002</v>
      </c>
      <c r="AH668">
        <v>-82.032201990000004</v>
      </c>
      <c r="AI668">
        <v>204.8</v>
      </c>
      <c r="AJ668">
        <v>290</v>
      </c>
      <c r="AL668">
        <v>15</v>
      </c>
      <c r="AM668">
        <v>986</v>
      </c>
      <c r="AN668">
        <v>0.25700000000000001</v>
      </c>
      <c r="AP668">
        <v>4835</v>
      </c>
      <c r="AQ668">
        <v>4836</v>
      </c>
      <c r="AT668">
        <v>1.24</v>
      </c>
      <c r="AU668">
        <v>1.24</v>
      </c>
      <c r="AW668">
        <v>4.9000000000000004</v>
      </c>
      <c r="AX668">
        <v>4.9000000000000004</v>
      </c>
      <c r="BD668">
        <v>1.32</v>
      </c>
      <c r="BE668">
        <v>12</v>
      </c>
      <c r="BF668" t="s">
        <v>2564</v>
      </c>
      <c r="BG668" t="s">
        <v>5395</v>
      </c>
      <c r="BH668">
        <v>683</v>
      </c>
      <c r="BI668" t="s">
        <v>5753</v>
      </c>
      <c r="BJ668" t="s">
        <v>7773</v>
      </c>
      <c r="BK668">
        <v>683</v>
      </c>
      <c r="BL668">
        <v>3840</v>
      </c>
      <c r="BS668">
        <v>30</v>
      </c>
      <c r="BT668">
        <v>0.28999999999999998</v>
      </c>
      <c r="BU668">
        <v>0.25</v>
      </c>
      <c r="BV668">
        <v>0.25</v>
      </c>
      <c r="BW668">
        <v>42.756990090000002</v>
      </c>
      <c r="BX668">
        <v>-82.032201990000004</v>
      </c>
      <c r="BY668">
        <v>4734346.08</v>
      </c>
      <c r="BZ668">
        <v>204.83799999999999</v>
      </c>
      <c r="CA668">
        <v>136.19999999999999</v>
      </c>
      <c r="CB668" t="s">
        <v>7500</v>
      </c>
      <c r="CC668">
        <v>7</v>
      </c>
      <c r="CD668">
        <v>24</v>
      </c>
      <c r="CE668">
        <v>27</v>
      </c>
      <c r="CF668">
        <v>27</v>
      </c>
      <c r="CG668" t="s">
        <v>5677</v>
      </c>
      <c r="CH668">
        <v>414</v>
      </c>
      <c r="CI668" t="s">
        <v>3290</v>
      </c>
      <c r="CJ668" t="s">
        <v>7332</v>
      </c>
      <c r="CK668">
        <v>12.7</v>
      </c>
      <c r="CL668">
        <v>2.2000000000000002</v>
      </c>
      <c r="CM668" t="s">
        <v>5395</v>
      </c>
      <c r="CO668" t="str">
        <f>VLOOKUP(CM668,AutoSCAN_ORG!B683:CF3198,1,FALSE)</f>
        <v>AS00-0001959</v>
      </c>
      <c r="CP668">
        <f>VLOOKUP($CM668,AutoSCAN_ORG!$B$1:$CF$2516,2,FALSE)</f>
        <v>3516.8159999999998</v>
      </c>
      <c r="CQ668">
        <f>VLOOKUP($CM668,AutoSCAN_ORG!$B$1:$CF$2516,3,FALSE)</f>
        <v>8.1590000000000007</v>
      </c>
      <c r="CR668">
        <f>VLOOKUP($CM668,AutoSCAN_ORG!$B$1:$CF$2516,4,FALSE)</f>
        <v>217.74600000000001</v>
      </c>
      <c r="CS668">
        <f>VLOOKUP($CM668,AutoSCAN_ORG!$B$1:$CF$2516,5,FALSE)</f>
        <v>6.2949999999999999</v>
      </c>
      <c r="CT668" t="str">
        <f>VLOOKUP($CM668,AutoSCAN_ORG!$B$1:$CF$2516,6,FALSE)</f>
        <v>MELO-CORR</v>
      </c>
      <c r="CU668">
        <f>VLOOKUP($CM668,AutoSCAN_ORG!$B$1:$CF$2516,7,FALSE)</f>
        <v>0</v>
      </c>
      <c r="CV668">
        <f>VLOOKUP($CM668,AutoSCAN_ORG!$B$1:$CF$2516,69,FALSE)</f>
        <v>0</v>
      </c>
      <c r="CW668">
        <f>VLOOKUP($CM668,AutoSCAN_ORG!$B$1:$CF$2516,70,FALSE)</f>
        <v>0</v>
      </c>
      <c r="CX668" t="str">
        <f>VLOOKUP($CM668,AutoSCAN_ORG!$B$1:$CF$2516,71,FALSE)</f>
        <v>Y</v>
      </c>
      <c r="CZ668" t="str">
        <f>VLOOKUP($CM668,AutoSCAN_ORG!$B$1:$CF$2516,73,FALSE)</f>
        <v>ok</v>
      </c>
      <c r="DA668">
        <f>VLOOKUP($CM668,AutoSCAN_ORG!$B$1:$CF$2516,74,FALSE)</f>
        <v>0</v>
      </c>
      <c r="DB668" t="str">
        <f>VLOOKUP($CM668,AutoSCAN_ORG!$B$1:$CF$2516,75,FALSE)</f>
        <v>visible in prev</v>
      </c>
      <c r="DC668">
        <f>VLOOKUP($CM668,AutoSCAN_ORG!$B$1:$CF$2516,76,FALSE)</f>
        <v>0</v>
      </c>
      <c r="DD668">
        <f>VLOOKUP($CM668,AutoSCAN_ORG!$B$1:$CF$2516,77,FALSE)</f>
        <v>0</v>
      </c>
      <c r="DE668" t="str">
        <f>VLOOKUP($CM668,AutoSCAN_ORG!$B$1:$CF$2516,78,FALSE)</f>
        <v>Inst. Area-SUP-Tap before receive VLV</v>
      </c>
      <c r="DF668">
        <f>VLOOKUP($CM668,AutoSCAN_ORG!$B$1:$CF$2516,79,FALSE)</f>
        <v>10.39</v>
      </c>
      <c r="DG668">
        <f>VLOOKUP($CM668,AutoSCAN_ORG!$B$1:$CF$2516,80,FALSE)</f>
        <v>10.39</v>
      </c>
      <c r="DH668">
        <f>VLOOKUP($CM668,AutoSCAN_ORG!$B$1:$CF$2516,81,FALSE)</f>
        <v>1.6E-2</v>
      </c>
      <c r="DI668">
        <f>VLOOKUP($CM668,AutoSCAN_ORG!$B$1:$CF$2516,82,FALSE)</f>
        <v>2.7E-2</v>
      </c>
      <c r="DJ668">
        <f>VLOOKUP($CM668,AutoSCAN_ORG!$B$1:$CF$2516,83,FALSE)</f>
        <v>0.20499999999999999</v>
      </c>
    </row>
    <row r="669" spans="2:114" x14ac:dyDescent="0.35">
      <c r="B669" t="s">
        <v>5398</v>
      </c>
      <c r="C669">
        <v>684</v>
      </c>
      <c r="D669" t="s">
        <v>7778</v>
      </c>
      <c r="E669">
        <v>1115</v>
      </c>
      <c r="F669">
        <v>3516.8229999999999</v>
      </c>
      <c r="G669">
        <v>10</v>
      </c>
      <c r="H669" t="s">
        <v>7782</v>
      </c>
      <c r="I669" t="s">
        <v>7773</v>
      </c>
      <c r="J669" t="s">
        <v>5753</v>
      </c>
      <c r="K669">
        <v>13</v>
      </c>
      <c r="L669">
        <v>1.63</v>
      </c>
      <c r="M669">
        <v>8</v>
      </c>
      <c r="N669">
        <v>13</v>
      </c>
      <c r="O669" t="s">
        <v>7493</v>
      </c>
      <c r="R669" t="s">
        <v>7784</v>
      </c>
      <c r="S669" t="s">
        <v>7774</v>
      </c>
      <c r="T669" t="s">
        <v>7282</v>
      </c>
      <c r="W669">
        <v>12.7</v>
      </c>
      <c r="X669" t="s">
        <v>7894</v>
      </c>
      <c r="Y669">
        <v>2.2000000000000002</v>
      </c>
      <c r="Z669" t="s">
        <v>7774</v>
      </c>
      <c r="AA669" t="s">
        <v>7786</v>
      </c>
      <c r="AB669" t="s">
        <v>7774</v>
      </c>
      <c r="AC669">
        <v>10</v>
      </c>
      <c r="AD669">
        <v>10</v>
      </c>
      <c r="AE669">
        <v>15</v>
      </c>
      <c r="AF669" t="s">
        <v>5683</v>
      </c>
      <c r="AG669">
        <v>42.756990039999998</v>
      </c>
      <c r="AH669">
        <v>-82.032201990000004</v>
      </c>
      <c r="AI669">
        <v>204.8</v>
      </c>
      <c r="AJ669">
        <v>290</v>
      </c>
      <c r="AL669">
        <v>15</v>
      </c>
      <c r="AM669">
        <v>986</v>
      </c>
      <c r="AN669">
        <v>0.26300000000000001</v>
      </c>
      <c r="AP669">
        <v>4838</v>
      </c>
      <c r="AQ669">
        <v>4839</v>
      </c>
      <c r="AT669">
        <v>1.24</v>
      </c>
      <c r="AU669">
        <v>1.24</v>
      </c>
      <c r="AW669">
        <v>4.91</v>
      </c>
      <c r="AX669">
        <v>4.91</v>
      </c>
      <c r="BD669">
        <v>1.63</v>
      </c>
      <c r="BE669">
        <v>8</v>
      </c>
      <c r="BF669" t="s">
        <v>2565</v>
      </c>
      <c r="BG669" t="s">
        <v>5398</v>
      </c>
      <c r="BH669">
        <v>684</v>
      </c>
      <c r="BI669" t="s">
        <v>5753</v>
      </c>
      <c r="BJ669" t="s">
        <v>7773</v>
      </c>
      <c r="BK669">
        <v>684</v>
      </c>
      <c r="BL669">
        <v>3840</v>
      </c>
      <c r="BS669">
        <v>30</v>
      </c>
      <c r="BT669">
        <v>0.28999999999999998</v>
      </c>
      <c r="BU669">
        <v>0.25</v>
      </c>
      <c r="BV669">
        <v>0.25</v>
      </c>
      <c r="BW669">
        <v>42.756990039999998</v>
      </c>
      <c r="BX669">
        <v>-82.032201990000004</v>
      </c>
      <c r="BY669">
        <v>4734346.074</v>
      </c>
      <c r="BZ669">
        <v>204.83799999999999</v>
      </c>
      <c r="CA669">
        <v>175.4</v>
      </c>
      <c r="CB669" t="s">
        <v>7692</v>
      </c>
      <c r="CC669">
        <v>7</v>
      </c>
      <c r="CD669">
        <v>24</v>
      </c>
      <c r="CE669">
        <v>27</v>
      </c>
      <c r="CF669">
        <v>27</v>
      </c>
      <c r="CG669" t="s">
        <v>5677</v>
      </c>
      <c r="CH669">
        <v>414</v>
      </c>
      <c r="CI669" t="s">
        <v>3290</v>
      </c>
      <c r="CJ669" t="s">
        <v>7332</v>
      </c>
      <c r="CK669">
        <v>12.7</v>
      </c>
      <c r="CL669">
        <v>2.2000000000000002</v>
      </c>
      <c r="CM669" t="s">
        <v>5398</v>
      </c>
      <c r="CO669" t="str">
        <f>VLOOKUP(CM669,AutoSCAN_ORG!B684:CF3199,1,FALSE)</f>
        <v>AS00-0001960</v>
      </c>
      <c r="CP669">
        <f>VLOOKUP($CM669,AutoSCAN_ORG!$B$1:$CF$2516,2,FALSE)</f>
        <v>3516.819</v>
      </c>
      <c r="CQ669">
        <f>VLOOKUP($CM669,AutoSCAN_ORG!$B$1:$CF$2516,3,FALSE)</f>
        <v>8.0719999999999992</v>
      </c>
      <c r="CR669">
        <f>VLOOKUP($CM669,AutoSCAN_ORG!$B$1:$CF$2516,4,FALSE)</f>
        <v>178.71799999999999</v>
      </c>
      <c r="CS669">
        <f>VLOOKUP($CM669,AutoSCAN_ORG!$B$1:$CF$2516,5,FALSE)</f>
        <v>6.2949999999999999</v>
      </c>
      <c r="CT669" t="str">
        <f>VLOOKUP($CM669,AutoSCAN_ORG!$B$1:$CF$2516,6,FALSE)</f>
        <v>MELO-CORR</v>
      </c>
      <c r="CU669">
        <f>VLOOKUP($CM669,AutoSCAN_ORG!$B$1:$CF$2516,7,FALSE)</f>
        <v>0</v>
      </c>
      <c r="CV669">
        <f>VLOOKUP($CM669,AutoSCAN_ORG!$B$1:$CF$2516,69,FALSE)</f>
        <v>0</v>
      </c>
      <c r="CW669">
        <f>VLOOKUP($CM669,AutoSCAN_ORG!$B$1:$CF$2516,70,FALSE)</f>
        <v>0</v>
      </c>
      <c r="CX669" t="str">
        <f>VLOOKUP($CM669,AutoSCAN_ORG!$B$1:$CF$2516,71,FALSE)</f>
        <v>Y</v>
      </c>
      <c r="CZ669" t="str">
        <f>VLOOKUP($CM669,AutoSCAN_ORG!$B$1:$CF$2516,73,FALSE)</f>
        <v>ok</v>
      </c>
      <c r="DA669">
        <f>VLOOKUP($CM669,AutoSCAN_ORG!$B$1:$CF$2516,74,FALSE)</f>
        <v>0</v>
      </c>
      <c r="DB669" t="str">
        <f>VLOOKUP($CM669,AutoSCAN_ORG!$B$1:$CF$2516,75,FALSE)</f>
        <v>visible in prev</v>
      </c>
      <c r="DC669">
        <f>VLOOKUP($CM669,AutoSCAN_ORG!$B$1:$CF$2516,76,FALSE)</f>
        <v>0</v>
      </c>
      <c r="DD669">
        <f>VLOOKUP($CM669,AutoSCAN_ORG!$B$1:$CF$2516,77,FALSE)</f>
        <v>0</v>
      </c>
      <c r="DE669" t="str">
        <f>VLOOKUP($CM669,AutoSCAN_ORG!$B$1:$CF$2516,78,FALSE)</f>
        <v>Inst. Area-SUP-Tap before receive VLV</v>
      </c>
      <c r="DF669">
        <f>VLOOKUP($CM669,AutoSCAN_ORG!$B$1:$CF$2516,79,FALSE)</f>
        <v>12.8</v>
      </c>
      <c r="DG669">
        <f>VLOOKUP($CM669,AutoSCAN_ORG!$B$1:$CF$2516,80,FALSE)</f>
        <v>12.8</v>
      </c>
      <c r="DH669">
        <f>VLOOKUP($CM669,AutoSCAN_ORG!$B$1:$CF$2516,81,FALSE)</f>
        <v>1.4999999999999999E-2</v>
      </c>
      <c r="DI669">
        <f>VLOOKUP($CM669,AutoSCAN_ORG!$B$1:$CF$2516,82,FALSE)</f>
        <v>4.8000000000000001E-2</v>
      </c>
      <c r="DJ669">
        <f>VLOOKUP($CM669,AutoSCAN_ORG!$B$1:$CF$2516,83,FALSE)</f>
        <v>0.25700000000000001</v>
      </c>
    </row>
    <row r="670" spans="2:114" x14ac:dyDescent="0.35">
      <c r="B670" t="s">
        <v>5399</v>
      </c>
      <c r="C670">
        <v>685</v>
      </c>
      <c r="D670" t="s">
        <v>7778</v>
      </c>
      <c r="E670">
        <v>1117</v>
      </c>
      <c r="F670">
        <v>3516.9870000000001</v>
      </c>
      <c r="G670">
        <v>10</v>
      </c>
      <c r="H670" t="s">
        <v>7782</v>
      </c>
      <c r="I670" t="s">
        <v>7773</v>
      </c>
      <c r="J670" t="s">
        <v>5753</v>
      </c>
      <c r="K670">
        <v>19</v>
      </c>
      <c r="L670">
        <v>2.4700000000000002</v>
      </c>
      <c r="M670">
        <v>10</v>
      </c>
      <c r="N670">
        <v>19</v>
      </c>
      <c r="O670" t="s">
        <v>7341</v>
      </c>
      <c r="Q670">
        <v>55</v>
      </c>
      <c r="R670" t="s">
        <v>7784</v>
      </c>
      <c r="S670" t="s">
        <v>7774</v>
      </c>
      <c r="T670" t="s">
        <v>7282</v>
      </c>
      <c r="W670">
        <v>12.7</v>
      </c>
      <c r="X670" t="s">
        <v>7894</v>
      </c>
      <c r="Y670">
        <v>2.2000000000000002</v>
      </c>
      <c r="Z670" t="s">
        <v>7774</v>
      </c>
      <c r="AA670" t="s">
        <v>7786</v>
      </c>
      <c r="AB670" t="s">
        <v>7774</v>
      </c>
      <c r="AC670">
        <v>10</v>
      </c>
      <c r="AD670">
        <v>10</v>
      </c>
      <c r="AE670">
        <v>15</v>
      </c>
      <c r="AF670" t="s">
        <v>5683</v>
      </c>
      <c r="AG670">
        <v>42.756988579999998</v>
      </c>
      <c r="AH670">
        <v>-82.03220211</v>
      </c>
      <c r="AI670">
        <v>204.8</v>
      </c>
      <c r="AJ670">
        <v>290</v>
      </c>
      <c r="AL670">
        <v>15</v>
      </c>
      <c r="AM670">
        <v>986</v>
      </c>
      <c r="AN670">
        <v>0.42599999999999999</v>
      </c>
      <c r="AP670">
        <v>4832</v>
      </c>
      <c r="AQ670">
        <v>4834</v>
      </c>
      <c r="AT670">
        <v>1.24</v>
      </c>
      <c r="AU670">
        <v>1.24</v>
      </c>
      <c r="AW670">
        <v>4.9000000000000004</v>
      </c>
      <c r="AX670">
        <v>4.9000000000000004</v>
      </c>
      <c r="BD670">
        <v>2.4700000000000002</v>
      </c>
      <c r="BE670">
        <v>10</v>
      </c>
      <c r="BF670" t="s">
        <v>2566</v>
      </c>
      <c r="BG670" t="s">
        <v>5399</v>
      </c>
      <c r="BH670">
        <v>685</v>
      </c>
      <c r="BI670" t="s">
        <v>5753</v>
      </c>
      <c r="BJ670" t="s">
        <v>7773</v>
      </c>
      <c r="BK670">
        <v>685</v>
      </c>
      <c r="BL670">
        <v>3840</v>
      </c>
      <c r="BM670">
        <v>1121</v>
      </c>
      <c r="BN670">
        <v>55</v>
      </c>
      <c r="BS670">
        <v>30</v>
      </c>
      <c r="BT670">
        <v>0.28999999999999998</v>
      </c>
      <c r="BU670">
        <v>0.26</v>
      </c>
      <c r="BV670">
        <v>0.26</v>
      </c>
      <c r="BW670">
        <v>42.756988579999998</v>
      </c>
      <c r="BX670">
        <v>-82.03220211</v>
      </c>
      <c r="BY670">
        <v>4734345.9119999995</v>
      </c>
      <c r="BZ670">
        <v>204.833</v>
      </c>
      <c r="CA670">
        <v>185.8</v>
      </c>
      <c r="CB670" t="s">
        <v>7694</v>
      </c>
      <c r="CC670">
        <v>7</v>
      </c>
      <c r="CD670">
        <v>24</v>
      </c>
      <c r="CE670">
        <v>27</v>
      </c>
      <c r="CF670">
        <v>27</v>
      </c>
      <c r="CG670" t="s">
        <v>5677</v>
      </c>
      <c r="CH670">
        <v>414</v>
      </c>
      <c r="CI670" t="s">
        <v>3290</v>
      </c>
      <c r="CJ670" t="s">
        <v>7332</v>
      </c>
      <c r="CK670">
        <v>12.7</v>
      </c>
      <c r="CL670">
        <v>2.2999999999999998</v>
      </c>
      <c r="CM670" t="s">
        <v>5399</v>
      </c>
      <c r="CO670" t="str">
        <f>VLOOKUP(CM670,AutoSCAN_ORG!B685:CF3200,1,FALSE)</f>
        <v>AS00-0001961</v>
      </c>
      <c r="CP670">
        <f>VLOOKUP($CM670,AutoSCAN_ORG!$B$1:$CF$2516,2,FALSE)</f>
        <v>3516.9850000000001</v>
      </c>
      <c r="CQ670">
        <f>VLOOKUP($CM670,AutoSCAN_ORG!$B$1:$CF$2516,3,FALSE)</f>
        <v>8.0719999999999992</v>
      </c>
      <c r="CR670">
        <f>VLOOKUP($CM670,AutoSCAN_ORG!$B$1:$CF$2516,4,FALSE)</f>
        <v>165.798</v>
      </c>
      <c r="CS670">
        <f>VLOOKUP($CM670,AutoSCAN_ORG!$B$1:$CF$2516,5,FALSE)</f>
        <v>7.0819999999999999</v>
      </c>
      <c r="CT670" t="str">
        <f>VLOOKUP($CM670,AutoSCAN_ORG!$B$1:$CF$2516,6,FALSE)</f>
        <v>MELO-CORR</v>
      </c>
      <c r="CU670">
        <f>VLOOKUP($CM670,AutoSCAN_ORG!$B$1:$CF$2516,7,FALSE)</f>
        <v>0</v>
      </c>
      <c r="CV670">
        <f>VLOOKUP($CM670,AutoSCAN_ORG!$B$1:$CF$2516,69,FALSE)</f>
        <v>0</v>
      </c>
      <c r="CW670">
        <f>VLOOKUP($CM670,AutoSCAN_ORG!$B$1:$CF$2516,70,FALSE)</f>
        <v>0</v>
      </c>
      <c r="CX670" t="str">
        <f>VLOOKUP($CM670,AutoSCAN_ORG!$B$1:$CF$2516,71,FALSE)</f>
        <v>Y</v>
      </c>
      <c r="CZ670" t="str">
        <f>VLOOKUP($CM670,AutoSCAN_ORG!$B$1:$CF$2516,73,FALSE)</f>
        <v>ok</v>
      </c>
      <c r="DA670">
        <f>VLOOKUP($CM670,AutoSCAN_ORG!$B$1:$CF$2516,74,FALSE)</f>
        <v>0</v>
      </c>
      <c r="DB670" t="str">
        <f>VLOOKUP($CM670,AutoSCAN_ORG!$B$1:$CF$2516,75,FALSE)</f>
        <v>visible in prev</v>
      </c>
      <c r="DC670">
        <f>VLOOKUP($CM670,AutoSCAN_ORG!$B$1:$CF$2516,76,FALSE)</f>
        <v>0</v>
      </c>
      <c r="DD670">
        <f>VLOOKUP($CM670,AutoSCAN_ORG!$B$1:$CF$2516,77,FALSE)</f>
        <v>0</v>
      </c>
      <c r="DE670" t="str">
        <f>VLOOKUP($CM670,AutoSCAN_ORG!$B$1:$CF$2516,78,FALSE)</f>
        <v>uncomp. Inst. Area-SUP-Tap before receive VLV</v>
      </c>
      <c r="DF670">
        <f>VLOOKUP($CM670,AutoSCAN_ORG!$B$1:$CF$2516,79,FALSE)</f>
        <v>19.41</v>
      </c>
      <c r="DG670">
        <f>VLOOKUP($CM670,AutoSCAN_ORG!$B$1:$CF$2516,80,FALSE)</f>
        <v>19.41</v>
      </c>
      <c r="DH670">
        <f>VLOOKUP($CM670,AutoSCAN_ORG!$B$1:$CF$2516,81,FALSE)</f>
        <v>0</v>
      </c>
      <c r="DI670">
        <f>VLOOKUP($CM670,AutoSCAN_ORG!$B$1:$CF$2516,82,FALSE)</f>
        <v>0</v>
      </c>
      <c r="DJ670">
        <f>VLOOKUP($CM670,AutoSCAN_ORG!$B$1:$CF$2516,83,FALSE)</f>
        <v>0</v>
      </c>
    </row>
    <row r="671" spans="2:114" x14ac:dyDescent="0.35">
      <c r="B671" t="s">
        <v>5402</v>
      </c>
      <c r="C671">
        <v>686</v>
      </c>
      <c r="D671" t="s">
        <v>7778</v>
      </c>
      <c r="E671">
        <v>1118</v>
      </c>
      <c r="F671">
        <v>3516.991</v>
      </c>
      <c r="G671">
        <v>10</v>
      </c>
      <c r="H671" t="s">
        <v>7782</v>
      </c>
      <c r="I671" t="s">
        <v>7773</v>
      </c>
      <c r="J671" t="s">
        <v>5753</v>
      </c>
      <c r="K671">
        <v>16</v>
      </c>
      <c r="L671">
        <v>2.09</v>
      </c>
      <c r="M671">
        <v>23</v>
      </c>
      <c r="N671">
        <v>21</v>
      </c>
      <c r="O671" t="s">
        <v>7491</v>
      </c>
      <c r="Q671">
        <v>55</v>
      </c>
      <c r="R671" t="s">
        <v>7784</v>
      </c>
      <c r="S671" t="s">
        <v>7774</v>
      </c>
      <c r="T671" t="s">
        <v>7282</v>
      </c>
      <c r="W671">
        <v>12.7</v>
      </c>
      <c r="X671" t="s">
        <v>7894</v>
      </c>
      <c r="Y671">
        <v>2.2000000000000002</v>
      </c>
      <c r="Z671" t="s">
        <v>7774</v>
      </c>
      <c r="AA671" t="s">
        <v>7788</v>
      </c>
      <c r="AB671" t="s">
        <v>7774</v>
      </c>
      <c r="AC671">
        <v>10</v>
      </c>
      <c r="AD671">
        <v>10</v>
      </c>
      <c r="AE671">
        <v>12</v>
      </c>
      <c r="AF671" t="s">
        <v>5683</v>
      </c>
      <c r="AG671">
        <v>42.7569886</v>
      </c>
      <c r="AH671">
        <v>-82.03220211</v>
      </c>
      <c r="AI671">
        <v>204.8</v>
      </c>
      <c r="AJ671">
        <v>290</v>
      </c>
      <c r="AL671">
        <v>15</v>
      </c>
      <c r="AM671">
        <v>986</v>
      </c>
      <c r="AN671">
        <v>0.42399999999999999</v>
      </c>
      <c r="AP671">
        <v>4801</v>
      </c>
      <c r="AQ671">
        <v>4808</v>
      </c>
      <c r="AT671">
        <v>1.23</v>
      </c>
      <c r="AU671">
        <v>1.23</v>
      </c>
      <c r="AW671">
        <v>4.87</v>
      </c>
      <c r="AX671">
        <v>4.87</v>
      </c>
      <c r="BD671">
        <v>2.09</v>
      </c>
      <c r="BE671">
        <v>23</v>
      </c>
      <c r="BF671" t="s">
        <v>2567</v>
      </c>
      <c r="BG671" t="s">
        <v>5402</v>
      </c>
      <c r="BH671">
        <v>686</v>
      </c>
      <c r="BI671" t="s">
        <v>5753</v>
      </c>
      <c r="BJ671" t="s">
        <v>7773</v>
      </c>
      <c r="BK671">
        <v>686</v>
      </c>
      <c r="BL671">
        <v>3840</v>
      </c>
      <c r="BM671">
        <v>1121</v>
      </c>
      <c r="BN671">
        <v>55</v>
      </c>
      <c r="BS671">
        <v>29</v>
      </c>
      <c r="BT671">
        <v>0.28999999999999998</v>
      </c>
      <c r="BU671">
        <v>0.26</v>
      </c>
      <c r="BV671">
        <v>0.26</v>
      </c>
      <c r="BW671">
        <v>42.7569886</v>
      </c>
      <c r="BX671">
        <v>-82.03220211</v>
      </c>
      <c r="BY671">
        <v>4734345.9139999999</v>
      </c>
      <c r="BZ671">
        <v>204.834</v>
      </c>
      <c r="CA671">
        <v>168.1</v>
      </c>
      <c r="CB671" t="s">
        <v>7693</v>
      </c>
      <c r="CC671">
        <v>7</v>
      </c>
      <c r="CD671">
        <v>24</v>
      </c>
      <c r="CE671">
        <v>27</v>
      </c>
      <c r="CF671">
        <v>26</v>
      </c>
      <c r="CG671" t="s">
        <v>5677</v>
      </c>
      <c r="CH671">
        <v>414</v>
      </c>
      <c r="CI671" t="s">
        <v>3290</v>
      </c>
      <c r="CJ671" t="s">
        <v>7332</v>
      </c>
      <c r="CK671">
        <v>12.7</v>
      </c>
      <c r="CL671">
        <v>2.2999999999999998</v>
      </c>
      <c r="CM671" t="s">
        <v>5402</v>
      </c>
      <c r="CO671" t="str">
        <f>VLOOKUP(CM671,AutoSCAN_ORG!B686:CF3201,1,FALSE)</f>
        <v>AS00-0001962</v>
      </c>
      <c r="CP671">
        <f>VLOOKUP($CM671,AutoSCAN_ORG!$B$1:$CF$2516,2,FALSE)</f>
        <v>3516.99</v>
      </c>
      <c r="CQ671">
        <f>VLOOKUP($CM671,AutoSCAN_ORG!$B$1:$CF$2516,3,FALSE)</f>
        <v>8</v>
      </c>
      <c r="CR671">
        <f>VLOOKUP($CM671,AutoSCAN_ORG!$B$1:$CF$2516,4,FALSE)</f>
        <v>184.602</v>
      </c>
      <c r="CS671">
        <f>VLOOKUP($CM671,AutoSCAN_ORG!$B$1:$CF$2516,5,FALSE)</f>
        <v>6.2949999999999999</v>
      </c>
      <c r="CT671" t="str">
        <f>VLOOKUP($CM671,AutoSCAN_ORG!$B$1:$CF$2516,6,FALSE)</f>
        <v>MELO-CORR</v>
      </c>
      <c r="CU671">
        <f>VLOOKUP($CM671,AutoSCAN_ORG!$B$1:$CF$2516,7,FALSE)</f>
        <v>0</v>
      </c>
      <c r="CV671">
        <f>VLOOKUP($CM671,AutoSCAN_ORG!$B$1:$CF$2516,69,FALSE)</f>
        <v>0</v>
      </c>
      <c r="CW671">
        <f>VLOOKUP($CM671,AutoSCAN_ORG!$B$1:$CF$2516,70,FALSE)</f>
        <v>0</v>
      </c>
      <c r="CX671" t="str">
        <f>VLOOKUP($CM671,AutoSCAN_ORG!$B$1:$CF$2516,71,FALSE)</f>
        <v>Y</v>
      </c>
      <c r="CZ671" t="str">
        <f>VLOOKUP($CM671,AutoSCAN_ORG!$B$1:$CF$2516,73,FALSE)</f>
        <v>ok</v>
      </c>
      <c r="DA671">
        <f>VLOOKUP($CM671,AutoSCAN_ORG!$B$1:$CF$2516,74,FALSE)</f>
        <v>0</v>
      </c>
      <c r="DB671" t="str">
        <f>VLOOKUP($CM671,AutoSCAN_ORG!$B$1:$CF$2516,75,FALSE)</f>
        <v>visible in prev</v>
      </c>
      <c r="DC671">
        <f>VLOOKUP($CM671,AutoSCAN_ORG!$B$1:$CF$2516,76,FALSE)</f>
        <v>0</v>
      </c>
      <c r="DD671">
        <f>VLOOKUP($CM671,AutoSCAN_ORG!$B$1:$CF$2516,77,FALSE)</f>
        <v>0</v>
      </c>
      <c r="DE671" t="str">
        <f>VLOOKUP($CM671,AutoSCAN_ORG!$B$1:$CF$2516,78,FALSE)</f>
        <v>uncomp. Inst. Area-SUP-Tap before receive VLV</v>
      </c>
      <c r="DF671">
        <f>VLOOKUP($CM671,AutoSCAN_ORG!$B$1:$CF$2516,79,FALSE)</f>
        <v>16.420000000000002</v>
      </c>
      <c r="DG671">
        <f>VLOOKUP($CM671,AutoSCAN_ORG!$B$1:$CF$2516,80,FALSE)</f>
        <v>16.420000000000002</v>
      </c>
      <c r="DH671">
        <f>VLOOKUP($CM671,AutoSCAN_ORG!$B$1:$CF$2516,81,FALSE)</f>
        <v>0</v>
      </c>
      <c r="DI671">
        <f>VLOOKUP($CM671,AutoSCAN_ORG!$B$1:$CF$2516,82,FALSE)</f>
        <v>0</v>
      </c>
      <c r="DJ671">
        <f>VLOOKUP($CM671,AutoSCAN_ORG!$B$1:$CF$2516,83,FALSE)</f>
        <v>0</v>
      </c>
    </row>
    <row r="672" spans="2:114" x14ac:dyDescent="0.35">
      <c r="B672" t="s">
        <v>6986</v>
      </c>
      <c r="C672">
        <v>670</v>
      </c>
      <c r="D672" t="s">
        <v>7778</v>
      </c>
      <c r="E672">
        <v>1059</v>
      </c>
      <c r="F672">
        <v>3422.4340000000002</v>
      </c>
      <c r="G672">
        <v>10</v>
      </c>
      <c r="H672" t="s">
        <v>7798</v>
      </c>
      <c r="I672" t="s">
        <v>7773</v>
      </c>
      <c r="J672" t="s">
        <v>7797</v>
      </c>
      <c r="K672">
        <v>10</v>
      </c>
      <c r="L672">
        <v>0.56000000000000005</v>
      </c>
      <c r="M672">
        <v>20</v>
      </c>
      <c r="N672">
        <v>11</v>
      </c>
      <c r="O672" t="s">
        <v>7411</v>
      </c>
      <c r="R672" t="s">
        <v>7784</v>
      </c>
      <c r="S672" t="s">
        <v>7774</v>
      </c>
      <c r="T672" t="s">
        <v>7276</v>
      </c>
      <c r="U672" t="s">
        <v>7684</v>
      </c>
      <c r="V672" t="s">
        <v>7684</v>
      </c>
      <c r="W672">
        <v>5.56</v>
      </c>
      <c r="X672" t="s">
        <v>7892</v>
      </c>
      <c r="Y672">
        <v>1.8</v>
      </c>
      <c r="Z672" t="s">
        <v>7774</v>
      </c>
      <c r="AA672" t="s">
        <v>7788</v>
      </c>
      <c r="AB672" t="s">
        <v>7774</v>
      </c>
      <c r="AC672">
        <v>19</v>
      </c>
      <c r="AD672">
        <v>12</v>
      </c>
      <c r="AE672">
        <v>15</v>
      </c>
      <c r="AF672" t="s">
        <v>5753</v>
      </c>
      <c r="AG672">
        <v>42.757355799999999</v>
      </c>
      <c r="AH672">
        <v>-82.032827209999994</v>
      </c>
      <c r="AI672">
        <v>202.1</v>
      </c>
      <c r="AJ672">
        <v>290</v>
      </c>
      <c r="AL672">
        <v>15</v>
      </c>
      <c r="AM672">
        <v>986</v>
      </c>
      <c r="AN672">
        <v>0.22500000000000001</v>
      </c>
      <c r="AO672">
        <v>-318.79300000000001</v>
      </c>
      <c r="AP672">
        <v>2103</v>
      </c>
      <c r="AQ672">
        <v>2106</v>
      </c>
      <c r="AT672">
        <v>1.23</v>
      </c>
      <c r="AU672">
        <v>1.23</v>
      </c>
      <c r="AW672">
        <v>2.13</v>
      </c>
      <c r="AX672">
        <v>2.13</v>
      </c>
      <c r="BD672">
        <v>0.56000000000000005</v>
      </c>
      <c r="BE672">
        <v>20</v>
      </c>
      <c r="BF672" t="s">
        <v>6985</v>
      </c>
      <c r="BG672" t="s">
        <v>6986</v>
      </c>
      <c r="BH672">
        <v>670</v>
      </c>
      <c r="BI672" t="s">
        <v>7797</v>
      </c>
      <c r="BJ672" t="s">
        <v>7773</v>
      </c>
      <c r="BK672">
        <v>670</v>
      </c>
      <c r="BL672">
        <v>3540</v>
      </c>
      <c r="BS672">
        <v>13</v>
      </c>
      <c r="BT672">
        <v>0.66</v>
      </c>
      <c r="BU672">
        <v>0.59</v>
      </c>
      <c r="BV672">
        <v>0.59</v>
      </c>
      <c r="BW672">
        <v>42.757355799999999</v>
      </c>
      <c r="BX672">
        <v>-82.032827209999994</v>
      </c>
      <c r="BY672">
        <v>4734387.3169999998</v>
      </c>
      <c r="BZ672">
        <v>202.11500000000001</v>
      </c>
      <c r="CA672">
        <v>297.2</v>
      </c>
      <c r="CB672" t="s">
        <v>7675</v>
      </c>
      <c r="CC672">
        <v>7</v>
      </c>
      <c r="CD672">
        <v>10</v>
      </c>
      <c r="CE672">
        <v>12</v>
      </c>
      <c r="CF672">
        <v>12</v>
      </c>
      <c r="CG672" t="s">
        <v>5677</v>
      </c>
      <c r="CH672">
        <v>414</v>
      </c>
      <c r="CI672" t="s">
        <v>3339</v>
      </c>
      <c r="CJ672" t="s">
        <v>8652</v>
      </c>
      <c r="CK672">
        <v>5.56</v>
      </c>
      <c r="CL672">
        <v>1.8</v>
      </c>
      <c r="CM672" t="s">
        <v>6986</v>
      </c>
      <c r="CO672" t="e">
        <f>VLOOKUP(CM672,AutoSCAN_ORG!B670:CF3185,1,FALSE)</f>
        <v>#N/A</v>
      </c>
      <c r="CP672" t="e">
        <f>VLOOKUP($CM672,AutoSCAN_ORG!$B$1:$CF$2516,2,FALSE)</f>
        <v>#N/A</v>
      </c>
      <c r="CQ672" t="e">
        <f>VLOOKUP($CM672,AutoSCAN_ORG!$B$1:$CF$2516,3,FALSE)</f>
        <v>#N/A</v>
      </c>
      <c r="CR672" t="e">
        <f>VLOOKUP($CM672,AutoSCAN_ORG!$B$1:$CF$2516,4,FALSE)</f>
        <v>#N/A</v>
      </c>
      <c r="CS672" t="e">
        <f>VLOOKUP($CM672,AutoSCAN_ORG!$B$1:$CF$2516,5,FALSE)</f>
        <v>#N/A</v>
      </c>
      <c r="CT672" t="e">
        <f>VLOOKUP($CM672,AutoSCAN_ORG!$B$1:$CF$2516,6,FALSE)</f>
        <v>#N/A</v>
      </c>
      <c r="CU672" t="e">
        <f>VLOOKUP($CM672,AutoSCAN_ORG!$B$1:$CF$2516,7,FALSE)</f>
        <v>#N/A</v>
      </c>
      <c r="CV672" t="e">
        <f>VLOOKUP($CM672,AutoSCAN_ORG!$B$1:$CF$2516,69,FALSE)</f>
        <v>#N/A</v>
      </c>
      <c r="CW672" t="e">
        <f>VLOOKUP($CM672,AutoSCAN_ORG!$B$1:$CF$2516,70,FALSE)</f>
        <v>#N/A</v>
      </c>
      <c r="CX672" t="e">
        <f>VLOOKUP($CM672,AutoSCAN_ORG!$B$1:$CF$2516,71,FALSE)</f>
        <v>#N/A</v>
      </c>
      <c r="CY672" t="e">
        <f>VLOOKUP($CM672,AutoSCAN_ORG!$B$1:$CF$2516,72,FALSE)</f>
        <v>#N/A</v>
      </c>
      <c r="CZ672" t="e">
        <f>VLOOKUP($CM672,AutoSCAN_ORG!$B$1:$CF$2516,73,FALSE)</f>
        <v>#N/A</v>
      </c>
      <c r="DA672" t="e">
        <f>VLOOKUP($CM672,AutoSCAN_ORG!$B$1:$CF$2516,74,FALSE)</f>
        <v>#N/A</v>
      </c>
      <c r="DB672" t="e">
        <f>VLOOKUP($CM672,AutoSCAN_ORG!$B$1:$CF$2516,75,FALSE)</f>
        <v>#N/A</v>
      </c>
      <c r="DC672" t="e">
        <f>VLOOKUP($CM672,AutoSCAN_ORG!$B$1:$CF$2516,76,FALSE)</f>
        <v>#N/A</v>
      </c>
      <c r="DD672" t="e">
        <f>VLOOKUP($CM672,AutoSCAN_ORG!$B$1:$CF$2516,77,FALSE)</f>
        <v>#N/A</v>
      </c>
      <c r="DE672" t="e">
        <f>VLOOKUP($CM672,AutoSCAN_ORG!$B$1:$CF$2516,78,FALSE)</f>
        <v>#N/A</v>
      </c>
      <c r="DF672" t="e">
        <f>VLOOKUP($CM672,AutoSCAN_ORG!$B$1:$CF$2516,79,FALSE)</f>
        <v>#N/A</v>
      </c>
      <c r="DG672" t="e">
        <f>VLOOKUP($CM672,AutoSCAN_ORG!$B$1:$CF$2516,80,FALSE)</f>
        <v>#N/A</v>
      </c>
      <c r="DH672" t="e">
        <f>VLOOKUP($CM672,AutoSCAN_ORG!$B$1:$CF$2516,81,FALSE)</f>
        <v>#N/A</v>
      </c>
      <c r="DI672" t="e">
        <f>VLOOKUP($CM672,AutoSCAN_ORG!$B$1:$CF$2516,82,FALSE)</f>
        <v>#N/A</v>
      </c>
      <c r="DJ672" t="e">
        <f>VLOOKUP($CM672,AutoSCAN_ORG!$B$1:$CF$2516,83,FALSE)</f>
        <v>#N/A</v>
      </c>
    </row>
    <row r="673" spans="2:114" x14ac:dyDescent="0.35">
      <c r="B673" t="s">
        <v>6988</v>
      </c>
      <c r="C673">
        <v>671</v>
      </c>
      <c r="D673" t="s">
        <v>7778</v>
      </c>
      <c r="E673">
        <v>1060</v>
      </c>
      <c r="F673">
        <v>3422.4430000000002</v>
      </c>
      <c r="G673">
        <v>10</v>
      </c>
      <c r="H673" t="s">
        <v>7798</v>
      </c>
      <c r="I673" t="s">
        <v>7773</v>
      </c>
      <c r="J673" t="s">
        <v>7797</v>
      </c>
      <c r="K673">
        <v>10</v>
      </c>
      <c r="L673">
        <v>0.56000000000000005</v>
      </c>
      <c r="M673">
        <v>27</v>
      </c>
      <c r="N673">
        <v>9</v>
      </c>
      <c r="O673" t="s">
        <v>7632</v>
      </c>
      <c r="R673" t="s">
        <v>7784</v>
      </c>
      <c r="S673" t="s">
        <v>7774</v>
      </c>
      <c r="T673" t="s">
        <v>7276</v>
      </c>
      <c r="U673" t="s">
        <v>7684</v>
      </c>
      <c r="V673" t="s">
        <v>7684</v>
      </c>
      <c r="W673">
        <v>5.56</v>
      </c>
      <c r="X673" t="s">
        <v>7892</v>
      </c>
      <c r="Y673">
        <v>1.8</v>
      </c>
      <c r="Z673" t="s">
        <v>7774</v>
      </c>
      <c r="AA673" t="s">
        <v>7783</v>
      </c>
      <c r="AB673" t="s">
        <v>7774</v>
      </c>
      <c r="AC673">
        <v>15</v>
      </c>
      <c r="AD673">
        <v>15</v>
      </c>
      <c r="AE673">
        <v>8</v>
      </c>
      <c r="AF673" t="s">
        <v>5753</v>
      </c>
      <c r="AG673">
        <v>42.757355799999999</v>
      </c>
      <c r="AH673">
        <v>-82.032827150000003</v>
      </c>
      <c r="AI673">
        <v>202.1</v>
      </c>
      <c r="AJ673">
        <v>290</v>
      </c>
      <c r="AL673">
        <v>15</v>
      </c>
      <c r="AM673">
        <v>986</v>
      </c>
      <c r="AN673">
        <v>0.23</v>
      </c>
      <c r="AO673">
        <v>-306.78699999999998</v>
      </c>
      <c r="AP673">
        <v>2091</v>
      </c>
      <c r="AQ673">
        <v>2096</v>
      </c>
      <c r="AT673">
        <v>1.22</v>
      </c>
      <c r="AU673">
        <v>1.22</v>
      </c>
      <c r="AW673">
        <v>2.13</v>
      </c>
      <c r="AX673">
        <v>2.12</v>
      </c>
      <c r="BD673">
        <v>0.56000000000000005</v>
      </c>
      <c r="BE673">
        <v>27</v>
      </c>
      <c r="BF673" t="s">
        <v>6987</v>
      </c>
      <c r="BG673" t="s">
        <v>6988</v>
      </c>
      <c r="BH673">
        <v>671</v>
      </c>
      <c r="BI673" t="s">
        <v>7797</v>
      </c>
      <c r="BJ673" t="s">
        <v>7773</v>
      </c>
      <c r="BK673">
        <v>671</v>
      </c>
      <c r="BL673">
        <v>3540</v>
      </c>
      <c r="BS673">
        <v>13</v>
      </c>
      <c r="BT673">
        <v>0.66</v>
      </c>
      <c r="BU673">
        <v>0.59</v>
      </c>
      <c r="BV673">
        <v>0.59</v>
      </c>
      <c r="BW673">
        <v>42.757355799999999</v>
      </c>
      <c r="BX673">
        <v>-82.032827150000003</v>
      </c>
      <c r="BY673">
        <v>4734387.3159999996</v>
      </c>
      <c r="BZ673">
        <v>202.11500000000001</v>
      </c>
      <c r="CA673">
        <v>303.10000000000002</v>
      </c>
      <c r="CB673" t="s">
        <v>7405</v>
      </c>
      <c r="CC673">
        <v>7</v>
      </c>
      <c r="CD673">
        <v>10</v>
      </c>
      <c r="CE673">
        <v>12</v>
      </c>
      <c r="CF673">
        <v>12</v>
      </c>
      <c r="CG673" t="s">
        <v>5677</v>
      </c>
      <c r="CH673">
        <v>414</v>
      </c>
      <c r="CI673" t="s">
        <v>3339</v>
      </c>
      <c r="CJ673" t="s">
        <v>8652</v>
      </c>
      <c r="CK673">
        <v>5.56</v>
      </c>
      <c r="CL673">
        <v>1.8</v>
      </c>
      <c r="CM673" t="s">
        <v>6988</v>
      </c>
      <c r="CO673" t="e">
        <f>VLOOKUP(CM673,AutoSCAN_ORG!B671:CF3186,1,FALSE)</f>
        <v>#N/A</v>
      </c>
      <c r="CP673" t="e">
        <f>VLOOKUP($CM673,AutoSCAN_ORG!$B$1:$CF$2516,2,FALSE)</f>
        <v>#N/A</v>
      </c>
      <c r="CQ673" t="e">
        <f>VLOOKUP($CM673,AutoSCAN_ORG!$B$1:$CF$2516,3,FALSE)</f>
        <v>#N/A</v>
      </c>
      <c r="CR673" t="e">
        <f>VLOOKUP($CM673,AutoSCAN_ORG!$B$1:$CF$2516,4,FALSE)</f>
        <v>#N/A</v>
      </c>
      <c r="CS673" t="e">
        <f>VLOOKUP($CM673,AutoSCAN_ORG!$B$1:$CF$2516,5,FALSE)</f>
        <v>#N/A</v>
      </c>
      <c r="CT673" t="e">
        <f>VLOOKUP($CM673,AutoSCAN_ORG!$B$1:$CF$2516,6,FALSE)</f>
        <v>#N/A</v>
      </c>
      <c r="CU673" t="e">
        <f>VLOOKUP($CM673,AutoSCAN_ORG!$B$1:$CF$2516,7,FALSE)</f>
        <v>#N/A</v>
      </c>
      <c r="CV673" t="e">
        <f>VLOOKUP($CM673,AutoSCAN_ORG!$B$1:$CF$2516,69,FALSE)</f>
        <v>#N/A</v>
      </c>
      <c r="CW673" t="e">
        <f>VLOOKUP($CM673,AutoSCAN_ORG!$B$1:$CF$2516,70,FALSE)</f>
        <v>#N/A</v>
      </c>
      <c r="CX673" t="e">
        <f>VLOOKUP($CM673,AutoSCAN_ORG!$B$1:$CF$2516,71,FALSE)</f>
        <v>#N/A</v>
      </c>
      <c r="CY673" t="e">
        <f>VLOOKUP($CM673,AutoSCAN_ORG!$B$1:$CF$2516,72,FALSE)</f>
        <v>#N/A</v>
      </c>
      <c r="CZ673" t="e">
        <f>VLOOKUP($CM673,AutoSCAN_ORG!$B$1:$CF$2516,73,FALSE)</f>
        <v>#N/A</v>
      </c>
      <c r="DA673" t="e">
        <f>VLOOKUP($CM673,AutoSCAN_ORG!$B$1:$CF$2516,74,FALSE)</f>
        <v>#N/A</v>
      </c>
      <c r="DB673" t="e">
        <f>VLOOKUP($CM673,AutoSCAN_ORG!$B$1:$CF$2516,75,FALSE)</f>
        <v>#N/A</v>
      </c>
      <c r="DC673" t="e">
        <f>VLOOKUP($CM673,AutoSCAN_ORG!$B$1:$CF$2516,76,FALSE)</f>
        <v>#N/A</v>
      </c>
      <c r="DD673" t="e">
        <f>VLOOKUP($CM673,AutoSCAN_ORG!$B$1:$CF$2516,77,FALSE)</f>
        <v>#N/A</v>
      </c>
      <c r="DE673" t="e">
        <f>VLOOKUP($CM673,AutoSCAN_ORG!$B$1:$CF$2516,78,FALSE)</f>
        <v>#N/A</v>
      </c>
      <c r="DF673" t="e">
        <f>VLOOKUP($CM673,AutoSCAN_ORG!$B$1:$CF$2516,79,FALSE)</f>
        <v>#N/A</v>
      </c>
      <c r="DG673" t="e">
        <f>VLOOKUP($CM673,AutoSCAN_ORG!$B$1:$CF$2516,80,FALSE)</f>
        <v>#N/A</v>
      </c>
      <c r="DH673" t="e">
        <f>VLOOKUP($CM673,AutoSCAN_ORG!$B$1:$CF$2516,81,FALSE)</f>
        <v>#N/A</v>
      </c>
      <c r="DI673" t="e">
        <f>VLOOKUP($CM673,AutoSCAN_ORG!$B$1:$CF$2516,82,FALSE)</f>
        <v>#N/A</v>
      </c>
      <c r="DJ673" t="e">
        <f>VLOOKUP($CM673,AutoSCAN_ORG!$B$1:$CF$2516,83,FALSE)</f>
        <v>#N/A</v>
      </c>
    </row>
    <row r="674" spans="2:114" x14ac:dyDescent="0.35">
      <c r="B674" t="s">
        <v>5403</v>
      </c>
      <c r="C674">
        <v>687</v>
      </c>
      <c r="D674" t="s">
        <v>7778</v>
      </c>
      <c r="E674">
        <v>1119</v>
      </c>
      <c r="F674">
        <v>3517.0140000000001</v>
      </c>
      <c r="G674">
        <v>10</v>
      </c>
      <c r="H674" t="s">
        <v>7782</v>
      </c>
      <c r="I674" t="s">
        <v>7773</v>
      </c>
      <c r="J674" t="s">
        <v>5753</v>
      </c>
      <c r="K674">
        <v>15</v>
      </c>
      <c r="L674">
        <v>1.95</v>
      </c>
      <c r="M674">
        <v>12</v>
      </c>
      <c r="N674">
        <v>9</v>
      </c>
      <c r="O674" t="s">
        <v>7671</v>
      </c>
      <c r="Q674">
        <v>55</v>
      </c>
      <c r="R674" t="s">
        <v>7784</v>
      </c>
      <c r="S674" t="s">
        <v>7774</v>
      </c>
      <c r="T674" t="s">
        <v>7282</v>
      </c>
      <c r="W674">
        <v>12.7</v>
      </c>
      <c r="X674" t="s">
        <v>7894</v>
      </c>
      <c r="Y674">
        <v>2.2000000000000002</v>
      </c>
      <c r="Z674" t="s">
        <v>7774</v>
      </c>
      <c r="AA674" t="s">
        <v>7789</v>
      </c>
      <c r="AB674" t="s">
        <v>7774</v>
      </c>
      <c r="AF674" t="s">
        <v>5678</v>
      </c>
      <c r="AG674">
        <v>42.75698835</v>
      </c>
      <c r="AH674">
        <v>-82.032202130000002</v>
      </c>
      <c r="AI674">
        <v>204.8</v>
      </c>
      <c r="AJ674">
        <v>290</v>
      </c>
      <c r="AL674">
        <v>15</v>
      </c>
      <c r="AM674">
        <v>986</v>
      </c>
      <c r="AN674">
        <v>0.45200000000000001</v>
      </c>
      <c r="AP674">
        <v>4830</v>
      </c>
      <c r="AQ674">
        <v>4832</v>
      </c>
      <c r="AT674">
        <v>1.24</v>
      </c>
      <c r="AU674">
        <v>1.23</v>
      </c>
      <c r="AW674">
        <v>4.9000000000000004</v>
      </c>
      <c r="AX674">
        <v>4.9000000000000004</v>
      </c>
      <c r="BD674">
        <v>1.95</v>
      </c>
      <c r="BE674">
        <v>12</v>
      </c>
      <c r="BF674" t="s">
        <v>2568</v>
      </c>
      <c r="BG674" t="s">
        <v>5403</v>
      </c>
      <c r="BH674">
        <v>687</v>
      </c>
      <c r="BI674" t="s">
        <v>5753</v>
      </c>
      <c r="BJ674" t="s">
        <v>7773</v>
      </c>
      <c r="BK674">
        <v>687</v>
      </c>
      <c r="BL674">
        <v>3840</v>
      </c>
      <c r="BM674">
        <v>1121</v>
      </c>
      <c r="BN674">
        <v>55</v>
      </c>
      <c r="BS674">
        <v>30</v>
      </c>
      <c r="BT674">
        <v>0.28999999999999998</v>
      </c>
      <c r="BU674">
        <v>0.26</v>
      </c>
      <c r="BV674">
        <v>0.26</v>
      </c>
      <c r="BW674">
        <v>42.75698835</v>
      </c>
      <c r="BX674">
        <v>-82.032202130000002</v>
      </c>
      <c r="BY674">
        <v>4734345.8870000001</v>
      </c>
      <c r="BZ674">
        <v>204.833</v>
      </c>
      <c r="CA674">
        <v>190.4</v>
      </c>
      <c r="CB674" t="s">
        <v>7334</v>
      </c>
      <c r="CC674">
        <v>7</v>
      </c>
      <c r="CD674">
        <v>24</v>
      </c>
      <c r="CE674">
        <v>27</v>
      </c>
      <c r="CF674">
        <v>27</v>
      </c>
      <c r="CG674" t="s">
        <v>5677</v>
      </c>
      <c r="CH674">
        <v>414</v>
      </c>
      <c r="CI674" t="s">
        <v>3290</v>
      </c>
      <c r="CJ674" t="s">
        <v>7332</v>
      </c>
      <c r="CK674">
        <v>12.7</v>
      </c>
      <c r="CL674">
        <v>2.4</v>
      </c>
      <c r="CM674" t="s">
        <v>5403</v>
      </c>
      <c r="CO674" t="str">
        <f>VLOOKUP(CM674,AutoSCAN_ORG!B687:CF3202,1,FALSE)</f>
        <v>AS00-0001963</v>
      </c>
      <c r="CP674">
        <f>VLOOKUP($CM674,AutoSCAN_ORG!$B$1:$CF$2516,2,FALSE)</f>
        <v>3517.0129999999999</v>
      </c>
      <c r="CQ674">
        <f>VLOOKUP($CM674,AutoSCAN_ORG!$B$1:$CF$2516,3,FALSE)</f>
        <v>8</v>
      </c>
      <c r="CR674">
        <f>VLOOKUP($CM674,AutoSCAN_ORG!$B$1:$CF$2516,4,FALSE)</f>
        <v>165.54599999999999</v>
      </c>
      <c r="CS674">
        <f>VLOOKUP($CM674,AutoSCAN_ORG!$B$1:$CF$2516,5,FALSE)</f>
        <v>6.2949999999999999</v>
      </c>
      <c r="CT674" t="str">
        <f>VLOOKUP($CM674,AutoSCAN_ORG!$B$1:$CF$2516,6,FALSE)</f>
        <v>MELO-CORR</v>
      </c>
      <c r="CU674">
        <f>VLOOKUP($CM674,AutoSCAN_ORG!$B$1:$CF$2516,7,FALSE)</f>
        <v>0</v>
      </c>
      <c r="CV674">
        <f>VLOOKUP($CM674,AutoSCAN_ORG!$B$1:$CF$2516,69,FALSE)</f>
        <v>0</v>
      </c>
      <c r="CW674">
        <f>VLOOKUP($CM674,AutoSCAN_ORG!$B$1:$CF$2516,70,FALSE)</f>
        <v>0</v>
      </c>
      <c r="CX674" t="str">
        <f>VLOOKUP($CM674,AutoSCAN_ORG!$B$1:$CF$2516,71,FALSE)</f>
        <v>Y</v>
      </c>
      <c r="CZ674" t="str">
        <f>VLOOKUP($CM674,AutoSCAN_ORG!$B$1:$CF$2516,73,FALSE)</f>
        <v>ok</v>
      </c>
      <c r="DA674">
        <f>VLOOKUP($CM674,AutoSCAN_ORG!$B$1:$CF$2516,74,FALSE)</f>
        <v>0</v>
      </c>
      <c r="DB674" t="str">
        <f>VLOOKUP($CM674,AutoSCAN_ORG!$B$1:$CF$2516,75,FALSE)</f>
        <v>visible in prev</v>
      </c>
      <c r="DC674">
        <f>VLOOKUP($CM674,AutoSCAN_ORG!$B$1:$CF$2516,76,FALSE)</f>
        <v>0</v>
      </c>
      <c r="DD674">
        <f>VLOOKUP($CM674,AutoSCAN_ORG!$B$1:$CF$2516,77,FALSE)</f>
        <v>0</v>
      </c>
      <c r="DE674" t="str">
        <f>VLOOKUP($CM674,AutoSCAN_ORG!$B$1:$CF$2516,78,FALSE)</f>
        <v>uncomp. Inst. Area-SUP-Tap before receive VLV</v>
      </c>
      <c r="DF674">
        <f>VLOOKUP($CM674,AutoSCAN_ORG!$B$1:$CF$2516,79,FALSE)</f>
        <v>15.39</v>
      </c>
      <c r="DG674">
        <f>VLOOKUP($CM674,AutoSCAN_ORG!$B$1:$CF$2516,80,FALSE)</f>
        <v>15.39</v>
      </c>
      <c r="DH674">
        <f>VLOOKUP($CM674,AutoSCAN_ORG!$B$1:$CF$2516,81,FALSE)</f>
        <v>0</v>
      </c>
      <c r="DI674">
        <f>VLOOKUP($CM674,AutoSCAN_ORG!$B$1:$CF$2516,82,FALSE)</f>
        <v>0</v>
      </c>
      <c r="DJ674">
        <f>VLOOKUP($CM674,AutoSCAN_ORG!$B$1:$CF$2516,83,FALSE)</f>
        <v>0</v>
      </c>
    </row>
    <row r="675" spans="2:114" x14ac:dyDescent="0.35">
      <c r="B675" t="s">
        <v>5405</v>
      </c>
      <c r="C675">
        <v>688</v>
      </c>
      <c r="D675" t="s">
        <v>7778</v>
      </c>
      <c r="E675">
        <v>1120</v>
      </c>
      <c r="F675">
        <v>3517.0140000000001</v>
      </c>
      <c r="G675">
        <v>10</v>
      </c>
      <c r="H675" t="s">
        <v>7782</v>
      </c>
      <c r="I675" t="s">
        <v>7773</v>
      </c>
      <c r="J675" t="s">
        <v>5753</v>
      </c>
      <c r="K675">
        <v>15</v>
      </c>
      <c r="L675">
        <v>1.87</v>
      </c>
      <c r="M675">
        <v>6</v>
      </c>
      <c r="N675">
        <v>14</v>
      </c>
      <c r="O675" t="s">
        <v>7357</v>
      </c>
      <c r="Q675">
        <v>55</v>
      </c>
      <c r="R675" t="s">
        <v>7784</v>
      </c>
      <c r="S675" t="s">
        <v>7774</v>
      </c>
      <c r="T675" t="s">
        <v>7282</v>
      </c>
      <c r="W675">
        <v>12.7</v>
      </c>
      <c r="X675" t="s">
        <v>7894</v>
      </c>
      <c r="Y675">
        <v>2.2000000000000002</v>
      </c>
      <c r="Z675" t="s">
        <v>7774</v>
      </c>
      <c r="AA675" t="s">
        <v>7786</v>
      </c>
      <c r="AB675" t="s">
        <v>7774</v>
      </c>
      <c r="AC675">
        <v>10</v>
      </c>
      <c r="AD675">
        <v>10</v>
      </c>
      <c r="AE675">
        <v>15</v>
      </c>
      <c r="AF675" t="s">
        <v>5683</v>
      </c>
      <c r="AG675">
        <v>42.756988319999998</v>
      </c>
      <c r="AH675">
        <v>-82.032202130000002</v>
      </c>
      <c r="AI675">
        <v>204.8</v>
      </c>
      <c r="AJ675">
        <v>290</v>
      </c>
      <c r="AL675">
        <v>15</v>
      </c>
      <c r="AM675">
        <v>986</v>
      </c>
      <c r="AN675">
        <v>0.45500000000000002</v>
      </c>
      <c r="AP675">
        <v>4839</v>
      </c>
      <c r="AQ675">
        <v>4839</v>
      </c>
      <c r="AT675">
        <v>1.24</v>
      </c>
      <c r="AU675">
        <v>1.24</v>
      </c>
      <c r="AW675">
        <v>4.91</v>
      </c>
      <c r="AX675">
        <v>4.91</v>
      </c>
      <c r="BD675">
        <v>1.87</v>
      </c>
      <c r="BE675">
        <v>6</v>
      </c>
      <c r="BF675" t="s">
        <v>2570</v>
      </c>
      <c r="BG675" t="s">
        <v>5405</v>
      </c>
      <c r="BH675">
        <v>688</v>
      </c>
      <c r="BI675" t="s">
        <v>5753</v>
      </c>
      <c r="BJ675" t="s">
        <v>7773</v>
      </c>
      <c r="BK675">
        <v>688</v>
      </c>
      <c r="BL675">
        <v>3840</v>
      </c>
      <c r="BM675">
        <v>1121</v>
      </c>
      <c r="BN675">
        <v>55</v>
      </c>
      <c r="BS675">
        <v>30</v>
      </c>
      <c r="BT675">
        <v>0.28999999999999998</v>
      </c>
      <c r="BU675">
        <v>0.25</v>
      </c>
      <c r="BV675">
        <v>0.25</v>
      </c>
      <c r="BW675">
        <v>42.756988319999998</v>
      </c>
      <c r="BX675">
        <v>-82.032202130000002</v>
      </c>
      <c r="BY675">
        <v>4734345.8839999996</v>
      </c>
      <c r="BZ675">
        <v>204.833</v>
      </c>
      <c r="CA675">
        <v>135.1</v>
      </c>
      <c r="CB675" t="s">
        <v>7501</v>
      </c>
      <c r="CC675">
        <v>7</v>
      </c>
      <c r="CD675">
        <v>24</v>
      </c>
      <c r="CE675">
        <v>27</v>
      </c>
      <c r="CF675">
        <v>27</v>
      </c>
      <c r="CG675" t="s">
        <v>5677</v>
      </c>
      <c r="CH675">
        <v>414</v>
      </c>
      <c r="CI675" t="s">
        <v>3290</v>
      </c>
      <c r="CJ675" t="s">
        <v>7332</v>
      </c>
      <c r="CK675">
        <v>12.7</v>
      </c>
      <c r="CL675">
        <v>2.4</v>
      </c>
      <c r="CM675" t="s">
        <v>5405</v>
      </c>
      <c r="CO675" t="str">
        <f>VLOOKUP(CM675,AutoSCAN_ORG!B688:CF3203,1,FALSE)</f>
        <v>AS00-0001965</v>
      </c>
      <c r="CP675">
        <f>VLOOKUP($CM675,AutoSCAN_ORG!$B$1:$CF$2516,2,FALSE)</f>
        <v>3517.0120000000002</v>
      </c>
      <c r="CQ675">
        <f>VLOOKUP($CM675,AutoSCAN_ORG!$B$1:$CF$2516,3,FALSE)</f>
        <v>8</v>
      </c>
      <c r="CR675">
        <f>VLOOKUP($CM675,AutoSCAN_ORG!$B$1:$CF$2516,4,FALSE)</f>
        <v>220.702</v>
      </c>
      <c r="CS675">
        <f>VLOOKUP($CM675,AutoSCAN_ORG!$B$1:$CF$2516,5,FALSE)</f>
        <v>6.2949999999999999</v>
      </c>
      <c r="CT675" t="str">
        <f>VLOOKUP($CM675,AutoSCAN_ORG!$B$1:$CF$2516,6,FALSE)</f>
        <v>MELO-CORR</v>
      </c>
      <c r="CU675">
        <f>VLOOKUP($CM675,AutoSCAN_ORG!$B$1:$CF$2516,7,FALSE)</f>
        <v>0</v>
      </c>
      <c r="CV675">
        <f>VLOOKUP($CM675,AutoSCAN_ORG!$B$1:$CF$2516,69,FALSE)</f>
        <v>0</v>
      </c>
      <c r="CW675">
        <f>VLOOKUP($CM675,AutoSCAN_ORG!$B$1:$CF$2516,70,FALSE)</f>
        <v>0</v>
      </c>
      <c r="CX675" t="str">
        <f>VLOOKUP($CM675,AutoSCAN_ORG!$B$1:$CF$2516,71,FALSE)</f>
        <v>Y</v>
      </c>
      <c r="CZ675" t="str">
        <f>VLOOKUP($CM675,AutoSCAN_ORG!$B$1:$CF$2516,73,FALSE)</f>
        <v>ok</v>
      </c>
      <c r="DA675">
        <f>VLOOKUP($CM675,AutoSCAN_ORG!$B$1:$CF$2516,74,FALSE)</f>
        <v>0</v>
      </c>
      <c r="DB675" t="str">
        <f>VLOOKUP($CM675,AutoSCAN_ORG!$B$1:$CF$2516,75,FALSE)</f>
        <v>visible in prev</v>
      </c>
      <c r="DC675">
        <f>VLOOKUP($CM675,AutoSCAN_ORG!$B$1:$CF$2516,76,FALSE)</f>
        <v>0</v>
      </c>
      <c r="DD675">
        <f>VLOOKUP($CM675,AutoSCAN_ORG!$B$1:$CF$2516,77,FALSE)</f>
        <v>0</v>
      </c>
      <c r="DE675" t="str">
        <f>VLOOKUP($CM675,AutoSCAN_ORG!$B$1:$CF$2516,78,FALSE)</f>
        <v>uncomp. Inst. Area-SUP-Tap before receive VLV</v>
      </c>
      <c r="DF675">
        <f>VLOOKUP($CM675,AutoSCAN_ORG!$B$1:$CF$2516,79,FALSE)</f>
        <v>14.73</v>
      </c>
      <c r="DG675">
        <f>VLOOKUP($CM675,AutoSCAN_ORG!$B$1:$CF$2516,80,FALSE)</f>
        <v>14.73</v>
      </c>
      <c r="DH675">
        <f>VLOOKUP($CM675,AutoSCAN_ORG!$B$1:$CF$2516,81,FALSE)</f>
        <v>0</v>
      </c>
      <c r="DI675">
        <f>VLOOKUP($CM675,AutoSCAN_ORG!$B$1:$CF$2516,82,FALSE)</f>
        <v>0</v>
      </c>
      <c r="DJ675">
        <f>VLOOKUP($CM675,AutoSCAN_ORG!$B$1:$CF$2516,83,FALSE)</f>
        <v>0</v>
      </c>
    </row>
    <row r="676" spans="2:114" x14ac:dyDescent="0.35">
      <c r="B676" t="s">
        <v>6996</v>
      </c>
      <c r="C676">
        <v>674</v>
      </c>
      <c r="D676" t="s">
        <v>7778</v>
      </c>
      <c r="E676">
        <v>1084</v>
      </c>
      <c r="F676">
        <v>3498.4789999999998</v>
      </c>
      <c r="G676">
        <v>10</v>
      </c>
      <c r="H676" t="s">
        <v>7798</v>
      </c>
      <c r="I676" t="s">
        <v>7773</v>
      </c>
      <c r="J676" t="s">
        <v>7810</v>
      </c>
      <c r="M676">
        <v>20</v>
      </c>
      <c r="N676">
        <v>6</v>
      </c>
      <c r="O676" t="s">
        <v>7530</v>
      </c>
      <c r="R676" t="s">
        <v>7776</v>
      </c>
      <c r="S676" t="s">
        <v>3293</v>
      </c>
      <c r="T676" t="s">
        <v>7279</v>
      </c>
      <c r="U676" t="s">
        <v>7639</v>
      </c>
      <c r="V676" t="s">
        <v>7639</v>
      </c>
      <c r="W676">
        <v>7.8</v>
      </c>
      <c r="X676" t="s">
        <v>7893</v>
      </c>
      <c r="Y676">
        <v>0.9</v>
      </c>
      <c r="Z676" t="s">
        <v>7774</v>
      </c>
      <c r="AA676" t="s">
        <v>7783</v>
      </c>
      <c r="AB676" t="s">
        <v>7774</v>
      </c>
      <c r="AF676" t="s">
        <v>5776</v>
      </c>
      <c r="AG676">
        <v>42.757087570000003</v>
      </c>
      <c r="AH676">
        <v>-82.032292170000005</v>
      </c>
      <c r="AI676">
        <v>202</v>
      </c>
      <c r="AJ676">
        <v>290</v>
      </c>
      <c r="AL676">
        <v>15</v>
      </c>
      <c r="AM676">
        <v>986</v>
      </c>
      <c r="AN676">
        <v>5.26</v>
      </c>
      <c r="AO676">
        <v>-26.954999999999998</v>
      </c>
      <c r="BF676" t="s">
        <v>6995</v>
      </c>
      <c r="BG676" t="s">
        <v>6996</v>
      </c>
      <c r="BH676">
        <v>674</v>
      </c>
      <c r="BI676" t="s">
        <v>7810</v>
      </c>
      <c r="BJ676" t="s">
        <v>7773</v>
      </c>
      <c r="BK676">
        <v>674</v>
      </c>
      <c r="BL676">
        <v>3710</v>
      </c>
      <c r="BW676">
        <v>42.757087570000003</v>
      </c>
      <c r="BX676">
        <v>-82.032292170000005</v>
      </c>
      <c r="BY676">
        <v>4734356.9950000001</v>
      </c>
      <c r="BZ676">
        <v>201.95400000000001</v>
      </c>
      <c r="CA676">
        <v>297.8</v>
      </c>
      <c r="CB676" t="s">
        <v>7618</v>
      </c>
      <c r="CC676">
        <v>7</v>
      </c>
      <c r="CG676" t="s">
        <v>5672</v>
      </c>
      <c r="CH676">
        <v>414</v>
      </c>
      <c r="CI676" t="s">
        <v>3899</v>
      </c>
      <c r="CJ676" t="s">
        <v>3899</v>
      </c>
      <c r="CK676">
        <v>7.8</v>
      </c>
      <c r="CL676">
        <v>0.9</v>
      </c>
      <c r="CM676" t="s">
        <v>6996</v>
      </c>
      <c r="CO676" t="e">
        <f>VLOOKUP(CM676,AutoSCAN_ORG!B674:CF3189,1,FALSE)</f>
        <v>#N/A</v>
      </c>
      <c r="CP676" t="e">
        <f>VLOOKUP($CM676,AutoSCAN_ORG!$B$1:$CF$2516,2,FALSE)</f>
        <v>#N/A</v>
      </c>
      <c r="CQ676" t="e">
        <f>VLOOKUP($CM676,AutoSCAN_ORG!$B$1:$CF$2516,3,FALSE)</f>
        <v>#N/A</v>
      </c>
      <c r="CR676" t="e">
        <f>VLOOKUP($CM676,AutoSCAN_ORG!$B$1:$CF$2516,4,FALSE)</f>
        <v>#N/A</v>
      </c>
      <c r="CS676" t="e">
        <f>VLOOKUP($CM676,AutoSCAN_ORG!$B$1:$CF$2516,5,FALSE)</f>
        <v>#N/A</v>
      </c>
      <c r="CT676" t="e">
        <f>VLOOKUP($CM676,AutoSCAN_ORG!$B$1:$CF$2516,6,FALSE)</f>
        <v>#N/A</v>
      </c>
      <c r="CU676" t="e">
        <f>VLOOKUP($CM676,AutoSCAN_ORG!$B$1:$CF$2516,7,FALSE)</f>
        <v>#N/A</v>
      </c>
      <c r="CV676" t="e">
        <f>VLOOKUP($CM676,AutoSCAN_ORG!$B$1:$CF$2516,69,FALSE)</f>
        <v>#N/A</v>
      </c>
      <c r="CW676" t="e">
        <f>VLOOKUP($CM676,AutoSCAN_ORG!$B$1:$CF$2516,70,FALSE)</f>
        <v>#N/A</v>
      </c>
      <c r="CX676" t="e">
        <f>VLOOKUP($CM676,AutoSCAN_ORG!$B$1:$CF$2516,71,FALSE)</f>
        <v>#N/A</v>
      </c>
      <c r="CY676" t="e">
        <f>VLOOKUP($CM676,AutoSCAN_ORG!$B$1:$CF$2516,72,FALSE)</f>
        <v>#N/A</v>
      </c>
      <c r="CZ676" t="e">
        <f>VLOOKUP($CM676,AutoSCAN_ORG!$B$1:$CF$2516,73,FALSE)</f>
        <v>#N/A</v>
      </c>
      <c r="DA676" t="e">
        <f>VLOOKUP($CM676,AutoSCAN_ORG!$B$1:$CF$2516,74,FALSE)</f>
        <v>#N/A</v>
      </c>
      <c r="DB676" t="e">
        <f>VLOOKUP($CM676,AutoSCAN_ORG!$B$1:$CF$2516,75,FALSE)</f>
        <v>#N/A</v>
      </c>
      <c r="DC676" t="e">
        <f>VLOOKUP($CM676,AutoSCAN_ORG!$B$1:$CF$2516,76,FALSE)</f>
        <v>#N/A</v>
      </c>
      <c r="DD676" t="e">
        <f>VLOOKUP($CM676,AutoSCAN_ORG!$B$1:$CF$2516,77,FALSE)</f>
        <v>#N/A</v>
      </c>
      <c r="DE676" t="e">
        <f>VLOOKUP($CM676,AutoSCAN_ORG!$B$1:$CF$2516,78,FALSE)</f>
        <v>#N/A</v>
      </c>
      <c r="DF676" t="e">
        <f>VLOOKUP($CM676,AutoSCAN_ORG!$B$1:$CF$2516,79,FALSE)</f>
        <v>#N/A</v>
      </c>
      <c r="DG676" t="e">
        <f>VLOOKUP($CM676,AutoSCAN_ORG!$B$1:$CF$2516,80,FALSE)</f>
        <v>#N/A</v>
      </c>
      <c r="DH676" t="e">
        <f>VLOOKUP($CM676,AutoSCAN_ORG!$B$1:$CF$2516,81,FALSE)</f>
        <v>#N/A</v>
      </c>
      <c r="DI676" t="e">
        <f>VLOOKUP($CM676,AutoSCAN_ORG!$B$1:$CF$2516,82,FALSE)</f>
        <v>#N/A</v>
      </c>
      <c r="DJ676" t="e">
        <f>VLOOKUP($CM676,AutoSCAN_ORG!$B$1:$CF$2516,83,FALSE)</f>
        <v>#N/A</v>
      </c>
    </row>
    <row r="677" spans="2:114" x14ac:dyDescent="0.35">
      <c r="B677" t="s">
        <v>5406</v>
      </c>
      <c r="C677">
        <v>690</v>
      </c>
      <c r="D677" t="s">
        <v>7778</v>
      </c>
      <c r="E677">
        <v>1122</v>
      </c>
      <c r="F677">
        <v>3517.0509999999999</v>
      </c>
      <c r="G677">
        <v>10</v>
      </c>
      <c r="H677" t="s">
        <v>7782</v>
      </c>
      <c r="I677" t="s">
        <v>7773</v>
      </c>
      <c r="J677" t="s">
        <v>5753</v>
      </c>
      <c r="K677">
        <v>16</v>
      </c>
      <c r="L677">
        <v>2.09</v>
      </c>
      <c r="M677">
        <v>8</v>
      </c>
      <c r="N677">
        <v>8</v>
      </c>
      <c r="O677" t="s">
        <v>7981</v>
      </c>
      <c r="Q677">
        <v>55</v>
      </c>
      <c r="R677" t="s">
        <v>7784</v>
      </c>
      <c r="S677" t="s">
        <v>7774</v>
      </c>
      <c r="T677" t="s">
        <v>7282</v>
      </c>
      <c r="W677">
        <v>12.7</v>
      </c>
      <c r="X677" t="s">
        <v>7894</v>
      </c>
      <c r="Y677">
        <v>2.2000000000000002</v>
      </c>
      <c r="Z677" t="s">
        <v>7774</v>
      </c>
      <c r="AA677" t="s">
        <v>7789</v>
      </c>
      <c r="AB677" t="s">
        <v>7774</v>
      </c>
      <c r="AF677" t="s">
        <v>5678</v>
      </c>
      <c r="AG677">
        <v>42.756988</v>
      </c>
      <c r="AH677">
        <v>-82.032202159999997</v>
      </c>
      <c r="AI677">
        <v>204.8</v>
      </c>
      <c r="AJ677">
        <v>290</v>
      </c>
      <c r="AL677">
        <v>15</v>
      </c>
      <c r="AM677">
        <v>986</v>
      </c>
      <c r="AN677">
        <v>0.49099999999999999</v>
      </c>
      <c r="AP677">
        <v>4836</v>
      </c>
      <c r="AQ677">
        <v>4837</v>
      </c>
      <c r="AT677">
        <v>1.24</v>
      </c>
      <c r="AU677">
        <v>1.24</v>
      </c>
      <c r="AW677">
        <v>4.9000000000000004</v>
      </c>
      <c r="AX677">
        <v>4.9000000000000004</v>
      </c>
      <c r="BD677">
        <v>2.09</v>
      </c>
      <c r="BE677">
        <v>8</v>
      </c>
      <c r="BF677" t="s">
        <v>2571</v>
      </c>
      <c r="BG677" t="s">
        <v>5406</v>
      </c>
      <c r="BH677">
        <v>690</v>
      </c>
      <c r="BI677" t="s">
        <v>5753</v>
      </c>
      <c r="BJ677" t="s">
        <v>7773</v>
      </c>
      <c r="BK677">
        <v>690</v>
      </c>
      <c r="BL677">
        <v>3840</v>
      </c>
      <c r="BM677">
        <v>1121</v>
      </c>
      <c r="BN677">
        <v>55</v>
      </c>
      <c r="BS677">
        <v>30</v>
      </c>
      <c r="BT677">
        <v>0.28999999999999998</v>
      </c>
      <c r="BU677">
        <v>0.25</v>
      </c>
      <c r="BV677">
        <v>0.25</v>
      </c>
      <c r="BW677">
        <v>42.756988</v>
      </c>
      <c r="BX677">
        <v>-82.032202159999997</v>
      </c>
      <c r="BY677">
        <v>4734345.8480000002</v>
      </c>
      <c r="BZ677">
        <v>204.83199999999999</v>
      </c>
      <c r="CA677">
        <v>156.5</v>
      </c>
      <c r="CB677" t="s">
        <v>7695</v>
      </c>
      <c r="CC677">
        <v>7</v>
      </c>
      <c r="CD677">
        <v>24</v>
      </c>
      <c r="CE677">
        <v>27</v>
      </c>
      <c r="CF677">
        <v>27</v>
      </c>
      <c r="CG677" t="s">
        <v>5677</v>
      </c>
      <c r="CH677">
        <v>414</v>
      </c>
      <c r="CI677" t="s">
        <v>3290</v>
      </c>
      <c r="CJ677" t="s">
        <v>7332</v>
      </c>
      <c r="CK677">
        <v>12.7</v>
      </c>
      <c r="CL677">
        <v>2.4</v>
      </c>
      <c r="CM677" t="s">
        <v>5406</v>
      </c>
      <c r="CO677" t="str">
        <f>VLOOKUP(CM677,AutoSCAN_ORG!B690:CF3205,1,FALSE)</f>
        <v>AS00-0001966</v>
      </c>
      <c r="CP677">
        <f>VLOOKUP($CM677,AutoSCAN_ORG!$B$1:$CF$2516,2,FALSE)</f>
        <v>3517.049</v>
      </c>
      <c r="CQ677">
        <f>VLOOKUP($CM677,AutoSCAN_ORG!$B$1:$CF$2516,3,FALSE)</f>
        <v>8</v>
      </c>
      <c r="CR677">
        <f>VLOOKUP($CM677,AutoSCAN_ORG!$B$1:$CF$2516,4,FALSE)</f>
        <v>200.06100000000001</v>
      </c>
      <c r="CS677">
        <f>VLOOKUP($CM677,AutoSCAN_ORG!$B$1:$CF$2516,5,FALSE)</f>
        <v>6.2949999999999999</v>
      </c>
      <c r="CT677" t="str">
        <f>VLOOKUP($CM677,AutoSCAN_ORG!$B$1:$CF$2516,6,FALSE)</f>
        <v>MELO-CORR</v>
      </c>
      <c r="CU677">
        <f>VLOOKUP($CM677,AutoSCAN_ORG!$B$1:$CF$2516,7,FALSE)</f>
        <v>0</v>
      </c>
      <c r="CV677">
        <f>VLOOKUP($CM677,AutoSCAN_ORG!$B$1:$CF$2516,69,FALSE)</f>
        <v>0</v>
      </c>
      <c r="CW677">
        <f>VLOOKUP($CM677,AutoSCAN_ORG!$B$1:$CF$2516,70,FALSE)</f>
        <v>0</v>
      </c>
      <c r="CX677" t="str">
        <f>VLOOKUP($CM677,AutoSCAN_ORG!$B$1:$CF$2516,71,FALSE)</f>
        <v>Y</v>
      </c>
      <c r="CZ677" t="str">
        <f>VLOOKUP($CM677,AutoSCAN_ORG!$B$1:$CF$2516,73,FALSE)</f>
        <v>ok</v>
      </c>
      <c r="DA677">
        <f>VLOOKUP($CM677,AutoSCAN_ORG!$B$1:$CF$2516,74,FALSE)</f>
        <v>0</v>
      </c>
      <c r="DB677" t="str">
        <f>VLOOKUP($CM677,AutoSCAN_ORG!$B$1:$CF$2516,75,FALSE)</f>
        <v>visible in prev</v>
      </c>
      <c r="DC677">
        <f>VLOOKUP($CM677,AutoSCAN_ORG!$B$1:$CF$2516,76,FALSE)</f>
        <v>0</v>
      </c>
      <c r="DD677">
        <f>VLOOKUP($CM677,AutoSCAN_ORG!$B$1:$CF$2516,77,FALSE)</f>
        <v>0</v>
      </c>
      <c r="DE677" t="str">
        <f>VLOOKUP($CM677,AutoSCAN_ORG!$B$1:$CF$2516,78,FALSE)</f>
        <v>uncomp. Inst. Area-SUP-Tap before receive VLV</v>
      </c>
      <c r="DF677">
        <f>VLOOKUP($CM677,AutoSCAN_ORG!$B$1:$CF$2516,79,FALSE)</f>
        <v>16.420000000000002</v>
      </c>
      <c r="DG677">
        <f>VLOOKUP($CM677,AutoSCAN_ORG!$B$1:$CF$2516,80,FALSE)</f>
        <v>16.420000000000002</v>
      </c>
      <c r="DH677">
        <f>VLOOKUP($CM677,AutoSCAN_ORG!$B$1:$CF$2516,81,FALSE)</f>
        <v>0</v>
      </c>
      <c r="DI677">
        <f>VLOOKUP($CM677,AutoSCAN_ORG!$B$1:$CF$2516,82,FALSE)</f>
        <v>0</v>
      </c>
      <c r="DJ677">
        <f>VLOOKUP($CM677,AutoSCAN_ORG!$B$1:$CF$2516,83,FALSE)</f>
        <v>0</v>
      </c>
    </row>
    <row r="678" spans="2:114" x14ac:dyDescent="0.35">
      <c r="B678" t="s">
        <v>5407</v>
      </c>
      <c r="C678">
        <v>691</v>
      </c>
      <c r="D678" t="s">
        <v>7778</v>
      </c>
      <c r="E678">
        <v>1123</v>
      </c>
      <c r="F678">
        <v>3517.07</v>
      </c>
      <c r="G678">
        <v>10</v>
      </c>
      <c r="H678" t="s">
        <v>7782</v>
      </c>
      <c r="I678" t="s">
        <v>7773</v>
      </c>
      <c r="J678" t="s">
        <v>5753</v>
      </c>
      <c r="K678">
        <v>16</v>
      </c>
      <c r="L678">
        <v>2.09</v>
      </c>
      <c r="M678">
        <v>12</v>
      </c>
      <c r="N678">
        <v>12</v>
      </c>
      <c r="O678" t="s">
        <v>7982</v>
      </c>
      <c r="Q678">
        <v>55</v>
      </c>
      <c r="R678" t="s">
        <v>7784</v>
      </c>
      <c r="S678" t="s">
        <v>7774</v>
      </c>
      <c r="T678" t="s">
        <v>7282</v>
      </c>
      <c r="W678">
        <v>12.7</v>
      </c>
      <c r="X678" t="s">
        <v>7894</v>
      </c>
      <c r="Y678">
        <v>2.2000000000000002</v>
      </c>
      <c r="Z678" t="s">
        <v>7774</v>
      </c>
      <c r="AA678" t="s">
        <v>7789</v>
      </c>
      <c r="AB678" t="s">
        <v>7774</v>
      </c>
      <c r="AF678" t="s">
        <v>5678</v>
      </c>
      <c r="AG678">
        <v>42.756987850000002</v>
      </c>
      <c r="AH678">
        <v>-82.032202170000005</v>
      </c>
      <c r="AI678">
        <v>204.8</v>
      </c>
      <c r="AJ678">
        <v>290</v>
      </c>
      <c r="AL678">
        <v>15</v>
      </c>
      <c r="AM678">
        <v>986</v>
      </c>
      <c r="AN678">
        <v>0.50800000000000001</v>
      </c>
      <c r="AP678">
        <v>4830</v>
      </c>
      <c r="AQ678">
        <v>4832</v>
      </c>
      <c r="AT678">
        <v>1.24</v>
      </c>
      <c r="AU678">
        <v>1.23</v>
      </c>
      <c r="AW678">
        <v>4.9000000000000004</v>
      </c>
      <c r="AX678">
        <v>4.9000000000000004</v>
      </c>
      <c r="BD678">
        <v>2.09</v>
      </c>
      <c r="BE678">
        <v>12</v>
      </c>
      <c r="BF678" t="s">
        <v>2572</v>
      </c>
      <c r="BG678" t="s">
        <v>5407</v>
      </c>
      <c r="BH678">
        <v>691</v>
      </c>
      <c r="BI678" t="s">
        <v>5753</v>
      </c>
      <c r="BJ678" t="s">
        <v>7773</v>
      </c>
      <c r="BK678">
        <v>691</v>
      </c>
      <c r="BL678">
        <v>3840</v>
      </c>
      <c r="BM678">
        <v>1121</v>
      </c>
      <c r="BN678">
        <v>55</v>
      </c>
      <c r="BS678">
        <v>30</v>
      </c>
      <c r="BT678">
        <v>0.28999999999999998</v>
      </c>
      <c r="BU678">
        <v>0.26</v>
      </c>
      <c r="BV678">
        <v>0.26</v>
      </c>
      <c r="BW678">
        <v>42.756987850000002</v>
      </c>
      <c r="BX678">
        <v>-82.032202170000005</v>
      </c>
      <c r="BY678">
        <v>4734345.8310000002</v>
      </c>
      <c r="BZ678">
        <v>204.83099999999999</v>
      </c>
      <c r="CA678">
        <v>170.4</v>
      </c>
      <c r="CB678" t="s">
        <v>7687</v>
      </c>
      <c r="CC678">
        <v>7</v>
      </c>
      <c r="CD678">
        <v>24</v>
      </c>
      <c r="CE678">
        <v>27</v>
      </c>
      <c r="CF678">
        <v>27</v>
      </c>
      <c r="CG678" t="s">
        <v>5677</v>
      </c>
      <c r="CH678">
        <v>414</v>
      </c>
      <c r="CI678" t="s">
        <v>3290</v>
      </c>
      <c r="CJ678" t="s">
        <v>7332</v>
      </c>
      <c r="CK678">
        <v>12.7</v>
      </c>
      <c r="CL678">
        <v>2.4</v>
      </c>
      <c r="CM678" t="s">
        <v>5407</v>
      </c>
      <c r="CO678" t="str">
        <f>VLOOKUP(CM678,AutoSCAN_ORG!B691:CF3206,1,FALSE)</f>
        <v>AS00-0001967</v>
      </c>
      <c r="CP678">
        <f>VLOOKUP($CM678,AutoSCAN_ORG!$B$1:$CF$2516,2,FALSE)</f>
        <v>3517.067</v>
      </c>
      <c r="CQ678">
        <f>VLOOKUP($CM678,AutoSCAN_ORG!$B$1:$CF$2516,3,FALSE)</f>
        <v>8.1229999999999993</v>
      </c>
      <c r="CR678">
        <f>VLOOKUP($CM678,AutoSCAN_ORG!$B$1:$CF$2516,4,FALSE)</f>
        <v>182.55199999999999</v>
      </c>
      <c r="CS678">
        <f>VLOOKUP($CM678,AutoSCAN_ORG!$B$1:$CF$2516,5,FALSE)</f>
        <v>6.2949999999999999</v>
      </c>
      <c r="CT678" t="str">
        <f>VLOOKUP($CM678,AutoSCAN_ORG!$B$1:$CF$2516,6,FALSE)</f>
        <v>MELO-CORR</v>
      </c>
      <c r="CU678">
        <f>VLOOKUP($CM678,AutoSCAN_ORG!$B$1:$CF$2516,7,FALSE)</f>
        <v>0</v>
      </c>
      <c r="CV678">
        <f>VLOOKUP($CM678,AutoSCAN_ORG!$B$1:$CF$2516,69,FALSE)</f>
        <v>0</v>
      </c>
      <c r="CW678">
        <f>VLOOKUP($CM678,AutoSCAN_ORG!$B$1:$CF$2516,70,FALSE)</f>
        <v>0</v>
      </c>
      <c r="CX678" t="str">
        <f>VLOOKUP($CM678,AutoSCAN_ORG!$B$1:$CF$2516,71,FALSE)</f>
        <v>Y</v>
      </c>
      <c r="CZ678" t="str">
        <f>VLOOKUP($CM678,AutoSCAN_ORG!$B$1:$CF$2516,73,FALSE)</f>
        <v>ok</v>
      </c>
      <c r="DA678">
        <f>VLOOKUP($CM678,AutoSCAN_ORG!$B$1:$CF$2516,74,FALSE)</f>
        <v>0</v>
      </c>
      <c r="DB678" t="str">
        <f>VLOOKUP($CM678,AutoSCAN_ORG!$B$1:$CF$2516,75,FALSE)</f>
        <v>visible in prev</v>
      </c>
      <c r="DC678">
        <f>VLOOKUP($CM678,AutoSCAN_ORG!$B$1:$CF$2516,76,FALSE)</f>
        <v>0</v>
      </c>
      <c r="DD678">
        <f>VLOOKUP($CM678,AutoSCAN_ORG!$B$1:$CF$2516,77,FALSE)</f>
        <v>0</v>
      </c>
      <c r="DE678" t="str">
        <f>VLOOKUP($CM678,AutoSCAN_ORG!$B$1:$CF$2516,78,FALSE)</f>
        <v>uncomp. Inst. Area-SUP-Tap before receive VLV</v>
      </c>
      <c r="DF678">
        <f>VLOOKUP($CM678,AutoSCAN_ORG!$B$1:$CF$2516,79,FALSE)</f>
        <v>16.48</v>
      </c>
      <c r="DG678">
        <f>VLOOKUP($CM678,AutoSCAN_ORG!$B$1:$CF$2516,80,FALSE)</f>
        <v>16.48</v>
      </c>
      <c r="DH678">
        <f>VLOOKUP($CM678,AutoSCAN_ORG!$B$1:$CF$2516,81,FALSE)</f>
        <v>0</v>
      </c>
      <c r="DI678">
        <f>VLOOKUP($CM678,AutoSCAN_ORG!$B$1:$CF$2516,82,FALSE)</f>
        <v>0</v>
      </c>
      <c r="DJ678">
        <f>VLOOKUP($CM678,AutoSCAN_ORG!$B$1:$CF$2516,83,FALSE)</f>
        <v>0</v>
      </c>
    </row>
    <row r="679" spans="2:114" x14ac:dyDescent="0.35">
      <c r="B679" t="s">
        <v>5463</v>
      </c>
      <c r="C679">
        <v>693</v>
      </c>
      <c r="D679" t="s">
        <v>7778</v>
      </c>
      <c r="E679">
        <v>1131</v>
      </c>
      <c r="F679">
        <v>3518.8620000000001</v>
      </c>
      <c r="G679">
        <v>10</v>
      </c>
      <c r="H679" t="s">
        <v>7782</v>
      </c>
      <c r="I679" t="s">
        <v>7773</v>
      </c>
      <c r="J679" t="s">
        <v>5753</v>
      </c>
      <c r="K679">
        <v>18</v>
      </c>
      <c r="L679">
        <v>2.3199999999999998</v>
      </c>
      <c r="M679">
        <v>18</v>
      </c>
      <c r="N679">
        <v>15</v>
      </c>
      <c r="O679" t="s">
        <v>7696</v>
      </c>
      <c r="Q679">
        <v>56</v>
      </c>
      <c r="R679" t="s">
        <v>7784</v>
      </c>
      <c r="S679" t="s">
        <v>7774</v>
      </c>
      <c r="T679" t="s">
        <v>7284</v>
      </c>
      <c r="W679">
        <v>12.7</v>
      </c>
      <c r="X679" t="s">
        <v>7983</v>
      </c>
      <c r="Y679">
        <v>1.7</v>
      </c>
      <c r="Z679" t="s">
        <v>7774</v>
      </c>
      <c r="AA679" t="s">
        <v>7788</v>
      </c>
      <c r="AB679" t="s">
        <v>7774</v>
      </c>
      <c r="AC679">
        <v>10</v>
      </c>
      <c r="AD679">
        <v>10</v>
      </c>
      <c r="AE679">
        <v>12</v>
      </c>
      <c r="AF679" t="s">
        <v>5683</v>
      </c>
      <c r="AG679">
        <v>42.756971810000003</v>
      </c>
      <c r="AH679">
        <v>-82.032203519999996</v>
      </c>
      <c r="AI679">
        <v>204.8</v>
      </c>
      <c r="AJ679">
        <v>290</v>
      </c>
      <c r="AL679">
        <v>15</v>
      </c>
      <c r="AM679">
        <v>986</v>
      </c>
      <c r="AN679">
        <v>9.9000000000000005E-2</v>
      </c>
      <c r="AP679">
        <v>4812</v>
      </c>
      <c r="AQ679">
        <v>4817</v>
      </c>
      <c r="AT679">
        <v>1.23</v>
      </c>
      <c r="AU679">
        <v>1.23</v>
      </c>
      <c r="AW679">
        <v>4.88</v>
      </c>
      <c r="AX679">
        <v>4.88</v>
      </c>
      <c r="BD679">
        <v>2.3199999999999998</v>
      </c>
      <c r="BE679">
        <v>18</v>
      </c>
      <c r="BF679" t="s">
        <v>2627</v>
      </c>
      <c r="BG679" t="s">
        <v>5463</v>
      </c>
      <c r="BH679">
        <v>693</v>
      </c>
      <c r="BI679" t="s">
        <v>5753</v>
      </c>
      <c r="BJ679" t="s">
        <v>7773</v>
      </c>
      <c r="BK679">
        <v>693</v>
      </c>
      <c r="BL679">
        <v>3860</v>
      </c>
      <c r="BM679">
        <v>1135</v>
      </c>
      <c r="BN679">
        <v>56</v>
      </c>
      <c r="BS679">
        <v>30</v>
      </c>
      <c r="BT679">
        <v>0.28999999999999998</v>
      </c>
      <c r="BU679">
        <v>0.26</v>
      </c>
      <c r="BV679">
        <v>0.26</v>
      </c>
      <c r="BW679">
        <v>42.756971810000003</v>
      </c>
      <c r="BX679">
        <v>-82.032203519999996</v>
      </c>
      <c r="BY679">
        <v>4734344.051</v>
      </c>
      <c r="BZ679">
        <v>204.78</v>
      </c>
      <c r="CA679">
        <v>164.4</v>
      </c>
      <c r="CB679" t="s">
        <v>7680</v>
      </c>
      <c r="CC679">
        <v>7</v>
      </c>
      <c r="CD679">
        <v>24</v>
      </c>
      <c r="CE679">
        <v>27</v>
      </c>
      <c r="CF679">
        <v>27</v>
      </c>
      <c r="CG679" t="s">
        <v>5677</v>
      </c>
      <c r="CH679">
        <v>414</v>
      </c>
      <c r="CI679" t="s">
        <v>3290</v>
      </c>
      <c r="CJ679" t="s">
        <v>7332</v>
      </c>
      <c r="CK679">
        <v>12.7</v>
      </c>
      <c r="CL679">
        <v>2</v>
      </c>
      <c r="CM679" t="s">
        <v>5463</v>
      </c>
      <c r="CO679" t="str">
        <f>VLOOKUP(CM679,AutoSCAN_ORG!B693:CF3208,1,FALSE)</f>
        <v>AS00-0002019</v>
      </c>
      <c r="CP679">
        <f>VLOOKUP($CM679,AutoSCAN_ORG!$B$1:$CF$2516,2,FALSE)</f>
        <v>3518.86</v>
      </c>
      <c r="CQ679">
        <f>VLOOKUP($CM679,AutoSCAN_ORG!$B$1:$CF$2516,3,FALSE)</f>
        <v>13.054</v>
      </c>
      <c r="CR679">
        <f>VLOOKUP($CM679,AutoSCAN_ORG!$B$1:$CF$2516,4,FALSE)</f>
        <v>186.822</v>
      </c>
      <c r="CS679">
        <f>VLOOKUP($CM679,AutoSCAN_ORG!$B$1:$CF$2516,5,FALSE)</f>
        <v>14.663</v>
      </c>
      <c r="CT679" t="str">
        <f>VLOOKUP($CM679,AutoSCAN_ORG!$B$1:$CF$2516,6,FALSE)</f>
        <v>MELO-CORR</v>
      </c>
      <c r="CU679">
        <f>VLOOKUP($CM679,AutoSCAN_ORG!$B$1:$CF$2516,7,FALSE)</f>
        <v>0</v>
      </c>
      <c r="CV679">
        <f>VLOOKUP($CM679,AutoSCAN_ORG!$B$1:$CF$2516,69,FALSE)</f>
        <v>0</v>
      </c>
      <c r="CW679">
        <f>VLOOKUP($CM679,AutoSCAN_ORG!$B$1:$CF$2516,70,FALSE)</f>
        <v>0</v>
      </c>
      <c r="CX679" t="str">
        <f>VLOOKUP($CM679,AutoSCAN_ORG!$B$1:$CF$2516,71,FALSE)</f>
        <v>Y</v>
      </c>
      <c r="CY679" t="str">
        <f>VLOOKUP($CM679,AutoSCAN_ORG!$B$1:$CF$2516,72,FALSE)</f>
        <v>yes</v>
      </c>
      <c r="CZ679" t="str">
        <f>VLOOKUP($CM679,AutoSCAN_ORG!$B$1:$CF$2516,73,FALSE)</f>
        <v>ok</v>
      </c>
      <c r="DA679">
        <f>VLOOKUP($CM679,AutoSCAN_ORG!$B$1:$CF$2516,74,FALSE)</f>
        <v>0</v>
      </c>
      <c r="DB679" t="str">
        <f>VLOOKUP($CM679,AutoSCAN_ORG!$B$1:$CF$2516,75,FALSE)</f>
        <v>not visible in prev</v>
      </c>
      <c r="DC679">
        <f>VLOOKUP($CM679,AutoSCAN_ORG!$B$1:$CF$2516,76,FALSE)</f>
        <v>0</v>
      </c>
      <c r="DD679">
        <f>VLOOKUP($CM679,AutoSCAN_ORG!$B$1:$CF$2516,77,FALSE)</f>
        <v>0</v>
      </c>
      <c r="DE679" t="str">
        <f>VLOOKUP($CM679,AutoSCAN_ORG!$B$1:$CF$2516,78,FALSE)</f>
        <v>Inst. Area-SUP-Tap after receive VLV/ Bet. Carriers/ Sensor gap 26</v>
      </c>
      <c r="DF679">
        <f>VLOOKUP($CM679,AutoSCAN_ORG!$B$1:$CF$2516,79,FALSE)</f>
        <v>18.23</v>
      </c>
      <c r="DG679">
        <f>VLOOKUP($CM679,AutoSCAN_ORG!$B$1:$CF$2516,80,FALSE)</f>
        <v>18.23</v>
      </c>
      <c r="DH679">
        <f>VLOOKUP($CM679,AutoSCAN_ORG!$B$1:$CF$2516,81,FALSE)</f>
        <v>3.3000000000000002E-2</v>
      </c>
      <c r="DI679">
        <f>VLOOKUP($CM679,AutoSCAN_ORG!$B$1:$CF$2516,82,FALSE)</f>
        <v>0.1</v>
      </c>
      <c r="DJ679">
        <f>VLOOKUP($CM679,AutoSCAN_ORG!$B$1:$CF$2516,83,FALSE)</f>
        <v>1</v>
      </c>
    </row>
    <row r="680" spans="2:114" x14ac:dyDescent="0.35">
      <c r="B680" t="s">
        <v>5465</v>
      </c>
      <c r="C680">
        <v>694</v>
      </c>
      <c r="D680" t="s">
        <v>7778</v>
      </c>
      <c r="E680">
        <v>1132</v>
      </c>
      <c r="F680">
        <v>3518.9470000000001</v>
      </c>
      <c r="G680">
        <v>10</v>
      </c>
      <c r="H680" t="s">
        <v>7782</v>
      </c>
      <c r="I680" t="s">
        <v>7773</v>
      </c>
      <c r="J680" t="s">
        <v>5753</v>
      </c>
      <c r="K680">
        <v>12</v>
      </c>
      <c r="L680">
        <v>1.58</v>
      </c>
      <c r="M680">
        <v>10</v>
      </c>
      <c r="N680">
        <v>21</v>
      </c>
      <c r="O680" t="s">
        <v>7703</v>
      </c>
      <c r="Q680">
        <v>56</v>
      </c>
      <c r="R680" t="s">
        <v>7784</v>
      </c>
      <c r="S680" t="s">
        <v>7774</v>
      </c>
      <c r="T680" t="s">
        <v>7284</v>
      </c>
      <c r="W680">
        <v>12.7</v>
      </c>
      <c r="X680" t="s">
        <v>7983</v>
      </c>
      <c r="Y680">
        <v>1.8</v>
      </c>
      <c r="Z680" t="s">
        <v>7774</v>
      </c>
      <c r="AA680" t="s">
        <v>7786</v>
      </c>
      <c r="AB680" t="s">
        <v>7774</v>
      </c>
      <c r="AC680">
        <v>10</v>
      </c>
      <c r="AD680">
        <v>10</v>
      </c>
      <c r="AE680">
        <v>15</v>
      </c>
      <c r="AF680" t="s">
        <v>5683</v>
      </c>
      <c r="AG680">
        <v>42.756971010000001</v>
      </c>
      <c r="AH680">
        <v>-82.032203589999995</v>
      </c>
      <c r="AI680">
        <v>204.8</v>
      </c>
      <c r="AJ680">
        <v>290</v>
      </c>
      <c r="AL680">
        <v>15</v>
      </c>
      <c r="AM680">
        <v>986</v>
      </c>
      <c r="AN680">
        <v>0.188</v>
      </c>
      <c r="AP680">
        <v>4836</v>
      </c>
      <c r="AQ680">
        <v>4837</v>
      </c>
      <c r="AT680">
        <v>1.24</v>
      </c>
      <c r="AU680">
        <v>1.24</v>
      </c>
      <c r="AW680">
        <v>4.9000000000000004</v>
      </c>
      <c r="AX680">
        <v>4.9000000000000004</v>
      </c>
      <c r="BD680">
        <v>1.58</v>
      </c>
      <c r="BE680">
        <v>10</v>
      </c>
      <c r="BF680" t="s">
        <v>2628</v>
      </c>
      <c r="BG680" t="s">
        <v>5465</v>
      </c>
      <c r="BH680">
        <v>694</v>
      </c>
      <c r="BI680" t="s">
        <v>5753</v>
      </c>
      <c r="BJ680" t="s">
        <v>7773</v>
      </c>
      <c r="BK680">
        <v>694</v>
      </c>
      <c r="BL680">
        <v>3860</v>
      </c>
      <c r="BM680">
        <v>1135</v>
      </c>
      <c r="BN680">
        <v>56</v>
      </c>
      <c r="BS680">
        <v>30</v>
      </c>
      <c r="BT680">
        <v>0.28999999999999998</v>
      </c>
      <c r="BU680">
        <v>0.25</v>
      </c>
      <c r="BV680">
        <v>0.25</v>
      </c>
      <c r="BW680">
        <v>42.756971010000001</v>
      </c>
      <c r="BX680">
        <v>-82.032203589999995</v>
      </c>
      <c r="BY680">
        <v>4734343.9620000003</v>
      </c>
      <c r="BZ680">
        <v>204.77799999999999</v>
      </c>
      <c r="CA680">
        <v>167.3</v>
      </c>
      <c r="CB680" t="s">
        <v>7696</v>
      </c>
      <c r="CC680">
        <v>7</v>
      </c>
      <c r="CD680">
        <v>24</v>
      </c>
      <c r="CE680">
        <v>27</v>
      </c>
      <c r="CF680">
        <v>27</v>
      </c>
      <c r="CG680" t="s">
        <v>5677</v>
      </c>
      <c r="CH680">
        <v>414</v>
      </c>
      <c r="CI680" t="s">
        <v>3290</v>
      </c>
      <c r="CJ680" t="s">
        <v>7332</v>
      </c>
      <c r="CK680">
        <v>12.7</v>
      </c>
      <c r="CL680">
        <v>2</v>
      </c>
      <c r="CM680" t="s">
        <v>5465</v>
      </c>
      <c r="CO680" t="str">
        <f>VLOOKUP(CM680,AutoSCAN_ORG!B694:CF3209,1,FALSE)</f>
        <v>AS00-0002020</v>
      </c>
      <c r="CP680">
        <f>VLOOKUP($CM680,AutoSCAN_ORG!$B$1:$CF$2516,2,FALSE)</f>
        <v>3518.942</v>
      </c>
      <c r="CQ680">
        <f>VLOOKUP($CM680,AutoSCAN_ORG!$B$1:$CF$2516,3,FALSE)</f>
        <v>8</v>
      </c>
      <c r="CR680">
        <f>VLOOKUP($CM680,AutoSCAN_ORG!$B$1:$CF$2516,4,FALSE)</f>
        <v>183.90299999999999</v>
      </c>
      <c r="CS680">
        <f>VLOOKUP($CM680,AutoSCAN_ORG!$B$1:$CF$2516,5,FALSE)</f>
        <v>6.2949999999999999</v>
      </c>
      <c r="CT680" t="str">
        <f>VLOOKUP($CM680,AutoSCAN_ORG!$B$1:$CF$2516,6,FALSE)</f>
        <v>MELO-CORR</v>
      </c>
      <c r="CU680">
        <f>VLOOKUP($CM680,AutoSCAN_ORG!$B$1:$CF$2516,7,FALSE)</f>
        <v>0</v>
      </c>
      <c r="CV680">
        <f>VLOOKUP($CM680,AutoSCAN_ORG!$B$1:$CF$2516,69,FALSE)</f>
        <v>0</v>
      </c>
      <c r="CW680">
        <f>VLOOKUP($CM680,AutoSCAN_ORG!$B$1:$CF$2516,70,FALSE)</f>
        <v>0</v>
      </c>
      <c r="CX680" t="str">
        <f>VLOOKUP($CM680,AutoSCAN_ORG!$B$1:$CF$2516,71,FALSE)</f>
        <v>Y</v>
      </c>
      <c r="CZ680" t="str">
        <f>VLOOKUP($CM680,AutoSCAN_ORG!$B$1:$CF$2516,73,FALSE)</f>
        <v>ok</v>
      </c>
      <c r="DA680">
        <f>VLOOKUP($CM680,AutoSCAN_ORG!$B$1:$CF$2516,74,FALSE)</f>
        <v>0</v>
      </c>
      <c r="DB680" t="str">
        <f>VLOOKUP($CM680,AutoSCAN_ORG!$B$1:$CF$2516,75,FALSE)</f>
        <v>not visible in prev</v>
      </c>
      <c r="DC680">
        <f>VLOOKUP($CM680,AutoSCAN_ORG!$B$1:$CF$2516,76,FALSE)</f>
        <v>0</v>
      </c>
      <c r="DD680">
        <f>VLOOKUP($CM680,AutoSCAN_ORG!$B$1:$CF$2516,77,FALSE)</f>
        <v>0</v>
      </c>
      <c r="DE680" t="str">
        <f>VLOOKUP($CM680,AutoSCAN_ORG!$B$1:$CF$2516,78,FALSE)</f>
        <v>new/ Inst. Area-SUP-Tap after receive VLV</v>
      </c>
      <c r="DF680">
        <f>VLOOKUP($CM680,AutoSCAN_ORG!$B$1:$CF$2516,79,FALSE)</f>
        <v>12.41</v>
      </c>
      <c r="DG680">
        <f>VLOOKUP($CM680,AutoSCAN_ORG!$B$1:$CF$2516,80,FALSE)</f>
        <v>12.41</v>
      </c>
      <c r="DH680">
        <f>VLOOKUP($CM680,AutoSCAN_ORG!$B$1:$CF$2516,81,FALSE)</f>
        <v>0</v>
      </c>
      <c r="DI680">
        <f>VLOOKUP($CM680,AutoSCAN_ORG!$B$1:$CF$2516,82,FALSE)</f>
        <v>0</v>
      </c>
      <c r="DJ680">
        <f>VLOOKUP($CM680,AutoSCAN_ORG!$B$1:$CF$2516,83,FALSE)</f>
        <v>0</v>
      </c>
    </row>
    <row r="681" spans="2:114" x14ac:dyDescent="0.35">
      <c r="B681" t="s">
        <v>5468</v>
      </c>
      <c r="C681">
        <v>695</v>
      </c>
      <c r="D681" t="s">
        <v>7778</v>
      </c>
      <c r="E681">
        <v>1133</v>
      </c>
      <c r="F681">
        <v>3518.9630000000002</v>
      </c>
      <c r="G681">
        <v>10</v>
      </c>
      <c r="H681" t="s">
        <v>7782</v>
      </c>
      <c r="I681" t="s">
        <v>7773</v>
      </c>
      <c r="J681" t="s">
        <v>5753</v>
      </c>
      <c r="K681">
        <v>15</v>
      </c>
      <c r="L681">
        <v>1.86</v>
      </c>
      <c r="M681">
        <v>8</v>
      </c>
      <c r="N681">
        <v>14</v>
      </c>
      <c r="O681" t="s">
        <v>7407</v>
      </c>
      <c r="Q681">
        <v>56</v>
      </c>
      <c r="R681" t="s">
        <v>7784</v>
      </c>
      <c r="S681" t="s">
        <v>7774</v>
      </c>
      <c r="T681" t="s">
        <v>7284</v>
      </c>
      <c r="W681">
        <v>12.7</v>
      </c>
      <c r="X681" t="s">
        <v>7983</v>
      </c>
      <c r="Y681">
        <v>1.8</v>
      </c>
      <c r="Z681" t="s">
        <v>7774</v>
      </c>
      <c r="AA681" t="s">
        <v>7786</v>
      </c>
      <c r="AB681" t="s">
        <v>7774</v>
      </c>
      <c r="AC681">
        <v>10</v>
      </c>
      <c r="AD681">
        <v>10</v>
      </c>
      <c r="AE681">
        <v>15</v>
      </c>
      <c r="AF681" t="s">
        <v>5683</v>
      </c>
      <c r="AG681">
        <v>42.756970850000002</v>
      </c>
      <c r="AH681">
        <v>-82.032203600000003</v>
      </c>
      <c r="AI681">
        <v>204.8</v>
      </c>
      <c r="AJ681">
        <v>290</v>
      </c>
      <c r="AL681">
        <v>15</v>
      </c>
      <c r="AM681">
        <v>986</v>
      </c>
      <c r="AN681">
        <v>0.20499999999999999</v>
      </c>
      <c r="AP681">
        <v>4837</v>
      </c>
      <c r="AQ681">
        <v>4838</v>
      </c>
      <c r="AT681">
        <v>1.24</v>
      </c>
      <c r="AU681">
        <v>1.24</v>
      </c>
      <c r="AW681">
        <v>4.91</v>
      </c>
      <c r="AX681">
        <v>4.9000000000000004</v>
      </c>
      <c r="BD681">
        <v>1.86</v>
      </c>
      <c r="BE681">
        <v>8</v>
      </c>
      <c r="BF681" t="s">
        <v>2629</v>
      </c>
      <c r="BG681" t="s">
        <v>5468</v>
      </c>
      <c r="BH681">
        <v>695</v>
      </c>
      <c r="BI681" t="s">
        <v>5753</v>
      </c>
      <c r="BJ681" t="s">
        <v>7773</v>
      </c>
      <c r="BK681">
        <v>695</v>
      </c>
      <c r="BL681">
        <v>3860</v>
      </c>
      <c r="BM681">
        <v>1135</v>
      </c>
      <c r="BN681">
        <v>56</v>
      </c>
      <c r="BS681">
        <v>30</v>
      </c>
      <c r="BT681">
        <v>0.28999999999999998</v>
      </c>
      <c r="BU681">
        <v>0.25</v>
      </c>
      <c r="BV681">
        <v>0.25</v>
      </c>
      <c r="BW681">
        <v>42.756970850000002</v>
      </c>
      <c r="BX681">
        <v>-82.032203600000003</v>
      </c>
      <c r="BY681">
        <v>4734343.9450000003</v>
      </c>
      <c r="BZ681">
        <v>204.77699999999999</v>
      </c>
      <c r="CA681">
        <v>174.8</v>
      </c>
      <c r="CB681" t="s">
        <v>7697</v>
      </c>
      <c r="CC681">
        <v>7</v>
      </c>
      <c r="CD681">
        <v>24</v>
      </c>
      <c r="CE681">
        <v>27</v>
      </c>
      <c r="CF681">
        <v>27</v>
      </c>
      <c r="CG681" t="s">
        <v>5677</v>
      </c>
      <c r="CH681">
        <v>414</v>
      </c>
      <c r="CI681" t="s">
        <v>3290</v>
      </c>
      <c r="CJ681" t="s">
        <v>7332</v>
      </c>
      <c r="CK681">
        <v>12.7</v>
      </c>
      <c r="CL681">
        <v>2</v>
      </c>
      <c r="CM681" t="s">
        <v>5468</v>
      </c>
      <c r="CO681" t="str">
        <f>VLOOKUP(CM681,AutoSCAN_ORG!B695:CF3210,1,FALSE)</f>
        <v>AS00-0002021</v>
      </c>
      <c r="CP681">
        <f>VLOOKUP($CM681,AutoSCAN_ORG!$B$1:$CF$2516,2,FALSE)</f>
        <v>3518.96</v>
      </c>
      <c r="CQ681">
        <f>VLOOKUP($CM681,AutoSCAN_ORG!$B$1:$CF$2516,3,FALSE)</f>
        <v>8</v>
      </c>
      <c r="CR681">
        <f>VLOOKUP($CM681,AutoSCAN_ORG!$B$1:$CF$2516,4,FALSE)</f>
        <v>178.48</v>
      </c>
      <c r="CS681">
        <f>VLOOKUP($CM681,AutoSCAN_ORG!$B$1:$CF$2516,5,FALSE)</f>
        <v>6.2949999999999999</v>
      </c>
      <c r="CT681" t="str">
        <f>VLOOKUP($CM681,AutoSCAN_ORG!$B$1:$CF$2516,6,FALSE)</f>
        <v>MELO-CORR</v>
      </c>
      <c r="CU681">
        <f>VLOOKUP($CM681,AutoSCAN_ORG!$B$1:$CF$2516,7,FALSE)</f>
        <v>0</v>
      </c>
      <c r="CV681">
        <f>VLOOKUP($CM681,AutoSCAN_ORG!$B$1:$CF$2516,69,FALSE)</f>
        <v>0</v>
      </c>
      <c r="CW681">
        <f>VLOOKUP($CM681,AutoSCAN_ORG!$B$1:$CF$2516,70,FALSE)</f>
        <v>0</v>
      </c>
      <c r="CX681" t="str">
        <f>VLOOKUP($CM681,AutoSCAN_ORG!$B$1:$CF$2516,71,FALSE)</f>
        <v>Y</v>
      </c>
      <c r="CY681" t="str">
        <f>VLOOKUP($CM681,AutoSCAN_ORG!$B$1:$CF$2516,72,FALSE)</f>
        <v>yes</v>
      </c>
      <c r="CZ681" t="str">
        <f>VLOOKUP($CM681,AutoSCAN_ORG!$B$1:$CF$2516,73,FALSE)</f>
        <v>ok</v>
      </c>
      <c r="DA681">
        <f>VLOOKUP($CM681,AutoSCAN_ORG!$B$1:$CF$2516,74,FALSE)</f>
        <v>0</v>
      </c>
      <c r="DB681" t="str">
        <f>VLOOKUP($CM681,AutoSCAN_ORG!$B$1:$CF$2516,75,FALSE)</f>
        <v>not visible in prev</v>
      </c>
      <c r="DC681">
        <f>VLOOKUP($CM681,AutoSCAN_ORG!$B$1:$CF$2516,76,FALSE)</f>
        <v>0</v>
      </c>
      <c r="DD681">
        <f>VLOOKUP($CM681,AutoSCAN_ORG!$B$1:$CF$2516,77,FALSE)</f>
        <v>0</v>
      </c>
      <c r="DE681" t="str">
        <f>VLOOKUP($CM681,AutoSCAN_ORG!$B$1:$CF$2516,78,FALSE)</f>
        <v>new/ Inst. Area-SUP-Tap after receive VLV</v>
      </c>
      <c r="DF681">
        <f>VLOOKUP($CM681,AutoSCAN_ORG!$B$1:$CF$2516,79,FALSE)</f>
        <v>14.65</v>
      </c>
      <c r="DG681">
        <f>VLOOKUP($CM681,AutoSCAN_ORG!$B$1:$CF$2516,80,FALSE)</f>
        <v>14.65</v>
      </c>
      <c r="DH681">
        <f>VLOOKUP($CM681,AutoSCAN_ORG!$B$1:$CF$2516,81,FALSE)</f>
        <v>0</v>
      </c>
      <c r="DI681">
        <f>VLOOKUP($CM681,AutoSCAN_ORG!$B$1:$CF$2516,82,FALSE)</f>
        <v>0</v>
      </c>
      <c r="DJ681">
        <f>VLOOKUP($CM681,AutoSCAN_ORG!$B$1:$CF$2516,83,FALSE)</f>
        <v>0</v>
      </c>
    </row>
    <row r="682" spans="2:114" x14ac:dyDescent="0.35">
      <c r="B682" t="s">
        <v>5471</v>
      </c>
      <c r="C682">
        <v>696</v>
      </c>
      <c r="D682" t="s">
        <v>7778</v>
      </c>
      <c r="E682">
        <v>1134</v>
      </c>
      <c r="F682">
        <v>3518.971</v>
      </c>
      <c r="G682">
        <v>10</v>
      </c>
      <c r="H682" t="s">
        <v>7782</v>
      </c>
      <c r="I682" t="s">
        <v>7773</v>
      </c>
      <c r="J682" t="s">
        <v>5753</v>
      </c>
      <c r="K682">
        <v>11</v>
      </c>
      <c r="L682">
        <v>1.34</v>
      </c>
      <c r="M682">
        <v>16</v>
      </c>
      <c r="N682">
        <v>12</v>
      </c>
      <c r="O682" t="s">
        <v>7984</v>
      </c>
      <c r="Q682">
        <v>56</v>
      </c>
      <c r="R682" t="s">
        <v>7784</v>
      </c>
      <c r="S682" t="s">
        <v>7774</v>
      </c>
      <c r="T682" t="s">
        <v>7284</v>
      </c>
      <c r="W682">
        <v>12.7</v>
      </c>
      <c r="X682" t="s">
        <v>7983</v>
      </c>
      <c r="Y682">
        <v>1.8</v>
      </c>
      <c r="Z682" t="s">
        <v>7774</v>
      </c>
      <c r="AA682" t="s">
        <v>7783</v>
      </c>
      <c r="AB682" t="s">
        <v>7774</v>
      </c>
      <c r="AF682" t="s">
        <v>5678</v>
      </c>
      <c r="AG682">
        <v>42.756970819999999</v>
      </c>
      <c r="AH682">
        <v>-82.032203600000003</v>
      </c>
      <c r="AI682">
        <v>204.8</v>
      </c>
      <c r="AJ682">
        <v>290</v>
      </c>
      <c r="AL682">
        <v>15</v>
      </c>
      <c r="AM682">
        <v>986</v>
      </c>
      <c r="AN682">
        <v>0.20899999999999999</v>
      </c>
      <c r="AP682">
        <v>4830</v>
      </c>
      <c r="AQ682">
        <v>4832</v>
      </c>
      <c r="AT682">
        <v>1.24</v>
      </c>
      <c r="AU682">
        <v>1.23</v>
      </c>
      <c r="AW682">
        <v>4.9000000000000004</v>
      </c>
      <c r="AX682">
        <v>4.9000000000000004</v>
      </c>
      <c r="BD682">
        <v>1.34</v>
      </c>
      <c r="BE682">
        <v>16</v>
      </c>
      <c r="BF682" t="s">
        <v>2632</v>
      </c>
      <c r="BG682" t="s">
        <v>5471</v>
      </c>
      <c r="BH682">
        <v>696</v>
      </c>
      <c r="BI682" t="s">
        <v>5753</v>
      </c>
      <c r="BJ682" t="s">
        <v>7773</v>
      </c>
      <c r="BK682">
        <v>696</v>
      </c>
      <c r="BL682">
        <v>3860</v>
      </c>
      <c r="BM682">
        <v>1135</v>
      </c>
      <c r="BN682">
        <v>56</v>
      </c>
      <c r="BS682">
        <v>30</v>
      </c>
      <c r="BT682">
        <v>0.28999999999999998</v>
      </c>
      <c r="BU682">
        <v>0.26</v>
      </c>
      <c r="BV682">
        <v>0.26</v>
      </c>
      <c r="BW682">
        <v>42.756970819999999</v>
      </c>
      <c r="BX682">
        <v>-82.032203600000003</v>
      </c>
      <c r="BY682">
        <v>4734343.9409999996</v>
      </c>
      <c r="BZ682">
        <v>204.77699999999999</v>
      </c>
      <c r="CA682">
        <v>166.7</v>
      </c>
      <c r="CB682" t="s">
        <v>7698</v>
      </c>
      <c r="CC682">
        <v>7</v>
      </c>
      <c r="CD682">
        <v>24</v>
      </c>
      <c r="CE682">
        <v>27</v>
      </c>
      <c r="CF682">
        <v>27</v>
      </c>
      <c r="CG682" t="s">
        <v>5677</v>
      </c>
      <c r="CH682">
        <v>414</v>
      </c>
      <c r="CI682" t="s">
        <v>3290</v>
      </c>
      <c r="CJ682" t="s">
        <v>7332</v>
      </c>
      <c r="CK682">
        <v>12.7</v>
      </c>
      <c r="CL682">
        <v>2</v>
      </c>
      <c r="CM682" t="s">
        <v>5471</v>
      </c>
      <c r="CO682" t="str">
        <f>VLOOKUP(CM682,AutoSCAN_ORG!B696:CF3211,1,FALSE)</f>
        <v>AS00-0002024</v>
      </c>
      <c r="CP682">
        <f>VLOOKUP($CM682,AutoSCAN_ORG!$B$1:$CF$2516,2,FALSE)</f>
        <v>3518.9679999999998</v>
      </c>
      <c r="CQ682">
        <f>VLOOKUP($CM682,AutoSCAN_ORG!$B$1:$CF$2516,3,FALSE)</f>
        <v>8.8640000000000008</v>
      </c>
      <c r="CR682">
        <f>VLOOKUP($CM682,AutoSCAN_ORG!$B$1:$CF$2516,4,FALSE)</f>
        <v>189.62</v>
      </c>
      <c r="CS682">
        <f>VLOOKUP($CM682,AutoSCAN_ORG!$B$1:$CF$2516,5,FALSE)</f>
        <v>6.2949999999999999</v>
      </c>
      <c r="CT682" t="str">
        <f>VLOOKUP($CM682,AutoSCAN_ORG!$B$1:$CF$2516,6,FALSE)</f>
        <v>MELO-CORR</v>
      </c>
      <c r="CU682">
        <f>VLOOKUP($CM682,AutoSCAN_ORG!$B$1:$CF$2516,7,FALSE)</f>
        <v>0</v>
      </c>
      <c r="CV682">
        <f>VLOOKUP($CM682,AutoSCAN_ORG!$B$1:$CF$2516,69,FALSE)</f>
        <v>0</v>
      </c>
      <c r="CW682">
        <f>VLOOKUP($CM682,AutoSCAN_ORG!$B$1:$CF$2516,70,FALSE)</f>
        <v>0</v>
      </c>
      <c r="CX682" t="str">
        <f>VLOOKUP($CM682,AutoSCAN_ORG!$B$1:$CF$2516,71,FALSE)</f>
        <v>Y</v>
      </c>
      <c r="CY682" t="str">
        <f>VLOOKUP($CM682,AutoSCAN_ORG!$B$1:$CF$2516,72,FALSE)</f>
        <v>yes</v>
      </c>
      <c r="CZ682" t="str">
        <f>VLOOKUP($CM682,AutoSCAN_ORG!$B$1:$CF$2516,73,FALSE)</f>
        <v>ok</v>
      </c>
      <c r="DA682">
        <f>VLOOKUP($CM682,AutoSCAN_ORG!$B$1:$CF$2516,74,FALSE)</f>
        <v>0</v>
      </c>
      <c r="DB682" t="str">
        <f>VLOOKUP($CM682,AutoSCAN_ORG!$B$1:$CF$2516,75,FALSE)</f>
        <v>not visible in prev</v>
      </c>
      <c r="DC682">
        <f>VLOOKUP($CM682,AutoSCAN_ORG!$B$1:$CF$2516,76,FALSE)</f>
        <v>0</v>
      </c>
      <c r="DD682">
        <f>VLOOKUP($CM682,AutoSCAN_ORG!$B$1:$CF$2516,77,FALSE)</f>
        <v>0</v>
      </c>
      <c r="DE682" t="str">
        <f>VLOOKUP($CM682,AutoSCAN_ORG!$B$1:$CF$2516,78,FALSE)</f>
        <v>new/ Inst. Area-SUP-Tap after receive VLV</v>
      </c>
      <c r="DF682">
        <f>VLOOKUP($CM682,AutoSCAN_ORG!$B$1:$CF$2516,79,FALSE)</f>
        <v>10.55</v>
      </c>
      <c r="DG682">
        <f>VLOOKUP($CM682,AutoSCAN_ORG!$B$1:$CF$2516,80,FALSE)</f>
        <v>10.55</v>
      </c>
      <c r="DH682">
        <f>VLOOKUP($CM682,AutoSCAN_ORG!$B$1:$CF$2516,81,FALSE)</f>
        <v>0</v>
      </c>
      <c r="DI682">
        <f>VLOOKUP($CM682,AutoSCAN_ORG!$B$1:$CF$2516,82,FALSE)</f>
        <v>0</v>
      </c>
      <c r="DJ682">
        <f>VLOOKUP($CM682,AutoSCAN_ORG!$B$1:$CF$2516,83,FALSE)</f>
        <v>0</v>
      </c>
    </row>
    <row r="683" spans="2:114" x14ac:dyDescent="0.35">
      <c r="B683" t="s">
        <v>5477</v>
      </c>
      <c r="C683">
        <v>698</v>
      </c>
      <c r="D683" t="s">
        <v>7778</v>
      </c>
      <c r="E683">
        <v>1138</v>
      </c>
      <c r="F683">
        <v>3519.0569999999998</v>
      </c>
      <c r="G683">
        <v>10</v>
      </c>
      <c r="H683" t="s">
        <v>7782</v>
      </c>
      <c r="I683" t="s">
        <v>7773</v>
      </c>
      <c r="J683" t="s">
        <v>5753</v>
      </c>
      <c r="K683">
        <v>11</v>
      </c>
      <c r="L683">
        <v>1.42</v>
      </c>
      <c r="M683">
        <v>11</v>
      </c>
      <c r="N683">
        <v>9</v>
      </c>
      <c r="O683" t="s">
        <v>7407</v>
      </c>
      <c r="Q683">
        <v>56</v>
      </c>
      <c r="R683" t="s">
        <v>7784</v>
      </c>
      <c r="S683" t="s">
        <v>7774</v>
      </c>
      <c r="T683" t="s">
        <v>7284</v>
      </c>
      <c r="W683">
        <v>12.7</v>
      </c>
      <c r="X683" t="s">
        <v>7983</v>
      </c>
      <c r="Y683">
        <v>2.1</v>
      </c>
      <c r="Z683" t="s">
        <v>7774</v>
      </c>
      <c r="AA683" t="s">
        <v>7789</v>
      </c>
      <c r="AB683" t="s">
        <v>7774</v>
      </c>
      <c r="AF683" t="s">
        <v>5678</v>
      </c>
      <c r="AG683">
        <v>42.756970029999998</v>
      </c>
      <c r="AH683">
        <v>-82.032203670000001</v>
      </c>
      <c r="AI683">
        <v>204.8</v>
      </c>
      <c r="AJ683">
        <v>290</v>
      </c>
      <c r="AL683">
        <v>15</v>
      </c>
      <c r="AM683">
        <v>986</v>
      </c>
      <c r="AN683">
        <v>0.29699999999999999</v>
      </c>
      <c r="AP683">
        <v>4836</v>
      </c>
      <c r="AQ683">
        <v>4837</v>
      </c>
      <c r="AT683">
        <v>1.24</v>
      </c>
      <c r="AU683">
        <v>1.24</v>
      </c>
      <c r="AW683">
        <v>4.9000000000000004</v>
      </c>
      <c r="AX683">
        <v>4.9000000000000004</v>
      </c>
      <c r="BD683">
        <v>1.42</v>
      </c>
      <c r="BE683">
        <v>11</v>
      </c>
      <c r="BF683" t="s">
        <v>2638</v>
      </c>
      <c r="BG683" t="s">
        <v>5477</v>
      </c>
      <c r="BH683">
        <v>698</v>
      </c>
      <c r="BI683" t="s">
        <v>5753</v>
      </c>
      <c r="BJ683" t="s">
        <v>7773</v>
      </c>
      <c r="BK683">
        <v>698</v>
      </c>
      <c r="BL683">
        <v>3860</v>
      </c>
      <c r="BM683">
        <v>1135</v>
      </c>
      <c r="BN683">
        <v>56</v>
      </c>
      <c r="BS683">
        <v>30</v>
      </c>
      <c r="BT683">
        <v>0.28999999999999998</v>
      </c>
      <c r="BU683">
        <v>0.25</v>
      </c>
      <c r="BV683">
        <v>0.25</v>
      </c>
      <c r="BW683">
        <v>42.756970029999998</v>
      </c>
      <c r="BX683">
        <v>-82.032203670000001</v>
      </c>
      <c r="BY683">
        <v>4734343.8530000001</v>
      </c>
      <c r="BZ683">
        <v>204.77500000000001</v>
      </c>
      <c r="CA683">
        <v>175.7</v>
      </c>
      <c r="CB683" t="s">
        <v>7692</v>
      </c>
      <c r="CC683">
        <v>7</v>
      </c>
      <c r="CD683">
        <v>24</v>
      </c>
      <c r="CE683">
        <v>27</v>
      </c>
      <c r="CF683">
        <v>27</v>
      </c>
      <c r="CG683" t="s">
        <v>5677</v>
      </c>
      <c r="CH683">
        <v>414</v>
      </c>
      <c r="CI683" t="s">
        <v>3290</v>
      </c>
      <c r="CJ683" t="s">
        <v>7332</v>
      </c>
      <c r="CK683">
        <v>12.7</v>
      </c>
      <c r="CL683">
        <v>2.1</v>
      </c>
      <c r="CM683" t="s">
        <v>5477</v>
      </c>
      <c r="CO683" t="str">
        <f>VLOOKUP(CM683,AutoSCAN_ORG!B698:CF3213,1,FALSE)</f>
        <v>AS00-0002029</v>
      </c>
      <c r="CP683">
        <f>VLOOKUP($CM683,AutoSCAN_ORG!$B$1:$CF$2516,2,FALSE)</f>
        <v>3519.0549999999998</v>
      </c>
      <c r="CQ683">
        <f>VLOOKUP($CM683,AutoSCAN_ORG!$B$1:$CF$2516,3,FALSE)</f>
        <v>8.2409999999999997</v>
      </c>
      <c r="CR683">
        <f>VLOOKUP($CM683,AutoSCAN_ORG!$B$1:$CF$2516,4,FALSE)</f>
        <v>177.70500000000001</v>
      </c>
      <c r="CS683">
        <f>VLOOKUP($CM683,AutoSCAN_ORG!$B$1:$CF$2516,5,FALSE)</f>
        <v>6.3419999999999996</v>
      </c>
      <c r="CT683" t="str">
        <f>VLOOKUP($CM683,AutoSCAN_ORG!$B$1:$CF$2516,6,FALSE)</f>
        <v>MELO-CORR</v>
      </c>
      <c r="CU683">
        <f>VLOOKUP($CM683,AutoSCAN_ORG!$B$1:$CF$2516,7,FALSE)</f>
        <v>0</v>
      </c>
      <c r="CV683">
        <f>VLOOKUP($CM683,AutoSCAN_ORG!$B$1:$CF$2516,69,FALSE)</f>
        <v>0</v>
      </c>
      <c r="CW683">
        <f>VLOOKUP($CM683,AutoSCAN_ORG!$B$1:$CF$2516,70,FALSE)</f>
        <v>0</v>
      </c>
      <c r="CX683" t="str">
        <f>VLOOKUP($CM683,AutoSCAN_ORG!$B$1:$CF$2516,71,FALSE)</f>
        <v>Y</v>
      </c>
      <c r="CZ683" t="str">
        <f>VLOOKUP($CM683,AutoSCAN_ORG!$B$1:$CF$2516,73,FALSE)</f>
        <v>ok</v>
      </c>
      <c r="DA683">
        <f>VLOOKUP($CM683,AutoSCAN_ORG!$B$1:$CF$2516,74,FALSE)</f>
        <v>0</v>
      </c>
      <c r="DB683" t="str">
        <f>VLOOKUP($CM683,AutoSCAN_ORG!$B$1:$CF$2516,75,FALSE)</f>
        <v>not visible in prev</v>
      </c>
      <c r="DC683">
        <f>VLOOKUP($CM683,AutoSCAN_ORG!$B$1:$CF$2516,76,FALSE)</f>
        <v>0</v>
      </c>
      <c r="DD683">
        <f>VLOOKUP($CM683,AutoSCAN_ORG!$B$1:$CF$2516,77,FALSE)</f>
        <v>0</v>
      </c>
      <c r="DE683" t="str">
        <f>VLOOKUP($CM683,AutoSCAN_ORG!$B$1:$CF$2516,78,FALSE)</f>
        <v>new/ Inst. Area-SUP-Tap after receive VLV</v>
      </c>
      <c r="DF683">
        <f>VLOOKUP($CM683,AutoSCAN_ORG!$B$1:$CF$2516,79,FALSE)</f>
        <v>11.16</v>
      </c>
      <c r="DG683">
        <f>VLOOKUP($CM683,AutoSCAN_ORG!$B$1:$CF$2516,80,FALSE)</f>
        <v>11.16</v>
      </c>
      <c r="DH683">
        <f>VLOOKUP($CM683,AutoSCAN_ORG!$B$1:$CF$2516,81,FALSE)</f>
        <v>0</v>
      </c>
      <c r="DI683">
        <f>VLOOKUP($CM683,AutoSCAN_ORG!$B$1:$CF$2516,82,FALSE)</f>
        <v>0</v>
      </c>
      <c r="DJ683">
        <f>VLOOKUP($CM683,AutoSCAN_ORG!$B$1:$CF$2516,83,FALSE)</f>
        <v>0</v>
      </c>
    </row>
    <row r="684" spans="2:114" x14ac:dyDescent="0.35">
      <c r="B684" t="s">
        <v>5478</v>
      </c>
      <c r="C684">
        <v>699</v>
      </c>
      <c r="D684" t="s">
        <v>7778</v>
      </c>
      <c r="E684">
        <v>1139</v>
      </c>
      <c r="F684">
        <v>3519.0610000000001</v>
      </c>
      <c r="G684">
        <v>10</v>
      </c>
      <c r="H684" t="s">
        <v>7782</v>
      </c>
      <c r="I684" t="s">
        <v>7773</v>
      </c>
      <c r="J684" t="s">
        <v>5753</v>
      </c>
      <c r="K684">
        <v>11</v>
      </c>
      <c r="L684">
        <v>1.44</v>
      </c>
      <c r="M684">
        <v>9</v>
      </c>
      <c r="N684">
        <v>12</v>
      </c>
      <c r="O684" t="s">
        <v>7780</v>
      </c>
      <c r="Q684">
        <v>56</v>
      </c>
      <c r="R684" t="s">
        <v>7784</v>
      </c>
      <c r="S684" t="s">
        <v>7774</v>
      </c>
      <c r="T684" t="s">
        <v>7284</v>
      </c>
      <c r="W684">
        <v>12.7</v>
      </c>
      <c r="X684" t="s">
        <v>7983</v>
      </c>
      <c r="Y684">
        <v>2.1</v>
      </c>
      <c r="Z684" t="s">
        <v>7774</v>
      </c>
      <c r="AA684" t="s">
        <v>7789</v>
      </c>
      <c r="AB684" t="s">
        <v>7774</v>
      </c>
      <c r="AF684" t="s">
        <v>5678</v>
      </c>
      <c r="AG684">
        <v>42.756969980000001</v>
      </c>
      <c r="AH684">
        <v>-82.032203670000001</v>
      </c>
      <c r="AI684">
        <v>204.8</v>
      </c>
      <c r="AJ684">
        <v>290</v>
      </c>
      <c r="AL684">
        <v>15</v>
      </c>
      <c r="AM684">
        <v>986</v>
      </c>
      <c r="AN684">
        <v>0.30199999999999999</v>
      </c>
      <c r="AP684">
        <v>4837</v>
      </c>
      <c r="AQ684">
        <v>4838</v>
      </c>
      <c r="AT684">
        <v>1.24</v>
      </c>
      <c r="AU684">
        <v>1.24</v>
      </c>
      <c r="AW684">
        <v>4.91</v>
      </c>
      <c r="AX684">
        <v>4.9000000000000004</v>
      </c>
      <c r="BD684">
        <v>1.44</v>
      </c>
      <c r="BE684">
        <v>9</v>
      </c>
      <c r="BF684" t="s">
        <v>2639</v>
      </c>
      <c r="BG684" t="s">
        <v>5478</v>
      </c>
      <c r="BH684">
        <v>699</v>
      </c>
      <c r="BI684" t="s">
        <v>5753</v>
      </c>
      <c r="BJ684" t="s">
        <v>7773</v>
      </c>
      <c r="BK684">
        <v>699</v>
      </c>
      <c r="BL684">
        <v>3860</v>
      </c>
      <c r="BM684">
        <v>1135</v>
      </c>
      <c r="BN684">
        <v>56</v>
      </c>
      <c r="BS684">
        <v>30</v>
      </c>
      <c r="BT684">
        <v>0.28999999999999998</v>
      </c>
      <c r="BU684">
        <v>0.25</v>
      </c>
      <c r="BV684">
        <v>0.25</v>
      </c>
      <c r="BW684">
        <v>42.756969980000001</v>
      </c>
      <c r="BX684">
        <v>-82.032203670000001</v>
      </c>
      <c r="BY684">
        <v>4734343.8490000004</v>
      </c>
      <c r="BZ684">
        <v>204.77500000000001</v>
      </c>
      <c r="CA684">
        <v>192</v>
      </c>
      <c r="CB684" t="s">
        <v>7699</v>
      </c>
      <c r="CC684">
        <v>7</v>
      </c>
      <c r="CD684">
        <v>24</v>
      </c>
      <c r="CE684">
        <v>27</v>
      </c>
      <c r="CF684">
        <v>27</v>
      </c>
      <c r="CG684" t="s">
        <v>5677</v>
      </c>
      <c r="CH684">
        <v>414</v>
      </c>
      <c r="CI684" t="s">
        <v>3290</v>
      </c>
      <c r="CJ684" t="s">
        <v>7332</v>
      </c>
      <c r="CK684">
        <v>12.7</v>
      </c>
      <c r="CL684">
        <v>2.1</v>
      </c>
      <c r="CM684" t="s">
        <v>5478</v>
      </c>
      <c r="CO684" t="str">
        <f>VLOOKUP(CM684,AutoSCAN_ORG!B699:CF3214,1,FALSE)</f>
        <v>AS00-0002030</v>
      </c>
      <c r="CP684">
        <f>VLOOKUP($CM684,AutoSCAN_ORG!$B$1:$CF$2516,2,FALSE)</f>
        <v>3519.056</v>
      </c>
      <c r="CQ684">
        <f>VLOOKUP($CM684,AutoSCAN_ORG!$B$1:$CF$2516,3,FALSE)</f>
        <v>10.098000000000001</v>
      </c>
      <c r="CR684">
        <f>VLOOKUP($CM684,AutoSCAN_ORG!$B$1:$CF$2516,4,FALSE)</f>
        <v>161.24199999999999</v>
      </c>
      <c r="CS684">
        <f>VLOOKUP($CM684,AutoSCAN_ORG!$B$1:$CF$2516,5,FALSE)</f>
        <v>6.2949999999999999</v>
      </c>
      <c r="CT684" t="str">
        <f>VLOOKUP($CM684,AutoSCAN_ORG!$B$1:$CF$2516,6,FALSE)</f>
        <v>MELO-CORR</v>
      </c>
      <c r="CU684">
        <f>VLOOKUP($CM684,AutoSCAN_ORG!$B$1:$CF$2516,7,FALSE)</f>
        <v>0</v>
      </c>
      <c r="CV684">
        <f>VLOOKUP($CM684,AutoSCAN_ORG!$B$1:$CF$2516,69,FALSE)</f>
        <v>0</v>
      </c>
      <c r="CW684">
        <f>VLOOKUP($CM684,AutoSCAN_ORG!$B$1:$CF$2516,70,FALSE)</f>
        <v>0</v>
      </c>
      <c r="CX684" t="str">
        <f>VLOOKUP($CM684,AutoSCAN_ORG!$B$1:$CF$2516,71,FALSE)</f>
        <v>Y</v>
      </c>
      <c r="CZ684" t="str">
        <f>VLOOKUP($CM684,AutoSCAN_ORG!$B$1:$CF$2516,73,FALSE)</f>
        <v>ok</v>
      </c>
      <c r="DA684">
        <f>VLOOKUP($CM684,AutoSCAN_ORG!$B$1:$CF$2516,74,FALSE)</f>
        <v>0</v>
      </c>
      <c r="DB684" t="str">
        <f>VLOOKUP($CM684,AutoSCAN_ORG!$B$1:$CF$2516,75,FALSE)</f>
        <v>not visible in prev</v>
      </c>
      <c r="DC684">
        <f>VLOOKUP($CM684,AutoSCAN_ORG!$B$1:$CF$2516,76,FALSE)</f>
        <v>0</v>
      </c>
      <c r="DD684">
        <f>VLOOKUP($CM684,AutoSCAN_ORG!$B$1:$CF$2516,77,FALSE)</f>
        <v>0</v>
      </c>
      <c r="DE684" t="str">
        <f>VLOOKUP($CM684,AutoSCAN_ORG!$B$1:$CF$2516,78,FALSE)</f>
        <v>new/ Inst. Area-SUP-Tap after receive VLV</v>
      </c>
      <c r="DF684">
        <f>VLOOKUP($CM684,AutoSCAN_ORG!$B$1:$CF$2516,79,FALSE)</f>
        <v>11.37</v>
      </c>
      <c r="DG684">
        <f>VLOOKUP($CM684,AutoSCAN_ORG!$B$1:$CF$2516,80,FALSE)</f>
        <v>11.37</v>
      </c>
      <c r="DH684">
        <f>VLOOKUP($CM684,AutoSCAN_ORG!$B$1:$CF$2516,81,FALSE)</f>
        <v>0</v>
      </c>
      <c r="DI684">
        <f>VLOOKUP($CM684,AutoSCAN_ORG!$B$1:$CF$2516,82,FALSE)</f>
        <v>0</v>
      </c>
      <c r="DJ684">
        <f>VLOOKUP($CM684,AutoSCAN_ORG!$B$1:$CF$2516,83,FALSE)</f>
        <v>0</v>
      </c>
    </row>
    <row r="685" spans="2:114" x14ac:dyDescent="0.35">
      <c r="B685" t="s">
        <v>5481</v>
      </c>
      <c r="C685">
        <v>700</v>
      </c>
      <c r="D685" t="s">
        <v>7778</v>
      </c>
      <c r="E685">
        <v>1140</v>
      </c>
      <c r="F685">
        <v>3519.0810000000001</v>
      </c>
      <c r="G685">
        <v>10</v>
      </c>
      <c r="H685" t="s">
        <v>7782</v>
      </c>
      <c r="I685" t="s">
        <v>7773</v>
      </c>
      <c r="J685" t="s">
        <v>5753</v>
      </c>
      <c r="K685">
        <v>14</v>
      </c>
      <c r="L685">
        <v>1.8</v>
      </c>
      <c r="M685">
        <v>9</v>
      </c>
      <c r="N685">
        <v>6</v>
      </c>
      <c r="O685" t="s">
        <v>7985</v>
      </c>
      <c r="Q685">
        <v>56</v>
      </c>
      <c r="R685" t="s">
        <v>7784</v>
      </c>
      <c r="S685" t="s">
        <v>7774</v>
      </c>
      <c r="T685" t="s">
        <v>7284</v>
      </c>
      <c r="W685">
        <v>12.7</v>
      </c>
      <c r="X685" t="s">
        <v>7983</v>
      </c>
      <c r="Y685">
        <v>2.1</v>
      </c>
      <c r="Z685" t="s">
        <v>7774</v>
      </c>
      <c r="AA685" t="s">
        <v>7789</v>
      </c>
      <c r="AB685" t="s">
        <v>7774</v>
      </c>
      <c r="AF685" t="s">
        <v>5678</v>
      </c>
      <c r="AG685">
        <v>42.7569698</v>
      </c>
      <c r="AH685">
        <v>-82.032203690000003</v>
      </c>
      <c r="AI685">
        <v>204.8</v>
      </c>
      <c r="AJ685">
        <v>290</v>
      </c>
      <c r="AL685">
        <v>15</v>
      </c>
      <c r="AM685">
        <v>986</v>
      </c>
      <c r="AN685">
        <v>0.32300000000000001</v>
      </c>
      <c r="AP685">
        <v>4836</v>
      </c>
      <c r="AQ685">
        <v>4837</v>
      </c>
      <c r="AT685">
        <v>1.24</v>
      </c>
      <c r="AU685">
        <v>1.24</v>
      </c>
      <c r="AW685">
        <v>4.9000000000000004</v>
      </c>
      <c r="AX685">
        <v>4.9000000000000004</v>
      </c>
      <c r="BD685">
        <v>1.8</v>
      </c>
      <c r="BE685">
        <v>9</v>
      </c>
      <c r="BF685" t="s">
        <v>2642</v>
      </c>
      <c r="BG685" t="s">
        <v>5481</v>
      </c>
      <c r="BH685">
        <v>700</v>
      </c>
      <c r="BI685" t="s">
        <v>5753</v>
      </c>
      <c r="BJ685" t="s">
        <v>7773</v>
      </c>
      <c r="BK685">
        <v>700</v>
      </c>
      <c r="BL685">
        <v>3860</v>
      </c>
      <c r="BM685">
        <v>1135</v>
      </c>
      <c r="BN685">
        <v>56</v>
      </c>
      <c r="BS685">
        <v>30</v>
      </c>
      <c r="BT685">
        <v>0.28999999999999998</v>
      </c>
      <c r="BU685">
        <v>0.25</v>
      </c>
      <c r="BV685">
        <v>0.25</v>
      </c>
      <c r="BW685">
        <v>42.7569698</v>
      </c>
      <c r="BX685">
        <v>-82.032203690000003</v>
      </c>
      <c r="BY685">
        <v>4734343.8279999997</v>
      </c>
      <c r="BZ685">
        <v>204.774</v>
      </c>
      <c r="CA685">
        <v>178.9</v>
      </c>
      <c r="CB685" t="s">
        <v>7700</v>
      </c>
      <c r="CC685">
        <v>7</v>
      </c>
      <c r="CD685">
        <v>24</v>
      </c>
      <c r="CE685">
        <v>27</v>
      </c>
      <c r="CF685">
        <v>27</v>
      </c>
      <c r="CG685" t="s">
        <v>5677</v>
      </c>
      <c r="CH685">
        <v>414</v>
      </c>
      <c r="CI685" t="s">
        <v>3290</v>
      </c>
      <c r="CJ685" t="s">
        <v>7332</v>
      </c>
      <c r="CK685">
        <v>12.7</v>
      </c>
      <c r="CL685">
        <v>2.1</v>
      </c>
      <c r="CM685" t="s">
        <v>5481</v>
      </c>
      <c r="CO685" t="str">
        <f>VLOOKUP(CM685,AutoSCAN_ORG!B700:CF3215,1,FALSE)</f>
        <v>AS00-0002033</v>
      </c>
      <c r="CP685">
        <f>VLOOKUP($CM685,AutoSCAN_ORG!$B$1:$CF$2516,2,FALSE)</f>
        <v>3519.078</v>
      </c>
      <c r="CQ685">
        <f>VLOOKUP($CM685,AutoSCAN_ORG!$B$1:$CF$2516,3,FALSE)</f>
        <v>8</v>
      </c>
      <c r="CR685">
        <f>VLOOKUP($CM685,AutoSCAN_ORG!$B$1:$CF$2516,4,FALSE)</f>
        <v>180.01</v>
      </c>
      <c r="CS685">
        <f>VLOOKUP($CM685,AutoSCAN_ORG!$B$1:$CF$2516,5,FALSE)</f>
        <v>6.2949999999999999</v>
      </c>
      <c r="CT685" t="str">
        <f>VLOOKUP($CM685,AutoSCAN_ORG!$B$1:$CF$2516,6,FALSE)</f>
        <v>MELO-CORR</v>
      </c>
      <c r="CU685">
        <f>VLOOKUP($CM685,AutoSCAN_ORG!$B$1:$CF$2516,7,FALSE)</f>
        <v>0</v>
      </c>
      <c r="CV685">
        <f>VLOOKUP($CM685,AutoSCAN_ORG!$B$1:$CF$2516,69,FALSE)</f>
        <v>0</v>
      </c>
      <c r="CW685">
        <f>VLOOKUP($CM685,AutoSCAN_ORG!$B$1:$CF$2516,70,FALSE)</f>
        <v>0</v>
      </c>
      <c r="CX685" t="str">
        <f>VLOOKUP($CM685,AutoSCAN_ORG!$B$1:$CF$2516,71,FALSE)</f>
        <v>Y</v>
      </c>
      <c r="CZ685" t="str">
        <f>VLOOKUP($CM685,AutoSCAN_ORG!$B$1:$CF$2516,73,FALSE)</f>
        <v>ok</v>
      </c>
      <c r="DA685">
        <f>VLOOKUP($CM685,AutoSCAN_ORG!$B$1:$CF$2516,74,FALSE)</f>
        <v>0</v>
      </c>
      <c r="DB685" t="str">
        <f>VLOOKUP($CM685,AutoSCAN_ORG!$B$1:$CF$2516,75,FALSE)</f>
        <v>not visible in prev</v>
      </c>
      <c r="DC685">
        <f>VLOOKUP($CM685,AutoSCAN_ORG!$B$1:$CF$2516,76,FALSE)</f>
        <v>0</v>
      </c>
      <c r="DD685">
        <f>VLOOKUP($CM685,AutoSCAN_ORG!$B$1:$CF$2516,77,FALSE)</f>
        <v>0</v>
      </c>
      <c r="DE685" t="str">
        <f>VLOOKUP($CM685,AutoSCAN_ORG!$B$1:$CF$2516,78,FALSE)</f>
        <v>new/ Inst. Area-SUP-Tap after receive VLV</v>
      </c>
      <c r="DF685">
        <f>VLOOKUP($CM685,AutoSCAN_ORG!$B$1:$CF$2516,79,FALSE)</f>
        <v>14.14</v>
      </c>
      <c r="DG685">
        <f>VLOOKUP($CM685,AutoSCAN_ORG!$B$1:$CF$2516,80,FALSE)</f>
        <v>14.14</v>
      </c>
      <c r="DH685">
        <f>VLOOKUP($CM685,AutoSCAN_ORG!$B$1:$CF$2516,81,FALSE)</f>
        <v>0</v>
      </c>
      <c r="DI685">
        <f>VLOOKUP($CM685,AutoSCAN_ORG!$B$1:$CF$2516,82,FALSE)</f>
        <v>0</v>
      </c>
      <c r="DJ685">
        <f>VLOOKUP($CM685,AutoSCAN_ORG!$B$1:$CF$2516,83,FALSE)</f>
        <v>0</v>
      </c>
    </row>
    <row r="686" spans="2:114" x14ac:dyDescent="0.35">
      <c r="B686" t="s">
        <v>5484</v>
      </c>
      <c r="C686">
        <v>701</v>
      </c>
      <c r="D686" t="s">
        <v>7778</v>
      </c>
      <c r="E686">
        <v>1141</v>
      </c>
      <c r="F686">
        <v>3519.1080000000002</v>
      </c>
      <c r="G686">
        <v>10</v>
      </c>
      <c r="H686" t="s">
        <v>7782</v>
      </c>
      <c r="I686" t="s">
        <v>7773</v>
      </c>
      <c r="J686" t="s">
        <v>5753</v>
      </c>
      <c r="K686">
        <v>12</v>
      </c>
      <c r="L686">
        <v>1.58</v>
      </c>
      <c r="M686">
        <v>7</v>
      </c>
      <c r="N686">
        <v>8</v>
      </c>
      <c r="O686" t="s">
        <v>7407</v>
      </c>
      <c r="Q686">
        <v>56</v>
      </c>
      <c r="R686" t="s">
        <v>7784</v>
      </c>
      <c r="S686" t="s">
        <v>7774</v>
      </c>
      <c r="T686" t="s">
        <v>7284</v>
      </c>
      <c r="W686">
        <v>12.7</v>
      </c>
      <c r="X686" t="s">
        <v>7983</v>
      </c>
      <c r="Y686">
        <v>2.1</v>
      </c>
      <c r="Z686" t="s">
        <v>7774</v>
      </c>
      <c r="AA686" t="s">
        <v>7789</v>
      </c>
      <c r="AB686" t="s">
        <v>7774</v>
      </c>
      <c r="AF686" t="s">
        <v>5678</v>
      </c>
      <c r="AG686">
        <v>42.756969550000001</v>
      </c>
      <c r="AH686">
        <v>-82.032203710000005</v>
      </c>
      <c r="AI686">
        <v>204.8</v>
      </c>
      <c r="AJ686">
        <v>290</v>
      </c>
      <c r="AL686">
        <v>15</v>
      </c>
      <c r="AM686">
        <v>986</v>
      </c>
      <c r="AN686">
        <v>0.35099999999999998</v>
      </c>
      <c r="AP686">
        <v>4839</v>
      </c>
      <c r="AQ686">
        <v>4839</v>
      </c>
      <c r="AT686">
        <v>1.24</v>
      </c>
      <c r="AU686">
        <v>1.24</v>
      </c>
      <c r="AW686">
        <v>4.91</v>
      </c>
      <c r="AX686">
        <v>4.91</v>
      </c>
      <c r="BD686">
        <v>1.58</v>
      </c>
      <c r="BE686">
        <v>7</v>
      </c>
      <c r="BF686" t="s">
        <v>2645</v>
      </c>
      <c r="BG686" t="s">
        <v>5484</v>
      </c>
      <c r="BH686">
        <v>701</v>
      </c>
      <c r="BI686" t="s">
        <v>5753</v>
      </c>
      <c r="BJ686" t="s">
        <v>7773</v>
      </c>
      <c r="BK686">
        <v>701</v>
      </c>
      <c r="BL686">
        <v>3860</v>
      </c>
      <c r="BM686">
        <v>1135</v>
      </c>
      <c r="BN686">
        <v>56</v>
      </c>
      <c r="BS686">
        <v>30</v>
      </c>
      <c r="BT686">
        <v>0.28999999999999998</v>
      </c>
      <c r="BU686">
        <v>0.25</v>
      </c>
      <c r="BV686">
        <v>0.25</v>
      </c>
      <c r="BW686">
        <v>42.756969550000001</v>
      </c>
      <c r="BX686">
        <v>-82.032203710000005</v>
      </c>
      <c r="BY686">
        <v>4734343.8</v>
      </c>
      <c r="BZ686">
        <v>204.773</v>
      </c>
      <c r="CA686">
        <v>176</v>
      </c>
      <c r="CB686" t="s">
        <v>7701</v>
      </c>
      <c r="CC686">
        <v>7</v>
      </c>
      <c r="CD686">
        <v>24</v>
      </c>
      <c r="CE686">
        <v>27</v>
      </c>
      <c r="CF686">
        <v>27</v>
      </c>
      <c r="CG686" t="s">
        <v>5677</v>
      </c>
      <c r="CH686">
        <v>414</v>
      </c>
      <c r="CI686" t="s">
        <v>3290</v>
      </c>
      <c r="CJ686" t="s">
        <v>7332</v>
      </c>
      <c r="CK686">
        <v>12.7</v>
      </c>
      <c r="CL686">
        <v>2.1</v>
      </c>
      <c r="CM686" t="s">
        <v>5484</v>
      </c>
      <c r="CO686" t="str">
        <f>VLOOKUP(CM686,AutoSCAN_ORG!B701:CF3216,1,FALSE)</f>
        <v>AS00-0002036</v>
      </c>
      <c r="CP686">
        <f>VLOOKUP($CM686,AutoSCAN_ORG!$B$1:$CF$2516,2,FALSE)</f>
        <v>3519.105</v>
      </c>
      <c r="CQ686">
        <f>VLOOKUP($CM686,AutoSCAN_ORG!$B$1:$CF$2516,3,FALSE)</f>
        <v>8</v>
      </c>
      <c r="CR686">
        <f>VLOOKUP($CM686,AutoSCAN_ORG!$B$1:$CF$2516,4,FALSE)</f>
        <v>179.04400000000001</v>
      </c>
      <c r="CS686">
        <f>VLOOKUP($CM686,AutoSCAN_ORG!$B$1:$CF$2516,5,FALSE)</f>
        <v>6.2949999999999999</v>
      </c>
      <c r="CT686" t="str">
        <f>VLOOKUP($CM686,AutoSCAN_ORG!$B$1:$CF$2516,6,FALSE)</f>
        <v>MELO-CORR</v>
      </c>
      <c r="CU686">
        <f>VLOOKUP($CM686,AutoSCAN_ORG!$B$1:$CF$2516,7,FALSE)</f>
        <v>0</v>
      </c>
      <c r="CV686">
        <f>VLOOKUP($CM686,AutoSCAN_ORG!$B$1:$CF$2516,69,FALSE)</f>
        <v>0</v>
      </c>
      <c r="CW686">
        <f>VLOOKUP($CM686,AutoSCAN_ORG!$B$1:$CF$2516,70,FALSE)</f>
        <v>0</v>
      </c>
      <c r="CX686" t="str">
        <f>VLOOKUP($CM686,AutoSCAN_ORG!$B$1:$CF$2516,71,FALSE)</f>
        <v>Y</v>
      </c>
      <c r="CY686" t="str">
        <f>VLOOKUP($CM686,AutoSCAN_ORG!$B$1:$CF$2516,72,FALSE)</f>
        <v>yes</v>
      </c>
      <c r="CZ686" t="str">
        <f>VLOOKUP($CM686,AutoSCAN_ORG!$B$1:$CF$2516,73,FALSE)</f>
        <v>ok</v>
      </c>
      <c r="DA686">
        <f>VLOOKUP($CM686,AutoSCAN_ORG!$B$1:$CF$2516,74,FALSE)</f>
        <v>0</v>
      </c>
      <c r="DB686" t="str">
        <f>VLOOKUP($CM686,AutoSCAN_ORG!$B$1:$CF$2516,75,FALSE)</f>
        <v>not visible in prev</v>
      </c>
      <c r="DC686">
        <f>VLOOKUP($CM686,AutoSCAN_ORG!$B$1:$CF$2516,76,FALSE)</f>
        <v>0</v>
      </c>
      <c r="DD686">
        <f>VLOOKUP($CM686,AutoSCAN_ORG!$B$1:$CF$2516,77,FALSE)</f>
        <v>0</v>
      </c>
      <c r="DE686" t="str">
        <f>VLOOKUP($CM686,AutoSCAN_ORG!$B$1:$CF$2516,78,FALSE)</f>
        <v>new/ Inst. Area-SUP-Tap after receive VLV</v>
      </c>
      <c r="DF686">
        <f>VLOOKUP($CM686,AutoSCAN_ORG!$B$1:$CF$2516,79,FALSE)</f>
        <v>12.44</v>
      </c>
      <c r="DG686">
        <f>VLOOKUP($CM686,AutoSCAN_ORG!$B$1:$CF$2516,80,FALSE)</f>
        <v>12.44</v>
      </c>
      <c r="DH686">
        <f>VLOOKUP($CM686,AutoSCAN_ORG!$B$1:$CF$2516,81,FALSE)</f>
        <v>0</v>
      </c>
      <c r="DI686">
        <f>VLOOKUP($CM686,AutoSCAN_ORG!$B$1:$CF$2516,82,FALSE)</f>
        <v>0</v>
      </c>
      <c r="DJ686">
        <f>VLOOKUP($CM686,AutoSCAN_ORG!$B$1:$CF$2516,83,FALSE)</f>
        <v>0</v>
      </c>
    </row>
    <row r="687" spans="2:114" x14ac:dyDescent="0.35">
      <c r="B687" t="s">
        <v>5485</v>
      </c>
      <c r="C687">
        <v>704</v>
      </c>
      <c r="D687" t="s">
        <v>7778</v>
      </c>
      <c r="E687">
        <v>1144</v>
      </c>
      <c r="F687">
        <v>3519.4969999999998</v>
      </c>
      <c r="G687">
        <v>10</v>
      </c>
      <c r="H687" t="s">
        <v>7782</v>
      </c>
      <c r="I687" t="s">
        <v>7773</v>
      </c>
      <c r="J687" t="s">
        <v>5753</v>
      </c>
      <c r="K687">
        <v>11</v>
      </c>
      <c r="L687">
        <v>1.45</v>
      </c>
      <c r="M687">
        <v>9</v>
      </c>
      <c r="N687">
        <v>12</v>
      </c>
      <c r="O687" t="s">
        <v>7986</v>
      </c>
      <c r="Q687">
        <v>57</v>
      </c>
      <c r="R687" t="s">
        <v>7784</v>
      </c>
      <c r="S687" t="s">
        <v>7774</v>
      </c>
      <c r="T687" t="s">
        <v>7284</v>
      </c>
      <c r="W687">
        <v>12.7</v>
      </c>
      <c r="X687" t="s">
        <v>7983</v>
      </c>
      <c r="Y687">
        <v>2.1</v>
      </c>
      <c r="Z687" t="s">
        <v>7774</v>
      </c>
      <c r="AA687" t="s">
        <v>7789</v>
      </c>
      <c r="AB687" t="s">
        <v>7774</v>
      </c>
      <c r="AF687" t="s">
        <v>5678</v>
      </c>
      <c r="AG687">
        <v>42.756966069999997</v>
      </c>
      <c r="AH687">
        <v>-82.032203999999993</v>
      </c>
      <c r="AI687">
        <v>204.8</v>
      </c>
      <c r="AJ687">
        <v>290</v>
      </c>
      <c r="AL687">
        <v>15</v>
      </c>
      <c r="AM687">
        <v>986</v>
      </c>
      <c r="AN687">
        <v>0.73899999999999999</v>
      </c>
      <c r="AP687">
        <v>4838</v>
      </c>
      <c r="AQ687">
        <v>4838</v>
      </c>
      <c r="AT687">
        <v>1.24</v>
      </c>
      <c r="AU687">
        <v>1.24</v>
      </c>
      <c r="AW687">
        <v>4.91</v>
      </c>
      <c r="AX687">
        <v>4.91</v>
      </c>
      <c r="BD687">
        <v>1.45</v>
      </c>
      <c r="BE687">
        <v>9</v>
      </c>
      <c r="BF687" t="s">
        <v>2646</v>
      </c>
      <c r="BG687" t="s">
        <v>5485</v>
      </c>
      <c r="BH687">
        <v>704</v>
      </c>
      <c r="BI687" t="s">
        <v>5753</v>
      </c>
      <c r="BJ687" t="s">
        <v>7773</v>
      </c>
      <c r="BK687">
        <v>704</v>
      </c>
      <c r="BL687">
        <v>3860</v>
      </c>
      <c r="BM687">
        <v>1142</v>
      </c>
      <c r="BN687">
        <v>57</v>
      </c>
      <c r="BS687">
        <v>30</v>
      </c>
      <c r="BT687">
        <v>0.28999999999999998</v>
      </c>
      <c r="BU687">
        <v>0.25</v>
      </c>
      <c r="BV687">
        <v>0.25</v>
      </c>
      <c r="BW687">
        <v>42.756966069999997</v>
      </c>
      <c r="BX687">
        <v>-82.032203999999993</v>
      </c>
      <c r="BY687">
        <v>4734343.4139999999</v>
      </c>
      <c r="BZ687">
        <v>204.762</v>
      </c>
      <c r="CA687">
        <v>184.3</v>
      </c>
      <c r="CB687" t="s">
        <v>7702</v>
      </c>
      <c r="CC687">
        <v>7</v>
      </c>
      <c r="CD687">
        <v>24</v>
      </c>
      <c r="CE687">
        <v>27</v>
      </c>
      <c r="CF687">
        <v>27</v>
      </c>
      <c r="CG687" t="s">
        <v>5677</v>
      </c>
      <c r="CH687">
        <v>414</v>
      </c>
      <c r="CI687" t="s">
        <v>3290</v>
      </c>
      <c r="CJ687" t="s">
        <v>7332</v>
      </c>
      <c r="CK687">
        <v>12.7</v>
      </c>
      <c r="CL687">
        <v>2</v>
      </c>
      <c r="CM687" t="s">
        <v>5485</v>
      </c>
      <c r="CO687" t="str">
        <f>VLOOKUP(CM687,AutoSCAN_ORG!B704:CF3219,1,FALSE)</f>
        <v>AS00-0002037</v>
      </c>
      <c r="CP687">
        <f>VLOOKUP($CM687,AutoSCAN_ORG!$B$1:$CF$2516,2,FALSE)</f>
        <v>3519.502</v>
      </c>
      <c r="CQ687">
        <f>VLOOKUP($CM687,AutoSCAN_ORG!$B$1:$CF$2516,3,FALSE)</f>
        <v>9.0470000000000006</v>
      </c>
      <c r="CR687">
        <f>VLOOKUP($CM687,AutoSCAN_ORG!$B$1:$CF$2516,4,FALSE)</f>
        <v>171.298</v>
      </c>
      <c r="CS687">
        <f>VLOOKUP($CM687,AutoSCAN_ORG!$B$1:$CF$2516,5,FALSE)</f>
        <v>6.2949999999999999</v>
      </c>
      <c r="CT687" t="str">
        <f>VLOOKUP($CM687,AutoSCAN_ORG!$B$1:$CF$2516,6,FALSE)</f>
        <v>MELO-CORR</v>
      </c>
      <c r="CU687">
        <f>VLOOKUP($CM687,AutoSCAN_ORG!$B$1:$CF$2516,7,FALSE)</f>
        <v>0</v>
      </c>
      <c r="CV687">
        <f>VLOOKUP($CM687,AutoSCAN_ORG!$B$1:$CF$2516,69,FALSE)</f>
        <v>0</v>
      </c>
      <c r="CW687">
        <f>VLOOKUP($CM687,AutoSCAN_ORG!$B$1:$CF$2516,70,FALSE)</f>
        <v>0</v>
      </c>
      <c r="CX687" t="str">
        <f>VLOOKUP($CM687,AutoSCAN_ORG!$B$1:$CF$2516,71,FALSE)</f>
        <v>Y</v>
      </c>
      <c r="CZ687" t="str">
        <f>VLOOKUP($CM687,AutoSCAN_ORG!$B$1:$CF$2516,73,FALSE)</f>
        <v>ok</v>
      </c>
      <c r="DA687">
        <f>VLOOKUP($CM687,AutoSCAN_ORG!$B$1:$CF$2516,74,FALSE)</f>
        <v>0</v>
      </c>
      <c r="DB687" t="str">
        <f>VLOOKUP($CM687,AutoSCAN_ORG!$B$1:$CF$2516,75,FALSE)</f>
        <v>not visible in prev</v>
      </c>
      <c r="DC687">
        <f>VLOOKUP($CM687,AutoSCAN_ORG!$B$1:$CF$2516,76,FALSE)</f>
        <v>0</v>
      </c>
      <c r="DD687">
        <f>VLOOKUP($CM687,AutoSCAN_ORG!$B$1:$CF$2516,77,FALSE)</f>
        <v>0</v>
      </c>
      <c r="DE687" t="str">
        <f>VLOOKUP($CM687,AutoSCAN_ORG!$B$1:$CF$2516,78,FALSE)</f>
        <v>new/ Inst. Area-SUP-Tap after receive VLV</v>
      </c>
      <c r="DF687">
        <f>VLOOKUP($CM687,AutoSCAN_ORG!$B$1:$CF$2516,79,FALSE)</f>
        <v>11.42</v>
      </c>
      <c r="DG687">
        <f>VLOOKUP($CM687,AutoSCAN_ORG!$B$1:$CF$2516,80,FALSE)</f>
        <v>11.42</v>
      </c>
      <c r="DH687">
        <f>VLOOKUP($CM687,AutoSCAN_ORG!$B$1:$CF$2516,81,FALSE)</f>
        <v>0</v>
      </c>
      <c r="DI687">
        <f>VLOOKUP($CM687,AutoSCAN_ORG!$B$1:$CF$2516,82,FALSE)</f>
        <v>0</v>
      </c>
      <c r="DJ687">
        <f>VLOOKUP($CM687,AutoSCAN_ORG!$B$1:$CF$2516,83,FALSE)</f>
        <v>0</v>
      </c>
    </row>
    <row r="688" spans="2:114" x14ac:dyDescent="0.35">
      <c r="B688" t="s">
        <v>5486</v>
      </c>
      <c r="C688">
        <v>703</v>
      </c>
      <c r="D688" t="s">
        <v>7778</v>
      </c>
      <c r="E688">
        <v>1143</v>
      </c>
      <c r="F688">
        <v>3519.4969999999998</v>
      </c>
      <c r="G688">
        <v>10</v>
      </c>
      <c r="H688" t="s">
        <v>7782</v>
      </c>
      <c r="I688" t="s">
        <v>7773</v>
      </c>
      <c r="J688" t="s">
        <v>5753</v>
      </c>
      <c r="K688">
        <v>12</v>
      </c>
      <c r="L688">
        <v>1.49</v>
      </c>
      <c r="M688">
        <v>10</v>
      </c>
      <c r="N688">
        <v>10</v>
      </c>
      <c r="O688" t="s">
        <v>7407</v>
      </c>
      <c r="Q688">
        <v>57</v>
      </c>
      <c r="R688" t="s">
        <v>7784</v>
      </c>
      <c r="S688" t="s">
        <v>7774</v>
      </c>
      <c r="T688" t="s">
        <v>7284</v>
      </c>
      <c r="W688">
        <v>12.7</v>
      </c>
      <c r="X688" t="s">
        <v>7983</v>
      </c>
      <c r="Y688">
        <v>2.1</v>
      </c>
      <c r="Z688" t="s">
        <v>7774</v>
      </c>
      <c r="AA688" t="s">
        <v>7789</v>
      </c>
      <c r="AB688" t="s">
        <v>7774</v>
      </c>
      <c r="AF688" t="s">
        <v>5678</v>
      </c>
      <c r="AG688">
        <v>42.756966069999997</v>
      </c>
      <c r="AH688">
        <v>-82.032203999999993</v>
      </c>
      <c r="AI688">
        <v>204.8</v>
      </c>
      <c r="AJ688">
        <v>290</v>
      </c>
      <c r="AL688">
        <v>15</v>
      </c>
      <c r="AM688">
        <v>986</v>
      </c>
      <c r="AN688">
        <v>0.73799999999999999</v>
      </c>
      <c r="AP688">
        <v>4836</v>
      </c>
      <c r="AQ688">
        <v>4837</v>
      </c>
      <c r="AT688">
        <v>1.24</v>
      </c>
      <c r="AU688">
        <v>1.24</v>
      </c>
      <c r="AW688">
        <v>4.9000000000000004</v>
      </c>
      <c r="AX688">
        <v>4.9000000000000004</v>
      </c>
      <c r="BD688">
        <v>1.49</v>
      </c>
      <c r="BE688">
        <v>10</v>
      </c>
      <c r="BF688" t="s">
        <v>2647</v>
      </c>
      <c r="BG688" t="s">
        <v>5486</v>
      </c>
      <c r="BH688">
        <v>703</v>
      </c>
      <c r="BI688" t="s">
        <v>5753</v>
      </c>
      <c r="BJ688" t="s">
        <v>7773</v>
      </c>
      <c r="BK688">
        <v>703</v>
      </c>
      <c r="BL688">
        <v>3860</v>
      </c>
      <c r="BM688">
        <v>1142</v>
      </c>
      <c r="BN688">
        <v>57</v>
      </c>
      <c r="BS688">
        <v>30</v>
      </c>
      <c r="BT688">
        <v>0.28999999999999998</v>
      </c>
      <c r="BU688">
        <v>0.25</v>
      </c>
      <c r="BV688">
        <v>0.25</v>
      </c>
      <c r="BW688">
        <v>42.756966069999997</v>
      </c>
      <c r="BX688">
        <v>-82.032203999999993</v>
      </c>
      <c r="BY688">
        <v>4734343.415</v>
      </c>
      <c r="BZ688">
        <v>204.762</v>
      </c>
      <c r="CA688">
        <v>175.2</v>
      </c>
      <c r="CB688" t="s">
        <v>7697</v>
      </c>
      <c r="CC688">
        <v>7</v>
      </c>
      <c r="CD688">
        <v>24</v>
      </c>
      <c r="CE688">
        <v>27</v>
      </c>
      <c r="CF688">
        <v>27</v>
      </c>
      <c r="CG688" t="s">
        <v>5677</v>
      </c>
      <c r="CH688">
        <v>414</v>
      </c>
      <c r="CI688" t="s">
        <v>3290</v>
      </c>
      <c r="CJ688" t="s">
        <v>7332</v>
      </c>
      <c r="CK688">
        <v>12.7</v>
      </c>
      <c r="CL688">
        <v>2.1</v>
      </c>
      <c r="CM688" t="s">
        <v>5486</v>
      </c>
      <c r="CO688" t="str">
        <f>VLOOKUP(CM688,AutoSCAN_ORG!B703:CF3218,1,FALSE)</f>
        <v>AS00-0002038</v>
      </c>
      <c r="CP688">
        <f>VLOOKUP($CM688,AutoSCAN_ORG!$B$1:$CF$2516,2,FALSE)</f>
        <v>3519.511</v>
      </c>
      <c r="CQ688">
        <f>VLOOKUP($CM688,AutoSCAN_ORG!$B$1:$CF$2516,3,FALSE)</f>
        <v>8.17</v>
      </c>
      <c r="CR688">
        <f>VLOOKUP($CM688,AutoSCAN_ORG!$B$1:$CF$2516,4,FALSE)</f>
        <v>179.624</v>
      </c>
      <c r="CS688">
        <f>VLOOKUP($CM688,AutoSCAN_ORG!$B$1:$CF$2516,5,FALSE)</f>
        <v>6.2949999999999999</v>
      </c>
      <c r="CT688" t="str">
        <f>VLOOKUP($CM688,AutoSCAN_ORG!$B$1:$CF$2516,6,FALSE)</f>
        <v>MELO-CORR</v>
      </c>
      <c r="CU688">
        <f>VLOOKUP($CM688,AutoSCAN_ORG!$B$1:$CF$2516,7,FALSE)</f>
        <v>0</v>
      </c>
      <c r="CV688">
        <f>VLOOKUP($CM688,AutoSCAN_ORG!$B$1:$CF$2516,69,FALSE)</f>
        <v>0</v>
      </c>
      <c r="CW688">
        <f>VLOOKUP($CM688,AutoSCAN_ORG!$B$1:$CF$2516,70,FALSE)</f>
        <v>0</v>
      </c>
      <c r="CX688" t="str">
        <f>VLOOKUP($CM688,AutoSCAN_ORG!$B$1:$CF$2516,71,FALSE)</f>
        <v>Y</v>
      </c>
      <c r="CY688" t="str">
        <f>VLOOKUP($CM688,AutoSCAN_ORG!$B$1:$CF$2516,72,FALSE)</f>
        <v>yes</v>
      </c>
      <c r="CZ688" t="str">
        <f>VLOOKUP($CM688,AutoSCAN_ORG!$B$1:$CF$2516,73,FALSE)</f>
        <v>ok</v>
      </c>
      <c r="DA688">
        <f>VLOOKUP($CM688,AutoSCAN_ORG!$B$1:$CF$2516,74,FALSE)</f>
        <v>0</v>
      </c>
      <c r="DB688" t="str">
        <f>VLOOKUP($CM688,AutoSCAN_ORG!$B$1:$CF$2516,75,FALSE)</f>
        <v>not visible in prev</v>
      </c>
      <c r="DC688">
        <f>VLOOKUP($CM688,AutoSCAN_ORG!$B$1:$CF$2516,76,FALSE)</f>
        <v>0</v>
      </c>
      <c r="DD688">
        <f>VLOOKUP($CM688,AutoSCAN_ORG!$B$1:$CF$2516,77,FALSE)</f>
        <v>0</v>
      </c>
      <c r="DE688" t="str">
        <f>VLOOKUP($CM688,AutoSCAN_ORG!$B$1:$CF$2516,78,FALSE)</f>
        <v>new/ Inst. Area-SUP-Tap after receive VLV</v>
      </c>
      <c r="DF688">
        <f>VLOOKUP($CM688,AutoSCAN_ORG!$B$1:$CF$2516,79,FALSE)</f>
        <v>11.71</v>
      </c>
      <c r="DG688">
        <f>VLOOKUP($CM688,AutoSCAN_ORG!$B$1:$CF$2516,80,FALSE)</f>
        <v>11.71</v>
      </c>
      <c r="DH688">
        <f>VLOOKUP($CM688,AutoSCAN_ORG!$B$1:$CF$2516,81,FALSE)</f>
        <v>0</v>
      </c>
      <c r="DI688">
        <f>VLOOKUP($CM688,AutoSCAN_ORG!$B$1:$CF$2516,82,FALSE)</f>
        <v>0</v>
      </c>
      <c r="DJ688">
        <f>VLOOKUP($CM688,AutoSCAN_ORG!$B$1:$CF$2516,83,FALSE)</f>
        <v>0</v>
      </c>
    </row>
    <row r="689" spans="2:114" x14ac:dyDescent="0.35">
      <c r="B689" t="s">
        <v>5487</v>
      </c>
      <c r="C689">
        <v>705</v>
      </c>
      <c r="D689" t="s">
        <v>7778</v>
      </c>
      <c r="E689">
        <v>1145</v>
      </c>
      <c r="F689">
        <v>3519.585</v>
      </c>
      <c r="G689">
        <v>10</v>
      </c>
      <c r="H689" t="s">
        <v>7782</v>
      </c>
      <c r="I689" t="s">
        <v>7773</v>
      </c>
      <c r="J689" t="s">
        <v>5753</v>
      </c>
      <c r="K689">
        <v>14</v>
      </c>
      <c r="L689">
        <v>1.74</v>
      </c>
      <c r="M689">
        <v>13</v>
      </c>
      <c r="N689">
        <v>13</v>
      </c>
      <c r="O689" t="s">
        <v>7697</v>
      </c>
      <c r="R689" t="s">
        <v>7784</v>
      </c>
      <c r="S689" t="s">
        <v>7774</v>
      </c>
      <c r="T689" t="s">
        <v>7284</v>
      </c>
      <c r="W689">
        <v>12.7</v>
      </c>
      <c r="X689" t="s">
        <v>7983</v>
      </c>
      <c r="Y689">
        <v>2</v>
      </c>
      <c r="Z689" t="s">
        <v>7774</v>
      </c>
      <c r="AA689" t="s">
        <v>7788</v>
      </c>
      <c r="AB689" t="s">
        <v>7774</v>
      </c>
      <c r="AC689">
        <v>10</v>
      </c>
      <c r="AD689">
        <v>10</v>
      </c>
      <c r="AE689">
        <v>12</v>
      </c>
      <c r="AF689" t="s">
        <v>5683</v>
      </c>
      <c r="AG689">
        <v>42.756965299999997</v>
      </c>
      <c r="AH689">
        <v>-82.032204070000006</v>
      </c>
      <c r="AI689">
        <v>204.8</v>
      </c>
      <c r="AJ689">
        <v>290</v>
      </c>
      <c r="AL689">
        <v>15</v>
      </c>
      <c r="AM689">
        <v>986</v>
      </c>
      <c r="AN689">
        <v>0.82499999999999996</v>
      </c>
      <c r="AP689">
        <v>4831</v>
      </c>
      <c r="AQ689">
        <v>4833</v>
      </c>
      <c r="AT689">
        <v>1.24</v>
      </c>
      <c r="AU689">
        <v>1.23</v>
      </c>
      <c r="AW689">
        <v>4.9000000000000004</v>
      </c>
      <c r="AX689">
        <v>4.9000000000000004</v>
      </c>
      <c r="BD689">
        <v>1.74</v>
      </c>
      <c r="BE689">
        <v>13</v>
      </c>
      <c r="BF689" t="s">
        <v>2648</v>
      </c>
      <c r="BG689" t="s">
        <v>5487</v>
      </c>
      <c r="BH689">
        <v>705</v>
      </c>
      <c r="BI689" t="s">
        <v>5753</v>
      </c>
      <c r="BJ689" t="s">
        <v>7773</v>
      </c>
      <c r="BK689">
        <v>705</v>
      </c>
      <c r="BL689">
        <v>3860</v>
      </c>
      <c r="BS689">
        <v>30</v>
      </c>
      <c r="BT689">
        <v>0.28999999999999998</v>
      </c>
      <c r="BU689">
        <v>0.26</v>
      </c>
      <c r="BV689">
        <v>0.26</v>
      </c>
      <c r="BW689">
        <v>42.756965299999997</v>
      </c>
      <c r="BX689">
        <v>-82.032204070000006</v>
      </c>
      <c r="BY689">
        <v>4734343.3289999999</v>
      </c>
      <c r="BZ689">
        <v>204.76</v>
      </c>
      <c r="CA689">
        <v>172.4</v>
      </c>
      <c r="CB689" t="s">
        <v>7491</v>
      </c>
      <c r="CC689">
        <v>7</v>
      </c>
      <c r="CD689">
        <v>24</v>
      </c>
      <c r="CE689">
        <v>27</v>
      </c>
      <c r="CF689">
        <v>27</v>
      </c>
      <c r="CG689" t="s">
        <v>5677</v>
      </c>
      <c r="CH689">
        <v>414</v>
      </c>
      <c r="CI689" t="s">
        <v>3290</v>
      </c>
      <c r="CJ689" t="s">
        <v>7332</v>
      </c>
      <c r="CK689">
        <v>12.7</v>
      </c>
      <c r="CL689">
        <v>2</v>
      </c>
      <c r="CM689" t="s">
        <v>5487</v>
      </c>
      <c r="CO689" t="str">
        <f>VLOOKUP(CM689,AutoSCAN_ORG!B705:CF3220,1,FALSE)</f>
        <v>AS00-0002039</v>
      </c>
      <c r="CP689">
        <f>VLOOKUP($CM689,AutoSCAN_ORG!$B$1:$CF$2516,2,FALSE)</f>
        <v>3519.5810000000001</v>
      </c>
      <c r="CQ689">
        <f>VLOOKUP($CM689,AutoSCAN_ORG!$B$1:$CF$2516,3,FALSE)</f>
        <v>8.1780000000000008</v>
      </c>
      <c r="CR689">
        <f>VLOOKUP($CM689,AutoSCAN_ORG!$B$1:$CF$2516,4,FALSE)</f>
        <v>183.09200000000001</v>
      </c>
      <c r="CS689">
        <f>VLOOKUP($CM689,AutoSCAN_ORG!$B$1:$CF$2516,5,FALSE)</f>
        <v>6.2949999999999999</v>
      </c>
      <c r="CT689" t="str">
        <f>VLOOKUP($CM689,AutoSCAN_ORG!$B$1:$CF$2516,6,FALSE)</f>
        <v>MELO-CORR</v>
      </c>
      <c r="CU689">
        <f>VLOOKUP($CM689,AutoSCAN_ORG!$B$1:$CF$2516,7,FALSE)</f>
        <v>0</v>
      </c>
      <c r="CV689">
        <f>VLOOKUP($CM689,AutoSCAN_ORG!$B$1:$CF$2516,69,FALSE)</f>
        <v>0</v>
      </c>
      <c r="CW689">
        <f>VLOOKUP($CM689,AutoSCAN_ORG!$B$1:$CF$2516,70,FALSE)</f>
        <v>0</v>
      </c>
      <c r="CX689" t="str">
        <f>VLOOKUP($CM689,AutoSCAN_ORG!$B$1:$CF$2516,71,FALSE)</f>
        <v>Y</v>
      </c>
      <c r="CZ689" t="str">
        <f>VLOOKUP($CM689,AutoSCAN_ORG!$B$1:$CF$2516,73,FALSE)</f>
        <v>ok</v>
      </c>
      <c r="DA689">
        <f>VLOOKUP($CM689,AutoSCAN_ORG!$B$1:$CF$2516,74,FALSE)</f>
        <v>0</v>
      </c>
      <c r="DB689" t="str">
        <f>VLOOKUP($CM689,AutoSCAN_ORG!$B$1:$CF$2516,75,FALSE)</f>
        <v>not visible in prev</v>
      </c>
      <c r="DC689">
        <f>VLOOKUP($CM689,AutoSCAN_ORG!$B$1:$CF$2516,76,FALSE)</f>
        <v>0</v>
      </c>
      <c r="DD689">
        <f>VLOOKUP($CM689,AutoSCAN_ORG!$B$1:$CF$2516,77,FALSE)</f>
        <v>0</v>
      </c>
      <c r="DE689" t="str">
        <f>VLOOKUP($CM689,AutoSCAN_ORG!$B$1:$CF$2516,78,FALSE)</f>
        <v>new/ Inst. Area-SUP-Tap after receive VLV</v>
      </c>
      <c r="DF689">
        <f>VLOOKUP($CM689,AutoSCAN_ORG!$B$1:$CF$2516,79,FALSE)</f>
        <v>13.72</v>
      </c>
      <c r="DG689">
        <f>VLOOKUP($CM689,AutoSCAN_ORG!$B$1:$CF$2516,80,FALSE)</f>
        <v>13.72</v>
      </c>
      <c r="DH689">
        <f>VLOOKUP($CM689,AutoSCAN_ORG!$B$1:$CF$2516,81,FALSE)</f>
        <v>0</v>
      </c>
      <c r="DI689">
        <f>VLOOKUP($CM689,AutoSCAN_ORG!$B$1:$CF$2516,82,FALSE)</f>
        <v>0</v>
      </c>
      <c r="DJ689">
        <f>VLOOKUP($CM689,AutoSCAN_ORG!$B$1:$CF$2516,83,FALSE)</f>
        <v>0</v>
      </c>
    </row>
    <row r="690" spans="2:114" x14ac:dyDescent="0.35">
      <c r="B690" t="s">
        <v>5488</v>
      </c>
      <c r="C690">
        <v>706</v>
      </c>
      <c r="D690" t="s">
        <v>7778</v>
      </c>
      <c r="E690">
        <v>1146</v>
      </c>
      <c r="F690">
        <v>3519.6039999999998</v>
      </c>
      <c r="G690">
        <v>10</v>
      </c>
      <c r="H690" t="s">
        <v>7782</v>
      </c>
      <c r="I690" t="s">
        <v>7773</v>
      </c>
      <c r="J690" t="s">
        <v>5753</v>
      </c>
      <c r="K690">
        <v>10</v>
      </c>
      <c r="L690">
        <v>1.23</v>
      </c>
      <c r="M690">
        <v>12</v>
      </c>
      <c r="N690">
        <v>14</v>
      </c>
      <c r="O690" t="s">
        <v>7561</v>
      </c>
      <c r="R690" t="s">
        <v>7784</v>
      </c>
      <c r="S690" t="s">
        <v>7774</v>
      </c>
      <c r="T690" t="s">
        <v>7284</v>
      </c>
      <c r="W690">
        <v>12.7</v>
      </c>
      <c r="X690" t="s">
        <v>7983</v>
      </c>
      <c r="Y690">
        <v>2</v>
      </c>
      <c r="Z690" t="s">
        <v>7774</v>
      </c>
      <c r="AA690" t="s">
        <v>7786</v>
      </c>
      <c r="AB690" t="s">
        <v>7774</v>
      </c>
      <c r="AC690">
        <v>10</v>
      </c>
      <c r="AD690">
        <v>10</v>
      </c>
      <c r="AE690">
        <v>15</v>
      </c>
      <c r="AF690" t="s">
        <v>5876</v>
      </c>
      <c r="AG690">
        <v>42.756965119999997</v>
      </c>
      <c r="AH690">
        <v>-82.03220408</v>
      </c>
      <c r="AI690">
        <v>204.8</v>
      </c>
      <c r="AJ690">
        <v>290</v>
      </c>
      <c r="AL690">
        <v>15</v>
      </c>
      <c r="AM690">
        <v>986</v>
      </c>
      <c r="AN690">
        <v>0.84399999999999997</v>
      </c>
      <c r="AP690">
        <v>4836</v>
      </c>
      <c r="AQ690">
        <v>4837</v>
      </c>
      <c r="AT690">
        <v>1.24</v>
      </c>
      <c r="AU690">
        <v>1.24</v>
      </c>
      <c r="AW690">
        <v>4.9000000000000004</v>
      </c>
      <c r="AX690">
        <v>4.9000000000000004</v>
      </c>
      <c r="BD690">
        <v>1.23</v>
      </c>
      <c r="BE690">
        <v>12</v>
      </c>
      <c r="BF690" t="s">
        <v>2649</v>
      </c>
      <c r="BG690" t="s">
        <v>5488</v>
      </c>
      <c r="BH690">
        <v>706</v>
      </c>
      <c r="BI690" t="s">
        <v>5753</v>
      </c>
      <c r="BJ690" t="s">
        <v>7773</v>
      </c>
      <c r="BK690">
        <v>706</v>
      </c>
      <c r="BL690">
        <v>3860</v>
      </c>
      <c r="BU690">
        <v>0.25</v>
      </c>
      <c r="BV690">
        <v>0.25</v>
      </c>
      <c r="BW690">
        <v>42.756965119999997</v>
      </c>
      <c r="BX690">
        <v>-82.03220408</v>
      </c>
      <c r="BY690">
        <v>4734343.3090000004</v>
      </c>
      <c r="BZ690">
        <v>204.75899999999999</v>
      </c>
      <c r="CA690">
        <v>204.1</v>
      </c>
      <c r="CB690" t="s">
        <v>7556</v>
      </c>
      <c r="CC690">
        <v>7</v>
      </c>
      <c r="CE690">
        <v>27</v>
      </c>
      <c r="CF690">
        <v>27</v>
      </c>
      <c r="CG690" t="s">
        <v>5677</v>
      </c>
      <c r="CH690">
        <v>414</v>
      </c>
      <c r="CI690" t="s">
        <v>3290</v>
      </c>
      <c r="CJ690" t="s">
        <v>7332</v>
      </c>
      <c r="CK690">
        <v>12.7</v>
      </c>
      <c r="CL690">
        <v>2</v>
      </c>
      <c r="CM690" t="s">
        <v>5488</v>
      </c>
      <c r="CO690" t="str">
        <f>VLOOKUP(CM690,AutoSCAN_ORG!B706:CF3221,1,FALSE)</f>
        <v>AS00-0002040</v>
      </c>
      <c r="CP690">
        <f>VLOOKUP($CM690,AutoSCAN_ORG!$B$1:$CF$2516,2,FALSE)</f>
        <v>3519.5990000000002</v>
      </c>
      <c r="CQ690">
        <f>VLOOKUP($CM690,AutoSCAN_ORG!$B$1:$CF$2516,3,FALSE)</f>
        <v>14.782</v>
      </c>
      <c r="CR690">
        <f>VLOOKUP($CM690,AutoSCAN_ORG!$B$1:$CF$2516,4,FALSE)</f>
        <v>147.01300000000001</v>
      </c>
      <c r="CS690">
        <f>VLOOKUP($CM690,AutoSCAN_ORG!$B$1:$CF$2516,5,FALSE)</f>
        <v>6.2949999999999999</v>
      </c>
      <c r="CT690" t="str">
        <f>VLOOKUP($CM690,AutoSCAN_ORG!$B$1:$CF$2516,6,FALSE)</f>
        <v>MELO-CORR</v>
      </c>
      <c r="CU690">
        <f>VLOOKUP($CM690,AutoSCAN_ORG!$B$1:$CF$2516,7,FALSE)</f>
        <v>0</v>
      </c>
      <c r="CV690">
        <f>VLOOKUP($CM690,AutoSCAN_ORG!$B$1:$CF$2516,69,FALSE)</f>
        <v>0</v>
      </c>
      <c r="CW690">
        <f>VLOOKUP($CM690,AutoSCAN_ORG!$B$1:$CF$2516,70,FALSE)</f>
        <v>0</v>
      </c>
      <c r="CX690" t="str">
        <f>VLOOKUP($CM690,AutoSCAN_ORG!$B$1:$CF$2516,71,FALSE)</f>
        <v>Y</v>
      </c>
      <c r="CZ690" t="str">
        <f>VLOOKUP($CM690,AutoSCAN_ORG!$B$1:$CF$2516,73,FALSE)</f>
        <v>ok</v>
      </c>
      <c r="DA690">
        <f>VLOOKUP($CM690,AutoSCAN_ORG!$B$1:$CF$2516,74,FALSE)</f>
        <v>0</v>
      </c>
      <c r="DB690" t="str">
        <f>VLOOKUP($CM690,AutoSCAN_ORG!$B$1:$CF$2516,75,FALSE)</f>
        <v>not visible in prev</v>
      </c>
      <c r="DC690">
        <f>VLOOKUP($CM690,AutoSCAN_ORG!$B$1:$CF$2516,76,FALSE)</f>
        <v>0</v>
      </c>
      <c r="DD690">
        <f>VLOOKUP($CM690,AutoSCAN_ORG!$B$1:$CF$2516,77,FALSE)</f>
        <v>0</v>
      </c>
      <c r="DE690" t="str">
        <f>VLOOKUP($CM690,AutoSCAN_ORG!$B$1:$CF$2516,78,FALSE)</f>
        <v>new/ Inst. Area-SUP-Tap after receive VLV</v>
      </c>
      <c r="DF690">
        <f>VLOOKUP($CM690,AutoSCAN_ORG!$B$1:$CF$2516,79,FALSE)</f>
        <v>9.65</v>
      </c>
      <c r="DG690">
        <f>VLOOKUP($CM690,AutoSCAN_ORG!$B$1:$CF$2516,80,FALSE)</f>
        <v>9.65</v>
      </c>
      <c r="DH690">
        <f>VLOOKUP($CM690,AutoSCAN_ORG!$B$1:$CF$2516,81,FALSE)</f>
        <v>0</v>
      </c>
      <c r="DI690">
        <f>VLOOKUP($CM690,AutoSCAN_ORG!$B$1:$CF$2516,82,FALSE)</f>
        <v>0</v>
      </c>
      <c r="DJ690">
        <f>VLOOKUP($CM690,AutoSCAN_ORG!$B$1:$CF$2516,83,FALSE)</f>
        <v>0</v>
      </c>
    </row>
    <row r="691" spans="2:114" x14ac:dyDescent="0.35">
      <c r="B691" t="s">
        <v>5399</v>
      </c>
      <c r="C691">
        <v>689</v>
      </c>
      <c r="D691" t="s">
        <v>7778</v>
      </c>
      <c r="E691">
        <v>1121</v>
      </c>
      <c r="F691">
        <v>3517.0279999999998</v>
      </c>
      <c r="G691">
        <v>10</v>
      </c>
      <c r="H691" t="s">
        <v>7782</v>
      </c>
      <c r="I691" t="s">
        <v>7773</v>
      </c>
      <c r="J691" t="s">
        <v>7852</v>
      </c>
      <c r="K691">
        <v>19</v>
      </c>
      <c r="L691">
        <v>2.4700000000000002</v>
      </c>
      <c r="M691">
        <v>96</v>
      </c>
      <c r="N691">
        <v>141</v>
      </c>
      <c r="O691" t="s">
        <v>7680</v>
      </c>
      <c r="Q691">
        <v>55</v>
      </c>
      <c r="R691" t="s">
        <v>7784</v>
      </c>
      <c r="S691" t="s">
        <v>7774</v>
      </c>
      <c r="T691" t="s">
        <v>7282</v>
      </c>
      <c r="W691">
        <v>12.7</v>
      </c>
      <c r="X691" t="s">
        <v>7894</v>
      </c>
      <c r="Y691">
        <v>2.2000000000000002</v>
      </c>
      <c r="Z691" t="s">
        <v>7774</v>
      </c>
      <c r="AA691" t="s">
        <v>7853</v>
      </c>
      <c r="AB691" t="s">
        <v>7774</v>
      </c>
      <c r="AC691">
        <v>10</v>
      </c>
      <c r="AF691" t="s">
        <v>5683</v>
      </c>
      <c r="AG691">
        <v>42.7569886</v>
      </c>
      <c r="AH691">
        <v>-82.03220211</v>
      </c>
      <c r="AI691">
        <v>204.8</v>
      </c>
      <c r="AJ691">
        <v>290</v>
      </c>
      <c r="AL691">
        <v>15</v>
      </c>
      <c r="AM691">
        <v>986</v>
      </c>
      <c r="AN691">
        <v>0.42399999999999999</v>
      </c>
      <c r="AP691">
        <v>4606</v>
      </c>
      <c r="AQ691">
        <v>4500</v>
      </c>
      <c r="AT691">
        <v>1.1499999999999999</v>
      </c>
      <c r="AU691">
        <v>1.18</v>
      </c>
      <c r="AW691">
        <v>4.5599999999999996</v>
      </c>
      <c r="AX691">
        <v>4.67</v>
      </c>
      <c r="BD691">
        <v>1.49</v>
      </c>
      <c r="BE691">
        <v>96</v>
      </c>
      <c r="BF691" t="s">
        <v>8747</v>
      </c>
      <c r="BG691" t="s">
        <v>5399</v>
      </c>
      <c r="BH691">
        <v>689</v>
      </c>
      <c r="BI691" t="s">
        <v>7852</v>
      </c>
      <c r="BJ691" t="s">
        <v>7773</v>
      </c>
      <c r="BK691">
        <v>689</v>
      </c>
      <c r="BL691">
        <v>3840</v>
      </c>
      <c r="BM691">
        <v>1121</v>
      </c>
      <c r="BN691">
        <v>55</v>
      </c>
      <c r="BO691" t="s">
        <v>8660</v>
      </c>
      <c r="BS691">
        <v>28</v>
      </c>
      <c r="BT691">
        <v>0.3</v>
      </c>
      <c r="BU691">
        <v>0.27</v>
      </c>
      <c r="BV691">
        <v>0.27</v>
      </c>
      <c r="BW691">
        <v>42.7569886</v>
      </c>
      <c r="BX691">
        <v>-82.03220211</v>
      </c>
      <c r="BY691">
        <v>4734345.9139999999</v>
      </c>
      <c r="BZ691">
        <v>204.834</v>
      </c>
      <c r="CA691">
        <v>135.1</v>
      </c>
      <c r="CB691" t="s">
        <v>7501</v>
      </c>
      <c r="CC691">
        <v>7</v>
      </c>
      <c r="CD691">
        <v>22</v>
      </c>
      <c r="CE691">
        <v>25</v>
      </c>
      <c r="CF691">
        <v>25</v>
      </c>
      <c r="CG691" t="s">
        <v>5677</v>
      </c>
      <c r="CH691">
        <v>414</v>
      </c>
      <c r="CI691" t="s">
        <v>5823</v>
      </c>
      <c r="CJ691" t="s">
        <v>8661</v>
      </c>
      <c r="CK691">
        <v>12.7</v>
      </c>
      <c r="CM691" t="s">
        <v>5399</v>
      </c>
      <c r="CO691" t="str">
        <f>VLOOKUP(CM691,AutoSCAN_ORG!B689:CF3204,1,FALSE)</f>
        <v>AS00-0001961</v>
      </c>
      <c r="CP691">
        <f>VLOOKUP($CM691,AutoSCAN_ORG!$B$1:$CF$2516,2,FALSE)</f>
        <v>3516.9850000000001</v>
      </c>
      <c r="CQ691">
        <f>VLOOKUP($CM691,AutoSCAN_ORG!$B$1:$CF$2516,3,FALSE)</f>
        <v>8.0719999999999992</v>
      </c>
      <c r="CR691">
        <f>VLOOKUP($CM691,AutoSCAN_ORG!$B$1:$CF$2516,4,FALSE)</f>
        <v>165.798</v>
      </c>
      <c r="CS691">
        <f>VLOOKUP($CM691,AutoSCAN_ORG!$B$1:$CF$2516,5,FALSE)</f>
        <v>7.0819999999999999</v>
      </c>
      <c r="CT691" t="str">
        <f>VLOOKUP($CM691,AutoSCAN_ORG!$B$1:$CF$2516,6,FALSE)</f>
        <v>MELO-CORR</v>
      </c>
      <c r="CU691">
        <f>VLOOKUP($CM691,AutoSCAN_ORG!$B$1:$CF$2516,7,FALSE)</f>
        <v>0</v>
      </c>
      <c r="CV691">
        <f>VLOOKUP($CM691,AutoSCAN_ORG!$B$1:$CF$2516,69,FALSE)</f>
        <v>0</v>
      </c>
      <c r="CW691">
        <f>VLOOKUP($CM691,AutoSCAN_ORG!$B$1:$CF$2516,70,FALSE)</f>
        <v>0</v>
      </c>
      <c r="CX691" t="str">
        <f>VLOOKUP($CM691,AutoSCAN_ORG!$B$1:$CF$2516,71,FALSE)</f>
        <v>Y</v>
      </c>
      <c r="CY691">
        <f>VLOOKUP($CM691,AutoSCAN_ORG!$B$1:$CF$2516,72,FALSE)</f>
        <v>0</v>
      </c>
      <c r="CZ691" t="str">
        <f>VLOOKUP($CM691,AutoSCAN_ORG!$B$1:$CF$2516,73,FALSE)</f>
        <v>ok</v>
      </c>
      <c r="DA691">
        <f>VLOOKUP($CM691,AutoSCAN_ORG!$B$1:$CF$2516,74,FALSE)</f>
        <v>0</v>
      </c>
      <c r="DB691" t="str">
        <f>VLOOKUP($CM691,AutoSCAN_ORG!$B$1:$CF$2516,75,FALSE)</f>
        <v>visible in prev</v>
      </c>
      <c r="DC691">
        <f>VLOOKUP($CM691,AutoSCAN_ORG!$B$1:$CF$2516,76,FALSE)</f>
        <v>0</v>
      </c>
      <c r="DD691">
        <f>VLOOKUP($CM691,AutoSCAN_ORG!$B$1:$CF$2516,77,FALSE)</f>
        <v>0</v>
      </c>
      <c r="DE691" t="str">
        <f>VLOOKUP($CM691,AutoSCAN_ORG!$B$1:$CF$2516,78,FALSE)</f>
        <v>uncomp. Inst. Area-SUP-Tap before receive VLV</v>
      </c>
      <c r="DF691">
        <f>VLOOKUP($CM691,AutoSCAN_ORG!$B$1:$CF$2516,79,FALSE)</f>
        <v>19.41</v>
      </c>
      <c r="DG691">
        <f>VLOOKUP($CM691,AutoSCAN_ORG!$B$1:$CF$2516,80,FALSE)</f>
        <v>19.41</v>
      </c>
      <c r="DH691">
        <f>VLOOKUP($CM691,AutoSCAN_ORG!$B$1:$CF$2516,81,FALSE)</f>
        <v>0</v>
      </c>
      <c r="DI691">
        <f>VLOOKUP($CM691,AutoSCAN_ORG!$B$1:$CF$2516,82,FALSE)</f>
        <v>0</v>
      </c>
      <c r="DJ691">
        <f>VLOOKUP($CM691,AutoSCAN_ORG!$B$1:$CF$2516,83,FALSE)</f>
        <v>0</v>
      </c>
    </row>
    <row r="692" spans="2:114" x14ac:dyDescent="0.35">
      <c r="B692" t="s">
        <v>5489</v>
      </c>
      <c r="C692">
        <v>707</v>
      </c>
      <c r="D692" t="s">
        <v>7778</v>
      </c>
      <c r="E692">
        <v>1147</v>
      </c>
      <c r="F692">
        <v>3519.6970000000001</v>
      </c>
      <c r="G692">
        <v>10</v>
      </c>
      <c r="H692" t="s">
        <v>7782</v>
      </c>
      <c r="I692" t="s">
        <v>7773</v>
      </c>
      <c r="J692" t="s">
        <v>5753</v>
      </c>
      <c r="K692">
        <v>15</v>
      </c>
      <c r="L692">
        <v>1.94</v>
      </c>
      <c r="M692">
        <v>14</v>
      </c>
      <c r="N692">
        <v>10</v>
      </c>
      <c r="O692" t="s">
        <v>7987</v>
      </c>
      <c r="Q692">
        <v>58</v>
      </c>
      <c r="R692" t="s">
        <v>7784</v>
      </c>
      <c r="S692" t="s">
        <v>7774</v>
      </c>
      <c r="T692" t="s">
        <v>7284</v>
      </c>
      <c r="W692">
        <v>12.7</v>
      </c>
      <c r="X692" t="s">
        <v>7983</v>
      </c>
      <c r="Y692">
        <v>2</v>
      </c>
      <c r="Z692" t="s">
        <v>7774</v>
      </c>
      <c r="AA692" t="s">
        <v>7783</v>
      </c>
      <c r="AB692" t="s">
        <v>7774</v>
      </c>
      <c r="AF692" t="s">
        <v>5678</v>
      </c>
      <c r="AG692">
        <v>42.756964289999999</v>
      </c>
      <c r="AH692">
        <v>-82.032204149999998</v>
      </c>
      <c r="AI692">
        <v>204.8</v>
      </c>
      <c r="AJ692">
        <v>290</v>
      </c>
      <c r="AL692">
        <v>15</v>
      </c>
      <c r="AM692">
        <v>986</v>
      </c>
      <c r="AN692">
        <v>0.93700000000000006</v>
      </c>
      <c r="AP692">
        <v>4827</v>
      </c>
      <c r="AQ692">
        <v>4830</v>
      </c>
      <c r="AT692">
        <v>1.23</v>
      </c>
      <c r="AU692">
        <v>1.23</v>
      </c>
      <c r="AW692">
        <v>4.9000000000000004</v>
      </c>
      <c r="AX692">
        <v>4.8899999999999997</v>
      </c>
      <c r="BD692">
        <v>1.94</v>
      </c>
      <c r="BE692">
        <v>14</v>
      </c>
      <c r="BF692" t="s">
        <v>2650</v>
      </c>
      <c r="BG692" t="s">
        <v>5489</v>
      </c>
      <c r="BH692">
        <v>707</v>
      </c>
      <c r="BI692" t="s">
        <v>5753</v>
      </c>
      <c r="BJ692" t="s">
        <v>7773</v>
      </c>
      <c r="BK692">
        <v>707</v>
      </c>
      <c r="BL692">
        <v>3860</v>
      </c>
      <c r="BM692">
        <v>1148</v>
      </c>
      <c r="BN692">
        <v>58</v>
      </c>
      <c r="BS692">
        <v>30</v>
      </c>
      <c r="BT692">
        <v>0.28999999999999998</v>
      </c>
      <c r="BU692">
        <v>0.26</v>
      </c>
      <c r="BV692">
        <v>0.26</v>
      </c>
      <c r="BW692">
        <v>42.756964289999999</v>
      </c>
      <c r="BX692">
        <v>-82.032204149999998</v>
      </c>
      <c r="BY692">
        <v>4734343.2170000002</v>
      </c>
      <c r="BZ692">
        <v>204.75700000000001</v>
      </c>
      <c r="CA692">
        <v>184.2</v>
      </c>
      <c r="CB692" t="s">
        <v>7403</v>
      </c>
      <c r="CC692">
        <v>7</v>
      </c>
      <c r="CD692">
        <v>24</v>
      </c>
      <c r="CE692">
        <v>27</v>
      </c>
      <c r="CF692">
        <v>27</v>
      </c>
      <c r="CG692" t="s">
        <v>5677</v>
      </c>
      <c r="CH692">
        <v>414</v>
      </c>
      <c r="CI692" t="s">
        <v>3290</v>
      </c>
      <c r="CJ692" t="s">
        <v>7332</v>
      </c>
      <c r="CK692">
        <v>12.7</v>
      </c>
      <c r="CL692">
        <v>2</v>
      </c>
      <c r="CM692" t="s">
        <v>5489</v>
      </c>
      <c r="CO692" t="str">
        <f>VLOOKUP(CM692,AutoSCAN_ORG!B707:CF3222,1,FALSE)</f>
        <v>AS00-0002041</v>
      </c>
      <c r="CP692">
        <f>VLOOKUP($CM692,AutoSCAN_ORG!$B$1:$CF$2516,2,FALSE)</f>
        <v>3519.6930000000002</v>
      </c>
      <c r="CQ692">
        <f>VLOOKUP($CM692,AutoSCAN_ORG!$B$1:$CF$2516,3,FALSE)</f>
        <v>11.743</v>
      </c>
      <c r="CR692">
        <f>VLOOKUP($CM692,AutoSCAN_ORG!$B$1:$CF$2516,4,FALSE)</f>
        <v>168.24700000000001</v>
      </c>
      <c r="CS692">
        <f>VLOOKUP($CM692,AutoSCAN_ORG!$B$1:$CF$2516,5,FALSE)</f>
        <v>6.2949999999999999</v>
      </c>
      <c r="CT692" t="str">
        <f>VLOOKUP($CM692,AutoSCAN_ORG!$B$1:$CF$2516,6,FALSE)</f>
        <v>MELO-CORR</v>
      </c>
      <c r="CU692">
        <f>VLOOKUP($CM692,AutoSCAN_ORG!$B$1:$CF$2516,7,FALSE)</f>
        <v>0</v>
      </c>
      <c r="CV692">
        <f>VLOOKUP($CM692,AutoSCAN_ORG!$B$1:$CF$2516,69,FALSE)</f>
        <v>0</v>
      </c>
      <c r="CW692">
        <f>VLOOKUP($CM692,AutoSCAN_ORG!$B$1:$CF$2516,70,FALSE)</f>
        <v>0</v>
      </c>
      <c r="CX692" t="str">
        <f>VLOOKUP($CM692,AutoSCAN_ORG!$B$1:$CF$2516,71,FALSE)</f>
        <v>Y</v>
      </c>
      <c r="CY692" t="str">
        <f>VLOOKUP($CM692,AutoSCAN_ORG!$B$1:$CF$2516,72,FALSE)</f>
        <v>yes</v>
      </c>
      <c r="CZ692" t="str">
        <f>VLOOKUP($CM692,AutoSCAN_ORG!$B$1:$CF$2516,73,FALSE)</f>
        <v>ok</v>
      </c>
      <c r="DA692">
        <f>VLOOKUP($CM692,AutoSCAN_ORG!$B$1:$CF$2516,74,FALSE)</f>
        <v>0</v>
      </c>
      <c r="DB692" t="str">
        <f>VLOOKUP($CM692,AutoSCAN_ORG!$B$1:$CF$2516,75,FALSE)</f>
        <v>not visible in prev</v>
      </c>
      <c r="DC692">
        <f>VLOOKUP($CM692,AutoSCAN_ORG!$B$1:$CF$2516,76,FALSE)</f>
        <v>0</v>
      </c>
      <c r="DD692">
        <f>VLOOKUP($CM692,AutoSCAN_ORG!$B$1:$CF$2516,77,FALSE)</f>
        <v>0</v>
      </c>
      <c r="DE692" t="str">
        <f>VLOOKUP($CM692,AutoSCAN_ORG!$B$1:$CF$2516,78,FALSE)</f>
        <v>new/ Inst. Area-SUP-Tap after receive VLV</v>
      </c>
      <c r="DF692">
        <f>VLOOKUP($CM692,AutoSCAN_ORG!$B$1:$CF$2516,79,FALSE)</f>
        <v>15.3</v>
      </c>
      <c r="DG692">
        <f>VLOOKUP($CM692,AutoSCAN_ORG!$B$1:$CF$2516,80,FALSE)</f>
        <v>15.3</v>
      </c>
      <c r="DH692">
        <f>VLOOKUP($CM692,AutoSCAN_ORG!$B$1:$CF$2516,81,FALSE)</f>
        <v>0</v>
      </c>
      <c r="DI692">
        <f>VLOOKUP($CM692,AutoSCAN_ORG!$B$1:$CF$2516,82,FALSE)</f>
        <v>0</v>
      </c>
      <c r="DJ692">
        <f>VLOOKUP($CM692,AutoSCAN_ORG!$B$1:$CF$2516,83,FALSE)</f>
        <v>0</v>
      </c>
    </row>
    <row r="693" spans="2:114" x14ac:dyDescent="0.35">
      <c r="B693" t="s">
        <v>5490</v>
      </c>
      <c r="C693">
        <v>709</v>
      </c>
      <c r="D693" t="s">
        <v>7778</v>
      </c>
      <c r="E693">
        <v>1149</v>
      </c>
      <c r="F693">
        <v>3519.7469999999998</v>
      </c>
      <c r="G693">
        <v>10</v>
      </c>
      <c r="H693" t="s">
        <v>7782</v>
      </c>
      <c r="I693" t="s">
        <v>7773</v>
      </c>
      <c r="J693" t="s">
        <v>5753</v>
      </c>
      <c r="K693">
        <v>12</v>
      </c>
      <c r="L693">
        <v>1.56</v>
      </c>
      <c r="M693">
        <v>10</v>
      </c>
      <c r="N693">
        <v>17</v>
      </c>
      <c r="O693" t="s">
        <v>7697</v>
      </c>
      <c r="Q693">
        <v>58</v>
      </c>
      <c r="R693" t="s">
        <v>7784</v>
      </c>
      <c r="S693" t="s">
        <v>7774</v>
      </c>
      <c r="T693" t="s">
        <v>7284</v>
      </c>
      <c r="W693">
        <v>12.7</v>
      </c>
      <c r="X693" t="s">
        <v>7983</v>
      </c>
      <c r="Y693">
        <v>2</v>
      </c>
      <c r="Z693" t="s">
        <v>7774</v>
      </c>
      <c r="AA693" t="s">
        <v>7786</v>
      </c>
      <c r="AB693" t="s">
        <v>7774</v>
      </c>
      <c r="AC693">
        <v>10</v>
      </c>
      <c r="AD693">
        <v>10</v>
      </c>
      <c r="AE693">
        <v>15</v>
      </c>
      <c r="AF693" t="s">
        <v>5683</v>
      </c>
      <c r="AG693">
        <v>42.756963829999997</v>
      </c>
      <c r="AH693">
        <v>-82.032204190000002</v>
      </c>
      <c r="AI693">
        <v>204.8</v>
      </c>
      <c r="AJ693">
        <v>290</v>
      </c>
      <c r="AL693">
        <v>15</v>
      </c>
      <c r="AM693">
        <v>986</v>
      </c>
      <c r="AN693">
        <v>0.98799999999999999</v>
      </c>
      <c r="AP693">
        <v>4836</v>
      </c>
      <c r="AQ693">
        <v>4837</v>
      </c>
      <c r="AT693">
        <v>1.24</v>
      </c>
      <c r="AU693">
        <v>1.24</v>
      </c>
      <c r="AW693">
        <v>4.9000000000000004</v>
      </c>
      <c r="AX693">
        <v>4.9000000000000004</v>
      </c>
      <c r="BD693">
        <v>1.56</v>
      </c>
      <c r="BE693">
        <v>10</v>
      </c>
      <c r="BF693" t="s">
        <v>2651</v>
      </c>
      <c r="BG693" t="s">
        <v>5490</v>
      </c>
      <c r="BH693">
        <v>709</v>
      </c>
      <c r="BI693" t="s">
        <v>5753</v>
      </c>
      <c r="BJ693" t="s">
        <v>7773</v>
      </c>
      <c r="BK693">
        <v>709</v>
      </c>
      <c r="BL693">
        <v>3860</v>
      </c>
      <c r="BM693">
        <v>1148</v>
      </c>
      <c r="BN693">
        <v>58</v>
      </c>
      <c r="BS693">
        <v>30</v>
      </c>
      <c r="BT693">
        <v>0.28999999999999998</v>
      </c>
      <c r="BU693">
        <v>0.25</v>
      </c>
      <c r="BV693">
        <v>0.25</v>
      </c>
      <c r="BW693">
        <v>42.756963829999997</v>
      </c>
      <c r="BX693">
        <v>-82.032204190000002</v>
      </c>
      <c r="BY693">
        <v>4734343.1660000002</v>
      </c>
      <c r="BZ693">
        <v>204.755</v>
      </c>
      <c r="CA693">
        <v>171.4</v>
      </c>
      <c r="CB693" t="s">
        <v>7703</v>
      </c>
      <c r="CC693">
        <v>7</v>
      </c>
      <c r="CD693">
        <v>24</v>
      </c>
      <c r="CE693">
        <v>27</v>
      </c>
      <c r="CF693">
        <v>27</v>
      </c>
      <c r="CG693" t="s">
        <v>5677</v>
      </c>
      <c r="CH693">
        <v>414</v>
      </c>
      <c r="CI693" t="s">
        <v>3290</v>
      </c>
      <c r="CJ693" t="s">
        <v>7332</v>
      </c>
      <c r="CK693">
        <v>12.7</v>
      </c>
      <c r="CL693">
        <v>1.9</v>
      </c>
      <c r="CM693" t="s">
        <v>5490</v>
      </c>
      <c r="CO693" t="str">
        <f>VLOOKUP(CM693,AutoSCAN_ORG!B709:CF3224,1,FALSE)</f>
        <v>AS00-0002042</v>
      </c>
      <c r="CP693">
        <f>VLOOKUP($CM693,AutoSCAN_ORG!$B$1:$CF$2516,2,FALSE)</f>
        <v>3519.7440000000001</v>
      </c>
      <c r="CQ693">
        <f>VLOOKUP($CM693,AutoSCAN_ORG!$B$1:$CF$2516,3,FALSE)</f>
        <v>8</v>
      </c>
      <c r="CR693">
        <f>VLOOKUP($CM693,AutoSCAN_ORG!$B$1:$CF$2516,4,FALSE)</f>
        <v>180.499</v>
      </c>
      <c r="CS693">
        <f>VLOOKUP($CM693,AutoSCAN_ORG!$B$1:$CF$2516,5,FALSE)</f>
        <v>6.2949999999999999</v>
      </c>
      <c r="CT693" t="str">
        <f>VLOOKUP($CM693,AutoSCAN_ORG!$B$1:$CF$2516,6,FALSE)</f>
        <v>MELO-CORR</v>
      </c>
      <c r="CU693">
        <f>VLOOKUP($CM693,AutoSCAN_ORG!$B$1:$CF$2516,7,FALSE)</f>
        <v>0</v>
      </c>
      <c r="CV693">
        <f>VLOOKUP($CM693,AutoSCAN_ORG!$B$1:$CF$2516,69,FALSE)</f>
        <v>0</v>
      </c>
      <c r="CW693">
        <f>VLOOKUP($CM693,AutoSCAN_ORG!$B$1:$CF$2516,70,FALSE)</f>
        <v>0</v>
      </c>
      <c r="CX693" t="str">
        <f>VLOOKUP($CM693,AutoSCAN_ORG!$B$1:$CF$2516,71,FALSE)</f>
        <v>Y</v>
      </c>
      <c r="CZ693" t="str">
        <f>VLOOKUP($CM693,AutoSCAN_ORG!$B$1:$CF$2516,73,FALSE)</f>
        <v>ok</v>
      </c>
      <c r="DA693">
        <f>VLOOKUP($CM693,AutoSCAN_ORG!$B$1:$CF$2516,74,FALSE)</f>
        <v>0</v>
      </c>
      <c r="DB693" t="str">
        <f>VLOOKUP($CM693,AutoSCAN_ORG!$B$1:$CF$2516,75,FALSE)</f>
        <v>not visible in prev</v>
      </c>
      <c r="DC693">
        <f>VLOOKUP($CM693,AutoSCAN_ORG!$B$1:$CF$2516,76,FALSE)</f>
        <v>0</v>
      </c>
      <c r="DD693">
        <f>VLOOKUP($CM693,AutoSCAN_ORG!$B$1:$CF$2516,77,FALSE)</f>
        <v>0</v>
      </c>
      <c r="DE693" t="str">
        <f>VLOOKUP($CM693,AutoSCAN_ORG!$B$1:$CF$2516,78,FALSE)</f>
        <v>new/ Inst. Area-SUP-Tap after receive VLV</v>
      </c>
      <c r="DF693">
        <f>VLOOKUP($CM693,AutoSCAN_ORG!$B$1:$CF$2516,79,FALSE)</f>
        <v>12.32</v>
      </c>
      <c r="DG693">
        <f>VLOOKUP($CM693,AutoSCAN_ORG!$B$1:$CF$2516,80,FALSE)</f>
        <v>12.32</v>
      </c>
      <c r="DH693">
        <f>VLOOKUP($CM693,AutoSCAN_ORG!$B$1:$CF$2516,81,FALSE)</f>
        <v>0</v>
      </c>
      <c r="DI693">
        <f>VLOOKUP($CM693,AutoSCAN_ORG!$B$1:$CF$2516,82,FALSE)</f>
        <v>0</v>
      </c>
      <c r="DJ693">
        <f>VLOOKUP($CM693,AutoSCAN_ORG!$B$1:$CF$2516,83,FALSE)</f>
        <v>0</v>
      </c>
    </row>
    <row r="694" spans="2:114" x14ac:dyDescent="0.35">
      <c r="B694" t="s">
        <v>7031</v>
      </c>
      <c r="C694">
        <v>692</v>
      </c>
      <c r="D694" t="s">
        <v>7778</v>
      </c>
      <c r="E694">
        <v>1127</v>
      </c>
      <c r="F694">
        <v>3518.0059999999999</v>
      </c>
      <c r="G694">
        <v>10</v>
      </c>
      <c r="H694" t="s">
        <v>7798</v>
      </c>
      <c r="I694" t="s">
        <v>7773</v>
      </c>
      <c r="J694" t="s">
        <v>7797</v>
      </c>
      <c r="M694">
        <v>7</v>
      </c>
      <c r="N694">
        <v>13</v>
      </c>
      <c r="O694" t="s">
        <v>7401</v>
      </c>
      <c r="R694" t="s">
        <v>7776</v>
      </c>
      <c r="S694" t="s">
        <v>7774</v>
      </c>
      <c r="T694" t="s">
        <v>7283</v>
      </c>
      <c r="W694">
        <v>12.7</v>
      </c>
      <c r="X694" t="s">
        <v>7894</v>
      </c>
      <c r="Y694">
        <v>2.4</v>
      </c>
      <c r="Z694" t="s">
        <v>7774</v>
      </c>
      <c r="AB694" t="s">
        <v>7774</v>
      </c>
      <c r="AF694" t="s">
        <v>5673</v>
      </c>
      <c r="AG694">
        <v>42.756979430000001</v>
      </c>
      <c r="AH694">
        <v>-82.03220288</v>
      </c>
      <c r="AI694">
        <v>204.8</v>
      </c>
      <c r="AJ694">
        <v>290</v>
      </c>
      <c r="AL694">
        <v>15</v>
      </c>
      <c r="AM694">
        <v>986</v>
      </c>
      <c r="AN694">
        <v>0.4</v>
      </c>
      <c r="BF694" t="s">
        <v>7030</v>
      </c>
      <c r="BG694" t="s">
        <v>7031</v>
      </c>
      <c r="BH694">
        <v>692</v>
      </c>
      <c r="BI694" t="s">
        <v>7797</v>
      </c>
      <c r="BJ694" t="s">
        <v>7773</v>
      </c>
      <c r="BK694">
        <v>692</v>
      </c>
      <c r="BL694">
        <v>3850</v>
      </c>
      <c r="BW694">
        <v>42.756979430000001</v>
      </c>
      <c r="BX694">
        <v>-82.03220288</v>
      </c>
      <c r="BY694">
        <v>4734344.8969999999</v>
      </c>
      <c r="BZ694">
        <v>204.80500000000001</v>
      </c>
      <c r="CA694">
        <v>38.299999999999997</v>
      </c>
      <c r="CB694" t="s">
        <v>7600</v>
      </c>
      <c r="CC694">
        <v>7</v>
      </c>
      <c r="CG694" t="s">
        <v>5672</v>
      </c>
      <c r="CH694">
        <v>414</v>
      </c>
      <c r="CI694" t="s">
        <v>3407</v>
      </c>
      <c r="CJ694" t="s">
        <v>8651</v>
      </c>
      <c r="CK694">
        <v>12.7</v>
      </c>
      <c r="CL694">
        <v>2.4</v>
      </c>
      <c r="CM694" t="s">
        <v>7031</v>
      </c>
      <c r="CO694" t="e">
        <f>VLOOKUP(CM694,AutoSCAN_ORG!B692:CF3207,1,FALSE)</f>
        <v>#N/A</v>
      </c>
      <c r="CP694" t="e">
        <f>VLOOKUP($CM694,AutoSCAN_ORG!$B$1:$CF$2516,2,FALSE)</f>
        <v>#N/A</v>
      </c>
      <c r="CQ694" t="e">
        <f>VLOOKUP($CM694,AutoSCAN_ORG!$B$1:$CF$2516,3,FALSE)</f>
        <v>#N/A</v>
      </c>
      <c r="CR694" t="e">
        <f>VLOOKUP($CM694,AutoSCAN_ORG!$B$1:$CF$2516,4,FALSE)</f>
        <v>#N/A</v>
      </c>
      <c r="CS694" t="e">
        <f>VLOOKUP($CM694,AutoSCAN_ORG!$B$1:$CF$2516,5,FALSE)</f>
        <v>#N/A</v>
      </c>
      <c r="CT694" t="e">
        <f>VLOOKUP($CM694,AutoSCAN_ORG!$B$1:$CF$2516,6,FALSE)</f>
        <v>#N/A</v>
      </c>
      <c r="CU694" t="e">
        <f>VLOOKUP($CM694,AutoSCAN_ORG!$B$1:$CF$2516,7,FALSE)</f>
        <v>#N/A</v>
      </c>
      <c r="CV694" t="e">
        <f>VLOOKUP($CM694,AutoSCAN_ORG!$B$1:$CF$2516,69,FALSE)</f>
        <v>#N/A</v>
      </c>
      <c r="CW694" t="e">
        <f>VLOOKUP($CM694,AutoSCAN_ORG!$B$1:$CF$2516,70,FALSE)</f>
        <v>#N/A</v>
      </c>
      <c r="CX694" t="e">
        <f>VLOOKUP($CM694,AutoSCAN_ORG!$B$1:$CF$2516,71,FALSE)</f>
        <v>#N/A</v>
      </c>
      <c r="CY694" t="e">
        <f>VLOOKUP($CM694,AutoSCAN_ORG!$B$1:$CF$2516,72,FALSE)</f>
        <v>#N/A</v>
      </c>
      <c r="CZ694" t="e">
        <f>VLOOKUP($CM694,AutoSCAN_ORG!$B$1:$CF$2516,73,FALSE)</f>
        <v>#N/A</v>
      </c>
      <c r="DA694" t="e">
        <f>VLOOKUP($CM694,AutoSCAN_ORG!$B$1:$CF$2516,74,FALSE)</f>
        <v>#N/A</v>
      </c>
      <c r="DB694" t="e">
        <f>VLOOKUP($CM694,AutoSCAN_ORG!$B$1:$CF$2516,75,FALSE)</f>
        <v>#N/A</v>
      </c>
      <c r="DC694" t="e">
        <f>VLOOKUP($CM694,AutoSCAN_ORG!$B$1:$CF$2516,76,FALSE)</f>
        <v>#N/A</v>
      </c>
      <c r="DD694" t="e">
        <f>VLOOKUP($CM694,AutoSCAN_ORG!$B$1:$CF$2516,77,FALSE)</f>
        <v>#N/A</v>
      </c>
      <c r="DE694" t="e">
        <f>VLOOKUP($CM694,AutoSCAN_ORG!$B$1:$CF$2516,78,FALSE)</f>
        <v>#N/A</v>
      </c>
      <c r="DF694" t="e">
        <f>VLOOKUP($CM694,AutoSCAN_ORG!$B$1:$CF$2516,79,FALSE)</f>
        <v>#N/A</v>
      </c>
      <c r="DG694" t="e">
        <f>VLOOKUP($CM694,AutoSCAN_ORG!$B$1:$CF$2516,80,FALSE)</f>
        <v>#N/A</v>
      </c>
      <c r="DH694" t="e">
        <f>VLOOKUP($CM694,AutoSCAN_ORG!$B$1:$CF$2516,81,FALSE)</f>
        <v>#N/A</v>
      </c>
      <c r="DI694" t="e">
        <f>VLOOKUP($CM694,AutoSCAN_ORG!$B$1:$CF$2516,82,FALSE)</f>
        <v>#N/A</v>
      </c>
      <c r="DJ694" t="e">
        <f>VLOOKUP($CM694,AutoSCAN_ORG!$B$1:$CF$2516,83,FALSE)</f>
        <v>#N/A</v>
      </c>
    </row>
    <row r="695" spans="2:114" x14ac:dyDescent="0.35">
      <c r="B695" t="s">
        <v>5491</v>
      </c>
      <c r="C695">
        <v>710</v>
      </c>
      <c r="D695" t="s">
        <v>7778</v>
      </c>
      <c r="E695">
        <v>1150</v>
      </c>
      <c r="F695">
        <v>3519.9830000000002</v>
      </c>
      <c r="G695">
        <v>10</v>
      </c>
      <c r="H695" t="s">
        <v>7782</v>
      </c>
      <c r="I695" t="s">
        <v>7773</v>
      </c>
      <c r="J695" t="s">
        <v>5753</v>
      </c>
      <c r="K695">
        <v>14</v>
      </c>
      <c r="L695">
        <v>1.76</v>
      </c>
      <c r="M695">
        <v>10</v>
      </c>
      <c r="N695">
        <v>11</v>
      </c>
      <c r="O695" t="s">
        <v>7985</v>
      </c>
      <c r="R695" t="s">
        <v>7784</v>
      </c>
      <c r="S695" t="s">
        <v>7774</v>
      </c>
      <c r="T695" t="s">
        <v>7284</v>
      </c>
      <c r="W695">
        <v>12.7</v>
      </c>
      <c r="X695" t="s">
        <v>7983</v>
      </c>
      <c r="Y695">
        <v>1.9</v>
      </c>
      <c r="Z695" t="s">
        <v>7774</v>
      </c>
      <c r="AA695" t="s">
        <v>7789</v>
      </c>
      <c r="AB695" t="s">
        <v>7774</v>
      </c>
      <c r="AF695" t="s">
        <v>5678</v>
      </c>
      <c r="AG695">
        <v>42.756961709999999</v>
      </c>
      <c r="AH695">
        <v>-82.032204370000002</v>
      </c>
      <c r="AI695">
        <v>204.7</v>
      </c>
      <c r="AJ695">
        <v>290</v>
      </c>
      <c r="AL695">
        <v>15</v>
      </c>
      <c r="AM695">
        <v>986</v>
      </c>
      <c r="AN695">
        <v>1.2250000000000001</v>
      </c>
      <c r="AP695">
        <v>4835</v>
      </c>
      <c r="AQ695">
        <v>4836</v>
      </c>
      <c r="AT695">
        <v>1.24</v>
      </c>
      <c r="AU695">
        <v>1.24</v>
      </c>
      <c r="AW695">
        <v>4.9000000000000004</v>
      </c>
      <c r="AX695">
        <v>4.9000000000000004</v>
      </c>
      <c r="BD695">
        <v>1.76</v>
      </c>
      <c r="BE695">
        <v>10</v>
      </c>
      <c r="BF695" t="s">
        <v>2652</v>
      </c>
      <c r="BG695" t="s">
        <v>5491</v>
      </c>
      <c r="BH695">
        <v>710</v>
      </c>
      <c r="BI695" t="s">
        <v>5753</v>
      </c>
      <c r="BJ695" t="s">
        <v>7773</v>
      </c>
      <c r="BK695">
        <v>710</v>
      </c>
      <c r="BL695">
        <v>3860</v>
      </c>
      <c r="BS695">
        <v>30</v>
      </c>
      <c r="BT695">
        <v>0.28999999999999998</v>
      </c>
      <c r="BU695">
        <v>0.25</v>
      </c>
      <c r="BV695">
        <v>0.25</v>
      </c>
      <c r="BW695">
        <v>42.756961709999999</v>
      </c>
      <c r="BX695">
        <v>-82.032204370000002</v>
      </c>
      <c r="BY695">
        <v>4734342.9309999999</v>
      </c>
      <c r="BZ695">
        <v>204.74799999999999</v>
      </c>
      <c r="CA695">
        <v>177.7</v>
      </c>
      <c r="CB695" t="s">
        <v>7407</v>
      </c>
      <c r="CC695">
        <v>7</v>
      </c>
      <c r="CD695">
        <v>24</v>
      </c>
      <c r="CE695">
        <v>27</v>
      </c>
      <c r="CF695">
        <v>27</v>
      </c>
      <c r="CG695" t="s">
        <v>5677</v>
      </c>
      <c r="CH695">
        <v>414</v>
      </c>
      <c r="CI695" t="s">
        <v>3290</v>
      </c>
      <c r="CJ695" t="s">
        <v>7332</v>
      </c>
      <c r="CK695">
        <v>12.7</v>
      </c>
      <c r="CL695">
        <v>1.9</v>
      </c>
      <c r="CM695" t="s">
        <v>5491</v>
      </c>
      <c r="CO695" t="str">
        <f>VLOOKUP(CM695,AutoSCAN_ORG!B710:CF3225,1,FALSE)</f>
        <v>AS00-0002043</v>
      </c>
      <c r="CP695">
        <f>VLOOKUP($CM695,AutoSCAN_ORG!$B$1:$CF$2516,2,FALSE)</f>
        <v>3519.98</v>
      </c>
      <c r="CQ695">
        <f>VLOOKUP($CM695,AutoSCAN_ORG!$B$1:$CF$2516,3,FALSE)</f>
        <v>8</v>
      </c>
      <c r="CR695">
        <f>VLOOKUP($CM695,AutoSCAN_ORG!$B$1:$CF$2516,4,FALSE)</f>
        <v>176.20599999999999</v>
      </c>
      <c r="CS695">
        <f>VLOOKUP($CM695,AutoSCAN_ORG!$B$1:$CF$2516,5,FALSE)</f>
        <v>6.2949999999999999</v>
      </c>
      <c r="CT695" t="str">
        <f>VLOOKUP($CM695,AutoSCAN_ORG!$B$1:$CF$2516,6,FALSE)</f>
        <v>MELO-CORR</v>
      </c>
      <c r="CU695">
        <f>VLOOKUP($CM695,AutoSCAN_ORG!$B$1:$CF$2516,7,FALSE)</f>
        <v>0</v>
      </c>
      <c r="CV695">
        <f>VLOOKUP($CM695,AutoSCAN_ORG!$B$1:$CF$2516,69,FALSE)</f>
        <v>0</v>
      </c>
      <c r="CW695">
        <f>VLOOKUP($CM695,AutoSCAN_ORG!$B$1:$CF$2516,70,FALSE)</f>
        <v>0</v>
      </c>
      <c r="CX695" t="str">
        <f>VLOOKUP($CM695,AutoSCAN_ORG!$B$1:$CF$2516,71,FALSE)</f>
        <v>Y</v>
      </c>
      <c r="CY695" t="str">
        <f>VLOOKUP($CM695,AutoSCAN_ORG!$B$1:$CF$2516,72,FALSE)</f>
        <v>yes</v>
      </c>
      <c r="CZ695" t="str">
        <f>VLOOKUP($CM695,AutoSCAN_ORG!$B$1:$CF$2516,73,FALSE)</f>
        <v>ok</v>
      </c>
      <c r="DA695">
        <f>VLOOKUP($CM695,AutoSCAN_ORG!$B$1:$CF$2516,74,FALSE)</f>
        <v>0</v>
      </c>
      <c r="DB695" t="str">
        <f>VLOOKUP($CM695,AutoSCAN_ORG!$B$1:$CF$2516,75,FALSE)</f>
        <v>not visible in prev</v>
      </c>
      <c r="DC695">
        <f>VLOOKUP($CM695,AutoSCAN_ORG!$B$1:$CF$2516,76,FALSE)</f>
        <v>0</v>
      </c>
      <c r="DD695">
        <f>VLOOKUP($CM695,AutoSCAN_ORG!$B$1:$CF$2516,77,FALSE)</f>
        <v>0</v>
      </c>
      <c r="DE695" t="str">
        <f>VLOOKUP($CM695,AutoSCAN_ORG!$B$1:$CF$2516,78,FALSE)</f>
        <v>new/ Inst. Area-SUP-Tap after receive VLV</v>
      </c>
      <c r="DF695">
        <f>VLOOKUP($CM695,AutoSCAN_ORG!$B$1:$CF$2516,79,FALSE)</f>
        <v>13.87</v>
      </c>
      <c r="DG695">
        <f>VLOOKUP($CM695,AutoSCAN_ORG!$B$1:$CF$2516,80,FALSE)</f>
        <v>13.87</v>
      </c>
      <c r="DH695">
        <f>VLOOKUP($CM695,AutoSCAN_ORG!$B$1:$CF$2516,81,FALSE)</f>
        <v>0</v>
      </c>
      <c r="DI695">
        <f>VLOOKUP($CM695,AutoSCAN_ORG!$B$1:$CF$2516,82,FALSE)</f>
        <v>0</v>
      </c>
      <c r="DJ695">
        <f>VLOOKUP($CM695,AutoSCAN_ORG!$B$1:$CF$2516,83,FALSE)</f>
        <v>0</v>
      </c>
    </row>
    <row r="696" spans="2:114" x14ac:dyDescent="0.35">
      <c r="B696" t="s">
        <v>5492</v>
      </c>
      <c r="C696">
        <v>711</v>
      </c>
      <c r="D696" t="s">
        <v>7778</v>
      </c>
      <c r="E696">
        <v>1151</v>
      </c>
      <c r="F696">
        <v>3520.154</v>
      </c>
      <c r="G696">
        <v>10</v>
      </c>
      <c r="H696" t="s">
        <v>7782</v>
      </c>
      <c r="I696" t="s">
        <v>7773</v>
      </c>
      <c r="J696" t="s">
        <v>5753</v>
      </c>
      <c r="K696">
        <v>13</v>
      </c>
      <c r="L696">
        <v>1.65</v>
      </c>
      <c r="M696">
        <v>8</v>
      </c>
      <c r="N696">
        <v>9</v>
      </c>
      <c r="O696" t="s">
        <v>7985</v>
      </c>
      <c r="Q696">
        <v>59</v>
      </c>
      <c r="R696" t="s">
        <v>7784</v>
      </c>
      <c r="S696" t="s">
        <v>7774</v>
      </c>
      <c r="T696" t="s">
        <v>7284</v>
      </c>
      <c r="W696">
        <v>12.7</v>
      </c>
      <c r="X696" t="s">
        <v>7983</v>
      </c>
      <c r="Y696">
        <v>1.9</v>
      </c>
      <c r="Z696" t="s">
        <v>7774</v>
      </c>
      <c r="AA696" t="s">
        <v>7789</v>
      </c>
      <c r="AB696" t="s">
        <v>7774</v>
      </c>
      <c r="AF696" t="s">
        <v>5678</v>
      </c>
      <c r="AG696">
        <v>42.756960169999999</v>
      </c>
      <c r="AH696">
        <v>-82.032204489999998</v>
      </c>
      <c r="AI696">
        <v>204.7</v>
      </c>
      <c r="AJ696">
        <v>290</v>
      </c>
      <c r="AL696">
        <v>15</v>
      </c>
      <c r="AM696">
        <v>986</v>
      </c>
      <c r="AN696">
        <v>1.3959999999999999</v>
      </c>
      <c r="AP696">
        <v>4838</v>
      </c>
      <c r="AQ696">
        <v>4839</v>
      </c>
      <c r="AT696">
        <v>1.24</v>
      </c>
      <c r="AU696">
        <v>1.24</v>
      </c>
      <c r="AW696">
        <v>4.91</v>
      </c>
      <c r="AX696">
        <v>4.91</v>
      </c>
      <c r="BD696">
        <v>1.65</v>
      </c>
      <c r="BE696">
        <v>8</v>
      </c>
      <c r="BF696" t="s">
        <v>2653</v>
      </c>
      <c r="BG696" t="s">
        <v>5492</v>
      </c>
      <c r="BH696">
        <v>711</v>
      </c>
      <c r="BI696" t="s">
        <v>5753</v>
      </c>
      <c r="BJ696" t="s">
        <v>7773</v>
      </c>
      <c r="BK696">
        <v>711</v>
      </c>
      <c r="BL696">
        <v>3860</v>
      </c>
      <c r="BM696">
        <v>1155</v>
      </c>
      <c r="BN696">
        <v>59</v>
      </c>
      <c r="BS696">
        <v>30</v>
      </c>
      <c r="BT696">
        <v>0.28999999999999998</v>
      </c>
      <c r="BU696">
        <v>0.25</v>
      </c>
      <c r="BV696">
        <v>0.25</v>
      </c>
      <c r="BW696">
        <v>42.756960169999999</v>
      </c>
      <c r="BX696">
        <v>-82.032204489999998</v>
      </c>
      <c r="BY696">
        <v>4734342.76</v>
      </c>
      <c r="BZ696">
        <v>204.744</v>
      </c>
      <c r="CA696">
        <v>178</v>
      </c>
      <c r="CB696" t="s">
        <v>7493</v>
      </c>
      <c r="CC696">
        <v>7</v>
      </c>
      <c r="CD696">
        <v>24</v>
      </c>
      <c r="CE696">
        <v>27</v>
      </c>
      <c r="CF696">
        <v>27</v>
      </c>
      <c r="CG696" t="s">
        <v>5677</v>
      </c>
      <c r="CH696">
        <v>414</v>
      </c>
      <c r="CI696" t="s">
        <v>3290</v>
      </c>
      <c r="CJ696" t="s">
        <v>7332</v>
      </c>
      <c r="CK696">
        <v>12.7</v>
      </c>
      <c r="CL696">
        <v>1.8</v>
      </c>
      <c r="CM696" t="s">
        <v>5492</v>
      </c>
      <c r="CO696" t="str">
        <f>VLOOKUP(CM696,AutoSCAN_ORG!B711:CF3226,1,FALSE)</f>
        <v>AS00-0002044</v>
      </c>
      <c r="CP696">
        <f>VLOOKUP($CM696,AutoSCAN_ORG!$B$1:$CF$2516,2,FALSE)</f>
        <v>3520.15</v>
      </c>
      <c r="CQ696">
        <f>VLOOKUP($CM696,AutoSCAN_ORG!$B$1:$CF$2516,3,FALSE)</f>
        <v>8</v>
      </c>
      <c r="CR696">
        <f>VLOOKUP($CM696,AutoSCAN_ORG!$B$1:$CF$2516,4,FALSE)</f>
        <v>178.86699999999999</v>
      </c>
      <c r="CS696">
        <f>VLOOKUP($CM696,AutoSCAN_ORG!$B$1:$CF$2516,5,FALSE)</f>
        <v>6.2949999999999999</v>
      </c>
      <c r="CT696" t="str">
        <f>VLOOKUP($CM696,AutoSCAN_ORG!$B$1:$CF$2516,6,FALSE)</f>
        <v>MELO-CORR</v>
      </c>
      <c r="CU696">
        <f>VLOOKUP($CM696,AutoSCAN_ORG!$B$1:$CF$2516,7,FALSE)</f>
        <v>0</v>
      </c>
      <c r="CV696">
        <f>VLOOKUP($CM696,AutoSCAN_ORG!$B$1:$CF$2516,69,FALSE)</f>
        <v>0</v>
      </c>
      <c r="CW696">
        <f>VLOOKUP($CM696,AutoSCAN_ORG!$B$1:$CF$2516,70,FALSE)</f>
        <v>0</v>
      </c>
      <c r="CX696" t="str">
        <f>VLOOKUP($CM696,AutoSCAN_ORG!$B$1:$CF$2516,71,FALSE)</f>
        <v>Y</v>
      </c>
      <c r="CZ696" t="str">
        <f>VLOOKUP($CM696,AutoSCAN_ORG!$B$1:$CF$2516,73,FALSE)</f>
        <v>ok</v>
      </c>
      <c r="DA696">
        <f>VLOOKUP($CM696,AutoSCAN_ORG!$B$1:$CF$2516,74,FALSE)</f>
        <v>0</v>
      </c>
      <c r="DB696" t="str">
        <f>VLOOKUP($CM696,AutoSCAN_ORG!$B$1:$CF$2516,75,FALSE)</f>
        <v>not visible in prev</v>
      </c>
      <c r="DC696">
        <f>VLOOKUP($CM696,AutoSCAN_ORG!$B$1:$CF$2516,76,FALSE)</f>
        <v>0</v>
      </c>
      <c r="DD696">
        <f>VLOOKUP($CM696,AutoSCAN_ORG!$B$1:$CF$2516,77,FALSE)</f>
        <v>0</v>
      </c>
      <c r="DE696" t="str">
        <f>VLOOKUP($CM696,AutoSCAN_ORG!$B$1:$CF$2516,78,FALSE)</f>
        <v>new/ Inst. Area-SUP-Tap after receive VLV</v>
      </c>
      <c r="DF696">
        <f>VLOOKUP($CM696,AutoSCAN_ORG!$B$1:$CF$2516,79,FALSE)</f>
        <v>13</v>
      </c>
      <c r="DG696">
        <f>VLOOKUP($CM696,AutoSCAN_ORG!$B$1:$CF$2516,80,FALSE)</f>
        <v>13</v>
      </c>
      <c r="DH696">
        <f>VLOOKUP($CM696,AutoSCAN_ORG!$B$1:$CF$2516,81,FALSE)</f>
        <v>0</v>
      </c>
      <c r="DI696">
        <f>VLOOKUP($CM696,AutoSCAN_ORG!$B$1:$CF$2516,82,FALSE)</f>
        <v>0</v>
      </c>
      <c r="DJ696">
        <f>VLOOKUP($CM696,AutoSCAN_ORG!$B$1:$CF$2516,83,FALSE)</f>
        <v>0</v>
      </c>
    </row>
    <row r="697" spans="2:114" x14ac:dyDescent="0.35">
      <c r="B697" t="s">
        <v>5493</v>
      </c>
      <c r="C697">
        <v>712</v>
      </c>
      <c r="D697" t="s">
        <v>7778</v>
      </c>
      <c r="E697">
        <v>1152</v>
      </c>
      <c r="F697">
        <v>3520.2240000000002</v>
      </c>
      <c r="G697">
        <v>10</v>
      </c>
      <c r="H697" t="s">
        <v>7782</v>
      </c>
      <c r="I697" t="s">
        <v>7773</v>
      </c>
      <c r="J697" t="s">
        <v>5753</v>
      </c>
      <c r="K697">
        <v>13</v>
      </c>
      <c r="L697">
        <v>1.61</v>
      </c>
      <c r="M697">
        <v>6</v>
      </c>
      <c r="N697">
        <v>14</v>
      </c>
      <c r="O697" t="s">
        <v>7988</v>
      </c>
      <c r="Q697">
        <v>59</v>
      </c>
      <c r="R697" t="s">
        <v>7784</v>
      </c>
      <c r="S697" t="s">
        <v>7774</v>
      </c>
      <c r="T697" t="s">
        <v>7284</v>
      </c>
      <c r="W697">
        <v>12.7</v>
      </c>
      <c r="X697" t="s">
        <v>7983</v>
      </c>
      <c r="Y697">
        <v>1.9</v>
      </c>
      <c r="Z697" t="s">
        <v>7774</v>
      </c>
      <c r="AA697" t="s">
        <v>7786</v>
      </c>
      <c r="AB697" t="s">
        <v>7774</v>
      </c>
      <c r="AC697">
        <v>10</v>
      </c>
      <c r="AD697">
        <v>10</v>
      </c>
      <c r="AE697">
        <v>15</v>
      </c>
      <c r="AF697" t="s">
        <v>5683</v>
      </c>
      <c r="AG697">
        <v>42.756959539999997</v>
      </c>
      <c r="AH697">
        <v>-82.032204550000003</v>
      </c>
      <c r="AI697">
        <v>204.7</v>
      </c>
      <c r="AJ697">
        <v>290</v>
      </c>
      <c r="AL697">
        <v>15</v>
      </c>
      <c r="AM697">
        <v>986</v>
      </c>
      <c r="AN697">
        <v>1.466</v>
      </c>
      <c r="AP697">
        <v>4839</v>
      </c>
      <c r="AQ697">
        <v>4840</v>
      </c>
      <c r="AT697">
        <v>1.24</v>
      </c>
      <c r="AU697">
        <v>1.24</v>
      </c>
      <c r="AW697">
        <v>4.91</v>
      </c>
      <c r="AX697">
        <v>4.91</v>
      </c>
      <c r="BD697">
        <v>1.61</v>
      </c>
      <c r="BE697">
        <v>6</v>
      </c>
      <c r="BF697" t="s">
        <v>2654</v>
      </c>
      <c r="BG697" t="s">
        <v>5493</v>
      </c>
      <c r="BH697">
        <v>712</v>
      </c>
      <c r="BI697" t="s">
        <v>5753</v>
      </c>
      <c r="BJ697" t="s">
        <v>7773</v>
      </c>
      <c r="BK697">
        <v>712</v>
      </c>
      <c r="BL697">
        <v>3860</v>
      </c>
      <c r="BM697">
        <v>1155</v>
      </c>
      <c r="BN697">
        <v>59</v>
      </c>
      <c r="BS697">
        <v>30</v>
      </c>
      <c r="BT697">
        <v>0.28999999999999998</v>
      </c>
      <c r="BU697">
        <v>0.25</v>
      </c>
      <c r="BV697">
        <v>0.25</v>
      </c>
      <c r="BW697">
        <v>42.756959539999997</v>
      </c>
      <c r="BX697">
        <v>-82.032204550000003</v>
      </c>
      <c r="BY697">
        <v>4734342.6900000004</v>
      </c>
      <c r="BZ697">
        <v>204.74199999999999</v>
      </c>
      <c r="CA697">
        <v>174.1</v>
      </c>
      <c r="CB697" t="s">
        <v>7704</v>
      </c>
      <c r="CC697">
        <v>7</v>
      </c>
      <c r="CD697">
        <v>24</v>
      </c>
      <c r="CE697">
        <v>27</v>
      </c>
      <c r="CF697">
        <v>27</v>
      </c>
      <c r="CG697" t="s">
        <v>5677</v>
      </c>
      <c r="CH697">
        <v>414</v>
      </c>
      <c r="CI697" t="s">
        <v>3290</v>
      </c>
      <c r="CJ697" t="s">
        <v>7332</v>
      </c>
      <c r="CK697">
        <v>12.7</v>
      </c>
      <c r="CL697">
        <v>1.6</v>
      </c>
      <c r="CM697" t="s">
        <v>5493</v>
      </c>
      <c r="CO697" t="str">
        <f>VLOOKUP(CM697,AutoSCAN_ORG!B712:CF3227,1,FALSE)</f>
        <v>AS00-0002045</v>
      </c>
      <c r="CP697">
        <f>VLOOKUP($CM697,AutoSCAN_ORG!$B$1:$CF$2516,2,FALSE)</f>
        <v>3520.22</v>
      </c>
      <c r="CQ697">
        <f>VLOOKUP($CM697,AutoSCAN_ORG!$B$1:$CF$2516,3,FALSE)</f>
        <v>8</v>
      </c>
      <c r="CR697">
        <f>VLOOKUP($CM697,AutoSCAN_ORG!$B$1:$CF$2516,4,FALSE)</f>
        <v>179.21600000000001</v>
      </c>
      <c r="CS697">
        <f>VLOOKUP($CM697,AutoSCAN_ORG!$B$1:$CF$2516,5,FALSE)</f>
        <v>6.2949999999999999</v>
      </c>
      <c r="CT697" t="str">
        <f>VLOOKUP($CM697,AutoSCAN_ORG!$B$1:$CF$2516,6,FALSE)</f>
        <v>MELO-CORR</v>
      </c>
      <c r="CU697">
        <f>VLOOKUP($CM697,AutoSCAN_ORG!$B$1:$CF$2516,7,FALSE)</f>
        <v>0</v>
      </c>
      <c r="CV697">
        <f>VLOOKUP($CM697,AutoSCAN_ORG!$B$1:$CF$2516,69,FALSE)</f>
        <v>0</v>
      </c>
      <c r="CW697">
        <f>VLOOKUP($CM697,AutoSCAN_ORG!$B$1:$CF$2516,70,FALSE)</f>
        <v>0</v>
      </c>
      <c r="CX697" t="str">
        <f>VLOOKUP($CM697,AutoSCAN_ORG!$B$1:$CF$2516,71,FALSE)</f>
        <v>Y</v>
      </c>
      <c r="CZ697" t="str">
        <f>VLOOKUP($CM697,AutoSCAN_ORG!$B$1:$CF$2516,73,FALSE)</f>
        <v>ok</v>
      </c>
      <c r="DA697">
        <f>VLOOKUP($CM697,AutoSCAN_ORG!$B$1:$CF$2516,74,FALSE)</f>
        <v>0</v>
      </c>
      <c r="DB697" t="str">
        <f>VLOOKUP($CM697,AutoSCAN_ORG!$B$1:$CF$2516,75,FALSE)</f>
        <v>not visible in prev</v>
      </c>
      <c r="DC697">
        <f>VLOOKUP($CM697,AutoSCAN_ORG!$B$1:$CF$2516,76,FALSE)</f>
        <v>0</v>
      </c>
      <c r="DD697">
        <f>VLOOKUP($CM697,AutoSCAN_ORG!$B$1:$CF$2516,77,FALSE)</f>
        <v>0</v>
      </c>
      <c r="DE697" t="str">
        <f>VLOOKUP($CM697,AutoSCAN_ORG!$B$1:$CF$2516,78,FALSE)</f>
        <v>new/ Inst. Area-SUP-Tap after receive VLV</v>
      </c>
      <c r="DF697">
        <f>VLOOKUP($CM697,AutoSCAN_ORG!$B$1:$CF$2516,79,FALSE)</f>
        <v>12.67</v>
      </c>
      <c r="DG697">
        <f>VLOOKUP($CM697,AutoSCAN_ORG!$B$1:$CF$2516,80,FALSE)</f>
        <v>12.67</v>
      </c>
      <c r="DH697">
        <f>VLOOKUP($CM697,AutoSCAN_ORG!$B$1:$CF$2516,81,FALSE)</f>
        <v>0</v>
      </c>
      <c r="DI697">
        <f>VLOOKUP($CM697,AutoSCAN_ORG!$B$1:$CF$2516,82,FALSE)</f>
        <v>0</v>
      </c>
      <c r="DJ697">
        <f>VLOOKUP($CM697,AutoSCAN_ORG!$B$1:$CF$2516,83,FALSE)</f>
        <v>0</v>
      </c>
    </row>
    <row r="698" spans="2:114" x14ac:dyDescent="0.35">
      <c r="B698" t="s">
        <v>5494</v>
      </c>
      <c r="C698">
        <v>713</v>
      </c>
      <c r="D698" t="s">
        <v>7778</v>
      </c>
      <c r="E698">
        <v>1153</v>
      </c>
      <c r="F698">
        <v>3520.2689999999998</v>
      </c>
      <c r="G698">
        <v>10</v>
      </c>
      <c r="H698" t="s">
        <v>7782</v>
      </c>
      <c r="I698" t="s">
        <v>7773</v>
      </c>
      <c r="J698" t="s">
        <v>5753</v>
      </c>
      <c r="K698">
        <v>11</v>
      </c>
      <c r="L698">
        <v>1.44</v>
      </c>
      <c r="M698">
        <v>12</v>
      </c>
      <c r="N698">
        <v>16</v>
      </c>
      <c r="O698" t="s">
        <v>7407</v>
      </c>
      <c r="Q698">
        <v>59</v>
      </c>
      <c r="R698" t="s">
        <v>7784</v>
      </c>
      <c r="S698" t="s">
        <v>7774</v>
      </c>
      <c r="T698" t="s">
        <v>7284</v>
      </c>
      <c r="W698">
        <v>12.7</v>
      </c>
      <c r="X698" t="s">
        <v>7983</v>
      </c>
      <c r="Y698">
        <v>1.9</v>
      </c>
      <c r="Z698" t="s">
        <v>7774</v>
      </c>
      <c r="AA698" t="s">
        <v>7786</v>
      </c>
      <c r="AB698" t="s">
        <v>7774</v>
      </c>
      <c r="AC698">
        <v>10</v>
      </c>
      <c r="AD698">
        <v>10</v>
      </c>
      <c r="AE698">
        <v>15</v>
      </c>
      <c r="AF698" t="s">
        <v>5683</v>
      </c>
      <c r="AG698">
        <v>42.756959160000001</v>
      </c>
      <c r="AH698">
        <v>-82.032204579999998</v>
      </c>
      <c r="AI698">
        <v>204.7</v>
      </c>
      <c r="AJ698">
        <v>290</v>
      </c>
      <c r="AL698">
        <v>15</v>
      </c>
      <c r="AM698">
        <v>986</v>
      </c>
      <c r="AN698">
        <v>1.5089999999999999</v>
      </c>
      <c r="AP698">
        <v>4835</v>
      </c>
      <c r="AQ698">
        <v>4836</v>
      </c>
      <c r="AT698">
        <v>1.24</v>
      </c>
      <c r="AU698">
        <v>1.24</v>
      </c>
      <c r="AW698">
        <v>4.9000000000000004</v>
      </c>
      <c r="AX698">
        <v>4.9000000000000004</v>
      </c>
      <c r="BD698">
        <v>1.44</v>
      </c>
      <c r="BE698">
        <v>12</v>
      </c>
      <c r="BF698" t="s">
        <v>2655</v>
      </c>
      <c r="BG698" t="s">
        <v>5494</v>
      </c>
      <c r="BH698">
        <v>713</v>
      </c>
      <c r="BI698" t="s">
        <v>5753</v>
      </c>
      <c r="BJ698" t="s">
        <v>7773</v>
      </c>
      <c r="BK698">
        <v>713</v>
      </c>
      <c r="BL698">
        <v>3860</v>
      </c>
      <c r="BM698">
        <v>1155</v>
      </c>
      <c r="BN698">
        <v>59</v>
      </c>
      <c r="BS698">
        <v>30</v>
      </c>
      <c r="BT698">
        <v>0.28999999999999998</v>
      </c>
      <c r="BU698">
        <v>0.25</v>
      </c>
      <c r="BV698">
        <v>0.26</v>
      </c>
      <c r="BW698">
        <v>42.756959160000001</v>
      </c>
      <c r="BX698">
        <v>-82.032204579999998</v>
      </c>
      <c r="BY698">
        <v>4734342.648</v>
      </c>
      <c r="BZ698">
        <v>204.74</v>
      </c>
      <c r="CA698">
        <v>174.1</v>
      </c>
      <c r="CB698" t="s">
        <v>7704</v>
      </c>
      <c r="CC698">
        <v>7</v>
      </c>
      <c r="CD698">
        <v>24</v>
      </c>
      <c r="CE698">
        <v>27</v>
      </c>
      <c r="CF698">
        <v>27</v>
      </c>
      <c r="CG698" t="s">
        <v>5677</v>
      </c>
      <c r="CH698">
        <v>414</v>
      </c>
      <c r="CI698" t="s">
        <v>3290</v>
      </c>
      <c r="CJ698" t="s">
        <v>7332</v>
      </c>
      <c r="CK698">
        <v>12.7</v>
      </c>
      <c r="CL698">
        <v>1.7</v>
      </c>
      <c r="CM698" t="s">
        <v>5494</v>
      </c>
      <c r="CO698" t="str">
        <f>VLOOKUP(CM698,AutoSCAN_ORG!B713:CF3228,1,FALSE)</f>
        <v>AS00-0002046</v>
      </c>
      <c r="CP698">
        <f>VLOOKUP($CM698,AutoSCAN_ORG!$B$1:$CF$2516,2,FALSE)</f>
        <v>3520.268</v>
      </c>
      <c r="CQ698">
        <f>VLOOKUP($CM698,AutoSCAN_ORG!$B$1:$CF$2516,3,FALSE)</f>
        <v>8</v>
      </c>
      <c r="CR698">
        <f>VLOOKUP($CM698,AutoSCAN_ORG!$B$1:$CF$2516,4,FALSE)</f>
        <v>180.52099999999999</v>
      </c>
      <c r="CS698">
        <f>VLOOKUP($CM698,AutoSCAN_ORG!$B$1:$CF$2516,5,FALSE)</f>
        <v>6.2949999999999999</v>
      </c>
      <c r="CT698" t="str">
        <f>VLOOKUP($CM698,AutoSCAN_ORG!$B$1:$CF$2516,6,FALSE)</f>
        <v>MELO-CORR</v>
      </c>
      <c r="CU698">
        <f>VLOOKUP($CM698,AutoSCAN_ORG!$B$1:$CF$2516,7,FALSE)</f>
        <v>0</v>
      </c>
      <c r="CV698">
        <f>VLOOKUP($CM698,AutoSCAN_ORG!$B$1:$CF$2516,69,FALSE)</f>
        <v>0</v>
      </c>
      <c r="CW698">
        <f>VLOOKUP($CM698,AutoSCAN_ORG!$B$1:$CF$2516,70,FALSE)</f>
        <v>0</v>
      </c>
      <c r="CX698" t="str">
        <f>VLOOKUP($CM698,AutoSCAN_ORG!$B$1:$CF$2516,71,FALSE)</f>
        <v>Y</v>
      </c>
      <c r="CZ698" t="str">
        <f>VLOOKUP($CM698,AutoSCAN_ORG!$B$1:$CF$2516,73,FALSE)</f>
        <v>ok</v>
      </c>
      <c r="DA698">
        <f>VLOOKUP($CM698,AutoSCAN_ORG!$B$1:$CF$2516,74,FALSE)</f>
        <v>0</v>
      </c>
      <c r="DB698" t="str">
        <f>VLOOKUP($CM698,AutoSCAN_ORG!$B$1:$CF$2516,75,FALSE)</f>
        <v>not visible in prev</v>
      </c>
      <c r="DC698">
        <f>VLOOKUP($CM698,AutoSCAN_ORG!$B$1:$CF$2516,76,FALSE)</f>
        <v>0</v>
      </c>
      <c r="DD698">
        <f>VLOOKUP($CM698,AutoSCAN_ORG!$B$1:$CF$2516,77,FALSE)</f>
        <v>0</v>
      </c>
      <c r="DE698" t="str">
        <f>VLOOKUP($CM698,AutoSCAN_ORG!$B$1:$CF$2516,78,FALSE)</f>
        <v>new/ Inst. Area-SUP-Tap after receive VLV</v>
      </c>
      <c r="DF698">
        <f>VLOOKUP($CM698,AutoSCAN_ORG!$B$1:$CF$2516,79,FALSE)</f>
        <v>11.33</v>
      </c>
      <c r="DG698">
        <f>VLOOKUP($CM698,AutoSCAN_ORG!$B$1:$CF$2516,80,FALSE)</f>
        <v>11.33</v>
      </c>
      <c r="DH698">
        <f>VLOOKUP($CM698,AutoSCAN_ORG!$B$1:$CF$2516,81,FALSE)</f>
        <v>0</v>
      </c>
      <c r="DI698">
        <f>VLOOKUP($CM698,AutoSCAN_ORG!$B$1:$CF$2516,82,FALSE)</f>
        <v>0</v>
      </c>
      <c r="DJ698">
        <f>VLOOKUP($CM698,AutoSCAN_ORG!$B$1:$CF$2516,83,FALSE)</f>
        <v>0</v>
      </c>
    </row>
    <row r="699" spans="2:114" x14ac:dyDescent="0.35">
      <c r="B699" t="s">
        <v>5463</v>
      </c>
      <c r="C699">
        <v>697</v>
      </c>
      <c r="D699" t="s">
        <v>7778</v>
      </c>
      <c r="E699">
        <v>1135</v>
      </c>
      <c r="F699">
        <v>3518.982</v>
      </c>
      <c r="G699">
        <v>10</v>
      </c>
      <c r="H699" t="s">
        <v>7782</v>
      </c>
      <c r="I699" t="s">
        <v>7773</v>
      </c>
      <c r="J699" t="s">
        <v>7852</v>
      </c>
      <c r="K699">
        <v>18</v>
      </c>
      <c r="L699">
        <v>2.3199999999999998</v>
      </c>
      <c r="M699">
        <v>259</v>
      </c>
      <c r="N699">
        <v>78</v>
      </c>
      <c r="O699" t="s">
        <v>7421</v>
      </c>
      <c r="Q699">
        <v>56</v>
      </c>
      <c r="R699" t="s">
        <v>7784</v>
      </c>
      <c r="S699" t="s">
        <v>7774</v>
      </c>
      <c r="T699" t="s">
        <v>7284</v>
      </c>
      <c r="W699">
        <v>12.7</v>
      </c>
      <c r="X699" t="s">
        <v>7983</v>
      </c>
      <c r="Y699">
        <v>1.7</v>
      </c>
      <c r="Z699" t="s">
        <v>7774</v>
      </c>
      <c r="AA699" t="s">
        <v>7853</v>
      </c>
      <c r="AB699" t="s">
        <v>7774</v>
      </c>
      <c r="AC699">
        <v>10</v>
      </c>
      <c r="AF699" t="s">
        <v>5683</v>
      </c>
      <c r="AG699">
        <v>42.756971810000003</v>
      </c>
      <c r="AH699">
        <v>-82.032203519999996</v>
      </c>
      <c r="AI699">
        <v>204.8</v>
      </c>
      <c r="AJ699">
        <v>290</v>
      </c>
      <c r="AL699">
        <v>15</v>
      </c>
      <c r="AM699">
        <v>986</v>
      </c>
      <c r="AN699">
        <v>9.9000000000000005E-2</v>
      </c>
      <c r="AP699">
        <v>4574</v>
      </c>
      <c r="AQ699">
        <v>4284</v>
      </c>
      <c r="AT699">
        <v>1.1000000000000001</v>
      </c>
      <c r="AU699">
        <v>1.17</v>
      </c>
      <c r="AW699">
        <v>4.34</v>
      </c>
      <c r="AX699">
        <v>4.6399999999999997</v>
      </c>
      <c r="BD699">
        <v>0.97</v>
      </c>
      <c r="BE699">
        <v>259</v>
      </c>
      <c r="BF699" t="s">
        <v>8748</v>
      </c>
      <c r="BG699" t="s">
        <v>5463</v>
      </c>
      <c r="BH699">
        <v>697</v>
      </c>
      <c r="BI699" t="s">
        <v>7852</v>
      </c>
      <c r="BJ699" t="s">
        <v>7773</v>
      </c>
      <c r="BK699">
        <v>697</v>
      </c>
      <c r="BL699">
        <v>3860</v>
      </c>
      <c r="BM699">
        <v>1135</v>
      </c>
      <c r="BN699">
        <v>56</v>
      </c>
      <c r="BO699" t="s">
        <v>8660</v>
      </c>
      <c r="BS699">
        <v>27</v>
      </c>
      <c r="BT699">
        <v>0.32</v>
      </c>
      <c r="BU699">
        <v>0.28999999999999998</v>
      </c>
      <c r="BV699">
        <v>0.27</v>
      </c>
      <c r="BW699">
        <v>42.756971810000003</v>
      </c>
      <c r="BX699">
        <v>-82.032203519999996</v>
      </c>
      <c r="BY699">
        <v>4734344.051</v>
      </c>
      <c r="BZ699">
        <v>204.78</v>
      </c>
      <c r="CA699">
        <v>164.4</v>
      </c>
      <c r="CB699" t="s">
        <v>7680</v>
      </c>
      <c r="CC699">
        <v>7</v>
      </c>
      <c r="CD699">
        <v>21</v>
      </c>
      <c r="CE699">
        <v>24</v>
      </c>
      <c r="CF699">
        <v>25</v>
      </c>
      <c r="CG699" t="s">
        <v>5677</v>
      </c>
      <c r="CH699">
        <v>414</v>
      </c>
      <c r="CI699" t="s">
        <v>5823</v>
      </c>
      <c r="CJ699" t="s">
        <v>8661</v>
      </c>
      <c r="CK699">
        <v>12.7</v>
      </c>
      <c r="CM699" t="s">
        <v>5463</v>
      </c>
      <c r="CO699" t="str">
        <f>VLOOKUP(CM699,AutoSCAN_ORG!B697:CF3212,1,FALSE)</f>
        <v>AS00-0002019</v>
      </c>
      <c r="CP699">
        <f>VLOOKUP($CM699,AutoSCAN_ORG!$B$1:$CF$2516,2,FALSE)</f>
        <v>3518.86</v>
      </c>
      <c r="CQ699">
        <f>VLOOKUP($CM699,AutoSCAN_ORG!$B$1:$CF$2516,3,FALSE)</f>
        <v>13.054</v>
      </c>
      <c r="CR699">
        <f>VLOOKUP($CM699,AutoSCAN_ORG!$B$1:$CF$2516,4,FALSE)</f>
        <v>186.822</v>
      </c>
      <c r="CS699">
        <f>VLOOKUP($CM699,AutoSCAN_ORG!$B$1:$CF$2516,5,FALSE)</f>
        <v>14.663</v>
      </c>
      <c r="CT699" t="str">
        <f>VLOOKUP($CM699,AutoSCAN_ORG!$B$1:$CF$2516,6,FALSE)</f>
        <v>MELO-CORR</v>
      </c>
      <c r="CU699">
        <f>VLOOKUP($CM699,AutoSCAN_ORG!$B$1:$CF$2516,7,FALSE)</f>
        <v>0</v>
      </c>
      <c r="CV699">
        <f>VLOOKUP($CM699,AutoSCAN_ORG!$B$1:$CF$2516,69,FALSE)</f>
        <v>0</v>
      </c>
      <c r="CW699">
        <f>VLOOKUP($CM699,AutoSCAN_ORG!$B$1:$CF$2516,70,FALSE)</f>
        <v>0</v>
      </c>
      <c r="CX699" t="str">
        <f>VLOOKUP($CM699,AutoSCAN_ORG!$B$1:$CF$2516,71,FALSE)</f>
        <v>Y</v>
      </c>
      <c r="CY699" t="str">
        <f>VLOOKUP($CM699,AutoSCAN_ORG!$B$1:$CF$2516,72,FALSE)</f>
        <v>yes</v>
      </c>
      <c r="CZ699" t="str">
        <f>VLOOKUP($CM699,AutoSCAN_ORG!$B$1:$CF$2516,73,FALSE)</f>
        <v>ok</v>
      </c>
      <c r="DA699">
        <f>VLOOKUP($CM699,AutoSCAN_ORG!$B$1:$CF$2516,74,FALSE)</f>
        <v>0</v>
      </c>
      <c r="DB699" t="str">
        <f>VLOOKUP($CM699,AutoSCAN_ORG!$B$1:$CF$2516,75,FALSE)</f>
        <v>not visible in prev</v>
      </c>
      <c r="DC699">
        <f>VLOOKUP($CM699,AutoSCAN_ORG!$B$1:$CF$2516,76,FALSE)</f>
        <v>0</v>
      </c>
      <c r="DD699">
        <f>VLOOKUP($CM699,AutoSCAN_ORG!$B$1:$CF$2516,77,FALSE)</f>
        <v>0</v>
      </c>
      <c r="DE699" t="str">
        <f>VLOOKUP($CM699,AutoSCAN_ORG!$B$1:$CF$2516,78,FALSE)</f>
        <v>Inst. Area-SUP-Tap after receive VLV/ Bet. Carriers/ Sensor gap 26</v>
      </c>
      <c r="DF699">
        <f>VLOOKUP($CM699,AutoSCAN_ORG!$B$1:$CF$2516,79,FALSE)</f>
        <v>18.23</v>
      </c>
      <c r="DG699">
        <f>VLOOKUP($CM699,AutoSCAN_ORG!$B$1:$CF$2516,80,FALSE)</f>
        <v>18.23</v>
      </c>
      <c r="DH699">
        <f>VLOOKUP($CM699,AutoSCAN_ORG!$B$1:$CF$2516,81,FALSE)</f>
        <v>3.3000000000000002E-2</v>
      </c>
      <c r="DI699">
        <f>VLOOKUP($CM699,AutoSCAN_ORG!$B$1:$CF$2516,82,FALSE)</f>
        <v>0.1</v>
      </c>
      <c r="DJ699">
        <f>VLOOKUP($CM699,AutoSCAN_ORG!$B$1:$CF$2516,83,FALSE)</f>
        <v>1</v>
      </c>
    </row>
    <row r="700" spans="2:114" x14ac:dyDescent="0.35">
      <c r="B700" t="s">
        <v>5495</v>
      </c>
      <c r="C700">
        <v>714</v>
      </c>
      <c r="D700" t="s">
        <v>7778</v>
      </c>
      <c r="E700">
        <v>1154</v>
      </c>
      <c r="F700">
        <v>3520.308</v>
      </c>
      <c r="G700">
        <v>10</v>
      </c>
      <c r="H700" t="s">
        <v>7782</v>
      </c>
      <c r="I700" t="s">
        <v>7773</v>
      </c>
      <c r="J700" t="s">
        <v>5753</v>
      </c>
      <c r="K700">
        <v>14</v>
      </c>
      <c r="L700">
        <v>1.76</v>
      </c>
      <c r="M700">
        <v>13</v>
      </c>
      <c r="N700">
        <v>13</v>
      </c>
      <c r="O700" t="s">
        <v>7407</v>
      </c>
      <c r="Q700">
        <v>59</v>
      </c>
      <c r="R700" t="s">
        <v>7784</v>
      </c>
      <c r="S700" t="s">
        <v>7774</v>
      </c>
      <c r="T700" t="s">
        <v>7284</v>
      </c>
      <c r="W700">
        <v>12.7</v>
      </c>
      <c r="X700" t="s">
        <v>7983</v>
      </c>
      <c r="Y700">
        <v>1.9</v>
      </c>
      <c r="Z700" t="s">
        <v>7774</v>
      </c>
      <c r="AA700" t="s">
        <v>7788</v>
      </c>
      <c r="AB700" t="s">
        <v>7774</v>
      </c>
      <c r="AC700">
        <v>10</v>
      </c>
      <c r="AD700">
        <v>10</v>
      </c>
      <c r="AE700">
        <v>12</v>
      </c>
      <c r="AF700" t="s">
        <v>5683</v>
      </c>
      <c r="AG700">
        <v>42.756958820000001</v>
      </c>
      <c r="AH700">
        <v>-82.032204609999994</v>
      </c>
      <c r="AI700">
        <v>204.7</v>
      </c>
      <c r="AJ700">
        <v>290</v>
      </c>
      <c r="AL700">
        <v>15</v>
      </c>
      <c r="AM700">
        <v>986</v>
      </c>
      <c r="AN700">
        <v>1.5469999999999999</v>
      </c>
      <c r="AP700">
        <v>4831</v>
      </c>
      <c r="AQ700">
        <v>4833</v>
      </c>
      <c r="AT700">
        <v>1.24</v>
      </c>
      <c r="AU700">
        <v>1.23</v>
      </c>
      <c r="AW700">
        <v>4.9000000000000004</v>
      </c>
      <c r="AX700">
        <v>4.9000000000000004</v>
      </c>
      <c r="BD700">
        <v>1.76</v>
      </c>
      <c r="BE700">
        <v>13</v>
      </c>
      <c r="BF700" t="s">
        <v>2656</v>
      </c>
      <c r="BG700" t="s">
        <v>5495</v>
      </c>
      <c r="BH700">
        <v>714</v>
      </c>
      <c r="BI700" t="s">
        <v>5753</v>
      </c>
      <c r="BJ700" t="s">
        <v>7773</v>
      </c>
      <c r="BK700">
        <v>714</v>
      </c>
      <c r="BL700">
        <v>3860</v>
      </c>
      <c r="BM700">
        <v>1155</v>
      </c>
      <c r="BN700">
        <v>59</v>
      </c>
      <c r="BS700">
        <v>30</v>
      </c>
      <c r="BT700">
        <v>0.28999999999999998</v>
      </c>
      <c r="BU700">
        <v>0.26</v>
      </c>
      <c r="BV700">
        <v>0.26</v>
      </c>
      <c r="BW700">
        <v>42.756958820000001</v>
      </c>
      <c r="BX700">
        <v>-82.032204609999994</v>
      </c>
      <c r="BY700">
        <v>4734342.6100000003</v>
      </c>
      <c r="BZ700">
        <v>204.739</v>
      </c>
      <c r="CA700">
        <v>174.7</v>
      </c>
      <c r="CB700" t="s">
        <v>7705</v>
      </c>
      <c r="CC700">
        <v>7</v>
      </c>
      <c r="CD700">
        <v>24</v>
      </c>
      <c r="CE700">
        <v>27</v>
      </c>
      <c r="CF700">
        <v>27</v>
      </c>
      <c r="CG700" t="s">
        <v>5677</v>
      </c>
      <c r="CH700">
        <v>414</v>
      </c>
      <c r="CI700" t="s">
        <v>3290</v>
      </c>
      <c r="CJ700" t="s">
        <v>7332</v>
      </c>
      <c r="CK700">
        <v>12.7</v>
      </c>
      <c r="CL700">
        <v>2</v>
      </c>
      <c r="CM700" t="s">
        <v>5495</v>
      </c>
      <c r="CO700" t="str">
        <f>VLOOKUP(CM700,AutoSCAN_ORG!B714:CF3229,1,FALSE)</f>
        <v>AS00-0002047</v>
      </c>
      <c r="CP700">
        <f>VLOOKUP($CM700,AutoSCAN_ORG!$B$1:$CF$2516,2,FALSE)</f>
        <v>3520.306</v>
      </c>
      <c r="CQ700">
        <f>VLOOKUP($CM700,AutoSCAN_ORG!$B$1:$CF$2516,3,FALSE)</f>
        <v>8</v>
      </c>
      <c r="CR700">
        <f>VLOOKUP($CM700,AutoSCAN_ORG!$B$1:$CF$2516,4,FALSE)</f>
        <v>179.32400000000001</v>
      </c>
      <c r="CS700">
        <f>VLOOKUP($CM700,AutoSCAN_ORG!$B$1:$CF$2516,5,FALSE)</f>
        <v>6.2949999999999999</v>
      </c>
      <c r="CT700" t="str">
        <f>VLOOKUP($CM700,AutoSCAN_ORG!$B$1:$CF$2516,6,FALSE)</f>
        <v>MELO-CORR</v>
      </c>
      <c r="CU700">
        <f>VLOOKUP($CM700,AutoSCAN_ORG!$B$1:$CF$2516,7,FALSE)</f>
        <v>0</v>
      </c>
      <c r="CV700">
        <f>VLOOKUP($CM700,AutoSCAN_ORG!$B$1:$CF$2516,69,FALSE)</f>
        <v>0</v>
      </c>
      <c r="CW700">
        <f>VLOOKUP($CM700,AutoSCAN_ORG!$B$1:$CF$2516,70,FALSE)</f>
        <v>0</v>
      </c>
      <c r="CX700" t="str">
        <f>VLOOKUP($CM700,AutoSCAN_ORG!$B$1:$CF$2516,71,FALSE)</f>
        <v>Y</v>
      </c>
      <c r="CY700" t="str">
        <f>VLOOKUP($CM700,AutoSCAN_ORG!$B$1:$CF$2516,72,FALSE)</f>
        <v>yes</v>
      </c>
      <c r="CZ700" t="str">
        <f>VLOOKUP($CM700,AutoSCAN_ORG!$B$1:$CF$2516,73,FALSE)</f>
        <v>ok</v>
      </c>
      <c r="DA700">
        <f>VLOOKUP($CM700,AutoSCAN_ORG!$B$1:$CF$2516,74,FALSE)</f>
        <v>0</v>
      </c>
      <c r="DB700" t="str">
        <f>VLOOKUP($CM700,AutoSCAN_ORG!$B$1:$CF$2516,75,FALSE)</f>
        <v>not visible in prev</v>
      </c>
      <c r="DC700">
        <f>VLOOKUP($CM700,AutoSCAN_ORG!$B$1:$CF$2516,76,FALSE)</f>
        <v>0</v>
      </c>
      <c r="DD700">
        <f>VLOOKUP($CM700,AutoSCAN_ORG!$B$1:$CF$2516,77,FALSE)</f>
        <v>0</v>
      </c>
      <c r="DE700" t="str">
        <f>VLOOKUP($CM700,AutoSCAN_ORG!$B$1:$CF$2516,78,FALSE)</f>
        <v>new/ Inst. Area-SUP-Tap after receive VLV</v>
      </c>
      <c r="DF700">
        <f>VLOOKUP($CM700,AutoSCAN_ORG!$B$1:$CF$2516,79,FALSE)</f>
        <v>13.88</v>
      </c>
      <c r="DG700">
        <f>VLOOKUP($CM700,AutoSCAN_ORG!$B$1:$CF$2516,80,FALSE)</f>
        <v>13.88</v>
      </c>
      <c r="DH700">
        <f>VLOOKUP($CM700,AutoSCAN_ORG!$B$1:$CF$2516,81,FALSE)</f>
        <v>0</v>
      </c>
      <c r="DI700">
        <f>VLOOKUP($CM700,AutoSCAN_ORG!$B$1:$CF$2516,82,FALSE)</f>
        <v>0</v>
      </c>
      <c r="DJ700">
        <f>VLOOKUP($CM700,AutoSCAN_ORG!$B$1:$CF$2516,83,FALSE)</f>
        <v>0</v>
      </c>
    </row>
    <row r="701" spans="2:114" x14ac:dyDescent="0.35">
      <c r="B701" t="s">
        <v>5496</v>
      </c>
      <c r="C701">
        <v>716</v>
      </c>
      <c r="D701" t="s">
        <v>7778</v>
      </c>
      <c r="E701">
        <v>1157</v>
      </c>
      <c r="F701">
        <v>3520.3510000000001</v>
      </c>
      <c r="G701">
        <v>10</v>
      </c>
      <c r="H701" t="s">
        <v>7782</v>
      </c>
      <c r="I701" t="s">
        <v>7773</v>
      </c>
      <c r="J701" t="s">
        <v>5753</v>
      </c>
      <c r="K701">
        <v>11</v>
      </c>
      <c r="L701">
        <v>1.42</v>
      </c>
      <c r="M701">
        <v>14</v>
      </c>
      <c r="N701">
        <v>18</v>
      </c>
      <c r="O701" t="s">
        <v>7491</v>
      </c>
      <c r="Q701">
        <v>59</v>
      </c>
      <c r="R701" t="s">
        <v>7784</v>
      </c>
      <c r="S701" t="s">
        <v>7774</v>
      </c>
      <c r="T701" t="s">
        <v>7284</v>
      </c>
      <c r="W701">
        <v>12.7</v>
      </c>
      <c r="X701" t="s">
        <v>7983</v>
      </c>
      <c r="Y701">
        <v>2</v>
      </c>
      <c r="Z701" t="s">
        <v>7774</v>
      </c>
      <c r="AA701" t="s">
        <v>7788</v>
      </c>
      <c r="AB701" t="s">
        <v>7774</v>
      </c>
      <c r="AC701">
        <v>10</v>
      </c>
      <c r="AD701">
        <v>10</v>
      </c>
      <c r="AE701">
        <v>12</v>
      </c>
      <c r="AF701" t="s">
        <v>5683</v>
      </c>
      <c r="AG701">
        <v>42.756958439999998</v>
      </c>
      <c r="AH701">
        <v>-82.032204640000003</v>
      </c>
      <c r="AI701">
        <v>204.7</v>
      </c>
      <c r="AJ701">
        <v>290</v>
      </c>
      <c r="AL701">
        <v>15</v>
      </c>
      <c r="AM701">
        <v>986</v>
      </c>
      <c r="AN701">
        <v>1.59</v>
      </c>
      <c r="AP701">
        <v>4832</v>
      </c>
      <c r="AQ701">
        <v>4833</v>
      </c>
      <c r="AT701">
        <v>1.24</v>
      </c>
      <c r="AU701">
        <v>1.24</v>
      </c>
      <c r="AW701">
        <v>4.9000000000000004</v>
      </c>
      <c r="AX701">
        <v>4.9000000000000004</v>
      </c>
      <c r="BD701">
        <v>1.42</v>
      </c>
      <c r="BE701">
        <v>14</v>
      </c>
      <c r="BF701" t="s">
        <v>2657</v>
      </c>
      <c r="BG701" t="s">
        <v>5496</v>
      </c>
      <c r="BH701">
        <v>716</v>
      </c>
      <c r="BI701" t="s">
        <v>5753</v>
      </c>
      <c r="BJ701" t="s">
        <v>7773</v>
      </c>
      <c r="BK701">
        <v>716</v>
      </c>
      <c r="BL701">
        <v>3860</v>
      </c>
      <c r="BM701">
        <v>1155</v>
      </c>
      <c r="BN701">
        <v>59</v>
      </c>
      <c r="BS701">
        <v>30</v>
      </c>
      <c r="BT701">
        <v>0.28999999999999998</v>
      </c>
      <c r="BU701">
        <v>0.26</v>
      </c>
      <c r="BV701">
        <v>0.26</v>
      </c>
      <c r="BW701">
        <v>42.756958439999998</v>
      </c>
      <c r="BX701">
        <v>-82.032204640000003</v>
      </c>
      <c r="BY701">
        <v>4734342.568</v>
      </c>
      <c r="BZ701">
        <v>204.738</v>
      </c>
      <c r="CA701">
        <v>168.5</v>
      </c>
      <c r="CB701" t="s">
        <v>7688</v>
      </c>
      <c r="CC701">
        <v>7</v>
      </c>
      <c r="CD701">
        <v>24</v>
      </c>
      <c r="CE701">
        <v>27</v>
      </c>
      <c r="CF701">
        <v>27</v>
      </c>
      <c r="CG701" t="s">
        <v>5677</v>
      </c>
      <c r="CH701">
        <v>414</v>
      </c>
      <c r="CI701" t="s">
        <v>3290</v>
      </c>
      <c r="CJ701" t="s">
        <v>7332</v>
      </c>
      <c r="CK701">
        <v>12.7</v>
      </c>
      <c r="CL701">
        <v>2.1</v>
      </c>
      <c r="CM701" t="s">
        <v>5496</v>
      </c>
      <c r="CO701" t="str">
        <f>VLOOKUP(CM701,AutoSCAN_ORG!B716:CF3231,1,FALSE)</f>
        <v>AS00-0002048</v>
      </c>
      <c r="CP701">
        <f>VLOOKUP($CM701,AutoSCAN_ORG!$B$1:$CF$2516,2,FALSE)</f>
        <v>3520.3490000000002</v>
      </c>
      <c r="CQ701">
        <f>VLOOKUP($CM701,AutoSCAN_ORG!$B$1:$CF$2516,3,FALSE)</f>
        <v>8.1829999999999998</v>
      </c>
      <c r="CR701">
        <f>VLOOKUP($CM701,AutoSCAN_ORG!$B$1:$CF$2516,4,FALSE)</f>
        <v>183.60900000000001</v>
      </c>
      <c r="CS701">
        <f>VLOOKUP($CM701,AutoSCAN_ORG!$B$1:$CF$2516,5,FALSE)</f>
        <v>6.2949999999999999</v>
      </c>
      <c r="CT701" t="str">
        <f>VLOOKUP($CM701,AutoSCAN_ORG!$B$1:$CF$2516,6,FALSE)</f>
        <v>MELO-CORR</v>
      </c>
      <c r="CU701">
        <f>VLOOKUP($CM701,AutoSCAN_ORG!$B$1:$CF$2516,7,FALSE)</f>
        <v>0</v>
      </c>
      <c r="CV701">
        <f>VLOOKUP($CM701,AutoSCAN_ORG!$B$1:$CF$2516,69,FALSE)</f>
        <v>0</v>
      </c>
      <c r="CW701">
        <f>VLOOKUP($CM701,AutoSCAN_ORG!$B$1:$CF$2516,70,FALSE)</f>
        <v>0</v>
      </c>
      <c r="CX701" t="str">
        <f>VLOOKUP($CM701,AutoSCAN_ORG!$B$1:$CF$2516,71,FALSE)</f>
        <v>Y</v>
      </c>
      <c r="CZ701" t="str">
        <f>VLOOKUP($CM701,AutoSCAN_ORG!$B$1:$CF$2516,73,FALSE)</f>
        <v>ok</v>
      </c>
      <c r="DA701">
        <f>VLOOKUP($CM701,AutoSCAN_ORG!$B$1:$CF$2516,74,FALSE)</f>
        <v>0</v>
      </c>
      <c r="DB701" t="str">
        <f>VLOOKUP($CM701,AutoSCAN_ORG!$B$1:$CF$2516,75,FALSE)</f>
        <v>not visible in prev</v>
      </c>
      <c r="DC701">
        <f>VLOOKUP($CM701,AutoSCAN_ORG!$B$1:$CF$2516,76,FALSE)</f>
        <v>0</v>
      </c>
      <c r="DD701">
        <f>VLOOKUP($CM701,AutoSCAN_ORG!$B$1:$CF$2516,77,FALSE)</f>
        <v>0</v>
      </c>
      <c r="DE701" t="str">
        <f>VLOOKUP($CM701,AutoSCAN_ORG!$B$1:$CF$2516,78,FALSE)</f>
        <v>new/ Inst. Area-SUP-Tap after receive VLV</v>
      </c>
      <c r="DF701">
        <f>VLOOKUP($CM701,AutoSCAN_ORG!$B$1:$CF$2516,79,FALSE)</f>
        <v>11.16</v>
      </c>
      <c r="DG701">
        <f>VLOOKUP($CM701,AutoSCAN_ORG!$B$1:$CF$2516,80,FALSE)</f>
        <v>11.16</v>
      </c>
      <c r="DH701">
        <f>VLOOKUP($CM701,AutoSCAN_ORG!$B$1:$CF$2516,81,FALSE)</f>
        <v>0</v>
      </c>
      <c r="DI701">
        <f>VLOOKUP($CM701,AutoSCAN_ORG!$B$1:$CF$2516,82,FALSE)</f>
        <v>0</v>
      </c>
      <c r="DJ701">
        <f>VLOOKUP($CM701,AutoSCAN_ORG!$B$1:$CF$2516,83,FALSE)</f>
        <v>0</v>
      </c>
    </row>
    <row r="702" spans="2:114" x14ac:dyDescent="0.35">
      <c r="B702" t="s">
        <v>5498</v>
      </c>
      <c r="C702">
        <v>717</v>
      </c>
      <c r="D702" t="s">
        <v>7778</v>
      </c>
      <c r="E702">
        <v>1158</v>
      </c>
      <c r="F702">
        <v>3520.4140000000002</v>
      </c>
      <c r="G702">
        <v>10</v>
      </c>
      <c r="H702" t="s">
        <v>7782</v>
      </c>
      <c r="I702" t="s">
        <v>7773</v>
      </c>
      <c r="J702" t="s">
        <v>5753</v>
      </c>
      <c r="K702">
        <v>12</v>
      </c>
      <c r="L702">
        <v>1.47</v>
      </c>
      <c r="M702">
        <v>12</v>
      </c>
      <c r="N702">
        <v>10</v>
      </c>
      <c r="O702" t="s">
        <v>7989</v>
      </c>
      <c r="Q702">
        <v>59</v>
      </c>
      <c r="R702" t="s">
        <v>7784</v>
      </c>
      <c r="S702" t="s">
        <v>7774</v>
      </c>
      <c r="T702" t="s">
        <v>7284</v>
      </c>
      <c r="W702">
        <v>12.7</v>
      </c>
      <c r="X702" t="s">
        <v>7983</v>
      </c>
      <c r="Y702">
        <v>2</v>
      </c>
      <c r="Z702" t="s">
        <v>7774</v>
      </c>
      <c r="AA702" t="s">
        <v>7789</v>
      </c>
      <c r="AB702" t="s">
        <v>7774</v>
      </c>
      <c r="AF702" t="s">
        <v>5678</v>
      </c>
      <c r="AG702">
        <v>42.75695786</v>
      </c>
      <c r="AH702">
        <v>-82.03220469</v>
      </c>
      <c r="AI702">
        <v>204.7</v>
      </c>
      <c r="AJ702">
        <v>290</v>
      </c>
      <c r="AL702">
        <v>15</v>
      </c>
      <c r="AM702">
        <v>986</v>
      </c>
      <c r="AN702">
        <v>1.6539999999999999</v>
      </c>
      <c r="AP702">
        <v>4834</v>
      </c>
      <c r="AQ702">
        <v>4835</v>
      </c>
      <c r="AT702">
        <v>1.24</v>
      </c>
      <c r="AU702">
        <v>1.24</v>
      </c>
      <c r="AW702">
        <v>4.9000000000000004</v>
      </c>
      <c r="AX702">
        <v>4.9000000000000004</v>
      </c>
      <c r="BD702">
        <v>1.47</v>
      </c>
      <c r="BE702">
        <v>12</v>
      </c>
      <c r="BF702" t="s">
        <v>2659</v>
      </c>
      <c r="BG702" t="s">
        <v>5498</v>
      </c>
      <c r="BH702">
        <v>717</v>
      </c>
      <c r="BI702" t="s">
        <v>5753</v>
      </c>
      <c r="BJ702" t="s">
        <v>7773</v>
      </c>
      <c r="BK702">
        <v>717</v>
      </c>
      <c r="BL702">
        <v>3860</v>
      </c>
      <c r="BM702">
        <v>1155</v>
      </c>
      <c r="BN702">
        <v>59</v>
      </c>
      <c r="BS702">
        <v>30</v>
      </c>
      <c r="BT702">
        <v>0.28999999999999998</v>
      </c>
      <c r="BU702">
        <v>0.25</v>
      </c>
      <c r="BV702">
        <v>0.26</v>
      </c>
      <c r="BW702">
        <v>42.75695786</v>
      </c>
      <c r="BX702">
        <v>-82.03220469</v>
      </c>
      <c r="BY702">
        <v>4734342.5029999996</v>
      </c>
      <c r="BZ702">
        <v>204.73599999999999</v>
      </c>
      <c r="CA702">
        <v>177.3</v>
      </c>
      <c r="CB702" t="s">
        <v>7407</v>
      </c>
      <c r="CC702">
        <v>7</v>
      </c>
      <c r="CD702">
        <v>24</v>
      </c>
      <c r="CE702">
        <v>27</v>
      </c>
      <c r="CF702">
        <v>27</v>
      </c>
      <c r="CG702" t="s">
        <v>5677</v>
      </c>
      <c r="CH702">
        <v>414</v>
      </c>
      <c r="CI702" t="s">
        <v>3290</v>
      </c>
      <c r="CJ702" t="s">
        <v>7332</v>
      </c>
      <c r="CK702">
        <v>12.7</v>
      </c>
      <c r="CL702">
        <v>2</v>
      </c>
      <c r="CM702" t="s">
        <v>5498</v>
      </c>
      <c r="CO702" t="str">
        <f>VLOOKUP(CM702,AutoSCAN_ORG!B717:CF3232,1,FALSE)</f>
        <v>AS00-0002050</v>
      </c>
      <c r="CP702">
        <f>VLOOKUP($CM702,AutoSCAN_ORG!$B$1:$CF$2516,2,FALSE)</f>
        <v>3520.4110000000001</v>
      </c>
      <c r="CQ702">
        <f>VLOOKUP($CM702,AutoSCAN_ORG!$B$1:$CF$2516,3,FALSE)</f>
        <v>14.836</v>
      </c>
      <c r="CR702">
        <f>VLOOKUP($CM702,AutoSCAN_ORG!$B$1:$CF$2516,4,FALSE)</f>
        <v>177.077</v>
      </c>
      <c r="CS702">
        <f>VLOOKUP($CM702,AutoSCAN_ORG!$B$1:$CF$2516,5,FALSE)</f>
        <v>6.2949999999999999</v>
      </c>
      <c r="CT702" t="str">
        <f>VLOOKUP($CM702,AutoSCAN_ORG!$B$1:$CF$2516,6,FALSE)</f>
        <v>MELO-CORR</v>
      </c>
      <c r="CU702">
        <f>VLOOKUP($CM702,AutoSCAN_ORG!$B$1:$CF$2516,7,FALSE)</f>
        <v>0</v>
      </c>
      <c r="CV702">
        <f>VLOOKUP($CM702,AutoSCAN_ORG!$B$1:$CF$2516,69,FALSE)</f>
        <v>0</v>
      </c>
      <c r="CW702">
        <f>VLOOKUP($CM702,AutoSCAN_ORG!$B$1:$CF$2516,70,FALSE)</f>
        <v>0</v>
      </c>
      <c r="CX702" t="str">
        <f>VLOOKUP($CM702,AutoSCAN_ORG!$B$1:$CF$2516,71,FALSE)</f>
        <v>Y</v>
      </c>
      <c r="CZ702" t="str">
        <f>VLOOKUP($CM702,AutoSCAN_ORG!$B$1:$CF$2516,73,FALSE)</f>
        <v>ok</v>
      </c>
      <c r="DA702">
        <f>VLOOKUP($CM702,AutoSCAN_ORG!$B$1:$CF$2516,74,FALSE)</f>
        <v>0</v>
      </c>
      <c r="DB702" t="str">
        <f>VLOOKUP($CM702,AutoSCAN_ORG!$B$1:$CF$2516,75,FALSE)</f>
        <v>not visible in prev</v>
      </c>
      <c r="DC702">
        <f>VLOOKUP($CM702,AutoSCAN_ORG!$B$1:$CF$2516,76,FALSE)</f>
        <v>0</v>
      </c>
      <c r="DD702">
        <f>VLOOKUP($CM702,AutoSCAN_ORG!$B$1:$CF$2516,77,FALSE)</f>
        <v>0</v>
      </c>
      <c r="DE702" t="str">
        <f>VLOOKUP($CM702,AutoSCAN_ORG!$B$1:$CF$2516,78,FALSE)</f>
        <v>new/ Inst. Area-SUP-Tap after receive VLV</v>
      </c>
      <c r="DF702">
        <f>VLOOKUP($CM702,AutoSCAN_ORG!$B$1:$CF$2516,79,FALSE)</f>
        <v>11.55</v>
      </c>
      <c r="DG702">
        <f>VLOOKUP($CM702,AutoSCAN_ORG!$B$1:$CF$2516,80,FALSE)</f>
        <v>11.55</v>
      </c>
      <c r="DH702">
        <f>VLOOKUP($CM702,AutoSCAN_ORG!$B$1:$CF$2516,81,FALSE)</f>
        <v>0</v>
      </c>
      <c r="DI702">
        <f>VLOOKUP($CM702,AutoSCAN_ORG!$B$1:$CF$2516,82,FALSE)</f>
        <v>0</v>
      </c>
      <c r="DJ702">
        <f>VLOOKUP($CM702,AutoSCAN_ORG!$B$1:$CF$2516,83,FALSE)</f>
        <v>0</v>
      </c>
    </row>
    <row r="703" spans="2:114" x14ac:dyDescent="0.35">
      <c r="B703" t="s">
        <v>5499</v>
      </c>
      <c r="C703">
        <v>718</v>
      </c>
      <c r="D703" t="s">
        <v>7778</v>
      </c>
      <c r="E703">
        <v>1159</v>
      </c>
      <c r="F703">
        <v>3520.4720000000002</v>
      </c>
      <c r="G703">
        <v>10</v>
      </c>
      <c r="H703" t="s">
        <v>7782</v>
      </c>
      <c r="I703" t="s">
        <v>7773</v>
      </c>
      <c r="J703" t="s">
        <v>5753</v>
      </c>
      <c r="K703">
        <v>12</v>
      </c>
      <c r="L703">
        <v>1.47</v>
      </c>
      <c r="M703">
        <v>30</v>
      </c>
      <c r="N703">
        <v>17</v>
      </c>
      <c r="O703" t="s">
        <v>7407</v>
      </c>
      <c r="Q703">
        <v>59</v>
      </c>
      <c r="R703" t="s">
        <v>7784</v>
      </c>
      <c r="S703" t="s">
        <v>7774</v>
      </c>
      <c r="T703" t="s">
        <v>7284</v>
      </c>
      <c r="W703">
        <v>12.7</v>
      </c>
      <c r="X703" t="s">
        <v>7983</v>
      </c>
      <c r="Y703">
        <v>1.9</v>
      </c>
      <c r="Z703" t="s">
        <v>7774</v>
      </c>
      <c r="AA703" t="s">
        <v>7788</v>
      </c>
      <c r="AB703" t="s">
        <v>7774</v>
      </c>
      <c r="AC703">
        <v>10</v>
      </c>
      <c r="AD703">
        <v>10</v>
      </c>
      <c r="AE703">
        <v>12</v>
      </c>
      <c r="AF703" t="s">
        <v>5683</v>
      </c>
      <c r="AG703">
        <v>42.756957419999999</v>
      </c>
      <c r="AH703">
        <v>-82.032204730000004</v>
      </c>
      <c r="AI703">
        <v>204.7</v>
      </c>
      <c r="AJ703">
        <v>290</v>
      </c>
      <c r="AL703">
        <v>15</v>
      </c>
      <c r="AM703">
        <v>986</v>
      </c>
      <c r="AN703">
        <v>1.7030000000000001</v>
      </c>
      <c r="AP703">
        <v>4796</v>
      </c>
      <c r="AQ703">
        <v>4804</v>
      </c>
      <c r="AT703">
        <v>1.23</v>
      </c>
      <c r="AU703">
        <v>1.23</v>
      </c>
      <c r="AW703">
        <v>4.87</v>
      </c>
      <c r="AX703">
        <v>4.8600000000000003</v>
      </c>
      <c r="BD703">
        <v>1.47</v>
      </c>
      <c r="BE703">
        <v>30</v>
      </c>
      <c r="BF703" t="s">
        <v>2660</v>
      </c>
      <c r="BG703" t="s">
        <v>5499</v>
      </c>
      <c r="BH703">
        <v>718</v>
      </c>
      <c r="BI703" t="s">
        <v>5753</v>
      </c>
      <c r="BJ703" t="s">
        <v>7773</v>
      </c>
      <c r="BK703">
        <v>718</v>
      </c>
      <c r="BL703">
        <v>3860</v>
      </c>
      <c r="BM703">
        <v>1155</v>
      </c>
      <c r="BN703">
        <v>59</v>
      </c>
      <c r="BS703">
        <v>29</v>
      </c>
      <c r="BT703">
        <v>0.28999999999999998</v>
      </c>
      <c r="BU703">
        <v>0.26</v>
      </c>
      <c r="BV703">
        <v>0.26</v>
      </c>
      <c r="BW703">
        <v>42.756957419999999</v>
      </c>
      <c r="BX703">
        <v>-82.032204730000004</v>
      </c>
      <c r="BY703">
        <v>4734342.4539999999</v>
      </c>
      <c r="BZ703">
        <v>204.73500000000001</v>
      </c>
      <c r="CA703">
        <v>173.7</v>
      </c>
      <c r="CB703" t="s">
        <v>7706</v>
      </c>
      <c r="CC703">
        <v>7</v>
      </c>
      <c r="CD703">
        <v>24</v>
      </c>
      <c r="CE703">
        <v>26</v>
      </c>
      <c r="CF703">
        <v>26</v>
      </c>
      <c r="CG703" t="s">
        <v>5677</v>
      </c>
      <c r="CH703">
        <v>414</v>
      </c>
      <c r="CI703" t="s">
        <v>3290</v>
      </c>
      <c r="CJ703" t="s">
        <v>7332</v>
      </c>
      <c r="CK703">
        <v>12.7</v>
      </c>
      <c r="CL703">
        <v>1.9</v>
      </c>
      <c r="CM703" t="s">
        <v>5499</v>
      </c>
      <c r="CO703" t="str">
        <f>VLOOKUP(CM703,AutoSCAN_ORG!B718:CF3233,1,FALSE)</f>
        <v>AS00-0002051</v>
      </c>
      <c r="CP703">
        <f>VLOOKUP($CM703,AutoSCAN_ORG!$B$1:$CF$2516,2,FALSE)</f>
        <v>3520.4650000000001</v>
      </c>
      <c r="CQ703">
        <f>VLOOKUP($CM703,AutoSCAN_ORG!$B$1:$CF$2516,3,FALSE)</f>
        <v>14.481999999999999</v>
      </c>
      <c r="CR703">
        <f>VLOOKUP($CM703,AutoSCAN_ORG!$B$1:$CF$2516,4,FALSE)</f>
        <v>180.53399999999999</v>
      </c>
      <c r="CS703">
        <f>VLOOKUP($CM703,AutoSCAN_ORG!$B$1:$CF$2516,5,FALSE)</f>
        <v>6.2949999999999999</v>
      </c>
      <c r="CT703" t="str">
        <f>VLOOKUP($CM703,AutoSCAN_ORG!$B$1:$CF$2516,6,FALSE)</f>
        <v>MELO-CORR</v>
      </c>
      <c r="CU703">
        <f>VLOOKUP($CM703,AutoSCAN_ORG!$B$1:$CF$2516,7,FALSE)</f>
        <v>0</v>
      </c>
      <c r="CV703">
        <f>VLOOKUP($CM703,AutoSCAN_ORG!$B$1:$CF$2516,69,FALSE)</f>
        <v>0</v>
      </c>
      <c r="CW703">
        <f>VLOOKUP($CM703,AutoSCAN_ORG!$B$1:$CF$2516,70,FALSE)</f>
        <v>0</v>
      </c>
      <c r="CX703" t="str">
        <f>VLOOKUP($CM703,AutoSCAN_ORG!$B$1:$CF$2516,71,FALSE)</f>
        <v>Y</v>
      </c>
      <c r="CZ703" t="str">
        <f>VLOOKUP($CM703,AutoSCAN_ORG!$B$1:$CF$2516,73,FALSE)</f>
        <v>ok</v>
      </c>
      <c r="DA703">
        <f>VLOOKUP($CM703,AutoSCAN_ORG!$B$1:$CF$2516,74,FALSE)</f>
        <v>0</v>
      </c>
      <c r="DB703" t="str">
        <f>VLOOKUP($CM703,AutoSCAN_ORG!$B$1:$CF$2516,75,FALSE)</f>
        <v>not visible in prev</v>
      </c>
      <c r="DC703">
        <f>VLOOKUP($CM703,AutoSCAN_ORG!$B$1:$CF$2516,76,FALSE)</f>
        <v>0</v>
      </c>
      <c r="DD703">
        <f>VLOOKUP($CM703,AutoSCAN_ORG!$B$1:$CF$2516,77,FALSE)</f>
        <v>0</v>
      </c>
      <c r="DE703" t="str">
        <f>VLOOKUP($CM703,AutoSCAN_ORG!$B$1:$CF$2516,78,FALSE)</f>
        <v>new/ Inst. Area-SUP-Tap after receive VLV</v>
      </c>
      <c r="DF703">
        <f>VLOOKUP($CM703,AutoSCAN_ORG!$B$1:$CF$2516,79,FALSE)</f>
        <v>11.61</v>
      </c>
      <c r="DG703">
        <f>VLOOKUP($CM703,AutoSCAN_ORG!$B$1:$CF$2516,80,FALSE)</f>
        <v>11.61</v>
      </c>
      <c r="DH703">
        <f>VLOOKUP($CM703,AutoSCAN_ORG!$B$1:$CF$2516,81,FALSE)</f>
        <v>0</v>
      </c>
      <c r="DI703">
        <f>VLOOKUP($CM703,AutoSCAN_ORG!$B$1:$CF$2516,82,FALSE)</f>
        <v>0</v>
      </c>
      <c r="DJ703">
        <f>VLOOKUP($CM703,AutoSCAN_ORG!$B$1:$CF$2516,83,FALSE)</f>
        <v>0</v>
      </c>
    </row>
    <row r="704" spans="2:114" x14ac:dyDescent="0.35">
      <c r="B704" t="s">
        <v>5486</v>
      </c>
      <c r="C704">
        <v>702</v>
      </c>
      <c r="D704" t="s">
        <v>7778</v>
      </c>
      <c r="E704">
        <v>1142</v>
      </c>
      <c r="F704">
        <v>3519.4969999999998</v>
      </c>
      <c r="G704">
        <v>10</v>
      </c>
      <c r="H704" t="s">
        <v>7782</v>
      </c>
      <c r="I704" t="s">
        <v>7773</v>
      </c>
      <c r="J704" t="s">
        <v>7852</v>
      </c>
      <c r="K704">
        <v>12</v>
      </c>
      <c r="L704">
        <v>1.49</v>
      </c>
      <c r="M704">
        <v>10</v>
      </c>
      <c r="N704">
        <v>34</v>
      </c>
      <c r="O704" t="s">
        <v>7661</v>
      </c>
      <c r="Q704">
        <v>57</v>
      </c>
      <c r="R704" t="s">
        <v>7784</v>
      </c>
      <c r="S704" t="s">
        <v>7774</v>
      </c>
      <c r="T704" t="s">
        <v>7284</v>
      </c>
      <c r="W704">
        <v>12.7</v>
      </c>
      <c r="X704" t="s">
        <v>7983</v>
      </c>
      <c r="Y704">
        <v>2.1</v>
      </c>
      <c r="Z704" t="s">
        <v>7774</v>
      </c>
      <c r="AA704" t="s">
        <v>7786</v>
      </c>
      <c r="AB704" t="s">
        <v>7774</v>
      </c>
      <c r="AF704" t="s">
        <v>5939</v>
      </c>
      <c r="AG704">
        <v>42.756966069999997</v>
      </c>
      <c r="AH704">
        <v>-82.032203999999993</v>
      </c>
      <c r="AI704">
        <v>204.8</v>
      </c>
      <c r="AJ704">
        <v>290</v>
      </c>
      <c r="AL704">
        <v>15</v>
      </c>
      <c r="AM704">
        <v>986</v>
      </c>
      <c r="AN704">
        <v>0.73799999999999999</v>
      </c>
      <c r="AP704">
        <v>4836</v>
      </c>
      <c r="AQ704">
        <v>4837</v>
      </c>
      <c r="AT704">
        <v>1.24</v>
      </c>
      <c r="AU704">
        <v>1.24</v>
      </c>
      <c r="AW704">
        <v>4.9000000000000004</v>
      </c>
      <c r="AX704">
        <v>4.9000000000000004</v>
      </c>
      <c r="BD704">
        <v>1.49</v>
      </c>
      <c r="BE704">
        <v>10</v>
      </c>
      <c r="BF704" t="s">
        <v>8749</v>
      </c>
      <c r="BG704" t="s">
        <v>5486</v>
      </c>
      <c r="BH704">
        <v>702</v>
      </c>
      <c r="BI704" t="s">
        <v>7852</v>
      </c>
      <c r="BJ704" t="s">
        <v>7773</v>
      </c>
      <c r="BK704">
        <v>702</v>
      </c>
      <c r="BL704">
        <v>3860</v>
      </c>
      <c r="BM704">
        <v>1142</v>
      </c>
      <c r="BN704">
        <v>57</v>
      </c>
      <c r="BO704" t="s">
        <v>8660</v>
      </c>
      <c r="BS704">
        <v>30</v>
      </c>
      <c r="BT704">
        <v>0.28999999999999998</v>
      </c>
      <c r="BU704">
        <v>0.25</v>
      </c>
      <c r="BV704">
        <v>0.25</v>
      </c>
      <c r="BW704">
        <v>42.756966069999997</v>
      </c>
      <c r="BX704">
        <v>-82.032203999999993</v>
      </c>
      <c r="BY704">
        <v>4734343.415</v>
      </c>
      <c r="BZ704">
        <v>204.762</v>
      </c>
      <c r="CA704">
        <v>175.2</v>
      </c>
      <c r="CB704" t="s">
        <v>7697</v>
      </c>
      <c r="CC704">
        <v>7</v>
      </c>
      <c r="CD704">
        <v>24</v>
      </c>
      <c r="CE704">
        <v>27</v>
      </c>
      <c r="CF704">
        <v>27</v>
      </c>
      <c r="CG704" t="s">
        <v>5677</v>
      </c>
      <c r="CH704">
        <v>414</v>
      </c>
      <c r="CI704" t="s">
        <v>5823</v>
      </c>
      <c r="CJ704" t="s">
        <v>8661</v>
      </c>
      <c r="CK704">
        <v>12.7</v>
      </c>
      <c r="CM704" t="s">
        <v>5486</v>
      </c>
      <c r="CO704" t="str">
        <f>VLOOKUP(CM704,AutoSCAN_ORG!B702:CF3217,1,FALSE)</f>
        <v>AS00-0002038</v>
      </c>
      <c r="CP704">
        <f>VLOOKUP($CM704,AutoSCAN_ORG!$B$1:$CF$2516,2,FALSE)</f>
        <v>3519.511</v>
      </c>
      <c r="CQ704">
        <f>VLOOKUP($CM704,AutoSCAN_ORG!$B$1:$CF$2516,3,FALSE)</f>
        <v>8.17</v>
      </c>
      <c r="CR704">
        <f>VLOOKUP($CM704,AutoSCAN_ORG!$B$1:$CF$2516,4,FALSE)</f>
        <v>179.624</v>
      </c>
      <c r="CS704">
        <f>VLOOKUP($CM704,AutoSCAN_ORG!$B$1:$CF$2516,5,FALSE)</f>
        <v>6.2949999999999999</v>
      </c>
      <c r="CT704" t="str">
        <f>VLOOKUP($CM704,AutoSCAN_ORG!$B$1:$CF$2516,6,FALSE)</f>
        <v>MELO-CORR</v>
      </c>
      <c r="CU704">
        <f>VLOOKUP($CM704,AutoSCAN_ORG!$B$1:$CF$2516,7,FALSE)</f>
        <v>0</v>
      </c>
      <c r="CV704">
        <f>VLOOKUP($CM704,AutoSCAN_ORG!$B$1:$CF$2516,69,FALSE)</f>
        <v>0</v>
      </c>
      <c r="CW704">
        <f>VLOOKUP($CM704,AutoSCAN_ORG!$B$1:$CF$2516,70,FALSE)</f>
        <v>0</v>
      </c>
      <c r="CX704" t="str">
        <f>VLOOKUP($CM704,AutoSCAN_ORG!$B$1:$CF$2516,71,FALSE)</f>
        <v>Y</v>
      </c>
      <c r="CY704" t="str">
        <f>VLOOKUP($CM704,AutoSCAN_ORG!$B$1:$CF$2516,72,FALSE)</f>
        <v>yes</v>
      </c>
      <c r="CZ704" t="str">
        <f>VLOOKUP($CM704,AutoSCAN_ORG!$B$1:$CF$2516,73,FALSE)</f>
        <v>ok</v>
      </c>
      <c r="DA704">
        <f>VLOOKUP($CM704,AutoSCAN_ORG!$B$1:$CF$2516,74,FALSE)</f>
        <v>0</v>
      </c>
      <c r="DB704" t="str">
        <f>VLOOKUP($CM704,AutoSCAN_ORG!$B$1:$CF$2516,75,FALSE)</f>
        <v>not visible in prev</v>
      </c>
      <c r="DC704">
        <f>VLOOKUP($CM704,AutoSCAN_ORG!$B$1:$CF$2516,76,FALSE)</f>
        <v>0</v>
      </c>
      <c r="DD704">
        <f>VLOOKUP($CM704,AutoSCAN_ORG!$B$1:$CF$2516,77,FALSE)</f>
        <v>0</v>
      </c>
      <c r="DE704" t="str">
        <f>VLOOKUP($CM704,AutoSCAN_ORG!$B$1:$CF$2516,78,FALSE)</f>
        <v>new/ Inst. Area-SUP-Tap after receive VLV</v>
      </c>
      <c r="DF704">
        <f>VLOOKUP($CM704,AutoSCAN_ORG!$B$1:$CF$2516,79,FALSE)</f>
        <v>11.71</v>
      </c>
      <c r="DG704">
        <f>VLOOKUP($CM704,AutoSCAN_ORG!$B$1:$CF$2516,80,FALSE)</f>
        <v>11.71</v>
      </c>
      <c r="DH704">
        <f>VLOOKUP($CM704,AutoSCAN_ORG!$B$1:$CF$2516,81,FALSE)</f>
        <v>0</v>
      </c>
      <c r="DI704">
        <f>VLOOKUP($CM704,AutoSCAN_ORG!$B$1:$CF$2516,82,FALSE)</f>
        <v>0</v>
      </c>
      <c r="DJ704">
        <f>VLOOKUP($CM704,AutoSCAN_ORG!$B$1:$CF$2516,83,FALSE)</f>
        <v>0</v>
      </c>
    </row>
    <row r="705" spans="2:114" x14ac:dyDescent="0.35">
      <c r="B705" t="s">
        <v>5500</v>
      </c>
      <c r="C705">
        <v>719</v>
      </c>
      <c r="D705" t="s">
        <v>7778</v>
      </c>
      <c r="E705">
        <v>1160</v>
      </c>
      <c r="F705">
        <v>3520.4969999999998</v>
      </c>
      <c r="G705">
        <v>10</v>
      </c>
      <c r="H705" t="s">
        <v>7782</v>
      </c>
      <c r="I705" t="s">
        <v>7773</v>
      </c>
      <c r="J705" t="s">
        <v>5753</v>
      </c>
      <c r="K705">
        <v>13</v>
      </c>
      <c r="L705">
        <v>1.66</v>
      </c>
      <c r="M705">
        <v>19</v>
      </c>
      <c r="N705">
        <v>12</v>
      </c>
      <c r="O705" t="s">
        <v>7407</v>
      </c>
      <c r="Q705">
        <v>59</v>
      </c>
      <c r="R705" t="s">
        <v>7784</v>
      </c>
      <c r="S705" t="s">
        <v>7774</v>
      </c>
      <c r="T705" t="s">
        <v>7284</v>
      </c>
      <c r="W705">
        <v>12.7</v>
      </c>
      <c r="X705" t="s">
        <v>7983</v>
      </c>
      <c r="Y705">
        <v>1.9</v>
      </c>
      <c r="Z705" t="s">
        <v>7774</v>
      </c>
      <c r="AA705" t="s">
        <v>7783</v>
      </c>
      <c r="AB705" t="s">
        <v>7774</v>
      </c>
      <c r="AF705" t="s">
        <v>5678</v>
      </c>
      <c r="AG705">
        <v>42.756957139999997</v>
      </c>
      <c r="AH705">
        <v>-82.032204750000005</v>
      </c>
      <c r="AI705">
        <v>204.7</v>
      </c>
      <c r="AJ705">
        <v>290</v>
      </c>
      <c r="AL705">
        <v>15</v>
      </c>
      <c r="AM705">
        <v>986</v>
      </c>
      <c r="AN705">
        <v>1.734</v>
      </c>
      <c r="AP705">
        <v>4820</v>
      </c>
      <c r="AQ705">
        <v>4823</v>
      </c>
      <c r="AT705">
        <v>1.23</v>
      </c>
      <c r="AU705">
        <v>1.23</v>
      </c>
      <c r="AW705">
        <v>4.8899999999999997</v>
      </c>
      <c r="AX705">
        <v>4.8899999999999997</v>
      </c>
      <c r="BD705">
        <v>1.66</v>
      </c>
      <c r="BE705">
        <v>19</v>
      </c>
      <c r="BF705" t="s">
        <v>2661</v>
      </c>
      <c r="BG705" t="s">
        <v>5500</v>
      </c>
      <c r="BH705">
        <v>719</v>
      </c>
      <c r="BI705" t="s">
        <v>5753</v>
      </c>
      <c r="BJ705" t="s">
        <v>7773</v>
      </c>
      <c r="BK705">
        <v>719</v>
      </c>
      <c r="BL705">
        <v>3860</v>
      </c>
      <c r="BM705">
        <v>1155</v>
      </c>
      <c r="BN705">
        <v>59</v>
      </c>
      <c r="BS705">
        <v>30</v>
      </c>
      <c r="BT705">
        <v>0.28999999999999998</v>
      </c>
      <c r="BU705">
        <v>0.26</v>
      </c>
      <c r="BV705">
        <v>0.26</v>
      </c>
      <c r="BW705">
        <v>42.756957139999997</v>
      </c>
      <c r="BX705">
        <v>-82.032204750000005</v>
      </c>
      <c r="BY705">
        <v>4734342.4239999996</v>
      </c>
      <c r="BZ705">
        <v>204.73400000000001</v>
      </c>
      <c r="CA705">
        <v>174.9</v>
      </c>
      <c r="CB705" t="s">
        <v>7697</v>
      </c>
      <c r="CC705">
        <v>7</v>
      </c>
      <c r="CD705">
        <v>24</v>
      </c>
      <c r="CE705">
        <v>27</v>
      </c>
      <c r="CF705">
        <v>27</v>
      </c>
      <c r="CG705" t="s">
        <v>5677</v>
      </c>
      <c r="CH705">
        <v>414</v>
      </c>
      <c r="CI705" t="s">
        <v>3290</v>
      </c>
      <c r="CJ705" t="s">
        <v>7332</v>
      </c>
      <c r="CK705">
        <v>12.7</v>
      </c>
      <c r="CL705">
        <v>1.9</v>
      </c>
      <c r="CM705" t="s">
        <v>5500</v>
      </c>
      <c r="CO705" t="str">
        <f>VLOOKUP(CM705,AutoSCAN_ORG!B719:CF3234,1,FALSE)</f>
        <v>AS00-0002052</v>
      </c>
      <c r="CP705">
        <f>VLOOKUP($CM705,AutoSCAN_ORG!$B$1:$CF$2516,2,FALSE)</f>
        <v>3520.4920000000002</v>
      </c>
      <c r="CQ705">
        <f>VLOOKUP($CM705,AutoSCAN_ORG!$B$1:$CF$2516,3,FALSE)</f>
        <v>9.6890000000000001</v>
      </c>
      <c r="CR705">
        <f>VLOOKUP($CM705,AutoSCAN_ORG!$B$1:$CF$2516,4,FALSE)</f>
        <v>181.298</v>
      </c>
      <c r="CS705">
        <f>VLOOKUP($CM705,AutoSCAN_ORG!$B$1:$CF$2516,5,FALSE)</f>
        <v>6.2949999999999999</v>
      </c>
      <c r="CT705" t="str">
        <f>VLOOKUP($CM705,AutoSCAN_ORG!$B$1:$CF$2516,6,FALSE)</f>
        <v>MELO-CORR</v>
      </c>
      <c r="CU705">
        <f>VLOOKUP($CM705,AutoSCAN_ORG!$B$1:$CF$2516,7,FALSE)</f>
        <v>0</v>
      </c>
      <c r="CV705">
        <f>VLOOKUP($CM705,AutoSCAN_ORG!$B$1:$CF$2516,69,FALSE)</f>
        <v>0</v>
      </c>
      <c r="CW705">
        <f>VLOOKUP($CM705,AutoSCAN_ORG!$B$1:$CF$2516,70,FALSE)</f>
        <v>0</v>
      </c>
      <c r="CX705" t="str">
        <f>VLOOKUP($CM705,AutoSCAN_ORG!$B$1:$CF$2516,71,FALSE)</f>
        <v>Y</v>
      </c>
      <c r="CZ705" t="str">
        <f>VLOOKUP($CM705,AutoSCAN_ORG!$B$1:$CF$2516,73,FALSE)</f>
        <v>ok</v>
      </c>
      <c r="DA705">
        <f>VLOOKUP($CM705,AutoSCAN_ORG!$B$1:$CF$2516,74,FALSE)</f>
        <v>0</v>
      </c>
      <c r="DB705" t="str">
        <f>VLOOKUP($CM705,AutoSCAN_ORG!$B$1:$CF$2516,75,FALSE)</f>
        <v>not visible in prev</v>
      </c>
      <c r="DC705">
        <f>VLOOKUP($CM705,AutoSCAN_ORG!$B$1:$CF$2516,76,FALSE)</f>
        <v>0</v>
      </c>
      <c r="DD705">
        <f>VLOOKUP($CM705,AutoSCAN_ORG!$B$1:$CF$2516,77,FALSE)</f>
        <v>0</v>
      </c>
      <c r="DE705" t="str">
        <f>VLOOKUP($CM705,AutoSCAN_ORG!$B$1:$CF$2516,78,FALSE)</f>
        <v>new/ Inst. Area-SUP-Tap after receive VLV</v>
      </c>
      <c r="DF705">
        <f>VLOOKUP($CM705,AutoSCAN_ORG!$B$1:$CF$2516,79,FALSE)</f>
        <v>13.11</v>
      </c>
      <c r="DG705">
        <f>VLOOKUP($CM705,AutoSCAN_ORG!$B$1:$CF$2516,80,FALSE)</f>
        <v>13.11</v>
      </c>
      <c r="DH705">
        <f>VLOOKUP($CM705,AutoSCAN_ORG!$B$1:$CF$2516,81,FALSE)</f>
        <v>0</v>
      </c>
      <c r="DI705">
        <f>VLOOKUP($CM705,AutoSCAN_ORG!$B$1:$CF$2516,82,FALSE)</f>
        <v>0</v>
      </c>
      <c r="DJ705">
        <f>VLOOKUP($CM705,AutoSCAN_ORG!$B$1:$CF$2516,83,FALSE)</f>
        <v>0</v>
      </c>
    </row>
    <row r="706" spans="2:114" x14ac:dyDescent="0.35">
      <c r="B706" t="s">
        <v>5501</v>
      </c>
      <c r="C706">
        <v>720</v>
      </c>
      <c r="D706" t="s">
        <v>7778</v>
      </c>
      <c r="E706">
        <v>1161</v>
      </c>
      <c r="F706">
        <v>3520.5340000000001</v>
      </c>
      <c r="G706">
        <v>10</v>
      </c>
      <c r="H706" t="s">
        <v>7782</v>
      </c>
      <c r="I706" t="s">
        <v>7773</v>
      </c>
      <c r="J706" t="s">
        <v>5753</v>
      </c>
      <c r="K706">
        <v>10</v>
      </c>
      <c r="L706">
        <v>1.25</v>
      </c>
      <c r="M706">
        <v>7</v>
      </c>
      <c r="N706">
        <v>10</v>
      </c>
      <c r="O706" t="s">
        <v>7407</v>
      </c>
      <c r="R706" t="s">
        <v>7784</v>
      </c>
      <c r="S706" t="s">
        <v>7774</v>
      </c>
      <c r="T706" t="s">
        <v>7284</v>
      </c>
      <c r="W706">
        <v>12.7</v>
      </c>
      <c r="X706" t="s">
        <v>7983</v>
      </c>
      <c r="Y706">
        <v>1.9</v>
      </c>
      <c r="Z706" t="s">
        <v>7774</v>
      </c>
      <c r="AA706" t="s">
        <v>7789</v>
      </c>
      <c r="AB706" t="s">
        <v>7774</v>
      </c>
      <c r="AF706" t="s">
        <v>5859</v>
      </c>
      <c r="AG706">
        <v>42.756956760000001</v>
      </c>
      <c r="AH706">
        <v>-82.032204780000001</v>
      </c>
      <c r="AI706">
        <v>204.7</v>
      </c>
      <c r="AJ706">
        <v>290</v>
      </c>
      <c r="AL706">
        <v>15</v>
      </c>
      <c r="AM706">
        <v>986</v>
      </c>
      <c r="AN706">
        <v>1.776</v>
      </c>
      <c r="AP706">
        <v>4840</v>
      </c>
      <c r="AQ706">
        <v>4840</v>
      </c>
      <c r="AT706">
        <v>1.24</v>
      </c>
      <c r="AU706">
        <v>1.24</v>
      </c>
      <c r="AW706">
        <v>4.91</v>
      </c>
      <c r="AX706">
        <v>4.91</v>
      </c>
      <c r="BD706">
        <v>1.25</v>
      </c>
      <c r="BE706">
        <v>7</v>
      </c>
      <c r="BF706" t="s">
        <v>2662</v>
      </c>
      <c r="BG706" t="s">
        <v>5501</v>
      </c>
      <c r="BH706">
        <v>720</v>
      </c>
      <c r="BI706" t="s">
        <v>5753</v>
      </c>
      <c r="BJ706" t="s">
        <v>7773</v>
      </c>
      <c r="BK706">
        <v>720</v>
      </c>
      <c r="BL706">
        <v>3860</v>
      </c>
      <c r="BU706">
        <v>0.25</v>
      </c>
      <c r="BV706">
        <v>0.25</v>
      </c>
      <c r="BW706">
        <v>42.756956760000001</v>
      </c>
      <c r="BX706">
        <v>-82.032204780000001</v>
      </c>
      <c r="BY706">
        <v>4734342.3820000002</v>
      </c>
      <c r="BZ706">
        <v>204.733</v>
      </c>
      <c r="CA706">
        <v>175.3</v>
      </c>
      <c r="CB706" t="s">
        <v>7692</v>
      </c>
      <c r="CC706">
        <v>7</v>
      </c>
      <c r="CE706">
        <v>27</v>
      </c>
      <c r="CF706">
        <v>27</v>
      </c>
      <c r="CG706" t="s">
        <v>5677</v>
      </c>
      <c r="CH706">
        <v>414</v>
      </c>
      <c r="CI706" t="s">
        <v>3290</v>
      </c>
      <c r="CJ706" t="s">
        <v>7332</v>
      </c>
      <c r="CK706">
        <v>12.7</v>
      </c>
      <c r="CL706">
        <v>1.9</v>
      </c>
      <c r="CM706" t="s">
        <v>5501</v>
      </c>
      <c r="CO706" t="str">
        <f>VLOOKUP(CM706,AutoSCAN_ORG!B720:CF3235,1,FALSE)</f>
        <v>AS00-0002053</v>
      </c>
      <c r="CP706">
        <f>VLOOKUP($CM706,AutoSCAN_ORG!$B$1:$CF$2516,2,FALSE)</f>
        <v>3520.5320000000002</v>
      </c>
      <c r="CQ706">
        <f>VLOOKUP($CM706,AutoSCAN_ORG!$B$1:$CF$2516,3,FALSE)</f>
        <v>8</v>
      </c>
      <c r="CR706">
        <f>VLOOKUP($CM706,AutoSCAN_ORG!$B$1:$CF$2516,4,FALSE)</f>
        <v>179.12100000000001</v>
      </c>
      <c r="CS706">
        <f>VLOOKUP($CM706,AutoSCAN_ORG!$B$1:$CF$2516,5,FALSE)</f>
        <v>6.2949999999999999</v>
      </c>
      <c r="CT706" t="str">
        <f>VLOOKUP($CM706,AutoSCAN_ORG!$B$1:$CF$2516,6,FALSE)</f>
        <v>MELO-CORR</v>
      </c>
      <c r="CU706">
        <f>VLOOKUP($CM706,AutoSCAN_ORG!$B$1:$CF$2516,7,FALSE)</f>
        <v>0</v>
      </c>
      <c r="CV706">
        <f>VLOOKUP($CM706,AutoSCAN_ORG!$B$1:$CF$2516,69,FALSE)</f>
        <v>0</v>
      </c>
      <c r="CW706">
        <f>VLOOKUP($CM706,AutoSCAN_ORG!$B$1:$CF$2516,70,FALSE)</f>
        <v>0</v>
      </c>
      <c r="CX706" t="str">
        <f>VLOOKUP($CM706,AutoSCAN_ORG!$B$1:$CF$2516,71,FALSE)</f>
        <v>Y</v>
      </c>
      <c r="CZ706" t="str">
        <f>VLOOKUP($CM706,AutoSCAN_ORG!$B$1:$CF$2516,73,FALSE)</f>
        <v>ok</v>
      </c>
      <c r="DA706">
        <f>VLOOKUP($CM706,AutoSCAN_ORG!$B$1:$CF$2516,74,FALSE)</f>
        <v>0</v>
      </c>
      <c r="DB706" t="str">
        <f>VLOOKUP($CM706,AutoSCAN_ORG!$B$1:$CF$2516,75,FALSE)</f>
        <v>not visible in prev</v>
      </c>
      <c r="DC706">
        <f>VLOOKUP($CM706,AutoSCAN_ORG!$B$1:$CF$2516,76,FALSE)</f>
        <v>0</v>
      </c>
      <c r="DD706">
        <f>VLOOKUP($CM706,AutoSCAN_ORG!$B$1:$CF$2516,77,FALSE)</f>
        <v>0</v>
      </c>
      <c r="DE706" t="str">
        <f>VLOOKUP($CM706,AutoSCAN_ORG!$B$1:$CF$2516,78,FALSE)</f>
        <v>new/ Inst. Area-SUP-Tap after receive VLV</v>
      </c>
      <c r="DF706">
        <f>VLOOKUP($CM706,AutoSCAN_ORG!$B$1:$CF$2516,79,FALSE)</f>
        <v>9.85</v>
      </c>
      <c r="DG706">
        <f>VLOOKUP($CM706,AutoSCAN_ORG!$B$1:$CF$2516,80,FALSE)</f>
        <v>9.85</v>
      </c>
      <c r="DH706">
        <f>VLOOKUP($CM706,AutoSCAN_ORG!$B$1:$CF$2516,81,FALSE)</f>
        <v>0</v>
      </c>
      <c r="DI706">
        <f>VLOOKUP($CM706,AutoSCAN_ORG!$B$1:$CF$2516,82,FALSE)</f>
        <v>0</v>
      </c>
      <c r="DJ706">
        <f>VLOOKUP($CM706,AutoSCAN_ORG!$B$1:$CF$2516,83,FALSE)</f>
        <v>0</v>
      </c>
    </row>
    <row r="707" spans="2:114" x14ac:dyDescent="0.35">
      <c r="B707" t="s">
        <v>5502</v>
      </c>
      <c r="C707">
        <v>721</v>
      </c>
      <c r="D707" t="s">
        <v>7778</v>
      </c>
      <c r="E707">
        <v>1162</v>
      </c>
      <c r="F707">
        <v>3520.6019999999999</v>
      </c>
      <c r="G707">
        <v>10</v>
      </c>
      <c r="H707" t="s">
        <v>7782</v>
      </c>
      <c r="I707" t="s">
        <v>7773</v>
      </c>
      <c r="J707" t="s">
        <v>5753</v>
      </c>
      <c r="K707">
        <v>12</v>
      </c>
      <c r="L707">
        <v>1.49</v>
      </c>
      <c r="M707">
        <v>17</v>
      </c>
      <c r="N707">
        <v>11</v>
      </c>
      <c r="O707" t="s">
        <v>7407</v>
      </c>
      <c r="R707" t="s">
        <v>7784</v>
      </c>
      <c r="S707" t="s">
        <v>7774</v>
      </c>
      <c r="T707" t="s">
        <v>7284</v>
      </c>
      <c r="W707">
        <v>12.7</v>
      </c>
      <c r="X707" t="s">
        <v>7983</v>
      </c>
      <c r="Y707">
        <v>1.9</v>
      </c>
      <c r="Z707" t="s">
        <v>7774</v>
      </c>
      <c r="AA707" t="s">
        <v>7783</v>
      </c>
      <c r="AB707" t="s">
        <v>7774</v>
      </c>
      <c r="AF707" t="s">
        <v>5678</v>
      </c>
      <c r="AG707">
        <v>42.756956199999998</v>
      </c>
      <c r="AH707">
        <v>-82.032204829999998</v>
      </c>
      <c r="AI707">
        <v>204.7</v>
      </c>
      <c r="AJ707">
        <v>290</v>
      </c>
      <c r="AL707">
        <v>15</v>
      </c>
      <c r="AM707">
        <v>986</v>
      </c>
      <c r="AN707">
        <v>1.839</v>
      </c>
      <c r="AP707">
        <v>4825</v>
      </c>
      <c r="AQ707">
        <v>4828</v>
      </c>
      <c r="AT707">
        <v>1.23</v>
      </c>
      <c r="AU707">
        <v>1.23</v>
      </c>
      <c r="AW707">
        <v>4.9000000000000004</v>
      </c>
      <c r="AX707">
        <v>4.8899999999999997</v>
      </c>
      <c r="BD707">
        <v>1.49</v>
      </c>
      <c r="BE707">
        <v>17</v>
      </c>
      <c r="BF707" t="s">
        <v>2663</v>
      </c>
      <c r="BG707" t="s">
        <v>5502</v>
      </c>
      <c r="BH707">
        <v>721</v>
      </c>
      <c r="BI707" t="s">
        <v>5753</v>
      </c>
      <c r="BJ707" t="s">
        <v>7773</v>
      </c>
      <c r="BK707">
        <v>721</v>
      </c>
      <c r="BL707">
        <v>3860</v>
      </c>
      <c r="BS707">
        <v>30</v>
      </c>
      <c r="BT707">
        <v>0.28999999999999998</v>
      </c>
      <c r="BU707">
        <v>0.26</v>
      </c>
      <c r="BV707">
        <v>0.26</v>
      </c>
      <c r="BW707">
        <v>42.756956199999998</v>
      </c>
      <c r="BX707">
        <v>-82.032204829999998</v>
      </c>
      <c r="BY707">
        <v>4734342.3190000001</v>
      </c>
      <c r="BZ707">
        <v>204.73099999999999</v>
      </c>
      <c r="CA707">
        <v>174.9</v>
      </c>
      <c r="CB707" t="s">
        <v>7697</v>
      </c>
      <c r="CC707">
        <v>7</v>
      </c>
      <c r="CD707">
        <v>24</v>
      </c>
      <c r="CE707">
        <v>27</v>
      </c>
      <c r="CF707">
        <v>27</v>
      </c>
      <c r="CG707" t="s">
        <v>5677</v>
      </c>
      <c r="CH707">
        <v>414</v>
      </c>
      <c r="CI707" t="s">
        <v>3290</v>
      </c>
      <c r="CJ707" t="s">
        <v>7332</v>
      </c>
      <c r="CK707">
        <v>12.7</v>
      </c>
      <c r="CL707">
        <v>1.8</v>
      </c>
      <c r="CM707" t="s">
        <v>5502</v>
      </c>
      <c r="CO707" t="str">
        <f>VLOOKUP(CM707,AutoSCAN_ORG!B721:CF3236,1,FALSE)</f>
        <v>AS00-0002054</v>
      </c>
      <c r="CP707">
        <f>VLOOKUP($CM707,AutoSCAN_ORG!$B$1:$CF$2516,2,FALSE)</f>
        <v>3520.5929999999998</v>
      </c>
      <c r="CQ707">
        <f>VLOOKUP($CM707,AutoSCAN_ORG!$B$1:$CF$2516,3,FALSE)</f>
        <v>15.804</v>
      </c>
      <c r="CR707">
        <f>VLOOKUP($CM707,AutoSCAN_ORG!$B$1:$CF$2516,4,FALSE)</f>
        <v>179.39500000000001</v>
      </c>
      <c r="CS707">
        <f>VLOOKUP($CM707,AutoSCAN_ORG!$B$1:$CF$2516,5,FALSE)</f>
        <v>6.2949999999999999</v>
      </c>
      <c r="CT707" t="str">
        <f>VLOOKUP($CM707,AutoSCAN_ORG!$B$1:$CF$2516,6,FALSE)</f>
        <v>MELO-CORR</v>
      </c>
      <c r="CU707">
        <f>VLOOKUP($CM707,AutoSCAN_ORG!$B$1:$CF$2516,7,FALSE)</f>
        <v>0</v>
      </c>
      <c r="CV707">
        <f>VLOOKUP($CM707,AutoSCAN_ORG!$B$1:$CF$2516,69,FALSE)</f>
        <v>0</v>
      </c>
      <c r="CW707">
        <f>VLOOKUP($CM707,AutoSCAN_ORG!$B$1:$CF$2516,70,FALSE)</f>
        <v>0</v>
      </c>
      <c r="CX707" t="str">
        <f>VLOOKUP($CM707,AutoSCAN_ORG!$B$1:$CF$2516,71,FALSE)</f>
        <v>Y</v>
      </c>
      <c r="CY707" t="str">
        <f>VLOOKUP($CM707,AutoSCAN_ORG!$B$1:$CF$2516,72,FALSE)</f>
        <v>yes</v>
      </c>
      <c r="CZ707" t="str">
        <f>VLOOKUP($CM707,AutoSCAN_ORG!$B$1:$CF$2516,73,FALSE)</f>
        <v>ok</v>
      </c>
      <c r="DA707">
        <f>VLOOKUP($CM707,AutoSCAN_ORG!$B$1:$CF$2516,74,FALSE)</f>
        <v>0</v>
      </c>
      <c r="DB707" t="str">
        <f>VLOOKUP($CM707,AutoSCAN_ORG!$B$1:$CF$2516,75,FALSE)</f>
        <v>not visible in prev</v>
      </c>
      <c r="DC707">
        <f>VLOOKUP($CM707,AutoSCAN_ORG!$B$1:$CF$2516,76,FALSE)</f>
        <v>0</v>
      </c>
      <c r="DD707">
        <f>VLOOKUP($CM707,AutoSCAN_ORG!$B$1:$CF$2516,77,FALSE)</f>
        <v>0</v>
      </c>
      <c r="DE707" t="str">
        <f>VLOOKUP($CM707,AutoSCAN_ORG!$B$1:$CF$2516,78,FALSE)</f>
        <v>new/ Inst. Area-SUP-Tap after receive VLV</v>
      </c>
      <c r="DF707">
        <f>VLOOKUP($CM707,AutoSCAN_ORG!$B$1:$CF$2516,79,FALSE)</f>
        <v>11.75</v>
      </c>
      <c r="DG707">
        <f>VLOOKUP($CM707,AutoSCAN_ORG!$B$1:$CF$2516,80,FALSE)</f>
        <v>11.75</v>
      </c>
      <c r="DH707">
        <f>VLOOKUP($CM707,AutoSCAN_ORG!$B$1:$CF$2516,81,FALSE)</f>
        <v>0</v>
      </c>
      <c r="DI707">
        <f>VLOOKUP($CM707,AutoSCAN_ORG!$B$1:$CF$2516,82,FALSE)</f>
        <v>0</v>
      </c>
      <c r="DJ707">
        <f>VLOOKUP($CM707,AutoSCAN_ORG!$B$1:$CF$2516,83,FALSE)</f>
        <v>0</v>
      </c>
    </row>
    <row r="708" spans="2:114" x14ac:dyDescent="0.35">
      <c r="B708" t="s">
        <v>5503</v>
      </c>
      <c r="C708">
        <v>722</v>
      </c>
      <c r="D708" t="s">
        <v>7778</v>
      </c>
      <c r="E708">
        <v>1163</v>
      </c>
      <c r="F708">
        <v>3520.9549999999999</v>
      </c>
      <c r="G708">
        <v>10</v>
      </c>
      <c r="H708" t="s">
        <v>7782</v>
      </c>
      <c r="I708" t="s">
        <v>7773</v>
      </c>
      <c r="J708" t="s">
        <v>5753</v>
      </c>
      <c r="K708">
        <v>11</v>
      </c>
      <c r="L708">
        <v>1.35</v>
      </c>
      <c r="M708">
        <v>9</v>
      </c>
      <c r="N708">
        <v>9</v>
      </c>
      <c r="O708" t="s">
        <v>7989</v>
      </c>
      <c r="R708" t="s">
        <v>7784</v>
      </c>
      <c r="S708" t="s">
        <v>7774</v>
      </c>
      <c r="T708" t="s">
        <v>7284</v>
      </c>
      <c r="W708">
        <v>12.7</v>
      </c>
      <c r="X708" t="s">
        <v>7983</v>
      </c>
      <c r="Y708">
        <v>1.8</v>
      </c>
      <c r="Z708" t="s">
        <v>7774</v>
      </c>
      <c r="AA708" t="s">
        <v>7789</v>
      </c>
      <c r="AB708" t="s">
        <v>7774</v>
      </c>
      <c r="AF708" t="s">
        <v>5678</v>
      </c>
      <c r="AG708">
        <v>42.756952990000002</v>
      </c>
      <c r="AH708">
        <v>-82.032205099999999</v>
      </c>
      <c r="AI708">
        <v>204.7</v>
      </c>
      <c r="AJ708">
        <v>290</v>
      </c>
      <c r="AL708">
        <v>15</v>
      </c>
      <c r="AM708">
        <v>986</v>
      </c>
      <c r="AN708">
        <v>2.1970000000000001</v>
      </c>
      <c r="AP708">
        <v>4838</v>
      </c>
      <c r="AQ708">
        <v>4839</v>
      </c>
      <c r="AT708">
        <v>1.24</v>
      </c>
      <c r="AU708">
        <v>1.24</v>
      </c>
      <c r="AW708">
        <v>4.91</v>
      </c>
      <c r="AX708">
        <v>4.91</v>
      </c>
      <c r="BD708">
        <v>1.35</v>
      </c>
      <c r="BE708">
        <v>9</v>
      </c>
      <c r="BF708" t="s">
        <v>2664</v>
      </c>
      <c r="BG708" t="s">
        <v>5503</v>
      </c>
      <c r="BH708">
        <v>722</v>
      </c>
      <c r="BI708" t="s">
        <v>5753</v>
      </c>
      <c r="BJ708" t="s">
        <v>7773</v>
      </c>
      <c r="BK708">
        <v>722</v>
      </c>
      <c r="BL708">
        <v>3860</v>
      </c>
      <c r="BS708">
        <v>30</v>
      </c>
      <c r="BT708">
        <v>0.28999999999999998</v>
      </c>
      <c r="BU708">
        <v>0.25</v>
      </c>
      <c r="BV708">
        <v>0.25</v>
      </c>
      <c r="BW708">
        <v>42.756952990000002</v>
      </c>
      <c r="BX708">
        <v>-82.032205099999999</v>
      </c>
      <c r="BY708">
        <v>4734341.9639999997</v>
      </c>
      <c r="BZ708">
        <v>204.721</v>
      </c>
      <c r="CA708">
        <v>177.8</v>
      </c>
      <c r="CB708" t="s">
        <v>7493</v>
      </c>
      <c r="CC708">
        <v>7</v>
      </c>
      <c r="CD708">
        <v>24</v>
      </c>
      <c r="CE708">
        <v>27</v>
      </c>
      <c r="CF708">
        <v>27</v>
      </c>
      <c r="CG708" t="s">
        <v>5677</v>
      </c>
      <c r="CH708">
        <v>414</v>
      </c>
      <c r="CI708" t="s">
        <v>3290</v>
      </c>
      <c r="CJ708" t="s">
        <v>7332</v>
      </c>
      <c r="CK708">
        <v>12.7</v>
      </c>
      <c r="CL708">
        <v>1.8</v>
      </c>
      <c r="CM708" t="s">
        <v>5503</v>
      </c>
      <c r="CO708" t="str">
        <f>VLOOKUP(CM708,AutoSCAN_ORG!B722:CF3237,1,FALSE)</f>
        <v>AS00-0002055</v>
      </c>
      <c r="CP708">
        <f>VLOOKUP($CM708,AutoSCAN_ORG!$B$1:$CF$2516,2,FALSE)</f>
        <v>3520.9490000000001</v>
      </c>
      <c r="CQ708">
        <f>VLOOKUP($CM708,AutoSCAN_ORG!$B$1:$CF$2516,3,FALSE)</f>
        <v>9.2159999999999993</v>
      </c>
      <c r="CR708">
        <f>VLOOKUP($CM708,AutoSCAN_ORG!$B$1:$CF$2516,4,FALSE)</f>
        <v>176.785</v>
      </c>
      <c r="CS708">
        <f>VLOOKUP($CM708,AutoSCAN_ORG!$B$1:$CF$2516,5,FALSE)</f>
        <v>6.2949999999999999</v>
      </c>
      <c r="CT708" t="str">
        <f>VLOOKUP($CM708,AutoSCAN_ORG!$B$1:$CF$2516,6,FALSE)</f>
        <v>MELO-CORR</v>
      </c>
      <c r="CU708">
        <f>VLOOKUP($CM708,AutoSCAN_ORG!$B$1:$CF$2516,7,FALSE)</f>
        <v>0</v>
      </c>
      <c r="CV708">
        <f>VLOOKUP($CM708,AutoSCAN_ORG!$B$1:$CF$2516,69,FALSE)</f>
        <v>0</v>
      </c>
      <c r="CW708">
        <f>VLOOKUP($CM708,AutoSCAN_ORG!$B$1:$CF$2516,70,FALSE)</f>
        <v>0</v>
      </c>
      <c r="CX708" t="str">
        <f>VLOOKUP($CM708,AutoSCAN_ORG!$B$1:$CF$2516,71,FALSE)</f>
        <v>Y</v>
      </c>
      <c r="CZ708" t="str">
        <f>VLOOKUP($CM708,AutoSCAN_ORG!$B$1:$CF$2516,73,FALSE)</f>
        <v>ok</v>
      </c>
      <c r="DA708">
        <f>VLOOKUP($CM708,AutoSCAN_ORG!$B$1:$CF$2516,74,FALSE)</f>
        <v>0</v>
      </c>
      <c r="DB708" t="str">
        <f>VLOOKUP($CM708,AutoSCAN_ORG!$B$1:$CF$2516,75,FALSE)</f>
        <v>not visible in prev</v>
      </c>
      <c r="DC708">
        <f>VLOOKUP($CM708,AutoSCAN_ORG!$B$1:$CF$2516,76,FALSE)</f>
        <v>0</v>
      </c>
      <c r="DD708">
        <f>VLOOKUP($CM708,AutoSCAN_ORG!$B$1:$CF$2516,77,FALSE)</f>
        <v>0</v>
      </c>
      <c r="DE708" t="str">
        <f>VLOOKUP($CM708,AutoSCAN_ORG!$B$1:$CF$2516,78,FALSE)</f>
        <v>Inst. Area-SUP-Tap after receive VLV/ Bet. Carriers/ Sensor gap 26</v>
      </c>
      <c r="DF708">
        <f>VLOOKUP($CM708,AutoSCAN_ORG!$B$1:$CF$2516,79,FALSE)</f>
        <v>10.65</v>
      </c>
      <c r="DG708">
        <f>VLOOKUP($CM708,AutoSCAN_ORG!$B$1:$CF$2516,80,FALSE)</f>
        <v>10.65</v>
      </c>
      <c r="DH708">
        <f>VLOOKUP($CM708,AutoSCAN_ORG!$B$1:$CF$2516,81,FALSE)</f>
        <v>3.5000000000000003E-2</v>
      </c>
      <c r="DI708">
        <f>VLOOKUP($CM708,AutoSCAN_ORG!$B$1:$CF$2516,82,FALSE)</f>
        <v>6.2E-2</v>
      </c>
      <c r="DJ708">
        <f>VLOOKUP($CM708,AutoSCAN_ORG!$B$1:$CF$2516,83,FALSE)</f>
        <v>0.16800000000000001</v>
      </c>
    </row>
    <row r="709" spans="2:114" x14ac:dyDescent="0.35">
      <c r="B709" t="s">
        <v>5504</v>
      </c>
      <c r="C709">
        <v>723</v>
      </c>
      <c r="D709" t="s">
        <v>7778</v>
      </c>
      <c r="E709">
        <v>1164</v>
      </c>
      <c r="F709">
        <v>3521.3820000000001</v>
      </c>
      <c r="G709">
        <v>10</v>
      </c>
      <c r="H709" t="s">
        <v>7782</v>
      </c>
      <c r="I709" t="s">
        <v>7773</v>
      </c>
      <c r="J709" t="s">
        <v>5753</v>
      </c>
      <c r="K709">
        <v>11</v>
      </c>
      <c r="L709">
        <v>1.38</v>
      </c>
      <c r="M709">
        <v>10</v>
      </c>
      <c r="N709">
        <v>11</v>
      </c>
      <c r="O709" t="s">
        <v>7701</v>
      </c>
      <c r="Q709">
        <v>60</v>
      </c>
      <c r="R709" t="s">
        <v>7784</v>
      </c>
      <c r="S709" t="s">
        <v>7774</v>
      </c>
      <c r="T709" t="s">
        <v>7284</v>
      </c>
      <c r="W709">
        <v>12.7</v>
      </c>
      <c r="X709" t="s">
        <v>7983</v>
      </c>
      <c r="Y709">
        <v>1.9</v>
      </c>
      <c r="Z709" t="s">
        <v>7774</v>
      </c>
      <c r="AA709" t="s">
        <v>7789</v>
      </c>
      <c r="AB709" t="s">
        <v>7774</v>
      </c>
      <c r="AF709" t="s">
        <v>5678</v>
      </c>
      <c r="AG709">
        <v>42.756949169999999</v>
      </c>
      <c r="AH709">
        <v>-82.032205419999997</v>
      </c>
      <c r="AI709">
        <v>204.7</v>
      </c>
      <c r="AJ709">
        <v>290</v>
      </c>
      <c r="AL709">
        <v>15</v>
      </c>
      <c r="AM709">
        <v>986</v>
      </c>
      <c r="AN709">
        <v>2.6230000000000002</v>
      </c>
      <c r="AP709">
        <v>4837</v>
      </c>
      <c r="AQ709">
        <v>4838</v>
      </c>
      <c r="AT709">
        <v>1.24</v>
      </c>
      <c r="AU709">
        <v>1.24</v>
      </c>
      <c r="AW709">
        <v>4.91</v>
      </c>
      <c r="AX709">
        <v>4.9000000000000004</v>
      </c>
      <c r="BD709">
        <v>1.38</v>
      </c>
      <c r="BE709">
        <v>10</v>
      </c>
      <c r="BF709" t="s">
        <v>2665</v>
      </c>
      <c r="BG709" t="s">
        <v>5504</v>
      </c>
      <c r="BH709">
        <v>723</v>
      </c>
      <c r="BI709" t="s">
        <v>5753</v>
      </c>
      <c r="BJ709" t="s">
        <v>7773</v>
      </c>
      <c r="BK709">
        <v>723</v>
      </c>
      <c r="BL709">
        <v>3860</v>
      </c>
      <c r="BM709">
        <v>1165</v>
      </c>
      <c r="BN709">
        <v>60</v>
      </c>
      <c r="BS709">
        <v>30</v>
      </c>
      <c r="BT709">
        <v>0.28999999999999998</v>
      </c>
      <c r="BU709">
        <v>0.25</v>
      </c>
      <c r="BV709">
        <v>0.25</v>
      </c>
      <c r="BW709">
        <v>42.756949169999999</v>
      </c>
      <c r="BX709">
        <v>-82.032205419999997</v>
      </c>
      <c r="BY709">
        <v>4734341.5389999999</v>
      </c>
      <c r="BZ709">
        <v>204.709</v>
      </c>
      <c r="CA709">
        <v>173.7</v>
      </c>
      <c r="CB709" t="s">
        <v>7706</v>
      </c>
      <c r="CC709">
        <v>7</v>
      </c>
      <c r="CD709">
        <v>24</v>
      </c>
      <c r="CE709">
        <v>27</v>
      </c>
      <c r="CF709">
        <v>27</v>
      </c>
      <c r="CG709" t="s">
        <v>5677</v>
      </c>
      <c r="CH709">
        <v>414</v>
      </c>
      <c r="CI709" t="s">
        <v>3290</v>
      </c>
      <c r="CJ709" t="s">
        <v>7332</v>
      </c>
      <c r="CK709">
        <v>12.7</v>
      </c>
      <c r="CL709">
        <v>1.9</v>
      </c>
      <c r="CM709" t="s">
        <v>5504</v>
      </c>
      <c r="CO709" t="str">
        <f>VLOOKUP(CM709,AutoSCAN_ORG!B723:CF3238,1,FALSE)</f>
        <v>AS00-0002056</v>
      </c>
      <c r="CP709">
        <f>VLOOKUP($CM709,AutoSCAN_ORG!$B$1:$CF$2516,2,FALSE)</f>
        <v>3521.377</v>
      </c>
      <c r="CQ709">
        <f>VLOOKUP($CM709,AutoSCAN_ORG!$B$1:$CF$2516,3,FALSE)</f>
        <v>13.904</v>
      </c>
      <c r="CR709">
        <f>VLOOKUP($CM709,AutoSCAN_ORG!$B$1:$CF$2516,4,FALSE)</f>
        <v>183.041</v>
      </c>
      <c r="CS709">
        <f>VLOOKUP($CM709,AutoSCAN_ORG!$B$1:$CF$2516,5,FALSE)</f>
        <v>6.2949999999999999</v>
      </c>
      <c r="CT709" t="str">
        <f>VLOOKUP($CM709,AutoSCAN_ORG!$B$1:$CF$2516,6,FALSE)</f>
        <v>MELO-CORR</v>
      </c>
      <c r="CU709">
        <f>VLOOKUP($CM709,AutoSCAN_ORG!$B$1:$CF$2516,7,FALSE)</f>
        <v>0</v>
      </c>
      <c r="CV709">
        <f>VLOOKUP($CM709,AutoSCAN_ORG!$B$1:$CF$2516,69,FALSE)</f>
        <v>0</v>
      </c>
      <c r="CW709">
        <f>VLOOKUP($CM709,AutoSCAN_ORG!$B$1:$CF$2516,70,FALSE)</f>
        <v>0</v>
      </c>
      <c r="CX709" t="str">
        <f>VLOOKUP($CM709,AutoSCAN_ORG!$B$1:$CF$2516,71,FALSE)</f>
        <v>Y</v>
      </c>
      <c r="CY709" t="str">
        <f>VLOOKUP($CM709,AutoSCAN_ORG!$B$1:$CF$2516,72,FALSE)</f>
        <v>yes</v>
      </c>
      <c r="CZ709" t="str">
        <f>VLOOKUP($CM709,AutoSCAN_ORG!$B$1:$CF$2516,73,FALSE)</f>
        <v>ok</v>
      </c>
      <c r="DA709">
        <f>VLOOKUP($CM709,AutoSCAN_ORG!$B$1:$CF$2516,74,FALSE)</f>
        <v>0</v>
      </c>
      <c r="DB709" t="str">
        <f>VLOOKUP($CM709,AutoSCAN_ORG!$B$1:$CF$2516,75,FALSE)</f>
        <v>not visible in prev</v>
      </c>
      <c r="DC709">
        <f>VLOOKUP($CM709,AutoSCAN_ORG!$B$1:$CF$2516,76,FALSE)</f>
        <v>0</v>
      </c>
      <c r="DD709">
        <f>VLOOKUP($CM709,AutoSCAN_ORG!$B$1:$CF$2516,77,FALSE)</f>
        <v>0</v>
      </c>
      <c r="DE709" t="str">
        <f>VLOOKUP($CM709,AutoSCAN_ORG!$B$1:$CF$2516,78,FALSE)</f>
        <v>new/ Inst. Area-SUP-Tap after receive VLV</v>
      </c>
      <c r="DF709">
        <f>VLOOKUP($CM709,AutoSCAN_ORG!$B$1:$CF$2516,79,FALSE)</f>
        <v>10.85</v>
      </c>
      <c r="DG709">
        <f>VLOOKUP($CM709,AutoSCAN_ORG!$B$1:$CF$2516,80,FALSE)</f>
        <v>10.85</v>
      </c>
      <c r="DH709">
        <f>VLOOKUP($CM709,AutoSCAN_ORG!$B$1:$CF$2516,81,FALSE)</f>
        <v>0</v>
      </c>
      <c r="DI709">
        <f>VLOOKUP($CM709,AutoSCAN_ORG!$B$1:$CF$2516,82,FALSE)</f>
        <v>0</v>
      </c>
      <c r="DJ709">
        <f>VLOOKUP($CM709,AutoSCAN_ORG!$B$1:$CF$2516,83,FALSE)</f>
        <v>0</v>
      </c>
    </row>
    <row r="710" spans="2:114" x14ac:dyDescent="0.35">
      <c r="B710" t="s">
        <v>5489</v>
      </c>
      <c r="C710">
        <v>708</v>
      </c>
      <c r="D710" t="s">
        <v>7778</v>
      </c>
      <c r="E710">
        <v>1148</v>
      </c>
      <c r="F710">
        <v>3519.721</v>
      </c>
      <c r="G710">
        <v>10</v>
      </c>
      <c r="H710" t="s">
        <v>7782</v>
      </c>
      <c r="I710" t="s">
        <v>7773</v>
      </c>
      <c r="J710" t="s">
        <v>7852</v>
      </c>
      <c r="K710">
        <v>15</v>
      </c>
      <c r="L710">
        <v>1.94</v>
      </c>
      <c r="M710">
        <v>61</v>
      </c>
      <c r="N710">
        <v>41</v>
      </c>
      <c r="O710" t="s">
        <v>7985</v>
      </c>
      <c r="Q710">
        <v>58</v>
      </c>
      <c r="R710" t="s">
        <v>7784</v>
      </c>
      <c r="S710" t="s">
        <v>7774</v>
      </c>
      <c r="T710" t="s">
        <v>7284</v>
      </c>
      <c r="W710">
        <v>12.7</v>
      </c>
      <c r="X710" t="s">
        <v>7983</v>
      </c>
      <c r="Y710">
        <v>2</v>
      </c>
      <c r="Z710" t="s">
        <v>7774</v>
      </c>
      <c r="AA710" t="s">
        <v>7853</v>
      </c>
      <c r="AB710" t="s">
        <v>7774</v>
      </c>
      <c r="AC710">
        <v>10</v>
      </c>
      <c r="AF710" t="s">
        <v>5683</v>
      </c>
      <c r="AG710">
        <v>42.756964289999999</v>
      </c>
      <c r="AH710">
        <v>-82.032204149999998</v>
      </c>
      <c r="AI710">
        <v>204.8</v>
      </c>
      <c r="AJ710">
        <v>290</v>
      </c>
      <c r="AL710">
        <v>15</v>
      </c>
      <c r="AM710">
        <v>986</v>
      </c>
      <c r="AN710">
        <v>0.93700000000000006</v>
      </c>
      <c r="AP710">
        <v>4742</v>
      </c>
      <c r="AQ710">
        <v>4682</v>
      </c>
      <c r="AT710">
        <v>1.2</v>
      </c>
      <c r="AU710">
        <v>1.21</v>
      </c>
      <c r="AW710">
        <v>4.75</v>
      </c>
      <c r="AX710">
        <v>4.8099999999999996</v>
      </c>
      <c r="BD710">
        <v>1.07</v>
      </c>
      <c r="BE710">
        <v>61</v>
      </c>
      <c r="BF710" t="s">
        <v>8750</v>
      </c>
      <c r="BG710" t="s">
        <v>5489</v>
      </c>
      <c r="BH710">
        <v>708</v>
      </c>
      <c r="BI710" t="s">
        <v>7852</v>
      </c>
      <c r="BJ710" t="s">
        <v>7773</v>
      </c>
      <c r="BK710">
        <v>708</v>
      </c>
      <c r="BL710">
        <v>3860</v>
      </c>
      <c r="BM710">
        <v>1148</v>
      </c>
      <c r="BN710">
        <v>58</v>
      </c>
      <c r="BO710" t="s">
        <v>8660</v>
      </c>
      <c r="BS710">
        <v>29</v>
      </c>
      <c r="BT710">
        <v>0.3</v>
      </c>
      <c r="BU710">
        <v>0.26</v>
      </c>
      <c r="BV710">
        <v>0.26</v>
      </c>
      <c r="BW710">
        <v>42.756964289999999</v>
      </c>
      <c r="BX710">
        <v>-82.032204149999998</v>
      </c>
      <c r="BY710">
        <v>4734343.2170000002</v>
      </c>
      <c r="BZ710">
        <v>204.75700000000001</v>
      </c>
      <c r="CA710">
        <v>171.4</v>
      </c>
      <c r="CB710" t="s">
        <v>7703</v>
      </c>
      <c r="CC710">
        <v>7</v>
      </c>
      <c r="CD710">
        <v>23</v>
      </c>
      <c r="CE710">
        <v>26</v>
      </c>
      <c r="CF710">
        <v>26</v>
      </c>
      <c r="CG710" t="s">
        <v>5677</v>
      </c>
      <c r="CH710">
        <v>414</v>
      </c>
      <c r="CI710" t="s">
        <v>5823</v>
      </c>
      <c r="CJ710" t="s">
        <v>8661</v>
      </c>
      <c r="CK710">
        <v>12.7</v>
      </c>
      <c r="CM710" t="s">
        <v>5489</v>
      </c>
      <c r="CO710" t="str">
        <f>VLOOKUP(CM710,AutoSCAN_ORG!B708:CF3223,1,FALSE)</f>
        <v>AS00-0002041</v>
      </c>
      <c r="CP710">
        <f>VLOOKUP($CM710,AutoSCAN_ORG!$B$1:$CF$2516,2,FALSE)</f>
        <v>3519.6930000000002</v>
      </c>
      <c r="CQ710">
        <f>VLOOKUP($CM710,AutoSCAN_ORG!$B$1:$CF$2516,3,FALSE)</f>
        <v>11.743</v>
      </c>
      <c r="CR710">
        <f>VLOOKUP($CM710,AutoSCAN_ORG!$B$1:$CF$2516,4,FALSE)</f>
        <v>168.24700000000001</v>
      </c>
      <c r="CS710">
        <f>VLOOKUP($CM710,AutoSCAN_ORG!$B$1:$CF$2516,5,FALSE)</f>
        <v>6.2949999999999999</v>
      </c>
      <c r="CT710" t="str">
        <f>VLOOKUP($CM710,AutoSCAN_ORG!$B$1:$CF$2516,6,FALSE)</f>
        <v>MELO-CORR</v>
      </c>
      <c r="CU710">
        <f>VLOOKUP($CM710,AutoSCAN_ORG!$B$1:$CF$2516,7,FALSE)</f>
        <v>0</v>
      </c>
      <c r="CV710">
        <f>VLOOKUP($CM710,AutoSCAN_ORG!$B$1:$CF$2516,69,FALSE)</f>
        <v>0</v>
      </c>
      <c r="CW710">
        <f>VLOOKUP($CM710,AutoSCAN_ORG!$B$1:$CF$2516,70,FALSE)</f>
        <v>0</v>
      </c>
      <c r="CX710" t="str">
        <f>VLOOKUP($CM710,AutoSCAN_ORG!$B$1:$CF$2516,71,FALSE)</f>
        <v>Y</v>
      </c>
      <c r="CY710" t="str">
        <f>VLOOKUP($CM710,AutoSCAN_ORG!$B$1:$CF$2516,72,FALSE)</f>
        <v>yes</v>
      </c>
      <c r="CZ710" t="str">
        <f>VLOOKUP($CM710,AutoSCAN_ORG!$B$1:$CF$2516,73,FALSE)</f>
        <v>ok</v>
      </c>
      <c r="DA710">
        <f>VLOOKUP($CM710,AutoSCAN_ORG!$B$1:$CF$2516,74,FALSE)</f>
        <v>0</v>
      </c>
      <c r="DB710" t="str">
        <f>VLOOKUP($CM710,AutoSCAN_ORG!$B$1:$CF$2516,75,FALSE)</f>
        <v>not visible in prev</v>
      </c>
      <c r="DC710">
        <f>VLOOKUP($CM710,AutoSCAN_ORG!$B$1:$CF$2516,76,FALSE)</f>
        <v>0</v>
      </c>
      <c r="DD710">
        <f>VLOOKUP($CM710,AutoSCAN_ORG!$B$1:$CF$2516,77,FALSE)</f>
        <v>0</v>
      </c>
      <c r="DE710" t="str">
        <f>VLOOKUP($CM710,AutoSCAN_ORG!$B$1:$CF$2516,78,FALSE)</f>
        <v>new/ Inst. Area-SUP-Tap after receive VLV</v>
      </c>
      <c r="DF710">
        <f>VLOOKUP($CM710,AutoSCAN_ORG!$B$1:$CF$2516,79,FALSE)</f>
        <v>15.3</v>
      </c>
      <c r="DG710">
        <f>VLOOKUP($CM710,AutoSCAN_ORG!$B$1:$CF$2516,80,FALSE)</f>
        <v>15.3</v>
      </c>
      <c r="DH710">
        <f>VLOOKUP($CM710,AutoSCAN_ORG!$B$1:$CF$2516,81,FALSE)</f>
        <v>0</v>
      </c>
      <c r="DI710">
        <f>VLOOKUP($CM710,AutoSCAN_ORG!$B$1:$CF$2516,82,FALSE)</f>
        <v>0</v>
      </c>
      <c r="DJ710">
        <f>VLOOKUP($CM710,AutoSCAN_ORG!$B$1:$CF$2516,83,FALSE)</f>
        <v>0</v>
      </c>
    </row>
    <row r="711" spans="2:114" x14ac:dyDescent="0.35">
      <c r="B711" t="s">
        <v>5505</v>
      </c>
      <c r="C711">
        <v>725</v>
      </c>
      <c r="D711" t="s">
        <v>7778</v>
      </c>
      <c r="E711">
        <v>1166</v>
      </c>
      <c r="F711">
        <v>3521.4609999999998</v>
      </c>
      <c r="G711">
        <v>10</v>
      </c>
      <c r="H711" t="s">
        <v>7782</v>
      </c>
      <c r="I711" t="s">
        <v>7773</v>
      </c>
      <c r="J711" t="s">
        <v>5753</v>
      </c>
      <c r="K711">
        <v>11</v>
      </c>
      <c r="L711">
        <v>1.43</v>
      </c>
      <c r="M711">
        <v>20</v>
      </c>
      <c r="N711">
        <v>11</v>
      </c>
      <c r="O711" t="s">
        <v>7688</v>
      </c>
      <c r="Q711">
        <v>60</v>
      </c>
      <c r="R711" t="s">
        <v>7784</v>
      </c>
      <c r="S711" t="s">
        <v>7774</v>
      </c>
      <c r="T711" t="s">
        <v>7284</v>
      </c>
      <c r="W711">
        <v>12.7</v>
      </c>
      <c r="X711" t="s">
        <v>7983</v>
      </c>
      <c r="Y711">
        <v>1.9</v>
      </c>
      <c r="Z711" t="s">
        <v>7774</v>
      </c>
      <c r="AA711" t="s">
        <v>7783</v>
      </c>
      <c r="AB711" t="s">
        <v>7774</v>
      </c>
      <c r="AF711" t="s">
        <v>5678</v>
      </c>
      <c r="AG711">
        <v>42.7569485</v>
      </c>
      <c r="AH711">
        <v>-82.032205469999994</v>
      </c>
      <c r="AI711">
        <v>204.7</v>
      </c>
      <c r="AJ711">
        <v>290</v>
      </c>
      <c r="AL711">
        <v>15</v>
      </c>
      <c r="AM711">
        <v>986</v>
      </c>
      <c r="AN711">
        <v>2.698</v>
      </c>
      <c r="AP711">
        <v>4822</v>
      </c>
      <c r="AQ711">
        <v>4825</v>
      </c>
      <c r="AT711">
        <v>1.23</v>
      </c>
      <c r="AU711">
        <v>1.23</v>
      </c>
      <c r="AW711">
        <v>4.8899999999999997</v>
      </c>
      <c r="AX711">
        <v>4.8899999999999997</v>
      </c>
      <c r="BD711">
        <v>1.43</v>
      </c>
      <c r="BE711">
        <v>20</v>
      </c>
      <c r="BF711" t="s">
        <v>2666</v>
      </c>
      <c r="BG711" t="s">
        <v>5505</v>
      </c>
      <c r="BH711">
        <v>725</v>
      </c>
      <c r="BI711" t="s">
        <v>5753</v>
      </c>
      <c r="BJ711" t="s">
        <v>7773</v>
      </c>
      <c r="BK711">
        <v>725</v>
      </c>
      <c r="BL711">
        <v>3860</v>
      </c>
      <c r="BM711">
        <v>1165</v>
      </c>
      <c r="BN711">
        <v>60</v>
      </c>
      <c r="BS711">
        <v>30</v>
      </c>
      <c r="BT711">
        <v>0.28999999999999998</v>
      </c>
      <c r="BU711">
        <v>0.26</v>
      </c>
      <c r="BV711">
        <v>0.26</v>
      </c>
      <c r="BW711">
        <v>42.7569485</v>
      </c>
      <c r="BX711">
        <v>-82.032205469999994</v>
      </c>
      <c r="BY711">
        <v>4734341.4649999999</v>
      </c>
      <c r="BZ711">
        <v>204.70699999999999</v>
      </c>
      <c r="CA711">
        <v>166.1</v>
      </c>
      <c r="CB711" t="s">
        <v>7707</v>
      </c>
      <c r="CC711">
        <v>7</v>
      </c>
      <c r="CD711">
        <v>24</v>
      </c>
      <c r="CE711">
        <v>27</v>
      </c>
      <c r="CF711">
        <v>27</v>
      </c>
      <c r="CG711" t="s">
        <v>5677</v>
      </c>
      <c r="CH711">
        <v>414</v>
      </c>
      <c r="CI711" t="s">
        <v>3290</v>
      </c>
      <c r="CJ711" t="s">
        <v>7332</v>
      </c>
      <c r="CK711">
        <v>12.7</v>
      </c>
      <c r="CL711">
        <v>1.8</v>
      </c>
      <c r="CM711" t="s">
        <v>5505</v>
      </c>
      <c r="CO711" t="str">
        <f>VLOOKUP(CM711,AutoSCAN_ORG!B725:CF3240,1,FALSE)</f>
        <v>AS00-0002057</v>
      </c>
      <c r="CP711">
        <f>VLOOKUP($CM711,AutoSCAN_ORG!$B$1:$CF$2516,2,FALSE)</f>
        <v>3521.4490000000001</v>
      </c>
      <c r="CQ711">
        <f>VLOOKUP($CM711,AutoSCAN_ORG!$B$1:$CF$2516,3,FALSE)</f>
        <v>23.013000000000002</v>
      </c>
      <c r="CR711">
        <f>VLOOKUP($CM711,AutoSCAN_ORG!$B$1:$CF$2516,4,FALSE)</f>
        <v>187.25800000000001</v>
      </c>
      <c r="CS711">
        <f>VLOOKUP($CM711,AutoSCAN_ORG!$B$1:$CF$2516,5,FALSE)</f>
        <v>6.2949999999999999</v>
      </c>
      <c r="CT711" t="str">
        <f>VLOOKUP($CM711,AutoSCAN_ORG!$B$1:$CF$2516,6,FALSE)</f>
        <v>MELO-CORR</v>
      </c>
      <c r="CU711">
        <f>VLOOKUP($CM711,AutoSCAN_ORG!$B$1:$CF$2516,7,FALSE)</f>
        <v>0</v>
      </c>
      <c r="CV711">
        <f>VLOOKUP($CM711,AutoSCAN_ORG!$B$1:$CF$2516,69,FALSE)</f>
        <v>0</v>
      </c>
      <c r="CW711">
        <f>VLOOKUP($CM711,AutoSCAN_ORG!$B$1:$CF$2516,70,FALSE)</f>
        <v>0</v>
      </c>
      <c r="CX711" t="str">
        <f>VLOOKUP($CM711,AutoSCAN_ORG!$B$1:$CF$2516,71,FALSE)</f>
        <v>Y</v>
      </c>
      <c r="CY711" t="str">
        <f>VLOOKUP($CM711,AutoSCAN_ORG!$B$1:$CF$2516,72,FALSE)</f>
        <v>yes</v>
      </c>
      <c r="CZ711" t="str">
        <f>VLOOKUP($CM711,AutoSCAN_ORG!$B$1:$CF$2516,73,FALSE)</f>
        <v>ok</v>
      </c>
      <c r="DA711">
        <f>VLOOKUP($CM711,AutoSCAN_ORG!$B$1:$CF$2516,74,FALSE)</f>
        <v>0</v>
      </c>
      <c r="DB711" t="str">
        <f>VLOOKUP($CM711,AutoSCAN_ORG!$B$1:$CF$2516,75,FALSE)</f>
        <v>visible in prev</v>
      </c>
      <c r="DC711">
        <f>VLOOKUP($CM711,AutoSCAN_ORG!$B$1:$CF$2516,76,FALSE)</f>
        <v>0</v>
      </c>
      <c r="DD711">
        <f>VLOOKUP($CM711,AutoSCAN_ORG!$B$1:$CF$2516,77,FALSE)</f>
        <v>0</v>
      </c>
      <c r="DE711" t="str">
        <f>VLOOKUP($CM711,AutoSCAN_ORG!$B$1:$CF$2516,78,FALSE)</f>
        <v>new/ Inst. Area-SUP-Tap after receive VLV</v>
      </c>
      <c r="DF711">
        <f>VLOOKUP($CM711,AutoSCAN_ORG!$B$1:$CF$2516,79,FALSE)</f>
        <v>11.28</v>
      </c>
      <c r="DG711">
        <f>VLOOKUP($CM711,AutoSCAN_ORG!$B$1:$CF$2516,80,FALSE)</f>
        <v>11.28</v>
      </c>
      <c r="DH711">
        <f>VLOOKUP($CM711,AutoSCAN_ORG!$B$1:$CF$2516,81,FALSE)</f>
        <v>0</v>
      </c>
      <c r="DI711">
        <f>VLOOKUP($CM711,AutoSCAN_ORG!$B$1:$CF$2516,82,FALSE)</f>
        <v>0</v>
      </c>
      <c r="DJ711">
        <f>VLOOKUP($CM711,AutoSCAN_ORG!$B$1:$CF$2516,83,FALSE)</f>
        <v>0</v>
      </c>
    </row>
    <row r="712" spans="2:114" x14ac:dyDescent="0.35">
      <c r="B712" t="s">
        <v>5507</v>
      </c>
      <c r="C712">
        <v>726</v>
      </c>
      <c r="D712" t="s">
        <v>7778</v>
      </c>
      <c r="E712">
        <v>1167</v>
      </c>
      <c r="F712">
        <v>3522.1390000000001</v>
      </c>
      <c r="G712">
        <v>10</v>
      </c>
      <c r="H712" t="s">
        <v>7782</v>
      </c>
      <c r="I712" t="s">
        <v>7773</v>
      </c>
      <c r="J712" t="s">
        <v>5753</v>
      </c>
      <c r="K712">
        <v>10</v>
      </c>
      <c r="L712">
        <v>1.22</v>
      </c>
      <c r="M712">
        <v>14</v>
      </c>
      <c r="N712">
        <v>17</v>
      </c>
      <c r="O712" t="s">
        <v>7990</v>
      </c>
      <c r="R712" t="s">
        <v>7784</v>
      </c>
      <c r="S712" t="s">
        <v>7774</v>
      </c>
      <c r="T712" t="s">
        <v>7284</v>
      </c>
      <c r="W712">
        <v>12.7</v>
      </c>
      <c r="X712" t="s">
        <v>7983</v>
      </c>
      <c r="Y712">
        <v>1.9</v>
      </c>
      <c r="Z712" t="s">
        <v>7774</v>
      </c>
      <c r="AA712" t="s">
        <v>7788</v>
      </c>
      <c r="AB712" t="s">
        <v>7774</v>
      </c>
      <c r="AC712">
        <v>10</v>
      </c>
      <c r="AD712">
        <v>10</v>
      </c>
      <c r="AE712">
        <v>12</v>
      </c>
      <c r="AF712" t="s">
        <v>5876</v>
      </c>
      <c r="AG712">
        <v>42.7569424</v>
      </c>
      <c r="AH712">
        <v>-82.032205980000001</v>
      </c>
      <c r="AI712">
        <v>204.7</v>
      </c>
      <c r="AJ712">
        <v>290</v>
      </c>
      <c r="AL712">
        <v>15</v>
      </c>
      <c r="AM712">
        <v>986</v>
      </c>
      <c r="AN712">
        <v>3.3780000000000001</v>
      </c>
      <c r="AP712">
        <v>4833</v>
      </c>
      <c r="AQ712">
        <v>4834</v>
      </c>
      <c r="AT712">
        <v>1.24</v>
      </c>
      <c r="AU712">
        <v>1.24</v>
      </c>
      <c r="AW712">
        <v>4.9000000000000004</v>
      </c>
      <c r="AX712">
        <v>4.9000000000000004</v>
      </c>
      <c r="BD712">
        <v>1.22</v>
      </c>
      <c r="BE712">
        <v>14</v>
      </c>
      <c r="BF712" t="s">
        <v>2668</v>
      </c>
      <c r="BG712" t="s">
        <v>5507</v>
      </c>
      <c r="BH712">
        <v>726</v>
      </c>
      <c r="BI712" t="s">
        <v>5753</v>
      </c>
      <c r="BJ712" t="s">
        <v>7773</v>
      </c>
      <c r="BK712">
        <v>726</v>
      </c>
      <c r="BL712">
        <v>3860</v>
      </c>
      <c r="BU712">
        <v>0.26</v>
      </c>
      <c r="BV712">
        <v>0.26</v>
      </c>
      <c r="BW712">
        <v>42.7569424</v>
      </c>
      <c r="BX712">
        <v>-82.032205980000001</v>
      </c>
      <c r="BY712">
        <v>4734340.7879999997</v>
      </c>
      <c r="BZ712">
        <v>204.68700000000001</v>
      </c>
      <c r="CA712">
        <v>153.4</v>
      </c>
      <c r="CB712" t="s">
        <v>7708</v>
      </c>
      <c r="CC712">
        <v>7</v>
      </c>
      <c r="CE712">
        <v>27</v>
      </c>
      <c r="CF712">
        <v>27</v>
      </c>
      <c r="CG712" t="s">
        <v>5677</v>
      </c>
      <c r="CH712">
        <v>414</v>
      </c>
      <c r="CI712" t="s">
        <v>3290</v>
      </c>
      <c r="CJ712" t="s">
        <v>7332</v>
      </c>
      <c r="CK712">
        <v>12.7</v>
      </c>
      <c r="CL712">
        <v>1.9</v>
      </c>
      <c r="CM712" t="s">
        <v>5507</v>
      </c>
      <c r="CO712" t="str">
        <f>VLOOKUP(CM712,AutoSCAN_ORG!B726:CF3241,1,FALSE)</f>
        <v>AS00-0002059</v>
      </c>
      <c r="CP712">
        <f>VLOOKUP($CM712,AutoSCAN_ORG!$B$1:$CF$2516,2,FALSE)</f>
        <v>3522.13</v>
      </c>
      <c r="CQ712">
        <f>VLOOKUP($CM712,AutoSCAN_ORG!$B$1:$CF$2516,3,FALSE)</f>
        <v>23.465</v>
      </c>
      <c r="CR712">
        <f>VLOOKUP($CM712,AutoSCAN_ORG!$B$1:$CF$2516,4,FALSE)</f>
        <v>202.51400000000001</v>
      </c>
      <c r="CS712">
        <f>VLOOKUP($CM712,AutoSCAN_ORG!$B$1:$CF$2516,5,FALSE)</f>
        <v>8.6940000000000008</v>
      </c>
      <c r="CT712" t="str">
        <f>VLOOKUP($CM712,AutoSCAN_ORG!$B$1:$CF$2516,6,FALSE)</f>
        <v>MELO-CORR</v>
      </c>
      <c r="CU712">
        <f>VLOOKUP($CM712,AutoSCAN_ORG!$B$1:$CF$2516,7,FALSE)</f>
        <v>0</v>
      </c>
      <c r="CV712">
        <f>VLOOKUP($CM712,AutoSCAN_ORG!$B$1:$CF$2516,69,FALSE)</f>
        <v>0</v>
      </c>
      <c r="CW712">
        <f>VLOOKUP($CM712,AutoSCAN_ORG!$B$1:$CF$2516,70,FALSE)</f>
        <v>0</v>
      </c>
      <c r="CX712" t="str">
        <f>VLOOKUP($CM712,AutoSCAN_ORG!$B$1:$CF$2516,71,FALSE)</f>
        <v>Y</v>
      </c>
      <c r="CZ712" t="str">
        <f>VLOOKUP($CM712,AutoSCAN_ORG!$B$1:$CF$2516,73,FALSE)</f>
        <v>ok</v>
      </c>
      <c r="DA712">
        <f>VLOOKUP($CM712,AutoSCAN_ORG!$B$1:$CF$2516,74,FALSE)</f>
        <v>0</v>
      </c>
      <c r="DB712" t="str">
        <f>VLOOKUP($CM712,AutoSCAN_ORG!$B$1:$CF$2516,75,FALSE)</f>
        <v>visible in prev</v>
      </c>
      <c r="DC712">
        <f>VLOOKUP($CM712,AutoSCAN_ORG!$B$1:$CF$2516,76,FALSE)</f>
        <v>0</v>
      </c>
      <c r="DD712">
        <f>VLOOKUP($CM712,AutoSCAN_ORG!$B$1:$CF$2516,77,FALSE)</f>
        <v>0</v>
      </c>
      <c r="DE712" t="str">
        <f>VLOOKUP($CM712,AutoSCAN_ORG!$B$1:$CF$2516,78,FALSE)</f>
        <v>new/ Inst. Area-SUP-Tap after receive VLV</v>
      </c>
      <c r="DF712">
        <f>VLOOKUP($CM712,AutoSCAN_ORG!$B$1:$CF$2516,79,FALSE)</f>
        <v>9.58</v>
      </c>
      <c r="DG712">
        <f>VLOOKUP($CM712,AutoSCAN_ORG!$B$1:$CF$2516,80,FALSE)</f>
        <v>9.58</v>
      </c>
      <c r="DH712">
        <f>VLOOKUP($CM712,AutoSCAN_ORG!$B$1:$CF$2516,81,FALSE)</f>
        <v>0</v>
      </c>
      <c r="DI712">
        <f>VLOOKUP($CM712,AutoSCAN_ORG!$B$1:$CF$2516,82,FALSE)</f>
        <v>0</v>
      </c>
      <c r="DJ712">
        <f>VLOOKUP($CM712,AutoSCAN_ORG!$B$1:$CF$2516,83,FALSE)</f>
        <v>0</v>
      </c>
    </row>
    <row r="713" spans="2:114" x14ac:dyDescent="0.35">
      <c r="B713" t="s">
        <v>5773</v>
      </c>
      <c r="C713">
        <v>44</v>
      </c>
      <c r="D713" t="s">
        <v>7778</v>
      </c>
      <c r="E713">
        <v>94</v>
      </c>
      <c r="F713">
        <v>218.01900000000001</v>
      </c>
      <c r="G713">
        <v>10</v>
      </c>
      <c r="H713" t="s">
        <v>7775</v>
      </c>
      <c r="I713" t="s">
        <v>7773</v>
      </c>
      <c r="J713" t="s">
        <v>7772</v>
      </c>
      <c r="K713">
        <v>1.4</v>
      </c>
      <c r="L713">
        <v>3.83</v>
      </c>
      <c r="M713">
        <v>63</v>
      </c>
      <c r="N713">
        <v>86</v>
      </c>
      <c r="O713" t="s">
        <v>7357</v>
      </c>
      <c r="R713" t="s">
        <v>7776</v>
      </c>
      <c r="S713" t="s">
        <v>7774</v>
      </c>
      <c r="T713" t="s">
        <v>7170</v>
      </c>
      <c r="U713" t="s">
        <v>7387</v>
      </c>
      <c r="V713" t="s">
        <v>7387</v>
      </c>
      <c r="W713">
        <v>5.56</v>
      </c>
      <c r="X713" t="s">
        <v>7777</v>
      </c>
      <c r="Y713">
        <v>3.7</v>
      </c>
      <c r="Z713" t="s">
        <v>7774</v>
      </c>
      <c r="AB713" t="s">
        <v>7774</v>
      </c>
      <c r="AC713">
        <v>0.5</v>
      </c>
      <c r="AD713">
        <v>7.6</v>
      </c>
      <c r="AE713">
        <v>25.4</v>
      </c>
      <c r="AG713">
        <v>42.782674440000001</v>
      </c>
      <c r="AH713">
        <v>-82.037235850000002</v>
      </c>
      <c r="AI713">
        <v>202.7</v>
      </c>
      <c r="AJ713">
        <v>290</v>
      </c>
      <c r="AL713">
        <v>15</v>
      </c>
      <c r="AM713">
        <v>986</v>
      </c>
      <c r="AN713">
        <v>5.1879999999999997</v>
      </c>
      <c r="AO713">
        <v>-112.577</v>
      </c>
      <c r="BF713" t="s">
        <v>5772</v>
      </c>
      <c r="BG713" t="s">
        <v>5773</v>
      </c>
      <c r="BH713">
        <v>44</v>
      </c>
      <c r="BI713" t="s">
        <v>7772</v>
      </c>
      <c r="BJ713" t="s">
        <v>7773</v>
      </c>
      <c r="BK713">
        <v>44</v>
      </c>
      <c r="BL713">
        <v>350</v>
      </c>
      <c r="BW713">
        <v>42.782674440000001</v>
      </c>
      <c r="BX713">
        <v>-82.037235850000002</v>
      </c>
      <c r="BY713">
        <v>4737203.2570000002</v>
      </c>
      <c r="BZ713">
        <v>202.666</v>
      </c>
      <c r="CA713">
        <v>119.7</v>
      </c>
      <c r="CB713" t="s">
        <v>8653</v>
      </c>
      <c r="CC713">
        <v>7</v>
      </c>
      <c r="CG713" t="s">
        <v>5672</v>
      </c>
      <c r="CH713">
        <v>414</v>
      </c>
      <c r="CI713" t="s">
        <v>3502</v>
      </c>
      <c r="CJ713" t="s">
        <v>8654</v>
      </c>
      <c r="CK713">
        <v>5.56</v>
      </c>
      <c r="CL713">
        <v>3.7</v>
      </c>
      <c r="CM713" t="s">
        <v>3503</v>
      </c>
      <c r="CO713" t="str">
        <f>VLOOKUP(CM713,AutoSCAN_ORG!B44:CF2559,1,FALSE)</f>
        <v>GEO0-0000081</v>
      </c>
      <c r="CP713">
        <f>VLOOKUP($CM713,AutoSCAN_ORG!$B$1:$CF$2516,2,FALSE)</f>
        <v>217.988</v>
      </c>
      <c r="CQ713">
        <f>VLOOKUP($CM713,AutoSCAN_ORG!$B$1:$CF$2516,3,FALSE)</f>
        <v>63.420999999999999</v>
      </c>
      <c r="CR713">
        <f>VLOOKUP($CM713,AutoSCAN_ORG!$B$1:$CF$2516,4,FALSE)</f>
        <v>204.04599999999999</v>
      </c>
      <c r="CS713">
        <f>VLOOKUP($CM713,AutoSCAN_ORG!$B$1:$CF$2516,5,FALSE)</f>
        <v>36.223999999999997</v>
      </c>
      <c r="CT713" t="str">
        <f>VLOOKUP($CM713,AutoSCAN_ORG!$B$1:$CF$2516,6,FALSE)</f>
        <v>IDAN-DENT</v>
      </c>
      <c r="CU713">
        <f>VLOOKUP($CM713,AutoSCAN_ORG!$B$1:$CF$2516,7,FALSE)</f>
        <v>0</v>
      </c>
      <c r="CV713">
        <f>VLOOKUP($CM713,AutoSCAN_ORG!$B$1:$CF$2516,69,FALSE)</f>
        <v>0</v>
      </c>
      <c r="CW713">
        <f>VLOOKUP($CM713,AutoSCAN_ORG!$B$1:$CF$2516,70,FALSE)</f>
        <v>0</v>
      </c>
      <c r="CX713">
        <f>VLOOKUP($CM713,AutoSCAN_ORG!$B$1:$CF$2516,71,FALSE)</f>
        <v>0</v>
      </c>
      <c r="CZ713">
        <f>VLOOKUP($CM713,AutoSCAN_ORG!$B$1:$CF$2516,73,FALSE)</f>
        <v>0</v>
      </c>
      <c r="DA713">
        <f>VLOOKUP($CM713,AutoSCAN_ORG!$B$1:$CF$2516,74,FALSE)</f>
        <v>0</v>
      </c>
      <c r="DB713" t="str">
        <f>VLOOKUP($CM713,AutoSCAN_ORG!$B$1:$CF$2516,75,FALSE)</f>
        <v>1.10 in prev</v>
      </c>
      <c r="DC713" t="str">
        <f>VLOOKUP($CM713,AutoSCAN_ORG!$B$1:$CF$2516,76,FALSE)</f>
        <v>GEO</v>
      </c>
      <c r="DD713">
        <f>VLOOKUP($CM713,AutoSCAN_ORG!$B$1:$CF$2516,77,FALSE)</f>
        <v>0</v>
      </c>
      <c r="DF713">
        <f>VLOOKUP($CM713,AutoSCAN_ORG!$B$1:$CF$2516,79,FALSE)</f>
        <v>0</v>
      </c>
      <c r="DG713">
        <f>VLOOKUP($CM713,AutoSCAN_ORG!$B$1:$CF$2516,80,FALSE)</f>
        <v>0</v>
      </c>
      <c r="DH713">
        <f>VLOOKUP($CM713,AutoSCAN_ORG!$B$1:$CF$2516,81,FALSE)</f>
        <v>0</v>
      </c>
      <c r="DI713">
        <f>VLOOKUP($CM713,AutoSCAN_ORG!$B$1:$CF$2516,82,FALSE)</f>
        <v>0</v>
      </c>
      <c r="DJ713">
        <f>VLOOKUP($CM713,AutoSCAN_ORG!$B$1:$CF$2516,83,FALSE)</f>
        <v>0</v>
      </c>
    </row>
    <row r="714" spans="2:114" x14ac:dyDescent="0.35">
      <c r="B714" t="s">
        <v>5782</v>
      </c>
      <c r="C714">
        <v>48</v>
      </c>
      <c r="D714" t="s">
        <v>7778</v>
      </c>
      <c r="E714">
        <v>128</v>
      </c>
      <c r="F714">
        <v>431.86399999999998</v>
      </c>
      <c r="G714">
        <v>10</v>
      </c>
      <c r="H714" t="s">
        <v>7775</v>
      </c>
      <c r="I714" t="s">
        <v>7773</v>
      </c>
      <c r="J714" t="s">
        <v>7772</v>
      </c>
      <c r="K714">
        <v>0.6</v>
      </c>
      <c r="L714">
        <v>1.64</v>
      </c>
      <c r="M714">
        <v>59</v>
      </c>
      <c r="N714">
        <v>82</v>
      </c>
      <c r="O714" t="s">
        <v>7780</v>
      </c>
      <c r="R714" t="s">
        <v>7776</v>
      </c>
      <c r="S714" t="s">
        <v>7774</v>
      </c>
      <c r="T714" t="s">
        <v>7174</v>
      </c>
      <c r="U714" t="s">
        <v>7393</v>
      </c>
      <c r="V714" t="s">
        <v>7393</v>
      </c>
      <c r="W714">
        <v>5.56</v>
      </c>
      <c r="X714" t="s">
        <v>7992</v>
      </c>
      <c r="Y714">
        <v>2</v>
      </c>
      <c r="Z714" t="s">
        <v>7774</v>
      </c>
      <c r="AB714" t="s">
        <v>7774</v>
      </c>
      <c r="AC714">
        <v>0.5</v>
      </c>
      <c r="AD714">
        <v>7.6</v>
      </c>
      <c r="AE714">
        <v>25.4</v>
      </c>
      <c r="AG714">
        <v>42.780765150000001</v>
      </c>
      <c r="AH714">
        <v>-82.03723506</v>
      </c>
      <c r="AI714">
        <v>202.8</v>
      </c>
      <c r="AJ714">
        <v>290</v>
      </c>
      <c r="AL714">
        <v>15</v>
      </c>
      <c r="AM714">
        <v>986</v>
      </c>
      <c r="AN714">
        <v>3.6339999999999999</v>
      </c>
      <c r="AO714">
        <v>-296.8</v>
      </c>
      <c r="BF714" t="s">
        <v>5781</v>
      </c>
      <c r="BG714" t="s">
        <v>5782</v>
      </c>
      <c r="BH714">
        <v>48</v>
      </c>
      <c r="BI714" t="s">
        <v>7772</v>
      </c>
      <c r="BJ714" t="s">
        <v>7773</v>
      </c>
      <c r="BK714">
        <v>48</v>
      </c>
      <c r="BL714">
        <v>630</v>
      </c>
      <c r="BW714">
        <v>42.780765150000001</v>
      </c>
      <c r="BX714">
        <v>-82.03723506</v>
      </c>
      <c r="BY714">
        <v>4736991.2369999997</v>
      </c>
      <c r="BZ714">
        <v>202.76</v>
      </c>
      <c r="CA714">
        <v>177.5</v>
      </c>
      <c r="CB714" t="s">
        <v>7407</v>
      </c>
      <c r="CC714">
        <v>7</v>
      </c>
      <c r="CG714" t="s">
        <v>5672</v>
      </c>
      <c r="CH714">
        <v>414</v>
      </c>
      <c r="CI714" t="s">
        <v>3502</v>
      </c>
      <c r="CJ714" t="s">
        <v>8654</v>
      </c>
      <c r="CK714">
        <v>5.56</v>
      </c>
      <c r="CL714">
        <v>2</v>
      </c>
      <c r="CM714" t="s">
        <v>3699</v>
      </c>
      <c r="CO714" t="str">
        <f>VLOOKUP(CM714,AutoSCAN_ORG!B48:CF2563,1,FALSE)</f>
        <v>GEO0-0000133</v>
      </c>
      <c r="CP714">
        <f>VLOOKUP($CM714,AutoSCAN_ORG!$B$1:$CF$2516,2,FALSE)</f>
        <v>431.834</v>
      </c>
      <c r="CQ714">
        <f>VLOOKUP($CM714,AutoSCAN_ORG!$B$1:$CF$2516,3,FALSE)</f>
        <v>59.319000000000003</v>
      </c>
      <c r="CR714">
        <f>VLOOKUP($CM714,AutoSCAN_ORG!$B$1:$CF$2516,4,FALSE)</f>
        <v>148.19900000000001</v>
      </c>
      <c r="CS714">
        <f>VLOOKUP($CM714,AutoSCAN_ORG!$B$1:$CF$2516,5,FALSE)</f>
        <v>34.271000000000001</v>
      </c>
      <c r="CT714" t="str">
        <f>VLOOKUP($CM714,AutoSCAN_ORG!$B$1:$CF$2516,6,FALSE)</f>
        <v>IDAN-DENT</v>
      </c>
      <c r="CU714">
        <f>VLOOKUP($CM714,AutoSCAN_ORG!$B$1:$CF$2516,7,FALSE)</f>
        <v>0</v>
      </c>
      <c r="CV714">
        <f>VLOOKUP($CM714,AutoSCAN_ORG!$B$1:$CF$2516,69,FALSE)</f>
        <v>0</v>
      </c>
      <c r="CW714">
        <f>VLOOKUP($CM714,AutoSCAN_ORG!$B$1:$CF$2516,70,FALSE)</f>
        <v>0</v>
      </c>
      <c r="CX714">
        <f>VLOOKUP($CM714,AutoSCAN_ORG!$B$1:$CF$2516,71,FALSE)</f>
        <v>0</v>
      </c>
      <c r="CZ714">
        <f>VLOOKUP($CM714,AutoSCAN_ORG!$B$1:$CF$2516,73,FALSE)</f>
        <v>0</v>
      </c>
      <c r="DA714">
        <f>VLOOKUP($CM714,AutoSCAN_ORG!$B$1:$CF$2516,74,FALSE)</f>
        <v>0</v>
      </c>
      <c r="DB714" t="str">
        <f>VLOOKUP($CM714,AutoSCAN_ORG!$B$1:$CF$2516,75,FALSE)</f>
        <v>added, not in prev</v>
      </c>
      <c r="DC714" t="str">
        <f>VLOOKUP($CM714,AutoSCAN_ORG!$B$1:$CF$2516,76,FALSE)</f>
        <v>GEO</v>
      </c>
      <c r="DD714">
        <f>VLOOKUP($CM714,AutoSCAN_ORG!$B$1:$CF$2516,77,FALSE)</f>
        <v>0</v>
      </c>
      <c r="DF714">
        <f>VLOOKUP($CM714,AutoSCAN_ORG!$B$1:$CF$2516,79,FALSE)</f>
        <v>0</v>
      </c>
      <c r="DG714">
        <f>VLOOKUP($CM714,AutoSCAN_ORG!$B$1:$CF$2516,80,FALSE)</f>
        <v>0</v>
      </c>
      <c r="DH714">
        <f>VLOOKUP($CM714,AutoSCAN_ORG!$B$1:$CF$2516,81,FALSE)</f>
        <v>0</v>
      </c>
      <c r="DI714">
        <f>VLOOKUP($CM714,AutoSCAN_ORG!$B$1:$CF$2516,82,FALSE)</f>
        <v>0</v>
      </c>
      <c r="DJ714">
        <f>VLOOKUP($CM714,AutoSCAN_ORG!$B$1:$CF$2516,83,FALSE)</f>
        <v>0</v>
      </c>
    </row>
    <row r="715" spans="2:114" x14ac:dyDescent="0.35">
      <c r="B715" t="s">
        <v>5812</v>
      </c>
      <c r="C715">
        <v>62</v>
      </c>
      <c r="D715" t="s">
        <v>7778</v>
      </c>
      <c r="E715">
        <v>175</v>
      </c>
      <c r="F715">
        <v>715.19399999999996</v>
      </c>
      <c r="G715">
        <v>10</v>
      </c>
      <c r="H715" t="s">
        <v>7775</v>
      </c>
      <c r="I715" t="s">
        <v>7773</v>
      </c>
      <c r="J715" t="s">
        <v>7772</v>
      </c>
      <c r="K715">
        <v>0.7</v>
      </c>
      <c r="L715">
        <v>1.94</v>
      </c>
      <c r="M715">
        <v>79</v>
      </c>
      <c r="N715">
        <v>64</v>
      </c>
      <c r="O715" t="s">
        <v>7500</v>
      </c>
      <c r="R715" t="s">
        <v>7776</v>
      </c>
      <c r="S715" t="s">
        <v>7774</v>
      </c>
      <c r="T715" t="s">
        <v>7184</v>
      </c>
      <c r="U715" t="s">
        <v>7436</v>
      </c>
      <c r="V715" t="s">
        <v>7436</v>
      </c>
      <c r="W715">
        <v>5.56</v>
      </c>
      <c r="X715" t="s">
        <v>7779</v>
      </c>
      <c r="Y715">
        <v>1.9</v>
      </c>
      <c r="Z715" t="s">
        <v>7774</v>
      </c>
      <c r="AB715" t="s">
        <v>7774</v>
      </c>
      <c r="AC715">
        <v>0.5</v>
      </c>
      <c r="AD715">
        <v>7.6</v>
      </c>
      <c r="AE715">
        <v>25.4</v>
      </c>
      <c r="AG715">
        <v>42.778205290000002</v>
      </c>
      <c r="AH715">
        <v>-82.037333070000003</v>
      </c>
      <c r="AI715">
        <v>202.9</v>
      </c>
      <c r="AJ715">
        <v>290</v>
      </c>
      <c r="AL715">
        <v>15</v>
      </c>
      <c r="AM715">
        <v>986</v>
      </c>
      <c r="AN715">
        <v>6.4539999999999997</v>
      </c>
      <c r="AO715">
        <v>-242.88</v>
      </c>
      <c r="BF715" t="s">
        <v>5811</v>
      </c>
      <c r="BG715" t="s">
        <v>5812</v>
      </c>
      <c r="BH715">
        <v>62</v>
      </c>
      <c r="BI715" t="s">
        <v>7772</v>
      </c>
      <c r="BJ715" t="s">
        <v>7773</v>
      </c>
      <c r="BK715">
        <v>62</v>
      </c>
      <c r="BL715">
        <v>960</v>
      </c>
      <c r="BW715">
        <v>42.778205290000002</v>
      </c>
      <c r="BX715">
        <v>-82.037333070000003</v>
      </c>
      <c r="BY715">
        <v>4736707.0750000002</v>
      </c>
      <c r="BZ715">
        <v>202.94</v>
      </c>
      <c r="CA715">
        <v>122.4</v>
      </c>
      <c r="CB715" t="s">
        <v>7437</v>
      </c>
      <c r="CC715">
        <v>7</v>
      </c>
      <c r="CG715" t="s">
        <v>5672</v>
      </c>
      <c r="CH715">
        <v>414</v>
      </c>
      <c r="CI715" t="s">
        <v>3502</v>
      </c>
      <c r="CJ715" t="s">
        <v>8654</v>
      </c>
      <c r="CK715">
        <v>5.56</v>
      </c>
      <c r="CL715">
        <v>1.9</v>
      </c>
      <c r="CM715" t="s">
        <v>3773</v>
      </c>
      <c r="CO715" t="str">
        <f>VLOOKUP(CM715,AutoSCAN_ORG!B62:CF2577,1,FALSE)</f>
        <v>GEO0-0000143</v>
      </c>
      <c r="CP715">
        <f>VLOOKUP($CM715,AutoSCAN_ORG!$B$1:$CF$2516,2,FALSE)</f>
        <v>715.154</v>
      </c>
      <c r="CQ715">
        <f>VLOOKUP($CM715,AutoSCAN_ORG!$B$1:$CF$2516,3,FALSE)</f>
        <v>78.525000000000006</v>
      </c>
      <c r="CR715">
        <f>VLOOKUP($CM715,AutoSCAN_ORG!$B$1:$CF$2516,4,FALSE)</f>
        <v>210.70500000000001</v>
      </c>
      <c r="CS715">
        <f>VLOOKUP($CM715,AutoSCAN_ORG!$B$1:$CF$2516,5,FALSE)</f>
        <v>26.888999999999999</v>
      </c>
      <c r="CT715" t="str">
        <f>VLOOKUP($CM715,AutoSCAN_ORG!$B$1:$CF$2516,6,FALSE)</f>
        <v>IDAN-DENT</v>
      </c>
      <c r="CU715">
        <f>VLOOKUP($CM715,AutoSCAN_ORG!$B$1:$CF$2516,7,FALSE)</f>
        <v>0</v>
      </c>
      <c r="CV715">
        <f>VLOOKUP($CM715,AutoSCAN_ORG!$B$1:$CF$2516,69,FALSE)</f>
        <v>0</v>
      </c>
      <c r="CW715">
        <f>VLOOKUP($CM715,AutoSCAN_ORG!$B$1:$CF$2516,70,FALSE)</f>
        <v>0</v>
      </c>
      <c r="CX715">
        <f>VLOOKUP($CM715,AutoSCAN_ORG!$B$1:$CF$2516,71,FALSE)</f>
        <v>0</v>
      </c>
      <c r="CZ715">
        <f>VLOOKUP($CM715,AutoSCAN_ORG!$B$1:$CF$2516,73,FALSE)</f>
        <v>0</v>
      </c>
      <c r="DA715">
        <f>VLOOKUP($CM715,AutoSCAN_ORG!$B$1:$CF$2516,74,FALSE)</f>
        <v>0</v>
      </c>
      <c r="DB715" t="str">
        <f>VLOOKUP($CM715,AutoSCAN_ORG!$B$1:$CF$2516,75,FALSE)</f>
        <v>not in prev</v>
      </c>
      <c r="DC715" t="str">
        <f>VLOOKUP($CM715,AutoSCAN_ORG!$B$1:$CF$2516,76,FALSE)</f>
        <v>GEO</v>
      </c>
      <c r="DD715">
        <f>VLOOKUP($CM715,AutoSCAN_ORG!$B$1:$CF$2516,77,FALSE)</f>
        <v>0</v>
      </c>
      <c r="DF715">
        <f>VLOOKUP($CM715,AutoSCAN_ORG!$B$1:$CF$2516,79,FALSE)</f>
        <v>0</v>
      </c>
      <c r="DG715">
        <f>VLOOKUP($CM715,AutoSCAN_ORG!$B$1:$CF$2516,80,FALSE)</f>
        <v>0</v>
      </c>
      <c r="DH715">
        <f>VLOOKUP($CM715,AutoSCAN_ORG!$B$1:$CF$2516,81,FALSE)</f>
        <v>0</v>
      </c>
      <c r="DI715">
        <f>VLOOKUP($CM715,AutoSCAN_ORG!$B$1:$CF$2516,82,FALSE)</f>
        <v>0</v>
      </c>
      <c r="DJ715">
        <f>VLOOKUP($CM715,AutoSCAN_ORG!$B$1:$CF$2516,83,FALSE)</f>
        <v>0</v>
      </c>
    </row>
    <row r="716" spans="2:114" x14ac:dyDescent="0.35">
      <c r="B716" t="s">
        <v>5991</v>
      </c>
      <c r="C716">
        <v>151</v>
      </c>
      <c r="D716" t="s">
        <v>7778</v>
      </c>
      <c r="E716">
        <v>282</v>
      </c>
      <c r="F716">
        <v>898.15</v>
      </c>
      <c r="G716">
        <v>10</v>
      </c>
      <c r="H716" t="s">
        <v>7775</v>
      </c>
      <c r="I716" t="s">
        <v>7773</v>
      </c>
      <c r="J716" t="s">
        <v>7772</v>
      </c>
      <c r="K716">
        <v>0.5</v>
      </c>
      <c r="L716">
        <v>1.48</v>
      </c>
      <c r="M716">
        <v>211</v>
      </c>
      <c r="N716">
        <v>62</v>
      </c>
      <c r="O716" t="s">
        <v>7438</v>
      </c>
      <c r="R716" t="s">
        <v>7776</v>
      </c>
      <c r="S716" t="s">
        <v>3293</v>
      </c>
      <c r="T716" t="s">
        <v>7191</v>
      </c>
      <c r="U716" t="s">
        <v>7439</v>
      </c>
      <c r="V716" t="s">
        <v>7439</v>
      </c>
      <c r="W716">
        <v>5.56</v>
      </c>
      <c r="X716" t="s">
        <v>7886</v>
      </c>
      <c r="Y716">
        <v>1.8</v>
      </c>
      <c r="Z716" t="s">
        <v>7774</v>
      </c>
      <c r="AB716" t="s">
        <v>7774</v>
      </c>
      <c r="AC716">
        <v>0.5</v>
      </c>
      <c r="AD716">
        <v>7.6</v>
      </c>
      <c r="AE716">
        <v>25.4</v>
      </c>
      <c r="AF716" t="s">
        <v>5989</v>
      </c>
      <c r="AG716">
        <v>42.776552780000003</v>
      </c>
      <c r="AH716">
        <v>-82.037395590000003</v>
      </c>
      <c r="AI716">
        <v>202.5</v>
      </c>
      <c r="AJ716">
        <v>290</v>
      </c>
      <c r="AL716">
        <v>15</v>
      </c>
      <c r="AM716">
        <v>986</v>
      </c>
      <c r="AN716">
        <v>2.6440000000000001</v>
      </c>
      <c r="AO716">
        <v>0</v>
      </c>
      <c r="BF716" t="s">
        <v>5990</v>
      </c>
      <c r="BG716" t="s">
        <v>5991</v>
      </c>
      <c r="BH716">
        <v>151</v>
      </c>
      <c r="BI716" t="s">
        <v>7772</v>
      </c>
      <c r="BJ716" t="s">
        <v>7773</v>
      </c>
      <c r="BK716">
        <v>151</v>
      </c>
      <c r="BL716">
        <v>1140</v>
      </c>
      <c r="BW716">
        <v>42.776552780000003</v>
      </c>
      <c r="BX716">
        <v>-82.037395590000003</v>
      </c>
      <c r="BY716">
        <v>4736523.6339999996</v>
      </c>
      <c r="BZ716">
        <v>202.535</v>
      </c>
      <c r="CA716">
        <v>287.3</v>
      </c>
      <c r="CB716" t="s">
        <v>8667</v>
      </c>
      <c r="CC716">
        <v>7</v>
      </c>
      <c r="CG716" t="s">
        <v>5672</v>
      </c>
      <c r="CH716">
        <v>414</v>
      </c>
      <c r="CI716" t="s">
        <v>3907</v>
      </c>
      <c r="CJ716" t="s">
        <v>3907</v>
      </c>
      <c r="CK716">
        <v>5.56</v>
      </c>
      <c r="CL716">
        <v>1.8</v>
      </c>
      <c r="CM716" t="s">
        <v>3908</v>
      </c>
      <c r="CO716" t="str">
        <f>VLOOKUP(CM716,AutoSCAN_ORG!B151:CF2666,1,FALSE)</f>
        <v>GEO0-0000158</v>
      </c>
      <c r="CP716">
        <f>VLOOKUP($CM716,AutoSCAN_ORG!$B$1:$CF$2516,2,FALSE)</f>
        <v>898.04399999999998</v>
      </c>
      <c r="CQ716">
        <f>VLOOKUP($CM716,AutoSCAN_ORG!$B$1:$CF$2516,3,FALSE)</f>
        <v>211.20500000000001</v>
      </c>
      <c r="CR716">
        <f>VLOOKUP($CM716,AutoSCAN_ORG!$B$1:$CF$2516,4,FALSE)</f>
        <v>46.616</v>
      </c>
      <c r="CS716">
        <f>VLOOKUP($CM716,AutoSCAN_ORG!$B$1:$CF$2516,5,FALSE)</f>
        <v>26.103000000000002</v>
      </c>
      <c r="CT716" t="str">
        <f>VLOOKUP($CM716,AutoSCAN_ORG!$B$1:$CF$2516,6,FALSE)</f>
        <v>SWID-DENT</v>
      </c>
      <c r="CU716">
        <f>VLOOKUP($CM716,AutoSCAN_ORG!$B$1:$CF$2516,7,FALSE)</f>
        <v>0</v>
      </c>
      <c r="CV716">
        <f>VLOOKUP($CM716,AutoSCAN_ORG!$B$1:$CF$2516,69,FALSE)</f>
        <v>0</v>
      </c>
      <c r="CW716">
        <f>VLOOKUP($CM716,AutoSCAN_ORG!$B$1:$CF$2516,70,FALSE)</f>
        <v>0</v>
      </c>
      <c r="CX716">
        <f>VLOOKUP($CM716,AutoSCAN_ORG!$B$1:$CF$2516,71,FALSE)</f>
        <v>0</v>
      </c>
      <c r="CZ716" t="str">
        <f>VLOOKUP($CM716,AutoSCAN_ORG!$B$1:$CF$2516,73,FALSE)</f>
        <v>added</v>
      </c>
      <c r="DA716" t="str">
        <f>VLOOKUP($CM716,AutoSCAN_ORG!$B$1:$CF$2516,74,FALSE)</f>
        <v>Y</v>
      </c>
      <c r="DB716">
        <f>VLOOKUP($CM716,AutoSCAN_ORG!$B$1:$CF$2516,75,FALSE)</f>
        <v>0</v>
      </c>
      <c r="DC716" t="str">
        <f>VLOOKUP($CM716,AutoSCAN_ORG!$B$1:$CF$2516,76,FALSE)</f>
        <v>GEO</v>
      </c>
      <c r="DD716">
        <f>VLOOKUP($CM716,AutoSCAN_ORG!$B$1:$CF$2516,77,FALSE)</f>
        <v>0</v>
      </c>
      <c r="DF716">
        <f>VLOOKUP($CM716,AutoSCAN_ORG!$B$1:$CF$2516,79,FALSE)</f>
        <v>0</v>
      </c>
      <c r="DG716">
        <f>VLOOKUP($CM716,AutoSCAN_ORG!$B$1:$CF$2516,80,FALSE)</f>
        <v>0</v>
      </c>
      <c r="DH716">
        <f>VLOOKUP($CM716,AutoSCAN_ORG!$B$1:$CF$2516,81,FALSE)</f>
        <v>0</v>
      </c>
      <c r="DI716">
        <f>VLOOKUP($CM716,AutoSCAN_ORG!$B$1:$CF$2516,82,FALSE)</f>
        <v>0</v>
      </c>
      <c r="DJ716">
        <f>VLOOKUP($CM716,AutoSCAN_ORG!$B$1:$CF$2516,83,FALSE)</f>
        <v>0</v>
      </c>
    </row>
    <row r="717" spans="2:114" x14ac:dyDescent="0.35">
      <c r="B717" t="s">
        <v>5495</v>
      </c>
      <c r="C717">
        <v>715</v>
      </c>
      <c r="D717" t="s">
        <v>7778</v>
      </c>
      <c r="E717">
        <v>1155</v>
      </c>
      <c r="F717">
        <v>3520.3290000000002</v>
      </c>
      <c r="G717">
        <v>10</v>
      </c>
      <c r="H717" t="s">
        <v>7782</v>
      </c>
      <c r="I717" t="s">
        <v>7773</v>
      </c>
      <c r="J717" t="s">
        <v>7852</v>
      </c>
      <c r="K717">
        <v>14</v>
      </c>
      <c r="L717">
        <v>1.76</v>
      </c>
      <c r="M717">
        <v>357</v>
      </c>
      <c r="N717">
        <v>32</v>
      </c>
      <c r="O717" t="s">
        <v>7697</v>
      </c>
      <c r="Q717">
        <v>59</v>
      </c>
      <c r="R717" t="s">
        <v>7784</v>
      </c>
      <c r="S717" t="s">
        <v>7774</v>
      </c>
      <c r="T717" t="s">
        <v>7284</v>
      </c>
      <c r="W717">
        <v>12.7</v>
      </c>
      <c r="X717" t="s">
        <v>7983</v>
      </c>
      <c r="Y717">
        <v>1.9</v>
      </c>
      <c r="Z717" t="s">
        <v>7774</v>
      </c>
      <c r="AA717" t="s">
        <v>7879</v>
      </c>
      <c r="AB717" t="s">
        <v>7774</v>
      </c>
      <c r="AC717">
        <v>10</v>
      </c>
      <c r="AF717" t="s">
        <v>5683</v>
      </c>
      <c r="AG717">
        <v>42.756960169999999</v>
      </c>
      <c r="AH717">
        <v>-82.032204489999998</v>
      </c>
      <c r="AI717">
        <v>204.7</v>
      </c>
      <c r="AJ717">
        <v>290</v>
      </c>
      <c r="AL717">
        <v>15</v>
      </c>
      <c r="AM717">
        <v>986</v>
      </c>
      <c r="AN717">
        <v>1.3959999999999999</v>
      </c>
      <c r="AP717">
        <v>4565</v>
      </c>
      <c r="AQ717">
        <v>4388</v>
      </c>
      <c r="AT717">
        <v>1.1200000000000001</v>
      </c>
      <c r="AU717">
        <v>1.17</v>
      </c>
      <c r="AW717">
        <v>4.45</v>
      </c>
      <c r="AX717">
        <v>4.63</v>
      </c>
      <c r="BD717">
        <v>0.92</v>
      </c>
      <c r="BE717">
        <v>357</v>
      </c>
      <c r="BF717" t="s">
        <v>8751</v>
      </c>
      <c r="BG717" t="s">
        <v>5495</v>
      </c>
      <c r="BH717">
        <v>715</v>
      </c>
      <c r="BI717" t="s">
        <v>7852</v>
      </c>
      <c r="BJ717" t="s">
        <v>7773</v>
      </c>
      <c r="BK717">
        <v>715</v>
      </c>
      <c r="BL717">
        <v>3860</v>
      </c>
      <c r="BM717">
        <v>1155</v>
      </c>
      <c r="BN717">
        <v>59</v>
      </c>
      <c r="BO717" t="s">
        <v>8660</v>
      </c>
      <c r="BS717">
        <v>26</v>
      </c>
      <c r="BT717">
        <v>0.33</v>
      </c>
      <c r="BU717">
        <v>0.28000000000000003</v>
      </c>
      <c r="BV717">
        <v>0.27</v>
      </c>
      <c r="BW717">
        <v>42.756960169999999</v>
      </c>
      <c r="BX717">
        <v>-82.032204489999998</v>
      </c>
      <c r="BY717">
        <v>4734342.76</v>
      </c>
      <c r="BZ717">
        <v>204.744</v>
      </c>
      <c r="CA717">
        <v>168.5</v>
      </c>
      <c r="CB717" t="s">
        <v>7688</v>
      </c>
      <c r="CC717">
        <v>7</v>
      </c>
      <c r="CD717">
        <v>20</v>
      </c>
      <c r="CE717">
        <v>24</v>
      </c>
      <c r="CF717">
        <v>25</v>
      </c>
      <c r="CG717" t="s">
        <v>5677</v>
      </c>
      <c r="CH717">
        <v>414</v>
      </c>
      <c r="CI717" t="s">
        <v>5823</v>
      </c>
      <c r="CJ717" t="s">
        <v>8661</v>
      </c>
      <c r="CK717">
        <v>12.7</v>
      </c>
      <c r="CM717" t="s">
        <v>5495</v>
      </c>
      <c r="CO717" t="str">
        <f>VLOOKUP(CM717,AutoSCAN_ORG!B715:CF3230,1,FALSE)</f>
        <v>AS00-0002047</v>
      </c>
      <c r="CP717">
        <f>VLOOKUP($CM717,AutoSCAN_ORG!$B$1:$CF$2516,2,FALSE)</f>
        <v>3520.306</v>
      </c>
      <c r="CQ717">
        <f>VLOOKUP($CM717,AutoSCAN_ORG!$B$1:$CF$2516,3,FALSE)</f>
        <v>8</v>
      </c>
      <c r="CR717">
        <f>VLOOKUP($CM717,AutoSCAN_ORG!$B$1:$CF$2516,4,FALSE)</f>
        <v>179.32400000000001</v>
      </c>
      <c r="CS717">
        <f>VLOOKUP($CM717,AutoSCAN_ORG!$B$1:$CF$2516,5,FALSE)</f>
        <v>6.2949999999999999</v>
      </c>
      <c r="CT717" t="str">
        <f>VLOOKUP($CM717,AutoSCAN_ORG!$B$1:$CF$2516,6,FALSE)</f>
        <v>MELO-CORR</v>
      </c>
      <c r="CU717">
        <f>VLOOKUP($CM717,AutoSCAN_ORG!$B$1:$CF$2516,7,FALSE)</f>
        <v>0</v>
      </c>
      <c r="CV717">
        <f>VLOOKUP($CM717,AutoSCAN_ORG!$B$1:$CF$2516,69,FALSE)</f>
        <v>0</v>
      </c>
      <c r="CW717">
        <f>VLOOKUP($CM717,AutoSCAN_ORG!$B$1:$CF$2516,70,FALSE)</f>
        <v>0</v>
      </c>
      <c r="CX717" t="str">
        <f>VLOOKUP($CM717,AutoSCAN_ORG!$B$1:$CF$2516,71,FALSE)</f>
        <v>Y</v>
      </c>
      <c r="CY717" t="str">
        <f>VLOOKUP($CM717,AutoSCAN_ORG!$B$1:$CF$2516,72,FALSE)</f>
        <v>yes</v>
      </c>
      <c r="CZ717" t="str">
        <f>VLOOKUP($CM717,AutoSCAN_ORG!$B$1:$CF$2516,73,FALSE)</f>
        <v>ok</v>
      </c>
      <c r="DA717">
        <f>VLOOKUP($CM717,AutoSCAN_ORG!$B$1:$CF$2516,74,FALSE)</f>
        <v>0</v>
      </c>
      <c r="DB717" t="str">
        <f>VLOOKUP($CM717,AutoSCAN_ORG!$B$1:$CF$2516,75,FALSE)</f>
        <v>not visible in prev</v>
      </c>
      <c r="DC717">
        <f>VLOOKUP($CM717,AutoSCAN_ORG!$B$1:$CF$2516,76,FALSE)</f>
        <v>0</v>
      </c>
      <c r="DD717">
        <f>VLOOKUP($CM717,AutoSCAN_ORG!$B$1:$CF$2516,77,FALSE)</f>
        <v>0</v>
      </c>
      <c r="DE717" t="str">
        <f>VLOOKUP($CM717,AutoSCAN_ORG!$B$1:$CF$2516,78,FALSE)</f>
        <v>new/ Inst. Area-SUP-Tap after receive VLV</v>
      </c>
      <c r="DF717">
        <f>VLOOKUP($CM717,AutoSCAN_ORG!$B$1:$CF$2516,79,FALSE)</f>
        <v>13.88</v>
      </c>
      <c r="DG717">
        <f>VLOOKUP($CM717,AutoSCAN_ORG!$B$1:$CF$2516,80,FALSE)</f>
        <v>13.88</v>
      </c>
      <c r="DH717">
        <f>VLOOKUP($CM717,AutoSCAN_ORG!$B$1:$CF$2516,81,FALSE)</f>
        <v>0</v>
      </c>
      <c r="DI717">
        <f>VLOOKUP($CM717,AutoSCAN_ORG!$B$1:$CF$2516,82,FALSE)</f>
        <v>0</v>
      </c>
      <c r="DJ717">
        <f>VLOOKUP($CM717,AutoSCAN_ORG!$B$1:$CF$2516,83,FALSE)</f>
        <v>0</v>
      </c>
    </row>
    <row r="718" spans="2:114" x14ac:dyDescent="0.35">
      <c r="B718" t="s">
        <v>5995</v>
      </c>
      <c r="C718">
        <v>153</v>
      </c>
      <c r="D718" t="s">
        <v>7778</v>
      </c>
      <c r="E718">
        <v>285</v>
      </c>
      <c r="F718">
        <v>914.52599999999995</v>
      </c>
      <c r="G718">
        <v>10</v>
      </c>
      <c r="H718" t="s">
        <v>7775</v>
      </c>
      <c r="I718" t="s">
        <v>7773</v>
      </c>
      <c r="J718" t="s">
        <v>7772</v>
      </c>
      <c r="K718">
        <v>0.9</v>
      </c>
      <c r="L718">
        <v>2.46</v>
      </c>
      <c r="M718">
        <v>105</v>
      </c>
      <c r="N718">
        <v>78</v>
      </c>
      <c r="O718" t="s">
        <v>7609</v>
      </c>
      <c r="R718" t="s">
        <v>7776</v>
      </c>
      <c r="S718" t="s">
        <v>7774</v>
      </c>
      <c r="T718" t="s">
        <v>7192</v>
      </c>
      <c r="U718" t="s">
        <v>7330</v>
      </c>
      <c r="V718" t="s">
        <v>7330</v>
      </c>
      <c r="W718">
        <v>5.56</v>
      </c>
      <c r="X718" t="s">
        <v>7781</v>
      </c>
      <c r="Y718">
        <v>1.9</v>
      </c>
      <c r="Z718" t="s">
        <v>7774</v>
      </c>
      <c r="AB718" t="s">
        <v>7774</v>
      </c>
      <c r="AC718">
        <v>0.5</v>
      </c>
      <c r="AD718">
        <v>7.6</v>
      </c>
      <c r="AE718">
        <v>25.4</v>
      </c>
      <c r="AG718">
        <v>42.776404339999999</v>
      </c>
      <c r="AH718">
        <v>-82.037401849999995</v>
      </c>
      <c r="AI718">
        <v>202.5</v>
      </c>
      <c r="AJ718">
        <v>290</v>
      </c>
      <c r="AL718">
        <v>15</v>
      </c>
      <c r="AM718">
        <v>986</v>
      </c>
      <c r="AN718">
        <v>0.873</v>
      </c>
      <c r="AO718">
        <v>-296.89699999999999</v>
      </c>
      <c r="BF718" t="s">
        <v>5994</v>
      </c>
      <c r="BG718" t="s">
        <v>5995</v>
      </c>
      <c r="BH718">
        <v>153</v>
      </c>
      <c r="BI718" t="s">
        <v>7772</v>
      </c>
      <c r="BJ718" t="s">
        <v>7773</v>
      </c>
      <c r="BK718">
        <v>153</v>
      </c>
      <c r="BL718">
        <v>1150</v>
      </c>
      <c r="BW718">
        <v>42.776404339999999</v>
      </c>
      <c r="BX718">
        <v>-82.037401849999995</v>
      </c>
      <c r="BY718">
        <v>4736507.1569999997</v>
      </c>
      <c r="BZ718">
        <v>202.54300000000001</v>
      </c>
      <c r="CA718">
        <v>172.6</v>
      </c>
      <c r="CB718" t="s">
        <v>7491</v>
      </c>
      <c r="CC718">
        <v>7</v>
      </c>
      <c r="CG718" t="s">
        <v>5672</v>
      </c>
      <c r="CH718">
        <v>414</v>
      </c>
      <c r="CI718" t="s">
        <v>3502</v>
      </c>
      <c r="CJ718" t="s">
        <v>8654</v>
      </c>
      <c r="CK718">
        <v>5.56</v>
      </c>
      <c r="CL718">
        <v>1.9</v>
      </c>
      <c r="CM718" t="s">
        <v>3912</v>
      </c>
      <c r="CO718" t="str">
        <f>VLOOKUP(CM718,AutoSCAN_ORG!B153:CF2668,1,FALSE)</f>
        <v>GEO0-0000160</v>
      </c>
      <c r="CP718">
        <f>VLOOKUP($CM718,AutoSCAN_ORG!$B$1:$CF$2516,2,FALSE)</f>
        <v>914.47400000000005</v>
      </c>
      <c r="CQ718">
        <f>VLOOKUP($CM718,AutoSCAN_ORG!$B$1:$CF$2516,3,FALSE)</f>
        <v>105.27</v>
      </c>
      <c r="CR718">
        <f>VLOOKUP($CM718,AutoSCAN_ORG!$B$1:$CF$2516,4,FALSE)</f>
        <v>154.691</v>
      </c>
      <c r="CS718">
        <f>VLOOKUP($CM718,AutoSCAN_ORG!$B$1:$CF$2516,5,FALSE)</f>
        <v>32.738</v>
      </c>
      <c r="CT718" t="str">
        <f>VLOOKUP($CM718,AutoSCAN_ORG!$B$1:$CF$2516,6,FALSE)</f>
        <v>IDAN-DENT</v>
      </c>
      <c r="CU718">
        <f>VLOOKUP($CM718,AutoSCAN_ORG!$B$1:$CF$2516,7,FALSE)</f>
        <v>0</v>
      </c>
      <c r="CV718">
        <f>VLOOKUP($CM718,AutoSCAN_ORG!$B$1:$CF$2516,69,FALSE)</f>
        <v>0</v>
      </c>
      <c r="CW718">
        <f>VLOOKUP($CM718,AutoSCAN_ORG!$B$1:$CF$2516,70,FALSE)</f>
        <v>0</v>
      </c>
      <c r="CX718">
        <f>VLOOKUP($CM718,AutoSCAN_ORG!$B$1:$CF$2516,71,FALSE)</f>
        <v>0</v>
      </c>
      <c r="CZ718">
        <f>VLOOKUP($CM718,AutoSCAN_ORG!$B$1:$CF$2516,73,FALSE)</f>
        <v>0</v>
      </c>
      <c r="DA718">
        <f>VLOOKUP($CM718,AutoSCAN_ORG!$B$1:$CF$2516,74,FALSE)</f>
        <v>0</v>
      </c>
      <c r="DB718" t="str">
        <f>VLOOKUP($CM718,AutoSCAN_ORG!$B$1:$CF$2516,75,FALSE)</f>
        <v>0.9 in prev</v>
      </c>
      <c r="DC718" t="str">
        <f>VLOOKUP($CM718,AutoSCAN_ORG!$B$1:$CF$2516,76,FALSE)</f>
        <v>GEO</v>
      </c>
      <c r="DD718">
        <f>VLOOKUP($CM718,AutoSCAN_ORG!$B$1:$CF$2516,77,FALSE)</f>
        <v>0</v>
      </c>
      <c r="DF718">
        <f>VLOOKUP($CM718,AutoSCAN_ORG!$B$1:$CF$2516,79,FALSE)</f>
        <v>0</v>
      </c>
      <c r="DG718">
        <f>VLOOKUP($CM718,AutoSCAN_ORG!$B$1:$CF$2516,80,FALSE)</f>
        <v>0</v>
      </c>
      <c r="DH718">
        <f>VLOOKUP($CM718,AutoSCAN_ORG!$B$1:$CF$2516,81,FALSE)</f>
        <v>0</v>
      </c>
      <c r="DI718">
        <f>VLOOKUP($CM718,AutoSCAN_ORG!$B$1:$CF$2516,82,FALSE)</f>
        <v>0</v>
      </c>
      <c r="DJ718">
        <f>VLOOKUP($CM718,AutoSCAN_ORG!$B$1:$CF$2516,83,FALSE)</f>
        <v>0</v>
      </c>
    </row>
    <row r="719" spans="2:114" x14ac:dyDescent="0.35">
      <c r="B719" t="s">
        <v>6262</v>
      </c>
      <c r="C719">
        <v>294</v>
      </c>
      <c r="D719" t="s">
        <v>7778</v>
      </c>
      <c r="E719">
        <v>469</v>
      </c>
      <c r="F719">
        <v>1382.9090000000001</v>
      </c>
      <c r="G719">
        <v>10</v>
      </c>
      <c r="H719" t="s">
        <v>7775</v>
      </c>
      <c r="I719" t="s">
        <v>7773</v>
      </c>
      <c r="J719" t="s">
        <v>7772</v>
      </c>
      <c r="K719">
        <v>0.5</v>
      </c>
      <c r="L719">
        <v>1.4</v>
      </c>
      <c r="M719">
        <v>55</v>
      </c>
      <c r="N719">
        <v>75</v>
      </c>
      <c r="O719" t="s">
        <v>7362</v>
      </c>
      <c r="R719" t="s">
        <v>7776</v>
      </c>
      <c r="S719" t="s">
        <v>7774</v>
      </c>
      <c r="T719" t="s">
        <v>7204</v>
      </c>
      <c r="U719" t="s">
        <v>7546</v>
      </c>
      <c r="V719" t="s">
        <v>7546</v>
      </c>
      <c r="W719">
        <v>5.56</v>
      </c>
      <c r="X719" t="s">
        <v>7993</v>
      </c>
      <c r="Y719">
        <v>1.9</v>
      </c>
      <c r="Z719" t="s">
        <v>7774</v>
      </c>
      <c r="AB719" t="s">
        <v>7774</v>
      </c>
      <c r="AC719">
        <v>0.5</v>
      </c>
      <c r="AD719">
        <v>7.6</v>
      </c>
      <c r="AE719">
        <v>25.4</v>
      </c>
      <c r="AG719">
        <v>42.77217666</v>
      </c>
      <c r="AH719">
        <v>-82.037531759999993</v>
      </c>
      <c r="AI719">
        <v>203</v>
      </c>
      <c r="AJ719">
        <v>290</v>
      </c>
      <c r="AL719">
        <v>15</v>
      </c>
      <c r="AM719">
        <v>986</v>
      </c>
      <c r="AN719">
        <v>1.78</v>
      </c>
      <c r="AO719">
        <v>-125.614</v>
      </c>
      <c r="BF719" t="s">
        <v>6261</v>
      </c>
      <c r="BG719" t="s">
        <v>6262</v>
      </c>
      <c r="BH719">
        <v>294</v>
      </c>
      <c r="BI719" t="s">
        <v>7772</v>
      </c>
      <c r="BJ719" t="s">
        <v>7773</v>
      </c>
      <c r="BK719">
        <v>294</v>
      </c>
      <c r="BL719">
        <v>1530</v>
      </c>
      <c r="BW719">
        <v>42.77217666</v>
      </c>
      <c r="BX719">
        <v>-82.037531759999993</v>
      </c>
      <c r="BY719">
        <v>4736037.824</v>
      </c>
      <c r="BZ719">
        <v>203.03899999999999</v>
      </c>
      <c r="CA719">
        <v>125.7</v>
      </c>
      <c r="CB719" t="s">
        <v>7541</v>
      </c>
      <c r="CC719">
        <v>7</v>
      </c>
      <c r="CG719" t="s">
        <v>5672</v>
      </c>
      <c r="CH719">
        <v>414</v>
      </c>
      <c r="CI719" t="s">
        <v>3502</v>
      </c>
      <c r="CJ719" t="s">
        <v>8654</v>
      </c>
      <c r="CK719">
        <v>5.56</v>
      </c>
      <c r="CL719">
        <v>1.9</v>
      </c>
      <c r="CM719" t="s">
        <v>4173</v>
      </c>
      <c r="CO719" t="str">
        <f>VLOOKUP(CM719,AutoSCAN_ORG!B294:CF2809,1,FALSE)</f>
        <v>GEO0-0000221</v>
      </c>
      <c r="CP719">
        <f>VLOOKUP($CM719,AutoSCAN_ORG!$B$1:$CF$2516,2,FALSE)</f>
        <v>1382.8810000000001</v>
      </c>
      <c r="CQ719">
        <f>VLOOKUP($CM719,AutoSCAN_ORG!$B$1:$CF$2516,3,FALSE)</f>
        <v>55.206000000000003</v>
      </c>
      <c r="CR719">
        <f>VLOOKUP($CM719,AutoSCAN_ORG!$B$1:$CF$2516,4,FALSE)</f>
        <v>202.95699999999999</v>
      </c>
      <c r="CS719">
        <f>VLOOKUP($CM719,AutoSCAN_ORG!$B$1:$CF$2516,5,FALSE)</f>
        <v>31.341000000000001</v>
      </c>
      <c r="CT719" t="str">
        <f>VLOOKUP($CM719,AutoSCAN_ORG!$B$1:$CF$2516,6,FALSE)</f>
        <v>IDAN-DENT</v>
      </c>
      <c r="CU719">
        <f>VLOOKUP($CM719,AutoSCAN_ORG!$B$1:$CF$2516,7,FALSE)</f>
        <v>0</v>
      </c>
      <c r="CV719">
        <f>VLOOKUP($CM719,AutoSCAN_ORG!$B$1:$CF$2516,69,FALSE)</f>
        <v>0</v>
      </c>
      <c r="CW719">
        <f>VLOOKUP($CM719,AutoSCAN_ORG!$B$1:$CF$2516,70,FALSE)</f>
        <v>0</v>
      </c>
      <c r="CX719">
        <f>VLOOKUP($CM719,AutoSCAN_ORG!$B$1:$CF$2516,71,FALSE)</f>
        <v>0</v>
      </c>
      <c r="CZ719">
        <f>VLOOKUP($CM719,AutoSCAN_ORG!$B$1:$CF$2516,73,FALSE)</f>
        <v>0</v>
      </c>
      <c r="DA719">
        <f>VLOOKUP($CM719,AutoSCAN_ORG!$B$1:$CF$2516,74,FALSE)</f>
        <v>0</v>
      </c>
      <c r="DB719" t="str">
        <f>VLOOKUP($CM719,AutoSCAN_ORG!$B$1:$CF$2516,75,FALSE)</f>
        <v>added, not in prev</v>
      </c>
      <c r="DC719" t="str">
        <f>VLOOKUP($CM719,AutoSCAN_ORG!$B$1:$CF$2516,76,FALSE)</f>
        <v>GEO</v>
      </c>
      <c r="DD719">
        <f>VLOOKUP($CM719,AutoSCAN_ORG!$B$1:$CF$2516,77,FALSE)</f>
        <v>0</v>
      </c>
      <c r="DF719">
        <f>VLOOKUP($CM719,AutoSCAN_ORG!$B$1:$CF$2516,79,FALSE)</f>
        <v>0</v>
      </c>
      <c r="DG719">
        <f>VLOOKUP($CM719,AutoSCAN_ORG!$B$1:$CF$2516,80,FALSE)</f>
        <v>0</v>
      </c>
      <c r="DH719">
        <f>VLOOKUP($CM719,AutoSCAN_ORG!$B$1:$CF$2516,81,FALSE)</f>
        <v>0</v>
      </c>
      <c r="DI719">
        <f>VLOOKUP($CM719,AutoSCAN_ORG!$B$1:$CF$2516,82,FALSE)</f>
        <v>0</v>
      </c>
      <c r="DJ719">
        <f>VLOOKUP($CM719,AutoSCAN_ORG!$B$1:$CF$2516,83,FALSE)</f>
        <v>0</v>
      </c>
    </row>
    <row r="720" spans="2:114" x14ac:dyDescent="0.35">
      <c r="B720" t="s">
        <v>6486</v>
      </c>
      <c r="C720">
        <v>411</v>
      </c>
      <c r="D720" t="s">
        <v>7778</v>
      </c>
      <c r="E720">
        <v>622</v>
      </c>
      <c r="F720">
        <v>1867.395</v>
      </c>
      <c r="G720">
        <v>10</v>
      </c>
      <c r="H720" t="s">
        <v>7775</v>
      </c>
      <c r="I720" t="s">
        <v>7773</v>
      </c>
      <c r="J720" t="s">
        <v>7772</v>
      </c>
      <c r="K720">
        <v>0.5</v>
      </c>
      <c r="L720">
        <v>1.35</v>
      </c>
      <c r="M720">
        <v>67</v>
      </c>
      <c r="N720">
        <v>72</v>
      </c>
      <c r="O720" t="s">
        <v>7393</v>
      </c>
      <c r="R720" t="s">
        <v>7776</v>
      </c>
      <c r="S720" t="s">
        <v>3293</v>
      </c>
      <c r="T720" t="s">
        <v>7217</v>
      </c>
      <c r="U720" t="s">
        <v>7588</v>
      </c>
      <c r="V720" t="s">
        <v>7588</v>
      </c>
      <c r="W720">
        <v>5.56</v>
      </c>
      <c r="X720" t="s">
        <v>7994</v>
      </c>
      <c r="Y720">
        <v>1.8</v>
      </c>
      <c r="Z720" t="s">
        <v>7774</v>
      </c>
      <c r="AB720" t="s">
        <v>7774</v>
      </c>
      <c r="AC720">
        <v>0.5</v>
      </c>
      <c r="AD720">
        <v>7.6</v>
      </c>
      <c r="AE720">
        <v>25.4</v>
      </c>
      <c r="AF720" t="s">
        <v>6484</v>
      </c>
      <c r="AG720">
        <v>42.767821820000002</v>
      </c>
      <c r="AH720">
        <v>-82.037606120000007</v>
      </c>
      <c r="AI720">
        <v>201.5</v>
      </c>
      <c r="AJ720">
        <v>290</v>
      </c>
      <c r="AL720">
        <v>15</v>
      </c>
      <c r="AM720">
        <v>986</v>
      </c>
      <c r="AN720">
        <v>5.9610000000000003</v>
      </c>
      <c r="AO720">
        <v>0</v>
      </c>
      <c r="BF720" t="s">
        <v>6485</v>
      </c>
      <c r="BG720" t="s">
        <v>6486</v>
      </c>
      <c r="BH720">
        <v>411</v>
      </c>
      <c r="BI720" t="s">
        <v>7772</v>
      </c>
      <c r="BJ720" t="s">
        <v>7773</v>
      </c>
      <c r="BK720">
        <v>411</v>
      </c>
      <c r="BL720">
        <v>1870</v>
      </c>
      <c r="BW720">
        <v>42.767821820000002</v>
      </c>
      <c r="BX720">
        <v>-82.037606120000007</v>
      </c>
      <c r="BY720">
        <v>4735554.3140000002</v>
      </c>
      <c r="BZ720">
        <v>201.45400000000001</v>
      </c>
      <c r="CA720">
        <v>38.200000000000003</v>
      </c>
      <c r="CB720" t="s">
        <v>7589</v>
      </c>
      <c r="CC720">
        <v>7</v>
      </c>
      <c r="CG720" t="s">
        <v>5672</v>
      </c>
      <c r="CH720">
        <v>414</v>
      </c>
      <c r="CI720" t="s">
        <v>3907</v>
      </c>
      <c r="CJ720" t="s">
        <v>3907</v>
      </c>
      <c r="CK720">
        <v>5.56</v>
      </c>
      <c r="CL720">
        <v>1.8</v>
      </c>
      <c r="CM720" t="s">
        <v>4371</v>
      </c>
      <c r="CO720" t="str">
        <f>VLOOKUP(CM720,AutoSCAN_ORG!B411:CF2926,1,FALSE)</f>
        <v>GEO0-0000259</v>
      </c>
      <c r="CP720">
        <f>VLOOKUP($CM720,AutoSCAN_ORG!$B$1:$CF$2516,2,FALSE)</f>
        <v>1867.3610000000001</v>
      </c>
      <c r="CQ720">
        <f>VLOOKUP($CM720,AutoSCAN_ORG!$B$1:$CF$2516,3,FALSE)</f>
        <v>67.388999999999996</v>
      </c>
      <c r="CR720">
        <f>VLOOKUP($CM720,AutoSCAN_ORG!$B$1:$CF$2516,4,FALSE)</f>
        <v>291.702</v>
      </c>
      <c r="CS720">
        <f>VLOOKUP($CM720,AutoSCAN_ORG!$B$1:$CF$2516,5,FALSE)</f>
        <v>30.131</v>
      </c>
      <c r="CT720" t="str">
        <f>VLOOKUP($CM720,AutoSCAN_ORG!$B$1:$CF$2516,6,FALSE)</f>
        <v>SWID-DENT</v>
      </c>
      <c r="CU720">
        <f>VLOOKUP($CM720,AutoSCAN_ORG!$B$1:$CF$2516,7,FALSE)</f>
        <v>0</v>
      </c>
      <c r="CV720">
        <f>VLOOKUP($CM720,AutoSCAN_ORG!$B$1:$CF$2516,69,FALSE)</f>
        <v>0</v>
      </c>
      <c r="CW720">
        <f>VLOOKUP($CM720,AutoSCAN_ORG!$B$1:$CF$2516,70,FALSE)</f>
        <v>0</v>
      </c>
      <c r="CX720">
        <f>VLOOKUP($CM720,AutoSCAN_ORG!$B$1:$CF$2516,71,FALSE)</f>
        <v>0</v>
      </c>
      <c r="CZ720">
        <f>VLOOKUP($CM720,AutoSCAN_ORG!$B$1:$CF$2516,73,FALSE)</f>
        <v>0</v>
      </c>
      <c r="DA720">
        <f>VLOOKUP($CM720,AutoSCAN_ORG!$B$1:$CF$2516,74,FALSE)</f>
        <v>0</v>
      </c>
      <c r="DB720" t="str">
        <f>VLOOKUP($CM720,AutoSCAN_ORG!$B$1:$CF$2516,75,FALSE)</f>
        <v>added, not in prev</v>
      </c>
      <c r="DC720" t="str">
        <f>VLOOKUP($CM720,AutoSCAN_ORG!$B$1:$CF$2516,76,FALSE)</f>
        <v>GEO</v>
      </c>
      <c r="DD720">
        <f>VLOOKUP($CM720,AutoSCAN_ORG!$B$1:$CF$2516,77,FALSE)</f>
        <v>0</v>
      </c>
      <c r="DF720">
        <f>VLOOKUP($CM720,AutoSCAN_ORG!$B$1:$CF$2516,79,FALSE)</f>
        <v>0</v>
      </c>
      <c r="DG720">
        <f>VLOOKUP($CM720,AutoSCAN_ORG!$B$1:$CF$2516,80,FALSE)</f>
        <v>0</v>
      </c>
      <c r="DH720">
        <f>VLOOKUP($CM720,AutoSCAN_ORG!$B$1:$CF$2516,81,FALSE)</f>
        <v>0</v>
      </c>
      <c r="DI720">
        <f>VLOOKUP($CM720,AutoSCAN_ORG!$B$1:$CF$2516,82,FALSE)</f>
        <v>0</v>
      </c>
      <c r="DJ720">
        <f>VLOOKUP($CM720,AutoSCAN_ORG!$B$1:$CF$2516,83,FALSE)</f>
        <v>0</v>
      </c>
    </row>
    <row r="721" spans="2:114" x14ac:dyDescent="0.35">
      <c r="B721" t="s">
        <v>6512</v>
      </c>
      <c r="C721">
        <v>424</v>
      </c>
      <c r="D721" t="s">
        <v>7778</v>
      </c>
      <c r="E721">
        <v>659</v>
      </c>
      <c r="F721">
        <v>2062.8009999999999</v>
      </c>
      <c r="G721">
        <v>10</v>
      </c>
      <c r="H721" t="s">
        <v>7775</v>
      </c>
      <c r="I721" t="s">
        <v>7773</v>
      </c>
      <c r="J721" t="s">
        <v>7772</v>
      </c>
      <c r="K721">
        <v>0.9</v>
      </c>
      <c r="L721">
        <v>2.4500000000000002</v>
      </c>
      <c r="M721">
        <v>71</v>
      </c>
      <c r="N721">
        <v>61</v>
      </c>
      <c r="O721" t="s">
        <v>7674</v>
      </c>
      <c r="R721" t="s">
        <v>7776</v>
      </c>
      <c r="S721" t="s">
        <v>7774</v>
      </c>
      <c r="T721" t="s">
        <v>7223</v>
      </c>
      <c r="U721" t="s">
        <v>7381</v>
      </c>
      <c r="V721" t="s">
        <v>7381</v>
      </c>
      <c r="W721">
        <v>5.56</v>
      </c>
      <c r="X721" t="s">
        <v>7840</v>
      </c>
      <c r="Y721">
        <v>1.8</v>
      </c>
      <c r="Z721" t="s">
        <v>7774</v>
      </c>
      <c r="AB721" t="s">
        <v>7774</v>
      </c>
      <c r="AC721">
        <v>0.5</v>
      </c>
      <c r="AD721">
        <v>7.6</v>
      </c>
      <c r="AE721">
        <v>25.4</v>
      </c>
      <c r="AG721">
        <v>42.766052289999998</v>
      </c>
      <c r="AH721">
        <v>-82.037678790000001</v>
      </c>
      <c r="AI721">
        <v>201.9</v>
      </c>
      <c r="AJ721">
        <v>290</v>
      </c>
      <c r="AL721">
        <v>15</v>
      </c>
      <c r="AM721">
        <v>986</v>
      </c>
      <c r="AN721">
        <v>5.6660000000000004</v>
      </c>
      <c r="AO721">
        <v>-62.768999999999998</v>
      </c>
      <c r="BF721" t="s">
        <v>6511</v>
      </c>
      <c r="BG721" t="s">
        <v>6512</v>
      </c>
      <c r="BH721">
        <v>424</v>
      </c>
      <c r="BI721" t="s">
        <v>7772</v>
      </c>
      <c r="BJ721" t="s">
        <v>7773</v>
      </c>
      <c r="BK721">
        <v>424</v>
      </c>
      <c r="BL721">
        <v>2110</v>
      </c>
      <c r="BW721">
        <v>42.766052289999998</v>
      </c>
      <c r="BX721">
        <v>-82.037678790000001</v>
      </c>
      <c r="BY721">
        <v>4735357.8890000004</v>
      </c>
      <c r="BZ721">
        <v>201.875</v>
      </c>
      <c r="CA721">
        <v>86.3</v>
      </c>
      <c r="CB721" t="s">
        <v>8702</v>
      </c>
      <c r="CC721">
        <v>7</v>
      </c>
      <c r="CG721" t="s">
        <v>5672</v>
      </c>
      <c r="CH721">
        <v>414</v>
      </c>
      <c r="CI721" t="s">
        <v>3502</v>
      </c>
      <c r="CJ721" t="s">
        <v>8654</v>
      </c>
      <c r="CK721">
        <v>5.56</v>
      </c>
      <c r="CL721">
        <v>1.8</v>
      </c>
      <c r="CM721" t="s">
        <v>4433</v>
      </c>
      <c r="CO721" t="str">
        <f>VLOOKUP(CM721,AutoSCAN_ORG!B424:CF2939,1,FALSE)</f>
        <v>GEO0-0000274</v>
      </c>
      <c r="CP721">
        <f>VLOOKUP($CM721,AutoSCAN_ORG!$B$1:$CF$2516,2,FALSE)</f>
        <v>2062.7649999999999</v>
      </c>
      <c r="CQ721">
        <f>VLOOKUP($CM721,AutoSCAN_ORG!$B$1:$CF$2516,3,FALSE)</f>
        <v>70.602999999999994</v>
      </c>
      <c r="CR721">
        <f>VLOOKUP($CM721,AutoSCAN_ORG!$B$1:$CF$2516,4,FALSE)</f>
        <v>248.072</v>
      </c>
      <c r="CS721">
        <f>VLOOKUP($CM721,AutoSCAN_ORG!$B$1:$CF$2516,5,FALSE)</f>
        <v>25.596</v>
      </c>
      <c r="CT721" t="str">
        <f>VLOOKUP($CM721,AutoSCAN_ORG!$B$1:$CF$2516,6,FALSE)</f>
        <v>IDAN-DENT</v>
      </c>
      <c r="CU721">
        <f>VLOOKUP($CM721,AutoSCAN_ORG!$B$1:$CF$2516,7,FALSE)</f>
        <v>0</v>
      </c>
      <c r="CV721">
        <f>VLOOKUP($CM721,AutoSCAN_ORG!$B$1:$CF$2516,69,FALSE)</f>
        <v>0</v>
      </c>
      <c r="CW721">
        <f>VLOOKUP($CM721,AutoSCAN_ORG!$B$1:$CF$2516,70,FALSE)</f>
        <v>0</v>
      </c>
      <c r="CX721">
        <f>VLOOKUP($CM721,AutoSCAN_ORG!$B$1:$CF$2516,71,FALSE)</f>
        <v>0</v>
      </c>
      <c r="CZ721">
        <f>VLOOKUP($CM721,AutoSCAN_ORG!$B$1:$CF$2516,73,FALSE)</f>
        <v>0</v>
      </c>
      <c r="DA721">
        <f>VLOOKUP($CM721,AutoSCAN_ORG!$B$1:$CF$2516,74,FALSE)</f>
        <v>0</v>
      </c>
      <c r="DB721" t="str">
        <f>VLOOKUP($CM721,AutoSCAN_ORG!$B$1:$CF$2516,75,FALSE)</f>
        <v>not in prev</v>
      </c>
      <c r="DC721" t="str">
        <f>VLOOKUP($CM721,AutoSCAN_ORG!$B$1:$CF$2516,76,FALSE)</f>
        <v>GEO</v>
      </c>
      <c r="DD721">
        <f>VLOOKUP($CM721,AutoSCAN_ORG!$B$1:$CF$2516,77,FALSE)</f>
        <v>0</v>
      </c>
      <c r="DF721">
        <f>VLOOKUP($CM721,AutoSCAN_ORG!$B$1:$CF$2516,79,FALSE)</f>
        <v>0</v>
      </c>
      <c r="DG721">
        <f>VLOOKUP($CM721,AutoSCAN_ORG!$B$1:$CF$2516,80,FALSE)</f>
        <v>0</v>
      </c>
      <c r="DH721">
        <f>VLOOKUP($CM721,AutoSCAN_ORG!$B$1:$CF$2516,81,FALSE)</f>
        <v>0</v>
      </c>
      <c r="DI721">
        <f>VLOOKUP($CM721,AutoSCAN_ORG!$B$1:$CF$2516,82,FALSE)</f>
        <v>0</v>
      </c>
      <c r="DJ721">
        <f>VLOOKUP($CM721,AutoSCAN_ORG!$B$1:$CF$2516,83,FALSE)</f>
        <v>0</v>
      </c>
    </row>
    <row r="722" spans="2:114" x14ac:dyDescent="0.35">
      <c r="B722" t="s">
        <v>6524</v>
      </c>
      <c r="C722">
        <v>430</v>
      </c>
      <c r="D722" t="s">
        <v>7778</v>
      </c>
      <c r="E722">
        <v>677</v>
      </c>
      <c r="F722">
        <v>2132.7240000000002</v>
      </c>
      <c r="G722">
        <v>10</v>
      </c>
      <c r="H722" t="s">
        <v>7775</v>
      </c>
      <c r="I722" t="s">
        <v>7773</v>
      </c>
      <c r="J722" t="s">
        <v>7772</v>
      </c>
      <c r="K722">
        <v>0.5</v>
      </c>
      <c r="L722">
        <v>1.38</v>
      </c>
      <c r="M722">
        <v>73</v>
      </c>
      <c r="N722">
        <v>65</v>
      </c>
      <c r="O722" t="s">
        <v>7350</v>
      </c>
      <c r="R722" t="s">
        <v>7776</v>
      </c>
      <c r="S722" t="s">
        <v>7774</v>
      </c>
      <c r="T722" t="s">
        <v>7226</v>
      </c>
      <c r="U722" t="s">
        <v>7528</v>
      </c>
      <c r="V722" t="s">
        <v>7528</v>
      </c>
      <c r="W722">
        <v>5.56</v>
      </c>
      <c r="X722" t="s">
        <v>7995</v>
      </c>
      <c r="Y722">
        <v>1.9</v>
      </c>
      <c r="Z722" t="s">
        <v>7774</v>
      </c>
      <c r="AB722" t="s">
        <v>7774</v>
      </c>
      <c r="AC722">
        <v>0.5</v>
      </c>
      <c r="AD722">
        <v>7.6</v>
      </c>
      <c r="AE722">
        <v>25.4</v>
      </c>
      <c r="AG722">
        <v>42.765419049999998</v>
      </c>
      <c r="AH722">
        <v>-82.037703730000004</v>
      </c>
      <c r="AI722">
        <v>201.9</v>
      </c>
      <c r="AJ722">
        <v>290</v>
      </c>
      <c r="AL722">
        <v>15</v>
      </c>
      <c r="AM722">
        <v>986</v>
      </c>
      <c r="AN722">
        <v>3.0870000000000002</v>
      </c>
      <c r="AO722">
        <v>258.01900000000001</v>
      </c>
      <c r="BF722" t="s">
        <v>6523</v>
      </c>
      <c r="BG722" t="s">
        <v>6524</v>
      </c>
      <c r="BH722">
        <v>430</v>
      </c>
      <c r="BI722" t="s">
        <v>7772</v>
      </c>
      <c r="BJ722" t="s">
        <v>7773</v>
      </c>
      <c r="BK722">
        <v>430</v>
      </c>
      <c r="BL722">
        <v>2220</v>
      </c>
      <c r="BW722">
        <v>42.765419049999998</v>
      </c>
      <c r="BX722">
        <v>-82.037703730000004</v>
      </c>
      <c r="BY722">
        <v>4735287.5970000001</v>
      </c>
      <c r="BZ722">
        <v>201.851</v>
      </c>
      <c r="CA722">
        <v>181.3</v>
      </c>
      <c r="CB722" t="s">
        <v>7608</v>
      </c>
      <c r="CC722">
        <v>7</v>
      </c>
      <c r="CG722" t="s">
        <v>5672</v>
      </c>
      <c r="CH722">
        <v>414</v>
      </c>
      <c r="CI722" t="s">
        <v>3502</v>
      </c>
      <c r="CJ722" t="s">
        <v>8654</v>
      </c>
      <c r="CK722">
        <v>5.56</v>
      </c>
      <c r="CL722">
        <v>1.9</v>
      </c>
      <c r="CM722" t="s">
        <v>4458</v>
      </c>
      <c r="CO722" t="str">
        <f>VLOOKUP(CM722,AutoSCAN_ORG!B430:CF2945,1,FALSE)</f>
        <v>GEO0-0000283</v>
      </c>
      <c r="CP722">
        <f>VLOOKUP($CM722,AutoSCAN_ORG!$B$1:$CF$2516,2,FALSE)</f>
        <v>2132.6869999999999</v>
      </c>
      <c r="CQ722">
        <f>VLOOKUP($CM722,AutoSCAN_ORG!$B$1:$CF$2516,3,FALSE)</f>
        <v>73.338999999999999</v>
      </c>
      <c r="CR722">
        <f>VLOOKUP($CM722,AutoSCAN_ORG!$B$1:$CF$2516,4,FALSE)</f>
        <v>151.26400000000001</v>
      </c>
      <c r="CS722">
        <f>VLOOKUP($CM722,AutoSCAN_ORG!$B$1:$CF$2516,5,FALSE)</f>
        <v>27.446999999999999</v>
      </c>
      <c r="CT722" t="str">
        <f>VLOOKUP($CM722,AutoSCAN_ORG!$B$1:$CF$2516,6,FALSE)</f>
        <v>IDAN-DENT</v>
      </c>
      <c r="CU722">
        <f>VLOOKUP($CM722,AutoSCAN_ORG!$B$1:$CF$2516,7,FALSE)</f>
        <v>0</v>
      </c>
      <c r="CV722">
        <f>VLOOKUP($CM722,AutoSCAN_ORG!$B$1:$CF$2516,69,FALSE)</f>
        <v>0</v>
      </c>
      <c r="CW722">
        <f>VLOOKUP($CM722,AutoSCAN_ORG!$B$1:$CF$2516,70,FALSE)</f>
        <v>0</v>
      </c>
      <c r="CX722">
        <f>VLOOKUP($CM722,AutoSCAN_ORG!$B$1:$CF$2516,71,FALSE)</f>
        <v>0</v>
      </c>
      <c r="CZ722">
        <f>VLOOKUP($CM722,AutoSCAN_ORG!$B$1:$CF$2516,73,FALSE)</f>
        <v>0</v>
      </c>
      <c r="DA722">
        <f>VLOOKUP($CM722,AutoSCAN_ORG!$B$1:$CF$2516,74,FALSE)</f>
        <v>0</v>
      </c>
      <c r="DB722" t="str">
        <f>VLOOKUP($CM722,AutoSCAN_ORG!$B$1:$CF$2516,75,FALSE)</f>
        <v>added, not in prev</v>
      </c>
      <c r="DC722" t="str">
        <f>VLOOKUP($CM722,AutoSCAN_ORG!$B$1:$CF$2516,76,FALSE)</f>
        <v>GEO</v>
      </c>
      <c r="DD722">
        <f>VLOOKUP($CM722,AutoSCAN_ORG!$B$1:$CF$2516,77,FALSE)</f>
        <v>0</v>
      </c>
      <c r="DF722">
        <f>VLOOKUP($CM722,AutoSCAN_ORG!$B$1:$CF$2516,79,FALSE)</f>
        <v>0</v>
      </c>
      <c r="DG722">
        <f>VLOOKUP($CM722,AutoSCAN_ORG!$B$1:$CF$2516,80,FALSE)</f>
        <v>0</v>
      </c>
      <c r="DH722">
        <f>VLOOKUP($CM722,AutoSCAN_ORG!$B$1:$CF$2516,81,FALSE)</f>
        <v>0</v>
      </c>
      <c r="DI722">
        <f>VLOOKUP($CM722,AutoSCAN_ORG!$B$1:$CF$2516,82,FALSE)</f>
        <v>0</v>
      </c>
      <c r="DJ722">
        <f>VLOOKUP($CM722,AutoSCAN_ORG!$B$1:$CF$2516,83,FALSE)</f>
        <v>0</v>
      </c>
    </row>
    <row r="723" spans="2:114" x14ac:dyDescent="0.35">
      <c r="B723" t="s">
        <v>6526</v>
      </c>
      <c r="C723">
        <v>431</v>
      </c>
      <c r="D723" t="s">
        <v>7778</v>
      </c>
      <c r="E723">
        <v>678</v>
      </c>
      <c r="F723">
        <v>2135.1260000000002</v>
      </c>
      <c r="G723">
        <v>10</v>
      </c>
      <c r="H723" t="s">
        <v>7775</v>
      </c>
      <c r="I723" t="s">
        <v>7773</v>
      </c>
      <c r="J723" t="s">
        <v>7772</v>
      </c>
      <c r="K723">
        <v>0.6</v>
      </c>
      <c r="L723">
        <v>1.51</v>
      </c>
      <c r="M723">
        <v>74</v>
      </c>
      <c r="N723">
        <v>57</v>
      </c>
      <c r="O723" t="s">
        <v>7554</v>
      </c>
      <c r="R723" t="s">
        <v>7776</v>
      </c>
      <c r="S723" t="s">
        <v>7774</v>
      </c>
      <c r="T723" t="s">
        <v>7226</v>
      </c>
      <c r="U723" t="s">
        <v>7528</v>
      </c>
      <c r="V723" t="s">
        <v>7528</v>
      </c>
      <c r="W723">
        <v>5.56</v>
      </c>
      <c r="X723" t="s">
        <v>7995</v>
      </c>
      <c r="Y723">
        <v>1.8</v>
      </c>
      <c r="Z723" t="s">
        <v>7774</v>
      </c>
      <c r="AB723" t="s">
        <v>7774</v>
      </c>
      <c r="AC723">
        <v>0.5</v>
      </c>
      <c r="AD723">
        <v>7.6</v>
      </c>
      <c r="AE723">
        <v>25.4</v>
      </c>
      <c r="AG723">
        <v>42.765397309999997</v>
      </c>
      <c r="AH723">
        <v>-82.0377048</v>
      </c>
      <c r="AI723">
        <v>201.8</v>
      </c>
      <c r="AJ723">
        <v>290</v>
      </c>
      <c r="AL723">
        <v>15</v>
      </c>
      <c r="AM723">
        <v>986</v>
      </c>
      <c r="AN723">
        <v>5.4889999999999999</v>
      </c>
      <c r="AO723">
        <v>248.34200000000001</v>
      </c>
      <c r="BF723" t="s">
        <v>6525</v>
      </c>
      <c r="BG723" t="s">
        <v>6526</v>
      </c>
      <c r="BH723">
        <v>431</v>
      </c>
      <c r="BI723" t="s">
        <v>7772</v>
      </c>
      <c r="BJ723" t="s">
        <v>7773</v>
      </c>
      <c r="BK723">
        <v>431</v>
      </c>
      <c r="BL723">
        <v>2220</v>
      </c>
      <c r="BW723">
        <v>42.765397309999997</v>
      </c>
      <c r="BX723">
        <v>-82.0377048</v>
      </c>
      <c r="BY723">
        <v>4735285.1830000002</v>
      </c>
      <c r="BZ723">
        <v>201.84100000000001</v>
      </c>
      <c r="CA723">
        <v>188.8</v>
      </c>
      <c r="CB723" t="s">
        <v>7609</v>
      </c>
      <c r="CC723">
        <v>7</v>
      </c>
      <c r="CG723" t="s">
        <v>5672</v>
      </c>
      <c r="CH723">
        <v>414</v>
      </c>
      <c r="CI723" t="s">
        <v>3502</v>
      </c>
      <c r="CJ723" t="s">
        <v>8654</v>
      </c>
      <c r="CK723">
        <v>5.56</v>
      </c>
      <c r="CL723">
        <v>1.8</v>
      </c>
      <c r="CM723" t="s">
        <v>4459</v>
      </c>
      <c r="CO723" t="str">
        <f>VLOOKUP(CM723,AutoSCAN_ORG!B431:CF2946,1,FALSE)</f>
        <v>GEO0-0000284</v>
      </c>
      <c r="CP723">
        <f>VLOOKUP($CM723,AutoSCAN_ORG!$B$1:$CF$2516,2,FALSE)</f>
        <v>2135.0889999999999</v>
      </c>
      <c r="CQ723">
        <f>VLOOKUP($CM723,AutoSCAN_ORG!$B$1:$CF$2516,3,FALSE)</f>
        <v>74.19</v>
      </c>
      <c r="CR723">
        <f>VLOOKUP($CM723,AutoSCAN_ORG!$B$1:$CF$2516,4,FALSE)</f>
        <v>147.203</v>
      </c>
      <c r="CS723">
        <f>VLOOKUP($CM723,AutoSCAN_ORG!$B$1:$CF$2516,5,FALSE)</f>
        <v>23.998000000000001</v>
      </c>
      <c r="CT723" t="str">
        <f>VLOOKUP($CM723,AutoSCAN_ORG!$B$1:$CF$2516,6,FALSE)</f>
        <v>IDAN-DENT</v>
      </c>
      <c r="CU723">
        <f>VLOOKUP($CM723,AutoSCAN_ORG!$B$1:$CF$2516,7,FALSE)</f>
        <v>0</v>
      </c>
      <c r="CV723">
        <f>VLOOKUP($CM723,AutoSCAN_ORG!$B$1:$CF$2516,69,FALSE)</f>
        <v>0</v>
      </c>
      <c r="CW723">
        <f>VLOOKUP($CM723,AutoSCAN_ORG!$B$1:$CF$2516,70,FALSE)</f>
        <v>0</v>
      </c>
      <c r="CX723">
        <f>VLOOKUP($CM723,AutoSCAN_ORG!$B$1:$CF$2516,71,FALSE)</f>
        <v>0</v>
      </c>
      <c r="CZ723">
        <f>VLOOKUP($CM723,AutoSCAN_ORG!$B$1:$CF$2516,73,FALSE)</f>
        <v>0</v>
      </c>
      <c r="DA723">
        <f>VLOOKUP($CM723,AutoSCAN_ORG!$B$1:$CF$2516,74,FALSE)</f>
        <v>0</v>
      </c>
      <c r="DB723" t="str">
        <f>VLOOKUP($CM723,AutoSCAN_ORG!$B$1:$CF$2516,75,FALSE)</f>
        <v>added, not in prev</v>
      </c>
      <c r="DC723" t="str">
        <f>VLOOKUP($CM723,AutoSCAN_ORG!$B$1:$CF$2516,76,FALSE)</f>
        <v>GEO</v>
      </c>
      <c r="DD723">
        <f>VLOOKUP($CM723,AutoSCAN_ORG!$B$1:$CF$2516,77,FALSE)</f>
        <v>0</v>
      </c>
      <c r="DF723">
        <f>VLOOKUP($CM723,AutoSCAN_ORG!$B$1:$CF$2516,79,FALSE)</f>
        <v>0</v>
      </c>
      <c r="DG723">
        <f>VLOOKUP($CM723,AutoSCAN_ORG!$B$1:$CF$2516,80,FALSE)</f>
        <v>0</v>
      </c>
      <c r="DH723">
        <f>VLOOKUP($CM723,AutoSCAN_ORG!$B$1:$CF$2516,81,FALSE)</f>
        <v>0</v>
      </c>
      <c r="DI723">
        <f>VLOOKUP($CM723,AutoSCAN_ORG!$B$1:$CF$2516,82,FALSE)</f>
        <v>0</v>
      </c>
      <c r="DJ723">
        <f>VLOOKUP($CM723,AutoSCAN_ORG!$B$1:$CF$2516,83,FALSE)</f>
        <v>0</v>
      </c>
    </row>
    <row r="724" spans="2:114" x14ac:dyDescent="0.35">
      <c r="B724" t="s">
        <v>6542</v>
      </c>
      <c r="C724">
        <v>439</v>
      </c>
      <c r="D724" t="s">
        <v>7778</v>
      </c>
      <c r="E724">
        <v>703</v>
      </c>
      <c r="F724">
        <v>2286.9349999999999</v>
      </c>
      <c r="G724">
        <v>10</v>
      </c>
      <c r="H724" t="s">
        <v>7775</v>
      </c>
      <c r="I724" t="s">
        <v>7773</v>
      </c>
      <c r="J724" t="s">
        <v>7772</v>
      </c>
      <c r="K724">
        <v>0.6</v>
      </c>
      <c r="L724">
        <v>1.59</v>
      </c>
      <c r="M724">
        <v>88</v>
      </c>
      <c r="N724">
        <v>54</v>
      </c>
      <c r="O724" t="s">
        <v>7595</v>
      </c>
      <c r="R724" t="s">
        <v>7776</v>
      </c>
      <c r="S724" t="s">
        <v>7774</v>
      </c>
      <c r="T724" t="s">
        <v>7233</v>
      </c>
      <c r="U724" t="s">
        <v>7429</v>
      </c>
      <c r="V724" t="s">
        <v>7429</v>
      </c>
      <c r="W724">
        <v>5.56</v>
      </c>
      <c r="X724" t="s">
        <v>7932</v>
      </c>
      <c r="Y724">
        <v>1.9</v>
      </c>
      <c r="Z724" t="s">
        <v>7774</v>
      </c>
      <c r="AB724" t="s">
        <v>7774</v>
      </c>
      <c r="AC724">
        <v>0.5</v>
      </c>
      <c r="AD724">
        <v>7.6</v>
      </c>
      <c r="AE724">
        <v>25.4</v>
      </c>
      <c r="AG724">
        <v>42.764022910000001</v>
      </c>
      <c r="AH724">
        <v>-82.037765480000004</v>
      </c>
      <c r="AI724">
        <v>201.9</v>
      </c>
      <c r="AJ724">
        <v>290</v>
      </c>
      <c r="AL724">
        <v>15</v>
      </c>
      <c r="AM724">
        <v>986</v>
      </c>
      <c r="AN724">
        <v>4.8920000000000003</v>
      </c>
      <c r="AO724">
        <v>44.720999999999997</v>
      </c>
      <c r="BF724" t="s">
        <v>6541</v>
      </c>
      <c r="BG724" t="s">
        <v>6542</v>
      </c>
      <c r="BH724">
        <v>439</v>
      </c>
      <c r="BI724" t="s">
        <v>7772</v>
      </c>
      <c r="BJ724" t="s">
        <v>7773</v>
      </c>
      <c r="BK724">
        <v>439</v>
      </c>
      <c r="BL724">
        <v>2390</v>
      </c>
      <c r="BW724">
        <v>42.764022910000001</v>
      </c>
      <c r="BX724">
        <v>-82.037765480000004</v>
      </c>
      <c r="BY724">
        <v>4735132.6239999998</v>
      </c>
      <c r="BZ724">
        <v>201.86500000000001</v>
      </c>
      <c r="CA724">
        <v>12.9</v>
      </c>
      <c r="CB724" t="s">
        <v>8705</v>
      </c>
      <c r="CC724">
        <v>7</v>
      </c>
      <c r="CG724" t="s">
        <v>5672</v>
      </c>
      <c r="CH724">
        <v>414</v>
      </c>
      <c r="CI724" t="s">
        <v>3502</v>
      </c>
      <c r="CJ724" t="s">
        <v>8654</v>
      </c>
      <c r="CK724">
        <v>5.56</v>
      </c>
      <c r="CL724">
        <v>1.9</v>
      </c>
      <c r="CM724" t="s">
        <v>4497</v>
      </c>
      <c r="CO724" t="str">
        <f>VLOOKUP(CM724,AutoSCAN_ORG!B439:CF2954,1,FALSE)</f>
        <v>GEO0-0000292</v>
      </c>
      <c r="CP724">
        <f>VLOOKUP($CM724,AutoSCAN_ORG!$B$1:$CF$2516,2,FALSE)</f>
        <v>2286.8910000000001</v>
      </c>
      <c r="CQ724">
        <f>VLOOKUP($CM724,AutoSCAN_ORG!$B$1:$CF$2516,3,FALSE)</f>
        <v>88.323999999999998</v>
      </c>
      <c r="CR724">
        <f>VLOOKUP($CM724,AutoSCAN_ORG!$B$1:$CF$2516,4,FALSE)</f>
        <v>324.26499999999999</v>
      </c>
      <c r="CS724">
        <f>VLOOKUP($CM724,AutoSCAN_ORG!$B$1:$CF$2516,5,FALSE)</f>
        <v>22.800999999999998</v>
      </c>
      <c r="CT724" t="str">
        <f>VLOOKUP($CM724,AutoSCAN_ORG!$B$1:$CF$2516,6,FALSE)</f>
        <v>IDAN-DENT</v>
      </c>
      <c r="CU724">
        <f>VLOOKUP($CM724,AutoSCAN_ORG!$B$1:$CF$2516,7,FALSE)</f>
        <v>0</v>
      </c>
      <c r="CV724">
        <f>VLOOKUP($CM724,AutoSCAN_ORG!$B$1:$CF$2516,69,FALSE)</f>
        <v>0</v>
      </c>
      <c r="CW724">
        <f>VLOOKUP($CM724,AutoSCAN_ORG!$B$1:$CF$2516,70,FALSE)</f>
        <v>0</v>
      </c>
      <c r="CX724">
        <f>VLOOKUP($CM724,AutoSCAN_ORG!$B$1:$CF$2516,71,FALSE)</f>
        <v>0</v>
      </c>
      <c r="CZ724">
        <f>VLOOKUP($CM724,AutoSCAN_ORG!$B$1:$CF$2516,73,FALSE)</f>
        <v>0</v>
      </c>
      <c r="DA724">
        <f>VLOOKUP($CM724,AutoSCAN_ORG!$B$1:$CF$2516,74,FALSE)</f>
        <v>0</v>
      </c>
      <c r="DB724" t="str">
        <f>VLOOKUP($CM724,AutoSCAN_ORG!$B$1:$CF$2516,75,FALSE)</f>
        <v>added, not in prev</v>
      </c>
      <c r="DC724" t="str">
        <f>VLOOKUP($CM724,AutoSCAN_ORG!$B$1:$CF$2516,76,FALSE)</f>
        <v>GEO</v>
      </c>
      <c r="DD724">
        <f>VLOOKUP($CM724,AutoSCAN_ORG!$B$1:$CF$2516,77,FALSE)</f>
        <v>0</v>
      </c>
      <c r="DF724">
        <f>VLOOKUP($CM724,AutoSCAN_ORG!$B$1:$CF$2516,79,FALSE)</f>
        <v>0</v>
      </c>
      <c r="DG724">
        <f>VLOOKUP($CM724,AutoSCAN_ORG!$B$1:$CF$2516,80,FALSE)</f>
        <v>0</v>
      </c>
      <c r="DH724">
        <f>VLOOKUP($CM724,AutoSCAN_ORG!$B$1:$CF$2516,81,FALSE)</f>
        <v>0</v>
      </c>
      <c r="DI724">
        <f>VLOOKUP($CM724,AutoSCAN_ORG!$B$1:$CF$2516,82,FALSE)</f>
        <v>0</v>
      </c>
      <c r="DJ724">
        <f>VLOOKUP($CM724,AutoSCAN_ORG!$B$1:$CF$2516,83,FALSE)</f>
        <v>0</v>
      </c>
    </row>
    <row r="725" spans="2:114" x14ac:dyDescent="0.35">
      <c r="B725" t="s">
        <v>6596</v>
      </c>
      <c r="C725">
        <v>466</v>
      </c>
      <c r="D725" t="s">
        <v>7778</v>
      </c>
      <c r="E725">
        <v>777</v>
      </c>
      <c r="F725">
        <v>2563.7269999999999</v>
      </c>
      <c r="G725">
        <v>10</v>
      </c>
      <c r="H725" t="s">
        <v>7775</v>
      </c>
      <c r="I725" t="s">
        <v>7773</v>
      </c>
      <c r="J725" t="s">
        <v>7772</v>
      </c>
      <c r="K725">
        <v>0.6</v>
      </c>
      <c r="L725">
        <v>1.63</v>
      </c>
      <c r="M725">
        <v>63</v>
      </c>
      <c r="N725">
        <v>57</v>
      </c>
      <c r="O725" t="s">
        <v>7958</v>
      </c>
      <c r="R725" t="s">
        <v>7776</v>
      </c>
      <c r="S725" t="s">
        <v>7774</v>
      </c>
      <c r="T725" t="s">
        <v>7242</v>
      </c>
      <c r="U725" t="s">
        <v>7631</v>
      </c>
      <c r="V725" t="s">
        <v>7631</v>
      </c>
      <c r="W725">
        <v>5.56</v>
      </c>
      <c r="X725" t="s">
        <v>7991</v>
      </c>
      <c r="Y725">
        <v>1.8</v>
      </c>
      <c r="Z725" t="s">
        <v>7774</v>
      </c>
      <c r="AB725" t="s">
        <v>7774</v>
      </c>
      <c r="AC725">
        <v>0.5</v>
      </c>
      <c r="AD725">
        <v>7.6</v>
      </c>
      <c r="AE725">
        <v>25.4</v>
      </c>
      <c r="AF725" t="s">
        <v>4721</v>
      </c>
      <c r="AG725">
        <v>42.7615932</v>
      </c>
      <c r="AH725">
        <v>-82.037637950000004</v>
      </c>
      <c r="AI725">
        <v>201.7</v>
      </c>
      <c r="AJ725">
        <v>290</v>
      </c>
      <c r="AL725">
        <v>15</v>
      </c>
      <c r="AM725">
        <v>986</v>
      </c>
      <c r="AN725">
        <v>7.0960000000000001</v>
      </c>
      <c r="AO725">
        <v>-75.593000000000004</v>
      </c>
      <c r="BF725" t="s">
        <v>6595</v>
      </c>
      <c r="BG725" t="s">
        <v>6596</v>
      </c>
      <c r="BH725">
        <v>466</v>
      </c>
      <c r="BI725" t="s">
        <v>7772</v>
      </c>
      <c r="BJ725" t="s">
        <v>7773</v>
      </c>
      <c r="BK725">
        <v>466</v>
      </c>
      <c r="BL725">
        <v>2790</v>
      </c>
      <c r="BW725">
        <v>42.7615932</v>
      </c>
      <c r="BX725">
        <v>-82.037637950000004</v>
      </c>
      <c r="BY725">
        <v>4734862.6880000001</v>
      </c>
      <c r="BZ725">
        <v>201.673</v>
      </c>
      <c r="CA725">
        <v>82.2</v>
      </c>
      <c r="CB725" t="s">
        <v>8709</v>
      </c>
      <c r="CC725">
        <v>7</v>
      </c>
      <c r="CG725" t="s">
        <v>5672</v>
      </c>
      <c r="CH725">
        <v>414</v>
      </c>
      <c r="CI725" t="s">
        <v>3502</v>
      </c>
      <c r="CJ725" t="s">
        <v>8654</v>
      </c>
      <c r="CK725">
        <v>5.56</v>
      </c>
      <c r="CL725">
        <v>1.8</v>
      </c>
      <c r="CM725" t="s">
        <v>4722</v>
      </c>
      <c r="CO725" t="str">
        <f>VLOOKUP(CM725,AutoSCAN_ORG!B466:CF2981,1,FALSE)</f>
        <v>GEO0-0000346</v>
      </c>
      <c r="CP725">
        <f>VLOOKUP($CM725,AutoSCAN_ORG!$B$1:$CF$2516,2,FALSE)</f>
        <v>2563.6959999999999</v>
      </c>
      <c r="CQ725">
        <f>VLOOKUP($CM725,AutoSCAN_ORG!$B$1:$CF$2516,3,FALSE)</f>
        <v>63.182000000000002</v>
      </c>
      <c r="CR725">
        <f>VLOOKUP($CM725,AutoSCAN_ORG!$B$1:$CF$2516,4,FALSE)</f>
        <v>254.05199999999999</v>
      </c>
      <c r="CS725">
        <f>VLOOKUP($CM725,AutoSCAN_ORG!$B$1:$CF$2516,5,FALSE)</f>
        <v>23.733000000000001</v>
      </c>
      <c r="CT725" t="str">
        <f>VLOOKUP($CM725,AutoSCAN_ORG!$B$1:$CF$2516,6,FALSE)</f>
        <v>IDAN-DENT</v>
      </c>
      <c r="CU725" t="str">
        <f>VLOOKUP($CM725,AutoSCAN_ORG!$B$1:$CF$2516,7,FALSE)</f>
        <v>dents in proximity</v>
      </c>
      <c r="CV725">
        <f>VLOOKUP($CM725,AutoSCAN_ORG!$B$1:$CF$2516,69,FALSE)</f>
        <v>0</v>
      </c>
      <c r="CW725">
        <f>VLOOKUP($CM725,AutoSCAN_ORG!$B$1:$CF$2516,70,FALSE)</f>
        <v>0</v>
      </c>
      <c r="CX725">
        <f>VLOOKUP($CM725,AutoSCAN_ORG!$B$1:$CF$2516,71,FALSE)</f>
        <v>0</v>
      </c>
      <c r="CZ725">
        <f>VLOOKUP($CM725,AutoSCAN_ORG!$B$1:$CF$2516,73,FALSE)</f>
        <v>0</v>
      </c>
      <c r="DA725">
        <f>VLOOKUP($CM725,AutoSCAN_ORG!$B$1:$CF$2516,74,FALSE)</f>
        <v>0</v>
      </c>
      <c r="DB725" t="str">
        <f>VLOOKUP($CM725,AutoSCAN_ORG!$B$1:$CF$2516,75,FALSE)</f>
        <v>added, not in prev</v>
      </c>
      <c r="DC725" t="str">
        <f>VLOOKUP($CM725,AutoSCAN_ORG!$B$1:$CF$2516,76,FALSE)</f>
        <v>GEO</v>
      </c>
      <c r="DD725">
        <f>VLOOKUP($CM725,AutoSCAN_ORG!$B$1:$CF$2516,77,FALSE)</f>
        <v>0</v>
      </c>
      <c r="DF725">
        <f>VLOOKUP($CM725,AutoSCAN_ORG!$B$1:$CF$2516,79,FALSE)</f>
        <v>0</v>
      </c>
      <c r="DG725">
        <f>VLOOKUP($CM725,AutoSCAN_ORG!$B$1:$CF$2516,80,FALSE)</f>
        <v>0</v>
      </c>
      <c r="DH725">
        <f>VLOOKUP($CM725,AutoSCAN_ORG!$B$1:$CF$2516,81,FALSE)</f>
        <v>0</v>
      </c>
      <c r="DI725">
        <f>VLOOKUP($CM725,AutoSCAN_ORG!$B$1:$CF$2516,82,FALSE)</f>
        <v>0</v>
      </c>
      <c r="DJ725">
        <f>VLOOKUP($CM725,AutoSCAN_ORG!$B$1:$CF$2516,83,FALSE)</f>
        <v>0</v>
      </c>
    </row>
    <row r="726" spans="2:114" x14ac:dyDescent="0.35">
      <c r="B726" t="s">
        <v>5505</v>
      </c>
      <c r="C726">
        <v>724</v>
      </c>
      <c r="D726" t="s">
        <v>7778</v>
      </c>
      <c r="E726">
        <v>1165</v>
      </c>
      <c r="F726">
        <v>3521.424</v>
      </c>
      <c r="G726">
        <v>10</v>
      </c>
      <c r="H726" t="s">
        <v>7782</v>
      </c>
      <c r="I726" t="s">
        <v>7773</v>
      </c>
      <c r="J726" t="s">
        <v>7852</v>
      </c>
      <c r="K726">
        <v>11</v>
      </c>
      <c r="L726">
        <v>1.43</v>
      </c>
      <c r="M726">
        <v>94</v>
      </c>
      <c r="N726">
        <v>29</v>
      </c>
      <c r="O726" t="s">
        <v>7491</v>
      </c>
      <c r="Q726">
        <v>60</v>
      </c>
      <c r="R726" t="s">
        <v>7784</v>
      </c>
      <c r="S726" t="s">
        <v>7774</v>
      </c>
      <c r="T726" t="s">
        <v>7284</v>
      </c>
      <c r="W726">
        <v>12.7</v>
      </c>
      <c r="X726" t="s">
        <v>7983</v>
      </c>
      <c r="Y726">
        <v>1.9</v>
      </c>
      <c r="Z726" t="s">
        <v>7774</v>
      </c>
      <c r="AA726" t="s">
        <v>7879</v>
      </c>
      <c r="AB726" t="s">
        <v>7774</v>
      </c>
      <c r="AF726" t="s">
        <v>5939</v>
      </c>
      <c r="AG726">
        <v>42.756949169999999</v>
      </c>
      <c r="AH726">
        <v>-82.032205419999997</v>
      </c>
      <c r="AI726">
        <v>204.7</v>
      </c>
      <c r="AJ726">
        <v>290</v>
      </c>
      <c r="AL726">
        <v>15</v>
      </c>
      <c r="AM726">
        <v>986</v>
      </c>
      <c r="AN726">
        <v>2.6230000000000002</v>
      </c>
      <c r="AP726">
        <v>4710</v>
      </c>
      <c r="AQ726">
        <v>4656</v>
      </c>
      <c r="AT726">
        <v>1.19</v>
      </c>
      <c r="AU726">
        <v>1.2</v>
      </c>
      <c r="AW726">
        <v>4.72</v>
      </c>
      <c r="AX726">
        <v>4.78</v>
      </c>
      <c r="BD726">
        <v>0.88</v>
      </c>
      <c r="BE726">
        <v>94</v>
      </c>
      <c r="BF726" t="s">
        <v>8752</v>
      </c>
      <c r="BG726" t="s">
        <v>5505</v>
      </c>
      <c r="BH726">
        <v>724</v>
      </c>
      <c r="BI726" t="s">
        <v>7852</v>
      </c>
      <c r="BJ726" t="s">
        <v>7773</v>
      </c>
      <c r="BK726">
        <v>724</v>
      </c>
      <c r="BL726">
        <v>3860</v>
      </c>
      <c r="BM726">
        <v>1165</v>
      </c>
      <c r="BN726">
        <v>60</v>
      </c>
      <c r="BO726" t="s">
        <v>8660</v>
      </c>
      <c r="BS726">
        <v>29</v>
      </c>
      <c r="BT726">
        <v>0.3</v>
      </c>
      <c r="BU726">
        <v>0.26</v>
      </c>
      <c r="BV726">
        <v>0.26</v>
      </c>
      <c r="BW726">
        <v>42.756949169999999</v>
      </c>
      <c r="BX726">
        <v>-82.032205419999997</v>
      </c>
      <c r="BY726">
        <v>4734341.5389999999</v>
      </c>
      <c r="BZ726">
        <v>204.709</v>
      </c>
      <c r="CA726">
        <v>166.1</v>
      </c>
      <c r="CB726" t="s">
        <v>7707</v>
      </c>
      <c r="CC726">
        <v>7</v>
      </c>
      <c r="CD726">
        <v>23</v>
      </c>
      <c r="CE726">
        <v>26</v>
      </c>
      <c r="CF726">
        <v>26</v>
      </c>
      <c r="CG726" t="s">
        <v>5677</v>
      </c>
      <c r="CH726">
        <v>414</v>
      </c>
      <c r="CI726" t="s">
        <v>5823</v>
      </c>
      <c r="CJ726" t="s">
        <v>8661</v>
      </c>
      <c r="CK726">
        <v>12.7</v>
      </c>
      <c r="CM726" t="s">
        <v>5505</v>
      </c>
      <c r="CO726" t="str">
        <f>VLOOKUP(CM726,AutoSCAN_ORG!B724:CF3239,1,FALSE)</f>
        <v>AS00-0002057</v>
      </c>
      <c r="CP726">
        <f>VLOOKUP($CM726,AutoSCAN_ORG!$B$1:$CF$2516,2,FALSE)</f>
        <v>3521.4490000000001</v>
      </c>
      <c r="CQ726">
        <f>VLOOKUP($CM726,AutoSCAN_ORG!$B$1:$CF$2516,3,FALSE)</f>
        <v>23.013000000000002</v>
      </c>
      <c r="CR726">
        <f>VLOOKUP($CM726,AutoSCAN_ORG!$B$1:$CF$2516,4,FALSE)</f>
        <v>187.25800000000001</v>
      </c>
      <c r="CS726">
        <f>VLOOKUP($CM726,AutoSCAN_ORG!$B$1:$CF$2516,5,FALSE)</f>
        <v>6.2949999999999999</v>
      </c>
      <c r="CT726" t="str">
        <f>VLOOKUP($CM726,AutoSCAN_ORG!$B$1:$CF$2516,6,FALSE)</f>
        <v>MELO-CORR</v>
      </c>
      <c r="CU726">
        <f>VLOOKUP($CM726,AutoSCAN_ORG!$B$1:$CF$2516,7,FALSE)</f>
        <v>0</v>
      </c>
      <c r="CV726">
        <f>VLOOKUP($CM726,AutoSCAN_ORG!$B$1:$CF$2516,69,FALSE)</f>
        <v>0</v>
      </c>
      <c r="CW726">
        <f>VLOOKUP($CM726,AutoSCAN_ORG!$B$1:$CF$2516,70,FALSE)</f>
        <v>0</v>
      </c>
      <c r="CX726" t="str">
        <f>VLOOKUP($CM726,AutoSCAN_ORG!$B$1:$CF$2516,71,FALSE)</f>
        <v>Y</v>
      </c>
      <c r="CY726" t="str">
        <f>VLOOKUP($CM726,AutoSCAN_ORG!$B$1:$CF$2516,72,FALSE)</f>
        <v>yes</v>
      </c>
      <c r="CZ726" t="str">
        <f>VLOOKUP($CM726,AutoSCAN_ORG!$B$1:$CF$2516,73,FALSE)</f>
        <v>ok</v>
      </c>
      <c r="DA726">
        <f>VLOOKUP($CM726,AutoSCAN_ORG!$B$1:$CF$2516,74,FALSE)</f>
        <v>0</v>
      </c>
      <c r="DB726" t="str">
        <f>VLOOKUP($CM726,AutoSCAN_ORG!$B$1:$CF$2516,75,FALSE)</f>
        <v>visible in prev</v>
      </c>
      <c r="DC726">
        <f>VLOOKUP($CM726,AutoSCAN_ORG!$B$1:$CF$2516,76,FALSE)</f>
        <v>0</v>
      </c>
      <c r="DD726">
        <f>VLOOKUP($CM726,AutoSCAN_ORG!$B$1:$CF$2516,77,FALSE)</f>
        <v>0</v>
      </c>
      <c r="DE726" t="str">
        <f>VLOOKUP($CM726,AutoSCAN_ORG!$B$1:$CF$2516,78,FALSE)</f>
        <v>new/ Inst. Area-SUP-Tap after receive VLV</v>
      </c>
      <c r="DF726">
        <f>VLOOKUP($CM726,AutoSCAN_ORG!$B$1:$CF$2516,79,FALSE)</f>
        <v>11.28</v>
      </c>
      <c r="DG726">
        <f>VLOOKUP($CM726,AutoSCAN_ORG!$B$1:$CF$2516,80,FALSE)</f>
        <v>11.28</v>
      </c>
      <c r="DH726">
        <f>VLOOKUP($CM726,AutoSCAN_ORG!$B$1:$CF$2516,81,FALSE)</f>
        <v>0</v>
      </c>
      <c r="DI726">
        <f>VLOOKUP($CM726,AutoSCAN_ORG!$B$1:$CF$2516,82,FALSE)</f>
        <v>0</v>
      </c>
      <c r="DJ726">
        <f>VLOOKUP($CM726,AutoSCAN_ORG!$B$1:$CF$2516,83,FALSE)</f>
        <v>0</v>
      </c>
    </row>
    <row r="727" spans="2:114" x14ac:dyDescent="0.35">
      <c r="B727" t="s">
        <v>6598</v>
      </c>
      <c r="C727">
        <v>467</v>
      </c>
      <c r="D727" t="s">
        <v>7778</v>
      </c>
      <c r="E727">
        <v>778</v>
      </c>
      <c r="F727">
        <v>2564.7109999999998</v>
      </c>
      <c r="G727">
        <v>10</v>
      </c>
      <c r="H727" t="s">
        <v>7775</v>
      </c>
      <c r="I727" t="s">
        <v>7773</v>
      </c>
      <c r="J727" t="s">
        <v>7772</v>
      </c>
      <c r="K727">
        <v>0.7</v>
      </c>
      <c r="L727">
        <v>1.91</v>
      </c>
      <c r="M727">
        <v>114</v>
      </c>
      <c r="N727">
        <v>55</v>
      </c>
      <c r="O727" t="s">
        <v>7528</v>
      </c>
      <c r="R727" t="s">
        <v>7776</v>
      </c>
      <c r="S727" t="s">
        <v>7774</v>
      </c>
      <c r="T727" t="s">
        <v>7242</v>
      </c>
      <c r="U727" t="s">
        <v>7631</v>
      </c>
      <c r="V727" t="s">
        <v>7631</v>
      </c>
      <c r="W727">
        <v>5.56</v>
      </c>
      <c r="X727" t="s">
        <v>7991</v>
      </c>
      <c r="Y727">
        <v>1.8</v>
      </c>
      <c r="Z727" t="s">
        <v>7774</v>
      </c>
      <c r="AB727" t="s">
        <v>7774</v>
      </c>
      <c r="AC727">
        <v>0.5</v>
      </c>
      <c r="AD727">
        <v>7.6</v>
      </c>
      <c r="AE727">
        <v>25.4</v>
      </c>
      <c r="AF727" t="s">
        <v>4721</v>
      </c>
      <c r="AG727">
        <v>42.761584509999999</v>
      </c>
      <c r="AH727">
        <v>-82.037638349999995</v>
      </c>
      <c r="AI727">
        <v>201.7</v>
      </c>
      <c r="AJ727">
        <v>290</v>
      </c>
      <c r="AL727">
        <v>15</v>
      </c>
      <c r="AM727">
        <v>986</v>
      </c>
      <c r="AN727">
        <v>8.0540000000000003</v>
      </c>
      <c r="AO727">
        <v>-194.994</v>
      </c>
      <c r="BF727" t="s">
        <v>6597</v>
      </c>
      <c r="BG727" t="s">
        <v>6598</v>
      </c>
      <c r="BH727">
        <v>467</v>
      </c>
      <c r="BI727" t="s">
        <v>7772</v>
      </c>
      <c r="BJ727" t="s">
        <v>7773</v>
      </c>
      <c r="BK727">
        <v>467</v>
      </c>
      <c r="BL727">
        <v>2790</v>
      </c>
      <c r="BW727">
        <v>42.761584509999999</v>
      </c>
      <c r="BX727">
        <v>-82.037638349999995</v>
      </c>
      <c r="BY727">
        <v>4734861.7230000002</v>
      </c>
      <c r="BZ727">
        <v>201.66399999999999</v>
      </c>
      <c r="CA727">
        <v>305.5</v>
      </c>
      <c r="CB727" t="s">
        <v>8710</v>
      </c>
      <c r="CC727">
        <v>7</v>
      </c>
      <c r="CG727" t="s">
        <v>5672</v>
      </c>
      <c r="CH727">
        <v>414</v>
      </c>
      <c r="CI727" t="s">
        <v>3502</v>
      </c>
      <c r="CJ727" t="s">
        <v>8654</v>
      </c>
      <c r="CK727">
        <v>5.56</v>
      </c>
      <c r="CL727">
        <v>1.8</v>
      </c>
      <c r="CM727" t="s">
        <v>4723</v>
      </c>
      <c r="CO727" t="str">
        <f>VLOOKUP(CM727,AutoSCAN_ORG!B467:CF2982,1,FALSE)</f>
        <v>GEO0-0000347</v>
      </c>
      <c r="CP727">
        <f>VLOOKUP($CM727,AutoSCAN_ORG!$B$1:$CF$2516,2,FALSE)</f>
        <v>2564.654</v>
      </c>
      <c r="CQ727">
        <f>VLOOKUP($CM727,AutoSCAN_ORG!$B$1:$CF$2516,3,FALSE)</f>
        <v>114.111</v>
      </c>
      <c r="CR727">
        <f>VLOOKUP($CM727,AutoSCAN_ORG!$B$1:$CF$2516,4,FALSE)</f>
        <v>31.318000000000001</v>
      </c>
      <c r="CS727">
        <f>VLOOKUP($CM727,AutoSCAN_ORG!$B$1:$CF$2516,5,FALSE)</f>
        <v>23.219000000000001</v>
      </c>
      <c r="CT727" t="str">
        <f>VLOOKUP($CM727,AutoSCAN_ORG!$B$1:$CF$2516,6,FALSE)</f>
        <v>IDAN-DENT</v>
      </c>
      <c r="CU727" t="str">
        <f>VLOOKUP($CM727,AutoSCAN_ORG!$B$1:$CF$2516,7,FALSE)</f>
        <v>dents in proximity</v>
      </c>
      <c r="CV727">
        <f>VLOOKUP($CM727,AutoSCAN_ORG!$B$1:$CF$2516,69,FALSE)</f>
        <v>0</v>
      </c>
      <c r="CW727">
        <f>VLOOKUP($CM727,AutoSCAN_ORG!$B$1:$CF$2516,70,FALSE)</f>
        <v>0</v>
      </c>
      <c r="CX727">
        <f>VLOOKUP($CM727,AutoSCAN_ORG!$B$1:$CF$2516,71,FALSE)</f>
        <v>0</v>
      </c>
      <c r="CZ727">
        <f>VLOOKUP($CM727,AutoSCAN_ORG!$B$1:$CF$2516,73,FALSE)</f>
        <v>0</v>
      </c>
      <c r="DA727">
        <f>VLOOKUP($CM727,AutoSCAN_ORG!$B$1:$CF$2516,74,FALSE)</f>
        <v>0</v>
      </c>
      <c r="DB727" t="str">
        <f>VLOOKUP($CM727,AutoSCAN_ORG!$B$1:$CF$2516,75,FALSE)</f>
        <v>added, 0.9 in prev</v>
      </c>
      <c r="DC727" t="str">
        <f>VLOOKUP($CM727,AutoSCAN_ORG!$B$1:$CF$2516,76,FALSE)</f>
        <v>GEO</v>
      </c>
      <c r="DD727">
        <f>VLOOKUP($CM727,AutoSCAN_ORG!$B$1:$CF$2516,77,FALSE)</f>
        <v>0</v>
      </c>
      <c r="DF727">
        <f>VLOOKUP($CM727,AutoSCAN_ORG!$B$1:$CF$2516,79,FALSE)</f>
        <v>0</v>
      </c>
      <c r="DG727">
        <f>VLOOKUP($CM727,AutoSCAN_ORG!$B$1:$CF$2516,80,FALSE)</f>
        <v>0</v>
      </c>
      <c r="DH727">
        <f>VLOOKUP($CM727,AutoSCAN_ORG!$B$1:$CF$2516,81,FALSE)</f>
        <v>0</v>
      </c>
      <c r="DI727">
        <f>VLOOKUP($CM727,AutoSCAN_ORG!$B$1:$CF$2516,82,FALSE)</f>
        <v>0</v>
      </c>
      <c r="DJ727">
        <f>VLOOKUP($CM727,AutoSCAN_ORG!$B$1:$CF$2516,83,FALSE)</f>
        <v>0</v>
      </c>
    </row>
    <row r="728" spans="2:114" x14ac:dyDescent="0.35">
      <c r="B728" t="s">
        <v>6962</v>
      </c>
      <c r="C728">
        <v>658</v>
      </c>
      <c r="D728" t="s">
        <v>7778</v>
      </c>
      <c r="E728">
        <v>1039</v>
      </c>
      <c r="F728">
        <v>3354.672</v>
      </c>
      <c r="G728">
        <v>10</v>
      </c>
      <c r="H728" t="s">
        <v>7775</v>
      </c>
      <c r="I728" t="s">
        <v>7773</v>
      </c>
      <c r="J728" t="s">
        <v>7772</v>
      </c>
      <c r="K728">
        <v>0.5</v>
      </c>
      <c r="L728">
        <v>1.27</v>
      </c>
      <c r="M728">
        <v>127</v>
      </c>
      <c r="N728">
        <v>59</v>
      </c>
      <c r="O728" t="s">
        <v>7427</v>
      </c>
      <c r="R728" t="s">
        <v>7776</v>
      </c>
      <c r="S728" t="s">
        <v>7774</v>
      </c>
      <c r="T728" t="s">
        <v>7273</v>
      </c>
      <c r="U728" t="s">
        <v>7593</v>
      </c>
      <c r="V728" t="s">
        <v>7593</v>
      </c>
      <c r="W728">
        <v>5.56</v>
      </c>
      <c r="X728" t="s">
        <v>7970</v>
      </c>
      <c r="Y728">
        <v>1.9</v>
      </c>
      <c r="Z728" t="s">
        <v>7774</v>
      </c>
      <c r="AB728" t="s">
        <v>7774</v>
      </c>
      <c r="AC728">
        <v>0.5</v>
      </c>
      <c r="AD728">
        <v>7.6</v>
      </c>
      <c r="AE728">
        <v>25.4</v>
      </c>
      <c r="AF728" t="s">
        <v>6960</v>
      </c>
      <c r="AG728">
        <v>42.757380730000001</v>
      </c>
      <c r="AH728">
        <v>-82.033659360000001</v>
      </c>
      <c r="AI728">
        <v>202.5</v>
      </c>
      <c r="AJ728">
        <v>290</v>
      </c>
      <c r="AL728">
        <v>15</v>
      </c>
      <c r="AM728">
        <v>986</v>
      </c>
      <c r="AN728">
        <v>5.6079999999999997</v>
      </c>
      <c r="AO728">
        <v>-164.971</v>
      </c>
      <c r="BF728" t="s">
        <v>6961</v>
      </c>
      <c r="BG728" t="s">
        <v>6962</v>
      </c>
      <c r="BH728">
        <v>658</v>
      </c>
      <c r="BI728" t="s">
        <v>7772</v>
      </c>
      <c r="BJ728" t="s">
        <v>7773</v>
      </c>
      <c r="BK728">
        <v>658</v>
      </c>
      <c r="BL728">
        <v>3460</v>
      </c>
      <c r="BW728">
        <v>42.757380730000001</v>
      </c>
      <c r="BX728">
        <v>-82.033659360000001</v>
      </c>
      <c r="BY728">
        <v>4734390.9179999996</v>
      </c>
      <c r="BZ728">
        <v>202.517</v>
      </c>
      <c r="CA728">
        <v>323.7</v>
      </c>
      <c r="CB728" t="s">
        <v>8677</v>
      </c>
      <c r="CC728">
        <v>7</v>
      </c>
      <c r="CG728" t="s">
        <v>5672</v>
      </c>
      <c r="CH728">
        <v>414</v>
      </c>
      <c r="CI728" t="s">
        <v>3502</v>
      </c>
      <c r="CJ728" t="s">
        <v>8654</v>
      </c>
      <c r="CK728">
        <v>5.56</v>
      </c>
      <c r="CL728">
        <v>1.9</v>
      </c>
      <c r="CM728" t="s">
        <v>5024</v>
      </c>
      <c r="CO728" t="str">
        <f>VLOOKUP(CM728,AutoSCAN_ORG!B658:CF3173,1,FALSE)</f>
        <v>GEO0-0000385</v>
      </c>
      <c r="CP728">
        <f>VLOOKUP($CM728,AutoSCAN_ORG!$B$1:$CF$2516,2,FALSE)</f>
        <v>3354.6080000000002</v>
      </c>
      <c r="CQ728">
        <f>VLOOKUP($CM728,AutoSCAN_ORG!$B$1:$CF$2516,3,FALSE)</f>
        <v>127.223</v>
      </c>
      <c r="CR728">
        <f>VLOOKUP($CM728,AutoSCAN_ORG!$B$1:$CF$2516,4,FALSE)</f>
        <v>11.721</v>
      </c>
      <c r="CS728">
        <f>VLOOKUP($CM728,AutoSCAN_ORG!$B$1:$CF$2516,5,FALSE)</f>
        <v>24.559000000000001</v>
      </c>
      <c r="CT728" t="str">
        <f>VLOOKUP($CM728,AutoSCAN_ORG!$B$1:$CF$2516,6,FALSE)</f>
        <v>IDAN-DENT</v>
      </c>
      <c r="CU728">
        <f>VLOOKUP($CM728,AutoSCAN_ORG!$B$1:$CF$2516,7,FALSE)</f>
        <v>0</v>
      </c>
      <c r="CV728">
        <f>VLOOKUP($CM728,AutoSCAN_ORG!$B$1:$CF$2516,69,FALSE)</f>
        <v>0</v>
      </c>
      <c r="CW728">
        <f>VLOOKUP($CM728,AutoSCAN_ORG!$B$1:$CF$2516,70,FALSE)</f>
        <v>0</v>
      </c>
      <c r="CX728">
        <f>VLOOKUP($CM728,AutoSCAN_ORG!$B$1:$CF$2516,71,FALSE)</f>
        <v>0</v>
      </c>
      <c r="CZ728">
        <f>VLOOKUP($CM728,AutoSCAN_ORG!$B$1:$CF$2516,73,FALSE)</f>
        <v>0</v>
      </c>
      <c r="DA728">
        <f>VLOOKUP($CM728,AutoSCAN_ORG!$B$1:$CF$2516,74,FALSE)</f>
        <v>0</v>
      </c>
      <c r="DB728" t="str">
        <f>VLOOKUP($CM728,AutoSCAN_ORG!$B$1:$CF$2516,75,FALSE)</f>
        <v>added, 0.7 in prev</v>
      </c>
      <c r="DC728" t="str">
        <f>VLOOKUP($CM728,AutoSCAN_ORG!$B$1:$CF$2516,76,FALSE)</f>
        <v>GEO</v>
      </c>
      <c r="DD728">
        <f>VLOOKUP($CM728,AutoSCAN_ORG!$B$1:$CF$2516,77,FALSE)</f>
        <v>0</v>
      </c>
      <c r="DF728">
        <f>VLOOKUP($CM728,AutoSCAN_ORG!$B$1:$CF$2516,79,FALSE)</f>
        <v>0</v>
      </c>
      <c r="DG728">
        <f>VLOOKUP($CM728,AutoSCAN_ORG!$B$1:$CF$2516,80,FALSE)</f>
        <v>0</v>
      </c>
      <c r="DH728">
        <f>VLOOKUP($CM728,AutoSCAN_ORG!$B$1:$CF$2516,81,FALSE)</f>
        <v>0</v>
      </c>
      <c r="DI728">
        <f>VLOOKUP($CM728,AutoSCAN_ORG!$B$1:$CF$2516,82,FALSE)</f>
        <v>0</v>
      </c>
      <c r="DJ728">
        <f>VLOOKUP($CM728,AutoSCAN_ORG!$B$1:$CF$2516,83,FALSE)</f>
        <v>0</v>
      </c>
    </row>
    <row r="729" spans="2:114" x14ac:dyDescent="0.35">
      <c r="CM729" s="80"/>
    </row>
    <row r="730" spans="2:114" x14ac:dyDescent="0.35">
      <c r="CM730" s="80"/>
    </row>
    <row r="731" spans="2:114" x14ac:dyDescent="0.35">
      <c r="CM731" s="80"/>
    </row>
    <row r="732" spans="2:114" x14ac:dyDescent="0.35">
      <c r="CM732" s="80"/>
    </row>
    <row r="733" spans="2:114" x14ac:dyDescent="0.35">
      <c r="CM733" s="80"/>
    </row>
    <row r="734" spans="2:114" x14ac:dyDescent="0.35">
      <c r="CM734" s="80"/>
    </row>
    <row r="735" spans="2:114" x14ac:dyDescent="0.35">
      <c r="CM735" s="80"/>
    </row>
    <row r="736" spans="2:114" x14ac:dyDescent="0.35">
      <c r="CM736" s="80"/>
    </row>
    <row r="737" spans="91:91" x14ac:dyDescent="0.35">
      <c r="CM737" s="80"/>
    </row>
  </sheetData>
  <autoFilter ref="A2:DJ737" xr:uid="{1C565A50-5A92-4B03-B629-CA9AF7EF01E9}"/>
  <conditionalFormatting sqref="CO1:CO1048576">
    <cfRule type="duplicateValues" dxfId="19" priority="19"/>
  </conditionalFormatting>
  <conditionalFormatting sqref="CM738:CM748">
    <cfRule type="duplicateValues" dxfId="18" priority="18"/>
  </conditionalFormatting>
  <conditionalFormatting sqref="CM46">
    <cfRule type="duplicateValues" dxfId="17" priority="17"/>
  </conditionalFormatting>
  <conditionalFormatting sqref="CM50">
    <cfRule type="duplicateValues" dxfId="16" priority="16"/>
  </conditionalFormatting>
  <conditionalFormatting sqref="CM64">
    <cfRule type="duplicateValues" dxfId="15" priority="15"/>
  </conditionalFormatting>
  <conditionalFormatting sqref="CM153">
    <cfRule type="duplicateValues" dxfId="14" priority="14"/>
  </conditionalFormatting>
  <conditionalFormatting sqref="CM155">
    <cfRule type="duplicateValues" dxfId="13" priority="11"/>
  </conditionalFormatting>
  <conditionalFormatting sqref="CM296">
    <cfRule type="duplicateValues" dxfId="12" priority="10"/>
  </conditionalFormatting>
  <conditionalFormatting sqref="CM413">
    <cfRule type="duplicateValues" dxfId="11" priority="9"/>
  </conditionalFormatting>
  <conditionalFormatting sqref="CM426">
    <cfRule type="duplicateValues" dxfId="10" priority="8"/>
  </conditionalFormatting>
  <conditionalFormatting sqref="CM432">
    <cfRule type="duplicateValues" dxfId="9" priority="7"/>
  </conditionalFormatting>
  <conditionalFormatting sqref="CM433">
    <cfRule type="duplicateValues" dxfId="8" priority="6"/>
  </conditionalFormatting>
  <conditionalFormatting sqref="CM441">
    <cfRule type="duplicateValues" dxfId="7" priority="5"/>
  </conditionalFormatting>
  <conditionalFormatting sqref="CM468">
    <cfRule type="duplicateValues" dxfId="6" priority="4"/>
  </conditionalFormatting>
  <conditionalFormatting sqref="CM469">
    <cfRule type="duplicateValues" dxfId="5" priority="3"/>
  </conditionalFormatting>
  <conditionalFormatting sqref="CM660">
    <cfRule type="duplicateValues" dxfId="4" priority="2"/>
  </conditionalFormatting>
  <conditionalFormatting sqref="CM729:CM737">
    <cfRule type="duplicateValues" dxfId="3"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DED6E-CEAD-46FB-A82A-BDE3A0BE8FC1}">
  <sheetPr codeName="Sheet8" filterMode="1">
    <tabColor rgb="FF0070C0"/>
  </sheetPr>
  <dimension ref="A1:CG2652"/>
  <sheetViews>
    <sheetView topLeftCell="BR1" workbookViewId="0">
      <selection activeCell="CD2512" sqref="CD2512"/>
    </sheetView>
  </sheetViews>
  <sheetFormatPr defaultRowHeight="14.5" x14ac:dyDescent="0.35"/>
  <cols>
    <col min="1" max="1" width="11.36328125" customWidth="1"/>
    <col min="2" max="2" width="13.36328125" bestFit="1" customWidth="1"/>
    <col min="3" max="3" width="11.54296875" style="51" bestFit="1" customWidth="1"/>
    <col min="4" max="4" width="9.81640625" bestFit="1" customWidth="1"/>
    <col min="5" max="5" width="8.81640625" style="68" bestFit="1" customWidth="1"/>
    <col min="6" max="6" width="9" bestFit="1" customWidth="1"/>
    <col min="7" max="7" width="11" customWidth="1"/>
    <col min="8" max="8" width="16.6328125" bestFit="1" customWidth="1"/>
    <col min="9" max="9" width="13.90625" customWidth="1"/>
    <col min="10" max="10" width="9.90625" customWidth="1"/>
    <col min="11" max="11" width="11.81640625" style="73" customWidth="1"/>
    <col min="12" max="12" width="11.7265625" customWidth="1"/>
    <col min="13" max="13" width="10.6328125" customWidth="1"/>
    <col min="14" max="14" width="17.08984375" style="51" customWidth="1"/>
    <col min="15" max="15" width="11.1796875" customWidth="1"/>
    <col min="16" max="16" width="11.54296875" customWidth="1"/>
    <col min="17" max="17" width="13.6328125" customWidth="1"/>
    <col min="18" max="18" width="10.08984375" customWidth="1"/>
    <col min="19" max="19" width="12.90625" customWidth="1"/>
    <col min="20" max="20" width="13.453125" customWidth="1"/>
    <col min="21" max="21" width="12.1796875" customWidth="1"/>
    <col min="22" max="22" width="13.453125" customWidth="1"/>
    <col min="23" max="23" width="11.453125" customWidth="1"/>
    <col min="24" max="24" width="12.54296875" customWidth="1"/>
    <col min="25" max="25" width="11.6328125" customWidth="1"/>
    <col min="26" max="26" width="10.453125" customWidth="1"/>
    <col min="27" max="27" width="13.08984375" customWidth="1"/>
    <col min="28" max="28" width="14.453125" customWidth="1"/>
    <col min="29" max="29" width="14" customWidth="1"/>
    <col min="30" max="30" width="12.26953125" customWidth="1"/>
    <col min="31" max="32" width="14.1796875" customWidth="1"/>
    <col min="33" max="33" width="14" customWidth="1"/>
    <col min="34" max="34" width="12.26953125" customWidth="1"/>
    <col min="35" max="35" width="10.08984375" customWidth="1"/>
    <col min="36" max="36" width="12" customWidth="1"/>
    <col min="37" max="37" width="12.08984375" customWidth="1"/>
    <col min="38" max="38" width="13.08984375" customWidth="1"/>
    <col min="39" max="39" width="12.08984375" customWidth="1"/>
    <col min="40" max="40" width="12" customWidth="1"/>
    <col min="41" max="41" width="13.36328125" customWidth="1"/>
    <col min="42" max="42" width="11.1796875" customWidth="1"/>
    <col min="43" max="43" width="10.1796875" customWidth="1"/>
    <col min="44" max="44" width="12.90625" customWidth="1"/>
    <col min="45" max="45" width="13.7265625" customWidth="1"/>
    <col min="46" max="46" width="13.453125" customWidth="1"/>
    <col min="47" max="48" width="12.90625" customWidth="1"/>
    <col min="49" max="49" width="14" customWidth="1"/>
    <col min="50" max="50" width="13.6328125" customWidth="1"/>
    <col min="51" max="51" width="12" customWidth="1"/>
    <col min="52" max="52" width="13.453125" customWidth="1"/>
    <col min="53" max="53" width="9.26953125" customWidth="1"/>
    <col min="54" max="54" width="12.08984375" customWidth="1"/>
    <col min="55" max="55" width="11.1796875" customWidth="1"/>
    <col min="56" max="56" width="11.36328125" customWidth="1"/>
    <col min="57" max="57" width="12.26953125" customWidth="1"/>
    <col min="58" max="58" width="14.1796875" customWidth="1"/>
    <col min="59" max="59" width="14" customWidth="1"/>
    <col min="60" max="60" width="12.90625" customWidth="1"/>
    <col min="61" max="61" width="14" customWidth="1"/>
    <col min="62" max="62" width="14.54296875" customWidth="1"/>
    <col min="63" max="63" width="15" customWidth="1"/>
    <col min="64" max="64" width="13.08984375" customWidth="1"/>
    <col min="65" max="65" width="14.1796875" customWidth="1"/>
    <col min="66" max="66" width="13.7265625" customWidth="1"/>
    <col min="67" max="67" width="14.1796875" customWidth="1"/>
    <col min="68" max="68" width="9.08984375" customWidth="1"/>
    <col min="69" max="69" width="16.6328125" customWidth="1"/>
    <col min="70" max="70" width="26.26953125" bestFit="1" customWidth="1"/>
    <col min="71" max="71" width="10.36328125" bestFit="1" customWidth="1"/>
    <col min="72" max="73" width="13.453125" style="51" bestFit="1" customWidth="1"/>
    <col min="74" max="74" width="11.90625" customWidth="1"/>
    <col min="75" max="75" width="13.7265625" bestFit="1" customWidth="1"/>
    <col min="76" max="76" width="15.26953125" style="51" customWidth="1"/>
    <col min="77" max="77" width="7.453125" bestFit="1" customWidth="1"/>
    <col min="78" max="78" width="16.6328125" style="51" bestFit="1" customWidth="1"/>
    <col min="79" max="79" width="9.08984375" style="51" customWidth="1"/>
    <col min="80" max="80" width="10.1796875" style="51" bestFit="1" customWidth="1"/>
    <col min="81" max="81" width="14.453125" style="51" bestFit="1" customWidth="1"/>
    <col min="82" max="82" width="10.36328125" style="51" bestFit="1" customWidth="1"/>
    <col min="83" max="83" width="13.1796875" style="51" bestFit="1" customWidth="1"/>
    <col min="84" max="84" width="14.1796875" style="51" bestFit="1" customWidth="1"/>
  </cols>
  <sheetData>
    <row r="1" spans="1:84" x14ac:dyDescent="0.35">
      <c r="A1" t="s">
        <v>0</v>
      </c>
      <c r="B1" s="51" t="s">
        <v>2813</v>
      </c>
      <c r="C1" s="51" t="s">
        <v>1</v>
      </c>
      <c r="D1" s="51" t="s">
        <v>2805</v>
      </c>
      <c r="E1" s="79" t="s">
        <v>2806</v>
      </c>
      <c r="F1" s="51" t="s">
        <v>2807</v>
      </c>
      <c r="G1" s="51" t="s">
        <v>3</v>
      </c>
      <c r="H1" s="51" t="s">
        <v>10</v>
      </c>
      <c r="I1" t="s">
        <v>2808</v>
      </c>
      <c r="J1" t="s">
        <v>2809</v>
      </c>
      <c r="K1" s="73" t="s">
        <v>2810</v>
      </c>
      <c r="L1" t="s">
        <v>2811</v>
      </c>
      <c r="M1" t="s">
        <v>2812</v>
      </c>
      <c r="N1" s="51" t="s">
        <v>2813</v>
      </c>
      <c r="O1" t="s">
        <v>2814</v>
      </c>
      <c r="P1" t="s">
        <v>2815</v>
      </c>
      <c r="Q1" t="s">
        <v>2816</v>
      </c>
      <c r="R1" t="s">
        <v>2817</v>
      </c>
      <c r="S1" t="s">
        <v>2818</v>
      </c>
      <c r="T1" t="s">
        <v>2819</v>
      </c>
      <c r="U1" t="s">
        <v>2820</v>
      </c>
      <c r="V1" t="s">
        <v>2821</v>
      </c>
      <c r="W1" t="s">
        <v>2822</v>
      </c>
      <c r="X1" t="s">
        <v>2823</v>
      </c>
      <c r="Y1" t="s">
        <v>2824</v>
      </c>
      <c r="Z1" t="s">
        <v>2825</v>
      </c>
      <c r="AA1" t="s">
        <v>2826</v>
      </c>
      <c r="AB1" t="s">
        <v>2827</v>
      </c>
      <c r="AC1" t="s">
        <v>2828</v>
      </c>
      <c r="AD1" t="s">
        <v>2829</v>
      </c>
      <c r="AE1" t="s">
        <v>2830</v>
      </c>
      <c r="AF1" t="s">
        <v>2831</v>
      </c>
      <c r="AG1" t="s">
        <v>2832</v>
      </c>
      <c r="AH1" t="s">
        <v>2833</v>
      </c>
      <c r="AI1" t="s">
        <v>2834</v>
      </c>
      <c r="AJ1" t="s">
        <v>2835</v>
      </c>
      <c r="AK1" t="s">
        <v>2836</v>
      </c>
      <c r="AL1" t="s">
        <v>2837</v>
      </c>
      <c r="AM1" t="s">
        <v>2838</v>
      </c>
      <c r="AN1" t="s">
        <v>2839</v>
      </c>
      <c r="AO1" t="s">
        <v>2840</v>
      </c>
      <c r="AP1" t="s">
        <v>2841</v>
      </c>
      <c r="AQ1" t="s">
        <v>2842</v>
      </c>
      <c r="AR1" t="s">
        <v>2843</v>
      </c>
      <c r="AS1" t="s">
        <v>2844</v>
      </c>
      <c r="AT1" t="s">
        <v>2845</v>
      </c>
      <c r="AU1" t="s">
        <v>2846</v>
      </c>
      <c r="AV1" t="s">
        <v>2847</v>
      </c>
      <c r="AW1" t="s">
        <v>2848</v>
      </c>
      <c r="AX1" t="s">
        <v>2849</v>
      </c>
      <c r="AY1" t="s">
        <v>2850</v>
      </c>
      <c r="AZ1" t="s">
        <v>2851</v>
      </c>
      <c r="BA1" t="s">
        <v>2852</v>
      </c>
      <c r="BB1" t="s">
        <v>2853</v>
      </c>
      <c r="BC1" t="s">
        <v>2854</v>
      </c>
      <c r="BD1" t="s">
        <v>2855</v>
      </c>
      <c r="BE1" t="s">
        <v>2856</v>
      </c>
      <c r="BF1" t="s">
        <v>2857</v>
      </c>
      <c r="BG1" t="s">
        <v>2858</v>
      </c>
      <c r="BH1" t="s">
        <v>2859</v>
      </c>
      <c r="BI1" t="s">
        <v>2860</v>
      </c>
      <c r="BJ1" t="s">
        <v>2861</v>
      </c>
      <c r="BK1" t="s">
        <v>2862</v>
      </c>
      <c r="BL1" t="s">
        <v>2863</v>
      </c>
      <c r="BM1" t="s">
        <v>2864</v>
      </c>
      <c r="BN1" t="s">
        <v>2865</v>
      </c>
      <c r="BO1" t="s">
        <v>2866</v>
      </c>
      <c r="BP1" t="s">
        <v>2867</v>
      </c>
      <c r="BQ1" t="s">
        <v>2868</v>
      </c>
      <c r="BR1" s="51" t="s">
        <v>2869</v>
      </c>
      <c r="BS1" t="s">
        <v>2870</v>
      </c>
      <c r="BT1" s="51" t="s">
        <v>2871</v>
      </c>
      <c r="BU1" s="51" t="s">
        <v>2872</v>
      </c>
      <c r="BV1" s="51" t="s">
        <v>2873</v>
      </c>
      <c r="BW1" s="51" t="s">
        <v>2874</v>
      </c>
      <c r="BX1" s="51" t="s">
        <v>2875</v>
      </c>
      <c r="BY1" s="51" t="s">
        <v>2876</v>
      </c>
      <c r="BZ1" s="51" t="s">
        <v>2877</v>
      </c>
      <c r="CA1" s="51" t="s">
        <v>2878</v>
      </c>
      <c r="CB1" s="51" t="s">
        <v>2879</v>
      </c>
      <c r="CC1" s="51" t="s">
        <v>2880</v>
      </c>
      <c r="CD1" s="51" t="s">
        <v>2881</v>
      </c>
      <c r="CE1" s="51" t="s">
        <v>2882</v>
      </c>
      <c r="CF1" s="51" t="s">
        <v>2883</v>
      </c>
    </row>
    <row r="2" spans="1:84" hidden="1" x14ac:dyDescent="0.35">
      <c r="A2" t="s">
        <v>154</v>
      </c>
      <c r="B2" t="s">
        <v>2886</v>
      </c>
      <c r="C2">
        <v>-5.65</v>
      </c>
      <c r="D2">
        <v>19.446999999999999</v>
      </c>
      <c r="E2">
        <v>29.297000000000001</v>
      </c>
      <c r="F2">
        <v>6.2949999999999999</v>
      </c>
      <c r="G2" t="s">
        <v>2884</v>
      </c>
      <c r="H2" t="s">
        <v>2885</v>
      </c>
      <c r="I2">
        <v>261.24</v>
      </c>
      <c r="J2">
        <v>-5.6429999999999998</v>
      </c>
      <c r="K2" s="68">
        <v>29.64</v>
      </c>
      <c r="L2">
        <v>11</v>
      </c>
      <c r="M2">
        <v>3</v>
      </c>
      <c r="N2" t="s">
        <v>2886</v>
      </c>
      <c r="O2">
        <v>0</v>
      </c>
      <c r="P2">
        <v>10.523</v>
      </c>
      <c r="Q2">
        <v>19.446999999999999</v>
      </c>
      <c r="R2">
        <v>-5.649</v>
      </c>
      <c r="S2">
        <v>15.558</v>
      </c>
      <c r="T2">
        <v>29.366</v>
      </c>
      <c r="U2">
        <v>5.0359999999999996</v>
      </c>
      <c r="V2">
        <v>100</v>
      </c>
      <c r="W2">
        <v>0.67200000000000004</v>
      </c>
      <c r="X2">
        <v>2.2210000000000001</v>
      </c>
      <c r="Y2">
        <v>31.75</v>
      </c>
      <c r="Z2">
        <v>24.12</v>
      </c>
      <c r="AA2">
        <v>0.64800000000000002</v>
      </c>
      <c r="AB2">
        <v>0</v>
      </c>
      <c r="AC2" t="b">
        <v>1</v>
      </c>
      <c r="BM2" t="s">
        <v>2887</v>
      </c>
      <c r="BN2" t="s">
        <v>2887</v>
      </c>
      <c r="BO2" t="s">
        <v>2888</v>
      </c>
      <c r="BT2"/>
      <c r="BU2"/>
      <c r="BX2"/>
      <c r="BZ2"/>
      <c r="CA2"/>
      <c r="CB2"/>
      <c r="CC2"/>
      <c r="CD2">
        <v>0</v>
      </c>
      <c r="CE2"/>
      <c r="CF2">
        <v>0</v>
      </c>
    </row>
    <row r="3" spans="1:84" hidden="1" x14ac:dyDescent="0.35">
      <c r="A3" t="s">
        <v>155</v>
      </c>
      <c r="B3" t="s">
        <v>2889</v>
      </c>
      <c r="C3">
        <v>-5.649</v>
      </c>
      <c r="D3">
        <v>19.526</v>
      </c>
      <c r="E3">
        <v>306.541</v>
      </c>
      <c r="F3">
        <v>6.2949999999999999</v>
      </c>
      <c r="G3" t="s">
        <v>2884</v>
      </c>
      <c r="H3" t="s">
        <v>2885</v>
      </c>
      <c r="I3">
        <v>178.76</v>
      </c>
      <c r="J3">
        <v>-5.6429999999999998</v>
      </c>
      <c r="K3" s="68">
        <v>307.16000000000003</v>
      </c>
      <c r="L3">
        <v>22</v>
      </c>
      <c r="M3">
        <v>3</v>
      </c>
      <c r="N3" t="s">
        <v>2889</v>
      </c>
      <c r="O3">
        <v>0</v>
      </c>
      <c r="P3">
        <v>17.635999999999999</v>
      </c>
      <c r="Q3">
        <v>19.526</v>
      </c>
      <c r="R3">
        <v>-5.6479999999999997</v>
      </c>
      <c r="S3">
        <v>15.621</v>
      </c>
      <c r="T3">
        <v>306.66399999999999</v>
      </c>
      <c r="U3">
        <v>5.0359999999999996</v>
      </c>
      <c r="V3">
        <v>100</v>
      </c>
      <c r="W3">
        <v>0.67200000000000004</v>
      </c>
      <c r="X3">
        <v>4.3600000000000003</v>
      </c>
      <c r="Y3">
        <v>31.98</v>
      </c>
      <c r="Z3">
        <v>24.12</v>
      </c>
      <c r="AA3">
        <v>0.64800000000000002</v>
      </c>
      <c r="AB3">
        <v>0</v>
      </c>
      <c r="AC3" t="b">
        <v>1</v>
      </c>
      <c r="BM3" t="s">
        <v>2887</v>
      </c>
      <c r="BN3" t="s">
        <v>2887</v>
      </c>
      <c r="BO3" t="s">
        <v>2888</v>
      </c>
      <c r="BT3"/>
      <c r="BU3"/>
      <c r="BX3"/>
      <c r="BZ3"/>
      <c r="CA3"/>
      <c r="CB3"/>
      <c r="CC3"/>
      <c r="CD3">
        <v>0</v>
      </c>
      <c r="CE3"/>
      <c r="CF3">
        <v>0</v>
      </c>
    </row>
    <row r="4" spans="1:84" hidden="1" x14ac:dyDescent="0.35">
      <c r="A4" t="s">
        <v>156</v>
      </c>
      <c r="B4" t="s">
        <v>2890</v>
      </c>
      <c r="C4">
        <v>-5.65</v>
      </c>
      <c r="D4">
        <v>19.547999999999998</v>
      </c>
      <c r="E4">
        <v>264.33699999999999</v>
      </c>
      <c r="F4">
        <v>6.2949999999999999</v>
      </c>
      <c r="G4" t="s">
        <v>2884</v>
      </c>
      <c r="H4" t="s">
        <v>2885</v>
      </c>
      <c r="I4">
        <v>136.29</v>
      </c>
      <c r="J4">
        <v>-5.6429999999999998</v>
      </c>
      <c r="K4" s="68">
        <v>264.69</v>
      </c>
      <c r="L4">
        <v>73</v>
      </c>
      <c r="M4">
        <v>3</v>
      </c>
      <c r="N4" t="s">
        <v>2890</v>
      </c>
      <c r="O4">
        <v>0</v>
      </c>
      <c r="P4">
        <v>58.408000000000001</v>
      </c>
      <c r="Q4">
        <v>18.209</v>
      </c>
      <c r="R4">
        <v>-5.649</v>
      </c>
      <c r="S4">
        <v>15.638</v>
      </c>
      <c r="T4">
        <v>264.40800000000002</v>
      </c>
      <c r="U4">
        <v>5.0359999999999996</v>
      </c>
      <c r="V4">
        <v>100</v>
      </c>
      <c r="W4">
        <v>0.82899999999999996</v>
      </c>
      <c r="X4">
        <v>15.78</v>
      </c>
      <c r="Y4">
        <v>19.36</v>
      </c>
      <c r="Z4">
        <v>24.12</v>
      </c>
      <c r="AA4">
        <v>0.64800000000000002</v>
      </c>
      <c r="AB4">
        <v>0</v>
      </c>
      <c r="AC4" t="b">
        <v>1</v>
      </c>
      <c r="BM4" t="s">
        <v>2887</v>
      </c>
      <c r="BN4" t="s">
        <v>2887</v>
      </c>
      <c r="BO4" t="s">
        <v>2888</v>
      </c>
      <c r="BT4"/>
      <c r="BU4"/>
      <c r="BX4"/>
      <c r="BZ4"/>
      <c r="CA4"/>
      <c r="CB4"/>
      <c r="CC4"/>
      <c r="CD4">
        <v>0</v>
      </c>
      <c r="CE4"/>
      <c r="CF4">
        <v>0</v>
      </c>
    </row>
    <row r="5" spans="1:84" hidden="1" x14ac:dyDescent="0.35">
      <c r="A5" t="s">
        <v>157</v>
      </c>
      <c r="B5" t="s">
        <v>2891</v>
      </c>
      <c r="C5">
        <v>-5.65</v>
      </c>
      <c r="D5">
        <v>19.510000000000002</v>
      </c>
      <c r="E5">
        <v>344.25</v>
      </c>
      <c r="F5">
        <v>14.794</v>
      </c>
      <c r="G5" t="s">
        <v>2884</v>
      </c>
      <c r="H5" t="s">
        <v>2885</v>
      </c>
      <c r="I5">
        <v>216.29</v>
      </c>
      <c r="J5">
        <v>-5.6429999999999998</v>
      </c>
      <c r="K5" s="68">
        <v>344.69</v>
      </c>
      <c r="L5">
        <v>6</v>
      </c>
      <c r="M5">
        <v>3</v>
      </c>
      <c r="N5" t="s">
        <v>2891</v>
      </c>
      <c r="O5">
        <v>0</v>
      </c>
      <c r="P5">
        <v>10</v>
      </c>
      <c r="Q5">
        <v>19.510000000000002</v>
      </c>
      <c r="R5">
        <v>-5.649</v>
      </c>
      <c r="S5">
        <v>15.608000000000001</v>
      </c>
      <c r="T5">
        <v>344.33800000000002</v>
      </c>
      <c r="U5">
        <v>11.835000000000001</v>
      </c>
      <c r="V5">
        <v>100</v>
      </c>
      <c r="W5">
        <v>1.387</v>
      </c>
      <c r="X5">
        <v>2.3340000000000001</v>
      </c>
      <c r="Y5">
        <v>32.909999999999997</v>
      </c>
      <c r="Z5">
        <v>24.12</v>
      </c>
      <c r="AA5">
        <v>0.64800000000000002</v>
      </c>
      <c r="AB5">
        <v>0</v>
      </c>
      <c r="AC5" t="b">
        <v>1</v>
      </c>
      <c r="BM5" t="s">
        <v>2887</v>
      </c>
      <c r="BN5" t="s">
        <v>2887</v>
      </c>
      <c r="BO5" t="s">
        <v>2888</v>
      </c>
      <c r="BT5"/>
      <c r="BU5"/>
      <c r="BX5"/>
      <c r="BZ5"/>
      <c r="CA5"/>
      <c r="CB5"/>
      <c r="CC5"/>
      <c r="CD5">
        <v>0</v>
      </c>
      <c r="CE5"/>
      <c r="CF5">
        <v>0</v>
      </c>
    </row>
    <row r="6" spans="1:84" hidden="1" x14ac:dyDescent="0.35">
      <c r="A6" t="s">
        <v>158</v>
      </c>
      <c r="B6" t="s">
        <v>2892</v>
      </c>
      <c r="C6">
        <v>-5.6479999999999997</v>
      </c>
      <c r="D6">
        <v>19.574999999999999</v>
      </c>
      <c r="E6">
        <v>41.542000000000002</v>
      </c>
      <c r="F6">
        <v>6.2949999999999999</v>
      </c>
      <c r="G6" t="s">
        <v>2884</v>
      </c>
      <c r="H6" t="s">
        <v>2885</v>
      </c>
      <c r="I6">
        <v>276.29000000000002</v>
      </c>
      <c r="J6">
        <v>-5.6429999999999998</v>
      </c>
      <c r="K6" s="68">
        <v>44.69</v>
      </c>
      <c r="L6">
        <v>13</v>
      </c>
      <c r="M6">
        <v>3</v>
      </c>
      <c r="N6" t="s">
        <v>2892</v>
      </c>
      <c r="O6">
        <v>0</v>
      </c>
      <c r="P6">
        <v>11.673</v>
      </c>
      <c r="Q6">
        <v>19.574999999999999</v>
      </c>
      <c r="R6">
        <v>-5.6470000000000002</v>
      </c>
      <c r="S6">
        <v>15.66</v>
      </c>
      <c r="T6">
        <v>42.171999999999997</v>
      </c>
      <c r="U6">
        <v>5.0359999999999996</v>
      </c>
      <c r="V6">
        <v>100</v>
      </c>
      <c r="W6">
        <v>0.67200000000000004</v>
      </c>
      <c r="X6">
        <v>2.5910000000000002</v>
      </c>
      <c r="Y6">
        <v>32.46</v>
      </c>
      <c r="Z6">
        <v>24.12</v>
      </c>
      <c r="AA6">
        <v>0.64800000000000002</v>
      </c>
      <c r="AB6">
        <v>0</v>
      </c>
      <c r="AC6" t="b">
        <v>1</v>
      </c>
      <c r="BM6" t="s">
        <v>2887</v>
      </c>
      <c r="BN6" t="s">
        <v>2887</v>
      </c>
      <c r="BO6" t="s">
        <v>2888</v>
      </c>
      <c r="BT6"/>
      <c r="BU6"/>
      <c r="BX6"/>
      <c r="BZ6"/>
      <c r="CA6"/>
      <c r="CB6"/>
      <c r="CC6"/>
      <c r="CD6">
        <v>0</v>
      </c>
      <c r="CE6"/>
      <c r="CF6">
        <v>0</v>
      </c>
    </row>
    <row r="7" spans="1:84" hidden="1" x14ac:dyDescent="0.35">
      <c r="A7" t="s">
        <v>159</v>
      </c>
      <c r="B7" t="s">
        <v>2893</v>
      </c>
      <c r="C7">
        <v>-5.6470000000000002</v>
      </c>
      <c r="D7">
        <v>19.547000000000001</v>
      </c>
      <c r="E7">
        <v>46.491999999999997</v>
      </c>
      <c r="F7">
        <v>6.2949999999999999</v>
      </c>
      <c r="G7" t="s">
        <v>2884</v>
      </c>
      <c r="H7" t="s">
        <v>2885</v>
      </c>
      <c r="I7">
        <v>281.24</v>
      </c>
      <c r="J7">
        <v>-5.6420000000000003</v>
      </c>
      <c r="K7" s="68">
        <v>49.64</v>
      </c>
      <c r="L7">
        <v>14</v>
      </c>
      <c r="M7">
        <v>3</v>
      </c>
      <c r="N7" t="s">
        <v>2893</v>
      </c>
      <c r="O7">
        <v>0</v>
      </c>
      <c r="P7">
        <v>12.286</v>
      </c>
      <c r="Q7">
        <v>19.547000000000001</v>
      </c>
      <c r="R7">
        <v>-5.6459999999999999</v>
      </c>
      <c r="S7">
        <v>15.638</v>
      </c>
      <c r="T7">
        <v>47.122</v>
      </c>
      <c r="U7">
        <v>5.0359999999999996</v>
      </c>
      <c r="V7">
        <v>100</v>
      </c>
      <c r="W7">
        <v>0.67200000000000004</v>
      </c>
      <c r="X7">
        <v>2.8050000000000002</v>
      </c>
      <c r="Y7">
        <v>33.335000000000001</v>
      </c>
      <c r="Z7">
        <v>24.12</v>
      </c>
      <c r="AA7">
        <v>0.64800000000000002</v>
      </c>
      <c r="AB7">
        <v>0</v>
      </c>
      <c r="AC7" t="b">
        <v>1</v>
      </c>
      <c r="BM7" t="s">
        <v>2887</v>
      </c>
      <c r="BN7" t="s">
        <v>2887</v>
      </c>
      <c r="BO7" t="s">
        <v>2888</v>
      </c>
      <c r="BT7"/>
      <c r="BU7"/>
      <c r="BX7"/>
      <c r="BZ7"/>
      <c r="CA7"/>
      <c r="CB7"/>
      <c r="CC7"/>
      <c r="CD7">
        <v>0</v>
      </c>
      <c r="CE7"/>
      <c r="CF7">
        <v>0</v>
      </c>
    </row>
    <row r="8" spans="1:84" hidden="1" x14ac:dyDescent="0.35">
      <c r="A8" t="s">
        <v>160</v>
      </c>
      <c r="B8" t="s">
        <v>2894</v>
      </c>
      <c r="C8">
        <v>-5.649</v>
      </c>
      <c r="D8">
        <v>19.492999999999999</v>
      </c>
      <c r="E8">
        <v>328.90100000000001</v>
      </c>
      <c r="F8">
        <v>6.2949999999999999</v>
      </c>
      <c r="G8" t="s">
        <v>2884</v>
      </c>
      <c r="H8" t="s">
        <v>2885</v>
      </c>
      <c r="I8">
        <v>206.19</v>
      </c>
      <c r="J8">
        <v>-5.64</v>
      </c>
      <c r="K8" s="68">
        <v>334.59</v>
      </c>
      <c r="L8">
        <v>13</v>
      </c>
      <c r="M8">
        <v>3</v>
      </c>
      <c r="N8" t="s">
        <v>2894</v>
      </c>
      <c r="O8">
        <v>0</v>
      </c>
      <c r="P8">
        <v>11.673</v>
      </c>
      <c r="Q8">
        <v>19.492999999999999</v>
      </c>
      <c r="R8">
        <v>-5.6470000000000002</v>
      </c>
      <c r="S8">
        <v>15.595000000000001</v>
      </c>
      <c r="T8">
        <v>330.03899999999999</v>
      </c>
      <c r="U8">
        <v>5.0359999999999996</v>
      </c>
      <c r="V8">
        <v>100</v>
      </c>
      <c r="W8">
        <v>0.67200000000000004</v>
      </c>
      <c r="X8">
        <v>2.5510000000000002</v>
      </c>
      <c r="Y8">
        <v>33.04</v>
      </c>
      <c r="Z8">
        <v>24.12</v>
      </c>
      <c r="AA8">
        <v>0.64800000000000002</v>
      </c>
      <c r="AB8">
        <v>0</v>
      </c>
      <c r="AC8" t="b">
        <v>1</v>
      </c>
      <c r="BM8" t="s">
        <v>2887</v>
      </c>
      <c r="BN8" t="s">
        <v>2887</v>
      </c>
      <c r="BO8" t="s">
        <v>2888</v>
      </c>
      <c r="BT8"/>
      <c r="BU8"/>
      <c r="BX8"/>
      <c r="BZ8"/>
      <c r="CA8"/>
      <c r="CB8"/>
      <c r="CC8"/>
      <c r="CD8">
        <v>0</v>
      </c>
      <c r="CE8"/>
      <c r="CF8">
        <v>0</v>
      </c>
    </row>
    <row r="9" spans="1:84" hidden="1" x14ac:dyDescent="0.35">
      <c r="A9" t="s">
        <v>161</v>
      </c>
      <c r="B9" t="s">
        <v>2895</v>
      </c>
      <c r="C9">
        <v>-5.649</v>
      </c>
      <c r="D9">
        <v>19.544</v>
      </c>
      <c r="E9">
        <v>271.44200000000001</v>
      </c>
      <c r="F9">
        <v>6.2949999999999999</v>
      </c>
      <c r="G9" t="s">
        <v>2884</v>
      </c>
      <c r="H9" t="s">
        <v>2885</v>
      </c>
      <c r="I9">
        <v>146.19</v>
      </c>
      <c r="J9">
        <v>-5.64</v>
      </c>
      <c r="K9" s="68">
        <v>274.58999999999997</v>
      </c>
      <c r="L9">
        <v>58</v>
      </c>
      <c r="M9">
        <v>3</v>
      </c>
      <c r="N9" t="s">
        <v>2895</v>
      </c>
      <c r="O9">
        <v>0</v>
      </c>
      <c r="P9">
        <v>43.930999999999997</v>
      </c>
      <c r="Q9">
        <v>19.544</v>
      </c>
      <c r="R9">
        <v>-5.6470000000000002</v>
      </c>
      <c r="S9">
        <v>15.635</v>
      </c>
      <c r="T9">
        <v>272.072</v>
      </c>
      <c r="U9">
        <v>5.0359999999999996</v>
      </c>
      <c r="V9">
        <v>100</v>
      </c>
      <c r="W9">
        <v>0.67200000000000004</v>
      </c>
      <c r="X9">
        <v>11.401999999999999</v>
      </c>
      <c r="Y9">
        <v>23.89</v>
      </c>
      <c r="Z9">
        <v>24.12</v>
      </c>
      <c r="AA9">
        <v>0.64800000000000002</v>
      </c>
      <c r="AB9">
        <v>0</v>
      </c>
      <c r="AC9" t="b">
        <v>1</v>
      </c>
      <c r="BM9" t="s">
        <v>2887</v>
      </c>
      <c r="BN9" t="s">
        <v>2887</v>
      </c>
      <c r="BO9" t="s">
        <v>2888</v>
      </c>
      <c r="BT9"/>
      <c r="BU9"/>
      <c r="BX9"/>
      <c r="BZ9"/>
      <c r="CA9"/>
      <c r="CB9"/>
      <c r="CC9"/>
      <c r="CD9">
        <v>0</v>
      </c>
      <c r="CE9"/>
      <c r="CF9">
        <v>0</v>
      </c>
    </row>
    <row r="10" spans="1:84" hidden="1" x14ac:dyDescent="0.35">
      <c r="A10" t="s">
        <v>162</v>
      </c>
      <c r="B10" t="s">
        <v>2896</v>
      </c>
      <c r="C10">
        <v>-5.6479999999999997</v>
      </c>
      <c r="D10">
        <v>19.550999999999998</v>
      </c>
      <c r="E10">
        <v>226.559</v>
      </c>
      <c r="F10">
        <v>22.108000000000001</v>
      </c>
      <c r="G10" t="s">
        <v>2884</v>
      </c>
      <c r="H10" t="s">
        <v>2885</v>
      </c>
      <c r="I10">
        <v>98.76</v>
      </c>
      <c r="J10">
        <v>-5.6390000000000002</v>
      </c>
      <c r="K10" s="68">
        <v>227.16</v>
      </c>
      <c r="L10">
        <v>58</v>
      </c>
      <c r="M10">
        <v>3</v>
      </c>
      <c r="N10" t="s">
        <v>2896</v>
      </c>
      <c r="O10">
        <v>0</v>
      </c>
      <c r="P10">
        <v>43.930999999999997</v>
      </c>
      <c r="Q10">
        <v>19.550999999999998</v>
      </c>
      <c r="R10">
        <v>-5.6459999999999999</v>
      </c>
      <c r="S10">
        <v>15.641</v>
      </c>
      <c r="T10">
        <v>226.679</v>
      </c>
      <c r="U10">
        <v>17.687000000000001</v>
      </c>
      <c r="V10">
        <v>100</v>
      </c>
      <c r="W10">
        <v>1.8879999999999999</v>
      </c>
      <c r="X10">
        <v>31.751000000000001</v>
      </c>
      <c r="Y10">
        <v>3.63</v>
      </c>
      <c r="Z10">
        <v>24.12</v>
      </c>
      <c r="AA10">
        <v>0.64800000000000002</v>
      </c>
      <c r="AB10">
        <v>0</v>
      </c>
      <c r="AC10" t="b">
        <v>1</v>
      </c>
      <c r="BM10" t="s">
        <v>2887</v>
      </c>
      <c r="BN10" t="s">
        <v>2887</v>
      </c>
      <c r="BO10" t="s">
        <v>2888</v>
      </c>
      <c r="BT10"/>
      <c r="BU10"/>
      <c r="BX10"/>
      <c r="BZ10"/>
      <c r="CA10"/>
      <c r="CB10"/>
      <c r="CC10"/>
      <c r="CD10">
        <v>0</v>
      </c>
      <c r="CE10"/>
      <c r="CF10">
        <v>0</v>
      </c>
    </row>
    <row r="11" spans="1:84" hidden="1" x14ac:dyDescent="0.35">
      <c r="A11" t="s">
        <v>163</v>
      </c>
      <c r="B11" t="s">
        <v>2897</v>
      </c>
      <c r="C11">
        <v>-5.6479999999999997</v>
      </c>
      <c r="D11">
        <v>19.513000000000002</v>
      </c>
      <c r="E11">
        <v>7.33</v>
      </c>
      <c r="F11">
        <v>7.0490000000000004</v>
      </c>
      <c r="G11" t="s">
        <v>2884</v>
      </c>
      <c r="H11" t="s">
        <v>2885</v>
      </c>
      <c r="I11">
        <v>241.24</v>
      </c>
      <c r="J11">
        <v>-5.6390000000000002</v>
      </c>
      <c r="K11" s="68">
        <v>9.76</v>
      </c>
      <c r="L11">
        <v>9</v>
      </c>
      <c r="M11">
        <v>3</v>
      </c>
      <c r="N11" t="s">
        <v>2897</v>
      </c>
      <c r="O11">
        <v>0</v>
      </c>
      <c r="P11">
        <v>10</v>
      </c>
      <c r="Q11">
        <v>19.513000000000002</v>
      </c>
      <c r="R11">
        <v>-5.6459999999999999</v>
      </c>
      <c r="S11">
        <v>15.61</v>
      </c>
      <c r="T11">
        <v>7.8159999999999998</v>
      </c>
      <c r="U11">
        <v>5.6390000000000002</v>
      </c>
      <c r="V11">
        <v>100</v>
      </c>
      <c r="W11">
        <v>0.71499999999999997</v>
      </c>
      <c r="X11">
        <v>1.8640000000000001</v>
      </c>
      <c r="Y11">
        <v>34.619999999999997</v>
      </c>
      <c r="Z11">
        <v>24.12</v>
      </c>
      <c r="AA11">
        <v>0.64800000000000002</v>
      </c>
      <c r="AB11">
        <v>0</v>
      </c>
      <c r="AC11" t="b">
        <v>1</v>
      </c>
      <c r="BM11" t="s">
        <v>2887</v>
      </c>
      <c r="BN11" t="s">
        <v>2887</v>
      </c>
      <c r="BO11" t="s">
        <v>2888</v>
      </c>
      <c r="BT11"/>
      <c r="BU11"/>
      <c r="BX11"/>
      <c r="BZ11"/>
      <c r="CA11"/>
      <c r="CB11"/>
      <c r="CC11"/>
      <c r="CD11">
        <v>0</v>
      </c>
      <c r="CE11"/>
      <c r="CF11">
        <v>0</v>
      </c>
    </row>
    <row r="12" spans="1:84" hidden="1" x14ac:dyDescent="0.35">
      <c r="A12" t="s">
        <v>164</v>
      </c>
      <c r="B12" t="s">
        <v>2898</v>
      </c>
      <c r="C12">
        <v>-5.6440000000000001</v>
      </c>
      <c r="D12">
        <v>19.553000000000001</v>
      </c>
      <c r="E12">
        <v>287.31900000000002</v>
      </c>
      <c r="F12">
        <v>6.7220000000000004</v>
      </c>
      <c r="G12" t="s">
        <v>2884</v>
      </c>
      <c r="H12" t="s">
        <v>2885</v>
      </c>
      <c r="I12">
        <v>158.76</v>
      </c>
      <c r="J12">
        <v>-5.633</v>
      </c>
      <c r="K12" s="68">
        <v>287.52</v>
      </c>
      <c r="L12">
        <v>38</v>
      </c>
      <c r="M12">
        <v>3</v>
      </c>
      <c r="N12" t="s">
        <v>2898</v>
      </c>
      <c r="O12">
        <v>7.0999999999999994E-2</v>
      </c>
      <c r="P12">
        <v>29.158000000000001</v>
      </c>
      <c r="Q12">
        <v>19.553000000000001</v>
      </c>
      <c r="R12">
        <v>-5.6420000000000003</v>
      </c>
      <c r="S12">
        <v>15.643000000000001</v>
      </c>
      <c r="T12">
        <v>287.35899999999998</v>
      </c>
      <c r="U12">
        <v>5.3780000000000001</v>
      </c>
      <c r="V12">
        <v>100</v>
      </c>
      <c r="W12">
        <v>0.71499999999999997</v>
      </c>
      <c r="X12">
        <v>8.0030000000000001</v>
      </c>
      <c r="Y12">
        <v>28.9</v>
      </c>
      <c r="Z12">
        <v>24.12</v>
      </c>
      <c r="AA12">
        <v>0.64800000000000002</v>
      </c>
      <c r="AB12">
        <v>0</v>
      </c>
      <c r="AC12" t="b">
        <v>1</v>
      </c>
      <c r="BM12" t="s">
        <v>2887</v>
      </c>
      <c r="BN12" t="s">
        <v>2887</v>
      </c>
      <c r="BO12" t="s">
        <v>2888</v>
      </c>
      <c r="BT12"/>
      <c r="BU12"/>
      <c r="BX12"/>
      <c r="BZ12"/>
      <c r="CA12"/>
      <c r="CB12"/>
      <c r="CC12"/>
      <c r="CD12">
        <v>0</v>
      </c>
      <c r="CE12"/>
      <c r="CF12">
        <v>0</v>
      </c>
    </row>
    <row r="13" spans="1:84" hidden="1" x14ac:dyDescent="0.35">
      <c r="A13" t="s">
        <v>165</v>
      </c>
      <c r="B13" t="s">
        <v>2899</v>
      </c>
      <c r="C13">
        <v>-5.6420000000000003</v>
      </c>
      <c r="D13">
        <v>19.463999999999999</v>
      </c>
      <c r="E13">
        <v>97.034999999999997</v>
      </c>
      <c r="F13">
        <v>131.90899999999999</v>
      </c>
      <c r="G13" t="s">
        <v>2884</v>
      </c>
      <c r="H13" t="s">
        <v>2885</v>
      </c>
      <c r="I13">
        <v>66.19</v>
      </c>
      <c r="J13">
        <v>-5.63</v>
      </c>
      <c r="K13" s="68">
        <v>195.24</v>
      </c>
      <c r="L13">
        <v>40</v>
      </c>
      <c r="M13">
        <v>3</v>
      </c>
      <c r="N13" t="s">
        <v>2899</v>
      </c>
      <c r="O13">
        <v>2E-3</v>
      </c>
      <c r="P13">
        <v>30.625</v>
      </c>
      <c r="Q13">
        <v>19.463999999999999</v>
      </c>
      <c r="R13">
        <v>-5.64</v>
      </c>
      <c r="S13">
        <v>15.571</v>
      </c>
      <c r="T13">
        <v>116.676</v>
      </c>
      <c r="U13">
        <v>105.527</v>
      </c>
      <c r="V13">
        <v>100</v>
      </c>
      <c r="W13">
        <v>2.8889999999999998</v>
      </c>
      <c r="X13">
        <v>33.582000000000001</v>
      </c>
      <c r="Y13">
        <v>3.73</v>
      </c>
      <c r="Z13">
        <v>24.12</v>
      </c>
      <c r="AA13">
        <v>0.64800000000000002</v>
      </c>
      <c r="AB13">
        <v>0</v>
      </c>
      <c r="AC13" t="b">
        <v>1</v>
      </c>
      <c r="BM13" t="s">
        <v>2887</v>
      </c>
      <c r="BN13" t="s">
        <v>2887</v>
      </c>
      <c r="BO13" t="s">
        <v>2888</v>
      </c>
      <c r="BT13"/>
      <c r="BU13"/>
      <c r="BX13"/>
      <c r="BZ13"/>
      <c r="CA13"/>
      <c r="CB13"/>
      <c r="CC13"/>
      <c r="CD13">
        <v>0</v>
      </c>
      <c r="CE13"/>
      <c r="CF13">
        <v>0</v>
      </c>
    </row>
    <row r="14" spans="1:84" hidden="1" x14ac:dyDescent="0.35">
      <c r="A14" t="s">
        <v>166</v>
      </c>
      <c r="B14" t="s">
        <v>2900</v>
      </c>
      <c r="C14">
        <v>-5.6420000000000003</v>
      </c>
      <c r="D14">
        <v>19.472999999999999</v>
      </c>
      <c r="E14">
        <v>89.090999999999994</v>
      </c>
      <c r="F14">
        <v>6.2949999999999999</v>
      </c>
      <c r="G14" t="s">
        <v>2884</v>
      </c>
      <c r="H14" t="s">
        <v>2885</v>
      </c>
      <c r="I14">
        <v>326.19</v>
      </c>
      <c r="J14">
        <v>-5.63</v>
      </c>
      <c r="K14" s="68">
        <v>95.24</v>
      </c>
      <c r="L14">
        <v>62</v>
      </c>
      <c r="M14">
        <v>3</v>
      </c>
      <c r="N14" t="s">
        <v>2900</v>
      </c>
      <c r="O14">
        <v>2E-3</v>
      </c>
      <c r="P14">
        <v>46.902999999999999</v>
      </c>
      <c r="Q14">
        <v>19.472999999999999</v>
      </c>
      <c r="R14">
        <v>-5.64</v>
      </c>
      <c r="S14">
        <v>15.579000000000001</v>
      </c>
      <c r="T14">
        <v>90.320999999999998</v>
      </c>
      <c r="U14">
        <v>5.0359999999999996</v>
      </c>
      <c r="V14">
        <v>100</v>
      </c>
      <c r="W14">
        <v>0.82899999999999996</v>
      </c>
      <c r="X14">
        <v>12.428000000000001</v>
      </c>
      <c r="Y14">
        <v>24.86</v>
      </c>
      <c r="Z14">
        <v>24.12</v>
      </c>
      <c r="AA14">
        <v>0.64800000000000002</v>
      </c>
      <c r="AB14">
        <v>0</v>
      </c>
      <c r="AC14" t="b">
        <v>1</v>
      </c>
      <c r="BM14" t="s">
        <v>2887</v>
      </c>
      <c r="BN14" t="s">
        <v>2887</v>
      </c>
      <c r="BO14" t="s">
        <v>2888</v>
      </c>
      <c r="BT14"/>
      <c r="BU14"/>
      <c r="BX14"/>
      <c r="BZ14"/>
      <c r="CA14"/>
      <c r="CB14"/>
      <c r="CC14"/>
      <c r="CD14">
        <v>0</v>
      </c>
      <c r="CE14"/>
      <c r="CF14">
        <v>0</v>
      </c>
    </row>
    <row r="15" spans="1:84" hidden="1" x14ac:dyDescent="0.35">
      <c r="A15" t="s">
        <v>167</v>
      </c>
      <c r="B15" t="s">
        <v>2901</v>
      </c>
      <c r="C15">
        <v>-5.641</v>
      </c>
      <c r="D15">
        <v>19.498000000000001</v>
      </c>
      <c r="E15">
        <v>315.00700000000001</v>
      </c>
      <c r="F15">
        <v>6.2949999999999999</v>
      </c>
      <c r="G15" t="s">
        <v>2884</v>
      </c>
      <c r="H15" t="s">
        <v>2885</v>
      </c>
      <c r="I15">
        <v>186.19</v>
      </c>
      <c r="J15">
        <v>-5.63</v>
      </c>
      <c r="K15" s="68">
        <v>315.24</v>
      </c>
      <c r="L15">
        <v>21</v>
      </c>
      <c r="M15">
        <v>3</v>
      </c>
      <c r="N15" t="s">
        <v>2901</v>
      </c>
      <c r="O15">
        <v>2E-3</v>
      </c>
      <c r="P15">
        <v>16.940000000000001</v>
      </c>
      <c r="Q15">
        <v>19.498000000000001</v>
      </c>
      <c r="R15">
        <v>-5.6390000000000002</v>
      </c>
      <c r="S15">
        <v>15.598000000000001</v>
      </c>
      <c r="T15">
        <v>315.05399999999997</v>
      </c>
      <c r="U15">
        <v>5.0359999999999996</v>
      </c>
      <c r="V15">
        <v>100</v>
      </c>
      <c r="W15">
        <v>0.67200000000000004</v>
      </c>
      <c r="X15">
        <v>4.1740000000000004</v>
      </c>
      <c r="Y15">
        <v>31.85</v>
      </c>
      <c r="Z15">
        <v>24.12</v>
      </c>
      <c r="AA15">
        <v>0.64800000000000002</v>
      </c>
      <c r="AB15">
        <v>0</v>
      </c>
      <c r="AC15" t="b">
        <v>1</v>
      </c>
      <c r="BM15" t="s">
        <v>2887</v>
      </c>
      <c r="BN15" t="s">
        <v>2887</v>
      </c>
      <c r="BO15" t="s">
        <v>2888</v>
      </c>
      <c r="BT15"/>
      <c r="BU15"/>
      <c r="BX15"/>
      <c r="BZ15"/>
      <c r="CA15"/>
      <c r="CB15"/>
      <c r="CC15"/>
      <c r="CD15">
        <v>0</v>
      </c>
      <c r="CE15"/>
      <c r="CF15">
        <v>0</v>
      </c>
    </row>
    <row r="16" spans="1:84" hidden="1" x14ac:dyDescent="0.35">
      <c r="A16" t="s">
        <v>168</v>
      </c>
      <c r="B16" t="s">
        <v>2902</v>
      </c>
      <c r="C16">
        <v>-5.6459999999999999</v>
      </c>
      <c r="D16">
        <v>682.11800000000005</v>
      </c>
      <c r="E16">
        <v>183.822</v>
      </c>
      <c r="F16">
        <v>329.18200000000002</v>
      </c>
      <c r="G16" t="s">
        <v>2884</v>
      </c>
      <c r="H16" t="s">
        <v>2885</v>
      </c>
      <c r="I16">
        <v>135</v>
      </c>
      <c r="J16">
        <v>-5.1660000000000004</v>
      </c>
      <c r="K16" s="68">
        <v>264.625</v>
      </c>
      <c r="L16">
        <v>-24.693999999999999</v>
      </c>
      <c r="M16">
        <v>1</v>
      </c>
      <c r="N16" t="s">
        <v>2902</v>
      </c>
      <c r="O16">
        <v>9.5000000000000001E-2</v>
      </c>
      <c r="P16">
        <v>0</v>
      </c>
      <c r="Q16">
        <v>0</v>
      </c>
      <c r="R16">
        <v>-5.1660000000000004</v>
      </c>
      <c r="S16">
        <v>0</v>
      </c>
      <c r="T16">
        <v>264.625</v>
      </c>
      <c r="U16">
        <v>0</v>
      </c>
      <c r="V16">
        <v>0</v>
      </c>
      <c r="W16">
        <v>0</v>
      </c>
      <c r="X16">
        <v>0</v>
      </c>
      <c r="Y16">
        <v>0</v>
      </c>
      <c r="Z16">
        <v>0</v>
      </c>
      <c r="AA16">
        <v>0</v>
      </c>
      <c r="AB16">
        <v>0</v>
      </c>
      <c r="AC16" t="b">
        <v>1</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t="b">
        <v>0</v>
      </c>
      <c r="AZ16">
        <v>0</v>
      </c>
      <c r="BI16">
        <v>0</v>
      </c>
      <c r="BJ16">
        <v>0</v>
      </c>
      <c r="BK16">
        <v>0</v>
      </c>
      <c r="BM16" t="s">
        <v>144</v>
      </c>
      <c r="BN16" t="s">
        <v>2887</v>
      </c>
      <c r="BO16" t="s">
        <v>2888</v>
      </c>
      <c r="BT16"/>
      <c r="BU16"/>
      <c r="BX16"/>
      <c r="BY16" t="s">
        <v>2903</v>
      </c>
      <c r="BZ16"/>
      <c r="CA16"/>
      <c r="CB16"/>
      <c r="CC16"/>
      <c r="CD16">
        <v>0</v>
      </c>
      <c r="CE16"/>
      <c r="CF16">
        <v>0</v>
      </c>
    </row>
    <row r="17" spans="1:84" hidden="1" x14ac:dyDescent="0.35">
      <c r="A17" t="s">
        <v>169</v>
      </c>
      <c r="B17" t="s">
        <v>2904</v>
      </c>
      <c r="C17">
        <v>-4.875</v>
      </c>
      <c r="D17">
        <v>111.407</v>
      </c>
      <c r="E17">
        <v>126.634</v>
      </c>
      <c r="F17">
        <v>67.563999999999993</v>
      </c>
      <c r="G17" t="s">
        <v>2884</v>
      </c>
      <c r="H17" t="s">
        <v>2885</v>
      </c>
      <c r="I17">
        <v>30</v>
      </c>
      <c r="J17">
        <v>-4.84</v>
      </c>
      <c r="K17" s="68">
        <v>161.08799999999999</v>
      </c>
      <c r="L17">
        <v>1.48</v>
      </c>
      <c r="M17">
        <v>1</v>
      </c>
      <c r="N17" t="s">
        <v>2904</v>
      </c>
      <c r="O17">
        <v>0.27500000000000002</v>
      </c>
      <c r="P17">
        <v>0</v>
      </c>
      <c r="Q17">
        <v>0</v>
      </c>
      <c r="R17">
        <v>-4.84</v>
      </c>
      <c r="S17">
        <v>0</v>
      </c>
      <c r="T17">
        <v>161.08799999999999</v>
      </c>
      <c r="U17">
        <v>0</v>
      </c>
      <c r="V17">
        <v>0</v>
      </c>
      <c r="W17">
        <v>0</v>
      </c>
      <c r="X17">
        <v>0</v>
      </c>
      <c r="Y17">
        <v>0</v>
      </c>
      <c r="Z17">
        <v>0</v>
      </c>
      <c r="AA17">
        <v>0</v>
      </c>
      <c r="AB17">
        <v>0</v>
      </c>
      <c r="AC17" t="b">
        <v>1</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t="b">
        <v>0</v>
      </c>
      <c r="AZ17">
        <v>0</v>
      </c>
      <c r="BI17">
        <v>0</v>
      </c>
      <c r="BJ17">
        <v>0</v>
      </c>
      <c r="BK17">
        <v>0</v>
      </c>
      <c r="BM17" t="s">
        <v>2905</v>
      </c>
      <c r="BN17" t="s">
        <v>2905</v>
      </c>
      <c r="BO17" t="s">
        <v>2888</v>
      </c>
      <c r="BT17"/>
      <c r="BU17"/>
      <c r="BX17"/>
      <c r="BY17" t="s">
        <v>2903</v>
      </c>
      <c r="BZ17"/>
      <c r="CA17"/>
      <c r="CB17"/>
      <c r="CC17"/>
      <c r="CD17">
        <v>0</v>
      </c>
      <c r="CE17"/>
      <c r="CF17">
        <v>0</v>
      </c>
    </row>
    <row r="18" spans="1:84" hidden="1" x14ac:dyDescent="0.35">
      <c r="A18" t="s">
        <v>170</v>
      </c>
      <c r="B18" t="s">
        <v>2906</v>
      </c>
      <c r="C18">
        <v>-4.7</v>
      </c>
      <c r="D18">
        <v>28.356000000000002</v>
      </c>
      <c r="E18">
        <v>58.713999999999999</v>
      </c>
      <c r="F18">
        <v>137.46899999999999</v>
      </c>
      <c r="G18" t="s">
        <v>2884</v>
      </c>
      <c r="H18" t="s">
        <v>2885</v>
      </c>
      <c r="I18">
        <v>18.760000000000002</v>
      </c>
      <c r="J18">
        <v>-4.6890000000000001</v>
      </c>
      <c r="K18" s="68">
        <v>150.36000000000001</v>
      </c>
      <c r="L18">
        <v>18</v>
      </c>
      <c r="M18">
        <v>3</v>
      </c>
      <c r="N18" t="s">
        <v>2906</v>
      </c>
      <c r="O18">
        <v>7.6999999999999999E-2</v>
      </c>
      <c r="P18">
        <v>14.888999999999999</v>
      </c>
      <c r="Q18">
        <v>28.356000000000002</v>
      </c>
      <c r="R18">
        <v>-4.6980000000000004</v>
      </c>
      <c r="S18">
        <v>22.684999999999999</v>
      </c>
      <c r="T18">
        <v>77.043000000000006</v>
      </c>
      <c r="U18">
        <v>109.97499999999999</v>
      </c>
      <c r="V18">
        <v>100</v>
      </c>
      <c r="W18">
        <v>2.78</v>
      </c>
      <c r="X18">
        <v>8.4700000000000006</v>
      </c>
      <c r="Y18">
        <v>6.8</v>
      </c>
      <c r="Z18">
        <v>7.601</v>
      </c>
      <c r="AA18">
        <v>0.32</v>
      </c>
      <c r="AB18">
        <v>0</v>
      </c>
      <c r="AC18" t="b">
        <v>1</v>
      </c>
      <c r="BM18" t="s">
        <v>2905</v>
      </c>
      <c r="BN18" t="s">
        <v>2887</v>
      </c>
      <c r="BO18" t="s">
        <v>2888</v>
      </c>
      <c r="BT18"/>
      <c r="BU18"/>
      <c r="BX18"/>
      <c r="BZ18"/>
      <c r="CA18"/>
      <c r="CB18"/>
      <c r="CC18"/>
      <c r="CD18">
        <v>0</v>
      </c>
      <c r="CE18"/>
      <c r="CF18">
        <v>0</v>
      </c>
    </row>
    <row r="19" spans="1:84" hidden="1" x14ac:dyDescent="0.35">
      <c r="A19" t="s">
        <v>171</v>
      </c>
      <c r="B19" t="s">
        <v>2907</v>
      </c>
      <c r="C19">
        <v>-4.6959999999999997</v>
      </c>
      <c r="D19">
        <v>14.023</v>
      </c>
      <c r="E19">
        <v>277.77800000000002</v>
      </c>
      <c r="F19">
        <v>28.382999999999999</v>
      </c>
      <c r="G19" t="s">
        <v>2884</v>
      </c>
      <c r="H19" t="s">
        <v>2885</v>
      </c>
      <c r="I19">
        <v>153.81</v>
      </c>
      <c r="J19">
        <v>-4.6879999999999997</v>
      </c>
      <c r="K19" s="68">
        <v>285.41000000000003</v>
      </c>
      <c r="L19">
        <v>5</v>
      </c>
      <c r="M19">
        <v>3</v>
      </c>
      <c r="N19" t="s">
        <v>2907</v>
      </c>
      <c r="O19">
        <v>0.111</v>
      </c>
      <c r="P19">
        <v>10</v>
      </c>
      <c r="Q19">
        <v>14.023</v>
      </c>
      <c r="R19">
        <v>-4.694</v>
      </c>
      <c r="S19">
        <v>11.218999999999999</v>
      </c>
      <c r="T19">
        <v>279.30399999999997</v>
      </c>
      <c r="U19">
        <v>22.706</v>
      </c>
      <c r="V19">
        <v>100</v>
      </c>
      <c r="W19">
        <v>3.5760000000000001</v>
      </c>
      <c r="X19">
        <v>2.21</v>
      </c>
      <c r="Y19">
        <v>7.45</v>
      </c>
      <c r="Z19">
        <v>7.601</v>
      </c>
      <c r="AA19">
        <v>0.32</v>
      </c>
      <c r="AB19">
        <v>0</v>
      </c>
      <c r="AC19" t="b">
        <v>1</v>
      </c>
      <c r="BM19" t="s">
        <v>2887</v>
      </c>
      <c r="BN19" t="s">
        <v>2887</v>
      </c>
      <c r="BO19" t="s">
        <v>2888</v>
      </c>
      <c r="BT19"/>
      <c r="BU19"/>
      <c r="BX19"/>
      <c r="BZ19"/>
      <c r="CA19"/>
      <c r="CB19"/>
      <c r="CC19"/>
      <c r="CD19">
        <v>0</v>
      </c>
      <c r="CE19"/>
      <c r="CF19">
        <v>0</v>
      </c>
    </row>
    <row r="20" spans="1:84" hidden="1" x14ac:dyDescent="0.35">
      <c r="A20" t="s">
        <v>172</v>
      </c>
      <c r="B20" t="s">
        <v>2908</v>
      </c>
      <c r="C20">
        <v>-4.6959999999999997</v>
      </c>
      <c r="D20">
        <v>18.574999999999999</v>
      </c>
      <c r="E20">
        <v>264.74200000000002</v>
      </c>
      <c r="F20">
        <v>6.2949999999999999</v>
      </c>
      <c r="G20" t="s">
        <v>2884</v>
      </c>
      <c r="H20" t="s">
        <v>2885</v>
      </c>
      <c r="I20">
        <v>136.29</v>
      </c>
      <c r="J20">
        <v>-4.6870000000000003</v>
      </c>
      <c r="K20" s="68">
        <v>267.89</v>
      </c>
      <c r="L20">
        <v>16</v>
      </c>
      <c r="M20">
        <v>3</v>
      </c>
      <c r="N20" t="s">
        <v>2908</v>
      </c>
      <c r="O20">
        <v>0.111</v>
      </c>
      <c r="P20">
        <v>13.563000000000001</v>
      </c>
      <c r="Q20">
        <v>18.574999999999999</v>
      </c>
      <c r="R20">
        <v>-4.694</v>
      </c>
      <c r="S20">
        <v>14.86</v>
      </c>
      <c r="T20">
        <v>265.37200000000001</v>
      </c>
      <c r="U20">
        <v>5.0359999999999996</v>
      </c>
      <c r="V20">
        <v>100</v>
      </c>
      <c r="W20">
        <v>0.59799999999999998</v>
      </c>
      <c r="X20">
        <v>1.3260000000000001</v>
      </c>
      <c r="Y20">
        <v>7.14</v>
      </c>
      <c r="Z20">
        <v>7.601</v>
      </c>
      <c r="AA20">
        <v>0.32</v>
      </c>
      <c r="AB20">
        <v>0</v>
      </c>
      <c r="AC20" t="b">
        <v>1</v>
      </c>
      <c r="BM20" t="s">
        <v>2887</v>
      </c>
      <c r="BN20" t="s">
        <v>2887</v>
      </c>
      <c r="BO20" t="s">
        <v>2888</v>
      </c>
      <c r="BT20"/>
      <c r="BU20"/>
      <c r="BX20"/>
      <c r="BZ20"/>
      <c r="CA20"/>
      <c r="CB20"/>
      <c r="CC20"/>
      <c r="CD20">
        <v>0</v>
      </c>
      <c r="CE20"/>
      <c r="CF20">
        <v>0</v>
      </c>
    </row>
    <row r="21" spans="1:84" hidden="1" x14ac:dyDescent="0.35">
      <c r="A21" t="s">
        <v>173</v>
      </c>
      <c r="B21" t="s">
        <v>2909</v>
      </c>
      <c r="C21">
        <v>-4.8780000000000001</v>
      </c>
      <c r="D21">
        <v>311.31799999999998</v>
      </c>
      <c r="E21">
        <v>120.402</v>
      </c>
      <c r="F21">
        <v>100.67</v>
      </c>
      <c r="G21" t="s">
        <v>2884</v>
      </c>
      <c r="H21" t="s">
        <v>2885</v>
      </c>
      <c r="I21">
        <v>30</v>
      </c>
      <c r="J21">
        <v>-4.6580000000000004</v>
      </c>
      <c r="K21" s="68">
        <v>161.63200000000001</v>
      </c>
      <c r="L21">
        <v>0.76300000000000001</v>
      </c>
      <c r="M21">
        <v>1</v>
      </c>
      <c r="N21" t="s">
        <v>2909</v>
      </c>
      <c r="O21">
        <v>0.754</v>
      </c>
      <c r="P21">
        <v>0</v>
      </c>
      <c r="Q21">
        <v>0</v>
      </c>
      <c r="R21">
        <v>-4.6580000000000004</v>
      </c>
      <c r="S21">
        <v>0</v>
      </c>
      <c r="T21">
        <v>161.63200000000001</v>
      </c>
      <c r="U21">
        <v>0</v>
      </c>
      <c r="V21">
        <v>0</v>
      </c>
      <c r="W21">
        <v>0</v>
      </c>
      <c r="X21">
        <v>0</v>
      </c>
      <c r="Y21">
        <v>0</v>
      </c>
      <c r="Z21">
        <v>0</v>
      </c>
      <c r="AA21">
        <v>0</v>
      </c>
      <c r="AB21">
        <v>0</v>
      </c>
      <c r="AC21" t="b">
        <v>1</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t="b">
        <v>0</v>
      </c>
      <c r="AZ21">
        <v>0</v>
      </c>
      <c r="BI21">
        <v>0</v>
      </c>
      <c r="BJ21">
        <v>0</v>
      </c>
      <c r="BK21">
        <v>0</v>
      </c>
      <c r="BM21" t="s">
        <v>2887</v>
      </c>
      <c r="BN21" t="s">
        <v>2887</v>
      </c>
      <c r="BO21" t="s">
        <v>2888</v>
      </c>
      <c r="BT21"/>
      <c r="BU21"/>
      <c r="BX21"/>
      <c r="BY21" t="s">
        <v>2903</v>
      </c>
      <c r="BZ21"/>
      <c r="CA21"/>
      <c r="CB21"/>
      <c r="CC21"/>
      <c r="CD21">
        <v>0</v>
      </c>
      <c r="CE21"/>
      <c r="CF21">
        <v>0</v>
      </c>
    </row>
    <row r="22" spans="1:84" hidden="1" x14ac:dyDescent="0.35">
      <c r="A22" t="s">
        <v>174</v>
      </c>
      <c r="B22" t="s">
        <v>2910</v>
      </c>
      <c r="C22">
        <v>-4.6509999999999998</v>
      </c>
      <c r="D22">
        <v>8</v>
      </c>
      <c r="E22">
        <v>167.131</v>
      </c>
      <c r="F22">
        <v>6.8860000000000001</v>
      </c>
      <c r="G22" t="s">
        <v>2884</v>
      </c>
      <c r="H22" t="s">
        <v>2885</v>
      </c>
      <c r="I22">
        <v>41.24</v>
      </c>
      <c r="J22">
        <v>-4.6470000000000002</v>
      </c>
      <c r="K22" s="68">
        <v>172.87</v>
      </c>
      <c r="L22">
        <v>9</v>
      </c>
      <c r="M22">
        <v>3</v>
      </c>
      <c r="N22" t="s">
        <v>2910</v>
      </c>
      <c r="O22">
        <v>0.83</v>
      </c>
      <c r="P22">
        <v>10</v>
      </c>
      <c r="Q22">
        <v>8</v>
      </c>
      <c r="R22">
        <v>-4.6500000000000004</v>
      </c>
      <c r="S22">
        <v>6</v>
      </c>
      <c r="T22">
        <v>168.279</v>
      </c>
      <c r="U22">
        <v>5.5090000000000003</v>
      </c>
      <c r="V22">
        <v>100</v>
      </c>
      <c r="W22">
        <v>0.99299999999999999</v>
      </c>
      <c r="X22">
        <v>1.194</v>
      </c>
      <c r="Y22">
        <v>11.76</v>
      </c>
      <c r="Z22">
        <v>10.673999999999999</v>
      </c>
      <c r="AA22">
        <v>0.39700000000000002</v>
      </c>
      <c r="AB22">
        <v>0</v>
      </c>
      <c r="AC22" t="b">
        <v>1</v>
      </c>
      <c r="BM22" t="s">
        <v>2887</v>
      </c>
      <c r="BN22" t="s">
        <v>2887</v>
      </c>
      <c r="BO22" t="s">
        <v>2888</v>
      </c>
      <c r="BT22"/>
      <c r="BU22"/>
      <c r="BX22"/>
      <c r="BZ22"/>
      <c r="CA22"/>
      <c r="CB22"/>
      <c r="CC22"/>
      <c r="CD22">
        <v>0</v>
      </c>
      <c r="CE22"/>
      <c r="CF22">
        <v>0</v>
      </c>
    </row>
    <row r="23" spans="1:84" hidden="1" x14ac:dyDescent="0.35">
      <c r="A23" t="s">
        <v>175</v>
      </c>
      <c r="B23" t="s">
        <v>2911</v>
      </c>
      <c r="C23">
        <v>-4.6509999999999998</v>
      </c>
      <c r="D23">
        <v>8</v>
      </c>
      <c r="E23">
        <v>136.37700000000001</v>
      </c>
      <c r="F23">
        <v>6.2949999999999999</v>
      </c>
      <c r="G23" t="s">
        <v>2884</v>
      </c>
      <c r="H23" t="s">
        <v>2885</v>
      </c>
      <c r="I23">
        <v>6.19</v>
      </c>
      <c r="J23">
        <v>-4.6470000000000002</v>
      </c>
      <c r="K23" s="68">
        <v>137.82</v>
      </c>
      <c r="L23">
        <v>8</v>
      </c>
      <c r="M23">
        <v>3</v>
      </c>
      <c r="N23" t="s">
        <v>2911</v>
      </c>
      <c r="O23">
        <v>0.83</v>
      </c>
      <c r="P23">
        <v>10</v>
      </c>
      <c r="Q23">
        <v>8</v>
      </c>
      <c r="R23">
        <v>-4.6500000000000004</v>
      </c>
      <c r="S23">
        <v>6</v>
      </c>
      <c r="T23">
        <v>136.666</v>
      </c>
      <c r="U23">
        <v>5.0359999999999996</v>
      </c>
      <c r="V23">
        <v>100</v>
      </c>
      <c r="W23">
        <v>0.94199999999999995</v>
      </c>
      <c r="X23">
        <v>1</v>
      </c>
      <c r="Y23">
        <v>10.91</v>
      </c>
      <c r="Z23">
        <v>10.673999999999999</v>
      </c>
      <c r="AA23">
        <v>0.39700000000000002</v>
      </c>
      <c r="AB23">
        <v>0</v>
      </c>
      <c r="AC23" t="b">
        <v>1</v>
      </c>
      <c r="BM23" t="s">
        <v>2887</v>
      </c>
      <c r="BN23" t="s">
        <v>2887</v>
      </c>
      <c r="BO23" t="s">
        <v>2888</v>
      </c>
      <c r="BT23"/>
      <c r="BU23"/>
      <c r="BX23"/>
      <c r="BZ23"/>
      <c r="CA23"/>
      <c r="CB23"/>
      <c r="CC23"/>
      <c r="CD23">
        <v>0</v>
      </c>
      <c r="CE23"/>
      <c r="CF23">
        <v>0</v>
      </c>
    </row>
    <row r="24" spans="1:84" hidden="1" x14ac:dyDescent="0.35">
      <c r="A24" t="s">
        <v>176</v>
      </c>
      <c r="B24" t="s">
        <v>2912</v>
      </c>
      <c r="C24">
        <v>-4.6390000000000002</v>
      </c>
      <c r="D24">
        <v>8</v>
      </c>
      <c r="E24">
        <v>314.67200000000003</v>
      </c>
      <c r="F24">
        <v>6.2949999999999999</v>
      </c>
      <c r="G24" t="s">
        <v>2884</v>
      </c>
      <c r="H24" t="s">
        <v>2885</v>
      </c>
      <c r="I24">
        <v>186.19</v>
      </c>
      <c r="J24">
        <v>-4.6360000000000001</v>
      </c>
      <c r="K24" s="68">
        <v>317.82</v>
      </c>
      <c r="L24">
        <v>7</v>
      </c>
      <c r="M24">
        <v>3</v>
      </c>
      <c r="N24" t="s">
        <v>2912</v>
      </c>
      <c r="O24">
        <v>0.97399999999999998</v>
      </c>
      <c r="P24">
        <v>10</v>
      </c>
      <c r="Q24">
        <v>8</v>
      </c>
      <c r="R24">
        <v>-4.6379999999999999</v>
      </c>
      <c r="S24">
        <v>6</v>
      </c>
      <c r="T24">
        <v>315.30200000000002</v>
      </c>
      <c r="U24">
        <v>5.0359999999999996</v>
      </c>
      <c r="V24">
        <v>100</v>
      </c>
      <c r="W24">
        <v>0.94199999999999995</v>
      </c>
      <c r="X24">
        <v>0.84499999999999997</v>
      </c>
      <c r="Y24">
        <v>12.38</v>
      </c>
      <c r="Z24">
        <v>10.673999999999999</v>
      </c>
      <c r="AA24">
        <v>0.39700000000000002</v>
      </c>
      <c r="AB24">
        <v>0</v>
      </c>
      <c r="AC24" t="b">
        <v>1</v>
      </c>
      <c r="BM24" t="s">
        <v>2905</v>
      </c>
      <c r="BN24" t="s">
        <v>2905</v>
      </c>
      <c r="BO24" t="s">
        <v>2888</v>
      </c>
      <c r="BT24"/>
      <c r="BU24"/>
      <c r="BX24"/>
      <c r="BZ24"/>
      <c r="CA24"/>
      <c r="CB24"/>
      <c r="CC24"/>
      <c r="CD24">
        <v>0</v>
      </c>
      <c r="CE24"/>
      <c r="CF24">
        <v>0</v>
      </c>
    </row>
    <row r="25" spans="1:84" hidden="1" x14ac:dyDescent="0.35">
      <c r="A25" t="s">
        <v>177</v>
      </c>
      <c r="B25" t="s">
        <v>2913</v>
      </c>
      <c r="C25">
        <v>-4.6369999999999996</v>
      </c>
      <c r="D25">
        <v>8</v>
      </c>
      <c r="E25">
        <v>224.702</v>
      </c>
      <c r="F25">
        <v>9.5749999999999993</v>
      </c>
      <c r="G25" t="s">
        <v>2884</v>
      </c>
      <c r="H25" t="s">
        <v>2885</v>
      </c>
      <c r="I25">
        <v>101.24</v>
      </c>
      <c r="J25">
        <v>-4.633</v>
      </c>
      <c r="K25" s="68">
        <v>232.87</v>
      </c>
      <c r="L25">
        <v>5</v>
      </c>
      <c r="M25">
        <v>3</v>
      </c>
      <c r="N25" t="s">
        <v>2913</v>
      </c>
      <c r="O25">
        <v>1.014</v>
      </c>
      <c r="P25">
        <v>10</v>
      </c>
      <c r="Q25">
        <v>8</v>
      </c>
      <c r="R25">
        <v>-4.6360000000000001</v>
      </c>
      <c r="S25">
        <v>6</v>
      </c>
      <c r="T25">
        <v>226.33500000000001</v>
      </c>
      <c r="U25">
        <v>7.66</v>
      </c>
      <c r="V25">
        <v>100</v>
      </c>
      <c r="W25">
        <v>1.383</v>
      </c>
      <c r="X25">
        <v>1.0309999999999999</v>
      </c>
      <c r="Y25">
        <v>12.25</v>
      </c>
      <c r="Z25">
        <v>11.275</v>
      </c>
      <c r="AA25">
        <v>0.41</v>
      </c>
      <c r="AB25">
        <v>0</v>
      </c>
      <c r="AC25" t="b">
        <v>1</v>
      </c>
      <c r="BM25" t="s">
        <v>2905</v>
      </c>
      <c r="BN25" t="s">
        <v>2905</v>
      </c>
      <c r="BO25" t="s">
        <v>2888</v>
      </c>
      <c r="BT25"/>
      <c r="BU25"/>
      <c r="BX25"/>
      <c r="BZ25"/>
      <c r="CA25"/>
      <c r="CB25"/>
      <c r="CC25"/>
      <c r="CD25">
        <v>0</v>
      </c>
      <c r="CE25"/>
      <c r="CF25">
        <v>0</v>
      </c>
    </row>
    <row r="26" spans="1:84" hidden="1" x14ac:dyDescent="0.35">
      <c r="A26" t="s">
        <v>178</v>
      </c>
      <c r="B26" t="s">
        <v>2914</v>
      </c>
      <c r="C26">
        <v>-0.90200000000000002</v>
      </c>
      <c r="D26">
        <v>21.035</v>
      </c>
      <c r="E26">
        <v>79.968000000000004</v>
      </c>
      <c r="F26">
        <v>14.601000000000001</v>
      </c>
      <c r="G26" t="s">
        <v>2884</v>
      </c>
      <c r="I26">
        <v>316.29000000000002</v>
      </c>
      <c r="J26">
        <v>-0.88600000000000001</v>
      </c>
      <c r="K26" s="68">
        <v>87.86</v>
      </c>
      <c r="L26">
        <v>16</v>
      </c>
      <c r="M26">
        <v>3</v>
      </c>
      <c r="N26" t="s">
        <v>2914</v>
      </c>
      <c r="O26">
        <v>0.52</v>
      </c>
      <c r="P26">
        <v>13.563000000000001</v>
      </c>
      <c r="Q26">
        <v>21.035</v>
      </c>
      <c r="R26">
        <v>-0.89900000000000002</v>
      </c>
      <c r="S26">
        <v>16.827999999999999</v>
      </c>
      <c r="T26">
        <v>81.546999999999997</v>
      </c>
      <c r="U26">
        <v>11.680999999999999</v>
      </c>
      <c r="V26">
        <v>100</v>
      </c>
      <c r="W26">
        <v>1.387</v>
      </c>
      <c r="X26">
        <v>4.0270000000000001</v>
      </c>
      <c r="Y26">
        <v>10.005000000000001</v>
      </c>
      <c r="Z26">
        <v>10.304</v>
      </c>
      <c r="AA26">
        <v>0.38900000000000001</v>
      </c>
      <c r="AB26">
        <v>0</v>
      </c>
      <c r="AC26" t="b">
        <v>1</v>
      </c>
      <c r="BM26" t="s">
        <v>144</v>
      </c>
      <c r="BN26" t="s">
        <v>144</v>
      </c>
      <c r="BO26" t="s">
        <v>2888</v>
      </c>
      <c r="BT26"/>
      <c r="BU26"/>
      <c r="BX26" t="s">
        <v>2915</v>
      </c>
      <c r="BZ26"/>
      <c r="CA26"/>
      <c r="CB26"/>
      <c r="CC26"/>
      <c r="CD26">
        <v>0</v>
      </c>
      <c r="CE26"/>
      <c r="CF26">
        <v>0</v>
      </c>
    </row>
    <row r="27" spans="1:84" hidden="1" x14ac:dyDescent="0.35">
      <c r="A27" t="s">
        <v>179</v>
      </c>
      <c r="B27" t="s">
        <v>2916</v>
      </c>
      <c r="C27">
        <v>-0.85899999999999999</v>
      </c>
      <c r="D27">
        <v>18.420000000000002</v>
      </c>
      <c r="E27">
        <v>354.44200000000001</v>
      </c>
      <c r="F27">
        <v>6.2949999999999999</v>
      </c>
      <c r="G27" t="s">
        <v>2884</v>
      </c>
      <c r="I27">
        <v>226.19</v>
      </c>
      <c r="J27">
        <v>-0.84499999999999997</v>
      </c>
      <c r="K27" s="68">
        <v>357.7</v>
      </c>
      <c r="L27">
        <v>30</v>
      </c>
      <c r="M27">
        <v>3</v>
      </c>
      <c r="N27" t="s">
        <v>2916</v>
      </c>
      <c r="O27">
        <v>0.51</v>
      </c>
      <c r="P27">
        <v>23.332999999999998</v>
      </c>
      <c r="Q27">
        <v>18.420000000000002</v>
      </c>
      <c r="R27">
        <v>-0.85599999999999998</v>
      </c>
      <c r="S27">
        <v>14.736000000000001</v>
      </c>
      <c r="T27">
        <v>355.09399999999999</v>
      </c>
      <c r="U27">
        <v>5.0359999999999996</v>
      </c>
      <c r="V27">
        <v>100</v>
      </c>
      <c r="W27">
        <v>0.66700000000000004</v>
      </c>
      <c r="X27">
        <v>3.1549999999999998</v>
      </c>
      <c r="Y27">
        <v>8.9600000000000009</v>
      </c>
      <c r="Z27">
        <v>9.3309999999999995</v>
      </c>
      <c r="AA27">
        <v>0.36699999999999999</v>
      </c>
      <c r="AB27">
        <v>0</v>
      </c>
      <c r="AC27" t="b">
        <v>1</v>
      </c>
      <c r="BM27" t="s">
        <v>144</v>
      </c>
      <c r="BN27" t="s">
        <v>144</v>
      </c>
      <c r="BO27" t="s">
        <v>2888</v>
      </c>
      <c r="BT27"/>
      <c r="BU27"/>
      <c r="BX27" t="s">
        <v>2915</v>
      </c>
      <c r="BZ27"/>
      <c r="CA27"/>
      <c r="CB27"/>
      <c r="CC27"/>
      <c r="CD27">
        <v>0</v>
      </c>
      <c r="CE27"/>
      <c r="CF27">
        <v>0</v>
      </c>
    </row>
    <row r="28" spans="1:84" hidden="1" x14ac:dyDescent="0.35">
      <c r="A28" t="s">
        <v>180</v>
      </c>
      <c r="B28" t="s">
        <v>2917</v>
      </c>
      <c r="C28">
        <v>-0.81399999999999995</v>
      </c>
      <c r="D28">
        <v>38.045000000000002</v>
      </c>
      <c r="E28">
        <v>84.956000000000003</v>
      </c>
      <c r="F28">
        <v>19.510000000000002</v>
      </c>
      <c r="G28" t="s">
        <v>2884</v>
      </c>
      <c r="I28">
        <v>326.19</v>
      </c>
      <c r="J28">
        <v>-0.79700000000000004</v>
      </c>
      <c r="K28" s="68">
        <v>97.74</v>
      </c>
      <c r="L28">
        <v>21</v>
      </c>
      <c r="M28">
        <v>3</v>
      </c>
      <c r="N28" t="s">
        <v>2917</v>
      </c>
      <c r="O28">
        <v>0.503</v>
      </c>
      <c r="P28">
        <v>16.940000000000001</v>
      </c>
      <c r="Q28">
        <v>38.045000000000002</v>
      </c>
      <c r="R28">
        <v>-0.81100000000000005</v>
      </c>
      <c r="S28">
        <v>30.436</v>
      </c>
      <c r="T28">
        <v>87.513000000000005</v>
      </c>
      <c r="U28">
        <v>15.608000000000001</v>
      </c>
      <c r="V28">
        <v>100</v>
      </c>
      <c r="W28">
        <v>1.0649999999999999</v>
      </c>
      <c r="X28">
        <v>4.4820000000000002</v>
      </c>
      <c r="Y28">
        <v>3.68</v>
      </c>
      <c r="Z28">
        <v>9.3309999999999995</v>
      </c>
      <c r="AA28">
        <v>0.36699999999999999</v>
      </c>
      <c r="AB28">
        <v>0</v>
      </c>
      <c r="AC28" t="b">
        <v>1</v>
      </c>
      <c r="BM28" t="s">
        <v>144</v>
      </c>
      <c r="BN28" t="s">
        <v>2905</v>
      </c>
      <c r="BO28" t="s">
        <v>2888</v>
      </c>
      <c r="BT28"/>
      <c r="BU28"/>
      <c r="BX28" t="s">
        <v>2915</v>
      </c>
      <c r="BZ28"/>
      <c r="CA28"/>
      <c r="CB28"/>
      <c r="CC28"/>
      <c r="CD28">
        <v>0</v>
      </c>
      <c r="CE28"/>
      <c r="CF28">
        <v>0</v>
      </c>
    </row>
    <row r="29" spans="1:84" hidden="1" x14ac:dyDescent="0.35">
      <c r="A29" t="s">
        <v>181</v>
      </c>
      <c r="B29" t="s">
        <v>2918</v>
      </c>
      <c r="C29">
        <v>-0.77600000000000002</v>
      </c>
      <c r="D29">
        <v>42.219000000000001</v>
      </c>
      <c r="E29">
        <v>79.197999999999993</v>
      </c>
      <c r="F29">
        <v>18.431999999999999</v>
      </c>
      <c r="G29" t="s">
        <v>2884</v>
      </c>
      <c r="I29">
        <v>315</v>
      </c>
      <c r="J29">
        <v>-0.76100000000000001</v>
      </c>
      <c r="K29" s="68">
        <v>86.548000000000002</v>
      </c>
      <c r="L29">
        <v>-1.4990000000000001</v>
      </c>
      <c r="M29">
        <v>1</v>
      </c>
      <c r="N29" t="s">
        <v>2918</v>
      </c>
      <c r="O29">
        <v>0.56899999999999995</v>
      </c>
      <c r="P29">
        <v>0</v>
      </c>
      <c r="Q29">
        <v>0</v>
      </c>
      <c r="R29">
        <v>-0.76100000000000001</v>
      </c>
      <c r="S29">
        <v>0</v>
      </c>
      <c r="T29">
        <v>86.548000000000002</v>
      </c>
      <c r="U29">
        <v>0</v>
      </c>
      <c r="V29">
        <v>0</v>
      </c>
      <c r="W29">
        <v>0</v>
      </c>
      <c r="X29">
        <v>0</v>
      </c>
      <c r="Y29">
        <v>0</v>
      </c>
      <c r="Z29">
        <v>0</v>
      </c>
      <c r="AA29">
        <v>0</v>
      </c>
      <c r="AB29">
        <v>0</v>
      </c>
      <c r="AC29" t="b">
        <v>1</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t="b">
        <v>0</v>
      </c>
      <c r="AZ29">
        <v>0</v>
      </c>
      <c r="BI29">
        <v>0</v>
      </c>
      <c r="BJ29">
        <v>0</v>
      </c>
      <c r="BK29">
        <v>0</v>
      </c>
      <c r="BM29" t="s">
        <v>2905</v>
      </c>
      <c r="BN29" t="s">
        <v>2905</v>
      </c>
      <c r="BO29" t="s">
        <v>2888</v>
      </c>
      <c r="BT29"/>
      <c r="BU29"/>
      <c r="BX29"/>
      <c r="BY29" t="s">
        <v>2903</v>
      </c>
      <c r="BZ29"/>
      <c r="CA29"/>
      <c r="CB29"/>
      <c r="CC29"/>
      <c r="CD29">
        <v>0</v>
      </c>
      <c r="CE29"/>
      <c r="CF29">
        <v>0</v>
      </c>
    </row>
    <row r="30" spans="1:84" hidden="1" x14ac:dyDescent="0.35">
      <c r="A30" t="s">
        <v>182</v>
      </c>
      <c r="B30" t="s">
        <v>2919</v>
      </c>
      <c r="C30">
        <v>-0.76500000000000001</v>
      </c>
      <c r="D30">
        <v>25.497</v>
      </c>
      <c r="E30">
        <v>353.06099999999998</v>
      </c>
      <c r="F30">
        <v>7.7539999999999996</v>
      </c>
      <c r="G30" t="s">
        <v>2884</v>
      </c>
      <c r="I30">
        <v>226.19</v>
      </c>
      <c r="J30">
        <v>-0.75600000000000001</v>
      </c>
      <c r="K30" s="68">
        <v>357.74</v>
      </c>
      <c r="L30">
        <v>57</v>
      </c>
      <c r="M30">
        <v>3</v>
      </c>
      <c r="N30" t="s">
        <v>2919</v>
      </c>
      <c r="O30">
        <v>0.55600000000000005</v>
      </c>
      <c r="P30">
        <v>43.189</v>
      </c>
      <c r="Q30">
        <v>25.497</v>
      </c>
      <c r="R30">
        <v>-0.76400000000000001</v>
      </c>
      <c r="S30">
        <v>20.398</v>
      </c>
      <c r="T30">
        <v>353.99700000000001</v>
      </c>
      <c r="U30">
        <v>6.2030000000000003</v>
      </c>
      <c r="V30">
        <v>100</v>
      </c>
      <c r="W30">
        <v>0.62</v>
      </c>
      <c r="X30">
        <v>6.6020000000000003</v>
      </c>
      <c r="Y30">
        <v>9.6</v>
      </c>
      <c r="Z30">
        <v>9.3309999999999995</v>
      </c>
      <c r="AA30">
        <v>0.36699999999999999</v>
      </c>
      <c r="AB30">
        <v>0</v>
      </c>
      <c r="AC30" t="b">
        <v>1</v>
      </c>
      <c r="BM30" t="s">
        <v>2905</v>
      </c>
      <c r="BN30" t="s">
        <v>2905</v>
      </c>
      <c r="BO30" t="s">
        <v>2888</v>
      </c>
      <c r="BT30"/>
      <c r="BU30"/>
      <c r="BX30" t="s">
        <v>2915</v>
      </c>
      <c r="BZ30"/>
      <c r="CA30"/>
      <c r="CB30"/>
      <c r="CC30"/>
      <c r="CD30">
        <v>0</v>
      </c>
      <c r="CE30"/>
      <c r="CF30">
        <v>0</v>
      </c>
    </row>
    <row r="31" spans="1:84" hidden="1" x14ac:dyDescent="0.35">
      <c r="A31" t="s">
        <v>183</v>
      </c>
      <c r="B31" t="s">
        <v>2920</v>
      </c>
      <c r="C31">
        <v>-0.71299999999999997</v>
      </c>
      <c r="D31">
        <v>27.869</v>
      </c>
      <c r="E31">
        <v>79.819999999999993</v>
      </c>
      <c r="F31">
        <v>17.390999999999998</v>
      </c>
      <c r="G31" t="s">
        <v>2884</v>
      </c>
      <c r="I31">
        <v>316.29000000000002</v>
      </c>
      <c r="J31">
        <v>-0.70199999999999996</v>
      </c>
      <c r="K31" s="68">
        <v>87.88</v>
      </c>
      <c r="L31">
        <v>45</v>
      </c>
      <c r="M31">
        <v>3</v>
      </c>
      <c r="N31" t="s">
        <v>2920</v>
      </c>
      <c r="O31">
        <v>0.59099999999999997</v>
      </c>
      <c r="P31">
        <v>34.305999999999997</v>
      </c>
      <c r="Q31">
        <v>27.869</v>
      </c>
      <c r="R31">
        <v>-0.71099999999999997</v>
      </c>
      <c r="S31">
        <v>22.295000000000002</v>
      </c>
      <c r="T31">
        <v>81.432000000000002</v>
      </c>
      <c r="U31">
        <v>13.913</v>
      </c>
      <c r="V31">
        <v>100</v>
      </c>
      <c r="W31">
        <v>1.248</v>
      </c>
      <c r="X31">
        <v>11.041</v>
      </c>
      <c r="Y31">
        <v>10.5</v>
      </c>
      <c r="Z31">
        <v>9.657</v>
      </c>
      <c r="AA31">
        <v>0.375</v>
      </c>
      <c r="AB31">
        <v>0</v>
      </c>
      <c r="AC31" t="b">
        <v>1</v>
      </c>
      <c r="BM31" t="s">
        <v>2905</v>
      </c>
      <c r="BN31" t="s">
        <v>2905</v>
      </c>
      <c r="BO31" t="s">
        <v>2888</v>
      </c>
      <c r="BT31"/>
      <c r="BU31"/>
      <c r="BX31" t="s">
        <v>2915</v>
      </c>
      <c r="BZ31"/>
      <c r="CA31"/>
      <c r="CB31"/>
      <c r="CC31"/>
      <c r="CD31">
        <v>0</v>
      </c>
      <c r="CE31"/>
      <c r="CF31">
        <v>0</v>
      </c>
    </row>
    <row r="32" spans="1:84" hidden="1" x14ac:dyDescent="0.35">
      <c r="A32" t="s">
        <v>184</v>
      </c>
      <c r="B32" t="s">
        <v>2921</v>
      </c>
      <c r="C32">
        <v>-0.47799999999999998</v>
      </c>
      <c r="D32">
        <v>11.48</v>
      </c>
      <c r="E32">
        <v>212.38300000000001</v>
      </c>
      <c r="F32">
        <v>225.62799999999999</v>
      </c>
      <c r="G32" t="s">
        <v>2884</v>
      </c>
      <c r="I32">
        <v>161.24</v>
      </c>
      <c r="J32">
        <v>-0.47199999999999998</v>
      </c>
      <c r="K32" s="68">
        <v>293.01</v>
      </c>
      <c r="L32">
        <v>12</v>
      </c>
      <c r="M32">
        <v>3</v>
      </c>
      <c r="N32" t="s">
        <v>2921</v>
      </c>
      <c r="O32">
        <v>0.63</v>
      </c>
      <c r="P32">
        <v>11.083</v>
      </c>
      <c r="Q32">
        <v>11.48</v>
      </c>
      <c r="R32">
        <v>-0.47699999999999998</v>
      </c>
      <c r="S32">
        <v>9.1839999999999993</v>
      </c>
      <c r="T32">
        <v>228.50899999999999</v>
      </c>
      <c r="U32">
        <v>180.50299999999999</v>
      </c>
      <c r="V32">
        <v>100</v>
      </c>
      <c r="W32">
        <v>6.2380000000000004</v>
      </c>
      <c r="X32">
        <v>6.22</v>
      </c>
      <c r="Y32">
        <v>5.8</v>
      </c>
      <c r="Z32">
        <v>5.82</v>
      </c>
      <c r="AA32">
        <v>0.25600000000000001</v>
      </c>
      <c r="AB32">
        <v>0</v>
      </c>
      <c r="AC32" t="b">
        <v>1</v>
      </c>
      <c r="BM32" t="s">
        <v>2887</v>
      </c>
      <c r="BN32" t="s">
        <v>2887</v>
      </c>
      <c r="BO32" t="s">
        <v>2888</v>
      </c>
      <c r="BT32"/>
      <c r="BU32"/>
      <c r="BX32" t="s">
        <v>2915</v>
      </c>
      <c r="BZ32"/>
      <c r="CA32"/>
      <c r="CB32"/>
      <c r="CC32"/>
      <c r="CD32">
        <v>0</v>
      </c>
      <c r="CE32"/>
      <c r="CF32">
        <v>0</v>
      </c>
    </row>
    <row r="33" spans="1:84" hidden="1" x14ac:dyDescent="0.35">
      <c r="A33" t="s">
        <v>185</v>
      </c>
      <c r="B33" t="s">
        <v>2922</v>
      </c>
      <c r="C33">
        <v>-0.47599999999999998</v>
      </c>
      <c r="D33">
        <v>9.06</v>
      </c>
      <c r="E33">
        <v>69.111000000000004</v>
      </c>
      <c r="F33">
        <v>73.313999999999993</v>
      </c>
      <c r="G33" t="s">
        <v>2884</v>
      </c>
      <c r="I33">
        <v>298.76</v>
      </c>
      <c r="J33">
        <v>-0.47099999999999997</v>
      </c>
      <c r="K33" s="68">
        <v>70.53</v>
      </c>
      <c r="L33">
        <v>8</v>
      </c>
      <c r="M33">
        <v>3</v>
      </c>
      <c r="N33" t="s">
        <v>2922</v>
      </c>
      <c r="O33">
        <v>0.63100000000000001</v>
      </c>
      <c r="P33">
        <v>10</v>
      </c>
      <c r="Q33">
        <v>9.06</v>
      </c>
      <c r="R33">
        <v>-0.47499999999999998</v>
      </c>
      <c r="S33">
        <v>7.06</v>
      </c>
      <c r="T33">
        <v>69.394999999999996</v>
      </c>
      <c r="U33">
        <v>58.651000000000003</v>
      </c>
      <c r="V33">
        <v>100</v>
      </c>
      <c r="W33">
        <v>6.234</v>
      </c>
      <c r="X33">
        <v>3.4510000000000001</v>
      </c>
      <c r="Y33">
        <v>5.89</v>
      </c>
      <c r="Z33">
        <v>4.944</v>
      </c>
      <c r="AA33">
        <v>0.214</v>
      </c>
      <c r="AB33">
        <v>0</v>
      </c>
      <c r="AC33" t="b">
        <v>1</v>
      </c>
      <c r="BM33" t="s">
        <v>2887</v>
      </c>
      <c r="BN33" t="s">
        <v>2887</v>
      </c>
      <c r="BO33" t="s">
        <v>2888</v>
      </c>
      <c r="BT33"/>
      <c r="BU33"/>
      <c r="BX33" t="s">
        <v>2915</v>
      </c>
      <c r="BZ33"/>
      <c r="CA33"/>
      <c r="CB33"/>
      <c r="CC33"/>
      <c r="CD33">
        <v>0</v>
      </c>
      <c r="CE33"/>
      <c r="CF33">
        <v>0</v>
      </c>
    </row>
    <row r="34" spans="1:84" hidden="1" x14ac:dyDescent="0.35">
      <c r="A34" t="s">
        <v>186</v>
      </c>
      <c r="B34" t="s">
        <v>2923</v>
      </c>
      <c r="C34">
        <v>-0.47499999999999998</v>
      </c>
      <c r="D34">
        <v>8.5830000000000002</v>
      </c>
      <c r="E34">
        <v>143.346</v>
      </c>
      <c r="F34">
        <v>68.650000000000006</v>
      </c>
      <c r="G34" t="s">
        <v>2884</v>
      </c>
      <c r="I34">
        <v>36.29</v>
      </c>
      <c r="J34">
        <v>-0.47</v>
      </c>
      <c r="K34" s="68">
        <v>168.06</v>
      </c>
      <c r="L34">
        <v>6</v>
      </c>
      <c r="M34">
        <v>3</v>
      </c>
      <c r="N34" t="s">
        <v>2923</v>
      </c>
      <c r="O34">
        <v>0.63300000000000001</v>
      </c>
      <c r="P34">
        <v>10</v>
      </c>
      <c r="Q34">
        <v>8.5830000000000002</v>
      </c>
      <c r="R34">
        <v>-0.47399999999999998</v>
      </c>
      <c r="S34">
        <v>6.5830000000000002</v>
      </c>
      <c r="T34">
        <v>148.28800000000001</v>
      </c>
      <c r="U34">
        <v>54.92</v>
      </c>
      <c r="V34">
        <v>100</v>
      </c>
      <c r="W34">
        <v>6.234</v>
      </c>
      <c r="X34">
        <v>2.867</v>
      </c>
      <c r="Y34">
        <v>4.09</v>
      </c>
      <c r="Z34">
        <v>4.944</v>
      </c>
      <c r="AA34">
        <v>0.214</v>
      </c>
      <c r="AB34">
        <v>0</v>
      </c>
      <c r="AC34" t="b">
        <v>1</v>
      </c>
      <c r="BM34" t="s">
        <v>2887</v>
      </c>
      <c r="BN34" t="s">
        <v>2887</v>
      </c>
      <c r="BO34" t="s">
        <v>2888</v>
      </c>
      <c r="BT34"/>
      <c r="BU34"/>
      <c r="BX34" t="s">
        <v>2915</v>
      </c>
      <c r="BZ34"/>
      <c r="CA34"/>
      <c r="CB34"/>
      <c r="CC34"/>
      <c r="CD34">
        <v>0</v>
      </c>
      <c r="CE34"/>
      <c r="CF34">
        <v>0</v>
      </c>
    </row>
    <row r="35" spans="1:84" hidden="1" x14ac:dyDescent="0.35">
      <c r="A35" t="s">
        <v>187</v>
      </c>
      <c r="B35" t="s">
        <v>2924</v>
      </c>
      <c r="C35">
        <v>-0.46100000000000002</v>
      </c>
      <c r="D35">
        <v>8</v>
      </c>
      <c r="E35">
        <v>14.606</v>
      </c>
      <c r="F35">
        <v>6.2949999999999999</v>
      </c>
      <c r="G35" t="s">
        <v>2884</v>
      </c>
      <c r="I35">
        <v>246.19</v>
      </c>
      <c r="J35">
        <v>-0.45700000000000002</v>
      </c>
      <c r="K35" s="68">
        <v>18.07</v>
      </c>
      <c r="L35">
        <v>9</v>
      </c>
      <c r="M35">
        <v>3</v>
      </c>
      <c r="N35" t="s">
        <v>2924</v>
      </c>
      <c r="O35">
        <v>0.63900000000000001</v>
      </c>
      <c r="P35">
        <v>10</v>
      </c>
      <c r="Q35">
        <v>8</v>
      </c>
      <c r="R35">
        <v>-0.46</v>
      </c>
      <c r="S35">
        <v>6</v>
      </c>
      <c r="T35">
        <v>15.298999999999999</v>
      </c>
      <c r="U35">
        <v>5.0359999999999996</v>
      </c>
      <c r="V35">
        <v>100</v>
      </c>
      <c r="W35">
        <v>0.64100000000000001</v>
      </c>
      <c r="X35">
        <v>0.29199999999999998</v>
      </c>
      <c r="Y35">
        <v>3.64</v>
      </c>
      <c r="Z35">
        <v>3.4590000000000001</v>
      </c>
      <c r="AA35">
        <v>0.13700000000000001</v>
      </c>
      <c r="AB35">
        <v>0</v>
      </c>
      <c r="AC35" t="b">
        <v>1</v>
      </c>
      <c r="BM35" t="s">
        <v>2905</v>
      </c>
      <c r="BN35" t="s">
        <v>2905</v>
      </c>
      <c r="BO35" t="s">
        <v>2888</v>
      </c>
      <c r="BT35"/>
      <c r="BU35"/>
      <c r="BX35" t="s">
        <v>2915</v>
      </c>
      <c r="BZ35"/>
      <c r="CA35"/>
      <c r="CB35"/>
      <c r="CC35"/>
      <c r="CD35">
        <v>0</v>
      </c>
      <c r="CE35"/>
      <c r="CF35">
        <v>0</v>
      </c>
    </row>
    <row r="36" spans="1:84" hidden="1" x14ac:dyDescent="0.35">
      <c r="A36" t="s">
        <v>188</v>
      </c>
      <c r="B36" t="s">
        <v>2925</v>
      </c>
      <c r="C36">
        <v>-0.46100000000000002</v>
      </c>
      <c r="D36">
        <v>8</v>
      </c>
      <c r="E36">
        <v>350.15300000000002</v>
      </c>
      <c r="F36">
        <v>6.2949999999999999</v>
      </c>
      <c r="G36" t="s">
        <v>2884</v>
      </c>
      <c r="I36">
        <v>221.24</v>
      </c>
      <c r="J36">
        <v>-0.45700000000000002</v>
      </c>
      <c r="K36" s="68">
        <v>353.12</v>
      </c>
      <c r="L36">
        <v>9</v>
      </c>
      <c r="M36">
        <v>3</v>
      </c>
      <c r="N36" t="s">
        <v>2925</v>
      </c>
      <c r="O36">
        <v>0.63900000000000001</v>
      </c>
      <c r="P36">
        <v>10</v>
      </c>
      <c r="Q36">
        <v>8</v>
      </c>
      <c r="R36">
        <v>-0.46</v>
      </c>
      <c r="S36">
        <v>6</v>
      </c>
      <c r="T36">
        <v>350.74599999999998</v>
      </c>
      <c r="U36">
        <v>5.0359999999999996</v>
      </c>
      <c r="V36">
        <v>100</v>
      </c>
      <c r="W36">
        <v>0.64100000000000001</v>
      </c>
      <c r="X36">
        <v>0.29099999999999998</v>
      </c>
      <c r="Y36">
        <v>3.65</v>
      </c>
      <c r="Z36">
        <v>3.4590000000000001</v>
      </c>
      <c r="AA36">
        <v>0.13700000000000001</v>
      </c>
      <c r="AB36">
        <v>0</v>
      </c>
      <c r="AC36" t="b">
        <v>1</v>
      </c>
      <c r="BM36" t="s">
        <v>2905</v>
      </c>
      <c r="BN36" t="s">
        <v>2905</v>
      </c>
      <c r="BO36" t="s">
        <v>2888</v>
      </c>
      <c r="BT36"/>
      <c r="BU36"/>
      <c r="BX36" t="s">
        <v>2915</v>
      </c>
      <c r="BZ36"/>
      <c r="CA36"/>
      <c r="CB36"/>
      <c r="CC36"/>
      <c r="CD36">
        <v>0</v>
      </c>
      <c r="CE36"/>
      <c r="CF36">
        <v>0</v>
      </c>
    </row>
    <row r="37" spans="1:84" hidden="1" x14ac:dyDescent="0.35">
      <c r="A37" t="s">
        <v>189</v>
      </c>
      <c r="B37" t="s">
        <v>2926</v>
      </c>
      <c r="C37">
        <v>-0.45900000000000002</v>
      </c>
      <c r="D37">
        <v>8</v>
      </c>
      <c r="E37">
        <v>54.908999999999999</v>
      </c>
      <c r="F37">
        <v>6.2949999999999999</v>
      </c>
      <c r="G37" t="s">
        <v>2884</v>
      </c>
      <c r="I37">
        <v>283.70999999999998</v>
      </c>
      <c r="J37">
        <v>-0.45600000000000002</v>
      </c>
      <c r="K37" s="68">
        <v>55.59</v>
      </c>
      <c r="L37">
        <v>12</v>
      </c>
      <c r="M37">
        <v>3</v>
      </c>
      <c r="N37" t="s">
        <v>2926</v>
      </c>
      <c r="O37">
        <v>0.63500000000000001</v>
      </c>
      <c r="P37">
        <v>11.083</v>
      </c>
      <c r="Q37">
        <v>8</v>
      </c>
      <c r="R37">
        <v>-0.45800000000000002</v>
      </c>
      <c r="S37">
        <v>6</v>
      </c>
      <c r="T37">
        <v>55.045000000000002</v>
      </c>
      <c r="U37">
        <v>5.0359999999999996</v>
      </c>
      <c r="V37">
        <v>100</v>
      </c>
      <c r="W37">
        <v>0.64100000000000001</v>
      </c>
      <c r="X37">
        <v>0.40899999999999997</v>
      </c>
      <c r="Y37">
        <v>3.375</v>
      </c>
      <c r="Z37">
        <v>3.4590000000000001</v>
      </c>
      <c r="AA37">
        <v>0.13700000000000001</v>
      </c>
      <c r="AB37">
        <v>0</v>
      </c>
      <c r="AC37" t="b">
        <v>1</v>
      </c>
      <c r="BM37" t="s">
        <v>2905</v>
      </c>
      <c r="BN37" t="s">
        <v>2905</v>
      </c>
      <c r="BO37" t="s">
        <v>2888</v>
      </c>
      <c r="BT37"/>
      <c r="BU37"/>
      <c r="BX37" t="s">
        <v>2915</v>
      </c>
      <c r="BZ37"/>
      <c r="CA37"/>
      <c r="CB37"/>
      <c r="CC37"/>
      <c r="CD37">
        <v>0</v>
      </c>
      <c r="CE37"/>
      <c r="CF37">
        <v>0</v>
      </c>
    </row>
    <row r="38" spans="1:84" hidden="1" x14ac:dyDescent="0.35">
      <c r="A38" t="s">
        <v>190</v>
      </c>
      <c r="B38" t="s">
        <v>2927</v>
      </c>
      <c r="C38">
        <v>-0.45900000000000002</v>
      </c>
      <c r="D38">
        <v>8</v>
      </c>
      <c r="E38">
        <v>43.58</v>
      </c>
      <c r="F38">
        <v>6.2949999999999999</v>
      </c>
      <c r="G38" t="s">
        <v>2884</v>
      </c>
      <c r="I38">
        <v>276.29000000000002</v>
      </c>
      <c r="J38">
        <v>-0.45500000000000002</v>
      </c>
      <c r="K38" s="68">
        <v>48.17</v>
      </c>
      <c r="L38">
        <v>9</v>
      </c>
      <c r="M38">
        <v>3</v>
      </c>
      <c r="N38" t="s">
        <v>2927</v>
      </c>
      <c r="O38">
        <v>0.63200000000000001</v>
      </c>
      <c r="P38">
        <v>10</v>
      </c>
      <c r="Q38">
        <v>8</v>
      </c>
      <c r="R38">
        <v>-0.45800000000000002</v>
      </c>
      <c r="S38">
        <v>6</v>
      </c>
      <c r="T38">
        <v>44.497999999999998</v>
      </c>
      <c r="U38">
        <v>5.0359999999999996</v>
      </c>
      <c r="V38">
        <v>100</v>
      </c>
      <c r="W38">
        <v>0.64100000000000001</v>
      </c>
      <c r="X38">
        <v>0.28399999999999997</v>
      </c>
      <c r="Y38">
        <v>3.56</v>
      </c>
      <c r="Z38">
        <v>3.4590000000000001</v>
      </c>
      <c r="AA38">
        <v>0.13700000000000001</v>
      </c>
      <c r="AB38">
        <v>0</v>
      </c>
      <c r="AC38" t="b">
        <v>1</v>
      </c>
      <c r="BM38" t="s">
        <v>2905</v>
      </c>
      <c r="BN38" t="s">
        <v>2905</v>
      </c>
      <c r="BO38" t="s">
        <v>2888</v>
      </c>
      <c r="BT38"/>
      <c r="BU38"/>
      <c r="BX38" t="s">
        <v>2915</v>
      </c>
      <c r="BZ38"/>
      <c r="CA38"/>
      <c r="CB38"/>
      <c r="CC38"/>
      <c r="CD38">
        <v>0</v>
      </c>
      <c r="CE38"/>
      <c r="CF38">
        <v>0</v>
      </c>
    </row>
    <row r="39" spans="1:84" hidden="1" x14ac:dyDescent="0.35">
      <c r="A39" t="s">
        <v>191</v>
      </c>
      <c r="B39" t="s">
        <v>2928</v>
      </c>
      <c r="C39">
        <v>-0.45900000000000002</v>
      </c>
      <c r="D39">
        <v>8</v>
      </c>
      <c r="E39">
        <v>265.22199999999998</v>
      </c>
      <c r="F39">
        <v>6.2949999999999999</v>
      </c>
      <c r="G39" t="s">
        <v>2884</v>
      </c>
      <c r="I39">
        <v>136.29</v>
      </c>
      <c r="J39">
        <v>-0.45500000000000002</v>
      </c>
      <c r="K39" s="68">
        <v>268.17</v>
      </c>
      <c r="L39">
        <v>11</v>
      </c>
      <c r="M39">
        <v>3</v>
      </c>
      <c r="N39" t="s">
        <v>2928</v>
      </c>
      <c r="O39">
        <v>0.63200000000000001</v>
      </c>
      <c r="P39">
        <v>10.523</v>
      </c>
      <c r="Q39">
        <v>8</v>
      </c>
      <c r="R39">
        <v>-0.45800000000000002</v>
      </c>
      <c r="S39">
        <v>6</v>
      </c>
      <c r="T39">
        <v>265.81099999999998</v>
      </c>
      <c r="U39">
        <v>5.0359999999999996</v>
      </c>
      <c r="V39">
        <v>100</v>
      </c>
      <c r="W39">
        <v>0.64100000000000001</v>
      </c>
      <c r="X39">
        <v>0.36199999999999999</v>
      </c>
      <c r="Y39">
        <v>3.22</v>
      </c>
      <c r="Z39">
        <v>3.4590000000000001</v>
      </c>
      <c r="AA39">
        <v>0.13700000000000001</v>
      </c>
      <c r="AB39">
        <v>0</v>
      </c>
      <c r="AC39" t="b">
        <v>1</v>
      </c>
      <c r="BM39" t="s">
        <v>2905</v>
      </c>
      <c r="BN39" t="s">
        <v>2905</v>
      </c>
      <c r="BO39" t="s">
        <v>2888</v>
      </c>
      <c r="BT39"/>
      <c r="BU39"/>
      <c r="BX39" t="s">
        <v>2915</v>
      </c>
      <c r="BZ39"/>
      <c r="CA39"/>
      <c r="CB39"/>
      <c r="CC39"/>
      <c r="CD39">
        <v>0</v>
      </c>
      <c r="CE39"/>
      <c r="CF39">
        <v>0</v>
      </c>
    </row>
    <row r="40" spans="1:84" hidden="1" x14ac:dyDescent="0.35">
      <c r="A40" t="s">
        <v>192</v>
      </c>
      <c r="B40" t="s">
        <v>2929</v>
      </c>
      <c r="C40">
        <v>-0.45900000000000002</v>
      </c>
      <c r="D40">
        <v>8</v>
      </c>
      <c r="E40">
        <v>233.91499999999999</v>
      </c>
      <c r="F40">
        <v>8.5850000000000009</v>
      </c>
      <c r="G40" t="s">
        <v>2884</v>
      </c>
      <c r="I40">
        <v>103.71</v>
      </c>
      <c r="J40">
        <v>-0.45500000000000002</v>
      </c>
      <c r="K40" s="68">
        <v>235.59</v>
      </c>
      <c r="L40">
        <v>11</v>
      </c>
      <c r="M40">
        <v>3</v>
      </c>
      <c r="N40" t="s">
        <v>2929</v>
      </c>
      <c r="O40">
        <v>0.63200000000000001</v>
      </c>
      <c r="P40">
        <v>10.523</v>
      </c>
      <c r="Q40">
        <v>8</v>
      </c>
      <c r="R40">
        <v>-0.45800000000000002</v>
      </c>
      <c r="S40">
        <v>6</v>
      </c>
      <c r="T40">
        <v>234.25</v>
      </c>
      <c r="U40">
        <v>6.8680000000000003</v>
      </c>
      <c r="V40">
        <v>100</v>
      </c>
      <c r="W40">
        <v>0.85399999999999998</v>
      </c>
      <c r="X40">
        <v>0.46200000000000002</v>
      </c>
      <c r="Y40">
        <v>3.23</v>
      </c>
      <c r="Z40">
        <v>3.4590000000000001</v>
      </c>
      <c r="AA40">
        <v>0.13700000000000001</v>
      </c>
      <c r="AB40">
        <v>0</v>
      </c>
      <c r="AC40" t="b">
        <v>1</v>
      </c>
      <c r="BM40" t="s">
        <v>2905</v>
      </c>
      <c r="BN40" t="s">
        <v>2905</v>
      </c>
      <c r="BO40" t="s">
        <v>2888</v>
      </c>
      <c r="BT40"/>
      <c r="BU40"/>
      <c r="BX40" t="s">
        <v>2915</v>
      </c>
      <c r="BZ40"/>
      <c r="CA40"/>
      <c r="CB40"/>
      <c r="CC40"/>
      <c r="CD40">
        <v>0</v>
      </c>
      <c r="CE40"/>
      <c r="CF40">
        <v>0</v>
      </c>
    </row>
    <row r="41" spans="1:84" hidden="1" x14ac:dyDescent="0.35">
      <c r="A41" t="s">
        <v>193</v>
      </c>
      <c r="B41" t="s">
        <v>2930</v>
      </c>
      <c r="C41">
        <v>-0.45800000000000002</v>
      </c>
      <c r="D41">
        <v>8</v>
      </c>
      <c r="E41">
        <v>103.107</v>
      </c>
      <c r="F41">
        <v>9.5120000000000005</v>
      </c>
      <c r="G41" t="s">
        <v>2884</v>
      </c>
      <c r="I41">
        <v>336.29</v>
      </c>
      <c r="J41">
        <v>-0.45500000000000002</v>
      </c>
      <c r="K41" s="68">
        <v>108.17</v>
      </c>
      <c r="L41">
        <v>9</v>
      </c>
      <c r="M41">
        <v>3</v>
      </c>
      <c r="N41" t="s">
        <v>2930</v>
      </c>
      <c r="O41">
        <v>0.63200000000000001</v>
      </c>
      <c r="P41">
        <v>10</v>
      </c>
      <c r="Q41">
        <v>8</v>
      </c>
      <c r="R41">
        <v>-0.45700000000000002</v>
      </c>
      <c r="S41">
        <v>6</v>
      </c>
      <c r="T41">
        <v>104.12</v>
      </c>
      <c r="U41">
        <v>7.609</v>
      </c>
      <c r="V41">
        <v>100</v>
      </c>
      <c r="W41">
        <v>0.98899999999999999</v>
      </c>
      <c r="X41">
        <v>0.47</v>
      </c>
      <c r="Y41">
        <v>2.94</v>
      </c>
      <c r="Z41">
        <v>3.4590000000000001</v>
      </c>
      <c r="AA41">
        <v>0.13700000000000001</v>
      </c>
      <c r="AB41">
        <v>0</v>
      </c>
      <c r="AC41" t="b">
        <v>1</v>
      </c>
      <c r="BM41" t="s">
        <v>2905</v>
      </c>
      <c r="BN41" t="s">
        <v>2905</v>
      </c>
      <c r="BO41" t="s">
        <v>2888</v>
      </c>
      <c r="BT41"/>
      <c r="BU41"/>
      <c r="BX41" t="s">
        <v>2915</v>
      </c>
      <c r="BZ41"/>
      <c r="CA41"/>
      <c r="CB41"/>
      <c r="CC41"/>
      <c r="CD41">
        <v>0</v>
      </c>
      <c r="CE41"/>
      <c r="CF41">
        <v>0</v>
      </c>
    </row>
    <row r="42" spans="1:84" hidden="1" x14ac:dyDescent="0.35">
      <c r="A42" t="s">
        <v>194</v>
      </c>
      <c r="B42" t="s">
        <v>2931</v>
      </c>
      <c r="C42">
        <v>-0.45800000000000002</v>
      </c>
      <c r="D42">
        <v>8</v>
      </c>
      <c r="E42">
        <v>127.542</v>
      </c>
      <c r="F42">
        <v>6.2949999999999999</v>
      </c>
      <c r="G42" t="s">
        <v>2884</v>
      </c>
      <c r="I42">
        <v>358.76</v>
      </c>
      <c r="J42">
        <v>-0.45400000000000001</v>
      </c>
      <c r="K42" s="68">
        <v>130.69</v>
      </c>
      <c r="L42">
        <v>11</v>
      </c>
      <c r="M42">
        <v>3</v>
      </c>
      <c r="N42" t="s">
        <v>2931</v>
      </c>
      <c r="O42">
        <v>0.629</v>
      </c>
      <c r="P42">
        <v>10.523</v>
      </c>
      <c r="Q42">
        <v>8</v>
      </c>
      <c r="R42">
        <v>-0.45700000000000002</v>
      </c>
      <c r="S42">
        <v>6</v>
      </c>
      <c r="T42">
        <v>128.172</v>
      </c>
      <c r="U42">
        <v>5.0359999999999996</v>
      </c>
      <c r="V42">
        <v>100</v>
      </c>
      <c r="W42">
        <v>0.64100000000000001</v>
      </c>
      <c r="X42">
        <v>0.37</v>
      </c>
      <c r="Y42">
        <v>2.59</v>
      </c>
      <c r="Z42">
        <v>3.4590000000000001</v>
      </c>
      <c r="AA42">
        <v>0.13700000000000001</v>
      </c>
      <c r="AB42">
        <v>0</v>
      </c>
      <c r="AC42" t="b">
        <v>1</v>
      </c>
      <c r="BM42" t="s">
        <v>2905</v>
      </c>
      <c r="BN42" t="s">
        <v>2905</v>
      </c>
      <c r="BO42" t="s">
        <v>2888</v>
      </c>
      <c r="BT42"/>
      <c r="BU42"/>
      <c r="BX42" t="s">
        <v>2915</v>
      </c>
      <c r="BZ42"/>
      <c r="CA42"/>
      <c r="CB42"/>
      <c r="CC42"/>
      <c r="CD42">
        <v>0</v>
      </c>
      <c r="CE42"/>
      <c r="CF42">
        <v>0</v>
      </c>
    </row>
    <row r="43" spans="1:84" hidden="1" x14ac:dyDescent="0.35">
      <c r="A43" t="s">
        <v>195</v>
      </c>
      <c r="B43" t="s">
        <v>2932</v>
      </c>
      <c r="C43">
        <v>-0.442</v>
      </c>
      <c r="D43">
        <v>9.7669999999999995</v>
      </c>
      <c r="E43">
        <v>345.71699999999998</v>
      </c>
      <c r="F43">
        <v>6.2949999999999999</v>
      </c>
      <c r="G43" t="s">
        <v>2884</v>
      </c>
      <c r="I43">
        <v>216.29</v>
      </c>
      <c r="J43">
        <v>-0.438</v>
      </c>
      <c r="K43" s="68">
        <v>348.26</v>
      </c>
      <c r="L43">
        <v>12</v>
      </c>
      <c r="M43">
        <v>3</v>
      </c>
      <c r="N43" t="s">
        <v>2932</v>
      </c>
      <c r="O43">
        <v>0.55000000000000004</v>
      </c>
      <c r="P43">
        <v>11.083</v>
      </c>
      <c r="Q43">
        <v>9.7669999999999995</v>
      </c>
      <c r="R43">
        <v>-0.441</v>
      </c>
      <c r="S43">
        <v>7.7670000000000003</v>
      </c>
      <c r="T43">
        <v>346.226</v>
      </c>
      <c r="U43">
        <v>5.0359999999999996</v>
      </c>
      <c r="V43">
        <v>100</v>
      </c>
      <c r="W43">
        <v>0.64100000000000001</v>
      </c>
      <c r="X43">
        <v>0.39300000000000002</v>
      </c>
      <c r="Y43">
        <v>3.13</v>
      </c>
      <c r="Z43">
        <v>3.02</v>
      </c>
      <c r="AA43">
        <v>0.121</v>
      </c>
      <c r="AB43">
        <v>0</v>
      </c>
      <c r="AC43" t="b">
        <v>1</v>
      </c>
      <c r="BM43" t="s">
        <v>2905</v>
      </c>
      <c r="BN43" t="s">
        <v>2905</v>
      </c>
      <c r="BO43" t="s">
        <v>2888</v>
      </c>
      <c r="BT43"/>
      <c r="BU43"/>
      <c r="BX43" t="s">
        <v>2915</v>
      </c>
      <c r="BZ43"/>
      <c r="CA43"/>
      <c r="CB43"/>
      <c r="CC43"/>
      <c r="CD43">
        <v>0</v>
      </c>
      <c r="CE43"/>
      <c r="CF43">
        <v>0</v>
      </c>
    </row>
    <row r="44" spans="1:84" hidden="1" x14ac:dyDescent="0.35">
      <c r="A44" t="s">
        <v>196</v>
      </c>
      <c r="B44" t="s">
        <v>2933</v>
      </c>
      <c r="C44">
        <v>-0.442</v>
      </c>
      <c r="D44">
        <v>8</v>
      </c>
      <c r="E44">
        <v>15.002000000000001</v>
      </c>
      <c r="F44">
        <v>6.2949999999999999</v>
      </c>
      <c r="G44" t="s">
        <v>2884</v>
      </c>
      <c r="I44">
        <v>246.19</v>
      </c>
      <c r="J44">
        <v>-0.438</v>
      </c>
      <c r="K44" s="68">
        <v>18.149999999999999</v>
      </c>
      <c r="L44">
        <v>9</v>
      </c>
      <c r="M44">
        <v>3</v>
      </c>
      <c r="N44" t="s">
        <v>2933</v>
      </c>
      <c r="O44">
        <v>0.52200000000000002</v>
      </c>
      <c r="P44">
        <v>10</v>
      </c>
      <c r="Q44">
        <v>8</v>
      </c>
      <c r="R44">
        <v>-0.441</v>
      </c>
      <c r="S44">
        <v>6</v>
      </c>
      <c r="T44">
        <v>15.632</v>
      </c>
      <c r="U44">
        <v>5.0359999999999996</v>
      </c>
      <c r="V44">
        <v>100</v>
      </c>
      <c r="W44">
        <v>0.64100000000000001</v>
      </c>
      <c r="X44">
        <v>0.28100000000000003</v>
      </c>
      <c r="Y44">
        <v>3.18</v>
      </c>
      <c r="Z44">
        <v>3.02</v>
      </c>
      <c r="AA44">
        <v>0.121</v>
      </c>
      <c r="AB44">
        <v>0</v>
      </c>
      <c r="AC44" t="b">
        <v>1</v>
      </c>
      <c r="BM44" t="s">
        <v>2905</v>
      </c>
      <c r="BN44" t="s">
        <v>2905</v>
      </c>
      <c r="BO44" t="s">
        <v>2888</v>
      </c>
      <c r="BT44"/>
      <c r="BU44"/>
      <c r="BX44" t="s">
        <v>2915</v>
      </c>
      <c r="BZ44"/>
      <c r="CA44"/>
      <c r="CB44"/>
      <c r="CC44"/>
      <c r="CD44">
        <v>0</v>
      </c>
      <c r="CE44"/>
      <c r="CF44">
        <v>0</v>
      </c>
    </row>
    <row r="45" spans="1:84" hidden="1" x14ac:dyDescent="0.35">
      <c r="A45" t="s">
        <v>197</v>
      </c>
      <c r="B45" t="s">
        <v>2934</v>
      </c>
      <c r="C45">
        <v>-0.44</v>
      </c>
      <c r="D45">
        <v>8.6020000000000003</v>
      </c>
      <c r="E45">
        <v>316.93099999999998</v>
      </c>
      <c r="F45">
        <v>7.5609999999999999</v>
      </c>
      <c r="G45" t="s">
        <v>2884</v>
      </c>
      <c r="I45">
        <v>186.19</v>
      </c>
      <c r="J45">
        <v>-0.436</v>
      </c>
      <c r="K45" s="68">
        <v>318.14999999999998</v>
      </c>
      <c r="L45">
        <v>12</v>
      </c>
      <c r="M45">
        <v>3</v>
      </c>
      <c r="N45" t="s">
        <v>2934</v>
      </c>
      <c r="O45">
        <v>0.46700000000000003</v>
      </c>
      <c r="P45">
        <v>11.083</v>
      </c>
      <c r="Q45">
        <v>8.6020000000000003</v>
      </c>
      <c r="R45">
        <v>-0.439</v>
      </c>
      <c r="S45">
        <v>6.6020000000000003</v>
      </c>
      <c r="T45">
        <v>317.17500000000001</v>
      </c>
      <c r="U45">
        <v>6.0490000000000004</v>
      </c>
      <c r="V45">
        <v>100</v>
      </c>
      <c r="W45">
        <v>0.74</v>
      </c>
      <c r="X45">
        <v>0.47</v>
      </c>
      <c r="Y45">
        <v>2.97</v>
      </c>
      <c r="Z45">
        <v>3.02</v>
      </c>
      <c r="AA45">
        <v>0.121</v>
      </c>
      <c r="AB45">
        <v>0</v>
      </c>
      <c r="AC45" t="b">
        <v>1</v>
      </c>
      <c r="BM45" t="s">
        <v>2905</v>
      </c>
      <c r="BN45" t="s">
        <v>2905</v>
      </c>
      <c r="BO45" t="s">
        <v>2888</v>
      </c>
      <c r="BT45"/>
      <c r="BU45"/>
      <c r="BX45" t="s">
        <v>2915</v>
      </c>
      <c r="BZ45"/>
      <c r="CA45"/>
      <c r="CB45"/>
      <c r="CC45"/>
      <c r="CD45">
        <v>0</v>
      </c>
      <c r="CE45"/>
      <c r="CF45">
        <v>0</v>
      </c>
    </row>
    <row r="46" spans="1:84" hidden="1" x14ac:dyDescent="0.35">
      <c r="A46" t="s">
        <v>198</v>
      </c>
      <c r="B46" t="s">
        <v>2935</v>
      </c>
      <c r="C46">
        <v>-0.439</v>
      </c>
      <c r="D46">
        <v>8</v>
      </c>
      <c r="E46">
        <v>20.076000000000001</v>
      </c>
      <c r="F46">
        <v>7.484</v>
      </c>
      <c r="G46" t="s">
        <v>2884</v>
      </c>
      <c r="I46">
        <v>253.81</v>
      </c>
      <c r="J46">
        <v>-0.434</v>
      </c>
      <c r="K46" s="68">
        <v>25.76</v>
      </c>
      <c r="L46">
        <v>8</v>
      </c>
      <c r="M46">
        <v>3</v>
      </c>
      <c r="N46" t="s">
        <v>2935</v>
      </c>
      <c r="O46">
        <v>0.44</v>
      </c>
      <c r="P46">
        <v>10</v>
      </c>
      <c r="Q46">
        <v>8</v>
      </c>
      <c r="R46">
        <v>-0.438</v>
      </c>
      <c r="S46">
        <v>6</v>
      </c>
      <c r="T46">
        <v>21.213000000000001</v>
      </c>
      <c r="U46">
        <v>5.9870000000000001</v>
      </c>
      <c r="V46">
        <v>100</v>
      </c>
      <c r="W46">
        <v>0.74</v>
      </c>
      <c r="X46">
        <v>0.29199999999999998</v>
      </c>
      <c r="Y46">
        <v>2.99</v>
      </c>
      <c r="Z46">
        <v>3.02</v>
      </c>
      <c r="AA46">
        <v>0.121</v>
      </c>
      <c r="AB46">
        <v>0</v>
      </c>
      <c r="AC46" t="b">
        <v>1</v>
      </c>
      <c r="BM46" t="s">
        <v>2905</v>
      </c>
      <c r="BN46" t="s">
        <v>2905</v>
      </c>
      <c r="BO46" t="s">
        <v>2888</v>
      </c>
      <c r="BT46"/>
      <c r="BU46"/>
      <c r="BX46" t="s">
        <v>2915</v>
      </c>
      <c r="BZ46"/>
      <c r="CA46"/>
      <c r="CB46"/>
      <c r="CC46"/>
      <c r="CD46">
        <v>0</v>
      </c>
      <c r="CE46"/>
      <c r="CF46">
        <v>0</v>
      </c>
    </row>
    <row r="47" spans="1:84" hidden="1" x14ac:dyDescent="0.35">
      <c r="A47" t="s">
        <v>199</v>
      </c>
      <c r="B47" t="s">
        <v>2936</v>
      </c>
      <c r="C47">
        <v>-0.438</v>
      </c>
      <c r="D47">
        <v>8</v>
      </c>
      <c r="E47">
        <v>49.747999999999998</v>
      </c>
      <c r="F47">
        <v>11.585000000000001</v>
      </c>
      <c r="G47" t="s">
        <v>2884</v>
      </c>
      <c r="I47">
        <v>286.19</v>
      </c>
      <c r="J47">
        <v>-0.434</v>
      </c>
      <c r="K47" s="68">
        <v>58.14</v>
      </c>
      <c r="L47">
        <v>6</v>
      </c>
      <c r="M47">
        <v>3</v>
      </c>
      <c r="N47" t="s">
        <v>2936</v>
      </c>
      <c r="O47">
        <v>0.44</v>
      </c>
      <c r="P47">
        <v>10</v>
      </c>
      <c r="Q47">
        <v>8</v>
      </c>
      <c r="R47">
        <v>-0.437</v>
      </c>
      <c r="S47">
        <v>6</v>
      </c>
      <c r="T47">
        <v>51.426000000000002</v>
      </c>
      <c r="U47">
        <v>9.2680000000000007</v>
      </c>
      <c r="V47">
        <v>100</v>
      </c>
      <c r="W47">
        <v>1.294</v>
      </c>
      <c r="X47">
        <v>0.38200000000000001</v>
      </c>
      <c r="Y47">
        <v>2.79</v>
      </c>
      <c r="Z47">
        <v>3.02</v>
      </c>
      <c r="AA47">
        <v>0.121</v>
      </c>
      <c r="AB47">
        <v>0</v>
      </c>
      <c r="AC47" t="b">
        <v>1</v>
      </c>
      <c r="BM47" t="s">
        <v>2905</v>
      </c>
      <c r="BN47" t="s">
        <v>2905</v>
      </c>
      <c r="BO47" t="s">
        <v>2888</v>
      </c>
      <c r="BT47"/>
      <c r="BU47"/>
      <c r="BX47" t="s">
        <v>2915</v>
      </c>
      <c r="BZ47"/>
      <c r="CA47"/>
      <c r="CB47"/>
      <c r="CC47"/>
      <c r="CD47">
        <v>0</v>
      </c>
      <c r="CE47"/>
      <c r="CF47">
        <v>0</v>
      </c>
    </row>
    <row r="48" spans="1:84" hidden="1" x14ac:dyDescent="0.35">
      <c r="A48" t="s">
        <v>200</v>
      </c>
      <c r="B48" t="s">
        <v>2937</v>
      </c>
      <c r="C48">
        <v>-0.438</v>
      </c>
      <c r="D48">
        <v>8</v>
      </c>
      <c r="E48">
        <v>9.5540000000000003</v>
      </c>
      <c r="F48">
        <v>6.2949999999999999</v>
      </c>
      <c r="G48" t="s">
        <v>2884</v>
      </c>
      <c r="I48">
        <v>241.24</v>
      </c>
      <c r="J48">
        <v>-0.433</v>
      </c>
      <c r="K48" s="68">
        <v>13.19</v>
      </c>
      <c r="L48">
        <v>9</v>
      </c>
      <c r="M48">
        <v>3</v>
      </c>
      <c r="N48" t="s">
        <v>2937</v>
      </c>
      <c r="O48">
        <v>0.41399999999999998</v>
      </c>
      <c r="P48">
        <v>10</v>
      </c>
      <c r="Q48">
        <v>8</v>
      </c>
      <c r="R48">
        <v>-0.437</v>
      </c>
      <c r="S48">
        <v>6</v>
      </c>
      <c r="T48">
        <v>10.281000000000001</v>
      </c>
      <c r="U48">
        <v>5.0359999999999996</v>
      </c>
      <c r="V48">
        <v>100</v>
      </c>
      <c r="W48">
        <v>0.64100000000000001</v>
      </c>
      <c r="X48">
        <v>0.29199999999999998</v>
      </c>
      <c r="Y48">
        <v>3.26</v>
      </c>
      <c r="Z48">
        <v>3.02</v>
      </c>
      <c r="AA48">
        <v>0.121</v>
      </c>
      <c r="AB48">
        <v>0</v>
      </c>
      <c r="AC48" t="b">
        <v>1</v>
      </c>
      <c r="BM48" t="s">
        <v>2905</v>
      </c>
      <c r="BN48" t="s">
        <v>2905</v>
      </c>
      <c r="BO48" t="s">
        <v>2888</v>
      </c>
      <c r="BT48"/>
      <c r="BU48"/>
      <c r="BX48" t="s">
        <v>2915</v>
      </c>
      <c r="BZ48"/>
      <c r="CA48"/>
      <c r="CB48"/>
      <c r="CC48"/>
      <c r="CD48">
        <v>0</v>
      </c>
      <c r="CE48"/>
      <c r="CF48">
        <v>0</v>
      </c>
    </row>
    <row r="49" spans="1:84" hidden="1" x14ac:dyDescent="0.35">
      <c r="A49" t="s">
        <v>201</v>
      </c>
      <c r="B49" t="s">
        <v>2938</v>
      </c>
      <c r="C49">
        <v>-0.435</v>
      </c>
      <c r="D49">
        <v>8.35</v>
      </c>
      <c r="E49">
        <v>194.96199999999999</v>
      </c>
      <c r="F49">
        <v>6.2949999999999999</v>
      </c>
      <c r="G49" t="s">
        <v>2884</v>
      </c>
      <c r="I49">
        <v>66.19</v>
      </c>
      <c r="J49">
        <v>-0.432</v>
      </c>
      <c r="K49" s="68">
        <v>198.11</v>
      </c>
      <c r="L49">
        <v>15</v>
      </c>
      <c r="M49">
        <v>3</v>
      </c>
      <c r="N49" t="s">
        <v>2938</v>
      </c>
      <c r="O49">
        <v>0.40600000000000003</v>
      </c>
      <c r="P49">
        <v>12.917</v>
      </c>
      <c r="Q49">
        <v>8.35</v>
      </c>
      <c r="R49">
        <v>-0.434</v>
      </c>
      <c r="S49">
        <v>6.35</v>
      </c>
      <c r="T49">
        <v>195.59200000000001</v>
      </c>
      <c r="U49">
        <v>5.0359999999999996</v>
      </c>
      <c r="V49">
        <v>100</v>
      </c>
      <c r="W49">
        <v>0.64100000000000001</v>
      </c>
      <c r="X49">
        <v>0.50600000000000001</v>
      </c>
      <c r="Y49">
        <v>2.0649999999999999</v>
      </c>
      <c r="Z49">
        <v>3.02</v>
      </c>
      <c r="AA49">
        <v>0.121</v>
      </c>
      <c r="AB49">
        <v>0</v>
      </c>
      <c r="AC49" t="b">
        <v>1</v>
      </c>
      <c r="BM49" t="s">
        <v>2905</v>
      </c>
      <c r="BN49" t="s">
        <v>2905</v>
      </c>
      <c r="BO49" t="s">
        <v>2888</v>
      </c>
      <c r="BT49"/>
      <c r="BU49"/>
      <c r="BX49" t="s">
        <v>2915</v>
      </c>
      <c r="BZ49"/>
      <c r="CA49"/>
      <c r="CB49"/>
      <c r="CC49"/>
      <c r="CD49">
        <v>0</v>
      </c>
      <c r="CE49"/>
      <c r="CF49">
        <v>0</v>
      </c>
    </row>
    <row r="50" spans="1:84" hidden="1" x14ac:dyDescent="0.35">
      <c r="A50" t="s">
        <v>202</v>
      </c>
      <c r="B50" t="s">
        <v>2939</v>
      </c>
      <c r="C50">
        <v>-0.437</v>
      </c>
      <c r="D50">
        <v>8</v>
      </c>
      <c r="E50">
        <v>87.816999999999993</v>
      </c>
      <c r="F50">
        <v>6.2949999999999999</v>
      </c>
      <c r="G50" t="s">
        <v>2884</v>
      </c>
      <c r="I50">
        <v>321.24</v>
      </c>
      <c r="J50">
        <v>-0.43099999999999999</v>
      </c>
      <c r="K50" s="68">
        <v>93.16</v>
      </c>
      <c r="L50">
        <v>12</v>
      </c>
      <c r="M50">
        <v>3</v>
      </c>
      <c r="N50" t="s">
        <v>2939</v>
      </c>
      <c r="O50">
        <v>0.39800000000000002</v>
      </c>
      <c r="P50">
        <v>11.083</v>
      </c>
      <c r="Q50">
        <v>8</v>
      </c>
      <c r="R50">
        <v>-0.435</v>
      </c>
      <c r="S50">
        <v>6</v>
      </c>
      <c r="T50">
        <v>88.885000000000005</v>
      </c>
      <c r="U50">
        <v>5.0359999999999996</v>
      </c>
      <c r="V50">
        <v>100</v>
      </c>
      <c r="W50">
        <v>0.64100000000000001</v>
      </c>
      <c r="X50">
        <v>0.40500000000000003</v>
      </c>
      <c r="Y50">
        <v>2.39</v>
      </c>
      <c r="Z50">
        <v>3.02</v>
      </c>
      <c r="AA50">
        <v>0.121</v>
      </c>
      <c r="AB50">
        <v>0</v>
      </c>
      <c r="AC50" t="b">
        <v>1</v>
      </c>
      <c r="BM50" t="s">
        <v>2905</v>
      </c>
      <c r="BN50" t="s">
        <v>2905</v>
      </c>
      <c r="BO50" t="s">
        <v>2888</v>
      </c>
      <c r="BT50"/>
      <c r="BU50"/>
      <c r="BX50" t="s">
        <v>2915</v>
      </c>
      <c r="BZ50"/>
      <c r="CA50"/>
      <c r="CB50"/>
      <c r="CC50"/>
      <c r="CD50">
        <v>0</v>
      </c>
      <c r="CE50"/>
      <c r="CF50">
        <v>0</v>
      </c>
    </row>
    <row r="51" spans="1:84" hidden="1" x14ac:dyDescent="0.35">
      <c r="A51" t="s">
        <v>203</v>
      </c>
      <c r="B51" t="s">
        <v>2940</v>
      </c>
      <c r="C51">
        <v>-0.378</v>
      </c>
      <c r="D51">
        <v>8</v>
      </c>
      <c r="E51">
        <v>22.391999999999999</v>
      </c>
      <c r="F51">
        <v>6.2949999999999999</v>
      </c>
      <c r="G51" t="s">
        <v>2884</v>
      </c>
      <c r="I51">
        <v>253.81</v>
      </c>
      <c r="J51">
        <v>-0.374</v>
      </c>
      <c r="K51" s="68">
        <v>25.54</v>
      </c>
      <c r="L51">
        <v>8</v>
      </c>
      <c r="M51">
        <v>3</v>
      </c>
      <c r="N51" t="s">
        <v>2940</v>
      </c>
      <c r="O51">
        <v>0.58499999999999996</v>
      </c>
      <c r="P51">
        <v>10</v>
      </c>
      <c r="Q51">
        <v>8</v>
      </c>
      <c r="R51">
        <v>-0.377</v>
      </c>
      <c r="S51">
        <v>6</v>
      </c>
      <c r="T51">
        <v>23.021999999999998</v>
      </c>
      <c r="U51">
        <v>5.0359999999999996</v>
      </c>
      <c r="V51">
        <v>100</v>
      </c>
      <c r="W51">
        <v>0.64100000000000001</v>
      </c>
      <c r="X51">
        <v>0.27</v>
      </c>
      <c r="Y51">
        <v>2.35</v>
      </c>
      <c r="Z51">
        <v>3.02</v>
      </c>
      <c r="AA51">
        <v>0.121</v>
      </c>
      <c r="AB51">
        <v>0</v>
      </c>
      <c r="AC51" t="b">
        <v>1</v>
      </c>
      <c r="BM51" t="s">
        <v>2905</v>
      </c>
      <c r="BN51" t="s">
        <v>2905</v>
      </c>
      <c r="BO51" t="s">
        <v>2888</v>
      </c>
      <c r="BT51"/>
      <c r="BU51"/>
      <c r="BX51" t="s">
        <v>2915</v>
      </c>
      <c r="BZ51"/>
      <c r="CA51"/>
      <c r="CB51"/>
      <c r="CC51"/>
      <c r="CD51">
        <v>0</v>
      </c>
      <c r="CE51"/>
      <c r="CF51">
        <v>0</v>
      </c>
    </row>
    <row r="52" spans="1:84" hidden="1" x14ac:dyDescent="0.35">
      <c r="A52" t="s">
        <v>204</v>
      </c>
      <c r="B52" t="s">
        <v>2941</v>
      </c>
      <c r="C52">
        <v>-0.378</v>
      </c>
      <c r="D52">
        <v>8</v>
      </c>
      <c r="E52">
        <v>147.34200000000001</v>
      </c>
      <c r="F52">
        <v>6.2949999999999999</v>
      </c>
      <c r="G52" t="s">
        <v>2884</v>
      </c>
      <c r="I52">
        <v>18.760000000000002</v>
      </c>
      <c r="J52">
        <v>-0.374</v>
      </c>
      <c r="K52" s="68">
        <v>150.49</v>
      </c>
      <c r="L52">
        <v>9</v>
      </c>
      <c r="M52">
        <v>3</v>
      </c>
      <c r="N52" t="s">
        <v>2941</v>
      </c>
      <c r="O52">
        <v>0.58499999999999996</v>
      </c>
      <c r="P52">
        <v>10</v>
      </c>
      <c r="Q52">
        <v>8</v>
      </c>
      <c r="R52">
        <v>-0.377</v>
      </c>
      <c r="S52">
        <v>6</v>
      </c>
      <c r="T52">
        <v>147.97200000000001</v>
      </c>
      <c r="U52">
        <v>5.0359999999999996</v>
      </c>
      <c r="V52">
        <v>100</v>
      </c>
      <c r="W52">
        <v>0.64100000000000001</v>
      </c>
      <c r="X52">
        <v>0.29799999999999999</v>
      </c>
      <c r="Y52">
        <v>2</v>
      </c>
      <c r="Z52">
        <v>3.02</v>
      </c>
      <c r="AA52">
        <v>0.121</v>
      </c>
      <c r="AB52">
        <v>0</v>
      </c>
      <c r="AC52" t="b">
        <v>1</v>
      </c>
      <c r="BM52" t="s">
        <v>2905</v>
      </c>
      <c r="BN52" t="s">
        <v>2905</v>
      </c>
      <c r="BO52" t="s">
        <v>2888</v>
      </c>
      <c r="BT52"/>
      <c r="BU52"/>
      <c r="BX52" t="s">
        <v>2915</v>
      </c>
      <c r="BZ52"/>
      <c r="CA52"/>
      <c r="CB52"/>
      <c r="CC52"/>
      <c r="CD52">
        <v>0</v>
      </c>
      <c r="CE52"/>
      <c r="CF52">
        <v>0</v>
      </c>
    </row>
    <row r="53" spans="1:84" hidden="1" x14ac:dyDescent="0.35">
      <c r="A53" t="s">
        <v>205</v>
      </c>
      <c r="B53" t="s">
        <v>2942</v>
      </c>
      <c r="C53">
        <v>-0.378</v>
      </c>
      <c r="D53">
        <v>8</v>
      </c>
      <c r="E53">
        <v>82.391999999999996</v>
      </c>
      <c r="F53">
        <v>6.2949999999999999</v>
      </c>
      <c r="G53" t="s">
        <v>2884</v>
      </c>
      <c r="I53">
        <v>313.81</v>
      </c>
      <c r="J53">
        <v>-0.374</v>
      </c>
      <c r="K53" s="68">
        <v>85.54</v>
      </c>
      <c r="L53">
        <v>9</v>
      </c>
      <c r="M53">
        <v>3</v>
      </c>
      <c r="N53" t="s">
        <v>2942</v>
      </c>
      <c r="O53">
        <v>0.58499999999999996</v>
      </c>
      <c r="P53">
        <v>10</v>
      </c>
      <c r="Q53">
        <v>8</v>
      </c>
      <c r="R53">
        <v>-0.377</v>
      </c>
      <c r="S53">
        <v>6</v>
      </c>
      <c r="T53">
        <v>83.022000000000006</v>
      </c>
      <c r="U53">
        <v>5.0359999999999996</v>
      </c>
      <c r="V53">
        <v>100</v>
      </c>
      <c r="W53">
        <v>0.64100000000000001</v>
      </c>
      <c r="X53">
        <v>0.3</v>
      </c>
      <c r="Y53">
        <v>2.14</v>
      </c>
      <c r="Z53">
        <v>3.02</v>
      </c>
      <c r="AA53">
        <v>0.121</v>
      </c>
      <c r="AB53">
        <v>0</v>
      </c>
      <c r="AC53" t="b">
        <v>1</v>
      </c>
      <c r="BM53" t="s">
        <v>2905</v>
      </c>
      <c r="BN53" t="s">
        <v>2905</v>
      </c>
      <c r="BO53" t="s">
        <v>2888</v>
      </c>
      <c r="BT53"/>
      <c r="BU53"/>
      <c r="BX53" t="s">
        <v>2915</v>
      </c>
      <c r="BZ53"/>
      <c r="CA53"/>
      <c r="CB53"/>
      <c r="CC53"/>
      <c r="CD53">
        <v>0</v>
      </c>
      <c r="CE53"/>
      <c r="CF53">
        <v>0</v>
      </c>
    </row>
    <row r="54" spans="1:84" hidden="1" x14ac:dyDescent="0.35">
      <c r="A54" t="s">
        <v>206</v>
      </c>
      <c r="B54" t="s">
        <v>2943</v>
      </c>
      <c r="C54">
        <v>-0.374</v>
      </c>
      <c r="D54">
        <v>8</v>
      </c>
      <c r="E54">
        <v>147.34200000000001</v>
      </c>
      <c r="F54">
        <v>6.2949999999999999</v>
      </c>
      <c r="G54" t="s">
        <v>2884</v>
      </c>
      <c r="I54">
        <v>18.760000000000002</v>
      </c>
      <c r="J54">
        <v>-0.37</v>
      </c>
      <c r="K54" s="68">
        <v>150.49</v>
      </c>
      <c r="L54">
        <v>9</v>
      </c>
      <c r="M54">
        <v>3</v>
      </c>
      <c r="N54" t="s">
        <v>2943</v>
      </c>
      <c r="O54">
        <v>0.60199999999999998</v>
      </c>
      <c r="P54">
        <v>10</v>
      </c>
      <c r="Q54">
        <v>8</v>
      </c>
      <c r="R54">
        <v>-0.373</v>
      </c>
      <c r="S54">
        <v>6</v>
      </c>
      <c r="T54">
        <v>147.97200000000001</v>
      </c>
      <c r="U54">
        <v>5.0359999999999996</v>
      </c>
      <c r="V54">
        <v>100</v>
      </c>
      <c r="W54">
        <v>0.64100000000000001</v>
      </c>
      <c r="X54">
        <v>0.30099999999999999</v>
      </c>
      <c r="Y54">
        <v>2.38</v>
      </c>
      <c r="Z54">
        <v>3.02</v>
      </c>
      <c r="AA54">
        <v>0.121</v>
      </c>
      <c r="AB54">
        <v>0</v>
      </c>
      <c r="AC54" t="b">
        <v>1</v>
      </c>
      <c r="BM54" t="s">
        <v>2905</v>
      </c>
      <c r="BN54" t="s">
        <v>2905</v>
      </c>
      <c r="BO54" t="s">
        <v>2888</v>
      </c>
      <c r="BT54"/>
      <c r="BU54"/>
      <c r="BX54" t="s">
        <v>2915</v>
      </c>
      <c r="BZ54"/>
      <c r="CA54"/>
      <c r="CB54"/>
      <c r="CC54"/>
      <c r="CD54">
        <v>0</v>
      </c>
      <c r="CE54"/>
      <c r="CF54">
        <v>0</v>
      </c>
    </row>
    <row r="55" spans="1:84" hidden="1" x14ac:dyDescent="0.35">
      <c r="A55" t="s">
        <v>207</v>
      </c>
      <c r="B55" t="s">
        <v>2944</v>
      </c>
      <c r="C55">
        <v>-0.374</v>
      </c>
      <c r="D55">
        <v>8</v>
      </c>
      <c r="E55">
        <v>127.342</v>
      </c>
      <c r="F55">
        <v>6.2949999999999999</v>
      </c>
      <c r="G55" t="s">
        <v>2884</v>
      </c>
      <c r="I55">
        <v>358.76</v>
      </c>
      <c r="J55">
        <v>-0.36899999999999999</v>
      </c>
      <c r="K55" s="68">
        <v>130.49</v>
      </c>
      <c r="L55">
        <v>10</v>
      </c>
      <c r="M55">
        <v>3</v>
      </c>
      <c r="N55" t="s">
        <v>2944</v>
      </c>
      <c r="O55">
        <v>0.60199999999999998</v>
      </c>
      <c r="P55">
        <v>10</v>
      </c>
      <c r="Q55">
        <v>8</v>
      </c>
      <c r="R55">
        <v>-0.373</v>
      </c>
      <c r="S55">
        <v>6</v>
      </c>
      <c r="T55">
        <v>127.97199999999999</v>
      </c>
      <c r="U55">
        <v>5.0359999999999996</v>
      </c>
      <c r="V55">
        <v>100</v>
      </c>
      <c r="W55">
        <v>0.64100000000000001</v>
      </c>
      <c r="X55">
        <v>0.315</v>
      </c>
      <c r="Y55">
        <v>1.85</v>
      </c>
      <c r="Z55">
        <v>3.02</v>
      </c>
      <c r="AA55">
        <v>0.121</v>
      </c>
      <c r="AB55">
        <v>0</v>
      </c>
      <c r="AC55" t="b">
        <v>1</v>
      </c>
      <c r="BM55" t="s">
        <v>2905</v>
      </c>
      <c r="BN55" t="s">
        <v>2905</v>
      </c>
      <c r="BO55" t="s">
        <v>2888</v>
      </c>
      <c r="BT55"/>
      <c r="BU55"/>
      <c r="BX55" t="s">
        <v>2915</v>
      </c>
      <c r="BZ55"/>
      <c r="CA55"/>
      <c r="CB55"/>
      <c r="CC55"/>
      <c r="CD55">
        <v>0</v>
      </c>
      <c r="CE55"/>
      <c r="CF55">
        <v>0</v>
      </c>
    </row>
    <row r="56" spans="1:84" hidden="1" x14ac:dyDescent="0.35">
      <c r="A56" t="s">
        <v>208</v>
      </c>
      <c r="B56" t="s">
        <v>2945</v>
      </c>
      <c r="C56">
        <v>-0.374</v>
      </c>
      <c r="D56">
        <v>8</v>
      </c>
      <c r="E56">
        <v>344.87200000000001</v>
      </c>
      <c r="F56">
        <v>6.2949999999999999</v>
      </c>
      <c r="G56" t="s">
        <v>2884</v>
      </c>
      <c r="I56">
        <v>216.29</v>
      </c>
      <c r="J56">
        <v>-0.36899999999999999</v>
      </c>
      <c r="K56" s="68">
        <v>348.02</v>
      </c>
      <c r="L56">
        <v>13</v>
      </c>
      <c r="M56">
        <v>3</v>
      </c>
      <c r="N56" t="s">
        <v>2945</v>
      </c>
      <c r="O56">
        <v>0.60199999999999998</v>
      </c>
      <c r="P56">
        <v>11.673</v>
      </c>
      <c r="Q56">
        <v>8</v>
      </c>
      <c r="R56">
        <v>-0.373</v>
      </c>
      <c r="S56">
        <v>6</v>
      </c>
      <c r="T56">
        <v>345.50200000000001</v>
      </c>
      <c r="U56">
        <v>5.0359999999999996</v>
      </c>
      <c r="V56">
        <v>100</v>
      </c>
      <c r="W56">
        <v>0.64100000000000001</v>
      </c>
      <c r="X56">
        <v>0.41599999999999998</v>
      </c>
      <c r="Y56">
        <v>2.48</v>
      </c>
      <c r="Z56">
        <v>3.02</v>
      </c>
      <c r="AA56">
        <v>0.121</v>
      </c>
      <c r="AB56">
        <v>0</v>
      </c>
      <c r="AC56" t="b">
        <v>1</v>
      </c>
      <c r="BM56" t="s">
        <v>2905</v>
      </c>
      <c r="BN56" t="s">
        <v>2905</v>
      </c>
      <c r="BO56" t="s">
        <v>2888</v>
      </c>
      <c r="BT56"/>
      <c r="BU56"/>
      <c r="BX56" t="s">
        <v>2915</v>
      </c>
      <c r="BZ56"/>
      <c r="CA56"/>
      <c r="CB56"/>
      <c r="CC56"/>
      <c r="CD56">
        <v>0</v>
      </c>
      <c r="CE56"/>
      <c r="CF56">
        <v>0</v>
      </c>
    </row>
    <row r="57" spans="1:84" hidden="1" x14ac:dyDescent="0.35">
      <c r="A57" t="s">
        <v>209</v>
      </c>
      <c r="B57" t="s">
        <v>2946</v>
      </c>
      <c r="C57">
        <v>-0.35599999999999998</v>
      </c>
      <c r="D57">
        <v>8.109</v>
      </c>
      <c r="E57">
        <v>16.667999999999999</v>
      </c>
      <c r="F57">
        <v>360</v>
      </c>
      <c r="G57" t="s">
        <v>2884</v>
      </c>
      <c r="I57">
        <v>281.24</v>
      </c>
      <c r="J57">
        <v>-0.35199999999999998</v>
      </c>
      <c r="K57" s="68">
        <v>52.98</v>
      </c>
      <c r="L57">
        <v>114</v>
      </c>
      <c r="M57">
        <v>3</v>
      </c>
      <c r="N57" t="s">
        <v>2946</v>
      </c>
      <c r="O57">
        <v>0.96</v>
      </c>
      <c r="P57">
        <v>99.563999999999993</v>
      </c>
      <c r="Q57">
        <v>5.444</v>
      </c>
      <c r="R57">
        <v>-0.35499999999999998</v>
      </c>
      <c r="S57">
        <v>6.109</v>
      </c>
      <c r="T57">
        <v>22.323</v>
      </c>
      <c r="U57">
        <v>303.93299999999999</v>
      </c>
      <c r="V57">
        <v>100</v>
      </c>
      <c r="W57">
        <v>7.532</v>
      </c>
      <c r="X57">
        <v>49.238</v>
      </c>
      <c r="Y57">
        <v>3.87</v>
      </c>
      <c r="Z57">
        <v>4.165</v>
      </c>
      <c r="AA57">
        <v>0.16700000000000001</v>
      </c>
      <c r="AB57">
        <v>0</v>
      </c>
      <c r="AC57" t="b">
        <v>1</v>
      </c>
      <c r="BM57" t="s">
        <v>2905</v>
      </c>
      <c r="BN57" t="s">
        <v>2905</v>
      </c>
      <c r="BO57" t="s">
        <v>2888</v>
      </c>
      <c r="BT57"/>
      <c r="BU57"/>
      <c r="BX57" t="s">
        <v>2915</v>
      </c>
      <c r="BZ57"/>
      <c r="CA57"/>
      <c r="CB57"/>
      <c r="CC57"/>
      <c r="CD57">
        <v>0</v>
      </c>
      <c r="CE57"/>
      <c r="CF57">
        <v>0</v>
      </c>
    </row>
    <row r="58" spans="1:84" hidden="1" x14ac:dyDescent="0.35">
      <c r="A58" t="s">
        <v>210</v>
      </c>
      <c r="B58" t="s">
        <v>2947</v>
      </c>
      <c r="C58">
        <v>-0.34899999999999998</v>
      </c>
      <c r="D58">
        <v>22.16</v>
      </c>
      <c r="E58">
        <v>143.001</v>
      </c>
      <c r="F58">
        <v>120.893</v>
      </c>
      <c r="G58" t="s">
        <v>2884</v>
      </c>
      <c r="I58">
        <v>60</v>
      </c>
      <c r="J58">
        <v>-0.33700000000000002</v>
      </c>
      <c r="K58" s="68">
        <v>191.75</v>
      </c>
      <c r="L58">
        <v>0.80800000000000005</v>
      </c>
      <c r="M58">
        <v>1</v>
      </c>
      <c r="N58" t="s">
        <v>2947</v>
      </c>
      <c r="O58">
        <v>0.98799999999999999</v>
      </c>
      <c r="P58">
        <v>0</v>
      </c>
      <c r="Q58">
        <v>0</v>
      </c>
      <c r="R58">
        <v>-0.33700000000000002</v>
      </c>
      <c r="S58">
        <v>0</v>
      </c>
      <c r="T58">
        <v>191.75</v>
      </c>
      <c r="U58">
        <v>0</v>
      </c>
      <c r="V58">
        <v>0</v>
      </c>
      <c r="W58">
        <v>0</v>
      </c>
      <c r="X58">
        <v>0</v>
      </c>
      <c r="Y58">
        <v>0</v>
      </c>
      <c r="Z58">
        <v>0</v>
      </c>
      <c r="AA58">
        <v>0</v>
      </c>
      <c r="AB58">
        <v>0</v>
      </c>
      <c r="AC58" t="b">
        <v>1</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t="b">
        <v>0</v>
      </c>
      <c r="AZ58">
        <v>0</v>
      </c>
      <c r="BI58">
        <v>0</v>
      </c>
      <c r="BJ58">
        <v>0</v>
      </c>
      <c r="BK58">
        <v>0</v>
      </c>
      <c r="BM58" t="s">
        <v>2905</v>
      </c>
      <c r="BN58" t="s">
        <v>2905</v>
      </c>
      <c r="BO58" t="s">
        <v>2888</v>
      </c>
      <c r="BT58"/>
      <c r="BU58"/>
      <c r="BX58"/>
      <c r="BY58" t="s">
        <v>2903</v>
      </c>
      <c r="BZ58"/>
      <c r="CA58"/>
      <c r="CB58"/>
      <c r="CC58"/>
      <c r="CD58">
        <v>0</v>
      </c>
      <c r="CE58"/>
      <c r="CF58">
        <v>0</v>
      </c>
    </row>
    <row r="59" spans="1:84" hidden="1" x14ac:dyDescent="0.35">
      <c r="A59" t="s">
        <v>211</v>
      </c>
      <c r="B59" t="s">
        <v>2948</v>
      </c>
      <c r="C59">
        <v>-0.30399999999999999</v>
      </c>
      <c r="D59">
        <v>36.177999999999997</v>
      </c>
      <c r="E59">
        <v>339.774</v>
      </c>
      <c r="F59">
        <v>17.632000000000001</v>
      </c>
      <c r="G59" t="s">
        <v>2884</v>
      </c>
      <c r="I59">
        <v>218.76</v>
      </c>
      <c r="J59">
        <v>-0.28699999999999998</v>
      </c>
      <c r="K59" s="68">
        <v>350.52</v>
      </c>
      <c r="L59">
        <v>9</v>
      </c>
      <c r="M59">
        <v>3</v>
      </c>
      <c r="N59" t="s">
        <v>2948</v>
      </c>
      <c r="O59">
        <v>1.4930000000000001</v>
      </c>
      <c r="P59">
        <v>10</v>
      </c>
      <c r="Q59">
        <v>36.177999999999997</v>
      </c>
      <c r="R59">
        <v>-0.30099999999999999</v>
      </c>
      <c r="S59">
        <v>28.943000000000001</v>
      </c>
      <c r="T59">
        <v>341.923</v>
      </c>
      <c r="U59">
        <v>14.106</v>
      </c>
      <c r="V59">
        <v>100</v>
      </c>
      <c r="W59">
        <v>0.91400000000000003</v>
      </c>
      <c r="X59">
        <v>0.85099999999999998</v>
      </c>
      <c r="Y59">
        <v>5.63</v>
      </c>
      <c r="Z59">
        <v>4.5999999999999996</v>
      </c>
      <c r="AA59">
        <v>0.19400000000000001</v>
      </c>
      <c r="AB59">
        <v>0</v>
      </c>
      <c r="AC59" t="b">
        <v>1</v>
      </c>
      <c r="BM59" t="s">
        <v>2905</v>
      </c>
      <c r="BN59" t="s">
        <v>2905</v>
      </c>
      <c r="BO59" t="s">
        <v>2888</v>
      </c>
      <c r="BT59"/>
      <c r="BU59"/>
      <c r="BX59" t="s">
        <v>2915</v>
      </c>
      <c r="BZ59"/>
      <c r="CA59"/>
      <c r="CB59"/>
      <c r="CC59"/>
      <c r="CD59">
        <v>0</v>
      </c>
      <c r="CE59"/>
      <c r="CF59">
        <v>0</v>
      </c>
    </row>
    <row r="60" spans="1:84" hidden="1" x14ac:dyDescent="0.35">
      <c r="A60" t="s">
        <v>212</v>
      </c>
      <c r="B60" t="s">
        <v>2949</v>
      </c>
      <c r="C60">
        <v>-0.30099999999999999</v>
      </c>
      <c r="D60">
        <v>32.813000000000002</v>
      </c>
      <c r="E60">
        <v>269.637</v>
      </c>
      <c r="F60">
        <v>6.2949999999999999</v>
      </c>
      <c r="G60" t="s">
        <v>2884</v>
      </c>
      <c r="I60">
        <v>143.71</v>
      </c>
      <c r="J60">
        <v>-0.28199999999999997</v>
      </c>
      <c r="K60" s="68">
        <v>275.48</v>
      </c>
      <c r="L60">
        <v>13</v>
      </c>
      <c r="M60">
        <v>3</v>
      </c>
      <c r="N60" t="s">
        <v>2949</v>
      </c>
      <c r="O60">
        <v>1.51</v>
      </c>
      <c r="P60">
        <v>11.673</v>
      </c>
      <c r="Q60">
        <v>32.813000000000002</v>
      </c>
      <c r="R60">
        <v>-0.29799999999999999</v>
      </c>
      <c r="S60">
        <v>26.25</v>
      </c>
      <c r="T60">
        <v>270.80599999999998</v>
      </c>
      <c r="U60">
        <v>5.0359999999999996</v>
      </c>
      <c r="V60">
        <v>100</v>
      </c>
      <c r="W60">
        <v>0.317</v>
      </c>
      <c r="X60">
        <v>0.437</v>
      </c>
      <c r="Y60">
        <v>4.8250000000000002</v>
      </c>
      <c r="Z60">
        <v>4.5999999999999996</v>
      </c>
      <c r="AA60">
        <v>0.19400000000000001</v>
      </c>
      <c r="AB60">
        <v>0</v>
      </c>
      <c r="AC60" t="b">
        <v>1</v>
      </c>
      <c r="BM60" t="s">
        <v>2905</v>
      </c>
      <c r="BN60" t="s">
        <v>2905</v>
      </c>
      <c r="BO60" t="s">
        <v>2888</v>
      </c>
      <c r="BT60"/>
      <c r="BU60"/>
      <c r="BX60" t="s">
        <v>2915</v>
      </c>
      <c r="BZ60"/>
      <c r="CA60"/>
      <c r="CB60"/>
      <c r="CC60"/>
      <c r="CD60">
        <v>0</v>
      </c>
      <c r="CE60"/>
      <c r="CF60">
        <v>0</v>
      </c>
    </row>
    <row r="61" spans="1:84" hidden="1" x14ac:dyDescent="0.35">
      <c r="A61" t="s">
        <v>213</v>
      </c>
      <c r="B61" t="s">
        <v>2950</v>
      </c>
      <c r="C61">
        <v>-0.28499999999999998</v>
      </c>
      <c r="D61">
        <v>8</v>
      </c>
      <c r="E61">
        <v>242.43199999999999</v>
      </c>
      <c r="F61">
        <v>6.2949999999999999</v>
      </c>
      <c r="G61" t="s">
        <v>2884</v>
      </c>
      <c r="I61">
        <v>113.81</v>
      </c>
      <c r="J61">
        <v>-0.28100000000000003</v>
      </c>
      <c r="K61" s="68">
        <v>245.58</v>
      </c>
      <c r="L61">
        <v>11</v>
      </c>
      <c r="M61">
        <v>3</v>
      </c>
      <c r="N61" t="s">
        <v>2950</v>
      </c>
      <c r="O61">
        <v>1.5149999999999999</v>
      </c>
      <c r="P61">
        <v>10.523</v>
      </c>
      <c r="Q61">
        <v>8</v>
      </c>
      <c r="R61">
        <v>-0.28399999999999997</v>
      </c>
      <c r="S61">
        <v>6</v>
      </c>
      <c r="T61">
        <v>243.06200000000001</v>
      </c>
      <c r="U61">
        <v>5.0359999999999996</v>
      </c>
      <c r="V61">
        <v>100</v>
      </c>
      <c r="W61">
        <v>0.64600000000000002</v>
      </c>
      <c r="X61">
        <v>0.47</v>
      </c>
      <c r="Y61">
        <v>4.6500000000000004</v>
      </c>
      <c r="Z61">
        <v>4.5999999999999996</v>
      </c>
      <c r="AA61">
        <v>0.19400000000000001</v>
      </c>
      <c r="AB61">
        <v>0</v>
      </c>
      <c r="AC61" t="b">
        <v>1</v>
      </c>
      <c r="BM61" t="s">
        <v>2905</v>
      </c>
      <c r="BN61" t="s">
        <v>2905</v>
      </c>
      <c r="BO61" t="s">
        <v>2888</v>
      </c>
      <c r="BT61"/>
      <c r="BU61"/>
      <c r="BX61" t="s">
        <v>2915</v>
      </c>
      <c r="BZ61"/>
      <c r="CA61"/>
      <c r="CB61"/>
      <c r="CC61"/>
      <c r="CD61">
        <v>0</v>
      </c>
      <c r="CE61"/>
      <c r="CF61">
        <v>0</v>
      </c>
    </row>
    <row r="62" spans="1:84" hidden="1" x14ac:dyDescent="0.35">
      <c r="A62" t="s">
        <v>214</v>
      </c>
      <c r="B62" t="s">
        <v>2951</v>
      </c>
      <c r="C62">
        <v>-0.25</v>
      </c>
      <c r="D62">
        <v>8.85</v>
      </c>
      <c r="E62">
        <v>317.41399999999999</v>
      </c>
      <c r="F62">
        <v>6.2949999999999999</v>
      </c>
      <c r="G62" t="s">
        <v>2884</v>
      </c>
      <c r="I62">
        <v>186.19</v>
      </c>
      <c r="J62">
        <v>-0.247</v>
      </c>
      <c r="K62" s="68">
        <v>317.95999999999998</v>
      </c>
      <c r="L62">
        <v>11</v>
      </c>
      <c r="M62">
        <v>3</v>
      </c>
      <c r="N62" t="s">
        <v>2951</v>
      </c>
      <c r="O62">
        <v>1.585</v>
      </c>
      <c r="P62">
        <v>10.523</v>
      </c>
      <c r="Q62">
        <v>8.85</v>
      </c>
      <c r="R62">
        <v>-0.249</v>
      </c>
      <c r="S62">
        <v>6.85</v>
      </c>
      <c r="T62">
        <v>317.52300000000002</v>
      </c>
      <c r="U62">
        <v>5.0359999999999996</v>
      </c>
      <c r="V62">
        <v>100</v>
      </c>
      <c r="W62">
        <v>0.65100000000000002</v>
      </c>
      <c r="X62">
        <v>0.55600000000000005</v>
      </c>
      <c r="Y62">
        <v>5.16</v>
      </c>
      <c r="Z62">
        <v>5.3</v>
      </c>
      <c r="AA62">
        <v>0.23200000000000001</v>
      </c>
      <c r="AB62">
        <v>0</v>
      </c>
      <c r="AC62" t="b">
        <v>1</v>
      </c>
      <c r="BM62" t="s">
        <v>2905</v>
      </c>
      <c r="BN62" t="s">
        <v>2905</v>
      </c>
      <c r="BO62" t="s">
        <v>2888</v>
      </c>
      <c r="BT62"/>
      <c r="BU62"/>
      <c r="BX62" t="s">
        <v>2915</v>
      </c>
      <c r="BZ62"/>
      <c r="CA62"/>
      <c r="CB62"/>
      <c r="CC62"/>
      <c r="CD62">
        <v>0</v>
      </c>
      <c r="CE62"/>
      <c r="CF62">
        <v>0</v>
      </c>
    </row>
    <row r="63" spans="1:84" hidden="1" x14ac:dyDescent="0.35">
      <c r="A63" t="s">
        <v>215</v>
      </c>
      <c r="B63" t="s">
        <v>2952</v>
      </c>
      <c r="C63">
        <v>-0.248</v>
      </c>
      <c r="D63">
        <v>10.097</v>
      </c>
      <c r="E63">
        <v>310.74200000000002</v>
      </c>
      <c r="F63">
        <v>6.2949999999999999</v>
      </c>
      <c r="G63" t="s">
        <v>2884</v>
      </c>
      <c r="I63">
        <v>181.24</v>
      </c>
      <c r="J63">
        <v>-0.24099999999999999</v>
      </c>
      <c r="K63" s="68">
        <v>313.01</v>
      </c>
      <c r="L63">
        <v>11</v>
      </c>
      <c r="M63">
        <v>3</v>
      </c>
      <c r="N63" t="s">
        <v>2952</v>
      </c>
      <c r="O63">
        <v>1.591</v>
      </c>
      <c r="P63">
        <v>10.523</v>
      </c>
      <c r="Q63">
        <v>10.097</v>
      </c>
      <c r="R63">
        <v>-0.246</v>
      </c>
      <c r="S63">
        <v>8.0779999999999994</v>
      </c>
      <c r="T63">
        <v>311.19600000000003</v>
      </c>
      <c r="U63">
        <v>5.0359999999999996</v>
      </c>
      <c r="V63">
        <v>100</v>
      </c>
      <c r="W63">
        <v>0.65100000000000002</v>
      </c>
      <c r="X63">
        <v>0.57699999999999996</v>
      </c>
      <c r="Y63">
        <v>5.33</v>
      </c>
      <c r="Z63">
        <v>5.3</v>
      </c>
      <c r="AA63">
        <v>0.23200000000000001</v>
      </c>
      <c r="AB63">
        <v>0</v>
      </c>
      <c r="AC63" t="b">
        <v>1</v>
      </c>
      <c r="BM63" t="s">
        <v>2905</v>
      </c>
      <c r="BN63" t="s">
        <v>2905</v>
      </c>
      <c r="BO63" t="s">
        <v>2888</v>
      </c>
      <c r="BT63"/>
      <c r="BU63"/>
      <c r="BX63" t="s">
        <v>2915</v>
      </c>
      <c r="BZ63"/>
      <c r="CA63"/>
      <c r="CB63"/>
      <c r="CC63"/>
      <c r="CD63">
        <v>0</v>
      </c>
      <c r="CE63"/>
      <c r="CF63">
        <v>0</v>
      </c>
    </row>
    <row r="64" spans="1:84" hidden="1" x14ac:dyDescent="0.35">
      <c r="A64" t="s">
        <v>216</v>
      </c>
      <c r="B64" t="s">
        <v>2953</v>
      </c>
      <c r="C64">
        <v>-0.32700000000000001</v>
      </c>
      <c r="D64">
        <v>192.124</v>
      </c>
      <c r="E64">
        <v>131.77000000000001</v>
      </c>
      <c r="F64">
        <v>360</v>
      </c>
      <c r="G64" t="s">
        <v>2884</v>
      </c>
      <c r="I64">
        <v>105</v>
      </c>
      <c r="J64">
        <v>-0.24</v>
      </c>
      <c r="K64" s="68">
        <v>236.77</v>
      </c>
      <c r="L64">
        <v>-1.206</v>
      </c>
      <c r="M64">
        <v>1</v>
      </c>
      <c r="N64" t="s">
        <v>2953</v>
      </c>
      <c r="O64">
        <v>1.333</v>
      </c>
      <c r="P64">
        <v>0</v>
      </c>
      <c r="Q64">
        <v>0</v>
      </c>
      <c r="R64">
        <v>-0.24</v>
      </c>
      <c r="S64">
        <v>0</v>
      </c>
      <c r="T64">
        <v>236.77</v>
      </c>
      <c r="U64">
        <v>0</v>
      </c>
      <c r="V64">
        <v>0</v>
      </c>
      <c r="W64">
        <v>0</v>
      </c>
      <c r="X64">
        <v>0</v>
      </c>
      <c r="Y64">
        <v>0</v>
      </c>
      <c r="Z64">
        <v>0</v>
      </c>
      <c r="AA64">
        <v>0</v>
      </c>
      <c r="AB64">
        <v>0</v>
      </c>
      <c r="AC64" t="b">
        <v>1</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t="b">
        <v>0</v>
      </c>
      <c r="AZ64">
        <v>0</v>
      </c>
      <c r="BI64">
        <v>0</v>
      </c>
      <c r="BJ64">
        <v>0</v>
      </c>
      <c r="BK64">
        <v>0</v>
      </c>
      <c r="BM64" t="s">
        <v>2905</v>
      </c>
      <c r="BN64" t="s">
        <v>2905</v>
      </c>
      <c r="BO64" t="s">
        <v>2888</v>
      </c>
      <c r="BT64"/>
      <c r="BU64"/>
      <c r="BX64"/>
      <c r="BY64" t="s">
        <v>2903</v>
      </c>
      <c r="BZ64"/>
      <c r="CA64"/>
      <c r="CB64"/>
      <c r="CC64"/>
      <c r="CD64">
        <v>0</v>
      </c>
      <c r="CE64"/>
      <c r="CF64">
        <v>0</v>
      </c>
    </row>
    <row r="65" spans="1:84" hidden="1" x14ac:dyDescent="0.35">
      <c r="A65" t="s">
        <v>217</v>
      </c>
      <c r="B65" t="s">
        <v>2954</v>
      </c>
      <c r="C65">
        <v>-0.19400000000000001</v>
      </c>
      <c r="D65">
        <v>8</v>
      </c>
      <c r="E65">
        <v>336.70499999999998</v>
      </c>
      <c r="F65">
        <v>360</v>
      </c>
      <c r="G65" t="s">
        <v>2884</v>
      </c>
      <c r="I65">
        <v>181.24</v>
      </c>
      <c r="J65">
        <v>-0.187</v>
      </c>
      <c r="K65" s="68">
        <v>313.04000000000002</v>
      </c>
      <c r="L65">
        <v>74</v>
      </c>
      <c r="M65">
        <v>3</v>
      </c>
      <c r="N65" t="s">
        <v>2954</v>
      </c>
      <c r="O65">
        <v>1.544</v>
      </c>
      <c r="P65">
        <v>55.838000000000001</v>
      </c>
      <c r="Q65">
        <v>8</v>
      </c>
      <c r="R65">
        <v>-0.192</v>
      </c>
      <c r="S65">
        <v>6</v>
      </c>
      <c r="T65">
        <v>24.248999999999999</v>
      </c>
      <c r="U65">
        <v>309.11</v>
      </c>
      <c r="V65">
        <v>100</v>
      </c>
      <c r="W65">
        <v>6.9390000000000001</v>
      </c>
      <c r="X65">
        <v>41.465000000000003</v>
      </c>
      <c r="Y65">
        <v>6.26</v>
      </c>
      <c r="Z65">
        <v>5.78</v>
      </c>
      <c r="AA65">
        <v>0.254</v>
      </c>
      <c r="AB65">
        <v>0</v>
      </c>
      <c r="AC65" t="b">
        <v>1</v>
      </c>
      <c r="BM65" t="s">
        <v>144</v>
      </c>
      <c r="BN65" t="s">
        <v>2905</v>
      </c>
      <c r="BO65" t="s">
        <v>2888</v>
      </c>
      <c r="BT65"/>
      <c r="BU65"/>
      <c r="BX65" t="s">
        <v>2915</v>
      </c>
      <c r="BZ65"/>
      <c r="CA65"/>
      <c r="CB65"/>
      <c r="CC65"/>
      <c r="CD65">
        <v>0</v>
      </c>
      <c r="CE65"/>
      <c r="CF65">
        <v>0</v>
      </c>
    </row>
    <row r="66" spans="1:84" hidden="1" x14ac:dyDescent="0.35">
      <c r="A66" t="s">
        <v>218</v>
      </c>
      <c r="B66" t="s">
        <v>2955</v>
      </c>
      <c r="C66">
        <v>-0.14099999999999999</v>
      </c>
      <c r="D66">
        <v>8</v>
      </c>
      <c r="E66">
        <v>329.20499999999998</v>
      </c>
      <c r="F66">
        <v>360</v>
      </c>
      <c r="G66" t="s">
        <v>2884</v>
      </c>
      <c r="I66">
        <v>58.76</v>
      </c>
      <c r="J66">
        <v>-0.13800000000000001</v>
      </c>
      <c r="K66" s="68">
        <v>190.57</v>
      </c>
      <c r="L66">
        <v>70</v>
      </c>
      <c r="M66">
        <v>3</v>
      </c>
      <c r="N66" t="s">
        <v>2955</v>
      </c>
      <c r="O66">
        <v>1.4430000000000001</v>
      </c>
      <c r="P66">
        <v>52.856999999999999</v>
      </c>
      <c r="Q66">
        <v>8</v>
      </c>
      <c r="R66">
        <v>-0.14099999999999999</v>
      </c>
      <c r="S66">
        <v>6</v>
      </c>
      <c r="T66">
        <v>0.86099999999999999</v>
      </c>
      <c r="U66">
        <v>308.51900000000001</v>
      </c>
      <c r="V66">
        <v>100</v>
      </c>
      <c r="W66">
        <v>6.9390000000000001</v>
      </c>
      <c r="X66">
        <v>38.835999999999999</v>
      </c>
      <c r="Y66">
        <v>4.0199999999999996</v>
      </c>
      <c r="Z66">
        <v>5.78</v>
      </c>
      <c r="AA66">
        <v>0.254</v>
      </c>
      <c r="AB66">
        <v>0</v>
      </c>
      <c r="AC66" t="b">
        <v>1</v>
      </c>
      <c r="BM66" t="s">
        <v>144</v>
      </c>
      <c r="BN66" t="s">
        <v>144</v>
      </c>
      <c r="BO66" t="s">
        <v>2888</v>
      </c>
      <c r="BT66"/>
      <c r="BU66"/>
      <c r="BX66" t="s">
        <v>2915</v>
      </c>
      <c r="BZ66"/>
      <c r="CA66"/>
      <c r="CB66"/>
      <c r="CC66"/>
      <c r="CD66">
        <v>0</v>
      </c>
      <c r="CE66"/>
      <c r="CF66">
        <v>0</v>
      </c>
    </row>
    <row r="67" spans="1:84" hidden="1" x14ac:dyDescent="0.35">
      <c r="A67" t="s">
        <v>219</v>
      </c>
      <c r="B67" t="s">
        <v>2956</v>
      </c>
      <c r="C67">
        <v>-0.129</v>
      </c>
      <c r="D67">
        <v>9.5540000000000003</v>
      </c>
      <c r="E67">
        <v>353.58199999999999</v>
      </c>
      <c r="F67">
        <v>6.7439999999999998</v>
      </c>
      <c r="G67" t="s">
        <v>2884</v>
      </c>
      <c r="I67">
        <v>226.19</v>
      </c>
      <c r="J67">
        <v>-0.126</v>
      </c>
      <c r="K67" s="68">
        <v>358</v>
      </c>
      <c r="L67">
        <v>13</v>
      </c>
      <c r="M67">
        <v>3</v>
      </c>
      <c r="N67" t="s">
        <v>2956</v>
      </c>
      <c r="O67">
        <v>1.4159999999999999</v>
      </c>
      <c r="P67">
        <v>11.673</v>
      </c>
      <c r="Q67">
        <v>9.5540000000000003</v>
      </c>
      <c r="R67">
        <v>-0.128</v>
      </c>
      <c r="S67">
        <v>7.5540000000000003</v>
      </c>
      <c r="T67">
        <v>354.46499999999997</v>
      </c>
      <c r="U67">
        <v>5.3949999999999996</v>
      </c>
      <c r="V67">
        <v>100</v>
      </c>
      <c r="W67">
        <v>0.69899999999999995</v>
      </c>
      <c r="X67">
        <v>0.753</v>
      </c>
      <c r="Y67">
        <v>7.4</v>
      </c>
      <c r="Z67">
        <v>5.78</v>
      </c>
      <c r="AA67">
        <v>0.254</v>
      </c>
      <c r="AB67">
        <v>0</v>
      </c>
      <c r="AC67" t="b">
        <v>1</v>
      </c>
      <c r="BM67" t="s">
        <v>144</v>
      </c>
      <c r="BN67" t="s">
        <v>144</v>
      </c>
      <c r="BO67" t="s">
        <v>2888</v>
      </c>
      <c r="BT67"/>
      <c r="BU67"/>
      <c r="BX67" t="s">
        <v>2915</v>
      </c>
      <c r="BZ67"/>
      <c r="CA67"/>
      <c r="CB67"/>
      <c r="CC67"/>
      <c r="CD67">
        <v>0</v>
      </c>
      <c r="CE67"/>
      <c r="CF67">
        <v>0</v>
      </c>
    </row>
    <row r="68" spans="1:84" hidden="1" x14ac:dyDescent="0.35">
      <c r="A68" t="s">
        <v>220</v>
      </c>
      <c r="B68" t="s">
        <v>2957</v>
      </c>
      <c r="C68">
        <v>-0.33900000000000002</v>
      </c>
      <c r="D68">
        <v>576.76099999999997</v>
      </c>
      <c r="E68">
        <v>104.051</v>
      </c>
      <c r="F68">
        <v>26.925000000000001</v>
      </c>
      <c r="G68" t="s">
        <v>2884</v>
      </c>
      <c r="I68">
        <v>255</v>
      </c>
      <c r="J68">
        <v>-0.111</v>
      </c>
      <c r="K68" s="68">
        <v>26.802</v>
      </c>
      <c r="L68">
        <v>-0.60099999999999998</v>
      </c>
      <c r="M68">
        <v>1</v>
      </c>
      <c r="N68" t="s">
        <v>2957</v>
      </c>
      <c r="O68">
        <v>1.052</v>
      </c>
      <c r="P68">
        <v>0</v>
      </c>
      <c r="Q68">
        <v>0</v>
      </c>
      <c r="R68">
        <v>-0.111</v>
      </c>
      <c r="S68">
        <v>0</v>
      </c>
      <c r="T68">
        <v>26.802</v>
      </c>
      <c r="U68">
        <v>0</v>
      </c>
      <c r="V68">
        <v>0</v>
      </c>
      <c r="W68">
        <v>0</v>
      </c>
      <c r="X68">
        <v>0</v>
      </c>
      <c r="Y68">
        <v>0</v>
      </c>
      <c r="Z68">
        <v>0</v>
      </c>
      <c r="AA68">
        <v>0</v>
      </c>
      <c r="AB68">
        <v>0</v>
      </c>
      <c r="AC68" t="b">
        <v>1</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t="b">
        <v>0</v>
      </c>
      <c r="AZ68">
        <v>0</v>
      </c>
      <c r="BI68">
        <v>0</v>
      </c>
      <c r="BJ68">
        <v>0</v>
      </c>
      <c r="BK68">
        <v>0</v>
      </c>
      <c r="BM68" t="s">
        <v>144</v>
      </c>
      <c r="BN68" t="s">
        <v>2905</v>
      </c>
      <c r="BO68" t="s">
        <v>2888</v>
      </c>
      <c r="BT68"/>
      <c r="BU68"/>
      <c r="BX68"/>
      <c r="BY68" t="s">
        <v>2903</v>
      </c>
      <c r="BZ68"/>
      <c r="CA68"/>
      <c r="CB68"/>
      <c r="CC68"/>
      <c r="CD68">
        <v>0</v>
      </c>
      <c r="CE68"/>
      <c r="CF68">
        <v>0</v>
      </c>
    </row>
    <row r="69" spans="1:84" hidden="1" x14ac:dyDescent="0.35">
      <c r="A69" t="s">
        <v>221</v>
      </c>
      <c r="B69" t="s">
        <v>2958</v>
      </c>
      <c r="C69">
        <v>-0.33900000000000002</v>
      </c>
      <c r="D69">
        <v>570.99300000000005</v>
      </c>
      <c r="E69">
        <v>131.80199999999999</v>
      </c>
      <c r="F69">
        <v>360</v>
      </c>
      <c r="G69" t="s">
        <v>2884</v>
      </c>
      <c r="I69">
        <v>120</v>
      </c>
      <c r="J69">
        <v>-0.109</v>
      </c>
      <c r="K69" s="68">
        <v>251.80199999999999</v>
      </c>
      <c r="L69">
        <v>-0.76500000000000001</v>
      </c>
      <c r="M69">
        <v>1</v>
      </c>
      <c r="N69" t="s">
        <v>2958</v>
      </c>
      <c r="O69">
        <v>1.052</v>
      </c>
      <c r="P69">
        <v>0</v>
      </c>
      <c r="Q69">
        <v>0</v>
      </c>
      <c r="R69">
        <v>-0.109</v>
      </c>
      <c r="S69">
        <v>0</v>
      </c>
      <c r="T69">
        <v>251.80199999999999</v>
      </c>
      <c r="U69">
        <v>0</v>
      </c>
      <c r="V69">
        <v>0</v>
      </c>
      <c r="W69">
        <v>0</v>
      </c>
      <c r="X69">
        <v>0</v>
      </c>
      <c r="Y69">
        <v>0</v>
      </c>
      <c r="Z69">
        <v>0</v>
      </c>
      <c r="AA69">
        <v>0</v>
      </c>
      <c r="AB69">
        <v>0</v>
      </c>
      <c r="AC69" t="b">
        <v>1</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t="b">
        <v>0</v>
      </c>
      <c r="AZ69">
        <v>0</v>
      </c>
      <c r="BI69">
        <v>0</v>
      </c>
      <c r="BJ69">
        <v>0</v>
      </c>
      <c r="BK69">
        <v>0</v>
      </c>
      <c r="BM69" t="s">
        <v>144</v>
      </c>
      <c r="BN69" t="s">
        <v>2905</v>
      </c>
      <c r="BO69" t="s">
        <v>2888</v>
      </c>
      <c r="BT69"/>
      <c r="BU69"/>
      <c r="BX69"/>
      <c r="BY69" t="s">
        <v>2903</v>
      </c>
      <c r="BZ69"/>
      <c r="CA69"/>
      <c r="CB69"/>
      <c r="CC69"/>
      <c r="CD69">
        <v>0</v>
      </c>
      <c r="CE69"/>
      <c r="CF69">
        <v>0</v>
      </c>
    </row>
    <row r="70" spans="1:84" hidden="1" x14ac:dyDescent="0.35">
      <c r="A70" t="s">
        <v>222</v>
      </c>
      <c r="B70" t="s">
        <v>2959</v>
      </c>
      <c r="C70">
        <v>-0.33700000000000002</v>
      </c>
      <c r="D70">
        <v>247.709</v>
      </c>
      <c r="E70">
        <v>131.80199999999999</v>
      </c>
      <c r="F70">
        <v>360</v>
      </c>
      <c r="G70" t="s">
        <v>2884</v>
      </c>
      <c r="I70">
        <v>75</v>
      </c>
      <c r="J70">
        <v>-0.10299999999999999</v>
      </c>
      <c r="K70" s="68">
        <v>206.80199999999999</v>
      </c>
      <c r="L70">
        <v>-0.86099999999999999</v>
      </c>
      <c r="M70">
        <v>1</v>
      </c>
      <c r="N70" t="s">
        <v>2959</v>
      </c>
      <c r="O70">
        <v>1.004</v>
      </c>
      <c r="P70">
        <v>0</v>
      </c>
      <c r="Q70">
        <v>0</v>
      </c>
      <c r="R70">
        <v>-0.10299999999999999</v>
      </c>
      <c r="S70">
        <v>0</v>
      </c>
      <c r="T70">
        <v>206.80199999999999</v>
      </c>
      <c r="U70">
        <v>0</v>
      </c>
      <c r="V70">
        <v>0</v>
      </c>
      <c r="W70">
        <v>0</v>
      </c>
      <c r="X70">
        <v>0</v>
      </c>
      <c r="Y70">
        <v>0</v>
      </c>
      <c r="Z70">
        <v>0</v>
      </c>
      <c r="AA70">
        <v>0</v>
      </c>
      <c r="AB70">
        <v>0</v>
      </c>
      <c r="AC70" t="b">
        <v>1</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t="b">
        <v>0</v>
      </c>
      <c r="AZ70">
        <v>0</v>
      </c>
      <c r="BI70">
        <v>0</v>
      </c>
      <c r="BJ70">
        <v>0</v>
      </c>
      <c r="BK70">
        <v>0</v>
      </c>
      <c r="BM70" t="s">
        <v>144</v>
      </c>
      <c r="BN70" t="s">
        <v>2905</v>
      </c>
      <c r="BO70" t="s">
        <v>2888</v>
      </c>
      <c r="BT70"/>
      <c r="BU70"/>
      <c r="BX70"/>
      <c r="BY70" t="s">
        <v>2903</v>
      </c>
      <c r="BZ70"/>
      <c r="CA70"/>
      <c r="CB70"/>
      <c r="CC70"/>
      <c r="CD70">
        <v>0</v>
      </c>
      <c r="CE70"/>
      <c r="CF70">
        <v>0</v>
      </c>
    </row>
    <row r="71" spans="1:84" hidden="1" x14ac:dyDescent="0.35">
      <c r="A71" t="s">
        <v>223</v>
      </c>
      <c r="B71" t="s">
        <v>2960</v>
      </c>
      <c r="C71">
        <v>-8.8999999999999996E-2</v>
      </c>
      <c r="D71">
        <v>8</v>
      </c>
      <c r="E71">
        <v>96.563000000000002</v>
      </c>
      <c r="F71">
        <v>6.34</v>
      </c>
      <c r="G71" t="s">
        <v>2884</v>
      </c>
      <c r="I71">
        <v>326.19</v>
      </c>
      <c r="J71">
        <v>-8.3000000000000004E-2</v>
      </c>
      <c r="K71" s="68">
        <v>97.99</v>
      </c>
      <c r="L71">
        <v>10</v>
      </c>
      <c r="M71">
        <v>3</v>
      </c>
      <c r="N71" t="s">
        <v>2960</v>
      </c>
      <c r="O71">
        <v>1.1479999999999999</v>
      </c>
      <c r="P71">
        <v>10</v>
      </c>
      <c r="Q71">
        <v>8</v>
      </c>
      <c r="R71">
        <v>-8.7999999999999995E-2</v>
      </c>
      <c r="S71">
        <v>6</v>
      </c>
      <c r="T71">
        <v>96.847999999999999</v>
      </c>
      <c r="U71">
        <v>5.0720000000000001</v>
      </c>
      <c r="V71">
        <v>100</v>
      </c>
      <c r="W71">
        <v>0.65400000000000003</v>
      </c>
      <c r="X71">
        <v>0.55300000000000005</v>
      </c>
      <c r="Y71">
        <v>4.87</v>
      </c>
      <c r="Z71">
        <v>5.78</v>
      </c>
      <c r="AA71">
        <v>0.254</v>
      </c>
      <c r="AB71">
        <v>0</v>
      </c>
      <c r="AC71" t="b">
        <v>1</v>
      </c>
      <c r="BM71" t="s">
        <v>144</v>
      </c>
      <c r="BN71" t="s">
        <v>144</v>
      </c>
      <c r="BO71" t="s">
        <v>2888</v>
      </c>
      <c r="BT71"/>
      <c r="BU71"/>
      <c r="BX71" t="s">
        <v>2915</v>
      </c>
      <c r="BZ71"/>
      <c r="CA71"/>
      <c r="CB71"/>
      <c r="CC71"/>
      <c r="CD71">
        <v>0</v>
      </c>
      <c r="CE71"/>
      <c r="CF71">
        <v>0</v>
      </c>
    </row>
    <row r="72" spans="1:84" hidden="1" x14ac:dyDescent="0.35">
      <c r="A72" t="s">
        <v>224</v>
      </c>
      <c r="B72" t="s">
        <v>2961</v>
      </c>
      <c r="C72">
        <v>-4.1000000000000002E-2</v>
      </c>
      <c r="D72">
        <v>8</v>
      </c>
      <c r="E72">
        <v>74.225999999999999</v>
      </c>
      <c r="F72">
        <v>6.2949999999999999</v>
      </c>
      <c r="G72" t="s">
        <v>2884</v>
      </c>
      <c r="I72">
        <v>306.19</v>
      </c>
      <c r="J72">
        <v>-3.6999999999999998E-2</v>
      </c>
      <c r="K72" s="68">
        <v>78</v>
      </c>
      <c r="L72">
        <v>9</v>
      </c>
      <c r="M72">
        <v>3</v>
      </c>
      <c r="N72" t="s">
        <v>2961</v>
      </c>
      <c r="O72">
        <v>0.502</v>
      </c>
      <c r="P72">
        <v>10</v>
      </c>
      <c r="Q72">
        <v>8</v>
      </c>
      <c r="R72">
        <v>-0.04</v>
      </c>
      <c r="S72">
        <v>6</v>
      </c>
      <c r="T72">
        <v>74.980999999999995</v>
      </c>
      <c r="U72">
        <v>5.0359999999999996</v>
      </c>
      <c r="V72">
        <v>100</v>
      </c>
      <c r="W72">
        <v>0.64100000000000001</v>
      </c>
      <c r="X72">
        <v>0.28100000000000003</v>
      </c>
      <c r="Y72">
        <v>3.58</v>
      </c>
      <c r="Z72">
        <v>3.4249999999999998</v>
      </c>
      <c r="AA72">
        <v>0.13500000000000001</v>
      </c>
      <c r="AB72">
        <v>0</v>
      </c>
      <c r="AC72" t="b">
        <v>1</v>
      </c>
      <c r="BM72" t="s">
        <v>144</v>
      </c>
      <c r="BN72" t="s">
        <v>144</v>
      </c>
      <c r="BO72" t="s">
        <v>2888</v>
      </c>
      <c r="BT72"/>
      <c r="BU72"/>
      <c r="BX72" t="s">
        <v>2915</v>
      </c>
      <c r="BZ72"/>
      <c r="CA72"/>
      <c r="CB72"/>
      <c r="CC72"/>
      <c r="CD72">
        <v>0</v>
      </c>
      <c r="CE72"/>
      <c r="CF72">
        <v>0</v>
      </c>
    </row>
    <row r="73" spans="1:84" hidden="1" x14ac:dyDescent="0.35">
      <c r="A73" t="s">
        <v>225</v>
      </c>
      <c r="B73" t="s">
        <v>2962</v>
      </c>
      <c r="C73">
        <v>-0.04</v>
      </c>
      <c r="D73">
        <v>8</v>
      </c>
      <c r="E73">
        <v>89.146000000000001</v>
      </c>
      <c r="F73">
        <v>6.2949999999999999</v>
      </c>
      <c r="G73" t="s">
        <v>2884</v>
      </c>
      <c r="I73">
        <v>321.24</v>
      </c>
      <c r="J73">
        <v>-3.5999999999999997E-2</v>
      </c>
      <c r="K73" s="68">
        <v>93.05</v>
      </c>
      <c r="L73">
        <v>9</v>
      </c>
      <c r="M73">
        <v>3</v>
      </c>
      <c r="N73" t="s">
        <v>2962</v>
      </c>
      <c r="O73">
        <v>0.46400000000000002</v>
      </c>
      <c r="P73">
        <v>10</v>
      </c>
      <c r="Q73">
        <v>8</v>
      </c>
      <c r="R73">
        <v>-3.9E-2</v>
      </c>
      <c r="S73">
        <v>6</v>
      </c>
      <c r="T73">
        <v>89.927000000000007</v>
      </c>
      <c r="U73">
        <v>5.0359999999999996</v>
      </c>
      <c r="V73">
        <v>100</v>
      </c>
      <c r="W73">
        <v>0.64100000000000001</v>
      </c>
      <c r="X73">
        <v>0.28299999999999997</v>
      </c>
      <c r="Y73">
        <v>3.76</v>
      </c>
      <c r="Z73">
        <v>3.4249999999999998</v>
      </c>
      <c r="AA73">
        <v>0.13500000000000001</v>
      </c>
      <c r="AB73">
        <v>0</v>
      </c>
      <c r="AC73" t="b">
        <v>1</v>
      </c>
      <c r="BM73" t="s">
        <v>144</v>
      </c>
      <c r="BN73" t="s">
        <v>144</v>
      </c>
      <c r="BO73" t="s">
        <v>2888</v>
      </c>
      <c r="BT73"/>
      <c r="BU73"/>
      <c r="BX73" t="s">
        <v>2915</v>
      </c>
      <c r="BZ73"/>
      <c r="CA73"/>
      <c r="CB73"/>
      <c r="CC73"/>
      <c r="CD73">
        <v>0</v>
      </c>
      <c r="CE73"/>
      <c r="CF73">
        <v>0</v>
      </c>
    </row>
    <row r="74" spans="1:84" hidden="1" x14ac:dyDescent="0.35">
      <c r="A74" t="s">
        <v>226</v>
      </c>
      <c r="B74" t="s">
        <v>2963</v>
      </c>
      <c r="C74">
        <v>-0.04</v>
      </c>
      <c r="D74">
        <v>8</v>
      </c>
      <c r="E74">
        <v>107.797</v>
      </c>
      <c r="F74">
        <v>6.2949999999999999</v>
      </c>
      <c r="G74" t="s">
        <v>2884</v>
      </c>
      <c r="I74">
        <v>341.24</v>
      </c>
      <c r="J74">
        <v>-3.5999999999999997E-2</v>
      </c>
      <c r="K74" s="68">
        <v>113.05</v>
      </c>
      <c r="L74">
        <v>14</v>
      </c>
      <c r="M74">
        <v>3</v>
      </c>
      <c r="N74" t="s">
        <v>2963</v>
      </c>
      <c r="O74">
        <v>0.46400000000000002</v>
      </c>
      <c r="P74">
        <v>12.286</v>
      </c>
      <c r="Q74">
        <v>8</v>
      </c>
      <c r="R74">
        <v>-3.9E-2</v>
      </c>
      <c r="S74">
        <v>6</v>
      </c>
      <c r="T74">
        <v>108.84699999999999</v>
      </c>
      <c r="U74">
        <v>5.0359999999999996</v>
      </c>
      <c r="V74">
        <v>100</v>
      </c>
      <c r="W74">
        <v>0.64100000000000001</v>
      </c>
      <c r="X74">
        <v>0.45200000000000001</v>
      </c>
      <c r="Y74">
        <v>3.43</v>
      </c>
      <c r="Z74">
        <v>3.4249999999999998</v>
      </c>
      <c r="AA74">
        <v>0.13500000000000001</v>
      </c>
      <c r="AB74">
        <v>0</v>
      </c>
      <c r="AC74" t="b">
        <v>1</v>
      </c>
      <c r="BM74" t="s">
        <v>144</v>
      </c>
      <c r="BN74" t="s">
        <v>144</v>
      </c>
      <c r="BO74" t="s">
        <v>2888</v>
      </c>
      <c r="BT74"/>
      <c r="BU74"/>
      <c r="BX74" t="s">
        <v>2915</v>
      </c>
      <c r="BZ74"/>
      <c r="CA74"/>
      <c r="CB74"/>
      <c r="CC74"/>
      <c r="CD74">
        <v>0</v>
      </c>
      <c r="CE74"/>
      <c r="CF74">
        <v>0</v>
      </c>
    </row>
    <row r="75" spans="1:84" hidden="1" x14ac:dyDescent="0.35">
      <c r="A75" t="s">
        <v>227</v>
      </c>
      <c r="B75" t="s">
        <v>2964</v>
      </c>
      <c r="C75">
        <v>-3.7999999999999999E-2</v>
      </c>
      <c r="D75">
        <v>8</v>
      </c>
      <c r="E75">
        <v>169.88900000000001</v>
      </c>
      <c r="F75">
        <v>6.2949999999999999</v>
      </c>
      <c r="G75" t="s">
        <v>2884</v>
      </c>
      <c r="I75">
        <v>38.76</v>
      </c>
      <c r="J75">
        <v>-3.5000000000000003E-2</v>
      </c>
      <c r="K75" s="68">
        <v>170.57</v>
      </c>
      <c r="L75">
        <v>17</v>
      </c>
      <c r="M75">
        <v>3</v>
      </c>
      <c r="N75" t="s">
        <v>2964</v>
      </c>
      <c r="O75">
        <v>0.436</v>
      </c>
      <c r="P75">
        <v>14.221</v>
      </c>
      <c r="Q75">
        <v>8</v>
      </c>
      <c r="R75">
        <v>-3.7999999999999999E-2</v>
      </c>
      <c r="S75">
        <v>6</v>
      </c>
      <c r="T75">
        <v>170.02500000000001</v>
      </c>
      <c r="U75">
        <v>5.0359999999999996</v>
      </c>
      <c r="V75">
        <v>100</v>
      </c>
      <c r="W75">
        <v>0.64100000000000001</v>
      </c>
      <c r="X75">
        <v>0.56699999999999995</v>
      </c>
      <c r="Y75">
        <v>2.77</v>
      </c>
      <c r="Z75">
        <v>3.4249999999999998</v>
      </c>
      <c r="AA75">
        <v>0.13500000000000001</v>
      </c>
      <c r="AB75">
        <v>0</v>
      </c>
      <c r="AC75" t="b">
        <v>1</v>
      </c>
      <c r="BM75" t="s">
        <v>144</v>
      </c>
      <c r="BN75" t="s">
        <v>144</v>
      </c>
      <c r="BO75" t="s">
        <v>2888</v>
      </c>
      <c r="BT75"/>
      <c r="BU75"/>
      <c r="BX75" t="s">
        <v>2915</v>
      </c>
      <c r="BZ75"/>
      <c r="CA75"/>
      <c r="CB75"/>
      <c r="CC75"/>
      <c r="CD75">
        <v>0</v>
      </c>
      <c r="CE75"/>
      <c r="CF75">
        <v>0</v>
      </c>
    </row>
    <row r="76" spans="1:84" hidden="1" x14ac:dyDescent="0.35">
      <c r="A76" t="s">
        <v>228</v>
      </c>
      <c r="B76" t="s">
        <v>2965</v>
      </c>
      <c r="C76">
        <v>-3.7999999999999999E-2</v>
      </c>
      <c r="D76">
        <v>8</v>
      </c>
      <c r="E76">
        <v>130.589</v>
      </c>
      <c r="F76">
        <v>17.117999999999999</v>
      </c>
      <c r="G76" t="s">
        <v>2884</v>
      </c>
      <c r="I76">
        <v>6.19</v>
      </c>
      <c r="J76">
        <v>-3.5000000000000003E-2</v>
      </c>
      <c r="K76" s="68">
        <v>138</v>
      </c>
      <c r="L76">
        <v>5</v>
      </c>
      <c r="M76">
        <v>3</v>
      </c>
      <c r="N76" t="s">
        <v>2965</v>
      </c>
      <c r="O76">
        <v>0.436</v>
      </c>
      <c r="P76">
        <v>10</v>
      </c>
      <c r="Q76">
        <v>8</v>
      </c>
      <c r="R76">
        <v>-3.6999999999999998E-2</v>
      </c>
      <c r="S76">
        <v>6</v>
      </c>
      <c r="T76">
        <v>132.072</v>
      </c>
      <c r="U76">
        <v>13.694000000000001</v>
      </c>
      <c r="V76">
        <v>100</v>
      </c>
      <c r="W76">
        <v>2.206</v>
      </c>
      <c r="X76">
        <v>0.54400000000000004</v>
      </c>
      <c r="Y76">
        <v>2.79</v>
      </c>
      <c r="Z76">
        <v>3.4249999999999998</v>
      </c>
      <c r="AA76">
        <v>0.13500000000000001</v>
      </c>
      <c r="AB76">
        <v>0</v>
      </c>
      <c r="AC76" t="b">
        <v>1</v>
      </c>
      <c r="BM76" t="s">
        <v>144</v>
      </c>
      <c r="BN76" t="s">
        <v>144</v>
      </c>
      <c r="BO76" t="s">
        <v>2888</v>
      </c>
      <c r="BT76"/>
      <c r="BU76"/>
      <c r="BX76" t="s">
        <v>2915</v>
      </c>
      <c r="BZ76"/>
      <c r="CA76"/>
      <c r="CB76"/>
      <c r="CC76"/>
      <c r="CD76">
        <v>0</v>
      </c>
      <c r="CE76"/>
      <c r="CF76">
        <v>0</v>
      </c>
    </row>
    <row r="77" spans="1:84" hidden="1" x14ac:dyDescent="0.35">
      <c r="A77" t="s">
        <v>229</v>
      </c>
      <c r="B77" t="s">
        <v>2966</v>
      </c>
      <c r="C77">
        <v>-0.02</v>
      </c>
      <c r="D77">
        <v>8</v>
      </c>
      <c r="E77">
        <v>190.654</v>
      </c>
      <c r="F77">
        <v>6.2949999999999999</v>
      </c>
      <c r="G77" t="s">
        <v>2884</v>
      </c>
      <c r="I77">
        <v>61.24</v>
      </c>
      <c r="J77">
        <v>-1.6E-2</v>
      </c>
      <c r="K77" s="68">
        <v>193.08</v>
      </c>
      <c r="L77">
        <v>4</v>
      </c>
      <c r="M77">
        <v>3</v>
      </c>
      <c r="N77" t="s">
        <v>2966</v>
      </c>
      <c r="O77">
        <v>0.123</v>
      </c>
      <c r="P77">
        <v>10</v>
      </c>
      <c r="Q77">
        <v>8</v>
      </c>
      <c r="R77">
        <v>-1.9E-2</v>
      </c>
      <c r="S77">
        <v>6</v>
      </c>
      <c r="T77">
        <v>191.14</v>
      </c>
      <c r="U77">
        <v>5.0359999999999996</v>
      </c>
      <c r="V77">
        <v>100</v>
      </c>
      <c r="W77">
        <v>0.64100000000000001</v>
      </c>
      <c r="X77">
        <v>0.13600000000000001</v>
      </c>
      <c r="Y77">
        <v>0.46500000000000002</v>
      </c>
      <c r="Z77">
        <v>1.4750000000000001</v>
      </c>
      <c r="AA77">
        <v>5.0999999999999997E-2</v>
      </c>
      <c r="AB77">
        <v>0</v>
      </c>
      <c r="AC77" t="b">
        <v>1</v>
      </c>
      <c r="BM77" t="s">
        <v>144</v>
      </c>
      <c r="BN77" t="s">
        <v>144</v>
      </c>
      <c r="BO77" t="s">
        <v>2888</v>
      </c>
      <c r="BT77"/>
      <c r="BU77"/>
      <c r="BX77" t="s">
        <v>2915</v>
      </c>
      <c r="BZ77"/>
      <c r="CA77"/>
      <c r="CB77"/>
      <c r="CC77"/>
      <c r="CD77">
        <v>0</v>
      </c>
      <c r="CE77"/>
      <c r="CF77">
        <v>0</v>
      </c>
    </row>
    <row r="78" spans="1:84" hidden="1" x14ac:dyDescent="0.35">
      <c r="A78" t="s">
        <v>230</v>
      </c>
      <c r="B78" t="s">
        <v>2967</v>
      </c>
      <c r="C78">
        <v>-1.7999999999999999E-2</v>
      </c>
      <c r="D78">
        <v>8</v>
      </c>
      <c r="E78">
        <v>127.44199999999999</v>
      </c>
      <c r="F78">
        <v>6.2949999999999999</v>
      </c>
      <c r="G78" t="s">
        <v>2884</v>
      </c>
      <c r="I78">
        <v>358.76</v>
      </c>
      <c r="J78">
        <v>-1.4E-2</v>
      </c>
      <c r="K78" s="68">
        <v>130.59</v>
      </c>
      <c r="L78">
        <v>3</v>
      </c>
      <c r="M78">
        <v>3</v>
      </c>
      <c r="N78" t="s">
        <v>2967</v>
      </c>
      <c r="O78">
        <v>0.17299999999999999</v>
      </c>
      <c r="P78">
        <v>10</v>
      </c>
      <c r="Q78">
        <v>8</v>
      </c>
      <c r="R78">
        <v>-1.7000000000000001E-2</v>
      </c>
      <c r="S78">
        <v>6</v>
      </c>
      <c r="T78">
        <v>128.072</v>
      </c>
      <c r="U78">
        <v>5.0359999999999996</v>
      </c>
      <c r="V78">
        <v>100</v>
      </c>
      <c r="W78">
        <v>0.64100000000000001</v>
      </c>
      <c r="X78">
        <v>0.111</v>
      </c>
      <c r="Y78">
        <v>0.56000000000000005</v>
      </c>
      <c r="Z78">
        <v>1.4750000000000001</v>
      </c>
      <c r="AA78">
        <v>5.0999999999999997E-2</v>
      </c>
      <c r="AB78">
        <v>0</v>
      </c>
      <c r="AC78" t="b">
        <v>1</v>
      </c>
      <c r="BM78" t="s">
        <v>144</v>
      </c>
      <c r="BN78" t="s">
        <v>144</v>
      </c>
      <c r="BO78" t="s">
        <v>2888</v>
      </c>
      <c r="BT78"/>
      <c r="BU78"/>
      <c r="BX78" t="s">
        <v>2915</v>
      </c>
      <c r="BZ78"/>
      <c r="CA78"/>
      <c r="CB78"/>
      <c r="CC78"/>
      <c r="CD78">
        <v>0</v>
      </c>
      <c r="CE78"/>
      <c r="CF78">
        <v>0</v>
      </c>
    </row>
    <row r="79" spans="1:84" hidden="1" x14ac:dyDescent="0.35">
      <c r="A79" t="s">
        <v>231</v>
      </c>
      <c r="B79" t="s">
        <v>2968</v>
      </c>
      <c r="C79">
        <v>-1.4999999999999999E-2</v>
      </c>
      <c r="D79">
        <v>8</v>
      </c>
      <c r="E79">
        <v>204.97200000000001</v>
      </c>
      <c r="F79">
        <v>6.2949999999999999</v>
      </c>
      <c r="G79" t="s">
        <v>2884</v>
      </c>
      <c r="I79">
        <v>76.290000000000006</v>
      </c>
      <c r="J79">
        <v>-1.0999999999999999E-2</v>
      </c>
      <c r="K79" s="68">
        <v>208.12</v>
      </c>
      <c r="L79">
        <v>3</v>
      </c>
      <c r="M79">
        <v>3</v>
      </c>
      <c r="N79" t="s">
        <v>2968</v>
      </c>
      <c r="O79">
        <v>0.22500000000000001</v>
      </c>
      <c r="P79">
        <v>10</v>
      </c>
      <c r="Q79">
        <v>8</v>
      </c>
      <c r="R79">
        <v>-1.4E-2</v>
      </c>
      <c r="S79">
        <v>6</v>
      </c>
      <c r="T79">
        <v>205.602</v>
      </c>
      <c r="U79">
        <v>5.0359999999999996</v>
      </c>
      <c r="V79">
        <v>100</v>
      </c>
      <c r="W79">
        <v>0.64100000000000001</v>
      </c>
      <c r="X79">
        <v>0.10299999999999999</v>
      </c>
      <c r="Y79">
        <v>0.34</v>
      </c>
      <c r="Z79">
        <v>1.4750000000000001</v>
      </c>
      <c r="AA79">
        <v>5.0999999999999997E-2</v>
      </c>
      <c r="AB79">
        <v>0</v>
      </c>
      <c r="AC79" t="b">
        <v>1</v>
      </c>
      <c r="BM79" t="s">
        <v>144</v>
      </c>
      <c r="BN79" t="s">
        <v>144</v>
      </c>
      <c r="BO79" t="s">
        <v>2888</v>
      </c>
      <c r="BT79"/>
      <c r="BU79"/>
      <c r="BX79" t="s">
        <v>2915</v>
      </c>
      <c r="BZ79"/>
      <c r="CA79"/>
      <c r="CB79"/>
      <c r="CC79"/>
      <c r="CD79">
        <v>0</v>
      </c>
      <c r="CE79"/>
      <c r="CF79">
        <v>0</v>
      </c>
    </row>
    <row r="80" spans="1:84" hidden="1" x14ac:dyDescent="0.35">
      <c r="A80" t="s">
        <v>232</v>
      </c>
      <c r="B80" t="s">
        <v>2969</v>
      </c>
      <c r="C80">
        <v>-1.0999999999999999E-2</v>
      </c>
      <c r="D80">
        <v>8</v>
      </c>
      <c r="E80">
        <v>193.447</v>
      </c>
      <c r="F80">
        <v>6.2949999999999999</v>
      </c>
      <c r="G80" t="s">
        <v>2884</v>
      </c>
      <c r="I80">
        <v>63.71</v>
      </c>
      <c r="J80">
        <v>-6.0000000000000001E-3</v>
      </c>
      <c r="K80" s="68">
        <v>195.54</v>
      </c>
      <c r="L80">
        <v>3</v>
      </c>
      <c r="M80">
        <v>3</v>
      </c>
      <c r="N80" t="s">
        <v>2969</v>
      </c>
      <c r="O80">
        <v>0.28599999999999998</v>
      </c>
      <c r="P80">
        <v>10</v>
      </c>
      <c r="Q80">
        <v>8</v>
      </c>
      <c r="R80">
        <v>-8.9999999999999993E-3</v>
      </c>
      <c r="S80">
        <v>6</v>
      </c>
      <c r="T80">
        <v>193.86600000000001</v>
      </c>
      <c r="U80">
        <v>5.0359999999999996</v>
      </c>
      <c r="V80">
        <v>100</v>
      </c>
      <c r="W80">
        <v>0.64100000000000001</v>
      </c>
      <c r="X80">
        <v>0.10299999999999999</v>
      </c>
      <c r="Y80">
        <v>0.1</v>
      </c>
      <c r="Z80">
        <v>1.4750000000000001</v>
      </c>
      <c r="AA80">
        <v>5.0999999999999997E-2</v>
      </c>
      <c r="AB80">
        <v>0</v>
      </c>
      <c r="AC80" t="b">
        <v>1</v>
      </c>
      <c r="BM80" t="s">
        <v>144</v>
      </c>
      <c r="BN80" t="s">
        <v>144</v>
      </c>
      <c r="BO80" t="s">
        <v>2888</v>
      </c>
      <c r="BT80"/>
      <c r="BU80"/>
      <c r="BX80" t="s">
        <v>2915</v>
      </c>
      <c r="BZ80"/>
      <c r="CA80"/>
      <c r="CB80"/>
      <c r="CC80"/>
      <c r="CD80">
        <v>0</v>
      </c>
      <c r="CE80"/>
      <c r="CF80">
        <v>0</v>
      </c>
    </row>
    <row r="81" spans="1:84" hidden="1" x14ac:dyDescent="0.35">
      <c r="A81" t="s">
        <v>233</v>
      </c>
      <c r="B81" t="s">
        <v>2970</v>
      </c>
      <c r="C81">
        <v>0</v>
      </c>
      <c r="D81">
        <v>8</v>
      </c>
      <c r="E81">
        <v>186.03200000000001</v>
      </c>
      <c r="F81">
        <v>6.2949999999999999</v>
      </c>
      <c r="G81" t="s">
        <v>2884</v>
      </c>
      <c r="I81">
        <v>56.29</v>
      </c>
      <c r="J81">
        <v>2E-3</v>
      </c>
      <c r="K81" s="68">
        <v>188.13</v>
      </c>
      <c r="L81">
        <v>3</v>
      </c>
      <c r="M81">
        <v>3</v>
      </c>
      <c r="N81" t="s">
        <v>2970</v>
      </c>
      <c r="O81">
        <v>0.35599999999999998</v>
      </c>
      <c r="P81">
        <v>10</v>
      </c>
      <c r="Q81">
        <v>8</v>
      </c>
      <c r="R81">
        <v>0</v>
      </c>
      <c r="S81">
        <v>6</v>
      </c>
      <c r="T81">
        <v>186.45099999999999</v>
      </c>
      <c r="U81">
        <v>5.0359999999999996</v>
      </c>
      <c r="V81">
        <v>100</v>
      </c>
      <c r="W81">
        <v>0.64100000000000001</v>
      </c>
      <c r="X81">
        <v>0.10100000000000001</v>
      </c>
      <c r="Y81">
        <v>0.11</v>
      </c>
      <c r="Z81">
        <v>1.4750000000000001</v>
      </c>
      <c r="AA81">
        <v>5.0999999999999997E-2</v>
      </c>
      <c r="AB81">
        <v>0</v>
      </c>
      <c r="AC81" t="b">
        <v>1</v>
      </c>
      <c r="BM81" t="s">
        <v>144</v>
      </c>
      <c r="BN81" t="s">
        <v>144</v>
      </c>
      <c r="BO81" t="s">
        <v>2888</v>
      </c>
      <c r="BT81"/>
      <c r="BU81"/>
      <c r="BX81" t="s">
        <v>2915</v>
      </c>
      <c r="BZ81"/>
      <c r="CA81"/>
      <c r="CB81"/>
      <c r="CC81"/>
      <c r="CD81">
        <v>0</v>
      </c>
      <c r="CE81"/>
      <c r="CF81">
        <v>0</v>
      </c>
    </row>
    <row r="82" spans="1:84" hidden="1" x14ac:dyDescent="0.35">
      <c r="A82" t="s">
        <v>234</v>
      </c>
      <c r="B82" t="s">
        <v>2971</v>
      </c>
      <c r="C82">
        <v>0.02</v>
      </c>
      <c r="D82">
        <v>8</v>
      </c>
      <c r="E82">
        <v>89.921999999999997</v>
      </c>
      <c r="F82">
        <v>6.2949999999999999</v>
      </c>
      <c r="G82" t="s">
        <v>2884</v>
      </c>
      <c r="I82">
        <v>321.24</v>
      </c>
      <c r="J82">
        <v>2.4E-2</v>
      </c>
      <c r="K82" s="68">
        <v>93.07</v>
      </c>
      <c r="L82">
        <v>4</v>
      </c>
      <c r="M82">
        <v>3</v>
      </c>
      <c r="N82" t="s">
        <v>2971</v>
      </c>
      <c r="O82">
        <v>0.51700000000000002</v>
      </c>
      <c r="P82">
        <v>10</v>
      </c>
      <c r="Q82">
        <v>8</v>
      </c>
      <c r="R82">
        <v>2.1000000000000001E-2</v>
      </c>
      <c r="S82">
        <v>6</v>
      </c>
      <c r="T82">
        <v>90.552000000000007</v>
      </c>
      <c r="U82">
        <v>5.0359999999999996</v>
      </c>
      <c r="V82">
        <v>100</v>
      </c>
      <c r="W82">
        <v>0.64100000000000001</v>
      </c>
      <c r="X82">
        <v>0.13600000000000001</v>
      </c>
      <c r="Y82">
        <v>0.97499999999999998</v>
      </c>
      <c r="Z82">
        <v>1.472</v>
      </c>
      <c r="AA82">
        <v>0.05</v>
      </c>
      <c r="AB82">
        <v>0</v>
      </c>
      <c r="AC82" t="b">
        <v>1</v>
      </c>
      <c r="BM82" t="s">
        <v>144</v>
      </c>
      <c r="BN82" t="s">
        <v>144</v>
      </c>
      <c r="BO82" t="s">
        <v>2888</v>
      </c>
      <c r="BT82"/>
      <c r="BU82"/>
      <c r="BX82" t="s">
        <v>2915</v>
      </c>
      <c r="BZ82"/>
      <c r="CA82"/>
      <c r="CB82"/>
      <c r="CC82"/>
      <c r="CD82">
        <v>0</v>
      </c>
      <c r="CE82"/>
      <c r="CF82">
        <v>0</v>
      </c>
    </row>
    <row r="83" spans="1:84" hidden="1" x14ac:dyDescent="0.35">
      <c r="A83" t="s">
        <v>235</v>
      </c>
      <c r="B83" t="s">
        <v>2972</v>
      </c>
      <c r="C83">
        <v>2.4E-2</v>
      </c>
      <c r="D83">
        <v>8</v>
      </c>
      <c r="E83">
        <v>317.755</v>
      </c>
      <c r="F83">
        <v>7.0430000000000001</v>
      </c>
      <c r="G83" t="s">
        <v>2884</v>
      </c>
      <c r="I83">
        <v>186.19</v>
      </c>
      <c r="J83">
        <v>2.8000000000000001E-2</v>
      </c>
      <c r="K83" s="68">
        <v>318.02</v>
      </c>
      <c r="L83">
        <v>3</v>
      </c>
      <c r="M83">
        <v>3</v>
      </c>
      <c r="N83" t="s">
        <v>2972</v>
      </c>
      <c r="O83">
        <v>0.55100000000000005</v>
      </c>
      <c r="P83">
        <v>10</v>
      </c>
      <c r="Q83">
        <v>8</v>
      </c>
      <c r="R83">
        <v>2.5000000000000001E-2</v>
      </c>
      <c r="S83">
        <v>6</v>
      </c>
      <c r="T83">
        <v>317.80799999999999</v>
      </c>
      <c r="U83">
        <v>5.6349999999999998</v>
      </c>
      <c r="V83">
        <v>100</v>
      </c>
      <c r="W83">
        <v>0.68700000000000006</v>
      </c>
      <c r="X83">
        <v>0.10199999999999999</v>
      </c>
      <c r="Y83">
        <v>0.95</v>
      </c>
      <c r="Z83">
        <v>1.472</v>
      </c>
      <c r="AA83">
        <v>0.05</v>
      </c>
      <c r="AB83">
        <v>0</v>
      </c>
      <c r="AC83" t="b">
        <v>1</v>
      </c>
      <c r="BM83" t="s">
        <v>144</v>
      </c>
      <c r="BN83" t="s">
        <v>144</v>
      </c>
      <c r="BO83" t="s">
        <v>2888</v>
      </c>
      <c r="BT83"/>
      <c r="BU83"/>
      <c r="BX83" t="s">
        <v>2915</v>
      </c>
      <c r="BZ83"/>
      <c r="CA83"/>
      <c r="CB83"/>
      <c r="CC83"/>
      <c r="CD83">
        <v>0</v>
      </c>
      <c r="CE83"/>
      <c r="CF83">
        <v>0</v>
      </c>
    </row>
    <row r="84" spans="1:84" hidden="1" x14ac:dyDescent="0.35">
      <c r="A84" t="s">
        <v>236</v>
      </c>
      <c r="B84" t="s">
        <v>2973</v>
      </c>
      <c r="C84">
        <v>2.4E-2</v>
      </c>
      <c r="D84">
        <v>8</v>
      </c>
      <c r="E84">
        <v>49.921999999999997</v>
      </c>
      <c r="F84">
        <v>6.2949999999999999</v>
      </c>
      <c r="G84" t="s">
        <v>2884</v>
      </c>
      <c r="I84">
        <v>281.24</v>
      </c>
      <c r="J84">
        <v>2.8000000000000001E-2</v>
      </c>
      <c r="K84" s="68">
        <v>53.07</v>
      </c>
      <c r="L84">
        <v>6</v>
      </c>
      <c r="M84">
        <v>3</v>
      </c>
      <c r="N84" t="s">
        <v>2973</v>
      </c>
      <c r="O84">
        <v>0.55100000000000005</v>
      </c>
      <c r="P84">
        <v>10</v>
      </c>
      <c r="Q84">
        <v>8</v>
      </c>
      <c r="R84">
        <v>2.5000000000000001E-2</v>
      </c>
      <c r="S84">
        <v>6</v>
      </c>
      <c r="T84">
        <v>50.552</v>
      </c>
      <c r="U84">
        <v>5.0359999999999996</v>
      </c>
      <c r="V84">
        <v>100</v>
      </c>
      <c r="W84">
        <v>0.64100000000000001</v>
      </c>
      <c r="X84">
        <v>0.182</v>
      </c>
      <c r="Y84">
        <v>1.21</v>
      </c>
      <c r="Z84">
        <v>1.472</v>
      </c>
      <c r="AA84">
        <v>0.05</v>
      </c>
      <c r="AB84">
        <v>0</v>
      </c>
      <c r="AC84" t="b">
        <v>1</v>
      </c>
      <c r="BM84" t="s">
        <v>144</v>
      </c>
      <c r="BN84" t="s">
        <v>144</v>
      </c>
      <c r="BO84" t="s">
        <v>2888</v>
      </c>
      <c r="BT84"/>
      <c r="BU84"/>
      <c r="BX84" t="s">
        <v>2915</v>
      </c>
      <c r="BZ84"/>
      <c r="CA84"/>
      <c r="CB84"/>
      <c r="CC84"/>
      <c r="CD84">
        <v>0</v>
      </c>
      <c r="CE84"/>
      <c r="CF84">
        <v>0</v>
      </c>
    </row>
    <row r="85" spans="1:84" hidden="1" x14ac:dyDescent="0.35">
      <c r="A85" t="s">
        <v>237</v>
      </c>
      <c r="B85" t="s">
        <v>2974</v>
      </c>
      <c r="C85">
        <v>2.5999999999999999E-2</v>
      </c>
      <c r="D85">
        <v>8</v>
      </c>
      <c r="E85">
        <v>347.67399999999998</v>
      </c>
      <c r="F85">
        <v>6.2949999999999999</v>
      </c>
      <c r="G85" t="s">
        <v>2884</v>
      </c>
      <c r="I85">
        <v>218.76</v>
      </c>
      <c r="J85">
        <v>0.03</v>
      </c>
      <c r="K85" s="68">
        <v>350.59</v>
      </c>
      <c r="L85">
        <v>6</v>
      </c>
      <c r="M85">
        <v>3</v>
      </c>
      <c r="N85" t="s">
        <v>2974</v>
      </c>
      <c r="O85">
        <v>0.56799999999999995</v>
      </c>
      <c r="P85">
        <v>10</v>
      </c>
      <c r="Q85">
        <v>8</v>
      </c>
      <c r="R85">
        <v>2.7E-2</v>
      </c>
      <c r="S85">
        <v>6</v>
      </c>
      <c r="T85">
        <v>348.25700000000001</v>
      </c>
      <c r="U85">
        <v>5.0359999999999996</v>
      </c>
      <c r="V85">
        <v>100</v>
      </c>
      <c r="W85">
        <v>0.64100000000000001</v>
      </c>
      <c r="X85">
        <v>0.191</v>
      </c>
      <c r="Y85">
        <v>1.33</v>
      </c>
      <c r="Z85">
        <v>1.472</v>
      </c>
      <c r="AA85">
        <v>0.05</v>
      </c>
      <c r="AB85">
        <v>0</v>
      </c>
      <c r="AC85" t="b">
        <v>1</v>
      </c>
      <c r="BM85" t="s">
        <v>144</v>
      </c>
      <c r="BN85" t="s">
        <v>144</v>
      </c>
      <c r="BO85" t="s">
        <v>2888</v>
      </c>
      <c r="BT85"/>
      <c r="BU85"/>
      <c r="BX85" t="s">
        <v>2915</v>
      </c>
      <c r="BZ85"/>
      <c r="CA85"/>
      <c r="CB85"/>
      <c r="CC85"/>
      <c r="CD85">
        <v>0</v>
      </c>
      <c r="CE85"/>
      <c r="CF85">
        <v>0</v>
      </c>
    </row>
    <row r="86" spans="1:84" hidden="1" x14ac:dyDescent="0.35">
      <c r="A86" t="s">
        <v>238</v>
      </c>
      <c r="B86" t="s">
        <v>2975</v>
      </c>
      <c r="C86">
        <v>2.5999999999999999E-2</v>
      </c>
      <c r="D86">
        <v>8</v>
      </c>
      <c r="E86">
        <v>15.849</v>
      </c>
      <c r="F86">
        <v>6.2949999999999999</v>
      </c>
      <c r="G86" t="s">
        <v>2884</v>
      </c>
      <c r="I86">
        <v>246.19</v>
      </c>
      <c r="J86">
        <v>0.03</v>
      </c>
      <c r="K86" s="68">
        <v>18.02</v>
      </c>
      <c r="L86">
        <v>6</v>
      </c>
      <c r="M86">
        <v>3</v>
      </c>
      <c r="N86" t="s">
        <v>2975</v>
      </c>
      <c r="O86">
        <v>0.56799999999999995</v>
      </c>
      <c r="P86">
        <v>10</v>
      </c>
      <c r="Q86">
        <v>8</v>
      </c>
      <c r="R86">
        <v>2.7E-2</v>
      </c>
      <c r="S86">
        <v>6</v>
      </c>
      <c r="T86">
        <v>16.283000000000001</v>
      </c>
      <c r="U86">
        <v>5.0359999999999996</v>
      </c>
      <c r="V86">
        <v>100</v>
      </c>
      <c r="W86">
        <v>0.64100000000000001</v>
      </c>
      <c r="X86">
        <v>0.192</v>
      </c>
      <c r="Y86">
        <v>1.62</v>
      </c>
      <c r="Z86">
        <v>1.472</v>
      </c>
      <c r="AA86">
        <v>0.05</v>
      </c>
      <c r="AB86">
        <v>0</v>
      </c>
      <c r="AC86" t="b">
        <v>1</v>
      </c>
      <c r="BM86" t="s">
        <v>144</v>
      </c>
      <c r="BN86" t="s">
        <v>144</v>
      </c>
      <c r="BO86" t="s">
        <v>2888</v>
      </c>
      <c r="BT86"/>
      <c r="BU86"/>
      <c r="BX86" t="s">
        <v>2915</v>
      </c>
      <c r="BZ86"/>
      <c r="CA86"/>
      <c r="CB86"/>
      <c r="CC86"/>
      <c r="CD86">
        <v>0</v>
      </c>
      <c r="CE86"/>
      <c r="CF86">
        <v>0</v>
      </c>
    </row>
    <row r="87" spans="1:84" hidden="1" x14ac:dyDescent="0.35">
      <c r="A87" t="s">
        <v>239</v>
      </c>
      <c r="B87" t="s">
        <v>2976</v>
      </c>
      <c r="C87">
        <v>2.5999999999999999E-2</v>
      </c>
      <c r="D87">
        <v>8</v>
      </c>
      <c r="E87">
        <v>112.495</v>
      </c>
      <c r="F87">
        <v>6.2949999999999999</v>
      </c>
      <c r="G87" t="s">
        <v>2884</v>
      </c>
      <c r="I87">
        <v>346.19</v>
      </c>
      <c r="J87">
        <v>0.03</v>
      </c>
      <c r="K87" s="68">
        <v>118.02</v>
      </c>
      <c r="L87">
        <v>4</v>
      </c>
      <c r="M87">
        <v>3</v>
      </c>
      <c r="N87" t="s">
        <v>2976</v>
      </c>
      <c r="O87">
        <v>0.56799999999999995</v>
      </c>
      <c r="P87">
        <v>10</v>
      </c>
      <c r="Q87">
        <v>8</v>
      </c>
      <c r="R87">
        <v>2.7E-2</v>
      </c>
      <c r="S87">
        <v>6</v>
      </c>
      <c r="T87">
        <v>113.6</v>
      </c>
      <c r="U87">
        <v>5.0359999999999996</v>
      </c>
      <c r="V87">
        <v>100</v>
      </c>
      <c r="W87">
        <v>0.64100000000000001</v>
      </c>
      <c r="X87">
        <v>0.13900000000000001</v>
      </c>
      <c r="Y87">
        <v>0.81499999999999995</v>
      </c>
      <c r="Z87">
        <v>1.472</v>
      </c>
      <c r="AA87">
        <v>0.05</v>
      </c>
      <c r="AB87">
        <v>0</v>
      </c>
      <c r="AC87" t="b">
        <v>1</v>
      </c>
      <c r="BM87" t="s">
        <v>144</v>
      </c>
      <c r="BN87" t="s">
        <v>144</v>
      </c>
      <c r="BO87" t="s">
        <v>2888</v>
      </c>
      <c r="BT87"/>
      <c r="BU87"/>
      <c r="BX87" t="s">
        <v>2915</v>
      </c>
      <c r="BZ87"/>
      <c r="CA87"/>
      <c r="CB87"/>
      <c r="CC87"/>
      <c r="CD87">
        <v>0</v>
      </c>
      <c r="CE87"/>
      <c r="CF87">
        <v>0</v>
      </c>
    </row>
    <row r="88" spans="1:84" hidden="1" x14ac:dyDescent="0.35">
      <c r="A88" t="s">
        <v>240</v>
      </c>
      <c r="B88" t="s">
        <v>2977</v>
      </c>
      <c r="C88">
        <v>2.5999999999999999E-2</v>
      </c>
      <c r="D88">
        <v>8</v>
      </c>
      <c r="E88">
        <v>71.430999999999997</v>
      </c>
      <c r="F88">
        <v>6.2949999999999999</v>
      </c>
      <c r="G88" t="s">
        <v>2884</v>
      </c>
      <c r="I88">
        <v>303.70999999999998</v>
      </c>
      <c r="J88">
        <v>0.03</v>
      </c>
      <c r="K88" s="68">
        <v>75.540000000000006</v>
      </c>
      <c r="L88">
        <v>9</v>
      </c>
      <c r="M88">
        <v>3</v>
      </c>
      <c r="N88" t="s">
        <v>2977</v>
      </c>
      <c r="O88">
        <v>0.56799999999999995</v>
      </c>
      <c r="P88">
        <v>10</v>
      </c>
      <c r="Q88">
        <v>8</v>
      </c>
      <c r="R88">
        <v>2.7E-2</v>
      </c>
      <c r="S88">
        <v>6</v>
      </c>
      <c r="T88">
        <v>72.253</v>
      </c>
      <c r="U88">
        <v>5.0359999999999996</v>
      </c>
      <c r="V88">
        <v>100</v>
      </c>
      <c r="W88">
        <v>0.64100000000000001</v>
      </c>
      <c r="X88">
        <v>0.28599999999999998</v>
      </c>
      <c r="Y88">
        <v>1.35</v>
      </c>
      <c r="Z88">
        <v>1.472</v>
      </c>
      <c r="AA88">
        <v>0.05</v>
      </c>
      <c r="AB88">
        <v>0</v>
      </c>
      <c r="AC88" t="b">
        <v>1</v>
      </c>
      <c r="BM88" t="s">
        <v>144</v>
      </c>
      <c r="BN88" t="s">
        <v>144</v>
      </c>
      <c r="BO88" t="s">
        <v>2888</v>
      </c>
      <c r="BT88"/>
      <c r="BU88"/>
      <c r="BX88" t="s">
        <v>2915</v>
      </c>
      <c r="BZ88"/>
      <c r="CA88"/>
      <c r="CB88"/>
      <c r="CC88"/>
      <c r="CD88">
        <v>0</v>
      </c>
      <c r="CE88"/>
      <c r="CF88">
        <v>0</v>
      </c>
    </row>
    <row r="89" spans="1:84" hidden="1" x14ac:dyDescent="0.35">
      <c r="A89" t="s">
        <v>241</v>
      </c>
      <c r="B89" t="s">
        <v>2978</v>
      </c>
      <c r="C89">
        <v>2.9000000000000001E-2</v>
      </c>
      <c r="D89">
        <v>8</v>
      </c>
      <c r="E89">
        <v>344.97199999999998</v>
      </c>
      <c r="F89">
        <v>6.2949999999999999</v>
      </c>
      <c r="G89" t="s">
        <v>2884</v>
      </c>
      <c r="I89">
        <v>216.29</v>
      </c>
      <c r="J89">
        <v>3.3000000000000002E-2</v>
      </c>
      <c r="K89" s="68">
        <v>348.12</v>
      </c>
      <c r="L89">
        <v>3</v>
      </c>
      <c r="M89">
        <v>3</v>
      </c>
      <c r="N89" t="s">
        <v>2978</v>
      </c>
      <c r="O89">
        <v>0.58499999999999996</v>
      </c>
      <c r="P89">
        <v>10</v>
      </c>
      <c r="Q89">
        <v>8</v>
      </c>
      <c r="R89">
        <v>0.03</v>
      </c>
      <c r="S89">
        <v>6</v>
      </c>
      <c r="T89">
        <v>345.60199999999998</v>
      </c>
      <c r="U89">
        <v>5.0359999999999996</v>
      </c>
      <c r="V89">
        <v>100</v>
      </c>
      <c r="W89">
        <v>0.64100000000000001</v>
      </c>
      <c r="X89">
        <v>0.107</v>
      </c>
      <c r="Y89">
        <v>1.365</v>
      </c>
      <c r="Z89">
        <v>1.472</v>
      </c>
      <c r="AA89">
        <v>0.05</v>
      </c>
      <c r="AB89">
        <v>0</v>
      </c>
      <c r="AC89" t="b">
        <v>1</v>
      </c>
      <c r="BM89" t="s">
        <v>144</v>
      </c>
      <c r="BN89" t="s">
        <v>144</v>
      </c>
      <c r="BO89" t="s">
        <v>2888</v>
      </c>
      <c r="BT89"/>
      <c r="BU89"/>
      <c r="BX89" t="s">
        <v>2915</v>
      </c>
      <c r="BZ89"/>
      <c r="CA89"/>
      <c r="CB89"/>
      <c r="CC89"/>
      <c r="CD89">
        <v>0</v>
      </c>
      <c r="CE89"/>
      <c r="CF89">
        <v>0</v>
      </c>
    </row>
    <row r="90" spans="1:84" hidden="1" x14ac:dyDescent="0.35">
      <c r="A90" t="s">
        <v>242</v>
      </c>
      <c r="B90" t="s">
        <v>2979</v>
      </c>
      <c r="C90">
        <v>2.9000000000000001E-2</v>
      </c>
      <c r="D90">
        <v>8</v>
      </c>
      <c r="E90">
        <v>267.98700000000002</v>
      </c>
      <c r="F90">
        <v>6.2949999999999999</v>
      </c>
      <c r="G90" t="s">
        <v>2884</v>
      </c>
      <c r="I90">
        <v>138.76</v>
      </c>
      <c r="J90">
        <v>3.3000000000000002E-2</v>
      </c>
      <c r="K90" s="68">
        <v>270.58999999999997</v>
      </c>
      <c r="L90">
        <v>8</v>
      </c>
      <c r="M90">
        <v>3</v>
      </c>
      <c r="N90" t="s">
        <v>2979</v>
      </c>
      <c r="O90">
        <v>0.59299999999999997</v>
      </c>
      <c r="P90">
        <v>10</v>
      </c>
      <c r="Q90">
        <v>8</v>
      </c>
      <c r="R90">
        <v>0.03</v>
      </c>
      <c r="S90">
        <v>6</v>
      </c>
      <c r="T90">
        <v>268.50799999999998</v>
      </c>
      <c r="U90">
        <v>5.0359999999999996</v>
      </c>
      <c r="V90">
        <v>100</v>
      </c>
      <c r="W90">
        <v>0.64100000000000001</v>
      </c>
      <c r="X90">
        <v>0.27</v>
      </c>
      <c r="Y90">
        <v>0.93</v>
      </c>
      <c r="Z90">
        <v>1.472</v>
      </c>
      <c r="AA90">
        <v>0.05</v>
      </c>
      <c r="AB90">
        <v>0</v>
      </c>
      <c r="AC90" t="b">
        <v>1</v>
      </c>
      <c r="BM90" t="s">
        <v>144</v>
      </c>
      <c r="BN90" t="s">
        <v>144</v>
      </c>
      <c r="BO90" t="s">
        <v>2888</v>
      </c>
      <c r="BT90"/>
      <c r="BU90"/>
      <c r="BX90" t="s">
        <v>2915</v>
      </c>
      <c r="BZ90"/>
      <c r="CA90"/>
      <c r="CB90"/>
      <c r="CC90"/>
      <c r="CD90">
        <v>0</v>
      </c>
      <c r="CE90"/>
      <c r="CF90">
        <v>0</v>
      </c>
    </row>
    <row r="91" spans="1:84" hidden="1" x14ac:dyDescent="0.35">
      <c r="A91" t="s">
        <v>243</v>
      </c>
      <c r="B91" t="s">
        <v>2980</v>
      </c>
      <c r="C91">
        <v>2.8000000000000001E-2</v>
      </c>
      <c r="D91">
        <v>8</v>
      </c>
      <c r="E91">
        <v>76.986000000000004</v>
      </c>
      <c r="F91">
        <v>6.2949999999999999</v>
      </c>
      <c r="G91" t="s">
        <v>2884</v>
      </c>
      <c r="I91">
        <v>306.19</v>
      </c>
      <c r="J91">
        <v>3.3000000000000002E-2</v>
      </c>
      <c r="K91" s="68">
        <v>78.02</v>
      </c>
      <c r="L91">
        <v>6</v>
      </c>
      <c r="M91">
        <v>3</v>
      </c>
      <c r="N91" t="s">
        <v>2980</v>
      </c>
      <c r="O91">
        <v>0.59299999999999997</v>
      </c>
      <c r="P91">
        <v>10</v>
      </c>
      <c r="Q91">
        <v>8</v>
      </c>
      <c r="R91">
        <v>2.9000000000000001E-2</v>
      </c>
      <c r="S91">
        <v>6</v>
      </c>
      <c r="T91">
        <v>77.192999999999998</v>
      </c>
      <c r="U91">
        <v>5.0359999999999996</v>
      </c>
      <c r="V91">
        <v>100</v>
      </c>
      <c r="W91">
        <v>0.64100000000000001</v>
      </c>
      <c r="X91">
        <v>0.19</v>
      </c>
      <c r="Y91">
        <v>1.18</v>
      </c>
      <c r="Z91">
        <v>1.472</v>
      </c>
      <c r="AA91">
        <v>0.05</v>
      </c>
      <c r="AB91">
        <v>0</v>
      </c>
      <c r="AC91" t="b">
        <v>1</v>
      </c>
      <c r="BM91" t="s">
        <v>144</v>
      </c>
      <c r="BN91" t="s">
        <v>144</v>
      </c>
      <c r="BO91" t="s">
        <v>2888</v>
      </c>
      <c r="BT91"/>
      <c r="BU91"/>
      <c r="BX91" t="s">
        <v>2915</v>
      </c>
      <c r="BZ91"/>
      <c r="CA91"/>
      <c r="CB91"/>
      <c r="CC91"/>
      <c r="CD91">
        <v>0</v>
      </c>
      <c r="CE91"/>
      <c r="CF91">
        <v>0</v>
      </c>
    </row>
    <row r="92" spans="1:84" hidden="1" x14ac:dyDescent="0.35">
      <c r="A92" t="s">
        <v>244</v>
      </c>
      <c r="B92" t="s">
        <v>2981</v>
      </c>
      <c r="C92">
        <v>2.9000000000000001E-2</v>
      </c>
      <c r="D92">
        <v>8</v>
      </c>
      <c r="E92">
        <v>309.92200000000003</v>
      </c>
      <c r="F92">
        <v>6.2949999999999999</v>
      </c>
      <c r="G92" t="s">
        <v>2884</v>
      </c>
      <c r="I92">
        <v>181.24</v>
      </c>
      <c r="J92">
        <v>3.3000000000000002E-2</v>
      </c>
      <c r="K92" s="68">
        <v>313.07</v>
      </c>
      <c r="L92">
        <v>6</v>
      </c>
      <c r="M92">
        <v>3</v>
      </c>
      <c r="N92" t="s">
        <v>2981</v>
      </c>
      <c r="O92">
        <v>0.59299999999999997</v>
      </c>
      <c r="P92">
        <v>10</v>
      </c>
      <c r="Q92">
        <v>8</v>
      </c>
      <c r="R92">
        <v>0.03</v>
      </c>
      <c r="S92">
        <v>6</v>
      </c>
      <c r="T92">
        <v>310.55200000000002</v>
      </c>
      <c r="U92">
        <v>5.0359999999999996</v>
      </c>
      <c r="V92">
        <v>100</v>
      </c>
      <c r="W92">
        <v>0.64100000000000001</v>
      </c>
      <c r="X92">
        <v>0.19400000000000001</v>
      </c>
      <c r="Y92">
        <v>1.06</v>
      </c>
      <c r="Z92">
        <v>1.472</v>
      </c>
      <c r="AA92">
        <v>0.05</v>
      </c>
      <c r="AB92">
        <v>0</v>
      </c>
      <c r="AC92" t="b">
        <v>1</v>
      </c>
      <c r="BM92" t="s">
        <v>144</v>
      </c>
      <c r="BN92" t="s">
        <v>144</v>
      </c>
      <c r="BO92" t="s">
        <v>2888</v>
      </c>
      <c r="BT92"/>
      <c r="BU92"/>
      <c r="BX92" t="s">
        <v>2915</v>
      </c>
      <c r="BZ92"/>
      <c r="CA92"/>
      <c r="CB92"/>
      <c r="CC92"/>
      <c r="CD92">
        <v>0</v>
      </c>
      <c r="CE92"/>
      <c r="CF92">
        <v>0</v>
      </c>
    </row>
    <row r="93" spans="1:84" hidden="1" x14ac:dyDescent="0.35">
      <c r="A93" t="s">
        <v>245</v>
      </c>
      <c r="B93" t="s">
        <v>2982</v>
      </c>
      <c r="C93">
        <v>2.4E-2</v>
      </c>
      <c r="D93">
        <v>32.726999999999997</v>
      </c>
      <c r="E93">
        <v>56.405999999999999</v>
      </c>
      <c r="F93">
        <v>6.2949999999999999</v>
      </c>
      <c r="G93" t="s">
        <v>2884</v>
      </c>
      <c r="I93">
        <v>286.19</v>
      </c>
      <c r="J93">
        <v>3.3000000000000002E-2</v>
      </c>
      <c r="K93" s="68">
        <v>58.02</v>
      </c>
      <c r="L93">
        <v>15</v>
      </c>
      <c r="M93">
        <v>3</v>
      </c>
      <c r="N93" t="s">
        <v>2982</v>
      </c>
      <c r="O93">
        <v>0.59299999999999997</v>
      </c>
      <c r="P93">
        <v>12.917</v>
      </c>
      <c r="Q93">
        <v>32.726999999999997</v>
      </c>
      <c r="R93">
        <v>2.5999999999999999E-2</v>
      </c>
      <c r="S93">
        <v>26.181000000000001</v>
      </c>
      <c r="T93">
        <v>56.728000000000002</v>
      </c>
      <c r="U93">
        <v>5.0359999999999996</v>
      </c>
      <c r="V93">
        <v>100</v>
      </c>
      <c r="W93">
        <v>0.311</v>
      </c>
      <c r="X93">
        <v>0.374</v>
      </c>
      <c r="Y93">
        <v>1.25</v>
      </c>
      <c r="Z93">
        <v>1.472</v>
      </c>
      <c r="AA93">
        <v>0.05</v>
      </c>
      <c r="AB93">
        <v>0</v>
      </c>
      <c r="AC93" t="b">
        <v>1</v>
      </c>
      <c r="BM93" t="s">
        <v>144</v>
      </c>
      <c r="BN93" t="s">
        <v>144</v>
      </c>
      <c r="BO93" t="s">
        <v>2888</v>
      </c>
      <c r="BT93"/>
      <c r="BU93"/>
      <c r="BX93" t="s">
        <v>2915</v>
      </c>
      <c r="BZ93"/>
      <c r="CA93"/>
      <c r="CB93"/>
      <c r="CC93"/>
      <c r="CD93">
        <v>0</v>
      </c>
      <c r="CE93"/>
      <c r="CF93">
        <v>0</v>
      </c>
    </row>
    <row r="94" spans="1:84" hidden="1" x14ac:dyDescent="0.35">
      <c r="A94" t="s">
        <v>246</v>
      </c>
      <c r="B94" t="s">
        <v>2983</v>
      </c>
      <c r="C94">
        <v>2.9000000000000001E-2</v>
      </c>
      <c r="D94">
        <v>8</v>
      </c>
      <c r="E94">
        <v>4.9939999999999998</v>
      </c>
      <c r="F94">
        <v>6.2949999999999999</v>
      </c>
      <c r="G94" t="s">
        <v>2884</v>
      </c>
      <c r="I94">
        <v>238.76</v>
      </c>
      <c r="J94">
        <v>3.3000000000000002E-2</v>
      </c>
      <c r="K94" s="68">
        <v>10.59</v>
      </c>
      <c r="L94">
        <v>4</v>
      </c>
      <c r="M94">
        <v>3</v>
      </c>
      <c r="N94" t="s">
        <v>2983</v>
      </c>
      <c r="O94">
        <v>0.59299999999999997</v>
      </c>
      <c r="P94">
        <v>10</v>
      </c>
      <c r="Q94">
        <v>8</v>
      </c>
      <c r="R94">
        <v>0.03</v>
      </c>
      <c r="S94">
        <v>6</v>
      </c>
      <c r="T94">
        <v>6.1139999999999999</v>
      </c>
      <c r="U94">
        <v>5.0359999999999996</v>
      </c>
      <c r="V94">
        <v>100</v>
      </c>
      <c r="W94">
        <v>0.64100000000000001</v>
      </c>
      <c r="X94">
        <v>0.13700000000000001</v>
      </c>
      <c r="Y94">
        <v>1.7849999999999999</v>
      </c>
      <c r="Z94">
        <v>1.472</v>
      </c>
      <c r="AA94">
        <v>0.05</v>
      </c>
      <c r="AB94">
        <v>0</v>
      </c>
      <c r="AC94" t="b">
        <v>1</v>
      </c>
      <c r="BM94" t="s">
        <v>144</v>
      </c>
      <c r="BN94" t="s">
        <v>144</v>
      </c>
      <c r="BO94" t="s">
        <v>2888</v>
      </c>
      <c r="BT94"/>
      <c r="BU94"/>
      <c r="BX94" t="s">
        <v>2915</v>
      </c>
      <c r="BZ94"/>
      <c r="CA94"/>
      <c r="CB94"/>
      <c r="CC94"/>
      <c r="CD94">
        <v>0</v>
      </c>
      <c r="CE94"/>
      <c r="CF94">
        <v>0</v>
      </c>
    </row>
    <row r="95" spans="1:84" hidden="1" x14ac:dyDescent="0.35">
      <c r="A95" t="s">
        <v>247</v>
      </c>
      <c r="B95" t="s">
        <v>2984</v>
      </c>
      <c r="C95">
        <v>2.9000000000000001E-2</v>
      </c>
      <c r="D95">
        <v>8</v>
      </c>
      <c r="E95">
        <v>142.852</v>
      </c>
      <c r="F95">
        <v>6.2949999999999999</v>
      </c>
      <c r="G95" t="s">
        <v>2884</v>
      </c>
      <c r="I95">
        <v>13.81</v>
      </c>
      <c r="J95">
        <v>3.3000000000000002E-2</v>
      </c>
      <c r="K95" s="68">
        <v>145.63999999999999</v>
      </c>
      <c r="L95">
        <v>9</v>
      </c>
      <c r="M95">
        <v>3</v>
      </c>
      <c r="N95" t="s">
        <v>2984</v>
      </c>
      <c r="O95">
        <v>0.59299999999999997</v>
      </c>
      <c r="P95">
        <v>10</v>
      </c>
      <c r="Q95">
        <v>8</v>
      </c>
      <c r="R95">
        <v>0.03</v>
      </c>
      <c r="S95">
        <v>6</v>
      </c>
      <c r="T95">
        <v>143.41</v>
      </c>
      <c r="U95">
        <v>5.0359999999999996</v>
      </c>
      <c r="V95">
        <v>100</v>
      </c>
      <c r="W95">
        <v>0.64100000000000001</v>
      </c>
      <c r="X95">
        <v>0.28100000000000003</v>
      </c>
      <c r="Y95">
        <v>0.6</v>
      </c>
      <c r="Z95">
        <v>1.472</v>
      </c>
      <c r="AA95">
        <v>0.05</v>
      </c>
      <c r="AB95">
        <v>0</v>
      </c>
      <c r="AC95" t="b">
        <v>1</v>
      </c>
      <c r="BM95" t="s">
        <v>144</v>
      </c>
      <c r="BN95" t="s">
        <v>144</v>
      </c>
      <c r="BO95" t="s">
        <v>2888</v>
      </c>
      <c r="BT95"/>
      <c r="BU95"/>
      <c r="BX95" t="s">
        <v>2915</v>
      </c>
      <c r="BZ95"/>
      <c r="CA95"/>
      <c r="CB95"/>
      <c r="CC95"/>
      <c r="CD95">
        <v>0</v>
      </c>
      <c r="CE95"/>
      <c r="CF95">
        <v>0</v>
      </c>
    </row>
    <row r="96" spans="1:84" hidden="1" x14ac:dyDescent="0.35">
      <c r="A96" t="s">
        <v>248</v>
      </c>
      <c r="B96" t="s">
        <v>2985</v>
      </c>
      <c r="C96">
        <v>2.9000000000000001E-2</v>
      </c>
      <c r="D96">
        <v>8</v>
      </c>
      <c r="E96">
        <v>202.49199999999999</v>
      </c>
      <c r="F96">
        <v>6.2949999999999999</v>
      </c>
      <c r="G96" t="s">
        <v>2884</v>
      </c>
      <c r="I96">
        <v>73.81</v>
      </c>
      <c r="J96">
        <v>3.3000000000000002E-2</v>
      </c>
      <c r="K96" s="68">
        <v>205.64</v>
      </c>
      <c r="L96">
        <v>5</v>
      </c>
      <c r="M96">
        <v>3</v>
      </c>
      <c r="N96" t="s">
        <v>2985</v>
      </c>
      <c r="O96">
        <v>0.59299999999999997</v>
      </c>
      <c r="P96">
        <v>10</v>
      </c>
      <c r="Q96">
        <v>8</v>
      </c>
      <c r="R96">
        <v>0.03</v>
      </c>
      <c r="S96">
        <v>6</v>
      </c>
      <c r="T96">
        <v>203.12200000000001</v>
      </c>
      <c r="U96">
        <v>5.0359999999999996</v>
      </c>
      <c r="V96">
        <v>100</v>
      </c>
      <c r="W96">
        <v>0.64100000000000001</v>
      </c>
      <c r="X96">
        <v>0.155</v>
      </c>
      <c r="Y96">
        <v>0.38500000000000001</v>
      </c>
      <c r="Z96">
        <v>1.472</v>
      </c>
      <c r="AA96">
        <v>0.05</v>
      </c>
      <c r="AB96">
        <v>0</v>
      </c>
      <c r="AC96" t="b">
        <v>1</v>
      </c>
      <c r="BM96" t="s">
        <v>144</v>
      </c>
      <c r="BN96" t="s">
        <v>144</v>
      </c>
      <c r="BO96" t="s">
        <v>2888</v>
      </c>
      <c r="BT96"/>
      <c r="BU96"/>
      <c r="BX96" t="s">
        <v>2915</v>
      </c>
      <c r="BZ96"/>
      <c r="CA96"/>
      <c r="CB96"/>
      <c r="CC96"/>
      <c r="CD96">
        <v>0</v>
      </c>
      <c r="CE96"/>
      <c r="CF96">
        <v>0</v>
      </c>
    </row>
    <row r="97" spans="1:84" hidden="1" x14ac:dyDescent="0.35">
      <c r="A97" t="s">
        <v>249</v>
      </c>
      <c r="B97" t="s">
        <v>2986</v>
      </c>
      <c r="C97">
        <v>2.9000000000000001E-2</v>
      </c>
      <c r="D97">
        <v>8</v>
      </c>
      <c r="E97">
        <v>314.87200000000001</v>
      </c>
      <c r="F97">
        <v>6.2949999999999999</v>
      </c>
      <c r="G97" t="s">
        <v>2884</v>
      </c>
      <c r="I97">
        <v>186.19</v>
      </c>
      <c r="J97">
        <v>3.3000000000000002E-2</v>
      </c>
      <c r="K97" s="68">
        <v>318.02</v>
      </c>
      <c r="L97">
        <v>6</v>
      </c>
      <c r="M97">
        <v>3</v>
      </c>
      <c r="N97" t="s">
        <v>2986</v>
      </c>
      <c r="O97">
        <v>0.59299999999999997</v>
      </c>
      <c r="P97">
        <v>10</v>
      </c>
      <c r="Q97">
        <v>8</v>
      </c>
      <c r="R97">
        <v>0.03</v>
      </c>
      <c r="S97">
        <v>6</v>
      </c>
      <c r="T97">
        <v>315.50200000000001</v>
      </c>
      <c r="U97">
        <v>5.0359999999999996</v>
      </c>
      <c r="V97">
        <v>100</v>
      </c>
      <c r="W97">
        <v>0.64100000000000001</v>
      </c>
      <c r="X97">
        <v>0.19</v>
      </c>
      <c r="Y97">
        <v>1.05</v>
      </c>
      <c r="Z97">
        <v>1.472</v>
      </c>
      <c r="AA97">
        <v>0.05</v>
      </c>
      <c r="AB97">
        <v>0</v>
      </c>
      <c r="AC97" t="b">
        <v>1</v>
      </c>
      <c r="BM97" t="s">
        <v>144</v>
      </c>
      <c r="BN97" t="s">
        <v>144</v>
      </c>
      <c r="BO97" t="s">
        <v>2888</v>
      </c>
      <c r="BT97"/>
      <c r="BU97"/>
      <c r="BX97" t="s">
        <v>2915</v>
      </c>
      <c r="BZ97"/>
      <c r="CA97"/>
      <c r="CB97"/>
      <c r="CC97"/>
      <c r="CD97">
        <v>0</v>
      </c>
      <c r="CE97"/>
      <c r="CF97">
        <v>0</v>
      </c>
    </row>
    <row r="98" spans="1:84" hidden="1" x14ac:dyDescent="0.35">
      <c r="A98" t="s">
        <v>250</v>
      </c>
      <c r="B98" t="s">
        <v>2987</v>
      </c>
      <c r="C98">
        <v>2.9000000000000001E-2</v>
      </c>
      <c r="D98">
        <v>8</v>
      </c>
      <c r="E98">
        <v>250.625</v>
      </c>
      <c r="F98">
        <v>6.2949999999999999</v>
      </c>
      <c r="G98" t="s">
        <v>2884</v>
      </c>
      <c r="I98">
        <v>123.71</v>
      </c>
      <c r="J98">
        <v>3.3000000000000002E-2</v>
      </c>
      <c r="K98" s="68">
        <v>255.54</v>
      </c>
      <c r="L98">
        <v>6</v>
      </c>
      <c r="M98">
        <v>3</v>
      </c>
      <c r="N98" t="s">
        <v>2987</v>
      </c>
      <c r="O98">
        <v>0.59299999999999997</v>
      </c>
      <c r="P98">
        <v>10</v>
      </c>
      <c r="Q98">
        <v>8</v>
      </c>
      <c r="R98">
        <v>0.03</v>
      </c>
      <c r="S98">
        <v>6</v>
      </c>
      <c r="T98">
        <v>251.608</v>
      </c>
      <c r="U98">
        <v>5.0359999999999996</v>
      </c>
      <c r="V98">
        <v>100</v>
      </c>
      <c r="W98">
        <v>0.64100000000000001</v>
      </c>
      <c r="X98">
        <v>0.19</v>
      </c>
      <c r="Y98">
        <v>0.56999999999999995</v>
      </c>
      <c r="Z98">
        <v>1.472</v>
      </c>
      <c r="AA98">
        <v>0.05</v>
      </c>
      <c r="AB98">
        <v>0</v>
      </c>
      <c r="AC98" t="b">
        <v>1</v>
      </c>
      <c r="BM98" t="s">
        <v>144</v>
      </c>
      <c r="BN98" t="s">
        <v>144</v>
      </c>
      <c r="BO98" t="s">
        <v>2888</v>
      </c>
      <c r="BT98"/>
      <c r="BU98"/>
      <c r="BX98" t="s">
        <v>2915</v>
      </c>
      <c r="BZ98"/>
      <c r="CA98"/>
      <c r="CB98"/>
      <c r="CC98"/>
      <c r="CD98">
        <v>0</v>
      </c>
      <c r="CE98"/>
      <c r="CF98">
        <v>0</v>
      </c>
    </row>
    <row r="99" spans="1:84" hidden="1" x14ac:dyDescent="0.35">
      <c r="A99" t="s">
        <v>251</v>
      </c>
      <c r="B99" t="s">
        <v>2988</v>
      </c>
      <c r="C99">
        <v>2.9000000000000001E-2</v>
      </c>
      <c r="D99">
        <v>8</v>
      </c>
      <c r="E99">
        <v>291.31900000000002</v>
      </c>
      <c r="F99">
        <v>6.2949999999999999</v>
      </c>
      <c r="G99" t="s">
        <v>2884</v>
      </c>
      <c r="I99">
        <v>163.71</v>
      </c>
      <c r="J99">
        <v>3.3000000000000002E-2</v>
      </c>
      <c r="K99" s="68">
        <v>295.54000000000002</v>
      </c>
      <c r="L99">
        <v>6</v>
      </c>
      <c r="M99">
        <v>3</v>
      </c>
      <c r="N99" t="s">
        <v>2988</v>
      </c>
      <c r="O99">
        <v>0.59299999999999997</v>
      </c>
      <c r="P99">
        <v>10</v>
      </c>
      <c r="Q99">
        <v>8</v>
      </c>
      <c r="R99">
        <v>0.03</v>
      </c>
      <c r="S99">
        <v>6</v>
      </c>
      <c r="T99">
        <v>292.16300000000001</v>
      </c>
      <c r="U99">
        <v>5.0359999999999996</v>
      </c>
      <c r="V99">
        <v>100</v>
      </c>
      <c r="W99">
        <v>0.64100000000000001</v>
      </c>
      <c r="X99">
        <v>0.19</v>
      </c>
      <c r="Y99">
        <v>1.1299999999999999</v>
      </c>
      <c r="Z99">
        <v>1.472</v>
      </c>
      <c r="AA99">
        <v>0.05</v>
      </c>
      <c r="AB99">
        <v>0</v>
      </c>
      <c r="AC99" t="b">
        <v>1</v>
      </c>
      <c r="BM99" t="s">
        <v>144</v>
      </c>
      <c r="BN99" t="s">
        <v>144</v>
      </c>
      <c r="BO99" t="s">
        <v>2888</v>
      </c>
      <c r="BT99"/>
      <c r="BU99"/>
      <c r="BX99" t="s">
        <v>2915</v>
      </c>
      <c r="BZ99"/>
      <c r="CA99"/>
      <c r="CB99"/>
      <c r="CC99"/>
      <c r="CD99">
        <v>0</v>
      </c>
      <c r="CE99"/>
      <c r="CF99">
        <v>0</v>
      </c>
    </row>
    <row r="100" spans="1:84" hidden="1" x14ac:dyDescent="0.35">
      <c r="A100" t="s">
        <v>252</v>
      </c>
      <c r="B100" t="s">
        <v>2989</v>
      </c>
      <c r="C100">
        <v>2.4E-2</v>
      </c>
      <c r="D100">
        <v>33.076999999999998</v>
      </c>
      <c r="E100">
        <v>68.995999999999995</v>
      </c>
      <c r="F100">
        <v>6.2949999999999999</v>
      </c>
      <c r="G100" t="s">
        <v>2884</v>
      </c>
      <c r="I100">
        <v>298.76</v>
      </c>
      <c r="J100">
        <v>3.3000000000000002E-2</v>
      </c>
      <c r="K100" s="68">
        <v>70.59</v>
      </c>
      <c r="L100">
        <v>15</v>
      </c>
      <c r="M100">
        <v>3</v>
      </c>
      <c r="N100" t="s">
        <v>2989</v>
      </c>
      <c r="O100">
        <v>0.59299999999999997</v>
      </c>
      <c r="P100">
        <v>12.917</v>
      </c>
      <c r="Q100">
        <v>33.076999999999998</v>
      </c>
      <c r="R100">
        <v>2.5999999999999999E-2</v>
      </c>
      <c r="S100">
        <v>26.462</v>
      </c>
      <c r="T100">
        <v>69.314999999999998</v>
      </c>
      <c r="U100">
        <v>5.0359999999999996</v>
      </c>
      <c r="V100">
        <v>100</v>
      </c>
      <c r="W100">
        <v>0.311</v>
      </c>
      <c r="X100">
        <v>0.39100000000000001</v>
      </c>
      <c r="Y100">
        <v>1.45</v>
      </c>
      <c r="Z100">
        <v>1.472</v>
      </c>
      <c r="AA100">
        <v>0.05</v>
      </c>
      <c r="AB100">
        <v>0</v>
      </c>
      <c r="AC100" t="b">
        <v>1</v>
      </c>
      <c r="BM100" t="s">
        <v>144</v>
      </c>
      <c r="BN100" t="s">
        <v>144</v>
      </c>
      <c r="BO100" t="s">
        <v>2888</v>
      </c>
      <c r="BT100"/>
      <c r="BU100"/>
      <c r="BX100" t="s">
        <v>2915</v>
      </c>
      <c r="BZ100"/>
      <c r="CA100"/>
      <c r="CB100"/>
      <c r="CC100"/>
      <c r="CD100">
        <v>0</v>
      </c>
      <c r="CE100"/>
      <c r="CF100">
        <v>0</v>
      </c>
    </row>
    <row r="101" spans="1:84" hidden="1" x14ac:dyDescent="0.35">
      <c r="A101" t="s">
        <v>253</v>
      </c>
      <c r="B101" t="s">
        <v>2990</v>
      </c>
      <c r="C101">
        <v>0.03</v>
      </c>
      <c r="D101">
        <v>8</v>
      </c>
      <c r="E101">
        <v>304.97199999999998</v>
      </c>
      <c r="F101">
        <v>6.2949999999999999</v>
      </c>
      <c r="G101" t="s">
        <v>2884</v>
      </c>
      <c r="I101">
        <v>176.29</v>
      </c>
      <c r="J101">
        <v>3.4000000000000002E-2</v>
      </c>
      <c r="K101" s="68">
        <v>308.12</v>
      </c>
      <c r="L101">
        <v>3</v>
      </c>
      <c r="M101">
        <v>3</v>
      </c>
      <c r="N101" t="s">
        <v>2990</v>
      </c>
      <c r="O101">
        <v>0.59299999999999997</v>
      </c>
      <c r="P101">
        <v>10</v>
      </c>
      <c r="Q101">
        <v>8</v>
      </c>
      <c r="R101">
        <v>3.1E-2</v>
      </c>
      <c r="S101">
        <v>6</v>
      </c>
      <c r="T101">
        <v>305.60199999999998</v>
      </c>
      <c r="U101">
        <v>5.0359999999999996</v>
      </c>
      <c r="V101">
        <v>100</v>
      </c>
      <c r="W101">
        <v>0.64100000000000001</v>
      </c>
      <c r="X101">
        <v>0.112</v>
      </c>
      <c r="Y101">
        <v>1.0900000000000001</v>
      </c>
      <c r="Z101">
        <v>1.472</v>
      </c>
      <c r="AA101">
        <v>0.05</v>
      </c>
      <c r="AB101">
        <v>0</v>
      </c>
      <c r="AC101" t="b">
        <v>1</v>
      </c>
      <c r="BM101" t="s">
        <v>144</v>
      </c>
      <c r="BN101" t="s">
        <v>144</v>
      </c>
      <c r="BO101" t="s">
        <v>2888</v>
      </c>
      <c r="BT101"/>
      <c r="BU101"/>
      <c r="BX101" t="s">
        <v>2915</v>
      </c>
      <c r="BZ101"/>
      <c r="CA101"/>
      <c r="CB101"/>
      <c r="CC101"/>
      <c r="CD101">
        <v>0</v>
      </c>
      <c r="CE101"/>
      <c r="CF101">
        <v>0</v>
      </c>
    </row>
    <row r="102" spans="1:84" hidden="1" x14ac:dyDescent="0.35">
      <c r="A102" t="s">
        <v>254</v>
      </c>
      <c r="B102" t="s">
        <v>2991</v>
      </c>
      <c r="C102">
        <v>0.03</v>
      </c>
      <c r="D102">
        <v>8</v>
      </c>
      <c r="E102">
        <v>339.69299999999998</v>
      </c>
      <c r="F102">
        <v>6.2949999999999999</v>
      </c>
      <c r="G102" t="s">
        <v>2884</v>
      </c>
      <c r="I102">
        <v>213.81</v>
      </c>
      <c r="J102">
        <v>3.4000000000000002E-2</v>
      </c>
      <c r="K102" s="68">
        <v>345.64</v>
      </c>
      <c r="L102">
        <v>3</v>
      </c>
      <c r="M102">
        <v>3</v>
      </c>
      <c r="N102" t="s">
        <v>2991</v>
      </c>
      <c r="O102">
        <v>0.59299999999999997</v>
      </c>
      <c r="P102">
        <v>10</v>
      </c>
      <c r="Q102">
        <v>8</v>
      </c>
      <c r="R102">
        <v>3.1E-2</v>
      </c>
      <c r="S102">
        <v>6</v>
      </c>
      <c r="T102">
        <v>340.88200000000001</v>
      </c>
      <c r="U102">
        <v>5.0359999999999996</v>
      </c>
      <c r="V102">
        <v>100</v>
      </c>
      <c r="W102">
        <v>0.64100000000000001</v>
      </c>
      <c r="X102">
        <v>0.112</v>
      </c>
      <c r="Y102">
        <v>1.51</v>
      </c>
      <c r="Z102">
        <v>1.472</v>
      </c>
      <c r="AA102">
        <v>0.05</v>
      </c>
      <c r="AB102">
        <v>0</v>
      </c>
      <c r="AC102" t="b">
        <v>1</v>
      </c>
      <c r="BM102" t="s">
        <v>144</v>
      </c>
      <c r="BN102" t="s">
        <v>144</v>
      </c>
      <c r="BO102" t="s">
        <v>2888</v>
      </c>
      <c r="BT102"/>
      <c r="BU102"/>
      <c r="BX102" t="s">
        <v>2915</v>
      </c>
      <c r="BZ102"/>
      <c r="CA102"/>
      <c r="CB102"/>
      <c r="CC102"/>
      <c r="CD102">
        <v>0</v>
      </c>
      <c r="CE102"/>
      <c r="CF102">
        <v>0</v>
      </c>
    </row>
    <row r="103" spans="1:84" hidden="1" x14ac:dyDescent="0.35">
      <c r="A103" t="s">
        <v>255</v>
      </c>
      <c r="B103" t="s">
        <v>2992</v>
      </c>
      <c r="C103">
        <v>3.1E-2</v>
      </c>
      <c r="D103">
        <v>8.1750000000000007</v>
      </c>
      <c r="E103">
        <v>91.307000000000002</v>
      </c>
      <c r="F103">
        <v>7.8440000000000003</v>
      </c>
      <c r="G103" t="s">
        <v>2884</v>
      </c>
      <c r="I103">
        <v>321.24</v>
      </c>
      <c r="J103">
        <v>3.4000000000000002E-2</v>
      </c>
      <c r="K103" s="68">
        <v>93.07</v>
      </c>
      <c r="L103">
        <v>8</v>
      </c>
      <c r="M103">
        <v>3</v>
      </c>
      <c r="N103" t="s">
        <v>2992</v>
      </c>
      <c r="O103">
        <v>0.59299999999999997</v>
      </c>
      <c r="P103">
        <v>10</v>
      </c>
      <c r="Q103">
        <v>8.1750000000000007</v>
      </c>
      <c r="R103">
        <v>3.2000000000000001E-2</v>
      </c>
      <c r="S103">
        <v>6.1749999999999998</v>
      </c>
      <c r="T103">
        <v>91.66</v>
      </c>
      <c r="U103">
        <v>6.2750000000000004</v>
      </c>
      <c r="V103">
        <v>100</v>
      </c>
      <c r="W103">
        <v>0.78600000000000003</v>
      </c>
      <c r="X103">
        <v>0.30399999999999999</v>
      </c>
      <c r="Y103">
        <v>1.02</v>
      </c>
      <c r="Z103">
        <v>1.472</v>
      </c>
      <c r="AA103">
        <v>0.05</v>
      </c>
      <c r="AB103">
        <v>0</v>
      </c>
      <c r="AC103" t="b">
        <v>1</v>
      </c>
      <c r="BM103" t="s">
        <v>144</v>
      </c>
      <c r="BN103" t="s">
        <v>144</v>
      </c>
      <c r="BO103" t="s">
        <v>2888</v>
      </c>
      <c r="BT103"/>
      <c r="BU103"/>
      <c r="BX103" t="s">
        <v>2915</v>
      </c>
      <c r="BZ103"/>
      <c r="CA103"/>
      <c r="CB103"/>
      <c r="CC103"/>
      <c r="CD103">
        <v>0</v>
      </c>
      <c r="CE103"/>
      <c r="CF103">
        <v>0</v>
      </c>
    </row>
    <row r="104" spans="1:84" hidden="1" x14ac:dyDescent="0.35">
      <c r="A104" t="s">
        <v>256</v>
      </c>
      <c r="B104" t="s">
        <v>2993</v>
      </c>
      <c r="C104">
        <v>3.1E-2</v>
      </c>
      <c r="D104">
        <v>8</v>
      </c>
      <c r="E104">
        <v>222.49199999999999</v>
      </c>
      <c r="F104">
        <v>6.2949999999999999</v>
      </c>
      <c r="G104" t="s">
        <v>2884</v>
      </c>
      <c r="I104">
        <v>93.81</v>
      </c>
      <c r="J104">
        <v>3.5000000000000003E-2</v>
      </c>
      <c r="K104" s="68">
        <v>225.64</v>
      </c>
      <c r="L104">
        <v>5</v>
      </c>
      <c r="M104">
        <v>3</v>
      </c>
      <c r="N104" t="s">
        <v>2993</v>
      </c>
      <c r="O104">
        <v>0.60899999999999999</v>
      </c>
      <c r="P104">
        <v>10</v>
      </c>
      <c r="Q104">
        <v>8</v>
      </c>
      <c r="R104">
        <v>3.2000000000000001E-2</v>
      </c>
      <c r="S104">
        <v>6</v>
      </c>
      <c r="T104">
        <v>223.12200000000001</v>
      </c>
      <c r="U104">
        <v>5.0359999999999996</v>
      </c>
      <c r="V104">
        <v>100</v>
      </c>
      <c r="W104">
        <v>0.64100000000000001</v>
      </c>
      <c r="X104">
        <v>0.18</v>
      </c>
      <c r="Y104">
        <v>0.57999999999999996</v>
      </c>
      <c r="Z104">
        <v>1.472</v>
      </c>
      <c r="AA104">
        <v>0.05</v>
      </c>
      <c r="AB104">
        <v>0</v>
      </c>
      <c r="AC104" t="b">
        <v>1</v>
      </c>
      <c r="BM104" t="s">
        <v>144</v>
      </c>
      <c r="BN104" t="s">
        <v>144</v>
      </c>
      <c r="BO104" t="s">
        <v>2888</v>
      </c>
      <c r="BT104"/>
      <c r="BU104"/>
      <c r="BX104" t="s">
        <v>2915</v>
      </c>
      <c r="BZ104"/>
      <c r="CA104"/>
      <c r="CB104"/>
      <c r="CC104"/>
      <c r="CD104">
        <v>0</v>
      </c>
      <c r="CE104"/>
      <c r="CF104">
        <v>0</v>
      </c>
    </row>
    <row r="105" spans="1:84" hidden="1" x14ac:dyDescent="0.35">
      <c r="A105" t="s">
        <v>257</v>
      </c>
      <c r="B105" t="s">
        <v>2994</v>
      </c>
      <c r="C105">
        <v>3.1E-2</v>
      </c>
      <c r="D105">
        <v>8</v>
      </c>
      <c r="E105">
        <v>285.06799999999998</v>
      </c>
      <c r="F105">
        <v>6.2949999999999999</v>
      </c>
      <c r="G105" t="s">
        <v>2884</v>
      </c>
      <c r="I105">
        <v>158.76</v>
      </c>
      <c r="J105">
        <v>3.5000000000000003E-2</v>
      </c>
      <c r="K105" s="68">
        <v>290.58999999999997</v>
      </c>
      <c r="L105">
        <v>3</v>
      </c>
      <c r="M105">
        <v>3</v>
      </c>
      <c r="N105" t="s">
        <v>2994</v>
      </c>
      <c r="O105">
        <v>0.60899999999999999</v>
      </c>
      <c r="P105">
        <v>10</v>
      </c>
      <c r="Q105">
        <v>8</v>
      </c>
      <c r="R105">
        <v>3.2000000000000001E-2</v>
      </c>
      <c r="S105">
        <v>6</v>
      </c>
      <c r="T105">
        <v>286.17200000000003</v>
      </c>
      <c r="U105">
        <v>5.0359999999999996</v>
      </c>
      <c r="V105">
        <v>100</v>
      </c>
      <c r="W105">
        <v>0.64100000000000001</v>
      </c>
      <c r="X105">
        <v>0.10199999999999999</v>
      </c>
      <c r="Y105">
        <v>1.25</v>
      </c>
      <c r="Z105">
        <v>1.472</v>
      </c>
      <c r="AA105">
        <v>0.05</v>
      </c>
      <c r="AB105">
        <v>0</v>
      </c>
      <c r="AC105" t="b">
        <v>1</v>
      </c>
      <c r="BM105" t="s">
        <v>144</v>
      </c>
      <c r="BN105" t="s">
        <v>144</v>
      </c>
      <c r="BO105" t="s">
        <v>2888</v>
      </c>
      <c r="BT105"/>
      <c r="BU105"/>
      <c r="BX105" t="s">
        <v>2915</v>
      </c>
      <c r="BZ105"/>
      <c r="CA105"/>
      <c r="CB105"/>
      <c r="CC105"/>
      <c r="CD105">
        <v>0</v>
      </c>
      <c r="CE105"/>
      <c r="CF105">
        <v>0</v>
      </c>
    </row>
    <row r="106" spans="1:84" hidden="1" x14ac:dyDescent="0.35">
      <c r="A106" t="s">
        <v>258</v>
      </c>
      <c r="B106" t="s">
        <v>2995</v>
      </c>
      <c r="C106">
        <v>3.2000000000000001E-2</v>
      </c>
      <c r="D106">
        <v>8</v>
      </c>
      <c r="E106">
        <v>85.584000000000003</v>
      </c>
      <c r="F106">
        <v>6.2949999999999999</v>
      </c>
      <c r="G106" t="s">
        <v>2884</v>
      </c>
      <c r="I106">
        <v>318.76</v>
      </c>
      <c r="J106">
        <v>3.5000000000000003E-2</v>
      </c>
      <c r="K106" s="68">
        <v>90.59</v>
      </c>
      <c r="L106">
        <v>7</v>
      </c>
      <c r="M106">
        <v>3</v>
      </c>
      <c r="N106" t="s">
        <v>2995</v>
      </c>
      <c r="O106">
        <v>0.60899999999999999</v>
      </c>
      <c r="P106">
        <v>10</v>
      </c>
      <c r="Q106">
        <v>8</v>
      </c>
      <c r="R106">
        <v>3.3000000000000002E-2</v>
      </c>
      <c r="S106">
        <v>6</v>
      </c>
      <c r="T106">
        <v>86.585999999999999</v>
      </c>
      <c r="U106">
        <v>5.0359999999999996</v>
      </c>
      <c r="V106">
        <v>100</v>
      </c>
      <c r="W106">
        <v>0.64100000000000001</v>
      </c>
      <c r="X106">
        <v>0.23100000000000001</v>
      </c>
      <c r="Y106">
        <v>1.085</v>
      </c>
      <c r="Z106">
        <v>1.472</v>
      </c>
      <c r="AA106">
        <v>0.05</v>
      </c>
      <c r="AB106">
        <v>0</v>
      </c>
      <c r="AC106" t="b">
        <v>1</v>
      </c>
      <c r="BM106" t="s">
        <v>144</v>
      </c>
      <c r="BN106" t="s">
        <v>144</v>
      </c>
      <c r="BO106" t="s">
        <v>2888</v>
      </c>
      <c r="BT106"/>
      <c r="BU106"/>
      <c r="BX106" t="s">
        <v>2915</v>
      </c>
      <c r="BZ106"/>
      <c r="CA106"/>
      <c r="CB106"/>
      <c r="CC106"/>
      <c r="CD106">
        <v>0</v>
      </c>
      <c r="CE106"/>
      <c r="CF106">
        <v>0</v>
      </c>
    </row>
    <row r="107" spans="1:84" hidden="1" x14ac:dyDescent="0.35">
      <c r="A107" t="s">
        <v>259</v>
      </c>
      <c r="B107" t="s">
        <v>2996</v>
      </c>
      <c r="C107">
        <v>3.2000000000000001E-2</v>
      </c>
      <c r="D107">
        <v>8</v>
      </c>
      <c r="E107">
        <v>325.70800000000003</v>
      </c>
      <c r="F107">
        <v>6.2949999999999999</v>
      </c>
      <c r="G107" t="s">
        <v>2884</v>
      </c>
      <c r="I107">
        <v>196.29</v>
      </c>
      <c r="J107">
        <v>3.5999999999999997E-2</v>
      </c>
      <c r="K107" s="68">
        <v>328.12</v>
      </c>
      <c r="L107">
        <v>6</v>
      </c>
      <c r="M107">
        <v>3</v>
      </c>
      <c r="N107" t="s">
        <v>2996</v>
      </c>
      <c r="O107">
        <v>0.60899999999999999</v>
      </c>
      <c r="P107">
        <v>10</v>
      </c>
      <c r="Q107">
        <v>8</v>
      </c>
      <c r="R107">
        <v>3.3000000000000002E-2</v>
      </c>
      <c r="S107">
        <v>6</v>
      </c>
      <c r="T107">
        <v>326.19</v>
      </c>
      <c r="U107">
        <v>5.0359999999999996</v>
      </c>
      <c r="V107">
        <v>100</v>
      </c>
      <c r="W107">
        <v>0.64100000000000001</v>
      </c>
      <c r="X107">
        <v>0.191</v>
      </c>
      <c r="Y107">
        <v>1.25</v>
      </c>
      <c r="Z107">
        <v>1.472</v>
      </c>
      <c r="AA107">
        <v>0.05</v>
      </c>
      <c r="AB107">
        <v>0</v>
      </c>
      <c r="AC107" t="b">
        <v>1</v>
      </c>
      <c r="BM107" t="s">
        <v>144</v>
      </c>
      <c r="BN107" t="s">
        <v>144</v>
      </c>
      <c r="BO107" t="s">
        <v>2888</v>
      </c>
      <c r="BT107"/>
      <c r="BU107"/>
      <c r="BX107" t="s">
        <v>2915</v>
      </c>
      <c r="BZ107"/>
      <c r="CA107"/>
      <c r="CB107"/>
      <c r="CC107"/>
      <c r="CD107">
        <v>0</v>
      </c>
      <c r="CE107"/>
      <c r="CF107">
        <v>0</v>
      </c>
    </row>
    <row r="108" spans="1:84" hidden="1" x14ac:dyDescent="0.35">
      <c r="A108" t="s">
        <v>260</v>
      </c>
      <c r="B108" t="s">
        <v>2997</v>
      </c>
      <c r="C108">
        <v>3.2000000000000001E-2</v>
      </c>
      <c r="D108">
        <v>8</v>
      </c>
      <c r="E108">
        <v>257.31200000000001</v>
      </c>
      <c r="F108">
        <v>6.2949999999999999</v>
      </c>
      <c r="G108" t="s">
        <v>2884</v>
      </c>
      <c r="I108">
        <v>126.19</v>
      </c>
      <c r="J108">
        <v>3.5999999999999997E-2</v>
      </c>
      <c r="K108" s="68">
        <v>258.02</v>
      </c>
      <c r="L108">
        <v>5</v>
      </c>
      <c r="M108">
        <v>3</v>
      </c>
      <c r="N108" t="s">
        <v>2997</v>
      </c>
      <c r="O108">
        <v>0.60899999999999999</v>
      </c>
      <c r="P108">
        <v>10</v>
      </c>
      <c r="Q108">
        <v>8</v>
      </c>
      <c r="R108">
        <v>3.3000000000000002E-2</v>
      </c>
      <c r="S108">
        <v>6</v>
      </c>
      <c r="T108">
        <v>257.45299999999997</v>
      </c>
      <c r="U108">
        <v>5.0359999999999996</v>
      </c>
      <c r="V108">
        <v>100</v>
      </c>
      <c r="W108">
        <v>0.64100000000000001</v>
      </c>
      <c r="X108">
        <v>0.152</v>
      </c>
      <c r="Y108">
        <v>0.79500000000000004</v>
      </c>
      <c r="Z108">
        <v>1.472</v>
      </c>
      <c r="AA108">
        <v>0.05</v>
      </c>
      <c r="AB108">
        <v>0</v>
      </c>
      <c r="AC108" t="b">
        <v>1</v>
      </c>
      <c r="BM108" t="s">
        <v>144</v>
      </c>
      <c r="BN108" t="s">
        <v>144</v>
      </c>
      <c r="BO108" t="s">
        <v>2888</v>
      </c>
      <c r="BT108"/>
      <c r="BU108"/>
      <c r="BX108" t="s">
        <v>2915</v>
      </c>
      <c r="BZ108"/>
      <c r="CA108"/>
      <c r="CB108"/>
      <c r="CC108"/>
      <c r="CD108">
        <v>0</v>
      </c>
      <c r="CE108"/>
      <c r="CF108">
        <v>0</v>
      </c>
    </row>
    <row r="109" spans="1:84" hidden="1" x14ac:dyDescent="0.35">
      <c r="A109" t="s">
        <v>261</v>
      </c>
      <c r="B109" t="s">
        <v>2998</v>
      </c>
      <c r="C109">
        <v>3.2000000000000001E-2</v>
      </c>
      <c r="D109">
        <v>8</v>
      </c>
      <c r="E109">
        <v>129.43700000000001</v>
      </c>
      <c r="F109">
        <v>6.2949999999999999</v>
      </c>
      <c r="G109" t="s">
        <v>2884</v>
      </c>
      <c r="I109">
        <v>358.76</v>
      </c>
      <c r="J109">
        <v>3.5999999999999997E-2</v>
      </c>
      <c r="K109" s="68">
        <v>130.59</v>
      </c>
      <c r="L109">
        <v>4</v>
      </c>
      <c r="M109">
        <v>3</v>
      </c>
      <c r="N109" t="s">
        <v>2998</v>
      </c>
      <c r="O109">
        <v>0.60899999999999999</v>
      </c>
      <c r="P109">
        <v>10</v>
      </c>
      <c r="Q109">
        <v>8</v>
      </c>
      <c r="R109">
        <v>3.3000000000000002E-2</v>
      </c>
      <c r="S109">
        <v>6</v>
      </c>
      <c r="T109">
        <v>129.667</v>
      </c>
      <c r="U109">
        <v>5.0359999999999996</v>
      </c>
      <c r="V109">
        <v>100</v>
      </c>
      <c r="W109">
        <v>0.64100000000000001</v>
      </c>
      <c r="X109">
        <v>0.13500000000000001</v>
      </c>
      <c r="Y109">
        <v>0.65</v>
      </c>
      <c r="Z109">
        <v>1.472</v>
      </c>
      <c r="AA109">
        <v>0.05</v>
      </c>
      <c r="AB109">
        <v>0</v>
      </c>
      <c r="AC109" t="b">
        <v>1</v>
      </c>
      <c r="BM109" t="s">
        <v>144</v>
      </c>
      <c r="BN109" t="s">
        <v>144</v>
      </c>
      <c r="BO109" t="s">
        <v>2888</v>
      </c>
      <c r="BT109"/>
      <c r="BU109"/>
      <c r="BX109" t="s">
        <v>2915</v>
      </c>
      <c r="BZ109"/>
      <c r="CA109"/>
      <c r="CB109"/>
      <c r="CC109"/>
      <c r="CD109">
        <v>0</v>
      </c>
      <c r="CE109"/>
      <c r="CF109">
        <v>0</v>
      </c>
    </row>
    <row r="110" spans="1:84" hidden="1" x14ac:dyDescent="0.35">
      <c r="A110" t="s">
        <v>262</v>
      </c>
      <c r="B110" t="s">
        <v>2999</v>
      </c>
      <c r="C110">
        <v>3.4000000000000002E-2</v>
      </c>
      <c r="D110">
        <v>8</v>
      </c>
      <c r="E110">
        <v>269.92200000000003</v>
      </c>
      <c r="F110">
        <v>6.2949999999999999</v>
      </c>
      <c r="G110" t="s">
        <v>2884</v>
      </c>
      <c r="I110">
        <v>141.24</v>
      </c>
      <c r="J110">
        <v>3.7999999999999999E-2</v>
      </c>
      <c r="K110" s="68">
        <v>273.07</v>
      </c>
      <c r="L110">
        <v>3</v>
      </c>
      <c r="M110">
        <v>3</v>
      </c>
      <c r="N110" t="s">
        <v>2999</v>
      </c>
      <c r="O110">
        <v>0.60899999999999999</v>
      </c>
      <c r="P110">
        <v>10</v>
      </c>
      <c r="Q110">
        <v>8</v>
      </c>
      <c r="R110">
        <v>3.5000000000000003E-2</v>
      </c>
      <c r="S110">
        <v>6</v>
      </c>
      <c r="T110">
        <v>270.55200000000002</v>
      </c>
      <c r="U110">
        <v>5.0359999999999996</v>
      </c>
      <c r="V110">
        <v>100</v>
      </c>
      <c r="W110">
        <v>0.64100000000000001</v>
      </c>
      <c r="X110">
        <v>0.108</v>
      </c>
      <c r="Y110">
        <v>1.1299999999999999</v>
      </c>
      <c r="Z110">
        <v>1.472</v>
      </c>
      <c r="AA110">
        <v>0.05</v>
      </c>
      <c r="AB110">
        <v>0</v>
      </c>
      <c r="AC110" t="b">
        <v>1</v>
      </c>
      <c r="BM110" t="s">
        <v>144</v>
      </c>
      <c r="BN110" t="s">
        <v>144</v>
      </c>
      <c r="BO110" t="s">
        <v>2888</v>
      </c>
      <c r="BT110"/>
      <c r="BU110"/>
      <c r="BX110" t="s">
        <v>2915</v>
      </c>
      <c r="BZ110"/>
      <c r="CA110"/>
      <c r="CB110"/>
      <c r="CC110"/>
      <c r="CD110">
        <v>0</v>
      </c>
      <c r="CE110"/>
      <c r="CF110">
        <v>0</v>
      </c>
    </row>
    <row r="111" spans="1:84" hidden="1" x14ac:dyDescent="0.35">
      <c r="A111" t="s">
        <v>263</v>
      </c>
      <c r="B111" t="s">
        <v>3000</v>
      </c>
      <c r="C111">
        <v>3.4000000000000002E-2</v>
      </c>
      <c r="D111">
        <v>8</v>
      </c>
      <c r="E111">
        <v>254.21299999999999</v>
      </c>
      <c r="F111">
        <v>6.2949999999999999</v>
      </c>
      <c r="G111" t="s">
        <v>2884</v>
      </c>
      <c r="I111">
        <v>123.71</v>
      </c>
      <c r="J111">
        <v>3.7999999999999999E-2</v>
      </c>
      <c r="K111" s="68">
        <v>255.54</v>
      </c>
      <c r="L111">
        <v>5</v>
      </c>
      <c r="M111">
        <v>3</v>
      </c>
      <c r="N111" t="s">
        <v>3000</v>
      </c>
      <c r="O111">
        <v>0.60899999999999999</v>
      </c>
      <c r="P111">
        <v>10</v>
      </c>
      <c r="Q111">
        <v>8</v>
      </c>
      <c r="R111">
        <v>3.5000000000000003E-2</v>
      </c>
      <c r="S111">
        <v>6</v>
      </c>
      <c r="T111">
        <v>254.47900000000001</v>
      </c>
      <c r="U111">
        <v>5.0359999999999996</v>
      </c>
      <c r="V111">
        <v>100</v>
      </c>
      <c r="W111">
        <v>0.64100000000000001</v>
      </c>
      <c r="X111">
        <v>0.152</v>
      </c>
      <c r="Y111">
        <v>0.79500000000000004</v>
      </c>
      <c r="Z111">
        <v>1.472</v>
      </c>
      <c r="AA111">
        <v>0.05</v>
      </c>
      <c r="AB111">
        <v>0</v>
      </c>
      <c r="AC111" t="b">
        <v>1</v>
      </c>
      <c r="BM111" t="s">
        <v>144</v>
      </c>
      <c r="BN111" t="s">
        <v>144</v>
      </c>
      <c r="BO111" t="s">
        <v>2888</v>
      </c>
      <c r="BT111"/>
      <c r="BU111"/>
      <c r="BX111" t="s">
        <v>2915</v>
      </c>
      <c r="BZ111"/>
      <c r="CA111"/>
      <c r="CB111"/>
      <c r="CC111"/>
      <c r="CD111">
        <v>0</v>
      </c>
      <c r="CE111"/>
      <c r="CF111">
        <v>0</v>
      </c>
    </row>
    <row r="112" spans="1:84" hidden="1" x14ac:dyDescent="0.35">
      <c r="A112" t="s">
        <v>264</v>
      </c>
      <c r="B112" t="s">
        <v>3001</v>
      </c>
      <c r="C112">
        <v>3.4000000000000002E-2</v>
      </c>
      <c r="D112">
        <v>8</v>
      </c>
      <c r="E112">
        <v>117.31</v>
      </c>
      <c r="F112">
        <v>6.2949999999999999</v>
      </c>
      <c r="G112" t="s">
        <v>2884</v>
      </c>
      <c r="I112">
        <v>346.19</v>
      </c>
      <c r="J112">
        <v>3.7999999999999999E-2</v>
      </c>
      <c r="K112" s="68">
        <v>118.02</v>
      </c>
      <c r="L112">
        <v>6</v>
      </c>
      <c r="M112">
        <v>3</v>
      </c>
      <c r="N112" t="s">
        <v>3001</v>
      </c>
      <c r="O112">
        <v>0.60899999999999999</v>
      </c>
      <c r="P112">
        <v>10</v>
      </c>
      <c r="Q112">
        <v>8</v>
      </c>
      <c r="R112">
        <v>3.5000000000000003E-2</v>
      </c>
      <c r="S112">
        <v>6</v>
      </c>
      <c r="T112">
        <v>117.452</v>
      </c>
      <c r="U112">
        <v>5.0359999999999996</v>
      </c>
      <c r="V112">
        <v>100</v>
      </c>
      <c r="W112">
        <v>0.64100000000000001</v>
      </c>
      <c r="X112">
        <v>0.191</v>
      </c>
      <c r="Y112">
        <v>0.95</v>
      </c>
      <c r="Z112">
        <v>1.472</v>
      </c>
      <c r="AA112">
        <v>0.05</v>
      </c>
      <c r="AB112">
        <v>0</v>
      </c>
      <c r="AC112" t="b">
        <v>1</v>
      </c>
      <c r="BM112" t="s">
        <v>144</v>
      </c>
      <c r="BN112" t="s">
        <v>144</v>
      </c>
      <c r="BO112" t="s">
        <v>2888</v>
      </c>
      <c r="BT112"/>
      <c r="BU112"/>
      <c r="BX112" t="s">
        <v>2915</v>
      </c>
      <c r="BZ112"/>
      <c r="CA112"/>
      <c r="CB112"/>
      <c r="CC112"/>
      <c r="CD112">
        <v>0</v>
      </c>
      <c r="CE112"/>
      <c r="CF112">
        <v>0</v>
      </c>
    </row>
    <row r="113" spans="1:84" hidden="1" x14ac:dyDescent="0.35">
      <c r="A113" t="s">
        <v>265</v>
      </c>
      <c r="B113" t="s">
        <v>3002</v>
      </c>
      <c r="C113">
        <v>3.3000000000000002E-2</v>
      </c>
      <c r="D113">
        <v>9.8000000000000007</v>
      </c>
      <c r="E113">
        <v>34.036999999999999</v>
      </c>
      <c r="F113">
        <v>6.2949999999999999</v>
      </c>
      <c r="G113" t="s">
        <v>2884</v>
      </c>
      <c r="I113">
        <v>266.19</v>
      </c>
      <c r="J113">
        <v>3.7999999999999999E-2</v>
      </c>
      <c r="K113" s="68">
        <v>38.01</v>
      </c>
      <c r="L113">
        <v>5</v>
      </c>
      <c r="M113">
        <v>3</v>
      </c>
      <c r="N113" t="s">
        <v>3002</v>
      </c>
      <c r="O113">
        <v>0.60899999999999999</v>
      </c>
      <c r="P113">
        <v>10</v>
      </c>
      <c r="Q113">
        <v>9.8000000000000007</v>
      </c>
      <c r="R113">
        <v>3.4000000000000002E-2</v>
      </c>
      <c r="S113">
        <v>7.8</v>
      </c>
      <c r="T113">
        <v>34.832000000000001</v>
      </c>
      <c r="U113">
        <v>5.0359999999999996</v>
      </c>
      <c r="V113">
        <v>100</v>
      </c>
      <c r="W113">
        <v>0.64100000000000001</v>
      </c>
      <c r="X113">
        <v>0.18</v>
      </c>
      <c r="Y113">
        <v>1.395</v>
      </c>
      <c r="Z113">
        <v>1.472</v>
      </c>
      <c r="AA113">
        <v>0.05</v>
      </c>
      <c r="AB113">
        <v>0</v>
      </c>
      <c r="AC113" t="b">
        <v>1</v>
      </c>
      <c r="BM113" t="s">
        <v>144</v>
      </c>
      <c r="BN113" t="s">
        <v>144</v>
      </c>
      <c r="BO113" t="s">
        <v>2888</v>
      </c>
      <c r="BT113"/>
      <c r="BU113"/>
      <c r="BX113" t="s">
        <v>2915</v>
      </c>
      <c r="BZ113"/>
      <c r="CA113"/>
      <c r="CB113"/>
      <c r="CC113"/>
      <c r="CD113">
        <v>0</v>
      </c>
      <c r="CE113"/>
      <c r="CF113">
        <v>0</v>
      </c>
    </row>
    <row r="114" spans="1:84" hidden="1" x14ac:dyDescent="0.35">
      <c r="A114" t="s">
        <v>266</v>
      </c>
      <c r="B114" t="s">
        <v>3003</v>
      </c>
      <c r="C114">
        <v>3.5000000000000003E-2</v>
      </c>
      <c r="D114">
        <v>8</v>
      </c>
      <c r="E114">
        <v>310.89299999999997</v>
      </c>
      <c r="F114">
        <v>6.2949999999999999</v>
      </c>
      <c r="G114" t="s">
        <v>2884</v>
      </c>
      <c r="I114">
        <v>181.24</v>
      </c>
      <c r="J114">
        <v>3.9E-2</v>
      </c>
      <c r="K114" s="68">
        <v>313.06</v>
      </c>
      <c r="L114">
        <v>5</v>
      </c>
      <c r="M114">
        <v>3</v>
      </c>
      <c r="N114" t="s">
        <v>3003</v>
      </c>
      <c r="O114">
        <v>0.60899999999999999</v>
      </c>
      <c r="P114">
        <v>10</v>
      </c>
      <c r="Q114">
        <v>8</v>
      </c>
      <c r="R114">
        <v>3.5999999999999997E-2</v>
      </c>
      <c r="S114">
        <v>6</v>
      </c>
      <c r="T114">
        <v>311.327</v>
      </c>
      <c r="U114">
        <v>5.0359999999999996</v>
      </c>
      <c r="V114">
        <v>100</v>
      </c>
      <c r="W114">
        <v>0.64100000000000001</v>
      </c>
      <c r="X114">
        <v>0.18099999999999999</v>
      </c>
      <c r="Y114">
        <v>1.34</v>
      </c>
      <c r="Z114">
        <v>1.472</v>
      </c>
      <c r="AA114">
        <v>0.05</v>
      </c>
      <c r="AB114">
        <v>0</v>
      </c>
      <c r="AC114" t="b">
        <v>1</v>
      </c>
      <c r="BM114" t="s">
        <v>144</v>
      </c>
      <c r="BN114" t="s">
        <v>144</v>
      </c>
      <c r="BO114" t="s">
        <v>2888</v>
      </c>
      <c r="BT114"/>
      <c r="BU114"/>
      <c r="BX114" t="s">
        <v>2915</v>
      </c>
      <c r="BZ114"/>
      <c r="CA114"/>
      <c r="CB114"/>
      <c r="CC114"/>
      <c r="CD114">
        <v>0</v>
      </c>
      <c r="CE114"/>
      <c r="CF114">
        <v>0</v>
      </c>
    </row>
    <row r="115" spans="1:84" hidden="1" x14ac:dyDescent="0.35">
      <c r="A115" t="s">
        <v>267</v>
      </c>
      <c r="B115" t="s">
        <v>3004</v>
      </c>
      <c r="C115">
        <v>3.5999999999999997E-2</v>
      </c>
      <c r="D115">
        <v>8</v>
      </c>
      <c r="E115">
        <v>128.583</v>
      </c>
      <c r="F115">
        <v>6.2949999999999999</v>
      </c>
      <c r="G115" t="s">
        <v>2884</v>
      </c>
      <c r="I115">
        <v>1.24</v>
      </c>
      <c r="J115">
        <v>0.04</v>
      </c>
      <c r="K115" s="68">
        <v>133.06</v>
      </c>
      <c r="L115">
        <v>5</v>
      </c>
      <c r="M115">
        <v>3</v>
      </c>
      <c r="N115" t="s">
        <v>3004</v>
      </c>
      <c r="O115">
        <v>0.60899999999999999</v>
      </c>
      <c r="P115">
        <v>10</v>
      </c>
      <c r="Q115">
        <v>8</v>
      </c>
      <c r="R115">
        <v>3.6999999999999998E-2</v>
      </c>
      <c r="S115">
        <v>6</v>
      </c>
      <c r="T115">
        <v>129.47800000000001</v>
      </c>
      <c r="U115">
        <v>5.0359999999999996</v>
      </c>
      <c r="V115">
        <v>100</v>
      </c>
      <c r="W115">
        <v>0.64100000000000001</v>
      </c>
      <c r="X115">
        <v>0.157</v>
      </c>
      <c r="Y115">
        <v>0.73</v>
      </c>
      <c r="Z115">
        <v>1.472</v>
      </c>
      <c r="AA115">
        <v>0.05</v>
      </c>
      <c r="AB115">
        <v>0</v>
      </c>
      <c r="AC115" t="b">
        <v>1</v>
      </c>
      <c r="BM115" t="s">
        <v>144</v>
      </c>
      <c r="BN115" t="s">
        <v>144</v>
      </c>
      <c r="BO115" t="s">
        <v>2888</v>
      </c>
      <c r="BT115"/>
      <c r="BU115"/>
      <c r="BX115" t="s">
        <v>2915</v>
      </c>
      <c r="BZ115"/>
      <c r="CA115"/>
      <c r="CB115"/>
      <c r="CC115"/>
      <c r="CD115">
        <v>0</v>
      </c>
      <c r="CE115"/>
      <c r="CF115">
        <v>0</v>
      </c>
    </row>
    <row r="116" spans="1:84" hidden="1" x14ac:dyDescent="0.35">
      <c r="A116" t="s">
        <v>268</v>
      </c>
      <c r="B116" t="s">
        <v>3005</v>
      </c>
      <c r="C116">
        <v>3.5999999999999997E-2</v>
      </c>
      <c r="D116">
        <v>8</v>
      </c>
      <c r="E116">
        <v>207.78100000000001</v>
      </c>
      <c r="F116">
        <v>6.2949999999999999</v>
      </c>
      <c r="G116" t="s">
        <v>2884</v>
      </c>
      <c r="I116">
        <v>81.239999999999995</v>
      </c>
      <c r="J116">
        <v>0.04</v>
      </c>
      <c r="K116" s="68">
        <v>213.06</v>
      </c>
      <c r="L116">
        <v>4</v>
      </c>
      <c r="M116">
        <v>3</v>
      </c>
      <c r="N116" t="s">
        <v>3005</v>
      </c>
      <c r="O116">
        <v>0.60899999999999999</v>
      </c>
      <c r="P116">
        <v>10</v>
      </c>
      <c r="Q116">
        <v>8</v>
      </c>
      <c r="R116">
        <v>3.6999999999999998E-2</v>
      </c>
      <c r="S116">
        <v>6</v>
      </c>
      <c r="T116">
        <v>208.83600000000001</v>
      </c>
      <c r="U116">
        <v>5.0359999999999996</v>
      </c>
      <c r="V116">
        <v>100</v>
      </c>
      <c r="W116">
        <v>0.64100000000000001</v>
      </c>
      <c r="X116">
        <v>0.14000000000000001</v>
      </c>
      <c r="Y116">
        <v>0.39500000000000002</v>
      </c>
      <c r="Z116">
        <v>1.472</v>
      </c>
      <c r="AA116">
        <v>0.05</v>
      </c>
      <c r="AB116">
        <v>0</v>
      </c>
      <c r="AC116" t="b">
        <v>1</v>
      </c>
      <c r="BM116" t="s">
        <v>144</v>
      </c>
      <c r="BN116" t="s">
        <v>144</v>
      </c>
      <c r="BO116" t="s">
        <v>2888</v>
      </c>
      <c r="BT116"/>
      <c r="BU116"/>
      <c r="BX116" t="s">
        <v>2915</v>
      </c>
      <c r="BZ116"/>
      <c r="CA116"/>
      <c r="CB116"/>
      <c r="CC116"/>
      <c r="CD116">
        <v>0</v>
      </c>
      <c r="CE116"/>
      <c r="CF116">
        <v>0</v>
      </c>
    </row>
    <row r="117" spans="1:84" hidden="1" x14ac:dyDescent="0.35">
      <c r="A117" t="s">
        <v>269</v>
      </c>
      <c r="B117" t="s">
        <v>3006</v>
      </c>
      <c r="C117">
        <v>3.6999999999999998E-2</v>
      </c>
      <c r="D117">
        <v>8</v>
      </c>
      <c r="E117">
        <v>286.41500000000002</v>
      </c>
      <c r="F117">
        <v>6.2949999999999999</v>
      </c>
      <c r="G117" t="s">
        <v>2884</v>
      </c>
      <c r="I117">
        <v>158.76</v>
      </c>
      <c r="J117">
        <v>4.1000000000000002E-2</v>
      </c>
      <c r="K117" s="68">
        <v>290.58</v>
      </c>
      <c r="L117">
        <v>8</v>
      </c>
      <c r="M117">
        <v>3</v>
      </c>
      <c r="N117" t="s">
        <v>3006</v>
      </c>
      <c r="O117">
        <v>0.60899999999999999</v>
      </c>
      <c r="P117">
        <v>10</v>
      </c>
      <c r="Q117">
        <v>8</v>
      </c>
      <c r="R117">
        <v>3.7999999999999999E-2</v>
      </c>
      <c r="S117">
        <v>6</v>
      </c>
      <c r="T117">
        <v>287.24799999999999</v>
      </c>
      <c r="U117">
        <v>5.0359999999999996</v>
      </c>
      <c r="V117">
        <v>100</v>
      </c>
      <c r="W117">
        <v>0.64100000000000001</v>
      </c>
      <c r="X117">
        <v>0.27600000000000002</v>
      </c>
      <c r="Y117">
        <v>1.35</v>
      </c>
      <c r="Z117">
        <v>1.472</v>
      </c>
      <c r="AA117">
        <v>0.05</v>
      </c>
      <c r="AB117">
        <v>0</v>
      </c>
      <c r="AC117" t="b">
        <v>1</v>
      </c>
      <c r="BM117" t="s">
        <v>144</v>
      </c>
      <c r="BN117" t="s">
        <v>144</v>
      </c>
      <c r="BO117" t="s">
        <v>2888</v>
      </c>
      <c r="BT117"/>
      <c r="BU117"/>
      <c r="BX117" t="s">
        <v>2915</v>
      </c>
      <c r="BZ117"/>
      <c r="CA117"/>
      <c r="CB117"/>
      <c r="CC117"/>
      <c r="CD117">
        <v>0</v>
      </c>
      <c r="CE117"/>
      <c r="CF117">
        <v>0</v>
      </c>
    </row>
    <row r="118" spans="1:84" hidden="1" x14ac:dyDescent="0.35">
      <c r="A118" t="s">
        <v>270</v>
      </c>
      <c r="B118" t="s">
        <v>3007</v>
      </c>
      <c r="C118">
        <v>3.7999999999999999E-2</v>
      </c>
      <c r="D118">
        <v>8</v>
      </c>
      <c r="E118">
        <v>89.221999999999994</v>
      </c>
      <c r="F118">
        <v>6.2949999999999999</v>
      </c>
      <c r="G118" t="s">
        <v>2884</v>
      </c>
      <c r="I118">
        <v>318.76</v>
      </c>
      <c r="J118">
        <v>4.2000000000000003E-2</v>
      </c>
      <c r="K118" s="68">
        <v>90.58</v>
      </c>
      <c r="L118">
        <v>6</v>
      </c>
      <c r="M118">
        <v>3</v>
      </c>
      <c r="N118" t="s">
        <v>3007</v>
      </c>
      <c r="O118">
        <v>0.60899999999999999</v>
      </c>
      <c r="P118">
        <v>10</v>
      </c>
      <c r="Q118">
        <v>8</v>
      </c>
      <c r="R118">
        <v>3.9E-2</v>
      </c>
      <c r="S118">
        <v>6</v>
      </c>
      <c r="T118">
        <v>89.494</v>
      </c>
      <c r="U118">
        <v>5.0359999999999996</v>
      </c>
      <c r="V118">
        <v>100</v>
      </c>
      <c r="W118">
        <v>0.64100000000000001</v>
      </c>
      <c r="X118">
        <v>0.191</v>
      </c>
      <c r="Y118">
        <v>1.1299999999999999</v>
      </c>
      <c r="Z118">
        <v>1.472</v>
      </c>
      <c r="AA118">
        <v>0.05</v>
      </c>
      <c r="AB118">
        <v>0</v>
      </c>
      <c r="AC118" t="b">
        <v>1</v>
      </c>
      <c r="BM118" t="s">
        <v>144</v>
      </c>
      <c r="BN118" t="s">
        <v>144</v>
      </c>
      <c r="BO118" t="s">
        <v>2888</v>
      </c>
      <c r="BT118"/>
      <c r="BU118"/>
      <c r="BX118" t="s">
        <v>2915</v>
      </c>
      <c r="BZ118"/>
      <c r="CA118"/>
      <c r="CB118"/>
      <c r="CC118"/>
      <c r="CD118">
        <v>0</v>
      </c>
      <c r="CE118"/>
      <c r="CF118">
        <v>0</v>
      </c>
    </row>
    <row r="119" spans="1:84" hidden="1" x14ac:dyDescent="0.35">
      <c r="A119" t="s">
        <v>271</v>
      </c>
      <c r="B119" t="s">
        <v>3008</v>
      </c>
      <c r="C119">
        <v>3.7999999999999999E-2</v>
      </c>
      <c r="D119">
        <v>8</v>
      </c>
      <c r="E119">
        <v>235.983</v>
      </c>
      <c r="F119">
        <v>6.2949999999999999</v>
      </c>
      <c r="G119" t="s">
        <v>2884</v>
      </c>
      <c r="I119">
        <v>106.19</v>
      </c>
      <c r="J119">
        <v>4.2000000000000003E-2</v>
      </c>
      <c r="K119" s="68">
        <v>238.01</v>
      </c>
      <c r="L119">
        <v>6</v>
      </c>
      <c r="M119">
        <v>3</v>
      </c>
      <c r="N119" t="s">
        <v>3008</v>
      </c>
      <c r="O119">
        <v>0.60899999999999999</v>
      </c>
      <c r="P119">
        <v>10</v>
      </c>
      <c r="Q119">
        <v>8</v>
      </c>
      <c r="R119">
        <v>3.9E-2</v>
      </c>
      <c r="S119">
        <v>6</v>
      </c>
      <c r="T119">
        <v>236.38800000000001</v>
      </c>
      <c r="U119">
        <v>5.0359999999999996</v>
      </c>
      <c r="V119">
        <v>100</v>
      </c>
      <c r="W119">
        <v>0.64100000000000001</v>
      </c>
      <c r="X119">
        <v>0.19</v>
      </c>
      <c r="Y119">
        <v>0.94</v>
      </c>
      <c r="Z119">
        <v>1.472</v>
      </c>
      <c r="AA119">
        <v>0.05</v>
      </c>
      <c r="AB119">
        <v>0</v>
      </c>
      <c r="AC119" t="b">
        <v>1</v>
      </c>
      <c r="BM119" t="s">
        <v>144</v>
      </c>
      <c r="BN119" t="s">
        <v>144</v>
      </c>
      <c r="BO119" t="s">
        <v>2888</v>
      </c>
      <c r="BT119"/>
      <c r="BU119"/>
      <c r="BX119" t="s">
        <v>2915</v>
      </c>
      <c r="BZ119"/>
      <c r="CA119"/>
      <c r="CB119"/>
      <c r="CC119"/>
      <c r="CD119">
        <v>0</v>
      </c>
      <c r="CE119"/>
      <c r="CF119">
        <v>0</v>
      </c>
    </row>
    <row r="120" spans="1:84" hidden="1" x14ac:dyDescent="0.35">
      <c r="A120" t="s">
        <v>272</v>
      </c>
      <c r="B120" t="s">
        <v>3009</v>
      </c>
      <c r="C120">
        <v>3.7999999999999999E-2</v>
      </c>
      <c r="D120">
        <v>8</v>
      </c>
      <c r="E120">
        <v>274.03699999999998</v>
      </c>
      <c r="F120">
        <v>6.2949999999999999</v>
      </c>
      <c r="G120" t="s">
        <v>2884</v>
      </c>
      <c r="I120">
        <v>146.19</v>
      </c>
      <c r="J120">
        <v>4.2000000000000003E-2</v>
      </c>
      <c r="K120" s="68">
        <v>278.01</v>
      </c>
      <c r="L120">
        <v>5</v>
      </c>
      <c r="M120">
        <v>3</v>
      </c>
      <c r="N120" t="s">
        <v>3009</v>
      </c>
      <c r="O120">
        <v>0.60899999999999999</v>
      </c>
      <c r="P120">
        <v>10</v>
      </c>
      <c r="Q120">
        <v>8</v>
      </c>
      <c r="R120">
        <v>3.9E-2</v>
      </c>
      <c r="S120">
        <v>6</v>
      </c>
      <c r="T120">
        <v>274.83199999999999</v>
      </c>
      <c r="U120">
        <v>5.0359999999999996</v>
      </c>
      <c r="V120">
        <v>100</v>
      </c>
      <c r="W120">
        <v>0.64100000000000001</v>
      </c>
      <c r="X120">
        <v>0.18</v>
      </c>
      <c r="Y120">
        <v>1.1100000000000001</v>
      </c>
      <c r="Z120">
        <v>1.472</v>
      </c>
      <c r="AA120">
        <v>0.05</v>
      </c>
      <c r="AB120">
        <v>0</v>
      </c>
      <c r="AC120" t="b">
        <v>1</v>
      </c>
      <c r="BM120" t="s">
        <v>144</v>
      </c>
      <c r="BN120" t="s">
        <v>144</v>
      </c>
      <c r="BO120" t="s">
        <v>2888</v>
      </c>
      <c r="BT120"/>
      <c r="BU120"/>
      <c r="BX120" t="s">
        <v>2915</v>
      </c>
      <c r="BZ120"/>
      <c r="CA120"/>
      <c r="CB120"/>
      <c r="CC120"/>
      <c r="CD120">
        <v>0</v>
      </c>
      <c r="CE120"/>
      <c r="CF120">
        <v>0</v>
      </c>
    </row>
    <row r="121" spans="1:84" hidden="1" x14ac:dyDescent="0.35">
      <c r="A121" t="s">
        <v>273</v>
      </c>
      <c r="B121" t="s">
        <v>3010</v>
      </c>
      <c r="C121">
        <v>3.7999999999999999E-2</v>
      </c>
      <c r="D121">
        <v>8</v>
      </c>
      <c r="E121">
        <v>62.481999999999999</v>
      </c>
      <c r="F121">
        <v>6.2949999999999999</v>
      </c>
      <c r="G121" t="s">
        <v>2884</v>
      </c>
      <c r="I121">
        <v>293.81</v>
      </c>
      <c r="J121">
        <v>4.2000000000000003E-2</v>
      </c>
      <c r="K121" s="68">
        <v>65.63</v>
      </c>
      <c r="L121">
        <v>6</v>
      </c>
      <c r="M121">
        <v>3</v>
      </c>
      <c r="N121" t="s">
        <v>3010</v>
      </c>
      <c r="O121">
        <v>0.60899999999999999</v>
      </c>
      <c r="P121">
        <v>10</v>
      </c>
      <c r="Q121">
        <v>8</v>
      </c>
      <c r="R121">
        <v>3.9E-2</v>
      </c>
      <c r="S121">
        <v>6</v>
      </c>
      <c r="T121">
        <v>63.112000000000002</v>
      </c>
      <c r="U121">
        <v>5.0359999999999996</v>
      </c>
      <c r="V121">
        <v>100</v>
      </c>
      <c r="W121">
        <v>0.64100000000000001</v>
      </c>
      <c r="X121">
        <v>0.184</v>
      </c>
      <c r="Y121">
        <v>1.57</v>
      </c>
      <c r="Z121">
        <v>1.472</v>
      </c>
      <c r="AA121">
        <v>0.05</v>
      </c>
      <c r="AB121">
        <v>0</v>
      </c>
      <c r="AC121" t="b">
        <v>1</v>
      </c>
      <c r="BM121" t="s">
        <v>144</v>
      </c>
      <c r="BN121" t="s">
        <v>144</v>
      </c>
      <c r="BO121" t="s">
        <v>2888</v>
      </c>
      <c r="BT121"/>
      <c r="BU121"/>
      <c r="BX121" t="s">
        <v>2915</v>
      </c>
      <c r="BZ121"/>
      <c r="CA121"/>
      <c r="CB121"/>
      <c r="CC121"/>
      <c r="CD121">
        <v>0</v>
      </c>
      <c r="CE121"/>
      <c r="CF121">
        <v>0</v>
      </c>
    </row>
    <row r="122" spans="1:84" hidden="1" x14ac:dyDescent="0.35">
      <c r="A122" t="s">
        <v>274</v>
      </c>
      <c r="B122" t="s">
        <v>3011</v>
      </c>
      <c r="C122">
        <v>3.7999999999999999E-2</v>
      </c>
      <c r="D122">
        <v>8</v>
      </c>
      <c r="E122">
        <v>124.962</v>
      </c>
      <c r="F122">
        <v>6.2949999999999999</v>
      </c>
      <c r="G122" t="s">
        <v>2884</v>
      </c>
      <c r="I122">
        <v>356.29</v>
      </c>
      <c r="J122">
        <v>4.2000000000000003E-2</v>
      </c>
      <c r="K122" s="68">
        <v>128.11000000000001</v>
      </c>
      <c r="L122">
        <v>4</v>
      </c>
      <c r="M122">
        <v>3</v>
      </c>
      <c r="N122" t="s">
        <v>3011</v>
      </c>
      <c r="O122">
        <v>0.60899999999999999</v>
      </c>
      <c r="P122">
        <v>10</v>
      </c>
      <c r="Q122">
        <v>8</v>
      </c>
      <c r="R122">
        <v>3.9E-2</v>
      </c>
      <c r="S122">
        <v>6</v>
      </c>
      <c r="T122">
        <v>125.592</v>
      </c>
      <c r="U122">
        <v>5.0359999999999996</v>
      </c>
      <c r="V122">
        <v>100</v>
      </c>
      <c r="W122">
        <v>0.64100000000000001</v>
      </c>
      <c r="X122">
        <v>0.13900000000000001</v>
      </c>
      <c r="Y122">
        <v>0.82499999999999996</v>
      </c>
      <c r="Z122">
        <v>1.472</v>
      </c>
      <c r="AA122">
        <v>0.05</v>
      </c>
      <c r="AB122">
        <v>0</v>
      </c>
      <c r="AC122" t="b">
        <v>1</v>
      </c>
      <c r="BM122" t="s">
        <v>144</v>
      </c>
      <c r="BN122" t="s">
        <v>144</v>
      </c>
      <c r="BO122" t="s">
        <v>2888</v>
      </c>
      <c r="BT122"/>
      <c r="BU122"/>
      <c r="BX122" t="s">
        <v>2915</v>
      </c>
      <c r="BZ122"/>
      <c r="CA122"/>
      <c r="CB122"/>
      <c r="CC122"/>
      <c r="CD122">
        <v>0</v>
      </c>
      <c r="CE122"/>
      <c r="CF122">
        <v>0</v>
      </c>
    </row>
    <row r="123" spans="1:84" hidden="1" x14ac:dyDescent="0.35">
      <c r="A123" t="s">
        <v>275</v>
      </c>
      <c r="B123" t="s">
        <v>3012</v>
      </c>
      <c r="C123">
        <v>3.7999999999999999E-2</v>
      </c>
      <c r="D123">
        <v>8</v>
      </c>
      <c r="E123">
        <v>114.301</v>
      </c>
      <c r="F123">
        <v>6.2949999999999999</v>
      </c>
      <c r="G123" t="s">
        <v>2884</v>
      </c>
      <c r="I123">
        <v>343.71</v>
      </c>
      <c r="J123">
        <v>4.2000000000000003E-2</v>
      </c>
      <c r="K123" s="68">
        <v>115.53</v>
      </c>
      <c r="L123">
        <v>7</v>
      </c>
      <c r="M123">
        <v>3</v>
      </c>
      <c r="N123" t="s">
        <v>3012</v>
      </c>
      <c r="O123">
        <v>0.60899999999999999</v>
      </c>
      <c r="P123">
        <v>10</v>
      </c>
      <c r="Q123">
        <v>8</v>
      </c>
      <c r="R123">
        <v>3.9E-2</v>
      </c>
      <c r="S123">
        <v>6</v>
      </c>
      <c r="T123">
        <v>114.547</v>
      </c>
      <c r="U123">
        <v>5.0359999999999996</v>
      </c>
      <c r="V123">
        <v>100</v>
      </c>
      <c r="W123">
        <v>0.64100000000000001</v>
      </c>
      <c r="X123">
        <v>0.23200000000000001</v>
      </c>
      <c r="Y123">
        <v>0.9</v>
      </c>
      <c r="Z123">
        <v>1.472</v>
      </c>
      <c r="AA123">
        <v>0.05</v>
      </c>
      <c r="AB123">
        <v>0</v>
      </c>
      <c r="AC123" t="b">
        <v>1</v>
      </c>
      <c r="BM123" t="s">
        <v>144</v>
      </c>
      <c r="BN123" t="s">
        <v>144</v>
      </c>
      <c r="BO123" t="s">
        <v>2888</v>
      </c>
      <c r="BT123"/>
      <c r="BU123"/>
      <c r="BX123" t="s">
        <v>2915</v>
      </c>
      <c r="BZ123"/>
      <c r="CA123"/>
      <c r="CB123"/>
      <c r="CC123"/>
      <c r="CD123">
        <v>0</v>
      </c>
      <c r="CE123"/>
      <c r="CF123">
        <v>0</v>
      </c>
    </row>
    <row r="124" spans="1:84" hidden="1" x14ac:dyDescent="0.35">
      <c r="A124" t="s">
        <v>276</v>
      </c>
      <c r="B124" t="s">
        <v>3013</v>
      </c>
      <c r="C124">
        <v>3.7999999999999999E-2</v>
      </c>
      <c r="D124">
        <v>8</v>
      </c>
      <c r="E124">
        <v>223.19</v>
      </c>
      <c r="F124">
        <v>6.2949999999999999</v>
      </c>
      <c r="G124" t="s">
        <v>2884</v>
      </c>
      <c r="I124">
        <v>93.81</v>
      </c>
      <c r="J124">
        <v>4.2000000000000003E-2</v>
      </c>
      <c r="K124" s="68">
        <v>225.63</v>
      </c>
      <c r="L124">
        <v>6</v>
      </c>
      <c r="M124">
        <v>3</v>
      </c>
      <c r="N124" t="s">
        <v>3013</v>
      </c>
      <c r="O124">
        <v>0.60899999999999999</v>
      </c>
      <c r="P124">
        <v>10</v>
      </c>
      <c r="Q124">
        <v>8</v>
      </c>
      <c r="R124">
        <v>3.9E-2</v>
      </c>
      <c r="S124">
        <v>6</v>
      </c>
      <c r="T124">
        <v>223.678</v>
      </c>
      <c r="U124">
        <v>5.0359999999999996</v>
      </c>
      <c r="V124">
        <v>100</v>
      </c>
      <c r="W124">
        <v>0.64100000000000001</v>
      </c>
      <c r="X124">
        <v>0.20100000000000001</v>
      </c>
      <c r="Y124">
        <v>0.76</v>
      </c>
      <c r="Z124">
        <v>1.472</v>
      </c>
      <c r="AA124">
        <v>0.05</v>
      </c>
      <c r="AB124">
        <v>0</v>
      </c>
      <c r="AC124" t="b">
        <v>1</v>
      </c>
      <c r="BM124" t="s">
        <v>144</v>
      </c>
      <c r="BN124" t="s">
        <v>144</v>
      </c>
      <c r="BO124" t="s">
        <v>2888</v>
      </c>
      <c r="BT124"/>
      <c r="BU124"/>
      <c r="BX124" t="s">
        <v>2915</v>
      </c>
      <c r="BZ124"/>
      <c r="CA124"/>
      <c r="CB124"/>
      <c r="CC124"/>
      <c r="CD124">
        <v>0</v>
      </c>
      <c r="CE124"/>
      <c r="CF124">
        <v>0</v>
      </c>
    </row>
    <row r="125" spans="1:84" hidden="1" x14ac:dyDescent="0.35">
      <c r="A125" t="s">
        <v>277</v>
      </c>
      <c r="B125" t="s">
        <v>3014</v>
      </c>
      <c r="C125">
        <v>3.9E-2</v>
      </c>
      <c r="D125">
        <v>8</v>
      </c>
      <c r="E125">
        <v>264.125</v>
      </c>
      <c r="F125">
        <v>6.2949999999999999</v>
      </c>
      <c r="G125" t="s">
        <v>2884</v>
      </c>
      <c r="I125">
        <v>136.29</v>
      </c>
      <c r="J125">
        <v>4.2999999999999997E-2</v>
      </c>
      <c r="K125" s="68">
        <v>268.11</v>
      </c>
      <c r="L125">
        <v>6</v>
      </c>
      <c r="M125">
        <v>3</v>
      </c>
      <c r="N125" t="s">
        <v>3014</v>
      </c>
      <c r="O125">
        <v>0.60899999999999999</v>
      </c>
      <c r="P125">
        <v>10</v>
      </c>
      <c r="Q125">
        <v>8</v>
      </c>
      <c r="R125">
        <v>0.04</v>
      </c>
      <c r="S125">
        <v>6</v>
      </c>
      <c r="T125">
        <v>264.92200000000003</v>
      </c>
      <c r="U125">
        <v>5.0359999999999996</v>
      </c>
      <c r="V125">
        <v>100</v>
      </c>
      <c r="W125">
        <v>0.64100000000000001</v>
      </c>
      <c r="X125">
        <v>0.20300000000000001</v>
      </c>
      <c r="Y125">
        <v>0.94</v>
      </c>
      <c r="Z125">
        <v>1.472</v>
      </c>
      <c r="AA125">
        <v>0.05</v>
      </c>
      <c r="AB125">
        <v>0</v>
      </c>
      <c r="AC125" t="b">
        <v>1</v>
      </c>
      <c r="BM125" t="s">
        <v>144</v>
      </c>
      <c r="BN125" t="s">
        <v>144</v>
      </c>
      <c r="BO125" t="s">
        <v>2888</v>
      </c>
      <c r="BT125"/>
      <c r="BU125"/>
      <c r="BX125" t="s">
        <v>2915</v>
      </c>
      <c r="BZ125"/>
      <c r="CA125"/>
      <c r="CB125"/>
      <c r="CC125"/>
      <c r="CD125">
        <v>0</v>
      </c>
      <c r="CE125"/>
      <c r="CF125">
        <v>0</v>
      </c>
    </row>
    <row r="126" spans="1:84" hidden="1" x14ac:dyDescent="0.35">
      <c r="A126" t="s">
        <v>278</v>
      </c>
      <c r="B126" t="s">
        <v>3015</v>
      </c>
      <c r="C126">
        <v>3.9E-2</v>
      </c>
      <c r="D126">
        <v>8</v>
      </c>
      <c r="E126">
        <v>252.38200000000001</v>
      </c>
      <c r="F126">
        <v>6.2949999999999999</v>
      </c>
      <c r="G126" t="s">
        <v>2884</v>
      </c>
      <c r="I126">
        <v>123.71</v>
      </c>
      <c r="J126">
        <v>4.2999999999999997E-2</v>
      </c>
      <c r="K126" s="68">
        <v>255.53</v>
      </c>
      <c r="L126">
        <v>3</v>
      </c>
      <c r="M126">
        <v>3</v>
      </c>
      <c r="N126" t="s">
        <v>3015</v>
      </c>
      <c r="O126">
        <v>0.60899999999999999</v>
      </c>
      <c r="P126">
        <v>10</v>
      </c>
      <c r="Q126">
        <v>8</v>
      </c>
      <c r="R126">
        <v>0.04</v>
      </c>
      <c r="S126">
        <v>6</v>
      </c>
      <c r="T126">
        <v>253.012</v>
      </c>
      <c r="U126">
        <v>5.0359999999999996</v>
      </c>
      <c r="V126">
        <v>100</v>
      </c>
      <c r="W126">
        <v>0.64100000000000001</v>
      </c>
      <c r="X126">
        <v>0.10100000000000001</v>
      </c>
      <c r="Y126">
        <v>0.93</v>
      </c>
      <c r="Z126">
        <v>1.472</v>
      </c>
      <c r="AA126">
        <v>0.05</v>
      </c>
      <c r="AB126">
        <v>0</v>
      </c>
      <c r="AC126" t="b">
        <v>1</v>
      </c>
      <c r="BM126" t="s">
        <v>144</v>
      </c>
      <c r="BN126" t="s">
        <v>144</v>
      </c>
      <c r="BO126" t="s">
        <v>2888</v>
      </c>
      <c r="BT126"/>
      <c r="BU126"/>
      <c r="BX126" t="s">
        <v>2915</v>
      </c>
      <c r="BZ126"/>
      <c r="CA126"/>
      <c r="CB126"/>
      <c r="CC126"/>
      <c r="CD126">
        <v>0</v>
      </c>
      <c r="CE126"/>
      <c r="CF126">
        <v>0</v>
      </c>
    </row>
    <row r="127" spans="1:84" hidden="1" x14ac:dyDescent="0.35">
      <c r="A127" t="s">
        <v>279</v>
      </c>
      <c r="B127" t="s">
        <v>3016</v>
      </c>
      <c r="C127">
        <v>3.5000000000000003E-2</v>
      </c>
      <c r="D127">
        <v>25.795999999999999</v>
      </c>
      <c r="E127">
        <v>5.8470000000000004</v>
      </c>
      <c r="F127">
        <v>8.8670000000000009</v>
      </c>
      <c r="G127" t="s">
        <v>2884</v>
      </c>
      <c r="I127">
        <v>238.76</v>
      </c>
      <c r="J127">
        <v>4.3999999999999997E-2</v>
      </c>
      <c r="K127" s="68">
        <v>10.58</v>
      </c>
      <c r="L127">
        <v>9</v>
      </c>
      <c r="M127">
        <v>3</v>
      </c>
      <c r="N127" t="s">
        <v>3016</v>
      </c>
      <c r="O127">
        <v>0.60899999999999999</v>
      </c>
      <c r="P127">
        <v>10</v>
      </c>
      <c r="Q127">
        <v>25.795999999999999</v>
      </c>
      <c r="R127">
        <v>3.6999999999999998E-2</v>
      </c>
      <c r="S127">
        <v>20.635999999999999</v>
      </c>
      <c r="T127">
        <v>6.7939999999999996</v>
      </c>
      <c r="U127">
        <v>7.0940000000000003</v>
      </c>
      <c r="V127">
        <v>100</v>
      </c>
      <c r="W127">
        <v>0.53900000000000003</v>
      </c>
      <c r="X127">
        <v>0.39100000000000001</v>
      </c>
      <c r="Y127">
        <v>1.83</v>
      </c>
      <c r="Z127">
        <v>1.472</v>
      </c>
      <c r="AA127">
        <v>0.05</v>
      </c>
      <c r="AB127">
        <v>0</v>
      </c>
      <c r="AC127" t="b">
        <v>1</v>
      </c>
      <c r="BM127" t="s">
        <v>144</v>
      </c>
      <c r="BN127" t="s">
        <v>144</v>
      </c>
      <c r="BO127" t="s">
        <v>2888</v>
      </c>
      <c r="BT127"/>
      <c r="BU127"/>
      <c r="BX127" t="s">
        <v>2915</v>
      </c>
      <c r="BZ127"/>
      <c r="CA127"/>
      <c r="CB127"/>
      <c r="CC127"/>
      <c r="CD127">
        <v>0</v>
      </c>
      <c r="CE127"/>
      <c r="CF127">
        <v>0</v>
      </c>
    </row>
    <row r="128" spans="1:84" hidden="1" x14ac:dyDescent="0.35">
      <c r="A128" t="s">
        <v>280</v>
      </c>
      <c r="B128" t="s">
        <v>3017</v>
      </c>
      <c r="C128">
        <v>3.7999999999999999E-2</v>
      </c>
      <c r="D128">
        <v>19.878</v>
      </c>
      <c r="E128">
        <v>342.3</v>
      </c>
      <c r="F128">
        <v>6.2949999999999999</v>
      </c>
      <c r="G128" t="s">
        <v>2884</v>
      </c>
      <c r="I128">
        <v>216.29</v>
      </c>
      <c r="J128">
        <v>4.3999999999999997E-2</v>
      </c>
      <c r="K128" s="68">
        <v>348.11</v>
      </c>
      <c r="L128">
        <v>7</v>
      </c>
      <c r="M128">
        <v>3</v>
      </c>
      <c r="N128" t="s">
        <v>3017</v>
      </c>
      <c r="O128">
        <v>0.60899999999999999</v>
      </c>
      <c r="P128">
        <v>10</v>
      </c>
      <c r="Q128">
        <v>19.878</v>
      </c>
      <c r="R128">
        <v>3.9E-2</v>
      </c>
      <c r="S128">
        <v>15.903</v>
      </c>
      <c r="T128">
        <v>343.46199999999999</v>
      </c>
      <c r="U128">
        <v>5.0359999999999996</v>
      </c>
      <c r="V128">
        <v>100</v>
      </c>
      <c r="W128">
        <v>0.48699999999999999</v>
      </c>
      <c r="X128">
        <v>0.246</v>
      </c>
      <c r="Y128">
        <v>1.595</v>
      </c>
      <c r="Z128">
        <v>1.472</v>
      </c>
      <c r="AA128">
        <v>0.05</v>
      </c>
      <c r="AB128">
        <v>0</v>
      </c>
      <c r="AC128" t="b">
        <v>1</v>
      </c>
      <c r="BM128" t="s">
        <v>144</v>
      </c>
      <c r="BN128" t="s">
        <v>144</v>
      </c>
      <c r="BO128" t="s">
        <v>2888</v>
      </c>
      <c r="BT128"/>
      <c r="BU128"/>
      <c r="BX128" t="s">
        <v>2915</v>
      </c>
      <c r="BZ128"/>
      <c r="CA128"/>
      <c r="CB128"/>
      <c r="CC128"/>
      <c r="CD128">
        <v>0</v>
      </c>
      <c r="CE128"/>
      <c r="CF128">
        <v>0</v>
      </c>
    </row>
    <row r="129" spans="1:84" hidden="1" x14ac:dyDescent="0.35">
      <c r="A129" t="s">
        <v>281</v>
      </c>
      <c r="B129" t="s">
        <v>3018</v>
      </c>
      <c r="C129">
        <v>0.04</v>
      </c>
      <c r="D129">
        <v>8</v>
      </c>
      <c r="E129">
        <v>230.10599999999999</v>
      </c>
      <c r="F129">
        <v>6.2949999999999999</v>
      </c>
      <c r="G129" t="s">
        <v>2884</v>
      </c>
      <c r="I129">
        <v>101.24</v>
      </c>
      <c r="J129">
        <v>4.3999999999999997E-2</v>
      </c>
      <c r="K129" s="68">
        <v>233.06</v>
      </c>
      <c r="L129">
        <v>6</v>
      </c>
      <c r="M129">
        <v>3</v>
      </c>
      <c r="N129" t="s">
        <v>3018</v>
      </c>
      <c r="O129">
        <v>0.60899999999999999</v>
      </c>
      <c r="P129">
        <v>10</v>
      </c>
      <c r="Q129">
        <v>8</v>
      </c>
      <c r="R129">
        <v>4.1000000000000002E-2</v>
      </c>
      <c r="S129">
        <v>6</v>
      </c>
      <c r="T129">
        <v>230.697</v>
      </c>
      <c r="U129">
        <v>5.0359999999999996</v>
      </c>
      <c r="V129">
        <v>100</v>
      </c>
      <c r="W129">
        <v>0.64100000000000001</v>
      </c>
      <c r="X129">
        <v>0.191</v>
      </c>
      <c r="Y129">
        <v>1.17</v>
      </c>
      <c r="Z129">
        <v>1.472</v>
      </c>
      <c r="AA129">
        <v>0.05</v>
      </c>
      <c r="AB129">
        <v>0</v>
      </c>
      <c r="AC129" t="b">
        <v>1</v>
      </c>
      <c r="BM129" t="s">
        <v>144</v>
      </c>
      <c r="BN129" t="s">
        <v>144</v>
      </c>
      <c r="BO129" t="s">
        <v>2888</v>
      </c>
      <c r="BT129"/>
      <c r="BU129"/>
      <c r="BX129" t="s">
        <v>2915</v>
      </c>
      <c r="BZ129"/>
      <c r="CA129"/>
      <c r="CB129"/>
      <c r="CC129"/>
      <c r="CD129">
        <v>0</v>
      </c>
      <c r="CE129"/>
      <c r="CF129">
        <v>0</v>
      </c>
    </row>
    <row r="130" spans="1:84" hidden="1" x14ac:dyDescent="0.35">
      <c r="A130" t="s">
        <v>282</v>
      </c>
      <c r="B130" t="s">
        <v>3019</v>
      </c>
      <c r="C130">
        <v>3.7999999999999999E-2</v>
      </c>
      <c r="D130">
        <v>8.0289999999999999</v>
      </c>
      <c r="E130">
        <v>107.452</v>
      </c>
      <c r="F130">
        <v>6.2949999999999999</v>
      </c>
      <c r="G130" t="s">
        <v>2884</v>
      </c>
      <c r="I130">
        <v>338.76</v>
      </c>
      <c r="J130">
        <v>4.3999999999999997E-2</v>
      </c>
      <c r="K130" s="68">
        <v>110.58</v>
      </c>
      <c r="L130">
        <v>7</v>
      </c>
      <c r="M130">
        <v>3</v>
      </c>
      <c r="N130" t="s">
        <v>3019</v>
      </c>
      <c r="O130">
        <v>0.60899999999999999</v>
      </c>
      <c r="P130">
        <v>10</v>
      </c>
      <c r="Q130">
        <v>8.0289999999999999</v>
      </c>
      <c r="R130">
        <v>0.04</v>
      </c>
      <c r="S130">
        <v>6.0289999999999999</v>
      </c>
      <c r="T130">
        <v>108.078</v>
      </c>
      <c r="U130">
        <v>5.0359999999999996</v>
      </c>
      <c r="V130">
        <v>100</v>
      </c>
      <c r="W130">
        <v>0.64100000000000001</v>
      </c>
      <c r="X130">
        <v>0.23</v>
      </c>
      <c r="Y130">
        <v>0.91</v>
      </c>
      <c r="Z130">
        <v>1.472</v>
      </c>
      <c r="AA130">
        <v>0.05</v>
      </c>
      <c r="AB130">
        <v>0</v>
      </c>
      <c r="AC130" t="b">
        <v>1</v>
      </c>
      <c r="BM130" t="s">
        <v>144</v>
      </c>
      <c r="BN130" t="s">
        <v>144</v>
      </c>
      <c r="BO130" t="s">
        <v>2888</v>
      </c>
      <c r="BT130"/>
      <c r="BU130"/>
      <c r="BX130" t="s">
        <v>2915</v>
      </c>
      <c r="BZ130"/>
      <c r="CA130"/>
      <c r="CB130"/>
      <c r="CC130"/>
      <c r="CD130">
        <v>0</v>
      </c>
      <c r="CE130"/>
      <c r="CF130">
        <v>0</v>
      </c>
    </row>
    <row r="131" spans="1:84" hidden="1" x14ac:dyDescent="0.35">
      <c r="A131" t="s">
        <v>283</v>
      </c>
      <c r="B131" t="s">
        <v>3020</v>
      </c>
      <c r="C131">
        <v>4.1000000000000002E-2</v>
      </c>
      <c r="D131">
        <v>8</v>
      </c>
      <c r="E131">
        <v>145.01599999999999</v>
      </c>
      <c r="F131">
        <v>6.2949999999999999</v>
      </c>
      <c r="G131" t="s">
        <v>2884</v>
      </c>
      <c r="I131">
        <v>16.29</v>
      </c>
      <c r="J131">
        <v>4.4999999999999998E-2</v>
      </c>
      <c r="K131" s="68">
        <v>148.11000000000001</v>
      </c>
      <c r="L131">
        <v>6</v>
      </c>
      <c r="M131">
        <v>3</v>
      </c>
      <c r="N131" t="s">
        <v>3020</v>
      </c>
      <c r="O131">
        <v>0.60899999999999999</v>
      </c>
      <c r="P131">
        <v>10</v>
      </c>
      <c r="Q131">
        <v>8</v>
      </c>
      <c r="R131">
        <v>4.2000000000000003E-2</v>
      </c>
      <c r="S131">
        <v>6</v>
      </c>
      <c r="T131">
        <v>145.63499999999999</v>
      </c>
      <c r="U131">
        <v>5.0359999999999996</v>
      </c>
      <c r="V131">
        <v>100</v>
      </c>
      <c r="W131">
        <v>0.64100000000000001</v>
      </c>
      <c r="X131">
        <v>0.191</v>
      </c>
      <c r="Y131">
        <v>0.79</v>
      </c>
      <c r="Z131">
        <v>1.472</v>
      </c>
      <c r="AA131">
        <v>0.05</v>
      </c>
      <c r="AB131">
        <v>0</v>
      </c>
      <c r="AC131" t="b">
        <v>1</v>
      </c>
      <c r="BM131" t="s">
        <v>144</v>
      </c>
      <c r="BN131" t="s">
        <v>144</v>
      </c>
      <c r="BO131" t="s">
        <v>2888</v>
      </c>
      <c r="BT131"/>
      <c r="BU131"/>
      <c r="BX131" t="s">
        <v>2915</v>
      </c>
      <c r="BZ131"/>
      <c r="CA131"/>
      <c r="CB131"/>
      <c r="CC131"/>
      <c r="CD131">
        <v>0</v>
      </c>
      <c r="CE131"/>
      <c r="CF131">
        <v>0</v>
      </c>
    </row>
    <row r="132" spans="1:84" hidden="1" x14ac:dyDescent="0.35">
      <c r="A132" t="s">
        <v>284</v>
      </c>
      <c r="B132" t="s">
        <v>3021</v>
      </c>
      <c r="C132">
        <v>4.2999999999999997E-2</v>
      </c>
      <c r="D132">
        <v>8.1310000000000002</v>
      </c>
      <c r="E132">
        <v>325.57</v>
      </c>
      <c r="F132">
        <v>6.2949999999999999</v>
      </c>
      <c r="G132" t="s">
        <v>2884</v>
      </c>
      <c r="I132">
        <v>198.76</v>
      </c>
      <c r="J132">
        <v>4.4999999999999998E-2</v>
      </c>
      <c r="K132" s="68">
        <v>330.58</v>
      </c>
      <c r="L132">
        <v>6</v>
      </c>
      <c r="M132">
        <v>3</v>
      </c>
      <c r="N132" t="s">
        <v>3021</v>
      </c>
      <c r="O132">
        <v>0.60899999999999999</v>
      </c>
      <c r="P132">
        <v>10</v>
      </c>
      <c r="Q132">
        <v>8.1310000000000002</v>
      </c>
      <c r="R132">
        <v>4.2999999999999997E-2</v>
      </c>
      <c r="S132">
        <v>6.1310000000000002</v>
      </c>
      <c r="T132">
        <v>326.572</v>
      </c>
      <c r="U132">
        <v>5.0359999999999996</v>
      </c>
      <c r="V132">
        <v>100</v>
      </c>
      <c r="W132">
        <v>0.64100000000000001</v>
      </c>
      <c r="X132">
        <v>0.192</v>
      </c>
      <c r="Y132">
        <v>1.48</v>
      </c>
      <c r="Z132">
        <v>1.472</v>
      </c>
      <c r="AA132">
        <v>0.05</v>
      </c>
      <c r="AB132">
        <v>0</v>
      </c>
      <c r="AC132" t="b">
        <v>1</v>
      </c>
      <c r="BM132" t="s">
        <v>144</v>
      </c>
      <c r="BN132" t="s">
        <v>144</v>
      </c>
      <c r="BO132" t="s">
        <v>2888</v>
      </c>
      <c r="BT132"/>
      <c r="BU132"/>
      <c r="BX132" t="s">
        <v>2915</v>
      </c>
      <c r="BZ132"/>
      <c r="CA132"/>
      <c r="CB132"/>
      <c r="CC132"/>
      <c r="CD132">
        <v>0</v>
      </c>
      <c r="CE132"/>
      <c r="CF132">
        <v>0</v>
      </c>
    </row>
    <row r="133" spans="1:84" hidden="1" x14ac:dyDescent="0.35">
      <c r="A133" t="s">
        <v>285</v>
      </c>
      <c r="B133" t="s">
        <v>3022</v>
      </c>
      <c r="C133">
        <v>4.1000000000000002E-2</v>
      </c>
      <c r="D133">
        <v>8</v>
      </c>
      <c r="E133">
        <v>214.78100000000001</v>
      </c>
      <c r="F133">
        <v>6.2949999999999999</v>
      </c>
      <c r="G133" t="s">
        <v>2884</v>
      </c>
      <c r="I133">
        <v>86.19</v>
      </c>
      <c r="J133">
        <v>4.4999999999999998E-2</v>
      </c>
      <c r="K133" s="68">
        <v>218.01</v>
      </c>
      <c r="L133">
        <v>6</v>
      </c>
      <c r="M133">
        <v>3</v>
      </c>
      <c r="N133" t="s">
        <v>3022</v>
      </c>
      <c r="O133">
        <v>0.60899999999999999</v>
      </c>
      <c r="P133">
        <v>10</v>
      </c>
      <c r="Q133">
        <v>8</v>
      </c>
      <c r="R133">
        <v>4.2000000000000003E-2</v>
      </c>
      <c r="S133">
        <v>6</v>
      </c>
      <c r="T133">
        <v>215.42699999999999</v>
      </c>
      <c r="U133">
        <v>5.0359999999999996</v>
      </c>
      <c r="V133">
        <v>100</v>
      </c>
      <c r="W133">
        <v>0.64100000000000001</v>
      </c>
      <c r="X133">
        <v>0.19</v>
      </c>
      <c r="Y133">
        <v>0.56999999999999995</v>
      </c>
      <c r="Z133">
        <v>1.472</v>
      </c>
      <c r="AA133">
        <v>0.05</v>
      </c>
      <c r="AB133">
        <v>0</v>
      </c>
      <c r="AC133" t="b">
        <v>1</v>
      </c>
      <c r="BM133" t="s">
        <v>144</v>
      </c>
      <c r="BN133" t="s">
        <v>144</v>
      </c>
      <c r="BO133" t="s">
        <v>2888</v>
      </c>
      <c r="BT133"/>
      <c r="BU133"/>
      <c r="BX133" t="s">
        <v>2915</v>
      </c>
      <c r="BZ133"/>
      <c r="CA133"/>
      <c r="CB133"/>
      <c r="CC133"/>
      <c r="CD133">
        <v>0</v>
      </c>
      <c r="CE133"/>
      <c r="CF133">
        <v>0</v>
      </c>
    </row>
    <row r="134" spans="1:84" hidden="1" x14ac:dyDescent="0.35">
      <c r="A134" t="s">
        <v>286</v>
      </c>
      <c r="B134" t="s">
        <v>3023</v>
      </c>
      <c r="C134">
        <v>4.2000000000000003E-2</v>
      </c>
      <c r="D134">
        <v>8</v>
      </c>
      <c r="E134">
        <v>165.01599999999999</v>
      </c>
      <c r="F134">
        <v>6.2949999999999999</v>
      </c>
      <c r="G134" t="s">
        <v>2884</v>
      </c>
      <c r="I134">
        <v>36.29</v>
      </c>
      <c r="J134">
        <v>4.4999999999999998E-2</v>
      </c>
      <c r="K134" s="68">
        <v>168.11</v>
      </c>
      <c r="L134">
        <v>6</v>
      </c>
      <c r="M134">
        <v>3</v>
      </c>
      <c r="N134" t="s">
        <v>3023</v>
      </c>
      <c r="O134">
        <v>0.60899999999999999</v>
      </c>
      <c r="P134">
        <v>10</v>
      </c>
      <c r="Q134">
        <v>8</v>
      </c>
      <c r="R134">
        <v>4.2999999999999997E-2</v>
      </c>
      <c r="S134">
        <v>6</v>
      </c>
      <c r="T134">
        <v>165.63499999999999</v>
      </c>
      <c r="U134">
        <v>5.0359999999999996</v>
      </c>
      <c r="V134">
        <v>100</v>
      </c>
      <c r="W134">
        <v>0.64100000000000001</v>
      </c>
      <c r="X134">
        <v>0.21099999999999999</v>
      </c>
      <c r="Y134">
        <v>0.41</v>
      </c>
      <c r="Z134">
        <v>1.472</v>
      </c>
      <c r="AA134">
        <v>0.05</v>
      </c>
      <c r="AB134">
        <v>0</v>
      </c>
      <c r="AC134" t="b">
        <v>1</v>
      </c>
      <c r="BM134" t="s">
        <v>144</v>
      </c>
      <c r="BN134" t="s">
        <v>144</v>
      </c>
      <c r="BO134" t="s">
        <v>2888</v>
      </c>
      <c r="BT134"/>
      <c r="BU134"/>
      <c r="BX134" t="s">
        <v>2915</v>
      </c>
      <c r="BZ134"/>
      <c r="CA134"/>
      <c r="CB134"/>
      <c r="CC134"/>
      <c r="CD134">
        <v>0</v>
      </c>
      <c r="CE134"/>
      <c r="CF134">
        <v>0</v>
      </c>
    </row>
    <row r="135" spans="1:84" hidden="1" x14ac:dyDescent="0.35">
      <c r="A135" t="s">
        <v>287</v>
      </c>
      <c r="B135" t="s">
        <v>3024</v>
      </c>
      <c r="C135">
        <v>4.2000000000000003E-2</v>
      </c>
      <c r="D135">
        <v>8</v>
      </c>
      <c r="E135">
        <v>149.91200000000001</v>
      </c>
      <c r="F135">
        <v>6.2949999999999999</v>
      </c>
      <c r="G135" t="s">
        <v>2884</v>
      </c>
      <c r="I135">
        <v>21.24</v>
      </c>
      <c r="J135">
        <v>4.5999999999999999E-2</v>
      </c>
      <c r="K135" s="68">
        <v>153.06</v>
      </c>
      <c r="L135">
        <v>3</v>
      </c>
      <c r="M135">
        <v>3</v>
      </c>
      <c r="N135" t="s">
        <v>3024</v>
      </c>
      <c r="O135">
        <v>0.60899999999999999</v>
      </c>
      <c r="P135">
        <v>10</v>
      </c>
      <c r="Q135">
        <v>8</v>
      </c>
      <c r="R135">
        <v>4.2999999999999997E-2</v>
      </c>
      <c r="S135">
        <v>6</v>
      </c>
      <c r="T135">
        <v>150.542</v>
      </c>
      <c r="U135">
        <v>5.0359999999999996</v>
      </c>
      <c r="V135">
        <v>100</v>
      </c>
      <c r="W135">
        <v>0.64100000000000001</v>
      </c>
      <c r="X135">
        <v>0.112</v>
      </c>
      <c r="Y135">
        <v>0.7</v>
      </c>
      <c r="Z135">
        <v>1.472</v>
      </c>
      <c r="AA135">
        <v>0.05</v>
      </c>
      <c r="AB135">
        <v>0</v>
      </c>
      <c r="AC135" t="b">
        <v>1</v>
      </c>
      <c r="BM135" t="s">
        <v>144</v>
      </c>
      <c r="BN135" t="s">
        <v>144</v>
      </c>
      <c r="BO135" t="s">
        <v>2888</v>
      </c>
      <c r="BT135"/>
      <c r="BU135"/>
      <c r="BX135" t="s">
        <v>2915</v>
      </c>
      <c r="BZ135"/>
      <c r="CA135"/>
      <c r="CB135"/>
      <c r="CC135"/>
      <c r="CD135">
        <v>0</v>
      </c>
      <c r="CE135"/>
      <c r="CF135">
        <v>0</v>
      </c>
    </row>
    <row r="136" spans="1:84" hidden="1" x14ac:dyDescent="0.35">
      <c r="A136" t="s">
        <v>288</v>
      </c>
      <c r="B136" t="s">
        <v>3025</v>
      </c>
      <c r="C136">
        <v>4.2000000000000003E-2</v>
      </c>
      <c r="D136">
        <v>8</v>
      </c>
      <c r="E136">
        <v>252.38200000000001</v>
      </c>
      <c r="F136">
        <v>6.2949999999999999</v>
      </c>
      <c r="G136" t="s">
        <v>2884</v>
      </c>
      <c r="I136">
        <v>123.71</v>
      </c>
      <c r="J136">
        <v>4.5999999999999999E-2</v>
      </c>
      <c r="K136" s="68">
        <v>255.53</v>
      </c>
      <c r="L136">
        <v>3</v>
      </c>
      <c r="M136">
        <v>3</v>
      </c>
      <c r="N136" t="s">
        <v>3025</v>
      </c>
      <c r="O136">
        <v>0.60899999999999999</v>
      </c>
      <c r="P136">
        <v>10</v>
      </c>
      <c r="Q136">
        <v>8</v>
      </c>
      <c r="R136">
        <v>4.2999999999999997E-2</v>
      </c>
      <c r="S136">
        <v>6</v>
      </c>
      <c r="T136">
        <v>253.012</v>
      </c>
      <c r="U136">
        <v>5.0359999999999996</v>
      </c>
      <c r="V136">
        <v>100</v>
      </c>
      <c r="W136">
        <v>0.64100000000000001</v>
      </c>
      <c r="X136">
        <v>0.10100000000000001</v>
      </c>
      <c r="Y136">
        <v>1.02</v>
      </c>
      <c r="Z136">
        <v>1.472</v>
      </c>
      <c r="AA136">
        <v>0.05</v>
      </c>
      <c r="AB136">
        <v>0</v>
      </c>
      <c r="AC136" t="b">
        <v>1</v>
      </c>
      <c r="BM136" t="s">
        <v>144</v>
      </c>
      <c r="BN136" t="s">
        <v>144</v>
      </c>
      <c r="BO136" t="s">
        <v>2888</v>
      </c>
      <c r="BT136"/>
      <c r="BU136"/>
      <c r="BX136" t="s">
        <v>2915</v>
      </c>
      <c r="BZ136"/>
      <c r="CA136"/>
      <c r="CB136"/>
      <c r="CC136"/>
      <c r="CD136">
        <v>0</v>
      </c>
      <c r="CE136"/>
      <c r="CF136">
        <v>0</v>
      </c>
    </row>
    <row r="137" spans="1:84" hidden="1" x14ac:dyDescent="0.35">
      <c r="A137" t="s">
        <v>289</v>
      </c>
      <c r="B137" t="s">
        <v>3026</v>
      </c>
      <c r="C137">
        <v>4.2000000000000003E-2</v>
      </c>
      <c r="D137">
        <v>8</v>
      </c>
      <c r="E137">
        <v>204.96199999999999</v>
      </c>
      <c r="F137">
        <v>6.2949999999999999</v>
      </c>
      <c r="G137" t="s">
        <v>2884</v>
      </c>
      <c r="I137">
        <v>76.290000000000006</v>
      </c>
      <c r="J137">
        <v>4.5999999999999999E-2</v>
      </c>
      <c r="K137" s="68">
        <v>208.11</v>
      </c>
      <c r="L137">
        <v>3</v>
      </c>
      <c r="M137">
        <v>3</v>
      </c>
      <c r="N137" t="s">
        <v>3026</v>
      </c>
      <c r="O137">
        <v>0.60899999999999999</v>
      </c>
      <c r="P137">
        <v>10</v>
      </c>
      <c r="Q137">
        <v>8</v>
      </c>
      <c r="R137">
        <v>4.2999999999999997E-2</v>
      </c>
      <c r="S137">
        <v>6</v>
      </c>
      <c r="T137">
        <v>205.59200000000001</v>
      </c>
      <c r="U137">
        <v>5.0359999999999996</v>
      </c>
      <c r="V137">
        <v>100</v>
      </c>
      <c r="W137">
        <v>0.64100000000000001</v>
      </c>
      <c r="X137">
        <v>0.113</v>
      </c>
      <c r="Y137">
        <v>0.53</v>
      </c>
      <c r="Z137">
        <v>1.472</v>
      </c>
      <c r="AA137">
        <v>0.05</v>
      </c>
      <c r="AB137">
        <v>0</v>
      </c>
      <c r="AC137" t="b">
        <v>1</v>
      </c>
      <c r="BM137" t="s">
        <v>144</v>
      </c>
      <c r="BN137" t="s">
        <v>144</v>
      </c>
      <c r="BO137" t="s">
        <v>2888</v>
      </c>
      <c r="BT137"/>
      <c r="BU137"/>
      <c r="BX137" t="s">
        <v>2915</v>
      </c>
      <c r="BZ137"/>
      <c r="CA137"/>
      <c r="CB137"/>
      <c r="CC137"/>
      <c r="CD137">
        <v>0</v>
      </c>
      <c r="CE137"/>
      <c r="CF137">
        <v>0</v>
      </c>
    </row>
    <row r="138" spans="1:84" hidden="1" x14ac:dyDescent="0.35">
      <c r="A138" t="s">
        <v>290</v>
      </c>
      <c r="B138" t="s">
        <v>3027</v>
      </c>
      <c r="C138">
        <v>3.6999999999999998E-2</v>
      </c>
      <c r="D138">
        <v>14.738</v>
      </c>
      <c r="E138">
        <v>32.392000000000003</v>
      </c>
      <c r="F138">
        <v>6.2949999999999999</v>
      </c>
      <c r="G138" t="s">
        <v>2884</v>
      </c>
      <c r="I138">
        <v>263.70999999999998</v>
      </c>
      <c r="J138">
        <v>4.7E-2</v>
      </c>
      <c r="K138" s="68">
        <v>35.54</v>
      </c>
      <c r="L138">
        <v>8</v>
      </c>
      <c r="M138">
        <v>3</v>
      </c>
      <c r="N138" t="s">
        <v>3027</v>
      </c>
      <c r="O138">
        <v>0.60899999999999999</v>
      </c>
      <c r="P138">
        <v>10</v>
      </c>
      <c r="Q138">
        <v>14.738</v>
      </c>
      <c r="R138">
        <v>3.9E-2</v>
      </c>
      <c r="S138">
        <v>11.79</v>
      </c>
      <c r="T138">
        <v>33.021999999999998</v>
      </c>
      <c r="U138">
        <v>5.0359999999999996</v>
      </c>
      <c r="V138">
        <v>100</v>
      </c>
      <c r="W138">
        <v>0.59499999999999997</v>
      </c>
      <c r="X138">
        <v>0.28999999999999998</v>
      </c>
      <c r="Y138">
        <v>1.51</v>
      </c>
      <c r="Z138">
        <v>1.472</v>
      </c>
      <c r="AA138">
        <v>0.05</v>
      </c>
      <c r="AB138">
        <v>0</v>
      </c>
      <c r="AC138" t="b">
        <v>1</v>
      </c>
      <c r="BM138" t="s">
        <v>144</v>
      </c>
      <c r="BN138" t="s">
        <v>144</v>
      </c>
      <c r="BO138" t="s">
        <v>2888</v>
      </c>
      <c r="BT138"/>
      <c r="BU138"/>
      <c r="BX138" t="s">
        <v>2915</v>
      </c>
      <c r="BZ138"/>
      <c r="CA138"/>
      <c r="CB138"/>
      <c r="CC138"/>
      <c r="CD138">
        <v>0</v>
      </c>
      <c r="CE138"/>
      <c r="CF138">
        <v>0</v>
      </c>
    </row>
    <row r="139" spans="1:84" hidden="1" x14ac:dyDescent="0.35">
      <c r="A139" t="s">
        <v>291</v>
      </c>
      <c r="B139" t="s">
        <v>3028</v>
      </c>
      <c r="C139">
        <v>4.3999999999999997E-2</v>
      </c>
      <c r="D139">
        <v>8</v>
      </c>
      <c r="E139">
        <v>177.58500000000001</v>
      </c>
      <c r="F139">
        <v>6.2949999999999999</v>
      </c>
      <c r="G139" t="s">
        <v>2884</v>
      </c>
      <c r="I139">
        <v>46.19</v>
      </c>
      <c r="J139">
        <v>4.8000000000000001E-2</v>
      </c>
      <c r="K139" s="68">
        <v>178.02</v>
      </c>
      <c r="L139">
        <v>4</v>
      </c>
      <c r="M139">
        <v>3</v>
      </c>
      <c r="N139" t="s">
        <v>3028</v>
      </c>
      <c r="O139">
        <v>0.60899999999999999</v>
      </c>
      <c r="P139">
        <v>10</v>
      </c>
      <c r="Q139">
        <v>8</v>
      </c>
      <c r="R139">
        <v>4.4999999999999998E-2</v>
      </c>
      <c r="S139">
        <v>6</v>
      </c>
      <c r="T139">
        <v>177.672</v>
      </c>
      <c r="U139">
        <v>5.0359999999999996</v>
      </c>
      <c r="V139">
        <v>100</v>
      </c>
      <c r="W139">
        <v>0.64100000000000001</v>
      </c>
      <c r="X139">
        <v>0.13500000000000001</v>
      </c>
      <c r="Y139">
        <v>8.5000000000000006E-2</v>
      </c>
      <c r="Z139">
        <v>1.472</v>
      </c>
      <c r="AA139">
        <v>0.05</v>
      </c>
      <c r="AB139">
        <v>0</v>
      </c>
      <c r="AC139" t="b">
        <v>1</v>
      </c>
      <c r="BM139" t="s">
        <v>144</v>
      </c>
      <c r="BN139" t="s">
        <v>144</v>
      </c>
      <c r="BO139" t="s">
        <v>2888</v>
      </c>
      <c r="BT139"/>
      <c r="BU139"/>
      <c r="BX139" t="s">
        <v>2915</v>
      </c>
      <c r="BZ139"/>
      <c r="CA139"/>
      <c r="CB139"/>
      <c r="CC139"/>
      <c r="CD139">
        <v>0</v>
      </c>
      <c r="CE139"/>
      <c r="CF139">
        <v>0</v>
      </c>
    </row>
    <row r="140" spans="1:84" hidden="1" x14ac:dyDescent="0.35">
      <c r="A140" t="s">
        <v>292</v>
      </c>
      <c r="B140" t="s">
        <v>3029</v>
      </c>
      <c r="C140">
        <v>4.3999999999999997E-2</v>
      </c>
      <c r="D140">
        <v>8</v>
      </c>
      <c r="E140">
        <v>205.36500000000001</v>
      </c>
      <c r="F140">
        <v>6.2949999999999999</v>
      </c>
      <c r="G140" t="s">
        <v>2884</v>
      </c>
      <c r="I140">
        <v>76.290000000000006</v>
      </c>
      <c r="J140">
        <v>4.8000000000000001E-2</v>
      </c>
      <c r="K140" s="68">
        <v>208.12</v>
      </c>
      <c r="L140">
        <v>6</v>
      </c>
      <c r="M140">
        <v>3</v>
      </c>
      <c r="N140" t="s">
        <v>3029</v>
      </c>
      <c r="O140">
        <v>0.60899999999999999</v>
      </c>
      <c r="P140">
        <v>10</v>
      </c>
      <c r="Q140">
        <v>8</v>
      </c>
      <c r="R140">
        <v>4.4999999999999998E-2</v>
      </c>
      <c r="S140">
        <v>6</v>
      </c>
      <c r="T140">
        <v>205.916</v>
      </c>
      <c r="U140">
        <v>5.0359999999999996</v>
      </c>
      <c r="V140">
        <v>100</v>
      </c>
      <c r="W140">
        <v>0.64100000000000001</v>
      </c>
      <c r="X140">
        <v>0.19</v>
      </c>
      <c r="Y140">
        <v>0.62</v>
      </c>
      <c r="Z140">
        <v>1.472</v>
      </c>
      <c r="AA140">
        <v>0.05</v>
      </c>
      <c r="AB140">
        <v>0</v>
      </c>
      <c r="AC140" t="b">
        <v>1</v>
      </c>
      <c r="BM140" t="s">
        <v>144</v>
      </c>
      <c r="BN140" t="s">
        <v>144</v>
      </c>
      <c r="BO140" t="s">
        <v>2888</v>
      </c>
      <c r="BT140"/>
      <c r="BU140"/>
      <c r="BX140" t="s">
        <v>2915</v>
      </c>
      <c r="BZ140"/>
      <c r="CA140"/>
      <c r="CB140"/>
      <c r="CC140"/>
      <c r="CD140">
        <v>0</v>
      </c>
      <c r="CE140"/>
      <c r="CF140">
        <v>0</v>
      </c>
    </row>
    <row r="141" spans="1:84" hidden="1" x14ac:dyDescent="0.35">
      <c r="A141" t="s">
        <v>293</v>
      </c>
      <c r="B141" t="s">
        <v>3030</v>
      </c>
      <c r="C141">
        <v>4.3999999999999997E-2</v>
      </c>
      <c r="D141">
        <v>8</v>
      </c>
      <c r="E141">
        <v>149.89599999999999</v>
      </c>
      <c r="F141">
        <v>6.2949999999999999</v>
      </c>
      <c r="G141" t="s">
        <v>2884</v>
      </c>
      <c r="I141">
        <v>18.760000000000002</v>
      </c>
      <c r="J141">
        <v>4.8000000000000001E-2</v>
      </c>
      <c r="K141" s="68">
        <v>150.59</v>
      </c>
      <c r="L141">
        <v>3</v>
      </c>
      <c r="M141">
        <v>3</v>
      </c>
      <c r="N141" t="s">
        <v>3030</v>
      </c>
      <c r="O141">
        <v>0.60899999999999999</v>
      </c>
      <c r="P141">
        <v>10</v>
      </c>
      <c r="Q141">
        <v>8</v>
      </c>
      <c r="R141">
        <v>4.4999999999999998E-2</v>
      </c>
      <c r="S141">
        <v>6</v>
      </c>
      <c r="T141">
        <v>150.035</v>
      </c>
      <c r="U141">
        <v>5.0359999999999996</v>
      </c>
      <c r="V141">
        <v>100</v>
      </c>
      <c r="W141">
        <v>0.64100000000000001</v>
      </c>
      <c r="X141">
        <v>0.10199999999999999</v>
      </c>
      <c r="Y141">
        <v>1.06</v>
      </c>
      <c r="Z141">
        <v>1.472</v>
      </c>
      <c r="AA141">
        <v>0.05</v>
      </c>
      <c r="AB141">
        <v>0</v>
      </c>
      <c r="AC141" t="b">
        <v>1</v>
      </c>
      <c r="BM141" t="s">
        <v>144</v>
      </c>
      <c r="BN141" t="s">
        <v>144</v>
      </c>
      <c r="BO141" t="s">
        <v>2888</v>
      </c>
      <c r="BT141"/>
      <c r="BU141"/>
      <c r="BX141" t="s">
        <v>2915</v>
      </c>
      <c r="BZ141"/>
      <c r="CA141"/>
      <c r="CB141"/>
      <c r="CC141"/>
      <c r="CD141">
        <v>0</v>
      </c>
      <c r="CE141"/>
      <c r="CF141">
        <v>0</v>
      </c>
    </row>
    <row r="142" spans="1:84" hidden="1" x14ac:dyDescent="0.35">
      <c r="A142" t="s">
        <v>294</v>
      </c>
      <c r="B142" t="s">
        <v>3031</v>
      </c>
      <c r="C142">
        <v>4.3999999999999997E-2</v>
      </c>
      <c r="D142">
        <v>8</v>
      </c>
      <c r="E142">
        <v>324.97199999999998</v>
      </c>
      <c r="F142">
        <v>6.2949999999999999</v>
      </c>
      <c r="G142" t="s">
        <v>2884</v>
      </c>
      <c r="I142">
        <v>196.29</v>
      </c>
      <c r="J142">
        <v>4.8000000000000001E-2</v>
      </c>
      <c r="K142" s="68">
        <v>328.12</v>
      </c>
      <c r="L142">
        <v>6</v>
      </c>
      <c r="M142">
        <v>3</v>
      </c>
      <c r="N142" t="s">
        <v>3031</v>
      </c>
      <c r="O142">
        <v>0.60899999999999999</v>
      </c>
      <c r="P142">
        <v>10</v>
      </c>
      <c r="Q142">
        <v>8</v>
      </c>
      <c r="R142">
        <v>4.4999999999999998E-2</v>
      </c>
      <c r="S142">
        <v>6</v>
      </c>
      <c r="T142">
        <v>325.60199999999998</v>
      </c>
      <c r="U142">
        <v>5.0359999999999996</v>
      </c>
      <c r="V142">
        <v>100</v>
      </c>
      <c r="W142">
        <v>0.64100000000000001</v>
      </c>
      <c r="X142">
        <v>0.182</v>
      </c>
      <c r="Y142">
        <v>1.43</v>
      </c>
      <c r="Z142">
        <v>1.472</v>
      </c>
      <c r="AA142">
        <v>0.05</v>
      </c>
      <c r="AB142">
        <v>0</v>
      </c>
      <c r="AC142" t="b">
        <v>1</v>
      </c>
      <c r="BM142" t="s">
        <v>144</v>
      </c>
      <c r="BN142" t="s">
        <v>144</v>
      </c>
      <c r="BO142" t="s">
        <v>2888</v>
      </c>
      <c r="BT142"/>
      <c r="BU142"/>
      <c r="BX142" t="s">
        <v>2915</v>
      </c>
      <c r="BZ142"/>
      <c r="CA142"/>
      <c r="CB142"/>
      <c r="CC142"/>
      <c r="CD142">
        <v>0</v>
      </c>
      <c r="CE142"/>
      <c r="CF142">
        <v>0</v>
      </c>
    </row>
    <row r="143" spans="1:84" hidden="1" x14ac:dyDescent="0.35">
      <c r="A143" t="s">
        <v>295</v>
      </c>
      <c r="B143" t="s">
        <v>3032</v>
      </c>
      <c r="C143">
        <v>4.3999999999999997E-2</v>
      </c>
      <c r="D143">
        <v>8</v>
      </c>
      <c r="E143">
        <v>260.584</v>
      </c>
      <c r="F143">
        <v>6.2949999999999999</v>
      </c>
      <c r="G143" t="s">
        <v>2884</v>
      </c>
      <c r="I143">
        <v>133.81</v>
      </c>
      <c r="J143">
        <v>4.8000000000000001E-2</v>
      </c>
      <c r="K143" s="68">
        <v>265.64</v>
      </c>
      <c r="L143">
        <v>9</v>
      </c>
      <c r="M143">
        <v>3</v>
      </c>
      <c r="N143" t="s">
        <v>3032</v>
      </c>
      <c r="O143">
        <v>0.60899999999999999</v>
      </c>
      <c r="P143">
        <v>10</v>
      </c>
      <c r="Q143">
        <v>8</v>
      </c>
      <c r="R143">
        <v>4.4999999999999998E-2</v>
      </c>
      <c r="S143">
        <v>6</v>
      </c>
      <c r="T143">
        <v>261.59500000000003</v>
      </c>
      <c r="U143">
        <v>5.0359999999999996</v>
      </c>
      <c r="V143">
        <v>100</v>
      </c>
      <c r="W143">
        <v>0.64100000000000001</v>
      </c>
      <c r="X143">
        <v>0.28100000000000003</v>
      </c>
      <c r="Y143">
        <v>1.35</v>
      </c>
      <c r="Z143">
        <v>1.472</v>
      </c>
      <c r="AA143">
        <v>0.05</v>
      </c>
      <c r="AB143">
        <v>0</v>
      </c>
      <c r="AC143" t="b">
        <v>1</v>
      </c>
      <c r="BM143" t="s">
        <v>144</v>
      </c>
      <c r="BN143" t="s">
        <v>144</v>
      </c>
      <c r="BO143" t="s">
        <v>2888</v>
      </c>
      <c r="BT143"/>
      <c r="BU143"/>
      <c r="BX143" t="s">
        <v>2915</v>
      </c>
      <c r="BZ143"/>
      <c r="CA143"/>
      <c r="CB143"/>
      <c r="CC143"/>
      <c r="CD143">
        <v>0</v>
      </c>
      <c r="CE143"/>
      <c r="CF143">
        <v>0</v>
      </c>
    </row>
    <row r="144" spans="1:84" hidden="1" x14ac:dyDescent="0.35">
      <c r="A144" t="s">
        <v>296</v>
      </c>
      <c r="B144" t="s">
        <v>3033</v>
      </c>
      <c r="C144">
        <v>4.5999999999999999E-2</v>
      </c>
      <c r="D144">
        <v>8</v>
      </c>
      <c r="E144">
        <v>329.92200000000003</v>
      </c>
      <c r="F144">
        <v>6.2949999999999999</v>
      </c>
      <c r="G144" t="s">
        <v>2884</v>
      </c>
      <c r="I144">
        <v>201.24</v>
      </c>
      <c r="J144">
        <v>4.8000000000000001E-2</v>
      </c>
      <c r="K144" s="68">
        <v>333.07</v>
      </c>
      <c r="L144">
        <v>6</v>
      </c>
      <c r="M144">
        <v>3</v>
      </c>
      <c r="N144" t="s">
        <v>3033</v>
      </c>
      <c r="O144">
        <v>0.60899999999999999</v>
      </c>
      <c r="P144">
        <v>10</v>
      </c>
      <c r="Q144">
        <v>8</v>
      </c>
      <c r="R144">
        <v>4.5999999999999999E-2</v>
      </c>
      <c r="S144">
        <v>6</v>
      </c>
      <c r="T144">
        <v>330.55200000000002</v>
      </c>
      <c r="U144">
        <v>5.0359999999999996</v>
      </c>
      <c r="V144">
        <v>100</v>
      </c>
      <c r="W144">
        <v>0.64100000000000001</v>
      </c>
      <c r="X144">
        <v>0.19</v>
      </c>
      <c r="Y144">
        <v>1.57</v>
      </c>
      <c r="Z144">
        <v>1.472</v>
      </c>
      <c r="AA144">
        <v>0.05</v>
      </c>
      <c r="AB144">
        <v>0</v>
      </c>
      <c r="AC144" t="b">
        <v>1</v>
      </c>
      <c r="BM144" t="s">
        <v>144</v>
      </c>
      <c r="BN144" t="s">
        <v>144</v>
      </c>
      <c r="BO144" t="s">
        <v>2888</v>
      </c>
      <c r="BT144"/>
      <c r="BU144"/>
      <c r="BX144" t="s">
        <v>2915</v>
      </c>
      <c r="BZ144"/>
      <c r="CA144"/>
      <c r="CB144"/>
      <c r="CC144"/>
      <c r="CD144">
        <v>0</v>
      </c>
      <c r="CE144"/>
      <c r="CF144">
        <v>0</v>
      </c>
    </row>
    <row r="145" spans="1:84" hidden="1" x14ac:dyDescent="0.35">
      <c r="A145" t="s">
        <v>297</v>
      </c>
      <c r="B145" t="s">
        <v>3034</v>
      </c>
      <c r="C145">
        <v>4.4999999999999998E-2</v>
      </c>
      <c r="D145">
        <v>11.349</v>
      </c>
      <c r="E145">
        <v>69.921999999999997</v>
      </c>
      <c r="F145">
        <v>6.2949999999999999</v>
      </c>
      <c r="G145" t="s">
        <v>2884</v>
      </c>
      <c r="I145">
        <v>301.24</v>
      </c>
      <c r="J145">
        <v>4.8000000000000001E-2</v>
      </c>
      <c r="K145" s="68">
        <v>73.069999999999993</v>
      </c>
      <c r="L145">
        <v>9</v>
      </c>
      <c r="M145">
        <v>3</v>
      </c>
      <c r="N145" t="s">
        <v>3034</v>
      </c>
      <c r="O145">
        <v>0.60899999999999999</v>
      </c>
      <c r="P145">
        <v>10</v>
      </c>
      <c r="Q145">
        <v>11.349</v>
      </c>
      <c r="R145">
        <v>4.5999999999999999E-2</v>
      </c>
      <c r="S145">
        <v>9.0790000000000006</v>
      </c>
      <c r="T145">
        <v>70.552000000000007</v>
      </c>
      <c r="U145">
        <v>5.0359999999999996</v>
      </c>
      <c r="V145">
        <v>100</v>
      </c>
      <c r="W145">
        <v>0.64100000000000001</v>
      </c>
      <c r="X145">
        <v>0.28999999999999998</v>
      </c>
      <c r="Y145">
        <v>1.45</v>
      </c>
      <c r="Z145">
        <v>1.472</v>
      </c>
      <c r="AA145">
        <v>0.05</v>
      </c>
      <c r="AB145">
        <v>0</v>
      </c>
      <c r="AC145" t="b">
        <v>1</v>
      </c>
      <c r="BM145" t="s">
        <v>144</v>
      </c>
      <c r="BN145" t="s">
        <v>144</v>
      </c>
      <c r="BO145" t="s">
        <v>2888</v>
      </c>
      <c r="BT145"/>
      <c r="BU145"/>
      <c r="BX145" t="s">
        <v>2915</v>
      </c>
      <c r="BZ145"/>
      <c r="CA145"/>
      <c r="CB145"/>
      <c r="CC145"/>
      <c r="CD145">
        <v>0</v>
      </c>
      <c r="CE145"/>
      <c r="CF145">
        <v>0</v>
      </c>
    </row>
    <row r="146" spans="1:84" hidden="1" x14ac:dyDescent="0.35">
      <c r="A146" t="s">
        <v>298</v>
      </c>
      <c r="B146" t="s">
        <v>3035</v>
      </c>
      <c r="C146">
        <v>4.4999999999999998E-2</v>
      </c>
      <c r="D146">
        <v>8</v>
      </c>
      <c r="E146">
        <v>249.85499999999999</v>
      </c>
      <c r="F146">
        <v>6.2949999999999999</v>
      </c>
      <c r="G146" t="s">
        <v>2884</v>
      </c>
      <c r="I146">
        <v>123.71</v>
      </c>
      <c r="J146">
        <v>4.9000000000000002E-2</v>
      </c>
      <c r="K146" s="68">
        <v>255.54</v>
      </c>
      <c r="L146">
        <v>6</v>
      </c>
      <c r="M146">
        <v>3</v>
      </c>
      <c r="N146" t="s">
        <v>3035</v>
      </c>
      <c r="O146">
        <v>0.60899999999999999</v>
      </c>
      <c r="P146">
        <v>10</v>
      </c>
      <c r="Q146">
        <v>8</v>
      </c>
      <c r="R146">
        <v>4.5999999999999999E-2</v>
      </c>
      <c r="S146">
        <v>6</v>
      </c>
      <c r="T146">
        <v>250.99199999999999</v>
      </c>
      <c r="U146">
        <v>5.0359999999999996</v>
      </c>
      <c r="V146">
        <v>100</v>
      </c>
      <c r="W146">
        <v>0.64100000000000001</v>
      </c>
      <c r="X146">
        <v>0.20200000000000001</v>
      </c>
      <c r="Y146">
        <v>1.1100000000000001</v>
      </c>
      <c r="Z146">
        <v>1.472</v>
      </c>
      <c r="AA146">
        <v>0.05</v>
      </c>
      <c r="AB146">
        <v>0</v>
      </c>
      <c r="AC146" t="b">
        <v>1</v>
      </c>
      <c r="BM146" t="s">
        <v>144</v>
      </c>
      <c r="BN146" t="s">
        <v>144</v>
      </c>
      <c r="BO146" t="s">
        <v>2888</v>
      </c>
      <c r="BT146"/>
      <c r="BU146"/>
      <c r="BX146" t="s">
        <v>2915</v>
      </c>
      <c r="BZ146"/>
      <c r="CA146"/>
      <c r="CB146"/>
      <c r="CC146"/>
      <c r="CD146">
        <v>0</v>
      </c>
      <c r="CE146"/>
      <c r="CF146">
        <v>0</v>
      </c>
    </row>
    <row r="147" spans="1:84" hidden="1" x14ac:dyDescent="0.35">
      <c r="A147" t="s">
        <v>299</v>
      </c>
      <c r="B147" t="s">
        <v>3036</v>
      </c>
      <c r="C147">
        <v>4.3999999999999997E-2</v>
      </c>
      <c r="D147">
        <v>8</v>
      </c>
      <c r="E147">
        <v>191.80099999999999</v>
      </c>
      <c r="F147">
        <v>6.2949999999999999</v>
      </c>
      <c r="G147" t="s">
        <v>2884</v>
      </c>
      <c r="I147">
        <v>63.71</v>
      </c>
      <c r="J147">
        <v>4.9000000000000002E-2</v>
      </c>
      <c r="K147" s="68">
        <v>195.54</v>
      </c>
      <c r="L147">
        <v>3</v>
      </c>
      <c r="M147">
        <v>3</v>
      </c>
      <c r="N147" t="s">
        <v>3036</v>
      </c>
      <c r="O147">
        <v>0.60899999999999999</v>
      </c>
      <c r="P147">
        <v>10</v>
      </c>
      <c r="Q147">
        <v>8</v>
      </c>
      <c r="R147">
        <v>4.4999999999999998E-2</v>
      </c>
      <c r="S147">
        <v>6</v>
      </c>
      <c r="T147">
        <v>192.54900000000001</v>
      </c>
      <c r="U147">
        <v>5.0359999999999996</v>
      </c>
      <c r="V147">
        <v>100</v>
      </c>
      <c r="W147">
        <v>0.64100000000000001</v>
      </c>
      <c r="X147">
        <v>0.112</v>
      </c>
      <c r="Y147">
        <v>0.1</v>
      </c>
      <c r="Z147">
        <v>1.472</v>
      </c>
      <c r="AA147">
        <v>0.05</v>
      </c>
      <c r="AB147">
        <v>0</v>
      </c>
      <c r="AC147" t="b">
        <v>1</v>
      </c>
      <c r="BM147" t="s">
        <v>144</v>
      </c>
      <c r="BN147" t="s">
        <v>144</v>
      </c>
      <c r="BO147" t="s">
        <v>2888</v>
      </c>
      <c r="BT147"/>
      <c r="BU147"/>
      <c r="BX147" t="s">
        <v>2915</v>
      </c>
      <c r="BZ147"/>
      <c r="CA147"/>
      <c r="CB147"/>
      <c r="CC147"/>
      <c r="CD147">
        <v>0</v>
      </c>
      <c r="CE147"/>
      <c r="CF147">
        <v>0</v>
      </c>
    </row>
    <row r="148" spans="1:84" hidden="1" x14ac:dyDescent="0.35">
      <c r="A148" t="s">
        <v>300</v>
      </c>
      <c r="B148" t="s">
        <v>3037</v>
      </c>
      <c r="C148">
        <v>4.4999999999999998E-2</v>
      </c>
      <c r="D148">
        <v>8</v>
      </c>
      <c r="E148">
        <v>224.91200000000001</v>
      </c>
      <c r="F148">
        <v>6.2949999999999999</v>
      </c>
      <c r="G148" t="s">
        <v>2884</v>
      </c>
      <c r="I148">
        <v>93.81</v>
      </c>
      <c r="J148">
        <v>4.9000000000000002E-2</v>
      </c>
      <c r="K148" s="68">
        <v>225.64</v>
      </c>
      <c r="L148">
        <v>3</v>
      </c>
      <c r="M148">
        <v>3</v>
      </c>
      <c r="N148" t="s">
        <v>3037</v>
      </c>
      <c r="O148">
        <v>0.60899999999999999</v>
      </c>
      <c r="P148">
        <v>10</v>
      </c>
      <c r="Q148">
        <v>8</v>
      </c>
      <c r="R148">
        <v>4.5999999999999999E-2</v>
      </c>
      <c r="S148">
        <v>6</v>
      </c>
      <c r="T148">
        <v>225.05799999999999</v>
      </c>
      <c r="U148">
        <v>5.0359999999999996</v>
      </c>
      <c r="V148">
        <v>100</v>
      </c>
      <c r="W148">
        <v>0.64100000000000001</v>
      </c>
      <c r="X148">
        <v>0.10100000000000001</v>
      </c>
      <c r="Y148">
        <v>1.04</v>
      </c>
      <c r="Z148">
        <v>1.472</v>
      </c>
      <c r="AA148">
        <v>0.05</v>
      </c>
      <c r="AB148">
        <v>0</v>
      </c>
      <c r="AC148" t="b">
        <v>1</v>
      </c>
      <c r="BM148" t="s">
        <v>144</v>
      </c>
      <c r="BN148" t="s">
        <v>144</v>
      </c>
      <c r="BO148" t="s">
        <v>2888</v>
      </c>
      <c r="BT148"/>
      <c r="BU148"/>
      <c r="BX148" t="s">
        <v>2915</v>
      </c>
      <c r="BZ148"/>
      <c r="CA148"/>
      <c r="CB148"/>
      <c r="CC148"/>
      <c r="CD148">
        <v>0</v>
      </c>
      <c r="CE148"/>
      <c r="CF148">
        <v>0</v>
      </c>
    </row>
    <row r="149" spans="1:84" hidden="1" x14ac:dyDescent="0.35">
      <c r="A149" t="s">
        <v>301</v>
      </c>
      <c r="B149" t="s">
        <v>3038</v>
      </c>
      <c r="C149">
        <v>4.4999999999999998E-2</v>
      </c>
      <c r="D149">
        <v>8</v>
      </c>
      <c r="E149">
        <v>234.983</v>
      </c>
      <c r="F149">
        <v>6.2949999999999999</v>
      </c>
      <c r="G149" t="s">
        <v>2884</v>
      </c>
      <c r="I149">
        <v>103.71</v>
      </c>
      <c r="J149">
        <v>4.9000000000000002E-2</v>
      </c>
      <c r="K149" s="68">
        <v>235.54</v>
      </c>
      <c r="L149">
        <v>7</v>
      </c>
      <c r="M149">
        <v>3</v>
      </c>
      <c r="N149" t="s">
        <v>3038</v>
      </c>
      <c r="O149">
        <v>0.60899999999999999</v>
      </c>
      <c r="P149">
        <v>10</v>
      </c>
      <c r="Q149">
        <v>8</v>
      </c>
      <c r="R149">
        <v>4.5999999999999999E-2</v>
      </c>
      <c r="S149">
        <v>6</v>
      </c>
      <c r="T149">
        <v>235.09399999999999</v>
      </c>
      <c r="U149">
        <v>5.0359999999999996</v>
      </c>
      <c r="V149">
        <v>100</v>
      </c>
      <c r="W149">
        <v>0.64100000000000001</v>
      </c>
      <c r="X149">
        <v>0.215</v>
      </c>
      <c r="Y149">
        <v>1.23</v>
      </c>
      <c r="Z149">
        <v>1.472</v>
      </c>
      <c r="AA149">
        <v>0.05</v>
      </c>
      <c r="AB149">
        <v>0</v>
      </c>
      <c r="AC149" t="b">
        <v>1</v>
      </c>
      <c r="BM149" t="s">
        <v>144</v>
      </c>
      <c r="BN149" t="s">
        <v>144</v>
      </c>
      <c r="BO149" t="s">
        <v>2888</v>
      </c>
      <c r="BT149"/>
      <c r="BU149"/>
      <c r="BX149" t="s">
        <v>2915</v>
      </c>
      <c r="BZ149"/>
      <c r="CA149"/>
      <c r="CB149"/>
      <c r="CC149"/>
      <c r="CD149">
        <v>0</v>
      </c>
      <c r="CE149"/>
      <c r="CF149">
        <v>0</v>
      </c>
    </row>
    <row r="150" spans="1:84" hidden="1" x14ac:dyDescent="0.35">
      <c r="A150" t="s">
        <v>302</v>
      </c>
      <c r="B150" t="s">
        <v>3039</v>
      </c>
      <c r="C150">
        <v>4.5999999999999999E-2</v>
      </c>
      <c r="D150">
        <v>8</v>
      </c>
      <c r="E150">
        <v>128.34899999999999</v>
      </c>
      <c r="F150">
        <v>6.2949999999999999</v>
      </c>
      <c r="G150" t="s">
        <v>2884</v>
      </c>
      <c r="I150">
        <v>1.24</v>
      </c>
      <c r="J150">
        <v>0.05</v>
      </c>
      <c r="K150" s="68">
        <v>133.07</v>
      </c>
      <c r="L150">
        <v>6</v>
      </c>
      <c r="M150">
        <v>3</v>
      </c>
      <c r="N150" t="s">
        <v>3039</v>
      </c>
      <c r="O150">
        <v>0.60899999999999999</v>
      </c>
      <c r="P150">
        <v>10</v>
      </c>
      <c r="Q150">
        <v>8</v>
      </c>
      <c r="R150">
        <v>4.7E-2</v>
      </c>
      <c r="S150">
        <v>6</v>
      </c>
      <c r="T150">
        <v>129.29300000000001</v>
      </c>
      <c r="U150">
        <v>5.0359999999999996</v>
      </c>
      <c r="V150">
        <v>100</v>
      </c>
      <c r="W150">
        <v>0.64100000000000001</v>
      </c>
      <c r="X150">
        <v>0.20100000000000001</v>
      </c>
      <c r="Y150">
        <v>0.87</v>
      </c>
      <c r="Z150">
        <v>1.472</v>
      </c>
      <c r="AA150">
        <v>0.05</v>
      </c>
      <c r="AB150">
        <v>0</v>
      </c>
      <c r="AC150" t="b">
        <v>1</v>
      </c>
      <c r="BM150" t="s">
        <v>144</v>
      </c>
      <c r="BN150" t="s">
        <v>144</v>
      </c>
      <c r="BO150" t="s">
        <v>2888</v>
      </c>
      <c r="BT150"/>
      <c r="BU150"/>
      <c r="BX150" t="s">
        <v>2915</v>
      </c>
      <c r="BZ150"/>
      <c r="CA150"/>
      <c r="CB150"/>
      <c r="CC150"/>
      <c r="CD150">
        <v>0</v>
      </c>
      <c r="CE150"/>
      <c r="CF150">
        <v>0</v>
      </c>
    </row>
    <row r="151" spans="1:84" hidden="1" x14ac:dyDescent="0.35">
      <c r="A151" t="s">
        <v>303</v>
      </c>
      <c r="B151" t="s">
        <v>3040</v>
      </c>
      <c r="C151">
        <v>4.3999999999999997E-2</v>
      </c>
      <c r="D151">
        <v>16.579999999999998</v>
      </c>
      <c r="E151">
        <v>337.73399999999998</v>
      </c>
      <c r="F151">
        <v>6.2949999999999999</v>
      </c>
      <c r="G151" t="s">
        <v>2884</v>
      </c>
      <c r="I151">
        <v>206.19</v>
      </c>
      <c r="J151">
        <v>0.05</v>
      </c>
      <c r="K151" s="68">
        <v>338.02</v>
      </c>
      <c r="L151">
        <v>6</v>
      </c>
      <c r="M151">
        <v>3</v>
      </c>
      <c r="N151" t="s">
        <v>3040</v>
      </c>
      <c r="O151">
        <v>0.60899999999999999</v>
      </c>
      <c r="P151">
        <v>10</v>
      </c>
      <c r="Q151">
        <v>16.579999999999998</v>
      </c>
      <c r="R151">
        <v>4.4999999999999998E-2</v>
      </c>
      <c r="S151">
        <v>13.263999999999999</v>
      </c>
      <c r="T151">
        <v>337.791</v>
      </c>
      <c r="U151">
        <v>5.0359999999999996</v>
      </c>
      <c r="V151">
        <v>100</v>
      </c>
      <c r="W151">
        <v>0.56999999999999995</v>
      </c>
      <c r="X151">
        <v>0.23</v>
      </c>
      <c r="Y151">
        <v>1.53</v>
      </c>
      <c r="Z151">
        <v>1.472</v>
      </c>
      <c r="AA151">
        <v>0.05</v>
      </c>
      <c r="AB151">
        <v>0</v>
      </c>
      <c r="AC151" t="b">
        <v>1</v>
      </c>
      <c r="BM151" t="s">
        <v>144</v>
      </c>
      <c r="BN151" t="s">
        <v>144</v>
      </c>
      <c r="BO151" t="s">
        <v>2888</v>
      </c>
      <c r="BT151"/>
      <c r="BU151"/>
      <c r="BX151" t="s">
        <v>2915</v>
      </c>
      <c r="BZ151"/>
      <c r="CA151"/>
      <c r="CB151"/>
      <c r="CC151"/>
      <c r="CD151">
        <v>0</v>
      </c>
      <c r="CE151"/>
      <c r="CF151">
        <v>0</v>
      </c>
    </row>
    <row r="152" spans="1:84" hidden="1" x14ac:dyDescent="0.35">
      <c r="A152" t="s">
        <v>304</v>
      </c>
      <c r="B152" t="s">
        <v>3041</v>
      </c>
      <c r="C152">
        <v>4.7E-2</v>
      </c>
      <c r="D152">
        <v>8</v>
      </c>
      <c r="E152">
        <v>202.49199999999999</v>
      </c>
      <c r="F152">
        <v>6.2949999999999999</v>
      </c>
      <c r="G152" t="s">
        <v>2884</v>
      </c>
      <c r="I152">
        <v>73.81</v>
      </c>
      <c r="J152">
        <v>5.0999999999999997E-2</v>
      </c>
      <c r="K152" s="68">
        <v>205.64</v>
      </c>
      <c r="L152">
        <v>3</v>
      </c>
      <c r="M152">
        <v>3</v>
      </c>
      <c r="N152" t="s">
        <v>3041</v>
      </c>
      <c r="O152">
        <v>0.60899999999999999</v>
      </c>
      <c r="P152">
        <v>10</v>
      </c>
      <c r="Q152">
        <v>8</v>
      </c>
      <c r="R152">
        <v>4.8000000000000001E-2</v>
      </c>
      <c r="S152">
        <v>6</v>
      </c>
      <c r="T152">
        <v>203.12200000000001</v>
      </c>
      <c r="U152">
        <v>5.0359999999999996</v>
      </c>
      <c r="V152">
        <v>100</v>
      </c>
      <c r="W152">
        <v>0.64100000000000001</v>
      </c>
      <c r="X152">
        <v>0.107</v>
      </c>
      <c r="Y152">
        <v>0.89500000000000002</v>
      </c>
      <c r="Z152">
        <v>1.472</v>
      </c>
      <c r="AA152">
        <v>0.05</v>
      </c>
      <c r="AB152">
        <v>0</v>
      </c>
      <c r="AC152" t="b">
        <v>1</v>
      </c>
      <c r="BM152" t="s">
        <v>144</v>
      </c>
      <c r="BN152" t="s">
        <v>144</v>
      </c>
      <c r="BO152" t="s">
        <v>2888</v>
      </c>
      <c r="BT152"/>
      <c r="BU152"/>
      <c r="BX152" t="s">
        <v>2915</v>
      </c>
      <c r="BZ152"/>
      <c r="CA152"/>
      <c r="CB152"/>
      <c r="CC152"/>
      <c r="CD152">
        <v>0</v>
      </c>
      <c r="CE152"/>
      <c r="CF152">
        <v>0</v>
      </c>
    </row>
    <row r="153" spans="1:84" hidden="1" x14ac:dyDescent="0.35">
      <c r="A153" t="s">
        <v>305</v>
      </c>
      <c r="B153" t="s">
        <v>3042</v>
      </c>
      <c r="C153">
        <v>4.7E-2</v>
      </c>
      <c r="D153">
        <v>8.9</v>
      </c>
      <c r="E153">
        <v>88.253</v>
      </c>
      <c r="F153">
        <v>6.2949999999999999</v>
      </c>
      <c r="G153" t="s">
        <v>2884</v>
      </c>
      <c r="I153">
        <v>318.76</v>
      </c>
      <c r="J153">
        <v>5.0999999999999997E-2</v>
      </c>
      <c r="K153" s="68">
        <v>90.59</v>
      </c>
      <c r="L153">
        <v>6</v>
      </c>
      <c r="M153">
        <v>3</v>
      </c>
      <c r="N153" t="s">
        <v>3042</v>
      </c>
      <c r="O153">
        <v>0.60899999999999999</v>
      </c>
      <c r="P153">
        <v>10</v>
      </c>
      <c r="Q153">
        <v>8.9</v>
      </c>
      <c r="R153">
        <v>4.8000000000000001E-2</v>
      </c>
      <c r="S153">
        <v>6.9</v>
      </c>
      <c r="T153">
        <v>88.721000000000004</v>
      </c>
      <c r="U153">
        <v>5.0359999999999996</v>
      </c>
      <c r="V153">
        <v>100</v>
      </c>
      <c r="W153">
        <v>0.64100000000000001</v>
      </c>
      <c r="X153">
        <v>0.186</v>
      </c>
      <c r="Y153">
        <v>1.1299999999999999</v>
      </c>
      <c r="Z153">
        <v>1.472</v>
      </c>
      <c r="AA153">
        <v>0.05</v>
      </c>
      <c r="AB153">
        <v>0</v>
      </c>
      <c r="AC153" t="b">
        <v>1</v>
      </c>
      <c r="BM153" t="s">
        <v>144</v>
      </c>
      <c r="BN153" t="s">
        <v>144</v>
      </c>
      <c r="BO153" t="s">
        <v>2888</v>
      </c>
      <c r="BT153"/>
      <c r="BU153"/>
      <c r="BX153" t="s">
        <v>2915</v>
      </c>
      <c r="BZ153"/>
      <c r="CA153"/>
      <c r="CB153"/>
      <c r="CC153"/>
      <c r="CD153">
        <v>0</v>
      </c>
      <c r="CE153"/>
      <c r="CF153">
        <v>0</v>
      </c>
    </row>
    <row r="154" spans="1:84" hidden="1" x14ac:dyDescent="0.35">
      <c r="A154" t="s">
        <v>306</v>
      </c>
      <c r="B154" t="s">
        <v>3043</v>
      </c>
      <c r="C154">
        <v>3.4000000000000002E-2</v>
      </c>
      <c r="D154">
        <v>35.597000000000001</v>
      </c>
      <c r="E154">
        <v>43.491999999999997</v>
      </c>
      <c r="F154">
        <v>6.6719999999999997</v>
      </c>
      <c r="G154" t="s">
        <v>2884</v>
      </c>
      <c r="I154">
        <v>273.81</v>
      </c>
      <c r="J154">
        <v>5.0999999999999997E-2</v>
      </c>
      <c r="K154" s="68">
        <v>45.64</v>
      </c>
      <c r="L154">
        <v>14</v>
      </c>
      <c r="M154">
        <v>3</v>
      </c>
      <c r="N154" t="s">
        <v>3043</v>
      </c>
      <c r="O154">
        <v>0.60899999999999999</v>
      </c>
      <c r="P154">
        <v>12.286</v>
      </c>
      <c r="Q154">
        <v>35.597000000000001</v>
      </c>
      <c r="R154">
        <v>3.6999999999999998E-2</v>
      </c>
      <c r="S154">
        <v>28.477</v>
      </c>
      <c r="T154">
        <v>43.921999999999997</v>
      </c>
      <c r="U154">
        <v>5.3369999999999997</v>
      </c>
      <c r="V154">
        <v>100</v>
      </c>
      <c r="W154">
        <v>0.317</v>
      </c>
      <c r="X154">
        <v>0.376</v>
      </c>
      <c r="Y154">
        <v>1.29</v>
      </c>
      <c r="Z154">
        <v>1.472</v>
      </c>
      <c r="AA154">
        <v>0.05</v>
      </c>
      <c r="AB154">
        <v>0</v>
      </c>
      <c r="AC154" t="b">
        <v>1</v>
      </c>
      <c r="BM154" t="s">
        <v>144</v>
      </c>
      <c r="BN154" t="s">
        <v>144</v>
      </c>
      <c r="BO154" t="s">
        <v>2888</v>
      </c>
      <c r="BT154"/>
      <c r="BU154"/>
      <c r="BX154" t="s">
        <v>2915</v>
      </c>
      <c r="BZ154"/>
      <c r="CA154"/>
      <c r="CB154"/>
      <c r="CC154"/>
      <c r="CD154">
        <v>0</v>
      </c>
      <c r="CE154"/>
      <c r="CF154">
        <v>0</v>
      </c>
    </row>
    <row r="155" spans="1:84" hidden="1" x14ac:dyDescent="0.35">
      <c r="A155" t="s">
        <v>307</v>
      </c>
      <c r="B155" t="s">
        <v>3044</v>
      </c>
      <c r="C155">
        <v>4.7E-2</v>
      </c>
      <c r="D155">
        <v>8</v>
      </c>
      <c r="E155">
        <v>164.66800000000001</v>
      </c>
      <c r="F155">
        <v>6.2949999999999999</v>
      </c>
      <c r="G155" t="s">
        <v>2884</v>
      </c>
      <c r="I155">
        <v>33.81</v>
      </c>
      <c r="J155">
        <v>5.0999999999999997E-2</v>
      </c>
      <c r="K155" s="68">
        <v>165.64</v>
      </c>
      <c r="L155">
        <v>5</v>
      </c>
      <c r="M155">
        <v>3</v>
      </c>
      <c r="N155" t="s">
        <v>3044</v>
      </c>
      <c r="O155">
        <v>0.61</v>
      </c>
      <c r="P155">
        <v>10</v>
      </c>
      <c r="Q155">
        <v>8</v>
      </c>
      <c r="R155">
        <v>4.8000000000000001E-2</v>
      </c>
      <c r="S155">
        <v>6</v>
      </c>
      <c r="T155">
        <v>164.86199999999999</v>
      </c>
      <c r="U155">
        <v>5.0359999999999996</v>
      </c>
      <c r="V155">
        <v>100</v>
      </c>
      <c r="W155">
        <v>0.64100000000000001</v>
      </c>
      <c r="X155">
        <v>0.18</v>
      </c>
      <c r="Y155">
        <v>0.63</v>
      </c>
      <c r="Z155">
        <v>1.472</v>
      </c>
      <c r="AA155">
        <v>0.05</v>
      </c>
      <c r="AB155">
        <v>0</v>
      </c>
      <c r="AC155" t="b">
        <v>1</v>
      </c>
      <c r="BM155" t="s">
        <v>144</v>
      </c>
      <c r="BN155" t="s">
        <v>144</v>
      </c>
      <c r="BO155" t="s">
        <v>2888</v>
      </c>
      <c r="BT155"/>
      <c r="BU155"/>
      <c r="BX155" t="s">
        <v>2915</v>
      </c>
      <c r="BZ155"/>
      <c r="CA155"/>
      <c r="CB155"/>
      <c r="CC155"/>
      <c r="CD155">
        <v>0</v>
      </c>
      <c r="CE155"/>
      <c r="CF155">
        <v>0</v>
      </c>
    </row>
    <row r="156" spans="1:84" hidden="1" x14ac:dyDescent="0.35">
      <c r="A156" t="s">
        <v>308</v>
      </c>
      <c r="B156" t="s">
        <v>3045</v>
      </c>
      <c r="C156">
        <v>4.7E-2</v>
      </c>
      <c r="D156">
        <v>8</v>
      </c>
      <c r="E156">
        <v>112.97</v>
      </c>
      <c r="F156">
        <v>6.2949999999999999</v>
      </c>
      <c r="G156" t="s">
        <v>2884</v>
      </c>
      <c r="I156">
        <v>343.71</v>
      </c>
      <c r="J156">
        <v>5.0999999999999997E-2</v>
      </c>
      <c r="K156" s="68">
        <v>115.54</v>
      </c>
      <c r="L156">
        <v>6</v>
      </c>
      <c r="M156">
        <v>3</v>
      </c>
      <c r="N156" t="s">
        <v>3045</v>
      </c>
      <c r="O156">
        <v>0.61</v>
      </c>
      <c r="P156">
        <v>10</v>
      </c>
      <c r="Q156">
        <v>8</v>
      </c>
      <c r="R156">
        <v>4.8000000000000001E-2</v>
      </c>
      <c r="S156">
        <v>6</v>
      </c>
      <c r="T156">
        <v>113.48399999999999</v>
      </c>
      <c r="U156">
        <v>5.0359999999999996</v>
      </c>
      <c r="V156">
        <v>100</v>
      </c>
      <c r="W156">
        <v>0.64100000000000001</v>
      </c>
      <c r="X156">
        <v>0.184</v>
      </c>
      <c r="Y156">
        <v>0.95</v>
      </c>
      <c r="Z156">
        <v>1.472</v>
      </c>
      <c r="AA156">
        <v>0.05</v>
      </c>
      <c r="AB156">
        <v>0</v>
      </c>
      <c r="AC156" t="b">
        <v>1</v>
      </c>
      <c r="BM156" t="s">
        <v>144</v>
      </c>
      <c r="BN156" t="s">
        <v>144</v>
      </c>
      <c r="BO156" t="s">
        <v>2888</v>
      </c>
      <c r="BT156"/>
      <c r="BU156"/>
      <c r="BX156" t="s">
        <v>2915</v>
      </c>
      <c r="BZ156"/>
      <c r="CA156"/>
      <c r="CB156"/>
      <c r="CC156"/>
      <c r="CD156">
        <v>0</v>
      </c>
      <c r="CE156"/>
      <c r="CF156">
        <v>0</v>
      </c>
    </row>
    <row r="157" spans="1:84" hidden="1" x14ac:dyDescent="0.35">
      <c r="A157" t="s">
        <v>309</v>
      </c>
      <c r="B157" t="s">
        <v>3046</v>
      </c>
      <c r="C157">
        <v>4.7E-2</v>
      </c>
      <c r="D157">
        <v>8</v>
      </c>
      <c r="E157">
        <v>82.492000000000004</v>
      </c>
      <c r="F157">
        <v>6.2949999999999999</v>
      </c>
      <c r="G157" t="s">
        <v>2884</v>
      </c>
      <c r="I157">
        <v>313.81</v>
      </c>
      <c r="J157">
        <v>5.0999999999999997E-2</v>
      </c>
      <c r="K157" s="68">
        <v>85.64</v>
      </c>
      <c r="L157">
        <v>6</v>
      </c>
      <c r="M157">
        <v>3</v>
      </c>
      <c r="N157" t="s">
        <v>3046</v>
      </c>
      <c r="O157">
        <v>0.61</v>
      </c>
      <c r="P157">
        <v>10</v>
      </c>
      <c r="Q157">
        <v>8</v>
      </c>
      <c r="R157">
        <v>4.8000000000000001E-2</v>
      </c>
      <c r="S157">
        <v>6</v>
      </c>
      <c r="T157">
        <v>83.122</v>
      </c>
      <c r="U157">
        <v>5.0359999999999996</v>
      </c>
      <c r="V157">
        <v>100</v>
      </c>
      <c r="W157">
        <v>0.64100000000000001</v>
      </c>
      <c r="X157">
        <v>0.184</v>
      </c>
      <c r="Y157">
        <v>1.32</v>
      </c>
      <c r="Z157">
        <v>1.472</v>
      </c>
      <c r="AA157">
        <v>0.05</v>
      </c>
      <c r="AB157">
        <v>0</v>
      </c>
      <c r="AC157" t="b">
        <v>1</v>
      </c>
      <c r="BM157" t="s">
        <v>144</v>
      </c>
      <c r="BN157" t="s">
        <v>144</v>
      </c>
      <c r="BO157" t="s">
        <v>2888</v>
      </c>
      <c r="BT157"/>
      <c r="BU157"/>
      <c r="BX157" t="s">
        <v>2915</v>
      </c>
      <c r="BZ157"/>
      <c r="CA157"/>
      <c r="CB157"/>
      <c r="CC157"/>
      <c r="CD157">
        <v>0</v>
      </c>
      <c r="CE157"/>
      <c r="CF157">
        <v>0</v>
      </c>
    </row>
    <row r="158" spans="1:84" hidden="1" x14ac:dyDescent="0.35">
      <c r="A158" t="s">
        <v>310</v>
      </c>
      <c r="B158" t="s">
        <v>3047</v>
      </c>
      <c r="C158">
        <v>4.8000000000000001E-2</v>
      </c>
      <c r="D158">
        <v>8</v>
      </c>
      <c r="E158">
        <v>242.49199999999999</v>
      </c>
      <c r="F158">
        <v>6.2949999999999999</v>
      </c>
      <c r="G158" t="s">
        <v>2884</v>
      </c>
      <c r="I158">
        <v>113.81</v>
      </c>
      <c r="J158">
        <v>5.1999999999999998E-2</v>
      </c>
      <c r="K158" s="68">
        <v>245.64</v>
      </c>
      <c r="L158">
        <v>3</v>
      </c>
      <c r="M158">
        <v>3</v>
      </c>
      <c r="N158" t="s">
        <v>3047</v>
      </c>
      <c r="O158">
        <v>0.61</v>
      </c>
      <c r="P158">
        <v>10</v>
      </c>
      <c r="Q158">
        <v>8</v>
      </c>
      <c r="R158">
        <v>4.9000000000000002E-2</v>
      </c>
      <c r="S158">
        <v>6</v>
      </c>
      <c r="T158">
        <v>243.12200000000001</v>
      </c>
      <c r="U158">
        <v>5.0359999999999996</v>
      </c>
      <c r="V158">
        <v>100</v>
      </c>
      <c r="W158">
        <v>0.64100000000000001</v>
      </c>
      <c r="X158">
        <v>0.10100000000000001</v>
      </c>
      <c r="Y158">
        <v>1.39</v>
      </c>
      <c r="Z158">
        <v>1.472</v>
      </c>
      <c r="AA158">
        <v>0.05</v>
      </c>
      <c r="AB158">
        <v>0</v>
      </c>
      <c r="AC158" t="b">
        <v>1</v>
      </c>
      <c r="BM158" t="s">
        <v>144</v>
      </c>
      <c r="BN158" t="s">
        <v>144</v>
      </c>
      <c r="BO158" t="s">
        <v>2888</v>
      </c>
      <c r="BT158"/>
      <c r="BU158"/>
      <c r="BX158" t="s">
        <v>2915</v>
      </c>
      <c r="BZ158"/>
      <c r="CA158"/>
      <c r="CB158"/>
      <c r="CC158"/>
      <c r="CD158">
        <v>0</v>
      </c>
      <c r="CE158"/>
      <c r="CF158">
        <v>0</v>
      </c>
    </row>
    <row r="159" spans="1:84" hidden="1" x14ac:dyDescent="0.35">
      <c r="A159" t="s">
        <v>311</v>
      </c>
      <c r="B159" t="s">
        <v>3048</v>
      </c>
      <c r="C159">
        <v>4.8000000000000001E-2</v>
      </c>
      <c r="D159">
        <v>8</v>
      </c>
      <c r="E159">
        <v>221.91499999999999</v>
      </c>
      <c r="F159">
        <v>6.2949999999999999</v>
      </c>
      <c r="G159" t="s">
        <v>2884</v>
      </c>
      <c r="I159">
        <v>93.81</v>
      </c>
      <c r="J159">
        <v>5.1999999999999998E-2</v>
      </c>
      <c r="K159" s="68">
        <v>225.64</v>
      </c>
      <c r="L159">
        <v>6</v>
      </c>
      <c r="M159">
        <v>3</v>
      </c>
      <c r="N159" t="s">
        <v>3048</v>
      </c>
      <c r="O159">
        <v>0.61</v>
      </c>
      <c r="P159">
        <v>10</v>
      </c>
      <c r="Q159">
        <v>8</v>
      </c>
      <c r="R159">
        <v>4.9000000000000002E-2</v>
      </c>
      <c r="S159">
        <v>6</v>
      </c>
      <c r="T159">
        <v>222.66</v>
      </c>
      <c r="U159">
        <v>5.0359999999999996</v>
      </c>
      <c r="V159">
        <v>100</v>
      </c>
      <c r="W159">
        <v>0.64100000000000001</v>
      </c>
      <c r="X159">
        <v>0.20200000000000001</v>
      </c>
      <c r="Y159">
        <v>1.1299999999999999</v>
      </c>
      <c r="Z159">
        <v>1.472</v>
      </c>
      <c r="AA159">
        <v>0.05</v>
      </c>
      <c r="AB159">
        <v>0</v>
      </c>
      <c r="AC159" t="b">
        <v>1</v>
      </c>
      <c r="BM159" t="s">
        <v>144</v>
      </c>
      <c r="BN159" t="s">
        <v>144</v>
      </c>
      <c r="BO159" t="s">
        <v>2888</v>
      </c>
      <c r="BT159"/>
      <c r="BU159"/>
      <c r="BX159" t="s">
        <v>2915</v>
      </c>
      <c r="BZ159"/>
      <c r="CA159"/>
      <c r="CB159"/>
      <c r="CC159"/>
      <c r="CD159">
        <v>0</v>
      </c>
      <c r="CE159"/>
      <c r="CF159">
        <v>0</v>
      </c>
    </row>
    <row r="160" spans="1:84" hidden="1" x14ac:dyDescent="0.35">
      <c r="A160" t="s">
        <v>312</v>
      </c>
      <c r="B160" t="s">
        <v>3049</v>
      </c>
      <c r="C160">
        <v>4.8000000000000001E-2</v>
      </c>
      <c r="D160">
        <v>8</v>
      </c>
      <c r="E160">
        <v>194.77699999999999</v>
      </c>
      <c r="F160">
        <v>11.849</v>
      </c>
      <c r="G160" t="s">
        <v>2884</v>
      </c>
      <c r="I160">
        <v>66.19</v>
      </c>
      <c r="J160">
        <v>5.1999999999999998E-2</v>
      </c>
      <c r="K160" s="68">
        <v>198.02</v>
      </c>
      <c r="L160">
        <v>2</v>
      </c>
      <c r="M160">
        <v>3</v>
      </c>
      <c r="N160" t="s">
        <v>3049</v>
      </c>
      <c r="O160">
        <v>0.61</v>
      </c>
      <c r="P160">
        <v>10</v>
      </c>
      <c r="Q160">
        <v>8</v>
      </c>
      <c r="R160">
        <v>4.9000000000000002E-2</v>
      </c>
      <c r="S160">
        <v>6</v>
      </c>
      <c r="T160">
        <v>195.42599999999999</v>
      </c>
      <c r="U160">
        <v>9.4789999999999992</v>
      </c>
      <c r="V160">
        <v>100</v>
      </c>
      <c r="W160">
        <v>1.3620000000000001</v>
      </c>
      <c r="X160">
        <v>0.113</v>
      </c>
      <c r="Y160">
        <v>0.3</v>
      </c>
      <c r="Z160">
        <v>1.472</v>
      </c>
      <c r="AA160">
        <v>0.05</v>
      </c>
      <c r="AB160">
        <v>0</v>
      </c>
      <c r="AC160" t="b">
        <v>1</v>
      </c>
      <c r="BM160" t="s">
        <v>144</v>
      </c>
      <c r="BN160" t="s">
        <v>144</v>
      </c>
      <c r="BO160" t="s">
        <v>2888</v>
      </c>
      <c r="BT160"/>
      <c r="BU160"/>
      <c r="BX160" t="s">
        <v>2915</v>
      </c>
      <c r="BZ160"/>
      <c r="CA160"/>
      <c r="CB160"/>
      <c r="CC160"/>
      <c r="CD160">
        <v>0</v>
      </c>
      <c r="CE160"/>
      <c r="CF160">
        <v>0</v>
      </c>
    </row>
    <row r="161" spans="1:84" hidden="1" x14ac:dyDescent="0.35">
      <c r="A161" t="s">
        <v>313</v>
      </c>
      <c r="B161" t="s">
        <v>3050</v>
      </c>
      <c r="C161">
        <v>4.8000000000000001E-2</v>
      </c>
      <c r="D161">
        <v>8</v>
      </c>
      <c r="E161">
        <v>134.87200000000001</v>
      </c>
      <c r="F161">
        <v>6.2949999999999999</v>
      </c>
      <c r="G161" t="s">
        <v>2884</v>
      </c>
      <c r="I161">
        <v>6.19</v>
      </c>
      <c r="J161">
        <v>5.1999999999999998E-2</v>
      </c>
      <c r="K161" s="68">
        <v>138.02000000000001</v>
      </c>
      <c r="L161">
        <v>3</v>
      </c>
      <c r="M161">
        <v>3</v>
      </c>
      <c r="N161" t="s">
        <v>3050</v>
      </c>
      <c r="O161">
        <v>0.61</v>
      </c>
      <c r="P161">
        <v>10</v>
      </c>
      <c r="Q161">
        <v>8</v>
      </c>
      <c r="R161">
        <v>4.9000000000000002E-2</v>
      </c>
      <c r="S161">
        <v>6</v>
      </c>
      <c r="T161">
        <v>135.50200000000001</v>
      </c>
      <c r="U161">
        <v>5.0359999999999996</v>
      </c>
      <c r="V161">
        <v>100</v>
      </c>
      <c r="W161">
        <v>0.64100000000000001</v>
      </c>
      <c r="X161">
        <v>0.10100000000000001</v>
      </c>
      <c r="Y161">
        <v>0.62</v>
      </c>
      <c r="Z161">
        <v>1.472</v>
      </c>
      <c r="AA161">
        <v>0.05</v>
      </c>
      <c r="AB161">
        <v>0</v>
      </c>
      <c r="AC161" t="b">
        <v>1</v>
      </c>
      <c r="BM161" t="s">
        <v>144</v>
      </c>
      <c r="BN161" t="s">
        <v>144</v>
      </c>
      <c r="BO161" t="s">
        <v>2888</v>
      </c>
      <c r="BT161"/>
      <c r="BU161"/>
      <c r="BX161" t="s">
        <v>2915</v>
      </c>
      <c r="BZ161"/>
      <c r="CA161"/>
      <c r="CB161"/>
      <c r="CC161"/>
      <c r="CD161">
        <v>0</v>
      </c>
      <c r="CE161"/>
      <c r="CF161">
        <v>0</v>
      </c>
    </row>
    <row r="162" spans="1:84" hidden="1" x14ac:dyDescent="0.35">
      <c r="A162" t="s">
        <v>314</v>
      </c>
      <c r="B162" t="s">
        <v>3051</v>
      </c>
      <c r="C162">
        <v>4.8000000000000001E-2</v>
      </c>
      <c r="D162">
        <v>8</v>
      </c>
      <c r="E162">
        <v>169.922</v>
      </c>
      <c r="F162">
        <v>6.2949999999999999</v>
      </c>
      <c r="G162" t="s">
        <v>2884</v>
      </c>
      <c r="I162">
        <v>41.24</v>
      </c>
      <c r="J162">
        <v>5.1999999999999998E-2</v>
      </c>
      <c r="K162" s="68">
        <v>173.07</v>
      </c>
      <c r="L162">
        <v>3</v>
      </c>
      <c r="M162">
        <v>3</v>
      </c>
      <c r="N162" t="s">
        <v>3051</v>
      </c>
      <c r="O162">
        <v>0.61</v>
      </c>
      <c r="P162">
        <v>10</v>
      </c>
      <c r="Q162">
        <v>8</v>
      </c>
      <c r="R162">
        <v>4.9000000000000002E-2</v>
      </c>
      <c r="S162">
        <v>6</v>
      </c>
      <c r="T162">
        <v>170.55199999999999</v>
      </c>
      <c r="U162">
        <v>5.0359999999999996</v>
      </c>
      <c r="V162">
        <v>100</v>
      </c>
      <c r="W162">
        <v>0.64100000000000001</v>
      </c>
      <c r="X162">
        <v>0.114</v>
      </c>
      <c r="Y162">
        <v>0.56000000000000005</v>
      </c>
      <c r="Z162">
        <v>1.472</v>
      </c>
      <c r="AA162">
        <v>0.05</v>
      </c>
      <c r="AB162">
        <v>0</v>
      </c>
      <c r="AC162" t="b">
        <v>1</v>
      </c>
      <c r="BM162" t="s">
        <v>144</v>
      </c>
      <c r="BN162" t="s">
        <v>144</v>
      </c>
      <c r="BO162" t="s">
        <v>2888</v>
      </c>
      <c r="BT162"/>
      <c r="BU162"/>
      <c r="BX162" t="s">
        <v>2915</v>
      </c>
      <c r="BZ162"/>
      <c r="CA162"/>
      <c r="CB162"/>
      <c r="CC162"/>
      <c r="CD162">
        <v>0</v>
      </c>
      <c r="CE162"/>
      <c r="CF162">
        <v>0</v>
      </c>
    </row>
    <row r="163" spans="1:84" hidden="1" x14ac:dyDescent="0.35">
      <c r="A163" t="s">
        <v>315</v>
      </c>
      <c r="B163" t="s">
        <v>3052</v>
      </c>
      <c r="C163">
        <v>4.9000000000000002E-2</v>
      </c>
      <c r="D163">
        <v>8</v>
      </c>
      <c r="E163">
        <v>148.34899999999999</v>
      </c>
      <c r="F163">
        <v>6.2949999999999999</v>
      </c>
      <c r="G163" t="s">
        <v>2884</v>
      </c>
      <c r="I163">
        <v>21.24</v>
      </c>
      <c r="J163">
        <v>5.2999999999999999E-2</v>
      </c>
      <c r="K163" s="68">
        <v>153.07</v>
      </c>
      <c r="L163">
        <v>6</v>
      </c>
      <c r="M163">
        <v>3</v>
      </c>
      <c r="N163" t="s">
        <v>3052</v>
      </c>
      <c r="O163">
        <v>0.623</v>
      </c>
      <c r="P163">
        <v>10</v>
      </c>
      <c r="Q163">
        <v>8</v>
      </c>
      <c r="R163">
        <v>0.05</v>
      </c>
      <c r="S163">
        <v>6</v>
      </c>
      <c r="T163">
        <v>149.29300000000001</v>
      </c>
      <c r="U163">
        <v>5.0359999999999996</v>
      </c>
      <c r="V163">
        <v>100</v>
      </c>
      <c r="W163">
        <v>0.64100000000000001</v>
      </c>
      <c r="X163">
        <v>0.192</v>
      </c>
      <c r="Y163">
        <v>0.89</v>
      </c>
      <c r="Z163">
        <v>1.472</v>
      </c>
      <c r="AA163">
        <v>0.05</v>
      </c>
      <c r="AB163">
        <v>0</v>
      </c>
      <c r="AC163" t="b">
        <v>1</v>
      </c>
      <c r="BM163" t="s">
        <v>144</v>
      </c>
      <c r="BN163" t="s">
        <v>144</v>
      </c>
      <c r="BO163" t="s">
        <v>2888</v>
      </c>
      <c r="BT163"/>
      <c r="BU163"/>
      <c r="BX163" t="s">
        <v>2915</v>
      </c>
      <c r="BZ163"/>
      <c r="CA163"/>
      <c r="CB163"/>
      <c r="CC163"/>
      <c r="CD163">
        <v>0</v>
      </c>
      <c r="CE163"/>
      <c r="CF163">
        <v>0</v>
      </c>
    </row>
    <row r="164" spans="1:84" hidden="1" x14ac:dyDescent="0.35">
      <c r="A164" t="s">
        <v>316</v>
      </c>
      <c r="B164" t="s">
        <v>3053</v>
      </c>
      <c r="C164">
        <v>0.05</v>
      </c>
      <c r="D164">
        <v>8</v>
      </c>
      <c r="E164">
        <v>177.74799999999999</v>
      </c>
      <c r="F164">
        <v>6.2949999999999999</v>
      </c>
      <c r="G164" t="s">
        <v>2884</v>
      </c>
      <c r="I164">
        <v>46.19</v>
      </c>
      <c r="J164">
        <v>5.3999999999999999E-2</v>
      </c>
      <c r="K164" s="68">
        <v>178.02</v>
      </c>
      <c r="L164">
        <v>3</v>
      </c>
      <c r="M164">
        <v>3</v>
      </c>
      <c r="N164" t="s">
        <v>3053</v>
      </c>
      <c r="O164">
        <v>0.623</v>
      </c>
      <c r="P164">
        <v>10</v>
      </c>
      <c r="Q164">
        <v>8</v>
      </c>
      <c r="R164">
        <v>5.0999999999999997E-2</v>
      </c>
      <c r="S164">
        <v>6</v>
      </c>
      <c r="T164">
        <v>177.803</v>
      </c>
      <c r="U164">
        <v>5.0359999999999996</v>
      </c>
      <c r="V164">
        <v>100</v>
      </c>
      <c r="W164">
        <v>0.64100000000000001</v>
      </c>
      <c r="X164">
        <v>0.107</v>
      </c>
      <c r="Y164">
        <v>0.22500000000000001</v>
      </c>
      <c r="Z164">
        <v>1.472</v>
      </c>
      <c r="AA164">
        <v>0.05</v>
      </c>
      <c r="AB164">
        <v>0</v>
      </c>
      <c r="AC164" t="b">
        <v>1</v>
      </c>
      <c r="BM164" t="s">
        <v>144</v>
      </c>
      <c r="BN164" t="s">
        <v>144</v>
      </c>
      <c r="BO164" t="s">
        <v>2888</v>
      </c>
      <c r="BT164"/>
      <c r="BU164"/>
      <c r="BX164" t="s">
        <v>2915</v>
      </c>
      <c r="BZ164"/>
      <c r="CA164"/>
      <c r="CB164"/>
      <c r="CC164"/>
      <c r="CD164">
        <v>0</v>
      </c>
      <c r="CE164"/>
      <c r="CF164">
        <v>0</v>
      </c>
    </row>
    <row r="165" spans="1:84" hidden="1" x14ac:dyDescent="0.35">
      <c r="A165" t="s">
        <v>317</v>
      </c>
      <c r="B165" t="s">
        <v>3054</v>
      </c>
      <c r="C165">
        <v>5.2999999999999999E-2</v>
      </c>
      <c r="D165">
        <v>8</v>
      </c>
      <c r="E165">
        <v>4.9619999999999997</v>
      </c>
      <c r="F165">
        <v>6.2949999999999999</v>
      </c>
      <c r="G165" t="s">
        <v>2884</v>
      </c>
      <c r="I165">
        <v>236.29</v>
      </c>
      <c r="J165">
        <v>5.5E-2</v>
      </c>
      <c r="K165" s="68">
        <v>8.11</v>
      </c>
      <c r="L165">
        <v>6</v>
      </c>
      <c r="M165">
        <v>3</v>
      </c>
      <c r="N165" t="s">
        <v>3054</v>
      </c>
      <c r="O165">
        <v>0.63600000000000001</v>
      </c>
      <c r="P165">
        <v>10</v>
      </c>
      <c r="Q165">
        <v>8</v>
      </c>
      <c r="R165">
        <v>5.2999999999999999E-2</v>
      </c>
      <c r="S165">
        <v>6</v>
      </c>
      <c r="T165">
        <v>5.5919999999999996</v>
      </c>
      <c r="U165">
        <v>5.0359999999999996</v>
      </c>
      <c r="V165">
        <v>100</v>
      </c>
      <c r="W165">
        <v>0.64100000000000001</v>
      </c>
      <c r="X165">
        <v>0.191</v>
      </c>
      <c r="Y165">
        <v>1.83</v>
      </c>
      <c r="Z165">
        <v>1.472</v>
      </c>
      <c r="AA165">
        <v>0.05</v>
      </c>
      <c r="AB165">
        <v>0</v>
      </c>
      <c r="AC165" t="b">
        <v>1</v>
      </c>
      <c r="BM165" t="s">
        <v>144</v>
      </c>
      <c r="BN165" t="s">
        <v>144</v>
      </c>
      <c r="BO165" t="s">
        <v>2888</v>
      </c>
      <c r="BT165"/>
      <c r="BU165"/>
      <c r="BX165" t="s">
        <v>2915</v>
      </c>
      <c r="BZ165"/>
      <c r="CA165"/>
      <c r="CB165"/>
      <c r="CC165"/>
      <c r="CD165">
        <v>0</v>
      </c>
      <c r="CE165"/>
      <c r="CF165">
        <v>0</v>
      </c>
    </row>
    <row r="166" spans="1:84" hidden="1" x14ac:dyDescent="0.35">
      <c r="A166" t="s">
        <v>318</v>
      </c>
      <c r="B166" t="s">
        <v>3055</v>
      </c>
      <c r="C166">
        <v>5.0999999999999997E-2</v>
      </c>
      <c r="D166">
        <v>8</v>
      </c>
      <c r="E166">
        <v>187.43199999999999</v>
      </c>
      <c r="F166">
        <v>6.2949999999999999</v>
      </c>
      <c r="G166" t="s">
        <v>2884</v>
      </c>
      <c r="I166">
        <v>58.76</v>
      </c>
      <c r="J166">
        <v>5.5E-2</v>
      </c>
      <c r="K166" s="68">
        <v>190.58</v>
      </c>
      <c r="L166">
        <v>4</v>
      </c>
      <c r="M166">
        <v>3</v>
      </c>
      <c r="N166" t="s">
        <v>3055</v>
      </c>
      <c r="O166">
        <v>0.63600000000000001</v>
      </c>
      <c r="P166">
        <v>10</v>
      </c>
      <c r="Q166">
        <v>8</v>
      </c>
      <c r="R166">
        <v>5.1999999999999998E-2</v>
      </c>
      <c r="S166">
        <v>6</v>
      </c>
      <c r="T166">
        <v>188.06200000000001</v>
      </c>
      <c r="U166">
        <v>5.0359999999999996</v>
      </c>
      <c r="V166">
        <v>100</v>
      </c>
      <c r="W166">
        <v>0.64100000000000001</v>
      </c>
      <c r="X166">
        <v>0.13600000000000001</v>
      </c>
      <c r="Y166">
        <v>0.33500000000000002</v>
      </c>
      <c r="Z166">
        <v>1.472</v>
      </c>
      <c r="AA166">
        <v>0.05</v>
      </c>
      <c r="AB166">
        <v>0</v>
      </c>
      <c r="AC166" t="b">
        <v>1</v>
      </c>
      <c r="BM166" t="s">
        <v>144</v>
      </c>
      <c r="BN166" t="s">
        <v>144</v>
      </c>
      <c r="BO166" t="s">
        <v>2888</v>
      </c>
      <c r="BT166"/>
      <c r="BU166"/>
      <c r="BX166" t="s">
        <v>2915</v>
      </c>
      <c r="BZ166"/>
      <c r="CA166"/>
      <c r="CB166"/>
      <c r="CC166"/>
      <c r="CD166">
        <v>0</v>
      </c>
      <c r="CE166"/>
      <c r="CF166">
        <v>0</v>
      </c>
    </row>
    <row r="167" spans="1:84" hidden="1" x14ac:dyDescent="0.35">
      <c r="A167" t="s">
        <v>319</v>
      </c>
      <c r="B167" t="s">
        <v>3056</v>
      </c>
      <c r="C167">
        <v>5.1999999999999998E-2</v>
      </c>
      <c r="D167">
        <v>8</v>
      </c>
      <c r="E167">
        <v>112.449</v>
      </c>
      <c r="F167">
        <v>6.2949999999999999</v>
      </c>
      <c r="G167" t="s">
        <v>2884</v>
      </c>
      <c r="I167">
        <v>343.71</v>
      </c>
      <c r="J167">
        <v>5.6000000000000001E-2</v>
      </c>
      <c r="K167" s="68">
        <v>115.53</v>
      </c>
      <c r="L167">
        <v>6</v>
      </c>
      <c r="M167">
        <v>3</v>
      </c>
      <c r="N167" t="s">
        <v>3056</v>
      </c>
      <c r="O167">
        <v>0.63600000000000001</v>
      </c>
      <c r="P167">
        <v>10</v>
      </c>
      <c r="Q167">
        <v>8</v>
      </c>
      <c r="R167">
        <v>5.2999999999999999E-2</v>
      </c>
      <c r="S167">
        <v>6</v>
      </c>
      <c r="T167">
        <v>113.065</v>
      </c>
      <c r="U167">
        <v>5.0359999999999996</v>
      </c>
      <c r="V167">
        <v>100</v>
      </c>
      <c r="W167">
        <v>0.64100000000000001</v>
      </c>
      <c r="X167">
        <v>0.191</v>
      </c>
      <c r="Y167">
        <v>0.95</v>
      </c>
      <c r="Z167">
        <v>1.472</v>
      </c>
      <c r="AA167">
        <v>0.05</v>
      </c>
      <c r="AB167">
        <v>0</v>
      </c>
      <c r="AC167" t="b">
        <v>1</v>
      </c>
      <c r="BM167" t="s">
        <v>144</v>
      </c>
      <c r="BN167" t="s">
        <v>144</v>
      </c>
      <c r="BO167" t="s">
        <v>2888</v>
      </c>
      <c r="BT167"/>
      <c r="BU167"/>
      <c r="BX167" t="s">
        <v>2915</v>
      </c>
      <c r="BZ167"/>
      <c r="CA167"/>
      <c r="CB167"/>
      <c r="CC167"/>
      <c r="CD167">
        <v>0</v>
      </c>
      <c r="CE167"/>
      <c r="CF167">
        <v>0</v>
      </c>
    </row>
    <row r="168" spans="1:84" hidden="1" x14ac:dyDescent="0.35">
      <c r="A168" t="s">
        <v>320</v>
      </c>
      <c r="B168" t="s">
        <v>3057</v>
      </c>
      <c r="C168">
        <v>5.1999999999999998E-2</v>
      </c>
      <c r="D168">
        <v>8</v>
      </c>
      <c r="E168">
        <v>168.822</v>
      </c>
      <c r="F168">
        <v>6.2949999999999999</v>
      </c>
      <c r="G168" t="s">
        <v>2884</v>
      </c>
      <c r="I168">
        <v>38.76</v>
      </c>
      <c r="J168">
        <v>5.6000000000000001E-2</v>
      </c>
      <c r="K168" s="68">
        <v>170.58</v>
      </c>
      <c r="L168">
        <v>6</v>
      </c>
      <c r="M168">
        <v>3</v>
      </c>
      <c r="N168" t="s">
        <v>3057</v>
      </c>
      <c r="O168">
        <v>0.64200000000000002</v>
      </c>
      <c r="P168">
        <v>10</v>
      </c>
      <c r="Q168">
        <v>8</v>
      </c>
      <c r="R168">
        <v>5.2999999999999999E-2</v>
      </c>
      <c r="S168">
        <v>6</v>
      </c>
      <c r="T168">
        <v>169.17400000000001</v>
      </c>
      <c r="U168">
        <v>5.0359999999999996</v>
      </c>
      <c r="V168">
        <v>100</v>
      </c>
      <c r="W168">
        <v>0.64100000000000001</v>
      </c>
      <c r="X168">
        <v>0.19</v>
      </c>
      <c r="Y168">
        <v>0.46</v>
      </c>
      <c r="Z168">
        <v>1.472</v>
      </c>
      <c r="AA168">
        <v>0.05</v>
      </c>
      <c r="AB168">
        <v>0</v>
      </c>
      <c r="AC168" t="b">
        <v>1</v>
      </c>
      <c r="BM168" t="s">
        <v>144</v>
      </c>
      <c r="BN168" t="s">
        <v>144</v>
      </c>
      <c r="BO168" t="s">
        <v>2888</v>
      </c>
      <c r="BT168"/>
      <c r="BU168"/>
      <c r="BX168" t="s">
        <v>2915</v>
      </c>
      <c r="BZ168"/>
      <c r="CA168"/>
      <c r="CB168"/>
      <c r="CC168"/>
      <c r="CD168">
        <v>0</v>
      </c>
      <c r="CE168"/>
      <c r="CF168">
        <v>0</v>
      </c>
    </row>
    <row r="169" spans="1:84" hidden="1" x14ac:dyDescent="0.35">
      <c r="A169" t="s">
        <v>321</v>
      </c>
      <c r="B169" t="s">
        <v>3058</v>
      </c>
      <c r="C169">
        <v>5.1999999999999998E-2</v>
      </c>
      <c r="D169">
        <v>8</v>
      </c>
      <c r="E169">
        <v>104.143</v>
      </c>
      <c r="F169">
        <v>6.2949999999999999</v>
      </c>
      <c r="G169" t="s">
        <v>2884</v>
      </c>
      <c r="I169">
        <v>333.81</v>
      </c>
      <c r="J169">
        <v>5.6000000000000001E-2</v>
      </c>
      <c r="K169" s="68">
        <v>105.63</v>
      </c>
      <c r="L169">
        <v>6</v>
      </c>
      <c r="M169">
        <v>3</v>
      </c>
      <c r="N169" t="s">
        <v>3058</v>
      </c>
      <c r="O169">
        <v>0.64200000000000002</v>
      </c>
      <c r="P169">
        <v>10</v>
      </c>
      <c r="Q169">
        <v>8</v>
      </c>
      <c r="R169">
        <v>5.2999999999999999E-2</v>
      </c>
      <c r="S169">
        <v>6</v>
      </c>
      <c r="T169">
        <v>104.44</v>
      </c>
      <c r="U169">
        <v>5.0359999999999996</v>
      </c>
      <c r="V169">
        <v>100</v>
      </c>
      <c r="W169">
        <v>0.64100000000000001</v>
      </c>
      <c r="X169">
        <v>0.192</v>
      </c>
      <c r="Y169">
        <v>0.92</v>
      </c>
      <c r="Z169">
        <v>1.472</v>
      </c>
      <c r="AA169">
        <v>0.05</v>
      </c>
      <c r="AB169">
        <v>0</v>
      </c>
      <c r="AC169" t="b">
        <v>1</v>
      </c>
      <c r="BM169" t="s">
        <v>144</v>
      </c>
      <c r="BN169" t="s">
        <v>144</v>
      </c>
      <c r="BO169" t="s">
        <v>2888</v>
      </c>
      <c r="BT169"/>
      <c r="BU169"/>
      <c r="BX169" t="s">
        <v>2915</v>
      </c>
      <c r="BZ169"/>
      <c r="CA169"/>
      <c r="CB169"/>
      <c r="CC169"/>
      <c r="CD169">
        <v>0</v>
      </c>
      <c r="CE169"/>
      <c r="CF169">
        <v>0</v>
      </c>
    </row>
    <row r="170" spans="1:84" hidden="1" x14ac:dyDescent="0.35">
      <c r="A170" t="s">
        <v>322</v>
      </c>
      <c r="B170" t="s">
        <v>3059</v>
      </c>
      <c r="C170">
        <v>5.1999999999999998E-2</v>
      </c>
      <c r="D170">
        <v>8</v>
      </c>
      <c r="E170">
        <v>184.92599999999999</v>
      </c>
      <c r="F170">
        <v>6.2949999999999999</v>
      </c>
      <c r="G170" t="s">
        <v>2884</v>
      </c>
      <c r="I170">
        <v>56.29</v>
      </c>
      <c r="J170">
        <v>5.6000000000000001E-2</v>
      </c>
      <c r="K170" s="68">
        <v>188.11</v>
      </c>
      <c r="L170">
        <v>6</v>
      </c>
      <c r="M170">
        <v>3</v>
      </c>
      <c r="N170" t="s">
        <v>3059</v>
      </c>
      <c r="O170">
        <v>0.64200000000000002</v>
      </c>
      <c r="P170">
        <v>10</v>
      </c>
      <c r="Q170">
        <v>8</v>
      </c>
      <c r="R170">
        <v>5.2999999999999999E-2</v>
      </c>
      <c r="S170">
        <v>6</v>
      </c>
      <c r="T170">
        <v>185.56299999999999</v>
      </c>
      <c r="U170">
        <v>5.0359999999999996</v>
      </c>
      <c r="V170">
        <v>100</v>
      </c>
      <c r="W170">
        <v>0.64100000000000001</v>
      </c>
      <c r="X170">
        <v>0.19</v>
      </c>
      <c r="Y170">
        <v>0.28999999999999998</v>
      </c>
      <c r="Z170">
        <v>1.472</v>
      </c>
      <c r="AA170">
        <v>0.05</v>
      </c>
      <c r="AB170">
        <v>0</v>
      </c>
      <c r="AC170" t="b">
        <v>1</v>
      </c>
      <c r="BM170" t="s">
        <v>144</v>
      </c>
      <c r="BN170" t="s">
        <v>144</v>
      </c>
      <c r="BO170" t="s">
        <v>2888</v>
      </c>
      <c r="BT170"/>
      <c r="BU170"/>
      <c r="BX170" t="s">
        <v>2915</v>
      </c>
      <c r="BZ170"/>
      <c r="CA170"/>
      <c r="CB170"/>
      <c r="CC170"/>
      <c r="CD170">
        <v>0</v>
      </c>
      <c r="CE170"/>
      <c r="CF170">
        <v>0</v>
      </c>
    </row>
    <row r="171" spans="1:84" hidden="1" x14ac:dyDescent="0.35">
      <c r="A171" t="s">
        <v>323</v>
      </c>
      <c r="B171" t="s">
        <v>3060</v>
      </c>
      <c r="C171">
        <v>5.1999999999999998E-2</v>
      </c>
      <c r="D171">
        <v>8</v>
      </c>
      <c r="E171">
        <v>85.741</v>
      </c>
      <c r="F171">
        <v>6.2949999999999999</v>
      </c>
      <c r="G171" t="s">
        <v>2884</v>
      </c>
      <c r="I171">
        <v>316.29000000000002</v>
      </c>
      <c r="J171">
        <v>5.6000000000000001E-2</v>
      </c>
      <c r="K171" s="68">
        <v>88.11</v>
      </c>
      <c r="L171">
        <v>6</v>
      </c>
      <c r="M171">
        <v>3</v>
      </c>
      <c r="N171" t="s">
        <v>3060</v>
      </c>
      <c r="O171">
        <v>0.64200000000000002</v>
      </c>
      <c r="P171">
        <v>10</v>
      </c>
      <c r="Q171">
        <v>8</v>
      </c>
      <c r="R171">
        <v>5.2999999999999999E-2</v>
      </c>
      <c r="S171">
        <v>6</v>
      </c>
      <c r="T171">
        <v>86.215000000000003</v>
      </c>
      <c r="U171">
        <v>5.0359999999999996</v>
      </c>
      <c r="V171">
        <v>100</v>
      </c>
      <c r="W171">
        <v>0.64100000000000001</v>
      </c>
      <c r="X171">
        <v>0.19</v>
      </c>
      <c r="Y171">
        <v>1.28</v>
      </c>
      <c r="Z171">
        <v>1.472</v>
      </c>
      <c r="AA171">
        <v>0.05</v>
      </c>
      <c r="AB171">
        <v>0</v>
      </c>
      <c r="AC171" t="b">
        <v>1</v>
      </c>
      <c r="BM171" t="s">
        <v>144</v>
      </c>
      <c r="BN171" t="s">
        <v>144</v>
      </c>
      <c r="BO171" t="s">
        <v>2888</v>
      </c>
      <c r="BT171"/>
      <c r="BU171"/>
      <c r="BX171" t="s">
        <v>2915</v>
      </c>
      <c r="BZ171"/>
      <c r="CA171"/>
      <c r="CB171"/>
      <c r="CC171"/>
      <c r="CD171">
        <v>0</v>
      </c>
      <c r="CE171"/>
      <c r="CF171">
        <v>0</v>
      </c>
    </row>
    <row r="172" spans="1:84" hidden="1" x14ac:dyDescent="0.35">
      <c r="A172" t="s">
        <v>324</v>
      </c>
      <c r="B172" t="s">
        <v>3061</v>
      </c>
      <c r="C172">
        <v>5.1999999999999998E-2</v>
      </c>
      <c r="D172">
        <v>8</v>
      </c>
      <c r="E172">
        <v>212.38900000000001</v>
      </c>
      <c r="F172">
        <v>6.2949999999999999</v>
      </c>
      <c r="G172" t="s">
        <v>2884</v>
      </c>
      <c r="I172">
        <v>83.71</v>
      </c>
      <c r="J172">
        <v>5.6000000000000001E-2</v>
      </c>
      <c r="K172" s="68">
        <v>215.53</v>
      </c>
      <c r="L172">
        <v>6</v>
      </c>
      <c r="M172">
        <v>3</v>
      </c>
      <c r="N172" t="s">
        <v>3061</v>
      </c>
      <c r="O172">
        <v>0.64200000000000002</v>
      </c>
      <c r="P172">
        <v>10</v>
      </c>
      <c r="Q172">
        <v>8</v>
      </c>
      <c r="R172">
        <v>5.2999999999999999E-2</v>
      </c>
      <c r="S172">
        <v>6</v>
      </c>
      <c r="T172">
        <v>213.017</v>
      </c>
      <c r="U172">
        <v>5.0359999999999996</v>
      </c>
      <c r="V172">
        <v>100</v>
      </c>
      <c r="W172">
        <v>0.64100000000000001</v>
      </c>
      <c r="X172">
        <v>0.19</v>
      </c>
      <c r="Y172">
        <v>0.85</v>
      </c>
      <c r="Z172">
        <v>1.472</v>
      </c>
      <c r="AA172">
        <v>0.05</v>
      </c>
      <c r="AB172">
        <v>0</v>
      </c>
      <c r="AC172" t="b">
        <v>1</v>
      </c>
      <c r="BM172" t="s">
        <v>144</v>
      </c>
      <c r="BN172" t="s">
        <v>144</v>
      </c>
      <c r="BO172" t="s">
        <v>2888</v>
      </c>
      <c r="BT172"/>
      <c r="BU172"/>
      <c r="BX172" t="s">
        <v>2915</v>
      </c>
      <c r="BZ172"/>
      <c r="CA172"/>
      <c r="CB172"/>
      <c r="CC172"/>
      <c r="CD172">
        <v>0</v>
      </c>
      <c r="CE172"/>
      <c r="CF172">
        <v>0</v>
      </c>
    </row>
    <row r="173" spans="1:84" hidden="1" x14ac:dyDescent="0.35">
      <c r="A173" t="s">
        <v>325</v>
      </c>
      <c r="B173" t="s">
        <v>3062</v>
      </c>
      <c r="C173">
        <v>5.0999999999999997E-2</v>
      </c>
      <c r="D173">
        <v>8</v>
      </c>
      <c r="E173">
        <v>92.762</v>
      </c>
      <c r="F173">
        <v>6.2949999999999999</v>
      </c>
      <c r="G173" t="s">
        <v>2884</v>
      </c>
      <c r="I173">
        <v>323.70999999999998</v>
      </c>
      <c r="J173">
        <v>5.6000000000000001E-2</v>
      </c>
      <c r="K173" s="68">
        <v>95.53</v>
      </c>
      <c r="L173">
        <v>9</v>
      </c>
      <c r="M173">
        <v>3</v>
      </c>
      <c r="N173" t="s">
        <v>3062</v>
      </c>
      <c r="O173">
        <v>0.64200000000000002</v>
      </c>
      <c r="P173">
        <v>10</v>
      </c>
      <c r="Q173">
        <v>8</v>
      </c>
      <c r="R173">
        <v>5.2999999999999999E-2</v>
      </c>
      <c r="S173">
        <v>6</v>
      </c>
      <c r="T173">
        <v>93.316000000000003</v>
      </c>
      <c r="U173">
        <v>5.0359999999999996</v>
      </c>
      <c r="V173">
        <v>100</v>
      </c>
      <c r="W173">
        <v>0.64100000000000001</v>
      </c>
      <c r="X173">
        <v>0.29099999999999998</v>
      </c>
      <c r="Y173">
        <v>0.96</v>
      </c>
      <c r="Z173">
        <v>1.472</v>
      </c>
      <c r="AA173">
        <v>0.05</v>
      </c>
      <c r="AB173">
        <v>0</v>
      </c>
      <c r="AC173" t="b">
        <v>1</v>
      </c>
      <c r="BM173" t="s">
        <v>144</v>
      </c>
      <c r="BN173" t="s">
        <v>144</v>
      </c>
      <c r="BO173" t="s">
        <v>2888</v>
      </c>
      <c r="BT173"/>
      <c r="BU173"/>
      <c r="BX173" t="s">
        <v>2915</v>
      </c>
      <c r="BZ173"/>
      <c r="CA173"/>
      <c r="CB173"/>
      <c r="CC173"/>
      <c r="CD173">
        <v>0</v>
      </c>
      <c r="CE173"/>
      <c r="CF173">
        <v>0</v>
      </c>
    </row>
    <row r="174" spans="1:84" hidden="1" x14ac:dyDescent="0.35">
      <c r="A174" t="s">
        <v>326</v>
      </c>
      <c r="B174" t="s">
        <v>3063</v>
      </c>
      <c r="C174">
        <v>3.6999999999999998E-2</v>
      </c>
      <c r="D174">
        <v>34.677999999999997</v>
      </c>
      <c r="E174">
        <v>32.302999999999997</v>
      </c>
      <c r="F174">
        <v>6.2949999999999999</v>
      </c>
      <c r="G174" t="s">
        <v>2884</v>
      </c>
      <c r="I174">
        <v>261.24</v>
      </c>
      <c r="J174">
        <v>5.7000000000000002E-2</v>
      </c>
      <c r="K174" s="68">
        <v>33.06</v>
      </c>
      <c r="L174">
        <v>14</v>
      </c>
      <c r="M174">
        <v>3</v>
      </c>
      <c r="N174" t="s">
        <v>3063</v>
      </c>
      <c r="O174">
        <v>0.64200000000000002</v>
      </c>
      <c r="P174">
        <v>12.286</v>
      </c>
      <c r="Q174">
        <v>34.677999999999997</v>
      </c>
      <c r="R174">
        <v>4.1000000000000002E-2</v>
      </c>
      <c r="S174">
        <v>27.742000000000001</v>
      </c>
      <c r="T174">
        <v>32.454000000000001</v>
      </c>
      <c r="U174">
        <v>5.0359999999999996</v>
      </c>
      <c r="V174">
        <v>100</v>
      </c>
      <c r="W174">
        <v>0.28000000000000003</v>
      </c>
      <c r="X174">
        <v>0.33600000000000002</v>
      </c>
      <c r="Y174">
        <v>1.5249999999999999</v>
      </c>
      <c r="Z174">
        <v>1.472</v>
      </c>
      <c r="AA174">
        <v>0.05</v>
      </c>
      <c r="AB174">
        <v>0</v>
      </c>
      <c r="AC174" t="b">
        <v>1</v>
      </c>
      <c r="BM174" t="s">
        <v>144</v>
      </c>
      <c r="BN174" t="s">
        <v>144</v>
      </c>
      <c r="BO174" t="s">
        <v>2888</v>
      </c>
      <c r="BT174"/>
      <c r="BU174"/>
      <c r="BX174" t="s">
        <v>2915</v>
      </c>
      <c r="BZ174"/>
      <c r="CA174"/>
      <c r="CB174"/>
      <c r="CC174"/>
      <c r="CD174">
        <v>0</v>
      </c>
      <c r="CE174"/>
      <c r="CF174">
        <v>0</v>
      </c>
    </row>
    <row r="175" spans="1:84" hidden="1" x14ac:dyDescent="0.35">
      <c r="A175" t="s">
        <v>327</v>
      </c>
      <c r="B175" t="s">
        <v>3064</v>
      </c>
      <c r="C175">
        <v>5.2999999999999999E-2</v>
      </c>
      <c r="D175">
        <v>8</v>
      </c>
      <c r="E175">
        <v>189.91200000000001</v>
      </c>
      <c r="F175">
        <v>6.2949999999999999</v>
      </c>
      <c r="G175" t="s">
        <v>2884</v>
      </c>
      <c r="I175">
        <v>61.24</v>
      </c>
      <c r="J175">
        <v>5.7000000000000002E-2</v>
      </c>
      <c r="K175" s="68">
        <v>193.06</v>
      </c>
      <c r="L175">
        <v>3</v>
      </c>
      <c r="M175">
        <v>3</v>
      </c>
      <c r="N175" t="s">
        <v>3064</v>
      </c>
      <c r="O175">
        <v>0.64200000000000002</v>
      </c>
      <c r="P175">
        <v>10</v>
      </c>
      <c r="Q175">
        <v>8</v>
      </c>
      <c r="R175">
        <v>5.3999999999999999E-2</v>
      </c>
      <c r="S175">
        <v>6</v>
      </c>
      <c r="T175">
        <v>190.542</v>
      </c>
      <c r="U175">
        <v>5.0359999999999996</v>
      </c>
      <c r="V175">
        <v>100</v>
      </c>
      <c r="W175">
        <v>0.64100000000000001</v>
      </c>
      <c r="X175">
        <v>0.113</v>
      </c>
      <c r="Y175">
        <v>0.42</v>
      </c>
      <c r="Z175">
        <v>1.472</v>
      </c>
      <c r="AA175">
        <v>0.05</v>
      </c>
      <c r="AB175">
        <v>0</v>
      </c>
      <c r="AC175" t="b">
        <v>1</v>
      </c>
      <c r="BM175" t="s">
        <v>144</v>
      </c>
      <c r="BN175" t="s">
        <v>144</v>
      </c>
      <c r="BO175" t="s">
        <v>2888</v>
      </c>
      <c r="BT175"/>
      <c r="BU175"/>
      <c r="BX175" t="s">
        <v>2915</v>
      </c>
      <c r="BZ175"/>
      <c r="CA175"/>
      <c r="CB175"/>
      <c r="CC175"/>
      <c r="CD175">
        <v>0</v>
      </c>
      <c r="CE175"/>
      <c r="CF175">
        <v>0</v>
      </c>
    </row>
    <row r="176" spans="1:84" hidden="1" x14ac:dyDescent="0.35">
      <c r="A176" t="s">
        <v>328</v>
      </c>
      <c r="B176" t="s">
        <v>3065</v>
      </c>
      <c r="C176">
        <v>5.1999999999999998E-2</v>
      </c>
      <c r="D176">
        <v>8</v>
      </c>
      <c r="E176">
        <v>224.87299999999999</v>
      </c>
      <c r="F176">
        <v>6.2949999999999999</v>
      </c>
      <c r="G176" t="s">
        <v>2884</v>
      </c>
      <c r="I176">
        <v>93.81</v>
      </c>
      <c r="J176">
        <v>5.7000000000000002E-2</v>
      </c>
      <c r="K176" s="68">
        <v>225.63</v>
      </c>
      <c r="L176">
        <v>3</v>
      </c>
      <c r="M176">
        <v>3</v>
      </c>
      <c r="N176" t="s">
        <v>3065</v>
      </c>
      <c r="O176">
        <v>0.64200000000000002</v>
      </c>
      <c r="P176">
        <v>10</v>
      </c>
      <c r="Q176">
        <v>8</v>
      </c>
      <c r="R176">
        <v>5.2999999999999999E-2</v>
      </c>
      <c r="S176">
        <v>6</v>
      </c>
      <c r="T176">
        <v>225.024</v>
      </c>
      <c r="U176">
        <v>5.0359999999999996</v>
      </c>
      <c r="V176">
        <v>100</v>
      </c>
      <c r="W176">
        <v>0.64100000000000001</v>
      </c>
      <c r="X176">
        <v>0.10100000000000001</v>
      </c>
      <c r="Y176">
        <v>1.4</v>
      </c>
      <c r="Z176">
        <v>1.472</v>
      </c>
      <c r="AA176">
        <v>0.05</v>
      </c>
      <c r="AB176">
        <v>0</v>
      </c>
      <c r="AC176" t="b">
        <v>1</v>
      </c>
      <c r="BM176" t="s">
        <v>144</v>
      </c>
      <c r="BN176" t="s">
        <v>144</v>
      </c>
      <c r="BO176" t="s">
        <v>2888</v>
      </c>
      <c r="BT176"/>
      <c r="BU176"/>
      <c r="BX176" t="s">
        <v>2915</v>
      </c>
      <c r="BZ176"/>
      <c r="CA176"/>
      <c r="CB176"/>
      <c r="CC176"/>
      <c r="CD176">
        <v>0</v>
      </c>
      <c r="CE176"/>
      <c r="CF176">
        <v>0</v>
      </c>
    </row>
    <row r="177" spans="1:84" hidden="1" x14ac:dyDescent="0.35">
      <c r="A177" t="s">
        <v>329</v>
      </c>
      <c r="B177" t="s">
        <v>3066</v>
      </c>
      <c r="C177">
        <v>5.3999999999999999E-2</v>
      </c>
      <c r="D177">
        <v>8</v>
      </c>
      <c r="E177">
        <v>142.482</v>
      </c>
      <c r="F177">
        <v>6.2949999999999999</v>
      </c>
      <c r="G177" t="s">
        <v>2884</v>
      </c>
      <c r="I177">
        <v>13.81</v>
      </c>
      <c r="J177">
        <v>5.8000000000000003E-2</v>
      </c>
      <c r="K177" s="68">
        <v>145.63</v>
      </c>
      <c r="L177">
        <v>5</v>
      </c>
      <c r="M177">
        <v>3</v>
      </c>
      <c r="N177" t="s">
        <v>3066</v>
      </c>
      <c r="O177">
        <v>0.65500000000000003</v>
      </c>
      <c r="P177">
        <v>10</v>
      </c>
      <c r="Q177">
        <v>8</v>
      </c>
      <c r="R177">
        <v>5.5E-2</v>
      </c>
      <c r="S177">
        <v>6</v>
      </c>
      <c r="T177">
        <v>143.11199999999999</v>
      </c>
      <c r="U177">
        <v>5.0359999999999996</v>
      </c>
      <c r="V177">
        <v>100</v>
      </c>
      <c r="W177">
        <v>0.64100000000000001</v>
      </c>
      <c r="X177">
        <v>0.18099999999999999</v>
      </c>
      <c r="Y177">
        <v>1.06</v>
      </c>
      <c r="Z177">
        <v>1.472</v>
      </c>
      <c r="AA177">
        <v>0.05</v>
      </c>
      <c r="AB177">
        <v>0</v>
      </c>
      <c r="AC177" t="b">
        <v>1</v>
      </c>
      <c r="BM177" t="s">
        <v>144</v>
      </c>
      <c r="BN177" t="s">
        <v>144</v>
      </c>
      <c r="BO177" t="s">
        <v>2888</v>
      </c>
      <c r="BT177"/>
      <c r="BU177"/>
      <c r="BX177" t="s">
        <v>2915</v>
      </c>
      <c r="BZ177"/>
      <c r="CA177"/>
      <c r="CB177"/>
      <c r="CC177"/>
      <c r="CD177">
        <v>0</v>
      </c>
      <c r="CE177"/>
      <c r="CF177">
        <v>0</v>
      </c>
    </row>
    <row r="178" spans="1:84" hidden="1" x14ac:dyDescent="0.35">
      <c r="A178" t="s">
        <v>330</v>
      </c>
      <c r="B178" t="s">
        <v>3067</v>
      </c>
      <c r="C178">
        <v>5.5E-2</v>
      </c>
      <c r="D178">
        <v>8</v>
      </c>
      <c r="E178">
        <v>63.722000000000001</v>
      </c>
      <c r="F178">
        <v>6.2949999999999999</v>
      </c>
      <c r="G178" t="s">
        <v>2884</v>
      </c>
      <c r="I178">
        <v>296.29000000000002</v>
      </c>
      <c r="J178">
        <v>5.8999999999999997E-2</v>
      </c>
      <c r="K178" s="68">
        <v>68.11</v>
      </c>
      <c r="L178">
        <v>4</v>
      </c>
      <c r="M178">
        <v>3</v>
      </c>
      <c r="N178" t="s">
        <v>3067</v>
      </c>
      <c r="O178">
        <v>0.65500000000000003</v>
      </c>
      <c r="P178">
        <v>10</v>
      </c>
      <c r="Q178">
        <v>8</v>
      </c>
      <c r="R178">
        <v>5.6000000000000001E-2</v>
      </c>
      <c r="S178">
        <v>6</v>
      </c>
      <c r="T178">
        <v>64.599999999999994</v>
      </c>
      <c r="U178">
        <v>5.0359999999999996</v>
      </c>
      <c r="V178">
        <v>100</v>
      </c>
      <c r="W178">
        <v>0.64100000000000001</v>
      </c>
      <c r="X178">
        <v>0.14599999999999999</v>
      </c>
      <c r="Y178">
        <v>1.5149999999999999</v>
      </c>
      <c r="Z178">
        <v>1.472</v>
      </c>
      <c r="AA178">
        <v>0.05</v>
      </c>
      <c r="AB178">
        <v>0</v>
      </c>
      <c r="AC178" t="b">
        <v>1</v>
      </c>
      <c r="BM178" t="s">
        <v>144</v>
      </c>
      <c r="BN178" t="s">
        <v>144</v>
      </c>
      <c r="BO178" t="s">
        <v>2888</v>
      </c>
      <c r="BT178"/>
      <c r="BU178"/>
      <c r="BX178" t="s">
        <v>2915</v>
      </c>
      <c r="BZ178"/>
      <c r="CA178"/>
      <c r="CB178"/>
      <c r="CC178"/>
      <c r="CD178">
        <v>0</v>
      </c>
      <c r="CE178"/>
      <c r="CF178">
        <v>0</v>
      </c>
    </row>
    <row r="179" spans="1:84" hidden="1" x14ac:dyDescent="0.35">
      <c r="A179" t="s">
        <v>331</v>
      </c>
      <c r="B179" t="s">
        <v>3068</v>
      </c>
      <c r="C179">
        <v>5.5E-2</v>
      </c>
      <c r="D179">
        <v>8</v>
      </c>
      <c r="E179">
        <v>130.73500000000001</v>
      </c>
      <c r="F179">
        <v>6.2949999999999999</v>
      </c>
      <c r="G179" t="s">
        <v>2884</v>
      </c>
      <c r="I179">
        <v>1.24</v>
      </c>
      <c r="J179">
        <v>5.8999999999999997E-2</v>
      </c>
      <c r="K179" s="68">
        <v>133.06</v>
      </c>
      <c r="L179">
        <v>6</v>
      </c>
      <c r="M179">
        <v>3</v>
      </c>
      <c r="N179" t="s">
        <v>3068</v>
      </c>
      <c r="O179">
        <v>0.66200000000000003</v>
      </c>
      <c r="P179">
        <v>10</v>
      </c>
      <c r="Q179">
        <v>8</v>
      </c>
      <c r="R179">
        <v>5.6000000000000001E-2</v>
      </c>
      <c r="S179">
        <v>6</v>
      </c>
      <c r="T179">
        <v>131.19999999999999</v>
      </c>
      <c r="U179">
        <v>5.0359999999999996</v>
      </c>
      <c r="V179">
        <v>100</v>
      </c>
      <c r="W179">
        <v>0.64100000000000001</v>
      </c>
      <c r="X179">
        <v>0.2</v>
      </c>
      <c r="Y179">
        <v>0.96</v>
      </c>
      <c r="Z179">
        <v>1.472</v>
      </c>
      <c r="AA179">
        <v>0.05</v>
      </c>
      <c r="AB179">
        <v>0</v>
      </c>
      <c r="AC179" t="b">
        <v>1</v>
      </c>
      <c r="BM179" t="s">
        <v>144</v>
      </c>
      <c r="BN179" t="s">
        <v>144</v>
      </c>
      <c r="BO179" t="s">
        <v>2888</v>
      </c>
      <c r="BT179"/>
      <c r="BU179"/>
      <c r="BX179" t="s">
        <v>2915</v>
      </c>
      <c r="BZ179"/>
      <c r="CA179"/>
      <c r="CB179"/>
      <c r="CC179"/>
      <c r="CD179">
        <v>0</v>
      </c>
      <c r="CE179"/>
      <c r="CF179">
        <v>0</v>
      </c>
    </row>
    <row r="180" spans="1:84" hidden="1" x14ac:dyDescent="0.35">
      <c r="A180" t="s">
        <v>332</v>
      </c>
      <c r="B180" t="s">
        <v>3069</v>
      </c>
      <c r="C180">
        <v>5.5E-2</v>
      </c>
      <c r="D180">
        <v>8</v>
      </c>
      <c r="E180">
        <v>166.58500000000001</v>
      </c>
      <c r="F180">
        <v>6.2949999999999999</v>
      </c>
      <c r="G180" t="s">
        <v>2884</v>
      </c>
      <c r="I180">
        <v>38.76</v>
      </c>
      <c r="J180">
        <v>5.8999999999999997E-2</v>
      </c>
      <c r="K180" s="68">
        <v>170.58</v>
      </c>
      <c r="L180">
        <v>6</v>
      </c>
      <c r="M180">
        <v>3</v>
      </c>
      <c r="N180" t="s">
        <v>3069</v>
      </c>
      <c r="O180">
        <v>0.66200000000000003</v>
      </c>
      <c r="P180">
        <v>10</v>
      </c>
      <c r="Q180">
        <v>8</v>
      </c>
      <c r="R180">
        <v>5.6000000000000001E-2</v>
      </c>
      <c r="S180">
        <v>6</v>
      </c>
      <c r="T180">
        <v>167.38399999999999</v>
      </c>
      <c r="U180">
        <v>5.0359999999999996</v>
      </c>
      <c r="V180">
        <v>100</v>
      </c>
      <c r="W180">
        <v>0.64100000000000001</v>
      </c>
      <c r="X180">
        <v>0.20599999999999999</v>
      </c>
      <c r="Y180">
        <v>0.55500000000000005</v>
      </c>
      <c r="Z180">
        <v>1.472</v>
      </c>
      <c r="AA180">
        <v>0.05</v>
      </c>
      <c r="AB180">
        <v>0</v>
      </c>
      <c r="AC180" t="b">
        <v>1</v>
      </c>
      <c r="BM180" t="s">
        <v>144</v>
      </c>
      <c r="BN180" t="s">
        <v>144</v>
      </c>
      <c r="BO180" t="s">
        <v>2888</v>
      </c>
      <c r="BT180"/>
      <c r="BU180"/>
      <c r="BX180" t="s">
        <v>2915</v>
      </c>
      <c r="BZ180"/>
      <c r="CA180"/>
      <c r="CB180"/>
      <c r="CC180"/>
      <c r="CD180">
        <v>0</v>
      </c>
      <c r="CE180"/>
      <c r="CF180">
        <v>0</v>
      </c>
    </row>
    <row r="181" spans="1:84" hidden="1" x14ac:dyDescent="0.35">
      <c r="A181" t="s">
        <v>333</v>
      </c>
      <c r="B181" t="s">
        <v>3070</v>
      </c>
      <c r="C181">
        <v>5.6000000000000001E-2</v>
      </c>
      <c r="D181">
        <v>8</v>
      </c>
      <c r="E181">
        <v>180.471</v>
      </c>
      <c r="F181">
        <v>6.2949999999999999</v>
      </c>
      <c r="G181" t="s">
        <v>2884</v>
      </c>
      <c r="I181">
        <v>53.81</v>
      </c>
      <c r="J181">
        <v>0.06</v>
      </c>
      <c r="K181" s="68">
        <v>185.63</v>
      </c>
      <c r="L181">
        <v>6</v>
      </c>
      <c r="M181">
        <v>3</v>
      </c>
      <c r="N181" t="s">
        <v>3070</v>
      </c>
      <c r="O181">
        <v>0.66200000000000003</v>
      </c>
      <c r="P181">
        <v>10</v>
      </c>
      <c r="Q181">
        <v>8</v>
      </c>
      <c r="R181">
        <v>5.7000000000000002E-2</v>
      </c>
      <c r="S181">
        <v>6</v>
      </c>
      <c r="T181">
        <v>181.50299999999999</v>
      </c>
      <c r="U181">
        <v>5.0359999999999996</v>
      </c>
      <c r="V181">
        <v>100</v>
      </c>
      <c r="W181">
        <v>0.64100000000000001</v>
      </c>
      <c r="X181">
        <v>0.214</v>
      </c>
      <c r="Y181">
        <v>0.28999999999999998</v>
      </c>
      <c r="Z181">
        <v>1.472</v>
      </c>
      <c r="AA181">
        <v>0.05</v>
      </c>
      <c r="AB181">
        <v>0</v>
      </c>
      <c r="AC181" t="b">
        <v>1</v>
      </c>
      <c r="BM181" t="s">
        <v>144</v>
      </c>
      <c r="BN181" t="s">
        <v>144</v>
      </c>
      <c r="BO181" t="s">
        <v>2888</v>
      </c>
      <c r="BT181"/>
      <c r="BU181"/>
      <c r="BX181" t="s">
        <v>2915</v>
      </c>
      <c r="BZ181"/>
      <c r="CA181"/>
      <c r="CB181"/>
      <c r="CC181"/>
      <c r="CD181">
        <v>0</v>
      </c>
      <c r="CE181"/>
      <c r="CF181">
        <v>0</v>
      </c>
    </row>
    <row r="182" spans="1:84" hidden="1" x14ac:dyDescent="0.35">
      <c r="A182" t="s">
        <v>334</v>
      </c>
      <c r="B182" t="s">
        <v>3071</v>
      </c>
      <c r="C182">
        <v>5.5E-2</v>
      </c>
      <c r="D182">
        <v>8</v>
      </c>
      <c r="E182">
        <v>205.04499999999999</v>
      </c>
      <c r="F182">
        <v>6.2949999999999999</v>
      </c>
      <c r="G182" t="s">
        <v>2884</v>
      </c>
      <c r="I182">
        <v>78.760000000000005</v>
      </c>
      <c r="J182">
        <v>0.06</v>
      </c>
      <c r="K182" s="68">
        <v>210.58</v>
      </c>
      <c r="L182">
        <v>3</v>
      </c>
      <c r="M182">
        <v>3</v>
      </c>
      <c r="N182" t="s">
        <v>3071</v>
      </c>
      <c r="O182">
        <v>0.66200000000000003</v>
      </c>
      <c r="P182">
        <v>10</v>
      </c>
      <c r="Q182">
        <v>8</v>
      </c>
      <c r="R182">
        <v>5.6000000000000001E-2</v>
      </c>
      <c r="S182">
        <v>6</v>
      </c>
      <c r="T182">
        <v>206.15199999999999</v>
      </c>
      <c r="U182">
        <v>5.0359999999999996</v>
      </c>
      <c r="V182">
        <v>100</v>
      </c>
      <c r="W182">
        <v>0.64100000000000001</v>
      </c>
      <c r="X182">
        <v>0.113</v>
      </c>
      <c r="Y182">
        <v>1.1200000000000001</v>
      </c>
      <c r="Z182">
        <v>1.472</v>
      </c>
      <c r="AA182">
        <v>0.05</v>
      </c>
      <c r="AB182">
        <v>0</v>
      </c>
      <c r="AC182" t="b">
        <v>1</v>
      </c>
      <c r="BM182" t="s">
        <v>144</v>
      </c>
      <c r="BN182" t="s">
        <v>144</v>
      </c>
      <c r="BO182" t="s">
        <v>2888</v>
      </c>
      <c r="BT182"/>
      <c r="BU182"/>
      <c r="BX182" t="s">
        <v>2915</v>
      </c>
      <c r="BZ182"/>
      <c r="CA182"/>
      <c r="CB182"/>
      <c r="CC182"/>
      <c r="CD182">
        <v>0</v>
      </c>
      <c r="CE182"/>
      <c r="CF182">
        <v>0</v>
      </c>
    </row>
    <row r="183" spans="1:84" hidden="1" x14ac:dyDescent="0.35">
      <c r="A183" t="s">
        <v>335</v>
      </c>
      <c r="B183" t="s">
        <v>3072</v>
      </c>
      <c r="C183">
        <v>5.7000000000000002E-2</v>
      </c>
      <c r="D183">
        <v>8</v>
      </c>
      <c r="E183">
        <v>149.56200000000001</v>
      </c>
      <c r="F183">
        <v>6.2949999999999999</v>
      </c>
      <c r="G183" t="s">
        <v>2884</v>
      </c>
      <c r="I183">
        <v>18.760000000000002</v>
      </c>
      <c r="J183">
        <v>6.0999999999999999E-2</v>
      </c>
      <c r="K183" s="68">
        <v>150.58000000000001</v>
      </c>
      <c r="L183">
        <v>4</v>
      </c>
      <c r="M183">
        <v>3</v>
      </c>
      <c r="N183" t="s">
        <v>3072</v>
      </c>
      <c r="O183">
        <v>0.67500000000000004</v>
      </c>
      <c r="P183">
        <v>10</v>
      </c>
      <c r="Q183">
        <v>8</v>
      </c>
      <c r="R183">
        <v>5.8000000000000003E-2</v>
      </c>
      <c r="S183">
        <v>6</v>
      </c>
      <c r="T183">
        <v>149.76599999999999</v>
      </c>
      <c r="U183">
        <v>5.0359999999999996</v>
      </c>
      <c r="V183">
        <v>100</v>
      </c>
      <c r="W183">
        <v>0.64100000000000001</v>
      </c>
      <c r="X183">
        <v>0.121</v>
      </c>
      <c r="Y183">
        <v>1.25</v>
      </c>
      <c r="Z183">
        <v>1.472</v>
      </c>
      <c r="AA183">
        <v>0.05</v>
      </c>
      <c r="AB183">
        <v>0</v>
      </c>
      <c r="AC183" t="b">
        <v>1</v>
      </c>
      <c r="BM183" t="s">
        <v>144</v>
      </c>
      <c r="BN183" t="s">
        <v>144</v>
      </c>
      <c r="BO183" t="s">
        <v>2888</v>
      </c>
      <c r="BT183"/>
      <c r="BU183"/>
      <c r="BX183" t="s">
        <v>2915</v>
      </c>
      <c r="BZ183"/>
      <c r="CA183"/>
      <c r="CB183"/>
      <c r="CC183"/>
      <c r="CD183">
        <v>0</v>
      </c>
      <c r="CE183"/>
      <c r="CF183">
        <v>0</v>
      </c>
    </row>
    <row r="184" spans="1:84" hidden="1" x14ac:dyDescent="0.35">
      <c r="A184" t="s">
        <v>336</v>
      </c>
      <c r="B184" t="s">
        <v>3073</v>
      </c>
      <c r="C184">
        <v>5.7000000000000002E-2</v>
      </c>
      <c r="D184">
        <v>8</v>
      </c>
      <c r="E184">
        <v>344.786</v>
      </c>
      <c r="F184">
        <v>6.2949999999999999</v>
      </c>
      <c r="G184" t="s">
        <v>2884</v>
      </c>
      <c r="I184">
        <v>218.76</v>
      </c>
      <c r="J184">
        <v>6.0999999999999999E-2</v>
      </c>
      <c r="K184" s="68">
        <v>350.58</v>
      </c>
      <c r="L184">
        <v>9</v>
      </c>
      <c r="M184">
        <v>3</v>
      </c>
      <c r="N184" t="s">
        <v>3073</v>
      </c>
      <c r="O184">
        <v>0.67500000000000004</v>
      </c>
      <c r="P184">
        <v>10</v>
      </c>
      <c r="Q184">
        <v>8</v>
      </c>
      <c r="R184">
        <v>5.8000000000000003E-2</v>
      </c>
      <c r="S184">
        <v>6</v>
      </c>
      <c r="T184">
        <v>345.94499999999999</v>
      </c>
      <c r="U184">
        <v>5.0359999999999996</v>
      </c>
      <c r="V184">
        <v>100</v>
      </c>
      <c r="W184">
        <v>0.64100000000000001</v>
      </c>
      <c r="X184">
        <v>0.28599999999999998</v>
      </c>
      <c r="Y184">
        <v>1.52</v>
      </c>
      <c r="Z184">
        <v>1.472</v>
      </c>
      <c r="AA184">
        <v>0.05</v>
      </c>
      <c r="AB184">
        <v>0</v>
      </c>
      <c r="AC184" t="b">
        <v>1</v>
      </c>
      <c r="BM184" t="s">
        <v>144</v>
      </c>
      <c r="BN184" t="s">
        <v>144</v>
      </c>
      <c r="BO184" t="s">
        <v>2888</v>
      </c>
      <c r="BT184"/>
      <c r="BU184"/>
      <c r="BX184" t="s">
        <v>2915</v>
      </c>
      <c r="BZ184"/>
      <c r="CA184"/>
      <c r="CB184"/>
      <c r="CC184"/>
      <c r="CD184">
        <v>0</v>
      </c>
      <c r="CE184"/>
      <c r="CF184">
        <v>0</v>
      </c>
    </row>
    <row r="185" spans="1:84" hidden="1" x14ac:dyDescent="0.35">
      <c r="A185" t="s">
        <v>337</v>
      </c>
      <c r="B185" t="s">
        <v>3074</v>
      </c>
      <c r="C185">
        <v>5.7000000000000002E-2</v>
      </c>
      <c r="D185">
        <v>8</v>
      </c>
      <c r="E185">
        <v>52.381999999999998</v>
      </c>
      <c r="F185">
        <v>6.2949999999999999</v>
      </c>
      <c r="G185" t="s">
        <v>2884</v>
      </c>
      <c r="I185">
        <v>283.70999999999998</v>
      </c>
      <c r="J185">
        <v>6.0999999999999999E-2</v>
      </c>
      <c r="K185" s="68">
        <v>55.53</v>
      </c>
      <c r="L185">
        <v>5</v>
      </c>
      <c r="M185">
        <v>3</v>
      </c>
      <c r="N185" t="s">
        <v>3074</v>
      </c>
      <c r="O185">
        <v>0.67500000000000004</v>
      </c>
      <c r="P185">
        <v>10</v>
      </c>
      <c r="Q185">
        <v>8</v>
      </c>
      <c r="R185">
        <v>5.8000000000000003E-2</v>
      </c>
      <c r="S185">
        <v>6</v>
      </c>
      <c r="T185">
        <v>53.012</v>
      </c>
      <c r="U185">
        <v>5.0359999999999996</v>
      </c>
      <c r="V185">
        <v>100</v>
      </c>
      <c r="W185">
        <v>0.64100000000000001</v>
      </c>
      <c r="X185">
        <v>0.18</v>
      </c>
      <c r="Y185">
        <v>1.24</v>
      </c>
      <c r="Z185">
        <v>1.472</v>
      </c>
      <c r="AA185">
        <v>0.05</v>
      </c>
      <c r="AB185">
        <v>0</v>
      </c>
      <c r="AC185" t="b">
        <v>1</v>
      </c>
      <c r="BM185" t="s">
        <v>144</v>
      </c>
      <c r="BN185" t="s">
        <v>144</v>
      </c>
      <c r="BO185" t="s">
        <v>2888</v>
      </c>
      <c r="BT185"/>
      <c r="BU185"/>
      <c r="BX185" t="s">
        <v>2915</v>
      </c>
      <c r="BZ185"/>
      <c r="CA185"/>
      <c r="CB185"/>
      <c r="CC185"/>
      <c r="CD185">
        <v>0</v>
      </c>
      <c r="CE185"/>
      <c r="CF185">
        <v>0</v>
      </c>
    </row>
    <row r="186" spans="1:84" hidden="1" x14ac:dyDescent="0.35">
      <c r="A186" t="s">
        <v>338</v>
      </c>
      <c r="B186" t="s">
        <v>3075</v>
      </c>
      <c r="C186">
        <v>5.8000000000000003E-2</v>
      </c>
      <c r="D186">
        <v>8</v>
      </c>
      <c r="E186">
        <v>203.35</v>
      </c>
      <c r="F186">
        <v>6.2949999999999999</v>
      </c>
      <c r="G186" t="s">
        <v>2884</v>
      </c>
      <c r="I186">
        <v>76.290000000000006</v>
      </c>
      <c r="J186">
        <v>6.2E-2</v>
      </c>
      <c r="K186" s="68">
        <v>208.11</v>
      </c>
      <c r="L186">
        <v>6</v>
      </c>
      <c r="M186">
        <v>3</v>
      </c>
      <c r="N186" t="s">
        <v>3075</v>
      </c>
      <c r="O186">
        <v>0.68100000000000005</v>
      </c>
      <c r="P186">
        <v>10</v>
      </c>
      <c r="Q186">
        <v>8</v>
      </c>
      <c r="R186">
        <v>5.8999999999999997E-2</v>
      </c>
      <c r="S186">
        <v>6</v>
      </c>
      <c r="T186">
        <v>204.30199999999999</v>
      </c>
      <c r="U186">
        <v>5.0359999999999996</v>
      </c>
      <c r="V186">
        <v>100</v>
      </c>
      <c r="W186">
        <v>0.64100000000000001</v>
      </c>
      <c r="X186">
        <v>0.19</v>
      </c>
      <c r="Y186">
        <v>1.08</v>
      </c>
      <c r="Z186">
        <v>1.472</v>
      </c>
      <c r="AA186">
        <v>0.05</v>
      </c>
      <c r="AB186">
        <v>0</v>
      </c>
      <c r="AC186" t="b">
        <v>1</v>
      </c>
      <c r="BM186" t="s">
        <v>144</v>
      </c>
      <c r="BN186" t="s">
        <v>144</v>
      </c>
      <c r="BO186" t="s">
        <v>2888</v>
      </c>
      <c r="BT186"/>
      <c r="BU186"/>
      <c r="BX186" t="s">
        <v>2915</v>
      </c>
      <c r="BZ186"/>
      <c r="CA186"/>
      <c r="CB186"/>
      <c r="CC186"/>
      <c r="CD186">
        <v>0</v>
      </c>
      <c r="CE186"/>
      <c r="CF186">
        <v>0</v>
      </c>
    </row>
    <row r="187" spans="1:84" hidden="1" x14ac:dyDescent="0.35">
      <c r="A187" t="s">
        <v>339</v>
      </c>
      <c r="B187" t="s">
        <v>3076</v>
      </c>
      <c r="C187">
        <v>5.8000000000000003E-2</v>
      </c>
      <c r="D187">
        <v>8</v>
      </c>
      <c r="E187">
        <v>212.04</v>
      </c>
      <c r="F187">
        <v>6.2949999999999999</v>
      </c>
      <c r="G187" t="s">
        <v>2884</v>
      </c>
      <c r="I187">
        <v>83.71</v>
      </c>
      <c r="J187">
        <v>6.2E-2</v>
      </c>
      <c r="K187" s="68">
        <v>215.53</v>
      </c>
      <c r="L187">
        <v>9</v>
      </c>
      <c r="M187">
        <v>3</v>
      </c>
      <c r="N187" t="s">
        <v>3076</v>
      </c>
      <c r="O187">
        <v>0.68100000000000005</v>
      </c>
      <c r="P187">
        <v>10</v>
      </c>
      <c r="Q187">
        <v>8</v>
      </c>
      <c r="R187">
        <v>5.8999999999999997E-2</v>
      </c>
      <c r="S187">
        <v>6</v>
      </c>
      <c r="T187">
        <v>212.738</v>
      </c>
      <c r="U187">
        <v>5.0359999999999996</v>
      </c>
      <c r="V187">
        <v>100</v>
      </c>
      <c r="W187">
        <v>0.64100000000000001</v>
      </c>
      <c r="X187">
        <v>0.30099999999999999</v>
      </c>
      <c r="Y187">
        <v>1.03</v>
      </c>
      <c r="Z187">
        <v>1.472</v>
      </c>
      <c r="AA187">
        <v>0.05</v>
      </c>
      <c r="AB187">
        <v>0</v>
      </c>
      <c r="AC187" t="b">
        <v>1</v>
      </c>
      <c r="BM187" t="s">
        <v>144</v>
      </c>
      <c r="BN187" t="s">
        <v>144</v>
      </c>
      <c r="BO187" t="s">
        <v>2888</v>
      </c>
      <c r="BT187"/>
      <c r="BU187"/>
      <c r="BX187" t="s">
        <v>2915</v>
      </c>
      <c r="BZ187"/>
      <c r="CA187"/>
      <c r="CB187"/>
      <c r="CC187"/>
      <c r="CD187">
        <v>0</v>
      </c>
      <c r="CE187"/>
      <c r="CF187">
        <v>0</v>
      </c>
    </row>
    <row r="188" spans="1:84" hidden="1" x14ac:dyDescent="0.35">
      <c r="A188" t="s">
        <v>340</v>
      </c>
      <c r="B188" t="s">
        <v>3077</v>
      </c>
      <c r="C188">
        <v>5.8000000000000003E-2</v>
      </c>
      <c r="D188">
        <v>8</v>
      </c>
      <c r="E188">
        <v>189.471</v>
      </c>
      <c r="F188">
        <v>6.2949999999999999</v>
      </c>
      <c r="G188" t="s">
        <v>2884</v>
      </c>
      <c r="I188">
        <v>61.24</v>
      </c>
      <c r="J188">
        <v>6.2E-2</v>
      </c>
      <c r="K188" s="68">
        <v>193.06</v>
      </c>
      <c r="L188">
        <v>9</v>
      </c>
      <c r="M188">
        <v>3</v>
      </c>
      <c r="N188" t="s">
        <v>3077</v>
      </c>
      <c r="O188">
        <v>0.68100000000000005</v>
      </c>
      <c r="P188">
        <v>10</v>
      </c>
      <c r="Q188">
        <v>8</v>
      </c>
      <c r="R188">
        <v>5.8999999999999997E-2</v>
      </c>
      <c r="S188">
        <v>6</v>
      </c>
      <c r="T188">
        <v>190.18899999999999</v>
      </c>
      <c r="U188">
        <v>5.0359999999999996</v>
      </c>
      <c r="V188">
        <v>100</v>
      </c>
      <c r="W188">
        <v>0.64100000000000001</v>
      </c>
      <c r="X188">
        <v>0.30099999999999999</v>
      </c>
      <c r="Y188">
        <v>0.51</v>
      </c>
      <c r="Z188">
        <v>1.472</v>
      </c>
      <c r="AA188">
        <v>0.05</v>
      </c>
      <c r="AB188">
        <v>0</v>
      </c>
      <c r="AC188" t="b">
        <v>1</v>
      </c>
      <c r="BM188" t="s">
        <v>144</v>
      </c>
      <c r="BN188" t="s">
        <v>144</v>
      </c>
      <c r="BO188" t="s">
        <v>2888</v>
      </c>
      <c r="BT188"/>
      <c r="BU188"/>
      <c r="BX188" t="s">
        <v>2915</v>
      </c>
      <c r="BZ188"/>
      <c r="CA188"/>
      <c r="CB188"/>
      <c r="CC188"/>
      <c r="CD188">
        <v>0</v>
      </c>
      <c r="CE188"/>
      <c r="CF188">
        <v>0</v>
      </c>
    </row>
    <row r="189" spans="1:84" hidden="1" x14ac:dyDescent="0.35">
      <c r="A189" t="s">
        <v>341</v>
      </c>
      <c r="B189" t="s">
        <v>3078</v>
      </c>
      <c r="C189">
        <v>5.8000000000000003E-2</v>
      </c>
      <c r="D189">
        <v>8</v>
      </c>
      <c r="E189">
        <v>352.90199999999999</v>
      </c>
      <c r="F189">
        <v>6.2949999999999999</v>
      </c>
      <c r="G189" t="s">
        <v>2884</v>
      </c>
      <c r="I189">
        <v>226.19</v>
      </c>
      <c r="J189">
        <v>6.3E-2</v>
      </c>
      <c r="K189" s="68">
        <v>358.01</v>
      </c>
      <c r="L189">
        <v>16</v>
      </c>
      <c r="M189">
        <v>3</v>
      </c>
      <c r="N189" t="s">
        <v>3078</v>
      </c>
      <c r="O189">
        <v>0.68100000000000005</v>
      </c>
      <c r="P189">
        <v>13.561999999999999</v>
      </c>
      <c r="Q189">
        <v>8</v>
      </c>
      <c r="R189">
        <v>5.8999999999999997E-2</v>
      </c>
      <c r="S189">
        <v>6</v>
      </c>
      <c r="T189">
        <v>353.92399999999998</v>
      </c>
      <c r="U189">
        <v>5.0359999999999996</v>
      </c>
      <c r="V189">
        <v>100</v>
      </c>
      <c r="W189">
        <v>0.64100000000000001</v>
      </c>
      <c r="X189">
        <v>0.51700000000000002</v>
      </c>
      <c r="Y189">
        <v>1.585</v>
      </c>
      <c r="Z189">
        <v>1.472</v>
      </c>
      <c r="AA189">
        <v>0.05</v>
      </c>
      <c r="AB189">
        <v>0</v>
      </c>
      <c r="AC189" t="b">
        <v>1</v>
      </c>
      <c r="BM189" t="s">
        <v>144</v>
      </c>
      <c r="BN189" t="s">
        <v>144</v>
      </c>
      <c r="BO189" t="s">
        <v>2888</v>
      </c>
      <c r="BT189"/>
      <c r="BU189"/>
      <c r="BX189" t="s">
        <v>2915</v>
      </c>
      <c r="BZ189"/>
      <c r="CA189"/>
      <c r="CB189"/>
      <c r="CC189"/>
      <c r="CD189">
        <v>0</v>
      </c>
      <c r="CE189"/>
      <c r="CF189">
        <v>0</v>
      </c>
    </row>
    <row r="190" spans="1:84" hidden="1" x14ac:dyDescent="0.35">
      <c r="A190" t="s">
        <v>342</v>
      </c>
      <c r="B190" t="s">
        <v>3079</v>
      </c>
      <c r="C190">
        <v>0.06</v>
      </c>
      <c r="D190">
        <v>8</v>
      </c>
      <c r="E190">
        <v>145.233</v>
      </c>
      <c r="F190">
        <v>6.2949999999999999</v>
      </c>
      <c r="G190" t="s">
        <v>2884</v>
      </c>
      <c r="I190">
        <v>18.760000000000002</v>
      </c>
      <c r="J190">
        <v>6.4000000000000001E-2</v>
      </c>
      <c r="K190" s="68">
        <v>150.59</v>
      </c>
      <c r="L190">
        <v>3</v>
      </c>
      <c r="M190">
        <v>3</v>
      </c>
      <c r="N190" t="s">
        <v>3079</v>
      </c>
      <c r="O190">
        <v>0.69399999999999995</v>
      </c>
      <c r="P190">
        <v>10</v>
      </c>
      <c r="Q190">
        <v>8</v>
      </c>
      <c r="R190">
        <v>6.0999999999999999E-2</v>
      </c>
      <c r="S190">
        <v>6</v>
      </c>
      <c r="T190">
        <v>146.304</v>
      </c>
      <c r="U190">
        <v>5.0359999999999996</v>
      </c>
      <c r="V190">
        <v>100</v>
      </c>
      <c r="W190">
        <v>0.64100000000000001</v>
      </c>
      <c r="X190">
        <v>0.106</v>
      </c>
      <c r="Y190">
        <v>1.25</v>
      </c>
      <c r="Z190">
        <v>1.472</v>
      </c>
      <c r="AA190">
        <v>0.05</v>
      </c>
      <c r="AB190">
        <v>0</v>
      </c>
      <c r="AC190" t="b">
        <v>1</v>
      </c>
      <c r="BM190" t="s">
        <v>144</v>
      </c>
      <c r="BN190" t="s">
        <v>144</v>
      </c>
      <c r="BO190" t="s">
        <v>2888</v>
      </c>
      <c r="BT190"/>
      <c r="BU190"/>
      <c r="BX190" t="s">
        <v>2915</v>
      </c>
      <c r="BZ190"/>
      <c r="CA190"/>
      <c r="CB190"/>
      <c r="CC190"/>
      <c r="CD190">
        <v>0</v>
      </c>
      <c r="CE190"/>
      <c r="CF190">
        <v>0</v>
      </c>
    </row>
    <row r="191" spans="1:84" hidden="1" x14ac:dyDescent="0.35">
      <c r="A191" t="s">
        <v>343</v>
      </c>
      <c r="B191" t="s">
        <v>3080</v>
      </c>
      <c r="C191">
        <v>-0.12</v>
      </c>
      <c r="D191">
        <v>272.06900000000002</v>
      </c>
      <c r="E191">
        <v>350.82499999999999</v>
      </c>
      <c r="F191">
        <v>79.451999999999998</v>
      </c>
      <c r="G191" t="s">
        <v>2884</v>
      </c>
      <c r="I191">
        <v>285</v>
      </c>
      <c r="J191">
        <v>6.5000000000000002E-2</v>
      </c>
      <c r="K191" s="68">
        <v>56.826000000000001</v>
      </c>
      <c r="L191">
        <v>-0.73499999999999999</v>
      </c>
      <c r="M191">
        <v>1</v>
      </c>
      <c r="N191" t="s">
        <v>3080</v>
      </c>
      <c r="O191">
        <v>0.873</v>
      </c>
      <c r="P191">
        <v>0</v>
      </c>
      <c r="Q191">
        <v>0</v>
      </c>
      <c r="R191">
        <v>6.5000000000000002E-2</v>
      </c>
      <c r="S191">
        <v>0</v>
      </c>
      <c r="T191">
        <v>56.826000000000001</v>
      </c>
      <c r="U191">
        <v>0</v>
      </c>
      <c r="V191">
        <v>0</v>
      </c>
      <c r="W191">
        <v>0</v>
      </c>
      <c r="X191">
        <v>0</v>
      </c>
      <c r="Y191">
        <v>0</v>
      </c>
      <c r="Z191">
        <v>0</v>
      </c>
      <c r="AA191">
        <v>0</v>
      </c>
      <c r="AB191">
        <v>0</v>
      </c>
      <c r="AC191" t="b">
        <v>1</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t="b">
        <v>0</v>
      </c>
      <c r="AZ191">
        <v>0</v>
      </c>
      <c r="BI191">
        <v>0</v>
      </c>
      <c r="BJ191">
        <v>0</v>
      </c>
      <c r="BK191">
        <v>0</v>
      </c>
      <c r="BM191" t="s">
        <v>144</v>
      </c>
      <c r="BN191" t="s">
        <v>144</v>
      </c>
      <c r="BO191" t="s">
        <v>2888</v>
      </c>
      <c r="BT191"/>
      <c r="BU191"/>
      <c r="BX191"/>
      <c r="BY191" t="s">
        <v>2903</v>
      </c>
      <c r="BZ191"/>
      <c r="CA191"/>
      <c r="CB191"/>
      <c r="CC191"/>
      <c r="CD191">
        <v>0</v>
      </c>
      <c r="CE191"/>
      <c r="CF191">
        <v>0</v>
      </c>
    </row>
    <row r="192" spans="1:84" hidden="1" x14ac:dyDescent="0.35">
      <c r="A192" t="s">
        <v>344</v>
      </c>
      <c r="B192" t="s">
        <v>3081</v>
      </c>
      <c r="C192">
        <v>6.2E-2</v>
      </c>
      <c r="D192">
        <v>8</v>
      </c>
      <c r="E192">
        <v>349.82400000000001</v>
      </c>
      <c r="F192">
        <v>6.2949999999999999</v>
      </c>
      <c r="G192" t="s">
        <v>2884</v>
      </c>
      <c r="I192">
        <v>218.76</v>
      </c>
      <c r="J192">
        <v>6.6000000000000003E-2</v>
      </c>
      <c r="K192" s="68">
        <v>350.59</v>
      </c>
      <c r="L192">
        <v>3</v>
      </c>
      <c r="M192">
        <v>3</v>
      </c>
      <c r="N192" t="s">
        <v>3081</v>
      </c>
      <c r="O192">
        <v>0.70699999999999996</v>
      </c>
      <c r="P192">
        <v>10</v>
      </c>
      <c r="Q192">
        <v>8</v>
      </c>
      <c r="R192">
        <v>6.3E-2</v>
      </c>
      <c r="S192">
        <v>6</v>
      </c>
      <c r="T192">
        <v>349.97699999999998</v>
      </c>
      <c r="U192">
        <v>5.0359999999999996</v>
      </c>
      <c r="V192">
        <v>100</v>
      </c>
      <c r="W192">
        <v>0.64100000000000001</v>
      </c>
      <c r="X192">
        <v>0.10100000000000001</v>
      </c>
      <c r="Y192">
        <v>1.52</v>
      </c>
      <c r="Z192">
        <v>1.472</v>
      </c>
      <c r="AA192">
        <v>0.05</v>
      </c>
      <c r="AB192">
        <v>0</v>
      </c>
      <c r="AC192" t="b">
        <v>1</v>
      </c>
      <c r="BM192" t="s">
        <v>144</v>
      </c>
      <c r="BN192" t="s">
        <v>144</v>
      </c>
      <c r="BO192" t="s">
        <v>2888</v>
      </c>
      <c r="BT192"/>
      <c r="BU192"/>
      <c r="BX192" t="s">
        <v>2915</v>
      </c>
      <c r="BZ192"/>
      <c r="CA192"/>
      <c r="CB192"/>
      <c r="CC192"/>
      <c r="CD192">
        <v>0</v>
      </c>
      <c r="CE192"/>
      <c r="CF192">
        <v>0</v>
      </c>
    </row>
    <row r="193" spans="1:84" hidden="1" x14ac:dyDescent="0.35">
      <c r="A193" t="s">
        <v>345</v>
      </c>
      <c r="B193" t="s">
        <v>3082</v>
      </c>
      <c r="C193">
        <v>6.3E-2</v>
      </c>
      <c r="D193">
        <v>8</v>
      </c>
      <c r="E193">
        <v>179.881</v>
      </c>
      <c r="F193">
        <v>6.2949999999999999</v>
      </c>
      <c r="G193" t="s">
        <v>2884</v>
      </c>
      <c r="I193">
        <v>53.81</v>
      </c>
      <c r="J193">
        <v>6.7000000000000004E-2</v>
      </c>
      <c r="K193" s="68">
        <v>185.64</v>
      </c>
      <c r="L193">
        <v>4</v>
      </c>
      <c r="M193">
        <v>3</v>
      </c>
      <c r="N193" t="s">
        <v>3082</v>
      </c>
      <c r="O193">
        <v>0.71399999999999997</v>
      </c>
      <c r="P193">
        <v>10</v>
      </c>
      <c r="Q193">
        <v>8</v>
      </c>
      <c r="R193">
        <v>6.4000000000000001E-2</v>
      </c>
      <c r="S193">
        <v>6</v>
      </c>
      <c r="T193">
        <v>181.03299999999999</v>
      </c>
      <c r="U193">
        <v>5.0359999999999996</v>
      </c>
      <c r="V193">
        <v>100</v>
      </c>
      <c r="W193">
        <v>0.64100000000000001</v>
      </c>
      <c r="X193">
        <v>0.13500000000000001</v>
      </c>
      <c r="Y193">
        <v>0.51500000000000001</v>
      </c>
      <c r="Z193">
        <v>1.472</v>
      </c>
      <c r="AA193">
        <v>0.05</v>
      </c>
      <c r="AB193">
        <v>0</v>
      </c>
      <c r="AC193" t="b">
        <v>1</v>
      </c>
      <c r="BM193" t="s">
        <v>144</v>
      </c>
      <c r="BN193" t="s">
        <v>144</v>
      </c>
      <c r="BO193" t="s">
        <v>2888</v>
      </c>
      <c r="BT193"/>
      <c r="BU193"/>
      <c r="BX193" t="s">
        <v>2915</v>
      </c>
      <c r="BZ193"/>
      <c r="CA193"/>
      <c r="CB193"/>
      <c r="CC193"/>
      <c r="CD193">
        <v>0</v>
      </c>
      <c r="CE193"/>
      <c r="CF193">
        <v>0</v>
      </c>
    </row>
    <row r="194" spans="1:84" hidden="1" x14ac:dyDescent="0.35">
      <c r="A194" t="s">
        <v>346</v>
      </c>
      <c r="B194" t="s">
        <v>3083</v>
      </c>
      <c r="C194">
        <v>6.3E-2</v>
      </c>
      <c r="D194">
        <v>8</v>
      </c>
      <c r="E194">
        <v>32.392000000000003</v>
      </c>
      <c r="F194">
        <v>6.2949999999999999</v>
      </c>
      <c r="G194" t="s">
        <v>2884</v>
      </c>
      <c r="I194">
        <v>263.70999999999998</v>
      </c>
      <c r="J194">
        <v>6.7000000000000004E-2</v>
      </c>
      <c r="K194" s="68">
        <v>35.54</v>
      </c>
      <c r="L194">
        <v>6</v>
      </c>
      <c r="M194">
        <v>3</v>
      </c>
      <c r="N194" t="s">
        <v>3083</v>
      </c>
      <c r="O194">
        <v>0.71399999999999997</v>
      </c>
      <c r="P194">
        <v>10</v>
      </c>
      <c r="Q194">
        <v>8</v>
      </c>
      <c r="R194">
        <v>6.4000000000000001E-2</v>
      </c>
      <c r="S194">
        <v>6</v>
      </c>
      <c r="T194">
        <v>33.021999999999998</v>
      </c>
      <c r="U194">
        <v>5.0359999999999996</v>
      </c>
      <c r="V194">
        <v>100</v>
      </c>
      <c r="W194">
        <v>0.64100000000000001</v>
      </c>
      <c r="X194">
        <v>0.186</v>
      </c>
      <c r="Y194">
        <v>1.51</v>
      </c>
      <c r="Z194">
        <v>1.472</v>
      </c>
      <c r="AA194">
        <v>0.05</v>
      </c>
      <c r="AB194">
        <v>0</v>
      </c>
      <c r="AC194" t="b">
        <v>1</v>
      </c>
      <c r="BM194" t="s">
        <v>144</v>
      </c>
      <c r="BN194" t="s">
        <v>144</v>
      </c>
      <c r="BO194" t="s">
        <v>2888</v>
      </c>
      <c r="BT194"/>
      <c r="BU194"/>
      <c r="BX194" t="s">
        <v>2915</v>
      </c>
      <c r="BZ194"/>
      <c r="CA194"/>
      <c r="CB194"/>
      <c r="CC194"/>
      <c r="CD194">
        <v>0</v>
      </c>
      <c r="CE194"/>
      <c r="CF194">
        <v>0</v>
      </c>
    </row>
    <row r="195" spans="1:84" hidden="1" x14ac:dyDescent="0.35">
      <c r="A195" t="s">
        <v>347</v>
      </c>
      <c r="B195" t="s">
        <v>3084</v>
      </c>
      <c r="C195">
        <v>6.3E-2</v>
      </c>
      <c r="D195">
        <v>8</v>
      </c>
      <c r="E195">
        <v>187.44200000000001</v>
      </c>
      <c r="F195">
        <v>6.2949999999999999</v>
      </c>
      <c r="G195" t="s">
        <v>2884</v>
      </c>
      <c r="I195">
        <v>58.76</v>
      </c>
      <c r="J195">
        <v>6.7000000000000004E-2</v>
      </c>
      <c r="K195" s="68">
        <v>190.59</v>
      </c>
      <c r="L195">
        <v>6</v>
      </c>
      <c r="M195">
        <v>3</v>
      </c>
      <c r="N195" t="s">
        <v>3084</v>
      </c>
      <c r="O195">
        <v>0.71399999999999997</v>
      </c>
      <c r="P195">
        <v>10</v>
      </c>
      <c r="Q195">
        <v>8</v>
      </c>
      <c r="R195">
        <v>6.4000000000000001E-2</v>
      </c>
      <c r="S195">
        <v>6</v>
      </c>
      <c r="T195">
        <v>188.072</v>
      </c>
      <c r="U195">
        <v>5.0359999999999996</v>
      </c>
      <c r="V195">
        <v>100</v>
      </c>
      <c r="W195">
        <v>0.64100000000000001</v>
      </c>
      <c r="X195">
        <v>0.19</v>
      </c>
      <c r="Y195">
        <v>0.65</v>
      </c>
      <c r="Z195">
        <v>1.472</v>
      </c>
      <c r="AA195">
        <v>0.05</v>
      </c>
      <c r="AB195">
        <v>0</v>
      </c>
      <c r="AC195" t="b">
        <v>1</v>
      </c>
      <c r="BM195" t="s">
        <v>144</v>
      </c>
      <c r="BN195" t="s">
        <v>144</v>
      </c>
      <c r="BO195" t="s">
        <v>2888</v>
      </c>
      <c r="BT195"/>
      <c r="BU195"/>
      <c r="BX195" t="s">
        <v>2915</v>
      </c>
      <c r="BZ195"/>
      <c r="CA195"/>
      <c r="CB195"/>
      <c r="CC195"/>
      <c r="CD195">
        <v>0</v>
      </c>
      <c r="CE195"/>
      <c r="CF195">
        <v>0</v>
      </c>
    </row>
    <row r="196" spans="1:84" hidden="1" x14ac:dyDescent="0.35">
      <c r="A196" t="s">
        <v>348</v>
      </c>
      <c r="B196" t="s">
        <v>3085</v>
      </c>
      <c r="C196">
        <v>6.3E-2</v>
      </c>
      <c r="D196">
        <v>8</v>
      </c>
      <c r="E196">
        <v>164.97200000000001</v>
      </c>
      <c r="F196">
        <v>6.2949999999999999</v>
      </c>
      <c r="G196" t="s">
        <v>2884</v>
      </c>
      <c r="I196">
        <v>36.29</v>
      </c>
      <c r="J196">
        <v>6.7000000000000004E-2</v>
      </c>
      <c r="K196" s="68">
        <v>168.12</v>
      </c>
      <c r="L196">
        <v>6</v>
      </c>
      <c r="M196">
        <v>3</v>
      </c>
      <c r="N196" t="s">
        <v>3085</v>
      </c>
      <c r="O196">
        <v>0.71399999999999997</v>
      </c>
      <c r="P196">
        <v>10</v>
      </c>
      <c r="Q196">
        <v>8</v>
      </c>
      <c r="R196">
        <v>6.4000000000000001E-2</v>
      </c>
      <c r="S196">
        <v>6</v>
      </c>
      <c r="T196">
        <v>165.602</v>
      </c>
      <c r="U196">
        <v>5.0359999999999996</v>
      </c>
      <c r="V196">
        <v>100</v>
      </c>
      <c r="W196">
        <v>0.64100000000000001</v>
      </c>
      <c r="X196">
        <v>0.19</v>
      </c>
      <c r="Y196">
        <v>0.97</v>
      </c>
      <c r="Z196">
        <v>1.472</v>
      </c>
      <c r="AA196">
        <v>0.05</v>
      </c>
      <c r="AB196">
        <v>0</v>
      </c>
      <c r="AC196" t="b">
        <v>1</v>
      </c>
      <c r="BM196" t="s">
        <v>144</v>
      </c>
      <c r="BN196" t="s">
        <v>144</v>
      </c>
      <c r="BO196" t="s">
        <v>2888</v>
      </c>
      <c r="BT196"/>
      <c r="BU196"/>
      <c r="BX196" t="s">
        <v>2915</v>
      </c>
      <c r="BZ196"/>
      <c r="CA196"/>
      <c r="CB196"/>
      <c r="CC196"/>
      <c r="CD196">
        <v>0</v>
      </c>
      <c r="CE196"/>
      <c r="CF196">
        <v>0</v>
      </c>
    </row>
    <row r="197" spans="1:84" hidden="1" x14ac:dyDescent="0.35">
      <c r="A197" t="s">
        <v>349</v>
      </c>
      <c r="B197" t="s">
        <v>3086</v>
      </c>
      <c r="C197">
        <v>6.3E-2</v>
      </c>
      <c r="D197">
        <v>8</v>
      </c>
      <c r="E197">
        <v>203.76599999999999</v>
      </c>
      <c r="F197">
        <v>6.2949999999999999</v>
      </c>
      <c r="G197" t="s">
        <v>2884</v>
      </c>
      <c r="I197">
        <v>73.81</v>
      </c>
      <c r="J197">
        <v>6.7000000000000004E-2</v>
      </c>
      <c r="K197" s="68">
        <v>205.64</v>
      </c>
      <c r="L197">
        <v>6</v>
      </c>
      <c r="M197">
        <v>3</v>
      </c>
      <c r="N197" t="s">
        <v>3086</v>
      </c>
      <c r="O197">
        <v>0.71399999999999997</v>
      </c>
      <c r="P197">
        <v>10</v>
      </c>
      <c r="Q197">
        <v>8</v>
      </c>
      <c r="R197">
        <v>6.4000000000000001E-2</v>
      </c>
      <c r="S197">
        <v>6</v>
      </c>
      <c r="T197">
        <v>204.14</v>
      </c>
      <c r="U197">
        <v>5.0359999999999996</v>
      </c>
      <c r="V197">
        <v>100</v>
      </c>
      <c r="W197">
        <v>0.64100000000000001</v>
      </c>
      <c r="X197">
        <v>0.19</v>
      </c>
      <c r="Y197">
        <v>1.45</v>
      </c>
      <c r="Z197">
        <v>1.472</v>
      </c>
      <c r="AA197">
        <v>0.05</v>
      </c>
      <c r="AB197">
        <v>0</v>
      </c>
      <c r="AC197" t="b">
        <v>1</v>
      </c>
      <c r="BM197" t="s">
        <v>144</v>
      </c>
      <c r="BN197" t="s">
        <v>144</v>
      </c>
      <c r="BO197" t="s">
        <v>2888</v>
      </c>
      <c r="BT197"/>
      <c r="BU197"/>
      <c r="BX197" t="s">
        <v>2915</v>
      </c>
      <c r="BZ197"/>
      <c r="CA197"/>
      <c r="CB197"/>
      <c r="CC197"/>
      <c r="CD197">
        <v>0</v>
      </c>
      <c r="CE197"/>
      <c r="CF197">
        <v>0</v>
      </c>
    </row>
    <row r="198" spans="1:84" hidden="1" x14ac:dyDescent="0.35">
      <c r="A198" t="s">
        <v>350</v>
      </c>
      <c r="B198" t="s">
        <v>3087</v>
      </c>
      <c r="C198">
        <v>6.3E-2</v>
      </c>
      <c r="D198">
        <v>8</v>
      </c>
      <c r="E198">
        <v>25.335999999999999</v>
      </c>
      <c r="F198">
        <v>6.2949999999999999</v>
      </c>
      <c r="G198" t="s">
        <v>2884</v>
      </c>
      <c r="I198">
        <v>258.76</v>
      </c>
      <c r="J198">
        <v>6.7000000000000004E-2</v>
      </c>
      <c r="K198" s="68">
        <v>30.59</v>
      </c>
      <c r="L198">
        <v>5</v>
      </c>
      <c r="M198">
        <v>3</v>
      </c>
      <c r="N198" t="s">
        <v>3087</v>
      </c>
      <c r="O198">
        <v>0.71399999999999997</v>
      </c>
      <c r="P198">
        <v>10</v>
      </c>
      <c r="Q198">
        <v>8</v>
      </c>
      <c r="R198">
        <v>6.4000000000000001E-2</v>
      </c>
      <c r="S198">
        <v>6</v>
      </c>
      <c r="T198">
        <v>26.387</v>
      </c>
      <c r="U198">
        <v>5.0359999999999996</v>
      </c>
      <c r="V198">
        <v>100</v>
      </c>
      <c r="W198">
        <v>0.64100000000000001</v>
      </c>
      <c r="X198">
        <v>0.151</v>
      </c>
      <c r="Y198">
        <v>1.47</v>
      </c>
      <c r="Z198">
        <v>1.472</v>
      </c>
      <c r="AA198">
        <v>0.05</v>
      </c>
      <c r="AB198">
        <v>0</v>
      </c>
      <c r="AC198" t="b">
        <v>1</v>
      </c>
      <c r="BM198" t="s">
        <v>144</v>
      </c>
      <c r="BN198" t="s">
        <v>144</v>
      </c>
      <c r="BO198" t="s">
        <v>2888</v>
      </c>
      <c r="BT198"/>
      <c r="BU198"/>
      <c r="BX198" t="s">
        <v>2915</v>
      </c>
      <c r="BZ198"/>
      <c r="CA198"/>
      <c r="CB198"/>
      <c r="CC198"/>
      <c r="CD198">
        <v>0</v>
      </c>
      <c r="CE198"/>
      <c r="CF198">
        <v>0</v>
      </c>
    </row>
    <row r="199" spans="1:84" hidden="1" x14ac:dyDescent="0.35">
      <c r="A199" t="s">
        <v>351</v>
      </c>
      <c r="B199" t="s">
        <v>3088</v>
      </c>
      <c r="C199">
        <v>6.3E-2</v>
      </c>
      <c r="D199">
        <v>8</v>
      </c>
      <c r="E199">
        <v>192.56700000000001</v>
      </c>
      <c r="F199">
        <v>6.2949999999999999</v>
      </c>
      <c r="G199" t="s">
        <v>2884</v>
      </c>
      <c r="I199">
        <v>63.71</v>
      </c>
      <c r="J199">
        <v>6.7000000000000004E-2</v>
      </c>
      <c r="K199" s="68">
        <v>195.54</v>
      </c>
      <c r="L199">
        <v>9</v>
      </c>
      <c r="M199">
        <v>3</v>
      </c>
      <c r="N199" t="s">
        <v>3088</v>
      </c>
      <c r="O199">
        <v>0.71399999999999997</v>
      </c>
      <c r="P199">
        <v>10</v>
      </c>
      <c r="Q199">
        <v>8</v>
      </c>
      <c r="R199">
        <v>6.4000000000000001E-2</v>
      </c>
      <c r="S199">
        <v>6</v>
      </c>
      <c r="T199">
        <v>193.16200000000001</v>
      </c>
      <c r="U199">
        <v>5.0359999999999996</v>
      </c>
      <c r="V199">
        <v>100</v>
      </c>
      <c r="W199">
        <v>0.64100000000000001</v>
      </c>
      <c r="X199">
        <v>0.312</v>
      </c>
      <c r="Y199">
        <v>0.56000000000000005</v>
      </c>
      <c r="Z199">
        <v>1.472</v>
      </c>
      <c r="AA199">
        <v>0.05</v>
      </c>
      <c r="AB199">
        <v>0</v>
      </c>
      <c r="AC199" t="b">
        <v>1</v>
      </c>
      <c r="BM199" t="s">
        <v>144</v>
      </c>
      <c r="BN199" t="s">
        <v>144</v>
      </c>
      <c r="BO199" t="s">
        <v>2888</v>
      </c>
      <c r="BT199"/>
      <c r="BU199"/>
      <c r="BX199" t="s">
        <v>2915</v>
      </c>
      <c r="BZ199"/>
      <c r="CA199"/>
      <c r="CB199"/>
      <c r="CC199"/>
      <c r="CD199">
        <v>0</v>
      </c>
      <c r="CE199"/>
      <c r="CF199">
        <v>0</v>
      </c>
    </row>
    <row r="200" spans="1:84" hidden="1" x14ac:dyDescent="0.35">
      <c r="A200" t="s">
        <v>352</v>
      </c>
      <c r="B200" t="s">
        <v>3089</v>
      </c>
      <c r="C200">
        <v>6.7000000000000004E-2</v>
      </c>
      <c r="D200">
        <v>8</v>
      </c>
      <c r="E200">
        <v>182.49199999999999</v>
      </c>
      <c r="F200">
        <v>6.2949999999999999</v>
      </c>
      <c r="G200" t="s">
        <v>2884</v>
      </c>
      <c r="I200">
        <v>53.81</v>
      </c>
      <c r="J200">
        <v>7.0999999999999994E-2</v>
      </c>
      <c r="K200" s="68">
        <v>185.64</v>
      </c>
      <c r="L200">
        <v>6</v>
      </c>
      <c r="M200">
        <v>3</v>
      </c>
      <c r="N200" t="s">
        <v>3089</v>
      </c>
      <c r="O200">
        <v>0.72799999999999998</v>
      </c>
      <c r="P200">
        <v>10</v>
      </c>
      <c r="Q200">
        <v>8</v>
      </c>
      <c r="R200">
        <v>6.8000000000000005E-2</v>
      </c>
      <c r="S200">
        <v>6</v>
      </c>
      <c r="T200">
        <v>183.12200000000001</v>
      </c>
      <c r="U200">
        <v>5.0359999999999996</v>
      </c>
      <c r="V200">
        <v>100</v>
      </c>
      <c r="W200">
        <v>0.64100000000000001</v>
      </c>
      <c r="X200">
        <v>0.189</v>
      </c>
      <c r="Y200">
        <v>0.65500000000000003</v>
      </c>
      <c r="Z200">
        <v>1.472</v>
      </c>
      <c r="AA200">
        <v>0.05</v>
      </c>
      <c r="AB200">
        <v>0</v>
      </c>
      <c r="AC200" t="b">
        <v>1</v>
      </c>
      <c r="BM200" t="s">
        <v>144</v>
      </c>
      <c r="BN200" t="s">
        <v>144</v>
      </c>
      <c r="BO200" t="s">
        <v>2888</v>
      </c>
      <c r="BT200"/>
      <c r="BU200"/>
      <c r="BX200" t="s">
        <v>2915</v>
      </c>
      <c r="BZ200"/>
      <c r="CA200"/>
      <c r="CB200"/>
      <c r="CC200"/>
      <c r="CD200">
        <v>0</v>
      </c>
      <c r="CE200"/>
      <c r="CF200">
        <v>0</v>
      </c>
    </row>
    <row r="201" spans="1:84" hidden="1" x14ac:dyDescent="0.35">
      <c r="A201" t="s">
        <v>353</v>
      </c>
      <c r="B201" t="s">
        <v>3090</v>
      </c>
      <c r="C201">
        <v>6.8000000000000005E-2</v>
      </c>
      <c r="D201">
        <v>8</v>
      </c>
      <c r="E201">
        <v>142.49199999999999</v>
      </c>
      <c r="F201">
        <v>6.2949999999999999</v>
      </c>
      <c r="G201" t="s">
        <v>2884</v>
      </c>
      <c r="I201">
        <v>13.81</v>
      </c>
      <c r="J201">
        <v>7.1999999999999995E-2</v>
      </c>
      <c r="K201" s="68">
        <v>145.63999999999999</v>
      </c>
      <c r="L201">
        <v>3</v>
      </c>
      <c r="M201">
        <v>3</v>
      </c>
      <c r="N201" t="s">
        <v>3090</v>
      </c>
      <c r="O201">
        <v>0.72799999999999998</v>
      </c>
      <c r="P201">
        <v>10</v>
      </c>
      <c r="Q201">
        <v>8</v>
      </c>
      <c r="R201">
        <v>6.9000000000000006E-2</v>
      </c>
      <c r="S201">
        <v>6</v>
      </c>
      <c r="T201">
        <v>143.12200000000001</v>
      </c>
      <c r="U201">
        <v>5.0359999999999996</v>
      </c>
      <c r="V201">
        <v>100</v>
      </c>
      <c r="W201">
        <v>0.64100000000000001</v>
      </c>
      <c r="X201">
        <v>0.107</v>
      </c>
      <c r="Y201">
        <v>1.2450000000000001</v>
      </c>
      <c r="Z201">
        <v>1.472</v>
      </c>
      <c r="AA201">
        <v>0.05</v>
      </c>
      <c r="AB201">
        <v>0</v>
      </c>
      <c r="AC201" t="b">
        <v>1</v>
      </c>
      <c r="BM201" t="s">
        <v>144</v>
      </c>
      <c r="BN201" t="s">
        <v>144</v>
      </c>
      <c r="BO201" t="s">
        <v>2888</v>
      </c>
      <c r="BT201"/>
      <c r="BU201"/>
      <c r="BX201" t="s">
        <v>2915</v>
      </c>
      <c r="BZ201"/>
      <c r="CA201"/>
      <c r="CB201"/>
      <c r="CC201"/>
      <c r="CD201">
        <v>0</v>
      </c>
      <c r="CE201"/>
      <c r="CF201">
        <v>0</v>
      </c>
    </row>
    <row r="202" spans="1:84" hidden="1" x14ac:dyDescent="0.35">
      <c r="A202" t="s">
        <v>354</v>
      </c>
      <c r="B202" t="s">
        <v>3091</v>
      </c>
      <c r="C202">
        <v>6.8000000000000005E-2</v>
      </c>
      <c r="D202">
        <v>8</v>
      </c>
      <c r="E202">
        <v>167.351</v>
      </c>
      <c r="F202">
        <v>6.2949999999999999</v>
      </c>
      <c r="G202" t="s">
        <v>2884</v>
      </c>
      <c r="I202">
        <v>36.29</v>
      </c>
      <c r="J202">
        <v>7.1999999999999995E-2</v>
      </c>
      <c r="K202" s="68">
        <v>168.12</v>
      </c>
      <c r="L202">
        <v>3</v>
      </c>
      <c r="M202">
        <v>3</v>
      </c>
      <c r="N202" t="s">
        <v>3091</v>
      </c>
      <c r="O202">
        <v>0.72799999999999998</v>
      </c>
      <c r="P202">
        <v>10</v>
      </c>
      <c r="Q202">
        <v>8</v>
      </c>
      <c r="R202">
        <v>6.9000000000000006E-2</v>
      </c>
      <c r="S202">
        <v>6</v>
      </c>
      <c r="T202">
        <v>167.505</v>
      </c>
      <c r="U202">
        <v>5.0359999999999996</v>
      </c>
      <c r="V202">
        <v>100</v>
      </c>
      <c r="W202">
        <v>0.64100000000000001</v>
      </c>
      <c r="X202">
        <v>0.10100000000000001</v>
      </c>
      <c r="Y202">
        <v>1.1499999999999999</v>
      </c>
      <c r="Z202">
        <v>1.472</v>
      </c>
      <c r="AA202">
        <v>0.05</v>
      </c>
      <c r="AB202">
        <v>0</v>
      </c>
      <c r="AC202" t="b">
        <v>1</v>
      </c>
      <c r="BM202" t="s">
        <v>144</v>
      </c>
      <c r="BN202" t="s">
        <v>144</v>
      </c>
      <c r="BO202" t="s">
        <v>2888</v>
      </c>
      <c r="BT202"/>
      <c r="BU202"/>
      <c r="BX202" t="s">
        <v>2915</v>
      </c>
      <c r="BZ202"/>
      <c r="CA202"/>
      <c r="CB202"/>
      <c r="CC202"/>
      <c r="CD202">
        <v>0</v>
      </c>
      <c r="CE202"/>
      <c r="CF202">
        <v>0</v>
      </c>
    </row>
    <row r="203" spans="1:84" hidden="1" x14ac:dyDescent="0.35">
      <c r="A203" t="s">
        <v>355</v>
      </c>
      <c r="B203" t="s">
        <v>3092</v>
      </c>
      <c r="C203">
        <v>6.8000000000000005E-2</v>
      </c>
      <c r="D203">
        <v>8</v>
      </c>
      <c r="E203">
        <v>32.392000000000003</v>
      </c>
      <c r="F203">
        <v>6.2949999999999999</v>
      </c>
      <c r="G203" t="s">
        <v>2884</v>
      </c>
      <c r="I203">
        <v>263.70999999999998</v>
      </c>
      <c r="J203">
        <v>7.1999999999999995E-2</v>
      </c>
      <c r="K203" s="68">
        <v>35.54</v>
      </c>
      <c r="L203">
        <v>4</v>
      </c>
      <c r="M203">
        <v>3</v>
      </c>
      <c r="N203" t="s">
        <v>3092</v>
      </c>
      <c r="O203">
        <v>0.73</v>
      </c>
      <c r="P203">
        <v>10</v>
      </c>
      <c r="Q203">
        <v>8</v>
      </c>
      <c r="R203">
        <v>6.9000000000000006E-2</v>
      </c>
      <c r="S203">
        <v>6</v>
      </c>
      <c r="T203">
        <v>33.021999999999998</v>
      </c>
      <c r="U203">
        <v>5.0359999999999996</v>
      </c>
      <c r="V203">
        <v>100</v>
      </c>
      <c r="W203">
        <v>0.64100000000000001</v>
      </c>
      <c r="X203">
        <v>0.14599999999999999</v>
      </c>
      <c r="Y203">
        <v>1.5549999999999999</v>
      </c>
      <c r="Z203">
        <v>1.472</v>
      </c>
      <c r="AA203">
        <v>0.05</v>
      </c>
      <c r="AB203">
        <v>0</v>
      </c>
      <c r="AC203" t="b">
        <v>1</v>
      </c>
      <c r="BM203" t="s">
        <v>144</v>
      </c>
      <c r="BN203" t="s">
        <v>144</v>
      </c>
      <c r="BO203" t="s">
        <v>2888</v>
      </c>
      <c r="BT203"/>
      <c r="BU203"/>
      <c r="BX203" t="s">
        <v>2915</v>
      </c>
      <c r="BZ203"/>
      <c r="CA203"/>
      <c r="CB203"/>
      <c r="CC203"/>
      <c r="CD203">
        <v>0</v>
      </c>
      <c r="CE203"/>
      <c r="CF203">
        <v>0</v>
      </c>
    </row>
    <row r="204" spans="1:84" hidden="1" x14ac:dyDescent="0.35">
      <c r="A204" t="s">
        <v>356</v>
      </c>
      <c r="B204" t="s">
        <v>3093</v>
      </c>
      <c r="C204">
        <v>6.9000000000000006E-2</v>
      </c>
      <c r="D204">
        <v>8</v>
      </c>
      <c r="E204">
        <v>113.53400000000001</v>
      </c>
      <c r="F204">
        <v>6.2949999999999999</v>
      </c>
      <c r="G204" t="s">
        <v>2884</v>
      </c>
      <c r="I204">
        <v>346.19</v>
      </c>
      <c r="J204">
        <v>7.1999999999999995E-2</v>
      </c>
      <c r="K204" s="68">
        <v>118.02</v>
      </c>
      <c r="L204">
        <v>8</v>
      </c>
      <c r="M204">
        <v>3</v>
      </c>
      <c r="N204" t="s">
        <v>3093</v>
      </c>
      <c r="O204">
        <v>0.73</v>
      </c>
      <c r="P204">
        <v>10</v>
      </c>
      <c r="Q204">
        <v>8</v>
      </c>
      <c r="R204">
        <v>7.0000000000000007E-2</v>
      </c>
      <c r="S204">
        <v>6</v>
      </c>
      <c r="T204">
        <v>114.431</v>
      </c>
      <c r="U204">
        <v>5.0359999999999996</v>
      </c>
      <c r="V204">
        <v>100</v>
      </c>
      <c r="W204">
        <v>0.64100000000000001</v>
      </c>
      <c r="X204">
        <v>0.26700000000000002</v>
      </c>
      <c r="Y204">
        <v>1.175</v>
      </c>
      <c r="Z204">
        <v>1.472</v>
      </c>
      <c r="AA204">
        <v>0.05</v>
      </c>
      <c r="AB204">
        <v>0</v>
      </c>
      <c r="AC204" t="b">
        <v>1</v>
      </c>
      <c r="BM204" t="s">
        <v>144</v>
      </c>
      <c r="BN204" t="s">
        <v>144</v>
      </c>
      <c r="BO204" t="s">
        <v>2888</v>
      </c>
      <c r="BT204"/>
      <c r="BU204"/>
      <c r="BX204" t="s">
        <v>2915</v>
      </c>
      <c r="BZ204"/>
      <c r="CA204"/>
      <c r="CB204"/>
      <c r="CC204"/>
      <c r="CD204">
        <v>0</v>
      </c>
      <c r="CE204"/>
      <c r="CF204">
        <v>0</v>
      </c>
    </row>
    <row r="205" spans="1:84" hidden="1" x14ac:dyDescent="0.35">
      <c r="A205" t="s">
        <v>357</v>
      </c>
      <c r="B205" t="s">
        <v>3094</v>
      </c>
      <c r="C205">
        <v>6.9000000000000006E-2</v>
      </c>
      <c r="D205">
        <v>8</v>
      </c>
      <c r="E205">
        <v>27.442</v>
      </c>
      <c r="F205">
        <v>6.2949999999999999</v>
      </c>
      <c r="G205" t="s">
        <v>2884</v>
      </c>
      <c r="I205">
        <v>258.76</v>
      </c>
      <c r="J205">
        <v>7.2999999999999995E-2</v>
      </c>
      <c r="K205" s="68">
        <v>30.59</v>
      </c>
      <c r="L205">
        <v>3</v>
      </c>
      <c r="M205">
        <v>3</v>
      </c>
      <c r="N205" t="s">
        <v>3094</v>
      </c>
      <c r="O205">
        <v>0.73</v>
      </c>
      <c r="P205">
        <v>10</v>
      </c>
      <c r="Q205">
        <v>8</v>
      </c>
      <c r="R205">
        <v>7.0000000000000007E-2</v>
      </c>
      <c r="S205">
        <v>6</v>
      </c>
      <c r="T205">
        <v>28.071999999999999</v>
      </c>
      <c r="U205">
        <v>5.0359999999999996</v>
      </c>
      <c r="V205">
        <v>100</v>
      </c>
      <c r="W205">
        <v>0.64100000000000001</v>
      </c>
      <c r="X205">
        <v>0.114</v>
      </c>
      <c r="Y205">
        <v>1.52</v>
      </c>
      <c r="Z205">
        <v>1.472</v>
      </c>
      <c r="AA205">
        <v>0.05</v>
      </c>
      <c r="AB205">
        <v>0</v>
      </c>
      <c r="AC205" t="b">
        <v>1</v>
      </c>
      <c r="BM205" t="s">
        <v>144</v>
      </c>
      <c r="BN205" t="s">
        <v>144</v>
      </c>
      <c r="BO205" t="s">
        <v>2888</v>
      </c>
      <c r="BT205"/>
      <c r="BU205"/>
      <c r="BX205" t="s">
        <v>2915</v>
      </c>
      <c r="BZ205"/>
      <c r="CA205"/>
      <c r="CB205"/>
      <c r="CC205"/>
      <c r="CD205">
        <v>0</v>
      </c>
      <c r="CE205"/>
      <c r="CF205">
        <v>0</v>
      </c>
    </row>
    <row r="206" spans="1:84" hidden="1" x14ac:dyDescent="0.35">
      <c r="A206" t="s">
        <v>358</v>
      </c>
      <c r="B206" t="s">
        <v>3095</v>
      </c>
      <c r="C206">
        <v>6.8000000000000005E-2</v>
      </c>
      <c r="D206">
        <v>8</v>
      </c>
      <c r="E206">
        <v>154.12299999999999</v>
      </c>
      <c r="F206">
        <v>6.2949999999999999</v>
      </c>
      <c r="G206" t="s">
        <v>2884</v>
      </c>
      <c r="I206">
        <v>26.19</v>
      </c>
      <c r="J206">
        <v>7.2999999999999995E-2</v>
      </c>
      <c r="K206" s="68">
        <v>158.02000000000001</v>
      </c>
      <c r="L206">
        <v>6</v>
      </c>
      <c r="M206">
        <v>3</v>
      </c>
      <c r="N206" t="s">
        <v>3095</v>
      </c>
      <c r="O206">
        <v>0.73</v>
      </c>
      <c r="P206">
        <v>10</v>
      </c>
      <c r="Q206">
        <v>8</v>
      </c>
      <c r="R206">
        <v>6.9000000000000006E-2</v>
      </c>
      <c r="S206">
        <v>6</v>
      </c>
      <c r="T206">
        <v>154.90199999999999</v>
      </c>
      <c r="U206">
        <v>5.0359999999999996</v>
      </c>
      <c r="V206">
        <v>100</v>
      </c>
      <c r="W206">
        <v>0.64100000000000001</v>
      </c>
      <c r="X206">
        <v>0.214</v>
      </c>
      <c r="Y206">
        <v>1.23</v>
      </c>
      <c r="Z206">
        <v>1.472</v>
      </c>
      <c r="AA206">
        <v>0.05</v>
      </c>
      <c r="AB206">
        <v>0</v>
      </c>
      <c r="AC206" t="b">
        <v>1</v>
      </c>
      <c r="BM206" t="s">
        <v>144</v>
      </c>
      <c r="BN206" t="s">
        <v>144</v>
      </c>
      <c r="BO206" t="s">
        <v>2888</v>
      </c>
      <c r="BT206"/>
      <c r="BU206"/>
      <c r="BX206" t="s">
        <v>2915</v>
      </c>
      <c r="BZ206"/>
      <c r="CA206"/>
      <c r="CB206"/>
      <c r="CC206"/>
      <c r="CD206">
        <v>0</v>
      </c>
      <c r="CE206"/>
      <c r="CF206">
        <v>0</v>
      </c>
    </row>
    <row r="207" spans="1:84" hidden="1" x14ac:dyDescent="0.35">
      <c r="A207" t="s">
        <v>359</v>
      </c>
      <c r="B207" t="s">
        <v>3096</v>
      </c>
      <c r="C207">
        <v>6.7000000000000004E-2</v>
      </c>
      <c r="D207">
        <v>22.94</v>
      </c>
      <c r="E207">
        <v>134.16499999999999</v>
      </c>
      <c r="F207">
        <v>6.2949999999999999</v>
      </c>
      <c r="G207" t="s">
        <v>2884</v>
      </c>
      <c r="I207">
        <v>6.19</v>
      </c>
      <c r="J207">
        <v>7.3999999999999996E-2</v>
      </c>
      <c r="K207" s="68">
        <v>138.02000000000001</v>
      </c>
      <c r="L207">
        <v>11</v>
      </c>
      <c r="M207">
        <v>3</v>
      </c>
      <c r="N207" t="s">
        <v>3096</v>
      </c>
      <c r="O207">
        <v>0.73499999999999999</v>
      </c>
      <c r="P207">
        <v>10.523</v>
      </c>
      <c r="Q207">
        <v>22.94</v>
      </c>
      <c r="R207">
        <v>6.9000000000000006E-2</v>
      </c>
      <c r="S207">
        <v>18.352</v>
      </c>
      <c r="T207">
        <v>134.93600000000001</v>
      </c>
      <c r="U207">
        <v>5.0359999999999996</v>
      </c>
      <c r="V207">
        <v>100</v>
      </c>
      <c r="W207">
        <v>0.441</v>
      </c>
      <c r="X207">
        <v>0.37</v>
      </c>
      <c r="Y207">
        <v>0.71</v>
      </c>
      <c r="Z207">
        <v>1.472</v>
      </c>
      <c r="AA207">
        <v>0.05</v>
      </c>
      <c r="AB207">
        <v>0</v>
      </c>
      <c r="AC207" t="b">
        <v>1</v>
      </c>
      <c r="BM207" t="s">
        <v>144</v>
      </c>
      <c r="BN207" t="s">
        <v>144</v>
      </c>
      <c r="BO207" t="s">
        <v>2888</v>
      </c>
      <c r="BT207"/>
      <c r="BU207"/>
      <c r="BX207" t="s">
        <v>2915</v>
      </c>
      <c r="BZ207"/>
      <c r="CA207"/>
      <c r="CB207"/>
      <c r="CC207"/>
      <c r="CD207">
        <v>0</v>
      </c>
      <c r="CE207"/>
      <c r="CF207">
        <v>0</v>
      </c>
    </row>
    <row r="208" spans="1:84" hidden="1" x14ac:dyDescent="0.35">
      <c r="A208" t="s">
        <v>360</v>
      </c>
      <c r="B208" t="s">
        <v>3097</v>
      </c>
      <c r="C208">
        <v>4.5999999999999999E-2</v>
      </c>
      <c r="D208">
        <v>50.865000000000002</v>
      </c>
      <c r="E208">
        <v>310.33699999999999</v>
      </c>
      <c r="F208">
        <v>10.641</v>
      </c>
      <c r="G208" t="s">
        <v>2884</v>
      </c>
      <c r="I208">
        <v>178.76</v>
      </c>
      <c r="J208">
        <v>7.4999999999999997E-2</v>
      </c>
      <c r="K208" s="68">
        <v>310.58999999999997</v>
      </c>
      <c r="L208">
        <v>23</v>
      </c>
      <c r="M208">
        <v>3</v>
      </c>
      <c r="N208" t="s">
        <v>3097</v>
      </c>
      <c r="O208">
        <v>0.73499999999999999</v>
      </c>
      <c r="P208">
        <v>18.337</v>
      </c>
      <c r="Q208">
        <v>50.865000000000002</v>
      </c>
      <c r="R208">
        <v>5.0999999999999997E-2</v>
      </c>
      <c r="S208">
        <v>40.692</v>
      </c>
      <c r="T208">
        <v>310.387</v>
      </c>
      <c r="U208">
        <v>8.5129999999999999</v>
      </c>
      <c r="V208">
        <v>100</v>
      </c>
      <c r="W208">
        <v>0.379</v>
      </c>
      <c r="X208">
        <v>0.69099999999999995</v>
      </c>
      <c r="Y208">
        <v>1.375</v>
      </c>
      <c r="Z208">
        <v>1.472</v>
      </c>
      <c r="AA208">
        <v>0.05</v>
      </c>
      <c r="AB208">
        <v>0</v>
      </c>
      <c r="AC208" t="b">
        <v>1</v>
      </c>
      <c r="BM208" t="s">
        <v>144</v>
      </c>
      <c r="BN208" t="s">
        <v>144</v>
      </c>
      <c r="BO208" t="s">
        <v>2888</v>
      </c>
      <c r="BT208"/>
      <c r="BU208"/>
      <c r="BX208" t="s">
        <v>2915</v>
      </c>
      <c r="BZ208"/>
      <c r="CA208"/>
      <c r="CB208"/>
      <c r="CC208"/>
      <c r="CD208">
        <v>0</v>
      </c>
      <c r="CE208"/>
      <c r="CF208">
        <v>0</v>
      </c>
    </row>
    <row r="209" spans="1:84" hidden="1" x14ac:dyDescent="0.35">
      <c r="A209" t="s">
        <v>361</v>
      </c>
      <c r="B209" t="s">
        <v>3098</v>
      </c>
      <c r="C209">
        <v>7.1999999999999995E-2</v>
      </c>
      <c r="D209">
        <v>8</v>
      </c>
      <c r="E209">
        <v>147.363</v>
      </c>
      <c r="F209">
        <v>6.2949999999999999</v>
      </c>
      <c r="G209" t="s">
        <v>2884</v>
      </c>
      <c r="I209">
        <v>16.29</v>
      </c>
      <c r="J209">
        <v>7.4999999999999997E-2</v>
      </c>
      <c r="K209" s="68">
        <v>148.12</v>
      </c>
      <c r="L209">
        <v>6</v>
      </c>
      <c r="M209">
        <v>3</v>
      </c>
      <c r="N209" t="s">
        <v>3098</v>
      </c>
      <c r="O209">
        <v>0.73499999999999999</v>
      </c>
      <c r="P209">
        <v>10</v>
      </c>
      <c r="Q209">
        <v>8</v>
      </c>
      <c r="R209">
        <v>7.1999999999999995E-2</v>
      </c>
      <c r="S209">
        <v>6</v>
      </c>
      <c r="T209">
        <v>147.51400000000001</v>
      </c>
      <c r="U209">
        <v>5.0359999999999996</v>
      </c>
      <c r="V209">
        <v>100</v>
      </c>
      <c r="W209">
        <v>0.64100000000000001</v>
      </c>
      <c r="X209">
        <v>0.20200000000000001</v>
      </c>
      <c r="Y209">
        <v>1.34</v>
      </c>
      <c r="Z209">
        <v>1.472</v>
      </c>
      <c r="AA209">
        <v>0.05</v>
      </c>
      <c r="AB209">
        <v>0</v>
      </c>
      <c r="AC209" t="b">
        <v>1</v>
      </c>
      <c r="BM209" t="s">
        <v>144</v>
      </c>
      <c r="BN209" t="s">
        <v>144</v>
      </c>
      <c r="BO209" t="s">
        <v>2888</v>
      </c>
      <c r="BT209"/>
      <c r="BU209"/>
      <c r="BX209" t="s">
        <v>2915</v>
      </c>
      <c r="BZ209"/>
      <c r="CA209"/>
      <c r="CB209"/>
      <c r="CC209"/>
      <c r="CD209">
        <v>0</v>
      </c>
      <c r="CE209"/>
      <c r="CF209">
        <v>0</v>
      </c>
    </row>
    <row r="210" spans="1:84" hidden="1" x14ac:dyDescent="0.35">
      <c r="A210" t="s">
        <v>362</v>
      </c>
      <c r="B210" t="s">
        <v>3099</v>
      </c>
      <c r="C210">
        <v>7.2999999999999995E-2</v>
      </c>
      <c r="D210">
        <v>8.0690000000000008</v>
      </c>
      <c r="E210">
        <v>149.94</v>
      </c>
      <c r="F210">
        <v>6.2949999999999999</v>
      </c>
      <c r="G210" t="s">
        <v>2884</v>
      </c>
      <c r="I210">
        <v>23.71</v>
      </c>
      <c r="J210">
        <v>7.6999999999999999E-2</v>
      </c>
      <c r="K210" s="68">
        <v>155.54</v>
      </c>
      <c r="L210">
        <v>6</v>
      </c>
      <c r="M210">
        <v>3</v>
      </c>
      <c r="N210" t="s">
        <v>3099</v>
      </c>
      <c r="O210">
        <v>0.74</v>
      </c>
      <c r="P210">
        <v>10</v>
      </c>
      <c r="Q210">
        <v>8.0690000000000008</v>
      </c>
      <c r="R210">
        <v>7.3999999999999996E-2</v>
      </c>
      <c r="S210">
        <v>6.069</v>
      </c>
      <c r="T210">
        <v>151.06</v>
      </c>
      <c r="U210">
        <v>5.0359999999999996</v>
      </c>
      <c r="V210">
        <v>100</v>
      </c>
      <c r="W210">
        <v>0.64100000000000001</v>
      </c>
      <c r="X210">
        <v>0.191</v>
      </c>
      <c r="Y210">
        <v>1.46</v>
      </c>
      <c r="Z210">
        <v>1.472</v>
      </c>
      <c r="AA210">
        <v>0.05</v>
      </c>
      <c r="AB210">
        <v>0</v>
      </c>
      <c r="AC210" t="b">
        <v>1</v>
      </c>
      <c r="BM210" t="s">
        <v>144</v>
      </c>
      <c r="BN210" t="s">
        <v>144</v>
      </c>
      <c r="BO210" t="s">
        <v>2888</v>
      </c>
      <c r="BT210"/>
      <c r="BU210"/>
      <c r="BX210" t="s">
        <v>2915</v>
      </c>
      <c r="BZ210"/>
      <c r="CA210"/>
      <c r="CB210"/>
      <c r="CC210"/>
      <c r="CD210">
        <v>0</v>
      </c>
      <c r="CE210"/>
      <c r="CF210">
        <v>0</v>
      </c>
    </row>
    <row r="211" spans="1:84" hidden="1" x14ac:dyDescent="0.35">
      <c r="A211" t="s">
        <v>363</v>
      </c>
      <c r="B211" t="s">
        <v>3100</v>
      </c>
      <c r="C211">
        <v>0.06</v>
      </c>
      <c r="D211">
        <v>30.344999999999999</v>
      </c>
      <c r="E211">
        <v>215.65299999999999</v>
      </c>
      <c r="F211">
        <v>91.162000000000006</v>
      </c>
      <c r="G211" t="s">
        <v>2884</v>
      </c>
      <c r="I211">
        <v>106.19</v>
      </c>
      <c r="J211">
        <v>7.6999999999999999E-2</v>
      </c>
      <c r="K211" s="68">
        <v>238.02</v>
      </c>
      <c r="L211">
        <v>6</v>
      </c>
      <c r="M211">
        <v>3</v>
      </c>
      <c r="N211" t="s">
        <v>3100</v>
      </c>
      <c r="O211">
        <v>0.74</v>
      </c>
      <c r="P211">
        <v>10</v>
      </c>
      <c r="Q211">
        <v>30.344999999999999</v>
      </c>
      <c r="R211">
        <v>6.3E-2</v>
      </c>
      <c r="S211">
        <v>24.276</v>
      </c>
      <c r="T211">
        <v>220.126</v>
      </c>
      <c r="U211">
        <v>72.929000000000002</v>
      </c>
      <c r="V211">
        <v>100</v>
      </c>
      <c r="W211">
        <v>2.722</v>
      </c>
      <c r="X211">
        <v>1.371</v>
      </c>
      <c r="Y211">
        <v>1.58</v>
      </c>
      <c r="Z211">
        <v>1.472</v>
      </c>
      <c r="AA211">
        <v>0.05</v>
      </c>
      <c r="AB211">
        <v>0</v>
      </c>
      <c r="AC211" t="b">
        <v>1</v>
      </c>
      <c r="BM211" t="s">
        <v>144</v>
      </c>
      <c r="BN211" t="s">
        <v>144</v>
      </c>
      <c r="BO211" t="s">
        <v>2888</v>
      </c>
      <c r="BT211"/>
      <c r="BU211"/>
      <c r="BX211" t="s">
        <v>2915</v>
      </c>
      <c r="BZ211"/>
      <c r="CA211"/>
      <c r="CB211"/>
      <c r="CC211"/>
      <c r="CD211">
        <v>0</v>
      </c>
      <c r="CE211"/>
      <c r="CF211">
        <v>0</v>
      </c>
    </row>
    <row r="212" spans="1:84" hidden="1" x14ac:dyDescent="0.35">
      <c r="A212" t="s">
        <v>364</v>
      </c>
      <c r="B212" t="s">
        <v>3101</v>
      </c>
      <c r="C212">
        <v>7.1999999999999995E-2</v>
      </c>
      <c r="D212">
        <v>15.791</v>
      </c>
      <c r="E212">
        <v>168.072</v>
      </c>
      <c r="F212">
        <v>6.2949999999999999</v>
      </c>
      <c r="G212" t="s">
        <v>2884</v>
      </c>
      <c r="I212">
        <v>38.76</v>
      </c>
      <c r="J212">
        <v>7.6999999999999999E-2</v>
      </c>
      <c r="K212" s="68">
        <v>170.59</v>
      </c>
      <c r="L212">
        <v>11</v>
      </c>
      <c r="M212">
        <v>3</v>
      </c>
      <c r="N212" t="s">
        <v>3101</v>
      </c>
      <c r="O212">
        <v>0.74</v>
      </c>
      <c r="P212">
        <v>10.523</v>
      </c>
      <c r="Q212">
        <v>15.791</v>
      </c>
      <c r="R212">
        <v>7.2999999999999995E-2</v>
      </c>
      <c r="S212">
        <v>12.632999999999999</v>
      </c>
      <c r="T212">
        <v>168.57599999999999</v>
      </c>
      <c r="U212">
        <v>5.0359999999999996</v>
      </c>
      <c r="V212">
        <v>100</v>
      </c>
      <c r="W212">
        <v>0.56999999999999995</v>
      </c>
      <c r="X212">
        <v>0.38200000000000001</v>
      </c>
      <c r="Y212">
        <v>1.02</v>
      </c>
      <c r="Z212">
        <v>1.472</v>
      </c>
      <c r="AA212">
        <v>0.05</v>
      </c>
      <c r="AB212">
        <v>0</v>
      </c>
      <c r="AC212" t="b">
        <v>1</v>
      </c>
      <c r="BM212" t="s">
        <v>144</v>
      </c>
      <c r="BN212" t="s">
        <v>144</v>
      </c>
      <c r="BO212" t="s">
        <v>2888</v>
      </c>
      <c r="BT212"/>
      <c r="BU212"/>
      <c r="BX212" t="s">
        <v>2915</v>
      </c>
      <c r="BZ212"/>
      <c r="CA212"/>
      <c r="CB212"/>
      <c r="CC212"/>
      <c r="CD212">
        <v>0</v>
      </c>
      <c r="CE212"/>
      <c r="CF212">
        <v>0</v>
      </c>
    </row>
    <row r="213" spans="1:84" hidden="1" x14ac:dyDescent="0.35">
      <c r="A213" t="s">
        <v>365</v>
      </c>
      <c r="B213" t="s">
        <v>3102</v>
      </c>
      <c r="C213">
        <v>7.2999999999999995E-2</v>
      </c>
      <c r="D213">
        <v>8</v>
      </c>
      <c r="E213">
        <v>96.406000000000006</v>
      </c>
      <c r="F213">
        <v>6.2949999999999999</v>
      </c>
      <c r="G213" t="s">
        <v>2884</v>
      </c>
      <c r="I213">
        <v>326.19</v>
      </c>
      <c r="J213">
        <v>7.6999999999999999E-2</v>
      </c>
      <c r="K213" s="68">
        <v>98.02</v>
      </c>
      <c r="L213">
        <v>8</v>
      </c>
      <c r="M213">
        <v>3</v>
      </c>
      <c r="N213" t="s">
        <v>3102</v>
      </c>
      <c r="O213">
        <v>0.74299999999999999</v>
      </c>
      <c r="P213">
        <v>10</v>
      </c>
      <c r="Q213">
        <v>8</v>
      </c>
      <c r="R213">
        <v>7.3999999999999996E-2</v>
      </c>
      <c r="S213">
        <v>6</v>
      </c>
      <c r="T213">
        <v>96.727999999999994</v>
      </c>
      <c r="U213">
        <v>5.0359999999999996</v>
      </c>
      <c r="V213">
        <v>100</v>
      </c>
      <c r="W213">
        <v>0.64100000000000001</v>
      </c>
      <c r="X213">
        <v>0.27</v>
      </c>
      <c r="Y213">
        <v>1.05</v>
      </c>
      <c r="Z213">
        <v>1.472</v>
      </c>
      <c r="AA213">
        <v>0.05</v>
      </c>
      <c r="AB213">
        <v>0</v>
      </c>
      <c r="AC213" t="b">
        <v>1</v>
      </c>
      <c r="BM213" t="s">
        <v>144</v>
      </c>
      <c r="BN213" t="s">
        <v>144</v>
      </c>
      <c r="BO213" t="s">
        <v>2888</v>
      </c>
      <c r="BT213"/>
      <c r="BU213"/>
      <c r="BX213" t="s">
        <v>2915</v>
      </c>
      <c r="BZ213"/>
      <c r="CA213"/>
      <c r="CB213"/>
      <c r="CC213"/>
      <c r="CD213">
        <v>0</v>
      </c>
      <c r="CE213"/>
      <c r="CF213">
        <v>0</v>
      </c>
    </row>
    <row r="214" spans="1:84" hidden="1" x14ac:dyDescent="0.35">
      <c r="A214" t="s">
        <v>366</v>
      </c>
      <c r="B214" t="s">
        <v>3103</v>
      </c>
      <c r="C214">
        <v>7.2999999999999995E-2</v>
      </c>
      <c r="D214">
        <v>8</v>
      </c>
      <c r="E214">
        <v>107.44199999999999</v>
      </c>
      <c r="F214">
        <v>6.2949999999999999</v>
      </c>
      <c r="G214" t="s">
        <v>2884</v>
      </c>
      <c r="I214">
        <v>338.76</v>
      </c>
      <c r="J214">
        <v>7.6999999999999999E-2</v>
      </c>
      <c r="K214" s="68">
        <v>110.59</v>
      </c>
      <c r="L214">
        <v>6</v>
      </c>
      <c r="M214">
        <v>3</v>
      </c>
      <c r="N214" t="s">
        <v>3103</v>
      </c>
      <c r="O214">
        <v>0.74299999999999999</v>
      </c>
      <c r="P214">
        <v>10</v>
      </c>
      <c r="Q214">
        <v>8</v>
      </c>
      <c r="R214">
        <v>7.3999999999999996E-2</v>
      </c>
      <c r="S214">
        <v>6</v>
      </c>
      <c r="T214">
        <v>108.072</v>
      </c>
      <c r="U214">
        <v>5.0359999999999996</v>
      </c>
      <c r="V214">
        <v>100</v>
      </c>
      <c r="W214">
        <v>0.64100000000000001</v>
      </c>
      <c r="X214">
        <v>0.184</v>
      </c>
      <c r="Y214">
        <v>1.05</v>
      </c>
      <c r="Z214">
        <v>1.472</v>
      </c>
      <c r="AA214">
        <v>0.05</v>
      </c>
      <c r="AB214">
        <v>0</v>
      </c>
      <c r="AC214" t="b">
        <v>1</v>
      </c>
      <c r="BM214" t="s">
        <v>144</v>
      </c>
      <c r="BN214" t="s">
        <v>144</v>
      </c>
      <c r="BO214" t="s">
        <v>2888</v>
      </c>
      <c r="BT214"/>
      <c r="BU214"/>
      <c r="BX214" t="s">
        <v>2915</v>
      </c>
      <c r="BZ214"/>
      <c r="CA214"/>
      <c r="CB214"/>
      <c r="CC214"/>
      <c r="CD214">
        <v>0</v>
      </c>
      <c r="CE214"/>
      <c r="CF214">
        <v>0</v>
      </c>
    </row>
    <row r="215" spans="1:84" hidden="1" x14ac:dyDescent="0.35">
      <c r="A215" t="s">
        <v>367</v>
      </c>
      <c r="B215" t="s">
        <v>3104</v>
      </c>
      <c r="C215">
        <v>7.2999999999999995E-2</v>
      </c>
      <c r="D215">
        <v>8</v>
      </c>
      <c r="E215">
        <v>89.027000000000001</v>
      </c>
      <c r="F215">
        <v>6.2949999999999999</v>
      </c>
      <c r="G215" t="s">
        <v>2884</v>
      </c>
      <c r="I215">
        <v>321.24</v>
      </c>
      <c r="J215">
        <v>7.6999999999999999E-2</v>
      </c>
      <c r="K215" s="68">
        <v>93.07</v>
      </c>
      <c r="L215">
        <v>6</v>
      </c>
      <c r="M215">
        <v>3</v>
      </c>
      <c r="N215" t="s">
        <v>3104</v>
      </c>
      <c r="O215">
        <v>0.74299999999999999</v>
      </c>
      <c r="P215">
        <v>10</v>
      </c>
      <c r="Q215">
        <v>8</v>
      </c>
      <c r="R215">
        <v>7.3999999999999996E-2</v>
      </c>
      <c r="S215">
        <v>6</v>
      </c>
      <c r="T215">
        <v>89.834999999999994</v>
      </c>
      <c r="U215">
        <v>5.0359999999999996</v>
      </c>
      <c r="V215">
        <v>100</v>
      </c>
      <c r="W215">
        <v>0.64100000000000001</v>
      </c>
      <c r="X215">
        <v>0.191</v>
      </c>
      <c r="Y215">
        <v>1.29</v>
      </c>
      <c r="Z215">
        <v>1.472</v>
      </c>
      <c r="AA215">
        <v>0.05</v>
      </c>
      <c r="AB215">
        <v>0</v>
      </c>
      <c r="AC215" t="b">
        <v>1</v>
      </c>
      <c r="BM215" t="s">
        <v>144</v>
      </c>
      <c r="BN215" t="s">
        <v>144</v>
      </c>
      <c r="BO215" t="s">
        <v>2888</v>
      </c>
      <c r="BT215"/>
      <c r="BU215"/>
      <c r="BX215" t="s">
        <v>2915</v>
      </c>
      <c r="BZ215"/>
      <c r="CA215"/>
      <c r="CB215"/>
      <c r="CC215"/>
      <c r="CD215">
        <v>0</v>
      </c>
      <c r="CE215"/>
      <c r="CF215">
        <v>0</v>
      </c>
    </row>
    <row r="216" spans="1:84" hidden="1" x14ac:dyDescent="0.35">
      <c r="A216" t="s">
        <v>368</v>
      </c>
      <c r="B216" t="s">
        <v>3105</v>
      </c>
      <c r="C216">
        <v>6.8000000000000005E-2</v>
      </c>
      <c r="D216">
        <v>23.327999999999999</v>
      </c>
      <c r="E216">
        <v>201.99600000000001</v>
      </c>
      <c r="F216">
        <v>11.372999999999999</v>
      </c>
      <c r="G216" t="s">
        <v>2884</v>
      </c>
      <c r="I216">
        <v>81.239999999999995</v>
      </c>
      <c r="J216">
        <v>7.6999999999999999E-2</v>
      </c>
      <c r="K216" s="68">
        <v>213.07</v>
      </c>
      <c r="L216">
        <v>12</v>
      </c>
      <c r="M216">
        <v>3</v>
      </c>
      <c r="N216" t="s">
        <v>3105</v>
      </c>
      <c r="O216">
        <v>0.74299999999999999</v>
      </c>
      <c r="P216">
        <v>11.083</v>
      </c>
      <c r="Q216">
        <v>23.327999999999999</v>
      </c>
      <c r="R216">
        <v>7.0000000000000007E-2</v>
      </c>
      <c r="S216">
        <v>18.661999999999999</v>
      </c>
      <c r="T216">
        <v>204.21100000000001</v>
      </c>
      <c r="U216">
        <v>9.0990000000000002</v>
      </c>
      <c r="V216">
        <v>100</v>
      </c>
      <c r="W216">
        <v>0.81299999999999994</v>
      </c>
      <c r="X216">
        <v>0.75</v>
      </c>
      <c r="Y216">
        <v>1.59</v>
      </c>
      <c r="Z216">
        <v>1.472</v>
      </c>
      <c r="AA216">
        <v>0.05</v>
      </c>
      <c r="AB216">
        <v>0</v>
      </c>
      <c r="AC216" t="b">
        <v>1</v>
      </c>
      <c r="BM216" t="s">
        <v>144</v>
      </c>
      <c r="BN216" t="s">
        <v>144</v>
      </c>
      <c r="BO216" t="s">
        <v>2888</v>
      </c>
      <c r="BT216"/>
      <c r="BU216"/>
      <c r="BX216" t="s">
        <v>2915</v>
      </c>
      <c r="BZ216"/>
      <c r="CA216"/>
      <c r="CB216"/>
      <c r="CC216"/>
      <c r="CD216">
        <v>0</v>
      </c>
      <c r="CE216"/>
      <c r="CF216">
        <v>0</v>
      </c>
    </row>
    <row r="217" spans="1:84" hidden="1" x14ac:dyDescent="0.35">
      <c r="A217" t="s">
        <v>369</v>
      </c>
      <c r="B217" t="s">
        <v>3106</v>
      </c>
      <c r="C217">
        <v>7.4999999999999997E-2</v>
      </c>
      <c r="D217">
        <v>8</v>
      </c>
      <c r="E217">
        <v>28.981000000000002</v>
      </c>
      <c r="F217">
        <v>6.2949999999999999</v>
      </c>
      <c r="G217" t="s">
        <v>2884</v>
      </c>
      <c r="I217">
        <v>261.24</v>
      </c>
      <c r="J217">
        <v>7.6999999999999999E-2</v>
      </c>
      <c r="K217" s="68">
        <v>33.07</v>
      </c>
      <c r="L217">
        <v>6</v>
      </c>
      <c r="M217">
        <v>3</v>
      </c>
      <c r="N217" t="s">
        <v>3106</v>
      </c>
      <c r="O217">
        <v>0.74299999999999999</v>
      </c>
      <c r="P217">
        <v>10</v>
      </c>
      <c r="Q217">
        <v>8</v>
      </c>
      <c r="R217">
        <v>7.4999999999999997E-2</v>
      </c>
      <c r="S217">
        <v>6</v>
      </c>
      <c r="T217">
        <v>29.797999999999998</v>
      </c>
      <c r="U217">
        <v>5.0359999999999996</v>
      </c>
      <c r="V217">
        <v>100</v>
      </c>
      <c r="W217">
        <v>0.64100000000000001</v>
      </c>
      <c r="X217">
        <v>0.19600000000000001</v>
      </c>
      <c r="Y217">
        <v>1.575</v>
      </c>
      <c r="Z217">
        <v>1.472</v>
      </c>
      <c r="AA217">
        <v>0.05</v>
      </c>
      <c r="AB217">
        <v>0</v>
      </c>
      <c r="AC217" t="b">
        <v>1</v>
      </c>
      <c r="BM217" t="s">
        <v>144</v>
      </c>
      <c r="BN217" t="s">
        <v>144</v>
      </c>
      <c r="BO217" t="s">
        <v>2888</v>
      </c>
      <c r="BT217"/>
      <c r="BU217"/>
      <c r="BX217" t="s">
        <v>2915</v>
      </c>
      <c r="BZ217"/>
      <c r="CA217"/>
      <c r="CB217"/>
      <c r="CC217"/>
      <c r="CD217">
        <v>0</v>
      </c>
      <c r="CE217"/>
      <c r="CF217">
        <v>0</v>
      </c>
    </row>
    <row r="218" spans="1:84" hidden="1" x14ac:dyDescent="0.35">
      <c r="A218" t="s">
        <v>370</v>
      </c>
      <c r="B218" t="s">
        <v>3107</v>
      </c>
      <c r="C218">
        <v>7.4999999999999997E-2</v>
      </c>
      <c r="D218">
        <v>8</v>
      </c>
      <c r="E218">
        <v>81.516000000000005</v>
      </c>
      <c r="F218">
        <v>6.2949999999999999</v>
      </c>
      <c r="G218" t="s">
        <v>2884</v>
      </c>
      <c r="I218">
        <v>313.81</v>
      </c>
      <c r="J218">
        <v>7.9000000000000001E-2</v>
      </c>
      <c r="K218" s="68">
        <v>85.64</v>
      </c>
      <c r="L218">
        <v>7</v>
      </c>
      <c r="M218">
        <v>3</v>
      </c>
      <c r="N218" t="s">
        <v>3107</v>
      </c>
      <c r="O218">
        <v>0.748</v>
      </c>
      <c r="P218">
        <v>10</v>
      </c>
      <c r="Q218">
        <v>8</v>
      </c>
      <c r="R218">
        <v>7.5999999999999998E-2</v>
      </c>
      <c r="S218">
        <v>6</v>
      </c>
      <c r="T218">
        <v>82.340999999999994</v>
      </c>
      <c r="U218">
        <v>5.0359999999999996</v>
      </c>
      <c r="V218">
        <v>100</v>
      </c>
      <c r="W218">
        <v>0.64100000000000001</v>
      </c>
      <c r="X218">
        <v>0.22600000000000001</v>
      </c>
      <c r="Y218">
        <v>1.365</v>
      </c>
      <c r="Z218">
        <v>1.472</v>
      </c>
      <c r="AA218">
        <v>0.05</v>
      </c>
      <c r="AB218">
        <v>0</v>
      </c>
      <c r="AC218" t="b">
        <v>1</v>
      </c>
      <c r="BM218" t="s">
        <v>144</v>
      </c>
      <c r="BN218" t="s">
        <v>144</v>
      </c>
      <c r="BO218" t="s">
        <v>2888</v>
      </c>
      <c r="BT218"/>
      <c r="BU218"/>
      <c r="BX218" t="s">
        <v>2915</v>
      </c>
      <c r="BZ218"/>
      <c r="CA218"/>
      <c r="CB218"/>
      <c r="CC218"/>
      <c r="CD218">
        <v>0</v>
      </c>
      <c r="CE218"/>
      <c r="CF218">
        <v>0</v>
      </c>
    </row>
    <row r="219" spans="1:84" hidden="1" x14ac:dyDescent="0.35">
      <c r="A219" t="s">
        <v>371</v>
      </c>
      <c r="B219" t="s">
        <v>3108</v>
      </c>
      <c r="C219">
        <v>7.4999999999999997E-2</v>
      </c>
      <c r="D219">
        <v>16.009</v>
      </c>
      <c r="E219">
        <v>142.49199999999999</v>
      </c>
      <c r="F219">
        <v>6.2949999999999999</v>
      </c>
      <c r="G219" t="s">
        <v>2884</v>
      </c>
      <c r="I219">
        <v>13.81</v>
      </c>
      <c r="J219">
        <v>8.1000000000000003E-2</v>
      </c>
      <c r="K219" s="68">
        <v>145.63999999999999</v>
      </c>
      <c r="L219">
        <v>5</v>
      </c>
      <c r="M219">
        <v>3</v>
      </c>
      <c r="N219" t="s">
        <v>3108</v>
      </c>
      <c r="O219">
        <v>0.753</v>
      </c>
      <c r="P219">
        <v>10</v>
      </c>
      <c r="Q219">
        <v>16.009</v>
      </c>
      <c r="R219">
        <v>7.5999999999999998E-2</v>
      </c>
      <c r="S219">
        <v>12.807</v>
      </c>
      <c r="T219">
        <v>143.12200000000001</v>
      </c>
      <c r="U219">
        <v>5.0359999999999996</v>
      </c>
      <c r="V219">
        <v>100</v>
      </c>
      <c r="W219">
        <v>0.56999999999999995</v>
      </c>
      <c r="X219">
        <v>0.192</v>
      </c>
      <c r="Y219">
        <v>1.52</v>
      </c>
      <c r="Z219">
        <v>1.472</v>
      </c>
      <c r="AA219">
        <v>0.05</v>
      </c>
      <c r="AB219">
        <v>0</v>
      </c>
      <c r="AC219" t="b">
        <v>1</v>
      </c>
      <c r="BM219" t="s">
        <v>144</v>
      </c>
      <c r="BN219" t="s">
        <v>144</v>
      </c>
      <c r="BO219" t="s">
        <v>2888</v>
      </c>
      <c r="BT219"/>
      <c r="BU219"/>
      <c r="BX219" t="s">
        <v>2915</v>
      </c>
      <c r="BZ219"/>
      <c r="CA219"/>
      <c r="CB219"/>
      <c r="CC219"/>
      <c r="CD219">
        <v>0</v>
      </c>
      <c r="CE219"/>
      <c r="CF219">
        <v>0</v>
      </c>
    </row>
    <row r="220" spans="1:84" hidden="1" x14ac:dyDescent="0.35">
      <c r="A220" t="s">
        <v>372</v>
      </c>
      <c r="B220" t="s">
        <v>3109</v>
      </c>
      <c r="C220">
        <v>7.6999999999999999E-2</v>
      </c>
      <c r="D220">
        <v>8</v>
      </c>
      <c r="E220">
        <v>91.582999999999998</v>
      </c>
      <c r="F220">
        <v>6.2949999999999999</v>
      </c>
      <c r="G220" t="s">
        <v>2884</v>
      </c>
      <c r="I220">
        <v>323.70999999999998</v>
      </c>
      <c r="J220">
        <v>8.2000000000000003E-2</v>
      </c>
      <c r="K220" s="68">
        <v>95.54</v>
      </c>
      <c r="L220">
        <v>6</v>
      </c>
      <c r="M220">
        <v>3</v>
      </c>
      <c r="N220" t="s">
        <v>3109</v>
      </c>
      <c r="O220">
        <v>0.75600000000000001</v>
      </c>
      <c r="P220">
        <v>10</v>
      </c>
      <c r="Q220">
        <v>8</v>
      </c>
      <c r="R220">
        <v>7.9000000000000001E-2</v>
      </c>
      <c r="S220">
        <v>6</v>
      </c>
      <c r="T220">
        <v>92.373999999999995</v>
      </c>
      <c r="U220">
        <v>5.0359999999999996</v>
      </c>
      <c r="V220">
        <v>100</v>
      </c>
      <c r="W220">
        <v>0.64100000000000001</v>
      </c>
      <c r="X220">
        <v>0.185</v>
      </c>
      <c r="Y220">
        <v>1.145</v>
      </c>
      <c r="Z220">
        <v>1.472</v>
      </c>
      <c r="AA220">
        <v>0.05</v>
      </c>
      <c r="AB220">
        <v>0</v>
      </c>
      <c r="AC220" t="b">
        <v>1</v>
      </c>
      <c r="BM220" t="s">
        <v>144</v>
      </c>
      <c r="BN220" t="s">
        <v>144</v>
      </c>
      <c r="BO220" t="s">
        <v>2888</v>
      </c>
      <c r="BT220"/>
      <c r="BU220"/>
      <c r="BX220" t="s">
        <v>2915</v>
      </c>
      <c r="BZ220"/>
      <c r="CA220"/>
      <c r="CB220"/>
      <c r="CC220"/>
      <c r="CD220">
        <v>0</v>
      </c>
      <c r="CE220"/>
      <c r="CF220">
        <v>0</v>
      </c>
    </row>
    <row r="221" spans="1:84" hidden="1" x14ac:dyDescent="0.35">
      <c r="A221" t="s">
        <v>373</v>
      </c>
      <c r="B221" t="s">
        <v>3110</v>
      </c>
      <c r="C221">
        <v>7.8E-2</v>
      </c>
      <c r="D221">
        <v>8</v>
      </c>
      <c r="E221">
        <v>103.30500000000001</v>
      </c>
      <c r="F221">
        <v>6.2949999999999999</v>
      </c>
      <c r="G221" t="s">
        <v>2884</v>
      </c>
      <c r="I221">
        <v>333.81</v>
      </c>
      <c r="J221">
        <v>8.2000000000000003E-2</v>
      </c>
      <c r="K221" s="68">
        <v>105.64</v>
      </c>
      <c r="L221">
        <v>6</v>
      </c>
      <c r="M221">
        <v>3</v>
      </c>
      <c r="N221" t="s">
        <v>3110</v>
      </c>
      <c r="O221">
        <v>0.75600000000000001</v>
      </c>
      <c r="P221">
        <v>10</v>
      </c>
      <c r="Q221">
        <v>8</v>
      </c>
      <c r="R221">
        <v>7.9000000000000001E-2</v>
      </c>
      <c r="S221">
        <v>6</v>
      </c>
      <c r="T221">
        <v>103.77200000000001</v>
      </c>
      <c r="U221">
        <v>5.0359999999999996</v>
      </c>
      <c r="V221">
        <v>100</v>
      </c>
      <c r="W221">
        <v>0.64100000000000001</v>
      </c>
      <c r="X221">
        <v>0.19400000000000001</v>
      </c>
      <c r="Y221">
        <v>1.01</v>
      </c>
      <c r="Z221">
        <v>1.472</v>
      </c>
      <c r="AA221">
        <v>0.05</v>
      </c>
      <c r="AB221">
        <v>0</v>
      </c>
      <c r="AC221" t="b">
        <v>1</v>
      </c>
      <c r="BM221" t="s">
        <v>144</v>
      </c>
      <c r="BN221" t="s">
        <v>144</v>
      </c>
      <c r="BO221" t="s">
        <v>2888</v>
      </c>
      <c r="BT221"/>
      <c r="BU221"/>
      <c r="BX221" t="s">
        <v>2915</v>
      </c>
      <c r="BZ221"/>
      <c r="CA221"/>
      <c r="CB221"/>
      <c r="CC221"/>
      <c r="CD221">
        <v>0</v>
      </c>
      <c r="CE221"/>
      <c r="CF221">
        <v>0</v>
      </c>
    </row>
    <row r="222" spans="1:84" hidden="1" x14ac:dyDescent="0.35">
      <c r="A222" t="s">
        <v>374</v>
      </c>
      <c r="B222" t="s">
        <v>3111</v>
      </c>
      <c r="C222">
        <v>7.8E-2</v>
      </c>
      <c r="D222">
        <v>8</v>
      </c>
      <c r="E222">
        <v>62.554000000000002</v>
      </c>
      <c r="F222">
        <v>6.2949999999999999</v>
      </c>
      <c r="G222" t="s">
        <v>2884</v>
      </c>
      <c r="I222">
        <v>296.29000000000002</v>
      </c>
      <c r="J222">
        <v>8.2000000000000003E-2</v>
      </c>
      <c r="K222" s="68">
        <v>68.12</v>
      </c>
      <c r="L222">
        <v>3</v>
      </c>
      <c r="M222">
        <v>3</v>
      </c>
      <c r="N222" t="s">
        <v>3111</v>
      </c>
      <c r="O222">
        <v>0.75600000000000001</v>
      </c>
      <c r="P222">
        <v>10</v>
      </c>
      <c r="Q222">
        <v>8</v>
      </c>
      <c r="R222">
        <v>7.9000000000000001E-2</v>
      </c>
      <c r="S222">
        <v>6</v>
      </c>
      <c r="T222">
        <v>63.667000000000002</v>
      </c>
      <c r="U222">
        <v>5.0359999999999996</v>
      </c>
      <c r="V222">
        <v>100</v>
      </c>
      <c r="W222">
        <v>0.64100000000000001</v>
      </c>
      <c r="X222">
        <v>0.10199999999999999</v>
      </c>
      <c r="Y222">
        <v>1.65</v>
      </c>
      <c r="Z222">
        <v>1.472</v>
      </c>
      <c r="AA222">
        <v>0.05</v>
      </c>
      <c r="AB222">
        <v>0</v>
      </c>
      <c r="AC222" t="b">
        <v>1</v>
      </c>
      <c r="BM222" t="s">
        <v>144</v>
      </c>
      <c r="BN222" t="s">
        <v>144</v>
      </c>
      <c r="BO222" t="s">
        <v>2888</v>
      </c>
      <c r="BT222"/>
      <c r="BU222"/>
      <c r="BX222" t="s">
        <v>2915</v>
      </c>
      <c r="BZ222"/>
      <c r="CA222"/>
      <c r="CB222"/>
      <c r="CC222"/>
      <c r="CD222">
        <v>0</v>
      </c>
      <c r="CE222"/>
      <c r="CF222">
        <v>0</v>
      </c>
    </row>
    <row r="223" spans="1:84" hidden="1" x14ac:dyDescent="0.35">
      <c r="A223" t="s">
        <v>375</v>
      </c>
      <c r="B223" t="s">
        <v>3112</v>
      </c>
      <c r="C223">
        <v>7.6999999999999999E-2</v>
      </c>
      <c r="D223">
        <v>8.1660000000000004</v>
      </c>
      <c r="E223">
        <v>357.36500000000001</v>
      </c>
      <c r="F223">
        <v>6.2949999999999999</v>
      </c>
      <c r="G223" t="s">
        <v>2884</v>
      </c>
      <c r="I223">
        <v>226.19</v>
      </c>
      <c r="J223">
        <v>8.2000000000000003E-2</v>
      </c>
      <c r="K223" s="68">
        <v>358.02</v>
      </c>
      <c r="L223">
        <v>14</v>
      </c>
      <c r="M223">
        <v>3</v>
      </c>
      <c r="N223" t="s">
        <v>3112</v>
      </c>
      <c r="O223">
        <v>0.75600000000000001</v>
      </c>
      <c r="P223">
        <v>12.286</v>
      </c>
      <c r="Q223">
        <v>8.1660000000000004</v>
      </c>
      <c r="R223">
        <v>7.8E-2</v>
      </c>
      <c r="S223">
        <v>6.1660000000000004</v>
      </c>
      <c r="T223">
        <v>357.49599999999998</v>
      </c>
      <c r="U223">
        <v>5.0359999999999996</v>
      </c>
      <c r="V223">
        <v>100</v>
      </c>
      <c r="W223">
        <v>0.64100000000000001</v>
      </c>
      <c r="X223">
        <v>0.47299999999999998</v>
      </c>
      <c r="Y223">
        <v>1.63</v>
      </c>
      <c r="Z223">
        <v>1.472</v>
      </c>
      <c r="AA223">
        <v>0.05</v>
      </c>
      <c r="AB223">
        <v>0</v>
      </c>
      <c r="AC223" t="b">
        <v>1</v>
      </c>
      <c r="BM223" t="s">
        <v>144</v>
      </c>
      <c r="BN223" t="s">
        <v>144</v>
      </c>
      <c r="BO223" t="s">
        <v>2888</v>
      </c>
      <c r="BT223"/>
      <c r="BU223"/>
      <c r="BX223" t="s">
        <v>2915</v>
      </c>
      <c r="BZ223"/>
      <c r="CA223"/>
      <c r="CB223"/>
      <c r="CC223"/>
      <c r="CD223">
        <v>0</v>
      </c>
      <c r="CE223"/>
      <c r="CF223">
        <v>0</v>
      </c>
    </row>
    <row r="224" spans="1:84" hidden="1" x14ac:dyDescent="0.35">
      <c r="A224" t="s">
        <v>376</v>
      </c>
      <c r="B224" t="s">
        <v>3113</v>
      </c>
      <c r="C224">
        <v>7.8E-2</v>
      </c>
      <c r="D224">
        <v>8</v>
      </c>
      <c r="E224">
        <v>27.442</v>
      </c>
      <c r="F224">
        <v>6.2949999999999999</v>
      </c>
      <c r="G224" t="s">
        <v>2884</v>
      </c>
      <c r="I224">
        <v>258.76</v>
      </c>
      <c r="J224">
        <v>8.2000000000000003E-2</v>
      </c>
      <c r="K224" s="68">
        <v>30.59</v>
      </c>
      <c r="L224">
        <v>7</v>
      </c>
      <c r="M224">
        <v>3</v>
      </c>
      <c r="N224" t="s">
        <v>3113</v>
      </c>
      <c r="O224">
        <v>0.75600000000000001</v>
      </c>
      <c r="P224">
        <v>10</v>
      </c>
      <c r="Q224">
        <v>8</v>
      </c>
      <c r="R224">
        <v>7.9000000000000001E-2</v>
      </c>
      <c r="S224">
        <v>6</v>
      </c>
      <c r="T224">
        <v>28.071999999999999</v>
      </c>
      <c r="U224">
        <v>5.0359999999999996</v>
      </c>
      <c r="V224">
        <v>100</v>
      </c>
      <c r="W224">
        <v>0.64100000000000001</v>
      </c>
      <c r="X224">
        <v>0.24399999999999999</v>
      </c>
      <c r="Y224">
        <v>1.56</v>
      </c>
      <c r="Z224">
        <v>1.472</v>
      </c>
      <c r="AA224">
        <v>0.05</v>
      </c>
      <c r="AB224">
        <v>0</v>
      </c>
      <c r="AC224" t="b">
        <v>1</v>
      </c>
      <c r="BM224" t="s">
        <v>144</v>
      </c>
      <c r="BN224" t="s">
        <v>144</v>
      </c>
      <c r="BO224" t="s">
        <v>2888</v>
      </c>
      <c r="BT224"/>
      <c r="BU224"/>
      <c r="BX224" t="s">
        <v>2915</v>
      </c>
      <c r="BZ224"/>
      <c r="CA224"/>
      <c r="CB224"/>
      <c r="CC224"/>
      <c r="CD224">
        <v>0</v>
      </c>
      <c r="CE224"/>
      <c r="CF224">
        <v>0</v>
      </c>
    </row>
    <row r="225" spans="1:84" hidden="1" x14ac:dyDescent="0.35">
      <c r="A225" t="s">
        <v>377</v>
      </c>
      <c r="B225" t="s">
        <v>3114</v>
      </c>
      <c r="C225">
        <v>7.5999999999999998E-2</v>
      </c>
      <c r="D225">
        <v>8</v>
      </c>
      <c r="E225">
        <v>120.959</v>
      </c>
      <c r="F225">
        <v>6.2949999999999999</v>
      </c>
      <c r="G225" t="s">
        <v>2884</v>
      </c>
      <c r="I225">
        <v>353.81</v>
      </c>
      <c r="J225">
        <v>8.2000000000000003E-2</v>
      </c>
      <c r="K225" s="68">
        <v>125.64</v>
      </c>
      <c r="L225">
        <v>9</v>
      </c>
      <c r="M225">
        <v>3</v>
      </c>
      <c r="N225" t="s">
        <v>3114</v>
      </c>
      <c r="O225">
        <v>0.75600000000000001</v>
      </c>
      <c r="P225">
        <v>10</v>
      </c>
      <c r="Q225">
        <v>8</v>
      </c>
      <c r="R225">
        <v>7.8E-2</v>
      </c>
      <c r="S225">
        <v>6</v>
      </c>
      <c r="T225">
        <v>121.895</v>
      </c>
      <c r="U225">
        <v>5.0359999999999996</v>
      </c>
      <c r="V225">
        <v>100</v>
      </c>
      <c r="W225">
        <v>0.64100000000000001</v>
      </c>
      <c r="X225">
        <v>0.29099999999999998</v>
      </c>
      <c r="Y225">
        <v>1.18</v>
      </c>
      <c r="Z225">
        <v>1.472</v>
      </c>
      <c r="AA225">
        <v>0.05</v>
      </c>
      <c r="AB225">
        <v>0</v>
      </c>
      <c r="AC225" t="b">
        <v>1</v>
      </c>
      <c r="BM225" t="s">
        <v>144</v>
      </c>
      <c r="BN225" t="s">
        <v>144</v>
      </c>
      <c r="BO225" t="s">
        <v>2888</v>
      </c>
      <c r="BT225"/>
      <c r="BU225"/>
      <c r="BX225" t="s">
        <v>2915</v>
      </c>
      <c r="BZ225"/>
      <c r="CA225"/>
      <c r="CB225"/>
      <c r="CC225"/>
      <c r="CD225">
        <v>0</v>
      </c>
      <c r="CE225"/>
      <c r="CF225">
        <v>0</v>
      </c>
    </row>
    <row r="226" spans="1:84" hidden="1" x14ac:dyDescent="0.35">
      <c r="A226" t="s">
        <v>378</v>
      </c>
      <c r="B226" t="s">
        <v>3115</v>
      </c>
      <c r="C226">
        <v>7.6999999999999999E-2</v>
      </c>
      <c r="D226">
        <v>8</v>
      </c>
      <c r="E226">
        <v>12.563000000000001</v>
      </c>
      <c r="F226">
        <v>6.2949999999999999</v>
      </c>
      <c r="G226" t="s">
        <v>2884</v>
      </c>
      <c r="I226">
        <v>241.24</v>
      </c>
      <c r="J226">
        <v>8.3000000000000004E-2</v>
      </c>
      <c r="K226" s="68">
        <v>13.07</v>
      </c>
      <c r="L226">
        <v>9</v>
      </c>
      <c r="M226">
        <v>3</v>
      </c>
      <c r="N226" t="s">
        <v>3115</v>
      </c>
      <c r="O226">
        <v>0.75600000000000001</v>
      </c>
      <c r="P226">
        <v>10</v>
      </c>
      <c r="Q226">
        <v>8</v>
      </c>
      <c r="R226">
        <v>7.8E-2</v>
      </c>
      <c r="S226">
        <v>6</v>
      </c>
      <c r="T226">
        <v>12.664999999999999</v>
      </c>
      <c r="U226">
        <v>5.0359999999999996</v>
      </c>
      <c r="V226">
        <v>100</v>
      </c>
      <c r="W226">
        <v>0.64100000000000001</v>
      </c>
      <c r="X226">
        <v>0.29099999999999998</v>
      </c>
      <c r="Y226">
        <v>1.96</v>
      </c>
      <c r="Z226">
        <v>1.472</v>
      </c>
      <c r="AA226">
        <v>0.05</v>
      </c>
      <c r="AB226">
        <v>0</v>
      </c>
      <c r="AC226" t="b">
        <v>1</v>
      </c>
      <c r="BM226" t="s">
        <v>144</v>
      </c>
      <c r="BN226" t="s">
        <v>144</v>
      </c>
      <c r="BO226" t="s">
        <v>2888</v>
      </c>
      <c r="BT226"/>
      <c r="BU226"/>
      <c r="BX226" t="s">
        <v>2915</v>
      </c>
      <c r="BZ226"/>
      <c r="CA226"/>
      <c r="CB226"/>
      <c r="CC226"/>
      <c r="CD226">
        <v>0</v>
      </c>
      <c r="CE226"/>
      <c r="CF226">
        <v>0</v>
      </c>
    </row>
    <row r="227" spans="1:84" hidden="1" x14ac:dyDescent="0.35">
      <c r="A227" t="s">
        <v>379</v>
      </c>
      <c r="B227" t="s">
        <v>3116</v>
      </c>
      <c r="C227">
        <v>0.08</v>
      </c>
      <c r="D227">
        <v>8</v>
      </c>
      <c r="E227">
        <v>85.777000000000001</v>
      </c>
      <c r="F227">
        <v>6.2949999999999999</v>
      </c>
      <c r="G227" t="s">
        <v>2884</v>
      </c>
      <c r="I227">
        <v>316.29000000000002</v>
      </c>
      <c r="J227">
        <v>8.4000000000000005E-2</v>
      </c>
      <c r="K227" s="68">
        <v>88.12</v>
      </c>
      <c r="L227">
        <v>4</v>
      </c>
      <c r="M227">
        <v>3</v>
      </c>
      <c r="N227" t="s">
        <v>3116</v>
      </c>
      <c r="O227">
        <v>0.76100000000000001</v>
      </c>
      <c r="P227">
        <v>10</v>
      </c>
      <c r="Q227">
        <v>8</v>
      </c>
      <c r="R227">
        <v>8.1000000000000003E-2</v>
      </c>
      <c r="S227">
        <v>6</v>
      </c>
      <c r="T227">
        <v>86.245999999999995</v>
      </c>
      <c r="U227">
        <v>5.0359999999999996</v>
      </c>
      <c r="V227">
        <v>100</v>
      </c>
      <c r="W227">
        <v>0.64100000000000001</v>
      </c>
      <c r="X227">
        <v>0.13500000000000001</v>
      </c>
      <c r="Y227">
        <v>1.415</v>
      </c>
      <c r="Z227">
        <v>1.472</v>
      </c>
      <c r="AA227">
        <v>0.05</v>
      </c>
      <c r="AB227">
        <v>0</v>
      </c>
      <c r="AC227" t="b">
        <v>1</v>
      </c>
      <c r="BM227" t="s">
        <v>144</v>
      </c>
      <c r="BN227" t="s">
        <v>144</v>
      </c>
      <c r="BO227" t="s">
        <v>2888</v>
      </c>
      <c r="BT227"/>
      <c r="BU227"/>
      <c r="BX227" t="s">
        <v>2915</v>
      </c>
      <c r="BZ227"/>
      <c r="CA227"/>
      <c r="CB227"/>
      <c r="CC227"/>
      <c r="CD227">
        <v>0</v>
      </c>
      <c r="CE227"/>
      <c r="CF227">
        <v>0</v>
      </c>
    </row>
    <row r="228" spans="1:84" hidden="1" x14ac:dyDescent="0.35">
      <c r="A228" t="s">
        <v>380</v>
      </c>
      <c r="B228" t="s">
        <v>3117</v>
      </c>
      <c r="C228">
        <v>7.3999999999999996E-2</v>
      </c>
      <c r="D228">
        <v>20.853000000000002</v>
      </c>
      <c r="E228">
        <v>127.872</v>
      </c>
      <c r="F228">
        <v>6.2949999999999999</v>
      </c>
      <c r="G228" t="s">
        <v>2884</v>
      </c>
      <c r="I228">
        <v>358.76</v>
      </c>
      <c r="J228">
        <v>8.5000000000000006E-2</v>
      </c>
      <c r="K228" s="68">
        <v>130.59</v>
      </c>
      <c r="L228">
        <v>8</v>
      </c>
      <c r="M228">
        <v>3</v>
      </c>
      <c r="N228" t="s">
        <v>3117</v>
      </c>
      <c r="O228">
        <v>0.76100000000000001</v>
      </c>
      <c r="P228">
        <v>10</v>
      </c>
      <c r="Q228">
        <v>20.853000000000002</v>
      </c>
      <c r="R228">
        <v>7.5999999999999998E-2</v>
      </c>
      <c r="S228">
        <v>16.681999999999999</v>
      </c>
      <c r="T228">
        <v>128.416</v>
      </c>
      <c r="U228">
        <v>5.0359999999999996</v>
      </c>
      <c r="V228">
        <v>100</v>
      </c>
      <c r="W228">
        <v>0.47099999999999997</v>
      </c>
      <c r="X228">
        <v>0.28599999999999998</v>
      </c>
      <c r="Y228">
        <v>1.1100000000000001</v>
      </c>
      <c r="Z228">
        <v>1.472</v>
      </c>
      <c r="AA228">
        <v>0.05</v>
      </c>
      <c r="AB228">
        <v>0</v>
      </c>
      <c r="AC228" t="b">
        <v>1</v>
      </c>
      <c r="BM228" t="s">
        <v>144</v>
      </c>
      <c r="BN228" t="s">
        <v>144</v>
      </c>
      <c r="BO228" t="s">
        <v>2888</v>
      </c>
      <c r="BT228"/>
      <c r="BU228"/>
      <c r="BX228" t="s">
        <v>2915</v>
      </c>
      <c r="BZ228"/>
      <c r="CA228"/>
      <c r="CB228"/>
      <c r="CC228"/>
      <c r="CD228">
        <v>0</v>
      </c>
      <c r="CE228"/>
      <c r="CF228">
        <v>0</v>
      </c>
    </row>
    <row r="229" spans="1:84" hidden="1" x14ac:dyDescent="0.35">
      <c r="A229" t="s">
        <v>381</v>
      </c>
      <c r="B229" t="s">
        <v>3118</v>
      </c>
      <c r="C229">
        <v>7.5999999999999998E-2</v>
      </c>
      <c r="D229">
        <v>19.954999999999998</v>
      </c>
      <c r="E229">
        <v>154.035</v>
      </c>
      <c r="F229">
        <v>6.2949999999999999</v>
      </c>
      <c r="G229" t="s">
        <v>2884</v>
      </c>
      <c r="I229">
        <v>26.19</v>
      </c>
      <c r="J229">
        <v>8.6999999999999994E-2</v>
      </c>
      <c r="K229" s="68">
        <v>158.02000000000001</v>
      </c>
      <c r="L229">
        <v>9</v>
      </c>
      <c r="M229">
        <v>3</v>
      </c>
      <c r="N229" t="s">
        <v>3118</v>
      </c>
      <c r="O229">
        <v>0.76500000000000001</v>
      </c>
      <c r="P229">
        <v>10</v>
      </c>
      <c r="Q229">
        <v>19.954999999999998</v>
      </c>
      <c r="R229">
        <v>7.8E-2</v>
      </c>
      <c r="S229">
        <v>15.964</v>
      </c>
      <c r="T229">
        <v>154.83199999999999</v>
      </c>
      <c r="U229">
        <v>5.0359999999999996</v>
      </c>
      <c r="V229">
        <v>100</v>
      </c>
      <c r="W229">
        <v>0.48699999999999999</v>
      </c>
      <c r="X229">
        <v>0.29699999999999999</v>
      </c>
      <c r="Y229">
        <v>1.51</v>
      </c>
      <c r="Z229">
        <v>1.472</v>
      </c>
      <c r="AA229">
        <v>0.05</v>
      </c>
      <c r="AB229">
        <v>0</v>
      </c>
      <c r="AC229" t="b">
        <v>1</v>
      </c>
      <c r="BM229" t="s">
        <v>144</v>
      </c>
      <c r="BN229" t="s">
        <v>144</v>
      </c>
      <c r="BO229" t="s">
        <v>2888</v>
      </c>
      <c r="BT229"/>
      <c r="BU229"/>
      <c r="BX229" t="s">
        <v>2915</v>
      </c>
      <c r="BZ229"/>
      <c r="CA229"/>
      <c r="CB229"/>
      <c r="CC229"/>
      <c r="CD229">
        <v>0</v>
      </c>
      <c r="CE229"/>
      <c r="CF229">
        <v>0</v>
      </c>
    </row>
    <row r="230" spans="1:84" hidden="1" x14ac:dyDescent="0.35">
      <c r="A230" t="s">
        <v>382</v>
      </c>
      <c r="B230" t="s">
        <v>3119</v>
      </c>
      <c r="C230">
        <v>7.5999999999999998E-2</v>
      </c>
      <c r="D230">
        <v>18.263999999999999</v>
      </c>
      <c r="E230">
        <v>173.95400000000001</v>
      </c>
      <c r="F230">
        <v>6.2949999999999999</v>
      </c>
      <c r="G230" t="s">
        <v>2884</v>
      </c>
      <c r="I230">
        <v>46.19</v>
      </c>
      <c r="J230">
        <v>8.6999999999999994E-2</v>
      </c>
      <c r="K230" s="68">
        <v>178.02</v>
      </c>
      <c r="L230">
        <v>11</v>
      </c>
      <c r="M230">
        <v>3</v>
      </c>
      <c r="N230" t="s">
        <v>3119</v>
      </c>
      <c r="O230">
        <v>0.76400000000000001</v>
      </c>
      <c r="P230">
        <v>10.523</v>
      </c>
      <c r="Q230">
        <v>18.263999999999999</v>
      </c>
      <c r="R230">
        <v>7.8E-2</v>
      </c>
      <c r="S230">
        <v>14.611000000000001</v>
      </c>
      <c r="T230">
        <v>174.767</v>
      </c>
      <c r="U230">
        <v>5.0359999999999996</v>
      </c>
      <c r="V230">
        <v>100</v>
      </c>
      <c r="W230">
        <v>0.51800000000000002</v>
      </c>
      <c r="X230">
        <v>0.38</v>
      </c>
      <c r="Y230">
        <v>1.05</v>
      </c>
      <c r="Z230">
        <v>1.472</v>
      </c>
      <c r="AA230">
        <v>0.05</v>
      </c>
      <c r="AB230">
        <v>0</v>
      </c>
      <c r="AC230" t="b">
        <v>1</v>
      </c>
      <c r="BM230" t="s">
        <v>144</v>
      </c>
      <c r="BN230" t="s">
        <v>144</v>
      </c>
      <c r="BO230" t="s">
        <v>2888</v>
      </c>
      <c r="BT230"/>
      <c r="BU230"/>
      <c r="BX230" t="s">
        <v>2915</v>
      </c>
      <c r="BZ230"/>
      <c r="CA230"/>
      <c r="CB230"/>
      <c r="CC230"/>
      <c r="CD230">
        <v>0</v>
      </c>
      <c r="CE230"/>
      <c r="CF230">
        <v>0</v>
      </c>
    </row>
    <row r="231" spans="1:84" hidden="1" x14ac:dyDescent="0.35">
      <c r="A231" t="s">
        <v>383</v>
      </c>
      <c r="B231" t="s">
        <v>3120</v>
      </c>
      <c r="C231">
        <v>8.4000000000000005E-2</v>
      </c>
      <c r="D231">
        <v>8</v>
      </c>
      <c r="E231">
        <v>80.412000000000006</v>
      </c>
      <c r="F231">
        <v>6.2949999999999999</v>
      </c>
      <c r="G231" t="s">
        <v>2884</v>
      </c>
      <c r="I231">
        <v>313.81</v>
      </c>
      <c r="J231">
        <v>8.6999999999999994E-2</v>
      </c>
      <c r="K231" s="68">
        <v>85.64</v>
      </c>
      <c r="L231">
        <v>6</v>
      </c>
      <c r="M231">
        <v>3</v>
      </c>
      <c r="N231" t="s">
        <v>3120</v>
      </c>
      <c r="O231">
        <v>0.76400000000000001</v>
      </c>
      <c r="P231">
        <v>10</v>
      </c>
      <c r="Q231">
        <v>8</v>
      </c>
      <c r="R231">
        <v>8.5000000000000006E-2</v>
      </c>
      <c r="S231">
        <v>6</v>
      </c>
      <c r="T231">
        <v>81.457999999999998</v>
      </c>
      <c r="U231">
        <v>5.0359999999999996</v>
      </c>
      <c r="V231">
        <v>100</v>
      </c>
      <c r="W231">
        <v>0.64100000000000001</v>
      </c>
      <c r="X231">
        <v>0.19</v>
      </c>
      <c r="Y231">
        <v>1.41</v>
      </c>
      <c r="Z231">
        <v>1.472</v>
      </c>
      <c r="AA231">
        <v>0.05</v>
      </c>
      <c r="AB231">
        <v>0</v>
      </c>
      <c r="AC231" t="b">
        <v>1</v>
      </c>
      <c r="BM231" t="s">
        <v>144</v>
      </c>
      <c r="BN231" t="s">
        <v>144</v>
      </c>
      <c r="BO231" t="s">
        <v>2888</v>
      </c>
      <c r="BT231"/>
      <c r="BU231"/>
      <c r="BX231" t="s">
        <v>2915</v>
      </c>
      <c r="BZ231"/>
      <c r="CA231"/>
      <c r="CB231"/>
      <c r="CC231"/>
      <c r="CD231">
        <v>0</v>
      </c>
      <c r="CE231"/>
      <c r="CF231">
        <v>0</v>
      </c>
    </row>
    <row r="232" spans="1:84" hidden="1" x14ac:dyDescent="0.35">
      <c r="A232" t="s">
        <v>384</v>
      </c>
      <c r="B232" t="s">
        <v>3121</v>
      </c>
      <c r="C232">
        <v>8.4000000000000005E-2</v>
      </c>
      <c r="D232">
        <v>8</v>
      </c>
      <c r="E232">
        <v>63.305999999999997</v>
      </c>
      <c r="F232">
        <v>6.2949999999999999</v>
      </c>
      <c r="G232" t="s">
        <v>2884</v>
      </c>
      <c r="I232">
        <v>293.81</v>
      </c>
      <c r="J232">
        <v>8.8999999999999996E-2</v>
      </c>
      <c r="K232" s="68">
        <v>65.64</v>
      </c>
      <c r="L232">
        <v>7</v>
      </c>
      <c r="M232">
        <v>3</v>
      </c>
      <c r="N232" t="s">
        <v>3121</v>
      </c>
      <c r="O232">
        <v>0.76300000000000001</v>
      </c>
      <c r="P232">
        <v>10</v>
      </c>
      <c r="Q232">
        <v>8</v>
      </c>
      <c r="R232">
        <v>8.5000000000000006E-2</v>
      </c>
      <c r="S232">
        <v>6</v>
      </c>
      <c r="T232">
        <v>63.773000000000003</v>
      </c>
      <c r="U232">
        <v>5.0359999999999996</v>
      </c>
      <c r="V232">
        <v>100</v>
      </c>
      <c r="W232">
        <v>0.64100000000000001</v>
      </c>
      <c r="X232">
        <v>0.22700000000000001</v>
      </c>
      <c r="Y232">
        <v>1.7050000000000001</v>
      </c>
      <c r="Z232">
        <v>1.472</v>
      </c>
      <c r="AA232">
        <v>0.05</v>
      </c>
      <c r="AB232">
        <v>0</v>
      </c>
      <c r="AC232" t="b">
        <v>1</v>
      </c>
      <c r="BM232" t="s">
        <v>144</v>
      </c>
      <c r="BN232" t="s">
        <v>144</v>
      </c>
      <c r="BO232" t="s">
        <v>2888</v>
      </c>
      <c r="BT232"/>
      <c r="BU232"/>
      <c r="BX232" t="s">
        <v>2915</v>
      </c>
      <c r="BZ232"/>
      <c r="CA232"/>
      <c r="CB232"/>
      <c r="CC232"/>
      <c r="CD232">
        <v>0</v>
      </c>
      <c r="CE232"/>
      <c r="CF232">
        <v>0</v>
      </c>
    </row>
    <row r="233" spans="1:84" hidden="1" x14ac:dyDescent="0.35">
      <c r="A233" t="s">
        <v>385</v>
      </c>
      <c r="B233" t="s">
        <v>3122</v>
      </c>
      <c r="C233">
        <v>8.5000000000000006E-2</v>
      </c>
      <c r="D233">
        <v>8</v>
      </c>
      <c r="E233">
        <v>102.533</v>
      </c>
      <c r="F233">
        <v>6.2949999999999999</v>
      </c>
      <c r="G233" t="s">
        <v>2884</v>
      </c>
      <c r="I233">
        <v>333.81</v>
      </c>
      <c r="J233">
        <v>0.09</v>
      </c>
      <c r="K233" s="68">
        <v>105.64</v>
      </c>
      <c r="L233">
        <v>9</v>
      </c>
      <c r="M233">
        <v>3</v>
      </c>
      <c r="N233" t="s">
        <v>3122</v>
      </c>
      <c r="O233">
        <v>0.76300000000000001</v>
      </c>
      <c r="P233">
        <v>10</v>
      </c>
      <c r="Q233">
        <v>8</v>
      </c>
      <c r="R233">
        <v>8.5999999999999993E-2</v>
      </c>
      <c r="S233">
        <v>6</v>
      </c>
      <c r="T233">
        <v>103.154</v>
      </c>
      <c r="U233">
        <v>5.0359999999999996</v>
      </c>
      <c r="V233">
        <v>100</v>
      </c>
      <c r="W233">
        <v>0.64100000000000001</v>
      </c>
      <c r="X233">
        <v>0.28599999999999998</v>
      </c>
      <c r="Y233">
        <v>1.01</v>
      </c>
      <c r="Z233">
        <v>1.472</v>
      </c>
      <c r="AA233">
        <v>0.05</v>
      </c>
      <c r="AB233">
        <v>0</v>
      </c>
      <c r="AC233" t="b">
        <v>1</v>
      </c>
      <c r="BM233" t="s">
        <v>144</v>
      </c>
      <c r="BN233" t="s">
        <v>144</v>
      </c>
      <c r="BO233" t="s">
        <v>2888</v>
      </c>
      <c r="BT233"/>
      <c r="BU233"/>
      <c r="BX233" t="s">
        <v>2915</v>
      </c>
      <c r="BZ233"/>
      <c r="CA233"/>
      <c r="CB233"/>
      <c r="CC233"/>
      <c r="CD233">
        <v>0</v>
      </c>
      <c r="CE233"/>
      <c r="CF233">
        <v>0</v>
      </c>
    </row>
    <row r="234" spans="1:84" hidden="1" x14ac:dyDescent="0.35">
      <c r="A234" t="s">
        <v>386</v>
      </c>
      <c r="B234" t="s">
        <v>3123</v>
      </c>
      <c r="C234">
        <v>8.6999999999999994E-2</v>
      </c>
      <c r="D234">
        <v>8</v>
      </c>
      <c r="E234">
        <v>119.68600000000001</v>
      </c>
      <c r="F234">
        <v>6.2949999999999999</v>
      </c>
      <c r="G234" t="s">
        <v>2884</v>
      </c>
      <c r="I234">
        <v>353.81</v>
      </c>
      <c r="J234">
        <v>9.0999999999999998E-2</v>
      </c>
      <c r="K234" s="68">
        <v>125.64</v>
      </c>
      <c r="L234">
        <v>9</v>
      </c>
      <c r="M234">
        <v>3</v>
      </c>
      <c r="N234" t="s">
        <v>3123</v>
      </c>
      <c r="O234">
        <v>0.76200000000000001</v>
      </c>
      <c r="P234">
        <v>10</v>
      </c>
      <c r="Q234">
        <v>8</v>
      </c>
      <c r="R234">
        <v>8.7999999999999995E-2</v>
      </c>
      <c r="S234">
        <v>6</v>
      </c>
      <c r="T234">
        <v>120.876</v>
      </c>
      <c r="U234">
        <v>5.0359999999999996</v>
      </c>
      <c r="V234">
        <v>100</v>
      </c>
      <c r="W234">
        <v>0.64100000000000001</v>
      </c>
      <c r="X234">
        <v>0.28199999999999997</v>
      </c>
      <c r="Y234">
        <v>1.27</v>
      </c>
      <c r="Z234">
        <v>1.472</v>
      </c>
      <c r="AA234">
        <v>0.05</v>
      </c>
      <c r="AB234">
        <v>0</v>
      </c>
      <c r="AC234" t="b">
        <v>1</v>
      </c>
      <c r="BM234" t="s">
        <v>144</v>
      </c>
      <c r="BN234" t="s">
        <v>144</v>
      </c>
      <c r="BO234" t="s">
        <v>2888</v>
      </c>
      <c r="BT234"/>
      <c r="BU234"/>
      <c r="BX234" t="s">
        <v>2915</v>
      </c>
      <c r="BZ234"/>
      <c r="CA234"/>
      <c r="CB234"/>
      <c r="CC234"/>
      <c r="CD234">
        <v>0</v>
      </c>
      <c r="CE234"/>
      <c r="CF234">
        <v>0</v>
      </c>
    </row>
    <row r="235" spans="1:84" hidden="1" x14ac:dyDescent="0.35">
      <c r="A235" t="s">
        <v>387</v>
      </c>
      <c r="B235" t="s">
        <v>3124</v>
      </c>
      <c r="C235">
        <v>8.7999999999999995E-2</v>
      </c>
      <c r="D235">
        <v>8</v>
      </c>
      <c r="E235">
        <v>174.87200000000001</v>
      </c>
      <c r="F235">
        <v>6.2949999999999999</v>
      </c>
      <c r="G235" t="s">
        <v>2884</v>
      </c>
      <c r="I235">
        <v>46.19</v>
      </c>
      <c r="J235">
        <v>9.1999999999999998E-2</v>
      </c>
      <c r="K235" s="68">
        <v>178.02</v>
      </c>
      <c r="L235">
        <v>6</v>
      </c>
      <c r="M235">
        <v>3</v>
      </c>
      <c r="N235" t="s">
        <v>3124</v>
      </c>
      <c r="O235">
        <v>0.76200000000000001</v>
      </c>
      <c r="P235">
        <v>10</v>
      </c>
      <c r="Q235">
        <v>8</v>
      </c>
      <c r="R235">
        <v>8.8999999999999996E-2</v>
      </c>
      <c r="S235">
        <v>6</v>
      </c>
      <c r="T235">
        <v>175.50200000000001</v>
      </c>
      <c r="U235">
        <v>5.0359999999999996</v>
      </c>
      <c r="V235">
        <v>100</v>
      </c>
      <c r="W235">
        <v>0.64100000000000001</v>
      </c>
      <c r="X235">
        <v>0.20100000000000001</v>
      </c>
      <c r="Y235">
        <v>1.23</v>
      </c>
      <c r="Z235">
        <v>1.472</v>
      </c>
      <c r="AA235">
        <v>0.05</v>
      </c>
      <c r="AB235">
        <v>0</v>
      </c>
      <c r="AC235" t="b">
        <v>1</v>
      </c>
      <c r="BM235" t="s">
        <v>144</v>
      </c>
      <c r="BN235" t="s">
        <v>144</v>
      </c>
      <c r="BO235" t="s">
        <v>2888</v>
      </c>
      <c r="BT235"/>
      <c r="BU235"/>
      <c r="BX235" t="s">
        <v>2915</v>
      </c>
      <c r="BZ235"/>
      <c r="CA235"/>
      <c r="CB235"/>
      <c r="CC235"/>
      <c r="CD235">
        <v>0</v>
      </c>
      <c r="CE235"/>
      <c r="CF235">
        <v>0</v>
      </c>
    </row>
    <row r="236" spans="1:84" hidden="1" x14ac:dyDescent="0.35">
      <c r="A236" t="s">
        <v>388</v>
      </c>
      <c r="B236" t="s">
        <v>3125</v>
      </c>
      <c r="C236">
        <v>8.8999999999999996E-2</v>
      </c>
      <c r="D236">
        <v>8</v>
      </c>
      <c r="E236">
        <v>146.84100000000001</v>
      </c>
      <c r="F236">
        <v>6.2949999999999999</v>
      </c>
      <c r="G236" t="s">
        <v>2884</v>
      </c>
      <c r="I236">
        <v>18.760000000000002</v>
      </c>
      <c r="J236">
        <v>9.4E-2</v>
      </c>
      <c r="K236" s="68">
        <v>150.59</v>
      </c>
      <c r="L236">
        <v>7</v>
      </c>
      <c r="M236">
        <v>3</v>
      </c>
      <c r="N236" t="s">
        <v>3125</v>
      </c>
      <c r="O236">
        <v>0.76</v>
      </c>
      <c r="P236">
        <v>10</v>
      </c>
      <c r="Q236">
        <v>8</v>
      </c>
      <c r="R236">
        <v>0.09</v>
      </c>
      <c r="S236">
        <v>6</v>
      </c>
      <c r="T236">
        <v>147.59100000000001</v>
      </c>
      <c r="U236">
        <v>5.0359999999999996</v>
      </c>
      <c r="V236">
        <v>100</v>
      </c>
      <c r="W236">
        <v>0.64100000000000001</v>
      </c>
      <c r="X236">
        <v>0.24</v>
      </c>
      <c r="Y236">
        <v>1.865</v>
      </c>
      <c r="Z236">
        <v>1.472</v>
      </c>
      <c r="AA236">
        <v>0.05</v>
      </c>
      <c r="AB236">
        <v>0</v>
      </c>
      <c r="AC236" t="b">
        <v>1</v>
      </c>
      <c r="BM236" t="s">
        <v>144</v>
      </c>
      <c r="BN236" t="s">
        <v>144</v>
      </c>
      <c r="BO236" t="s">
        <v>2888</v>
      </c>
      <c r="BT236"/>
      <c r="BU236"/>
      <c r="BX236" t="s">
        <v>2915</v>
      </c>
      <c r="BZ236"/>
      <c r="CA236"/>
      <c r="CB236"/>
      <c r="CC236"/>
      <c r="CD236">
        <v>0</v>
      </c>
      <c r="CE236"/>
      <c r="CF236">
        <v>0</v>
      </c>
    </row>
    <row r="237" spans="1:84" hidden="1" x14ac:dyDescent="0.35">
      <c r="A237" t="s">
        <v>389</v>
      </c>
      <c r="B237" t="s">
        <v>3126</v>
      </c>
      <c r="C237">
        <v>9.1999999999999998E-2</v>
      </c>
      <c r="D237">
        <v>8</v>
      </c>
      <c r="E237">
        <v>152.392</v>
      </c>
      <c r="F237">
        <v>6.2949999999999999</v>
      </c>
      <c r="G237" t="s">
        <v>2884</v>
      </c>
      <c r="I237">
        <v>23.71</v>
      </c>
      <c r="J237">
        <v>9.6000000000000002E-2</v>
      </c>
      <c r="K237" s="68">
        <v>155.54</v>
      </c>
      <c r="L237">
        <v>3</v>
      </c>
      <c r="M237">
        <v>3</v>
      </c>
      <c r="N237" t="s">
        <v>3126</v>
      </c>
      <c r="O237">
        <v>0.75900000000000001</v>
      </c>
      <c r="P237">
        <v>10</v>
      </c>
      <c r="Q237">
        <v>8</v>
      </c>
      <c r="R237">
        <v>9.2999999999999999E-2</v>
      </c>
      <c r="S237">
        <v>6</v>
      </c>
      <c r="T237">
        <v>153.02199999999999</v>
      </c>
      <c r="U237">
        <v>5.0359999999999996</v>
      </c>
      <c r="V237">
        <v>100</v>
      </c>
      <c r="W237">
        <v>0.64100000000000001</v>
      </c>
      <c r="X237">
        <v>0.105</v>
      </c>
      <c r="Y237">
        <v>1.64</v>
      </c>
      <c r="Z237">
        <v>1.472</v>
      </c>
      <c r="AA237">
        <v>0.05</v>
      </c>
      <c r="AB237">
        <v>0</v>
      </c>
      <c r="AC237" t="b">
        <v>1</v>
      </c>
      <c r="BM237" t="s">
        <v>144</v>
      </c>
      <c r="BN237" t="s">
        <v>144</v>
      </c>
      <c r="BO237" t="s">
        <v>2888</v>
      </c>
      <c r="BT237"/>
      <c r="BU237"/>
      <c r="BX237" t="s">
        <v>2915</v>
      </c>
      <c r="BZ237"/>
      <c r="CA237"/>
      <c r="CB237"/>
      <c r="CC237"/>
      <c r="CD237">
        <v>0</v>
      </c>
      <c r="CE237"/>
      <c r="CF237">
        <v>0</v>
      </c>
    </row>
    <row r="238" spans="1:84" hidden="1" x14ac:dyDescent="0.35">
      <c r="A238" t="s">
        <v>390</v>
      </c>
      <c r="B238" t="s">
        <v>3127</v>
      </c>
      <c r="C238">
        <v>0.107</v>
      </c>
      <c r="D238">
        <v>8</v>
      </c>
      <c r="E238">
        <v>150.96799999999999</v>
      </c>
      <c r="F238">
        <v>6.2949999999999999</v>
      </c>
      <c r="G238" t="s">
        <v>2884</v>
      </c>
      <c r="I238">
        <v>23.71</v>
      </c>
      <c r="J238">
        <v>0.111</v>
      </c>
      <c r="K238" s="68">
        <v>155.55000000000001</v>
      </c>
      <c r="L238">
        <v>8</v>
      </c>
      <c r="M238">
        <v>3</v>
      </c>
      <c r="N238" t="s">
        <v>3127</v>
      </c>
      <c r="O238">
        <v>0.755</v>
      </c>
      <c r="P238">
        <v>10</v>
      </c>
      <c r="Q238">
        <v>8</v>
      </c>
      <c r="R238">
        <v>0.108</v>
      </c>
      <c r="S238">
        <v>6</v>
      </c>
      <c r="T238">
        <v>151.88399999999999</v>
      </c>
      <c r="U238">
        <v>5.0359999999999996</v>
      </c>
      <c r="V238">
        <v>100</v>
      </c>
      <c r="W238">
        <v>0.64100000000000001</v>
      </c>
      <c r="X238">
        <v>0.28000000000000003</v>
      </c>
      <c r="Y238">
        <v>1.92</v>
      </c>
      <c r="Z238">
        <v>1.7829999999999999</v>
      </c>
      <c r="AA238">
        <v>6.4000000000000001E-2</v>
      </c>
      <c r="AB238">
        <v>0</v>
      </c>
      <c r="AC238" t="b">
        <v>1</v>
      </c>
      <c r="BM238" t="s">
        <v>144</v>
      </c>
      <c r="BN238" t="s">
        <v>144</v>
      </c>
      <c r="BO238" t="s">
        <v>2888</v>
      </c>
      <c r="BT238"/>
      <c r="BU238"/>
      <c r="BX238" t="s">
        <v>2915</v>
      </c>
      <c r="BZ238"/>
      <c r="CA238"/>
      <c r="CB238"/>
      <c r="CC238"/>
      <c r="CD238">
        <v>0</v>
      </c>
      <c r="CE238"/>
      <c r="CF238">
        <v>0</v>
      </c>
    </row>
    <row r="239" spans="1:84" hidden="1" x14ac:dyDescent="0.35">
      <c r="A239" t="s">
        <v>391</v>
      </c>
      <c r="B239" t="s">
        <v>3128</v>
      </c>
      <c r="C239">
        <v>0.108</v>
      </c>
      <c r="D239">
        <v>8</v>
      </c>
      <c r="E239">
        <v>79.551000000000002</v>
      </c>
      <c r="F239">
        <v>6.2949999999999999</v>
      </c>
      <c r="G239" t="s">
        <v>2884</v>
      </c>
      <c r="I239">
        <v>313.81</v>
      </c>
      <c r="J239">
        <v>0.111</v>
      </c>
      <c r="K239" s="68">
        <v>85.65</v>
      </c>
      <c r="L239">
        <v>6</v>
      </c>
      <c r="M239">
        <v>3</v>
      </c>
      <c r="N239" t="s">
        <v>3128</v>
      </c>
      <c r="O239">
        <v>0.755</v>
      </c>
      <c r="P239">
        <v>10</v>
      </c>
      <c r="Q239">
        <v>8</v>
      </c>
      <c r="R239">
        <v>0.109</v>
      </c>
      <c r="S239">
        <v>6</v>
      </c>
      <c r="T239">
        <v>80.771000000000001</v>
      </c>
      <c r="U239">
        <v>5.0359999999999996</v>
      </c>
      <c r="V239">
        <v>100</v>
      </c>
      <c r="W239">
        <v>0.64100000000000001</v>
      </c>
      <c r="X239">
        <v>0.19</v>
      </c>
      <c r="Y239">
        <v>1.59</v>
      </c>
      <c r="Z239">
        <v>1.7829999999999999</v>
      </c>
      <c r="AA239">
        <v>6.4000000000000001E-2</v>
      </c>
      <c r="AB239">
        <v>0</v>
      </c>
      <c r="AC239" t="b">
        <v>1</v>
      </c>
      <c r="BM239" t="s">
        <v>144</v>
      </c>
      <c r="BN239" t="s">
        <v>144</v>
      </c>
      <c r="BO239" t="s">
        <v>2888</v>
      </c>
      <c r="BT239"/>
      <c r="BU239"/>
      <c r="BX239" t="s">
        <v>2915</v>
      </c>
      <c r="BZ239"/>
      <c r="CA239"/>
      <c r="CB239"/>
      <c r="CC239"/>
      <c r="CD239">
        <v>0</v>
      </c>
      <c r="CE239"/>
      <c r="CF239">
        <v>0</v>
      </c>
    </row>
    <row r="240" spans="1:84" hidden="1" x14ac:dyDescent="0.35">
      <c r="A240" t="s">
        <v>392</v>
      </c>
      <c r="B240" t="s">
        <v>3129</v>
      </c>
      <c r="C240">
        <v>0.107</v>
      </c>
      <c r="D240">
        <v>8</v>
      </c>
      <c r="E240">
        <v>166.40299999999999</v>
      </c>
      <c r="F240">
        <v>6.2949999999999999</v>
      </c>
      <c r="G240" t="s">
        <v>2884</v>
      </c>
      <c r="I240">
        <v>38.76</v>
      </c>
      <c r="J240">
        <v>0.111</v>
      </c>
      <c r="K240" s="68">
        <v>170.6</v>
      </c>
      <c r="L240">
        <v>11</v>
      </c>
      <c r="M240">
        <v>3</v>
      </c>
      <c r="N240" t="s">
        <v>3129</v>
      </c>
      <c r="O240">
        <v>0.755</v>
      </c>
      <c r="P240">
        <v>10.523</v>
      </c>
      <c r="Q240">
        <v>8</v>
      </c>
      <c r="R240">
        <v>0.108</v>
      </c>
      <c r="S240">
        <v>6</v>
      </c>
      <c r="T240">
        <v>167.24299999999999</v>
      </c>
      <c r="U240">
        <v>5.0359999999999996</v>
      </c>
      <c r="V240">
        <v>100</v>
      </c>
      <c r="W240">
        <v>0.64100000000000001</v>
      </c>
      <c r="X240">
        <v>0.37</v>
      </c>
      <c r="Y240">
        <v>1.48</v>
      </c>
      <c r="Z240">
        <v>1.7829999999999999</v>
      </c>
      <c r="AA240">
        <v>6.4000000000000001E-2</v>
      </c>
      <c r="AB240">
        <v>0</v>
      </c>
      <c r="AC240" t="b">
        <v>1</v>
      </c>
      <c r="BM240" t="s">
        <v>144</v>
      </c>
      <c r="BN240" t="s">
        <v>144</v>
      </c>
      <c r="BO240" t="s">
        <v>2888</v>
      </c>
      <c r="BT240"/>
      <c r="BU240"/>
      <c r="BX240" t="s">
        <v>2915</v>
      </c>
      <c r="BZ240"/>
      <c r="CA240"/>
      <c r="CB240"/>
      <c r="CC240"/>
      <c r="CD240">
        <v>0</v>
      </c>
      <c r="CE240"/>
      <c r="CF240">
        <v>0</v>
      </c>
    </row>
    <row r="241" spans="1:84" hidden="1" x14ac:dyDescent="0.35">
      <c r="A241" t="s">
        <v>393</v>
      </c>
      <c r="B241" t="s">
        <v>3130</v>
      </c>
      <c r="C241">
        <v>0.108</v>
      </c>
      <c r="D241">
        <v>8</v>
      </c>
      <c r="E241">
        <v>122.514</v>
      </c>
      <c r="F241">
        <v>6.2949999999999999</v>
      </c>
      <c r="G241" t="s">
        <v>2884</v>
      </c>
      <c r="I241">
        <v>353.81</v>
      </c>
      <c r="J241">
        <v>0.112</v>
      </c>
      <c r="K241" s="68">
        <v>125.65</v>
      </c>
      <c r="L241">
        <v>13</v>
      </c>
      <c r="M241">
        <v>3</v>
      </c>
      <c r="N241" t="s">
        <v>3130</v>
      </c>
      <c r="O241">
        <v>0.755</v>
      </c>
      <c r="P241">
        <v>11.673</v>
      </c>
      <c r="Q241">
        <v>8</v>
      </c>
      <c r="R241">
        <v>0.109</v>
      </c>
      <c r="S241">
        <v>6</v>
      </c>
      <c r="T241">
        <v>123.14100000000001</v>
      </c>
      <c r="U241">
        <v>5.0359999999999996</v>
      </c>
      <c r="V241">
        <v>100</v>
      </c>
      <c r="W241">
        <v>0.64100000000000001</v>
      </c>
      <c r="X241">
        <v>0.41599999999999998</v>
      </c>
      <c r="Y241">
        <v>1.55</v>
      </c>
      <c r="Z241">
        <v>1.7829999999999999</v>
      </c>
      <c r="AA241">
        <v>6.4000000000000001E-2</v>
      </c>
      <c r="AB241">
        <v>0</v>
      </c>
      <c r="AC241" t="b">
        <v>1</v>
      </c>
      <c r="BM241" t="s">
        <v>144</v>
      </c>
      <c r="BN241" t="s">
        <v>144</v>
      </c>
      <c r="BO241" t="s">
        <v>2888</v>
      </c>
      <c r="BT241"/>
      <c r="BU241"/>
      <c r="BX241" t="s">
        <v>2915</v>
      </c>
      <c r="BZ241"/>
      <c r="CA241"/>
      <c r="CB241"/>
      <c r="CC241"/>
      <c r="CD241">
        <v>0</v>
      </c>
      <c r="CE241"/>
      <c r="CF241">
        <v>0</v>
      </c>
    </row>
    <row r="242" spans="1:84" hidden="1" x14ac:dyDescent="0.35">
      <c r="A242" t="s">
        <v>394</v>
      </c>
      <c r="B242" t="s">
        <v>3131</v>
      </c>
      <c r="C242">
        <v>0.108</v>
      </c>
      <c r="D242">
        <v>8</v>
      </c>
      <c r="E242">
        <v>57.375999999999998</v>
      </c>
      <c r="F242">
        <v>6.2949999999999999</v>
      </c>
      <c r="G242" t="s">
        <v>2884</v>
      </c>
      <c r="I242">
        <v>286.19</v>
      </c>
      <c r="J242">
        <v>0.112</v>
      </c>
      <c r="K242" s="68">
        <v>58.03</v>
      </c>
      <c r="L242">
        <v>10</v>
      </c>
      <c r="M242">
        <v>3</v>
      </c>
      <c r="N242" t="s">
        <v>3131</v>
      </c>
      <c r="O242">
        <v>0.755</v>
      </c>
      <c r="P242">
        <v>10</v>
      </c>
      <c r="Q242">
        <v>8</v>
      </c>
      <c r="R242">
        <v>0.109</v>
      </c>
      <c r="S242">
        <v>6</v>
      </c>
      <c r="T242">
        <v>57.506999999999998</v>
      </c>
      <c r="U242">
        <v>5.0359999999999996</v>
      </c>
      <c r="V242">
        <v>100</v>
      </c>
      <c r="W242">
        <v>0.64100000000000001</v>
      </c>
      <c r="X242">
        <v>0.32600000000000001</v>
      </c>
      <c r="Y242">
        <v>1.43</v>
      </c>
      <c r="Z242">
        <v>1.7829999999999999</v>
      </c>
      <c r="AA242">
        <v>6.4000000000000001E-2</v>
      </c>
      <c r="AB242">
        <v>0</v>
      </c>
      <c r="AC242" t="b">
        <v>1</v>
      </c>
      <c r="BM242" t="s">
        <v>144</v>
      </c>
      <c r="BN242" t="s">
        <v>144</v>
      </c>
      <c r="BO242" t="s">
        <v>2888</v>
      </c>
      <c r="BT242"/>
      <c r="BU242"/>
      <c r="BX242" t="s">
        <v>2915</v>
      </c>
      <c r="BZ242"/>
      <c r="CA242"/>
      <c r="CB242"/>
      <c r="CC242"/>
      <c r="CD242">
        <v>0</v>
      </c>
      <c r="CE242"/>
      <c r="CF242">
        <v>0</v>
      </c>
    </row>
    <row r="243" spans="1:84" hidden="1" x14ac:dyDescent="0.35">
      <c r="A243" t="s">
        <v>395</v>
      </c>
      <c r="B243" t="s">
        <v>3132</v>
      </c>
      <c r="C243">
        <v>0.108</v>
      </c>
      <c r="D243">
        <v>8</v>
      </c>
      <c r="E243">
        <v>74.882000000000005</v>
      </c>
      <c r="F243">
        <v>6.2949999999999999</v>
      </c>
      <c r="G243" t="s">
        <v>2884</v>
      </c>
      <c r="I243">
        <v>306.19</v>
      </c>
      <c r="J243">
        <v>0.112</v>
      </c>
      <c r="K243" s="68">
        <v>78.03</v>
      </c>
      <c r="L243">
        <v>6</v>
      </c>
      <c r="M243">
        <v>3</v>
      </c>
      <c r="N243" t="s">
        <v>3132</v>
      </c>
      <c r="O243">
        <v>0.755</v>
      </c>
      <c r="P243">
        <v>10</v>
      </c>
      <c r="Q243">
        <v>8</v>
      </c>
      <c r="R243">
        <v>0.109</v>
      </c>
      <c r="S243">
        <v>6</v>
      </c>
      <c r="T243">
        <v>75.512</v>
      </c>
      <c r="U243">
        <v>5.0359999999999996</v>
      </c>
      <c r="V243">
        <v>100</v>
      </c>
      <c r="W243">
        <v>0.64100000000000001</v>
      </c>
      <c r="X243">
        <v>0.185</v>
      </c>
      <c r="Y243">
        <v>1.73</v>
      </c>
      <c r="Z243">
        <v>1.7829999999999999</v>
      </c>
      <c r="AA243">
        <v>6.4000000000000001E-2</v>
      </c>
      <c r="AB243">
        <v>0</v>
      </c>
      <c r="AC243" t="b">
        <v>1</v>
      </c>
      <c r="BM243" t="s">
        <v>144</v>
      </c>
      <c r="BN243" t="s">
        <v>144</v>
      </c>
      <c r="BO243" t="s">
        <v>2888</v>
      </c>
      <c r="BT243"/>
      <c r="BU243"/>
      <c r="BX243" t="s">
        <v>2915</v>
      </c>
      <c r="BZ243"/>
      <c r="CA243"/>
      <c r="CB243"/>
      <c r="CC243"/>
      <c r="CD243">
        <v>0</v>
      </c>
      <c r="CE243"/>
      <c r="CF243">
        <v>0</v>
      </c>
    </row>
    <row r="244" spans="1:84" hidden="1" x14ac:dyDescent="0.35">
      <c r="A244" t="s">
        <v>396</v>
      </c>
      <c r="B244" t="s">
        <v>3133</v>
      </c>
      <c r="C244">
        <v>0.109</v>
      </c>
      <c r="D244">
        <v>8</v>
      </c>
      <c r="E244">
        <v>174.60400000000001</v>
      </c>
      <c r="F244">
        <v>6.2949999999999999</v>
      </c>
      <c r="G244" t="s">
        <v>2884</v>
      </c>
      <c r="I244">
        <v>43.71</v>
      </c>
      <c r="J244">
        <v>0.113</v>
      </c>
      <c r="K244" s="68">
        <v>175.55</v>
      </c>
      <c r="L244">
        <v>9</v>
      </c>
      <c r="M244">
        <v>3</v>
      </c>
      <c r="N244" t="s">
        <v>3133</v>
      </c>
      <c r="O244">
        <v>0.755</v>
      </c>
      <c r="P244">
        <v>10</v>
      </c>
      <c r="Q244">
        <v>8</v>
      </c>
      <c r="R244">
        <v>0.11</v>
      </c>
      <c r="S244">
        <v>6</v>
      </c>
      <c r="T244">
        <v>174.79300000000001</v>
      </c>
      <c r="U244">
        <v>5.0359999999999996</v>
      </c>
      <c r="V244">
        <v>100</v>
      </c>
      <c r="W244">
        <v>0.64100000000000001</v>
      </c>
      <c r="X244">
        <v>0.28100000000000003</v>
      </c>
      <c r="Y244">
        <v>1.79</v>
      </c>
      <c r="Z244">
        <v>1.7829999999999999</v>
      </c>
      <c r="AA244">
        <v>6.4000000000000001E-2</v>
      </c>
      <c r="AB244">
        <v>0</v>
      </c>
      <c r="AC244" t="b">
        <v>1</v>
      </c>
      <c r="BM244" t="s">
        <v>144</v>
      </c>
      <c r="BN244" t="s">
        <v>144</v>
      </c>
      <c r="BO244" t="s">
        <v>2888</v>
      </c>
      <c r="BT244"/>
      <c r="BU244"/>
      <c r="BX244" t="s">
        <v>2915</v>
      </c>
      <c r="BZ244"/>
      <c r="CA244"/>
      <c r="CB244"/>
      <c r="CC244"/>
      <c r="CD244">
        <v>0</v>
      </c>
      <c r="CE244"/>
      <c r="CF244">
        <v>0</v>
      </c>
    </row>
    <row r="245" spans="1:84" hidden="1" x14ac:dyDescent="0.35">
      <c r="A245" t="s">
        <v>397</v>
      </c>
      <c r="B245" t="s">
        <v>3134</v>
      </c>
      <c r="C245">
        <v>0.109</v>
      </c>
      <c r="D245">
        <v>8</v>
      </c>
      <c r="E245">
        <v>153.791</v>
      </c>
      <c r="F245">
        <v>6.2949999999999999</v>
      </c>
      <c r="G245" t="s">
        <v>2884</v>
      </c>
      <c r="I245">
        <v>26.19</v>
      </c>
      <c r="J245">
        <v>0.113</v>
      </c>
      <c r="K245" s="68">
        <v>158.03</v>
      </c>
      <c r="L245">
        <v>7</v>
      </c>
      <c r="M245">
        <v>3</v>
      </c>
      <c r="N245" t="s">
        <v>3134</v>
      </c>
      <c r="O245">
        <v>0.755</v>
      </c>
      <c r="P245">
        <v>10</v>
      </c>
      <c r="Q245">
        <v>8</v>
      </c>
      <c r="R245">
        <v>0.11</v>
      </c>
      <c r="S245">
        <v>6</v>
      </c>
      <c r="T245">
        <v>154.63900000000001</v>
      </c>
      <c r="U245">
        <v>5.0359999999999996</v>
      </c>
      <c r="V245">
        <v>100</v>
      </c>
      <c r="W245">
        <v>0.64100000000000001</v>
      </c>
      <c r="X245">
        <v>0.246</v>
      </c>
      <c r="Y245">
        <v>2.11</v>
      </c>
      <c r="Z245">
        <v>1.7829999999999999</v>
      </c>
      <c r="AA245">
        <v>6.4000000000000001E-2</v>
      </c>
      <c r="AB245">
        <v>0</v>
      </c>
      <c r="AC245" t="b">
        <v>1</v>
      </c>
      <c r="BM245" t="s">
        <v>144</v>
      </c>
      <c r="BN245" t="s">
        <v>144</v>
      </c>
      <c r="BO245" t="s">
        <v>2888</v>
      </c>
      <c r="BT245"/>
      <c r="BU245"/>
      <c r="BX245" t="s">
        <v>2915</v>
      </c>
      <c r="BZ245"/>
      <c r="CA245"/>
      <c r="CB245"/>
      <c r="CC245"/>
      <c r="CD245">
        <v>0</v>
      </c>
      <c r="CE245"/>
      <c r="CF245">
        <v>0</v>
      </c>
    </row>
    <row r="246" spans="1:84" hidden="1" x14ac:dyDescent="0.35">
      <c r="A246" t="s">
        <v>398</v>
      </c>
      <c r="B246" t="s">
        <v>3135</v>
      </c>
      <c r="C246">
        <v>0.111</v>
      </c>
      <c r="D246">
        <v>8.0839999999999996</v>
      </c>
      <c r="E246">
        <v>96.138999999999996</v>
      </c>
      <c r="F246">
        <v>6.2949999999999999</v>
      </c>
      <c r="G246" t="s">
        <v>2884</v>
      </c>
      <c r="I246">
        <v>326.19</v>
      </c>
      <c r="J246">
        <v>0.115</v>
      </c>
      <c r="K246" s="68">
        <v>98.03</v>
      </c>
      <c r="L246">
        <v>12</v>
      </c>
      <c r="M246">
        <v>3</v>
      </c>
      <c r="N246" t="s">
        <v>3135</v>
      </c>
      <c r="O246">
        <v>0.755</v>
      </c>
      <c r="P246">
        <v>11.083</v>
      </c>
      <c r="Q246">
        <v>8.0839999999999996</v>
      </c>
      <c r="R246">
        <v>0.112</v>
      </c>
      <c r="S246">
        <v>6.0839999999999996</v>
      </c>
      <c r="T246">
        <v>96.516999999999996</v>
      </c>
      <c r="U246">
        <v>5.0359999999999996</v>
      </c>
      <c r="V246">
        <v>100</v>
      </c>
      <c r="W246">
        <v>0.64100000000000001</v>
      </c>
      <c r="X246">
        <v>0.40899999999999997</v>
      </c>
      <c r="Y246">
        <v>1.7350000000000001</v>
      </c>
      <c r="Z246">
        <v>1.7829999999999999</v>
      </c>
      <c r="AA246">
        <v>6.4000000000000001E-2</v>
      </c>
      <c r="AB246">
        <v>0</v>
      </c>
      <c r="AC246" t="b">
        <v>1</v>
      </c>
      <c r="BM246" t="s">
        <v>144</v>
      </c>
      <c r="BN246" t="s">
        <v>144</v>
      </c>
      <c r="BO246" t="s">
        <v>2888</v>
      </c>
      <c r="BT246"/>
      <c r="BU246"/>
      <c r="BX246" t="s">
        <v>2915</v>
      </c>
      <c r="BZ246"/>
      <c r="CA246"/>
      <c r="CB246"/>
      <c r="CC246"/>
      <c r="CD246">
        <v>0</v>
      </c>
      <c r="CE246"/>
      <c r="CF246">
        <v>0</v>
      </c>
    </row>
    <row r="247" spans="1:84" hidden="1" x14ac:dyDescent="0.35">
      <c r="A247" t="s">
        <v>399</v>
      </c>
      <c r="B247" t="s">
        <v>3136</v>
      </c>
      <c r="C247">
        <v>0.112</v>
      </c>
      <c r="D247">
        <v>8</v>
      </c>
      <c r="E247">
        <v>105.43899999999999</v>
      </c>
      <c r="F247">
        <v>6.2949999999999999</v>
      </c>
      <c r="G247" t="s">
        <v>2884</v>
      </c>
      <c r="I247">
        <v>336.29</v>
      </c>
      <c r="J247">
        <v>0.11600000000000001</v>
      </c>
      <c r="K247" s="68">
        <v>108.13</v>
      </c>
      <c r="L247">
        <v>11</v>
      </c>
      <c r="M247">
        <v>3</v>
      </c>
      <c r="N247" t="s">
        <v>3136</v>
      </c>
      <c r="O247">
        <v>0.755</v>
      </c>
      <c r="P247">
        <v>10.523</v>
      </c>
      <c r="Q247">
        <v>8</v>
      </c>
      <c r="R247">
        <v>0.113</v>
      </c>
      <c r="S247">
        <v>6</v>
      </c>
      <c r="T247">
        <v>105.977</v>
      </c>
      <c r="U247">
        <v>5.0359999999999996</v>
      </c>
      <c r="V247">
        <v>100</v>
      </c>
      <c r="W247">
        <v>0.64100000000000001</v>
      </c>
      <c r="X247">
        <v>0.378</v>
      </c>
      <c r="Y247">
        <v>1.82</v>
      </c>
      <c r="Z247">
        <v>1.7829999999999999</v>
      </c>
      <c r="AA247">
        <v>6.4000000000000001E-2</v>
      </c>
      <c r="AB247">
        <v>0</v>
      </c>
      <c r="AC247" t="b">
        <v>1</v>
      </c>
      <c r="BM247" t="s">
        <v>144</v>
      </c>
      <c r="BN247" t="s">
        <v>144</v>
      </c>
      <c r="BO247" t="s">
        <v>2888</v>
      </c>
      <c r="BT247"/>
      <c r="BU247"/>
      <c r="BX247" t="s">
        <v>2915</v>
      </c>
      <c r="BZ247"/>
      <c r="CA247"/>
      <c r="CB247"/>
      <c r="CC247"/>
      <c r="CD247">
        <v>0</v>
      </c>
      <c r="CE247"/>
      <c r="CF247">
        <v>0</v>
      </c>
    </row>
    <row r="248" spans="1:84" hidden="1" x14ac:dyDescent="0.35">
      <c r="A248" t="s">
        <v>400</v>
      </c>
      <c r="B248" t="s">
        <v>3137</v>
      </c>
      <c r="C248">
        <v>0.111</v>
      </c>
      <c r="D248">
        <v>8</v>
      </c>
      <c r="E248">
        <v>83.622</v>
      </c>
      <c r="F248">
        <v>6.2949999999999999</v>
      </c>
      <c r="G248" t="s">
        <v>2884</v>
      </c>
      <c r="I248">
        <v>316.29000000000002</v>
      </c>
      <c r="J248">
        <v>0.11600000000000001</v>
      </c>
      <c r="K248" s="68">
        <v>88.13</v>
      </c>
      <c r="L248">
        <v>10</v>
      </c>
      <c r="M248">
        <v>3</v>
      </c>
      <c r="N248" t="s">
        <v>3137</v>
      </c>
      <c r="O248">
        <v>0.755</v>
      </c>
      <c r="P248">
        <v>10</v>
      </c>
      <c r="Q248">
        <v>8</v>
      </c>
      <c r="R248">
        <v>0.112</v>
      </c>
      <c r="S248">
        <v>6</v>
      </c>
      <c r="T248">
        <v>84.524000000000001</v>
      </c>
      <c r="U248">
        <v>5.0359999999999996</v>
      </c>
      <c r="V248">
        <v>100</v>
      </c>
      <c r="W248">
        <v>0.64100000000000001</v>
      </c>
      <c r="X248">
        <v>0.33700000000000002</v>
      </c>
      <c r="Y248">
        <v>2.0449999999999999</v>
      </c>
      <c r="Z248">
        <v>1.7829999999999999</v>
      </c>
      <c r="AA248">
        <v>6.4000000000000001E-2</v>
      </c>
      <c r="AB248">
        <v>0</v>
      </c>
      <c r="AC248" t="b">
        <v>1</v>
      </c>
      <c r="BM248" t="s">
        <v>144</v>
      </c>
      <c r="BN248" t="s">
        <v>144</v>
      </c>
      <c r="BO248" t="s">
        <v>2888</v>
      </c>
      <c r="BT248"/>
      <c r="BU248"/>
      <c r="BX248" t="s">
        <v>2915</v>
      </c>
      <c r="BZ248"/>
      <c r="CA248"/>
      <c r="CB248"/>
      <c r="CC248"/>
      <c r="CD248">
        <v>0</v>
      </c>
      <c r="CE248"/>
      <c r="CF248">
        <v>0</v>
      </c>
    </row>
    <row r="249" spans="1:84" hidden="1" x14ac:dyDescent="0.35">
      <c r="A249" t="s">
        <v>401</v>
      </c>
      <c r="B249" t="s">
        <v>3138</v>
      </c>
      <c r="C249">
        <v>0.112</v>
      </c>
      <c r="D249">
        <v>8</v>
      </c>
      <c r="E249">
        <v>113.819</v>
      </c>
      <c r="F249">
        <v>6.2949999999999999</v>
      </c>
      <c r="G249" t="s">
        <v>2884</v>
      </c>
      <c r="I249">
        <v>343.71</v>
      </c>
      <c r="J249">
        <v>0.11600000000000001</v>
      </c>
      <c r="K249" s="68">
        <v>115.55</v>
      </c>
      <c r="L249">
        <v>11</v>
      </c>
      <c r="M249">
        <v>3</v>
      </c>
      <c r="N249" t="s">
        <v>3138</v>
      </c>
      <c r="O249">
        <v>0.755</v>
      </c>
      <c r="P249">
        <v>10.523</v>
      </c>
      <c r="Q249">
        <v>8</v>
      </c>
      <c r="R249">
        <v>0.113</v>
      </c>
      <c r="S249">
        <v>6</v>
      </c>
      <c r="T249">
        <v>114.166</v>
      </c>
      <c r="U249">
        <v>5.0359999999999996</v>
      </c>
      <c r="V249">
        <v>100</v>
      </c>
      <c r="W249">
        <v>0.64100000000000001</v>
      </c>
      <c r="X249">
        <v>0.35699999999999998</v>
      </c>
      <c r="Y249">
        <v>1.915</v>
      </c>
      <c r="Z249">
        <v>1.7829999999999999</v>
      </c>
      <c r="AA249">
        <v>6.4000000000000001E-2</v>
      </c>
      <c r="AB249">
        <v>0</v>
      </c>
      <c r="AC249" t="b">
        <v>1</v>
      </c>
      <c r="BM249" t="s">
        <v>144</v>
      </c>
      <c r="BN249" t="s">
        <v>144</v>
      </c>
      <c r="BO249" t="s">
        <v>2888</v>
      </c>
      <c r="BT249"/>
      <c r="BU249"/>
      <c r="BX249" t="s">
        <v>2915</v>
      </c>
      <c r="BZ249"/>
      <c r="CA249"/>
      <c r="CB249"/>
      <c r="CC249"/>
      <c r="CD249">
        <v>0</v>
      </c>
      <c r="CE249"/>
      <c r="CF249">
        <v>0</v>
      </c>
    </row>
    <row r="250" spans="1:84" hidden="1" x14ac:dyDescent="0.35">
      <c r="A250" t="s">
        <v>402</v>
      </c>
      <c r="B250" t="s">
        <v>3139</v>
      </c>
      <c r="C250">
        <v>0.113</v>
      </c>
      <c r="D250">
        <v>8</v>
      </c>
      <c r="E250">
        <v>44.768999999999998</v>
      </c>
      <c r="F250">
        <v>6.2949999999999999</v>
      </c>
      <c r="G250" t="s">
        <v>2884</v>
      </c>
      <c r="I250">
        <v>273.81</v>
      </c>
      <c r="J250">
        <v>0.11700000000000001</v>
      </c>
      <c r="K250" s="68">
        <v>45.65</v>
      </c>
      <c r="L250">
        <v>6</v>
      </c>
      <c r="M250">
        <v>3</v>
      </c>
      <c r="N250" t="s">
        <v>3139</v>
      </c>
      <c r="O250">
        <v>0.755</v>
      </c>
      <c r="P250">
        <v>10</v>
      </c>
      <c r="Q250">
        <v>8</v>
      </c>
      <c r="R250">
        <v>0.114</v>
      </c>
      <c r="S250">
        <v>6</v>
      </c>
      <c r="T250">
        <v>44.945</v>
      </c>
      <c r="U250">
        <v>5.0359999999999996</v>
      </c>
      <c r="V250">
        <v>100</v>
      </c>
      <c r="W250">
        <v>0.64100000000000001</v>
      </c>
      <c r="X250">
        <v>0.20200000000000001</v>
      </c>
      <c r="Y250">
        <v>1.48</v>
      </c>
      <c r="Z250">
        <v>1.7829999999999999</v>
      </c>
      <c r="AA250">
        <v>6.4000000000000001E-2</v>
      </c>
      <c r="AB250">
        <v>0</v>
      </c>
      <c r="AC250" t="b">
        <v>1</v>
      </c>
      <c r="BM250" t="s">
        <v>144</v>
      </c>
      <c r="BN250" t="s">
        <v>144</v>
      </c>
      <c r="BO250" t="s">
        <v>2888</v>
      </c>
      <c r="BT250"/>
      <c r="BU250"/>
      <c r="BX250" t="s">
        <v>2915</v>
      </c>
      <c r="BZ250"/>
      <c r="CA250"/>
      <c r="CB250"/>
      <c r="CC250"/>
      <c r="CD250">
        <v>0</v>
      </c>
      <c r="CE250"/>
      <c r="CF250">
        <v>0</v>
      </c>
    </row>
    <row r="251" spans="1:84" hidden="1" x14ac:dyDescent="0.35">
      <c r="A251" t="s">
        <v>403</v>
      </c>
      <c r="B251" t="s">
        <v>3140</v>
      </c>
      <c r="C251">
        <v>0.11600000000000001</v>
      </c>
      <c r="D251">
        <v>8</v>
      </c>
      <c r="E251">
        <v>176.453</v>
      </c>
      <c r="F251">
        <v>6.2949999999999999</v>
      </c>
      <c r="G251" t="s">
        <v>2884</v>
      </c>
      <c r="I251">
        <v>46.19</v>
      </c>
      <c r="J251">
        <v>0.12</v>
      </c>
      <c r="K251" s="68">
        <v>178.03</v>
      </c>
      <c r="L251">
        <v>9</v>
      </c>
      <c r="M251">
        <v>3</v>
      </c>
      <c r="N251" t="s">
        <v>3140</v>
      </c>
      <c r="O251">
        <v>0.755</v>
      </c>
      <c r="P251">
        <v>10</v>
      </c>
      <c r="Q251">
        <v>8</v>
      </c>
      <c r="R251">
        <v>0.11700000000000001</v>
      </c>
      <c r="S251">
        <v>6</v>
      </c>
      <c r="T251">
        <v>176.76900000000001</v>
      </c>
      <c r="U251">
        <v>5.0359999999999996</v>
      </c>
      <c r="V251">
        <v>100</v>
      </c>
      <c r="W251">
        <v>0.64100000000000001</v>
      </c>
      <c r="X251">
        <v>0.28299999999999997</v>
      </c>
      <c r="Y251">
        <v>1.69</v>
      </c>
      <c r="Z251">
        <v>1.7829999999999999</v>
      </c>
      <c r="AA251">
        <v>6.4000000000000001E-2</v>
      </c>
      <c r="AB251">
        <v>0</v>
      </c>
      <c r="AC251" t="b">
        <v>1</v>
      </c>
      <c r="BM251" t="s">
        <v>144</v>
      </c>
      <c r="BN251" t="s">
        <v>144</v>
      </c>
      <c r="BO251" t="s">
        <v>2888</v>
      </c>
      <c r="BT251"/>
      <c r="BU251"/>
      <c r="BX251" t="s">
        <v>2915</v>
      </c>
      <c r="BZ251"/>
      <c r="CA251"/>
      <c r="CB251"/>
      <c r="CC251"/>
      <c r="CD251">
        <v>0</v>
      </c>
      <c r="CE251"/>
      <c r="CF251">
        <v>0</v>
      </c>
    </row>
    <row r="252" spans="1:84" hidden="1" x14ac:dyDescent="0.35">
      <c r="A252" t="s">
        <v>404</v>
      </c>
      <c r="B252" t="s">
        <v>3141</v>
      </c>
      <c r="C252">
        <v>0.11799999999999999</v>
      </c>
      <c r="D252">
        <v>8</v>
      </c>
      <c r="E252">
        <v>167.44499999999999</v>
      </c>
      <c r="F252">
        <v>6.2949999999999999</v>
      </c>
      <c r="G252" t="s">
        <v>2884</v>
      </c>
      <c r="I252">
        <v>36.29</v>
      </c>
      <c r="J252">
        <v>0.123</v>
      </c>
      <c r="K252" s="68">
        <v>168.13</v>
      </c>
      <c r="L252">
        <v>6</v>
      </c>
      <c r="M252">
        <v>3</v>
      </c>
      <c r="N252" t="s">
        <v>3141</v>
      </c>
      <c r="O252">
        <v>0.755</v>
      </c>
      <c r="P252">
        <v>10</v>
      </c>
      <c r="Q252">
        <v>8</v>
      </c>
      <c r="R252">
        <v>0.12</v>
      </c>
      <c r="S252">
        <v>6</v>
      </c>
      <c r="T252">
        <v>167.58199999999999</v>
      </c>
      <c r="U252">
        <v>5.0359999999999996</v>
      </c>
      <c r="V252">
        <v>100</v>
      </c>
      <c r="W252">
        <v>0.64100000000000001</v>
      </c>
      <c r="X252">
        <v>0.19</v>
      </c>
      <c r="Y252">
        <v>2.44</v>
      </c>
      <c r="Z252">
        <v>1.7829999999999999</v>
      </c>
      <c r="AA252">
        <v>6.4000000000000001E-2</v>
      </c>
      <c r="AB252">
        <v>0</v>
      </c>
      <c r="AC252" t="b">
        <v>1</v>
      </c>
      <c r="BM252" t="s">
        <v>144</v>
      </c>
      <c r="BN252" t="s">
        <v>144</v>
      </c>
      <c r="BO252" t="s">
        <v>2888</v>
      </c>
      <c r="BT252"/>
      <c r="BU252"/>
      <c r="BX252" t="s">
        <v>2915</v>
      </c>
      <c r="BZ252"/>
      <c r="CA252"/>
      <c r="CB252"/>
      <c r="CC252"/>
      <c r="CD252">
        <v>0</v>
      </c>
      <c r="CE252"/>
      <c r="CF252">
        <v>0</v>
      </c>
    </row>
    <row r="253" spans="1:84" hidden="1" x14ac:dyDescent="0.35">
      <c r="A253" t="s">
        <v>405</v>
      </c>
      <c r="B253" t="s">
        <v>3142</v>
      </c>
      <c r="C253">
        <v>0.11899999999999999</v>
      </c>
      <c r="D253">
        <v>8</v>
      </c>
      <c r="E253">
        <v>90.947999999999993</v>
      </c>
      <c r="F253">
        <v>6.2949999999999999</v>
      </c>
      <c r="G253" t="s">
        <v>2884</v>
      </c>
      <c r="I253">
        <v>321.24</v>
      </c>
      <c r="J253">
        <v>0.123</v>
      </c>
      <c r="K253" s="68">
        <v>93.08</v>
      </c>
      <c r="L253">
        <v>5</v>
      </c>
      <c r="M253">
        <v>3</v>
      </c>
      <c r="N253" t="s">
        <v>3142</v>
      </c>
      <c r="O253">
        <v>0.755</v>
      </c>
      <c r="P253">
        <v>10</v>
      </c>
      <c r="Q253">
        <v>8</v>
      </c>
      <c r="R253">
        <v>0.12</v>
      </c>
      <c r="S253">
        <v>6</v>
      </c>
      <c r="T253">
        <v>91.373999999999995</v>
      </c>
      <c r="U253">
        <v>5.0359999999999996</v>
      </c>
      <c r="V253">
        <v>100</v>
      </c>
      <c r="W253">
        <v>0.64100000000000001</v>
      </c>
      <c r="X253">
        <v>0.161</v>
      </c>
      <c r="Y253">
        <v>2.0699999999999998</v>
      </c>
      <c r="Z253">
        <v>1.7829999999999999</v>
      </c>
      <c r="AA253">
        <v>6.4000000000000001E-2</v>
      </c>
      <c r="AB253">
        <v>0</v>
      </c>
      <c r="AC253" t="b">
        <v>1</v>
      </c>
      <c r="BM253" t="s">
        <v>144</v>
      </c>
      <c r="BN253" t="s">
        <v>144</v>
      </c>
      <c r="BO253" t="s">
        <v>2888</v>
      </c>
      <c r="BT253"/>
      <c r="BU253"/>
      <c r="BX253" t="s">
        <v>2915</v>
      </c>
      <c r="BZ253"/>
      <c r="CA253"/>
      <c r="CB253"/>
      <c r="CC253"/>
      <c r="CD253">
        <v>0</v>
      </c>
      <c r="CE253"/>
      <c r="CF253">
        <v>0</v>
      </c>
    </row>
    <row r="254" spans="1:84" hidden="1" x14ac:dyDescent="0.35">
      <c r="A254" t="s">
        <v>406</v>
      </c>
      <c r="B254" t="s">
        <v>3143</v>
      </c>
      <c r="C254">
        <v>0.12</v>
      </c>
      <c r="D254">
        <v>8</v>
      </c>
      <c r="E254">
        <v>43.459000000000003</v>
      </c>
      <c r="F254">
        <v>6.2949999999999999</v>
      </c>
      <c r="G254" t="s">
        <v>2884</v>
      </c>
      <c r="I254">
        <v>276.29000000000002</v>
      </c>
      <c r="J254">
        <v>0.124</v>
      </c>
      <c r="K254" s="68">
        <v>48.13</v>
      </c>
      <c r="L254">
        <v>8</v>
      </c>
      <c r="M254">
        <v>3</v>
      </c>
      <c r="N254" t="s">
        <v>3143</v>
      </c>
      <c r="O254">
        <v>0.755</v>
      </c>
      <c r="P254">
        <v>10</v>
      </c>
      <c r="Q254">
        <v>8</v>
      </c>
      <c r="R254">
        <v>0.121</v>
      </c>
      <c r="S254">
        <v>6</v>
      </c>
      <c r="T254">
        <v>44.393000000000001</v>
      </c>
      <c r="U254">
        <v>5.0359999999999996</v>
      </c>
      <c r="V254">
        <v>100</v>
      </c>
      <c r="W254">
        <v>0.64100000000000001</v>
      </c>
      <c r="X254">
        <v>0.27</v>
      </c>
      <c r="Y254">
        <v>1.665</v>
      </c>
      <c r="Z254">
        <v>1.7829999999999999</v>
      </c>
      <c r="AA254">
        <v>6.4000000000000001E-2</v>
      </c>
      <c r="AB254">
        <v>0</v>
      </c>
      <c r="AC254" t="b">
        <v>1</v>
      </c>
      <c r="BM254" t="s">
        <v>144</v>
      </c>
      <c r="BN254" t="s">
        <v>144</v>
      </c>
      <c r="BO254" t="s">
        <v>2888</v>
      </c>
      <c r="BT254"/>
      <c r="BU254"/>
      <c r="BX254" t="s">
        <v>2915</v>
      </c>
      <c r="BZ254"/>
      <c r="CA254"/>
      <c r="CB254"/>
      <c r="CC254"/>
      <c r="CD254">
        <v>0</v>
      </c>
      <c r="CE254"/>
      <c r="CF254">
        <v>0</v>
      </c>
    </row>
    <row r="255" spans="1:84" hidden="1" x14ac:dyDescent="0.35">
      <c r="A255" t="s">
        <v>407</v>
      </c>
      <c r="B255" t="s">
        <v>3144</v>
      </c>
      <c r="C255">
        <v>0.122</v>
      </c>
      <c r="D255">
        <v>8</v>
      </c>
      <c r="E255">
        <v>152.46299999999999</v>
      </c>
      <c r="F255">
        <v>8.0129999999999999</v>
      </c>
      <c r="G255" t="s">
        <v>2884</v>
      </c>
      <c r="I255">
        <v>26.19</v>
      </c>
      <c r="J255">
        <v>0.126</v>
      </c>
      <c r="K255" s="68">
        <v>158.03</v>
      </c>
      <c r="L255">
        <v>3</v>
      </c>
      <c r="M255">
        <v>3</v>
      </c>
      <c r="N255" t="s">
        <v>3144</v>
      </c>
      <c r="O255">
        <v>0.755</v>
      </c>
      <c r="P255">
        <v>10</v>
      </c>
      <c r="Q255">
        <v>8</v>
      </c>
      <c r="R255">
        <v>0.123</v>
      </c>
      <c r="S255">
        <v>6</v>
      </c>
      <c r="T255">
        <v>153.57599999999999</v>
      </c>
      <c r="U255">
        <v>6.41</v>
      </c>
      <c r="V255">
        <v>100</v>
      </c>
      <c r="W255">
        <v>0.78600000000000003</v>
      </c>
      <c r="X255">
        <v>0.13500000000000001</v>
      </c>
      <c r="Y255">
        <v>2.44</v>
      </c>
      <c r="Z255">
        <v>1.7829999999999999</v>
      </c>
      <c r="AA255">
        <v>6.4000000000000001E-2</v>
      </c>
      <c r="AB255">
        <v>0</v>
      </c>
      <c r="AC255" t="b">
        <v>1</v>
      </c>
      <c r="BM255" t="s">
        <v>144</v>
      </c>
      <c r="BN255" t="s">
        <v>144</v>
      </c>
      <c r="BO255" t="s">
        <v>2888</v>
      </c>
      <c r="BT255"/>
      <c r="BU255"/>
      <c r="BX255" t="s">
        <v>2915</v>
      </c>
      <c r="BZ255"/>
      <c r="CA255"/>
      <c r="CB255"/>
      <c r="CC255"/>
      <c r="CD255">
        <v>0</v>
      </c>
      <c r="CE255"/>
      <c r="CF255">
        <v>0</v>
      </c>
    </row>
    <row r="256" spans="1:84" hidden="1" x14ac:dyDescent="0.35">
      <c r="A256" t="s">
        <v>408</v>
      </c>
      <c r="B256" t="s">
        <v>3145</v>
      </c>
      <c r="C256">
        <v>0.123</v>
      </c>
      <c r="D256">
        <v>8</v>
      </c>
      <c r="E256">
        <v>149.56200000000001</v>
      </c>
      <c r="F256">
        <v>6.2949999999999999</v>
      </c>
      <c r="G256" t="s">
        <v>2884</v>
      </c>
      <c r="I256">
        <v>18.760000000000002</v>
      </c>
      <c r="J256">
        <v>0.127</v>
      </c>
      <c r="K256" s="68">
        <v>150.6</v>
      </c>
      <c r="L256">
        <v>6</v>
      </c>
      <c r="M256">
        <v>3</v>
      </c>
      <c r="N256" t="s">
        <v>3145</v>
      </c>
      <c r="O256">
        <v>0.755</v>
      </c>
      <c r="P256">
        <v>10</v>
      </c>
      <c r="Q256">
        <v>8</v>
      </c>
      <c r="R256">
        <v>0.124</v>
      </c>
      <c r="S256">
        <v>6</v>
      </c>
      <c r="T256">
        <v>149.76900000000001</v>
      </c>
      <c r="U256">
        <v>5.0359999999999996</v>
      </c>
      <c r="V256">
        <v>100</v>
      </c>
      <c r="W256">
        <v>0.64100000000000001</v>
      </c>
      <c r="X256">
        <v>0.19</v>
      </c>
      <c r="Y256">
        <v>2.94</v>
      </c>
      <c r="Z256">
        <v>1.7829999999999999</v>
      </c>
      <c r="AA256">
        <v>6.4000000000000001E-2</v>
      </c>
      <c r="AB256">
        <v>0</v>
      </c>
      <c r="AC256" t="b">
        <v>1</v>
      </c>
      <c r="BM256" t="s">
        <v>144</v>
      </c>
      <c r="BN256" t="s">
        <v>144</v>
      </c>
      <c r="BO256" t="s">
        <v>2888</v>
      </c>
      <c r="BT256"/>
      <c r="BU256"/>
      <c r="BX256" t="s">
        <v>2915</v>
      </c>
      <c r="BZ256"/>
      <c r="CA256"/>
      <c r="CB256"/>
      <c r="CC256"/>
      <c r="CD256">
        <v>0</v>
      </c>
      <c r="CE256"/>
      <c r="CF256">
        <v>0</v>
      </c>
    </row>
    <row r="257" spans="1:84" hidden="1" x14ac:dyDescent="0.35">
      <c r="A257" t="s">
        <v>409</v>
      </c>
      <c r="B257" t="s">
        <v>3146</v>
      </c>
      <c r="C257">
        <v>0.126</v>
      </c>
      <c r="D257">
        <v>8</v>
      </c>
      <c r="E257">
        <v>122.447</v>
      </c>
      <c r="F257">
        <v>6.2949999999999999</v>
      </c>
      <c r="G257" t="s">
        <v>2884</v>
      </c>
      <c r="I257">
        <v>356.29</v>
      </c>
      <c r="J257">
        <v>0.13</v>
      </c>
      <c r="K257" s="68">
        <v>128.13</v>
      </c>
      <c r="L257">
        <v>6</v>
      </c>
      <c r="M257">
        <v>3</v>
      </c>
      <c r="N257" t="s">
        <v>3146</v>
      </c>
      <c r="O257">
        <v>0.755</v>
      </c>
      <c r="P257">
        <v>10</v>
      </c>
      <c r="Q257">
        <v>8</v>
      </c>
      <c r="R257">
        <v>0.127</v>
      </c>
      <c r="S257">
        <v>6</v>
      </c>
      <c r="T257">
        <v>123.584</v>
      </c>
      <c r="U257">
        <v>5.0359999999999996</v>
      </c>
      <c r="V257">
        <v>100</v>
      </c>
      <c r="W257">
        <v>0.64100000000000001</v>
      </c>
      <c r="X257">
        <v>0.20100000000000001</v>
      </c>
      <c r="Y257">
        <v>2.4300000000000002</v>
      </c>
      <c r="Z257">
        <v>2.21</v>
      </c>
      <c r="AA257">
        <v>8.5000000000000006E-2</v>
      </c>
      <c r="AB257">
        <v>0</v>
      </c>
      <c r="AC257" t="b">
        <v>1</v>
      </c>
      <c r="BM257" t="s">
        <v>144</v>
      </c>
      <c r="BN257" t="s">
        <v>144</v>
      </c>
      <c r="BO257" t="s">
        <v>2888</v>
      </c>
      <c r="BT257"/>
      <c r="BU257"/>
      <c r="BX257" t="s">
        <v>2915</v>
      </c>
      <c r="BZ257"/>
      <c r="CA257"/>
      <c r="CB257"/>
      <c r="CC257"/>
      <c r="CD257">
        <v>0</v>
      </c>
      <c r="CE257"/>
      <c r="CF257">
        <v>0</v>
      </c>
    </row>
    <row r="258" spans="1:84" hidden="1" x14ac:dyDescent="0.35">
      <c r="A258" t="s">
        <v>410</v>
      </c>
      <c r="B258" t="s">
        <v>3147</v>
      </c>
      <c r="C258">
        <v>0.126</v>
      </c>
      <c r="D258">
        <v>8</v>
      </c>
      <c r="E258">
        <v>136.48699999999999</v>
      </c>
      <c r="F258">
        <v>6.2949999999999999</v>
      </c>
      <c r="G258" t="s">
        <v>2884</v>
      </c>
      <c r="I258">
        <v>6.19</v>
      </c>
      <c r="J258">
        <v>0.13</v>
      </c>
      <c r="K258" s="68">
        <v>138.03</v>
      </c>
      <c r="L258">
        <v>6</v>
      </c>
      <c r="M258">
        <v>3</v>
      </c>
      <c r="N258" t="s">
        <v>3147</v>
      </c>
      <c r="O258">
        <v>0.755</v>
      </c>
      <c r="P258">
        <v>10</v>
      </c>
      <c r="Q258">
        <v>8</v>
      </c>
      <c r="R258">
        <v>0.127</v>
      </c>
      <c r="S258">
        <v>6</v>
      </c>
      <c r="T258">
        <v>136.79599999999999</v>
      </c>
      <c r="U258">
        <v>5.0359999999999996</v>
      </c>
      <c r="V258">
        <v>100</v>
      </c>
      <c r="W258">
        <v>0.64100000000000001</v>
      </c>
      <c r="X258">
        <v>0.19</v>
      </c>
      <c r="Y258">
        <v>1.89</v>
      </c>
      <c r="Z258">
        <v>2.21</v>
      </c>
      <c r="AA258">
        <v>8.5000000000000006E-2</v>
      </c>
      <c r="AB258">
        <v>0</v>
      </c>
      <c r="AC258" t="b">
        <v>1</v>
      </c>
      <c r="BM258" t="s">
        <v>144</v>
      </c>
      <c r="BN258" t="s">
        <v>144</v>
      </c>
      <c r="BO258" t="s">
        <v>2888</v>
      </c>
      <c r="BT258"/>
      <c r="BU258"/>
      <c r="BX258" t="s">
        <v>2915</v>
      </c>
      <c r="BZ258"/>
      <c r="CA258"/>
      <c r="CB258"/>
      <c r="CC258"/>
      <c r="CD258">
        <v>0</v>
      </c>
      <c r="CE258"/>
      <c r="CF258">
        <v>0</v>
      </c>
    </row>
    <row r="259" spans="1:84" hidden="1" x14ac:dyDescent="0.35">
      <c r="A259" t="s">
        <v>411</v>
      </c>
      <c r="B259" t="s">
        <v>3148</v>
      </c>
      <c r="C259">
        <v>0.125</v>
      </c>
      <c r="D259">
        <v>8</v>
      </c>
      <c r="E259">
        <v>171.148</v>
      </c>
      <c r="F259">
        <v>6.2949999999999999</v>
      </c>
      <c r="G259" t="s">
        <v>2884</v>
      </c>
      <c r="I259">
        <v>43.71</v>
      </c>
      <c r="J259">
        <v>0.13</v>
      </c>
      <c r="K259" s="68">
        <v>175.55</v>
      </c>
      <c r="L259">
        <v>6</v>
      </c>
      <c r="M259">
        <v>3</v>
      </c>
      <c r="N259" t="s">
        <v>3148</v>
      </c>
      <c r="O259">
        <v>0.755</v>
      </c>
      <c r="P259">
        <v>10</v>
      </c>
      <c r="Q259">
        <v>8</v>
      </c>
      <c r="R259">
        <v>0.127</v>
      </c>
      <c r="S259">
        <v>6</v>
      </c>
      <c r="T259">
        <v>172.029</v>
      </c>
      <c r="U259">
        <v>5.0359999999999996</v>
      </c>
      <c r="V259">
        <v>100</v>
      </c>
      <c r="W259">
        <v>0.64100000000000001</v>
      </c>
      <c r="X259">
        <v>0.19</v>
      </c>
      <c r="Y259">
        <v>2.35</v>
      </c>
      <c r="Z259">
        <v>2.21</v>
      </c>
      <c r="AA259">
        <v>8.5000000000000006E-2</v>
      </c>
      <c r="AB259">
        <v>0</v>
      </c>
      <c r="AC259" t="b">
        <v>1</v>
      </c>
      <c r="BM259" t="s">
        <v>144</v>
      </c>
      <c r="BN259" t="s">
        <v>144</v>
      </c>
      <c r="BO259" t="s">
        <v>2888</v>
      </c>
      <c r="BT259"/>
      <c r="BU259"/>
      <c r="BX259" t="s">
        <v>2915</v>
      </c>
      <c r="BZ259"/>
      <c r="CA259"/>
      <c r="CB259"/>
      <c r="CC259"/>
      <c r="CD259">
        <v>0</v>
      </c>
      <c r="CE259"/>
      <c r="CF259">
        <v>0</v>
      </c>
    </row>
    <row r="260" spans="1:84" hidden="1" x14ac:dyDescent="0.35">
      <c r="A260" t="s">
        <v>412</v>
      </c>
      <c r="B260" t="s">
        <v>3149</v>
      </c>
      <c r="C260">
        <v>0.126</v>
      </c>
      <c r="D260">
        <v>8</v>
      </c>
      <c r="E260">
        <v>183.8</v>
      </c>
      <c r="F260">
        <v>6.2949999999999999</v>
      </c>
      <c r="G260" t="s">
        <v>2884</v>
      </c>
      <c r="I260">
        <v>53.81</v>
      </c>
      <c r="J260">
        <v>0.13</v>
      </c>
      <c r="K260" s="68">
        <v>185.65</v>
      </c>
      <c r="L260">
        <v>12</v>
      </c>
      <c r="M260">
        <v>3</v>
      </c>
      <c r="N260" t="s">
        <v>3149</v>
      </c>
      <c r="O260">
        <v>0.755</v>
      </c>
      <c r="P260">
        <v>11.083</v>
      </c>
      <c r="Q260">
        <v>8</v>
      </c>
      <c r="R260">
        <v>0.127</v>
      </c>
      <c r="S260">
        <v>6</v>
      </c>
      <c r="T260">
        <v>184.17</v>
      </c>
      <c r="U260">
        <v>5.0359999999999996</v>
      </c>
      <c r="V260">
        <v>100</v>
      </c>
      <c r="W260">
        <v>0.64100000000000001</v>
      </c>
      <c r="X260">
        <v>0.40200000000000002</v>
      </c>
      <c r="Y260">
        <v>1.75</v>
      </c>
      <c r="Z260">
        <v>2.21</v>
      </c>
      <c r="AA260">
        <v>8.5000000000000006E-2</v>
      </c>
      <c r="AB260">
        <v>0</v>
      </c>
      <c r="AC260" t="b">
        <v>1</v>
      </c>
      <c r="BM260" t="s">
        <v>144</v>
      </c>
      <c r="BN260" t="s">
        <v>144</v>
      </c>
      <c r="BO260" t="s">
        <v>2888</v>
      </c>
      <c r="BT260"/>
      <c r="BU260"/>
      <c r="BX260" t="s">
        <v>2915</v>
      </c>
      <c r="BZ260"/>
      <c r="CA260"/>
      <c r="CB260"/>
      <c r="CC260"/>
      <c r="CD260">
        <v>0</v>
      </c>
      <c r="CE260"/>
      <c r="CF260">
        <v>0</v>
      </c>
    </row>
    <row r="261" spans="1:84" hidden="1" x14ac:dyDescent="0.35">
      <c r="A261" t="s">
        <v>413</v>
      </c>
      <c r="B261" t="s">
        <v>3150</v>
      </c>
      <c r="C261">
        <v>0.126</v>
      </c>
      <c r="D261">
        <v>8</v>
      </c>
      <c r="E261">
        <v>202.697</v>
      </c>
      <c r="F261">
        <v>6.2949999999999999</v>
      </c>
      <c r="G261" t="s">
        <v>2884</v>
      </c>
      <c r="I261">
        <v>73.81</v>
      </c>
      <c r="J261">
        <v>0.13</v>
      </c>
      <c r="K261" s="68">
        <v>205.65</v>
      </c>
      <c r="L261">
        <v>12</v>
      </c>
      <c r="M261">
        <v>3</v>
      </c>
      <c r="N261" t="s">
        <v>3150</v>
      </c>
      <c r="O261">
        <v>0.755</v>
      </c>
      <c r="P261">
        <v>11.083</v>
      </c>
      <c r="Q261">
        <v>8</v>
      </c>
      <c r="R261">
        <v>0.127</v>
      </c>
      <c r="S261">
        <v>6</v>
      </c>
      <c r="T261">
        <v>203.28700000000001</v>
      </c>
      <c r="U261">
        <v>5.0359999999999996</v>
      </c>
      <c r="V261">
        <v>100</v>
      </c>
      <c r="W261">
        <v>0.64100000000000001</v>
      </c>
      <c r="X261">
        <v>0.40200000000000002</v>
      </c>
      <c r="Y261">
        <v>2.46</v>
      </c>
      <c r="Z261">
        <v>2.21</v>
      </c>
      <c r="AA261">
        <v>8.5000000000000006E-2</v>
      </c>
      <c r="AB261">
        <v>0</v>
      </c>
      <c r="AC261" t="b">
        <v>1</v>
      </c>
      <c r="BM261" t="s">
        <v>144</v>
      </c>
      <c r="BN261" t="s">
        <v>144</v>
      </c>
      <c r="BO261" t="s">
        <v>2888</v>
      </c>
      <c r="BT261"/>
      <c r="BU261"/>
      <c r="BX261" t="s">
        <v>2915</v>
      </c>
      <c r="BZ261"/>
      <c r="CA261"/>
      <c r="CB261"/>
      <c r="CC261"/>
      <c r="CD261">
        <v>0</v>
      </c>
      <c r="CE261"/>
      <c r="CF261">
        <v>0</v>
      </c>
    </row>
    <row r="262" spans="1:84" hidden="1" x14ac:dyDescent="0.35">
      <c r="A262" t="s">
        <v>414</v>
      </c>
      <c r="B262" t="s">
        <v>3151</v>
      </c>
      <c r="C262">
        <v>0.126</v>
      </c>
      <c r="D262">
        <v>8</v>
      </c>
      <c r="E262">
        <v>36.487000000000002</v>
      </c>
      <c r="F262">
        <v>6.2949999999999999</v>
      </c>
      <c r="G262" t="s">
        <v>2884</v>
      </c>
      <c r="I262">
        <v>266.19</v>
      </c>
      <c r="J262">
        <v>0.13100000000000001</v>
      </c>
      <c r="K262" s="68">
        <v>38.03</v>
      </c>
      <c r="L262">
        <v>6</v>
      </c>
      <c r="M262">
        <v>3</v>
      </c>
      <c r="N262" t="s">
        <v>3151</v>
      </c>
      <c r="O262">
        <v>0.755</v>
      </c>
      <c r="P262">
        <v>10</v>
      </c>
      <c r="Q262">
        <v>8</v>
      </c>
      <c r="R262">
        <v>0.127</v>
      </c>
      <c r="S262">
        <v>6</v>
      </c>
      <c r="T262">
        <v>36.795999999999999</v>
      </c>
      <c r="U262">
        <v>5.0359999999999996</v>
      </c>
      <c r="V262">
        <v>100</v>
      </c>
      <c r="W262">
        <v>0.64100000000000001</v>
      </c>
      <c r="X262">
        <v>0.20300000000000001</v>
      </c>
      <c r="Y262">
        <v>1.81</v>
      </c>
      <c r="Z262">
        <v>2.21</v>
      </c>
      <c r="AA262">
        <v>8.5000000000000006E-2</v>
      </c>
      <c r="AB262">
        <v>0</v>
      </c>
      <c r="AC262" t="b">
        <v>1</v>
      </c>
      <c r="BM262" t="s">
        <v>144</v>
      </c>
      <c r="BN262" t="s">
        <v>144</v>
      </c>
      <c r="BO262" t="s">
        <v>2888</v>
      </c>
      <c r="BT262"/>
      <c r="BU262"/>
      <c r="BX262" t="s">
        <v>2915</v>
      </c>
      <c r="BZ262"/>
      <c r="CA262"/>
      <c r="CB262"/>
      <c r="CC262"/>
      <c r="CD262">
        <v>0</v>
      </c>
      <c r="CE262"/>
      <c r="CF262">
        <v>0</v>
      </c>
    </row>
    <row r="263" spans="1:84" hidden="1" x14ac:dyDescent="0.35">
      <c r="A263" t="s">
        <v>415</v>
      </c>
      <c r="B263" t="s">
        <v>3152</v>
      </c>
      <c r="C263">
        <v>0.127</v>
      </c>
      <c r="D263">
        <v>8</v>
      </c>
      <c r="E263">
        <v>94.944999999999993</v>
      </c>
      <c r="F263">
        <v>6.2949999999999999</v>
      </c>
      <c r="G263" t="s">
        <v>2884</v>
      </c>
      <c r="I263">
        <v>326.19</v>
      </c>
      <c r="J263">
        <v>0.13100000000000001</v>
      </c>
      <c r="K263" s="68">
        <v>98.03</v>
      </c>
      <c r="L263">
        <v>9</v>
      </c>
      <c r="M263">
        <v>3</v>
      </c>
      <c r="N263" t="s">
        <v>3152</v>
      </c>
      <c r="O263">
        <v>0.755</v>
      </c>
      <c r="P263">
        <v>10</v>
      </c>
      <c r="Q263">
        <v>8</v>
      </c>
      <c r="R263">
        <v>0.128</v>
      </c>
      <c r="S263">
        <v>6</v>
      </c>
      <c r="T263">
        <v>95.561999999999998</v>
      </c>
      <c r="U263">
        <v>5.0359999999999996</v>
      </c>
      <c r="V263">
        <v>100</v>
      </c>
      <c r="W263">
        <v>0.64100000000000001</v>
      </c>
      <c r="X263">
        <v>0.30399999999999999</v>
      </c>
      <c r="Y263">
        <v>2.14</v>
      </c>
      <c r="Z263">
        <v>2.21</v>
      </c>
      <c r="AA263">
        <v>8.5000000000000006E-2</v>
      </c>
      <c r="AB263">
        <v>0</v>
      </c>
      <c r="AC263" t="b">
        <v>1</v>
      </c>
      <c r="BM263" t="s">
        <v>144</v>
      </c>
      <c r="BN263" t="s">
        <v>144</v>
      </c>
      <c r="BO263" t="s">
        <v>2888</v>
      </c>
      <c r="BT263"/>
      <c r="BU263"/>
      <c r="BX263" t="s">
        <v>2915</v>
      </c>
      <c r="BZ263"/>
      <c r="CA263"/>
      <c r="CB263"/>
      <c r="CC263"/>
      <c r="CD263">
        <v>0</v>
      </c>
      <c r="CE263"/>
      <c r="CF263">
        <v>0</v>
      </c>
    </row>
    <row r="264" spans="1:84" hidden="1" x14ac:dyDescent="0.35">
      <c r="A264" t="s">
        <v>416</v>
      </c>
      <c r="B264" t="s">
        <v>3153</v>
      </c>
      <c r="C264">
        <v>0.127</v>
      </c>
      <c r="D264">
        <v>8</v>
      </c>
      <c r="E264">
        <v>314.21699999999998</v>
      </c>
      <c r="F264">
        <v>6.2949999999999999</v>
      </c>
      <c r="G264" t="s">
        <v>2884</v>
      </c>
      <c r="I264">
        <v>186.19</v>
      </c>
      <c r="J264">
        <v>0.13100000000000001</v>
      </c>
      <c r="K264" s="68">
        <v>318.02999999999997</v>
      </c>
      <c r="L264">
        <v>10</v>
      </c>
      <c r="M264">
        <v>3</v>
      </c>
      <c r="N264" t="s">
        <v>3153</v>
      </c>
      <c r="O264">
        <v>0.755</v>
      </c>
      <c r="P264">
        <v>10</v>
      </c>
      <c r="Q264">
        <v>8</v>
      </c>
      <c r="R264">
        <v>0.128</v>
      </c>
      <c r="S264">
        <v>6</v>
      </c>
      <c r="T264">
        <v>314.97899999999998</v>
      </c>
      <c r="U264">
        <v>5.0359999999999996</v>
      </c>
      <c r="V264">
        <v>100</v>
      </c>
      <c r="W264">
        <v>0.64100000000000001</v>
      </c>
      <c r="X264">
        <v>0.315</v>
      </c>
      <c r="Y264">
        <v>2.0499999999999998</v>
      </c>
      <c r="Z264">
        <v>2.21</v>
      </c>
      <c r="AA264">
        <v>8.5000000000000006E-2</v>
      </c>
      <c r="AB264">
        <v>0</v>
      </c>
      <c r="AC264" t="b">
        <v>1</v>
      </c>
      <c r="BM264" t="s">
        <v>144</v>
      </c>
      <c r="BN264" t="s">
        <v>144</v>
      </c>
      <c r="BO264" t="s">
        <v>2888</v>
      </c>
      <c r="BT264"/>
      <c r="BU264"/>
      <c r="BX264" t="s">
        <v>2915</v>
      </c>
      <c r="BZ264"/>
      <c r="CA264"/>
      <c r="CB264"/>
      <c r="CC264"/>
      <c r="CD264">
        <v>0</v>
      </c>
      <c r="CE264"/>
      <c r="CF264">
        <v>0</v>
      </c>
    </row>
    <row r="265" spans="1:84" hidden="1" x14ac:dyDescent="0.35">
      <c r="A265" t="s">
        <v>417</v>
      </c>
      <c r="B265" t="s">
        <v>3154</v>
      </c>
      <c r="C265">
        <v>0.127</v>
      </c>
      <c r="D265">
        <v>8</v>
      </c>
      <c r="E265">
        <v>80.897999999999996</v>
      </c>
      <c r="F265">
        <v>6.2949999999999999</v>
      </c>
      <c r="G265" t="s">
        <v>2884</v>
      </c>
      <c r="I265">
        <v>313.81</v>
      </c>
      <c r="J265">
        <v>0.13100000000000001</v>
      </c>
      <c r="K265" s="68">
        <v>85.65</v>
      </c>
      <c r="L265">
        <v>6</v>
      </c>
      <c r="M265">
        <v>3</v>
      </c>
      <c r="N265" t="s">
        <v>3154</v>
      </c>
      <c r="O265">
        <v>0.755</v>
      </c>
      <c r="P265">
        <v>10</v>
      </c>
      <c r="Q265">
        <v>8</v>
      </c>
      <c r="R265">
        <v>0.128</v>
      </c>
      <c r="S265">
        <v>6</v>
      </c>
      <c r="T265">
        <v>81.847999999999999</v>
      </c>
      <c r="U265">
        <v>5.0359999999999996</v>
      </c>
      <c r="V265">
        <v>100</v>
      </c>
      <c r="W265">
        <v>0.64100000000000001</v>
      </c>
      <c r="X265">
        <v>0.214</v>
      </c>
      <c r="Y265">
        <v>2.23</v>
      </c>
      <c r="Z265">
        <v>2.21</v>
      </c>
      <c r="AA265">
        <v>8.5000000000000006E-2</v>
      </c>
      <c r="AB265">
        <v>0</v>
      </c>
      <c r="AC265" t="b">
        <v>1</v>
      </c>
      <c r="BM265" t="s">
        <v>144</v>
      </c>
      <c r="BN265" t="s">
        <v>144</v>
      </c>
      <c r="BO265" t="s">
        <v>2888</v>
      </c>
      <c r="BT265"/>
      <c r="BU265"/>
      <c r="BX265" t="s">
        <v>2915</v>
      </c>
      <c r="BZ265"/>
      <c r="CA265"/>
      <c r="CB265"/>
      <c r="CC265"/>
      <c r="CD265">
        <v>0</v>
      </c>
      <c r="CE265"/>
      <c r="CF265">
        <v>0</v>
      </c>
    </row>
    <row r="266" spans="1:84" hidden="1" x14ac:dyDescent="0.35">
      <c r="A266" t="s">
        <v>418</v>
      </c>
      <c r="B266" t="s">
        <v>3155</v>
      </c>
      <c r="C266">
        <v>0.13200000000000001</v>
      </c>
      <c r="D266">
        <v>8</v>
      </c>
      <c r="E266">
        <v>182.50200000000001</v>
      </c>
      <c r="F266">
        <v>6.2949999999999999</v>
      </c>
      <c r="G266" t="s">
        <v>2884</v>
      </c>
      <c r="I266">
        <v>53.81</v>
      </c>
      <c r="J266">
        <v>0.13600000000000001</v>
      </c>
      <c r="K266" s="68">
        <v>185.65</v>
      </c>
      <c r="L266">
        <v>9</v>
      </c>
      <c r="M266">
        <v>3</v>
      </c>
      <c r="N266" t="s">
        <v>3155</v>
      </c>
      <c r="O266">
        <v>0.755</v>
      </c>
      <c r="P266">
        <v>10</v>
      </c>
      <c r="Q266">
        <v>8</v>
      </c>
      <c r="R266">
        <v>0.13300000000000001</v>
      </c>
      <c r="S266">
        <v>6</v>
      </c>
      <c r="T266">
        <v>183.13200000000001</v>
      </c>
      <c r="U266">
        <v>5.0359999999999996</v>
      </c>
      <c r="V266">
        <v>100</v>
      </c>
      <c r="W266">
        <v>0.64100000000000001</v>
      </c>
      <c r="X266">
        <v>0.30399999999999999</v>
      </c>
      <c r="Y266">
        <v>2.12</v>
      </c>
      <c r="Z266">
        <v>2.21</v>
      </c>
      <c r="AA266">
        <v>8.5000000000000006E-2</v>
      </c>
      <c r="AB266">
        <v>0</v>
      </c>
      <c r="AC266" t="b">
        <v>1</v>
      </c>
      <c r="BM266" t="s">
        <v>144</v>
      </c>
      <c r="BN266" t="s">
        <v>144</v>
      </c>
      <c r="BO266" t="s">
        <v>2888</v>
      </c>
      <c r="BT266"/>
      <c r="BU266"/>
      <c r="BX266" t="s">
        <v>2915</v>
      </c>
      <c r="BZ266"/>
      <c r="CA266"/>
      <c r="CB266"/>
      <c r="CC266"/>
      <c r="CD266">
        <v>0</v>
      </c>
      <c r="CE266"/>
      <c r="CF266">
        <v>0</v>
      </c>
    </row>
    <row r="267" spans="1:84" hidden="1" x14ac:dyDescent="0.35">
      <c r="A267" t="s">
        <v>419</v>
      </c>
      <c r="B267" t="s">
        <v>3156</v>
      </c>
      <c r="C267">
        <v>0.151</v>
      </c>
      <c r="D267">
        <v>10.98</v>
      </c>
      <c r="E267">
        <v>329.34399999999999</v>
      </c>
      <c r="F267">
        <v>360</v>
      </c>
      <c r="G267" t="s">
        <v>2884</v>
      </c>
      <c r="I267">
        <v>1.24</v>
      </c>
      <c r="J267">
        <v>0.158</v>
      </c>
      <c r="K267" s="68">
        <v>133.06</v>
      </c>
      <c r="L267">
        <v>99</v>
      </c>
      <c r="M267">
        <v>3</v>
      </c>
      <c r="N267" t="s">
        <v>3156</v>
      </c>
      <c r="O267">
        <v>0.78</v>
      </c>
      <c r="P267">
        <v>99</v>
      </c>
      <c r="Q267">
        <v>5.49</v>
      </c>
      <c r="R267">
        <v>0.152</v>
      </c>
      <c r="S267">
        <v>8.7840000000000007</v>
      </c>
      <c r="T267">
        <v>356.24099999999999</v>
      </c>
      <c r="U267">
        <v>300.85599999999999</v>
      </c>
      <c r="V267">
        <v>100</v>
      </c>
      <c r="W267">
        <v>7.6349999999999998</v>
      </c>
      <c r="X267">
        <v>38.595999999999997</v>
      </c>
      <c r="Y267">
        <v>3.11</v>
      </c>
      <c r="Z267">
        <v>3.4969999999999999</v>
      </c>
      <c r="AA267">
        <v>0.13800000000000001</v>
      </c>
      <c r="AB267">
        <v>0</v>
      </c>
      <c r="AC267" t="b">
        <v>1</v>
      </c>
      <c r="BM267" t="s">
        <v>144</v>
      </c>
      <c r="BN267" t="s">
        <v>144</v>
      </c>
      <c r="BO267" t="s">
        <v>2888</v>
      </c>
      <c r="BT267"/>
      <c r="BU267"/>
      <c r="BX267" t="s">
        <v>2915</v>
      </c>
      <c r="BZ267"/>
      <c r="CA267"/>
      <c r="CB267"/>
      <c r="CC267"/>
      <c r="CD267">
        <v>0</v>
      </c>
      <c r="CE267"/>
      <c r="CF267">
        <v>0</v>
      </c>
    </row>
    <row r="268" spans="1:84" hidden="1" x14ac:dyDescent="0.35">
      <c r="A268" t="s">
        <v>420</v>
      </c>
      <c r="B268" t="s">
        <v>3157</v>
      </c>
      <c r="C268">
        <v>0.14199999999999999</v>
      </c>
      <c r="D268">
        <v>84.647999999999996</v>
      </c>
      <c r="E268">
        <v>162.13200000000001</v>
      </c>
      <c r="F268">
        <v>101.47799999999999</v>
      </c>
      <c r="G268" t="s">
        <v>2884</v>
      </c>
      <c r="I268">
        <v>60</v>
      </c>
      <c r="J268">
        <v>0.19800000000000001</v>
      </c>
      <c r="K268" s="68">
        <v>191.81299999999999</v>
      </c>
      <c r="L268">
        <v>-1.054</v>
      </c>
      <c r="M268">
        <v>1</v>
      </c>
      <c r="N268" t="s">
        <v>3157</v>
      </c>
      <c r="O268">
        <v>1.0169999999999999</v>
      </c>
      <c r="P268">
        <v>0</v>
      </c>
      <c r="Q268">
        <v>0</v>
      </c>
      <c r="R268">
        <v>0.19800000000000001</v>
      </c>
      <c r="S268">
        <v>0</v>
      </c>
      <c r="T268">
        <v>191.81299999999999</v>
      </c>
      <c r="U268">
        <v>0</v>
      </c>
      <c r="V268">
        <v>0</v>
      </c>
      <c r="W268">
        <v>0</v>
      </c>
      <c r="X268">
        <v>0</v>
      </c>
      <c r="Y268">
        <v>0</v>
      </c>
      <c r="Z268">
        <v>0</v>
      </c>
      <c r="AA268">
        <v>0</v>
      </c>
      <c r="AB268">
        <v>0</v>
      </c>
      <c r="AC268" t="b">
        <v>1</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t="b">
        <v>0</v>
      </c>
      <c r="AZ268">
        <v>0</v>
      </c>
      <c r="BI268">
        <v>0</v>
      </c>
      <c r="BJ268">
        <v>0</v>
      </c>
      <c r="BK268">
        <v>0</v>
      </c>
      <c r="BM268" t="s">
        <v>144</v>
      </c>
      <c r="BN268" t="s">
        <v>144</v>
      </c>
      <c r="BO268" t="s">
        <v>2888</v>
      </c>
      <c r="BT268"/>
      <c r="BU268"/>
      <c r="BX268"/>
      <c r="BY268" t="s">
        <v>2903</v>
      </c>
      <c r="BZ268"/>
      <c r="CA268"/>
      <c r="CB268"/>
      <c r="CC268"/>
      <c r="CD268">
        <v>0</v>
      </c>
      <c r="CE268"/>
      <c r="CF268">
        <v>0</v>
      </c>
    </row>
    <row r="269" spans="1:84" hidden="1" x14ac:dyDescent="0.35">
      <c r="A269" t="s">
        <v>421</v>
      </c>
      <c r="B269" t="s">
        <v>3158</v>
      </c>
      <c r="C269">
        <v>0.20699999999999999</v>
      </c>
      <c r="D269">
        <v>10.943</v>
      </c>
      <c r="E269">
        <v>336.82900000000001</v>
      </c>
      <c r="F269">
        <v>360</v>
      </c>
      <c r="G269" t="s">
        <v>2884</v>
      </c>
      <c r="I269">
        <v>241.24</v>
      </c>
      <c r="J269">
        <v>0.21</v>
      </c>
      <c r="K269" s="68">
        <v>13.05</v>
      </c>
      <c r="L269">
        <v>75</v>
      </c>
      <c r="M269">
        <v>3</v>
      </c>
      <c r="N269" t="s">
        <v>3158</v>
      </c>
      <c r="O269">
        <v>0.86399999999999999</v>
      </c>
      <c r="P269">
        <v>59.911000000000001</v>
      </c>
      <c r="Q269">
        <v>10.214</v>
      </c>
      <c r="R269">
        <v>0.20699999999999999</v>
      </c>
      <c r="S269">
        <v>8.7550000000000008</v>
      </c>
      <c r="T269">
        <v>342.53899999999999</v>
      </c>
      <c r="U269">
        <v>303.24200000000002</v>
      </c>
      <c r="V269">
        <v>100</v>
      </c>
      <c r="W269">
        <v>7.5869999999999997</v>
      </c>
      <c r="X269">
        <v>27.66</v>
      </c>
      <c r="Y269">
        <v>4.37</v>
      </c>
      <c r="Z269">
        <v>4.03</v>
      </c>
      <c r="AA269">
        <v>0.159</v>
      </c>
      <c r="AB269">
        <v>0</v>
      </c>
      <c r="AC269" t="b">
        <v>1</v>
      </c>
      <c r="BM269" t="s">
        <v>144</v>
      </c>
      <c r="BN269" t="s">
        <v>144</v>
      </c>
      <c r="BO269" t="s">
        <v>2888</v>
      </c>
      <c r="BT269"/>
      <c r="BU269"/>
      <c r="BX269" t="s">
        <v>2915</v>
      </c>
      <c r="BZ269"/>
      <c r="CA269"/>
      <c r="CB269"/>
      <c r="CC269"/>
      <c r="CD269">
        <v>0</v>
      </c>
      <c r="CE269"/>
      <c r="CF269">
        <v>0</v>
      </c>
    </row>
    <row r="270" spans="1:84" hidden="1" x14ac:dyDescent="0.35">
      <c r="A270" t="s">
        <v>422</v>
      </c>
      <c r="B270" t="s">
        <v>3159</v>
      </c>
      <c r="C270">
        <v>0.26100000000000001</v>
      </c>
      <c r="D270">
        <v>8</v>
      </c>
      <c r="E270">
        <v>216.083</v>
      </c>
      <c r="F270">
        <v>6.2949999999999999</v>
      </c>
      <c r="G270" t="s">
        <v>2884</v>
      </c>
      <c r="I270">
        <v>86.19</v>
      </c>
      <c r="J270">
        <v>0.26500000000000001</v>
      </c>
      <c r="K270" s="68">
        <v>217.99</v>
      </c>
      <c r="L270">
        <v>11</v>
      </c>
      <c r="M270">
        <v>3</v>
      </c>
      <c r="N270" t="s">
        <v>3159</v>
      </c>
      <c r="O270">
        <v>0.91400000000000003</v>
      </c>
      <c r="P270">
        <v>10.523</v>
      </c>
      <c r="Q270">
        <v>8</v>
      </c>
      <c r="R270">
        <v>0.26200000000000001</v>
      </c>
      <c r="S270">
        <v>6</v>
      </c>
      <c r="T270">
        <v>216.465</v>
      </c>
      <c r="U270">
        <v>5.0359999999999996</v>
      </c>
      <c r="V270">
        <v>100</v>
      </c>
      <c r="W270">
        <v>0.64200000000000002</v>
      </c>
      <c r="X270">
        <v>0.37</v>
      </c>
      <c r="Y270">
        <v>3.67</v>
      </c>
      <c r="Z270">
        <v>4.03</v>
      </c>
      <c r="AA270">
        <v>0.159</v>
      </c>
      <c r="AB270">
        <v>0</v>
      </c>
      <c r="AC270" t="b">
        <v>1</v>
      </c>
      <c r="BM270" t="s">
        <v>144</v>
      </c>
      <c r="BN270" t="s">
        <v>144</v>
      </c>
      <c r="BO270" t="s">
        <v>2888</v>
      </c>
      <c r="BT270"/>
      <c r="BU270"/>
      <c r="BX270" t="s">
        <v>2915</v>
      </c>
      <c r="BZ270"/>
      <c r="CA270"/>
      <c r="CB270"/>
      <c r="CC270"/>
      <c r="CD270">
        <v>0</v>
      </c>
      <c r="CE270"/>
      <c r="CF270">
        <v>0</v>
      </c>
    </row>
    <row r="271" spans="1:84" hidden="1" x14ac:dyDescent="0.35">
      <c r="A271" t="s">
        <v>423</v>
      </c>
      <c r="B271" t="s">
        <v>3160</v>
      </c>
      <c r="C271">
        <v>0.28199999999999997</v>
      </c>
      <c r="D271">
        <v>8</v>
      </c>
      <c r="E271">
        <v>226.34299999999999</v>
      </c>
      <c r="F271">
        <v>6.2949999999999999</v>
      </c>
      <c r="G271" t="s">
        <v>2884</v>
      </c>
      <c r="I271">
        <v>98.76</v>
      </c>
      <c r="J271">
        <v>0.28399999999999997</v>
      </c>
      <c r="K271" s="68">
        <v>230.54</v>
      </c>
      <c r="L271">
        <v>14</v>
      </c>
      <c r="M271">
        <v>3</v>
      </c>
      <c r="N271" t="s">
        <v>3160</v>
      </c>
      <c r="O271">
        <v>0.89900000000000002</v>
      </c>
      <c r="P271">
        <v>12.286</v>
      </c>
      <c r="Q271">
        <v>8</v>
      </c>
      <c r="R271">
        <v>0.28199999999999997</v>
      </c>
      <c r="S271">
        <v>6</v>
      </c>
      <c r="T271">
        <v>227.18299999999999</v>
      </c>
      <c r="U271">
        <v>5.0359999999999996</v>
      </c>
      <c r="V271">
        <v>100</v>
      </c>
      <c r="W271">
        <v>0.64200000000000002</v>
      </c>
      <c r="X271">
        <v>0.46100000000000002</v>
      </c>
      <c r="Y271">
        <v>4.01</v>
      </c>
      <c r="Z271">
        <v>4.03</v>
      </c>
      <c r="AA271">
        <v>0.159</v>
      </c>
      <c r="AB271">
        <v>0</v>
      </c>
      <c r="AC271" t="b">
        <v>1</v>
      </c>
      <c r="BM271" t="s">
        <v>144</v>
      </c>
      <c r="BN271" t="s">
        <v>144</v>
      </c>
      <c r="BO271" t="s">
        <v>2888</v>
      </c>
      <c r="BT271"/>
      <c r="BU271"/>
      <c r="BX271" t="s">
        <v>2915</v>
      </c>
      <c r="BZ271"/>
      <c r="CA271"/>
      <c r="CB271"/>
      <c r="CC271"/>
      <c r="CD271">
        <v>0</v>
      </c>
      <c r="CE271"/>
      <c r="CF271">
        <v>0</v>
      </c>
    </row>
    <row r="272" spans="1:84" hidden="1" x14ac:dyDescent="0.35">
      <c r="A272" t="s">
        <v>424</v>
      </c>
      <c r="B272" t="s">
        <v>3161</v>
      </c>
      <c r="C272">
        <v>0.28199999999999997</v>
      </c>
      <c r="D272">
        <v>8</v>
      </c>
      <c r="E272">
        <v>232.34200000000001</v>
      </c>
      <c r="F272">
        <v>6.2949999999999999</v>
      </c>
      <c r="G272" t="s">
        <v>2884</v>
      </c>
      <c r="I272">
        <v>103.71</v>
      </c>
      <c r="J272">
        <v>0.28799999999999998</v>
      </c>
      <c r="K272" s="68">
        <v>235.49</v>
      </c>
      <c r="L272">
        <v>11</v>
      </c>
      <c r="M272">
        <v>3</v>
      </c>
      <c r="N272" t="s">
        <v>3161</v>
      </c>
      <c r="O272">
        <v>0.89100000000000001</v>
      </c>
      <c r="P272">
        <v>10.523</v>
      </c>
      <c r="Q272">
        <v>8</v>
      </c>
      <c r="R272">
        <v>0.28299999999999997</v>
      </c>
      <c r="S272">
        <v>6</v>
      </c>
      <c r="T272">
        <v>232.97200000000001</v>
      </c>
      <c r="U272">
        <v>5.0359999999999996</v>
      </c>
      <c r="V272">
        <v>100</v>
      </c>
      <c r="W272">
        <v>0.64200000000000002</v>
      </c>
      <c r="X272">
        <v>0.375</v>
      </c>
      <c r="Y272">
        <v>3.96</v>
      </c>
      <c r="Z272">
        <v>4.03</v>
      </c>
      <c r="AA272">
        <v>0.159</v>
      </c>
      <c r="AB272">
        <v>0</v>
      </c>
      <c r="AC272" t="b">
        <v>1</v>
      </c>
      <c r="BM272" t="s">
        <v>144</v>
      </c>
      <c r="BN272" t="s">
        <v>144</v>
      </c>
      <c r="BO272" t="s">
        <v>2888</v>
      </c>
      <c r="BT272"/>
      <c r="BU272"/>
      <c r="BX272" t="s">
        <v>2915</v>
      </c>
      <c r="BZ272"/>
      <c r="CA272"/>
      <c r="CB272"/>
      <c r="CC272"/>
      <c r="CD272">
        <v>0</v>
      </c>
      <c r="CE272"/>
      <c r="CF272">
        <v>0</v>
      </c>
    </row>
    <row r="273" spans="1:84" hidden="1" x14ac:dyDescent="0.35">
      <c r="A273" t="s">
        <v>425</v>
      </c>
      <c r="B273" t="s">
        <v>3162</v>
      </c>
      <c r="C273">
        <v>0.26700000000000002</v>
      </c>
      <c r="D273">
        <v>248.26900000000001</v>
      </c>
      <c r="E273">
        <v>80.209999999999994</v>
      </c>
      <c r="F273">
        <v>181.18199999999999</v>
      </c>
      <c r="G273" t="s">
        <v>2884</v>
      </c>
      <c r="I273">
        <v>345</v>
      </c>
      <c r="J273">
        <v>0.29099999999999998</v>
      </c>
      <c r="K273" s="68">
        <v>116.773</v>
      </c>
      <c r="L273">
        <v>-1.9870000000000001</v>
      </c>
      <c r="M273">
        <v>1</v>
      </c>
      <c r="N273" t="s">
        <v>3162</v>
      </c>
      <c r="O273">
        <v>1.0049999999999999</v>
      </c>
      <c r="P273">
        <v>0</v>
      </c>
      <c r="Q273">
        <v>0</v>
      </c>
      <c r="R273">
        <v>0.29099999999999998</v>
      </c>
      <c r="S273">
        <v>0</v>
      </c>
      <c r="T273">
        <v>116.773</v>
      </c>
      <c r="U273">
        <v>0</v>
      </c>
      <c r="V273">
        <v>0</v>
      </c>
      <c r="W273">
        <v>0</v>
      </c>
      <c r="X273">
        <v>0</v>
      </c>
      <c r="Y273">
        <v>0</v>
      </c>
      <c r="Z273">
        <v>0</v>
      </c>
      <c r="AA273">
        <v>0</v>
      </c>
      <c r="AB273">
        <v>0</v>
      </c>
      <c r="AC273" t="b">
        <v>1</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t="b">
        <v>0</v>
      </c>
      <c r="AZ273">
        <v>0</v>
      </c>
      <c r="BI273">
        <v>0</v>
      </c>
      <c r="BJ273">
        <v>0</v>
      </c>
      <c r="BK273">
        <v>0</v>
      </c>
      <c r="BM273" t="s">
        <v>144</v>
      </c>
      <c r="BN273" t="s">
        <v>2905</v>
      </c>
      <c r="BO273" t="s">
        <v>2888</v>
      </c>
      <c r="BT273"/>
      <c r="BU273"/>
      <c r="BX273"/>
      <c r="BY273" t="s">
        <v>2903</v>
      </c>
      <c r="BZ273"/>
      <c r="CA273"/>
      <c r="CB273"/>
      <c r="CC273"/>
      <c r="CD273">
        <v>0</v>
      </c>
      <c r="CE273"/>
      <c r="CF273">
        <v>0</v>
      </c>
    </row>
    <row r="274" spans="1:84" hidden="1" x14ac:dyDescent="0.35">
      <c r="A274" t="s">
        <v>426</v>
      </c>
      <c r="B274" t="s">
        <v>3163</v>
      </c>
      <c r="C274">
        <v>0.29399999999999998</v>
      </c>
      <c r="D274">
        <v>8</v>
      </c>
      <c r="E274">
        <v>129.61199999999999</v>
      </c>
      <c r="F274">
        <v>6.2949999999999999</v>
      </c>
      <c r="G274" t="s">
        <v>2884</v>
      </c>
      <c r="I274">
        <v>358.76</v>
      </c>
      <c r="J274">
        <v>0.29699999999999999</v>
      </c>
      <c r="K274" s="68">
        <v>130.53</v>
      </c>
      <c r="L274">
        <v>11</v>
      </c>
      <c r="M274">
        <v>3</v>
      </c>
      <c r="N274" t="s">
        <v>3163</v>
      </c>
      <c r="O274">
        <v>0.874</v>
      </c>
      <c r="P274">
        <v>10.523</v>
      </c>
      <c r="Q274">
        <v>8</v>
      </c>
      <c r="R274">
        <v>0.29499999999999998</v>
      </c>
      <c r="S274">
        <v>6</v>
      </c>
      <c r="T274">
        <v>129.79599999999999</v>
      </c>
      <c r="U274">
        <v>5.0359999999999996</v>
      </c>
      <c r="V274">
        <v>100</v>
      </c>
      <c r="W274">
        <v>0.64200000000000002</v>
      </c>
      <c r="X274">
        <v>0.371</v>
      </c>
      <c r="Y274">
        <v>3.05</v>
      </c>
      <c r="Z274">
        <v>4.03</v>
      </c>
      <c r="AA274">
        <v>0.159</v>
      </c>
      <c r="AB274">
        <v>0</v>
      </c>
      <c r="AC274" t="b">
        <v>1</v>
      </c>
      <c r="BM274" t="s">
        <v>144</v>
      </c>
      <c r="BN274" t="s">
        <v>144</v>
      </c>
      <c r="BO274" t="s">
        <v>2888</v>
      </c>
      <c r="BT274"/>
      <c r="BU274"/>
      <c r="BX274" t="s">
        <v>2915</v>
      </c>
      <c r="BZ274"/>
      <c r="CA274"/>
      <c r="CB274"/>
      <c r="CC274"/>
      <c r="CD274">
        <v>0</v>
      </c>
      <c r="CE274"/>
      <c r="CF274">
        <v>0</v>
      </c>
    </row>
    <row r="275" spans="1:84" hidden="1" x14ac:dyDescent="0.35">
      <c r="A275" t="s">
        <v>427</v>
      </c>
      <c r="B275" t="s">
        <v>3164</v>
      </c>
      <c r="C275">
        <v>0.29399999999999998</v>
      </c>
      <c r="D275">
        <v>8</v>
      </c>
      <c r="E275">
        <v>296.476</v>
      </c>
      <c r="F275">
        <v>6.2949999999999999</v>
      </c>
      <c r="G275" t="s">
        <v>2884</v>
      </c>
      <c r="I275">
        <v>166.19</v>
      </c>
      <c r="J275">
        <v>0.29899999999999999</v>
      </c>
      <c r="K275" s="68">
        <v>297.95999999999998</v>
      </c>
      <c r="L275">
        <v>9</v>
      </c>
      <c r="M275">
        <v>3</v>
      </c>
      <c r="N275" t="s">
        <v>3164</v>
      </c>
      <c r="O275">
        <v>0.87</v>
      </c>
      <c r="P275">
        <v>10</v>
      </c>
      <c r="Q275">
        <v>8</v>
      </c>
      <c r="R275">
        <v>0.29599999999999999</v>
      </c>
      <c r="S275">
        <v>6</v>
      </c>
      <c r="T275">
        <v>296.77300000000002</v>
      </c>
      <c r="U275">
        <v>5.0359999999999996</v>
      </c>
      <c r="V275">
        <v>100</v>
      </c>
      <c r="W275">
        <v>0.64100000000000001</v>
      </c>
      <c r="X275">
        <v>0.30099999999999999</v>
      </c>
      <c r="Y275">
        <v>3.53</v>
      </c>
      <c r="Z275">
        <v>3.4049999999999998</v>
      </c>
      <c r="AA275">
        <v>0.13500000000000001</v>
      </c>
      <c r="AB275">
        <v>0</v>
      </c>
      <c r="AC275" t="b">
        <v>1</v>
      </c>
      <c r="BM275" t="s">
        <v>144</v>
      </c>
      <c r="BN275" t="s">
        <v>144</v>
      </c>
      <c r="BO275" t="s">
        <v>2888</v>
      </c>
      <c r="BT275"/>
      <c r="BU275"/>
      <c r="BX275" t="s">
        <v>2915</v>
      </c>
      <c r="BZ275"/>
      <c r="CA275"/>
      <c r="CB275"/>
      <c r="CC275"/>
      <c r="CD275">
        <v>0</v>
      </c>
      <c r="CE275"/>
      <c r="CF275">
        <v>0</v>
      </c>
    </row>
    <row r="276" spans="1:84" hidden="1" x14ac:dyDescent="0.35">
      <c r="A276" t="s">
        <v>428</v>
      </c>
      <c r="B276" t="s">
        <v>3165</v>
      </c>
      <c r="C276">
        <v>0.29199999999999998</v>
      </c>
      <c r="D276">
        <v>8</v>
      </c>
      <c r="E276">
        <v>27.212</v>
      </c>
      <c r="F276">
        <v>6.2949999999999999</v>
      </c>
      <c r="G276" t="s">
        <v>2884</v>
      </c>
      <c r="I276">
        <v>256.29000000000002</v>
      </c>
      <c r="J276">
        <v>0.29899999999999999</v>
      </c>
      <c r="K276" s="68">
        <v>28.06</v>
      </c>
      <c r="L276">
        <v>15</v>
      </c>
      <c r="M276">
        <v>3</v>
      </c>
      <c r="N276" t="s">
        <v>3165</v>
      </c>
      <c r="O276">
        <v>0.87</v>
      </c>
      <c r="P276">
        <v>12.917</v>
      </c>
      <c r="Q276">
        <v>8</v>
      </c>
      <c r="R276">
        <v>0.29399999999999998</v>
      </c>
      <c r="S276">
        <v>6</v>
      </c>
      <c r="T276">
        <v>27.381</v>
      </c>
      <c r="U276">
        <v>5.0359999999999996</v>
      </c>
      <c r="V276">
        <v>100</v>
      </c>
      <c r="W276">
        <v>0.64100000000000001</v>
      </c>
      <c r="X276">
        <v>0.48</v>
      </c>
      <c r="Y276">
        <v>4.0199999999999996</v>
      </c>
      <c r="Z276">
        <v>3.4049999999999998</v>
      </c>
      <c r="AA276">
        <v>0.13500000000000001</v>
      </c>
      <c r="AB276">
        <v>0</v>
      </c>
      <c r="AC276" t="b">
        <v>1</v>
      </c>
      <c r="BM276" t="s">
        <v>144</v>
      </c>
      <c r="BN276" t="s">
        <v>144</v>
      </c>
      <c r="BO276" t="s">
        <v>2888</v>
      </c>
      <c r="BT276"/>
      <c r="BU276"/>
      <c r="BX276" t="s">
        <v>2915</v>
      </c>
      <c r="BZ276"/>
      <c r="CA276"/>
      <c r="CB276"/>
      <c r="CC276"/>
      <c r="CD276">
        <v>0</v>
      </c>
      <c r="CE276"/>
      <c r="CF276">
        <v>0</v>
      </c>
    </row>
    <row r="277" spans="1:84" hidden="1" x14ac:dyDescent="0.35">
      <c r="A277" t="s">
        <v>429</v>
      </c>
      <c r="B277" t="s">
        <v>3166</v>
      </c>
      <c r="C277">
        <v>0.29499999999999998</v>
      </c>
      <c r="D277">
        <v>8</v>
      </c>
      <c r="E277">
        <v>285.43599999999998</v>
      </c>
      <c r="F277">
        <v>6.2949999999999999</v>
      </c>
      <c r="G277" t="s">
        <v>2884</v>
      </c>
      <c r="I277">
        <v>158.76</v>
      </c>
      <c r="J277">
        <v>0.29899999999999999</v>
      </c>
      <c r="K277" s="68">
        <v>290.52999999999997</v>
      </c>
      <c r="L277">
        <v>9</v>
      </c>
      <c r="M277">
        <v>3</v>
      </c>
      <c r="N277" t="s">
        <v>3166</v>
      </c>
      <c r="O277">
        <v>0.87</v>
      </c>
      <c r="P277">
        <v>10</v>
      </c>
      <c r="Q277">
        <v>8</v>
      </c>
      <c r="R277">
        <v>0.29599999999999999</v>
      </c>
      <c r="S277">
        <v>6</v>
      </c>
      <c r="T277">
        <v>286.45400000000001</v>
      </c>
      <c r="U277">
        <v>5.0359999999999996</v>
      </c>
      <c r="V277">
        <v>100</v>
      </c>
      <c r="W277">
        <v>0.64100000000000001</v>
      </c>
      <c r="X277">
        <v>0.3</v>
      </c>
      <c r="Y277">
        <v>3.76</v>
      </c>
      <c r="Z277">
        <v>3.4049999999999998</v>
      </c>
      <c r="AA277">
        <v>0.13500000000000001</v>
      </c>
      <c r="AB277">
        <v>0</v>
      </c>
      <c r="AC277" t="b">
        <v>1</v>
      </c>
      <c r="BM277" t="s">
        <v>144</v>
      </c>
      <c r="BN277" t="s">
        <v>144</v>
      </c>
      <c r="BO277" t="s">
        <v>2888</v>
      </c>
      <c r="BT277"/>
      <c r="BU277"/>
      <c r="BX277" t="s">
        <v>2915</v>
      </c>
      <c r="BZ277"/>
      <c r="CA277"/>
      <c r="CB277"/>
      <c r="CC277"/>
      <c r="CD277">
        <v>0</v>
      </c>
      <c r="CE277"/>
      <c r="CF277">
        <v>0</v>
      </c>
    </row>
    <row r="278" spans="1:84" hidden="1" x14ac:dyDescent="0.35">
      <c r="A278" t="s">
        <v>430</v>
      </c>
      <c r="B278" t="s">
        <v>3167</v>
      </c>
      <c r="C278">
        <v>0.29499999999999998</v>
      </c>
      <c r="D278">
        <v>8</v>
      </c>
      <c r="E278">
        <v>320.88799999999998</v>
      </c>
      <c r="F278">
        <v>6.4820000000000002</v>
      </c>
      <c r="G278" t="s">
        <v>2884</v>
      </c>
      <c r="I278">
        <v>193.81</v>
      </c>
      <c r="J278">
        <v>0.29899999999999999</v>
      </c>
      <c r="K278" s="68">
        <v>325.58</v>
      </c>
      <c r="L278">
        <v>9</v>
      </c>
      <c r="M278">
        <v>3</v>
      </c>
      <c r="N278" t="s">
        <v>3167</v>
      </c>
      <c r="O278">
        <v>0.87</v>
      </c>
      <c r="P278">
        <v>10</v>
      </c>
      <c r="Q278">
        <v>8</v>
      </c>
      <c r="R278">
        <v>0.29599999999999999</v>
      </c>
      <c r="S278">
        <v>6</v>
      </c>
      <c r="T278">
        <v>321.82600000000002</v>
      </c>
      <c r="U278">
        <v>5.1849999999999996</v>
      </c>
      <c r="V278">
        <v>100</v>
      </c>
      <c r="W278">
        <v>0.64100000000000001</v>
      </c>
      <c r="X278">
        <v>0.28599999999999998</v>
      </c>
      <c r="Y278">
        <v>4.1849999999999996</v>
      </c>
      <c r="Z278">
        <v>3.4049999999999998</v>
      </c>
      <c r="AA278">
        <v>0.13500000000000001</v>
      </c>
      <c r="AB278">
        <v>0</v>
      </c>
      <c r="AC278" t="b">
        <v>1</v>
      </c>
      <c r="BM278" t="s">
        <v>144</v>
      </c>
      <c r="BN278" t="s">
        <v>144</v>
      </c>
      <c r="BO278" t="s">
        <v>2888</v>
      </c>
      <c r="BT278"/>
      <c r="BU278"/>
      <c r="BX278" t="s">
        <v>2915</v>
      </c>
      <c r="BZ278"/>
      <c r="CA278"/>
      <c r="CB278"/>
      <c r="CC278"/>
      <c r="CD278">
        <v>0</v>
      </c>
      <c r="CE278"/>
      <c r="CF278">
        <v>0</v>
      </c>
    </row>
    <row r="279" spans="1:84" hidden="1" x14ac:dyDescent="0.35">
      <c r="A279" t="s">
        <v>431</v>
      </c>
      <c r="B279" t="s">
        <v>3168</v>
      </c>
      <c r="C279">
        <v>0.29499999999999998</v>
      </c>
      <c r="D279">
        <v>8</v>
      </c>
      <c r="E279">
        <v>267.32299999999998</v>
      </c>
      <c r="F279">
        <v>6.2949999999999999</v>
      </c>
      <c r="G279" t="s">
        <v>2884</v>
      </c>
      <c r="I279">
        <v>138.76</v>
      </c>
      <c r="J279">
        <v>0.29899999999999999</v>
      </c>
      <c r="K279" s="68">
        <v>270.52999999999997</v>
      </c>
      <c r="L279">
        <v>11</v>
      </c>
      <c r="M279">
        <v>3</v>
      </c>
      <c r="N279" t="s">
        <v>3168</v>
      </c>
      <c r="O279">
        <v>0.87</v>
      </c>
      <c r="P279">
        <v>10.523</v>
      </c>
      <c r="Q279">
        <v>8</v>
      </c>
      <c r="R279">
        <v>0.29599999999999999</v>
      </c>
      <c r="S279">
        <v>6</v>
      </c>
      <c r="T279">
        <v>267.964</v>
      </c>
      <c r="U279">
        <v>5.0359999999999996</v>
      </c>
      <c r="V279">
        <v>100</v>
      </c>
      <c r="W279">
        <v>0.64100000000000001</v>
      </c>
      <c r="X279">
        <v>0.36399999999999999</v>
      </c>
      <c r="Y279">
        <v>3.63</v>
      </c>
      <c r="Z279">
        <v>3.4049999999999998</v>
      </c>
      <c r="AA279">
        <v>0.13500000000000001</v>
      </c>
      <c r="AB279">
        <v>0</v>
      </c>
      <c r="AC279" t="b">
        <v>1</v>
      </c>
      <c r="BM279" t="s">
        <v>144</v>
      </c>
      <c r="BN279" t="s">
        <v>144</v>
      </c>
      <c r="BO279" t="s">
        <v>2888</v>
      </c>
      <c r="BT279"/>
      <c r="BU279"/>
      <c r="BX279" t="s">
        <v>2915</v>
      </c>
      <c r="BZ279"/>
      <c r="CA279"/>
      <c r="CB279"/>
      <c r="CC279"/>
      <c r="CD279">
        <v>0</v>
      </c>
      <c r="CE279"/>
      <c r="CF279">
        <v>0</v>
      </c>
    </row>
    <row r="280" spans="1:84" hidden="1" x14ac:dyDescent="0.35">
      <c r="A280" t="s">
        <v>432</v>
      </c>
      <c r="B280" t="s">
        <v>3169</v>
      </c>
      <c r="C280">
        <v>0.29499999999999998</v>
      </c>
      <c r="D280">
        <v>8</v>
      </c>
      <c r="E280">
        <v>146.25200000000001</v>
      </c>
      <c r="F280">
        <v>6.2949999999999999</v>
      </c>
      <c r="G280" t="s">
        <v>2884</v>
      </c>
      <c r="I280">
        <v>18.760000000000002</v>
      </c>
      <c r="J280">
        <v>0.29899999999999999</v>
      </c>
      <c r="K280" s="68">
        <v>150.53</v>
      </c>
      <c r="L280">
        <v>9</v>
      </c>
      <c r="M280">
        <v>3</v>
      </c>
      <c r="N280" t="s">
        <v>3169</v>
      </c>
      <c r="O280">
        <v>0.87</v>
      </c>
      <c r="P280">
        <v>10</v>
      </c>
      <c r="Q280">
        <v>8</v>
      </c>
      <c r="R280">
        <v>0.29599999999999999</v>
      </c>
      <c r="S280">
        <v>6</v>
      </c>
      <c r="T280">
        <v>147.107</v>
      </c>
      <c r="U280">
        <v>5.0359999999999996</v>
      </c>
      <c r="V280">
        <v>100</v>
      </c>
      <c r="W280">
        <v>0.64100000000000001</v>
      </c>
      <c r="X280">
        <v>0.29199999999999998</v>
      </c>
      <c r="Y280">
        <v>3.41</v>
      </c>
      <c r="Z280">
        <v>3.4049999999999998</v>
      </c>
      <c r="AA280">
        <v>0.13500000000000001</v>
      </c>
      <c r="AB280">
        <v>0</v>
      </c>
      <c r="AC280" t="b">
        <v>1</v>
      </c>
      <c r="BM280" t="s">
        <v>144</v>
      </c>
      <c r="BN280" t="s">
        <v>144</v>
      </c>
      <c r="BO280" t="s">
        <v>2888</v>
      </c>
      <c r="BT280"/>
      <c r="BU280"/>
      <c r="BX280" t="s">
        <v>2915</v>
      </c>
      <c r="BZ280"/>
      <c r="CA280"/>
      <c r="CB280"/>
      <c r="CC280"/>
      <c r="CD280">
        <v>0</v>
      </c>
      <c r="CE280"/>
      <c r="CF280">
        <v>0</v>
      </c>
    </row>
    <row r="281" spans="1:84" hidden="1" x14ac:dyDescent="0.35">
      <c r="A281" t="s">
        <v>433</v>
      </c>
      <c r="B281" t="s">
        <v>3170</v>
      </c>
      <c r="C281">
        <v>0.29499999999999998</v>
      </c>
      <c r="D281">
        <v>8</v>
      </c>
      <c r="E281">
        <v>47.557000000000002</v>
      </c>
      <c r="F281">
        <v>6.6470000000000002</v>
      </c>
      <c r="G281" t="s">
        <v>2884</v>
      </c>
      <c r="I281">
        <v>278.76</v>
      </c>
      <c r="J281">
        <v>0.29899999999999999</v>
      </c>
      <c r="K281" s="68">
        <v>50.53</v>
      </c>
      <c r="L281">
        <v>21</v>
      </c>
      <c r="M281">
        <v>3</v>
      </c>
      <c r="N281" t="s">
        <v>3170</v>
      </c>
      <c r="O281">
        <v>0.87</v>
      </c>
      <c r="P281">
        <v>16.940000000000001</v>
      </c>
      <c r="Q281">
        <v>8</v>
      </c>
      <c r="R281">
        <v>0.29599999999999999</v>
      </c>
      <c r="S281">
        <v>6</v>
      </c>
      <c r="T281">
        <v>48.152000000000001</v>
      </c>
      <c r="U281">
        <v>5.3170000000000002</v>
      </c>
      <c r="V281">
        <v>100</v>
      </c>
      <c r="W281">
        <v>0.68700000000000006</v>
      </c>
      <c r="X281">
        <v>0.73599999999999999</v>
      </c>
      <c r="Y281">
        <v>3.48</v>
      </c>
      <c r="Z281">
        <v>3.4049999999999998</v>
      </c>
      <c r="AA281">
        <v>0.13500000000000001</v>
      </c>
      <c r="AB281">
        <v>0</v>
      </c>
      <c r="AC281" t="b">
        <v>1</v>
      </c>
      <c r="BM281" t="s">
        <v>144</v>
      </c>
      <c r="BN281" t="s">
        <v>144</v>
      </c>
      <c r="BO281" t="s">
        <v>2888</v>
      </c>
      <c r="BT281"/>
      <c r="BU281"/>
      <c r="BX281" t="s">
        <v>2915</v>
      </c>
      <c r="BZ281"/>
      <c r="CA281"/>
      <c r="CB281"/>
      <c r="CC281"/>
      <c r="CD281">
        <v>0</v>
      </c>
      <c r="CE281"/>
      <c r="CF281">
        <v>0</v>
      </c>
    </row>
    <row r="282" spans="1:84" hidden="1" x14ac:dyDescent="0.35">
      <c r="A282" t="s">
        <v>434</v>
      </c>
      <c r="B282" t="s">
        <v>3171</v>
      </c>
      <c r="C282">
        <v>0.29499999999999998</v>
      </c>
      <c r="D282">
        <v>8</v>
      </c>
      <c r="E282">
        <v>174.566</v>
      </c>
      <c r="F282">
        <v>6.6639999999999997</v>
      </c>
      <c r="G282" t="s">
        <v>2884</v>
      </c>
      <c r="I282">
        <v>46.19</v>
      </c>
      <c r="J282">
        <v>0.29899999999999999</v>
      </c>
      <c r="K282" s="68">
        <v>177.96</v>
      </c>
      <c r="L282">
        <v>8</v>
      </c>
      <c r="M282">
        <v>3</v>
      </c>
      <c r="N282" t="s">
        <v>3171</v>
      </c>
      <c r="O282">
        <v>0.87</v>
      </c>
      <c r="P282">
        <v>10</v>
      </c>
      <c r="Q282">
        <v>8</v>
      </c>
      <c r="R282">
        <v>0.29599999999999999</v>
      </c>
      <c r="S282">
        <v>6</v>
      </c>
      <c r="T282">
        <v>175.245</v>
      </c>
      <c r="U282">
        <v>5.3319999999999999</v>
      </c>
      <c r="V282">
        <v>100</v>
      </c>
      <c r="W282">
        <v>0.68700000000000006</v>
      </c>
      <c r="X282">
        <v>0.28000000000000003</v>
      </c>
      <c r="Y282">
        <v>2.2400000000000002</v>
      </c>
      <c r="Z282">
        <v>3.4049999999999998</v>
      </c>
      <c r="AA282">
        <v>0.13500000000000001</v>
      </c>
      <c r="AB282">
        <v>0</v>
      </c>
      <c r="AC282" t="b">
        <v>1</v>
      </c>
      <c r="BM282" t="s">
        <v>144</v>
      </c>
      <c r="BN282" t="s">
        <v>144</v>
      </c>
      <c r="BO282" t="s">
        <v>2888</v>
      </c>
      <c r="BT282"/>
      <c r="BU282"/>
      <c r="BX282" t="s">
        <v>2915</v>
      </c>
      <c r="BZ282"/>
      <c r="CA282"/>
      <c r="CB282"/>
      <c r="CC282"/>
      <c r="CD282">
        <v>0</v>
      </c>
      <c r="CE282"/>
      <c r="CF282">
        <v>0</v>
      </c>
    </row>
    <row r="283" spans="1:84" hidden="1" x14ac:dyDescent="0.35">
      <c r="A283" t="s">
        <v>435</v>
      </c>
      <c r="B283" t="s">
        <v>3172</v>
      </c>
      <c r="C283">
        <v>0.35</v>
      </c>
      <c r="D283">
        <v>29.731000000000002</v>
      </c>
      <c r="E283">
        <v>287.31900000000002</v>
      </c>
      <c r="F283">
        <v>9.6940000000000008</v>
      </c>
      <c r="G283" t="s">
        <v>2884</v>
      </c>
      <c r="I283">
        <v>156.29</v>
      </c>
      <c r="J283">
        <v>0.36</v>
      </c>
      <c r="K283" s="68">
        <v>288.06</v>
      </c>
      <c r="L283">
        <v>27</v>
      </c>
      <c r="M283">
        <v>3</v>
      </c>
      <c r="N283" t="s">
        <v>3172</v>
      </c>
      <c r="O283">
        <v>0.69499999999999995</v>
      </c>
      <c r="P283">
        <v>21.175999999999998</v>
      </c>
      <c r="Q283">
        <v>29.731000000000002</v>
      </c>
      <c r="R283">
        <v>0.35199999999999998</v>
      </c>
      <c r="S283">
        <v>23.785</v>
      </c>
      <c r="T283">
        <v>287.46699999999998</v>
      </c>
      <c r="U283">
        <v>7.7549999999999999</v>
      </c>
      <c r="V283">
        <v>100</v>
      </c>
      <c r="W283">
        <v>0.52400000000000002</v>
      </c>
      <c r="X283">
        <v>1.1399999999999999</v>
      </c>
      <c r="Y283">
        <v>2.9</v>
      </c>
      <c r="Z283">
        <v>2.7269999999999999</v>
      </c>
      <c r="AA283">
        <v>0.111</v>
      </c>
      <c r="AB283">
        <v>0</v>
      </c>
      <c r="AC283" t="b">
        <v>1</v>
      </c>
      <c r="BM283" t="s">
        <v>2905</v>
      </c>
      <c r="BN283" t="s">
        <v>2905</v>
      </c>
      <c r="BO283" t="s">
        <v>2888</v>
      </c>
      <c r="BT283"/>
      <c r="BU283"/>
      <c r="BX283" t="s">
        <v>2915</v>
      </c>
      <c r="BZ283"/>
      <c r="CA283"/>
      <c r="CB283"/>
      <c r="CC283"/>
      <c r="CD283">
        <v>0</v>
      </c>
      <c r="CE283"/>
      <c r="CF283">
        <v>0</v>
      </c>
    </row>
    <row r="284" spans="1:84" hidden="1" x14ac:dyDescent="0.35">
      <c r="A284" t="s">
        <v>436</v>
      </c>
      <c r="B284" t="s">
        <v>3173</v>
      </c>
      <c r="C284">
        <v>0.35399999999999998</v>
      </c>
      <c r="D284">
        <v>19.242999999999999</v>
      </c>
      <c r="E284">
        <v>42.529000000000003</v>
      </c>
      <c r="F284">
        <v>6.2949999999999999</v>
      </c>
      <c r="G284" t="s">
        <v>2884</v>
      </c>
      <c r="I284">
        <v>276.29000000000002</v>
      </c>
      <c r="J284">
        <v>0.36299999999999999</v>
      </c>
      <c r="K284" s="68">
        <v>48.07</v>
      </c>
      <c r="L284">
        <v>16</v>
      </c>
      <c r="M284">
        <v>3</v>
      </c>
      <c r="N284" t="s">
        <v>3173</v>
      </c>
      <c r="O284">
        <v>0.69499999999999995</v>
      </c>
      <c r="P284">
        <v>13.561999999999999</v>
      </c>
      <c r="Q284">
        <v>19.242999999999999</v>
      </c>
      <c r="R284">
        <v>0.35599999999999998</v>
      </c>
      <c r="S284">
        <v>15.394</v>
      </c>
      <c r="T284">
        <v>43.637</v>
      </c>
      <c r="U284">
        <v>5.0359999999999996</v>
      </c>
      <c r="V284">
        <v>100</v>
      </c>
      <c r="W284">
        <v>0.51800000000000002</v>
      </c>
      <c r="X284">
        <v>0.57299999999999995</v>
      </c>
      <c r="Y284">
        <v>3.01</v>
      </c>
      <c r="Z284">
        <v>2.7269999999999999</v>
      </c>
      <c r="AA284">
        <v>0.111</v>
      </c>
      <c r="AB284">
        <v>0</v>
      </c>
      <c r="AC284" t="b">
        <v>1</v>
      </c>
      <c r="BM284" t="s">
        <v>2905</v>
      </c>
      <c r="BN284" t="s">
        <v>2905</v>
      </c>
      <c r="BO284" t="s">
        <v>2888</v>
      </c>
      <c r="BT284"/>
      <c r="BU284"/>
      <c r="BX284" t="s">
        <v>2915</v>
      </c>
      <c r="BZ284"/>
      <c r="CA284"/>
      <c r="CB284"/>
      <c r="CC284"/>
      <c r="CD284">
        <v>0</v>
      </c>
      <c r="CE284"/>
      <c r="CF284">
        <v>0</v>
      </c>
    </row>
    <row r="285" spans="1:84" hidden="1" x14ac:dyDescent="0.35">
      <c r="A285" t="s">
        <v>437</v>
      </c>
      <c r="B285" t="s">
        <v>3174</v>
      </c>
      <c r="C285">
        <v>0.35499999999999998</v>
      </c>
      <c r="D285">
        <v>26.41</v>
      </c>
      <c r="E285">
        <v>78.388000000000005</v>
      </c>
      <c r="F285">
        <v>14.964</v>
      </c>
      <c r="G285" t="s">
        <v>2884</v>
      </c>
      <c r="I285">
        <v>321.24</v>
      </c>
      <c r="J285">
        <v>0.36299999999999999</v>
      </c>
      <c r="K285" s="68">
        <v>93.02</v>
      </c>
      <c r="L285">
        <v>17</v>
      </c>
      <c r="M285">
        <v>3</v>
      </c>
      <c r="N285" t="s">
        <v>3174</v>
      </c>
      <c r="O285">
        <v>0.69499999999999995</v>
      </c>
      <c r="P285">
        <v>14.221</v>
      </c>
      <c r="Q285">
        <v>26.41</v>
      </c>
      <c r="R285">
        <v>0.35699999999999998</v>
      </c>
      <c r="S285">
        <v>21.128</v>
      </c>
      <c r="T285">
        <v>81.313999999999993</v>
      </c>
      <c r="U285">
        <v>11.971</v>
      </c>
      <c r="V285">
        <v>100</v>
      </c>
      <c r="W285">
        <v>1.014</v>
      </c>
      <c r="X285">
        <v>1.3759999999999999</v>
      </c>
      <c r="Y285">
        <v>2.85</v>
      </c>
      <c r="Z285">
        <v>2.7269999999999999</v>
      </c>
      <c r="AA285">
        <v>0.111</v>
      </c>
      <c r="AB285">
        <v>0</v>
      </c>
      <c r="AC285" t="b">
        <v>1</v>
      </c>
      <c r="BM285" t="s">
        <v>2905</v>
      </c>
      <c r="BN285" t="s">
        <v>2905</v>
      </c>
      <c r="BO285" t="s">
        <v>2888</v>
      </c>
      <c r="BT285"/>
      <c r="BU285"/>
      <c r="BX285" t="s">
        <v>2915</v>
      </c>
      <c r="BZ285"/>
      <c r="CA285"/>
      <c r="CB285"/>
      <c r="CC285"/>
      <c r="CD285">
        <v>0</v>
      </c>
      <c r="CE285"/>
      <c r="CF285">
        <v>0</v>
      </c>
    </row>
    <row r="286" spans="1:84" hidden="1" x14ac:dyDescent="0.35">
      <c r="A286" t="s">
        <v>438</v>
      </c>
      <c r="B286" t="s">
        <v>3175</v>
      </c>
      <c r="C286">
        <v>0.35899999999999999</v>
      </c>
      <c r="D286">
        <v>19.721</v>
      </c>
      <c r="E286">
        <v>93.944999999999993</v>
      </c>
      <c r="F286">
        <v>177.73400000000001</v>
      </c>
      <c r="G286" t="s">
        <v>2884</v>
      </c>
      <c r="I286">
        <v>3.71</v>
      </c>
      <c r="J286">
        <v>0.36499999999999999</v>
      </c>
      <c r="K286" s="68">
        <v>135.49</v>
      </c>
      <c r="L286">
        <v>9</v>
      </c>
      <c r="M286">
        <v>3</v>
      </c>
      <c r="N286" t="s">
        <v>3175</v>
      </c>
      <c r="O286">
        <v>0.69499999999999995</v>
      </c>
      <c r="P286">
        <v>10</v>
      </c>
      <c r="Q286">
        <v>19.721</v>
      </c>
      <c r="R286">
        <v>0.36099999999999999</v>
      </c>
      <c r="S286">
        <v>15.776999999999999</v>
      </c>
      <c r="T286">
        <v>102.254</v>
      </c>
      <c r="U286">
        <v>142.18700000000001</v>
      </c>
      <c r="V286">
        <v>100</v>
      </c>
      <c r="W286">
        <v>3.9729999999999999</v>
      </c>
      <c r="X286">
        <v>2.452</v>
      </c>
      <c r="Y286">
        <v>2.5</v>
      </c>
      <c r="Z286">
        <v>2.7269999999999999</v>
      </c>
      <c r="AA286">
        <v>0.111</v>
      </c>
      <c r="AB286">
        <v>0</v>
      </c>
      <c r="AC286" t="b">
        <v>1</v>
      </c>
      <c r="BM286" t="s">
        <v>2905</v>
      </c>
      <c r="BN286" t="s">
        <v>2905</v>
      </c>
      <c r="BO286" t="s">
        <v>2888</v>
      </c>
      <c r="BT286"/>
      <c r="BU286"/>
      <c r="BX286" t="s">
        <v>2915</v>
      </c>
      <c r="BZ286"/>
      <c r="CA286"/>
      <c r="CB286"/>
      <c r="CC286"/>
      <c r="CD286">
        <v>0</v>
      </c>
      <c r="CE286"/>
      <c r="CF286">
        <v>0</v>
      </c>
    </row>
    <row r="287" spans="1:84" hidden="1" x14ac:dyDescent="0.35">
      <c r="A287" t="s">
        <v>439</v>
      </c>
      <c r="B287" t="s">
        <v>3176</v>
      </c>
      <c r="C287">
        <v>0.371</v>
      </c>
      <c r="D287">
        <v>8</v>
      </c>
      <c r="E287">
        <v>307.35199999999998</v>
      </c>
      <c r="F287">
        <v>6.2949999999999999</v>
      </c>
      <c r="G287" t="s">
        <v>2884</v>
      </c>
      <c r="I287">
        <v>178.76</v>
      </c>
      <c r="J287">
        <v>0.376</v>
      </c>
      <c r="K287" s="68">
        <v>310.5</v>
      </c>
      <c r="L287">
        <v>9</v>
      </c>
      <c r="M287">
        <v>3</v>
      </c>
      <c r="N287" t="s">
        <v>3176</v>
      </c>
      <c r="O287">
        <v>0.69199999999999995</v>
      </c>
      <c r="P287">
        <v>10</v>
      </c>
      <c r="Q287">
        <v>8</v>
      </c>
      <c r="R287">
        <v>0.373</v>
      </c>
      <c r="S287">
        <v>6</v>
      </c>
      <c r="T287">
        <v>307.98200000000003</v>
      </c>
      <c r="U287">
        <v>5.0359999999999996</v>
      </c>
      <c r="V287">
        <v>100</v>
      </c>
      <c r="W287">
        <v>0.64100000000000001</v>
      </c>
      <c r="X287">
        <v>0.30099999999999999</v>
      </c>
      <c r="Y287">
        <v>2.87</v>
      </c>
      <c r="Z287">
        <v>2.7269999999999999</v>
      </c>
      <c r="AA287">
        <v>0.111</v>
      </c>
      <c r="AB287">
        <v>0</v>
      </c>
      <c r="AC287" t="b">
        <v>1</v>
      </c>
      <c r="BM287" t="s">
        <v>2905</v>
      </c>
      <c r="BN287" t="s">
        <v>2905</v>
      </c>
      <c r="BO287" t="s">
        <v>2888</v>
      </c>
      <c r="BT287"/>
      <c r="BU287"/>
      <c r="BX287" t="s">
        <v>2915</v>
      </c>
      <c r="BZ287"/>
      <c r="CA287"/>
      <c r="CB287"/>
      <c r="CC287"/>
      <c r="CD287">
        <v>0</v>
      </c>
      <c r="CE287"/>
      <c r="CF287">
        <v>0</v>
      </c>
    </row>
    <row r="288" spans="1:84" hidden="1" x14ac:dyDescent="0.35">
      <c r="A288" t="s">
        <v>440</v>
      </c>
      <c r="B288" t="s">
        <v>3177</v>
      </c>
      <c r="C288">
        <v>0.441</v>
      </c>
      <c r="D288">
        <v>11.064</v>
      </c>
      <c r="E288">
        <v>16.832000000000001</v>
      </c>
      <c r="F288">
        <v>360</v>
      </c>
      <c r="G288" t="s">
        <v>2884</v>
      </c>
      <c r="I288">
        <v>241.24</v>
      </c>
      <c r="J288">
        <v>0.44700000000000001</v>
      </c>
      <c r="K288" s="68">
        <v>13</v>
      </c>
      <c r="L288">
        <v>115</v>
      </c>
      <c r="M288">
        <v>3</v>
      </c>
      <c r="N288" t="s">
        <v>3177</v>
      </c>
      <c r="O288">
        <v>0.25600000000000001</v>
      </c>
      <c r="P288">
        <v>94.173000000000002</v>
      </c>
      <c r="Q288">
        <v>9.17</v>
      </c>
      <c r="R288">
        <v>0.442</v>
      </c>
      <c r="S288">
        <v>8.8510000000000009</v>
      </c>
      <c r="T288">
        <v>77.921000000000006</v>
      </c>
      <c r="U288">
        <v>298.25400000000002</v>
      </c>
      <c r="V288">
        <v>100</v>
      </c>
      <c r="W288">
        <v>7.6349999999999998</v>
      </c>
      <c r="X288">
        <v>46.939</v>
      </c>
      <c r="Y288">
        <v>2.98</v>
      </c>
      <c r="Z288">
        <v>2.7269999999999999</v>
      </c>
      <c r="AA288">
        <v>0.111</v>
      </c>
      <c r="AB288">
        <v>0</v>
      </c>
      <c r="AC288" t="b">
        <v>1</v>
      </c>
      <c r="BM288" t="s">
        <v>2905</v>
      </c>
      <c r="BN288" t="s">
        <v>2905</v>
      </c>
      <c r="BO288" t="s">
        <v>2888</v>
      </c>
      <c r="BT288"/>
      <c r="BU288"/>
      <c r="BX288" t="s">
        <v>2915</v>
      </c>
      <c r="BZ288"/>
      <c r="CA288"/>
      <c r="CB288"/>
      <c r="CC288"/>
      <c r="CD288">
        <v>0</v>
      </c>
      <c r="CE288"/>
      <c r="CF288">
        <v>0</v>
      </c>
    </row>
    <row r="289" spans="1:84" hidden="1" x14ac:dyDescent="0.35">
      <c r="A289" t="s">
        <v>441</v>
      </c>
      <c r="B289" t="s">
        <v>3178</v>
      </c>
      <c r="C289">
        <v>0.502</v>
      </c>
      <c r="D289">
        <v>38.164999999999999</v>
      </c>
      <c r="E289">
        <v>186.97200000000001</v>
      </c>
      <c r="F289">
        <v>360</v>
      </c>
      <c r="G289" t="s">
        <v>2884</v>
      </c>
      <c r="I289">
        <v>161.24</v>
      </c>
      <c r="J289">
        <v>0.52400000000000002</v>
      </c>
      <c r="K289" s="68">
        <v>292.99</v>
      </c>
      <c r="L289">
        <v>7</v>
      </c>
      <c r="M289">
        <v>3</v>
      </c>
      <c r="N289" t="s">
        <v>3178</v>
      </c>
      <c r="O289">
        <v>0.42799999999999999</v>
      </c>
      <c r="P289">
        <v>10</v>
      </c>
      <c r="Q289">
        <v>38.164999999999999</v>
      </c>
      <c r="R289">
        <v>0.50700000000000001</v>
      </c>
      <c r="S289">
        <v>30.532</v>
      </c>
      <c r="T289">
        <v>206.023</v>
      </c>
      <c r="U289">
        <v>295.31</v>
      </c>
      <c r="V289">
        <v>100</v>
      </c>
      <c r="W289">
        <v>2.1669999999999998</v>
      </c>
      <c r="X289">
        <v>1.331</v>
      </c>
      <c r="Y289">
        <v>2.1</v>
      </c>
      <c r="Z289">
        <v>2.46</v>
      </c>
      <c r="AA289">
        <v>9.7000000000000003E-2</v>
      </c>
      <c r="AB289">
        <v>0</v>
      </c>
      <c r="AC289" t="b">
        <v>1</v>
      </c>
      <c r="BM289" t="s">
        <v>2905</v>
      </c>
      <c r="BN289" t="s">
        <v>2905</v>
      </c>
      <c r="BO289" t="s">
        <v>2888</v>
      </c>
      <c r="BT289"/>
      <c r="BU289"/>
      <c r="BX289" t="s">
        <v>2915</v>
      </c>
      <c r="BZ289"/>
      <c r="CA289"/>
      <c r="CB289"/>
      <c r="CC289"/>
      <c r="CD289">
        <v>0</v>
      </c>
      <c r="CE289"/>
      <c r="CF289">
        <v>0</v>
      </c>
    </row>
    <row r="290" spans="1:84" hidden="1" x14ac:dyDescent="0.35">
      <c r="A290" t="s">
        <v>442</v>
      </c>
      <c r="B290" t="s">
        <v>3179</v>
      </c>
      <c r="C290">
        <v>0.56499999999999995</v>
      </c>
      <c r="D290">
        <v>8</v>
      </c>
      <c r="E290">
        <v>162.392</v>
      </c>
      <c r="F290">
        <v>6.2949999999999999</v>
      </c>
      <c r="G290" t="s">
        <v>2884</v>
      </c>
      <c r="I290">
        <v>33.81</v>
      </c>
      <c r="J290">
        <v>0.56899999999999995</v>
      </c>
      <c r="K290" s="68">
        <v>165.54</v>
      </c>
      <c r="L290">
        <v>8</v>
      </c>
      <c r="M290">
        <v>3</v>
      </c>
      <c r="N290" t="s">
        <v>3179</v>
      </c>
      <c r="O290">
        <v>0.42899999999999999</v>
      </c>
      <c r="P290">
        <v>10</v>
      </c>
      <c r="Q290">
        <v>8</v>
      </c>
      <c r="R290">
        <v>0.56599999999999995</v>
      </c>
      <c r="S290">
        <v>6</v>
      </c>
      <c r="T290">
        <v>163.02199999999999</v>
      </c>
      <c r="U290">
        <v>5.0359999999999996</v>
      </c>
      <c r="V290">
        <v>100</v>
      </c>
      <c r="W290">
        <v>0.64100000000000001</v>
      </c>
      <c r="X290">
        <v>0.27500000000000002</v>
      </c>
      <c r="Y290">
        <v>2.1749999999999998</v>
      </c>
      <c r="Z290">
        <v>2.7330000000000001</v>
      </c>
      <c r="AA290">
        <v>0.111</v>
      </c>
      <c r="AB290">
        <v>0</v>
      </c>
      <c r="AC290" t="b">
        <v>1</v>
      </c>
      <c r="BM290" t="s">
        <v>2905</v>
      </c>
      <c r="BN290" t="s">
        <v>2905</v>
      </c>
      <c r="BO290" t="s">
        <v>2888</v>
      </c>
      <c r="BT290"/>
      <c r="BU290"/>
      <c r="BX290" t="s">
        <v>2915</v>
      </c>
      <c r="BZ290"/>
      <c r="CA290"/>
      <c r="CB290"/>
      <c r="CC290"/>
      <c r="CD290">
        <v>0</v>
      </c>
      <c r="CE290"/>
      <c r="CF290">
        <v>0</v>
      </c>
    </row>
    <row r="291" spans="1:84" hidden="1" x14ac:dyDescent="0.35">
      <c r="A291" t="s">
        <v>443</v>
      </c>
      <c r="B291" t="s">
        <v>3180</v>
      </c>
      <c r="C291">
        <v>0.57099999999999995</v>
      </c>
      <c r="D291">
        <v>8</v>
      </c>
      <c r="E291">
        <v>149.316</v>
      </c>
      <c r="F291">
        <v>6.2949999999999999</v>
      </c>
      <c r="G291" t="s">
        <v>2884</v>
      </c>
      <c r="I291">
        <v>18.760000000000002</v>
      </c>
      <c r="J291">
        <v>0.57499999999999996</v>
      </c>
      <c r="K291" s="68">
        <v>150.5</v>
      </c>
      <c r="L291">
        <v>14</v>
      </c>
      <c r="M291">
        <v>3</v>
      </c>
      <c r="N291" t="s">
        <v>3180</v>
      </c>
      <c r="O291">
        <v>0.44500000000000001</v>
      </c>
      <c r="P291">
        <v>12.286</v>
      </c>
      <c r="Q291">
        <v>8</v>
      </c>
      <c r="R291">
        <v>0.57199999999999995</v>
      </c>
      <c r="S291">
        <v>6</v>
      </c>
      <c r="T291">
        <v>149.553</v>
      </c>
      <c r="U291">
        <v>5.0359999999999996</v>
      </c>
      <c r="V291">
        <v>100</v>
      </c>
      <c r="W291">
        <v>0.64100000000000001</v>
      </c>
      <c r="X291">
        <v>0.47</v>
      </c>
      <c r="Y291">
        <v>2.76</v>
      </c>
      <c r="Z291">
        <v>2.7330000000000001</v>
      </c>
      <c r="AA291">
        <v>0.111</v>
      </c>
      <c r="AB291">
        <v>0</v>
      </c>
      <c r="AC291" t="b">
        <v>1</v>
      </c>
      <c r="BM291" t="s">
        <v>2905</v>
      </c>
      <c r="BN291" t="s">
        <v>2905</v>
      </c>
      <c r="BO291" t="s">
        <v>2888</v>
      </c>
      <c r="BT291"/>
      <c r="BU291"/>
      <c r="BX291" t="s">
        <v>2915</v>
      </c>
      <c r="BZ291"/>
      <c r="CA291"/>
      <c r="CB291"/>
      <c r="CC291"/>
      <c r="CD291">
        <v>0</v>
      </c>
      <c r="CE291"/>
      <c r="CF291">
        <v>0</v>
      </c>
    </row>
    <row r="292" spans="1:84" hidden="1" x14ac:dyDescent="0.35">
      <c r="A292" t="s">
        <v>444</v>
      </c>
      <c r="B292" t="s">
        <v>3181</v>
      </c>
      <c r="C292">
        <v>0.57199999999999995</v>
      </c>
      <c r="D292">
        <v>8</v>
      </c>
      <c r="E292">
        <v>284.88200000000001</v>
      </c>
      <c r="F292">
        <v>6.2949999999999999</v>
      </c>
      <c r="G292" t="s">
        <v>2884</v>
      </c>
      <c r="I292">
        <v>156.29</v>
      </c>
      <c r="J292">
        <v>0.57599999999999996</v>
      </c>
      <c r="K292" s="68">
        <v>288.02999999999997</v>
      </c>
      <c r="L292">
        <v>8</v>
      </c>
      <c r="M292">
        <v>3</v>
      </c>
      <c r="N292" t="s">
        <v>3181</v>
      </c>
      <c r="O292">
        <v>0.44800000000000001</v>
      </c>
      <c r="P292">
        <v>10</v>
      </c>
      <c r="Q292">
        <v>8</v>
      </c>
      <c r="R292">
        <v>0.57299999999999995</v>
      </c>
      <c r="S292">
        <v>6</v>
      </c>
      <c r="T292">
        <v>285.512</v>
      </c>
      <c r="U292">
        <v>5.0359999999999996</v>
      </c>
      <c r="V292">
        <v>100</v>
      </c>
      <c r="W292">
        <v>0.64100000000000001</v>
      </c>
      <c r="X292">
        <v>0.27</v>
      </c>
      <c r="Y292">
        <v>3.4</v>
      </c>
      <c r="Z292">
        <v>2.7330000000000001</v>
      </c>
      <c r="AA292">
        <v>0.111</v>
      </c>
      <c r="AB292">
        <v>0</v>
      </c>
      <c r="AC292" t="b">
        <v>1</v>
      </c>
      <c r="BM292" t="s">
        <v>2905</v>
      </c>
      <c r="BN292" t="s">
        <v>2905</v>
      </c>
      <c r="BO292" t="s">
        <v>2888</v>
      </c>
      <c r="BT292"/>
      <c r="BU292"/>
      <c r="BX292" t="s">
        <v>2915</v>
      </c>
      <c r="BZ292"/>
      <c r="CA292"/>
      <c r="CB292"/>
      <c r="CC292"/>
      <c r="CD292">
        <v>0</v>
      </c>
      <c r="CE292"/>
      <c r="CF292">
        <v>0</v>
      </c>
    </row>
    <row r="293" spans="1:84" hidden="1" x14ac:dyDescent="0.35">
      <c r="A293" t="s">
        <v>445</v>
      </c>
      <c r="B293" t="s">
        <v>3182</v>
      </c>
      <c r="C293">
        <v>0.57299999999999995</v>
      </c>
      <c r="D293">
        <v>8</v>
      </c>
      <c r="E293">
        <v>114.782</v>
      </c>
      <c r="F293">
        <v>6.2949999999999999</v>
      </c>
      <c r="G293" t="s">
        <v>2884</v>
      </c>
      <c r="I293">
        <v>346.19</v>
      </c>
      <c r="J293">
        <v>0.57699999999999996</v>
      </c>
      <c r="K293" s="68">
        <v>117.93</v>
      </c>
      <c r="L293">
        <v>7</v>
      </c>
      <c r="M293">
        <v>3</v>
      </c>
      <c r="N293" t="s">
        <v>3182</v>
      </c>
      <c r="O293">
        <v>0.45</v>
      </c>
      <c r="P293">
        <v>10</v>
      </c>
      <c r="Q293">
        <v>8</v>
      </c>
      <c r="R293">
        <v>0.57399999999999995</v>
      </c>
      <c r="S293">
        <v>6</v>
      </c>
      <c r="T293">
        <v>115.41200000000001</v>
      </c>
      <c r="U293">
        <v>5.0359999999999996</v>
      </c>
      <c r="V293">
        <v>100</v>
      </c>
      <c r="W293">
        <v>0.64100000000000001</v>
      </c>
      <c r="X293">
        <v>0.23799999999999999</v>
      </c>
      <c r="Y293">
        <v>2.64</v>
      </c>
      <c r="Z293">
        <v>2.7330000000000001</v>
      </c>
      <c r="AA293">
        <v>0.111</v>
      </c>
      <c r="AB293">
        <v>0</v>
      </c>
      <c r="AC293" t="b">
        <v>1</v>
      </c>
      <c r="BM293" t="s">
        <v>2905</v>
      </c>
      <c r="BN293" t="s">
        <v>2905</v>
      </c>
      <c r="BO293" t="s">
        <v>2888</v>
      </c>
      <c r="BT293"/>
      <c r="BU293"/>
      <c r="BX293" t="s">
        <v>2915</v>
      </c>
      <c r="BZ293"/>
      <c r="CA293"/>
      <c r="CB293"/>
      <c r="CC293"/>
      <c r="CD293">
        <v>0</v>
      </c>
      <c r="CE293"/>
      <c r="CF293">
        <v>0</v>
      </c>
    </row>
    <row r="294" spans="1:84" hidden="1" x14ac:dyDescent="0.35">
      <c r="A294" t="s">
        <v>446</v>
      </c>
      <c r="B294" t="s">
        <v>3183</v>
      </c>
      <c r="C294">
        <v>0.57399999999999995</v>
      </c>
      <c r="D294">
        <v>8</v>
      </c>
      <c r="E294">
        <v>72.292000000000002</v>
      </c>
      <c r="F294">
        <v>6.2949999999999999</v>
      </c>
      <c r="G294" t="s">
        <v>2884</v>
      </c>
      <c r="I294">
        <v>303.70999999999998</v>
      </c>
      <c r="J294">
        <v>0.57799999999999996</v>
      </c>
      <c r="K294" s="68">
        <v>75.44</v>
      </c>
      <c r="L294">
        <v>14</v>
      </c>
      <c r="M294">
        <v>3</v>
      </c>
      <c r="N294" t="s">
        <v>3183</v>
      </c>
      <c r="O294">
        <v>0.45300000000000001</v>
      </c>
      <c r="P294">
        <v>12.286</v>
      </c>
      <c r="Q294">
        <v>8</v>
      </c>
      <c r="R294">
        <v>0.57499999999999996</v>
      </c>
      <c r="S294">
        <v>6</v>
      </c>
      <c r="T294">
        <v>72.921999999999997</v>
      </c>
      <c r="U294">
        <v>5.0359999999999996</v>
      </c>
      <c r="V294">
        <v>100</v>
      </c>
      <c r="W294">
        <v>0.64100000000000001</v>
      </c>
      <c r="X294">
        <v>0.46</v>
      </c>
      <c r="Y294">
        <v>3.54</v>
      </c>
      <c r="Z294">
        <v>3.72</v>
      </c>
      <c r="AA294">
        <v>0.14699999999999999</v>
      </c>
      <c r="AB294">
        <v>0</v>
      </c>
      <c r="AC294" t="b">
        <v>1</v>
      </c>
      <c r="BM294" t="s">
        <v>2905</v>
      </c>
      <c r="BN294" t="s">
        <v>2905</v>
      </c>
      <c r="BO294" t="s">
        <v>2888</v>
      </c>
      <c r="BT294"/>
      <c r="BU294"/>
      <c r="BX294" t="s">
        <v>2915</v>
      </c>
      <c r="BZ294"/>
      <c r="CA294"/>
      <c r="CB294"/>
      <c r="CC294"/>
      <c r="CD294">
        <v>0</v>
      </c>
      <c r="CE294"/>
      <c r="CF294">
        <v>0</v>
      </c>
    </row>
    <row r="295" spans="1:84" hidden="1" x14ac:dyDescent="0.35">
      <c r="A295" t="s">
        <v>447</v>
      </c>
      <c r="B295" t="s">
        <v>3184</v>
      </c>
      <c r="C295">
        <v>0.57399999999999995</v>
      </c>
      <c r="D295">
        <v>8</v>
      </c>
      <c r="E295">
        <v>224.87200000000001</v>
      </c>
      <c r="F295">
        <v>6.2949999999999999</v>
      </c>
      <c r="G295" t="s">
        <v>2884</v>
      </c>
      <c r="I295">
        <v>96.29</v>
      </c>
      <c r="J295">
        <v>0.57799999999999996</v>
      </c>
      <c r="K295" s="68">
        <v>228.02</v>
      </c>
      <c r="L295">
        <v>11</v>
      </c>
      <c r="M295">
        <v>3</v>
      </c>
      <c r="N295" t="s">
        <v>3184</v>
      </c>
      <c r="O295">
        <v>0.45300000000000001</v>
      </c>
      <c r="P295">
        <v>10.523</v>
      </c>
      <c r="Q295">
        <v>8</v>
      </c>
      <c r="R295">
        <v>0.57499999999999996</v>
      </c>
      <c r="S295">
        <v>6</v>
      </c>
      <c r="T295">
        <v>225.50200000000001</v>
      </c>
      <c r="U295">
        <v>5.0359999999999996</v>
      </c>
      <c r="V295">
        <v>100</v>
      </c>
      <c r="W295">
        <v>0.64100000000000001</v>
      </c>
      <c r="X295">
        <v>0.37</v>
      </c>
      <c r="Y295">
        <v>2.79</v>
      </c>
      <c r="Z295">
        <v>3.72</v>
      </c>
      <c r="AA295">
        <v>0.14699999999999999</v>
      </c>
      <c r="AB295">
        <v>0</v>
      </c>
      <c r="AC295" t="b">
        <v>1</v>
      </c>
      <c r="BM295" t="s">
        <v>2905</v>
      </c>
      <c r="BN295" t="s">
        <v>2905</v>
      </c>
      <c r="BO295" t="s">
        <v>2888</v>
      </c>
      <c r="BT295"/>
      <c r="BU295"/>
      <c r="BX295" t="s">
        <v>2915</v>
      </c>
      <c r="BZ295"/>
      <c r="CA295"/>
      <c r="CB295"/>
      <c r="CC295"/>
      <c r="CD295">
        <v>0</v>
      </c>
      <c r="CE295"/>
      <c r="CF295">
        <v>0</v>
      </c>
    </row>
    <row r="296" spans="1:84" hidden="1" x14ac:dyDescent="0.35">
      <c r="A296" t="s">
        <v>448</v>
      </c>
      <c r="B296" t="s">
        <v>3185</v>
      </c>
      <c r="C296">
        <v>0.57399999999999995</v>
      </c>
      <c r="D296">
        <v>8</v>
      </c>
      <c r="E296">
        <v>232.119</v>
      </c>
      <c r="F296">
        <v>6.2949999999999999</v>
      </c>
      <c r="G296" t="s">
        <v>2884</v>
      </c>
      <c r="I296">
        <v>103.71</v>
      </c>
      <c r="J296">
        <v>0.57799999999999996</v>
      </c>
      <c r="K296" s="68">
        <v>235.44</v>
      </c>
      <c r="L296">
        <v>14</v>
      </c>
      <c r="M296">
        <v>3</v>
      </c>
      <c r="N296" t="s">
        <v>3185</v>
      </c>
      <c r="O296">
        <v>0.45300000000000001</v>
      </c>
      <c r="P296">
        <v>12.286</v>
      </c>
      <c r="Q296">
        <v>8</v>
      </c>
      <c r="R296">
        <v>0.57499999999999996</v>
      </c>
      <c r="S296">
        <v>6</v>
      </c>
      <c r="T296">
        <v>232.78299999999999</v>
      </c>
      <c r="U296">
        <v>5.0359999999999996</v>
      </c>
      <c r="V296">
        <v>100</v>
      </c>
      <c r="W296">
        <v>0.64100000000000001</v>
      </c>
      <c r="X296">
        <v>0.46</v>
      </c>
      <c r="Y296">
        <v>2.5</v>
      </c>
      <c r="Z296">
        <v>3.72</v>
      </c>
      <c r="AA296">
        <v>0.14699999999999999</v>
      </c>
      <c r="AB296">
        <v>0</v>
      </c>
      <c r="AC296" t="b">
        <v>1</v>
      </c>
      <c r="BM296" t="s">
        <v>2905</v>
      </c>
      <c r="BN296" t="s">
        <v>2905</v>
      </c>
      <c r="BO296" t="s">
        <v>2888</v>
      </c>
      <c r="BT296"/>
      <c r="BU296"/>
      <c r="BX296" t="s">
        <v>2915</v>
      </c>
      <c r="BZ296"/>
      <c r="CA296"/>
      <c r="CB296"/>
      <c r="CC296"/>
      <c r="CD296">
        <v>0</v>
      </c>
      <c r="CE296"/>
      <c r="CF296">
        <v>0</v>
      </c>
    </row>
    <row r="297" spans="1:84" hidden="1" x14ac:dyDescent="0.35">
      <c r="A297" t="s">
        <v>449</v>
      </c>
      <c r="B297" t="s">
        <v>3186</v>
      </c>
      <c r="C297">
        <v>0.57399999999999995</v>
      </c>
      <c r="D297">
        <v>8</v>
      </c>
      <c r="E297">
        <v>209.822</v>
      </c>
      <c r="F297">
        <v>6.2949999999999999</v>
      </c>
      <c r="G297" t="s">
        <v>2884</v>
      </c>
      <c r="I297">
        <v>81.239999999999995</v>
      </c>
      <c r="J297">
        <v>0.57899999999999996</v>
      </c>
      <c r="K297" s="68">
        <v>212.97</v>
      </c>
      <c r="L297">
        <v>9</v>
      </c>
      <c r="M297">
        <v>3</v>
      </c>
      <c r="N297" t="s">
        <v>3186</v>
      </c>
      <c r="O297">
        <v>0.45300000000000001</v>
      </c>
      <c r="P297">
        <v>10</v>
      </c>
      <c r="Q297">
        <v>8</v>
      </c>
      <c r="R297">
        <v>0.57499999999999996</v>
      </c>
      <c r="S297">
        <v>6</v>
      </c>
      <c r="T297">
        <v>210.452</v>
      </c>
      <c r="U297">
        <v>5.0359999999999996</v>
      </c>
      <c r="V297">
        <v>100</v>
      </c>
      <c r="W297">
        <v>0.64100000000000001</v>
      </c>
      <c r="X297">
        <v>0.30399999999999999</v>
      </c>
      <c r="Y297">
        <v>2.2400000000000002</v>
      </c>
      <c r="Z297">
        <v>3.72</v>
      </c>
      <c r="AA297">
        <v>0.14699999999999999</v>
      </c>
      <c r="AB297">
        <v>0</v>
      </c>
      <c r="AC297" t="b">
        <v>1</v>
      </c>
      <c r="BM297" t="s">
        <v>2905</v>
      </c>
      <c r="BN297" t="s">
        <v>2905</v>
      </c>
      <c r="BO297" t="s">
        <v>2888</v>
      </c>
      <c r="BT297"/>
      <c r="BU297"/>
      <c r="BX297" t="s">
        <v>2915</v>
      </c>
      <c r="BZ297"/>
      <c r="CA297"/>
      <c r="CB297"/>
      <c r="CC297"/>
      <c r="CD297">
        <v>0</v>
      </c>
      <c r="CE297"/>
      <c r="CF297">
        <v>0</v>
      </c>
    </row>
    <row r="298" spans="1:84" hidden="1" x14ac:dyDescent="0.35">
      <c r="A298" t="s">
        <v>450</v>
      </c>
      <c r="B298" t="s">
        <v>3187</v>
      </c>
      <c r="C298">
        <v>0.57399999999999995</v>
      </c>
      <c r="D298">
        <v>8</v>
      </c>
      <c r="E298">
        <v>192.33099999999999</v>
      </c>
      <c r="F298">
        <v>6.2949999999999999</v>
      </c>
      <c r="G298" t="s">
        <v>2884</v>
      </c>
      <c r="I298">
        <v>66.19</v>
      </c>
      <c r="J298">
        <v>0.57899999999999996</v>
      </c>
      <c r="K298" s="68">
        <v>197.92</v>
      </c>
      <c r="L298">
        <v>15</v>
      </c>
      <c r="M298">
        <v>3</v>
      </c>
      <c r="N298" t="s">
        <v>3187</v>
      </c>
      <c r="O298">
        <v>0.45300000000000001</v>
      </c>
      <c r="P298">
        <v>12.917</v>
      </c>
      <c r="Q298">
        <v>8</v>
      </c>
      <c r="R298">
        <v>0.57499999999999996</v>
      </c>
      <c r="S298">
        <v>6</v>
      </c>
      <c r="T298">
        <v>193.44900000000001</v>
      </c>
      <c r="U298">
        <v>5.0359999999999996</v>
      </c>
      <c r="V298">
        <v>100</v>
      </c>
      <c r="W298">
        <v>0.64100000000000001</v>
      </c>
      <c r="X298">
        <v>0.50600000000000001</v>
      </c>
      <c r="Y298">
        <v>2.11</v>
      </c>
      <c r="Z298">
        <v>3.72</v>
      </c>
      <c r="AA298">
        <v>0.14699999999999999</v>
      </c>
      <c r="AB298">
        <v>0</v>
      </c>
      <c r="AC298" t="b">
        <v>1</v>
      </c>
      <c r="BM298" t="s">
        <v>2905</v>
      </c>
      <c r="BN298" t="s">
        <v>2905</v>
      </c>
      <c r="BO298" t="s">
        <v>2888</v>
      </c>
      <c r="BT298"/>
      <c r="BU298"/>
      <c r="BX298" t="s">
        <v>2915</v>
      </c>
      <c r="BZ298"/>
      <c r="CA298"/>
      <c r="CB298"/>
      <c r="CC298"/>
      <c r="CD298">
        <v>0</v>
      </c>
      <c r="CE298"/>
      <c r="CF298">
        <v>0</v>
      </c>
    </row>
    <row r="299" spans="1:84" hidden="1" x14ac:dyDescent="0.35">
      <c r="A299" t="s">
        <v>451</v>
      </c>
      <c r="B299" t="s">
        <v>3188</v>
      </c>
      <c r="C299">
        <v>0.57399999999999995</v>
      </c>
      <c r="D299">
        <v>8</v>
      </c>
      <c r="E299">
        <v>329.834</v>
      </c>
      <c r="F299">
        <v>6.2949999999999999</v>
      </c>
      <c r="G299" t="s">
        <v>2884</v>
      </c>
      <c r="I299">
        <v>203.71</v>
      </c>
      <c r="J299">
        <v>0.57899999999999996</v>
      </c>
      <c r="K299" s="68">
        <v>335.44</v>
      </c>
      <c r="L299">
        <v>9</v>
      </c>
      <c r="M299">
        <v>3</v>
      </c>
      <c r="N299" t="s">
        <v>3188</v>
      </c>
      <c r="O299">
        <v>0.45300000000000001</v>
      </c>
      <c r="P299">
        <v>10</v>
      </c>
      <c r="Q299">
        <v>8</v>
      </c>
      <c r="R299">
        <v>0.57499999999999996</v>
      </c>
      <c r="S299">
        <v>6</v>
      </c>
      <c r="T299">
        <v>330.95499999999998</v>
      </c>
      <c r="U299">
        <v>5.0359999999999996</v>
      </c>
      <c r="V299">
        <v>100</v>
      </c>
      <c r="W299">
        <v>0.64100000000000001</v>
      </c>
      <c r="X299">
        <v>0.30399999999999999</v>
      </c>
      <c r="Y299">
        <v>3.9</v>
      </c>
      <c r="Z299">
        <v>3.72</v>
      </c>
      <c r="AA299">
        <v>0.14699999999999999</v>
      </c>
      <c r="AB299">
        <v>0</v>
      </c>
      <c r="AC299" t="b">
        <v>1</v>
      </c>
      <c r="BM299" t="s">
        <v>2905</v>
      </c>
      <c r="BN299" t="s">
        <v>2905</v>
      </c>
      <c r="BO299" t="s">
        <v>2888</v>
      </c>
      <c r="BT299"/>
      <c r="BU299"/>
      <c r="BX299" t="s">
        <v>2915</v>
      </c>
      <c r="BZ299"/>
      <c r="CA299"/>
      <c r="CB299"/>
      <c r="CC299"/>
      <c r="CD299">
        <v>0</v>
      </c>
      <c r="CE299"/>
      <c r="CF299">
        <v>0</v>
      </c>
    </row>
    <row r="300" spans="1:84" hidden="1" x14ac:dyDescent="0.35">
      <c r="A300" t="s">
        <v>452</v>
      </c>
      <c r="B300" t="s">
        <v>3189</v>
      </c>
      <c r="C300">
        <v>0.57399999999999995</v>
      </c>
      <c r="D300">
        <v>8</v>
      </c>
      <c r="E300">
        <v>322.392</v>
      </c>
      <c r="F300">
        <v>6.2949999999999999</v>
      </c>
      <c r="G300" t="s">
        <v>2884</v>
      </c>
      <c r="I300">
        <v>193.81</v>
      </c>
      <c r="J300">
        <v>0.57899999999999996</v>
      </c>
      <c r="K300" s="68">
        <v>325.54000000000002</v>
      </c>
      <c r="L300">
        <v>13</v>
      </c>
      <c r="M300">
        <v>3</v>
      </c>
      <c r="N300" t="s">
        <v>3189</v>
      </c>
      <c r="O300">
        <v>0.45300000000000001</v>
      </c>
      <c r="P300">
        <v>11.673</v>
      </c>
      <c r="Q300">
        <v>8</v>
      </c>
      <c r="R300">
        <v>0.57499999999999996</v>
      </c>
      <c r="S300">
        <v>6</v>
      </c>
      <c r="T300">
        <v>323.02199999999999</v>
      </c>
      <c r="U300">
        <v>5.0359999999999996</v>
      </c>
      <c r="V300">
        <v>100</v>
      </c>
      <c r="W300">
        <v>0.64100000000000001</v>
      </c>
      <c r="X300">
        <v>0.41599999999999998</v>
      </c>
      <c r="Y300">
        <v>4.09</v>
      </c>
      <c r="Z300">
        <v>3.72</v>
      </c>
      <c r="AA300">
        <v>0.14699999999999999</v>
      </c>
      <c r="AB300">
        <v>0</v>
      </c>
      <c r="AC300" t="b">
        <v>1</v>
      </c>
      <c r="BM300" t="s">
        <v>2905</v>
      </c>
      <c r="BN300" t="s">
        <v>2905</v>
      </c>
      <c r="BO300" t="s">
        <v>2888</v>
      </c>
      <c r="BT300"/>
      <c r="BU300"/>
      <c r="BX300" t="s">
        <v>2915</v>
      </c>
      <c r="BZ300"/>
      <c r="CA300"/>
      <c r="CB300"/>
      <c r="CC300"/>
      <c r="CD300">
        <v>0</v>
      </c>
      <c r="CE300"/>
      <c r="CF300">
        <v>0</v>
      </c>
    </row>
    <row r="301" spans="1:84" hidden="1" x14ac:dyDescent="0.35">
      <c r="A301" t="s">
        <v>453</v>
      </c>
      <c r="B301" t="s">
        <v>3190</v>
      </c>
      <c r="C301">
        <v>0.59099999999999997</v>
      </c>
      <c r="D301">
        <v>21.542000000000002</v>
      </c>
      <c r="E301">
        <v>336.51499999999999</v>
      </c>
      <c r="F301">
        <v>360</v>
      </c>
      <c r="G301" t="s">
        <v>2884</v>
      </c>
      <c r="I301">
        <v>61.24</v>
      </c>
      <c r="J301">
        <v>0.60399999999999998</v>
      </c>
      <c r="K301" s="68">
        <v>192.93</v>
      </c>
      <c r="L301">
        <v>33</v>
      </c>
      <c r="M301">
        <v>3</v>
      </c>
      <c r="N301" t="s">
        <v>3190</v>
      </c>
      <c r="O301">
        <v>0.55800000000000005</v>
      </c>
      <c r="P301">
        <v>25.507999999999999</v>
      </c>
      <c r="Q301">
        <v>21.542000000000002</v>
      </c>
      <c r="R301">
        <v>0.59299999999999997</v>
      </c>
      <c r="S301">
        <v>17.233000000000001</v>
      </c>
      <c r="T301">
        <v>357.37299999999999</v>
      </c>
      <c r="U301">
        <v>325.30399999999997</v>
      </c>
      <c r="V301">
        <v>100</v>
      </c>
      <c r="W301">
        <v>3.57</v>
      </c>
      <c r="X301">
        <v>25.422999999999998</v>
      </c>
      <c r="Y301">
        <v>10.9</v>
      </c>
      <c r="Z301">
        <v>13.839</v>
      </c>
      <c r="AA301">
        <v>0.46</v>
      </c>
      <c r="AB301">
        <v>0</v>
      </c>
      <c r="AC301" t="b">
        <v>1</v>
      </c>
      <c r="BM301" t="s">
        <v>2887</v>
      </c>
      <c r="BN301" t="s">
        <v>2887</v>
      </c>
      <c r="BO301" t="s">
        <v>2888</v>
      </c>
      <c r="BT301"/>
      <c r="BU301"/>
      <c r="BX301" t="s">
        <v>2915</v>
      </c>
      <c r="BZ301"/>
      <c r="CA301"/>
      <c r="CB301"/>
      <c r="CC301"/>
      <c r="CD301">
        <v>0</v>
      </c>
      <c r="CE301"/>
      <c r="CF301">
        <v>0</v>
      </c>
    </row>
    <row r="302" spans="1:84" hidden="1" x14ac:dyDescent="0.35">
      <c r="A302" t="s">
        <v>454</v>
      </c>
      <c r="B302" t="s">
        <v>3191</v>
      </c>
      <c r="C302">
        <v>0.64100000000000001</v>
      </c>
      <c r="D302">
        <v>41.076000000000001</v>
      </c>
      <c r="E302">
        <v>258.95100000000002</v>
      </c>
      <c r="F302">
        <v>360</v>
      </c>
      <c r="G302" t="s">
        <v>2884</v>
      </c>
      <c r="I302">
        <v>26.19</v>
      </c>
      <c r="J302">
        <v>0.65500000000000003</v>
      </c>
      <c r="K302" s="68">
        <v>157.82</v>
      </c>
      <c r="L302">
        <v>10</v>
      </c>
      <c r="M302">
        <v>3</v>
      </c>
      <c r="N302" t="s">
        <v>3191</v>
      </c>
      <c r="O302">
        <v>0.86299999999999999</v>
      </c>
      <c r="P302">
        <v>10</v>
      </c>
      <c r="Q302">
        <v>41.076000000000001</v>
      </c>
      <c r="R302">
        <v>0.64400000000000002</v>
      </c>
      <c r="S302">
        <v>32.860999999999997</v>
      </c>
      <c r="T302">
        <v>287.92599999999999</v>
      </c>
      <c r="U302">
        <v>319.70600000000002</v>
      </c>
      <c r="V302">
        <v>100</v>
      </c>
      <c r="W302">
        <v>1.927</v>
      </c>
      <c r="X302">
        <v>5.2249999999999996</v>
      </c>
      <c r="Y302">
        <v>18.829999999999998</v>
      </c>
      <c r="Z302">
        <v>17.170000000000002</v>
      </c>
      <c r="AA302">
        <v>0.52200000000000002</v>
      </c>
      <c r="AB302">
        <v>0</v>
      </c>
      <c r="AC302" t="b">
        <v>1</v>
      </c>
      <c r="BM302" t="s">
        <v>2905</v>
      </c>
      <c r="BN302" t="s">
        <v>2887</v>
      </c>
      <c r="BO302" t="s">
        <v>2888</v>
      </c>
      <c r="BT302"/>
      <c r="BU302"/>
      <c r="BX302" t="s">
        <v>2915</v>
      </c>
      <c r="BZ302"/>
      <c r="CA302"/>
      <c r="CB302"/>
      <c r="CC302"/>
      <c r="CD302">
        <v>0</v>
      </c>
      <c r="CE302"/>
      <c r="CF302">
        <v>0</v>
      </c>
    </row>
    <row r="303" spans="1:84" hidden="1" x14ac:dyDescent="0.35">
      <c r="A303" t="s">
        <v>455</v>
      </c>
      <c r="B303" t="s">
        <v>3192</v>
      </c>
      <c r="C303">
        <v>0.63700000000000001</v>
      </c>
      <c r="D303">
        <v>48.52</v>
      </c>
      <c r="E303">
        <v>259.40300000000002</v>
      </c>
      <c r="F303">
        <v>6.2949999999999999</v>
      </c>
      <c r="G303" t="s">
        <v>2884</v>
      </c>
      <c r="I303">
        <v>133.81</v>
      </c>
      <c r="J303">
        <v>0.65700000000000003</v>
      </c>
      <c r="K303" s="68">
        <v>265.44</v>
      </c>
      <c r="L303">
        <v>34</v>
      </c>
      <c r="M303">
        <v>3</v>
      </c>
      <c r="N303" t="s">
        <v>3192</v>
      </c>
      <c r="O303">
        <v>0.86799999999999999</v>
      </c>
      <c r="P303">
        <v>26.234999999999999</v>
      </c>
      <c r="Q303">
        <v>48.52</v>
      </c>
      <c r="R303">
        <v>0.64100000000000001</v>
      </c>
      <c r="S303">
        <v>38.816000000000003</v>
      </c>
      <c r="T303">
        <v>260.61099999999999</v>
      </c>
      <c r="U303">
        <v>5.0359999999999996</v>
      </c>
      <c r="V303">
        <v>100</v>
      </c>
      <c r="W303">
        <v>0.32100000000000001</v>
      </c>
      <c r="X303">
        <v>2.9649999999999999</v>
      </c>
      <c r="Y303">
        <v>18.190000000000001</v>
      </c>
      <c r="Z303">
        <v>17.170000000000002</v>
      </c>
      <c r="AA303">
        <v>0.52200000000000002</v>
      </c>
      <c r="AB303">
        <v>0</v>
      </c>
      <c r="AC303" t="b">
        <v>1</v>
      </c>
      <c r="BM303" t="s">
        <v>2905</v>
      </c>
      <c r="BN303" t="s">
        <v>2887</v>
      </c>
      <c r="BO303" t="s">
        <v>2888</v>
      </c>
      <c r="BT303"/>
      <c r="BU303"/>
      <c r="BX303" t="s">
        <v>2915</v>
      </c>
      <c r="BZ303"/>
      <c r="CA303"/>
      <c r="CB303"/>
      <c r="CC303"/>
      <c r="CD303">
        <v>0</v>
      </c>
      <c r="CE303"/>
      <c r="CF303">
        <v>0</v>
      </c>
    </row>
    <row r="304" spans="1:84" hidden="1" x14ac:dyDescent="0.35">
      <c r="A304" t="s">
        <v>456</v>
      </c>
      <c r="B304" t="s">
        <v>3193</v>
      </c>
      <c r="C304">
        <v>0.67300000000000004</v>
      </c>
      <c r="D304">
        <v>900.34100000000001</v>
      </c>
      <c r="E304">
        <v>22.427</v>
      </c>
      <c r="F304">
        <v>203.786</v>
      </c>
      <c r="G304" t="s">
        <v>2884</v>
      </c>
      <c r="I304">
        <v>285</v>
      </c>
      <c r="J304">
        <v>0.69799999999999995</v>
      </c>
      <c r="K304" s="68">
        <v>56.604999999999997</v>
      </c>
      <c r="L304">
        <v>-0.754</v>
      </c>
      <c r="M304">
        <v>1</v>
      </c>
      <c r="N304" t="s">
        <v>3193</v>
      </c>
      <c r="O304">
        <v>0.97</v>
      </c>
      <c r="P304">
        <v>0</v>
      </c>
      <c r="Q304">
        <v>0</v>
      </c>
      <c r="R304">
        <v>0.69799999999999995</v>
      </c>
      <c r="S304">
        <v>0</v>
      </c>
      <c r="T304">
        <v>56.604999999999997</v>
      </c>
      <c r="U304">
        <v>0</v>
      </c>
      <c r="V304">
        <v>0</v>
      </c>
      <c r="W304">
        <v>0</v>
      </c>
      <c r="X304">
        <v>0</v>
      </c>
      <c r="Y304">
        <v>0</v>
      </c>
      <c r="Z304">
        <v>0</v>
      </c>
      <c r="AA304">
        <v>0</v>
      </c>
      <c r="AB304">
        <v>0</v>
      </c>
      <c r="AC304" t="b">
        <v>1</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t="b">
        <v>0</v>
      </c>
      <c r="AZ304">
        <v>0</v>
      </c>
      <c r="BI304">
        <v>0</v>
      </c>
      <c r="BJ304">
        <v>0</v>
      </c>
      <c r="BK304">
        <v>0</v>
      </c>
      <c r="BM304" t="s">
        <v>2905</v>
      </c>
      <c r="BN304" t="s">
        <v>2887</v>
      </c>
      <c r="BO304" t="s">
        <v>2888</v>
      </c>
      <c r="BT304"/>
      <c r="BU304"/>
      <c r="BX304"/>
      <c r="BY304" t="s">
        <v>2903</v>
      </c>
      <c r="BZ304"/>
      <c r="CA304"/>
      <c r="CB304"/>
      <c r="CC304"/>
      <c r="CD304">
        <v>0</v>
      </c>
      <c r="CE304"/>
      <c r="CF304">
        <v>0</v>
      </c>
    </row>
    <row r="305" spans="1:84" hidden="1" x14ac:dyDescent="0.35">
      <c r="A305" t="s">
        <v>457</v>
      </c>
      <c r="B305" t="s">
        <v>3194</v>
      </c>
      <c r="C305">
        <v>0.79400000000000004</v>
      </c>
      <c r="D305">
        <v>17.475999999999999</v>
      </c>
      <c r="E305">
        <v>86.956000000000003</v>
      </c>
      <c r="F305">
        <v>9.4659999999999993</v>
      </c>
      <c r="G305" t="s">
        <v>2884</v>
      </c>
      <c r="I305">
        <v>318.76</v>
      </c>
      <c r="J305">
        <v>0.80700000000000005</v>
      </c>
      <c r="K305" s="68">
        <v>90.6</v>
      </c>
      <c r="L305">
        <v>39</v>
      </c>
      <c r="M305">
        <v>3</v>
      </c>
      <c r="N305" t="s">
        <v>3194</v>
      </c>
      <c r="O305">
        <v>0.94599999999999995</v>
      </c>
      <c r="P305">
        <v>29.890999999999998</v>
      </c>
      <c r="Q305">
        <v>17.475999999999999</v>
      </c>
      <c r="R305">
        <v>0.79700000000000004</v>
      </c>
      <c r="S305">
        <v>13.981</v>
      </c>
      <c r="T305">
        <v>87.685000000000002</v>
      </c>
      <c r="U305">
        <v>7.5730000000000004</v>
      </c>
      <c r="V305">
        <v>100</v>
      </c>
      <c r="W305">
        <v>1.0629999999999999</v>
      </c>
      <c r="X305">
        <v>8.9719999999999995</v>
      </c>
      <c r="Y305">
        <v>15.99</v>
      </c>
      <c r="Z305">
        <v>16.481000000000002</v>
      </c>
      <c r="AA305">
        <v>0.50900000000000001</v>
      </c>
      <c r="AB305">
        <v>0</v>
      </c>
      <c r="AC305" t="b">
        <v>1</v>
      </c>
      <c r="BM305" t="s">
        <v>2905</v>
      </c>
      <c r="BN305" t="s">
        <v>2905</v>
      </c>
      <c r="BO305" t="s">
        <v>2888</v>
      </c>
      <c r="BT305"/>
      <c r="BU305"/>
      <c r="BX305" t="s">
        <v>2915</v>
      </c>
      <c r="BZ305"/>
      <c r="CA305"/>
      <c r="CB305"/>
      <c r="CC305"/>
      <c r="CD305">
        <v>0</v>
      </c>
      <c r="CE305"/>
      <c r="CF305">
        <v>0</v>
      </c>
    </row>
    <row r="306" spans="1:84" hidden="1" x14ac:dyDescent="0.35">
      <c r="A306" t="s">
        <v>458</v>
      </c>
      <c r="B306" t="s">
        <v>3195</v>
      </c>
      <c r="C306">
        <v>0.86599999999999999</v>
      </c>
      <c r="D306">
        <v>51.344999999999999</v>
      </c>
      <c r="E306">
        <v>39.881</v>
      </c>
      <c r="F306">
        <v>6.2949999999999999</v>
      </c>
      <c r="G306" t="s">
        <v>2884</v>
      </c>
      <c r="I306">
        <v>273.81</v>
      </c>
      <c r="J306">
        <v>0.88600000000000001</v>
      </c>
      <c r="K306" s="68">
        <v>45.82</v>
      </c>
      <c r="L306">
        <v>14</v>
      </c>
      <c r="M306">
        <v>3</v>
      </c>
      <c r="N306" t="s">
        <v>3195</v>
      </c>
      <c r="O306">
        <v>0.58399999999999996</v>
      </c>
      <c r="P306">
        <v>12.286</v>
      </c>
      <c r="Q306">
        <v>51.344999999999999</v>
      </c>
      <c r="R306">
        <v>0.87</v>
      </c>
      <c r="S306">
        <v>41.076000000000001</v>
      </c>
      <c r="T306">
        <v>41.069000000000003</v>
      </c>
      <c r="U306">
        <v>5.0359999999999996</v>
      </c>
      <c r="V306">
        <v>100</v>
      </c>
      <c r="W306">
        <v>0.311</v>
      </c>
      <c r="X306">
        <v>1.1000000000000001</v>
      </c>
      <c r="Y306">
        <v>16.28</v>
      </c>
      <c r="Z306">
        <v>16.481000000000002</v>
      </c>
      <c r="AA306">
        <v>0.50900000000000001</v>
      </c>
      <c r="AB306">
        <v>0</v>
      </c>
      <c r="AC306" t="b">
        <v>1</v>
      </c>
      <c r="BM306" t="s">
        <v>2905</v>
      </c>
      <c r="BN306" t="s">
        <v>2905</v>
      </c>
      <c r="BO306" t="s">
        <v>2888</v>
      </c>
      <c r="BT306"/>
      <c r="BU306"/>
      <c r="BX306" t="s">
        <v>2915</v>
      </c>
      <c r="BZ306"/>
      <c r="CA306"/>
      <c r="CB306"/>
      <c r="CC306"/>
      <c r="CD306">
        <v>0</v>
      </c>
      <c r="CE306"/>
      <c r="CF306">
        <v>0</v>
      </c>
    </row>
    <row r="307" spans="1:84" hidden="1" x14ac:dyDescent="0.35">
      <c r="A307" t="s">
        <v>459</v>
      </c>
      <c r="B307" t="s">
        <v>3196</v>
      </c>
      <c r="C307">
        <v>0.88800000000000001</v>
      </c>
      <c r="D307">
        <v>20.239999999999998</v>
      </c>
      <c r="E307">
        <v>85.831000000000003</v>
      </c>
      <c r="F307">
        <v>11.347</v>
      </c>
      <c r="G307" t="s">
        <v>2884</v>
      </c>
      <c r="I307">
        <v>318.76</v>
      </c>
      <c r="J307">
        <v>0.89300000000000002</v>
      </c>
      <c r="K307" s="68">
        <v>90.78</v>
      </c>
      <c r="L307">
        <v>82</v>
      </c>
      <c r="M307">
        <v>3</v>
      </c>
      <c r="N307" t="s">
        <v>3196</v>
      </c>
      <c r="O307">
        <v>0.53700000000000003</v>
      </c>
      <c r="P307">
        <v>65.168999999999997</v>
      </c>
      <c r="Q307">
        <v>19.006</v>
      </c>
      <c r="R307">
        <v>0.88900000000000001</v>
      </c>
      <c r="S307">
        <v>16.192</v>
      </c>
      <c r="T307">
        <v>86.820999999999998</v>
      </c>
      <c r="U307">
        <v>9.077</v>
      </c>
      <c r="V307">
        <v>100</v>
      </c>
      <c r="W307">
        <v>1.3220000000000001</v>
      </c>
      <c r="X307">
        <v>24.620999999999999</v>
      </c>
      <c r="Y307">
        <v>16.8</v>
      </c>
      <c r="Z307">
        <v>16.481000000000002</v>
      </c>
      <c r="AA307">
        <v>0.50900000000000001</v>
      </c>
      <c r="AB307">
        <v>0</v>
      </c>
      <c r="AC307" t="b">
        <v>1</v>
      </c>
      <c r="BM307" t="s">
        <v>2905</v>
      </c>
      <c r="BN307" t="s">
        <v>2905</v>
      </c>
      <c r="BO307" t="s">
        <v>2888</v>
      </c>
      <c r="BT307"/>
      <c r="BU307"/>
      <c r="BX307" t="s">
        <v>2915</v>
      </c>
      <c r="BZ307"/>
      <c r="CA307"/>
      <c r="CB307"/>
      <c r="CC307"/>
      <c r="CD307">
        <v>0</v>
      </c>
      <c r="CE307"/>
      <c r="CF307">
        <v>0</v>
      </c>
    </row>
    <row r="308" spans="1:84" hidden="1" x14ac:dyDescent="0.35">
      <c r="A308" t="s">
        <v>460</v>
      </c>
      <c r="B308" t="s">
        <v>3197</v>
      </c>
      <c r="C308">
        <v>0.86699999999999999</v>
      </c>
      <c r="D308">
        <v>55.067</v>
      </c>
      <c r="E308">
        <v>147.90899999999999</v>
      </c>
      <c r="F308">
        <v>6.2949999999999999</v>
      </c>
      <c r="G308" t="s">
        <v>2884</v>
      </c>
      <c r="I308">
        <v>16.29</v>
      </c>
      <c r="J308">
        <v>0.90100000000000002</v>
      </c>
      <c r="K308" s="68">
        <v>148.34</v>
      </c>
      <c r="L308">
        <v>16</v>
      </c>
      <c r="M308">
        <v>3</v>
      </c>
      <c r="N308" t="s">
        <v>3197</v>
      </c>
      <c r="O308">
        <v>0.5</v>
      </c>
      <c r="P308">
        <v>13.561999999999999</v>
      </c>
      <c r="Q308">
        <v>55.067</v>
      </c>
      <c r="R308">
        <v>0.874</v>
      </c>
      <c r="S308">
        <v>44.052999999999997</v>
      </c>
      <c r="T308">
        <v>147.995</v>
      </c>
      <c r="U308">
        <v>5.0359999999999996</v>
      </c>
      <c r="V308">
        <v>100</v>
      </c>
      <c r="W308">
        <v>0.29499999999999998</v>
      </c>
      <c r="X308">
        <v>1.2290000000000001</v>
      </c>
      <c r="Y308">
        <v>16.39</v>
      </c>
      <c r="Z308">
        <v>16.481000000000002</v>
      </c>
      <c r="AA308">
        <v>0.50900000000000001</v>
      </c>
      <c r="AB308">
        <v>0</v>
      </c>
      <c r="AC308" t="b">
        <v>1</v>
      </c>
      <c r="BM308" t="s">
        <v>2905</v>
      </c>
      <c r="BN308" t="s">
        <v>2905</v>
      </c>
      <c r="BO308" t="s">
        <v>2888</v>
      </c>
      <c r="BT308"/>
      <c r="BU308"/>
      <c r="BX308" t="s">
        <v>2915</v>
      </c>
      <c r="BZ308"/>
      <c r="CA308"/>
      <c r="CB308"/>
      <c r="CC308"/>
      <c r="CD308">
        <v>0</v>
      </c>
      <c r="CE308"/>
      <c r="CF308">
        <v>0</v>
      </c>
    </row>
    <row r="309" spans="1:84" hidden="1" x14ac:dyDescent="0.35">
      <c r="A309" t="s">
        <v>461</v>
      </c>
      <c r="B309" t="s">
        <v>3198</v>
      </c>
      <c r="C309">
        <v>1.2889999999999999</v>
      </c>
      <c r="D309">
        <v>8</v>
      </c>
      <c r="E309">
        <v>253.67599999999999</v>
      </c>
      <c r="F309">
        <v>6.2949999999999999</v>
      </c>
      <c r="G309" t="s">
        <v>2884</v>
      </c>
      <c r="I309">
        <v>126.19</v>
      </c>
      <c r="J309">
        <v>1.2929999999999999</v>
      </c>
      <c r="K309" s="68">
        <v>258.41000000000003</v>
      </c>
      <c r="L309">
        <v>8</v>
      </c>
      <c r="M309">
        <v>3</v>
      </c>
      <c r="N309" t="s">
        <v>3198</v>
      </c>
      <c r="O309">
        <v>0.36099999999999999</v>
      </c>
      <c r="P309">
        <v>10</v>
      </c>
      <c r="Q309">
        <v>8</v>
      </c>
      <c r="R309">
        <v>1.29</v>
      </c>
      <c r="S309">
        <v>6</v>
      </c>
      <c r="T309">
        <v>254.62299999999999</v>
      </c>
      <c r="U309">
        <v>5.0359999999999996</v>
      </c>
      <c r="V309">
        <v>100</v>
      </c>
      <c r="W309">
        <v>0.96399999999999997</v>
      </c>
      <c r="X309">
        <v>1.1879999999999999</v>
      </c>
      <c r="Y309">
        <v>15.27</v>
      </c>
      <c r="Z309">
        <v>14.705</v>
      </c>
      <c r="AA309">
        <v>0.47599999999999998</v>
      </c>
      <c r="AB309">
        <v>0</v>
      </c>
      <c r="AC309" t="b">
        <v>1</v>
      </c>
      <c r="BM309" t="s">
        <v>144</v>
      </c>
      <c r="BN309" t="s">
        <v>2905</v>
      </c>
      <c r="BO309" t="s">
        <v>2888</v>
      </c>
      <c r="BT309"/>
      <c r="BU309"/>
      <c r="BX309" t="s">
        <v>2915</v>
      </c>
      <c r="BZ309"/>
      <c r="CA309"/>
      <c r="CB309"/>
      <c r="CC309"/>
      <c r="CD309">
        <v>0</v>
      </c>
      <c r="CE309"/>
      <c r="CF309">
        <v>0</v>
      </c>
    </row>
    <row r="310" spans="1:84" hidden="1" x14ac:dyDescent="0.35">
      <c r="A310" t="s">
        <v>462</v>
      </c>
      <c r="B310" t="s">
        <v>3199</v>
      </c>
      <c r="C310">
        <v>1.3120000000000001</v>
      </c>
      <c r="D310">
        <v>28.838000000000001</v>
      </c>
      <c r="E310">
        <v>181.19200000000001</v>
      </c>
      <c r="F310">
        <v>18.872</v>
      </c>
      <c r="G310" t="s">
        <v>2884</v>
      </c>
      <c r="I310">
        <v>58.76</v>
      </c>
      <c r="J310">
        <v>1.3280000000000001</v>
      </c>
      <c r="K310" s="68">
        <v>191.69</v>
      </c>
      <c r="L310">
        <v>6</v>
      </c>
      <c r="M310">
        <v>3</v>
      </c>
      <c r="N310" t="s">
        <v>3199</v>
      </c>
      <c r="O310">
        <v>0.24199999999999999</v>
      </c>
      <c r="P310">
        <v>10</v>
      </c>
      <c r="Q310">
        <v>28.838000000000001</v>
      </c>
      <c r="R310">
        <v>1.3149999999999999</v>
      </c>
      <c r="S310">
        <v>23.071000000000002</v>
      </c>
      <c r="T310">
        <v>183.292</v>
      </c>
      <c r="U310">
        <v>15.097</v>
      </c>
      <c r="V310">
        <v>100</v>
      </c>
      <c r="W310">
        <v>1.355</v>
      </c>
      <c r="X310">
        <v>2.0110000000000001</v>
      </c>
      <c r="Y310">
        <v>15.12</v>
      </c>
      <c r="Z310">
        <v>14.705</v>
      </c>
      <c r="AA310">
        <v>0.47599999999999998</v>
      </c>
      <c r="AB310">
        <v>0</v>
      </c>
      <c r="AC310" t="b">
        <v>1</v>
      </c>
      <c r="BM310" t="s">
        <v>2905</v>
      </c>
      <c r="BN310" t="s">
        <v>2905</v>
      </c>
      <c r="BO310" t="s">
        <v>2888</v>
      </c>
      <c r="BT310"/>
      <c r="BU310"/>
      <c r="BX310" t="s">
        <v>2915</v>
      </c>
      <c r="BZ310"/>
      <c r="CA310"/>
      <c r="CB310"/>
      <c r="CC310"/>
      <c r="CD310">
        <v>0</v>
      </c>
      <c r="CE310"/>
      <c r="CF310">
        <v>0</v>
      </c>
    </row>
    <row r="311" spans="1:84" hidden="1" x14ac:dyDescent="0.35">
      <c r="A311" t="s">
        <v>463</v>
      </c>
      <c r="B311" t="s">
        <v>3200</v>
      </c>
      <c r="C311">
        <v>1.343</v>
      </c>
      <c r="D311">
        <v>15.154</v>
      </c>
      <c r="E311">
        <v>146.155</v>
      </c>
      <c r="F311">
        <v>8.3170000000000002</v>
      </c>
      <c r="G311" t="s">
        <v>2884</v>
      </c>
      <c r="I311">
        <v>18.760000000000002</v>
      </c>
      <c r="J311">
        <v>1.349</v>
      </c>
      <c r="K311" s="68">
        <v>152.18</v>
      </c>
      <c r="L311">
        <v>8</v>
      </c>
      <c r="M311">
        <v>3</v>
      </c>
      <c r="N311" t="s">
        <v>3200</v>
      </c>
      <c r="O311">
        <v>0.184</v>
      </c>
      <c r="P311">
        <v>10</v>
      </c>
      <c r="Q311">
        <v>15.154</v>
      </c>
      <c r="R311">
        <v>1.3440000000000001</v>
      </c>
      <c r="S311">
        <v>12.124000000000001</v>
      </c>
      <c r="T311">
        <v>147.36000000000001</v>
      </c>
      <c r="U311">
        <v>6.6529999999999996</v>
      </c>
      <c r="V311">
        <v>100</v>
      </c>
      <c r="W311">
        <v>1.091</v>
      </c>
      <c r="X311">
        <v>1.6990000000000001</v>
      </c>
      <c r="Y311">
        <v>15.545</v>
      </c>
      <c r="Z311">
        <v>14.705</v>
      </c>
      <c r="AA311">
        <v>0.47599999999999998</v>
      </c>
      <c r="AB311">
        <v>0</v>
      </c>
      <c r="AC311" t="b">
        <v>1</v>
      </c>
      <c r="BM311" t="s">
        <v>2905</v>
      </c>
      <c r="BN311" t="s">
        <v>2905</v>
      </c>
      <c r="BO311" t="s">
        <v>2888</v>
      </c>
      <c r="BT311"/>
      <c r="BU311"/>
      <c r="BX311" t="s">
        <v>2915</v>
      </c>
      <c r="BZ311"/>
      <c r="CA311"/>
      <c r="CB311"/>
      <c r="CC311"/>
      <c r="CD311">
        <v>0</v>
      </c>
      <c r="CE311"/>
      <c r="CF311">
        <v>0</v>
      </c>
    </row>
    <row r="312" spans="1:84" hidden="1" x14ac:dyDescent="0.35">
      <c r="A312" t="s">
        <v>464</v>
      </c>
      <c r="B312" t="s">
        <v>3201</v>
      </c>
      <c r="C312">
        <v>1.548</v>
      </c>
      <c r="D312">
        <v>42.643000000000001</v>
      </c>
      <c r="E312">
        <v>5.9379999999999997</v>
      </c>
      <c r="F312">
        <v>360</v>
      </c>
      <c r="G312" t="s">
        <v>2884</v>
      </c>
      <c r="I312">
        <v>123.71</v>
      </c>
      <c r="J312">
        <v>1.575</v>
      </c>
      <c r="K312" s="68">
        <v>249.87</v>
      </c>
      <c r="L312">
        <v>8</v>
      </c>
      <c r="M312">
        <v>3</v>
      </c>
      <c r="N312" t="s">
        <v>3201</v>
      </c>
      <c r="O312">
        <v>0.28199999999999997</v>
      </c>
      <c r="P312">
        <v>10</v>
      </c>
      <c r="Q312">
        <v>42.643000000000001</v>
      </c>
      <c r="R312">
        <v>1.5529999999999999</v>
      </c>
      <c r="S312">
        <v>34.113999999999997</v>
      </c>
      <c r="T312">
        <v>28.692</v>
      </c>
      <c r="U312">
        <v>326.42</v>
      </c>
      <c r="V312">
        <v>100</v>
      </c>
      <c r="W312">
        <v>1.9650000000000001</v>
      </c>
      <c r="X312">
        <v>3.9220000000000002</v>
      </c>
      <c r="Y312">
        <v>14.85</v>
      </c>
      <c r="Z312">
        <v>14.705</v>
      </c>
      <c r="AA312">
        <v>0.47599999999999998</v>
      </c>
      <c r="AB312">
        <v>0</v>
      </c>
      <c r="AC312" t="b">
        <v>1</v>
      </c>
      <c r="BM312" t="s">
        <v>2887</v>
      </c>
      <c r="BN312" t="s">
        <v>2887</v>
      </c>
      <c r="BO312" t="s">
        <v>2888</v>
      </c>
      <c r="BT312"/>
      <c r="BU312"/>
      <c r="BX312" t="s">
        <v>2915</v>
      </c>
      <c r="BZ312"/>
      <c r="CA312"/>
      <c r="CB312"/>
      <c r="CC312"/>
      <c r="CD312">
        <v>0</v>
      </c>
      <c r="CE312"/>
      <c r="CF312">
        <v>0</v>
      </c>
    </row>
    <row r="313" spans="1:84" hidden="1" x14ac:dyDescent="0.35">
      <c r="A313" t="s">
        <v>465</v>
      </c>
      <c r="B313" t="s">
        <v>3202</v>
      </c>
      <c r="C313">
        <v>1.581</v>
      </c>
      <c r="D313">
        <v>54.829000000000001</v>
      </c>
      <c r="E313">
        <v>5.4039999999999999</v>
      </c>
      <c r="F313">
        <v>137.99700000000001</v>
      </c>
      <c r="G313" t="s">
        <v>2884</v>
      </c>
      <c r="I313">
        <v>330</v>
      </c>
      <c r="J313">
        <v>1.6220000000000001</v>
      </c>
      <c r="K313" s="68">
        <v>94.858999999999995</v>
      </c>
      <c r="L313">
        <v>-0.84499999999999997</v>
      </c>
      <c r="M313">
        <v>1</v>
      </c>
      <c r="N313" t="s">
        <v>3202</v>
      </c>
      <c r="O313">
        <v>0.69899999999999995</v>
      </c>
      <c r="P313">
        <v>0</v>
      </c>
      <c r="Q313">
        <v>0</v>
      </c>
      <c r="R313">
        <v>1.6220000000000001</v>
      </c>
      <c r="S313">
        <v>0</v>
      </c>
      <c r="T313">
        <v>94.858999999999995</v>
      </c>
      <c r="U313">
        <v>0</v>
      </c>
      <c r="V313">
        <v>0</v>
      </c>
      <c r="W313">
        <v>0</v>
      </c>
      <c r="X313">
        <v>0</v>
      </c>
      <c r="Y313">
        <v>0</v>
      </c>
      <c r="Z313">
        <v>0</v>
      </c>
      <c r="AA313">
        <v>0</v>
      </c>
      <c r="AB313">
        <v>0</v>
      </c>
      <c r="AC313" t="b">
        <v>1</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t="b">
        <v>0</v>
      </c>
      <c r="AZ313">
        <v>0</v>
      </c>
      <c r="BI313">
        <v>0</v>
      </c>
      <c r="BJ313">
        <v>0</v>
      </c>
      <c r="BK313">
        <v>0</v>
      </c>
      <c r="BM313" t="s">
        <v>2905</v>
      </c>
      <c r="BN313" t="s">
        <v>2887</v>
      </c>
      <c r="BO313" t="s">
        <v>2888</v>
      </c>
      <c r="BT313"/>
      <c r="BU313"/>
      <c r="BX313"/>
      <c r="BY313" t="s">
        <v>2903</v>
      </c>
      <c r="BZ313"/>
      <c r="CA313"/>
      <c r="CB313"/>
      <c r="CC313"/>
      <c r="CD313">
        <v>0</v>
      </c>
      <c r="CE313"/>
      <c r="CF313">
        <v>0</v>
      </c>
    </row>
    <row r="314" spans="1:84" hidden="1" x14ac:dyDescent="0.35">
      <c r="A314" t="s">
        <v>466</v>
      </c>
      <c r="B314" t="s">
        <v>3203</v>
      </c>
      <c r="C314">
        <v>1.6519999999999999</v>
      </c>
      <c r="D314">
        <v>144.59800000000001</v>
      </c>
      <c r="E314">
        <v>124.432</v>
      </c>
      <c r="F314">
        <v>105</v>
      </c>
      <c r="G314" t="s">
        <v>2884</v>
      </c>
      <c r="I314">
        <v>15</v>
      </c>
      <c r="J314">
        <v>1.6519999999999999</v>
      </c>
      <c r="K314" s="68">
        <v>139.43199999999999</v>
      </c>
      <c r="L314">
        <v>2.5449999999999999</v>
      </c>
      <c r="M314">
        <v>1</v>
      </c>
      <c r="N314" t="s">
        <v>3203</v>
      </c>
      <c r="O314">
        <v>0.71</v>
      </c>
      <c r="P314">
        <v>0</v>
      </c>
      <c r="Q314">
        <v>0</v>
      </c>
      <c r="R314">
        <v>1.6519999999999999</v>
      </c>
      <c r="S314">
        <v>0</v>
      </c>
      <c r="T314">
        <v>139.43199999999999</v>
      </c>
      <c r="U314">
        <v>0</v>
      </c>
      <c r="V314">
        <v>0</v>
      </c>
      <c r="W314">
        <v>0</v>
      </c>
      <c r="X314">
        <v>0</v>
      </c>
      <c r="Y314">
        <v>0</v>
      </c>
      <c r="Z314">
        <v>0</v>
      </c>
      <c r="AA314">
        <v>0</v>
      </c>
      <c r="AB314">
        <v>0</v>
      </c>
      <c r="AC314" t="b">
        <v>1</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t="b">
        <v>0</v>
      </c>
      <c r="AZ314">
        <v>0</v>
      </c>
      <c r="BI314">
        <v>0</v>
      </c>
      <c r="BJ314">
        <v>0</v>
      </c>
      <c r="BK314">
        <v>0</v>
      </c>
      <c r="BM314" t="s">
        <v>2905</v>
      </c>
      <c r="BN314" t="s">
        <v>2905</v>
      </c>
      <c r="BO314" t="s">
        <v>2888</v>
      </c>
      <c r="BT314"/>
      <c r="BU314"/>
      <c r="BX314"/>
      <c r="BY314" t="s">
        <v>2903</v>
      </c>
      <c r="BZ314"/>
      <c r="CA314"/>
      <c r="CB314"/>
      <c r="CC314"/>
      <c r="CD314">
        <v>0</v>
      </c>
      <c r="CE314"/>
      <c r="CF314">
        <v>0</v>
      </c>
    </row>
    <row r="315" spans="1:84" hidden="1" x14ac:dyDescent="0.35">
      <c r="A315" t="s">
        <v>467</v>
      </c>
      <c r="B315" t="s">
        <v>3204</v>
      </c>
      <c r="C315">
        <v>1.74</v>
      </c>
      <c r="D315">
        <v>71.66</v>
      </c>
      <c r="E315">
        <v>342.89400000000001</v>
      </c>
      <c r="F315">
        <v>15.14</v>
      </c>
      <c r="G315" t="s">
        <v>2884</v>
      </c>
      <c r="I315">
        <v>223.71</v>
      </c>
      <c r="J315">
        <v>1.7789999999999999</v>
      </c>
      <c r="K315" s="68">
        <v>347.72</v>
      </c>
      <c r="L315">
        <v>20</v>
      </c>
      <c r="M315">
        <v>3</v>
      </c>
      <c r="N315" t="s">
        <v>3204</v>
      </c>
      <c r="O315">
        <v>0.42699999999999999</v>
      </c>
      <c r="P315">
        <v>16.25</v>
      </c>
      <c r="Q315">
        <v>71.66</v>
      </c>
      <c r="R315">
        <v>1.748</v>
      </c>
      <c r="S315">
        <v>57.328000000000003</v>
      </c>
      <c r="T315">
        <v>343.85899999999998</v>
      </c>
      <c r="U315">
        <v>12.112</v>
      </c>
      <c r="V315">
        <v>100</v>
      </c>
      <c r="W315">
        <v>0.49</v>
      </c>
      <c r="X315">
        <v>1.5820000000000001</v>
      </c>
      <c r="Y315">
        <v>15.89</v>
      </c>
      <c r="Z315">
        <v>7.32</v>
      </c>
      <c r="AA315">
        <v>0.312</v>
      </c>
      <c r="AB315">
        <v>0</v>
      </c>
      <c r="AC315" t="b">
        <v>1</v>
      </c>
      <c r="BM315" t="s">
        <v>2905</v>
      </c>
      <c r="BN315" t="s">
        <v>2905</v>
      </c>
      <c r="BO315" t="s">
        <v>2888</v>
      </c>
      <c r="BT315"/>
      <c r="BU315"/>
      <c r="BX315" t="s">
        <v>2915</v>
      </c>
      <c r="BZ315"/>
      <c r="CA315"/>
      <c r="CB315"/>
      <c r="CC315"/>
      <c r="CD315">
        <v>0</v>
      </c>
      <c r="CE315"/>
      <c r="CF315">
        <v>0</v>
      </c>
    </row>
    <row r="316" spans="1:84" hidden="1" x14ac:dyDescent="0.35">
      <c r="A316" t="s">
        <v>468</v>
      </c>
      <c r="B316" t="s">
        <v>3205</v>
      </c>
      <c r="C316">
        <v>1.7869999999999999</v>
      </c>
      <c r="D316">
        <v>47.765000000000001</v>
      </c>
      <c r="E316">
        <v>17.375</v>
      </c>
      <c r="F316">
        <v>6.2949999999999999</v>
      </c>
      <c r="G316" t="s">
        <v>2884</v>
      </c>
      <c r="I316">
        <v>253.81</v>
      </c>
      <c r="J316">
        <v>1.8069999999999999</v>
      </c>
      <c r="K316" s="68">
        <v>17.8</v>
      </c>
      <c r="L316">
        <v>17</v>
      </c>
      <c r="M316">
        <v>3</v>
      </c>
      <c r="N316" t="s">
        <v>3205</v>
      </c>
      <c r="O316">
        <v>0.56000000000000005</v>
      </c>
      <c r="P316">
        <v>14.221</v>
      </c>
      <c r="Q316">
        <v>47.765000000000001</v>
      </c>
      <c r="R316">
        <v>1.7909999999999999</v>
      </c>
      <c r="S316">
        <v>38.212000000000003</v>
      </c>
      <c r="T316">
        <v>17.46</v>
      </c>
      <c r="U316">
        <v>5.0359999999999996</v>
      </c>
      <c r="V316">
        <v>100</v>
      </c>
      <c r="W316">
        <v>0.24299999999999999</v>
      </c>
      <c r="X316">
        <v>0.66200000000000003</v>
      </c>
      <c r="Y316">
        <v>9.58</v>
      </c>
      <c r="Z316">
        <v>7.32</v>
      </c>
      <c r="AA316">
        <v>0.312</v>
      </c>
      <c r="AB316">
        <v>0</v>
      </c>
      <c r="AC316" t="b">
        <v>1</v>
      </c>
      <c r="BM316" t="s">
        <v>2905</v>
      </c>
      <c r="BN316" t="s">
        <v>2905</v>
      </c>
      <c r="BO316" t="s">
        <v>2888</v>
      </c>
      <c r="BT316"/>
      <c r="BU316"/>
      <c r="BX316" t="s">
        <v>2915</v>
      </c>
      <c r="BZ316"/>
      <c r="CA316"/>
      <c r="CB316"/>
      <c r="CC316"/>
      <c r="CD316">
        <v>0</v>
      </c>
      <c r="CE316"/>
      <c r="CF316">
        <v>0</v>
      </c>
    </row>
    <row r="317" spans="1:84" hidden="1" x14ac:dyDescent="0.35">
      <c r="A317" t="s">
        <v>469</v>
      </c>
      <c r="B317" t="s">
        <v>3206</v>
      </c>
      <c r="C317">
        <v>1.77</v>
      </c>
      <c r="D317">
        <v>155.989</v>
      </c>
      <c r="E317">
        <v>279.45600000000002</v>
      </c>
      <c r="F317">
        <v>43.982999999999997</v>
      </c>
      <c r="G317" t="s">
        <v>2884</v>
      </c>
      <c r="I317">
        <v>195</v>
      </c>
      <c r="J317">
        <v>1.837</v>
      </c>
      <c r="K317" s="68">
        <v>318.73399999999998</v>
      </c>
      <c r="L317">
        <v>2.5449999999999999</v>
      </c>
      <c r="M317">
        <v>1</v>
      </c>
      <c r="N317" t="s">
        <v>3206</v>
      </c>
      <c r="O317">
        <v>0.85599999999999998</v>
      </c>
      <c r="P317">
        <v>0</v>
      </c>
      <c r="Q317">
        <v>0</v>
      </c>
      <c r="R317">
        <v>1.837</v>
      </c>
      <c r="S317">
        <v>0</v>
      </c>
      <c r="T317">
        <v>318.73399999999998</v>
      </c>
      <c r="U317">
        <v>0</v>
      </c>
      <c r="V317">
        <v>0</v>
      </c>
      <c r="W317">
        <v>0</v>
      </c>
      <c r="X317">
        <v>0</v>
      </c>
      <c r="Y317">
        <v>0</v>
      </c>
      <c r="Z317">
        <v>0</v>
      </c>
      <c r="AA317">
        <v>0</v>
      </c>
      <c r="AB317">
        <v>0</v>
      </c>
      <c r="AC317" t="b">
        <v>1</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t="b">
        <v>0</v>
      </c>
      <c r="AZ317">
        <v>0</v>
      </c>
      <c r="BI317">
        <v>0</v>
      </c>
      <c r="BJ317">
        <v>0</v>
      </c>
      <c r="BK317">
        <v>0</v>
      </c>
      <c r="BM317" t="s">
        <v>2905</v>
      </c>
      <c r="BN317" t="s">
        <v>2905</v>
      </c>
      <c r="BO317" t="s">
        <v>2888</v>
      </c>
      <c r="BT317"/>
      <c r="BU317"/>
      <c r="BX317"/>
      <c r="BY317" t="s">
        <v>2903</v>
      </c>
      <c r="BZ317"/>
      <c r="CA317"/>
      <c r="CB317"/>
      <c r="CC317"/>
      <c r="CD317">
        <v>0</v>
      </c>
      <c r="CE317"/>
      <c r="CF317">
        <v>0</v>
      </c>
    </row>
    <row r="318" spans="1:84" hidden="1" x14ac:dyDescent="0.35">
      <c r="A318" t="s">
        <v>470</v>
      </c>
      <c r="B318" t="s">
        <v>3207</v>
      </c>
      <c r="C318">
        <v>1.831</v>
      </c>
      <c r="D318">
        <v>66.048000000000002</v>
      </c>
      <c r="E318">
        <v>130.77500000000001</v>
      </c>
      <c r="F318">
        <v>88.016999999999996</v>
      </c>
      <c r="G318" t="s">
        <v>2884</v>
      </c>
      <c r="I318">
        <v>45</v>
      </c>
      <c r="J318">
        <v>1.8440000000000001</v>
      </c>
      <c r="K318" s="68">
        <v>168.71600000000001</v>
      </c>
      <c r="L318">
        <v>-1.2190000000000001</v>
      </c>
      <c r="M318">
        <v>1</v>
      </c>
      <c r="N318" t="s">
        <v>3207</v>
      </c>
      <c r="O318">
        <v>0.878</v>
      </c>
      <c r="P318">
        <v>0</v>
      </c>
      <c r="Q318">
        <v>0</v>
      </c>
      <c r="R318">
        <v>1.8440000000000001</v>
      </c>
      <c r="S318">
        <v>0</v>
      </c>
      <c r="T318">
        <v>168.71600000000001</v>
      </c>
      <c r="U318">
        <v>0</v>
      </c>
      <c r="V318">
        <v>0</v>
      </c>
      <c r="W318">
        <v>0</v>
      </c>
      <c r="X318">
        <v>0</v>
      </c>
      <c r="Y318">
        <v>0</v>
      </c>
      <c r="Z318">
        <v>0</v>
      </c>
      <c r="AA318">
        <v>0</v>
      </c>
      <c r="AB318">
        <v>0</v>
      </c>
      <c r="AC318" t="b">
        <v>1</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t="b">
        <v>0</v>
      </c>
      <c r="AZ318">
        <v>0</v>
      </c>
      <c r="BI318">
        <v>0</v>
      </c>
      <c r="BJ318">
        <v>0</v>
      </c>
      <c r="BK318">
        <v>0</v>
      </c>
      <c r="BM318" t="s">
        <v>2905</v>
      </c>
      <c r="BN318" t="s">
        <v>2905</v>
      </c>
      <c r="BO318" t="s">
        <v>2888</v>
      </c>
      <c r="BT318"/>
      <c r="BU318"/>
      <c r="BX318"/>
      <c r="BY318" t="s">
        <v>2903</v>
      </c>
      <c r="BZ318"/>
      <c r="CA318"/>
      <c r="CB318"/>
      <c r="CC318"/>
      <c r="CD318">
        <v>0</v>
      </c>
      <c r="CE318"/>
      <c r="CF318">
        <v>0</v>
      </c>
    </row>
    <row r="319" spans="1:84" hidden="1" x14ac:dyDescent="0.35">
      <c r="A319" t="s">
        <v>471</v>
      </c>
      <c r="B319" t="s">
        <v>3208</v>
      </c>
      <c r="C319">
        <v>1.8280000000000001</v>
      </c>
      <c r="D319">
        <v>139.56200000000001</v>
      </c>
      <c r="E319">
        <v>334.29700000000003</v>
      </c>
      <c r="F319">
        <v>36.56</v>
      </c>
      <c r="G319" t="s">
        <v>2884</v>
      </c>
      <c r="I319">
        <v>225</v>
      </c>
      <c r="J319">
        <v>1.847</v>
      </c>
      <c r="K319" s="68">
        <v>348.71600000000001</v>
      </c>
      <c r="L319">
        <v>-17.064</v>
      </c>
      <c r="M319">
        <v>1</v>
      </c>
      <c r="N319" t="s">
        <v>3208</v>
      </c>
      <c r="O319">
        <v>0.91100000000000003</v>
      </c>
      <c r="P319">
        <v>0</v>
      </c>
      <c r="Q319">
        <v>0</v>
      </c>
      <c r="R319">
        <v>1.847</v>
      </c>
      <c r="S319">
        <v>0</v>
      </c>
      <c r="T319">
        <v>348.71600000000001</v>
      </c>
      <c r="U319">
        <v>0</v>
      </c>
      <c r="V319">
        <v>0</v>
      </c>
      <c r="W319">
        <v>0</v>
      </c>
      <c r="X319">
        <v>0</v>
      </c>
      <c r="Y319">
        <v>0</v>
      </c>
      <c r="Z319">
        <v>0</v>
      </c>
      <c r="AA319">
        <v>0</v>
      </c>
      <c r="AB319">
        <v>0</v>
      </c>
      <c r="AC319" t="b">
        <v>1</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t="b">
        <v>0</v>
      </c>
      <c r="AZ319">
        <v>0</v>
      </c>
      <c r="BI319">
        <v>0</v>
      </c>
      <c r="BJ319">
        <v>0</v>
      </c>
      <c r="BK319">
        <v>0</v>
      </c>
      <c r="BM319" t="s">
        <v>2905</v>
      </c>
      <c r="BN319" t="s">
        <v>2905</v>
      </c>
      <c r="BO319" t="s">
        <v>2888</v>
      </c>
      <c r="BT319"/>
      <c r="BU319"/>
      <c r="BX319"/>
      <c r="BY319" t="s">
        <v>2903</v>
      </c>
      <c r="BZ319"/>
      <c r="CA319"/>
      <c r="CB319"/>
      <c r="CC319"/>
      <c r="CD319">
        <v>0</v>
      </c>
      <c r="CE319"/>
      <c r="CF319">
        <v>0</v>
      </c>
    </row>
    <row r="320" spans="1:84" hidden="1" x14ac:dyDescent="0.35">
      <c r="A320" t="s">
        <v>472</v>
      </c>
      <c r="B320" t="s">
        <v>3209</v>
      </c>
      <c r="C320">
        <v>1.887</v>
      </c>
      <c r="D320">
        <v>44.061999999999998</v>
      </c>
      <c r="E320">
        <v>21.376999999999999</v>
      </c>
      <c r="F320">
        <v>6.2949999999999999</v>
      </c>
      <c r="G320" t="s">
        <v>2884</v>
      </c>
      <c r="I320">
        <v>258.76</v>
      </c>
      <c r="J320">
        <v>1.9059999999999999</v>
      </c>
      <c r="K320" s="68">
        <v>23.06</v>
      </c>
      <c r="L320">
        <v>15</v>
      </c>
      <c r="M320">
        <v>3</v>
      </c>
      <c r="N320" t="s">
        <v>3209</v>
      </c>
      <c r="O320">
        <v>0.7</v>
      </c>
      <c r="P320">
        <v>12.917</v>
      </c>
      <c r="Q320">
        <v>44.061999999999998</v>
      </c>
      <c r="R320">
        <v>1.891</v>
      </c>
      <c r="S320">
        <v>35.249000000000002</v>
      </c>
      <c r="T320">
        <v>21.713999999999999</v>
      </c>
      <c r="U320">
        <v>5.0359999999999996</v>
      </c>
      <c r="V320">
        <v>100</v>
      </c>
      <c r="W320">
        <v>0.25800000000000001</v>
      </c>
      <c r="X320">
        <v>0.64200000000000002</v>
      </c>
      <c r="Y320">
        <v>7.91</v>
      </c>
      <c r="Z320">
        <v>7.32</v>
      </c>
      <c r="AA320">
        <v>0.312</v>
      </c>
      <c r="AB320">
        <v>0</v>
      </c>
      <c r="AC320" t="b">
        <v>1</v>
      </c>
      <c r="BM320" t="s">
        <v>2905</v>
      </c>
      <c r="BN320" t="s">
        <v>2905</v>
      </c>
      <c r="BO320" t="s">
        <v>2888</v>
      </c>
      <c r="BT320"/>
      <c r="BU320"/>
      <c r="BX320" t="s">
        <v>2915</v>
      </c>
      <c r="BZ320"/>
      <c r="CA320"/>
      <c r="CB320"/>
      <c r="CC320"/>
      <c r="CD320">
        <v>0</v>
      </c>
      <c r="CE320"/>
      <c r="CF320">
        <v>0</v>
      </c>
    </row>
    <row r="321" spans="1:84" hidden="1" x14ac:dyDescent="0.35">
      <c r="A321" t="s">
        <v>473</v>
      </c>
      <c r="B321" t="s">
        <v>3210</v>
      </c>
      <c r="C321">
        <v>1.881</v>
      </c>
      <c r="D321">
        <v>54.323</v>
      </c>
      <c r="E321">
        <v>323.16399999999999</v>
      </c>
      <c r="F321">
        <v>6.2949999999999999</v>
      </c>
      <c r="G321" t="s">
        <v>2884</v>
      </c>
      <c r="I321">
        <v>203.71</v>
      </c>
      <c r="J321">
        <v>1.9119999999999999</v>
      </c>
      <c r="K321" s="68">
        <v>328.2</v>
      </c>
      <c r="L321">
        <v>23</v>
      </c>
      <c r="M321">
        <v>3</v>
      </c>
      <c r="N321" t="s">
        <v>3210</v>
      </c>
      <c r="O321">
        <v>0.7</v>
      </c>
      <c r="P321">
        <v>18.337</v>
      </c>
      <c r="Q321">
        <v>54.323</v>
      </c>
      <c r="R321">
        <v>1.887</v>
      </c>
      <c r="S321">
        <v>43.457999999999998</v>
      </c>
      <c r="T321">
        <v>324.17099999999999</v>
      </c>
      <c r="U321">
        <v>5.0359999999999996</v>
      </c>
      <c r="V321">
        <v>100</v>
      </c>
      <c r="W321">
        <v>0.224</v>
      </c>
      <c r="X321">
        <v>0.82</v>
      </c>
      <c r="Y321">
        <v>9.0399999999999991</v>
      </c>
      <c r="Z321">
        <v>7.32</v>
      </c>
      <c r="AA321">
        <v>0.312</v>
      </c>
      <c r="AB321">
        <v>0</v>
      </c>
      <c r="AC321" t="b">
        <v>1</v>
      </c>
      <c r="BM321" t="s">
        <v>2905</v>
      </c>
      <c r="BN321" t="s">
        <v>2905</v>
      </c>
      <c r="BO321" t="s">
        <v>2888</v>
      </c>
      <c r="BT321"/>
      <c r="BU321"/>
      <c r="BX321" t="s">
        <v>2915</v>
      </c>
      <c r="BZ321"/>
      <c r="CA321"/>
      <c r="CB321"/>
      <c r="CC321"/>
      <c r="CD321">
        <v>0</v>
      </c>
      <c r="CE321"/>
      <c r="CF321">
        <v>0</v>
      </c>
    </row>
    <row r="322" spans="1:84" hidden="1" x14ac:dyDescent="0.35">
      <c r="A322" t="s">
        <v>474</v>
      </c>
      <c r="B322" t="s">
        <v>3211</v>
      </c>
      <c r="C322">
        <v>1.895</v>
      </c>
      <c r="D322">
        <v>38.402000000000001</v>
      </c>
      <c r="E322">
        <v>10.125</v>
      </c>
      <c r="F322">
        <v>6.2949999999999999</v>
      </c>
      <c r="G322" t="s">
        <v>2884</v>
      </c>
      <c r="I322">
        <v>246.19</v>
      </c>
      <c r="J322">
        <v>1.92</v>
      </c>
      <c r="K322" s="68">
        <v>10.89</v>
      </c>
      <c r="L322">
        <v>18</v>
      </c>
      <c r="M322">
        <v>3</v>
      </c>
      <c r="N322" t="s">
        <v>3211</v>
      </c>
      <c r="O322">
        <v>0.69599999999999995</v>
      </c>
      <c r="P322">
        <v>14.888999999999999</v>
      </c>
      <c r="Q322">
        <v>38.402000000000001</v>
      </c>
      <c r="R322">
        <v>1.9</v>
      </c>
      <c r="S322">
        <v>30.722000000000001</v>
      </c>
      <c r="T322">
        <v>10.278</v>
      </c>
      <c r="U322">
        <v>5.0359999999999996</v>
      </c>
      <c r="V322">
        <v>100</v>
      </c>
      <c r="W322">
        <v>0.30099999999999999</v>
      </c>
      <c r="X322">
        <v>0.93200000000000005</v>
      </c>
      <c r="Y322">
        <v>13.02</v>
      </c>
      <c r="Z322">
        <v>7.32</v>
      </c>
      <c r="AA322">
        <v>0.312</v>
      </c>
      <c r="AB322">
        <v>0</v>
      </c>
      <c r="AC322" t="b">
        <v>1</v>
      </c>
      <c r="BM322" t="s">
        <v>2905</v>
      </c>
      <c r="BN322" t="s">
        <v>2905</v>
      </c>
      <c r="BO322" t="s">
        <v>2888</v>
      </c>
      <c r="BT322"/>
      <c r="BU322"/>
      <c r="BX322" t="s">
        <v>2915</v>
      </c>
      <c r="BZ322"/>
      <c r="CA322"/>
      <c r="CB322"/>
      <c r="CC322"/>
      <c r="CD322">
        <v>0</v>
      </c>
      <c r="CE322"/>
      <c r="CF322">
        <v>0</v>
      </c>
    </row>
    <row r="323" spans="1:84" hidden="1" x14ac:dyDescent="0.35">
      <c r="A323" t="s">
        <v>475</v>
      </c>
      <c r="B323" t="s">
        <v>3212</v>
      </c>
      <c r="C323">
        <v>1.9059999999999999</v>
      </c>
      <c r="D323">
        <v>45.567999999999998</v>
      </c>
      <c r="E323">
        <v>344.01400000000001</v>
      </c>
      <c r="F323">
        <v>13.816000000000001</v>
      </c>
      <c r="G323" t="s">
        <v>2884</v>
      </c>
      <c r="I323">
        <v>223.71</v>
      </c>
      <c r="J323">
        <v>1.9330000000000001</v>
      </c>
      <c r="K323" s="68">
        <v>348.8</v>
      </c>
      <c r="L323">
        <v>18</v>
      </c>
      <c r="M323">
        <v>3</v>
      </c>
      <c r="N323" t="s">
        <v>3212</v>
      </c>
      <c r="O323">
        <v>0.68</v>
      </c>
      <c r="P323">
        <v>14.888999999999999</v>
      </c>
      <c r="Q323">
        <v>45.567999999999998</v>
      </c>
      <c r="R323">
        <v>1.9119999999999999</v>
      </c>
      <c r="S323">
        <v>36.454000000000001</v>
      </c>
      <c r="T323">
        <v>344.971</v>
      </c>
      <c r="U323">
        <v>11.053000000000001</v>
      </c>
      <c r="V323">
        <v>100</v>
      </c>
      <c r="W323">
        <v>0.61799999999999999</v>
      </c>
      <c r="X323">
        <v>1.861</v>
      </c>
      <c r="Y323">
        <v>15.24</v>
      </c>
      <c r="Z323">
        <v>7.32</v>
      </c>
      <c r="AA323">
        <v>0.312</v>
      </c>
      <c r="AB323">
        <v>0</v>
      </c>
      <c r="AC323" t="b">
        <v>1</v>
      </c>
      <c r="BM323" t="s">
        <v>2905</v>
      </c>
      <c r="BN323" t="s">
        <v>2905</v>
      </c>
      <c r="BO323" t="s">
        <v>2888</v>
      </c>
      <c r="BT323"/>
      <c r="BU323"/>
      <c r="BX323" t="s">
        <v>2915</v>
      </c>
      <c r="BZ323"/>
      <c r="CA323"/>
      <c r="CB323"/>
      <c r="CC323"/>
      <c r="CD323">
        <v>0</v>
      </c>
      <c r="CE323"/>
      <c r="CF323">
        <v>0</v>
      </c>
    </row>
    <row r="324" spans="1:84" hidden="1" x14ac:dyDescent="0.35">
      <c r="A324" t="s">
        <v>476</v>
      </c>
      <c r="B324" t="s">
        <v>3213</v>
      </c>
      <c r="C324">
        <v>1.9370000000000001</v>
      </c>
      <c r="D324">
        <v>16.681999999999999</v>
      </c>
      <c r="E324">
        <v>205.15799999999999</v>
      </c>
      <c r="F324">
        <v>6.2949999999999999</v>
      </c>
      <c r="G324" t="s">
        <v>2884</v>
      </c>
      <c r="I324">
        <v>81.239999999999995</v>
      </c>
      <c r="J324">
        <v>1.9470000000000001</v>
      </c>
      <c r="K324" s="68">
        <v>206.51</v>
      </c>
      <c r="L324">
        <v>8</v>
      </c>
      <c r="M324">
        <v>3</v>
      </c>
      <c r="N324" t="s">
        <v>3213</v>
      </c>
      <c r="O324">
        <v>0.67600000000000005</v>
      </c>
      <c r="P324">
        <v>10</v>
      </c>
      <c r="Q324">
        <v>16.681999999999999</v>
      </c>
      <c r="R324">
        <v>1.9390000000000001</v>
      </c>
      <c r="S324">
        <v>13.345000000000001</v>
      </c>
      <c r="T324">
        <v>205.429</v>
      </c>
      <c r="U324">
        <v>5.0359999999999996</v>
      </c>
      <c r="V324">
        <v>100</v>
      </c>
      <c r="W324">
        <v>0.65200000000000002</v>
      </c>
      <c r="X324">
        <v>0.65</v>
      </c>
      <c r="Y324">
        <v>7.03</v>
      </c>
      <c r="Z324">
        <v>7.32</v>
      </c>
      <c r="AA324">
        <v>0.312</v>
      </c>
      <c r="AB324">
        <v>0</v>
      </c>
      <c r="AC324" t="b">
        <v>1</v>
      </c>
      <c r="BM324" t="s">
        <v>2905</v>
      </c>
      <c r="BN324" t="s">
        <v>2905</v>
      </c>
      <c r="BO324" t="s">
        <v>2888</v>
      </c>
      <c r="BT324"/>
      <c r="BU324"/>
      <c r="BX324" t="s">
        <v>2915</v>
      </c>
      <c r="BZ324"/>
      <c r="CA324"/>
      <c r="CB324"/>
      <c r="CC324"/>
      <c r="CD324">
        <v>0</v>
      </c>
      <c r="CE324"/>
      <c r="CF324">
        <v>0</v>
      </c>
    </row>
    <row r="325" spans="1:84" hidden="1" x14ac:dyDescent="0.35">
      <c r="A325" t="s">
        <v>477</v>
      </c>
      <c r="B325" t="s">
        <v>3214</v>
      </c>
      <c r="C325">
        <v>1.94</v>
      </c>
      <c r="D325">
        <v>42.116</v>
      </c>
      <c r="E325">
        <v>172.947</v>
      </c>
      <c r="F325">
        <v>12.537000000000001</v>
      </c>
      <c r="G325" t="s">
        <v>2884</v>
      </c>
      <c r="I325">
        <v>53.81</v>
      </c>
      <c r="J325">
        <v>1.9570000000000001</v>
      </c>
      <c r="K325" s="68">
        <v>179.39</v>
      </c>
      <c r="L325">
        <v>16</v>
      </c>
      <c r="M325">
        <v>3</v>
      </c>
      <c r="N325" t="s">
        <v>3214</v>
      </c>
      <c r="O325">
        <v>0.68300000000000005</v>
      </c>
      <c r="P325">
        <v>13.563000000000001</v>
      </c>
      <c r="Q325">
        <v>42.116</v>
      </c>
      <c r="R325">
        <v>1.9430000000000001</v>
      </c>
      <c r="S325">
        <v>33.692999999999998</v>
      </c>
      <c r="T325">
        <v>174.23500000000001</v>
      </c>
      <c r="U325">
        <v>10.029</v>
      </c>
      <c r="V325">
        <v>100</v>
      </c>
      <c r="W325">
        <v>0.59099999999999997</v>
      </c>
      <c r="X325">
        <v>1.56</v>
      </c>
      <c r="Y325">
        <v>6.24</v>
      </c>
      <c r="Z325">
        <v>7.32</v>
      </c>
      <c r="AA325">
        <v>0.312</v>
      </c>
      <c r="AB325">
        <v>0</v>
      </c>
      <c r="AC325" t="b">
        <v>1</v>
      </c>
      <c r="BM325" t="s">
        <v>2905</v>
      </c>
      <c r="BN325" t="s">
        <v>2905</v>
      </c>
      <c r="BO325" t="s">
        <v>2888</v>
      </c>
      <c r="BT325"/>
      <c r="BU325"/>
      <c r="BX325" t="s">
        <v>2915</v>
      </c>
      <c r="BZ325"/>
      <c r="CA325"/>
      <c r="CB325"/>
      <c r="CC325"/>
      <c r="CD325">
        <v>0</v>
      </c>
      <c r="CE325"/>
      <c r="CF325">
        <v>0</v>
      </c>
    </row>
    <row r="326" spans="1:84" hidden="1" x14ac:dyDescent="0.35">
      <c r="A326" t="s">
        <v>478</v>
      </c>
      <c r="B326" t="s">
        <v>3215</v>
      </c>
      <c r="C326">
        <v>2.036</v>
      </c>
      <c r="D326">
        <v>51.37</v>
      </c>
      <c r="E326">
        <v>322.73599999999999</v>
      </c>
      <c r="F326">
        <v>7.3529999999999998</v>
      </c>
      <c r="G326" t="s">
        <v>2884</v>
      </c>
      <c r="I326">
        <v>201.24</v>
      </c>
      <c r="J326">
        <v>2.0699999999999998</v>
      </c>
      <c r="K326" s="68">
        <v>328.25</v>
      </c>
      <c r="L326">
        <v>14</v>
      </c>
      <c r="M326">
        <v>3</v>
      </c>
      <c r="N326" t="s">
        <v>3215</v>
      </c>
      <c r="O326">
        <v>0.67100000000000004</v>
      </c>
      <c r="P326">
        <v>12.286</v>
      </c>
      <c r="Q326">
        <v>51.37</v>
      </c>
      <c r="R326">
        <v>2.0430000000000001</v>
      </c>
      <c r="S326">
        <v>41.095999999999997</v>
      </c>
      <c r="T326">
        <v>323.83800000000002</v>
      </c>
      <c r="U326">
        <v>5.8819999999999997</v>
      </c>
      <c r="V326">
        <v>100</v>
      </c>
      <c r="W326">
        <v>0.314</v>
      </c>
      <c r="X326">
        <v>0.82699999999999996</v>
      </c>
      <c r="Y326">
        <v>10.3</v>
      </c>
      <c r="Z326">
        <v>9.7870000000000008</v>
      </c>
      <c r="AA326">
        <v>0.378</v>
      </c>
      <c r="AB326">
        <v>0</v>
      </c>
      <c r="AC326" t="b">
        <v>1</v>
      </c>
      <c r="BM326" t="s">
        <v>2905</v>
      </c>
      <c r="BN326" t="s">
        <v>2887</v>
      </c>
      <c r="BO326" t="s">
        <v>2888</v>
      </c>
      <c r="BT326"/>
      <c r="BU326"/>
      <c r="BX326" t="s">
        <v>2915</v>
      </c>
      <c r="BZ326"/>
      <c r="CA326"/>
      <c r="CB326"/>
      <c r="CC326"/>
      <c r="CD326">
        <v>0</v>
      </c>
      <c r="CE326"/>
      <c r="CF326">
        <v>0</v>
      </c>
    </row>
    <row r="327" spans="1:84" hidden="1" x14ac:dyDescent="0.35">
      <c r="A327" t="s">
        <v>479</v>
      </c>
      <c r="B327" t="s">
        <v>3216</v>
      </c>
      <c r="C327">
        <v>2.0590000000000002</v>
      </c>
      <c r="D327">
        <v>25.427</v>
      </c>
      <c r="E327">
        <v>156.58199999999999</v>
      </c>
      <c r="F327">
        <v>43.040999999999997</v>
      </c>
      <c r="G327" t="s">
        <v>2884</v>
      </c>
      <c r="I327">
        <v>46.19</v>
      </c>
      <c r="J327">
        <v>2.0710000000000002</v>
      </c>
      <c r="K327" s="68">
        <v>173.2</v>
      </c>
      <c r="L327">
        <v>20</v>
      </c>
      <c r="M327">
        <v>0</v>
      </c>
      <c r="N327" t="s">
        <v>3216</v>
      </c>
      <c r="O327">
        <v>0.66600000000000004</v>
      </c>
      <c r="P327">
        <v>17.635999999999999</v>
      </c>
      <c r="Q327">
        <v>25.427</v>
      </c>
      <c r="R327">
        <v>2.0619999999999998</v>
      </c>
      <c r="S327">
        <v>20.341999999999999</v>
      </c>
      <c r="T327">
        <v>159.905</v>
      </c>
      <c r="U327">
        <v>34.433</v>
      </c>
      <c r="V327">
        <v>100</v>
      </c>
      <c r="W327">
        <v>2.92</v>
      </c>
      <c r="X327">
        <v>11.288</v>
      </c>
      <c r="Y327">
        <v>7.7450000000000001</v>
      </c>
      <c r="Z327">
        <v>9.7870000000000008</v>
      </c>
      <c r="AA327">
        <v>0.378</v>
      </c>
      <c r="AB327">
        <v>0</v>
      </c>
      <c r="AC327" t="b">
        <v>1</v>
      </c>
      <c r="BA327">
        <v>2.0590000000000002</v>
      </c>
      <c r="BB327">
        <v>25.427</v>
      </c>
      <c r="BC327">
        <v>154.91999999999999</v>
      </c>
      <c r="BD327">
        <v>37.023000000000003</v>
      </c>
      <c r="BE327">
        <v>2.0710000000000002</v>
      </c>
      <c r="BF327">
        <v>173.2</v>
      </c>
      <c r="BG327">
        <v>22</v>
      </c>
      <c r="BH327">
        <v>3</v>
      </c>
      <c r="BI327">
        <v>20.341999999999999</v>
      </c>
      <c r="BJ327">
        <v>29.619</v>
      </c>
      <c r="BK327">
        <v>11.14</v>
      </c>
      <c r="BM327" t="s">
        <v>2905</v>
      </c>
      <c r="BN327" t="s">
        <v>2887</v>
      </c>
      <c r="BO327" t="s">
        <v>3217</v>
      </c>
      <c r="BT327"/>
      <c r="BU327"/>
      <c r="BV327" t="s">
        <v>3218</v>
      </c>
      <c r="BX327" t="s">
        <v>3219</v>
      </c>
      <c r="BZ327"/>
      <c r="CA327"/>
      <c r="CB327"/>
      <c r="CC327"/>
      <c r="CD327">
        <v>0</v>
      </c>
      <c r="CE327"/>
      <c r="CF327">
        <v>0</v>
      </c>
    </row>
    <row r="328" spans="1:84" hidden="1" x14ac:dyDescent="0.35">
      <c r="A328" t="s">
        <v>480</v>
      </c>
      <c r="B328" t="s">
        <v>3220</v>
      </c>
      <c r="C328">
        <v>2.0419999999999998</v>
      </c>
      <c r="D328">
        <v>51.286000000000001</v>
      </c>
      <c r="E328">
        <v>94.692999999999998</v>
      </c>
      <c r="F328">
        <v>6.2949999999999999</v>
      </c>
      <c r="G328" t="s">
        <v>2884</v>
      </c>
      <c r="I328">
        <v>333.81</v>
      </c>
      <c r="J328">
        <v>2.0739999999999998</v>
      </c>
      <c r="K328" s="68">
        <v>100.82</v>
      </c>
      <c r="L328">
        <v>20</v>
      </c>
      <c r="M328">
        <v>3</v>
      </c>
      <c r="N328" t="s">
        <v>3220</v>
      </c>
      <c r="O328">
        <v>0.66</v>
      </c>
      <c r="P328">
        <v>16.25</v>
      </c>
      <c r="Q328">
        <v>51.286000000000001</v>
      </c>
      <c r="R328">
        <v>2.0489999999999999</v>
      </c>
      <c r="S328">
        <v>41.029000000000003</v>
      </c>
      <c r="T328">
        <v>95.918999999999997</v>
      </c>
      <c r="U328">
        <v>5.0359999999999996</v>
      </c>
      <c r="V328">
        <v>100</v>
      </c>
      <c r="W328">
        <v>0.26400000000000001</v>
      </c>
      <c r="X328">
        <v>1.04</v>
      </c>
      <c r="Y328">
        <v>10.82</v>
      </c>
      <c r="Z328">
        <v>9.7870000000000008</v>
      </c>
      <c r="AA328">
        <v>0.378</v>
      </c>
      <c r="AB328">
        <v>0</v>
      </c>
      <c r="AC328" t="b">
        <v>1</v>
      </c>
      <c r="BM328" t="s">
        <v>2905</v>
      </c>
      <c r="BN328" t="s">
        <v>2887</v>
      </c>
      <c r="BO328" t="s">
        <v>2888</v>
      </c>
      <c r="BT328"/>
      <c r="BU328"/>
      <c r="BX328" t="s">
        <v>2915</v>
      </c>
      <c r="BZ328"/>
      <c r="CA328"/>
      <c r="CB328"/>
      <c r="CC328"/>
      <c r="CD328">
        <v>0</v>
      </c>
      <c r="CE328"/>
      <c r="CF328">
        <v>0</v>
      </c>
    </row>
    <row r="329" spans="1:84" hidden="1" x14ac:dyDescent="0.35">
      <c r="A329" t="s">
        <v>481</v>
      </c>
      <c r="B329" t="s">
        <v>3221</v>
      </c>
      <c r="C329">
        <v>2.1059999999999999</v>
      </c>
      <c r="D329">
        <v>36.003999999999998</v>
      </c>
      <c r="E329">
        <v>303.64499999999998</v>
      </c>
      <c r="F329">
        <v>87.915999999999997</v>
      </c>
      <c r="G329" t="s">
        <v>2884</v>
      </c>
      <c r="I329">
        <v>201.24</v>
      </c>
      <c r="J329">
        <v>2.12</v>
      </c>
      <c r="K329" s="68">
        <v>329.02</v>
      </c>
      <c r="L329">
        <v>6</v>
      </c>
      <c r="M329">
        <v>3</v>
      </c>
      <c r="N329" t="s">
        <v>3221</v>
      </c>
      <c r="O329">
        <v>0.64900000000000002</v>
      </c>
      <c r="P329">
        <v>10</v>
      </c>
      <c r="Q329">
        <v>36.003999999999998</v>
      </c>
      <c r="R329">
        <v>2.109</v>
      </c>
      <c r="S329">
        <v>28.803000000000001</v>
      </c>
      <c r="T329">
        <v>308.72000000000003</v>
      </c>
      <c r="U329">
        <v>70.332999999999998</v>
      </c>
      <c r="V329">
        <v>100</v>
      </c>
      <c r="W329">
        <v>2.3130000000000002</v>
      </c>
      <c r="X329">
        <v>2.82</v>
      </c>
      <c r="Y329">
        <v>7.93</v>
      </c>
      <c r="Z329">
        <v>9.7870000000000008</v>
      </c>
      <c r="AA329">
        <v>0.378</v>
      </c>
      <c r="AB329">
        <v>0</v>
      </c>
      <c r="AC329" t="b">
        <v>1</v>
      </c>
      <c r="BM329" t="s">
        <v>2887</v>
      </c>
      <c r="BN329" t="s">
        <v>2887</v>
      </c>
      <c r="BO329" t="s">
        <v>2888</v>
      </c>
      <c r="BT329"/>
      <c r="BU329"/>
      <c r="BX329" t="s">
        <v>2915</v>
      </c>
      <c r="BZ329"/>
      <c r="CA329"/>
      <c r="CB329"/>
      <c r="CC329"/>
      <c r="CD329">
        <v>0</v>
      </c>
      <c r="CE329"/>
      <c r="CF329">
        <v>0</v>
      </c>
    </row>
    <row r="330" spans="1:84" hidden="1" x14ac:dyDescent="0.35">
      <c r="A330" t="s">
        <v>482</v>
      </c>
      <c r="B330" t="s">
        <v>3222</v>
      </c>
      <c r="C330">
        <v>2.117</v>
      </c>
      <c r="D330">
        <v>8</v>
      </c>
      <c r="E330">
        <v>288.31200000000001</v>
      </c>
      <c r="F330">
        <v>6.2949999999999999</v>
      </c>
      <c r="G330" t="s">
        <v>2884</v>
      </c>
      <c r="I330">
        <v>163.71</v>
      </c>
      <c r="J330">
        <v>2.121</v>
      </c>
      <c r="K330" s="68">
        <v>291.45999999999998</v>
      </c>
      <c r="L330">
        <v>7</v>
      </c>
      <c r="M330">
        <v>3</v>
      </c>
      <c r="N330" t="s">
        <v>3222</v>
      </c>
      <c r="O330">
        <v>0.65500000000000003</v>
      </c>
      <c r="P330">
        <v>10</v>
      </c>
      <c r="Q330">
        <v>8</v>
      </c>
      <c r="R330">
        <v>2.1179999999999999</v>
      </c>
      <c r="S330">
        <v>6</v>
      </c>
      <c r="T330">
        <v>288.94200000000001</v>
      </c>
      <c r="U330">
        <v>5.0359999999999996</v>
      </c>
      <c r="V330">
        <v>100</v>
      </c>
      <c r="W330">
        <v>0.89400000000000002</v>
      </c>
      <c r="X330">
        <v>0.82699999999999996</v>
      </c>
      <c r="Y330">
        <v>11.51</v>
      </c>
      <c r="Z330">
        <v>9.7870000000000008</v>
      </c>
      <c r="AA330">
        <v>0.378</v>
      </c>
      <c r="AB330">
        <v>0</v>
      </c>
      <c r="AC330" t="b">
        <v>1</v>
      </c>
      <c r="BM330" t="s">
        <v>2887</v>
      </c>
      <c r="BN330" t="s">
        <v>2887</v>
      </c>
      <c r="BO330" t="s">
        <v>2888</v>
      </c>
      <c r="BT330"/>
      <c r="BU330"/>
      <c r="BX330" t="s">
        <v>2915</v>
      </c>
      <c r="BZ330"/>
      <c r="CA330"/>
      <c r="CB330"/>
      <c r="CC330"/>
      <c r="CD330">
        <v>0</v>
      </c>
      <c r="CE330"/>
      <c r="CF330">
        <v>0</v>
      </c>
    </row>
    <row r="331" spans="1:84" hidden="1" x14ac:dyDescent="0.35">
      <c r="A331" t="s">
        <v>483</v>
      </c>
      <c r="B331" t="s">
        <v>3223</v>
      </c>
      <c r="C331">
        <v>2.109</v>
      </c>
      <c r="D331">
        <v>32.33</v>
      </c>
      <c r="E331">
        <v>130.92599999999999</v>
      </c>
      <c r="F331">
        <v>113.913</v>
      </c>
      <c r="G331" t="s">
        <v>2884</v>
      </c>
      <c r="I331">
        <v>86.19</v>
      </c>
      <c r="J331">
        <v>2.1219999999999999</v>
      </c>
      <c r="K331" s="68">
        <v>213.94</v>
      </c>
      <c r="L331">
        <v>6</v>
      </c>
      <c r="M331">
        <v>3</v>
      </c>
      <c r="N331" t="s">
        <v>3223</v>
      </c>
      <c r="O331">
        <v>0.65900000000000003</v>
      </c>
      <c r="P331">
        <v>10</v>
      </c>
      <c r="Q331">
        <v>32.33</v>
      </c>
      <c r="R331">
        <v>2.1120000000000001</v>
      </c>
      <c r="S331">
        <v>25.864000000000001</v>
      </c>
      <c r="T331">
        <v>147.529</v>
      </c>
      <c r="U331">
        <v>91.13</v>
      </c>
      <c r="V331">
        <v>100</v>
      </c>
      <c r="W331">
        <v>2.5430000000000001</v>
      </c>
      <c r="X331">
        <v>2.9660000000000002</v>
      </c>
      <c r="Y331">
        <v>8.8149999999999995</v>
      </c>
      <c r="Z331">
        <v>9.7870000000000008</v>
      </c>
      <c r="AA331">
        <v>0.378</v>
      </c>
      <c r="AB331">
        <v>0</v>
      </c>
      <c r="AC331" t="b">
        <v>1</v>
      </c>
      <c r="BM331" t="s">
        <v>2887</v>
      </c>
      <c r="BN331" t="s">
        <v>2887</v>
      </c>
      <c r="BO331" t="s">
        <v>2888</v>
      </c>
      <c r="BT331"/>
      <c r="BU331"/>
      <c r="BX331" t="s">
        <v>2915</v>
      </c>
      <c r="BZ331"/>
      <c r="CA331"/>
      <c r="CB331"/>
      <c r="CC331"/>
      <c r="CD331">
        <v>0</v>
      </c>
      <c r="CE331"/>
      <c r="CF331">
        <v>0</v>
      </c>
    </row>
    <row r="332" spans="1:84" hidden="1" x14ac:dyDescent="0.35">
      <c r="A332" t="s">
        <v>484</v>
      </c>
      <c r="B332" t="s">
        <v>3224</v>
      </c>
      <c r="C332">
        <v>2.1190000000000002</v>
      </c>
      <c r="D332">
        <v>8</v>
      </c>
      <c r="E332">
        <v>298.41199999999998</v>
      </c>
      <c r="F332">
        <v>6.2949999999999999</v>
      </c>
      <c r="G332" t="s">
        <v>2884</v>
      </c>
      <c r="I332">
        <v>173.81</v>
      </c>
      <c r="J332">
        <v>2.1219999999999999</v>
      </c>
      <c r="K332" s="68">
        <v>301.56</v>
      </c>
      <c r="L332">
        <v>11</v>
      </c>
      <c r="M332">
        <v>3</v>
      </c>
      <c r="N332" t="s">
        <v>3224</v>
      </c>
      <c r="O332">
        <v>0.65900000000000003</v>
      </c>
      <c r="P332">
        <v>10.523</v>
      </c>
      <c r="Q332">
        <v>8</v>
      </c>
      <c r="R332">
        <v>2.12</v>
      </c>
      <c r="S332">
        <v>6</v>
      </c>
      <c r="T332">
        <v>299.04199999999997</v>
      </c>
      <c r="U332">
        <v>5.0359999999999996</v>
      </c>
      <c r="V332">
        <v>100</v>
      </c>
      <c r="W332">
        <v>0.89400000000000002</v>
      </c>
      <c r="X332">
        <v>1.1919999999999999</v>
      </c>
      <c r="Y332">
        <v>11.18</v>
      </c>
      <c r="Z332">
        <v>9.7870000000000008</v>
      </c>
      <c r="AA332">
        <v>0.378</v>
      </c>
      <c r="AB332">
        <v>0</v>
      </c>
      <c r="AC332" t="b">
        <v>1</v>
      </c>
      <c r="BM332" t="s">
        <v>2887</v>
      </c>
      <c r="BN332" t="s">
        <v>2887</v>
      </c>
      <c r="BO332" t="s">
        <v>2888</v>
      </c>
      <c r="BT332"/>
      <c r="BU332"/>
      <c r="BX332" t="s">
        <v>2915</v>
      </c>
      <c r="BZ332"/>
      <c r="CA332"/>
      <c r="CB332"/>
      <c r="CC332"/>
      <c r="CD332">
        <v>0</v>
      </c>
      <c r="CE332"/>
      <c r="CF332">
        <v>0</v>
      </c>
    </row>
    <row r="333" spans="1:84" hidden="1" x14ac:dyDescent="0.35">
      <c r="A333" t="s">
        <v>485</v>
      </c>
      <c r="B333" t="s">
        <v>3225</v>
      </c>
      <c r="C333">
        <v>2.1349999999999998</v>
      </c>
      <c r="D333">
        <v>49.921999999999997</v>
      </c>
      <c r="E333">
        <v>263.11799999999999</v>
      </c>
      <c r="F333">
        <v>11.923999999999999</v>
      </c>
      <c r="G333" t="s">
        <v>2884</v>
      </c>
      <c r="I333">
        <v>141.24</v>
      </c>
      <c r="J333">
        <v>2.157</v>
      </c>
      <c r="K333" s="68">
        <v>269.08</v>
      </c>
      <c r="L333">
        <v>50</v>
      </c>
      <c r="M333">
        <v>3</v>
      </c>
      <c r="N333" t="s">
        <v>3225</v>
      </c>
      <c r="O333">
        <v>0.73</v>
      </c>
      <c r="P333">
        <v>38</v>
      </c>
      <c r="Q333">
        <v>49.921999999999997</v>
      </c>
      <c r="R333">
        <v>2.14</v>
      </c>
      <c r="S333">
        <v>39.936999999999998</v>
      </c>
      <c r="T333">
        <v>264.31099999999998</v>
      </c>
      <c r="U333">
        <v>9.5389999999999997</v>
      </c>
      <c r="V333">
        <v>100</v>
      </c>
      <c r="W333">
        <v>0.51400000000000001</v>
      </c>
      <c r="X333">
        <v>4.49</v>
      </c>
      <c r="Y333">
        <v>17.829999999999998</v>
      </c>
      <c r="Z333">
        <v>8.25</v>
      </c>
      <c r="AA333">
        <v>0.33900000000000002</v>
      </c>
      <c r="AB333">
        <v>0</v>
      </c>
      <c r="AC333" t="b">
        <v>1</v>
      </c>
      <c r="BM333" t="s">
        <v>2905</v>
      </c>
      <c r="BN333" t="s">
        <v>2905</v>
      </c>
      <c r="BO333" t="s">
        <v>2888</v>
      </c>
      <c r="BT333"/>
      <c r="BU333"/>
      <c r="BX333" t="s">
        <v>2915</v>
      </c>
      <c r="BZ333"/>
      <c r="CA333"/>
      <c r="CB333"/>
      <c r="CC333"/>
      <c r="CD333">
        <v>0</v>
      </c>
      <c r="CE333"/>
      <c r="CF333">
        <v>0</v>
      </c>
    </row>
    <row r="334" spans="1:84" hidden="1" x14ac:dyDescent="0.35">
      <c r="A334" t="s">
        <v>486</v>
      </c>
      <c r="B334" t="s">
        <v>3226</v>
      </c>
      <c r="C334">
        <v>2.206</v>
      </c>
      <c r="D334">
        <v>38.866</v>
      </c>
      <c r="E334">
        <v>283.36200000000002</v>
      </c>
      <c r="F334">
        <v>6.2949999999999999</v>
      </c>
      <c r="G334" t="s">
        <v>2884</v>
      </c>
      <c r="I334">
        <v>158.76</v>
      </c>
      <c r="J334">
        <v>2.226</v>
      </c>
      <c r="K334" s="68">
        <v>285.88</v>
      </c>
      <c r="L334">
        <v>17</v>
      </c>
      <c r="M334">
        <v>3</v>
      </c>
      <c r="N334" t="s">
        <v>3226</v>
      </c>
      <c r="O334">
        <v>0.70599999999999996</v>
      </c>
      <c r="P334">
        <v>14.221</v>
      </c>
      <c r="Q334">
        <v>38.866</v>
      </c>
      <c r="R334">
        <v>2.21</v>
      </c>
      <c r="S334">
        <v>31.093</v>
      </c>
      <c r="T334">
        <v>283.86599999999999</v>
      </c>
      <c r="U334">
        <v>5.0359999999999996</v>
      </c>
      <c r="V334">
        <v>100</v>
      </c>
      <c r="W334">
        <v>0.29899999999999999</v>
      </c>
      <c r="X334">
        <v>0.83</v>
      </c>
      <c r="Y334">
        <v>21.39</v>
      </c>
      <c r="Z334">
        <v>7.165</v>
      </c>
      <c r="AA334">
        <v>0.30599999999999999</v>
      </c>
      <c r="AB334">
        <v>0</v>
      </c>
      <c r="AC334" t="b">
        <v>1</v>
      </c>
      <c r="BM334" t="s">
        <v>2905</v>
      </c>
      <c r="BN334" t="s">
        <v>2905</v>
      </c>
      <c r="BO334" t="s">
        <v>2888</v>
      </c>
      <c r="BT334"/>
      <c r="BU334"/>
      <c r="BX334" t="s">
        <v>2915</v>
      </c>
      <c r="BZ334"/>
      <c r="CA334"/>
      <c r="CB334"/>
      <c r="CC334"/>
      <c r="CD334">
        <v>0</v>
      </c>
      <c r="CE334"/>
      <c r="CF334">
        <v>0</v>
      </c>
    </row>
    <row r="335" spans="1:84" hidden="1" x14ac:dyDescent="0.35">
      <c r="A335" t="s">
        <v>487</v>
      </c>
      <c r="B335" t="s">
        <v>3227</v>
      </c>
      <c r="C335">
        <v>2.2170000000000001</v>
      </c>
      <c r="D335">
        <v>53.680999999999997</v>
      </c>
      <c r="E335">
        <v>320.81799999999998</v>
      </c>
      <c r="F335">
        <v>6.2949999999999999</v>
      </c>
      <c r="G335" t="s">
        <v>2884</v>
      </c>
      <c r="I335">
        <v>193.81</v>
      </c>
      <c r="J335">
        <v>2.2389999999999999</v>
      </c>
      <c r="K335" s="68">
        <v>321.02999999999997</v>
      </c>
      <c r="L335">
        <v>20</v>
      </c>
      <c r="M335">
        <v>3</v>
      </c>
      <c r="N335" t="s">
        <v>3227</v>
      </c>
      <c r="O335">
        <v>0.71499999999999997</v>
      </c>
      <c r="P335">
        <v>16.25</v>
      </c>
      <c r="Q335">
        <v>53.680999999999997</v>
      </c>
      <c r="R335">
        <v>2.2210000000000001</v>
      </c>
      <c r="S335">
        <v>42.945</v>
      </c>
      <c r="T335">
        <v>320.86</v>
      </c>
      <c r="U335">
        <v>5.0359999999999996</v>
      </c>
      <c r="V335">
        <v>100</v>
      </c>
      <c r="W335">
        <v>0.222</v>
      </c>
      <c r="X335">
        <v>0.68700000000000006</v>
      </c>
      <c r="Y335">
        <v>14.914999999999999</v>
      </c>
      <c r="Z335">
        <v>7.165</v>
      </c>
      <c r="AA335">
        <v>0.30599999999999999</v>
      </c>
      <c r="AB335">
        <v>0</v>
      </c>
      <c r="AC335" t="b">
        <v>1</v>
      </c>
      <c r="BM335" t="s">
        <v>2905</v>
      </c>
      <c r="BN335" t="s">
        <v>2905</v>
      </c>
      <c r="BO335" t="s">
        <v>2888</v>
      </c>
      <c r="BT335"/>
      <c r="BU335"/>
      <c r="BX335" t="s">
        <v>2915</v>
      </c>
      <c r="BZ335"/>
      <c r="CA335"/>
      <c r="CB335"/>
      <c r="CC335"/>
      <c r="CD335">
        <v>0</v>
      </c>
      <c r="CE335"/>
      <c r="CF335">
        <v>0</v>
      </c>
    </row>
    <row r="336" spans="1:84" hidden="1" x14ac:dyDescent="0.35">
      <c r="A336" t="s">
        <v>488</v>
      </c>
      <c r="B336" t="s">
        <v>3228</v>
      </c>
      <c r="C336">
        <v>2.1930000000000001</v>
      </c>
      <c r="D336">
        <v>167.233</v>
      </c>
      <c r="E336">
        <v>23.547000000000001</v>
      </c>
      <c r="F336">
        <v>120.434</v>
      </c>
      <c r="G336" t="s">
        <v>2884</v>
      </c>
      <c r="I336">
        <v>300</v>
      </c>
      <c r="J336">
        <v>2.274</v>
      </c>
      <c r="K336" s="68">
        <v>67.932000000000002</v>
      </c>
      <c r="L336">
        <v>-3.0510000000000002</v>
      </c>
      <c r="M336">
        <v>1</v>
      </c>
      <c r="N336" t="s">
        <v>3228</v>
      </c>
      <c r="O336">
        <v>0.66500000000000004</v>
      </c>
      <c r="P336">
        <v>0</v>
      </c>
      <c r="Q336">
        <v>0</v>
      </c>
      <c r="R336">
        <v>2.274</v>
      </c>
      <c r="S336">
        <v>0</v>
      </c>
      <c r="T336">
        <v>67.932000000000002</v>
      </c>
      <c r="U336">
        <v>0</v>
      </c>
      <c r="V336">
        <v>0</v>
      </c>
      <c r="W336">
        <v>0</v>
      </c>
      <c r="X336">
        <v>0</v>
      </c>
      <c r="Y336">
        <v>0</v>
      </c>
      <c r="Z336">
        <v>0</v>
      </c>
      <c r="AA336">
        <v>0</v>
      </c>
      <c r="AB336">
        <v>0</v>
      </c>
      <c r="AC336" t="b">
        <v>1</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t="b">
        <v>0</v>
      </c>
      <c r="AZ336">
        <v>0</v>
      </c>
      <c r="BI336">
        <v>0</v>
      </c>
      <c r="BJ336">
        <v>0</v>
      </c>
      <c r="BK336">
        <v>0</v>
      </c>
      <c r="BM336" t="s">
        <v>2905</v>
      </c>
      <c r="BN336" t="s">
        <v>2905</v>
      </c>
      <c r="BO336" t="s">
        <v>2888</v>
      </c>
      <c r="BT336"/>
      <c r="BU336"/>
      <c r="BX336"/>
      <c r="BY336" t="s">
        <v>2903</v>
      </c>
      <c r="BZ336"/>
      <c r="CA336"/>
      <c r="CB336"/>
      <c r="CC336"/>
      <c r="CD336">
        <v>0</v>
      </c>
      <c r="CE336"/>
      <c r="CF336">
        <v>0</v>
      </c>
    </row>
    <row r="337" spans="1:84" hidden="1" x14ac:dyDescent="0.35">
      <c r="A337" t="s">
        <v>489</v>
      </c>
      <c r="B337" t="s">
        <v>3229</v>
      </c>
      <c r="C337">
        <v>2.2480000000000002</v>
      </c>
      <c r="D337">
        <v>45.893999999999998</v>
      </c>
      <c r="E337">
        <v>219.59200000000001</v>
      </c>
      <c r="F337">
        <v>11.066000000000001</v>
      </c>
      <c r="G337" t="s">
        <v>2884</v>
      </c>
      <c r="I337">
        <v>93.81</v>
      </c>
      <c r="J337">
        <v>2.274</v>
      </c>
      <c r="K337" s="68">
        <v>221.74</v>
      </c>
      <c r="L337">
        <v>9</v>
      </c>
      <c r="M337">
        <v>3</v>
      </c>
      <c r="N337" t="s">
        <v>3229</v>
      </c>
      <c r="O337">
        <v>0.76300000000000001</v>
      </c>
      <c r="P337">
        <v>10</v>
      </c>
      <c r="Q337">
        <v>45.893999999999998</v>
      </c>
      <c r="R337">
        <v>2.2530000000000001</v>
      </c>
      <c r="S337">
        <v>36.715000000000003</v>
      </c>
      <c r="T337">
        <v>220.02199999999999</v>
      </c>
      <c r="U337">
        <v>8.8529999999999998</v>
      </c>
      <c r="V337">
        <v>100</v>
      </c>
      <c r="W337">
        <v>0.46800000000000003</v>
      </c>
      <c r="X337">
        <v>0.65</v>
      </c>
      <c r="Y337">
        <v>17.63</v>
      </c>
      <c r="Z337">
        <v>7.165</v>
      </c>
      <c r="AA337">
        <v>0.30599999999999999</v>
      </c>
      <c r="AB337">
        <v>0</v>
      </c>
      <c r="AC337" t="b">
        <v>1</v>
      </c>
      <c r="BM337" t="s">
        <v>2905</v>
      </c>
      <c r="BN337" t="s">
        <v>2905</v>
      </c>
      <c r="BO337" t="s">
        <v>2888</v>
      </c>
      <c r="BT337"/>
      <c r="BU337"/>
      <c r="BX337" t="s">
        <v>2915</v>
      </c>
      <c r="BZ337"/>
      <c r="CA337"/>
      <c r="CB337"/>
      <c r="CC337"/>
      <c r="CD337">
        <v>0</v>
      </c>
      <c r="CE337"/>
      <c r="CF337">
        <v>0</v>
      </c>
    </row>
    <row r="338" spans="1:84" hidden="1" x14ac:dyDescent="0.35">
      <c r="A338" t="s">
        <v>490</v>
      </c>
      <c r="B338" t="s">
        <v>3230</v>
      </c>
      <c r="C338">
        <v>2.2610000000000001</v>
      </c>
      <c r="D338">
        <v>89.216999999999999</v>
      </c>
      <c r="E338">
        <v>262.69200000000001</v>
      </c>
      <c r="F338">
        <v>3.1989999999999998</v>
      </c>
      <c r="G338" t="s">
        <v>2884</v>
      </c>
      <c r="I338">
        <v>135</v>
      </c>
      <c r="J338">
        <v>2.2999999999999998</v>
      </c>
      <c r="K338" s="68">
        <v>263.29300000000001</v>
      </c>
      <c r="L338">
        <v>1.5840000000000001</v>
      </c>
      <c r="M338">
        <v>1</v>
      </c>
      <c r="N338" t="s">
        <v>3230</v>
      </c>
      <c r="O338">
        <v>0.84499999999999997</v>
      </c>
      <c r="P338">
        <v>0</v>
      </c>
      <c r="Q338">
        <v>0</v>
      </c>
      <c r="R338">
        <v>2.2999999999999998</v>
      </c>
      <c r="S338">
        <v>0</v>
      </c>
      <c r="T338">
        <v>263.29300000000001</v>
      </c>
      <c r="U338">
        <v>0</v>
      </c>
      <c r="V338">
        <v>0</v>
      </c>
      <c r="W338">
        <v>0</v>
      </c>
      <c r="X338">
        <v>0</v>
      </c>
      <c r="Y338">
        <v>0</v>
      </c>
      <c r="Z338">
        <v>0</v>
      </c>
      <c r="AA338">
        <v>0</v>
      </c>
      <c r="AB338">
        <v>0</v>
      </c>
      <c r="AC338" t="b">
        <v>1</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t="b">
        <v>0</v>
      </c>
      <c r="AZ338">
        <v>0</v>
      </c>
      <c r="BI338">
        <v>0</v>
      </c>
      <c r="BJ338">
        <v>0</v>
      </c>
      <c r="BK338">
        <v>0</v>
      </c>
      <c r="BM338" t="s">
        <v>2905</v>
      </c>
      <c r="BN338" t="s">
        <v>2905</v>
      </c>
      <c r="BO338" t="s">
        <v>2888</v>
      </c>
      <c r="BT338"/>
      <c r="BU338"/>
      <c r="BX338"/>
      <c r="BY338" t="s">
        <v>2903</v>
      </c>
      <c r="BZ338"/>
      <c r="CA338"/>
      <c r="CB338"/>
      <c r="CC338"/>
      <c r="CD338">
        <v>0</v>
      </c>
      <c r="CE338"/>
      <c r="CF338">
        <v>0</v>
      </c>
    </row>
    <row r="339" spans="1:84" hidden="1" x14ac:dyDescent="0.35">
      <c r="A339" t="s">
        <v>491</v>
      </c>
      <c r="B339" t="s">
        <v>3231</v>
      </c>
      <c r="C339">
        <v>2.1909999999999998</v>
      </c>
      <c r="D339">
        <v>252.18</v>
      </c>
      <c r="E339">
        <v>214.506</v>
      </c>
      <c r="F339">
        <v>105.375</v>
      </c>
      <c r="G339" t="s">
        <v>2884</v>
      </c>
      <c r="I339">
        <v>165</v>
      </c>
      <c r="J339">
        <v>2.3159999999999998</v>
      </c>
      <c r="K339" s="68">
        <v>293.43799999999999</v>
      </c>
      <c r="L339">
        <v>-20.911999999999999</v>
      </c>
      <c r="M339">
        <v>1</v>
      </c>
      <c r="N339" t="s">
        <v>3231</v>
      </c>
      <c r="O339">
        <v>0.879</v>
      </c>
      <c r="P339">
        <v>0</v>
      </c>
      <c r="Q339">
        <v>0</v>
      </c>
      <c r="R339">
        <v>2.3159999999999998</v>
      </c>
      <c r="S339">
        <v>0</v>
      </c>
      <c r="T339">
        <v>293.43799999999999</v>
      </c>
      <c r="U339">
        <v>0</v>
      </c>
      <c r="V339">
        <v>0</v>
      </c>
      <c r="W339">
        <v>0</v>
      </c>
      <c r="X339">
        <v>0</v>
      </c>
      <c r="Y339">
        <v>0</v>
      </c>
      <c r="Z339">
        <v>0</v>
      </c>
      <c r="AA339">
        <v>0</v>
      </c>
      <c r="AB339">
        <v>0</v>
      </c>
      <c r="AC339" t="b">
        <v>1</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t="b">
        <v>0</v>
      </c>
      <c r="AZ339">
        <v>0</v>
      </c>
      <c r="BI339">
        <v>0</v>
      </c>
      <c r="BJ339">
        <v>0</v>
      </c>
      <c r="BK339">
        <v>0</v>
      </c>
      <c r="BM339" t="s">
        <v>2905</v>
      </c>
      <c r="BN339" t="s">
        <v>2905</v>
      </c>
      <c r="BO339" t="s">
        <v>2888</v>
      </c>
      <c r="BT339"/>
      <c r="BU339"/>
      <c r="BX339"/>
      <c r="BY339" t="s">
        <v>2903</v>
      </c>
      <c r="BZ339"/>
      <c r="CA339"/>
      <c r="CB339"/>
      <c r="CC339"/>
      <c r="CD339">
        <v>0</v>
      </c>
      <c r="CE339"/>
      <c r="CF339">
        <v>0</v>
      </c>
    </row>
    <row r="340" spans="1:84" hidden="1" x14ac:dyDescent="0.35">
      <c r="A340" t="s">
        <v>492</v>
      </c>
      <c r="B340" t="s">
        <v>3232</v>
      </c>
      <c r="C340">
        <v>2.323</v>
      </c>
      <c r="D340">
        <v>51.125999999999998</v>
      </c>
      <c r="E340">
        <v>265.88099999999997</v>
      </c>
      <c r="F340">
        <v>6.2949999999999999</v>
      </c>
      <c r="G340" t="s">
        <v>2884</v>
      </c>
      <c r="I340">
        <v>138.76</v>
      </c>
      <c r="J340">
        <v>2.343</v>
      </c>
      <c r="K340" s="68">
        <v>267.54000000000002</v>
      </c>
      <c r="L340">
        <v>33</v>
      </c>
      <c r="M340">
        <v>3</v>
      </c>
      <c r="N340" t="s">
        <v>3232</v>
      </c>
      <c r="O340">
        <v>0.93400000000000005</v>
      </c>
      <c r="P340">
        <v>25.507999999999999</v>
      </c>
      <c r="Q340">
        <v>51.125999999999998</v>
      </c>
      <c r="R340">
        <v>2.327</v>
      </c>
      <c r="S340">
        <v>40.901000000000003</v>
      </c>
      <c r="T340">
        <v>266.21300000000002</v>
      </c>
      <c r="U340">
        <v>5.0359999999999996</v>
      </c>
      <c r="V340">
        <v>100</v>
      </c>
      <c r="W340">
        <v>0.23899999999999999</v>
      </c>
      <c r="X340">
        <v>1.35</v>
      </c>
      <c r="Y340">
        <v>12.08</v>
      </c>
      <c r="Z340">
        <v>8.0109999999999992</v>
      </c>
      <c r="AA340">
        <v>0.33200000000000002</v>
      </c>
      <c r="AB340">
        <v>0</v>
      </c>
      <c r="AC340" t="b">
        <v>1</v>
      </c>
      <c r="BM340" t="s">
        <v>2905</v>
      </c>
      <c r="BN340" t="s">
        <v>2905</v>
      </c>
      <c r="BO340" t="s">
        <v>2888</v>
      </c>
      <c r="BT340"/>
      <c r="BU340"/>
      <c r="BX340" t="s">
        <v>2915</v>
      </c>
      <c r="BZ340"/>
      <c r="CA340"/>
      <c r="CB340"/>
      <c r="CC340"/>
      <c r="CD340">
        <v>0</v>
      </c>
      <c r="CE340"/>
      <c r="CF340">
        <v>0</v>
      </c>
    </row>
    <row r="341" spans="1:84" hidden="1" x14ac:dyDescent="0.35">
      <c r="A341" t="s">
        <v>493</v>
      </c>
      <c r="B341" t="s">
        <v>3233</v>
      </c>
      <c r="C341">
        <v>2.327</v>
      </c>
      <c r="D341">
        <v>52.966999999999999</v>
      </c>
      <c r="E341">
        <v>284.46300000000002</v>
      </c>
      <c r="F341">
        <v>6.2949999999999999</v>
      </c>
      <c r="G341" t="s">
        <v>2884</v>
      </c>
      <c r="I341">
        <v>158.76</v>
      </c>
      <c r="J341">
        <v>2.355</v>
      </c>
      <c r="K341" s="68">
        <v>287.68</v>
      </c>
      <c r="L341">
        <v>31</v>
      </c>
      <c r="M341">
        <v>3</v>
      </c>
      <c r="N341" t="s">
        <v>3233</v>
      </c>
      <c r="O341">
        <v>0.94599999999999995</v>
      </c>
      <c r="P341">
        <v>24.056000000000001</v>
      </c>
      <c r="Q341">
        <v>52.966999999999999</v>
      </c>
      <c r="R341">
        <v>2.3319999999999999</v>
      </c>
      <c r="S341">
        <v>42.374000000000002</v>
      </c>
      <c r="T341">
        <v>285.10700000000003</v>
      </c>
      <c r="U341">
        <v>5.0359999999999996</v>
      </c>
      <c r="V341">
        <v>100</v>
      </c>
      <c r="W341">
        <v>0.24299999999999999</v>
      </c>
      <c r="X341">
        <v>1.39</v>
      </c>
      <c r="Y341">
        <v>21.95</v>
      </c>
      <c r="Z341">
        <v>8.8810000000000002</v>
      </c>
      <c r="AA341">
        <v>0.35599999999999998</v>
      </c>
      <c r="AB341">
        <v>0</v>
      </c>
      <c r="AC341" t="b">
        <v>1</v>
      </c>
      <c r="BM341" t="s">
        <v>2905</v>
      </c>
      <c r="BN341" t="s">
        <v>2905</v>
      </c>
      <c r="BO341" t="s">
        <v>2888</v>
      </c>
      <c r="BT341"/>
      <c r="BU341"/>
      <c r="BX341" t="s">
        <v>2915</v>
      </c>
      <c r="BZ341"/>
      <c r="CA341"/>
      <c r="CB341"/>
      <c r="CC341"/>
      <c r="CD341">
        <v>0</v>
      </c>
      <c r="CE341"/>
      <c r="CF341">
        <v>0</v>
      </c>
    </row>
    <row r="342" spans="1:84" hidden="1" x14ac:dyDescent="0.35">
      <c r="A342" t="s">
        <v>494</v>
      </c>
      <c r="B342" t="s">
        <v>3234</v>
      </c>
      <c r="C342">
        <v>2.3319999999999999</v>
      </c>
      <c r="D342">
        <v>53.222999999999999</v>
      </c>
      <c r="E342">
        <v>249.304</v>
      </c>
      <c r="F342">
        <v>6.2949999999999999</v>
      </c>
      <c r="G342" t="s">
        <v>2884</v>
      </c>
      <c r="I342">
        <v>126.19</v>
      </c>
      <c r="J342">
        <v>2.3679999999999999</v>
      </c>
      <c r="K342" s="68">
        <v>255.24</v>
      </c>
      <c r="L342">
        <v>20</v>
      </c>
      <c r="M342">
        <v>3</v>
      </c>
      <c r="N342" t="s">
        <v>3234</v>
      </c>
      <c r="O342">
        <v>0.96</v>
      </c>
      <c r="P342">
        <v>16.25</v>
      </c>
      <c r="Q342">
        <v>53.222999999999999</v>
      </c>
      <c r="R342">
        <v>2.339</v>
      </c>
      <c r="S342">
        <v>42.578000000000003</v>
      </c>
      <c r="T342">
        <v>250.49100000000001</v>
      </c>
      <c r="U342">
        <v>5.0359999999999996</v>
      </c>
      <c r="V342">
        <v>100</v>
      </c>
      <c r="W342">
        <v>0.24299999999999999</v>
      </c>
      <c r="X342">
        <v>0.91</v>
      </c>
      <c r="Y342">
        <v>20.89</v>
      </c>
      <c r="Z342">
        <v>8.8810000000000002</v>
      </c>
      <c r="AA342">
        <v>0.35599999999999998</v>
      </c>
      <c r="AB342">
        <v>0</v>
      </c>
      <c r="AC342" t="b">
        <v>1</v>
      </c>
      <c r="BM342" t="s">
        <v>2905</v>
      </c>
      <c r="BN342" t="s">
        <v>2905</v>
      </c>
      <c r="BO342" t="s">
        <v>2888</v>
      </c>
      <c r="BT342"/>
      <c r="BU342"/>
      <c r="BX342" t="s">
        <v>2915</v>
      </c>
      <c r="BZ342"/>
      <c r="CA342"/>
      <c r="CB342"/>
      <c r="CC342"/>
      <c r="CD342">
        <v>0</v>
      </c>
      <c r="CE342"/>
      <c r="CF342">
        <v>0</v>
      </c>
    </row>
    <row r="343" spans="1:84" hidden="1" x14ac:dyDescent="0.35">
      <c r="A343" t="s">
        <v>495</v>
      </c>
      <c r="B343" t="s">
        <v>3235</v>
      </c>
      <c r="C343">
        <v>2.3450000000000002</v>
      </c>
      <c r="D343">
        <v>120.477</v>
      </c>
      <c r="E343">
        <v>164.98</v>
      </c>
      <c r="F343">
        <v>25.593</v>
      </c>
      <c r="G343" t="s">
        <v>2884</v>
      </c>
      <c r="I343">
        <v>60</v>
      </c>
      <c r="J343">
        <v>2.3780000000000001</v>
      </c>
      <c r="K343" s="68">
        <v>189.155</v>
      </c>
      <c r="L343">
        <v>0.63500000000000001</v>
      </c>
      <c r="M343">
        <v>1</v>
      </c>
      <c r="N343" t="s">
        <v>3235</v>
      </c>
      <c r="O343">
        <v>0.97199999999999998</v>
      </c>
      <c r="P343">
        <v>0</v>
      </c>
      <c r="Q343">
        <v>0</v>
      </c>
      <c r="R343">
        <v>2.3780000000000001</v>
      </c>
      <c r="S343">
        <v>0</v>
      </c>
      <c r="T343">
        <v>189.155</v>
      </c>
      <c r="U343">
        <v>0</v>
      </c>
      <c r="V343">
        <v>0</v>
      </c>
      <c r="W343">
        <v>0</v>
      </c>
      <c r="X343">
        <v>0</v>
      </c>
      <c r="Y343">
        <v>0</v>
      </c>
      <c r="Z343">
        <v>0</v>
      </c>
      <c r="AA343">
        <v>0</v>
      </c>
      <c r="AB343">
        <v>0</v>
      </c>
      <c r="AC343" t="b">
        <v>1</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t="b">
        <v>0</v>
      </c>
      <c r="AZ343">
        <v>0</v>
      </c>
      <c r="BI343">
        <v>0</v>
      </c>
      <c r="BJ343">
        <v>0</v>
      </c>
      <c r="BK343">
        <v>0</v>
      </c>
      <c r="BM343" t="s">
        <v>2905</v>
      </c>
      <c r="BN343" t="s">
        <v>2905</v>
      </c>
      <c r="BO343" t="s">
        <v>2888</v>
      </c>
      <c r="BT343"/>
      <c r="BU343"/>
      <c r="BX343"/>
      <c r="BY343" t="s">
        <v>2903</v>
      </c>
      <c r="BZ343"/>
      <c r="CA343"/>
      <c r="CB343"/>
      <c r="CC343"/>
      <c r="CD343">
        <v>0</v>
      </c>
      <c r="CE343"/>
      <c r="CF343">
        <v>0</v>
      </c>
    </row>
    <row r="344" spans="1:84" hidden="1" x14ac:dyDescent="0.35">
      <c r="A344" t="s">
        <v>496</v>
      </c>
      <c r="B344" t="s">
        <v>3236</v>
      </c>
      <c r="C344">
        <v>2.3740000000000001</v>
      </c>
      <c r="D344">
        <v>1012.046</v>
      </c>
      <c r="E344">
        <v>99.873000000000005</v>
      </c>
      <c r="F344">
        <v>14.39</v>
      </c>
      <c r="G344" t="s">
        <v>2884</v>
      </c>
      <c r="I344">
        <v>210</v>
      </c>
      <c r="J344">
        <v>2.387</v>
      </c>
      <c r="K344" s="68">
        <v>339.262</v>
      </c>
      <c r="L344">
        <v>0.66600000000000004</v>
      </c>
      <c r="M344">
        <v>1</v>
      </c>
      <c r="N344" t="s">
        <v>3236</v>
      </c>
      <c r="O344">
        <v>0.98599999999999999</v>
      </c>
      <c r="P344">
        <v>0</v>
      </c>
      <c r="Q344">
        <v>0</v>
      </c>
      <c r="R344">
        <v>2.387</v>
      </c>
      <c r="S344">
        <v>0</v>
      </c>
      <c r="T344">
        <v>339.262</v>
      </c>
      <c r="U344">
        <v>0</v>
      </c>
      <c r="V344">
        <v>0</v>
      </c>
      <c r="W344">
        <v>0</v>
      </c>
      <c r="X344">
        <v>0</v>
      </c>
      <c r="Y344">
        <v>0</v>
      </c>
      <c r="Z344">
        <v>0</v>
      </c>
      <c r="AA344">
        <v>0</v>
      </c>
      <c r="AB344">
        <v>0</v>
      </c>
      <c r="AC344" t="b">
        <v>1</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t="b">
        <v>0</v>
      </c>
      <c r="AZ344">
        <v>0</v>
      </c>
      <c r="BI344">
        <v>0</v>
      </c>
      <c r="BJ344">
        <v>0</v>
      </c>
      <c r="BK344">
        <v>0</v>
      </c>
      <c r="BM344" t="s">
        <v>2905</v>
      </c>
      <c r="BN344" t="s">
        <v>2887</v>
      </c>
      <c r="BO344" t="s">
        <v>2888</v>
      </c>
      <c r="BT344"/>
      <c r="BU344"/>
      <c r="BX344"/>
      <c r="BY344" t="s">
        <v>2903</v>
      </c>
      <c r="BZ344"/>
      <c r="CA344"/>
      <c r="CB344"/>
      <c r="CC344"/>
      <c r="CD344">
        <v>0</v>
      </c>
      <c r="CE344"/>
      <c r="CF344">
        <v>0</v>
      </c>
    </row>
    <row r="345" spans="1:84" hidden="1" x14ac:dyDescent="0.35">
      <c r="A345" t="s">
        <v>497</v>
      </c>
      <c r="B345" t="s">
        <v>3237</v>
      </c>
      <c r="C345">
        <v>2.371</v>
      </c>
      <c r="D345">
        <v>77.046999999999997</v>
      </c>
      <c r="E345">
        <v>169.023</v>
      </c>
      <c r="F345">
        <v>20.818000000000001</v>
      </c>
      <c r="G345" t="s">
        <v>2884</v>
      </c>
      <c r="I345">
        <v>45</v>
      </c>
      <c r="J345">
        <v>2.407</v>
      </c>
      <c r="K345" s="68">
        <v>174.57400000000001</v>
      </c>
      <c r="L345">
        <v>1.145</v>
      </c>
      <c r="M345">
        <v>1</v>
      </c>
      <c r="N345" t="s">
        <v>3237</v>
      </c>
      <c r="O345">
        <v>0.98699999999999999</v>
      </c>
      <c r="P345">
        <v>0</v>
      </c>
      <c r="Q345">
        <v>0</v>
      </c>
      <c r="R345">
        <v>2.407</v>
      </c>
      <c r="S345">
        <v>0</v>
      </c>
      <c r="T345">
        <v>174.57400000000001</v>
      </c>
      <c r="U345">
        <v>0</v>
      </c>
      <c r="V345">
        <v>0</v>
      </c>
      <c r="W345">
        <v>0</v>
      </c>
      <c r="X345">
        <v>0</v>
      </c>
      <c r="Y345">
        <v>0</v>
      </c>
      <c r="Z345">
        <v>0</v>
      </c>
      <c r="AA345">
        <v>0</v>
      </c>
      <c r="AB345">
        <v>0</v>
      </c>
      <c r="AC345" t="b">
        <v>1</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t="b">
        <v>0</v>
      </c>
      <c r="AZ345">
        <v>0</v>
      </c>
      <c r="BI345">
        <v>0</v>
      </c>
      <c r="BJ345">
        <v>0</v>
      </c>
      <c r="BK345">
        <v>0</v>
      </c>
      <c r="BM345" t="s">
        <v>2905</v>
      </c>
      <c r="BN345" t="s">
        <v>2905</v>
      </c>
      <c r="BO345" t="s">
        <v>2888</v>
      </c>
      <c r="BT345"/>
      <c r="BU345"/>
      <c r="BX345"/>
      <c r="BY345" t="s">
        <v>2903</v>
      </c>
      <c r="BZ345"/>
      <c r="CA345"/>
      <c r="CB345"/>
      <c r="CC345"/>
      <c r="CD345">
        <v>0</v>
      </c>
      <c r="CE345"/>
      <c r="CF345">
        <v>0</v>
      </c>
    </row>
    <row r="346" spans="1:84" hidden="1" x14ac:dyDescent="0.35">
      <c r="A346" t="s">
        <v>498</v>
      </c>
      <c r="B346" t="s">
        <v>3238</v>
      </c>
      <c r="C346">
        <v>2.4049999999999998</v>
      </c>
      <c r="D346">
        <v>51.268999999999998</v>
      </c>
      <c r="E346">
        <v>322.05</v>
      </c>
      <c r="F346">
        <v>12.396000000000001</v>
      </c>
      <c r="G346" t="s">
        <v>2884</v>
      </c>
      <c r="I346">
        <v>195</v>
      </c>
      <c r="J346">
        <v>2.4169999999999998</v>
      </c>
      <c r="K346" s="68">
        <v>324.78899999999999</v>
      </c>
      <c r="L346">
        <v>1.018</v>
      </c>
      <c r="M346">
        <v>1</v>
      </c>
      <c r="N346" t="s">
        <v>3238</v>
      </c>
      <c r="O346">
        <v>0.996</v>
      </c>
      <c r="P346">
        <v>0</v>
      </c>
      <c r="Q346">
        <v>0</v>
      </c>
      <c r="R346">
        <v>2.4169999999999998</v>
      </c>
      <c r="S346">
        <v>0</v>
      </c>
      <c r="T346">
        <v>324.78899999999999</v>
      </c>
      <c r="U346">
        <v>0</v>
      </c>
      <c r="V346">
        <v>0</v>
      </c>
      <c r="W346">
        <v>0</v>
      </c>
      <c r="X346">
        <v>0</v>
      </c>
      <c r="Y346">
        <v>0</v>
      </c>
      <c r="Z346">
        <v>0</v>
      </c>
      <c r="AA346">
        <v>0</v>
      </c>
      <c r="AB346">
        <v>0</v>
      </c>
      <c r="AC346" t="b">
        <v>1</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t="b">
        <v>0</v>
      </c>
      <c r="AZ346">
        <v>0</v>
      </c>
      <c r="BI346">
        <v>0</v>
      </c>
      <c r="BJ346">
        <v>0</v>
      </c>
      <c r="BK346">
        <v>0</v>
      </c>
      <c r="BM346" t="s">
        <v>2905</v>
      </c>
      <c r="BN346" t="s">
        <v>2905</v>
      </c>
      <c r="BO346" t="s">
        <v>2888</v>
      </c>
      <c r="BT346"/>
      <c r="BU346"/>
      <c r="BX346"/>
      <c r="BY346" t="s">
        <v>2903</v>
      </c>
      <c r="BZ346"/>
      <c r="CA346"/>
      <c r="CB346"/>
      <c r="CC346"/>
      <c r="CD346">
        <v>0</v>
      </c>
      <c r="CE346"/>
      <c r="CF346">
        <v>0</v>
      </c>
    </row>
    <row r="347" spans="1:84" hidden="1" x14ac:dyDescent="0.35">
      <c r="A347" t="s">
        <v>499</v>
      </c>
      <c r="B347" t="s">
        <v>3239</v>
      </c>
      <c r="C347">
        <v>2.407</v>
      </c>
      <c r="D347">
        <v>58.014000000000003</v>
      </c>
      <c r="E347">
        <v>198.227</v>
      </c>
      <c r="F347">
        <v>10.696999999999999</v>
      </c>
      <c r="G347" t="s">
        <v>2884</v>
      </c>
      <c r="I347">
        <v>75</v>
      </c>
      <c r="J347">
        <v>2.4209999999999998</v>
      </c>
      <c r="K347" s="68">
        <v>205.03800000000001</v>
      </c>
      <c r="L347">
        <v>0.91100000000000003</v>
      </c>
      <c r="M347">
        <v>1</v>
      </c>
      <c r="N347" t="s">
        <v>3239</v>
      </c>
      <c r="O347">
        <v>0.996</v>
      </c>
      <c r="P347">
        <v>0</v>
      </c>
      <c r="Q347">
        <v>0</v>
      </c>
      <c r="R347">
        <v>2.4209999999999998</v>
      </c>
      <c r="S347">
        <v>0</v>
      </c>
      <c r="T347">
        <v>205.03800000000001</v>
      </c>
      <c r="U347">
        <v>0</v>
      </c>
      <c r="V347">
        <v>0</v>
      </c>
      <c r="W347">
        <v>0</v>
      </c>
      <c r="X347">
        <v>0</v>
      </c>
      <c r="Y347">
        <v>0</v>
      </c>
      <c r="Z347">
        <v>0</v>
      </c>
      <c r="AA347">
        <v>0</v>
      </c>
      <c r="AB347">
        <v>0</v>
      </c>
      <c r="AC347" t="b">
        <v>1</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t="b">
        <v>0</v>
      </c>
      <c r="AZ347">
        <v>0</v>
      </c>
      <c r="BI347">
        <v>0</v>
      </c>
      <c r="BJ347">
        <v>0</v>
      </c>
      <c r="BK347">
        <v>0</v>
      </c>
      <c r="BM347" t="s">
        <v>2905</v>
      </c>
      <c r="BN347" t="s">
        <v>2905</v>
      </c>
      <c r="BO347" t="s">
        <v>2888</v>
      </c>
      <c r="BT347"/>
      <c r="BU347"/>
      <c r="BX347"/>
      <c r="BY347" t="s">
        <v>2903</v>
      </c>
      <c r="BZ347"/>
      <c r="CA347"/>
      <c r="CB347"/>
      <c r="CC347"/>
      <c r="CD347">
        <v>0</v>
      </c>
      <c r="CE347"/>
      <c r="CF347">
        <v>0</v>
      </c>
    </row>
    <row r="348" spans="1:84" hidden="1" x14ac:dyDescent="0.35">
      <c r="A348" t="s">
        <v>500</v>
      </c>
      <c r="B348" t="s">
        <v>3240</v>
      </c>
      <c r="C348">
        <v>2.4049999999999998</v>
      </c>
      <c r="D348">
        <v>28.635000000000002</v>
      </c>
      <c r="E348">
        <v>267.47699999999998</v>
      </c>
      <c r="F348">
        <v>6.3390000000000004</v>
      </c>
      <c r="G348" t="s">
        <v>2884</v>
      </c>
      <c r="I348">
        <v>141.24</v>
      </c>
      <c r="J348">
        <v>2.4249999999999998</v>
      </c>
      <c r="K348" s="68">
        <v>271.27999999999997</v>
      </c>
      <c r="L348">
        <v>10</v>
      </c>
      <c r="M348">
        <v>3</v>
      </c>
      <c r="N348" t="s">
        <v>3240</v>
      </c>
      <c r="O348">
        <v>1.04</v>
      </c>
      <c r="P348">
        <v>10</v>
      </c>
      <c r="Q348">
        <v>28.635000000000002</v>
      </c>
      <c r="R348">
        <v>2.4089999999999998</v>
      </c>
      <c r="S348">
        <v>22.908000000000001</v>
      </c>
      <c r="T348">
        <v>268.23700000000002</v>
      </c>
      <c r="U348">
        <v>5.0709999999999997</v>
      </c>
      <c r="V348">
        <v>100</v>
      </c>
      <c r="W348">
        <v>0.45600000000000002</v>
      </c>
      <c r="X348">
        <v>0.93100000000000005</v>
      </c>
      <c r="Y348">
        <v>19.57</v>
      </c>
      <c r="Z348">
        <v>10.414</v>
      </c>
      <c r="AA348">
        <v>0.39200000000000002</v>
      </c>
      <c r="AB348">
        <v>0</v>
      </c>
      <c r="AC348" t="b">
        <v>1</v>
      </c>
      <c r="BM348" t="s">
        <v>2905</v>
      </c>
      <c r="BN348" t="s">
        <v>2905</v>
      </c>
      <c r="BO348" t="s">
        <v>2888</v>
      </c>
      <c r="BT348"/>
      <c r="BU348"/>
      <c r="BX348" t="s">
        <v>2915</v>
      </c>
      <c r="BZ348"/>
      <c r="CA348"/>
      <c r="CB348"/>
      <c r="CC348"/>
      <c r="CD348">
        <v>0</v>
      </c>
      <c r="CE348"/>
      <c r="CF348">
        <v>0</v>
      </c>
    </row>
    <row r="349" spans="1:84" hidden="1" x14ac:dyDescent="0.35">
      <c r="A349" t="s">
        <v>501</v>
      </c>
      <c r="B349" t="s">
        <v>3241</v>
      </c>
      <c r="C349">
        <v>2.4300000000000002</v>
      </c>
      <c r="D349">
        <v>47.384</v>
      </c>
      <c r="E349">
        <v>11.659000000000001</v>
      </c>
      <c r="F349">
        <v>16.236000000000001</v>
      </c>
      <c r="G349" t="s">
        <v>2884</v>
      </c>
      <c r="I349">
        <v>241.24</v>
      </c>
      <c r="J349">
        <v>2.4590000000000001</v>
      </c>
      <c r="K349" s="68">
        <v>12.08</v>
      </c>
      <c r="L349">
        <v>11</v>
      </c>
      <c r="M349">
        <v>3</v>
      </c>
      <c r="N349" t="s">
        <v>3241</v>
      </c>
      <c r="O349">
        <v>1.0149999999999999</v>
      </c>
      <c r="P349">
        <v>10.523</v>
      </c>
      <c r="Q349">
        <v>47.384</v>
      </c>
      <c r="R349">
        <v>2.4359999999999999</v>
      </c>
      <c r="S349">
        <v>37.906999999999996</v>
      </c>
      <c r="T349">
        <v>11.743</v>
      </c>
      <c r="U349">
        <v>12.989000000000001</v>
      </c>
      <c r="V349">
        <v>100</v>
      </c>
      <c r="W349">
        <v>0.755</v>
      </c>
      <c r="X349">
        <v>1.6719999999999999</v>
      </c>
      <c r="Y349">
        <v>10.59</v>
      </c>
      <c r="Z349">
        <v>10.414</v>
      </c>
      <c r="AA349">
        <v>0.39200000000000002</v>
      </c>
      <c r="AB349">
        <v>0</v>
      </c>
      <c r="AC349" t="b">
        <v>1</v>
      </c>
      <c r="BM349" t="s">
        <v>2905</v>
      </c>
      <c r="BN349" t="s">
        <v>2887</v>
      </c>
      <c r="BO349" t="s">
        <v>2888</v>
      </c>
      <c r="BT349"/>
      <c r="BU349"/>
      <c r="BX349" t="s">
        <v>2915</v>
      </c>
      <c r="BZ349"/>
      <c r="CA349"/>
      <c r="CB349"/>
      <c r="CC349"/>
      <c r="CD349">
        <v>0</v>
      </c>
      <c r="CE349"/>
      <c r="CF349">
        <v>0</v>
      </c>
    </row>
    <row r="350" spans="1:84" hidden="1" x14ac:dyDescent="0.35">
      <c r="A350" t="s">
        <v>502</v>
      </c>
      <c r="B350" t="s">
        <v>3242</v>
      </c>
      <c r="C350">
        <v>2.4369999999999998</v>
      </c>
      <c r="D350">
        <v>56.04</v>
      </c>
      <c r="E350">
        <v>188.852</v>
      </c>
      <c r="F350">
        <v>6.2949999999999999</v>
      </c>
      <c r="G350" t="s">
        <v>2884</v>
      </c>
      <c r="I350">
        <v>63.71</v>
      </c>
      <c r="J350">
        <v>2.4620000000000002</v>
      </c>
      <c r="K350" s="68">
        <v>194.78</v>
      </c>
      <c r="L350">
        <v>28</v>
      </c>
      <c r="M350">
        <v>3</v>
      </c>
      <c r="N350" t="s">
        <v>3242</v>
      </c>
      <c r="O350">
        <v>1.0129999999999999</v>
      </c>
      <c r="P350">
        <v>21.893000000000001</v>
      </c>
      <c r="Q350">
        <v>56.04</v>
      </c>
      <c r="R350">
        <v>2.4420000000000002</v>
      </c>
      <c r="S350">
        <v>44.832000000000001</v>
      </c>
      <c r="T350">
        <v>190.03800000000001</v>
      </c>
      <c r="U350">
        <v>5.0359999999999996</v>
      </c>
      <c r="V350">
        <v>100</v>
      </c>
      <c r="W350">
        <v>0.25600000000000001</v>
      </c>
      <c r="X350">
        <v>1.4239999999999999</v>
      </c>
      <c r="Y350">
        <v>12.6</v>
      </c>
      <c r="Z350">
        <v>10.414</v>
      </c>
      <c r="AA350">
        <v>0.39200000000000002</v>
      </c>
      <c r="AB350">
        <v>0</v>
      </c>
      <c r="AC350" t="b">
        <v>1</v>
      </c>
      <c r="BM350" t="s">
        <v>2905</v>
      </c>
      <c r="BN350" t="s">
        <v>2887</v>
      </c>
      <c r="BO350" t="s">
        <v>2888</v>
      </c>
      <c r="BT350"/>
      <c r="BU350"/>
      <c r="BX350" t="s">
        <v>2915</v>
      </c>
      <c r="BZ350"/>
      <c r="CA350"/>
      <c r="CB350"/>
      <c r="CC350"/>
      <c r="CD350">
        <v>0</v>
      </c>
      <c r="CE350"/>
      <c r="CF350">
        <v>0</v>
      </c>
    </row>
    <row r="351" spans="1:84" hidden="1" x14ac:dyDescent="0.35">
      <c r="A351" t="s">
        <v>503</v>
      </c>
      <c r="B351" t="s">
        <v>3243</v>
      </c>
      <c r="C351">
        <v>2.4350000000000001</v>
      </c>
      <c r="D351">
        <v>40.149000000000001</v>
      </c>
      <c r="E351">
        <v>312.77300000000002</v>
      </c>
      <c r="F351">
        <v>44.148000000000003</v>
      </c>
      <c r="G351" t="s">
        <v>2884</v>
      </c>
      <c r="I351">
        <v>198.76</v>
      </c>
      <c r="J351">
        <v>2.4620000000000002</v>
      </c>
      <c r="K351" s="68">
        <v>329.83</v>
      </c>
      <c r="L351">
        <v>11</v>
      </c>
      <c r="M351">
        <v>3</v>
      </c>
      <c r="N351" t="s">
        <v>3243</v>
      </c>
      <c r="O351">
        <v>1.0129999999999999</v>
      </c>
      <c r="P351">
        <v>10.523</v>
      </c>
      <c r="Q351">
        <v>40.149000000000001</v>
      </c>
      <c r="R351">
        <v>2.4409999999999998</v>
      </c>
      <c r="S351">
        <v>32.119</v>
      </c>
      <c r="T351">
        <v>316.185</v>
      </c>
      <c r="U351">
        <v>35.317999999999998</v>
      </c>
      <c r="V351">
        <v>100</v>
      </c>
      <c r="W351">
        <v>1.966</v>
      </c>
      <c r="X351">
        <v>4.4720000000000004</v>
      </c>
      <c r="Y351">
        <v>9.94</v>
      </c>
      <c r="Z351">
        <v>10.414</v>
      </c>
      <c r="AA351">
        <v>0.39200000000000002</v>
      </c>
      <c r="AB351">
        <v>0</v>
      </c>
      <c r="AC351" t="b">
        <v>1</v>
      </c>
      <c r="BM351" t="s">
        <v>2905</v>
      </c>
      <c r="BN351" t="s">
        <v>2887</v>
      </c>
      <c r="BO351" t="s">
        <v>2888</v>
      </c>
      <c r="BT351"/>
      <c r="BU351"/>
      <c r="BX351" t="s">
        <v>2915</v>
      </c>
      <c r="BZ351"/>
      <c r="CA351"/>
      <c r="CB351"/>
      <c r="CC351"/>
      <c r="CD351">
        <v>0</v>
      </c>
      <c r="CE351"/>
      <c r="CF351">
        <v>0</v>
      </c>
    </row>
    <row r="352" spans="1:84" hidden="1" x14ac:dyDescent="0.35">
      <c r="A352" t="s">
        <v>504</v>
      </c>
      <c r="B352" t="s">
        <v>3244</v>
      </c>
      <c r="C352">
        <v>2.4500000000000002</v>
      </c>
      <c r="D352">
        <v>40.220999999999997</v>
      </c>
      <c r="E352">
        <v>93.82</v>
      </c>
      <c r="F352">
        <v>100.672</v>
      </c>
      <c r="G352" t="s">
        <v>2884</v>
      </c>
      <c r="I352">
        <v>356.29</v>
      </c>
      <c r="J352">
        <v>2.4740000000000002</v>
      </c>
      <c r="K352" s="68">
        <v>127.54</v>
      </c>
      <c r="L352">
        <v>5</v>
      </c>
      <c r="M352">
        <v>3</v>
      </c>
      <c r="N352" t="s">
        <v>3244</v>
      </c>
      <c r="O352">
        <v>1.0089999999999999</v>
      </c>
      <c r="P352">
        <v>10</v>
      </c>
      <c r="Q352">
        <v>40.220999999999997</v>
      </c>
      <c r="R352">
        <v>2.4550000000000001</v>
      </c>
      <c r="S352">
        <v>32.177</v>
      </c>
      <c r="T352">
        <v>100.56399999999999</v>
      </c>
      <c r="U352">
        <v>80.537999999999997</v>
      </c>
      <c r="V352">
        <v>100</v>
      </c>
      <c r="W352">
        <v>2.1539999999999999</v>
      </c>
      <c r="X352">
        <v>2.39</v>
      </c>
      <c r="Y352">
        <v>11.16</v>
      </c>
      <c r="Z352">
        <v>10.414</v>
      </c>
      <c r="AA352">
        <v>0.39200000000000002</v>
      </c>
      <c r="AB352">
        <v>0</v>
      </c>
      <c r="AC352" t="b">
        <v>1</v>
      </c>
      <c r="BM352" t="s">
        <v>2887</v>
      </c>
      <c r="BN352" t="s">
        <v>2887</v>
      </c>
      <c r="BO352" t="s">
        <v>2888</v>
      </c>
      <c r="BT352"/>
      <c r="BU352"/>
      <c r="BX352" t="s">
        <v>2915</v>
      </c>
      <c r="BZ352"/>
      <c r="CA352"/>
      <c r="CB352"/>
      <c r="CC352"/>
      <c r="CD352">
        <v>0</v>
      </c>
      <c r="CE352"/>
      <c r="CF352">
        <v>0</v>
      </c>
    </row>
    <row r="353" spans="1:84" hidden="1" x14ac:dyDescent="0.35">
      <c r="A353" t="s">
        <v>505</v>
      </c>
      <c r="B353" t="s">
        <v>3245</v>
      </c>
      <c r="C353">
        <v>2.4470000000000001</v>
      </c>
      <c r="D353">
        <v>48.787999999999997</v>
      </c>
      <c r="E353">
        <v>209.42099999999999</v>
      </c>
      <c r="F353">
        <v>27.207000000000001</v>
      </c>
      <c r="G353" t="s">
        <v>2884</v>
      </c>
      <c r="I353">
        <v>93.81</v>
      </c>
      <c r="J353">
        <v>2.476</v>
      </c>
      <c r="K353" s="68">
        <v>225.06</v>
      </c>
      <c r="L353">
        <v>12</v>
      </c>
      <c r="M353">
        <v>3</v>
      </c>
      <c r="N353" t="s">
        <v>3245</v>
      </c>
      <c r="O353">
        <v>1.008</v>
      </c>
      <c r="P353">
        <v>11.083</v>
      </c>
      <c r="Q353">
        <v>48.787999999999997</v>
      </c>
      <c r="R353">
        <v>2.4529999999999998</v>
      </c>
      <c r="S353">
        <v>39.030999999999999</v>
      </c>
      <c r="T353">
        <v>212.54900000000001</v>
      </c>
      <c r="U353">
        <v>21.765000000000001</v>
      </c>
      <c r="V353">
        <v>100</v>
      </c>
      <c r="W353">
        <v>1.1759999999999999</v>
      </c>
      <c r="X353">
        <v>2.8759999999999999</v>
      </c>
      <c r="Y353">
        <v>12.07</v>
      </c>
      <c r="Z353">
        <v>10.414</v>
      </c>
      <c r="AA353">
        <v>0.39200000000000002</v>
      </c>
      <c r="AB353">
        <v>0</v>
      </c>
      <c r="AC353" t="b">
        <v>1</v>
      </c>
      <c r="BM353" t="s">
        <v>2887</v>
      </c>
      <c r="BN353" t="s">
        <v>2887</v>
      </c>
      <c r="BO353" t="s">
        <v>2888</v>
      </c>
      <c r="BT353"/>
      <c r="BU353"/>
      <c r="BX353" t="s">
        <v>2915</v>
      </c>
      <c r="BZ353"/>
      <c r="CA353"/>
      <c r="CB353"/>
      <c r="CC353"/>
      <c r="CD353">
        <v>0</v>
      </c>
      <c r="CE353"/>
      <c r="CF353">
        <v>0</v>
      </c>
    </row>
    <row r="354" spans="1:84" hidden="1" x14ac:dyDescent="0.35">
      <c r="A354" t="s">
        <v>506</v>
      </c>
      <c r="B354" t="s">
        <v>3246</v>
      </c>
      <c r="C354">
        <v>2.4870000000000001</v>
      </c>
      <c r="D354">
        <v>11.206</v>
      </c>
      <c r="E354">
        <v>288.40300000000002</v>
      </c>
      <c r="F354">
        <v>7.75</v>
      </c>
      <c r="G354" t="s">
        <v>2884</v>
      </c>
      <c r="I354">
        <v>158.76</v>
      </c>
      <c r="J354">
        <v>2.4910000000000001</v>
      </c>
      <c r="K354" s="68">
        <v>290.19</v>
      </c>
      <c r="L354">
        <v>8</v>
      </c>
      <c r="M354">
        <v>3</v>
      </c>
      <c r="N354" t="s">
        <v>3246</v>
      </c>
      <c r="O354">
        <v>1.006</v>
      </c>
      <c r="P354">
        <v>10</v>
      </c>
      <c r="Q354">
        <v>11.206</v>
      </c>
      <c r="R354">
        <v>2.488</v>
      </c>
      <c r="S354">
        <v>8.9649999999999999</v>
      </c>
      <c r="T354">
        <v>288.76100000000002</v>
      </c>
      <c r="U354">
        <v>6.2</v>
      </c>
      <c r="V354">
        <v>100</v>
      </c>
      <c r="W354">
        <v>1.0580000000000001</v>
      </c>
      <c r="X354">
        <v>1.101</v>
      </c>
      <c r="Y354">
        <v>9.0500000000000007</v>
      </c>
      <c r="Z354">
        <v>9.61</v>
      </c>
      <c r="AA354">
        <v>0.374</v>
      </c>
      <c r="AB354">
        <v>0</v>
      </c>
      <c r="AC354" t="b">
        <v>1</v>
      </c>
      <c r="BM354" t="s">
        <v>2887</v>
      </c>
      <c r="BN354" t="s">
        <v>2887</v>
      </c>
      <c r="BO354" t="s">
        <v>2888</v>
      </c>
      <c r="BT354"/>
      <c r="BU354"/>
      <c r="BX354" t="s">
        <v>2915</v>
      </c>
      <c r="BZ354"/>
      <c r="CA354"/>
      <c r="CB354"/>
      <c r="CC354"/>
      <c r="CD354">
        <v>0</v>
      </c>
      <c r="CE354"/>
      <c r="CF354">
        <v>0</v>
      </c>
    </row>
    <row r="355" spans="1:84" hidden="1" x14ac:dyDescent="0.35">
      <c r="A355" t="s">
        <v>507</v>
      </c>
      <c r="B355" t="s">
        <v>3247</v>
      </c>
      <c r="C355">
        <v>2.4910000000000001</v>
      </c>
      <c r="D355">
        <v>8</v>
      </c>
      <c r="E355">
        <v>18.154</v>
      </c>
      <c r="F355">
        <v>10.831</v>
      </c>
      <c r="G355" t="s">
        <v>2884</v>
      </c>
      <c r="I355">
        <v>253.81</v>
      </c>
      <c r="J355">
        <v>2.4940000000000002</v>
      </c>
      <c r="K355" s="68">
        <v>25.24</v>
      </c>
      <c r="L355">
        <v>6</v>
      </c>
      <c r="M355">
        <v>3</v>
      </c>
      <c r="N355" t="s">
        <v>3247</v>
      </c>
      <c r="O355">
        <v>1.006</v>
      </c>
      <c r="P355">
        <v>10</v>
      </c>
      <c r="Q355">
        <v>8</v>
      </c>
      <c r="R355">
        <v>2.4910000000000001</v>
      </c>
      <c r="S355">
        <v>6</v>
      </c>
      <c r="T355">
        <v>19.571000000000002</v>
      </c>
      <c r="U355">
        <v>8.6649999999999991</v>
      </c>
      <c r="V355">
        <v>100</v>
      </c>
      <c r="W355">
        <v>1.518</v>
      </c>
      <c r="X355">
        <v>1.212</v>
      </c>
      <c r="Y355">
        <v>8.3000000000000007</v>
      </c>
      <c r="Z355">
        <v>9.61</v>
      </c>
      <c r="AA355">
        <v>0.374</v>
      </c>
      <c r="AB355">
        <v>0</v>
      </c>
      <c r="AC355" t="b">
        <v>1</v>
      </c>
      <c r="BM355" t="s">
        <v>2887</v>
      </c>
      <c r="BN355" t="s">
        <v>2887</v>
      </c>
      <c r="BO355" t="s">
        <v>2888</v>
      </c>
      <c r="BT355"/>
      <c r="BU355"/>
      <c r="BX355" t="s">
        <v>2915</v>
      </c>
      <c r="BZ355"/>
      <c r="CA355"/>
      <c r="CB355"/>
      <c r="CC355"/>
      <c r="CD355">
        <v>0</v>
      </c>
      <c r="CE355"/>
      <c r="CF355">
        <v>0</v>
      </c>
    </row>
    <row r="356" spans="1:84" hidden="1" x14ac:dyDescent="0.35">
      <c r="A356" t="s">
        <v>508</v>
      </c>
      <c r="B356" t="s">
        <v>3248</v>
      </c>
      <c r="C356">
        <v>2.492</v>
      </c>
      <c r="D356">
        <v>8</v>
      </c>
      <c r="E356">
        <v>34.725000000000001</v>
      </c>
      <c r="F356">
        <v>6.2949999999999999</v>
      </c>
      <c r="G356" t="s">
        <v>2884</v>
      </c>
      <c r="I356">
        <v>263.70999999999998</v>
      </c>
      <c r="J356">
        <v>2.4950000000000001</v>
      </c>
      <c r="K356" s="68">
        <v>35.14</v>
      </c>
      <c r="L356">
        <v>7</v>
      </c>
      <c r="M356">
        <v>3</v>
      </c>
      <c r="N356" t="s">
        <v>3248</v>
      </c>
      <c r="O356">
        <v>1.006</v>
      </c>
      <c r="P356">
        <v>10</v>
      </c>
      <c r="Q356">
        <v>8</v>
      </c>
      <c r="R356">
        <v>2.4929999999999999</v>
      </c>
      <c r="S356">
        <v>6</v>
      </c>
      <c r="T356">
        <v>34.808</v>
      </c>
      <c r="U356">
        <v>5.0359999999999996</v>
      </c>
      <c r="V356">
        <v>100</v>
      </c>
      <c r="W356">
        <v>0.88300000000000001</v>
      </c>
      <c r="X356">
        <v>0.82099999999999995</v>
      </c>
      <c r="Y356">
        <v>7.75</v>
      </c>
      <c r="Z356">
        <v>9.61</v>
      </c>
      <c r="AA356">
        <v>0.374</v>
      </c>
      <c r="AB356">
        <v>0</v>
      </c>
      <c r="AC356" t="b">
        <v>1</v>
      </c>
      <c r="BM356" t="s">
        <v>2887</v>
      </c>
      <c r="BN356" t="s">
        <v>2887</v>
      </c>
      <c r="BO356" t="s">
        <v>2888</v>
      </c>
      <c r="BT356"/>
      <c r="BU356"/>
      <c r="BX356" t="s">
        <v>2915</v>
      </c>
      <c r="BZ356"/>
      <c r="CA356"/>
      <c r="CB356"/>
      <c r="CC356"/>
      <c r="CD356">
        <v>0</v>
      </c>
      <c r="CE356"/>
      <c r="CF356">
        <v>0</v>
      </c>
    </row>
    <row r="357" spans="1:84" hidden="1" x14ac:dyDescent="0.35">
      <c r="A357" t="s">
        <v>509</v>
      </c>
      <c r="B357" t="s">
        <v>3249</v>
      </c>
      <c r="C357">
        <v>2.4950000000000001</v>
      </c>
      <c r="D357">
        <v>8</v>
      </c>
      <c r="E357">
        <v>251.57400000000001</v>
      </c>
      <c r="F357">
        <v>11.3</v>
      </c>
      <c r="G357" t="s">
        <v>2884</v>
      </c>
      <c r="I357">
        <v>123.71</v>
      </c>
      <c r="J357">
        <v>2.4980000000000002</v>
      </c>
      <c r="K357" s="68">
        <v>255.14</v>
      </c>
      <c r="L357">
        <v>7</v>
      </c>
      <c r="M357">
        <v>3</v>
      </c>
      <c r="N357" t="s">
        <v>3249</v>
      </c>
      <c r="O357">
        <v>1.006</v>
      </c>
      <c r="P357">
        <v>10</v>
      </c>
      <c r="Q357">
        <v>8</v>
      </c>
      <c r="R357">
        <v>2.4950000000000001</v>
      </c>
      <c r="S357">
        <v>6</v>
      </c>
      <c r="T357">
        <v>252.28700000000001</v>
      </c>
      <c r="U357">
        <v>9.0399999999999991</v>
      </c>
      <c r="V357">
        <v>100</v>
      </c>
      <c r="W357">
        <v>1.605</v>
      </c>
      <c r="X357">
        <v>1.4390000000000001</v>
      </c>
      <c r="Y357">
        <v>9.57</v>
      </c>
      <c r="Z357">
        <v>9.61</v>
      </c>
      <c r="AA357">
        <v>0.374</v>
      </c>
      <c r="AB357">
        <v>0</v>
      </c>
      <c r="AC357" t="b">
        <v>1</v>
      </c>
      <c r="BM357" t="s">
        <v>2887</v>
      </c>
      <c r="BN357" t="s">
        <v>2887</v>
      </c>
      <c r="BO357" t="s">
        <v>2888</v>
      </c>
      <c r="BT357"/>
      <c r="BU357"/>
      <c r="BX357" t="s">
        <v>2915</v>
      </c>
      <c r="BZ357"/>
      <c r="CA357"/>
      <c r="CB357"/>
      <c r="CC357"/>
      <c r="CD357">
        <v>0</v>
      </c>
      <c r="CE357"/>
      <c r="CF357">
        <v>0</v>
      </c>
    </row>
    <row r="358" spans="1:84" hidden="1" x14ac:dyDescent="0.35">
      <c r="A358" t="s">
        <v>510</v>
      </c>
      <c r="B358" t="s">
        <v>3250</v>
      </c>
      <c r="C358">
        <v>2.4849999999999999</v>
      </c>
      <c r="D358">
        <v>37.207999999999998</v>
      </c>
      <c r="E358">
        <v>173.25800000000001</v>
      </c>
      <c r="F358">
        <v>43.341000000000001</v>
      </c>
      <c r="G358" t="s">
        <v>2884</v>
      </c>
      <c r="I358">
        <v>60</v>
      </c>
      <c r="J358">
        <v>2.5049999999999999</v>
      </c>
      <c r="K358" s="68">
        <v>191.452</v>
      </c>
      <c r="L358">
        <v>-0.70799999999999996</v>
      </c>
      <c r="M358">
        <v>1</v>
      </c>
      <c r="N358" t="s">
        <v>3250</v>
      </c>
      <c r="O358">
        <v>1.036</v>
      </c>
      <c r="P358">
        <v>0</v>
      </c>
      <c r="Q358">
        <v>0</v>
      </c>
      <c r="R358">
        <v>2.5049999999999999</v>
      </c>
      <c r="S358">
        <v>0</v>
      </c>
      <c r="T358">
        <v>191.452</v>
      </c>
      <c r="U358">
        <v>0</v>
      </c>
      <c r="V358">
        <v>0</v>
      </c>
      <c r="W358">
        <v>0</v>
      </c>
      <c r="X358">
        <v>0</v>
      </c>
      <c r="Y358">
        <v>0</v>
      </c>
      <c r="Z358">
        <v>0</v>
      </c>
      <c r="AA358">
        <v>0</v>
      </c>
      <c r="AB358">
        <v>0</v>
      </c>
      <c r="AC358" t="b">
        <v>1</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t="b">
        <v>0</v>
      </c>
      <c r="AZ358">
        <v>0</v>
      </c>
      <c r="BI358">
        <v>0</v>
      </c>
      <c r="BJ358">
        <v>0</v>
      </c>
      <c r="BK358">
        <v>0</v>
      </c>
      <c r="BM358" t="s">
        <v>2887</v>
      </c>
      <c r="BN358" t="s">
        <v>2887</v>
      </c>
      <c r="BO358" t="s">
        <v>2888</v>
      </c>
      <c r="BT358"/>
      <c r="BU358"/>
      <c r="BX358"/>
      <c r="BY358" t="s">
        <v>2903</v>
      </c>
      <c r="BZ358"/>
      <c r="CA358"/>
      <c r="CB358"/>
      <c r="CC358"/>
      <c r="CD358">
        <v>0</v>
      </c>
      <c r="CE358"/>
      <c r="CF358">
        <v>0</v>
      </c>
    </row>
    <row r="359" spans="1:84" hidden="1" x14ac:dyDescent="0.35">
      <c r="A359" t="s">
        <v>511</v>
      </c>
      <c r="B359" t="s">
        <v>3251</v>
      </c>
      <c r="C359">
        <v>2.504</v>
      </c>
      <c r="D359">
        <v>8</v>
      </c>
      <c r="E359">
        <v>208.11199999999999</v>
      </c>
      <c r="F359">
        <v>6.2949999999999999</v>
      </c>
      <c r="G359" t="s">
        <v>2884</v>
      </c>
      <c r="I359">
        <v>78.760000000000005</v>
      </c>
      <c r="J359">
        <v>2.5070000000000001</v>
      </c>
      <c r="K359" s="68">
        <v>210.21</v>
      </c>
      <c r="L359">
        <v>12</v>
      </c>
      <c r="M359">
        <v>3</v>
      </c>
      <c r="N359" t="s">
        <v>3251</v>
      </c>
      <c r="O359">
        <v>1.0249999999999999</v>
      </c>
      <c r="P359">
        <v>11.083</v>
      </c>
      <c r="Q359">
        <v>8</v>
      </c>
      <c r="R359">
        <v>2.5049999999999999</v>
      </c>
      <c r="S359">
        <v>6</v>
      </c>
      <c r="T359">
        <v>208.53100000000001</v>
      </c>
      <c r="U359">
        <v>5.0359999999999996</v>
      </c>
      <c r="V359">
        <v>100</v>
      </c>
      <c r="W359">
        <v>0.88300000000000001</v>
      </c>
      <c r="X359">
        <v>1.2909999999999999</v>
      </c>
      <c r="Y359">
        <v>9.36</v>
      </c>
      <c r="Z359">
        <v>9.61</v>
      </c>
      <c r="AA359">
        <v>0.374</v>
      </c>
      <c r="AB359">
        <v>0</v>
      </c>
      <c r="AC359" t="b">
        <v>1</v>
      </c>
      <c r="BM359" t="s">
        <v>2887</v>
      </c>
      <c r="BN359" t="s">
        <v>2887</v>
      </c>
      <c r="BO359" t="s">
        <v>2888</v>
      </c>
      <c r="BT359"/>
      <c r="BU359"/>
      <c r="BX359" t="s">
        <v>2915</v>
      </c>
      <c r="BZ359"/>
      <c r="CA359"/>
      <c r="CB359"/>
      <c r="CC359"/>
      <c r="CD359">
        <v>0</v>
      </c>
      <c r="CE359"/>
      <c r="CF359">
        <v>0</v>
      </c>
    </row>
    <row r="360" spans="1:84" hidden="1" x14ac:dyDescent="0.35">
      <c r="A360" t="s">
        <v>512</v>
      </c>
      <c r="B360" t="s">
        <v>3252</v>
      </c>
      <c r="C360">
        <v>2.5529999999999999</v>
      </c>
      <c r="D360">
        <v>51.253</v>
      </c>
      <c r="E360">
        <v>235.65899999999999</v>
      </c>
      <c r="F360">
        <v>7.7309999999999999</v>
      </c>
      <c r="G360" t="s">
        <v>2884</v>
      </c>
      <c r="I360">
        <v>103.71</v>
      </c>
      <c r="J360">
        <v>2.5760000000000001</v>
      </c>
      <c r="K360" s="68">
        <v>235.85</v>
      </c>
      <c r="L360">
        <v>14</v>
      </c>
      <c r="M360">
        <v>3</v>
      </c>
      <c r="N360" t="s">
        <v>3252</v>
      </c>
      <c r="O360">
        <v>1.0589999999999999</v>
      </c>
      <c r="P360">
        <v>12.286</v>
      </c>
      <c r="Q360">
        <v>51.253</v>
      </c>
      <c r="R360">
        <v>2.5569999999999999</v>
      </c>
      <c r="S360">
        <v>41.003</v>
      </c>
      <c r="T360">
        <v>235.697</v>
      </c>
      <c r="U360">
        <v>6.1849999999999996</v>
      </c>
      <c r="V360">
        <v>100</v>
      </c>
      <c r="W360">
        <v>0.32400000000000001</v>
      </c>
      <c r="X360">
        <v>0.82</v>
      </c>
      <c r="Y360">
        <v>8.7899999999999991</v>
      </c>
      <c r="Z360">
        <v>8.9359999999999999</v>
      </c>
      <c r="AA360">
        <v>0.35699999999999998</v>
      </c>
      <c r="AB360">
        <v>0</v>
      </c>
      <c r="AC360" t="b">
        <v>1</v>
      </c>
      <c r="BM360" t="s">
        <v>2905</v>
      </c>
      <c r="BN360" t="s">
        <v>2905</v>
      </c>
      <c r="BO360" t="s">
        <v>2888</v>
      </c>
      <c r="BT360"/>
      <c r="BU360"/>
      <c r="BX360" t="s">
        <v>2915</v>
      </c>
      <c r="BZ360"/>
      <c r="CA360"/>
      <c r="CB360"/>
      <c r="CC360"/>
      <c r="CD360">
        <v>0</v>
      </c>
      <c r="CE360"/>
      <c r="CF360">
        <v>0</v>
      </c>
    </row>
    <row r="361" spans="1:84" hidden="1" x14ac:dyDescent="0.35">
      <c r="A361" t="s">
        <v>513</v>
      </c>
      <c r="B361" t="s">
        <v>3253</v>
      </c>
      <c r="C361">
        <v>2.7629999999999999</v>
      </c>
      <c r="D361">
        <v>47.552</v>
      </c>
      <c r="E361">
        <v>168.833</v>
      </c>
      <c r="F361">
        <v>9.2240000000000002</v>
      </c>
      <c r="G361" t="s">
        <v>2884</v>
      </c>
      <c r="I361">
        <v>41.24</v>
      </c>
      <c r="J361">
        <v>2.7810000000000001</v>
      </c>
      <c r="K361" s="68">
        <v>173.82</v>
      </c>
      <c r="L361">
        <v>11</v>
      </c>
      <c r="M361">
        <v>3</v>
      </c>
      <c r="N361" t="s">
        <v>3253</v>
      </c>
      <c r="O361">
        <v>1.2410000000000001</v>
      </c>
      <c r="P361">
        <v>10.523</v>
      </c>
      <c r="Q361">
        <v>47.552</v>
      </c>
      <c r="R361">
        <v>2.7669999999999999</v>
      </c>
      <c r="S361">
        <v>38.040999999999997</v>
      </c>
      <c r="T361">
        <v>169.83</v>
      </c>
      <c r="U361">
        <v>7.3789999999999996</v>
      </c>
      <c r="V361">
        <v>100</v>
      </c>
      <c r="W361">
        <v>0.42099999999999999</v>
      </c>
      <c r="X361">
        <v>0.84</v>
      </c>
      <c r="Y361">
        <v>10.66</v>
      </c>
      <c r="Z361">
        <v>8.9359999999999999</v>
      </c>
      <c r="AA361">
        <v>0.35699999999999998</v>
      </c>
      <c r="AB361">
        <v>0</v>
      </c>
      <c r="AC361" t="b">
        <v>1</v>
      </c>
      <c r="BM361" t="s">
        <v>2905</v>
      </c>
      <c r="BN361" t="s">
        <v>2905</v>
      </c>
      <c r="BO361" t="s">
        <v>2888</v>
      </c>
      <c r="BT361"/>
      <c r="BU361"/>
      <c r="BX361" t="s">
        <v>2915</v>
      </c>
      <c r="BZ361"/>
      <c r="CA361"/>
      <c r="CB361"/>
      <c r="CC361"/>
      <c r="CD361">
        <v>0</v>
      </c>
      <c r="CE361"/>
      <c r="CF361">
        <v>0</v>
      </c>
    </row>
    <row r="362" spans="1:84" hidden="1" x14ac:dyDescent="0.35">
      <c r="A362" t="s">
        <v>514</v>
      </c>
      <c r="B362" t="s">
        <v>3254</v>
      </c>
      <c r="C362">
        <v>2.8370000000000002</v>
      </c>
      <c r="D362">
        <v>30.664000000000001</v>
      </c>
      <c r="E362">
        <v>62.503</v>
      </c>
      <c r="F362">
        <v>17.591999999999999</v>
      </c>
      <c r="G362" t="s">
        <v>2884</v>
      </c>
      <c r="I362">
        <v>298.76</v>
      </c>
      <c r="J362">
        <v>2.863</v>
      </c>
      <c r="K362" s="68">
        <v>70.88</v>
      </c>
      <c r="L362">
        <v>14</v>
      </c>
      <c r="M362">
        <v>0</v>
      </c>
      <c r="N362" t="s">
        <v>3254</v>
      </c>
      <c r="O362">
        <v>1.2769999999999999</v>
      </c>
      <c r="P362">
        <v>12.286</v>
      </c>
      <c r="Q362">
        <v>21.158999999999999</v>
      </c>
      <c r="R362">
        <v>2.8490000000000002</v>
      </c>
      <c r="S362">
        <v>16.927</v>
      </c>
      <c r="T362">
        <v>66.945999999999998</v>
      </c>
      <c r="U362">
        <v>8.2620000000000005</v>
      </c>
      <c r="V362">
        <v>100</v>
      </c>
      <c r="W362">
        <v>0.94799999999999995</v>
      </c>
      <c r="X362">
        <v>2.1720000000000002</v>
      </c>
      <c r="Y362">
        <v>7.71</v>
      </c>
      <c r="Z362">
        <v>8.9359999999999999</v>
      </c>
      <c r="AA362">
        <v>0.35699999999999998</v>
      </c>
      <c r="AB362">
        <v>0</v>
      </c>
      <c r="AC362" t="b">
        <v>1</v>
      </c>
      <c r="BA362">
        <v>2.8570000000000002</v>
      </c>
      <c r="BB362">
        <v>21.158999999999999</v>
      </c>
      <c r="BC362">
        <v>64.713999999999999</v>
      </c>
      <c r="BD362">
        <v>10.327999999999999</v>
      </c>
      <c r="BE362">
        <v>2.863</v>
      </c>
      <c r="BF362">
        <v>70.88</v>
      </c>
      <c r="BG362">
        <v>14</v>
      </c>
      <c r="BH362">
        <v>3</v>
      </c>
      <c r="BM362" t="s">
        <v>2905</v>
      </c>
      <c r="BN362" t="s">
        <v>2905</v>
      </c>
      <c r="BO362" t="s">
        <v>3255</v>
      </c>
      <c r="BT362"/>
      <c r="BU362"/>
      <c r="BV362" t="s">
        <v>3256</v>
      </c>
      <c r="BX362"/>
      <c r="BZ362"/>
      <c r="CA362"/>
      <c r="CB362"/>
      <c r="CC362"/>
      <c r="CD362">
        <v>0</v>
      </c>
      <c r="CE362"/>
      <c r="CF362">
        <v>0</v>
      </c>
    </row>
    <row r="363" spans="1:84" hidden="1" x14ac:dyDescent="0.35">
      <c r="A363" t="s">
        <v>515</v>
      </c>
      <c r="B363" t="s">
        <v>3257</v>
      </c>
      <c r="C363">
        <v>2.4689999999999999</v>
      </c>
      <c r="D363">
        <v>591.82100000000003</v>
      </c>
      <c r="E363">
        <v>13.269</v>
      </c>
      <c r="F363">
        <v>118.223</v>
      </c>
      <c r="G363" t="s">
        <v>2884</v>
      </c>
      <c r="I363">
        <v>285</v>
      </c>
      <c r="J363">
        <v>2.8660000000000001</v>
      </c>
      <c r="K363" s="68">
        <v>57.116999999999997</v>
      </c>
      <c r="L363">
        <v>2.1120000000000001</v>
      </c>
      <c r="M363">
        <v>1</v>
      </c>
      <c r="N363" t="s">
        <v>3257</v>
      </c>
      <c r="O363">
        <v>1.294</v>
      </c>
      <c r="P363">
        <v>0</v>
      </c>
      <c r="Q363">
        <v>0</v>
      </c>
      <c r="R363">
        <v>2.8660000000000001</v>
      </c>
      <c r="S363">
        <v>0</v>
      </c>
      <c r="T363">
        <v>57.116999999999997</v>
      </c>
      <c r="U363">
        <v>0</v>
      </c>
      <c r="V363">
        <v>0</v>
      </c>
      <c r="W363">
        <v>0</v>
      </c>
      <c r="X363">
        <v>0</v>
      </c>
      <c r="Y363">
        <v>0</v>
      </c>
      <c r="Z363">
        <v>0</v>
      </c>
      <c r="AA363">
        <v>0</v>
      </c>
      <c r="AB363">
        <v>0</v>
      </c>
      <c r="AC363" t="b">
        <v>1</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t="b">
        <v>0</v>
      </c>
      <c r="AZ363">
        <v>0</v>
      </c>
      <c r="BI363">
        <v>0</v>
      </c>
      <c r="BJ363">
        <v>0</v>
      </c>
      <c r="BK363">
        <v>0</v>
      </c>
      <c r="BM363" t="s">
        <v>2905</v>
      </c>
      <c r="BN363" t="s">
        <v>2887</v>
      </c>
      <c r="BO363" t="s">
        <v>2888</v>
      </c>
      <c r="BT363"/>
      <c r="BU363"/>
      <c r="BX363"/>
      <c r="BY363" t="s">
        <v>2903</v>
      </c>
      <c r="BZ363"/>
      <c r="CA363"/>
      <c r="CB363"/>
      <c r="CC363"/>
      <c r="CD363">
        <v>0</v>
      </c>
      <c r="CE363"/>
      <c r="CF363">
        <v>0</v>
      </c>
    </row>
    <row r="364" spans="1:84" hidden="1" x14ac:dyDescent="0.35">
      <c r="A364" t="s">
        <v>516</v>
      </c>
      <c r="B364" t="s">
        <v>3258</v>
      </c>
      <c r="C364">
        <v>3.0819999999999999</v>
      </c>
      <c r="D364">
        <v>8</v>
      </c>
      <c r="E364">
        <v>243.78899999999999</v>
      </c>
      <c r="F364">
        <v>6.2949999999999999</v>
      </c>
      <c r="G364" t="s">
        <v>2884</v>
      </c>
      <c r="I364">
        <v>116.29</v>
      </c>
      <c r="J364">
        <v>3.0859999999999999</v>
      </c>
      <c r="K364" s="68">
        <v>247.24</v>
      </c>
      <c r="L364">
        <v>8</v>
      </c>
      <c r="M364">
        <v>3</v>
      </c>
      <c r="N364" t="s">
        <v>3258</v>
      </c>
      <c r="O364">
        <v>1.268</v>
      </c>
      <c r="P364">
        <v>10</v>
      </c>
      <c r="Q364">
        <v>8</v>
      </c>
      <c r="R364">
        <v>3.0830000000000002</v>
      </c>
      <c r="S364">
        <v>6</v>
      </c>
      <c r="T364">
        <v>244.47900000000001</v>
      </c>
      <c r="U364">
        <v>5.0359999999999996</v>
      </c>
      <c r="V364">
        <v>100</v>
      </c>
      <c r="W364">
        <v>0.84299999999999997</v>
      </c>
      <c r="X364">
        <v>0.83699999999999997</v>
      </c>
      <c r="Y364">
        <v>9.3049999999999997</v>
      </c>
      <c r="Z364">
        <v>8.9359999999999999</v>
      </c>
      <c r="AA364">
        <v>0.35699999999999998</v>
      </c>
      <c r="AB364">
        <v>0</v>
      </c>
      <c r="AC364" t="b">
        <v>1</v>
      </c>
      <c r="BM364" t="s">
        <v>2887</v>
      </c>
      <c r="BN364" t="s">
        <v>2887</v>
      </c>
      <c r="BO364" t="s">
        <v>2888</v>
      </c>
      <c r="BT364"/>
      <c r="BU364"/>
      <c r="BX364" t="s">
        <v>2915</v>
      </c>
      <c r="BZ364"/>
      <c r="CA364"/>
      <c r="CB364"/>
      <c r="CC364"/>
      <c r="CD364">
        <v>0</v>
      </c>
      <c r="CE364"/>
      <c r="CF364">
        <v>0</v>
      </c>
    </row>
    <row r="365" spans="1:84" hidden="1" x14ac:dyDescent="0.35">
      <c r="A365" t="s">
        <v>517</v>
      </c>
      <c r="B365" t="s">
        <v>3259</v>
      </c>
      <c r="C365">
        <v>3.0950000000000002</v>
      </c>
      <c r="D365">
        <v>8</v>
      </c>
      <c r="E365">
        <v>309.00200000000001</v>
      </c>
      <c r="F365">
        <v>6.2949999999999999</v>
      </c>
      <c r="G365" t="s">
        <v>2884</v>
      </c>
      <c r="I365">
        <v>181.24</v>
      </c>
      <c r="J365">
        <v>3.0990000000000002</v>
      </c>
      <c r="K365" s="68">
        <v>312.14999999999998</v>
      </c>
      <c r="L365">
        <v>7</v>
      </c>
      <c r="M365">
        <v>3</v>
      </c>
      <c r="N365" t="s">
        <v>3259</v>
      </c>
      <c r="O365">
        <v>1.272</v>
      </c>
      <c r="P365">
        <v>10</v>
      </c>
      <c r="Q365">
        <v>8</v>
      </c>
      <c r="R365">
        <v>3.0960000000000001</v>
      </c>
      <c r="S365">
        <v>6</v>
      </c>
      <c r="T365">
        <v>309.63200000000001</v>
      </c>
      <c r="U365">
        <v>5.0359999999999996</v>
      </c>
      <c r="V365">
        <v>100</v>
      </c>
      <c r="W365">
        <v>0.84299999999999997</v>
      </c>
      <c r="X365">
        <v>0.71599999999999997</v>
      </c>
      <c r="Y365">
        <v>8.67</v>
      </c>
      <c r="Z365">
        <v>8.9359999999999999</v>
      </c>
      <c r="AA365">
        <v>0.35699999999999998</v>
      </c>
      <c r="AB365">
        <v>0</v>
      </c>
      <c r="AC365" t="b">
        <v>1</v>
      </c>
      <c r="BM365" t="s">
        <v>2887</v>
      </c>
      <c r="BN365" t="s">
        <v>2887</v>
      </c>
      <c r="BO365" t="s">
        <v>2888</v>
      </c>
      <c r="BT365"/>
      <c r="BU365"/>
      <c r="BX365" t="s">
        <v>2915</v>
      </c>
      <c r="BZ365"/>
      <c r="CA365"/>
      <c r="CB365"/>
      <c r="CC365"/>
      <c r="CD365">
        <v>0</v>
      </c>
      <c r="CE365"/>
      <c r="CF365">
        <v>0</v>
      </c>
    </row>
    <row r="366" spans="1:84" hidden="1" x14ac:dyDescent="0.35">
      <c r="A366" t="s">
        <v>518</v>
      </c>
      <c r="B366" t="s">
        <v>3260</v>
      </c>
      <c r="C366">
        <v>3.0950000000000002</v>
      </c>
      <c r="D366">
        <v>8</v>
      </c>
      <c r="E366">
        <v>293.68900000000002</v>
      </c>
      <c r="F366">
        <v>8.6880000000000006</v>
      </c>
      <c r="G366" t="s">
        <v>2884</v>
      </c>
      <c r="I366">
        <v>166.19</v>
      </c>
      <c r="J366">
        <v>3.0990000000000002</v>
      </c>
      <c r="K366" s="68">
        <v>297.10000000000002</v>
      </c>
      <c r="L366">
        <v>7</v>
      </c>
      <c r="M366">
        <v>3</v>
      </c>
      <c r="N366" t="s">
        <v>3260</v>
      </c>
      <c r="O366">
        <v>1.272</v>
      </c>
      <c r="P366">
        <v>10</v>
      </c>
      <c r="Q366">
        <v>8</v>
      </c>
      <c r="R366">
        <v>3.0960000000000001</v>
      </c>
      <c r="S366">
        <v>6</v>
      </c>
      <c r="T366">
        <v>294.37099999999998</v>
      </c>
      <c r="U366">
        <v>6.95</v>
      </c>
      <c r="V366">
        <v>100</v>
      </c>
      <c r="W366">
        <v>1.1659999999999999</v>
      </c>
      <c r="X366">
        <v>0.90700000000000003</v>
      </c>
      <c r="Y366">
        <v>7.83</v>
      </c>
      <c r="Z366">
        <v>8.9359999999999999</v>
      </c>
      <c r="AA366">
        <v>0.35699999999999998</v>
      </c>
      <c r="AB366">
        <v>0</v>
      </c>
      <c r="AC366" t="b">
        <v>1</v>
      </c>
      <c r="BM366" t="s">
        <v>2887</v>
      </c>
      <c r="BN366" t="s">
        <v>2887</v>
      </c>
      <c r="BO366" t="s">
        <v>2888</v>
      </c>
      <c r="BT366"/>
      <c r="BU366"/>
      <c r="BX366" t="s">
        <v>2915</v>
      </c>
      <c r="BZ366"/>
      <c r="CA366"/>
      <c r="CB366"/>
      <c r="CC366"/>
      <c r="CD366">
        <v>0</v>
      </c>
      <c r="CE366"/>
      <c r="CF366">
        <v>0</v>
      </c>
    </row>
    <row r="367" spans="1:84" hidden="1" x14ac:dyDescent="0.35">
      <c r="A367" t="s">
        <v>519</v>
      </c>
      <c r="B367" t="s">
        <v>3261</v>
      </c>
      <c r="C367">
        <v>3.0990000000000002</v>
      </c>
      <c r="D367">
        <v>56.890999999999998</v>
      </c>
      <c r="E367">
        <v>36.100999999999999</v>
      </c>
      <c r="F367">
        <v>360</v>
      </c>
      <c r="G367" t="s">
        <v>2884</v>
      </c>
      <c r="I367">
        <v>321.24</v>
      </c>
      <c r="J367">
        <v>3.1230000000000002</v>
      </c>
      <c r="K367" s="68">
        <v>92.07</v>
      </c>
      <c r="L367">
        <v>16</v>
      </c>
      <c r="M367">
        <v>3</v>
      </c>
      <c r="N367" t="s">
        <v>3261</v>
      </c>
      <c r="O367">
        <v>1.28</v>
      </c>
      <c r="P367">
        <v>13.561999999999999</v>
      </c>
      <c r="Q367">
        <v>56.890999999999998</v>
      </c>
      <c r="R367">
        <v>3.1040000000000001</v>
      </c>
      <c r="S367">
        <v>45.512999999999998</v>
      </c>
      <c r="T367">
        <v>40.654000000000003</v>
      </c>
      <c r="U367">
        <v>330.71600000000001</v>
      </c>
      <c r="V367">
        <v>100</v>
      </c>
      <c r="W367">
        <v>1.51</v>
      </c>
      <c r="X367">
        <v>6.69</v>
      </c>
      <c r="Y367">
        <v>18.5</v>
      </c>
      <c r="Z367">
        <v>17.597000000000001</v>
      </c>
      <c r="AA367">
        <v>0.52900000000000003</v>
      </c>
      <c r="AB367">
        <v>0</v>
      </c>
      <c r="AC367" t="b">
        <v>1</v>
      </c>
      <c r="BM367" t="s">
        <v>2887</v>
      </c>
      <c r="BN367" t="s">
        <v>2887</v>
      </c>
      <c r="BO367" t="s">
        <v>2888</v>
      </c>
      <c r="BT367"/>
      <c r="BU367"/>
      <c r="BX367" t="s">
        <v>2915</v>
      </c>
      <c r="BZ367"/>
      <c r="CA367"/>
      <c r="CB367"/>
      <c r="CC367"/>
      <c r="CD367">
        <v>0</v>
      </c>
      <c r="CE367"/>
      <c r="CF367">
        <v>0</v>
      </c>
    </row>
    <row r="368" spans="1:84" hidden="1" x14ac:dyDescent="0.35">
      <c r="A368" t="s">
        <v>520</v>
      </c>
      <c r="B368" t="s">
        <v>3262</v>
      </c>
      <c r="C368">
        <v>2.3740000000000001</v>
      </c>
      <c r="D368">
        <v>1004.272</v>
      </c>
      <c r="E368">
        <v>101.104</v>
      </c>
      <c r="F368">
        <v>29.506</v>
      </c>
      <c r="G368" t="s">
        <v>2884</v>
      </c>
      <c r="I368">
        <v>60</v>
      </c>
      <c r="J368">
        <v>3.2669999999999999</v>
      </c>
      <c r="K368" s="68">
        <v>190.75200000000001</v>
      </c>
      <c r="L368">
        <v>0.85899999999999999</v>
      </c>
      <c r="M368">
        <v>1</v>
      </c>
      <c r="N368" t="s">
        <v>3262</v>
      </c>
      <c r="O368">
        <v>0.99299999999999999</v>
      </c>
      <c r="P368">
        <v>0</v>
      </c>
      <c r="Q368">
        <v>0</v>
      </c>
      <c r="R368">
        <v>3.2669999999999999</v>
      </c>
      <c r="S368">
        <v>0</v>
      </c>
      <c r="T368">
        <v>190.75200000000001</v>
      </c>
      <c r="U368">
        <v>0</v>
      </c>
      <c r="V368">
        <v>0</v>
      </c>
      <c r="W368">
        <v>0</v>
      </c>
      <c r="X368">
        <v>0</v>
      </c>
      <c r="Y368">
        <v>0</v>
      </c>
      <c r="Z368">
        <v>0</v>
      </c>
      <c r="AA368">
        <v>0</v>
      </c>
      <c r="AB368">
        <v>0</v>
      </c>
      <c r="AC368" t="b">
        <v>1</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t="b">
        <v>0</v>
      </c>
      <c r="AZ368">
        <v>0</v>
      </c>
      <c r="BI368">
        <v>0</v>
      </c>
      <c r="BJ368">
        <v>0</v>
      </c>
      <c r="BK368">
        <v>0</v>
      </c>
      <c r="BM368" t="s">
        <v>2905</v>
      </c>
      <c r="BN368" t="s">
        <v>2887</v>
      </c>
      <c r="BO368" t="s">
        <v>2888</v>
      </c>
      <c r="BT368"/>
      <c r="BU368"/>
      <c r="BX368"/>
      <c r="BY368" t="s">
        <v>2903</v>
      </c>
      <c r="BZ368"/>
      <c r="CA368"/>
      <c r="CB368"/>
      <c r="CC368"/>
      <c r="CD368">
        <v>0</v>
      </c>
      <c r="CE368"/>
      <c r="CF368">
        <v>0</v>
      </c>
    </row>
    <row r="369" spans="1:84" hidden="1" x14ac:dyDescent="0.35">
      <c r="A369" t="s">
        <v>521</v>
      </c>
      <c r="B369" t="s">
        <v>3263</v>
      </c>
      <c r="C369">
        <v>3.1360000000000001</v>
      </c>
      <c r="D369">
        <v>225.57300000000001</v>
      </c>
      <c r="E369">
        <v>293.33999999999997</v>
      </c>
      <c r="F369">
        <v>119.73099999999999</v>
      </c>
      <c r="G369" t="s">
        <v>2884</v>
      </c>
      <c r="I369">
        <v>210</v>
      </c>
      <c r="J369">
        <v>3.2679999999999998</v>
      </c>
      <c r="K369" s="68">
        <v>340.72199999999998</v>
      </c>
      <c r="L369">
        <v>-1.002</v>
      </c>
      <c r="M369">
        <v>1</v>
      </c>
      <c r="N369" t="s">
        <v>3263</v>
      </c>
      <c r="O369">
        <v>1.1399999999999999</v>
      </c>
      <c r="P369">
        <v>0</v>
      </c>
      <c r="Q369">
        <v>0</v>
      </c>
      <c r="R369">
        <v>3.2679999999999998</v>
      </c>
      <c r="S369">
        <v>0</v>
      </c>
      <c r="T369">
        <v>340.72199999999998</v>
      </c>
      <c r="U369">
        <v>0</v>
      </c>
      <c r="V369">
        <v>0</v>
      </c>
      <c r="W369">
        <v>0</v>
      </c>
      <c r="X369">
        <v>0</v>
      </c>
      <c r="Y369">
        <v>0</v>
      </c>
      <c r="Z369">
        <v>0</v>
      </c>
      <c r="AA369">
        <v>0</v>
      </c>
      <c r="AB369">
        <v>0</v>
      </c>
      <c r="AC369" t="b">
        <v>1</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t="b">
        <v>0</v>
      </c>
      <c r="AZ369">
        <v>0</v>
      </c>
      <c r="BI369">
        <v>0</v>
      </c>
      <c r="BJ369">
        <v>0</v>
      </c>
      <c r="BK369">
        <v>0</v>
      </c>
      <c r="BM369" t="s">
        <v>2905</v>
      </c>
      <c r="BN369" t="s">
        <v>2905</v>
      </c>
      <c r="BO369" t="s">
        <v>2888</v>
      </c>
      <c r="BT369"/>
      <c r="BU369"/>
      <c r="BX369"/>
      <c r="BY369" t="s">
        <v>2903</v>
      </c>
      <c r="BZ369"/>
      <c r="CA369"/>
      <c r="CB369"/>
      <c r="CC369"/>
      <c r="CD369">
        <v>0</v>
      </c>
      <c r="CE369"/>
      <c r="CF369">
        <v>0</v>
      </c>
    </row>
    <row r="370" spans="1:84" hidden="1" x14ac:dyDescent="0.35">
      <c r="A370" t="s">
        <v>522</v>
      </c>
      <c r="B370" t="s">
        <v>3264</v>
      </c>
      <c r="C370">
        <v>3.258</v>
      </c>
      <c r="D370">
        <v>31.623999999999999</v>
      </c>
      <c r="E370">
        <v>349.21</v>
      </c>
      <c r="F370">
        <v>16.757999999999999</v>
      </c>
      <c r="G370" t="s">
        <v>2884</v>
      </c>
      <c r="I370">
        <v>226.19</v>
      </c>
      <c r="J370">
        <v>3.2730000000000001</v>
      </c>
      <c r="K370" s="68">
        <v>356.91</v>
      </c>
      <c r="L370">
        <v>38</v>
      </c>
      <c r="M370">
        <v>3</v>
      </c>
      <c r="N370" t="s">
        <v>3264</v>
      </c>
      <c r="O370">
        <v>1.0249999999999999</v>
      </c>
      <c r="P370">
        <v>29.158000000000001</v>
      </c>
      <c r="Q370">
        <v>31.623999999999999</v>
      </c>
      <c r="R370">
        <v>3.2610000000000001</v>
      </c>
      <c r="S370">
        <v>25.3</v>
      </c>
      <c r="T370">
        <v>350.75</v>
      </c>
      <c r="U370">
        <v>13.406000000000001</v>
      </c>
      <c r="V370">
        <v>100</v>
      </c>
      <c r="W370">
        <v>1.123</v>
      </c>
      <c r="X370">
        <v>12.28</v>
      </c>
      <c r="Y370">
        <v>18.13</v>
      </c>
      <c r="Z370">
        <v>18.042000000000002</v>
      </c>
      <c r="AA370">
        <v>0.53700000000000003</v>
      </c>
      <c r="AB370">
        <v>0</v>
      </c>
      <c r="AC370" t="b">
        <v>1</v>
      </c>
      <c r="BM370" t="s">
        <v>2905</v>
      </c>
      <c r="BN370" t="s">
        <v>2905</v>
      </c>
      <c r="BO370" t="s">
        <v>2888</v>
      </c>
      <c r="BT370"/>
      <c r="BU370"/>
      <c r="BX370" t="s">
        <v>2915</v>
      </c>
      <c r="BZ370"/>
      <c r="CA370"/>
      <c r="CB370"/>
      <c r="CC370"/>
      <c r="CD370">
        <v>0</v>
      </c>
      <c r="CE370"/>
      <c r="CF370">
        <v>0</v>
      </c>
    </row>
    <row r="371" spans="1:84" hidden="1" x14ac:dyDescent="0.35">
      <c r="A371" t="s">
        <v>523</v>
      </c>
      <c r="B371" t="s">
        <v>3265</v>
      </c>
      <c r="C371">
        <v>3.3380000000000001</v>
      </c>
      <c r="D371">
        <v>30.959</v>
      </c>
      <c r="E371">
        <v>348.07499999999999</v>
      </c>
      <c r="F371">
        <v>16.489000000000001</v>
      </c>
      <c r="G371" t="s">
        <v>2884</v>
      </c>
      <c r="I371">
        <v>226.19</v>
      </c>
      <c r="J371">
        <v>3.3570000000000002</v>
      </c>
      <c r="K371" s="68">
        <v>356.32</v>
      </c>
      <c r="L371">
        <v>34</v>
      </c>
      <c r="M371">
        <v>3</v>
      </c>
      <c r="N371" t="s">
        <v>3265</v>
      </c>
      <c r="O371">
        <v>1.1279999999999999</v>
      </c>
      <c r="P371">
        <v>26.234999999999999</v>
      </c>
      <c r="Q371">
        <v>30.959</v>
      </c>
      <c r="R371">
        <v>3.3420000000000001</v>
      </c>
      <c r="S371">
        <v>24.766999999999999</v>
      </c>
      <c r="T371">
        <v>349.72399999999999</v>
      </c>
      <c r="U371">
        <v>13.191000000000001</v>
      </c>
      <c r="V371">
        <v>100</v>
      </c>
      <c r="W371">
        <v>1.101</v>
      </c>
      <c r="X371">
        <v>10.849</v>
      </c>
      <c r="Y371">
        <v>18.03</v>
      </c>
      <c r="Z371">
        <v>18.042000000000002</v>
      </c>
      <c r="AA371">
        <v>0.53700000000000003</v>
      </c>
      <c r="AB371">
        <v>0</v>
      </c>
      <c r="AC371" t="b">
        <v>1</v>
      </c>
      <c r="BM371" t="s">
        <v>2905</v>
      </c>
      <c r="BN371" t="s">
        <v>2905</v>
      </c>
      <c r="BO371" t="s">
        <v>2888</v>
      </c>
      <c r="BT371"/>
      <c r="BU371"/>
      <c r="BX371" t="s">
        <v>2915</v>
      </c>
      <c r="BZ371"/>
      <c r="CA371"/>
      <c r="CB371"/>
      <c r="CC371"/>
      <c r="CD371">
        <v>0</v>
      </c>
      <c r="CE371"/>
      <c r="CF371">
        <v>0</v>
      </c>
    </row>
    <row r="372" spans="1:84" hidden="1" x14ac:dyDescent="0.35">
      <c r="A372" t="s">
        <v>524</v>
      </c>
      <c r="B372" t="s">
        <v>3266</v>
      </c>
      <c r="C372">
        <v>5.952</v>
      </c>
      <c r="D372">
        <v>29.63</v>
      </c>
      <c r="E372">
        <v>67.168000000000006</v>
      </c>
      <c r="F372">
        <v>9.4730000000000008</v>
      </c>
      <c r="G372" t="s">
        <v>2884</v>
      </c>
      <c r="I372">
        <v>303.70999999999998</v>
      </c>
      <c r="J372">
        <v>5.9740000000000002</v>
      </c>
      <c r="K372" s="68">
        <v>74.56</v>
      </c>
      <c r="L372">
        <v>6</v>
      </c>
      <c r="M372">
        <v>3</v>
      </c>
      <c r="N372" t="s">
        <v>3266</v>
      </c>
      <c r="O372">
        <v>0.92200000000000004</v>
      </c>
      <c r="P372">
        <v>10</v>
      </c>
      <c r="Q372">
        <v>29.63</v>
      </c>
      <c r="R372">
        <v>5.9560000000000004</v>
      </c>
      <c r="S372">
        <v>23.704000000000001</v>
      </c>
      <c r="T372">
        <v>68.646000000000001</v>
      </c>
      <c r="U372">
        <v>7.5780000000000003</v>
      </c>
      <c r="V372">
        <v>100</v>
      </c>
      <c r="W372">
        <v>0.70199999999999996</v>
      </c>
      <c r="X372">
        <v>1.131</v>
      </c>
      <c r="Y372">
        <v>16.5</v>
      </c>
      <c r="Z372">
        <v>16.065999999999999</v>
      </c>
      <c r="AA372">
        <v>0.501</v>
      </c>
      <c r="AB372">
        <v>0</v>
      </c>
      <c r="AC372" t="b">
        <v>1</v>
      </c>
      <c r="BM372" t="s">
        <v>2905</v>
      </c>
      <c r="BN372" t="s">
        <v>2887</v>
      </c>
      <c r="BO372" t="s">
        <v>2888</v>
      </c>
      <c r="BT372"/>
      <c r="BU372"/>
      <c r="BX372"/>
      <c r="BZ372"/>
      <c r="CA372"/>
      <c r="CB372"/>
      <c r="CC372"/>
      <c r="CD372">
        <v>0</v>
      </c>
      <c r="CE372"/>
      <c r="CF372">
        <v>0</v>
      </c>
    </row>
    <row r="373" spans="1:84" hidden="1" x14ac:dyDescent="0.35">
      <c r="A373" t="s">
        <v>525</v>
      </c>
      <c r="B373" t="s">
        <v>3267</v>
      </c>
      <c r="C373">
        <v>5.9550000000000001</v>
      </c>
      <c r="D373">
        <v>42.051000000000002</v>
      </c>
      <c r="E373">
        <v>77.495999999999995</v>
      </c>
      <c r="F373">
        <v>240.66800000000001</v>
      </c>
      <c r="G373" t="s">
        <v>2884</v>
      </c>
      <c r="I373">
        <v>358.76</v>
      </c>
      <c r="J373">
        <v>5.9850000000000003</v>
      </c>
      <c r="K373" s="68">
        <v>129.69999999999999</v>
      </c>
      <c r="L373">
        <v>7</v>
      </c>
      <c r="M373">
        <v>3</v>
      </c>
      <c r="N373" t="s">
        <v>3267</v>
      </c>
      <c r="O373">
        <v>0.91100000000000003</v>
      </c>
      <c r="P373">
        <v>10</v>
      </c>
      <c r="Q373">
        <v>42.051000000000002</v>
      </c>
      <c r="R373">
        <v>5.9610000000000003</v>
      </c>
      <c r="S373">
        <v>33.640999999999998</v>
      </c>
      <c r="T373">
        <v>87.936999999999998</v>
      </c>
      <c r="U373">
        <v>192.53399999999999</v>
      </c>
      <c r="V373">
        <v>100</v>
      </c>
      <c r="W373">
        <v>1.9119999999999999</v>
      </c>
      <c r="X373">
        <v>3.355</v>
      </c>
      <c r="Y373">
        <v>16.79</v>
      </c>
      <c r="Z373">
        <v>16.065999999999999</v>
      </c>
      <c r="AA373">
        <v>0.501</v>
      </c>
      <c r="AB373">
        <v>0</v>
      </c>
      <c r="AC373" t="b">
        <v>1</v>
      </c>
      <c r="BM373" t="s">
        <v>2887</v>
      </c>
      <c r="BN373" t="s">
        <v>2887</v>
      </c>
      <c r="BO373" t="s">
        <v>2888</v>
      </c>
      <c r="BT373"/>
      <c r="BU373"/>
      <c r="BX373"/>
      <c r="BZ373"/>
      <c r="CA373"/>
      <c r="CB373"/>
      <c r="CC373"/>
      <c r="CD373">
        <v>0</v>
      </c>
      <c r="CE373"/>
      <c r="CF373">
        <v>0</v>
      </c>
    </row>
    <row r="374" spans="1:84" hidden="1" x14ac:dyDescent="0.35">
      <c r="A374" t="s">
        <v>526</v>
      </c>
      <c r="B374" t="s">
        <v>3268</v>
      </c>
      <c r="C374">
        <v>5.9880000000000004</v>
      </c>
      <c r="D374">
        <v>40.316000000000003</v>
      </c>
      <c r="E374">
        <v>129.38499999999999</v>
      </c>
      <c r="F374">
        <v>95.242000000000004</v>
      </c>
      <c r="G374" t="s">
        <v>2884</v>
      </c>
      <c r="I374">
        <v>30</v>
      </c>
      <c r="J374">
        <v>6.0069999999999997</v>
      </c>
      <c r="K374" s="68">
        <v>161.001</v>
      </c>
      <c r="L374">
        <v>0.78500000000000003</v>
      </c>
      <c r="M374">
        <v>1</v>
      </c>
      <c r="N374" t="s">
        <v>3268</v>
      </c>
      <c r="O374">
        <v>0.77300000000000002</v>
      </c>
      <c r="P374">
        <v>0</v>
      </c>
      <c r="Q374">
        <v>0</v>
      </c>
      <c r="R374">
        <v>6.0069999999999997</v>
      </c>
      <c r="S374">
        <v>0</v>
      </c>
      <c r="T374">
        <v>161.001</v>
      </c>
      <c r="U374">
        <v>0</v>
      </c>
      <c r="V374">
        <v>0</v>
      </c>
      <c r="W374">
        <v>0</v>
      </c>
      <c r="X374">
        <v>0</v>
      </c>
      <c r="Y374">
        <v>0</v>
      </c>
      <c r="Z374">
        <v>0</v>
      </c>
      <c r="AA374">
        <v>0</v>
      </c>
      <c r="AB374">
        <v>0</v>
      </c>
      <c r="AC374" t="b">
        <v>1</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t="b">
        <v>0</v>
      </c>
      <c r="AZ374">
        <v>0</v>
      </c>
      <c r="BI374">
        <v>0</v>
      </c>
      <c r="BJ374">
        <v>0</v>
      </c>
      <c r="BK374">
        <v>0</v>
      </c>
      <c r="BM374" t="s">
        <v>2887</v>
      </c>
      <c r="BN374" t="s">
        <v>2887</v>
      </c>
      <c r="BO374" t="s">
        <v>2888</v>
      </c>
      <c r="BT374"/>
      <c r="BU374"/>
      <c r="BX374"/>
      <c r="BY374" t="s">
        <v>2903</v>
      </c>
      <c r="BZ374"/>
      <c r="CA374"/>
      <c r="CB374"/>
      <c r="CC374"/>
      <c r="CD374">
        <v>0</v>
      </c>
      <c r="CE374"/>
      <c r="CF374">
        <v>0</v>
      </c>
    </row>
    <row r="375" spans="1:84" hidden="1" x14ac:dyDescent="0.35">
      <c r="A375" t="s">
        <v>527</v>
      </c>
      <c r="B375" t="s">
        <v>3269</v>
      </c>
      <c r="C375">
        <v>5.9880000000000004</v>
      </c>
      <c r="D375">
        <v>50.863999999999997</v>
      </c>
      <c r="E375">
        <v>299.90300000000002</v>
      </c>
      <c r="F375">
        <v>113.47799999999999</v>
      </c>
      <c r="G375" t="s">
        <v>2884</v>
      </c>
      <c r="I375">
        <v>225</v>
      </c>
      <c r="J375">
        <v>6.0179999999999998</v>
      </c>
      <c r="K375" s="68">
        <v>356.03899999999999</v>
      </c>
      <c r="L375">
        <v>-1.333</v>
      </c>
      <c r="M375">
        <v>1</v>
      </c>
      <c r="N375" t="s">
        <v>3269</v>
      </c>
      <c r="O375">
        <v>0.75800000000000001</v>
      </c>
      <c r="P375">
        <v>0</v>
      </c>
      <c r="Q375">
        <v>0</v>
      </c>
      <c r="R375">
        <v>6.0179999999999998</v>
      </c>
      <c r="S375">
        <v>0</v>
      </c>
      <c r="T375">
        <v>356.03899999999999</v>
      </c>
      <c r="U375">
        <v>0</v>
      </c>
      <c r="V375">
        <v>0</v>
      </c>
      <c r="W375">
        <v>0</v>
      </c>
      <c r="X375">
        <v>0</v>
      </c>
      <c r="Y375">
        <v>0</v>
      </c>
      <c r="Z375">
        <v>0</v>
      </c>
      <c r="AA375">
        <v>0</v>
      </c>
      <c r="AB375">
        <v>0</v>
      </c>
      <c r="AC375" t="b">
        <v>1</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t="b">
        <v>0</v>
      </c>
      <c r="AZ375">
        <v>0</v>
      </c>
      <c r="BI375">
        <v>0</v>
      </c>
      <c r="BJ375">
        <v>0</v>
      </c>
      <c r="BK375">
        <v>0</v>
      </c>
      <c r="BM375" t="s">
        <v>2887</v>
      </c>
      <c r="BN375" t="s">
        <v>2887</v>
      </c>
      <c r="BO375" t="s">
        <v>2888</v>
      </c>
      <c r="BT375"/>
      <c r="BU375"/>
      <c r="BX375"/>
      <c r="BY375" t="s">
        <v>2903</v>
      </c>
      <c r="BZ375"/>
      <c r="CA375"/>
      <c r="CB375"/>
      <c r="CC375"/>
      <c r="CD375">
        <v>0</v>
      </c>
      <c r="CE375"/>
      <c r="CF375">
        <v>0</v>
      </c>
    </row>
    <row r="376" spans="1:84" hidden="1" x14ac:dyDescent="0.35">
      <c r="A376" t="s">
        <v>528</v>
      </c>
      <c r="B376" t="s">
        <v>3270</v>
      </c>
      <c r="C376">
        <v>6.1180000000000003</v>
      </c>
      <c r="D376">
        <v>25.960999999999999</v>
      </c>
      <c r="E376">
        <v>131.29</v>
      </c>
      <c r="F376">
        <v>30</v>
      </c>
      <c r="G376" t="s">
        <v>2884</v>
      </c>
      <c r="I376">
        <v>0</v>
      </c>
      <c r="J376">
        <v>6.1180000000000003</v>
      </c>
      <c r="K376" s="68">
        <v>131.29</v>
      </c>
      <c r="L376">
        <v>2.0710000000000002</v>
      </c>
      <c r="M376">
        <v>1</v>
      </c>
      <c r="N376" t="s">
        <v>3270</v>
      </c>
      <c r="O376">
        <v>0.622</v>
      </c>
      <c r="P376">
        <v>0</v>
      </c>
      <c r="Q376">
        <v>0</v>
      </c>
      <c r="R376">
        <v>6.1180000000000003</v>
      </c>
      <c r="S376">
        <v>0</v>
      </c>
      <c r="T376">
        <v>131.29</v>
      </c>
      <c r="U376">
        <v>0</v>
      </c>
      <c r="V376">
        <v>0</v>
      </c>
      <c r="W376">
        <v>0</v>
      </c>
      <c r="X376">
        <v>0</v>
      </c>
      <c r="Y376">
        <v>0</v>
      </c>
      <c r="Z376">
        <v>0</v>
      </c>
      <c r="AA376">
        <v>0</v>
      </c>
      <c r="AB376">
        <v>0</v>
      </c>
      <c r="AC376" t="b">
        <v>1</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t="b">
        <v>0</v>
      </c>
      <c r="AZ376">
        <v>0</v>
      </c>
      <c r="BI376">
        <v>0</v>
      </c>
      <c r="BJ376">
        <v>0</v>
      </c>
      <c r="BK376">
        <v>0</v>
      </c>
      <c r="BM376" t="s">
        <v>2905</v>
      </c>
      <c r="BN376" t="s">
        <v>2905</v>
      </c>
      <c r="BO376" t="s">
        <v>2888</v>
      </c>
      <c r="BT376"/>
      <c r="BU376"/>
      <c r="BX376"/>
      <c r="BY376" t="s">
        <v>2903</v>
      </c>
      <c r="BZ376"/>
      <c r="CA376"/>
      <c r="CB376"/>
      <c r="CC376"/>
      <c r="CD376">
        <v>0</v>
      </c>
      <c r="CE376"/>
      <c r="CF376">
        <v>0</v>
      </c>
    </row>
    <row r="377" spans="1:84" hidden="1" x14ac:dyDescent="0.35">
      <c r="A377" t="s">
        <v>529</v>
      </c>
      <c r="B377" t="s">
        <v>3271</v>
      </c>
      <c r="C377">
        <v>6.165</v>
      </c>
      <c r="D377">
        <v>48.207999999999998</v>
      </c>
      <c r="E377">
        <v>131.31299999999999</v>
      </c>
      <c r="F377">
        <v>30</v>
      </c>
      <c r="G377" t="s">
        <v>2884</v>
      </c>
      <c r="I377">
        <v>0</v>
      </c>
      <c r="J377">
        <v>6.165</v>
      </c>
      <c r="K377" s="68">
        <v>131.31299999999999</v>
      </c>
      <c r="L377">
        <v>2.0720000000000001</v>
      </c>
      <c r="M377">
        <v>1</v>
      </c>
      <c r="N377" t="s">
        <v>3271</v>
      </c>
      <c r="O377">
        <v>0.54800000000000004</v>
      </c>
      <c r="P377">
        <v>0</v>
      </c>
      <c r="Q377">
        <v>0</v>
      </c>
      <c r="R377">
        <v>6.165</v>
      </c>
      <c r="S377">
        <v>0</v>
      </c>
      <c r="T377">
        <v>131.31299999999999</v>
      </c>
      <c r="U377">
        <v>0</v>
      </c>
      <c r="V377">
        <v>0</v>
      </c>
      <c r="W377">
        <v>0</v>
      </c>
      <c r="X377">
        <v>0</v>
      </c>
      <c r="Y377">
        <v>0</v>
      </c>
      <c r="Z377">
        <v>0</v>
      </c>
      <c r="AA377">
        <v>0</v>
      </c>
      <c r="AB377">
        <v>0</v>
      </c>
      <c r="AC377" t="b">
        <v>1</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t="b">
        <v>0</v>
      </c>
      <c r="AZ377">
        <v>0</v>
      </c>
      <c r="BI377">
        <v>0</v>
      </c>
      <c r="BJ377">
        <v>0</v>
      </c>
      <c r="BK377">
        <v>0</v>
      </c>
      <c r="BM377" t="s">
        <v>2905</v>
      </c>
      <c r="BN377" t="s">
        <v>2905</v>
      </c>
      <c r="BO377" t="s">
        <v>2888</v>
      </c>
      <c r="BT377"/>
      <c r="BU377"/>
      <c r="BX377"/>
      <c r="BY377" t="s">
        <v>2903</v>
      </c>
      <c r="BZ377"/>
      <c r="CA377"/>
      <c r="CB377"/>
      <c r="CC377"/>
      <c r="CD377">
        <v>0</v>
      </c>
      <c r="CE377"/>
      <c r="CF377">
        <v>0</v>
      </c>
    </row>
    <row r="378" spans="1:84" hidden="1" x14ac:dyDescent="0.35">
      <c r="A378" t="s">
        <v>530</v>
      </c>
      <c r="B378" t="s">
        <v>3272</v>
      </c>
      <c r="C378">
        <v>6.3719999999999999</v>
      </c>
      <c r="D378">
        <v>166.18</v>
      </c>
      <c r="E378">
        <v>149.583</v>
      </c>
      <c r="F378">
        <v>32.133000000000003</v>
      </c>
      <c r="G378" t="s">
        <v>2884</v>
      </c>
      <c r="I378">
        <v>45</v>
      </c>
      <c r="J378">
        <v>6.4020000000000001</v>
      </c>
      <c r="K378" s="68">
        <v>173.899</v>
      </c>
      <c r="L378">
        <v>-0.79600000000000004</v>
      </c>
      <c r="M378">
        <v>1</v>
      </c>
      <c r="N378" t="s">
        <v>3272</v>
      </c>
      <c r="O378">
        <v>0.57999999999999996</v>
      </c>
      <c r="P378">
        <v>0</v>
      </c>
      <c r="Q378">
        <v>0</v>
      </c>
      <c r="R378">
        <v>6.4020000000000001</v>
      </c>
      <c r="S378">
        <v>0</v>
      </c>
      <c r="T378">
        <v>173.899</v>
      </c>
      <c r="U378">
        <v>0</v>
      </c>
      <c r="V378">
        <v>0</v>
      </c>
      <c r="W378">
        <v>0</v>
      </c>
      <c r="X378">
        <v>0</v>
      </c>
      <c r="Y378">
        <v>0</v>
      </c>
      <c r="Z378">
        <v>0</v>
      </c>
      <c r="AA378">
        <v>0</v>
      </c>
      <c r="AB378">
        <v>0</v>
      </c>
      <c r="AC378" t="b">
        <v>1</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t="b">
        <v>0</v>
      </c>
      <c r="AZ378">
        <v>0</v>
      </c>
      <c r="BI378">
        <v>0</v>
      </c>
      <c r="BJ378">
        <v>0</v>
      </c>
      <c r="BK378">
        <v>0</v>
      </c>
      <c r="BM378" t="s">
        <v>2905</v>
      </c>
      <c r="BN378" t="s">
        <v>2905</v>
      </c>
      <c r="BO378" t="s">
        <v>2888</v>
      </c>
      <c r="BT378"/>
      <c r="BU378"/>
      <c r="BX378"/>
      <c r="BY378" t="s">
        <v>2903</v>
      </c>
      <c r="BZ378"/>
      <c r="CA378"/>
      <c r="CB378"/>
      <c r="CC378"/>
      <c r="CD378">
        <v>0</v>
      </c>
      <c r="CE378"/>
      <c r="CF378">
        <v>0</v>
      </c>
    </row>
    <row r="379" spans="1:84" hidden="1" x14ac:dyDescent="0.35">
      <c r="A379" t="s">
        <v>531</v>
      </c>
      <c r="B379" t="s">
        <v>3273</v>
      </c>
      <c r="C379">
        <v>6.4269999999999996</v>
      </c>
      <c r="D379">
        <v>26.83</v>
      </c>
      <c r="E379">
        <v>128.64599999999999</v>
      </c>
      <c r="F379">
        <v>0</v>
      </c>
      <c r="G379" t="s">
        <v>2884</v>
      </c>
      <c r="I379">
        <v>0</v>
      </c>
      <c r="J379">
        <v>6.4269999999999996</v>
      </c>
      <c r="K379" s="68">
        <v>128.64599999999999</v>
      </c>
      <c r="L379">
        <v>2.0739999999999998</v>
      </c>
      <c r="M379">
        <v>1</v>
      </c>
      <c r="N379" t="s">
        <v>3273</v>
      </c>
      <c r="O379">
        <v>0.60199999999999998</v>
      </c>
      <c r="P379">
        <v>0</v>
      </c>
      <c r="Q379">
        <v>0</v>
      </c>
      <c r="R379">
        <v>6.4269999999999996</v>
      </c>
      <c r="S379">
        <v>0</v>
      </c>
      <c r="U379">
        <v>0</v>
      </c>
      <c r="V379">
        <v>0</v>
      </c>
      <c r="W379">
        <v>0</v>
      </c>
      <c r="X379">
        <v>0</v>
      </c>
      <c r="Y379">
        <v>0</v>
      </c>
      <c r="Z379">
        <v>0</v>
      </c>
      <c r="AA379">
        <v>0</v>
      </c>
      <c r="AB379">
        <v>0</v>
      </c>
      <c r="AC379" t="b">
        <v>1</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t="b">
        <v>0</v>
      </c>
      <c r="AZ379">
        <v>0</v>
      </c>
      <c r="BI379">
        <v>0</v>
      </c>
      <c r="BJ379">
        <v>0</v>
      </c>
      <c r="BK379">
        <v>0</v>
      </c>
      <c r="BM379" t="s">
        <v>2905</v>
      </c>
      <c r="BN379" t="s">
        <v>2905</v>
      </c>
      <c r="BO379" t="s">
        <v>2888</v>
      </c>
      <c r="BT379"/>
      <c r="BU379"/>
      <c r="BX379"/>
      <c r="BY379" t="s">
        <v>2903</v>
      </c>
      <c r="BZ379"/>
      <c r="CA379"/>
      <c r="CB379"/>
      <c r="CC379"/>
      <c r="CD379">
        <v>0</v>
      </c>
      <c r="CE379"/>
      <c r="CF379">
        <v>0</v>
      </c>
    </row>
    <row r="380" spans="1:84" hidden="1" x14ac:dyDescent="0.35">
      <c r="A380" t="s">
        <v>532</v>
      </c>
      <c r="B380" t="s">
        <v>3274</v>
      </c>
      <c r="C380">
        <v>6.585</v>
      </c>
      <c r="D380">
        <v>8</v>
      </c>
      <c r="E380">
        <v>322.38799999999998</v>
      </c>
      <c r="F380">
        <v>6.2949999999999999</v>
      </c>
      <c r="G380" t="s">
        <v>2884</v>
      </c>
      <c r="I380">
        <v>198.76</v>
      </c>
      <c r="J380">
        <v>6.5890000000000004</v>
      </c>
      <c r="K380" s="68">
        <v>326.5</v>
      </c>
      <c r="L380">
        <v>16</v>
      </c>
      <c r="M380">
        <v>3</v>
      </c>
      <c r="N380" t="s">
        <v>3274</v>
      </c>
      <c r="O380">
        <v>0.56200000000000006</v>
      </c>
      <c r="P380">
        <v>13.563000000000001</v>
      </c>
      <c r="Q380">
        <v>8</v>
      </c>
      <c r="R380">
        <v>6.5860000000000003</v>
      </c>
      <c r="S380">
        <v>6</v>
      </c>
      <c r="T380">
        <v>323.20999999999998</v>
      </c>
      <c r="U380">
        <v>5.0359999999999996</v>
      </c>
      <c r="V380">
        <v>100</v>
      </c>
      <c r="W380">
        <v>0.85399999999999998</v>
      </c>
      <c r="X380">
        <v>1.63</v>
      </c>
      <c r="Y380">
        <v>8.58</v>
      </c>
      <c r="Z380">
        <v>9.1110000000000007</v>
      </c>
      <c r="AA380">
        <v>0.36199999999999999</v>
      </c>
      <c r="AB380">
        <v>0</v>
      </c>
      <c r="AC380" t="b">
        <v>1</v>
      </c>
      <c r="BM380" t="s">
        <v>2887</v>
      </c>
      <c r="BN380" t="s">
        <v>2887</v>
      </c>
      <c r="BO380" t="s">
        <v>2888</v>
      </c>
      <c r="BT380"/>
      <c r="BU380"/>
      <c r="BX380"/>
      <c r="BZ380"/>
      <c r="CA380"/>
      <c r="CB380"/>
      <c r="CC380"/>
      <c r="CD380">
        <v>0</v>
      </c>
      <c r="CE380"/>
      <c r="CF380">
        <v>0</v>
      </c>
    </row>
    <row r="381" spans="1:84" hidden="1" x14ac:dyDescent="0.35">
      <c r="A381" t="s">
        <v>533</v>
      </c>
      <c r="B381" t="s">
        <v>3275</v>
      </c>
      <c r="C381">
        <v>6.5860000000000003</v>
      </c>
      <c r="D381">
        <v>8</v>
      </c>
      <c r="E381">
        <v>340.97899999999998</v>
      </c>
      <c r="F381">
        <v>6.2949999999999999</v>
      </c>
      <c r="G381" t="s">
        <v>2884</v>
      </c>
      <c r="I381">
        <v>213.81</v>
      </c>
      <c r="J381">
        <v>6.5890000000000004</v>
      </c>
      <c r="K381" s="68">
        <v>341.55</v>
      </c>
      <c r="L381">
        <v>7</v>
      </c>
      <c r="M381">
        <v>3</v>
      </c>
      <c r="N381" t="s">
        <v>3275</v>
      </c>
      <c r="O381">
        <v>0.56200000000000006</v>
      </c>
      <c r="P381">
        <v>10</v>
      </c>
      <c r="Q381">
        <v>8</v>
      </c>
      <c r="R381">
        <v>6.5869999999999997</v>
      </c>
      <c r="S381">
        <v>6</v>
      </c>
      <c r="T381">
        <v>341.09300000000002</v>
      </c>
      <c r="U381">
        <v>5.0359999999999996</v>
      </c>
      <c r="V381">
        <v>100</v>
      </c>
      <c r="W381">
        <v>0.85399999999999998</v>
      </c>
      <c r="X381">
        <v>0.74</v>
      </c>
      <c r="Y381">
        <v>8.1999999999999993</v>
      </c>
      <c r="Z381">
        <v>9.1110000000000007</v>
      </c>
      <c r="AA381">
        <v>0.36199999999999999</v>
      </c>
      <c r="AB381">
        <v>0</v>
      </c>
      <c r="AC381" t="b">
        <v>1</v>
      </c>
      <c r="BM381" t="s">
        <v>2887</v>
      </c>
      <c r="BN381" t="s">
        <v>2887</v>
      </c>
      <c r="BO381" t="s">
        <v>2888</v>
      </c>
      <c r="BT381"/>
      <c r="BU381"/>
      <c r="BX381"/>
      <c r="BZ381"/>
      <c r="CA381"/>
      <c r="CB381"/>
      <c r="CC381"/>
      <c r="CD381">
        <v>0</v>
      </c>
      <c r="CE381"/>
      <c r="CF381">
        <v>0</v>
      </c>
    </row>
    <row r="382" spans="1:84" hidden="1" x14ac:dyDescent="0.35">
      <c r="A382" t="s">
        <v>534</v>
      </c>
      <c r="B382" t="s">
        <v>3276</v>
      </c>
      <c r="C382">
        <v>6.5890000000000004</v>
      </c>
      <c r="D382">
        <v>8</v>
      </c>
      <c r="E382">
        <v>58.392000000000003</v>
      </c>
      <c r="F382">
        <v>6.2949999999999999</v>
      </c>
      <c r="G382" t="s">
        <v>2884</v>
      </c>
      <c r="I382">
        <v>293.81</v>
      </c>
      <c r="J382">
        <v>6.593</v>
      </c>
      <c r="K382" s="68">
        <v>61.54</v>
      </c>
      <c r="L382">
        <v>7</v>
      </c>
      <c r="M382">
        <v>3</v>
      </c>
      <c r="N382" t="s">
        <v>3276</v>
      </c>
      <c r="O382">
        <v>0.57599999999999996</v>
      </c>
      <c r="P382">
        <v>10</v>
      </c>
      <c r="Q382">
        <v>8</v>
      </c>
      <c r="R382">
        <v>6.59</v>
      </c>
      <c r="S382">
        <v>6</v>
      </c>
      <c r="T382">
        <v>59.021999999999998</v>
      </c>
      <c r="U382">
        <v>5.0359999999999996</v>
      </c>
      <c r="V382">
        <v>100</v>
      </c>
      <c r="W382">
        <v>0.85399999999999998</v>
      </c>
      <c r="X382">
        <v>0.73</v>
      </c>
      <c r="Y382">
        <v>8.5399999999999991</v>
      </c>
      <c r="Z382">
        <v>9.1110000000000007</v>
      </c>
      <c r="AA382">
        <v>0.36199999999999999</v>
      </c>
      <c r="AB382">
        <v>0</v>
      </c>
      <c r="AC382" t="b">
        <v>1</v>
      </c>
      <c r="BM382" t="s">
        <v>2887</v>
      </c>
      <c r="BN382" t="s">
        <v>2887</v>
      </c>
      <c r="BO382" t="s">
        <v>2888</v>
      </c>
      <c r="BT382"/>
      <c r="BU382"/>
      <c r="BX382"/>
      <c r="BZ382"/>
      <c r="CA382"/>
      <c r="CB382"/>
      <c r="CC382"/>
      <c r="CD382">
        <v>0</v>
      </c>
      <c r="CE382"/>
      <c r="CF382">
        <v>0</v>
      </c>
    </row>
    <row r="383" spans="1:84" hidden="1" x14ac:dyDescent="0.35">
      <c r="A383" t="s">
        <v>535</v>
      </c>
      <c r="B383" t="s">
        <v>3277</v>
      </c>
      <c r="C383">
        <v>6.59</v>
      </c>
      <c r="D383">
        <v>8</v>
      </c>
      <c r="E383">
        <v>67.076999999999998</v>
      </c>
      <c r="F383">
        <v>6.2949999999999999</v>
      </c>
      <c r="G383" t="s">
        <v>2884</v>
      </c>
      <c r="I383">
        <v>301.24</v>
      </c>
      <c r="J383">
        <v>6.593</v>
      </c>
      <c r="K383" s="68">
        <v>68.97</v>
      </c>
      <c r="L383">
        <v>9</v>
      </c>
      <c r="M383">
        <v>3</v>
      </c>
      <c r="N383" t="s">
        <v>3277</v>
      </c>
      <c r="O383">
        <v>0.57599999999999996</v>
      </c>
      <c r="P383">
        <v>10</v>
      </c>
      <c r="Q383">
        <v>8</v>
      </c>
      <c r="R383">
        <v>6.5910000000000002</v>
      </c>
      <c r="S383">
        <v>6</v>
      </c>
      <c r="T383">
        <v>67.454999999999998</v>
      </c>
      <c r="U383">
        <v>5.0359999999999996</v>
      </c>
      <c r="V383">
        <v>100</v>
      </c>
      <c r="W383">
        <v>0.85399999999999998</v>
      </c>
      <c r="X383">
        <v>0.91</v>
      </c>
      <c r="Y383">
        <v>8.7100000000000009</v>
      </c>
      <c r="Z383">
        <v>9.1110000000000007</v>
      </c>
      <c r="AA383">
        <v>0.36199999999999999</v>
      </c>
      <c r="AB383">
        <v>0</v>
      </c>
      <c r="AC383" t="b">
        <v>1</v>
      </c>
      <c r="BM383" t="s">
        <v>2887</v>
      </c>
      <c r="BN383" t="s">
        <v>2887</v>
      </c>
      <c r="BO383" t="s">
        <v>2888</v>
      </c>
      <c r="BT383"/>
      <c r="BU383"/>
      <c r="BX383"/>
      <c r="BZ383"/>
      <c r="CA383"/>
      <c r="CB383"/>
      <c r="CC383"/>
      <c r="CD383">
        <v>0</v>
      </c>
      <c r="CE383"/>
      <c r="CF383">
        <v>0</v>
      </c>
    </row>
    <row r="384" spans="1:84" hidden="1" x14ac:dyDescent="0.35">
      <c r="A384" t="s">
        <v>536</v>
      </c>
      <c r="B384" t="s">
        <v>3278</v>
      </c>
      <c r="C384">
        <v>6.59</v>
      </c>
      <c r="D384">
        <v>8</v>
      </c>
      <c r="E384">
        <v>287.06099999999998</v>
      </c>
      <c r="F384">
        <v>7.04</v>
      </c>
      <c r="G384" t="s">
        <v>2884</v>
      </c>
      <c r="I384">
        <v>163.71</v>
      </c>
      <c r="J384">
        <v>6.5949999999999998</v>
      </c>
      <c r="K384" s="68">
        <v>291.44</v>
      </c>
      <c r="L384">
        <v>13</v>
      </c>
      <c r="M384">
        <v>3</v>
      </c>
      <c r="N384" t="s">
        <v>3278</v>
      </c>
      <c r="O384">
        <v>0.58299999999999996</v>
      </c>
      <c r="P384">
        <v>11.673</v>
      </c>
      <c r="Q384">
        <v>8</v>
      </c>
      <c r="R384">
        <v>6.5910000000000002</v>
      </c>
      <c r="S384">
        <v>6</v>
      </c>
      <c r="T384">
        <v>287.93700000000001</v>
      </c>
      <c r="U384">
        <v>5.6319999999999997</v>
      </c>
      <c r="V384">
        <v>100</v>
      </c>
      <c r="W384">
        <v>0.90300000000000002</v>
      </c>
      <c r="X384">
        <v>1.4530000000000001</v>
      </c>
      <c r="Y384">
        <v>10.07</v>
      </c>
      <c r="Z384">
        <v>9.1110000000000007</v>
      </c>
      <c r="AA384">
        <v>0.36199999999999999</v>
      </c>
      <c r="AB384">
        <v>0</v>
      </c>
      <c r="AC384" t="b">
        <v>1</v>
      </c>
      <c r="BM384" t="s">
        <v>2887</v>
      </c>
      <c r="BN384" t="s">
        <v>2887</v>
      </c>
      <c r="BO384" t="s">
        <v>2888</v>
      </c>
      <c r="BT384"/>
      <c r="BU384"/>
      <c r="BX384"/>
      <c r="BZ384"/>
      <c r="CA384"/>
      <c r="CB384"/>
      <c r="CC384"/>
      <c r="CD384">
        <v>0</v>
      </c>
      <c r="CE384"/>
      <c r="CF384">
        <v>0</v>
      </c>
    </row>
    <row r="385" spans="1:85" hidden="1" x14ac:dyDescent="0.35">
      <c r="A385" t="s">
        <v>537</v>
      </c>
      <c r="B385" t="s">
        <v>3279</v>
      </c>
      <c r="C385">
        <v>6.0510000000000002</v>
      </c>
      <c r="D385">
        <v>599.28300000000002</v>
      </c>
      <c r="E385">
        <v>274.99900000000002</v>
      </c>
      <c r="F385">
        <v>156.548</v>
      </c>
      <c r="G385" t="s">
        <v>2884</v>
      </c>
      <c r="I385">
        <v>195</v>
      </c>
      <c r="J385">
        <v>6.5970000000000004</v>
      </c>
      <c r="K385" s="68">
        <v>322.72899999999998</v>
      </c>
      <c r="L385">
        <v>2.0739999999999998</v>
      </c>
      <c r="M385">
        <v>1</v>
      </c>
      <c r="N385" t="s">
        <v>3279</v>
      </c>
      <c r="O385">
        <v>0.57999999999999996</v>
      </c>
      <c r="P385">
        <v>0</v>
      </c>
      <c r="Q385">
        <v>0</v>
      </c>
      <c r="R385">
        <v>6.5970000000000004</v>
      </c>
      <c r="S385">
        <v>0</v>
      </c>
      <c r="T385">
        <v>322.72899999999998</v>
      </c>
      <c r="U385">
        <v>0</v>
      </c>
      <c r="V385">
        <v>0</v>
      </c>
      <c r="W385">
        <v>0</v>
      </c>
      <c r="X385">
        <v>0</v>
      </c>
      <c r="Y385">
        <v>0</v>
      </c>
      <c r="Z385">
        <v>0</v>
      </c>
      <c r="AA385">
        <v>0</v>
      </c>
      <c r="AB385">
        <v>0</v>
      </c>
      <c r="AC385" t="b">
        <v>1</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t="b">
        <v>0</v>
      </c>
      <c r="AZ385">
        <v>0</v>
      </c>
      <c r="BI385">
        <v>0</v>
      </c>
      <c r="BJ385">
        <v>0</v>
      </c>
      <c r="BK385">
        <v>0</v>
      </c>
      <c r="BM385" t="s">
        <v>2887</v>
      </c>
      <c r="BN385" t="s">
        <v>2887</v>
      </c>
      <c r="BO385" t="s">
        <v>2888</v>
      </c>
      <c r="BT385"/>
      <c r="BU385"/>
      <c r="BX385"/>
      <c r="BY385" t="s">
        <v>2903</v>
      </c>
      <c r="BZ385"/>
      <c r="CA385"/>
      <c r="CB385"/>
      <c r="CC385"/>
      <c r="CD385">
        <v>0</v>
      </c>
      <c r="CE385"/>
      <c r="CF385">
        <v>0</v>
      </c>
    </row>
    <row r="386" spans="1:85" hidden="1" x14ac:dyDescent="0.35">
      <c r="A386" t="s">
        <v>538</v>
      </c>
      <c r="B386" t="s">
        <v>3280</v>
      </c>
      <c r="C386">
        <v>6.5990000000000002</v>
      </c>
      <c r="D386">
        <v>8</v>
      </c>
      <c r="E386">
        <v>46.878</v>
      </c>
      <c r="F386">
        <v>6.2949999999999999</v>
      </c>
      <c r="G386" t="s">
        <v>2884</v>
      </c>
      <c r="I386">
        <v>283.70999999999998</v>
      </c>
      <c r="J386">
        <v>6.6020000000000003</v>
      </c>
      <c r="K386" s="68">
        <v>51.43</v>
      </c>
      <c r="L386">
        <v>16</v>
      </c>
      <c r="M386">
        <v>3</v>
      </c>
      <c r="N386" t="s">
        <v>3280</v>
      </c>
      <c r="O386">
        <v>0.59499999999999997</v>
      </c>
      <c r="P386">
        <v>13.561999999999999</v>
      </c>
      <c r="Q386">
        <v>8</v>
      </c>
      <c r="R386">
        <v>6.6</v>
      </c>
      <c r="S386">
        <v>6</v>
      </c>
      <c r="T386">
        <v>47.787999999999997</v>
      </c>
      <c r="U386">
        <v>5.0359999999999996</v>
      </c>
      <c r="V386">
        <v>100</v>
      </c>
      <c r="W386">
        <v>0.98</v>
      </c>
      <c r="X386">
        <v>2.1800000000000002</v>
      </c>
      <c r="Y386">
        <v>8.15</v>
      </c>
      <c r="Z386">
        <v>11.417</v>
      </c>
      <c r="AA386">
        <v>0.41299999999999998</v>
      </c>
      <c r="AB386">
        <v>0</v>
      </c>
      <c r="AC386" t="b">
        <v>1</v>
      </c>
      <c r="BM386" t="s">
        <v>2887</v>
      </c>
      <c r="BN386" t="s">
        <v>2887</v>
      </c>
      <c r="BO386" t="s">
        <v>2888</v>
      </c>
      <c r="BT386"/>
      <c r="BU386"/>
      <c r="BX386"/>
      <c r="BZ386"/>
      <c r="CA386"/>
      <c r="CB386"/>
      <c r="CC386"/>
      <c r="CD386">
        <v>0</v>
      </c>
      <c r="CE386"/>
      <c r="CF386">
        <v>0</v>
      </c>
    </row>
    <row r="387" spans="1:85" hidden="1" x14ac:dyDescent="0.35">
      <c r="A387" t="s">
        <v>539</v>
      </c>
      <c r="B387" t="s">
        <v>3281</v>
      </c>
      <c r="C387">
        <v>6.5990000000000002</v>
      </c>
      <c r="D387">
        <v>10.281000000000001</v>
      </c>
      <c r="E387">
        <v>110.803</v>
      </c>
      <c r="F387">
        <v>6.2949999999999999</v>
      </c>
      <c r="G387" t="s">
        <v>2884</v>
      </c>
      <c r="I387">
        <v>343.71</v>
      </c>
      <c r="J387">
        <v>6.6050000000000004</v>
      </c>
      <c r="K387" s="68">
        <v>111.43</v>
      </c>
      <c r="L387">
        <v>10</v>
      </c>
      <c r="M387">
        <v>3</v>
      </c>
      <c r="N387" t="s">
        <v>3281</v>
      </c>
      <c r="O387">
        <v>0.59599999999999997</v>
      </c>
      <c r="P387">
        <v>10</v>
      </c>
      <c r="Q387">
        <v>10.281000000000001</v>
      </c>
      <c r="R387">
        <v>6.6</v>
      </c>
      <c r="S387">
        <v>8.2249999999999996</v>
      </c>
      <c r="T387">
        <v>110.928</v>
      </c>
      <c r="U387">
        <v>5.0359999999999996</v>
      </c>
      <c r="V387">
        <v>100</v>
      </c>
      <c r="W387">
        <v>1.004</v>
      </c>
      <c r="X387">
        <v>1.48</v>
      </c>
      <c r="Y387">
        <v>12.3</v>
      </c>
      <c r="Z387">
        <v>12.884</v>
      </c>
      <c r="AA387">
        <v>0.442</v>
      </c>
      <c r="AB387">
        <v>0</v>
      </c>
      <c r="AC387" t="b">
        <v>1</v>
      </c>
      <c r="BM387" t="s">
        <v>2887</v>
      </c>
      <c r="BN387" t="s">
        <v>2887</v>
      </c>
      <c r="BO387" t="s">
        <v>2888</v>
      </c>
      <c r="BT387"/>
      <c r="BU387"/>
      <c r="BX387"/>
      <c r="BZ387"/>
      <c r="CA387"/>
      <c r="CB387"/>
      <c r="CC387"/>
      <c r="CD387">
        <v>0</v>
      </c>
      <c r="CE387"/>
      <c r="CF387">
        <v>0</v>
      </c>
    </row>
    <row r="388" spans="1:85" hidden="1" x14ac:dyDescent="0.35">
      <c r="A388" t="s">
        <v>540</v>
      </c>
      <c r="B388" t="s">
        <v>3282</v>
      </c>
      <c r="C388">
        <v>6.5979999999999999</v>
      </c>
      <c r="D388">
        <v>15.446</v>
      </c>
      <c r="E388">
        <v>145.81200000000001</v>
      </c>
      <c r="F388">
        <v>6.2949999999999999</v>
      </c>
      <c r="G388" t="s">
        <v>2884</v>
      </c>
      <c r="I388">
        <v>21.24</v>
      </c>
      <c r="J388">
        <v>6.6079999999999997</v>
      </c>
      <c r="K388" s="68">
        <v>148.96</v>
      </c>
      <c r="L388">
        <v>11</v>
      </c>
      <c r="M388">
        <v>3</v>
      </c>
      <c r="N388" t="s">
        <v>3282</v>
      </c>
      <c r="O388">
        <v>0.59699999999999998</v>
      </c>
      <c r="P388">
        <v>10.523</v>
      </c>
      <c r="Q388">
        <v>15.446</v>
      </c>
      <c r="R388">
        <v>6.6</v>
      </c>
      <c r="S388">
        <v>12.356999999999999</v>
      </c>
      <c r="T388">
        <v>146.44200000000001</v>
      </c>
      <c r="U388">
        <v>5.0359999999999996</v>
      </c>
      <c r="V388">
        <v>100</v>
      </c>
      <c r="W388">
        <v>0.876</v>
      </c>
      <c r="X388">
        <v>1.77</v>
      </c>
      <c r="Y388">
        <v>14.44</v>
      </c>
      <c r="Z388">
        <v>14.542999999999999</v>
      </c>
      <c r="AA388">
        <v>0.47399999999999998</v>
      </c>
      <c r="AB388">
        <v>0</v>
      </c>
      <c r="AC388" t="b">
        <v>1</v>
      </c>
      <c r="BM388" t="s">
        <v>2887</v>
      </c>
      <c r="BN388" t="s">
        <v>2887</v>
      </c>
      <c r="BO388" t="s">
        <v>2888</v>
      </c>
      <c r="BT388"/>
      <c r="BU388"/>
      <c r="BX388"/>
      <c r="BZ388"/>
      <c r="CA388"/>
      <c r="CB388"/>
      <c r="CC388"/>
      <c r="CD388">
        <v>0</v>
      </c>
      <c r="CE388"/>
      <c r="CF388">
        <v>0</v>
      </c>
    </row>
    <row r="389" spans="1:85" hidden="1" x14ac:dyDescent="0.35">
      <c r="A389" t="s">
        <v>541</v>
      </c>
      <c r="B389" t="s">
        <v>3283</v>
      </c>
      <c r="C389">
        <v>6.6</v>
      </c>
      <c r="D389">
        <v>11.266999999999999</v>
      </c>
      <c r="E389">
        <v>123.06</v>
      </c>
      <c r="F389">
        <v>6.2949999999999999</v>
      </c>
      <c r="G389" t="s">
        <v>2884</v>
      </c>
      <c r="I389">
        <v>356.29</v>
      </c>
      <c r="J389">
        <v>6.6079999999999997</v>
      </c>
      <c r="K389" s="68">
        <v>124.01</v>
      </c>
      <c r="L389">
        <v>10</v>
      </c>
      <c r="M389">
        <v>3</v>
      </c>
      <c r="N389" t="s">
        <v>3283</v>
      </c>
      <c r="O389">
        <v>0.59699999999999998</v>
      </c>
      <c r="P389">
        <v>10</v>
      </c>
      <c r="Q389">
        <v>11.266999999999999</v>
      </c>
      <c r="R389">
        <v>6.6020000000000003</v>
      </c>
      <c r="S389">
        <v>9.0139999999999993</v>
      </c>
      <c r="T389">
        <v>123.25</v>
      </c>
      <c r="U389">
        <v>5.0359999999999996</v>
      </c>
      <c r="V389">
        <v>100</v>
      </c>
      <c r="W389">
        <v>0.96699999999999997</v>
      </c>
      <c r="X389">
        <v>1.56</v>
      </c>
      <c r="Y389">
        <v>14.47</v>
      </c>
      <c r="Z389">
        <v>14.542999999999999</v>
      </c>
      <c r="AA389">
        <v>0.47399999999999998</v>
      </c>
      <c r="AB389">
        <v>0</v>
      </c>
      <c r="AC389" t="b">
        <v>1</v>
      </c>
      <c r="BM389" t="s">
        <v>2887</v>
      </c>
      <c r="BN389" t="s">
        <v>2887</v>
      </c>
      <c r="BO389" t="s">
        <v>2888</v>
      </c>
      <c r="BT389"/>
      <c r="BU389"/>
      <c r="BX389"/>
      <c r="BZ389"/>
      <c r="CA389"/>
      <c r="CB389"/>
      <c r="CC389"/>
      <c r="CD389">
        <v>0</v>
      </c>
      <c r="CE389"/>
      <c r="CF389">
        <v>0</v>
      </c>
    </row>
    <row r="390" spans="1:85" hidden="1" x14ac:dyDescent="0.35">
      <c r="A390" t="s">
        <v>542</v>
      </c>
      <c r="B390" t="s">
        <v>3284</v>
      </c>
      <c r="C390">
        <v>6.6020000000000003</v>
      </c>
      <c r="D390">
        <v>8</v>
      </c>
      <c r="E390">
        <v>128.28200000000001</v>
      </c>
      <c r="F390">
        <v>6.2949999999999999</v>
      </c>
      <c r="G390" t="s">
        <v>2884</v>
      </c>
      <c r="I390">
        <v>3.71</v>
      </c>
      <c r="J390">
        <v>6.6079999999999997</v>
      </c>
      <c r="K390" s="68">
        <v>131.43</v>
      </c>
      <c r="L390">
        <v>12</v>
      </c>
      <c r="M390">
        <v>3</v>
      </c>
      <c r="N390" t="s">
        <v>3284</v>
      </c>
      <c r="O390">
        <v>0.59699999999999998</v>
      </c>
      <c r="P390">
        <v>11.083</v>
      </c>
      <c r="Q390">
        <v>8</v>
      </c>
      <c r="R390">
        <v>6.6040000000000001</v>
      </c>
      <c r="S390">
        <v>6</v>
      </c>
      <c r="T390">
        <v>128.91200000000001</v>
      </c>
      <c r="U390">
        <v>5.0359999999999996</v>
      </c>
      <c r="V390">
        <v>100</v>
      </c>
      <c r="W390">
        <v>0.96699999999999997</v>
      </c>
      <c r="X390">
        <v>1.82</v>
      </c>
      <c r="Y390">
        <v>13.7</v>
      </c>
      <c r="Z390">
        <v>14.542999999999999</v>
      </c>
      <c r="AA390">
        <v>0.47399999999999998</v>
      </c>
      <c r="AB390">
        <v>0</v>
      </c>
      <c r="AC390" t="b">
        <v>1</v>
      </c>
      <c r="BM390" t="s">
        <v>2887</v>
      </c>
      <c r="BN390" t="s">
        <v>2887</v>
      </c>
      <c r="BO390" t="s">
        <v>2888</v>
      </c>
      <c r="BT390"/>
      <c r="BU390"/>
      <c r="BX390"/>
      <c r="BZ390"/>
      <c r="CA390"/>
      <c r="CB390"/>
      <c r="CC390"/>
      <c r="CD390">
        <v>0</v>
      </c>
      <c r="CE390"/>
      <c r="CF390">
        <v>0</v>
      </c>
    </row>
    <row r="391" spans="1:85" hidden="1" x14ac:dyDescent="0.35">
      <c r="A391" t="s">
        <v>543</v>
      </c>
      <c r="B391" t="s">
        <v>3285</v>
      </c>
      <c r="C391">
        <v>6.61</v>
      </c>
      <c r="D391">
        <v>42.39</v>
      </c>
      <c r="E391">
        <v>132.03700000000001</v>
      </c>
      <c r="F391">
        <v>360</v>
      </c>
      <c r="G391" t="s">
        <v>2884</v>
      </c>
      <c r="I391">
        <v>321.24</v>
      </c>
      <c r="J391">
        <v>6.6230000000000002</v>
      </c>
      <c r="K391" s="68">
        <v>88.96</v>
      </c>
      <c r="L391">
        <v>12</v>
      </c>
      <c r="M391">
        <v>3</v>
      </c>
      <c r="N391" t="s">
        <v>3285</v>
      </c>
      <c r="O391">
        <v>0.61499999999999999</v>
      </c>
      <c r="P391">
        <v>11.083</v>
      </c>
      <c r="Q391">
        <v>42.39</v>
      </c>
      <c r="R391">
        <v>6.6130000000000004</v>
      </c>
      <c r="S391">
        <v>33.911999999999999</v>
      </c>
      <c r="T391">
        <v>160.80199999999999</v>
      </c>
      <c r="U391">
        <v>327.32499999999999</v>
      </c>
      <c r="V391">
        <v>100</v>
      </c>
      <c r="W391">
        <v>1.8959999999999999</v>
      </c>
      <c r="X391">
        <v>6.327</v>
      </c>
      <c r="Y391">
        <v>17.95</v>
      </c>
      <c r="Z391">
        <v>16.489999999999998</v>
      </c>
      <c r="AA391">
        <v>0.50900000000000001</v>
      </c>
      <c r="AB391">
        <v>0</v>
      </c>
      <c r="AC391" t="b">
        <v>1</v>
      </c>
      <c r="BM391" t="s">
        <v>2887</v>
      </c>
      <c r="BN391" t="s">
        <v>2887</v>
      </c>
      <c r="BO391" t="s">
        <v>2888</v>
      </c>
      <c r="BT391"/>
      <c r="BU391"/>
      <c r="BX391"/>
      <c r="BZ391"/>
      <c r="CA391"/>
      <c r="CB391"/>
      <c r="CC391"/>
      <c r="CD391">
        <v>0</v>
      </c>
      <c r="CE391"/>
      <c r="CF391">
        <v>0</v>
      </c>
    </row>
    <row r="392" spans="1:85" hidden="1" x14ac:dyDescent="0.35">
      <c r="A392" t="s">
        <v>544</v>
      </c>
      <c r="B392" t="s">
        <v>3286</v>
      </c>
      <c r="C392">
        <v>6.6440000000000001</v>
      </c>
      <c r="D392">
        <v>209.91900000000001</v>
      </c>
      <c r="E392">
        <v>116.199</v>
      </c>
      <c r="F392">
        <v>113.477</v>
      </c>
      <c r="G392" t="s">
        <v>2884</v>
      </c>
      <c r="I392">
        <v>60</v>
      </c>
      <c r="J392">
        <v>6.665</v>
      </c>
      <c r="K392" s="68">
        <v>187.703</v>
      </c>
      <c r="L392">
        <v>-1.238</v>
      </c>
      <c r="M392">
        <v>1</v>
      </c>
      <c r="N392" t="s">
        <v>3286</v>
      </c>
      <c r="O392">
        <v>0.60099999999999998</v>
      </c>
      <c r="P392">
        <v>0</v>
      </c>
      <c r="Q392">
        <v>0</v>
      </c>
      <c r="R392">
        <v>6.665</v>
      </c>
      <c r="S392">
        <v>0</v>
      </c>
      <c r="T392">
        <v>187.703</v>
      </c>
      <c r="U392">
        <v>0</v>
      </c>
      <c r="V392">
        <v>0</v>
      </c>
      <c r="W392">
        <v>0</v>
      </c>
      <c r="X392">
        <v>0</v>
      </c>
      <c r="Y392">
        <v>0</v>
      </c>
      <c r="Z392">
        <v>0</v>
      </c>
      <c r="AA392">
        <v>0</v>
      </c>
      <c r="AB392">
        <v>0</v>
      </c>
      <c r="AC392" t="b">
        <v>1</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t="b">
        <v>0</v>
      </c>
      <c r="AZ392">
        <v>0</v>
      </c>
      <c r="BI392">
        <v>0</v>
      </c>
      <c r="BJ392">
        <v>0</v>
      </c>
      <c r="BK392">
        <v>0</v>
      </c>
      <c r="BM392" t="s">
        <v>2905</v>
      </c>
      <c r="BN392" t="s">
        <v>2905</v>
      </c>
      <c r="BO392" t="s">
        <v>2888</v>
      </c>
      <c r="BT392"/>
      <c r="BU392"/>
      <c r="BX392"/>
      <c r="BY392" t="s">
        <v>2903</v>
      </c>
      <c r="BZ392"/>
      <c r="CA392"/>
      <c r="CB392"/>
      <c r="CC392"/>
      <c r="CD392">
        <v>0</v>
      </c>
      <c r="CE392"/>
      <c r="CF392">
        <v>0</v>
      </c>
    </row>
    <row r="393" spans="1:85" hidden="1" x14ac:dyDescent="0.35">
      <c r="A393" t="s">
        <v>545</v>
      </c>
      <c r="B393" t="s">
        <v>3287</v>
      </c>
      <c r="C393">
        <v>9.6159999999999997</v>
      </c>
      <c r="D393">
        <v>32.869</v>
      </c>
      <c r="E393">
        <v>343.25200000000001</v>
      </c>
      <c r="F393">
        <v>360</v>
      </c>
      <c r="G393" t="s">
        <v>2884</v>
      </c>
      <c r="I393">
        <v>6.19</v>
      </c>
      <c r="J393">
        <v>9.625</v>
      </c>
      <c r="K393" s="68">
        <v>131.9</v>
      </c>
      <c r="L393">
        <v>30</v>
      </c>
      <c r="M393">
        <v>3</v>
      </c>
      <c r="N393" t="s">
        <v>3287</v>
      </c>
      <c r="O393">
        <v>0.57799999999999996</v>
      </c>
      <c r="P393">
        <v>23.332999999999998</v>
      </c>
      <c r="Q393">
        <v>32.869</v>
      </c>
      <c r="R393">
        <v>9.6170000000000009</v>
      </c>
      <c r="S393">
        <v>26.295000000000002</v>
      </c>
      <c r="T393">
        <v>353.42700000000002</v>
      </c>
      <c r="U393">
        <v>335.358</v>
      </c>
      <c r="V393">
        <v>100</v>
      </c>
      <c r="W393">
        <v>2.0880000000000001</v>
      </c>
      <c r="X393">
        <v>20.148</v>
      </c>
      <c r="Y393">
        <v>22.46</v>
      </c>
      <c r="Z393">
        <v>21.692</v>
      </c>
      <c r="AA393">
        <v>0.60299999999999998</v>
      </c>
      <c r="AB393">
        <v>0</v>
      </c>
      <c r="AC393" t="b">
        <v>1</v>
      </c>
      <c r="BM393" t="s">
        <v>2887</v>
      </c>
      <c r="BN393" t="s">
        <v>3288</v>
      </c>
      <c r="BO393" t="s">
        <v>2888</v>
      </c>
      <c r="BT393"/>
      <c r="BU393"/>
      <c r="BX393"/>
      <c r="BZ393"/>
      <c r="CA393"/>
      <c r="CB393"/>
      <c r="CC393"/>
      <c r="CD393">
        <v>0</v>
      </c>
      <c r="CE393"/>
      <c r="CF393">
        <v>0</v>
      </c>
    </row>
    <row r="394" spans="1:85" hidden="1" x14ac:dyDescent="0.35">
      <c r="A394" t="s">
        <v>546</v>
      </c>
      <c r="B394" t="s">
        <v>3289</v>
      </c>
      <c r="C394">
        <v>9.3000000000000007</v>
      </c>
      <c r="D394">
        <v>355.33800000000002</v>
      </c>
      <c r="E394">
        <v>119.55800000000001</v>
      </c>
      <c r="F394">
        <v>111.596</v>
      </c>
      <c r="G394" t="s">
        <v>2884</v>
      </c>
      <c r="I394">
        <v>60</v>
      </c>
      <c r="J394">
        <v>9.6340000000000003</v>
      </c>
      <c r="K394" s="68">
        <v>185.708</v>
      </c>
      <c r="L394">
        <v>1.2829999999999999</v>
      </c>
      <c r="M394">
        <v>1</v>
      </c>
      <c r="N394" t="s">
        <v>3289</v>
      </c>
      <c r="O394">
        <v>0.58299999999999996</v>
      </c>
      <c r="P394">
        <v>0</v>
      </c>
      <c r="Q394">
        <v>0</v>
      </c>
      <c r="R394">
        <v>9.6340000000000003</v>
      </c>
      <c r="S394">
        <v>0</v>
      </c>
      <c r="T394">
        <v>185.708</v>
      </c>
      <c r="U394">
        <v>0</v>
      </c>
      <c r="V394">
        <v>0</v>
      </c>
      <c r="W394">
        <v>0</v>
      </c>
      <c r="X394">
        <v>0</v>
      </c>
      <c r="Y394">
        <v>0</v>
      </c>
      <c r="Z394">
        <v>0</v>
      </c>
      <c r="AA394">
        <v>0</v>
      </c>
      <c r="AB394">
        <v>0</v>
      </c>
      <c r="AC394" t="b">
        <v>1</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t="b">
        <v>0</v>
      </c>
      <c r="AZ394">
        <v>0</v>
      </c>
      <c r="BI394">
        <v>0</v>
      </c>
      <c r="BJ394">
        <v>0</v>
      </c>
      <c r="BK394">
        <v>0</v>
      </c>
      <c r="BM394" t="s">
        <v>2905</v>
      </c>
      <c r="BN394" t="s">
        <v>2887</v>
      </c>
      <c r="BO394" t="s">
        <v>2888</v>
      </c>
      <c r="BT394"/>
      <c r="BU394"/>
      <c r="BX394"/>
      <c r="BY394" t="s">
        <v>2903</v>
      </c>
      <c r="BZ394"/>
      <c r="CA394"/>
      <c r="CB394"/>
      <c r="CC394"/>
      <c r="CD394">
        <v>0</v>
      </c>
      <c r="CE394"/>
      <c r="CF394">
        <v>0</v>
      </c>
    </row>
    <row r="395" spans="1:85" hidden="1" x14ac:dyDescent="0.35">
      <c r="A395" t="s">
        <v>547</v>
      </c>
      <c r="B395" t="s">
        <v>3291</v>
      </c>
      <c r="C395" s="51">
        <v>10.789</v>
      </c>
      <c r="D395">
        <v>8.609</v>
      </c>
      <c r="E395" s="68">
        <v>148.26900000000001</v>
      </c>
      <c r="F395">
        <v>6.2949999999999999</v>
      </c>
      <c r="G395" t="s">
        <v>3290</v>
      </c>
      <c r="I395">
        <v>23.71</v>
      </c>
      <c r="J395">
        <v>10.792</v>
      </c>
      <c r="K395" s="73">
        <v>149.30000000000001</v>
      </c>
      <c r="L395">
        <v>5</v>
      </c>
      <c r="M395">
        <v>1</v>
      </c>
      <c r="N395" s="51" t="s">
        <v>3291</v>
      </c>
      <c r="O395">
        <v>0.72199999999999998</v>
      </c>
      <c r="P395">
        <v>10</v>
      </c>
      <c r="Q395">
        <v>8.609</v>
      </c>
      <c r="R395">
        <v>10.789</v>
      </c>
      <c r="S395">
        <v>6.609</v>
      </c>
      <c r="T395">
        <v>148.47499999999999</v>
      </c>
      <c r="U395">
        <v>5.0359999999999996</v>
      </c>
      <c r="V395">
        <v>100</v>
      </c>
      <c r="W395">
        <v>1.083</v>
      </c>
      <c r="X395">
        <v>1.0069999999999999</v>
      </c>
      <c r="Y395">
        <v>22.45</v>
      </c>
      <c r="Z395">
        <v>22.46</v>
      </c>
      <c r="AA395">
        <v>0.61799999999999999</v>
      </c>
      <c r="AB395">
        <v>0</v>
      </c>
      <c r="AC395" t="b">
        <v>1</v>
      </c>
      <c r="AI395">
        <v>10.785</v>
      </c>
      <c r="AJ395">
        <v>147.024</v>
      </c>
      <c r="AK395">
        <v>10.791</v>
      </c>
      <c r="AL395">
        <v>149.11000000000001</v>
      </c>
      <c r="AM395">
        <v>4.1719999999999997</v>
      </c>
      <c r="AN395">
        <v>12.51</v>
      </c>
      <c r="AO395">
        <v>13.41</v>
      </c>
      <c r="AP395">
        <v>0.504</v>
      </c>
      <c r="AQ395">
        <v>22.966999999999999</v>
      </c>
      <c r="AR395">
        <v>19.433</v>
      </c>
      <c r="AS395">
        <v>36.511000000000003</v>
      </c>
      <c r="AT395">
        <v>0.90900000000000003</v>
      </c>
      <c r="AU395">
        <v>0.35199999999999998</v>
      </c>
      <c r="AV395">
        <v>0.214</v>
      </c>
      <c r="AW395">
        <v>0</v>
      </c>
      <c r="AX395">
        <v>34</v>
      </c>
      <c r="AY395" t="b">
        <v>1</v>
      </c>
      <c r="AZ395">
        <v>23.524000000000001</v>
      </c>
      <c r="BA395">
        <v>10.789</v>
      </c>
      <c r="BB395">
        <v>8.609</v>
      </c>
      <c r="BC395">
        <v>148.26900000000001</v>
      </c>
      <c r="BD395">
        <v>6.2949999999999999</v>
      </c>
      <c r="BE395">
        <v>10.792</v>
      </c>
      <c r="BF395">
        <v>149.30000000000001</v>
      </c>
      <c r="BG395">
        <v>7</v>
      </c>
      <c r="BH395">
        <v>3</v>
      </c>
      <c r="BI395">
        <v>6.609</v>
      </c>
      <c r="BJ395">
        <v>5.0359999999999996</v>
      </c>
      <c r="BK395">
        <v>1.1180000000000001</v>
      </c>
      <c r="BM395" t="s">
        <v>144</v>
      </c>
      <c r="BN395" t="s">
        <v>144</v>
      </c>
      <c r="BO395" t="s">
        <v>3292</v>
      </c>
      <c r="BQ395">
        <v>1</v>
      </c>
      <c r="BT395" s="51" t="s">
        <v>3293</v>
      </c>
      <c r="BV395" t="s">
        <v>3294</v>
      </c>
      <c r="CB395" s="51">
        <v>13.41</v>
      </c>
      <c r="CC395" s="51">
        <v>13.41</v>
      </c>
      <c r="CD395" s="51">
        <v>4.0000000000000001E-3</v>
      </c>
      <c r="CE395" s="51">
        <v>0.01</v>
      </c>
      <c r="CF395" s="51">
        <v>0.626</v>
      </c>
      <c r="CG395" t="b">
        <f>IF(CE395*100&lt;CC395,TRUE,FALSE)</f>
        <v>1</v>
      </c>
    </row>
    <row r="396" spans="1:85" hidden="1" x14ac:dyDescent="0.35">
      <c r="A396" t="s">
        <v>548</v>
      </c>
      <c r="B396" t="s">
        <v>3295</v>
      </c>
      <c r="C396" s="51">
        <v>11.736000000000001</v>
      </c>
      <c r="D396">
        <v>8.2710000000000008</v>
      </c>
      <c r="E396" s="68">
        <v>211.29300000000001</v>
      </c>
      <c r="F396">
        <v>6.2949999999999999</v>
      </c>
      <c r="G396" t="s">
        <v>3290</v>
      </c>
      <c r="I396">
        <v>86.19</v>
      </c>
      <c r="J396">
        <v>11.741</v>
      </c>
      <c r="K396" s="73">
        <v>211.67</v>
      </c>
      <c r="L396">
        <v>5</v>
      </c>
      <c r="M396">
        <v>1</v>
      </c>
      <c r="N396" s="51" t="s">
        <v>3295</v>
      </c>
      <c r="O396">
        <v>0.747</v>
      </c>
      <c r="P396">
        <v>10</v>
      </c>
      <c r="Q396">
        <v>8.2710000000000008</v>
      </c>
      <c r="R396">
        <v>11.737</v>
      </c>
      <c r="S396">
        <v>6.2709999999999999</v>
      </c>
      <c r="T396">
        <v>211.369</v>
      </c>
      <c r="U396">
        <v>5.0359999999999996</v>
      </c>
      <c r="V396">
        <v>100</v>
      </c>
      <c r="W396">
        <v>1.083</v>
      </c>
      <c r="X396">
        <v>1.0109999999999999</v>
      </c>
      <c r="Y396">
        <v>22.52</v>
      </c>
      <c r="Z396">
        <v>22.46</v>
      </c>
      <c r="AA396">
        <v>0.61799999999999999</v>
      </c>
      <c r="AB396">
        <v>0</v>
      </c>
      <c r="AC396" t="b">
        <v>1</v>
      </c>
      <c r="AI396">
        <v>11.734999999999999</v>
      </c>
      <c r="AJ396">
        <v>209.42500000000001</v>
      </c>
      <c r="AK396">
        <v>11.739000000000001</v>
      </c>
      <c r="AL396">
        <v>211.59</v>
      </c>
      <c r="AM396">
        <v>4.3310000000000004</v>
      </c>
      <c r="AN396">
        <v>7.72</v>
      </c>
      <c r="AO396">
        <v>13.52</v>
      </c>
      <c r="AP396">
        <v>0.81399999999999995</v>
      </c>
      <c r="AQ396">
        <v>22.812000000000001</v>
      </c>
      <c r="AR396">
        <v>19.734000000000002</v>
      </c>
      <c r="AS396">
        <v>22.893000000000001</v>
      </c>
      <c r="AT396">
        <v>4.1000000000000002E-2</v>
      </c>
      <c r="AU396">
        <v>0.32700000000000001</v>
      </c>
      <c r="AV396">
        <v>0.23599999999999999</v>
      </c>
      <c r="AW396">
        <v>0</v>
      </c>
      <c r="AX396">
        <v>3407</v>
      </c>
      <c r="AY396" t="b">
        <v>1</v>
      </c>
      <c r="AZ396">
        <v>86.114000000000004</v>
      </c>
      <c r="BA396">
        <v>11.736000000000001</v>
      </c>
      <c r="BB396">
        <v>8.2710000000000008</v>
      </c>
      <c r="BC396">
        <v>211.29300000000001</v>
      </c>
      <c r="BD396">
        <v>6.2949999999999999</v>
      </c>
      <c r="BE396">
        <v>11.741</v>
      </c>
      <c r="BF396">
        <v>211.67</v>
      </c>
      <c r="BG396">
        <v>6</v>
      </c>
      <c r="BH396">
        <v>3</v>
      </c>
      <c r="BM396" t="s">
        <v>144</v>
      </c>
      <c r="BN396" t="s">
        <v>144</v>
      </c>
      <c r="BO396" t="s">
        <v>3296</v>
      </c>
      <c r="BP396" t="s">
        <v>3297</v>
      </c>
      <c r="BQ396">
        <v>1</v>
      </c>
      <c r="BT396" s="51" t="s">
        <v>3293</v>
      </c>
      <c r="BV396" t="s">
        <v>3294</v>
      </c>
      <c r="CA396" s="51" t="s">
        <v>3298</v>
      </c>
      <c r="CB396" s="51">
        <v>13.52</v>
      </c>
      <c r="CC396" s="51">
        <v>13.52</v>
      </c>
      <c r="CD396" s="51">
        <v>1.9E-2</v>
      </c>
      <c r="CE396" s="51">
        <v>5.1999999999999998E-2</v>
      </c>
      <c r="CF396" s="51">
        <v>0.68200000000000005</v>
      </c>
      <c r="CG396" t="b">
        <f t="shared" ref="CG396:CG397" si="0">IF(CE396*100&lt;CC396,TRUE,FALSE)</f>
        <v>1</v>
      </c>
    </row>
    <row r="397" spans="1:85" hidden="1" x14ac:dyDescent="0.35">
      <c r="A397" t="s">
        <v>549</v>
      </c>
      <c r="B397" t="s">
        <v>3299</v>
      </c>
      <c r="C397" s="51">
        <v>11.901999999999999</v>
      </c>
      <c r="D397">
        <v>14.994999999999999</v>
      </c>
      <c r="E397" s="68">
        <v>164.51599999999999</v>
      </c>
      <c r="F397">
        <v>6.2949999999999999</v>
      </c>
      <c r="G397" t="s">
        <v>3290</v>
      </c>
      <c r="I397">
        <v>41.24</v>
      </c>
      <c r="J397">
        <v>11.907</v>
      </c>
      <c r="K397" s="73">
        <v>166.69</v>
      </c>
      <c r="L397">
        <v>5</v>
      </c>
      <c r="M397">
        <v>1</v>
      </c>
      <c r="N397" s="51" t="s">
        <v>3299</v>
      </c>
      <c r="O397">
        <v>0.73599999999999999</v>
      </c>
      <c r="P397">
        <v>10</v>
      </c>
      <c r="Q397">
        <v>14.994999999999999</v>
      </c>
      <c r="R397">
        <v>11.903</v>
      </c>
      <c r="S397">
        <v>11.996</v>
      </c>
      <c r="T397">
        <v>164.95099999999999</v>
      </c>
      <c r="U397">
        <v>5.0359999999999996</v>
      </c>
      <c r="V397">
        <v>100</v>
      </c>
      <c r="W397">
        <v>1.0409999999999999</v>
      </c>
      <c r="X397">
        <v>1.04</v>
      </c>
      <c r="Y397">
        <v>23.33</v>
      </c>
      <c r="Z397">
        <v>22.46</v>
      </c>
      <c r="AA397">
        <v>0.61799999999999999</v>
      </c>
      <c r="AB397">
        <v>0</v>
      </c>
      <c r="AC397" t="b">
        <v>1</v>
      </c>
      <c r="AI397">
        <v>11.901999999999999</v>
      </c>
      <c r="AJ397">
        <v>163.69999999999999</v>
      </c>
      <c r="AK397">
        <v>11.907999999999999</v>
      </c>
      <c r="AL397">
        <v>166.61500000000001</v>
      </c>
      <c r="AM397">
        <v>5.8289999999999997</v>
      </c>
      <c r="AN397">
        <v>10.44</v>
      </c>
      <c r="AO397">
        <v>12.37</v>
      </c>
      <c r="AP397">
        <v>0.81200000000000006</v>
      </c>
      <c r="AQ397">
        <v>22.786999999999999</v>
      </c>
      <c r="AR397">
        <v>13.717000000000001</v>
      </c>
      <c r="AS397">
        <v>24.757000000000001</v>
      </c>
      <c r="AT397">
        <v>0.14799999999999999</v>
      </c>
      <c r="AU397">
        <v>6.5000000000000002E-2</v>
      </c>
      <c r="AV397">
        <v>0.30599999999999999</v>
      </c>
      <c r="AW397">
        <v>0</v>
      </c>
      <c r="AX397">
        <v>6780</v>
      </c>
      <c r="AY397" t="b">
        <v>1</v>
      </c>
      <c r="AZ397">
        <v>41.167000000000002</v>
      </c>
      <c r="BA397">
        <v>11.901999999999999</v>
      </c>
      <c r="BB397">
        <v>14.994999999999999</v>
      </c>
      <c r="BC397">
        <v>164.51599999999999</v>
      </c>
      <c r="BD397">
        <v>6.2949999999999999</v>
      </c>
      <c r="BE397">
        <v>11.907</v>
      </c>
      <c r="BF397">
        <v>166.69</v>
      </c>
      <c r="BG397">
        <v>6</v>
      </c>
      <c r="BH397">
        <v>3</v>
      </c>
      <c r="BI397">
        <v>11.996</v>
      </c>
      <c r="BJ397">
        <v>5.0359999999999996</v>
      </c>
      <c r="BK397">
        <v>1.014</v>
      </c>
      <c r="BM397" t="s">
        <v>144</v>
      </c>
      <c r="BN397" t="s">
        <v>144</v>
      </c>
      <c r="BO397" t="s">
        <v>3292</v>
      </c>
      <c r="BQ397">
        <v>1</v>
      </c>
      <c r="BT397" s="51" t="s">
        <v>3293</v>
      </c>
      <c r="BV397" t="s">
        <v>3294</v>
      </c>
      <c r="CB397" s="51">
        <v>12.37</v>
      </c>
      <c r="CC397" s="51">
        <v>12.37</v>
      </c>
      <c r="CD397" s="51">
        <v>1.0999999999999999E-2</v>
      </c>
      <c r="CE397" s="51">
        <v>2.7E-2</v>
      </c>
      <c r="CF397" s="51">
        <v>0.67900000000000005</v>
      </c>
      <c r="CG397" t="b">
        <f t="shared" si="0"/>
        <v>1</v>
      </c>
    </row>
    <row r="398" spans="1:85" hidden="1" x14ac:dyDescent="0.35">
      <c r="A398" t="s">
        <v>550</v>
      </c>
      <c r="B398" t="s">
        <v>3300</v>
      </c>
      <c r="C398">
        <v>12.026</v>
      </c>
      <c r="D398">
        <v>18.706</v>
      </c>
      <c r="E398">
        <v>165.87</v>
      </c>
      <c r="F398">
        <v>6.2949999999999999</v>
      </c>
      <c r="G398" t="s">
        <v>2884</v>
      </c>
      <c r="I398">
        <v>41.24</v>
      </c>
      <c r="J398">
        <v>12.031000000000001</v>
      </c>
      <c r="K398" s="68">
        <v>166.68</v>
      </c>
      <c r="L398">
        <v>4</v>
      </c>
      <c r="M398">
        <v>1</v>
      </c>
      <c r="N398" t="s">
        <v>3300</v>
      </c>
      <c r="O398">
        <v>0.749</v>
      </c>
      <c r="P398">
        <v>10</v>
      </c>
      <c r="Q398">
        <v>18.706</v>
      </c>
      <c r="R398">
        <v>12.026999999999999</v>
      </c>
      <c r="S398">
        <v>14.965</v>
      </c>
      <c r="T398">
        <v>166.03200000000001</v>
      </c>
      <c r="U398">
        <v>5.0359999999999996</v>
      </c>
      <c r="V398">
        <v>100</v>
      </c>
      <c r="W398">
        <v>0.92</v>
      </c>
      <c r="X398">
        <v>0.93799999999999994</v>
      </c>
      <c r="Y398">
        <v>23.42</v>
      </c>
      <c r="Z398">
        <v>22.46</v>
      </c>
      <c r="AA398">
        <v>0.61799999999999999</v>
      </c>
      <c r="AB398">
        <v>0</v>
      </c>
      <c r="AC398" t="b">
        <v>1</v>
      </c>
      <c r="BA398">
        <v>12.026</v>
      </c>
      <c r="BB398">
        <v>18.706</v>
      </c>
      <c r="BC398">
        <v>165.87</v>
      </c>
      <c r="BD398">
        <v>6.2949999999999999</v>
      </c>
      <c r="BE398">
        <v>12.031000000000001</v>
      </c>
      <c r="BF398">
        <v>166.68</v>
      </c>
      <c r="BG398">
        <v>5</v>
      </c>
      <c r="BH398">
        <v>3</v>
      </c>
      <c r="BM398" t="s">
        <v>144</v>
      </c>
      <c r="BN398" t="s">
        <v>144</v>
      </c>
      <c r="BO398" t="s">
        <v>3301</v>
      </c>
      <c r="BT398"/>
      <c r="BU398"/>
      <c r="BV398" t="s">
        <v>3294</v>
      </c>
      <c r="BX398"/>
      <c r="BZ398"/>
      <c r="CA398"/>
      <c r="CB398"/>
      <c r="CC398"/>
      <c r="CD398">
        <v>0</v>
      </c>
      <c r="CE398"/>
      <c r="CF398">
        <v>0</v>
      </c>
    </row>
    <row r="399" spans="1:85" hidden="1" x14ac:dyDescent="0.35">
      <c r="A399" t="s">
        <v>551</v>
      </c>
      <c r="B399" t="s">
        <v>3302</v>
      </c>
      <c r="C399" s="51">
        <v>12.285</v>
      </c>
      <c r="D399">
        <v>8</v>
      </c>
      <c r="E399" s="68">
        <v>140.589</v>
      </c>
      <c r="F399">
        <v>6.2949999999999999</v>
      </c>
      <c r="G399" t="s">
        <v>3290</v>
      </c>
      <c r="I399">
        <v>21.24</v>
      </c>
      <c r="J399">
        <v>12.291</v>
      </c>
      <c r="K399" s="73">
        <v>146.53</v>
      </c>
      <c r="L399">
        <v>5</v>
      </c>
      <c r="M399">
        <v>1</v>
      </c>
      <c r="N399" s="51" t="s">
        <v>3302</v>
      </c>
      <c r="O399">
        <v>0.66800000000000004</v>
      </c>
      <c r="P399">
        <v>10</v>
      </c>
      <c r="Q399">
        <v>8</v>
      </c>
      <c r="R399">
        <v>12.287000000000001</v>
      </c>
      <c r="S399">
        <v>6</v>
      </c>
      <c r="T399">
        <v>141.77699999999999</v>
      </c>
      <c r="U399">
        <v>5.0359999999999996</v>
      </c>
      <c r="V399">
        <v>100</v>
      </c>
      <c r="W399">
        <v>1.083</v>
      </c>
      <c r="X399">
        <v>0.94199999999999995</v>
      </c>
      <c r="Y399">
        <v>23.22</v>
      </c>
      <c r="Z399">
        <v>22.46</v>
      </c>
      <c r="AA399">
        <v>0.61799999999999999</v>
      </c>
      <c r="AB399">
        <v>0</v>
      </c>
      <c r="AC399" t="b">
        <v>1</v>
      </c>
      <c r="AI399">
        <v>12.286</v>
      </c>
      <c r="AJ399">
        <v>144.029</v>
      </c>
      <c r="AK399">
        <v>12.29</v>
      </c>
      <c r="AL399">
        <v>145.869</v>
      </c>
      <c r="AM399">
        <v>3.681</v>
      </c>
      <c r="AN399">
        <v>8.2100000000000009</v>
      </c>
      <c r="AO399">
        <v>13.58</v>
      </c>
      <c r="AP399">
        <v>0.69799999999999995</v>
      </c>
      <c r="AQ399">
        <v>22.856000000000002</v>
      </c>
      <c r="AR399">
        <v>8.407</v>
      </c>
      <c r="AS399">
        <v>24.138000000000002</v>
      </c>
      <c r="AT399">
        <v>7.0999999999999994E-2</v>
      </c>
      <c r="AU399">
        <v>0.218</v>
      </c>
      <c r="AV399">
        <v>8.5999999999999993E-2</v>
      </c>
      <c r="AW399">
        <v>0</v>
      </c>
      <c r="AX399">
        <v>10153</v>
      </c>
      <c r="AY399" t="b">
        <v>1</v>
      </c>
      <c r="AZ399">
        <v>20.582999999999998</v>
      </c>
      <c r="BA399">
        <v>12.285</v>
      </c>
      <c r="BB399">
        <v>8</v>
      </c>
      <c r="BC399">
        <v>140.589</v>
      </c>
      <c r="BD399">
        <v>6.2949999999999999</v>
      </c>
      <c r="BE399">
        <v>12.291</v>
      </c>
      <c r="BF399">
        <v>146.53</v>
      </c>
      <c r="BG399">
        <v>5</v>
      </c>
      <c r="BH399">
        <v>3</v>
      </c>
      <c r="BM399" t="s">
        <v>144</v>
      </c>
      <c r="BN399" t="s">
        <v>144</v>
      </c>
      <c r="BO399" t="s">
        <v>3303</v>
      </c>
      <c r="BQ399">
        <v>1</v>
      </c>
      <c r="BT399" s="51" t="s">
        <v>3293</v>
      </c>
      <c r="BV399" t="s">
        <v>3294</v>
      </c>
      <c r="CB399" s="51">
        <v>13.58</v>
      </c>
      <c r="CC399" s="51">
        <v>13.58</v>
      </c>
      <c r="CD399" s="51">
        <v>1.4999999999999999E-2</v>
      </c>
      <c r="CE399" s="51">
        <v>0.04</v>
      </c>
      <c r="CF399" s="51">
        <v>0.73399999999999999</v>
      </c>
      <c r="CG399" t="b">
        <f t="shared" ref="CG399:CG414" si="1">IF(CE399*100&lt;CC399,TRUE,FALSE)</f>
        <v>1</v>
      </c>
    </row>
    <row r="400" spans="1:85" hidden="1" x14ac:dyDescent="0.35">
      <c r="A400" t="s">
        <v>552</v>
      </c>
      <c r="B400" t="s">
        <v>3304</v>
      </c>
      <c r="C400" s="51">
        <v>12.288</v>
      </c>
      <c r="D400">
        <v>8</v>
      </c>
      <c r="E400" s="68">
        <v>196.30799999999999</v>
      </c>
      <c r="F400">
        <v>6.2949999999999999</v>
      </c>
      <c r="G400" t="s">
        <v>3290</v>
      </c>
      <c r="I400">
        <v>76.290000000000006</v>
      </c>
      <c r="J400">
        <v>12.294</v>
      </c>
      <c r="K400" s="73">
        <v>201.58</v>
      </c>
      <c r="L400">
        <v>5</v>
      </c>
      <c r="M400">
        <v>1</v>
      </c>
      <c r="N400" s="51" t="s">
        <v>3304</v>
      </c>
      <c r="O400">
        <v>0.66700000000000004</v>
      </c>
      <c r="P400">
        <v>10</v>
      </c>
      <c r="Q400">
        <v>8</v>
      </c>
      <c r="R400">
        <v>12.289</v>
      </c>
      <c r="S400">
        <v>6</v>
      </c>
      <c r="T400">
        <v>197.36199999999999</v>
      </c>
      <c r="U400">
        <v>5.0359999999999996</v>
      </c>
      <c r="V400">
        <v>100</v>
      </c>
      <c r="W400">
        <v>1.083</v>
      </c>
      <c r="X400">
        <v>1.0309999999999999</v>
      </c>
      <c r="Y400">
        <v>22.695</v>
      </c>
      <c r="Z400">
        <v>22.46</v>
      </c>
      <c r="AA400">
        <v>0.61799999999999999</v>
      </c>
      <c r="AB400">
        <v>0</v>
      </c>
      <c r="AC400" t="b">
        <v>1</v>
      </c>
      <c r="AI400">
        <v>12.288</v>
      </c>
      <c r="AJ400">
        <v>199.46199999999999</v>
      </c>
      <c r="AK400">
        <v>12.292999999999999</v>
      </c>
      <c r="AL400">
        <v>200.90299999999999</v>
      </c>
      <c r="AM400">
        <v>2.883</v>
      </c>
      <c r="AN400">
        <v>8.67</v>
      </c>
      <c r="AO400">
        <v>12.04</v>
      </c>
      <c r="AP400">
        <v>0.66500000000000004</v>
      </c>
      <c r="AQ400">
        <v>22.815999999999999</v>
      </c>
      <c r="AR400">
        <v>7.4169999999999998</v>
      </c>
      <c r="AS400">
        <v>29.599</v>
      </c>
      <c r="AT400">
        <v>3.0000000000000001E-3</v>
      </c>
      <c r="AU400">
        <v>0.52700000000000002</v>
      </c>
      <c r="AV400">
        <v>0.20699999999999999</v>
      </c>
      <c r="AW400">
        <v>0</v>
      </c>
      <c r="AX400">
        <v>13526</v>
      </c>
      <c r="AY400" t="b">
        <v>1</v>
      </c>
      <c r="AZ400">
        <v>75.613</v>
      </c>
      <c r="BA400">
        <v>12.288</v>
      </c>
      <c r="BB400">
        <v>8</v>
      </c>
      <c r="BC400">
        <v>196.30799999999999</v>
      </c>
      <c r="BD400">
        <v>6.2949999999999999</v>
      </c>
      <c r="BE400">
        <v>12.294</v>
      </c>
      <c r="BF400">
        <v>201.58</v>
      </c>
      <c r="BG400">
        <v>6</v>
      </c>
      <c r="BH400">
        <v>3</v>
      </c>
      <c r="BM400" t="s">
        <v>144</v>
      </c>
      <c r="BN400" t="s">
        <v>144</v>
      </c>
      <c r="BO400" t="s">
        <v>3296</v>
      </c>
      <c r="BQ400">
        <v>1</v>
      </c>
      <c r="BT400" s="51" t="s">
        <v>3293</v>
      </c>
      <c r="BV400" t="s">
        <v>3294</v>
      </c>
      <c r="CB400" s="51">
        <v>12.04</v>
      </c>
      <c r="CC400" s="51">
        <v>12.04</v>
      </c>
      <c r="CD400" s="51">
        <v>1.2999999999999999E-2</v>
      </c>
      <c r="CE400" s="51">
        <v>3.1E-2</v>
      </c>
      <c r="CF400" s="51">
        <v>0.72399999999999998</v>
      </c>
      <c r="CG400" t="b">
        <f t="shared" si="1"/>
        <v>1</v>
      </c>
    </row>
    <row r="401" spans="1:85" hidden="1" x14ac:dyDescent="0.35">
      <c r="A401" t="s">
        <v>553</v>
      </c>
      <c r="B401" t="s">
        <v>3305</v>
      </c>
      <c r="C401" s="51">
        <v>12.334</v>
      </c>
      <c r="D401">
        <v>9.8870000000000005</v>
      </c>
      <c r="E401" s="68">
        <v>146.126</v>
      </c>
      <c r="F401">
        <v>6.2949999999999999</v>
      </c>
      <c r="G401" t="s">
        <v>3290</v>
      </c>
      <c r="I401">
        <v>23.71</v>
      </c>
      <c r="J401">
        <v>12.339</v>
      </c>
      <c r="K401" s="73">
        <v>148.96</v>
      </c>
      <c r="L401">
        <v>5</v>
      </c>
      <c r="M401">
        <v>1</v>
      </c>
      <c r="N401" s="51" t="s">
        <v>3305</v>
      </c>
      <c r="O401">
        <v>0.66800000000000004</v>
      </c>
      <c r="P401">
        <v>10</v>
      </c>
      <c r="Q401">
        <v>9.8870000000000005</v>
      </c>
      <c r="R401">
        <v>12.335000000000001</v>
      </c>
      <c r="S401">
        <v>7.8869999999999996</v>
      </c>
      <c r="T401">
        <v>146.69300000000001</v>
      </c>
      <c r="U401">
        <v>5.0359999999999996</v>
      </c>
      <c r="V401">
        <v>100</v>
      </c>
      <c r="W401">
        <v>1.083</v>
      </c>
      <c r="X401">
        <v>0.96499999999999997</v>
      </c>
      <c r="Y401">
        <v>22.594999999999999</v>
      </c>
      <c r="Z401">
        <v>22.46</v>
      </c>
      <c r="AA401">
        <v>0.61799999999999999</v>
      </c>
      <c r="AB401">
        <v>0</v>
      </c>
      <c r="AC401" t="b">
        <v>1</v>
      </c>
      <c r="AI401">
        <v>12.334</v>
      </c>
      <c r="AJ401">
        <v>147.19399999999999</v>
      </c>
      <c r="AK401">
        <v>12.337</v>
      </c>
      <c r="AL401">
        <v>148.774</v>
      </c>
      <c r="AM401">
        <v>3.16</v>
      </c>
      <c r="AN401">
        <v>7.19</v>
      </c>
      <c r="AO401">
        <v>12.47</v>
      </c>
      <c r="AP401">
        <v>0.74399999999999999</v>
      </c>
      <c r="AQ401">
        <v>22.815000000000001</v>
      </c>
      <c r="AR401">
        <v>0.75</v>
      </c>
      <c r="AS401">
        <v>27.187999999999999</v>
      </c>
      <c r="AT401">
        <v>3.0000000000000001E-3</v>
      </c>
      <c r="AU401">
        <v>0.28399999999999997</v>
      </c>
      <c r="AV401">
        <v>0.125</v>
      </c>
      <c r="AW401">
        <v>0</v>
      </c>
      <c r="AX401">
        <v>16899</v>
      </c>
      <c r="AY401" t="b">
        <v>1</v>
      </c>
      <c r="AZ401">
        <v>23.524000000000001</v>
      </c>
      <c r="BA401">
        <v>12.334</v>
      </c>
      <c r="BB401">
        <v>9.8870000000000005</v>
      </c>
      <c r="BC401">
        <v>146.126</v>
      </c>
      <c r="BD401">
        <v>6.2949999999999999</v>
      </c>
      <c r="BE401">
        <v>12.339</v>
      </c>
      <c r="BF401">
        <v>148.96</v>
      </c>
      <c r="BG401">
        <v>6</v>
      </c>
      <c r="BH401">
        <v>3</v>
      </c>
      <c r="BI401">
        <v>7.8869999999999996</v>
      </c>
      <c r="BJ401">
        <v>5.0359999999999996</v>
      </c>
      <c r="BK401">
        <v>1.0720000000000001</v>
      </c>
      <c r="BM401" t="s">
        <v>144</v>
      </c>
      <c r="BN401" t="s">
        <v>144</v>
      </c>
      <c r="BO401" t="s">
        <v>3292</v>
      </c>
      <c r="BQ401">
        <v>1</v>
      </c>
      <c r="BT401" s="51" t="s">
        <v>3293</v>
      </c>
      <c r="BV401" t="s">
        <v>3294</v>
      </c>
      <c r="CB401" s="51">
        <v>12.47</v>
      </c>
      <c r="CC401" s="51">
        <v>12.47</v>
      </c>
      <c r="CD401" s="51">
        <v>0.01</v>
      </c>
      <c r="CE401" s="51">
        <v>2.5000000000000001E-2</v>
      </c>
      <c r="CF401" s="51">
        <v>0.72099999999999997</v>
      </c>
      <c r="CG401" t="b">
        <f t="shared" si="1"/>
        <v>1</v>
      </c>
    </row>
    <row r="402" spans="1:85" hidden="1" x14ac:dyDescent="0.35">
      <c r="A402" t="s">
        <v>554</v>
      </c>
      <c r="B402" t="s">
        <v>3306</v>
      </c>
      <c r="C402" s="51">
        <v>12.686</v>
      </c>
      <c r="D402">
        <v>10.366</v>
      </c>
      <c r="E402" s="68">
        <v>144.36199999999999</v>
      </c>
      <c r="F402">
        <v>6.2949999999999999</v>
      </c>
      <c r="G402" t="s">
        <v>3290</v>
      </c>
      <c r="I402">
        <v>21.24</v>
      </c>
      <c r="J402">
        <v>12.691000000000001</v>
      </c>
      <c r="K402" s="73">
        <v>146.46</v>
      </c>
      <c r="L402">
        <v>5</v>
      </c>
      <c r="M402">
        <v>1</v>
      </c>
      <c r="N402" s="51" t="s">
        <v>3306</v>
      </c>
      <c r="O402">
        <v>0.68</v>
      </c>
      <c r="P402">
        <v>10</v>
      </c>
      <c r="Q402">
        <v>10.366</v>
      </c>
      <c r="R402">
        <v>12.686999999999999</v>
      </c>
      <c r="S402">
        <v>8.2919999999999998</v>
      </c>
      <c r="T402">
        <v>144.78100000000001</v>
      </c>
      <c r="U402">
        <v>5.0359999999999996</v>
      </c>
      <c r="V402">
        <v>100</v>
      </c>
      <c r="W402">
        <v>1.083</v>
      </c>
      <c r="X402">
        <v>1.048</v>
      </c>
      <c r="Y402">
        <v>23.03</v>
      </c>
      <c r="Z402">
        <v>22.46</v>
      </c>
      <c r="AA402">
        <v>0.61799999999999999</v>
      </c>
      <c r="AB402">
        <v>0</v>
      </c>
      <c r="AC402" t="b">
        <v>1</v>
      </c>
      <c r="AI402">
        <v>12.686</v>
      </c>
      <c r="AJ402">
        <v>144.804</v>
      </c>
      <c r="AK402">
        <v>12.69</v>
      </c>
      <c r="AL402">
        <v>146.64599999999999</v>
      </c>
      <c r="AM402">
        <v>3.6850000000000001</v>
      </c>
      <c r="AN402">
        <v>8.8800000000000008</v>
      </c>
      <c r="AO402">
        <v>12.42</v>
      </c>
      <c r="AP402">
        <v>0.80800000000000005</v>
      </c>
      <c r="AQ402">
        <v>22.78</v>
      </c>
      <c r="AR402">
        <v>9.3439999999999994</v>
      </c>
      <c r="AS402">
        <v>4.1760000000000002</v>
      </c>
      <c r="AT402">
        <v>0.185</v>
      </c>
      <c r="AU402">
        <v>0.224</v>
      </c>
      <c r="AV402">
        <v>0.255</v>
      </c>
      <c r="AW402">
        <v>0</v>
      </c>
      <c r="AX402">
        <v>20272</v>
      </c>
      <c r="AY402" t="b">
        <v>1</v>
      </c>
      <c r="AZ402">
        <v>21.423999999999999</v>
      </c>
      <c r="BA402">
        <v>12.686</v>
      </c>
      <c r="BB402">
        <v>10.366</v>
      </c>
      <c r="BC402">
        <v>144.36199999999999</v>
      </c>
      <c r="BD402">
        <v>6.2949999999999999</v>
      </c>
      <c r="BE402">
        <v>12.691000000000001</v>
      </c>
      <c r="BF402">
        <v>146.46</v>
      </c>
      <c r="BG402">
        <v>6</v>
      </c>
      <c r="BH402">
        <v>3</v>
      </c>
      <c r="BM402" t="s">
        <v>144</v>
      </c>
      <c r="BN402" t="s">
        <v>144</v>
      </c>
      <c r="BO402" t="s">
        <v>3296</v>
      </c>
      <c r="BQ402">
        <v>1</v>
      </c>
      <c r="BT402" s="51" t="s">
        <v>3293</v>
      </c>
      <c r="BV402" t="s">
        <v>3294</v>
      </c>
      <c r="CB402" s="51">
        <v>12.42</v>
      </c>
      <c r="CC402" s="51">
        <v>12.42</v>
      </c>
      <c r="CD402" s="51">
        <v>1.9E-2</v>
      </c>
      <c r="CE402" s="51">
        <v>4.5999999999999999E-2</v>
      </c>
      <c r="CF402" s="51">
        <v>0.753</v>
      </c>
      <c r="CG402" t="b">
        <f t="shared" si="1"/>
        <v>1</v>
      </c>
    </row>
    <row r="403" spans="1:85" hidden="1" x14ac:dyDescent="0.35">
      <c r="A403" t="s">
        <v>555</v>
      </c>
      <c r="B403" t="s">
        <v>3307</v>
      </c>
      <c r="C403" s="51">
        <v>12.765000000000001</v>
      </c>
      <c r="D403">
        <v>9.5570000000000004</v>
      </c>
      <c r="E403" s="68">
        <v>160.608</v>
      </c>
      <c r="F403">
        <v>6.2949999999999999</v>
      </c>
      <c r="G403" t="s">
        <v>3290</v>
      </c>
      <c r="I403">
        <v>38.76</v>
      </c>
      <c r="J403">
        <v>12.771000000000001</v>
      </c>
      <c r="K403" s="73">
        <v>163.99</v>
      </c>
      <c r="L403">
        <v>5</v>
      </c>
      <c r="M403">
        <v>1</v>
      </c>
      <c r="N403" s="51" t="s">
        <v>3307</v>
      </c>
      <c r="O403">
        <v>0.748</v>
      </c>
      <c r="P403">
        <v>10</v>
      </c>
      <c r="Q403">
        <v>9.5570000000000004</v>
      </c>
      <c r="R403">
        <v>12.766999999999999</v>
      </c>
      <c r="S403">
        <v>7.5570000000000004</v>
      </c>
      <c r="T403">
        <v>161.285</v>
      </c>
      <c r="U403">
        <v>5.0359999999999996</v>
      </c>
      <c r="V403">
        <v>100</v>
      </c>
      <c r="W403">
        <v>1.083</v>
      </c>
      <c r="X403">
        <v>1.0309999999999999</v>
      </c>
      <c r="Y403">
        <v>23.1</v>
      </c>
      <c r="Z403">
        <v>22.46</v>
      </c>
      <c r="AA403">
        <v>0.61799999999999999</v>
      </c>
      <c r="AB403">
        <v>0</v>
      </c>
      <c r="AC403" t="b">
        <v>1</v>
      </c>
      <c r="AI403">
        <v>12.763</v>
      </c>
      <c r="AJ403">
        <v>161.96199999999999</v>
      </c>
      <c r="AK403">
        <v>12.769</v>
      </c>
      <c r="AL403">
        <v>163.87700000000001</v>
      </c>
      <c r="AM403">
        <v>3.8319999999999999</v>
      </c>
      <c r="AN403">
        <v>12.02</v>
      </c>
      <c r="AO403">
        <v>13.07</v>
      </c>
      <c r="AP403">
        <v>0.54600000000000004</v>
      </c>
      <c r="AQ403">
        <v>22.898</v>
      </c>
      <c r="AR403">
        <v>0.623</v>
      </c>
      <c r="AS403">
        <v>13.898999999999999</v>
      </c>
      <c r="AT403">
        <v>0.16700000000000001</v>
      </c>
      <c r="AU403">
        <v>3.5999999999999997E-2</v>
      </c>
      <c r="AV403">
        <v>0.192</v>
      </c>
      <c r="AW403">
        <v>0</v>
      </c>
      <c r="AX403">
        <v>23645</v>
      </c>
      <c r="AY403" t="b">
        <v>1</v>
      </c>
      <c r="AZ403">
        <v>38.646000000000001</v>
      </c>
      <c r="BA403">
        <v>12.765000000000001</v>
      </c>
      <c r="BB403">
        <v>9.5570000000000004</v>
      </c>
      <c r="BC403">
        <v>160.608</v>
      </c>
      <c r="BD403">
        <v>6.2949999999999999</v>
      </c>
      <c r="BE403">
        <v>12.771000000000001</v>
      </c>
      <c r="BF403">
        <v>163.99</v>
      </c>
      <c r="BG403">
        <v>6</v>
      </c>
      <c r="BH403">
        <v>3</v>
      </c>
      <c r="BM403" t="s">
        <v>144</v>
      </c>
      <c r="BN403" t="s">
        <v>144</v>
      </c>
      <c r="BO403" t="s">
        <v>3296</v>
      </c>
      <c r="BQ403">
        <v>1</v>
      </c>
      <c r="BT403" s="51" t="s">
        <v>3293</v>
      </c>
      <c r="BV403" t="s">
        <v>3294</v>
      </c>
      <c r="CB403" s="51">
        <v>13.07</v>
      </c>
      <c r="CC403" s="51">
        <v>13.07</v>
      </c>
      <c r="CD403" s="51">
        <v>1.7000000000000001E-2</v>
      </c>
      <c r="CE403" s="51">
        <v>4.2999999999999997E-2</v>
      </c>
      <c r="CF403" s="51">
        <v>0.76</v>
      </c>
      <c r="CG403" t="b">
        <f t="shared" si="1"/>
        <v>1</v>
      </c>
    </row>
    <row r="404" spans="1:85" hidden="1" x14ac:dyDescent="0.35">
      <c r="A404" t="s">
        <v>556</v>
      </c>
      <c r="B404" t="s">
        <v>3308</v>
      </c>
      <c r="C404" s="51">
        <v>12.955</v>
      </c>
      <c r="D404">
        <v>12.065</v>
      </c>
      <c r="E404" s="68">
        <v>205.90799999999999</v>
      </c>
      <c r="F404">
        <v>10.702</v>
      </c>
      <c r="G404" t="s">
        <v>3290</v>
      </c>
      <c r="I404">
        <v>83.71</v>
      </c>
      <c r="J404">
        <v>12.961</v>
      </c>
      <c r="K404" s="73">
        <v>208.92</v>
      </c>
      <c r="L404">
        <v>3</v>
      </c>
      <c r="M404">
        <v>1</v>
      </c>
      <c r="N404" s="51" t="s">
        <v>3308</v>
      </c>
      <c r="O404">
        <v>0.76700000000000002</v>
      </c>
      <c r="P404">
        <v>10</v>
      </c>
      <c r="Q404">
        <v>12.065</v>
      </c>
      <c r="R404">
        <v>12.956</v>
      </c>
      <c r="S404">
        <v>9.6519999999999992</v>
      </c>
      <c r="T404">
        <v>206.51</v>
      </c>
      <c r="U404">
        <v>8.5619999999999994</v>
      </c>
      <c r="V404">
        <v>100</v>
      </c>
      <c r="W404">
        <v>1.6439999999999999</v>
      </c>
      <c r="X404">
        <v>0.85199999999999998</v>
      </c>
      <c r="Y404">
        <v>22.59</v>
      </c>
      <c r="Z404">
        <v>22.46</v>
      </c>
      <c r="AA404">
        <v>0.61799999999999999</v>
      </c>
      <c r="AB404">
        <v>0</v>
      </c>
      <c r="AC404" t="b">
        <v>1</v>
      </c>
      <c r="AI404">
        <v>12.956</v>
      </c>
      <c r="AJ404">
        <v>206.75800000000001</v>
      </c>
      <c r="AK404">
        <v>12.961</v>
      </c>
      <c r="AL404">
        <v>208.804</v>
      </c>
      <c r="AM404">
        <v>4.0919999999999996</v>
      </c>
      <c r="AN404">
        <v>10.06</v>
      </c>
      <c r="AO404">
        <v>12.4</v>
      </c>
      <c r="AP404">
        <v>0.74299999999999999</v>
      </c>
      <c r="AQ404">
        <v>22.855</v>
      </c>
      <c r="AR404">
        <v>11.657999999999999</v>
      </c>
      <c r="AS404">
        <v>3.1640000000000001</v>
      </c>
      <c r="AT404">
        <v>0.13</v>
      </c>
      <c r="AU404">
        <v>0.224</v>
      </c>
      <c r="AV404">
        <v>9.8000000000000004E-2</v>
      </c>
      <c r="AW404">
        <v>0</v>
      </c>
      <c r="AX404">
        <v>27018</v>
      </c>
      <c r="AY404" t="b">
        <v>1</v>
      </c>
      <c r="AZ404">
        <v>83.593999999999994</v>
      </c>
      <c r="BA404">
        <v>12.955</v>
      </c>
      <c r="BB404">
        <v>12.065</v>
      </c>
      <c r="BC404">
        <v>205.90799999999999</v>
      </c>
      <c r="BD404">
        <v>10.702</v>
      </c>
      <c r="BE404">
        <v>12.961</v>
      </c>
      <c r="BF404">
        <v>208.92</v>
      </c>
      <c r="BG404">
        <v>3</v>
      </c>
      <c r="BH404">
        <v>3</v>
      </c>
      <c r="BI404">
        <v>9.6519999999999992</v>
      </c>
      <c r="BJ404">
        <v>8.5619999999999994</v>
      </c>
      <c r="BK404">
        <v>0.97</v>
      </c>
      <c r="BM404" t="s">
        <v>144</v>
      </c>
      <c r="BN404" t="s">
        <v>144</v>
      </c>
      <c r="BO404" t="s">
        <v>3292</v>
      </c>
      <c r="BQ404">
        <v>1</v>
      </c>
      <c r="BT404" s="51" t="s">
        <v>3293</v>
      </c>
      <c r="BV404" t="s">
        <v>3294</v>
      </c>
      <c r="CB404" s="51">
        <v>12.4</v>
      </c>
      <c r="CC404" s="51">
        <v>12.4</v>
      </c>
      <c r="CD404" s="51">
        <v>0.01</v>
      </c>
      <c r="CE404" s="51">
        <v>3.9E-2</v>
      </c>
      <c r="CF404" s="51">
        <v>0.79100000000000004</v>
      </c>
      <c r="CG404" t="b">
        <f t="shared" si="1"/>
        <v>1</v>
      </c>
    </row>
    <row r="405" spans="1:85" hidden="1" x14ac:dyDescent="0.35">
      <c r="A405" t="s">
        <v>557</v>
      </c>
      <c r="B405" t="s">
        <v>3309</v>
      </c>
      <c r="C405" s="51">
        <v>13.034000000000001</v>
      </c>
      <c r="D405">
        <v>8.7629999999999999</v>
      </c>
      <c r="E405" s="68">
        <v>146.87899999999999</v>
      </c>
      <c r="F405">
        <v>9.7569999999999997</v>
      </c>
      <c r="G405" t="s">
        <v>3290</v>
      </c>
      <c r="I405">
        <v>23.71</v>
      </c>
      <c r="J405">
        <v>13.038</v>
      </c>
      <c r="K405" s="73">
        <v>148.83000000000001</v>
      </c>
      <c r="L405">
        <v>4</v>
      </c>
      <c r="M405">
        <v>1</v>
      </c>
      <c r="N405" s="51" t="s">
        <v>3309</v>
      </c>
      <c r="O405">
        <v>0.73</v>
      </c>
      <c r="P405">
        <v>10</v>
      </c>
      <c r="Q405">
        <v>8.7629999999999999</v>
      </c>
      <c r="R405">
        <v>13.035</v>
      </c>
      <c r="S405">
        <v>6.7629999999999999</v>
      </c>
      <c r="T405">
        <v>147.27000000000001</v>
      </c>
      <c r="U405">
        <v>7.8049999999999997</v>
      </c>
      <c r="V405">
        <v>100</v>
      </c>
      <c r="W405">
        <v>1.5640000000000001</v>
      </c>
      <c r="X405">
        <v>1.046</v>
      </c>
      <c r="Y405">
        <v>22.73</v>
      </c>
      <c r="Z405">
        <v>22.46</v>
      </c>
      <c r="AA405">
        <v>0.61799999999999999</v>
      </c>
      <c r="AB405">
        <v>0</v>
      </c>
      <c r="AC405" t="b">
        <v>1</v>
      </c>
      <c r="AI405">
        <v>13.034000000000001</v>
      </c>
      <c r="AJ405">
        <v>146.83799999999999</v>
      </c>
      <c r="AK405">
        <v>13.038</v>
      </c>
      <c r="AL405">
        <v>148.649</v>
      </c>
      <c r="AM405">
        <v>3.6219999999999999</v>
      </c>
      <c r="AN405">
        <v>7.86</v>
      </c>
      <c r="AO405">
        <v>11.33</v>
      </c>
      <c r="AP405">
        <v>1.01</v>
      </c>
      <c r="AQ405">
        <v>22.869</v>
      </c>
      <c r="AR405">
        <v>10.076000000000001</v>
      </c>
      <c r="AS405">
        <v>19.332999999999998</v>
      </c>
      <c r="AT405">
        <v>6.2E-2</v>
      </c>
      <c r="AU405">
        <v>0.318</v>
      </c>
      <c r="AV405">
        <v>0.20499999999999999</v>
      </c>
      <c r="AW405">
        <v>0</v>
      </c>
      <c r="AX405">
        <v>30391</v>
      </c>
      <c r="AY405" t="b">
        <v>1</v>
      </c>
      <c r="AZ405">
        <v>23.524000000000001</v>
      </c>
      <c r="BA405">
        <v>13.034000000000001</v>
      </c>
      <c r="BB405">
        <v>8.7629999999999999</v>
      </c>
      <c r="BC405">
        <v>146.87899999999999</v>
      </c>
      <c r="BD405">
        <v>9.7569999999999997</v>
      </c>
      <c r="BE405">
        <v>13.038</v>
      </c>
      <c r="BF405">
        <v>148.83000000000001</v>
      </c>
      <c r="BG405">
        <v>4</v>
      </c>
      <c r="BH405">
        <v>3</v>
      </c>
      <c r="BI405">
        <v>6.7629999999999999</v>
      </c>
      <c r="BJ405">
        <v>7.8049999999999997</v>
      </c>
      <c r="BK405">
        <v>1.0409999999999999</v>
      </c>
      <c r="BM405" t="s">
        <v>144</v>
      </c>
      <c r="BN405" t="s">
        <v>144</v>
      </c>
      <c r="BO405" t="s">
        <v>3292</v>
      </c>
      <c r="BQ405">
        <v>1</v>
      </c>
      <c r="BT405" s="51" t="s">
        <v>3293</v>
      </c>
      <c r="BV405" t="s">
        <v>3294</v>
      </c>
      <c r="CB405" s="51">
        <v>11.33</v>
      </c>
      <c r="CC405" s="51">
        <v>11.33</v>
      </c>
      <c r="CD405" s="51">
        <v>1.2E-2</v>
      </c>
      <c r="CE405" s="51">
        <v>3.3000000000000002E-2</v>
      </c>
      <c r="CF405" s="51">
        <v>0.79200000000000004</v>
      </c>
      <c r="CG405" t="b">
        <f t="shared" si="1"/>
        <v>1</v>
      </c>
    </row>
    <row r="406" spans="1:85" hidden="1" x14ac:dyDescent="0.35">
      <c r="A406" t="s">
        <v>558</v>
      </c>
      <c r="B406" t="s">
        <v>3310</v>
      </c>
      <c r="C406" s="51">
        <v>13.327999999999999</v>
      </c>
      <c r="D406">
        <v>8.2899999999999991</v>
      </c>
      <c r="E406" s="68">
        <v>164.654</v>
      </c>
      <c r="F406">
        <v>6.2949999999999999</v>
      </c>
      <c r="G406" t="s">
        <v>3290</v>
      </c>
      <c r="I406">
        <v>43.71</v>
      </c>
      <c r="J406">
        <v>13.332000000000001</v>
      </c>
      <c r="K406" s="73">
        <v>168.66</v>
      </c>
      <c r="L406">
        <v>5</v>
      </c>
      <c r="M406">
        <v>1</v>
      </c>
      <c r="N406" s="51" t="s">
        <v>3310</v>
      </c>
      <c r="O406">
        <v>0.76600000000000001</v>
      </c>
      <c r="P406">
        <v>10</v>
      </c>
      <c r="Q406">
        <v>8.2899999999999991</v>
      </c>
      <c r="R406">
        <v>13.329000000000001</v>
      </c>
      <c r="S406">
        <v>6.29</v>
      </c>
      <c r="T406">
        <v>165.45500000000001</v>
      </c>
      <c r="U406">
        <v>5.0359999999999996</v>
      </c>
      <c r="V406">
        <v>100</v>
      </c>
      <c r="W406">
        <v>1.083</v>
      </c>
      <c r="X406">
        <v>1.052</v>
      </c>
      <c r="Y406">
        <v>22.625</v>
      </c>
      <c r="Z406">
        <v>22.46</v>
      </c>
      <c r="AA406">
        <v>0.61799999999999999</v>
      </c>
      <c r="AB406">
        <v>0</v>
      </c>
      <c r="AC406" t="b">
        <v>1</v>
      </c>
      <c r="AI406">
        <v>13.327</v>
      </c>
      <c r="AJ406">
        <v>166.74299999999999</v>
      </c>
      <c r="AK406">
        <v>13.332000000000001</v>
      </c>
      <c r="AL406">
        <v>168.63800000000001</v>
      </c>
      <c r="AM406">
        <v>3.79</v>
      </c>
      <c r="AN406">
        <v>8.89</v>
      </c>
      <c r="AO406">
        <v>13.71</v>
      </c>
      <c r="AP406">
        <v>0.69299999999999995</v>
      </c>
      <c r="AQ406">
        <v>22.902000000000001</v>
      </c>
      <c r="AR406">
        <v>6.9909999999999997</v>
      </c>
      <c r="AS406">
        <v>13.968</v>
      </c>
      <c r="AT406">
        <v>0.37</v>
      </c>
      <c r="AU406">
        <v>0.224</v>
      </c>
      <c r="AV406">
        <v>0.214</v>
      </c>
      <c r="AW406">
        <v>0</v>
      </c>
      <c r="AX406">
        <v>33764</v>
      </c>
      <c r="AY406" t="b">
        <v>1</v>
      </c>
      <c r="AZ406">
        <v>43.686999999999998</v>
      </c>
      <c r="BA406">
        <v>13.327999999999999</v>
      </c>
      <c r="BB406">
        <v>8.2899999999999991</v>
      </c>
      <c r="BC406">
        <v>164.654</v>
      </c>
      <c r="BD406">
        <v>6.2949999999999999</v>
      </c>
      <c r="BE406">
        <v>13.332000000000001</v>
      </c>
      <c r="BF406">
        <v>168.66</v>
      </c>
      <c r="BG406">
        <v>6</v>
      </c>
      <c r="BH406">
        <v>3</v>
      </c>
      <c r="BI406">
        <v>6.29</v>
      </c>
      <c r="BJ406">
        <v>5.0359999999999996</v>
      </c>
      <c r="BK406">
        <v>1.0549999999999999</v>
      </c>
      <c r="BM406" t="s">
        <v>144</v>
      </c>
      <c r="BN406" t="s">
        <v>144</v>
      </c>
      <c r="BO406" t="s">
        <v>3292</v>
      </c>
      <c r="BQ406">
        <v>1</v>
      </c>
      <c r="BT406" s="51" t="s">
        <v>3293</v>
      </c>
      <c r="BV406" t="s">
        <v>3294</v>
      </c>
      <c r="CB406" s="51">
        <v>13.71</v>
      </c>
      <c r="CC406" s="51">
        <v>13.71</v>
      </c>
      <c r="CD406" s="51">
        <v>1E-3</v>
      </c>
      <c r="CE406" s="51">
        <v>2E-3</v>
      </c>
      <c r="CF406" s="51">
        <v>0.78300000000000003</v>
      </c>
      <c r="CG406" t="b">
        <f t="shared" si="1"/>
        <v>1</v>
      </c>
    </row>
    <row r="407" spans="1:85" hidden="1" x14ac:dyDescent="0.35">
      <c r="A407" t="s">
        <v>559</v>
      </c>
      <c r="B407" t="s">
        <v>3311</v>
      </c>
      <c r="C407" s="51">
        <v>13.606</v>
      </c>
      <c r="D407">
        <v>8</v>
      </c>
      <c r="E407" s="68">
        <v>204.66300000000001</v>
      </c>
      <c r="F407">
        <v>6.2949999999999999</v>
      </c>
      <c r="G407" t="s">
        <v>3290</v>
      </c>
      <c r="I407">
        <v>83.71</v>
      </c>
      <c r="J407">
        <v>13.61</v>
      </c>
      <c r="K407" s="73">
        <v>208.62</v>
      </c>
      <c r="L407">
        <v>5</v>
      </c>
      <c r="M407">
        <v>1</v>
      </c>
      <c r="N407" s="51" t="s">
        <v>3311</v>
      </c>
      <c r="O407">
        <v>0.749</v>
      </c>
      <c r="P407">
        <v>10</v>
      </c>
      <c r="Q407">
        <v>8</v>
      </c>
      <c r="R407">
        <v>13.606999999999999</v>
      </c>
      <c r="S407">
        <v>6</v>
      </c>
      <c r="T407">
        <v>205.45400000000001</v>
      </c>
      <c r="U407">
        <v>5.0359999999999996</v>
      </c>
      <c r="V407">
        <v>100</v>
      </c>
      <c r="W407">
        <v>1.083</v>
      </c>
      <c r="X407">
        <v>1.0369999999999999</v>
      </c>
      <c r="Y407">
        <v>22.64</v>
      </c>
      <c r="Z407">
        <v>22.46</v>
      </c>
      <c r="AA407">
        <v>0.61799999999999999</v>
      </c>
      <c r="AB407">
        <v>0</v>
      </c>
      <c r="AC407" t="b">
        <v>1</v>
      </c>
      <c r="AI407">
        <v>13.606</v>
      </c>
      <c r="AJ407">
        <v>206.28299999999999</v>
      </c>
      <c r="AK407">
        <v>13.61</v>
      </c>
      <c r="AL407">
        <v>208.50700000000001</v>
      </c>
      <c r="AM407">
        <v>4.4489999999999998</v>
      </c>
      <c r="AN407">
        <v>7.96</v>
      </c>
      <c r="AO407">
        <v>13.75</v>
      </c>
      <c r="AP407">
        <v>0.58299999999999996</v>
      </c>
      <c r="AQ407">
        <v>22.91</v>
      </c>
      <c r="AR407">
        <v>10.548999999999999</v>
      </c>
      <c r="AS407">
        <v>33.686</v>
      </c>
      <c r="AT407">
        <v>0.39600000000000002</v>
      </c>
      <c r="AU407">
        <v>0.188</v>
      </c>
      <c r="AV407">
        <v>0.11</v>
      </c>
      <c r="AW407">
        <v>0</v>
      </c>
      <c r="AX407">
        <v>37137</v>
      </c>
      <c r="AY407" t="b">
        <v>1</v>
      </c>
      <c r="AZ407">
        <v>83.593999999999994</v>
      </c>
      <c r="BA407">
        <v>13.606</v>
      </c>
      <c r="BB407">
        <v>8</v>
      </c>
      <c r="BC407">
        <v>204.66300000000001</v>
      </c>
      <c r="BD407">
        <v>6.2949999999999999</v>
      </c>
      <c r="BE407">
        <v>13.61</v>
      </c>
      <c r="BF407">
        <v>208.62</v>
      </c>
      <c r="BG407">
        <v>6</v>
      </c>
      <c r="BH407">
        <v>3</v>
      </c>
      <c r="BI407">
        <v>6</v>
      </c>
      <c r="BJ407">
        <v>5.0359999999999996</v>
      </c>
      <c r="BK407">
        <v>0.96599999999999997</v>
      </c>
      <c r="BM407" t="s">
        <v>144</v>
      </c>
      <c r="BN407" t="s">
        <v>144</v>
      </c>
      <c r="BO407" t="s">
        <v>3312</v>
      </c>
      <c r="BQ407">
        <v>1</v>
      </c>
      <c r="BT407" s="51" t="s">
        <v>3293</v>
      </c>
      <c r="BV407" t="s">
        <v>3294</v>
      </c>
      <c r="CB407" s="51">
        <v>13.75</v>
      </c>
      <c r="CC407" s="51">
        <v>13.75</v>
      </c>
      <c r="CD407" s="51">
        <v>1.4999999999999999E-2</v>
      </c>
      <c r="CE407" s="51">
        <v>4.1000000000000002E-2</v>
      </c>
      <c r="CF407" s="51">
        <v>0.76900000000000002</v>
      </c>
      <c r="CG407" t="b">
        <f t="shared" si="1"/>
        <v>1</v>
      </c>
    </row>
    <row r="408" spans="1:85" hidden="1" x14ac:dyDescent="0.35">
      <c r="A408" t="s">
        <v>560</v>
      </c>
      <c r="B408" t="s">
        <v>3313</v>
      </c>
      <c r="C408" s="51">
        <v>13.664999999999999</v>
      </c>
      <c r="D408">
        <v>8</v>
      </c>
      <c r="E408" s="68">
        <v>159.46299999999999</v>
      </c>
      <c r="F408">
        <v>6.2949999999999999</v>
      </c>
      <c r="G408" t="s">
        <v>3290</v>
      </c>
      <c r="I408">
        <v>38.76</v>
      </c>
      <c r="J408">
        <v>13.667999999999999</v>
      </c>
      <c r="K408" s="73">
        <v>163.66</v>
      </c>
      <c r="L408">
        <v>5</v>
      </c>
      <c r="M408">
        <v>1</v>
      </c>
      <c r="N408" s="51" t="s">
        <v>3313</v>
      </c>
      <c r="O408">
        <v>0.74099999999999999</v>
      </c>
      <c r="P408">
        <v>10</v>
      </c>
      <c r="Q408">
        <v>8</v>
      </c>
      <c r="R408">
        <v>13.666</v>
      </c>
      <c r="S408">
        <v>6</v>
      </c>
      <c r="T408">
        <v>160.303</v>
      </c>
      <c r="U408">
        <v>5.0359999999999996</v>
      </c>
      <c r="V408">
        <v>100</v>
      </c>
      <c r="W408">
        <v>1.083</v>
      </c>
      <c r="X408">
        <v>0.94299999999999995</v>
      </c>
      <c r="Y408">
        <v>23.29</v>
      </c>
      <c r="Z408">
        <v>22.46</v>
      </c>
      <c r="AA408">
        <v>0.61799999999999999</v>
      </c>
      <c r="AB408">
        <v>0</v>
      </c>
      <c r="AC408" t="b">
        <v>1</v>
      </c>
      <c r="AI408">
        <v>13.664</v>
      </c>
      <c r="AJ408">
        <v>161.13200000000001</v>
      </c>
      <c r="AK408">
        <v>13.667999999999999</v>
      </c>
      <c r="AL408">
        <v>162.708</v>
      </c>
      <c r="AM408">
        <v>3.1520000000000001</v>
      </c>
      <c r="AN408">
        <v>7.17</v>
      </c>
      <c r="AO408">
        <v>11.67</v>
      </c>
      <c r="AP408">
        <v>0.70799999999999996</v>
      </c>
      <c r="AQ408">
        <v>22.919</v>
      </c>
      <c r="AR408">
        <v>10.411</v>
      </c>
      <c r="AS408">
        <v>17.922000000000001</v>
      </c>
      <c r="AT408">
        <v>0.15</v>
      </c>
      <c r="AU408">
        <v>0.10299999999999999</v>
      </c>
      <c r="AV408">
        <v>0.14799999999999999</v>
      </c>
      <c r="AW408">
        <v>0</v>
      </c>
      <c r="AX408">
        <v>40510</v>
      </c>
      <c r="AY408" t="b">
        <v>1</v>
      </c>
      <c r="AZ408">
        <v>37.805999999999997</v>
      </c>
      <c r="BA408">
        <v>13.664999999999999</v>
      </c>
      <c r="BB408">
        <v>8</v>
      </c>
      <c r="BC408">
        <v>159.46299999999999</v>
      </c>
      <c r="BD408">
        <v>6.2949999999999999</v>
      </c>
      <c r="BE408">
        <v>13.667999999999999</v>
      </c>
      <c r="BF408">
        <v>163.66</v>
      </c>
      <c r="BG408">
        <v>5</v>
      </c>
      <c r="BH408">
        <v>3</v>
      </c>
      <c r="BM408" t="s">
        <v>144</v>
      </c>
      <c r="BN408" t="s">
        <v>144</v>
      </c>
      <c r="BO408" t="s">
        <v>3303</v>
      </c>
      <c r="BQ408">
        <v>1</v>
      </c>
      <c r="BT408" s="51" t="s">
        <v>3293</v>
      </c>
      <c r="BV408" t="s">
        <v>3294</v>
      </c>
      <c r="CB408" s="51">
        <v>11.67</v>
      </c>
      <c r="CC408" s="51">
        <v>11.67</v>
      </c>
      <c r="CD408" s="51">
        <v>1.2E-2</v>
      </c>
      <c r="CE408" s="51">
        <v>2.8000000000000001E-2</v>
      </c>
      <c r="CF408" s="51">
        <v>0.76500000000000001</v>
      </c>
      <c r="CG408" t="b">
        <f t="shared" si="1"/>
        <v>1</v>
      </c>
    </row>
    <row r="409" spans="1:85" hidden="1" x14ac:dyDescent="0.35">
      <c r="A409" t="s">
        <v>561</v>
      </c>
      <c r="B409" t="s">
        <v>3314</v>
      </c>
      <c r="C409" s="51">
        <v>14.082000000000001</v>
      </c>
      <c r="D409">
        <v>10.555</v>
      </c>
      <c r="E409" s="68">
        <v>192.196</v>
      </c>
      <c r="F409">
        <v>9.6430000000000007</v>
      </c>
      <c r="G409" t="s">
        <v>3290</v>
      </c>
      <c r="I409">
        <v>73.81</v>
      </c>
      <c r="J409">
        <v>14.087</v>
      </c>
      <c r="K409" s="73">
        <v>198.68</v>
      </c>
      <c r="L409">
        <v>4</v>
      </c>
      <c r="M409">
        <v>1</v>
      </c>
      <c r="N409" s="51" t="s">
        <v>3314</v>
      </c>
      <c r="O409">
        <v>0.83699999999999997</v>
      </c>
      <c r="P409">
        <v>10</v>
      </c>
      <c r="Q409">
        <v>10.555</v>
      </c>
      <c r="R409">
        <v>14.083</v>
      </c>
      <c r="S409">
        <v>8.4440000000000008</v>
      </c>
      <c r="T409">
        <v>193.49199999999999</v>
      </c>
      <c r="U409">
        <v>7.7149999999999999</v>
      </c>
      <c r="V409">
        <v>100</v>
      </c>
      <c r="W409">
        <v>1.484</v>
      </c>
      <c r="X409">
        <v>1.034</v>
      </c>
      <c r="Y409">
        <v>22.765000000000001</v>
      </c>
      <c r="Z409">
        <v>22.46</v>
      </c>
      <c r="AA409">
        <v>0.61799999999999999</v>
      </c>
      <c r="AB409">
        <v>0</v>
      </c>
      <c r="AC409" t="b">
        <v>1</v>
      </c>
      <c r="AI409">
        <v>14.082000000000001</v>
      </c>
      <c r="AJ409">
        <v>196.239</v>
      </c>
      <c r="AK409">
        <v>14.086</v>
      </c>
      <c r="AL409">
        <v>197.964</v>
      </c>
      <c r="AM409">
        <v>3.45</v>
      </c>
      <c r="AN409">
        <v>8.17</v>
      </c>
      <c r="AO409">
        <v>12.45</v>
      </c>
      <c r="AP409">
        <v>1.012</v>
      </c>
      <c r="AQ409">
        <v>22.861000000000001</v>
      </c>
      <c r="AR409">
        <v>0.81499999999999995</v>
      </c>
      <c r="AS409">
        <v>20.736999999999998</v>
      </c>
      <c r="AT409">
        <v>7.3999999999999996E-2</v>
      </c>
      <c r="AU409">
        <v>0.224</v>
      </c>
      <c r="AV409">
        <v>0.19700000000000001</v>
      </c>
      <c r="AW409">
        <v>0</v>
      </c>
      <c r="AX409">
        <v>43883</v>
      </c>
      <c r="AY409" t="b">
        <v>1</v>
      </c>
      <c r="AZ409">
        <v>73.091999999999999</v>
      </c>
      <c r="BA409">
        <v>14.082000000000001</v>
      </c>
      <c r="BB409">
        <v>10.555</v>
      </c>
      <c r="BC409">
        <v>192.196</v>
      </c>
      <c r="BD409">
        <v>9.6430000000000007</v>
      </c>
      <c r="BE409">
        <v>14.087</v>
      </c>
      <c r="BF409">
        <v>198.68</v>
      </c>
      <c r="BG409">
        <v>4</v>
      </c>
      <c r="BH409">
        <v>3</v>
      </c>
      <c r="BI409">
        <v>8.4440000000000008</v>
      </c>
      <c r="BJ409">
        <v>7.7149999999999999</v>
      </c>
      <c r="BK409">
        <v>1.056</v>
      </c>
      <c r="BM409" t="s">
        <v>144</v>
      </c>
      <c r="BN409" t="s">
        <v>144</v>
      </c>
      <c r="BO409" t="s">
        <v>3292</v>
      </c>
      <c r="BQ409">
        <v>1</v>
      </c>
      <c r="BT409" s="51" t="s">
        <v>3293</v>
      </c>
      <c r="BV409" t="s">
        <v>3294</v>
      </c>
      <c r="CB409" s="51">
        <v>12.45</v>
      </c>
      <c r="CC409" s="51">
        <v>12.45</v>
      </c>
      <c r="CD409" s="51">
        <v>1E-3</v>
      </c>
      <c r="CE409" s="51">
        <v>4.0000000000000001E-3</v>
      </c>
      <c r="CF409" s="51">
        <v>0.79200000000000004</v>
      </c>
      <c r="CG409" t="b">
        <f t="shared" si="1"/>
        <v>1</v>
      </c>
    </row>
    <row r="410" spans="1:85" hidden="1" x14ac:dyDescent="0.35">
      <c r="A410" t="s">
        <v>562</v>
      </c>
      <c r="B410" t="s">
        <v>3315</v>
      </c>
      <c r="C410" s="51">
        <v>14.135</v>
      </c>
      <c r="D410">
        <v>9.2970000000000006</v>
      </c>
      <c r="E410" s="68">
        <v>147.87200000000001</v>
      </c>
      <c r="F410">
        <v>6.2949999999999999</v>
      </c>
      <c r="G410" t="s">
        <v>3290</v>
      </c>
      <c r="I410">
        <v>26.19</v>
      </c>
      <c r="J410">
        <v>14.138999999999999</v>
      </c>
      <c r="K410" s="73">
        <v>151.02000000000001</v>
      </c>
      <c r="L410">
        <v>5</v>
      </c>
      <c r="M410">
        <v>1</v>
      </c>
      <c r="N410" s="51" t="s">
        <v>3315</v>
      </c>
      <c r="O410">
        <v>0.88100000000000001</v>
      </c>
      <c r="P410">
        <v>10</v>
      </c>
      <c r="Q410">
        <v>9.2970000000000006</v>
      </c>
      <c r="R410">
        <v>14.135999999999999</v>
      </c>
      <c r="S410">
        <v>7.2969999999999997</v>
      </c>
      <c r="T410">
        <v>148.50200000000001</v>
      </c>
      <c r="U410">
        <v>5.0359999999999996</v>
      </c>
      <c r="V410">
        <v>100</v>
      </c>
      <c r="W410">
        <v>1.083</v>
      </c>
      <c r="X410">
        <v>0.98099999999999998</v>
      </c>
      <c r="Y410">
        <v>22.49</v>
      </c>
      <c r="Z410">
        <v>22.46</v>
      </c>
      <c r="AA410">
        <v>0.61799999999999999</v>
      </c>
      <c r="AB410">
        <v>0</v>
      </c>
      <c r="AC410" t="b">
        <v>1</v>
      </c>
      <c r="AI410">
        <v>14.135</v>
      </c>
      <c r="AJ410">
        <v>149.05600000000001</v>
      </c>
      <c r="AK410">
        <v>14.138999999999999</v>
      </c>
      <c r="AL410">
        <v>150.87899999999999</v>
      </c>
      <c r="AM410">
        <v>3.6469999999999998</v>
      </c>
      <c r="AN410">
        <v>6.64</v>
      </c>
      <c r="AO410">
        <v>11.05</v>
      </c>
      <c r="AP410">
        <v>0.72299999999999998</v>
      </c>
      <c r="AQ410">
        <v>22.896999999999998</v>
      </c>
      <c r="AR410">
        <v>1.2070000000000001</v>
      </c>
      <c r="AS410">
        <v>16.181000000000001</v>
      </c>
      <c r="AT410">
        <v>1.9E-2</v>
      </c>
      <c r="AU410">
        <v>0.188</v>
      </c>
      <c r="AV410">
        <v>0.248</v>
      </c>
      <c r="AW410">
        <v>0</v>
      </c>
      <c r="AX410">
        <v>47256</v>
      </c>
      <c r="AY410" t="b">
        <v>1</v>
      </c>
      <c r="AZ410">
        <v>26.044</v>
      </c>
      <c r="BA410">
        <v>14.135</v>
      </c>
      <c r="BB410">
        <v>9.2970000000000006</v>
      </c>
      <c r="BC410">
        <v>147.87200000000001</v>
      </c>
      <c r="BD410">
        <v>6.2949999999999999</v>
      </c>
      <c r="BE410">
        <v>14.138999999999999</v>
      </c>
      <c r="BF410">
        <v>151.02000000000001</v>
      </c>
      <c r="BG410">
        <v>6</v>
      </c>
      <c r="BH410">
        <v>3</v>
      </c>
      <c r="BM410" t="s">
        <v>144</v>
      </c>
      <c r="BN410" t="s">
        <v>144</v>
      </c>
      <c r="BO410" t="s">
        <v>3296</v>
      </c>
      <c r="BQ410">
        <v>1</v>
      </c>
      <c r="BT410" s="51" t="s">
        <v>3293</v>
      </c>
      <c r="BV410" t="s">
        <v>3294</v>
      </c>
      <c r="CB410" s="51">
        <v>11.05</v>
      </c>
      <c r="CC410" s="51">
        <v>11.05</v>
      </c>
      <c r="CD410" s="51">
        <v>8.9999999999999993E-3</v>
      </c>
      <c r="CE410" s="51">
        <v>0.02</v>
      </c>
      <c r="CF410" s="51">
        <v>0.78600000000000003</v>
      </c>
      <c r="CG410" t="b">
        <f t="shared" si="1"/>
        <v>1</v>
      </c>
    </row>
    <row r="411" spans="1:85" hidden="1" x14ac:dyDescent="0.35">
      <c r="A411" t="s">
        <v>563</v>
      </c>
      <c r="B411" t="s">
        <v>3316</v>
      </c>
      <c r="C411" s="51">
        <v>14.651</v>
      </c>
      <c r="D411">
        <v>8.2789999999999999</v>
      </c>
      <c r="E411" s="68">
        <v>203.672</v>
      </c>
      <c r="F411">
        <v>6.2949999999999999</v>
      </c>
      <c r="G411" t="s">
        <v>3290</v>
      </c>
      <c r="I411">
        <v>81.239999999999995</v>
      </c>
      <c r="J411">
        <v>14.656000000000001</v>
      </c>
      <c r="K411" s="73">
        <v>205.77</v>
      </c>
      <c r="L411">
        <v>5</v>
      </c>
      <c r="M411">
        <v>1</v>
      </c>
      <c r="N411" s="51" t="s">
        <v>3316</v>
      </c>
      <c r="O411">
        <v>0.78200000000000003</v>
      </c>
      <c r="P411">
        <v>10</v>
      </c>
      <c r="Q411">
        <v>8.2789999999999999</v>
      </c>
      <c r="R411">
        <v>14.651999999999999</v>
      </c>
      <c r="S411">
        <v>6.2789999999999999</v>
      </c>
      <c r="T411">
        <v>204.09100000000001</v>
      </c>
      <c r="U411">
        <v>5.0359999999999996</v>
      </c>
      <c r="V411">
        <v>100</v>
      </c>
      <c r="W411">
        <v>1.083</v>
      </c>
      <c r="X411">
        <v>1.004</v>
      </c>
      <c r="Y411">
        <v>22.71</v>
      </c>
      <c r="Z411">
        <v>22.46</v>
      </c>
      <c r="AA411">
        <v>0.61799999999999999</v>
      </c>
      <c r="AB411">
        <v>0</v>
      </c>
      <c r="AC411" t="b">
        <v>1</v>
      </c>
      <c r="AI411">
        <v>14.65</v>
      </c>
      <c r="AJ411">
        <v>203.34299999999999</v>
      </c>
      <c r="AK411">
        <v>14.654</v>
      </c>
      <c r="AL411">
        <v>205.601</v>
      </c>
      <c r="AM411">
        <v>4.516</v>
      </c>
      <c r="AN411">
        <v>8.06</v>
      </c>
      <c r="AO411">
        <v>12.84</v>
      </c>
      <c r="AP411">
        <v>0.70799999999999996</v>
      </c>
      <c r="AQ411">
        <v>22.838999999999999</v>
      </c>
      <c r="AR411">
        <v>15.446999999999999</v>
      </c>
      <c r="AS411">
        <v>26.66</v>
      </c>
      <c r="AT411">
        <v>0.25600000000000001</v>
      </c>
      <c r="AU411">
        <v>0.12</v>
      </c>
      <c r="AV411">
        <v>0.30099999999999999</v>
      </c>
      <c r="AW411">
        <v>0</v>
      </c>
      <c r="AX411">
        <v>50629</v>
      </c>
      <c r="AY411" t="b">
        <v>1</v>
      </c>
      <c r="AZ411">
        <v>81.073999999999998</v>
      </c>
      <c r="BA411">
        <v>14.651</v>
      </c>
      <c r="BB411">
        <v>8.2789999999999999</v>
      </c>
      <c r="BC411">
        <v>203.672</v>
      </c>
      <c r="BD411">
        <v>6.2949999999999999</v>
      </c>
      <c r="BE411">
        <v>14.656000000000001</v>
      </c>
      <c r="BF411">
        <v>205.77</v>
      </c>
      <c r="BG411">
        <v>7</v>
      </c>
      <c r="BH411">
        <v>3</v>
      </c>
      <c r="BI411">
        <v>6.2789999999999999</v>
      </c>
      <c r="BJ411">
        <v>5.0359999999999996</v>
      </c>
      <c r="BK411">
        <v>1.1200000000000001</v>
      </c>
      <c r="BM411" t="s">
        <v>144</v>
      </c>
      <c r="BN411" t="s">
        <v>144</v>
      </c>
      <c r="BO411" t="s">
        <v>3292</v>
      </c>
      <c r="BQ411">
        <v>1</v>
      </c>
      <c r="BT411" s="51" t="s">
        <v>3293</v>
      </c>
      <c r="BV411" t="s">
        <v>3294</v>
      </c>
      <c r="CB411" s="51">
        <v>12.84</v>
      </c>
      <c r="CC411" s="51">
        <v>12.84</v>
      </c>
      <c r="CD411" s="51">
        <v>1.4E-2</v>
      </c>
      <c r="CE411" s="51">
        <v>3.6999999999999998E-2</v>
      </c>
      <c r="CF411" s="51">
        <v>0.71699999999999997</v>
      </c>
      <c r="CG411" t="b">
        <f t="shared" si="1"/>
        <v>1</v>
      </c>
    </row>
    <row r="412" spans="1:85" hidden="1" x14ac:dyDescent="0.35">
      <c r="A412" t="s">
        <v>564</v>
      </c>
      <c r="B412" t="s">
        <v>3317</v>
      </c>
      <c r="C412" s="51">
        <v>14.755000000000001</v>
      </c>
      <c r="D412">
        <v>8.8989999999999991</v>
      </c>
      <c r="E412" s="68">
        <v>195.11199999999999</v>
      </c>
      <c r="F412">
        <v>6.2949999999999999</v>
      </c>
      <c r="G412" t="s">
        <v>3290</v>
      </c>
      <c r="I412">
        <v>73.81</v>
      </c>
      <c r="J412">
        <v>14.76</v>
      </c>
      <c r="K412" s="73">
        <v>198.26</v>
      </c>
      <c r="L412">
        <v>6</v>
      </c>
      <c r="M412">
        <v>1</v>
      </c>
      <c r="N412" s="51" t="s">
        <v>3317</v>
      </c>
      <c r="O412">
        <v>0.82799999999999996</v>
      </c>
      <c r="P412">
        <v>10</v>
      </c>
      <c r="Q412">
        <v>8.8989999999999991</v>
      </c>
      <c r="R412">
        <v>14.756</v>
      </c>
      <c r="S412">
        <v>6.899</v>
      </c>
      <c r="T412">
        <v>195.74199999999999</v>
      </c>
      <c r="U412">
        <v>5.0359999999999996</v>
      </c>
      <c r="V412">
        <v>100</v>
      </c>
      <c r="W412">
        <v>1.083</v>
      </c>
      <c r="X412">
        <v>1.1040000000000001</v>
      </c>
      <c r="Y412">
        <v>22.765000000000001</v>
      </c>
      <c r="Z412">
        <v>22.46</v>
      </c>
      <c r="AA412">
        <v>0.61799999999999999</v>
      </c>
      <c r="AB412">
        <v>0</v>
      </c>
      <c r="AC412" t="b">
        <v>1</v>
      </c>
      <c r="AI412">
        <v>14.754</v>
      </c>
      <c r="AJ412">
        <v>195.62</v>
      </c>
      <c r="AK412">
        <v>14.759</v>
      </c>
      <c r="AL412">
        <v>197.547</v>
      </c>
      <c r="AM412">
        <v>3.8530000000000002</v>
      </c>
      <c r="AN412">
        <v>10.41</v>
      </c>
      <c r="AO412">
        <v>11.77</v>
      </c>
      <c r="AP412">
        <v>0.83499999999999996</v>
      </c>
      <c r="AQ412">
        <v>22.939</v>
      </c>
      <c r="AR412">
        <v>0.76800000000000002</v>
      </c>
      <c r="AS412">
        <v>42.55</v>
      </c>
      <c r="AT412">
        <v>0.25700000000000001</v>
      </c>
      <c r="AU412">
        <v>0.34</v>
      </c>
      <c r="AV412">
        <v>0.10199999999999999</v>
      </c>
      <c r="AW412">
        <v>0</v>
      </c>
      <c r="AX412">
        <v>54002</v>
      </c>
      <c r="AY412" t="b">
        <v>1</v>
      </c>
      <c r="AZ412">
        <v>73.091999999999999</v>
      </c>
      <c r="BA412">
        <v>14.755000000000001</v>
      </c>
      <c r="BB412">
        <v>8.8989999999999991</v>
      </c>
      <c r="BC412">
        <v>195.11199999999999</v>
      </c>
      <c r="BD412">
        <v>6.2949999999999999</v>
      </c>
      <c r="BE412">
        <v>14.76</v>
      </c>
      <c r="BF412">
        <v>198.26</v>
      </c>
      <c r="BG412">
        <v>6</v>
      </c>
      <c r="BH412">
        <v>3</v>
      </c>
      <c r="BI412">
        <v>6.899</v>
      </c>
      <c r="BJ412">
        <v>5.0359999999999996</v>
      </c>
      <c r="BK412">
        <v>1.056</v>
      </c>
      <c r="BM412" t="s">
        <v>144</v>
      </c>
      <c r="BN412" t="s">
        <v>144</v>
      </c>
      <c r="BO412" t="s">
        <v>3292</v>
      </c>
      <c r="BQ412">
        <v>1</v>
      </c>
      <c r="BT412" s="51" t="s">
        <v>3293</v>
      </c>
      <c r="BV412" t="s">
        <v>3294</v>
      </c>
      <c r="CB412" s="51">
        <v>11.77</v>
      </c>
      <c r="CC412" s="51">
        <v>11.77</v>
      </c>
      <c r="CD412" s="51">
        <v>0.02</v>
      </c>
      <c r="CE412" s="51">
        <v>3.9E-2</v>
      </c>
      <c r="CF412" s="51">
        <v>0.78</v>
      </c>
      <c r="CG412" t="b">
        <f t="shared" si="1"/>
        <v>1</v>
      </c>
    </row>
    <row r="413" spans="1:85" hidden="1" x14ac:dyDescent="0.35">
      <c r="A413" t="s">
        <v>565</v>
      </c>
      <c r="B413" t="s">
        <v>3318</v>
      </c>
      <c r="C413" s="51">
        <v>14.776999999999999</v>
      </c>
      <c r="D413">
        <v>8.7919999999999998</v>
      </c>
      <c r="E413" s="68">
        <v>157.81200000000001</v>
      </c>
      <c r="F413">
        <v>6.2949999999999999</v>
      </c>
      <c r="G413" t="s">
        <v>3290</v>
      </c>
      <c r="I413">
        <v>36.29</v>
      </c>
      <c r="J413">
        <v>14.78</v>
      </c>
      <c r="K413" s="73">
        <v>160.74</v>
      </c>
      <c r="L413">
        <v>5</v>
      </c>
      <c r="M413">
        <v>1</v>
      </c>
      <c r="N413" s="51" t="s">
        <v>3318</v>
      </c>
      <c r="O413">
        <v>0.80800000000000005</v>
      </c>
      <c r="P413">
        <v>10</v>
      </c>
      <c r="Q413">
        <v>8.7919999999999998</v>
      </c>
      <c r="R413">
        <v>14.776999999999999</v>
      </c>
      <c r="S413">
        <v>6.7919999999999998</v>
      </c>
      <c r="T413">
        <v>158.398</v>
      </c>
      <c r="U413">
        <v>5.0359999999999996</v>
      </c>
      <c r="V413">
        <v>100</v>
      </c>
      <c r="W413">
        <v>1.083</v>
      </c>
      <c r="X413">
        <v>0.95</v>
      </c>
      <c r="Y413">
        <v>23.04</v>
      </c>
      <c r="Z413">
        <v>22.46</v>
      </c>
      <c r="AA413">
        <v>0.61799999999999999</v>
      </c>
      <c r="AB413">
        <v>0</v>
      </c>
      <c r="AC413" t="b">
        <v>1</v>
      </c>
      <c r="AI413">
        <v>14.776999999999999</v>
      </c>
      <c r="AJ413">
        <v>157.679</v>
      </c>
      <c r="AK413">
        <v>14.781000000000001</v>
      </c>
      <c r="AL413">
        <v>159.73699999999999</v>
      </c>
      <c r="AM413">
        <v>4.117</v>
      </c>
      <c r="AN413">
        <v>9.09</v>
      </c>
      <c r="AO413">
        <v>13.14</v>
      </c>
      <c r="AP413">
        <v>0.71199999999999997</v>
      </c>
      <c r="AQ413">
        <v>22.896000000000001</v>
      </c>
      <c r="AR413">
        <v>0.81899999999999995</v>
      </c>
      <c r="AS413">
        <v>1.212</v>
      </c>
      <c r="AT413">
        <v>0.24099999999999999</v>
      </c>
      <c r="AU413">
        <v>0.224</v>
      </c>
      <c r="AV413">
        <v>0.14299999999999999</v>
      </c>
      <c r="AW413">
        <v>0</v>
      </c>
      <c r="AX413">
        <v>57375</v>
      </c>
      <c r="AY413" t="b">
        <v>1</v>
      </c>
      <c r="AZ413">
        <v>35.286000000000001</v>
      </c>
      <c r="BA413">
        <v>14.776999999999999</v>
      </c>
      <c r="BB413">
        <v>8.7919999999999998</v>
      </c>
      <c r="BC413">
        <v>157.81200000000001</v>
      </c>
      <c r="BD413">
        <v>6.2949999999999999</v>
      </c>
      <c r="BE413">
        <v>14.78</v>
      </c>
      <c r="BF413">
        <v>160.74</v>
      </c>
      <c r="BG413">
        <v>5</v>
      </c>
      <c r="BH413">
        <v>3</v>
      </c>
      <c r="BI413">
        <v>6.7919999999999998</v>
      </c>
      <c r="BJ413">
        <v>5.0359999999999996</v>
      </c>
      <c r="BK413">
        <v>0.94299999999999995</v>
      </c>
      <c r="BM413" t="s">
        <v>144</v>
      </c>
      <c r="BN413" t="s">
        <v>144</v>
      </c>
      <c r="BO413" t="s">
        <v>3292</v>
      </c>
      <c r="BQ413">
        <v>1</v>
      </c>
      <c r="BT413" s="51" t="s">
        <v>3293</v>
      </c>
      <c r="BV413" t="s">
        <v>3294</v>
      </c>
      <c r="CB413" s="51">
        <v>13.14</v>
      </c>
      <c r="CC413" s="51">
        <v>13.14</v>
      </c>
      <c r="CD413" s="51">
        <v>8.0000000000000002E-3</v>
      </c>
      <c r="CE413" s="51">
        <v>0.02</v>
      </c>
      <c r="CF413" s="51">
        <v>0.78</v>
      </c>
      <c r="CG413" t="b">
        <f t="shared" si="1"/>
        <v>1</v>
      </c>
    </row>
    <row r="414" spans="1:85" hidden="1" x14ac:dyDescent="0.35">
      <c r="A414" t="s">
        <v>566</v>
      </c>
      <c r="B414" t="s">
        <v>3319</v>
      </c>
      <c r="C414" s="51">
        <v>14.906000000000001</v>
      </c>
      <c r="D414">
        <v>8.1509999999999998</v>
      </c>
      <c r="E414" s="68">
        <v>144.929</v>
      </c>
      <c r="F414">
        <v>6.2949999999999999</v>
      </c>
      <c r="G414" t="s">
        <v>3290</v>
      </c>
      <c r="I414">
        <v>23.71</v>
      </c>
      <c r="J414">
        <v>14.909000000000001</v>
      </c>
      <c r="K414" s="73">
        <v>148.07</v>
      </c>
      <c r="L414">
        <v>5</v>
      </c>
      <c r="M414">
        <v>1</v>
      </c>
      <c r="N414" s="51" t="s">
        <v>3319</v>
      </c>
      <c r="O414">
        <v>0.78</v>
      </c>
      <c r="P414">
        <v>10</v>
      </c>
      <c r="Q414">
        <v>8.1509999999999998</v>
      </c>
      <c r="R414">
        <v>14.907</v>
      </c>
      <c r="S414">
        <v>6.1509999999999998</v>
      </c>
      <c r="T414">
        <v>145.55699999999999</v>
      </c>
      <c r="U414">
        <v>5.0359999999999996</v>
      </c>
      <c r="V414">
        <v>100</v>
      </c>
      <c r="W414">
        <v>1.083</v>
      </c>
      <c r="X414">
        <v>0.94799999999999995</v>
      </c>
      <c r="Y414">
        <v>22.64</v>
      </c>
      <c r="Z414">
        <v>22.46</v>
      </c>
      <c r="AA414">
        <v>0.61799999999999999</v>
      </c>
      <c r="AB414">
        <v>0</v>
      </c>
      <c r="AC414" t="b">
        <v>1</v>
      </c>
      <c r="AI414">
        <v>14.904999999999999</v>
      </c>
      <c r="AJ414">
        <v>145.911</v>
      </c>
      <c r="AK414">
        <v>14.909000000000001</v>
      </c>
      <c r="AL414">
        <v>147.886</v>
      </c>
      <c r="AM414">
        <v>3.9489999999999998</v>
      </c>
      <c r="AN414">
        <v>6.58</v>
      </c>
      <c r="AO414">
        <v>13.29</v>
      </c>
      <c r="AP414">
        <v>0.68200000000000005</v>
      </c>
      <c r="AQ414">
        <v>22.893999999999998</v>
      </c>
      <c r="AR414">
        <v>2.1829999999999998</v>
      </c>
      <c r="AS414">
        <v>2.4049999999999998</v>
      </c>
      <c r="AT414">
        <v>0.315</v>
      </c>
      <c r="AU414">
        <v>0.224</v>
      </c>
      <c r="AV414">
        <v>0.151</v>
      </c>
      <c r="AW414">
        <v>0</v>
      </c>
      <c r="AX414">
        <v>60748</v>
      </c>
      <c r="AY414" t="b">
        <v>1</v>
      </c>
      <c r="AZ414">
        <v>23.524000000000001</v>
      </c>
      <c r="BA414">
        <v>14.906000000000001</v>
      </c>
      <c r="BB414">
        <v>8.1509999999999998</v>
      </c>
      <c r="BC414">
        <v>144.929</v>
      </c>
      <c r="BD414">
        <v>6.2949999999999999</v>
      </c>
      <c r="BE414">
        <v>14.909000000000001</v>
      </c>
      <c r="BF414">
        <v>148.07</v>
      </c>
      <c r="BG414">
        <v>5</v>
      </c>
      <c r="BH414">
        <v>3</v>
      </c>
      <c r="BI414">
        <v>6.1509999999999998</v>
      </c>
      <c r="BJ414">
        <v>5.0359999999999996</v>
      </c>
      <c r="BK414">
        <v>0.93700000000000006</v>
      </c>
      <c r="BM414" t="s">
        <v>144</v>
      </c>
      <c r="BN414" t="s">
        <v>144</v>
      </c>
      <c r="BO414" t="s">
        <v>3292</v>
      </c>
      <c r="BQ414">
        <v>1</v>
      </c>
      <c r="BT414" s="51" t="s">
        <v>3293</v>
      </c>
      <c r="BV414" t="s">
        <v>3294</v>
      </c>
      <c r="CB414" s="51">
        <v>13.29</v>
      </c>
      <c r="CC414" s="51">
        <v>13.29</v>
      </c>
      <c r="CD414" s="51">
        <v>1.7999999999999999E-2</v>
      </c>
      <c r="CE414" s="51">
        <v>4.8000000000000001E-2</v>
      </c>
      <c r="CF414" s="51">
        <v>0.755</v>
      </c>
      <c r="CG414" t="b">
        <f t="shared" si="1"/>
        <v>1</v>
      </c>
    </row>
    <row r="415" spans="1:85" hidden="1" x14ac:dyDescent="0.35">
      <c r="A415" t="s">
        <v>567</v>
      </c>
      <c r="B415" t="s">
        <v>3320</v>
      </c>
      <c r="C415">
        <v>14.987</v>
      </c>
      <c r="D415">
        <v>8.32</v>
      </c>
      <c r="E415">
        <v>142.89599999999999</v>
      </c>
      <c r="F415">
        <v>6.2949999999999999</v>
      </c>
      <c r="G415" t="s">
        <v>2884</v>
      </c>
      <c r="I415">
        <v>21.24</v>
      </c>
      <c r="J415">
        <v>14.992000000000001</v>
      </c>
      <c r="K415" s="68">
        <v>145.57</v>
      </c>
      <c r="L415">
        <v>5</v>
      </c>
      <c r="M415">
        <v>1</v>
      </c>
      <c r="N415" t="s">
        <v>3320</v>
      </c>
      <c r="O415">
        <v>0.74299999999999999</v>
      </c>
      <c r="P415">
        <v>10</v>
      </c>
      <c r="Q415">
        <v>8.32</v>
      </c>
      <c r="R415">
        <v>14.988</v>
      </c>
      <c r="S415">
        <v>6.32</v>
      </c>
      <c r="T415">
        <v>143.43100000000001</v>
      </c>
      <c r="U415">
        <v>5.0359999999999996</v>
      </c>
      <c r="V415">
        <v>100</v>
      </c>
      <c r="W415">
        <v>1.083</v>
      </c>
      <c r="X415">
        <v>0.93600000000000005</v>
      </c>
      <c r="Y415">
        <v>23.22</v>
      </c>
      <c r="Z415">
        <v>22.46</v>
      </c>
      <c r="AA415">
        <v>0.61799999999999999</v>
      </c>
      <c r="AB415">
        <v>0</v>
      </c>
      <c r="AC415" t="b">
        <v>1</v>
      </c>
      <c r="BA415">
        <v>14.987</v>
      </c>
      <c r="BB415">
        <v>8.32</v>
      </c>
      <c r="BC415">
        <v>142.89599999999999</v>
      </c>
      <c r="BD415">
        <v>6.2949999999999999</v>
      </c>
      <c r="BE415">
        <v>14.992000000000001</v>
      </c>
      <c r="BF415">
        <v>145.57</v>
      </c>
      <c r="BG415">
        <v>5</v>
      </c>
      <c r="BH415">
        <v>3</v>
      </c>
      <c r="BM415" t="s">
        <v>144</v>
      </c>
      <c r="BN415" t="s">
        <v>144</v>
      </c>
      <c r="BO415" t="s">
        <v>3321</v>
      </c>
      <c r="BT415"/>
      <c r="BU415"/>
      <c r="BV415" t="s">
        <v>3294</v>
      </c>
      <c r="BX415"/>
      <c r="BZ415"/>
      <c r="CA415"/>
      <c r="CB415"/>
      <c r="CC415"/>
      <c r="CD415">
        <v>0</v>
      </c>
      <c r="CE415"/>
      <c r="CF415">
        <v>0</v>
      </c>
    </row>
    <row r="416" spans="1:85" hidden="1" x14ac:dyDescent="0.35">
      <c r="A416" t="s">
        <v>568</v>
      </c>
      <c r="B416" t="s">
        <v>3322</v>
      </c>
      <c r="C416" s="51">
        <v>15.717000000000001</v>
      </c>
      <c r="D416">
        <v>8.3119999999999994</v>
      </c>
      <c r="E416" s="68">
        <v>146.45699999999999</v>
      </c>
      <c r="F416">
        <v>6.2949999999999999</v>
      </c>
      <c r="G416" t="s">
        <v>3290</v>
      </c>
      <c r="I416">
        <v>23.71</v>
      </c>
      <c r="J416">
        <v>15.721</v>
      </c>
      <c r="K416" s="73">
        <v>147.97999999999999</v>
      </c>
      <c r="L416">
        <v>5</v>
      </c>
      <c r="M416">
        <v>1</v>
      </c>
      <c r="N416" s="51" t="s">
        <v>3322</v>
      </c>
      <c r="O416">
        <v>0.59799999999999998</v>
      </c>
      <c r="P416">
        <v>10</v>
      </c>
      <c r="Q416">
        <v>8.3119999999999994</v>
      </c>
      <c r="R416">
        <v>15.718</v>
      </c>
      <c r="S416">
        <v>6.3120000000000003</v>
      </c>
      <c r="T416">
        <v>146.762</v>
      </c>
      <c r="U416">
        <v>5.0359999999999996</v>
      </c>
      <c r="V416">
        <v>100</v>
      </c>
      <c r="W416">
        <v>1.08</v>
      </c>
      <c r="X416">
        <v>1.0309999999999999</v>
      </c>
      <c r="Y416">
        <v>22.774999999999999</v>
      </c>
      <c r="Z416">
        <v>22.88</v>
      </c>
      <c r="AA416">
        <v>0.625</v>
      </c>
      <c r="AB416">
        <v>0</v>
      </c>
      <c r="AC416" t="b">
        <v>1</v>
      </c>
      <c r="AI416">
        <v>15.715999999999999</v>
      </c>
      <c r="AJ416">
        <v>145.99100000000001</v>
      </c>
      <c r="AK416">
        <v>15.72</v>
      </c>
      <c r="AL416">
        <v>147.79499999999999</v>
      </c>
      <c r="AM416">
        <v>3.609</v>
      </c>
      <c r="AN416">
        <v>7.85</v>
      </c>
      <c r="AO416">
        <v>11.9</v>
      </c>
      <c r="AP416">
        <v>0.61599999999999999</v>
      </c>
      <c r="AQ416">
        <v>22.942</v>
      </c>
      <c r="AR416">
        <v>10.186</v>
      </c>
      <c r="AS416">
        <v>22.087</v>
      </c>
      <c r="AT416">
        <v>0.16900000000000001</v>
      </c>
      <c r="AU416">
        <v>0.318</v>
      </c>
      <c r="AV416">
        <v>0.24199999999999999</v>
      </c>
      <c r="AW416">
        <v>0</v>
      </c>
      <c r="AX416">
        <v>64121</v>
      </c>
      <c r="AY416" t="b">
        <v>1</v>
      </c>
      <c r="AZ416">
        <v>23.524000000000001</v>
      </c>
      <c r="BA416">
        <v>15.717000000000001</v>
      </c>
      <c r="BB416">
        <v>8.3119999999999994</v>
      </c>
      <c r="BC416">
        <v>146.45699999999999</v>
      </c>
      <c r="BD416">
        <v>6.2949999999999999</v>
      </c>
      <c r="BE416">
        <v>15.721</v>
      </c>
      <c r="BF416">
        <v>147.97999999999999</v>
      </c>
      <c r="BG416">
        <v>6</v>
      </c>
      <c r="BH416">
        <v>3</v>
      </c>
      <c r="BI416">
        <v>6.3120000000000003</v>
      </c>
      <c r="BJ416">
        <v>5.0359999999999996</v>
      </c>
      <c r="BK416">
        <v>0.97499999999999998</v>
      </c>
      <c r="BM416" t="s">
        <v>144</v>
      </c>
      <c r="BN416" t="s">
        <v>144</v>
      </c>
      <c r="BO416" t="s">
        <v>3292</v>
      </c>
      <c r="BQ416">
        <v>1</v>
      </c>
      <c r="BT416" s="51" t="s">
        <v>3293</v>
      </c>
      <c r="BV416" t="s">
        <v>3294</v>
      </c>
      <c r="CB416" s="51">
        <v>11.9</v>
      </c>
      <c r="CC416" s="51">
        <v>11.9</v>
      </c>
      <c r="CD416" s="51">
        <v>1.7999999999999999E-2</v>
      </c>
      <c r="CE416" s="51">
        <v>4.2000000000000003E-2</v>
      </c>
      <c r="CF416" s="51">
        <v>0.72899999999999998</v>
      </c>
      <c r="CG416" t="b">
        <f t="shared" ref="CG416:CG417" si="2">IF(CE416*100&lt;CC416,TRUE,FALSE)</f>
        <v>1</v>
      </c>
    </row>
    <row r="417" spans="1:85" hidden="1" x14ac:dyDescent="0.35">
      <c r="A417" t="s">
        <v>569</v>
      </c>
      <c r="B417" t="s">
        <v>3323</v>
      </c>
      <c r="C417" s="51">
        <v>15.821999999999999</v>
      </c>
      <c r="D417">
        <v>14.699</v>
      </c>
      <c r="E417" s="68">
        <v>158.464</v>
      </c>
      <c r="F417">
        <v>6.2949999999999999</v>
      </c>
      <c r="G417" t="s">
        <v>3290</v>
      </c>
      <c r="I417">
        <v>38.76</v>
      </c>
      <c r="J417">
        <v>15.827</v>
      </c>
      <c r="K417" s="73">
        <v>162.99</v>
      </c>
      <c r="L417">
        <v>5</v>
      </c>
      <c r="M417">
        <v>1</v>
      </c>
      <c r="N417" s="51" t="s">
        <v>3323</v>
      </c>
      <c r="O417">
        <v>0.58699999999999997</v>
      </c>
      <c r="P417">
        <v>10</v>
      </c>
      <c r="Q417">
        <v>14.699</v>
      </c>
      <c r="R417">
        <v>15.823</v>
      </c>
      <c r="S417">
        <v>11.759</v>
      </c>
      <c r="T417">
        <v>159.37</v>
      </c>
      <c r="U417">
        <v>5.0359999999999996</v>
      </c>
      <c r="V417">
        <v>100</v>
      </c>
      <c r="W417">
        <v>1.04</v>
      </c>
      <c r="X417">
        <v>1.04</v>
      </c>
      <c r="Y417">
        <v>23.29</v>
      </c>
      <c r="Z417">
        <v>22.88</v>
      </c>
      <c r="AA417">
        <v>0.625</v>
      </c>
      <c r="AB417">
        <v>0</v>
      </c>
      <c r="AC417" t="b">
        <v>1</v>
      </c>
      <c r="AI417">
        <v>15.82</v>
      </c>
      <c r="AJ417">
        <v>160.55699999999999</v>
      </c>
      <c r="AK417">
        <v>15.824999999999999</v>
      </c>
      <c r="AL417">
        <v>162.87799999999999</v>
      </c>
      <c r="AM417">
        <v>4.6420000000000003</v>
      </c>
      <c r="AN417">
        <v>11.4</v>
      </c>
      <c r="AO417">
        <v>13.33</v>
      </c>
      <c r="AP417">
        <v>0.74199999999999999</v>
      </c>
      <c r="AQ417">
        <v>22.824999999999999</v>
      </c>
      <c r="AR417">
        <v>0.76400000000000001</v>
      </c>
      <c r="AS417">
        <v>33.933</v>
      </c>
      <c r="AT417">
        <v>1.9E-2</v>
      </c>
      <c r="AU417">
        <v>0.188</v>
      </c>
      <c r="AV417">
        <v>0.215</v>
      </c>
      <c r="AW417">
        <v>0</v>
      </c>
      <c r="AX417">
        <v>67494</v>
      </c>
      <c r="AY417" t="b">
        <v>1</v>
      </c>
      <c r="AZ417">
        <v>38.646000000000001</v>
      </c>
      <c r="BA417">
        <v>15.821999999999999</v>
      </c>
      <c r="BB417">
        <v>14.699</v>
      </c>
      <c r="BC417">
        <v>158.464</v>
      </c>
      <c r="BD417">
        <v>6.2949999999999999</v>
      </c>
      <c r="BE417">
        <v>15.827</v>
      </c>
      <c r="BF417">
        <v>162.99</v>
      </c>
      <c r="BG417">
        <v>6</v>
      </c>
      <c r="BH417">
        <v>3</v>
      </c>
      <c r="BI417">
        <v>11.759</v>
      </c>
      <c r="BJ417">
        <v>5.0359999999999996</v>
      </c>
      <c r="BK417">
        <v>1.01</v>
      </c>
      <c r="BM417" t="s">
        <v>144</v>
      </c>
      <c r="BN417" t="s">
        <v>144</v>
      </c>
      <c r="BO417" t="s">
        <v>3312</v>
      </c>
      <c r="BQ417">
        <v>1</v>
      </c>
      <c r="BT417" s="51" t="s">
        <v>3293</v>
      </c>
      <c r="BV417" t="s">
        <v>3294</v>
      </c>
      <c r="CB417" s="51">
        <v>13.33</v>
      </c>
      <c r="CC417" s="51">
        <v>13.33</v>
      </c>
      <c r="CD417" s="51">
        <v>1.6E-2</v>
      </c>
      <c r="CE417" s="51">
        <v>4.2999999999999997E-2</v>
      </c>
      <c r="CF417" s="51">
        <v>0.753</v>
      </c>
      <c r="CG417" t="b">
        <f t="shared" si="2"/>
        <v>1</v>
      </c>
    </row>
    <row r="418" spans="1:85" hidden="1" x14ac:dyDescent="0.35">
      <c r="A418" t="s">
        <v>570</v>
      </c>
      <c r="B418" t="s">
        <v>3324</v>
      </c>
      <c r="C418">
        <v>16.347000000000001</v>
      </c>
      <c r="D418">
        <v>43.993000000000002</v>
      </c>
      <c r="E418">
        <v>304.96899999999999</v>
      </c>
      <c r="F418">
        <v>360</v>
      </c>
      <c r="G418" t="s">
        <v>2884</v>
      </c>
      <c r="I418">
        <v>236.29</v>
      </c>
      <c r="J418">
        <v>16.373000000000001</v>
      </c>
      <c r="K418" s="68">
        <v>0.52</v>
      </c>
      <c r="L418">
        <v>5</v>
      </c>
      <c r="M418">
        <v>3</v>
      </c>
      <c r="N418" t="s">
        <v>3324</v>
      </c>
      <c r="O418">
        <v>0.54</v>
      </c>
      <c r="P418">
        <v>10</v>
      </c>
      <c r="Q418">
        <v>43.993000000000002</v>
      </c>
      <c r="R418">
        <v>16.352</v>
      </c>
      <c r="S418">
        <v>35.194000000000003</v>
      </c>
      <c r="T418">
        <v>308.78100000000001</v>
      </c>
      <c r="U418">
        <v>335.29599999999999</v>
      </c>
      <c r="V418">
        <v>100</v>
      </c>
      <c r="W418">
        <v>1.673</v>
      </c>
      <c r="X418">
        <v>2.9119999999999999</v>
      </c>
      <c r="Y418">
        <v>22.965</v>
      </c>
      <c r="Z418">
        <v>22.88</v>
      </c>
      <c r="AA418">
        <v>0.625</v>
      </c>
      <c r="AB418">
        <v>0</v>
      </c>
      <c r="AC418" t="b">
        <v>1</v>
      </c>
      <c r="BM418" t="s">
        <v>2905</v>
      </c>
      <c r="BN418" t="s">
        <v>3288</v>
      </c>
      <c r="BO418" t="s">
        <v>2888</v>
      </c>
      <c r="BT418"/>
      <c r="BU418"/>
      <c r="BX418"/>
      <c r="BZ418"/>
      <c r="CA418"/>
      <c r="CB418"/>
      <c r="CC418"/>
      <c r="CD418">
        <v>0</v>
      </c>
      <c r="CE418"/>
      <c r="CF418">
        <v>0</v>
      </c>
    </row>
    <row r="419" spans="1:85" hidden="1" x14ac:dyDescent="0.35">
      <c r="A419" t="s">
        <v>571</v>
      </c>
      <c r="B419" t="s">
        <v>3325</v>
      </c>
      <c r="C419" s="51">
        <v>17.062000000000001</v>
      </c>
      <c r="D419">
        <v>8</v>
      </c>
      <c r="E419" s="68">
        <v>144.87899999999999</v>
      </c>
      <c r="F419">
        <v>6.2949999999999999</v>
      </c>
      <c r="G419" t="s">
        <v>3290</v>
      </c>
      <c r="I419">
        <v>23.71</v>
      </c>
      <c r="J419">
        <v>17.065999999999999</v>
      </c>
      <c r="K419" s="73">
        <v>147.81</v>
      </c>
      <c r="L419">
        <v>5</v>
      </c>
      <c r="M419">
        <v>1</v>
      </c>
      <c r="N419" s="51" t="s">
        <v>3325</v>
      </c>
      <c r="O419">
        <v>0.82199999999999995</v>
      </c>
      <c r="P419">
        <v>10</v>
      </c>
      <c r="Q419">
        <v>8</v>
      </c>
      <c r="R419">
        <v>17.062999999999999</v>
      </c>
      <c r="S419">
        <v>6</v>
      </c>
      <c r="T419">
        <v>145.465</v>
      </c>
      <c r="U419">
        <v>5.0359999999999996</v>
      </c>
      <c r="V419">
        <v>100</v>
      </c>
      <c r="W419">
        <v>1.081</v>
      </c>
      <c r="X419">
        <v>1.04</v>
      </c>
      <c r="Y419">
        <v>22.18</v>
      </c>
      <c r="Z419">
        <v>22.602</v>
      </c>
      <c r="AA419">
        <v>0.62</v>
      </c>
      <c r="AB419">
        <v>0</v>
      </c>
      <c r="AC419" t="b">
        <v>1</v>
      </c>
      <c r="AI419">
        <v>17.061</v>
      </c>
      <c r="AJ419">
        <v>145.661</v>
      </c>
      <c r="AK419">
        <v>17.065000000000001</v>
      </c>
      <c r="AL419">
        <v>147.62100000000001</v>
      </c>
      <c r="AM419">
        <v>3.92</v>
      </c>
      <c r="AN419">
        <v>6.6</v>
      </c>
      <c r="AO419">
        <v>11.69</v>
      </c>
      <c r="AP419">
        <v>0.61699999999999999</v>
      </c>
      <c r="AQ419">
        <v>22.309000000000001</v>
      </c>
      <c r="AR419">
        <v>10.305999999999999</v>
      </c>
      <c r="AS419">
        <v>3.661</v>
      </c>
      <c r="AT419">
        <v>0.16700000000000001</v>
      </c>
      <c r="AU419">
        <v>3.5999999999999997E-2</v>
      </c>
      <c r="AV419">
        <v>0.182</v>
      </c>
      <c r="AW419">
        <v>0</v>
      </c>
      <c r="AX419">
        <v>70867</v>
      </c>
      <c r="AY419" t="b">
        <v>1</v>
      </c>
      <c r="AZ419">
        <v>23.524000000000001</v>
      </c>
      <c r="BA419">
        <v>17.062000000000001</v>
      </c>
      <c r="BB419">
        <v>8</v>
      </c>
      <c r="BC419">
        <v>144.87899999999999</v>
      </c>
      <c r="BD419">
        <v>6.2949999999999999</v>
      </c>
      <c r="BE419">
        <v>17.065999999999999</v>
      </c>
      <c r="BF419">
        <v>147.81</v>
      </c>
      <c r="BG419">
        <v>7</v>
      </c>
      <c r="BH419">
        <v>3</v>
      </c>
      <c r="BI419">
        <v>6</v>
      </c>
      <c r="BJ419">
        <v>5.0359999999999996</v>
      </c>
      <c r="BK419">
        <v>1.212</v>
      </c>
      <c r="BM419" t="s">
        <v>144</v>
      </c>
      <c r="BN419" t="s">
        <v>144</v>
      </c>
      <c r="BO419" t="s">
        <v>3292</v>
      </c>
      <c r="BQ419">
        <v>1</v>
      </c>
      <c r="BT419" s="51" t="s">
        <v>3293</v>
      </c>
      <c r="BV419" t="s">
        <v>3294</v>
      </c>
      <c r="CB419" s="51">
        <v>11.69</v>
      </c>
      <c r="CC419" s="51">
        <v>11.69</v>
      </c>
      <c r="CD419" s="51">
        <v>0.02</v>
      </c>
      <c r="CE419" s="51">
        <v>4.8000000000000001E-2</v>
      </c>
      <c r="CF419" s="51">
        <v>0.61299999999999999</v>
      </c>
      <c r="CG419" t="b">
        <f t="shared" ref="CG419:CG423" si="3">IF(CE419*100&lt;CC419,TRUE,FALSE)</f>
        <v>1</v>
      </c>
    </row>
    <row r="420" spans="1:85" hidden="1" x14ac:dyDescent="0.35">
      <c r="A420" t="s">
        <v>572</v>
      </c>
      <c r="B420" t="s">
        <v>3326</v>
      </c>
      <c r="C420" s="51">
        <v>17.751999999999999</v>
      </c>
      <c r="D420">
        <v>9.94</v>
      </c>
      <c r="E420" s="68">
        <v>141.006</v>
      </c>
      <c r="F420">
        <v>6.2949999999999999</v>
      </c>
      <c r="G420" t="s">
        <v>3290</v>
      </c>
      <c r="I420">
        <v>18.760000000000002</v>
      </c>
      <c r="J420">
        <v>17.757000000000001</v>
      </c>
      <c r="K420" s="73">
        <v>142.58000000000001</v>
      </c>
      <c r="L420">
        <v>5</v>
      </c>
      <c r="M420">
        <v>1</v>
      </c>
      <c r="N420" s="51" t="s">
        <v>3326</v>
      </c>
      <c r="O420">
        <v>0.82199999999999995</v>
      </c>
      <c r="P420">
        <v>10</v>
      </c>
      <c r="Q420">
        <v>9.94</v>
      </c>
      <c r="R420">
        <v>17.753</v>
      </c>
      <c r="S420">
        <v>7.94</v>
      </c>
      <c r="T420">
        <v>141.321</v>
      </c>
      <c r="U420">
        <v>5.0359999999999996</v>
      </c>
      <c r="V420">
        <v>100</v>
      </c>
      <c r="W420">
        <v>1.081</v>
      </c>
      <c r="X420">
        <v>1.0549999999999999</v>
      </c>
      <c r="Y420">
        <v>23.07</v>
      </c>
      <c r="Z420">
        <v>22.602</v>
      </c>
      <c r="AA420">
        <v>0.62</v>
      </c>
      <c r="AB420">
        <v>0</v>
      </c>
      <c r="AC420" t="b">
        <v>1</v>
      </c>
      <c r="AI420">
        <v>17.751999999999999</v>
      </c>
      <c r="AJ420">
        <v>140.786</v>
      </c>
      <c r="AK420">
        <v>17.757000000000001</v>
      </c>
      <c r="AL420">
        <v>142.72300000000001</v>
      </c>
      <c r="AM420">
        <v>3.8740000000000001</v>
      </c>
      <c r="AN420">
        <v>8.6300000000000008</v>
      </c>
      <c r="AO420">
        <v>12.85</v>
      </c>
      <c r="AP420">
        <v>0.59899999999999998</v>
      </c>
      <c r="AQ420">
        <v>22.71</v>
      </c>
      <c r="AR420">
        <v>11.147</v>
      </c>
      <c r="AS420">
        <v>25.523</v>
      </c>
      <c r="AT420">
        <v>0.16</v>
      </c>
      <c r="AU420">
        <v>0.40200000000000002</v>
      </c>
      <c r="AV420">
        <v>0.28599999999999998</v>
      </c>
      <c r="AW420">
        <v>0</v>
      </c>
      <c r="AX420">
        <v>74240</v>
      </c>
      <c r="AY420" t="b">
        <v>1</v>
      </c>
      <c r="AZ420">
        <v>18.902999999999999</v>
      </c>
      <c r="BA420">
        <v>17.751999999999999</v>
      </c>
      <c r="BB420">
        <v>9.94</v>
      </c>
      <c r="BC420">
        <v>141.006</v>
      </c>
      <c r="BD420">
        <v>6.2949999999999999</v>
      </c>
      <c r="BE420">
        <v>17.757000000000001</v>
      </c>
      <c r="BF420">
        <v>142.58000000000001</v>
      </c>
      <c r="BG420">
        <v>5</v>
      </c>
      <c r="BH420">
        <v>3</v>
      </c>
      <c r="BI420">
        <v>7.94</v>
      </c>
      <c r="BJ420">
        <v>5.0359999999999996</v>
      </c>
      <c r="BK420">
        <v>0.94399999999999995</v>
      </c>
      <c r="BM420" t="s">
        <v>144</v>
      </c>
      <c r="BN420" t="s">
        <v>144</v>
      </c>
      <c r="BO420" t="s">
        <v>3292</v>
      </c>
      <c r="BQ420">
        <v>1</v>
      </c>
      <c r="BT420" s="51" t="s">
        <v>3293</v>
      </c>
      <c r="BV420" t="s">
        <v>3294</v>
      </c>
      <c r="CB420" s="51">
        <v>12.85</v>
      </c>
      <c r="CC420" s="51">
        <v>12.85</v>
      </c>
      <c r="CD420" s="51">
        <v>2.1999999999999999E-2</v>
      </c>
      <c r="CE420" s="51">
        <v>5.7000000000000002E-2</v>
      </c>
      <c r="CF420" s="51">
        <v>0.65300000000000002</v>
      </c>
      <c r="CG420" t="b">
        <f t="shared" si="3"/>
        <v>1</v>
      </c>
    </row>
    <row r="421" spans="1:85" hidden="1" x14ac:dyDescent="0.35">
      <c r="A421" t="s">
        <v>573</v>
      </c>
      <c r="B421" t="s">
        <v>3327</v>
      </c>
      <c r="C421" s="51">
        <v>20.655000000000001</v>
      </c>
      <c r="D421">
        <v>14.089</v>
      </c>
      <c r="E421" s="68">
        <v>152.839</v>
      </c>
      <c r="F421">
        <v>9.8249999999999993</v>
      </c>
      <c r="G421" t="s">
        <v>3290</v>
      </c>
      <c r="I421">
        <v>33.81</v>
      </c>
      <c r="J421">
        <v>20.664000000000001</v>
      </c>
      <c r="K421" s="73">
        <v>157.04</v>
      </c>
      <c r="L421">
        <v>3</v>
      </c>
      <c r="M421">
        <v>1</v>
      </c>
      <c r="N421" s="51" t="s">
        <v>3327</v>
      </c>
      <c r="O421">
        <v>0.751</v>
      </c>
      <c r="P421">
        <v>10</v>
      </c>
      <c r="Q421">
        <v>32.100999999999999</v>
      </c>
      <c r="R421">
        <v>20.657</v>
      </c>
      <c r="S421">
        <v>11.271000000000001</v>
      </c>
      <c r="T421">
        <v>153.68</v>
      </c>
      <c r="U421">
        <v>7.86</v>
      </c>
      <c r="V421">
        <v>100</v>
      </c>
      <c r="W421">
        <v>1.482</v>
      </c>
      <c r="X421">
        <v>1.0069999999999999</v>
      </c>
      <c r="Y421">
        <v>22.74</v>
      </c>
      <c r="Z421">
        <v>22.602</v>
      </c>
      <c r="AA421">
        <v>0.62</v>
      </c>
      <c r="AB421">
        <v>0</v>
      </c>
      <c r="AC421" t="b">
        <v>1</v>
      </c>
      <c r="AI421">
        <v>20.657</v>
      </c>
      <c r="AJ421">
        <v>154.36600000000001</v>
      </c>
      <c r="AK421">
        <v>20.661999999999999</v>
      </c>
      <c r="AL421">
        <v>156.411</v>
      </c>
      <c r="AM421">
        <v>4.0919999999999996</v>
      </c>
      <c r="AN421">
        <v>9.4499999999999993</v>
      </c>
      <c r="AO421">
        <v>13.56</v>
      </c>
      <c r="AP421">
        <v>0.92500000000000004</v>
      </c>
      <c r="AQ421">
        <v>22.710999999999999</v>
      </c>
      <c r="AR421">
        <v>0.42899999999999999</v>
      </c>
      <c r="AS421">
        <v>11.427</v>
      </c>
      <c r="AT421">
        <v>6.9000000000000006E-2</v>
      </c>
      <c r="AU421">
        <v>5.2999999999999999E-2</v>
      </c>
      <c r="AV421">
        <v>0.13300000000000001</v>
      </c>
      <c r="AW421">
        <v>0</v>
      </c>
      <c r="AX421">
        <v>77613</v>
      </c>
      <c r="AY421" t="b">
        <v>1</v>
      </c>
      <c r="AZ421">
        <v>33.186</v>
      </c>
      <c r="BA421">
        <v>20.651</v>
      </c>
      <c r="BB421">
        <v>32.100999999999999</v>
      </c>
      <c r="BC421">
        <v>156.369</v>
      </c>
      <c r="BD421">
        <v>6.2949999999999999</v>
      </c>
      <c r="BE421">
        <v>20.664000000000001</v>
      </c>
      <c r="BF421">
        <v>157.04</v>
      </c>
      <c r="BG421">
        <v>7</v>
      </c>
      <c r="BH421">
        <v>3</v>
      </c>
      <c r="BI421">
        <v>25.681000000000001</v>
      </c>
      <c r="BJ421">
        <v>5.0359999999999996</v>
      </c>
      <c r="BK421">
        <v>1.1000000000000001</v>
      </c>
      <c r="BM421" t="s">
        <v>144</v>
      </c>
      <c r="BN421" t="s">
        <v>144</v>
      </c>
      <c r="BO421" t="s">
        <v>3292</v>
      </c>
      <c r="BQ421">
        <v>1</v>
      </c>
      <c r="BT421" s="51" t="s">
        <v>3293</v>
      </c>
      <c r="BV421" t="s">
        <v>3294</v>
      </c>
      <c r="CB421" s="51">
        <v>13.56</v>
      </c>
      <c r="CC421" s="51">
        <v>13.56</v>
      </c>
      <c r="CD421" s="51">
        <v>5.0000000000000001E-3</v>
      </c>
      <c r="CE421" s="51">
        <v>2.4E-2</v>
      </c>
      <c r="CF421" s="51">
        <v>0.72699999999999998</v>
      </c>
      <c r="CG421" t="b">
        <f t="shared" si="3"/>
        <v>1</v>
      </c>
    </row>
    <row r="422" spans="1:85" hidden="1" x14ac:dyDescent="0.35">
      <c r="A422" t="s">
        <v>574</v>
      </c>
      <c r="B422" t="s">
        <v>3328</v>
      </c>
      <c r="C422" s="51">
        <v>20.710999999999999</v>
      </c>
      <c r="D422">
        <v>10.186999999999999</v>
      </c>
      <c r="E422" s="68">
        <v>198.828</v>
      </c>
      <c r="F422">
        <v>6.2949999999999999</v>
      </c>
      <c r="G422" t="s">
        <v>3290</v>
      </c>
      <c r="I422">
        <v>81.239999999999995</v>
      </c>
      <c r="J422">
        <v>20.715</v>
      </c>
      <c r="K422" s="73">
        <v>204.46</v>
      </c>
      <c r="L422">
        <v>5</v>
      </c>
      <c r="M422">
        <v>1</v>
      </c>
      <c r="N422" s="51" t="s">
        <v>3328</v>
      </c>
      <c r="O422">
        <v>0.75900000000000001</v>
      </c>
      <c r="P422">
        <v>10</v>
      </c>
      <c r="Q422">
        <v>10.186999999999999</v>
      </c>
      <c r="R422">
        <v>20.710999999999999</v>
      </c>
      <c r="S422">
        <v>8.15</v>
      </c>
      <c r="T422">
        <v>199.95400000000001</v>
      </c>
      <c r="U422">
        <v>5.0359999999999996</v>
      </c>
      <c r="V422">
        <v>100</v>
      </c>
      <c r="W422">
        <v>1.081</v>
      </c>
      <c r="X422">
        <v>0.94299999999999995</v>
      </c>
      <c r="Y422">
        <v>22.8</v>
      </c>
      <c r="Z422">
        <v>22.602</v>
      </c>
      <c r="AA422">
        <v>0.62</v>
      </c>
      <c r="AB422">
        <v>0</v>
      </c>
      <c r="AC422" t="b">
        <v>1</v>
      </c>
      <c r="AI422">
        <v>20.706</v>
      </c>
      <c r="AJ422">
        <v>201.04300000000001</v>
      </c>
      <c r="AK422">
        <v>20.713000000000001</v>
      </c>
      <c r="AL422">
        <v>203.45400000000001</v>
      </c>
      <c r="AM422">
        <v>4.8220000000000001</v>
      </c>
      <c r="AN422">
        <v>13.31</v>
      </c>
      <c r="AO422">
        <v>11.19</v>
      </c>
      <c r="AP422">
        <v>0.66900000000000004</v>
      </c>
      <c r="AQ422">
        <v>22.762</v>
      </c>
      <c r="AR422">
        <v>1.5209999999999999</v>
      </c>
      <c r="AS422">
        <v>22.742999999999999</v>
      </c>
      <c r="AT422">
        <v>0.16700000000000001</v>
      </c>
      <c r="AU422">
        <v>3.5999999999999997E-2</v>
      </c>
      <c r="AV422">
        <v>0.13100000000000001</v>
      </c>
      <c r="AW422">
        <v>0</v>
      </c>
      <c r="AX422">
        <v>80986</v>
      </c>
      <c r="AY422" t="b">
        <v>1</v>
      </c>
      <c r="AZ422">
        <v>80.233000000000004</v>
      </c>
      <c r="BA422">
        <v>20.710999999999999</v>
      </c>
      <c r="BB422">
        <v>10.186999999999999</v>
      </c>
      <c r="BC422">
        <v>198.828</v>
      </c>
      <c r="BD422">
        <v>6.2949999999999999</v>
      </c>
      <c r="BE422">
        <v>20.715</v>
      </c>
      <c r="BF422">
        <v>204.46</v>
      </c>
      <c r="BG422">
        <v>5</v>
      </c>
      <c r="BH422">
        <v>3</v>
      </c>
      <c r="BM422" t="s">
        <v>144</v>
      </c>
      <c r="BN422" t="s">
        <v>144</v>
      </c>
      <c r="BO422" t="s">
        <v>3303</v>
      </c>
      <c r="BQ422">
        <v>1</v>
      </c>
      <c r="BT422" s="51" t="s">
        <v>3293</v>
      </c>
      <c r="BV422" t="s">
        <v>3294</v>
      </c>
      <c r="CB422" s="51">
        <v>11.19</v>
      </c>
      <c r="CC422" s="51">
        <v>11.19</v>
      </c>
      <c r="CD422" s="51">
        <v>1.7999999999999999E-2</v>
      </c>
      <c r="CE422" s="51">
        <v>4.1000000000000002E-2</v>
      </c>
      <c r="CF422" s="51">
        <v>0.72799999999999998</v>
      </c>
      <c r="CG422" t="b">
        <f t="shared" si="3"/>
        <v>1</v>
      </c>
    </row>
    <row r="423" spans="1:85" hidden="1" x14ac:dyDescent="0.35">
      <c r="A423" t="s">
        <v>575</v>
      </c>
      <c r="B423" t="s">
        <v>3329</v>
      </c>
      <c r="C423" s="51">
        <v>21.149000000000001</v>
      </c>
      <c r="D423">
        <v>8.2370000000000001</v>
      </c>
      <c r="E423" s="68">
        <v>196.416</v>
      </c>
      <c r="F423">
        <v>6.2949999999999999</v>
      </c>
      <c r="G423" t="s">
        <v>3290</v>
      </c>
      <c r="I423">
        <v>73.81</v>
      </c>
      <c r="J423">
        <v>21.152000000000001</v>
      </c>
      <c r="K423" s="73">
        <v>196.97</v>
      </c>
      <c r="L423">
        <v>5</v>
      </c>
      <c r="M423">
        <v>1</v>
      </c>
      <c r="N423" s="51" t="s">
        <v>3329</v>
      </c>
      <c r="O423">
        <v>0.75900000000000001</v>
      </c>
      <c r="P423">
        <v>10</v>
      </c>
      <c r="Q423">
        <v>8.2370000000000001</v>
      </c>
      <c r="R423">
        <v>21.149000000000001</v>
      </c>
      <c r="S423">
        <v>6.2370000000000001</v>
      </c>
      <c r="T423">
        <v>196.52699999999999</v>
      </c>
      <c r="U423">
        <v>5.0359999999999996</v>
      </c>
      <c r="V423">
        <v>100</v>
      </c>
      <c r="W423">
        <v>1.081</v>
      </c>
      <c r="X423">
        <v>1.052</v>
      </c>
      <c r="Y423">
        <v>22.44</v>
      </c>
      <c r="Z423">
        <v>22.602</v>
      </c>
      <c r="AA423">
        <v>0.62</v>
      </c>
      <c r="AB423">
        <v>0</v>
      </c>
      <c r="AC423" t="b">
        <v>1</v>
      </c>
      <c r="AI423">
        <v>21.148</v>
      </c>
      <c r="AJ423">
        <v>194.399</v>
      </c>
      <c r="AK423">
        <v>21.151</v>
      </c>
      <c r="AL423">
        <v>196.256</v>
      </c>
      <c r="AM423">
        <v>3.714</v>
      </c>
      <c r="AN423">
        <v>7.04</v>
      </c>
      <c r="AO423">
        <v>13.9</v>
      </c>
      <c r="AP423">
        <v>0.79300000000000004</v>
      </c>
      <c r="AQ423">
        <v>22.681000000000001</v>
      </c>
      <c r="AR423">
        <v>1.4950000000000001</v>
      </c>
      <c r="AS423">
        <v>13.994</v>
      </c>
      <c r="AT423">
        <v>0.125</v>
      </c>
      <c r="AU423">
        <v>0.10299999999999999</v>
      </c>
      <c r="AV423">
        <v>0.129</v>
      </c>
      <c r="AW423">
        <v>0</v>
      </c>
      <c r="AX423">
        <v>84359</v>
      </c>
      <c r="AY423" t="b">
        <v>1</v>
      </c>
      <c r="AZ423">
        <v>73.091999999999999</v>
      </c>
      <c r="BA423">
        <v>21.149000000000001</v>
      </c>
      <c r="BB423">
        <v>8.2370000000000001</v>
      </c>
      <c r="BC423">
        <v>196.416</v>
      </c>
      <c r="BD423">
        <v>6.2949999999999999</v>
      </c>
      <c r="BE423">
        <v>21.152000000000001</v>
      </c>
      <c r="BF423">
        <v>196.97</v>
      </c>
      <c r="BG423">
        <v>6</v>
      </c>
      <c r="BH423">
        <v>3</v>
      </c>
      <c r="BI423">
        <v>6.2370000000000001</v>
      </c>
      <c r="BJ423">
        <v>5.0359999999999996</v>
      </c>
      <c r="BK423">
        <v>1.1020000000000001</v>
      </c>
      <c r="BM423" t="s">
        <v>144</v>
      </c>
      <c r="BN423" t="s">
        <v>144</v>
      </c>
      <c r="BO423" t="s">
        <v>3292</v>
      </c>
      <c r="BP423" t="s">
        <v>3297</v>
      </c>
      <c r="BQ423">
        <v>1</v>
      </c>
      <c r="BT423" s="51" t="s">
        <v>3293</v>
      </c>
      <c r="BV423" t="s">
        <v>3294</v>
      </c>
      <c r="CA423" s="51" t="s">
        <v>3298</v>
      </c>
      <c r="CB423" s="51">
        <v>13.9</v>
      </c>
      <c r="CC423" s="51">
        <v>13.9</v>
      </c>
      <c r="CD423" s="51">
        <v>1.6E-2</v>
      </c>
      <c r="CE423" s="51">
        <v>4.3999999999999997E-2</v>
      </c>
      <c r="CF423" s="51">
        <v>0.67900000000000005</v>
      </c>
      <c r="CG423" t="b">
        <f t="shared" si="3"/>
        <v>1</v>
      </c>
    </row>
    <row r="424" spans="1:85" hidden="1" x14ac:dyDescent="0.35">
      <c r="A424" t="s">
        <v>576</v>
      </c>
      <c r="B424" t="s">
        <v>3330</v>
      </c>
      <c r="C424">
        <v>25.408999999999999</v>
      </c>
      <c r="D424">
        <v>42.167000000000002</v>
      </c>
      <c r="E424">
        <v>88.388999999999996</v>
      </c>
      <c r="F424">
        <v>209.685</v>
      </c>
      <c r="G424" t="s">
        <v>2884</v>
      </c>
      <c r="I424">
        <v>93.81</v>
      </c>
      <c r="J424">
        <v>25.428999999999998</v>
      </c>
      <c r="K424" s="68">
        <v>217.42</v>
      </c>
      <c r="L424">
        <v>5</v>
      </c>
      <c r="M424">
        <v>3</v>
      </c>
      <c r="N424" t="s">
        <v>3330</v>
      </c>
      <c r="O424">
        <v>0.68400000000000005</v>
      </c>
      <c r="P424">
        <v>10</v>
      </c>
      <c r="Q424">
        <v>42.167000000000002</v>
      </c>
      <c r="R424">
        <v>25.413</v>
      </c>
      <c r="S424">
        <v>33.732999999999997</v>
      </c>
      <c r="T424">
        <v>114.19499999999999</v>
      </c>
      <c r="U424">
        <v>167.74799999999999</v>
      </c>
      <c r="V424">
        <v>100</v>
      </c>
      <c r="W424">
        <v>1.7050000000000001</v>
      </c>
      <c r="X424">
        <v>2.923</v>
      </c>
      <c r="Y424">
        <v>23.19</v>
      </c>
      <c r="Z424">
        <v>22.65</v>
      </c>
      <c r="AA424">
        <v>0.621</v>
      </c>
      <c r="AB424">
        <v>0</v>
      </c>
      <c r="AC424" t="b">
        <v>1</v>
      </c>
      <c r="BM424" t="s">
        <v>2905</v>
      </c>
      <c r="BN424" t="s">
        <v>3288</v>
      </c>
      <c r="BO424" t="s">
        <v>2888</v>
      </c>
      <c r="BT424"/>
      <c r="BU424"/>
      <c r="BX424"/>
      <c r="BZ424"/>
      <c r="CA424"/>
      <c r="CB424"/>
      <c r="CC424"/>
      <c r="CD424">
        <v>0</v>
      </c>
      <c r="CE424"/>
      <c r="CF424">
        <v>0</v>
      </c>
    </row>
    <row r="425" spans="1:85" hidden="1" x14ac:dyDescent="0.35">
      <c r="A425" t="s">
        <v>577</v>
      </c>
      <c r="B425" t="s">
        <v>3331</v>
      </c>
      <c r="C425" s="51">
        <v>25.99</v>
      </c>
      <c r="D425">
        <v>8</v>
      </c>
      <c r="E425" s="68">
        <v>217.60499999999999</v>
      </c>
      <c r="F425">
        <v>6.2949999999999999</v>
      </c>
      <c r="G425" t="s">
        <v>3290</v>
      </c>
      <c r="I425">
        <v>96.29</v>
      </c>
      <c r="J425">
        <v>25.994</v>
      </c>
      <c r="K425" s="73">
        <v>220.1</v>
      </c>
      <c r="L425">
        <v>4</v>
      </c>
      <c r="M425">
        <v>1</v>
      </c>
      <c r="N425" s="51" t="s">
        <v>3331</v>
      </c>
      <c r="O425">
        <v>0.83099999999999996</v>
      </c>
      <c r="P425">
        <v>10</v>
      </c>
      <c r="Q425">
        <v>8</v>
      </c>
      <c r="R425">
        <v>25.991</v>
      </c>
      <c r="S425">
        <v>6</v>
      </c>
      <c r="T425">
        <v>218.10400000000001</v>
      </c>
      <c r="U425">
        <v>5.0359999999999996</v>
      </c>
      <c r="V425">
        <v>100</v>
      </c>
      <c r="W425">
        <v>1.08</v>
      </c>
      <c r="X425">
        <v>0.90500000000000003</v>
      </c>
      <c r="Y425">
        <v>22.66</v>
      </c>
      <c r="Z425">
        <v>22.792000000000002</v>
      </c>
      <c r="AA425">
        <v>0.624</v>
      </c>
      <c r="AB425">
        <v>0</v>
      </c>
      <c r="AC425" t="b">
        <v>1</v>
      </c>
      <c r="AI425">
        <v>25.989000000000001</v>
      </c>
      <c r="AJ425">
        <v>217.87299999999999</v>
      </c>
      <c r="AK425">
        <v>25.992000000000001</v>
      </c>
      <c r="AL425">
        <v>220.00899999999999</v>
      </c>
      <c r="AM425">
        <v>4.2720000000000002</v>
      </c>
      <c r="AN425">
        <v>6.72</v>
      </c>
      <c r="AO425">
        <v>12.51</v>
      </c>
      <c r="AP425">
        <v>0.64100000000000001</v>
      </c>
      <c r="AQ425">
        <v>22.664999999999999</v>
      </c>
      <c r="AR425">
        <v>8.2639999999999993</v>
      </c>
      <c r="AS425">
        <v>18.084</v>
      </c>
      <c r="AT425">
        <v>0</v>
      </c>
      <c r="AU425">
        <v>0.17599999999999999</v>
      </c>
      <c r="AV425">
        <v>0.16900000000000001</v>
      </c>
      <c r="AW425">
        <v>0</v>
      </c>
      <c r="AX425">
        <v>87732</v>
      </c>
      <c r="AY425" t="b">
        <v>1</v>
      </c>
      <c r="AZ425">
        <v>96.195999999999998</v>
      </c>
      <c r="BA425">
        <v>25.99</v>
      </c>
      <c r="BB425">
        <v>8</v>
      </c>
      <c r="BC425">
        <v>217.60499999999999</v>
      </c>
      <c r="BD425">
        <v>6.2949999999999999</v>
      </c>
      <c r="BE425">
        <v>25.994</v>
      </c>
      <c r="BF425">
        <v>220.1</v>
      </c>
      <c r="BG425">
        <v>6</v>
      </c>
      <c r="BH425">
        <v>3</v>
      </c>
      <c r="BI425">
        <v>6</v>
      </c>
      <c r="BJ425">
        <v>5.0359999999999996</v>
      </c>
      <c r="BK425">
        <v>1.024</v>
      </c>
      <c r="BM425" t="s">
        <v>144</v>
      </c>
      <c r="BN425" t="s">
        <v>144</v>
      </c>
      <c r="BO425" t="s">
        <v>3292</v>
      </c>
      <c r="BQ425">
        <v>1</v>
      </c>
      <c r="BT425" s="51" t="s">
        <v>3293</v>
      </c>
      <c r="BV425" t="s">
        <v>3294</v>
      </c>
      <c r="CB425" s="51">
        <v>12.51</v>
      </c>
      <c r="CC425" s="51">
        <v>12.51</v>
      </c>
      <c r="CD425" s="51">
        <v>1.4999999999999999E-2</v>
      </c>
      <c r="CE425" s="51">
        <v>4.8000000000000001E-2</v>
      </c>
      <c r="CF425" s="51">
        <v>0.70499999999999996</v>
      </c>
      <c r="CG425" t="b">
        <f t="shared" ref="CG425:CG435" si="4">IF(CE425*100&lt;CC425,TRUE,FALSE)</f>
        <v>1</v>
      </c>
    </row>
    <row r="426" spans="1:85" hidden="1" x14ac:dyDescent="0.35">
      <c r="A426" t="s">
        <v>578</v>
      </c>
      <c r="B426" t="s">
        <v>3332</v>
      </c>
      <c r="C426" s="51">
        <v>26.03</v>
      </c>
      <c r="D426">
        <v>8.3699999999999992</v>
      </c>
      <c r="E426" s="68">
        <v>139.971</v>
      </c>
      <c r="F426">
        <v>6.2949999999999999</v>
      </c>
      <c r="G426" t="s">
        <v>3290</v>
      </c>
      <c r="I426">
        <v>21.24</v>
      </c>
      <c r="J426">
        <v>26.033999999999999</v>
      </c>
      <c r="K426" s="73">
        <v>145.04</v>
      </c>
      <c r="L426">
        <v>4</v>
      </c>
      <c r="M426">
        <v>1</v>
      </c>
      <c r="N426" s="51" t="s">
        <v>3332</v>
      </c>
      <c r="O426">
        <v>0.83799999999999997</v>
      </c>
      <c r="P426">
        <v>10</v>
      </c>
      <c r="Q426">
        <v>8.3699999999999992</v>
      </c>
      <c r="R426">
        <v>26.030999999999999</v>
      </c>
      <c r="S426">
        <v>6.37</v>
      </c>
      <c r="T426">
        <v>140.98500000000001</v>
      </c>
      <c r="U426">
        <v>5.0359999999999996</v>
      </c>
      <c r="V426">
        <v>100</v>
      </c>
      <c r="W426">
        <v>1.08</v>
      </c>
      <c r="X426">
        <v>0.89500000000000002</v>
      </c>
      <c r="Y426">
        <v>22.8</v>
      </c>
      <c r="Z426">
        <v>22.792000000000002</v>
      </c>
      <c r="AA426">
        <v>0.624</v>
      </c>
      <c r="AB426">
        <v>0</v>
      </c>
      <c r="AC426" t="b">
        <v>1</v>
      </c>
      <c r="AI426">
        <v>26.029</v>
      </c>
      <c r="AJ426">
        <v>142.50200000000001</v>
      </c>
      <c r="AK426">
        <v>26.033000000000001</v>
      </c>
      <c r="AL426">
        <v>144.38399999999999</v>
      </c>
      <c r="AM426">
        <v>3.7639999999999998</v>
      </c>
      <c r="AN426">
        <v>8.33</v>
      </c>
      <c r="AO426">
        <v>12.2</v>
      </c>
      <c r="AP426">
        <v>0.68899999999999995</v>
      </c>
      <c r="AQ426">
        <v>22.658999999999999</v>
      </c>
      <c r="AR426">
        <v>4.2670000000000003</v>
      </c>
      <c r="AS426">
        <v>12.760999999999999</v>
      </c>
      <c r="AT426">
        <v>0.10299999999999999</v>
      </c>
      <c r="AU426">
        <v>0.12</v>
      </c>
      <c r="AV426">
        <v>0.21099999999999999</v>
      </c>
      <c r="AW426">
        <v>0</v>
      </c>
      <c r="AX426">
        <v>91105</v>
      </c>
      <c r="AY426" t="b">
        <v>1</v>
      </c>
      <c r="AZ426">
        <v>20.582999999999998</v>
      </c>
      <c r="BA426">
        <v>26.03</v>
      </c>
      <c r="BB426">
        <v>8.3699999999999992</v>
      </c>
      <c r="BC426">
        <v>139.971</v>
      </c>
      <c r="BD426">
        <v>6.2949999999999999</v>
      </c>
      <c r="BE426">
        <v>26.033999999999999</v>
      </c>
      <c r="BF426">
        <v>145.04</v>
      </c>
      <c r="BG426">
        <v>6</v>
      </c>
      <c r="BH426">
        <v>3</v>
      </c>
      <c r="BI426">
        <v>6.37</v>
      </c>
      <c r="BJ426">
        <v>5.0359999999999996</v>
      </c>
      <c r="BK426">
        <v>0.99099999999999999</v>
      </c>
      <c r="BM426" t="s">
        <v>144</v>
      </c>
      <c r="BN426" t="s">
        <v>144</v>
      </c>
      <c r="BO426" t="s">
        <v>3292</v>
      </c>
      <c r="BQ426">
        <v>1</v>
      </c>
      <c r="BT426" s="51" t="s">
        <v>3293</v>
      </c>
      <c r="BV426" t="s">
        <v>3294</v>
      </c>
      <c r="CB426" s="51">
        <v>12.2</v>
      </c>
      <c r="CC426" s="51">
        <v>12.2</v>
      </c>
      <c r="CD426" s="51">
        <v>2E-3</v>
      </c>
      <c r="CE426" s="51">
        <v>7.0000000000000001E-3</v>
      </c>
      <c r="CF426" s="51">
        <v>0.65600000000000003</v>
      </c>
      <c r="CG426" t="b">
        <f t="shared" si="4"/>
        <v>1</v>
      </c>
    </row>
    <row r="427" spans="1:85" hidden="1" x14ac:dyDescent="0.35">
      <c r="A427" t="s">
        <v>579</v>
      </c>
      <c r="B427" t="s">
        <v>3333</v>
      </c>
      <c r="C427" s="51">
        <v>26.081</v>
      </c>
      <c r="D427">
        <v>8.4420000000000002</v>
      </c>
      <c r="E427" s="68">
        <v>215.85400000000001</v>
      </c>
      <c r="F427">
        <v>6.2949999999999999</v>
      </c>
      <c r="G427" t="s">
        <v>3290</v>
      </c>
      <c r="I427">
        <v>96.29</v>
      </c>
      <c r="J427">
        <v>26.085999999999999</v>
      </c>
      <c r="K427" s="73">
        <v>220.09</v>
      </c>
      <c r="L427">
        <v>6</v>
      </c>
      <c r="M427">
        <v>1</v>
      </c>
      <c r="N427" s="51" t="s">
        <v>3333</v>
      </c>
      <c r="O427">
        <v>0.83</v>
      </c>
      <c r="P427">
        <v>10</v>
      </c>
      <c r="Q427">
        <v>8.4420000000000002</v>
      </c>
      <c r="R427">
        <v>26.082000000000001</v>
      </c>
      <c r="S427">
        <v>6.4420000000000002</v>
      </c>
      <c r="T427">
        <v>216.702</v>
      </c>
      <c r="U427">
        <v>5.0359999999999996</v>
      </c>
      <c r="V427">
        <v>100</v>
      </c>
      <c r="W427">
        <v>1.08</v>
      </c>
      <c r="X427">
        <v>1.1919999999999999</v>
      </c>
      <c r="Y427">
        <v>22.66</v>
      </c>
      <c r="Z427">
        <v>22.792000000000002</v>
      </c>
      <c r="AA427">
        <v>0.624</v>
      </c>
      <c r="AB427">
        <v>0</v>
      </c>
      <c r="AC427" t="b">
        <v>1</v>
      </c>
      <c r="AI427">
        <v>26.08</v>
      </c>
      <c r="AJ427">
        <v>217.51300000000001</v>
      </c>
      <c r="AK427">
        <v>26.084</v>
      </c>
      <c r="AL427">
        <v>219.154</v>
      </c>
      <c r="AM427">
        <v>3.282</v>
      </c>
      <c r="AN427">
        <v>7.34</v>
      </c>
      <c r="AO427">
        <v>13.15</v>
      </c>
      <c r="AP427">
        <v>0.68799999999999994</v>
      </c>
      <c r="AQ427">
        <v>22.617000000000001</v>
      </c>
      <c r="AR427">
        <v>1.2569999999999999</v>
      </c>
      <c r="AS427">
        <v>23.635999999999999</v>
      </c>
      <c r="AT427">
        <v>0.16700000000000001</v>
      </c>
      <c r="AU427">
        <v>3.5999999999999997E-2</v>
      </c>
      <c r="AV427">
        <v>0.19800000000000001</v>
      </c>
      <c r="AW427">
        <v>0</v>
      </c>
      <c r="AX427">
        <v>94478</v>
      </c>
      <c r="AY427" t="b">
        <v>1</v>
      </c>
      <c r="AZ427">
        <v>95.355999999999995</v>
      </c>
      <c r="BA427">
        <v>26.081</v>
      </c>
      <c r="BB427">
        <v>8.4420000000000002</v>
      </c>
      <c r="BC427">
        <v>215.85400000000001</v>
      </c>
      <c r="BD427">
        <v>6.2949999999999999</v>
      </c>
      <c r="BE427">
        <v>26.085999999999999</v>
      </c>
      <c r="BF427">
        <v>220.09</v>
      </c>
      <c r="BG427">
        <v>6</v>
      </c>
      <c r="BH427">
        <v>3</v>
      </c>
      <c r="BI427">
        <v>6.4420000000000002</v>
      </c>
      <c r="BJ427">
        <v>5.0359999999999996</v>
      </c>
      <c r="BK427">
        <v>1.1100000000000001</v>
      </c>
      <c r="BM427" t="s">
        <v>144</v>
      </c>
      <c r="BN427" t="s">
        <v>144</v>
      </c>
      <c r="BO427" t="s">
        <v>3292</v>
      </c>
      <c r="BQ427">
        <v>1</v>
      </c>
      <c r="BT427" s="51" t="s">
        <v>3293</v>
      </c>
      <c r="BV427" t="s">
        <v>3294</v>
      </c>
      <c r="CB427" s="51">
        <v>13.15</v>
      </c>
      <c r="CC427" s="51">
        <v>13.15</v>
      </c>
      <c r="CD427" s="51">
        <v>0.03</v>
      </c>
      <c r="CE427" s="51">
        <v>6.5000000000000002E-2</v>
      </c>
      <c r="CF427" s="51">
        <v>0.69499999999999995</v>
      </c>
      <c r="CG427" t="b">
        <f t="shared" si="4"/>
        <v>1</v>
      </c>
    </row>
    <row r="428" spans="1:85" hidden="1" x14ac:dyDescent="0.35">
      <c r="A428" t="s">
        <v>580</v>
      </c>
      <c r="B428" t="s">
        <v>3334</v>
      </c>
      <c r="C428" s="51">
        <v>26.21</v>
      </c>
      <c r="D428">
        <v>8</v>
      </c>
      <c r="E428" s="68">
        <v>217.01599999999999</v>
      </c>
      <c r="F428">
        <v>6.2949999999999999</v>
      </c>
      <c r="G428" t="s">
        <v>3290</v>
      </c>
      <c r="I428">
        <v>98.76</v>
      </c>
      <c r="J428">
        <v>26.213000000000001</v>
      </c>
      <c r="K428" s="73">
        <v>222.62</v>
      </c>
      <c r="L428">
        <v>5</v>
      </c>
      <c r="M428">
        <v>1</v>
      </c>
      <c r="N428" s="51" t="s">
        <v>3334</v>
      </c>
      <c r="O428">
        <v>0.81899999999999995</v>
      </c>
      <c r="P428">
        <v>10</v>
      </c>
      <c r="Q428">
        <v>8</v>
      </c>
      <c r="R428">
        <v>26.210999999999999</v>
      </c>
      <c r="S428">
        <v>6</v>
      </c>
      <c r="T428">
        <v>218.137</v>
      </c>
      <c r="U428">
        <v>5.0359999999999996</v>
      </c>
      <c r="V428">
        <v>100</v>
      </c>
      <c r="W428">
        <v>1.08</v>
      </c>
      <c r="X428">
        <v>0.94099999999999995</v>
      </c>
      <c r="Y428">
        <v>22.75</v>
      </c>
      <c r="Z428">
        <v>22.792000000000002</v>
      </c>
      <c r="AA428">
        <v>0.624</v>
      </c>
      <c r="AB428">
        <v>0</v>
      </c>
      <c r="AC428" t="b">
        <v>1</v>
      </c>
      <c r="AI428">
        <v>26.207999999999998</v>
      </c>
      <c r="AJ428">
        <v>219.86799999999999</v>
      </c>
      <c r="AK428">
        <v>26.212</v>
      </c>
      <c r="AL428">
        <v>221.732</v>
      </c>
      <c r="AM428">
        <v>3.7269999999999999</v>
      </c>
      <c r="AN428">
        <v>7.49</v>
      </c>
      <c r="AO428">
        <v>11.22</v>
      </c>
      <c r="AP428">
        <v>0.59099999999999997</v>
      </c>
      <c r="AQ428">
        <v>22.64</v>
      </c>
      <c r="AR428">
        <v>0.65400000000000003</v>
      </c>
      <c r="AS428">
        <v>34.47</v>
      </c>
      <c r="AT428">
        <v>0.151</v>
      </c>
      <c r="AU428">
        <v>0.188</v>
      </c>
      <c r="AV428">
        <v>0.27500000000000002</v>
      </c>
      <c r="AW428">
        <v>0</v>
      </c>
      <c r="AX428">
        <v>97851</v>
      </c>
      <c r="AY428" t="b">
        <v>1</v>
      </c>
      <c r="AZ428">
        <v>97.876000000000005</v>
      </c>
      <c r="BA428">
        <v>26.21</v>
      </c>
      <c r="BB428">
        <v>8</v>
      </c>
      <c r="BC428">
        <v>217.01599999999999</v>
      </c>
      <c r="BD428">
        <v>6.2949999999999999</v>
      </c>
      <c r="BE428">
        <v>26.213000000000001</v>
      </c>
      <c r="BF428">
        <v>222.62</v>
      </c>
      <c r="BG428">
        <v>5</v>
      </c>
      <c r="BH428">
        <v>3</v>
      </c>
      <c r="BM428" t="s">
        <v>144</v>
      </c>
      <c r="BN428" t="s">
        <v>144</v>
      </c>
      <c r="BO428" t="s">
        <v>3303</v>
      </c>
      <c r="BQ428">
        <v>1</v>
      </c>
      <c r="BT428" s="51" t="s">
        <v>3293</v>
      </c>
      <c r="BV428" t="s">
        <v>3294</v>
      </c>
      <c r="CB428" s="51">
        <v>11.22</v>
      </c>
      <c r="CC428" s="51">
        <v>11.22</v>
      </c>
      <c r="CD428" s="51">
        <v>0.02</v>
      </c>
      <c r="CE428" s="51">
        <v>4.4999999999999998E-2</v>
      </c>
      <c r="CF428" s="51">
        <v>0.65900000000000003</v>
      </c>
      <c r="CG428" t="b">
        <f t="shared" si="4"/>
        <v>1</v>
      </c>
    </row>
    <row r="429" spans="1:85" hidden="1" x14ac:dyDescent="0.35">
      <c r="A429" t="s">
        <v>581</v>
      </c>
      <c r="B429" t="s">
        <v>3335</v>
      </c>
      <c r="C429" s="51">
        <v>28.082999999999998</v>
      </c>
      <c r="D429">
        <v>10.138999999999999</v>
      </c>
      <c r="E429" s="68">
        <v>202.155</v>
      </c>
      <c r="F429">
        <v>11.855</v>
      </c>
      <c r="G429" t="s">
        <v>3290</v>
      </c>
      <c r="I429">
        <v>83.71</v>
      </c>
      <c r="J429">
        <v>28.087</v>
      </c>
      <c r="K429" s="73">
        <v>208</v>
      </c>
      <c r="L429">
        <v>3</v>
      </c>
      <c r="M429">
        <v>1</v>
      </c>
      <c r="N429" s="51" t="s">
        <v>3335</v>
      </c>
      <c r="O429">
        <v>0.82699999999999996</v>
      </c>
      <c r="P429">
        <v>10</v>
      </c>
      <c r="Q429">
        <v>10.138999999999999</v>
      </c>
      <c r="R429">
        <v>28.084</v>
      </c>
      <c r="S429">
        <v>8.1110000000000007</v>
      </c>
      <c r="T429">
        <v>203.32400000000001</v>
      </c>
      <c r="U429">
        <v>9.484</v>
      </c>
      <c r="V429">
        <v>100</v>
      </c>
      <c r="W429">
        <v>1.84</v>
      </c>
      <c r="X429">
        <v>1.014</v>
      </c>
      <c r="Y429">
        <v>22.64</v>
      </c>
      <c r="Z429">
        <v>22.792000000000002</v>
      </c>
      <c r="AA429">
        <v>0.624</v>
      </c>
      <c r="AB429">
        <v>0</v>
      </c>
      <c r="AC429" t="b">
        <v>1</v>
      </c>
      <c r="AI429">
        <v>28.082000000000001</v>
      </c>
      <c r="AJ429">
        <v>205.26400000000001</v>
      </c>
      <c r="AK429">
        <v>28.085999999999999</v>
      </c>
      <c r="AL429">
        <v>207.459</v>
      </c>
      <c r="AM429">
        <v>4.3899999999999997</v>
      </c>
      <c r="AN429">
        <v>9.07</v>
      </c>
      <c r="AO429">
        <v>14.01</v>
      </c>
      <c r="AP429">
        <v>0.752</v>
      </c>
      <c r="AQ429">
        <v>22.751999999999999</v>
      </c>
      <c r="AR429">
        <v>21.177</v>
      </c>
      <c r="AS429">
        <v>33.482999999999997</v>
      </c>
      <c r="AT429">
        <v>4.7E-2</v>
      </c>
      <c r="AU429">
        <v>0.42799999999999999</v>
      </c>
      <c r="AV429">
        <v>0.42899999999999999</v>
      </c>
      <c r="AW429">
        <v>0</v>
      </c>
      <c r="AX429">
        <v>101224</v>
      </c>
      <c r="AY429" t="b">
        <v>1</v>
      </c>
      <c r="AZ429">
        <v>83.174000000000007</v>
      </c>
      <c r="BA429">
        <v>28.082999999999998</v>
      </c>
      <c r="BB429">
        <v>10.138999999999999</v>
      </c>
      <c r="BC429">
        <v>202.155</v>
      </c>
      <c r="BD429">
        <v>11.855</v>
      </c>
      <c r="BE429">
        <v>28.087</v>
      </c>
      <c r="BF429">
        <v>208</v>
      </c>
      <c r="BG429">
        <v>3</v>
      </c>
      <c r="BH429">
        <v>3</v>
      </c>
      <c r="BM429" t="s">
        <v>144</v>
      </c>
      <c r="BN429" t="s">
        <v>144</v>
      </c>
      <c r="BO429" t="s">
        <v>3303</v>
      </c>
      <c r="BQ429">
        <v>1</v>
      </c>
      <c r="BT429" s="51" t="s">
        <v>3293</v>
      </c>
      <c r="BV429" t="s">
        <v>3294</v>
      </c>
      <c r="CB429" s="51">
        <v>14.01</v>
      </c>
      <c r="CC429" s="51">
        <v>14.01</v>
      </c>
      <c r="CD429" s="51">
        <v>0.01</v>
      </c>
      <c r="CE429" s="51">
        <v>4.5999999999999999E-2</v>
      </c>
      <c r="CF429" s="51">
        <v>0.77100000000000002</v>
      </c>
      <c r="CG429" t="b">
        <f t="shared" si="4"/>
        <v>1</v>
      </c>
    </row>
    <row r="430" spans="1:85" hidden="1" x14ac:dyDescent="0.35">
      <c r="A430" t="s">
        <v>582</v>
      </c>
      <c r="B430" t="s">
        <v>3336</v>
      </c>
      <c r="C430" s="51">
        <v>28.277999999999999</v>
      </c>
      <c r="D430">
        <v>8</v>
      </c>
      <c r="E430" s="68">
        <v>217.54300000000001</v>
      </c>
      <c r="F430">
        <v>6.2949999999999999</v>
      </c>
      <c r="G430" t="s">
        <v>3290</v>
      </c>
      <c r="I430">
        <v>93.81</v>
      </c>
      <c r="J430">
        <v>28.282</v>
      </c>
      <c r="K430" s="73">
        <v>218.19</v>
      </c>
      <c r="L430">
        <v>5</v>
      </c>
      <c r="M430">
        <v>1</v>
      </c>
      <c r="N430" s="51" t="s">
        <v>3336</v>
      </c>
      <c r="O430">
        <v>0.82199999999999995</v>
      </c>
      <c r="P430">
        <v>10</v>
      </c>
      <c r="Q430">
        <v>8</v>
      </c>
      <c r="R430">
        <v>28.279</v>
      </c>
      <c r="S430">
        <v>6</v>
      </c>
      <c r="T430">
        <v>217.673</v>
      </c>
      <c r="U430">
        <v>5.0359999999999996</v>
      </c>
      <c r="V430">
        <v>100</v>
      </c>
      <c r="W430">
        <v>1.08</v>
      </c>
      <c r="X430">
        <v>1.0640000000000001</v>
      </c>
      <c r="Y430">
        <v>22.875</v>
      </c>
      <c r="Z430">
        <v>22.792000000000002</v>
      </c>
      <c r="AA430">
        <v>0.624</v>
      </c>
      <c r="AB430">
        <v>0</v>
      </c>
      <c r="AC430" t="b">
        <v>1</v>
      </c>
      <c r="AI430">
        <v>28.277999999999999</v>
      </c>
      <c r="AJ430">
        <v>216.077</v>
      </c>
      <c r="AK430">
        <v>28.280999999999999</v>
      </c>
      <c r="AL430">
        <v>217.215</v>
      </c>
      <c r="AM430">
        <v>2.2749999999999999</v>
      </c>
      <c r="AN430">
        <v>6.2</v>
      </c>
      <c r="AO430">
        <v>11.99</v>
      </c>
      <c r="AP430">
        <v>0.58699999999999997</v>
      </c>
      <c r="AQ430">
        <v>22.777999999999999</v>
      </c>
      <c r="AR430">
        <v>0.71399999999999997</v>
      </c>
      <c r="AS430">
        <v>1.9</v>
      </c>
      <c r="AT430">
        <v>5.6000000000000001E-2</v>
      </c>
      <c r="AU430">
        <v>0.18</v>
      </c>
      <c r="AV430">
        <v>0.13800000000000001</v>
      </c>
      <c r="AW430">
        <v>0</v>
      </c>
      <c r="AX430">
        <v>104597</v>
      </c>
      <c r="AY430" t="b">
        <v>1</v>
      </c>
      <c r="AZ430">
        <v>92.834999999999994</v>
      </c>
      <c r="BA430">
        <v>28.277999999999999</v>
      </c>
      <c r="BB430">
        <v>8</v>
      </c>
      <c r="BC430">
        <v>217.54300000000001</v>
      </c>
      <c r="BD430">
        <v>6.2949999999999999</v>
      </c>
      <c r="BE430">
        <v>28.282</v>
      </c>
      <c r="BF430">
        <v>218.19</v>
      </c>
      <c r="BG430">
        <v>6</v>
      </c>
      <c r="BH430">
        <v>3</v>
      </c>
      <c r="BI430">
        <v>6</v>
      </c>
      <c r="BJ430">
        <v>5.0359999999999996</v>
      </c>
      <c r="BK430">
        <v>0.96599999999999997</v>
      </c>
      <c r="BM430" t="s">
        <v>144</v>
      </c>
      <c r="BN430" t="s">
        <v>144</v>
      </c>
      <c r="BO430" t="s">
        <v>3292</v>
      </c>
      <c r="BQ430">
        <v>1</v>
      </c>
      <c r="BT430" s="51" t="s">
        <v>3293</v>
      </c>
      <c r="BV430" t="s">
        <v>3294</v>
      </c>
      <c r="CB430" s="51">
        <v>11.99</v>
      </c>
      <c r="CC430" s="51">
        <v>11.99</v>
      </c>
      <c r="CD430" s="51">
        <v>0.02</v>
      </c>
      <c r="CE430" s="51">
        <v>4.8000000000000001E-2</v>
      </c>
      <c r="CF430" s="51">
        <v>0.71299999999999997</v>
      </c>
      <c r="CG430" t="b">
        <f t="shared" si="4"/>
        <v>1</v>
      </c>
    </row>
    <row r="431" spans="1:85" hidden="1" x14ac:dyDescent="0.35">
      <c r="A431" t="s">
        <v>583</v>
      </c>
      <c r="B431" t="s">
        <v>3337</v>
      </c>
      <c r="C431" s="51">
        <v>28.4</v>
      </c>
      <c r="D431">
        <v>8.0050000000000008</v>
      </c>
      <c r="E431" s="68">
        <v>145.685</v>
      </c>
      <c r="F431">
        <v>6.2949999999999999</v>
      </c>
      <c r="G431" t="s">
        <v>3290</v>
      </c>
      <c r="I431">
        <v>26.19</v>
      </c>
      <c r="J431">
        <v>28.405999999999999</v>
      </c>
      <c r="K431" s="73">
        <v>150.6</v>
      </c>
      <c r="L431">
        <v>5</v>
      </c>
      <c r="M431">
        <v>1</v>
      </c>
      <c r="N431" s="51" t="s">
        <v>3337</v>
      </c>
      <c r="O431">
        <v>0.82799999999999996</v>
      </c>
      <c r="P431">
        <v>10</v>
      </c>
      <c r="Q431">
        <v>8.0050000000000008</v>
      </c>
      <c r="R431">
        <v>28.401</v>
      </c>
      <c r="S431">
        <v>6.0049999999999999</v>
      </c>
      <c r="T431">
        <v>146.66800000000001</v>
      </c>
      <c r="U431">
        <v>5.0359999999999996</v>
      </c>
      <c r="V431">
        <v>100</v>
      </c>
      <c r="W431">
        <v>1.08</v>
      </c>
      <c r="X431">
        <v>1.022</v>
      </c>
      <c r="Y431">
        <v>22.26</v>
      </c>
      <c r="Z431">
        <v>22.792000000000002</v>
      </c>
      <c r="AA431">
        <v>0.624</v>
      </c>
      <c r="AB431">
        <v>0</v>
      </c>
      <c r="AC431" t="b">
        <v>1</v>
      </c>
      <c r="AI431">
        <v>28.401</v>
      </c>
      <c r="AJ431">
        <v>148.637</v>
      </c>
      <c r="AK431">
        <v>28.404</v>
      </c>
      <c r="AL431">
        <v>150.45699999999999</v>
      </c>
      <c r="AM431">
        <v>3.6389999999999998</v>
      </c>
      <c r="AN431">
        <v>7</v>
      </c>
      <c r="AO431">
        <v>12.34</v>
      </c>
      <c r="AP431">
        <v>0.75</v>
      </c>
      <c r="AQ431">
        <v>22.792999999999999</v>
      </c>
      <c r="AR431">
        <v>6.01</v>
      </c>
      <c r="AS431">
        <v>29.102</v>
      </c>
      <c r="AT431">
        <v>2.5000000000000001E-2</v>
      </c>
      <c r="AU431">
        <v>0.152</v>
      </c>
      <c r="AV431">
        <v>0.128</v>
      </c>
      <c r="AW431">
        <v>0</v>
      </c>
      <c r="AX431">
        <v>107970</v>
      </c>
      <c r="AY431" t="b">
        <v>1</v>
      </c>
      <c r="AZ431">
        <v>26.044</v>
      </c>
      <c r="BA431">
        <v>28.4</v>
      </c>
      <c r="BB431">
        <v>8.0050000000000008</v>
      </c>
      <c r="BC431">
        <v>145.685</v>
      </c>
      <c r="BD431">
        <v>6.2949999999999999</v>
      </c>
      <c r="BE431">
        <v>28.405999999999999</v>
      </c>
      <c r="BF431">
        <v>150.6</v>
      </c>
      <c r="BG431">
        <v>6</v>
      </c>
      <c r="BH431">
        <v>3</v>
      </c>
      <c r="BI431">
        <v>6.0049999999999999</v>
      </c>
      <c r="BJ431">
        <v>5.0359999999999996</v>
      </c>
      <c r="BK431">
        <v>1.032</v>
      </c>
      <c r="BM431" t="s">
        <v>144</v>
      </c>
      <c r="BN431" t="s">
        <v>144</v>
      </c>
      <c r="BO431" t="s">
        <v>3292</v>
      </c>
      <c r="BQ431">
        <v>1</v>
      </c>
      <c r="BT431" s="51" t="s">
        <v>3293</v>
      </c>
      <c r="BV431" t="s">
        <v>3294</v>
      </c>
      <c r="CB431" s="51">
        <v>12.34</v>
      </c>
      <c r="CC431" s="51">
        <v>12.34</v>
      </c>
      <c r="CD431" s="51">
        <v>1.9E-2</v>
      </c>
      <c r="CE431" s="51">
        <v>4.5999999999999999E-2</v>
      </c>
      <c r="CF431" s="51">
        <v>0.72399999999999998</v>
      </c>
      <c r="CG431" t="b">
        <f t="shared" si="4"/>
        <v>1</v>
      </c>
    </row>
    <row r="432" spans="1:85" hidden="1" x14ac:dyDescent="0.35">
      <c r="A432" t="s">
        <v>584</v>
      </c>
      <c r="B432" t="s">
        <v>3338</v>
      </c>
      <c r="C432" s="51">
        <v>28.533999999999999</v>
      </c>
      <c r="D432">
        <v>8.4659999999999993</v>
      </c>
      <c r="E432" s="68">
        <v>200.36099999999999</v>
      </c>
      <c r="F432">
        <v>6.2949999999999999</v>
      </c>
      <c r="G432" t="s">
        <v>3290</v>
      </c>
      <c r="I432">
        <v>81.239999999999995</v>
      </c>
      <c r="J432">
        <v>28.538</v>
      </c>
      <c r="K432" s="73">
        <v>205.68</v>
      </c>
      <c r="L432">
        <v>5</v>
      </c>
      <c r="M432">
        <v>1</v>
      </c>
      <c r="N432" s="51" t="s">
        <v>3338</v>
      </c>
      <c r="O432">
        <v>0.82099999999999995</v>
      </c>
      <c r="P432">
        <v>10</v>
      </c>
      <c r="Q432">
        <v>8.4659999999999993</v>
      </c>
      <c r="R432">
        <v>28.535</v>
      </c>
      <c r="S432">
        <v>6.4660000000000002</v>
      </c>
      <c r="T432">
        <v>201.42400000000001</v>
      </c>
      <c r="U432">
        <v>5.0359999999999996</v>
      </c>
      <c r="V432">
        <v>100</v>
      </c>
      <c r="W432">
        <v>1.08</v>
      </c>
      <c r="X432">
        <v>1.03</v>
      </c>
      <c r="Y432">
        <v>22.8</v>
      </c>
      <c r="Z432">
        <v>22.792000000000002</v>
      </c>
      <c r="AA432">
        <v>0.624</v>
      </c>
      <c r="AB432">
        <v>0</v>
      </c>
      <c r="AC432" t="b">
        <v>1</v>
      </c>
      <c r="AI432">
        <v>28.533999999999999</v>
      </c>
      <c r="AJ432">
        <v>203.30600000000001</v>
      </c>
      <c r="AK432">
        <v>28.536999999999999</v>
      </c>
      <c r="AL432">
        <v>205.51499999999999</v>
      </c>
      <c r="AM432">
        <v>4.4189999999999996</v>
      </c>
      <c r="AN432">
        <v>7.88</v>
      </c>
      <c r="AO432">
        <v>11.68</v>
      </c>
      <c r="AP432">
        <v>0.61499999999999999</v>
      </c>
      <c r="AQ432">
        <v>22.774999999999999</v>
      </c>
      <c r="AR432">
        <v>1.0760000000000001</v>
      </c>
      <c r="AS432">
        <v>23.54</v>
      </c>
      <c r="AT432">
        <v>9.5000000000000001E-2</v>
      </c>
      <c r="AU432">
        <v>0.40200000000000002</v>
      </c>
      <c r="AV432">
        <v>0.24199999999999999</v>
      </c>
      <c r="AW432">
        <v>0</v>
      </c>
      <c r="AX432">
        <v>111343</v>
      </c>
      <c r="AY432" t="b">
        <v>1</v>
      </c>
      <c r="AZ432">
        <v>81.073999999999998</v>
      </c>
      <c r="BA432">
        <v>28.533999999999999</v>
      </c>
      <c r="BB432">
        <v>8.4659999999999993</v>
      </c>
      <c r="BC432">
        <v>200.36099999999999</v>
      </c>
      <c r="BD432">
        <v>6.2949999999999999</v>
      </c>
      <c r="BE432">
        <v>28.538</v>
      </c>
      <c r="BF432">
        <v>205.68</v>
      </c>
      <c r="BG432">
        <v>6</v>
      </c>
      <c r="BH432">
        <v>3</v>
      </c>
      <c r="BM432" t="s">
        <v>144</v>
      </c>
      <c r="BN432" t="s">
        <v>144</v>
      </c>
      <c r="BO432" t="s">
        <v>3296</v>
      </c>
      <c r="BQ432">
        <v>1</v>
      </c>
      <c r="BT432" s="51" t="s">
        <v>3293</v>
      </c>
      <c r="BV432" t="s">
        <v>3294</v>
      </c>
      <c r="CB432" s="51">
        <v>11.68</v>
      </c>
      <c r="CC432" s="51">
        <v>11.68</v>
      </c>
      <c r="CD432" s="51">
        <v>1.7999999999999999E-2</v>
      </c>
      <c r="CE432" s="51">
        <v>4.2000000000000003E-2</v>
      </c>
      <c r="CF432" s="51">
        <v>0.64</v>
      </c>
      <c r="CG432" t="b">
        <f t="shared" si="4"/>
        <v>1</v>
      </c>
    </row>
    <row r="433" spans="1:85" hidden="1" x14ac:dyDescent="0.35">
      <c r="A433" t="s">
        <v>585</v>
      </c>
      <c r="B433" t="s">
        <v>3340</v>
      </c>
      <c r="C433" s="51">
        <v>28.893999999999998</v>
      </c>
      <c r="D433">
        <v>9.7089999999999996</v>
      </c>
      <c r="E433" s="68">
        <v>42.582000000000001</v>
      </c>
      <c r="F433">
        <v>6.2949999999999999</v>
      </c>
      <c r="G433" t="s">
        <v>3339</v>
      </c>
      <c r="I433">
        <v>281.24</v>
      </c>
      <c r="J433">
        <v>28.899000000000001</v>
      </c>
      <c r="K433" s="73">
        <v>45.73</v>
      </c>
      <c r="L433">
        <v>8</v>
      </c>
      <c r="M433">
        <v>3</v>
      </c>
      <c r="N433" s="51" t="s">
        <v>3340</v>
      </c>
      <c r="O433">
        <v>0.79400000000000004</v>
      </c>
      <c r="P433">
        <v>10</v>
      </c>
      <c r="Q433">
        <v>9.7089999999999996</v>
      </c>
      <c r="R433">
        <v>28.895</v>
      </c>
      <c r="S433">
        <v>7.7089999999999996</v>
      </c>
      <c r="T433">
        <v>43.212000000000003</v>
      </c>
      <c r="U433">
        <v>5.0359999999999996</v>
      </c>
      <c r="V433">
        <v>100</v>
      </c>
      <c r="W433">
        <v>0.82899999999999996</v>
      </c>
      <c r="X433">
        <v>1.302</v>
      </c>
      <c r="Y433">
        <v>22.945</v>
      </c>
      <c r="Z433">
        <v>22.792000000000002</v>
      </c>
      <c r="AA433">
        <v>0.624</v>
      </c>
      <c r="AB433">
        <v>0</v>
      </c>
      <c r="AC433" t="b">
        <v>1</v>
      </c>
      <c r="AI433">
        <v>28.896000000000001</v>
      </c>
      <c r="AJ433">
        <v>42.978000000000002</v>
      </c>
      <c r="AK433">
        <v>28.899000000000001</v>
      </c>
      <c r="AL433">
        <v>45.512999999999998</v>
      </c>
      <c r="AM433">
        <v>5.07</v>
      </c>
      <c r="AN433">
        <v>6.9</v>
      </c>
      <c r="AO433">
        <v>15.57</v>
      </c>
      <c r="AP433">
        <v>0.92700000000000005</v>
      </c>
      <c r="AQ433">
        <v>22.774999999999999</v>
      </c>
      <c r="AR433">
        <v>0.59599999999999997</v>
      </c>
      <c r="AS433">
        <v>1.7450000000000001</v>
      </c>
      <c r="AT433">
        <v>0.151</v>
      </c>
      <c r="AU433">
        <v>0.188</v>
      </c>
      <c r="AV433">
        <v>0.16700000000000001</v>
      </c>
      <c r="AW433">
        <v>0</v>
      </c>
      <c r="AX433">
        <v>114716</v>
      </c>
      <c r="AY433" t="b">
        <v>1</v>
      </c>
      <c r="AZ433">
        <v>281.02699999999999</v>
      </c>
      <c r="BI433">
        <v>7.7089999999999996</v>
      </c>
      <c r="BJ433">
        <v>5.0359999999999996</v>
      </c>
      <c r="BK433">
        <v>1.3480000000000001</v>
      </c>
      <c r="BM433" t="s">
        <v>144</v>
      </c>
      <c r="BN433" t="s">
        <v>144</v>
      </c>
      <c r="BO433" t="s">
        <v>3341</v>
      </c>
      <c r="BQ433">
        <v>1</v>
      </c>
      <c r="BT433" t="s">
        <v>3293</v>
      </c>
      <c r="BU433"/>
      <c r="BZ433"/>
      <c r="CA433"/>
      <c r="CB433">
        <v>15.57</v>
      </c>
      <c r="CC433">
        <v>15.57</v>
      </c>
      <c r="CD433">
        <v>2.5000000000000001E-2</v>
      </c>
      <c r="CE433">
        <v>4.8000000000000001E-2</v>
      </c>
      <c r="CF433">
        <v>0.47599999999999998</v>
      </c>
      <c r="CG433" t="b">
        <f t="shared" si="4"/>
        <v>1</v>
      </c>
    </row>
    <row r="434" spans="1:85" hidden="1" x14ac:dyDescent="0.35">
      <c r="A434" t="s">
        <v>586</v>
      </c>
      <c r="B434" t="s">
        <v>3342</v>
      </c>
      <c r="C434" s="51">
        <v>30.794</v>
      </c>
      <c r="D434">
        <v>8</v>
      </c>
      <c r="E434" s="68">
        <v>205.32</v>
      </c>
      <c r="F434">
        <v>6.2949999999999999</v>
      </c>
      <c r="G434" t="s">
        <v>3290</v>
      </c>
      <c r="I434">
        <v>86.19</v>
      </c>
      <c r="J434">
        <v>30.797000000000001</v>
      </c>
      <c r="K434" s="73">
        <v>210.86</v>
      </c>
      <c r="L434">
        <v>5</v>
      </c>
      <c r="M434">
        <v>1</v>
      </c>
      <c r="N434" s="51" t="s">
        <v>3342</v>
      </c>
      <c r="O434">
        <v>0.77400000000000002</v>
      </c>
      <c r="P434">
        <v>10</v>
      </c>
      <c r="Q434">
        <v>8</v>
      </c>
      <c r="R434">
        <v>30.795000000000002</v>
      </c>
      <c r="S434">
        <v>6</v>
      </c>
      <c r="T434">
        <v>206.428</v>
      </c>
      <c r="U434">
        <v>5.0359999999999996</v>
      </c>
      <c r="V434">
        <v>100</v>
      </c>
      <c r="W434">
        <v>1.08</v>
      </c>
      <c r="X434">
        <v>0.93200000000000005</v>
      </c>
      <c r="Y434">
        <v>22.84</v>
      </c>
      <c r="Z434">
        <v>22.792000000000002</v>
      </c>
      <c r="AA434">
        <v>0.624</v>
      </c>
      <c r="AB434">
        <v>0</v>
      </c>
      <c r="AC434" t="b">
        <v>1</v>
      </c>
      <c r="AI434">
        <v>30.792999999999999</v>
      </c>
      <c r="AJ434">
        <v>208.70099999999999</v>
      </c>
      <c r="AK434">
        <v>30.797000000000001</v>
      </c>
      <c r="AL434">
        <v>210.785</v>
      </c>
      <c r="AM434">
        <v>4.1669999999999998</v>
      </c>
      <c r="AN434">
        <v>7.84</v>
      </c>
      <c r="AO434">
        <v>12.94</v>
      </c>
      <c r="AP434">
        <v>0.82199999999999995</v>
      </c>
      <c r="AQ434">
        <v>22.867000000000001</v>
      </c>
      <c r="AR434">
        <v>1.3680000000000001</v>
      </c>
      <c r="AS434">
        <v>17.966000000000001</v>
      </c>
      <c r="AT434">
        <v>6.9000000000000006E-2</v>
      </c>
      <c r="AU434">
        <v>5.2999999999999999E-2</v>
      </c>
      <c r="AV434">
        <v>0.13900000000000001</v>
      </c>
      <c r="AW434">
        <v>0</v>
      </c>
      <c r="AX434">
        <v>118089</v>
      </c>
      <c r="AY434" t="b">
        <v>1</v>
      </c>
      <c r="AZ434">
        <v>86.114000000000004</v>
      </c>
      <c r="BA434">
        <v>30.794</v>
      </c>
      <c r="BB434">
        <v>8</v>
      </c>
      <c r="BC434">
        <v>205.32</v>
      </c>
      <c r="BD434">
        <v>6.2949999999999999</v>
      </c>
      <c r="BE434">
        <v>30.797000000000001</v>
      </c>
      <c r="BF434">
        <v>210.86</v>
      </c>
      <c r="BG434">
        <v>6</v>
      </c>
      <c r="BH434">
        <v>3</v>
      </c>
      <c r="BI434">
        <v>6</v>
      </c>
      <c r="BJ434">
        <v>5.0359999999999996</v>
      </c>
      <c r="BK434">
        <v>0.96399999999999997</v>
      </c>
      <c r="BM434" t="s">
        <v>144</v>
      </c>
      <c r="BN434" t="s">
        <v>144</v>
      </c>
      <c r="BO434" t="s">
        <v>3292</v>
      </c>
      <c r="BP434" t="s">
        <v>3297</v>
      </c>
      <c r="BQ434">
        <v>1</v>
      </c>
      <c r="BT434" s="51" t="s">
        <v>3293</v>
      </c>
      <c r="BV434" t="s">
        <v>3294</v>
      </c>
      <c r="CA434" s="51" t="s">
        <v>3298</v>
      </c>
      <c r="CB434" s="51">
        <v>12.94</v>
      </c>
      <c r="CC434" s="51">
        <v>12.94</v>
      </c>
      <c r="CD434" s="51">
        <v>0.02</v>
      </c>
      <c r="CE434" s="51">
        <v>5.1999999999999998E-2</v>
      </c>
      <c r="CF434" s="51">
        <v>0.73699999999999999</v>
      </c>
      <c r="CG434" t="b">
        <f t="shared" si="4"/>
        <v>1</v>
      </c>
    </row>
    <row r="435" spans="1:85" hidden="1" x14ac:dyDescent="0.35">
      <c r="A435" t="s">
        <v>587</v>
      </c>
      <c r="B435" t="s">
        <v>3343</v>
      </c>
      <c r="C435" s="51">
        <v>31.789000000000001</v>
      </c>
      <c r="D435">
        <v>8</v>
      </c>
      <c r="E435" s="68">
        <v>158.50299999999999</v>
      </c>
      <c r="F435">
        <v>6.2949999999999999</v>
      </c>
      <c r="G435" t="s">
        <v>3290</v>
      </c>
      <c r="I435">
        <v>36.29</v>
      </c>
      <c r="J435">
        <v>31.792999999999999</v>
      </c>
      <c r="K435" s="73">
        <v>161.12</v>
      </c>
      <c r="L435">
        <v>4</v>
      </c>
      <c r="M435">
        <v>1</v>
      </c>
      <c r="N435" s="51" t="s">
        <v>3343</v>
      </c>
      <c r="O435">
        <v>0.78500000000000003</v>
      </c>
      <c r="P435">
        <v>10</v>
      </c>
      <c r="Q435">
        <v>8</v>
      </c>
      <c r="R435">
        <v>31.79</v>
      </c>
      <c r="S435">
        <v>6</v>
      </c>
      <c r="T435">
        <v>159.02600000000001</v>
      </c>
      <c r="U435">
        <v>5.0359999999999996</v>
      </c>
      <c r="V435">
        <v>100</v>
      </c>
      <c r="W435">
        <v>1.08</v>
      </c>
      <c r="X435">
        <v>0.76600000000000001</v>
      </c>
      <c r="Y435">
        <v>22.68</v>
      </c>
      <c r="Z435">
        <v>22.792000000000002</v>
      </c>
      <c r="AA435">
        <v>0.624</v>
      </c>
      <c r="AB435">
        <v>0</v>
      </c>
      <c r="AC435" t="b">
        <v>1</v>
      </c>
      <c r="AI435">
        <v>31.788</v>
      </c>
      <c r="AJ435">
        <v>158.297</v>
      </c>
      <c r="AK435">
        <v>31.791</v>
      </c>
      <c r="AL435">
        <v>160.11500000000001</v>
      </c>
      <c r="AM435">
        <v>3.6339999999999999</v>
      </c>
      <c r="AN435">
        <v>6.19</v>
      </c>
      <c r="AO435">
        <v>14.74</v>
      </c>
      <c r="AP435">
        <v>0.51300000000000001</v>
      </c>
      <c r="AQ435">
        <v>22.68</v>
      </c>
      <c r="AR435">
        <v>0.497</v>
      </c>
      <c r="AS435">
        <v>14.484</v>
      </c>
      <c r="AT435">
        <v>0.33300000000000002</v>
      </c>
      <c r="AU435">
        <v>0.12</v>
      </c>
      <c r="AV435">
        <v>0.25700000000000001</v>
      </c>
      <c r="AW435">
        <v>0</v>
      </c>
      <c r="AX435">
        <v>121462</v>
      </c>
      <c r="AY435" t="b">
        <v>1</v>
      </c>
      <c r="AZ435">
        <v>35.286000000000001</v>
      </c>
      <c r="BA435">
        <v>31.789000000000001</v>
      </c>
      <c r="BB435">
        <v>8</v>
      </c>
      <c r="BC435">
        <v>158.50299999999999</v>
      </c>
      <c r="BD435">
        <v>6.2949999999999999</v>
      </c>
      <c r="BE435">
        <v>31.792999999999999</v>
      </c>
      <c r="BF435">
        <v>161.12</v>
      </c>
      <c r="BG435">
        <v>6</v>
      </c>
      <c r="BH435">
        <v>3</v>
      </c>
      <c r="BI435">
        <v>6</v>
      </c>
      <c r="BJ435">
        <v>5.0359999999999996</v>
      </c>
      <c r="BK435">
        <v>0.97799999999999998</v>
      </c>
      <c r="BM435" t="s">
        <v>144</v>
      </c>
      <c r="BN435" t="s">
        <v>144</v>
      </c>
      <c r="BO435" t="s">
        <v>3292</v>
      </c>
      <c r="BQ435">
        <v>1</v>
      </c>
      <c r="BT435" s="51" t="s">
        <v>3293</v>
      </c>
      <c r="BV435" t="s">
        <v>3294</v>
      </c>
      <c r="CB435" s="51">
        <v>14.74</v>
      </c>
      <c r="CC435" s="51">
        <v>14.74</v>
      </c>
      <c r="CD435" s="51">
        <v>0.01</v>
      </c>
      <c r="CE435" s="51">
        <v>3.7999999999999999E-2</v>
      </c>
      <c r="CF435" s="51">
        <v>0.68</v>
      </c>
      <c r="CG435" t="b">
        <f t="shared" si="4"/>
        <v>1</v>
      </c>
    </row>
    <row r="436" spans="1:85" hidden="1" x14ac:dyDescent="0.35">
      <c r="A436" t="s">
        <v>588</v>
      </c>
      <c r="B436" t="s">
        <v>3344</v>
      </c>
      <c r="C436">
        <v>32.884999999999998</v>
      </c>
      <c r="D436">
        <v>50.901000000000003</v>
      </c>
      <c r="E436">
        <v>286.27600000000001</v>
      </c>
      <c r="F436">
        <v>104.751</v>
      </c>
      <c r="G436" t="s">
        <v>2884</v>
      </c>
      <c r="I436">
        <v>240</v>
      </c>
      <c r="J436">
        <v>32.908000000000001</v>
      </c>
      <c r="K436" s="68">
        <v>4.859</v>
      </c>
      <c r="L436">
        <v>0.86599999999999999</v>
      </c>
      <c r="M436">
        <v>1</v>
      </c>
      <c r="N436" t="s">
        <v>3344</v>
      </c>
      <c r="O436">
        <v>0.72899999999999998</v>
      </c>
      <c r="P436">
        <v>0</v>
      </c>
      <c r="Q436">
        <v>0</v>
      </c>
      <c r="R436">
        <v>32.908000000000001</v>
      </c>
      <c r="S436">
        <v>0</v>
      </c>
      <c r="T436">
        <v>4.859</v>
      </c>
      <c r="U436">
        <v>0</v>
      </c>
      <c r="V436">
        <v>0</v>
      </c>
      <c r="W436">
        <v>0</v>
      </c>
      <c r="X436">
        <v>0</v>
      </c>
      <c r="Y436">
        <v>0</v>
      </c>
      <c r="Z436">
        <v>0</v>
      </c>
      <c r="AA436">
        <v>0</v>
      </c>
      <c r="AB436">
        <v>0</v>
      </c>
      <c r="AC436" t="b">
        <v>1</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t="b">
        <v>0</v>
      </c>
      <c r="AZ436">
        <v>0</v>
      </c>
      <c r="BI436">
        <v>0</v>
      </c>
      <c r="BJ436">
        <v>0</v>
      </c>
      <c r="BK436">
        <v>0</v>
      </c>
      <c r="BM436" t="s">
        <v>3345</v>
      </c>
      <c r="BN436" t="s">
        <v>3288</v>
      </c>
      <c r="BO436" t="s">
        <v>2888</v>
      </c>
      <c r="BT436"/>
      <c r="BU436"/>
      <c r="BX436"/>
      <c r="BY436" t="s">
        <v>2903</v>
      </c>
      <c r="BZ436"/>
      <c r="CA436"/>
      <c r="CB436"/>
      <c r="CC436"/>
      <c r="CD436">
        <v>0</v>
      </c>
      <c r="CE436"/>
      <c r="CF436">
        <v>0</v>
      </c>
    </row>
    <row r="437" spans="1:85" hidden="1" x14ac:dyDescent="0.35">
      <c r="A437" t="s">
        <v>589</v>
      </c>
      <c r="B437" t="s">
        <v>3346</v>
      </c>
      <c r="C437" s="51">
        <v>38.034999999999997</v>
      </c>
      <c r="D437">
        <v>8.1180000000000003</v>
      </c>
      <c r="E437" s="68">
        <v>142.983</v>
      </c>
      <c r="F437">
        <v>6.2949999999999999</v>
      </c>
      <c r="G437" t="s">
        <v>3290</v>
      </c>
      <c r="I437">
        <v>21.24</v>
      </c>
      <c r="J437">
        <v>38.04</v>
      </c>
      <c r="K437" s="73">
        <v>145.85</v>
      </c>
      <c r="L437">
        <v>5</v>
      </c>
      <c r="M437">
        <v>1</v>
      </c>
      <c r="N437" s="51" t="s">
        <v>3346</v>
      </c>
      <c r="O437">
        <v>1.236</v>
      </c>
      <c r="P437">
        <v>10</v>
      </c>
      <c r="Q437">
        <v>8.1180000000000003</v>
      </c>
      <c r="R437">
        <v>38.036000000000001</v>
      </c>
      <c r="S437">
        <v>6.1180000000000003</v>
      </c>
      <c r="T437">
        <v>143.55699999999999</v>
      </c>
      <c r="U437">
        <v>5.0359999999999996</v>
      </c>
      <c r="V437">
        <v>100</v>
      </c>
      <c r="W437">
        <v>1.08</v>
      </c>
      <c r="X437">
        <v>1.077</v>
      </c>
      <c r="Y437">
        <v>23.22</v>
      </c>
      <c r="Z437">
        <v>22.777999999999999</v>
      </c>
      <c r="AA437">
        <v>0.624</v>
      </c>
      <c r="AB437">
        <v>0</v>
      </c>
      <c r="AC437" t="b">
        <v>1</v>
      </c>
      <c r="AI437">
        <v>38.033999999999999</v>
      </c>
      <c r="AJ437">
        <v>144.39099999999999</v>
      </c>
      <c r="AK437">
        <v>38.036999999999999</v>
      </c>
      <c r="AL437">
        <v>146.03200000000001</v>
      </c>
      <c r="AM437">
        <v>3.282</v>
      </c>
      <c r="AN437">
        <v>7.22</v>
      </c>
      <c r="AO437">
        <v>12.56</v>
      </c>
      <c r="AP437">
        <v>0.76</v>
      </c>
      <c r="AQ437">
        <v>22.715</v>
      </c>
      <c r="AR437">
        <v>1.343</v>
      </c>
      <c r="AS437">
        <v>25.495999999999999</v>
      </c>
      <c r="AT437">
        <v>3.0000000000000001E-3</v>
      </c>
      <c r="AU437">
        <v>0.52700000000000002</v>
      </c>
      <c r="AV437">
        <v>0.32800000000000001</v>
      </c>
      <c r="AW437">
        <v>0</v>
      </c>
      <c r="AX437">
        <v>124835</v>
      </c>
      <c r="AY437" t="b">
        <v>1</v>
      </c>
      <c r="AZ437">
        <v>21.423999999999999</v>
      </c>
      <c r="BA437">
        <v>38.034999999999997</v>
      </c>
      <c r="BB437">
        <v>8.1180000000000003</v>
      </c>
      <c r="BC437">
        <v>142.983</v>
      </c>
      <c r="BD437">
        <v>6.2949999999999999</v>
      </c>
      <c r="BE437">
        <v>38.04</v>
      </c>
      <c r="BF437">
        <v>145.85</v>
      </c>
      <c r="BG437">
        <v>6</v>
      </c>
      <c r="BH437">
        <v>3</v>
      </c>
      <c r="BI437">
        <v>6.1180000000000003</v>
      </c>
      <c r="BJ437">
        <v>5.0359999999999996</v>
      </c>
      <c r="BK437">
        <v>1.0720000000000001</v>
      </c>
      <c r="BM437" t="s">
        <v>144</v>
      </c>
      <c r="BN437" t="s">
        <v>144</v>
      </c>
      <c r="BO437" t="s">
        <v>3292</v>
      </c>
      <c r="BQ437">
        <v>1</v>
      </c>
      <c r="BT437" s="51" t="s">
        <v>3293</v>
      </c>
      <c r="BV437" t="s">
        <v>3294</v>
      </c>
      <c r="CB437" s="51">
        <v>12.56</v>
      </c>
      <c r="CC437" s="51">
        <v>12.56</v>
      </c>
      <c r="CD437" s="51">
        <v>2.1000000000000001E-2</v>
      </c>
      <c r="CE437" s="51">
        <v>5.1999999999999998E-2</v>
      </c>
      <c r="CF437" s="51">
        <v>0.69</v>
      </c>
      <c r="CG437" t="b">
        <f>IF(CE437*100&lt;CC437,TRUE,FALSE)</f>
        <v>1</v>
      </c>
    </row>
    <row r="438" spans="1:85" hidden="1" x14ac:dyDescent="0.35">
      <c r="A438" t="s">
        <v>590</v>
      </c>
      <c r="B438" t="s">
        <v>3347</v>
      </c>
      <c r="C438">
        <v>42.05</v>
      </c>
      <c r="D438">
        <v>38.256999999999998</v>
      </c>
      <c r="E438">
        <v>30.587</v>
      </c>
      <c r="F438">
        <v>11.356999999999999</v>
      </c>
      <c r="G438" t="s">
        <v>2884</v>
      </c>
      <c r="I438">
        <v>276.29000000000002</v>
      </c>
      <c r="J438">
        <v>42.073999999999998</v>
      </c>
      <c r="K438" s="68">
        <v>41.58</v>
      </c>
      <c r="L438">
        <v>6</v>
      </c>
      <c r="M438">
        <v>3</v>
      </c>
      <c r="N438" t="s">
        <v>3347</v>
      </c>
      <c r="O438">
        <v>1.359</v>
      </c>
      <c r="P438">
        <v>10</v>
      </c>
      <c r="Q438">
        <v>38.256999999999998</v>
      </c>
      <c r="R438">
        <v>42.055</v>
      </c>
      <c r="S438">
        <v>30.606000000000002</v>
      </c>
      <c r="T438">
        <v>32.786000000000001</v>
      </c>
      <c r="U438">
        <v>9.0850000000000009</v>
      </c>
      <c r="V438">
        <v>100</v>
      </c>
      <c r="W438">
        <v>0.72899999999999998</v>
      </c>
      <c r="X438">
        <v>1.391</v>
      </c>
      <c r="Y438">
        <v>22.3</v>
      </c>
      <c r="Z438">
        <v>22.67</v>
      </c>
      <c r="AA438">
        <v>0.622</v>
      </c>
      <c r="AB438">
        <v>0</v>
      </c>
      <c r="AC438" t="b">
        <v>1</v>
      </c>
      <c r="BM438" t="s">
        <v>3348</v>
      </c>
      <c r="BN438" t="s">
        <v>3288</v>
      </c>
      <c r="BO438" t="s">
        <v>2888</v>
      </c>
      <c r="BT438"/>
      <c r="BU438"/>
      <c r="BX438"/>
      <c r="BZ438"/>
      <c r="CA438"/>
      <c r="CB438"/>
      <c r="CC438"/>
      <c r="CD438">
        <v>0</v>
      </c>
      <c r="CE438"/>
      <c r="CF438">
        <v>0</v>
      </c>
    </row>
    <row r="439" spans="1:85" hidden="1" x14ac:dyDescent="0.35">
      <c r="A439" t="s">
        <v>591</v>
      </c>
      <c r="B439" t="s">
        <v>3349</v>
      </c>
      <c r="C439">
        <v>49.298999999999999</v>
      </c>
      <c r="D439">
        <v>43.328000000000003</v>
      </c>
      <c r="E439">
        <v>260.52100000000002</v>
      </c>
      <c r="F439">
        <v>122.89400000000001</v>
      </c>
      <c r="G439" t="s">
        <v>2884</v>
      </c>
      <c r="I439">
        <v>195</v>
      </c>
      <c r="J439">
        <v>49.319000000000003</v>
      </c>
      <c r="K439" s="68">
        <v>320.86799999999999</v>
      </c>
      <c r="L439">
        <v>0.73699999999999999</v>
      </c>
      <c r="M439">
        <v>1</v>
      </c>
      <c r="N439" t="s">
        <v>3349</v>
      </c>
      <c r="O439">
        <v>1.617</v>
      </c>
      <c r="P439">
        <v>0</v>
      </c>
      <c r="Q439">
        <v>0</v>
      </c>
      <c r="R439">
        <v>49.319000000000003</v>
      </c>
      <c r="S439">
        <v>0</v>
      </c>
      <c r="T439">
        <v>320.86799999999999</v>
      </c>
      <c r="U439">
        <v>0</v>
      </c>
      <c r="V439">
        <v>0</v>
      </c>
      <c r="W439">
        <v>0</v>
      </c>
      <c r="X439">
        <v>0</v>
      </c>
      <c r="Y439">
        <v>0</v>
      </c>
      <c r="Z439">
        <v>0</v>
      </c>
      <c r="AA439">
        <v>0</v>
      </c>
      <c r="AB439">
        <v>0</v>
      </c>
      <c r="AC439" t="b">
        <v>1</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t="b">
        <v>0</v>
      </c>
      <c r="AZ439">
        <v>0</v>
      </c>
      <c r="BI439">
        <v>0</v>
      </c>
      <c r="BJ439">
        <v>0</v>
      </c>
      <c r="BK439">
        <v>0</v>
      </c>
      <c r="BM439" t="s">
        <v>2887</v>
      </c>
      <c r="BN439" t="s">
        <v>3288</v>
      </c>
      <c r="BO439" t="s">
        <v>2888</v>
      </c>
      <c r="BT439"/>
      <c r="BU439"/>
      <c r="BX439"/>
      <c r="BY439" t="s">
        <v>2903</v>
      </c>
      <c r="BZ439"/>
      <c r="CA439"/>
      <c r="CB439"/>
      <c r="CC439"/>
      <c r="CD439">
        <v>0</v>
      </c>
      <c r="CE439"/>
      <c r="CF439">
        <v>0</v>
      </c>
    </row>
    <row r="440" spans="1:85" hidden="1" x14ac:dyDescent="0.35">
      <c r="A440" t="s">
        <v>592</v>
      </c>
      <c r="B440" t="s">
        <v>3350</v>
      </c>
      <c r="C440" s="51">
        <v>64.126999999999995</v>
      </c>
      <c r="D440">
        <v>14.609</v>
      </c>
      <c r="E440" s="68">
        <v>38.585999999999999</v>
      </c>
      <c r="F440">
        <v>6.2949999999999999</v>
      </c>
      <c r="G440" t="s">
        <v>3339</v>
      </c>
      <c r="I440">
        <v>278.76</v>
      </c>
      <c r="J440">
        <v>64.135999999999996</v>
      </c>
      <c r="K440" s="73">
        <v>40.159999999999997</v>
      </c>
      <c r="L440">
        <v>5</v>
      </c>
      <c r="M440">
        <v>1</v>
      </c>
      <c r="N440" s="51" t="s">
        <v>3350</v>
      </c>
      <c r="O440">
        <v>2.2469999999999999</v>
      </c>
      <c r="P440">
        <v>10</v>
      </c>
      <c r="Q440">
        <v>14.609</v>
      </c>
      <c r="R440">
        <v>64.129000000000005</v>
      </c>
      <c r="S440">
        <v>11.686999999999999</v>
      </c>
      <c r="T440">
        <v>38.901000000000003</v>
      </c>
      <c r="U440">
        <v>5.0359999999999996</v>
      </c>
      <c r="V440">
        <v>100</v>
      </c>
      <c r="W440">
        <v>1.04</v>
      </c>
      <c r="X440">
        <v>1.175</v>
      </c>
      <c r="Y440">
        <v>22.295000000000002</v>
      </c>
      <c r="Z440">
        <v>22.64</v>
      </c>
      <c r="AA440">
        <v>0.621</v>
      </c>
      <c r="AB440">
        <v>0</v>
      </c>
      <c r="AC440" t="b">
        <v>1</v>
      </c>
      <c r="AI440">
        <v>64.129000000000005</v>
      </c>
      <c r="AJ440">
        <v>38.389000000000003</v>
      </c>
      <c r="AK440">
        <v>64.134</v>
      </c>
      <c r="AL440">
        <v>40.323999999999998</v>
      </c>
      <c r="AM440">
        <v>3.8690000000000002</v>
      </c>
      <c r="AN440">
        <v>10.53</v>
      </c>
      <c r="AO440">
        <v>11.37</v>
      </c>
      <c r="AP440">
        <v>0.96599999999999997</v>
      </c>
      <c r="AQ440">
        <v>22.591000000000001</v>
      </c>
      <c r="AR440">
        <v>8.3610000000000007</v>
      </c>
      <c r="AS440">
        <v>17.658000000000001</v>
      </c>
      <c r="AT440">
        <v>5.6000000000000001E-2</v>
      </c>
      <c r="AU440">
        <v>0.18</v>
      </c>
      <c r="AV440">
        <v>0.20200000000000001</v>
      </c>
      <c r="AW440">
        <v>0</v>
      </c>
      <c r="AX440">
        <v>128208</v>
      </c>
      <c r="AY440" t="b">
        <v>1</v>
      </c>
      <c r="AZ440">
        <v>278.92599999999999</v>
      </c>
      <c r="BA440">
        <v>64.126999999999995</v>
      </c>
      <c r="BB440">
        <v>14.609</v>
      </c>
      <c r="BC440">
        <v>38.585999999999999</v>
      </c>
      <c r="BD440">
        <v>6.2949999999999999</v>
      </c>
      <c r="BE440">
        <v>64.135999999999996</v>
      </c>
      <c r="BF440">
        <v>40.159999999999997</v>
      </c>
      <c r="BG440">
        <v>7</v>
      </c>
      <c r="BH440">
        <v>3</v>
      </c>
      <c r="BI440">
        <v>11.686999999999999</v>
      </c>
      <c r="BJ440">
        <v>5.0359999999999996</v>
      </c>
      <c r="BK440">
        <v>1.2250000000000001</v>
      </c>
      <c r="BM440" t="s">
        <v>144</v>
      </c>
      <c r="BN440" t="s">
        <v>144</v>
      </c>
      <c r="BO440" t="s">
        <v>3217</v>
      </c>
      <c r="BQ440">
        <v>1</v>
      </c>
      <c r="BT440" t="s">
        <v>3293</v>
      </c>
      <c r="BU440"/>
      <c r="BV440" t="s">
        <v>3294</v>
      </c>
      <c r="BZ440"/>
      <c r="CA440"/>
      <c r="CB440">
        <v>11.37</v>
      </c>
      <c r="CC440">
        <v>11.37</v>
      </c>
      <c r="CD440">
        <v>8.9999999999999993E-3</v>
      </c>
      <c r="CE440">
        <v>0.02</v>
      </c>
      <c r="CF440">
        <v>0.54100000000000004</v>
      </c>
      <c r="CG440" t="b">
        <f>IF(CE440*100&lt;CC440,TRUE,FALSE)</f>
        <v>1</v>
      </c>
    </row>
    <row r="441" spans="1:85" hidden="1" x14ac:dyDescent="0.35">
      <c r="A441" t="s">
        <v>593</v>
      </c>
      <c r="B441" t="s">
        <v>3351</v>
      </c>
      <c r="C441">
        <v>64.662000000000006</v>
      </c>
      <c r="D441">
        <v>24.404</v>
      </c>
      <c r="E441">
        <v>141.66200000000001</v>
      </c>
      <c r="F441">
        <v>86.42</v>
      </c>
      <c r="G441" t="s">
        <v>2884</v>
      </c>
      <c r="I441">
        <v>60</v>
      </c>
      <c r="J441">
        <v>64.671000000000006</v>
      </c>
      <c r="K441" s="68">
        <v>181.51400000000001</v>
      </c>
      <c r="L441">
        <v>0.95799999999999996</v>
      </c>
      <c r="M441">
        <v>1</v>
      </c>
      <c r="N441" t="s">
        <v>3351</v>
      </c>
      <c r="O441">
        <v>2.2240000000000002</v>
      </c>
      <c r="P441">
        <v>0</v>
      </c>
      <c r="Q441">
        <v>0</v>
      </c>
      <c r="R441">
        <v>64.671000000000006</v>
      </c>
      <c r="S441">
        <v>0</v>
      </c>
      <c r="T441">
        <v>181.51400000000001</v>
      </c>
      <c r="U441">
        <v>0</v>
      </c>
      <c r="V441">
        <v>0</v>
      </c>
      <c r="W441">
        <v>0</v>
      </c>
      <c r="X441">
        <v>0</v>
      </c>
      <c r="Y441">
        <v>0</v>
      </c>
      <c r="Z441">
        <v>0</v>
      </c>
      <c r="AA441">
        <v>0</v>
      </c>
      <c r="AB441">
        <v>0</v>
      </c>
      <c r="AC441" t="b">
        <v>1</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t="b">
        <v>0</v>
      </c>
      <c r="AZ441">
        <v>0</v>
      </c>
      <c r="BI441">
        <v>0</v>
      </c>
      <c r="BJ441">
        <v>0</v>
      </c>
      <c r="BK441">
        <v>0</v>
      </c>
      <c r="BM441" t="s">
        <v>2905</v>
      </c>
      <c r="BN441" t="s">
        <v>2887</v>
      </c>
      <c r="BO441" t="s">
        <v>2888</v>
      </c>
      <c r="BT441"/>
      <c r="BU441"/>
      <c r="BX441"/>
      <c r="BY441" t="s">
        <v>2903</v>
      </c>
      <c r="BZ441"/>
      <c r="CA441"/>
      <c r="CB441"/>
      <c r="CC441"/>
      <c r="CD441">
        <v>0</v>
      </c>
      <c r="CE441"/>
      <c r="CF441">
        <v>0</v>
      </c>
    </row>
    <row r="442" spans="1:85" hidden="1" x14ac:dyDescent="0.35">
      <c r="A442" t="s">
        <v>594</v>
      </c>
      <c r="B442" t="s">
        <v>3352</v>
      </c>
      <c r="C442">
        <v>64.655000000000001</v>
      </c>
      <c r="D442">
        <v>42.491</v>
      </c>
      <c r="E442">
        <v>165.04400000000001</v>
      </c>
      <c r="F442">
        <v>6.2949999999999999</v>
      </c>
      <c r="G442" t="s">
        <v>2884</v>
      </c>
      <c r="I442">
        <v>46.19</v>
      </c>
      <c r="J442">
        <v>64.680999999999997</v>
      </c>
      <c r="K442" s="68">
        <v>167.7</v>
      </c>
      <c r="L442">
        <v>16</v>
      </c>
      <c r="M442">
        <v>3</v>
      </c>
      <c r="N442" t="s">
        <v>3352</v>
      </c>
      <c r="O442">
        <v>2.2120000000000002</v>
      </c>
      <c r="P442">
        <v>13.561999999999999</v>
      </c>
      <c r="Q442">
        <v>42.491</v>
      </c>
      <c r="R442">
        <v>64.661000000000001</v>
      </c>
      <c r="S442">
        <v>33.993000000000002</v>
      </c>
      <c r="T442">
        <v>165.57499999999999</v>
      </c>
      <c r="U442">
        <v>5.0359999999999996</v>
      </c>
      <c r="V442">
        <v>100</v>
      </c>
      <c r="W442">
        <v>0.371</v>
      </c>
      <c r="X442">
        <v>1.954</v>
      </c>
      <c r="Y442">
        <v>22.97</v>
      </c>
      <c r="Z442">
        <v>22.64</v>
      </c>
      <c r="AA442">
        <v>0.621</v>
      </c>
      <c r="AB442">
        <v>0</v>
      </c>
      <c r="AC442" t="b">
        <v>1</v>
      </c>
      <c r="BM442" t="s">
        <v>2887</v>
      </c>
      <c r="BN442" t="s">
        <v>2887</v>
      </c>
      <c r="BO442" t="s">
        <v>2888</v>
      </c>
      <c r="BT442"/>
      <c r="BU442"/>
      <c r="BX442"/>
      <c r="BZ442"/>
      <c r="CA442"/>
      <c r="CB442"/>
      <c r="CC442"/>
      <c r="CD442">
        <v>0</v>
      </c>
      <c r="CE442"/>
      <c r="CF442">
        <v>0</v>
      </c>
    </row>
    <row r="443" spans="1:85" hidden="1" x14ac:dyDescent="0.35">
      <c r="A443" t="s">
        <v>595</v>
      </c>
      <c r="B443" t="s">
        <v>3353</v>
      </c>
      <c r="C443">
        <v>64.695999999999998</v>
      </c>
      <c r="D443">
        <v>16.256</v>
      </c>
      <c r="E443">
        <v>303.197</v>
      </c>
      <c r="F443">
        <v>86.072999999999993</v>
      </c>
      <c r="G443" t="s">
        <v>2884</v>
      </c>
      <c r="I443">
        <v>225</v>
      </c>
      <c r="J443">
        <v>64.704999999999998</v>
      </c>
      <c r="K443" s="68">
        <v>346.52</v>
      </c>
      <c r="L443">
        <v>0.99299999999999999</v>
      </c>
      <c r="M443">
        <v>1</v>
      </c>
      <c r="N443" t="s">
        <v>3353</v>
      </c>
      <c r="O443">
        <v>2.2170000000000001</v>
      </c>
      <c r="P443">
        <v>0</v>
      </c>
      <c r="Q443">
        <v>0</v>
      </c>
      <c r="R443">
        <v>64.704999999999998</v>
      </c>
      <c r="S443">
        <v>0</v>
      </c>
      <c r="T443">
        <v>346.52</v>
      </c>
      <c r="U443">
        <v>0</v>
      </c>
      <c r="V443">
        <v>0</v>
      </c>
      <c r="W443">
        <v>0</v>
      </c>
      <c r="X443">
        <v>0</v>
      </c>
      <c r="Y443">
        <v>0</v>
      </c>
      <c r="Z443">
        <v>0</v>
      </c>
      <c r="AA443">
        <v>0</v>
      </c>
      <c r="AB443">
        <v>0</v>
      </c>
      <c r="AC443" t="b">
        <v>1</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t="b">
        <v>0</v>
      </c>
      <c r="AZ443">
        <v>0</v>
      </c>
      <c r="BI443">
        <v>0</v>
      </c>
      <c r="BJ443">
        <v>0</v>
      </c>
      <c r="BK443">
        <v>0</v>
      </c>
      <c r="BM443" t="s">
        <v>2887</v>
      </c>
      <c r="BN443" t="s">
        <v>3288</v>
      </c>
      <c r="BO443" t="s">
        <v>2888</v>
      </c>
      <c r="BT443"/>
      <c r="BU443"/>
      <c r="BX443"/>
      <c r="BY443" t="s">
        <v>2903</v>
      </c>
      <c r="BZ443"/>
      <c r="CA443"/>
      <c r="CB443"/>
      <c r="CC443"/>
      <c r="CD443">
        <v>0</v>
      </c>
      <c r="CE443"/>
      <c r="CF443">
        <v>0</v>
      </c>
    </row>
    <row r="444" spans="1:85" hidden="1" x14ac:dyDescent="0.35">
      <c r="A444" t="s">
        <v>596</v>
      </c>
      <c r="B444" t="s">
        <v>3354</v>
      </c>
      <c r="C444">
        <v>64.707999999999998</v>
      </c>
      <c r="D444">
        <v>50.018999999999998</v>
      </c>
      <c r="E444">
        <v>151.369</v>
      </c>
      <c r="F444">
        <v>54.987000000000002</v>
      </c>
      <c r="G444" t="s">
        <v>2884</v>
      </c>
      <c r="I444">
        <v>60</v>
      </c>
      <c r="J444">
        <v>64.716999999999999</v>
      </c>
      <c r="K444" s="68">
        <v>181.53399999999999</v>
      </c>
      <c r="L444">
        <v>0.74299999999999999</v>
      </c>
      <c r="M444">
        <v>1</v>
      </c>
      <c r="N444" t="s">
        <v>3354</v>
      </c>
      <c r="O444">
        <v>2.2200000000000002</v>
      </c>
      <c r="P444">
        <v>0</v>
      </c>
      <c r="Q444">
        <v>0</v>
      </c>
      <c r="R444">
        <v>64.716999999999999</v>
      </c>
      <c r="S444">
        <v>0</v>
      </c>
      <c r="T444">
        <v>181.53399999999999</v>
      </c>
      <c r="U444">
        <v>0</v>
      </c>
      <c r="V444">
        <v>0</v>
      </c>
      <c r="W444">
        <v>0</v>
      </c>
      <c r="X444">
        <v>0</v>
      </c>
      <c r="Y444">
        <v>0</v>
      </c>
      <c r="Z444">
        <v>0</v>
      </c>
      <c r="AA444">
        <v>0</v>
      </c>
      <c r="AB444">
        <v>0</v>
      </c>
      <c r="AC444" t="b">
        <v>1</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t="b">
        <v>0</v>
      </c>
      <c r="AZ444">
        <v>0</v>
      </c>
      <c r="BI444">
        <v>0</v>
      </c>
      <c r="BJ444">
        <v>0</v>
      </c>
      <c r="BK444">
        <v>0</v>
      </c>
      <c r="BM444" t="s">
        <v>2887</v>
      </c>
      <c r="BN444" t="s">
        <v>2887</v>
      </c>
      <c r="BO444" t="s">
        <v>2888</v>
      </c>
      <c r="BT444"/>
      <c r="BU444"/>
      <c r="BX444"/>
      <c r="BY444" t="s">
        <v>2903</v>
      </c>
      <c r="BZ444"/>
      <c r="CA444"/>
      <c r="CB444"/>
      <c r="CC444"/>
      <c r="CD444">
        <v>0</v>
      </c>
      <c r="CE444"/>
      <c r="CF444">
        <v>0</v>
      </c>
    </row>
    <row r="445" spans="1:85" hidden="1" x14ac:dyDescent="0.35">
      <c r="A445" t="s">
        <v>597</v>
      </c>
      <c r="B445" t="s">
        <v>3355</v>
      </c>
      <c r="C445">
        <v>64.709999999999994</v>
      </c>
      <c r="D445">
        <v>33.414999999999999</v>
      </c>
      <c r="E445">
        <v>59.956000000000003</v>
      </c>
      <c r="F445">
        <v>6.2949999999999999</v>
      </c>
      <c r="G445" t="s">
        <v>2884</v>
      </c>
      <c r="I445">
        <v>301.24</v>
      </c>
      <c r="J445">
        <v>64.725999999999999</v>
      </c>
      <c r="K445" s="68">
        <v>62.77</v>
      </c>
      <c r="L445">
        <v>9</v>
      </c>
      <c r="M445">
        <v>3</v>
      </c>
      <c r="N445" t="s">
        <v>3355</v>
      </c>
      <c r="O445">
        <v>2.2149999999999999</v>
      </c>
      <c r="P445">
        <v>10</v>
      </c>
      <c r="Q445">
        <v>33.414999999999999</v>
      </c>
      <c r="R445">
        <v>64.712999999999994</v>
      </c>
      <c r="S445">
        <v>26.731999999999999</v>
      </c>
      <c r="T445">
        <v>60.518999999999998</v>
      </c>
      <c r="U445">
        <v>5.0359999999999996</v>
      </c>
      <c r="V445">
        <v>100</v>
      </c>
      <c r="W445">
        <v>0.45700000000000002</v>
      </c>
      <c r="X445">
        <v>1.3859999999999999</v>
      </c>
      <c r="Y445">
        <v>22.29</v>
      </c>
      <c r="Z445">
        <v>22.64</v>
      </c>
      <c r="AA445">
        <v>0.621</v>
      </c>
      <c r="AB445">
        <v>0</v>
      </c>
      <c r="AC445" t="b">
        <v>1</v>
      </c>
      <c r="BM445" t="s">
        <v>3356</v>
      </c>
      <c r="BN445" t="s">
        <v>3288</v>
      </c>
      <c r="BO445" t="s">
        <v>2888</v>
      </c>
      <c r="BT445"/>
      <c r="BU445"/>
      <c r="BX445"/>
      <c r="BZ445"/>
      <c r="CA445"/>
      <c r="CB445"/>
      <c r="CC445"/>
      <c r="CD445">
        <v>0</v>
      </c>
      <c r="CE445"/>
      <c r="CF445">
        <v>0</v>
      </c>
    </row>
    <row r="446" spans="1:85" hidden="1" x14ac:dyDescent="0.35">
      <c r="A446" t="s">
        <v>598</v>
      </c>
      <c r="B446" t="s">
        <v>3357</v>
      </c>
      <c r="C446">
        <v>71.968000000000004</v>
      </c>
      <c r="D446">
        <v>34.095999999999997</v>
      </c>
      <c r="E446">
        <v>153.066</v>
      </c>
      <c r="F446">
        <v>65.570999999999998</v>
      </c>
      <c r="G446" t="s">
        <v>2884</v>
      </c>
      <c r="I446">
        <v>60</v>
      </c>
      <c r="J446">
        <v>71.977000000000004</v>
      </c>
      <c r="K446" s="68">
        <v>179.916</v>
      </c>
      <c r="L446">
        <v>1.0289999999999999</v>
      </c>
      <c r="M446">
        <v>1</v>
      </c>
      <c r="N446" t="s">
        <v>3357</v>
      </c>
      <c r="O446">
        <v>2.6749999999999998</v>
      </c>
      <c r="P446">
        <v>0</v>
      </c>
      <c r="Q446">
        <v>0</v>
      </c>
      <c r="R446">
        <v>71.977000000000004</v>
      </c>
      <c r="S446">
        <v>0</v>
      </c>
      <c r="T446">
        <v>179.916</v>
      </c>
      <c r="U446">
        <v>0</v>
      </c>
      <c r="V446">
        <v>0</v>
      </c>
      <c r="W446">
        <v>0</v>
      </c>
      <c r="X446">
        <v>0</v>
      </c>
      <c r="Y446">
        <v>0</v>
      </c>
      <c r="Z446">
        <v>0</v>
      </c>
      <c r="AA446">
        <v>0</v>
      </c>
      <c r="AB446">
        <v>0</v>
      </c>
      <c r="AC446" t="b">
        <v>1</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t="b">
        <v>0</v>
      </c>
      <c r="AZ446">
        <v>0</v>
      </c>
      <c r="BI446">
        <v>0</v>
      </c>
      <c r="BJ446">
        <v>0</v>
      </c>
      <c r="BK446">
        <v>0</v>
      </c>
      <c r="BM446" t="s">
        <v>2887</v>
      </c>
      <c r="BN446" t="s">
        <v>2887</v>
      </c>
      <c r="BO446" t="s">
        <v>2888</v>
      </c>
      <c r="BT446"/>
      <c r="BU446"/>
      <c r="BX446"/>
      <c r="BY446" t="s">
        <v>2903</v>
      </c>
      <c r="BZ446"/>
      <c r="CA446"/>
      <c r="CB446"/>
      <c r="CC446"/>
      <c r="CD446">
        <v>0</v>
      </c>
      <c r="CE446"/>
      <c r="CF446">
        <v>0</v>
      </c>
    </row>
    <row r="447" spans="1:85" hidden="1" x14ac:dyDescent="0.35">
      <c r="A447" t="s">
        <v>599</v>
      </c>
      <c r="B447" t="s">
        <v>3358</v>
      </c>
      <c r="C447">
        <v>71.978999999999999</v>
      </c>
      <c r="D447">
        <v>8.1669999999999998</v>
      </c>
      <c r="E447">
        <v>141.22800000000001</v>
      </c>
      <c r="F447">
        <v>6.2949999999999999</v>
      </c>
      <c r="G447" t="s">
        <v>2884</v>
      </c>
      <c r="I447">
        <v>26.19</v>
      </c>
      <c r="J447">
        <v>71.983999999999995</v>
      </c>
      <c r="K447" s="68">
        <v>146.11000000000001</v>
      </c>
      <c r="L447">
        <v>8</v>
      </c>
      <c r="M447">
        <v>3</v>
      </c>
      <c r="N447" t="s">
        <v>3358</v>
      </c>
      <c r="O447">
        <v>2.68</v>
      </c>
      <c r="P447">
        <v>10</v>
      </c>
      <c r="Q447">
        <v>8.1669999999999998</v>
      </c>
      <c r="R447">
        <v>71.98</v>
      </c>
      <c r="S447">
        <v>6.1669999999999998</v>
      </c>
      <c r="T447">
        <v>142.20400000000001</v>
      </c>
      <c r="U447">
        <v>5.0359999999999996</v>
      </c>
      <c r="V447">
        <v>100</v>
      </c>
      <c r="W447">
        <v>0.83599999999999997</v>
      </c>
      <c r="X447">
        <v>1.292</v>
      </c>
      <c r="Y447">
        <v>22.45</v>
      </c>
      <c r="Z447">
        <v>22.27</v>
      </c>
      <c r="AA447">
        <v>0.61399999999999999</v>
      </c>
      <c r="AB447">
        <v>0</v>
      </c>
      <c r="AC447" t="b">
        <v>1</v>
      </c>
      <c r="BM447" t="s">
        <v>2887</v>
      </c>
      <c r="BN447" t="s">
        <v>2887</v>
      </c>
      <c r="BO447" t="s">
        <v>3359</v>
      </c>
      <c r="BT447"/>
      <c r="BU447"/>
      <c r="BX447" t="s">
        <v>3360</v>
      </c>
      <c r="BZ447"/>
      <c r="CA447"/>
      <c r="CB447"/>
      <c r="CC447"/>
      <c r="CD447">
        <v>0</v>
      </c>
      <c r="CE447"/>
      <c r="CF447">
        <v>0</v>
      </c>
    </row>
    <row r="448" spans="1:85" hidden="1" x14ac:dyDescent="0.35">
      <c r="A448" t="s">
        <v>600</v>
      </c>
      <c r="B448" t="s">
        <v>3361</v>
      </c>
      <c r="C448">
        <v>71.974000000000004</v>
      </c>
      <c r="D448">
        <v>23.266999999999999</v>
      </c>
      <c r="E448">
        <v>160.34299999999999</v>
      </c>
      <c r="F448">
        <v>6.2949999999999999</v>
      </c>
      <c r="G448" t="s">
        <v>2884</v>
      </c>
      <c r="I448">
        <v>46.19</v>
      </c>
      <c r="J448">
        <v>71.988</v>
      </c>
      <c r="K448" s="68">
        <v>166.11</v>
      </c>
      <c r="L448">
        <v>8</v>
      </c>
      <c r="M448">
        <v>3</v>
      </c>
      <c r="N448" t="s">
        <v>3361</v>
      </c>
      <c r="O448">
        <v>2.68</v>
      </c>
      <c r="P448">
        <v>10</v>
      </c>
      <c r="Q448">
        <v>23.266999999999999</v>
      </c>
      <c r="R448">
        <v>71.977000000000004</v>
      </c>
      <c r="S448">
        <v>18.613</v>
      </c>
      <c r="T448">
        <v>161.49600000000001</v>
      </c>
      <c r="U448">
        <v>5.0359999999999996</v>
      </c>
      <c r="V448">
        <v>100</v>
      </c>
      <c r="W448">
        <v>0.58699999999999997</v>
      </c>
      <c r="X448">
        <v>1.3720000000000001</v>
      </c>
      <c r="Y448">
        <v>22.42</v>
      </c>
      <c r="Z448">
        <v>22.27</v>
      </c>
      <c r="AA448">
        <v>0.61399999999999999</v>
      </c>
      <c r="AB448">
        <v>0</v>
      </c>
      <c r="AC448" t="b">
        <v>1</v>
      </c>
      <c r="BM448" t="s">
        <v>2887</v>
      </c>
      <c r="BN448" t="s">
        <v>2887</v>
      </c>
      <c r="BO448" t="s">
        <v>2888</v>
      </c>
      <c r="BT448"/>
      <c r="BU448"/>
      <c r="BX448"/>
      <c r="BZ448"/>
      <c r="CA448"/>
      <c r="CB448"/>
      <c r="CC448"/>
      <c r="CD448">
        <v>0</v>
      </c>
      <c r="CE448"/>
      <c r="CF448">
        <v>0</v>
      </c>
    </row>
    <row r="449" spans="1:84" hidden="1" x14ac:dyDescent="0.35">
      <c r="A449" t="s">
        <v>601</v>
      </c>
      <c r="B449" t="s">
        <v>3362</v>
      </c>
      <c r="C449">
        <v>72.004999999999995</v>
      </c>
      <c r="D449">
        <v>25.873999999999999</v>
      </c>
      <c r="E449">
        <v>310.44299999999998</v>
      </c>
      <c r="F449">
        <v>68.462999999999994</v>
      </c>
      <c r="G449" t="s">
        <v>2884</v>
      </c>
      <c r="I449">
        <v>225</v>
      </c>
      <c r="J449">
        <v>72.018000000000001</v>
      </c>
      <c r="K449" s="68">
        <v>344.89499999999998</v>
      </c>
      <c r="L449">
        <v>0.87</v>
      </c>
      <c r="M449">
        <v>1</v>
      </c>
      <c r="N449" t="s">
        <v>3362</v>
      </c>
      <c r="O449">
        <v>2.6560000000000001</v>
      </c>
      <c r="P449">
        <v>0</v>
      </c>
      <c r="Q449">
        <v>0</v>
      </c>
      <c r="R449">
        <v>72.018000000000001</v>
      </c>
      <c r="S449">
        <v>0</v>
      </c>
      <c r="T449">
        <v>344.89499999999998</v>
      </c>
      <c r="U449">
        <v>0</v>
      </c>
      <c r="V449">
        <v>0</v>
      </c>
      <c r="W449">
        <v>0</v>
      </c>
      <c r="X449">
        <v>0</v>
      </c>
      <c r="Y449">
        <v>0</v>
      </c>
      <c r="Z449">
        <v>0</v>
      </c>
      <c r="AA449">
        <v>0</v>
      </c>
      <c r="AB449">
        <v>0</v>
      </c>
      <c r="AC449" t="b">
        <v>1</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t="b">
        <v>0</v>
      </c>
      <c r="AZ449">
        <v>0</v>
      </c>
      <c r="BI449">
        <v>0</v>
      </c>
      <c r="BJ449">
        <v>0</v>
      </c>
      <c r="BK449">
        <v>0</v>
      </c>
      <c r="BM449" t="s">
        <v>2887</v>
      </c>
      <c r="BN449" t="s">
        <v>3288</v>
      </c>
      <c r="BO449" t="s">
        <v>2888</v>
      </c>
      <c r="BT449"/>
      <c r="BU449"/>
      <c r="BX449"/>
      <c r="BY449" t="s">
        <v>2903</v>
      </c>
      <c r="BZ449"/>
      <c r="CA449"/>
      <c r="CB449"/>
      <c r="CC449"/>
      <c r="CD449">
        <v>0</v>
      </c>
      <c r="CE449"/>
      <c r="CF449">
        <v>0</v>
      </c>
    </row>
    <row r="450" spans="1:84" hidden="1" x14ac:dyDescent="0.35">
      <c r="A450" t="s">
        <v>602</v>
      </c>
      <c r="B450" t="s">
        <v>3363</v>
      </c>
      <c r="C450">
        <v>71.963999999999999</v>
      </c>
      <c r="D450">
        <v>97.052999999999997</v>
      </c>
      <c r="E450">
        <v>143.29400000000001</v>
      </c>
      <c r="F450">
        <v>85.605000000000004</v>
      </c>
      <c r="G450" t="s">
        <v>2884</v>
      </c>
      <c r="I450">
        <v>75</v>
      </c>
      <c r="J450">
        <v>72.028000000000006</v>
      </c>
      <c r="K450" s="68">
        <v>194.89500000000001</v>
      </c>
      <c r="L450">
        <v>0.79300000000000004</v>
      </c>
      <c r="M450">
        <v>1</v>
      </c>
      <c r="N450" t="s">
        <v>3363</v>
      </c>
      <c r="O450">
        <v>2.65</v>
      </c>
      <c r="P450">
        <v>0</v>
      </c>
      <c r="Q450">
        <v>0</v>
      </c>
      <c r="R450">
        <v>72.028000000000006</v>
      </c>
      <c r="S450">
        <v>0</v>
      </c>
      <c r="T450">
        <v>194.89500000000001</v>
      </c>
      <c r="U450">
        <v>0</v>
      </c>
      <c r="V450">
        <v>0</v>
      </c>
      <c r="W450">
        <v>0</v>
      </c>
      <c r="X450">
        <v>0</v>
      </c>
      <c r="Y450">
        <v>0</v>
      </c>
      <c r="Z450">
        <v>0</v>
      </c>
      <c r="AA450">
        <v>0</v>
      </c>
      <c r="AB450">
        <v>0</v>
      </c>
      <c r="AC450" t="b">
        <v>1</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t="b">
        <v>0</v>
      </c>
      <c r="AZ450">
        <v>0</v>
      </c>
      <c r="BI450">
        <v>0</v>
      </c>
      <c r="BJ450">
        <v>0</v>
      </c>
      <c r="BK450">
        <v>0</v>
      </c>
      <c r="BM450" t="s">
        <v>2905</v>
      </c>
      <c r="BN450" t="s">
        <v>2887</v>
      </c>
      <c r="BO450" t="s">
        <v>2888</v>
      </c>
      <c r="BT450"/>
      <c r="BU450"/>
      <c r="BX450"/>
      <c r="BY450" t="s">
        <v>2903</v>
      </c>
      <c r="BZ450"/>
      <c r="CA450"/>
      <c r="CB450"/>
      <c r="CC450"/>
      <c r="CD450">
        <v>0</v>
      </c>
      <c r="CE450"/>
      <c r="CF450">
        <v>0</v>
      </c>
    </row>
    <row r="451" spans="1:84" hidden="1" x14ac:dyDescent="0.35">
      <c r="A451" t="s">
        <v>603</v>
      </c>
      <c r="B451" t="s">
        <v>3364</v>
      </c>
      <c r="C451">
        <v>80.165999999999997</v>
      </c>
      <c r="D451">
        <v>95.325999999999993</v>
      </c>
      <c r="E451">
        <v>142.84200000000001</v>
      </c>
      <c r="F451">
        <v>66.054000000000002</v>
      </c>
      <c r="G451" t="s">
        <v>2884</v>
      </c>
      <c r="I451">
        <v>60</v>
      </c>
      <c r="J451">
        <v>80.215000000000003</v>
      </c>
      <c r="K451" s="68">
        <v>178.85499999999999</v>
      </c>
      <c r="L451">
        <v>1.254</v>
      </c>
      <c r="M451">
        <v>1</v>
      </c>
      <c r="N451" t="s">
        <v>3364</v>
      </c>
      <c r="O451">
        <v>2.9510000000000001</v>
      </c>
      <c r="P451">
        <v>0</v>
      </c>
      <c r="Q451">
        <v>0</v>
      </c>
      <c r="R451">
        <v>80.215000000000003</v>
      </c>
      <c r="S451">
        <v>0</v>
      </c>
      <c r="T451">
        <v>178.85499999999999</v>
      </c>
      <c r="U451">
        <v>0</v>
      </c>
      <c r="V451">
        <v>0</v>
      </c>
      <c r="W451">
        <v>0</v>
      </c>
      <c r="X451">
        <v>0</v>
      </c>
      <c r="Y451">
        <v>0</v>
      </c>
      <c r="Z451">
        <v>0</v>
      </c>
      <c r="AA451">
        <v>0</v>
      </c>
      <c r="AB451">
        <v>0</v>
      </c>
      <c r="AC451" t="b">
        <v>1</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t="b">
        <v>0</v>
      </c>
      <c r="AZ451">
        <v>0</v>
      </c>
      <c r="BI451">
        <v>0</v>
      </c>
      <c r="BJ451">
        <v>0</v>
      </c>
      <c r="BK451">
        <v>0</v>
      </c>
      <c r="BM451" t="s">
        <v>2887</v>
      </c>
      <c r="BN451" t="s">
        <v>2887</v>
      </c>
      <c r="BO451" t="s">
        <v>2888</v>
      </c>
      <c r="BT451"/>
      <c r="BU451"/>
      <c r="BX451"/>
      <c r="BY451" t="s">
        <v>2903</v>
      </c>
      <c r="BZ451"/>
      <c r="CA451"/>
      <c r="CB451"/>
      <c r="CC451"/>
      <c r="CD451">
        <v>0</v>
      </c>
      <c r="CE451"/>
      <c r="CF451">
        <v>0</v>
      </c>
    </row>
    <row r="452" spans="1:84" hidden="1" x14ac:dyDescent="0.35">
      <c r="A452" t="s">
        <v>604</v>
      </c>
      <c r="B452" t="s">
        <v>3365</v>
      </c>
      <c r="C452">
        <v>80.212999999999994</v>
      </c>
      <c r="D452">
        <v>32.167999999999999</v>
      </c>
      <c r="E452">
        <v>44.866</v>
      </c>
      <c r="F452">
        <v>12.948</v>
      </c>
      <c r="G452" t="s">
        <v>2884</v>
      </c>
      <c r="I452">
        <v>293.81</v>
      </c>
      <c r="J452">
        <v>80.225999999999999</v>
      </c>
      <c r="K452" s="68">
        <v>52.67</v>
      </c>
      <c r="L452">
        <v>7</v>
      </c>
      <c r="M452">
        <v>3</v>
      </c>
      <c r="N452" t="s">
        <v>3365</v>
      </c>
      <c r="O452">
        <v>2.9390000000000001</v>
      </c>
      <c r="P452">
        <v>10</v>
      </c>
      <c r="Q452">
        <v>32.167999999999999</v>
      </c>
      <c r="R452">
        <v>80.215999999999994</v>
      </c>
      <c r="S452">
        <v>25.734000000000002</v>
      </c>
      <c r="T452">
        <v>46.427</v>
      </c>
      <c r="U452">
        <v>10.358000000000001</v>
      </c>
      <c r="V452">
        <v>100</v>
      </c>
      <c r="W452">
        <v>0.90100000000000002</v>
      </c>
      <c r="X452">
        <v>2.1459999999999999</v>
      </c>
      <c r="Y452">
        <v>21.175000000000001</v>
      </c>
      <c r="Z452">
        <v>21.92</v>
      </c>
      <c r="AA452">
        <v>0.60699999999999998</v>
      </c>
      <c r="AB452">
        <v>0</v>
      </c>
      <c r="AC452" t="b">
        <v>1</v>
      </c>
      <c r="BM452" t="s">
        <v>3348</v>
      </c>
      <c r="BN452" t="s">
        <v>3345</v>
      </c>
      <c r="BO452" t="s">
        <v>2888</v>
      </c>
      <c r="BT452"/>
      <c r="BU452"/>
      <c r="BX452"/>
      <c r="BZ452"/>
      <c r="CA452"/>
      <c r="CB452"/>
      <c r="CC452"/>
      <c r="CD452">
        <v>0</v>
      </c>
      <c r="CE452"/>
      <c r="CF452">
        <v>0</v>
      </c>
    </row>
    <row r="453" spans="1:84" hidden="1" x14ac:dyDescent="0.35">
      <c r="A453" t="s">
        <v>605</v>
      </c>
      <c r="B453" t="s">
        <v>3366</v>
      </c>
      <c r="C453">
        <v>80.213999999999999</v>
      </c>
      <c r="D453">
        <v>32.600999999999999</v>
      </c>
      <c r="E453">
        <v>322.52300000000002</v>
      </c>
      <c r="F453">
        <v>16.018000000000001</v>
      </c>
      <c r="G453" t="s">
        <v>2884</v>
      </c>
      <c r="I453">
        <v>213.81</v>
      </c>
      <c r="J453">
        <v>80.230999999999995</v>
      </c>
      <c r="K453" s="68">
        <v>332.67</v>
      </c>
      <c r="L453">
        <v>5</v>
      </c>
      <c r="M453">
        <v>3</v>
      </c>
      <c r="N453" t="s">
        <v>3366</v>
      </c>
      <c r="O453">
        <v>2.9390000000000001</v>
      </c>
      <c r="P453">
        <v>10</v>
      </c>
      <c r="Q453">
        <v>32.600999999999999</v>
      </c>
      <c r="R453">
        <v>80.216999999999999</v>
      </c>
      <c r="S453">
        <v>26.08</v>
      </c>
      <c r="T453">
        <v>324.55200000000002</v>
      </c>
      <c r="U453">
        <v>12.815</v>
      </c>
      <c r="V453">
        <v>100</v>
      </c>
      <c r="W453">
        <v>1.06</v>
      </c>
      <c r="X453">
        <v>1.788</v>
      </c>
      <c r="Y453">
        <v>21.11</v>
      </c>
      <c r="Z453">
        <v>21.92</v>
      </c>
      <c r="AA453">
        <v>0.60699999999999998</v>
      </c>
      <c r="AB453">
        <v>0</v>
      </c>
      <c r="AC453" t="b">
        <v>1</v>
      </c>
      <c r="BM453" t="s">
        <v>2905</v>
      </c>
      <c r="BN453" t="s">
        <v>2887</v>
      </c>
      <c r="BO453" t="s">
        <v>2888</v>
      </c>
      <c r="BT453"/>
      <c r="BU453"/>
      <c r="BX453"/>
      <c r="BZ453"/>
      <c r="CA453"/>
      <c r="CB453"/>
      <c r="CC453"/>
      <c r="CD453">
        <v>0</v>
      </c>
      <c r="CE453"/>
      <c r="CF453">
        <v>0</v>
      </c>
    </row>
    <row r="454" spans="1:84" hidden="1" x14ac:dyDescent="0.35">
      <c r="A454" t="s">
        <v>606</v>
      </c>
      <c r="B454" t="s">
        <v>3367</v>
      </c>
      <c r="C454">
        <v>80.210999999999999</v>
      </c>
      <c r="D454">
        <v>77.203000000000003</v>
      </c>
      <c r="E454">
        <v>327.28500000000003</v>
      </c>
      <c r="F454">
        <v>48.201999999999998</v>
      </c>
      <c r="G454" t="s">
        <v>2884</v>
      </c>
      <c r="I454">
        <v>225</v>
      </c>
      <c r="J454">
        <v>80.236000000000004</v>
      </c>
      <c r="K454" s="68">
        <v>343.85899999999998</v>
      </c>
      <c r="L454">
        <v>1.1739999999999999</v>
      </c>
      <c r="M454">
        <v>1</v>
      </c>
      <c r="N454" t="s">
        <v>3367</v>
      </c>
      <c r="O454">
        <v>2.9489999999999998</v>
      </c>
      <c r="P454">
        <v>0</v>
      </c>
      <c r="Q454">
        <v>0</v>
      </c>
      <c r="R454">
        <v>80.236000000000004</v>
      </c>
      <c r="S454">
        <v>0</v>
      </c>
      <c r="T454">
        <v>343.85899999999998</v>
      </c>
      <c r="U454">
        <v>0</v>
      </c>
      <c r="V454">
        <v>0</v>
      </c>
      <c r="W454">
        <v>0</v>
      </c>
      <c r="X454">
        <v>0</v>
      </c>
      <c r="Y454">
        <v>0</v>
      </c>
      <c r="Z454">
        <v>0</v>
      </c>
      <c r="AA454">
        <v>0</v>
      </c>
      <c r="AB454">
        <v>0</v>
      </c>
      <c r="AC454" t="b">
        <v>1</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t="b">
        <v>0</v>
      </c>
      <c r="AZ454">
        <v>0</v>
      </c>
      <c r="BI454">
        <v>0</v>
      </c>
      <c r="BJ454">
        <v>0</v>
      </c>
      <c r="BK454">
        <v>0</v>
      </c>
      <c r="BM454" t="s">
        <v>2905</v>
      </c>
      <c r="BN454" t="s">
        <v>3345</v>
      </c>
      <c r="BO454" t="s">
        <v>2888</v>
      </c>
      <c r="BT454"/>
      <c r="BU454"/>
      <c r="BX454"/>
      <c r="BY454" t="s">
        <v>2903</v>
      </c>
      <c r="BZ454"/>
      <c r="CA454"/>
      <c r="CB454"/>
      <c r="CC454"/>
      <c r="CD454">
        <v>0</v>
      </c>
      <c r="CE454"/>
      <c r="CF454">
        <v>0</v>
      </c>
    </row>
    <row r="455" spans="1:84" hidden="1" x14ac:dyDescent="0.35">
      <c r="A455" t="s">
        <v>607</v>
      </c>
      <c r="B455" t="s">
        <v>3368</v>
      </c>
      <c r="C455">
        <v>80.162999999999997</v>
      </c>
      <c r="D455">
        <v>168.75700000000001</v>
      </c>
      <c r="E455">
        <v>125.703</v>
      </c>
      <c r="F455">
        <v>100.901</v>
      </c>
      <c r="G455" t="s">
        <v>2884</v>
      </c>
      <c r="I455">
        <v>60</v>
      </c>
      <c r="J455">
        <v>80.287000000000006</v>
      </c>
      <c r="K455" s="68">
        <v>178.86</v>
      </c>
      <c r="L455">
        <v>0.83599999999999997</v>
      </c>
      <c r="M455">
        <v>1</v>
      </c>
      <c r="N455" t="s">
        <v>3368</v>
      </c>
      <c r="O455">
        <v>2.94</v>
      </c>
      <c r="P455">
        <v>0</v>
      </c>
      <c r="Q455">
        <v>0</v>
      </c>
      <c r="R455">
        <v>80.287000000000006</v>
      </c>
      <c r="S455">
        <v>0</v>
      </c>
      <c r="T455">
        <v>178.86</v>
      </c>
      <c r="U455">
        <v>0</v>
      </c>
      <c r="V455">
        <v>0</v>
      </c>
      <c r="W455">
        <v>0</v>
      </c>
      <c r="X455">
        <v>0</v>
      </c>
      <c r="Y455">
        <v>0</v>
      </c>
      <c r="Z455">
        <v>0</v>
      </c>
      <c r="AA455">
        <v>0</v>
      </c>
      <c r="AB455">
        <v>0</v>
      </c>
      <c r="AC455" t="b">
        <v>1</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t="b">
        <v>0</v>
      </c>
      <c r="AZ455">
        <v>0</v>
      </c>
      <c r="BI455">
        <v>0</v>
      </c>
      <c r="BJ455">
        <v>0</v>
      </c>
      <c r="BK455">
        <v>0</v>
      </c>
      <c r="BM455" t="s">
        <v>2905</v>
      </c>
      <c r="BN455" t="s">
        <v>2887</v>
      </c>
      <c r="BO455" t="s">
        <v>2888</v>
      </c>
      <c r="BT455"/>
      <c r="BU455"/>
      <c r="BX455"/>
      <c r="BY455" t="s">
        <v>2903</v>
      </c>
      <c r="BZ455"/>
      <c r="CA455"/>
      <c r="CB455"/>
      <c r="CC455"/>
      <c r="CD455">
        <v>0</v>
      </c>
      <c r="CE455"/>
      <c r="CF455">
        <v>0</v>
      </c>
    </row>
    <row r="456" spans="1:84" hidden="1" x14ac:dyDescent="0.35">
      <c r="A456" t="s">
        <v>608</v>
      </c>
      <c r="B456" t="s">
        <v>3369</v>
      </c>
      <c r="C456">
        <v>80.281999999999996</v>
      </c>
      <c r="D456">
        <v>19.831</v>
      </c>
      <c r="E456">
        <v>12.356999999999999</v>
      </c>
      <c r="F456">
        <v>12.707000000000001</v>
      </c>
      <c r="G456" t="s">
        <v>2884</v>
      </c>
      <c r="I456">
        <v>253.81</v>
      </c>
      <c r="J456">
        <v>80.287000000000006</v>
      </c>
      <c r="K456" s="68">
        <v>12.67</v>
      </c>
      <c r="L456">
        <v>5</v>
      </c>
      <c r="M456">
        <v>3</v>
      </c>
      <c r="N456" t="s">
        <v>3369</v>
      </c>
      <c r="O456">
        <v>2.9340000000000002</v>
      </c>
      <c r="P456">
        <v>10</v>
      </c>
      <c r="Q456">
        <v>19.831</v>
      </c>
      <c r="R456">
        <v>80.283000000000001</v>
      </c>
      <c r="S456">
        <v>15.865</v>
      </c>
      <c r="T456">
        <v>12.419</v>
      </c>
      <c r="U456">
        <v>10.166</v>
      </c>
      <c r="V456">
        <v>100</v>
      </c>
      <c r="W456">
        <v>1.236</v>
      </c>
      <c r="X456">
        <v>1.7849999999999999</v>
      </c>
      <c r="Y456">
        <v>20.344999999999999</v>
      </c>
      <c r="Z456">
        <v>21.92</v>
      </c>
      <c r="AA456">
        <v>0.60699999999999998</v>
      </c>
      <c r="AB456">
        <v>0</v>
      </c>
      <c r="AC456" t="b">
        <v>1</v>
      </c>
      <c r="BM456" t="s">
        <v>3348</v>
      </c>
      <c r="BN456" t="s">
        <v>3356</v>
      </c>
      <c r="BO456" t="s">
        <v>3359</v>
      </c>
      <c r="BT456"/>
      <c r="BU456"/>
      <c r="BX456"/>
      <c r="BZ456"/>
      <c r="CA456"/>
      <c r="CB456"/>
      <c r="CC456"/>
      <c r="CD456">
        <v>0</v>
      </c>
      <c r="CE456"/>
      <c r="CF456">
        <v>0</v>
      </c>
    </row>
    <row r="457" spans="1:84" hidden="1" x14ac:dyDescent="0.35">
      <c r="A457" t="s">
        <v>609</v>
      </c>
      <c r="B457" t="s">
        <v>3370</v>
      </c>
      <c r="C457">
        <v>87.054000000000002</v>
      </c>
      <c r="D457">
        <v>28.960999999999999</v>
      </c>
      <c r="E457">
        <v>146.833</v>
      </c>
      <c r="F457">
        <v>79.602999999999994</v>
      </c>
      <c r="G457" t="s">
        <v>2884</v>
      </c>
      <c r="I457">
        <v>60</v>
      </c>
      <c r="J457">
        <v>87.070999999999998</v>
      </c>
      <c r="K457" s="68">
        <v>180.44900000000001</v>
      </c>
      <c r="L457">
        <v>0.85499999999999998</v>
      </c>
      <c r="M457">
        <v>1</v>
      </c>
      <c r="N457" t="s">
        <v>3370</v>
      </c>
      <c r="O457">
        <v>3.1669999999999998</v>
      </c>
      <c r="P457">
        <v>0</v>
      </c>
      <c r="Q457">
        <v>0</v>
      </c>
      <c r="R457">
        <v>87.070999999999998</v>
      </c>
      <c r="S457">
        <v>0</v>
      </c>
      <c r="T457">
        <v>180.44900000000001</v>
      </c>
      <c r="U457">
        <v>0</v>
      </c>
      <c r="V457">
        <v>0</v>
      </c>
      <c r="W457">
        <v>0</v>
      </c>
      <c r="X457">
        <v>0</v>
      </c>
      <c r="Y457">
        <v>0</v>
      </c>
      <c r="Z457">
        <v>0</v>
      </c>
      <c r="AA457">
        <v>0</v>
      </c>
      <c r="AB457">
        <v>0</v>
      </c>
      <c r="AC457" t="b">
        <v>1</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t="b">
        <v>0</v>
      </c>
      <c r="AZ457">
        <v>0</v>
      </c>
      <c r="BI457">
        <v>0</v>
      </c>
      <c r="BJ457">
        <v>0</v>
      </c>
      <c r="BK457">
        <v>0</v>
      </c>
      <c r="BM457" t="s">
        <v>2905</v>
      </c>
      <c r="BN457" t="s">
        <v>2887</v>
      </c>
      <c r="BO457" t="s">
        <v>2888</v>
      </c>
      <c r="BT457"/>
      <c r="BU457"/>
      <c r="BX457"/>
      <c r="BY457" t="s">
        <v>2903</v>
      </c>
      <c r="BZ457"/>
      <c r="CA457"/>
      <c r="CB457"/>
      <c r="CC457"/>
      <c r="CD457">
        <v>0</v>
      </c>
      <c r="CE457"/>
      <c r="CF457">
        <v>0</v>
      </c>
    </row>
    <row r="458" spans="1:84" hidden="1" x14ac:dyDescent="0.35">
      <c r="A458" t="s">
        <v>610</v>
      </c>
      <c r="B458" t="s">
        <v>3371</v>
      </c>
      <c r="C458">
        <v>87.087000000000003</v>
      </c>
      <c r="D458">
        <v>45.81</v>
      </c>
      <c r="E458">
        <v>268.12400000000002</v>
      </c>
      <c r="F458">
        <v>103.247</v>
      </c>
      <c r="G458" t="s">
        <v>2884</v>
      </c>
      <c r="I458">
        <v>225</v>
      </c>
      <c r="J458">
        <v>87.11</v>
      </c>
      <c r="K458" s="68">
        <v>345.46800000000002</v>
      </c>
      <c r="L458">
        <v>0.70899999999999996</v>
      </c>
      <c r="M458">
        <v>1</v>
      </c>
      <c r="N458" t="s">
        <v>3371</v>
      </c>
      <c r="O458">
        <v>3.1469999999999998</v>
      </c>
      <c r="P458">
        <v>0</v>
      </c>
      <c r="Q458">
        <v>0</v>
      </c>
      <c r="R458">
        <v>87.11</v>
      </c>
      <c r="S458">
        <v>0</v>
      </c>
      <c r="T458">
        <v>345.46800000000002</v>
      </c>
      <c r="U458">
        <v>0</v>
      </c>
      <c r="V458">
        <v>0</v>
      </c>
      <c r="W458">
        <v>0</v>
      </c>
      <c r="X458">
        <v>0</v>
      </c>
      <c r="Y458">
        <v>0</v>
      </c>
      <c r="Z458">
        <v>0</v>
      </c>
      <c r="AA458">
        <v>0</v>
      </c>
      <c r="AB458">
        <v>0</v>
      </c>
      <c r="AC458" t="b">
        <v>1</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t="b">
        <v>0</v>
      </c>
      <c r="AZ458">
        <v>0</v>
      </c>
      <c r="BI458">
        <v>0</v>
      </c>
      <c r="BJ458">
        <v>0</v>
      </c>
      <c r="BK458">
        <v>0</v>
      </c>
      <c r="BM458" t="s">
        <v>2887</v>
      </c>
      <c r="BN458" t="s">
        <v>3288</v>
      </c>
      <c r="BO458" t="s">
        <v>2888</v>
      </c>
      <c r="BT458"/>
      <c r="BU458"/>
      <c r="BX458"/>
      <c r="BY458" t="s">
        <v>2903</v>
      </c>
      <c r="BZ458"/>
      <c r="CA458"/>
      <c r="CB458"/>
      <c r="CC458"/>
      <c r="CD458">
        <v>0</v>
      </c>
      <c r="CE458"/>
      <c r="CF458">
        <v>0</v>
      </c>
    </row>
    <row r="459" spans="1:84" hidden="1" x14ac:dyDescent="0.35">
      <c r="A459" t="s">
        <v>611</v>
      </c>
      <c r="B459" t="s">
        <v>3372</v>
      </c>
      <c r="C459">
        <v>87.113</v>
      </c>
      <c r="D459">
        <v>33.427</v>
      </c>
      <c r="E459">
        <v>10.584</v>
      </c>
      <c r="F459">
        <v>13.487</v>
      </c>
      <c r="G459" t="s">
        <v>2884</v>
      </c>
      <c r="I459">
        <v>253.81</v>
      </c>
      <c r="J459">
        <v>87.126000000000005</v>
      </c>
      <c r="K459" s="68">
        <v>14.31</v>
      </c>
      <c r="L459">
        <v>19</v>
      </c>
      <c r="M459">
        <v>3</v>
      </c>
      <c r="N459" t="s">
        <v>3372</v>
      </c>
      <c r="O459">
        <v>3.1659999999999999</v>
      </c>
      <c r="P459">
        <v>15.566000000000001</v>
      </c>
      <c r="Q459">
        <v>33.427</v>
      </c>
      <c r="R459">
        <v>87.114999999999995</v>
      </c>
      <c r="S459">
        <v>26.741</v>
      </c>
      <c r="T459">
        <v>11.329000000000001</v>
      </c>
      <c r="U459">
        <v>10.79</v>
      </c>
      <c r="V459">
        <v>100</v>
      </c>
      <c r="W459">
        <v>0.91400000000000003</v>
      </c>
      <c r="X459">
        <v>5.585</v>
      </c>
      <c r="Y459">
        <v>18.195</v>
      </c>
      <c r="Z459">
        <v>21.655000000000001</v>
      </c>
      <c r="AA459">
        <v>0.60299999999999998</v>
      </c>
      <c r="AB459">
        <v>0</v>
      </c>
      <c r="AC459" t="b">
        <v>1</v>
      </c>
      <c r="BM459" t="s">
        <v>2905</v>
      </c>
      <c r="BN459" t="s">
        <v>2887</v>
      </c>
      <c r="BO459" t="s">
        <v>2888</v>
      </c>
      <c r="BT459"/>
      <c r="BU459"/>
      <c r="BX459"/>
      <c r="BZ459"/>
      <c r="CA459"/>
      <c r="CB459"/>
      <c r="CC459"/>
      <c r="CD459">
        <v>0</v>
      </c>
      <c r="CE459"/>
      <c r="CF459">
        <v>0</v>
      </c>
    </row>
    <row r="460" spans="1:84" hidden="1" x14ac:dyDescent="0.35">
      <c r="A460" t="s">
        <v>612</v>
      </c>
      <c r="B460" t="s">
        <v>3373</v>
      </c>
      <c r="C460">
        <v>87.113</v>
      </c>
      <c r="D460">
        <v>33.374000000000002</v>
      </c>
      <c r="E460">
        <v>21.547999999999998</v>
      </c>
      <c r="F460">
        <v>113.224</v>
      </c>
      <c r="G460" t="s">
        <v>2884</v>
      </c>
      <c r="I460">
        <v>6.19</v>
      </c>
      <c r="J460">
        <v>87.129000000000005</v>
      </c>
      <c r="K460" s="68">
        <v>126.69</v>
      </c>
      <c r="L460">
        <v>6</v>
      </c>
      <c r="M460">
        <v>3</v>
      </c>
      <c r="N460" t="s">
        <v>3373</v>
      </c>
      <c r="O460">
        <v>3.1629999999999998</v>
      </c>
      <c r="P460">
        <v>10</v>
      </c>
      <c r="Q460">
        <v>33.374000000000002</v>
      </c>
      <c r="R460">
        <v>87.116</v>
      </c>
      <c r="S460">
        <v>26.699000000000002</v>
      </c>
      <c r="T460">
        <v>42.576000000000001</v>
      </c>
      <c r="U460">
        <v>90.58</v>
      </c>
      <c r="V460">
        <v>100</v>
      </c>
      <c r="W460">
        <v>2.0310000000000001</v>
      </c>
      <c r="X460">
        <v>3.617</v>
      </c>
      <c r="Y460">
        <v>19.3</v>
      </c>
      <c r="Z460">
        <v>21.655000000000001</v>
      </c>
      <c r="AA460">
        <v>0.60299999999999998</v>
      </c>
      <c r="AB460">
        <v>0</v>
      </c>
      <c r="AC460" t="b">
        <v>1</v>
      </c>
      <c r="BM460" t="s">
        <v>2905</v>
      </c>
      <c r="BN460" t="s">
        <v>2887</v>
      </c>
      <c r="BO460" t="s">
        <v>2888</v>
      </c>
      <c r="BT460"/>
      <c r="BU460"/>
      <c r="BX460"/>
      <c r="BZ460"/>
      <c r="CA460"/>
      <c r="CB460"/>
      <c r="CC460"/>
      <c r="CD460">
        <v>0</v>
      </c>
      <c r="CE460"/>
      <c r="CF460">
        <v>0</v>
      </c>
    </row>
    <row r="461" spans="1:84" hidden="1" x14ac:dyDescent="0.35">
      <c r="A461" t="s">
        <v>613</v>
      </c>
      <c r="B461" t="s">
        <v>3374</v>
      </c>
      <c r="C461">
        <v>87.168000000000006</v>
      </c>
      <c r="D461">
        <v>39.484999999999999</v>
      </c>
      <c r="E461">
        <v>199.83</v>
      </c>
      <c r="F461">
        <v>6.7789999999999999</v>
      </c>
      <c r="G461" t="s">
        <v>2884</v>
      </c>
      <c r="I461">
        <v>83.71</v>
      </c>
      <c r="J461">
        <v>87.183999999999997</v>
      </c>
      <c r="K461" s="68">
        <v>204.23</v>
      </c>
      <c r="L461">
        <v>9</v>
      </c>
      <c r="M461">
        <v>3</v>
      </c>
      <c r="N461" t="s">
        <v>3374</v>
      </c>
      <c r="O461">
        <v>3.0739999999999998</v>
      </c>
      <c r="P461">
        <v>10</v>
      </c>
      <c r="Q461">
        <v>39.484999999999999</v>
      </c>
      <c r="R461">
        <v>87.171000000000006</v>
      </c>
      <c r="S461">
        <v>31.588000000000001</v>
      </c>
      <c r="T461">
        <v>200.71</v>
      </c>
      <c r="U461">
        <v>5.423</v>
      </c>
      <c r="V461">
        <v>100</v>
      </c>
      <c r="W461">
        <v>0.42499999999999999</v>
      </c>
      <c r="X461">
        <v>1.2230000000000001</v>
      </c>
      <c r="Y461">
        <v>21.53</v>
      </c>
      <c r="Z461">
        <v>21.655000000000001</v>
      </c>
      <c r="AA461">
        <v>0.60299999999999998</v>
      </c>
      <c r="AB461">
        <v>0</v>
      </c>
      <c r="AC461" t="b">
        <v>1</v>
      </c>
      <c r="BM461" t="s">
        <v>2905</v>
      </c>
      <c r="BN461" t="s">
        <v>2905</v>
      </c>
      <c r="BO461" t="s">
        <v>2888</v>
      </c>
      <c r="BT461"/>
      <c r="BU461"/>
      <c r="BX461"/>
      <c r="BZ461"/>
      <c r="CA461"/>
      <c r="CB461"/>
      <c r="CC461"/>
      <c r="CD461">
        <v>0</v>
      </c>
      <c r="CE461"/>
      <c r="CF461">
        <v>0</v>
      </c>
    </row>
    <row r="462" spans="1:84" hidden="1" x14ac:dyDescent="0.35">
      <c r="A462" t="s">
        <v>614</v>
      </c>
      <c r="B462" t="s">
        <v>3375</v>
      </c>
      <c r="C462">
        <v>87.18</v>
      </c>
      <c r="D462">
        <v>36.576000000000001</v>
      </c>
      <c r="E462">
        <v>175.655</v>
      </c>
      <c r="F462">
        <v>16.643000000000001</v>
      </c>
      <c r="G462" t="s">
        <v>2884</v>
      </c>
      <c r="I462">
        <v>66.19</v>
      </c>
      <c r="J462">
        <v>87.194000000000003</v>
      </c>
      <c r="K462" s="68">
        <v>186.71</v>
      </c>
      <c r="L462">
        <v>6</v>
      </c>
      <c r="M462">
        <v>3</v>
      </c>
      <c r="N462" t="s">
        <v>3375</v>
      </c>
      <c r="O462">
        <v>3.0529999999999999</v>
      </c>
      <c r="P462">
        <v>10</v>
      </c>
      <c r="Q462">
        <v>36.576000000000001</v>
      </c>
      <c r="R462">
        <v>87.183000000000007</v>
      </c>
      <c r="S462">
        <v>29.26</v>
      </c>
      <c r="T462">
        <v>177.86600000000001</v>
      </c>
      <c r="U462">
        <v>13.314</v>
      </c>
      <c r="V462">
        <v>100</v>
      </c>
      <c r="W462">
        <v>1.016</v>
      </c>
      <c r="X462">
        <v>2.0649999999999999</v>
      </c>
      <c r="Y462">
        <v>20.945</v>
      </c>
      <c r="Z462">
        <v>21.655000000000001</v>
      </c>
      <c r="AA462">
        <v>0.60299999999999998</v>
      </c>
      <c r="AB462">
        <v>0</v>
      </c>
      <c r="AC462" t="b">
        <v>1</v>
      </c>
      <c r="BM462" t="s">
        <v>2905</v>
      </c>
      <c r="BN462" t="s">
        <v>2905</v>
      </c>
      <c r="BO462" t="s">
        <v>2888</v>
      </c>
      <c r="BT462"/>
      <c r="BU462"/>
      <c r="BX462"/>
      <c r="BZ462"/>
      <c r="CA462"/>
      <c r="CB462"/>
      <c r="CC462"/>
      <c r="CD462">
        <v>0</v>
      </c>
      <c r="CE462"/>
      <c r="CF462">
        <v>0</v>
      </c>
    </row>
    <row r="463" spans="1:84" hidden="1" x14ac:dyDescent="0.35">
      <c r="A463" t="s">
        <v>615</v>
      </c>
      <c r="B463" t="s">
        <v>3376</v>
      </c>
      <c r="C463">
        <v>87.186999999999998</v>
      </c>
      <c r="D463">
        <v>27.315000000000001</v>
      </c>
      <c r="E463">
        <v>115.396</v>
      </c>
      <c r="F463">
        <v>15.632999999999999</v>
      </c>
      <c r="G463" t="s">
        <v>2884</v>
      </c>
      <c r="I463">
        <v>6.19</v>
      </c>
      <c r="J463">
        <v>87.197000000000003</v>
      </c>
      <c r="K463" s="68">
        <v>126.71</v>
      </c>
      <c r="L463">
        <v>6</v>
      </c>
      <c r="M463">
        <v>3</v>
      </c>
      <c r="N463" t="s">
        <v>3376</v>
      </c>
      <c r="O463">
        <v>3.0459999999999998</v>
      </c>
      <c r="P463">
        <v>10</v>
      </c>
      <c r="Q463">
        <v>27.315000000000001</v>
      </c>
      <c r="R463">
        <v>87.188999999999993</v>
      </c>
      <c r="S463">
        <v>21.852</v>
      </c>
      <c r="T463">
        <v>117.65900000000001</v>
      </c>
      <c r="U463">
        <v>12.506</v>
      </c>
      <c r="V463">
        <v>100</v>
      </c>
      <c r="W463">
        <v>1.1619999999999999</v>
      </c>
      <c r="X463">
        <v>2.25</v>
      </c>
      <c r="Y463">
        <v>20.39</v>
      </c>
      <c r="Z463">
        <v>21.655000000000001</v>
      </c>
      <c r="AA463">
        <v>0.60299999999999998</v>
      </c>
      <c r="AB463">
        <v>0</v>
      </c>
      <c r="AC463" t="b">
        <v>1</v>
      </c>
      <c r="BM463" t="s">
        <v>2905</v>
      </c>
      <c r="BN463" t="s">
        <v>2905</v>
      </c>
      <c r="BO463" t="s">
        <v>2888</v>
      </c>
      <c r="BT463"/>
      <c r="BU463"/>
      <c r="BX463"/>
      <c r="BZ463"/>
      <c r="CA463"/>
      <c r="CB463"/>
      <c r="CC463"/>
      <c r="CD463">
        <v>0</v>
      </c>
      <c r="CE463"/>
      <c r="CF463">
        <v>0</v>
      </c>
    </row>
    <row r="464" spans="1:84" hidden="1" x14ac:dyDescent="0.35">
      <c r="A464" t="s">
        <v>616</v>
      </c>
      <c r="B464" t="s">
        <v>3377</v>
      </c>
      <c r="C464">
        <v>87.188999999999993</v>
      </c>
      <c r="D464">
        <v>24.356000000000002</v>
      </c>
      <c r="E464">
        <v>15.177</v>
      </c>
      <c r="F464">
        <v>11.385999999999999</v>
      </c>
      <c r="G464" t="s">
        <v>2884</v>
      </c>
      <c r="I464">
        <v>256.29000000000002</v>
      </c>
      <c r="J464">
        <v>87.197999999999993</v>
      </c>
      <c r="K464" s="68">
        <v>16.809999999999999</v>
      </c>
      <c r="L464">
        <v>9</v>
      </c>
      <c r="M464">
        <v>3</v>
      </c>
      <c r="N464" t="s">
        <v>3377</v>
      </c>
      <c r="O464">
        <v>3.044</v>
      </c>
      <c r="P464">
        <v>10</v>
      </c>
      <c r="Q464">
        <v>24.356000000000002</v>
      </c>
      <c r="R464">
        <v>87.191000000000003</v>
      </c>
      <c r="S464">
        <v>19.484000000000002</v>
      </c>
      <c r="T464">
        <v>15.503</v>
      </c>
      <c r="U464">
        <v>9.109</v>
      </c>
      <c r="V464">
        <v>100</v>
      </c>
      <c r="W464">
        <v>1.0169999999999999</v>
      </c>
      <c r="X464">
        <v>2.6419999999999999</v>
      </c>
      <c r="Y464">
        <v>19.29</v>
      </c>
      <c r="Z464">
        <v>21.655000000000001</v>
      </c>
      <c r="AA464">
        <v>0.60299999999999998</v>
      </c>
      <c r="AB464">
        <v>0</v>
      </c>
      <c r="AC464" t="b">
        <v>1</v>
      </c>
      <c r="BM464" t="s">
        <v>2905</v>
      </c>
      <c r="BN464" t="s">
        <v>2905</v>
      </c>
      <c r="BO464" t="s">
        <v>3359</v>
      </c>
      <c r="BT464"/>
      <c r="BU464"/>
      <c r="BX464"/>
      <c r="BZ464"/>
      <c r="CA464"/>
      <c r="CB464"/>
      <c r="CC464"/>
      <c r="CD464">
        <v>0</v>
      </c>
      <c r="CE464"/>
      <c r="CF464">
        <v>0</v>
      </c>
    </row>
    <row r="465" spans="1:84" hidden="1" x14ac:dyDescent="0.35">
      <c r="A465" t="s">
        <v>617</v>
      </c>
      <c r="B465" t="s">
        <v>3378</v>
      </c>
      <c r="C465">
        <v>94.759</v>
      </c>
      <c r="D465">
        <v>37.200000000000003</v>
      </c>
      <c r="E465">
        <v>78.322000000000003</v>
      </c>
      <c r="F465">
        <v>16.821999999999999</v>
      </c>
      <c r="G465" t="s">
        <v>2884</v>
      </c>
      <c r="I465">
        <v>318.76</v>
      </c>
      <c r="J465">
        <v>94.781000000000006</v>
      </c>
      <c r="K465" s="68">
        <v>78.67</v>
      </c>
      <c r="L465">
        <v>5</v>
      </c>
      <c r="M465">
        <v>3</v>
      </c>
      <c r="N465" t="s">
        <v>3378</v>
      </c>
      <c r="O465">
        <v>3.214</v>
      </c>
      <c r="P465">
        <v>10</v>
      </c>
      <c r="Q465">
        <v>37.200000000000003</v>
      </c>
      <c r="R465">
        <v>94.763000000000005</v>
      </c>
      <c r="S465">
        <v>29.76</v>
      </c>
      <c r="T465">
        <v>78.391000000000005</v>
      </c>
      <c r="U465">
        <v>13.458</v>
      </c>
      <c r="V465">
        <v>100</v>
      </c>
      <c r="W465">
        <v>0.98699999999999999</v>
      </c>
      <c r="X465">
        <v>1.6359999999999999</v>
      </c>
      <c r="Y465">
        <v>21.88</v>
      </c>
      <c r="Z465">
        <v>21.454999999999998</v>
      </c>
      <c r="AA465">
        <v>0.59899999999999998</v>
      </c>
      <c r="AB465">
        <v>0</v>
      </c>
      <c r="AC465" t="b">
        <v>1</v>
      </c>
      <c r="BM465" t="s">
        <v>2887</v>
      </c>
      <c r="BN465" t="s">
        <v>2887</v>
      </c>
      <c r="BO465" t="s">
        <v>2888</v>
      </c>
      <c r="BT465"/>
      <c r="BU465"/>
      <c r="BX465"/>
      <c r="BZ465"/>
      <c r="CA465"/>
      <c r="CB465"/>
      <c r="CC465"/>
      <c r="CD465">
        <v>0</v>
      </c>
      <c r="CE465"/>
      <c r="CF465">
        <v>0</v>
      </c>
    </row>
    <row r="466" spans="1:84" hidden="1" x14ac:dyDescent="0.35">
      <c r="A466" t="s">
        <v>618</v>
      </c>
      <c r="B466" t="s">
        <v>3379</v>
      </c>
      <c r="C466">
        <v>94.775000000000006</v>
      </c>
      <c r="D466">
        <v>14.846</v>
      </c>
      <c r="E466">
        <v>213.358</v>
      </c>
      <c r="F466">
        <v>9.1649999999999991</v>
      </c>
      <c r="G466" t="s">
        <v>2884</v>
      </c>
      <c r="I466">
        <v>96.29</v>
      </c>
      <c r="J466">
        <v>94.786000000000001</v>
      </c>
      <c r="K466" s="68">
        <v>216.2</v>
      </c>
      <c r="L466">
        <v>8</v>
      </c>
      <c r="M466">
        <v>3</v>
      </c>
      <c r="N466" t="s">
        <v>3379</v>
      </c>
      <c r="O466">
        <v>3.2120000000000002</v>
      </c>
      <c r="P466">
        <v>10</v>
      </c>
      <c r="Q466">
        <v>14.846</v>
      </c>
      <c r="R466">
        <v>94.777000000000001</v>
      </c>
      <c r="S466">
        <v>11.877000000000001</v>
      </c>
      <c r="T466">
        <v>213.92699999999999</v>
      </c>
      <c r="U466">
        <v>7.3319999999999999</v>
      </c>
      <c r="V466">
        <v>100</v>
      </c>
      <c r="W466">
        <v>1.0449999999999999</v>
      </c>
      <c r="X466">
        <v>1.86</v>
      </c>
      <c r="Y466">
        <v>22.2</v>
      </c>
      <c r="Z466">
        <v>21.454999999999998</v>
      </c>
      <c r="AA466">
        <v>0.59899999999999998</v>
      </c>
      <c r="AB466">
        <v>0</v>
      </c>
      <c r="AC466" t="b">
        <v>1</v>
      </c>
      <c r="BM466" t="s">
        <v>2887</v>
      </c>
      <c r="BN466" t="s">
        <v>2887</v>
      </c>
      <c r="BO466" t="s">
        <v>2888</v>
      </c>
      <c r="BT466"/>
      <c r="BU466"/>
      <c r="BX466"/>
      <c r="BZ466"/>
      <c r="CA466"/>
      <c r="CB466"/>
      <c r="CC466"/>
      <c r="CD466">
        <v>0</v>
      </c>
      <c r="CE466"/>
      <c r="CF466">
        <v>0</v>
      </c>
    </row>
    <row r="467" spans="1:84" hidden="1" x14ac:dyDescent="0.35">
      <c r="A467" t="s">
        <v>619</v>
      </c>
      <c r="B467" t="s">
        <v>3380</v>
      </c>
      <c r="C467">
        <v>94.78</v>
      </c>
      <c r="D467">
        <v>37.128999999999998</v>
      </c>
      <c r="E467">
        <v>288.12900000000002</v>
      </c>
      <c r="F467">
        <v>133.172</v>
      </c>
      <c r="G467" t="s">
        <v>2884</v>
      </c>
      <c r="I467">
        <v>270</v>
      </c>
      <c r="J467">
        <v>94.79</v>
      </c>
      <c r="K467" s="68">
        <v>29.914999999999999</v>
      </c>
      <c r="L467">
        <v>-0.85299999999999998</v>
      </c>
      <c r="M467">
        <v>1</v>
      </c>
      <c r="N467" t="s">
        <v>3380</v>
      </c>
      <c r="O467">
        <v>3.2069999999999999</v>
      </c>
      <c r="P467">
        <v>0</v>
      </c>
      <c r="Q467">
        <v>0</v>
      </c>
      <c r="R467">
        <v>94.79</v>
      </c>
      <c r="S467">
        <v>0</v>
      </c>
      <c r="T467">
        <v>29.914999999999999</v>
      </c>
      <c r="U467">
        <v>0</v>
      </c>
      <c r="V467">
        <v>0</v>
      </c>
      <c r="W467">
        <v>0</v>
      </c>
      <c r="X467">
        <v>0</v>
      </c>
      <c r="Y467">
        <v>0</v>
      </c>
      <c r="Z467">
        <v>0</v>
      </c>
      <c r="AA467">
        <v>0</v>
      </c>
      <c r="AB467">
        <v>0</v>
      </c>
      <c r="AC467" t="b">
        <v>1</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t="b">
        <v>0</v>
      </c>
      <c r="AZ467">
        <v>0</v>
      </c>
      <c r="BI467">
        <v>0</v>
      </c>
      <c r="BJ467">
        <v>0</v>
      </c>
      <c r="BK467">
        <v>0</v>
      </c>
      <c r="BM467" t="s">
        <v>2887</v>
      </c>
      <c r="BN467" t="s">
        <v>3288</v>
      </c>
      <c r="BO467" t="s">
        <v>2888</v>
      </c>
      <c r="BT467"/>
      <c r="BU467"/>
      <c r="BX467"/>
      <c r="BY467" t="s">
        <v>2903</v>
      </c>
      <c r="BZ467"/>
      <c r="CA467"/>
      <c r="CB467"/>
      <c r="CC467"/>
      <c r="CD467">
        <v>0</v>
      </c>
      <c r="CE467"/>
      <c r="CF467">
        <v>0</v>
      </c>
    </row>
    <row r="468" spans="1:84" hidden="1" x14ac:dyDescent="0.35">
      <c r="A468" t="s">
        <v>620</v>
      </c>
      <c r="B468" t="s">
        <v>3381</v>
      </c>
      <c r="C468">
        <v>94.768000000000001</v>
      </c>
      <c r="D468">
        <v>58.631999999999998</v>
      </c>
      <c r="E468">
        <v>126.328</v>
      </c>
      <c r="F468">
        <v>104.63800000000001</v>
      </c>
      <c r="G468" t="s">
        <v>2884</v>
      </c>
      <c r="I468">
        <v>60</v>
      </c>
      <c r="J468">
        <v>94.805999999999997</v>
      </c>
      <c r="K468" s="68">
        <v>179.88300000000001</v>
      </c>
      <c r="L468">
        <v>1.655</v>
      </c>
      <c r="M468">
        <v>1</v>
      </c>
      <c r="N468" t="s">
        <v>3381</v>
      </c>
      <c r="O468">
        <v>3.2069999999999999</v>
      </c>
      <c r="P468">
        <v>0</v>
      </c>
      <c r="Q468">
        <v>0</v>
      </c>
      <c r="R468">
        <v>94.805999999999997</v>
      </c>
      <c r="S468">
        <v>0</v>
      </c>
      <c r="T468">
        <v>179.88300000000001</v>
      </c>
      <c r="U468">
        <v>0</v>
      </c>
      <c r="V468">
        <v>0</v>
      </c>
      <c r="W468">
        <v>0</v>
      </c>
      <c r="X468">
        <v>0</v>
      </c>
      <c r="Y468">
        <v>0</v>
      </c>
      <c r="Z468">
        <v>0</v>
      </c>
      <c r="AA468">
        <v>0</v>
      </c>
      <c r="AB468">
        <v>0</v>
      </c>
      <c r="AC468" t="b">
        <v>1</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t="b">
        <v>0</v>
      </c>
      <c r="AZ468">
        <v>0</v>
      </c>
      <c r="BI468">
        <v>0</v>
      </c>
      <c r="BJ468">
        <v>0</v>
      </c>
      <c r="BK468">
        <v>0</v>
      </c>
      <c r="BM468" t="s">
        <v>2887</v>
      </c>
      <c r="BN468" t="s">
        <v>2887</v>
      </c>
      <c r="BO468" t="s">
        <v>2888</v>
      </c>
      <c r="BT468"/>
      <c r="BU468"/>
      <c r="BX468"/>
      <c r="BY468" t="s">
        <v>2903</v>
      </c>
      <c r="BZ468"/>
      <c r="CA468"/>
      <c r="CB468"/>
      <c r="CC468"/>
      <c r="CD468">
        <v>0</v>
      </c>
      <c r="CE468"/>
      <c r="CF468">
        <v>0</v>
      </c>
    </row>
    <row r="469" spans="1:84" hidden="1" x14ac:dyDescent="0.35">
      <c r="A469" t="s">
        <v>621</v>
      </c>
      <c r="B469" t="s">
        <v>3382</v>
      </c>
      <c r="C469">
        <v>94.813999999999993</v>
      </c>
      <c r="D469">
        <v>31.225000000000001</v>
      </c>
      <c r="E469">
        <v>92.924999999999997</v>
      </c>
      <c r="F469">
        <v>6.2949999999999999</v>
      </c>
      <c r="G469" t="s">
        <v>2884</v>
      </c>
      <c r="I469">
        <v>338.76</v>
      </c>
      <c r="J469">
        <v>94.828999999999994</v>
      </c>
      <c r="K469" s="68">
        <v>98.6</v>
      </c>
      <c r="L469">
        <v>12</v>
      </c>
      <c r="M469">
        <v>3</v>
      </c>
      <c r="N469" t="s">
        <v>3382</v>
      </c>
      <c r="O469">
        <v>3.202</v>
      </c>
      <c r="P469">
        <v>11.083</v>
      </c>
      <c r="Q469">
        <v>31.225000000000001</v>
      </c>
      <c r="R469">
        <v>94.816999999999993</v>
      </c>
      <c r="S469">
        <v>24.98</v>
      </c>
      <c r="T469">
        <v>94.06</v>
      </c>
      <c r="U469">
        <v>5.0359999999999996</v>
      </c>
      <c r="V469">
        <v>100</v>
      </c>
      <c r="W469">
        <v>0.48299999999999998</v>
      </c>
      <c r="X469">
        <v>1.841</v>
      </c>
      <c r="Y469">
        <v>21.2</v>
      </c>
      <c r="Z469">
        <v>21.454999999999998</v>
      </c>
      <c r="AA469">
        <v>0.59899999999999998</v>
      </c>
      <c r="AB469">
        <v>0</v>
      </c>
      <c r="AC469" t="b">
        <v>1</v>
      </c>
      <c r="BM469" t="s">
        <v>2905</v>
      </c>
      <c r="BN469" t="s">
        <v>2887</v>
      </c>
      <c r="BO469" t="s">
        <v>2888</v>
      </c>
      <c r="BT469"/>
      <c r="BU469"/>
      <c r="BX469"/>
      <c r="BZ469"/>
      <c r="CA469"/>
      <c r="CB469"/>
      <c r="CC469"/>
      <c r="CD469">
        <v>0</v>
      </c>
      <c r="CE469"/>
      <c r="CF469">
        <v>0</v>
      </c>
    </row>
    <row r="470" spans="1:84" hidden="1" x14ac:dyDescent="0.35">
      <c r="A470" t="s">
        <v>622</v>
      </c>
      <c r="B470" t="s">
        <v>3383</v>
      </c>
      <c r="C470">
        <v>102.539</v>
      </c>
      <c r="D470">
        <v>44.712000000000003</v>
      </c>
      <c r="E470">
        <v>358.827</v>
      </c>
      <c r="F470">
        <v>9.9459999999999997</v>
      </c>
      <c r="G470" t="s">
        <v>2884</v>
      </c>
      <c r="I470">
        <v>246.19</v>
      </c>
      <c r="J470">
        <v>102.568</v>
      </c>
      <c r="K470" s="68">
        <v>3.76</v>
      </c>
      <c r="L470">
        <v>12</v>
      </c>
      <c r="M470">
        <v>3</v>
      </c>
      <c r="N470" t="s">
        <v>3383</v>
      </c>
      <c r="O470">
        <v>3.4449999999999998</v>
      </c>
      <c r="P470">
        <v>11.083</v>
      </c>
      <c r="Q470">
        <v>44.712000000000003</v>
      </c>
      <c r="R470">
        <v>102.544</v>
      </c>
      <c r="S470">
        <v>35.770000000000003</v>
      </c>
      <c r="T470">
        <v>359.81400000000002</v>
      </c>
      <c r="U470">
        <v>7.9569999999999999</v>
      </c>
      <c r="V470">
        <v>100</v>
      </c>
      <c r="W470">
        <v>0.55200000000000005</v>
      </c>
      <c r="X470">
        <v>2.0379999999999998</v>
      </c>
      <c r="Y470">
        <v>21.47</v>
      </c>
      <c r="Z470">
        <v>21.43</v>
      </c>
      <c r="AA470">
        <v>0.59899999999999998</v>
      </c>
      <c r="AB470">
        <v>0</v>
      </c>
      <c r="AC470" t="b">
        <v>1</v>
      </c>
      <c r="BM470" t="s">
        <v>2905</v>
      </c>
      <c r="BN470" t="s">
        <v>3345</v>
      </c>
      <c r="BO470" t="s">
        <v>2888</v>
      </c>
      <c r="BT470"/>
      <c r="BU470"/>
      <c r="BX470"/>
      <c r="BZ470"/>
      <c r="CA470"/>
      <c r="CB470"/>
      <c r="CC470"/>
      <c r="CD470">
        <v>0</v>
      </c>
      <c r="CE470"/>
      <c r="CF470">
        <v>0</v>
      </c>
    </row>
    <row r="471" spans="1:84" hidden="1" x14ac:dyDescent="0.35">
      <c r="A471" t="s">
        <v>623</v>
      </c>
      <c r="B471" t="s">
        <v>3384</v>
      </c>
      <c r="C471">
        <v>102.551</v>
      </c>
      <c r="D471">
        <v>30.876000000000001</v>
      </c>
      <c r="E471">
        <v>335.26499999999999</v>
      </c>
      <c r="F471">
        <v>8.8070000000000004</v>
      </c>
      <c r="G471" t="s">
        <v>2884</v>
      </c>
      <c r="I471">
        <v>226.19</v>
      </c>
      <c r="J471">
        <v>102.57599999999999</v>
      </c>
      <c r="K471" s="68">
        <v>343.76</v>
      </c>
      <c r="L471">
        <v>8</v>
      </c>
      <c r="M471">
        <v>3</v>
      </c>
      <c r="N471" t="s">
        <v>3384</v>
      </c>
      <c r="O471">
        <v>3.4449999999999998</v>
      </c>
      <c r="P471">
        <v>10</v>
      </c>
      <c r="Q471">
        <v>30.876000000000001</v>
      </c>
      <c r="R471">
        <v>102.556</v>
      </c>
      <c r="S471">
        <v>24.701000000000001</v>
      </c>
      <c r="T471">
        <v>336.964</v>
      </c>
      <c r="U471">
        <v>7.0460000000000003</v>
      </c>
      <c r="V471">
        <v>100</v>
      </c>
      <c r="W471">
        <v>0.65400000000000003</v>
      </c>
      <c r="X471">
        <v>1.6950000000000001</v>
      </c>
      <c r="Y471">
        <v>21.285</v>
      </c>
      <c r="Z471">
        <v>21.43</v>
      </c>
      <c r="AA471">
        <v>0.59899999999999998</v>
      </c>
      <c r="AB471">
        <v>0</v>
      </c>
      <c r="AC471" t="b">
        <v>1</v>
      </c>
      <c r="BM471" t="s">
        <v>2887</v>
      </c>
      <c r="BN471" t="s">
        <v>2887</v>
      </c>
      <c r="BO471" t="s">
        <v>2888</v>
      </c>
      <c r="BT471"/>
      <c r="BU471"/>
      <c r="BX471"/>
      <c r="BZ471"/>
      <c r="CA471"/>
      <c r="CB471"/>
      <c r="CC471"/>
      <c r="CD471">
        <v>0</v>
      </c>
      <c r="CE471"/>
      <c r="CF471">
        <v>0</v>
      </c>
    </row>
    <row r="472" spans="1:84" hidden="1" x14ac:dyDescent="0.35">
      <c r="A472" t="s">
        <v>624</v>
      </c>
      <c r="B472" t="s">
        <v>3385</v>
      </c>
      <c r="C472">
        <v>102.577</v>
      </c>
      <c r="D472">
        <v>41.902000000000001</v>
      </c>
      <c r="E472">
        <v>280.36399999999998</v>
      </c>
      <c r="F472">
        <v>114.854</v>
      </c>
      <c r="G472" t="s">
        <v>2884</v>
      </c>
      <c r="I472">
        <v>195</v>
      </c>
      <c r="J472">
        <v>102.605</v>
      </c>
      <c r="K472" s="68">
        <v>312.52300000000002</v>
      </c>
      <c r="L472">
        <v>-0.86399999999999999</v>
      </c>
      <c r="M472">
        <v>1</v>
      </c>
      <c r="N472" t="s">
        <v>3385</v>
      </c>
      <c r="O472">
        <v>3.4350000000000001</v>
      </c>
      <c r="P472">
        <v>0</v>
      </c>
      <c r="Q472">
        <v>0</v>
      </c>
      <c r="R472">
        <v>102.605</v>
      </c>
      <c r="S472">
        <v>0</v>
      </c>
      <c r="T472">
        <v>312.52300000000002</v>
      </c>
      <c r="U472">
        <v>0</v>
      </c>
      <c r="V472">
        <v>0</v>
      </c>
      <c r="W472">
        <v>0</v>
      </c>
      <c r="X472">
        <v>0</v>
      </c>
      <c r="Y472">
        <v>0</v>
      </c>
      <c r="Z472">
        <v>0</v>
      </c>
      <c r="AA472">
        <v>0</v>
      </c>
      <c r="AB472">
        <v>0</v>
      </c>
      <c r="AC472" t="b">
        <v>1</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t="b">
        <v>0</v>
      </c>
      <c r="AZ472">
        <v>0</v>
      </c>
      <c r="BI472">
        <v>0</v>
      </c>
      <c r="BJ472">
        <v>0</v>
      </c>
      <c r="BK472">
        <v>0</v>
      </c>
      <c r="BM472" t="s">
        <v>3345</v>
      </c>
      <c r="BN472" t="s">
        <v>3288</v>
      </c>
      <c r="BO472" t="s">
        <v>2888</v>
      </c>
      <c r="BT472"/>
      <c r="BU472"/>
      <c r="BX472"/>
      <c r="BY472" t="s">
        <v>2903</v>
      </c>
      <c r="BZ472"/>
      <c r="CA472"/>
      <c r="CB472"/>
      <c r="CC472"/>
      <c r="CD472">
        <v>0</v>
      </c>
      <c r="CE472"/>
      <c r="CF472">
        <v>0</v>
      </c>
    </row>
    <row r="473" spans="1:84" hidden="1" x14ac:dyDescent="0.35">
      <c r="A473" t="s">
        <v>625</v>
      </c>
      <c r="B473" t="s">
        <v>3386</v>
      </c>
      <c r="C473">
        <v>102.571</v>
      </c>
      <c r="D473">
        <v>67.05</v>
      </c>
      <c r="E473">
        <v>107.79600000000001</v>
      </c>
      <c r="F473">
        <v>107.733</v>
      </c>
      <c r="G473" t="s">
        <v>2884</v>
      </c>
      <c r="I473">
        <v>60</v>
      </c>
      <c r="J473">
        <v>102.607</v>
      </c>
      <c r="K473" s="68">
        <v>177.523</v>
      </c>
      <c r="L473">
        <v>1.425</v>
      </c>
      <c r="M473">
        <v>1</v>
      </c>
      <c r="N473" t="s">
        <v>3386</v>
      </c>
      <c r="O473">
        <v>3.4350000000000001</v>
      </c>
      <c r="P473">
        <v>0</v>
      </c>
      <c r="Q473">
        <v>0</v>
      </c>
      <c r="R473">
        <v>102.607</v>
      </c>
      <c r="S473">
        <v>0</v>
      </c>
      <c r="T473">
        <v>177.523</v>
      </c>
      <c r="U473">
        <v>0</v>
      </c>
      <c r="V473">
        <v>0</v>
      </c>
      <c r="W473">
        <v>0</v>
      </c>
      <c r="X473">
        <v>0</v>
      </c>
      <c r="Y473">
        <v>0</v>
      </c>
      <c r="Z473">
        <v>0</v>
      </c>
      <c r="AA473">
        <v>0</v>
      </c>
      <c r="AB473">
        <v>0</v>
      </c>
      <c r="AC473" t="b">
        <v>1</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t="b">
        <v>0</v>
      </c>
      <c r="AZ473">
        <v>0</v>
      </c>
      <c r="BI473">
        <v>0</v>
      </c>
      <c r="BJ473">
        <v>0</v>
      </c>
      <c r="BK473">
        <v>0</v>
      </c>
      <c r="BM473" t="s">
        <v>2887</v>
      </c>
      <c r="BN473" t="s">
        <v>2887</v>
      </c>
      <c r="BO473" t="s">
        <v>2888</v>
      </c>
      <c r="BT473"/>
      <c r="BU473"/>
      <c r="BX473"/>
      <c r="BY473" t="s">
        <v>2903</v>
      </c>
      <c r="BZ473"/>
      <c r="CA473"/>
      <c r="CB473"/>
      <c r="CC473"/>
      <c r="CD473">
        <v>0</v>
      </c>
      <c r="CE473"/>
      <c r="CF473">
        <v>0</v>
      </c>
    </row>
    <row r="474" spans="1:84" hidden="1" x14ac:dyDescent="0.35">
      <c r="A474" t="s">
        <v>626</v>
      </c>
      <c r="B474" t="s">
        <v>3387</v>
      </c>
      <c r="C474">
        <v>102.60599999999999</v>
      </c>
      <c r="D474">
        <v>46.725999999999999</v>
      </c>
      <c r="E474">
        <v>79.844999999999999</v>
      </c>
      <c r="F474">
        <v>239.54900000000001</v>
      </c>
      <c r="G474" t="s">
        <v>2884</v>
      </c>
      <c r="I474">
        <v>56.29</v>
      </c>
      <c r="J474">
        <v>102.626</v>
      </c>
      <c r="K474" s="68">
        <v>173.81</v>
      </c>
      <c r="L474">
        <v>7</v>
      </c>
      <c r="M474">
        <v>3</v>
      </c>
      <c r="N474" t="s">
        <v>3387</v>
      </c>
      <c r="O474">
        <v>3.4380000000000002</v>
      </c>
      <c r="P474">
        <v>10</v>
      </c>
      <c r="Q474">
        <v>46.725999999999999</v>
      </c>
      <c r="R474">
        <v>102.61</v>
      </c>
      <c r="S474">
        <v>37.381</v>
      </c>
      <c r="T474">
        <v>98.638000000000005</v>
      </c>
      <c r="U474">
        <v>191.63900000000001</v>
      </c>
      <c r="V474">
        <v>100</v>
      </c>
      <c r="W474">
        <v>1.649</v>
      </c>
      <c r="X474">
        <v>3.55</v>
      </c>
      <c r="Y474">
        <v>22.49</v>
      </c>
      <c r="Z474">
        <v>21.43</v>
      </c>
      <c r="AA474">
        <v>0.59899999999999998</v>
      </c>
      <c r="AB474">
        <v>0</v>
      </c>
      <c r="AC474" t="b">
        <v>1</v>
      </c>
      <c r="BM474" t="s">
        <v>2905</v>
      </c>
      <c r="BN474" t="s">
        <v>3288</v>
      </c>
      <c r="BO474" t="s">
        <v>2888</v>
      </c>
      <c r="BT474"/>
      <c r="BU474"/>
      <c r="BX474"/>
      <c r="BZ474"/>
      <c r="CA474"/>
      <c r="CB474"/>
      <c r="CC474"/>
      <c r="CD474">
        <v>0</v>
      </c>
      <c r="CE474"/>
      <c r="CF474">
        <v>0</v>
      </c>
    </row>
    <row r="475" spans="1:84" hidden="1" x14ac:dyDescent="0.35">
      <c r="A475" t="s">
        <v>627</v>
      </c>
      <c r="B475" t="s">
        <v>3388</v>
      </c>
      <c r="C475">
        <v>102.61199999999999</v>
      </c>
      <c r="D475">
        <v>34.210999999999999</v>
      </c>
      <c r="E475">
        <v>2.996</v>
      </c>
      <c r="F475">
        <v>101.70699999999999</v>
      </c>
      <c r="G475" t="s">
        <v>2884</v>
      </c>
      <c r="I475">
        <v>253.81</v>
      </c>
      <c r="J475">
        <v>102.63</v>
      </c>
      <c r="K475" s="68">
        <v>11.29</v>
      </c>
      <c r="L475">
        <v>6</v>
      </c>
      <c r="M475">
        <v>3</v>
      </c>
      <c r="N475" t="s">
        <v>3388</v>
      </c>
      <c r="O475">
        <v>3.4350000000000001</v>
      </c>
      <c r="P475">
        <v>10</v>
      </c>
      <c r="Q475">
        <v>34.210999999999999</v>
      </c>
      <c r="R475">
        <v>102.616</v>
      </c>
      <c r="S475">
        <v>27.369</v>
      </c>
      <c r="T475">
        <v>4.6550000000000002</v>
      </c>
      <c r="U475">
        <v>81.364999999999995</v>
      </c>
      <c r="V475">
        <v>100</v>
      </c>
      <c r="W475">
        <v>2.04</v>
      </c>
      <c r="X475">
        <v>3.94</v>
      </c>
      <c r="Y475">
        <v>19.2</v>
      </c>
      <c r="Z475">
        <v>21.43</v>
      </c>
      <c r="AA475">
        <v>0.59899999999999998</v>
      </c>
      <c r="AB475">
        <v>0</v>
      </c>
      <c r="AC475" t="b">
        <v>1</v>
      </c>
      <c r="BM475" t="s">
        <v>2905</v>
      </c>
      <c r="BN475" t="s">
        <v>2887</v>
      </c>
      <c r="BO475" t="s">
        <v>2888</v>
      </c>
      <c r="BT475"/>
      <c r="BU475"/>
      <c r="BX475"/>
      <c r="BZ475"/>
      <c r="CA475"/>
      <c r="CB475"/>
      <c r="CC475"/>
      <c r="CD475">
        <v>0</v>
      </c>
      <c r="CE475"/>
      <c r="CF475">
        <v>0</v>
      </c>
    </row>
    <row r="476" spans="1:84" hidden="1" x14ac:dyDescent="0.35">
      <c r="A476" t="s">
        <v>628</v>
      </c>
      <c r="B476" t="s">
        <v>3389</v>
      </c>
      <c r="C476">
        <v>102.68</v>
      </c>
      <c r="D476">
        <v>37.000999999999998</v>
      </c>
      <c r="E476">
        <v>330.702</v>
      </c>
      <c r="F476">
        <v>13.72</v>
      </c>
      <c r="G476" t="s">
        <v>2884</v>
      </c>
      <c r="I476">
        <v>221.24</v>
      </c>
      <c r="J476">
        <v>102.696</v>
      </c>
      <c r="K476" s="68">
        <v>338.69</v>
      </c>
      <c r="L476">
        <v>8</v>
      </c>
      <c r="M476">
        <v>3</v>
      </c>
      <c r="N476" t="s">
        <v>3389</v>
      </c>
      <c r="O476">
        <v>3.403</v>
      </c>
      <c r="P476">
        <v>10</v>
      </c>
      <c r="Q476">
        <v>37.000999999999998</v>
      </c>
      <c r="R476">
        <v>102.68300000000001</v>
      </c>
      <c r="S476">
        <v>29.600999999999999</v>
      </c>
      <c r="T476">
        <v>332.3</v>
      </c>
      <c r="U476">
        <v>10.976000000000001</v>
      </c>
      <c r="V476">
        <v>100</v>
      </c>
      <c r="W476">
        <v>0.82599999999999996</v>
      </c>
      <c r="X476">
        <v>2.1709999999999998</v>
      </c>
      <c r="Y476">
        <v>19.66</v>
      </c>
      <c r="Z476">
        <v>21.43</v>
      </c>
      <c r="AA476">
        <v>0.59899999999999998</v>
      </c>
      <c r="AB476">
        <v>0</v>
      </c>
      <c r="AC476" t="b">
        <v>1</v>
      </c>
      <c r="BM476" t="s">
        <v>2905</v>
      </c>
      <c r="BN476" t="s">
        <v>2905</v>
      </c>
      <c r="BO476" t="s">
        <v>2888</v>
      </c>
      <c r="BT476"/>
      <c r="BU476"/>
      <c r="BX476"/>
      <c r="BZ476"/>
      <c r="CA476"/>
      <c r="CB476"/>
      <c r="CC476"/>
      <c r="CD476">
        <v>0</v>
      </c>
      <c r="CE476"/>
      <c r="CF476">
        <v>0</v>
      </c>
    </row>
    <row r="477" spans="1:84" hidden="1" x14ac:dyDescent="0.35">
      <c r="A477" t="s">
        <v>629</v>
      </c>
      <c r="B477" t="s">
        <v>3390</v>
      </c>
      <c r="C477">
        <v>102.68899999999999</v>
      </c>
      <c r="D477">
        <v>29.042999999999999</v>
      </c>
      <c r="E477">
        <v>8.7349999999999994</v>
      </c>
      <c r="F477">
        <v>15.583</v>
      </c>
      <c r="G477" t="s">
        <v>2884</v>
      </c>
      <c r="I477">
        <v>253.81</v>
      </c>
      <c r="J477">
        <v>102.706</v>
      </c>
      <c r="K477" s="68">
        <v>11.23</v>
      </c>
      <c r="L477">
        <v>7</v>
      </c>
      <c r="M477">
        <v>3</v>
      </c>
      <c r="N477" t="s">
        <v>3390</v>
      </c>
      <c r="O477">
        <v>3.4009999999999998</v>
      </c>
      <c r="P477">
        <v>10</v>
      </c>
      <c r="Q477">
        <v>29.042999999999999</v>
      </c>
      <c r="R477">
        <v>102.69199999999999</v>
      </c>
      <c r="S477">
        <v>23.234000000000002</v>
      </c>
      <c r="T477">
        <v>9.234</v>
      </c>
      <c r="U477">
        <v>12.467000000000001</v>
      </c>
      <c r="V477">
        <v>100</v>
      </c>
      <c r="W477">
        <v>1.1200000000000001</v>
      </c>
      <c r="X477">
        <v>2.5659999999999998</v>
      </c>
      <c r="Y477">
        <v>19.75</v>
      </c>
      <c r="Z477">
        <v>21.43</v>
      </c>
      <c r="AA477">
        <v>0.59899999999999998</v>
      </c>
      <c r="AB477">
        <v>0</v>
      </c>
      <c r="AC477" t="b">
        <v>1</v>
      </c>
      <c r="BM477" t="s">
        <v>2905</v>
      </c>
      <c r="BN477" t="s">
        <v>2905</v>
      </c>
      <c r="BO477" t="s">
        <v>2888</v>
      </c>
      <c r="BT477"/>
      <c r="BU477"/>
      <c r="BX477"/>
      <c r="BZ477"/>
      <c r="CA477"/>
      <c r="CB477"/>
      <c r="CC477"/>
      <c r="CD477">
        <v>0</v>
      </c>
      <c r="CE477"/>
      <c r="CF477">
        <v>0</v>
      </c>
    </row>
    <row r="478" spans="1:84" hidden="1" x14ac:dyDescent="0.35">
      <c r="A478" t="s">
        <v>630</v>
      </c>
      <c r="B478" t="s">
        <v>3391</v>
      </c>
      <c r="C478">
        <v>102.68</v>
      </c>
      <c r="D478">
        <v>53.49</v>
      </c>
      <c r="E478">
        <v>354.74799999999999</v>
      </c>
      <c r="F478">
        <v>6.2949999999999999</v>
      </c>
      <c r="G478" t="s">
        <v>2884</v>
      </c>
      <c r="I478">
        <v>241.24</v>
      </c>
      <c r="J478">
        <v>102.712</v>
      </c>
      <c r="K478" s="68">
        <v>358.66</v>
      </c>
      <c r="L478">
        <v>12</v>
      </c>
      <c r="M478">
        <v>3</v>
      </c>
      <c r="N478" t="s">
        <v>3391</v>
      </c>
      <c r="O478">
        <v>3.399</v>
      </c>
      <c r="P478">
        <v>11.083</v>
      </c>
      <c r="Q478">
        <v>53.49</v>
      </c>
      <c r="R478">
        <v>102.68600000000001</v>
      </c>
      <c r="S478">
        <v>42.792000000000002</v>
      </c>
      <c r="T478">
        <v>355.53</v>
      </c>
      <c r="U478">
        <v>5.0359999999999996</v>
      </c>
      <c r="V478">
        <v>100</v>
      </c>
      <c r="W478">
        <v>0.32400000000000001</v>
      </c>
      <c r="X478">
        <v>1.2070000000000001</v>
      </c>
      <c r="Y478">
        <v>21.635000000000002</v>
      </c>
      <c r="Z478">
        <v>21.43</v>
      </c>
      <c r="AA478">
        <v>0.59899999999999998</v>
      </c>
      <c r="AB478">
        <v>0</v>
      </c>
      <c r="AC478" t="b">
        <v>1</v>
      </c>
      <c r="BM478" t="s">
        <v>2905</v>
      </c>
      <c r="BN478" t="s">
        <v>2905</v>
      </c>
      <c r="BO478" t="s">
        <v>2888</v>
      </c>
      <c r="BT478"/>
      <c r="BU478"/>
      <c r="BX478"/>
      <c r="BZ478"/>
      <c r="CA478"/>
      <c r="CB478"/>
      <c r="CC478"/>
      <c r="CD478">
        <v>0</v>
      </c>
      <c r="CE478"/>
      <c r="CF478">
        <v>0</v>
      </c>
    </row>
    <row r="479" spans="1:84" hidden="1" x14ac:dyDescent="0.35">
      <c r="A479" t="s">
        <v>631</v>
      </c>
      <c r="B479" t="s">
        <v>3392</v>
      </c>
      <c r="C479">
        <v>111.46299999999999</v>
      </c>
      <c r="D479">
        <v>30.643999999999998</v>
      </c>
      <c r="E479">
        <v>196.072</v>
      </c>
      <c r="F479">
        <v>6.4390000000000001</v>
      </c>
      <c r="G479" t="s">
        <v>2884</v>
      </c>
      <c r="I479">
        <v>86.19</v>
      </c>
      <c r="J479">
        <v>111.48099999999999</v>
      </c>
      <c r="K479" s="68">
        <v>202.3</v>
      </c>
      <c r="L479">
        <v>9</v>
      </c>
      <c r="M479">
        <v>3</v>
      </c>
      <c r="N479" t="s">
        <v>3392</v>
      </c>
      <c r="O479">
        <v>3.5030000000000001</v>
      </c>
      <c r="P479">
        <v>10</v>
      </c>
      <c r="Q479">
        <v>30.643999999999998</v>
      </c>
      <c r="R479">
        <v>111.467</v>
      </c>
      <c r="S479">
        <v>24.515000000000001</v>
      </c>
      <c r="T479">
        <v>197.31700000000001</v>
      </c>
      <c r="U479">
        <v>5.1509999999999998</v>
      </c>
      <c r="V479">
        <v>100</v>
      </c>
      <c r="W479">
        <v>0.48299999999999998</v>
      </c>
      <c r="X479">
        <v>1.369</v>
      </c>
      <c r="Y479">
        <v>21.977</v>
      </c>
      <c r="Z479">
        <v>21.66</v>
      </c>
      <c r="AA479">
        <v>0.60299999999999998</v>
      </c>
      <c r="AB479">
        <v>0</v>
      </c>
      <c r="AC479" t="b">
        <v>1</v>
      </c>
      <c r="BM479" t="s">
        <v>2887</v>
      </c>
      <c r="BN479" t="s">
        <v>2887</v>
      </c>
      <c r="BO479" t="s">
        <v>2888</v>
      </c>
      <c r="BT479"/>
      <c r="BU479"/>
      <c r="BX479"/>
      <c r="BZ479"/>
      <c r="CA479"/>
      <c r="CB479"/>
      <c r="CC479"/>
      <c r="CD479">
        <v>0</v>
      </c>
      <c r="CE479"/>
      <c r="CF479">
        <v>0</v>
      </c>
    </row>
    <row r="480" spans="1:84" hidden="1" x14ac:dyDescent="0.35">
      <c r="A480" t="s">
        <v>632</v>
      </c>
      <c r="B480" t="s">
        <v>3393</v>
      </c>
      <c r="C480">
        <v>111.48</v>
      </c>
      <c r="D480">
        <v>43.116999999999997</v>
      </c>
      <c r="E480">
        <v>3.0209999999999999</v>
      </c>
      <c r="F480">
        <v>61.576000000000001</v>
      </c>
      <c r="G480" t="s">
        <v>2884</v>
      </c>
      <c r="I480">
        <v>270</v>
      </c>
      <c r="J480">
        <v>111.491</v>
      </c>
      <c r="K480" s="68">
        <v>26.109000000000002</v>
      </c>
      <c r="L480">
        <v>-0.96699999999999997</v>
      </c>
      <c r="M480">
        <v>1</v>
      </c>
      <c r="N480" t="s">
        <v>3393</v>
      </c>
      <c r="O480">
        <v>3.53</v>
      </c>
      <c r="P480">
        <v>0</v>
      </c>
      <c r="Q480">
        <v>0</v>
      </c>
      <c r="R480">
        <v>111.491</v>
      </c>
      <c r="S480">
        <v>0</v>
      </c>
      <c r="T480">
        <v>26.109000000000002</v>
      </c>
      <c r="U480">
        <v>0</v>
      </c>
      <c r="V480">
        <v>0</v>
      </c>
      <c r="W480">
        <v>0</v>
      </c>
      <c r="X480">
        <v>0</v>
      </c>
      <c r="Y480">
        <v>0</v>
      </c>
      <c r="Z480">
        <v>0</v>
      </c>
      <c r="AA480">
        <v>0</v>
      </c>
      <c r="AB480">
        <v>0</v>
      </c>
      <c r="AC480" t="b">
        <v>1</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t="b">
        <v>0</v>
      </c>
      <c r="AZ480">
        <v>0</v>
      </c>
      <c r="BI480">
        <v>0</v>
      </c>
      <c r="BJ480">
        <v>0</v>
      </c>
      <c r="BK480">
        <v>0</v>
      </c>
      <c r="BM480" t="s">
        <v>2887</v>
      </c>
      <c r="BN480" t="s">
        <v>3288</v>
      </c>
      <c r="BO480" t="s">
        <v>2888</v>
      </c>
      <c r="BT480"/>
      <c r="BU480"/>
      <c r="BX480"/>
      <c r="BY480" t="s">
        <v>2903</v>
      </c>
      <c r="BZ480"/>
      <c r="CA480"/>
      <c r="CB480"/>
      <c r="CC480"/>
      <c r="CD480">
        <v>0</v>
      </c>
      <c r="CE480"/>
      <c r="CF480">
        <v>0</v>
      </c>
    </row>
    <row r="481" spans="1:85" hidden="1" x14ac:dyDescent="0.35">
      <c r="A481" t="s">
        <v>633</v>
      </c>
      <c r="B481" t="s">
        <v>3394</v>
      </c>
      <c r="C481">
        <v>111.47</v>
      </c>
      <c r="D481">
        <v>75.481999999999999</v>
      </c>
      <c r="E481">
        <v>126.21299999999999</v>
      </c>
      <c r="F481">
        <v>111.991</v>
      </c>
      <c r="G481" t="s">
        <v>2884</v>
      </c>
      <c r="I481">
        <v>45</v>
      </c>
      <c r="J481">
        <v>111.511</v>
      </c>
      <c r="K481" s="68">
        <v>161.102</v>
      </c>
      <c r="L481">
        <v>1.34</v>
      </c>
      <c r="M481">
        <v>1</v>
      </c>
      <c r="N481" t="s">
        <v>3394</v>
      </c>
      <c r="O481">
        <v>3.5219999999999998</v>
      </c>
      <c r="P481">
        <v>0</v>
      </c>
      <c r="Q481">
        <v>0</v>
      </c>
      <c r="R481">
        <v>111.511</v>
      </c>
      <c r="S481">
        <v>0</v>
      </c>
      <c r="T481">
        <v>161.102</v>
      </c>
      <c r="U481">
        <v>0</v>
      </c>
      <c r="V481">
        <v>0</v>
      </c>
      <c r="W481">
        <v>0</v>
      </c>
      <c r="X481">
        <v>0</v>
      </c>
      <c r="Y481">
        <v>0</v>
      </c>
      <c r="Z481">
        <v>0</v>
      </c>
      <c r="AA481">
        <v>0</v>
      </c>
      <c r="AB481">
        <v>0</v>
      </c>
      <c r="AC481" t="b">
        <v>1</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t="b">
        <v>0</v>
      </c>
      <c r="AZ481">
        <v>0</v>
      </c>
      <c r="BI481">
        <v>0</v>
      </c>
      <c r="BJ481">
        <v>0</v>
      </c>
      <c r="BK481">
        <v>0</v>
      </c>
      <c r="BM481" t="s">
        <v>2887</v>
      </c>
      <c r="BN481" t="s">
        <v>2887</v>
      </c>
      <c r="BO481" t="s">
        <v>2888</v>
      </c>
      <c r="BT481"/>
      <c r="BU481"/>
      <c r="BX481"/>
      <c r="BY481" t="s">
        <v>2903</v>
      </c>
      <c r="BZ481"/>
      <c r="CA481"/>
      <c r="CB481"/>
      <c r="CC481"/>
      <c r="CD481">
        <v>0</v>
      </c>
      <c r="CE481"/>
      <c r="CF481">
        <v>0</v>
      </c>
    </row>
    <row r="482" spans="1:85" hidden="1" x14ac:dyDescent="0.35">
      <c r="A482" t="s">
        <v>634</v>
      </c>
      <c r="B482" t="s">
        <v>3395</v>
      </c>
      <c r="C482">
        <v>111.586</v>
      </c>
      <c r="D482">
        <v>36.691000000000003</v>
      </c>
      <c r="E482">
        <v>328.90899999999999</v>
      </c>
      <c r="F482">
        <v>12.813000000000001</v>
      </c>
      <c r="G482" t="s">
        <v>2884</v>
      </c>
      <c r="I482">
        <v>223.71</v>
      </c>
      <c r="J482">
        <v>111.608</v>
      </c>
      <c r="K482" s="68">
        <v>339.84</v>
      </c>
      <c r="L482">
        <v>5</v>
      </c>
      <c r="M482">
        <v>3</v>
      </c>
      <c r="N482" t="s">
        <v>3395</v>
      </c>
      <c r="O482">
        <v>3.4830000000000001</v>
      </c>
      <c r="P482">
        <v>10</v>
      </c>
      <c r="Q482">
        <v>36.691000000000003</v>
      </c>
      <c r="R482">
        <v>111.59</v>
      </c>
      <c r="S482">
        <v>29.353000000000002</v>
      </c>
      <c r="T482">
        <v>331.096</v>
      </c>
      <c r="U482">
        <v>10.25</v>
      </c>
      <c r="V482">
        <v>100</v>
      </c>
      <c r="W482">
        <v>0.79900000000000004</v>
      </c>
      <c r="X482">
        <v>1.4</v>
      </c>
      <c r="Y482">
        <v>19.7</v>
      </c>
      <c r="Z482">
        <v>21.66</v>
      </c>
      <c r="AA482">
        <v>0.60299999999999998</v>
      </c>
      <c r="AB482">
        <v>0</v>
      </c>
      <c r="AC482" t="b">
        <v>1</v>
      </c>
      <c r="BM482" t="s">
        <v>2905</v>
      </c>
      <c r="BN482" t="s">
        <v>2905</v>
      </c>
      <c r="BO482" t="s">
        <v>2888</v>
      </c>
      <c r="BT482"/>
      <c r="BU482"/>
      <c r="BX482"/>
      <c r="BZ482"/>
      <c r="CA482"/>
      <c r="CB482"/>
      <c r="CC482"/>
      <c r="CD482">
        <v>0</v>
      </c>
      <c r="CE482"/>
      <c r="CF482">
        <v>0</v>
      </c>
    </row>
    <row r="483" spans="1:85" hidden="1" x14ac:dyDescent="0.35">
      <c r="A483" t="s">
        <v>635</v>
      </c>
      <c r="B483" t="s">
        <v>3396</v>
      </c>
      <c r="C483">
        <v>111.587</v>
      </c>
      <c r="D483">
        <v>40.863</v>
      </c>
      <c r="E483">
        <v>49.688000000000002</v>
      </c>
      <c r="F483">
        <v>6.2949999999999999</v>
      </c>
      <c r="G483" t="s">
        <v>2884</v>
      </c>
      <c r="I483">
        <v>293.81</v>
      </c>
      <c r="J483">
        <v>111.611</v>
      </c>
      <c r="K483" s="68">
        <v>49.94</v>
      </c>
      <c r="L483">
        <v>10</v>
      </c>
      <c r="M483">
        <v>3</v>
      </c>
      <c r="N483" t="s">
        <v>3396</v>
      </c>
      <c r="O483">
        <v>3.4820000000000002</v>
      </c>
      <c r="P483">
        <v>10</v>
      </c>
      <c r="Q483">
        <v>40.863</v>
      </c>
      <c r="R483">
        <v>111.592</v>
      </c>
      <c r="S483">
        <v>32.69</v>
      </c>
      <c r="T483">
        <v>49.738</v>
      </c>
      <c r="U483">
        <v>5.0359999999999996</v>
      </c>
      <c r="V483">
        <v>100</v>
      </c>
      <c r="W483">
        <v>0.38300000000000001</v>
      </c>
      <c r="X483">
        <v>1.276</v>
      </c>
      <c r="Y483">
        <v>19.86</v>
      </c>
      <c r="Z483">
        <v>21.66</v>
      </c>
      <c r="AA483">
        <v>0.60299999999999998</v>
      </c>
      <c r="AB483">
        <v>0</v>
      </c>
      <c r="AC483" t="b">
        <v>1</v>
      </c>
      <c r="BM483" t="s">
        <v>2905</v>
      </c>
      <c r="BN483" t="s">
        <v>2905</v>
      </c>
      <c r="BO483" t="s">
        <v>2888</v>
      </c>
      <c r="BT483"/>
      <c r="BU483"/>
      <c r="BX483"/>
      <c r="BZ483"/>
      <c r="CA483"/>
      <c r="CB483"/>
      <c r="CC483"/>
      <c r="CD483">
        <v>0</v>
      </c>
      <c r="CE483"/>
      <c r="CF483">
        <v>0</v>
      </c>
    </row>
    <row r="484" spans="1:85" hidden="1" x14ac:dyDescent="0.35">
      <c r="A484" t="s">
        <v>636</v>
      </c>
      <c r="B484" t="s">
        <v>3397</v>
      </c>
      <c r="C484">
        <v>120.751</v>
      </c>
      <c r="D484">
        <v>19.893000000000001</v>
      </c>
      <c r="E484">
        <v>81.572000000000003</v>
      </c>
      <c r="F484">
        <v>6.9960000000000004</v>
      </c>
      <c r="G484" t="s">
        <v>2884</v>
      </c>
      <c r="I484">
        <v>321.24</v>
      </c>
      <c r="J484">
        <v>120.76600000000001</v>
      </c>
      <c r="K484" s="68">
        <v>82.56</v>
      </c>
      <c r="L484">
        <v>6</v>
      </c>
      <c r="M484">
        <v>3</v>
      </c>
      <c r="N484" t="s">
        <v>3397</v>
      </c>
      <c r="O484">
        <v>3.5790000000000002</v>
      </c>
      <c r="P484">
        <v>10</v>
      </c>
      <c r="Q484">
        <v>19.893000000000001</v>
      </c>
      <c r="R484">
        <v>120.754</v>
      </c>
      <c r="S484">
        <v>15.914</v>
      </c>
      <c r="T484">
        <v>81.769000000000005</v>
      </c>
      <c r="U484">
        <v>5.5960000000000001</v>
      </c>
      <c r="V484">
        <v>100</v>
      </c>
      <c r="W484">
        <v>0.72</v>
      </c>
      <c r="X484">
        <v>1.224</v>
      </c>
      <c r="Y484">
        <v>21.43</v>
      </c>
      <c r="Z484">
        <v>21.134</v>
      </c>
      <c r="AA484">
        <v>0.59399999999999997</v>
      </c>
      <c r="AB484">
        <v>0</v>
      </c>
      <c r="AC484" t="b">
        <v>1</v>
      </c>
      <c r="BM484" t="s">
        <v>2905</v>
      </c>
      <c r="BN484" t="s">
        <v>2905</v>
      </c>
      <c r="BO484" t="s">
        <v>3359</v>
      </c>
      <c r="BT484"/>
      <c r="BU484"/>
      <c r="BX484"/>
      <c r="BZ484"/>
      <c r="CA484"/>
      <c r="CB484"/>
      <c r="CC484"/>
      <c r="CD484">
        <v>0</v>
      </c>
      <c r="CE484"/>
      <c r="CF484">
        <v>0</v>
      </c>
    </row>
    <row r="485" spans="1:85" hidden="1" x14ac:dyDescent="0.35">
      <c r="A485" t="s">
        <v>637</v>
      </c>
      <c r="B485" t="s">
        <v>3398</v>
      </c>
      <c r="C485">
        <v>120.78400000000001</v>
      </c>
      <c r="D485">
        <v>39.155999999999999</v>
      </c>
      <c r="E485">
        <v>286.02800000000002</v>
      </c>
      <c r="F485">
        <v>136.851</v>
      </c>
      <c r="G485" t="s">
        <v>2884</v>
      </c>
      <c r="I485">
        <v>255</v>
      </c>
      <c r="J485">
        <v>120.804</v>
      </c>
      <c r="K485" s="68">
        <v>16.364000000000001</v>
      </c>
      <c r="L485">
        <v>-0.996</v>
      </c>
      <c r="M485">
        <v>1</v>
      </c>
      <c r="N485" t="s">
        <v>3398</v>
      </c>
      <c r="O485">
        <v>3.597</v>
      </c>
      <c r="P485">
        <v>0</v>
      </c>
      <c r="Q485">
        <v>0</v>
      </c>
      <c r="R485">
        <v>120.804</v>
      </c>
      <c r="S485">
        <v>0</v>
      </c>
      <c r="T485">
        <v>16.364000000000001</v>
      </c>
      <c r="U485">
        <v>0</v>
      </c>
      <c r="V485">
        <v>0</v>
      </c>
      <c r="W485">
        <v>0</v>
      </c>
      <c r="X485">
        <v>0</v>
      </c>
      <c r="Y485">
        <v>0</v>
      </c>
      <c r="Z485">
        <v>0</v>
      </c>
      <c r="AA485">
        <v>0</v>
      </c>
      <c r="AB485">
        <v>0</v>
      </c>
      <c r="AC485" t="b">
        <v>1</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t="b">
        <v>0</v>
      </c>
      <c r="AZ485">
        <v>0</v>
      </c>
      <c r="BI485">
        <v>0</v>
      </c>
      <c r="BJ485">
        <v>0</v>
      </c>
      <c r="BK485">
        <v>0</v>
      </c>
      <c r="BM485" t="s">
        <v>2887</v>
      </c>
      <c r="BN485" t="s">
        <v>3288</v>
      </c>
      <c r="BO485" t="s">
        <v>2888</v>
      </c>
      <c r="BT485"/>
      <c r="BU485"/>
      <c r="BX485"/>
      <c r="BY485" t="s">
        <v>2903</v>
      </c>
      <c r="BZ485"/>
      <c r="CA485"/>
      <c r="CB485"/>
      <c r="CC485"/>
      <c r="CD485">
        <v>0</v>
      </c>
      <c r="CE485"/>
      <c r="CF485">
        <v>0</v>
      </c>
    </row>
    <row r="486" spans="1:85" hidden="1" x14ac:dyDescent="0.35">
      <c r="A486" t="s">
        <v>638</v>
      </c>
      <c r="B486" t="s">
        <v>3399</v>
      </c>
      <c r="C486">
        <v>120.76900000000001</v>
      </c>
      <c r="D486">
        <v>61.015999999999998</v>
      </c>
      <c r="E486">
        <v>136.84299999999999</v>
      </c>
      <c r="F486">
        <v>94.027000000000001</v>
      </c>
      <c r="G486" t="s">
        <v>2884</v>
      </c>
      <c r="I486">
        <v>60</v>
      </c>
      <c r="J486">
        <v>120.81</v>
      </c>
      <c r="K486" s="68">
        <v>181.38200000000001</v>
      </c>
      <c r="L486">
        <v>1.6459999999999999</v>
      </c>
      <c r="M486">
        <v>1</v>
      </c>
      <c r="N486" t="s">
        <v>3399</v>
      </c>
      <c r="O486">
        <v>3.597</v>
      </c>
      <c r="P486">
        <v>0</v>
      </c>
      <c r="Q486">
        <v>0</v>
      </c>
      <c r="R486">
        <v>120.81</v>
      </c>
      <c r="S486">
        <v>0</v>
      </c>
      <c r="T486">
        <v>181.38200000000001</v>
      </c>
      <c r="U486">
        <v>0</v>
      </c>
      <c r="V486">
        <v>0</v>
      </c>
      <c r="W486">
        <v>0</v>
      </c>
      <c r="X486">
        <v>0</v>
      </c>
      <c r="Y486">
        <v>0</v>
      </c>
      <c r="Z486">
        <v>0</v>
      </c>
      <c r="AA486">
        <v>0</v>
      </c>
      <c r="AB486">
        <v>0</v>
      </c>
      <c r="AC486" t="b">
        <v>1</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t="b">
        <v>0</v>
      </c>
      <c r="AZ486">
        <v>0</v>
      </c>
      <c r="BI486">
        <v>0</v>
      </c>
      <c r="BJ486">
        <v>0</v>
      </c>
      <c r="BK486">
        <v>0</v>
      </c>
      <c r="BM486" t="s">
        <v>2887</v>
      </c>
      <c r="BN486" t="s">
        <v>2887</v>
      </c>
      <c r="BO486" t="s">
        <v>2888</v>
      </c>
      <c r="BT486"/>
      <c r="BU486"/>
      <c r="BX486"/>
      <c r="BY486" t="s">
        <v>2903</v>
      </c>
      <c r="BZ486"/>
      <c r="CA486"/>
      <c r="CB486"/>
      <c r="CC486"/>
      <c r="CD486">
        <v>0</v>
      </c>
      <c r="CE486"/>
      <c r="CF486">
        <v>0</v>
      </c>
    </row>
    <row r="487" spans="1:85" hidden="1" x14ac:dyDescent="0.35">
      <c r="A487" t="s">
        <v>639</v>
      </c>
      <c r="B487" t="s">
        <v>3400</v>
      </c>
      <c r="C487">
        <v>120.812</v>
      </c>
      <c r="D487">
        <v>34.372</v>
      </c>
      <c r="E487">
        <v>36.965000000000003</v>
      </c>
      <c r="F487">
        <v>74.667000000000002</v>
      </c>
      <c r="G487" t="s">
        <v>2884</v>
      </c>
      <c r="I487">
        <v>293.81</v>
      </c>
      <c r="J487">
        <v>120.82599999999999</v>
      </c>
      <c r="K487" s="68">
        <v>55.19</v>
      </c>
      <c r="L487">
        <v>6</v>
      </c>
      <c r="M487">
        <v>3</v>
      </c>
      <c r="N487" t="s">
        <v>3400</v>
      </c>
      <c r="O487">
        <v>3.5609999999999999</v>
      </c>
      <c r="P487">
        <v>10</v>
      </c>
      <c r="Q487">
        <v>34.372</v>
      </c>
      <c r="R487">
        <v>120.81399999999999</v>
      </c>
      <c r="S487">
        <v>27.498000000000001</v>
      </c>
      <c r="T487">
        <v>40.61</v>
      </c>
      <c r="U487">
        <v>59.732999999999997</v>
      </c>
      <c r="V487">
        <v>100</v>
      </c>
      <c r="W487">
        <v>2.0529999999999999</v>
      </c>
      <c r="X487">
        <v>4.0910000000000002</v>
      </c>
      <c r="Y487">
        <v>19.77</v>
      </c>
      <c r="Z487">
        <v>21.134</v>
      </c>
      <c r="AA487">
        <v>0.59399999999999997</v>
      </c>
      <c r="AB487">
        <v>0</v>
      </c>
      <c r="AC487" t="b">
        <v>1</v>
      </c>
      <c r="BM487" t="s">
        <v>2905</v>
      </c>
      <c r="BN487" t="s">
        <v>2887</v>
      </c>
      <c r="BO487" t="s">
        <v>2888</v>
      </c>
      <c r="BT487"/>
      <c r="BU487"/>
      <c r="BX487"/>
      <c r="BZ487"/>
      <c r="CA487"/>
      <c r="CB487"/>
      <c r="CC487"/>
      <c r="CD487">
        <v>0</v>
      </c>
      <c r="CE487"/>
      <c r="CF487">
        <v>0</v>
      </c>
    </row>
    <row r="488" spans="1:85" hidden="1" x14ac:dyDescent="0.35">
      <c r="A488" t="s">
        <v>640</v>
      </c>
      <c r="B488" t="s">
        <v>3401</v>
      </c>
      <c r="C488">
        <v>120.81</v>
      </c>
      <c r="D488">
        <v>34.271000000000001</v>
      </c>
      <c r="E488">
        <v>3.6469999999999998</v>
      </c>
      <c r="F488">
        <v>24.515999999999998</v>
      </c>
      <c r="G488" t="s">
        <v>2884</v>
      </c>
      <c r="I488">
        <v>253.81</v>
      </c>
      <c r="J488">
        <v>120.828</v>
      </c>
      <c r="K488" s="68">
        <v>15.19</v>
      </c>
      <c r="L488">
        <v>11</v>
      </c>
      <c r="M488">
        <v>3</v>
      </c>
      <c r="N488" t="s">
        <v>3401</v>
      </c>
      <c r="O488">
        <v>3.56</v>
      </c>
      <c r="P488">
        <v>10.523</v>
      </c>
      <c r="Q488">
        <v>34.271000000000001</v>
      </c>
      <c r="R488">
        <v>120.81399999999999</v>
      </c>
      <c r="S488">
        <v>27.417000000000002</v>
      </c>
      <c r="T488">
        <v>5.9550000000000001</v>
      </c>
      <c r="U488">
        <v>19.613</v>
      </c>
      <c r="V488">
        <v>100</v>
      </c>
      <c r="W488">
        <v>1.403</v>
      </c>
      <c r="X488">
        <v>4.9130000000000003</v>
      </c>
      <c r="Y488">
        <v>18.317</v>
      </c>
      <c r="Z488">
        <v>21.134</v>
      </c>
      <c r="AA488">
        <v>0.59399999999999997</v>
      </c>
      <c r="AB488">
        <v>0</v>
      </c>
      <c r="AC488" t="b">
        <v>1</v>
      </c>
      <c r="BM488" t="s">
        <v>2905</v>
      </c>
      <c r="BN488" t="s">
        <v>2887</v>
      </c>
      <c r="BO488" t="s">
        <v>2888</v>
      </c>
      <c r="BT488"/>
      <c r="BU488"/>
      <c r="BX488"/>
      <c r="BZ488"/>
      <c r="CA488"/>
      <c r="CB488"/>
      <c r="CC488"/>
      <c r="CD488">
        <v>0</v>
      </c>
      <c r="CE488"/>
      <c r="CF488">
        <v>0</v>
      </c>
    </row>
    <row r="489" spans="1:85" hidden="1" x14ac:dyDescent="0.35">
      <c r="A489" t="s">
        <v>641</v>
      </c>
      <c r="B489" t="s">
        <v>3402</v>
      </c>
      <c r="C489">
        <v>120.80800000000001</v>
      </c>
      <c r="D489">
        <v>45.814999999999998</v>
      </c>
      <c r="E489">
        <v>92.927999999999997</v>
      </c>
      <c r="F489">
        <v>163.41300000000001</v>
      </c>
      <c r="G489" t="s">
        <v>2884</v>
      </c>
      <c r="I489">
        <v>56.29</v>
      </c>
      <c r="J489">
        <v>120.828</v>
      </c>
      <c r="K489" s="68">
        <v>177.67</v>
      </c>
      <c r="L489">
        <v>12</v>
      </c>
      <c r="M489">
        <v>3</v>
      </c>
      <c r="N489" t="s">
        <v>3402</v>
      </c>
      <c r="O489">
        <v>3.56</v>
      </c>
      <c r="P489">
        <v>11.083</v>
      </c>
      <c r="Q489">
        <v>45.814999999999998</v>
      </c>
      <c r="R489">
        <v>120.812</v>
      </c>
      <c r="S489">
        <v>36.652000000000001</v>
      </c>
      <c r="T489">
        <v>109.876</v>
      </c>
      <c r="U489">
        <v>130.73099999999999</v>
      </c>
      <c r="V489">
        <v>100</v>
      </c>
      <c r="W489">
        <v>1.657</v>
      </c>
      <c r="X489">
        <v>6.1849999999999996</v>
      </c>
      <c r="Y489">
        <v>20.945</v>
      </c>
      <c r="Z489">
        <v>21.134</v>
      </c>
      <c r="AA489">
        <v>0.59399999999999997</v>
      </c>
      <c r="AB489">
        <v>0</v>
      </c>
      <c r="AC489" t="b">
        <v>1</v>
      </c>
      <c r="BM489" t="s">
        <v>2905</v>
      </c>
      <c r="BN489" t="s">
        <v>3345</v>
      </c>
      <c r="BO489" t="s">
        <v>2888</v>
      </c>
      <c r="BT489"/>
      <c r="BU489"/>
      <c r="BX489"/>
      <c r="BZ489"/>
      <c r="CA489"/>
      <c r="CB489"/>
      <c r="CC489"/>
      <c r="CD489">
        <v>0</v>
      </c>
      <c r="CE489"/>
      <c r="CF489">
        <v>0</v>
      </c>
    </row>
    <row r="490" spans="1:85" hidden="1" x14ac:dyDescent="0.35">
      <c r="A490" t="s">
        <v>642</v>
      </c>
      <c r="B490" t="s">
        <v>3403</v>
      </c>
      <c r="C490">
        <v>120.80800000000001</v>
      </c>
      <c r="D490">
        <v>44.792000000000002</v>
      </c>
      <c r="E490">
        <v>246.12700000000001</v>
      </c>
      <c r="F490">
        <v>119.327</v>
      </c>
      <c r="G490" t="s">
        <v>2884</v>
      </c>
      <c r="I490">
        <v>126.19</v>
      </c>
      <c r="J490">
        <v>120.83</v>
      </c>
      <c r="K490" s="68">
        <v>247.57</v>
      </c>
      <c r="L490">
        <v>6</v>
      </c>
      <c r="M490">
        <v>3</v>
      </c>
      <c r="N490" t="s">
        <v>3403</v>
      </c>
      <c r="O490">
        <v>3.5579999999999998</v>
      </c>
      <c r="P490">
        <v>10</v>
      </c>
      <c r="Q490">
        <v>44.792000000000002</v>
      </c>
      <c r="R490">
        <v>120.813</v>
      </c>
      <c r="S490">
        <v>35.834000000000003</v>
      </c>
      <c r="T490">
        <v>246.416</v>
      </c>
      <c r="U490">
        <v>95.462000000000003</v>
      </c>
      <c r="V490">
        <v>100</v>
      </c>
      <c r="W490">
        <v>1.673</v>
      </c>
      <c r="X490">
        <v>3.31</v>
      </c>
      <c r="Y490">
        <v>21.21</v>
      </c>
      <c r="Z490">
        <v>21.134</v>
      </c>
      <c r="AA490">
        <v>0.59399999999999997</v>
      </c>
      <c r="AB490">
        <v>0</v>
      </c>
      <c r="AC490" t="b">
        <v>1</v>
      </c>
      <c r="BM490" t="s">
        <v>2905</v>
      </c>
      <c r="BN490" t="s">
        <v>3288</v>
      </c>
      <c r="BO490" t="s">
        <v>2888</v>
      </c>
      <c r="BT490"/>
      <c r="BU490"/>
      <c r="BX490"/>
      <c r="BZ490"/>
      <c r="CA490"/>
      <c r="CB490"/>
      <c r="CC490"/>
      <c r="CD490">
        <v>0</v>
      </c>
      <c r="CE490"/>
      <c r="CF490">
        <v>0</v>
      </c>
    </row>
    <row r="491" spans="1:85" hidden="1" x14ac:dyDescent="0.35">
      <c r="A491" t="s">
        <v>643</v>
      </c>
      <c r="B491" t="s">
        <v>3404</v>
      </c>
      <c r="C491">
        <v>120.762</v>
      </c>
      <c r="D491">
        <v>115.172</v>
      </c>
      <c r="E491">
        <v>96.099000000000004</v>
      </c>
      <c r="F491">
        <v>155.43899999999999</v>
      </c>
      <c r="G491" t="s">
        <v>2884</v>
      </c>
      <c r="I491">
        <v>75</v>
      </c>
      <c r="J491">
        <v>120.86199999999999</v>
      </c>
      <c r="K491" s="68">
        <v>196.39099999999999</v>
      </c>
      <c r="L491">
        <v>0.77300000000000002</v>
      </c>
      <c r="M491">
        <v>1</v>
      </c>
      <c r="N491" t="s">
        <v>3404</v>
      </c>
      <c r="O491">
        <v>3.5409999999999999</v>
      </c>
      <c r="P491">
        <v>0</v>
      </c>
      <c r="Q491">
        <v>0</v>
      </c>
      <c r="R491">
        <v>120.86199999999999</v>
      </c>
      <c r="S491">
        <v>0</v>
      </c>
      <c r="T491">
        <v>196.39099999999999</v>
      </c>
      <c r="U491">
        <v>0</v>
      </c>
      <c r="V491">
        <v>0</v>
      </c>
      <c r="W491">
        <v>0</v>
      </c>
      <c r="X491">
        <v>0</v>
      </c>
      <c r="Y491">
        <v>0</v>
      </c>
      <c r="Z491">
        <v>0</v>
      </c>
      <c r="AA491">
        <v>0</v>
      </c>
      <c r="AB491">
        <v>0</v>
      </c>
      <c r="AC491" t="b">
        <v>1</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t="b">
        <v>0</v>
      </c>
      <c r="AZ491">
        <v>0</v>
      </c>
      <c r="BI491">
        <v>0</v>
      </c>
      <c r="BJ491">
        <v>0</v>
      </c>
      <c r="BK491">
        <v>0</v>
      </c>
      <c r="BM491" t="s">
        <v>2905</v>
      </c>
      <c r="BN491" t="s">
        <v>3345</v>
      </c>
      <c r="BO491" t="s">
        <v>2888</v>
      </c>
      <c r="BT491"/>
      <c r="BU491"/>
      <c r="BX491"/>
      <c r="BY491" t="s">
        <v>2903</v>
      </c>
      <c r="BZ491"/>
      <c r="CA491"/>
      <c r="CB491"/>
      <c r="CC491"/>
      <c r="CD491">
        <v>0</v>
      </c>
      <c r="CE491"/>
      <c r="CF491">
        <v>0</v>
      </c>
    </row>
    <row r="492" spans="1:85" hidden="1" x14ac:dyDescent="0.35">
      <c r="A492" t="s">
        <v>644</v>
      </c>
      <c r="B492" t="s">
        <v>3405</v>
      </c>
      <c r="C492">
        <v>120.887</v>
      </c>
      <c r="D492">
        <v>35.411999999999999</v>
      </c>
      <c r="E492">
        <v>54.881</v>
      </c>
      <c r="F492">
        <v>6.2949999999999999</v>
      </c>
      <c r="G492" t="s">
        <v>2884</v>
      </c>
      <c r="I492">
        <v>293.81</v>
      </c>
      <c r="J492">
        <v>120.902</v>
      </c>
      <c r="K492" s="68">
        <v>55.22</v>
      </c>
      <c r="L492">
        <v>13</v>
      </c>
      <c r="M492">
        <v>3</v>
      </c>
      <c r="N492" t="s">
        <v>3405</v>
      </c>
      <c r="O492">
        <v>3.5779999999999998</v>
      </c>
      <c r="P492">
        <v>11.673</v>
      </c>
      <c r="Q492">
        <v>35.411999999999999</v>
      </c>
      <c r="R492">
        <v>120.89</v>
      </c>
      <c r="S492">
        <v>28.33</v>
      </c>
      <c r="T492">
        <v>54.948999999999998</v>
      </c>
      <c r="U492">
        <v>5.0359999999999996</v>
      </c>
      <c r="V492">
        <v>100</v>
      </c>
      <c r="W492">
        <v>0.42699999999999999</v>
      </c>
      <c r="X492">
        <v>1.726</v>
      </c>
      <c r="Y492">
        <v>19.5</v>
      </c>
      <c r="Z492">
        <v>21.134</v>
      </c>
      <c r="AA492">
        <v>0.59399999999999997</v>
      </c>
      <c r="AB492">
        <v>0</v>
      </c>
      <c r="AC492" t="b">
        <v>1</v>
      </c>
      <c r="BM492" t="s">
        <v>2905</v>
      </c>
      <c r="BN492" t="s">
        <v>2905</v>
      </c>
      <c r="BO492" t="s">
        <v>3359</v>
      </c>
      <c r="BT492"/>
      <c r="BU492"/>
      <c r="BX492"/>
      <c r="BZ492"/>
      <c r="CA492"/>
      <c r="CB492"/>
      <c r="CC492"/>
      <c r="CD492">
        <v>0</v>
      </c>
      <c r="CE492"/>
      <c r="CF492">
        <v>0</v>
      </c>
    </row>
    <row r="493" spans="1:85" hidden="1" x14ac:dyDescent="0.35">
      <c r="A493" t="s">
        <v>645</v>
      </c>
      <c r="B493" t="s">
        <v>3406</v>
      </c>
      <c r="C493">
        <v>120.889</v>
      </c>
      <c r="D493">
        <v>37.53</v>
      </c>
      <c r="E493">
        <v>327.66699999999997</v>
      </c>
      <c r="F493">
        <v>16.173999999999999</v>
      </c>
      <c r="G493" t="s">
        <v>2884</v>
      </c>
      <c r="I493">
        <v>213.81</v>
      </c>
      <c r="J493">
        <v>120.911</v>
      </c>
      <c r="K493" s="68">
        <v>335.22</v>
      </c>
      <c r="L493">
        <v>5</v>
      </c>
      <c r="M493">
        <v>3</v>
      </c>
      <c r="N493" t="s">
        <v>3406</v>
      </c>
      <c r="O493">
        <v>3.5830000000000002</v>
      </c>
      <c r="P493">
        <v>10</v>
      </c>
      <c r="Q493">
        <v>37.53</v>
      </c>
      <c r="R493">
        <v>120.893</v>
      </c>
      <c r="S493">
        <v>30.024000000000001</v>
      </c>
      <c r="T493">
        <v>329.178</v>
      </c>
      <c r="U493">
        <v>12.939</v>
      </c>
      <c r="V493">
        <v>100</v>
      </c>
      <c r="W493">
        <v>0.95699999999999996</v>
      </c>
      <c r="X493">
        <v>1.5860000000000001</v>
      </c>
      <c r="Y493">
        <v>19.53</v>
      </c>
      <c r="Z493">
        <v>21.134</v>
      </c>
      <c r="AA493">
        <v>0.59399999999999997</v>
      </c>
      <c r="AB493">
        <v>0</v>
      </c>
      <c r="AC493" t="b">
        <v>1</v>
      </c>
      <c r="BM493" t="s">
        <v>2905</v>
      </c>
      <c r="BN493" t="s">
        <v>2905</v>
      </c>
      <c r="BO493" t="s">
        <v>3359</v>
      </c>
      <c r="BT493"/>
      <c r="BU493"/>
      <c r="BX493"/>
      <c r="BZ493"/>
      <c r="CA493"/>
      <c r="CB493"/>
      <c r="CC493"/>
      <c r="CD493">
        <v>0</v>
      </c>
      <c r="CE493"/>
      <c r="CF493">
        <v>0</v>
      </c>
    </row>
    <row r="494" spans="1:85" hidden="1" x14ac:dyDescent="0.35">
      <c r="A494" t="s">
        <v>646</v>
      </c>
      <c r="B494" t="s">
        <v>3408</v>
      </c>
      <c r="C494">
        <v>124.697</v>
      </c>
      <c r="D494">
        <v>30.858000000000001</v>
      </c>
      <c r="E494" s="68">
        <v>311.98700000000002</v>
      </c>
      <c r="F494">
        <v>16.940999999999999</v>
      </c>
      <c r="G494" t="s">
        <v>3407</v>
      </c>
      <c r="I494">
        <v>201.24</v>
      </c>
      <c r="J494">
        <v>124.70699999999999</v>
      </c>
      <c r="K494" s="73">
        <v>323.63</v>
      </c>
      <c r="L494">
        <v>9</v>
      </c>
      <c r="M494">
        <v>0</v>
      </c>
      <c r="N494" t="s">
        <v>3408</v>
      </c>
      <c r="O494">
        <v>3.5779999999999998</v>
      </c>
      <c r="P494">
        <v>10</v>
      </c>
      <c r="Q494">
        <v>8.4410000000000007</v>
      </c>
      <c r="R494">
        <v>124.705</v>
      </c>
      <c r="S494">
        <v>6.4409999999999998</v>
      </c>
      <c r="T494">
        <v>320.16899999999998</v>
      </c>
      <c r="U494">
        <v>5.0359999999999996</v>
      </c>
      <c r="V494">
        <v>100</v>
      </c>
      <c r="W494">
        <v>0.84499999999999997</v>
      </c>
      <c r="X494">
        <v>1.45</v>
      </c>
      <c r="Y494">
        <v>21.21</v>
      </c>
      <c r="Z494">
        <v>21.68</v>
      </c>
      <c r="AA494">
        <v>0.60299999999999998</v>
      </c>
      <c r="AB494">
        <v>0</v>
      </c>
      <c r="AC494" t="b">
        <v>1</v>
      </c>
      <c r="AI494">
        <v>124.703</v>
      </c>
      <c r="AJ494">
        <v>321.88200000000001</v>
      </c>
      <c r="AK494">
        <v>124.70699999999999</v>
      </c>
      <c r="AL494">
        <v>323.60300000000001</v>
      </c>
      <c r="AM494">
        <v>3.4409999999999998</v>
      </c>
      <c r="AN494">
        <v>8.26</v>
      </c>
      <c r="AO494">
        <v>11.84</v>
      </c>
      <c r="AP494">
        <v>0.81299999999999994</v>
      </c>
      <c r="AQ494">
        <v>22.19</v>
      </c>
      <c r="AR494">
        <v>2.1469999999999998</v>
      </c>
      <c r="AS494">
        <v>5.0529999999999999</v>
      </c>
      <c r="AT494">
        <v>0.64100000000000001</v>
      </c>
      <c r="AU494">
        <v>0.12</v>
      </c>
      <c r="AV494">
        <v>0.112</v>
      </c>
      <c r="AW494">
        <v>0</v>
      </c>
      <c r="AX494">
        <v>131581</v>
      </c>
      <c r="AY494" t="b">
        <v>1</v>
      </c>
      <c r="AZ494">
        <v>201.214</v>
      </c>
      <c r="BA494">
        <v>124.70399999999999</v>
      </c>
      <c r="BB494">
        <v>8.4410000000000007</v>
      </c>
      <c r="BC494">
        <v>322.63200000000001</v>
      </c>
      <c r="BD494">
        <v>6.2949999999999999</v>
      </c>
      <c r="BE494">
        <v>124.70699999999999</v>
      </c>
      <c r="BF494">
        <v>323.63</v>
      </c>
      <c r="BG494">
        <v>9</v>
      </c>
      <c r="BH494">
        <v>3</v>
      </c>
      <c r="BM494" t="s">
        <v>144</v>
      </c>
      <c r="BN494" t="s">
        <v>144</v>
      </c>
      <c r="BO494" t="s">
        <v>3255</v>
      </c>
      <c r="BT494"/>
      <c r="BU494"/>
      <c r="BX494"/>
      <c r="BZ494"/>
      <c r="CA494"/>
      <c r="CB494"/>
      <c r="CC494"/>
      <c r="CD494">
        <v>0</v>
      </c>
      <c r="CE494"/>
      <c r="CF494">
        <v>0</v>
      </c>
      <c r="CG494" t="b">
        <f>IF(CE494*100&lt;CC494,TRUE,FALSE)</f>
        <v>0</v>
      </c>
    </row>
    <row r="495" spans="1:85" hidden="1" x14ac:dyDescent="0.35">
      <c r="A495" t="s">
        <v>647</v>
      </c>
      <c r="B495" t="s">
        <v>3409</v>
      </c>
      <c r="C495">
        <v>127.889</v>
      </c>
      <c r="D495">
        <v>32.932000000000002</v>
      </c>
      <c r="E495">
        <v>268.93200000000002</v>
      </c>
      <c r="F495">
        <v>138.99799999999999</v>
      </c>
      <c r="G495" t="s">
        <v>2884</v>
      </c>
      <c r="I495">
        <v>225</v>
      </c>
      <c r="J495">
        <v>127.911</v>
      </c>
      <c r="K495" s="68">
        <v>346.90800000000002</v>
      </c>
      <c r="L495">
        <v>-0.71499999999999997</v>
      </c>
      <c r="M495">
        <v>1</v>
      </c>
      <c r="N495" t="s">
        <v>3409</v>
      </c>
      <c r="O495">
        <v>3.585</v>
      </c>
      <c r="P495">
        <v>0</v>
      </c>
      <c r="Q495">
        <v>0</v>
      </c>
      <c r="R495">
        <v>127.911</v>
      </c>
      <c r="S495">
        <v>0</v>
      </c>
      <c r="T495">
        <v>346.90800000000002</v>
      </c>
      <c r="U495">
        <v>0</v>
      </c>
      <c r="V495">
        <v>0</v>
      </c>
      <c r="W495">
        <v>0</v>
      </c>
      <c r="X495">
        <v>0</v>
      </c>
      <c r="Y495">
        <v>0</v>
      </c>
      <c r="Z495">
        <v>0</v>
      </c>
      <c r="AA495">
        <v>0</v>
      </c>
      <c r="AB495">
        <v>0</v>
      </c>
      <c r="AC495" t="b">
        <v>1</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t="b">
        <v>0</v>
      </c>
      <c r="AZ495">
        <v>0</v>
      </c>
      <c r="BI495">
        <v>0</v>
      </c>
      <c r="BJ495">
        <v>0</v>
      </c>
      <c r="BK495">
        <v>0</v>
      </c>
      <c r="BM495" t="s">
        <v>2887</v>
      </c>
      <c r="BN495" t="s">
        <v>3288</v>
      </c>
      <c r="BO495" t="s">
        <v>2888</v>
      </c>
      <c r="BT495"/>
      <c r="BU495"/>
      <c r="BX495"/>
      <c r="BY495" t="s">
        <v>2903</v>
      </c>
      <c r="BZ495"/>
      <c r="CA495"/>
      <c r="CB495"/>
      <c r="CC495"/>
      <c r="CD495">
        <v>0</v>
      </c>
      <c r="CE495"/>
      <c r="CF495">
        <v>0</v>
      </c>
    </row>
    <row r="496" spans="1:85" hidden="1" x14ac:dyDescent="0.35">
      <c r="A496" t="s">
        <v>648</v>
      </c>
      <c r="B496" t="s">
        <v>3410</v>
      </c>
      <c r="C496">
        <v>127.869</v>
      </c>
      <c r="D496">
        <v>61.393999999999998</v>
      </c>
      <c r="E496">
        <v>118.014</v>
      </c>
      <c r="F496">
        <v>109.53400000000001</v>
      </c>
      <c r="G496" t="s">
        <v>2884</v>
      </c>
      <c r="I496">
        <v>45</v>
      </c>
      <c r="J496">
        <v>127.911</v>
      </c>
      <c r="K496" s="68">
        <v>166.90799999999999</v>
      </c>
      <c r="L496">
        <v>1.395</v>
      </c>
      <c r="M496">
        <v>1</v>
      </c>
      <c r="N496" t="s">
        <v>3410</v>
      </c>
      <c r="O496">
        <v>3.585</v>
      </c>
      <c r="P496">
        <v>0</v>
      </c>
      <c r="Q496">
        <v>0</v>
      </c>
      <c r="R496">
        <v>127.911</v>
      </c>
      <c r="S496">
        <v>0</v>
      </c>
      <c r="T496">
        <v>166.90799999999999</v>
      </c>
      <c r="U496">
        <v>0</v>
      </c>
      <c r="V496">
        <v>0</v>
      </c>
      <c r="W496">
        <v>0</v>
      </c>
      <c r="X496">
        <v>0</v>
      </c>
      <c r="Y496">
        <v>0</v>
      </c>
      <c r="Z496">
        <v>0</v>
      </c>
      <c r="AA496">
        <v>0</v>
      </c>
      <c r="AB496">
        <v>0</v>
      </c>
      <c r="AC496" t="b">
        <v>1</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t="b">
        <v>0</v>
      </c>
      <c r="AZ496">
        <v>0</v>
      </c>
      <c r="BI496">
        <v>0</v>
      </c>
      <c r="BJ496">
        <v>0</v>
      </c>
      <c r="BK496">
        <v>0</v>
      </c>
      <c r="BM496" t="s">
        <v>2887</v>
      </c>
      <c r="BN496" t="s">
        <v>2887</v>
      </c>
      <c r="BO496" t="s">
        <v>2888</v>
      </c>
      <c r="BT496"/>
      <c r="BU496"/>
      <c r="BX496"/>
      <c r="BY496" t="s">
        <v>2903</v>
      </c>
      <c r="BZ496"/>
      <c r="CA496"/>
      <c r="CB496"/>
      <c r="CC496"/>
      <c r="CD496">
        <v>0</v>
      </c>
      <c r="CE496"/>
      <c r="CF496">
        <v>0</v>
      </c>
    </row>
    <row r="497" spans="1:84" hidden="1" x14ac:dyDescent="0.35">
      <c r="A497" t="s">
        <v>649</v>
      </c>
      <c r="B497" t="s">
        <v>3411</v>
      </c>
      <c r="C497">
        <v>127.907</v>
      </c>
      <c r="D497">
        <v>41.609000000000002</v>
      </c>
      <c r="E497">
        <v>23.742999999999999</v>
      </c>
      <c r="F497">
        <v>198.81299999999999</v>
      </c>
      <c r="G497" t="s">
        <v>2884</v>
      </c>
      <c r="I497">
        <v>53.81</v>
      </c>
      <c r="J497">
        <v>127.922</v>
      </c>
      <c r="K497" s="68">
        <v>175.72</v>
      </c>
      <c r="L497">
        <v>7</v>
      </c>
      <c r="M497">
        <v>3</v>
      </c>
      <c r="N497" t="s">
        <v>3411</v>
      </c>
      <c r="O497">
        <v>3.5830000000000002</v>
      </c>
      <c r="P497">
        <v>10</v>
      </c>
      <c r="Q497">
        <v>41.609000000000002</v>
      </c>
      <c r="R497">
        <v>127.91</v>
      </c>
      <c r="S497">
        <v>33.286999999999999</v>
      </c>
      <c r="T497">
        <v>54.139000000000003</v>
      </c>
      <c r="U497">
        <v>159.05000000000001</v>
      </c>
      <c r="V497">
        <v>100</v>
      </c>
      <c r="W497">
        <v>1.772</v>
      </c>
      <c r="X497">
        <v>3.9209999999999998</v>
      </c>
      <c r="Y497">
        <v>22.12</v>
      </c>
      <c r="Z497">
        <v>21.82</v>
      </c>
      <c r="AA497">
        <v>0.60599999999999998</v>
      </c>
      <c r="AB497">
        <v>0</v>
      </c>
      <c r="AC497" t="b">
        <v>1</v>
      </c>
      <c r="BM497" t="s">
        <v>2887</v>
      </c>
      <c r="BN497" t="s">
        <v>3288</v>
      </c>
      <c r="BO497" t="s">
        <v>2888</v>
      </c>
      <c r="BT497"/>
      <c r="BU497"/>
      <c r="BX497"/>
      <c r="BZ497"/>
      <c r="CA497"/>
      <c r="CB497"/>
      <c r="CC497"/>
      <c r="CD497">
        <v>0</v>
      </c>
      <c r="CE497"/>
      <c r="CF497">
        <v>0</v>
      </c>
    </row>
    <row r="498" spans="1:84" hidden="1" x14ac:dyDescent="0.35">
      <c r="A498" t="s">
        <v>650</v>
      </c>
      <c r="B498" t="s">
        <v>3412</v>
      </c>
      <c r="C498">
        <v>127.914</v>
      </c>
      <c r="D498">
        <v>34.709000000000003</v>
      </c>
      <c r="E498">
        <v>304.67200000000003</v>
      </c>
      <c r="F498">
        <v>111.73099999999999</v>
      </c>
      <c r="G498" t="s">
        <v>2884</v>
      </c>
      <c r="I498">
        <v>206.19</v>
      </c>
      <c r="J498">
        <v>127.931</v>
      </c>
      <c r="K498" s="68">
        <v>328.1</v>
      </c>
      <c r="L498">
        <v>5</v>
      </c>
      <c r="M498">
        <v>3</v>
      </c>
      <c r="N498" t="s">
        <v>3412</v>
      </c>
      <c r="O498">
        <v>3.5739999999999998</v>
      </c>
      <c r="P498">
        <v>10</v>
      </c>
      <c r="Q498">
        <v>34.709000000000003</v>
      </c>
      <c r="R498">
        <v>127.917</v>
      </c>
      <c r="S498">
        <v>27.766999999999999</v>
      </c>
      <c r="T498">
        <v>309.35700000000003</v>
      </c>
      <c r="U498">
        <v>89.385000000000005</v>
      </c>
      <c r="V498">
        <v>100</v>
      </c>
      <c r="W498">
        <v>1.9930000000000001</v>
      </c>
      <c r="X498">
        <v>3.4660000000000002</v>
      </c>
      <c r="Y498">
        <v>20.399999999999999</v>
      </c>
      <c r="Z498">
        <v>21.82</v>
      </c>
      <c r="AA498">
        <v>0.60599999999999998</v>
      </c>
      <c r="AB498">
        <v>0</v>
      </c>
      <c r="AC498" t="b">
        <v>1</v>
      </c>
      <c r="BM498" t="s">
        <v>2905</v>
      </c>
      <c r="BN498" t="s">
        <v>3288</v>
      </c>
      <c r="BO498" t="s">
        <v>2888</v>
      </c>
      <c r="BT498"/>
      <c r="BU498"/>
      <c r="BX498"/>
      <c r="BZ498"/>
      <c r="CA498"/>
      <c r="CB498"/>
      <c r="CC498"/>
      <c r="CD498">
        <v>0</v>
      </c>
      <c r="CE498"/>
      <c r="CF498">
        <v>0</v>
      </c>
    </row>
    <row r="499" spans="1:84" hidden="1" x14ac:dyDescent="0.35">
      <c r="A499" t="s">
        <v>651</v>
      </c>
      <c r="B499" t="s">
        <v>3413</v>
      </c>
      <c r="C499">
        <v>127.99</v>
      </c>
      <c r="D499">
        <v>13.162000000000001</v>
      </c>
      <c r="E499">
        <v>196.422</v>
      </c>
      <c r="F499">
        <v>6.2949999999999999</v>
      </c>
      <c r="G499" t="s">
        <v>2884</v>
      </c>
      <c r="I499">
        <v>78.760000000000005</v>
      </c>
      <c r="J499">
        <v>127.99299999999999</v>
      </c>
      <c r="K499" s="68">
        <v>200.64</v>
      </c>
      <c r="L499">
        <v>8</v>
      </c>
      <c r="M499">
        <v>3</v>
      </c>
      <c r="N499" t="s">
        <v>3413</v>
      </c>
      <c r="O499">
        <v>3.552</v>
      </c>
      <c r="P499">
        <v>10</v>
      </c>
      <c r="Q499">
        <v>13.162000000000001</v>
      </c>
      <c r="R499">
        <v>127.991</v>
      </c>
      <c r="S499">
        <v>10.529</v>
      </c>
      <c r="T499">
        <v>197.26599999999999</v>
      </c>
      <c r="U499">
        <v>5.0359999999999996</v>
      </c>
      <c r="V499">
        <v>100</v>
      </c>
      <c r="W499">
        <v>0.81200000000000006</v>
      </c>
      <c r="X499">
        <v>1.345</v>
      </c>
      <c r="Y499">
        <v>22.254999999999999</v>
      </c>
      <c r="Z499">
        <v>21.82</v>
      </c>
      <c r="AA499">
        <v>0.60599999999999998</v>
      </c>
      <c r="AB499">
        <v>0</v>
      </c>
      <c r="AC499" t="b">
        <v>1</v>
      </c>
      <c r="BM499" t="s">
        <v>2905</v>
      </c>
      <c r="BN499" t="s">
        <v>2905</v>
      </c>
      <c r="BO499" t="s">
        <v>3359</v>
      </c>
      <c r="BT499"/>
      <c r="BU499"/>
      <c r="BX499"/>
      <c r="BZ499"/>
      <c r="CA499"/>
      <c r="CB499"/>
      <c r="CC499"/>
      <c r="CD499">
        <v>0</v>
      </c>
      <c r="CE499"/>
      <c r="CF499">
        <v>0</v>
      </c>
    </row>
    <row r="500" spans="1:84" hidden="1" x14ac:dyDescent="0.35">
      <c r="A500" t="s">
        <v>652</v>
      </c>
      <c r="B500" t="s">
        <v>3414</v>
      </c>
      <c r="C500">
        <v>136.92500000000001</v>
      </c>
      <c r="D500">
        <v>48.698999999999998</v>
      </c>
      <c r="E500">
        <v>170.904</v>
      </c>
      <c r="F500">
        <v>16.98</v>
      </c>
      <c r="G500" t="s">
        <v>2884</v>
      </c>
      <c r="I500">
        <v>56.29</v>
      </c>
      <c r="J500">
        <v>136.94399999999999</v>
      </c>
      <c r="K500" s="68">
        <v>177.72</v>
      </c>
      <c r="L500">
        <v>6</v>
      </c>
      <c r="M500">
        <v>3</v>
      </c>
      <c r="N500" t="s">
        <v>3414</v>
      </c>
      <c r="O500">
        <v>3.694</v>
      </c>
      <c r="P500">
        <v>10</v>
      </c>
      <c r="Q500">
        <v>48.698999999999998</v>
      </c>
      <c r="R500">
        <v>136.929</v>
      </c>
      <c r="S500">
        <v>38.959000000000003</v>
      </c>
      <c r="T500">
        <v>172.268</v>
      </c>
      <c r="U500">
        <v>13.584</v>
      </c>
      <c r="V500">
        <v>100</v>
      </c>
      <c r="W500">
        <v>0.84299999999999997</v>
      </c>
      <c r="X500">
        <v>1.611</v>
      </c>
      <c r="Y500">
        <v>22.25</v>
      </c>
      <c r="Z500">
        <v>22.47</v>
      </c>
      <c r="AA500">
        <v>0.61799999999999999</v>
      </c>
      <c r="AB500">
        <v>0</v>
      </c>
      <c r="AC500" t="b">
        <v>1</v>
      </c>
      <c r="BM500" t="s">
        <v>2905</v>
      </c>
      <c r="BN500" t="s">
        <v>2905</v>
      </c>
      <c r="BO500" t="s">
        <v>3359</v>
      </c>
      <c r="BT500"/>
      <c r="BU500"/>
      <c r="BX500"/>
      <c r="BZ500"/>
      <c r="CA500"/>
      <c r="CB500"/>
      <c r="CC500"/>
      <c r="CD500">
        <v>0</v>
      </c>
      <c r="CE500"/>
      <c r="CF500">
        <v>0</v>
      </c>
    </row>
    <row r="501" spans="1:84" hidden="1" x14ac:dyDescent="0.35">
      <c r="A501" t="s">
        <v>653</v>
      </c>
      <c r="B501" t="s">
        <v>3415</v>
      </c>
      <c r="C501">
        <v>136.964</v>
      </c>
      <c r="D501">
        <v>87.614999999999995</v>
      </c>
      <c r="E501">
        <v>137.96700000000001</v>
      </c>
      <c r="F501">
        <v>108.45399999999999</v>
      </c>
      <c r="G501" t="s">
        <v>2884</v>
      </c>
      <c r="I501">
        <v>45</v>
      </c>
      <c r="J501">
        <v>137.02500000000001</v>
      </c>
      <c r="K501" s="68">
        <v>166.42099999999999</v>
      </c>
      <c r="L501">
        <v>1.083</v>
      </c>
      <c r="M501">
        <v>1</v>
      </c>
      <c r="N501" t="s">
        <v>3415</v>
      </c>
      <c r="O501">
        <v>3.7050000000000001</v>
      </c>
      <c r="P501">
        <v>0</v>
      </c>
      <c r="Q501">
        <v>0</v>
      </c>
      <c r="R501">
        <v>137.02500000000001</v>
      </c>
      <c r="S501">
        <v>0</v>
      </c>
      <c r="T501">
        <v>166.42099999999999</v>
      </c>
      <c r="U501">
        <v>0</v>
      </c>
      <c r="V501">
        <v>0</v>
      </c>
      <c r="W501">
        <v>0</v>
      </c>
      <c r="X501">
        <v>0</v>
      </c>
      <c r="Y501">
        <v>0</v>
      </c>
      <c r="Z501">
        <v>0</v>
      </c>
      <c r="AA501">
        <v>0</v>
      </c>
      <c r="AB501">
        <v>0</v>
      </c>
      <c r="AC501" t="b">
        <v>1</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t="b">
        <v>0</v>
      </c>
      <c r="AZ501">
        <v>0</v>
      </c>
      <c r="BI501">
        <v>0</v>
      </c>
      <c r="BJ501">
        <v>0</v>
      </c>
      <c r="BK501">
        <v>0</v>
      </c>
      <c r="BM501" t="s">
        <v>2905</v>
      </c>
      <c r="BN501" t="s">
        <v>2887</v>
      </c>
      <c r="BO501" t="s">
        <v>2888</v>
      </c>
      <c r="BT501"/>
      <c r="BU501"/>
      <c r="BX501"/>
      <c r="BY501" t="s">
        <v>2903</v>
      </c>
      <c r="BZ501"/>
      <c r="CA501"/>
      <c r="CB501"/>
      <c r="CC501"/>
      <c r="CD501">
        <v>0</v>
      </c>
      <c r="CE501"/>
      <c r="CF501">
        <v>0</v>
      </c>
    </row>
    <row r="502" spans="1:84" hidden="1" x14ac:dyDescent="0.35">
      <c r="A502" t="s">
        <v>654</v>
      </c>
      <c r="B502" t="s">
        <v>3416</v>
      </c>
      <c r="C502">
        <v>137.01300000000001</v>
      </c>
      <c r="D502">
        <v>40.234999999999999</v>
      </c>
      <c r="E502">
        <v>86.039000000000001</v>
      </c>
      <c r="F502">
        <v>172.435</v>
      </c>
      <c r="G502" t="s">
        <v>2884</v>
      </c>
      <c r="I502">
        <v>61.24</v>
      </c>
      <c r="J502">
        <v>137.03</v>
      </c>
      <c r="K502" s="68">
        <v>182.66</v>
      </c>
      <c r="L502">
        <v>6</v>
      </c>
      <c r="M502">
        <v>3</v>
      </c>
      <c r="N502" t="s">
        <v>3416</v>
      </c>
      <c r="O502">
        <v>3.6629999999999998</v>
      </c>
      <c r="P502">
        <v>10</v>
      </c>
      <c r="Q502">
        <v>40.234999999999999</v>
      </c>
      <c r="R502">
        <v>137.01599999999999</v>
      </c>
      <c r="S502">
        <v>32.188000000000002</v>
      </c>
      <c r="T502">
        <v>105.363</v>
      </c>
      <c r="U502">
        <v>137.94800000000001</v>
      </c>
      <c r="V502">
        <v>100</v>
      </c>
      <c r="W502">
        <v>1.782</v>
      </c>
      <c r="X502">
        <v>3.641</v>
      </c>
      <c r="Y502">
        <v>21.84</v>
      </c>
      <c r="Z502">
        <v>22.47</v>
      </c>
      <c r="AA502">
        <v>0.61799999999999999</v>
      </c>
      <c r="AB502">
        <v>0</v>
      </c>
      <c r="AC502" t="b">
        <v>1</v>
      </c>
      <c r="BM502" t="s">
        <v>2905</v>
      </c>
      <c r="BN502" t="s">
        <v>2887</v>
      </c>
      <c r="BO502" t="s">
        <v>2888</v>
      </c>
      <c r="BT502"/>
      <c r="BU502"/>
      <c r="BX502"/>
      <c r="BZ502"/>
      <c r="CA502"/>
      <c r="CB502"/>
      <c r="CC502"/>
      <c r="CD502">
        <v>0</v>
      </c>
      <c r="CE502"/>
      <c r="CF502">
        <v>0</v>
      </c>
    </row>
    <row r="503" spans="1:84" hidden="1" x14ac:dyDescent="0.35">
      <c r="A503" t="s">
        <v>655</v>
      </c>
      <c r="B503" t="s">
        <v>3417</v>
      </c>
      <c r="C503">
        <v>137.01400000000001</v>
      </c>
      <c r="D503">
        <v>38.49</v>
      </c>
      <c r="E503">
        <v>334.55</v>
      </c>
      <c r="F503">
        <v>77.194999999999993</v>
      </c>
      <c r="G503" t="s">
        <v>2884</v>
      </c>
      <c r="I503">
        <v>253.81</v>
      </c>
      <c r="J503">
        <v>137.03100000000001</v>
      </c>
      <c r="K503" s="68">
        <v>15.26</v>
      </c>
      <c r="L503">
        <v>5</v>
      </c>
      <c r="M503">
        <v>3</v>
      </c>
      <c r="N503" t="s">
        <v>3417</v>
      </c>
      <c r="O503">
        <v>3.6629999999999998</v>
      </c>
      <c r="P503">
        <v>10</v>
      </c>
      <c r="Q503">
        <v>38.49</v>
      </c>
      <c r="R503">
        <v>137.017</v>
      </c>
      <c r="S503">
        <v>30.792000000000002</v>
      </c>
      <c r="T503">
        <v>342.69200000000001</v>
      </c>
      <c r="U503">
        <v>61.756</v>
      </c>
      <c r="V503">
        <v>100</v>
      </c>
      <c r="W503">
        <v>1.825</v>
      </c>
      <c r="X503">
        <v>3.3</v>
      </c>
      <c r="Y503">
        <v>20.204999999999998</v>
      </c>
      <c r="Z503">
        <v>22.47</v>
      </c>
      <c r="AA503">
        <v>0.61799999999999999</v>
      </c>
      <c r="AB503">
        <v>0</v>
      </c>
      <c r="AC503" t="b">
        <v>1</v>
      </c>
      <c r="BM503" t="s">
        <v>2905</v>
      </c>
      <c r="BN503" t="s">
        <v>2887</v>
      </c>
      <c r="BO503" t="s">
        <v>2888</v>
      </c>
      <c r="BT503"/>
      <c r="BU503"/>
      <c r="BX503"/>
      <c r="BZ503"/>
      <c r="CA503"/>
      <c r="CB503"/>
      <c r="CC503"/>
      <c r="CD503">
        <v>0</v>
      </c>
      <c r="CE503"/>
      <c r="CF503">
        <v>0</v>
      </c>
    </row>
    <row r="504" spans="1:84" hidden="1" x14ac:dyDescent="0.35">
      <c r="A504" t="s">
        <v>656</v>
      </c>
      <c r="B504" t="s">
        <v>3418</v>
      </c>
      <c r="C504">
        <v>137.01400000000001</v>
      </c>
      <c r="D504">
        <v>36.377000000000002</v>
      </c>
      <c r="E504">
        <v>255.036</v>
      </c>
      <c r="F504">
        <v>7.5839999999999996</v>
      </c>
      <c r="G504" t="s">
        <v>2884</v>
      </c>
      <c r="I504">
        <v>133.81</v>
      </c>
      <c r="J504">
        <v>137.03399999999999</v>
      </c>
      <c r="K504" s="68">
        <v>255.26</v>
      </c>
      <c r="L504">
        <v>11</v>
      </c>
      <c r="M504">
        <v>3</v>
      </c>
      <c r="N504" t="s">
        <v>3418</v>
      </c>
      <c r="O504">
        <v>3.6619999999999999</v>
      </c>
      <c r="P504">
        <v>10.523</v>
      </c>
      <c r="Q504">
        <v>36.377000000000002</v>
      </c>
      <c r="R504">
        <v>137.018</v>
      </c>
      <c r="S504">
        <v>29.102</v>
      </c>
      <c r="T504">
        <v>255.08</v>
      </c>
      <c r="U504">
        <v>6.0670000000000002</v>
      </c>
      <c r="V504">
        <v>100</v>
      </c>
      <c r="W504">
        <v>0.499</v>
      </c>
      <c r="X504">
        <v>1.82</v>
      </c>
      <c r="Y504">
        <v>21.84</v>
      </c>
      <c r="Z504">
        <v>22.47</v>
      </c>
      <c r="AA504">
        <v>0.61799999999999999</v>
      </c>
      <c r="AB504">
        <v>0</v>
      </c>
      <c r="AC504" t="b">
        <v>1</v>
      </c>
      <c r="BM504" t="s">
        <v>2905</v>
      </c>
      <c r="BN504" t="s">
        <v>2887</v>
      </c>
      <c r="BO504" t="s">
        <v>2888</v>
      </c>
      <c r="BT504"/>
      <c r="BU504"/>
      <c r="BX504"/>
      <c r="BZ504"/>
      <c r="CA504"/>
      <c r="CB504"/>
      <c r="CC504"/>
      <c r="CD504">
        <v>0</v>
      </c>
      <c r="CE504"/>
      <c r="CF504">
        <v>0</v>
      </c>
    </row>
    <row r="505" spans="1:84" hidden="1" x14ac:dyDescent="0.35">
      <c r="A505" t="s">
        <v>657</v>
      </c>
      <c r="B505" t="s">
        <v>3419</v>
      </c>
      <c r="C505">
        <v>137.03800000000001</v>
      </c>
      <c r="D505">
        <v>22.347999999999999</v>
      </c>
      <c r="E505">
        <v>328.76</v>
      </c>
      <c r="F505">
        <v>30.495000000000001</v>
      </c>
      <c r="G505" t="s">
        <v>2884</v>
      </c>
      <c r="I505">
        <v>225</v>
      </c>
      <c r="J505">
        <v>137.04499999999999</v>
      </c>
      <c r="K505" s="68">
        <v>346.44600000000003</v>
      </c>
      <c r="L505">
        <v>0.81799999999999995</v>
      </c>
      <c r="M505">
        <v>1</v>
      </c>
      <c r="N505" t="s">
        <v>3419</v>
      </c>
      <c r="O505">
        <v>3.665</v>
      </c>
      <c r="P505">
        <v>0</v>
      </c>
      <c r="Q505">
        <v>0</v>
      </c>
      <c r="R505">
        <v>137.04499999999999</v>
      </c>
      <c r="S505">
        <v>0</v>
      </c>
      <c r="T505">
        <v>346.44600000000003</v>
      </c>
      <c r="U505">
        <v>0</v>
      </c>
      <c r="V505">
        <v>0</v>
      </c>
      <c r="W505">
        <v>0</v>
      </c>
      <c r="X505">
        <v>0</v>
      </c>
      <c r="Y505">
        <v>0</v>
      </c>
      <c r="Z505">
        <v>0</v>
      </c>
      <c r="AA505">
        <v>0</v>
      </c>
      <c r="AB505">
        <v>0</v>
      </c>
      <c r="AC505" t="b">
        <v>1</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t="b">
        <v>0</v>
      </c>
      <c r="AZ505">
        <v>0</v>
      </c>
      <c r="BI505">
        <v>0</v>
      </c>
      <c r="BJ505">
        <v>0</v>
      </c>
      <c r="BK505">
        <v>0</v>
      </c>
      <c r="BM505" t="s">
        <v>2905</v>
      </c>
      <c r="BN505" t="s">
        <v>3348</v>
      </c>
      <c r="BO505" t="s">
        <v>3359</v>
      </c>
      <c r="BT505"/>
      <c r="BU505"/>
      <c r="BX505"/>
      <c r="BY505" t="s">
        <v>2903</v>
      </c>
      <c r="BZ505"/>
      <c r="CA505"/>
      <c r="CB505"/>
      <c r="CC505"/>
      <c r="CD505">
        <v>0</v>
      </c>
      <c r="CE505"/>
      <c r="CF505">
        <v>0</v>
      </c>
    </row>
    <row r="506" spans="1:84" hidden="1" x14ac:dyDescent="0.35">
      <c r="A506" t="s">
        <v>658</v>
      </c>
      <c r="B506" t="s">
        <v>3420</v>
      </c>
      <c r="C506">
        <v>137.096</v>
      </c>
      <c r="D506">
        <v>29.202000000000002</v>
      </c>
      <c r="E506">
        <v>169.143</v>
      </c>
      <c r="F506">
        <v>13.964</v>
      </c>
      <c r="G506" t="s">
        <v>2884</v>
      </c>
      <c r="I506">
        <v>53.81</v>
      </c>
      <c r="J506">
        <v>137.108</v>
      </c>
      <c r="K506" s="68">
        <v>175.29</v>
      </c>
      <c r="L506">
        <v>5</v>
      </c>
      <c r="M506">
        <v>3</v>
      </c>
      <c r="N506" t="s">
        <v>3420</v>
      </c>
      <c r="O506">
        <v>3.6509999999999998</v>
      </c>
      <c r="P506">
        <v>10</v>
      </c>
      <c r="Q506">
        <v>29.202000000000002</v>
      </c>
      <c r="R506">
        <v>137.09800000000001</v>
      </c>
      <c r="S506">
        <v>23.361999999999998</v>
      </c>
      <c r="T506">
        <v>170.37200000000001</v>
      </c>
      <c r="U506">
        <v>11.170999999999999</v>
      </c>
      <c r="V506">
        <v>100</v>
      </c>
      <c r="W506">
        <v>1.03</v>
      </c>
      <c r="X506">
        <v>1.744</v>
      </c>
      <c r="Y506">
        <v>21.07</v>
      </c>
      <c r="Z506">
        <v>22.47</v>
      </c>
      <c r="AA506">
        <v>0.61799999999999999</v>
      </c>
      <c r="AB506">
        <v>0</v>
      </c>
      <c r="AC506" t="b">
        <v>1</v>
      </c>
      <c r="BM506" t="s">
        <v>2905</v>
      </c>
      <c r="BN506" t="s">
        <v>2905</v>
      </c>
      <c r="BO506" t="s">
        <v>3359</v>
      </c>
      <c r="BT506"/>
      <c r="BU506"/>
      <c r="BX506"/>
      <c r="BZ506"/>
      <c r="CA506"/>
      <c r="CB506"/>
      <c r="CC506"/>
      <c r="CD506">
        <v>0</v>
      </c>
      <c r="CE506"/>
      <c r="CF506">
        <v>0</v>
      </c>
    </row>
    <row r="507" spans="1:84" hidden="1" x14ac:dyDescent="0.35">
      <c r="A507" t="s">
        <v>659</v>
      </c>
      <c r="B507" t="s">
        <v>3421</v>
      </c>
      <c r="C507">
        <v>137.08699999999999</v>
      </c>
      <c r="D507">
        <v>44.866</v>
      </c>
      <c r="E507">
        <v>57.093000000000004</v>
      </c>
      <c r="F507">
        <v>6.883</v>
      </c>
      <c r="G507" t="s">
        <v>2884</v>
      </c>
      <c r="I507">
        <v>296.29000000000002</v>
      </c>
      <c r="J507">
        <v>137.11500000000001</v>
      </c>
      <c r="K507" s="68">
        <v>57.77</v>
      </c>
      <c r="L507">
        <v>11</v>
      </c>
      <c r="M507">
        <v>3</v>
      </c>
      <c r="N507" t="s">
        <v>3421</v>
      </c>
      <c r="O507">
        <v>3.65</v>
      </c>
      <c r="P507">
        <v>10.523</v>
      </c>
      <c r="Q507">
        <v>44.866</v>
      </c>
      <c r="R507">
        <v>137.09200000000001</v>
      </c>
      <c r="S507">
        <v>35.893000000000001</v>
      </c>
      <c r="T507">
        <v>57.228000000000002</v>
      </c>
      <c r="U507">
        <v>5.5060000000000002</v>
      </c>
      <c r="V507">
        <v>100</v>
      </c>
      <c r="W507">
        <v>0.38500000000000001</v>
      </c>
      <c r="X507">
        <v>1.3740000000000001</v>
      </c>
      <c r="Y507">
        <v>20.87</v>
      </c>
      <c r="Z507">
        <v>22.47</v>
      </c>
      <c r="AA507">
        <v>0.61799999999999999</v>
      </c>
      <c r="AB507">
        <v>0</v>
      </c>
      <c r="AC507" t="b">
        <v>1</v>
      </c>
      <c r="BM507" t="s">
        <v>2905</v>
      </c>
      <c r="BN507" t="s">
        <v>2905</v>
      </c>
      <c r="BO507" t="s">
        <v>3359</v>
      </c>
      <c r="BT507"/>
      <c r="BU507"/>
      <c r="BX507"/>
      <c r="BZ507"/>
      <c r="CA507"/>
      <c r="CB507"/>
      <c r="CC507"/>
      <c r="CD507">
        <v>0</v>
      </c>
      <c r="CE507"/>
      <c r="CF507">
        <v>0</v>
      </c>
    </row>
    <row r="508" spans="1:84" hidden="1" x14ac:dyDescent="0.35">
      <c r="A508" t="s">
        <v>660</v>
      </c>
      <c r="B508" t="s">
        <v>3422</v>
      </c>
      <c r="C508">
        <v>137.16900000000001</v>
      </c>
      <c r="D508">
        <v>23.369</v>
      </c>
      <c r="E508">
        <v>351.80900000000003</v>
      </c>
      <c r="F508">
        <v>9.0329999999999995</v>
      </c>
      <c r="G508" t="s">
        <v>2884</v>
      </c>
      <c r="I508">
        <v>233.81</v>
      </c>
      <c r="J508">
        <v>137.179</v>
      </c>
      <c r="K508" s="68">
        <v>355.27</v>
      </c>
      <c r="L508">
        <v>7</v>
      </c>
      <c r="M508">
        <v>3</v>
      </c>
      <c r="N508" t="s">
        <v>3422</v>
      </c>
      <c r="O508">
        <v>3.6280000000000001</v>
      </c>
      <c r="P508">
        <v>10</v>
      </c>
      <c r="Q508">
        <v>23.369</v>
      </c>
      <c r="R508">
        <v>137.17099999999999</v>
      </c>
      <c r="S508">
        <v>18.695</v>
      </c>
      <c r="T508">
        <v>352.50099999999998</v>
      </c>
      <c r="U508">
        <v>7.2270000000000003</v>
      </c>
      <c r="V508">
        <v>100</v>
      </c>
      <c r="W508">
        <v>0.80100000000000005</v>
      </c>
      <c r="X508">
        <v>1.82</v>
      </c>
      <c r="Y508">
        <v>21.51</v>
      </c>
      <c r="Z508">
        <v>22.47</v>
      </c>
      <c r="AA508">
        <v>0.61799999999999999</v>
      </c>
      <c r="AB508">
        <v>0</v>
      </c>
      <c r="AC508" t="b">
        <v>1</v>
      </c>
      <c r="BM508" t="s">
        <v>2905</v>
      </c>
      <c r="BN508" t="s">
        <v>2905</v>
      </c>
      <c r="BO508" t="s">
        <v>3359</v>
      </c>
      <c r="BT508"/>
      <c r="BU508"/>
      <c r="BX508"/>
      <c r="BZ508"/>
      <c r="CA508"/>
      <c r="CB508"/>
      <c r="CC508"/>
      <c r="CD508">
        <v>0</v>
      </c>
      <c r="CE508"/>
      <c r="CF508">
        <v>0</v>
      </c>
    </row>
    <row r="509" spans="1:84" hidden="1" x14ac:dyDescent="0.35">
      <c r="A509" t="s">
        <v>661</v>
      </c>
      <c r="B509" t="s">
        <v>3423</v>
      </c>
      <c r="C509">
        <v>146.04300000000001</v>
      </c>
      <c r="D509">
        <v>35.851999999999997</v>
      </c>
      <c r="E509">
        <v>276.46300000000002</v>
      </c>
      <c r="F509">
        <v>8.9209999999999994</v>
      </c>
      <c r="G509" t="s">
        <v>2884</v>
      </c>
      <c r="I509">
        <v>158.76</v>
      </c>
      <c r="J509">
        <v>146.06899999999999</v>
      </c>
      <c r="K509" s="68">
        <v>280.97000000000003</v>
      </c>
      <c r="L509">
        <v>7</v>
      </c>
      <c r="M509">
        <v>3</v>
      </c>
      <c r="N509" t="s">
        <v>3423</v>
      </c>
      <c r="O509">
        <v>3.694</v>
      </c>
      <c r="P509">
        <v>10</v>
      </c>
      <c r="Q509">
        <v>35.851999999999997</v>
      </c>
      <c r="R509">
        <v>146.048</v>
      </c>
      <c r="S509">
        <v>28.681999999999999</v>
      </c>
      <c r="T509">
        <v>277.36399999999998</v>
      </c>
      <c r="U509">
        <v>7.1369999999999996</v>
      </c>
      <c r="V509">
        <v>100</v>
      </c>
      <c r="W509">
        <v>0.59699999999999998</v>
      </c>
      <c r="X509">
        <v>1.304</v>
      </c>
      <c r="Y509">
        <v>21.85</v>
      </c>
      <c r="Z509">
        <v>21.713999999999999</v>
      </c>
      <c r="AA509">
        <v>0.60399999999999998</v>
      </c>
      <c r="AB509">
        <v>0</v>
      </c>
      <c r="AC509" t="b">
        <v>1</v>
      </c>
      <c r="BM509" t="s">
        <v>2905</v>
      </c>
      <c r="BN509" t="s">
        <v>2887</v>
      </c>
      <c r="BO509" t="s">
        <v>2888</v>
      </c>
      <c r="BT509"/>
      <c r="BU509"/>
      <c r="BX509"/>
      <c r="BZ509"/>
      <c r="CA509"/>
      <c r="CB509"/>
      <c r="CC509"/>
      <c r="CD509">
        <v>0</v>
      </c>
      <c r="CE509"/>
      <c r="CF509">
        <v>0</v>
      </c>
    </row>
    <row r="510" spans="1:84" hidden="1" x14ac:dyDescent="0.35">
      <c r="A510" t="s">
        <v>662</v>
      </c>
      <c r="B510" t="s">
        <v>3424</v>
      </c>
      <c r="C510">
        <v>146.08600000000001</v>
      </c>
      <c r="D510">
        <v>45.073999999999998</v>
      </c>
      <c r="E510">
        <v>271.62</v>
      </c>
      <c r="F510">
        <v>135.83099999999999</v>
      </c>
      <c r="G510" t="s">
        <v>2884</v>
      </c>
      <c r="I510">
        <v>180</v>
      </c>
      <c r="J510">
        <v>146.102</v>
      </c>
      <c r="K510" s="68">
        <v>302.19</v>
      </c>
      <c r="L510">
        <v>-1.121</v>
      </c>
      <c r="M510">
        <v>1</v>
      </c>
      <c r="N510" t="s">
        <v>3424</v>
      </c>
      <c r="O510">
        <v>3.6850000000000001</v>
      </c>
      <c r="P510">
        <v>0</v>
      </c>
      <c r="Q510">
        <v>0</v>
      </c>
      <c r="R510">
        <v>146.102</v>
      </c>
      <c r="S510">
        <v>0</v>
      </c>
      <c r="T510">
        <v>302.19</v>
      </c>
      <c r="U510">
        <v>0</v>
      </c>
      <c r="V510">
        <v>0</v>
      </c>
      <c r="W510">
        <v>0</v>
      </c>
      <c r="X510">
        <v>0</v>
      </c>
      <c r="Y510">
        <v>0</v>
      </c>
      <c r="Z510">
        <v>0</v>
      </c>
      <c r="AA510">
        <v>0</v>
      </c>
      <c r="AB510">
        <v>0</v>
      </c>
      <c r="AC510" t="b">
        <v>1</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t="b">
        <v>0</v>
      </c>
      <c r="AZ510">
        <v>0</v>
      </c>
      <c r="BI510">
        <v>0</v>
      </c>
      <c r="BJ510">
        <v>0</v>
      </c>
      <c r="BK510">
        <v>0</v>
      </c>
      <c r="BM510" t="s">
        <v>2887</v>
      </c>
      <c r="BN510" t="s">
        <v>3288</v>
      </c>
      <c r="BO510" t="s">
        <v>2888</v>
      </c>
      <c r="BT510"/>
      <c r="BU510"/>
      <c r="BX510"/>
      <c r="BY510" t="s">
        <v>2903</v>
      </c>
      <c r="BZ510"/>
      <c r="CA510"/>
      <c r="CB510"/>
      <c r="CC510"/>
      <c r="CD510">
        <v>0</v>
      </c>
      <c r="CE510"/>
      <c r="CF510">
        <v>0</v>
      </c>
    </row>
    <row r="511" spans="1:84" hidden="1" x14ac:dyDescent="0.35">
      <c r="A511" t="s">
        <v>663</v>
      </c>
      <c r="B511" t="s">
        <v>3425</v>
      </c>
      <c r="C511">
        <v>146.07</v>
      </c>
      <c r="D511">
        <v>72.099000000000004</v>
      </c>
      <c r="E511">
        <v>97.763000000000005</v>
      </c>
      <c r="F511">
        <v>133.631</v>
      </c>
      <c r="G511" t="s">
        <v>2884</v>
      </c>
      <c r="I511">
        <v>60</v>
      </c>
      <c r="J511">
        <v>146.11600000000001</v>
      </c>
      <c r="K511" s="68">
        <v>182.19</v>
      </c>
      <c r="L511">
        <v>1.8340000000000001</v>
      </c>
      <c r="M511">
        <v>1</v>
      </c>
      <c r="N511" t="s">
        <v>3425</v>
      </c>
      <c r="O511">
        <v>3.6909999999999998</v>
      </c>
      <c r="P511">
        <v>0</v>
      </c>
      <c r="Q511">
        <v>0</v>
      </c>
      <c r="R511">
        <v>146.11600000000001</v>
      </c>
      <c r="S511">
        <v>0</v>
      </c>
      <c r="T511">
        <v>182.19</v>
      </c>
      <c r="U511">
        <v>0</v>
      </c>
      <c r="V511">
        <v>0</v>
      </c>
      <c r="W511">
        <v>0</v>
      </c>
      <c r="X511">
        <v>0</v>
      </c>
      <c r="Y511">
        <v>0</v>
      </c>
      <c r="Z511">
        <v>0</v>
      </c>
      <c r="AA511">
        <v>0</v>
      </c>
      <c r="AB511">
        <v>0</v>
      </c>
      <c r="AC511" t="b">
        <v>1</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t="b">
        <v>0</v>
      </c>
      <c r="AZ511">
        <v>0</v>
      </c>
      <c r="BI511">
        <v>0</v>
      </c>
      <c r="BJ511">
        <v>0</v>
      </c>
      <c r="BK511">
        <v>0</v>
      </c>
      <c r="BM511" t="s">
        <v>2887</v>
      </c>
      <c r="BN511" t="s">
        <v>2887</v>
      </c>
      <c r="BO511" t="s">
        <v>2888</v>
      </c>
      <c r="BT511"/>
      <c r="BU511"/>
      <c r="BX511"/>
      <c r="BY511" t="s">
        <v>2903</v>
      </c>
      <c r="BZ511"/>
      <c r="CA511"/>
      <c r="CB511"/>
      <c r="CC511"/>
      <c r="CD511">
        <v>0</v>
      </c>
      <c r="CE511"/>
      <c r="CF511">
        <v>0</v>
      </c>
    </row>
    <row r="512" spans="1:84" hidden="1" x14ac:dyDescent="0.35">
      <c r="A512" t="s">
        <v>664</v>
      </c>
      <c r="B512" t="s">
        <v>3426</v>
      </c>
      <c r="C512">
        <v>146.11199999999999</v>
      </c>
      <c r="D512">
        <v>33.843000000000004</v>
      </c>
      <c r="E512">
        <v>352.101</v>
      </c>
      <c r="F512">
        <v>250.435</v>
      </c>
      <c r="G512" t="s">
        <v>2884</v>
      </c>
      <c r="I512">
        <v>6.19</v>
      </c>
      <c r="J512">
        <v>146.125</v>
      </c>
      <c r="K512" s="68">
        <v>128.38</v>
      </c>
      <c r="L512">
        <v>8</v>
      </c>
      <c r="M512">
        <v>3</v>
      </c>
      <c r="N512" t="s">
        <v>3426</v>
      </c>
      <c r="O512">
        <v>3.6749999999999998</v>
      </c>
      <c r="P512">
        <v>10</v>
      </c>
      <c r="Q512">
        <v>33.843000000000004</v>
      </c>
      <c r="R512">
        <v>146.114</v>
      </c>
      <c r="S512">
        <v>27.074000000000002</v>
      </c>
      <c r="T512">
        <v>19.356000000000002</v>
      </c>
      <c r="U512">
        <v>200.34800000000001</v>
      </c>
      <c r="V512">
        <v>100</v>
      </c>
      <c r="W512">
        <v>2.0289999999999999</v>
      </c>
      <c r="X512">
        <v>5.5940000000000003</v>
      </c>
      <c r="Y512">
        <v>20.84</v>
      </c>
      <c r="Z512">
        <v>21.713999999999999</v>
      </c>
      <c r="AA512">
        <v>0.60399999999999998</v>
      </c>
      <c r="AB512">
        <v>0</v>
      </c>
      <c r="AC512" t="b">
        <v>1</v>
      </c>
      <c r="BM512" t="s">
        <v>2905</v>
      </c>
      <c r="BN512" t="s">
        <v>3288</v>
      </c>
      <c r="BO512" t="s">
        <v>2888</v>
      </c>
      <c r="BT512"/>
      <c r="BU512"/>
      <c r="BX512"/>
      <c r="BZ512"/>
      <c r="CA512"/>
      <c r="CB512"/>
      <c r="CC512"/>
      <c r="CD512">
        <v>0</v>
      </c>
      <c r="CE512"/>
      <c r="CF512">
        <v>0</v>
      </c>
    </row>
    <row r="513" spans="1:84" hidden="1" x14ac:dyDescent="0.35">
      <c r="A513" t="s">
        <v>665</v>
      </c>
      <c r="B513" t="s">
        <v>3427</v>
      </c>
      <c r="C513">
        <v>146.113</v>
      </c>
      <c r="D513">
        <v>32.950000000000003</v>
      </c>
      <c r="E513">
        <v>224.83799999999999</v>
      </c>
      <c r="F513">
        <v>70.378</v>
      </c>
      <c r="G513" t="s">
        <v>2884</v>
      </c>
      <c r="I513">
        <v>126.19</v>
      </c>
      <c r="J513">
        <v>146.125</v>
      </c>
      <c r="K513" s="68">
        <v>248.38</v>
      </c>
      <c r="L513">
        <v>8</v>
      </c>
      <c r="M513">
        <v>3</v>
      </c>
      <c r="N513" t="s">
        <v>3427</v>
      </c>
      <c r="O513">
        <v>3.6749999999999998</v>
      </c>
      <c r="P513">
        <v>10</v>
      </c>
      <c r="Q513">
        <v>32.950000000000003</v>
      </c>
      <c r="R513">
        <v>146.11500000000001</v>
      </c>
      <c r="S513">
        <v>26.36</v>
      </c>
      <c r="T513">
        <v>229.54599999999999</v>
      </c>
      <c r="U513">
        <v>56.302999999999997</v>
      </c>
      <c r="V513">
        <v>100</v>
      </c>
      <c r="W513">
        <v>2.0870000000000002</v>
      </c>
      <c r="X513">
        <v>5.375</v>
      </c>
      <c r="Y513">
        <v>20.53</v>
      </c>
      <c r="Z513">
        <v>21.713999999999999</v>
      </c>
      <c r="AA513">
        <v>0.60399999999999998</v>
      </c>
      <c r="AB513">
        <v>0</v>
      </c>
      <c r="AC513" t="b">
        <v>1</v>
      </c>
      <c r="BM513" t="s">
        <v>2905</v>
      </c>
      <c r="BN513" t="s">
        <v>2887</v>
      </c>
      <c r="BO513" t="s">
        <v>2888</v>
      </c>
      <c r="BT513"/>
      <c r="BU513"/>
      <c r="BX513"/>
      <c r="BZ513"/>
      <c r="CA513"/>
      <c r="CB513"/>
      <c r="CC513"/>
      <c r="CD513">
        <v>0</v>
      </c>
      <c r="CE513"/>
      <c r="CF513">
        <v>0</v>
      </c>
    </row>
    <row r="514" spans="1:84" hidden="1" x14ac:dyDescent="0.35">
      <c r="A514" t="s">
        <v>666</v>
      </c>
      <c r="B514" t="s">
        <v>3428</v>
      </c>
      <c r="C514">
        <v>146.10499999999999</v>
      </c>
      <c r="D514">
        <v>40.685000000000002</v>
      </c>
      <c r="E514">
        <v>294.55700000000002</v>
      </c>
      <c r="F514">
        <v>83.513999999999996</v>
      </c>
      <c r="G514" t="s">
        <v>2884</v>
      </c>
      <c r="I514">
        <v>173.81</v>
      </c>
      <c r="J514">
        <v>146.126</v>
      </c>
      <c r="K514" s="68">
        <v>296</v>
      </c>
      <c r="L514">
        <v>7</v>
      </c>
      <c r="M514">
        <v>3</v>
      </c>
      <c r="N514" t="s">
        <v>3428</v>
      </c>
      <c r="O514">
        <v>3.6749999999999998</v>
      </c>
      <c r="P514">
        <v>10</v>
      </c>
      <c r="Q514">
        <v>40.685000000000002</v>
      </c>
      <c r="R514">
        <v>146.10900000000001</v>
      </c>
      <c r="S514">
        <v>32.548000000000002</v>
      </c>
      <c r="T514">
        <v>294.846</v>
      </c>
      <c r="U514">
        <v>66.811999999999998</v>
      </c>
      <c r="V514">
        <v>100</v>
      </c>
      <c r="W514">
        <v>1.7749999999999999</v>
      </c>
      <c r="X514">
        <v>3.9910000000000001</v>
      </c>
      <c r="Y514">
        <v>20.954999999999998</v>
      </c>
      <c r="Z514">
        <v>21.713999999999999</v>
      </c>
      <c r="AA514">
        <v>0.60399999999999998</v>
      </c>
      <c r="AB514">
        <v>0</v>
      </c>
      <c r="AC514" t="b">
        <v>1</v>
      </c>
      <c r="BM514" t="s">
        <v>2905</v>
      </c>
      <c r="BN514" t="s">
        <v>3288</v>
      </c>
      <c r="BO514" t="s">
        <v>2888</v>
      </c>
      <c r="BT514"/>
      <c r="BU514"/>
      <c r="BX514"/>
      <c r="BZ514"/>
      <c r="CA514"/>
      <c r="CB514"/>
      <c r="CC514"/>
      <c r="CD514">
        <v>0</v>
      </c>
      <c r="CE514"/>
      <c r="CF514">
        <v>0</v>
      </c>
    </row>
    <row r="515" spans="1:84" hidden="1" x14ac:dyDescent="0.35">
      <c r="A515" t="s">
        <v>667</v>
      </c>
      <c r="B515" t="s">
        <v>3429</v>
      </c>
      <c r="C515">
        <v>146.18</v>
      </c>
      <c r="D515">
        <v>47.213000000000001</v>
      </c>
      <c r="E515">
        <v>238.827</v>
      </c>
      <c r="F515">
        <v>9.077</v>
      </c>
      <c r="G515" t="s">
        <v>2884</v>
      </c>
      <c r="I515">
        <v>123.71</v>
      </c>
      <c r="J515">
        <v>146.202</v>
      </c>
      <c r="K515" s="68">
        <v>245.89</v>
      </c>
      <c r="L515">
        <v>10</v>
      </c>
      <c r="M515">
        <v>3</v>
      </c>
      <c r="N515" t="s">
        <v>3429</v>
      </c>
      <c r="O515">
        <v>3.677</v>
      </c>
      <c r="P515">
        <v>10</v>
      </c>
      <c r="Q515">
        <v>47.213000000000001</v>
      </c>
      <c r="R515">
        <v>146.184</v>
      </c>
      <c r="S515">
        <v>37.770000000000003</v>
      </c>
      <c r="T515">
        <v>240.239</v>
      </c>
      <c r="U515">
        <v>7.2619999999999996</v>
      </c>
      <c r="V515">
        <v>100</v>
      </c>
      <c r="W515">
        <v>0.48199999999999998</v>
      </c>
      <c r="X515">
        <v>1.5169999999999999</v>
      </c>
      <c r="Y515">
        <v>20.905000000000001</v>
      </c>
      <c r="Z515">
        <v>21.713999999999999</v>
      </c>
      <c r="AA515">
        <v>0.60399999999999998</v>
      </c>
      <c r="AB515">
        <v>0</v>
      </c>
      <c r="AC515" t="b">
        <v>1</v>
      </c>
      <c r="BM515" t="s">
        <v>2905</v>
      </c>
      <c r="BN515" t="s">
        <v>2905</v>
      </c>
      <c r="BO515" t="s">
        <v>3359</v>
      </c>
      <c r="BT515"/>
      <c r="BU515"/>
      <c r="BX515"/>
      <c r="BZ515"/>
      <c r="CA515"/>
      <c r="CB515"/>
      <c r="CC515"/>
      <c r="CD515">
        <v>0</v>
      </c>
      <c r="CE515"/>
      <c r="CF515">
        <v>0</v>
      </c>
    </row>
    <row r="516" spans="1:84" hidden="1" x14ac:dyDescent="0.35">
      <c r="A516" t="s">
        <v>668</v>
      </c>
      <c r="B516" t="s">
        <v>3430</v>
      </c>
      <c r="C516">
        <v>146.18299999999999</v>
      </c>
      <c r="D516">
        <v>40.783999999999999</v>
      </c>
      <c r="E516">
        <v>40.317999999999998</v>
      </c>
      <c r="F516">
        <v>10.276</v>
      </c>
      <c r="G516" t="s">
        <v>2884</v>
      </c>
      <c r="I516">
        <v>281.24</v>
      </c>
      <c r="J516">
        <v>146.203</v>
      </c>
      <c r="K516" s="68">
        <v>43.42</v>
      </c>
      <c r="L516">
        <v>8</v>
      </c>
      <c r="M516">
        <v>3</v>
      </c>
      <c r="N516" t="s">
        <v>3430</v>
      </c>
      <c r="O516">
        <v>3.677</v>
      </c>
      <c r="P516">
        <v>10</v>
      </c>
      <c r="Q516">
        <v>40.783999999999999</v>
      </c>
      <c r="R516">
        <v>146.18700000000001</v>
      </c>
      <c r="S516">
        <v>32.627000000000002</v>
      </c>
      <c r="T516">
        <v>40.938000000000002</v>
      </c>
      <c r="U516">
        <v>8.2210000000000001</v>
      </c>
      <c r="V516">
        <v>100</v>
      </c>
      <c r="W516">
        <v>0.625</v>
      </c>
      <c r="X516">
        <v>1.661</v>
      </c>
      <c r="Y516">
        <v>20.97</v>
      </c>
      <c r="Z516">
        <v>21.713999999999999</v>
      </c>
      <c r="AA516">
        <v>0.60399999999999998</v>
      </c>
      <c r="AB516">
        <v>0</v>
      </c>
      <c r="AC516" t="b">
        <v>1</v>
      </c>
      <c r="BM516" t="s">
        <v>3348</v>
      </c>
      <c r="BN516" t="s">
        <v>3348</v>
      </c>
      <c r="BO516" t="s">
        <v>2888</v>
      </c>
      <c r="BT516"/>
      <c r="BU516"/>
      <c r="BX516"/>
      <c r="BZ516"/>
      <c r="CA516"/>
      <c r="CB516"/>
      <c r="CC516"/>
      <c r="CD516">
        <v>0</v>
      </c>
      <c r="CE516"/>
      <c r="CF516">
        <v>0</v>
      </c>
    </row>
    <row r="517" spans="1:84" hidden="1" x14ac:dyDescent="0.35">
      <c r="A517" t="s">
        <v>669</v>
      </c>
      <c r="B517" t="s">
        <v>3431</v>
      </c>
      <c r="C517">
        <v>146.18899999999999</v>
      </c>
      <c r="D517">
        <v>36.442</v>
      </c>
      <c r="E517">
        <v>181.453</v>
      </c>
      <c r="F517">
        <v>10.946999999999999</v>
      </c>
      <c r="G517" t="s">
        <v>2884</v>
      </c>
      <c r="I517">
        <v>63.71</v>
      </c>
      <c r="J517">
        <v>146.20599999999999</v>
      </c>
      <c r="K517" s="68">
        <v>185.89</v>
      </c>
      <c r="L517">
        <v>9</v>
      </c>
      <c r="M517">
        <v>3</v>
      </c>
      <c r="N517" t="s">
        <v>3431</v>
      </c>
      <c r="O517">
        <v>3.6779999999999999</v>
      </c>
      <c r="P517">
        <v>10</v>
      </c>
      <c r="Q517">
        <v>36.442</v>
      </c>
      <c r="R517">
        <v>146.19200000000001</v>
      </c>
      <c r="S517">
        <v>29.152999999999999</v>
      </c>
      <c r="T517">
        <v>182.34100000000001</v>
      </c>
      <c r="U517">
        <v>8.7569999999999997</v>
      </c>
      <c r="V517">
        <v>100</v>
      </c>
      <c r="W517">
        <v>0.72499999999999998</v>
      </c>
      <c r="X517">
        <v>2.1139999999999999</v>
      </c>
      <c r="Y517">
        <v>21.16</v>
      </c>
      <c r="Z517">
        <v>21.713999999999999</v>
      </c>
      <c r="AA517">
        <v>0.60399999999999998</v>
      </c>
      <c r="AB517">
        <v>0</v>
      </c>
      <c r="AC517" t="b">
        <v>1</v>
      </c>
      <c r="BM517" t="s">
        <v>2905</v>
      </c>
      <c r="BN517" t="s">
        <v>2905</v>
      </c>
      <c r="BO517" t="s">
        <v>2888</v>
      </c>
      <c r="BT517"/>
      <c r="BU517"/>
      <c r="BX517"/>
      <c r="BZ517"/>
      <c r="CA517"/>
      <c r="CB517"/>
      <c r="CC517"/>
      <c r="CD517">
        <v>0</v>
      </c>
      <c r="CE517"/>
      <c r="CF517">
        <v>0</v>
      </c>
    </row>
    <row r="518" spans="1:84" hidden="1" x14ac:dyDescent="0.35">
      <c r="A518" t="s">
        <v>670</v>
      </c>
      <c r="B518" t="s">
        <v>3432</v>
      </c>
      <c r="C518">
        <v>146.19399999999999</v>
      </c>
      <c r="D518">
        <v>37.246000000000002</v>
      </c>
      <c r="E518">
        <v>10.930999999999999</v>
      </c>
      <c r="F518">
        <v>13.102</v>
      </c>
      <c r="G518" t="s">
        <v>2884</v>
      </c>
      <c r="I518">
        <v>253.81</v>
      </c>
      <c r="J518">
        <v>146.21700000000001</v>
      </c>
      <c r="K518" s="68">
        <v>15.99</v>
      </c>
      <c r="L518">
        <v>12</v>
      </c>
      <c r="M518">
        <v>3</v>
      </c>
      <c r="N518" t="s">
        <v>3432</v>
      </c>
      <c r="O518">
        <v>3.6819999999999999</v>
      </c>
      <c r="P518">
        <v>11.083</v>
      </c>
      <c r="Q518">
        <v>37.246000000000002</v>
      </c>
      <c r="R518">
        <v>146.19900000000001</v>
      </c>
      <c r="S518">
        <v>29.797000000000001</v>
      </c>
      <c r="T518">
        <v>11.942</v>
      </c>
      <c r="U518">
        <v>10.481999999999999</v>
      </c>
      <c r="V518">
        <v>100</v>
      </c>
      <c r="W518">
        <v>0.79900000000000004</v>
      </c>
      <c r="X518">
        <v>3.08</v>
      </c>
      <c r="Y518">
        <v>19.14</v>
      </c>
      <c r="Z518">
        <v>21.713999999999999</v>
      </c>
      <c r="AA518">
        <v>0.60399999999999998</v>
      </c>
      <c r="AB518">
        <v>0</v>
      </c>
      <c r="AC518" t="b">
        <v>1</v>
      </c>
      <c r="BM518" t="s">
        <v>3356</v>
      </c>
      <c r="BN518" t="s">
        <v>3356</v>
      </c>
      <c r="BO518" t="s">
        <v>2888</v>
      </c>
      <c r="BT518"/>
      <c r="BU518"/>
      <c r="BX518"/>
      <c r="BZ518"/>
      <c r="CA518"/>
      <c r="CB518"/>
      <c r="CC518"/>
      <c r="CD518">
        <v>0</v>
      </c>
      <c r="CE518"/>
      <c r="CF518">
        <v>0</v>
      </c>
    </row>
    <row r="519" spans="1:84" hidden="1" x14ac:dyDescent="0.35">
      <c r="A519" t="s">
        <v>671</v>
      </c>
      <c r="B519" t="s">
        <v>3433</v>
      </c>
      <c r="C519">
        <v>146.274</v>
      </c>
      <c r="D519">
        <v>12.935</v>
      </c>
      <c r="E519">
        <v>15.779</v>
      </c>
      <c r="F519">
        <v>6.2949999999999999</v>
      </c>
      <c r="G519" t="s">
        <v>2884</v>
      </c>
      <c r="I519">
        <v>253.81</v>
      </c>
      <c r="J519">
        <v>146.27799999999999</v>
      </c>
      <c r="K519" s="68">
        <v>15.98</v>
      </c>
      <c r="L519">
        <v>8</v>
      </c>
      <c r="M519">
        <v>3</v>
      </c>
      <c r="N519" t="s">
        <v>3433</v>
      </c>
      <c r="O519">
        <v>3.6720000000000002</v>
      </c>
      <c r="P519">
        <v>10</v>
      </c>
      <c r="Q519">
        <v>12.935</v>
      </c>
      <c r="R519">
        <v>146.27500000000001</v>
      </c>
      <c r="S519">
        <v>10.348000000000001</v>
      </c>
      <c r="T519">
        <v>15.82</v>
      </c>
      <c r="U519">
        <v>5.0359999999999996</v>
      </c>
      <c r="V519">
        <v>100</v>
      </c>
      <c r="W519">
        <v>0.83699999999999997</v>
      </c>
      <c r="X519">
        <v>1.3460000000000001</v>
      </c>
      <c r="Y519">
        <v>21.445</v>
      </c>
      <c r="Z519">
        <v>22.22</v>
      </c>
      <c r="AA519">
        <v>0.61299999999999999</v>
      </c>
      <c r="AB519">
        <v>0</v>
      </c>
      <c r="AC519" t="b">
        <v>1</v>
      </c>
      <c r="BM519" t="s">
        <v>3356</v>
      </c>
      <c r="BN519" t="s">
        <v>3356</v>
      </c>
      <c r="BO519" t="s">
        <v>2888</v>
      </c>
      <c r="BT519"/>
      <c r="BU519"/>
      <c r="BX519"/>
      <c r="BZ519"/>
      <c r="CA519"/>
      <c r="CB519"/>
      <c r="CC519"/>
      <c r="CD519">
        <v>0</v>
      </c>
      <c r="CE519"/>
      <c r="CF519">
        <v>0</v>
      </c>
    </row>
    <row r="520" spans="1:84" hidden="1" x14ac:dyDescent="0.35">
      <c r="A520" t="s">
        <v>672</v>
      </c>
      <c r="B520" t="s">
        <v>3434</v>
      </c>
      <c r="C520">
        <v>155.75800000000001</v>
      </c>
      <c r="D520">
        <v>32.975999999999999</v>
      </c>
      <c r="E520">
        <v>258.74200000000002</v>
      </c>
      <c r="F520">
        <v>193.773</v>
      </c>
      <c r="G520" t="s">
        <v>2884</v>
      </c>
      <c r="I520">
        <v>233.81</v>
      </c>
      <c r="J520">
        <v>155.78100000000001</v>
      </c>
      <c r="K520" s="68">
        <v>356.11</v>
      </c>
      <c r="L520">
        <v>6</v>
      </c>
      <c r="M520">
        <v>3</v>
      </c>
      <c r="N520" t="s">
        <v>3434</v>
      </c>
      <c r="O520">
        <v>3.71</v>
      </c>
      <c r="P520">
        <v>10</v>
      </c>
      <c r="Q520">
        <v>32.975999999999999</v>
      </c>
      <c r="R520">
        <v>155.76300000000001</v>
      </c>
      <c r="S520">
        <v>26.381</v>
      </c>
      <c r="T520">
        <v>278.21600000000001</v>
      </c>
      <c r="U520">
        <v>155.01900000000001</v>
      </c>
      <c r="V520">
        <v>100</v>
      </c>
      <c r="W520">
        <v>2.089</v>
      </c>
      <c r="X520">
        <v>4.0209999999999999</v>
      </c>
      <c r="Y520">
        <v>20.96</v>
      </c>
      <c r="Z520">
        <v>21.675000000000001</v>
      </c>
      <c r="AA520">
        <v>0.60299999999999998</v>
      </c>
      <c r="AB520">
        <v>0</v>
      </c>
      <c r="AC520" t="b">
        <v>1</v>
      </c>
      <c r="BM520" t="s">
        <v>2887</v>
      </c>
      <c r="BN520" t="s">
        <v>3288</v>
      </c>
      <c r="BO520" t="s">
        <v>2888</v>
      </c>
      <c r="BT520"/>
      <c r="BU520"/>
      <c r="BX520"/>
      <c r="BZ520"/>
      <c r="CA520"/>
      <c r="CB520"/>
      <c r="CC520"/>
      <c r="CD520">
        <v>0</v>
      </c>
      <c r="CE520"/>
      <c r="CF520">
        <v>0</v>
      </c>
    </row>
    <row r="521" spans="1:84" hidden="1" x14ac:dyDescent="0.35">
      <c r="A521" t="s">
        <v>673</v>
      </c>
      <c r="B521" t="s">
        <v>3435</v>
      </c>
      <c r="C521">
        <v>155.77799999999999</v>
      </c>
      <c r="D521">
        <v>47.07</v>
      </c>
      <c r="E521">
        <v>289.17899999999997</v>
      </c>
      <c r="F521">
        <v>71.058999999999997</v>
      </c>
      <c r="G521" t="s">
        <v>2884</v>
      </c>
      <c r="I521">
        <v>225</v>
      </c>
      <c r="J521">
        <v>155.79400000000001</v>
      </c>
      <c r="K521" s="68">
        <v>347.28800000000001</v>
      </c>
      <c r="L521">
        <v>-0.995</v>
      </c>
      <c r="M521">
        <v>1</v>
      </c>
      <c r="N521" t="s">
        <v>3435</v>
      </c>
      <c r="O521">
        <v>3.6720000000000002</v>
      </c>
      <c r="P521">
        <v>0</v>
      </c>
      <c r="Q521">
        <v>0</v>
      </c>
      <c r="R521">
        <v>155.79400000000001</v>
      </c>
      <c r="S521">
        <v>0</v>
      </c>
      <c r="T521">
        <v>347.28800000000001</v>
      </c>
      <c r="U521">
        <v>0</v>
      </c>
      <c r="V521">
        <v>0</v>
      </c>
      <c r="W521">
        <v>0</v>
      </c>
      <c r="X521">
        <v>0</v>
      </c>
      <c r="Y521">
        <v>0</v>
      </c>
      <c r="Z521">
        <v>0</v>
      </c>
      <c r="AA521">
        <v>0</v>
      </c>
      <c r="AB521">
        <v>0</v>
      </c>
      <c r="AC521" t="b">
        <v>1</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t="b">
        <v>0</v>
      </c>
      <c r="AZ521">
        <v>0</v>
      </c>
      <c r="BI521">
        <v>0</v>
      </c>
      <c r="BJ521">
        <v>0</v>
      </c>
      <c r="BK521">
        <v>0</v>
      </c>
      <c r="BM521" t="s">
        <v>2887</v>
      </c>
      <c r="BN521" t="s">
        <v>3288</v>
      </c>
      <c r="BO521" t="s">
        <v>2888</v>
      </c>
      <c r="BT521"/>
      <c r="BU521"/>
      <c r="BX521"/>
      <c r="BY521" t="s">
        <v>2903</v>
      </c>
      <c r="BZ521"/>
      <c r="CA521"/>
      <c r="CB521"/>
      <c r="CC521"/>
      <c r="CD521">
        <v>0</v>
      </c>
      <c r="CE521"/>
      <c r="CF521">
        <v>0</v>
      </c>
    </row>
    <row r="522" spans="1:84" hidden="1" x14ac:dyDescent="0.35">
      <c r="A522" t="s">
        <v>674</v>
      </c>
      <c r="B522" t="s">
        <v>3436</v>
      </c>
      <c r="C522">
        <v>155.76900000000001</v>
      </c>
      <c r="D522">
        <v>76.167000000000002</v>
      </c>
      <c r="E522">
        <v>133.994</v>
      </c>
      <c r="F522">
        <v>102.07599999999999</v>
      </c>
      <c r="G522" t="s">
        <v>2884</v>
      </c>
      <c r="I522">
        <v>60</v>
      </c>
      <c r="J522">
        <v>155.809</v>
      </c>
      <c r="K522" s="68">
        <v>182.28800000000001</v>
      </c>
      <c r="L522">
        <v>1.423</v>
      </c>
      <c r="M522">
        <v>1</v>
      </c>
      <c r="N522" t="s">
        <v>3436</v>
      </c>
      <c r="O522">
        <v>3.6739999999999999</v>
      </c>
      <c r="P522">
        <v>0</v>
      </c>
      <c r="Q522">
        <v>0</v>
      </c>
      <c r="R522">
        <v>155.809</v>
      </c>
      <c r="S522">
        <v>0</v>
      </c>
      <c r="T522">
        <v>182.28800000000001</v>
      </c>
      <c r="U522">
        <v>0</v>
      </c>
      <c r="V522">
        <v>0</v>
      </c>
      <c r="W522">
        <v>0</v>
      </c>
      <c r="X522">
        <v>0</v>
      </c>
      <c r="Y522">
        <v>0</v>
      </c>
      <c r="Z522">
        <v>0</v>
      </c>
      <c r="AA522">
        <v>0</v>
      </c>
      <c r="AB522">
        <v>0</v>
      </c>
      <c r="AC522" t="b">
        <v>1</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t="b">
        <v>0</v>
      </c>
      <c r="AZ522">
        <v>0</v>
      </c>
      <c r="BI522">
        <v>0</v>
      </c>
      <c r="BJ522">
        <v>0</v>
      </c>
      <c r="BK522">
        <v>0</v>
      </c>
      <c r="BM522" t="s">
        <v>2887</v>
      </c>
      <c r="BN522" t="s">
        <v>2887</v>
      </c>
      <c r="BO522" t="s">
        <v>2888</v>
      </c>
      <c r="BT522"/>
      <c r="BU522"/>
      <c r="BX522"/>
      <c r="BY522" t="s">
        <v>2903</v>
      </c>
      <c r="BZ522"/>
      <c r="CA522"/>
      <c r="CB522"/>
      <c r="CC522"/>
      <c r="CD522">
        <v>0</v>
      </c>
      <c r="CE522"/>
      <c r="CF522">
        <v>0</v>
      </c>
    </row>
    <row r="523" spans="1:84" hidden="1" x14ac:dyDescent="0.35">
      <c r="A523" t="s">
        <v>675</v>
      </c>
      <c r="B523" t="s">
        <v>3437</v>
      </c>
      <c r="C523">
        <v>155.816</v>
      </c>
      <c r="D523">
        <v>29.695</v>
      </c>
      <c r="E523">
        <v>247.70500000000001</v>
      </c>
      <c r="F523">
        <v>222.85</v>
      </c>
      <c r="G523" t="s">
        <v>2884</v>
      </c>
      <c r="I523">
        <v>283.70999999999998</v>
      </c>
      <c r="J523">
        <v>155.83000000000001</v>
      </c>
      <c r="K523" s="68">
        <v>45.97</v>
      </c>
      <c r="L523">
        <v>6</v>
      </c>
      <c r="M523">
        <v>3</v>
      </c>
      <c r="N523" t="s">
        <v>3437</v>
      </c>
      <c r="O523">
        <v>3.7010000000000001</v>
      </c>
      <c r="P523">
        <v>10</v>
      </c>
      <c r="Q523">
        <v>29.695</v>
      </c>
      <c r="R523">
        <v>155.81899999999999</v>
      </c>
      <c r="S523">
        <v>23.756</v>
      </c>
      <c r="T523">
        <v>279.358</v>
      </c>
      <c r="U523">
        <v>178.28</v>
      </c>
      <c r="V523">
        <v>100</v>
      </c>
      <c r="W523">
        <v>2.2189999999999999</v>
      </c>
      <c r="X523">
        <v>4.1070000000000002</v>
      </c>
      <c r="Y523">
        <v>18.420000000000002</v>
      </c>
      <c r="Z523">
        <v>21.157</v>
      </c>
      <c r="AA523">
        <v>0.59399999999999997</v>
      </c>
      <c r="AB523">
        <v>0</v>
      </c>
      <c r="AC523" t="b">
        <v>1</v>
      </c>
      <c r="BM523" t="s">
        <v>2905</v>
      </c>
      <c r="BN523" t="s">
        <v>3288</v>
      </c>
      <c r="BO523" t="s">
        <v>2888</v>
      </c>
      <c r="BT523"/>
      <c r="BU523"/>
      <c r="BX523"/>
      <c r="BZ523"/>
      <c r="CA523"/>
      <c r="CB523"/>
      <c r="CC523"/>
      <c r="CD523">
        <v>0</v>
      </c>
      <c r="CE523"/>
      <c r="CF523">
        <v>0</v>
      </c>
    </row>
    <row r="524" spans="1:84" hidden="1" x14ac:dyDescent="0.35">
      <c r="A524" t="s">
        <v>676</v>
      </c>
      <c r="B524" t="s">
        <v>3438</v>
      </c>
      <c r="C524">
        <v>155.822</v>
      </c>
      <c r="D524">
        <v>33.347000000000001</v>
      </c>
      <c r="E524">
        <v>143.03200000000001</v>
      </c>
      <c r="F524">
        <v>140.12200000000001</v>
      </c>
      <c r="G524" t="s">
        <v>2884</v>
      </c>
      <c r="I524">
        <v>41.24</v>
      </c>
      <c r="J524">
        <v>155.83799999999999</v>
      </c>
      <c r="K524" s="68">
        <v>163.5</v>
      </c>
      <c r="L524">
        <v>5</v>
      </c>
      <c r="M524">
        <v>3</v>
      </c>
      <c r="N524" t="s">
        <v>3438</v>
      </c>
      <c r="O524">
        <v>3.6989999999999998</v>
      </c>
      <c r="P524">
        <v>10</v>
      </c>
      <c r="Q524">
        <v>33.347000000000001</v>
      </c>
      <c r="R524">
        <v>155.82499999999999</v>
      </c>
      <c r="S524">
        <v>26.677</v>
      </c>
      <c r="T524">
        <v>147.126</v>
      </c>
      <c r="U524">
        <v>112.09699999999999</v>
      </c>
      <c r="V524">
        <v>100</v>
      </c>
      <c r="W524">
        <v>2.052</v>
      </c>
      <c r="X524">
        <v>3.4849999999999999</v>
      </c>
      <c r="Y524">
        <v>21.035</v>
      </c>
      <c r="Z524">
        <v>21.157</v>
      </c>
      <c r="AA524">
        <v>0.59399999999999997</v>
      </c>
      <c r="AB524">
        <v>0</v>
      </c>
      <c r="AC524" t="b">
        <v>1</v>
      </c>
      <c r="BM524" t="s">
        <v>2905</v>
      </c>
      <c r="BN524" t="s">
        <v>3345</v>
      </c>
      <c r="BO524" t="s">
        <v>2888</v>
      </c>
      <c r="BT524"/>
      <c r="BU524"/>
      <c r="BX524"/>
      <c r="BZ524"/>
      <c r="CA524"/>
      <c r="CB524"/>
      <c r="CC524"/>
      <c r="CD524">
        <v>0</v>
      </c>
      <c r="CE524"/>
      <c r="CF524">
        <v>0</v>
      </c>
    </row>
    <row r="525" spans="1:84" hidden="1" x14ac:dyDescent="0.35">
      <c r="A525" t="s">
        <v>677</v>
      </c>
      <c r="B525" t="s">
        <v>3439</v>
      </c>
      <c r="C525">
        <v>155.893</v>
      </c>
      <c r="D525">
        <v>36.436</v>
      </c>
      <c r="E525">
        <v>35.816000000000003</v>
      </c>
      <c r="F525">
        <v>7.1390000000000002</v>
      </c>
      <c r="G525" t="s">
        <v>2884</v>
      </c>
      <c r="I525">
        <v>273.81</v>
      </c>
      <c r="J525">
        <v>155.917</v>
      </c>
      <c r="K525" s="68">
        <v>36.04</v>
      </c>
      <c r="L525">
        <v>9</v>
      </c>
      <c r="M525">
        <v>3</v>
      </c>
      <c r="N525" t="s">
        <v>3439</v>
      </c>
      <c r="O525">
        <v>3.6850000000000001</v>
      </c>
      <c r="P525">
        <v>10</v>
      </c>
      <c r="Q525">
        <v>36.436</v>
      </c>
      <c r="R525">
        <v>155.898</v>
      </c>
      <c r="S525">
        <v>29.149000000000001</v>
      </c>
      <c r="T525">
        <v>35.860999999999997</v>
      </c>
      <c r="U525">
        <v>5.7110000000000003</v>
      </c>
      <c r="V525">
        <v>100</v>
      </c>
      <c r="W525">
        <v>0.49299999999999999</v>
      </c>
      <c r="X525">
        <v>1.379</v>
      </c>
      <c r="Y525">
        <v>20.844999999999999</v>
      </c>
      <c r="Z525">
        <v>20.824000000000002</v>
      </c>
      <c r="AA525">
        <v>0.58699999999999997</v>
      </c>
      <c r="AB525">
        <v>0</v>
      </c>
      <c r="AC525" t="b">
        <v>1</v>
      </c>
      <c r="BM525" t="s">
        <v>2905</v>
      </c>
      <c r="BN525" t="s">
        <v>2905</v>
      </c>
      <c r="BO525" t="s">
        <v>3359</v>
      </c>
      <c r="BT525"/>
      <c r="BU525"/>
      <c r="BX525"/>
      <c r="BZ525"/>
      <c r="CA525"/>
      <c r="CB525"/>
      <c r="CC525"/>
      <c r="CD525">
        <v>0</v>
      </c>
      <c r="CE525"/>
      <c r="CF525">
        <v>0</v>
      </c>
    </row>
    <row r="526" spans="1:84" hidden="1" x14ac:dyDescent="0.35">
      <c r="A526" t="s">
        <v>678</v>
      </c>
      <c r="B526" t="s">
        <v>3440</v>
      </c>
      <c r="C526">
        <v>165.62200000000001</v>
      </c>
      <c r="D526">
        <v>54.311</v>
      </c>
      <c r="E526">
        <v>175.357</v>
      </c>
      <c r="F526">
        <v>9.1470000000000002</v>
      </c>
      <c r="G526" t="s">
        <v>2884</v>
      </c>
      <c r="I526">
        <v>66.19</v>
      </c>
      <c r="J526">
        <v>165.64400000000001</v>
      </c>
      <c r="K526" s="68">
        <v>184.36</v>
      </c>
      <c r="L526">
        <v>13</v>
      </c>
      <c r="M526">
        <v>3</v>
      </c>
      <c r="N526" t="s">
        <v>3440</v>
      </c>
      <c r="O526">
        <v>3.629</v>
      </c>
      <c r="P526">
        <v>11.673</v>
      </c>
      <c r="Q526">
        <v>54.311</v>
      </c>
      <c r="R526">
        <v>165.626</v>
      </c>
      <c r="S526">
        <v>43.448</v>
      </c>
      <c r="T526">
        <v>177.15700000000001</v>
      </c>
      <c r="U526">
        <v>7.3179999999999996</v>
      </c>
      <c r="V526">
        <v>100</v>
      </c>
      <c r="W526">
        <v>0.45200000000000001</v>
      </c>
      <c r="X526">
        <v>1.7569999999999999</v>
      </c>
      <c r="Y526">
        <v>21.23</v>
      </c>
      <c r="Z526">
        <v>21.419</v>
      </c>
      <c r="AA526">
        <v>0.59899999999999998</v>
      </c>
      <c r="AB526">
        <v>0</v>
      </c>
      <c r="AC526" t="b">
        <v>1</v>
      </c>
      <c r="BM526" t="s">
        <v>2905</v>
      </c>
      <c r="BN526" t="s">
        <v>2887</v>
      </c>
      <c r="BO526" t="s">
        <v>2888</v>
      </c>
      <c r="BT526"/>
      <c r="BU526"/>
      <c r="BX526"/>
      <c r="BZ526"/>
      <c r="CA526"/>
      <c r="CB526"/>
      <c r="CC526"/>
      <c r="CD526">
        <v>0</v>
      </c>
      <c r="CE526"/>
      <c r="CF526">
        <v>0</v>
      </c>
    </row>
    <row r="527" spans="1:84" hidden="1" x14ac:dyDescent="0.35">
      <c r="A527" t="s">
        <v>679</v>
      </c>
      <c r="B527" t="s">
        <v>3441</v>
      </c>
      <c r="C527">
        <v>165.65600000000001</v>
      </c>
      <c r="D527">
        <v>13.951000000000001</v>
      </c>
      <c r="E527">
        <v>88.506</v>
      </c>
      <c r="F527">
        <v>6.3479999999999999</v>
      </c>
      <c r="G527" t="s">
        <v>2884</v>
      </c>
      <c r="I527">
        <v>333.81</v>
      </c>
      <c r="J527">
        <v>165.667</v>
      </c>
      <c r="K527" s="68">
        <v>91.99</v>
      </c>
      <c r="L527">
        <v>10</v>
      </c>
      <c r="M527">
        <v>3</v>
      </c>
      <c r="N527" t="s">
        <v>3441</v>
      </c>
      <c r="O527">
        <v>3.62</v>
      </c>
      <c r="P527">
        <v>10</v>
      </c>
      <c r="Q527">
        <v>13.951000000000001</v>
      </c>
      <c r="R527">
        <v>165.65899999999999</v>
      </c>
      <c r="S527">
        <v>11.161</v>
      </c>
      <c r="T527">
        <v>89.203000000000003</v>
      </c>
      <c r="U527">
        <v>5.0780000000000003</v>
      </c>
      <c r="V527">
        <v>100</v>
      </c>
      <c r="W527">
        <v>0.81699999999999995</v>
      </c>
      <c r="X527">
        <v>1.768</v>
      </c>
      <c r="Y527">
        <v>20.9</v>
      </c>
      <c r="Z527">
        <v>21.419</v>
      </c>
      <c r="AA527">
        <v>0.59899999999999998</v>
      </c>
      <c r="AB527">
        <v>0</v>
      </c>
      <c r="AC527" t="b">
        <v>1</v>
      </c>
      <c r="BM527" t="s">
        <v>2905</v>
      </c>
      <c r="BN527" t="s">
        <v>2905</v>
      </c>
      <c r="BO527" t="s">
        <v>3359</v>
      </c>
      <c r="BT527"/>
      <c r="BU527"/>
      <c r="BX527"/>
      <c r="BZ527"/>
      <c r="CA527"/>
      <c r="CB527"/>
      <c r="CC527"/>
      <c r="CD527">
        <v>0</v>
      </c>
      <c r="CE527"/>
      <c r="CF527">
        <v>0</v>
      </c>
    </row>
    <row r="528" spans="1:84" hidden="1" x14ac:dyDescent="0.35">
      <c r="A528" t="s">
        <v>680</v>
      </c>
      <c r="B528" t="s">
        <v>3442</v>
      </c>
      <c r="C528">
        <v>165.68199999999999</v>
      </c>
      <c r="D528">
        <v>48.71</v>
      </c>
      <c r="E528">
        <v>359.78699999999998</v>
      </c>
      <c r="F528">
        <v>95.13</v>
      </c>
      <c r="G528" t="s">
        <v>2884</v>
      </c>
      <c r="I528">
        <v>270</v>
      </c>
      <c r="J528">
        <v>165.709</v>
      </c>
      <c r="K528" s="68">
        <v>28.177</v>
      </c>
      <c r="L528">
        <v>-1.218</v>
      </c>
      <c r="M528">
        <v>1</v>
      </c>
      <c r="N528" t="s">
        <v>3442</v>
      </c>
      <c r="O528">
        <v>3.6259999999999999</v>
      </c>
      <c r="P528">
        <v>0</v>
      </c>
      <c r="Q528">
        <v>0</v>
      </c>
      <c r="R528">
        <v>165.709</v>
      </c>
      <c r="S528">
        <v>0</v>
      </c>
      <c r="T528">
        <v>28.177</v>
      </c>
      <c r="U528">
        <v>0</v>
      </c>
      <c r="V528">
        <v>0</v>
      </c>
      <c r="W528">
        <v>0</v>
      </c>
      <c r="X528">
        <v>0</v>
      </c>
      <c r="Y528">
        <v>0</v>
      </c>
      <c r="Z528">
        <v>0</v>
      </c>
      <c r="AA528">
        <v>0</v>
      </c>
      <c r="AB528">
        <v>0</v>
      </c>
      <c r="AC528" t="b">
        <v>1</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t="b">
        <v>0</v>
      </c>
      <c r="AZ528">
        <v>0</v>
      </c>
      <c r="BI528">
        <v>0</v>
      </c>
      <c r="BJ528">
        <v>0</v>
      </c>
      <c r="BK528">
        <v>0</v>
      </c>
      <c r="BM528" t="s">
        <v>3288</v>
      </c>
      <c r="BN528" t="s">
        <v>3288</v>
      </c>
      <c r="BO528" t="s">
        <v>2888</v>
      </c>
      <c r="BT528"/>
      <c r="BU528"/>
      <c r="BX528"/>
      <c r="BY528" t="s">
        <v>2903</v>
      </c>
      <c r="BZ528"/>
      <c r="CA528"/>
      <c r="CB528"/>
      <c r="CC528"/>
      <c r="CD528">
        <v>0</v>
      </c>
      <c r="CE528"/>
      <c r="CF528">
        <v>0</v>
      </c>
    </row>
    <row r="529" spans="1:84" hidden="1" x14ac:dyDescent="0.35">
      <c r="A529" t="s">
        <v>681</v>
      </c>
      <c r="B529" t="s">
        <v>3443</v>
      </c>
      <c r="C529">
        <v>165.66900000000001</v>
      </c>
      <c r="D529">
        <v>77.475999999999999</v>
      </c>
      <c r="E529">
        <v>143.79900000000001</v>
      </c>
      <c r="F529">
        <v>145.19499999999999</v>
      </c>
      <c r="G529" t="s">
        <v>2884</v>
      </c>
      <c r="I529">
        <v>105</v>
      </c>
      <c r="J529">
        <v>165.72</v>
      </c>
      <c r="K529" s="68">
        <v>223.17699999999999</v>
      </c>
      <c r="L529">
        <v>1.5169999999999999</v>
      </c>
      <c r="M529">
        <v>1</v>
      </c>
      <c r="N529" t="s">
        <v>3443</v>
      </c>
      <c r="O529">
        <v>3.6259999999999999</v>
      </c>
      <c r="P529">
        <v>0</v>
      </c>
      <c r="Q529">
        <v>0</v>
      </c>
      <c r="R529">
        <v>165.72</v>
      </c>
      <c r="S529">
        <v>0</v>
      </c>
      <c r="T529">
        <v>223.17699999999999</v>
      </c>
      <c r="U529">
        <v>0</v>
      </c>
      <c r="V529">
        <v>0</v>
      </c>
      <c r="W529">
        <v>0</v>
      </c>
      <c r="X529">
        <v>0</v>
      </c>
      <c r="Y529">
        <v>0</v>
      </c>
      <c r="Z529">
        <v>0</v>
      </c>
      <c r="AA529">
        <v>0</v>
      </c>
      <c r="AB529">
        <v>0</v>
      </c>
      <c r="AC529" t="b">
        <v>1</v>
      </c>
      <c r="AE529">
        <v>0</v>
      </c>
      <c r="AF529">
        <v>0</v>
      </c>
      <c r="AG529">
        <v>0</v>
      </c>
      <c r="AH529">
        <v>0</v>
      </c>
      <c r="AI529">
        <v>0</v>
      </c>
      <c r="AJ529">
        <v>0</v>
      </c>
      <c r="AK529">
        <v>0</v>
      </c>
      <c r="AL529">
        <v>0</v>
      </c>
      <c r="AM529">
        <v>0</v>
      </c>
      <c r="AN529">
        <v>0</v>
      </c>
      <c r="AO529">
        <v>0</v>
      </c>
      <c r="AP529">
        <v>0</v>
      </c>
      <c r="AQ529">
        <v>0</v>
      </c>
      <c r="AR529">
        <v>0</v>
      </c>
      <c r="AS529">
        <v>0</v>
      </c>
      <c r="AT529">
        <v>0</v>
      </c>
      <c r="AU529">
        <v>0</v>
      </c>
      <c r="AV529">
        <v>0</v>
      </c>
      <c r="AW529">
        <v>0</v>
      </c>
      <c r="AX529">
        <v>0</v>
      </c>
      <c r="AY529" t="b">
        <v>0</v>
      </c>
      <c r="AZ529">
        <v>0</v>
      </c>
      <c r="BI529">
        <v>0</v>
      </c>
      <c r="BJ529">
        <v>0</v>
      </c>
      <c r="BK529">
        <v>0</v>
      </c>
      <c r="BM529" t="s">
        <v>2887</v>
      </c>
      <c r="BN529" t="s">
        <v>3345</v>
      </c>
      <c r="BO529" t="s">
        <v>2888</v>
      </c>
      <c r="BT529"/>
      <c r="BU529"/>
      <c r="BX529"/>
      <c r="BY529" t="s">
        <v>2903</v>
      </c>
      <c r="BZ529"/>
      <c r="CA529"/>
      <c r="CB529"/>
      <c r="CC529"/>
      <c r="CD529">
        <v>0</v>
      </c>
      <c r="CE529"/>
      <c r="CF529">
        <v>0</v>
      </c>
    </row>
    <row r="530" spans="1:84" hidden="1" x14ac:dyDescent="0.35">
      <c r="A530" t="s">
        <v>682</v>
      </c>
      <c r="B530" t="s">
        <v>3444</v>
      </c>
      <c r="C530">
        <v>165.709</v>
      </c>
      <c r="D530">
        <v>38.947000000000003</v>
      </c>
      <c r="E530">
        <v>101.75</v>
      </c>
      <c r="F530">
        <v>13.13</v>
      </c>
      <c r="G530" t="s">
        <v>2884</v>
      </c>
      <c r="I530">
        <v>353.81</v>
      </c>
      <c r="J530">
        <v>165.727</v>
      </c>
      <c r="K530" s="68">
        <v>111.99</v>
      </c>
      <c r="L530">
        <v>10</v>
      </c>
      <c r="M530">
        <v>3</v>
      </c>
      <c r="N530" t="s">
        <v>3444</v>
      </c>
      <c r="O530">
        <v>3.63</v>
      </c>
      <c r="P530">
        <v>10</v>
      </c>
      <c r="Q530">
        <v>38.947000000000003</v>
      </c>
      <c r="R530">
        <v>165.71299999999999</v>
      </c>
      <c r="S530">
        <v>31.158000000000001</v>
      </c>
      <c r="T530">
        <v>103.798</v>
      </c>
      <c r="U530">
        <v>10.504</v>
      </c>
      <c r="V530">
        <v>100</v>
      </c>
      <c r="W530">
        <v>0.79700000000000004</v>
      </c>
      <c r="X530">
        <v>2.5760000000000001</v>
      </c>
      <c r="Y530">
        <v>21.15</v>
      </c>
      <c r="Z530">
        <v>21.419</v>
      </c>
      <c r="AA530">
        <v>0.59899999999999998</v>
      </c>
      <c r="AB530">
        <v>0</v>
      </c>
      <c r="AC530" t="b">
        <v>1</v>
      </c>
      <c r="BM530" t="s">
        <v>2905</v>
      </c>
      <c r="BN530" t="s">
        <v>2887</v>
      </c>
      <c r="BO530" t="s">
        <v>2888</v>
      </c>
      <c r="BT530"/>
      <c r="BU530"/>
      <c r="BX530"/>
      <c r="BZ530"/>
      <c r="CA530"/>
      <c r="CB530"/>
      <c r="CC530"/>
      <c r="CD530">
        <v>0</v>
      </c>
      <c r="CE530"/>
      <c r="CF530">
        <v>0</v>
      </c>
    </row>
    <row r="531" spans="1:84" hidden="1" x14ac:dyDescent="0.35">
      <c r="A531" t="s">
        <v>683</v>
      </c>
      <c r="B531" t="s">
        <v>3445</v>
      </c>
      <c r="C531">
        <v>165.71600000000001</v>
      </c>
      <c r="D531">
        <v>29.777000000000001</v>
      </c>
      <c r="E531">
        <v>0.438</v>
      </c>
      <c r="F531">
        <v>92.709000000000003</v>
      </c>
      <c r="G531" t="s">
        <v>2884</v>
      </c>
      <c r="I531">
        <v>273.81</v>
      </c>
      <c r="J531">
        <v>165.72900000000001</v>
      </c>
      <c r="K531" s="68">
        <v>31.99</v>
      </c>
      <c r="L531">
        <v>5</v>
      </c>
      <c r="M531">
        <v>3</v>
      </c>
      <c r="N531" t="s">
        <v>3445</v>
      </c>
      <c r="O531">
        <v>3.6320000000000001</v>
      </c>
      <c r="P531">
        <v>10</v>
      </c>
      <c r="Q531">
        <v>29.777000000000001</v>
      </c>
      <c r="R531">
        <v>165.71899999999999</v>
      </c>
      <c r="S531">
        <v>23.821000000000002</v>
      </c>
      <c r="T531">
        <v>6.7489999999999997</v>
      </c>
      <c r="U531">
        <v>74.167000000000002</v>
      </c>
      <c r="V531">
        <v>100</v>
      </c>
      <c r="W531">
        <v>2.2069999999999999</v>
      </c>
      <c r="X531">
        <v>3.694</v>
      </c>
      <c r="Y531">
        <v>18.71</v>
      </c>
      <c r="Z531">
        <v>21.419</v>
      </c>
      <c r="AA531">
        <v>0.59899999999999998</v>
      </c>
      <c r="AB531">
        <v>0</v>
      </c>
      <c r="AC531" t="b">
        <v>1</v>
      </c>
      <c r="BM531" t="s">
        <v>3348</v>
      </c>
      <c r="BN531" t="s">
        <v>3288</v>
      </c>
      <c r="BO531" t="s">
        <v>2888</v>
      </c>
      <c r="BT531"/>
      <c r="BU531"/>
      <c r="BX531"/>
      <c r="BZ531"/>
      <c r="CA531"/>
      <c r="CB531"/>
      <c r="CC531"/>
      <c r="CD531">
        <v>0</v>
      </c>
      <c r="CE531"/>
      <c r="CF531">
        <v>0</v>
      </c>
    </row>
    <row r="532" spans="1:84" hidden="1" x14ac:dyDescent="0.35">
      <c r="A532" t="s">
        <v>684</v>
      </c>
      <c r="B532" t="s">
        <v>3446</v>
      </c>
      <c r="C532">
        <v>165.71700000000001</v>
      </c>
      <c r="D532">
        <v>32.101999999999997</v>
      </c>
      <c r="E532">
        <v>282.36500000000001</v>
      </c>
      <c r="F532">
        <v>16.864000000000001</v>
      </c>
      <c r="G532" t="s">
        <v>2884</v>
      </c>
      <c r="I532">
        <v>176.29</v>
      </c>
      <c r="J532">
        <v>165.73</v>
      </c>
      <c r="K532" s="68">
        <v>294.47000000000003</v>
      </c>
      <c r="L532">
        <v>6</v>
      </c>
      <c r="M532">
        <v>3</v>
      </c>
      <c r="N532" t="s">
        <v>3446</v>
      </c>
      <c r="O532">
        <v>3.6320000000000001</v>
      </c>
      <c r="P532">
        <v>10</v>
      </c>
      <c r="Q532">
        <v>32.101999999999997</v>
      </c>
      <c r="R532">
        <v>165.71899999999999</v>
      </c>
      <c r="S532">
        <v>25.681999999999999</v>
      </c>
      <c r="T532">
        <v>284.786</v>
      </c>
      <c r="U532">
        <v>13.491</v>
      </c>
      <c r="V532">
        <v>100</v>
      </c>
      <c r="W532">
        <v>1.0900000000000001</v>
      </c>
      <c r="X532">
        <v>2.0790000000000002</v>
      </c>
      <c r="Y532">
        <v>20.75</v>
      </c>
      <c r="Z532">
        <v>21.419</v>
      </c>
      <c r="AA532">
        <v>0.59899999999999998</v>
      </c>
      <c r="AB532">
        <v>0</v>
      </c>
      <c r="AC532" t="b">
        <v>1</v>
      </c>
      <c r="BM532" t="s">
        <v>2905</v>
      </c>
      <c r="BN532" t="s">
        <v>2887</v>
      </c>
      <c r="BO532" t="s">
        <v>2888</v>
      </c>
      <c r="BT532"/>
      <c r="BU532"/>
      <c r="BX532"/>
      <c r="BZ532"/>
      <c r="CA532"/>
      <c r="CB532"/>
      <c r="CC532"/>
      <c r="CD532">
        <v>0</v>
      </c>
      <c r="CE532"/>
      <c r="CF532">
        <v>0</v>
      </c>
    </row>
    <row r="533" spans="1:84" hidden="1" x14ac:dyDescent="0.35">
      <c r="A533" t="s">
        <v>685</v>
      </c>
      <c r="B533" t="s">
        <v>3447</v>
      </c>
      <c r="C533">
        <v>165.71700000000001</v>
      </c>
      <c r="D533">
        <v>31.59</v>
      </c>
      <c r="E533">
        <v>302.07</v>
      </c>
      <c r="F533">
        <v>65.096999999999994</v>
      </c>
      <c r="G533" t="s">
        <v>2884</v>
      </c>
      <c r="I533">
        <v>213.81</v>
      </c>
      <c r="J533">
        <v>165.73400000000001</v>
      </c>
      <c r="K533" s="68">
        <v>331.99</v>
      </c>
      <c r="L533">
        <v>5</v>
      </c>
      <c r="M533">
        <v>3</v>
      </c>
      <c r="N533" t="s">
        <v>3447</v>
      </c>
      <c r="O533">
        <v>3.6349999999999998</v>
      </c>
      <c r="P533">
        <v>10</v>
      </c>
      <c r="Q533">
        <v>31.59</v>
      </c>
      <c r="R533">
        <v>165.72</v>
      </c>
      <c r="S533">
        <v>25.271999999999998</v>
      </c>
      <c r="T533">
        <v>308.05399999999997</v>
      </c>
      <c r="U533">
        <v>52.078000000000003</v>
      </c>
      <c r="V533">
        <v>100</v>
      </c>
      <c r="W533">
        <v>2.1589999999999998</v>
      </c>
      <c r="X533">
        <v>3.4580000000000002</v>
      </c>
      <c r="Y533">
        <v>18.14</v>
      </c>
      <c r="Z533">
        <v>21.419</v>
      </c>
      <c r="AA533">
        <v>0.59899999999999998</v>
      </c>
      <c r="AB533">
        <v>0</v>
      </c>
      <c r="AC533" t="b">
        <v>1</v>
      </c>
      <c r="BM533" t="s">
        <v>2905</v>
      </c>
      <c r="BN533" t="s">
        <v>3345</v>
      </c>
      <c r="BO533" t="s">
        <v>2888</v>
      </c>
      <c r="BT533"/>
      <c r="BU533"/>
      <c r="BX533"/>
      <c r="BZ533"/>
      <c r="CA533"/>
      <c r="CB533"/>
      <c r="CC533"/>
      <c r="CD533">
        <v>0</v>
      </c>
      <c r="CE533"/>
      <c r="CF533">
        <v>0</v>
      </c>
    </row>
    <row r="534" spans="1:84" hidden="1" x14ac:dyDescent="0.35">
      <c r="A534" t="s">
        <v>686</v>
      </c>
      <c r="B534" t="s">
        <v>3448</v>
      </c>
      <c r="C534">
        <v>165.71600000000001</v>
      </c>
      <c r="D534">
        <v>33.491</v>
      </c>
      <c r="E534">
        <v>113.459</v>
      </c>
      <c r="F534">
        <v>106.542</v>
      </c>
      <c r="G534" t="s">
        <v>2884</v>
      </c>
      <c r="I534">
        <v>36.29</v>
      </c>
      <c r="J534">
        <v>165.73400000000001</v>
      </c>
      <c r="K534" s="68">
        <v>154.47</v>
      </c>
      <c r="L534">
        <v>7</v>
      </c>
      <c r="M534">
        <v>3</v>
      </c>
      <c r="N534" t="s">
        <v>3448</v>
      </c>
      <c r="O534">
        <v>3.6349999999999998</v>
      </c>
      <c r="P534">
        <v>10</v>
      </c>
      <c r="Q534">
        <v>33.491</v>
      </c>
      <c r="R534">
        <v>165.72</v>
      </c>
      <c r="S534">
        <v>26.792999999999999</v>
      </c>
      <c r="T534">
        <v>121.661</v>
      </c>
      <c r="U534">
        <v>85.233000000000004</v>
      </c>
      <c r="V534">
        <v>100</v>
      </c>
      <c r="W534">
        <v>2.0409999999999999</v>
      </c>
      <c r="X534">
        <v>4.63</v>
      </c>
      <c r="Y534">
        <v>21.11</v>
      </c>
      <c r="Z534">
        <v>21.419</v>
      </c>
      <c r="AA534">
        <v>0.59899999999999998</v>
      </c>
      <c r="AB534">
        <v>0</v>
      </c>
      <c r="AC534" t="b">
        <v>1</v>
      </c>
      <c r="BM534" t="s">
        <v>2905</v>
      </c>
      <c r="BN534" t="s">
        <v>2887</v>
      </c>
      <c r="BO534" t="s">
        <v>2888</v>
      </c>
      <c r="BT534"/>
      <c r="BU534"/>
      <c r="BX534"/>
      <c r="BZ534"/>
      <c r="CA534"/>
      <c r="CB534"/>
      <c r="CC534"/>
      <c r="CD534">
        <v>0</v>
      </c>
      <c r="CE534"/>
      <c r="CF534">
        <v>0</v>
      </c>
    </row>
    <row r="535" spans="1:84" hidden="1" x14ac:dyDescent="0.35">
      <c r="A535" t="s">
        <v>687</v>
      </c>
      <c r="B535" t="s">
        <v>3449</v>
      </c>
      <c r="C535">
        <v>165.77600000000001</v>
      </c>
      <c r="D535">
        <v>35.487000000000002</v>
      </c>
      <c r="E535">
        <v>178.321</v>
      </c>
      <c r="F535">
        <v>6.2949999999999999</v>
      </c>
      <c r="G535" t="s">
        <v>2884</v>
      </c>
      <c r="I535">
        <v>66.19</v>
      </c>
      <c r="J535">
        <v>165.79300000000001</v>
      </c>
      <c r="K535" s="68">
        <v>184.37</v>
      </c>
      <c r="L535">
        <v>9</v>
      </c>
      <c r="M535">
        <v>3</v>
      </c>
      <c r="N535" t="s">
        <v>3449</v>
      </c>
      <c r="O535">
        <v>3.6469999999999998</v>
      </c>
      <c r="P535">
        <v>10</v>
      </c>
      <c r="Q535">
        <v>35.487000000000002</v>
      </c>
      <c r="R535">
        <v>165.78</v>
      </c>
      <c r="S535">
        <v>28.388999999999999</v>
      </c>
      <c r="T535">
        <v>179.53100000000001</v>
      </c>
      <c r="U535">
        <v>5.0359999999999996</v>
      </c>
      <c r="V535">
        <v>100</v>
      </c>
      <c r="W535">
        <v>0.42799999999999999</v>
      </c>
      <c r="X535">
        <v>1.226</v>
      </c>
      <c r="Y535">
        <v>21.687000000000001</v>
      </c>
      <c r="Z535">
        <v>21.419</v>
      </c>
      <c r="AA535">
        <v>0.59899999999999998</v>
      </c>
      <c r="AB535">
        <v>0</v>
      </c>
      <c r="AC535" t="b">
        <v>1</v>
      </c>
      <c r="BM535" t="s">
        <v>2905</v>
      </c>
      <c r="BN535" t="s">
        <v>2905</v>
      </c>
      <c r="BO535" t="s">
        <v>3359</v>
      </c>
      <c r="BT535"/>
      <c r="BU535"/>
      <c r="BX535"/>
      <c r="BZ535"/>
      <c r="CA535"/>
      <c r="CB535"/>
      <c r="CC535"/>
      <c r="CD535">
        <v>0</v>
      </c>
      <c r="CE535"/>
      <c r="CF535">
        <v>0</v>
      </c>
    </row>
    <row r="536" spans="1:84" hidden="1" x14ac:dyDescent="0.35">
      <c r="A536" t="s">
        <v>688</v>
      </c>
      <c r="B536" t="s">
        <v>3450</v>
      </c>
      <c r="C536">
        <v>165.79900000000001</v>
      </c>
      <c r="D536">
        <v>17.754999999999999</v>
      </c>
      <c r="E536">
        <v>193.923</v>
      </c>
      <c r="F536">
        <v>11.59</v>
      </c>
      <c r="G536" t="s">
        <v>2884</v>
      </c>
      <c r="I536">
        <v>78.760000000000005</v>
      </c>
      <c r="J536">
        <v>165.809</v>
      </c>
      <c r="K536" s="68">
        <v>196.94</v>
      </c>
      <c r="L536">
        <v>6</v>
      </c>
      <c r="M536">
        <v>3</v>
      </c>
      <c r="N536" t="s">
        <v>3450</v>
      </c>
      <c r="O536">
        <v>3.64</v>
      </c>
      <c r="P536">
        <v>10</v>
      </c>
      <c r="Q536">
        <v>17.754999999999999</v>
      </c>
      <c r="R536">
        <v>165.80099999999999</v>
      </c>
      <c r="S536">
        <v>14.204000000000001</v>
      </c>
      <c r="T536">
        <v>194.52600000000001</v>
      </c>
      <c r="U536">
        <v>9.2720000000000002</v>
      </c>
      <c r="V536">
        <v>100</v>
      </c>
      <c r="W536">
        <v>1.256</v>
      </c>
      <c r="X536">
        <v>1.948</v>
      </c>
      <c r="Y536">
        <v>21.01</v>
      </c>
      <c r="Z536">
        <v>21.419</v>
      </c>
      <c r="AA536">
        <v>0.59899999999999998</v>
      </c>
      <c r="AB536">
        <v>0</v>
      </c>
      <c r="AC536" t="b">
        <v>1</v>
      </c>
      <c r="BM536" t="s">
        <v>2905</v>
      </c>
      <c r="BN536" t="s">
        <v>2905</v>
      </c>
      <c r="BO536" t="s">
        <v>3359</v>
      </c>
      <c r="BT536"/>
      <c r="BU536"/>
      <c r="BX536"/>
      <c r="BZ536"/>
      <c r="CA536"/>
      <c r="CB536"/>
      <c r="CC536"/>
      <c r="CD536">
        <v>0</v>
      </c>
      <c r="CE536"/>
      <c r="CF536">
        <v>0</v>
      </c>
    </row>
    <row r="537" spans="1:84" hidden="1" x14ac:dyDescent="0.35">
      <c r="A537" t="s">
        <v>689</v>
      </c>
      <c r="B537" t="s">
        <v>3451</v>
      </c>
      <c r="C537">
        <v>176.11600000000001</v>
      </c>
      <c r="D537">
        <v>58.692999999999998</v>
      </c>
      <c r="E537">
        <v>123.244</v>
      </c>
      <c r="F537">
        <v>14.058</v>
      </c>
      <c r="G537" t="s">
        <v>2884</v>
      </c>
      <c r="I537">
        <v>16.29</v>
      </c>
      <c r="J537">
        <v>176.13800000000001</v>
      </c>
      <c r="K537" s="68">
        <v>133.61000000000001</v>
      </c>
      <c r="L537">
        <v>6</v>
      </c>
      <c r="M537">
        <v>3</v>
      </c>
      <c r="N537" t="s">
        <v>3451</v>
      </c>
      <c r="O537">
        <v>3.7210000000000001</v>
      </c>
      <c r="P537">
        <v>10</v>
      </c>
      <c r="Q537">
        <v>58.692999999999998</v>
      </c>
      <c r="R537">
        <v>176.12</v>
      </c>
      <c r="S537">
        <v>46.954999999999998</v>
      </c>
      <c r="T537">
        <v>125.31699999999999</v>
      </c>
      <c r="U537">
        <v>11.247</v>
      </c>
      <c r="V537">
        <v>100</v>
      </c>
      <c r="W537">
        <v>0.64900000000000002</v>
      </c>
      <c r="X537">
        <v>1.222</v>
      </c>
      <c r="Y537">
        <v>21.183</v>
      </c>
      <c r="Z537">
        <v>21.084</v>
      </c>
      <c r="AA537">
        <v>0.59299999999999997</v>
      </c>
      <c r="AB537">
        <v>0</v>
      </c>
      <c r="AC537" t="b">
        <v>1</v>
      </c>
      <c r="BM537" t="s">
        <v>2905</v>
      </c>
      <c r="BN537" t="s">
        <v>2887</v>
      </c>
      <c r="BO537" t="s">
        <v>2888</v>
      </c>
      <c r="BT537"/>
      <c r="BU537"/>
      <c r="BX537"/>
      <c r="BZ537"/>
      <c r="CA537"/>
      <c r="CB537"/>
      <c r="CC537"/>
      <c r="CD537">
        <v>0</v>
      </c>
      <c r="CE537"/>
      <c r="CF537">
        <v>0</v>
      </c>
    </row>
    <row r="538" spans="1:84" hidden="1" x14ac:dyDescent="0.35">
      <c r="A538" t="s">
        <v>690</v>
      </c>
      <c r="B538" t="s">
        <v>3452</v>
      </c>
      <c r="C538">
        <v>176.13800000000001</v>
      </c>
      <c r="D538">
        <v>53.59</v>
      </c>
      <c r="E538">
        <v>230.059</v>
      </c>
      <c r="F538">
        <v>196.524</v>
      </c>
      <c r="G538" t="s">
        <v>2884</v>
      </c>
      <c r="I538">
        <v>236.29</v>
      </c>
      <c r="J538">
        <v>176.16900000000001</v>
      </c>
      <c r="K538" s="68">
        <v>353.62</v>
      </c>
      <c r="L538">
        <v>7</v>
      </c>
      <c r="M538">
        <v>3</v>
      </c>
      <c r="N538" t="s">
        <v>3452</v>
      </c>
      <c r="O538">
        <v>3.75</v>
      </c>
      <c r="P538">
        <v>10</v>
      </c>
      <c r="Q538">
        <v>53.59</v>
      </c>
      <c r="R538">
        <v>176.14400000000001</v>
      </c>
      <c r="S538">
        <v>42.872</v>
      </c>
      <c r="T538">
        <v>254.77099999999999</v>
      </c>
      <c r="U538">
        <v>157.21899999999999</v>
      </c>
      <c r="V538">
        <v>100</v>
      </c>
      <c r="W538">
        <v>1.492</v>
      </c>
      <c r="X538">
        <v>3.21</v>
      </c>
      <c r="Y538">
        <v>21.09</v>
      </c>
      <c r="Z538">
        <v>21.084</v>
      </c>
      <c r="AA538">
        <v>0.59299999999999997</v>
      </c>
      <c r="AB538">
        <v>0</v>
      </c>
      <c r="AC538" t="b">
        <v>1</v>
      </c>
      <c r="BM538" t="s">
        <v>2905</v>
      </c>
      <c r="BN538" t="s">
        <v>3288</v>
      </c>
      <c r="BO538" t="s">
        <v>2888</v>
      </c>
      <c r="BT538"/>
      <c r="BU538"/>
      <c r="BX538"/>
      <c r="BZ538"/>
      <c r="CA538"/>
      <c r="CB538"/>
      <c r="CC538"/>
      <c r="CD538">
        <v>0</v>
      </c>
      <c r="CE538"/>
      <c r="CF538">
        <v>0</v>
      </c>
    </row>
    <row r="539" spans="1:84" hidden="1" x14ac:dyDescent="0.35">
      <c r="A539" t="s">
        <v>691</v>
      </c>
      <c r="B539" t="s">
        <v>3453</v>
      </c>
      <c r="C539">
        <v>176.137</v>
      </c>
      <c r="D539">
        <v>52.216000000000001</v>
      </c>
      <c r="E539">
        <v>59.792999999999999</v>
      </c>
      <c r="F539">
        <v>8.4610000000000003</v>
      </c>
      <c r="G539" t="s">
        <v>2884</v>
      </c>
      <c r="I539">
        <v>303.70999999999998</v>
      </c>
      <c r="J539">
        <v>176.16900000000001</v>
      </c>
      <c r="K539" s="68">
        <v>61.04</v>
      </c>
      <c r="L539">
        <v>13</v>
      </c>
      <c r="M539">
        <v>3</v>
      </c>
      <c r="N539" t="s">
        <v>3453</v>
      </c>
      <c r="O539">
        <v>3.75</v>
      </c>
      <c r="P539">
        <v>11.673</v>
      </c>
      <c r="Q539">
        <v>52.216000000000001</v>
      </c>
      <c r="R539">
        <v>176.143</v>
      </c>
      <c r="S539">
        <v>41.773000000000003</v>
      </c>
      <c r="T539">
        <v>60.042000000000002</v>
      </c>
      <c r="U539">
        <v>6.7690000000000001</v>
      </c>
      <c r="V539">
        <v>100</v>
      </c>
      <c r="W539">
        <v>0.435</v>
      </c>
      <c r="X539">
        <v>1.7869999999999999</v>
      </c>
      <c r="Y539">
        <v>20.745000000000001</v>
      </c>
      <c r="Z539">
        <v>21.084</v>
      </c>
      <c r="AA539">
        <v>0.59299999999999997</v>
      </c>
      <c r="AB539">
        <v>0</v>
      </c>
      <c r="AC539" t="b">
        <v>1</v>
      </c>
      <c r="BM539" t="s">
        <v>2905</v>
      </c>
      <c r="BN539" t="s">
        <v>2887</v>
      </c>
      <c r="BO539" t="s">
        <v>2888</v>
      </c>
      <c r="BT539"/>
      <c r="BU539"/>
      <c r="BX539"/>
      <c r="BZ539"/>
      <c r="CA539"/>
      <c r="CB539"/>
      <c r="CC539"/>
      <c r="CD539">
        <v>0</v>
      </c>
      <c r="CE539"/>
      <c r="CF539">
        <v>0</v>
      </c>
    </row>
    <row r="540" spans="1:84" hidden="1" x14ac:dyDescent="0.35">
      <c r="A540" t="s">
        <v>692</v>
      </c>
      <c r="B540" t="s">
        <v>3454</v>
      </c>
      <c r="C540">
        <v>176.166</v>
      </c>
      <c r="D540">
        <v>12.103999999999999</v>
      </c>
      <c r="E540">
        <v>197.92099999999999</v>
      </c>
      <c r="F540">
        <v>6.2949999999999999</v>
      </c>
      <c r="G540" t="s">
        <v>2884</v>
      </c>
      <c r="I540">
        <v>83.71</v>
      </c>
      <c r="J540">
        <v>176.17400000000001</v>
      </c>
      <c r="K540" s="68">
        <v>201.04</v>
      </c>
      <c r="L540">
        <v>7</v>
      </c>
      <c r="M540">
        <v>3</v>
      </c>
      <c r="N540" t="s">
        <v>3454</v>
      </c>
      <c r="O540">
        <v>3.7440000000000002</v>
      </c>
      <c r="P540">
        <v>10</v>
      </c>
      <c r="Q540">
        <v>12.103999999999999</v>
      </c>
      <c r="R540">
        <v>176.167</v>
      </c>
      <c r="S540">
        <v>9.6829999999999998</v>
      </c>
      <c r="T540">
        <v>198.54499999999999</v>
      </c>
      <c r="U540">
        <v>5.0359999999999996</v>
      </c>
      <c r="V540">
        <v>100</v>
      </c>
      <c r="W540">
        <v>0.85299999999999998</v>
      </c>
      <c r="X540">
        <v>1.234</v>
      </c>
      <c r="Y540">
        <v>21.26</v>
      </c>
      <c r="Z540">
        <v>21.084</v>
      </c>
      <c r="AA540">
        <v>0.59299999999999997</v>
      </c>
      <c r="AB540">
        <v>0</v>
      </c>
      <c r="AC540" t="b">
        <v>1</v>
      </c>
      <c r="BM540" t="s">
        <v>2905</v>
      </c>
      <c r="BN540" t="s">
        <v>2887</v>
      </c>
      <c r="BO540" t="s">
        <v>2888</v>
      </c>
      <c r="BT540"/>
      <c r="BU540"/>
      <c r="BX540"/>
      <c r="BZ540"/>
      <c r="CA540"/>
      <c r="CB540"/>
      <c r="CC540"/>
      <c r="CD540">
        <v>0</v>
      </c>
      <c r="CE540"/>
      <c r="CF540">
        <v>0</v>
      </c>
    </row>
    <row r="541" spans="1:84" hidden="1" x14ac:dyDescent="0.35">
      <c r="A541" t="s">
        <v>693</v>
      </c>
      <c r="B541" t="s">
        <v>3455</v>
      </c>
      <c r="C541">
        <v>176.16</v>
      </c>
      <c r="D541">
        <v>91.481999999999999</v>
      </c>
      <c r="E541">
        <v>125.986</v>
      </c>
      <c r="F541">
        <v>106.071</v>
      </c>
      <c r="G541" t="s">
        <v>2884</v>
      </c>
      <c r="I541">
        <v>60</v>
      </c>
      <c r="J541">
        <v>176.17500000000001</v>
      </c>
      <c r="K541" s="68">
        <v>177.32599999999999</v>
      </c>
      <c r="L541">
        <v>0.92600000000000005</v>
      </c>
      <c r="M541">
        <v>1</v>
      </c>
      <c r="N541" t="s">
        <v>3455</v>
      </c>
      <c r="O541">
        <v>3.6520000000000001</v>
      </c>
      <c r="P541">
        <v>0</v>
      </c>
      <c r="Q541">
        <v>0</v>
      </c>
      <c r="R541">
        <v>176.17500000000001</v>
      </c>
      <c r="S541">
        <v>0</v>
      </c>
      <c r="T541">
        <v>177.32599999999999</v>
      </c>
      <c r="U541">
        <v>0</v>
      </c>
      <c r="V541">
        <v>0</v>
      </c>
      <c r="W541">
        <v>0</v>
      </c>
      <c r="X541">
        <v>0</v>
      </c>
      <c r="Y541">
        <v>0</v>
      </c>
      <c r="Z541">
        <v>0</v>
      </c>
      <c r="AA541">
        <v>0</v>
      </c>
      <c r="AB541">
        <v>0</v>
      </c>
      <c r="AC541" t="b">
        <v>1</v>
      </c>
      <c r="AE541">
        <v>0</v>
      </c>
      <c r="AF541">
        <v>0</v>
      </c>
      <c r="AG541">
        <v>0</v>
      </c>
      <c r="AH541">
        <v>0</v>
      </c>
      <c r="AI541">
        <v>0</v>
      </c>
      <c r="AJ541">
        <v>0</v>
      </c>
      <c r="AK541">
        <v>0</v>
      </c>
      <c r="AL541">
        <v>0</v>
      </c>
      <c r="AM541">
        <v>0</v>
      </c>
      <c r="AN541">
        <v>0</v>
      </c>
      <c r="AO541">
        <v>0</v>
      </c>
      <c r="AP541">
        <v>0</v>
      </c>
      <c r="AQ541">
        <v>0</v>
      </c>
      <c r="AR541">
        <v>0</v>
      </c>
      <c r="AS541">
        <v>0</v>
      </c>
      <c r="AT541">
        <v>0</v>
      </c>
      <c r="AU541">
        <v>0</v>
      </c>
      <c r="AV541">
        <v>0</v>
      </c>
      <c r="AW541">
        <v>0</v>
      </c>
      <c r="AX541">
        <v>0</v>
      </c>
      <c r="AY541" t="b">
        <v>0</v>
      </c>
      <c r="AZ541">
        <v>0</v>
      </c>
      <c r="BI541">
        <v>0</v>
      </c>
      <c r="BJ541">
        <v>0</v>
      </c>
      <c r="BK541">
        <v>0</v>
      </c>
      <c r="BM541" t="s">
        <v>2887</v>
      </c>
      <c r="BN541" t="s">
        <v>2887</v>
      </c>
      <c r="BO541" t="s">
        <v>2888</v>
      </c>
      <c r="BT541"/>
      <c r="BU541"/>
      <c r="BX541"/>
      <c r="BY541" t="s">
        <v>2903</v>
      </c>
      <c r="BZ541"/>
      <c r="CA541"/>
      <c r="CB541"/>
      <c r="CC541"/>
      <c r="CD541">
        <v>0</v>
      </c>
      <c r="CE541"/>
      <c r="CF541">
        <v>0</v>
      </c>
    </row>
    <row r="542" spans="1:84" hidden="1" x14ac:dyDescent="0.35">
      <c r="A542" t="s">
        <v>694</v>
      </c>
      <c r="B542" t="s">
        <v>3456</v>
      </c>
      <c r="C542">
        <v>176.19800000000001</v>
      </c>
      <c r="D542">
        <v>51.414999999999999</v>
      </c>
      <c r="E542">
        <v>129.28800000000001</v>
      </c>
      <c r="F542">
        <v>99.463999999999999</v>
      </c>
      <c r="G542" t="s">
        <v>2884</v>
      </c>
      <c r="I542">
        <v>60</v>
      </c>
      <c r="J542">
        <v>176.22200000000001</v>
      </c>
      <c r="K542" s="68">
        <v>177.32300000000001</v>
      </c>
      <c r="L542">
        <v>1.069</v>
      </c>
      <c r="M542">
        <v>1</v>
      </c>
      <c r="N542" t="s">
        <v>3456</v>
      </c>
      <c r="O542">
        <v>3.6560000000000001</v>
      </c>
      <c r="P542">
        <v>0</v>
      </c>
      <c r="Q542">
        <v>0</v>
      </c>
      <c r="R542">
        <v>176.22200000000001</v>
      </c>
      <c r="S542">
        <v>0</v>
      </c>
      <c r="T542">
        <v>177.32300000000001</v>
      </c>
      <c r="U542">
        <v>0</v>
      </c>
      <c r="V542">
        <v>0</v>
      </c>
      <c r="W542">
        <v>0</v>
      </c>
      <c r="X542">
        <v>0</v>
      </c>
      <c r="Y542">
        <v>0</v>
      </c>
      <c r="Z542">
        <v>0</v>
      </c>
      <c r="AA542">
        <v>0</v>
      </c>
      <c r="AB542">
        <v>0</v>
      </c>
      <c r="AC542" t="b">
        <v>1</v>
      </c>
      <c r="AE542">
        <v>0</v>
      </c>
      <c r="AF542">
        <v>0</v>
      </c>
      <c r="AG542">
        <v>0</v>
      </c>
      <c r="AH542">
        <v>0</v>
      </c>
      <c r="AI542">
        <v>0</v>
      </c>
      <c r="AJ542">
        <v>0</v>
      </c>
      <c r="AK542">
        <v>0</v>
      </c>
      <c r="AL542">
        <v>0</v>
      </c>
      <c r="AM542">
        <v>0</v>
      </c>
      <c r="AN542">
        <v>0</v>
      </c>
      <c r="AO542">
        <v>0</v>
      </c>
      <c r="AP542">
        <v>0</v>
      </c>
      <c r="AQ542">
        <v>0</v>
      </c>
      <c r="AR542">
        <v>0</v>
      </c>
      <c r="AS542">
        <v>0</v>
      </c>
      <c r="AT542">
        <v>0</v>
      </c>
      <c r="AU542">
        <v>0</v>
      </c>
      <c r="AV542">
        <v>0</v>
      </c>
      <c r="AW542">
        <v>0</v>
      </c>
      <c r="AX542">
        <v>0</v>
      </c>
      <c r="AY542" t="b">
        <v>0</v>
      </c>
      <c r="AZ542">
        <v>0</v>
      </c>
      <c r="BI542">
        <v>0</v>
      </c>
      <c r="BJ542">
        <v>0</v>
      </c>
      <c r="BK542">
        <v>0</v>
      </c>
      <c r="BM542" t="s">
        <v>2887</v>
      </c>
      <c r="BN542" t="s">
        <v>2887</v>
      </c>
      <c r="BO542" t="s">
        <v>2888</v>
      </c>
      <c r="BT542"/>
      <c r="BU542"/>
      <c r="BX542"/>
      <c r="BY542" t="s">
        <v>2903</v>
      </c>
      <c r="BZ542"/>
      <c r="CA542"/>
      <c r="CB542"/>
      <c r="CC542"/>
      <c r="CD542">
        <v>0</v>
      </c>
      <c r="CE542"/>
      <c r="CF542">
        <v>0</v>
      </c>
    </row>
    <row r="543" spans="1:84" hidden="1" x14ac:dyDescent="0.35">
      <c r="A543" t="s">
        <v>695</v>
      </c>
      <c r="B543" t="s">
        <v>3457</v>
      </c>
      <c r="C543">
        <v>176.221</v>
      </c>
      <c r="D543">
        <v>30.309000000000001</v>
      </c>
      <c r="E543">
        <v>265.197</v>
      </c>
      <c r="F543">
        <v>17.693000000000001</v>
      </c>
      <c r="G543" t="s">
        <v>2884</v>
      </c>
      <c r="I543">
        <v>153.81</v>
      </c>
      <c r="J543">
        <v>176.23599999999999</v>
      </c>
      <c r="K543" s="68">
        <v>271.13</v>
      </c>
      <c r="L543">
        <v>7</v>
      </c>
      <c r="M543">
        <v>3</v>
      </c>
      <c r="N543" t="s">
        <v>3457</v>
      </c>
      <c r="O543">
        <v>3.589</v>
      </c>
      <c r="P543">
        <v>10</v>
      </c>
      <c r="Q543">
        <v>30.309000000000001</v>
      </c>
      <c r="R543">
        <v>176.22399999999999</v>
      </c>
      <c r="S543">
        <v>24.248000000000001</v>
      </c>
      <c r="T543">
        <v>266.38299999999998</v>
      </c>
      <c r="U543">
        <v>14.154999999999999</v>
      </c>
      <c r="V543">
        <v>100</v>
      </c>
      <c r="W543">
        <v>1.2090000000000001</v>
      </c>
      <c r="X543">
        <v>2.84</v>
      </c>
      <c r="Y543">
        <v>19.559999999999999</v>
      </c>
      <c r="Z543">
        <v>21.084</v>
      </c>
      <c r="AA543">
        <v>0.59299999999999997</v>
      </c>
      <c r="AB543">
        <v>0</v>
      </c>
      <c r="AC543" t="b">
        <v>1</v>
      </c>
      <c r="BM543" t="s">
        <v>3348</v>
      </c>
      <c r="BN543" t="s">
        <v>3288</v>
      </c>
      <c r="BO543" t="s">
        <v>2888</v>
      </c>
      <c r="BT543"/>
      <c r="BU543"/>
      <c r="BX543"/>
      <c r="BZ543"/>
      <c r="CA543"/>
      <c r="CB543"/>
      <c r="CC543"/>
      <c r="CD543">
        <v>0</v>
      </c>
      <c r="CE543"/>
      <c r="CF543">
        <v>0</v>
      </c>
    </row>
    <row r="544" spans="1:84" hidden="1" x14ac:dyDescent="0.35">
      <c r="A544" t="s">
        <v>696</v>
      </c>
      <c r="B544" t="s">
        <v>3458</v>
      </c>
      <c r="C544">
        <v>176.22</v>
      </c>
      <c r="D544">
        <v>37.302</v>
      </c>
      <c r="E544">
        <v>118.113</v>
      </c>
      <c r="F544">
        <v>142.48099999999999</v>
      </c>
      <c r="G544" t="s">
        <v>2884</v>
      </c>
      <c r="I544">
        <v>26.19</v>
      </c>
      <c r="J544">
        <v>176.238</v>
      </c>
      <c r="K544" s="68">
        <v>143.51</v>
      </c>
      <c r="L544">
        <v>9</v>
      </c>
      <c r="M544">
        <v>3</v>
      </c>
      <c r="N544" t="s">
        <v>3458</v>
      </c>
      <c r="O544">
        <v>3.5840000000000001</v>
      </c>
      <c r="P544">
        <v>10</v>
      </c>
      <c r="Q544">
        <v>37.302</v>
      </c>
      <c r="R544">
        <v>176.22399999999999</v>
      </c>
      <c r="S544">
        <v>29.841000000000001</v>
      </c>
      <c r="T544">
        <v>123.19199999999999</v>
      </c>
      <c r="U544">
        <v>113.985</v>
      </c>
      <c r="V544">
        <v>100</v>
      </c>
      <c r="W544">
        <v>1.9159999999999999</v>
      </c>
      <c r="X544">
        <v>5.23</v>
      </c>
      <c r="Y544">
        <v>20.36</v>
      </c>
      <c r="Z544">
        <v>21.084</v>
      </c>
      <c r="AA544">
        <v>0.59299999999999997</v>
      </c>
      <c r="AB544">
        <v>0</v>
      </c>
      <c r="AC544" t="b">
        <v>1</v>
      </c>
      <c r="BM544" t="s">
        <v>2905</v>
      </c>
      <c r="BN544" t="s">
        <v>2887</v>
      </c>
      <c r="BO544" t="s">
        <v>2888</v>
      </c>
      <c r="BT544"/>
      <c r="BU544"/>
      <c r="BX544"/>
      <c r="BZ544"/>
      <c r="CA544"/>
      <c r="CB544"/>
      <c r="CC544"/>
      <c r="CD544">
        <v>0</v>
      </c>
      <c r="CE544"/>
      <c r="CF544">
        <v>0</v>
      </c>
    </row>
    <row r="545" spans="1:84" hidden="1" x14ac:dyDescent="0.35">
      <c r="A545" t="s">
        <v>697</v>
      </c>
      <c r="B545" t="s">
        <v>3459</v>
      </c>
      <c r="C545">
        <v>176.28200000000001</v>
      </c>
      <c r="D545">
        <v>39.808</v>
      </c>
      <c r="E545">
        <v>191.24100000000001</v>
      </c>
      <c r="F545">
        <v>8.8919999999999995</v>
      </c>
      <c r="G545" t="s">
        <v>2884</v>
      </c>
      <c r="I545">
        <v>76.290000000000006</v>
      </c>
      <c r="J545">
        <v>176.29900000000001</v>
      </c>
      <c r="K545" s="68">
        <v>193.61</v>
      </c>
      <c r="L545">
        <v>8</v>
      </c>
      <c r="M545">
        <v>3</v>
      </c>
      <c r="N545" t="s">
        <v>3459</v>
      </c>
      <c r="O545">
        <v>3.5830000000000002</v>
      </c>
      <c r="P545">
        <v>10</v>
      </c>
      <c r="Q545">
        <v>39.808</v>
      </c>
      <c r="R545">
        <v>176.285</v>
      </c>
      <c r="S545">
        <v>31.847000000000001</v>
      </c>
      <c r="T545">
        <v>191.715</v>
      </c>
      <c r="U545">
        <v>7.1130000000000004</v>
      </c>
      <c r="V545">
        <v>100</v>
      </c>
      <c r="W545">
        <v>0.55100000000000005</v>
      </c>
      <c r="X545">
        <v>1.419</v>
      </c>
      <c r="Y545">
        <v>21.553000000000001</v>
      </c>
      <c r="Z545">
        <v>21.084</v>
      </c>
      <c r="AA545">
        <v>0.59299999999999997</v>
      </c>
      <c r="AB545">
        <v>0</v>
      </c>
      <c r="AC545" t="b">
        <v>1</v>
      </c>
      <c r="BM545" t="s">
        <v>2905</v>
      </c>
      <c r="BN545" t="s">
        <v>2905</v>
      </c>
      <c r="BO545" t="s">
        <v>3359</v>
      </c>
      <c r="BT545"/>
      <c r="BU545"/>
      <c r="BX545"/>
      <c r="BZ545"/>
      <c r="CA545"/>
      <c r="CB545"/>
      <c r="CC545"/>
      <c r="CD545">
        <v>0</v>
      </c>
      <c r="CE545"/>
      <c r="CF545">
        <v>0</v>
      </c>
    </row>
    <row r="546" spans="1:84" hidden="1" x14ac:dyDescent="0.35">
      <c r="A546" t="s">
        <v>698</v>
      </c>
      <c r="B546" t="s">
        <v>3460</v>
      </c>
      <c r="C546">
        <v>176.30699999999999</v>
      </c>
      <c r="D546">
        <v>24.684999999999999</v>
      </c>
      <c r="E546">
        <v>170.76</v>
      </c>
      <c r="F546">
        <v>10.801</v>
      </c>
      <c r="G546" t="s">
        <v>2884</v>
      </c>
      <c r="I546">
        <v>53.81</v>
      </c>
      <c r="J546">
        <v>176.32300000000001</v>
      </c>
      <c r="K546" s="68">
        <v>171.11</v>
      </c>
      <c r="L546">
        <v>7</v>
      </c>
      <c r="M546">
        <v>3</v>
      </c>
      <c r="N546" t="s">
        <v>3460</v>
      </c>
      <c r="O546">
        <v>3.5859999999999999</v>
      </c>
      <c r="P546">
        <v>10</v>
      </c>
      <c r="Q546">
        <v>24.684999999999999</v>
      </c>
      <c r="R546">
        <v>176.31</v>
      </c>
      <c r="S546">
        <v>19.748000000000001</v>
      </c>
      <c r="T546">
        <v>170.83</v>
      </c>
      <c r="U546">
        <v>8.641</v>
      </c>
      <c r="V546">
        <v>100</v>
      </c>
      <c r="W546">
        <v>0.93</v>
      </c>
      <c r="X546">
        <v>1.835</v>
      </c>
      <c r="Y546">
        <v>20.34</v>
      </c>
      <c r="Z546">
        <v>21.084</v>
      </c>
      <c r="AA546">
        <v>0.59299999999999997</v>
      </c>
      <c r="AB546">
        <v>0</v>
      </c>
      <c r="AC546" t="b">
        <v>1</v>
      </c>
      <c r="BM546" t="s">
        <v>2905</v>
      </c>
      <c r="BN546" t="s">
        <v>2905</v>
      </c>
      <c r="BO546" t="s">
        <v>3359</v>
      </c>
      <c r="BT546"/>
      <c r="BU546"/>
      <c r="BX546"/>
      <c r="BZ546"/>
      <c r="CA546"/>
      <c r="CB546"/>
      <c r="CC546"/>
      <c r="CD546">
        <v>0</v>
      </c>
      <c r="CE546"/>
      <c r="CF546">
        <v>0</v>
      </c>
    </row>
    <row r="547" spans="1:84" hidden="1" x14ac:dyDescent="0.35">
      <c r="A547" t="s">
        <v>699</v>
      </c>
      <c r="B547" t="s">
        <v>3461</v>
      </c>
      <c r="C547">
        <v>176.37</v>
      </c>
      <c r="D547">
        <v>14.08</v>
      </c>
      <c r="E547">
        <v>210.887</v>
      </c>
      <c r="F547">
        <v>6.2949999999999999</v>
      </c>
      <c r="G547" t="s">
        <v>2884</v>
      </c>
      <c r="I547">
        <v>93.81</v>
      </c>
      <c r="J547">
        <v>176.37700000000001</v>
      </c>
      <c r="K547" s="68">
        <v>211.08</v>
      </c>
      <c r="L547">
        <v>8</v>
      </c>
      <c r="M547">
        <v>3</v>
      </c>
      <c r="N547" t="s">
        <v>3461</v>
      </c>
      <c r="O547">
        <v>3.5859999999999999</v>
      </c>
      <c r="P547">
        <v>10</v>
      </c>
      <c r="Q547">
        <v>14.08</v>
      </c>
      <c r="R547">
        <v>176.37100000000001</v>
      </c>
      <c r="S547">
        <v>11.263999999999999</v>
      </c>
      <c r="T547">
        <v>210.92599999999999</v>
      </c>
      <c r="U547">
        <v>5.0359999999999996</v>
      </c>
      <c r="V547">
        <v>100</v>
      </c>
      <c r="W547">
        <v>0.81499999999999995</v>
      </c>
      <c r="X547">
        <v>1.4159999999999999</v>
      </c>
      <c r="Y547">
        <v>21.684999999999999</v>
      </c>
      <c r="Z547">
        <v>21.61</v>
      </c>
      <c r="AA547">
        <v>0.60199999999999998</v>
      </c>
      <c r="AB547">
        <v>0</v>
      </c>
      <c r="AC547" t="b">
        <v>1</v>
      </c>
      <c r="BM547" t="s">
        <v>2905</v>
      </c>
      <c r="BN547" t="s">
        <v>2905</v>
      </c>
      <c r="BO547" t="s">
        <v>3359</v>
      </c>
      <c r="BT547"/>
      <c r="BU547"/>
      <c r="BX547"/>
      <c r="BZ547"/>
      <c r="CA547"/>
      <c r="CB547"/>
      <c r="CC547"/>
      <c r="CD547">
        <v>0</v>
      </c>
      <c r="CE547"/>
      <c r="CF547">
        <v>0</v>
      </c>
    </row>
    <row r="548" spans="1:84" hidden="1" x14ac:dyDescent="0.35">
      <c r="A548" t="s">
        <v>700</v>
      </c>
      <c r="B548" t="s">
        <v>3462</v>
      </c>
      <c r="C548">
        <v>185.84899999999999</v>
      </c>
      <c r="D548">
        <v>30.888999999999999</v>
      </c>
      <c r="E548">
        <v>293.94900000000001</v>
      </c>
      <c r="F548">
        <v>9.8949999999999996</v>
      </c>
      <c r="G548" t="s">
        <v>2884</v>
      </c>
      <c r="I548">
        <v>183.71</v>
      </c>
      <c r="J548">
        <v>185.869</v>
      </c>
      <c r="K548" s="68">
        <v>298.31</v>
      </c>
      <c r="L548">
        <v>7</v>
      </c>
      <c r="M548">
        <v>3</v>
      </c>
      <c r="N548" t="s">
        <v>3462</v>
      </c>
      <c r="O548">
        <v>3.6829999999999998</v>
      </c>
      <c r="P548">
        <v>10</v>
      </c>
      <c r="Q548">
        <v>30.888999999999999</v>
      </c>
      <c r="R548">
        <v>185.85300000000001</v>
      </c>
      <c r="S548">
        <v>24.710999999999999</v>
      </c>
      <c r="T548">
        <v>294.82100000000003</v>
      </c>
      <c r="U548">
        <v>7.9160000000000004</v>
      </c>
      <c r="V548">
        <v>100</v>
      </c>
      <c r="W548">
        <v>0.74</v>
      </c>
      <c r="X548">
        <v>1.6639999999999999</v>
      </c>
      <c r="Y548">
        <v>20.55</v>
      </c>
      <c r="Z548">
        <v>21.21</v>
      </c>
      <c r="AA548">
        <v>0.59499999999999997</v>
      </c>
      <c r="AB548">
        <v>0</v>
      </c>
      <c r="AC548" t="b">
        <v>1</v>
      </c>
      <c r="BM548" t="s">
        <v>3356</v>
      </c>
      <c r="BN548" t="s">
        <v>3288</v>
      </c>
      <c r="BO548" t="s">
        <v>2888</v>
      </c>
      <c r="BT548"/>
      <c r="BU548"/>
      <c r="BX548"/>
      <c r="BZ548"/>
      <c r="CA548"/>
      <c r="CB548"/>
      <c r="CC548"/>
      <c r="CD548">
        <v>0</v>
      </c>
      <c r="CE548"/>
      <c r="CF548">
        <v>0</v>
      </c>
    </row>
    <row r="549" spans="1:84" hidden="1" x14ac:dyDescent="0.35">
      <c r="A549" t="s">
        <v>701</v>
      </c>
      <c r="B549" t="s">
        <v>3463</v>
      </c>
      <c r="C549">
        <v>185.887</v>
      </c>
      <c r="D549">
        <v>44.814</v>
      </c>
      <c r="E549">
        <v>311.43700000000001</v>
      </c>
      <c r="F549">
        <v>104.876</v>
      </c>
      <c r="G549" t="s">
        <v>2884</v>
      </c>
      <c r="I549">
        <v>255</v>
      </c>
      <c r="J549">
        <v>185.90700000000001</v>
      </c>
      <c r="K549" s="68">
        <v>9.5830000000000002</v>
      </c>
      <c r="L549">
        <v>-1.8540000000000001</v>
      </c>
      <c r="M549">
        <v>1</v>
      </c>
      <c r="N549" t="s">
        <v>3463</v>
      </c>
      <c r="O549">
        <v>3.7</v>
      </c>
      <c r="P549">
        <v>0</v>
      </c>
      <c r="Q549">
        <v>0</v>
      </c>
      <c r="R549">
        <v>185.90700000000001</v>
      </c>
      <c r="S549">
        <v>0</v>
      </c>
      <c r="T549">
        <v>9.5830000000000002</v>
      </c>
      <c r="U549">
        <v>0</v>
      </c>
      <c r="V549">
        <v>0</v>
      </c>
      <c r="W549">
        <v>0</v>
      </c>
      <c r="X549">
        <v>0</v>
      </c>
      <c r="Y549">
        <v>0</v>
      </c>
      <c r="Z549">
        <v>0</v>
      </c>
      <c r="AA549">
        <v>0</v>
      </c>
      <c r="AB549">
        <v>0</v>
      </c>
      <c r="AC549" t="b">
        <v>1</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t="b">
        <v>0</v>
      </c>
      <c r="AZ549">
        <v>0</v>
      </c>
      <c r="BI549">
        <v>0</v>
      </c>
      <c r="BJ549">
        <v>0</v>
      </c>
      <c r="BK549">
        <v>0</v>
      </c>
      <c r="BM549" t="s">
        <v>2887</v>
      </c>
      <c r="BN549" t="s">
        <v>3288</v>
      </c>
      <c r="BO549" t="s">
        <v>2888</v>
      </c>
      <c r="BT549"/>
      <c r="BU549"/>
      <c r="BX549"/>
      <c r="BY549" t="s">
        <v>2903</v>
      </c>
      <c r="BZ549"/>
      <c r="CA549"/>
      <c r="CB549"/>
      <c r="CC549"/>
      <c r="CD549">
        <v>0</v>
      </c>
      <c r="CE549"/>
      <c r="CF549">
        <v>0</v>
      </c>
    </row>
    <row r="550" spans="1:84" hidden="1" x14ac:dyDescent="0.35">
      <c r="A550" t="s">
        <v>702</v>
      </c>
      <c r="B550" t="s">
        <v>3464</v>
      </c>
      <c r="C550">
        <v>185.87299999999999</v>
      </c>
      <c r="D550">
        <v>65.05</v>
      </c>
      <c r="E550">
        <v>127.34699999999999</v>
      </c>
      <c r="F550">
        <v>105.94199999999999</v>
      </c>
      <c r="G550" t="s">
        <v>2884</v>
      </c>
      <c r="I550">
        <v>60</v>
      </c>
      <c r="J550">
        <v>185.91200000000001</v>
      </c>
      <c r="K550" s="68">
        <v>174.583</v>
      </c>
      <c r="L550">
        <v>2.3460000000000001</v>
      </c>
      <c r="M550">
        <v>1</v>
      </c>
      <c r="N550" t="s">
        <v>3464</v>
      </c>
      <c r="O550">
        <v>3.6819999999999999</v>
      </c>
      <c r="P550">
        <v>0</v>
      </c>
      <c r="Q550">
        <v>0</v>
      </c>
      <c r="R550">
        <v>185.91200000000001</v>
      </c>
      <c r="S550">
        <v>0</v>
      </c>
      <c r="T550">
        <v>174.583</v>
      </c>
      <c r="U550">
        <v>0</v>
      </c>
      <c r="V550">
        <v>0</v>
      </c>
      <c r="W550">
        <v>0</v>
      </c>
      <c r="X550">
        <v>0</v>
      </c>
      <c r="Y550">
        <v>0</v>
      </c>
      <c r="Z550">
        <v>0</v>
      </c>
      <c r="AA550">
        <v>0</v>
      </c>
      <c r="AB550">
        <v>0</v>
      </c>
      <c r="AC550" t="b">
        <v>1</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t="b">
        <v>0</v>
      </c>
      <c r="AZ550">
        <v>0</v>
      </c>
      <c r="BI550">
        <v>0</v>
      </c>
      <c r="BJ550">
        <v>0</v>
      </c>
      <c r="BK550">
        <v>0</v>
      </c>
      <c r="BM550" t="s">
        <v>2887</v>
      </c>
      <c r="BN550" t="s">
        <v>2887</v>
      </c>
      <c r="BO550" t="s">
        <v>2888</v>
      </c>
      <c r="BT550"/>
      <c r="BU550"/>
      <c r="BX550"/>
      <c r="BY550" t="s">
        <v>2903</v>
      </c>
      <c r="BZ550"/>
      <c r="CA550"/>
      <c r="CB550"/>
      <c r="CC550"/>
      <c r="CD550">
        <v>0</v>
      </c>
      <c r="CE550"/>
      <c r="CF550">
        <v>0</v>
      </c>
    </row>
    <row r="551" spans="1:84" hidden="1" x14ac:dyDescent="0.35">
      <c r="A551" t="s">
        <v>703</v>
      </c>
      <c r="B551" t="s">
        <v>3465</v>
      </c>
      <c r="C551">
        <v>185.91200000000001</v>
      </c>
      <c r="D551">
        <v>31.853999999999999</v>
      </c>
      <c r="E551">
        <v>309.93900000000002</v>
      </c>
      <c r="F551">
        <v>14.956</v>
      </c>
      <c r="G551" t="s">
        <v>2884</v>
      </c>
      <c r="I551">
        <v>206.19</v>
      </c>
      <c r="J551">
        <v>185.93</v>
      </c>
      <c r="K551" s="68">
        <v>320.77</v>
      </c>
      <c r="L551">
        <v>16</v>
      </c>
      <c r="M551">
        <v>3</v>
      </c>
      <c r="N551" t="s">
        <v>3465</v>
      </c>
      <c r="O551">
        <v>3.6829999999999998</v>
      </c>
      <c r="P551">
        <v>13.561999999999999</v>
      </c>
      <c r="Q551">
        <v>31.853999999999999</v>
      </c>
      <c r="R551">
        <v>185.91499999999999</v>
      </c>
      <c r="S551">
        <v>25.484000000000002</v>
      </c>
      <c r="T551">
        <v>312.10500000000002</v>
      </c>
      <c r="U551">
        <v>11.965</v>
      </c>
      <c r="V551">
        <v>100</v>
      </c>
      <c r="W551">
        <v>1.032</v>
      </c>
      <c r="X551">
        <v>5.1710000000000003</v>
      </c>
      <c r="Y551">
        <v>18.123000000000001</v>
      </c>
      <c r="Z551">
        <v>21.21</v>
      </c>
      <c r="AA551">
        <v>0.59499999999999997</v>
      </c>
      <c r="AB551">
        <v>0</v>
      </c>
      <c r="AC551" t="b">
        <v>1</v>
      </c>
      <c r="BM551" t="s">
        <v>2905</v>
      </c>
      <c r="BN551" t="s">
        <v>2887</v>
      </c>
      <c r="BO551" t="s">
        <v>2888</v>
      </c>
      <c r="BT551"/>
      <c r="BU551"/>
      <c r="BX551"/>
      <c r="BZ551"/>
      <c r="CA551"/>
      <c r="CB551"/>
      <c r="CC551"/>
      <c r="CD551">
        <v>0</v>
      </c>
      <c r="CE551"/>
      <c r="CF551">
        <v>0</v>
      </c>
    </row>
    <row r="552" spans="1:84" hidden="1" x14ac:dyDescent="0.35">
      <c r="A552" t="s">
        <v>704</v>
      </c>
      <c r="B552" t="s">
        <v>3466</v>
      </c>
      <c r="C552">
        <v>185.917</v>
      </c>
      <c r="D552">
        <v>33.378</v>
      </c>
      <c r="E552">
        <v>108.55800000000001</v>
      </c>
      <c r="F552">
        <v>125.819</v>
      </c>
      <c r="G552" t="s">
        <v>2884</v>
      </c>
      <c r="I552">
        <v>78.760000000000005</v>
      </c>
      <c r="J552">
        <v>185.93</v>
      </c>
      <c r="K552" s="68">
        <v>193.34</v>
      </c>
      <c r="L552">
        <v>8</v>
      </c>
      <c r="M552">
        <v>3</v>
      </c>
      <c r="N552" t="s">
        <v>3466</v>
      </c>
      <c r="O552">
        <v>3.6829999999999998</v>
      </c>
      <c r="P552">
        <v>10</v>
      </c>
      <c r="Q552">
        <v>33.378</v>
      </c>
      <c r="R552">
        <v>185.91900000000001</v>
      </c>
      <c r="S552">
        <v>26.702000000000002</v>
      </c>
      <c r="T552">
        <v>125.514</v>
      </c>
      <c r="U552">
        <v>100.655</v>
      </c>
      <c r="V552">
        <v>100</v>
      </c>
      <c r="W552">
        <v>2.0489999999999999</v>
      </c>
      <c r="X552">
        <v>5.2060000000000004</v>
      </c>
      <c r="Y552">
        <v>21.47</v>
      </c>
      <c r="Z552">
        <v>21.21</v>
      </c>
      <c r="AA552">
        <v>0.59499999999999997</v>
      </c>
      <c r="AB552">
        <v>0</v>
      </c>
      <c r="AC552" t="b">
        <v>1</v>
      </c>
      <c r="BM552" t="s">
        <v>2905</v>
      </c>
      <c r="BN552" t="s">
        <v>2887</v>
      </c>
      <c r="BO552" t="s">
        <v>2888</v>
      </c>
      <c r="BT552"/>
      <c r="BU552"/>
      <c r="BX552"/>
      <c r="BZ552"/>
      <c r="CA552"/>
      <c r="CB552"/>
      <c r="CC552"/>
      <c r="CD552">
        <v>0</v>
      </c>
      <c r="CE552"/>
      <c r="CF552">
        <v>0</v>
      </c>
    </row>
    <row r="553" spans="1:84" hidden="1" x14ac:dyDescent="0.35">
      <c r="A553" t="s">
        <v>705</v>
      </c>
      <c r="B553" t="s">
        <v>3467</v>
      </c>
      <c r="C553">
        <v>185.911</v>
      </c>
      <c r="D553">
        <v>36.29</v>
      </c>
      <c r="E553">
        <v>292.99799999999999</v>
      </c>
      <c r="F553">
        <v>6.2949999999999999</v>
      </c>
      <c r="G553" t="s">
        <v>2884</v>
      </c>
      <c r="I553">
        <v>178.76</v>
      </c>
      <c r="J553">
        <v>185.93</v>
      </c>
      <c r="K553" s="68">
        <v>293.33999999999997</v>
      </c>
      <c r="L553">
        <v>13</v>
      </c>
      <c r="M553">
        <v>3</v>
      </c>
      <c r="N553" t="s">
        <v>3467</v>
      </c>
      <c r="O553">
        <v>3.6829999999999998</v>
      </c>
      <c r="P553">
        <v>11.673</v>
      </c>
      <c r="Q553">
        <v>36.29</v>
      </c>
      <c r="R553">
        <v>185.91499999999999</v>
      </c>
      <c r="S553">
        <v>29.032</v>
      </c>
      <c r="T553">
        <v>293.06599999999997</v>
      </c>
      <c r="U553">
        <v>5.0359999999999996</v>
      </c>
      <c r="V553">
        <v>100</v>
      </c>
      <c r="W553">
        <v>0.42499999999999999</v>
      </c>
      <c r="X553">
        <v>1.736</v>
      </c>
      <c r="Y553">
        <v>20.7</v>
      </c>
      <c r="Z553">
        <v>21.21</v>
      </c>
      <c r="AA553">
        <v>0.59499999999999997</v>
      </c>
      <c r="AB553">
        <v>0</v>
      </c>
      <c r="AC553" t="b">
        <v>1</v>
      </c>
      <c r="BM553" t="s">
        <v>2905</v>
      </c>
      <c r="BN553" t="s">
        <v>2887</v>
      </c>
      <c r="BO553" t="s">
        <v>2888</v>
      </c>
      <c r="BT553"/>
      <c r="BU553"/>
      <c r="BX553"/>
      <c r="BZ553"/>
      <c r="CA553"/>
      <c r="CB553"/>
      <c r="CC553"/>
      <c r="CD553">
        <v>0</v>
      </c>
      <c r="CE553"/>
      <c r="CF553">
        <v>0</v>
      </c>
    </row>
    <row r="554" spans="1:84" hidden="1" x14ac:dyDescent="0.35">
      <c r="A554" t="s">
        <v>706</v>
      </c>
      <c r="B554" t="s">
        <v>3468</v>
      </c>
      <c r="C554">
        <v>185.91399999999999</v>
      </c>
      <c r="D554">
        <v>32.189</v>
      </c>
      <c r="E554">
        <v>319.54000000000002</v>
      </c>
      <c r="F554">
        <v>170.24700000000001</v>
      </c>
      <c r="G554" t="s">
        <v>2884</v>
      </c>
      <c r="I554">
        <v>281.24</v>
      </c>
      <c r="J554">
        <v>185.93</v>
      </c>
      <c r="K554" s="68">
        <v>35.82</v>
      </c>
      <c r="L554">
        <v>6</v>
      </c>
      <c r="M554">
        <v>3</v>
      </c>
      <c r="N554" t="s">
        <v>3468</v>
      </c>
      <c r="O554">
        <v>3.6829999999999998</v>
      </c>
      <c r="P554">
        <v>10</v>
      </c>
      <c r="Q554">
        <v>32.189</v>
      </c>
      <c r="R554">
        <v>185.917</v>
      </c>
      <c r="S554">
        <v>25.751000000000001</v>
      </c>
      <c r="T554">
        <v>334.79599999999999</v>
      </c>
      <c r="U554">
        <v>136.197</v>
      </c>
      <c r="V554">
        <v>100</v>
      </c>
      <c r="W554">
        <v>2.1080000000000001</v>
      </c>
      <c r="X554">
        <v>4.1100000000000003</v>
      </c>
      <c r="Y554">
        <v>19.623000000000001</v>
      </c>
      <c r="Z554">
        <v>21.21</v>
      </c>
      <c r="AA554">
        <v>0.59499999999999997</v>
      </c>
      <c r="AB554">
        <v>0</v>
      </c>
      <c r="AC554" t="b">
        <v>1</v>
      </c>
      <c r="BM554" t="s">
        <v>3356</v>
      </c>
      <c r="BN554" t="s">
        <v>3288</v>
      </c>
      <c r="BO554" t="s">
        <v>2888</v>
      </c>
      <c r="BT554"/>
      <c r="BU554"/>
      <c r="BX554"/>
      <c r="BZ554"/>
      <c r="CA554"/>
      <c r="CB554"/>
      <c r="CC554"/>
      <c r="CD554">
        <v>0</v>
      </c>
      <c r="CE554"/>
      <c r="CF554">
        <v>0</v>
      </c>
    </row>
    <row r="555" spans="1:84" hidden="1" x14ac:dyDescent="0.35">
      <c r="A555" t="s">
        <v>707</v>
      </c>
      <c r="B555" t="s">
        <v>3469</v>
      </c>
      <c r="C555">
        <v>185.91399999999999</v>
      </c>
      <c r="D555">
        <v>38.265000000000001</v>
      </c>
      <c r="E555">
        <v>230.99299999999999</v>
      </c>
      <c r="F555">
        <v>65.262</v>
      </c>
      <c r="G555" t="s">
        <v>2884</v>
      </c>
      <c r="I555">
        <v>143.71</v>
      </c>
      <c r="J555">
        <v>185.934</v>
      </c>
      <c r="K555" s="68">
        <v>258.29000000000002</v>
      </c>
      <c r="L555">
        <v>5</v>
      </c>
      <c r="M555">
        <v>3</v>
      </c>
      <c r="N555" t="s">
        <v>3469</v>
      </c>
      <c r="O555">
        <v>3.6819999999999999</v>
      </c>
      <c r="P555">
        <v>10</v>
      </c>
      <c r="Q555">
        <v>38.265000000000001</v>
      </c>
      <c r="R555">
        <v>185.91800000000001</v>
      </c>
      <c r="S555">
        <v>30.611999999999998</v>
      </c>
      <c r="T555">
        <v>236.452</v>
      </c>
      <c r="U555">
        <v>52.21</v>
      </c>
      <c r="V555">
        <v>100</v>
      </c>
      <c r="W555">
        <v>1.8660000000000001</v>
      </c>
      <c r="X555">
        <v>2.992</v>
      </c>
      <c r="Y555">
        <v>20.72</v>
      </c>
      <c r="Z555">
        <v>21.21</v>
      </c>
      <c r="AA555">
        <v>0.59499999999999997</v>
      </c>
      <c r="AB555">
        <v>0</v>
      </c>
      <c r="AC555" t="b">
        <v>1</v>
      </c>
      <c r="BM555" t="s">
        <v>2905</v>
      </c>
      <c r="BN555" t="s">
        <v>2887</v>
      </c>
      <c r="BO555" t="s">
        <v>2888</v>
      </c>
      <c r="BT555"/>
      <c r="BU555"/>
      <c r="BX555"/>
      <c r="BZ555"/>
      <c r="CA555"/>
      <c r="CB555"/>
      <c r="CC555"/>
      <c r="CD555">
        <v>0</v>
      </c>
      <c r="CE555"/>
      <c r="CF555">
        <v>0</v>
      </c>
    </row>
    <row r="556" spans="1:84" hidden="1" x14ac:dyDescent="0.35">
      <c r="A556" t="s">
        <v>708</v>
      </c>
      <c r="B556" t="s">
        <v>3470</v>
      </c>
      <c r="C556">
        <v>186.042</v>
      </c>
      <c r="D556">
        <v>47.243000000000002</v>
      </c>
      <c r="E556">
        <v>352.78300000000002</v>
      </c>
      <c r="F556">
        <v>11.583</v>
      </c>
      <c r="G556" t="s">
        <v>2884</v>
      </c>
      <c r="I556">
        <v>246.19</v>
      </c>
      <c r="J556">
        <v>186.065</v>
      </c>
      <c r="K556" s="68">
        <v>0.77</v>
      </c>
      <c r="L556">
        <v>7</v>
      </c>
      <c r="M556">
        <v>3</v>
      </c>
      <c r="N556" t="s">
        <v>3470</v>
      </c>
      <c r="O556">
        <v>3.65</v>
      </c>
      <c r="P556">
        <v>10</v>
      </c>
      <c r="Q556">
        <v>47.243000000000002</v>
      </c>
      <c r="R556">
        <v>186.047</v>
      </c>
      <c r="S556">
        <v>37.795000000000002</v>
      </c>
      <c r="T556">
        <v>354.38099999999997</v>
      </c>
      <c r="U556">
        <v>9.2669999999999995</v>
      </c>
      <c r="V556">
        <v>100</v>
      </c>
      <c r="W556">
        <v>0.61199999999999999</v>
      </c>
      <c r="X556">
        <v>1.444</v>
      </c>
      <c r="Y556">
        <v>21.68</v>
      </c>
      <c r="Z556">
        <v>22.06</v>
      </c>
      <c r="AA556">
        <v>0.61</v>
      </c>
      <c r="AB556">
        <v>0</v>
      </c>
      <c r="AC556" t="b">
        <v>1</v>
      </c>
      <c r="BM556" t="s">
        <v>2905</v>
      </c>
      <c r="BN556" t="s">
        <v>2905</v>
      </c>
      <c r="BO556" t="s">
        <v>3359</v>
      </c>
      <c r="BT556"/>
      <c r="BU556"/>
      <c r="BX556"/>
      <c r="BZ556"/>
      <c r="CA556"/>
      <c r="CB556"/>
      <c r="CC556"/>
      <c r="CD556">
        <v>0</v>
      </c>
      <c r="CE556"/>
      <c r="CF556">
        <v>0</v>
      </c>
    </row>
    <row r="557" spans="1:84" hidden="1" x14ac:dyDescent="0.35">
      <c r="A557" t="s">
        <v>709</v>
      </c>
      <c r="B557" t="s">
        <v>3471</v>
      </c>
      <c r="C557">
        <v>195.131</v>
      </c>
      <c r="D557">
        <v>36.511000000000003</v>
      </c>
      <c r="E557">
        <v>164.69499999999999</v>
      </c>
      <c r="F557">
        <v>10.253</v>
      </c>
      <c r="G557" t="s">
        <v>2884</v>
      </c>
      <c r="I557">
        <v>53.81</v>
      </c>
      <c r="J557">
        <v>195.142</v>
      </c>
      <c r="K557" s="68">
        <v>167.1</v>
      </c>
      <c r="L557">
        <v>13</v>
      </c>
      <c r="M557">
        <v>3</v>
      </c>
      <c r="N557" t="s">
        <v>3471</v>
      </c>
      <c r="O557">
        <v>3.7040000000000002</v>
      </c>
      <c r="P557">
        <v>11.673</v>
      </c>
      <c r="Q557">
        <v>36.511000000000003</v>
      </c>
      <c r="R557">
        <v>195.13300000000001</v>
      </c>
      <c r="S557">
        <v>29.209</v>
      </c>
      <c r="T557">
        <v>165.17599999999999</v>
      </c>
      <c r="U557">
        <v>8.202</v>
      </c>
      <c r="V557">
        <v>100</v>
      </c>
      <c r="W557">
        <v>0.69799999999999995</v>
      </c>
      <c r="X557">
        <v>2.9260000000000002</v>
      </c>
      <c r="Y557">
        <v>20.245000000000001</v>
      </c>
      <c r="Z557">
        <v>21.96</v>
      </c>
      <c r="AA557">
        <v>0.60799999999999998</v>
      </c>
      <c r="AB557">
        <v>0</v>
      </c>
      <c r="AC557" t="b">
        <v>1</v>
      </c>
      <c r="BM557" t="s">
        <v>2905</v>
      </c>
      <c r="BN557" t="s">
        <v>2905</v>
      </c>
      <c r="BO557" t="s">
        <v>3359</v>
      </c>
      <c r="BT557"/>
      <c r="BU557"/>
      <c r="BX557"/>
      <c r="BZ557"/>
      <c r="CA557"/>
      <c r="CB557"/>
      <c r="CC557"/>
      <c r="CD557">
        <v>0</v>
      </c>
      <c r="CE557"/>
      <c r="CF557">
        <v>0</v>
      </c>
    </row>
    <row r="558" spans="1:84" hidden="1" x14ac:dyDescent="0.35">
      <c r="A558" t="s">
        <v>710</v>
      </c>
      <c r="B558" t="s">
        <v>3472</v>
      </c>
      <c r="C558">
        <v>195.18799999999999</v>
      </c>
      <c r="D558">
        <v>20.266999999999999</v>
      </c>
      <c r="E558">
        <v>62.011000000000003</v>
      </c>
      <c r="F558">
        <v>84.388999999999996</v>
      </c>
      <c r="G558" t="s">
        <v>2884</v>
      </c>
      <c r="I558">
        <v>0</v>
      </c>
      <c r="J558">
        <v>195.202</v>
      </c>
      <c r="K558" s="68">
        <v>113.261</v>
      </c>
      <c r="L558">
        <v>-0.76800000000000002</v>
      </c>
      <c r="M558">
        <v>1</v>
      </c>
      <c r="N558" t="s">
        <v>3472</v>
      </c>
      <c r="O558">
        <v>3.673</v>
      </c>
      <c r="P558">
        <v>0</v>
      </c>
      <c r="Q558">
        <v>0</v>
      </c>
      <c r="R558">
        <v>195.202</v>
      </c>
      <c r="S558">
        <v>0</v>
      </c>
      <c r="T558">
        <v>113.261</v>
      </c>
      <c r="U558">
        <v>0</v>
      </c>
      <c r="V558">
        <v>0</v>
      </c>
      <c r="W558">
        <v>0</v>
      </c>
      <c r="X558">
        <v>0</v>
      </c>
      <c r="Y558">
        <v>0</v>
      </c>
      <c r="Z558">
        <v>0</v>
      </c>
      <c r="AA558">
        <v>0</v>
      </c>
      <c r="AB558">
        <v>0</v>
      </c>
      <c r="AC558" t="b">
        <v>1</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t="b">
        <v>0</v>
      </c>
      <c r="AZ558">
        <v>0</v>
      </c>
      <c r="BI558">
        <v>0</v>
      </c>
      <c r="BJ558">
        <v>0</v>
      </c>
      <c r="BK558">
        <v>0</v>
      </c>
      <c r="BM558" t="s">
        <v>2887</v>
      </c>
      <c r="BN558" t="s">
        <v>2887</v>
      </c>
      <c r="BO558" t="s">
        <v>2888</v>
      </c>
      <c r="BT558"/>
      <c r="BU558"/>
      <c r="BX558"/>
      <c r="BY558" t="s">
        <v>2903</v>
      </c>
      <c r="BZ558"/>
      <c r="CA558"/>
      <c r="CB558"/>
      <c r="CC558"/>
      <c r="CD558">
        <v>0</v>
      </c>
      <c r="CE558"/>
      <c r="CF558">
        <v>0</v>
      </c>
    </row>
    <row r="559" spans="1:84" hidden="1" x14ac:dyDescent="0.35">
      <c r="A559" t="s">
        <v>711</v>
      </c>
      <c r="B559" t="s">
        <v>3473</v>
      </c>
      <c r="C559">
        <v>195.16399999999999</v>
      </c>
      <c r="D559">
        <v>76.593000000000004</v>
      </c>
      <c r="E559">
        <v>132.99799999999999</v>
      </c>
      <c r="F559">
        <v>187.26300000000001</v>
      </c>
      <c r="G559" t="s">
        <v>2884</v>
      </c>
      <c r="I559">
        <v>150</v>
      </c>
      <c r="J559">
        <v>195.209</v>
      </c>
      <c r="K559" s="68">
        <v>263.26100000000002</v>
      </c>
      <c r="L559">
        <v>0.86799999999999999</v>
      </c>
      <c r="M559">
        <v>1</v>
      </c>
      <c r="N559" t="s">
        <v>3473</v>
      </c>
      <c r="O559">
        <v>3.673</v>
      </c>
      <c r="P559">
        <v>0</v>
      </c>
      <c r="Q559">
        <v>0</v>
      </c>
      <c r="R559">
        <v>195.209</v>
      </c>
      <c r="S559">
        <v>0</v>
      </c>
      <c r="T559">
        <v>263.26100000000002</v>
      </c>
      <c r="U559">
        <v>0</v>
      </c>
      <c r="V559">
        <v>0</v>
      </c>
      <c r="W559">
        <v>0</v>
      </c>
      <c r="X559">
        <v>0</v>
      </c>
      <c r="Y559">
        <v>0</v>
      </c>
      <c r="Z559">
        <v>0</v>
      </c>
      <c r="AA559">
        <v>0</v>
      </c>
      <c r="AB559">
        <v>0</v>
      </c>
      <c r="AC559" t="b">
        <v>1</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t="b">
        <v>0</v>
      </c>
      <c r="AZ559">
        <v>0</v>
      </c>
      <c r="BI559">
        <v>0</v>
      </c>
      <c r="BJ559">
        <v>0</v>
      </c>
      <c r="BK559">
        <v>0</v>
      </c>
      <c r="BM559" t="s">
        <v>3345</v>
      </c>
      <c r="BN559" t="s">
        <v>3288</v>
      </c>
      <c r="BO559" t="s">
        <v>2888</v>
      </c>
      <c r="BT559"/>
      <c r="BU559"/>
      <c r="BX559"/>
      <c r="BY559" t="s">
        <v>2903</v>
      </c>
      <c r="BZ559"/>
      <c r="CA559"/>
      <c r="CB559"/>
      <c r="CC559"/>
      <c r="CD559">
        <v>0</v>
      </c>
      <c r="CE559"/>
      <c r="CF559">
        <v>0</v>
      </c>
    </row>
    <row r="560" spans="1:84" hidden="1" x14ac:dyDescent="0.35">
      <c r="A560" t="s">
        <v>712</v>
      </c>
      <c r="B560" t="s">
        <v>3474</v>
      </c>
      <c r="C560">
        <v>195.21799999999999</v>
      </c>
      <c r="D560">
        <v>30.082999999999998</v>
      </c>
      <c r="E560">
        <v>307.62400000000002</v>
      </c>
      <c r="F560">
        <v>16.305</v>
      </c>
      <c r="G560" t="s">
        <v>2884</v>
      </c>
      <c r="I560">
        <v>206.19</v>
      </c>
      <c r="J560">
        <v>195.232</v>
      </c>
      <c r="K560" s="68">
        <v>319.43</v>
      </c>
      <c r="L560">
        <v>9</v>
      </c>
      <c r="M560">
        <v>3</v>
      </c>
      <c r="N560" t="s">
        <v>3474</v>
      </c>
      <c r="O560">
        <v>3.6840000000000002</v>
      </c>
      <c r="P560">
        <v>10</v>
      </c>
      <c r="Q560">
        <v>30.082999999999998</v>
      </c>
      <c r="R560">
        <v>195.221</v>
      </c>
      <c r="S560">
        <v>24.067</v>
      </c>
      <c r="T560">
        <v>309.98500000000001</v>
      </c>
      <c r="U560">
        <v>13.044</v>
      </c>
      <c r="V560">
        <v>100</v>
      </c>
      <c r="W560">
        <v>1.133</v>
      </c>
      <c r="X560">
        <v>3.371</v>
      </c>
      <c r="Y560">
        <v>19.760000000000002</v>
      </c>
      <c r="Z560">
        <v>21.347000000000001</v>
      </c>
      <c r="AA560">
        <v>0.59699999999999998</v>
      </c>
      <c r="AB560">
        <v>0</v>
      </c>
      <c r="AC560" t="b">
        <v>1</v>
      </c>
      <c r="BM560" t="s">
        <v>2905</v>
      </c>
      <c r="BN560" t="s">
        <v>2887</v>
      </c>
      <c r="BO560" t="s">
        <v>2888</v>
      </c>
      <c r="BT560"/>
      <c r="BU560"/>
      <c r="BX560"/>
      <c r="BZ560"/>
      <c r="CA560"/>
      <c r="CB560"/>
      <c r="CC560"/>
      <c r="CD560">
        <v>0</v>
      </c>
      <c r="CE560"/>
      <c r="CF560">
        <v>0</v>
      </c>
    </row>
    <row r="561" spans="1:85" hidden="1" x14ac:dyDescent="0.35">
      <c r="A561" t="s">
        <v>713</v>
      </c>
      <c r="B561" t="s">
        <v>3475</v>
      </c>
      <c r="C561">
        <v>195.21700000000001</v>
      </c>
      <c r="D561">
        <v>33.634999999999998</v>
      </c>
      <c r="E561">
        <v>331.053</v>
      </c>
      <c r="F561">
        <v>21.015999999999998</v>
      </c>
      <c r="G561" t="s">
        <v>2884</v>
      </c>
      <c r="I561">
        <v>223.71</v>
      </c>
      <c r="J561">
        <v>195.232</v>
      </c>
      <c r="K561" s="68">
        <v>336.95</v>
      </c>
      <c r="L561">
        <v>5</v>
      </c>
      <c r="M561">
        <v>3</v>
      </c>
      <c r="N561" t="s">
        <v>3475</v>
      </c>
      <c r="O561">
        <v>3.6840000000000002</v>
      </c>
      <c r="P561">
        <v>10</v>
      </c>
      <c r="Q561">
        <v>33.634999999999998</v>
      </c>
      <c r="R561">
        <v>195.22</v>
      </c>
      <c r="S561">
        <v>26.908000000000001</v>
      </c>
      <c r="T561">
        <v>332.23200000000003</v>
      </c>
      <c r="U561">
        <v>16.812999999999999</v>
      </c>
      <c r="V561">
        <v>100</v>
      </c>
      <c r="W561">
        <v>1.2529999999999999</v>
      </c>
      <c r="X561">
        <v>2.0459999999999998</v>
      </c>
      <c r="Y561">
        <v>19.795000000000002</v>
      </c>
      <c r="Z561">
        <v>21.347000000000001</v>
      </c>
      <c r="AA561">
        <v>0.59699999999999998</v>
      </c>
      <c r="AB561">
        <v>0</v>
      </c>
      <c r="AC561" t="b">
        <v>1</v>
      </c>
      <c r="BM561" t="s">
        <v>2905</v>
      </c>
      <c r="BN561" t="s">
        <v>2887</v>
      </c>
      <c r="BO561" t="s">
        <v>2888</v>
      </c>
      <c r="BT561"/>
      <c r="BU561"/>
      <c r="BX561"/>
      <c r="BZ561"/>
      <c r="CA561"/>
      <c r="CB561"/>
      <c r="CC561"/>
      <c r="CD561">
        <v>0</v>
      </c>
      <c r="CE561"/>
      <c r="CF561">
        <v>0</v>
      </c>
    </row>
    <row r="562" spans="1:85" hidden="1" x14ac:dyDescent="0.35">
      <c r="A562" t="s">
        <v>714</v>
      </c>
      <c r="B562" t="s">
        <v>3476</v>
      </c>
      <c r="C562">
        <v>195.21199999999999</v>
      </c>
      <c r="D562">
        <v>48.430999999999997</v>
      </c>
      <c r="E562">
        <v>79.745000000000005</v>
      </c>
      <c r="F562">
        <v>175.733</v>
      </c>
      <c r="G562" t="s">
        <v>2884</v>
      </c>
      <c r="I562">
        <v>73.81</v>
      </c>
      <c r="J562">
        <v>195.239</v>
      </c>
      <c r="K562" s="68">
        <v>187.05</v>
      </c>
      <c r="L562">
        <v>8</v>
      </c>
      <c r="M562">
        <v>3</v>
      </c>
      <c r="N562" t="s">
        <v>3476</v>
      </c>
      <c r="O562">
        <v>3.6789999999999998</v>
      </c>
      <c r="P562">
        <v>10</v>
      </c>
      <c r="Q562">
        <v>48.430999999999997</v>
      </c>
      <c r="R562">
        <v>195.21700000000001</v>
      </c>
      <c r="S562">
        <v>38.744</v>
      </c>
      <c r="T562">
        <v>101.206</v>
      </c>
      <c r="U562">
        <v>140.58600000000001</v>
      </c>
      <c r="V562">
        <v>100</v>
      </c>
      <c r="W562">
        <v>1.5780000000000001</v>
      </c>
      <c r="X562">
        <v>4.01</v>
      </c>
      <c r="Y562">
        <v>20.46</v>
      </c>
      <c r="Z562">
        <v>21.347000000000001</v>
      </c>
      <c r="AA562">
        <v>0.59699999999999998</v>
      </c>
      <c r="AB562">
        <v>0</v>
      </c>
      <c r="AC562" t="b">
        <v>1</v>
      </c>
      <c r="BM562" t="s">
        <v>2905</v>
      </c>
      <c r="BN562" t="s">
        <v>2887</v>
      </c>
      <c r="BO562" t="s">
        <v>2888</v>
      </c>
      <c r="BT562"/>
      <c r="BU562"/>
      <c r="BX562"/>
      <c r="BZ562"/>
      <c r="CA562"/>
      <c r="CB562"/>
      <c r="CC562"/>
      <c r="CD562">
        <v>0</v>
      </c>
      <c r="CE562"/>
      <c r="CF562">
        <v>0</v>
      </c>
    </row>
    <row r="563" spans="1:85" hidden="1" x14ac:dyDescent="0.35">
      <c r="A563" t="s">
        <v>715</v>
      </c>
      <c r="B563" t="s">
        <v>3477</v>
      </c>
      <c r="C563">
        <v>195.28800000000001</v>
      </c>
      <c r="D563">
        <v>35.353000000000002</v>
      </c>
      <c r="E563">
        <v>93.355000000000004</v>
      </c>
      <c r="F563">
        <v>6.2949999999999999</v>
      </c>
      <c r="G563" t="s">
        <v>2884</v>
      </c>
      <c r="I563">
        <v>346.19</v>
      </c>
      <c r="J563">
        <v>195.309</v>
      </c>
      <c r="K563" s="68">
        <v>99.41</v>
      </c>
      <c r="L563">
        <v>9</v>
      </c>
      <c r="M563">
        <v>3</v>
      </c>
      <c r="N563" t="s">
        <v>3477</v>
      </c>
      <c r="O563">
        <v>3.6579999999999999</v>
      </c>
      <c r="P563">
        <v>10</v>
      </c>
      <c r="Q563">
        <v>35.353000000000002</v>
      </c>
      <c r="R563">
        <v>195.292</v>
      </c>
      <c r="S563">
        <v>28.283000000000001</v>
      </c>
      <c r="T563">
        <v>94.566000000000003</v>
      </c>
      <c r="U563">
        <v>5.0359999999999996</v>
      </c>
      <c r="V563">
        <v>100</v>
      </c>
      <c r="W563">
        <v>0.42799999999999999</v>
      </c>
      <c r="X563">
        <v>1.22</v>
      </c>
      <c r="Y563">
        <v>20.5</v>
      </c>
      <c r="Z563">
        <v>21.347000000000001</v>
      </c>
      <c r="AA563">
        <v>0.59699999999999998</v>
      </c>
      <c r="AB563">
        <v>0</v>
      </c>
      <c r="AC563" t="b">
        <v>1</v>
      </c>
      <c r="BM563" t="s">
        <v>2905</v>
      </c>
      <c r="BN563" t="s">
        <v>2905</v>
      </c>
      <c r="BO563" t="s">
        <v>2888</v>
      </c>
      <c r="BT563"/>
      <c r="BU563"/>
      <c r="BX563"/>
      <c r="BZ563"/>
      <c r="CA563"/>
      <c r="CB563"/>
      <c r="CC563"/>
      <c r="CD563">
        <v>0</v>
      </c>
      <c r="CE563"/>
      <c r="CF563">
        <v>0</v>
      </c>
    </row>
    <row r="564" spans="1:85" hidden="1" x14ac:dyDescent="0.35">
      <c r="A564" t="s">
        <v>716</v>
      </c>
      <c r="B564" t="s">
        <v>3478</v>
      </c>
      <c r="C564">
        <v>195.286</v>
      </c>
      <c r="D564">
        <v>44.524999999999999</v>
      </c>
      <c r="E564">
        <v>54.101999999999997</v>
      </c>
      <c r="F564">
        <v>15.266</v>
      </c>
      <c r="G564" t="s">
        <v>2884</v>
      </c>
      <c r="I564">
        <v>306.19</v>
      </c>
      <c r="J564">
        <v>195.31200000000001</v>
      </c>
      <c r="K564" s="68">
        <v>59.41</v>
      </c>
      <c r="L564">
        <v>6</v>
      </c>
      <c r="M564">
        <v>3</v>
      </c>
      <c r="N564" t="s">
        <v>3478</v>
      </c>
      <c r="O564">
        <v>3.6579999999999999</v>
      </c>
      <c r="P564">
        <v>10</v>
      </c>
      <c r="Q564">
        <v>44.524999999999999</v>
      </c>
      <c r="R564">
        <v>195.291</v>
      </c>
      <c r="S564">
        <v>35.619999999999997</v>
      </c>
      <c r="T564">
        <v>55.164000000000001</v>
      </c>
      <c r="U564">
        <v>12.212</v>
      </c>
      <c r="V564">
        <v>100</v>
      </c>
      <c r="W564">
        <v>0.81100000000000005</v>
      </c>
      <c r="X564">
        <v>1.522</v>
      </c>
      <c r="Y564">
        <v>19.75</v>
      </c>
      <c r="Z564">
        <v>21.347000000000001</v>
      </c>
      <c r="AA564">
        <v>0.59699999999999998</v>
      </c>
      <c r="AB564">
        <v>0</v>
      </c>
      <c r="AC564" t="b">
        <v>1</v>
      </c>
      <c r="BM564" t="s">
        <v>2905</v>
      </c>
      <c r="BN564" t="s">
        <v>2905</v>
      </c>
      <c r="BO564" t="s">
        <v>2888</v>
      </c>
      <c r="BT564"/>
      <c r="BU564"/>
      <c r="BX564"/>
      <c r="BZ564"/>
      <c r="CA564"/>
      <c r="CB564"/>
      <c r="CC564"/>
      <c r="CD564">
        <v>0</v>
      </c>
      <c r="CE564"/>
      <c r="CF564">
        <v>0</v>
      </c>
    </row>
    <row r="565" spans="1:85" hidden="1" x14ac:dyDescent="0.35">
      <c r="A565" t="s">
        <v>717</v>
      </c>
      <c r="B565" t="s">
        <v>3479</v>
      </c>
      <c r="C565">
        <v>204.04300000000001</v>
      </c>
      <c r="D565">
        <v>43.435000000000002</v>
      </c>
      <c r="E565">
        <v>86.962000000000003</v>
      </c>
      <c r="F565">
        <v>12.641999999999999</v>
      </c>
      <c r="G565" t="s">
        <v>2884</v>
      </c>
      <c r="I565">
        <v>336.29</v>
      </c>
      <c r="J565">
        <v>204.06899999999999</v>
      </c>
      <c r="K565" s="68">
        <v>87.33</v>
      </c>
      <c r="L565">
        <v>5</v>
      </c>
      <c r="M565">
        <v>3</v>
      </c>
      <c r="N565" t="s">
        <v>3479</v>
      </c>
      <c r="O565">
        <v>3.702</v>
      </c>
      <c r="P565">
        <v>10</v>
      </c>
      <c r="Q565">
        <v>43.435000000000002</v>
      </c>
      <c r="R565">
        <v>204.048</v>
      </c>
      <c r="S565">
        <v>34.747999999999998</v>
      </c>
      <c r="T565">
        <v>87.034999999999997</v>
      </c>
      <c r="U565">
        <v>10.113</v>
      </c>
      <c r="V565">
        <v>100</v>
      </c>
      <c r="W565">
        <v>0.71</v>
      </c>
      <c r="X565">
        <v>1.222</v>
      </c>
      <c r="Y565">
        <v>21.23</v>
      </c>
      <c r="Z565">
        <v>21.64</v>
      </c>
      <c r="AA565">
        <v>0.60299999999999998</v>
      </c>
      <c r="AB565">
        <v>0</v>
      </c>
      <c r="AC565" t="b">
        <v>1</v>
      </c>
      <c r="BM565" t="s">
        <v>2905</v>
      </c>
      <c r="BN565" t="s">
        <v>2887</v>
      </c>
      <c r="BO565" t="s">
        <v>2888</v>
      </c>
      <c r="BT565"/>
      <c r="BU565"/>
      <c r="BX565"/>
      <c r="BZ565"/>
      <c r="CA565"/>
      <c r="CB565"/>
      <c r="CC565"/>
      <c r="CD565">
        <v>0</v>
      </c>
      <c r="CE565"/>
      <c r="CF565">
        <v>0</v>
      </c>
    </row>
    <row r="566" spans="1:85" hidden="1" x14ac:dyDescent="0.35">
      <c r="A566" t="s">
        <v>718</v>
      </c>
      <c r="B566" t="s">
        <v>3480</v>
      </c>
      <c r="C566">
        <v>204.08199999999999</v>
      </c>
      <c r="D566">
        <v>44.91</v>
      </c>
      <c r="E566">
        <v>304.976</v>
      </c>
      <c r="F566">
        <v>113.508</v>
      </c>
      <c r="G566" t="s">
        <v>2884</v>
      </c>
      <c r="I566">
        <v>270</v>
      </c>
      <c r="J566">
        <v>204.096</v>
      </c>
      <c r="K566" s="68">
        <v>21.030999999999999</v>
      </c>
      <c r="L566">
        <v>-1.0049999999999999</v>
      </c>
      <c r="M566">
        <v>1</v>
      </c>
      <c r="N566" t="s">
        <v>3480</v>
      </c>
      <c r="O566">
        <v>3.698</v>
      </c>
      <c r="P566">
        <v>0</v>
      </c>
      <c r="Q566">
        <v>0</v>
      </c>
      <c r="R566">
        <v>204.096</v>
      </c>
      <c r="S566">
        <v>0</v>
      </c>
      <c r="T566">
        <v>21.030999999999999</v>
      </c>
      <c r="U566">
        <v>0</v>
      </c>
      <c r="V566">
        <v>0</v>
      </c>
      <c r="W566">
        <v>0</v>
      </c>
      <c r="X566">
        <v>0</v>
      </c>
      <c r="Y566">
        <v>0</v>
      </c>
      <c r="Z566">
        <v>0</v>
      </c>
      <c r="AA566">
        <v>0</v>
      </c>
      <c r="AB566">
        <v>0</v>
      </c>
      <c r="AC566" t="b">
        <v>1</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t="b">
        <v>0</v>
      </c>
      <c r="AZ566">
        <v>0</v>
      </c>
      <c r="BI566">
        <v>0</v>
      </c>
      <c r="BJ566">
        <v>0</v>
      </c>
      <c r="BK566">
        <v>0</v>
      </c>
      <c r="BM566" t="s">
        <v>2887</v>
      </c>
      <c r="BN566" t="s">
        <v>3288</v>
      </c>
      <c r="BO566" t="s">
        <v>2888</v>
      </c>
      <c r="BT566"/>
      <c r="BU566"/>
      <c r="BX566"/>
      <c r="BY566" t="s">
        <v>2903</v>
      </c>
      <c r="BZ566"/>
      <c r="CA566"/>
      <c r="CB566"/>
      <c r="CC566"/>
      <c r="CD566">
        <v>0</v>
      </c>
      <c r="CE566"/>
      <c r="CF566">
        <v>0</v>
      </c>
    </row>
    <row r="567" spans="1:85" hidden="1" x14ac:dyDescent="0.35">
      <c r="A567" t="s">
        <v>719</v>
      </c>
      <c r="B567" t="s">
        <v>3481</v>
      </c>
      <c r="C567">
        <v>204.07300000000001</v>
      </c>
      <c r="D567">
        <v>60.656999999999996</v>
      </c>
      <c r="E567">
        <v>129.11699999999999</v>
      </c>
      <c r="F567">
        <v>94.85</v>
      </c>
      <c r="G567" t="s">
        <v>2884</v>
      </c>
      <c r="I567">
        <v>45</v>
      </c>
      <c r="J567">
        <v>204.114</v>
      </c>
      <c r="K567" s="68">
        <v>156.03100000000001</v>
      </c>
      <c r="L567">
        <v>1.6439999999999999</v>
      </c>
      <c r="M567">
        <v>1</v>
      </c>
      <c r="N567" t="s">
        <v>3481</v>
      </c>
      <c r="O567">
        <v>3.6890000000000001</v>
      </c>
      <c r="P567">
        <v>0</v>
      </c>
      <c r="Q567">
        <v>0</v>
      </c>
      <c r="R567">
        <v>204.114</v>
      </c>
      <c r="S567">
        <v>0</v>
      </c>
      <c r="T567">
        <v>156.03100000000001</v>
      </c>
      <c r="U567">
        <v>0</v>
      </c>
      <c r="V567">
        <v>0</v>
      </c>
      <c r="W567">
        <v>0</v>
      </c>
      <c r="X567">
        <v>0</v>
      </c>
      <c r="Y567">
        <v>0</v>
      </c>
      <c r="Z567">
        <v>0</v>
      </c>
      <c r="AA567">
        <v>0</v>
      </c>
      <c r="AB567">
        <v>0</v>
      </c>
      <c r="AC567" t="b">
        <v>1</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t="b">
        <v>0</v>
      </c>
      <c r="AZ567">
        <v>0</v>
      </c>
      <c r="BI567">
        <v>0</v>
      </c>
      <c r="BJ567">
        <v>0</v>
      </c>
      <c r="BK567">
        <v>0</v>
      </c>
      <c r="BM567" t="s">
        <v>2887</v>
      </c>
      <c r="BN567" t="s">
        <v>2887</v>
      </c>
      <c r="BO567" t="s">
        <v>2888</v>
      </c>
      <c r="BT567"/>
      <c r="BU567"/>
      <c r="BX567"/>
      <c r="BY567" t="s">
        <v>2903</v>
      </c>
      <c r="BZ567"/>
      <c r="CA567"/>
      <c r="CB567"/>
      <c r="CC567"/>
      <c r="CD567">
        <v>0</v>
      </c>
      <c r="CE567"/>
      <c r="CF567">
        <v>0</v>
      </c>
    </row>
    <row r="568" spans="1:85" hidden="1" x14ac:dyDescent="0.35">
      <c r="A568" t="s">
        <v>720</v>
      </c>
      <c r="B568" t="s">
        <v>3482</v>
      </c>
      <c r="C568">
        <v>204.114</v>
      </c>
      <c r="D568">
        <v>33.363999999999997</v>
      </c>
      <c r="E568">
        <v>300.834</v>
      </c>
      <c r="F568">
        <v>14.5</v>
      </c>
      <c r="G568" t="s">
        <v>2884</v>
      </c>
      <c r="I568">
        <v>193.81</v>
      </c>
      <c r="J568">
        <v>204.12799999999999</v>
      </c>
      <c r="K568" s="68">
        <v>304.83999999999997</v>
      </c>
      <c r="L568">
        <v>15</v>
      </c>
      <c r="M568">
        <v>3</v>
      </c>
      <c r="N568" t="s">
        <v>3482</v>
      </c>
      <c r="O568">
        <v>3.601</v>
      </c>
      <c r="P568">
        <v>12.917</v>
      </c>
      <c r="Q568">
        <v>33.363999999999997</v>
      </c>
      <c r="R568">
        <v>204.11699999999999</v>
      </c>
      <c r="S568">
        <v>26.690999999999999</v>
      </c>
      <c r="T568">
        <v>301.63600000000002</v>
      </c>
      <c r="U568">
        <v>11.6</v>
      </c>
      <c r="V568">
        <v>100</v>
      </c>
      <c r="W568">
        <v>0.95699999999999996</v>
      </c>
      <c r="X568">
        <v>4.7839999999999998</v>
      </c>
      <c r="Y568">
        <v>18.587</v>
      </c>
      <c r="Z568">
        <v>21.64</v>
      </c>
      <c r="AA568">
        <v>0.60299999999999998</v>
      </c>
      <c r="AB568">
        <v>0</v>
      </c>
      <c r="AC568" t="b">
        <v>1</v>
      </c>
      <c r="BM568" t="s">
        <v>2905</v>
      </c>
      <c r="BN568" t="s">
        <v>2887</v>
      </c>
      <c r="BO568" t="s">
        <v>2888</v>
      </c>
      <c r="BT568"/>
      <c r="BU568"/>
      <c r="BX568"/>
      <c r="BZ568"/>
      <c r="CA568"/>
      <c r="CB568"/>
      <c r="CC568"/>
      <c r="CD568">
        <v>0</v>
      </c>
      <c r="CE568"/>
      <c r="CF568">
        <v>0</v>
      </c>
    </row>
    <row r="569" spans="1:85" hidden="1" x14ac:dyDescent="0.35">
      <c r="A569" t="s">
        <v>721</v>
      </c>
      <c r="B569" t="s">
        <v>3483</v>
      </c>
      <c r="C569">
        <v>204.113</v>
      </c>
      <c r="D569">
        <v>36.173000000000002</v>
      </c>
      <c r="E569">
        <v>258.83999999999997</v>
      </c>
      <c r="F569">
        <v>33.987000000000002</v>
      </c>
      <c r="G569" t="s">
        <v>2884</v>
      </c>
      <c r="I569">
        <v>161.24</v>
      </c>
      <c r="J569">
        <v>204.12799999999999</v>
      </c>
      <c r="K569" s="68">
        <v>272.27</v>
      </c>
      <c r="L569">
        <v>5</v>
      </c>
      <c r="M569">
        <v>3</v>
      </c>
      <c r="N569" t="s">
        <v>3483</v>
      </c>
      <c r="O569">
        <v>3.601</v>
      </c>
      <c r="P569">
        <v>10</v>
      </c>
      <c r="Q569">
        <v>36.173000000000002</v>
      </c>
      <c r="R569">
        <v>204.11600000000001</v>
      </c>
      <c r="S569">
        <v>28.937999999999999</v>
      </c>
      <c r="T569">
        <v>261.52600000000001</v>
      </c>
      <c r="U569">
        <v>27.19</v>
      </c>
      <c r="V569">
        <v>100</v>
      </c>
      <c r="W569">
        <v>1.6220000000000001</v>
      </c>
      <c r="X569">
        <v>2.88</v>
      </c>
      <c r="Y569">
        <v>21.2</v>
      </c>
      <c r="Z569">
        <v>21.64</v>
      </c>
      <c r="AA569">
        <v>0.60299999999999998</v>
      </c>
      <c r="AB569">
        <v>0</v>
      </c>
      <c r="AC569" t="b">
        <v>1</v>
      </c>
      <c r="BM569" t="s">
        <v>2905</v>
      </c>
      <c r="BN569" t="s">
        <v>2887</v>
      </c>
      <c r="BO569" t="s">
        <v>2888</v>
      </c>
      <c r="BT569"/>
      <c r="BU569"/>
      <c r="BX569"/>
      <c r="BZ569"/>
      <c r="CA569"/>
      <c r="CB569"/>
      <c r="CC569"/>
      <c r="CD569">
        <v>0</v>
      </c>
      <c r="CE569"/>
      <c r="CF569">
        <v>0</v>
      </c>
    </row>
    <row r="570" spans="1:85" hidden="1" x14ac:dyDescent="0.35">
      <c r="A570" t="s">
        <v>722</v>
      </c>
      <c r="B570" t="s">
        <v>3484</v>
      </c>
      <c r="C570">
        <v>204.19300000000001</v>
      </c>
      <c r="D570">
        <v>30.666</v>
      </c>
      <c r="E570">
        <v>344.43599999999998</v>
      </c>
      <c r="F570">
        <v>6.2949999999999999</v>
      </c>
      <c r="G570" t="s">
        <v>2884</v>
      </c>
      <c r="I570">
        <v>233.81</v>
      </c>
      <c r="J570">
        <v>204.21299999999999</v>
      </c>
      <c r="K570" s="68">
        <v>344.79</v>
      </c>
      <c r="L570">
        <v>11</v>
      </c>
      <c r="M570">
        <v>3</v>
      </c>
      <c r="N570" t="s">
        <v>3484</v>
      </c>
      <c r="O570">
        <v>3.673</v>
      </c>
      <c r="P570">
        <v>10.523</v>
      </c>
      <c r="Q570">
        <v>30.666</v>
      </c>
      <c r="R570">
        <v>204.197</v>
      </c>
      <c r="S570">
        <v>24.533000000000001</v>
      </c>
      <c r="T570">
        <v>344.50700000000001</v>
      </c>
      <c r="U570">
        <v>5.0359999999999996</v>
      </c>
      <c r="V570">
        <v>100</v>
      </c>
      <c r="W570">
        <v>0.48299999999999998</v>
      </c>
      <c r="X570">
        <v>1.65</v>
      </c>
      <c r="Y570">
        <v>20.5</v>
      </c>
      <c r="Z570">
        <v>21.64</v>
      </c>
      <c r="AA570">
        <v>0.60299999999999998</v>
      </c>
      <c r="AB570">
        <v>0</v>
      </c>
      <c r="AC570" t="b">
        <v>1</v>
      </c>
      <c r="BM570" t="s">
        <v>2905</v>
      </c>
      <c r="BN570" t="s">
        <v>3348</v>
      </c>
      <c r="BO570" t="s">
        <v>3359</v>
      </c>
      <c r="BT570"/>
      <c r="BU570"/>
      <c r="BX570"/>
      <c r="BZ570"/>
      <c r="CA570"/>
      <c r="CB570"/>
      <c r="CC570"/>
      <c r="CD570">
        <v>0</v>
      </c>
      <c r="CE570"/>
      <c r="CF570">
        <v>0</v>
      </c>
    </row>
    <row r="571" spans="1:85" hidden="1" x14ac:dyDescent="0.35">
      <c r="A571" t="s">
        <v>723</v>
      </c>
      <c r="B571" t="s">
        <v>3485</v>
      </c>
      <c r="C571">
        <v>204.25800000000001</v>
      </c>
      <c r="D571">
        <v>16.983000000000001</v>
      </c>
      <c r="E571">
        <v>204.17099999999999</v>
      </c>
      <c r="F571">
        <v>6.2949999999999999</v>
      </c>
      <c r="G571" t="s">
        <v>2884</v>
      </c>
      <c r="I571">
        <v>93.81</v>
      </c>
      <c r="J571">
        <v>204.268</v>
      </c>
      <c r="K571" s="68">
        <v>204.78</v>
      </c>
      <c r="L571">
        <v>7</v>
      </c>
      <c r="M571">
        <v>3</v>
      </c>
      <c r="N571" t="s">
        <v>3485</v>
      </c>
      <c r="O571">
        <v>3.641</v>
      </c>
      <c r="P571">
        <v>10</v>
      </c>
      <c r="Q571">
        <v>16.983000000000001</v>
      </c>
      <c r="R571">
        <v>204.26</v>
      </c>
      <c r="S571">
        <v>13.586</v>
      </c>
      <c r="T571">
        <v>204.29300000000001</v>
      </c>
      <c r="U571">
        <v>5.0359999999999996</v>
      </c>
      <c r="V571">
        <v>100</v>
      </c>
      <c r="W571">
        <v>0.73699999999999999</v>
      </c>
      <c r="X571">
        <v>1.37</v>
      </c>
      <c r="Y571">
        <v>21.28</v>
      </c>
      <c r="Z571">
        <v>21.43</v>
      </c>
      <c r="AA571">
        <v>0.59899999999999998</v>
      </c>
      <c r="AB571">
        <v>0</v>
      </c>
      <c r="AC571" t="b">
        <v>1</v>
      </c>
      <c r="BM571" t="s">
        <v>2905</v>
      </c>
      <c r="BN571" t="s">
        <v>2905</v>
      </c>
      <c r="BO571" t="s">
        <v>3359</v>
      </c>
      <c r="BT571"/>
      <c r="BU571"/>
      <c r="BX571"/>
      <c r="BZ571"/>
      <c r="CA571"/>
      <c r="CB571"/>
      <c r="CC571"/>
      <c r="CD571">
        <v>0</v>
      </c>
      <c r="CE571"/>
      <c r="CF571">
        <v>0</v>
      </c>
    </row>
    <row r="572" spans="1:85" hidden="1" x14ac:dyDescent="0.35">
      <c r="A572" t="s">
        <v>724</v>
      </c>
      <c r="B572" t="s">
        <v>3486</v>
      </c>
      <c r="C572">
        <v>204.26300000000001</v>
      </c>
      <c r="D572">
        <v>25.257000000000001</v>
      </c>
      <c r="E572">
        <v>347.34199999999998</v>
      </c>
      <c r="F572">
        <v>8.1270000000000007</v>
      </c>
      <c r="G572" t="s">
        <v>2884</v>
      </c>
      <c r="I572">
        <v>241.24</v>
      </c>
      <c r="J572">
        <v>204.279</v>
      </c>
      <c r="K572" s="68">
        <v>352.2</v>
      </c>
      <c r="L572">
        <v>6</v>
      </c>
      <c r="M572">
        <v>3</v>
      </c>
      <c r="N572" t="s">
        <v>3486</v>
      </c>
      <c r="O572">
        <v>3.641</v>
      </c>
      <c r="P572">
        <v>10</v>
      </c>
      <c r="Q572">
        <v>25.257000000000001</v>
      </c>
      <c r="R572">
        <v>204.26599999999999</v>
      </c>
      <c r="S572">
        <v>20.204999999999998</v>
      </c>
      <c r="T572">
        <v>348.31400000000002</v>
      </c>
      <c r="U572">
        <v>6.5010000000000003</v>
      </c>
      <c r="V572">
        <v>100</v>
      </c>
      <c r="W572">
        <v>0.68700000000000006</v>
      </c>
      <c r="X572">
        <v>1.206</v>
      </c>
      <c r="Y572">
        <v>21.82</v>
      </c>
      <c r="Z572">
        <v>21.43</v>
      </c>
      <c r="AA572">
        <v>0.59899999999999998</v>
      </c>
      <c r="AB572">
        <v>0</v>
      </c>
      <c r="AC572" t="b">
        <v>1</v>
      </c>
      <c r="BM572" t="s">
        <v>3348</v>
      </c>
      <c r="BN572" t="s">
        <v>3348</v>
      </c>
      <c r="BO572" t="s">
        <v>3359</v>
      </c>
      <c r="BT572"/>
      <c r="BU572"/>
      <c r="BX572"/>
      <c r="BZ572"/>
      <c r="CA572"/>
      <c r="CB572"/>
      <c r="CC572"/>
      <c r="CD572">
        <v>0</v>
      </c>
      <c r="CE572"/>
      <c r="CF572">
        <v>0</v>
      </c>
    </row>
    <row r="573" spans="1:85" hidden="1" x14ac:dyDescent="0.35">
      <c r="A573" t="s">
        <v>725</v>
      </c>
      <c r="B573" t="s">
        <v>3487</v>
      </c>
      <c r="C573" s="51">
        <v>210.74799999999999</v>
      </c>
      <c r="D573">
        <v>24.428999999999998</v>
      </c>
      <c r="E573" s="68">
        <v>37.241999999999997</v>
      </c>
      <c r="F573">
        <v>8.6590000000000007</v>
      </c>
      <c r="G573" t="s">
        <v>3339</v>
      </c>
      <c r="I573">
        <v>293.81</v>
      </c>
      <c r="J573">
        <v>210.75700000000001</v>
      </c>
      <c r="K573" s="73">
        <v>43.46</v>
      </c>
      <c r="L573">
        <v>6</v>
      </c>
      <c r="M573">
        <v>3</v>
      </c>
      <c r="N573" s="51" t="s">
        <v>3487</v>
      </c>
      <c r="O573">
        <v>3.681</v>
      </c>
      <c r="P573">
        <v>10</v>
      </c>
      <c r="Q573">
        <v>24.428999999999998</v>
      </c>
      <c r="R573">
        <v>210.75</v>
      </c>
      <c r="S573">
        <v>19.542999999999999</v>
      </c>
      <c r="T573">
        <v>38.485999999999997</v>
      </c>
      <c r="U573">
        <v>6.9279999999999999</v>
      </c>
      <c r="V573">
        <v>100</v>
      </c>
      <c r="W573">
        <v>0.77300000000000002</v>
      </c>
      <c r="X573">
        <v>1.4</v>
      </c>
      <c r="Y573">
        <v>21.49</v>
      </c>
      <c r="Z573">
        <v>21.92</v>
      </c>
      <c r="AA573">
        <v>0.60699999999999998</v>
      </c>
      <c r="AB573">
        <v>0</v>
      </c>
      <c r="AC573" t="b">
        <v>1</v>
      </c>
      <c r="AI573">
        <v>210.74299999999999</v>
      </c>
      <c r="AJ573">
        <v>39.026000000000003</v>
      </c>
      <c r="AK573">
        <v>210.755</v>
      </c>
      <c r="AL573">
        <v>42.442</v>
      </c>
      <c r="AM573">
        <v>6.8319999999999999</v>
      </c>
      <c r="AN573">
        <v>25.1</v>
      </c>
      <c r="AO573">
        <v>11.04</v>
      </c>
      <c r="AP573">
        <v>1.159</v>
      </c>
      <c r="AQ573">
        <v>21.997</v>
      </c>
      <c r="AR573">
        <v>7.18</v>
      </c>
      <c r="AS573">
        <v>22.286000000000001</v>
      </c>
      <c r="AT573">
        <v>0</v>
      </c>
      <c r="AU573">
        <v>0</v>
      </c>
      <c r="AV573">
        <v>0.253</v>
      </c>
      <c r="AW573">
        <v>0</v>
      </c>
      <c r="AX573">
        <v>134954</v>
      </c>
      <c r="AY573" t="b">
        <v>1</v>
      </c>
      <c r="AZ573">
        <v>292.78899999999999</v>
      </c>
      <c r="BA573">
        <v>210.74799999999999</v>
      </c>
      <c r="BB573">
        <v>24.428999999999998</v>
      </c>
      <c r="BC573">
        <v>37.241999999999997</v>
      </c>
      <c r="BD573">
        <v>8.6590000000000007</v>
      </c>
      <c r="BE573">
        <v>210.75700000000001</v>
      </c>
      <c r="BF573">
        <v>43.46</v>
      </c>
      <c r="BG573">
        <v>5</v>
      </c>
      <c r="BH573">
        <v>3</v>
      </c>
      <c r="BI573">
        <v>19.542999999999999</v>
      </c>
      <c r="BJ573">
        <v>6.9279999999999999</v>
      </c>
      <c r="BK573">
        <v>1.27</v>
      </c>
      <c r="BM573" t="s">
        <v>144</v>
      </c>
      <c r="BN573" t="s">
        <v>144</v>
      </c>
      <c r="BO573" t="s">
        <v>3488</v>
      </c>
      <c r="BQ573">
        <v>1</v>
      </c>
      <c r="BT573" t="s">
        <v>3293</v>
      </c>
      <c r="BU573"/>
      <c r="BX573" s="51" t="s">
        <v>3489</v>
      </c>
      <c r="BZ573"/>
      <c r="CA573"/>
      <c r="CB573">
        <v>11.04</v>
      </c>
      <c r="CC573">
        <v>11.04</v>
      </c>
      <c r="CD573">
        <v>2E-3</v>
      </c>
      <c r="CE573">
        <v>4.0000000000000001E-3</v>
      </c>
      <c r="CF573">
        <v>0.748</v>
      </c>
      <c r="CG573" t="b">
        <f t="shared" ref="CG573:CG574" si="5">IF(CE573*100&lt;CC573,TRUE,FALSE)</f>
        <v>1</v>
      </c>
    </row>
    <row r="574" spans="1:85" hidden="1" x14ac:dyDescent="0.35">
      <c r="A574" t="s">
        <v>726</v>
      </c>
      <c r="B574" t="s">
        <v>3490</v>
      </c>
      <c r="C574" s="51">
        <v>210.89500000000001</v>
      </c>
      <c r="D574">
        <v>20.588000000000001</v>
      </c>
      <c r="E574" s="68">
        <v>44.082999999999998</v>
      </c>
      <c r="F574">
        <v>8.1069999999999993</v>
      </c>
      <c r="G574" t="s">
        <v>3339</v>
      </c>
      <c r="I574">
        <v>296.29000000000002</v>
      </c>
      <c r="J574">
        <v>210.90899999999999</v>
      </c>
      <c r="K574" s="73">
        <v>45.94</v>
      </c>
      <c r="L574">
        <v>12</v>
      </c>
      <c r="M574">
        <v>3</v>
      </c>
      <c r="N574" s="51" t="s">
        <v>3490</v>
      </c>
      <c r="O574">
        <v>3.5990000000000002</v>
      </c>
      <c r="P574">
        <v>10</v>
      </c>
      <c r="Q574">
        <v>20.588000000000001</v>
      </c>
      <c r="R574">
        <v>210.898</v>
      </c>
      <c r="S574">
        <v>16.47</v>
      </c>
      <c r="T574">
        <v>44.454999999999998</v>
      </c>
      <c r="U574">
        <v>6.4859999999999998</v>
      </c>
      <c r="V574">
        <v>100</v>
      </c>
      <c r="W574">
        <v>0.80400000000000005</v>
      </c>
      <c r="X574">
        <v>2.6459999999999999</v>
      </c>
      <c r="Y574">
        <v>21.6</v>
      </c>
      <c r="Z574">
        <v>21.92</v>
      </c>
      <c r="AA574">
        <v>0.60699999999999998</v>
      </c>
      <c r="AB574">
        <v>0</v>
      </c>
      <c r="AC574" t="b">
        <v>1</v>
      </c>
      <c r="AI574">
        <v>210.89400000000001</v>
      </c>
      <c r="AJ574">
        <v>41.484000000000002</v>
      </c>
      <c r="AK574">
        <v>210.90600000000001</v>
      </c>
      <c r="AL574">
        <v>44.957000000000001</v>
      </c>
      <c r="AM574">
        <v>6.9459999999999997</v>
      </c>
      <c r="AN574">
        <v>22.56</v>
      </c>
      <c r="AO574">
        <v>20.82</v>
      </c>
      <c r="AP574">
        <v>2.2919999999999998</v>
      </c>
      <c r="AQ574">
        <v>21.956</v>
      </c>
      <c r="AR574">
        <v>8.4320000000000004</v>
      </c>
      <c r="AS574">
        <v>26.346</v>
      </c>
      <c r="AT574">
        <v>1E-3</v>
      </c>
      <c r="AU574">
        <v>0.434</v>
      </c>
      <c r="AV574">
        <v>0.13200000000000001</v>
      </c>
      <c r="AW574">
        <v>0</v>
      </c>
      <c r="AX574">
        <v>138327</v>
      </c>
      <c r="AY574" t="b">
        <v>0</v>
      </c>
      <c r="AZ574">
        <v>295.30900000000003</v>
      </c>
      <c r="BA574">
        <v>210.89500000000001</v>
      </c>
      <c r="BB574">
        <v>20.588000000000001</v>
      </c>
      <c r="BC574">
        <v>39.515000000000001</v>
      </c>
      <c r="BD574">
        <v>9.6</v>
      </c>
      <c r="BE574">
        <v>210.90899999999999</v>
      </c>
      <c r="BF574">
        <v>45.94</v>
      </c>
      <c r="BG574">
        <v>10</v>
      </c>
      <c r="BH574">
        <v>3</v>
      </c>
      <c r="BI574">
        <v>16.47</v>
      </c>
      <c r="BJ574">
        <v>7.68</v>
      </c>
      <c r="BK574">
        <v>2.7519999999999998</v>
      </c>
      <c r="BL574">
        <v>16</v>
      </c>
      <c r="BM574" t="s">
        <v>144</v>
      </c>
      <c r="BN574" t="s">
        <v>144</v>
      </c>
      <c r="BO574" t="s">
        <v>3488</v>
      </c>
      <c r="BQ574">
        <v>1</v>
      </c>
      <c r="BT574" t="s">
        <v>3293</v>
      </c>
      <c r="BU574"/>
      <c r="BV574" t="s">
        <v>3491</v>
      </c>
      <c r="BX574" s="51" t="s">
        <v>3492</v>
      </c>
      <c r="BZ574"/>
      <c r="CA574"/>
      <c r="CB574">
        <v>16</v>
      </c>
      <c r="CC574">
        <v>16</v>
      </c>
      <c r="CD574">
        <v>1.6E-2</v>
      </c>
      <c r="CE574">
        <v>1.6E-2</v>
      </c>
      <c r="CF574">
        <v>0.879</v>
      </c>
      <c r="CG574" t="b">
        <f t="shared" si="5"/>
        <v>1</v>
      </c>
    </row>
    <row r="575" spans="1:85" hidden="1" x14ac:dyDescent="0.35">
      <c r="A575" t="s">
        <v>727</v>
      </c>
      <c r="B575" t="s">
        <v>3493</v>
      </c>
      <c r="C575">
        <v>212.72900000000001</v>
      </c>
      <c r="D575">
        <v>47.094999999999999</v>
      </c>
      <c r="E575">
        <v>252.46100000000001</v>
      </c>
      <c r="F575">
        <v>6.2949999999999999</v>
      </c>
      <c r="G575" t="s">
        <v>2884</v>
      </c>
      <c r="I575">
        <v>146.19</v>
      </c>
      <c r="J575">
        <v>212.75299999999999</v>
      </c>
      <c r="K575" s="68">
        <v>255.56</v>
      </c>
      <c r="L575">
        <v>12</v>
      </c>
      <c r="M575">
        <v>3</v>
      </c>
      <c r="N575" t="s">
        <v>3493</v>
      </c>
      <c r="O575">
        <v>3.746</v>
      </c>
      <c r="P575">
        <v>11.083</v>
      </c>
      <c r="Q575">
        <v>47.094999999999999</v>
      </c>
      <c r="R575">
        <v>212.73400000000001</v>
      </c>
      <c r="S575">
        <v>37.676000000000002</v>
      </c>
      <c r="T575">
        <v>253.08</v>
      </c>
      <c r="U575">
        <v>5.0359999999999996</v>
      </c>
      <c r="V575">
        <v>100</v>
      </c>
      <c r="W575">
        <v>0.34100000000000003</v>
      </c>
      <c r="X575">
        <v>1.274</v>
      </c>
      <c r="Y575">
        <v>20.82</v>
      </c>
      <c r="Z575">
        <v>21.92</v>
      </c>
      <c r="AA575">
        <v>0.60699999999999998</v>
      </c>
      <c r="AB575">
        <v>0</v>
      </c>
      <c r="AC575" t="b">
        <v>1</v>
      </c>
      <c r="BM575" t="s">
        <v>2905</v>
      </c>
      <c r="BN575" t="s">
        <v>2887</v>
      </c>
      <c r="BO575" t="s">
        <v>2888</v>
      </c>
      <c r="BT575"/>
      <c r="BU575"/>
      <c r="BX575"/>
      <c r="BZ575"/>
      <c r="CA575"/>
      <c r="CB575"/>
      <c r="CC575"/>
      <c r="CD575">
        <v>0</v>
      </c>
      <c r="CE575"/>
      <c r="CF575">
        <v>0</v>
      </c>
    </row>
    <row r="576" spans="1:85" hidden="1" x14ac:dyDescent="0.35">
      <c r="A576" t="s">
        <v>728</v>
      </c>
      <c r="B576" t="s">
        <v>3494</v>
      </c>
      <c r="C576">
        <v>212.76900000000001</v>
      </c>
      <c r="D576">
        <v>69.787000000000006</v>
      </c>
      <c r="E576">
        <v>103.06</v>
      </c>
      <c r="F576">
        <v>116.059</v>
      </c>
      <c r="G576" t="s">
        <v>2884</v>
      </c>
      <c r="I576">
        <v>45</v>
      </c>
      <c r="J576">
        <v>212.81800000000001</v>
      </c>
      <c r="K576" s="68">
        <v>154.39400000000001</v>
      </c>
      <c r="L576">
        <v>1.153</v>
      </c>
      <c r="M576">
        <v>1</v>
      </c>
      <c r="N576" t="s">
        <v>3494</v>
      </c>
      <c r="O576">
        <v>3.6669999999999998</v>
      </c>
      <c r="P576">
        <v>0</v>
      </c>
      <c r="Q576">
        <v>0</v>
      </c>
      <c r="R576">
        <v>212.81800000000001</v>
      </c>
      <c r="S576">
        <v>0</v>
      </c>
      <c r="T576">
        <v>154.39400000000001</v>
      </c>
      <c r="U576">
        <v>0</v>
      </c>
      <c r="V576">
        <v>0</v>
      </c>
      <c r="W576">
        <v>0</v>
      </c>
      <c r="X576">
        <v>0</v>
      </c>
      <c r="Y576">
        <v>0</v>
      </c>
      <c r="Z576">
        <v>0</v>
      </c>
      <c r="AA576">
        <v>0</v>
      </c>
      <c r="AB576">
        <v>0</v>
      </c>
      <c r="AC576" t="b">
        <v>1</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t="b">
        <v>0</v>
      </c>
      <c r="AZ576">
        <v>0</v>
      </c>
      <c r="BI576">
        <v>0</v>
      </c>
      <c r="BJ576">
        <v>0</v>
      </c>
      <c r="BK576">
        <v>0</v>
      </c>
      <c r="BM576" t="s">
        <v>2887</v>
      </c>
      <c r="BN576" t="s">
        <v>2887</v>
      </c>
      <c r="BO576" t="s">
        <v>2888</v>
      </c>
      <c r="BT576"/>
      <c r="BU576"/>
      <c r="BX576"/>
      <c r="BY576" t="s">
        <v>2903</v>
      </c>
      <c r="BZ576"/>
      <c r="CA576"/>
      <c r="CB576"/>
      <c r="CC576"/>
      <c r="CD576">
        <v>0</v>
      </c>
      <c r="CE576"/>
      <c r="CF576">
        <v>0</v>
      </c>
    </row>
    <row r="577" spans="1:85" hidden="1" x14ac:dyDescent="0.35">
      <c r="A577" t="s">
        <v>729</v>
      </c>
      <c r="B577" t="s">
        <v>3495</v>
      </c>
      <c r="C577">
        <v>212.815</v>
      </c>
      <c r="D577">
        <v>36.796999999999997</v>
      </c>
      <c r="E577">
        <v>207.99</v>
      </c>
      <c r="F577">
        <v>272.97300000000001</v>
      </c>
      <c r="G577" t="s">
        <v>2884</v>
      </c>
      <c r="I577">
        <v>146.19</v>
      </c>
      <c r="J577">
        <v>212.83</v>
      </c>
      <c r="K577" s="68">
        <v>255.58</v>
      </c>
      <c r="L577">
        <v>7</v>
      </c>
      <c r="M577">
        <v>3</v>
      </c>
      <c r="N577" t="s">
        <v>3495</v>
      </c>
      <c r="O577">
        <v>3.63</v>
      </c>
      <c r="P577">
        <v>10</v>
      </c>
      <c r="Q577">
        <v>36.796999999999997</v>
      </c>
      <c r="R577">
        <v>212.81800000000001</v>
      </c>
      <c r="S577">
        <v>29.437999999999999</v>
      </c>
      <c r="T577">
        <v>217.50800000000001</v>
      </c>
      <c r="U577">
        <v>218.37799999999999</v>
      </c>
      <c r="V577">
        <v>100</v>
      </c>
      <c r="W577">
        <v>1.9490000000000001</v>
      </c>
      <c r="X577">
        <v>4.16</v>
      </c>
      <c r="Y577">
        <v>20.64</v>
      </c>
      <c r="Z577">
        <v>21.388999999999999</v>
      </c>
      <c r="AA577">
        <v>0.59799999999999998</v>
      </c>
      <c r="AB577">
        <v>0</v>
      </c>
      <c r="AC577" t="b">
        <v>1</v>
      </c>
      <c r="BM577" t="s">
        <v>2905</v>
      </c>
      <c r="BN577" t="s">
        <v>3288</v>
      </c>
      <c r="BO577" t="s">
        <v>2888</v>
      </c>
      <c r="BT577"/>
      <c r="BU577"/>
      <c r="BX577"/>
      <c r="BZ577"/>
      <c r="CA577"/>
      <c r="CB577"/>
      <c r="CC577"/>
      <c r="CD577">
        <v>0</v>
      </c>
      <c r="CE577"/>
      <c r="CF577">
        <v>0</v>
      </c>
    </row>
    <row r="578" spans="1:85" hidden="1" x14ac:dyDescent="0.35">
      <c r="A578" t="s">
        <v>730</v>
      </c>
      <c r="B578" t="s">
        <v>3496</v>
      </c>
      <c r="C578">
        <v>212.815</v>
      </c>
      <c r="D578">
        <v>41.646000000000001</v>
      </c>
      <c r="E578">
        <v>83.561999999999998</v>
      </c>
      <c r="F578">
        <v>142.60900000000001</v>
      </c>
      <c r="G578" t="s">
        <v>2884</v>
      </c>
      <c r="I578">
        <v>26.19</v>
      </c>
      <c r="J578">
        <v>212.83199999999999</v>
      </c>
      <c r="K578" s="68">
        <v>135.58000000000001</v>
      </c>
      <c r="L578">
        <v>10</v>
      </c>
      <c r="M578">
        <v>3</v>
      </c>
      <c r="N578" t="s">
        <v>3496</v>
      </c>
      <c r="O578">
        <v>3.625</v>
      </c>
      <c r="P578">
        <v>10</v>
      </c>
      <c r="Q578">
        <v>41.646000000000001</v>
      </c>
      <c r="R578">
        <v>212.81800000000001</v>
      </c>
      <c r="S578">
        <v>33.317</v>
      </c>
      <c r="T578">
        <v>93.965000000000003</v>
      </c>
      <c r="U578">
        <v>114.087</v>
      </c>
      <c r="V578">
        <v>100</v>
      </c>
      <c r="W578">
        <v>1.7849999999999999</v>
      </c>
      <c r="X578">
        <v>5.7149999999999999</v>
      </c>
      <c r="Y578">
        <v>20.315000000000001</v>
      </c>
      <c r="Z578">
        <v>21.388999999999999</v>
      </c>
      <c r="AA578">
        <v>0.59799999999999998</v>
      </c>
      <c r="AB578">
        <v>0</v>
      </c>
      <c r="AC578" t="b">
        <v>1</v>
      </c>
      <c r="BM578" t="s">
        <v>2905</v>
      </c>
      <c r="BN578" t="s">
        <v>2887</v>
      </c>
      <c r="BO578" t="s">
        <v>2888</v>
      </c>
      <c r="BT578"/>
      <c r="BU578"/>
      <c r="BX578"/>
      <c r="BZ578"/>
      <c r="CA578"/>
      <c r="CB578"/>
      <c r="CC578"/>
      <c r="CD578">
        <v>0</v>
      </c>
      <c r="CE578"/>
      <c r="CF578">
        <v>0</v>
      </c>
    </row>
    <row r="579" spans="1:85" hidden="1" x14ac:dyDescent="0.35">
      <c r="A579" t="s">
        <v>731</v>
      </c>
      <c r="B579" t="s">
        <v>3497</v>
      </c>
      <c r="C579">
        <v>212.87899999999999</v>
      </c>
      <c r="D579">
        <v>37.898000000000003</v>
      </c>
      <c r="E579">
        <v>142.95099999999999</v>
      </c>
      <c r="F579">
        <v>6.2949999999999999</v>
      </c>
      <c r="G579" t="s">
        <v>2884</v>
      </c>
      <c r="I579">
        <v>33.81</v>
      </c>
      <c r="J579">
        <v>212.89400000000001</v>
      </c>
      <c r="K579" s="68">
        <v>143.18</v>
      </c>
      <c r="L579">
        <v>10</v>
      </c>
      <c r="M579">
        <v>3</v>
      </c>
      <c r="N579" t="s">
        <v>3497</v>
      </c>
      <c r="O579">
        <v>3.593</v>
      </c>
      <c r="P579">
        <v>10</v>
      </c>
      <c r="Q579">
        <v>37.898000000000003</v>
      </c>
      <c r="R579">
        <v>212.88200000000001</v>
      </c>
      <c r="S579">
        <v>30.318000000000001</v>
      </c>
      <c r="T579">
        <v>142.99700000000001</v>
      </c>
      <c r="U579">
        <v>5.0359999999999996</v>
      </c>
      <c r="V579">
        <v>100</v>
      </c>
      <c r="W579">
        <v>0.40899999999999997</v>
      </c>
      <c r="X579">
        <v>1.37</v>
      </c>
      <c r="Y579">
        <v>21.83</v>
      </c>
      <c r="Z579">
        <v>21.388999999999999</v>
      </c>
      <c r="AA579">
        <v>0.59799999999999998</v>
      </c>
      <c r="AB579">
        <v>0</v>
      </c>
      <c r="AC579" t="b">
        <v>1</v>
      </c>
      <c r="BM579" t="s">
        <v>2905</v>
      </c>
      <c r="BN579" t="s">
        <v>2905</v>
      </c>
      <c r="BO579" t="s">
        <v>2888</v>
      </c>
      <c r="BT579"/>
      <c r="BU579"/>
      <c r="BX579"/>
      <c r="BZ579"/>
      <c r="CA579"/>
      <c r="CB579"/>
      <c r="CC579"/>
      <c r="CD579">
        <v>0</v>
      </c>
      <c r="CE579"/>
      <c r="CF579">
        <v>0</v>
      </c>
    </row>
    <row r="580" spans="1:85" hidden="1" x14ac:dyDescent="0.35">
      <c r="A580" t="s">
        <v>732</v>
      </c>
      <c r="B580" t="s">
        <v>3498</v>
      </c>
      <c r="C580">
        <v>212.89</v>
      </c>
      <c r="D580">
        <v>25.933</v>
      </c>
      <c r="E580">
        <v>52.841000000000001</v>
      </c>
      <c r="F580">
        <v>9.2249999999999996</v>
      </c>
      <c r="G580" t="s">
        <v>2884</v>
      </c>
      <c r="I580">
        <v>303.70999999999998</v>
      </c>
      <c r="J580">
        <v>212.90299999999999</v>
      </c>
      <c r="K580" s="68">
        <v>53.08</v>
      </c>
      <c r="L580">
        <v>5</v>
      </c>
      <c r="M580">
        <v>3</v>
      </c>
      <c r="N580" t="s">
        <v>3498</v>
      </c>
      <c r="O580">
        <v>3.593</v>
      </c>
      <c r="P580">
        <v>10</v>
      </c>
      <c r="Q580">
        <v>25.933</v>
      </c>
      <c r="R580">
        <v>212.893</v>
      </c>
      <c r="S580">
        <v>20.747</v>
      </c>
      <c r="T580">
        <v>52.887999999999998</v>
      </c>
      <c r="U580">
        <v>7.38</v>
      </c>
      <c r="V580">
        <v>100</v>
      </c>
      <c r="W580">
        <v>0.78600000000000003</v>
      </c>
      <c r="X580">
        <v>1.22</v>
      </c>
      <c r="Y580">
        <v>19.850000000000001</v>
      </c>
      <c r="Z580">
        <v>21.388999999999999</v>
      </c>
      <c r="AA580">
        <v>0.59799999999999998</v>
      </c>
      <c r="AB580">
        <v>0</v>
      </c>
      <c r="AC580" t="b">
        <v>1</v>
      </c>
      <c r="BM580" t="s">
        <v>2905</v>
      </c>
      <c r="BN580" t="s">
        <v>2905</v>
      </c>
      <c r="BO580" t="s">
        <v>2888</v>
      </c>
      <c r="BT580"/>
      <c r="BU580"/>
      <c r="BX580"/>
      <c r="BZ580"/>
      <c r="CA580"/>
      <c r="CB580"/>
      <c r="CC580"/>
      <c r="CD580">
        <v>0</v>
      </c>
      <c r="CE580"/>
      <c r="CF580">
        <v>0</v>
      </c>
    </row>
    <row r="581" spans="1:85" hidden="1" x14ac:dyDescent="0.35">
      <c r="A581" t="s">
        <v>733</v>
      </c>
      <c r="B581" t="s">
        <v>3499</v>
      </c>
      <c r="C581">
        <v>212.887</v>
      </c>
      <c r="D581">
        <v>43.558</v>
      </c>
      <c r="E581">
        <v>277.78800000000001</v>
      </c>
      <c r="F581">
        <v>10.62</v>
      </c>
      <c r="G581" t="s">
        <v>2884</v>
      </c>
      <c r="I581">
        <v>178.76</v>
      </c>
      <c r="J581">
        <v>212.90899999999999</v>
      </c>
      <c r="K581" s="68">
        <v>288.11</v>
      </c>
      <c r="L581">
        <v>8</v>
      </c>
      <c r="M581">
        <v>3</v>
      </c>
      <c r="N581" t="s">
        <v>3499</v>
      </c>
      <c r="O581">
        <v>3.593</v>
      </c>
      <c r="P581">
        <v>10</v>
      </c>
      <c r="Q581">
        <v>43.558</v>
      </c>
      <c r="R581">
        <v>212.89099999999999</v>
      </c>
      <c r="S581">
        <v>34.847000000000001</v>
      </c>
      <c r="T581">
        <v>279.85199999999998</v>
      </c>
      <c r="U581">
        <v>8.4960000000000004</v>
      </c>
      <c r="V581">
        <v>100</v>
      </c>
      <c r="W581">
        <v>0.60899999999999999</v>
      </c>
      <c r="X581">
        <v>1.458</v>
      </c>
      <c r="Y581">
        <v>20.52</v>
      </c>
      <c r="Z581">
        <v>21.388999999999999</v>
      </c>
      <c r="AA581">
        <v>0.59799999999999998</v>
      </c>
      <c r="AB581">
        <v>0</v>
      </c>
      <c r="AC581" t="b">
        <v>1</v>
      </c>
      <c r="BM581" t="s">
        <v>3356</v>
      </c>
      <c r="BN581" t="s">
        <v>3356</v>
      </c>
      <c r="BO581" t="s">
        <v>2888</v>
      </c>
      <c r="BT581"/>
      <c r="BU581"/>
      <c r="BX581"/>
      <c r="BZ581"/>
      <c r="CA581"/>
      <c r="CB581"/>
      <c r="CC581"/>
      <c r="CD581">
        <v>0</v>
      </c>
      <c r="CE581"/>
      <c r="CF581">
        <v>0</v>
      </c>
    </row>
    <row r="582" spans="1:85" hidden="1" x14ac:dyDescent="0.35">
      <c r="A582" t="s">
        <v>734</v>
      </c>
      <c r="B582" t="s">
        <v>3500</v>
      </c>
      <c r="C582">
        <v>212.90799999999999</v>
      </c>
      <c r="D582">
        <v>19.975999999999999</v>
      </c>
      <c r="E582">
        <v>304.72300000000001</v>
      </c>
      <c r="F582">
        <v>6.2949999999999999</v>
      </c>
      <c r="G582" t="s">
        <v>2884</v>
      </c>
      <c r="I582">
        <v>198.76</v>
      </c>
      <c r="J582">
        <v>212.923</v>
      </c>
      <c r="K582" s="68">
        <v>308.11</v>
      </c>
      <c r="L582">
        <v>14</v>
      </c>
      <c r="M582">
        <v>3</v>
      </c>
      <c r="N582" t="s">
        <v>3500</v>
      </c>
      <c r="O582">
        <v>3.593</v>
      </c>
      <c r="P582">
        <v>12.286</v>
      </c>
      <c r="Q582">
        <v>19.975999999999999</v>
      </c>
      <c r="R582">
        <v>212.911</v>
      </c>
      <c r="S582">
        <v>15.981</v>
      </c>
      <c r="T582">
        <v>305.40100000000001</v>
      </c>
      <c r="U582">
        <v>5.0359999999999996</v>
      </c>
      <c r="V582">
        <v>100</v>
      </c>
      <c r="W582">
        <v>0.67800000000000005</v>
      </c>
      <c r="X582">
        <v>2.5409999999999999</v>
      </c>
      <c r="Y582">
        <v>20.49</v>
      </c>
      <c r="Z582">
        <v>21.388999999999999</v>
      </c>
      <c r="AA582">
        <v>0.59799999999999998</v>
      </c>
      <c r="AB582">
        <v>0</v>
      </c>
      <c r="AC582" t="b">
        <v>1</v>
      </c>
      <c r="BM582" t="s">
        <v>3348</v>
      </c>
      <c r="BN582" t="s">
        <v>3348</v>
      </c>
      <c r="BO582" t="s">
        <v>3359</v>
      </c>
      <c r="BT582"/>
      <c r="BU582"/>
      <c r="BX582"/>
      <c r="BZ582"/>
      <c r="CA582"/>
      <c r="CB582"/>
      <c r="CC582"/>
      <c r="CD582">
        <v>0</v>
      </c>
      <c r="CE582"/>
      <c r="CF582">
        <v>0</v>
      </c>
    </row>
    <row r="583" spans="1:85" hidden="1" x14ac:dyDescent="0.35">
      <c r="A583" t="s">
        <v>735</v>
      </c>
      <c r="B583" t="s">
        <v>3501</v>
      </c>
      <c r="C583">
        <v>212.96299999999999</v>
      </c>
      <c r="D583">
        <v>32.149000000000001</v>
      </c>
      <c r="E583">
        <v>350.53300000000002</v>
      </c>
      <c r="F583">
        <v>6.907</v>
      </c>
      <c r="G583" t="s">
        <v>2884</v>
      </c>
      <c r="I583">
        <v>246.19</v>
      </c>
      <c r="J583">
        <v>212.982</v>
      </c>
      <c r="K583" s="68">
        <v>355.53</v>
      </c>
      <c r="L583">
        <v>12</v>
      </c>
      <c r="M583">
        <v>3</v>
      </c>
      <c r="N583" t="s">
        <v>3501</v>
      </c>
      <c r="O583">
        <v>3.593</v>
      </c>
      <c r="P583">
        <v>11.083</v>
      </c>
      <c r="Q583">
        <v>32.149000000000001</v>
      </c>
      <c r="R583">
        <v>212.96700000000001</v>
      </c>
      <c r="S583">
        <v>25.719000000000001</v>
      </c>
      <c r="T583">
        <v>351.53300000000002</v>
      </c>
      <c r="U583">
        <v>5.5259999999999998</v>
      </c>
      <c r="V583">
        <v>100</v>
      </c>
      <c r="W583">
        <v>0.5</v>
      </c>
      <c r="X583">
        <v>1.87</v>
      </c>
      <c r="Y583">
        <v>20.73</v>
      </c>
      <c r="Z583">
        <v>21.97</v>
      </c>
      <c r="AA583">
        <v>0.60799999999999998</v>
      </c>
      <c r="AB583">
        <v>0</v>
      </c>
      <c r="AC583" t="b">
        <v>1</v>
      </c>
      <c r="BM583" t="s">
        <v>2905</v>
      </c>
      <c r="BN583" t="s">
        <v>2905</v>
      </c>
      <c r="BO583" t="s">
        <v>2888</v>
      </c>
      <c r="BT583"/>
      <c r="BU583"/>
      <c r="BX583"/>
      <c r="BZ583"/>
      <c r="CA583"/>
      <c r="CB583"/>
      <c r="CC583"/>
      <c r="CD583">
        <v>0</v>
      </c>
      <c r="CE583"/>
      <c r="CF583">
        <v>0</v>
      </c>
    </row>
    <row r="584" spans="1:85" hidden="1" x14ac:dyDescent="0.35">
      <c r="A584" t="s">
        <v>736</v>
      </c>
      <c r="B584" t="s">
        <v>3503</v>
      </c>
      <c r="C584">
        <v>217.988</v>
      </c>
      <c r="D584">
        <v>63.420999999999999</v>
      </c>
      <c r="E584" s="68">
        <v>204.04599999999999</v>
      </c>
      <c r="F584">
        <v>36.223999999999997</v>
      </c>
      <c r="G584" t="s">
        <v>3502</v>
      </c>
      <c r="I584">
        <v>105</v>
      </c>
      <c r="J584">
        <v>218.01599999999999</v>
      </c>
      <c r="K584" s="73">
        <v>213.887</v>
      </c>
      <c r="L584">
        <v>1.4039999999999999</v>
      </c>
      <c r="M584">
        <v>0</v>
      </c>
      <c r="N584" t="s">
        <v>3503</v>
      </c>
      <c r="O584">
        <v>3.7160000000000002</v>
      </c>
      <c r="P584">
        <v>0</v>
      </c>
      <c r="Q584">
        <v>0</v>
      </c>
      <c r="R584">
        <v>218.01599999999999</v>
      </c>
      <c r="S584">
        <v>0</v>
      </c>
      <c r="T584">
        <v>213.887</v>
      </c>
      <c r="U584">
        <v>0</v>
      </c>
      <c r="V584">
        <v>0</v>
      </c>
      <c r="W584">
        <v>0</v>
      </c>
      <c r="X584">
        <v>0</v>
      </c>
      <c r="Y584">
        <v>0</v>
      </c>
      <c r="Z584">
        <v>0</v>
      </c>
      <c r="AA584">
        <v>0</v>
      </c>
      <c r="AB584">
        <v>0</v>
      </c>
      <c r="AC584" t="b">
        <v>1</v>
      </c>
      <c r="AE584">
        <v>0</v>
      </c>
      <c r="AF584">
        <v>0</v>
      </c>
      <c r="AG584">
        <v>0</v>
      </c>
      <c r="AH584">
        <v>0</v>
      </c>
      <c r="AI584">
        <v>0</v>
      </c>
      <c r="AJ584">
        <v>0</v>
      </c>
      <c r="AK584">
        <v>0</v>
      </c>
      <c r="AL584">
        <v>0</v>
      </c>
      <c r="AM584">
        <v>0</v>
      </c>
      <c r="AN584">
        <v>0</v>
      </c>
      <c r="AO584">
        <v>0</v>
      </c>
      <c r="AP584">
        <v>0</v>
      </c>
      <c r="AQ584">
        <v>0</v>
      </c>
      <c r="AR584">
        <v>0</v>
      </c>
      <c r="AS584">
        <v>0</v>
      </c>
      <c r="AT584">
        <v>0</v>
      </c>
      <c r="AU584">
        <v>0</v>
      </c>
      <c r="AV584">
        <v>0</v>
      </c>
      <c r="AW584">
        <v>0</v>
      </c>
      <c r="AX584">
        <v>0</v>
      </c>
      <c r="AY584" t="b">
        <v>0</v>
      </c>
      <c r="AZ584">
        <v>0</v>
      </c>
      <c r="BA584">
        <v>218</v>
      </c>
      <c r="BB584">
        <v>47.743000000000002</v>
      </c>
      <c r="BC584">
        <v>206.31399999999999</v>
      </c>
      <c r="BD584">
        <v>27.15</v>
      </c>
      <c r="BE584">
        <v>218.01599999999999</v>
      </c>
      <c r="BF584">
        <v>213.887</v>
      </c>
      <c r="BG584">
        <v>1.4039999999999999</v>
      </c>
      <c r="BH584">
        <v>1</v>
      </c>
      <c r="BI584">
        <v>0</v>
      </c>
      <c r="BJ584">
        <v>0</v>
      </c>
      <c r="BK584">
        <v>0</v>
      </c>
      <c r="BM584" t="s">
        <v>144</v>
      </c>
      <c r="BN584" t="s">
        <v>144</v>
      </c>
      <c r="BO584" t="s">
        <v>3321</v>
      </c>
      <c r="BT584"/>
      <c r="BU584"/>
      <c r="BX584" t="s">
        <v>3504</v>
      </c>
      <c r="BY584" t="s">
        <v>2903</v>
      </c>
      <c r="BZ584"/>
      <c r="CA584"/>
      <c r="CB584"/>
      <c r="CC584"/>
      <c r="CD584">
        <v>0</v>
      </c>
      <c r="CE584"/>
      <c r="CF584">
        <v>0</v>
      </c>
      <c r="CG584" t="b">
        <f>IF(CE584*100&lt;CC584,TRUE,FALSE)</f>
        <v>0</v>
      </c>
    </row>
    <row r="585" spans="1:85" hidden="1" x14ac:dyDescent="0.35">
      <c r="A585" t="s">
        <v>737</v>
      </c>
      <c r="B585" t="s">
        <v>3505</v>
      </c>
      <c r="C585">
        <v>221.38200000000001</v>
      </c>
      <c r="D585">
        <v>45.085999999999999</v>
      </c>
      <c r="E585">
        <v>351.93</v>
      </c>
      <c r="F585">
        <v>76.188000000000002</v>
      </c>
      <c r="G585" t="s">
        <v>2884</v>
      </c>
      <c r="I585">
        <v>270</v>
      </c>
      <c r="J585">
        <v>221.39699999999999</v>
      </c>
      <c r="K585" s="68">
        <v>18.591999999999999</v>
      </c>
      <c r="L585">
        <v>-1.135</v>
      </c>
      <c r="M585">
        <v>1</v>
      </c>
      <c r="N585" t="s">
        <v>3505</v>
      </c>
      <c r="O585">
        <v>3.6989999999999998</v>
      </c>
      <c r="P585">
        <v>0</v>
      </c>
      <c r="Q585">
        <v>0</v>
      </c>
      <c r="R585">
        <v>221.39699999999999</v>
      </c>
      <c r="S585">
        <v>0</v>
      </c>
      <c r="T585">
        <v>18.591999999999999</v>
      </c>
      <c r="U585">
        <v>0</v>
      </c>
      <c r="V585">
        <v>0</v>
      </c>
      <c r="W585">
        <v>0</v>
      </c>
      <c r="X585">
        <v>0</v>
      </c>
      <c r="Y585">
        <v>0</v>
      </c>
      <c r="Z585">
        <v>0</v>
      </c>
      <c r="AA585">
        <v>0</v>
      </c>
      <c r="AB585">
        <v>0</v>
      </c>
      <c r="AC585" t="b">
        <v>1</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t="b">
        <v>0</v>
      </c>
      <c r="AZ585">
        <v>0</v>
      </c>
      <c r="BI585">
        <v>0</v>
      </c>
      <c r="BJ585">
        <v>0</v>
      </c>
      <c r="BK585">
        <v>0</v>
      </c>
      <c r="BM585" t="s">
        <v>2887</v>
      </c>
      <c r="BN585" t="s">
        <v>3288</v>
      </c>
      <c r="BO585" t="s">
        <v>2888</v>
      </c>
      <c r="BT585"/>
      <c r="BU585"/>
      <c r="BX585"/>
      <c r="BY585" t="s">
        <v>2903</v>
      </c>
      <c r="BZ585"/>
      <c r="CA585"/>
      <c r="CB585"/>
      <c r="CC585"/>
      <c r="CD585">
        <v>0</v>
      </c>
      <c r="CE585"/>
      <c r="CF585">
        <v>0</v>
      </c>
    </row>
    <row r="586" spans="1:85" hidden="1" x14ac:dyDescent="0.35">
      <c r="A586" t="s">
        <v>738</v>
      </c>
      <c r="B586" t="s">
        <v>3506</v>
      </c>
      <c r="C586">
        <v>221.37299999999999</v>
      </c>
      <c r="D586">
        <v>72.141999999999996</v>
      </c>
      <c r="E586">
        <v>127.755</v>
      </c>
      <c r="F586">
        <v>98.411000000000001</v>
      </c>
      <c r="G586" t="s">
        <v>2884</v>
      </c>
      <c r="I586">
        <v>45</v>
      </c>
      <c r="J586">
        <v>221.41499999999999</v>
      </c>
      <c r="K586" s="68">
        <v>153.59200000000001</v>
      </c>
      <c r="L586">
        <v>1.65</v>
      </c>
      <c r="M586">
        <v>1</v>
      </c>
      <c r="N586" t="s">
        <v>3506</v>
      </c>
      <c r="O586">
        <v>3.6920000000000002</v>
      </c>
      <c r="P586">
        <v>0</v>
      </c>
      <c r="Q586">
        <v>0</v>
      </c>
      <c r="R586">
        <v>221.41499999999999</v>
      </c>
      <c r="S586">
        <v>0</v>
      </c>
      <c r="T586">
        <v>153.59200000000001</v>
      </c>
      <c r="U586">
        <v>0</v>
      </c>
      <c r="V586">
        <v>0</v>
      </c>
      <c r="W586">
        <v>0</v>
      </c>
      <c r="X586">
        <v>0</v>
      </c>
      <c r="Y586">
        <v>0</v>
      </c>
      <c r="Z586">
        <v>0</v>
      </c>
      <c r="AA586">
        <v>0</v>
      </c>
      <c r="AB586">
        <v>0</v>
      </c>
      <c r="AC586" t="b">
        <v>1</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t="b">
        <v>0</v>
      </c>
      <c r="AZ586">
        <v>0</v>
      </c>
      <c r="BI586">
        <v>0</v>
      </c>
      <c r="BJ586">
        <v>0</v>
      </c>
      <c r="BK586">
        <v>0</v>
      </c>
      <c r="BM586" t="s">
        <v>2887</v>
      </c>
      <c r="BN586" t="s">
        <v>2887</v>
      </c>
      <c r="BO586" t="s">
        <v>2888</v>
      </c>
      <c r="BT586"/>
      <c r="BU586"/>
      <c r="BX586"/>
      <c r="BY586" t="s">
        <v>2903</v>
      </c>
      <c r="BZ586"/>
      <c r="CA586"/>
      <c r="CB586"/>
      <c r="CC586"/>
      <c r="CD586">
        <v>0</v>
      </c>
      <c r="CE586"/>
      <c r="CF586">
        <v>0</v>
      </c>
    </row>
    <row r="587" spans="1:85" hidden="1" x14ac:dyDescent="0.35">
      <c r="A587" t="s">
        <v>739</v>
      </c>
      <c r="B587" t="s">
        <v>3507</v>
      </c>
      <c r="C587">
        <v>221.41399999999999</v>
      </c>
      <c r="D587">
        <v>34.607999999999997</v>
      </c>
      <c r="E587">
        <v>253.96799999999999</v>
      </c>
      <c r="F587">
        <v>303.28399999999999</v>
      </c>
      <c r="G587" t="s">
        <v>2884</v>
      </c>
      <c r="I587">
        <v>53.81</v>
      </c>
      <c r="J587">
        <v>221.42699999999999</v>
      </c>
      <c r="K587" s="68">
        <v>162.4</v>
      </c>
      <c r="L587">
        <v>7</v>
      </c>
      <c r="M587">
        <v>3</v>
      </c>
      <c r="N587" t="s">
        <v>3507</v>
      </c>
      <c r="O587">
        <v>3.6589999999999998</v>
      </c>
      <c r="P587">
        <v>10</v>
      </c>
      <c r="Q587">
        <v>34.607999999999997</v>
      </c>
      <c r="R587">
        <v>221.416</v>
      </c>
      <c r="S587">
        <v>27.686</v>
      </c>
      <c r="T587">
        <v>307.654</v>
      </c>
      <c r="U587">
        <v>242.62700000000001</v>
      </c>
      <c r="V587">
        <v>100</v>
      </c>
      <c r="W587">
        <v>2.0099999999999998</v>
      </c>
      <c r="X587">
        <v>4.6340000000000003</v>
      </c>
      <c r="Y587">
        <v>20.917000000000002</v>
      </c>
      <c r="Z587">
        <v>21.36</v>
      </c>
      <c r="AA587">
        <v>0.59799999999999998</v>
      </c>
      <c r="AB587">
        <v>0</v>
      </c>
      <c r="AC587" t="b">
        <v>1</v>
      </c>
      <c r="BM587" t="s">
        <v>2905</v>
      </c>
      <c r="BN587" t="s">
        <v>3288</v>
      </c>
      <c r="BO587" t="s">
        <v>2888</v>
      </c>
      <c r="BT587"/>
      <c r="BU587"/>
      <c r="BX587"/>
      <c r="BZ587"/>
      <c r="CA587"/>
      <c r="CB587"/>
      <c r="CC587"/>
      <c r="CD587">
        <v>0</v>
      </c>
      <c r="CE587"/>
      <c r="CF587">
        <v>0</v>
      </c>
    </row>
    <row r="588" spans="1:85" hidden="1" x14ac:dyDescent="0.35">
      <c r="A588" t="s">
        <v>740</v>
      </c>
      <c r="B588" t="s">
        <v>3508</v>
      </c>
      <c r="C588">
        <v>221.494</v>
      </c>
      <c r="D588">
        <v>37.935000000000002</v>
      </c>
      <c r="E588">
        <v>303.02499999999998</v>
      </c>
      <c r="F588">
        <v>12.111000000000001</v>
      </c>
      <c r="G588" t="s">
        <v>2884</v>
      </c>
      <c r="I588">
        <v>206.19</v>
      </c>
      <c r="J588">
        <v>221.517</v>
      </c>
      <c r="K588" s="68">
        <v>314.81</v>
      </c>
      <c r="L588">
        <v>7</v>
      </c>
      <c r="M588">
        <v>3</v>
      </c>
      <c r="N588" t="s">
        <v>3508</v>
      </c>
      <c r="O588">
        <v>3.706</v>
      </c>
      <c r="P588">
        <v>10</v>
      </c>
      <c r="Q588">
        <v>37.935000000000002</v>
      </c>
      <c r="R588">
        <v>221.499</v>
      </c>
      <c r="S588">
        <v>30.347999999999999</v>
      </c>
      <c r="T588">
        <v>305.38200000000001</v>
      </c>
      <c r="U588">
        <v>9.6880000000000006</v>
      </c>
      <c r="V588">
        <v>100</v>
      </c>
      <c r="W588">
        <v>0.753</v>
      </c>
      <c r="X588">
        <v>1.595</v>
      </c>
      <c r="Y588">
        <v>19.625</v>
      </c>
      <c r="Z588">
        <v>21.36</v>
      </c>
      <c r="AA588">
        <v>0.59799999999999998</v>
      </c>
      <c r="AB588">
        <v>0</v>
      </c>
      <c r="AC588" t="b">
        <v>1</v>
      </c>
      <c r="BM588" t="s">
        <v>2905</v>
      </c>
      <c r="BN588" t="s">
        <v>2905</v>
      </c>
      <c r="BO588" t="s">
        <v>3359</v>
      </c>
      <c r="BT588"/>
      <c r="BU588"/>
      <c r="BX588"/>
      <c r="BZ588"/>
      <c r="CA588"/>
      <c r="CB588"/>
      <c r="CC588"/>
      <c r="CD588">
        <v>0</v>
      </c>
      <c r="CE588"/>
      <c r="CF588">
        <v>0</v>
      </c>
    </row>
    <row r="589" spans="1:85" hidden="1" x14ac:dyDescent="0.35">
      <c r="A589" t="s">
        <v>741</v>
      </c>
      <c r="B589" t="s">
        <v>3509</v>
      </c>
      <c r="C589">
        <v>230.47399999999999</v>
      </c>
      <c r="D589">
        <v>67.009</v>
      </c>
      <c r="E589">
        <v>121.449</v>
      </c>
      <c r="F589">
        <v>104.482</v>
      </c>
      <c r="G589" t="s">
        <v>2884</v>
      </c>
      <c r="I589">
        <v>45</v>
      </c>
      <c r="J589">
        <v>230.511</v>
      </c>
      <c r="K589" s="68">
        <v>152.386</v>
      </c>
      <c r="L589">
        <v>2.0590000000000002</v>
      </c>
      <c r="M589">
        <v>1</v>
      </c>
      <c r="N589" t="s">
        <v>3509</v>
      </c>
      <c r="O589">
        <v>3.786</v>
      </c>
      <c r="P589">
        <v>0</v>
      </c>
      <c r="Q589">
        <v>0</v>
      </c>
      <c r="R589">
        <v>230.511</v>
      </c>
      <c r="S589">
        <v>0</v>
      </c>
      <c r="T589">
        <v>152.386</v>
      </c>
      <c r="U589">
        <v>0</v>
      </c>
      <c r="V589">
        <v>0</v>
      </c>
      <c r="W589">
        <v>0</v>
      </c>
      <c r="X589">
        <v>0</v>
      </c>
      <c r="Y589">
        <v>0</v>
      </c>
      <c r="Z589">
        <v>0</v>
      </c>
      <c r="AA589">
        <v>0</v>
      </c>
      <c r="AB589">
        <v>0</v>
      </c>
      <c r="AC589" t="b">
        <v>1</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t="b">
        <v>0</v>
      </c>
      <c r="AZ589">
        <v>0</v>
      </c>
      <c r="BI589">
        <v>0</v>
      </c>
      <c r="BJ589">
        <v>0</v>
      </c>
      <c r="BK589">
        <v>0</v>
      </c>
      <c r="BM589" t="s">
        <v>2887</v>
      </c>
      <c r="BN589" t="s">
        <v>2887</v>
      </c>
      <c r="BO589" t="s">
        <v>2888</v>
      </c>
      <c r="BT589"/>
      <c r="BU589"/>
      <c r="BX589"/>
      <c r="BY589" t="s">
        <v>2903</v>
      </c>
      <c r="BZ589"/>
      <c r="CA589"/>
      <c r="CB589"/>
      <c r="CC589"/>
      <c r="CD589">
        <v>0</v>
      </c>
      <c r="CE589"/>
      <c r="CF589">
        <v>0</v>
      </c>
    </row>
    <row r="590" spans="1:85" hidden="1" x14ac:dyDescent="0.35">
      <c r="A590" t="s">
        <v>742</v>
      </c>
      <c r="B590" t="s">
        <v>3510</v>
      </c>
      <c r="C590">
        <v>230.48599999999999</v>
      </c>
      <c r="D590">
        <v>50.844999999999999</v>
      </c>
      <c r="E590">
        <v>296.56400000000002</v>
      </c>
      <c r="F590">
        <v>114.861</v>
      </c>
      <c r="G590" t="s">
        <v>2884</v>
      </c>
      <c r="I590">
        <v>270</v>
      </c>
      <c r="J590">
        <v>230.51400000000001</v>
      </c>
      <c r="K590" s="68">
        <v>17.385999999999999</v>
      </c>
      <c r="L590">
        <v>-1.41</v>
      </c>
      <c r="M590">
        <v>1</v>
      </c>
      <c r="N590" t="s">
        <v>3510</v>
      </c>
      <c r="O590">
        <v>3.786</v>
      </c>
      <c r="P590">
        <v>0</v>
      </c>
      <c r="Q590">
        <v>0</v>
      </c>
      <c r="R590">
        <v>230.51400000000001</v>
      </c>
      <c r="S590">
        <v>0</v>
      </c>
      <c r="T590">
        <v>17.385999999999999</v>
      </c>
      <c r="U590">
        <v>0</v>
      </c>
      <c r="V590">
        <v>0</v>
      </c>
      <c r="W590">
        <v>0</v>
      </c>
      <c r="X590">
        <v>0</v>
      </c>
      <c r="Y590">
        <v>0</v>
      </c>
      <c r="Z590">
        <v>0</v>
      </c>
      <c r="AA590">
        <v>0</v>
      </c>
      <c r="AB590">
        <v>0</v>
      </c>
      <c r="AC590" t="b">
        <v>1</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t="b">
        <v>0</v>
      </c>
      <c r="AZ590">
        <v>0</v>
      </c>
      <c r="BI590">
        <v>0</v>
      </c>
      <c r="BJ590">
        <v>0</v>
      </c>
      <c r="BK590">
        <v>0</v>
      </c>
      <c r="BM590" t="s">
        <v>2887</v>
      </c>
      <c r="BN590" t="s">
        <v>3288</v>
      </c>
      <c r="BO590" t="s">
        <v>2888</v>
      </c>
      <c r="BT590"/>
      <c r="BU590"/>
      <c r="BX590"/>
      <c r="BY590" t="s">
        <v>2903</v>
      </c>
      <c r="BZ590"/>
      <c r="CA590"/>
      <c r="CB590"/>
      <c r="CC590"/>
      <c r="CD590">
        <v>0</v>
      </c>
      <c r="CE590"/>
      <c r="CF590">
        <v>0</v>
      </c>
    </row>
    <row r="591" spans="1:85" hidden="1" x14ac:dyDescent="0.35">
      <c r="A591" t="s">
        <v>743</v>
      </c>
      <c r="B591" t="s">
        <v>3511</v>
      </c>
      <c r="C591">
        <v>230.518</v>
      </c>
      <c r="D591">
        <v>30.984000000000002</v>
      </c>
      <c r="E591">
        <v>92.994</v>
      </c>
      <c r="F591">
        <v>125.46</v>
      </c>
      <c r="G591" t="s">
        <v>2884</v>
      </c>
      <c r="I591">
        <v>353.81</v>
      </c>
      <c r="J591">
        <v>230.53</v>
      </c>
      <c r="K591" s="68">
        <v>101.22</v>
      </c>
      <c r="L591">
        <v>8</v>
      </c>
      <c r="M591">
        <v>3</v>
      </c>
      <c r="N591" t="s">
        <v>3511</v>
      </c>
      <c r="O591">
        <v>3.778</v>
      </c>
      <c r="P591">
        <v>10</v>
      </c>
      <c r="Q591">
        <v>30.984000000000002</v>
      </c>
      <c r="R591">
        <v>230.52</v>
      </c>
      <c r="S591">
        <v>24.786999999999999</v>
      </c>
      <c r="T591">
        <v>94.638999999999996</v>
      </c>
      <c r="U591">
        <v>100.36799999999999</v>
      </c>
      <c r="V591">
        <v>100</v>
      </c>
      <c r="W591">
        <v>2.1589999999999998</v>
      </c>
      <c r="X591">
        <v>5.5650000000000004</v>
      </c>
      <c r="Y591">
        <v>19.55</v>
      </c>
      <c r="Z591">
        <v>21.423999999999999</v>
      </c>
      <c r="AA591">
        <v>0.59899999999999998</v>
      </c>
      <c r="AB591">
        <v>0</v>
      </c>
      <c r="AC591" t="b">
        <v>1</v>
      </c>
      <c r="BM591" t="s">
        <v>2905</v>
      </c>
      <c r="BN591" t="s">
        <v>2887</v>
      </c>
      <c r="BO591" t="s">
        <v>2888</v>
      </c>
      <c r="BT591"/>
      <c r="BU591"/>
      <c r="BX591"/>
      <c r="BZ591"/>
      <c r="CA591"/>
      <c r="CB591"/>
      <c r="CC591"/>
      <c r="CD591">
        <v>0</v>
      </c>
      <c r="CE591"/>
      <c r="CF591">
        <v>0</v>
      </c>
    </row>
    <row r="592" spans="1:85" hidden="1" x14ac:dyDescent="0.35">
      <c r="A592" t="s">
        <v>744</v>
      </c>
      <c r="B592" t="s">
        <v>3512</v>
      </c>
      <c r="C592">
        <v>230.578</v>
      </c>
      <c r="D592">
        <v>43.781999999999996</v>
      </c>
      <c r="E592">
        <v>158.44499999999999</v>
      </c>
      <c r="F592">
        <v>18.085000000000001</v>
      </c>
      <c r="G592" t="s">
        <v>2884</v>
      </c>
      <c r="I592">
        <v>58.76</v>
      </c>
      <c r="J592">
        <v>230.59700000000001</v>
      </c>
      <c r="K592" s="68">
        <v>166.21</v>
      </c>
      <c r="L592">
        <v>5</v>
      </c>
      <c r="M592">
        <v>3</v>
      </c>
      <c r="N592" t="s">
        <v>3512</v>
      </c>
      <c r="O592">
        <v>3.726</v>
      </c>
      <c r="P592">
        <v>10</v>
      </c>
      <c r="Q592">
        <v>43.781999999999996</v>
      </c>
      <c r="R592">
        <v>230.58199999999999</v>
      </c>
      <c r="S592">
        <v>35.026000000000003</v>
      </c>
      <c r="T592">
        <v>159.99799999999999</v>
      </c>
      <c r="U592">
        <v>14.468</v>
      </c>
      <c r="V592">
        <v>100</v>
      </c>
      <c r="W592">
        <v>0.92800000000000005</v>
      </c>
      <c r="X592">
        <v>1.5409999999999999</v>
      </c>
      <c r="Y592">
        <v>21.22</v>
      </c>
      <c r="Z592">
        <v>21.423999999999999</v>
      </c>
      <c r="AA592">
        <v>0.59899999999999998</v>
      </c>
      <c r="AB592">
        <v>0</v>
      </c>
      <c r="AC592" t="b">
        <v>1</v>
      </c>
      <c r="BM592" t="s">
        <v>2905</v>
      </c>
      <c r="BN592" t="s">
        <v>2905</v>
      </c>
      <c r="BO592" t="s">
        <v>3359</v>
      </c>
      <c r="BT592"/>
      <c r="BU592"/>
      <c r="BX592"/>
      <c r="BZ592"/>
      <c r="CA592"/>
      <c r="CB592"/>
      <c r="CC592"/>
      <c r="CD592">
        <v>0</v>
      </c>
      <c r="CE592"/>
      <c r="CF592">
        <v>0</v>
      </c>
    </row>
    <row r="593" spans="1:84" hidden="1" x14ac:dyDescent="0.35">
      <c r="A593" t="s">
        <v>745</v>
      </c>
      <c r="B593" t="s">
        <v>3513</v>
      </c>
      <c r="C593">
        <v>230.59299999999999</v>
      </c>
      <c r="D593">
        <v>37.401000000000003</v>
      </c>
      <c r="E593">
        <v>19.103000000000002</v>
      </c>
      <c r="F593">
        <v>16.093</v>
      </c>
      <c r="G593" t="s">
        <v>2884</v>
      </c>
      <c r="I593">
        <v>276.29000000000002</v>
      </c>
      <c r="J593">
        <v>230.61699999999999</v>
      </c>
      <c r="K593" s="68">
        <v>23.74</v>
      </c>
      <c r="L593">
        <v>7</v>
      </c>
      <c r="M593">
        <v>3</v>
      </c>
      <c r="N593" t="s">
        <v>3513</v>
      </c>
      <c r="O593">
        <v>3.7120000000000002</v>
      </c>
      <c r="P593">
        <v>10</v>
      </c>
      <c r="Q593">
        <v>37.401000000000003</v>
      </c>
      <c r="R593">
        <v>230.59800000000001</v>
      </c>
      <c r="S593">
        <v>29.92</v>
      </c>
      <c r="T593">
        <v>20.03</v>
      </c>
      <c r="U593">
        <v>12.874000000000001</v>
      </c>
      <c r="V593">
        <v>100</v>
      </c>
      <c r="W593">
        <v>0.95699999999999996</v>
      </c>
      <c r="X593">
        <v>2.2370000000000001</v>
      </c>
      <c r="Y593">
        <v>19.809999999999999</v>
      </c>
      <c r="Z593">
        <v>21.423999999999999</v>
      </c>
      <c r="AA593">
        <v>0.59899999999999998</v>
      </c>
      <c r="AB593">
        <v>0</v>
      </c>
      <c r="AC593" t="b">
        <v>1</v>
      </c>
      <c r="BM593" t="s">
        <v>2905</v>
      </c>
      <c r="BN593" t="s">
        <v>2905</v>
      </c>
      <c r="BO593" t="s">
        <v>3359</v>
      </c>
      <c r="BT593"/>
      <c r="BU593"/>
      <c r="BX593"/>
      <c r="BZ593"/>
      <c r="CA593"/>
      <c r="CB593"/>
      <c r="CC593"/>
      <c r="CD593">
        <v>0</v>
      </c>
      <c r="CE593"/>
      <c r="CF593">
        <v>0</v>
      </c>
    </row>
    <row r="594" spans="1:84" hidden="1" x14ac:dyDescent="0.35">
      <c r="A594" t="s">
        <v>746</v>
      </c>
      <c r="B594" t="s">
        <v>3514</v>
      </c>
      <c r="C594">
        <v>239.04</v>
      </c>
      <c r="D594">
        <v>44.5</v>
      </c>
      <c r="E594">
        <v>258.733</v>
      </c>
      <c r="F594">
        <v>34.843000000000004</v>
      </c>
      <c r="G594" t="s">
        <v>2884</v>
      </c>
      <c r="I594">
        <v>183.71</v>
      </c>
      <c r="J594">
        <v>239.06800000000001</v>
      </c>
      <c r="K594" s="68">
        <v>291.17</v>
      </c>
      <c r="L594">
        <v>5</v>
      </c>
      <c r="M594">
        <v>3</v>
      </c>
      <c r="N594" t="s">
        <v>3514</v>
      </c>
      <c r="O594">
        <v>3.7360000000000002</v>
      </c>
      <c r="P594">
        <v>10</v>
      </c>
      <c r="Q594">
        <v>44.5</v>
      </c>
      <c r="R594">
        <v>239.04599999999999</v>
      </c>
      <c r="S594">
        <v>35.6</v>
      </c>
      <c r="T594">
        <v>265.22000000000003</v>
      </c>
      <c r="U594">
        <v>27.875</v>
      </c>
      <c r="V594">
        <v>100</v>
      </c>
      <c r="W594">
        <v>1.41</v>
      </c>
      <c r="X594">
        <v>2.226</v>
      </c>
      <c r="Y594">
        <v>20.55</v>
      </c>
      <c r="Z594">
        <v>20.969000000000001</v>
      </c>
      <c r="AA594">
        <v>0.59</v>
      </c>
      <c r="AB594">
        <v>0</v>
      </c>
      <c r="AC594" t="b">
        <v>1</v>
      </c>
      <c r="BM594" t="s">
        <v>2905</v>
      </c>
      <c r="BN594" t="s">
        <v>3288</v>
      </c>
      <c r="BO594" t="s">
        <v>2888</v>
      </c>
      <c r="BT594"/>
      <c r="BU594"/>
      <c r="BX594"/>
      <c r="BZ594"/>
      <c r="CA594"/>
      <c r="CB594"/>
      <c r="CC594"/>
      <c r="CD594">
        <v>0</v>
      </c>
      <c r="CE594"/>
      <c r="CF594">
        <v>0</v>
      </c>
    </row>
    <row r="595" spans="1:84" hidden="1" x14ac:dyDescent="0.35">
      <c r="A595" t="s">
        <v>747</v>
      </c>
      <c r="B595" t="s">
        <v>3515</v>
      </c>
      <c r="C595">
        <v>239.084</v>
      </c>
      <c r="D595">
        <v>43.137999999999998</v>
      </c>
      <c r="E595">
        <v>286.69900000000001</v>
      </c>
      <c r="F595">
        <v>108.376</v>
      </c>
      <c r="G595" t="s">
        <v>2884</v>
      </c>
      <c r="I595">
        <v>225</v>
      </c>
      <c r="J595">
        <v>239.10599999999999</v>
      </c>
      <c r="K595" s="68">
        <v>332.464</v>
      </c>
      <c r="L595">
        <v>-1.2270000000000001</v>
      </c>
      <c r="M595">
        <v>1</v>
      </c>
      <c r="N595" t="s">
        <v>3515</v>
      </c>
      <c r="O595">
        <v>3.7549999999999999</v>
      </c>
      <c r="P595">
        <v>0</v>
      </c>
      <c r="Q595">
        <v>0</v>
      </c>
      <c r="R595">
        <v>239.10599999999999</v>
      </c>
      <c r="S595">
        <v>0</v>
      </c>
      <c r="T595">
        <v>332.464</v>
      </c>
      <c r="U595">
        <v>0</v>
      </c>
      <c r="V595">
        <v>0</v>
      </c>
      <c r="W595">
        <v>0</v>
      </c>
      <c r="X595">
        <v>0</v>
      </c>
      <c r="Y595">
        <v>0</v>
      </c>
      <c r="Z595">
        <v>0</v>
      </c>
      <c r="AA595">
        <v>0</v>
      </c>
      <c r="AB595">
        <v>0</v>
      </c>
      <c r="AC595" t="b">
        <v>1</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t="b">
        <v>0</v>
      </c>
      <c r="AZ595">
        <v>0</v>
      </c>
      <c r="BI595">
        <v>0</v>
      </c>
      <c r="BJ595">
        <v>0</v>
      </c>
      <c r="BK595">
        <v>0</v>
      </c>
      <c r="BM595" t="s">
        <v>2887</v>
      </c>
      <c r="BN595" t="s">
        <v>3288</v>
      </c>
      <c r="BO595" t="s">
        <v>2888</v>
      </c>
      <c r="BT595"/>
      <c r="BU595"/>
      <c r="BX595"/>
      <c r="BY595" t="s">
        <v>2903</v>
      </c>
      <c r="BZ595"/>
      <c r="CA595"/>
      <c r="CB595"/>
      <c r="CC595"/>
      <c r="CD595">
        <v>0</v>
      </c>
      <c r="CE595"/>
      <c r="CF595">
        <v>0</v>
      </c>
    </row>
    <row r="596" spans="1:84" hidden="1" x14ac:dyDescent="0.35">
      <c r="A596" t="s">
        <v>748</v>
      </c>
      <c r="B596" t="s">
        <v>3516</v>
      </c>
      <c r="C596">
        <v>239.07</v>
      </c>
      <c r="D596">
        <v>61.404000000000003</v>
      </c>
      <c r="E596">
        <v>123.955</v>
      </c>
      <c r="F596">
        <v>104.983</v>
      </c>
      <c r="G596" t="s">
        <v>2884</v>
      </c>
      <c r="I596">
        <v>60</v>
      </c>
      <c r="J596">
        <v>239.113</v>
      </c>
      <c r="K596" s="68">
        <v>167.46100000000001</v>
      </c>
      <c r="L596">
        <v>1.669</v>
      </c>
      <c r="M596">
        <v>1</v>
      </c>
      <c r="N596" t="s">
        <v>3516</v>
      </c>
      <c r="O596">
        <v>3.7549999999999999</v>
      </c>
      <c r="P596">
        <v>0</v>
      </c>
      <c r="Q596">
        <v>0</v>
      </c>
      <c r="R596">
        <v>239.113</v>
      </c>
      <c r="S596">
        <v>0</v>
      </c>
      <c r="T596">
        <v>167.46100000000001</v>
      </c>
      <c r="U596">
        <v>0</v>
      </c>
      <c r="V596">
        <v>0</v>
      </c>
      <c r="W596">
        <v>0</v>
      </c>
      <c r="X596">
        <v>0</v>
      </c>
      <c r="Y596">
        <v>0</v>
      </c>
      <c r="Z596">
        <v>0</v>
      </c>
      <c r="AA596">
        <v>0</v>
      </c>
      <c r="AB596">
        <v>0</v>
      </c>
      <c r="AC596" t="b">
        <v>1</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t="b">
        <v>0</v>
      </c>
      <c r="AZ596">
        <v>0</v>
      </c>
      <c r="BI596">
        <v>0</v>
      </c>
      <c r="BJ596">
        <v>0</v>
      </c>
      <c r="BK596">
        <v>0</v>
      </c>
      <c r="BM596" t="s">
        <v>2887</v>
      </c>
      <c r="BN596" t="s">
        <v>3345</v>
      </c>
      <c r="BO596" t="s">
        <v>2888</v>
      </c>
      <c r="BT596"/>
      <c r="BU596"/>
      <c r="BX596"/>
      <c r="BY596" t="s">
        <v>2903</v>
      </c>
      <c r="BZ596"/>
      <c r="CA596"/>
      <c r="CB596"/>
      <c r="CC596"/>
      <c r="CD596">
        <v>0</v>
      </c>
      <c r="CE596"/>
      <c r="CF596">
        <v>0</v>
      </c>
    </row>
    <row r="597" spans="1:84" hidden="1" x14ac:dyDescent="0.35">
      <c r="A597" t="s">
        <v>749</v>
      </c>
      <c r="B597" t="s">
        <v>3517</v>
      </c>
      <c r="C597">
        <v>239.11199999999999</v>
      </c>
      <c r="D597">
        <v>31.21</v>
      </c>
      <c r="E597">
        <v>209.63</v>
      </c>
      <c r="F597">
        <v>114.526</v>
      </c>
      <c r="G597" t="s">
        <v>2884</v>
      </c>
      <c r="I597">
        <v>206.19</v>
      </c>
      <c r="J597">
        <v>239.13</v>
      </c>
      <c r="K597" s="68">
        <v>313.64999999999998</v>
      </c>
      <c r="L597">
        <v>5</v>
      </c>
      <c r="M597">
        <v>3</v>
      </c>
      <c r="N597" t="s">
        <v>3517</v>
      </c>
      <c r="O597">
        <v>3.7360000000000002</v>
      </c>
      <c r="P597">
        <v>10</v>
      </c>
      <c r="Q597">
        <v>31.21</v>
      </c>
      <c r="R597">
        <v>239.11500000000001</v>
      </c>
      <c r="S597">
        <v>24.968</v>
      </c>
      <c r="T597">
        <v>230.434</v>
      </c>
      <c r="U597">
        <v>91.620999999999995</v>
      </c>
      <c r="V597">
        <v>100</v>
      </c>
      <c r="W597">
        <v>2.1789999999999998</v>
      </c>
      <c r="X597">
        <v>3.56</v>
      </c>
      <c r="Y597">
        <v>18.260000000000002</v>
      </c>
      <c r="Z597">
        <v>20.969000000000001</v>
      </c>
      <c r="AA597">
        <v>0.59</v>
      </c>
      <c r="AB597">
        <v>0</v>
      </c>
      <c r="AC597" t="b">
        <v>1</v>
      </c>
      <c r="BM597" t="s">
        <v>2905</v>
      </c>
      <c r="BN597" t="s">
        <v>2887</v>
      </c>
      <c r="BO597" t="s">
        <v>2888</v>
      </c>
      <c r="BT597"/>
      <c r="BU597"/>
      <c r="BX597"/>
      <c r="BZ597"/>
      <c r="CA597"/>
      <c r="CB597"/>
      <c r="CC597"/>
      <c r="CD597">
        <v>0</v>
      </c>
      <c r="CE597"/>
      <c r="CF597">
        <v>0</v>
      </c>
    </row>
    <row r="598" spans="1:84" hidden="1" x14ac:dyDescent="0.35">
      <c r="A598" t="s">
        <v>750</v>
      </c>
      <c r="B598" t="s">
        <v>3518</v>
      </c>
      <c r="C598">
        <v>239.11799999999999</v>
      </c>
      <c r="D598">
        <v>32.219000000000001</v>
      </c>
      <c r="E598">
        <v>93.766000000000005</v>
      </c>
      <c r="F598">
        <v>133.78399999999999</v>
      </c>
      <c r="G598" t="s">
        <v>2884</v>
      </c>
      <c r="I598">
        <v>76.290000000000006</v>
      </c>
      <c r="J598">
        <v>239.13200000000001</v>
      </c>
      <c r="K598" s="68">
        <v>183.75</v>
      </c>
      <c r="L598">
        <v>7</v>
      </c>
      <c r="M598">
        <v>3</v>
      </c>
      <c r="N598" t="s">
        <v>3518</v>
      </c>
      <c r="O598">
        <v>3.7360000000000002</v>
      </c>
      <c r="P598">
        <v>10</v>
      </c>
      <c r="Q598">
        <v>32.219000000000001</v>
      </c>
      <c r="R598">
        <v>239.12100000000001</v>
      </c>
      <c r="S598">
        <v>25.774999999999999</v>
      </c>
      <c r="T598">
        <v>111.762</v>
      </c>
      <c r="U598">
        <v>107.027</v>
      </c>
      <c r="V598">
        <v>100</v>
      </c>
      <c r="W598">
        <v>2.1179999999999999</v>
      </c>
      <c r="X598">
        <v>4.742</v>
      </c>
      <c r="Y598">
        <v>20.48</v>
      </c>
      <c r="Z598">
        <v>20.969000000000001</v>
      </c>
      <c r="AA598">
        <v>0.59</v>
      </c>
      <c r="AB598">
        <v>0</v>
      </c>
      <c r="AC598" t="b">
        <v>1</v>
      </c>
      <c r="BM598" t="s">
        <v>2905</v>
      </c>
      <c r="BN598" t="s">
        <v>2887</v>
      </c>
      <c r="BO598" t="s">
        <v>2888</v>
      </c>
      <c r="BT598"/>
      <c r="BU598"/>
      <c r="BX598"/>
      <c r="BZ598"/>
      <c r="CA598"/>
      <c r="CB598"/>
      <c r="CC598"/>
      <c r="CD598">
        <v>0</v>
      </c>
      <c r="CE598"/>
      <c r="CF598">
        <v>0</v>
      </c>
    </row>
    <row r="599" spans="1:84" hidden="1" x14ac:dyDescent="0.35">
      <c r="A599" t="s">
        <v>751</v>
      </c>
      <c r="B599" t="s">
        <v>3519</v>
      </c>
      <c r="C599">
        <v>239.06100000000001</v>
      </c>
      <c r="D599">
        <v>122.483</v>
      </c>
      <c r="E599">
        <v>82.775000000000006</v>
      </c>
      <c r="F599">
        <v>182.369</v>
      </c>
      <c r="G599" t="s">
        <v>2884</v>
      </c>
      <c r="I599">
        <v>45</v>
      </c>
      <c r="J599">
        <v>239.16499999999999</v>
      </c>
      <c r="K599" s="68">
        <v>152.45500000000001</v>
      </c>
      <c r="L599">
        <v>0.73699999999999999</v>
      </c>
      <c r="M599">
        <v>1</v>
      </c>
      <c r="N599" t="s">
        <v>3519</v>
      </c>
      <c r="O599">
        <v>3.6989999999999998</v>
      </c>
      <c r="P599">
        <v>0</v>
      </c>
      <c r="Q599">
        <v>0</v>
      </c>
      <c r="R599">
        <v>239.16499999999999</v>
      </c>
      <c r="S599">
        <v>0</v>
      </c>
      <c r="T599">
        <v>152.45500000000001</v>
      </c>
      <c r="U599">
        <v>0</v>
      </c>
      <c r="V599">
        <v>0</v>
      </c>
      <c r="W599">
        <v>0</v>
      </c>
      <c r="X599">
        <v>0</v>
      </c>
      <c r="Y599">
        <v>0</v>
      </c>
      <c r="Z599">
        <v>0</v>
      </c>
      <c r="AA599">
        <v>0</v>
      </c>
      <c r="AB599">
        <v>0</v>
      </c>
      <c r="AC599" t="b">
        <v>1</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t="b">
        <v>0</v>
      </c>
      <c r="AZ599">
        <v>0</v>
      </c>
      <c r="BI599">
        <v>0</v>
      </c>
      <c r="BJ599">
        <v>0</v>
      </c>
      <c r="BK599">
        <v>0</v>
      </c>
      <c r="BM599" t="s">
        <v>2905</v>
      </c>
      <c r="BN599" t="s">
        <v>3288</v>
      </c>
      <c r="BO599" t="s">
        <v>2888</v>
      </c>
      <c r="BT599"/>
      <c r="BU599"/>
      <c r="BX599"/>
      <c r="BY599" t="s">
        <v>2903</v>
      </c>
      <c r="BZ599"/>
      <c r="CA599"/>
      <c r="CB599"/>
      <c r="CC599"/>
      <c r="CD599">
        <v>0</v>
      </c>
      <c r="CE599"/>
      <c r="CF599">
        <v>0</v>
      </c>
    </row>
    <row r="600" spans="1:84" hidden="1" x14ac:dyDescent="0.35">
      <c r="A600" t="s">
        <v>752</v>
      </c>
      <c r="B600" t="s">
        <v>3520</v>
      </c>
      <c r="C600">
        <v>239.191</v>
      </c>
      <c r="D600">
        <v>35.893000000000001</v>
      </c>
      <c r="E600">
        <v>38.848999999999997</v>
      </c>
      <c r="F600">
        <v>6.3120000000000003</v>
      </c>
      <c r="G600" t="s">
        <v>2884</v>
      </c>
      <c r="I600">
        <v>293.81</v>
      </c>
      <c r="J600">
        <v>239.20699999999999</v>
      </c>
      <c r="K600" s="68">
        <v>41.25</v>
      </c>
      <c r="L600">
        <v>13</v>
      </c>
      <c r="M600">
        <v>3</v>
      </c>
      <c r="N600" t="s">
        <v>3520</v>
      </c>
      <c r="O600">
        <v>3.66</v>
      </c>
      <c r="P600">
        <v>11.673</v>
      </c>
      <c r="Q600">
        <v>35.893000000000001</v>
      </c>
      <c r="R600">
        <v>239.19399999999999</v>
      </c>
      <c r="S600">
        <v>28.713999999999999</v>
      </c>
      <c r="T600">
        <v>39.329000000000001</v>
      </c>
      <c r="U600">
        <v>5.05</v>
      </c>
      <c r="V600">
        <v>100</v>
      </c>
      <c r="W600">
        <v>0.42499999999999999</v>
      </c>
      <c r="X600">
        <v>1.7370000000000001</v>
      </c>
      <c r="Y600">
        <v>19.32</v>
      </c>
      <c r="Z600">
        <v>20.969000000000001</v>
      </c>
      <c r="AA600">
        <v>0.59</v>
      </c>
      <c r="AB600">
        <v>0</v>
      </c>
      <c r="AC600" t="b">
        <v>1</v>
      </c>
      <c r="BM600" t="s">
        <v>3356</v>
      </c>
      <c r="BN600" t="s">
        <v>3356</v>
      </c>
      <c r="BO600" t="s">
        <v>2888</v>
      </c>
      <c r="BT600"/>
      <c r="BU600"/>
      <c r="BX600"/>
      <c r="BZ600"/>
      <c r="CA600"/>
      <c r="CB600"/>
      <c r="CC600"/>
      <c r="CD600">
        <v>0</v>
      </c>
      <c r="CE600"/>
      <c r="CF600">
        <v>0</v>
      </c>
    </row>
    <row r="601" spans="1:84" hidden="1" x14ac:dyDescent="0.35">
      <c r="A601" t="s">
        <v>753</v>
      </c>
      <c r="B601" t="s">
        <v>3521</v>
      </c>
      <c r="C601">
        <v>239.18899999999999</v>
      </c>
      <c r="D601">
        <v>47.432000000000002</v>
      </c>
      <c r="E601">
        <v>21.027999999999999</v>
      </c>
      <c r="F601">
        <v>6.3019999999999996</v>
      </c>
      <c r="G601" t="s">
        <v>2884</v>
      </c>
      <c r="I601">
        <v>273.81</v>
      </c>
      <c r="J601">
        <v>239.214</v>
      </c>
      <c r="K601" s="68">
        <v>21.25</v>
      </c>
      <c r="L601">
        <v>12</v>
      </c>
      <c r="M601">
        <v>3</v>
      </c>
      <c r="N601" t="s">
        <v>3521</v>
      </c>
      <c r="O601">
        <v>3.6579999999999999</v>
      </c>
      <c r="P601">
        <v>11.083</v>
      </c>
      <c r="Q601">
        <v>47.432000000000002</v>
      </c>
      <c r="R601">
        <v>239.19399999999999</v>
      </c>
      <c r="S601">
        <v>37.945</v>
      </c>
      <c r="T601">
        <v>21.071999999999999</v>
      </c>
      <c r="U601">
        <v>5.0419999999999998</v>
      </c>
      <c r="V601">
        <v>100</v>
      </c>
      <c r="W601">
        <v>0.33900000000000002</v>
      </c>
      <c r="X601">
        <v>1.208</v>
      </c>
      <c r="Y601">
        <v>20.39</v>
      </c>
      <c r="Z601">
        <v>20.969000000000001</v>
      </c>
      <c r="AA601">
        <v>0.59</v>
      </c>
      <c r="AB601">
        <v>0</v>
      </c>
      <c r="AC601" t="b">
        <v>1</v>
      </c>
      <c r="BM601" t="s">
        <v>3348</v>
      </c>
      <c r="BN601" t="s">
        <v>3348</v>
      </c>
      <c r="BO601" t="s">
        <v>2888</v>
      </c>
      <c r="BT601"/>
      <c r="BU601"/>
      <c r="BX601"/>
      <c r="BZ601"/>
      <c r="CA601"/>
      <c r="CB601"/>
      <c r="CC601"/>
      <c r="CD601">
        <v>0</v>
      </c>
      <c r="CE601"/>
      <c r="CF601">
        <v>0</v>
      </c>
    </row>
    <row r="602" spans="1:84" hidden="1" x14ac:dyDescent="0.35">
      <c r="A602" t="s">
        <v>754</v>
      </c>
      <c r="B602" t="s">
        <v>3522</v>
      </c>
      <c r="C602">
        <v>245.82599999999999</v>
      </c>
      <c r="D602">
        <v>34.956000000000003</v>
      </c>
      <c r="E602">
        <v>138.804</v>
      </c>
      <c r="F602">
        <v>6.8609999999999998</v>
      </c>
      <c r="G602" t="s">
        <v>2884</v>
      </c>
      <c r="I602">
        <v>36.29</v>
      </c>
      <c r="J602">
        <v>245.845</v>
      </c>
      <c r="K602" s="68">
        <v>144.38999999999999</v>
      </c>
      <c r="L602">
        <v>9</v>
      </c>
      <c r="M602">
        <v>3</v>
      </c>
      <c r="N602" t="s">
        <v>3522</v>
      </c>
      <c r="O602">
        <v>3.7850000000000001</v>
      </c>
      <c r="P602">
        <v>10</v>
      </c>
      <c r="Q602">
        <v>34.956000000000003</v>
      </c>
      <c r="R602">
        <v>245.83</v>
      </c>
      <c r="S602">
        <v>27.963999999999999</v>
      </c>
      <c r="T602">
        <v>139.92099999999999</v>
      </c>
      <c r="U602">
        <v>5.4880000000000004</v>
      </c>
      <c r="V602">
        <v>100</v>
      </c>
      <c r="W602">
        <v>0.47</v>
      </c>
      <c r="X602">
        <v>1.431</v>
      </c>
      <c r="Y602">
        <v>22.26</v>
      </c>
      <c r="Z602">
        <v>22.225000000000001</v>
      </c>
      <c r="AA602">
        <v>0.61299999999999999</v>
      </c>
      <c r="AB602">
        <v>0</v>
      </c>
      <c r="AC602" t="b">
        <v>1</v>
      </c>
      <c r="BM602" t="s">
        <v>2905</v>
      </c>
      <c r="BN602" t="s">
        <v>2905</v>
      </c>
      <c r="BO602" t="s">
        <v>2888</v>
      </c>
      <c r="BT602"/>
      <c r="BU602"/>
      <c r="BX602"/>
      <c r="BZ602"/>
      <c r="CA602"/>
      <c r="CB602"/>
      <c r="CC602"/>
      <c r="CD602">
        <v>0</v>
      </c>
      <c r="CE602"/>
      <c r="CF602">
        <v>0</v>
      </c>
    </row>
    <row r="603" spans="1:84" hidden="1" x14ac:dyDescent="0.35">
      <c r="A603" t="s">
        <v>755</v>
      </c>
      <c r="B603" t="s">
        <v>3523</v>
      </c>
      <c r="C603">
        <v>245.86500000000001</v>
      </c>
      <c r="D603">
        <v>24.802</v>
      </c>
      <c r="E603">
        <v>135.322</v>
      </c>
      <c r="F603">
        <v>91.064999999999998</v>
      </c>
      <c r="G603" t="s">
        <v>2884</v>
      </c>
      <c r="I603">
        <v>60</v>
      </c>
      <c r="J603">
        <v>245.87899999999999</v>
      </c>
      <c r="K603" s="68">
        <v>168.108</v>
      </c>
      <c r="L603">
        <v>0.76100000000000001</v>
      </c>
      <c r="M603">
        <v>1</v>
      </c>
      <c r="N603" t="s">
        <v>3523</v>
      </c>
      <c r="O603">
        <v>3.6949999999999998</v>
      </c>
      <c r="P603">
        <v>0</v>
      </c>
      <c r="Q603">
        <v>0</v>
      </c>
      <c r="R603">
        <v>245.87899999999999</v>
      </c>
      <c r="S603">
        <v>0</v>
      </c>
      <c r="T603">
        <v>168.108</v>
      </c>
      <c r="U603">
        <v>0</v>
      </c>
      <c r="V603">
        <v>0</v>
      </c>
      <c r="W603">
        <v>0</v>
      </c>
      <c r="X603">
        <v>0</v>
      </c>
      <c r="Y603">
        <v>0</v>
      </c>
      <c r="Z603">
        <v>0</v>
      </c>
      <c r="AA603">
        <v>0</v>
      </c>
      <c r="AB603">
        <v>0</v>
      </c>
      <c r="AC603" t="b">
        <v>1</v>
      </c>
      <c r="AE603">
        <v>0</v>
      </c>
      <c r="AF603">
        <v>0</v>
      </c>
      <c r="AG603">
        <v>0</v>
      </c>
      <c r="AH603">
        <v>0</v>
      </c>
      <c r="AI603">
        <v>0</v>
      </c>
      <c r="AJ603">
        <v>0</v>
      </c>
      <c r="AK603">
        <v>0</v>
      </c>
      <c r="AL603">
        <v>0</v>
      </c>
      <c r="AM603">
        <v>0</v>
      </c>
      <c r="AN603">
        <v>0</v>
      </c>
      <c r="AO603">
        <v>0</v>
      </c>
      <c r="AP603">
        <v>0</v>
      </c>
      <c r="AQ603">
        <v>0</v>
      </c>
      <c r="AR603">
        <v>0</v>
      </c>
      <c r="AS603">
        <v>0</v>
      </c>
      <c r="AT603">
        <v>0</v>
      </c>
      <c r="AU603">
        <v>0</v>
      </c>
      <c r="AV603">
        <v>0</v>
      </c>
      <c r="AW603">
        <v>0</v>
      </c>
      <c r="AX603">
        <v>0</v>
      </c>
      <c r="AY603" t="b">
        <v>0</v>
      </c>
      <c r="AZ603">
        <v>0</v>
      </c>
      <c r="BI603">
        <v>0</v>
      </c>
      <c r="BJ603">
        <v>0</v>
      </c>
      <c r="BK603">
        <v>0</v>
      </c>
      <c r="BM603" t="s">
        <v>2887</v>
      </c>
      <c r="BN603" t="s">
        <v>2887</v>
      </c>
      <c r="BO603" t="s">
        <v>2888</v>
      </c>
      <c r="BT603"/>
      <c r="BU603"/>
      <c r="BX603"/>
      <c r="BY603" t="s">
        <v>2903</v>
      </c>
      <c r="BZ603"/>
      <c r="CA603"/>
      <c r="CB603"/>
      <c r="CC603"/>
      <c r="CD603">
        <v>0</v>
      </c>
      <c r="CE603"/>
      <c r="CF603">
        <v>0</v>
      </c>
    </row>
    <row r="604" spans="1:84" hidden="1" x14ac:dyDescent="0.35">
      <c r="A604" t="s">
        <v>756</v>
      </c>
      <c r="B604" t="s">
        <v>3524</v>
      </c>
      <c r="C604">
        <v>245.91399999999999</v>
      </c>
      <c r="D604">
        <v>33.875</v>
      </c>
      <c r="E604">
        <v>22.681000000000001</v>
      </c>
      <c r="F604">
        <v>95.881</v>
      </c>
      <c r="G604" t="s">
        <v>2884</v>
      </c>
      <c r="I604">
        <v>318.76</v>
      </c>
      <c r="J604">
        <v>245.93100000000001</v>
      </c>
      <c r="K604" s="68">
        <v>66.87</v>
      </c>
      <c r="L604">
        <v>6</v>
      </c>
      <c r="M604">
        <v>3</v>
      </c>
      <c r="N604" t="s">
        <v>3524</v>
      </c>
      <c r="O604">
        <v>3.7250000000000001</v>
      </c>
      <c r="P604">
        <v>10</v>
      </c>
      <c r="Q604">
        <v>33.875</v>
      </c>
      <c r="R604">
        <v>245.917</v>
      </c>
      <c r="S604">
        <v>27.1</v>
      </c>
      <c r="T604">
        <v>31.518999999999998</v>
      </c>
      <c r="U604">
        <v>76.704999999999998</v>
      </c>
      <c r="V604">
        <v>100</v>
      </c>
      <c r="W604">
        <v>2.0219999999999998</v>
      </c>
      <c r="X604">
        <v>4.0880000000000001</v>
      </c>
      <c r="Y604">
        <v>21.51</v>
      </c>
      <c r="Z604">
        <v>21.88</v>
      </c>
      <c r="AA604">
        <v>0.60699999999999998</v>
      </c>
      <c r="AB604">
        <v>0</v>
      </c>
      <c r="AC604" t="b">
        <v>1</v>
      </c>
      <c r="BM604" t="s">
        <v>2905</v>
      </c>
      <c r="BN604" t="s">
        <v>2887</v>
      </c>
      <c r="BO604" t="s">
        <v>2888</v>
      </c>
      <c r="BT604"/>
      <c r="BU604"/>
      <c r="BX604"/>
      <c r="BZ604"/>
      <c r="CA604"/>
      <c r="CB604"/>
      <c r="CC604"/>
      <c r="CD604">
        <v>0</v>
      </c>
      <c r="CE604"/>
      <c r="CF604">
        <v>0</v>
      </c>
    </row>
    <row r="605" spans="1:84" hidden="1" x14ac:dyDescent="0.35">
      <c r="A605" t="s">
        <v>757</v>
      </c>
      <c r="B605" t="s">
        <v>3525</v>
      </c>
      <c r="C605">
        <v>245.922</v>
      </c>
      <c r="D605">
        <v>63.889000000000003</v>
      </c>
      <c r="E605">
        <v>134.93</v>
      </c>
      <c r="F605">
        <v>59.749000000000002</v>
      </c>
      <c r="G605" t="s">
        <v>2884</v>
      </c>
      <c r="I605">
        <v>75</v>
      </c>
      <c r="J605">
        <v>245.935</v>
      </c>
      <c r="K605" s="68">
        <v>183.10300000000001</v>
      </c>
      <c r="L605">
        <v>0.71299999999999997</v>
      </c>
      <c r="M605">
        <v>1</v>
      </c>
      <c r="N605" t="s">
        <v>3525</v>
      </c>
      <c r="O605">
        <v>3.74</v>
      </c>
      <c r="P605">
        <v>0</v>
      </c>
      <c r="Q605">
        <v>0</v>
      </c>
      <c r="R605">
        <v>245.935</v>
      </c>
      <c r="S605">
        <v>0</v>
      </c>
      <c r="T605">
        <v>183.10300000000001</v>
      </c>
      <c r="U605">
        <v>0</v>
      </c>
      <c r="V605">
        <v>0</v>
      </c>
      <c r="W605">
        <v>0</v>
      </c>
      <c r="X605">
        <v>0</v>
      </c>
      <c r="Y605">
        <v>0</v>
      </c>
      <c r="Z605">
        <v>0</v>
      </c>
      <c r="AA605">
        <v>0</v>
      </c>
      <c r="AB605">
        <v>0</v>
      </c>
      <c r="AC605" t="b">
        <v>1</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t="b">
        <v>0</v>
      </c>
      <c r="AZ605">
        <v>0</v>
      </c>
      <c r="BI605">
        <v>0</v>
      </c>
      <c r="BJ605">
        <v>0</v>
      </c>
      <c r="BK605">
        <v>0</v>
      </c>
      <c r="BM605" t="s">
        <v>2905</v>
      </c>
      <c r="BN605" t="s">
        <v>2887</v>
      </c>
      <c r="BO605" t="s">
        <v>2888</v>
      </c>
      <c r="BT605"/>
      <c r="BU605"/>
      <c r="BX605"/>
      <c r="BY605" t="s">
        <v>2903</v>
      </c>
      <c r="BZ605"/>
      <c r="CA605"/>
      <c r="CB605"/>
      <c r="CC605"/>
      <c r="CD605">
        <v>0</v>
      </c>
      <c r="CE605"/>
      <c r="CF605">
        <v>0</v>
      </c>
    </row>
    <row r="606" spans="1:84" hidden="1" x14ac:dyDescent="0.35">
      <c r="A606" t="s">
        <v>758</v>
      </c>
      <c r="B606" t="s">
        <v>3526</v>
      </c>
      <c r="C606">
        <v>245.917</v>
      </c>
      <c r="D606">
        <v>39.131</v>
      </c>
      <c r="E606">
        <v>101.2</v>
      </c>
      <c r="F606">
        <v>231.53299999999999</v>
      </c>
      <c r="G606" t="s">
        <v>2884</v>
      </c>
      <c r="I606">
        <v>78.760000000000005</v>
      </c>
      <c r="J606">
        <v>245.93600000000001</v>
      </c>
      <c r="K606" s="68">
        <v>186.86</v>
      </c>
      <c r="L606">
        <v>5</v>
      </c>
      <c r="M606">
        <v>3</v>
      </c>
      <c r="N606" t="s">
        <v>3526</v>
      </c>
      <c r="O606">
        <v>3.7149999999999999</v>
      </c>
      <c r="P606">
        <v>10</v>
      </c>
      <c r="Q606">
        <v>39.131</v>
      </c>
      <c r="R606">
        <v>245.92</v>
      </c>
      <c r="S606">
        <v>31.305</v>
      </c>
      <c r="T606">
        <v>118.33199999999999</v>
      </c>
      <c r="U606">
        <v>185.226</v>
      </c>
      <c r="V606">
        <v>100</v>
      </c>
      <c r="W606">
        <v>1.8440000000000001</v>
      </c>
      <c r="X606">
        <v>3.052</v>
      </c>
      <c r="Y606">
        <v>21.47</v>
      </c>
      <c r="Z606">
        <v>21.88</v>
      </c>
      <c r="AA606">
        <v>0.60699999999999998</v>
      </c>
      <c r="AB606">
        <v>0</v>
      </c>
      <c r="AC606" t="b">
        <v>1</v>
      </c>
      <c r="BM606" t="s">
        <v>2905</v>
      </c>
      <c r="BN606" t="s">
        <v>2887</v>
      </c>
      <c r="BO606" t="s">
        <v>2888</v>
      </c>
      <c r="BT606"/>
      <c r="BU606"/>
      <c r="BX606"/>
      <c r="BZ606"/>
      <c r="CA606"/>
      <c r="CB606"/>
      <c r="CC606"/>
      <c r="CD606">
        <v>0</v>
      </c>
      <c r="CE606"/>
      <c r="CF606">
        <v>0</v>
      </c>
    </row>
    <row r="607" spans="1:84" hidden="1" x14ac:dyDescent="0.35">
      <c r="A607" t="s">
        <v>759</v>
      </c>
      <c r="B607" t="s">
        <v>3527</v>
      </c>
      <c r="C607">
        <v>245.92</v>
      </c>
      <c r="D607">
        <v>35.79</v>
      </c>
      <c r="E607">
        <v>359.06400000000002</v>
      </c>
      <c r="F607">
        <v>14.557</v>
      </c>
      <c r="G607" t="s">
        <v>2884</v>
      </c>
      <c r="I607">
        <v>256.29000000000002</v>
      </c>
      <c r="J607">
        <v>245.941</v>
      </c>
      <c r="K607" s="68">
        <v>4.3899999999999997</v>
      </c>
      <c r="L607">
        <v>11</v>
      </c>
      <c r="M607">
        <v>3</v>
      </c>
      <c r="N607" t="s">
        <v>3527</v>
      </c>
      <c r="O607">
        <v>3.7050000000000001</v>
      </c>
      <c r="P607">
        <v>10.523</v>
      </c>
      <c r="Q607">
        <v>35.79</v>
      </c>
      <c r="R607">
        <v>245.92400000000001</v>
      </c>
      <c r="S607">
        <v>28.632000000000001</v>
      </c>
      <c r="T607">
        <v>0.129</v>
      </c>
      <c r="U607">
        <v>11.646000000000001</v>
      </c>
      <c r="V607">
        <v>100</v>
      </c>
      <c r="W607">
        <v>0.91400000000000003</v>
      </c>
      <c r="X607">
        <v>3.3029999999999999</v>
      </c>
      <c r="Y607">
        <v>19.739999999999998</v>
      </c>
      <c r="Z607">
        <v>21.88</v>
      </c>
      <c r="AA607">
        <v>0.60699999999999998</v>
      </c>
      <c r="AB607">
        <v>0</v>
      </c>
      <c r="AC607" t="b">
        <v>1</v>
      </c>
      <c r="BM607" t="s">
        <v>3356</v>
      </c>
      <c r="BN607" t="s">
        <v>3288</v>
      </c>
      <c r="BO607" t="s">
        <v>2888</v>
      </c>
      <c r="BT607"/>
      <c r="BU607"/>
      <c r="BX607"/>
      <c r="BZ607"/>
      <c r="CA607"/>
      <c r="CB607"/>
      <c r="CC607"/>
      <c r="CD607">
        <v>0</v>
      </c>
      <c r="CE607"/>
      <c r="CF607">
        <v>0</v>
      </c>
    </row>
    <row r="608" spans="1:84" hidden="1" x14ac:dyDescent="0.35">
      <c r="A608" t="s">
        <v>760</v>
      </c>
      <c r="B608" t="s">
        <v>3528</v>
      </c>
      <c r="C608">
        <v>245.995</v>
      </c>
      <c r="D608">
        <v>27.978000000000002</v>
      </c>
      <c r="E608">
        <v>1.605</v>
      </c>
      <c r="F608">
        <v>9.0850000000000009</v>
      </c>
      <c r="G608" t="s">
        <v>2884</v>
      </c>
      <c r="I608">
        <v>253.81</v>
      </c>
      <c r="J608">
        <v>246.00700000000001</v>
      </c>
      <c r="K608" s="68">
        <v>1.9</v>
      </c>
      <c r="L608">
        <v>8</v>
      </c>
      <c r="M608">
        <v>3</v>
      </c>
      <c r="N608" t="s">
        <v>3528</v>
      </c>
      <c r="O608">
        <v>3.6520000000000001</v>
      </c>
      <c r="P608">
        <v>10</v>
      </c>
      <c r="Q608">
        <v>27.978000000000002</v>
      </c>
      <c r="R608">
        <v>245.99799999999999</v>
      </c>
      <c r="S608">
        <v>22.382000000000001</v>
      </c>
      <c r="T608">
        <v>1.6639999999999999</v>
      </c>
      <c r="U608">
        <v>7.2679999999999998</v>
      </c>
      <c r="V608">
        <v>100</v>
      </c>
      <c r="W608">
        <v>0.71299999999999997</v>
      </c>
      <c r="X608">
        <v>1.802</v>
      </c>
      <c r="Y608">
        <v>19.87</v>
      </c>
      <c r="Z608">
        <v>21.88</v>
      </c>
      <c r="AA608">
        <v>0.60699999999999998</v>
      </c>
      <c r="AB608">
        <v>0</v>
      </c>
      <c r="AC608" t="b">
        <v>1</v>
      </c>
      <c r="BM608" t="s">
        <v>3356</v>
      </c>
      <c r="BN608" t="s">
        <v>3356</v>
      </c>
      <c r="BO608" t="s">
        <v>3359</v>
      </c>
      <c r="BT608"/>
      <c r="BU608"/>
      <c r="BX608"/>
      <c r="BZ608"/>
      <c r="CA608"/>
      <c r="CB608"/>
      <c r="CC608"/>
      <c r="CD608">
        <v>0</v>
      </c>
      <c r="CE608"/>
      <c r="CF608">
        <v>0</v>
      </c>
    </row>
    <row r="609" spans="1:84" hidden="1" x14ac:dyDescent="0.35">
      <c r="A609" t="s">
        <v>761</v>
      </c>
      <c r="B609" t="s">
        <v>3529</v>
      </c>
      <c r="C609">
        <v>246.005</v>
      </c>
      <c r="D609">
        <v>20.998000000000001</v>
      </c>
      <c r="E609">
        <v>188.25800000000001</v>
      </c>
      <c r="F609">
        <v>10.632999999999999</v>
      </c>
      <c r="G609" t="s">
        <v>2884</v>
      </c>
      <c r="I609">
        <v>86.19</v>
      </c>
      <c r="J609">
        <v>246.01900000000001</v>
      </c>
      <c r="K609" s="68">
        <v>194.28</v>
      </c>
      <c r="L609">
        <v>9</v>
      </c>
      <c r="M609">
        <v>3</v>
      </c>
      <c r="N609" t="s">
        <v>3529</v>
      </c>
      <c r="O609">
        <v>3.66</v>
      </c>
      <c r="P609">
        <v>10</v>
      </c>
      <c r="Q609">
        <v>20.998000000000001</v>
      </c>
      <c r="R609">
        <v>246.00800000000001</v>
      </c>
      <c r="S609">
        <v>16.797999999999998</v>
      </c>
      <c r="T609">
        <v>189.46299999999999</v>
      </c>
      <c r="U609">
        <v>8.5069999999999997</v>
      </c>
      <c r="V609">
        <v>100</v>
      </c>
      <c r="W609">
        <v>1.004</v>
      </c>
      <c r="X609">
        <v>2.4470000000000001</v>
      </c>
      <c r="Y609">
        <v>21</v>
      </c>
      <c r="Z609">
        <v>21.88</v>
      </c>
      <c r="AA609">
        <v>0.60699999999999998</v>
      </c>
      <c r="AB609">
        <v>0</v>
      </c>
      <c r="AC609" t="b">
        <v>1</v>
      </c>
      <c r="BM609" t="s">
        <v>2905</v>
      </c>
      <c r="BN609" t="s">
        <v>2905</v>
      </c>
      <c r="BO609" t="s">
        <v>2888</v>
      </c>
      <c r="BT609"/>
      <c r="BU609"/>
      <c r="BX609"/>
      <c r="BZ609"/>
      <c r="CA609"/>
      <c r="CB609"/>
      <c r="CC609"/>
      <c r="CD609">
        <v>0</v>
      </c>
      <c r="CE609"/>
      <c r="CF609">
        <v>0</v>
      </c>
    </row>
    <row r="610" spans="1:84" hidden="1" x14ac:dyDescent="0.35">
      <c r="A610" t="s">
        <v>762</v>
      </c>
      <c r="B610" t="s">
        <v>3530</v>
      </c>
      <c r="C610">
        <v>246.00399999999999</v>
      </c>
      <c r="D610">
        <v>28.14</v>
      </c>
      <c r="E610">
        <v>164.25</v>
      </c>
      <c r="F610">
        <v>13.071999999999999</v>
      </c>
      <c r="G610" t="s">
        <v>2884</v>
      </c>
      <c r="I610">
        <v>61.24</v>
      </c>
      <c r="J610">
        <v>246.023</v>
      </c>
      <c r="K610" s="68">
        <v>169.33</v>
      </c>
      <c r="L610">
        <v>12</v>
      </c>
      <c r="M610">
        <v>3</v>
      </c>
      <c r="N610" t="s">
        <v>3530</v>
      </c>
      <c r="O610">
        <v>3.6629999999999998</v>
      </c>
      <c r="P610">
        <v>11.083</v>
      </c>
      <c r="Q610">
        <v>28.14</v>
      </c>
      <c r="R610">
        <v>246.00800000000001</v>
      </c>
      <c r="S610">
        <v>22.512</v>
      </c>
      <c r="T610">
        <v>165.26599999999999</v>
      </c>
      <c r="U610">
        <v>10.457000000000001</v>
      </c>
      <c r="V610">
        <v>100</v>
      </c>
      <c r="W610">
        <v>0.98699999999999999</v>
      </c>
      <c r="X610">
        <v>3.7549999999999999</v>
      </c>
      <c r="Y610">
        <v>20.606999999999999</v>
      </c>
      <c r="Z610">
        <v>21.88</v>
      </c>
      <c r="AA610">
        <v>0.60699999999999998</v>
      </c>
      <c r="AB610">
        <v>0</v>
      </c>
      <c r="AC610" t="b">
        <v>1</v>
      </c>
      <c r="BM610" t="s">
        <v>2905</v>
      </c>
      <c r="BN610" t="s">
        <v>2905</v>
      </c>
      <c r="BO610" t="s">
        <v>2888</v>
      </c>
      <c r="BT610"/>
      <c r="BU610"/>
      <c r="BX610"/>
      <c r="BZ610"/>
      <c r="CA610"/>
      <c r="CB610"/>
      <c r="CC610"/>
      <c r="CD610">
        <v>0</v>
      </c>
      <c r="CE610"/>
      <c r="CF610">
        <v>0</v>
      </c>
    </row>
    <row r="611" spans="1:84" hidden="1" x14ac:dyDescent="0.35">
      <c r="A611" t="s">
        <v>763</v>
      </c>
      <c r="B611" t="s">
        <v>3531</v>
      </c>
      <c r="C611">
        <v>255.667</v>
      </c>
      <c r="D611">
        <v>66.878</v>
      </c>
      <c r="E611">
        <v>138.19200000000001</v>
      </c>
      <c r="F611">
        <v>131.84</v>
      </c>
      <c r="G611" t="s">
        <v>2884</v>
      </c>
      <c r="I611">
        <v>105</v>
      </c>
      <c r="J611">
        <v>255.714</v>
      </c>
      <c r="K611" s="68">
        <v>211.04900000000001</v>
      </c>
      <c r="L611">
        <v>1.01</v>
      </c>
      <c r="M611">
        <v>1</v>
      </c>
      <c r="N611" t="s">
        <v>3531</v>
      </c>
      <c r="O611">
        <v>3.5459999999999998</v>
      </c>
      <c r="P611">
        <v>0</v>
      </c>
      <c r="Q611">
        <v>0</v>
      </c>
      <c r="R611">
        <v>255.714</v>
      </c>
      <c r="S611">
        <v>0</v>
      </c>
      <c r="T611">
        <v>211.04900000000001</v>
      </c>
      <c r="U611">
        <v>0</v>
      </c>
      <c r="V611">
        <v>0</v>
      </c>
      <c r="W611">
        <v>0</v>
      </c>
      <c r="X611">
        <v>0</v>
      </c>
      <c r="Y611">
        <v>0</v>
      </c>
      <c r="Z611">
        <v>0</v>
      </c>
      <c r="AA611">
        <v>0</v>
      </c>
      <c r="AB611">
        <v>0</v>
      </c>
      <c r="AC611" t="b">
        <v>1</v>
      </c>
      <c r="AE611">
        <v>0</v>
      </c>
      <c r="AF611">
        <v>0</v>
      </c>
      <c r="AG611">
        <v>0</v>
      </c>
      <c r="AH611">
        <v>0</v>
      </c>
      <c r="AI611">
        <v>0</v>
      </c>
      <c r="AJ611">
        <v>0</v>
      </c>
      <c r="AK611">
        <v>0</v>
      </c>
      <c r="AL611">
        <v>0</v>
      </c>
      <c r="AM611">
        <v>0</v>
      </c>
      <c r="AN611">
        <v>0</v>
      </c>
      <c r="AO611">
        <v>0</v>
      </c>
      <c r="AP611">
        <v>0</v>
      </c>
      <c r="AQ611">
        <v>0</v>
      </c>
      <c r="AR611">
        <v>0</v>
      </c>
      <c r="AS611">
        <v>0</v>
      </c>
      <c r="AT611">
        <v>0</v>
      </c>
      <c r="AU611">
        <v>0</v>
      </c>
      <c r="AV611">
        <v>0</v>
      </c>
      <c r="AW611">
        <v>0</v>
      </c>
      <c r="AX611">
        <v>0</v>
      </c>
      <c r="AY611" t="b">
        <v>0</v>
      </c>
      <c r="AZ611">
        <v>0</v>
      </c>
      <c r="BI611">
        <v>0</v>
      </c>
      <c r="BJ611">
        <v>0</v>
      </c>
      <c r="BK611">
        <v>0</v>
      </c>
      <c r="BM611" t="s">
        <v>2887</v>
      </c>
      <c r="BN611" t="s">
        <v>2887</v>
      </c>
      <c r="BO611" t="s">
        <v>2888</v>
      </c>
      <c r="BT611"/>
      <c r="BU611"/>
      <c r="BX611"/>
      <c r="BY611" t="s">
        <v>2903</v>
      </c>
      <c r="BZ611"/>
      <c r="CA611"/>
      <c r="CB611"/>
      <c r="CC611"/>
      <c r="CD611">
        <v>0</v>
      </c>
      <c r="CE611"/>
      <c r="CF611">
        <v>0</v>
      </c>
    </row>
    <row r="612" spans="1:84" hidden="1" x14ac:dyDescent="0.35">
      <c r="A612" t="s">
        <v>764</v>
      </c>
      <c r="B612" t="s">
        <v>3532</v>
      </c>
      <c r="C612">
        <v>255.715</v>
      </c>
      <c r="D612">
        <v>28.381</v>
      </c>
      <c r="E612">
        <v>340.39299999999997</v>
      </c>
      <c r="F612">
        <v>308.99299999999999</v>
      </c>
      <c r="G612" t="s">
        <v>2884</v>
      </c>
      <c r="I612">
        <v>316.29000000000002</v>
      </c>
      <c r="J612">
        <v>255.727</v>
      </c>
      <c r="K612" s="68">
        <v>62.34</v>
      </c>
      <c r="L612">
        <v>6</v>
      </c>
      <c r="M612">
        <v>3</v>
      </c>
      <c r="N612" t="s">
        <v>3532</v>
      </c>
      <c r="O612">
        <v>3.5139999999999998</v>
      </c>
      <c r="P612">
        <v>10</v>
      </c>
      <c r="Q612">
        <v>28.381</v>
      </c>
      <c r="R612">
        <v>255.71799999999999</v>
      </c>
      <c r="S612">
        <v>22.704999999999998</v>
      </c>
      <c r="T612">
        <v>356.78300000000002</v>
      </c>
      <c r="U612">
        <v>247.19499999999999</v>
      </c>
      <c r="V612">
        <v>100</v>
      </c>
      <c r="W612">
        <v>2.2440000000000002</v>
      </c>
      <c r="X612">
        <v>4.0739999999999998</v>
      </c>
      <c r="Y612">
        <v>20.81</v>
      </c>
      <c r="Z612">
        <v>22.187000000000001</v>
      </c>
      <c r="AA612">
        <v>0.61199999999999999</v>
      </c>
      <c r="AB612">
        <v>0</v>
      </c>
      <c r="AC612" t="b">
        <v>1</v>
      </c>
      <c r="BM612" t="s">
        <v>3348</v>
      </c>
      <c r="BN612" t="s">
        <v>3288</v>
      </c>
      <c r="BO612" t="s">
        <v>2888</v>
      </c>
      <c r="BT612"/>
      <c r="BU612"/>
      <c r="BX612"/>
      <c r="BZ612"/>
      <c r="CA612"/>
      <c r="CB612"/>
      <c r="CC612"/>
      <c r="CD612">
        <v>0</v>
      </c>
      <c r="CE612"/>
      <c r="CF612">
        <v>0</v>
      </c>
    </row>
    <row r="613" spans="1:84" hidden="1" x14ac:dyDescent="0.35">
      <c r="A613" t="s">
        <v>765</v>
      </c>
      <c r="B613" t="s">
        <v>3533</v>
      </c>
      <c r="C613">
        <v>255.863</v>
      </c>
      <c r="D613">
        <v>15.801</v>
      </c>
      <c r="E613">
        <v>199.589</v>
      </c>
      <c r="F613">
        <v>6.2949999999999999</v>
      </c>
      <c r="G613" t="s">
        <v>2884</v>
      </c>
      <c r="I613">
        <v>93.81</v>
      </c>
      <c r="J613">
        <v>255.87100000000001</v>
      </c>
      <c r="K613" s="68">
        <v>199.84</v>
      </c>
      <c r="L613">
        <v>7</v>
      </c>
      <c r="M613">
        <v>3</v>
      </c>
      <c r="N613" t="s">
        <v>3533</v>
      </c>
      <c r="O613">
        <v>3.5139999999999998</v>
      </c>
      <c r="P613">
        <v>10</v>
      </c>
      <c r="Q613">
        <v>15.801</v>
      </c>
      <c r="R613">
        <v>255.86500000000001</v>
      </c>
      <c r="S613">
        <v>12.641</v>
      </c>
      <c r="T613">
        <v>199.63900000000001</v>
      </c>
      <c r="U613">
        <v>5.0359999999999996</v>
      </c>
      <c r="V613">
        <v>100</v>
      </c>
      <c r="W613">
        <v>0.76300000000000001</v>
      </c>
      <c r="X613">
        <v>1.2709999999999999</v>
      </c>
      <c r="Y613">
        <v>22.01</v>
      </c>
      <c r="Z613">
        <v>21.91</v>
      </c>
      <c r="AA613">
        <v>0.60699999999999998</v>
      </c>
      <c r="AB613">
        <v>0</v>
      </c>
      <c r="AC613" t="b">
        <v>1</v>
      </c>
      <c r="BM613" t="s">
        <v>2905</v>
      </c>
      <c r="BN613" t="s">
        <v>2905</v>
      </c>
      <c r="BO613" t="s">
        <v>3359</v>
      </c>
      <c r="BT613"/>
      <c r="BU613"/>
      <c r="BX613"/>
      <c r="BZ613"/>
      <c r="CA613"/>
      <c r="CB613"/>
      <c r="CC613"/>
      <c r="CD613">
        <v>0</v>
      </c>
      <c r="CE613"/>
      <c r="CF613">
        <v>0</v>
      </c>
    </row>
    <row r="614" spans="1:84" hidden="1" x14ac:dyDescent="0.35">
      <c r="A614" t="s">
        <v>766</v>
      </c>
      <c r="B614" t="s">
        <v>3534</v>
      </c>
      <c r="C614">
        <v>264.22899999999998</v>
      </c>
      <c r="D614">
        <v>24.263999999999999</v>
      </c>
      <c r="E614">
        <v>219.20599999999999</v>
      </c>
      <c r="F614">
        <v>6.2949999999999999</v>
      </c>
      <c r="G614" t="s">
        <v>2884</v>
      </c>
      <c r="I614">
        <v>113.81</v>
      </c>
      <c r="J614">
        <v>264.24099999999999</v>
      </c>
      <c r="K614" s="68">
        <v>219.41</v>
      </c>
      <c r="L614">
        <v>10</v>
      </c>
      <c r="M614">
        <v>3</v>
      </c>
      <c r="N614" t="s">
        <v>3534</v>
      </c>
      <c r="O614">
        <v>3.665</v>
      </c>
      <c r="P614">
        <v>10</v>
      </c>
      <c r="Q614">
        <v>24.263999999999999</v>
      </c>
      <c r="R614">
        <v>264.23200000000003</v>
      </c>
      <c r="S614">
        <v>19.411000000000001</v>
      </c>
      <c r="T614">
        <v>219.24700000000001</v>
      </c>
      <c r="U614">
        <v>5.0359999999999996</v>
      </c>
      <c r="V614">
        <v>100</v>
      </c>
      <c r="W614">
        <v>0.58799999999999997</v>
      </c>
      <c r="X614">
        <v>1.681</v>
      </c>
      <c r="Y614">
        <v>21.8</v>
      </c>
      <c r="Z614">
        <v>21.353999999999999</v>
      </c>
      <c r="AA614">
        <v>0.59699999999999998</v>
      </c>
      <c r="AB614">
        <v>0</v>
      </c>
      <c r="AC614" t="b">
        <v>1</v>
      </c>
      <c r="BM614" t="s">
        <v>2905</v>
      </c>
      <c r="BN614" t="s">
        <v>2905</v>
      </c>
      <c r="BO614" t="s">
        <v>2888</v>
      </c>
      <c r="BT614"/>
      <c r="BU614"/>
      <c r="BX614"/>
      <c r="BZ614"/>
      <c r="CA614"/>
      <c r="CB614"/>
      <c r="CC614"/>
      <c r="CD614">
        <v>0</v>
      </c>
      <c r="CE614"/>
      <c r="CF614">
        <v>0</v>
      </c>
    </row>
    <row r="615" spans="1:84" hidden="1" x14ac:dyDescent="0.35">
      <c r="A615" t="s">
        <v>767</v>
      </c>
      <c r="B615" t="s">
        <v>3535</v>
      </c>
      <c r="C615">
        <v>264.23700000000002</v>
      </c>
      <c r="D615">
        <v>53.345999999999997</v>
      </c>
      <c r="E615">
        <v>273.25599999999997</v>
      </c>
      <c r="F615">
        <v>6.3010000000000002</v>
      </c>
      <c r="G615" t="s">
        <v>2884</v>
      </c>
      <c r="I615">
        <v>173.81</v>
      </c>
      <c r="J615">
        <v>264.27</v>
      </c>
      <c r="K615" s="68">
        <v>279.37</v>
      </c>
      <c r="L615">
        <v>16</v>
      </c>
      <c r="M615">
        <v>3</v>
      </c>
      <c r="N615" t="s">
        <v>3535</v>
      </c>
      <c r="O615">
        <v>3.6629999999999998</v>
      </c>
      <c r="P615">
        <v>13.561999999999999</v>
      </c>
      <c r="Q615">
        <v>53.345999999999997</v>
      </c>
      <c r="R615">
        <v>264.24400000000003</v>
      </c>
      <c r="S615">
        <v>42.677</v>
      </c>
      <c r="T615">
        <v>274.47899999999998</v>
      </c>
      <c r="U615">
        <v>5.0410000000000004</v>
      </c>
      <c r="V615">
        <v>100</v>
      </c>
      <c r="W615">
        <v>0.32300000000000001</v>
      </c>
      <c r="X615">
        <v>1.583</v>
      </c>
      <c r="Y615">
        <v>21.64</v>
      </c>
      <c r="Z615">
        <v>21.353999999999999</v>
      </c>
      <c r="AA615">
        <v>0.59699999999999998</v>
      </c>
      <c r="AB615">
        <v>0</v>
      </c>
      <c r="AC615" t="b">
        <v>1</v>
      </c>
      <c r="BM615" t="s">
        <v>2905</v>
      </c>
      <c r="BN615" t="s">
        <v>2887</v>
      </c>
      <c r="BO615" t="s">
        <v>2888</v>
      </c>
      <c r="BT615"/>
      <c r="BU615"/>
      <c r="BX615"/>
      <c r="BZ615"/>
      <c r="CA615"/>
      <c r="CB615"/>
      <c r="CC615"/>
      <c r="CD615">
        <v>0</v>
      </c>
      <c r="CE615"/>
      <c r="CF615">
        <v>0</v>
      </c>
    </row>
    <row r="616" spans="1:84" hidden="1" x14ac:dyDescent="0.35">
      <c r="A616" t="s">
        <v>768</v>
      </c>
      <c r="B616" t="s">
        <v>3536</v>
      </c>
      <c r="C616">
        <v>264.24200000000002</v>
      </c>
      <c r="D616">
        <v>51.316000000000003</v>
      </c>
      <c r="E616">
        <v>272.96499999999997</v>
      </c>
      <c r="F616">
        <v>151.714</v>
      </c>
      <c r="G616" t="s">
        <v>2884</v>
      </c>
      <c r="I616">
        <v>256.29000000000002</v>
      </c>
      <c r="J616">
        <v>264.27600000000001</v>
      </c>
      <c r="K616" s="68">
        <v>1.85</v>
      </c>
      <c r="L616">
        <v>7</v>
      </c>
      <c r="M616">
        <v>3</v>
      </c>
      <c r="N616" t="s">
        <v>3536</v>
      </c>
      <c r="O616">
        <v>3.6619999999999999</v>
      </c>
      <c r="P616">
        <v>10</v>
      </c>
      <c r="Q616">
        <v>51.316000000000003</v>
      </c>
      <c r="R616">
        <v>264.24900000000002</v>
      </c>
      <c r="S616">
        <v>41.052999999999997</v>
      </c>
      <c r="T616">
        <v>290.74200000000002</v>
      </c>
      <c r="U616">
        <v>121.372</v>
      </c>
      <c r="V616">
        <v>100</v>
      </c>
      <c r="W616">
        <v>1.5449999999999999</v>
      </c>
      <c r="X616">
        <v>3.1850000000000001</v>
      </c>
      <c r="Y616">
        <v>20.74</v>
      </c>
      <c r="Z616">
        <v>21.353999999999999</v>
      </c>
      <c r="AA616">
        <v>0.59699999999999998</v>
      </c>
      <c r="AB616">
        <v>0</v>
      </c>
      <c r="AC616" t="b">
        <v>1</v>
      </c>
      <c r="BM616" t="s">
        <v>2887</v>
      </c>
      <c r="BN616" t="s">
        <v>3345</v>
      </c>
      <c r="BO616" t="s">
        <v>2888</v>
      </c>
      <c r="BT616"/>
      <c r="BU616"/>
      <c r="BX616"/>
      <c r="BZ616"/>
      <c r="CA616"/>
      <c r="CB616"/>
      <c r="CC616"/>
      <c r="CD616">
        <v>0</v>
      </c>
      <c r="CE616"/>
      <c r="CF616">
        <v>0</v>
      </c>
    </row>
    <row r="617" spans="1:84" hidden="1" x14ac:dyDescent="0.35">
      <c r="A617" t="s">
        <v>769</v>
      </c>
      <c r="B617" t="s">
        <v>3537</v>
      </c>
      <c r="C617">
        <v>264.27600000000001</v>
      </c>
      <c r="D617">
        <v>55.835999999999999</v>
      </c>
      <c r="E617">
        <v>276.95600000000002</v>
      </c>
      <c r="F617">
        <v>80.36</v>
      </c>
      <c r="G617" t="s">
        <v>2884</v>
      </c>
      <c r="I617">
        <v>210</v>
      </c>
      <c r="J617">
        <v>264.31200000000001</v>
      </c>
      <c r="K617" s="68">
        <v>315.52</v>
      </c>
      <c r="L617">
        <v>-1.73</v>
      </c>
      <c r="M617">
        <v>1</v>
      </c>
      <c r="N617" t="s">
        <v>3537</v>
      </c>
      <c r="O617">
        <v>3.661</v>
      </c>
      <c r="P617">
        <v>0</v>
      </c>
      <c r="Q617">
        <v>0</v>
      </c>
      <c r="R617">
        <v>264.31200000000001</v>
      </c>
      <c r="S617">
        <v>0</v>
      </c>
      <c r="T617">
        <v>315.52</v>
      </c>
      <c r="U617">
        <v>0</v>
      </c>
      <c r="V617">
        <v>0</v>
      </c>
      <c r="W617">
        <v>0</v>
      </c>
      <c r="X617">
        <v>0</v>
      </c>
      <c r="Y617">
        <v>0</v>
      </c>
      <c r="Z617">
        <v>0</v>
      </c>
      <c r="AA617">
        <v>0</v>
      </c>
      <c r="AB617">
        <v>0</v>
      </c>
      <c r="AC617" t="b">
        <v>1</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t="b">
        <v>0</v>
      </c>
      <c r="AZ617">
        <v>0</v>
      </c>
      <c r="BI617">
        <v>0</v>
      </c>
      <c r="BJ617">
        <v>0</v>
      </c>
      <c r="BK617">
        <v>0</v>
      </c>
      <c r="BM617" t="s">
        <v>3345</v>
      </c>
      <c r="BN617" t="s">
        <v>3288</v>
      </c>
      <c r="BO617" t="s">
        <v>2888</v>
      </c>
      <c r="BT617"/>
      <c r="BU617"/>
      <c r="BX617"/>
      <c r="BY617" t="s">
        <v>2903</v>
      </c>
      <c r="BZ617"/>
      <c r="CA617"/>
      <c r="CB617"/>
      <c r="CC617"/>
      <c r="CD617">
        <v>0</v>
      </c>
      <c r="CE617"/>
      <c r="CF617">
        <v>0</v>
      </c>
    </row>
    <row r="618" spans="1:84" hidden="1" x14ac:dyDescent="0.35">
      <c r="A618" t="s">
        <v>770</v>
      </c>
      <c r="B618" t="s">
        <v>3538</v>
      </c>
      <c r="C618">
        <v>264.26499999999999</v>
      </c>
      <c r="D618">
        <v>89.316999999999993</v>
      </c>
      <c r="E618">
        <v>61.582999999999998</v>
      </c>
      <c r="F618">
        <v>181.49199999999999</v>
      </c>
      <c r="G618" t="s">
        <v>2884</v>
      </c>
      <c r="I618">
        <v>45</v>
      </c>
      <c r="J618">
        <v>264.32600000000002</v>
      </c>
      <c r="K618" s="68">
        <v>150.52000000000001</v>
      </c>
      <c r="L618">
        <v>1.4339999999999999</v>
      </c>
      <c r="M618">
        <v>1</v>
      </c>
      <c r="N618" t="s">
        <v>3538</v>
      </c>
      <c r="O618">
        <v>3.66</v>
      </c>
      <c r="P618">
        <v>0</v>
      </c>
      <c r="Q618">
        <v>0</v>
      </c>
      <c r="R618">
        <v>264.32600000000002</v>
      </c>
      <c r="S618">
        <v>0</v>
      </c>
      <c r="T618">
        <v>150.52000000000001</v>
      </c>
      <c r="U618">
        <v>0</v>
      </c>
      <c r="V618">
        <v>0</v>
      </c>
      <c r="W618">
        <v>0</v>
      </c>
      <c r="X618">
        <v>0</v>
      </c>
      <c r="Y618">
        <v>0</v>
      </c>
      <c r="Z618">
        <v>0</v>
      </c>
      <c r="AA618">
        <v>0</v>
      </c>
      <c r="AB618">
        <v>0</v>
      </c>
      <c r="AC618" t="b">
        <v>1</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t="b">
        <v>0</v>
      </c>
      <c r="AZ618">
        <v>0</v>
      </c>
      <c r="BI618">
        <v>0</v>
      </c>
      <c r="BJ618">
        <v>0</v>
      </c>
      <c r="BK618">
        <v>0</v>
      </c>
      <c r="BM618" t="s">
        <v>2905</v>
      </c>
      <c r="BN618" t="s">
        <v>3288</v>
      </c>
      <c r="BO618" t="s">
        <v>2888</v>
      </c>
      <c r="BT618"/>
      <c r="BU618"/>
      <c r="BX618"/>
      <c r="BY618" t="s">
        <v>2903</v>
      </c>
      <c r="BZ618"/>
      <c r="CA618"/>
      <c r="CB618"/>
      <c r="CC618"/>
      <c r="CD618">
        <v>0</v>
      </c>
      <c r="CE618"/>
      <c r="CF618">
        <v>0</v>
      </c>
    </row>
    <row r="619" spans="1:84" hidden="1" x14ac:dyDescent="0.35">
      <c r="A619" t="s">
        <v>771</v>
      </c>
      <c r="B619" t="s">
        <v>3539</v>
      </c>
      <c r="C619">
        <v>264.31299999999999</v>
      </c>
      <c r="D619">
        <v>35.372999999999998</v>
      </c>
      <c r="E619">
        <v>192.50899999999999</v>
      </c>
      <c r="F619">
        <v>14.294</v>
      </c>
      <c r="G619" t="s">
        <v>2884</v>
      </c>
      <c r="I619">
        <v>98.76</v>
      </c>
      <c r="J619">
        <v>264.33100000000002</v>
      </c>
      <c r="K619" s="68">
        <v>204.25</v>
      </c>
      <c r="L619">
        <v>12</v>
      </c>
      <c r="M619">
        <v>3</v>
      </c>
      <c r="N619" t="s">
        <v>3539</v>
      </c>
      <c r="O619">
        <v>3.6360000000000001</v>
      </c>
      <c r="P619">
        <v>11.083</v>
      </c>
      <c r="Q619">
        <v>35.372999999999998</v>
      </c>
      <c r="R619">
        <v>264.31599999999997</v>
      </c>
      <c r="S619">
        <v>28.298999999999999</v>
      </c>
      <c r="T619">
        <v>194.857</v>
      </c>
      <c r="U619">
        <v>11.435</v>
      </c>
      <c r="V619">
        <v>100</v>
      </c>
      <c r="W619">
        <v>0.91300000000000003</v>
      </c>
      <c r="X619">
        <v>3.3889999999999998</v>
      </c>
      <c r="Y619">
        <v>21.7</v>
      </c>
      <c r="Z619">
        <v>21.353999999999999</v>
      </c>
      <c r="AA619">
        <v>0.59699999999999998</v>
      </c>
      <c r="AB619">
        <v>0</v>
      </c>
      <c r="AC619" t="b">
        <v>1</v>
      </c>
      <c r="BM619" t="s">
        <v>2905</v>
      </c>
      <c r="BN619" t="s">
        <v>2887</v>
      </c>
      <c r="BO619" t="s">
        <v>2888</v>
      </c>
      <c r="BT619"/>
      <c r="BU619"/>
      <c r="BX619"/>
      <c r="BZ619"/>
      <c r="CA619"/>
      <c r="CB619"/>
      <c r="CC619"/>
      <c r="CD619">
        <v>0</v>
      </c>
      <c r="CE619"/>
      <c r="CF619">
        <v>0</v>
      </c>
    </row>
    <row r="620" spans="1:84" hidden="1" x14ac:dyDescent="0.35">
      <c r="A620" t="s">
        <v>772</v>
      </c>
      <c r="B620" t="s">
        <v>3540</v>
      </c>
      <c r="C620">
        <v>264.315</v>
      </c>
      <c r="D620">
        <v>40.363</v>
      </c>
      <c r="E620">
        <v>114.83</v>
      </c>
      <c r="F620">
        <v>62.956000000000003</v>
      </c>
      <c r="G620" t="s">
        <v>2884</v>
      </c>
      <c r="I620">
        <v>33.81</v>
      </c>
      <c r="J620">
        <v>264.33199999999999</v>
      </c>
      <c r="K620" s="68">
        <v>139.30000000000001</v>
      </c>
      <c r="L620">
        <v>6</v>
      </c>
      <c r="M620">
        <v>3</v>
      </c>
      <c r="N620" t="s">
        <v>3540</v>
      </c>
      <c r="O620">
        <v>3.6349999999999998</v>
      </c>
      <c r="P620">
        <v>10</v>
      </c>
      <c r="Q620">
        <v>40.363</v>
      </c>
      <c r="R620">
        <v>264.31900000000002</v>
      </c>
      <c r="S620">
        <v>32.29</v>
      </c>
      <c r="T620">
        <v>119.724</v>
      </c>
      <c r="U620">
        <v>50.365000000000002</v>
      </c>
      <c r="V620">
        <v>100</v>
      </c>
      <c r="W620">
        <v>1.8169999999999999</v>
      </c>
      <c r="X620">
        <v>3.2029999999999998</v>
      </c>
      <c r="Y620">
        <v>21.2</v>
      </c>
      <c r="Z620">
        <v>21.353999999999999</v>
      </c>
      <c r="AA620">
        <v>0.59699999999999998</v>
      </c>
      <c r="AB620">
        <v>0</v>
      </c>
      <c r="AC620" t="b">
        <v>1</v>
      </c>
      <c r="BM620" t="s">
        <v>2905</v>
      </c>
      <c r="BN620" t="s">
        <v>2887</v>
      </c>
      <c r="BO620" t="s">
        <v>2888</v>
      </c>
      <c r="BT620"/>
      <c r="BU620"/>
      <c r="BX620"/>
      <c r="BZ620"/>
      <c r="CA620"/>
      <c r="CB620"/>
      <c r="CC620"/>
      <c r="CD620">
        <v>0</v>
      </c>
      <c r="CE620"/>
      <c r="CF620">
        <v>0</v>
      </c>
    </row>
    <row r="621" spans="1:84" hidden="1" x14ac:dyDescent="0.35">
      <c r="A621" t="s">
        <v>773</v>
      </c>
      <c r="B621" t="s">
        <v>3541</v>
      </c>
      <c r="C621">
        <v>264.31700000000001</v>
      </c>
      <c r="D621">
        <v>37.61</v>
      </c>
      <c r="E621">
        <v>300.53500000000003</v>
      </c>
      <c r="F621">
        <v>174.27099999999999</v>
      </c>
      <c r="G621" t="s">
        <v>2884</v>
      </c>
      <c r="I621">
        <v>341.24</v>
      </c>
      <c r="J621">
        <v>264.33300000000003</v>
      </c>
      <c r="K621" s="68">
        <v>86.73</v>
      </c>
      <c r="L621">
        <v>7</v>
      </c>
      <c r="M621">
        <v>3</v>
      </c>
      <c r="N621" t="s">
        <v>3541</v>
      </c>
      <c r="O621">
        <v>3.6349999999999998</v>
      </c>
      <c r="P621">
        <v>10</v>
      </c>
      <c r="Q621">
        <v>37.61</v>
      </c>
      <c r="R621">
        <v>264.32</v>
      </c>
      <c r="S621">
        <v>30.088000000000001</v>
      </c>
      <c r="T621">
        <v>329.774</v>
      </c>
      <c r="U621">
        <v>139.417</v>
      </c>
      <c r="V621">
        <v>100</v>
      </c>
      <c r="W621">
        <v>1.907</v>
      </c>
      <c r="X621">
        <v>4.2560000000000002</v>
      </c>
      <c r="Y621">
        <v>20.68</v>
      </c>
      <c r="Z621">
        <v>21.353999999999999</v>
      </c>
      <c r="AA621">
        <v>0.59699999999999998</v>
      </c>
      <c r="AB621">
        <v>0</v>
      </c>
      <c r="AC621" t="b">
        <v>1</v>
      </c>
      <c r="BM621" t="s">
        <v>2905</v>
      </c>
      <c r="BN621" t="s">
        <v>3288</v>
      </c>
      <c r="BO621" t="s">
        <v>2888</v>
      </c>
      <c r="BT621"/>
      <c r="BU621"/>
      <c r="BX621"/>
      <c r="BZ621"/>
      <c r="CA621"/>
      <c r="CB621"/>
      <c r="CC621"/>
      <c r="CD621">
        <v>0</v>
      </c>
      <c r="CE621"/>
      <c r="CF621">
        <v>0</v>
      </c>
    </row>
    <row r="622" spans="1:84" hidden="1" x14ac:dyDescent="0.35">
      <c r="A622" t="s">
        <v>774</v>
      </c>
      <c r="B622" t="s">
        <v>3542</v>
      </c>
      <c r="C622">
        <v>264.315</v>
      </c>
      <c r="D622">
        <v>34.505000000000003</v>
      </c>
      <c r="E622">
        <v>239.08</v>
      </c>
      <c r="F622">
        <v>88.113</v>
      </c>
      <c r="G622" t="s">
        <v>2884</v>
      </c>
      <c r="I622">
        <v>166.19</v>
      </c>
      <c r="J622">
        <v>264.33300000000003</v>
      </c>
      <c r="K622" s="68">
        <v>271.68</v>
      </c>
      <c r="L622">
        <v>8</v>
      </c>
      <c r="M622">
        <v>3</v>
      </c>
      <c r="N622" t="s">
        <v>3542</v>
      </c>
      <c r="O622">
        <v>3.6349999999999998</v>
      </c>
      <c r="P622">
        <v>10</v>
      </c>
      <c r="Q622">
        <v>34.505000000000003</v>
      </c>
      <c r="R622">
        <v>264.31900000000002</v>
      </c>
      <c r="S622">
        <v>27.603999999999999</v>
      </c>
      <c r="T622">
        <v>245.6</v>
      </c>
      <c r="U622">
        <v>70.489999999999995</v>
      </c>
      <c r="V622">
        <v>100</v>
      </c>
      <c r="W622">
        <v>2.0110000000000001</v>
      </c>
      <c r="X622">
        <v>5.0060000000000002</v>
      </c>
      <c r="Y622">
        <v>19.015000000000001</v>
      </c>
      <c r="Z622">
        <v>21.353999999999999</v>
      </c>
      <c r="AA622">
        <v>0.59699999999999998</v>
      </c>
      <c r="AB622">
        <v>0</v>
      </c>
      <c r="AC622" t="b">
        <v>1</v>
      </c>
      <c r="BM622" t="s">
        <v>2905</v>
      </c>
      <c r="BN622" t="s">
        <v>3288</v>
      </c>
      <c r="BO622" t="s">
        <v>2888</v>
      </c>
      <c r="BT622"/>
      <c r="BU622"/>
      <c r="BX622"/>
      <c r="BZ622"/>
      <c r="CA622"/>
      <c r="CB622"/>
      <c r="CC622"/>
      <c r="CD622">
        <v>0</v>
      </c>
      <c r="CE622"/>
      <c r="CF622">
        <v>0</v>
      </c>
    </row>
    <row r="623" spans="1:84" hidden="1" x14ac:dyDescent="0.35">
      <c r="A623" t="s">
        <v>775</v>
      </c>
      <c r="B623" t="s">
        <v>3543</v>
      </c>
      <c r="C623">
        <v>264.31900000000002</v>
      </c>
      <c r="D623">
        <v>28.707999999999998</v>
      </c>
      <c r="E623">
        <v>215.404</v>
      </c>
      <c r="F623">
        <v>15.384</v>
      </c>
      <c r="G623" t="s">
        <v>2884</v>
      </c>
      <c r="I623">
        <v>113.81</v>
      </c>
      <c r="J623">
        <v>264.334</v>
      </c>
      <c r="K623" s="68">
        <v>219.3</v>
      </c>
      <c r="L623">
        <v>18</v>
      </c>
      <c r="M623">
        <v>3</v>
      </c>
      <c r="N623" t="s">
        <v>3543</v>
      </c>
      <c r="O623">
        <v>3.6339999999999999</v>
      </c>
      <c r="P623">
        <v>14.888999999999999</v>
      </c>
      <c r="Q623">
        <v>28.707999999999998</v>
      </c>
      <c r="R623">
        <v>264.322</v>
      </c>
      <c r="S623">
        <v>22.966999999999999</v>
      </c>
      <c r="T623">
        <v>216.18299999999999</v>
      </c>
      <c r="U623">
        <v>12.307</v>
      </c>
      <c r="V623">
        <v>100</v>
      </c>
      <c r="W623">
        <v>1.105</v>
      </c>
      <c r="X623">
        <v>6.1390000000000002</v>
      </c>
      <c r="Y623">
        <v>18.533000000000001</v>
      </c>
      <c r="Z623">
        <v>21.353999999999999</v>
      </c>
      <c r="AA623">
        <v>0.59699999999999998</v>
      </c>
      <c r="AB623">
        <v>0</v>
      </c>
      <c r="AC623" t="b">
        <v>1</v>
      </c>
      <c r="BM623" t="s">
        <v>2905</v>
      </c>
      <c r="BN623" t="s">
        <v>2887</v>
      </c>
      <c r="BO623" t="s">
        <v>2888</v>
      </c>
      <c r="BT623"/>
      <c r="BU623"/>
      <c r="BX623"/>
      <c r="BZ623"/>
      <c r="CA623"/>
      <c r="CB623"/>
      <c r="CC623"/>
      <c r="CD623">
        <v>0</v>
      </c>
      <c r="CE623"/>
      <c r="CF623">
        <v>0</v>
      </c>
    </row>
    <row r="624" spans="1:84" hidden="1" x14ac:dyDescent="0.35">
      <c r="A624" t="s">
        <v>776</v>
      </c>
      <c r="B624" t="s">
        <v>3544</v>
      </c>
      <c r="C624">
        <v>264.39499999999998</v>
      </c>
      <c r="D624">
        <v>27.388999999999999</v>
      </c>
      <c r="E624">
        <v>258.14100000000002</v>
      </c>
      <c r="F624">
        <v>17.206</v>
      </c>
      <c r="G624" t="s">
        <v>2884</v>
      </c>
      <c r="I624">
        <v>166.19</v>
      </c>
      <c r="J624">
        <v>264.411</v>
      </c>
      <c r="K624" s="68">
        <v>271.61</v>
      </c>
      <c r="L624">
        <v>9</v>
      </c>
      <c r="M624">
        <v>3</v>
      </c>
      <c r="N624" t="s">
        <v>3544</v>
      </c>
      <c r="O624">
        <v>3.5960000000000001</v>
      </c>
      <c r="P624">
        <v>10</v>
      </c>
      <c r="Q624">
        <v>27.388999999999999</v>
      </c>
      <c r="R624">
        <v>264.399</v>
      </c>
      <c r="S624">
        <v>21.911000000000001</v>
      </c>
      <c r="T624">
        <v>260.83499999999998</v>
      </c>
      <c r="U624">
        <v>13.765000000000001</v>
      </c>
      <c r="V624">
        <v>100</v>
      </c>
      <c r="W624">
        <v>1.2410000000000001</v>
      </c>
      <c r="X624">
        <v>3.3010000000000002</v>
      </c>
      <c r="Y624">
        <v>19.88</v>
      </c>
      <c r="Z624">
        <v>21.016999999999999</v>
      </c>
      <c r="AA624">
        <v>0.59099999999999997</v>
      </c>
      <c r="AB624">
        <v>0</v>
      </c>
      <c r="AC624" t="b">
        <v>1</v>
      </c>
      <c r="BM624" t="s">
        <v>2905</v>
      </c>
      <c r="BN624" t="s">
        <v>2905</v>
      </c>
      <c r="BO624" t="s">
        <v>2888</v>
      </c>
      <c r="BT624"/>
      <c r="BU624"/>
      <c r="BX624"/>
      <c r="BZ624"/>
      <c r="CA624"/>
      <c r="CB624"/>
      <c r="CC624"/>
      <c r="CD624">
        <v>0</v>
      </c>
      <c r="CE624"/>
      <c r="CF624">
        <v>0</v>
      </c>
    </row>
    <row r="625" spans="1:84" hidden="1" x14ac:dyDescent="0.35">
      <c r="A625" t="s">
        <v>777</v>
      </c>
      <c r="B625" t="s">
        <v>3545</v>
      </c>
      <c r="C625">
        <v>264.392</v>
      </c>
      <c r="D625">
        <v>35.183</v>
      </c>
      <c r="E625">
        <v>5.593</v>
      </c>
      <c r="F625">
        <v>6.2949999999999999</v>
      </c>
      <c r="G625" t="s">
        <v>2884</v>
      </c>
      <c r="I625">
        <v>266.19</v>
      </c>
      <c r="J625">
        <v>264.41300000000001</v>
      </c>
      <c r="K625" s="68">
        <v>11.61</v>
      </c>
      <c r="L625">
        <v>10</v>
      </c>
      <c r="M625">
        <v>3</v>
      </c>
      <c r="N625" t="s">
        <v>3545</v>
      </c>
      <c r="O625">
        <v>3.5950000000000002</v>
      </c>
      <c r="P625">
        <v>10</v>
      </c>
      <c r="Q625">
        <v>35.183</v>
      </c>
      <c r="R625">
        <v>264.39699999999999</v>
      </c>
      <c r="S625">
        <v>28.146000000000001</v>
      </c>
      <c r="T625">
        <v>6.7960000000000003</v>
      </c>
      <c r="U625">
        <v>5.0359999999999996</v>
      </c>
      <c r="V625">
        <v>100</v>
      </c>
      <c r="W625">
        <v>0.42699999999999999</v>
      </c>
      <c r="X625">
        <v>1.381</v>
      </c>
      <c r="Y625">
        <v>20.84</v>
      </c>
      <c r="Z625">
        <v>21.016999999999999</v>
      </c>
      <c r="AA625">
        <v>0.59099999999999997</v>
      </c>
      <c r="AB625">
        <v>0</v>
      </c>
      <c r="AC625" t="b">
        <v>1</v>
      </c>
      <c r="BM625" t="s">
        <v>2905</v>
      </c>
      <c r="BN625" t="s">
        <v>2905</v>
      </c>
      <c r="BO625" t="s">
        <v>3359</v>
      </c>
      <c r="BT625"/>
      <c r="BU625"/>
      <c r="BX625"/>
      <c r="BZ625"/>
      <c r="CA625"/>
      <c r="CB625"/>
      <c r="CC625"/>
      <c r="CD625">
        <v>0</v>
      </c>
      <c r="CE625"/>
      <c r="CF625">
        <v>0</v>
      </c>
    </row>
    <row r="626" spans="1:84" hidden="1" x14ac:dyDescent="0.35">
      <c r="A626" t="s">
        <v>778</v>
      </c>
      <c r="B626" t="s">
        <v>3546</v>
      </c>
      <c r="C626">
        <v>264.392</v>
      </c>
      <c r="D626">
        <v>36.076999999999998</v>
      </c>
      <c r="E626">
        <v>288.16800000000001</v>
      </c>
      <c r="F626">
        <v>6.9450000000000003</v>
      </c>
      <c r="G626" t="s">
        <v>2884</v>
      </c>
      <c r="I626">
        <v>186.19</v>
      </c>
      <c r="J626">
        <v>264.41500000000002</v>
      </c>
      <c r="K626" s="68">
        <v>291.61</v>
      </c>
      <c r="L626">
        <v>19</v>
      </c>
      <c r="M626">
        <v>3</v>
      </c>
      <c r="N626" t="s">
        <v>3546</v>
      </c>
      <c r="O626">
        <v>3.5939999999999999</v>
      </c>
      <c r="P626">
        <v>15.566000000000001</v>
      </c>
      <c r="Q626">
        <v>36.076999999999998</v>
      </c>
      <c r="R626">
        <v>264.39699999999999</v>
      </c>
      <c r="S626">
        <v>28.861999999999998</v>
      </c>
      <c r="T626">
        <v>288.85700000000003</v>
      </c>
      <c r="U626">
        <v>5.556</v>
      </c>
      <c r="V626">
        <v>100</v>
      </c>
      <c r="W626">
        <v>0.46400000000000002</v>
      </c>
      <c r="X626">
        <v>2.7970000000000002</v>
      </c>
      <c r="Y626">
        <v>18.87</v>
      </c>
      <c r="Z626">
        <v>21.016999999999999</v>
      </c>
      <c r="AA626">
        <v>0.59099999999999997</v>
      </c>
      <c r="AB626">
        <v>0</v>
      </c>
      <c r="AC626" t="b">
        <v>1</v>
      </c>
      <c r="BM626" t="s">
        <v>2905</v>
      </c>
      <c r="BN626" t="s">
        <v>2905</v>
      </c>
      <c r="BO626" t="s">
        <v>2888</v>
      </c>
      <c r="BT626"/>
      <c r="BU626"/>
      <c r="BX626"/>
      <c r="BZ626"/>
      <c r="CA626"/>
      <c r="CB626"/>
      <c r="CC626"/>
      <c r="CD626">
        <v>0</v>
      </c>
      <c r="CE626"/>
      <c r="CF626">
        <v>0</v>
      </c>
    </row>
    <row r="627" spans="1:84" hidden="1" x14ac:dyDescent="0.35">
      <c r="A627" t="s">
        <v>779</v>
      </c>
      <c r="B627" t="s">
        <v>3547</v>
      </c>
      <c r="C627">
        <v>264.40199999999999</v>
      </c>
      <c r="D627">
        <v>25.928000000000001</v>
      </c>
      <c r="E627">
        <v>218.90199999999999</v>
      </c>
      <c r="F627">
        <v>11.679</v>
      </c>
      <c r="G627" t="s">
        <v>2884</v>
      </c>
      <c r="I627">
        <v>113.81</v>
      </c>
      <c r="J627">
        <v>264.41500000000002</v>
      </c>
      <c r="K627" s="68">
        <v>219.23</v>
      </c>
      <c r="L627">
        <v>12</v>
      </c>
      <c r="M627">
        <v>3</v>
      </c>
      <c r="N627" t="s">
        <v>3547</v>
      </c>
      <c r="O627">
        <v>3.5939999999999999</v>
      </c>
      <c r="P627">
        <v>11.083</v>
      </c>
      <c r="Q627">
        <v>25.928000000000001</v>
      </c>
      <c r="R627">
        <v>264.404</v>
      </c>
      <c r="S627">
        <v>20.742999999999999</v>
      </c>
      <c r="T627">
        <v>218.96799999999999</v>
      </c>
      <c r="U627">
        <v>9.3439999999999994</v>
      </c>
      <c r="V627">
        <v>100</v>
      </c>
      <c r="W627">
        <v>0.94499999999999995</v>
      </c>
      <c r="X627">
        <v>3.3780000000000001</v>
      </c>
      <c r="Y627">
        <v>20.260000000000002</v>
      </c>
      <c r="Z627">
        <v>21.016999999999999</v>
      </c>
      <c r="AA627">
        <v>0.59099999999999997</v>
      </c>
      <c r="AB627">
        <v>0</v>
      </c>
      <c r="AC627" t="b">
        <v>1</v>
      </c>
      <c r="BM627" t="s">
        <v>2905</v>
      </c>
      <c r="BN627" t="s">
        <v>2905</v>
      </c>
      <c r="BO627" t="s">
        <v>2888</v>
      </c>
      <c r="BT627"/>
      <c r="BU627"/>
      <c r="BX627"/>
      <c r="BZ627"/>
      <c r="CA627"/>
      <c r="CB627"/>
      <c r="CC627"/>
      <c r="CD627">
        <v>0</v>
      </c>
      <c r="CE627"/>
      <c r="CF627">
        <v>0</v>
      </c>
    </row>
    <row r="628" spans="1:84" hidden="1" x14ac:dyDescent="0.35">
      <c r="A628" t="s">
        <v>780</v>
      </c>
      <c r="B628" t="s">
        <v>3548</v>
      </c>
      <c r="C628">
        <v>264.47000000000003</v>
      </c>
      <c r="D628">
        <v>14.656000000000001</v>
      </c>
      <c r="E628">
        <v>283.85700000000003</v>
      </c>
      <c r="F628">
        <v>7.048</v>
      </c>
      <c r="G628" t="s">
        <v>2884</v>
      </c>
      <c r="I628">
        <v>183.71</v>
      </c>
      <c r="J628">
        <v>264.47699999999998</v>
      </c>
      <c r="K628" s="68">
        <v>289.08999999999997</v>
      </c>
      <c r="L628">
        <v>7</v>
      </c>
      <c r="M628">
        <v>3</v>
      </c>
      <c r="N628" t="s">
        <v>3548</v>
      </c>
      <c r="O628">
        <v>3.6</v>
      </c>
      <c r="P628">
        <v>10</v>
      </c>
      <c r="Q628">
        <v>14.656000000000001</v>
      </c>
      <c r="R628">
        <v>264.471</v>
      </c>
      <c r="S628">
        <v>11.725</v>
      </c>
      <c r="T628">
        <v>284.90300000000002</v>
      </c>
      <c r="U628">
        <v>5.6379999999999999</v>
      </c>
      <c r="V628">
        <v>100</v>
      </c>
      <c r="W628">
        <v>0.82899999999999996</v>
      </c>
      <c r="X628">
        <v>1.34</v>
      </c>
      <c r="Y628">
        <v>21.145</v>
      </c>
      <c r="Z628">
        <v>21.535</v>
      </c>
      <c r="AA628">
        <v>0.60099999999999998</v>
      </c>
      <c r="AB628">
        <v>0</v>
      </c>
      <c r="AC628" t="b">
        <v>1</v>
      </c>
      <c r="BM628" t="s">
        <v>2905</v>
      </c>
      <c r="BN628" t="s">
        <v>2905</v>
      </c>
      <c r="BO628" t="s">
        <v>2888</v>
      </c>
      <c r="BT628"/>
      <c r="BU628"/>
      <c r="BX628"/>
      <c r="BZ628"/>
      <c r="CA628"/>
      <c r="CB628"/>
      <c r="CC628"/>
      <c r="CD628">
        <v>0</v>
      </c>
      <c r="CE628"/>
      <c r="CF628">
        <v>0</v>
      </c>
    </row>
    <row r="629" spans="1:84" hidden="1" x14ac:dyDescent="0.35">
      <c r="A629" t="s">
        <v>781</v>
      </c>
      <c r="B629" t="s">
        <v>3549</v>
      </c>
      <c r="C629">
        <v>264.471</v>
      </c>
      <c r="D629">
        <v>18.22</v>
      </c>
      <c r="E629">
        <v>268.28199999999998</v>
      </c>
      <c r="F629">
        <v>6.6669999999999998</v>
      </c>
      <c r="G629" t="s">
        <v>2884</v>
      </c>
      <c r="I629">
        <v>166.19</v>
      </c>
      <c r="J629">
        <v>264.48200000000003</v>
      </c>
      <c r="K629" s="68">
        <v>271.57</v>
      </c>
      <c r="L629">
        <v>8</v>
      </c>
      <c r="M629">
        <v>3</v>
      </c>
      <c r="N629" t="s">
        <v>3549</v>
      </c>
      <c r="O629">
        <v>3.601</v>
      </c>
      <c r="P629">
        <v>10</v>
      </c>
      <c r="Q629">
        <v>18.22</v>
      </c>
      <c r="R629">
        <v>264.47300000000001</v>
      </c>
      <c r="S629">
        <v>14.576000000000001</v>
      </c>
      <c r="T629">
        <v>268.94</v>
      </c>
      <c r="U629">
        <v>5.3339999999999996</v>
      </c>
      <c r="V629">
        <v>100</v>
      </c>
      <c r="W629">
        <v>0.73499999999999999</v>
      </c>
      <c r="X629">
        <v>1.464</v>
      </c>
      <c r="Y629">
        <v>22.17</v>
      </c>
      <c r="Z629">
        <v>21.535</v>
      </c>
      <c r="AA629">
        <v>0.60099999999999998</v>
      </c>
      <c r="AB629">
        <v>0</v>
      </c>
      <c r="AC629" t="b">
        <v>1</v>
      </c>
      <c r="BM629" t="s">
        <v>2905</v>
      </c>
      <c r="BN629" t="s">
        <v>2905</v>
      </c>
      <c r="BO629" t="s">
        <v>2888</v>
      </c>
      <c r="BT629"/>
      <c r="BU629"/>
      <c r="BX629"/>
      <c r="BZ629"/>
      <c r="CA629"/>
      <c r="CB629"/>
      <c r="CC629"/>
      <c r="CD629">
        <v>0</v>
      </c>
      <c r="CE629"/>
      <c r="CF629">
        <v>0</v>
      </c>
    </row>
    <row r="630" spans="1:84" hidden="1" x14ac:dyDescent="0.35">
      <c r="A630" t="s">
        <v>782</v>
      </c>
      <c r="B630" t="s">
        <v>3550</v>
      </c>
      <c r="C630">
        <v>264.46300000000002</v>
      </c>
      <c r="D630">
        <v>36.045000000000002</v>
      </c>
      <c r="E630">
        <v>247.38800000000001</v>
      </c>
      <c r="F630">
        <v>6.2949999999999999</v>
      </c>
      <c r="G630" t="s">
        <v>2884</v>
      </c>
      <c r="I630">
        <v>146.19</v>
      </c>
      <c r="J630">
        <v>264.48399999999998</v>
      </c>
      <c r="K630" s="68">
        <v>251.57</v>
      </c>
      <c r="L630">
        <v>18</v>
      </c>
      <c r="M630">
        <v>3</v>
      </c>
      <c r="N630" t="s">
        <v>3550</v>
      </c>
      <c r="O630">
        <v>3.6019999999999999</v>
      </c>
      <c r="P630">
        <v>14.888999999999999</v>
      </c>
      <c r="Q630">
        <v>36.045000000000002</v>
      </c>
      <c r="R630">
        <v>264.46699999999998</v>
      </c>
      <c r="S630">
        <v>28.835999999999999</v>
      </c>
      <c r="T630">
        <v>248.22399999999999</v>
      </c>
      <c r="U630">
        <v>5.0359999999999996</v>
      </c>
      <c r="V630">
        <v>100</v>
      </c>
      <c r="W630">
        <v>0.42599999999999999</v>
      </c>
      <c r="X630">
        <v>2.5299999999999998</v>
      </c>
      <c r="Y630">
        <v>21.27</v>
      </c>
      <c r="Z630">
        <v>21.535</v>
      </c>
      <c r="AA630">
        <v>0.60099999999999998</v>
      </c>
      <c r="AB630">
        <v>0</v>
      </c>
      <c r="AC630" t="b">
        <v>1</v>
      </c>
      <c r="BM630" t="s">
        <v>2905</v>
      </c>
      <c r="BN630" t="s">
        <v>2905</v>
      </c>
      <c r="BO630" t="s">
        <v>2888</v>
      </c>
      <c r="BT630"/>
      <c r="BU630"/>
      <c r="BX630"/>
      <c r="BZ630"/>
      <c r="CA630"/>
      <c r="CB630"/>
      <c r="CC630"/>
      <c r="CD630">
        <v>0</v>
      </c>
      <c r="CE630"/>
      <c r="CF630">
        <v>0</v>
      </c>
    </row>
    <row r="631" spans="1:84" hidden="1" x14ac:dyDescent="0.35">
      <c r="A631" t="s">
        <v>783</v>
      </c>
      <c r="B631" t="s">
        <v>3551</v>
      </c>
      <c r="C631">
        <v>273.92</v>
      </c>
      <c r="D631">
        <v>54.219000000000001</v>
      </c>
      <c r="E631">
        <v>212.47800000000001</v>
      </c>
      <c r="F631">
        <v>16.832999999999998</v>
      </c>
      <c r="G631" t="s">
        <v>2884</v>
      </c>
      <c r="I631">
        <v>126.19</v>
      </c>
      <c r="J631">
        <v>273.94099999999997</v>
      </c>
      <c r="K631" s="68">
        <v>228.87</v>
      </c>
      <c r="L631">
        <v>6</v>
      </c>
      <c r="M631">
        <v>3</v>
      </c>
      <c r="N631" t="s">
        <v>3551</v>
      </c>
      <c r="O631">
        <v>3.6579999999999999</v>
      </c>
      <c r="P631">
        <v>10</v>
      </c>
      <c r="Q631">
        <v>54.219000000000001</v>
      </c>
      <c r="R631">
        <v>273.92399999999998</v>
      </c>
      <c r="S631">
        <v>43.375</v>
      </c>
      <c r="T631">
        <v>215.756</v>
      </c>
      <c r="U631">
        <v>13.465999999999999</v>
      </c>
      <c r="V631">
        <v>100</v>
      </c>
      <c r="W631">
        <v>0.81100000000000005</v>
      </c>
      <c r="X631">
        <v>1.641</v>
      </c>
      <c r="Y631">
        <v>21.62</v>
      </c>
      <c r="Z631">
        <v>21.949000000000002</v>
      </c>
      <c r="AA631">
        <v>0.60799999999999998</v>
      </c>
      <c r="AB631">
        <v>0</v>
      </c>
      <c r="AC631" t="b">
        <v>1</v>
      </c>
      <c r="BM631" t="s">
        <v>2905</v>
      </c>
      <c r="BN631" t="s">
        <v>2905</v>
      </c>
      <c r="BO631" t="s">
        <v>3359</v>
      </c>
      <c r="BT631"/>
      <c r="BU631"/>
      <c r="BX631"/>
      <c r="BZ631"/>
      <c r="CA631"/>
      <c r="CB631"/>
      <c r="CC631"/>
      <c r="CD631">
        <v>0</v>
      </c>
      <c r="CE631"/>
      <c r="CF631">
        <v>0</v>
      </c>
    </row>
    <row r="632" spans="1:84" hidden="1" x14ac:dyDescent="0.35">
      <c r="A632" t="s">
        <v>784</v>
      </c>
      <c r="B632" t="s">
        <v>3552</v>
      </c>
      <c r="C632">
        <v>273.98700000000002</v>
      </c>
      <c r="D632">
        <v>44.292999999999999</v>
      </c>
      <c r="E632">
        <v>341.04</v>
      </c>
      <c r="F632">
        <v>67.569000000000003</v>
      </c>
      <c r="G632" t="s">
        <v>2884</v>
      </c>
      <c r="I632">
        <v>285</v>
      </c>
      <c r="J632">
        <v>274.012</v>
      </c>
      <c r="K632" s="68">
        <v>27.632000000000001</v>
      </c>
      <c r="L632">
        <v>-1.423</v>
      </c>
      <c r="M632">
        <v>1</v>
      </c>
      <c r="N632" t="s">
        <v>3552</v>
      </c>
      <c r="O632">
        <v>3.6459999999999999</v>
      </c>
      <c r="P632">
        <v>0</v>
      </c>
      <c r="Q632">
        <v>0</v>
      </c>
      <c r="R632">
        <v>274.012</v>
      </c>
      <c r="S632">
        <v>0</v>
      </c>
      <c r="T632">
        <v>27.632000000000001</v>
      </c>
      <c r="U632">
        <v>0</v>
      </c>
      <c r="V632">
        <v>0</v>
      </c>
      <c r="W632">
        <v>0</v>
      </c>
      <c r="X632">
        <v>0</v>
      </c>
      <c r="Y632">
        <v>0</v>
      </c>
      <c r="Z632">
        <v>0</v>
      </c>
      <c r="AA632">
        <v>0</v>
      </c>
      <c r="AB632">
        <v>0</v>
      </c>
      <c r="AC632" t="b">
        <v>1</v>
      </c>
      <c r="AE632">
        <v>0</v>
      </c>
      <c r="AF632">
        <v>0</v>
      </c>
      <c r="AG632">
        <v>0</v>
      </c>
      <c r="AH632">
        <v>0</v>
      </c>
      <c r="AI632">
        <v>0</v>
      </c>
      <c r="AJ632">
        <v>0</v>
      </c>
      <c r="AK632">
        <v>0</v>
      </c>
      <c r="AL632">
        <v>0</v>
      </c>
      <c r="AM632">
        <v>0</v>
      </c>
      <c r="AN632">
        <v>0</v>
      </c>
      <c r="AO632">
        <v>0</v>
      </c>
      <c r="AP632">
        <v>0</v>
      </c>
      <c r="AQ632">
        <v>0</v>
      </c>
      <c r="AR632">
        <v>0</v>
      </c>
      <c r="AS632">
        <v>0</v>
      </c>
      <c r="AT632">
        <v>0</v>
      </c>
      <c r="AU632">
        <v>0</v>
      </c>
      <c r="AV632">
        <v>0</v>
      </c>
      <c r="AW632">
        <v>0</v>
      </c>
      <c r="AX632">
        <v>0</v>
      </c>
      <c r="AY632" t="b">
        <v>0</v>
      </c>
      <c r="AZ632">
        <v>0</v>
      </c>
      <c r="BI632">
        <v>0</v>
      </c>
      <c r="BJ632">
        <v>0</v>
      </c>
      <c r="BK632">
        <v>0</v>
      </c>
      <c r="BM632" t="s">
        <v>2887</v>
      </c>
      <c r="BN632" t="s">
        <v>3288</v>
      </c>
      <c r="BO632" t="s">
        <v>2888</v>
      </c>
      <c r="BT632"/>
      <c r="BU632"/>
      <c r="BX632"/>
      <c r="BY632" t="s">
        <v>2903</v>
      </c>
      <c r="BZ632"/>
      <c r="CA632"/>
      <c r="CB632"/>
      <c r="CC632"/>
      <c r="CD632">
        <v>0</v>
      </c>
      <c r="CE632"/>
      <c r="CF632">
        <v>0</v>
      </c>
    </row>
    <row r="633" spans="1:84" hidden="1" x14ac:dyDescent="0.35">
      <c r="A633" t="s">
        <v>785</v>
      </c>
      <c r="B633" t="s">
        <v>3553</v>
      </c>
      <c r="C633">
        <v>273.97199999999998</v>
      </c>
      <c r="D633">
        <v>70.92</v>
      </c>
      <c r="E633">
        <v>144.244</v>
      </c>
      <c r="F633">
        <v>131.88300000000001</v>
      </c>
      <c r="G633" t="s">
        <v>2884</v>
      </c>
      <c r="I633">
        <v>105</v>
      </c>
      <c r="J633">
        <v>274.02300000000002</v>
      </c>
      <c r="K633" s="68">
        <v>207.63200000000001</v>
      </c>
      <c r="L633">
        <v>1.5269999999999999</v>
      </c>
      <c r="M633">
        <v>1</v>
      </c>
      <c r="N633" t="s">
        <v>3553</v>
      </c>
      <c r="O633">
        <v>3.633</v>
      </c>
      <c r="P633">
        <v>0</v>
      </c>
      <c r="Q633">
        <v>0</v>
      </c>
      <c r="R633">
        <v>274.02300000000002</v>
      </c>
      <c r="S633">
        <v>0</v>
      </c>
      <c r="T633">
        <v>207.63200000000001</v>
      </c>
      <c r="U633">
        <v>0</v>
      </c>
      <c r="V633">
        <v>0</v>
      </c>
      <c r="W633">
        <v>0</v>
      </c>
      <c r="X633">
        <v>0</v>
      </c>
      <c r="Y633">
        <v>0</v>
      </c>
      <c r="Z633">
        <v>0</v>
      </c>
      <c r="AA633">
        <v>0</v>
      </c>
      <c r="AB633">
        <v>0</v>
      </c>
      <c r="AC633" t="b">
        <v>1</v>
      </c>
      <c r="AE633">
        <v>0</v>
      </c>
      <c r="AF633">
        <v>0</v>
      </c>
      <c r="AG633">
        <v>0</v>
      </c>
      <c r="AH633">
        <v>0</v>
      </c>
      <c r="AI633">
        <v>0</v>
      </c>
      <c r="AJ633">
        <v>0</v>
      </c>
      <c r="AK633">
        <v>0</v>
      </c>
      <c r="AL633">
        <v>0</v>
      </c>
      <c r="AM633">
        <v>0</v>
      </c>
      <c r="AN633">
        <v>0</v>
      </c>
      <c r="AO633">
        <v>0</v>
      </c>
      <c r="AP633">
        <v>0</v>
      </c>
      <c r="AQ633">
        <v>0</v>
      </c>
      <c r="AR633">
        <v>0</v>
      </c>
      <c r="AS633">
        <v>0</v>
      </c>
      <c r="AT633">
        <v>0</v>
      </c>
      <c r="AU633">
        <v>0</v>
      </c>
      <c r="AV633">
        <v>0</v>
      </c>
      <c r="AW633">
        <v>0</v>
      </c>
      <c r="AX633">
        <v>0</v>
      </c>
      <c r="AY633" t="b">
        <v>0</v>
      </c>
      <c r="AZ633">
        <v>0</v>
      </c>
      <c r="BI633">
        <v>0</v>
      </c>
      <c r="BJ633">
        <v>0</v>
      </c>
      <c r="BK633">
        <v>0</v>
      </c>
      <c r="BM633" t="s">
        <v>2887</v>
      </c>
      <c r="BN633" t="s">
        <v>2887</v>
      </c>
      <c r="BO633" t="s">
        <v>2888</v>
      </c>
      <c r="BT633"/>
      <c r="BU633"/>
      <c r="BX633"/>
      <c r="BY633" t="s">
        <v>2903</v>
      </c>
      <c r="BZ633"/>
      <c r="CA633"/>
      <c r="CB633"/>
      <c r="CC633"/>
      <c r="CD633">
        <v>0</v>
      </c>
      <c r="CE633"/>
      <c r="CF633">
        <v>0</v>
      </c>
    </row>
    <row r="634" spans="1:84" hidden="1" x14ac:dyDescent="0.35">
      <c r="A634" t="s">
        <v>786</v>
      </c>
      <c r="B634" t="s">
        <v>3554</v>
      </c>
      <c r="C634">
        <v>274.01600000000002</v>
      </c>
      <c r="D634">
        <v>27.52</v>
      </c>
      <c r="E634">
        <v>324.09399999999999</v>
      </c>
      <c r="F634">
        <v>126.212</v>
      </c>
      <c r="G634" t="s">
        <v>2884</v>
      </c>
      <c r="I634">
        <v>306.19</v>
      </c>
      <c r="J634">
        <v>274.029</v>
      </c>
      <c r="K634" s="68">
        <v>48.82</v>
      </c>
      <c r="L634">
        <v>6</v>
      </c>
      <c r="M634">
        <v>3</v>
      </c>
      <c r="N634" t="s">
        <v>3554</v>
      </c>
      <c r="O634">
        <v>3.6419999999999999</v>
      </c>
      <c r="P634">
        <v>10</v>
      </c>
      <c r="Q634">
        <v>27.52</v>
      </c>
      <c r="R634">
        <v>274.01900000000001</v>
      </c>
      <c r="S634">
        <v>22.015999999999998</v>
      </c>
      <c r="T634">
        <v>341.03899999999999</v>
      </c>
      <c r="U634">
        <v>100.96899999999999</v>
      </c>
      <c r="V634">
        <v>100</v>
      </c>
      <c r="W634">
        <v>2.3439999999999999</v>
      </c>
      <c r="X634">
        <v>4.5999999999999996</v>
      </c>
      <c r="Y634">
        <v>18.77</v>
      </c>
      <c r="Z634">
        <v>21.4</v>
      </c>
      <c r="AA634">
        <v>0.59799999999999998</v>
      </c>
      <c r="AB634">
        <v>0</v>
      </c>
      <c r="AC634" t="b">
        <v>1</v>
      </c>
      <c r="BM634" t="s">
        <v>3348</v>
      </c>
      <c r="BN634" t="s">
        <v>3288</v>
      </c>
      <c r="BO634" t="s">
        <v>2888</v>
      </c>
      <c r="BT634"/>
      <c r="BU634"/>
      <c r="BX634"/>
      <c r="BZ634"/>
      <c r="CA634"/>
      <c r="CB634"/>
      <c r="CC634"/>
      <c r="CD634">
        <v>0</v>
      </c>
      <c r="CE634"/>
      <c r="CF634">
        <v>0</v>
      </c>
    </row>
    <row r="635" spans="1:84" hidden="1" x14ac:dyDescent="0.35">
      <c r="A635" t="s">
        <v>787</v>
      </c>
      <c r="B635" t="s">
        <v>3555</v>
      </c>
      <c r="C635">
        <v>274.02</v>
      </c>
      <c r="D635">
        <v>27.853000000000002</v>
      </c>
      <c r="E635">
        <v>137.61199999999999</v>
      </c>
      <c r="F635">
        <v>117.024</v>
      </c>
      <c r="G635" t="s">
        <v>2884</v>
      </c>
      <c r="I635">
        <v>113.81</v>
      </c>
      <c r="J635">
        <v>274.02999999999997</v>
      </c>
      <c r="K635" s="68">
        <v>216.44</v>
      </c>
      <c r="L635">
        <v>7</v>
      </c>
      <c r="M635">
        <v>3</v>
      </c>
      <c r="N635" t="s">
        <v>3555</v>
      </c>
      <c r="O635">
        <v>3.6429999999999998</v>
      </c>
      <c r="P635">
        <v>10</v>
      </c>
      <c r="Q635">
        <v>27.853000000000002</v>
      </c>
      <c r="R635">
        <v>274.02199999999999</v>
      </c>
      <c r="S635">
        <v>22.282</v>
      </c>
      <c r="T635">
        <v>153.37799999999999</v>
      </c>
      <c r="U635">
        <v>93.619</v>
      </c>
      <c r="V635">
        <v>100</v>
      </c>
      <c r="W635">
        <v>2.3439999999999999</v>
      </c>
      <c r="X635">
        <v>5.05</v>
      </c>
      <c r="Y635">
        <v>20.754999999999999</v>
      </c>
      <c r="Z635">
        <v>21.4</v>
      </c>
      <c r="AA635">
        <v>0.59799999999999998</v>
      </c>
      <c r="AB635">
        <v>0</v>
      </c>
      <c r="AC635" t="b">
        <v>1</v>
      </c>
      <c r="BM635" t="s">
        <v>2905</v>
      </c>
      <c r="BN635" t="s">
        <v>2887</v>
      </c>
      <c r="BO635" t="s">
        <v>2888</v>
      </c>
      <c r="BT635"/>
      <c r="BU635"/>
      <c r="BX635"/>
      <c r="BZ635"/>
      <c r="CA635"/>
      <c r="CB635"/>
      <c r="CC635"/>
      <c r="CD635">
        <v>0</v>
      </c>
      <c r="CE635"/>
      <c r="CF635">
        <v>0</v>
      </c>
    </row>
    <row r="636" spans="1:84" hidden="1" x14ac:dyDescent="0.35">
      <c r="A636" t="s">
        <v>788</v>
      </c>
      <c r="B636" t="s">
        <v>3556</v>
      </c>
      <c r="C636">
        <v>274.01499999999999</v>
      </c>
      <c r="D636">
        <v>33.459000000000003</v>
      </c>
      <c r="E636">
        <v>95.076999999999998</v>
      </c>
      <c r="F636">
        <v>60.356999999999999</v>
      </c>
      <c r="G636" t="s">
        <v>2884</v>
      </c>
      <c r="I636">
        <v>353.81</v>
      </c>
      <c r="J636">
        <v>274.02999999999997</v>
      </c>
      <c r="K636" s="68">
        <v>96.44</v>
      </c>
      <c r="L636">
        <v>5</v>
      </c>
      <c r="M636">
        <v>3</v>
      </c>
      <c r="N636" t="s">
        <v>3556</v>
      </c>
      <c r="O636">
        <v>3.6429999999999998</v>
      </c>
      <c r="P636">
        <v>10</v>
      </c>
      <c r="Q636">
        <v>33.459000000000003</v>
      </c>
      <c r="R636">
        <v>274.01799999999997</v>
      </c>
      <c r="S636">
        <v>26.766999999999999</v>
      </c>
      <c r="T636">
        <v>95.35</v>
      </c>
      <c r="U636">
        <v>48.286000000000001</v>
      </c>
      <c r="V636">
        <v>100</v>
      </c>
      <c r="W636">
        <v>2.0419999999999998</v>
      </c>
      <c r="X636">
        <v>3.496</v>
      </c>
      <c r="Y636">
        <v>20.6</v>
      </c>
      <c r="Z636">
        <v>21.4</v>
      </c>
      <c r="AA636">
        <v>0.59799999999999998</v>
      </c>
      <c r="AB636">
        <v>0</v>
      </c>
      <c r="AC636" t="b">
        <v>1</v>
      </c>
      <c r="BM636" t="s">
        <v>2905</v>
      </c>
      <c r="BN636" t="s">
        <v>2887</v>
      </c>
      <c r="BO636" t="s">
        <v>2888</v>
      </c>
      <c r="BT636"/>
      <c r="BU636"/>
      <c r="BX636"/>
      <c r="BZ636"/>
      <c r="CA636"/>
      <c r="CB636"/>
      <c r="CC636"/>
      <c r="CD636">
        <v>0</v>
      </c>
      <c r="CE636"/>
      <c r="CF636">
        <v>0</v>
      </c>
    </row>
    <row r="637" spans="1:84" hidden="1" x14ac:dyDescent="0.35">
      <c r="A637" t="s">
        <v>789</v>
      </c>
      <c r="B637" t="s">
        <v>3557</v>
      </c>
      <c r="C637">
        <v>282.07400000000001</v>
      </c>
      <c r="D637">
        <v>72.004000000000005</v>
      </c>
      <c r="E637">
        <v>115.944</v>
      </c>
      <c r="F637">
        <v>103.05</v>
      </c>
      <c r="G637" t="s">
        <v>2884</v>
      </c>
      <c r="I637">
        <v>60</v>
      </c>
      <c r="J637">
        <v>282.11599999999999</v>
      </c>
      <c r="K637" s="68">
        <v>159.422</v>
      </c>
      <c r="L637">
        <v>1.3129999999999999</v>
      </c>
      <c r="M637">
        <v>1</v>
      </c>
      <c r="N637" t="s">
        <v>3557</v>
      </c>
      <c r="O637">
        <v>3.47</v>
      </c>
      <c r="P637">
        <v>0</v>
      </c>
      <c r="Q637">
        <v>0</v>
      </c>
      <c r="R637">
        <v>282.11599999999999</v>
      </c>
      <c r="S637">
        <v>0</v>
      </c>
      <c r="T637">
        <v>159.422</v>
      </c>
      <c r="U637">
        <v>0</v>
      </c>
      <c r="V637">
        <v>0</v>
      </c>
      <c r="W637">
        <v>0</v>
      </c>
      <c r="X637">
        <v>0</v>
      </c>
      <c r="Y637">
        <v>0</v>
      </c>
      <c r="Z637">
        <v>0</v>
      </c>
      <c r="AA637">
        <v>0</v>
      </c>
      <c r="AB637">
        <v>0</v>
      </c>
      <c r="AC637" t="b">
        <v>1</v>
      </c>
      <c r="AE637">
        <v>0</v>
      </c>
      <c r="AF637">
        <v>0</v>
      </c>
      <c r="AG637">
        <v>0</v>
      </c>
      <c r="AH637">
        <v>0</v>
      </c>
      <c r="AI637">
        <v>0</v>
      </c>
      <c r="AJ637">
        <v>0</v>
      </c>
      <c r="AK637">
        <v>0</v>
      </c>
      <c r="AL637">
        <v>0</v>
      </c>
      <c r="AM637">
        <v>0</v>
      </c>
      <c r="AN637">
        <v>0</v>
      </c>
      <c r="AO637">
        <v>0</v>
      </c>
      <c r="AP637">
        <v>0</v>
      </c>
      <c r="AQ637">
        <v>0</v>
      </c>
      <c r="AR637">
        <v>0</v>
      </c>
      <c r="AS637">
        <v>0</v>
      </c>
      <c r="AT637">
        <v>0</v>
      </c>
      <c r="AU637">
        <v>0</v>
      </c>
      <c r="AV637">
        <v>0</v>
      </c>
      <c r="AW637">
        <v>0</v>
      </c>
      <c r="AX637">
        <v>0</v>
      </c>
      <c r="AY637" t="b">
        <v>0</v>
      </c>
      <c r="AZ637">
        <v>0</v>
      </c>
      <c r="BI637">
        <v>0</v>
      </c>
      <c r="BJ637">
        <v>0</v>
      </c>
      <c r="BK637">
        <v>0</v>
      </c>
      <c r="BM637" t="s">
        <v>2887</v>
      </c>
      <c r="BN637" t="s">
        <v>2887</v>
      </c>
      <c r="BO637" t="s">
        <v>2888</v>
      </c>
      <c r="BT637"/>
      <c r="BU637"/>
      <c r="BX637"/>
      <c r="BY637" t="s">
        <v>2903</v>
      </c>
      <c r="BZ637"/>
      <c r="CA637"/>
      <c r="CB637"/>
      <c r="CC637"/>
      <c r="CD637">
        <v>0</v>
      </c>
      <c r="CE637"/>
      <c r="CF637">
        <v>0</v>
      </c>
    </row>
    <row r="638" spans="1:84" hidden="1" x14ac:dyDescent="0.35">
      <c r="A638" t="s">
        <v>790</v>
      </c>
      <c r="B638" t="s">
        <v>3558</v>
      </c>
      <c r="C638">
        <v>282.10199999999998</v>
      </c>
      <c r="D638">
        <v>43.87</v>
      </c>
      <c r="E638">
        <v>96.516999999999996</v>
      </c>
      <c r="F638">
        <v>147.947</v>
      </c>
      <c r="G638" t="s">
        <v>2884</v>
      </c>
      <c r="I638">
        <v>58.76</v>
      </c>
      <c r="J638">
        <v>282.11900000000003</v>
      </c>
      <c r="K638" s="68">
        <v>158.18</v>
      </c>
      <c r="L638">
        <v>11</v>
      </c>
      <c r="M638">
        <v>3</v>
      </c>
      <c r="N638" t="s">
        <v>3558</v>
      </c>
      <c r="O638">
        <v>3.508</v>
      </c>
      <c r="P638">
        <v>10.523</v>
      </c>
      <c r="Q638">
        <v>43.87</v>
      </c>
      <c r="R638">
        <v>282.10599999999999</v>
      </c>
      <c r="S638">
        <v>35.095999999999997</v>
      </c>
      <c r="T638">
        <v>108.849</v>
      </c>
      <c r="U638">
        <v>118.358</v>
      </c>
      <c r="V638">
        <v>100</v>
      </c>
      <c r="W638">
        <v>1.696</v>
      </c>
      <c r="X638">
        <v>5.9509999999999996</v>
      </c>
      <c r="Y638">
        <v>21.4</v>
      </c>
      <c r="Z638">
        <v>21.905000000000001</v>
      </c>
      <c r="AA638">
        <v>0.60699999999999998</v>
      </c>
      <c r="AB638">
        <v>0</v>
      </c>
      <c r="AC638" t="b">
        <v>1</v>
      </c>
      <c r="BM638" t="s">
        <v>2887</v>
      </c>
      <c r="BN638" t="s">
        <v>3345</v>
      </c>
      <c r="BO638" t="s">
        <v>2888</v>
      </c>
      <c r="BT638"/>
      <c r="BU638"/>
      <c r="BX638"/>
      <c r="BZ638"/>
      <c r="CA638"/>
      <c r="CB638"/>
      <c r="CC638"/>
      <c r="CD638">
        <v>0</v>
      </c>
      <c r="CE638"/>
      <c r="CF638">
        <v>0</v>
      </c>
    </row>
    <row r="639" spans="1:84" hidden="1" x14ac:dyDescent="0.35">
      <c r="A639" t="s">
        <v>791</v>
      </c>
      <c r="B639" t="s">
        <v>3559</v>
      </c>
      <c r="C639">
        <v>282.11399999999998</v>
      </c>
      <c r="D639">
        <v>32.468000000000004</v>
      </c>
      <c r="E639">
        <v>266.13799999999998</v>
      </c>
      <c r="F639">
        <v>198.51900000000001</v>
      </c>
      <c r="G639" t="s">
        <v>2884</v>
      </c>
      <c r="I639">
        <v>286.19</v>
      </c>
      <c r="J639">
        <v>282.13099999999997</v>
      </c>
      <c r="K639" s="68">
        <v>25.61</v>
      </c>
      <c r="L639">
        <v>7</v>
      </c>
      <c r="M639">
        <v>3</v>
      </c>
      <c r="N639" t="s">
        <v>3559</v>
      </c>
      <c r="O639">
        <v>3.5019999999999998</v>
      </c>
      <c r="P639">
        <v>10</v>
      </c>
      <c r="Q639">
        <v>32.468000000000004</v>
      </c>
      <c r="R639">
        <v>282.11799999999999</v>
      </c>
      <c r="S639">
        <v>25.974</v>
      </c>
      <c r="T639">
        <v>290.03300000000002</v>
      </c>
      <c r="U639">
        <v>158.815</v>
      </c>
      <c r="V639">
        <v>100</v>
      </c>
      <c r="W639">
        <v>2.1</v>
      </c>
      <c r="X639">
        <v>4.6100000000000003</v>
      </c>
      <c r="Y639">
        <v>19.05</v>
      </c>
      <c r="Z639">
        <v>21.396000000000001</v>
      </c>
      <c r="AA639">
        <v>0.59799999999999998</v>
      </c>
      <c r="AB639">
        <v>0</v>
      </c>
      <c r="AC639" t="b">
        <v>1</v>
      </c>
      <c r="BM639" t="s">
        <v>2905</v>
      </c>
      <c r="BN639" t="s">
        <v>3288</v>
      </c>
      <c r="BO639" t="s">
        <v>2888</v>
      </c>
      <c r="BT639"/>
      <c r="BU639"/>
      <c r="BX639"/>
      <c r="BZ639"/>
      <c r="CA639"/>
      <c r="CB639"/>
      <c r="CC639"/>
      <c r="CD639">
        <v>0</v>
      </c>
      <c r="CE639"/>
      <c r="CF639">
        <v>0</v>
      </c>
    </row>
    <row r="640" spans="1:84" hidden="1" x14ac:dyDescent="0.35">
      <c r="A640" t="s">
        <v>792</v>
      </c>
      <c r="B640" t="s">
        <v>3560</v>
      </c>
      <c r="C640">
        <v>282.11599999999999</v>
      </c>
      <c r="D640">
        <v>32.704000000000001</v>
      </c>
      <c r="E640">
        <v>260.23500000000001</v>
      </c>
      <c r="F640">
        <v>20.995000000000001</v>
      </c>
      <c r="G640" t="s">
        <v>2884</v>
      </c>
      <c r="I640">
        <v>181.24</v>
      </c>
      <c r="J640">
        <v>282.13299999999998</v>
      </c>
      <c r="K640" s="68">
        <v>280.66000000000003</v>
      </c>
      <c r="L640">
        <v>6</v>
      </c>
      <c r="M640">
        <v>3</v>
      </c>
      <c r="N640" t="s">
        <v>3560</v>
      </c>
      <c r="O640">
        <v>3.5009999999999999</v>
      </c>
      <c r="P640">
        <v>10</v>
      </c>
      <c r="Q640">
        <v>32.704000000000001</v>
      </c>
      <c r="R640">
        <v>282.12</v>
      </c>
      <c r="S640">
        <v>26.163</v>
      </c>
      <c r="T640">
        <v>264.32</v>
      </c>
      <c r="U640">
        <v>16.795999999999999</v>
      </c>
      <c r="V640">
        <v>100</v>
      </c>
      <c r="W640">
        <v>1.282</v>
      </c>
      <c r="X640">
        <v>2.4380000000000002</v>
      </c>
      <c r="Y640">
        <v>21.38</v>
      </c>
      <c r="Z640">
        <v>21.396000000000001</v>
      </c>
      <c r="AA640">
        <v>0.59799999999999998</v>
      </c>
      <c r="AB640">
        <v>0</v>
      </c>
      <c r="AC640" t="b">
        <v>1</v>
      </c>
      <c r="BM640" t="s">
        <v>2905</v>
      </c>
      <c r="BN640" t="s">
        <v>2887</v>
      </c>
      <c r="BO640" t="s">
        <v>2888</v>
      </c>
      <c r="BT640"/>
      <c r="BU640"/>
      <c r="BX640"/>
      <c r="BZ640"/>
      <c r="CA640"/>
      <c r="CB640"/>
      <c r="CC640"/>
      <c r="CD640">
        <v>0</v>
      </c>
      <c r="CE640"/>
      <c r="CF640">
        <v>0</v>
      </c>
    </row>
    <row r="641" spans="1:84" hidden="1" x14ac:dyDescent="0.35">
      <c r="A641" t="s">
        <v>793</v>
      </c>
      <c r="B641" t="s">
        <v>3561</v>
      </c>
      <c r="C641">
        <v>289.82299999999998</v>
      </c>
      <c r="D641">
        <v>9.8729999999999993</v>
      </c>
      <c r="E641">
        <v>218.559</v>
      </c>
      <c r="F641">
        <v>6.2949999999999999</v>
      </c>
      <c r="G641" t="s">
        <v>2884</v>
      </c>
      <c r="I641">
        <v>126.19</v>
      </c>
      <c r="J641">
        <v>289.82799999999997</v>
      </c>
      <c r="K641" s="68">
        <v>223.85</v>
      </c>
      <c r="L641">
        <v>7</v>
      </c>
      <c r="M641">
        <v>3</v>
      </c>
      <c r="N641" t="s">
        <v>3561</v>
      </c>
      <c r="O641">
        <v>3.327</v>
      </c>
      <c r="P641">
        <v>10</v>
      </c>
      <c r="Q641">
        <v>9.8729999999999993</v>
      </c>
      <c r="R641">
        <v>289.82400000000001</v>
      </c>
      <c r="S641">
        <v>7.8730000000000002</v>
      </c>
      <c r="T641">
        <v>219.61799999999999</v>
      </c>
      <c r="U641">
        <v>5.0359999999999996</v>
      </c>
      <c r="V641">
        <v>100</v>
      </c>
      <c r="W641">
        <v>0.84099999999999997</v>
      </c>
      <c r="X641">
        <v>1.266</v>
      </c>
      <c r="Y641">
        <v>21.164999999999999</v>
      </c>
      <c r="Z641">
        <v>21.934000000000001</v>
      </c>
      <c r="AA641">
        <v>0.60799999999999998</v>
      </c>
      <c r="AB641">
        <v>0</v>
      </c>
      <c r="AC641" t="b">
        <v>1</v>
      </c>
      <c r="BM641" t="s">
        <v>2905</v>
      </c>
      <c r="BN641" t="s">
        <v>2905</v>
      </c>
      <c r="BO641" t="s">
        <v>2888</v>
      </c>
      <c r="BT641"/>
      <c r="BU641"/>
      <c r="BX641"/>
      <c r="BZ641"/>
      <c r="CA641"/>
      <c r="CB641"/>
      <c r="CC641"/>
      <c r="CD641">
        <v>0</v>
      </c>
      <c r="CE641"/>
      <c r="CF641">
        <v>0</v>
      </c>
    </row>
    <row r="642" spans="1:84" hidden="1" x14ac:dyDescent="0.35">
      <c r="A642" t="s">
        <v>794</v>
      </c>
      <c r="B642" t="s">
        <v>3562</v>
      </c>
      <c r="C642">
        <v>289.81</v>
      </c>
      <c r="D642">
        <v>60.008000000000003</v>
      </c>
      <c r="E642">
        <v>157.977</v>
      </c>
      <c r="F642">
        <v>6.2949999999999999</v>
      </c>
      <c r="G642" t="s">
        <v>2884</v>
      </c>
      <c r="I642">
        <v>66.19</v>
      </c>
      <c r="J642">
        <v>289.834</v>
      </c>
      <c r="K642" s="68">
        <v>163.85</v>
      </c>
      <c r="L642">
        <v>18</v>
      </c>
      <c r="M642">
        <v>3</v>
      </c>
      <c r="N642" t="s">
        <v>3562</v>
      </c>
      <c r="O642">
        <v>3.3279999999999998</v>
      </c>
      <c r="P642">
        <v>14.888999999999999</v>
      </c>
      <c r="Q642">
        <v>60.008000000000003</v>
      </c>
      <c r="R642">
        <v>289.815</v>
      </c>
      <c r="S642">
        <v>48.006</v>
      </c>
      <c r="T642">
        <v>159.15199999999999</v>
      </c>
      <c r="U642">
        <v>5.0359999999999996</v>
      </c>
      <c r="V642">
        <v>100</v>
      </c>
      <c r="W642">
        <v>0.29799999999999999</v>
      </c>
      <c r="X642">
        <v>1.6919999999999999</v>
      </c>
      <c r="Y642">
        <v>21.484999999999999</v>
      </c>
      <c r="Z642">
        <v>21.934000000000001</v>
      </c>
      <c r="AA642">
        <v>0.60799999999999998</v>
      </c>
      <c r="AB642">
        <v>0</v>
      </c>
      <c r="AC642" t="b">
        <v>1</v>
      </c>
      <c r="BM642" t="s">
        <v>2905</v>
      </c>
      <c r="BN642" t="s">
        <v>2905</v>
      </c>
      <c r="BO642" t="s">
        <v>2888</v>
      </c>
      <c r="BT642"/>
      <c r="BU642"/>
      <c r="BX642"/>
      <c r="BZ642"/>
      <c r="CA642"/>
      <c r="CB642"/>
      <c r="CC642"/>
      <c r="CD642">
        <v>0</v>
      </c>
      <c r="CE642"/>
      <c r="CF642">
        <v>0</v>
      </c>
    </row>
    <row r="643" spans="1:84" hidden="1" x14ac:dyDescent="0.35">
      <c r="A643" t="s">
        <v>795</v>
      </c>
      <c r="B643" t="s">
        <v>3563</v>
      </c>
      <c r="C643">
        <v>289.85399999999998</v>
      </c>
      <c r="D643">
        <v>22.04</v>
      </c>
      <c r="E643">
        <v>79.099999999999994</v>
      </c>
      <c r="F643">
        <v>8.6059999999999999</v>
      </c>
      <c r="G643" t="s">
        <v>2884</v>
      </c>
      <c r="I643">
        <v>346.19</v>
      </c>
      <c r="J643">
        <v>289.86599999999999</v>
      </c>
      <c r="K643" s="68">
        <v>83.84</v>
      </c>
      <c r="L643">
        <v>7</v>
      </c>
      <c r="M643">
        <v>3</v>
      </c>
      <c r="N643" t="s">
        <v>3563</v>
      </c>
      <c r="O643">
        <v>3.3239999999999998</v>
      </c>
      <c r="P643">
        <v>10</v>
      </c>
      <c r="Q643">
        <v>22.04</v>
      </c>
      <c r="R643">
        <v>289.85700000000003</v>
      </c>
      <c r="S643">
        <v>17.632000000000001</v>
      </c>
      <c r="T643">
        <v>80.048000000000002</v>
      </c>
      <c r="U643">
        <v>6.8849999999999998</v>
      </c>
      <c r="V643">
        <v>100</v>
      </c>
      <c r="W643">
        <v>0.78900000000000003</v>
      </c>
      <c r="X643">
        <v>1.5660000000000001</v>
      </c>
      <c r="Y643">
        <v>20.8</v>
      </c>
      <c r="Z643">
        <v>21.286999999999999</v>
      </c>
      <c r="AA643">
        <v>0.59599999999999997</v>
      </c>
      <c r="AB643">
        <v>0</v>
      </c>
      <c r="AC643" t="b">
        <v>1</v>
      </c>
      <c r="BM643" t="s">
        <v>3356</v>
      </c>
      <c r="BN643" t="s">
        <v>3288</v>
      </c>
      <c r="BO643" t="s">
        <v>2888</v>
      </c>
      <c r="BT643"/>
      <c r="BU643"/>
      <c r="BX643"/>
      <c r="BZ643"/>
      <c r="CA643"/>
      <c r="CB643"/>
      <c r="CC643"/>
      <c r="CD643">
        <v>0</v>
      </c>
      <c r="CE643"/>
      <c r="CF643">
        <v>0</v>
      </c>
    </row>
    <row r="644" spans="1:84" hidden="1" x14ac:dyDescent="0.35">
      <c r="A644" t="s">
        <v>796</v>
      </c>
      <c r="B644" t="s">
        <v>3564</v>
      </c>
      <c r="C644">
        <v>289.839</v>
      </c>
      <c r="D644">
        <v>44.965000000000003</v>
      </c>
      <c r="E644">
        <v>43.658000000000001</v>
      </c>
      <c r="F644">
        <v>6.3179999999999996</v>
      </c>
      <c r="G644" t="s">
        <v>2884</v>
      </c>
      <c r="I644">
        <v>306.19</v>
      </c>
      <c r="J644">
        <v>289.86799999999999</v>
      </c>
      <c r="K644" s="68">
        <v>43.84</v>
      </c>
      <c r="L644">
        <v>11</v>
      </c>
      <c r="M644">
        <v>3</v>
      </c>
      <c r="N644" t="s">
        <v>3564</v>
      </c>
      <c r="O644">
        <v>3.323</v>
      </c>
      <c r="P644">
        <v>10.523</v>
      </c>
      <c r="Q644">
        <v>44.965000000000003</v>
      </c>
      <c r="R644">
        <v>289.84500000000003</v>
      </c>
      <c r="S644">
        <v>35.972000000000001</v>
      </c>
      <c r="T644">
        <v>43.694000000000003</v>
      </c>
      <c r="U644">
        <v>5.0540000000000003</v>
      </c>
      <c r="V644">
        <v>100</v>
      </c>
      <c r="W644">
        <v>0.35199999999999998</v>
      </c>
      <c r="X644">
        <v>1.2</v>
      </c>
      <c r="Y644">
        <v>20.7</v>
      </c>
      <c r="Z644">
        <v>21.286999999999999</v>
      </c>
      <c r="AA644">
        <v>0.59599999999999997</v>
      </c>
      <c r="AB644">
        <v>0</v>
      </c>
      <c r="AC644" t="b">
        <v>1</v>
      </c>
      <c r="BM644" t="s">
        <v>2905</v>
      </c>
      <c r="BN644" t="s">
        <v>2887</v>
      </c>
      <c r="BO644" t="s">
        <v>2888</v>
      </c>
      <c r="BT644"/>
      <c r="BU644"/>
      <c r="BX644"/>
      <c r="BZ644"/>
      <c r="CA644"/>
      <c r="CB644"/>
      <c r="CC644"/>
      <c r="CD644">
        <v>0</v>
      </c>
      <c r="CE644"/>
      <c r="CF644">
        <v>0</v>
      </c>
    </row>
    <row r="645" spans="1:84" hidden="1" x14ac:dyDescent="0.35">
      <c r="A645" t="s">
        <v>797</v>
      </c>
      <c r="B645" t="s">
        <v>3565</v>
      </c>
      <c r="C645">
        <v>289.88099999999997</v>
      </c>
      <c r="D645">
        <v>44.459000000000003</v>
      </c>
      <c r="E645">
        <v>279.23599999999999</v>
      </c>
      <c r="F645">
        <v>126.43</v>
      </c>
      <c r="G645" t="s">
        <v>2884</v>
      </c>
      <c r="I645">
        <v>270</v>
      </c>
      <c r="J645">
        <v>289.90899999999999</v>
      </c>
      <c r="K645" s="68">
        <v>7.6470000000000002</v>
      </c>
      <c r="L645">
        <v>-0.90400000000000003</v>
      </c>
      <c r="M645">
        <v>1</v>
      </c>
      <c r="N645" t="s">
        <v>3565</v>
      </c>
      <c r="O645">
        <v>3.2719999999999998</v>
      </c>
      <c r="P645">
        <v>0</v>
      </c>
      <c r="Q645">
        <v>0</v>
      </c>
      <c r="R645">
        <v>289.90899999999999</v>
      </c>
      <c r="S645">
        <v>0</v>
      </c>
      <c r="T645">
        <v>7.6470000000000002</v>
      </c>
      <c r="U645">
        <v>0</v>
      </c>
      <c r="V645">
        <v>0</v>
      </c>
      <c r="W645">
        <v>0</v>
      </c>
      <c r="X645">
        <v>0</v>
      </c>
      <c r="Y645">
        <v>0</v>
      </c>
      <c r="Z645">
        <v>0</v>
      </c>
      <c r="AA645">
        <v>0</v>
      </c>
      <c r="AB645">
        <v>0</v>
      </c>
      <c r="AC645" t="b">
        <v>1</v>
      </c>
      <c r="AE645">
        <v>0</v>
      </c>
      <c r="AF645">
        <v>0</v>
      </c>
      <c r="AG645">
        <v>0</v>
      </c>
      <c r="AH645">
        <v>0</v>
      </c>
      <c r="AI645">
        <v>0</v>
      </c>
      <c r="AJ645">
        <v>0</v>
      </c>
      <c r="AK645">
        <v>0</v>
      </c>
      <c r="AL645">
        <v>0</v>
      </c>
      <c r="AM645">
        <v>0</v>
      </c>
      <c r="AN645">
        <v>0</v>
      </c>
      <c r="AO645">
        <v>0</v>
      </c>
      <c r="AP645">
        <v>0</v>
      </c>
      <c r="AQ645">
        <v>0</v>
      </c>
      <c r="AR645">
        <v>0</v>
      </c>
      <c r="AS645">
        <v>0</v>
      </c>
      <c r="AT645">
        <v>0</v>
      </c>
      <c r="AU645">
        <v>0</v>
      </c>
      <c r="AV645">
        <v>0</v>
      </c>
      <c r="AW645">
        <v>0</v>
      </c>
      <c r="AX645">
        <v>0</v>
      </c>
      <c r="AY645" t="b">
        <v>0</v>
      </c>
      <c r="AZ645">
        <v>0</v>
      </c>
      <c r="BI645">
        <v>0</v>
      </c>
      <c r="BJ645">
        <v>0</v>
      </c>
      <c r="BK645">
        <v>0</v>
      </c>
      <c r="BM645" t="s">
        <v>2887</v>
      </c>
      <c r="BN645" t="s">
        <v>3288</v>
      </c>
      <c r="BO645" t="s">
        <v>2888</v>
      </c>
      <c r="BT645"/>
      <c r="BU645"/>
      <c r="BX645"/>
      <c r="BY645" t="s">
        <v>2903</v>
      </c>
      <c r="BZ645"/>
      <c r="CA645"/>
      <c r="CB645"/>
      <c r="CC645"/>
      <c r="CD645">
        <v>0</v>
      </c>
      <c r="CE645"/>
      <c r="CF645">
        <v>0</v>
      </c>
    </row>
    <row r="646" spans="1:84" hidden="1" x14ac:dyDescent="0.35">
      <c r="A646" t="s">
        <v>798</v>
      </c>
      <c r="B646" t="s">
        <v>3566</v>
      </c>
      <c r="C646">
        <v>289.86900000000003</v>
      </c>
      <c r="D646">
        <v>66.637</v>
      </c>
      <c r="E646">
        <v>123.41</v>
      </c>
      <c r="F646">
        <v>112.09399999999999</v>
      </c>
      <c r="G646" t="s">
        <v>2884</v>
      </c>
      <c r="I646">
        <v>60</v>
      </c>
      <c r="J646">
        <v>289.91300000000001</v>
      </c>
      <c r="K646" s="68">
        <v>157.64699999999999</v>
      </c>
      <c r="L646">
        <v>1.3169999999999999</v>
      </c>
      <c r="M646">
        <v>1</v>
      </c>
      <c r="N646" t="s">
        <v>3566</v>
      </c>
      <c r="O646">
        <v>3.2719999999999998</v>
      </c>
      <c r="P646">
        <v>0</v>
      </c>
      <c r="Q646">
        <v>0</v>
      </c>
      <c r="R646">
        <v>289.91300000000001</v>
      </c>
      <c r="S646">
        <v>0</v>
      </c>
      <c r="T646">
        <v>157.64699999999999</v>
      </c>
      <c r="U646">
        <v>0</v>
      </c>
      <c r="V646">
        <v>0</v>
      </c>
      <c r="W646">
        <v>0</v>
      </c>
      <c r="X646">
        <v>0</v>
      </c>
      <c r="Y646">
        <v>0</v>
      </c>
      <c r="Z646">
        <v>0</v>
      </c>
      <c r="AA646">
        <v>0</v>
      </c>
      <c r="AB646">
        <v>0</v>
      </c>
      <c r="AC646" t="b">
        <v>1</v>
      </c>
      <c r="AE646">
        <v>0</v>
      </c>
      <c r="AF646">
        <v>0</v>
      </c>
      <c r="AG646">
        <v>0</v>
      </c>
      <c r="AH646">
        <v>0</v>
      </c>
      <c r="AI646">
        <v>0</v>
      </c>
      <c r="AJ646">
        <v>0</v>
      </c>
      <c r="AK646">
        <v>0</v>
      </c>
      <c r="AL646">
        <v>0</v>
      </c>
      <c r="AM646">
        <v>0</v>
      </c>
      <c r="AN646">
        <v>0</v>
      </c>
      <c r="AO646">
        <v>0</v>
      </c>
      <c r="AP646">
        <v>0</v>
      </c>
      <c r="AQ646">
        <v>0</v>
      </c>
      <c r="AR646">
        <v>0</v>
      </c>
      <c r="AS646">
        <v>0</v>
      </c>
      <c r="AT646">
        <v>0</v>
      </c>
      <c r="AU646">
        <v>0</v>
      </c>
      <c r="AV646">
        <v>0</v>
      </c>
      <c r="AW646">
        <v>0</v>
      </c>
      <c r="AX646">
        <v>0</v>
      </c>
      <c r="AY646" t="b">
        <v>0</v>
      </c>
      <c r="AZ646">
        <v>0</v>
      </c>
      <c r="BI646">
        <v>0</v>
      </c>
      <c r="BJ646">
        <v>0</v>
      </c>
      <c r="BK646">
        <v>0</v>
      </c>
      <c r="BM646" t="s">
        <v>2887</v>
      </c>
      <c r="BN646" t="s">
        <v>2887</v>
      </c>
      <c r="BO646" t="s">
        <v>2888</v>
      </c>
      <c r="BT646"/>
      <c r="BU646"/>
      <c r="BX646"/>
      <c r="BY646" t="s">
        <v>2903</v>
      </c>
      <c r="BZ646"/>
      <c r="CA646"/>
      <c r="CB646"/>
      <c r="CC646"/>
      <c r="CD646">
        <v>0</v>
      </c>
      <c r="CE646"/>
      <c r="CF646">
        <v>0</v>
      </c>
    </row>
    <row r="647" spans="1:84" hidden="1" x14ac:dyDescent="0.35">
      <c r="A647" t="s">
        <v>799</v>
      </c>
      <c r="B647" t="s">
        <v>3567</v>
      </c>
      <c r="C647">
        <v>289.92099999999999</v>
      </c>
      <c r="D647">
        <v>21.137</v>
      </c>
      <c r="E647">
        <v>265.15499999999997</v>
      </c>
      <c r="F647">
        <v>14.31</v>
      </c>
      <c r="G647" t="s">
        <v>2884</v>
      </c>
      <c r="I647">
        <v>173.81</v>
      </c>
      <c r="J647">
        <v>289.93099999999998</v>
      </c>
      <c r="K647" s="68">
        <v>271.45999999999998</v>
      </c>
      <c r="L647">
        <v>9</v>
      </c>
      <c r="M647">
        <v>3</v>
      </c>
      <c r="N647" t="s">
        <v>3567</v>
      </c>
      <c r="O647">
        <v>3.306</v>
      </c>
      <c r="P647">
        <v>10</v>
      </c>
      <c r="Q647">
        <v>21.137</v>
      </c>
      <c r="R647">
        <v>289.923</v>
      </c>
      <c r="S647">
        <v>16.908999999999999</v>
      </c>
      <c r="T647">
        <v>266.416</v>
      </c>
      <c r="U647">
        <v>11.448</v>
      </c>
      <c r="V647">
        <v>100</v>
      </c>
      <c r="W647">
        <v>1.3140000000000001</v>
      </c>
      <c r="X647">
        <v>3.2160000000000002</v>
      </c>
      <c r="Y647">
        <v>19.899999999999999</v>
      </c>
      <c r="Z647">
        <v>20.981999999999999</v>
      </c>
      <c r="AA647">
        <v>0.59</v>
      </c>
      <c r="AB647">
        <v>0</v>
      </c>
      <c r="AC647" t="b">
        <v>1</v>
      </c>
      <c r="BM647" t="s">
        <v>2905</v>
      </c>
      <c r="BN647" t="s">
        <v>2887</v>
      </c>
      <c r="BO647" t="s">
        <v>2888</v>
      </c>
      <c r="BT647"/>
      <c r="BU647"/>
      <c r="BX647"/>
      <c r="BZ647"/>
      <c r="CA647"/>
      <c r="CB647"/>
      <c r="CC647"/>
      <c r="CD647">
        <v>0</v>
      </c>
      <c r="CE647"/>
      <c r="CF647">
        <v>0</v>
      </c>
    </row>
    <row r="648" spans="1:84" hidden="1" x14ac:dyDescent="0.35">
      <c r="A648" t="s">
        <v>800</v>
      </c>
      <c r="B648" t="s">
        <v>3568</v>
      </c>
      <c r="C648">
        <v>289.92</v>
      </c>
      <c r="D648">
        <v>32.811999999999998</v>
      </c>
      <c r="E648">
        <v>268.39100000000002</v>
      </c>
      <c r="F648">
        <v>360</v>
      </c>
      <c r="G648" t="s">
        <v>2884</v>
      </c>
      <c r="I648">
        <v>63.71</v>
      </c>
      <c r="J648">
        <v>289.93400000000003</v>
      </c>
      <c r="K648" s="68">
        <v>161.36000000000001</v>
      </c>
      <c r="L648">
        <v>9</v>
      </c>
      <c r="M648">
        <v>3</v>
      </c>
      <c r="N648" t="s">
        <v>3568</v>
      </c>
      <c r="O648">
        <v>3.306</v>
      </c>
      <c r="P648">
        <v>10</v>
      </c>
      <c r="Q648">
        <v>32.811999999999998</v>
      </c>
      <c r="R648">
        <v>289.923</v>
      </c>
      <c r="S648">
        <v>26.25</v>
      </c>
      <c r="T648">
        <v>300.58</v>
      </c>
      <c r="U648">
        <v>314.19099999999997</v>
      </c>
      <c r="V648">
        <v>100</v>
      </c>
      <c r="W648">
        <v>2.1179999999999999</v>
      </c>
      <c r="X648">
        <v>6.0579999999999998</v>
      </c>
      <c r="Y648">
        <v>19.600000000000001</v>
      </c>
      <c r="Z648">
        <v>20.981999999999999</v>
      </c>
      <c r="AA648">
        <v>0.59</v>
      </c>
      <c r="AB648">
        <v>0</v>
      </c>
      <c r="AC648" t="b">
        <v>1</v>
      </c>
      <c r="BM648" t="s">
        <v>2905</v>
      </c>
      <c r="BN648" t="s">
        <v>3288</v>
      </c>
      <c r="BO648" t="s">
        <v>2888</v>
      </c>
      <c r="BT648"/>
      <c r="BU648"/>
      <c r="BX648"/>
      <c r="BZ648"/>
      <c r="CA648"/>
      <c r="CB648"/>
      <c r="CC648"/>
      <c r="CD648">
        <v>0</v>
      </c>
      <c r="CE648"/>
      <c r="CF648">
        <v>0</v>
      </c>
    </row>
    <row r="649" spans="1:84" hidden="1" x14ac:dyDescent="0.35">
      <c r="A649" t="s">
        <v>801</v>
      </c>
      <c r="B649" t="s">
        <v>3569</v>
      </c>
      <c r="C649">
        <v>289.93200000000002</v>
      </c>
      <c r="D649">
        <v>26.466999999999999</v>
      </c>
      <c r="E649">
        <v>310.49200000000002</v>
      </c>
      <c r="F649">
        <v>41.637999999999998</v>
      </c>
      <c r="G649" t="s">
        <v>2884</v>
      </c>
      <c r="I649">
        <v>225</v>
      </c>
      <c r="J649">
        <v>289.94200000000001</v>
      </c>
      <c r="K649" s="68">
        <v>322.64800000000002</v>
      </c>
      <c r="L649">
        <v>0.61299999999999999</v>
      </c>
      <c r="M649">
        <v>1</v>
      </c>
      <c r="N649" t="s">
        <v>3569</v>
      </c>
      <c r="O649">
        <v>3.3079999999999998</v>
      </c>
      <c r="P649">
        <v>0</v>
      </c>
      <c r="Q649">
        <v>0</v>
      </c>
      <c r="R649">
        <v>289.94200000000001</v>
      </c>
      <c r="S649">
        <v>0</v>
      </c>
      <c r="T649">
        <v>322.64800000000002</v>
      </c>
      <c r="U649">
        <v>0</v>
      </c>
      <c r="V649">
        <v>0</v>
      </c>
      <c r="W649">
        <v>0</v>
      </c>
      <c r="X649">
        <v>0</v>
      </c>
      <c r="Y649">
        <v>0</v>
      </c>
      <c r="Z649">
        <v>0</v>
      </c>
      <c r="AA649">
        <v>0</v>
      </c>
      <c r="AB649">
        <v>0</v>
      </c>
      <c r="AC649" t="b">
        <v>1</v>
      </c>
      <c r="AE649">
        <v>0</v>
      </c>
      <c r="AF649">
        <v>0</v>
      </c>
      <c r="AG649">
        <v>0</v>
      </c>
      <c r="AH649">
        <v>0</v>
      </c>
      <c r="AI649">
        <v>0</v>
      </c>
      <c r="AJ649">
        <v>0</v>
      </c>
      <c r="AK649">
        <v>0</v>
      </c>
      <c r="AL649">
        <v>0</v>
      </c>
      <c r="AM649">
        <v>0</v>
      </c>
      <c r="AN649">
        <v>0</v>
      </c>
      <c r="AO649">
        <v>0</v>
      </c>
      <c r="AP649">
        <v>0</v>
      </c>
      <c r="AQ649">
        <v>0</v>
      </c>
      <c r="AR649">
        <v>0</v>
      </c>
      <c r="AS649">
        <v>0</v>
      </c>
      <c r="AT649">
        <v>0</v>
      </c>
      <c r="AU649">
        <v>0</v>
      </c>
      <c r="AV649">
        <v>0</v>
      </c>
      <c r="AW649">
        <v>0</v>
      </c>
      <c r="AX649">
        <v>0</v>
      </c>
      <c r="AY649" t="b">
        <v>0</v>
      </c>
      <c r="AZ649">
        <v>0</v>
      </c>
      <c r="BI649">
        <v>0</v>
      </c>
      <c r="BJ649">
        <v>0</v>
      </c>
      <c r="BK649">
        <v>0</v>
      </c>
      <c r="BM649" t="s">
        <v>3348</v>
      </c>
      <c r="BN649" t="s">
        <v>3356</v>
      </c>
      <c r="BO649" t="s">
        <v>2888</v>
      </c>
      <c r="BT649"/>
      <c r="BU649"/>
      <c r="BX649"/>
      <c r="BY649" t="s">
        <v>2903</v>
      </c>
      <c r="BZ649"/>
      <c r="CA649"/>
      <c r="CB649"/>
      <c r="CC649"/>
      <c r="CD649">
        <v>0</v>
      </c>
      <c r="CE649"/>
      <c r="CF649">
        <v>0</v>
      </c>
    </row>
    <row r="650" spans="1:84" hidden="1" x14ac:dyDescent="0.35">
      <c r="A650" t="s">
        <v>802</v>
      </c>
      <c r="B650" t="s">
        <v>3570</v>
      </c>
      <c r="C650">
        <v>289.98399999999998</v>
      </c>
      <c r="D650">
        <v>43.212000000000003</v>
      </c>
      <c r="E650">
        <v>77.867999999999995</v>
      </c>
      <c r="F650">
        <v>6.2949999999999999</v>
      </c>
      <c r="G650" t="s">
        <v>2884</v>
      </c>
      <c r="I650">
        <v>346.19</v>
      </c>
      <c r="J650">
        <v>290.00299999999999</v>
      </c>
      <c r="K650" s="68">
        <v>83.83</v>
      </c>
      <c r="L650">
        <v>11</v>
      </c>
      <c r="M650">
        <v>3</v>
      </c>
      <c r="N650" t="s">
        <v>3570</v>
      </c>
      <c r="O650">
        <v>3.2759999999999998</v>
      </c>
      <c r="P650">
        <v>10.523</v>
      </c>
      <c r="Q650">
        <v>43.212000000000003</v>
      </c>
      <c r="R650">
        <v>289.988</v>
      </c>
      <c r="S650">
        <v>34.569000000000003</v>
      </c>
      <c r="T650">
        <v>79.06</v>
      </c>
      <c r="U650">
        <v>5.0359999999999996</v>
      </c>
      <c r="V650">
        <v>100</v>
      </c>
      <c r="W650">
        <v>0.35399999999999998</v>
      </c>
      <c r="X650">
        <v>1.19</v>
      </c>
      <c r="Y650">
        <v>20.25</v>
      </c>
      <c r="Z650">
        <v>20.981999999999999</v>
      </c>
      <c r="AA650">
        <v>0.59</v>
      </c>
      <c r="AB650">
        <v>0</v>
      </c>
      <c r="AC650" t="b">
        <v>1</v>
      </c>
      <c r="BM650" t="s">
        <v>2905</v>
      </c>
      <c r="BN650" t="s">
        <v>2905</v>
      </c>
      <c r="BO650" t="s">
        <v>3359</v>
      </c>
      <c r="BT650"/>
      <c r="BU650"/>
      <c r="BX650"/>
      <c r="BZ650"/>
      <c r="CA650"/>
      <c r="CB650"/>
      <c r="CC650"/>
      <c r="CD650">
        <v>0</v>
      </c>
      <c r="CE650"/>
      <c r="CF650">
        <v>0</v>
      </c>
    </row>
    <row r="651" spans="1:84" hidden="1" x14ac:dyDescent="0.35">
      <c r="A651" t="s">
        <v>803</v>
      </c>
      <c r="B651" t="s">
        <v>3571</v>
      </c>
      <c r="C651">
        <v>289.99200000000002</v>
      </c>
      <c r="D651">
        <v>23.765999999999998</v>
      </c>
      <c r="E651">
        <v>286.37099999999998</v>
      </c>
      <c r="F651">
        <v>8.2260000000000009</v>
      </c>
      <c r="G651" t="s">
        <v>2884</v>
      </c>
      <c r="I651">
        <v>193.81</v>
      </c>
      <c r="J651">
        <v>290.005</v>
      </c>
      <c r="K651" s="68">
        <v>291.45</v>
      </c>
      <c r="L651">
        <v>11</v>
      </c>
      <c r="M651">
        <v>3</v>
      </c>
      <c r="N651" t="s">
        <v>3571</v>
      </c>
      <c r="O651">
        <v>3.274</v>
      </c>
      <c r="P651">
        <v>10.523</v>
      </c>
      <c r="Q651">
        <v>23.765999999999998</v>
      </c>
      <c r="R651">
        <v>289.995</v>
      </c>
      <c r="S651">
        <v>19.013000000000002</v>
      </c>
      <c r="T651">
        <v>287.387</v>
      </c>
      <c r="U651">
        <v>6.58</v>
      </c>
      <c r="V651">
        <v>100</v>
      </c>
      <c r="W651">
        <v>0.77300000000000002</v>
      </c>
      <c r="X651">
        <v>2.4700000000000002</v>
      </c>
      <c r="Y651">
        <v>18.8</v>
      </c>
      <c r="Z651">
        <v>20.981999999999999</v>
      </c>
      <c r="AA651">
        <v>0.59</v>
      </c>
      <c r="AB651">
        <v>0</v>
      </c>
      <c r="AC651" t="b">
        <v>1</v>
      </c>
      <c r="BM651" t="s">
        <v>3348</v>
      </c>
      <c r="BN651" t="s">
        <v>3348</v>
      </c>
      <c r="BO651" t="s">
        <v>3359</v>
      </c>
      <c r="BT651"/>
      <c r="BU651"/>
      <c r="BX651"/>
      <c r="BZ651"/>
      <c r="CA651"/>
      <c r="CB651"/>
      <c r="CC651"/>
      <c r="CD651">
        <v>0</v>
      </c>
      <c r="CE651"/>
      <c r="CF651">
        <v>0</v>
      </c>
    </row>
    <row r="652" spans="1:84" hidden="1" x14ac:dyDescent="0.35">
      <c r="A652" t="s">
        <v>804</v>
      </c>
      <c r="B652" t="s">
        <v>3572</v>
      </c>
      <c r="C652">
        <v>289.99599999999998</v>
      </c>
      <c r="D652">
        <v>31.11</v>
      </c>
      <c r="E652">
        <v>311.26600000000002</v>
      </c>
      <c r="F652">
        <v>7.4189999999999996</v>
      </c>
      <c r="G652" t="s">
        <v>2884</v>
      </c>
      <c r="I652">
        <v>213.81</v>
      </c>
      <c r="J652">
        <v>290.01400000000001</v>
      </c>
      <c r="K652" s="68">
        <v>311.45</v>
      </c>
      <c r="L652">
        <v>12</v>
      </c>
      <c r="M652">
        <v>3</v>
      </c>
      <c r="N652" t="s">
        <v>3572</v>
      </c>
      <c r="O652">
        <v>3.2610000000000001</v>
      </c>
      <c r="P652">
        <v>11.083</v>
      </c>
      <c r="Q652">
        <v>31.11</v>
      </c>
      <c r="R652">
        <v>290</v>
      </c>
      <c r="S652">
        <v>24.888000000000002</v>
      </c>
      <c r="T652">
        <v>311.303</v>
      </c>
      <c r="U652">
        <v>5.9349999999999996</v>
      </c>
      <c r="V652">
        <v>100</v>
      </c>
      <c r="W652">
        <v>0.55500000000000005</v>
      </c>
      <c r="X652">
        <v>2.1560000000000001</v>
      </c>
      <c r="Y652">
        <v>19.440000000000001</v>
      </c>
      <c r="Z652">
        <v>20.981999999999999</v>
      </c>
      <c r="AA652">
        <v>0.59</v>
      </c>
      <c r="AB652">
        <v>0</v>
      </c>
      <c r="AC652" t="b">
        <v>1</v>
      </c>
      <c r="BM652" t="s">
        <v>3356</v>
      </c>
      <c r="BN652" t="s">
        <v>3356</v>
      </c>
      <c r="BO652" t="s">
        <v>3359</v>
      </c>
      <c r="BT652"/>
      <c r="BU652"/>
      <c r="BX652"/>
      <c r="BZ652"/>
      <c r="CA652"/>
      <c r="CB652"/>
      <c r="CC652"/>
      <c r="CD652">
        <v>0</v>
      </c>
      <c r="CE652"/>
      <c r="CF652">
        <v>0</v>
      </c>
    </row>
    <row r="653" spans="1:84" hidden="1" x14ac:dyDescent="0.35">
      <c r="A653" t="s">
        <v>805</v>
      </c>
      <c r="B653" t="s">
        <v>3573</v>
      </c>
      <c r="C653">
        <v>294.28800000000001</v>
      </c>
      <c r="D653">
        <v>58.637</v>
      </c>
      <c r="E653">
        <v>20.170000000000002</v>
      </c>
      <c r="F653">
        <v>84.497</v>
      </c>
      <c r="G653" t="s">
        <v>2884</v>
      </c>
      <c r="I653">
        <v>345</v>
      </c>
      <c r="J653">
        <v>294.33100000000002</v>
      </c>
      <c r="K653" s="68">
        <v>80.736999999999995</v>
      </c>
      <c r="L653">
        <v>-0.97799999999999998</v>
      </c>
      <c r="M653">
        <v>1</v>
      </c>
      <c r="N653" t="s">
        <v>3573</v>
      </c>
      <c r="O653">
        <v>3.0939999999999999</v>
      </c>
      <c r="P653">
        <v>0</v>
      </c>
      <c r="Q653">
        <v>0</v>
      </c>
      <c r="R653">
        <v>294.33100000000002</v>
      </c>
      <c r="S653">
        <v>0</v>
      </c>
      <c r="T653">
        <v>80.736999999999995</v>
      </c>
      <c r="U653">
        <v>0</v>
      </c>
      <c r="V653">
        <v>0</v>
      </c>
      <c r="W653">
        <v>0</v>
      </c>
      <c r="X653">
        <v>0</v>
      </c>
      <c r="Y653">
        <v>0</v>
      </c>
      <c r="Z653">
        <v>0</v>
      </c>
      <c r="AA653">
        <v>0</v>
      </c>
      <c r="AB653">
        <v>0</v>
      </c>
      <c r="AC653" t="b">
        <v>1</v>
      </c>
      <c r="AE653">
        <v>0</v>
      </c>
      <c r="AF653">
        <v>0</v>
      </c>
      <c r="AG653">
        <v>0</v>
      </c>
      <c r="AH653">
        <v>0</v>
      </c>
      <c r="AI653">
        <v>0</v>
      </c>
      <c r="AJ653">
        <v>0</v>
      </c>
      <c r="AK653">
        <v>0</v>
      </c>
      <c r="AL653">
        <v>0</v>
      </c>
      <c r="AM653">
        <v>0</v>
      </c>
      <c r="AN653">
        <v>0</v>
      </c>
      <c r="AO653">
        <v>0</v>
      </c>
      <c r="AP653">
        <v>0</v>
      </c>
      <c r="AQ653">
        <v>0</v>
      </c>
      <c r="AR653">
        <v>0</v>
      </c>
      <c r="AS653">
        <v>0</v>
      </c>
      <c r="AT653">
        <v>0</v>
      </c>
      <c r="AU653">
        <v>0</v>
      </c>
      <c r="AV653">
        <v>0</v>
      </c>
      <c r="AW653">
        <v>0</v>
      </c>
      <c r="AX653">
        <v>0</v>
      </c>
      <c r="AY653" t="b">
        <v>0</v>
      </c>
      <c r="AZ653">
        <v>0</v>
      </c>
      <c r="BI653">
        <v>0</v>
      </c>
      <c r="BJ653">
        <v>0</v>
      </c>
      <c r="BK653">
        <v>0</v>
      </c>
      <c r="BM653" t="s">
        <v>2905</v>
      </c>
      <c r="BN653" t="s">
        <v>2905</v>
      </c>
      <c r="BO653" t="s">
        <v>2888</v>
      </c>
      <c r="BT653"/>
      <c r="BU653"/>
      <c r="BX653"/>
      <c r="BY653" t="s">
        <v>2903</v>
      </c>
      <c r="BZ653"/>
      <c r="CA653"/>
      <c r="CB653"/>
      <c r="CC653"/>
      <c r="CD653">
        <v>0</v>
      </c>
      <c r="CE653"/>
      <c r="CF653">
        <v>0</v>
      </c>
    </row>
    <row r="654" spans="1:84" hidden="1" x14ac:dyDescent="0.35">
      <c r="A654" t="s">
        <v>806</v>
      </c>
      <c r="B654" t="s">
        <v>3574</v>
      </c>
      <c r="C654">
        <v>294.35000000000002</v>
      </c>
      <c r="D654">
        <v>39.499000000000002</v>
      </c>
      <c r="E654">
        <v>237.53299999999999</v>
      </c>
      <c r="F654">
        <v>81.421999999999997</v>
      </c>
      <c r="G654" t="s">
        <v>2884</v>
      </c>
      <c r="I654">
        <v>180</v>
      </c>
      <c r="J654">
        <v>294.36200000000002</v>
      </c>
      <c r="K654" s="68">
        <v>275.435</v>
      </c>
      <c r="L654">
        <v>-1.2110000000000001</v>
      </c>
      <c r="M654">
        <v>1</v>
      </c>
      <c r="N654" t="s">
        <v>3574</v>
      </c>
      <c r="O654">
        <v>3.1019999999999999</v>
      </c>
      <c r="P654">
        <v>0</v>
      </c>
      <c r="Q654">
        <v>0</v>
      </c>
      <c r="R654">
        <v>294.36200000000002</v>
      </c>
      <c r="S654">
        <v>0</v>
      </c>
      <c r="T654">
        <v>275.435</v>
      </c>
      <c r="U654">
        <v>0</v>
      </c>
      <c r="V654">
        <v>0</v>
      </c>
      <c r="W654">
        <v>0</v>
      </c>
      <c r="X654">
        <v>0</v>
      </c>
      <c r="Y654">
        <v>0</v>
      </c>
      <c r="Z654">
        <v>0</v>
      </c>
      <c r="AA654">
        <v>0</v>
      </c>
      <c r="AB654">
        <v>0</v>
      </c>
      <c r="AC654" t="b">
        <v>1</v>
      </c>
      <c r="AE654">
        <v>0</v>
      </c>
      <c r="AF654">
        <v>0</v>
      </c>
      <c r="AG654">
        <v>0</v>
      </c>
      <c r="AH654">
        <v>0</v>
      </c>
      <c r="AI654">
        <v>0</v>
      </c>
      <c r="AJ654">
        <v>0</v>
      </c>
      <c r="AK654">
        <v>0</v>
      </c>
      <c r="AL654">
        <v>0</v>
      </c>
      <c r="AM654">
        <v>0</v>
      </c>
      <c r="AN654">
        <v>0</v>
      </c>
      <c r="AO654">
        <v>0</v>
      </c>
      <c r="AP654">
        <v>0</v>
      </c>
      <c r="AQ654">
        <v>0</v>
      </c>
      <c r="AR654">
        <v>0</v>
      </c>
      <c r="AS654">
        <v>0</v>
      </c>
      <c r="AT654">
        <v>0</v>
      </c>
      <c r="AU654">
        <v>0</v>
      </c>
      <c r="AV654">
        <v>0</v>
      </c>
      <c r="AW654">
        <v>0</v>
      </c>
      <c r="AX654">
        <v>0</v>
      </c>
      <c r="AY654" t="b">
        <v>0</v>
      </c>
      <c r="AZ654">
        <v>0</v>
      </c>
      <c r="BI654">
        <v>0</v>
      </c>
      <c r="BJ654">
        <v>0</v>
      </c>
      <c r="BK654">
        <v>0</v>
      </c>
      <c r="BM654" t="s">
        <v>2887</v>
      </c>
      <c r="BN654" t="s">
        <v>3288</v>
      </c>
      <c r="BO654" t="s">
        <v>2888</v>
      </c>
      <c r="BT654"/>
      <c r="BU654"/>
      <c r="BX654"/>
      <c r="BY654" t="s">
        <v>2903</v>
      </c>
      <c r="BZ654"/>
      <c r="CA654"/>
      <c r="CB654"/>
      <c r="CC654"/>
      <c r="CD654">
        <v>0</v>
      </c>
      <c r="CE654"/>
      <c r="CF654">
        <v>0</v>
      </c>
    </row>
    <row r="655" spans="1:84" hidden="1" x14ac:dyDescent="0.35">
      <c r="A655" t="s">
        <v>807</v>
      </c>
      <c r="B655" t="s">
        <v>3575</v>
      </c>
      <c r="C655">
        <v>294.39299999999997</v>
      </c>
      <c r="D655">
        <v>21.805</v>
      </c>
      <c r="E655">
        <v>65.186000000000007</v>
      </c>
      <c r="F655">
        <v>31.364999999999998</v>
      </c>
      <c r="G655" t="s">
        <v>2884</v>
      </c>
      <c r="I655">
        <v>345</v>
      </c>
      <c r="J655">
        <v>294.404</v>
      </c>
      <c r="K655" s="68">
        <v>80.007999999999996</v>
      </c>
      <c r="L655">
        <v>-0.77700000000000002</v>
      </c>
      <c r="M655">
        <v>1</v>
      </c>
      <c r="N655" t="s">
        <v>3575</v>
      </c>
      <c r="O655">
        <v>3.0619999999999998</v>
      </c>
      <c r="P655">
        <v>0</v>
      </c>
      <c r="Q655">
        <v>0</v>
      </c>
      <c r="R655">
        <v>294.404</v>
      </c>
      <c r="S655">
        <v>0</v>
      </c>
      <c r="T655">
        <v>80.007999999999996</v>
      </c>
      <c r="U655">
        <v>0</v>
      </c>
      <c r="V655">
        <v>0</v>
      </c>
      <c r="W655">
        <v>0</v>
      </c>
      <c r="X655">
        <v>0</v>
      </c>
      <c r="Y655">
        <v>0</v>
      </c>
      <c r="Z655">
        <v>0</v>
      </c>
      <c r="AA655">
        <v>0</v>
      </c>
      <c r="AB655">
        <v>0</v>
      </c>
      <c r="AC655" t="b">
        <v>1</v>
      </c>
      <c r="AE655">
        <v>0</v>
      </c>
      <c r="AF655">
        <v>0</v>
      </c>
      <c r="AG655">
        <v>0</v>
      </c>
      <c r="AH655">
        <v>0</v>
      </c>
      <c r="AI655">
        <v>0</v>
      </c>
      <c r="AJ655">
        <v>0</v>
      </c>
      <c r="AK655">
        <v>0</v>
      </c>
      <c r="AL655">
        <v>0</v>
      </c>
      <c r="AM655">
        <v>0</v>
      </c>
      <c r="AN655">
        <v>0</v>
      </c>
      <c r="AO655">
        <v>0</v>
      </c>
      <c r="AP655">
        <v>0</v>
      </c>
      <c r="AQ655">
        <v>0</v>
      </c>
      <c r="AR655">
        <v>0</v>
      </c>
      <c r="AS655">
        <v>0</v>
      </c>
      <c r="AT655">
        <v>0</v>
      </c>
      <c r="AU655">
        <v>0</v>
      </c>
      <c r="AV655">
        <v>0</v>
      </c>
      <c r="AW655">
        <v>0</v>
      </c>
      <c r="AX655">
        <v>0</v>
      </c>
      <c r="AY655" t="b">
        <v>0</v>
      </c>
      <c r="AZ655">
        <v>0</v>
      </c>
      <c r="BI655">
        <v>0</v>
      </c>
      <c r="BJ655">
        <v>0</v>
      </c>
      <c r="BK655">
        <v>0</v>
      </c>
      <c r="BM655" t="s">
        <v>2887</v>
      </c>
      <c r="BN655" t="s">
        <v>2887</v>
      </c>
      <c r="BO655" t="s">
        <v>2888</v>
      </c>
      <c r="BT655"/>
      <c r="BU655"/>
      <c r="BX655"/>
      <c r="BY655" t="s">
        <v>2903</v>
      </c>
      <c r="BZ655"/>
      <c r="CA655"/>
      <c r="CB655"/>
      <c r="CC655"/>
      <c r="CD655">
        <v>0</v>
      </c>
      <c r="CE655"/>
      <c r="CF655">
        <v>0</v>
      </c>
    </row>
    <row r="656" spans="1:84" hidden="1" x14ac:dyDescent="0.35">
      <c r="A656" t="s">
        <v>808</v>
      </c>
      <c r="B656" t="s">
        <v>3576</v>
      </c>
      <c r="C656">
        <v>294.43200000000002</v>
      </c>
      <c r="D656">
        <v>110.697</v>
      </c>
      <c r="E656">
        <v>251.78</v>
      </c>
      <c r="F656">
        <v>39.524000000000001</v>
      </c>
      <c r="G656" t="s">
        <v>2884</v>
      </c>
      <c r="I656">
        <v>165</v>
      </c>
      <c r="J656">
        <v>294.44600000000003</v>
      </c>
      <c r="K656" s="68">
        <v>260.01900000000001</v>
      </c>
      <c r="L656">
        <v>-0.84399999999999997</v>
      </c>
      <c r="M656">
        <v>1</v>
      </c>
      <c r="N656" t="s">
        <v>3576</v>
      </c>
      <c r="O656">
        <v>2.9820000000000002</v>
      </c>
      <c r="P656">
        <v>0</v>
      </c>
      <c r="Q656">
        <v>0</v>
      </c>
      <c r="R656">
        <v>294.44600000000003</v>
      </c>
      <c r="S656">
        <v>0</v>
      </c>
      <c r="T656">
        <v>260.01900000000001</v>
      </c>
      <c r="U656">
        <v>0</v>
      </c>
      <c r="V656">
        <v>0</v>
      </c>
      <c r="W656">
        <v>0</v>
      </c>
      <c r="X656">
        <v>0</v>
      </c>
      <c r="Y656">
        <v>0</v>
      </c>
      <c r="Z656">
        <v>0</v>
      </c>
      <c r="AA656">
        <v>0</v>
      </c>
      <c r="AB656">
        <v>0</v>
      </c>
      <c r="AC656" t="b">
        <v>1</v>
      </c>
      <c r="AE656">
        <v>0</v>
      </c>
      <c r="AF656">
        <v>0</v>
      </c>
      <c r="AG656">
        <v>0</v>
      </c>
      <c r="AH656">
        <v>0</v>
      </c>
      <c r="AI656">
        <v>0</v>
      </c>
      <c r="AJ656">
        <v>0</v>
      </c>
      <c r="AK656">
        <v>0</v>
      </c>
      <c r="AL656">
        <v>0</v>
      </c>
      <c r="AM656">
        <v>0</v>
      </c>
      <c r="AN656">
        <v>0</v>
      </c>
      <c r="AO656">
        <v>0</v>
      </c>
      <c r="AP656">
        <v>0</v>
      </c>
      <c r="AQ656">
        <v>0</v>
      </c>
      <c r="AR656">
        <v>0</v>
      </c>
      <c r="AS656">
        <v>0</v>
      </c>
      <c r="AT656">
        <v>0</v>
      </c>
      <c r="AU656">
        <v>0</v>
      </c>
      <c r="AV656">
        <v>0</v>
      </c>
      <c r="AW656">
        <v>0</v>
      </c>
      <c r="AX656">
        <v>0</v>
      </c>
      <c r="AY656" t="b">
        <v>0</v>
      </c>
      <c r="AZ656">
        <v>0</v>
      </c>
      <c r="BI656">
        <v>0</v>
      </c>
      <c r="BJ656">
        <v>0</v>
      </c>
      <c r="BK656">
        <v>0</v>
      </c>
      <c r="BM656" t="s">
        <v>2905</v>
      </c>
      <c r="BN656" t="s">
        <v>2905</v>
      </c>
      <c r="BO656" t="s">
        <v>2888</v>
      </c>
      <c r="BT656"/>
      <c r="BU656"/>
      <c r="BX656"/>
      <c r="BY656" t="s">
        <v>2903</v>
      </c>
      <c r="BZ656"/>
      <c r="CA656"/>
      <c r="CB656"/>
      <c r="CC656"/>
      <c r="CD656">
        <v>0</v>
      </c>
      <c r="CE656"/>
      <c r="CF656">
        <v>0</v>
      </c>
    </row>
    <row r="657" spans="1:84" hidden="1" x14ac:dyDescent="0.35">
      <c r="A657" t="s">
        <v>809</v>
      </c>
      <c r="B657" t="s">
        <v>3577</v>
      </c>
      <c r="C657">
        <v>294.459</v>
      </c>
      <c r="D657">
        <v>19.015999999999998</v>
      </c>
      <c r="E657">
        <v>194.874</v>
      </c>
      <c r="F657">
        <v>7.7960000000000003</v>
      </c>
      <c r="G657" t="s">
        <v>2884</v>
      </c>
      <c r="I657">
        <v>103.71</v>
      </c>
      <c r="J657">
        <v>294.46800000000002</v>
      </c>
      <c r="K657" s="68">
        <v>198.94</v>
      </c>
      <c r="L657">
        <v>6</v>
      </c>
      <c r="M657">
        <v>3</v>
      </c>
      <c r="N657" t="s">
        <v>3577</v>
      </c>
      <c r="O657">
        <v>3.036</v>
      </c>
      <c r="P657">
        <v>10</v>
      </c>
      <c r="Q657">
        <v>19.015999999999998</v>
      </c>
      <c r="R657">
        <v>294.46100000000001</v>
      </c>
      <c r="S657">
        <v>15.212999999999999</v>
      </c>
      <c r="T657">
        <v>195.68700000000001</v>
      </c>
      <c r="U657">
        <v>6.2359999999999998</v>
      </c>
      <c r="V657">
        <v>100</v>
      </c>
      <c r="W657">
        <v>0.80300000000000005</v>
      </c>
      <c r="X657">
        <v>0.82199999999999995</v>
      </c>
      <c r="Y657">
        <v>9.25</v>
      </c>
      <c r="Z657">
        <v>9.4760000000000009</v>
      </c>
      <c r="AA657">
        <v>0.37</v>
      </c>
      <c r="AB657">
        <v>0</v>
      </c>
      <c r="AC657" t="b">
        <v>1</v>
      </c>
      <c r="BM657" t="s">
        <v>2905</v>
      </c>
      <c r="BN657" t="s">
        <v>2905</v>
      </c>
      <c r="BO657" t="s">
        <v>2888</v>
      </c>
      <c r="BT657"/>
      <c r="BU657"/>
      <c r="BX657"/>
      <c r="BZ657"/>
      <c r="CA657"/>
      <c r="CB657"/>
      <c r="CC657"/>
      <c r="CD657">
        <v>0</v>
      </c>
      <c r="CE657"/>
      <c r="CF657">
        <v>0</v>
      </c>
    </row>
    <row r="658" spans="1:84" hidden="1" x14ac:dyDescent="0.35">
      <c r="A658" t="s">
        <v>810</v>
      </c>
      <c r="B658" t="s">
        <v>3578</v>
      </c>
      <c r="C658">
        <v>294.43900000000002</v>
      </c>
      <c r="D658">
        <v>60.423999999999999</v>
      </c>
      <c r="E658">
        <v>343.048</v>
      </c>
      <c r="F658">
        <v>25.047999999999998</v>
      </c>
      <c r="G658" t="s">
        <v>2884</v>
      </c>
      <c r="I658">
        <v>253.81</v>
      </c>
      <c r="J658">
        <v>294.476</v>
      </c>
      <c r="K658" s="68">
        <v>349.04</v>
      </c>
      <c r="L658">
        <v>5</v>
      </c>
      <c r="M658">
        <v>3</v>
      </c>
      <c r="N658" t="s">
        <v>3578</v>
      </c>
      <c r="O658">
        <v>3.036</v>
      </c>
      <c r="P658">
        <v>10</v>
      </c>
      <c r="Q658">
        <v>60.423999999999999</v>
      </c>
      <c r="R658">
        <v>294.447</v>
      </c>
      <c r="S658">
        <v>48.338999999999999</v>
      </c>
      <c r="T658">
        <v>344.24599999999998</v>
      </c>
      <c r="U658">
        <v>20.039000000000001</v>
      </c>
      <c r="V658">
        <v>100</v>
      </c>
      <c r="W658">
        <v>0.92700000000000005</v>
      </c>
      <c r="X658">
        <v>0.92400000000000004</v>
      </c>
      <c r="Y658">
        <v>8.39</v>
      </c>
      <c r="Z658">
        <v>9.4760000000000009</v>
      </c>
      <c r="AA658">
        <v>0.37</v>
      </c>
      <c r="AB658">
        <v>0</v>
      </c>
      <c r="AC658" t="b">
        <v>1</v>
      </c>
      <c r="BM658" t="s">
        <v>2905</v>
      </c>
      <c r="BN658" t="s">
        <v>2905</v>
      </c>
      <c r="BO658" t="s">
        <v>2888</v>
      </c>
      <c r="BT658"/>
      <c r="BU658"/>
      <c r="BX658"/>
      <c r="BZ658"/>
      <c r="CA658"/>
      <c r="CB658"/>
      <c r="CC658"/>
      <c r="CD658">
        <v>0</v>
      </c>
      <c r="CE658"/>
      <c r="CF658">
        <v>0</v>
      </c>
    </row>
    <row r="659" spans="1:84" hidden="1" x14ac:dyDescent="0.35">
      <c r="A659" t="s">
        <v>811</v>
      </c>
      <c r="B659" t="s">
        <v>3579</v>
      </c>
      <c r="C659">
        <v>294.48099999999999</v>
      </c>
      <c r="D659">
        <v>40.639000000000003</v>
      </c>
      <c r="E659">
        <v>229.18</v>
      </c>
      <c r="F659">
        <v>6.931</v>
      </c>
      <c r="G659" t="s">
        <v>2884</v>
      </c>
      <c r="I659">
        <v>133.81</v>
      </c>
      <c r="J659">
        <v>294.49700000000001</v>
      </c>
      <c r="K659" s="68">
        <v>229.4</v>
      </c>
      <c r="L659">
        <v>16</v>
      </c>
      <c r="M659">
        <v>3</v>
      </c>
      <c r="N659" t="s">
        <v>3579</v>
      </c>
      <c r="O659">
        <v>3.036</v>
      </c>
      <c r="P659">
        <v>13.563000000000001</v>
      </c>
      <c r="Q659">
        <v>40.639000000000003</v>
      </c>
      <c r="R659">
        <v>294.48500000000001</v>
      </c>
      <c r="S659">
        <v>32.511000000000003</v>
      </c>
      <c r="T659">
        <v>229.22399999999999</v>
      </c>
      <c r="U659">
        <v>5.5449999999999999</v>
      </c>
      <c r="V659">
        <v>100</v>
      </c>
      <c r="W659">
        <v>0.33100000000000002</v>
      </c>
      <c r="X659">
        <v>1.02</v>
      </c>
      <c r="Y659">
        <v>13.73</v>
      </c>
      <c r="Z659">
        <v>9.4760000000000009</v>
      </c>
      <c r="AA659">
        <v>0.37</v>
      </c>
      <c r="AB659">
        <v>0</v>
      </c>
      <c r="AC659" t="b">
        <v>1</v>
      </c>
      <c r="BM659" t="s">
        <v>2905</v>
      </c>
      <c r="BN659" t="s">
        <v>2905</v>
      </c>
      <c r="BO659" t="s">
        <v>2888</v>
      </c>
      <c r="BT659"/>
      <c r="BU659"/>
      <c r="BX659"/>
      <c r="BZ659"/>
      <c r="CA659"/>
      <c r="CB659"/>
      <c r="CC659"/>
      <c r="CD659">
        <v>0</v>
      </c>
      <c r="CE659"/>
      <c r="CF659">
        <v>0</v>
      </c>
    </row>
    <row r="660" spans="1:84" hidden="1" x14ac:dyDescent="0.35">
      <c r="A660" t="s">
        <v>812</v>
      </c>
      <c r="B660" t="s">
        <v>3580</v>
      </c>
      <c r="C660">
        <v>294.41500000000002</v>
      </c>
      <c r="D660">
        <v>306.57600000000002</v>
      </c>
      <c r="E660">
        <v>316.00900000000001</v>
      </c>
      <c r="F660">
        <v>256.83100000000002</v>
      </c>
      <c r="G660" t="s">
        <v>2884</v>
      </c>
      <c r="I660">
        <v>45</v>
      </c>
      <c r="J660">
        <v>294.49900000000002</v>
      </c>
      <c r="K660" s="68">
        <v>140.59</v>
      </c>
      <c r="L660">
        <v>3.085</v>
      </c>
      <c r="M660">
        <v>1</v>
      </c>
      <c r="N660" t="s">
        <v>3580</v>
      </c>
      <c r="O660">
        <v>2.9729999999999999</v>
      </c>
      <c r="P660">
        <v>0</v>
      </c>
      <c r="Q660">
        <v>0</v>
      </c>
      <c r="R660">
        <v>294.49900000000002</v>
      </c>
      <c r="S660">
        <v>0</v>
      </c>
      <c r="T660">
        <v>140.59</v>
      </c>
      <c r="U660">
        <v>0</v>
      </c>
      <c r="V660">
        <v>0</v>
      </c>
      <c r="W660">
        <v>0</v>
      </c>
      <c r="X660">
        <v>0</v>
      </c>
      <c r="Y660">
        <v>0</v>
      </c>
      <c r="Z660">
        <v>0</v>
      </c>
      <c r="AA660">
        <v>0</v>
      </c>
      <c r="AB660">
        <v>0</v>
      </c>
      <c r="AC660" t="b">
        <v>1</v>
      </c>
      <c r="AE660">
        <v>0</v>
      </c>
      <c r="AF660">
        <v>0</v>
      </c>
      <c r="AG660">
        <v>0</v>
      </c>
      <c r="AH660">
        <v>0</v>
      </c>
      <c r="AI660">
        <v>0</v>
      </c>
      <c r="AJ660">
        <v>0</v>
      </c>
      <c r="AK660">
        <v>0</v>
      </c>
      <c r="AL660">
        <v>0</v>
      </c>
      <c r="AM660">
        <v>0</v>
      </c>
      <c r="AN660">
        <v>0</v>
      </c>
      <c r="AO660">
        <v>0</v>
      </c>
      <c r="AP660">
        <v>0</v>
      </c>
      <c r="AQ660">
        <v>0</v>
      </c>
      <c r="AR660">
        <v>0</v>
      </c>
      <c r="AS660">
        <v>0</v>
      </c>
      <c r="AT660">
        <v>0</v>
      </c>
      <c r="AU660">
        <v>0</v>
      </c>
      <c r="AV660">
        <v>0</v>
      </c>
      <c r="AW660">
        <v>0</v>
      </c>
      <c r="AX660">
        <v>0</v>
      </c>
      <c r="AY660" t="b">
        <v>0</v>
      </c>
      <c r="AZ660">
        <v>0</v>
      </c>
      <c r="BI660">
        <v>0</v>
      </c>
      <c r="BJ660">
        <v>0</v>
      </c>
      <c r="BK660">
        <v>0</v>
      </c>
      <c r="BM660" t="s">
        <v>2905</v>
      </c>
      <c r="BN660" t="s">
        <v>3288</v>
      </c>
      <c r="BO660" t="s">
        <v>2888</v>
      </c>
      <c r="BT660"/>
      <c r="BU660"/>
      <c r="BX660"/>
      <c r="BY660" t="s">
        <v>2903</v>
      </c>
      <c r="BZ660"/>
      <c r="CA660"/>
      <c r="CB660"/>
      <c r="CC660"/>
      <c r="CD660">
        <v>0</v>
      </c>
      <c r="CE660"/>
      <c r="CF660">
        <v>0</v>
      </c>
    </row>
    <row r="661" spans="1:84" hidden="1" x14ac:dyDescent="0.35">
      <c r="A661" t="s">
        <v>813</v>
      </c>
      <c r="B661" t="s">
        <v>3581</v>
      </c>
      <c r="C661">
        <v>294.66899999999998</v>
      </c>
      <c r="D661">
        <v>8</v>
      </c>
      <c r="E661">
        <v>55.362000000000002</v>
      </c>
      <c r="F661">
        <v>6.2949999999999999</v>
      </c>
      <c r="G661" t="s">
        <v>2884</v>
      </c>
      <c r="I661">
        <v>321.24</v>
      </c>
      <c r="J661">
        <v>294.67200000000003</v>
      </c>
      <c r="K661" s="68">
        <v>58.51</v>
      </c>
      <c r="L661">
        <v>7</v>
      </c>
      <c r="M661">
        <v>3</v>
      </c>
      <c r="N661" t="s">
        <v>3581</v>
      </c>
      <c r="O661">
        <v>3.0209999999999999</v>
      </c>
      <c r="P661">
        <v>10</v>
      </c>
      <c r="Q661">
        <v>8</v>
      </c>
      <c r="R661">
        <v>294.67</v>
      </c>
      <c r="S661">
        <v>6</v>
      </c>
      <c r="T661">
        <v>55.991999999999997</v>
      </c>
      <c r="U661">
        <v>5.0359999999999996</v>
      </c>
      <c r="V661">
        <v>100</v>
      </c>
      <c r="W661">
        <v>0.94199999999999995</v>
      </c>
      <c r="X661">
        <v>0.879</v>
      </c>
      <c r="Y661">
        <v>9.35</v>
      </c>
      <c r="Z661">
        <v>10.670999999999999</v>
      </c>
      <c r="AA661">
        <v>0.39700000000000002</v>
      </c>
      <c r="AB661">
        <v>0</v>
      </c>
      <c r="AC661" t="b">
        <v>1</v>
      </c>
      <c r="BM661" t="s">
        <v>2887</v>
      </c>
      <c r="BN661" t="s">
        <v>2887</v>
      </c>
      <c r="BO661" t="s">
        <v>2888</v>
      </c>
      <c r="BT661"/>
      <c r="BU661"/>
      <c r="BX661"/>
      <c r="BZ661"/>
      <c r="CA661"/>
      <c r="CB661"/>
      <c r="CC661"/>
      <c r="CD661">
        <v>0</v>
      </c>
      <c r="CE661"/>
      <c r="CF661">
        <v>0</v>
      </c>
    </row>
    <row r="662" spans="1:84" hidden="1" x14ac:dyDescent="0.35">
      <c r="A662" t="s">
        <v>814</v>
      </c>
      <c r="B662" t="s">
        <v>3582</v>
      </c>
      <c r="C662">
        <v>294.66899999999998</v>
      </c>
      <c r="D662">
        <v>8</v>
      </c>
      <c r="E662">
        <v>35.362000000000002</v>
      </c>
      <c r="F662">
        <v>6.2949999999999999</v>
      </c>
      <c r="G662" t="s">
        <v>2884</v>
      </c>
      <c r="I662">
        <v>301.24</v>
      </c>
      <c r="J662">
        <v>294.673</v>
      </c>
      <c r="K662" s="68">
        <v>38.51</v>
      </c>
      <c r="L662">
        <v>19</v>
      </c>
      <c r="M662">
        <v>3</v>
      </c>
      <c r="N662" t="s">
        <v>3582</v>
      </c>
      <c r="O662">
        <v>3.0209999999999999</v>
      </c>
      <c r="P662">
        <v>15.566000000000001</v>
      </c>
      <c r="Q662">
        <v>8</v>
      </c>
      <c r="R662">
        <v>294.67</v>
      </c>
      <c r="S662">
        <v>6</v>
      </c>
      <c r="T662">
        <v>35.991999999999997</v>
      </c>
      <c r="U662">
        <v>5.0359999999999996</v>
      </c>
      <c r="V662">
        <v>100</v>
      </c>
      <c r="W662">
        <v>0.94199999999999995</v>
      </c>
      <c r="X662">
        <v>2.3849999999999998</v>
      </c>
      <c r="Y662">
        <v>9.17</v>
      </c>
      <c r="Z662">
        <v>10.670999999999999</v>
      </c>
      <c r="AA662">
        <v>0.39700000000000002</v>
      </c>
      <c r="AB662">
        <v>0</v>
      </c>
      <c r="AC662" t="b">
        <v>1</v>
      </c>
      <c r="BM662" t="s">
        <v>2887</v>
      </c>
      <c r="BN662" t="s">
        <v>2887</v>
      </c>
      <c r="BO662" t="s">
        <v>2888</v>
      </c>
      <c r="BT662"/>
      <c r="BU662"/>
      <c r="BX662"/>
      <c r="BZ662"/>
      <c r="CA662"/>
      <c r="CB662"/>
      <c r="CC662"/>
      <c r="CD662">
        <v>0</v>
      </c>
      <c r="CE662"/>
      <c r="CF662">
        <v>0</v>
      </c>
    </row>
    <row r="663" spans="1:84" hidden="1" x14ac:dyDescent="0.35">
      <c r="A663" t="s">
        <v>815</v>
      </c>
      <c r="B663" t="s">
        <v>3583</v>
      </c>
      <c r="C663">
        <v>294.66899999999998</v>
      </c>
      <c r="D663">
        <v>8</v>
      </c>
      <c r="E663">
        <v>27.931999999999999</v>
      </c>
      <c r="F663">
        <v>6.2949999999999999</v>
      </c>
      <c r="G663" t="s">
        <v>2884</v>
      </c>
      <c r="I663">
        <v>293.81</v>
      </c>
      <c r="J663">
        <v>294.673</v>
      </c>
      <c r="K663" s="68">
        <v>31.08</v>
      </c>
      <c r="L663">
        <v>16</v>
      </c>
      <c r="M663">
        <v>3</v>
      </c>
      <c r="N663" t="s">
        <v>3583</v>
      </c>
      <c r="O663">
        <v>3.0209999999999999</v>
      </c>
      <c r="P663">
        <v>13.563000000000001</v>
      </c>
      <c r="Q663">
        <v>8</v>
      </c>
      <c r="R663">
        <v>294.67</v>
      </c>
      <c r="S663">
        <v>6</v>
      </c>
      <c r="T663">
        <v>28.562000000000001</v>
      </c>
      <c r="U663">
        <v>5.0359999999999996</v>
      </c>
      <c r="V663">
        <v>100</v>
      </c>
      <c r="W663">
        <v>0.94199999999999995</v>
      </c>
      <c r="X663">
        <v>1.95</v>
      </c>
      <c r="Y663">
        <v>8.99</v>
      </c>
      <c r="Z663">
        <v>10.670999999999999</v>
      </c>
      <c r="AA663">
        <v>0.39700000000000002</v>
      </c>
      <c r="AB663">
        <v>0</v>
      </c>
      <c r="AC663" t="b">
        <v>1</v>
      </c>
      <c r="BM663" t="s">
        <v>2887</v>
      </c>
      <c r="BN663" t="s">
        <v>2887</v>
      </c>
      <c r="BO663" t="s">
        <v>2888</v>
      </c>
      <c r="BT663"/>
      <c r="BU663"/>
      <c r="BX663"/>
      <c r="BZ663"/>
      <c r="CA663"/>
      <c r="CB663"/>
      <c r="CC663"/>
      <c r="CD663">
        <v>0</v>
      </c>
      <c r="CE663"/>
      <c r="CF663">
        <v>0</v>
      </c>
    </row>
    <row r="664" spans="1:84" hidden="1" x14ac:dyDescent="0.35">
      <c r="A664" t="s">
        <v>816</v>
      </c>
      <c r="B664" t="s">
        <v>3584</v>
      </c>
      <c r="C664">
        <v>294.67099999999999</v>
      </c>
      <c r="D664">
        <v>8</v>
      </c>
      <c r="E664">
        <v>67.932000000000002</v>
      </c>
      <c r="F664">
        <v>6.2949999999999999</v>
      </c>
      <c r="G664" t="s">
        <v>2884</v>
      </c>
      <c r="I664">
        <v>333.81</v>
      </c>
      <c r="J664">
        <v>294.67399999999998</v>
      </c>
      <c r="K664" s="68">
        <v>71.08</v>
      </c>
      <c r="L664">
        <v>10</v>
      </c>
      <c r="M664">
        <v>3</v>
      </c>
      <c r="N664" t="s">
        <v>3584</v>
      </c>
      <c r="O664">
        <v>3.0209999999999999</v>
      </c>
      <c r="P664">
        <v>10</v>
      </c>
      <c r="Q664">
        <v>8</v>
      </c>
      <c r="R664">
        <v>294.67200000000003</v>
      </c>
      <c r="S664">
        <v>6</v>
      </c>
      <c r="T664">
        <v>68.561999999999998</v>
      </c>
      <c r="U664">
        <v>5.0359999999999996</v>
      </c>
      <c r="V664">
        <v>100</v>
      </c>
      <c r="W664">
        <v>0.94199999999999995</v>
      </c>
      <c r="X664">
        <v>1.2010000000000001</v>
      </c>
      <c r="Y664">
        <v>8.8800000000000008</v>
      </c>
      <c r="Z664">
        <v>10.670999999999999</v>
      </c>
      <c r="AA664">
        <v>0.39700000000000002</v>
      </c>
      <c r="AB664">
        <v>0</v>
      </c>
      <c r="AC664" t="b">
        <v>1</v>
      </c>
      <c r="BM664" t="s">
        <v>2887</v>
      </c>
      <c r="BN664" t="s">
        <v>2887</v>
      </c>
      <c r="BO664" t="s">
        <v>2888</v>
      </c>
      <c r="BT664"/>
      <c r="BU664"/>
      <c r="BX664"/>
      <c r="BZ664"/>
      <c r="CA664"/>
      <c r="CB664"/>
      <c r="CC664"/>
      <c r="CD664">
        <v>0</v>
      </c>
      <c r="CE664"/>
      <c r="CF664">
        <v>0</v>
      </c>
    </row>
    <row r="665" spans="1:84" hidden="1" x14ac:dyDescent="0.35">
      <c r="A665" t="s">
        <v>817</v>
      </c>
      <c r="B665" t="s">
        <v>3585</v>
      </c>
      <c r="C665">
        <v>294.67099999999999</v>
      </c>
      <c r="D665">
        <v>8</v>
      </c>
      <c r="E665">
        <v>75.361999999999995</v>
      </c>
      <c r="F665">
        <v>6.2949999999999999</v>
      </c>
      <c r="G665" t="s">
        <v>2884</v>
      </c>
      <c r="I665">
        <v>341.24</v>
      </c>
      <c r="J665">
        <v>294.67399999999998</v>
      </c>
      <c r="K665" s="68">
        <v>78.510000000000005</v>
      </c>
      <c r="L665">
        <v>9</v>
      </c>
      <c r="M665">
        <v>3</v>
      </c>
      <c r="N665" t="s">
        <v>3585</v>
      </c>
      <c r="O665">
        <v>3.0209999999999999</v>
      </c>
      <c r="P665">
        <v>10</v>
      </c>
      <c r="Q665">
        <v>8</v>
      </c>
      <c r="R665">
        <v>294.67200000000003</v>
      </c>
      <c r="S665">
        <v>6</v>
      </c>
      <c r="T665">
        <v>75.992000000000004</v>
      </c>
      <c r="U665">
        <v>5.0359999999999996</v>
      </c>
      <c r="V665">
        <v>100</v>
      </c>
      <c r="W665">
        <v>0.94199999999999995</v>
      </c>
      <c r="X665">
        <v>1.1140000000000001</v>
      </c>
      <c r="Y665">
        <v>9.16</v>
      </c>
      <c r="Z665">
        <v>10.670999999999999</v>
      </c>
      <c r="AA665">
        <v>0.39700000000000002</v>
      </c>
      <c r="AB665">
        <v>0</v>
      </c>
      <c r="AC665" t="b">
        <v>1</v>
      </c>
      <c r="BM665" t="s">
        <v>2887</v>
      </c>
      <c r="BN665" t="s">
        <v>2887</v>
      </c>
      <c r="BO665" t="s">
        <v>2888</v>
      </c>
      <c r="BT665"/>
      <c r="BU665"/>
      <c r="BX665"/>
      <c r="BZ665"/>
      <c r="CA665"/>
      <c r="CB665"/>
      <c r="CC665"/>
      <c r="CD665">
        <v>0</v>
      </c>
      <c r="CE665"/>
      <c r="CF665">
        <v>0</v>
      </c>
    </row>
    <row r="666" spans="1:84" hidden="1" x14ac:dyDescent="0.35">
      <c r="A666" t="s">
        <v>818</v>
      </c>
      <c r="B666" t="s">
        <v>3586</v>
      </c>
      <c r="C666">
        <v>294.673</v>
      </c>
      <c r="D666">
        <v>8.0210000000000008</v>
      </c>
      <c r="E666">
        <v>47.932000000000002</v>
      </c>
      <c r="F666">
        <v>6.2949999999999999</v>
      </c>
      <c r="G666" t="s">
        <v>2884</v>
      </c>
      <c r="I666">
        <v>313.81</v>
      </c>
      <c r="J666">
        <v>294.67599999999999</v>
      </c>
      <c r="K666" s="68">
        <v>51.08</v>
      </c>
      <c r="L666">
        <v>14</v>
      </c>
      <c r="M666">
        <v>3</v>
      </c>
      <c r="N666" t="s">
        <v>3586</v>
      </c>
      <c r="O666">
        <v>3.0209999999999999</v>
      </c>
      <c r="P666">
        <v>12.286</v>
      </c>
      <c r="Q666">
        <v>8.0210000000000008</v>
      </c>
      <c r="R666">
        <v>294.67399999999998</v>
      </c>
      <c r="S666">
        <v>6.0209999999999999</v>
      </c>
      <c r="T666">
        <v>48.561999999999998</v>
      </c>
      <c r="U666">
        <v>5.0359999999999996</v>
      </c>
      <c r="V666">
        <v>100</v>
      </c>
      <c r="W666">
        <v>0.94199999999999995</v>
      </c>
      <c r="X666">
        <v>1.7250000000000001</v>
      </c>
      <c r="Y666">
        <v>11.32</v>
      </c>
      <c r="Z666">
        <v>10.670999999999999</v>
      </c>
      <c r="AA666">
        <v>0.39700000000000002</v>
      </c>
      <c r="AB666">
        <v>0</v>
      </c>
      <c r="AC666" t="b">
        <v>1</v>
      </c>
      <c r="BM666" t="s">
        <v>2887</v>
      </c>
      <c r="BN666" t="s">
        <v>2887</v>
      </c>
      <c r="BO666" t="s">
        <v>2888</v>
      </c>
      <c r="BT666"/>
      <c r="BU666"/>
      <c r="BX666"/>
      <c r="BZ666"/>
      <c r="CA666"/>
      <c r="CB666"/>
      <c r="CC666"/>
      <c r="CD666">
        <v>0</v>
      </c>
      <c r="CE666"/>
      <c r="CF666">
        <v>0</v>
      </c>
    </row>
    <row r="667" spans="1:84" hidden="1" x14ac:dyDescent="0.35">
      <c r="A667" t="s">
        <v>819</v>
      </c>
      <c r="B667" t="s">
        <v>3587</v>
      </c>
      <c r="C667">
        <v>294.673</v>
      </c>
      <c r="D667">
        <v>8.0050000000000008</v>
      </c>
      <c r="E667">
        <v>55.362000000000002</v>
      </c>
      <c r="F667">
        <v>6.2949999999999999</v>
      </c>
      <c r="G667" t="s">
        <v>2884</v>
      </c>
      <c r="I667">
        <v>321.24</v>
      </c>
      <c r="J667">
        <v>294.67599999999999</v>
      </c>
      <c r="K667" s="68">
        <v>58.51</v>
      </c>
      <c r="L667">
        <v>14</v>
      </c>
      <c r="M667">
        <v>3</v>
      </c>
      <c r="N667" t="s">
        <v>3587</v>
      </c>
      <c r="O667">
        <v>3.0209999999999999</v>
      </c>
      <c r="P667">
        <v>12.286</v>
      </c>
      <c r="Q667">
        <v>8.0050000000000008</v>
      </c>
      <c r="R667">
        <v>294.67399999999998</v>
      </c>
      <c r="S667">
        <v>6.0049999999999999</v>
      </c>
      <c r="T667">
        <v>55.991999999999997</v>
      </c>
      <c r="U667">
        <v>5.0359999999999996</v>
      </c>
      <c r="V667">
        <v>100</v>
      </c>
      <c r="W667">
        <v>0.94199999999999995</v>
      </c>
      <c r="X667">
        <v>1.7849999999999999</v>
      </c>
      <c r="Y667">
        <v>11.55</v>
      </c>
      <c r="Z667">
        <v>10.670999999999999</v>
      </c>
      <c r="AA667">
        <v>0.39700000000000002</v>
      </c>
      <c r="AB667">
        <v>0</v>
      </c>
      <c r="AC667" t="b">
        <v>1</v>
      </c>
      <c r="BM667" t="s">
        <v>2887</v>
      </c>
      <c r="BN667" t="s">
        <v>2887</v>
      </c>
      <c r="BO667" t="s">
        <v>2888</v>
      </c>
      <c r="BT667"/>
      <c r="BU667"/>
      <c r="BX667"/>
      <c r="BZ667"/>
      <c r="CA667"/>
      <c r="CB667"/>
      <c r="CC667"/>
      <c r="CD667">
        <v>0</v>
      </c>
      <c r="CE667"/>
      <c r="CF667">
        <v>0</v>
      </c>
    </row>
    <row r="668" spans="1:84" hidden="1" x14ac:dyDescent="0.35">
      <c r="A668" t="s">
        <v>820</v>
      </c>
      <c r="B668" t="s">
        <v>3588</v>
      </c>
      <c r="C668">
        <v>294.67399999999998</v>
      </c>
      <c r="D668">
        <v>8</v>
      </c>
      <c r="E668">
        <v>27.931999999999999</v>
      </c>
      <c r="F668">
        <v>6.2949999999999999</v>
      </c>
      <c r="G668" t="s">
        <v>2884</v>
      </c>
      <c r="I668">
        <v>293.81</v>
      </c>
      <c r="J668">
        <v>294.678</v>
      </c>
      <c r="K668" s="68">
        <v>31.08</v>
      </c>
      <c r="L668">
        <v>11</v>
      </c>
      <c r="M668">
        <v>3</v>
      </c>
      <c r="N668" t="s">
        <v>3588</v>
      </c>
      <c r="O668">
        <v>3.02</v>
      </c>
      <c r="P668">
        <v>10.523</v>
      </c>
      <c r="Q668">
        <v>8</v>
      </c>
      <c r="R668">
        <v>294.67500000000001</v>
      </c>
      <c r="S668">
        <v>6</v>
      </c>
      <c r="T668">
        <v>28.562000000000001</v>
      </c>
      <c r="U668">
        <v>5.0359999999999996</v>
      </c>
      <c r="V668">
        <v>100</v>
      </c>
      <c r="W668">
        <v>0.94199999999999995</v>
      </c>
      <c r="X668">
        <v>1.405</v>
      </c>
      <c r="Y668">
        <v>14.34</v>
      </c>
      <c r="Z668">
        <v>10.670999999999999</v>
      </c>
      <c r="AA668">
        <v>0.39700000000000002</v>
      </c>
      <c r="AB668">
        <v>0</v>
      </c>
      <c r="AC668" t="b">
        <v>1</v>
      </c>
      <c r="BM668" t="s">
        <v>2887</v>
      </c>
      <c r="BN668" t="s">
        <v>2887</v>
      </c>
      <c r="BO668" t="s">
        <v>2888</v>
      </c>
      <c r="BT668"/>
      <c r="BU668"/>
      <c r="BX668"/>
      <c r="BZ668"/>
      <c r="CA668"/>
      <c r="CB668"/>
      <c r="CC668"/>
      <c r="CD668">
        <v>0</v>
      </c>
      <c r="CE668"/>
      <c r="CF668">
        <v>0</v>
      </c>
    </row>
    <row r="669" spans="1:84" hidden="1" x14ac:dyDescent="0.35">
      <c r="A669" t="s">
        <v>821</v>
      </c>
      <c r="B669" t="s">
        <v>3589</v>
      </c>
      <c r="C669">
        <v>294.67399999999998</v>
      </c>
      <c r="D669">
        <v>8</v>
      </c>
      <c r="E669">
        <v>35.362000000000002</v>
      </c>
      <c r="F669">
        <v>6.2949999999999999</v>
      </c>
      <c r="G669" t="s">
        <v>2884</v>
      </c>
      <c r="I669">
        <v>301.24</v>
      </c>
      <c r="J669">
        <v>294.678</v>
      </c>
      <c r="K669" s="68">
        <v>38.51</v>
      </c>
      <c r="L669">
        <v>11</v>
      </c>
      <c r="M669">
        <v>3</v>
      </c>
      <c r="N669" t="s">
        <v>3589</v>
      </c>
      <c r="O669">
        <v>3.02</v>
      </c>
      <c r="P669">
        <v>10.523</v>
      </c>
      <c r="Q669">
        <v>8</v>
      </c>
      <c r="R669">
        <v>294.67500000000001</v>
      </c>
      <c r="S669">
        <v>6</v>
      </c>
      <c r="T669">
        <v>35.991999999999997</v>
      </c>
      <c r="U669">
        <v>5.0359999999999996</v>
      </c>
      <c r="V669">
        <v>100</v>
      </c>
      <c r="W669">
        <v>0.94199999999999995</v>
      </c>
      <c r="X669">
        <v>1.33</v>
      </c>
      <c r="Y669">
        <v>15.32</v>
      </c>
      <c r="Z669">
        <v>10.670999999999999</v>
      </c>
      <c r="AA669">
        <v>0.39700000000000002</v>
      </c>
      <c r="AB669">
        <v>0</v>
      </c>
      <c r="AC669" t="b">
        <v>1</v>
      </c>
      <c r="BM669" t="s">
        <v>2887</v>
      </c>
      <c r="BN669" t="s">
        <v>2887</v>
      </c>
      <c r="BO669" t="s">
        <v>2888</v>
      </c>
      <c r="BT669"/>
      <c r="BU669"/>
      <c r="BX669"/>
      <c r="BZ669"/>
      <c r="CA669"/>
      <c r="CB669"/>
      <c r="CC669"/>
      <c r="CD669">
        <v>0</v>
      </c>
      <c r="CE669"/>
      <c r="CF669">
        <v>0</v>
      </c>
    </row>
    <row r="670" spans="1:84" hidden="1" x14ac:dyDescent="0.35">
      <c r="A670" t="s">
        <v>822</v>
      </c>
      <c r="B670" t="s">
        <v>3590</v>
      </c>
      <c r="C670">
        <v>294.67500000000001</v>
      </c>
      <c r="D670">
        <v>8</v>
      </c>
      <c r="E670">
        <v>95.361999999999995</v>
      </c>
      <c r="F670">
        <v>6.2949999999999999</v>
      </c>
      <c r="G670" t="s">
        <v>2884</v>
      </c>
      <c r="I670">
        <v>1.24</v>
      </c>
      <c r="J670">
        <v>294.67899999999997</v>
      </c>
      <c r="K670" s="68">
        <v>98.51</v>
      </c>
      <c r="L670">
        <v>16</v>
      </c>
      <c r="M670">
        <v>3</v>
      </c>
      <c r="N670" t="s">
        <v>3590</v>
      </c>
      <c r="O670">
        <v>3.0190000000000001</v>
      </c>
      <c r="P670">
        <v>13.561999999999999</v>
      </c>
      <c r="Q670">
        <v>8</v>
      </c>
      <c r="R670">
        <v>294.67599999999999</v>
      </c>
      <c r="S670">
        <v>6</v>
      </c>
      <c r="T670">
        <v>95.992000000000004</v>
      </c>
      <c r="U670">
        <v>5.0359999999999996</v>
      </c>
      <c r="V670">
        <v>100</v>
      </c>
      <c r="W670">
        <v>0.94199999999999995</v>
      </c>
      <c r="X670">
        <v>1.946</v>
      </c>
      <c r="Y670">
        <v>12.14</v>
      </c>
      <c r="Z670">
        <v>10.670999999999999</v>
      </c>
      <c r="AA670">
        <v>0.39700000000000002</v>
      </c>
      <c r="AB670">
        <v>0</v>
      </c>
      <c r="AC670" t="b">
        <v>1</v>
      </c>
      <c r="BM670" t="s">
        <v>2887</v>
      </c>
      <c r="BN670" t="s">
        <v>2887</v>
      </c>
      <c r="BO670" t="s">
        <v>2888</v>
      </c>
      <c r="BT670"/>
      <c r="BU670"/>
      <c r="BX670"/>
      <c r="BZ670"/>
      <c r="CA670"/>
      <c r="CB670"/>
      <c r="CC670"/>
      <c r="CD670">
        <v>0</v>
      </c>
      <c r="CE670"/>
      <c r="CF670">
        <v>0</v>
      </c>
    </row>
    <row r="671" spans="1:84" hidden="1" x14ac:dyDescent="0.35">
      <c r="A671" t="s">
        <v>823</v>
      </c>
      <c r="B671" t="s">
        <v>3591</v>
      </c>
      <c r="C671">
        <v>294.67500000000001</v>
      </c>
      <c r="D671">
        <v>8</v>
      </c>
      <c r="E671">
        <v>67.932000000000002</v>
      </c>
      <c r="F671">
        <v>6.2949999999999999</v>
      </c>
      <c r="G671" t="s">
        <v>2884</v>
      </c>
      <c r="I671">
        <v>333.81</v>
      </c>
      <c r="J671">
        <v>294.67899999999997</v>
      </c>
      <c r="K671" s="68">
        <v>71.08</v>
      </c>
      <c r="L671">
        <v>14</v>
      </c>
      <c r="M671">
        <v>3</v>
      </c>
      <c r="N671" t="s">
        <v>3591</v>
      </c>
      <c r="O671">
        <v>3.0190000000000001</v>
      </c>
      <c r="P671">
        <v>12.286</v>
      </c>
      <c r="Q671">
        <v>8</v>
      </c>
      <c r="R671">
        <v>294.67599999999999</v>
      </c>
      <c r="S671">
        <v>6</v>
      </c>
      <c r="T671">
        <v>68.561999999999998</v>
      </c>
      <c r="U671">
        <v>5.0359999999999996</v>
      </c>
      <c r="V671">
        <v>100</v>
      </c>
      <c r="W671">
        <v>0.94199999999999995</v>
      </c>
      <c r="X671">
        <v>1.716</v>
      </c>
      <c r="Y671">
        <v>13.085000000000001</v>
      </c>
      <c r="Z671">
        <v>10.670999999999999</v>
      </c>
      <c r="AA671">
        <v>0.39700000000000002</v>
      </c>
      <c r="AB671">
        <v>0</v>
      </c>
      <c r="AC671" t="b">
        <v>1</v>
      </c>
      <c r="BM671" t="s">
        <v>2887</v>
      </c>
      <c r="BN671" t="s">
        <v>2887</v>
      </c>
      <c r="BO671" t="s">
        <v>2888</v>
      </c>
      <c r="BT671"/>
      <c r="BU671"/>
      <c r="BX671"/>
      <c r="BZ671"/>
      <c r="CA671"/>
      <c r="CB671"/>
      <c r="CC671"/>
      <c r="CD671">
        <v>0</v>
      </c>
      <c r="CE671"/>
      <c r="CF671">
        <v>0</v>
      </c>
    </row>
    <row r="672" spans="1:84" hidden="1" x14ac:dyDescent="0.35">
      <c r="A672" t="s">
        <v>824</v>
      </c>
      <c r="B672" t="s">
        <v>3592</v>
      </c>
      <c r="C672">
        <v>294.678</v>
      </c>
      <c r="D672">
        <v>8</v>
      </c>
      <c r="E672">
        <v>157.02099999999999</v>
      </c>
      <c r="F672">
        <v>6.2949999999999999</v>
      </c>
      <c r="G672" t="s">
        <v>2884</v>
      </c>
      <c r="I672">
        <v>61.24</v>
      </c>
      <c r="J672">
        <v>294.68200000000002</v>
      </c>
      <c r="K672" s="68">
        <v>158.51</v>
      </c>
      <c r="L672">
        <v>15</v>
      </c>
      <c r="M672">
        <v>3</v>
      </c>
      <c r="N672" t="s">
        <v>3592</v>
      </c>
      <c r="O672">
        <v>3.0139999999999998</v>
      </c>
      <c r="P672">
        <v>12.917</v>
      </c>
      <c r="Q672">
        <v>8</v>
      </c>
      <c r="R672">
        <v>294.67899999999997</v>
      </c>
      <c r="S672">
        <v>6</v>
      </c>
      <c r="T672">
        <v>157.31899999999999</v>
      </c>
      <c r="U672">
        <v>5.0359999999999996</v>
      </c>
      <c r="V672">
        <v>100</v>
      </c>
      <c r="W672">
        <v>1.006</v>
      </c>
      <c r="X672">
        <v>2.14</v>
      </c>
      <c r="Y672">
        <v>9.41</v>
      </c>
      <c r="Z672">
        <v>11.948</v>
      </c>
      <c r="AA672">
        <v>0.42399999999999999</v>
      </c>
      <c r="AB672">
        <v>0</v>
      </c>
      <c r="AC672" t="b">
        <v>1</v>
      </c>
      <c r="BM672" t="s">
        <v>2887</v>
      </c>
      <c r="BN672" t="s">
        <v>2887</v>
      </c>
      <c r="BO672" t="s">
        <v>2888</v>
      </c>
      <c r="BT672"/>
      <c r="BU672"/>
      <c r="BX672"/>
      <c r="BZ672"/>
      <c r="CA672"/>
      <c r="CB672"/>
      <c r="CC672"/>
      <c r="CD672">
        <v>0</v>
      </c>
      <c r="CE672"/>
      <c r="CF672">
        <v>0</v>
      </c>
    </row>
    <row r="673" spans="1:84" hidden="1" x14ac:dyDescent="0.35">
      <c r="A673" t="s">
        <v>825</v>
      </c>
      <c r="B673" t="s">
        <v>3593</v>
      </c>
      <c r="C673">
        <v>294.67700000000002</v>
      </c>
      <c r="D673">
        <v>8</v>
      </c>
      <c r="E673">
        <v>75.361999999999995</v>
      </c>
      <c r="F673">
        <v>6.2949999999999999</v>
      </c>
      <c r="G673" t="s">
        <v>2884</v>
      </c>
      <c r="I673">
        <v>341.24</v>
      </c>
      <c r="J673">
        <v>294.68200000000002</v>
      </c>
      <c r="K673" s="68">
        <v>78.510000000000005</v>
      </c>
      <c r="L673">
        <v>25</v>
      </c>
      <c r="M673">
        <v>3</v>
      </c>
      <c r="N673" t="s">
        <v>3593</v>
      </c>
      <c r="O673">
        <v>3.0139999999999998</v>
      </c>
      <c r="P673">
        <v>19.75</v>
      </c>
      <c r="Q673">
        <v>8</v>
      </c>
      <c r="R673">
        <v>294.678</v>
      </c>
      <c r="S673">
        <v>6</v>
      </c>
      <c r="T673">
        <v>75.992000000000004</v>
      </c>
      <c r="U673">
        <v>5.0359999999999996</v>
      </c>
      <c r="V673">
        <v>100</v>
      </c>
      <c r="W673">
        <v>1.006</v>
      </c>
      <c r="X673">
        <v>3.6110000000000002</v>
      </c>
      <c r="Y673">
        <v>16.27</v>
      </c>
      <c r="Z673">
        <v>11.948</v>
      </c>
      <c r="AA673">
        <v>0.42399999999999999</v>
      </c>
      <c r="AB673">
        <v>0</v>
      </c>
      <c r="AC673" t="b">
        <v>1</v>
      </c>
      <c r="BM673" t="s">
        <v>2887</v>
      </c>
      <c r="BN673" t="s">
        <v>2887</v>
      </c>
      <c r="BO673" t="s">
        <v>2888</v>
      </c>
      <c r="BT673"/>
      <c r="BU673"/>
      <c r="BX673"/>
      <c r="BZ673"/>
      <c r="CA673"/>
      <c r="CB673"/>
      <c r="CC673"/>
      <c r="CD673">
        <v>0</v>
      </c>
      <c r="CE673"/>
      <c r="CF673">
        <v>0</v>
      </c>
    </row>
    <row r="674" spans="1:84" hidden="1" x14ac:dyDescent="0.35">
      <c r="A674" t="s">
        <v>826</v>
      </c>
      <c r="B674" t="s">
        <v>3594</v>
      </c>
      <c r="C674">
        <v>294.67899999999997</v>
      </c>
      <c r="D674">
        <v>8</v>
      </c>
      <c r="E674">
        <v>175.36199999999999</v>
      </c>
      <c r="F674">
        <v>6.2949999999999999</v>
      </c>
      <c r="G674" t="s">
        <v>2884</v>
      </c>
      <c r="I674">
        <v>81.239999999999995</v>
      </c>
      <c r="J674">
        <v>294.68200000000002</v>
      </c>
      <c r="K674" s="68">
        <v>178.51</v>
      </c>
      <c r="L674">
        <v>11</v>
      </c>
      <c r="M674">
        <v>3</v>
      </c>
      <c r="N674" t="s">
        <v>3594</v>
      </c>
      <c r="O674">
        <v>3.0139999999999998</v>
      </c>
      <c r="P674">
        <v>10.523</v>
      </c>
      <c r="Q674">
        <v>8</v>
      </c>
      <c r="R674">
        <v>294.68</v>
      </c>
      <c r="S674">
        <v>6</v>
      </c>
      <c r="T674">
        <v>175.99199999999999</v>
      </c>
      <c r="U674">
        <v>5.0359999999999996</v>
      </c>
      <c r="V674">
        <v>100</v>
      </c>
      <c r="W674">
        <v>1.006</v>
      </c>
      <c r="X674">
        <v>1.5529999999999999</v>
      </c>
      <c r="Y674">
        <v>9.89</v>
      </c>
      <c r="Z674">
        <v>11.948</v>
      </c>
      <c r="AA674">
        <v>0.42399999999999999</v>
      </c>
      <c r="AB674">
        <v>0</v>
      </c>
      <c r="AC674" t="b">
        <v>1</v>
      </c>
      <c r="BM674" t="s">
        <v>2887</v>
      </c>
      <c r="BN674" t="s">
        <v>2887</v>
      </c>
      <c r="BO674" t="s">
        <v>2888</v>
      </c>
      <c r="BT674"/>
      <c r="BU674"/>
      <c r="BX674"/>
      <c r="BZ674"/>
      <c r="CA674"/>
      <c r="CB674"/>
      <c r="CC674"/>
      <c r="CD674">
        <v>0</v>
      </c>
      <c r="CE674"/>
      <c r="CF674">
        <v>0</v>
      </c>
    </row>
    <row r="675" spans="1:84" hidden="1" x14ac:dyDescent="0.35">
      <c r="A675" t="s">
        <v>827</v>
      </c>
      <c r="B675" t="s">
        <v>3595</v>
      </c>
      <c r="C675">
        <v>294.67700000000002</v>
      </c>
      <c r="D675">
        <v>8</v>
      </c>
      <c r="E675">
        <v>347.93200000000002</v>
      </c>
      <c r="F675">
        <v>6.2949999999999999</v>
      </c>
      <c r="G675" t="s">
        <v>2884</v>
      </c>
      <c r="I675">
        <v>253.81</v>
      </c>
      <c r="J675">
        <v>294.68200000000002</v>
      </c>
      <c r="K675" s="68">
        <v>351.08</v>
      </c>
      <c r="L675">
        <v>15</v>
      </c>
      <c r="M675">
        <v>3</v>
      </c>
      <c r="N675" t="s">
        <v>3595</v>
      </c>
      <c r="O675">
        <v>3.0139999999999998</v>
      </c>
      <c r="P675">
        <v>12.917</v>
      </c>
      <c r="Q675">
        <v>8</v>
      </c>
      <c r="R675">
        <v>294.678</v>
      </c>
      <c r="S675">
        <v>6</v>
      </c>
      <c r="T675">
        <v>348.56200000000001</v>
      </c>
      <c r="U675">
        <v>5.0359999999999996</v>
      </c>
      <c r="V675">
        <v>100</v>
      </c>
      <c r="W675">
        <v>1.006</v>
      </c>
      <c r="X675">
        <v>2.1709999999999998</v>
      </c>
      <c r="Y675">
        <v>13.06</v>
      </c>
      <c r="Z675">
        <v>11.948</v>
      </c>
      <c r="AA675">
        <v>0.42399999999999999</v>
      </c>
      <c r="AB675">
        <v>0</v>
      </c>
      <c r="AC675" t="b">
        <v>1</v>
      </c>
      <c r="BM675" t="s">
        <v>3345</v>
      </c>
      <c r="BN675" t="s">
        <v>3345</v>
      </c>
      <c r="BO675" t="s">
        <v>2888</v>
      </c>
      <c r="BT675"/>
      <c r="BU675"/>
      <c r="BX675"/>
      <c r="BZ675"/>
      <c r="CA675"/>
      <c r="CB675"/>
      <c r="CC675"/>
      <c r="CD675">
        <v>0</v>
      </c>
      <c r="CE675"/>
      <c r="CF675">
        <v>0</v>
      </c>
    </row>
    <row r="676" spans="1:84" hidden="1" x14ac:dyDescent="0.35">
      <c r="A676" t="s">
        <v>828</v>
      </c>
      <c r="B676" t="s">
        <v>3596</v>
      </c>
      <c r="C676">
        <v>294.678</v>
      </c>
      <c r="D676">
        <v>8</v>
      </c>
      <c r="E676">
        <v>87.932000000000002</v>
      </c>
      <c r="F676">
        <v>6.2949999999999999</v>
      </c>
      <c r="G676" t="s">
        <v>2884</v>
      </c>
      <c r="I676">
        <v>353.81</v>
      </c>
      <c r="J676">
        <v>294.68299999999999</v>
      </c>
      <c r="K676" s="68">
        <v>91.08</v>
      </c>
      <c r="L676">
        <v>12</v>
      </c>
      <c r="M676">
        <v>3</v>
      </c>
      <c r="N676" t="s">
        <v>3596</v>
      </c>
      <c r="O676">
        <v>3.0129999999999999</v>
      </c>
      <c r="P676">
        <v>11.083</v>
      </c>
      <c r="Q676">
        <v>8</v>
      </c>
      <c r="R676">
        <v>294.67899999999997</v>
      </c>
      <c r="S676">
        <v>6</v>
      </c>
      <c r="T676">
        <v>88.561999999999998</v>
      </c>
      <c r="U676">
        <v>5.0359999999999996</v>
      </c>
      <c r="V676">
        <v>100</v>
      </c>
      <c r="W676">
        <v>0.97799999999999998</v>
      </c>
      <c r="X676">
        <v>1.79</v>
      </c>
      <c r="Y676">
        <v>15.54</v>
      </c>
      <c r="Z676">
        <v>14.05</v>
      </c>
      <c r="AA676">
        <v>0.46500000000000002</v>
      </c>
      <c r="AB676">
        <v>0</v>
      </c>
      <c r="AC676" t="b">
        <v>1</v>
      </c>
      <c r="BM676" t="s">
        <v>2887</v>
      </c>
      <c r="BN676" t="s">
        <v>2887</v>
      </c>
      <c r="BO676" t="s">
        <v>2888</v>
      </c>
      <c r="BT676"/>
      <c r="BU676"/>
      <c r="BX676"/>
      <c r="BZ676"/>
      <c r="CA676"/>
      <c r="CB676"/>
      <c r="CC676"/>
      <c r="CD676">
        <v>0</v>
      </c>
      <c r="CE676"/>
      <c r="CF676">
        <v>0</v>
      </c>
    </row>
    <row r="677" spans="1:84" hidden="1" x14ac:dyDescent="0.35">
      <c r="A677" t="s">
        <v>829</v>
      </c>
      <c r="B677" t="s">
        <v>3597</v>
      </c>
      <c r="C677">
        <v>294.67899999999997</v>
      </c>
      <c r="D677">
        <v>8</v>
      </c>
      <c r="E677">
        <v>315.36200000000002</v>
      </c>
      <c r="F677">
        <v>6.2949999999999999</v>
      </c>
      <c r="G677" t="s">
        <v>2884</v>
      </c>
      <c r="I677">
        <v>221.24</v>
      </c>
      <c r="J677">
        <v>294.68299999999999</v>
      </c>
      <c r="K677" s="68">
        <v>318.51</v>
      </c>
      <c r="L677">
        <v>11</v>
      </c>
      <c r="M677">
        <v>3</v>
      </c>
      <c r="N677" t="s">
        <v>3597</v>
      </c>
      <c r="O677">
        <v>3.0129999999999999</v>
      </c>
      <c r="P677">
        <v>10.523</v>
      </c>
      <c r="Q677">
        <v>8</v>
      </c>
      <c r="R677">
        <v>294.68</v>
      </c>
      <c r="S677">
        <v>6</v>
      </c>
      <c r="T677">
        <v>315.99200000000002</v>
      </c>
      <c r="U677">
        <v>5.0359999999999996</v>
      </c>
      <c r="V677">
        <v>100</v>
      </c>
      <c r="W677">
        <v>0.97799999999999998</v>
      </c>
      <c r="X677">
        <v>1.665</v>
      </c>
      <c r="Y677">
        <v>14.39</v>
      </c>
      <c r="Z677">
        <v>14.05</v>
      </c>
      <c r="AA677">
        <v>0.46500000000000002</v>
      </c>
      <c r="AB677">
        <v>0</v>
      </c>
      <c r="AC677" t="b">
        <v>1</v>
      </c>
      <c r="BM677" t="s">
        <v>3345</v>
      </c>
      <c r="BN677" t="s">
        <v>3288</v>
      </c>
      <c r="BO677" t="s">
        <v>2888</v>
      </c>
      <c r="BT677"/>
      <c r="BU677"/>
      <c r="BX677"/>
      <c r="BZ677"/>
      <c r="CA677"/>
      <c r="CB677"/>
      <c r="CC677"/>
      <c r="CD677">
        <v>0</v>
      </c>
      <c r="CE677"/>
      <c r="CF677">
        <v>0</v>
      </c>
    </row>
    <row r="678" spans="1:84" hidden="1" x14ac:dyDescent="0.35">
      <c r="A678" t="s">
        <v>830</v>
      </c>
      <c r="B678" t="s">
        <v>3598</v>
      </c>
      <c r="C678">
        <v>294.678</v>
      </c>
      <c r="D678">
        <v>8.0079999999999991</v>
      </c>
      <c r="E678">
        <v>115.36199999999999</v>
      </c>
      <c r="F678">
        <v>6.2949999999999999</v>
      </c>
      <c r="G678" t="s">
        <v>2884</v>
      </c>
      <c r="I678">
        <v>21.24</v>
      </c>
      <c r="J678">
        <v>294.68299999999999</v>
      </c>
      <c r="K678" s="68">
        <v>118.51</v>
      </c>
      <c r="L678">
        <v>10</v>
      </c>
      <c r="M678">
        <v>3</v>
      </c>
      <c r="N678" t="s">
        <v>3598</v>
      </c>
      <c r="O678">
        <v>3.0129999999999999</v>
      </c>
      <c r="P678">
        <v>10</v>
      </c>
      <c r="Q678">
        <v>8.0079999999999991</v>
      </c>
      <c r="R678">
        <v>294.67899999999997</v>
      </c>
      <c r="S678">
        <v>6.008</v>
      </c>
      <c r="T678">
        <v>115.992</v>
      </c>
      <c r="U678">
        <v>5.0359999999999996</v>
      </c>
      <c r="V678">
        <v>100</v>
      </c>
      <c r="W678">
        <v>0.97799999999999998</v>
      </c>
      <c r="X678">
        <v>1.4450000000000001</v>
      </c>
      <c r="Y678">
        <v>15.75</v>
      </c>
      <c r="Z678">
        <v>14.05</v>
      </c>
      <c r="AA678">
        <v>0.46500000000000002</v>
      </c>
      <c r="AB678">
        <v>0</v>
      </c>
      <c r="AC678" t="b">
        <v>1</v>
      </c>
      <c r="BM678" t="s">
        <v>2887</v>
      </c>
      <c r="BN678" t="s">
        <v>2887</v>
      </c>
      <c r="BO678" t="s">
        <v>2888</v>
      </c>
      <c r="BT678"/>
      <c r="BU678"/>
      <c r="BX678"/>
      <c r="BZ678"/>
      <c r="CA678"/>
      <c r="CB678"/>
      <c r="CC678"/>
      <c r="CD678">
        <v>0</v>
      </c>
      <c r="CE678"/>
      <c r="CF678">
        <v>0</v>
      </c>
    </row>
    <row r="679" spans="1:84" hidden="1" x14ac:dyDescent="0.35">
      <c r="A679" t="s">
        <v>831</v>
      </c>
      <c r="B679" t="s">
        <v>3599</v>
      </c>
      <c r="C679">
        <v>294.67899999999997</v>
      </c>
      <c r="D679">
        <v>8</v>
      </c>
      <c r="E679">
        <v>307.93200000000002</v>
      </c>
      <c r="F679">
        <v>6.2949999999999999</v>
      </c>
      <c r="G679" t="s">
        <v>2884</v>
      </c>
      <c r="I679">
        <v>213.81</v>
      </c>
      <c r="J679">
        <v>294.68299999999999</v>
      </c>
      <c r="K679" s="68">
        <v>311.08</v>
      </c>
      <c r="L679">
        <v>10</v>
      </c>
      <c r="M679">
        <v>3</v>
      </c>
      <c r="N679" t="s">
        <v>3599</v>
      </c>
      <c r="O679">
        <v>3.0129999999999999</v>
      </c>
      <c r="P679">
        <v>10</v>
      </c>
      <c r="Q679">
        <v>8</v>
      </c>
      <c r="R679">
        <v>294.68</v>
      </c>
      <c r="S679">
        <v>6</v>
      </c>
      <c r="T679">
        <v>308.56200000000001</v>
      </c>
      <c r="U679">
        <v>5.0359999999999996</v>
      </c>
      <c r="V679">
        <v>100</v>
      </c>
      <c r="W679">
        <v>0.97799999999999998</v>
      </c>
      <c r="X679">
        <v>1.58</v>
      </c>
      <c r="Y679">
        <v>14.05</v>
      </c>
      <c r="Z679">
        <v>14.05</v>
      </c>
      <c r="AA679">
        <v>0.46500000000000002</v>
      </c>
      <c r="AB679">
        <v>0</v>
      </c>
      <c r="AC679" t="b">
        <v>1</v>
      </c>
      <c r="BM679" t="s">
        <v>3345</v>
      </c>
      <c r="BN679" t="s">
        <v>3345</v>
      </c>
      <c r="BO679" t="s">
        <v>2888</v>
      </c>
      <c r="BT679"/>
      <c r="BU679"/>
      <c r="BX679"/>
      <c r="BZ679"/>
      <c r="CA679"/>
      <c r="CB679"/>
      <c r="CC679"/>
      <c r="CD679">
        <v>0</v>
      </c>
      <c r="CE679"/>
      <c r="CF679">
        <v>0</v>
      </c>
    </row>
    <row r="680" spans="1:84" hidden="1" x14ac:dyDescent="0.35">
      <c r="A680" t="s">
        <v>832</v>
      </c>
      <c r="B680" t="s">
        <v>3600</v>
      </c>
      <c r="C680">
        <v>294.67899999999997</v>
      </c>
      <c r="D680">
        <v>8</v>
      </c>
      <c r="E680">
        <v>95.361999999999995</v>
      </c>
      <c r="F680">
        <v>6.2949999999999999</v>
      </c>
      <c r="G680" t="s">
        <v>2884</v>
      </c>
      <c r="I680">
        <v>1.24</v>
      </c>
      <c r="J680">
        <v>294.68299999999999</v>
      </c>
      <c r="K680" s="68">
        <v>98.51</v>
      </c>
      <c r="L680">
        <v>12</v>
      </c>
      <c r="M680">
        <v>3</v>
      </c>
      <c r="N680" t="s">
        <v>3600</v>
      </c>
      <c r="O680">
        <v>3.0129999999999999</v>
      </c>
      <c r="P680">
        <v>11.083</v>
      </c>
      <c r="Q680">
        <v>8</v>
      </c>
      <c r="R680">
        <v>294.68</v>
      </c>
      <c r="S680">
        <v>6</v>
      </c>
      <c r="T680">
        <v>95.992000000000004</v>
      </c>
      <c r="U680">
        <v>5.0359999999999996</v>
      </c>
      <c r="V680">
        <v>100</v>
      </c>
      <c r="W680">
        <v>0.97799999999999998</v>
      </c>
      <c r="X680">
        <v>1.7749999999999999</v>
      </c>
      <c r="Y680">
        <v>15.18</v>
      </c>
      <c r="Z680">
        <v>14.05</v>
      </c>
      <c r="AA680">
        <v>0.46500000000000002</v>
      </c>
      <c r="AB680">
        <v>0</v>
      </c>
      <c r="AC680" t="b">
        <v>1</v>
      </c>
      <c r="BM680" t="s">
        <v>2887</v>
      </c>
      <c r="BN680" t="s">
        <v>2887</v>
      </c>
      <c r="BO680" t="s">
        <v>2888</v>
      </c>
      <c r="BT680"/>
      <c r="BU680"/>
      <c r="BX680"/>
      <c r="BZ680"/>
      <c r="CA680"/>
      <c r="CB680"/>
      <c r="CC680"/>
      <c r="CD680">
        <v>0</v>
      </c>
      <c r="CE680"/>
      <c r="CF680">
        <v>0</v>
      </c>
    </row>
    <row r="681" spans="1:84" hidden="1" x14ac:dyDescent="0.35">
      <c r="A681" t="s">
        <v>833</v>
      </c>
      <c r="B681" t="s">
        <v>3601</v>
      </c>
      <c r="C681">
        <v>294.67899999999997</v>
      </c>
      <c r="D681">
        <v>8</v>
      </c>
      <c r="E681">
        <v>107.932</v>
      </c>
      <c r="F681">
        <v>6.2949999999999999</v>
      </c>
      <c r="G681" t="s">
        <v>2884</v>
      </c>
      <c r="I681">
        <v>13.81</v>
      </c>
      <c r="J681">
        <v>294.68400000000003</v>
      </c>
      <c r="K681" s="68">
        <v>111.08</v>
      </c>
      <c r="L681">
        <v>12</v>
      </c>
      <c r="M681">
        <v>3</v>
      </c>
      <c r="N681" t="s">
        <v>3601</v>
      </c>
      <c r="O681">
        <v>3.0110000000000001</v>
      </c>
      <c r="P681">
        <v>11.083</v>
      </c>
      <c r="Q681">
        <v>8</v>
      </c>
      <c r="R681">
        <v>294.68</v>
      </c>
      <c r="S681">
        <v>6</v>
      </c>
      <c r="T681">
        <v>108.562</v>
      </c>
      <c r="U681">
        <v>5.0359999999999996</v>
      </c>
      <c r="V681">
        <v>100</v>
      </c>
      <c r="W681">
        <v>0.95799999999999996</v>
      </c>
      <c r="X681">
        <v>1.873</v>
      </c>
      <c r="Y681">
        <v>17.225000000000001</v>
      </c>
      <c r="Z681">
        <v>14.99</v>
      </c>
      <c r="AA681">
        <v>0.48199999999999998</v>
      </c>
      <c r="AB681">
        <v>0</v>
      </c>
      <c r="AC681" t="b">
        <v>1</v>
      </c>
      <c r="BM681" t="s">
        <v>2887</v>
      </c>
      <c r="BN681" t="s">
        <v>2887</v>
      </c>
      <c r="BO681" t="s">
        <v>2888</v>
      </c>
      <c r="BT681"/>
      <c r="BU681"/>
      <c r="BX681"/>
      <c r="BZ681"/>
      <c r="CA681"/>
      <c r="CB681"/>
      <c r="CC681"/>
      <c r="CD681">
        <v>0</v>
      </c>
      <c r="CE681"/>
      <c r="CF681">
        <v>0</v>
      </c>
    </row>
    <row r="682" spans="1:84" hidden="1" x14ac:dyDescent="0.35">
      <c r="A682" t="s">
        <v>834</v>
      </c>
      <c r="B682" t="s">
        <v>3602</v>
      </c>
      <c r="C682">
        <v>294.68299999999999</v>
      </c>
      <c r="D682">
        <v>8</v>
      </c>
      <c r="E682">
        <v>275.36200000000002</v>
      </c>
      <c r="F682">
        <v>6.2949999999999999</v>
      </c>
      <c r="G682" t="s">
        <v>2884</v>
      </c>
      <c r="I682">
        <v>181.24</v>
      </c>
      <c r="J682">
        <v>294.68700000000001</v>
      </c>
      <c r="K682" s="68">
        <v>278.51</v>
      </c>
      <c r="L682">
        <v>13</v>
      </c>
      <c r="M682">
        <v>3</v>
      </c>
      <c r="N682" t="s">
        <v>3602</v>
      </c>
      <c r="O682">
        <v>3.0070000000000001</v>
      </c>
      <c r="P682">
        <v>11.673</v>
      </c>
      <c r="Q682">
        <v>8</v>
      </c>
      <c r="R682">
        <v>294.68400000000003</v>
      </c>
      <c r="S682">
        <v>6</v>
      </c>
      <c r="T682">
        <v>275.99200000000002</v>
      </c>
      <c r="U682">
        <v>5.0359999999999996</v>
      </c>
      <c r="V682">
        <v>100</v>
      </c>
      <c r="W682">
        <v>0.92300000000000004</v>
      </c>
      <c r="X682">
        <v>2.09</v>
      </c>
      <c r="Y682">
        <v>15.07</v>
      </c>
      <c r="Z682">
        <v>16.811</v>
      </c>
      <c r="AA682">
        <v>0.51500000000000001</v>
      </c>
      <c r="AB682">
        <v>0</v>
      </c>
      <c r="AC682" t="b">
        <v>1</v>
      </c>
      <c r="BM682" t="s">
        <v>2887</v>
      </c>
      <c r="BN682" t="s">
        <v>2887</v>
      </c>
      <c r="BO682" t="s">
        <v>2888</v>
      </c>
      <c r="BT682"/>
      <c r="BU682"/>
      <c r="BX682"/>
      <c r="BZ682"/>
      <c r="CA682"/>
      <c r="CB682"/>
      <c r="CC682"/>
      <c r="CD682">
        <v>0</v>
      </c>
      <c r="CE682"/>
      <c r="CF682">
        <v>0</v>
      </c>
    </row>
    <row r="683" spans="1:84" hidden="1" x14ac:dyDescent="0.35">
      <c r="A683" t="s">
        <v>835</v>
      </c>
      <c r="B683" t="s">
        <v>3603</v>
      </c>
      <c r="C683">
        <v>294.68400000000003</v>
      </c>
      <c r="D683">
        <v>8</v>
      </c>
      <c r="E683">
        <v>267.93200000000002</v>
      </c>
      <c r="F683">
        <v>6.2949999999999999</v>
      </c>
      <c r="G683" t="s">
        <v>2884</v>
      </c>
      <c r="I683">
        <v>173.81</v>
      </c>
      <c r="J683">
        <v>294.68799999999999</v>
      </c>
      <c r="K683" s="68">
        <v>271.08</v>
      </c>
      <c r="L683">
        <v>15</v>
      </c>
      <c r="M683">
        <v>3</v>
      </c>
      <c r="N683" t="s">
        <v>3603</v>
      </c>
      <c r="O683">
        <v>3.0049999999999999</v>
      </c>
      <c r="P683">
        <v>12.917</v>
      </c>
      <c r="Q683">
        <v>8</v>
      </c>
      <c r="R683">
        <v>294.685</v>
      </c>
      <c r="S683">
        <v>6</v>
      </c>
      <c r="T683">
        <v>268.56200000000001</v>
      </c>
      <c r="U683">
        <v>5.0359999999999996</v>
      </c>
      <c r="V683">
        <v>100</v>
      </c>
      <c r="W683">
        <v>0.89600000000000002</v>
      </c>
      <c r="X683">
        <v>2.3740000000000001</v>
      </c>
      <c r="Y683">
        <v>17.79</v>
      </c>
      <c r="Z683">
        <v>18.37</v>
      </c>
      <c r="AA683">
        <v>0.54300000000000004</v>
      </c>
      <c r="AB683">
        <v>0</v>
      </c>
      <c r="AC683" t="b">
        <v>1</v>
      </c>
      <c r="BM683" t="s">
        <v>2887</v>
      </c>
      <c r="BN683" t="s">
        <v>2887</v>
      </c>
      <c r="BO683" t="s">
        <v>2888</v>
      </c>
      <c r="BT683"/>
      <c r="BU683"/>
      <c r="BX683"/>
      <c r="BZ683"/>
      <c r="CA683"/>
      <c r="CB683"/>
      <c r="CC683"/>
      <c r="CD683">
        <v>0</v>
      </c>
      <c r="CE683"/>
      <c r="CF683">
        <v>0</v>
      </c>
    </row>
    <row r="684" spans="1:84" hidden="1" x14ac:dyDescent="0.35">
      <c r="A684" t="s">
        <v>836</v>
      </c>
      <c r="B684" t="s">
        <v>3604</v>
      </c>
      <c r="C684">
        <v>294.685</v>
      </c>
      <c r="D684">
        <v>8</v>
      </c>
      <c r="E684">
        <v>207.93199999999999</v>
      </c>
      <c r="F684">
        <v>6.2949999999999999</v>
      </c>
      <c r="G684" t="s">
        <v>2884</v>
      </c>
      <c r="I684">
        <v>113.81</v>
      </c>
      <c r="J684">
        <v>294.68900000000002</v>
      </c>
      <c r="K684" s="68">
        <v>211.08</v>
      </c>
      <c r="L684">
        <v>9</v>
      </c>
      <c r="M684">
        <v>3</v>
      </c>
      <c r="N684" t="s">
        <v>3604</v>
      </c>
      <c r="O684">
        <v>3.004</v>
      </c>
      <c r="P684">
        <v>10</v>
      </c>
      <c r="Q684">
        <v>8</v>
      </c>
      <c r="R684">
        <v>294.68599999999998</v>
      </c>
      <c r="S684">
        <v>6</v>
      </c>
      <c r="T684">
        <v>208.56200000000001</v>
      </c>
      <c r="U684">
        <v>5.0359999999999996</v>
      </c>
      <c r="V684">
        <v>100</v>
      </c>
      <c r="W684">
        <v>0.87</v>
      </c>
      <c r="X684">
        <v>1.54</v>
      </c>
      <c r="Y684">
        <v>11.91</v>
      </c>
      <c r="Z684">
        <v>19.940000000000001</v>
      </c>
      <c r="AA684">
        <v>0.57199999999999995</v>
      </c>
      <c r="AB684">
        <v>0</v>
      </c>
      <c r="AC684" t="b">
        <v>1</v>
      </c>
      <c r="BM684" t="s">
        <v>2887</v>
      </c>
      <c r="BN684" t="s">
        <v>2887</v>
      </c>
      <c r="BO684" t="s">
        <v>2888</v>
      </c>
      <c r="BT684"/>
      <c r="BU684"/>
      <c r="BX684"/>
      <c r="BZ684"/>
      <c r="CA684"/>
      <c r="CB684"/>
      <c r="CC684"/>
      <c r="CD684">
        <v>0</v>
      </c>
      <c r="CE684"/>
      <c r="CF684">
        <v>0</v>
      </c>
    </row>
    <row r="685" spans="1:84" hidden="1" x14ac:dyDescent="0.35">
      <c r="A685" t="s">
        <v>837</v>
      </c>
      <c r="B685" t="s">
        <v>3605</v>
      </c>
      <c r="C685">
        <v>294.68400000000003</v>
      </c>
      <c r="D685">
        <v>8</v>
      </c>
      <c r="E685">
        <v>215.36199999999999</v>
      </c>
      <c r="F685">
        <v>6.2949999999999999</v>
      </c>
      <c r="G685" t="s">
        <v>2884</v>
      </c>
      <c r="I685">
        <v>121.24</v>
      </c>
      <c r="J685">
        <v>294.68900000000002</v>
      </c>
      <c r="K685" s="68">
        <v>218.51</v>
      </c>
      <c r="L685">
        <v>11</v>
      </c>
      <c r="M685">
        <v>3</v>
      </c>
      <c r="N685" t="s">
        <v>3605</v>
      </c>
      <c r="O685">
        <v>3.004</v>
      </c>
      <c r="P685">
        <v>10.523</v>
      </c>
      <c r="Q685">
        <v>8</v>
      </c>
      <c r="R685">
        <v>294.68599999999998</v>
      </c>
      <c r="S685">
        <v>6</v>
      </c>
      <c r="T685">
        <v>215.99199999999999</v>
      </c>
      <c r="U685">
        <v>5.0359999999999996</v>
      </c>
      <c r="V685">
        <v>100</v>
      </c>
      <c r="W685">
        <v>0.87</v>
      </c>
      <c r="X685">
        <v>1.81</v>
      </c>
      <c r="Y685">
        <v>14.84</v>
      </c>
      <c r="Z685">
        <v>19.940000000000001</v>
      </c>
      <c r="AA685">
        <v>0.57199999999999995</v>
      </c>
      <c r="AB685">
        <v>0</v>
      </c>
      <c r="AC685" t="b">
        <v>1</v>
      </c>
      <c r="BM685" t="s">
        <v>2887</v>
      </c>
      <c r="BN685" t="s">
        <v>2887</v>
      </c>
      <c r="BO685" t="s">
        <v>2888</v>
      </c>
      <c r="BT685"/>
      <c r="BU685"/>
      <c r="BX685"/>
      <c r="BZ685"/>
      <c r="CA685"/>
      <c r="CB685"/>
      <c r="CC685"/>
      <c r="CD685">
        <v>0</v>
      </c>
      <c r="CE685"/>
      <c r="CF685">
        <v>0</v>
      </c>
    </row>
    <row r="686" spans="1:84" hidden="1" x14ac:dyDescent="0.35">
      <c r="A686" t="s">
        <v>838</v>
      </c>
      <c r="B686" t="s">
        <v>3606</v>
      </c>
      <c r="C686">
        <v>294.68400000000003</v>
      </c>
      <c r="D686">
        <v>32.034999999999997</v>
      </c>
      <c r="E686">
        <v>271.23700000000002</v>
      </c>
      <c r="F686">
        <v>209.92099999999999</v>
      </c>
      <c r="G686" t="s">
        <v>2884</v>
      </c>
      <c r="I686">
        <v>263.70999999999998</v>
      </c>
      <c r="J686">
        <v>294.69499999999999</v>
      </c>
      <c r="K686" s="68">
        <v>0.98</v>
      </c>
      <c r="L686">
        <v>24</v>
      </c>
      <c r="M686">
        <v>3</v>
      </c>
      <c r="N686" t="s">
        <v>3606</v>
      </c>
      <c r="O686">
        <v>2.9940000000000002</v>
      </c>
      <c r="P686">
        <v>19.042000000000002</v>
      </c>
      <c r="Q686">
        <v>32.034999999999997</v>
      </c>
      <c r="R686">
        <v>294.68599999999998</v>
      </c>
      <c r="S686">
        <v>25.628</v>
      </c>
      <c r="T686">
        <v>289.18599999999998</v>
      </c>
      <c r="U686">
        <v>167.93700000000001</v>
      </c>
      <c r="V686">
        <v>100</v>
      </c>
      <c r="W686">
        <v>2.0950000000000002</v>
      </c>
      <c r="X686">
        <v>15.85</v>
      </c>
      <c r="Y686">
        <v>21.96</v>
      </c>
      <c r="Z686">
        <v>21.515000000000001</v>
      </c>
      <c r="AA686">
        <v>0.6</v>
      </c>
      <c r="AB686">
        <v>0</v>
      </c>
      <c r="AC686" t="b">
        <v>1</v>
      </c>
      <c r="BM686" t="s">
        <v>2887</v>
      </c>
      <c r="BN686" t="s">
        <v>3288</v>
      </c>
      <c r="BO686" t="s">
        <v>2888</v>
      </c>
      <c r="BT686"/>
      <c r="BU686"/>
      <c r="BX686"/>
      <c r="BZ686"/>
      <c r="CA686"/>
      <c r="CB686"/>
      <c r="CC686"/>
      <c r="CD686">
        <v>0</v>
      </c>
      <c r="CE686"/>
      <c r="CF686">
        <v>0</v>
      </c>
    </row>
    <row r="687" spans="1:84" hidden="1" x14ac:dyDescent="0.35">
      <c r="A687" t="s">
        <v>839</v>
      </c>
      <c r="B687" t="s">
        <v>3607</v>
      </c>
      <c r="C687">
        <v>294.69</v>
      </c>
      <c r="D687">
        <v>27.756</v>
      </c>
      <c r="E687">
        <v>101.495</v>
      </c>
      <c r="F687">
        <v>132.75800000000001</v>
      </c>
      <c r="G687" t="s">
        <v>2884</v>
      </c>
      <c r="I687">
        <v>98.76</v>
      </c>
      <c r="J687">
        <v>294.697</v>
      </c>
      <c r="K687" s="68">
        <v>196.07</v>
      </c>
      <c r="L687">
        <v>27</v>
      </c>
      <c r="M687">
        <v>3</v>
      </c>
      <c r="N687" t="s">
        <v>3607</v>
      </c>
      <c r="O687">
        <v>2.9910000000000001</v>
      </c>
      <c r="P687">
        <v>21.175999999999998</v>
      </c>
      <c r="Q687">
        <v>27.756</v>
      </c>
      <c r="R687">
        <v>294.69099999999997</v>
      </c>
      <c r="S687">
        <v>22.204999999999998</v>
      </c>
      <c r="T687">
        <v>120.41</v>
      </c>
      <c r="U687">
        <v>106.206</v>
      </c>
      <c r="V687">
        <v>100</v>
      </c>
      <c r="W687">
        <v>2.3380000000000001</v>
      </c>
      <c r="X687">
        <v>19.548999999999999</v>
      </c>
      <c r="Y687">
        <v>23.954999999999998</v>
      </c>
      <c r="Z687">
        <v>21.515000000000001</v>
      </c>
      <c r="AA687">
        <v>0.6</v>
      </c>
      <c r="AB687">
        <v>0</v>
      </c>
      <c r="AC687" t="b">
        <v>1</v>
      </c>
      <c r="BM687" t="s">
        <v>2887</v>
      </c>
      <c r="BN687" t="s">
        <v>2887</v>
      </c>
      <c r="BO687" t="s">
        <v>2888</v>
      </c>
      <c r="BT687"/>
      <c r="BU687"/>
      <c r="BX687"/>
      <c r="BZ687"/>
      <c r="CA687"/>
      <c r="CB687"/>
      <c r="CC687"/>
      <c r="CD687">
        <v>0</v>
      </c>
      <c r="CE687"/>
      <c r="CF687">
        <v>0</v>
      </c>
    </row>
    <row r="688" spans="1:84" hidden="1" x14ac:dyDescent="0.35">
      <c r="A688" t="s">
        <v>840</v>
      </c>
      <c r="B688" t="s">
        <v>3608</v>
      </c>
      <c r="C688">
        <v>294.69099999999997</v>
      </c>
      <c r="D688">
        <v>35.57</v>
      </c>
      <c r="E688">
        <v>228.99199999999999</v>
      </c>
      <c r="F688">
        <v>54.817999999999998</v>
      </c>
      <c r="G688" t="s">
        <v>2884</v>
      </c>
      <c r="I688">
        <v>173.81</v>
      </c>
      <c r="J688">
        <v>294.70100000000002</v>
      </c>
      <c r="K688" s="68">
        <v>271.12</v>
      </c>
      <c r="L688">
        <v>14</v>
      </c>
      <c r="M688">
        <v>3</v>
      </c>
      <c r="N688" t="s">
        <v>3608</v>
      </c>
      <c r="O688">
        <v>2.9849999999999999</v>
      </c>
      <c r="P688">
        <v>12.286</v>
      </c>
      <c r="Q688">
        <v>35.57</v>
      </c>
      <c r="R688">
        <v>294.69299999999998</v>
      </c>
      <c r="S688">
        <v>28.456</v>
      </c>
      <c r="T688">
        <v>237.417</v>
      </c>
      <c r="U688">
        <v>43.854999999999997</v>
      </c>
      <c r="V688">
        <v>100</v>
      </c>
      <c r="W688">
        <v>2.0049999999999999</v>
      </c>
      <c r="X688">
        <v>9</v>
      </c>
      <c r="Y688">
        <v>23.84</v>
      </c>
      <c r="Z688">
        <v>21.515000000000001</v>
      </c>
      <c r="AA688">
        <v>0.6</v>
      </c>
      <c r="AB688">
        <v>0</v>
      </c>
      <c r="AC688" t="b">
        <v>1</v>
      </c>
      <c r="BM688" t="s">
        <v>2887</v>
      </c>
      <c r="BN688" t="s">
        <v>2887</v>
      </c>
      <c r="BO688" t="s">
        <v>2888</v>
      </c>
      <c r="BT688"/>
      <c r="BU688"/>
      <c r="BX688"/>
      <c r="BZ688"/>
      <c r="CA688"/>
      <c r="CB688"/>
      <c r="CC688"/>
      <c r="CD688">
        <v>0</v>
      </c>
      <c r="CE688"/>
      <c r="CF688">
        <v>0</v>
      </c>
    </row>
    <row r="689" spans="1:84" hidden="1" x14ac:dyDescent="0.35">
      <c r="A689" t="s">
        <v>841</v>
      </c>
      <c r="B689" t="s">
        <v>3609</v>
      </c>
      <c r="C689">
        <v>294.71499999999997</v>
      </c>
      <c r="D689">
        <v>21.681000000000001</v>
      </c>
      <c r="E689">
        <v>244.833</v>
      </c>
      <c r="F689">
        <v>63.856000000000002</v>
      </c>
      <c r="G689" t="s">
        <v>2884</v>
      </c>
      <c r="I689">
        <v>180</v>
      </c>
      <c r="J689">
        <v>294.72399999999999</v>
      </c>
      <c r="K689" s="68">
        <v>277.31099999999998</v>
      </c>
      <c r="L689">
        <v>-0.80900000000000005</v>
      </c>
      <c r="M689">
        <v>1</v>
      </c>
      <c r="N689" t="s">
        <v>3609</v>
      </c>
      <c r="O689">
        <v>2.9649999999999999</v>
      </c>
      <c r="P689">
        <v>0</v>
      </c>
      <c r="Q689">
        <v>0</v>
      </c>
      <c r="R689">
        <v>294.72399999999999</v>
      </c>
      <c r="S689">
        <v>0</v>
      </c>
      <c r="T689">
        <v>277.31099999999998</v>
      </c>
      <c r="U689">
        <v>0</v>
      </c>
      <c r="V689">
        <v>0</v>
      </c>
      <c r="W689">
        <v>0</v>
      </c>
      <c r="X689">
        <v>0</v>
      </c>
      <c r="Y689">
        <v>0</v>
      </c>
      <c r="Z689">
        <v>0</v>
      </c>
      <c r="AA689">
        <v>0</v>
      </c>
      <c r="AB689">
        <v>0</v>
      </c>
      <c r="AC689" t="b">
        <v>1</v>
      </c>
      <c r="AE689">
        <v>0</v>
      </c>
      <c r="AF689">
        <v>0</v>
      </c>
      <c r="AG689">
        <v>0</v>
      </c>
      <c r="AH689">
        <v>0</v>
      </c>
      <c r="AI689">
        <v>0</v>
      </c>
      <c r="AJ689">
        <v>0</v>
      </c>
      <c r="AK689">
        <v>0</v>
      </c>
      <c r="AL689">
        <v>0</v>
      </c>
      <c r="AM689">
        <v>0</v>
      </c>
      <c r="AN689">
        <v>0</v>
      </c>
      <c r="AO689">
        <v>0</v>
      </c>
      <c r="AP689">
        <v>0</v>
      </c>
      <c r="AQ689">
        <v>0</v>
      </c>
      <c r="AR689">
        <v>0</v>
      </c>
      <c r="AS689">
        <v>0</v>
      </c>
      <c r="AT689">
        <v>0</v>
      </c>
      <c r="AU689">
        <v>0</v>
      </c>
      <c r="AV689">
        <v>0</v>
      </c>
      <c r="AW689">
        <v>0</v>
      </c>
      <c r="AX689">
        <v>0</v>
      </c>
      <c r="AY689" t="b">
        <v>0</v>
      </c>
      <c r="AZ689">
        <v>0</v>
      </c>
      <c r="BI689">
        <v>0</v>
      </c>
      <c r="BJ689">
        <v>0</v>
      </c>
      <c r="BK689">
        <v>0</v>
      </c>
      <c r="BM689" t="s">
        <v>2905</v>
      </c>
      <c r="BN689" t="s">
        <v>2905</v>
      </c>
      <c r="BO689" t="s">
        <v>2888</v>
      </c>
      <c r="BT689"/>
      <c r="BU689"/>
      <c r="BX689"/>
      <c r="BY689" t="s">
        <v>2903</v>
      </c>
      <c r="BZ689"/>
      <c r="CA689"/>
      <c r="CB689"/>
      <c r="CC689"/>
      <c r="CD689">
        <v>0</v>
      </c>
      <c r="CE689"/>
      <c r="CF689">
        <v>0</v>
      </c>
    </row>
    <row r="690" spans="1:84" hidden="1" x14ac:dyDescent="0.35">
      <c r="A690" t="s">
        <v>842</v>
      </c>
      <c r="B690" t="s">
        <v>3610</v>
      </c>
      <c r="C690">
        <v>294.72699999999998</v>
      </c>
      <c r="D690">
        <v>127.036</v>
      </c>
      <c r="E690">
        <v>285.42899999999997</v>
      </c>
      <c r="F690">
        <v>118.691</v>
      </c>
      <c r="G690" t="s">
        <v>2884</v>
      </c>
      <c r="I690">
        <v>255</v>
      </c>
      <c r="J690">
        <v>294.74</v>
      </c>
      <c r="K690" s="68">
        <v>352.30399999999997</v>
      </c>
      <c r="L690">
        <v>0.99399999999999999</v>
      </c>
      <c r="M690">
        <v>1</v>
      </c>
      <c r="N690" t="s">
        <v>3610</v>
      </c>
      <c r="O690">
        <v>2.9649999999999999</v>
      </c>
      <c r="P690">
        <v>0</v>
      </c>
      <c r="Q690">
        <v>0</v>
      </c>
      <c r="R690">
        <v>294.74</v>
      </c>
      <c r="S690">
        <v>0</v>
      </c>
      <c r="T690">
        <v>352.30399999999997</v>
      </c>
      <c r="U690">
        <v>0</v>
      </c>
      <c r="V690">
        <v>0</v>
      </c>
      <c r="W690">
        <v>0</v>
      </c>
      <c r="X690">
        <v>0</v>
      </c>
      <c r="Y690">
        <v>0</v>
      </c>
      <c r="Z690">
        <v>0</v>
      </c>
      <c r="AA690">
        <v>0</v>
      </c>
      <c r="AB690">
        <v>0</v>
      </c>
      <c r="AC690" t="b">
        <v>1</v>
      </c>
      <c r="AE690">
        <v>0</v>
      </c>
      <c r="AF690">
        <v>0</v>
      </c>
      <c r="AG690">
        <v>0</v>
      </c>
      <c r="AH690">
        <v>0</v>
      </c>
      <c r="AI690">
        <v>0</v>
      </c>
      <c r="AJ690">
        <v>0</v>
      </c>
      <c r="AK690">
        <v>0</v>
      </c>
      <c r="AL690">
        <v>0</v>
      </c>
      <c r="AM690">
        <v>0</v>
      </c>
      <c r="AN690">
        <v>0</v>
      </c>
      <c r="AO690">
        <v>0</v>
      </c>
      <c r="AP690">
        <v>0</v>
      </c>
      <c r="AQ690">
        <v>0</v>
      </c>
      <c r="AR690">
        <v>0</v>
      </c>
      <c r="AS690">
        <v>0</v>
      </c>
      <c r="AT690">
        <v>0</v>
      </c>
      <c r="AU690">
        <v>0</v>
      </c>
      <c r="AV690">
        <v>0</v>
      </c>
      <c r="AW690">
        <v>0</v>
      </c>
      <c r="AX690">
        <v>0</v>
      </c>
      <c r="AY690" t="b">
        <v>0</v>
      </c>
      <c r="AZ690">
        <v>0</v>
      </c>
      <c r="BI690">
        <v>0</v>
      </c>
      <c r="BJ690">
        <v>0</v>
      </c>
      <c r="BK690">
        <v>0</v>
      </c>
      <c r="BM690" t="s">
        <v>2905</v>
      </c>
      <c r="BN690" t="s">
        <v>3356</v>
      </c>
      <c r="BO690" t="s">
        <v>2888</v>
      </c>
      <c r="BT690"/>
      <c r="BU690"/>
      <c r="BX690"/>
      <c r="BY690" t="s">
        <v>2903</v>
      </c>
      <c r="BZ690"/>
      <c r="CA690"/>
      <c r="CB690"/>
      <c r="CC690"/>
      <c r="CD690">
        <v>0</v>
      </c>
      <c r="CE690"/>
      <c r="CF690">
        <v>0</v>
      </c>
    </row>
    <row r="691" spans="1:84" hidden="1" x14ac:dyDescent="0.35">
      <c r="A691" t="s">
        <v>843</v>
      </c>
      <c r="B691" t="s">
        <v>3611</v>
      </c>
      <c r="C691">
        <v>294.76100000000002</v>
      </c>
      <c r="D691">
        <v>89.278000000000006</v>
      </c>
      <c r="E691">
        <v>50.204000000000001</v>
      </c>
      <c r="F691">
        <v>83.756</v>
      </c>
      <c r="G691" t="s">
        <v>2884</v>
      </c>
      <c r="I691">
        <v>0</v>
      </c>
      <c r="J691">
        <v>294.786</v>
      </c>
      <c r="K691" s="68">
        <v>97.284000000000006</v>
      </c>
      <c r="L691">
        <v>-0.88800000000000001</v>
      </c>
      <c r="M691">
        <v>1</v>
      </c>
      <c r="N691" t="s">
        <v>3611</v>
      </c>
      <c r="O691">
        <v>2.94</v>
      </c>
      <c r="P691">
        <v>0</v>
      </c>
      <c r="Q691">
        <v>0</v>
      </c>
      <c r="R691">
        <v>294.786</v>
      </c>
      <c r="S691">
        <v>0</v>
      </c>
      <c r="T691">
        <v>97.284000000000006</v>
      </c>
      <c r="U691">
        <v>0</v>
      </c>
      <c r="V691">
        <v>0</v>
      </c>
      <c r="W691">
        <v>0</v>
      </c>
      <c r="X691">
        <v>0</v>
      </c>
      <c r="Y691">
        <v>0</v>
      </c>
      <c r="Z691">
        <v>0</v>
      </c>
      <c r="AA691">
        <v>0</v>
      </c>
      <c r="AB691">
        <v>0</v>
      </c>
      <c r="AC691" t="b">
        <v>1</v>
      </c>
      <c r="AE691">
        <v>0</v>
      </c>
      <c r="AF691">
        <v>0</v>
      </c>
      <c r="AG691">
        <v>0</v>
      </c>
      <c r="AH691">
        <v>0</v>
      </c>
      <c r="AI691">
        <v>0</v>
      </c>
      <c r="AJ691">
        <v>0</v>
      </c>
      <c r="AK691">
        <v>0</v>
      </c>
      <c r="AL691">
        <v>0</v>
      </c>
      <c r="AM691">
        <v>0</v>
      </c>
      <c r="AN691">
        <v>0</v>
      </c>
      <c r="AO691">
        <v>0</v>
      </c>
      <c r="AP691">
        <v>0</v>
      </c>
      <c r="AQ691">
        <v>0</v>
      </c>
      <c r="AR691">
        <v>0</v>
      </c>
      <c r="AS691">
        <v>0</v>
      </c>
      <c r="AT691">
        <v>0</v>
      </c>
      <c r="AU691">
        <v>0</v>
      </c>
      <c r="AV691">
        <v>0</v>
      </c>
      <c r="AW691">
        <v>0</v>
      </c>
      <c r="AX691">
        <v>0</v>
      </c>
      <c r="AY691" t="b">
        <v>0</v>
      </c>
      <c r="AZ691">
        <v>0</v>
      </c>
      <c r="BI691">
        <v>0</v>
      </c>
      <c r="BJ691">
        <v>0</v>
      </c>
      <c r="BK691">
        <v>0</v>
      </c>
      <c r="BM691" t="s">
        <v>2905</v>
      </c>
      <c r="BN691" t="s">
        <v>2905</v>
      </c>
      <c r="BO691" t="s">
        <v>2888</v>
      </c>
      <c r="BT691"/>
      <c r="BU691"/>
      <c r="BX691"/>
      <c r="BY691" t="s">
        <v>2903</v>
      </c>
      <c r="BZ691"/>
      <c r="CA691"/>
      <c r="CB691"/>
      <c r="CC691"/>
      <c r="CD691">
        <v>0</v>
      </c>
      <c r="CE691"/>
      <c r="CF691">
        <v>0</v>
      </c>
    </row>
    <row r="692" spans="1:84" hidden="1" x14ac:dyDescent="0.35">
      <c r="A692" t="s">
        <v>844</v>
      </c>
      <c r="B692" t="s">
        <v>3612</v>
      </c>
      <c r="C692">
        <v>294.89499999999998</v>
      </c>
      <c r="D692">
        <v>110.78100000000001</v>
      </c>
      <c r="E692">
        <v>214.047</v>
      </c>
      <c r="F692">
        <v>111.267</v>
      </c>
      <c r="G692" t="s">
        <v>2884</v>
      </c>
      <c r="I692">
        <v>180</v>
      </c>
      <c r="J692">
        <v>294.94499999999999</v>
      </c>
      <c r="K692" s="68">
        <v>277.51400000000001</v>
      </c>
      <c r="L692">
        <v>-1.4590000000000001</v>
      </c>
      <c r="M692">
        <v>1</v>
      </c>
      <c r="N692" t="s">
        <v>3612</v>
      </c>
      <c r="O692">
        <v>2.9169999999999998</v>
      </c>
      <c r="P692">
        <v>0</v>
      </c>
      <c r="Q692">
        <v>0</v>
      </c>
      <c r="R692">
        <v>294.94499999999999</v>
      </c>
      <c r="S692">
        <v>0</v>
      </c>
      <c r="T692">
        <v>277.51400000000001</v>
      </c>
      <c r="U692">
        <v>0</v>
      </c>
      <c r="V692">
        <v>0</v>
      </c>
      <c r="W692">
        <v>0</v>
      </c>
      <c r="X692">
        <v>0</v>
      </c>
      <c r="Y692">
        <v>0</v>
      </c>
      <c r="Z692">
        <v>0</v>
      </c>
      <c r="AA692">
        <v>0</v>
      </c>
      <c r="AB692">
        <v>0</v>
      </c>
      <c r="AC692" t="b">
        <v>1</v>
      </c>
      <c r="AE692">
        <v>0</v>
      </c>
      <c r="AF692">
        <v>0</v>
      </c>
      <c r="AG692">
        <v>0</v>
      </c>
      <c r="AH692">
        <v>0</v>
      </c>
      <c r="AI692">
        <v>0</v>
      </c>
      <c r="AJ692">
        <v>0</v>
      </c>
      <c r="AK692">
        <v>0</v>
      </c>
      <c r="AL692">
        <v>0</v>
      </c>
      <c r="AM692">
        <v>0</v>
      </c>
      <c r="AN692">
        <v>0</v>
      </c>
      <c r="AO692">
        <v>0</v>
      </c>
      <c r="AP692">
        <v>0</v>
      </c>
      <c r="AQ692">
        <v>0</v>
      </c>
      <c r="AR692">
        <v>0</v>
      </c>
      <c r="AS692">
        <v>0</v>
      </c>
      <c r="AT692">
        <v>0</v>
      </c>
      <c r="AU692">
        <v>0</v>
      </c>
      <c r="AV692">
        <v>0</v>
      </c>
      <c r="AW692">
        <v>0</v>
      </c>
      <c r="AX692">
        <v>0</v>
      </c>
      <c r="AY692" t="b">
        <v>0</v>
      </c>
      <c r="AZ692">
        <v>0</v>
      </c>
      <c r="BI692">
        <v>0</v>
      </c>
      <c r="BJ692">
        <v>0</v>
      </c>
      <c r="BK692">
        <v>0</v>
      </c>
      <c r="BM692" t="s">
        <v>2905</v>
      </c>
      <c r="BN692" t="s">
        <v>3356</v>
      </c>
      <c r="BO692" t="s">
        <v>2888</v>
      </c>
      <c r="BT692"/>
      <c r="BU692"/>
      <c r="BX692"/>
      <c r="BY692" t="s">
        <v>2903</v>
      </c>
      <c r="BZ692"/>
      <c r="CA692"/>
      <c r="CB692"/>
      <c r="CC692"/>
      <c r="CD692">
        <v>0</v>
      </c>
      <c r="CE692"/>
      <c r="CF692">
        <v>0</v>
      </c>
    </row>
    <row r="693" spans="1:84" hidden="1" x14ac:dyDescent="0.35">
      <c r="A693" t="s">
        <v>845</v>
      </c>
      <c r="B693" t="s">
        <v>3613</v>
      </c>
      <c r="C693">
        <v>294.88600000000002</v>
      </c>
      <c r="D693">
        <v>146.929</v>
      </c>
      <c r="E693">
        <v>76.507999999999996</v>
      </c>
      <c r="F693">
        <v>94.317999999999998</v>
      </c>
      <c r="G693" t="s">
        <v>2884</v>
      </c>
      <c r="I693">
        <v>30</v>
      </c>
      <c r="J693">
        <v>294.95800000000003</v>
      </c>
      <c r="K693" s="68">
        <v>127.514</v>
      </c>
      <c r="L693">
        <v>1.2090000000000001</v>
      </c>
      <c r="M693">
        <v>1</v>
      </c>
      <c r="N693" t="s">
        <v>3613</v>
      </c>
      <c r="O693">
        <v>2.9169999999999998</v>
      </c>
      <c r="P693">
        <v>0</v>
      </c>
      <c r="Q693">
        <v>0</v>
      </c>
      <c r="R693">
        <v>294.95800000000003</v>
      </c>
      <c r="S693">
        <v>0</v>
      </c>
      <c r="T693">
        <v>127.514</v>
      </c>
      <c r="U693">
        <v>0</v>
      </c>
      <c r="V693">
        <v>0</v>
      </c>
      <c r="W693">
        <v>0</v>
      </c>
      <c r="X693">
        <v>0</v>
      </c>
      <c r="Y693">
        <v>0</v>
      </c>
      <c r="Z693">
        <v>0</v>
      </c>
      <c r="AA693">
        <v>0</v>
      </c>
      <c r="AB693">
        <v>0</v>
      </c>
      <c r="AC693" t="b">
        <v>1</v>
      </c>
      <c r="AE693">
        <v>0</v>
      </c>
      <c r="AF693">
        <v>0</v>
      </c>
      <c r="AG693">
        <v>0</v>
      </c>
      <c r="AH693">
        <v>0</v>
      </c>
      <c r="AI693">
        <v>0</v>
      </c>
      <c r="AJ693">
        <v>0</v>
      </c>
      <c r="AK693">
        <v>0</v>
      </c>
      <c r="AL693">
        <v>0</v>
      </c>
      <c r="AM693">
        <v>0</v>
      </c>
      <c r="AN693">
        <v>0</v>
      </c>
      <c r="AO693">
        <v>0</v>
      </c>
      <c r="AP693">
        <v>0</v>
      </c>
      <c r="AQ693">
        <v>0</v>
      </c>
      <c r="AR693">
        <v>0</v>
      </c>
      <c r="AS693">
        <v>0</v>
      </c>
      <c r="AT693">
        <v>0</v>
      </c>
      <c r="AU693">
        <v>0</v>
      </c>
      <c r="AV693">
        <v>0</v>
      </c>
      <c r="AW693">
        <v>0</v>
      </c>
      <c r="AX693">
        <v>0</v>
      </c>
      <c r="AY693" t="b">
        <v>0</v>
      </c>
      <c r="AZ693">
        <v>0</v>
      </c>
      <c r="BI693">
        <v>0</v>
      </c>
      <c r="BJ693">
        <v>0</v>
      </c>
      <c r="BK693">
        <v>0</v>
      </c>
      <c r="BM693" t="s">
        <v>2905</v>
      </c>
      <c r="BN693" t="s">
        <v>2905</v>
      </c>
      <c r="BO693" t="s">
        <v>2888</v>
      </c>
      <c r="BT693"/>
      <c r="BU693"/>
      <c r="BX693"/>
      <c r="BY693" t="s">
        <v>2903</v>
      </c>
      <c r="BZ693"/>
      <c r="CA693"/>
      <c r="CB693"/>
      <c r="CC693"/>
      <c r="CD693">
        <v>0</v>
      </c>
      <c r="CE693"/>
      <c r="CF693">
        <v>0</v>
      </c>
    </row>
    <row r="694" spans="1:84" hidden="1" x14ac:dyDescent="0.35">
      <c r="A694" t="s">
        <v>846</v>
      </c>
      <c r="B694" t="s">
        <v>3614</v>
      </c>
      <c r="C694">
        <v>303.57900000000001</v>
      </c>
      <c r="D694">
        <v>35.027000000000001</v>
      </c>
      <c r="E694">
        <v>357.11399999999998</v>
      </c>
      <c r="F694">
        <v>90.641000000000005</v>
      </c>
      <c r="G694" t="s">
        <v>2884</v>
      </c>
      <c r="I694">
        <v>300</v>
      </c>
      <c r="J694">
        <v>303.58800000000002</v>
      </c>
      <c r="K694" s="68">
        <v>36.597000000000001</v>
      </c>
      <c r="L694">
        <v>-1.351</v>
      </c>
      <c r="M694">
        <v>1</v>
      </c>
      <c r="N694" t="s">
        <v>3614</v>
      </c>
      <c r="O694">
        <v>2.8740000000000001</v>
      </c>
      <c r="P694">
        <v>0</v>
      </c>
      <c r="Q694">
        <v>0</v>
      </c>
      <c r="R694">
        <v>303.58800000000002</v>
      </c>
      <c r="S694">
        <v>0</v>
      </c>
      <c r="T694">
        <v>36.597000000000001</v>
      </c>
      <c r="U694">
        <v>0</v>
      </c>
      <c r="V694">
        <v>0</v>
      </c>
      <c r="W694">
        <v>0</v>
      </c>
      <c r="X694">
        <v>0</v>
      </c>
      <c r="Y694">
        <v>0</v>
      </c>
      <c r="Z694">
        <v>0</v>
      </c>
      <c r="AA694">
        <v>0</v>
      </c>
      <c r="AB694">
        <v>0</v>
      </c>
      <c r="AC694" t="b">
        <v>1</v>
      </c>
      <c r="AE694">
        <v>0</v>
      </c>
      <c r="AF694">
        <v>0</v>
      </c>
      <c r="AG694">
        <v>0</v>
      </c>
      <c r="AH694">
        <v>0</v>
      </c>
      <c r="AI694">
        <v>0</v>
      </c>
      <c r="AJ694">
        <v>0</v>
      </c>
      <c r="AK694">
        <v>0</v>
      </c>
      <c r="AL694">
        <v>0</v>
      </c>
      <c r="AM694">
        <v>0</v>
      </c>
      <c r="AN694">
        <v>0</v>
      </c>
      <c r="AO694">
        <v>0</v>
      </c>
      <c r="AP694">
        <v>0</v>
      </c>
      <c r="AQ694">
        <v>0</v>
      </c>
      <c r="AR694">
        <v>0</v>
      </c>
      <c r="AS694">
        <v>0</v>
      </c>
      <c r="AT694">
        <v>0</v>
      </c>
      <c r="AU694">
        <v>0</v>
      </c>
      <c r="AV694">
        <v>0</v>
      </c>
      <c r="AW694">
        <v>0</v>
      </c>
      <c r="AX694">
        <v>0</v>
      </c>
      <c r="AY694" t="b">
        <v>0</v>
      </c>
      <c r="AZ694">
        <v>0</v>
      </c>
      <c r="BI694">
        <v>0</v>
      </c>
      <c r="BJ694">
        <v>0</v>
      </c>
      <c r="BK694">
        <v>0</v>
      </c>
      <c r="BM694" t="s">
        <v>2905</v>
      </c>
      <c r="BN694" t="s">
        <v>2887</v>
      </c>
      <c r="BO694" t="s">
        <v>2888</v>
      </c>
      <c r="BT694"/>
      <c r="BU694"/>
      <c r="BX694"/>
      <c r="BY694" t="s">
        <v>2903</v>
      </c>
      <c r="BZ694"/>
      <c r="CA694"/>
      <c r="CB694"/>
      <c r="CC694"/>
      <c r="CD694">
        <v>0</v>
      </c>
      <c r="CE694"/>
      <c r="CF694">
        <v>0</v>
      </c>
    </row>
    <row r="695" spans="1:84" hidden="1" x14ac:dyDescent="0.35">
      <c r="A695" t="s">
        <v>847</v>
      </c>
      <c r="B695" t="s">
        <v>3615</v>
      </c>
      <c r="C695">
        <v>303.55599999999998</v>
      </c>
      <c r="D695">
        <v>56.795000000000002</v>
      </c>
      <c r="E695">
        <v>34.296999999999997</v>
      </c>
      <c r="F695">
        <v>6.2949999999999999</v>
      </c>
      <c r="G695" t="s">
        <v>2884</v>
      </c>
      <c r="I695">
        <v>301.24</v>
      </c>
      <c r="J695">
        <v>303.59199999999998</v>
      </c>
      <c r="K695" s="68">
        <v>37.840000000000003</v>
      </c>
      <c r="L695">
        <v>15</v>
      </c>
      <c r="M695">
        <v>3</v>
      </c>
      <c r="N695" t="s">
        <v>3615</v>
      </c>
      <c r="O695">
        <v>2.8610000000000002</v>
      </c>
      <c r="P695">
        <v>12.917</v>
      </c>
      <c r="Q695">
        <v>56.795000000000002</v>
      </c>
      <c r="R695">
        <v>303.56299999999999</v>
      </c>
      <c r="S695">
        <v>45.436</v>
      </c>
      <c r="T695">
        <v>35.006</v>
      </c>
      <c r="U695">
        <v>5.0359999999999996</v>
      </c>
      <c r="V695">
        <v>100</v>
      </c>
      <c r="W695">
        <v>0.311</v>
      </c>
      <c r="X695">
        <v>1.4119999999999999</v>
      </c>
      <c r="Y695">
        <v>20.64</v>
      </c>
      <c r="Z695">
        <v>21.31</v>
      </c>
      <c r="AA695">
        <v>0.59699999999999998</v>
      </c>
      <c r="AB695">
        <v>0</v>
      </c>
      <c r="AC695" t="b">
        <v>1</v>
      </c>
      <c r="BM695" t="s">
        <v>2887</v>
      </c>
      <c r="BN695" t="s">
        <v>2887</v>
      </c>
      <c r="BO695" t="s">
        <v>2888</v>
      </c>
      <c r="BT695"/>
      <c r="BU695"/>
      <c r="BX695"/>
      <c r="BZ695"/>
      <c r="CA695"/>
      <c r="CB695"/>
      <c r="CC695"/>
      <c r="CD695">
        <v>0</v>
      </c>
      <c r="CE695"/>
      <c r="CF695">
        <v>0</v>
      </c>
    </row>
    <row r="696" spans="1:84" hidden="1" x14ac:dyDescent="0.35">
      <c r="A696" t="s">
        <v>848</v>
      </c>
      <c r="B696" t="s">
        <v>3616</v>
      </c>
      <c r="C696">
        <v>303.584</v>
      </c>
      <c r="D696">
        <v>31.527999999999999</v>
      </c>
      <c r="E696">
        <v>179.922</v>
      </c>
      <c r="F696">
        <v>6.2949999999999999</v>
      </c>
      <c r="G696" t="s">
        <v>2884</v>
      </c>
      <c r="I696">
        <v>83.71</v>
      </c>
      <c r="J696">
        <v>303.60000000000002</v>
      </c>
      <c r="K696" s="68">
        <v>180.31</v>
      </c>
      <c r="L696">
        <v>9</v>
      </c>
      <c r="M696">
        <v>3</v>
      </c>
      <c r="N696" t="s">
        <v>3616</v>
      </c>
      <c r="O696">
        <v>2.8639999999999999</v>
      </c>
      <c r="P696">
        <v>10</v>
      </c>
      <c r="Q696">
        <v>31.527999999999999</v>
      </c>
      <c r="R696">
        <v>303.58800000000002</v>
      </c>
      <c r="S696">
        <v>25.222000000000001</v>
      </c>
      <c r="T696">
        <v>179.999</v>
      </c>
      <c r="U696">
        <v>5.0359999999999996</v>
      </c>
      <c r="V696">
        <v>100</v>
      </c>
      <c r="W696">
        <v>0.48199999999999998</v>
      </c>
      <c r="X696">
        <v>1.3879999999999999</v>
      </c>
      <c r="Y696">
        <v>21.81</v>
      </c>
      <c r="Z696">
        <v>21.31</v>
      </c>
      <c r="AA696">
        <v>0.59699999999999998</v>
      </c>
      <c r="AB696">
        <v>0</v>
      </c>
      <c r="AC696" t="b">
        <v>1</v>
      </c>
      <c r="BM696" t="s">
        <v>2887</v>
      </c>
      <c r="BN696" t="s">
        <v>2887</v>
      </c>
      <c r="BO696" t="s">
        <v>2888</v>
      </c>
      <c r="BT696"/>
      <c r="BU696"/>
      <c r="BX696"/>
      <c r="BZ696"/>
      <c r="CA696"/>
      <c r="CB696"/>
      <c r="CC696"/>
      <c r="CD696">
        <v>0</v>
      </c>
      <c r="CE696"/>
      <c r="CF696">
        <v>0</v>
      </c>
    </row>
    <row r="697" spans="1:84" hidden="1" x14ac:dyDescent="0.35">
      <c r="A697" t="s">
        <v>849</v>
      </c>
      <c r="B697" t="s">
        <v>3617</v>
      </c>
      <c r="C697">
        <v>303.61399999999998</v>
      </c>
      <c r="D697">
        <v>8.2929999999999993</v>
      </c>
      <c r="E697">
        <v>216.88300000000001</v>
      </c>
      <c r="F697">
        <v>6.2949999999999999</v>
      </c>
      <c r="G697" t="s">
        <v>2884</v>
      </c>
      <c r="I697">
        <v>126.19</v>
      </c>
      <c r="J697">
        <v>303.61900000000003</v>
      </c>
      <c r="K697" s="68">
        <v>222.01</v>
      </c>
      <c r="L697">
        <v>7</v>
      </c>
      <c r="M697">
        <v>3</v>
      </c>
      <c r="N697" t="s">
        <v>3617</v>
      </c>
      <c r="O697">
        <v>2.8740000000000001</v>
      </c>
      <c r="P697">
        <v>10</v>
      </c>
      <c r="Q697">
        <v>8.2929999999999993</v>
      </c>
      <c r="R697">
        <v>303.61500000000001</v>
      </c>
      <c r="S697">
        <v>6.2930000000000001</v>
      </c>
      <c r="T697">
        <v>217.90899999999999</v>
      </c>
      <c r="U697">
        <v>5.0359999999999996</v>
      </c>
      <c r="V697">
        <v>100</v>
      </c>
      <c r="W697">
        <v>0.96899999999999997</v>
      </c>
      <c r="X697">
        <v>1.0449999999999999</v>
      </c>
      <c r="Y697">
        <v>20.8</v>
      </c>
      <c r="Z697">
        <v>14.48</v>
      </c>
      <c r="AA697">
        <v>0.47299999999999998</v>
      </c>
      <c r="AB697">
        <v>0</v>
      </c>
      <c r="AC697" t="b">
        <v>1</v>
      </c>
      <c r="BM697" t="s">
        <v>2887</v>
      </c>
      <c r="BN697" t="s">
        <v>2887</v>
      </c>
      <c r="BO697" t="s">
        <v>2888</v>
      </c>
      <c r="BT697"/>
      <c r="BU697"/>
      <c r="BX697"/>
      <c r="BZ697"/>
      <c r="CA697"/>
      <c r="CB697"/>
      <c r="CC697"/>
      <c r="CD697">
        <v>0</v>
      </c>
      <c r="CE697"/>
      <c r="CF697">
        <v>0</v>
      </c>
    </row>
    <row r="698" spans="1:84" hidden="1" x14ac:dyDescent="0.35">
      <c r="A698" t="s">
        <v>850</v>
      </c>
      <c r="B698" t="s">
        <v>3618</v>
      </c>
      <c r="C698">
        <v>303.61399999999998</v>
      </c>
      <c r="D698">
        <v>12.183</v>
      </c>
      <c r="E698">
        <v>263.38400000000001</v>
      </c>
      <c r="F698">
        <v>10.531000000000001</v>
      </c>
      <c r="G698" t="s">
        <v>2884</v>
      </c>
      <c r="I698">
        <v>173.81</v>
      </c>
      <c r="J698">
        <v>303.62</v>
      </c>
      <c r="K698" s="68">
        <v>269.63</v>
      </c>
      <c r="L698">
        <v>6</v>
      </c>
      <c r="M698">
        <v>3</v>
      </c>
      <c r="N698" t="s">
        <v>3618</v>
      </c>
      <c r="O698">
        <v>2.8740000000000001</v>
      </c>
      <c r="P698">
        <v>10</v>
      </c>
      <c r="Q698">
        <v>12.183</v>
      </c>
      <c r="R698">
        <v>303.61500000000001</v>
      </c>
      <c r="S698">
        <v>9.7460000000000004</v>
      </c>
      <c r="T698">
        <v>264.63400000000001</v>
      </c>
      <c r="U698">
        <v>8.4250000000000007</v>
      </c>
      <c r="V698">
        <v>100</v>
      </c>
      <c r="W698">
        <v>1.58</v>
      </c>
      <c r="X698">
        <v>1.4370000000000001</v>
      </c>
      <c r="Y698">
        <v>21.225000000000001</v>
      </c>
      <c r="Z698">
        <v>13.1</v>
      </c>
      <c r="AA698">
        <v>0.44600000000000001</v>
      </c>
      <c r="AB698">
        <v>0</v>
      </c>
      <c r="AC698" t="b">
        <v>1</v>
      </c>
      <c r="BM698" t="s">
        <v>2887</v>
      </c>
      <c r="BN698" t="s">
        <v>2887</v>
      </c>
      <c r="BO698" t="s">
        <v>2888</v>
      </c>
      <c r="BT698"/>
      <c r="BU698"/>
      <c r="BX698"/>
      <c r="BZ698"/>
      <c r="CA698"/>
      <c r="CB698"/>
      <c r="CC698"/>
      <c r="CD698">
        <v>0</v>
      </c>
      <c r="CE698"/>
      <c r="CF698">
        <v>0</v>
      </c>
    </row>
    <row r="699" spans="1:84" hidden="1" x14ac:dyDescent="0.35">
      <c r="A699" t="s">
        <v>851</v>
      </c>
      <c r="B699" t="s">
        <v>3619</v>
      </c>
      <c r="C699">
        <v>303.61399999999998</v>
      </c>
      <c r="D699">
        <v>33.673999999999999</v>
      </c>
      <c r="E699">
        <v>252.60599999999999</v>
      </c>
      <c r="F699">
        <v>17.181999999999999</v>
      </c>
      <c r="G699" t="s">
        <v>2884</v>
      </c>
      <c r="I699">
        <v>165</v>
      </c>
      <c r="J699">
        <v>303.63299999999998</v>
      </c>
      <c r="K699" s="68">
        <v>260.81900000000002</v>
      </c>
      <c r="L699">
        <v>-0.93</v>
      </c>
      <c r="M699">
        <v>1</v>
      </c>
      <c r="N699" t="s">
        <v>3619</v>
      </c>
      <c r="O699">
        <v>2.8029999999999999</v>
      </c>
      <c r="P699">
        <v>0</v>
      </c>
      <c r="Q699">
        <v>0</v>
      </c>
      <c r="R699">
        <v>303.63299999999998</v>
      </c>
      <c r="S699">
        <v>0</v>
      </c>
      <c r="T699">
        <v>260.81900000000002</v>
      </c>
      <c r="U699">
        <v>0</v>
      </c>
      <c r="V699">
        <v>0</v>
      </c>
      <c r="W699">
        <v>0</v>
      </c>
      <c r="X699">
        <v>0</v>
      </c>
      <c r="Y699">
        <v>0</v>
      </c>
      <c r="Z699">
        <v>0</v>
      </c>
      <c r="AA699">
        <v>0</v>
      </c>
      <c r="AB699">
        <v>0</v>
      </c>
      <c r="AC699" t="b">
        <v>1</v>
      </c>
      <c r="AE699">
        <v>0</v>
      </c>
      <c r="AF699">
        <v>0</v>
      </c>
      <c r="AG699">
        <v>0</v>
      </c>
      <c r="AH699">
        <v>0</v>
      </c>
      <c r="AI699">
        <v>0</v>
      </c>
      <c r="AJ699">
        <v>0</v>
      </c>
      <c r="AK699">
        <v>0</v>
      </c>
      <c r="AL699">
        <v>0</v>
      </c>
      <c r="AM699">
        <v>0</v>
      </c>
      <c r="AN699">
        <v>0</v>
      </c>
      <c r="AO699">
        <v>0</v>
      </c>
      <c r="AP699">
        <v>0</v>
      </c>
      <c r="AQ699">
        <v>0</v>
      </c>
      <c r="AR699">
        <v>0</v>
      </c>
      <c r="AS699">
        <v>0</v>
      </c>
      <c r="AT699">
        <v>0</v>
      </c>
      <c r="AU699">
        <v>0</v>
      </c>
      <c r="AV699">
        <v>0</v>
      </c>
      <c r="AW699">
        <v>0</v>
      </c>
      <c r="AX699">
        <v>0</v>
      </c>
      <c r="AY699" t="b">
        <v>0</v>
      </c>
      <c r="AZ699">
        <v>0</v>
      </c>
      <c r="BI699">
        <v>0</v>
      </c>
      <c r="BJ699">
        <v>0</v>
      </c>
      <c r="BK699">
        <v>0</v>
      </c>
      <c r="BM699" t="s">
        <v>2887</v>
      </c>
      <c r="BN699" t="s">
        <v>2887</v>
      </c>
      <c r="BO699" t="s">
        <v>2888</v>
      </c>
      <c r="BT699"/>
      <c r="BU699"/>
      <c r="BX699"/>
      <c r="BY699" t="s">
        <v>2903</v>
      </c>
      <c r="BZ699"/>
      <c r="CA699"/>
      <c r="CB699"/>
      <c r="CC699"/>
      <c r="CD699">
        <v>0</v>
      </c>
      <c r="CE699"/>
      <c r="CF699">
        <v>0</v>
      </c>
    </row>
    <row r="700" spans="1:84" hidden="1" x14ac:dyDescent="0.35">
      <c r="A700" t="s">
        <v>852</v>
      </c>
      <c r="B700" t="s">
        <v>3620</v>
      </c>
      <c r="C700">
        <v>303.63099999999997</v>
      </c>
      <c r="D700">
        <v>297.23399999999998</v>
      </c>
      <c r="E700">
        <v>116.32599999999999</v>
      </c>
      <c r="F700">
        <v>277.48599999999999</v>
      </c>
      <c r="G700" t="s">
        <v>2884</v>
      </c>
      <c r="I700">
        <v>225</v>
      </c>
      <c r="J700">
        <v>303.70499999999998</v>
      </c>
      <c r="K700" s="68">
        <v>321.20299999999997</v>
      </c>
      <c r="L700">
        <v>2.8620000000000001</v>
      </c>
      <c r="M700">
        <v>1</v>
      </c>
      <c r="N700" t="s">
        <v>3620</v>
      </c>
      <c r="O700">
        <v>2.74</v>
      </c>
      <c r="P700">
        <v>0</v>
      </c>
      <c r="Q700">
        <v>0</v>
      </c>
      <c r="R700">
        <v>303.70499999999998</v>
      </c>
      <c r="S700">
        <v>0</v>
      </c>
      <c r="T700">
        <v>321.20299999999997</v>
      </c>
      <c r="U700">
        <v>0</v>
      </c>
      <c r="V700">
        <v>0</v>
      </c>
      <c r="W700">
        <v>0</v>
      </c>
      <c r="X700">
        <v>0</v>
      </c>
      <c r="Y700">
        <v>0</v>
      </c>
      <c r="Z700">
        <v>0</v>
      </c>
      <c r="AA700">
        <v>0</v>
      </c>
      <c r="AB700">
        <v>0</v>
      </c>
      <c r="AC700" t="b">
        <v>1</v>
      </c>
      <c r="AE700">
        <v>0</v>
      </c>
      <c r="AF700">
        <v>0</v>
      </c>
      <c r="AG700">
        <v>0</v>
      </c>
      <c r="AH700">
        <v>0</v>
      </c>
      <c r="AI700">
        <v>0</v>
      </c>
      <c r="AJ700">
        <v>0</v>
      </c>
      <c r="AK700">
        <v>0</v>
      </c>
      <c r="AL700">
        <v>0</v>
      </c>
      <c r="AM700">
        <v>0</v>
      </c>
      <c r="AN700">
        <v>0</v>
      </c>
      <c r="AO700">
        <v>0</v>
      </c>
      <c r="AP700">
        <v>0</v>
      </c>
      <c r="AQ700">
        <v>0</v>
      </c>
      <c r="AR700">
        <v>0</v>
      </c>
      <c r="AS700">
        <v>0</v>
      </c>
      <c r="AT700">
        <v>0</v>
      </c>
      <c r="AU700">
        <v>0</v>
      </c>
      <c r="AV700">
        <v>0</v>
      </c>
      <c r="AW700">
        <v>0</v>
      </c>
      <c r="AX700">
        <v>0</v>
      </c>
      <c r="AY700" t="b">
        <v>0</v>
      </c>
      <c r="AZ700">
        <v>0</v>
      </c>
      <c r="BI700">
        <v>0</v>
      </c>
      <c r="BJ700">
        <v>0</v>
      </c>
      <c r="BK700">
        <v>0</v>
      </c>
      <c r="BM700" t="s">
        <v>2905</v>
      </c>
      <c r="BN700" t="s">
        <v>3288</v>
      </c>
      <c r="BO700" t="s">
        <v>2888</v>
      </c>
      <c r="BT700"/>
      <c r="BU700"/>
      <c r="BX700"/>
      <c r="BY700" t="s">
        <v>2903</v>
      </c>
      <c r="BZ700"/>
      <c r="CA700"/>
      <c r="CB700"/>
      <c r="CC700"/>
      <c r="CD700">
        <v>0</v>
      </c>
      <c r="CE700"/>
      <c r="CF700">
        <v>0</v>
      </c>
    </row>
    <row r="701" spans="1:84" hidden="1" x14ac:dyDescent="0.35">
      <c r="A701" t="s">
        <v>853</v>
      </c>
      <c r="B701" t="s">
        <v>3621</v>
      </c>
      <c r="C701">
        <v>303.69</v>
      </c>
      <c r="D701">
        <v>49.71</v>
      </c>
      <c r="E701">
        <v>209.47900000000001</v>
      </c>
      <c r="F701">
        <v>6.2949999999999999</v>
      </c>
      <c r="G701" t="s">
        <v>2884</v>
      </c>
      <c r="I701">
        <v>116.29</v>
      </c>
      <c r="J701">
        <v>303.71800000000002</v>
      </c>
      <c r="K701" s="68">
        <v>212.49</v>
      </c>
      <c r="L701">
        <v>17</v>
      </c>
      <c r="M701">
        <v>3</v>
      </c>
      <c r="N701" t="s">
        <v>3621</v>
      </c>
      <c r="O701">
        <v>2.86</v>
      </c>
      <c r="P701">
        <v>14.221</v>
      </c>
      <c r="Q701">
        <v>49.71</v>
      </c>
      <c r="R701">
        <v>303.69600000000003</v>
      </c>
      <c r="S701">
        <v>39.768000000000001</v>
      </c>
      <c r="T701">
        <v>210.08199999999999</v>
      </c>
      <c r="U701">
        <v>5.0359999999999996</v>
      </c>
      <c r="V701">
        <v>100</v>
      </c>
      <c r="W701">
        <v>0.25900000000000001</v>
      </c>
      <c r="X701">
        <v>0.84</v>
      </c>
      <c r="Y701">
        <v>9.44</v>
      </c>
      <c r="Z701">
        <v>9.42</v>
      </c>
      <c r="AA701">
        <v>0.36899999999999999</v>
      </c>
      <c r="AB701">
        <v>0</v>
      </c>
      <c r="AC701" t="b">
        <v>1</v>
      </c>
      <c r="BM701" t="s">
        <v>2905</v>
      </c>
      <c r="BN701" t="s">
        <v>2905</v>
      </c>
      <c r="BO701" t="s">
        <v>2888</v>
      </c>
      <c r="BT701"/>
      <c r="BU701"/>
      <c r="BX701"/>
      <c r="BZ701"/>
      <c r="CA701"/>
      <c r="CB701"/>
      <c r="CC701"/>
      <c r="CD701">
        <v>0</v>
      </c>
      <c r="CE701"/>
      <c r="CF701">
        <v>0</v>
      </c>
    </row>
    <row r="702" spans="1:84" hidden="1" x14ac:dyDescent="0.35">
      <c r="A702" t="s">
        <v>854</v>
      </c>
      <c r="B702" t="s">
        <v>3622</v>
      </c>
      <c r="C702">
        <v>303.71499999999997</v>
      </c>
      <c r="D702">
        <v>26.271999999999998</v>
      </c>
      <c r="E702">
        <v>54.786000000000001</v>
      </c>
      <c r="F702">
        <v>12.531000000000001</v>
      </c>
      <c r="G702" t="s">
        <v>2884</v>
      </c>
      <c r="I702">
        <v>326.19</v>
      </c>
      <c r="J702">
        <v>303.72800000000001</v>
      </c>
      <c r="K702" s="68">
        <v>63.22</v>
      </c>
      <c r="L702">
        <v>7</v>
      </c>
      <c r="M702">
        <v>3</v>
      </c>
      <c r="N702" t="s">
        <v>3622</v>
      </c>
      <c r="O702">
        <v>2.859</v>
      </c>
      <c r="P702">
        <v>10</v>
      </c>
      <c r="Q702">
        <v>26.271999999999998</v>
      </c>
      <c r="R702">
        <v>303.71800000000002</v>
      </c>
      <c r="S702">
        <v>21.018000000000001</v>
      </c>
      <c r="T702">
        <v>56.472999999999999</v>
      </c>
      <c r="U702">
        <v>10.025</v>
      </c>
      <c r="V702">
        <v>100</v>
      </c>
      <c r="W702">
        <v>0.96099999999999997</v>
      </c>
      <c r="X702">
        <v>1.1910000000000001</v>
      </c>
      <c r="Y702">
        <v>14.68</v>
      </c>
      <c r="Z702">
        <v>9.42</v>
      </c>
      <c r="AA702">
        <v>0.36899999999999999</v>
      </c>
      <c r="AB702">
        <v>0</v>
      </c>
      <c r="AC702" t="b">
        <v>1</v>
      </c>
      <c r="BM702" t="s">
        <v>2905</v>
      </c>
      <c r="BN702" t="s">
        <v>2905</v>
      </c>
      <c r="BO702" t="s">
        <v>2888</v>
      </c>
      <c r="BT702"/>
      <c r="BU702"/>
      <c r="BX702"/>
      <c r="BZ702"/>
      <c r="CA702"/>
      <c r="CB702"/>
      <c r="CC702"/>
      <c r="CD702">
        <v>0</v>
      </c>
      <c r="CE702"/>
      <c r="CF702">
        <v>0</v>
      </c>
    </row>
    <row r="703" spans="1:84" hidden="1" x14ac:dyDescent="0.35">
      <c r="A703" t="s">
        <v>855</v>
      </c>
      <c r="B703" t="s">
        <v>3623</v>
      </c>
      <c r="C703">
        <v>303.65899999999999</v>
      </c>
      <c r="D703">
        <v>131.28899999999999</v>
      </c>
      <c r="E703">
        <v>70.313000000000002</v>
      </c>
      <c r="F703">
        <v>36.128999999999998</v>
      </c>
      <c r="G703" t="s">
        <v>2884</v>
      </c>
      <c r="I703">
        <v>345</v>
      </c>
      <c r="J703">
        <v>303.73399999999998</v>
      </c>
      <c r="K703" s="68">
        <v>82.028999999999996</v>
      </c>
      <c r="L703">
        <v>-1.105</v>
      </c>
      <c r="M703">
        <v>1</v>
      </c>
      <c r="N703" t="s">
        <v>3623</v>
      </c>
      <c r="O703">
        <v>2.73</v>
      </c>
      <c r="P703">
        <v>0</v>
      </c>
      <c r="Q703">
        <v>0</v>
      </c>
      <c r="R703">
        <v>303.73399999999998</v>
      </c>
      <c r="S703">
        <v>0</v>
      </c>
      <c r="T703">
        <v>82.028999999999996</v>
      </c>
      <c r="U703">
        <v>0</v>
      </c>
      <c r="V703">
        <v>0</v>
      </c>
      <c r="W703">
        <v>0</v>
      </c>
      <c r="X703">
        <v>0</v>
      </c>
      <c r="Y703">
        <v>0</v>
      </c>
      <c r="Z703">
        <v>0</v>
      </c>
      <c r="AA703">
        <v>0</v>
      </c>
      <c r="AB703">
        <v>0</v>
      </c>
      <c r="AC703" t="b">
        <v>1</v>
      </c>
      <c r="AE703">
        <v>0</v>
      </c>
      <c r="AF703">
        <v>0</v>
      </c>
      <c r="AG703">
        <v>0</v>
      </c>
      <c r="AH703">
        <v>0</v>
      </c>
      <c r="AI703">
        <v>0</v>
      </c>
      <c r="AJ703">
        <v>0</v>
      </c>
      <c r="AK703">
        <v>0</v>
      </c>
      <c r="AL703">
        <v>0</v>
      </c>
      <c r="AM703">
        <v>0</v>
      </c>
      <c r="AN703">
        <v>0</v>
      </c>
      <c r="AO703">
        <v>0</v>
      </c>
      <c r="AP703">
        <v>0</v>
      </c>
      <c r="AQ703">
        <v>0</v>
      </c>
      <c r="AR703">
        <v>0</v>
      </c>
      <c r="AS703">
        <v>0</v>
      </c>
      <c r="AT703">
        <v>0</v>
      </c>
      <c r="AU703">
        <v>0</v>
      </c>
      <c r="AV703">
        <v>0</v>
      </c>
      <c r="AW703">
        <v>0</v>
      </c>
      <c r="AX703">
        <v>0</v>
      </c>
      <c r="AY703" t="b">
        <v>0</v>
      </c>
      <c r="AZ703">
        <v>0</v>
      </c>
      <c r="BI703">
        <v>0</v>
      </c>
      <c r="BJ703">
        <v>0</v>
      </c>
      <c r="BK703">
        <v>0</v>
      </c>
      <c r="BM703" t="s">
        <v>2905</v>
      </c>
      <c r="BN703" t="s">
        <v>2905</v>
      </c>
      <c r="BO703" t="s">
        <v>2888</v>
      </c>
      <c r="BT703"/>
      <c r="BU703"/>
      <c r="BX703"/>
      <c r="BY703" t="s">
        <v>2903</v>
      </c>
      <c r="BZ703"/>
      <c r="CA703"/>
      <c r="CB703"/>
      <c r="CC703"/>
      <c r="CD703">
        <v>0</v>
      </c>
      <c r="CE703"/>
      <c r="CF703">
        <v>0</v>
      </c>
    </row>
    <row r="704" spans="1:84" hidden="1" x14ac:dyDescent="0.35">
      <c r="A704" t="s">
        <v>856</v>
      </c>
      <c r="B704" t="s">
        <v>3624</v>
      </c>
      <c r="C704">
        <v>303.75599999999997</v>
      </c>
      <c r="D704">
        <v>44.103999999999999</v>
      </c>
      <c r="E704">
        <v>16.788</v>
      </c>
      <c r="F704">
        <v>6.2949999999999999</v>
      </c>
      <c r="G704" t="s">
        <v>2884</v>
      </c>
      <c r="I704">
        <v>283.70999999999998</v>
      </c>
      <c r="J704">
        <v>303.77300000000002</v>
      </c>
      <c r="K704" s="68">
        <v>21.66</v>
      </c>
      <c r="L704">
        <v>13</v>
      </c>
      <c r="M704">
        <v>3</v>
      </c>
      <c r="N704" t="s">
        <v>3624</v>
      </c>
      <c r="O704">
        <v>2.8359999999999999</v>
      </c>
      <c r="P704">
        <v>11.673</v>
      </c>
      <c r="Q704">
        <v>44.103999999999999</v>
      </c>
      <c r="R704">
        <v>303.75900000000001</v>
      </c>
      <c r="S704">
        <v>35.283000000000001</v>
      </c>
      <c r="T704">
        <v>17.762</v>
      </c>
      <c r="U704">
        <v>5.0359999999999996</v>
      </c>
      <c r="V704">
        <v>100</v>
      </c>
      <c r="W704">
        <v>0.30299999999999999</v>
      </c>
      <c r="X704">
        <v>0.78100000000000003</v>
      </c>
      <c r="Y704">
        <v>9.8249999999999993</v>
      </c>
      <c r="Z704">
        <v>10.228999999999999</v>
      </c>
      <c r="AA704">
        <v>0.38800000000000001</v>
      </c>
      <c r="AB704">
        <v>0</v>
      </c>
      <c r="AC704" t="b">
        <v>1</v>
      </c>
      <c r="BM704" t="s">
        <v>2905</v>
      </c>
      <c r="BN704" t="s">
        <v>2905</v>
      </c>
      <c r="BO704" t="s">
        <v>2888</v>
      </c>
      <c r="BT704"/>
      <c r="BU704"/>
      <c r="BX704"/>
      <c r="BZ704"/>
      <c r="CA704"/>
      <c r="CB704"/>
      <c r="CC704"/>
      <c r="CD704">
        <v>0</v>
      </c>
      <c r="CE704"/>
      <c r="CF704">
        <v>0</v>
      </c>
    </row>
    <row r="705" spans="1:84" hidden="1" x14ac:dyDescent="0.35">
      <c r="A705" t="s">
        <v>857</v>
      </c>
      <c r="B705" t="s">
        <v>3625</v>
      </c>
      <c r="C705">
        <v>303.65300000000002</v>
      </c>
      <c r="D705">
        <v>232.38499999999999</v>
      </c>
      <c r="E705">
        <v>62.49</v>
      </c>
      <c r="F705">
        <v>54.692999999999998</v>
      </c>
      <c r="G705" t="s">
        <v>2884</v>
      </c>
      <c r="I705">
        <v>345</v>
      </c>
      <c r="J705">
        <v>303.78199999999998</v>
      </c>
      <c r="K705" s="68">
        <v>83.777000000000001</v>
      </c>
      <c r="L705">
        <v>-0.623</v>
      </c>
      <c r="M705">
        <v>1</v>
      </c>
      <c r="N705" t="s">
        <v>3625</v>
      </c>
      <c r="O705">
        <v>2.7109999999999999</v>
      </c>
      <c r="P705">
        <v>0</v>
      </c>
      <c r="Q705">
        <v>0</v>
      </c>
      <c r="R705">
        <v>303.78199999999998</v>
      </c>
      <c r="S705">
        <v>0</v>
      </c>
      <c r="T705">
        <v>83.777000000000001</v>
      </c>
      <c r="U705">
        <v>0</v>
      </c>
      <c r="V705">
        <v>0</v>
      </c>
      <c r="W705">
        <v>0</v>
      </c>
      <c r="X705">
        <v>0</v>
      </c>
      <c r="Y705">
        <v>0</v>
      </c>
      <c r="Z705">
        <v>0</v>
      </c>
      <c r="AA705">
        <v>0</v>
      </c>
      <c r="AB705">
        <v>0</v>
      </c>
      <c r="AC705" t="b">
        <v>1</v>
      </c>
      <c r="AE705">
        <v>0</v>
      </c>
      <c r="AF705">
        <v>0</v>
      </c>
      <c r="AG705">
        <v>0</v>
      </c>
      <c r="AH705">
        <v>0</v>
      </c>
      <c r="AI705">
        <v>0</v>
      </c>
      <c r="AJ705">
        <v>0</v>
      </c>
      <c r="AK705">
        <v>0</v>
      </c>
      <c r="AL705">
        <v>0</v>
      </c>
      <c r="AM705">
        <v>0</v>
      </c>
      <c r="AN705">
        <v>0</v>
      </c>
      <c r="AO705">
        <v>0</v>
      </c>
      <c r="AP705">
        <v>0</v>
      </c>
      <c r="AQ705">
        <v>0</v>
      </c>
      <c r="AR705">
        <v>0</v>
      </c>
      <c r="AS705">
        <v>0</v>
      </c>
      <c r="AT705">
        <v>0</v>
      </c>
      <c r="AU705">
        <v>0</v>
      </c>
      <c r="AV705">
        <v>0</v>
      </c>
      <c r="AW705">
        <v>0</v>
      </c>
      <c r="AX705">
        <v>0</v>
      </c>
      <c r="AY705" t="b">
        <v>0</v>
      </c>
      <c r="AZ705">
        <v>0</v>
      </c>
      <c r="BI705">
        <v>0</v>
      </c>
      <c r="BJ705">
        <v>0</v>
      </c>
      <c r="BK705">
        <v>0</v>
      </c>
      <c r="BM705" t="s">
        <v>2905</v>
      </c>
      <c r="BN705" t="s">
        <v>2905</v>
      </c>
      <c r="BO705" t="s">
        <v>2888</v>
      </c>
      <c r="BT705"/>
      <c r="BU705"/>
      <c r="BX705"/>
      <c r="BY705" t="s">
        <v>2903</v>
      </c>
      <c r="BZ705"/>
      <c r="CA705"/>
      <c r="CB705"/>
      <c r="CC705"/>
      <c r="CD705">
        <v>0</v>
      </c>
      <c r="CE705"/>
      <c r="CF705">
        <v>0</v>
      </c>
    </row>
    <row r="706" spans="1:84" hidden="1" x14ac:dyDescent="0.35">
      <c r="A706" t="s">
        <v>858</v>
      </c>
      <c r="B706" t="s">
        <v>3626</v>
      </c>
      <c r="C706">
        <v>303.89699999999999</v>
      </c>
      <c r="D706">
        <v>8</v>
      </c>
      <c r="E706">
        <v>311.072</v>
      </c>
      <c r="F706">
        <v>6.2949999999999999</v>
      </c>
      <c r="G706" t="s">
        <v>2884</v>
      </c>
      <c r="I706">
        <v>213.81</v>
      </c>
      <c r="J706">
        <v>303.89999999999998</v>
      </c>
      <c r="K706" s="68">
        <v>314.22000000000003</v>
      </c>
      <c r="L706">
        <v>10</v>
      </c>
      <c r="M706">
        <v>3</v>
      </c>
      <c r="N706" t="s">
        <v>3626</v>
      </c>
      <c r="O706">
        <v>2.76</v>
      </c>
      <c r="P706">
        <v>10</v>
      </c>
      <c r="Q706">
        <v>8</v>
      </c>
      <c r="R706">
        <v>303.89800000000002</v>
      </c>
      <c r="S706">
        <v>6</v>
      </c>
      <c r="T706">
        <v>311.702</v>
      </c>
      <c r="U706">
        <v>5.0359999999999996</v>
      </c>
      <c r="V706">
        <v>100</v>
      </c>
      <c r="W706">
        <v>0.91800000000000004</v>
      </c>
      <c r="X706">
        <v>1.198</v>
      </c>
      <c r="Y706">
        <v>8.8049999999999997</v>
      </c>
      <c r="Z706">
        <v>10.228999999999999</v>
      </c>
      <c r="AA706">
        <v>0.38800000000000001</v>
      </c>
      <c r="AB706">
        <v>0</v>
      </c>
      <c r="AC706" t="b">
        <v>1</v>
      </c>
      <c r="BM706" t="s">
        <v>2887</v>
      </c>
      <c r="BN706" t="s">
        <v>2887</v>
      </c>
      <c r="BO706" t="s">
        <v>2888</v>
      </c>
      <c r="BT706"/>
      <c r="BU706"/>
      <c r="BX706"/>
      <c r="BZ706"/>
      <c r="CA706"/>
      <c r="CB706"/>
      <c r="CC706"/>
      <c r="CD706">
        <v>0</v>
      </c>
      <c r="CE706"/>
      <c r="CF706">
        <v>0</v>
      </c>
    </row>
    <row r="707" spans="1:84" hidden="1" x14ac:dyDescent="0.35">
      <c r="A707" t="s">
        <v>859</v>
      </c>
      <c r="B707" t="s">
        <v>3627</v>
      </c>
      <c r="C707">
        <v>303.90100000000001</v>
      </c>
      <c r="D707">
        <v>8</v>
      </c>
      <c r="E707">
        <v>336.29300000000001</v>
      </c>
      <c r="F707">
        <v>6.2949999999999999</v>
      </c>
      <c r="G707" t="s">
        <v>2884</v>
      </c>
      <c r="I707">
        <v>236.29</v>
      </c>
      <c r="J707">
        <v>303.90300000000002</v>
      </c>
      <c r="K707" s="68">
        <v>336.7</v>
      </c>
      <c r="L707">
        <v>12</v>
      </c>
      <c r="M707">
        <v>3</v>
      </c>
      <c r="N707" t="s">
        <v>3627</v>
      </c>
      <c r="O707">
        <v>2.7570000000000001</v>
      </c>
      <c r="P707">
        <v>11.083</v>
      </c>
      <c r="Q707">
        <v>8</v>
      </c>
      <c r="R707">
        <v>303.90100000000001</v>
      </c>
      <c r="S707">
        <v>6</v>
      </c>
      <c r="T707">
        <v>336.37400000000002</v>
      </c>
      <c r="U707">
        <v>5.0359999999999996</v>
      </c>
      <c r="V707">
        <v>100</v>
      </c>
      <c r="W707">
        <v>0.91800000000000004</v>
      </c>
      <c r="X707">
        <v>1.46</v>
      </c>
      <c r="Y707">
        <v>9.17</v>
      </c>
      <c r="Z707">
        <v>10.228999999999999</v>
      </c>
      <c r="AA707">
        <v>0.38800000000000001</v>
      </c>
      <c r="AB707">
        <v>0</v>
      </c>
      <c r="AC707" t="b">
        <v>1</v>
      </c>
      <c r="BM707" t="s">
        <v>2887</v>
      </c>
      <c r="BN707" t="s">
        <v>2887</v>
      </c>
      <c r="BO707" t="s">
        <v>2888</v>
      </c>
      <c r="BT707"/>
      <c r="BU707"/>
      <c r="BX707"/>
      <c r="BZ707"/>
      <c r="CA707"/>
      <c r="CB707"/>
      <c r="CC707"/>
      <c r="CD707">
        <v>0</v>
      </c>
      <c r="CE707"/>
      <c r="CF707">
        <v>0</v>
      </c>
    </row>
    <row r="708" spans="1:84" hidden="1" x14ac:dyDescent="0.35">
      <c r="A708" t="s">
        <v>860</v>
      </c>
      <c r="B708" t="s">
        <v>3628</v>
      </c>
      <c r="C708">
        <v>303.89999999999998</v>
      </c>
      <c r="D708">
        <v>8</v>
      </c>
      <c r="E708">
        <v>316.01600000000002</v>
      </c>
      <c r="F708">
        <v>6.2949999999999999</v>
      </c>
      <c r="G708" t="s">
        <v>2884</v>
      </c>
      <c r="I708">
        <v>221.24</v>
      </c>
      <c r="J708">
        <v>303.90300000000002</v>
      </c>
      <c r="K708" s="68">
        <v>321.64999999999998</v>
      </c>
      <c r="L708">
        <v>12</v>
      </c>
      <c r="M708">
        <v>3</v>
      </c>
      <c r="N708" t="s">
        <v>3628</v>
      </c>
      <c r="O708">
        <v>2.7570000000000001</v>
      </c>
      <c r="P708">
        <v>11.083</v>
      </c>
      <c r="Q708">
        <v>8</v>
      </c>
      <c r="R708">
        <v>303.90100000000001</v>
      </c>
      <c r="S708">
        <v>6</v>
      </c>
      <c r="T708">
        <v>317.14299999999997</v>
      </c>
      <c r="U708">
        <v>5.0359999999999996</v>
      </c>
      <c r="V708">
        <v>100</v>
      </c>
      <c r="W708">
        <v>0.91800000000000004</v>
      </c>
      <c r="X708">
        <v>1.39</v>
      </c>
      <c r="Y708">
        <v>8.74</v>
      </c>
      <c r="Z708">
        <v>10.228999999999999</v>
      </c>
      <c r="AA708">
        <v>0.38800000000000001</v>
      </c>
      <c r="AB708">
        <v>0</v>
      </c>
      <c r="AC708" t="b">
        <v>1</v>
      </c>
      <c r="BM708" t="s">
        <v>2887</v>
      </c>
      <c r="BN708" t="s">
        <v>2887</v>
      </c>
      <c r="BO708" t="s">
        <v>2888</v>
      </c>
      <c r="BT708"/>
      <c r="BU708"/>
      <c r="BX708"/>
      <c r="BZ708"/>
      <c r="CA708"/>
      <c r="CB708"/>
      <c r="CC708"/>
      <c r="CD708">
        <v>0</v>
      </c>
      <c r="CE708"/>
      <c r="CF708">
        <v>0</v>
      </c>
    </row>
    <row r="709" spans="1:84" hidden="1" x14ac:dyDescent="0.35">
      <c r="A709" t="s">
        <v>861</v>
      </c>
      <c r="B709" t="s">
        <v>3629</v>
      </c>
      <c r="C709">
        <v>303.90100000000001</v>
      </c>
      <c r="D709">
        <v>8</v>
      </c>
      <c r="E709">
        <v>323.452</v>
      </c>
      <c r="F709">
        <v>6.2949999999999999</v>
      </c>
      <c r="G709" t="s">
        <v>2884</v>
      </c>
      <c r="I709">
        <v>226.19</v>
      </c>
      <c r="J709">
        <v>303.90300000000002</v>
      </c>
      <c r="K709" s="68">
        <v>326.60000000000002</v>
      </c>
      <c r="L709">
        <v>9</v>
      </c>
      <c r="M709">
        <v>3</v>
      </c>
      <c r="N709" t="s">
        <v>3629</v>
      </c>
      <c r="O709">
        <v>2.7570000000000001</v>
      </c>
      <c r="P709">
        <v>10</v>
      </c>
      <c r="Q709">
        <v>8</v>
      </c>
      <c r="R709">
        <v>303.90100000000001</v>
      </c>
      <c r="S709">
        <v>6</v>
      </c>
      <c r="T709">
        <v>324.08199999999999</v>
      </c>
      <c r="U709">
        <v>5.0359999999999996</v>
      </c>
      <c r="V709">
        <v>100</v>
      </c>
      <c r="W709">
        <v>0.91800000000000004</v>
      </c>
      <c r="X709">
        <v>1.1000000000000001</v>
      </c>
      <c r="Y709">
        <v>8.32</v>
      </c>
      <c r="Z709">
        <v>10.228999999999999</v>
      </c>
      <c r="AA709">
        <v>0.38800000000000001</v>
      </c>
      <c r="AB709">
        <v>0</v>
      </c>
      <c r="AC709" t="b">
        <v>1</v>
      </c>
      <c r="BM709" t="s">
        <v>2887</v>
      </c>
      <c r="BN709" t="s">
        <v>2887</v>
      </c>
      <c r="BO709" t="s">
        <v>2888</v>
      </c>
      <c r="BT709"/>
      <c r="BU709"/>
      <c r="BX709"/>
      <c r="BZ709"/>
      <c r="CA709"/>
      <c r="CB709"/>
      <c r="CC709"/>
      <c r="CD709">
        <v>0</v>
      </c>
      <c r="CE709"/>
      <c r="CF709">
        <v>0</v>
      </c>
    </row>
    <row r="710" spans="1:84" hidden="1" x14ac:dyDescent="0.35">
      <c r="A710" t="s">
        <v>862</v>
      </c>
      <c r="B710" t="s">
        <v>3630</v>
      </c>
      <c r="C710">
        <v>303.89999999999998</v>
      </c>
      <c r="D710">
        <v>8</v>
      </c>
      <c r="E710">
        <v>311.072</v>
      </c>
      <c r="F710">
        <v>6.2949999999999999</v>
      </c>
      <c r="G710" t="s">
        <v>2884</v>
      </c>
      <c r="I710">
        <v>213.81</v>
      </c>
      <c r="J710">
        <v>303.90300000000002</v>
      </c>
      <c r="K710" s="68">
        <v>314.22000000000003</v>
      </c>
      <c r="L710">
        <v>11</v>
      </c>
      <c r="M710">
        <v>3</v>
      </c>
      <c r="N710" t="s">
        <v>3630</v>
      </c>
      <c r="O710">
        <v>2.7570000000000001</v>
      </c>
      <c r="P710">
        <v>10.523</v>
      </c>
      <c r="Q710">
        <v>8</v>
      </c>
      <c r="R710">
        <v>303.90100000000001</v>
      </c>
      <c r="S710">
        <v>6</v>
      </c>
      <c r="T710">
        <v>311.702</v>
      </c>
      <c r="U710">
        <v>5.0359999999999996</v>
      </c>
      <c r="V710">
        <v>100</v>
      </c>
      <c r="W710">
        <v>0.91800000000000004</v>
      </c>
      <c r="X710">
        <v>1.3</v>
      </c>
      <c r="Y710">
        <v>9.8699999999999992</v>
      </c>
      <c r="Z710">
        <v>10.228999999999999</v>
      </c>
      <c r="AA710">
        <v>0.38800000000000001</v>
      </c>
      <c r="AB710">
        <v>0</v>
      </c>
      <c r="AC710" t="b">
        <v>1</v>
      </c>
      <c r="BM710" t="s">
        <v>2887</v>
      </c>
      <c r="BN710" t="s">
        <v>2887</v>
      </c>
      <c r="BO710" t="s">
        <v>2888</v>
      </c>
      <c r="BT710"/>
      <c r="BU710"/>
      <c r="BX710"/>
      <c r="BZ710"/>
      <c r="CA710"/>
      <c r="CB710"/>
      <c r="CC710"/>
      <c r="CD710">
        <v>0</v>
      </c>
      <c r="CE710"/>
      <c r="CF710">
        <v>0</v>
      </c>
    </row>
    <row r="711" spans="1:84" hidden="1" x14ac:dyDescent="0.35">
      <c r="A711" t="s">
        <v>863</v>
      </c>
      <c r="B711" t="s">
        <v>3631</v>
      </c>
      <c r="C711">
        <v>303.899</v>
      </c>
      <c r="D711">
        <v>8</v>
      </c>
      <c r="E711">
        <v>278.50200000000001</v>
      </c>
      <c r="F711">
        <v>6.2949999999999999</v>
      </c>
      <c r="G711" t="s">
        <v>2884</v>
      </c>
      <c r="I711">
        <v>181.24</v>
      </c>
      <c r="J711">
        <v>303.90300000000002</v>
      </c>
      <c r="K711" s="68">
        <v>281.64999999999998</v>
      </c>
      <c r="L711">
        <v>18</v>
      </c>
      <c r="M711">
        <v>3</v>
      </c>
      <c r="N711" t="s">
        <v>3631</v>
      </c>
      <c r="O711">
        <v>2.7570000000000001</v>
      </c>
      <c r="P711">
        <v>14.888999999999999</v>
      </c>
      <c r="Q711">
        <v>8</v>
      </c>
      <c r="R711">
        <v>303.89999999999998</v>
      </c>
      <c r="S711">
        <v>6</v>
      </c>
      <c r="T711">
        <v>279.13200000000001</v>
      </c>
      <c r="U711">
        <v>5.0359999999999996</v>
      </c>
      <c r="V711">
        <v>100</v>
      </c>
      <c r="W711">
        <v>0.91800000000000004</v>
      </c>
      <c r="X711">
        <v>2.093</v>
      </c>
      <c r="Y711">
        <v>11.64</v>
      </c>
      <c r="Z711">
        <v>10.228999999999999</v>
      </c>
      <c r="AA711">
        <v>0.38800000000000001</v>
      </c>
      <c r="AB711">
        <v>0</v>
      </c>
      <c r="AC711" t="b">
        <v>1</v>
      </c>
      <c r="BM711" t="s">
        <v>2887</v>
      </c>
      <c r="BN711" t="s">
        <v>2887</v>
      </c>
      <c r="BO711" t="s">
        <v>2888</v>
      </c>
      <c r="BT711"/>
      <c r="BU711"/>
      <c r="BX711"/>
      <c r="BZ711"/>
      <c r="CA711"/>
      <c r="CB711"/>
      <c r="CC711"/>
      <c r="CD711">
        <v>0</v>
      </c>
      <c r="CE711"/>
      <c r="CF711">
        <v>0</v>
      </c>
    </row>
    <row r="712" spans="1:84" hidden="1" x14ac:dyDescent="0.35">
      <c r="A712" t="s">
        <v>864</v>
      </c>
      <c r="B712" t="s">
        <v>3632</v>
      </c>
      <c r="C712">
        <v>303.89999999999998</v>
      </c>
      <c r="D712">
        <v>8</v>
      </c>
      <c r="E712">
        <v>218.50200000000001</v>
      </c>
      <c r="F712">
        <v>6.2949999999999999</v>
      </c>
      <c r="G712" t="s">
        <v>2884</v>
      </c>
      <c r="I712">
        <v>121.24</v>
      </c>
      <c r="J712">
        <v>303.90300000000002</v>
      </c>
      <c r="K712" s="68">
        <v>221.65</v>
      </c>
      <c r="L712">
        <v>30</v>
      </c>
      <c r="M712">
        <v>3</v>
      </c>
      <c r="N712" t="s">
        <v>3632</v>
      </c>
      <c r="O712">
        <v>2.7570000000000001</v>
      </c>
      <c r="P712">
        <v>23.332999999999998</v>
      </c>
      <c r="Q712">
        <v>8</v>
      </c>
      <c r="R712">
        <v>303.90100000000001</v>
      </c>
      <c r="S712">
        <v>6</v>
      </c>
      <c r="T712">
        <v>219.13200000000001</v>
      </c>
      <c r="U712">
        <v>5.0359999999999996</v>
      </c>
      <c r="V712">
        <v>100</v>
      </c>
      <c r="W712">
        <v>0.91800000000000004</v>
      </c>
      <c r="X712">
        <v>3.5659999999999998</v>
      </c>
      <c r="Y712">
        <v>11.03</v>
      </c>
      <c r="Z712">
        <v>10.228999999999999</v>
      </c>
      <c r="AA712">
        <v>0.38800000000000001</v>
      </c>
      <c r="AB712">
        <v>0</v>
      </c>
      <c r="AC712" t="b">
        <v>1</v>
      </c>
      <c r="BM712" t="s">
        <v>2887</v>
      </c>
      <c r="BN712" t="s">
        <v>2887</v>
      </c>
      <c r="BO712" t="s">
        <v>2888</v>
      </c>
      <c r="BT712"/>
      <c r="BU712"/>
      <c r="BX712"/>
      <c r="BZ712"/>
      <c r="CA712"/>
      <c r="CB712"/>
      <c r="CC712"/>
      <c r="CD712">
        <v>0</v>
      </c>
      <c r="CE712"/>
      <c r="CF712">
        <v>0</v>
      </c>
    </row>
    <row r="713" spans="1:84" hidden="1" x14ac:dyDescent="0.35">
      <c r="A713" t="s">
        <v>865</v>
      </c>
      <c r="B713" t="s">
        <v>3633</v>
      </c>
      <c r="C713">
        <v>303.89999999999998</v>
      </c>
      <c r="D713">
        <v>8</v>
      </c>
      <c r="E713">
        <v>211.072</v>
      </c>
      <c r="F713">
        <v>6.2949999999999999</v>
      </c>
      <c r="G713" t="s">
        <v>2884</v>
      </c>
      <c r="I713">
        <v>113.81</v>
      </c>
      <c r="J713">
        <v>303.90300000000002</v>
      </c>
      <c r="K713" s="68">
        <v>214.22</v>
      </c>
      <c r="L713">
        <v>30</v>
      </c>
      <c r="M713">
        <v>3</v>
      </c>
      <c r="N713" t="s">
        <v>3633</v>
      </c>
      <c r="O713">
        <v>2.7570000000000001</v>
      </c>
      <c r="P713">
        <v>23.332999999999998</v>
      </c>
      <c r="Q713">
        <v>8</v>
      </c>
      <c r="R713">
        <v>303.90100000000001</v>
      </c>
      <c r="S713">
        <v>6</v>
      </c>
      <c r="T713">
        <v>211.702</v>
      </c>
      <c r="U713">
        <v>5.0359999999999996</v>
      </c>
      <c r="V713">
        <v>100</v>
      </c>
      <c r="W713">
        <v>0.91800000000000004</v>
      </c>
      <c r="X713">
        <v>3.5659999999999998</v>
      </c>
      <c r="Y713">
        <v>10.28</v>
      </c>
      <c r="Z713">
        <v>10.228999999999999</v>
      </c>
      <c r="AA713">
        <v>0.38800000000000001</v>
      </c>
      <c r="AB713">
        <v>0</v>
      </c>
      <c r="AC713" t="b">
        <v>1</v>
      </c>
      <c r="BM713" t="s">
        <v>2887</v>
      </c>
      <c r="BN713" t="s">
        <v>2887</v>
      </c>
      <c r="BO713" t="s">
        <v>2888</v>
      </c>
      <c r="BT713"/>
      <c r="BU713"/>
      <c r="BX713"/>
      <c r="BZ713"/>
      <c r="CA713"/>
      <c r="CB713"/>
      <c r="CC713"/>
      <c r="CD713">
        <v>0</v>
      </c>
      <c r="CE713"/>
      <c r="CF713">
        <v>0</v>
      </c>
    </row>
    <row r="714" spans="1:84" hidden="1" x14ac:dyDescent="0.35">
      <c r="A714" t="s">
        <v>866</v>
      </c>
      <c r="B714" t="s">
        <v>3634</v>
      </c>
      <c r="C714">
        <v>303.899</v>
      </c>
      <c r="D714">
        <v>8</v>
      </c>
      <c r="E714">
        <v>272.07299999999998</v>
      </c>
      <c r="F714">
        <v>6.2949999999999999</v>
      </c>
      <c r="G714" t="s">
        <v>2884</v>
      </c>
      <c r="I714">
        <v>173.81</v>
      </c>
      <c r="J714">
        <v>303.90300000000002</v>
      </c>
      <c r="K714" s="68">
        <v>274.22000000000003</v>
      </c>
      <c r="L714">
        <v>20</v>
      </c>
      <c r="M714">
        <v>3</v>
      </c>
      <c r="N714" t="s">
        <v>3634</v>
      </c>
      <c r="O714">
        <v>2.7570000000000001</v>
      </c>
      <c r="P714">
        <v>16.25</v>
      </c>
      <c r="Q714">
        <v>8</v>
      </c>
      <c r="R714">
        <v>303.89999999999998</v>
      </c>
      <c r="S714">
        <v>6</v>
      </c>
      <c r="T714">
        <v>272.50299999999999</v>
      </c>
      <c r="U714">
        <v>5.0359999999999996</v>
      </c>
      <c r="V714">
        <v>100</v>
      </c>
      <c r="W714">
        <v>0.91800000000000004</v>
      </c>
      <c r="X714">
        <v>2.3740000000000001</v>
      </c>
      <c r="Y714">
        <v>11.09</v>
      </c>
      <c r="Z714">
        <v>10.228999999999999</v>
      </c>
      <c r="AA714">
        <v>0.38800000000000001</v>
      </c>
      <c r="AB714">
        <v>0</v>
      </c>
      <c r="AC714" t="b">
        <v>1</v>
      </c>
      <c r="BM714" t="s">
        <v>2887</v>
      </c>
      <c r="BN714" t="s">
        <v>2887</v>
      </c>
      <c r="BO714" t="s">
        <v>2888</v>
      </c>
      <c r="BT714"/>
      <c r="BU714"/>
      <c r="BX714"/>
      <c r="BZ714"/>
      <c r="CA714"/>
      <c r="CB714"/>
      <c r="CC714"/>
      <c r="CD714">
        <v>0</v>
      </c>
      <c r="CE714"/>
      <c r="CF714">
        <v>0</v>
      </c>
    </row>
    <row r="715" spans="1:84" hidden="1" x14ac:dyDescent="0.35">
      <c r="A715" t="s">
        <v>867</v>
      </c>
      <c r="B715" t="s">
        <v>3635</v>
      </c>
      <c r="C715">
        <v>303.904</v>
      </c>
      <c r="D715">
        <v>8</v>
      </c>
      <c r="E715">
        <v>211.072</v>
      </c>
      <c r="F715">
        <v>6.2949999999999999</v>
      </c>
      <c r="G715" t="s">
        <v>2884</v>
      </c>
      <c r="I715">
        <v>113.81</v>
      </c>
      <c r="J715">
        <v>303.90699999999998</v>
      </c>
      <c r="K715" s="68">
        <v>214.22</v>
      </c>
      <c r="L715">
        <v>13</v>
      </c>
      <c r="M715">
        <v>3</v>
      </c>
      <c r="N715" t="s">
        <v>3635</v>
      </c>
      <c r="O715">
        <v>2.754</v>
      </c>
      <c r="P715">
        <v>11.673</v>
      </c>
      <c r="Q715">
        <v>8</v>
      </c>
      <c r="R715">
        <v>303.90499999999997</v>
      </c>
      <c r="S715">
        <v>6</v>
      </c>
      <c r="T715">
        <v>211.702</v>
      </c>
      <c r="U715">
        <v>5.0359999999999996</v>
      </c>
      <c r="V715">
        <v>100</v>
      </c>
      <c r="W715">
        <v>0.98</v>
      </c>
      <c r="X715">
        <v>1.7889999999999999</v>
      </c>
      <c r="Y715">
        <v>15.04</v>
      </c>
      <c r="Z715">
        <v>11.409000000000001</v>
      </c>
      <c r="AA715">
        <v>0.41299999999999998</v>
      </c>
      <c r="AB715">
        <v>0</v>
      </c>
      <c r="AC715" t="b">
        <v>1</v>
      </c>
      <c r="BM715" t="s">
        <v>2887</v>
      </c>
      <c r="BN715" t="s">
        <v>2887</v>
      </c>
      <c r="BO715" t="s">
        <v>2888</v>
      </c>
      <c r="BT715"/>
      <c r="BU715"/>
      <c r="BX715"/>
      <c r="BZ715"/>
      <c r="CA715"/>
      <c r="CB715"/>
      <c r="CC715"/>
      <c r="CD715">
        <v>0</v>
      </c>
      <c r="CE715"/>
      <c r="CF715">
        <v>0</v>
      </c>
    </row>
    <row r="716" spans="1:84" hidden="1" x14ac:dyDescent="0.35">
      <c r="A716" t="s">
        <v>868</v>
      </c>
      <c r="B716" t="s">
        <v>3636</v>
      </c>
      <c r="C716">
        <v>303.904</v>
      </c>
      <c r="D716">
        <v>8</v>
      </c>
      <c r="E716">
        <v>218.50200000000001</v>
      </c>
      <c r="F716">
        <v>6.2949999999999999</v>
      </c>
      <c r="G716" t="s">
        <v>2884</v>
      </c>
      <c r="I716">
        <v>121.24</v>
      </c>
      <c r="J716">
        <v>303.90699999999998</v>
      </c>
      <c r="K716" s="68">
        <v>221.65</v>
      </c>
      <c r="L716">
        <v>11</v>
      </c>
      <c r="M716">
        <v>3</v>
      </c>
      <c r="N716" t="s">
        <v>3636</v>
      </c>
      <c r="O716">
        <v>2.754</v>
      </c>
      <c r="P716">
        <v>10.523</v>
      </c>
      <c r="Q716">
        <v>8</v>
      </c>
      <c r="R716">
        <v>303.90499999999997</v>
      </c>
      <c r="S716">
        <v>6</v>
      </c>
      <c r="T716">
        <v>219.13200000000001</v>
      </c>
      <c r="U716">
        <v>5.0359999999999996</v>
      </c>
      <c r="V716">
        <v>100</v>
      </c>
      <c r="W716">
        <v>0.98</v>
      </c>
      <c r="X716">
        <v>1.429</v>
      </c>
      <c r="Y716">
        <v>15.47</v>
      </c>
      <c r="Z716">
        <v>11.409000000000001</v>
      </c>
      <c r="AA716">
        <v>0.41299999999999998</v>
      </c>
      <c r="AB716">
        <v>0</v>
      </c>
      <c r="AC716" t="b">
        <v>1</v>
      </c>
      <c r="BM716" t="s">
        <v>2887</v>
      </c>
      <c r="BN716" t="s">
        <v>2887</v>
      </c>
      <c r="BO716" t="s">
        <v>2888</v>
      </c>
      <c r="BT716"/>
      <c r="BU716"/>
      <c r="BX716"/>
      <c r="BZ716"/>
      <c r="CA716"/>
      <c r="CB716"/>
      <c r="CC716"/>
      <c r="CD716">
        <v>0</v>
      </c>
      <c r="CE716"/>
      <c r="CF716">
        <v>0</v>
      </c>
    </row>
    <row r="717" spans="1:84" hidden="1" x14ac:dyDescent="0.35">
      <c r="A717" t="s">
        <v>869</v>
      </c>
      <c r="B717" t="s">
        <v>3637</v>
      </c>
      <c r="C717">
        <v>303.904</v>
      </c>
      <c r="D717">
        <v>8</v>
      </c>
      <c r="E717">
        <v>278.50200000000001</v>
      </c>
      <c r="F717">
        <v>6.2949999999999999</v>
      </c>
      <c r="G717" t="s">
        <v>2884</v>
      </c>
      <c r="I717">
        <v>181.24</v>
      </c>
      <c r="J717">
        <v>303.90800000000002</v>
      </c>
      <c r="K717" s="68">
        <v>281.64999999999998</v>
      </c>
      <c r="L717">
        <v>6</v>
      </c>
      <c r="M717">
        <v>3</v>
      </c>
      <c r="N717" t="s">
        <v>3637</v>
      </c>
      <c r="O717">
        <v>2.7530000000000001</v>
      </c>
      <c r="P717">
        <v>10</v>
      </c>
      <c r="Q717">
        <v>8</v>
      </c>
      <c r="R717">
        <v>303.90499999999997</v>
      </c>
      <c r="S717">
        <v>6</v>
      </c>
      <c r="T717">
        <v>279.13200000000001</v>
      </c>
      <c r="U717">
        <v>5.0359999999999996</v>
      </c>
      <c r="V717">
        <v>100</v>
      </c>
      <c r="W717">
        <v>0.98</v>
      </c>
      <c r="X717">
        <v>0.84</v>
      </c>
      <c r="Y717">
        <v>13.96</v>
      </c>
      <c r="Z717">
        <v>11.409000000000001</v>
      </c>
      <c r="AA717">
        <v>0.41299999999999998</v>
      </c>
      <c r="AB717">
        <v>0</v>
      </c>
      <c r="AC717" t="b">
        <v>1</v>
      </c>
      <c r="BM717" t="s">
        <v>2887</v>
      </c>
      <c r="BN717" t="s">
        <v>2887</v>
      </c>
      <c r="BO717" t="s">
        <v>2888</v>
      </c>
      <c r="BT717"/>
      <c r="BU717"/>
      <c r="BX717"/>
      <c r="BZ717"/>
      <c r="CA717"/>
      <c r="CB717"/>
      <c r="CC717"/>
      <c r="CD717">
        <v>0</v>
      </c>
      <c r="CE717"/>
      <c r="CF717">
        <v>0</v>
      </c>
    </row>
    <row r="718" spans="1:84" hidden="1" x14ac:dyDescent="0.35">
      <c r="A718" t="s">
        <v>870</v>
      </c>
      <c r="B718" t="s">
        <v>3638</v>
      </c>
      <c r="C718">
        <v>303.90499999999997</v>
      </c>
      <c r="D718">
        <v>8</v>
      </c>
      <c r="E718">
        <v>357.596</v>
      </c>
      <c r="F718">
        <v>6.2949999999999999</v>
      </c>
      <c r="G718" t="s">
        <v>2884</v>
      </c>
      <c r="I718">
        <v>258.76</v>
      </c>
      <c r="J718">
        <v>303.91000000000003</v>
      </c>
      <c r="K718" s="68">
        <v>359.17</v>
      </c>
      <c r="L718">
        <v>11</v>
      </c>
      <c r="M718">
        <v>3</v>
      </c>
      <c r="N718" t="s">
        <v>3638</v>
      </c>
      <c r="O718">
        <v>2.7509999999999999</v>
      </c>
      <c r="P718">
        <v>10.523</v>
      </c>
      <c r="Q718">
        <v>8</v>
      </c>
      <c r="R718">
        <v>303.90600000000001</v>
      </c>
      <c r="S718">
        <v>6</v>
      </c>
      <c r="T718">
        <v>357.911</v>
      </c>
      <c r="U718">
        <v>5.0359999999999996</v>
      </c>
      <c r="V718">
        <v>100</v>
      </c>
      <c r="W718">
        <v>1.006</v>
      </c>
      <c r="X718">
        <v>1.6519999999999999</v>
      </c>
      <c r="Y718">
        <v>9.73</v>
      </c>
      <c r="Z718">
        <v>12.798999999999999</v>
      </c>
      <c r="AA718">
        <v>0.44</v>
      </c>
      <c r="AB718">
        <v>0</v>
      </c>
      <c r="AC718" t="b">
        <v>1</v>
      </c>
      <c r="BM718" t="s">
        <v>2887</v>
      </c>
      <c r="BN718" t="s">
        <v>2887</v>
      </c>
      <c r="BO718" t="s">
        <v>2888</v>
      </c>
      <c r="BT718"/>
      <c r="BU718"/>
      <c r="BX718"/>
      <c r="BZ718"/>
      <c r="CA718"/>
      <c r="CB718"/>
      <c r="CC718"/>
      <c r="CD718">
        <v>0</v>
      </c>
      <c r="CE718"/>
      <c r="CF718">
        <v>0</v>
      </c>
    </row>
    <row r="719" spans="1:84" hidden="1" x14ac:dyDescent="0.35">
      <c r="A719" t="s">
        <v>871</v>
      </c>
      <c r="B719" t="s">
        <v>3639</v>
      </c>
      <c r="C719">
        <v>303.90800000000002</v>
      </c>
      <c r="D719">
        <v>8</v>
      </c>
      <c r="E719">
        <v>31.082000000000001</v>
      </c>
      <c r="F719">
        <v>6.2949999999999999</v>
      </c>
      <c r="G719" t="s">
        <v>2884</v>
      </c>
      <c r="I719">
        <v>293.81</v>
      </c>
      <c r="J719">
        <v>303.911</v>
      </c>
      <c r="K719" s="68">
        <v>34.229999999999997</v>
      </c>
      <c r="L719">
        <v>11</v>
      </c>
      <c r="M719">
        <v>3</v>
      </c>
      <c r="N719" t="s">
        <v>3639</v>
      </c>
      <c r="O719">
        <v>2.75</v>
      </c>
      <c r="P719">
        <v>10.523</v>
      </c>
      <c r="Q719">
        <v>8</v>
      </c>
      <c r="R719">
        <v>303.90899999999999</v>
      </c>
      <c r="S719">
        <v>6</v>
      </c>
      <c r="T719">
        <v>31.712</v>
      </c>
      <c r="U719">
        <v>5.0359999999999996</v>
      </c>
      <c r="V719">
        <v>100</v>
      </c>
      <c r="W719">
        <v>1.006</v>
      </c>
      <c r="X719">
        <v>1.631</v>
      </c>
      <c r="Y719">
        <v>10.62</v>
      </c>
      <c r="Z719">
        <v>12.798999999999999</v>
      </c>
      <c r="AA719">
        <v>0.44</v>
      </c>
      <c r="AB719">
        <v>0</v>
      </c>
      <c r="AC719" t="b">
        <v>1</v>
      </c>
      <c r="BM719" t="s">
        <v>2887</v>
      </c>
      <c r="BN719" t="s">
        <v>3345</v>
      </c>
      <c r="BO719" t="s">
        <v>2888</v>
      </c>
      <c r="BT719"/>
      <c r="BU719"/>
      <c r="BX719"/>
      <c r="BZ719"/>
      <c r="CA719"/>
      <c r="CB719"/>
      <c r="CC719"/>
      <c r="CD719">
        <v>0</v>
      </c>
      <c r="CE719"/>
      <c r="CF719">
        <v>0</v>
      </c>
    </row>
    <row r="720" spans="1:84" hidden="1" x14ac:dyDescent="0.35">
      <c r="A720" t="s">
        <v>872</v>
      </c>
      <c r="B720" t="s">
        <v>3640</v>
      </c>
      <c r="C720">
        <v>303.90800000000002</v>
      </c>
      <c r="D720">
        <v>8</v>
      </c>
      <c r="E720">
        <v>118.512</v>
      </c>
      <c r="F720">
        <v>6.2949999999999999</v>
      </c>
      <c r="G720" t="s">
        <v>2884</v>
      </c>
      <c r="I720">
        <v>21.24</v>
      </c>
      <c r="J720">
        <v>303.911</v>
      </c>
      <c r="K720" s="68">
        <v>121.66</v>
      </c>
      <c r="L720">
        <v>22</v>
      </c>
      <c r="M720">
        <v>3</v>
      </c>
      <c r="N720" t="s">
        <v>3640</v>
      </c>
      <c r="O720">
        <v>2.75</v>
      </c>
      <c r="P720">
        <v>17.635999999999999</v>
      </c>
      <c r="Q720">
        <v>8</v>
      </c>
      <c r="R720">
        <v>303.90899999999999</v>
      </c>
      <c r="S720">
        <v>6</v>
      </c>
      <c r="T720">
        <v>119.142</v>
      </c>
      <c r="U720">
        <v>5.0359999999999996</v>
      </c>
      <c r="V720">
        <v>100</v>
      </c>
      <c r="W720">
        <v>1.006</v>
      </c>
      <c r="X720">
        <v>3.2669999999999999</v>
      </c>
      <c r="Y720">
        <v>13.04</v>
      </c>
      <c r="Z720">
        <v>12.798999999999999</v>
      </c>
      <c r="AA720">
        <v>0.44</v>
      </c>
      <c r="AB720">
        <v>0</v>
      </c>
      <c r="AC720" t="b">
        <v>1</v>
      </c>
      <c r="BM720" t="s">
        <v>2887</v>
      </c>
      <c r="BN720" t="s">
        <v>2887</v>
      </c>
      <c r="BO720" t="s">
        <v>2888</v>
      </c>
      <c r="BT720"/>
      <c r="BU720"/>
      <c r="BX720"/>
      <c r="BZ720"/>
      <c r="CA720"/>
      <c r="CB720"/>
      <c r="CC720"/>
      <c r="CD720">
        <v>0</v>
      </c>
      <c r="CE720"/>
      <c r="CF720">
        <v>0</v>
      </c>
    </row>
    <row r="721" spans="1:84" hidden="1" x14ac:dyDescent="0.35">
      <c r="A721" t="s">
        <v>873</v>
      </c>
      <c r="B721" t="s">
        <v>3641</v>
      </c>
      <c r="C721">
        <v>303.90699999999998</v>
      </c>
      <c r="D721">
        <v>8</v>
      </c>
      <c r="E721">
        <v>218.512</v>
      </c>
      <c r="F721">
        <v>6.2949999999999999</v>
      </c>
      <c r="G721" t="s">
        <v>2884</v>
      </c>
      <c r="I721">
        <v>121.24</v>
      </c>
      <c r="J721">
        <v>303.911</v>
      </c>
      <c r="K721" s="68">
        <v>221.66</v>
      </c>
      <c r="L721">
        <v>8</v>
      </c>
      <c r="M721">
        <v>3</v>
      </c>
      <c r="N721" t="s">
        <v>3641</v>
      </c>
      <c r="O721">
        <v>2.75</v>
      </c>
      <c r="P721">
        <v>10</v>
      </c>
      <c r="Q721">
        <v>8</v>
      </c>
      <c r="R721">
        <v>303.90800000000002</v>
      </c>
      <c r="S721">
        <v>6</v>
      </c>
      <c r="T721">
        <v>219.142</v>
      </c>
      <c r="U721">
        <v>5.0359999999999996</v>
      </c>
      <c r="V721">
        <v>100</v>
      </c>
      <c r="W721">
        <v>1.006</v>
      </c>
      <c r="X721">
        <v>1.226</v>
      </c>
      <c r="Y721">
        <v>17.28</v>
      </c>
      <c r="Z721">
        <v>12.798999999999999</v>
      </c>
      <c r="AA721">
        <v>0.44</v>
      </c>
      <c r="AB721">
        <v>0</v>
      </c>
      <c r="AC721" t="b">
        <v>1</v>
      </c>
      <c r="BM721" t="s">
        <v>2887</v>
      </c>
      <c r="BN721" t="s">
        <v>2887</v>
      </c>
      <c r="BO721" t="s">
        <v>2888</v>
      </c>
      <c r="BT721"/>
      <c r="BU721"/>
      <c r="BX721"/>
      <c r="BZ721"/>
      <c r="CA721"/>
      <c r="CB721"/>
      <c r="CC721"/>
      <c r="CD721">
        <v>0</v>
      </c>
      <c r="CE721"/>
      <c r="CF721">
        <v>0</v>
      </c>
    </row>
    <row r="722" spans="1:84" hidden="1" x14ac:dyDescent="0.35">
      <c r="A722" t="s">
        <v>874</v>
      </c>
      <c r="B722" t="s">
        <v>3642</v>
      </c>
      <c r="C722">
        <v>303.90800000000002</v>
      </c>
      <c r="D722">
        <v>8</v>
      </c>
      <c r="E722">
        <v>111.08199999999999</v>
      </c>
      <c r="F722">
        <v>6.2949999999999999</v>
      </c>
      <c r="G722" t="s">
        <v>2884</v>
      </c>
      <c r="I722">
        <v>13.81</v>
      </c>
      <c r="J722">
        <v>303.911</v>
      </c>
      <c r="K722" s="68">
        <v>114.23</v>
      </c>
      <c r="L722">
        <v>19</v>
      </c>
      <c r="M722">
        <v>3</v>
      </c>
      <c r="N722" t="s">
        <v>3642</v>
      </c>
      <c r="O722">
        <v>2.75</v>
      </c>
      <c r="P722">
        <v>15.566000000000001</v>
      </c>
      <c r="Q722">
        <v>8</v>
      </c>
      <c r="R722">
        <v>303.90899999999999</v>
      </c>
      <c r="S722">
        <v>6</v>
      </c>
      <c r="T722">
        <v>111.712</v>
      </c>
      <c r="U722">
        <v>5.0359999999999996</v>
      </c>
      <c r="V722">
        <v>100</v>
      </c>
      <c r="W722">
        <v>1.006</v>
      </c>
      <c r="X722">
        <v>2.839</v>
      </c>
      <c r="Y722">
        <v>13.16</v>
      </c>
      <c r="Z722">
        <v>12.798999999999999</v>
      </c>
      <c r="AA722">
        <v>0.44</v>
      </c>
      <c r="AB722">
        <v>0</v>
      </c>
      <c r="AC722" t="b">
        <v>1</v>
      </c>
      <c r="BM722" t="s">
        <v>2887</v>
      </c>
      <c r="BN722" t="s">
        <v>2887</v>
      </c>
      <c r="BO722" t="s">
        <v>2888</v>
      </c>
      <c r="BT722"/>
      <c r="BU722"/>
      <c r="BX722"/>
      <c r="BZ722"/>
      <c r="CA722"/>
      <c r="CB722"/>
      <c r="CC722"/>
      <c r="CD722">
        <v>0</v>
      </c>
      <c r="CE722"/>
      <c r="CF722">
        <v>0</v>
      </c>
    </row>
    <row r="723" spans="1:84" hidden="1" x14ac:dyDescent="0.35">
      <c r="A723" t="s">
        <v>875</v>
      </c>
      <c r="B723" t="s">
        <v>3643</v>
      </c>
      <c r="C723">
        <v>303.90699999999998</v>
      </c>
      <c r="D723">
        <v>8</v>
      </c>
      <c r="E723">
        <v>211.08199999999999</v>
      </c>
      <c r="F723">
        <v>6.2949999999999999</v>
      </c>
      <c r="G723" t="s">
        <v>2884</v>
      </c>
      <c r="I723">
        <v>113.81</v>
      </c>
      <c r="J723">
        <v>303.911</v>
      </c>
      <c r="K723" s="68">
        <v>214.23</v>
      </c>
      <c r="L723">
        <v>8</v>
      </c>
      <c r="M723">
        <v>3</v>
      </c>
      <c r="N723" t="s">
        <v>3643</v>
      </c>
      <c r="O723">
        <v>2.75</v>
      </c>
      <c r="P723">
        <v>10</v>
      </c>
      <c r="Q723">
        <v>8</v>
      </c>
      <c r="R723">
        <v>303.90800000000002</v>
      </c>
      <c r="S723">
        <v>6</v>
      </c>
      <c r="T723">
        <v>211.71199999999999</v>
      </c>
      <c r="U723">
        <v>5.0359999999999996</v>
      </c>
      <c r="V723">
        <v>100</v>
      </c>
      <c r="W723">
        <v>1.006</v>
      </c>
      <c r="X723">
        <v>1.125</v>
      </c>
      <c r="Y723">
        <v>17.170000000000002</v>
      </c>
      <c r="Z723">
        <v>12.798999999999999</v>
      </c>
      <c r="AA723">
        <v>0.44</v>
      </c>
      <c r="AB723">
        <v>0</v>
      </c>
      <c r="AC723" t="b">
        <v>1</v>
      </c>
      <c r="BM723" t="s">
        <v>2887</v>
      </c>
      <c r="BN723" t="s">
        <v>2887</v>
      </c>
      <c r="BO723" t="s">
        <v>2888</v>
      </c>
      <c r="BT723"/>
      <c r="BU723"/>
      <c r="BX723"/>
      <c r="BZ723"/>
      <c r="CA723"/>
      <c r="CB723"/>
      <c r="CC723"/>
      <c r="CD723">
        <v>0</v>
      </c>
      <c r="CE723"/>
      <c r="CF723">
        <v>0</v>
      </c>
    </row>
    <row r="724" spans="1:84" hidden="1" x14ac:dyDescent="0.35">
      <c r="A724" t="s">
        <v>876</v>
      </c>
      <c r="B724" t="s">
        <v>3644</v>
      </c>
      <c r="C724">
        <v>303.91000000000003</v>
      </c>
      <c r="D724">
        <v>8</v>
      </c>
      <c r="E724">
        <v>51.082000000000001</v>
      </c>
      <c r="F724">
        <v>6.2949999999999999</v>
      </c>
      <c r="G724" t="s">
        <v>2884</v>
      </c>
      <c r="I724">
        <v>313.81</v>
      </c>
      <c r="J724">
        <v>303.91399999999999</v>
      </c>
      <c r="K724" s="68">
        <v>54.23</v>
      </c>
      <c r="L724">
        <v>6</v>
      </c>
      <c r="M724">
        <v>3</v>
      </c>
      <c r="N724" t="s">
        <v>3644</v>
      </c>
      <c r="O724">
        <v>2.7469999999999999</v>
      </c>
      <c r="P724">
        <v>10</v>
      </c>
      <c r="Q724">
        <v>8</v>
      </c>
      <c r="R724">
        <v>303.911</v>
      </c>
      <c r="S724">
        <v>6</v>
      </c>
      <c r="T724">
        <v>51.712000000000003</v>
      </c>
      <c r="U724">
        <v>5.0359999999999996</v>
      </c>
      <c r="V724">
        <v>100</v>
      </c>
      <c r="W724">
        <v>0.96599999999999997</v>
      </c>
      <c r="X724">
        <v>0.95499999999999996</v>
      </c>
      <c r="Y724">
        <v>13.32</v>
      </c>
      <c r="Z724">
        <v>14.625</v>
      </c>
      <c r="AA724">
        <v>0.47499999999999998</v>
      </c>
      <c r="AB724">
        <v>0</v>
      </c>
      <c r="AC724" t="b">
        <v>1</v>
      </c>
      <c r="BM724" t="s">
        <v>2887</v>
      </c>
      <c r="BN724" t="s">
        <v>2887</v>
      </c>
      <c r="BO724" t="s">
        <v>2888</v>
      </c>
      <c r="BT724"/>
      <c r="BU724"/>
      <c r="BX724"/>
      <c r="BZ724"/>
      <c r="CA724"/>
      <c r="CB724"/>
      <c r="CC724"/>
      <c r="CD724">
        <v>0</v>
      </c>
      <c r="CE724"/>
      <c r="CF724">
        <v>0</v>
      </c>
    </row>
    <row r="725" spans="1:84" hidden="1" x14ac:dyDescent="0.35">
      <c r="A725" t="s">
        <v>877</v>
      </c>
      <c r="B725" t="s">
        <v>3645</v>
      </c>
      <c r="C725">
        <v>303.91000000000003</v>
      </c>
      <c r="D725">
        <v>8</v>
      </c>
      <c r="E725">
        <v>31.082000000000001</v>
      </c>
      <c r="F725">
        <v>6.2949999999999999</v>
      </c>
      <c r="G725" t="s">
        <v>2884</v>
      </c>
      <c r="I725">
        <v>293.81</v>
      </c>
      <c r="J725">
        <v>303.91399999999999</v>
      </c>
      <c r="K725" s="68">
        <v>34.229999999999997</v>
      </c>
      <c r="L725">
        <v>8</v>
      </c>
      <c r="M725">
        <v>3</v>
      </c>
      <c r="N725" t="s">
        <v>3645</v>
      </c>
      <c r="O725">
        <v>2.7469999999999999</v>
      </c>
      <c r="P725">
        <v>10</v>
      </c>
      <c r="Q725">
        <v>8</v>
      </c>
      <c r="R725">
        <v>303.911</v>
      </c>
      <c r="S725">
        <v>6</v>
      </c>
      <c r="T725">
        <v>31.712</v>
      </c>
      <c r="U725">
        <v>5.0359999999999996</v>
      </c>
      <c r="V725">
        <v>100</v>
      </c>
      <c r="W725">
        <v>0.96599999999999997</v>
      </c>
      <c r="X725">
        <v>1.2250000000000001</v>
      </c>
      <c r="Y725">
        <v>12.07</v>
      </c>
      <c r="Z725">
        <v>14.625</v>
      </c>
      <c r="AA725">
        <v>0.47499999999999998</v>
      </c>
      <c r="AB725">
        <v>0</v>
      </c>
      <c r="AC725" t="b">
        <v>1</v>
      </c>
      <c r="BM725" t="s">
        <v>2887</v>
      </c>
      <c r="BN725" t="s">
        <v>3345</v>
      </c>
      <c r="BO725" t="s">
        <v>2888</v>
      </c>
      <c r="BT725"/>
      <c r="BU725"/>
      <c r="BX725"/>
      <c r="BZ725"/>
      <c r="CA725"/>
      <c r="CB725"/>
      <c r="CC725"/>
      <c r="CD725">
        <v>0</v>
      </c>
      <c r="CE725"/>
      <c r="CF725">
        <v>0</v>
      </c>
    </row>
    <row r="726" spans="1:84" hidden="1" x14ac:dyDescent="0.35">
      <c r="A726" t="s">
        <v>878</v>
      </c>
      <c r="B726" t="s">
        <v>3646</v>
      </c>
      <c r="C726">
        <v>303.91199999999998</v>
      </c>
      <c r="D726">
        <v>8</v>
      </c>
      <c r="E726">
        <v>58.512</v>
      </c>
      <c r="F726">
        <v>6.2949999999999999</v>
      </c>
      <c r="G726" t="s">
        <v>2884</v>
      </c>
      <c r="I726">
        <v>321.24</v>
      </c>
      <c r="J726">
        <v>303.91500000000002</v>
      </c>
      <c r="K726" s="68">
        <v>61.66</v>
      </c>
      <c r="L726">
        <v>8</v>
      </c>
      <c r="M726">
        <v>3</v>
      </c>
      <c r="N726" t="s">
        <v>3646</v>
      </c>
      <c r="O726">
        <v>2.7469999999999999</v>
      </c>
      <c r="P726">
        <v>10</v>
      </c>
      <c r="Q726">
        <v>8</v>
      </c>
      <c r="R726">
        <v>303.91300000000001</v>
      </c>
      <c r="S726">
        <v>6</v>
      </c>
      <c r="T726">
        <v>59.142000000000003</v>
      </c>
      <c r="U726">
        <v>5.0359999999999996</v>
      </c>
      <c r="V726">
        <v>100</v>
      </c>
      <c r="W726">
        <v>0.94399999999999995</v>
      </c>
      <c r="X726">
        <v>1.1870000000000001</v>
      </c>
      <c r="Y726">
        <v>14.065</v>
      </c>
      <c r="Z726">
        <v>15.702999999999999</v>
      </c>
      <c r="AA726">
        <v>0.495</v>
      </c>
      <c r="AB726">
        <v>0</v>
      </c>
      <c r="AC726" t="b">
        <v>1</v>
      </c>
      <c r="BM726" t="s">
        <v>2887</v>
      </c>
      <c r="BN726" t="s">
        <v>2887</v>
      </c>
      <c r="BO726" t="s">
        <v>2888</v>
      </c>
      <c r="BT726"/>
      <c r="BU726"/>
      <c r="BX726"/>
      <c r="BZ726"/>
      <c r="CA726"/>
      <c r="CB726"/>
      <c r="CC726"/>
      <c r="CD726">
        <v>0</v>
      </c>
      <c r="CE726"/>
      <c r="CF726">
        <v>0</v>
      </c>
    </row>
    <row r="727" spans="1:84" hidden="1" x14ac:dyDescent="0.35">
      <c r="A727" t="s">
        <v>879</v>
      </c>
      <c r="B727" t="s">
        <v>3647</v>
      </c>
      <c r="C727">
        <v>303.911</v>
      </c>
      <c r="D727">
        <v>8</v>
      </c>
      <c r="E727">
        <v>311.08199999999999</v>
      </c>
      <c r="F727">
        <v>6.2949999999999999</v>
      </c>
      <c r="G727" t="s">
        <v>2884</v>
      </c>
      <c r="I727">
        <v>213.81</v>
      </c>
      <c r="J727">
        <v>303.916</v>
      </c>
      <c r="K727" s="68">
        <v>314.23</v>
      </c>
      <c r="L727">
        <v>26</v>
      </c>
      <c r="M727">
        <v>3</v>
      </c>
      <c r="N727" t="s">
        <v>3647</v>
      </c>
      <c r="O727">
        <v>2.746</v>
      </c>
      <c r="P727">
        <v>20.462</v>
      </c>
      <c r="Q727">
        <v>8</v>
      </c>
      <c r="R727">
        <v>303.91300000000001</v>
      </c>
      <c r="S727">
        <v>6</v>
      </c>
      <c r="T727">
        <v>311.71199999999999</v>
      </c>
      <c r="U727">
        <v>5.0359999999999996</v>
      </c>
      <c r="V727">
        <v>100</v>
      </c>
      <c r="W727">
        <v>0.94399999999999995</v>
      </c>
      <c r="X727">
        <v>4.0839999999999996</v>
      </c>
      <c r="Y727">
        <v>16</v>
      </c>
      <c r="Z727">
        <v>15.702999999999999</v>
      </c>
      <c r="AA727">
        <v>0.495</v>
      </c>
      <c r="AB727">
        <v>0</v>
      </c>
      <c r="AC727" t="b">
        <v>1</v>
      </c>
      <c r="BM727" t="s">
        <v>2887</v>
      </c>
      <c r="BN727" t="s">
        <v>2887</v>
      </c>
      <c r="BO727" t="s">
        <v>2888</v>
      </c>
      <c r="BT727"/>
      <c r="BU727"/>
      <c r="BX727"/>
      <c r="BZ727"/>
      <c r="CA727"/>
      <c r="CB727"/>
      <c r="CC727"/>
      <c r="CD727">
        <v>0</v>
      </c>
      <c r="CE727"/>
      <c r="CF727">
        <v>0</v>
      </c>
    </row>
    <row r="728" spans="1:84" hidden="1" x14ac:dyDescent="0.35">
      <c r="A728" t="s">
        <v>880</v>
      </c>
      <c r="B728" t="s">
        <v>3648</v>
      </c>
      <c r="C728">
        <v>303.91199999999998</v>
      </c>
      <c r="D728">
        <v>8</v>
      </c>
      <c r="E728">
        <v>118.512</v>
      </c>
      <c r="F728">
        <v>6.2949999999999999</v>
      </c>
      <c r="G728" t="s">
        <v>2884</v>
      </c>
      <c r="I728">
        <v>21.24</v>
      </c>
      <c r="J728">
        <v>303.916</v>
      </c>
      <c r="K728" s="68">
        <v>121.66</v>
      </c>
      <c r="L728">
        <v>18</v>
      </c>
      <c r="M728">
        <v>3</v>
      </c>
      <c r="N728" t="s">
        <v>3648</v>
      </c>
      <c r="O728">
        <v>2.746</v>
      </c>
      <c r="P728">
        <v>14.888999999999999</v>
      </c>
      <c r="Q728">
        <v>8</v>
      </c>
      <c r="R728">
        <v>303.91300000000001</v>
      </c>
      <c r="S728">
        <v>6</v>
      </c>
      <c r="T728">
        <v>119.142</v>
      </c>
      <c r="U728">
        <v>5.0359999999999996</v>
      </c>
      <c r="V728">
        <v>100</v>
      </c>
      <c r="W728">
        <v>0.94399999999999995</v>
      </c>
      <c r="X728">
        <v>2.8460000000000001</v>
      </c>
      <c r="Y728">
        <v>17.05</v>
      </c>
      <c r="Z728">
        <v>15.702999999999999</v>
      </c>
      <c r="AA728">
        <v>0.495</v>
      </c>
      <c r="AB728">
        <v>0</v>
      </c>
      <c r="AC728" t="b">
        <v>1</v>
      </c>
      <c r="BM728" t="s">
        <v>2887</v>
      </c>
      <c r="BN728" t="s">
        <v>2887</v>
      </c>
      <c r="BO728" t="s">
        <v>2888</v>
      </c>
      <c r="BT728"/>
      <c r="BU728"/>
      <c r="BX728"/>
      <c r="BZ728"/>
      <c r="CA728"/>
      <c r="CB728"/>
      <c r="CC728"/>
      <c r="CD728">
        <v>0</v>
      </c>
      <c r="CE728"/>
      <c r="CF728">
        <v>0</v>
      </c>
    </row>
    <row r="729" spans="1:84" hidden="1" x14ac:dyDescent="0.35">
      <c r="A729" t="s">
        <v>881</v>
      </c>
      <c r="B729" t="s">
        <v>3649</v>
      </c>
      <c r="C729">
        <v>303.91199999999998</v>
      </c>
      <c r="D729">
        <v>8</v>
      </c>
      <c r="E729">
        <v>78.512</v>
      </c>
      <c r="F729">
        <v>6.2949999999999999</v>
      </c>
      <c r="G729" t="s">
        <v>2884</v>
      </c>
      <c r="I729">
        <v>341.24</v>
      </c>
      <c r="J729">
        <v>303.916</v>
      </c>
      <c r="K729" s="68">
        <v>81.66</v>
      </c>
      <c r="L729">
        <v>20</v>
      </c>
      <c r="M729">
        <v>3</v>
      </c>
      <c r="N729" t="s">
        <v>3649</v>
      </c>
      <c r="O729">
        <v>2.746</v>
      </c>
      <c r="P729">
        <v>16.25</v>
      </c>
      <c r="Q729">
        <v>8</v>
      </c>
      <c r="R729">
        <v>303.91300000000001</v>
      </c>
      <c r="S729">
        <v>6</v>
      </c>
      <c r="T729">
        <v>79.141999999999996</v>
      </c>
      <c r="U729">
        <v>5.0359999999999996</v>
      </c>
      <c r="V729">
        <v>100</v>
      </c>
      <c r="W729">
        <v>0.94399999999999995</v>
      </c>
      <c r="X729">
        <v>3.0939999999999999</v>
      </c>
      <c r="Y729">
        <v>15.26</v>
      </c>
      <c r="Z729">
        <v>15.702999999999999</v>
      </c>
      <c r="AA729">
        <v>0.495</v>
      </c>
      <c r="AB729">
        <v>0</v>
      </c>
      <c r="AC729" t="b">
        <v>1</v>
      </c>
      <c r="BM729" t="s">
        <v>2887</v>
      </c>
      <c r="BN729" t="s">
        <v>2887</v>
      </c>
      <c r="BO729" t="s">
        <v>2888</v>
      </c>
      <c r="BT729"/>
      <c r="BU729"/>
      <c r="BX729"/>
      <c r="BZ729"/>
      <c r="CA729"/>
      <c r="CB729"/>
      <c r="CC729"/>
      <c r="CD729">
        <v>0</v>
      </c>
      <c r="CE729"/>
      <c r="CF729">
        <v>0</v>
      </c>
    </row>
    <row r="730" spans="1:84" hidden="1" x14ac:dyDescent="0.35">
      <c r="A730" t="s">
        <v>882</v>
      </c>
      <c r="B730" t="s">
        <v>3650</v>
      </c>
      <c r="C730">
        <v>303.91300000000001</v>
      </c>
      <c r="D730">
        <v>8</v>
      </c>
      <c r="E730">
        <v>71.081999999999994</v>
      </c>
      <c r="F730">
        <v>6.2949999999999999</v>
      </c>
      <c r="G730" t="s">
        <v>2884</v>
      </c>
      <c r="I730">
        <v>333.81</v>
      </c>
      <c r="J730">
        <v>303.916</v>
      </c>
      <c r="K730" s="68">
        <v>74.23</v>
      </c>
      <c r="L730">
        <v>18</v>
      </c>
      <c r="M730">
        <v>3</v>
      </c>
      <c r="N730" t="s">
        <v>3650</v>
      </c>
      <c r="O730">
        <v>2.746</v>
      </c>
      <c r="P730">
        <v>14.888999999999999</v>
      </c>
      <c r="Q730">
        <v>8</v>
      </c>
      <c r="R730">
        <v>303.91399999999999</v>
      </c>
      <c r="S730">
        <v>6</v>
      </c>
      <c r="T730">
        <v>71.712000000000003</v>
      </c>
      <c r="U730">
        <v>5.0359999999999996</v>
      </c>
      <c r="V730">
        <v>100</v>
      </c>
      <c r="W730">
        <v>0.94399999999999995</v>
      </c>
      <c r="X730">
        <v>2.8119999999999998</v>
      </c>
      <c r="Y730">
        <v>14.7</v>
      </c>
      <c r="Z730">
        <v>15.702999999999999</v>
      </c>
      <c r="AA730">
        <v>0.495</v>
      </c>
      <c r="AB730">
        <v>0</v>
      </c>
      <c r="AC730" t="b">
        <v>1</v>
      </c>
      <c r="BM730" t="s">
        <v>2887</v>
      </c>
      <c r="BN730" t="s">
        <v>2887</v>
      </c>
      <c r="BO730" t="s">
        <v>2888</v>
      </c>
      <c r="BT730"/>
      <c r="BU730"/>
      <c r="BX730"/>
      <c r="BZ730"/>
      <c r="CA730"/>
      <c r="CB730"/>
      <c r="CC730"/>
      <c r="CD730">
        <v>0</v>
      </c>
      <c r="CE730"/>
      <c r="CF730">
        <v>0</v>
      </c>
    </row>
    <row r="731" spans="1:84" hidden="1" x14ac:dyDescent="0.35">
      <c r="A731" t="s">
        <v>883</v>
      </c>
      <c r="B731" t="s">
        <v>3651</v>
      </c>
      <c r="C731">
        <v>303.911</v>
      </c>
      <c r="D731">
        <v>8</v>
      </c>
      <c r="E731">
        <v>318.512</v>
      </c>
      <c r="F731">
        <v>6.2949999999999999</v>
      </c>
      <c r="G731" t="s">
        <v>2884</v>
      </c>
      <c r="I731">
        <v>221.24</v>
      </c>
      <c r="J731">
        <v>303.916</v>
      </c>
      <c r="K731" s="68">
        <v>321.66000000000003</v>
      </c>
      <c r="L731">
        <v>25</v>
      </c>
      <c r="M731">
        <v>3</v>
      </c>
      <c r="N731" t="s">
        <v>3651</v>
      </c>
      <c r="O731">
        <v>2.746</v>
      </c>
      <c r="P731">
        <v>19.75</v>
      </c>
      <c r="Q731">
        <v>8</v>
      </c>
      <c r="R731">
        <v>303.91300000000001</v>
      </c>
      <c r="S731">
        <v>6</v>
      </c>
      <c r="T731">
        <v>319.142</v>
      </c>
      <c r="U731">
        <v>5.0359999999999996</v>
      </c>
      <c r="V731">
        <v>100</v>
      </c>
      <c r="W731">
        <v>0.94399999999999995</v>
      </c>
      <c r="X731">
        <v>3.8479999999999999</v>
      </c>
      <c r="Y731">
        <v>14.48</v>
      </c>
      <c r="Z731">
        <v>15.702999999999999</v>
      </c>
      <c r="AA731">
        <v>0.495</v>
      </c>
      <c r="AB731">
        <v>0</v>
      </c>
      <c r="AC731" t="b">
        <v>1</v>
      </c>
      <c r="BM731" t="s">
        <v>2887</v>
      </c>
      <c r="BN731" t="s">
        <v>2887</v>
      </c>
      <c r="BO731" t="s">
        <v>2888</v>
      </c>
      <c r="BT731"/>
      <c r="BU731"/>
      <c r="BX731"/>
      <c r="BZ731"/>
      <c r="CA731"/>
      <c r="CB731"/>
      <c r="CC731"/>
      <c r="CD731">
        <v>0</v>
      </c>
      <c r="CE731"/>
      <c r="CF731">
        <v>0</v>
      </c>
    </row>
    <row r="732" spans="1:84" hidden="1" x14ac:dyDescent="0.35">
      <c r="A732" t="s">
        <v>884</v>
      </c>
      <c r="B732" t="s">
        <v>3652</v>
      </c>
      <c r="C732">
        <v>303.91199999999998</v>
      </c>
      <c r="D732">
        <v>8</v>
      </c>
      <c r="E732">
        <v>111.08199999999999</v>
      </c>
      <c r="F732">
        <v>6.2949999999999999</v>
      </c>
      <c r="G732" t="s">
        <v>2884</v>
      </c>
      <c r="I732">
        <v>13.81</v>
      </c>
      <c r="J732">
        <v>303.916</v>
      </c>
      <c r="K732" s="68">
        <v>114.23</v>
      </c>
      <c r="L732">
        <v>18</v>
      </c>
      <c r="M732">
        <v>3</v>
      </c>
      <c r="N732" t="s">
        <v>3652</v>
      </c>
      <c r="O732">
        <v>2.746</v>
      </c>
      <c r="P732">
        <v>14.888999999999999</v>
      </c>
      <c r="Q732">
        <v>8</v>
      </c>
      <c r="R732">
        <v>303.91300000000001</v>
      </c>
      <c r="S732">
        <v>6</v>
      </c>
      <c r="T732">
        <v>111.712</v>
      </c>
      <c r="U732">
        <v>5.0359999999999996</v>
      </c>
      <c r="V732">
        <v>100</v>
      </c>
      <c r="W732">
        <v>0.94399999999999995</v>
      </c>
      <c r="X732">
        <v>2.8119999999999998</v>
      </c>
      <c r="Y732">
        <v>16.670000000000002</v>
      </c>
      <c r="Z732">
        <v>15.702999999999999</v>
      </c>
      <c r="AA732">
        <v>0.495</v>
      </c>
      <c r="AB732">
        <v>0</v>
      </c>
      <c r="AC732" t="b">
        <v>1</v>
      </c>
      <c r="BM732" t="s">
        <v>2887</v>
      </c>
      <c r="BN732" t="s">
        <v>2887</v>
      </c>
      <c r="BO732" t="s">
        <v>2888</v>
      </c>
      <c r="BT732"/>
      <c r="BU732"/>
      <c r="BX732"/>
      <c r="BZ732"/>
      <c r="CA732"/>
      <c r="CB732"/>
      <c r="CC732"/>
      <c r="CD732">
        <v>0</v>
      </c>
      <c r="CE732"/>
      <c r="CF732">
        <v>0</v>
      </c>
    </row>
    <row r="733" spans="1:84" hidden="1" x14ac:dyDescent="0.35">
      <c r="A733" t="s">
        <v>885</v>
      </c>
      <c r="B733" t="s">
        <v>3653</v>
      </c>
      <c r="C733">
        <v>303.91300000000001</v>
      </c>
      <c r="D733">
        <v>8</v>
      </c>
      <c r="E733">
        <v>98.512</v>
      </c>
      <c r="F733">
        <v>6.2949999999999999</v>
      </c>
      <c r="G733" t="s">
        <v>2884</v>
      </c>
      <c r="I733">
        <v>1.24</v>
      </c>
      <c r="J733">
        <v>303.91699999999997</v>
      </c>
      <c r="K733" s="68">
        <v>101.66</v>
      </c>
      <c r="L733">
        <v>9</v>
      </c>
      <c r="M733">
        <v>3</v>
      </c>
      <c r="N733" t="s">
        <v>3653</v>
      </c>
      <c r="O733">
        <v>2.7450000000000001</v>
      </c>
      <c r="P733">
        <v>10</v>
      </c>
      <c r="Q733">
        <v>8</v>
      </c>
      <c r="R733">
        <v>303.91399999999999</v>
      </c>
      <c r="S733">
        <v>6</v>
      </c>
      <c r="T733">
        <v>99.141999999999996</v>
      </c>
      <c r="U733">
        <v>5.0359999999999996</v>
      </c>
      <c r="V733">
        <v>100</v>
      </c>
      <c r="W733">
        <v>0.90400000000000003</v>
      </c>
      <c r="X733">
        <v>1.5</v>
      </c>
      <c r="Y733">
        <v>17.420000000000002</v>
      </c>
      <c r="Z733">
        <v>17.872</v>
      </c>
      <c r="AA733">
        <v>0.53400000000000003</v>
      </c>
      <c r="AB733">
        <v>0</v>
      </c>
      <c r="AC733" t="b">
        <v>1</v>
      </c>
      <c r="BM733" t="s">
        <v>2887</v>
      </c>
      <c r="BN733" t="s">
        <v>2887</v>
      </c>
      <c r="BO733" t="s">
        <v>2888</v>
      </c>
      <c r="BT733"/>
      <c r="BU733"/>
      <c r="BX733"/>
      <c r="BZ733"/>
      <c r="CA733"/>
      <c r="CB733"/>
      <c r="CC733"/>
      <c r="CD733">
        <v>0</v>
      </c>
      <c r="CE733"/>
      <c r="CF733">
        <v>0</v>
      </c>
    </row>
    <row r="734" spans="1:84" hidden="1" x14ac:dyDescent="0.35">
      <c r="A734" t="s">
        <v>886</v>
      </c>
      <c r="B734" t="s">
        <v>3654</v>
      </c>
      <c r="C734">
        <v>303.91300000000001</v>
      </c>
      <c r="D734">
        <v>8</v>
      </c>
      <c r="E734">
        <v>91.081999999999994</v>
      </c>
      <c r="F734">
        <v>6.2949999999999999</v>
      </c>
      <c r="G734" t="s">
        <v>2884</v>
      </c>
      <c r="I734">
        <v>353.81</v>
      </c>
      <c r="J734">
        <v>303.91699999999997</v>
      </c>
      <c r="K734" s="68">
        <v>94.23</v>
      </c>
      <c r="L734">
        <v>9</v>
      </c>
      <c r="M734">
        <v>3</v>
      </c>
      <c r="N734" t="s">
        <v>3654</v>
      </c>
      <c r="O734">
        <v>2.7450000000000001</v>
      </c>
      <c r="P734">
        <v>10</v>
      </c>
      <c r="Q734">
        <v>8</v>
      </c>
      <c r="R734">
        <v>303.91399999999999</v>
      </c>
      <c r="S734">
        <v>6</v>
      </c>
      <c r="T734">
        <v>91.712000000000003</v>
      </c>
      <c r="U734">
        <v>5.0359999999999996</v>
      </c>
      <c r="V734">
        <v>100</v>
      </c>
      <c r="W734">
        <v>0.90400000000000003</v>
      </c>
      <c r="X734">
        <v>1.425</v>
      </c>
      <c r="Y734">
        <v>17.190000000000001</v>
      </c>
      <c r="Z734">
        <v>17.872</v>
      </c>
      <c r="AA734">
        <v>0.53400000000000003</v>
      </c>
      <c r="AB734">
        <v>0</v>
      </c>
      <c r="AC734" t="b">
        <v>1</v>
      </c>
      <c r="BM734" t="s">
        <v>2887</v>
      </c>
      <c r="BN734" t="s">
        <v>2887</v>
      </c>
      <c r="BO734" t="s">
        <v>2888</v>
      </c>
      <c r="BT734"/>
      <c r="BU734"/>
      <c r="BX734"/>
      <c r="BZ734"/>
      <c r="CA734"/>
      <c r="CB734"/>
      <c r="CC734"/>
      <c r="CD734">
        <v>0</v>
      </c>
      <c r="CE734"/>
      <c r="CF734">
        <v>0</v>
      </c>
    </row>
    <row r="735" spans="1:84" hidden="1" x14ac:dyDescent="0.35">
      <c r="A735" t="s">
        <v>887</v>
      </c>
      <c r="B735" t="s">
        <v>3655</v>
      </c>
      <c r="C735">
        <v>303.91500000000002</v>
      </c>
      <c r="D735">
        <v>8</v>
      </c>
      <c r="E735">
        <v>31.082000000000001</v>
      </c>
      <c r="F735">
        <v>6.2949999999999999</v>
      </c>
      <c r="G735" t="s">
        <v>2884</v>
      </c>
      <c r="I735">
        <v>293.81</v>
      </c>
      <c r="J735">
        <v>303.91899999999998</v>
      </c>
      <c r="K735" s="68">
        <v>34.229999999999997</v>
      </c>
      <c r="L735">
        <v>21</v>
      </c>
      <c r="M735">
        <v>3</v>
      </c>
      <c r="N735" t="s">
        <v>3655</v>
      </c>
      <c r="O735">
        <v>2.7429999999999999</v>
      </c>
      <c r="P735">
        <v>16.940000000000001</v>
      </c>
      <c r="Q735">
        <v>8</v>
      </c>
      <c r="R735">
        <v>303.916</v>
      </c>
      <c r="S735">
        <v>6</v>
      </c>
      <c r="T735">
        <v>31.712</v>
      </c>
      <c r="U735">
        <v>5.0359999999999996</v>
      </c>
      <c r="V735">
        <v>100</v>
      </c>
      <c r="W735">
        <v>0.88400000000000001</v>
      </c>
      <c r="X735">
        <v>3.3639999999999999</v>
      </c>
      <c r="Y735">
        <v>15.61</v>
      </c>
      <c r="Z735">
        <v>19.100000000000001</v>
      </c>
      <c r="AA735">
        <v>0.55600000000000005</v>
      </c>
      <c r="AB735">
        <v>0</v>
      </c>
      <c r="AC735" t="b">
        <v>1</v>
      </c>
      <c r="BM735" t="s">
        <v>3345</v>
      </c>
      <c r="BN735" t="s">
        <v>3345</v>
      </c>
      <c r="BO735" t="s">
        <v>2888</v>
      </c>
      <c r="BT735"/>
      <c r="BU735"/>
      <c r="BX735"/>
      <c r="BZ735"/>
      <c r="CA735"/>
      <c r="CB735"/>
      <c r="CC735"/>
      <c r="CD735">
        <v>0</v>
      </c>
      <c r="CE735"/>
      <c r="CF735">
        <v>0</v>
      </c>
    </row>
    <row r="736" spans="1:84" hidden="1" x14ac:dyDescent="0.35">
      <c r="A736" t="s">
        <v>888</v>
      </c>
      <c r="B736" t="s">
        <v>3656</v>
      </c>
      <c r="C736">
        <v>303.91500000000002</v>
      </c>
      <c r="D736">
        <v>33.887999999999998</v>
      </c>
      <c r="E736">
        <v>68.796000000000006</v>
      </c>
      <c r="F736">
        <v>360</v>
      </c>
      <c r="G736" t="s">
        <v>2884</v>
      </c>
      <c r="I736">
        <v>78.760000000000005</v>
      </c>
      <c r="J736">
        <v>303.92899999999997</v>
      </c>
      <c r="K736" s="68">
        <v>179.18</v>
      </c>
      <c r="L736">
        <v>24</v>
      </c>
      <c r="M736">
        <v>3</v>
      </c>
      <c r="N736" t="s">
        <v>3656</v>
      </c>
      <c r="O736">
        <v>2.7349999999999999</v>
      </c>
      <c r="P736">
        <v>19.042000000000002</v>
      </c>
      <c r="Q736">
        <v>33.887999999999998</v>
      </c>
      <c r="R736">
        <v>303.91800000000001</v>
      </c>
      <c r="S736">
        <v>27.111000000000001</v>
      </c>
      <c r="T736">
        <v>90.334000000000003</v>
      </c>
      <c r="U736">
        <v>289.75900000000001</v>
      </c>
      <c r="V736">
        <v>100</v>
      </c>
      <c r="W736">
        <v>2.02</v>
      </c>
      <c r="X736">
        <v>15.644</v>
      </c>
      <c r="Y736">
        <v>23.6</v>
      </c>
      <c r="Z736">
        <v>21.93</v>
      </c>
      <c r="AA736">
        <v>0.60799999999999998</v>
      </c>
      <c r="AB736">
        <v>0</v>
      </c>
      <c r="AC736" t="b">
        <v>1</v>
      </c>
      <c r="BM736" t="s">
        <v>2887</v>
      </c>
      <c r="BN736" t="s">
        <v>3288</v>
      </c>
      <c r="BO736" t="s">
        <v>2888</v>
      </c>
      <c r="BT736"/>
      <c r="BU736"/>
      <c r="BX736"/>
      <c r="BZ736"/>
      <c r="CA736"/>
      <c r="CB736"/>
      <c r="CC736"/>
      <c r="CD736">
        <v>0</v>
      </c>
      <c r="CE736"/>
      <c r="CF736">
        <v>0</v>
      </c>
    </row>
    <row r="737" spans="1:84" hidden="1" x14ac:dyDescent="0.35">
      <c r="A737" t="s">
        <v>889</v>
      </c>
      <c r="B737" t="s">
        <v>3657</v>
      </c>
      <c r="C737">
        <v>303.92099999999999</v>
      </c>
      <c r="D737">
        <v>30.811</v>
      </c>
      <c r="E737">
        <v>31.792000000000002</v>
      </c>
      <c r="F737">
        <v>54.8</v>
      </c>
      <c r="G737" t="s">
        <v>2884</v>
      </c>
      <c r="I737">
        <v>318.76</v>
      </c>
      <c r="J737">
        <v>303.93</v>
      </c>
      <c r="K737" s="68">
        <v>59.18</v>
      </c>
      <c r="L737">
        <v>13</v>
      </c>
      <c r="M737">
        <v>3</v>
      </c>
      <c r="N737" t="s">
        <v>3657</v>
      </c>
      <c r="O737">
        <v>2.7349999999999999</v>
      </c>
      <c r="P737">
        <v>11.673</v>
      </c>
      <c r="Q737">
        <v>30.811</v>
      </c>
      <c r="R737">
        <v>303.923</v>
      </c>
      <c r="S737">
        <v>24.649000000000001</v>
      </c>
      <c r="T737">
        <v>37.270000000000003</v>
      </c>
      <c r="U737">
        <v>43.84</v>
      </c>
      <c r="V737">
        <v>100</v>
      </c>
      <c r="W737">
        <v>2.137</v>
      </c>
      <c r="X737">
        <v>9.0909999999999993</v>
      </c>
      <c r="Y737">
        <v>24.05</v>
      </c>
      <c r="Z737">
        <v>21.93</v>
      </c>
      <c r="AA737">
        <v>0.60799999999999998</v>
      </c>
      <c r="AB737">
        <v>0</v>
      </c>
      <c r="AC737" t="b">
        <v>1</v>
      </c>
      <c r="BM737" t="s">
        <v>2887</v>
      </c>
      <c r="BN737" t="s">
        <v>3345</v>
      </c>
      <c r="BO737" t="s">
        <v>2888</v>
      </c>
      <c r="BT737"/>
      <c r="BU737"/>
      <c r="BX737"/>
      <c r="BZ737"/>
      <c r="CA737"/>
      <c r="CB737"/>
      <c r="CC737"/>
      <c r="CD737">
        <v>0</v>
      </c>
      <c r="CE737"/>
      <c r="CF737">
        <v>0</v>
      </c>
    </row>
    <row r="738" spans="1:84" hidden="1" x14ac:dyDescent="0.35">
      <c r="A738" t="s">
        <v>890</v>
      </c>
      <c r="B738" t="s">
        <v>3658</v>
      </c>
      <c r="C738">
        <v>303.93900000000002</v>
      </c>
      <c r="D738">
        <v>85.850999999999999</v>
      </c>
      <c r="E738">
        <v>80.510000000000005</v>
      </c>
      <c r="F738">
        <v>93.402000000000001</v>
      </c>
      <c r="G738" t="s">
        <v>2884</v>
      </c>
      <c r="I738">
        <v>15</v>
      </c>
      <c r="J738">
        <v>303.97000000000003</v>
      </c>
      <c r="K738" s="68">
        <v>115.318</v>
      </c>
      <c r="L738">
        <v>-0.81299999999999994</v>
      </c>
      <c r="M738">
        <v>1</v>
      </c>
      <c r="N738" t="s">
        <v>3658</v>
      </c>
      <c r="O738">
        <v>2.5350000000000001</v>
      </c>
      <c r="P738">
        <v>0</v>
      </c>
      <c r="Q738">
        <v>0</v>
      </c>
      <c r="R738">
        <v>303.97000000000003</v>
      </c>
      <c r="S738">
        <v>0</v>
      </c>
      <c r="T738">
        <v>115.318</v>
      </c>
      <c r="U738">
        <v>0</v>
      </c>
      <c r="V738">
        <v>0</v>
      </c>
      <c r="W738">
        <v>0</v>
      </c>
      <c r="X738">
        <v>0</v>
      </c>
      <c r="Y738">
        <v>0</v>
      </c>
      <c r="Z738">
        <v>0</v>
      </c>
      <c r="AA738">
        <v>0</v>
      </c>
      <c r="AB738">
        <v>0</v>
      </c>
      <c r="AC738" t="b">
        <v>1</v>
      </c>
      <c r="AE738">
        <v>0</v>
      </c>
      <c r="AF738">
        <v>0</v>
      </c>
      <c r="AG738">
        <v>0</v>
      </c>
      <c r="AH738">
        <v>0</v>
      </c>
      <c r="AI738">
        <v>0</v>
      </c>
      <c r="AJ738">
        <v>0</v>
      </c>
      <c r="AK738">
        <v>0</v>
      </c>
      <c r="AL738">
        <v>0</v>
      </c>
      <c r="AM738">
        <v>0</v>
      </c>
      <c r="AN738">
        <v>0</v>
      </c>
      <c r="AO738">
        <v>0</v>
      </c>
      <c r="AP738">
        <v>0</v>
      </c>
      <c r="AQ738">
        <v>0</v>
      </c>
      <c r="AR738">
        <v>0</v>
      </c>
      <c r="AS738">
        <v>0</v>
      </c>
      <c r="AT738">
        <v>0</v>
      </c>
      <c r="AU738">
        <v>0</v>
      </c>
      <c r="AV738">
        <v>0</v>
      </c>
      <c r="AW738">
        <v>0</v>
      </c>
      <c r="AX738">
        <v>0</v>
      </c>
      <c r="AY738" t="b">
        <v>0</v>
      </c>
      <c r="AZ738">
        <v>0</v>
      </c>
      <c r="BI738">
        <v>0</v>
      </c>
      <c r="BJ738">
        <v>0</v>
      </c>
      <c r="BK738">
        <v>0</v>
      </c>
      <c r="BM738" t="s">
        <v>2905</v>
      </c>
      <c r="BN738" t="s">
        <v>2887</v>
      </c>
      <c r="BO738" t="s">
        <v>2888</v>
      </c>
      <c r="BT738"/>
      <c r="BU738"/>
      <c r="BX738"/>
      <c r="BY738" t="s">
        <v>2903</v>
      </c>
      <c r="BZ738"/>
      <c r="CA738"/>
      <c r="CB738"/>
      <c r="CC738"/>
      <c r="CD738">
        <v>0</v>
      </c>
      <c r="CE738"/>
      <c r="CF738">
        <v>0</v>
      </c>
    </row>
    <row r="739" spans="1:84" hidden="1" x14ac:dyDescent="0.35">
      <c r="A739" t="s">
        <v>891</v>
      </c>
      <c r="B739" t="s">
        <v>3659</v>
      </c>
      <c r="C739">
        <v>304.10000000000002</v>
      </c>
      <c r="D739">
        <v>119.57899999999999</v>
      </c>
      <c r="E739">
        <v>186.23400000000001</v>
      </c>
      <c r="F739">
        <v>111.248</v>
      </c>
      <c r="G739" t="s">
        <v>2884</v>
      </c>
      <c r="I739">
        <v>135</v>
      </c>
      <c r="J739">
        <v>304.161</v>
      </c>
      <c r="K739" s="68">
        <v>234.51900000000001</v>
      </c>
      <c r="L739">
        <v>1.3009999999999999</v>
      </c>
      <c r="M739">
        <v>1</v>
      </c>
      <c r="N739" t="s">
        <v>3659</v>
      </c>
      <c r="O739">
        <v>2.5310000000000001</v>
      </c>
      <c r="P739">
        <v>0</v>
      </c>
      <c r="Q739">
        <v>0</v>
      </c>
      <c r="R739">
        <v>304.161</v>
      </c>
      <c r="S739">
        <v>0</v>
      </c>
      <c r="T739">
        <v>234.51900000000001</v>
      </c>
      <c r="U739">
        <v>0</v>
      </c>
      <c r="V739">
        <v>0</v>
      </c>
      <c r="W739">
        <v>0</v>
      </c>
      <c r="X739">
        <v>0</v>
      </c>
      <c r="Y739">
        <v>0</v>
      </c>
      <c r="Z739">
        <v>0</v>
      </c>
      <c r="AA739">
        <v>0</v>
      </c>
      <c r="AB739">
        <v>0</v>
      </c>
      <c r="AC739" t="b">
        <v>1</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t="b">
        <v>0</v>
      </c>
      <c r="AZ739">
        <v>0</v>
      </c>
      <c r="BI739">
        <v>0</v>
      </c>
      <c r="BJ739">
        <v>0</v>
      </c>
      <c r="BK739">
        <v>0</v>
      </c>
      <c r="BM739" t="s">
        <v>2905</v>
      </c>
      <c r="BN739" t="s">
        <v>2905</v>
      </c>
      <c r="BO739" t="s">
        <v>2888</v>
      </c>
      <c r="BT739"/>
      <c r="BU739"/>
      <c r="BX739"/>
      <c r="BY739" t="s">
        <v>2903</v>
      </c>
      <c r="BZ739"/>
      <c r="CA739"/>
      <c r="CB739"/>
      <c r="CC739"/>
      <c r="CD739">
        <v>0</v>
      </c>
      <c r="CE739"/>
      <c r="CF739">
        <v>0</v>
      </c>
    </row>
    <row r="740" spans="1:84" hidden="1" x14ac:dyDescent="0.35">
      <c r="A740" t="s">
        <v>892</v>
      </c>
      <c r="B740" t="s">
        <v>3660</v>
      </c>
      <c r="C740">
        <v>304.09199999999998</v>
      </c>
      <c r="D740">
        <v>128.81100000000001</v>
      </c>
      <c r="E740">
        <v>32.307000000000002</v>
      </c>
      <c r="F740">
        <v>106.935</v>
      </c>
      <c r="G740" t="s">
        <v>2884</v>
      </c>
      <c r="I740">
        <v>0</v>
      </c>
      <c r="J740">
        <v>304.16500000000002</v>
      </c>
      <c r="K740" s="68">
        <v>99.7</v>
      </c>
      <c r="L740">
        <v>-1.532</v>
      </c>
      <c r="M740">
        <v>1</v>
      </c>
      <c r="N740" t="s">
        <v>3660</v>
      </c>
      <c r="O740">
        <v>2.5449999999999999</v>
      </c>
      <c r="P740">
        <v>0</v>
      </c>
      <c r="Q740">
        <v>0</v>
      </c>
      <c r="R740">
        <v>304.16500000000002</v>
      </c>
      <c r="S740">
        <v>0</v>
      </c>
      <c r="T740">
        <v>99.7</v>
      </c>
      <c r="U740">
        <v>0</v>
      </c>
      <c r="V740">
        <v>0</v>
      </c>
      <c r="W740">
        <v>0</v>
      </c>
      <c r="X740">
        <v>0</v>
      </c>
      <c r="Y740">
        <v>0</v>
      </c>
      <c r="Z740">
        <v>0</v>
      </c>
      <c r="AA740">
        <v>0</v>
      </c>
      <c r="AB740">
        <v>0</v>
      </c>
      <c r="AC740" t="b">
        <v>1</v>
      </c>
      <c r="AE740">
        <v>0</v>
      </c>
      <c r="AF740">
        <v>0</v>
      </c>
      <c r="AG740">
        <v>0</v>
      </c>
      <c r="AH740">
        <v>0</v>
      </c>
      <c r="AI740">
        <v>0</v>
      </c>
      <c r="AJ740">
        <v>0</v>
      </c>
      <c r="AK740">
        <v>0</v>
      </c>
      <c r="AL740">
        <v>0</v>
      </c>
      <c r="AM740">
        <v>0</v>
      </c>
      <c r="AN740">
        <v>0</v>
      </c>
      <c r="AO740">
        <v>0</v>
      </c>
      <c r="AP740">
        <v>0</v>
      </c>
      <c r="AQ740">
        <v>0</v>
      </c>
      <c r="AR740">
        <v>0</v>
      </c>
      <c r="AS740">
        <v>0</v>
      </c>
      <c r="AT740">
        <v>0</v>
      </c>
      <c r="AU740">
        <v>0</v>
      </c>
      <c r="AV740">
        <v>0</v>
      </c>
      <c r="AW740">
        <v>0</v>
      </c>
      <c r="AX740">
        <v>0</v>
      </c>
      <c r="AY740" t="b">
        <v>0</v>
      </c>
      <c r="AZ740">
        <v>0</v>
      </c>
      <c r="BI740">
        <v>0</v>
      </c>
      <c r="BJ740">
        <v>0</v>
      </c>
      <c r="BK740">
        <v>0</v>
      </c>
      <c r="BM740" t="s">
        <v>2905</v>
      </c>
      <c r="BN740" t="s">
        <v>3348</v>
      </c>
      <c r="BO740" t="s">
        <v>2888</v>
      </c>
      <c r="BT740"/>
      <c r="BU740"/>
      <c r="BX740"/>
      <c r="BY740" t="s">
        <v>2903</v>
      </c>
      <c r="BZ740"/>
      <c r="CA740"/>
      <c r="CB740"/>
      <c r="CC740"/>
      <c r="CD740">
        <v>0</v>
      </c>
      <c r="CE740"/>
      <c r="CF740">
        <v>0</v>
      </c>
    </row>
    <row r="741" spans="1:84" hidden="1" x14ac:dyDescent="0.35">
      <c r="A741" t="s">
        <v>893</v>
      </c>
      <c r="B741" t="s">
        <v>3661</v>
      </c>
      <c r="C741">
        <v>305.572</v>
      </c>
      <c r="D741">
        <v>55.137</v>
      </c>
      <c r="E741">
        <v>131.47499999999999</v>
      </c>
      <c r="F741">
        <v>103.68600000000001</v>
      </c>
      <c r="G741" t="s">
        <v>2884</v>
      </c>
      <c r="I741">
        <v>75</v>
      </c>
      <c r="J741">
        <v>305.58600000000001</v>
      </c>
      <c r="K741" s="68">
        <v>175.059</v>
      </c>
      <c r="L741">
        <v>1.3120000000000001</v>
      </c>
      <c r="M741">
        <v>1</v>
      </c>
      <c r="N741" t="s">
        <v>3661</v>
      </c>
      <c r="O741">
        <v>2.9740000000000002</v>
      </c>
      <c r="P741">
        <v>0</v>
      </c>
      <c r="Q741">
        <v>0</v>
      </c>
      <c r="R741">
        <v>305.58600000000001</v>
      </c>
      <c r="S741">
        <v>0</v>
      </c>
      <c r="T741">
        <v>175.059</v>
      </c>
      <c r="U741">
        <v>0</v>
      </c>
      <c r="V741">
        <v>0</v>
      </c>
      <c r="W741">
        <v>0</v>
      </c>
      <c r="X741">
        <v>0</v>
      </c>
      <c r="Y741">
        <v>0</v>
      </c>
      <c r="Z741">
        <v>0</v>
      </c>
      <c r="AA741">
        <v>0</v>
      </c>
      <c r="AB741">
        <v>0</v>
      </c>
      <c r="AC741" t="b">
        <v>1</v>
      </c>
      <c r="AE741">
        <v>0</v>
      </c>
      <c r="AF741">
        <v>0</v>
      </c>
      <c r="AG741">
        <v>0</v>
      </c>
      <c r="AH741">
        <v>0</v>
      </c>
      <c r="AI741">
        <v>0</v>
      </c>
      <c r="AJ741">
        <v>0</v>
      </c>
      <c r="AK741">
        <v>0</v>
      </c>
      <c r="AL741">
        <v>0</v>
      </c>
      <c r="AM741">
        <v>0</v>
      </c>
      <c r="AN741">
        <v>0</v>
      </c>
      <c r="AO741">
        <v>0</v>
      </c>
      <c r="AP741">
        <v>0</v>
      </c>
      <c r="AQ741">
        <v>0</v>
      </c>
      <c r="AR741">
        <v>0</v>
      </c>
      <c r="AS741">
        <v>0</v>
      </c>
      <c r="AT741">
        <v>0</v>
      </c>
      <c r="AU741">
        <v>0</v>
      </c>
      <c r="AV741">
        <v>0</v>
      </c>
      <c r="AW741">
        <v>0</v>
      </c>
      <c r="AX741">
        <v>0</v>
      </c>
      <c r="AY741" t="b">
        <v>0</v>
      </c>
      <c r="AZ741">
        <v>0</v>
      </c>
      <c r="BI741">
        <v>0</v>
      </c>
      <c r="BJ741">
        <v>0</v>
      </c>
      <c r="BK741">
        <v>0</v>
      </c>
      <c r="BM741" t="s">
        <v>2887</v>
      </c>
      <c r="BN741" t="s">
        <v>2887</v>
      </c>
      <c r="BO741" t="s">
        <v>2888</v>
      </c>
      <c r="BT741"/>
      <c r="BU741"/>
      <c r="BX741"/>
      <c r="BY741" t="s">
        <v>2903</v>
      </c>
      <c r="BZ741"/>
      <c r="CA741"/>
      <c r="CB741"/>
      <c r="CC741"/>
      <c r="CD741">
        <v>0</v>
      </c>
      <c r="CE741"/>
      <c r="CF741">
        <v>0</v>
      </c>
    </row>
    <row r="742" spans="1:84" hidden="1" x14ac:dyDescent="0.35">
      <c r="A742" t="s">
        <v>894</v>
      </c>
      <c r="B742" t="s">
        <v>3662</v>
      </c>
      <c r="C742">
        <v>305.58100000000002</v>
      </c>
      <c r="D742">
        <v>34.811999999999998</v>
      </c>
      <c r="E742">
        <v>346.05099999999999</v>
      </c>
      <c r="F742">
        <v>100.062</v>
      </c>
      <c r="G742" t="s">
        <v>2884</v>
      </c>
      <c r="I742">
        <v>285</v>
      </c>
      <c r="J742">
        <v>305.59500000000003</v>
      </c>
      <c r="K742" s="68">
        <v>25.081</v>
      </c>
      <c r="L742">
        <v>-0.96499999999999997</v>
      </c>
      <c r="M742">
        <v>1</v>
      </c>
      <c r="N742" t="s">
        <v>3662</v>
      </c>
      <c r="O742">
        <v>2.9740000000000002</v>
      </c>
      <c r="P742">
        <v>0</v>
      </c>
      <c r="Q742">
        <v>0</v>
      </c>
      <c r="R742">
        <v>305.59500000000003</v>
      </c>
      <c r="S742">
        <v>0</v>
      </c>
      <c r="T742">
        <v>25.081</v>
      </c>
      <c r="U742">
        <v>0</v>
      </c>
      <c r="V742">
        <v>0</v>
      </c>
      <c r="W742">
        <v>0</v>
      </c>
      <c r="X742">
        <v>0</v>
      </c>
      <c r="Y742">
        <v>0</v>
      </c>
      <c r="Z742">
        <v>0</v>
      </c>
      <c r="AA742">
        <v>0</v>
      </c>
      <c r="AB742">
        <v>0</v>
      </c>
      <c r="AC742" t="b">
        <v>1</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t="b">
        <v>0</v>
      </c>
      <c r="AZ742">
        <v>0</v>
      </c>
      <c r="BI742">
        <v>0</v>
      </c>
      <c r="BJ742">
        <v>0</v>
      </c>
      <c r="BK742">
        <v>0</v>
      </c>
      <c r="BM742" t="s">
        <v>3288</v>
      </c>
      <c r="BN742" t="s">
        <v>3288</v>
      </c>
      <c r="BO742" t="s">
        <v>2888</v>
      </c>
      <c r="BT742"/>
      <c r="BU742"/>
      <c r="BX742"/>
      <c r="BY742" t="s">
        <v>2903</v>
      </c>
      <c r="BZ742"/>
      <c r="CA742"/>
      <c r="CB742"/>
      <c r="CC742"/>
      <c r="CD742">
        <v>0</v>
      </c>
      <c r="CE742"/>
      <c r="CF742">
        <v>0</v>
      </c>
    </row>
    <row r="743" spans="1:84" hidden="1" x14ac:dyDescent="0.35">
      <c r="A743" t="s">
        <v>895</v>
      </c>
      <c r="B743" t="s">
        <v>3663</v>
      </c>
      <c r="C743">
        <v>305.608</v>
      </c>
      <c r="D743">
        <v>37.286000000000001</v>
      </c>
      <c r="E743">
        <v>320.79599999999999</v>
      </c>
      <c r="F743">
        <v>101.614</v>
      </c>
      <c r="G743" t="s">
        <v>2884</v>
      </c>
      <c r="I743">
        <v>278.76</v>
      </c>
      <c r="J743">
        <v>305.62400000000002</v>
      </c>
      <c r="K743" s="68">
        <v>18.86</v>
      </c>
      <c r="L743">
        <v>6</v>
      </c>
      <c r="M743">
        <v>3</v>
      </c>
      <c r="N743" t="s">
        <v>3663</v>
      </c>
      <c r="O743">
        <v>3.2559999999999998</v>
      </c>
      <c r="P743">
        <v>10</v>
      </c>
      <c r="Q743">
        <v>37.286000000000001</v>
      </c>
      <c r="R743">
        <v>305.61200000000002</v>
      </c>
      <c r="S743">
        <v>29.829000000000001</v>
      </c>
      <c r="T743">
        <v>332.40899999999999</v>
      </c>
      <c r="U743">
        <v>81.290999999999997</v>
      </c>
      <c r="V743">
        <v>100</v>
      </c>
      <c r="W743">
        <v>1.899</v>
      </c>
      <c r="X743">
        <v>3.8319999999999999</v>
      </c>
      <c r="Y743">
        <v>20.79</v>
      </c>
      <c r="Z743">
        <v>21.58</v>
      </c>
      <c r="AA743">
        <v>0.60099999999999998</v>
      </c>
      <c r="AB743">
        <v>0</v>
      </c>
      <c r="AC743" t="b">
        <v>1</v>
      </c>
      <c r="BM743" t="s">
        <v>2887</v>
      </c>
      <c r="BN743" t="s">
        <v>3288</v>
      </c>
      <c r="BO743" t="s">
        <v>2888</v>
      </c>
      <c r="BT743"/>
      <c r="BU743"/>
      <c r="BX743"/>
      <c r="BZ743"/>
      <c r="CA743"/>
      <c r="CB743"/>
      <c r="CC743"/>
      <c r="CD743">
        <v>0</v>
      </c>
      <c r="CE743"/>
      <c r="CF743">
        <v>0</v>
      </c>
    </row>
    <row r="744" spans="1:84" hidden="1" x14ac:dyDescent="0.35">
      <c r="A744" t="s">
        <v>896</v>
      </c>
      <c r="B744" t="s">
        <v>3664</v>
      </c>
      <c r="C744">
        <v>305.61799999999999</v>
      </c>
      <c r="D744">
        <v>32.741999999999997</v>
      </c>
      <c r="E744">
        <v>52.017000000000003</v>
      </c>
      <c r="F744">
        <v>158.001</v>
      </c>
      <c r="G744" t="s">
        <v>2884</v>
      </c>
      <c r="I744">
        <v>356.29</v>
      </c>
      <c r="J744">
        <v>305.637</v>
      </c>
      <c r="K744" s="68">
        <v>96.39</v>
      </c>
      <c r="L744">
        <v>5</v>
      </c>
      <c r="M744">
        <v>3</v>
      </c>
      <c r="N744" t="s">
        <v>3664</v>
      </c>
      <c r="O744">
        <v>3.2269999999999999</v>
      </c>
      <c r="P744">
        <v>10</v>
      </c>
      <c r="Q744">
        <v>32.741999999999997</v>
      </c>
      <c r="R744">
        <v>305.62200000000001</v>
      </c>
      <c r="S744">
        <v>26.193000000000001</v>
      </c>
      <c r="T744">
        <v>60.890999999999998</v>
      </c>
      <c r="U744">
        <v>126.401</v>
      </c>
      <c r="V744">
        <v>100</v>
      </c>
      <c r="W744">
        <v>2.093</v>
      </c>
      <c r="X744">
        <v>3.49</v>
      </c>
      <c r="Y744">
        <v>20.260000000000002</v>
      </c>
      <c r="Z744">
        <v>21.58</v>
      </c>
      <c r="AA744">
        <v>0.60099999999999998</v>
      </c>
      <c r="AB744">
        <v>0</v>
      </c>
      <c r="AC744" t="b">
        <v>1</v>
      </c>
      <c r="BM744" t="s">
        <v>2905</v>
      </c>
      <c r="BN744" t="s">
        <v>3288</v>
      </c>
      <c r="BO744" t="s">
        <v>2888</v>
      </c>
      <c r="BT744"/>
      <c r="BU744"/>
      <c r="BX744"/>
      <c r="BZ744"/>
      <c r="CA744"/>
      <c r="CB744"/>
      <c r="CC744"/>
      <c r="CD744">
        <v>0</v>
      </c>
      <c r="CE744"/>
      <c r="CF744">
        <v>0</v>
      </c>
    </row>
    <row r="745" spans="1:84" hidden="1" x14ac:dyDescent="0.35">
      <c r="A745" t="s">
        <v>897</v>
      </c>
      <c r="B745" t="s">
        <v>3665</v>
      </c>
      <c r="C745">
        <v>305.678</v>
      </c>
      <c r="D745">
        <v>39.665999999999997</v>
      </c>
      <c r="E745">
        <v>91.772999999999996</v>
      </c>
      <c r="F745">
        <v>14.920999999999999</v>
      </c>
      <c r="G745" t="s">
        <v>2884</v>
      </c>
      <c r="I745">
        <v>6.19</v>
      </c>
      <c r="J745">
        <v>305.69400000000002</v>
      </c>
      <c r="K745" s="68">
        <v>106.31</v>
      </c>
      <c r="L745">
        <v>6</v>
      </c>
      <c r="M745">
        <v>3</v>
      </c>
      <c r="N745" t="s">
        <v>3665</v>
      </c>
      <c r="O745">
        <v>2.984</v>
      </c>
      <c r="P745">
        <v>10</v>
      </c>
      <c r="Q745">
        <v>39.665999999999997</v>
      </c>
      <c r="R745">
        <v>305.68099999999998</v>
      </c>
      <c r="S745">
        <v>31.733000000000001</v>
      </c>
      <c r="T745">
        <v>94.68</v>
      </c>
      <c r="U745">
        <v>11.936999999999999</v>
      </c>
      <c r="V745">
        <v>100</v>
      </c>
      <c r="W745">
        <v>0.85599999999999998</v>
      </c>
      <c r="X745">
        <v>1.6259999999999999</v>
      </c>
      <c r="Y745">
        <v>20.84</v>
      </c>
      <c r="Z745">
        <v>21.58</v>
      </c>
      <c r="AA745">
        <v>0.60099999999999998</v>
      </c>
      <c r="AB745">
        <v>0</v>
      </c>
      <c r="AC745" t="b">
        <v>1</v>
      </c>
      <c r="BM745" t="s">
        <v>2905</v>
      </c>
      <c r="BN745" t="s">
        <v>2905</v>
      </c>
      <c r="BO745" t="s">
        <v>3359</v>
      </c>
      <c r="BT745"/>
      <c r="BU745"/>
      <c r="BX745"/>
      <c r="BZ745"/>
      <c r="CA745"/>
      <c r="CB745"/>
      <c r="CC745"/>
      <c r="CD745">
        <v>0</v>
      </c>
      <c r="CE745"/>
      <c r="CF745">
        <v>0</v>
      </c>
    </row>
    <row r="746" spans="1:84" hidden="1" x14ac:dyDescent="0.35">
      <c r="A746" t="s">
        <v>898</v>
      </c>
      <c r="B746" t="s">
        <v>3666</v>
      </c>
      <c r="C746">
        <v>315.56599999999997</v>
      </c>
      <c r="D746">
        <v>72.165000000000006</v>
      </c>
      <c r="E746">
        <v>137.04900000000001</v>
      </c>
      <c r="F746">
        <v>128.934</v>
      </c>
      <c r="G746" t="s">
        <v>2884</v>
      </c>
      <c r="I746">
        <v>90</v>
      </c>
      <c r="J746">
        <v>315.57799999999997</v>
      </c>
      <c r="K746" s="68">
        <v>192.39</v>
      </c>
      <c r="L746">
        <v>0.97199999999999998</v>
      </c>
      <c r="M746">
        <v>1</v>
      </c>
      <c r="N746" t="s">
        <v>3666</v>
      </c>
      <c r="O746">
        <v>2.8090000000000002</v>
      </c>
      <c r="P746">
        <v>0</v>
      </c>
      <c r="Q746">
        <v>0</v>
      </c>
      <c r="R746">
        <v>315.57799999999997</v>
      </c>
      <c r="S746">
        <v>0</v>
      </c>
      <c r="T746">
        <v>192.39</v>
      </c>
      <c r="U746">
        <v>0</v>
      </c>
      <c r="V746">
        <v>0</v>
      </c>
      <c r="W746">
        <v>0</v>
      </c>
      <c r="X746">
        <v>0</v>
      </c>
      <c r="Y746">
        <v>0</v>
      </c>
      <c r="Z746">
        <v>0</v>
      </c>
      <c r="AA746">
        <v>0</v>
      </c>
      <c r="AB746">
        <v>0</v>
      </c>
      <c r="AC746" t="b">
        <v>1</v>
      </c>
      <c r="AE746">
        <v>0</v>
      </c>
      <c r="AF746">
        <v>0</v>
      </c>
      <c r="AG746">
        <v>0</v>
      </c>
      <c r="AH746">
        <v>0</v>
      </c>
      <c r="AI746">
        <v>0</v>
      </c>
      <c r="AJ746">
        <v>0</v>
      </c>
      <c r="AK746">
        <v>0</v>
      </c>
      <c r="AL746">
        <v>0</v>
      </c>
      <c r="AM746">
        <v>0</v>
      </c>
      <c r="AN746">
        <v>0</v>
      </c>
      <c r="AO746">
        <v>0</v>
      </c>
      <c r="AP746">
        <v>0</v>
      </c>
      <c r="AQ746">
        <v>0</v>
      </c>
      <c r="AR746">
        <v>0</v>
      </c>
      <c r="AS746">
        <v>0</v>
      </c>
      <c r="AT746">
        <v>0</v>
      </c>
      <c r="AU746">
        <v>0</v>
      </c>
      <c r="AV746">
        <v>0</v>
      </c>
      <c r="AW746">
        <v>0</v>
      </c>
      <c r="AX746">
        <v>0</v>
      </c>
      <c r="AY746" t="b">
        <v>0</v>
      </c>
      <c r="AZ746">
        <v>0</v>
      </c>
      <c r="BI746">
        <v>0</v>
      </c>
      <c r="BJ746">
        <v>0</v>
      </c>
      <c r="BK746">
        <v>0</v>
      </c>
      <c r="BM746" t="s">
        <v>2887</v>
      </c>
      <c r="BN746" t="s">
        <v>2887</v>
      </c>
      <c r="BO746" t="s">
        <v>2888</v>
      </c>
      <c r="BT746"/>
      <c r="BU746"/>
      <c r="BX746"/>
      <c r="BY746" t="s">
        <v>2903</v>
      </c>
      <c r="BZ746"/>
      <c r="CA746"/>
      <c r="CB746"/>
      <c r="CC746"/>
      <c r="CD746">
        <v>0</v>
      </c>
      <c r="CE746"/>
      <c r="CF746">
        <v>0</v>
      </c>
    </row>
    <row r="747" spans="1:84" hidden="1" x14ac:dyDescent="0.35">
      <c r="A747" t="s">
        <v>899</v>
      </c>
      <c r="B747" t="s">
        <v>3667</v>
      </c>
      <c r="C747">
        <v>315.61</v>
      </c>
      <c r="D747">
        <v>34.57</v>
      </c>
      <c r="E747">
        <v>14.279</v>
      </c>
      <c r="F747">
        <v>208.029</v>
      </c>
      <c r="G747" t="s">
        <v>2884</v>
      </c>
      <c r="I747">
        <v>298.76</v>
      </c>
      <c r="J747">
        <v>315.625</v>
      </c>
      <c r="K747" s="68">
        <v>41.1</v>
      </c>
      <c r="L747">
        <v>6</v>
      </c>
      <c r="M747">
        <v>3</v>
      </c>
      <c r="N747" t="s">
        <v>3667</v>
      </c>
      <c r="O747">
        <v>2.839</v>
      </c>
      <c r="P747">
        <v>10</v>
      </c>
      <c r="Q747">
        <v>34.57</v>
      </c>
      <c r="R747">
        <v>315.613</v>
      </c>
      <c r="S747">
        <v>27.655999999999999</v>
      </c>
      <c r="T747">
        <v>19.643000000000001</v>
      </c>
      <c r="U747">
        <v>166.423</v>
      </c>
      <c r="V747">
        <v>100</v>
      </c>
      <c r="W747">
        <v>1.9870000000000001</v>
      </c>
      <c r="X747">
        <v>3.7440000000000002</v>
      </c>
      <c r="Y747">
        <v>21.49</v>
      </c>
      <c r="Z747">
        <v>21.98</v>
      </c>
      <c r="AA747">
        <v>0.60899999999999999</v>
      </c>
      <c r="AB747">
        <v>0</v>
      </c>
      <c r="AC747" t="b">
        <v>1</v>
      </c>
      <c r="BM747" t="s">
        <v>2887</v>
      </c>
      <c r="BN747" t="s">
        <v>2887</v>
      </c>
      <c r="BO747" t="s">
        <v>2888</v>
      </c>
      <c r="BT747"/>
      <c r="BU747"/>
      <c r="BX747"/>
      <c r="BZ747"/>
      <c r="CA747"/>
      <c r="CB747"/>
      <c r="CC747"/>
      <c r="CD747">
        <v>0</v>
      </c>
      <c r="CE747"/>
      <c r="CF747">
        <v>0</v>
      </c>
    </row>
    <row r="748" spans="1:84" hidden="1" x14ac:dyDescent="0.35">
      <c r="A748" t="s">
        <v>900</v>
      </c>
      <c r="B748" t="s">
        <v>3668</v>
      </c>
      <c r="C748">
        <v>315.61200000000002</v>
      </c>
      <c r="D748">
        <v>35.265999999999998</v>
      </c>
      <c r="E748">
        <v>343.55700000000002</v>
      </c>
      <c r="F748">
        <v>13.023999999999999</v>
      </c>
      <c r="G748" t="s">
        <v>2884</v>
      </c>
      <c r="I748">
        <v>246.19</v>
      </c>
      <c r="J748">
        <v>315.62700000000001</v>
      </c>
      <c r="K748" s="68">
        <v>348.53</v>
      </c>
      <c r="L748">
        <v>10</v>
      </c>
      <c r="M748">
        <v>3</v>
      </c>
      <c r="N748" t="s">
        <v>3668</v>
      </c>
      <c r="O748">
        <v>2.8370000000000002</v>
      </c>
      <c r="P748">
        <v>10</v>
      </c>
      <c r="Q748">
        <v>35.265999999999998</v>
      </c>
      <c r="R748">
        <v>315.61500000000001</v>
      </c>
      <c r="S748">
        <v>28.213000000000001</v>
      </c>
      <c r="T748">
        <v>344.55099999999999</v>
      </c>
      <c r="U748">
        <v>10.419</v>
      </c>
      <c r="V748">
        <v>100</v>
      </c>
      <c r="W748">
        <v>0.84299999999999997</v>
      </c>
      <c r="X748">
        <v>2.7509999999999999</v>
      </c>
      <c r="Y748">
        <v>21.84</v>
      </c>
      <c r="Z748">
        <v>21.98</v>
      </c>
      <c r="AA748">
        <v>0.60899999999999999</v>
      </c>
      <c r="AB748">
        <v>0</v>
      </c>
      <c r="AC748" t="b">
        <v>1</v>
      </c>
      <c r="BM748" t="s">
        <v>2905</v>
      </c>
      <c r="BN748" t="s">
        <v>2887</v>
      </c>
      <c r="BO748" t="s">
        <v>2888</v>
      </c>
      <c r="BT748"/>
      <c r="BU748"/>
      <c r="BX748"/>
      <c r="BZ748"/>
      <c r="CA748"/>
      <c r="CB748"/>
      <c r="CC748"/>
      <c r="CD748">
        <v>0</v>
      </c>
      <c r="CE748"/>
      <c r="CF748">
        <v>0</v>
      </c>
    </row>
    <row r="749" spans="1:84" hidden="1" x14ac:dyDescent="0.35">
      <c r="A749" t="s">
        <v>901</v>
      </c>
      <c r="B749" t="s">
        <v>3669</v>
      </c>
      <c r="C749">
        <v>315.565</v>
      </c>
      <c r="D749">
        <v>84.207999999999998</v>
      </c>
      <c r="E749">
        <v>128.89599999999999</v>
      </c>
      <c r="F749">
        <v>155.56100000000001</v>
      </c>
      <c r="G749" t="s">
        <v>2884</v>
      </c>
      <c r="I749">
        <v>150</v>
      </c>
      <c r="J749">
        <v>315.63</v>
      </c>
      <c r="K749" s="68">
        <v>252.34399999999999</v>
      </c>
      <c r="L749">
        <v>0.70499999999999996</v>
      </c>
      <c r="M749">
        <v>1</v>
      </c>
      <c r="N749" t="s">
        <v>3669</v>
      </c>
      <c r="O749">
        <v>2.819</v>
      </c>
      <c r="P749">
        <v>0</v>
      </c>
      <c r="Q749">
        <v>0</v>
      </c>
      <c r="R749">
        <v>315.63</v>
      </c>
      <c r="S749">
        <v>0</v>
      </c>
      <c r="T749">
        <v>252.34399999999999</v>
      </c>
      <c r="U749">
        <v>0</v>
      </c>
      <c r="V749">
        <v>0</v>
      </c>
      <c r="W749">
        <v>0</v>
      </c>
      <c r="X749">
        <v>0</v>
      </c>
      <c r="Y749">
        <v>0</v>
      </c>
      <c r="Z749">
        <v>0</v>
      </c>
      <c r="AA749">
        <v>0</v>
      </c>
      <c r="AB749">
        <v>0</v>
      </c>
      <c r="AC749" t="b">
        <v>1</v>
      </c>
      <c r="AE749">
        <v>0</v>
      </c>
      <c r="AF749">
        <v>0</v>
      </c>
      <c r="AG749">
        <v>0</v>
      </c>
      <c r="AH749">
        <v>0</v>
      </c>
      <c r="AI749">
        <v>0</v>
      </c>
      <c r="AJ749">
        <v>0</v>
      </c>
      <c r="AK749">
        <v>0</v>
      </c>
      <c r="AL749">
        <v>0</v>
      </c>
      <c r="AM749">
        <v>0</v>
      </c>
      <c r="AN749">
        <v>0</v>
      </c>
      <c r="AO749">
        <v>0</v>
      </c>
      <c r="AP749">
        <v>0</v>
      </c>
      <c r="AQ749">
        <v>0</v>
      </c>
      <c r="AR749">
        <v>0</v>
      </c>
      <c r="AS749">
        <v>0</v>
      </c>
      <c r="AT749">
        <v>0</v>
      </c>
      <c r="AU749">
        <v>0</v>
      </c>
      <c r="AV749">
        <v>0</v>
      </c>
      <c r="AW749">
        <v>0</v>
      </c>
      <c r="AX749">
        <v>0</v>
      </c>
      <c r="AY749" t="b">
        <v>0</v>
      </c>
      <c r="AZ749">
        <v>0</v>
      </c>
      <c r="BI749">
        <v>0</v>
      </c>
      <c r="BJ749">
        <v>0</v>
      </c>
      <c r="BK749">
        <v>0</v>
      </c>
      <c r="BM749" t="s">
        <v>2905</v>
      </c>
      <c r="BN749" t="s">
        <v>3345</v>
      </c>
      <c r="BO749" t="s">
        <v>2888</v>
      </c>
      <c r="BT749"/>
      <c r="BU749"/>
      <c r="BX749"/>
      <c r="BY749" t="s">
        <v>2903</v>
      </c>
      <c r="BZ749"/>
      <c r="CA749"/>
      <c r="CB749"/>
      <c r="CC749"/>
      <c r="CD749">
        <v>0</v>
      </c>
      <c r="CE749"/>
      <c r="CF749">
        <v>0</v>
      </c>
    </row>
    <row r="750" spans="1:84" hidden="1" x14ac:dyDescent="0.35">
      <c r="A750" t="s">
        <v>902</v>
      </c>
      <c r="B750" t="s">
        <v>3670</v>
      </c>
      <c r="C750">
        <v>315.61500000000001</v>
      </c>
      <c r="D750">
        <v>30.437999999999999</v>
      </c>
      <c r="E750">
        <v>260.86500000000001</v>
      </c>
      <c r="F750">
        <v>14.954000000000001</v>
      </c>
      <c r="G750" t="s">
        <v>2884</v>
      </c>
      <c r="I750">
        <v>163.71</v>
      </c>
      <c r="J750">
        <v>315.63400000000001</v>
      </c>
      <c r="K750" s="68">
        <v>266.05</v>
      </c>
      <c r="L750">
        <v>7</v>
      </c>
      <c r="M750">
        <v>3</v>
      </c>
      <c r="N750" t="s">
        <v>3670</v>
      </c>
      <c r="O750">
        <v>2.8319999999999999</v>
      </c>
      <c r="P750">
        <v>10</v>
      </c>
      <c r="Q750">
        <v>30.437999999999999</v>
      </c>
      <c r="R750">
        <v>315.61900000000003</v>
      </c>
      <c r="S750">
        <v>24.35</v>
      </c>
      <c r="T750">
        <v>261.90199999999999</v>
      </c>
      <c r="U750">
        <v>11.962999999999999</v>
      </c>
      <c r="V750">
        <v>100</v>
      </c>
      <c r="W750">
        <v>1.073</v>
      </c>
      <c r="X750">
        <v>2.536</v>
      </c>
      <c r="Y750">
        <v>21.9</v>
      </c>
      <c r="Z750">
        <v>21.98</v>
      </c>
      <c r="AA750">
        <v>0.60899999999999999</v>
      </c>
      <c r="AB750">
        <v>0</v>
      </c>
      <c r="AC750" t="b">
        <v>1</v>
      </c>
      <c r="BM750" t="s">
        <v>2905</v>
      </c>
      <c r="BN750" t="s">
        <v>2887</v>
      </c>
      <c r="BO750" t="s">
        <v>2888</v>
      </c>
      <c r="BT750"/>
      <c r="BU750"/>
      <c r="BX750"/>
      <c r="BZ750"/>
      <c r="CA750"/>
      <c r="CB750"/>
      <c r="CC750"/>
      <c r="CD750">
        <v>0</v>
      </c>
      <c r="CE750"/>
      <c r="CF750">
        <v>0</v>
      </c>
    </row>
    <row r="751" spans="1:84" hidden="1" x14ac:dyDescent="0.35">
      <c r="A751" t="s">
        <v>903</v>
      </c>
      <c r="B751" t="s">
        <v>3671</v>
      </c>
      <c r="C751">
        <v>324.56799999999998</v>
      </c>
      <c r="D751">
        <v>23.21</v>
      </c>
      <c r="E751">
        <v>126.27</v>
      </c>
      <c r="F751">
        <v>139.203</v>
      </c>
      <c r="G751" t="s">
        <v>2884</v>
      </c>
      <c r="I751">
        <v>90</v>
      </c>
      <c r="J751">
        <v>324.57600000000002</v>
      </c>
      <c r="K751" s="68">
        <v>189.58500000000001</v>
      </c>
      <c r="L751">
        <v>0.90900000000000003</v>
      </c>
      <c r="M751">
        <v>1</v>
      </c>
      <c r="N751" t="s">
        <v>3671</v>
      </c>
      <c r="O751">
        <v>2.3759999999999999</v>
      </c>
      <c r="P751">
        <v>0</v>
      </c>
      <c r="Q751">
        <v>0</v>
      </c>
      <c r="R751">
        <v>324.57600000000002</v>
      </c>
      <c r="S751">
        <v>0</v>
      </c>
      <c r="T751">
        <v>189.58500000000001</v>
      </c>
      <c r="U751">
        <v>0</v>
      </c>
      <c r="V751">
        <v>0</v>
      </c>
      <c r="W751">
        <v>0</v>
      </c>
      <c r="X751">
        <v>0</v>
      </c>
      <c r="Y751">
        <v>0</v>
      </c>
      <c r="Z751">
        <v>0</v>
      </c>
      <c r="AA751">
        <v>0</v>
      </c>
      <c r="AB751">
        <v>0</v>
      </c>
      <c r="AC751" t="b">
        <v>1</v>
      </c>
      <c r="AE751">
        <v>0</v>
      </c>
      <c r="AF751">
        <v>0</v>
      </c>
      <c r="AG751">
        <v>0</v>
      </c>
      <c r="AH751">
        <v>0</v>
      </c>
      <c r="AI751">
        <v>0</v>
      </c>
      <c r="AJ751">
        <v>0</v>
      </c>
      <c r="AK751">
        <v>0</v>
      </c>
      <c r="AL751">
        <v>0</v>
      </c>
      <c r="AM751">
        <v>0</v>
      </c>
      <c r="AN751">
        <v>0</v>
      </c>
      <c r="AO751">
        <v>0</v>
      </c>
      <c r="AP751">
        <v>0</v>
      </c>
      <c r="AQ751">
        <v>0</v>
      </c>
      <c r="AR751">
        <v>0</v>
      </c>
      <c r="AS751">
        <v>0</v>
      </c>
      <c r="AT751">
        <v>0</v>
      </c>
      <c r="AU751">
        <v>0</v>
      </c>
      <c r="AV751">
        <v>0</v>
      </c>
      <c r="AW751">
        <v>0</v>
      </c>
      <c r="AX751">
        <v>0</v>
      </c>
      <c r="AY751" t="b">
        <v>0</v>
      </c>
      <c r="AZ751">
        <v>0</v>
      </c>
      <c r="BI751">
        <v>0</v>
      </c>
      <c r="BJ751">
        <v>0</v>
      </c>
      <c r="BK751">
        <v>0</v>
      </c>
      <c r="BM751" t="s">
        <v>2887</v>
      </c>
      <c r="BN751" t="s">
        <v>2887</v>
      </c>
      <c r="BO751" t="s">
        <v>2888</v>
      </c>
      <c r="BT751"/>
      <c r="BU751"/>
      <c r="BX751"/>
      <c r="BY751" t="s">
        <v>2903</v>
      </c>
      <c r="BZ751"/>
      <c r="CA751"/>
      <c r="CB751"/>
      <c r="CC751"/>
      <c r="CD751">
        <v>0</v>
      </c>
      <c r="CE751"/>
      <c r="CF751">
        <v>0</v>
      </c>
    </row>
    <row r="752" spans="1:84" hidden="1" x14ac:dyDescent="0.35">
      <c r="A752" t="s">
        <v>904</v>
      </c>
      <c r="B752" t="s">
        <v>3672</v>
      </c>
      <c r="C752">
        <v>324.59199999999998</v>
      </c>
      <c r="D752">
        <v>44.634</v>
      </c>
      <c r="E752">
        <v>307.35899999999998</v>
      </c>
      <c r="F752">
        <v>152.97300000000001</v>
      </c>
      <c r="G752" t="s">
        <v>2884</v>
      </c>
      <c r="I752">
        <v>285</v>
      </c>
      <c r="J752">
        <v>324.61399999999998</v>
      </c>
      <c r="K752" s="68">
        <v>24.568000000000001</v>
      </c>
      <c r="L752">
        <v>0.72099999999999997</v>
      </c>
      <c r="M752">
        <v>1</v>
      </c>
      <c r="N752" t="s">
        <v>3672</v>
      </c>
      <c r="O752">
        <v>2.3679999999999999</v>
      </c>
      <c r="P752">
        <v>0</v>
      </c>
      <c r="Q752">
        <v>0</v>
      </c>
      <c r="R752">
        <v>324.61399999999998</v>
      </c>
      <c r="S752">
        <v>0</v>
      </c>
      <c r="T752">
        <v>24.568000000000001</v>
      </c>
      <c r="U752">
        <v>0</v>
      </c>
      <c r="V752">
        <v>0</v>
      </c>
      <c r="W752">
        <v>0</v>
      </c>
      <c r="X752">
        <v>0</v>
      </c>
      <c r="Y752">
        <v>0</v>
      </c>
      <c r="Z752">
        <v>0</v>
      </c>
      <c r="AA752">
        <v>0</v>
      </c>
      <c r="AB752">
        <v>0</v>
      </c>
      <c r="AC752" t="b">
        <v>1</v>
      </c>
      <c r="AE752">
        <v>0</v>
      </c>
      <c r="AF752">
        <v>0</v>
      </c>
      <c r="AG752">
        <v>0</v>
      </c>
      <c r="AH752">
        <v>0</v>
      </c>
      <c r="AI752">
        <v>0</v>
      </c>
      <c r="AJ752">
        <v>0</v>
      </c>
      <c r="AK752">
        <v>0</v>
      </c>
      <c r="AL752">
        <v>0</v>
      </c>
      <c r="AM752">
        <v>0</v>
      </c>
      <c r="AN752">
        <v>0</v>
      </c>
      <c r="AO752">
        <v>0</v>
      </c>
      <c r="AP752">
        <v>0</v>
      </c>
      <c r="AQ752">
        <v>0</v>
      </c>
      <c r="AR752">
        <v>0</v>
      </c>
      <c r="AS752">
        <v>0</v>
      </c>
      <c r="AT752">
        <v>0</v>
      </c>
      <c r="AU752">
        <v>0</v>
      </c>
      <c r="AV752">
        <v>0</v>
      </c>
      <c r="AW752">
        <v>0</v>
      </c>
      <c r="AX752">
        <v>0</v>
      </c>
      <c r="AY752" t="b">
        <v>0</v>
      </c>
      <c r="AZ752">
        <v>0</v>
      </c>
      <c r="BI752">
        <v>0</v>
      </c>
      <c r="BJ752">
        <v>0</v>
      </c>
      <c r="BK752">
        <v>0</v>
      </c>
      <c r="BM752" t="s">
        <v>2887</v>
      </c>
      <c r="BN752" t="s">
        <v>3288</v>
      </c>
      <c r="BO752" t="s">
        <v>2888</v>
      </c>
      <c r="BT752"/>
      <c r="BU752"/>
      <c r="BX752"/>
      <c r="BY752" t="s">
        <v>2903</v>
      </c>
      <c r="BZ752"/>
      <c r="CA752"/>
      <c r="CB752"/>
      <c r="CC752"/>
      <c r="CD752">
        <v>0</v>
      </c>
      <c r="CE752"/>
      <c r="CF752">
        <v>0</v>
      </c>
    </row>
    <row r="753" spans="1:85" hidden="1" x14ac:dyDescent="0.35">
      <c r="A753" t="s">
        <v>905</v>
      </c>
      <c r="B753" t="s">
        <v>3673</v>
      </c>
      <c r="C753" s="51">
        <v>326.86500000000001</v>
      </c>
      <c r="D753">
        <v>14.365</v>
      </c>
      <c r="E753" s="68">
        <v>22.001999999999999</v>
      </c>
      <c r="F753">
        <v>6.2949999999999999</v>
      </c>
      <c r="G753" t="s">
        <v>3339</v>
      </c>
      <c r="I753">
        <v>286.19</v>
      </c>
      <c r="J753">
        <v>326.87200000000001</v>
      </c>
      <c r="K753" s="73">
        <v>25.46</v>
      </c>
      <c r="L753">
        <v>12</v>
      </c>
      <c r="M753">
        <v>3</v>
      </c>
      <c r="N753" s="51" t="s">
        <v>3673</v>
      </c>
      <c r="O753">
        <v>2.2919999999999998</v>
      </c>
      <c r="P753">
        <v>11.083</v>
      </c>
      <c r="Q753">
        <v>14.365</v>
      </c>
      <c r="R753">
        <v>326.86599999999999</v>
      </c>
      <c r="S753">
        <v>11.492000000000001</v>
      </c>
      <c r="T753">
        <v>22.693000000000001</v>
      </c>
      <c r="U753">
        <v>5.0359999999999996</v>
      </c>
      <c r="V753">
        <v>100</v>
      </c>
      <c r="W753">
        <v>0.80700000000000005</v>
      </c>
      <c r="X753">
        <v>2.181</v>
      </c>
      <c r="Y753">
        <v>21.76</v>
      </c>
      <c r="Z753">
        <v>22.28</v>
      </c>
      <c r="AA753">
        <v>0.61399999999999999</v>
      </c>
      <c r="AB753">
        <v>0</v>
      </c>
      <c r="AC753" t="b">
        <v>1</v>
      </c>
      <c r="AI753">
        <v>326.86500000000001</v>
      </c>
      <c r="AJ753">
        <v>22.966000000000001</v>
      </c>
      <c r="AK753">
        <v>326.87</v>
      </c>
      <c r="AL753">
        <v>25.335999999999999</v>
      </c>
      <c r="AM753">
        <v>4.7380000000000004</v>
      </c>
      <c r="AN753">
        <v>11.16</v>
      </c>
      <c r="AO753">
        <v>17.739999999999998</v>
      </c>
      <c r="AP753">
        <v>1.849</v>
      </c>
      <c r="AQ753">
        <v>22.5</v>
      </c>
      <c r="AR753">
        <v>6.6539999999999999</v>
      </c>
      <c r="AS753">
        <v>18.655000000000001</v>
      </c>
      <c r="AT753">
        <v>6.2E-2</v>
      </c>
      <c r="AU753">
        <v>0.318</v>
      </c>
      <c r="AV753">
        <v>0.308</v>
      </c>
      <c r="AW753">
        <v>0</v>
      </c>
      <c r="AX753">
        <v>141700</v>
      </c>
      <c r="AY753" t="b">
        <v>1</v>
      </c>
      <c r="AZ753">
        <v>286.06799999999998</v>
      </c>
      <c r="BM753" t="s">
        <v>144</v>
      </c>
      <c r="BN753" t="s">
        <v>144</v>
      </c>
      <c r="BO753" t="s">
        <v>3359</v>
      </c>
      <c r="BQ753">
        <v>1</v>
      </c>
      <c r="BT753" t="s">
        <v>3293</v>
      </c>
      <c r="BU753"/>
      <c r="BZ753"/>
      <c r="CA753"/>
      <c r="CB753">
        <v>17.739999999999998</v>
      </c>
      <c r="CC753">
        <v>17.739999999999998</v>
      </c>
      <c r="CD753">
        <v>2.9000000000000001E-2</v>
      </c>
      <c r="CE753">
        <v>4.2999999999999997E-2</v>
      </c>
      <c r="CF753">
        <v>0.82499999999999996</v>
      </c>
      <c r="CG753" t="b">
        <f>IF(CE753*100&lt;CC753,TRUE,FALSE)</f>
        <v>1</v>
      </c>
    </row>
    <row r="754" spans="1:85" hidden="1" x14ac:dyDescent="0.35">
      <c r="A754" t="s">
        <v>906</v>
      </c>
      <c r="B754" t="s">
        <v>3674</v>
      </c>
      <c r="C754">
        <v>333.46600000000001</v>
      </c>
      <c r="D754">
        <v>17.78</v>
      </c>
      <c r="E754">
        <v>139.108</v>
      </c>
      <c r="F754">
        <v>107.304</v>
      </c>
      <c r="G754" t="s">
        <v>2884</v>
      </c>
      <c r="I754">
        <v>105</v>
      </c>
      <c r="J754">
        <v>333.47399999999999</v>
      </c>
      <c r="K754" s="68">
        <v>200.64599999999999</v>
      </c>
      <c r="L754">
        <v>0.76</v>
      </c>
      <c r="M754">
        <v>1</v>
      </c>
      <c r="N754" t="s">
        <v>3674</v>
      </c>
      <c r="O754">
        <v>2.085</v>
      </c>
      <c r="P754">
        <v>0</v>
      </c>
      <c r="Q754">
        <v>0</v>
      </c>
      <c r="R754">
        <v>333.47399999999999</v>
      </c>
      <c r="S754">
        <v>0</v>
      </c>
      <c r="T754">
        <v>200.64599999999999</v>
      </c>
      <c r="U754">
        <v>0</v>
      </c>
      <c r="V754">
        <v>0</v>
      </c>
      <c r="W754">
        <v>0</v>
      </c>
      <c r="X754">
        <v>0</v>
      </c>
      <c r="Y754">
        <v>0</v>
      </c>
      <c r="Z754">
        <v>0</v>
      </c>
      <c r="AA754">
        <v>0</v>
      </c>
      <c r="AB754">
        <v>0</v>
      </c>
      <c r="AC754" t="b">
        <v>1</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t="b">
        <v>0</v>
      </c>
      <c r="AZ754">
        <v>0</v>
      </c>
      <c r="BI754">
        <v>0</v>
      </c>
      <c r="BJ754">
        <v>0</v>
      </c>
      <c r="BK754">
        <v>0</v>
      </c>
      <c r="BM754" t="s">
        <v>2905</v>
      </c>
      <c r="BN754" t="s">
        <v>2887</v>
      </c>
      <c r="BO754" t="s">
        <v>2888</v>
      </c>
      <c r="BT754"/>
      <c r="BU754"/>
      <c r="BX754"/>
      <c r="BY754" t="s">
        <v>2903</v>
      </c>
      <c r="BZ754"/>
      <c r="CA754"/>
      <c r="CB754"/>
      <c r="CC754"/>
      <c r="CD754">
        <v>0</v>
      </c>
      <c r="CE754"/>
      <c r="CF754">
        <v>0</v>
      </c>
    </row>
    <row r="755" spans="1:85" hidden="1" x14ac:dyDescent="0.35">
      <c r="A755" t="s">
        <v>907</v>
      </c>
      <c r="B755" t="s">
        <v>3675</v>
      </c>
      <c r="C755">
        <v>333.49099999999999</v>
      </c>
      <c r="D755">
        <v>27.902999999999999</v>
      </c>
      <c r="E755">
        <v>322.72500000000002</v>
      </c>
      <c r="F755">
        <v>89.994</v>
      </c>
      <c r="G755" t="s">
        <v>2884</v>
      </c>
      <c r="I755">
        <v>255</v>
      </c>
      <c r="J755">
        <v>333.50700000000001</v>
      </c>
      <c r="K755" s="68">
        <v>350.62900000000002</v>
      </c>
      <c r="L755">
        <v>0.97199999999999998</v>
      </c>
      <c r="M755">
        <v>1</v>
      </c>
      <c r="N755" t="s">
        <v>3675</v>
      </c>
      <c r="O755">
        <v>2.077</v>
      </c>
      <c r="P755">
        <v>0</v>
      </c>
      <c r="Q755">
        <v>0</v>
      </c>
      <c r="R755">
        <v>333.50700000000001</v>
      </c>
      <c r="S755">
        <v>0</v>
      </c>
      <c r="T755">
        <v>350.62900000000002</v>
      </c>
      <c r="U755">
        <v>0</v>
      </c>
      <c r="V755">
        <v>0</v>
      </c>
      <c r="W755">
        <v>0</v>
      </c>
      <c r="X755">
        <v>0</v>
      </c>
      <c r="Y755">
        <v>0</v>
      </c>
      <c r="Z755">
        <v>0</v>
      </c>
      <c r="AA755">
        <v>0</v>
      </c>
      <c r="AB755">
        <v>0</v>
      </c>
      <c r="AC755" t="b">
        <v>1</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t="b">
        <v>0</v>
      </c>
      <c r="AZ755">
        <v>0</v>
      </c>
      <c r="BI755">
        <v>0</v>
      </c>
      <c r="BJ755">
        <v>0</v>
      </c>
      <c r="BK755">
        <v>0</v>
      </c>
      <c r="BM755" t="s">
        <v>2887</v>
      </c>
      <c r="BN755" t="s">
        <v>3288</v>
      </c>
      <c r="BO755" t="s">
        <v>2888</v>
      </c>
      <c r="BT755"/>
      <c r="BU755"/>
      <c r="BX755"/>
      <c r="BY755" t="s">
        <v>2903</v>
      </c>
      <c r="BZ755"/>
      <c r="CA755"/>
      <c r="CB755"/>
      <c r="CC755"/>
      <c r="CD755">
        <v>0</v>
      </c>
      <c r="CE755"/>
      <c r="CF755">
        <v>0</v>
      </c>
    </row>
    <row r="756" spans="1:85" hidden="1" x14ac:dyDescent="0.35">
      <c r="A756" t="s">
        <v>908</v>
      </c>
      <c r="B756" t="s">
        <v>3676</v>
      </c>
      <c r="C756">
        <v>333.51100000000002</v>
      </c>
      <c r="D756">
        <v>40.506</v>
      </c>
      <c r="E756">
        <v>162.233</v>
      </c>
      <c r="F756">
        <v>102.399</v>
      </c>
      <c r="G756" t="s">
        <v>2884</v>
      </c>
      <c r="I756">
        <v>105</v>
      </c>
      <c r="J756">
        <v>333.52499999999998</v>
      </c>
      <c r="K756" s="68">
        <v>200.61500000000001</v>
      </c>
      <c r="L756">
        <v>0.83299999999999996</v>
      </c>
      <c r="M756">
        <v>1</v>
      </c>
      <c r="N756" t="s">
        <v>3676</v>
      </c>
      <c r="O756">
        <v>2.0779999999999998</v>
      </c>
      <c r="P756">
        <v>0</v>
      </c>
      <c r="Q756">
        <v>0</v>
      </c>
      <c r="R756">
        <v>333.52499999999998</v>
      </c>
      <c r="S756">
        <v>0</v>
      </c>
      <c r="T756">
        <v>200.61500000000001</v>
      </c>
      <c r="U756">
        <v>0</v>
      </c>
      <c r="V756">
        <v>0</v>
      </c>
      <c r="W756">
        <v>0</v>
      </c>
      <c r="X756">
        <v>0</v>
      </c>
      <c r="Y756">
        <v>0</v>
      </c>
      <c r="Z756">
        <v>0</v>
      </c>
      <c r="AA756">
        <v>0</v>
      </c>
      <c r="AB756">
        <v>0</v>
      </c>
      <c r="AC756" t="b">
        <v>1</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t="b">
        <v>0</v>
      </c>
      <c r="AZ756">
        <v>0</v>
      </c>
      <c r="BI756">
        <v>0</v>
      </c>
      <c r="BJ756">
        <v>0</v>
      </c>
      <c r="BK756">
        <v>0</v>
      </c>
      <c r="BM756" t="s">
        <v>2887</v>
      </c>
      <c r="BN756" t="s">
        <v>2887</v>
      </c>
      <c r="BO756" t="s">
        <v>2888</v>
      </c>
      <c r="BT756"/>
      <c r="BU756"/>
      <c r="BX756"/>
      <c r="BY756" t="s">
        <v>2903</v>
      </c>
      <c r="BZ756"/>
      <c r="CA756"/>
      <c r="CB756"/>
      <c r="CC756"/>
      <c r="CD756">
        <v>0</v>
      </c>
      <c r="CE756"/>
      <c r="CF756">
        <v>0</v>
      </c>
    </row>
    <row r="757" spans="1:85" hidden="1" x14ac:dyDescent="0.35">
      <c r="A757" t="s">
        <v>909</v>
      </c>
      <c r="B757" t="s">
        <v>3677</v>
      </c>
      <c r="C757">
        <v>333.51100000000002</v>
      </c>
      <c r="D757">
        <v>35.476999999999997</v>
      </c>
      <c r="E757">
        <v>199.48</v>
      </c>
      <c r="F757">
        <v>63.777999999999999</v>
      </c>
      <c r="G757" t="s">
        <v>2884</v>
      </c>
      <c r="I757">
        <v>123.71</v>
      </c>
      <c r="J757">
        <v>333.52800000000002</v>
      </c>
      <c r="K757" s="68">
        <v>219.32</v>
      </c>
      <c r="L757">
        <v>6</v>
      </c>
      <c r="M757">
        <v>3</v>
      </c>
      <c r="N757" t="s">
        <v>3677</v>
      </c>
      <c r="O757">
        <v>2.0819999999999999</v>
      </c>
      <c r="P757">
        <v>10</v>
      </c>
      <c r="Q757">
        <v>35.476999999999997</v>
      </c>
      <c r="R757">
        <v>333.51499999999999</v>
      </c>
      <c r="S757">
        <v>28.381</v>
      </c>
      <c r="T757">
        <v>203.44800000000001</v>
      </c>
      <c r="U757">
        <v>51.021999999999998</v>
      </c>
      <c r="V757">
        <v>100</v>
      </c>
      <c r="W757">
        <v>1.972</v>
      </c>
      <c r="X757">
        <v>3.94</v>
      </c>
      <c r="Y757">
        <v>21.77</v>
      </c>
      <c r="Z757">
        <v>22.4</v>
      </c>
      <c r="AA757">
        <v>0.61699999999999999</v>
      </c>
      <c r="AB757">
        <v>0</v>
      </c>
      <c r="AC757" t="b">
        <v>1</v>
      </c>
      <c r="BM757" t="s">
        <v>2905</v>
      </c>
      <c r="BN757" t="s">
        <v>2887</v>
      </c>
      <c r="BO757" t="s">
        <v>2888</v>
      </c>
      <c r="BT757"/>
      <c r="BU757"/>
      <c r="BX757"/>
      <c r="BZ757"/>
      <c r="CA757"/>
      <c r="CB757"/>
      <c r="CC757"/>
      <c r="CD757">
        <v>0</v>
      </c>
      <c r="CE757"/>
      <c r="CF757">
        <v>0</v>
      </c>
    </row>
    <row r="758" spans="1:85" hidden="1" x14ac:dyDescent="0.35">
      <c r="A758" t="s">
        <v>910</v>
      </c>
      <c r="B758" t="s">
        <v>3678</v>
      </c>
      <c r="C758">
        <v>333.512</v>
      </c>
      <c r="D758">
        <v>33.784999999999997</v>
      </c>
      <c r="E758">
        <v>243.584</v>
      </c>
      <c r="F758">
        <v>237.482</v>
      </c>
      <c r="G758" t="s">
        <v>2884</v>
      </c>
      <c r="I758">
        <v>253.81</v>
      </c>
      <c r="J758">
        <v>333.53</v>
      </c>
      <c r="K758" s="68">
        <v>349.42</v>
      </c>
      <c r="L758">
        <v>5</v>
      </c>
      <c r="M758">
        <v>3</v>
      </c>
      <c r="N758" t="s">
        <v>3678</v>
      </c>
      <c r="O758">
        <v>2.0790000000000002</v>
      </c>
      <c r="P758">
        <v>10</v>
      </c>
      <c r="Q758">
        <v>33.784999999999997</v>
      </c>
      <c r="R758">
        <v>333.51499999999999</v>
      </c>
      <c r="S758">
        <v>27.027999999999999</v>
      </c>
      <c r="T758">
        <v>264.75099999999998</v>
      </c>
      <c r="U758">
        <v>189.98599999999999</v>
      </c>
      <c r="V758">
        <v>100</v>
      </c>
      <c r="W758">
        <v>2.0019999999999998</v>
      </c>
      <c r="X758">
        <v>3.48</v>
      </c>
      <c r="Y758">
        <v>20.66</v>
      </c>
      <c r="Z758">
        <v>22.4</v>
      </c>
      <c r="AA758">
        <v>0.61699999999999999</v>
      </c>
      <c r="AB758">
        <v>0</v>
      </c>
      <c r="AC758" t="b">
        <v>1</v>
      </c>
      <c r="BM758" t="s">
        <v>2905</v>
      </c>
      <c r="BN758" t="s">
        <v>3288</v>
      </c>
      <c r="BO758" t="s">
        <v>2888</v>
      </c>
      <c r="BT758"/>
      <c r="BU758"/>
      <c r="BX758"/>
      <c r="BZ758"/>
      <c r="CA758"/>
      <c r="CB758"/>
      <c r="CC758"/>
      <c r="CD758">
        <v>0</v>
      </c>
      <c r="CE758"/>
      <c r="CF758">
        <v>0</v>
      </c>
    </row>
    <row r="759" spans="1:85" hidden="1" x14ac:dyDescent="0.35">
      <c r="A759" t="s">
        <v>911</v>
      </c>
      <c r="B759" t="s">
        <v>3679</v>
      </c>
      <c r="C759">
        <v>343.06900000000002</v>
      </c>
      <c r="D759">
        <v>21.045000000000002</v>
      </c>
      <c r="E759">
        <v>128.846</v>
      </c>
      <c r="F759">
        <v>118.086</v>
      </c>
      <c r="G759" t="s">
        <v>2884</v>
      </c>
      <c r="I759">
        <v>75</v>
      </c>
      <c r="J759">
        <v>343.07799999999997</v>
      </c>
      <c r="K759" s="68">
        <v>166.642</v>
      </c>
      <c r="L759">
        <v>0.71299999999999997</v>
      </c>
      <c r="M759">
        <v>1</v>
      </c>
      <c r="N759" t="s">
        <v>3679</v>
      </c>
      <c r="O759">
        <v>2.1640000000000001</v>
      </c>
      <c r="P759">
        <v>0</v>
      </c>
      <c r="Q759">
        <v>0</v>
      </c>
      <c r="R759">
        <v>343.07799999999997</v>
      </c>
      <c r="S759">
        <v>0</v>
      </c>
      <c r="T759">
        <v>166.642</v>
      </c>
      <c r="U759">
        <v>0</v>
      </c>
      <c r="V759">
        <v>0</v>
      </c>
      <c r="W759">
        <v>0</v>
      </c>
      <c r="X759">
        <v>0</v>
      </c>
      <c r="Y759">
        <v>0</v>
      </c>
      <c r="Z759">
        <v>0</v>
      </c>
      <c r="AA759">
        <v>0</v>
      </c>
      <c r="AB759">
        <v>0</v>
      </c>
      <c r="AC759" t="b">
        <v>1</v>
      </c>
      <c r="AE759">
        <v>0</v>
      </c>
      <c r="AF759">
        <v>0</v>
      </c>
      <c r="AG759">
        <v>0</v>
      </c>
      <c r="AH759">
        <v>0</v>
      </c>
      <c r="AI759">
        <v>0</v>
      </c>
      <c r="AJ759">
        <v>0</v>
      </c>
      <c r="AK759">
        <v>0</v>
      </c>
      <c r="AL759">
        <v>0</v>
      </c>
      <c r="AM759">
        <v>0</v>
      </c>
      <c r="AN759">
        <v>0</v>
      </c>
      <c r="AO759">
        <v>0</v>
      </c>
      <c r="AP759">
        <v>0</v>
      </c>
      <c r="AQ759">
        <v>0</v>
      </c>
      <c r="AR759">
        <v>0</v>
      </c>
      <c r="AS759">
        <v>0</v>
      </c>
      <c r="AT759">
        <v>0</v>
      </c>
      <c r="AU759">
        <v>0</v>
      </c>
      <c r="AV759">
        <v>0</v>
      </c>
      <c r="AW759">
        <v>0</v>
      </c>
      <c r="AX759">
        <v>0</v>
      </c>
      <c r="AY759" t="b">
        <v>0</v>
      </c>
      <c r="AZ759">
        <v>0</v>
      </c>
      <c r="BI759">
        <v>0</v>
      </c>
      <c r="BJ759">
        <v>0</v>
      </c>
      <c r="BK759">
        <v>0</v>
      </c>
      <c r="BM759" t="s">
        <v>2887</v>
      </c>
      <c r="BN759" t="s">
        <v>2887</v>
      </c>
      <c r="BO759" t="s">
        <v>2888</v>
      </c>
      <c r="BT759"/>
      <c r="BU759"/>
      <c r="BX759"/>
      <c r="BY759" t="s">
        <v>2903</v>
      </c>
      <c r="BZ759"/>
      <c r="CA759"/>
      <c r="CB759"/>
      <c r="CC759"/>
      <c r="CD759">
        <v>0</v>
      </c>
      <c r="CE759"/>
      <c r="CF759">
        <v>0</v>
      </c>
    </row>
    <row r="760" spans="1:85" hidden="1" x14ac:dyDescent="0.35">
      <c r="A760" t="s">
        <v>912</v>
      </c>
      <c r="B760" t="s">
        <v>3680</v>
      </c>
      <c r="C760">
        <v>343.096</v>
      </c>
      <c r="D760">
        <v>22.224</v>
      </c>
      <c r="E760">
        <v>322.79300000000001</v>
      </c>
      <c r="F760">
        <v>103.488</v>
      </c>
      <c r="G760" t="s">
        <v>2884</v>
      </c>
      <c r="I760">
        <v>255</v>
      </c>
      <c r="J760">
        <v>343.108</v>
      </c>
      <c r="K760" s="68">
        <v>346.63200000000001</v>
      </c>
      <c r="L760">
        <v>0.82</v>
      </c>
      <c r="M760">
        <v>1</v>
      </c>
      <c r="N760" t="s">
        <v>3680</v>
      </c>
      <c r="O760">
        <v>2.153</v>
      </c>
      <c r="P760">
        <v>0</v>
      </c>
      <c r="Q760">
        <v>0</v>
      </c>
      <c r="R760">
        <v>343.108</v>
      </c>
      <c r="S760">
        <v>0</v>
      </c>
      <c r="T760">
        <v>346.63200000000001</v>
      </c>
      <c r="U760">
        <v>0</v>
      </c>
      <c r="V760">
        <v>0</v>
      </c>
      <c r="W760">
        <v>0</v>
      </c>
      <c r="X760">
        <v>0</v>
      </c>
      <c r="Y760">
        <v>0</v>
      </c>
      <c r="Z760">
        <v>0</v>
      </c>
      <c r="AA760">
        <v>0</v>
      </c>
      <c r="AB760">
        <v>0</v>
      </c>
      <c r="AC760" t="b">
        <v>1</v>
      </c>
      <c r="AE760">
        <v>0</v>
      </c>
      <c r="AF760">
        <v>0</v>
      </c>
      <c r="AG760">
        <v>0</v>
      </c>
      <c r="AH760">
        <v>0</v>
      </c>
      <c r="AI760">
        <v>0</v>
      </c>
      <c r="AJ760">
        <v>0</v>
      </c>
      <c r="AK760">
        <v>0</v>
      </c>
      <c r="AL760">
        <v>0</v>
      </c>
      <c r="AM760">
        <v>0</v>
      </c>
      <c r="AN760">
        <v>0</v>
      </c>
      <c r="AO760">
        <v>0</v>
      </c>
      <c r="AP760">
        <v>0</v>
      </c>
      <c r="AQ760">
        <v>0</v>
      </c>
      <c r="AR760">
        <v>0</v>
      </c>
      <c r="AS760">
        <v>0</v>
      </c>
      <c r="AT760">
        <v>0</v>
      </c>
      <c r="AU760">
        <v>0</v>
      </c>
      <c r="AV760">
        <v>0</v>
      </c>
      <c r="AW760">
        <v>0</v>
      </c>
      <c r="AX760">
        <v>0</v>
      </c>
      <c r="AY760" t="b">
        <v>0</v>
      </c>
      <c r="AZ760">
        <v>0</v>
      </c>
      <c r="BI760">
        <v>0</v>
      </c>
      <c r="BJ760">
        <v>0</v>
      </c>
      <c r="BK760">
        <v>0</v>
      </c>
      <c r="BM760" t="s">
        <v>2887</v>
      </c>
      <c r="BN760" t="s">
        <v>3288</v>
      </c>
      <c r="BO760" t="s">
        <v>2888</v>
      </c>
      <c r="BT760"/>
      <c r="BU760"/>
      <c r="BX760"/>
      <c r="BY760" t="s">
        <v>2903</v>
      </c>
      <c r="BZ760"/>
      <c r="CA760"/>
      <c r="CB760"/>
      <c r="CC760"/>
      <c r="CD760">
        <v>0</v>
      </c>
      <c r="CE760"/>
      <c r="CF760">
        <v>0</v>
      </c>
    </row>
    <row r="761" spans="1:85" hidden="1" x14ac:dyDescent="0.35">
      <c r="A761" t="s">
        <v>913</v>
      </c>
      <c r="B761" t="s">
        <v>3681</v>
      </c>
      <c r="C761">
        <v>352.41500000000002</v>
      </c>
      <c r="D761">
        <v>30.962</v>
      </c>
      <c r="E761">
        <v>327.24299999999999</v>
      </c>
      <c r="F761">
        <v>360</v>
      </c>
      <c r="G761" t="s">
        <v>2884</v>
      </c>
      <c r="I761">
        <v>346.19</v>
      </c>
      <c r="J761">
        <v>352.42700000000002</v>
      </c>
      <c r="K761" s="68">
        <v>73.78</v>
      </c>
      <c r="L761">
        <v>5</v>
      </c>
      <c r="M761">
        <v>3</v>
      </c>
      <c r="N761" t="s">
        <v>3681</v>
      </c>
      <c r="O761">
        <v>1.9019999999999999</v>
      </c>
      <c r="P761">
        <v>10</v>
      </c>
      <c r="Q761">
        <v>30.962</v>
      </c>
      <c r="R761">
        <v>352.41699999999997</v>
      </c>
      <c r="S761">
        <v>24.77</v>
      </c>
      <c r="T761">
        <v>341.21699999999998</v>
      </c>
      <c r="U761">
        <v>312.779</v>
      </c>
      <c r="V761">
        <v>100</v>
      </c>
      <c r="W761">
        <v>2.1040000000000001</v>
      </c>
      <c r="X761">
        <v>3.601</v>
      </c>
      <c r="Y761">
        <v>22.053000000000001</v>
      </c>
      <c r="Z761">
        <v>22.71</v>
      </c>
      <c r="AA761">
        <v>0.622</v>
      </c>
      <c r="AB761">
        <v>0</v>
      </c>
      <c r="AC761" t="b">
        <v>1</v>
      </c>
      <c r="BM761" t="s">
        <v>2905</v>
      </c>
      <c r="BN761" t="s">
        <v>3288</v>
      </c>
      <c r="BO761" t="s">
        <v>2888</v>
      </c>
      <c r="BT761"/>
      <c r="BU761"/>
      <c r="BX761"/>
      <c r="BZ761"/>
      <c r="CA761"/>
      <c r="CB761"/>
      <c r="CC761"/>
      <c r="CD761">
        <v>0</v>
      </c>
      <c r="CE761"/>
      <c r="CF761">
        <v>0</v>
      </c>
    </row>
    <row r="762" spans="1:85" hidden="1" x14ac:dyDescent="0.35">
      <c r="A762" t="s">
        <v>914</v>
      </c>
      <c r="B762" t="s">
        <v>3682</v>
      </c>
      <c r="C762">
        <v>352.41699999999997</v>
      </c>
      <c r="D762">
        <v>26.913</v>
      </c>
      <c r="E762">
        <v>313.416</v>
      </c>
      <c r="F762">
        <v>15.763</v>
      </c>
      <c r="G762" t="s">
        <v>2884</v>
      </c>
      <c r="I762">
        <v>233.81</v>
      </c>
      <c r="J762">
        <v>352.43</v>
      </c>
      <c r="K762" s="68">
        <v>321.39999999999998</v>
      </c>
      <c r="L762">
        <v>6</v>
      </c>
      <c r="M762">
        <v>3</v>
      </c>
      <c r="N762" t="s">
        <v>3682</v>
      </c>
      <c r="O762">
        <v>1.901</v>
      </c>
      <c r="P762">
        <v>10</v>
      </c>
      <c r="Q762">
        <v>26.913</v>
      </c>
      <c r="R762">
        <v>352.41899999999998</v>
      </c>
      <c r="S762">
        <v>21.53</v>
      </c>
      <c r="T762">
        <v>315.01299999999998</v>
      </c>
      <c r="U762">
        <v>12.611000000000001</v>
      </c>
      <c r="V762">
        <v>100</v>
      </c>
      <c r="W762">
        <v>1.1579999999999999</v>
      </c>
      <c r="X762">
        <v>2.4089999999999998</v>
      </c>
      <c r="Y762">
        <v>21.69</v>
      </c>
      <c r="Z762">
        <v>22.71</v>
      </c>
      <c r="AA762">
        <v>0.622</v>
      </c>
      <c r="AB762">
        <v>0</v>
      </c>
      <c r="AC762" t="b">
        <v>1</v>
      </c>
      <c r="BM762" t="s">
        <v>2905</v>
      </c>
      <c r="BN762" t="s">
        <v>2887</v>
      </c>
      <c r="BO762" t="s">
        <v>2888</v>
      </c>
      <c r="BT762"/>
      <c r="BU762"/>
      <c r="BX762"/>
      <c r="BZ762"/>
      <c r="CA762"/>
      <c r="CB762"/>
      <c r="CC762"/>
      <c r="CD762">
        <v>0</v>
      </c>
      <c r="CE762"/>
      <c r="CF762">
        <v>0</v>
      </c>
    </row>
    <row r="763" spans="1:85" hidden="1" x14ac:dyDescent="0.35">
      <c r="A763" t="s">
        <v>915</v>
      </c>
      <c r="B763" t="s">
        <v>3683</v>
      </c>
      <c r="C763" s="51">
        <v>377.69499999999999</v>
      </c>
      <c r="D763">
        <v>15.7</v>
      </c>
      <c r="E763" s="68">
        <v>167.82599999999999</v>
      </c>
      <c r="F763">
        <v>9.1389999999999993</v>
      </c>
      <c r="G763" t="s">
        <v>3290</v>
      </c>
      <c r="I763">
        <v>83.71</v>
      </c>
      <c r="J763">
        <v>377.702</v>
      </c>
      <c r="K763" s="73">
        <v>172.13</v>
      </c>
      <c r="L763">
        <v>15</v>
      </c>
      <c r="M763">
        <v>1</v>
      </c>
      <c r="N763" s="51" t="s">
        <v>3683</v>
      </c>
      <c r="O763">
        <v>2.1059999999999999</v>
      </c>
      <c r="P763">
        <v>14.221</v>
      </c>
      <c r="Q763">
        <v>15.7</v>
      </c>
      <c r="R763">
        <v>377.69600000000003</v>
      </c>
      <c r="S763">
        <v>12.56</v>
      </c>
      <c r="T763">
        <v>168.68700000000001</v>
      </c>
      <c r="U763">
        <v>7.3120000000000003</v>
      </c>
      <c r="V763">
        <v>100</v>
      </c>
      <c r="W763">
        <v>1.2430000000000001</v>
      </c>
      <c r="X763">
        <v>4</v>
      </c>
      <c r="Y763">
        <v>21.9</v>
      </c>
      <c r="Z763">
        <v>22.26</v>
      </c>
      <c r="AA763">
        <v>0.61399999999999999</v>
      </c>
      <c r="AB763">
        <v>0</v>
      </c>
      <c r="AC763" t="b">
        <v>1</v>
      </c>
      <c r="AI763">
        <v>377.69400000000002</v>
      </c>
      <c r="AJ763">
        <v>168.22200000000001</v>
      </c>
      <c r="AK763">
        <v>377.70100000000002</v>
      </c>
      <c r="AL763">
        <v>172.01400000000001</v>
      </c>
      <c r="AM763">
        <v>7.5830000000000002</v>
      </c>
      <c r="AN763">
        <v>15.26</v>
      </c>
      <c r="AO763">
        <v>17.149999999999999</v>
      </c>
      <c r="AP763">
        <v>3.629</v>
      </c>
      <c r="AQ763">
        <v>22.206</v>
      </c>
      <c r="AR763">
        <v>0.752</v>
      </c>
      <c r="AS763">
        <v>1.0389999999999999</v>
      </c>
      <c r="AT763">
        <v>5.0000000000000001E-3</v>
      </c>
      <c r="AU763">
        <v>0.30599999999999999</v>
      </c>
      <c r="AV763">
        <v>0.98699999999999999</v>
      </c>
      <c r="AW763">
        <v>0</v>
      </c>
      <c r="AX763">
        <v>145073</v>
      </c>
      <c r="AY763" t="b">
        <v>1</v>
      </c>
      <c r="AZ763">
        <v>83.593999999999994</v>
      </c>
      <c r="BA763">
        <v>377.69499999999999</v>
      </c>
      <c r="BB763">
        <v>15.7</v>
      </c>
      <c r="BC763">
        <v>167.82599999999999</v>
      </c>
      <c r="BD763">
        <v>9.1389999999999993</v>
      </c>
      <c r="BE763">
        <v>377.702</v>
      </c>
      <c r="BF763">
        <v>172.13</v>
      </c>
      <c r="BG763">
        <v>17</v>
      </c>
      <c r="BH763">
        <v>3</v>
      </c>
      <c r="BI763">
        <v>12.56</v>
      </c>
      <c r="BJ763">
        <v>7.3120000000000003</v>
      </c>
      <c r="BK763">
        <v>4.1399999999999997</v>
      </c>
      <c r="BM763" t="s">
        <v>144</v>
      </c>
      <c r="BN763" t="s">
        <v>144</v>
      </c>
      <c r="BO763" t="s">
        <v>3217</v>
      </c>
      <c r="BQ763">
        <v>1</v>
      </c>
      <c r="BT763" s="51" t="s">
        <v>3293</v>
      </c>
      <c r="BV763" t="s">
        <v>3684</v>
      </c>
      <c r="BX763" s="51" t="s">
        <v>3685</v>
      </c>
      <c r="CB763" s="51">
        <v>17.149999999999999</v>
      </c>
      <c r="CC763" s="51">
        <v>17.149999999999999</v>
      </c>
      <c r="CD763" s="51">
        <v>6.0000000000000001E-3</v>
      </c>
      <c r="CE763" s="51">
        <v>6.0000000000000001E-3</v>
      </c>
      <c r="CF763" s="51">
        <v>0.94</v>
      </c>
      <c r="CG763" t="b">
        <f>IF(CE763*100&lt;CC763,TRUE,FALSE)</f>
        <v>1</v>
      </c>
    </row>
    <row r="764" spans="1:85" hidden="1" x14ac:dyDescent="0.35">
      <c r="A764" t="s">
        <v>916</v>
      </c>
      <c r="B764" t="s">
        <v>3686</v>
      </c>
      <c r="C764">
        <v>388.40100000000001</v>
      </c>
      <c r="D764">
        <v>27.616</v>
      </c>
      <c r="E764">
        <v>335.9</v>
      </c>
      <c r="F764">
        <v>98.188999999999993</v>
      </c>
      <c r="G764" t="s">
        <v>2884</v>
      </c>
      <c r="I764">
        <v>300</v>
      </c>
      <c r="J764">
        <v>388.41399999999999</v>
      </c>
      <c r="K764" s="68">
        <v>26.15</v>
      </c>
      <c r="L764">
        <v>0.84099999999999997</v>
      </c>
      <c r="M764">
        <v>1</v>
      </c>
      <c r="N764" t="s">
        <v>3686</v>
      </c>
      <c r="O764">
        <v>2.0859999999999999</v>
      </c>
      <c r="P764">
        <v>0</v>
      </c>
      <c r="Q764">
        <v>0</v>
      </c>
      <c r="R764">
        <v>388.41399999999999</v>
      </c>
      <c r="S764">
        <v>0</v>
      </c>
      <c r="T764">
        <v>26.15</v>
      </c>
      <c r="U764">
        <v>0</v>
      </c>
      <c r="V764">
        <v>0</v>
      </c>
      <c r="W764">
        <v>0</v>
      </c>
      <c r="X764">
        <v>0</v>
      </c>
      <c r="Y764">
        <v>0</v>
      </c>
      <c r="Z764">
        <v>0</v>
      </c>
      <c r="AA764">
        <v>0</v>
      </c>
      <c r="AB764">
        <v>0</v>
      </c>
      <c r="AC764" t="b">
        <v>1</v>
      </c>
      <c r="AE764">
        <v>0</v>
      </c>
      <c r="AF764">
        <v>0</v>
      </c>
      <c r="AG764">
        <v>0</v>
      </c>
      <c r="AH764">
        <v>0</v>
      </c>
      <c r="AI764">
        <v>0</v>
      </c>
      <c r="AJ764">
        <v>0</v>
      </c>
      <c r="AK764">
        <v>0</v>
      </c>
      <c r="AL764">
        <v>0</v>
      </c>
      <c r="AM764">
        <v>0</v>
      </c>
      <c r="AN764">
        <v>0</v>
      </c>
      <c r="AO764">
        <v>0</v>
      </c>
      <c r="AP764">
        <v>0</v>
      </c>
      <c r="AQ764">
        <v>0</v>
      </c>
      <c r="AR764">
        <v>0</v>
      </c>
      <c r="AS764">
        <v>0</v>
      </c>
      <c r="AT764">
        <v>0</v>
      </c>
      <c r="AU764">
        <v>0</v>
      </c>
      <c r="AV764">
        <v>0</v>
      </c>
      <c r="AW764">
        <v>0</v>
      </c>
      <c r="AX764">
        <v>0</v>
      </c>
      <c r="AY764" t="b">
        <v>0</v>
      </c>
      <c r="AZ764">
        <v>0</v>
      </c>
      <c r="BI764">
        <v>0</v>
      </c>
      <c r="BJ764">
        <v>0</v>
      </c>
      <c r="BK764">
        <v>0</v>
      </c>
      <c r="BM764" t="s">
        <v>2887</v>
      </c>
      <c r="BN764" t="s">
        <v>3288</v>
      </c>
      <c r="BO764" t="s">
        <v>2888</v>
      </c>
      <c r="BT764"/>
      <c r="BU764"/>
      <c r="BX764"/>
      <c r="BY764" t="s">
        <v>2903</v>
      </c>
      <c r="BZ764"/>
      <c r="CA764"/>
      <c r="CB764"/>
      <c r="CC764"/>
      <c r="CD764">
        <v>0</v>
      </c>
      <c r="CE764"/>
      <c r="CF764">
        <v>0</v>
      </c>
    </row>
    <row r="765" spans="1:85" hidden="1" x14ac:dyDescent="0.35">
      <c r="A765" t="s">
        <v>917</v>
      </c>
      <c r="B765" t="s">
        <v>3687</v>
      </c>
      <c r="C765">
        <v>388.41899999999998</v>
      </c>
      <c r="D765">
        <v>18.75</v>
      </c>
      <c r="E765">
        <v>177.28800000000001</v>
      </c>
      <c r="F765">
        <v>78.447999999999993</v>
      </c>
      <c r="G765" t="s">
        <v>2884</v>
      </c>
      <c r="I765">
        <v>105</v>
      </c>
      <c r="J765">
        <v>388.42700000000002</v>
      </c>
      <c r="K765" s="68">
        <v>191.13900000000001</v>
      </c>
      <c r="L765">
        <v>0.81100000000000005</v>
      </c>
      <c r="M765">
        <v>1</v>
      </c>
      <c r="N765" t="s">
        <v>3687</v>
      </c>
      <c r="O765">
        <v>2.0659999999999998</v>
      </c>
      <c r="P765">
        <v>0</v>
      </c>
      <c r="Q765">
        <v>0</v>
      </c>
      <c r="R765">
        <v>388.42700000000002</v>
      </c>
      <c r="S765">
        <v>0</v>
      </c>
      <c r="T765">
        <v>191.13900000000001</v>
      </c>
      <c r="U765">
        <v>0</v>
      </c>
      <c r="V765">
        <v>0</v>
      </c>
      <c r="W765">
        <v>0</v>
      </c>
      <c r="X765">
        <v>0</v>
      </c>
      <c r="Y765">
        <v>0</v>
      </c>
      <c r="Z765">
        <v>0</v>
      </c>
      <c r="AA765">
        <v>0</v>
      </c>
      <c r="AB765">
        <v>0</v>
      </c>
      <c r="AC765" t="b">
        <v>1</v>
      </c>
      <c r="AE765">
        <v>0</v>
      </c>
      <c r="AF765">
        <v>0</v>
      </c>
      <c r="AG765">
        <v>0</v>
      </c>
      <c r="AH765">
        <v>0</v>
      </c>
      <c r="AI765">
        <v>0</v>
      </c>
      <c r="AJ765">
        <v>0</v>
      </c>
      <c r="AK765">
        <v>0</v>
      </c>
      <c r="AL765">
        <v>0</v>
      </c>
      <c r="AM765">
        <v>0</v>
      </c>
      <c r="AN765">
        <v>0</v>
      </c>
      <c r="AO765">
        <v>0</v>
      </c>
      <c r="AP765">
        <v>0</v>
      </c>
      <c r="AQ765">
        <v>0</v>
      </c>
      <c r="AR765">
        <v>0</v>
      </c>
      <c r="AS765">
        <v>0</v>
      </c>
      <c r="AT765">
        <v>0</v>
      </c>
      <c r="AU765">
        <v>0</v>
      </c>
      <c r="AV765">
        <v>0</v>
      </c>
      <c r="AW765">
        <v>0</v>
      </c>
      <c r="AX765">
        <v>0</v>
      </c>
      <c r="AY765" t="b">
        <v>0</v>
      </c>
      <c r="AZ765">
        <v>0</v>
      </c>
      <c r="BI765">
        <v>0</v>
      </c>
      <c r="BJ765">
        <v>0</v>
      </c>
      <c r="BK765">
        <v>0</v>
      </c>
      <c r="BM765" t="s">
        <v>2905</v>
      </c>
      <c r="BN765" t="s">
        <v>2887</v>
      </c>
      <c r="BO765" t="s">
        <v>2888</v>
      </c>
      <c r="BT765"/>
      <c r="BU765"/>
      <c r="BX765"/>
      <c r="BY765" t="s">
        <v>2903</v>
      </c>
      <c r="BZ765"/>
      <c r="CA765"/>
      <c r="CB765"/>
      <c r="CC765"/>
      <c r="CD765">
        <v>0</v>
      </c>
      <c r="CE765"/>
      <c r="CF765">
        <v>0</v>
      </c>
    </row>
    <row r="766" spans="1:85" hidden="1" x14ac:dyDescent="0.35">
      <c r="A766" t="s">
        <v>918</v>
      </c>
      <c r="B766" t="s">
        <v>3688</v>
      </c>
      <c r="C766">
        <v>396.012</v>
      </c>
      <c r="D766">
        <v>27.414000000000001</v>
      </c>
      <c r="E766">
        <v>295.36399999999998</v>
      </c>
      <c r="F766">
        <v>163.34200000000001</v>
      </c>
      <c r="G766" t="s">
        <v>2884</v>
      </c>
      <c r="I766">
        <v>286.19</v>
      </c>
      <c r="J766">
        <v>396.02300000000002</v>
      </c>
      <c r="K766" s="68">
        <v>10.89</v>
      </c>
      <c r="L766">
        <v>7</v>
      </c>
      <c r="M766">
        <v>3</v>
      </c>
      <c r="N766" t="s">
        <v>3688</v>
      </c>
      <c r="O766">
        <v>2.0939999999999999</v>
      </c>
      <c r="P766">
        <v>10</v>
      </c>
      <c r="Q766">
        <v>27.414000000000001</v>
      </c>
      <c r="R766">
        <v>396.01400000000001</v>
      </c>
      <c r="S766">
        <v>21.931000000000001</v>
      </c>
      <c r="T766">
        <v>310.46899999999999</v>
      </c>
      <c r="U766">
        <v>130.67400000000001</v>
      </c>
      <c r="V766">
        <v>100</v>
      </c>
      <c r="W766">
        <v>2.306</v>
      </c>
      <c r="X766">
        <v>4.859</v>
      </c>
      <c r="Y766">
        <v>20.5</v>
      </c>
      <c r="Z766">
        <v>22.13</v>
      </c>
      <c r="AA766">
        <v>0.61099999999999999</v>
      </c>
      <c r="AB766">
        <v>0</v>
      </c>
      <c r="AC766" t="b">
        <v>1</v>
      </c>
      <c r="BM766" t="s">
        <v>2887</v>
      </c>
      <c r="BN766" t="s">
        <v>3288</v>
      </c>
      <c r="BO766" t="s">
        <v>2888</v>
      </c>
      <c r="BT766"/>
      <c r="BU766"/>
      <c r="BX766"/>
      <c r="BZ766"/>
      <c r="CA766"/>
      <c r="CB766"/>
      <c r="CC766"/>
      <c r="CD766">
        <v>0</v>
      </c>
      <c r="CE766"/>
      <c r="CF766">
        <v>0</v>
      </c>
    </row>
    <row r="767" spans="1:85" hidden="1" x14ac:dyDescent="0.35">
      <c r="A767" t="s">
        <v>919</v>
      </c>
      <c r="B767" t="s">
        <v>3689</v>
      </c>
      <c r="C767">
        <v>396.07600000000002</v>
      </c>
      <c r="D767">
        <v>8.4079999999999995</v>
      </c>
      <c r="E767">
        <v>340.29199999999997</v>
      </c>
      <c r="F767">
        <v>6.2949999999999999</v>
      </c>
      <c r="G767" t="s">
        <v>2884</v>
      </c>
      <c r="I767">
        <v>258.76</v>
      </c>
      <c r="J767">
        <v>396.07799999999997</v>
      </c>
      <c r="K767" s="68">
        <v>343.44</v>
      </c>
      <c r="L767">
        <v>8</v>
      </c>
      <c r="M767">
        <v>3</v>
      </c>
      <c r="N767" t="s">
        <v>3689</v>
      </c>
      <c r="O767">
        <v>2.09</v>
      </c>
      <c r="P767">
        <v>10</v>
      </c>
      <c r="Q767">
        <v>8.4079999999999995</v>
      </c>
      <c r="R767">
        <v>396.07600000000002</v>
      </c>
      <c r="S767">
        <v>6.4080000000000004</v>
      </c>
      <c r="T767">
        <v>340.92200000000003</v>
      </c>
      <c r="U767">
        <v>5.0359999999999996</v>
      </c>
      <c r="V767">
        <v>100</v>
      </c>
      <c r="W767">
        <v>0.83799999999999997</v>
      </c>
      <c r="X767">
        <v>1.39</v>
      </c>
      <c r="Y767">
        <v>21.06</v>
      </c>
      <c r="Z767">
        <v>22.13</v>
      </c>
      <c r="AA767">
        <v>0.61099999999999999</v>
      </c>
      <c r="AB767">
        <v>0</v>
      </c>
      <c r="AC767" t="b">
        <v>1</v>
      </c>
      <c r="BM767" t="s">
        <v>2905</v>
      </c>
      <c r="BN767" t="s">
        <v>2905</v>
      </c>
      <c r="BO767" t="s">
        <v>2888</v>
      </c>
      <c r="BT767"/>
      <c r="BU767"/>
      <c r="BX767"/>
      <c r="BZ767"/>
      <c r="CA767"/>
      <c r="CB767"/>
      <c r="CC767"/>
      <c r="CD767">
        <v>0</v>
      </c>
      <c r="CE767"/>
      <c r="CF767">
        <v>0</v>
      </c>
    </row>
    <row r="768" spans="1:85" hidden="1" x14ac:dyDescent="0.35">
      <c r="A768" t="s">
        <v>920</v>
      </c>
      <c r="B768" t="s">
        <v>3690</v>
      </c>
      <c r="C768">
        <v>396.07600000000002</v>
      </c>
      <c r="D768">
        <v>10.193</v>
      </c>
      <c r="E768">
        <v>1.788</v>
      </c>
      <c r="F768">
        <v>14.8</v>
      </c>
      <c r="G768" t="s">
        <v>2884</v>
      </c>
      <c r="I768">
        <v>286.19</v>
      </c>
      <c r="J768">
        <v>396.08100000000002</v>
      </c>
      <c r="K768" s="68">
        <v>10.87</v>
      </c>
      <c r="L768">
        <v>5</v>
      </c>
      <c r="M768">
        <v>3</v>
      </c>
      <c r="N768" t="s">
        <v>3690</v>
      </c>
      <c r="O768">
        <v>2.0910000000000002</v>
      </c>
      <c r="P768">
        <v>10</v>
      </c>
      <c r="Q768">
        <v>10.193</v>
      </c>
      <c r="R768">
        <v>396.077</v>
      </c>
      <c r="S768">
        <v>8.1549999999999994</v>
      </c>
      <c r="T768">
        <v>3.6040000000000001</v>
      </c>
      <c r="U768">
        <v>11.84</v>
      </c>
      <c r="V768">
        <v>100</v>
      </c>
      <c r="W768">
        <v>1.9330000000000001</v>
      </c>
      <c r="X768">
        <v>1.992</v>
      </c>
      <c r="Y768">
        <v>21.04</v>
      </c>
      <c r="Z768">
        <v>22.13</v>
      </c>
      <c r="AA768">
        <v>0.61099999999999999</v>
      </c>
      <c r="AB768">
        <v>0</v>
      </c>
      <c r="AC768" t="b">
        <v>1</v>
      </c>
      <c r="BM768" t="s">
        <v>2905</v>
      </c>
      <c r="BN768" t="s">
        <v>2905</v>
      </c>
      <c r="BO768" t="s">
        <v>2888</v>
      </c>
      <c r="BT768"/>
      <c r="BU768"/>
      <c r="BX768"/>
      <c r="BZ768"/>
      <c r="CA768"/>
      <c r="CB768"/>
      <c r="CC768"/>
      <c r="CD768">
        <v>0</v>
      </c>
      <c r="CE768"/>
      <c r="CF768">
        <v>0</v>
      </c>
    </row>
    <row r="769" spans="1:85" hidden="1" x14ac:dyDescent="0.35">
      <c r="A769" t="s">
        <v>921</v>
      </c>
      <c r="B769" t="s">
        <v>3691</v>
      </c>
      <c r="C769">
        <v>403.97300000000001</v>
      </c>
      <c r="D769">
        <v>16.341000000000001</v>
      </c>
      <c r="E769">
        <v>123.321</v>
      </c>
      <c r="F769">
        <v>106.803</v>
      </c>
      <c r="G769" t="s">
        <v>2884</v>
      </c>
      <c r="I769">
        <v>90</v>
      </c>
      <c r="J769">
        <v>403.98</v>
      </c>
      <c r="K769" s="68">
        <v>172.624</v>
      </c>
      <c r="L769">
        <v>0.72599999999999998</v>
      </c>
      <c r="M769">
        <v>1</v>
      </c>
      <c r="N769" t="s">
        <v>3691</v>
      </c>
      <c r="O769">
        <v>2.0680000000000001</v>
      </c>
      <c r="P769">
        <v>0</v>
      </c>
      <c r="Q769">
        <v>0</v>
      </c>
      <c r="R769">
        <v>403.98</v>
      </c>
      <c r="S769">
        <v>0</v>
      </c>
      <c r="T769">
        <v>172.624</v>
      </c>
      <c r="U769">
        <v>0</v>
      </c>
      <c r="V769">
        <v>0</v>
      </c>
      <c r="W769">
        <v>0</v>
      </c>
      <c r="X769">
        <v>0</v>
      </c>
      <c r="Y769">
        <v>0</v>
      </c>
      <c r="Z769">
        <v>0</v>
      </c>
      <c r="AA769">
        <v>0</v>
      </c>
      <c r="AB769">
        <v>0</v>
      </c>
      <c r="AC769" t="b">
        <v>1</v>
      </c>
      <c r="AE769">
        <v>0</v>
      </c>
      <c r="AF769">
        <v>0</v>
      </c>
      <c r="AG769">
        <v>0</v>
      </c>
      <c r="AH769">
        <v>0</v>
      </c>
      <c r="AI769">
        <v>0</v>
      </c>
      <c r="AJ769">
        <v>0</v>
      </c>
      <c r="AK769">
        <v>0</v>
      </c>
      <c r="AL769">
        <v>0</v>
      </c>
      <c r="AM769">
        <v>0</v>
      </c>
      <c r="AN769">
        <v>0</v>
      </c>
      <c r="AO769">
        <v>0</v>
      </c>
      <c r="AP769">
        <v>0</v>
      </c>
      <c r="AQ769">
        <v>0</v>
      </c>
      <c r="AR769">
        <v>0</v>
      </c>
      <c r="AS769">
        <v>0</v>
      </c>
      <c r="AT769">
        <v>0</v>
      </c>
      <c r="AU769">
        <v>0</v>
      </c>
      <c r="AV769">
        <v>0</v>
      </c>
      <c r="AW769">
        <v>0</v>
      </c>
      <c r="AX769">
        <v>0</v>
      </c>
      <c r="AY769" t="b">
        <v>0</v>
      </c>
      <c r="AZ769">
        <v>0</v>
      </c>
      <c r="BI769">
        <v>0</v>
      </c>
      <c r="BJ769">
        <v>0</v>
      </c>
      <c r="BK769">
        <v>0</v>
      </c>
      <c r="BM769" t="s">
        <v>2887</v>
      </c>
      <c r="BN769" t="s">
        <v>2887</v>
      </c>
      <c r="BO769" t="s">
        <v>2888</v>
      </c>
      <c r="BT769"/>
      <c r="BU769"/>
      <c r="BX769"/>
      <c r="BY769" t="s">
        <v>2903</v>
      </c>
      <c r="BZ769"/>
      <c r="CA769"/>
      <c r="CB769"/>
      <c r="CC769"/>
      <c r="CD769">
        <v>0</v>
      </c>
      <c r="CE769"/>
      <c r="CF769">
        <v>0</v>
      </c>
    </row>
    <row r="770" spans="1:85" hidden="1" x14ac:dyDescent="0.35">
      <c r="A770" t="s">
        <v>922</v>
      </c>
      <c r="B770" t="s">
        <v>3692</v>
      </c>
      <c r="C770">
        <v>412.37799999999999</v>
      </c>
      <c r="D770">
        <v>15.855</v>
      </c>
      <c r="E770">
        <v>175.68700000000001</v>
      </c>
      <c r="F770">
        <v>6.2949999999999999</v>
      </c>
      <c r="G770" t="s">
        <v>2884</v>
      </c>
      <c r="I770">
        <v>93.81</v>
      </c>
      <c r="J770">
        <v>412.38400000000001</v>
      </c>
      <c r="K770" s="68">
        <v>175.93</v>
      </c>
      <c r="L770">
        <v>8</v>
      </c>
      <c r="M770">
        <v>3</v>
      </c>
      <c r="N770" t="s">
        <v>3692</v>
      </c>
      <c r="O770">
        <v>2.0750000000000002</v>
      </c>
      <c r="P770">
        <v>10</v>
      </c>
      <c r="Q770">
        <v>15.855</v>
      </c>
      <c r="R770">
        <v>412.37900000000002</v>
      </c>
      <c r="S770">
        <v>12.683999999999999</v>
      </c>
      <c r="T770">
        <v>175.73500000000001</v>
      </c>
      <c r="U770">
        <v>5.0359999999999996</v>
      </c>
      <c r="V770">
        <v>100</v>
      </c>
      <c r="W770">
        <v>0.76</v>
      </c>
      <c r="X770">
        <v>1.474</v>
      </c>
      <c r="Y770">
        <v>22.74</v>
      </c>
      <c r="Z770">
        <v>22.36</v>
      </c>
      <c r="AA770">
        <v>0.61599999999999999</v>
      </c>
      <c r="AB770">
        <v>0</v>
      </c>
      <c r="AC770" t="b">
        <v>1</v>
      </c>
      <c r="BM770" t="s">
        <v>2887</v>
      </c>
      <c r="BN770" t="s">
        <v>2887</v>
      </c>
      <c r="BO770" t="s">
        <v>2888</v>
      </c>
      <c r="BT770"/>
      <c r="BU770"/>
      <c r="BX770"/>
      <c r="BZ770"/>
      <c r="CA770"/>
      <c r="CB770"/>
      <c r="CC770"/>
      <c r="CD770">
        <v>0</v>
      </c>
      <c r="CE770"/>
      <c r="CF770">
        <v>0</v>
      </c>
    </row>
    <row r="771" spans="1:85" hidden="1" x14ac:dyDescent="0.35">
      <c r="A771" t="s">
        <v>923</v>
      </c>
      <c r="B771" t="s">
        <v>3693</v>
      </c>
      <c r="C771">
        <v>412.40800000000002</v>
      </c>
      <c r="D771">
        <v>33.25</v>
      </c>
      <c r="E771">
        <v>288.22899999999998</v>
      </c>
      <c r="F771">
        <v>179.696</v>
      </c>
      <c r="G771" t="s">
        <v>2884</v>
      </c>
      <c r="I771">
        <v>303.70999999999998</v>
      </c>
      <c r="J771">
        <v>412.42399999999998</v>
      </c>
      <c r="K771" s="68">
        <v>25.85</v>
      </c>
      <c r="L771">
        <v>5</v>
      </c>
      <c r="M771">
        <v>3</v>
      </c>
      <c r="N771" t="s">
        <v>3693</v>
      </c>
      <c r="O771">
        <v>1.9950000000000001</v>
      </c>
      <c r="P771">
        <v>10</v>
      </c>
      <c r="Q771">
        <v>33.25</v>
      </c>
      <c r="R771">
        <v>412.411</v>
      </c>
      <c r="S771">
        <v>26.6</v>
      </c>
      <c r="T771">
        <v>307.75299999999999</v>
      </c>
      <c r="U771">
        <v>143.75700000000001</v>
      </c>
      <c r="V771">
        <v>100</v>
      </c>
      <c r="W771">
        <v>2.0030000000000001</v>
      </c>
      <c r="X771">
        <v>3.3460000000000001</v>
      </c>
      <c r="Y771">
        <v>21.48</v>
      </c>
      <c r="Z771">
        <v>22.36</v>
      </c>
      <c r="AA771">
        <v>0.61599999999999999</v>
      </c>
      <c r="AB771">
        <v>0</v>
      </c>
      <c r="AC771" t="b">
        <v>1</v>
      </c>
      <c r="BM771" t="s">
        <v>2887</v>
      </c>
      <c r="BN771" t="s">
        <v>3288</v>
      </c>
      <c r="BO771" t="s">
        <v>2888</v>
      </c>
      <c r="BT771"/>
      <c r="BU771"/>
      <c r="BX771"/>
      <c r="BZ771"/>
      <c r="CA771"/>
      <c r="CB771"/>
      <c r="CC771"/>
      <c r="CD771">
        <v>0</v>
      </c>
      <c r="CE771"/>
      <c r="CF771">
        <v>0</v>
      </c>
    </row>
    <row r="772" spans="1:85" hidden="1" x14ac:dyDescent="0.35">
      <c r="A772" t="s">
        <v>924</v>
      </c>
      <c r="B772" t="s">
        <v>3694</v>
      </c>
      <c r="C772">
        <v>412.41500000000002</v>
      </c>
      <c r="D772">
        <v>27</v>
      </c>
      <c r="E772">
        <v>292.80200000000002</v>
      </c>
      <c r="F772">
        <v>6.2949999999999999</v>
      </c>
      <c r="G772" t="s">
        <v>2884</v>
      </c>
      <c r="I772">
        <v>213.81</v>
      </c>
      <c r="J772">
        <v>412.42599999999999</v>
      </c>
      <c r="K772" s="68">
        <v>295.95</v>
      </c>
      <c r="L772">
        <v>9</v>
      </c>
      <c r="M772">
        <v>3</v>
      </c>
      <c r="N772" t="s">
        <v>3694</v>
      </c>
      <c r="O772">
        <v>1.9950000000000001</v>
      </c>
      <c r="P772">
        <v>10</v>
      </c>
      <c r="Q772">
        <v>27</v>
      </c>
      <c r="R772">
        <v>412.41699999999997</v>
      </c>
      <c r="S772">
        <v>21.6</v>
      </c>
      <c r="T772">
        <v>293.43200000000002</v>
      </c>
      <c r="U772">
        <v>5.0359999999999996</v>
      </c>
      <c r="V772">
        <v>100</v>
      </c>
      <c r="W772">
        <v>0.52800000000000002</v>
      </c>
      <c r="X772">
        <v>1.5840000000000001</v>
      </c>
      <c r="Y772">
        <v>21.3</v>
      </c>
      <c r="Z772">
        <v>22.36</v>
      </c>
      <c r="AA772">
        <v>0.61599999999999999</v>
      </c>
      <c r="AB772">
        <v>0</v>
      </c>
      <c r="AC772" t="b">
        <v>1</v>
      </c>
      <c r="BM772" t="s">
        <v>3348</v>
      </c>
      <c r="BN772" t="s">
        <v>3288</v>
      </c>
      <c r="BO772" t="s">
        <v>2888</v>
      </c>
      <c r="BT772"/>
      <c r="BU772"/>
      <c r="BX772"/>
      <c r="BZ772"/>
      <c r="CA772"/>
      <c r="CB772"/>
      <c r="CC772"/>
      <c r="CD772">
        <v>0</v>
      </c>
      <c r="CE772"/>
      <c r="CF772">
        <v>0</v>
      </c>
    </row>
    <row r="773" spans="1:85" hidden="1" x14ac:dyDescent="0.35">
      <c r="A773" t="s">
        <v>925</v>
      </c>
      <c r="B773" t="s">
        <v>3695</v>
      </c>
      <c r="C773">
        <v>420.30599999999998</v>
      </c>
      <c r="D773">
        <v>36.975000000000001</v>
      </c>
      <c r="E773">
        <v>252.41</v>
      </c>
      <c r="F773">
        <v>211.14599999999999</v>
      </c>
      <c r="G773" t="s">
        <v>2884</v>
      </c>
      <c r="I773">
        <v>286.19</v>
      </c>
      <c r="J773">
        <v>420.32299999999998</v>
      </c>
      <c r="K773" s="68">
        <v>9.52</v>
      </c>
      <c r="L773">
        <v>5</v>
      </c>
      <c r="M773">
        <v>3</v>
      </c>
      <c r="N773" t="s">
        <v>3695</v>
      </c>
      <c r="O773">
        <v>2.0299999999999998</v>
      </c>
      <c r="P773">
        <v>10</v>
      </c>
      <c r="Q773">
        <v>36.975000000000001</v>
      </c>
      <c r="R773">
        <v>420.31</v>
      </c>
      <c r="S773">
        <v>29.58</v>
      </c>
      <c r="T773">
        <v>275.83199999999999</v>
      </c>
      <c r="U773">
        <v>168.917</v>
      </c>
      <c r="V773">
        <v>100</v>
      </c>
      <c r="W773">
        <v>1.873</v>
      </c>
      <c r="X773">
        <v>3.391</v>
      </c>
      <c r="Y773">
        <v>20.815000000000001</v>
      </c>
      <c r="Z773">
        <v>22.35</v>
      </c>
      <c r="AA773">
        <v>0.61599999999999999</v>
      </c>
      <c r="AB773">
        <v>0</v>
      </c>
      <c r="AC773" t="b">
        <v>1</v>
      </c>
      <c r="BM773" t="s">
        <v>2887</v>
      </c>
      <c r="BN773" t="s">
        <v>3288</v>
      </c>
      <c r="BO773" t="s">
        <v>2888</v>
      </c>
      <c r="BT773"/>
      <c r="BU773"/>
      <c r="BX773"/>
      <c r="BZ773"/>
      <c r="CA773"/>
      <c r="CB773"/>
      <c r="CC773"/>
      <c r="CD773">
        <v>0</v>
      </c>
      <c r="CE773"/>
      <c r="CF773">
        <v>0</v>
      </c>
    </row>
    <row r="774" spans="1:85" hidden="1" x14ac:dyDescent="0.35">
      <c r="A774" t="s">
        <v>926</v>
      </c>
      <c r="B774" t="s">
        <v>3696</v>
      </c>
      <c r="C774">
        <v>428.173</v>
      </c>
      <c r="D774">
        <v>15.631</v>
      </c>
      <c r="E774">
        <v>140.64500000000001</v>
      </c>
      <c r="F774">
        <v>6.2949999999999999</v>
      </c>
      <c r="G774" t="s">
        <v>2884</v>
      </c>
      <c r="I774">
        <v>66.19</v>
      </c>
      <c r="J774">
        <v>428.18200000000002</v>
      </c>
      <c r="K774" s="68">
        <v>146.78</v>
      </c>
      <c r="L774">
        <v>11</v>
      </c>
      <c r="M774">
        <v>3</v>
      </c>
      <c r="N774" t="s">
        <v>3696</v>
      </c>
      <c r="O774">
        <v>1.982</v>
      </c>
      <c r="P774">
        <v>10.523</v>
      </c>
      <c r="Q774">
        <v>15.631</v>
      </c>
      <c r="R774">
        <v>428.17500000000001</v>
      </c>
      <c r="S774">
        <v>12.505000000000001</v>
      </c>
      <c r="T774">
        <v>141.87200000000001</v>
      </c>
      <c r="U774">
        <v>5.0359999999999996</v>
      </c>
      <c r="V774">
        <v>100</v>
      </c>
      <c r="W774">
        <v>0.75900000000000001</v>
      </c>
      <c r="X774">
        <v>1.9910000000000001</v>
      </c>
      <c r="Y774">
        <v>22.98</v>
      </c>
      <c r="Z774">
        <v>22.61</v>
      </c>
      <c r="AA774">
        <v>0.621</v>
      </c>
      <c r="AB774">
        <v>0</v>
      </c>
      <c r="AC774" t="b">
        <v>1</v>
      </c>
      <c r="BM774" t="s">
        <v>2887</v>
      </c>
      <c r="BN774" t="s">
        <v>2887</v>
      </c>
      <c r="BO774" t="s">
        <v>2888</v>
      </c>
      <c r="BT774"/>
      <c r="BU774"/>
      <c r="BX774"/>
      <c r="BZ774"/>
      <c r="CA774"/>
      <c r="CB774"/>
      <c r="CC774"/>
      <c r="CD774">
        <v>0</v>
      </c>
      <c r="CE774"/>
      <c r="CF774">
        <v>0</v>
      </c>
    </row>
    <row r="775" spans="1:85" hidden="1" x14ac:dyDescent="0.35">
      <c r="A775" t="s">
        <v>927</v>
      </c>
      <c r="B775" t="s">
        <v>3697</v>
      </c>
      <c r="C775">
        <v>428.19600000000003</v>
      </c>
      <c r="D775">
        <v>48.32</v>
      </c>
      <c r="E775">
        <v>298.96300000000002</v>
      </c>
      <c r="F775">
        <v>109.393</v>
      </c>
      <c r="G775" t="s">
        <v>2884</v>
      </c>
      <c r="I775">
        <v>285</v>
      </c>
      <c r="J775">
        <v>428.20800000000003</v>
      </c>
      <c r="K775" s="68">
        <v>5.5860000000000003</v>
      </c>
      <c r="L775">
        <v>0.76500000000000001</v>
      </c>
      <c r="M775">
        <v>1</v>
      </c>
      <c r="N775" t="s">
        <v>3697</v>
      </c>
      <c r="O775">
        <v>2.0059999999999998</v>
      </c>
      <c r="P775">
        <v>0</v>
      </c>
      <c r="Q775">
        <v>0</v>
      </c>
      <c r="R775">
        <v>428.20800000000003</v>
      </c>
      <c r="S775">
        <v>0</v>
      </c>
      <c r="T775">
        <v>5.5860000000000003</v>
      </c>
      <c r="U775">
        <v>0</v>
      </c>
      <c r="V775">
        <v>0</v>
      </c>
      <c r="W775">
        <v>0</v>
      </c>
      <c r="X775">
        <v>0</v>
      </c>
      <c r="Y775">
        <v>0</v>
      </c>
      <c r="Z775">
        <v>0</v>
      </c>
      <c r="AA775">
        <v>0</v>
      </c>
      <c r="AB775">
        <v>0</v>
      </c>
      <c r="AC775" t="b">
        <v>1</v>
      </c>
      <c r="AE775">
        <v>0</v>
      </c>
      <c r="AF775">
        <v>0</v>
      </c>
      <c r="AG775">
        <v>0</v>
      </c>
      <c r="AH775">
        <v>0</v>
      </c>
      <c r="AI775">
        <v>0</v>
      </c>
      <c r="AJ775">
        <v>0</v>
      </c>
      <c r="AK775">
        <v>0</v>
      </c>
      <c r="AL775">
        <v>0</v>
      </c>
      <c r="AM775">
        <v>0</v>
      </c>
      <c r="AN775">
        <v>0</v>
      </c>
      <c r="AO775">
        <v>0</v>
      </c>
      <c r="AP775">
        <v>0</v>
      </c>
      <c r="AQ775">
        <v>0</v>
      </c>
      <c r="AR775">
        <v>0</v>
      </c>
      <c r="AS775">
        <v>0</v>
      </c>
      <c r="AT775">
        <v>0</v>
      </c>
      <c r="AU775">
        <v>0</v>
      </c>
      <c r="AV775">
        <v>0</v>
      </c>
      <c r="AW775">
        <v>0</v>
      </c>
      <c r="AX775">
        <v>0</v>
      </c>
      <c r="AY775" t="b">
        <v>0</v>
      </c>
      <c r="AZ775">
        <v>0</v>
      </c>
      <c r="BI775">
        <v>0</v>
      </c>
      <c r="BJ775">
        <v>0</v>
      </c>
      <c r="BK775">
        <v>0</v>
      </c>
      <c r="BM775" t="s">
        <v>2887</v>
      </c>
      <c r="BN775" t="s">
        <v>3288</v>
      </c>
      <c r="BO775" t="s">
        <v>2888</v>
      </c>
      <c r="BT775"/>
      <c r="BU775"/>
      <c r="BX775"/>
      <c r="BY775" t="s">
        <v>2903</v>
      </c>
      <c r="BZ775"/>
      <c r="CA775"/>
      <c r="CB775"/>
      <c r="CC775"/>
      <c r="CD775">
        <v>0</v>
      </c>
      <c r="CE775"/>
      <c r="CF775">
        <v>0</v>
      </c>
    </row>
    <row r="776" spans="1:85" hidden="1" x14ac:dyDescent="0.35">
      <c r="A776" t="s">
        <v>928</v>
      </c>
      <c r="B776" t="s">
        <v>3698</v>
      </c>
      <c r="C776">
        <v>428.27300000000002</v>
      </c>
      <c r="D776">
        <v>34.795999999999999</v>
      </c>
      <c r="E776">
        <v>342.11099999999999</v>
      </c>
      <c r="F776">
        <v>6.2949999999999999</v>
      </c>
      <c r="G776" t="s">
        <v>2884</v>
      </c>
      <c r="I776">
        <v>266.19</v>
      </c>
      <c r="J776">
        <v>428.29300000000001</v>
      </c>
      <c r="K776" s="68">
        <v>346.71</v>
      </c>
      <c r="L776">
        <v>9</v>
      </c>
      <c r="M776">
        <v>3</v>
      </c>
      <c r="N776" t="s">
        <v>3698</v>
      </c>
      <c r="O776">
        <v>1.988</v>
      </c>
      <c r="P776">
        <v>10</v>
      </c>
      <c r="Q776">
        <v>34.795999999999999</v>
      </c>
      <c r="R776">
        <v>428.27699999999999</v>
      </c>
      <c r="S776">
        <v>27.837</v>
      </c>
      <c r="T776">
        <v>343.03100000000001</v>
      </c>
      <c r="U776">
        <v>5.0359999999999996</v>
      </c>
      <c r="V776">
        <v>100</v>
      </c>
      <c r="W776">
        <v>0.42899999999999999</v>
      </c>
      <c r="X776">
        <v>1.274</v>
      </c>
      <c r="Y776">
        <v>21.297000000000001</v>
      </c>
      <c r="Z776">
        <v>22.61</v>
      </c>
      <c r="AA776">
        <v>0.621</v>
      </c>
      <c r="AB776">
        <v>0</v>
      </c>
      <c r="AC776" t="b">
        <v>1</v>
      </c>
      <c r="BM776" t="s">
        <v>2905</v>
      </c>
      <c r="BN776" t="s">
        <v>2905</v>
      </c>
      <c r="BO776" t="s">
        <v>3359</v>
      </c>
      <c r="BT776"/>
      <c r="BU776"/>
      <c r="BX776"/>
      <c r="BZ776"/>
      <c r="CA776"/>
      <c r="CB776"/>
      <c r="CC776"/>
      <c r="CD776">
        <v>0</v>
      </c>
      <c r="CE776"/>
      <c r="CF776">
        <v>0</v>
      </c>
    </row>
    <row r="777" spans="1:85" hidden="1" x14ac:dyDescent="0.35">
      <c r="A777" t="s">
        <v>929</v>
      </c>
      <c r="B777" t="s">
        <v>3699</v>
      </c>
      <c r="C777">
        <v>431.834</v>
      </c>
      <c r="D777">
        <v>59.319000000000003</v>
      </c>
      <c r="E777" s="68">
        <v>148.19900000000001</v>
      </c>
      <c r="F777">
        <v>34.271000000000001</v>
      </c>
      <c r="G777" t="s">
        <v>3502</v>
      </c>
      <c r="I777">
        <v>90</v>
      </c>
      <c r="J777">
        <v>431.86200000000002</v>
      </c>
      <c r="K777" s="73">
        <v>169.26599999999999</v>
      </c>
      <c r="L777">
        <v>0.6</v>
      </c>
      <c r="M777">
        <v>0</v>
      </c>
      <c r="N777" t="s">
        <v>3699</v>
      </c>
      <c r="P777">
        <v>0</v>
      </c>
      <c r="Q777">
        <v>0</v>
      </c>
      <c r="R777">
        <v>431.86200000000002</v>
      </c>
      <c r="S777">
        <v>0</v>
      </c>
      <c r="T777">
        <v>169.26599999999999</v>
      </c>
      <c r="U777">
        <v>0</v>
      </c>
      <c r="V777">
        <v>0</v>
      </c>
      <c r="W777">
        <v>0</v>
      </c>
      <c r="X777">
        <v>0</v>
      </c>
      <c r="Y777">
        <v>0</v>
      </c>
      <c r="Z777">
        <v>0</v>
      </c>
      <c r="AA777">
        <v>0</v>
      </c>
      <c r="AB777">
        <v>0</v>
      </c>
      <c r="AC777" t="b">
        <v>1</v>
      </c>
      <c r="AE777">
        <v>0</v>
      </c>
      <c r="AF777">
        <v>0</v>
      </c>
      <c r="AG777">
        <v>0</v>
      </c>
      <c r="AH777">
        <v>0</v>
      </c>
      <c r="AI777">
        <v>0</v>
      </c>
      <c r="AJ777">
        <v>0</v>
      </c>
      <c r="AK777">
        <v>0</v>
      </c>
      <c r="AL777">
        <v>0</v>
      </c>
      <c r="AM777">
        <v>0</v>
      </c>
      <c r="AN777">
        <v>0</v>
      </c>
      <c r="AO777">
        <v>0</v>
      </c>
      <c r="AP777">
        <v>0</v>
      </c>
      <c r="AQ777">
        <v>0</v>
      </c>
      <c r="AR777">
        <v>0</v>
      </c>
      <c r="AS777">
        <v>0</v>
      </c>
      <c r="AT777">
        <v>0</v>
      </c>
      <c r="AU777">
        <v>0</v>
      </c>
      <c r="AV777">
        <v>0</v>
      </c>
      <c r="AW777">
        <v>0</v>
      </c>
      <c r="AX777">
        <v>0</v>
      </c>
      <c r="AY777" t="b">
        <v>0</v>
      </c>
      <c r="AZ777">
        <v>0</v>
      </c>
      <c r="BA777">
        <v>431.84</v>
      </c>
      <c r="BB777">
        <v>46.8</v>
      </c>
      <c r="BC777">
        <v>149.155</v>
      </c>
      <c r="BD777">
        <v>28.777999999999999</v>
      </c>
      <c r="BE777">
        <v>431.86200000000002</v>
      </c>
      <c r="BF777">
        <v>169.26599999999999</v>
      </c>
      <c r="BG777">
        <v>0.6</v>
      </c>
      <c r="BH777">
        <v>0</v>
      </c>
      <c r="BI777">
        <v>0</v>
      </c>
      <c r="BJ777">
        <v>0</v>
      </c>
      <c r="BK777">
        <v>0</v>
      </c>
      <c r="BM777" t="s">
        <v>144</v>
      </c>
      <c r="BN777" t="s">
        <v>144</v>
      </c>
      <c r="BO777" t="s">
        <v>3700</v>
      </c>
      <c r="BT777"/>
      <c r="BU777"/>
      <c r="BX777" t="s">
        <v>3701</v>
      </c>
      <c r="BY777" t="s">
        <v>2903</v>
      </c>
      <c r="BZ777"/>
      <c r="CA777"/>
      <c r="CB777"/>
      <c r="CC777"/>
      <c r="CD777">
        <v>0</v>
      </c>
      <c r="CE777"/>
      <c r="CF777">
        <v>0</v>
      </c>
      <c r="CG777" t="b">
        <f>IF(CE777*100&lt;CC777,TRUE,FALSE)</f>
        <v>0</v>
      </c>
    </row>
    <row r="778" spans="1:85" hidden="1" x14ac:dyDescent="0.35">
      <c r="A778" t="s">
        <v>930</v>
      </c>
      <c r="B778" t="s">
        <v>3702</v>
      </c>
      <c r="C778">
        <v>436.85399999999998</v>
      </c>
      <c r="D778">
        <v>42.942999999999998</v>
      </c>
      <c r="E778">
        <v>11.353</v>
      </c>
      <c r="F778">
        <v>6.2949999999999999</v>
      </c>
      <c r="G778" t="s">
        <v>2884</v>
      </c>
      <c r="I778">
        <v>293.81</v>
      </c>
      <c r="J778">
        <v>436.87799999999999</v>
      </c>
      <c r="K778" s="68">
        <v>11.64</v>
      </c>
      <c r="L778">
        <v>10</v>
      </c>
      <c r="M778">
        <v>3</v>
      </c>
      <c r="N778" t="s">
        <v>3702</v>
      </c>
      <c r="O778">
        <v>1.9179999999999999</v>
      </c>
      <c r="P778">
        <v>10</v>
      </c>
      <c r="Q778">
        <v>42.942999999999998</v>
      </c>
      <c r="R778">
        <v>436.85899999999998</v>
      </c>
      <c r="S778">
        <v>34.354999999999997</v>
      </c>
      <c r="T778">
        <v>11.411</v>
      </c>
      <c r="U778">
        <v>5.0359999999999996</v>
      </c>
      <c r="V778">
        <v>100</v>
      </c>
      <c r="W778">
        <v>0.37</v>
      </c>
      <c r="X778">
        <v>1.264</v>
      </c>
      <c r="Y778">
        <v>21.68</v>
      </c>
      <c r="Z778">
        <v>22.33</v>
      </c>
      <c r="AA778">
        <v>0.61499999999999999</v>
      </c>
      <c r="AB778">
        <v>0</v>
      </c>
      <c r="AC778" t="b">
        <v>1</v>
      </c>
      <c r="BM778" t="s">
        <v>2887</v>
      </c>
      <c r="BN778" t="s">
        <v>2887</v>
      </c>
      <c r="BO778" t="s">
        <v>2888</v>
      </c>
      <c r="BT778"/>
      <c r="BU778"/>
      <c r="BX778"/>
      <c r="BZ778"/>
      <c r="CA778"/>
      <c r="CB778"/>
      <c r="CC778"/>
      <c r="CD778">
        <v>0</v>
      </c>
      <c r="CE778"/>
      <c r="CF778">
        <v>0</v>
      </c>
    </row>
    <row r="779" spans="1:85" hidden="1" x14ac:dyDescent="0.35">
      <c r="A779" t="s">
        <v>931</v>
      </c>
      <c r="B779" t="s">
        <v>3703</v>
      </c>
      <c r="C779">
        <v>436.89400000000001</v>
      </c>
      <c r="D779">
        <v>55.868000000000002</v>
      </c>
      <c r="E779">
        <v>300.63600000000002</v>
      </c>
      <c r="F779">
        <v>74.879000000000005</v>
      </c>
      <c r="G779" t="s">
        <v>2884</v>
      </c>
      <c r="I779">
        <v>255</v>
      </c>
      <c r="J779">
        <v>436.91500000000002</v>
      </c>
      <c r="K779" s="68">
        <v>332.83699999999999</v>
      </c>
      <c r="L779">
        <v>0.79</v>
      </c>
      <c r="M779">
        <v>1</v>
      </c>
      <c r="N779" t="s">
        <v>3703</v>
      </c>
      <c r="O779">
        <v>1.919</v>
      </c>
      <c r="P779">
        <v>0</v>
      </c>
      <c r="Q779">
        <v>0</v>
      </c>
      <c r="R779">
        <v>436.91500000000002</v>
      </c>
      <c r="S779">
        <v>0</v>
      </c>
      <c r="T779">
        <v>332.83699999999999</v>
      </c>
      <c r="U779">
        <v>0</v>
      </c>
      <c r="V779">
        <v>0</v>
      </c>
      <c r="W779">
        <v>0</v>
      </c>
      <c r="X779">
        <v>0</v>
      </c>
      <c r="Y779">
        <v>0</v>
      </c>
      <c r="Z779">
        <v>0</v>
      </c>
      <c r="AA779">
        <v>0</v>
      </c>
      <c r="AB779">
        <v>0</v>
      </c>
      <c r="AC779" t="b">
        <v>1</v>
      </c>
      <c r="AE779">
        <v>0</v>
      </c>
      <c r="AF779">
        <v>0</v>
      </c>
      <c r="AG779">
        <v>0</v>
      </c>
      <c r="AH779">
        <v>0</v>
      </c>
      <c r="AI779">
        <v>0</v>
      </c>
      <c r="AJ779">
        <v>0</v>
      </c>
      <c r="AK779">
        <v>0</v>
      </c>
      <c r="AL779">
        <v>0</v>
      </c>
      <c r="AM779">
        <v>0</v>
      </c>
      <c r="AN779">
        <v>0</v>
      </c>
      <c r="AO779">
        <v>0</v>
      </c>
      <c r="AP779">
        <v>0</v>
      </c>
      <c r="AQ779">
        <v>0</v>
      </c>
      <c r="AR779">
        <v>0</v>
      </c>
      <c r="AS779">
        <v>0</v>
      </c>
      <c r="AT779">
        <v>0</v>
      </c>
      <c r="AU779">
        <v>0</v>
      </c>
      <c r="AV779">
        <v>0</v>
      </c>
      <c r="AW779">
        <v>0</v>
      </c>
      <c r="AX779">
        <v>0</v>
      </c>
      <c r="AY779" t="b">
        <v>0</v>
      </c>
      <c r="AZ779">
        <v>0</v>
      </c>
      <c r="BI779">
        <v>0</v>
      </c>
      <c r="BJ779">
        <v>0</v>
      </c>
      <c r="BK779">
        <v>0</v>
      </c>
      <c r="BM779" t="s">
        <v>2887</v>
      </c>
      <c r="BN779" t="s">
        <v>3288</v>
      </c>
      <c r="BO779" t="s">
        <v>2888</v>
      </c>
      <c r="BT779"/>
      <c r="BU779"/>
      <c r="BX779"/>
      <c r="BY779" t="s">
        <v>2903</v>
      </c>
      <c r="BZ779"/>
      <c r="CA779"/>
      <c r="CB779"/>
      <c r="CC779"/>
      <c r="CD779">
        <v>0</v>
      </c>
      <c r="CE779"/>
      <c r="CF779">
        <v>0</v>
      </c>
    </row>
    <row r="780" spans="1:85" hidden="1" x14ac:dyDescent="0.35">
      <c r="A780" t="s">
        <v>932</v>
      </c>
      <c r="B780" t="s">
        <v>3704</v>
      </c>
      <c r="C780">
        <v>444.99400000000003</v>
      </c>
      <c r="D780">
        <v>48.448999999999998</v>
      </c>
      <c r="E780">
        <v>312.43099999999998</v>
      </c>
      <c r="F780">
        <v>100.352</v>
      </c>
      <c r="G780" t="s">
        <v>2884</v>
      </c>
      <c r="I780">
        <v>285</v>
      </c>
      <c r="J780">
        <v>445.017</v>
      </c>
      <c r="K780" s="68">
        <v>3.5470000000000002</v>
      </c>
      <c r="L780">
        <v>0.73299999999999998</v>
      </c>
      <c r="M780">
        <v>1</v>
      </c>
      <c r="N780" t="s">
        <v>3704</v>
      </c>
      <c r="O780">
        <v>1.9</v>
      </c>
      <c r="P780">
        <v>0</v>
      </c>
      <c r="Q780">
        <v>0</v>
      </c>
      <c r="R780">
        <v>445.017</v>
      </c>
      <c r="S780">
        <v>0</v>
      </c>
      <c r="T780">
        <v>3.5470000000000002</v>
      </c>
      <c r="U780">
        <v>0</v>
      </c>
      <c r="V780">
        <v>0</v>
      </c>
      <c r="W780">
        <v>0</v>
      </c>
      <c r="X780">
        <v>0</v>
      </c>
      <c r="Y780">
        <v>0</v>
      </c>
      <c r="Z780">
        <v>0</v>
      </c>
      <c r="AA780">
        <v>0</v>
      </c>
      <c r="AB780">
        <v>0</v>
      </c>
      <c r="AC780" t="b">
        <v>1</v>
      </c>
      <c r="AE780">
        <v>0</v>
      </c>
      <c r="AF780">
        <v>0</v>
      </c>
      <c r="AG780">
        <v>0</v>
      </c>
      <c r="AH780">
        <v>0</v>
      </c>
      <c r="AI780">
        <v>0</v>
      </c>
      <c r="AJ780">
        <v>0</v>
      </c>
      <c r="AK780">
        <v>0</v>
      </c>
      <c r="AL780">
        <v>0</v>
      </c>
      <c r="AM780">
        <v>0</v>
      </c>
      <c r="AN780">
        <v>0</v>
      </c>
      <c r="AO780">
        <v>0</v>
      </c>
      <c r="AP780">
        <v>0</v>
      </c>
      <c r="AQ780">
        <v>0</v>
      </c>
      <c r="AR780">
        <v>0</v>
      </c>
      <c r="AS780">
        <v>0</v>
      </c>
      <c r="AT780">
        <v>0</v>
      </c>
      <c r="AU780">
        <v>0</v>
      </c>
      <c r="AV780">
        <v>0</v>
      </c>
      <c r="AW780">
        <v>0</v>
      </c>
      <c r="AX780">
        <v>0</v>
      </c>
      <c r="AY780" t="b">
        <v>0</v>
      </c>
      <c r="AZ780">
        <v>0</v>
      </c>
      <c r="BI780">
        <v>0</v>
      </c>
      <c r="BJ780">
        <v>0</v>
      </c>
      <c r="BK780">
        <v>0</v>
      </c>
      <c r="BM780" t="s">
        <v>2887</v>
      </c>
      <c r="BN780" t="s">
        <v>3288</v>
      </c>
      <c r="BO780" t="s">
        <v>2888</v>
      </c>
      <c r="BT780"/>
      <c r="BU780"/>
      <c r="BX780"/>
      <c r="BY780" t="s">
        <v>2903</v>
      </c>
      <c r="BZ780"/>
      <c r="CA780"/>
      <c r="CB780"/>
      <c r="CC780"/>
      <c r="CD780">
        <v>0</v>
      </c>
      <c r="CE780"/>
      <c r="CF780">
        <v>0</v>
      </c>
    </row>
    <row r="781" spans="1:85" hidden="1" x14ac:dyDescent="0.35">
      <c r="A781" t="s">
        <v>933</v>
      </c>
      <c r="B781" t="s">
        <v>3705</v>
      </c>
      <c r="C781">
        <v>453.40699999999998</v>
      </c>
      <c r="D781">
        <v>34.636000000000003</v>
      </c>
      <c r="E781">
        <v>263.57400000000001</v>
      </c>
      <c r="F781">
        <v>139.483</v>
      </c>
      <c r="G781" t="s">
        <v>2884</v>
      </c>
      <c r="I781">
        <v>256.29000000000002</v>
      </c>
      <c r="J781">
        <v>453.42500000000001</v>
      </c>
      <c r="K781" s="68">
        <v>336.73</v>
      </c>
      <c r="L781">
        <v>6</v>
      </c>
      <c r="M781">
        <v>3</v>
      </c>
      <c r="N781" t="s">
        <v>3705</v>
      </c>
      <c r="O781">
        <v>1.946</v>
      </c>
      <c r="P781">
        <v>10</v>
      </c>
      <c r="Q781">
        <v>34.636000000000003</v>
      </c>
      <c r="R781">
        <v>453.41</v>
      </c>
      <c r="S781">
        <v>27.709</v>
      </c>
      <c r="T781">
        <v>278.20499999999998</v>
      </c>
      <c r="U781">
        <v>111.587</v>
      </c>
      <c r="V781">
        <v>100</v>
      </c>
      <c r="W781">
        <v>1.9710000000000001</v>
      </c>
      <c r="X781">
        <v>3.64</v>
      </c>
      <c r="Y781">
        <v>20.47</v>
      </c>
      <c r="Z781">
        <v>22.43</v>
      </c>
      <c r="AA781">
        <v>0.61699999999999999</v>
      </c>
      <c r="AB781">
        <v>0</v>
      </c>
      <c r="AC781" t="b">
        <v>1</v>
      </c>
      <c r="BM781" t="s">
        <v>2887</v>
      </c>
      <c r="BN781" t="s">
        <v>3288</v>
      </c>
      <c r="BO781" t="s">
        <v>2888</v>
      </c>
      <c r="BT781"/>
      <c r="BU781"/>
      <c r="BX781"/>
      <c r="BZ781"/>
      <c r="CA781"/>
      <c r="CB781"/>
      <c r="CC781"/>
      <c r="CD781">
        <v>0</v>
      </c>
      <c r="CE781"/>
      <c r="CF781">
        <v>0</v>
      </c>
    </row>
    <row r="782" spans="1:85" hidden="1" x14ac:dyDescent="0.35">
      <c r="A782" t="s">
        <v>934</v>
      </c>
      <c r="B782" t="s">
        <v>3706</v>
      </c>
      <c r="C782" s="51">
        <v>462.38900000000001</v>
      </c>
      <c r="D782">
        <v>10.478999999999999</v>
      </c>
      <c r="E782" s="68">
        <v>118.76300000000001</v>
      </c>
      <c r="F782">
        <v>6.2949999999999999</v>
      </c>
      <c r="G782" t="s">
        <v>3339</v>
      </c>
      <c r="I782">
        <v>41.24</v>
      </c>
      <c r="J782">
        <v>462.39499999999998</v>
      </c>
      <c r="K782" s="73">
        <v>122.54</v>
      </c>
      <c r="L782">
        <v>9</v>
      </c>
      <c r="M782">
        <v>1</v>
      </c>
      <c r="N782" s="51" t="s">
        <v>3706</v>
      </c>
      <c r="O782">
        <v>1.9830000000000001</v>
      </c>
      <c r="P782">
        <v>10.523</v>
      </c>
      <c r="Q782">
        <v>10.478999999999999</v>
      </c>
      <c r="R782">
        <v>462.39</v>
      </c>
      <c r="S782">
        <v>8.3829999999999991</v>
      </c>
      <c r="T782">
        <v>119.518</v>
      </c>
      <c r="U782">
        <v>5.0359999999999996</v>
      </c>
      <c r="V782">
        <v>100</v>
      </c>
      <c r="W782">
        <v>1.083</v>
      </c>
      <c r="X782">
        <v>1.7689999999999999</v>
      </c>
      <c r="Y782">
        <v>22.87</v>
      </c>
      <c r="Z782">
        <v>22.43</v>
      </c>
      <c r="AA782">
        <v>0.61699999999999999</v>
      </c>
      <c r="AB782">
        <v>0</v>
      </c>
      <c r="AC782" t="b">
        <v>1</v>
      </c>
      <c r="AI782">
        <v>462.387</v>
      </c>
      <c r="AJ782">
        <v>120.114</v>
      </c>
      <c r="AK782">
        <v>462.392</v>
      </c>
      <c r="AL782">
        <v>122.467</v>
      </c>
      <c r="AM782">
        <v>4.7050000000000001</v>
      </c>
      <c r="AN782">
        <v>10.63</v>
      </c>
      <c r="AO782">
        <v>11.25</v>
      </c>
      <c r="AP782">
        <v>1.294</v>
      </c>
      <c r="AQ782">
        <v>22.378</v>
      </c>
      <c r="AR782">
        <v>7.3550000000000004</v>
      </c>
      <c r="AS782">
        <v>15.724</v>
      </c>
      <c r="AT782">
        <v>3.0000000000000001E-3</v>
      </c>
      <c r="AU782">
        <v>0.35599999999999998</v>
      </c>
      <c r="AV782">
        <v>0.28399999999999997</v>
      </c>
      <c r="AW782">
        <v>0</v>
      </c>
      <c r="AX782">
        <v>148446</v>
      </c>
      <c r="AY782" t="b">
        <v>1</v>
      </c>
      <c r="AZ782">
        <v>41.167000000000002</v>
      </c>
      <c r="BA782">
        <v>462.38900000000001</v>
      </c>
      <c r="BB782">
        <v>10.478999999999999</v>
      </c>
      <c r="BC782">
        <v>118.76300000000001</v>
      </c>
      <c r="BD782">
        <v>6.2949999999999999</v>
      </c>
      <c r="BE782">
        <v>462.39499999999998</v>
      </c>
      <c r="BF782">
        <v>122.54</v>
      </c>
      <c r="BG782">
        <v>11</v>
      </c>
      <c r="BH782">
        <v>3</v>
      </c>
      <c r="BI782">
        <v>8.3829999999999991</v>
      </c>
      <c r="BJ782">
        <v>5.0359999999999996</v>
      </c>
      <c r="BK782">
        <v>1.853</v>
      </c>
      <c r="BM782" t="s">
        <v>144</v>
      </c>
      <c r="BN782" t="s">
        <v>144</v>
      </c>
      <c r="BO782" t="s">
        <v>3217</v>
      </c>
      <c r="BQ782">
        <v>1</v>
      </c>
      <c r="BT782" t="s">
        <v>3293</v>
      </c>
      <c r="BU782"/>
      <c r="BZ782"/>
      <c r="CA782"/>
      <c r="CB782">
        <v>11.25</v>
      </c>
      <c r="CC782">
        <v>11.25</v>
      </c>
      <c r="CD782">
        <v>2.5000000000000001E-2</v>
      </c>
      <c r="CE782">
        <v>3.1E-2</v>
      </c>
      <c r="CF782">
        <v>0.68200000000000005</v>
      </c>
      <c r="CG782" t="b">
        <f>IF(CE782*100&lt;CC782,TRUE,FALSE)</f>
        <v>1</v>
      </c>
    </row>
    <row r="783" spans="1:85" hidden="1" x14ac:dyDescent="0.35">
      <c r="A783" t="s">
        <v>935</v>
      </c>
      <c r="B783" t="s">
        <v>3707</v>
      </c>
      <c r="C783">
        <v>463.51799999999997</v>
      </c>
      <c r="D783">
        <v>21.907</v>
      </c>
      <c r="E783">
        <v>318.005</v>
      </c>
      <c r="F783">
        <v>6.9210000000000003</v>
      </c>
      <c r="G783" t="s">
        <v>2884</v>
      </c>
      <c r="I783">
        <v>236.29</v>
      </c>
      <c r="J783">
        <v>463.52699999999999</v>
      </c>
      <c r="K783" s="68">
        <v>318.27999999999997</v>
      </c>
      <c r="L783">
        <v>8</v>
      </c>
      <c r="M783">
        <v>3</v>
      </c>
      <c r="N783" t="s">
        <v>3707</v>
      </c>
      <c r="O783">
        <v>1.879</v>
      </c>
      <c r="P783">
        <v>10</v>
      </c>
      <c r="Q783">
        <v>21.907</v>
      </c>
      <c r="R783">
        <v>463.52</v>
      </c>
      <c r="S783">
        <v>17.526</v>
      </c>
      <c r="T783">
        <v>318.06</v>
      </c>
      <c r="U783">
        <v>5.5369999999999999</v>
      </c>
      <c r="V783">
        <v>100</v>
      </c>
      <c r="W783">
        <v>0.65800000000000003</v>
      </c>
      <c r="X783">
        <v>1.47</v>
      </c>
      <c r="Y783">
        <v>22.37</v>
      </c>
      <c r="Z783">
        <v>22.43</v>
      </c>
      <c r="AA783">
        <v>0.61699999999999999</v>
      </c>
      <c r="AB783">
        <v>0</v>
      </c>
      <c r="AC783" t="b">
        <v>1</v>
      </c>
      <c r="BM783" t="s">
        <v>3356</v>
      </c>
      <c r="BN783" t="s">
        <v>3288</v>
      </c>
      <c r="BO783" t="s">
        <v>2888</v>
      </c>
      <c r="BT783"/>
      <c r="BU783"/>
      <c r="BX783"/>
      <c r="BZ783"/>
      <c r="CA783"/>
      <c r="CB783"/>
      <c r="CC783"/>
      <c r="CD783">
        <v>0</v>
      </c>
      <c r="CE783"/>
      <c r="CF783">
        <v>0</v>
      </c>
    </row>
    <row r="784" spans="1:85" hidden="1" x14ac:dyDescent="0.35">
      <c r="A784" t="s">
        <v>936</v>
      </c>
      <c r="B784" t="s">
        <v>3708</v>
      </c>
      <c r="C784">
        <v>470.15100000000001</v>
      </c>
      <c r="D784">
        <v>41.996000000000002</v>
      </c>
      <c r="E784">
        <v>57.119</v>
      </c>
      <c r="F784">
        <v>11.16</v>
      </c>
      <c r="G784" t="s">
        <v>2884</v>
      </c>
      <c r="I784">
        <v>346.19</v>
      </c>
      <c r="J784">
        <v>470.18</v>
      </c>
      <c r="K784" s="68">
        <v>67.92</v>
      </c>
      <c r="L784">
        <v>7</v>
      </c>
      <c r="M784">
        <v>3</v>
      </c>
      <c r="N784" t="s">
        <v>3708</v>
      </c>
      <c r="O784">
        <v>1.9550000000000001</v>
      </c>
      <c r="P784">
        <v>10</v>
      </c>
      <c r="Q784">
        <v>41.996000000000002</v>
      </c>
      <c r="R784">
        <v>470.15699999999998</v>
      </c>
      <c r="S784">
        <v>33.597000000000001</v>
      </c>
      <c r="T784">
        <v>59.279000000000003</v>
      </c>
      <c r="U784">
        <v>8.9280000000000008</v>
      </c>
      <c r="V784">
        <v>100</v>
      </c>
      <c r="W784">
        <v>0.65600000000000003</v>
      </c>
      <c r="X784">
        <v>1.49</v>
      </c>
      <c r="Y784">
        <v>22.24</v>
      </c>
      <c r="Z784">
        <v>22.33</v>
      </c>
      <c r="AA784">
        <v>0.61499999999999999</v>
      </c>
      <c r="AB784">
        <v>0</v>
      </c>
      <c r="AC784" t="b">
        <v>1</v>
      </c>
      <c r="BM784" t="s">
        <v>2887</v>
      </c>
      <c r="BN784" t="s">
        <v>2887</v>
      </c>
      <c r="BO784" t="s">
        <v>2888</v>
      </c>
      <c r="BT784"/>
      <c r="BU784"/>
      <c r="BX784"/>
      <c r="BZ784"/>
      <c r="CA784"/>
      <c r="CB784"/>
      <c r="CC784"/>
      <c r="CD784">
        <v>0</v>
      </c>
      <c r="CE784"/>
      <c r="CF784">
        <v>0</v>
      </c>
    </row>
    <row r="785" spans="1:85" hidden="1" x14ac:dyDescent="0.35">
      <c r="A785" t="s">
        <v>937</v>
      </c>
      <c r="B785" t="s">
        <v>3709</v>
      </c>
      <c r="C785">
        <v>470.21800000000002</v>
      </c>
      <c r="D785">
        <v>21.495000000000001</v>
      </c>
      <c r="E785">
        <v>62.317999999999998</v>
      </c>
      <c r="F785">
        <v>6.2949999999999999</v>
      </c>
      <c r="G785" t="s">
        <v>2884</v>
      </c>
      <c r="I785">
        <v>341.24</v>
      </c>
      <c r="J785">
        <v>470.23</v>
      </c>
      <c r="K785" s="68">
        <v>62.95</v>
      </c>
      <c r="L785">
        <v>10</v>
      </c>
      <c r="M785">
        <v>3</v>
      </c>
      <c r="N785" t="s">
        <v>3709</v>
      </c>
      <c r="O785">
        <v>1.9530000000000001</v>
      </c>
      <c r="P785">
        <v>10</v>
      </c>
      <c r="Q785">
        <v>21.495000000000001</v>
      </c>
      <c r="R785">
        <v>470.221</v>
      </c>
      <c r="S785">
        <v>17.196000000000002</v>
      </c>
      <c r="T785">
        <v>62.444000000000003</v>
      </c>
      <c r="U785">
        <v>5.0359999999999996</v>
      </c>
      <c r="V785">
        <v>100</v>
      </c>
      <c r="W785">
        <v>0.64400000000000002</v>
      </c>
      <c r="X785">
        <v>1.81</v>
      </c>
      <c r="Y785">
        <v>21.99</v>
      </c>
      <c r="Z785">
        <v>22.33</v>
      </c>
      <c r="AA785">
        <v>0.61499999999999999</v>
      </c>
      <c r="AB785">
        <v>0</v>
      </c>
      <c r="AC785" t="b">
        <v>1</v>
      </c>
      <c r="BM785" t="s">
        <v>3356</v>
      </c>
      <c r="BN785" t="s">
        <v>3288</v>
      </c>
      <c r="BO785" t="s">
        <v>2888</v>
      </c>
      <c r="BT785"/>
      <c r="BU785"/>
      <c r="BX785"/>
      <c r="BZ785"/>
      <c r="CA785"/>
      <c r="CB785"/>
      <c r="CC785"/>
      <c r="CD785">
        <v>0</v>
      </c>
      <c r="CE785"/>
      <c r="CF785">
        <v>0</v>
      </c>
    </row>
    <row r="786" spans="1:85" hidden="1" x14ac:dyDescent="0.35">
      <c r="A786" t="s">
        <v>938</v>
      </c>
      <c r="B786" t="s">
        <v>3711</v>
      </c>
      <c r="C786" s="51">
        <v>473.82499999999999</v>
      </c>
      <c r="D786">
        <v>21.77</v>
      </c>
      <c r="E786" s="68">
        <v>63.503</v>
      </c>
      <c r="F786">
        <v>8.59</v>
      </c>
      <c r="G786" t="s">
        <v>3710</v>
      </c>
      <c r="I786">
        <v>346.19</v>
      </c>
      <c r="J786">
        <v>473.83600000000001</v>
      </c>
      <c r="K786" s="73">
        <v>67.13</v>
      </c>
      <c r="L786">
        <v>5</v>
      </c>
      <c r="M786">
        <v>0</v>
      </c>
      <c r="N786" s="51" t="s">
        <v>3711</v>
      </c>
      <c r="O786">
        <v>2.0369999999999999</v>
      </c>
      <c r="P786">
        <v>10</v>
      </c>
      <c r="Q786">
        <v>21.77</v>
      </c>
      <c r="R786">
        <v>473.82799999999997</v>
      </c>
      <c r="S786">
        <v>17.416</v>
      </c>
      <c r="T786">
        <v>64.228999999999999</v>
      </c>
      <c r="U786">
        <v>6.8719999999999999</v>
      </c>
      <c r="V786">
        <v>100</v>
      </c>
      <c r="W786">
        <v>0.81599999999999995</v>
      </c>
      <c r="X786">
        <v>1.319</v>
      </c>
      <c r="Y786">
        <v>21.81</v>
      </c>
      <c r="Z786">
        <v>22.486000000000001</v>
      </c>
      <c r="AA786">
        <v>0.61799999999999999</v>
      </c>
      <c r="AB786">
        <v>0</v>
      </c>
      <c r="AC786" t="b">
        <v>1</v>
      </c>
      <c r="AI786">
        <v>473.827</v>
      </c>
      <c r="AJ786">
        <v>64.816999999999993</v>
      </c>
      <c r="AK786">
        <v>473.83499999999998</v>
      </c>
      <c r="AL786">
        <v>67.081000000000003</v>
      </c>
      <c r="AM786">
        <v>4.5279999999999996</v>
      </c>
      <c r="AN786">
        <v>16.21</v>
      </c>
      <c r="AO786">
        <v>12.56</v>
      </c>
      <c r="AP786">
        <v>1.089</v>
      </c>
      <c r="AQ786">
        <v>22.433</v>
      </c>
      <c r="AR786">
        <v>5.97</v>
      </c>
      <c r="AS786">
        <v>19.651</v>
      </c>
      <c r="AT786">
        <v>0</v>
      </c>
      <c r="AU786">
        <v>0</v>
      </c>
      <c r="AV786">
        <v>0.46300000000000002</v>
      </c>
      <c r="AW786">
        <v>0</v>
      </c>
      <c r="AX786">
        <v>151819</v>
      </c>
      <c r="AY786" t="b">
        <v>1</v>
      </c>
      <c r="AZ786">
        <v>346.13799999999998</v>
      </c>
      <c r="BA786">
        <v>473.82499999999999</v>
      </c>
      <c r="BB786">
        <v>21.77</v>
      </c>
      <c r="BC786">
        <v>63.503</v>
      </c>
      <c r="BD786">
        <v>8.59</v>
      </c>
      <c r="BE786">
        <v>473.83600000000001</v>
      </c>
      <c r="BF786">
        <v>67.13</v>
      </c>
      <c r="BG786">
        <v>5</v>
      </c>
      <c r="BH786">
        <v>3</v>
      </c>
      <c r="BI786">
        <v>17.416</v>
      </c>
      <c r="BJ786">
        <v>6.8719999999999999</v>
      </c>
      <c r="BK786">
        <v>1.282</v>
      </c>
      <c r="BM786" t="s">
        <v>3712</v>
      </c>
      <c r="BN786" t="s">
        <v>3712</v>
      </c>
      <c r="BO786" t="s">
        <v>3217</v>
      </c>
      <c r="BQ786">
        <v>1</v>
      </c>
      <c r="BT786" t="s">
        <v>3293</v>
      </c>
      <c r="BU786"/>
      <c r="BZ786"/>
      <c r="CA786"/>
      <c r="CB786">
        <v>12.56</v>
      </c>
      <c r="CC786">
        <v>12.56</v>
      </c>
      <c r="CD786">
        <v>3.0000000000000001E-3</v>
      </c>
      <c r="CE786">
        <v>7.0000000000000001E-3</v>
      </c>
      <c r="CF786">
        <v>0.67900000000000005</v>
      </c>
      <c r="CG786" t="b">
        <f>IF(CE786*100&lt;CC786,TRUE,FALSE)</f>
        <v>1</v>
      </c>
    </row>
    <row r="787" spans="1:85" hidden="1" x14ac:dyDescent="0.35">
      <c r="A787" t="s">
        <v>939</v>
      </c>
      <c r="B787" t="s">
        <v>3713</v>
      </c>
      <c r="C787">
        <v>477.48200000000003</v>
      </c>
      <c r="D787">
        <v>9.2620000000000005</v>
      </c>
      <c r="E787">
        <v>201.31200000000001</v>
      </c>
      <c r="F787">
        <v>6.2949999999999999</v>
      </c>
      <c r="G787" t="s">
        <v>2884</v>
      </c>
      <c r="I787">
        <v>126.19</v>
      </c>
      <c r="J787">
        <v>477.48599999999999</v>
      </c>
      <c r="K787" s="68">
        <v>207.34</v>
      </c>
      <c r="L787">
        <v>8</v>
      </c>
      <c r="M787">
        <v>3</v>
      </c>
      <c r="N787" t="s">
        <v>3713</v>
      </c>
      <c r="O787">
        <v>1.9</v>
      </c>
      <c r="P787">
        <v>10</v>
      </c>
      <c r="Q787">
        <v>9.2620000000000005</v>
      </c>
      <c r="R787">
        <v>477.483</v>
      </c>
      <c r="S787">
        <v>7.2619999999999996</v>
      </c>
      <c r="T787">
        <v>202.518</v>
      </c>
      <c r="U787">
        <v>5.0359999999999996</v>
      </c>
      <c r="V787">
        <v>100</v>
      </c>
      <c r="W787">
        <v>0.83299999999999996</v>
      </c>
      <c r="X787">
        <v>1.3169999999999999</v>
      </c>
      <c r="Y787">
        <v>22.664999999999999</v>
      </c>
      <c r="Z787">
        <v>22.486000000000001</v>
      </c>
      <c r="AA787">
        <v>0.61799999999999999</v>
      </c>
      <c r="AB787">
        <v>0</v>
      </c>
      <c r="AC787" t="b">
        <v>1</v>
      </c>
      <c r="BM787" t="s">
        <v>2887</v>
      </c>
      <c r="BN787" t="s">
        <v>2887</v>
      </c>
      <c r="BO787" t="s">
        <v>2888</v>
      </c>
      <c r="BT787"/>
      <c r="BU787"/>
      <c r="BX787"/>
      <c r="BZ787"/>
      <c r="CA787"/>
      <c r="CB787"/>
      <c r="CC787"/>
      <c r="CD787">
        <v>0</v>
      </c>
      <c r="CE787"/>
      <c r="CF787">
        <v>0</v>
      </c>
    </row>
    <row r="788" spans="1:85" hidden="1" x14ac:dyDescent="0.35">
      <c r="A788" t="s">
        <v>940</v>
      </c>
      <c r="B788" t="s">
        <v>3714</v>
      </c>
      <c r="C788">
        <v>484.815</v>
      </c>
      <c r="D788">
        <v>20.864999999999998</v>
      </c>
      <c r="E788">
        <v>39.841999999999999</v>
      </c>
      <c r="F788">
        <v>6.2949999999999999</v>
      </c>
      <c r="G788" t="s">
        <v>2884</v>
      </c>
      <c r="I788">
        <v>321.24</v>
      </c>
      <c r="J788">
        <v>484.82400000000001</v>
      </c>
      <c r="K788" s="68">
        <v>42.99</v>
      </c>
      <c r="L788">
        <v>9</v>
      </c>
      <c r="M788">
        <v>3</v>
      </c>
      <c r="N788" t="s">
        <v>3714</v>
      </c>
      <c r="O788">
        <v>1.88</v>
      </c>
      <c r="P788">
        <v>10</v>
      </c>
      <c r="Q788">
        <v>20.864999999999998</v>
      </c>
      <c r="R788">
        <v>484.81700000000001</v>
      </c>
      <c r="S788">
        <v>16.692</v>
      </c>
      <c r="T788">
        <v>40.472000000000001</v>
      </c>
      <c r="U788">
        <v>5.0359999999999996</v>
      </c>
      <c r="V788">
        <v>100</v>
      </c>
      <c r="W788">
        <v>0.64400000000000002</v>
      </c>
      <c r="X788">
        <v>1.696</v>
      </c>
      <c r="Y788">
        <v>22.395</v>
      </c>
      <c r="Z788">
        <v>22.43</v>
      </c>
      <c r="AA788">
        <v>0.61699999999999999</v>
      </c>
      <c r="AB788">
        <v>0</v>
      </c>
      <c r="AC788" t="b">
        <v>1</v>
      </c>
      <c r="BM788" t="s">
        <v>2887</v>
      </c>
      <c r="BN788" t="s">
        <v>2887</v>
      </c>
      <c r="BO788" t="s">
        <v>2888</v>
      </c>
      <c r="BT788"/>
      <c r="BU788"/>
      <c r="BX788"/>
      <c r="BZ788"/>
      <c r="CA788"/>
      <c r="CB788"/>
      <c r="CC788"/>
      <c r="CD788">
        <v>0</v>
      </c>
      <c r="CE788"/>
      <c r="CF788">
        <v>0</v>
      </c>
    </row>
    <row r="789" spans="1:85" hidden="1" x14ac:dyDescent="0.35">
      <c r="A789" t="s">
        <v>941</v>
      </c>
      <c r="B789" t="s">
        <v>3715</v>
      </c>
      <c r="C789">
        <v>499.399</v>
      </c>
      <c r="D789">
        <v>12.510999999999999</v>
      </c>
      <c r="E789">
        <v>261.97300000000001</v>
      </c>
      <c r="F789">
        <v>6.2949999999999999</v>
      </c>
      <c r="G789" t="s">
        <v>2884</v>
      </c>
      <c r="I789">
        <v>186.19</v>
      </c>
      <c r="J789">
        <v>499.40600000000001</v>
      </c>
      <c r="K789" s="68">
        <v>267.89999999999998</v>
      </c>
      <c r="L789">
        <v>9</v>
      </c>
      <c r="M789">
        <v>3</v>
      </c>
      <c r="N789" t="s">
        <v>3715</v>
      </c>
      <c r="O789">
        <v>1.9790000000000001</v>
      </c>
      <c r="P789">
        <v>10</v>
      </c>
      <c r="Q789">
        <v>12.510999999999999</v>
      </c>
      <c r="R789">
        <v>499.4</v>
      </c>
      <c r="S789">
        <v>10.009</v>
      </c>
      <c r="T789">
        <v>263.15899999999999</v>
      </c>
      <c r="U789">
        <v>5.0359999999999996</v>
      </c>
      <c r="V789">
        <v>100</v>
      </c>
      <c r="W789">
        <v>0.83199999999999996</v>
      </c>
      <c r="X789">
        <v>1.5009999999999999</v>
      </c>
      <c r="Y789">
        <v>21.523</v>
      </c>
      <c r="Z789">
        <v>22.57</v>
      </c>
      <c r="AA789">
        <v>0.59</v>
      </c>
      <c r="AB789">
        <v>0</v>
      </c>
      <c r="AC789" t="b">
        <v>1</v>
      </c>
      <c r="BM789" t="s">
        <v>2905</v>
      </c>
      <c r="BN789" t="s">
        <v>2905</v>
      </c>
      <c r="BO789" t="s">
        <v>2888</v>
      </c>
      <c r="BT789"/>
      <c r="BU789"/>
      <c r="BX789"/>
      <c r="BZ789"/>
      <c r="CA789"/>
      <c r="CB789"/>
      <c r="CC789"/>
      <c r="CD789">
        <v>0</v>
      </c>
      <c r="CE789"/>
      <c r="CF789">
        <v>0</v>
      </c>
    </row>
    <row r="790" spans="1:85" hidden="1" x14ac:dyDescent="0.35">
      <c r="A790" t="s">
        <v>942</v>
      </c>
      <c r="B790" t="s">
        <v>3716</v>
      </c>
      <c r="C790">
        <v>499.43299999999999</v>
      </c>
      <c r="D790">
        <v>13.609</v>
      </c>
      <c r="E790">
        <v>262.02</v>
      </c>
      <c r="F790">
        <v>6.2949999999999999</v>
      </c>
      <c r="G790" t="s">
        <v>2884</v>
      </c>
      <c r="I790">
        <v>186.19</v>
      </c>
      <c r="J790">
        <v>499.44</v>
      </c>
      <c r="K790" s="68">
        <v>267.88</v>
      </c>
      <c r="L790">
        <v>11</v>
      </c>
      <c r="M790">
        <v>3</v>
      </c>
      <c r="N790" t="s">
        <v>3716</v>
      </c>
      <c r="O790">
        <v>1.9630000000000001</v>
      </c>
      <c r="P790">
        <v>10.523</v>
      </c>
      <c r="Q790">
        <v>13.609</v>
      </c>
      <c r="R790">
        <v>499.435</v>
      </c>
      <c r="S790">
        <v>10.887</v>
      </c>
      <c r="T790">
        <v>263.19200000000001</v>
      </c>
      <c r="U790">
        <v>5.0359999999999996</v>
      </c>
      <c r="V790">
        <v>100</v>
      </c>
      <c r="W790">
        <v>0.80300000000000005</v>
      </c>
      <c r="X790">
        <v>1.984</v>
      </c>
      <c r="Y790">
        <v>21.373000000000001</v>
      </c>
      <c r="Z790">
        <v>22.57</v>
      </c>
      <c r="AA790">
        <v>0.59</v>
      </c>
      <c r="AB790">
        <v>0</v>
      </c>
      <c r="AC790" t="b">
        <v>1</v>
      </c>
      <c r="BM790" t="s">
        <v>2905</v>
      </c>
      <c r="BN790" t="s">
        <v>2905</v>
      </c>
      <c r="BO790" t="s">
        <v>2888</v>
      </c>
      <c r="BT790"/>
      <c r="BU790"/>
      <c r="BX790"/>
      <c r="BZ790"/>
      <c r="CA790"/>
      <c r="CB790"/>
      <c r="CC790"/>
      <c r="CD790">
        <v>0</v>
      </c>
      <c r="CE790"/>
      <c r="CF790">
        <v>0</v>
      </c>
    </row>
    <row r="791" spans="1:85" hidden="1" x14ac:dyDescent="0.35">
      <c r="A791" t="s">
        <v>943</v>
      </c>
      <c r="B791" t="s">
        <v>3717</v>
      </c>
      <c r="C791">
        <v>499.47</v>
      </c>
      <c r="D791">
        <v>20.341000000000001</v>
      </c>
      <c r="E791">
        <v>242.22</v>
      </c>
      <c r="F791">
        <v>6.2949999999999999</v>
      </c>
      <c r="G791" t="s">
        <v>2884</v>
      </c>
      <c r="I791">
        <v>166.19</v>
      </c>
      <c r="J791">
        <v>499.48200000000003</v>
      </c>
      <c r="K791" s="68">
        <v>247.9</v>
      </c>
      <c r="L791">
        <v>8</v>
      </c>
      <c r="M791">
        <v>3</v>
      </c>
      <c r="N791" t="s">
        <v>3717</v>
      </c>
      <c r="O791">
        <v>1.9330000000000001</v>
      </c>
      <c r="P791">
        <v>10</v>
      </c>
      <c r="Q791">
        <v>20.341000000000001</v>
      </c>
      <c r="R791">
        <v>499.47199999999998</v>
      </c>
      <c r="S791">
        <v>16.271999999999998</v>
      </c>
      <c r="T791">
        <v>243.35599999999999</v>
      </c>
      <c r="U791">
        <v>5.0359999999999996</v>
      </c>
      <c r="V791">
        <v>100</v>
      </c>
      <c r="W791">
        <v>0.67300000000000004</v>
      </c>
      <c r="X791">
        <v>1.5780000000000001</v>
      </c>
      <c r="Y791">
        <v>23.355</v>
      </c>
      <c r="Z791">
        <v>22.57</v>
      </c>
      <c r="AA791">
        <v>0.59</v>
      </c>
      <c r="AB791">
        <v>0</v>
      </c>
      <c r="AC791" t="b">
        <v>1</v>
      </c>
      <c r="BM791" t="s">
        <v>2887</v>
      </c>
      <c r="BN791" t="s">
        <v>2887</v>
      </c>
      <c r="BO791" t="s">
        <v>2888</v>
      </c>
      <c r="BT791"/>
      <c r="BU791"/>
      <c r="BX791"/>
      <c r="BZ791"/>
      <c r="CA791"/>
      <c r="CB791"/>
      <c r="CC791"/>
      <c r="CD791">
        <v>0</v>
      </c>
      <c r="CE791"/>
      <c r="CF791">
        <v>0</v>
      </c>
    </row>
    <row r="792" spans="1:85" hidden="1" x14ac:dyDescent="0.35">
      <c r="A792" t="s">
        <v>944</v>
      </c>
      <c r="B792" t="s">
        <v>3718</v>
      </c>
      <c r="C792">
        <v>499.47300000000001</v>
      </c>
      <c r="D792">
        <v>21.562000000000001</v>
      </c>
      <c r="E792">
        <v>117.128</v>
      </c>
      <c r="F792">
        <v>7.7279999999999998</v>
      </c>
      <c r="G792" t="s">
        <v>2884</v>
      </c>
      <c r="I792">
        <v>41.24</v>
      </c>
      <c r="J792">
        <v>499.48700000000002</v>
      </c>
      <c r="K792" s="68">
        <v>122.95</v>
      </c>
      <c r="L792">
        <v>8</v>
      </c>
      <c r="M792">
        <v>3</v>
      </c>
      <c r="N792" t="s">
        <v>3718</v>
      </c>
      <c r="O792">
        <v>1.9330000000000001</v>
      </c>
      <c r="P792">
        <v>10</v>
      </c>
      <c r="Q792">
        <v>21.562000000000001</v>
      </c>
      <c r="R792">
        <v>499.476</v>
      </c>
      <c r="S792">
        <v>17.25</v>
      </c>
      <c r="T792">
        <v>118.292</v>
      </c>
      <c r="U792">
        <v>6.1829999999999998</v>
      </c>
      <c r="V792">
        <v>100</v>
      </c>
      <c r="W792">
        <v>0.75800000000000001</v>
      </c>
      <c r="X792">
        <v>1.8460000000000001</v>
      </c>
      <c r="Y792">
        <v>23.14</v>
      </c>
      <c r="Z792">
        <v>22.57</v>
      </c>
      <c r="AA792">
        <v>0.59</v>
      </c>
      <c r="AB792">
        <v>0</v>
      </c>
      <c r="AC792" t="b">
        <v>1</v>
      </c>
      <c r="BM792" t="s">
        <v>2887</v>
      </c>
      <c r="BN792" t="s">
        <v>2887</v>
      </c>
      <c r="BO792" t="s">
        <v>2888</v>
      </c>
      <c r="BT792"/>
      <c r="BU792"/>
      <c r="BX792"/>
      <c r="BZ792"/>
      <c r="CA792"/>
      <c r="CB792"/>
      <c r="CC792"/>
      <c r="CD792">
        <v>0</v>
      </c>
      <c r="CE792"/>
      <c r="CF792">
        <v>0</v>
      </c>
    </row>
    <row r="793" spans="1:85" hidden="1" x14ac:dyDescent="0.35">
      <c r="A793" t="s">
        <v>945</v>
      </c>
      <c r="B793" t="s">
        <v>3719</v>
      </c>
      <c r="C793">
        <v>499.51400000000001</v>
      </c>
      <c r="D793">
        <v>26.719000000000001</v>
      </c>
      <c r="E793">
        <v>168.27099999999999</v>
      </c>
      <c r="F793">
        <v>7.4870000000000001</v>
      </c>
      <c r="G793" t="s">
        <v>2884</v>
      </c>
      <c r="I793">
        <v>93.81</v>
      </c>
      <c r="J793">
        <v>499.529</v>
      </c>
      <c r="K793" s="68">
        <v>175.54</v>
      </c>
      <c r="L793">
        <v>8</v>
      </c>
      <c r="M793">
        <v>3</v>
      </c>
      <c r="N793" t="s">
        <v>3719</v>
      </c>
      <c r="O793">
        <v>1.893</v>
      </c>
      <c r="P793">
        <v>10</v>
      </c>
      <c r="Q793">
        <v>26.719000000000001</v>
      </c>
      <c r="R793">
        <v>499.517</v>
      </c>
      <c r="S793">
        <v>21.375</v>
      </c>
      <c r="T793">
        <v>169.72499999999999</v>
      </c>
      <c r="U793">
        <v>5.99</v>
      </c>
      <c r="V793">
        <v>100</v>
      </c>
      <c r="W793">
        <v>0.629</v>
      </c>
      <c r="X793">
        <v>1.641</v>
      </c>
      <c r="Y793">
        <v>22.74</v>
      </c>
      <c r="Z793">
        <v>22.47</v>
      </c>
      <c r="AA793">
        <v>0.61799999999999999</v>
      </c>
      <c r="AB793">
        <v>0</v>
      </c>
      <c r="AC793" t="b">
        <v>1</v>
      </c>
      <c r="BM793" t="s">
        <v>2905</v>
      </c>
      <c r="BN793" t="s">
        <v>2887</v>
      </c>
      <c r="BO793" t="s">
        <v>2888</v>
      </c>
      <c r="BT793"/>
      <c r="BU793"/>
      <c r="BX793"/>
      <c r="BZ793"/>
      <c r="CA793"/>
      <c r="CB793"/>
      <c r="CC793"/>
      <c r="CD793">
        <v>0</v>
      </c>
      <c r="CE793"/>
      <c r="CF793">
        <v>0</v>
      </c>
    </row>
    <row r="794" spans="1:85" hidden="1" x14ac:dyDescent="0.35">
      <c r="A794" t="s">
        <v>946</v>
      </c>
      <c r="B794" t="s">
        <v>3720</v>
      </c>
      <c r="C794">
        <v>519.25800000000004</v>
      </c>
      <c r="D794">
        <v>8.0559999999999992</v>
      </c>
      <c r="E794">
        <v>14.587999999999999</v>
      </c>
      <c r="F794">
        <v>10.436999999999999</v>
      </c>
      <c r="G794" t="s">
        <v>2884</v>
      </c>
      <c r="I794">
        <v>298.76</v>
      </c>
      <c r="J794">
        <v>519.26099999999997</v>
      </c>
      <c r="K794" s="68">
        <v>20.98</v>
      </c>
      <c r="L794">
        <v>4</v>
      </c>
      <c r="M794">
        <v>3</v>
      </c>
      <c r="N794" t="s">
        <v>3720</v>
      </c>
      <c r="O794">
        <v>1.9710000000000001</v>
      </c>
      <c r="P794">
        <v>10</v>
      </c>
      <c r="Q794">
        <v>8.0559999999999992</v>
      </c>
      <c r="R794">
        <v>519.25800000000004</v>
      </c>
      <c r="S794">
        <v>6.056</v>
      </c>
      <c r="T794">
        <v>15.866</v>
      </c>
      <c r="U794">
        <v>8.35</v>
      </c>
      <c r="V794">
        <v>100</v>
      </c>
      <c r="W794">
        <v>1.37</v>
      </c>
      <c r="X794">
        <v>1.1100000000000001</v>
      </c>
      <c r="Y794">
        <v>21.85</v>
      </c>
      <c r="Z794">
        <v>22.155000000000001</v>
      </c>
      <c r="AA794">
        <v>0.53600000000000003</v>
      </c>
      <c r="AB794">
        <v>0</v>
      </c>
      <c r="AC794" t="b">
        <v>1</v>
      </c>
      <c r="BM794" t="s">
        <v>3356</v>
      </c>
      <c r="BN794" t="s">
        <v>3356</v>
      </c>
      <c r="BO794" t="s">
        <v>3359</v>
      </c>
      <c r="BT794"/>
      <c r="BU794"/>
      <c r="BX794"/>
      <c r="BZ794"/>
      <c r="CA794"/>
      <c r="CB794"/>
      <c r="CC794"/>
      <c r="CD794">
        <v>0</v>
      </c>
      <c r="CE794"/>
      <c r="CF794">
        <v>0</v>
      </c>
    </row>
    <row r="795" spans="1:85" hidden="1" x14ac:dyDescent="0.35">
      <c r="A795" t="s">
        <v>947</v>
      </c>
      <c r="B795" t="s">
        <v>3721</v>
      </c>
      <c r="C795">
        <v>519.29100000000005</v>
      </c>
      <c r="D795">
        <v>42.66</v>
      </c>
      <c r="E795">
        <v>320.98599999999999</v>
      </c>
      <c r="F795">
        <v>84.852000000000004</v>
      </c>
      <c r="G795" t="s">
        <v>2884</v>
      </c>
      <c r="I795">
        <v>285</v>
      </c>
      <c r="J795">
        <v>519.30600000000004</v>
      </c>
      <c r="K795" s="68">
        <v>7.2060000000000004</v>
      </c>
      <c r="L795">
        <v>0.94499999999999995</v>
      </c>
      <c r="M795">
        <v>1</v>
      </c>
      <c r="N795" t="s">
        <v>3721</v>
      </c>
      <c r="O795">
        <v>1.929</v>
      </c>
      <c r="P795">
        <v>0</v>
      </c>
      <c r="Q795">
        <v>0</v>
      </c>
      <c r="R795">
        <v>519.30600000000004</v>
      </c>
      <c r="S795">
        <v>0</v>
      </c>
      <c r="T795">
        <v>7.2060000000000004</v>
      </c>
      <c r="U795">
        <v>0</v>
      </c>
      <c r="V795">
        <v>0</v>
      </c>
      <c r="W795">
        <v>0</v>
      </c>
      <c r="X795">
        <v>0</v>
      </c>
      <c r="Y795">
        <v>0</v>
      </c>
      <c r="Z795">
        <v>0</v>
      </c>
      <c r="AA795">
        <v>0</v>
      </c>
      <c r="AB795">
        <v>0</v>
      </c>
      <c r="AC795" t="b">
        <v>1</v>
      </c>
      <c r="AE795">
        <v>0</v>
      </c>
      <c r="AF795">
        <v>0</v>
      </c>
      <c r="AG795">
        <v>0</v>
      </c>
      <c r="AH795">
        <v>0</v>
      </c>
      <c r="AI795">
        <v>0</v>
      </c>
      <c r="AJ795">
        <v>0</v>
      </c>
      <c r="AK795">
        <v>0</v>
      </c>
      <c r="AL795">
        <v>0</v>
      </c>
      <c r="AM795">
        <v>0</v>
      </c>
      <c r="AN795">
        <v>0</v>
      </c>
      <c r="AO795">
        <v>0</v>
      </c>
      <c r="AP795">
        <v>0</v>
      </c>
      <c r="AQ795">
        <v>0</v>
      </c>
      <c r="AR795">
        <v>0</v>
      </c>
      <c r="AS795">
        <v>0</v>
      </c>
      <c r="AT795">
        <v>0</v>
      </c>
      <c r="AU795">
        <v>0</v>
      </c>
      <c r="AV795">
        <v>0</v>
      </c>
      <c r="AW795">
        <v>0</v>
      </c>
      <c r="AX795">
        <v>0</v>
      </c>
      <c r="AY795" t="b">
        <v>0</v>
      </c>
      <c r="AZ795">
        <v>0</v>
      </c>
      <c r="BI795">
        <v>0</v>
      </c>
      <c r="BJ795">
        <v>0</v>
      </c>
      <c r="BK795">
        <v>0</v>
      </c>
      <c r="BM795" t="s">
        <v>2887</v>
      </c>
      <c r="BN795" t="s">
        <v>3288</v>
      </c>
      <c r="BO795" t="s">
        <v>2888</v>
      </c>
      <c r="BT795"/>
      <c r="BU795"/>
      <c r="BX795"/>
      <c r="BY795" t="s">
        <v>2903</v>
      </c>
      <c r="BZ795"/>
      <c r="CA795"/>
      <c r="CB795"/>
      <c r="CC795"/>
      <c r="CD795">
        <v>0</v>
      </c>
      <c r="CE795"/>
      <c r="CF795">
        <v>0</v>
      </c>
    </row>
    <row r="796" spans="1:85" hidden="1" x14ac:dyDescent="0.35">
      <c r="A796" t="s">
        <v>948</v>
      </c>
      <c r="B796" t="s">
        <v>3722</v>
      </c>
      <c r="C796">
        <v>519.37199999999996</v>
      </c>
      <c r="D796">
        <v>8.3670000000000009</v>
      </c>
      <c r="E796">
        <v>335.63799999999998</v>
      </c>
      <c r="F796">
        <v>6.2949999999999999</v>
      </c>
      <c r="G796" t="s">
        <v>2884</v>
      </c>
      <c r="I796">
        <v>253.81</v>
      </c>
      <c r="J796">
        <v>519.375</v>
      </c>
      <c r="K796" s="68">
        <v>336.01</v>
      </c>
      <c r="L796">
        <v>9</v>
      </c>
      <c r="M796">
        <v>3</v>
      </c>
      <c r="N796" t="s">
        <v>3722</v>
      </c>
      <c r="O796">
        <v>1.907</v>
      </c>
      <c r="P796">
        <v>10</v>
      </c>
      <c r="Q796">
        <v>8.3670000000000009</v>
      </c>
      <c r="R796">
        <v>519.37199999999996</v>
      </c>
      <c r="S796">
        <v>6.367</v>
      </c>
      <c r="T796">
        <v>335.71300000000002</v>
      </c>
      <c r="U796">
        <v>5.0359999999999996</v>
      </c>
      <c r="V796">
        <v>100</v>
      </c>
      <c r="W796">
        <v>0.84</v>
      </c>
      <c r="X796">
        <v>1.51</v>
      </c>
      <c r="Y796">
        <v>20.89</v>
      </c>
      <c r="Z796">
        <v>22.03</v>
      </c>
      <c r="AA796">
        <v>0.60899999999999999</v>
      </c>
      <c r="AB796">
        <v>0</v>
      </c>
      <c r="AC796" t="b">
        <v>1</v>
      </c>
      <c r="BM796" t="s">
        <v>2905</v>
      </c>
      <c r="BN796" t="s">
        <v>2905</v>
      </c>
      <c r="BO796" t="s">
        <v>3359</v>
      </c>
      <c r="BT796"/>
      <c r="BU796"/>
      <c r="BX796"/>
      <c r="BZ796"/>
      <c r="CA796"/>
      <c r="CB796"/>
      <c r="CC796"/>
      <c r="CD796">
        <v>0</v>
      </c>
      <c r="CE796"/>
      <c r="CF796">
        <v>0</v>
      </c>
    </row>
    <row r="797" spans="1:85" hidden="1" x14ac:dyDescent="0.35">
      <c r="A797" t="s">
        <v>949</v>
      </c>
      <c r="B797" t="s">
        <v>3723</v>
      </c>
      <c r="C797">
        <v>527.91499999999996</v>
      </c>
      <c r="D797">
        <v>17.071000000000002</v>
      </c>
      <c r="E797">
        <v>39.395000000000003</v>
      </c>
      <c r="F797">
        <v>6.2949999999999999</v>
      </c>
      <c r="G797" t="s">
        <v>2884</v>
      </c>
      <c r="I797">
        <v>321.24</v>
      </c>
      <c r="J797">
        <v>527.92100000000005</v>
      </c>
      <c r="K797" s="68">
        <v>42.61</v>
      </c>
      <c r="L797">
        <v>8</v>
      </c>
      <c r="M797">
        <v>3</v>
      </c>
      <c r="N797" t="s">
        <v>3723</v>
      </c>
      <c r="O797">
        <v>1.8779999999999999</v>
      </c>
      <c r="P797">
        <v>10</v>
      </c>
      <c r="Q797">
        <v>17.071000000000002</v>
      </c>
      <c r="R797">
        <v>527.91600000000005</v>
      </c>
      <c r="S797">
        <v>13.657</v>
      </c>
      <c r="T797">
        <v>40.037999999999997</v>
      </c>
      <c r="U797">
        <v>5.0359999999999996</v>
      </c>
      <c r="V797">
        <v>100</v>
      </c>
      <c r="W797">
        <v>0.73299999999999998</v>
      </c>
      <c r="X797">
        <v>1.556</v>
      </c>
      <c r="Y797">
        <v>22.12</v>
      </c>
      <c r="Z797">
        <v>22.23</v>
      </c>
      <c r="AA797">
        <v>0.61299999999999999</v>
      </c>
      <c r="AB797">
        <v>0</v>
      </c>
      <c r="AC797" t="b">
        <v>1</v>
      </c>
      <c r="BM797" t="s">
        <v>3345</v>
      </c>
      <c r="BN797" t="s">
        <v>3345</v>
      </c>
      <c r="BO797" t="s">
        <v>2888</v>
      </c>
      <c r="BT797"/>
      <c r="BU797"/>
      <c r="BX797"/>
      <c r="BZ797"/>
      <c r="CA797"/>
      <c r="CB797"/>
      <c r="CC797"/>
      <c r="CD797">
        <v>0</v>
      </c>
      <c r="CE797"/>
      <c r="CF797">
        <v>0</v>
      </c>
    </row>
    <row r="798" spans="1:85" hidden="1" x14ac:dyDescent="0.35">
      <c r="A798" t="s">
        <v>950</v>
      </c>
      <c r="B798" t="s">
        <v>3724</v>
      </c>
      <c r="C798" s="51">
        <v>535.71400000000006</v>
      </c>
      <c r="D798">
        <v>8.8650000000000002</v>
      </c>
      <c r="E798" s="68">
        <v>197.15100000000001</v>
      </c>
      <c r="F798">
        <v>6.2949999999999999</v>
      </c>
      <c r="G798" t="s">
        <v>3290</v>
      </c>
      <c r="I798">
        <v>116.29</v>
      </c>
      <c r="J798">
        <v>535.71799999999996</v>
      </c>
      <c r="K798" s="73">
        <v>198.41</v>
      </c>
      <c r="L798">
        <v>7</v>
      </c>
      <c r="M798">
        <v>1</v>
      </c>
      <c r="N798" s="51" t="s">
        <v>3724</v>
      </c>
      <c r="O798">
        <v>1.9279999999999999</v>
      </c>
      <c r="P798">
        <v>10</v>
      </c>
      <c r="Q798">
        <v>8.8650000000000002</v>
      </c>
      <c r="R798">
        <v>535.71500000000003</v>
      </c>
      <c r="S798">
        <v>6.8650000000000002</v>
      </c>
      <c r="T798">
        <v>197.40299999999999</v>
      </c>
      <c r="U798">
        <v>5.0359999999999996</v>
      </c>
      <c r="V798">
        <v>100</v>
      </c>
      <c r="W798">
        <v>1.085</v>
      </c>
      <c r="X798">
        <v>1.486</v>
      </c>
      <c r="Y798">
        <v>23.14</v>
      </c>
      <c r="Z798">
        <v>22.15</v>
      </c>
      <c r="AA798">
        <v>0.61199999999999999</v>
      </c>
      <c r="AB798">
        <v>0</v>
      </c>
      <c r="AC798" t="b">
        <v>1</v>
      </c>
      <c r="AI798">
        <v>535.71400000000006</v>
      </c>
      <c r="AJ798">
        <v>196.291</v>
      </c>
      <c r="AK798">
        <v>535.71799999999996</v>
      </c>
      <c r="AL798">
        <v>198.06200000000001</v>
      </c>
      <c r="AM798">
        <v>3.5419999999999998</v>
      </c>
      <c r="AN798">
        <v>7.04</v>
      </c>
      <c r="AO798">
        <v>15.48</v>
      </c>
      <c r="AP798">
        <v>0.93600000000000005</v>
      </c>
      <c r="AQ798">
        <v>22.111000000000001</v>
      </c>
      <c r="AR798">
        <v>9.9359999999999999</v>
      </c>
      <c r="AS798">
        <v>22.931000000000001</v>
      </c>
      <c r="AT798">
        <v>0</v>
      </c>
      <c r="AU798">
        <v>0</v>
      </c>
      <c r="AV798">
        <v>0.183</v>
      </c>
      <c r="AW798">
        <v>0</v>
      </c>
      <c r="AX798">
        <v>155192</v>
      </c>
      <c r="AY798" t="b">
        <v>1</v>
      </c>
      <c r="AZ798">
        <v>115.93899999999999</v>
      </c>
      <c r="BA798">
        <v>535.71400000000006</v>
      </c>
      <c r="BB798">
        <v>8.8650000000000002</v>
      </c>
      <c r="BC798">
        <v>197.15100000000001</v>
      </c>
      <c r="BD798">
        <v>6.2949999999999999</v>
      </c>
      <c r="BE798">
        <v>535.71799999999996</v>
      </c>
      <c r="BF798">
        <v>198.41</v>
      </c>
      <c r="BG798">
        <v>9</v>
      </c>
      <c r="BH798">
        <v>3</v>
      </c>
      <c r="BM798" t="s">
        <v>144</v>
      </c>
      <c r="BN798" t="s">
        <v>144</v>
      </c>
      <c r="BO798" t="s">
        <v>3725</v>
      </c>
      <c r="BQ798">
        <v>1</v>
      </c>
      <c r="BT798" s="51" t="s">
        <v>3293</v>
      </c>
      <c r="CB798" s="51">
        <v>15.48</v>
      </c>
      <c r="CC798" s="51">
        <v>15.48</v>
      </c>
      <c r="CD798" s="51">
        <v>2.1999999999999999E-2</v>
      </c>
      <c r="CE798" s="51">
        <v>4.8000000000000001E-2</v>
      </c>
      <c r="CF798" s="51">
        <v>0.71299999999999997</v>
      </c>
      <c r="CG798" t="b">
        <f>IF(CE798*100&lt;CC798,TRUE,FALSE)</f>
        <v>1</v>
      </c>
    </row>
    <row r="799" spans="1:85" hidden="1" x14ac:dyDescent="0.35">
      <c r="A799" t="s">
        <v>951</v>
      </c>
      <c r="B799" t="s">
        <v>3726</v>
      </c>
      <c r="C799">
        <v>538.07000000000005</v>
      </c>
      <c r="D799">
        <v>13.760999999999999</v>
      </c>
      <c r="E799">
        <v>37.454000000000001</v>
      </c>
      <c r="F799">
        <v>10.108000000000001</v>
      </c>
      <c r="G799" t="s">
        <v>2884</v>
      </c>
      <c r="I799">
        <v>316.29000000000002</v>
      </c>
      <c r="J799">
        <v>538.07899999999995</v>
      </c>
      <c r="K799" s="68">
        <v>38.9</v>
      </c>
      <c r="L799">
        <v>5</v>
      </c>
      <c r="M799">
        <v>3</v>
      </c>
      <c r="N799" t="s">
        <v>3726</v>
      </c>
      <c r="O799">
        <v>1.887</v>
      </c>
      <c r="P799">
        <v>10</v>
      </c>
      <c r="Q799">
        <v>13.760999999999999</v>
      </c>
      <c r="R799">
        <v>538.072</v>
      </c>
      <c r="S799">
        <v>11.009</v>
      </c>
      <c r="T799">
        <v>37.743000000000002</v>
      </c>
      <c r="U799">
        <v>8.0860000000000003</v>
      </c>
      <c r="V799">
        <v>100</v>
      </c>
      <c r="W799">
        <v>1.21</v>
      </c>
      <c r="X799">
        <v>1.351</v>
      </c>
      <c r="Y799">
        <v>21.72</v>
      </c>
      <c r="Z799">
        <v>22.15</v>
      </c>
      <c r="AA799">
        <v>0.61199999999999999</v>
      </c>
      <c r="AB799">
        <v>0</v>
      </c>
      <c r="AC799" t="b">
        <v>1</v>
      </c>
      <c r="BM799" t="s">
        <v>3345</v>
      </c>
      <c r="BN799" t="s">
        <v>3288</v>
      </c>
      <c r="BO799" t="s">
        <v>2888</v>
      </c>
      <c r="BT799"/>
      <c r="BU799"/>
      <c r="BX799"/>
      <c r="BZ799"/>
      <c r="CA799"/>
      <c r="CB799"/>
      <c r="CC799"/>
      <c r="CD799">
        <v>0</v>
      </c>
      <c r="CE799"/>
      <c r="CF799">
        <v>0</v>
      </c>
    </row>
    <row r="800" spans="1:85" hidden="1" x14ac:dyDescent="0.35">
      <c r="A800" t="s">
        <v>952</v>
      </c>
      <c r="B800" t="s">
        <v>3727</v>
      </c>
      <c r="C800">
        <v>538.12199999999996</v>
      </c>
      <c r="D800">
        <v>17.431000000000001</v>
      </c>
      <c r="E800">
        <v>335.41899999999998</v>
      </c>
      <c r="F800">
        <v>15.478999999999999</v>
      </c>
      <c r="G800" t="s">
        <v>2884</v>
      </c>
      <c r="I800">
        <v>261.24</v>
      </c>
      <c r="J800">
        <v>538.12800000000004</v>
      </c>
      <c r="K800" s="68">
        <v>343.85</v>
      </c>
      <c r="L800">
        <v>6</v>
      </c>
      <c r="M800">
        <v>3</v>
      </c>
      <c r="N800" t="s">
        <v>3727</v>
      </c>
      <c r="O800">
        <v>1.8460000000000001</v>
      </c>
      <c r="P800">
        <v>10</v>
      </c>
      <c r="Q800">
        <v>17.431000000000001</v>
      </c>
      <c r="R800">
        <v>538.12300000000005</v>
      </c>
      <c r="S800">
        <v>13.944000000000001</v>
      </c>
      <c r="T800">
        <v>337.10500000000002</v>
      </c>
      <c r="U800">
        <v>12.384</v>
      </c>
      <c r="V800">
        <v>100</v>
      </c>
      <c r="W800">
        <v>1.6120000000000001</v>
      </c>
      <c r="X800">
        <v>2.6709999999999998</v>
      </c>
      <c r="Y800">
        <v>21.14</v>
      </c>
      <c r="Z800">
        <v>22.15</v>
      </c>
      <c r="AA800">
        <v>0.61199999999999999</v>
      </c>
      <c r="AB800">
        <v>0</v>
      </c>
      <c r="AC800" t="b">
        <v>1</v>
      </c>
      <c r="BM800" t="s">
        <v>3348</v>
      </c>
      <c r="BN800" t="s">
        <v>3288</v>
      </c>
      <c r="BO800" t="s">
        <v>2888</v>
      </c>
      <c r="BT800"/>
      <c r="BU800"/>
      <c r="BX800"/>
      <c r="BZ800"/>
      <c r="CA800"/>
      <c r="CB800"/>
      <c r="CC800"/>
      <c r="CD800">
        <v>0</v>
      </c>
      <c r="CE800"/>
      <c r="CF800">
        <v>0</v>
      </c>
    </row>
    <row r="801" spans="1:85" hidden="1" x14ac:dyDescent="0.35">
      <c r="A801" t="s">
        <v>953</v>
      </c>
      <c r="B801" t="s">
        <v>3728</v>
      </c>
      <c r="C801">
        <v>555.87300000000005</v>
      </c>
      <c r="D801">
        <v>16.963000000000001</v>
      </c>
      <c r="E801">
        <v>29.558</v>
      </c>
      <c r="F801">
        <v>10.367000000000001</v>
      </c>
      <c r="G801" t="s">
        <v>2884</v>
      </c>
      <c r="I801">
        <v>313.81</v>
      </c>
      <c r="J801">
        <v>555.88300000000004</v>
      </c>
      <c r="K801" s="68">
        <v>36.5</v>
      </c>
      <c r="L801">
        <v>5</v>
      </c>
      <c r="M801">
        <v>3</v>
      </c>
      <c r="N801" t="s">
        <v>3728</v>
      </c>
      <c r="O801">
        <v>1.8919999999999999</v>
      </c>
      <c r="P801">
        <v>10</v>
      </c>
      <c r="Q801">
        <v>16.963000000000001</v>
      </c>
      <c r="R801">
        <v>555.875</v>
      </c>
      <c r="S801">
        <v>13.57</v>
      </c>
      <c r="T801">
        <v>30.946999999999999</v>
      </c>
      <c r="U801">
        <v>8.2940000000000005</v>
      </c>
      <c r="V801">
        <v>100</v>
      </c>
      <c r="W801">
        <v>1.1459999999999999</v>
      </c>
      <c r="X801">
        <v>1.5549999999999999</v>
      </c>
      <c r="Y801">
        <v>22.13</v>
      </c>
      <c r="Z801">
        <v>22.495000000000001</v>
      </c>
      <c r="AA801">
        <v>0.61899999999999999</v>
      </c>
      <c r="AB801">
        <v>0</v>
      </c>
      <c r="AC801" t="b">
        <v>1</v>
      </c>
      <c r="BM801" t="s">
        <v>3345</v>
      </c>
      <c r="BN801" t="s">
        <v>3345</v>
      </c>
      <c r="BO801" t="s">
        <v>2888</v>
      </c>
      <c r="BT801"/>
      <c r="BU801"/>
      <c r="BX801"/>
      <c r="BZ801"/>
      <c r="CA801"/>
      <c r="CB801"/>
      <c r="CC801"/>
      <c r="CD801">
        <v>0</v>
      </c>
      <c r="CE801"/>
      <c r="CF801">
        <v>0</v>
      </c>
    </row>
    <row r="802" spans="1:85" hidden="1" x14ac:dyDescent="0.35">
      <c r="A802" t="s">
        <v>954</v>
      </c>
      <c r="B802" t="s">
        <v>3729</v>
      </c>
      <c r="C802">
        <v>555.91999999999996</v>
      </c>
      <c r="D802">
        <v>22.63</v>
      </c>
      <c r="E802">
        <v>300.72399999999999</v>
      </c>
      <c r="F802">
        <v>6.2949999999999999</v>
      </c>
      <c r="G802" t="s">
        <v>2884</v>
      </c>
      <c r="I802">
        <v>221.24</v>
      </c>
      <c r="J802">
        <v>555.928</v>
      </c>
      <c r="K802" s="68">
        <v>303.92</v>
      </c>
      <c r="L802">
        <v>8</v>
      </c>
      <c r="M802">
        <v>3</v>
      </c>
      <c r="N802" t="s">
        <v>3729</v>
      </c>
      <c r="O802">
        <v>1.881</v>
      </c>
      <c r="P802">
        <v>10</v>
      </c>
      <c r="Q802">
        <v>22.63</v>
      </c>
      <c r="R802">
        <v>555.92200000000003</v>
      </c>
      <c r="S802">
        <v>18.103999999999999</v>
      </c>
      <c r="T802">
        <v>301.363</v>
      </c>
      <c r="U802">
        <v>5.0359999999999996</v>
      </c>
      <c r="V802">
        <v>100</v>
      </c>
      <c r="W802">
        <v>0.61499999999999999</v>
      </c>
      <c r="X802">
        <v>1.48</v>
      </c>
      <c r="Y802">
        <v>21.61</v>
      </c>
      <c r="Z802">
        <v>22.495000000000001</v>
      </c>
      <c r="AA802">
        <v>0.61899999999999999</v>
      </c>
      <c r="AB802">
        <v>0</v>
      </c>
      <c r="AC802" t="b">
        <v>1</v>
      </c>
      <c r="BM802" t="s">
        <v>3356</v>
      </c>
      <c r="BN802" t="s">
        <v>3288</v>
      </c>
      <c r="BO802" t="s">
        <v>2888</v>
      </c>
      <c r="BT802"/>
      <c r="BU802"/>
      <c r="BX802"/>
      <c r="BZ802"/>
      <c r="CA802"/>
      <c r="CB802"/>
      <c r="CC802"/>
      <c r="CD802">
        <v>0</v>
      </c>
      <c r="CE802"/>
      <c r="CF802">
        <v>0</v>
      </c>
    </row>
    <row r="803" spans="1:85" hidden="1" x14ac:dyDescent="0.35">
      <c r="A803" t="s">
        <v>955</v>
      </c>
      <c r="B803" t="s">
        <v>3730</v>
      </c>
      <c r="C803">
        <v>572.97500000000002</v>
      </c>
      <c r="D803">
        <v>14.44</v>
      </c>
      <c r="E803">
        <v>18.042999999999999</v>
      </c>
      <c r="F803">
        <v>8.8569999999999993</v>
      </c>
      <c r="G803" t="s">
        <v>2884</v>
      </c>
      <c r="I803">
        <v>298.76</v>
      </c>
      <c r="J803">
        <v>572.98400000000004</v>
      </c>
      <c r="K803" s="68">
        <v>22.46</v>
      </c>
      <c r="L803">
        <v>6</v>
      </c>
      <c r="M803">
        <v>3</v>
      </c>
      <c r="N803" t="s">
        <v>3730</v>
      </c>
      <c r="O803">
        <v>1.839</v>
      </c>
      <c r="P803">
        <v>10</v>
      </c>
      <c r="Q803">
        <v>14.44</v>
      </c>
      <c r="R803">
        <v>572.97699999999998</v>
      </c>
      <c r="S803">
        <v>11.552</v>
      </c>
      <c r="T803">
        <v>18.927</v>
      </c>
      <c r="U803">
        <v>7.0860000000000003</v>
      </c>
      <c r="V803">
        <v>100</v>
      </c>
      <c r="W803">
        <v>1.036</v>
      </c>
      <c r="X803">
        <v>1.387</v>
      </c>
      <c r="Y803">
        <v>22.277000000000001</v>
      </c>
      <c r="Z803">
        <v>22.23</v>
      </c>
      <c r="AA803">
        <v>0.61299999999999999</v>
      </c>
      <c r="AB803">
        <v>0</v>
      </c>
      <c r="AC803" t="b">
        <v>1</v>
      </c>
      <c r="BM803" t="s">
        <v>3288</v>
      </c>
      <c r="BN803" t="s">
        <v>3288</v>
      </c>
      <c r="BO803" t="s">
        <v>2888</v>
      </c>
      <c r="BT803"/>
      <c r="BU803"/>
      <c r="BX803"/>
      <c r="BZ803"/>
      <c r="CA803"/>
      <c r="CB803"/>
      <c r="CC803"/>
      <c r="CD803">
        <v>0</v>
      </c>
      <c r="CE803"/>
      <c r="CF803">
        <v>0</v>
      </c>
    </row>
    <row r="804" spans="1:85" hidden="1" x14ac:dyDescent="0.35">
      <c r="A804" t="s">
        <v>956</v>
      </c>
      <c r="B804" t="s">
        <v>3731</v>
      </c>
      <c r="C804">
        <v>572.971</v>
      </c>
      <c r="D804">
        <v>19.332999999999998</v>
      </c>
      <c r="E804">
        <v>43.64</v>
      </c>
      <c r="F804">
        <v>10.185</v>
      </c>
      <c r="G804" t="s">
        <v>2884</v>
      </c>
      <c r="I804">
        <v>326.19</v>
      </c>
      <c r="J804">
        <v>572.98400000000004</v>
      </c>
      <c r="K804" s="68">
        <v>49.89</v>
      </c>
      <c r="L804">
        <v>11</v>
      </c>
      <c r="M804">
        <v>3</v>
      </c>
      <c r="N804" t="s">
        <v>3731</v>
      </c>
      <c r="O804">
        <v>1.839</v>
      </c>
      <c r="P804">
        <v>10.523</v>
      </c>
      <c r="Q804">
        <v>19.332999999999998</v>
      </c>
      <c r="R804">
        <v>572.97400000000005</v>
      </c>
      <c r="S804">
        <v>15.467000000000001</v>
      </c>
      <c r="T804">
        <v>44.89</v>
      </c>
      <c r="U804">
        <v>8.1479999999999997</v>
      </c>
      <c r="V804">
        <v>100</v>
      </c>
      <c r="W804">
        <v>1.0329999999999999</v>
      </c>
      <c r="X804">
        <v>3.14</v>
      </c>
      <c r="Y804">
        <v>22.085000000000001</v>
      </c>
      <c r="Z804">
        <v>22.23</v>
      </c>
      <c r="AA804">
        <v>0.61299999999999999</v>
      </c>
      <c r="AB804">
        <v>0</v>
      </c>
      <c r="AC804" t="b">
        <v>1</v>
      </c>
      <c r="BM804" t="s">
        <v>2887</v>
      </c>
      <c r="BN804" t="s">
        <v>3345</v>
      </c>
      <c r="BO804" t="s">
        <v>3359</v>
      </c>
      <c r="BT804"/>
      <c r="BU804"/>
      <c r="BX804" t="s">
        <v>3360</v>
      </c>
      <c r="BZ804"/>
      <c r="CA804"/>
      <c r="CB804"/>
      <c r="CC804"/>
      <c r="CD804">
        <v>0</v>
      </c>
      <c r="CE804"/>
      <c r="CF804">
        <v>0</v>
      </c>
    </row>
    <row r="805" spans="1:85" hidden="1" x14ac:dyDescent="0.35">
      <c r="A805" t="s">
        <v>957</v>
      </c>
      <c r="B805" t="s">
        <v>3732</v>
      </c>
      <c r="C805">
        <v>582.50900000000001</v>
      </c>
      <c r="D805">
        <v>30.626999999999999</v>
      </c>
      <c r="E805">
        <v>106.77200000000001</v>
      </c>
      <c r="F805">
        <v>360</v>
      </c>
      <c r="G805" t="s">
        <v>2884</v>
      </c>
      <c r="I805">
        <v>286.19</v>
      </c>
      <c r="J805">
        <v>582.52099999999996</v>
      </c>
      <c r="K805" s="68">
        <v>9.61</v>
      </c>
      <c r="L805">
        <v>6</v>
      </c>
      <c r="M805">
        <v>3</v>
      </c>
      <c r="N805" t="s">
        <v>3732</v>
      </c>
      <c r="O805">
        <v>1.8240000000000001</v>
      </c>
      <c r="P805">
        <v>10</v>
      </c>
      <c r="Q805">
        <v>30.626999999999999</v>
      </c>
      <c r="R805">
        <v>582.51099999999997</v>
      </c>
      <c r="S805">
        <v>24.501999999999999</v>
      </c>
      <c r="T805">
        <v>127.545</v>
      </c>
      <c r="U805">
        <v>331.54899999999998</v>
      </c>
      <c r="V805">
        <v>100</v>
      </c>
      <c r="W805">
        <v>2.1309999999999998</v>
      </c>
      <c r="X805">
        <v>3.8980000000000001</v>
      </c>
      <c r="Y805">
        <v>21.31</v>
      </c>
      <c r="Z805">
        <v>22.08</v>
      </c>
      <c r="AA805">
        <v>0.61</v>
      </c>
      <c r="AB805">
        <v>0</v>
      </c>
      <c r="AC805" t="b">
        <v>1</v>
      </c>
      <c r="BM805" t="s">
        <v>2887</v>
      </c>
      <c r="BN805" t="s">
        <v>3288</v>
      </c>
      <c r="BO805" t="s">
        <v>2888</v>
      </c>
      <c r="BT805"/>
      <c r="BU805"/>
      <c r="BX805"/>
      <c r="BZ805"/>
      <c r="CA805"/>
      <c r="CB805"/>
      <c r="CC805"/>
      <c r="CD805">
        <v>0</v>
      </c>
      <c r="CE805"/>
      <c r="CF805">
        <v>0</v>
      </c>
    </row>
    <row r="806" spans="1:85" hidden="1" x14ac:dyDescent="0.35">
      <c r="A806" t="s">
        <v>958</v>
      </c>
      <c r="B806" t="s">
        <v>3733</v>
      </c>
      <c r="C806">
        <v>591.673</v>
      </c>
      <c r="D806">
        <v>12.502000000000001</v>
      </c>
      <c r="E806">
        <v>43.161999999999999</v>
      </c>
      <c r="F806">
        <v>8.1590000000000007</v>
      </c>
      <c r="G806" t="s">
        <v>2884</v>
      </c>
      <c r="I806">
        <v>326.19</v>
      </c>
      <c r="J806">
        <v>591.68100000000004</v>
      </c>
      <c r="K806" s="68">
        <v>51.05</v>
      </c>
      <c r="L806">
        <v>6</v>
      </c>
      <c r="M806">
        <v>3</v>
      </c>
      <c r="N806" t="s">
        <v>3733</v>
      </c>
      <c r="O806">
        <v>1.804</v>
      </c>
      <c r="P806">
        <v>10</v>
      </c>
      <c r="Q806">
        <v>12.502000000000001</v>
      </c>
      <c r="R806">
        <v>591.67399999999998</v>
      </c>
      <c r="S806">
        <v>10.000999999999999</v>
      </c>
      <c r="T806">
        <v>44.738999999999997</v>
      </c>
      <c r="U806">
        <v>6.5270000000000001</v>
      </c>
      <c r="V806">
        <v>100</v>
      </c>
      <c r="W806">
        <v>1.038</v>
      </c>
      <c r="X806">
        <v>1.2849999999999999</v>
      </c>
      <c r="Y806">
        <v>22.22</v>
      </c>
      <c r="Z806">
        <v>22.29</v>
      </c>
      <c r="AA806">
        <v>0.61399999999999999</v>
      </c>
      <c r="AB806">
        <v>0</v>
      </c>
      <c r="AC806" t="b">
        <v>1</v>
      </c>
      <c r="BM806" t="s">
        <v>3345</v>
      </c>
      <c r="BN806" t="s">
        <v>3288</v>
      </c>
      <c r="BO806" t="s">
        <v>2888</v>
      </c>
      <c r="BT806"/>
      <c r="BU806"/>
      <c r="BX806"/>
      <c r="BZ806"/>
      <c r="CA806"/>
      <c r="CB806"/>
      <c r="CC806"/>
      <c r="CD806">
        <v>0</v>
      </c>
      <c r="CE806"/>
      <c r="CF806">
        <v>0</v>
      </c>
    </row>
    <row r="807" spans="1:85" hidden="1" x14ac:dyDescent="0.35">
      <c r="A807" t="s">
        <v>959</v>
      </c>
      <c r="B807" t="s">
        <v>3734</v>
      </c>
      <c r="C807">
        <v>600.63900000000001</v>
      </c>
      <c r="D807">
        <v>49.347999999999999</v>
      </c>
      <c r="E807">
        <v>341.80599999999998</v>
      </c>
      <c r="F807">
        <v>18.562999999999999</v>
      </c>
      <c r="G807" t="s">
        <v>2884</v>
      </c>
      <c r="I807">
        <v>256.29000000000002</v>
      </c>
      <c r="J807">
        <v>600.65899999999999</v>
      </c>
      <c r="K807" s="68">
        <v>343.68</v>
      </c>
      <c r="L807">
        <v>6</v>
      </c>
      <c r="M807">
        <v>3</v>
      </c>
      <c r="N807" t="s">
        <v>3734</v>
      </c>
      <c r="O807">
        <v>1.897</v>
      </c>
      <c r="P807">
        <v>10</v>
      </c>
      <c r="Q807">
        <v>49.347999999999999</v>
      </c>
      <c r="R807">
        <v>600.64300000000003</v>
      </c>
      <c r="S807">
        <v>39.478000000000002</v>
      </c>
      <c r="T807">
        <v>342.18099999999998</v>
      </c>
      <c r="U807">
        <v>14.85</v>
      </c>
      <c r="V807">
        <v>100</v>
      </c>
      <c r="W807">
        <v>0.88600000000000001</v>
      </c>
      <c r="X807">
        <v>1.581</v>
      </c>
      <c r="Y807">
        <v>21.74</v>
      </c>
      <c r="Z807">
        <v>22.445</v>
      </c>
      <c r="AA807">
        <v>0.61799999999999999</v>
      </c>
      <c r="AB807">
        <v>0</v>
      </c>
      <c r="AC807" t="b">
        <v>1</v>
      </c>
      <c r="BM807" t="s">
        <v>2905</v>
      </c>
      <c r="BN807" t="s">
        <v>3345</v>
      </c>
      <c r="BO807" t="s">
        <v>2888</v>
      </c>
      <c r="BT807"/>
      <c r="BU807"/>
      <c r="BX807"/>
      <c r="BZ807"/>
      <c r="CA807"/>
      <c r="CB807"/>
      <c r="CC807"/>
      <c r="CD807">
        <v>0</v>
      </c>
      <c r="CE807"/>
      <c r="CF807">
        <v>0</v>
      </c>
    </row>
    <row r="808" spans="1:85" hidden="1" x14ac:dyDescent="0.35">
      <c r="A808" t="s">
        <v>960</v>
      </c>
      <c r="B808" t="s">
        <v>3735</v>
      </c>
      <c r="C808" s="51">
        <v>612.98099999999999</v>
      </c>
      <c r="D808">
        <v>10.840999999999999</v>
      </c>
      <c r="E808" s="68">
        <v>177.61600000000001</v>
      </c>
      <c r="F808">
        <v>6.2949999999999999</v>
      </c>
      <c r="G808" t="s">
        <v>3290</v>
      </c>
      <c r="I808">
        <v>93.81</v>
      </c>
      <c r="J808">
        <v>612.98699999999997</v>
      </c>
      <c r="K808" s="73">
        <v>178.94</v>
      </c>
      <c r="L808">
        <v>6</v>
      </c>
      <c r="M808">
        <v>1</v>
      </c>
      <c r="N808" s="51" t="s">
        <v>3735</v>
      </c>
      <c r="O808">
        <v>1.9450000000000001</v>
      </c>
      <c r="P808">
        <v>10</v>
      </c>
      <c r="Q808">
        <v>10.840999999999999</v>
      </c>
      <c r="R808">
        <v>612.98199999999997</v>
      </c>
      <c r="S808">
        <v>8.673</v>
      </c>
      <c r="T808">
        <v>177.881</v>
      </c>
      <c r="U808">
        <v>5.0359999999999996</v>
      </c>
      <c r="V808">
        <v>100</v>
      </c>
      <c r="W808">
        <v>1.083</v>
      </c>
      <c r="X808">
        <v>1.2709999999999999</v>
      </c>
      <c r="Y808">
        <v>22.65</v>
      </c>
      <c r="Z808">
        <v>22.39</v>
      </c>
      <c r="AA808">
        <v>0.61599999999999999</v>
      </c>
      <c r="AB808">
        <v>0</v>
      </c>
      <c r="AC808" t="b">
        <v>1</v>
      </c>
      <c r="AI808">
        <v>612.97900000000004</v>
      </c>
      <c r="AJ808">
        <v>176.29300000000001</v>
      </c>
      <c r="AK808">
        <v>612.98400000000004</v>
      </c>
      <c r="AL808">
        <v>177.96299999999999</v>
      </c>
      <c r="AM808">
        <v>3.3410000000000002</v>
      </c>
      <c r="AN808">
        <v>8.91</v>
      </c>
      <c r="AO808">
        <v>11.79</v>
      </c>
      <c r="AP808">
        <v>0.93899999999999995</v>
      </c>
      <c r="AQ808">
        <v>22.364000000000001</v>
      </c>
      <c r="AR808">
        <v>0.88100000000000001</v>
      </c>
      <c r="AS808">
        <v>14.000999999999999</v>
      </c>
      <c r="AT808">
        <v>0.16700000000000001</v>
      </c>
      <c r="AU808">
        <v>3.5999999999999997E-2</v>
      </c>
      <c r="AV808">
        <v>0.17100000000000001</v>
      </c>
      <c r="AW808">
        <v>0</v>
      </c>
      <c r="AX808">
        <v>158565</v>
      </c>
      <c r="AY808" t="b">
        <v>1</v>
      </c>
      <c r="AZ808">
        <v>92.834999999999994</v>
      </c>
      <c r="BA808">
        <v>612.98099999999999</v>
      </c>
      <c r="BB808">
        <v>10.840999999999999</v>
      </c>
      <c r="BC808">
        <v>177.61600000000001</v>
      </c>
      <c r="BD808">
        <v>6.2949999999999999</v>
      </c>
      <c r="BE808">
        <v>612.98699999999997</v>
      </c>
      <c r="BF808">
        <v>178.94</v>
      </c>
      <c r="BG808">
        <v>7</v>
      </c>
      <c r="BH808">
        <v>3</v>
      </c>
      <c r="BM808" t="s">
        <v>144</v>
      </c>
      <c r="BN808" t="s">
        <v>144</v>
      </c>
      <c r="BO808" t="s">
        <v>3725</v>
      </c>
      <c r="BQ808">
        <v>1</v>
      </c>
      <c r="BT808" s="51" t="s">
        <v>3293</v>
      </c>
      <c r="CB808" s="51">
        <v>11.79</v>
      </c>
      <c r="CC808" s="51">
        <v>11.79</v>
      </c>
      <c r="CD808" s="51">
        <v>1.0999999999999999E-2</v>
      </c>
      <c r="CE808" s="51">
        <v>2.1999999999999999E-2</v>
      </c>
      <c r="CF808" s="51">
        <v>0.747</v>
      </c>
      <c r="CG808" t="b">
        <f>IF(CE808*100&lt;CC808,TRUE,FALSE)</f>
        <v>1</v>
      </c>
    </row>
    <row r="809" spans="1:85" hidden="1" x14ac:dyDescent="0.35">
      <c r="A809" t="s">
        <v>961</v>
      </c>
      <c r="B809" t="s">
        <v>3736</v>
      </c>
      <c r="C809">
        <v>618.47299999999996</v>
      </c>
      <c r="D809">
        <v>15.46</v>
      </c>
      <c r="E809">
        <v>240.637</v>
      </c>
      <c r="F809">
        <v>11.3</v>
      </c>
      <c r="G809" t="s">
        <v>2884</v>
      </c>
      <c r="I809">
        <v>161.24</v>
      </c>
      <c r="J809">
        <v>618.48299999999995</v>
      </c>
      <c r="K809" s="68">
        <v>244.36</v>
      </c>
      <c r="L809">
        <v>6</v>
      </c>
      <c r="M809">
        <v>3</v>
      </c>
      <c r="N809" t="s">
        <v>3736</v>
      </c>
      <c r="O809">
        <v>1.881</v>
      </c>
      <c r="P809">
        <v>10</v>
      </c>
      <c r="Q809">
        <v>15.46</v>
      </c>
      <c r="R809">
        <v>618.47500000000002</v>
      </c>
      <c r="S809">
        <v>12.368</v>
      </c>
      <c r="T809">
        <v>241.381</v>
      </c>
      <c r="U809">
        <v>9.0399999999999991</v>
      </c>
      <c r="V809">
        <v>100</v>
      </c>
      <c r="W809">
        <v>1.377</v>
      </c>
      <c r="X809">
        <v>1.92</v>
      </c>
      <c r="Y809">
        <v>23.07</v>
      </c>
      <c r="Z809">
        <v>22.44</v>
      </c>
      <c r="AA809">
        <v>0.61699999999999999</v>
      </c>
      <c r="AB809">
        <v>0</v>
      </c>
      <c r="AC809" t="b">
        <v>1</v>
      </c>
      <c r="BM809" t="s">
        <v>2887</v>
      </c>
      <c r="BN809" t="s">
        <v>2887</v>
      </c>
      <c r="BO809" t="s">
        <v>2888</v>
      </c>
      <c r="BT809"/>
      <c r="BU809"/>
      <c r="BX809"/>
      <c r="BZ809"/>
      <c r="CA809"/>
      <c r="CB809"/>
      <c r="CC809"/>
      <c r="CD809">
        <v>0</v>
      </c>
      <c r="CE809"/>
      <c r="CF809">
        <v>0</v>
      </c>
    </row>
    <row r="810" spans="1:85" hidden="1" x14ac:dyDescent="0.35">
      <c r="A810" t="s">
        <v>962</v>
      </c>
      <c r="B810" t="s">
        <v>3737</v>
      </c>
      <c r="C810">
        <v>618.476</v>
      </c>
      <c r="D810">
        <v>13.89</v>
      </c>
      <c r="E810">
        <v>18.567</v>
      </c>
      <c r="F810">
        <v>8.2829999999999995</v>
      </c>
      <c r="G810" t="s">
        <v>2884</v>
      </c>
      <c r="I810">
        <v>298.76</v>
      </c>
      <c r="J810">
        <v>618.48299999999995</v>
      </c>
      <c r="K810" s="68">
        <v>21.88</v>
      </c>
      <c r="L810">
        <v>6</v>
      </c>
      <c r="M810">
        <v>3</v>
      </c>
      <c r="N810" t="s">
        <v>3737</v>
      </c>
      <c r="O810">
        <v>1.881</v>
      </c>
      <c r="P810">
        <v>10</v>
      </c>
      <c r="Q810">
        <v>13.89</v>
      </c>
      <c r="R810">
        <v>618.47799999999995</v>
      </c>
      <c r="S810">
        <v>11.112</v>
      </c>
      <c r="T810">
        <v>19.23</v>
      </c>
      <c r="U810">
        <v>6.6260000000000003</v>
      </c>
      <c r="V810">
        <v>100</v>
      </c>
      <c r="W810">
        <v>0.99199999999999999</v>
      </c>
      <c r="X810">
        <v>1.361</v>
      </c>
      <c r="Y810">
        <v>22.12</v>
      </c>
      <c r="Z810">
        <v>22.44</v>
      </c>
      <c r="AA810">
        <v>0.61699999999999999</v>
      </c>
      <c r="AB810">
        <v>0</v>
      </c>
      <c r="AC810" t="b">
        <v>1</v>
      </c>
      <c r="BM810" t="s">
        <v>2887</v>
      </c>
      <c r="BN810" t="s">
        <v>2887</v>
      </c>
      <c r="BO810" t="s">
        <v>2888</v>
      </c>
      <c r="BT810"/>
      <c r="BU810"/>
      <c r="BX810"/>
      <c r="BZ810"/>
      <c r="CA810"/>
      <c r="CB810"/>
      <c r="CC810"/>
      <c r="CD810">
        <v>0</v>
      </c>
      <c r="CE810"/>
      <c r="CF810">
        <v>0</v>
      </c>
    </row>
    <row r="811" spans="1:85" hidden="1" x14ac:dyDescent="0.35">
      <c r="A811" t="s">
        <v>963</v>
      </c>
      <c r="B811" t="s">
        <v>3738</v>
      </c>
      <c r="C811">
        <v>618.51</v>
      </c>
      <c r="D811">
        <v>35.359000000000002</v>
      </c>
      <c r="E811">
        <v>287.40699999999998</v>
      </c>
      <c r="F811">
        <v>114.393</v>
      </c>
      <c r="G811" t="s">
        <v>2884</v>
      </c>
      <c r="I811">
        <v>286.19</v>
      </c>
      <c r="J811">
        <v>618.529</v>
      </c>
      <c r="K811" s="68">
        <v>9.2899999999999991</v>
      </c>
      <c r="L811">
        <v>6</v>
      </c>
      <c r="M811">
        <v>3</v>
      </c>
      <c r="N811" t="s">
        <v>3738</v>
      </c>
      <c r="O811">
        <v>1.8580000000000001</v>
      </c>
      <c r="P811">
        <v>10</v>
      </c>
      <c r="Q811">
        <v>35.359000000000002</v>
      </c>
      <c r="R811">
        <v>618.51400000000001</v>
      </c>
      <c r="S811">
        <v>28.288</v>
      </c>
      <c r="T811">
        <v>303.78300000000002</v>
      </c>
      <c r="U811">
        <v>91.513999999999996</v>
      </c>
      <c r="V811">
        <v>100</v>
      </c>
      <c r="W811">
        <v>1.9710000000000001</v>
      </c>
      <c r="X811">
        <v>3.61</v>
      </c>
      <c r="Y811">
        <v>21.04</v>
      </c>
      <c r="Z811">
        <v>22.44</v>
      </c>
      <c r="AA811">
        <v>0.61699999999999999</v>
      </c>
      <c r="AB811">
        <v>0</v>
      </c>
      <c r="AC811" t="b">
        <v>1</v>
      </c>
      <c r="BM811" t="s">
        <v>2905</v>
      </c>
      <c r="BN811" t="s">
        <v>2887</v>
      </c>
      <c r="BO811" t="s">
        <v>2888</v>
      </c>
      <c r="BT811"/>
      <c r="BU811"/>
      <c r="BX811"/>
      <c r="BZ811"/>
      <c r="CA811"/>
      <c r="CB811"/>
      <c r="CC811"/>
      <c r="CD811">
        <v>0</v>
      </c>
      <c r="CE811"/>
      <c r="CF811">
        <v>0</v>
      </c>
    </row>
    <row r="812" spans="1:85" hidden="1" x14ac:dyDescent="0.35">
      <c r="A812" t="s">
        <v>964</v>
      </c>
      <c r="B812" t="s">
        <v>3739</v>
      </c>
      <c r="C812" s="51">
        <v>624.952</v>
      </c>
      <c r="D812">
        <v>9.298</v>
      </c>
      <c r="E812" s="68">
        <v>57.920999999999999</v>
      </c>
      <c r="F812">
        <v>6.3220000000000001</v>
      </c>
      <c r="G812" t="s">
        <v>3710</v>
      </c>
      <c r="I812">
        <v>338.76</v>
      </c>
      <c r="J812">
        <v>624.95799999999997</v>
      </c>
      <c r="K812" s="73">
        <v>60.45</v>
      </c>
      <c r="L812">
        <v>11</v>
      </c>
      <c r="M812">
        <v>0</v>
      </c>
      <c r="N812" s="51" t="s">
        <v>3739</v>
      </c>
      <c r="O812">
        <v>1.8460000000000001</v>
      </c>
      <c r="P812">
        <v>11.083</v>
      </c>
      <c r="Q812">
        <v>9.298</v>
      </c>
      <c r="R812">
        <v>624.95399999999995</v>
      </c>
      <c r="S812">
        <v>7.298</v>
      </c>
      <c r="T812">
        <v>58.427</v>
      </c>
      <c r="U812">
        <v>5.0570000000000004</v>
      </c>
      <c r="V812">
        <v>100</v>
      </c>
      <c r="W812">
        <v>0.83299999999999996</v>
      </c>
      <c r="X812">
        <v>1.88</v>
      </c>
      <c r="Y812">
        <v>22.03</v>
      </c>
      <c r="Z812">
        <v>22.535</v>
      </c>
      <c r="AA812">
        <v>0.61899999999999999</v>
      </c>
      <c r="AB812">
        <v>0</v>
      </c>
      <c r="AC812" t="b">
        <v>1</v>
      </c>
      <c r="AI812">
        <v>624.952</v>
      </c>
      <c r="AJ812">
        <v>57.424999999999997</v>
      </c>
      <c r="AK812">
        <v>624.95699999999999</v>
      </c>
      <c r="AL812">
        <v>59.845999999999997</v>
      </c>
      <c r="AM812">
        <v>4.843</v>
      </c>
      <c r="AN812">
        <v>8.41</v>
      </c>
      <c r="AO812">
        <v>16.850000000000001</v>
      </c>
      <c r="AP812">
        <v>1.3380000000000001</v>
      </c>
      <c r="AQ812">
        <v>22.489000000000001</v>
      </c>
      <c r="AR812">
        <v>9.8369999999999997</v>
      </c>
      <c r="AS812">
        <v>0.85399999999999998</v>
      </c>
      <c r="AT812">
        <v>3.7999999999999999E-2</v>
      </c>
      <c r="AU812">
        <v>0.188</v>
      </c>
      <c r="AV812">
        <v>0.31900000000000001</v>
      </c>
      <c r="AW812">
        <v>0</v>
      </c>
      <c r="AX812">
        <v>161938</v>
      </c>
      <c r="AY812" t="b">
        <v>1</v>
      </c>
      <c r="AZ812">
        <v>338.15600000000001</v>
      </c>
      <c r="BA812">
        <v>624.952</v>
      </c>
      <c r="BB812">
        <v>9.298</v>
      </c>
      <c r="BC812">
        <v>57.920999999999999</v>
      </c>
      <c r="BD812">
        <v>6.3220000000000001</v>
      </c>
      <c r="BE812">
        <v>624.95799999999997</v>
      </c>
      <c r="BF812">
        <v>60.45</v>
      </c>
      <c r="BG812">
        <v>12</v>
      </c>
      <c r="BH812">
        <v>3</v>
      </c>
      <c r="BI812">
        <v>7.298</v>
      </c>
      <c r="BJ812">
        <v>5.0570000000000004</v>
      </c>
      <c r="BK812">
        <v>2.028</v>
      </c>
      <c r="BM812" t="s">
        <v>3712</v>
      </c>
      <c r="BN812" t="s">
        <v>3712</v>
      </c>
      <c r="BO812" t="s">
        <v>3217</v>
      </c>
      <c r="BQ812">
        <v>1</v>
      </c>
      <c r="BT812" t="s">
        <v>3293</v>
      </c>
      <c r="BU812"/>
      <c r="BZ812"/>
      <c r="CA812"/>
      <c r="CB812">
        <v>16.850000000000001</v>
      </c>
      <c r="CC812">
        <v>16.850000000000001</v>
      </c>
      <c r="CD812">
        <v>3.1E-2</v>
      </c>
      <c r="CE812">
        <v>4.8000000000000001E-2</v>
      </c>
      <c r="CF812">
        <v>0.78800000000000003</v>
      </c>
      <c r="CG812" t="b">
        <f>IF(CE812*100&lt;CC812,TRUE,FALSE)</f>
        <v>1</v>
      </c>
    </row>
    <row r="813" spans="1:85" hidden="1" x14ac:dyDescent="0.35">
      <c r="A813" t="s">
        <v>965</v>
      </c>
      <c r="B813" t="s">
        <v>3740</v>
      </c>
      <c r="C813">
        <v>625.67499999999995</v>
      </c>
      <c r="D813">
        <v>13.61</v>
      </c>
      <c r="E813">
        <v>36.097999999999999</v>
      </c>
      <c r="F813">
        <v>7.5369999999999999</v>
      </c>
      <c r="G813" t="s">
        <v>2884</v>
      </c>
      <c r="I813">
        <v>316.29000000000002</v>
      </c>
      <c r="J813">
        <v>625.68200000000002</v>
      </c>
      <c r="K813" s="68">
        <v>37.79</v>
      </c>
      <c r="L813">
        <v>7</v>
      </c>
      <c r="M813">
        <v>3</v>
      </c>
      <c r="N813" t="s">
        <v>3740</v>
      </c>
      <c r="O813">
        <v>1.79</v>
      </c>
      <c r="P813">
        <v>10</v>
      </c>
      <c r="Q813">
        <v>13.61</v>
      </c>
      <c r="R813">
        <v>625.67600000000004</v>
      </c>
      <c r="S813">
        <v>10.888</v>
      </c>
      <c r="T813">
        <v>36.436</v>
      </c>
      <c r="U813">
        <v>6.03</v>
      </c>
      <c r="V813">
        <v>100</v>
      </c>
      <c r="W813">
        <v>0.876</v>
      </c>
      <c r="X813">
        <v>1.2929999999999999</v>
      </c>
      <c r="Y813">
        <v>22.35</v>
      </c>
      <c r="Z813">
        <v>22.535</v>
      </c>
      <c r="AA813">
        <v>0.61899999999999999</v>
      </c>
      <c r="AB813">
        <v>0</v>
      </c>
      <c r="AC813" t="b">
        <v>1</v>
      </c>
      <c r="BM813" t="s">
        <v>2887</v>
      </c>
      <c r="BN813" t="s">
        <v>2887</v>
      </c>
      <c r="BO813" t="s">
        <v>2888</v>
      </c>
      <c r="BT813"/>
      <c r="BU813"/>
      <c r="BX813"/>
      <c r="BZ813"/>
      <c r="CA813"/>
      <c r="CB813"/>
      <c r="CC813"/>
      <c r="CD813">
        <v>0</v>
      </c>
      <c r="CE813"/>
      <c r="CF813">
        <v>0</v>
      </c>
    </row>
    <row r="814" spans="1:85" hidden="1" x14ac:dyDescent="0.35">
      <c r="A814" t="s">
        <v>966</v>
      </c>
      <c r="B814" t="s">
        <v>3741</v>
      </c>
      <c r="C814">
        <v>625.69399999999996</v>
      </c>
      <c r="D814">
        <v>41.686999999999998</v>
      </c>
      <c r="E814">
        <v>312.86900000000003</v>
      </c>
      <c r="F814">
        <v>101.907</v>
      </c>
      <c r="G814" t="s">
        <v>2884</v>
      </c>
      <c r="I814">
        <v>285</v>
      </c>
      <c r="J814">
        <v>625.71400000000006</v>
      </c>
      <c r="K814" s="68">
        <v>6.4939999999999998</v>
      </c>
      <c r="L814">
        <v>0.71699999999999997</v>
      </c>
      <c r="M814">
        <v>1</v>
      </c>
      <c r="N814" t="s">
        <v>3741</v>
      </c>
      <c r="O814">
        <v>1.8009999999999999</v>
      </c>
      <c r="P814">
        <v>0</v>
      </c>
      <c r="Q814">
        <v>0</v>
      </c>
      <c r="R814">
        <v>625.71400000000006</v>
      </c>
      <c r="S814">
        <v>0</v>
      </c>
      <c r="T814">
        <v>6.4939999999999998</v>
      </c>
      <c r="U814">
        <v>0</v>
      </c>
      <c r="V814">
        <v>0</v>
      </c>
      <c r="W814">
        <v>0</v>
      </c>
      <c r="X814">
        <v>0</v>
      </c>
      <c r="Y814">
        <v>0</v>
      </c>
      <c r="Z814">
        <v>0</v>
      </c>
      <c r="AA814">
        <v>0</v>
      </c>
      <c r="AB814">
        <v>0</v>
      </c>
      <c r="AC814" t="b">
        <v>1</v>
      </c>
      <c r="AE814">
        <v>0</v>
      </c>
      <c r="AF814">
        <v>0</v>
      </c>
      <c r="AG814">
        <v>0</v>
      </c>
      <c r="AH814">
        <v>0</v>
      </c>
      <c r="AI814">
        <v>0</v>
      </c>
      <c r="AJ814">
        <v>0</v>
      </c>
      <c r="AK814">
        <v>0</v>
      </c>
      <c r="AL814">
        <v>0</v>
      </c>
      <c r="AM814">
        <v>0</v>
      </c>
      <c r="AN814">
        <v>0</v>
      </c>
      <c r="AO814">
        <v>0</v>
      </c>
      <c r="AP814">
        <v>0</v>
      </c>
      <c r="AQ814">
        <v>0</v>
      </c>
      <c r="AR814">
        <v>0</v>
      </c>
      <c r="AS814">
        <v>0</v>
      </c>
      <c r="AT814">
        <v>0</v>
      </c>
      <c r="AU814">
        <v>0</v>
      </c>
      <c r="AV814">
        <v>0</v>
      </c>
      <c r="AW814">
        <v>0</v>
      </c>
      <c r="AX814">
        <v>0</v>
      </c>
      <c r="AY814" t="b">
        <v>0</v>
      </c>
      <c r="AZ814">
        <v>0</v>
      </c>
      <c r="BI814">
        <v>0</v>
      </c>
      <c r="BJ814">
        <v>0</v>
      </c>
      <c r="BK814">
        <v>0</v>
      </c>
      <c r="BM814" t="s">
        <v>3345</v>
      </c>
      <c r="BN814" t="s">
        <v>3288</v>
      </c>
      <c r="BO814" t="s">
        <v>2888</v>
      </c>
      <c r="BT814"/>
      <c r="BU814"/>
      <c r="BX814"/>
      <c r="BY814" t="s">
        <v>2903</v>
      </c>
      <c r="BZ814"/>
      <c r="CA814"/>
      <c r="CB814"/>
      <c r="CC814"/>
      <c r="CD814">
        <v>0</v>
      </c>
      <c r="CE814"/>
      <c r="CF814">
        <v>0</v>
      </c>
    </row>
    <row r="815" spans="1:85" hidden="1" x14ac:dyDescent="0.35">
      <c r="A815" t="s">
        <v>967</v>
      </c>
      <c r="B815" t="s">
        <v>3742</v>
      </c>
      <c r="C815">
        <v>625.71400000000006</v>
      </c>
      <c r="D815">
        <v>24.913</v>
      </c>
      <c r="E815">
        <v>337.07499999999999</v>
      </c>
      <c r="F815">
        <v>6.2949999999999999</v>
      </c>
      <c r="G815" t="s">
        <v>2884</v>
      </c>
      <c r="I815">
        <v>261.24</v>
      </c>
      <c r="J815">
        <v>625.72299999999996</v>
      </c>
      <c r="K815" s="68">
        <v>342.73</v>
      </c>
      <c r="L815">
        <v>8</v>
      </c>
      <c r="M815">
        <v>3</v>
      </c>
      <c r="N815" t="s">
        <v>3742</v>
      </c>
      <c r="O815">
        <v>1.7569999999999999</v>
      </c>
      <c r="P815">
        <v>10</v>
      </c>
      <c r="Q815">
        <v>24.913</v>
      </c>
      <c r="R815">
        <v>625.71600000000001</v>
      </c>
      <c r="S815">
        <v>19.93</v>
      </c>
      <c r="T815">
        <v>338.20600000000002</v>
      </c>
      <c r="U815">
        <v>5.0359999999999996</v>
      </c>
      <c r="V815">
        <v>100</v>
      </c>
      <c r="W815">
        <v>0.57199999999999995</v>
      </c>
      <c r="X815">
        <v>1.3759999999999999</v>
      </c>
      <c r="Y815">
        <v>22.06</v>
      </c>
      <c r="Z815">
        <v>22.535</v>
      </c>
      <c r="AA815">
        <v>0.61899999999999999</v>
      </c>
      <c r="AB815">
        <v>0</v>
      </c>
      <c r="AC815" t="b">
        <v>1</v>
      </c>
      <c r="BM815" t="s">
        <v>3288</v>
      </c>
      <c r="BN815" t="s">
        <v>3288</v>
      </c>
      <c r="BO815" t="s">
        <v>2888</v>
      </c>
      <c r="BT815"/>
      <c r="BU815"/>
      <c r="BX815"/>
      <c r="BZ815"/>
      <c r="CA815"/>
      <c r="CB815"/>
      <c r="CC815"/>
      <c r="CD815">
        <v>0</v>
      </c>
      <c r="CE815"/>
      <c r="CF815">
        <v>0</v>
      </c>
    </row>
    <row r="816" spans="1:85" hidden="1" x14ac:dyDescent="0.35">
      <c r="A816" t="s">
        <v>968</v>
      </c>
      <c r="B816" t="s">
        <v>3743</v>
      </c>
      <c r="C816" s="51">
        <v>631.27700000000004</v>
      </c>
      <c r="D816">
        <v>27.594999999999999</v>
      </c>
      <c r="E816" s="68">
        <v>338.60700000000003</v>
      </c>
      <c r="F816">
        <v>11.052</v>
      </c>
      <c r="G816" t="s">
        <v>3710</v>
      </c>
      <c r="I816">
        <v>263.70999999999998</v>
      </c>
      <c r="J816">
        <v>631.29</v>
      </c>
      <c r="K816" s="73">
        <v>344.68</v>
      </c>
      <c r="L816">
        <v>11</v>
      </c>
      <c r="M816">
        <v>0</v>
      </c>
      <c r="N816" s="51" t="s">
        <v>3743</v>
      </c>
      <c r="O816">
        <v>1.9219999999999999</v>
      </c>
      <c r="P816">
        <v>10.523</v>
      </c>
      <c r="Q816">
        <v>27.594999999999999</v>
      </c>
      <c r="R816">
        <v>631.279</v>
      </c>
      <c r="S816">
        <v>22.076000000000001</v>
      </c>
      <c r="T816">
        <v>339.822</v>
      </c>
      <c r="U816">
        <v>8.8420000000000005</v>
      </c>
      <c r="V816">
        <v>100</v>
      </c>
      <c r="W816">
        <v>0.872</v>
      </c>
      <c r="X816">
        <v>3.06</v>
      </c>
      <c r="Y816">
        <v>21.32</v>
      </c>
      <c r="Z816">
        <v>22.443000000000001</v>
      </c>
      <c r="AA816">
        <v>0.55200000000000005</v>
      </c>
      <c r="AB816">
        <v>0</v>
      </c>
      <c r="AC816" t="b">
        <v>1</v>
      </c>
      <c r="AI816">
        <v>631.27099999999996</v>
      </c>
      <c r="AJ816">
        <v>340.45499999999998</v>
      </c>
      <c r="AK816">
        <v>631.28700000000003</v>
      </c>
      <c r="AL816">
        <v>344.77699999999999</v>
      </c>
      <c r="AM816">
        <v>8.6449999999999996</v>
      </c>
      <c r="AN816">
        <v>32.090000000000003</v>
      </c>
      <c r="AO816">
        <v>19.420000000000002</v>
      </c>
      <c r="AP816">
        <v>2.6960000000000002</v>
      </c>
      <c r="AQ816">
        <v>22.385999999999999</v>
      </c>
      <c r="AR816">
        <v>10.411</v>
      </c>
      <c r="AS816">
        <v>2.3660000000000001</v>
      </c>
      <c r="AT816">
        <v>0</v>
      </c>
      <c r="AU816">
        <v>0</v>
      </c>
      <c r="AV816">
        <v>1</v>
      </c>
      <c r="AW816">
        <v>0</v>
      </c>
      <c r="AX816">
        <v>165311</v>
      </c>
      <c r="AY816" t="b">
        <v>1</v>
      </c>
      <c r="AZ816">
        <v>263.80399999999997</v>
      </c>
      <c r="BA816">
        <v>631.27700000000004</v>
      </c>
      <c r="BB816">
        <v>27.594999999999999</v>
      </c>
      <c r="BC816">
        <v>338.60700000000003</v>
      </c>
      <c r="BD816">
        <v>11.052</v>
      </c>
      <c r="BE816">
        <v>631.29</v>
      </c>
      <c r="BF816">
        <v>344.68</v>
      </c>
      <c r="BG816">
        <v>11</v>
      </c>
      <c r="BH816">
        <v>3</v>
      </c>
      <c r="BI816">
        <v>22.076000000000001</v>
      </c>
      <c r="BJ816">
        <v>8.8420000000000005</v>
      </c>
      <c r="BK816">
        <v>3.1819999999999999</v>
      </c>
      <c r="BM816" t="s">
        <v>3712</v>
      </c>
      <c r="BN816" t="s">
        <v>3712</v>
      </c>
      <c r="BO816" t="s">
        <v>3217</v>
      </c>
      <c r="BQ816">
        <v>1</v>
      </c>
      <c r="BT816" t="s">
        <v>3293</v>
      </c>
      <c r="BU816"/>
      <c r="BZ816"/>
      <c r="CA816"/>
      <c r="CB816">
        <v>19.420000000000002</v>
      </c>
      <c r="CC816">
        <v>19.420000000000002</v>
      </c>
      <c r="CD816">
        <v>8.9999999999999993E-3</v>
      </c>
      <c r="CE816">
        <v>1.7000000000000001E-2</v>
      </c>
      <c r="CF816">
        <v>0.89300000000000002</v>
      </c>
      <c r="CG816" t="b">
        <f>IF(CE816*100&lt;CC816,TRUE,FALSE)</f>
        <v>1</v>
      </c>
    </row>
    <row r="817" spans="1:85" hidden="1" x14ac:dyDescent="0.35">
      <c r="A817" t="s">
        <v>969</v>
      </c>
      <c r="B817" t="s">
        <v>3744</v>
      </c>
      <c r="C817">
        <v>634.05700000000002</v>
      </c>
      <c r="D817">
        <v>8</v>
      </c>
      <c r="E817">
        <v>17.713999999999999</v>
      </c>
      <c r="F817">
        <v>6.3380000000000001</v>
      </c>
      <c r="G817" t="s">
        <v>2884</v>
      </c>
      <c r="I817">
        <v>298.76</v>
      </c>
      <c r="J817">
        <v>634.06299999999999</v>
      </c>
      <c r="K817" s="68">
        <v>19.37</v>
      </c>
      <c r="L817">
        <v>7</v>
      </c>
      <c r="M817">
        <v>3</v>
      </c>
      <c r="N817" t="s">
        <v>3744</v>
      </c>
      <c r="O817">
        <v>1.929</v>
      </c>
      <c r="P817">
        <v>10</v>
      </c>
      <c r="Q817">
        <v>8</v>
      </c>
      <c r="R817">
        <v>634.05899999999997</v>
      </c>
      <c r="S817">
        <v>6</v>
      </c>
      <c r="T817">
        <v>18.045000000000002</v>
      </c>
      <c r="U817">
        <v>5.0709999999999997</v>
      </c>
      <c r="V817">
        <v>100</v>
      </c>
      <c r="W817">
        <v>0.83399999999999996</v>
      </c>
      <c r="X817">
        <v>1.1240000000000001</v>
      </c>
      <c r="Y817">
        <v>22.12</v>
      </c>
      <c r="Z817">
        <v>22.45</v>
      </c>
      <c r="AA817">
        <v>0.55200000000000005</v>
      </c>
      <c r="AB817">
        <v>0</v>
      </c>
      <c r="AC817" t="b">
        <v>1</v>
      </c>
      <c r="BM817" t="s">
        <v>2905</v>
      </c>
      <c r="BN817" t="s">
        <v>2905</v>
      </c>
      <c r="BO817" t="s">
        <v>2888</v>
      </c>
      <c r="BT817"/>
      <c r="BU817"/>
      <c r="BX817"/>
      <c r="BZ817"/>
      <c r="CA817"/>
      <c r="CB817"/>
      <c r="CC817"/>
      <c r="CD817">
        <v>0</v>
      </c>
      <c r="CE817"/>
      <c r="CF817">
        <v>0</v>
      </c>
    </row>
    <row r="818" spans="1:85" hidden="1" x14ac:dyDescent="0.35">
      <c r="A818" t="s">
        <v>970</v>
      </c>
      <c r="B818" t="s">
        <v>3745</v>
      </c>
      <c r="C818">
        <v>634.07399999999996</v>
      </c>
      <c r="D818">
        <v>13.334</v>
      </c>
      <c r="E818">
        <v>255.99600000000001</v>
      </c>
      <c r="F818">
        <v>11.076000000000001</v>
      </c>
      <c r="G818" t="s">
        <v>2884</v>
      </c>
      <c r="I818">
        <v>186.19</v>
      </c>
      <c r="J818">
        <v>634.08299999999997</v>
      </c>
      <c r="K818" s="68">
        <v>266.79000000000002</v>
      </c>
      <c r="L818">
        <v>6</v>
      </c>
      <c r="M818">
        <v>3</v>
      </c>
      <c r="N818" t="s">
        <v>3745</v>
      </c>
      <c r="O818">
        <v>1.871</v>
      </c>
      <c r="P818">
        <v>10</v>
      </c>
      <c r="Q818">
        <v>13.334</v>
      </c>
      <c r="R818">
        <v>634.07600000000002</v>
      </c>
      <c r="S818">
        <v>10.667</v>
      </c>
      <c r="T818">
        <v>258.15499999999997</v>
      </c>
      <c r="U818">
        <v>8.8610000000000007</v>
      </c>
      <c r="V818">
        <v>100</v>
      </c>
      <c r="W818">
        <v>1.349</v>
      </c>
      <c r="X818">
        <v>1.607</v>
      </c>
      <c r="Y818">
        <v>22.574999999999999</v>
      </c>
      <c r="Z818">
        <v>22.45</v>
      </c>
      <c r="AA818">
        <v>0.55200000000000005</v>
      </c>
      <c r="AB818">
        <v>0</v>
      </c>
      <c r="AC818" t="b">
        <v>1</v>
      </c>
      <c r="BM818" t="s">
        <v>2887</v>
      </c>
      <c r="BN818" t="s">
        <v>2887</v>
      </c>
      <c r="BO818" t="s">
        <v>2888</v>
      </c>
      <c r="BT818"/>
      <c r="BU818"/>
      <c r="BX818"/>
      <c r="BZ818"/>
      <c r="CA818"/>
      <c r="CB818"/>
      <c r="CC818"/>
      <c r="CD818">
        <v>0</v>
      </c>
      <c r="CE818"/>
      <c r="CF818">
        <v>0</v>
      </c>
    </row>
    <row r="819" spans="1:85" hidden="1" x14ac:dyDescent="0.35">
      <c r="A819" t="s">
        <v>971</v>
      </c>
      <c r="B819" t="s">
        <v>3746</v>
      </c>
      <c r="C819">
        <v>634.077</v>
      </c>
      <c r="D819">
        <v>12.510999999999999</v>
      </c>
      <c r="E819">
        <v>81.456999999999994</v>
      </c>
      <c r="F819">
        <v>8.6449999999999996</v>
      </c>
      <c r="G819" t="s">
        <v>2884</v>
      </c>
      <c r="I819">
        <v>6.19</v>
      </c>
      <c r="J819">
        <v>634.08299999999997</v>
      </c>
      <c r="K819" s="68">
        <v>86.79</v>
      </c>
      <c r="L819">
        <v>5</v>
      </c>
      <c r="M819">
        <v>3</v>
      </c>
      <c r="N819" t="s">
        <v>3746</v>
      </c>
      <c r="O819">
        <v>1.871</v>
      </c>
      <c r="P819">
        <v>10</v>
      </c>
      <c r="Q819">
        <v>12.510999999999999</v>
      </c>
      <c r="R819">
        <v>634.07799999999997</v>
      </c>
      <c r="S819">
        <v>10.009</v>
      </c>
      <c r="T819">
        <v>82.524000000000001</v>
      </c>
      <c r="U819">
        <v>6.9160000000000004</v>
      </c>
      <c r="V819">
        <v>100</v>
      </c>
      <c r="W819">
        <v>1.0349999999999999</v>
      </c>
      <c r="X819">
        <v>1.139</v>
      </c>
      <c r="Y819">
        <v>22.234999999999999</v>
      </c>
      <c r="Z819">
        <v>22.45</v>
      </c>
      <c r="AA819">
        <v>0.55200000000000005</v>
      </c>
      <c r="AB819">
        <v>0</v>
      </c>
      <c r="AC819" t="b">
        <v>1</v>
      </c>
      <c r="BM819" t="s">
        <v>2887</v>
      </c>
      <c r="BN819" t="s">
        <v>2887</v>
      </c>
      <c r="BO819" t="s">
        <v>2888</v>
      </c>
      <c r="BT819"/>
      <c r="BU819"/>
      <c r="BX819"/>
      <c r="BZ819"/>
      <c r="CA819"/>
      <c r="CB819"/>
      <c r="CC819"/>
      <c r="CD819">
        <v>0</v>
      </c>
      <c r="CE819"/>
      <c r="CF819">
        <v>0</v>
      </c>
    </row>
    <row r="820" spans="1:85" hidden="1" x14ac:dyDescent="0.35">
      <c r="A820" t="s">
        <v>972</v>
      </c>
      <c r="B820" t="s">
        <v>3747</v>
      </c>
      <c r="C820">
        <v>634.11400000000003</v>
      </c>
      <c r="D820">
        <v>31.739000000000001</v>
      </c>
      <c r="E820">
        <v>77.218000000000004</v>
      </c>
      <c r="F820">
        <v>360</v>
      </c>
      <c r="G820" t="s">
        <v>2884</v>
      </c>
      <c r="I820">
        <v>196.29</v>
      </c>
      <c r="J820">
        <v>634.12900000000002</v>
      </c>
      <c r="K820" s="68">
        <v>276.85000000000002</v>
      </c>
      <c r="L820">
        <v>5</v>
      </c>
      <c r="M820">
        <v>3</v>
      </c>
      <c r="N820" t="s">
        <v>3747</v>
      </c>
      <c r="O820">
        <v>1.8580000000000001</v>
      </c>
      <c r="P820">
        <v>10</v>
      </c>
      <c r="Q820">
        <v>31.739000000000001</v>
      </c>
      <c r="R820">
        <v>634.11699999999996</v>
      </c>
      <c r="S820">
        <v>25.391999999999999</v>
      </c>
      <c r="T820">
        <v>94.323999999999998</v>
      </c>
      <c r="U820">
        <v>329.15300000000002</v>
      </c>
      <c r="V820">
        <v>100</v>
      </c>
      <c r="W820">
        <v>2.1150000000000002</v>
      </c>
      <c r="X820">
        <v>3.56</v>
      </c>
      <c r="Y820">
        <v>21.32</v>
      </c>
      <c r="Z820">
        <v>22.45</v>
      </c>
      <c r="AA820">
        <v>0.55200000000000005</v>
      </c>
      <c r="AB820">
        <v>0</v>
      </c>
      <c r="AC820" t="b">
        <v>1</v>
      </c>
      <c r="BM820" t="s">
        <v>2905</v>
      </c>
      <c r="BN820" t="s">
        <v>3288</v>
      </c>
      <c r="BO820" t="s">
        <v>2888</v>
      </c>
      <c r="BT820"/>
      <c r="BU820"/>
      <c r="BX820"/>
      <c r="BZ820"/>
      <c r="CA820"/>
      <c r="CB820"/>
      <c r="CC820"/>
      <c r="CD820">
        <v>0</v>
      </c>
      <c r="CE820"/>
      <c r="CF820">
        <v>0</v>
      </c>
    </row>
    <row r="821" spans="1:85" hidden="1" x14ac:dyDescent="0.35">
      <c r="A821" t="s">
        <v>973</v>
      </c>
      <c r="B821" t="s">
        <v>3748</v>
      </c>
      <c r="C821">
        <v>634.23599999999999</v>
      </c>
      <c r="D821">
        <v>36.341999999999999</v>
      </c>
      <c r="E821">
        <v>16.431000000000001</v>
      </c>
      <c r="F821">
        <v>12.913</v>
      </c>
      <c r="G821" t="s">
        <v>2884</v>
      </c>
      <c r="I821">
        <v>298.76</v>
      </c>
      <c r="J821">
        <v>634.25099999999998</v>
      </c>
      <c r="K821" s="68">
        <v>19.3</v>
      </c>
      <c r="L821">
        <v>5</v>
      </c>
      <c r="M821">
        <v>3</v>
      </c>
      <c r="N821" t="s">
        <v>3748</v>
      </c>
      <c r="O821">
        <v>1.835</v>
      </c>
      <c r="P821">
        <v>10</v>
      </c>
      <c r="Q821">
        <v>36.341999999999999</v>
      </c>
      <c r="R821">
        <v>634.23900000000003</v>
      </c>
      <c r="S821">
        <v>29.074000000000002</v>
      </c>
      <c r="T821">
        <v>17.004999999999999</v>
      </c>
      <c r="U821">
        <v>10.33</v>
      </c>
      <c r="V821">
        <v>100</v>
      </c>
      <c r="W821">
        <v>0.84299999999999997</v>
      </c>
      <c r="X821">
        <v>1.48</v>
      </c>
      <c r="Y821">
        <v>22.18</v>
      </c>
      <c r="Z821">
        <v>22.45</v>
      </c>
      <c r="AA821">
        <v>0.61799999999999999</v>
      </c>
      <c r="AB821">
        <v>0</v>
      </c>
      <c r="AC821" t="b">
        <v>1</v>
      </c>
      <c r="BM821" t="s">
        <v>3348</v>
      </c>
      <c r="BN821" t="s">
        <v>3356</v>
      </c>
      <c r="BO821" t="s">
        <v>2888</v>
      </c>
      <c r="BT821"/>
      <c r="BU821"/>
      <c r="BX821"/>
      <c r="BZ821"/>
      <c r="CA821"/>
      <c r="CB821"/>
      <c r="CC821"/>
      <c r="CD821">
        <v>0</v>
      </c>
      <c r="CE821"/>
      <c r="CF821">
        <v>0</v>
      </c>
    </row>
    <row r="822" spans="1:85" hidden="1" x14ac:dyDescent="0.35">
      <c r="A822" t="s">
        <v>974</v>
      </c>
      <c r="B822" t="s">
        <v>3749</v>
      </c>
      <c r="C822" s="51">
        <v>638.50300000000004</v>
      </c>
      <c r="D822">
        <v>28.411000000000001</v>
      </c>
      <c r="E822" s="68">
        <v>338.25900000000001</v>
      </c>
      <c r="F822">
        <v>6.2949999999999999</v>
      </c>
      <c r="G822" t="s">
        <v>3339</v>
      </c>
      <c r="I822">
        <v>263.70999999999998</v>
      </c>
      <c r="J822">
        <v>638.52</v>
      </c>
      <c r="K822" s="73">
        <v>342.98</v>
      </c>
      <c r="L822">
        <v>7</v>
      </c>
      <c r="M822">
        <v>3</v>
      </c>
      <c r="N822" s="51" t="s">
        <v>3749</v>
      </c>
      <c r="O822">
        <v>1.9770000000000001</v>
      </c>
      <c r="P822">
        <v>10</v>
      </c>
      <c r="Q822">
        <v>28.411000000000001</v>
      </c>
      <c r="R822">
        <v>638.50699999999995</v>
      </c>
      <c r="S822">
        <v>22.728999999999999</v>
      </c>
      <c r="T822">
        <v>339.20299999999997</v>
      </c>
      <c r="U822">
        <v>5.0359999999999996</v>
      </c>
      <c r="V822">
        <v>100</v>
      </c>
      <c r="W822">
        <v>0.51400000000000001</v>
      </c>
      <c r="X822">
        <v>1.2210000000000001</v>
      </c>
      <c r="Y822">
        <v>21.68</v>
      </c>
      <c r="Z822">
        <v>22.561</v>
      </c>
      <c r="AA822">
        <v>0.62</v>
      </c>
      <c r="AB822">
        <v>0</v>
      </c>
      <c r="AC822" t="b">
        <v>1</v>
      </c>
      <c r="AI822">
        <v>638.50800000000004</v>
      </c>
      <c r="AJ822">
        <v>340.55099999999999</v>
      </c>
      <c r="AK822">
        <v>638.51700000000005</v>
      </c>
      <c r="AL822">
        <v>343.07299999999998</v>
      </c>
      <c r="AM822">
        <v>5.0439999999999996</v>
      </c>
      <c r="AN822">
        <v>19.98</v>
      </c>
      <c r="AO822">
        <v>11.88</v>
      </c>
      <c r="AP822">
        <v>1.04</v>
      </c>
      <c r="AQ822">
        <v>22.423999999999999</v>
      </c>
      <c r="AR822">
        <v>6.577</v>
      </c>
      <c r="AS822">
        <v>17.273</v>
      </c>
      <c r="AT822">
        <v>0</v>
      </c>
      <c r="AU822">
        <v>0</v>
      </c>
      <c r="AV822">
        <v>0.121</v>
      </c>
      <c r="AW822">
        <v>0</v>
      </c>
      <c r="AX822">
        <v>168684</v>
      </c>
      <c r="AY822" t="b">
        <v>1</v>
      </c>
      <c r="AZ822">
        <v>263.80399999999997</v>
      </c>
      <c r="BA822">
        <v>638.50300000000004</v>
      </c>
      <c r="BB822">
        <v>28.411000000000001</v>
      </c>
      <c r="BC822">
        <v>338.25900000000001</v>
      </c>
      <c r="BD822">
        <v>6.2949999999999999</v>
      </c>
      <c r="BE822">
        <v>638.52</v>
      </c>
      <c r="BF822">
        <v>342.98</v>
      </c>
      <c r="BG822">
        <v>8</v>
      </c>
      <c r="BH822">
        <v>3</v>
      </c>
      <c r="BI822">
        <v>22.728999999999999</v>
      </c>
      <c r="BJ822">
        <v>5.0359999999999996</v>
      </c>
      <c r="BK822">
        <v>1.36</v>
      </c>
      <c r="BM822" t="s">
        <v>144</v>
      </c>
      <c r="BN822" t="s">
        <v>144</v>
      </c>
      <c r="BO822" t="s">
        <v>3341</v>
      </c>
      <c r="BQ822">
        <v>1</v>
      </c>
      <c r="BT822" t="s">
        <v>3293</v>
      </c>
      <c r="BU822"/>
      <c r="BZ822"/>
      <c r="CA822"/>
      <c r="CB822">
        <v>11.88</v>
      </c>
      <c r="CC822">
        <v>11.88</v>
      </c>
      <c r="CD822">
        <v>1.2999999999999999E-2</v>
      </c>
      <c r="CE822">
        <v>2.1999999999999999E-2</v>
      </c>
      <c r="CF822">
        <v>0.74199999999999999</v>
      </c>
      <c r="CG822" t="b">
        <f t="shared" ref="CG822:CG823" si="6">IF(CE822*100&lt;CC822,TRUE,FALSE)</f>
        <v>1</v>
      </c>
    </row>
    <row r="823" spans="1:85" hidden="1" x14ac:dyDescent="0.35">
      <c r="A823" t="s">
        <v>975</v>
      </c>
      <c r="B823" t="s">
        <v>3750</v>
      </c>
      <c r="C823" s="51">
        <v>643.49400000000003</v>
      </c>
      <c r="D823">
        <v>8.92</v>
      </c>
      <c r="E823" s="68">
        <v>18.876999999999999</v>
      </c>
      <c r="F823">
        <v>6.2949999999999999</v>
      </c>
      <c r="G823" t="s">
        <v>3710</v>
      </c>
      <c r="I823">
        <v>303.70999999999998</v>
      </c>
      <c r="J823">
        <v>643.49900000000002</v>
      </c>
      <c r="K823" s="73">
        <v>22.37</v>
      </c>
      <c r="L823">
        <v>8</v>
      </c>
      <c r="M823">
        <v>0</v>
      </c>
      <c r="N823" s="51" t="s">
        <v>3750</v>
      </c>
      <c r="O823">
        <v>1.9379999999999999</v>
      </c>
      <c r="P823">
        <v>10</v>
      </c>
      <c r="Q823">
        <v>8.92</v>
      </c>
      <c r="R823">
        <v>643.495</v>
      </c>
      <c r="S823">
        <v>6.92</v>
      </c>
      <c r="T823">
        <v>19.576000000000001</v>
      </c>
      <c r="U823">
        <v>5.0359999999999996</v>
      </c>
      <c r="V823">
        <v>100</v>
      </c>
      <c r="W823">
        <v>0.83199999999999996</v>
      </c>
      <c r="X823">
        <v>1.397</v>
      </c>
      <c r="Y823">
        <v>22.44</v>
      </c>
      <c r="Z823">
        <v>22.56</v>
      </c>
      <c r="AA823">
        <v>0.62</v>
      </c>
      <c r="AB823">
        <v>0</v>
      </c>
      <c r="AC823" t="b">
        <v>1</v>
      </c>
      <c r="AI823">
        <v>643.49300000000005</v>
      </c>
      <c r="AJ823">
        <v>20.608000000000001</v>
      </c>
      <c r="AK823">
        <v>643.49699999999996</v>
      </c>
      <c r="AL823">
        <v>22.373999999999999</v>
      </c>
      <c r="AM823">
        <v>3.5339999999999998</v>
      </c>
      <c r="AN823">
        <v>7.07</v>
      </c>
      <c r="AO823">
        <v>15.46</v>
      </c>
      <c r="AP823">
        <v>0.998</v>
      </c>
      <c r="AQ823">
        <v>22.443999999999999</v>
      </c>
      <c r="AR823">
        <v>7.2869999999999999</v>
      </c>
      <c r="AS823">
        <v>15.292999999999999</v>
      </c>
      <c r="AT823">
        <v>4.0000000000000001E-3</v>
      </c>
      <c r="AU823">
        <v>0.54100000000000004</v>
      </c>
      <c r="AV823">
        <v>0.34399999999999997</v>
      </c>
      <c r="AW823">
        <v>0</v>
      </c>
      <c r="AX823">
        <v>172057</v>
      </c>
      <c r="AY823" t="b">
        <v>1</v>
      </c>
      <c r="AZ823">
        <v>303.71100000000001</v>
      </c>
      <c r="BA823">
        <v>643.49400000000003</v>
      </c>
      <c r="BB823">
        <v>8.92</v>
      </c>
      <c r="BC823">
        <v>18.876999999999999</v>
      </c>
      <c r="BD823">
        <v>6.2949999999999999</v>
      </c>
      <c r="BE823">
        <v>643.49900000000002</v>
      </c>
      <c r="BF823">
        <v>22.37</v>
      </c>
      <c r="BG823">
        <v>8</v>
      </c>
      <c r="BH823">
        <v>3</v>
      </c>
      <c r="BI823">
        <v>6.92</v>
      </c>
      <c r="BJ823">
        <v>5.0359999999999996</v>
      </c>
      <c r="BK823">
        <v>1.36</v>
      </c>
      <c r="BM823" t="e">
        <v>#NAME?</v>
      </c>
      <c r="BN823" t="s">
        <v>3712</v>
      </c>
      <c r="BO823" t="s">
        <v>3217</v>
      </c>
      <c r="BQ823">
        <v>1</v>
      </c>
      <c r="BT823" t="s">
        <v>3293</v>
      </c>
      <c r="BU823"/>
      <c r="BV823" t="s">
        <v>3751</v>
      </c>
      <c r="BZ823"/>
      <c r="CA823"/>
      <c r="CB823">
        <v>15.46</v>
      </c>
      <c r="CC823">
        <v>15.46</v>
      </c>
      <c r="CD823">
        <v>3.0000000000000001E-3</v>
      </c>
      <c r="CE823">
        <v>6.0000000000000001E-3</v>
      </c>
      <c r="CF823">
        <v>0.67200000000000004</v>
      </c>
      <c r="CG823" t="b">
        <f t="shared" si="6"/>
        <v>1</v>
      </c>
    </row>
    <row r="824" spans="1:85" hidden="1" x14ac:dyDescent="0.35">
      <c r="A824" t="s">
        <v>976</v>
      </c>
      <c r="B824" t="s">
        <v>3752</v>
      </c>
      <c r="C824">
        <v>644.13699999999994</v>
      </c>
      <c r="D824">
        <v>12.109</v>
      </c>
      <c r="E824">
        <v>218.11600000000001</v>
      </c>
      <c r="F824">
        <v>6.2949999999999999</v>
      </c>
      <c r="G824" t="s">
        <v>2884</v>
      </c>
      <c r="I824">
        <v>143.71</v>
      </c>
      <c r="J824">
        <v>644.14499999999998</v>
      </c>
      <c r="K824" s="68">
        <v>222.18</v>
      </c>
      <c r="L824">
        <v>8</v>
      </c>
      <c r="M824">
        <v>3</v>
      </c>
      <c r="N824" t="s">
        <v>3752</v>
      </c>
      <c r="O824">
        <v>1.913</v>
      </c>
      <c r="P824">
        <v>10</v>
      </c>
      <c r="Q824">
        <v>12.109</v>
      </c>
      <c r="R824">
        <v>644.13800000000003</v>
      </c>
      <c r="S824">
        <v>9.6869999999999994</v>
      </c>
      <c r="T824">
        <v>218.929</v>
      </c>
      <c r="U824">
        <v>5.0359999999999996</v>
      </c>
      <c r="V824">
        <v>100</v>
      </c>
      <c r="W824">
        <v>0.84</v>
      </c>
      <c r="X824">
        <v>1.339</v>
      </c>
      <c r="Y824">
        <v>21.48</v>
      </c>
      <c r="Z824">
        <v>22.027000000000001</v>
      </c>
      <c r="AA824">
        <v>0.60899999999999999</v>
      </c>
      <c r="AB824">
        <v>0</v>
      </c>
      <c r="AC824" t="b">
        <v>1</v>
      </c>
      <c r="BM824" t="s">
        <v>2905</v>
      </c>
      <c r="BN824" t="s">
        <v>2905</v>
      </c>
      <c r="BO824" t="s">
        <v>3359</v>
      </c>
      <c r="BT824"/>
      <c r="BU824"/>
      <c r="BX824"/>
      <c r="BZ824"/>
      <c r="CA824"/>
      <c r="CB824"/>
      <c r="CC824"/>
      <c r="CD824">
        <v>0</v>
      </c>
      <c r="CE824"/>
      <c r="CF824">
        <v>0</v>
      </c>
    </row>
    <row r="825" spans="1:85" hidden="1" x14ac:dyDescent="0.35">
      <c r="A825" t="s">
        <v>977</v>
      </c>
      <c r="B825" t="s">
        <v>3753</v>
      </c>
      <c r="C825">
        <v>644.16499999999996</v>
      </c>
      <c r="D825">
        <v>27.181000000000001</v>
      </c>
      <c r="E825">
        <v>151.727</v>
      </c>
      <c r="F825">
        <v>98.97</v>
      </c>
      <c r="G825" t="s">
        <v>2884</v>
      </c>
      <c r="I825">
        <v>120</v>
      </c>
      <c r="J825">
        <v>644.17899999999997</v>
      </c>
      <c r="K825" s="68">
        <v>198.46899999999999</v>
      </c>
      <c r="L825">
        <v>0.72399999999999998</v>
      </c>
      <c r="M825">
        <v>1</v>
      </c>
      <c r="N825" t="s">
        <v>3753</v>
      </c>
      <c r="O825">
        <v>1.8620000000000001</v>
      </c>
      <c r="P825">
        <v>0</v>
      </c>
      <c r="Q825">
        <v>0</v>
      </c>
      <c r="R825">
        <v>644.17899999999997</v>
      </c>
      <c r="S825">
        <v>0</v>
      </c>
      <c r="T825">
        <v>198.46899999999999</v>
      </c>
      <c r="U825">
        <v>0</v>
      </c>
      <c r="V825">
        <v>0</v>
      </c>
      <c r="W825">
        <v>0</v>
      </c>
      <c r="X825">
        <v>0</v>
      </c>
      <c r="Y825">
        <v>0</v>
      </c>
      <c r="Z825">
        <v>0</v>
      </c>
      <c r="AA825">
        <v>0</v>
      </c>
      <c r="AB825">
        <v>0</v>
      </c>
      <c r="AC825" t="b">
        <v>1</v>
      </c>
      <c r="AE825">
        <v>0</v>
      </c>
      <c r="AF825">
        <v>0</v>
      </c>
      <c r="AG825">
        <v>0</v>
      </c>
      <c r="AH825">
        <v>0</v>
      </c>
      <c r="AI825">
        <v>0</v>
      </c>
      <c r="AJ825">
        <v>0</v>
      </c>
      <c r="AK825">
        <v>0</v>
      </c>
      <c r="AL825">
        <v>0</v>
      </c>
      <c r="AM825">
        <v>0</v>
      </c>
      <c r="AN825">
        <v>0</v>
      </c>
      <c r="AO825">
        <v>0</v>
      </c>
      <c r="AP825">
        <v>0</v>
      </c>
      <c r="AQ825">
        <v>0</v>
      </c>
      <c r="AR825">
        <v>0</v>
      </c>
      <c r="AS825">
        <v>0</v>
      </c>
      <c r="AT825">
        <v>0</v>
      </c>
      <c r="AU825">
        <v>0</v>
      </c>
      <c r="AV825">
        <v>0</v>
      </c>
      <c r="AW825">
        <v>0</v>
      </c>
      <c r="AX825">
        <v>0</v>
      </c>
      <c r="AY825" t="b">
        <v>0</v>
      </c>
      <c r="AZ825">
        <v>0</v>
      </c>
      <c r="BI825">
        <v>0</v>
      </c>
      <c r="BJ825">
        <v>0</v>
      </c>
      <c r="BK825">
        <v>0</v>
      </c>
      <c r="BM825" t="s">
        <v>2887</v>
      </c>
      <c r="BN825" t="s">
        <v>2887</v>
      </c>
      <c r="BO825" t="s">
        <v>2888</v>
      </c>
      <c r="BT825"/>
      <c r="BU825"/>
      <c r="BX825"/>
      <c r="BY825" t="s">
        <v>2903</v>
      </c>
      <c r="BZ825"/>
      <c r="CA825"/>
      <c r="CB825"/>
      <c r="CC825"/>
      <c r="CD825">
        <v>0</v>
      </c>
      <c r="CE825"/>
      <c r="CF825">
        <v>0</v>
      </c>
    </row>
    <row r="826" spans="1:85" hidden="1" x14ac:dyDescent="0.35">
      <c r="A826" t="s">
        <v>978</v>
      </c>
      <c r="B826" t="s">
        <v>3754</v>
      </c>
      <c r="C826">
        <v>644.20600000000002</v>
      </c>
      <c r="D826">
        <v>33.171999999999997</v>
      </c>
      <c r="E826">
        <v>304.08999999999997</v>
      </c>
      <c r="F826">
        <v>159.477</v>
      </c>
      <c r="G826" t="s">
        <v>2884</v>
      </c>
      <c r="I826">
        <v>301.24</v>
      </c>
      <c r="J826">
        <v>644.22199999999998</v>
      </c>
      <c r="K826" s="68">
        <v>19.690000000000001</v>
      </c>
      <c r="L826">
        <v>6</v>
      </c>
      <c r="M826">
        <v>3</v>
      </c>
      <c r="N826" t="s">
        <v>3754</v>
      </c>
      <c r="O826">
        <v>1.853</v>
      </c>
      <c r="P826">
        <v>10</v>
      </c>
      <c r="Q826">
        <v>33.171999999999997</v>
      </c>
      <c r="R826">
        <v>644.20899999999995</v>
      </c>
      <c r="S826">
        <v>26.538</v>
      </c>
      <c r="T826">
        <v>319.20999999999998</v>
      </c>
      <c r="U826">
        <v>127.581</v>
      </c>
      <c r="V826">
        <v>100</v>
      </c>
      <c r="W826">
        <v>2.016</v>
      </c>
      <c r="X826">
        <v>3.9460000000000002</v>
      </c>
      <c r="Y826">
        <v>21.38</v>
      </c>
      <c r="Z826">
        <v>22.027000000000001</v>
      </c>
      <c r="AA826">
        <v>0.60899999999999999</v>
      </c>
      <c r="AB826">
        <v>0</v>
      </c>
      <c r="AC826" t="b">
        <v>1</v>
      </c>
      <c r="BM826" t="s">
        <v>2887</v>
      </c>
      <c r="BN826" t="s">
        <v>3288</v>
      </c>
      <c r="BO826" t="s">
        <v>2888</v>
      </c>
      <c r="BT826"/>
      <c r="BU826"/>
      <c r="BX826"/>
      <c r="BZ826"/>
      <c r="CA826"/>
      <c r="CB826"/>
      <c r="CC826"/>
      <c r="CD826">
        <v>0</v>
      </c>
      <c r="CE826"/>
      <c r="CF826">
        <v>0</v>
      </c>
    </row>
    <row r="827" spans="1:85" hidden="1" x14ac:dyDescent="0.35">
      <c r="A827" t="s">
        <v>979</v>
      </c>
      <c r="B827" t="s">
        <v>3755</v>
      </c>
      <c r="C827">
        <v>644.21600000000001</v>
      </c>
      <c r="D827">
        <v>25.524000000000001</v>
      </c>
      <c r="E827">
        <v>287.71100000000001</v>
      </c>
      <c r="F827">
        <v>17.414000000000001</v>
      </c>
      <c r="G827" t="s">
        <v>2884</v>
      </c>
      <c r="I827">
        <v>226.19</v>
      </c>
      <c r="J827">
        <v>644.22699999999998</v>
      </c>
      <c r="K827" s="68">
        <v>304.63</v>
      </c>
      <c r="L827">
        <v>5</v>
      </c>
      <c r="M827">
        <v>3</v>
      </c>
      <c r="N827" t="s">
        <v>3755</v>
      </c>
      <c r="O827">
        <v>1.84</v>
      </c>
      <c r="P827">
        <v>10</v>
      </c>
      <c r="Q827">
        <v>25.524000000000001</v>
      </c>
      <c r="R827">
        <v>644.21799999999996</v>
      </c>
      <c r="S827">
        <v>20.419</v>
      </c>
      <c r="T827">
        <v>291.09500000000003</v>
      </c>
      <c r="U827">
        <v>13.930999999999999</v>
      </c>
      <c r="V827">
        <v>100</v>
      </c>
      <c r="W827">
        <v>1.35</v>
      </c>
      <c r="X827">
        <v>2.206</v>
      </c>
      <c r="Y827">
        <v>21.33</v>
      </c>
      <c r="Z827">
        <v>22.027000000000001</v>
      </c>
      <c r="AA827">
        <v>0.60899999999999999</v>
      </c>
      <c r="AB827">
        <v>0</v>
      </c>
      <c r="AC827" t="b">
        <v>1</v>
      </c>
      <c r="BM827" t="s">
        <v>3356</v>
      </c>
      <c r="BN827" t="s">
        <v>3288</v>
      </c>
      <c r="BO827" t="s">
        <v>2888</v>
      </c>
      <c r="BT827"/>
      <c r="BU827"/>
      <c r="BX827"/>
      <c r="BZ827"/>
      <c r="CA827"/>
      <c r="CB827"/>
      <c r="CC827"/>
      <c r="CD827">
        <v>0</v>
      </c>
      <c r="CE827"/>
      <c r="CF827">
        <v>0</v>
      </c>
    </row>
    <row r="828" spans="1:85" hidden="1" x14ac:dyDescent="0.35">
      <c r="A828" t="s">
        <v>980</v>
      </c>
      <c r="B828" t="s">
        <v>3756</v>
      </c>
      <c r="C828">
        <v>660.36599999999999</v>
      </c>
      <c r="D828">
        <v>33.518999999999998</v>
      </c>
      <c r="E828">
        <v>147.018</v>
      </c>
      <c r="F828">
        <v>108.977</v>
      </c>
      <c r="G828" t="s">
        <v>2884</v>
      </c>
      <c r="I828">
        <v>135</v>
      </c>
      <c r="J828">
        <v>660.38400000000001</v>
      </c>
      <c r="K828" s="68">
        <v>211.893</v>
      </c>
      <c r="L828">
        <v>0.96799999999999997</v>
      </c>
      <c r="M828">
        <v>1</v>
      </c>
      <c r="N828" t="s">
        <v>3756</v>
      </c>
      <c r="O828">
        <v>1.8380000000000001</v>
      </c>
      <c r="P828">
        <v>0</v>
      </c>
      <c r="Q828">
        <v>0</v>
      </c>
      <c r="R828">
        <v>660.38400000000001</v>
      </c>
      <c r="S828">
        <v>0</v>
      </c>
      <c r="T828">
        <v>211.893</v>
      </c>
      <c r="U828">
        <v>0</v>
      </c>
      <c r="V828">
        <v>0</v>
      </c>
      <c r="W828">
        <v>0</v>
      </c>
      <c r="X828">
        <v>0</v>
      </c>
      <c r="Y828">
        <v>0</v>
      </c>
      <c r="Z828">
        <v>0</v>
      </c>
      <c r="AA828">
        <v>0</v>
      </c>
      <c r="AB828">
        <v>0</v>
      </c>
      <c r="AC828" t="b">
        <v>1</v>
      </c>
      <c r="AE828">
        <v>0</v>
      </c>
      <c r="AF828">
        <v>0</v>
      </c>
      <c r="AG828">
        <v>0</v>
      </c>
      <c r="AH828">
        <v>0</v>
      </c>
      <c r="AI828">
        <v>0</v>
      </c>
      <c r="AJ828">
        <v>0</v>
      </c>
      <c r="AK828">
        <v>0</v>
      </c>
      <c r="AL828">
        <v>0</v>
      </c>
      <c r="AM828">
        <v>0</v>
      </c>
      <c r="AN828">
        <v>0</v>
      </c>
      <c r="AO828">
        <v>0</v>
      </c>
      <c r="AP828">
        <v>0</v>
      </c>
      <c r="AQ828">
        <v>0</v>
      </c>
      <c r="AR828">
        <v>0</v>
      </c>
      <c r="AS828">
        <v>0</v>
      </c>
      <c r="AT828">
        <v>0</v>
      </c>
      <c r="AU828">
        <v>0</v>
      </c>
      <c r="AV828">
        <v>0</v>
      </c>
      <c r="AW828">
        <v>0</v>
      </c>
      <c r="AX828">
        <v>0</v>
      </c>
      <c r="AY828" t="b">
        <v>0</v>
      </c>
      <c r="AZ828">
        <v>0</v>
      </c>
      <c r="BI828">
        <v>0</v>
      </c>
      <c r="BJ828">
        <v>0</v>
      </c>
      <c r="BK828">
        <v>0</v>
      </c>
      <c r="BM828" t="s">
        <v>2887</v>
      </c>
      <c r="BN828" t="s">
        <v>2887</v>
      </c>
      <c r="BO828" t="s">
        <v>2888</v>
      </c>
      <c r="BT828"/>
      <c r="BU828"/>
      <c r="BX828"/>
      <c r="BY828" t="s">
        <v>2903</v>
      </c>
      <c r="BZ828"/>
      <c r="CA828"/>
      <c r="CB828"/>
      <c r="CC828"/>
      <c r="CD828">
        <v>0</v>
      </c>
      <c r="CE828"/>
      <c r="CF828">
        <v>0</v>
      </c>
    </row>
    <row r="829" spans="1:85" hidden="1" x14ac:dyDescent="0.35">
      <c r="A829" t="s">
        <v>981</v>
      </c>
      <c r="B829" t="s">
        <v>3757</v>
      </c>
      <c r="C829">
        <v>660.41</v>
      </c>
      <c r="D829">
        <v>30.683</v>
      </c>
      <c r="E829">
        <v>1.9419999999999999</v>
      </c>
      <c r="F829">
        <v>360</v>
      </c>
      <c r="G829" t="s">
        <v>2884</v>
      </c>
      <c r="I829">
        <v>353.81</v>
      </c>
      <c r="J829">
        <v>660.42600000000004</v>
      </c>
      <c r="K829" s="68">
        <v>70.7</v>
      </c>
      <c r="L829">
        <v>6</v>
      </c>
      <c r="M829">
        <v>3</v>
      </c>
      <c r="N829" t="s">
        <v>3757</v>
      </c>
      <c r="O829">
        <v>1.8069999999999999</v>
      </c>
      <c r="P829">
        <v>10</v>
      </c>
      <c r="Q829">
        <v>30.683</v>
      </c>
      <c r="R829">
        <v>660.41300000000001</v>
      </c>
      <c r="S829">
        <v>24.545999999999999</v>
      </c>
      <c r="T829">
        <v>6.492</v>
      </c>
      <c r="U829">
        <v>336.17700000000002</v>
      </c>
      <c r="V829">
        <v>100</v>
      </c>
      <c r="W829">
        <v>2.121</v>
      </c>
      <c r="X829">
        <v>3.9729999999999999</v>
      </c>
      <c r="Y829">
        <v>21.06</v>
      </c>
      <c r="Z829">
        <v>22.31</v>
      </c>
      <c r="AA829">
        <v>0.61499999999999999</v>
      </c>
      <c r="AB829">
        <v>0</v>
      </c>
      <c r="AC829" t="b">
        <v>1</v>
      </c>
      <c r="BM829" t="s">
        <v>2905</v>
      </c>
      <c r="BN829" t="s">
        <v>3288</v>
      </c>
      <c r="BO829" t="s">
        <v>2888</v>
      </c>
      <c r="BT829"/>
      <c r="BU829"/>
      <c r="BX829"/>
      <c r="BZ829"/>
      <c r="CA829"/>
      <c r="CB829"/>
      <c r="CC829"/>
      <c r="CD829">
        <v>0</v>
      </c>
      <c r="CE829"/>
      <c r="CF829">
        <v>0</v>
      </c>
    </row>
    <row r="830" spans="1:85" hidden="1" x14ac:dyDescent="0.35">
      <c r="A830" t="s">
        <v>982</v>
      </c>
      <c r="B830" t="s">
        <v>3758</v>
      </c>
      <c r="C830">
        <v>670.15700000000004</v>
      </c>
      <c r="D830">
        <v>8.5150000000000006</v>
      </c>
      <c r="E830">
        <v>350.84100000000001</v>
      </c>
      <c r="F830">
        <v>8.7810000000000006</v>
      </c>
      <c r="G830" t="s">
        <v>2884</v>
      </c>
      <c r="I830">
        <v>281.24</v>
      </c>
      <c r="J830">
        <v>670.16200000000003</v>
      </c>
      <c r="K830" s="68">
        <v>356.17</v>
      </c>
      <c r="L830">
        <v>6</v>
      </c>
      <c r="M830">
        <v>3</v>
      </c>
      <c r="N830" t="s">
        <v>3758</v>
      </c>
      <c r="O830">
        <v>1.847</v>
      </c>
      <c r="P830">
        <v>10</v>
      </c>
      <c r="Q830">
        <v>8.5150000000000006</v>
      </c>
      <c r="R830">
        <v>670.15800000000002</v>
      </c>
      <c r="S830">
        <v>6.5149999999999997</v>
      </c>
      <c r="T830">
        <v>351.90699999999998</v>
      </c>
      <c r="U830">
        <v>7.0250000000000004</v>
      </c>
      <c r="V830">
        <v>100</v>
      </c>
      <c r="W830">
        <v>1.1060000000000001</v>
      </c>
      <c r="X830">
        <v>1.34</v>
      </c>
      <c r="Y830">
        <v>22.87</v>
      </c>
      <c r="Z830">
        <v>22.51</v>
      </c>
      <c r="AA830">
        <v>0.61899999999999999</v>
      </c>
      <c r="AB830">
        <v>0</v>
      </c>
      <c r="AC830" t="b">
        <v>1</v>
      </c>
      <c r="BM830" t="s">
        <v>2905</v>
      </c>
      <c r="BN830" t="s">
        <v>2905</v>
      </c>
      <c r="BO830" t="s">
        <v>3359</v>
      </c>
      <c r="BT830"/>
      <c r="BU830"/>
      <c r="BX830"/>
      <c r="BZ830"/>
      <c r="CA830"/>
      <c r="CB830"/>
      <c r="CC830"/>
      <c r="CD830">
        <v>0</v>
      </c>
      <c r="CE830"/>
      <c r="CF830">
        <v>0</v>
      </c>
    </row>
    <row r="831" spans="1:85" hidden="1" x14ac:dyDescent="0.35">
      <c r="A831" t="s">
        <v>983</v>
      </c>
      <c r="B831" t="s">
        <v>3759</v>
      </c>
      <c r="C831">
        <v>670.15499999999997</v>
      </c>
      <c r="D831">
        <v>48.09</v>
      </c>
      <c r="E831">
        <v>8.4109999999999996</v>
      </c>
      <c r="F831">
        <v>6.2949999999999999</v>
      </c>
      <c r="G831" t="s">
        <v>2884</v>
      </c>
      <c r="I831">
        <v>293.81</v>
      </c>
      <c r="J831">
        <v>670.18200000000002</v>
      </c>
      <c r="K831" s="68">
        <v>8.75</v>
      </c>
      <c r="L831">
        <v>13</v>
      </c>
      <c r="M831">
        <v>3</v>
      </c>
      <c r="N831" t="s">
        <v>3759</v>
      </c>
      <c r="O831">
        <v>1.8220000000000001</v>
      </c>
      <c r="P831">
        <v>11.673</v>
      </c>
      <c r="Q831">
        <v>48.09</v>
      </c>
      <c r="R831">
        <v>670.16099999999994</v>
      </c>
      <c r="S831">
        <v>38.472000000000001</v>
      </c>
      <c r="T831">
        <v>8.4789999999999992</v>
      </c>
      <c r="U831">
        <v>5.0359999999999996</v>
      </c>
      <c r="V831">
        <v>100</v>
      </c>
      <c r="W831">
        <v>0.34300000000000003</v>
      </c>
      <c r="X831">
        <v>1.37</v>
      </c>
      <c r="Y831">
        <v>22.4</v>
      </c>
      <c r="Z831">
        <v>22.51</v>
      </c>
      <c r="AA831">
        <v>0.61899999999999999</v>
      </c>
      <c r="AB831">
        <v>0</v>
      </c>
      <c r="AC831" t="b">
        <v>1</v>
      </c>
      <c r="BM831" t="s">
        <v>2887</v>
      </c>
      <c r="BN831" t="s">
        <v>2887</v>
      </c>
      <c r="BO831" t="s">
        <v>2888</v>
      </c>
      <c r="BT831"/>
      <c r="BU831"/>
      <c r="BX831"/>
      <c r="BZ831"/>
      <c r="CA831"/>
      <c r="CB831"/>
      <c r="CC831"/>
      <c r="CD831">
        <v>0</v>
      </c>
      <c r="CE831"/>
      <c r="CF831">
        <v>0</v>
      </c>
    </row>
    <row r="832" spans="1:85" hidden="1" x14ac:dyDescent="0.35">
      <c r="A832" t="s">
        <v>984</v>
      </c>
      <c r="B832" t="s">
        <v>3760</v>
      </c>
      <c r="C832">
        <v>685.41499999999996</v>
      </c>
      <c r="D832">
        <v>22.766999999999999</v>
      </c>
      <c r="E832">
        <v>266.62200000000001</v>
      </c>
      <c r="F832">
        <v>131.78200000000001</v>
      </c>
      <c r="G832" t="s">
        <v>2884</v>
      </c>
      <c r="I832">
        <v>273.81</v>
      </c>
      <c r="J832">
        <v>685.42600000000004</v>
      </c>
      <c r="K832" s="68">
        <v>348.66</v>
      </c>
      <c r="L832">
        <v>5</v>
      </c>
      <c r="M832">
        <v>3</v>
      </c>
      <c r="N832" t="s">
        <v>3760</v>
      </c>
      <c r="O832">
        <v>1.829</v>
      </c>
      <c r="P832">
        <v>10</v>
      </c>
      <c r="Q832">
        <v>22.766999999999999</v>
      </c>
      <c r="R832">
        <v>685.41700000000003</v>
      </c>
      <c r="S832">
        <v>18.213999999999999</v>
      </c>
      <c r="T832">
        <v>283.029</v>
      </c>
      <c r="U832">
        <v>105.426</v>
      </c>
      <c r="V832">
        <v>100</v>
      </c>
      <c r="W832">
        <v>2.6549999999999998</v>
      </c>
      <c r="X832">
        <v>4.07</v>
      </c>
      <c r="Y832">
        <v>20.434999999999999</v>
      </c>
      <c r="Z832">
        <v>22.41</v>
      </c>
      <c r="AA832">
        <v>0.61699999999999999</v>
      </c>
      <c r="AB832">
        <v>0</v>
      </c>
      <c r="AC832" t="b">
        <v>1</v>
      </c>
      <c r="BM832" t="s">
        <v>2905</v>
      </c>
      <c r="BN832" t="s">
        <v>3288</v>
      </c>
      <c r="BO832" t="s">
        <v>2888</v>
      </c>
      <c r="BT832"/>
      <c r="BU832"/>
      <c r="BX832"/>
      <c r="BZ832"/>
      <c r="CA832"/>
      <c r="CB832"/>
      <c r="CC832"/>
      <c r="CD832">
        <v>0</v>
      </c>
      <c r="CE832"/>
      <c r="CF832">
        <v>0</v>
      </c>
    </row>
    <row r="833" spans="1:85" hidden="1" x14ac:dyDescent="0.35">
      <c r="A833" t="s">
        <v>985</v>
      </c>
      <c r="B833" t="s">
        <v>3761</v>
      </c>
      <c r="C833" s="51">
        <v>686.82299999999998</v>
      </c>
      <c r="D833">
        <v>15.084</v>
      </c>
      <c r="E833" s="68">
        <v>49.595999999999997</v>
      </c>
      <c r="F833">
        <v>6.2949999999999999</v>
      </c>
      <c r="G833" t="s">
        <v>3710</v>
      </c>
      <c r="I833">
        <v>336.29</v>
      </c>
      <c r="J833">
        <v>686.83399999999995</v>
      </c>
      <c r="K833" s="73">
        <v>51.17</v>
      </c>
      <c r="L833">
        <v>6</v>
      </c>
      <c r="M833">
        <v>0</v>
      </c>
      <c r="N833" s="51" t="s">
        <v>3761</v>
      </c>
      <c r="O833">
        <v>1.883</v>
      </c>
      <c r="P833">
        <v>10</v>
      </c>
      <c r="Q833">
        <v>15.084</v>
      </c>
      <c r="R833">
        <v>686.82500000000005</v>
      </c>
      <c r="S833">
        <v>12.067</v>
      </c>
      <c r="T833">
        <v>49.911000000000001</v>
      </c>
      <c r="U833">
        <v>5.0359999999999996</v>
      </c>
      <c r="V833">
        <v>100</v>
      </c>
      <c r="W833">
        <v>0.77300000000000002</v>
      </c>
      <c r="X833">
        <v>1.1910000000000001</v>
      </c>
      <c r="Y833">
        <v>22.17</v>
      </c>
      <c r="Z833">
        <v>22.661000000000001</v>
      </c>
      <c r="AA833">
        <v>0.622</v>
      </c>
      <c r="AB833">
        <v>0</v>
      </c>
      <c r="AC833" t="b">
        <v>1</v>
      </c>
      <c r="AI833">
        <v>686.82299999999998</v>
      </c>
      <c r="AJ833">
        <v>49.244999999999997</v>
      </c>
      <c r="AK833">
        <v>686.83100000000002</v>
      </c>
      <c r="AL833">
        <v>50.939</v>
      </c>
      <c r="AM833">
        <v>3.387</v>
      </c>
      <c r="AN833">
        <v>16.38</v>
      </c>
      <c r="AO833">
        <v>12.24</v>
      </c>
      <c r="AP833">
        <v>0.80400000000000005</v>
      </c>
      <c r="AQ833">
        <v>22.641999999999999</v>
      </c>
      <c r="AR833">
        <v>6.7919999999999998</v>
      </c>
      <c r="AS833">
        <v>19.716000000000001</v>
      </c>
      <c r="AT833">
        <v>2E-3</v>
      </c>
      <c r="AU833">
        <v>0.52700000000000002</v>
      </c>
      <c r="AV833">
        <v>0.57799999999999996</v>
      </c>
      <c r="AW833">
        <v>0</v>
      </c>
      <c r="AX833">
        <v>175430</v>
      </c>
      <c r="AY833" t="b">
        <v>1</v>
      </c>
      <c r="AZ833">
        <v>336.05599999999998</v>
      </c>
      <c r="BA833">
        <v>686.82299999999998</v>
      </c>
      <c r="BB833">
        <v>15.084</v>
      </c>
      <c r="BC833">
        <v>49.595999999999997</v>
      </c>
      <c r="BD833">
        <v>6.2949999999999999</v>
      </c>
      <c r="BE833">
        <v>686.83399999999995</v>
      </c>
      <c r="BF833">
        <v>51.17</v>
      </c>
      <c r="BG833">
        <v>7</v>
      </c>
      <c r="BH833">
        <v>3</v>
      </c>
      <c r="BI833">
        <v>12.067</v>
      </c>
      <c r="BJ833">
        <v>5.0359999999999996</v>
      </c>
      <c r="BK833">
        <v>1.2470000000000001</v>
      </c>
      <c r="BM833" t="s">
        <v>3712</v>
      </c>
      <c r="BN833" t="s">
        <v>3712</v>
      </c>
      <c r="BO833" t="s">
        <v>3217</v>
      </c>
      <c r="BQ833">
        <v>1</v>
      </c>
      <c r="BT833" t="s">
        <v>3293</v>
      </c>
      <c r="BU833"/>
      <c r="BV833" t="s">
        <v>3762</v>
      </c>
      <c r="BZ833"/>
      <c r="CA833"/>
      <c r="CB833">
        <v>12.24</v>
      </c>
      <c r="CC833">
        <v>12.24</v>
      </c>
      <c r="CD833">
        <v>2.4E-2</v>
      </c>
      <c r="CE833">
        <v>4.8000000000000001E-2</v>
      </c>
      <c r="CF833">
        <v>0.85199999999999998</v>
      </c>
      <c r="CG833" t="b">
        <f t="shared" ref="CG833:CG836" si="7">IF(CE833*100&lt;CC833,TRUE,FALSE)</f>
        <v>1</v>
      </c>
    </row>
    <row r="834" spans="1:85" hidden="1" x14ac:dyDescent="0.35">
      <c r="A834" t="s">
        <v>986</v>
      </c>
      <c r="B834" t="s">
        <v>3763</v>
      </c>
      <c r="C834" s="51">
        <v>686.92399999999998</v>
      </c>
      <c r="D834">
        <v>11.413</v>
      </c>
      <c r="E834" s="68">
        <v>54.927</v>
      </c>
      <c r="F834">
        <v>6.2949999999999999</v>
      </c>
      <c r="G834" t="s">
        <v>3710</v>
      </c>
      <c r="I834">
        <v>343.71</v>
      </c>
      <c r="J834">
        <v>686.92700000000002</v>
      </c>
      <c r="K834" s="73">
        <v>58.59</v>
      </c>
      <c r="L834">
        <v>17</v>
      </c>
      <c r="M834">
        <v>0</v>
      </c>
      <c r="N834" s="51" t="s">
        <v>3763</v>
      </c>
      <c r="O834">
        <v>1.9019999999999999</v>
      </c>
      <c r="P834">
        <v>14.888999999999999</v>
      </c>
      <c r="Q834">
        <v>11.413</v>
      </c>
      <c r="R834">
        <v>686.92399999999998</v>
      </c>
      <c r="S834">
        <v>9.1300000000000008</v>
      </c>
      <c r="T834">
        <v>55.66</v>
      </c>
      <c r="U834">
        <v>5.0359999999999996</v>
      </c>
      <c r="V834">
        <v>100</v>
      </c>
      <c r="W834">
        <v>0.83099999999999996</v>
      </c>
      <c r="X834">
        <v>2.972</v>
      </c>
      <c r="Y834">
        <v>22.09</v>
      </c>
      <c r="Z834">
        <v>22.661000000000001</v>
      </c>
      <c r="AA834">
        <v>0.622</v>
      </c>
      <c r="AB834">
        <v>0</v>
      </c>
      <c r="AC834" t="b">
        <v>1</v>
      </c>
      <c r="AI834">
        <v>686.91700000000003</v>
      </c>
      <c r="AJ834">
        <v>54.567999999999998</v>
      </c>
      <c r="AK834">
        <v>686.92499999999995</v>
      </c>
      <c r="AL834">
        <v>58.494</v>
      </c>
      <c r="AM834">
        <v>7.8520000000000003</v>
      </c>
      <c r="AN834">
        <v>16.04</v>
      </c>
      <c r="AO834">
        <v>18.420000000000002</v>
      </c>
      <c r="AP834">
        <v>2.2970000000000002</v>
      </c>
      <c r="AQ834">
        <v>22.649000000000001</v>
      </c>
      <c r="AR834">
        <v>14.782</v>
      </c>
      <c r="AS834">
        <v>21.608000000000001</v>
      </c>
      <c r="AT834">
        <v>0</v>
      </c>
      <c r="AU834">
        <v>0</v>
      </c>
      <c r="AV834">
        <v>0.44</v>
      </c>
      <c r="AW834">
        <v>0</v>
      </c>
      <c r="AX834">
        <v>178803</v>
      </c>
      <c r="AY834" t="b">
        <v>1</v>
      </c>
      <c r="AZ834">
        <v>343.61700000000002</v>
      </c>
      <c r="BA834">
        <v>686.92399999999998</v>
      </c>
      <c r="BB834">
        <v>11.413</v>
      </c>
      <c r="BC834">
        <v>54.927</v>
      </c>
      <c r="BD834">
        <v>6.2949999999999999</v>
      </c>
      <c r="BE834">
        <v>686.92700000000002</v>
      </c>
      <c r="BF834">
        <v>58.59</v>
      </c>
      <c r="BG834">
        <v>18</v>
      </c>
      <c r="BH834">
        <v>3</v>
      </c>
      <c r="BI834">
        <v>9.1300000000000008</v>
      </c>
      <c r="BJ834">
        <v>5.0359999999999996</v>
      </c>
      <c r="BK834">
        <v>3.1560000000000001</v>
      </c>
      <c r="BM834" t="e">
        <v>#NAME?</v>
      </c>
      <c r="BN834" t="s">
        <v>3712</v>
      </c>
      <c r="BO834" t="s">
        <v>3217</v>
      </c>
      <c r="BQ834">
        <v>1</v>
      </c>
      <c r="BT834" t="s">
        <v>3293</v>
      </c>
      <c r="BU834"/>
      <c r="BV834" t="s">
        <v>3762</v>
      </c>
      <c r="BZ834"/>
      <c r="CA834"/>
      <c r="CB834">
        <v>18.420000000000002</v>
      </c>
      <c r="CC834">
        <v>18.420000000000002</v>
      </c>
      <c r="CD834">
        <v>0.05</v>
      </c>
      <c r="CE834">
        <v>5.3999999999999999E-2</v>
      </c>
      <c r="CF834">
        <v>0.874</v>
      </c>
      <c r="CG834" t="b">
        <f t="shared" si="7"/>
        <v>1</v>
      </c>
    </row>
    <row r="835" spans="1:85" hidden="1" x14ac:dyDescent="0.35">
      <c r="A835" t="s">
        <v>987</v>
      </c>
      <c r="B835" t="s">
        <v>3764</v>
      </c>
      <c r="C835" s="51">
        <v>687.96699999999998</v>
      </c>
      <c r="D835">
        <v>21.166</v>
      </c>
      <c r="E835" s="68">
        <v>136.53100000000001</v>
      </c>
      <c r="F835">
        <v>7.9420000000000002</v>
      </c>
      <c r="G835" t="s">
        <v>3339</v>
      </c>
      <c r="I835">
        <v>66.19</v>
      </c>
      <c r="J835">
        <v>687.97699999999998</v>
      </c>
      <c r="K835" s="73">
        <v>140.88999999999999</v>
      </c>
      <c r="L835">
        <v>6</v>
      </c>
      <c r="M835">
        <v>1</v>
      </c>
      <c r="N835" s="51" t="s">
        <v>3764</v>
      </c>
      <c r="O835">
        <v>1.9079999999999999</v>
      </c>
      <c r="P835">
        <v>10</v>
      </c>
      <c r="Q835">
        <v>21.166</v>
      </c>
      <c r="R835">
        <v>687.96900000000005</v>
      </c>
      <c r="S835">
        <v>16.933</v>
      </c>
      <c r="T835">
        <v>137.40299999999999</v>
      </c>
      <c r="U835">
        <v>6.3540000000000001</v>
      </c>
      <c r="V835">
        <v>100</v>
      </c>
      <c r="W835">
        <v>1</v>
      </c>
      <c r="X835">
        <v>1.6779999999999999</v>
      </c>
      <c r="Y835">
        <v>22.664999999999999</v>
      </c>
      <c r="Z835">
        <v>22.661000000000001</v>
      </c>
      <c r="AA835">
        <v>0.622</v>
      </c>
      <c r="AB835">
        <v>0</v>
      </c>
      <c r="AC835" t="b">
        <v>1</v>
      </c>
      <c r="AI835">
        <v>687.96199999999999</v>
      </c>
      <c r="AJ835">
        <v>136.751</v>
      </c>
      <c r="AK835">
        <v>687.97400000000005</v>
      </c>
      <c r="AL835">
        <v>140.648</v>
      </c>
      <c r="AM835">
        <v>7.7930000000000001</v>
      </c>
      <c r="AN835">
        <v>23.73</v>
      </c>
      <c r="AO835">
        <v>12.29</v>
      </c>
      <c r="AP835">
        <v>1.3740000000000001</v>
      </c>
      <c r="AQ835">
        <v>22.635000000000002</v>
      </c>
      <c r="AR835">
        <v>7.351</v>
      </c>
      <c r="AS835">
        <v>23.98</v>
      </c>
      <c r="AT835">
        <v>0</v>
      </c>
      <c r="AU835">
        <v>0</v>
      </c>
      <c r="AV835">
        <v>0.27</v>
      </c>
      <c r="AW835">
        <v>0</v>
      </c>
      <c r="AX835">
        <v>182176</v>
      </c>
      <c r="AY835" t="b">
        <v>1</v>
      </c>
      <c r="AZ835">
        <v>65.950999999999993</v>
      </c>
      <c r="BA835">
        <v>687.96699999999998</v>
      </c>
      <c r="BB835">
        <v>21.166</v>
      </c>
      <c r="BC835">
        <v>136.53100000000001</v>
      </c>
      <c r="BD835">
        <v>7.9420000000000002</v>
      </c>
      <c r="BE835">
        <v>687.97699999999998</v>
      </c>
      <c r="BF835">
        <v>140.88999999999999</v>
      </c>
      <c r="BG835">
        <v>8</v>
      </c>
      <c r="BH835">
        <v>3</v>
      </c>
      <c r="BI835">
        <v>16.933</v>
      </c>
      <c r="BJ835">
        <v>6.3540000000000001</v>
      </c>
      <c r="BK835">
        <v>1.7649999999999999</v>
      </c>
      <c r="BM835" t="s">
        <v>144</v>
      </c>
      <c r="BN835" t="s">
        <v>144</v>
      </c>
      <c r="BO835" t="s">
        <v>3217</v>
      </c>
      <c r="BQ835">
        <v>1</v>
      </c>
      <c r="BT835" t="s">
        <v>3293</v>
      </c>
      <c r="BU835"/>
      <c r="BZ835"/>
      <c r="CA835"/>
      <c r="CB835">
        <v>12.29</v>
      </c>
      <c r="CC835">
        <v>12.29</v>
      </c>
      <c r="CD835">
        <v>8.0000000000000002E-3</v>
      </c>
      <c r="CE835">
        <v>1.7000000000000001E-2</v>
      </c>
      <c r="CF835">
        <v>0.78</v>
      </c>
      <c r="CG835" t="b">
        <f t="shared" si="7"/>
        <v>1</v>
      </c>
    </row>
    <row r="836" spans="1:85" hidden="1" x14ac:dyDescent="0.35">
      <c r="A836" t="s">
        <v>988</v>
      </c>
      <c r="B836" t="s">
        <v>3765</v>
      </c>
      <c r="C836" s="51">
        <v>692.99599999999998</v>
      </c>
      <c r="D836">
        <v>9.6159999999999997</v>
      </c>
      <c r="E836" s="68">
        <v>292.262</v>
      </c>
      <c r="F836">
        <v>6.2949999999999999</v>
      </c>
      <c r="G836" t="s">
        <v>3339</v>
      </c>
      <c r="I836">
        <v>221.24</v>
      </c>
      <c r="J836">
        <v>693</v>
      </c>
      <c r="K836" s="73">
        <v>295.41000000000003</v>
      </c>
      <c r="L836">
        <v>7</v>
      </c>
      <c r="M836">
        <v>1</v>
      </c>
      <c r="N836" s="51" t="s">
        <v>3765</v>
      </c>
      <c r="O836">
        <v>1.9279999999999999</v>
      </c>
      <c r="P836">
        <v>10</v>
      </c>
      <c r="Q836">
        <v>9.6159999999999997</v>
      </c>
      <c r="R836">
        <v>692.99699999999996</v>
      </c>
      <c r="S836">
        <v>7.6159999999999997</v>
      </c>
      <c r="T836">
        <v>292.892</v>
      </c>
      <c r="U836">
        <v>5.0359999999999996</v>
      </c>
      <c r="V836">
        <v>100</v>
      </c>
      <c r="W836">
        <v>1.0820000000000001</v>
      </c>
      <c r="X836">
        <v>1.399</v>
      </c>
      <c r="Y836">
        <v>21.93</v>
      </c>
      <c r="Z836">
        <v>22.51</v>
      </c>
      <c r="AA836">
        <v>0.61899999999999999</v>
      </c>
      <c r="AB836">
        <v>0</v>
      </c>
      <c r="AC836" t="b">
        <v>1</v>
      </c>
      <c r="AI836">
        <v>692.995</v>
      </c>
      <c r="AJ836">
        <v>292.81700000000001</v>
      </c>
      <c r="AK836">
        <v>693</v>
      </c>
      <c r="AL836">
        <v>294.70299999999997</v>
      </c>
      <c r="AM836">
        <v>3.7730000000000001</v>
      </c>
      <c r="AN836">
        <v>9.5299999999999994</v>
      </c>
      <c r="AO836">
        <v>13.04</v>
      </c>
      <c r="AP836">
        <v>1.117</v>
      </c>
      <c r="AQ836">
        <v>22.513000000000002</v>
      </c>
      <c r="AR836">
        <v>0.91700000000000004</v>
      </c>
      <c r="AS836">
        <v>14.585000000000001</v>
      </c>
      <c r="AT836">
        <v>8.0000000000000002E-3</v>
      </c>
      <c r="AU836">
        <v>0.35</v>
      </c>
      <c r="AV836">
        <v>0.38</v>
      </c>
      <c r="AW836">
        <v>0</v>
      </c>
      <c r="AX836">
        <v>185549</v>
      </c>
      <c r="AY836" t="b">
        <v>1</v>
      </c>
      <c r="AZ836">
        <v>220.53700000000001</v>
      </c>
      <c r="BA836">
        <v>692.99599999999998</v>
      </c>
      <c r="BB836">
        <v>9.6159999999999997</v>
      </c>
      <c r="BC836">
        <v>292.262</v>
      </c>
      <c r="BD836">
        <v>6.2949999999999999</v>
      </c>
      <c r="BE836">
        <v>693</v>
      </c>
      <c r="BF836">
        <v>295.41000000000003</v>
      </c>
      <c r="BG836">
        <v>9</v>
      </c>
      <c r="BH836">
        <v>3</v>
      </c>
      <c r="BI836">
        <v>7.6159999999999997</v>
      </c>
      <c r="BJ836">
        <v>5.0359999999999996</v>
      </c>
      <c r="BK836">
        <v>1.476</v>
      </c>
      <c r="BM836" t="s">
        <v>2905</v>
      </c>
      <c r="BN836" t="s">
        <v>2905</v>
      </c>
      <c r="BO836" t="s">
        <v>3217</v>
      </c>
      <c r="BQ836">
        <v>1</v>
      </c>
      <c r="BT836" t="s">
        <v>3293</v>
      </c>
      <c r="BU836"/>
      <c r="BV836" t="s">
        <v>3766</v>
      </c>
      <c r="BX836" s="51" t="s">
        <v>3766</v>
      </c>
      <c r="BZ836"/>
      <c r="CA836"/>
      <c r="CB836">
        <v>13.04</v>
      </c>
      <c r="CC836">
        <v>13.04</v>
      </c>
      <c r="CD836">
        <v>1.6E-2</v>
      </c>
      <c r="CE836">
        <v>0.03</v>
      </c>
      <c r="CF836">
        <v>0.748</v>
      </c>
      <c r="CG836" t="b">
        <f t="shared" si="7"/>
        <v>1</v>
      </c>
    </row>
    <row r="837" spans="1:85" hidden="1" x14ac:dyDescent="0.35">
      <c r="A837" t="s">
        <v>989</v>
      </c>
      <c r="B837" t="s">
        <v>3767</v>
      </c>
      <c r="C837">
        <v>693.26700000000005</v>
      </c>
      <c r="D837">
        <v>31.577000000000002</v>
      </c>
      <c r="E837">
        <v>142.976</v>
      </c>
      <c r="F837">
        <v>103.29300000000001</v>
      </c>
      <c r="G837" t="s">
        <v>2884</v>
      </c>
      <c r="I837">
        <v>120</v>
      </c>
      <c r="J837">
        <v>693.28300000000002</v>
      </c>
      <c r="K837" s="68">
        <v>194.06200000000001</v>
      </c>
      <c r="L837">
        <v>0.78300000000000003</v>
      </c>
      <c r="M837">
        <v>1</v>
      </c>
      <c r="N837" t="s">
        <v>3767</v>
      </c>
      <c r="O837">
        <v>1.8580000000000001</v>
      </c>
      <c r="P837">
        <v>0</v>
      </c>
      <c r="Q837">
        <v>0</v>
      </c>
      <c r="R837">
        <v>693.28300000000002</v>
      </c>
      <c r="S837">
        <v>0</v>
      </c>
      <c r="T837">
        <v>194.06200000000001</v>
      </c>
      <c r="U837">
        <v>0</v>
      </c>
      <c r="V837">
        <v>0</v>
      </c>
      <c r="W837">
        <v>0</v>
      </c>
      <c r="X837">
        <v>0</v>
      </c>
      <c r="Y837">
        <v>0</v>
      </c>
      <c r="Z837">
        <v>0</v>
      </c>
      <c r="AA837">
        <v>0</v>
      </c>
      <c r="AB837">
        <v>0</v>
      </c>
      <c r="AC837" t="b">
        <v>1</v>
      </c>
      <c r="AE837">
        <v>0</v>
      </c>
      <c r="AF837">
        <v>0</v>
      </c>
      <c r="AG837">
        <v>0</v>
      </c>
      <c r="AH837">
        <v>0</v>
      </c>
      <c r="AI837">
        <v>0</v>
      </c>
      <c r="AJ837">
        <v>0</v>
      </c>
      <c r="AK837">
        <v>0</v>
      </c>
      <c r="AL837">
        <v>0</v>
      </c>
      <c r="AM837">
        <v>0</v>
      </c>
      <c r="AN837">
        <v>0</v>
      </c>
      <c r="AO837">
        <v>0</v>
      </c>
      <c r="AP837">
        <v>0</v>
      </c>
      <c r="AQ837">
        <v>0</v>
      </c>
      <c r="AR837">
        <v>0</v>
      </c>
      <c r="AS837">
        <v>0</v>
      </c>
      <c r="AT837">
        <v>0</v>
      </c>
      <c r="AU837">
        <v>0</v>
      </c>
      <c r="AV837">
        <v>0</v>
      </c>
      <c r="AW837">
        <v>0</v>
      </c>
      <c r="AX837">
        <v>0</v>
      </c>
      <c r="AY837" t="b">
        <v>0</v>
      </c>
      <c r="AZ837">
        <v>0</v>
      </c>
      <c r="BI837">
        <v>0</v>
      </c>
      <c r="BJ837">
        <v>0</v>
      </c>
      <c r="BK837">
        <v>0</v>
      </c>
      <c r="BM837" t="s">
        <v>2887</v>
      </c>
      <c r="BN837" t="s">
        <v>2887</v>
      </c>
      <c r="BO837" t="s">
        <v>2888</v>
      </c>
      <c r="BT837"/>
      <c r="BU837"/>
      <c r="BX837"/>
      <c r="BY837" t="s">
        <v>2903</v>
      </c>
      <c r="BZ837"/>
      <c r="CA837"/>
      <c r="CB837"/>
      <c r="CC837"/>
      <c r="CD837">
        <v>0</v>
      </c>
      <c r="CE837"/>
      <c r="CF837">
        <v>0</v>
      </c>
    </row>
    <row r="838" spans="1:85" hidden="1" x14ac:dyDescent="0.35">
      <c r="A838" t="s">
        <v>990</v>
      </c>
      <c r="B838" t="s">
        <v>3768</v>
      </c>
      <c r="C838">
        <v>700.279</v>
      </c>
      <c r="D838">
        <v>9.3849999999999998</v>
      </c>
      <c r="E838">
        <v>3.847</v>
      </c>
      <c r="F838">
        <v>8.8140000000000001</v>
      </c>
      <c r="G838" t="s">
        <v>2884</v>
      </c>
      <c r="I838">
        <v>293.81</v>
      </c>
      <c r="J838">
        <v>700.28399999999999</v>
      </c>
      <c r="K838" s="68">
        <v>7.22</v>
      </c>
      <c r="L838">
        <v>6</v>
      </c>
      <c r="M838">
        <v>3</v>
      </c>
      <c r="N838" t="s">
        <v>3768</v>
      </c>
      <c r="O838">
        <v>1.885</v>
      </c>
      <c r="P838">
        <v>10</v>
      </c>
      <c r="Q838">
        <v>9.3849999999999998</v>
      </c>
      <c r="R838">
        <v>700.28</v>
      </c>
      <c r="S838">
        <v>7.3849999999999998</v>
      </c>
      <c r="T838">
        <v>4.5220000000000002</v>
      </c>
      <c r="U838">
        <v>7.0510000000000002</v>
      </c>
      <c r="V838">
        <v>100</v>
      </c>
      <c r="W838">
        <v>1.1120000000000001</v>
      </c>
      <c r="X838">
        <v>1.264</v>
      </c>
      <c r="Y838">
        <v>21.68</v>
      </c>
      <c r="Z838">
        <v>22.2</v>
      </c>
      <c r="AA838">
        <v>0.61199999999999999</v>
      </c>
      <c r="AB838">
        <v>0</v>
      </c>
      <c r="AC838" t="b">
        <v>1</v>
      </c>
      <c r="BM838" t="s">
        <v>2887</v>
      </c>
      <c r="BN838" t="s">
        <v>2887</v>
      </c>
      <c r="BO838" t="s">
        <v>2888</v>
      </c>
      <c r="BT838"/>
      <c r="BU838"/>
      <c r="BX838"/>
      <c r="BZ838"/>
      <c r="CA838"/>
      <c r="CB838"/>
      <c r="CC838"/>
      <c r="CD838">
        <v>0</v>
      </c>
      <c r="CE838"/>
      <c r="CF838">
        <v>0</v>
      </c>
    </row>
    <row r="839" spans="1:85" hidden="1" x14ac:dyDescent="0.35">
      <c r="A839" t="s">
        <v>991</v>
      </c>
      <c r="B839" t="s">
        <v>3769</v>
      </c>
      <c r="C839">
        <v>708.67</v>
      </c>
      <c r="D839">
        <v>91.658000000000001</v>
      </c>
      <c r="E839">
        <v>175.89599999999999</v>
      </c>
      <c r="F839">
        <v>83.685000000000002</v>
      </c>
      <c r="G839" t="s">
        <v>2884</v>
      </c>
      <c r="I839">
        <v>150</v>
      </c>
      <c r="J839">
        <v>708.68799999999999</v>
      </c>
      <c r="K839" s="68">
        <v>222.02699999999999</v>
      </c>
      <c r="L839">
        <v>1.113</v>
      </c>
      <c r="M839">
        <v>1</v>
      </c>
      <c r="N839" t="s">
        <v>3769</v>
      </c>
      <c r="O839">
        <v>1.806</v>
      </c>
      <c r="P839">
        <v>0</v>
      </c>
      <c r="Q839">
        <v>0</v>
      </c>
      <c r="R839">
        <v>708.68799999999999</v>
      </c>
      <c r="S839">
        <v>0</v>
      </c>
      <c r="T839">
        <v>222.02699999999999</v>
      </c>
      <c r="U839">
        <v>0</v>
      </c>
      <c r="V839">
        <v>0</v>
      </c>
      <c r="W839">
        <v>0</v>
      </c>
      <c r="X839">
        <v>0</v>
      </c>
      <c r="Y839">
        <v>0</v>
      </c>
      <c r="Z839">
        <v>0</v>
      </c>
      <c r="AA839">
        <v>0</v>
      </c>
      <c r="AB839">
        <v>0</v>
      </c>
      <c r="AC839" t="b">
        <v>1</v>
      </c>
      <c r="AE839">
        <v>0</v>
      </c>
      <c r="AF839">
        <v>0</v>
      </c>
      <c r="AG839">
        <v>0</v>
      </c>
      <c r="AH839">
        <v>0</v>
      </c>
      <c r="AI839">
        <v>0</v>
      </c>
      <c r="AJ839">
        <v>0</v>
      </c>
      <c r="AK839">
        <v>0</v>
      </c>
      <c r="AL839">
        <v>0</v>
      </c>
      <c r="AM839">
        <v>0</v>
      </c>
      <c r="AN839">
        <v>0</v>
      </c>
      <c r="AO839">
        <v>0</v>
      </c>
      <c r="AP839">
        <v>0</v>
      </c>
      <c r="AQ839">
        <v>0</v>
      </c>
      <c r="AR839">
        <v>0</v>
      </c>
      <c r="AS839">
        <v>0</v>
      </c>
      <c r="AT839">
        <v>0</v>
      </c>
      <c r="AU839">
        <v>0</v>
      </c>
      <c r="AV839">
        <v>0</v>
      </c>
      <c r="AW839">
        <v>0</v>
      </c>
      <c r="AX839">
        <v>0</v>
      </c>
      <c r="AY839" t="b">
        <v>0</v>
      </c>
      <c r="AZ839">
        <v>0</v>
      </c>
      <c r="BI839">
        <v>0</v>
      </c>
      <c r="BJ839">
        <v>0</v>
      </c>
      <c r="BK839">
        <v>0</v>
      </c>
      <c r="BM839" t="s">
        <v>2887</v>
      </c>
      <c r="BN839" t="s">
        <v>2887</v>
      </c>
      <c r="BO839" t="s">
        <v>2888</v>
      </c>
      <c r="BT839"/>
      <c r="BU839"/>
      <c r="BX839"/>
      <c r="BY839" t="s">
        <v>2903</v>
      </c>
      <c r="BZ839"/>
      <c r="CA839"/>
      <c r="CB839"/>
      <c r="CC839"/>
      <c r="CD839">
        <v>0</v>
      </c>
      <c r="CE839"/>
      <c r="CF839">
        <v>0</v>
      </c>
    </row>
    <row r="840" spans="1:85" hidden="1" x14ac:dyDescent="0.35">
      <c r="A840" t="s">
        <v>992</v>
      </c>
      <c r="B840" t="s">
        <v>3770</v>
      </c>
      <c r="C840">
        <v>708.71799999999996</v>
      </c>
      <c r="D840">
        <v>24.286000000000001</v>
      </c>
      <c r="E840">
        <v>328.06400000000002</v>
      </c>
      <c r="F840">
        <v>6.2949999999999999</v>
      </c>
      <c r="G840" t="s">
        <v>2884</v>
      </c>
      <c r="I840">
        <v>256.29000000000002</v>
      </c>
      <c r="J840">
        <v>708.72799999999995</v>
      </c>
      <c r="K840" s="68">
        <v>328.29</v>
      </c>
      <c r="L840">
        <v>12</v>
      </c>
      <c r="M840">
        <v>3</v>
      </c>
      <c r="N840" t="s">
        <v>3770</v>
      </c>
      <c r="O840">
        <v>1.8069999999999999</v>
      </c>
      <c r="P840">
        <v>11.083</v>
      </c>
      <c r="Q840">
        <v>24.286000000000001</v>
      </c>
      <c r="R840">
        <v>708.72</v>
      </c>
      <c r="S840">
        <v>19.428999999999998</v>
      </c>
      <c r="T840">
        <v>328.10899999999998</v>
      </c>
      <c r="U840">
        <v>5.0359999999999996</v>
      </c>
      <c r="V840">
        <v>100</v>
      </c>
      <c r="W840">
        <v>0.58699999999999997</v>
      </c>
      <c r="X840">
        <v>2.1819999999999999</v>
      </c>
      <c r="Y840">
        <v>21.29</v>
      </c>
      <c r="Z840">
        <v>22.286999999999999</v>
      </c>
      <c r="AA840">
        <v>0.53800000000000003</v>
      </c>
      <c r="AB840">
        <v>0</v>
      </c>
      <c r="AC840" t="b">
        <v>1</v>
      </c>
      <c r="BM840" t="s">
        <v>3348</v>
      </c>
      <c r="BN840" t="s">
        <v>3288</v>
      </c>
      <c r="BO840" t="s">
        <v>2888</v>
      </c>
      <c r="BT840"/>
      <c r="BU840"/>
      <c r="BX840"/>
      <c r="BZ840"/>
      <c r="CA840"/>
      <c r="CB840"/>
      <c r="CC840"/>
      <c r="CD840">
        <v>0</v>
      </c>
      <c r="CE840"/>
      <c r="CF840">
        <v>0</v>
      </c>
    </row>
    <row r="841" spans="1:85" hidden="1" x14ac:dyDescent="0.35">
      <c r="A841" t="s">
        <v>993</v>
      </c>
      <c r="B841" t="s">
        <v>3771</v>
      </c>
      <c r="C841">
        <v>708.66600000000005</v>
      </c>
      <c r="D841">
        <v>121.941</v>
      </c>
      <c r="E841">
        <v>163.90700000000001</v>
      </c>
      <c r="F841">
        <v>106.419</v>
      </c>
      <c r="G841" t="s">
        <v>2884</v>
      </c>
      <c r="I841">
        <v>150</v>
      </c>
      <c r="J841">
        <v>708.73400000000004</v>
      </c>
      <c r="K841" s="68">
        <v>221.999</v>
      </c>
      <c r="L841">
        <v>0.74399999999999999</v>
      </c>
      <c r="M841">
        <v>1</v>
      </c>
      <c r="N841" t="s">
        <v>3771</v>
      </c>
      <c r="O841">
        <v>1.7849999999999999</v>
      </c>
      <c r="P841">
        <v>0</v>
      </c>
      <c r="Q841">
        <v>0</v>
      </c>
      <c r="R841">
        <v>708.73400000000004</v>
      </c>
      <c r="S841">
        <v>0</v>
      </c>
      <c r="T841">
        <v>221.999</v>
      </c>
      <c r="U841">
        <v>0</v>
      </c>
      <c r="V841">
        <v>0</v>
      </c>
      <c r="W841">
        <v>0</v>
      </c>
      <c r="X841">
        <v>0</v>
      </c>
      <c r="Y841">
        <v>0</v>
      </c>
      <c r="Z841">
        <v>0</v>
      </c>
      <c r="AA841">
        <v>0</v>
      </c>
      <c r="AB841">
        <v>0</v>
      </c>
      <c r="AC841" t="b">
        <v>1</v>
      </c>
      <c r="AE841">
        <v>0</v>
      </c>
      <c r="AF841">
        <v>0</v>
      </c>
      <c r="AG841">
        <v>0</v>
      </c>
      <c r="AH841">
        <v>0</v>
      </c>
      <c r="AI841">
        <v>0</v>
      </c>
      <c r="AJ841">
        <v>0</v>
      </c>
      <c r="AK841">
        <v>0</v>
      </c>
      <c r="AL841">
        <v>0</v>
      </c>
      <c r="AM841">
        <v>0</v>
      </c>
      <c r="AN841">
        <v>0</v>
      </c>
      <c r="AO841">
        <v>0</v>
      </c>
      <c r="AP841">
        <v>0</v>
      </c>
      <c r="AQ841">
        <v>0</v>
      </c>
      <c r="AR841">
        <v>0</v>
      </c>
      <c r="AS841">
        <v>0</v>
      </c>
      <c r="AT841">
        <v>0</v>
      </c>
      <c r="AU841">
        <v>0</v>
      </c>
      <c r="AV841">
        <v>0</v>
      </c>
      <c r="AW841">
        <v>0</v>
      </c>
      <c r="AX841">
        <v>0</v>
      </c>
      <c r="AY841" t="b">
        <v>0</v>
      </c>
      <c r="AZ841">
        <v>0</v>
      </c>
      <c r="BI841">
        <v>0</v>
      </c>
      <c r="BJ841">
        <v>0</v>
      </c>
      <c r="BK841">
        <v>0</v>
      </c>
      <c r="BM841" t="s">
        <v>2905</v>
      </c>
      <c r="BN841" t="s">
        <v>2887</v>
      </c>
      <c r="BO841" t="s">
        <v>2888</v>
      </c>
      <c r="BT841"/>
      <c r="BU841"/>
      <c r="BX841"/>
      <c r="BY841" t="s">
        <v>2903</v>
      </c>
      <c r="BZ841"/>
      <c r="CA841"/>
      <c r="CB841"/>
      <c r="CC841"/>
      <c r="CD841">
        <v>0</v>
      </c>
      <c r="CE841"/>
      <c r="CF841">
        <v>0</v>
      </c>
    </row>
    <row r="842" spans="1:85" hidden="1" x14ac:dyDescent="0.35">
      <c r="A842" t="s">
        <v>994</v>
      </c>
      <c r="B842" t="s">
        <v>3772</v>
      </c>
      <c r="C842">
        <v>708.71699999999998</v>
      </c>
      <c r="D842">
        <v>29.58</v>
      </c>
      <c r="E842">
        <v>1.8009999999999999</v>
      </c>
      <c r="F842">
        <v>342.38600000000002</v>
      </c>
      <c r="G842" t="s">
        <v>2884</v>
      </c>
      <c r="I842">
        <v>146.19</v>
      </c>
      <c r="J842">
        <v>708.73400000000004</v>
      </c>
      <c r="K842" s="68">
        <v>218.19</v>
      </c>
      <c r="L842">
        <v>6</v>
      </c>
      <c r="M842">
        <v>3</v>
      </c>
      <c r="N842" t="s">
        <v>3772</v>
      </c>
      <c r="O842">
        <v>1.7929999999999999</v>
      </c>
      <c r="P842">
        <v>10</v>
      </c>
      <c r="Q842">
        <v>29.58</v>
      </c>
      <c r="R842">
        <v>708.72</v>
      </c>
      <c r="S842">
        <v>23.664000000000001</v>
      </c>
      <c r="T842">
        <v>45.079000000000001</v>
      </c>
      <c r="U842">
        <v>273.90899999999999</v>
      </c>
      <c r="V842">
        <v>100</v>
      </c>
      <c r="W842">
        <v>2.1659999999999999</v>
      </c>
      <c r="X842">
        <v>3.89</v>
      </c>
      <c r="Y842">
        <v>21.54</v>
      </c>
      <c r="Z842">
        <v>22.286999999999999</v>
      </c>
      <c r="AA842">
        <v>0.53800000000000003</v>
      </c>
      <c r="AB842">
        <v>0</v>
      </c>
      <c r="AC842" t="b">
        <v>1</v>
      </c>
      <c r="BM842" t="s">
        <v>2905</v>
      </c>
      <c r="BN842" t="s">
        <v>3288</v>
      </c>
      <c r="BO842" t="s">
        <v>2888</v>
      </c>
      <c r="BT842"/>
      <c r="BU842"/>
      <c r="BX842"/>
      <c r="BZ842"/>
      <c r="CA842"/>
      <c r="CB842"/>
      <c r="CC842"/>
      <c r="CD842">
        <v>0</v>
      </c>
      <c r="CE842"/>
      <c r="CF842">
        <v>0</v>
      </c>
    </row>
    <row r="843" spans="1:85" hidden="1" x14ac:dyDescent="0.35">
      <c r="A843" t="s">
        <v>995</v>
      </c>
      <c r="B843" t="s">
        <v>3773</v>
      </c>
      <c r="C843">
        <v>715.154</v>
      </c>
      <c r="D843">
        <v>78.525000000000006</v>
      </c>
      <c r="E843" s="68">
        <v>210.70500000000001</v>
      </c>
      <c r="F843">
        <v>26.888999999999999</v>
      </c>
      <c r="G843" t="s">
        <v>3502</v>
      </c>
      <c r="I843">
        <v>150</v>
      </c>
      <c r="J843">
        <v>715.19299999999998</v>
      </c>
      <c r="K843" s="73">
        <v>221.601</v>
      </c>
      <c r="L843">
        <v>0.71099999999999997</v>
      </c>
      <c r="M843">
        <v>0</v>
      </c>
      <c r="N843" t="s">
        <v>3773</v>
      </c>
      <c r="O843">
        <v>1.903</v>
      </c>
      <c r="P843">
        <v>0</v>
      </c>
      <c r="Q843">
        <v>0</v>
      </c>
      <c r="R843">
        <v>715.19299999999998</v>
      </c>
      <c r="S843">
        <v>0</v>
      </c>
      <c r="T843">
        <v>221.601</v>
      </c>
      <c r="U843">
        <v>0</v>
      </c>
      <c r="V843">
        <v>0</v>
      </c>
      <c r="W843">
        <v>0</v>
      </c>
      <c r="X843">
        <v>0</v>
      </c>
      <c r="Y843">
        <v>0</v>
      </c>
      <c r="Z843">
        <v>0</v>
      </c>
      <c r="AA843">
        <v>0</v>
      </c>
      <c r="AB843">
        <v>0</v>
      </c>
      <c r="AC843" t="b">
        <v>1</v>
      </c>
      <c r="AE843">
        <v>0</v>
      </c>
      <c r="AF843">
        <v>0</v>
      </c>
      <c r="AG843">
        <v>0</v>
      </c>
      <c r="AH843">
        <v>0</v>
      </c>
      <c r="AI843">
        <v>0</v>
      </c>
      <c r="AJ843">
        <v>0</v>
      </c>
      <c r="AK843">
        <v>0</v>
      </c>
      <c r="AL843">
        <v>0</v>
      </c>
      <c r="AM843">
        <v>0</v>
      </c>
      <c r="AN843">
        <v>0</v>
      </c>
      <c r="AO843">
        <v>0</v>
      </c>
      <c r="AP843">
        <v>0</v>
      </c>
      <c r="AQ843">
        <v>0</v>
      </c>
      <c r="AR843">
        <v>0</v>
      </c>
      <c r="AS843">
        <v>0</v>
      </c>
      <c r="AT843">
        <v>0</v>
      </c>
      <c r="AU843">
        <v>0</v>
      </c>
      <c r="AV843">
        <v>0</v>
      </c>
      <c r="AW843">
        <v>0</v>
      </c>
      <c r="AX843">
        <v>0</v>
      </c>
      <c r="AY843" t="b">
        <v>0</v>
      </c>
      <c r="AZ843">
        <v>0</v>
      </c>
      <c r="BA843">
        <v>715.16499999999996</v>
      </c>
      <c r="BB843">
        <v>72.177999999999997</v>
      </c>
      <c r="BC843">
        <v>211.96600000000001</v>
      </c>
      <c r="BD843">
        <v>22.603000000000002</v>
      </c>
      <c r="BE843">
        <v>715.19299999999998</v>
      </c>
      <c r="BF843">
        <v>221.601</v>
      </c>
      <c r="BG843">
        <v>0.71099999999999997</v>
      </c>
      <c r="BH843">
        <v>1</v>
      </c>
      <c r="BI843">
        <v>0</v>
      </c>
      <c r="BJ843">
        <v>0</v>
      </c>
      <c r="BK843">
        <v>0</v>
      </c>
      <c r="BM843" t="s">
        <v>144</v>
      </c>
      <c r="BN843" t="s">
        <v>144</v>
      </c>
      <c r="BO843" t="s">
        <v>3321</v>
      </c>
      <c r="BT843"/>
      <c r="BU843"/>
      <c r="BX843" t="s">
        <v>3774</v>
      </c>
      <c r="BY843" t="s">
        <v>2903</v>
      </c>
      <c r="BZ843"/>
      <c r="CA843"/>
      <c r="CB843"/>
      <c r="CC843"/>
      <c r="CD843">
        <v>0</v>
      </c>
      <c r="CE843"/>
      <c r="CF843">
        <v>0</v>
      </c>
      <c r="CG843" t="b">
        <f>IF(CE843*100&lt;CC843,TRUE,FALSE)</f>
        <v>0</v>
      </c>
    </row>
    <row r="844" spans="1:85" hidden="1" x14ac:dyDescent="0.35">
      <c r="A844" t="s">
        <v>996</v>
      </c>
      <c r="B844" t="s">
        <v>3775</v>
      </c>
      <c r="C844">
        <v>717.76800000000003</v>
      </c>
      <c r="D844">
        <v>99.582999999999998</v>
      </c>
      <c r="E844">
        <v>185.613</v>
      </c>
      <c r="F844">
        <v>63.972000000000001</v>
      </c>
      <c r="G844" t="s">
        <v>2884</v>
      </c>
      <c r="I844">
        <v>150</v>
      </c>
      <c r="J844">
        <v>717.78800000000001</v>
      </c>
      <c r="K844" s="68">
        <v>222.85</v>
      </c>
      <c r="L844">
        <v>0.79500000000000004</v>
      </c>
      <c r="M844">
        <v>1</v>
      </c>
      <c r="N844" t="s">
        <v>3775</v>
      </c>
      <c r="O844">
        <v>1.831</v>
      </c>
      <c r="P844">
        <v>0</v>
      </c>
      <c r="Q844">
        <v>0</v>
      </c>
      <c r="R844">
        <v>717.78800000000001</v>
      </c>
      <c r="S844">
        <v>0</v>
      </c>
      <c r="T844">
        <v>222.85</v>
      </c>
      <c r="U844">
        <v>0</v>
      </c>
      <c r="V844">
        <v>0</v>
      </c>
      <c r="W844">
        <v>0</v>
      </c>
      <c r="X844">
        <v>0</v>
      </c>
      <c r="Y844">
        <v>0</v>
      </c>
      <c r="Z844">
        <v>0</v>
      </c>
      <c r="AA844">
        <v>0</v>
      </c>
      <c r="AB844">
        <v>0</v>
      </c>
      <c r="AC844" t="b">
        <v>1</v>
      </c>
      <c r="AE844">
        <v>0</v>
      </c>
      <c r="AF844">
        <v>0</v>
      </c>
      <c r="AG844">
        <v>0</v>
      </c>
      <c r="AH844">
        <v>0</v>
      </c>
      <c r="AI844">
        <v>0</v>
      </c>
      <c r="AJ844">
        <v>0</v>
      </c>
      <c r="AK844">
        <v>0</v>
      </c>
      <c r="AL844">
        <v>0</v>
      </c>
      <c r="AM844">
        <v>0</v>
      </c>
      <c r="AN844">
        <v>0</v>
      </c>
      <c r="AO844">
        <v>0</v>
      </c>
      <c r="AP844">
        <v>0</v>
      </c>
      <c r="AQ844">
        <v>0</v>
      </c>
      <c r="AR844">
        <v>0</v>
      </c>
      <c r="AS844">
        <v>0</v>
      </c>
      <c r="AT844">
        <v>0</v>
      </c>
      <c r="AU844">
        <v>0</v>
      </c>
      <c r="AV844">
        <v>0</v>
      </c>
      <c r="AW844">
        <v>0</v>
      </c>
      <c r="AX844">
        <v>0</v>
      </c>
      <c r="AY844" t="b">
        <v>0</v>
      </c>
      <c r="AZ844">
        <v>0</v>
      </c>
      <c r="BI844">
        <v>0</v>
      </c>
      <c r="BJ844">
        <v>0</v>
      </c>
      <c r="BK844">
        <v>0</v>
      </c>
      <c r="BM844" t="s">
        <v>2887</v>
      </c>
      <c r="BN844" t="s">
        <v>2887</v>
      </c>
      <c r="BO844" t="s">
        <v>2888</v>
      </c>
      <c r="BT844"/>
      <c r="BU844"/>
      <c r="BX844"/>
      <c r="BY844" t="s">
        <v>2903</v>
      </c>
      <c r="BZ844"/>
      <c r="CA844"/>
      <c r="CB844"/>
      <c r="CC844"/>
      <c r="CD844">
        <v>0</v>
      </c>
      <c r="CE844"/>
      <c r="CF844">
        <v>0</v>
      </c>
    </row>
    <row r="845" spans="1:85" hidden="1" x14ac:dyDescent="0.35">
      <c r="A845" t="s">
        <v>997</v>
      </c>
      <c r="B845" t="s">
        <v>3776</v>
      </c>
      <c r="C845">
        <v>717.81500000000005</v>
      </c>
      <c r="D845">
        <v>37.198999999999998</v>
      </c>
      <c r="E845">
        <v>113.303</v>
      </c>
      <c r="F845">
        <v>119.795</v>
      </c>
      <c r="G845" t="s">
        <v>2884</v>
      </c>
      <c r="I845">
        <v>133.81</v>
      </c>
      <c r="J845">
        <v>717.83299999999997</v>
      </c>
      <c r="K845" s="68">
        <v>206.68</v>
      </c>
      <c r="L845">
        <v>6</v>
      </c>
      <c r="M845">
        <v>3</v>
      </c>
      <c r="N845" t="s">
        <v>3776</v>
      </c>
      <c r="O845">
        <v>1.835</v>
      </c>
      <c r="P845">
        <v>10</v>
      </c>
      <c r="Q845">
        <v>37.198999999999998</v>
      </c>
      <c r="R845">
        <v>717.81799999999998</v>
      </c>
      <c r="S845">
        <v>29.759</v>
      </c>
      <c r="T845">
        <v>131.97900000000001</v>
      </c>
      <c r="U845">
        <v>95.835999999999999</v>
      </c>
      <c r="V845">
        <v>100</v>
      </c>
      <c r="W845">
        <v>1.875</v>
      </c>
      <c r="X845">
        <v>3.8290000000000002</v>
      </c>
      <c r="Y845">
        <v>22.48</v>
      </c>
      <c r="Z845">
        <v>22.29</v>
      </c>
      <c r="AA845">
        <v>0.61399999999999999</v>
      </c>
      <c r="AB845">
        <v>0</v>
      </c>
      <c r="AC845" t="b">
        <v>1</v>
      </c>
      <c r="BM845" t="s">
        <v>2905</v>
      </c>
      <c r="BN845" t="s">
        <v>2887</v>
      </c>
      <c r="BO845" t="s">
        <v>2888</v>
      </c>
      <c r="BT845"/>
      <c r="BU845"/>
      <c r="BX845"/>
      <c r="BZ845"/>
      <c r="CA845"/>
      <c r="CB845"/>
      <c r="CC845"/>
      <c r="CD845">
        <v>0</v>
      </c>
      <c r="CE845"/>
      <c r="CF845">
        <v>0</v>
      </c>
    </row>
    <row r="846" spans="1:85" hidden="1" x14ac:dyDescent="0.35">
      <c r="A846" t="s">
        <v>998</v>
      </c>
      <c r="B846" t="s">
        <v>3777</v>
      </c>
      <c r="C846" s="51">
        <v>718.80600000000004</v>
      </c>
      <c r="D846">
        <v>16.082000000000001</v>
      </c>
      <c r="E846" s="68">
        <v>62.268999999999998</v>
      </c>
      <c r="F846">
        <v>10.045</v>
      </c>
      <c r="G846" t="s">
        <v>3710</v>
      </c>
      <c r="I846">
        <v>353.81</v>
      </c>
      <c r="J846">
        <v>718.81500000000005</v>
      </c>
      <c r="K846" s="73">
        <v>67</v>
      </c>
      <c r="L846">
        <v>25</v>
      </c>
      <c r="M846">
        <v>0</v>
      </c>
      <c r="N846" s="51" t="s">
        <v>3777</v>
      </c>
      <c r="O846">
        <v>1.877</v>
      </c>
      <c r="P846">
        <v>19.75</v>
      </c>
      <c r="Q846">
        <v>16.082000000000001</v>
      </c>
      <c r="R846">
        <v>718.80799999999999</v>
      </c>
      <c r="S846">
        <v>12.866</v>
      </c>
      <c r="T846">
        <v>63.215000000000003</v>
      </c>
      <c r="U846">
        <v>8.0359999999999996</v>
      </c>
      <c r="V846">
        <v>100</v>
      </c>
      <c r="W846">
        <v>1.117</v>
      </c>
      <c r="X846">
        <v>7.0140000000000002</v>
      </c>
      <c r="Y846">
        <v>21.88</v>
      </c>
      <c r="Z846">
        <v>22.54</v>
      </c>
      <c r="AA846">
        <v>0.61899999999999999</v>
      </c>
      <c r="AB846">
        <v>0</v>
      </c>
      <c r="AC846" t="b">
        <v>1</v>
      </c>
      <c r="AI846">
        <v>718.80200000000002</v>
      </c>
      <c r="AJ846">
        <v>61.593000000000004</v>
      </c>
      <c r="AK846">
        <v>718.81299999999999</v>
      </c>
      <c r="AL846">
        <v>66.891000000000005</v>
      </c>
      <c r="AM846">
        <v>10.597</v>
      </c>
      <c r="AN846">
        <v>21.61</v>
      </c>
      <c r="AO846">
        <v>28.67</v>
      </c>
      <c r="AP846">
        <v>6.1710000000000003</v>
      </c>
      <c r="AQ846">
        <v>22.42</v>
      </c>
      <c r="AR846">
        <v>9.84</v>
      </c>
      <c r="AS846">
        <v>24.193999999999999</v>
      </c>
      <c r="AT846">
        <v>0</v>
      </c>
      <c r="AU846">
        <v>0</v>
      </c>
      <c r="AV846">
        <v>0.877</v>
      </c>
      <c r="AW846">
        <v>0</v>
      </c>
      <c r="AX846">
        <v>188922</v>
      </c>
      <c r="AY846" t="b">
        <v>1</v>
      </c>
      <c r="AZ846">
        <v>353.69900000000001</v>
      </c>
      <c r="BA846">
        <v>718.80600000000004</v>
      </c>
      <c r="BB846">
        <v>16.082000000000001</v>
      </c>
      <c r="BC846">
        <v>62.268999999999998</v>
      </c>
      <c r="BD846">
        <v>10.045</v>
      </c>
      <c r="BE846">
        <v>718.81500000000005</v>
      </c>
      <c r="BF846">
        <v>67</v>
      </c>
      <c r="BG846">
        <v>25</v>
      </c>
      <c r="BH846">
        <v>3</v>
      </c>
      <c r="BM846" t="s">
        <v>3712</v>
      </c>
      <c r="BN846" t="s">
        <v>3712</v>
      </c>
      <c r="BO846" t="s">
        <v>3312</v>
      </c>
      <c r="BQ846">
        <v>1</v>
      </c>
      <c r="BT846" t="s">
        <v>3293</v>
      </c>
      <c r="BU846"/>
      <c r="BZ846"/>
      <c r="CA846"/>
      <c r="CB846">
        <v>28.67</v>
      </c>
      <c r="CC846">
        <v>28.67</v>
      </c>
      <c r="CD846">
        <v>0.01</v>
      </c>
      <c r="CE846">
        <v>1.0999999999999999E-2</v>
      </c>
      <c r="CF846">
        <v>0.96499999999999997</v>
      </c>
      <c r="CG846" t="b">
        <f t="shared" ref="CG846:CG848" si="8">IF(CE846*100&lt;CC846,TRUE,FALSE)</f>
        <v>1</v>
      </c>
    </row>
    <row r="847" spans="1:85" hidden="1" x14ac:dyDescent="0.35">
      <c r="A847" t="s">
        <v>999</v>
      </c>
      <c r="B847" t="s">
        <v>3778</v>
      </c>
      <c r="C847" s="51">
        <v>718.851</v>
      </c>
      <c r="D847">
        <v>18.375</v>
      </c>
      <c r="E847" s="68">
        <v>64.376999999999995</v>
      </c>
      <c r="F847">
        <v>5.7069999999999999</v>
      </c>
      <c r="G847" t="s">
        <v>3710</v>
      </c>
      <c r="I847">
        <v>353.81</v>
      </c>
      <c r="J847">
        <v>718.86400000000003</v>
      </c>
      <c r="K847" s="73">
        <v>67</v>
      </c>
      <c r="L847">
        <v>7</v>
      </c>
      <c r="M847">
        <v>0</v>
      </c>
      <c r="N847" s="51" t="s">
        <v>3778</v>
      </c>
      <c r="O847">
        <v>1.8560000000000001</v>
      </c>
      <c r="P847">
        <v>10</v>
      </c>
      <c r="Q847">
        <v>22.08</v>
      </c>
      <c r="R847">
        <v>718.85400000000004</v>
      </c>
      <c r="S847">
        <v>14.7</v>
      </c>
      <c r="T847">
        <v>64.902000000000001</v>
      </c>
      <c r="U847">
        <v>4.5659999999999998</v>
      </c>
      <c r="V847">
        <v>100</v>
      </c>
      <c r="W847">
        <v>0.65900000000000003</v>
      </c>
      <c r="X847">
        <v>1.3160000000000001</v>
      </c>
      <c r="Y847">
        <v>22.07</v>
      </c>
      <c r="Z847">
        <v>22.54</v>
      </c>
      <c r="AA847">
        <v>0.61899999999999999</v>
      </c>
      <c r="AB847">
        <v>0</v>
      </c>
      <c r="AC847" t="b">
        <v>1</v>
      </c>
      <c r="AI847">
        <v>718.84799999999996</v>
      </c>
      <c r="AJ847">
        <v>63.941000000000003</v>
      </c>
      <c r="AK847">
        <v>718.86099999999999</v>
      </c>
      <c r="AL847">
        <v>66.043999999999997</v>
      </c>
      <c r="AM847">
        <v>4.2050000000000001</v>
      </c>
      <c r="AN847">
        <v>25.99</v>
      </c>
      <c r="AO847">
        <v>20.62</v>
      </c>
      <c r="AP847">
        <v>1.33</v>
      </c>
      <c r="AQ847">
        <v>22.332999999999998</v>
      </c>
      <c r="AR847">
        <v>0.94799999999999995</v>
      </c>
      <c r="AS847">
        <v>21.436</v>
      </c>
      <c r="AT847">
        <v>0.19400000000000001</v>
      </c>
      <c r="AU847">
        <v>0.47</v>
      </c>
      <c r="AV847">
        <v>9.8000000000000004E-2</v>
      </c>
      <c r="AW847">
        <v>0</v>
      </c>
      <c r="AX847">
        <v>192295</v>
      </c>
      <c r="AY847" t="b">
        <v>0</v>
      </c>
      <c r="AZ847">
        <v>352.85899999999998</v>
      </c>
      <c r="BA847">
        <v>718.84900000000005</v>
      </c>
      <c r="BB847">
        <v>22.08</v>
      </c>
      <c r="BC847">
        <v>63.45</v>
      </c>
      <c r="BD847">
        <v>7.0060000000000002</v>
      </c>
      <c r="BE847">
        <v>718.86400000000003</v>
      </c>
      <c r="BF847">
        <v>67</v>
      </c>
      <c r="BG847">
        <v>8</v>
      </c>
      <c r="BH847">
        <v>3</v>
      </c>
      <c r="BI847">
        <v>17.664000000000001</v>
      </c>
      <c r="BJ847">
        <v>5.6050000000000004</v>
      </c>
      <c r="BK847">
        <v>1.472</v>
      </c>
      <c r="BL847">
        <v>14</v>
      </c>
      <c r="BM847" t="s">
        <v>3712</v>
      </c>
      <c r="BN847" t="s">
        <v>3712</v>
      </c>
      <c r="BO847" t="s">
        <v>3292</v>
      </c>
      <c r="BQ847">
        <v>1</v>
      </c>
      <c r="BT847" t="s">
        <v>3293</v>
      </c>
      <c r="BU847"/>
      <c r="BV847" t="s">
        <v>3491</v>
      </c>
      <c r="BZ847"/>
      <c r="CA847"/>
      <c r="CB847">
        <v>14</v>
      </c>
      <c r="CC847">
        <v>14</v>
      </c>
      <c r="CD847">
        <v>0.02</v>
      </c>
      <c r="CE847">
        <v>0.02</v>
      </c>
      <c r="CF847">
        <v>0.96499999999999997</v>
      </c>
      <c r="CG847" t="b">
        <f t="shared" si="8"/>
        <v>1</v>
      </c>
    </row>
    <row r="848" spans="1:85" hidden="1" x14ac:dyDescent="0.35">
      <c r="A848" t="s">
        <v>1000</v>
      </c>
      <c r="B848" t="s">
        <v>3779</v>
      </c>
      <c r="C848" s="51">
        <v>722.91800000000001</v>
      </c>
      <c r="D848">
        <v>20.167999999999999</v>
      </c>
      <c r="E848" s="68">
        <v>49.771999999999998</v>
      </c>
      <c r="F848">
        <v>6.2949999999999999</v>
      </c>
      <c r="G848" t="s">
        <v>3710</v>
      </c>
      <c r="I848">
        <v>338.76</v>
      </c>
      <c r="J848">
        <v>722.93</v>
      </c>
      <c r="K848" s="73">
        <v>52.29</v>
      </c>
      <c r="L848">
        <v>7</v>
      </c>
      <c r="M848">
        <v>0</v>
      </c>
      <c r="N848" s="51" t="s">
        <v>3779</v>
      </c>
      <c r="O848">
        <v>1.877</v>
      </c>
      <c r="P848">
        <v>10</v>
      </c>
      <c r="Q848">
        <v>20.167999999999999</v>
      </c>
      <c r="R848">
        <v>722.92100000000005</v>
      </c>
      <c r="S848">
        <v>16.134</v>
      </c>
      <c r="T848">
        <v>50.276000000000003</v>
      </c>
      <c r="U848">
        <v>5.0359999999999996</v>
      </c>
      <c r="V848">
        <v>100</v>
      </c>
      <c r="W848">
        <v>0.67300000000000004</v>
      </c>
      <c r="X848">
        <v>1.343</v>
      </c>
      <c r="Y848">
        <v>21.94</v>
      </c>
      <c r="Z848">
        <v>22.54</v>
      </c>
      <c r="AA848">
        <v>0.61899999999999999</v>
      </c>
      <c r="AB848">
        <v>0</v>
      </c>
      <c r="AC848" t="b">
        <v>1</v>
      </c>
      <c r="AI848">
        <v>722.92100000000005</v>
      </c>
      <c r="AJ848">
        <v>48.94</v>
      </c>
      <c r="AK848">
        <v>722.928</v>
      </c>
      <c r="AL848">
        <v>51.271000000000001</v>
      </c>
      <c r="AM848">
        <v>4.6630000000000003</v>
      </c>
      <c r="AN848">
        <v>13.75</v>
      </c>
      <c r="AO848">
        <v>12.01</v>
      </c>
      <c r="AP848">
        <v>1.0089999999999999</v>
      </c>
      <c r="AQ848">
        <v>22.629000000000001</v>
      </c>
      <c r="AR848">
        <v>7.8710000000000004</v>
      </c>
      <c r="AS848">
        <v>2.7930000000000001</v>
      </c>
      <c r="AT848">
        <v>3.0000000000000001E-3</v>
      </c>
      <c r="AU848">
        <v>0.48699999999999999</v>
      </c>
      <c r="AV848">
        <v>0.35899999999999999</v>
      </c>
      <c r="AW848">
        <v>0</v>
      </c>
      <c r="AX848">
        <v>195668</v>
      </c>
      <c r="AY848" t="b">
        <v>1</v>
      </c>
      <c r="AZ848">
        <v>337.73599999999999</v>
      </c>
      <c r="BA848">
        <v>722.91800000000001</v>
      </c>
      <c r="BB848">
        <v>20.167999999999999</v>
      </c>
      <c r="BC848">
        <v>49.771999999999998</v>
      </c>
      <c r="BD848">
        <v>6.2949999999999999</v>
      </c>
      <c r="BE848">
        <v>722.93</v>
      </c>
      <c r="BF848">
        <v>52.29</v>
      </c>
      <c r="BG848">
        <v>8</v>
      </c>
      <c r="BH848">
        <v>3</v>
      </c>
      <c r="BI848">
        <v>16.134</v>
      </c>
      <c r="BJ848">
        <v>5.0359999999999996</v>
      </c>
      <c r="BK848">
        <v>1.47</v>
      </c>
      <c r="BM848" t="s">
        <v>3712</v>
      </c>
      <c r="BN848" t="s">
        <v>3712</v>
      </c>
      <c r="BO848" t="s">
        <v>3217</v>
      </c>
      <c r="BQ848">
        <v>1</v>
      </c>
      <c r="BT848" t="s">
        <v>3293</v>
      </c>
      <c r="BU848"/>
      <c r="BZ848"/>
      <c r="CA848"/>
      <c r="CB848">
        <v>12.01</v>
      </c>
      <c r="CC848">
        <v>12.01</v>
      </c>
      <c r="CD848">
        <v>2.4E-2</v>
      </c>
      <c r="CE848">
        <v>0.04</v>
      </c>
      <c r="CF848">
        <v>0.67900000000000005</v>
      </c>
      <c r="CG848" t="b">
        <f t="shared" si="8"/>
        <v>1</v>
      </c>
    </row>
    <row r="849" spans="1:85" hidden="1" x14ac:dyDescent="0.35">
      <c r="A849" t="s">
        <v>1001</v>
      </c>
      <c r="B849" t="s">
        <v>3780</v>
      </c>
      <c r="C849">
        <v>725.16800000000001</v>
      </c>
      <c r="D849">
        <v>18.609000000000002</v>
      </c>
      <c r="E849">
        <v>33.579000000000001</v>
      </c>
      <c r="F849">
        <v>6.2949999999999999</v>
      </c>
      <c r="G849" t="s">
        <v>2884</v>
      </c>
      <c r="I849">
        <v>326.19</v>
      </c>
      <c r="J849">
        <v>725.18200000000002</v>
      </c>
      <c r="K849" s="68">
        <v>39.46</v>
      </c>
      <c r="L849">
        <v>8</v>
      </c>
      <c r="M849">
        <v>3</v>
      </c>
      <c r="N849" t="s">
        <v>3780</v>
      </c>
      <c r="O849">
        <v>1.8160000000000001</v>
      </c>
      <c r="P849">
        <v>10</v>
      </c>
      <c r="Q849">
        <v>18.609000000000002</v>
      </c>
      <c r="R849">
        <v>725.17</v>
      </c>
      <c r="S849">
        <v>14.887</v>
      </c>
      <c r="T849">
        <v>34.756</v>
      </c>
      <c r="U849">
        <v>5.0359999999999996</v>
      </c>
      <c r="V849">
        <v>100</v>
      </c>
      <c r="W849">
        <v>0.70199999999999996</v>
      </c>
      <c r="X849">
        <v>1.512</v>
      </c>
      <c r="Y849">
        <v>21.89</v>
      </c>
      <c r="Z849">
        <v>22.37</v>
      </c>
      <c r="AA849">
        <v>0.61599999999999999</v>
      </c>
      <c r="AB849">
        <v>0</v>
      </c>
      <c r="AC849" t="b">
        <v>1</v>
      </c>
      <c r="BM849" t="s">
        <v>3345</v>
      </c>
      <c r="BN849" t="s">
        <v>3345</v>
      </c>
      <c r="BO849" t="s">
        <v>2888</v>
      </c>
      <c r="BT849"/>
      <c r="BU849"/>
      <c r="BX849"/>
      <c r="BZ849"/>
      <c r="CA849"/>
      <c r="CB849"/>
      <c r="CC849"/>
      <c r="CD849">
        <v>0</v>
      </c>
      <c r="CE849"/>
      <c r="CF849">
        <v>0</v>
      </c>
    </row>
    <row r="850" spans="1:85" hidden="1" x14ac:dyDescent="0.35">
      <c r="A850" t="s">
        <v>1002</v>
      </c>
      <c r="B850" t="s">
        <v>3781</v>
      </c>
      <c r="C850">
        <v>725.17200000000003</v>
      </c>
      <c r="D850">
        <v>16.318999999999999</v>
      </c>
      <c r="E850">
        <v>110.682</v>
      </c>
      <c r="F850">
        <v>6.484</v>
      </c>
      <c r="G850" t="s">
        <v>2884</v>
      </c>
      <c r="I850">
        <v>43.71</v>
      </c>
      <c r="J850">
        <v>725.18200000000002</v>
      </c>
      <c r="K850" s="68">
        <v>116.98</v>
      </c>
      <c r="L850">
        <v>7</v>
      </c>
      <c r="M850">
        <v>3</v>
      </c>
      <c r="N850" t="s">
        <v>3781</v>
      </c>
      <c r="O850">
        <v>1.8160000000000001</v>
      </c>
      <c r="P850">
        <v>10</v>
      </c>
      <c r="Q850">
        <v>16.318999999999999</v>
      </c>
      <c r="R850">
        <v>725.17399999999998</v>
      </c>
      <c r="S850">
        <v>13.055</v>
      </c>
      <c r="T850">
        <v>111.941</v>
      </c>
      <c r="U850">
        <v>5.1870000000000003</v>
      </c>
      <c r="V850">
        <v>100</v>
      </c>
      <c r="W850">
        <v>0.76</v>
      </c>
      <c r="X850">
        <v>1.2909999999999999</v>
      </c>
      <c r="Y850">
        <v>22.12</v>
      </c>
      <c r="Z850">
        <v>22.37</v>
      </c>
      <c r="AA850">
        <v>0.61599999999999999</v>
      </c>
      <c r="AB850">
        <v>0</v>
      </c>
      <c r="AC850" t="b">
        <v>1</v>
      </c>
      <c r="BM850" t="s">
        <v>2887</v>
      </c>
      <c r="BN850" t="s">
        <v>2887</v>
      </c>
      <c r="BO850" t="s">
        <v>2888</v>
      </c>
      <c r="BT850"/>
      <c r="BU850"/>
      <c r="BX850"/>
      <c r="BZ850"/>
      <c r="CA850"/>
      <c r="CB850"/>
      <c r="CC850"/>
      <c r="CD850">
        <v>0</v>
      </c>
      <c r="CE850"/>
      <c r="CF850">
        <v>0</v>
      </c>
    </row>
    <row r="851" spans="1:85" hidden="1" x14ac:dyDescent="0.35">
      <c r="A851" t="s">
        <v>1003</v>
      </c>
      <c r="B851" t="s">
        <v>3782</v>
      </c>
      <c r="C851">
        <v>725.16800000000001</v>
      </c>
      <c r="D851">
        <v>93.102999999999994</v>
      </c>
      <c r="E851">
        <v>165.88399999999999</v>
      </c>
      <c r="F851">
        <v>91.578999999999994</v>
      </c>
      <c r="G851" t="s">
        <v>2884</v>
      </c>
      <c r="I851">
        <v>150</v>
      </c>
      <c r="J851">
        <v>725.18600000000004</v>
      </c>
      <c r="K851" s="68">
        <v>223.26599999999999</v>
      </c>
      <c r="L851">
        <v>0.85099999999999998</v>
      </c>
      <c r="M851">
        <v>1</v>
      </c>
      <c r="N851" t="s">
        <v>3782</v>
      </c>
      <c r="O851">
        <v>1.796</v>
      </c>
      <c r="P851">
        <v>0</v>
      </c>
      <c r="Q851">
        <v>0</v>
      </c>
      <c r="R851">
        <v>725.18600000000004</v>
      </c>
      <c r="S851">
        <v>0</v>
      </c>
      <c r="T851">
        <v>223.26599999999999</v>
      </c>
      <c r="U851">
        <v>0</v>
      </c>
      <c r="V851">
        <v>0</v>
      </c>
      <c r="W851">
        <v>0</v>
      </c>
      <c r="X851">
        <v>0</v>
      </c>
      <c r="Y851">
        <v>0</v>
      </c>
      <c r="Z851">
        <v>0</v>
      </c>
      <c r="AA851">
        <v>0</v>
      </c>
      <c r="AB851">
        <v>0</v>
      </c>
      <c r="AC851" t="b">
        <v>1</v>
      </c>
      <c r="AE851">
        <v>0</v>
      </c>
      <c r="AF851">
        <v>0</v>
      </c>
      <c r="AG851">
        <v>0</v>
      </c>
      <c r="AH851">
        <v>0</v>
      </c>
      <c r="AI851">
        <v>0</v>
      </c>
      <c r="AJ851">
        <v>0</v>
      </c>
      <c r="AK851">
        <v>0</v>
      </c>
      <c r="AL851">
        <v>0</v>
      </c>
      <c r="AM851">
        <v>0</v>
      </c>
      <c r="AN851">
        <v>0</v>
      </c>
      <c r="AO851">
        <v>0</v>
      </c>
      <c r="AP851">
        <v>0</v>
      </c>
      <c r="AQ851">
        <v>0</v>
      </c>
      <c r="AR851">
        <v>0</v>
      </c>
      <c r="AS851">
        <v>0</v>
      </c>
      <c r="AT851">
        <v>0</v>
      </c>
      <c r="AU851">
        <v>0</v>
      </c>
      <c r="AV851">
        <v>0</v>
      </c>
      <c r="AW851">
        <v>0</v>
      </c>
      <c r="AX851">
        <v>0</v>
      </c>
      <c r="AY851" t="b">
        <v>0</v>
      </c>
      <c r="AZ851">
        <v>0</v>
      </c>
      <c r="BI851">
        <v>0</v>
      </c>
      <c r="BJ851">
        <v>0</v>
      </c>
      <c r="BK851">
        <v>0</v>
      </c>
      <c r="BM851" t="s">
        <v>2887</v>
      </c>
      <c r="BN851" t="s">
        <v>2887</v>
      </c>
      <c r="BO851" t="s">
        <v>2888</v>
      </c>
      <c r="BT851"/>
      <c r="BU851"/>
      <c r="BX851"/>
      <c r="BY851" t="s">
        <v>2903</v>
      </c>
      <c r="BZ851"/>
      <c r="CA851"/>
      <c r="CB851"/>
      <c r="CC851"/>
      <c r="CD851">
        <v>0</v>
      </c>
      <c r="CE851"/>
      <c r="CF851">
        <v>0</v>
      </c>
    </row>
    <row r="852" spans="1:85" hidden="1" x14ac:dyDescent="0.35">
      <c r="A852" t="s">
        <v>1004</v>
      </c>
      <c r="B852" t="s">
        <v>3783</v>
      </c>
      <c r="C852">
        <v>725.20899999999995</v>
      </c>
      <c r="D852">
        <v>26.094999999999999</v>
      </c>
      <c r="E852">
        <v>1.1779999999999999</v>
      </c>
      <c r="F852">
        <v>28.352</v>
      </c>
      <c r="G852" t="s">
        <v>2884</v>
      </c>
      <c r="I852">
        <v>301.24</v>
      </c>
      <c r="J852">
        <v>725.22299999999996</v>
      </c>
      <c r="K852" s="68">
        <v>14.53</v>
      </c>
      <c r="L852">
        <v>5</v>
      </c>
      <c r="M852">
        <v>3</v>
      </c>
      <c r="N852" t="s">
        <v>3783</v>
      </c>
      <c r="O852">
        <v>1.7809999999999999</v>
      </c>
      <c r="P852">
        <v>10</v>
      </c>
      <c r="Q852">
        <v>26.094999999999999</v>
      </c>
      <c r="R852">
        <v>725.21199999999999</v>
      </c>
      <c r="S852">
        <v>20.876000000000001</v>
      </c>
      <c r="T852">
        <v>3.8479999999999999</v>
      </c>
      <c r="U852">
        <v>22.681999999999999</v>
      </c>
      <c r="V852">
        <v>100</v>
      </c>
      <c r="W852">
        <v>1.825</v>
      </c>
      <c r="X852">
        <v>3.1280000000000001</v>
      </c>
      <c r="Y852">
        <v>21.1</v>
      </c>
      <c r="Z852">
        <v>22.37</v>
      </c>
      <c r="AA852">
        <v>0.61599999999999999</v>
      </c>
      <c r="AB852">
        <v>0</v>
      </c>
      <c r="AC852" t="b">
        <v>1</v>
      </c>
      <c r="BM852" t="s">
        <v>2887</v>
      </c>
      <c r="BN852" t="s">
        <v>2887</v>
      </c>
      <c r="BO852" t="s">
        <v>2888</v>
      </c>
      <c r="BT852"/>
      <c r="BU852"/>
      <c r="BX852"/>
      <c r="BZ852"/>
      <c r="CA852"/>
      <c r="CB852"/>
      <c r="CC852"/>
      <c r="CD852">
        <v>0</v>
      </c>
      <c r="CE852"/>
      <c r="CF852">
        <v>0</v>
      </c>
    </row>
    <row r="853" spans="1:85" hidden="1" x14ac:dyDescent="0.35">
      <c r="A853" t="s">
        <v>1005</v>
      </c>
      <c r="B853" t="s">
        <v>3784</v>
      </c>
      <c r="C853">
        <v>734.85599999999999</v>
      </c>
      <c r="D853">
        <v>9.3439999999999994</v>
      </c>
      <c r="E853">
        <v>235.52199999999999</v>
      </c>
      <c r="F853">
        <v>6.2949999999999999</v>
      </c>
      <c r="G853" t="s">
        <v>2884</v>
      </c>
      <c r="I853">
        <v>163.71</v>
      </c>
      <c r="J853">
        <v>734.86099999999999</v>
      </c>
      <c r="K853" s="68">
        <v>238.67</v>
      </c>
      <c r="L853">
        <v>8</v>
      </c>
      <c r="M853">
        <v>3</v>
      </c>
      <c r="N853" t="s">
        <v>3784</v>
      </c>
      <c r="O853">
        <v>1.853</v>
      </c>
      <c r="P853">
        <v>10</v>
      </c>
      <c r="Q853">
        <v>9.3439999999999994</v>
      </c>
      <c r="R853">
        <v>734.85699999999997</v>
      </c>
      <c r="S853">
        <v>7.3440000000000003</v>
      </c>
      <c r="T853">
        <v>236.15199999999999</v>
      </c>
      <c r="U853">
        <v>5.0359999999999996</v>
      </c>
      <c r="V853">
        <v>100</v>
      </c>
      <c r="W853">
        <v>0.83399999999999996</v>
      </c>
      <c r="X853">
        <v>1.3320000000000001</v>
      </c>
      <c r="Y853">
        <v>23.28</v>
      </c>
      <c r="Z853">
        <v>22.46</v>
      </c>
      <c r="AA853">
        <v>0.54600000000000004</v>
      </c>
      <c r="AB853">
        <v>0</v>
      </c>
      <c r="AC853" t="b">
        <v>1</v>
      </c>
      <c r="BM853" t="s">
        <v>2905</v>
      </c>
      <c r="BN853" t="s">
        <v>2905</v>
      </c>
      <c r="BO853" t="s">
        <v>3359</v>
      </c>
      <c r="BT853"/>
      <c r="BU853"/>
      <c r="BX853"/>
      <c r="BZ853"/>
      <c r="CA853"/>
      <c r="CB853"/>
      <c r="CC853"/>
      <c r="CD853">
        <v>0</v>
      </c>
      <c r="CE853"/>
      <c r="CF853">
        <v>0</v>
      </c>
    </row>
    <row r="854" spans="1:85" hidden="1" x14ac:dyDescent="0.35">
      <c r="A854" t="s">
        <v>1006</v>
      </c>
      <c r="B854" t="s">
        <v>3785</v>
      </c>
      <c r="C854">
        <v>734.87300000000005</v>
      </c>
      <c r="D854">
        <v>15.590999999999999</v>
      </c>
      <c r="E854">
        <v>209.77</v>
      </c>
      <c r="F854">
        <v>10.942</v>
      </c>
      <c r="G854" t="s">
        <v>2884</v>
      </c>
      <c r="I854">
        <v>141.24</v>
      </c>
      <c r="J854">
        <v>734.88099999999997</v>
      </c>
      <c r="K854" s="68">
        <v>216.2</v>
      </c>
      <c r="L854">
        <v>6</v>
      </c>
      <c r="M854">
        <v>3</v>
      </c>
      <c r="N854" t="s">
        <v>3785</v>
      </c>
      <c r="O854">
        <v>1.845</v>
      </c>
      <c r="P854">
        <v>10</v>
      </c>
      <c r="Q854">
        <v>15.590999999999999</v>
      </c>
      <c r="R854">
        <v>734.875</v>
      </c>
      <c r="S854">
        <v>12.473000000000001</v>
      </c>
      <c r="T854">
        <v>211.05600000000001</v>
      </c>
      <c r="U854">
        <v>8.7539999999999996</v>
      </c>
      <c r="V854">
        <v>100</v>
      </c>
      <c r="W854">
        <v>1.3049999999999999</v>
      </c>
      <c r="X854">
        <v>1.966</v>
      </c>
      <c r="Y854">
        <v>23.33</v>
      </c>
      <c r="Z854">
        <v>22.46</v>
      </c>
      <c r="AA854">
        <v>0.54600000000000004</v>
      </c>
      <c r="AB854">
        <v>0</v>
      </c>
      <c r="AC854" t="b">
        <v>1</v>
      </c>
      <c r="BM854" t="s">
        <v>2887</v>
      </c>
      <c r="BN854" t="s">
        <v>2887</v>
      </c>
      <c r="BO854" t="s">
        <v>2888</v>
      </c>
      <c r="BT854"/>
      <c r="BU854"/>
      <c r="BX854"/>
      <c r="BZ854"/>
      <c r="CA854"/>
      <c r="CB854"/>
      <c r="CC854"/>
      <c r="CD854">
        <v>0</v>
      </c>
      <c r="CE854"/>
      <c r="CF854">
        <v>0</v>
      </c>
    </row>
    <row r="855" spans="1:85" hidden="1" x14ac:dyDescent="0.35">
      <c r="A855" t="s">
        <v>1007</v>
      </c>
      <c r="B855" t="s">
        <v>3786</v>
      </c>
      <c r="C855">
        <v>734.86500000000001</v>
      </c>
      <c r="D855">
        <v>113.294</v>
      </c>
      <c r="E855">
        <v>179.45400000000001</v>
      </c>
      <c r="F855">
        <v>75.111000000000004</v>
      </c>
      <c r="G855" t="s">
        <v>2884</v>
      </c>
      <c r="I855">
        <v>150</v>
      </c>
      <c r="J855">
        <v>734.93100000000004</v>
      </c>
      <c r="K855" s="68">
        <v>224.93</v>
      </c>
      <c r="L855">
        <v>0.73799999999999999</v>
      </c>
      <c r="M855">
        <v>1</v>
      </c>
      <c r="N855" t="s">
        <v>3786</v>
      </c>
      <c r="O855">
        <v>1.7789999999999999</v>
      </c>
      <c r="P855">
        <v>0</v>
      </c>
      <c r="Q855">
        <v>0</v>
      </c>
      <c r="R855">
        <v>734.93100000000004</v>
      </c>
      <c r="S855">
        <v>0</v>
      </c>
      <c r="T855">
        <v>224.93</v>
      </c>
      <c r="U855">
        <v>0</v>
      </c>
      <c r="V855">
        <v>0</v>
      </c>
      <c r="W855">
        <v>0</v>
      </c>
      <c r="X855">
        <v>0</v>
      </c>
      <c r="Y855">
        <v>0</v>
      </c>
      <c r="Z855">
        <v>0</v>
      </c>
      <c r="AA855">
        <v>0</v>
      </c>
      <c r="AB855">
        <v>0</v>
      </c>
      <c r="AC855" t="b">
        <v>1</v>
      </c>
      <c r="AE855">
        <v>0</v>
      </c>
      <c r="AF855">
        <v>0</v>
      </c>
      <c r="AG855">
        <v>0</v>
      </c>
      <c r="AH855">
        <v>0</v>
      </c>
      <c r="AI855">
        <v>0</v>
      </c>
      <c r="AJ855">
        <v>0</v>
      </c>
      <c r="AK855">
        <v>0</v>
      </c>
      <c r="AL855">
        <v>0</v>
      </c>
      <c r="AM855">
        <v>0</v>
      </c>
      <c r="AN855">
        <v>0</v>
      </c>
      <c r="AO855">
        <v>0</v>
      </c>
      <c r="AP855">
        <v>0</v>
      </c>
      <c r="AQ855">
        <v>0</v>
      </c>
      <c r="AR855">
        <v>0</v>
      </c>
      <c r="AS855">
        <v>0</v>
      </c>
      <c r="AT855">
        <v>0</v>
      </c>
      <c r="AU855">
        <v>0</v>
      </c>
      <c r="AV855">
        <v>0</v>
      </c>
      <c r="AW855">
        <v>0</v>
      </c>
      <c r="AX855">
        <v>0</v>
      </c>
      <c r="AY855" t="b">
        <v>0</v>
      </c>
      <c r="AZ855">
        <v>0</v>
      </c>
      <c r="BI855">
        <v>0</v>
      </c>
      <c r="BJ855">
        <v>0</v>
      </c>
      <c r="BK855">
        <v>0</v>
      </c>
      <c r="BM855" t="s">
        <v>2905</v>
      </c>
      <c r="BN855" t="s">
        <v>2887</v>
      </c>
      <c r="BO855" t="s">
        <v>2888</v>
      </c>
      <c r="BT855"/>
      <c r="BU855"/>
      <c r="BX855"/>
      <c r="BY855" t="s">
        <v>2903</v>
      </c>
      <c r="BZ855"/>
      <c r="CA855"/>
      <c r="CB855"/>
      <c r="CC855"/>
      <c r="CD855">
        <v>0</v>
      </c>
      <c r="CE855"/>
      <c r="CF855">
        <v>0</v>
      </c>
    </row>
    <row r="856" spans="1:85" hidden="1" x14ac:dyDescent="0.35">
      <c r="A856" t="s">
        <v>1008</v>
      </c>
      <c r="B856" t="s">
        <v>3787</v>
      </c>
      <c r="C856">
        <v>734.92200000000003</v>
      </c>
      <c r="D856">
        <v>17.545999999999999</v>
      </c>
      <c r="E856">
        <v>270.87599999999998</v>
      </c>
      <c r="F856">
        <v>6.2949999999999999</v>
      </c>
      <c r="G856" t="s">
        <v>2884</v>
      </c>
      <c r="I856">
        <v>196.29</v>
      </c>
      <c r="J856">
        <v>734.93200000000002</v>
      </c>
      <c r="K856" s="68">
        <v>271.22000000000003</v>
      </c>
      <c r="L856">
        <v>8</v>
      </c>
      <c r="M856">
        <v>3</v>
      </c>
      <c r="N856" t="s">
        <v>3787</v>
      </c>
      <c r="O856">
        <v>1.8360000000000001</v>
      </c>
      <c r="P856">
        <v>10</v>
      </c>
      <c r="Q856">
        <v>17.545999999999999</v>
      </c>
      <c r="R856">
        <v>734.92399999999998</v>
      </c>
      <c r="S856">
        <v>14.037000000000001</v>
      </c>
      <c r="T856">
        <v>270.94499999999999</v>
      </c>
      <c r="U856">
        <v>5.0359999999999996</v>
      </c>
      <c r="V856">
        <v>100</v>
      </c>
      <c r="W856">
        <v>0.73099999999999998</v>
      </c>
      <c r="X856">
        <v>1.548</v>
      </c>
      <c r="Y856">
        <v>21.71</v>
      </c>
      <c r="Z856">
        <v>22.46</v>
      </c>
      <c r="AA856">
        <v>0.54600000000000004</v>
      </c>
      <c r="AB856">
        <v>0</v>
      </c>
      <c r="AC856" t="b">
        <v>1</v>
      </c>
      <c r="BM856" t="s">
        <v>2905</v>
      </c>
      <c r="BN856" t="s">
        <v>2887</v>
      </c>
      <c r="BO856" t="s">
        <v>2888</v>
      </c>
      <c r="BT856"/>
      <c r="BU856"/>
      <c r="BX856"/>
      <c r="BZ856"/>
      <c r="CA856"/>
      <c r="CB856"/>
      <c r="CC856"/>
      <c r="CD856">
        <v>0</v>
      </c>
      <c r="CE856"/>
      <c r="CF856">
        <v>0</v>
      </c>
    </row>
    <row r="857" spans="1:85" hidden="1" x14ac:dyDescent="0.35">
      <c r="A857" t="s">
        <v>1009</v>
      </c>
      <c r="B857" t="s">
        <v>3788</v>
      </c>
      <c r="C857">
        <v>742.76099999999997</v>
      </c>
      <c r="D857">
        <v>33.628</v>
      </c>
      <c r="E857">
        <v>218.703</v>
      </c>
      <c r="F857">
        <v>19.699000000000002</v>
      </c>
      <c r="G857" t="s">
        <v>2884</v>
      </c>
      <c r="I857">
        <v>153.81</v>
      </c>
      <c r="J857">
        <v>742.78099999999995</v>
      </c>
      <c r="K857" s="68">
        <v>227.98</v>
      </c>
      <c r="L857">
        <v>5</v>
      </c>
      <c r="M857">
        <v>3</v>
      </c>
      <c r="N857" t="s">
        <v>3788</v>
      </c>
      <c r="O857">
        <v>1.8009999999999999</v>
      </c>
      <c r="P857">
        <v>10</v>
      </c>
      <c r="Q857">
        <v>33.628</v>
      </c>
      <c r="R857">
        <v>742.76499999999999</v>
      </c>
      <c r="S857">
        <v>26.902999999999999</v>
      </c>
      <c r="T857">
        <v>220.55799999999999</v>
      </c>
      <c r="U857">
        <v>15.759</v>
      </c>
      <c r="V857">
        <v>100</v>
      </c>
      <c r="W857">
        <v>1.204</v>
      </c>
      <c r="X857">
        <v>2.0299999999999998</v>
      </c>
      <c r="Y857">
        <v>22.59</v>
      </c>
      <c r="Z857">
        <v>22.155000000000001</v>
      </c>
      <c r="AA857">
        <v>0.61199999999999999</v>
      </c>
      <c r="AB857">
        <v>0</v>
      </c>
      <c r="AC857" t="b">
        <v>1</v>
      </c>
      <c r="BM857" t="s">
        <v>2887</v>
      </c>
      <c r="BN857" t="s">
        <v>2887</v>
      </c>
      <c r="BO857" t="s">
        <v>2888</v>
      </c>
      <c r="BT857"/>
      <c r="BU857"/>
      <c r="BX857"/>
      <c r="BZ857"/>
      <c r="CA857"/>
      <c r="CB857"/>
      <c r="CC857"/>
      <c r="CD857">
        <v>0</v>
      </c>
      <c r="CE857"/>
      <c r="CF857">
        <v>0</v>
      </c>
    </row>
    <row r="858" spans="1:85" hidden="1" x14ac:dyDescent="0.35">
      <c r="A858" t="s">
        <v>1010</v>
      </c>
      <c r="B858" t="s">
        <v>3789</v>
      </c>
      <c r="C858">
        <v>742.76499999999999</v>
      </c>
      <c r="D858">
        <v>33.508000000000003</v>
      </c>
      <c r="E858">
        <v>166.23699999999999</v>
      </c>
      <c r="F858">
        <v>83.840999999999994</v>
      </c>
      <c r="G858" t="s">
        <v>2884</v>
      </c>
      <c r="I858">
        <v>150</v>
      </c>
      <c r="J858">
        <v>742.78200000000004</v>
      </c>
      <c r="K858" s="68">
        <v>224.17500000000001</v>
      </c>
      <c r="L858">
        <v>0.76300000000000001</v>
      </c>
      <c r="M858">
        <v>1</v>
      </c>
      <c r="N858" t="s">
        <v>3789</v>
      </c>
      <c r="O858">
        <v>1.7330000000000001</v>
      </c>
      <c r="P858">
        <v>0</v>
      </c>
      <c r="Q858">
        <v>0</v>
      </c>
      <c r="R858">
        <v>742.78200000000004</v>
      </c>
      <c r="S858">
        <v>0</v>
      </c>
      <c r="T858">
        <v>224.17500000000001</v>
      </c>
      <c r="U858">
        <v>0</v>
      </c>
      <c r="V858">
        <v>0</v>
      </c>
      <c r="W858">
        <v>0</v>
      </c>
      <c r="X858">
        <v>0</v>
      </c>
      <c r="Y858">
        <v>0</v>
      </c>
      <c r="Z858">
        <v>0</v>
      </c>
      <c r="AA858">
        <v>0</v>
      </c>
      <c r="AB858">
        <v>0</v>
      </c>
      <c r="AC858" t="b">
        <v>1</v>
      </c>
      <c r="AE858">
        <v>0</v>
      </c>
      <c r="AF858">
        <v>0</v>
      </c>
      <c r="AG858">
        <v>0</v>
      </c>
      <c r="AH858">
        <v>0</v>
      </c>
      <c r="AI858">
        <v>0</v>
      </c>
      <c r="AJ858">
        <v>0</v>
      </c>
      <c r="AK858">
        <v>0</v>
      </c>
      <c r="AL858">
        <v>0</v>
      </c>
      <c r="AM858">
        <v>0</v>
      </c>
      <c r="AN858">
        <v>0</v>
      </c>
      <c r="AO858">
        <v>0</v>
      </c>
      <c r="AP858">
        <v>0</v>
      </c>
      <c r="AQ858">
        <v>0</v>
      </c>
      <c r="AR858">
        <v>0</v>
      </c>
      <c r="AS858">
        <v>0</v>
      </c>
      <c r="AT858">
        <v>0</v>
      </c>
      <c r="AU858">
        <v>0</v>
      </c>
      <c r="AV858">
        <v>0</v>
      </c>
      <c r="AW858">
        <v>0</v>
      </c>
      <c r="AX858">
        <v>0</v>
      </c>
      <c r="AY858" t="b">
        <v>0</v>
      </c>
      <c r="AZ858">
        <v>0</v>
      </c>
      <c r="BI858">
        <v>0</v>
      </c>
      <c r="BJ858">
        <v>0</v>
      </c>
      <c r="BK858">
        <v>0</v>
      </c>
      <c r="BM858" t="s">
        <v>2887</v>
      </c>
      <c r="BN858" t="s">
        <v>2887</v>
      </c>
      <c r="BO858" t="s">
        <v>2888</v>
      </c>
      <c r="BT858"/>
      <c r="BU858"/>
      <c r="BX858"/>
      <c r="BY858" t="s">
        <v>2903</v>
      </c>
      <c r="BZ858"/>
      <c r="CA858"/>
      <c r="CB858"/>
      <c r="CC858"/>
      <c r="CD858">
        <v>0</v>
      </c>
      <c r="CE858"/>
      <c r="CF858">
        <v>0</v>
      </c>
    </row>
    <row r="859" spans="1:85" hidden="1" x14ac:dyDescent="0.35">
      <c r="A859" t="s">
        <v>1011</v>
      </c>
      <c r="B859" t="s">
        <v>3790</v>
      </c>
      <c r="C859">
        <v>742.79700000000003</v>
      </c>
      <c r="D859">
        <v>26.995000000000001</v>
      </c>
      <c r="E859">
        <v>316.13</v>
      </c>
      <c r="F859">
        <v>118.361</v>
      </c>
      <c r="G859" t="s">
        <v>2884</v>
      </c>
      <c r="I859">
        <v>285</v>
      </c>
      <c r="J859">
        <v>742.80700000000002</v>
      </c>
      <c r="K859" s="68">
        <v>359.166</v>
      </c>
      <c r="L859">
        <v>0.755</v>
      </c>
      <c r="M859">
        <v>1</v>
      </c>
      <c r="N859" t="s">
        <v>3790</v>
      </c>
      <c r="O859">
        <v>1.706</v>
      </c>
      <c r="P859">
        <v>0</v>
      </c>
      <c r="Q859">
        <v>0</v>
      </c>
      <c r="R859">
        <v>742.80700000000002</v>
      </c>
      <c r="S859">
        <v>0</v>
      </c>
      <c r="T859">
        <v>359.166</v>
      </c>
      <c r="U859">
        <v>0</v>
      </c>
      <c r="V859">
        <v>0</v>
      </c>
      <c r="W859">
        <v>0</v>
      </c>
      <c r="X859">
        <v>0</v>
      </c>
      <c r="Y859">
        <v>0</v>
      </c>
      <c r="Z859">
        <v>0</v>
      </c>
      <c r="AA859">
        <v>0</v>
      </c>
      <c r="AB859">
        <v>0</v>
      </c>
      <c r="AC859" t="b">
        <v>1</v>
      </c>
      <c r="AE859">
        <v>0</v>
      </c>
      <c r="AF859">
        <v>0</v>
      </c>
      <c r="AG859">
        <v>0</v>
      </c>
      <c r="AH859">
        <v>0</v>
      </c>
      <c r="AI859">
        <v>0</v>
      </c>
      <c r="AJ859">
        <v>0</v>
      </c>
      <c r="AK859">
        <v>0</v>
      </c>
      <c r="AL859">
        <v>0</v>
      </c>
      <c r="AM859">
        <v>0</v>
      </c>
      <c r="AN859">
        <v>0</v>
      </c>
      <c r="AO859">
        <v>0</v>
      </c>
      <c r="AP859">
        <v>0</v>
      </c>
      <c r="AQ859">
        <v>0</v>
      </c>
      <c r="AR859">
        <v>0</v>
      </c>
      <c r="AS859">
        <v>0</v>
      </c>
      <c r="AT859">
        <v>0</v>
      </c>
      <c r="AU859">
        <v>0</v>
      </c>
      <c r="AV859">
        <v>0</v>
      </c>
      <c r="AW859">
        <v>0</v>
      </c>
      <c r="AX859">
        <v>0</v>
      </c>
      <c r="AY859" t="b">
        <v>0</v>
      </c>
      <c r="AZ859">
        <v>0</v>
      </c>
      <c r="BI859">
        <v>0</v>
      </c>
      <c r="BJ859">
        <v>0</v>
      </c>
      <c r="BK859">
        <v>0</v>
      </c>
      <c r="BM859" t="s">
        <v>2887</v>
      </c>
      <c r="BN859" t="s">
        <v>3288</v>
      </c>
      <c r="BO859" t="s">
        <v>2888</v>
      </c>
      <c r="BT859"/>
      <c r="BU859"/>
      <c r="BX859"/>
      <c r="BY859" t="s">
        <v>2903</v>
      </c>
      <c r="BZ859"/>
      <c r="CA859"/>
      <c r="CB859"/>
      <c r="CC859"/>
      <c r="CD859">
        <v>0</v>
      </c>
      <c r="CE859"/>
      <c r="CF859">
        <v>0</v>
      </c>
    </row>
    <row r="860" spans="1:85" hidden="1" x14ac:dyDescent="0.35">
      <c r="A860" t="s">
        <v>1012</v>
      </c>
      <c r="B860" t="s">
        <v>3791</v>
      </c>
      <c r="C860">
        <v>742.81600000000003</v>
      </c>
      <c r="D860">
        <v>23.029</v>
      </c>
      <c r="E860">
        <v>332.202</v>
      </c>
      <c r="F860">
        <v>71.234999999999999</v>
      </c>
      <c r="G860" t="s">
        <v>2884</v>
      </c>
      <c r="I860">
        <v>313.81</v>
      </c>
      <c r="J860">
        <v>742.82600000000002</v>
      </c>
      <c r="K860" s="68">
        <v>27.96</v>
      </c>
      <c r="L860">
        <v>6</v>
      </c>
      <c r="M860">
        <v>3</v>
      </c>
      <c r="N860" t="s">
        <v>3791</v>
      </c>
      <c r="O860">
        <v>1.7</v>
      </c>
      <c r="P860">
        <v>10</v>
      </c>
      <c r="Q860">
        <v>23.029</v>
      </c>
      <c r="R860">
        <v>742.81799999999998</v>
      </c>
      <c r="S860">
        <v>18.422999999999998</v>
      </c>
      <c r="T860">
        <v>343.35399999999998</v>
      </c>
      <c r="U860">
        <v>56.988</v>
      </c>
      <c r="V860">
        <v>100</v>
      </c>
      <c r="W860">
        <v>2.6720000000000002</v>
      </c>
      <c r="X860">
        <v>4.6500000000000004</v>
      </c>
      <c r="Y860">
        <v>20.5</v>
      </c>
      <c r="Z860">
        <v>22.155000000000001</v>
      </c>
      <c r="AA860">
        <v>0.61199999999999999</v>
      </c>
      <c r="AB860">
        <v>0</v>
      </c>
      <c r="AC860" t="b">
        <v>1</v>
      </c>
      <c r="BM860" t="s">
        <v>2905</v>
      </c>
      <c r="BN860" t="s">
        <v>3288</v>
      </c>
      <c r="BO860" t="s">
        <v>2888</v>
      </c>
      <c r="BT860"/>
      <c r="BU860"/>
      <c r="BX860"/>
      <c r="BZ860"/>
      <c r="CA860"/>
      <c r="CB860"/>
      <c r="CC860"/>
      <c r="CD860">
        <v>0</v>
      </c>
      <c r="CE860"/>
      <c r="CF860">
        <v>0</v>
      </c>
    </row>
    <row r="861" spans="1:85" hidden="1" x14ac:dyDescent="0.35">
      <c r="A861" t="s">
        <v>1013</v>
      </c>
      <c r="B861" t="s">
        <v>3792</v>
      </c>
      <c r="C861">
        <v>742.80899999999997</v>
      </c>
      <c r="D861">
        <v>49.44</v>
      </c>
      <c r="E861">
        <v>186.86600000000001</v>
      </c>
      <c r="F861">
        <v>73.513000000000005</v>
      </c>
      <c r="G861" t="s">
        <v>2884</v>
      </c>
      <c r="I861">
        <v>150</v>
      </c>
      <c r="J861">
        <v>742.83</v>
      </c>
      <c r="K861" s="68">
        <v>224.14099999999999</v>
      </c>
      <c r="L861">
        <v>0.82399999999999995</v>
      </c>
      <c r="M861">
        <v>1</v>
      </c>
      <c r="N861" t="s">
        <v>3792</v>
      </c>
      <c r="O861">
        <v>1.6930000000000001</v>
      </c>
      <c r="P861">
        <v>0</v>
      </c>
      <c r="Q861">
        <v>0</v>
      </c>
      <c r="R861">
        <v>742.83</v>
      </c>
      <c r="S861">
        <v>0</v>
      </c>
      <c r="T861">
        <v>224.14099999999999</v>
      </c>
      <c r="U861">
        <v>0</v>
      </c>
      <c r="V861">
        <v>0</v>
      </c>
      <c r="W861">
        <v>0</v>
      </c>
      <c r="X861">
        <v>0</v>
      </c>
      <c r="Y861">
        <v>0</v>
      </c>
      <c r="Z861">
        <v>0</v>
      </c>
      <c r="AA861">
        <v>0</v>
      </c>
      <c r="AB861">
        <v>0</v>
      </c>
      <c r="AC861" t="b">
        <v>1</v>
      </c>
      <c r="AE861">
        <v>0</v>
      </c>
      <c r="AF861">
        <v>0</v>
      </c>
      <c r="AG861">
        <v>0</v>
      </c>
      <c r="AH861">
        <v>0</v>
      </c>
      <c r="AI861">
        <v>0</v>
      </c>
      <c r="AJ861">
        <v>0</v>
      </c>
      <c r="AK861">
        <v>0</v>
      </c>
      <c r="AL861">
        <v>0</v>
      </c>
      <c r="AM861">
        <v>0</v>
      </c>
      <c r="AN861">
        <v>0</v>
      </c>
      <c r="AO861">
        <v>0</v>
      </c>
      <c r="AP861">
        <v>0</v>
      </c>
      <c r="AQ861">
        <v>0</v>
      </c>
      <c r="AR861">
        <v>0</v>
      </c>
      <c r="AS861">
        <v>0</v>
      </c>
      <c r="AT861">
        <v>0</v>
      </c>
      <c r="AU861">
        <v>0</v>
      </c>
      <c r="AV861">
        <v>0</v>
      </c>
      <c r="AW861">
        <v>0</v>
      </c>
      <c r="AX861">
        <v>0</v>
      </c>
      <c r="AY861" t="b">
        <v>0</v>
      </c>
      <c r="AZ861">
        <v>0</v>
      </c>
      <c r="BI861">
        <v>0</v>
      </c>
      <c r="BJ861">
        <v>0</v>
      </c>
      <c r="BK861">
        <v>0</v>
      </c>
      <c r="BM861" t="s">
        <v>2905</v>
      </c>
      <c r="BN861" t="s">
        <v>2887</v>
      </c>
      <c r="BO861" t="s">
        <v>2888</v>
      </c>
      <c r="BT861"/>
      <c r="BU861"/>
      <c r="BX861"/>
      <c r="BY861" t="s">
        <v>2903</v>
      </c>
      <c r="BZ861"/>
      <c r="CA861"/>
      <c r="CB861"/>
      <c r="CC861"/>
      <c r="CD861">
        <v>0</v>
      </c>
      <c r="CE861"/>
      <c r="CF861">
        <v>0</v>
      </c>
    </row>
    <row r="862" spans="1:85" hidden="1" x14ac:dyDescent="0.35">
      <c r="A862" t="s">
        <v>1014</v>
      </c>
      <c r="B862" t="s">
        <v>3793</v>
      </c>
      <c r="C862">
        <v>742.81700000000001</v>
      </c>
      <c r="D862">
        <v>30.065999999999999</v>
      </c>
      <c r="E862">
        <v>21.808</v>
      </c>
      <c r="F862">
        <v>339.709</v>
      </c>
      <c r="G862" t="s">
        <v>2884</v>
      </c>
      <c r="I862">
        <v>126.19</v>
      </c>
      <c r="J862">
        <v>742.83299999999997</v>
      </c>
      <c r="K862" s="68">
        <v>200.33</v>
      </c>
      <c r="L862">
        <v>6</v>
      </c>
      <c r="M862">
        <v>3</v>
      </c>
      <c r="N862" t="s">
        <v>3793</v>
      </c>
      <c r="O862">
        <v>1.708</v>
      </c>
      <c r="P862">
        <v>10</v>
      </c>
      <c r="Q862">
        <v>30.065999999999999</v>
      </c>
      <c r="R862">
        <v>742.82</v>
      </c>
      <c r="S862">
        <v>24.053000000000001</v>
      </c>
      <c r="T862">
        <v>57.512999999999998</v>
      </c>
      <c r="U862">
        <v>271.767</v>
      </c>
      <c r="V862">
        <v>100</v>
      </c>
      <c r="W862">
        <v>2.1720000000000002</v>
      </c>
      <c r="X862">
        <v>4.0830000000000002</v>
      </c>
      <c r="Y862">
        <v>22.07</v>
      </c>
      <c r="Z862">
        <v>22.155000000000001</v>
      </c>
      <c r="AA862">
        <v>0.61199999999999999</v>
      </c>
      <c r="AB862">
        <v>0</v>
      </c>
      <c r="AC862" t="b">
        <v>1</v>
      </c>
      <c r="BM862" t="s">
        <v>2905</v>
      </c>
      <c r="BN862" t="s">
        <v>3288</v>
      </c>
      <c r="BO862" t="s">
        <v>2888</v>
      </c>
      <c r="BT862"/>
      <c r="BU862"/>
      <c r="BX862"/>
      <c r="BZ862"/>
      <c r="CA862"/>
      <c r="CB862"/>
      <c r="CC862"/>
      <c r="CD862">
        <v>0</v>
      </c>
      <c r="CE862"/>
      <c r="CF862">
        <v>0</v>
      </c>
    </row>
    <row r="863" spans="1:85" hidden="1" x14ac:dyDescent="0.35">
      <c r="A863" t="s">
        <v>1015</v>
      </c>
      <c r="B863" t="s">
        <v>3794</v>
      </c>
      <c r="C863" s="51">
        <v>744.25</v>
      </c>
      <c r="D863">
        <v>9.8629999999999995</v>
      </c>
      <c r="E863" s="68">
        <v>137.66300000000001</v>
      </c>
      <c r="F863">
        <v>6.2949999999999999</v>
      </c>
      <c r="G863" t="s">
        <v>3290</v>
      </c>
      <c r="I863">
        <v>66.19</v>
      </c>
      <c r="J863">
        <v>744.25599999999997</v>
      </c>
      <c r="K863" s="73">
        <v>140.32</v>
      </c>
      <c r="L863">
        <v>19</v>
      </c>
      <c r="M863">
        <v>1</v>
      </c>
      <c r="N863" s="51" t="s">
        <v>3794</v>
      </c>
      <c r="O863">
        <v>1.825</v>
      </c>
      <c r="P863">
        <v>16.940000000000001</v>
      </c>
      <c r="Q863">
        <v>9.8629999999999995</v>
      </c>
      <c r="R863">
        <v>744.25099999999998</v>
      </c>
      <c r="S863">
        <v>7.8630000000000004</v>
      </c>
      <c r="T863">
        <v>138.19399999999999</v>
      </c>
      <c r="U863">
        <v>5.0359999999999996</v>
      </c>
      <c r="V863">
        <v>100</v>
      </c>
      <c r="W863">
        <v>1.0820000000000001</v>
      </c>
      <c r="X863">
        <v>3.73</v>
      </c>
      <c r="Y863">
        <v>22.68</v>
      </c>
      <c r="Z863">
        <v>22.498999999999999</v>
      </c>
      <c r="AA863">
        <v>0.61899999999999999</v>
      </c>
      <c r="AB863">
        <v>0</v>
      </c>
      <c r="AC863" t="b">
        <v>1</v>
      </c>
      <c r="AI863">
        <v>744.24800000000005</v>
      </c>
      <c r="AJ863">
        <v>138.49100000000001</v>
      </c>
      <c r="AK863">
        <v>744.25400000000002</v>
      </c>
      <c r="AL863">
        <v>140.501</v>
      </c>
      <c r="AM863">
        <v>4.0199999999999996</v>
      </c>
      <c r="AN863">
        <v>10.06</v>
      </c>
      <c r="AO863">
        <v>16.41</v>
      </c>
      <c r="AP863">
        <v>2.9169999999999998</v>
      </c>
      <c r="AQ863">
        <v>22.459</v>
      </c>
      <c r="AR863">
        <v>3.7320000000000002</v>
      </c>
      <c r="AS863">
        <v>1.4730000000000001</v>
      </c>
      <c r="AT863">
        <v>2E-3</v>
      </c>
      <c r="AU863">
        <v>0.35599999999999998</v>
      </c>
      <c r="AV863">
        <v>0.55500000000000005</v>
      </c>
      <c r="AW863">
        <v>0</v>
      </c>
      <c r="AX863">
        <v>199041</v>
      </c>
      <c r="AY863" t="b">
        <v>1</v>
      </c>
      <c r="AZ863">
        <v>66.370999999999995</v>
      </c>
      <c r="BA863">
        <v>744.25</v>
      </c>
      <c r="BB863">
        <v>9.8629999999999995</v>
      </c>
      <c r="BC863">
        <v>137.66300000000001</v>
      </c>
      <c r="BD863">
        <v>6.2949999999999999</v>
      </c>
      <c r="BE863">
        <v>744.25599999999997</v>
      </c>
      <c r="BF863">
        <v>140.32</v>
      </c>
      <c r="BG863">
        <v>21</v>
      </c>
      <c r="BH863">
        <v>3</v>
      </c>
      <c r="BI863">
        <v>7.8630000000000004</v>
      </c>
      <c r="BJ863">
        <v>5.0359999999999996</v>
      </c>
      <c r="BK863">
        <v>3.6360000000000001</v>
      </c>
      <c r="BM863" t="s">
        <v>144</v>
      </c>
      <c r="BN863" t="s">
        <v>144</v>
      </c>
      <c r="BO863" t="s">
        <v>3217</v>
      </c>
      <c r="BQ863">
        <v>1</v>
      </c>
      <c r="BT863" s="51" t="s">
        <v>3293</v>
      </c>
      <c r="BV863" t="s">
        <v>3795</v>
      </c>
      <c r="CB863" s="51">
        <v>16.41</v>
      </c>
      <c r="CC863" s="51">
        <v>16.41</v>
      </c>
      <c r="CD863" s="51">
        <v>3.4000000000000002E-2</v>
      </c>
      <c r="CE863" s="51">
        <v>2.9000000000000001E-2</v>
      </c>
      <c r="CF863" s="51">
        <v>0.86499999999999999</v>
      </c>
      <c r="CG863" t="b">
        <f t="shared" ref="CG863:CG869" si="9">IF(CE863*100&lt;CC863,TRUE,FALSE)</f>
        <v>1</v>
      </c>
    </row>
    <row r="864" spans="1:85" hidden="1" x14ac:dyDescent="0.35">
      <c r="A864" t="s">
        <v>1016</v>
      </c>
      <c r="B864" t="s">
        <v>3796</v>
      </c>
      <c r="C864" s="51">
        <v>744.279</v>
      </c>
      <c r="D864">
        <v>12.36</v>
      </c>
      <c r="E864" s="68">
        <v>121.035</v>
      </c>
      <c r="F864">
        <v>7.165</v>
      </c>
      <c r="G864" t="s">
        <v>3290</v>
      </c>
      <c r="I864">
        <v>53.81</v>
      </c>
      <c r="J864">
        <v>744.28499999999997</v>
      </c>
      <c r="K864" s="73">
        <v>127.92</v>
      </c>
      <c r="L864">
        <v>4</v>
      </c>
      <c r="M864">
        <v>1</v>
      </c>
      <c r="N864" s="51" t="s">
        <v>3796</v>
      </c>
      <c r="O864">
        <v>1.819</v>
      </c>
      <c r="P864">
        <v>10</v>
      </c>
      <c r="Q864">
        <v>12.36</v>
      </c>
      <c r="R864">
        <v>744.28099999999995</v>
      </c>
      <c r="S864">
        <v>9.8879999999999999</v>
      </c>
      <c r="T864">
        <v>122.41200000000001</v>
      </c>
      <c r="U864">
        <v>5.7320000000000002</v>
      </c>
      <c r="V864">
        <v>100</v>
      </c>
      <c r="W864">
        <v>1.202</v>
      </c>
      <c r="X864">
        <v>0.94</v>
      </c>
      <c r="Y864">
        <v>22.484999999999999</v>
      </c>
      <c r="Z864">
        <v>22.498999999999999</v>
      </c>
      <c r="AA864">
        <v>0.61899999999999999</v>
      </c>
      <c r="AB864">
        <v>0</v>
      </c>
      <c r="AC864" t="b">
        <v>0</v>
      </c>
      <c r="AI864">
        <v>744.27700000000004</v>
      </c>
      <c r="AJ864">
        <v>125.053</v>
      </c>
      <c r="AK864">
        <v>744.28399999999999</v>
      </c>
      <c r="AL864">
        <v>127.042</v>
      </c>
      <c r="AM864">
        <v>3.9780000000000002</v>
      </c>
      <c r="AN864">
        <v>13.94</v>
      </c>
      <c r="AO864">
        <v>11.43</v>
      </c>
      <c r="AP864">
        <v>0.83599999999999997</v>
      </c>
      <c r="AQ864">
        <v>22.460999999999999</v>
      </c>
      <c r="AR864">
        <v>8.6950000000000003</v>
      </c>
      <c r="AS864">
        <v>13.916</v>
      </c>
      <c r="AT864">
        <v>0.108</v>
      </c>
      <c r="AU864">
        <v>0.25600000000000001</v>
      </c>
      <c r="AV864">
        <v>0.13100000000000001</v>
      </c>
      <c r="AW864">
        <v>0</v>
      </c>
      <c r="AX864">
        <v>202414</v>
      </c>
      <c r="AY864" t="b">
        <v>1</v>
      </c>
      <c r="AZ864">
        <v>52.929000000000002</v>
      </c>
      <c r="BA864">
        <v>744.279</v>
      </c>
      <c r="BB864">
        <v>12.36</v>
      </c>
      <c r="BC864">
        <v>121.035</v>
      </c>
      <c r="BD864">
        <v>7.165</v>
      </c>
      <c r="BE864">
        <v>744.28499999999997</v>
      </c>
      <c r="BF864">
        <v>127.92</v>
      </c>
      <c r="BG864">
        <v>4</v>
      </c>
      <c r="BH864">
        <v>3</v>
      </c>
      <c r="BI864">
        <v>9.8879999999999999</v>
      </c>
      <c r="BJ864">
        <v>5.7320000000000002</v>
      </c>
      <c r="BK864">
        <v>0.69099999999999995</v>
      </c>
      <c r="BM864" t="s">
        <v>144</v>
      </c>
      <c r="BN864" t="s">
        <v>144</v>
      </c>
      <c r="BO864" t="s">
        <v>3217</v>
      </c>
      <c r="BQ864">
        <v>1</v>
      </c>
      <c r="BT864" s="51" t="s">
        <v>3293</v>
      </c>
      <c r="BV864" t="s">
        <v>3294</v>
      </c>
      <c r="CB864" s="51">
        <v>11.43</v>
      </c>
      <c r="CC864" s="51">
        <v>11.43</v>
      </c>
      <c r="CD864" s="51">
        <v>-1.4E-2</v>
      </c>
      <c r="CE864" s="51">
        <v>-3.9E-2</v>
      </c>
      <c r="CF864" s="51">
        <v>0.86599999999999999</v>
      </c>
      <c r="CG864" t="b">
        <f t="shared" si="9"/>
        <v>1</v>
      </c>
    </row>
    <row r="865" spans="1:85" hidden="1" x14ac:dyDescent="0.35">
      <c r="A865" t="s">
        <v>1017</v>
      </c>
      <c r="B865" t="s">
        <v>3797</v>
      </c>
      <c r="C865" s="51">
        <v>744.58500000000004</v>
      </c>
      <c r="D865">
        <v>8</v>
      </c>
      <c r="E865" s="68">
        <v>127.41</v>
      </c>
      <c r="F865">
        <v>6.2949999999999999</v>
      </c>
      <c r="G865" t="s">
        <v>3290</v>
      </c>
      <c r="I865">
        <v>58.76</v>
      </c>
      <c r="J865">
        <v>744.58900000000006</v>
      </c>
      <c r="K865" s="73">
        <v>132.74</v>
      </c>
      <c r="L865">
        <v>6</v>
      </c>
      <c r="M865">
        <v>1</v>
      </c>
      <c r="N865" s="51" t="s">
        <v>3797</v>
      </c>
      <c r="O865">
        <v>1.8839999999999999</v>
      </c>
      <c r="P865">
        <v>10</v>
      </c>
      <c r="Q865">
        <v>8</v>
      </c>
      <c r="R865">
        <v>744.58600000000001</v>
      </c>
      <c r="S865">
        <v>6</v>
      </c>
      <c r="T865">
        <v>128.476</v>
      </c>
      <c r="U865">
        <v>5.0359999999999996</v>
      </c>
      <c r="V865">
        <v>100</v>
      </c>
      <c r="W865">
        <v>1.0820000000000001</v>
      </c>
      <c r="X865">
        <v>1.1200000000000001</v>
      </c>
      <c r="Y865">
        <v>23.01</v>
      </c>
      <c r="Z865">
        <v>22.498999999999999</v>
      </c>
      <c r="AA865">
        <v>0.61899999999999999</v>
      </c>
      <c r="AB865">
        <v>0</v>
      </c>
      <c r="AC865" t="b">
        <v>1</v>
      </c>
      <c r="AI865">
        <v>744.58500000000004</v>
      </c>
      <c r="AJ865">
        <v>130.58500000000001</v>
      </c>
      <c r="AK865">
        <v>744.58799999999997</v>
      </c>
      <c r="AL865">
        <v>131.94900000000001</v>
      </c>
      <c r="AM865">
        <v>2.7280000000000002</v>
      </c>
      <c r="AN865">
        <v>6.55</v>
      </c>
      <c r="AO865">
        <v>12.88</v>
      </c>
      <c r="AP865">
        <v>0.51800000000000002</v>
      </c>
      <c r="AQ865">
        <v>22.42</v>
      </c>
      <c r="AR865">
        <v>5.1369999999999996</v>
      </c>
      <c r="AS865">
        <v>10.227</v>
      </c>
      <c r="AT865">
        <v>5.7000000000000002E-2</v>
      </c>
      <c r="AU865">
        <v>0.188</v>
      </c>
      <c r="AV865">
        <v>0.21</v>
      </c>
      <c r="AW865">
        <v>0</v>
      </c>
      <c r="AX865">
        <v>205787</v>
      </c>
      <c r="AY865" t="b">
        <v>1</v>
      </c>
      <c r="AZ865">
        <v>57.97</v>
      </c>
      <c r="BA865">
        <v>744.58500000000004</v>
      </c>
      <c r="BB865">
        <v>8</v>
      </c>
      <c r="BC865">
        <v>127.41</v>
      </c>
      <c r="BD865">
        <v>6.2949999999999999</v>
      </c>
      <c r="BE865">
        <v>744.58900000000006</v>
      </c>
      <c r="BF865">
        <v>132.74</v>
      </c>
      <c r="BG865">
        <v>7</v>
      </c>
      <c r="BH865">
        <v>3</v>
      </c>
      <c r="BM865" t="s">
        <v>144</v>
      </c>
      <c r="BN865" t="s">
        <v>144</v>
      </c>
      <c r="BO865" t="s">
        <v>3725</v>
      </c>
      <c r="BQ865">
        <v>1</v>
      </c>
      <c r="BT865" s="51" t="s">
        <v>3293</v>
      </c>
      <c r="BV865" t="s">
        <v>3294</v>
      </c>
      <c r="CB865" s="51">
        <v>12.88</v>
      </c>
      <c r="CC865" s="51">
        <v>12.88</v>
      </c>
      <c r="CD865" s="51">
        <v>2.9000000000000001E-2</v>
      </c>
      <c r="CE865" s="51">
        <v>6.0999999999999999E-2</v>
      </c>
      <c r="CF865" s="51">
        <v>0.45500000000000002</v>
      </c>
      <c r="CG865" t="b">
        <f t="shared" si="9"/>
        <v>1</v>
      </c>
    </row>
    <row r="866" spans="1:85" hidden="1" x14ac:dyDescent="0.35">
      <c r="A866" t="s">
        <v>1018</v>
      </c>
      <c r="B866" t="s">
        <v>3798</v>
      </c>
      <c r="C866" s="51">
        <v>747.42899999999997</v>
      </c>
      <c r="D866">
        <v>10.78</v>
      </c>
      <c r="E866" s="68">
        <v>119.626</v>
      </c>
      <c r="F866">
        <v>8.1210000000000004</v>
      </c>
      <c r="G866" t="s">
        <v>3290</v>
      </c>
      <c r="I866">
        <v>53.81</v>
      </c>
      <c r="J866">
        <v>747.43299999999999</v>
      </c>
      <c r="K866" s="73">
        <v>126.78</v>
      </c>
      <c r="L866">
        <v>13</v>
      </c>
      <c r="M866">
        <v>1</v>
      </c>
      <c r="N866" s="51" t="s">
        <v>3798</v>
      </c>
      <c r="O866">
        <v>1.843</v>
      </c>
      <c r="P866">
        <v>12.917</v>
      </c>
      <c r="Q866">
        <v>10.78</v>
      </c>
      <c r="R866">
        <v>747.43</v>
      </c>
      <c r="S866">
        <v>8.6240000000000006</v>
      </c>
      <c r="T866">
        <v>121.056</v>
      </c>
      <c r="U866">
        <v>6.4969999999999999</v>
      </c>
      <c r="V866">
        <v>100</v>
      </c>
      <c r="W866">
        <v>1.2430000000000001</v>
      </c>
      <c r="X866">
        <v>3.113</v>
      </c>
      <c r="Y866">
        <v>22.53</v>
      </c>
      <c r="Z866">
        <v>22.498999999999999</v>
      </c>
      <c r="AA866">
        <v>0.61899999999999999</v>
      </c>
      <c r="AB866">
        <v>0</v>
      </c>
      <c r="AC866" t="b">
        <v>1</v>
      </c>
      <c r="AI866">
        <v>747.42600000000004</v>
      </c>
      <c r="AJ866">
        <v>123.47499999999999</v>
      </c>
      <c r="AK866">
        <v>747.43200000000002</v>
      </c>
      <c r="AL866">
        <v>125.901</v>
      </c>
      <c r="AM866">
        <v>4.851</v>
      </c>
      <c r="AN866">
        <v>12.32</v>
      </c>
      <c r="AO866">
        <v>15.94</v>
      </c>
      <c r="AP866">
        <v>2.3109999999999999</v>
      </c>
      <c r="AQ866">
        <v>22.521999999999998</v>
      </c>
      <c r="AR866">
        <v>5.1059999999999999</v>
      </c>
      <c r="AS866">
        <v>14.486000000000001</v>
      </c>
      <c r="AT866">
        <v>0.16700000000000001</v>
      </c>
      <c r="AU866">
        <v>3.5999999999999997E-2</v>
      </c>
      <c r="AV866">
        <v>0.52400000000000002</v>
      </c>
      <c r="AW866">
        <v>0</v>
      </c>
      <c r="AX866">
        <v>209160</v>
      </c>
      <c r="AY866" t="b">
        <v>1</v>
      </c>
      <c r="AZ866">
        <v>52.929000000000002</v>
      </c>
      <c r="BA866">
        <v>747.42899999999997</v>
      </c>
      <c r="BB866">
        <v>10.78</v>
      </c>
      <c r="BC866">
        <v>123.142</v>
      </c>
      <c r="BD866">
        <v>6.2949999999999999</v>
      </c>
      <c r="BE866">
        <v>747.43299999999999</v>
      </c>
      <c r="BF866">
        <v>126.78</v>
      </c>
      <c r="BG866">
        <v>15</v>
      </c>
      <c r="BH866">
        <v>3</v>
      </c>
      <c r="BI866">
        <v>8.6240000000000006</v>
      </c>
      <c r="BJ866">
        <v>5.0359999999999996</v>
      </c>
      <c r="BK866">
        <v>2.6120000000000001</v>
      </c>
      <c r="BM866" t="s">
        <v>144</v>
      </c>
      <c r="BN866" t="s">
        <v>144</v>
      </c>
      <c r="BO866" t="s">
        <v>3292</v>
      </c>
      <c r="BQ866">
        <v>1</v>
      </c>
      <c r="BT866" s="51" t="s">
        <v>3293</v>
      </c>
      <c r="CB866" s="51">
        <v>15.94</v>
      </c>
      <c r="CC866" s="51">
        <v>15.94</v>
      </c>
      <c r="CD866" s="51">
        <v>8.0000000000000002E-3</v>
      </c>
      <c r="CE866" s="51">
        <v>0.01</v>
      </c>
      <c r="CF866" s="51">
        <v>0.89400000000000002</v>
      </c>
      <c r="CG866" t="b">
        <f t="shared" si="9"/>
        <v>1</v>
      </c>
    </row>
    <row r="867" spans="1:85" hidden="1" x14ac:dyDescent="0.35">
      <c r="A867" t="s">
        <v>1019</v>
      </c>
      <c r="B867" t="s">
        <v>3799</v>
      </c>
      <c r="C867" s="51">
        <v>747.45899999999995</v>
      </c>
      <c r="D867">
        <v>9.7430000000000003</v>
      </c>
      <c r="E867" s="68">
        <v>128.58199999999999</v>
      </c>
      <c r="F867">
        <v>6.2949999999999999</v>
      </c>
      <c r="G867" t="s">
        <v>3290</v>
      </c>
      <c r="I867">
        <v>58.76</v>
      </c>
      <c r="J867">
        <v>747.46199999999999</v>
      </c>
      <c r="K867" s="73">
        <v>131.72999999999999</v>
      </c>
      <c r="L867">
        <v>8</v>
      </c>
      <c r="M867">
        <v>1</v>
      </c>
      <c r="N867" s="51" t="s">
        <v>3799</v>
      </c>
      <c r="O867">
        <v>1.843</v>
      </c>
      <c r="P867">
        <v>10</v>
      </c>
      <c r="Q867">
        <v>9.7430000000000003</v>
      </c>
      <c r="R867">
        <v>747.45899999999995</v>
      </c>
      <c r="S867">
        <v>7.7430000000000003</v>
      </c>
      <c r="T867">
        <v>129.21199999999999</v>
      </c>
      <c r="U867">
        <v>5.0359999999999996</v>
      </c>
      <c r="V867">
        <v>100</v>
      </c>
      <c r="W867">
        <v>1.0820000000000001</v>
      </c>
      <c r="X867">
        <v>1.653</v>
      </c>
      <c r="Y867">
        <v>22.995000000000001</v>
      </c>
      <c r="Z867">
        <v>22.498999999999999</v>
      </c>
      <c r="AA867">
        <v>0.61899999999999999</v>
      </c>
      <c r="AB867">
        <v>0</v>
      </c>
      <c r="AC867" t="b">
        <v>1</v>
      </c>
      <c r="AI867">
        <v>747.45600000000002</v>
      </c>
      <c r="AJ867">
        <v>129.07499999999999</v>
      </c>
      <c r="AK867">
        <v>747.46199999999999</v>
      </c>
      <c r="AL867">
        <v>130.93600000000001</v>
      </c>
      <c r="AM867">
        <v>3.7229999999999999</v>
      </c>
      <c r="AN867">
        <v>11.24</v>
      </c>
      <c r="AO867">
        <v>13.4</v>
      </c>
      <c r="AP867">
        <v>1.0649999999999999</v>
      </c>
      <c r="AQ867">
        <v>22.516999999999999</v>
      </c>
      <c r="AR867">
        <v>0.61899999999999999</v>
      </c>
      <c r="AS867">
        <v>12.897</v>
      </c>
      <c r="AT867">
        <v>0</v>
      </c>
      <c r="AU867">
        <v>0.17599999999999999</v>
      </c>
      <c r="AV867">
        <v>0.161</v>
      </c>
      <c r="AW867">
        <v>0</v>
      </c>
      <c r="AX867">
        <v>212533</v>
      </c>
      <c r="AY867" t="b">
        <v>1</v>
      </c>
      <c r="AZ867">
        <v>57.97</v>
      </c>
      <c r="BA867">
        <v>747.45899999999995</v>
      </c>
      <c r="BB867">
        <v>9.7430000000000003</v>
      </c>
      <c r="BC867">
        <v>128.58199999999999</v>
      </c>
      <c r="BD867">
        <v>6.2949999999999999</v>
      </c>
      <c r="BE867">
        <v>747.46199999999999</v>
      </c>
      <c r="BF867">
        <v>131.72999999999999</v>
      </c>
      <c r="BG867">
        <v>10</v>
      </c>
      <c r="BH867">
        <v>3</v>
      </c>
      <c r="BI867">
        <v>7.7430000000000003</v>
      </c>
      <c r="BJ867">
        <v>5.0359999999999996</v>
      </c>
      <c r="BK867">
        <v>1.6859999999999999</v>
      </c>
      <c r="BM867" t="s">
        <v>144</v>
      </c>
      <c r="BN867" t="s">
        <v>144</v>
      </c>
      <c r="BO867" t="s">
        <v>3292</v>
      </c>
      <c r="BQ867">
        <v>1</v>
      </c>
      <c r="BT867" s="51" t="s">
        <v>3293</v>
      </c>
      <c r="CB867" s="51">
        <v>13.4</v>
      </c>
      <c r="CC867" s="51">
        <v>13.4</v>
      </c>
      <c r="CD867" s="51">
        <v>1.7000000000000001E-2</v>
      </c>
      <c r="CE867" s="51">
        <v>2.8000000000000001E-2</v>
      </c>
      <c r="CF867" s="51">
        <v>0.89400000000000002</v>
      </c>
      <c r="CG867" t="b">
        <f t="shared" si="9"/>
        <v>1</v>
      </c>
    </row>
    <row r="868" spans="1:85" hidden="1" x14ac:dyDescent="0.35">
      <c r="A868" t="s">
        <v>1020</v>
      </c>
      <c r="B868" t="s">
        <v>3800</v>
      </c>
      <c r="C868" s="51">
        <v>747.67600000000004</v>
      </c>
      <c r="D868">
        <v>11.595000000000001</v>
      </c>
      <c r="E868" s="68">
        <v>150.03</v>
      </c>
      <c r="F868">
        <v>6.226</v>
      </c>
      <c r="G868" t="s">
        <v>3290</v>
      </c>
      <c r="I868">
        <v>78.760000000000005</v>
      </c>
      <c r="J868">
        <v>747.68200000000002</v>
      </c>
      <c r="K868" s="73">
        <v>151.66999999999999</v>
      </c>
      <c r="L868">
        <v>29</v>
      </c>
      <c r="M868">
        <v>1</v>
      </c>
      <c r="N868" s="51" t="s">
        <v>3800</v>
      </c>
      <c r="O868">
        <v>1.843</v>
      </c>
      <c r="P868">
        <v>26.234999999999999</v>
      </c>
      <c r="Q868">
        <v>11.595000000000001</v>
      </c>
      <c r="R868">
        <v>747.67700000000002</v>
      </c>
      <c r="S868">
        <v>9.2759999999999998</v>
      </c>
      <c r="T868">
        <v>150.358</v>
      </c>
      <c r="U868">
        <v>4.9809999999999999</v>
      </c>
      <c r="V868">
        <v>100</v>
      </c>
      <c r="W868">
        <v>1.0900000000000001</v>
      </c>
      <c r="X868">
        <v>5.8419999999999996</v>
      </c>
      <c r="Y868">
        <v>22.49</v>
      </c>
      <c r="Z868">
        <v>22.498999999999999</v>
      </c>
      <c r="AA868">
        <v>0.61899999999999999</v>
      </c>
      <c r="AB868">
        <v>0</v>
      </c>
      <c r="AC868" t="b">
        <v>1</v>
      </c>
      <c r="AI868">
        <v>747.67200000000003</v>
      </c>
      <c r="AJ868">
        <v>148.102</v>
      </c>
      <c r="AK868">
        <v>747.68</v>
      </c>
      <c r="AL868">
        <v>151.46600000000001</v>
      </c>
      <c r="AM868">
        <v>6.7270000000000003</v>
      </c>
      <c r="AN868">
        <v>16.440000000000001</v>
      </c>
      <c r="AO868">
        <v>31.5</v>
      </c>
      <c r="AP868">
        <v>4.7300000000000004</v>
      </c>
      <c r="AQ868">
        <v>22.433</v>
      </c>
      <c r="AR868">
        <v>5.665</v>
      </c>
      <c r="AS868">
        <v>17.228000000000002</v>
      </c>
      <c r="AT868">
        <v>1.9E-2</v>
      </c>
      <c r="AU868">
        <v>0.224</v>
      </c>
      <c r="AV868">
        <v>0.65500000000000003</v>
      </c>
      <c r="AW868">
        <v>0</v>
      </c>
      <c r="AX868">
        <v>215906</v>
      </c>
      <c r="AY868" t="b">
        <v>1</v>
      </c>
      <c r="AZ868">
        <v>78.552999999999997</v>
      </c>
      <c r="BA868">
        <v>747.67600000000004</v>
      </c>
      <c r="BB868">
        <v>11.595000000000001</v>
      </c>
      <c r="BC868">
        <v>148.34</v>
      </c>
      <c r="BD868">
        <v>6.2949999999999999</v>
      </c>
      <c r="BE868">
        <v>747.68200000000002</v>
      </c>
      <c r="BF868">
        <v>151.66999999999999</v>
      </c>
      <c r="BG868">
        <v>34</v>
      </c>
      <c r="BH868">
        <v>3</v>
      </c>
      <c r="BI868">
        <v>9.2759999999999998</v>
      </c>
      <c r="BJ868">
        <v>5.0359999999999996</v>
      </c>
      <c r="BK868">
        <v>5.8419999999999996</v>
      </c>
      <c r="BM868" t="s">
        <v>144</v>
      </c>
      <c r="BN868" t="s">
        <v>144</v>
      </c>
      <c r="BO868" t="s">
        <v>3217</v>
      </c>
      <c r="BQ868">
        <v>1</v>
      </c>
      <c r="BT868" s="51" t="s">
        <v>3293</v>
      </c>
      <c r="BV868" t="s">
        <v>3801</v>
      </c>
      <c r="CB868" s="51">
        <v>31.5</v>
      </c>
      <c r="CC868" s="51">
        <v>31.5</v>
      </c>
      <c r="CD868" s="51">
        <v>0.02</v>
      </c>
      <c r="CE868" s="51">
        <v>2.1999999999999999E-2</v>
      </c>
      <c r="CF868" s="51">
        <v>0.95799999999999996</v>
      </c>
      <c r="CG868" t="b">
        <f t="shared" si="9"/>
        <v>1</v>
      </c>
    </row>
    <row r="869" spans="1:85" hidden="1" x14ac:dyDescent="0.35">
      <c r="A869" t="s">
        <v>1021</v>
      </c>
      <c r="B869" t="s">
        <v>3802</v>
      </c>
      <c r="C869" s="51">
        <v>747.79300000000001</v>
      </c>
      <c r="D869">
        <v>8</v>
      </c>
      <c r="E869" s="68">
        <v>104.504</v>
      </c>
      <c r="F869">
        <v>6.2949999999999999</v>
      </c>
      <c r="G869" t="s">
        <v>3290</v>
      </c>
      <c r="I869">
        <v>33.81</v>
      </c>
      <c r="J869">
        <v>747.79700000000003</v>
      </c>
      <c r="K869" s="73">
        <v>106.73</v>
      </c>
      <c r="L869">
        <v>8</v>
      </c>
      <c r="M869">
        <v>1</v>
      </c>
      <c r="N869" s="51" t="s">
        <v>3802</v>
      </c>
      <c r="O869">
        <v>1.855</v>
      </c>
      <c r="P869">
        <v>10</v>
      </c>
      <c r="Q869">
        <v>8</v>
      </c>
      <c r="R869">
        <v>747.79399999999998</v>
      </c>
      <c r="S869">
        <v>6</v>
      </c>
      <c r="T869">
        <v>104.949</v>
      </c>
      <c r="U869">
        <v>5.0359999999999996</v>
      </c>
      <c r="V869">
        <v>100</v>
      </c>
      <c r="W869">
        <v>1.0820000000000001</v>
      </c>
      <c r="X869">
        <v>1.5980000000000001</v>
      </c>
      <c r="Y869">
        <v>22.65</v>
      </c>
      <c r="Z869">
        <v>22.498999999999999</v>
      </c>
      <c r="AA869">
        <v>0.61899999999999999</v>
      </c>
      <c r="AB869">
        <v>0</v>
      </c>
      <c r="AC869" t="b">
        <v>1</v>
      </c>
      <c r="AI869">
        <v>747.79300000000001</v>
      </c>
      <c r="AJ869">
        <v>104.583</v>
      </c>
      <c r="AK869">
        <v>747.79600000000005</v>
      </c>
      <c r="AL869">
        <v>105.687</v>
      </c>
      <c r="AM869">
        <v>2.2069999999999999</v>
      </c>
      <c r="AN869">
        <v>6.6</v>
      </c>
      <c r="AO869">
        <v>16.940000000000001</v>
      </c>
      <c r="AP869">
        <v>1.2110000000000001</v>
      </c>
      <c r="AQ869">
        <v>22.481000000000002</v>
      </c>
      <c r="AR869">
        <v>0.73899999999999999</v>
      </c>
      <c r="AS869">
        <v>0.90700000000000003</v>
      </c>
      <c r="AT869">
        <v>8.6999999999999994E-2</v>
      </c>
      <c r="AU869">
        <v>0.44900000000000001</v>
      </c>
      <c r="AV869">
        <v>0.23799999999999999</v>
      </c>
      <c r="AW869">
        <v>0</v>
      </c>
      <c r="AX869">
        <v>219279</v>
      </c>
      <c r="AY869" t="b">
        <v>1</v>
      </c>
      <c r="AZ869">
        <v>32.765000000000001</v>
      </c>
      <c r="BA869">
        <v>747.79300000000001</v>
      </c>
      <c r="BB869">
        <v>8</v>
      </c>
      <c r="BC869">
        <v>104.504</v>
      </c>
      <c r="BD869">
        <v>6.2949999999999999</v>
      </c>
      <c r="BE869">
        <v>747.79700000000003</v>
      </c>
      <c r="BF869">
        <v>106.73</v>
      </c>
      <c r="BG869">
        <v>9</v>
      </c>
      <c r="BH869">
        <v>3</v>
      </c>
      <c r="BI869">
        <v>6</v>
      </c>
      <c r="BJ869">
        <v>5.0359999999999996</v>
      </c>
      <c r="BK869">
        <v>1.5669999999999999</v>
      </c>
      <c r="BM869" t="s">
        <v>144</v>
      </c>
      <c r="BN869" t="s">
        <v>144</v>
      </c>
      <c r="BO869" t="s">
        <v>3292</v>
      </c>
      <c r="BQ869">
        <v>1</v>
      </c>
      <c r="BT869" s="51" t="s">
        <v>3293</v>
      </c>
      <c r="CB869" s="51">
        <v>16.940000000000001</v>
      </c>
      <c r="CC869" s="51">
        <v>16.940000000000001</v>
      </c>
      <c r="CD869" s="51">
        <v>1.0999999999999999E-2</v>
      </c>
      <c r="CE869" s="51">
        <v>2.3E-2</v>
      </c>
      <c r="CF869" s="51">
        <v>0.64500000000000002</v>
      </c>
      <c r="CG869" t="b">
        <f t="shared" si="9"/>
        <v>1</v>
      </c>
    </row>
    <row r="870" spans="1:85" hidden="1" x14ac:dyDescent="0.35">
      <c r="A870" t="s">
        <v>1022</v>
      </c>
      <c r="B870" t="s">
        <v>3803</v>
      </c>
      <c r="C870">
        <v>749.15200000000004</v>
      </c>
      <c r="D870">
        <v>13.692</v>
      </c>
      <c r="E870">
        <v>254.30099999999999</v>
      </c>
      <c r="F870">
        <v>8.17</v>
      </c>
      <c r="G870" t="s">
        <v>2884</v>
      </c>
      <c r="I870">
        <v>186.19</v>
      </c>
      <c r="J870">
        <v>749.16099999999994</v>
      </c>
      <c r="K870" s="68">
        <v>259.33999999999997</v>
      </c>
      <c r="L870">
        <v>8</v>
      </c>
      <c r="M870">
        <v>3</v>
      </c>
      <c r="N870" t="s">
        <v>3803</v>
      </c>
      <c r="O870">
        <v>1.82</v>
      </c>
      <c r="P870">
        <v>10</v>
      </c>
      <c r="Q870">
        <v>13.692</v>
      </c>
      <c r="R870">
        <v>749.154</v>
      </c>
      <c r="S870">
        <v>10.952999999999999</v>
      </c>
      <c r="T870">
        <v>255.309</v>
      </c>
      <c r="U870">
        <v>6.5359999999999996</v>
      </c>
      <c r="V870">
        <v>100</v>
      </c>
      <c r="W870">
        <v>0.99099999999999999</v>
      </c>
      <c r="X870">
        <v>1.7090000000000001</v>
      </c>
      <c r="Y870">
        <v>22.193000000000001</v>
      </c>
      <c r="Z870">
        <v>22.5</v>
      </c>
      <c r="AA870">
        <v>0.61899999999999999</v>
      </c>
      <c r="AB870">
        <v>0</v>
      </c>
      <c r="AC870" t="b">
        <v>1</v>
      </c>
      <c r="BM870" t="s">
        <v>2905</v>
      </c>
      <c r="BN870" t="s">
        <v>2905</v>
      </c>
      <c r="BO870" t="s">
        <v>2888</v>
      </c>
      <c r="BT870"/>
      <c r="BU870"/>
      <c r="BX870"/>
      <c r="BZ870"/>
      <c r="CA870"/>
      <c r="CB870"/>
      <c r="CC870"/>
      <c r="CD870">
        <v>0</v>
      </c>
      <c r="CE870"/>
      <c r="CF870">
        <v>0</v>
      </c>
    </row>
    <row r="871" spans="1:85" hidden="1" x14ac:dyDescent="0.35">
      <c r="A871" t="s">
        <v>1023</v>
      </c>
      <c r="B871" t="s">
        <v>3804</v>
      </c>
      <c r="C871">
        <v>749.15599999999995</v>
      </c>
      <c r="D871">
        <v>11.784000000000001</v>
      </c>
      <c r="E871">
        <v>273.31099999999998</v>
      </c>
      <c r="F871">
        <v>6.2949999999999999</v>
      </c>
      <c r="G871" t="s">
        <v>2884</v>
      </c>
      <c r="I871">
        <v>206.19</v>
      </c>
      <c r="J871">
        <v>749.16200000000003</v>
      </c>
      <c r="K871" s="68">
        <v>279.33999999999997</v>
      </c>
      <c r="L871">
        <v>8</v>
      </c>
      <c r="M871">
        <v>3</v>
      </c>
      <c r="N871" t="s">
        <v>3804</v>
      </c>
      <c r="O871">
        <v>1.8149999999999999</v>
      </c>
      <c r="P871">
        <v>10</v>
      </c>
      <c r="Q871">
        <v>11.784000000000001</v>
      </c>
      <c r="R871">
        <v>749.15700000000004</v>
      </c>
      <c r="S871">
        <v>9.4269999999999996</v>
      </c>
      <c r="T871">
        <v>274.51600000000002</v>
      </c>
      <c r="U871">
        <v>5.0359999999999996</v>
      </c>
      <c r="V871">
        <v>100</v>
      </c>
      <c r="W871">
        <v>0.83299999999999996</v>
      </c>
      <c r="X871">
        <v>1.359</v>
      </c>
      <c r="Y871">
        <v>22.16</v>
      </c>
      <c r="Z871">
        <v>22.5</v>
      </c>
      <c r="AA871">
        <v>0.61899999999999999</v>
      </c>
      <c r="AB871">
        <v>0</v>
      </c>
      <c r="AC871" t="b">
        <v>1</v>
      </c>
      <c r="BM871" t="s">
        <v>2905</v>
      </c>
      <c r="BN871" t="s">
        <v>2905</v>
      </c>
      <c r="BO871" t="s">
        <v>2888</v>
      </c>
      <c r="BT871"/>
      <c r="BU871"/>
      <c r="BX871"/>
      <c r="BZ871"/>
      <c r="CA871"/>
      <c r="CB871"/>
      <c r="CC871"/>
      <c r="CD871">
        <v>0</v>
      </c>
      <c r="CE871"/>
      <c r="CF871">
        <v>0</v>
      </c>
    </row>
    <row r="872" spans="1:85" hidden="1" x14ac:dyDescent="0.35">
      <c r="A872" t="s">
        <v>1024</v>
      </c>
      <c r="B872" t="s">
        <v>3805</v>
      </c>
      <c r="C872">
        <v>749.17600000000004</v>
      </c>
      <c r="D872">
        <v>15.215999999999999</v>
      </c>
      <c r="E872">
        <v>82.248999999999995</v>
      </c>
      <c r="F872">
        <v>12.542999999999999</v>
      </c>
      <c r="G872" t="s">
        <v>2884</v>
      </c>
      <c r="I872">
        <v>13.81</v>
      </c>
      <c r="J872">
        <v>749.18499999999995</v>
      </c>
      <c r="K872" s="68">
        <v>86.98</v>
      </c>
      <c r="L872">
        <v>5</v>
      </c>
      <c r="M872">
        <v>3</v>
      </c>
      <c r="N872" t="s">
        <v>3805</v>
      </c>
      <c r="O872">
        <v>1.758</v>
      </c>
      <c r="P872">
        <v>10</v>
      </c>
      <c r="Q872">
        <v>15.215999999999999</v>
      </c>
      <c r="R872">
        <v>749.17700000000002</v>
      </c>
      <c r="S872">
        <v>12.173</v>
      </c>
      <c r="T872">
        <v>83.194999999999993</v>
      </c>
      <c r="U872">
        <v>10.034000000000001</v>
      </c>
      <c r="V872">
        <v>100</v>
      </c>
      <c r="W872">
        <v>1.4910000000000001</v>
      </c>
      <c r="X872">
        <v>1.891</v>
      </c>
      <c r="Y872">
        <v>22.46</v>
      </c>
      <c r="Z872">
        <v>22.5</v>
      </c>
      <c r="AA872">
        <v>0.61899999999999999</v>
      </c>
      <c r="AB872">
        <v>0</v>
      </c>
      <c r="AC872" t="b">
        <v>1</v>
      </c>
      <c r="BM872" t="s">
        <v>2887</v>
      </c>
      <c r="BN872" t="s">
        <v>2887</v>
      </c>
      <c r="BO872" t="s">
        <v>2888</v>
      </c>
      <c r="BT872"/>
      <c r="BU872"/>
      <c r="BX872"/>
      <c r="BZ872"/>
      <c r="CA872"/>
      <c r="CB872"/>
      <c r="CC872"/>
      <c r="CD872">
        <v>0</v>
      </c>
      <c r="CE872"/>
      <c r="CF872">
        <v>0</v>
      </c>
    </row>
    <row r="873" spans="1:85" hidden="1" x14ac:dyDescent="0.35">
      <c r="A873" t="s">
        <v>1025</v>
      </c>
      <c r="B873" t="s">
        <v>3806</v>
      </c>
      <c r="C873" s="51">
        <v>761.45899999999995</v>
      </c>
      <c r="D873">
        <v>9.8989999999999991</v>
      </c>
      <c r="E873" s="68">
        <v>161.09299999999999</v>
      </c>
      <c r="F873">
        <v>8.843</v>
      </c>
      <c r="G873" t="s">
        <v>3290</v>
      </c>
      <c r="I873">
        <v>86.19</v>
      </c>
      <c r="J873">
        <v>761.46400000000006</v>
      </c>
      <c r="K873" s="73">
        <v>161.87</v>
      </c>
      <c r="L873">
        <v>5</v>
      </c>
      <c r="M873">
        <v>1</v>
      </c>
      <c r="N873" s="51" t="s">
        <v>3806</v>
      </c>
      <c r="O873">
        <v>1.8959999999999999</v>
      </c>
      <c r="P873">
        <v>10</v>
      </c>
      <c r="Q873">
        <v>9.8989999999999991</v>
      </c>
      <c r="R873">
        <v>761.46100000000001</v>
      </c>
      <c r="S873">
        <v>7.899</v>
      </c>
      <c r="T873">
        <v>161.24799999999999</v>
      </c>
      <c r="U873">
        <v>7.0739999999999998</v>
      </c>
      <c r="V873">
        <v>100</v>
      </c>
      <c r="W873">
        <v>1.4019999999999999</v>
      </c>
      <c r="X873">
        <v>1.3740000000000001</v>
      </c>
      <c r="Y873">
        <v>22.16</v>
      </c>
      <c r="Z873">
        <v>22.567</v>
      </c>
      <c r="AA873">
        <v>0.62</v>
      </c>
      <c r="AB873">
        <v>0</v>
      </c>
      <c r="AC873" t="b">
        <v>1</v>
      </c>
      <c r="AI873">
        <v>761.45899999999995</v>
      </c>
      <c r="AJ873">
        <v>159.577</v>
      </c>
      <c r="AK873">
        <v>761.46400000000006</v>
      </c>
      <c r="AL873">
        <v>161.797</v>
      </c>
      <c r="AM873">
        <v>4.4400000000000004</v>
      </c>
      <c r="AN873">
        <v>9.2899999999999991</v>
      </c>
      <c r="AO873">
        <v>12.61</v>
      </c>
      <c r="AP873">
        <v>0.99099999999999999</v>
      </c>
      <c r="AQ873">
        <v>22.439</v>
      </c>
      <c r="AR873">
        <v>6.5090000000000003</v>
      </c>
      <c r="AS873">
        <v>14.538</v>
      </c>
      <c r="AT873">
        <v>0</v>
      </c>
      <c r="AU873">
        <v>0</v>
      </c>
      <c r="AV873">
        <v>0.2</v>
      </c>
      <c r="AW873">
        <v>0</v>
      </c>
      <c r="AX873">
        <v>222652</v>
      </c>
      <c r="AY873" t="b">
        <v>1</v>
      </c>
      <c r="AZ873">
        <v>86.114000000000004</v>
      </c>
      <c r="BA873">
        <v>761.45899999999995</v>
      </c>
      <c r="BB873">
        <v>9.8989999999999991</v>
      </c>
      <c r="BC873">
        <v>160.322</v>
      </c>
      <c r="BD873">
        <v>6.359</v>
      </c>
      <c r="BE873">
        <v>761.46400000000006</v>
      </c>
      <c r="BF873">
        <v>161.87</v>
      </c>
      <c r="BG873">
        <v>7</v>
      </c>
      <c r="BH873">
        <v>3</v>
      </c>
      <c r="BI873">
        <v>7.899</v>
      </c>
      <c r="BJ873">
        <v>5.0869999999999997</v>
      </c>
      <c r="BK873">
        <v>1.119</v>
      </c>
      <c r="BM873" t="s">
        <v>144</v>
      </c>
      <c r="BN873" t="s">
        <v>144</v>
      </c>
      <c r="BO873" t="s">
        <v>3292</v>
      </c>
      <c r="BQ873">
        <v>1</v>
      </c>
      <c r="BT873" s="51" t="s">
        <v>3293</v>
      </c>
      <c r="BV873" t="s">
        <v>3807</v>
      </c>
      <c r="CB873" s="51">
        <v>12.61</v>
      </c>
      <c r="CC873" s="51">
        <v>12.61</v>
      </c>
      <c r="CD873" s="51">
        <v>8.0000000000000002E-3</v>
      </c>
      <c r="CE873" s="51">
        <v>0.02</v>
      </c>
      <c r="CF873" s="51">
        <v>0.71799999999999997</v>
      </c>
      <c r="CG873" t="b">
        <f t="shared" ref="CG873:CG876" si="10">IF(CE873*100&lt;CC873,TRUE,FALSE)</f>
        <v>1</v>
      </c>
    </row>
    <row r="874" spans="1:85" hidden="1" x14ac:dyDescent="0.35">
      <c r="A874" t="s">
        <v>1026</v>
      </c>
      <c r="B874" t="s">
        <v>3808</v>
      </c>
      <c r="C874" s="51">
        <v>763.57</v>
      </c>
      <c r="D874">
        <v>8</v>
      </c>
      <c r="E874" s="68">
        <v>153.60400000000001</v>
      </c>
      <c r="F874">
        <v>6.2949999999999999</v>
      </c>
      <c r="G874" t="s">
        <v>3290</v>
      </c>
      <c r="I874">
        <v>83.71</v>
      </c>
      <c r="J874">
        <v>763.57299999999998</v>
      </c>
      <c r="K874" s="73">
        <v>159.22999999999999</v>
      </c>
      <c r="L874">
        <v>6</v>
      </c>
      <c r="M874">
        <v>1</v>
      </c>
      <c r="N874" s="51" t="s">
        <v>3808</v>
      </c>
      <c r="O874">
        <v>1.839</v>
      </c>
      <c r="P874">
        <v>10</v>
      </c>
      <c r="Q874">
        <v>8</v>
      </c>
      <c r="R874">
        <v>763.57100000000003</v>
      </c>
      <c r="S874">
        <v>6</v>
      </c>
      <c r="T874">
        <v>154.72900000000001</v>
      </c>
      <c r="U874">
        <v>5.0359999999999996</v>
      </c>
      <c r="V874">
        <v>100</v>
      </c>
      <c r="W874">
        <v>1.0820000000000001</v>
      </c>
      <c r="X874">
        <v>1.1519999999999999</v>
      </c>
      <c r="Y874">
        <v>22.54</v>
      </c>
      <c r="Z874">
        <v>22.567</v>
      </c>
      <c r="AA874">
        <v>0.62</v>
      </c>
      <c r="AB874">
        <v>0</v>
      </c>
      <c r="AC874" t="b">
        <v>1</v>
      </c>
      <c r="AI874">
        <v>763.57</v>
      </c>
      <c r="AJ874">
        <v>157.297</v>
      </c>
      <c r="AK874">
        <v>763.57299999999998</v>
      </c>
      <c r="AL874">
        <v>158.69399999999999</v>
      </c>
      <c r="AM874">
        <v>2.7949999999999999</v>
      </c>
      <c r="AN874">
        <v>4.96</v>
      </c>
      <c r="AO874">
        <v>10.53</v>
      </c>
      <c r="AP874">
        <v>0.53700000000000003</v>
      </c>
      <c r="AQ874">
        <v>22.702999999999999</v>
      </c>
      <c r="AR874">
        <v>4.524</v>
      </c>
      <c r="AS874">
        <v>0.68200000000000005</v>
      </c>
      <c r="AT874">
        <v>0.245</v>
      </c>
      <c r="AU874">
        <v>0.188</v>
      </c>
      <c r="AV874">
        <v>0.24099999999999999</v>
      </c>
      <c r="AW874">
        <v>0</v>
      </c>
      <c r="AX874">
        <v>226025</v>
      </c>
      <c r="AY874" t="b">
        <v>1</v>
      </c>
      <c r="AZ874">
        <v>83.174000000000007</v>
      </c>
      <c r="BA874">
        <v>763.57</v>
      </c>
      <c r="BB874">
        <v>8</v>
      </c>
      <c r="BC874">
        <v>153.60400000000001</v>
      </c>
      <c r="BD874">
        <v>6.2949999999999999</v>
      </c>
      <c r="BE874">
        <v>763.57299999999998</v>
      </c>
      <c r="BF874">
        <v>159.22999999999999</v>
      </c>
      <c r="BG874">
        <v>6</v>
      </c>
      <c r="BH874">
        <v>3</v>
      </c>
      <c r="BI874">
        <v>6</v>
      </c>
      <c r="BJ874">
        <v>5.0359999999999996</v>
      </c>
      <c r="BK874">
        <v>1.0780000000000001</v>
      </c>
      <c r="BM874" t="s">
        <v>144</v>
      </c>
      <c r="BN874" t="s">
        <v>144</v>
      </c>
      <c r="BO874" t="s">
        <v>3292</v>
      </c>
      <c r="BQ874">
        <v>1</v>
      </c>
      <c r="BT874" s="51" t="s">
        <v>3293</v>
      </c>
      <c r="BV874" t="s">
        <v>3294</v>
      </c>
      <c r="CB874" s="51">
        <v>10.53</v>
      </c>
      <c r="CC874" s="51">
        <v>10.53</v>
      </c>
      <c r="CD874" s="51">
        <v>6.0000000000000001E-3</v>
      </c>
      <c r="CE874" s="51">
        <v>0.01</v>
      </c>
      <c r="CF874" s="51">
        <v>0.48099999999999998</v>
      </c>
      <c r="CG874" t="b">
        <f t="shared" si="10"/>
        <v>1</v>
      </c>
    </row>
    <row r="875" spans="1:85" hidden="1" x14ac:dyDescent="0.35">
      <c r="A875" t="s">
        <v>1027</v>
      </c>
      <c r="B875" t="s">
        <v>3809</v>
      </c>
      <c r="C875" s="51">
        <v>764.28099999999995</v>
      </c>
      <c r="D875">
        <v>8.2590000000000003</v>
      </c>
      <c r="E875" s="68">
        <v>190.85300000000001</v>
      </c>
      <c r="F875">
        <v>6.2949999999999999</v>
      </c>
      <c r="G875" t="s">
        <v>3290</v>
      </c>
      <c r="I875">
        <v>118.76</v>
      </c>
      <c r="J875">
        <v>764.28599999999994</v>
      </c>
      <c r="K875" s="73">
        <v>194.21</v>
      </c>
      <c r="L875">
        <v>7</v>
      </c>
      <c r="M875">
        <v>1</v>
      </c>
      <c r="N875" s="51" t="s">
        <v>3809</v>
      </c>
      <c r="O875">
        <v>1.903</v>
      </c>
      <c r="P875">
        <v>10</v>
      </c>
      <c r="Q875">
        <v>8.2590000000000003</v>
      </c>
      <c r="R875">
        <v>764.28200000000004</v>
      </c>
      <c r="S875">
        <v>6.2590000000000003</v>
      </c>
      <c r="T875">
        <v>191.524</v>
      </c>
      <c r="U875">
        <v>5.0359999999999996</v>
      </c>
      <c r="V875">
        <v>100</v>
      </c>
      <c r="W875">
        <v>1.0820000000000001</v>
      </c>
      <c r="X875">
        <v>1.351</v>
      </c>
      <c r="Y875">
        <v>23.28</v>
      </c>
      <c r="Z875">
        <v>22.567</v>
      </c>
      <c r="AA875">
        <v>0.62</v>
      </c>
      <c r="AB875">
        <v>0</v>
      </c>
      <c r="AC875" t="b">
        <v>1</v>
      </c>
      <c r="AI875">
        <v>764.28</v>
      </c>
      <c r="AJ875">
        <v>191.97300000000001</v>
      </c>
      <c r="AK875">
        <v>764.28399999999999</v>
      </c>
      <c r="AL875">
        <v>193.49</v>
      </c>
      <c r="AM875">
        <v>3.0339999999999998</v>
      </c>
      <c r="AN875">
        <v>6.86</v>
      </c>
      <c r="AO875">
        <v>11.28</v>
      </c>
      <c r="AP875">
        <v>0.88900000000000001</v>
      </c>
      <c r="AQ875">
        <v>22.638999999999999</v>
      </c>
      <c r="AR875">
        <v>4.6669999999999998</v>
      </c>
      <c r="AS875">
        <v>0.86699999999999999</v>
      </c>
      <c r="AT875">
        <v>4.0000000000000001E-3</v>
      </c>
      <c r="AU875">
        <v>0.34200000000000003</v>
      </c>
      <c r="AV875">
        <v>0.126</v>
      </c>
      <c r="AW875">
        <v>0</v>
      </c>
      <c r="AX875">
        <v>229398</v>
      </c>
      <c r="AY875" t="b">
        <v>1</v>
      </c>
      <c r="AZ875">
        <v>118.04</v>
      </c>
      <c r="BA875">
        <v>764.28099999999995</v>
      </c>
      <c r="BB875">
        <v>8.2590000000000003</v>
      </c>
      <c r="BC875">
        <v>190.85300000000001</v>
      </c>
      <c r="BD875">
        <v>6.2949999999999999</v>
      </c>
      <c r="BE875">
        <v>764.28599999999994</v>
      </c>
      <c r="BF875">
        <v>194.21</v>
      </c>
      <c r="BG875">
        <v>8</v>
      </c>
      <c r="BH875">
        <v>3</v>
      </c>
      <c r="BI875">
        <v>6.2590000000000003</v>
      </c>
      <c r="BJ875">
        <v>5.0359999999999996</v>
      </c>
      <c r="BK875">
        <v>1.401</v>
      </c>
      <c r="BM875" t="s">
        <v>144</v>
      </c>
      <c r="BN875" t="s">
        <v>144</v>
      </c>
      <c r="BO875" t="s">
        <v>3217</v>
      </c>
      <c r="BQ875">
        <v>1</v>
      </c>
      <c r="BT875" s="51" t="s">
        <v>3293</v>
      </c>
      <c r="CB875" s="51">
        <v>11.28</v>
      </c>
      <c r="CC875" s="51">
        <v>11.28</v>
      </c>
      <c r="CD875" s="51">
        <v>3.1E-2</v>
      </c>
      <c r="CE875" s="51">
        <v>5.0999999999999997E-2</v>
      </c>
      <c r="CF875" s="51">
        <v>0.53300000000000003</v>
      </c>
      <c r="CG875" t="b">
        <f t="shared" si="10"/>
        <v>1</v>
      </c>
    </row>
    <row r="876" spans="1:85" hidden="1" x14ac:dyDescent="0.35">
      <c r="A876" t="s">
        <v>1028</v>
      </c>
      <c r="B876" t="s">
        <v>3810</v>
      </c>
      <c r="C876" s="51">
        <v>765.4</v>
      </c>
      <c r="D876">
        <v>8.4239999999999995</v>
      </c>
      <c r="E876" s="68">
        <v>156.96600000000001</v>
      </c>
      <c r="F876">
        <v>6.2949999999999999</v>
      </c>
      <c r="G876" t="s">
        <v>3290</v>
      </c>
      <c r="I876">
        <v>83.71</v>
      </c>
      <c r="J876">
        <v>765.40499999999997</v>
      </c>
      <c r="K876" s="73">
        <v>159.16</v>
      </c>
      <c r="L876">
        <v>5</v>
      </c>
      <c r="M876">
        <v>1</v>
      </c>
      <c r="N876" s="51" t="s">
        <v>3810</v>
      </c>
      <c r="O876">
        <v>1.897</v>
      </c>
      <c r="P876">
        <v>10</v>
      </c>
      <c r="Q876">
        <v>8.4239999999999995</v>
      </c>
      <c r="R876">
        <v>765.40099999999995</v>
      </c>
      <c r="S876">
        <v>6.4240000000000004</v>
      </c>
      <c r="T876">
        <v>157.404</v>
      </c>
      <c r="U876">
        <v>5.0359999999999996</v>
      </c>
      <c r="V876">
        <v>100</v>
      </c>
      <c r="W876">
        <v>1.0820000000000001</v>
      </c>
      <c r="X876">
        <v>1.095</v>
      </c>
      <c r="Y876">
        <v>22.48</v>
      </c>
      <c r="Z876">
        <v>22.567</v>
      </c>
      <c r="AA876">
        <v>0.62</v>
      </c>
      <c r="AB876">
        <v>0</v>
      </c>
      <c r="AC876" t="b">
        <v>1</v>
      </c>
      <c r="AI876">
        <v>765.4</v>
      </c>
      <c r="AJ876">
        <v>156.857</v>
      </c>
      <c r="AK876">
        <v>765.404</v>
      </c>
      <c r="AL876">
        <v>159.05199999999999</v>
      </c>
      <c r="AM876">
        <v>4.3899999999999997</v>
      </c>
      <c r="AN876">
        <v>7.66</v>
      </c>
      <c r="AO876">
        <v>11.21</v>
      </c>
      <c r="AP876">
        <v>0.72799999999999998</v>
      </c>
      <c r="AQ876">
        <v>22.555</v>
      </c>
      <c r="AR876">
        <v>6.774</v>
      </c>
      <c r="AS876">
        <v>13.723000000000001</v>
      </c>
      <c r="AT876">
        <v>0.111</v>
      </c>
      <c r="AU876">
        <v>0.224</v>
      </c>
      <c r="AV876">
        <v>8.8999999999999996E-2</v>
      </c>
      <c r="AW876">
        <v>0</v>
      </c>
      <c r="AX876">
        <v>232771</v>
      </c>
      <c r="AY876" t="b">
        <v>1</v>
      </c>
      <c r="AZ876">
        <v>83.593999999999994</v>
      </c>
      <c r="BA876">
        <v>765.4</v>
      </c>
      <c r="BB876">
        <v>8.4239999999999995</v>
      </c>
      <c r="BC876">
        <v>156.96600000000001</v>
      </c>
      <c r="BD876">
        <v>6.2949999999999999</v>
      </c>
      <c r="BE876">
        <v>765.40499999999997</v>
      </c>
      <c r="BF876">
        <v>159.16</v>
      </c>
      <c r="BG876">
        <v>6</v>
      </c>
      <c r="BH876">
        <v>3</v>
      </c>
      <c r="BI876">
        <v>6.4240000000000004</v>
      </c>
      <c r="BJ876">
        <v>5.0359999999999996</v>
      </c>
      <c r="BK876">
        <v>1.0980000000000001</v>
      </c>
      <c r="BM876" t="s">
        <v>144</v>
      </c>
      <c r="BN876" t="s">
        <v>144</v>
      </c>
      <c r="BO876" t="s">
        <v>3217</v>
      </c>
      <c r="BQ876">
        <v>1</v>
      </c>
      <c r="BT876" s="51" t="s">
        <v>3293</v>
      </c>
      <c r="BV876" t="s">
        <v>3294</v>
      </c>
      <c r="CB876" s="51">
        <v>11.21</v>
      </c>
      <c r="CC876" s="51">
        <v>11.21</v>
      </c>
      <c r="CD876" s="51">
        <v>0</v>
      </c>
      <c r="CE876" s="51">
        <v>0</v>
      </c>
      <c r="CF876" s="51">
        <v>0.61099999999999999</v>
      </c>
      <c r="CG876" t="b">
        <f t="shared" si="10"/>
        <v>1</v>
      </c>
    </row>
    <row r="877" spans="1:85" hidden="1" x14ac:dyDescent="0.35">
      <c r="A877" t="s">
        <v>1029</v>
      </c>
      <c r="B877" t="s">
        <v>3811</v>
      </c>
      <c r="C877">
        <v>767.76300000000003</v>
      </c>
      <c r="D877">
        <v>99.656000000000006</v>
      </c>
      <c r="E877">
        <v>170.494</v>
      </c>
      <c r="F877">
        <v>86.698999999999998</v>
      </c>
      <c r="G877" t="s">
        <v>2884</v>
      </c>
      <c r="I877">
        <v>150</v>
      </c>
      <c r="J877">
        <v>767.78300000000002</v>
      </c>
      <c r="K877" s="68">
        <v>226.40299999999999</v>
      </c>
      <c r="L877">
        <v>0.83799999999999997</v>
      </c>
      <c r="M877">
        <v>1</v>
      </c>
      <c r="N877" t="s">
        <v>3811</v>
      </c>
      <c r="O877">
        <v>1.8440000000000001</v>
      </c>
      <c r="P877">
        <v>0</v>
      </c>
      <c r="Q877">
        <v>0</v>
      </c>
      <c r="R877">
        <v>767.78300000000002</v>
      </c>
      <c r="S877">
        <v>0</v>
      </c>
      <c r="T877">
        <v>226.40299999999999</v>
      </c>
      <c r="U877">
        <v>0</v>
      </c>
      <c r="V877">
        <v>0</v>
      </c>
      <c r="W877">
        <v>0</v>
      </c>
      <c r="X877">
        <v>0</v>
      </c>
      <c r="Y877">
        <v>0</v>
      </c>
      <c r="Z877">
        <v>0</v>
      </c>
      <c r="AA877">
        <v>0</v>
      </c>
      <c r="AB877">
        <v>0</v>
      </c>
      <c r="AC877" t="b">
        <v>1</v>
      </c>
      <c r="AE877">
        <v>0</v>
      </c>
      <c r="AF877">
        <v>0</v>
      </c>
      <c r="AG877">
        <v>0</v>
      </c>
      <c r="AH877">
        <v>0</v>
      </c>
      <c r="AI877">
        <v>0</v>
      </c>
      <c r="AJ877">
        <v>0</v>
      </c>
      <c r="AK877">
        <v>0</v>
      </c>
      <c r="AL877">
        <v>0</v>
      </c>
      <c r="AM877">
        <v>0</v>
      </c>
      <c r="AN877">
        <v>0</v>
      </c>
      <c r="AO877">
        <v>0</v>
      </c>
      <c r="AP877">
        <v>0</v>
      </c>
      <c r="AQ877">
        <v>0</v>
      </c>
      <c r="AR877">
        <v>0</v>
      </c>
      <c r="AS877">
        <v>0</v>
      </c>
      <c r="AT877">
        <v>0</v>
      </c>
      <c r="AU877">
        <v>0</v>
      </c>
      <c r="AV877">
        <v>0</v>
      </c>
      <c r="AW877">
        <v>0</v>
      </c>
      <c r="AX877">
        <v>0</v>
      </c>
      <c r="AY877" t="b">
        <v>0</v>
      </c>
      <c r="AZ877">
        <v>0</v>
      </c>
      <c r="BI877">
        <v>0</v>
      </c>
      <c r="BJ877">
        <v>0</v>
      </c>
      <c r="BK877">
        <v>0</v>
      </c>
      <c r="BM877" t="s">
        <v>2887</v>
      </c>
      <c r="BN877" t="s">
        <v>2887</v>
      </c>
      <c r="BO877" t="s">
        <v>2888</v>
      </c>
      <c r="BT877"/>
      <c r="BU877"/>
      <c r="BX877"/>
      <c r="BY877" t="s">
        <v>2903</v>
      </c>
      <c r="BZ877"/>
      <c r="CA877"/>
      <c r="CB877"/>
      <c r="CC877"/>
      <c r="CD877">
        <v>0</v>
      </c>
      <c r="CE877"/>
      <c r="CF877">
        <v>0</v>
      </c>
    </row>
    <row r="878" spans="1:85" hidden="1" x14ac:dyDescent="0.35">
      <c r="A878" t="s">
        <v>1030</v>
      </c>
      <c r="B878" t="s">
        <v>3812</v>
      </c>
      <c r="C878">
        <v>767.79399999999998</v>
      </c>
      <c r="D878">
        <v>41.89</v>
      </c>
      <c r="E878">
        <v>345.404</v>
      </c>
      <c r="F878">
        <v>68.099000000000004</v>
      </c>
      <c r="G878" t="s">
        <v>2884</v>
      </c>
      <c r="I878">
        <v>285</v>
      </c>
      <c r="J878">
        <v>767.81</v>
      </c>
      <c r="K878" s="68">
        <v>1.41</v>
      </c>
      <c r="L878">
        <v>0.71299999999999997</v>
      </c>
      <c r="M878">
        <v>1</v>
      </c>
      <c r="N878" t="s">
        <v>3812</v>
      </c>
      <c r="O878">
        <v>1.8360000000000001</v>
      </c>
      <c r="P878">
        <v>0</v>
      </c>
      <c r="Q878">
        <v>0</v>
      </c>
      <c r="R878">
        <v>767.81</v>
      </c>
      <c r="S878">
        <v>0</v>
      </c>
      <c r="T878">
        <v>1.41</v>
      </c>
      <c r="U878">
        <v>0</v>
      </c>
      <c r="V878">
        <v>0</v>
      </c>
      <c r="W878">
        <v>0</v>
      </c>
      <c r="X878">
        <v>0</v>
      </c>
      <c r="Y878">
        <v>0</v>
      </c>
      <c r="Z878">
        <v>0</v>
      </c>
      <c r="AA878">
        <v>0</v>
      </c>
      <c r="AB878">
        <v>0</v>
      </c>
      <c r="AC878" t="b">
        <v>1</v>
      </c>
      <c r="AE878">
        <v>0</v>
      </c>
      <c r="AF878">
        <v>0</v>
      </c>
      <c r="AG878">
        <v>0</v>
      </c>
      <c r="AH878">
        <v>0</v>
      </c>
      <c r="AI878">
        <v>0</v>
      </c>
      <c r="AJ878">
        <v>0</v>
      </c>
      <c r="AK878">
        <v>0</v>
      </c>
      <c r="AL878">
        <v>0</v>
      </c>
      <c r="AM878">
        <v>0</v>
      </c>
      <c r="AN878">
        <v>0</v>
      </c>
      <c r="AO878">
        <v>0</v>
      </c>
      <c r="AP878">
        <v>0</v>
      </c>
      <c r="AQ878">
        <v>0</v>
      </c>
      <c r="AR878">
        <v>0</v>
      </c>
      <c r="AS878">
        <v>0</v>
      </c>
      <c r="AT878">
        <v>0</v>
      </c>
      <c r="AU878">
        <v>0</v>
      </c>
      <c r="AV878">
        <v>0</v>
      </c>
      <c r="AW878">
        <v>0</v>
      </c>
      <c r="AX878">
        <v>0</v>
      </c>
      <c r="AY878" t="b">
        <v>0</v>
      </c>
      <c r="AZ878">
        <v>0</v>
      </c>
      <c r="BI878">
        <v>0</v>
      </c>
      <c r="BJ878">
        <v>0</v>
      </c>
      <c r="BK878">
        <v>0</v>
      </c>
      <c r="BM878" t="s">
        <v>2887</v>
      </c>
      <c r="BN878" t="s">
        <v>3288</v>
      </c>
      <c r="BO878" t="s">
        <v>2888</v>
      </c>
      <c r="BT878"/>
      <c r="BU878"/>
      <c r="BX878"/>
      <c r="BY878" t="s">
        <v>2903</v>
      </c>
      <c r="BZ878"/>
      <c r="CA878"/>
      <c r="CB878"/>
      <c r="CC878"/>
      <c r="CD878">
        <v>0</v>
      </c>
      <c r="CE878"/>
      <c r="CF878">
        <v>0</v>
      </c>
    </row>
    <row r="879" spans="1:85" hidden="1" x14ac:dyDescent="0.35">
      <c r="A879" t="s">
        <v>1031</v>
      </c>
      <c r="B879" t="s">
        <v>3813</v>
      </c>
      <c r="C879">
        <v>767.81299999999999</v>
      </c>
      <c r="D879">
        <v>37.578000000000003</v>
      </c>
      <c r="E879">
        <v>8.9079999999999995</v>
      </c>
      <c r="F879">
        <v>286.584</v>
      </c>
      <c r="G879" t="s">
        <v>2884</v>
      </c>
      <c r="I879">
        <v>96.29</v>
      </c>
      <c r="J879">
        <v>767.82799999999997</v>
      </c>
      <c r="K879" s="68">
        <v>172.7</v>
      </c>
      <c r="L879">
        <v>5</v>
      </c>
      <c r="M879">
        <v>3</v>
      </c>
      <c r="N879" t="s">
        <v>3813</v>
      </c>
      <c r="O879">
        <v>1.835</v>
      </c>
      <c r="P879">
        <v>10</v>
      </c>
      <c r="Q879">
        <v>37.578000000000003</v>
      </c>
      <c r="R879">
        <v>767.81600000000003</v>
      </c>
      <c r="S879">
        <v>30.062999999999999</v>
      </c>
      <c r="T879">
        <v>41.665999999999997</v>
      </c>
      <c r="U879">
        <v>229.267</v>
      </c>
      <c r="V879">
        <v>100</v>
      </c>
      <c r="W879">
        <v>1.867</v>
      </c>
      <c r="X879">
        <v>3.3210000000000002</v>
      </c>
      <c r="Y879">
        <v>22.66</v>
      </c>
      <c r="Z879">
        <v>22.515000000000001</v>
      </c>
      <c r="AA879">
        <v>0.61899999999999999</v>
      </c>
      <c r="AB879">
        <v>0</v>
      </c>
      <c r="AC879" t="b">
        <v>1</v>
      </c>
      <c r="BM879" t="s">
        <v>2905</v>
      </c>
      <c r="BN879" t="s">
        <v>3288</v>
      </c>
      <c r="BO879" t="s">
        <v>2888</v>
      </c>
      <c r="BT879"/>
      <c r="BU879"/>
      <c r="BX879"/>
      <c r="BZ879"/>
      <c r="CA879"/>
      <c r="CB879"/>
      <c r="CC879"/>
      <c r="CD879">
        <v>0</v>
      </c>
      <c r="CE879"/>
      <c r="CF879">
        <v>0</v>
      </c>
    </row>
    <row r="880" spans="1:85" hidden="1" x14ac:dyDescent="0.35">
      <c r="A880" t="s">
        <v>1032</v>
      </c>
      <c r="B880" t="s">
        <v>3814</v>
      </c>
      <c r="C880">
        <v>775.67399999999998</v>
      </c>
      <c r="D880">
        <v>10.143000000000001</v>
      </c>
      <c r="E880">
        <v>101.018</v>
      </c>
      <c r="F880">
        <v>6.6349999999999998</v>
      </c>
      <c r="G880" t="s">
        <v>2884</v>
      </c>
      <c r="I880">
        <v>26.19</v>
      </c>
      <c r="J880">
        <v>775.68100000000004</v>
      </c>
      <c r="K880" s="68">
        <v>105.11</v>
      </c>
      <c r="L880">
        <v>8</v>
      </c>
      <c r="M880">
        <v>3</v>
      </c>
      <c r="N880" t="s">
        <v>3814</v>
      </c>
      <c r="O880">
        <v>1.931</v>
      </c>
      <c r="P880">
        <v>10</v>
      </c>
      <c r="Q880">
        <v>10.143000000000001</v>
      </c>
      <c r="R880">
        <v>775.67600000000004</v>
      </c>
      <c r="S880">
        <v>8.1150000000000002</v>
      </c>
      <c r="T880">
        <v>101.836</v>
      </c>
      <c r="U880">
        <v>5.3079999999999998</v>
      </c>
      <c r="V880">
        <v>100</v>
      </c>
      <c r="W880">
        <v>0.86199999999999999</v>
      </c>
      <c r="X880">
        <v>1.4810000000000001</v>
      </c>
      <c r="Y880">
        <v>22.35</v>
      </c>
      <c r="Z880">
        <v>22.5</v>
      </c>
      <c r="AA880">
        <v>0.61899999999999999</v>
      </c>
      <c r="AB880">
        <v>0</v>
      </c>
      <c r="AC880" t="b">
        <v>1</v>
      </c>
      <c r="BM880" t="s">
        <v>2887</v>
      </c>
      <c r="BN880" t="s">
        <v>2887</v>
      </c>
      <c r="BO880" t="s">
        <v>2888</v>
      </c>
      <c r="BT880"/>
      <c r="BU880"/>
      <c r="BX880"/>
      <c r="BZ880"/>
      <c r="CA880"/>
      <c r="CB880"/>
      <c r="CC880"/>
      <c r="CD880">
        <v>0</v>
      </c>
      <c r="CE880"/>
      <c r="CF880">
        <v>0</v>
      </c>
    </row>
    <row r="881" spans="1:85" hidden="1" x14ac:dyDescent="0.35">
      <c r="A881" t="s">
        <v>1033</v>
      </c>
      <c r="B881" t="s">
        <v>3815</v>
      </c>
      <c r="C881">
        <v>775.66399999999999</v>
      </c>
      <c r="D881">
        <v>84.210999999999999</v>
      </c>
      <c r="E881">
        <v>187.251</v>
      </c>
      <c r="F881">
        <v>68.762</v>
      </c>
      <c r="G881" t="s">
        <v>2884</v>
      </c>
      <c r="I881">
        <v>150</v>
      </c>
      <c r="J881">
        <v>775.68899999999996</v>
      </c>
      <c r="K881" s="68">
        <v>228.917</v>
      </c>
      <c r="L881">
        <v>0.79100000000000004</v>
      </c>
      <c r="M881">
        <v>1</v>
      </c>
      <c r="N881" t="s">
        <v>3815</v>
      </c>
      <c r="O881">
        <v>1.885</v>
      </c>
      <c r="P881">
        <v>0</v>
      </c>
      <c r="Q881">
        <v>0</v>
      </c>
      <c r="R881">
        <v>775.68899999999996</v>
      </c>
      <c r="S881">
        <v>0</v>
      </c>
      <c r="T881">
        <v>228.917</v>
      </c>
      <c r="U881">
        <v>0</v>
      </c>
      <c r="V881">
        <v>0</v>
      </c>
      <c r="W881">
        <v>0</v>
      </c>
      <c r="X881">
        <v>0</v>
      </c>
      <c r="Y881">
        <v>0</v>
      </c>
      <c r="Z881">
        <v>0</v>
      </c>
      <c r="AA881">
        <v>0</v>
      </c>
      <c r="AB881">
        <v>0</v>
      </c>
      <c r="AC881" t="b">
        <v>1</v>
      </c>
      <c r="AE881">
        <v>0</v>
      </c>
      <c r="AF881">
        <v>0</v>
      </c>
      <c r="AG881">
        <v>0</v>
      </c>
      <c r="AH881">
        <v>0</v>
      </c>
      <c r="AI881">
        <v>0</v>
      </c>
      <c r="AJ881">
        <v>0</v>
      </c>
      <c r="AK881">
        <v>0</v>
      </c>
      <c r="AL881">
        <v>0</v>
      </c>
      <c r="AM881">
        <v>0</v>
      </c>
      <c r="AN881">
        <v>0</v>
      </c>
      <c r="AO881">
        <v>0</v>
      </c>
      <c r="AP881">
        <v>0</v>
      </c>
      <c r="AQ881">
        <v>0</v>
      </c>
      <c r="AR881">
        <v>0</v>
      </c>
      <c r="AS881">
        <v>0</v>
      </c>
      <c r="AT881">
        <v>0</v>
      </c>
      <c r="AU881">
        <v>0</v>
      </c>
      <c r="AV881">
        <v>0</v>
      </c>
      <c r="AW881">
        <v>0</v>
      </c>
      <c r="AX881">
        <v>0</v>
      </c>
      <c r="AY881" t="b">
        <v>0</v>
      </c>
      <c r="AZ881">
        <v>0</v>
      </c>
      <c r="BI881">
        <v>0</v>
      </c>
      <c r="BJ881">
        <v>0</v>
      </c>
      <c r="BK881">
        <v>0</v>
      </c>
      <c r="BM881" t="s">
        <v>2887</v>
      </c>
      <c r="BN881" t="s">
        <v>2887</v>
      </c>
      <c r="BO881" t="s">
        <v>2888</v>
      </c>
      <c r="BT881"/>
      <c r="BU881"/>
      <c r="BX881"/>
      <c r="BY881" t="s">
        <v>2903</v>
      </c>
      <c r="BZ881"/>
      <c r="CA881"/>
      <c r="CB881"/>
      <c r="CC881"/>
      <c r="CD881">
        <v>0</v>
      </c>
      <c r="CE881"/>
      <c r="CF881">
        <v>0</v>
      </c>
    </row>
    <row r="882" spans="1:85" hidden="1" x14ac:dyDescent="0.35">
      <c r="A882" t="s">
        <v>1034</v>
      </c>
      <c r="B882" t="s">
        <v>3816</v>
      </c>
      <c r="C882">
        <v>775.72299999999996</v>
      </c>
      <c r="D882">
        <v>16.681999999999999</v>
      </c>
      <c r="E882">
        <v>119.55500000000001</v>
      </c>
      <c r="F882">
        <v>6.2949999999999999</v>
      </c>
      <c r="G882" t="s">
        <v>2884</v>
      </c>
      <c r="I882">
        <v>41.24</v>
      </c>
      <c r="J882">
        <v>775.73299999999995</v>
      </c>
      <c r="K882" s="68">
        <v>120.17</v>
      </c>
      <c r="L882">
        <v>7</v>
      </c>
      <c r="M882">
        <v>3</v>
      </c>
      <c r="N882" t="s">
        <v>3816</v>
      </c>
      <c r="O882">
        <v>1.893</v>
      </c>
      <c r="P882">
        <v>10</v>
      </c>
      <c r="Q882">
        <v>16.681999999999999</v>
      </c>
      <c r="R882">
        <v>775.72500000000002</v>
      </c>
      <c r="S882">
        <v>13.346</v>
      </c>
      <c r="T882">
        <v>119.678</v>
      </c>
      <c r="U882">
        <v>5.0359999999999996</v>
      </c>
      <c r="V882">
        <v>100</v>
      </c>
      <c r="W882">
        <v>0.76</v>
      </c>
      <c r="X882">
        <v>1.399</v>
      </c>
      <c r="Y882">
        <v>22.87</v>
      </c>
      <c r="Z882">
        <v>22.5</v>
      </c>
      <c r="AA882">
        <v>0.61899999999999999</v>
      </c>
      <c r="AB882">
        <v>0</v>
      </c>
      <c r="AC882" t="b">
        <v>1</v>
      </c>
      <c r="BM882" t="s">
        <v>2905</v>
      </c>
      <c r="BN882" t="s">
        <v>2887</v>
      </c>
      <c r="BO882" t="s">
        <v>2888</v>
      </c>
      <c r="BT882"/>
      <c r="BU882"/>
      <c r="BX882"/>
      <c r="BZ882"/>
      <c r="CA882"/>
      <c r="CB882"/>
      <c r="CC882"/>
      <c r="CD882">
        <v>0</v>
      </c>
      <c r="CE882"/>
      <c r="CF882">
        <v>0</v>
      </c>
    </row>
    <row r="883" spans="1:85" hidden="1" x14ac:dyDescent="0.35">
      <c r="A883" t="s">
        <v>1035</v>
      </c>
      <c r="B883" t="s">
        <v>3817</v>
      </c>
      <c r="C883">
        <v>783.35299999999995</v>
      </c>
      <c r="D883">
        <v>43.557000000000002</v>
      </c>
      <c r="E883">
        <v>275.39</v>
      </c>
      <c r="F883">
        <v>10.154999999999999</v>
      </c>
      <c r="G883" t="s">
        <v>2884</v>
      </c>
      <c r="I883">
        <v>196.29</v>
      </c>
      <c r="J883">
        <v>783.38099999999997</v>
      </c>
      <c r="K883" s="68">
        <v>276.89999999999998</v>
      </c>
      <c r="L883">
        <v>12</v>
      </c>
      <c r="M883">
        <v>3</v>
      </c>
      <c r="N883" t="s">
        <v>3817</v>
      </c>
      <c r="O883">
        <v>1.86</v>
      </c>
      <c r="P883">
        <v>11.083</v>
      </c>
      <c r="Q883">
        <v>43.557000000000002</v>
      </c>
      <c r="R883">
        <v>783.35900000000004</v>
      </c>
      <c r="S883">
        <v>34.845999999999997</v>
      </c>
      <c r="T883">
        <v>275.69200000000001</v>
      </c>
      <c r="U883">
        <v>8.1240000000000006</v>
      </c>
      <c r="V883">
        <v>100</v>
      </c>
      <c r="W883">
        <v>0.56999999999999995</v>
      </c>
      <c r="X883">
        <v>2.2000000000000002</v>
      </c>
      <c r="Y883">
        <v>22.14</v>
      </c>
      <c r="Z883">
        <v>22.31</v>
      </c>
      <c r="AA883">
        <v>0.61499999999999999</v>
      </c>
      <c r="AB883">
        <v>0</v>
      </c>
      <c r="AC883" t="b">
        <v>1</v>
      </c>
      <c r="BM883" t="s">
        <v>2887</v>
      </c>
      <c r="BN883" t="s">
        <v>2887</v>
      </c>
      <c r="BO883" t="s">
        <v>2888</v>
      </c>
      <c r="BT883"/>
      <c r="BU883"/>
      <c r="BX883"/>
      <c r="BZ883"/>
      <c r="CA883"/>
      <c r="CB883"/>
      <c r="CC883"/>
      <c r="CD883">
        <v>0</v>
      </c>
      <c r="CE883"/>
      <c r="CF883">
        <v>0</v>
      </c>
    </row>
    <row r="884" spans="1:85" hidden="1" x14ac:dyDescent="0.35">
      <c r="A884" t="s">
        <v>1036</v>
      </c>
      <c r="B884" t="s">
        <v>3818</v>
      </c>
      <c r="C884">
        <v>783.37199999999996</v>
      </c>
      <c r="D884">
        <v>14.743</v>
      </c>
      <c r="E884">
        <v>183.65199999999999</v>
      </c>
      <c r="F884">
        <v>6.2949999999999999</v>
      </c>
      <c r="G884" t="s">
        <v>2884</v>
      </c>
      <c r="I884">
        <v>106.19</v>
      </c>
      <c r="J884">
        <v>783.38099999999997</v>
      </c>
      <c r="K884" s="68">
        <v>186.8</v>
      </c>
      <c r="L884">
        <v>8</v>
      </c>
      <c r="M884">
        <v>3</v>
      </c>
      <c r="N884" t="s">
        <v>3818</v>
      </c>
      <c r="O884">
        <v>1.86</v>
      </c>
      <c r="P884">
        <v>10</v>
      </c>
      <c r="Q884">
        <v>14.743</v>
      </c>
      <c r="R884">
        <v>783.37400000000002</v>
      </c>
      <c r="S884">
        <v>11.794</v>
      </c>
      <c r="T884">
        <v>184.28200000000001</v>
      </c>
      <c r="U884">
        <v>5.0359999999999996</v>
      </c>
      <c r="V884">
        <v>100</v>
      </c>
      <c r="W884">
        <v>0.77700000000000002</v>
      </c>
      <c r="X884">
        <v>1.3959999999999999</v>
      </c>
      <c r="Y884">
        <v>23</v>
      </c>
      <c r="Z884">
        <v>22.31</v>
      </c>
      <c r="AA884">
        <v>0.61499999999999999</v>
      </c>
      <c r="AB884">
        <v>0</v>
      </c>
      <c r="AC884" t="b">
        <v>1</v>
      </c>
      <c r="BM884" t="s">
        <v>2887</v>
      </c>
      <c r="BN884" t="s">
        <v>2887</v>
      </c>
      <c r="BO884" t="s">
        <v>2888</v>
      </c>
      <c r="BT884"/>
      <c r="BU884"/>
      <c r="BX884"/>
      <c r="BZ884"/>
      <c r="CA884"/>
      <c r="CB884"/>
      <c r="CC884"/>
      <c r="CD884">
        <v>0</v>
      </c>
      <c r="CE884"/>
      <c r="CF884">
        <v>0</v>
      </c>
    </row>
    <row r="885" spans="1:85" hidden="1" x14ac:dyDescent="0.35">
      <c r="A885" t="s">
        <v>1037</v>
      </c>
      <c r="B885" t="s">
        <v>3819</v>
      </c>
      <c r="C885">
        <v>783.35500000000002</v>
      </c>
      <c r="D885">
        <v>43.094000000000001</v>
      </c>
      <c r="E885">
        <v>134.43600000000001</v>
      </c>
      <c r="F885">
        <v>6.2949999999999999</v>
      </c>
      <c r="G885" t="s">
        <v>2884</v>
      </c>
      <c r="I885">
        <v>58.76</v>
      </c>
      <c r="J885">
        <v>783.38300000000004</v>
      </c>
      <c r="K885" s="68">
        <v>139.37</v>
      </c>
      <c r="L885">
        <v>11</v>
      </c>
      <c r="M885">
        <v>3</v>
      </c>
      <c r="N885" t="s">
        <v>3819</v>
      </c>
      <c r="O885">
        <v>1.86</v>
      </c>
      <c r="P885">
        <v>10.523</v>
      </c>
      <c r="Q885">
        <v>43.094000000000001</v>
      </c>
      <c r="R885">
        <v>783.36099999999999</v>
      </c>
      <c r="S885">
        <v>34.475000000000001</v>
      </c>
      <c r="T885">
        <v>135.423</v>
      </c>
      <c r="U885">
        <v>5.0359999999999996</v>
      </c>
      <c r="V885">
        <v>100</v>
      </c>
      <c r="W885">
        <v>0.37</v>
      </c>
      <c r="X885">
        <v>1.3620000000000001</v>
      </c>
      <c r="Y885">
        <v>23.13</v>
      </c>
      <c r="Z885">
        <v>22.31</v>
      </c>
      <c r="AA885">
        <v>0.61499999999999999</v>
      </c>
      <c r="AB885">
        <v>0</v>
      </c>
      <c r="AC885" t="b">
        <v>1</v>
      </c>
      <c r="BM885" t="s">
        <v>2887</v>
      </c>
      <c r="BN885" t="s">
        <v>2887</v>
      </c>
      <c r="BO885" t="s">
        <v>2888</v>
      </c>
      <c r="BT885"/>
      <c r="BU885"/>
      <c r="BX885"/>
      <c r="BZ885"/>
      <c r="CA885"/>
      <c r="CB885"/>
      <c r="CC885"/>
      <c r="CD885">
        <v>0</v>
      </c>
      <c r="CE885"/>
      <c r="CF885">
        <v>0</v>
      </c>
    </row>
    <row r="886" spans="1:85" hidden="1" x14ac:dyDescent="0.35">
      <c r="A886" t="s">
        <v>1038</v>
      </c>
      <c r="B886" t="s">
        <v>3820</v>
      </c>
      <c r="C886">
        <v>791.59699999999998</v>
      </c>
      <c r="D886">
        <v>61.753</v>
      </c>
      <c r="E886">
        <v>289.45699999999999</v>
      </c>
      <c r="F886">
        <v>137.13399999999999</v>
      </c>
      <c r="G886" t="s">
        <v>2884</v>
      </c>
      <c r="I886">
        <v>255</v>
      </c>
      <c r="J886">
        <v>791.61900000000003</v>
      </c>
      <c r="K886" s="68">
        <v>336.93200000000002</v>
      </c>
      <c r="L886">
        <v>0.76300000000000001</v>
      </c>
      <c r="M886">
        <v>1</v>
      </c>
      <c r="N886" t="s">
        <v>3820</v>
      </c>
      <c r="O886">
        <v>1.8180000000000001</v>
      </c>
      <c r="P886">
        <v>0</v>
      </c>
      <c r="Q886">
        <v>0</v>
      </c>
      <c r="R886">
        <v>791.61900000000003</v>
      </c>
      <c r="S886">
        <v>0</v>
      </c>
      <c r="T886">
        <v>336.93200000000002</v>
      </c>
      <c r="U886">
        <v>0</v>
      </c>
      <c r="V886">
        <v>0</v>
      </c>
      <c r="W886">
        <v>0</v>
      </c>
      <c r="X886">
        <v>0</v>
      </c>
      <c r="Y886">
        <v>0</v>
      </c>
      <c r="Z886">
        <v>0</v>
      </c>
      <c r="AA886">
        <v>0</v>
      </c>
      <c r="AB886">
        <v>0</v>
      </c>
      <c r="AC886" t="b">
        <v>1</v>
      </c>
      <c r="AE886">
        <v>0</v>
      </c>
      <c r="AF886">
        <v>0</v>
      </c>
      <c r="AG886">
        <v>0</v>
      </c>
      <c r="AH886">
        <v>0</v>
      </c>
      <c r="AI886">
        <v>0</v>
      </c>
      <c r="AJ886">
        <v>0</v>
      </c>
      <c r="AK886">
        <v>0</v>
      </c>
      <c r="AL886">
        <v>0</v>
      </c>
      <c r="AM886">
        <v>0</v>
      </c>
      <c r="AN886">
        <v>0</v>
      </c>
      <c r="AO886">
        <v>0</v>
      </c>
      <c r="AP886">
        <v>0</v>
      </c>
      <c r="AQ886">
        <v>0</v>
      </c>
      <c r="AR886">
        <v>0</v>
      </c>
      <c r="AS886">
        <v>0</v>
      </c>
      <c r="AT886">
        <v>0</v>
      </c>
      <c r="AU886">
        <v>0</v>
      </c>
      <c r="AV886">
        <v>0</v>
      </c>
      <c r="AW886">
        <v>0</v>
      </c>
      <c r="AX886">
        <v>0</v>
      </c>
      <c r="AY886" t="b">
        <v>0</v>
      </c>
      <c r="AZ886">
        <v>0</v>
      </c>
      <c r="BI886">
        <v>0</v>
      </c>
      <c r="BJ886">
        <v>0</v>
      </c>
      <c r="BK886">
        <v>0</v>
      </c>
      <c r="BM886" t="s">
        <v>2887</v>
      </c>
      <c r="BN886" t="s">
        <v>3288</v>
      </c>
      <c r="BO886" t="s">
        <v>2888</v>
      </c>
      <c r="BT886"/>
      <c r="BU886"/>
      <c r="BX886"/>
      <c r="BY886" t="s">
        <v>2903</v>
      </c>
      <c r="BZ886"/>
      <c r="CA886"/>
      <c r="CB886"/>
      <c r="CC886"/>
      <c r="CD886">
        <v>0</v>
      </c>
      <c r="CE886"/>
      <c r="CF886">
        <v>0</v>
      </c>
    </row>
    <row r="887" spans="1:85" hidden="1" x14ac:dyDescent="0.35">
      <c r="A887" t="s">
        <v>1039</v>
      </c>
      <c r="B887" t="s">
        <v>3821</v>
      </c>
      <c r="C887">
        <v>798.58799999999997</v>
      </c>
      <c r="D887">
        <v>50.540999999999997</v>
      </c>
      <c r="E887">
        <v>281.69299999999998</v>
      </c>
      <c r="F887">
        <v>115.096</v>
      </c>
      <c r="G887" t="s">
        <v>2884</v>
      </c>
      <c r="I887">
        <v>255</v>
      </c>
      <c r="J887">
        <v>798.61900000000003</v>
      </c>
      <c r="K887" s="68">
        <v>338.08300000000003</v>
      </c>
      <c r="L887">
        <v>0.76500000000000001</v>
      </c>
      <c r="M887">
        <v>1</v>
      </c>
      <c r="N887" t="s">
        <v>3821</v>
      </c>
      <c r="O887">
        <v>1.8049999999999999</v>
      </c>
      <c r="P887">
        <v>0</v>
      </c>
      <c r="Q887">
        <v>0</v>
      </c>
      <c r="R887">
        <v>798.61900000000003</v>
      </c>
      <c r="S887">
        <v>0</v>
      </c>
      <c r="T887">
        <v>338.08300000000003</v>
      </c>
      <c r="U887">
        <v>0</v>
      </c>
      <c r="V887">
        <v>0</v>
      </c>
      <c r="W887">
        <v>0</v>
      </c>
      <c r="X887">
        <v>0</v>
      </c>
      <c r="Y887">
        <v>0</v>
      </c>
      <c r="Z887">
        <v>0</v>
      </c>
      <c r="AA887">
        <v>0</v>
      </c>
      <c r="AB887">
        <v>0</v>
      </c>
      <c r="AC887" t="b">
        <v>1</v>
      </c>
      <c r="AE887">
        <v>0</v>
      </c>
      <c r="AF887">
        <v>0</v>
      </c>
      <c r="AG887">
        <v>0</v>
      </c>
      <c r="AH887">
        <v>0</v>
      </c>
      <c r="AI887">
        <v>0</v>
      </c>
      <c r="AJ887">
        <v>0</v>
      </c>
      <c r="AK887">
        <v>0</v>
      </c>
      <c r="AL887">
        <v>0</v>
      </c>
      <c r="AM887">
        <v>0</v>
      </c>
      <c r="AN887">
        <v>0</v>
      </c>
      <c r="AO887">
        <v>0</v>
      </c>
      <c r="AP887">
        <v>0</v>
      </c>
      <c r="AQ887">
        <v>0</v>
      </c>
      <c r="AR887">
        <v>0</v>
      </c>
      <c r="AS887">
        <v>0</v>
      </c>
      <c r="AT887">
        <v>0</v>
      </c>
      <c r="AU887">
        <v>0</v>
      </c>
      <c r="AV887">
        <v>0</v>
      </c>
      <c r="AW887">
        <v>0</v>
      </c>
      <c r="AX887">
        <v>0</v>
      </c>
      <c r="AY887" t="b">
        <v>0</v>
      </c>
      <c r="AZ887">
        <v>0</v>
      </c>
      <c r="BI887">
        <v>0</v>
      </c>
      <c r="BJ887">
        <v>0</v>
      </c>
      <c r="BK887">
        <v>0</v>
      </c>
      <c r="BM887" t="s">
        <v>2887</v>
      </c>
      <c r="BN887" t="s">
        <v>3288</v>
      </c>
      <c r="BO887" t="s">
        <v>2888</v>
      </c>
      <c r="BT887"/>
      <c r="BU887"/>
      <c r="BX887"/>
      <c r="BY887" t="s">
        <v>2903</v>
      </c>
      <c r="BZ887"/>
      <c r="CA887"/>
      <c r="CB887"/>
      <c r="CC887"/>
      <c r="CD887">
        <v>0</v>
      </c>
      <c r="CE887"/>
      <c r="CF887">
        <v>0</v>
      </c>
    </row>
    <row r="888" spans="1:85" hidden="1" x14ac:dyDescent="0.35">
      <c r="A888" t="s">
        <v>1040</v>
      </c>
      <c r="B888" t="s">
        <v>3822</v>
      </c>
      <c r="C888">
        <v>798.625</v>
      </c>
      <c r="D888">
        <v>13.993</v>
      </c>
      <c r="E888">
        <v>223.65199999999999</v>
      </c>
      <c r="F888">
        <v>6.2949999999999999</v>
      </c>
      <c r="G888" t="s">
        <v>2884</v>
      </c>
      <c r="I888">
        <v>143.71</v>
      </c>
      <c r="J888">
        <v>798.63300000000004</v>
      </c>
      <c r="K888" s="68">
        <v>226.8</v>
      </c>
      <c r="L888">
        <v>10</v>
      </c>
      <c r="M888">
        <v>3</v>
      </c>
      <c r="N888" t="s">
        <v>3822</v>
      </c>
      <c r="O888">
        <v>1.7869999999999999</v>
      </c>
      <c r="P888">
        <v>10</v>
      </c>
      <c r="Q888">
        <v>13.993</v>
      </c>
      <c r="R888">
        <v>798.62699999999995</v>
      </c>
      <c r="S888">
        <v>11.194000000000001</v>
      </c>
      <c r="T888">
        <v>224.28200000000001</v>
      </c>
      <c r="U888">
        <v>5.0359999999999996</v>
      </c>
      <c r="V888">
        <v>100</v>
      </c>
      <c r="W888">
        <v>0.81</v>
      </c>
      <c r="X888">
        <v>1.8129999999999999</v>
      </c>
      <c r="Y888">
        <v>21.63</v>
      </c>
      <c r="Z888">
        <v>22.03</v>
      </c>
      <c r="AA888">
        <v>0.60899999999999999</v>
      </c>
      <c r="AB888">
        <v>0</v>
      </c>
      <c r="AC888" t="b">
        <v>1</v>
      </c>
      <c r="BM888" t="s">
        <v>2905</v>
      </c>
      <c r="BN888" t="s">
        <v>2887</v>
      </c>
      <c r="BO888" t="s">
        <v>2888</v>
      </c>
      <c r="BT888"/>
      <c r="BU888"/>
      <c r="BX888"/>
      <c r="BZ888"/>
      <c r="CA888"/>
      <c r="CB888"/>
      <c r="CC888"/>
      <c r="CD888">
        <v>0</v>
      </c>
      <c r="CE888"/>
      <c r="CF888">
        <v>0</v>
      </c>
    </row>
    <row r="889" spans="1:85" hidden="1" x14ac:dyDescent="0.35">
      <c r="A889" t="s">
        <v>1041</v>
      </c>
      <c r="B889" t="s">
        <v>3823</v>
      </c>
      <c r="C889">
        <v>798.62300000000005</v>
      </c>
      <c r="D889">
        <v>19.640999999999998</v>
      </c>
      <c r="E889">
        <v>197.78899999999999</v>
      </c>
      <c r="F889">
        <v>18.023</v>
      </c>
      <c r="G889" t="s">
        <v>2884</v>
      </c>
      <c r="I889">
        <v>123.71</v>
      </c>
      <c r="J889">
        <v>798.63300000000004</v>
      </c>
      <c r="K889" s="68">
        <v>206.8</v>
      </c>
      <c r="L889">
        <v>7</v>
      </c>
      <c r="M889">
        <v>3</v>
      </c>
      <c r="N889" t="s">
        <v>3823</v>
      </c>
      <c r="O889">
        <v>1.7869999999999999</v>
      </c>
      <c r="P889">
        <v>10</v>
      </c>
      <c r="Q889">
        <v>19.640999999999998</v>
      </c>
      <c r="R889">
        <v>798.625</v>
      </c>
      <c r="S889">
        <v>15.712999999999999</v>
      </c>
      <c r="T889">
        <v>199.59100000000001</v>
      </c>
      <c r="U889">
        <v>14.417999999999999</v>
      </c>
      <c r="V889">
        <v>100</v>
      </c>
      <c r="W889">
        <v>1.6279999999999999</v>
      </c>
      <c r="X889">
        <v>3.11</v>
      </c>
      <c r="Y889">
        <v>21.04</v>
      </c>
      <c r="Z889">
        <v>22.03</v>
      </c>
      <c r="AA889">
        <v>0.60899999999999999</v>
      </c>
      <c r="AB889">
        <v>0</v>
      </c>
      <c r="AC889" t="b">
        <v>1</v>
      </c>
      <c r="BM889" t="s">
        <v>2905</v>
      </c>
      <c r="BN889" t="s">
        <v>2887</v>
      </c>
      <c r="BO889" t="s">
        <v>2888</v>
      </c>
      <c r="BT889"/>
      <c r="BU889"/>
      <c r="BX889"/>
      <c r="BZ889"/>
      <c r="CA889"/>
      <c r="CB889"/>
      <c r="CC889"/>
      <c r="CD889">
        <v>0</v>
      </c>
      <c r="CE889"/>
      <c r="CF889">
        <v>0</v>
      </c>
    </row>
    <row r="890" spans="1:85" hidden="1" x14ac:dyDescent="0.35">
      <c r="A890" t="s">
        <v>1042</v>
      </c>
      <c r="B890" t="s">
        <v>3824</v>
      </c>
      <c r="C890">
        <v>807.16300000000001</v>
      </c>
      <c r="D890">
        <v>31.716000000000001</v>
      </c>
      <c r="E890">
        <v>133.64599999999999</v>
      </c>
      <c r="F890">
        <v>87.043999999999997</v>
      </c>
      <c r="G890" t="s">
        <v>2884</v>
      </c>
      <c r="I890">
        <v>90</v>
      </c>
      <c r="J890">
        <v>807.18</v>
      </c>
      <c r="K890" s="68">
        <v>172.64599999999999</v>
      </c>
      <c r="L890">
        <v>0.76900000000000002</v>
      </c>
      <c r="M890">
        <v>1</v>
      </c>
      <c r="N890" t="s">
        <v>3824</v>
      </c>
      <c r="O890">
        <v>1.742</v>
      </c>
      <c r="P890">
        <v>0</v>
      </c>
      <c r="Q890">
        <v>0</v>
      </c>
      <c r="R890">
        <v>807.18</v>
      </c>
      <c r="S890">
        <v>0</v>
      </c>
      <c r="T890">
        <v>172.64599999999999</v>
      </c>
      <c r="U890">
        <v>0</v>
      </c>
      <c r="V890">
        <v>0</v>
      </c>
      <c r="W890">
        <v>0</v>
      </c>
      <c r="X890">
        <v>0</v>
      </c>
      <c r="Y890">
        <v>0</v>
      </c>
      <c r="Z890">
        <v>0</v>
      </c>
      <c r="AA890">
        <v>0</v>
      </c>
      <c r="AB890">
        <v>0</v>
      </c>
      <c r="AC890" t="b">
        <v>1</v>
      </c>
      <c r="AE890">
        <v>0</v>
      </c>
      <c r="AF890">
        <v>0</v>
      </c>
      <c r="AG890">
        <v>0</v>
      </c>
      <c r="AH890">
        <v>0</v>
      </c>
      <c r="AI890">
        <v>0</v>
      </c>
      <c r="AJ890">
        <v>0</v>
      </c>
      <c r="AK890">
        <v>0</v>
      </c>
      <c r="AL890">
        <v>0</v>
      </c>
      <c r="AM890">
        <v>0</v>
      </c>
      <c r="AN890">
        <v>0</v>
      </c>
      <c r="AO890">
        <v>0</v>
      </c>
      <c r="AP890">
        <v>0</v>
      </c>
      <c r="AQ890">
        <v>0</v>
      </c>
      <c r="AR890">
        <v>0</v>
      </c>
      <c r="AS890">
        <v>0</v>
      </c>
      <c r="AT890">
        <v>0</v>
      </c>
      <c r="AU890">
        <v>0</v>
      </c>
      <c r="AV890">
        <v>0</v>
      </c>
      <c r="AW890">
        <v>0</v>
      </c>
      <c r="AX890">
        <v>0</v>
      </c>
      <c r="AY890" t="b">
        <v>0</v>
      </c>
      <c r="AZ890">
        <v>0</v>
      </c>
      <c r="BI890">
        <v>0</v>
      </c>
      <c r="BJ890">
        <v>0</v>
      </c>
      <c r="BK890">
        <v>0</v>
      </c>
      <c r="BM890" t="s">
        <v>2887</v>
      </c>
      <c r="BN890" t="s">
        <v>2887</v>
      </c>
      <c r="BO890" t="s">
        <v>2888</v>
      </c>
      <c r="BT890"/>
      <c r="BU890"/>
      <c r="BX890"/>
      <c r="BY890" t="s">
        <v>2903</v>
      </c>
      <c r="BZ890"/>
      <c r="CA890"/>
      <c r="CB890"/>
      <c r="CC890"/>
      <c r="CD890">
        <v>0</v>
      </c>
      <c r="CE890"/>
      <c r="CF890">
        <v>0</v>
      </c>
    </row>
    <row r="891" spans="1:85" hidden="1" x14ac:dyDescent="0.35">
      <c r="A891" t="s">
        <v>1043</v>
      </c>
      <c r="B891" t="s">
        <v>3825</v>
      </c>
      <c r="C891">
        <v>807.17399999999998</v>
      </c>
      <c r="D891">
        <v>13.967000000000001</v>
      </c>
      <c r="E891">
        <v>178.41</v>
      </c>
      <c r="F891">
        <v>10.714</v>
      </c>
      <c r="G891" t="s">
        <v>2884</v>
      </c>
      <c r="I891">
        <v>106.19</v>
      </c>
      <c r="J891">
        <v>807.18100000000004</v>
      </c>
      <c r="K891" s="68">
        <v>188.84</v>
      </c>
      <c r="L891">
        <v>6</v>
      </c>
      <c r="M891">
        <v>3</v>
      </c>
      <c r="N891" t="s">
        <v>3825</v>
      </c>
      <c r="O891">
        <v>1.79</v>
      </c>
      <c r="P891">
        <v>10</v>
      </c>
      <c r="Q891">
        <v>13.967000000000001</v>
      </c>
      <c r="R891">
        <v>807.17499999999995</v>
      </c>
      <c r="S891">
        <v>11.173</v>
      </c>
      <c r="T891">
        <v>180.49600000000001</v>
      </c>
      <c r="U891">
        <v>8.5709999999999997</v>
      </c>
      <c r="V891">
        <v>100</v>
      </c>
      <c r="W891">
        <v>1.2889999999999999</v>
      </c>
      <c r="X891">
        <v>1.647</v>
      </c>
      <c r="Y891">
        <v>21.94</v>
      </c>
      <c r="Z891">
        <v>21.7</v>
      </c>
      <c r="AA891">
        <v>0.60399999999999998</v>
      </c>
      <c r="AB891">
        <v>0</v>
      </c>
      <c r="AC891" t="b">
        <v>1</v>
      </c>
      <c r="BM891" t="s">
        <v>2887</v>
      </c>
      <c r="BN891" t="s">
        <v>2887</v>
      </c>
      <c r="BO891" t="s">
        <v>2888</v>
      </c>
      <c r="BT891"/>
      <c r="BU891"/>
      <c r="BX891"/>
      <c r="BZ891"/>
      <c r="CA891"/>
      <c r="CB891"/>
      <c r="CC891"/>
      <c r="CD891">
        <v>0</v>
      </c>
      <c r="CE891"/>
      <c r="CF891">
        <v>0</v>
      </c>
    </row>
    <row r="892" spans="1:85" hidden="1" x14ac:dyDescent="0.35">
      <c r="A892" t="s">
        <v>1044</v>
      </c>
      <c r="B892" t="s">
        <v>3826</v>
      </c>
      <c r="C892">
        <v>807.17200000000003</v>
      </c>
      <c r="D892">
        <v>17.169</v>
      </c>
      <c r="E892">
        <v>120.68899999999999</v>
      </c>
      <c r="F892">
        <v>8.3450000000000006</v>
      </c>
      <c r="G892" t="s">
        <v>2884</v>
      </c>
      <c r="I892">
        <v>46.19</v>
      </c>
      <c r="J892">
        <v>807.18299999999999</v>
      </c>
      <c r="K892" s="68">
        <v>128.84</v>
      </c>
      <c r="L892">
        <v>7</v>
      </c>
      <c r="M892">
        <v>3</v>
      </c>
      <c r="N892" t="s">
        <v>3826</v>
      </c>
      <c r="O892">
        <v>1.79</v>
      </c>
      <c r="P892">
        <v>10</v>
      </c>
      <c r="Q892">
        <v>17.169</v>
      </c>
      <c r="R892">
        <v>807.17499999999995</v>
      </c>
      <c r="S892">
        <v>13.734999999999999</v>
      </c>
      <c r="T892">
        <v>122.319</v>
      </c>
      <c r="U892">
        <v>6.6760000000000002</v>
      </c>
      <c r="V892">
        <v>100</v>
      </c>
      <c r="W892">
        <v>0.90900000000000003</v>
      </c>
      <c r="X892">
        <v>1.5149999999999999</v>
      </c>
      <c r="Y892">
        <v>21.545000000000002</v>
      </c>
      <c r="Z892">
        <v>21.7</v>
      </c>
      <c r="AA892">
        <v>0.60399999999999998</v>
      </c>
      <c r="AB892">
        <v>0</v>
      </c>
      <c r="AC892" t="b">
        <v>1</v>
      </c>
      <c r="BM892" t="s">
        <v>2887</v>
      </c>
      <c r="BN892" t="s">
        <v>2887</v>
      </c>
      <c r="BO892" t="s">
        <v>2888</v>
      </c>
      <c r="BT892"/>
      <c r="BU892"/>
      <c r="BX892"/>
      <c r="BZ892"/>
      <c r="CA892"/>
      <c r="CB892"/>
      <c r="CC892"/>
      <c r="CD892">
        <v>0</v>
      </c>
      <c r="CE892"/>
      <c r="CF892">
        <v>0</v>
      </c>
    </row>
    <row r="893" spans="1:85" hidden="1" x14ac:dyDescent="0.35">
      <c r="A893" t="s">
        <v>1045</v>
      </c>
      <c r="B893" t="s">
        <v>3827</v>
      </c>
      <c r="C893">
        <v>807.19500000000005</v>
      </c>
      <c r="D893">
        <v>44.191000000000003</v>
      </c>
      <c r="E893">
        <v>301.24200000000002</v>
      </c>
      <c r="F893">
        <v>84.201999999999998</v>
      </c>
      <c r="G893" t="s">
        <v>2884</v>
      </c>
      <c r="I893">
        <v>255</v>
      </c>
      <c r="J893">
        <v>807.21</v>
      </c>
      <c r="K893" s="68">
        <v>337.63099999999997</v>
      </c>
      <c r="L893">
        <v>0.90700000000000003</v>
      </c>
      <c r="M893">
        <v>1</v>
      </c>
      <c r="N893" t="s">
        <v>3827</v>
      </c>
      <c r="O893">
        <v>1.7250000000000001</v>
      </c>
      <c r="P893">
        <v>0</v>
      </c>
      <c r="Q893">
        <v>0</v>
      </c>
      <c r="R893">
        <v>807.21</v>
      </c>
      <c r="S893">
        <v>0</v>
      </c>
      <c r="T893">
        <v>337.63099999999997</v>
      </c>
      <c r="U893">
        <v>0</v>
      </c>
      <c r="V893">
        <v>0</v>
      </c>
      <c r="W893">
        <v>0</v>
      </c>
      <c r="X893">
        <v>0</v>
      </c>
      <c r="Y893">
        <v>0</v>
      </c>
      <c r="Z893">
        <v>0</v>
      </c>
      <c r="AA893">
        <v>0</v>
      </c>
      <c r="AB893">
        <v>0</v>
      </c>
      <c r="AC893" t="b">
        <v>1</v>
      </c>
      <c r="AE893">
        <v>0</v>
      </c>
      <c r="AF893">
        <v>0</v>
      </c>
      <c r="AG893">
        <v>0</v>
      </c>
      <c r="AH893">
        <v>0</v>
      </c>
      <c r="AI893">
        <v>0</v>
      </c>
      <c r="AJ893">
        <v>0</v>
      </c>
      <c r="AK893">
        <v>0</v>
      </c>
      <c r="AL893">
        <v>0</v>
      </c>
      <c r="AM893">
        <v>0</v>
      </c>
      <c r="AN893">
        <v>0</v>
      </c>
      <c r="AO893">
        <v>0</v>
      </c>
      <c r="AP893">
        <v>0</v>
      </c>
      <c r="AQ893">
        <v>0</v>
      </c>
      <c r="AR893">
        <v>0</v>
      </c>
      <c r="AS893">
        <v>0</v>
      </c>
      <c r="AT893">
        <v>0</v>
      </c>
      <c r="AU893">
        <v>0</v>
      </c>
      <c r="AV893">
        <v>0</v>
      </c>
      <c r="AW893">
        <v>0</v>
      </c>
      <c r="AX893">
        <v>0</v>
      </c>
      <c r="AY893" t="b">
        <v>0</v>
      </c>
      <c r="AZ893">
        <v>0</v>
      </c>
      <c r="BI893">
        <v>0</v>
      </c>
      <c r="BJ893">
        <v>0</v>
      </c>
      <c r="BK893">
        <v>0</v>
      </c>
      <c r="BM893" t="s">
        <v>2887</v>
      </c>
      <c r="BN893" t="s">
        <v>3288</v>
      </c>
      <c r="BO893" t="s">
        <v>2888</v>
      </c>
      <c r="BT893"/>
      <c r="BU893"/>
      <c r="BX893"/>
      <c r="BY893" t="s">
        <v>2903</v>
      </c>
      <c r="BZ893"/>
      <c r="CA893"/>
      <c r="CB893"/>
      <c r="CC893"/>
      <c r="CD893">
        <v>0</v>
      </c>
      <c r="CE893"/>
      <c r="CF893">
        <v>0</v>
      </c>
    </row>
    <row r="894" spans="1:85" hidden="1" x14ac:dyDescent="0.35">
      <c r="A894" t="s">
        <v>1046</v>
      </c>
      <c r="B894" t="s">
        <v>3828</v>
      </c>
      <c r="C894" s="51">
        <v>815.46400000000006</v>
      </c>
      <c r="D894">
        <v>8.0649999999999995</v>
      </c>
      <c r="E894" s="68">
        <v>120.85299999999999</v>
      </c>
      <c r="F894">
        <v>6.2949999999999999</v>
      </c>
      <c r="G894" t="s">
        <v>3290</v>
      </c>
      <c r="I894">
        <v>43.71</v>
      </c>
      <c r="J894">
        <v>815.46600000000001</v>
      </c>
      <c r="K894" s="73">
        <v>125.05</v>
      </c>
      <c r="L894">
        <v>7</v>
      </c>
      <c r="M894">
        <v>1</v>
      </c>
      <c r="N894" s="51" t="s">
        <v>3828</v>
      </c>
      <c r="O894">
        <v>1.847</v>
      </c>
      <c r="P894">
        <v>10</v>
      </c>
      <c r="Q894">
        <v>8.0649999999999995</v>
      </c>
      <c r="R894">
        <v>815.46400000000006</v>
      </c>
      <c r="S894">
        <v>6.0650000000000004</v>
      </c>
      <c r="T894">
        <v>121.693</v>
      </c>
      <c r="U894">
        <v>5.0359999999999996</v>
      </c>
      <c r="V894">
        <v>100</v>
      </c>
      <c r="W894">
        <v>1.083</v>
      </c>
      <c r="X894">
        <v>1.36</v>
      </c>
      <c r="Y894">
        <v>22.445</v>
      </c>
      <c r="Z894">
        <v>22.417000000000002</v>
      </c>
      <c r="AA894">
        <v>0.61699999999999999</v>
      </c>
      <c r="AB894">
        <v>0</v>
      </c>
      <c r="AC894" t="b">
        <v>1</v>
      </c>
      <c r="AI894">
        <v>815.46299999999997</v>
      </c>
      <c r="AJ894">
        <v>123.556</v>
      </c>
      <c r="AK894">
        <v>815.46600000000001</v>
      </c>
      <c r="AL894">
        <v>125.03100000000001</v>
      </c>
      <c r="AM894">
        <v>2.95</v>
      </c>
      <c r="AN894">
        <v>6.01</v>
      </c>
      <c r="AO894">
        <v>10.85</v>
      </c>
      <c r="AP894">
        <v>0.72499999999999998</v>
      </c>
      <c r="AQ894">
        <v>22.423999999999999</v>
      </c>
      <c r="AR894">
        <v>6.1840000000000002</v>
      </c>
      <c r="AS894">
        <v>16.478999999999999</v>
      </c>
      <c r="AT894">
        <v>0.16700000000000001</v>
      </c>
      <c r="AU894">
        <v>3.5999999999999997E-2</v>
      </c>
      <c r="AV894">
        <v>8.7999999999999995E-2</v>
      </c>
      <c r="AW894">
        <v>0</v>
      </c>
      <c r="AX894">
        <v>236144</v>
      </c>
      <c r="AY894" t="b">
        <v>1</v>
      </c>
      <c r="AZ894">
        <v>43.686999999999998</v>
      </c>
      <c r="BA894">
        <v>815.46400000000006</v>
      </c>
      <c r="BB894">
        <v>8.0649999999999995</v>
      </c>
      <c r="BC894">
        <v>120.85299999999999</v>
      </c>
      <c r="BD894">
        <v>6.2949999999999999</v>
      </c>
      <c r="BE894">
        <v>815.46600000000001</v>
      </c>
      <c r="BF894">
        <v>125.05</v>
      </c>
      <c r="BG894">
        <v>8</v>
      </c>
      <c r="BH894">
        <v>3</v>
      </c>
      <c r="BM894" t="s">
        <v>144</v>
      </c>
      <c r="BN894" t="s">
        <v>144</v>
      </c>
      <c r="BO894" t="s">
        <v>3725</v>
      </c>
      <c r="BQ894">
        <v>1</v>
      </c>
      <c r="BT894" s="51" t="s">
        <v>3293</v>
      </c>
      <c r="CB894" s="51">
        <v>10.85</v>
      </c>
      <c r="CC894" s="51">
        <v>10.85</v>
      </c>
      <c r="CD894" s="51">
        <v>8.0000000000000002E-3</v>
      </c>
      <c r="CE894" s="51">
        <v>1.2999999999999999E-2</v>
      </c>
      <c r="CF894" s="51">
        <v>0.66900000000000004</v>
      </c>
      <c r="CG894" t="b">
        <f t="shared" ref="CG894:CG918" si="11">IF(CE894*100&lt;CC894,TRUE,FALSE)</f>
        <v>1</v>
      </c>
    </row>
    <row r="895" spans="1:85" hidden="1" x14ac:dyDescent="0.35">
      <c r="A895" t="s">
        <v>1047</v>
      </c>
      <c r="B895" t="s">
        <v>3829</v>
      </c>
      <c r="C895" s="51">
        <v>823.41300000000001</v>
      </c>
      <c r="D895">
        <v>14.721</v>
      </c>
      <c r="E895" s="68">
        <v>94.281999999999996</v>
      </c>
      <c r="F895">
        <v>6.2949999999999999</v>
      </c>
      <c r="G895" t="s">
        <v>3290</v>
      </c>
      <c r="I895">
        <v>16.29</v>
      </c>
      <c r="J895">
        <v>823.41899999999998</v>
      </c>
      <c r="K895" s="73">
        <v>96.38</v>
      </c>
      <c r="L895">
        <v>5</v>
      </c>
      <c r="M895">
        <v>1</v>
      </c>
      <c r="N895" s="51" t="s">
        <v>3829</v>
      </c>
      <c r="O895">
        <v>1.7509999999999999</v>
      </c>
      <c r="P895">
        <v>10</v>
      </c>
      <c r="Q895">
        <v>14.721</v>
      </c>
      <c r="R895">
        <v>823.41499999999996</v>
      </c>
      <c r="S895">
        <v>11.776</v>
      </c>
      <c r="T895">
        <v>94.700999999999993</v>
      </c>
      <c r="U895">
        <v>5.0359999999999996</v>
      </c>
      <c r="V895">
        <v>100</v>
      </c>
      <c r="W895">
        <v>1.042</v>
      </c>
      <c r="X895">
        <v>1.0209999999999999</v>
      </c>
      <c r="Y895">
        <v>21.92</v>
      </c>
      <c r="Z895">
        <v>22.151</v>
      </c>
      <c r="AA895">
        <v>0.57299999999999995</v>
      </c>
      <c r="AB895">
        <v>0</v>
      </c>
      <c r="AC895" t="b">
        <v>1</v>
      </c>
      <c r="AI895">
        <v>823.41200000000003</v>
      </c>
      <c r="AJ895">
        <v>93.570999999999998</v>
      </c>
      <c r="AK895">
        <v>823.41899999999998</v>
      </c>
      <c r="AL895">
        <v>96.057000000000002</v>
      </c>
      <c r="AM895">
        <v>4.9729999999999999</v>
      </c>
      <c r="AN895">
        <v>13.43</v>
      </c>
      <c r="AO895">
        <v>12.37</v>
      </c>
      <c r="AP895">
        <v>0.64800000000000002</v>
      </c>
      <c r="AQ895">
        <v>22.26</v>
      </c>
      <c r="AR895">
        <v>6.9480000000000004</v>
      </c>
      <c r="AS895">
        <v>15.297000000000001</v>
      </c>
      <c r="AT895">
        <v>1E-3</v>
      </c>
      <c r="AU895">
        <v>0.434</v>
      </c>
      <c r="AV895">
        <v>0.11700000000000001</v>
      </c>
      <c r="AW895">
        <v>0</v>
      </c>
      <c r="AX895">
        <v>239517</v>
      </c>
      <c r="AY895" t="b">
        <v>1</v>
      </c>
      <c r="AZ895">
        <v>15.962999999999999</v>
      </c>
      <c r="BA895">
        <v>823.41300000000001</v>
      </c>
      <c r="BB895">
        <v>14.721</v>
      </c>
      <c r="BC895">
        <v>94.281999999999996</v>
      </c>
      <c r="BD895">
        <v>6.2949999999999999</v>
      </c>
      <c r="BE895">
        <v>823.41899999999998</v>
      </c>
      <c r="BF895">
        <v>96.38</v>
      </c>
      <c r="BG895">
        <v>6</v>
      </c>
      <c r="BH895">
        <v>3</v>
      </c>
      <c r="BM895" t="s">
        <v>144</v>
      </c>
      <c r="BN895" t="s">
        <v>144</v>
      </c>
      <c r="BO895" t="s">
        <v>3292</v>
      </c>
      <c r="BQ895">
        <v>1</v>
      </c>
      <c r="BT895" s="51" t="s">
        <v>3293</v>
      </c>
      <c r="BV895" t="s">
        <v>3294</v>
      </c>
      <c r="CB895" s="51">
        <v>12.37</v>
      </c>
      <c r="CC895" s="51">
        <v>12.37</v>
      </c>
      <c r="CD895" s="51">
        <v>0</v>
      </c>
      <c r="CE895" s="51">
        <v>0</v>
      </c>
      <c r="CF895" s="51">
        <v>0.80200000000000005</v>
      </c>
      <c r="CG895" t="b">
        <f t="shared" si="11"/>
        <v>1</v>
      </c>
    </row>
    <row r="896" spans="1:85" hidden="1" x14ac:dyDescent="0.35">
      <c r="A896" t="s">
        <v>1048</v>
      </c>
      <c r="B896" t="s">
        <v>3830</v>
      </c>
      <c r="C896" s="51">
        <v>823.44799999999998</v>
      </c>
      <c r="D896">
        <v>12.631</v>
      </c>
      <c r="E896" s="68">
        <v>96.331999999999994</v>
      </c>
      <c r="F896">
        <v>6.2949999999999999</v>
      </c>
      <c r="G896" t="s">
        <v>3290</v>
      </c>
      <c r="I896">
        <v>18.760000000000002</v>
      </c>
      <c r="J896">
        <v>823.45399999999995</v>
      </c>
      <c r="K896" s="73">
        <v>98.85</v>
      </c>
      <c r="L896">
        <v>8</v>
      </c>
      <c r="M896">
        <v>1</v>
      </c>
      <c r="N896" s="51" t="s">
        <v>3830</v>
      </c>
      <c r="O896">
        <v>1.792</v>
      </c>
      <c r="P896">
        <v>10</v>
      </c>
      <c r="Q896">
        <v>12.631</v>
      </c>
      <c r="R896">
        <v>823.44899999999996</v>
      </c>
      <c r="S896">
        <v>10.105</v>
      </c>
      <c r="T896">
        <v>96.835999999999999</v>
      </c>
      <c r="U896">
        <v>5.0359999999999996</v>
      </c>
      <c r="V896">
        <v>100</v>
      </c>
      <c r="W896">
        <v>1.085</v>
      </c>
      <c r="X896">
        <v>1.5509999999999999</v>
      </c>
      <c r="Y896">
        <v>22.65</v>
      </c>
      <c r="Z896">
        <v>22.151</v>
      </c>
      <c r="AA896">
        <v>0.57299999999999995</v>
      </c>
      <c r="AB896">
        <v>0</v>
      </c>
      <c r="AC896" t="b">
        <v>1</v>
      </c>
      <c r="AI896">
        <v>823.44600000000003</v>
      </c>
      <c r="AJ896">
        <v>96.971000000000004</v>
      </c>
      <c r="AK896">
        <v>823.45399999999995</v>
      </c>
      <c r="AL896">
        <v>98.99</v>
      </c>
      <c r="AM896">
        <v>4.0369999999999999</v>
      </c>
      <c r="AN896">
        <v>15.93</v>
      </c>
      <c r="AO896">
        <v>16.309999999999999</v>
      </c>
      <c r="AP896">
        <v>1.1120000000000001</v>
      </c>
      <c r="AQ896">
        <v>22.263999999999999</v>
      </c>
      <c r="AR896">
        <v>4.9459999999999997</v>
      </c>
      <c r="AS896">
        <v>4.0970000000000004</v>
      </c>
      <c r="AT896">
        <v>2E-3</v>
      </c>
      <c r="AU896">
        <v>0.31900000000000001</v>
      </c>
      <c r="AV896">
        <v>0.31900000000000001</v>
      </c>
      <c r="AW896">
        <v>0</v>
      </c>
      <c r="AX896">
        <v>242890</v>
      </c>
      <c r="AY896" t="b">
        <v>1</v>
      </c>
      <c r="AZ896">
        <v>18.902999999999999</v>
      </c>
      <c r="BA896">
        <v>823.44799999999998</v>
      </c>
      <c r="BB896">
        <v>12.631</v>
      </c>
      <c r="BC896">
        <v>96.331999999999994</v>
      </c>
      <c r="BD896">
        <v>6.2949999999999999</v>
      </c>
      <c r="BE896">
        <v>823.45399999999995</v>
      </c>
      <c r="BF896">
        <v>98.85</v>
      </c>
      <c r="BG896">
        <v>9</v>
      </c>
      <c r="BH896">
        <v>3</v>
      </c>
      <c r="BM896" t="s">
        <v>144</v>
      </c>
      <c r="BN896" t="s">
        <v>144</v>
      </c>
      <c r="BO896" t="s">
        <v>3296</v>
      </c>
      <c r="BQ896">
        <v>1</v>
      </c>
      <c r="BT896" s="51" t="s">
        <v>3293</v>
      </c>
      <c r="CB896" s="51">
        <v>16.309999999999999</v>
      </c>
      <c r="CC896" s="51">
        <v>16.309999999999999</v>
      </c>
      <c r="CD896" s="51">
        <v>0.01</v>
      </c>
      <c r="CE896" s="51">
        <v>2.1000000000000001E-2</v>
      </c>
      <c r="CF896" s="51">
        <v>0.80900000000000005</v>
      </c>
      <c r="CG896" t="b">
        <f t="shared" si="11"/>
        <v>1</v>
      </c>
    </row>
    <row r="897" spans="1:85" hidden="1" x14ac:dyDescent="0.35">
      <c r="A897" t="s">
        <v>1049</v>
      </c>
      <c r="B897" t="s">
        <v>3831</v>
      </c>
      <c r="C897" s="51">
        <v>823.54399999999998</v>
      </c>
      <c r="D897">
        <v>9.5690000000000008</v>
      </c>
      <c r="E897" s="68">
        <v>92.671000000000006</v>
      </c>
      <c r="F897">
        <v>6.2949999999999999</v>
      </c>
      <c r="G897" t="s">
        <v>3290</v>
      </c>
      <c r="I897">
        <v>13.81</v>
      </c>
      <c r="J897">
        <v>823.548</v>
      </c>
      <c r="K897" s="73">
        <v>93.86</v>
      </c>
      <c r="L897">
        <v>5</v>
      </c>
      <c r="M897">
        <v>1</v>
      </c>
      <c r="N897" s="51" t="s">
        <v>3831</v>
      </c>
      <c r="O897">
        <v>1.784</v>
      </c>
      <c r="P897">
        <v>10</v>
      </c>
      <c r="Q897">
        <v>9.5690000000000008</v>
      </c>
      <c r="R897">
        <v>823.54499999999996</v>
      </c>
      <c r="S897">
        <v>7.569</v>
      </c>
      <c r="T897">
        <v>92.909000000000006</v>
      </c>
      <c r="U897">
        <v>5.0359999999999996</v>
      </c>
      <c r="V897">
        <v>100</v>
      </c>
      <c r="W897">
        <v>1.085</v>
      </c>
      <c r="X897">
        <v>0.90200000000000002</v>
      </c>
      <c r="Y897">
        <v>21.89</v>
      </c>
      <c r="Z897">
        <v>22.151</v>
      </c>
      <c r="AA897">
        <v>0.57299999999999995</v>
      </c>
      <c r="AB897">
        <v>0</v>
      </c>
      <c r="AC897" t="b">
        <v>1</v>
      </c>
      <c r="AI897">
        <v>823.54100000000005</v>
      </c>
      <c r="AJ897">
        <v>91.397999999999996</v>
      </c>
      <c r="AK897">
        <v>823.54600000000005</v>
      </c>
      <c r="AL897">
        <v>93.072000000000003</v>
      </c>
      <c r="AM897">
        <v>3.3490000000000002</v>
      </c>
      <c r="AN897">
        <v>8.68</v>
      </c>
      <c r="AO897">
        <v>11.15</v>
      </c>
      <c r="AP897">
        <v>0.56999999999999995</v>
      </c>
      <c r="AQ897">
        <v>22.239000000000001</v>
      </c>
      <c r="AR897">
        <v>4.9480000000000004</v>
      </c>
      <c r="AS897">
        <v>14.215</v>
      </c>
      <c r="AT897">
        <v>1E-3</v>
      </c>
      <c r="AU897">
        <v>0.26500000000000001</v>
      </c>
      <c r="AV897">
        <v>0.187</v>
      </c>
      <c r="AW897">
        <v>0</v>
      </c>
      <c r="AX897">
        <v>246263</v>
      </c>
      <c r="AY897" t="b">
        <v>1</v>
      </c>
      <c r="AZ897">
        <v>13.022</v>
      </c>
      <c r="BA897">
        <v>823.54399999999998</v>
      </c>
      <c r="BB897">
        <v>9.5690000000000008</v>
      </c>
      <c r="BC897">
        <v>92.671000000000006</v>
      </c>
      <c r="BD897">
        <v>6.2949999999999999</v>
      </c>
      <c r="BE897">
        <v>823.548</v>
      </c>
      <c r="BF897">
        <v>93.86</v>
      </c>
      <c r="BG897">
        <v>5</v>
      </c>
      <c r="BH897">
        <v>3</v>
      </c>
      <c r="BI897">
        <v>7.569</v>
      </c>
      <c r="BJ897">
        <v>5.0359999999999996</v>
      </c>
      <c r="BK897">
        <v>0.89600000000000002</v>
      </c>
      <c r="BM897" t="s">
        <v>144</v>
      </c>
      <c r="BN897" t="s">
        <v>144</v>
      </c>
      <c r="BO897" t="s">
        <v>3292</v>
      </c>
      <c r="BQ897">
        <v>1</v>
      </c>
      <c r="BT897" s="51" t="s">
        <v>3293</v>
      </c>
      <c r="BV897" t="s">
        <v>3294</v>
      </c>
      <c r="CB897" s="51">
        <v>11.15</v>
      </c>
      <c r="CC897" s="51">
        <v>11.15</v>
      </c>
      <c r="CD897" s="51">
        <v>-1E-3</v>
      </c>
      <c r="CE897" s="51">
        <v>-3.0000000000000001E-3</v>
      </c>
      <c r="CF897" s="51">
        <v>0.72799999999999998</v>
      </c>
      <c r="CG897" t="b">
        <f t="shared" si="11"/>
        <v>1</v>
      </c>
    </row>
    <row r="898" spans="1:85" hidden="1" x14ac:dyDescent="0.35">
      <c r="A898" t="s">
        <v>1050</v>
      </c>
      <c r="B898" t="s">
        <v>3832</v>
      </c>
      <c r="C898" s="51">
        <v>824.38699999999994</v>
      </c>
      <c r="D898">
        <v>11.86</v>
      </c>
      <c r="E898" s="68">
        <v>92.260999999999996</v>
      </c>
      <c r="F898">
        <v>6.2949999999999999</v>
      </c>
      <c r="G898" t="s">
        <v>3290</v>
      </c>
      <c r="I898">
        <v>16.29</v>
      </c>
      <c r="J898">
        <v>824.39300000000003</v>
      </c>
      <c r="K898" s="73">
        <v>96.17</v>
      </c>
      <c r="L898">
        <v>5</v>
      </c>
      <c r="M898">
        <v>1</v>
      </c>
      <c r="N898" s="51" t="s">
        <v>3832</v>
      </c>
      <c r="O898">
        <v>1.8</v>
      </c>
      <c r="P898">
        <v>10</v>
      </c>
      <c r="Q898">
        <v>11.86</v>
      </c>
      <c r="R898">
        <v>824.38800000000003</v>
      </c>
      <c r="S898">
        <v>9.4879999999999995</v>
      </c>
      <c r="T898">
        <v>93.043000000000006</v>
      </c>
      <c r="U898">
        <v>5.0359999999999996</v>
      </c>
      <c r="V898">
        <v>100</v>
      </c>
      <c r="W898">
        <v>1.085</v>
      </c>
      <c r="X898">
        <v>0.97799999999999998</v>
      </c>
      <c r="Y898">
        <v>21.986999999999998</v>
      </c>
      <c r="Z898">
        <v>22.151</v>
      </c>
      <c r="AA898">
        <v>0.57299999999999995</v>
      </c>
      <c r="AB898">
        <v>0</v>
      </c>
      <c r="AC898" t="b">
        <v>1</v>
      </c>
      <c r="AI898">
        <v>824.38499999999999</v>
      </c>
      <c r="AJ898">
        <v>93.191999999999993</v>
      </c>
      <c r="AK898">
        <v>824.39099999999996</v>
      </c>
      <c r="AL898">
        <v>95.427000000000007</v>
      </c>
      <c r="AM898">
        <v>4.47</v>
      </c>
      <c r="AN898">
        <v>12.34</v>
      </c>
      <c r="AO898">
        <v>10.9</v>
      </c>
      <c r="AP898">
        <v>0.67900000000000005</v>
      </c>
      <c r="AQ898">
        <v>22.212</v>
      </c>
      <c r="AR898">
        <v>6.3380000000000001</v>
      </c>
      <c r="AS898">
        <v>14.855</v>
      </c>
      <c r="AT898">
        <v>0</v>
      </c>
      <c r="AU898">
        <v>0</v>
      </c>
      <c r="AV898">
        <v>0.22700000000000001</v>
      </c>
      <c r="AW898">
        <v>0</v>
      </c>
      <c r="AX898">
        <v>249636</v>
      </c>
      <c r="AY898" t="b">
        <v>1</v>
      </c>
      <c r="AZ898">
        <v>15.542999999999999</v>
      </c>
      <c r="BA898">
        <v>824.38699999999994</v>
      </c>
      <c r="BB898">
        <v>11.86</v>
      </c>
      <c r="BC898">
        <v>92.260999999999996</v>
      </c>
      <c r="BD898">
        <v>6.2949999999999999</v>
      </c>
      <c r="BE898">
        <v>824.39300000000003</v>
      </c>
      <c r="BF898">
        <v>96.17</v>
      </c>
      <c r="BG898">
        <v>5</v>
      </c>
      <c r="BH898">
        <v>3</v>
      </c>
      <c r="BI898">
        <v>9.4879999999999995</v>
      </c>
      <c r="BJ898">
        <v>5.0359999999999996</v>
      </c>
      <c r="BK898">
        <v>0.86899999999999999</v>
      </c>
      <c r="BM898" t="s">
        <v>144</v>
      </c>
      <c r="BN898" t="s">
        <v>144</v>
      </c>
      <c r="BO898" t="s">
        <v>3292</v>
      </c>
      <c r="BQ898">
        <v>1</v>
      </c>
      <c r="BT898" s="51" t="s">
        <v>3293</v>
      </c>
      <c r="BV898" t="s">
        <v>3294</v>
      </c>
      <c r="CB898" s="51">
        <v>10.9</v>
      </c>
      <c r="CC898" s="51">
        <v>10.9</v>
      </c>
      <c r="CD898" s="51">
        <v>2E-3</v>
      </c>
      <c r="CE898" s="51">
        <v>4.0000000000000001E-3</v>
      </c>
      <c r="CF898" s="51">
        <v>0.67800000000000005</v>
      </c>
      <c r="CG898" t="b">
        <f t="shared" si="11"/>
        <v>1</v>
      </c>
    </row>
    <row r="899" spans="1:85" hidden="1" x14ac:dyDescent="0.35">
      <c r="A899" t="s">
        <v>1051</v>
      </c>
      <c r="B899" t="s">
        <v>3833</v>
      </c>
      <c r="C899" s="51">
        <v>824.57299999999998</v>
      </c>
      <c r="D899">
        <v>9.58</v>
      </c>
      <c r="E899" s="68">
        <v>97.239000000000004</v>
      </c>
      <c r="F899">
        <v>6.2949999999999999</v>
      </c>
      <c r="G899" t="s">
        <v>3290</v>
      </c>
      <c r="I899">
        <v>21.24</v>
      </c>
      <c r="J899">
        <v>824.58</v>
      </c>
      <c r="K899" s="73">
        <v>101.1</v>
      </c>
      <c r="L899">
        <v>4</v>
      </c>
      <c r="M899">
        <v>1</v>
      </c>
      <c r="N899" s="51" t="s">
        <v>3833</v>
      </c>
      <c r="O899">
        <v>1.79</v>
      </c>
      <c r="P899">
        <v>10</v>
      </c>
      <c r="Q899">
        <v>9.58</v>
      </c>
      <c r="R899">
        <v>824.57500000000005</v>
      </c>
      <c r="S899">
        <v>7.58</v>
      </c>
      <c r="T899">
        <v>98.010999999999996</v>
      </c>
      <c r="U899">
        <v>5.0359999999999996</v>
      </c>
      <c r="V899">
        <v>100</v>
      </c>
      <c r="W899">
        <v>1.085</v>
      </c>
      <c r="X899">
        <v>0.81100000000000005</v>
      </c>
      <c r="Y899">
        <v>22.57</v>
      </c>
      <c r="Z899">
        <v>22.151</v>
      </c>
      <c r="AA899">
        <v>0.57299999999999995</v>
      </c>
      <c r="AB899">
        <v>0</v>
      </c>
      <c r="AC899" t="b">
        <v>1</v>
      </c>
      <c r="AI899">
        <v>824.57299999999998</v>
      </c>
      <c r="AJ899">
        <v>98.688999999999993</v>
      </c>
      <c r="AK899">
        <v>824.57799999999997</v>
      </c>
      <c r="AL899">
        <v>100.44799999999999</v>
      </c>
      <c r="AM899">
        <v>3.5169999999999999</v>
      </c>
      <c r="AN899">
        <v>10.61</v>
      </c>
      <c r="AO899">
        <v>9.6300000000000008</v>
      </c>
      <c r="AP899">
        <v>0.56000000000000005</v>
      </c>
      <c r="AQ899">
        <v>22.184999999999999</v>
      </c>
      <c r="AR899">
        <v>0.995</v>
      </c>
      <c r="AS899">
        <v>20.085000000000001</v>
      </c>
      <c r="AT899">
        <v>6.0000000000000001E-3</v>
      </c>
      <c r="AU899">
        <v>0.52700000000000002</v>
      </c>
      <c r="AV899">
        <v>0.14399999999999999</v>
      </c>
      <c r="AW899">
        <v>0</v>
      </c>
      <c r="AX899">
        <v>253009</v>
      </c>
      <c r="AY899" t="b">
        <v>1</v>
      </c>
      <c r="AZ899">
        <v>20.582999999999998</v>
      </c>
      <c r="BA899">
        <v>824.57299999999998</v>
      </c>
      <c r="BB899">
        <v>9.58</v>
      </c>
      <c r="BC899">
        <v>97.239000000000004</v>
      </c>
      <c r="BD899">
        <v>6.2949999999999999</v>
      </c>
      <c r="BE899">
        <v>824.58</v>
      </c>
      <c r="BF899">
        <v>101.1</v>
      </c>
      <c r="BG899">
        <v>5</v>
      </c>
      <c r="BH899">
        <v>3</v>
      </c>
      <c r="BI899">
        <v>7.58</v>
      </c>
      <c r="BJ899">
        <v>5.0359999999999996</v>
      </c>
      <c r="BK899">
        <v>0.86599999999999999</v>
      </c>
      <c r="BM899" t="s">
        <v>144</v>
      </c>
      <c r="BN899" t="s">
        <v>144</v>
      </c>
      <c r="BO899" t="s">
        <v>3292</v>
      </c>
      <c r="BQ899">
        <v>1</v>
      </c>
      <c r="BT899" s="51" t="s">
        <v>3293</v>
      </c>
      <c r="BV899" t="s">
        <v>3294</v>
      </c>
      <c r="CB899" s="51">
        <v>9.6300000000000008</v>
      </c>
      <c r="CC899" s="51">
        <v>9.6300000000000008</v>
      </c>
      <c r="CD899" s="51">
        <v>1E-3</v>
      </c>
      <c r="CE899" s="51">
        <v>3.0000000000000001E-3</v>
      </c>
      <c r="CF899" s="51">
        <v>0.72799999999999998</v>
      </c>
      <c r="CG899" t="b">
        <f t="shared" si="11"/>
        <v>1</v>
      </c>
    </row>
    <row r="900" spans="1:85" hidden="1" x14ac:dyDescent="0.35">
      <c r="A900" t="s">
        <v>1052</v>
      </c>
      <c r="B900" t="s">
        <v>3834</v>
      </c>
      <c r="C900" s="51">
        <v>824.64200000000005</v>
      </c>
      <c r="D900">
        <v>9.3190000000000008</v>
      </c>
      <c r="E900" s="68">
        <v>88.078000000000003</v>
      </c>
      <c r="F900">
        <v>7.37</v>
      </c>
      <c r="G900" t="s">
        <v>3290</v>
      </c>
      <c r="I900">
        <v>13.81</v>
      </c>
      <c r="J900">
        <v>824.64599999999996</v>
      </c>
      <c r="K900" s="73">
        <v>93.65</v>
      </c>
      <c r="L900">
        <v>6</v>
      </c>
      <c r="M900">
        <v>1</v>
      </c>
      <c r="N900" s="51" t="s">
        <v>3834</v>
      </c>
      <c r="O900">
        <v>1.8049999999999999</v>
      </c>
      <c r="P900">
        <v>10</v>
      </c>
      <c r="Q900">
        <v>9.3190000000000008</v>
      </c>
      <c r="R900">
        <v>824.64300000000003</v>
      </c>
      <c r="S900">
        <v>7.319</v>
      </c>
      <c r="T900">
        <v>89.192999999999998</v>
      </c>
      <c r="U900">
        <v>5.8959999999999999</v>
      </c>
      <c r="V900">
        <v>100</v>
      </c>
      <c r="W900">
        <v>1.2050000000000001</v>
      </c>
      <c r="X900">
        <v>1.3089999999999999</v>
      </c>
      <c r="Y900">
        <v>21.844999999999999</v>
      </c>
      <c r="Z900">
        <v>22.151</v>
      </c>
      <c r="AA900">
        <v>0.57299999999999995</v>
      </c>
      <c r="AB900">
        <v>0</v>
      </c>
      <c r="AC900" t="b">
        <v>1</v>
      </c>
      <c r="AI900">
        <v>824.64200000000005</v>
      </c>
      <c r="AJ900">
        <v>90.29</v>
      </c>
      <c r="AK900">
        <v>824.64599999999996</v>
      </c>
      <c r="AL900">
        <v>92.864999999999995</v>
      </c>
      <c r="AM900">
        <v>5.149</v>
      </c>
      <c r="AN900">
        <v>8.08</v>
      </c>
      <c r="AO900">
        <v>10.48</v>
      </c>
      <c r="AP900">
        <v>0.92800000000000005</v>
      </c>
      <c r="AQ900">
        <v>22.169</v>
      </c>
      <c r="AR900">
        <v>7.1280000000000001</v>
      </c>
      <c r="AS900">
        <v>18.724</v>
      </c>
      <c r="AT900">
        <v>0</v>
      </c>
      <c r="AU900">
        <v>0</v>
      </c>
      <c r="AV900">
        <v>0.25700000000000001</v>
      </c>
      <c r="AW900">
        <v>0</v>
      </c>
      <c r="AX900">
        <v>256382</v>
      </c>
      <c r="AY900" t="b">
        <v>1</v>
      </c>
      <c r="AZ900">
        <v>13.022</v>
      </c>
      <c r="BA900">
        <v>824.64200000000005</v>
      </c>
      <c r="BB900">
        <v>9.3190000000000008</v>
      </c>
      <c r="BC900">
        <v>88.078000000000003</v>
      </c>
      <c r="BD900">
        <v>7.37</v>
      </c>
      <c r="BE900">
        <v>824.64599999999996</v>
      </c>
      <c r="BF900">
        <v>93.65</v>
      </c>
      <c r="BG900">
        <v>6</v>
      </c>
      <c r="BH900">
        <v>3</v>
      </c>
      <c r="BI900">
        <v>7.319</v>
      </c>
      <c r="BJ900">
        <v>5.8959999999999999</v>
      </c>
      <c r="BK900">
        <v>1.216</v>
      </c>
      <c r="BM900" t="s">
        <v>144</v>
      </c>
      <c r="BN900" t="s">
        <v>144</v>
      </c>
      <c r="BO900" t="s">
        <v>3292</v>
      </c>
      <c r="BQ900">
        <v>1</v>
      </c>
      <c r="BT900" s="51" t="s">
        <v>3293</v>
      </c>
      <c r="CB900" s="51">
        <v>10.48</v>
      </c>
      <c r="CC900" s="51">
        <v>10.48</v>
      </c>
      <c r="CD900" s="51">
        <v>1.0999999999999999E-2</v>
      </c>
      <c r="CE900" s="51">
        <v>1.7999999999999999E-2</v>
      </c>
      <c r="CF900" s="51">
        <v>0.72899999999999998</v>
      </c>
      <c r="CG900" t="b">
        <f t="shared" si="11"/>
        <v>1</v>
      </c>
    </row>
    <row r="901" spans="1:85" hidden="1" x14ac:dyDescent="0.35">
      <c r="A901" t="s">
        <v>1053</v>
      </c>
      <c r="B901" t="s">
        <v>3835</v>
      </c>
      <c r="C901" s="51">
        <v>825.678</v>
      </c>
      <c r="D901">
        <v>9.2080000000000002</v>
      </c>
      <c r="E901" s="68">
        <v>95.171999999999997</v>
      </c>
      <c r="F901">
        <v>6.2949999999999999</v>
      </c>
      <c r="G901" t="s">
        <v>3290</v>
      </c>
      <c r="I901">
        <v>16.29</v>
      </c>
      <c r="J901">
        <v>825.68499999999995</v>
      </c>
      <c r="K901" s="73">
        <v>96.02</v>
      </c>
      <c r="L901">
        <v>5</v>
      </c>
      <c r="M901">
        <v>1</v>
      </c>
      <c r="N901" s="51" t="s">
        <v>3835</v>
      </c>
      <c r="O901">
        <v>1.8440000000000001</v>
      </c>
      <c r="P901">
        <v>10</v>
      </c>
      <c r="Q901">
        <v>9.2080000000000002</v>
      </c>
      <c r="R901">
        <v>825.68</v>
      </c>
      <c r="S901">
        <v>7.2080000000000002</v>
      </c>
      <c r="T901">
        <v>95.341999999999999</v>
      </c>
      <c r="U901">
        <v>5.0359999999999996</v>
      </c>
      <c r="V901">
        <v>100</v>
      </c>
      <c r="W901">
        <v>1.085</v>
      </c>
      <c r="X901">
        <v>0.96799999999999997</v>
      </c>
      <c r="Y901">
        <v>21.83</v>
      </c>
      <c r="Z901">
        <v>22.151</v>
      </c>
      <c r="AA901">
        <v>0.57299999999999995</v>
      </c>
      <c r="AB901">
        <v>0</v>
      </c>
      <c r="AC901" t="b">
        <v>1</v>
      </c>
      <c r="AI901">
        <v>825.678</v>
      </c>
      <c r="AJ901">
        <v>93.570999999999998</v>
      </c>
      <c r="AK901">
        <v>825.68200000000002</v>
      </c>
      <c r="AL901">
        <v>95.271000000000001</v>
      </c>
      <c r="AM901">
        <v>3.399</v>
      </c>
      <c r="AN901">
        <v>7.86</v>
      </c>
      <c r="AO901">
        <v>10.42</v>
      </c>
      <c r="AP901">
        <v>0.51800000000000002</v>
      </c>
      <c r="AQ901">
        <v>22.087</v>
      </c>
      <c r="AR901">
        <v>0.98499999999999999</v>
      </c>
      <c r="AS901">
        <v>17.158000000000001</v>
      </c>
      <c r="AT901">
        <v>6.0000000000000001E-3</v>
      </c>
      <c r="AU901">
        <v>0.52700000000000002</v>
      </c>
      <c r="AV901">
        <v>0.38200000000000001</v>
      </c>
      <c r="AW901">
        <v>0</v>
      </c>
      <c r="AX901">
        <v>259755</v>
      </c>
      <c r="AY901" t="b">
        <v>1</v>
      </c>
      <c r="AZ901">
        <v>15.542999999999999</v>
      </c>
      <c r="BA901">
        <v>825.678</v>
      </c>
      <c r="BB901">
        <v>9.2080000000000002</v>
      </c>
      <c r="BC901">
        <v>95.171999999999997</v>
      </c>
      <c r="BD901">
        <v>6.2949999999999999</v>
      </c>
      <c r="BE901">
        <v>825.68499999999995</v>
      </c>
      <c r="BF901">
        <v>96.02</v>
      </c>
      <c r="BG901">
        <v>5</v>
      </c>
      <c r="BH901">
        <v>3</v>
      </c>
      <c r="BI901">
        <v>7.2080000000000002</v>
      </c>
      <c r="BJ901">
        <v>5.0359999999999996</v>
      </c>
      <c r="BK901">
        <v>0.92400000000000004</v>
      </c>
      <c r="BM901" t="s">
        <v>144</v>
      </c>
      <c r="BN901" t="s">
        <v>144</v>
      </c>
      <c r="BO901" t="s">
        <v>3292</v>
      </c>
      <c r="BQ901">
        <v>1</v>
      </c>
      <c r="BT901" s="51" t="s">
        <v>3293</v>
      </c>
      <c r="BV901" t="s">
        <v>3294</v>
      </c>
      <c r="CB901" s="51">
        <v>10.42</v>
      </c>
      <c r="CC901" s="51">
        <v>10.42</v>
      </c>
      <c r="CD901" s="51">
        <v>1.2999999999999999E-2</v>
      </c>
      <c r="CE901" s="51">
        <v>2.7E-2</v>
      </c>
      <c r="CF901" s="51">
        <v>0.64</v>
      </c>
      <c r="CG901" t="b">
        <f t="shared" si="11"/>
        <v>1</v>
      </c>
    </row>
    <row r="902" spans="1:85" hidden="1" x14ac:dyDescent="0.35">
      <c r="A902" t="s">
        <v>1054</v>
      </c>
      <c r="B902" t="s">
        <v>3836</v>
      </c>
      <c r="C902" s="51">
        <v>825.82299999999998</v>
      </c>
      <c r="D902">
        <v>9.2629999999999999</v>
      </c>
      <c r="E902" s="68">
        <v>92.728999999999999</v>
      </c>
      <c r="F902">
        <v>6.2949999999999999</v>
      </c>
      <c r="G902" t="s">
        <v>3290</v>
      </c>
      <c r="I902">
        <v>18.760000000000002</v>
      </c>
      <c r="J902">
        <v>825.82600000000002</v>
      </c>
      <c r="K902" s="73">
        <v>98.47</v>
      </c>
      <c r="L902">
        <v>6</v>
      </c>
      <c r="M902">
        <v>1</v>
      </c>
      <c r="N902" s="51" t="s">
        <v>3836</v>
      </c>
      <c r="O902">
        <v>1.8540000000000001</v>
      </c>
      <c r="P902">
        <v>10</v>
      </c>
      <c r="Q902">
        <v>9.2629999999999999</v>
      </c>
      <c r="R902">
        <v>825.82299999999998</v>
      </c>
      <c r="S902">
        <v>7.2629999999999999</v>
      </c>
      <c r="T902">
        <v>93.876999999999995</v>
      </c>
      <c r="U902">
        <v>5.0359999999999996</v>
      </c>
      <c r="V902">
        <v>100</v>
      </c>
      <c r="W902">
        <v>1.085</v>
      </c>
      <c r="X902">
        <v>1.1910000000000001</v>
      </c>
      <c r="Y902">
        <v>22.667000000000002</v>
      </c>
      <c r="Z902">
        <v>22.151</v>
      </c>
      <c r="AA902">
        <v>0.57299999999999995</v>
      </c>
      <c r="AB902">
        <v>0</v>
      </c>
      <c r="AC902" t="b">
        <v>1</v>
      </c>
      <c r="AI902">
        <v>825.82100000000003</v>
      </c>
      <c r="AJ902">
        <v>96.012</v>
      </c>
      <c r="AK902">
        <v>825.82500000000005</v>
      </c>
      <c r="AL902">
        <v>97.77</v>
      </c>
      <c r="AM902">
        <v>3.5169999999999999</v>
      </c>
      <c r="AN902">
        <v>9.5399999999999991</v>
      </c>
      <c r="AO902">
        <v>10.210000000000001</v>
      </c>
      <c r="AP902">
        <v>0.755</v>
      </c>
      <c r="AQ902">
        <v>22.129000000000001</v>
      </c>
      <c r="AR902">
        <v>8.2010000000000005</v>
      </c>
      <c r="AS902">
        <v>3.226</v>
      </c>
      <c r="AT902">
        <v>5.0000000000000001E-3</v>
      </c>
      <c r="AU902">
        <v>0.40200000000000002</v>
      </c>
      <c r="AV902">
        <v>0.28000000000000003</v>
      </c>
      <c r="AW902">
        <v>0</v>
      </c>
      <c r="AX902">
        <v>263128</v>
      </c>
      <c r="AY902" t="b">
        <v>1</v>
      </c>
      <c r="AZ902">
        <v>18.062999999999999</v>
      </c>
      <c r="BA902">
        <v>825.82299999999998</v>
      </c>
      <c r="BB902">
        <v>9.2629999999999999</v>
      </c>
      <c r="BC902">
        <v>92.728999999999999</v>
      </c>
      <c r="BD902">
        <v>6.2949999999999999</v>
      </c>
      <c r="BE902">
        <v>825.82600000000002</v>
      </c>
      <c r="BF902">
        <v>98.47</v>
      </c>
      <c r="BG902">
        <v>6</v>
      </c>
      <c r="BH902">
        <v>3</v>
      </c>
      <c r="BI902">
        <v>7.2629999999999999</v>
      </c>
      <c r="BJ902">
        <v>5.0359999999999996</v>
      </c>
      <c r="BK902">
        <v>1.089</v>
      </c>
      <c r="BM902" t="s">
        <v>144</v>
      </c>
      <c r="BN902" t="s">
        <v>144</v>
      </c>
      <c r="BO902" t="s">
        <v>3292</v>
      </c>
      <c r="BQ902">
        <v>1</v>
      </c>
      <c r="BT902" s="51" t="s">
        <v>3293</v>
      </c>
      <c r="BV902" t="s">
        <v>3294</v>
      </c>
      <c r="CB902" s="51">
        <v>10.210000000000001</v>
      </c>
      <c r="CC902" s="51">
        <v>10.210000000000001</v>
      </c>
      <c r="CD902" s="51">
        <v>6.0000000000000001E-3</v>
      </c>
      <c r="CE902" s="51">
        <v>0.01</v>
      </c>
      <c r="CF902" s="51">
        <v>0.69099999999999995</v>
      </c>
      <c r="CG902" t="b">
        <f t="shared" si="11"/>
        <v>1</v>
      </c>
    </row>
    <row r="903" spans="1:85" hidden="1" x14ac:dyDescent="0.35">
      <c r="A903" t="s">
        <v>1055</v>
      </c>
      <c r="B903" t="s">
        <v>3837</v>
      </c>
      <c r="C903" s="51">
        <v>826.02599999999995</v>
      </c>
      <c r="D903">
        <v>11.115</v>
      </c>
      <c r="E903" s="68">
        <v>92.147999999999996</v>
      </c>
      <c r="F903">
        <v>6.2949999999999999</v>
      </c>
      <c r="G903" t="s">
        <v>3290</v>
      </c>
      <c r="I903">
        <v>16.29</v>
      </c>
      <c r="J903">
        <v>826.03</v>
      </c>
      <c r="K903" s="73">
        <v>95.95</v>
      </c>
      <c r="L903">
        <v>4</v>
      </c>
      <c r="M903">
        <v>1</v>
      </c>
      <c r="N903" s="51" t="s">
        <v>3837</v>
      </c>
      <c r="O903">
        <v>1.8440000000000001</v>
      </c>
      <c r="P903">
        <v>10</v>
      </c>
      <c r="Q903">
        <v>11.115</v>
      </c>
      <c r="R903">
        <v>826.02700000000004</v>
      </c>
      <c r="S903">
        <v>8.8919999999999995</v>
      </c>
      <c r="T903">
        <v>92.908000000000001</v>
      </c>
      <c r="U903">
        <v>5.0359999999999996</v>
      </c>
      <c r="V903">
        <v>100</v>
      </c>
      <c r="W903">
        <v>1.085</v>
      </c>
      <c r="X903">
        <v>0.876</v>
      </c>
      <c r="Y903">
        <v>21.785</v>
      </c>
      <c r="Z903">
        <v>22.151</v>
      </c>
      <c r="AA903">
        <v>0.57299999999999995</v>
      </c>
      <c r="AB903">
        <v>0</v>
      </c>
      <c r="AC903" t="b">
        <v>1</v>
      </c>
      <c r="AI903">
        <v>826.02499999999998</v>
      </c>
      <c r="AJ903">
        <v>93.519000000000005</v>
      </c>
      <c r="AK903">
        <v>826.029</v>
      </c>
      <c r="AL903">
        <v>95.2</v>
      </c>
      <c r="AM903">
        <v>3.3620000000000001</v>
      </c>
      <c r="AN903">
        <v>8.18</v>
      </c>
      <c r="AO903">
        <v>10.130000000000001</v>
      </c>
      <c r="AP903">
        <v>0.57299999999999995</v>
      </c>
      <c r="AQ903">
        <v>22.073</v>
      </c>
      <c r="AR903">
        <v>6.4329999999999998</v>
      </c>
      <c r="AS903">
        <v>15.827</v>
      </c>
      <c r="AT903">
        <v>7.3999999999999996E-2</v>
      </c>
      <c r="AU903">
        <v>0.224</v>
      </c>
      <c r="AV903">
        <v>0.23400000000000001</v>
      </c>
      <c r="AW903">
        <v>0</v>
      </c>
      <c r="AX903">
        <v>266501</v>
      </c>
      <c r="AY903" t="b">
        <v>1</v>
      </c>
      <c r="AZ903">
        <v>15.542999999999999</v>
      </c>
      <c r="BA903">
        <v>826.02599999999995</v>
      </c>
      <c r="BB903">
        <v>11.115</v>
      </c>
      <c r="BC903">
        <v>92.147999999999996</v>
      </c>
      <c r="BD903">
        <v>6.2949999999999999</v>
      </c>
      <c r="BE903">
        <v>826.03</v>
      </c>
      <c r="BF903">
        <v>95.95</v>
      </c>
      <c r="BG903">
        <v>5</v>
      </c>
      <c r="BH903">
        <v>3</v>
      </c>
      <c r="BM903" t="s">
        <v>144</v>
      </c>
      <c r="BN903" t="s">
        <v>144</v>
      </c>
      <c r="BO903" t="s">
        <v>3296</v>
      </c>
      <c r="BQ903">
        <v>1</v>
      </c>
      <c r="BT903" s="51" t="s">
        <v>3293</v>
      </c>
      <c r="BV903" t="s">
        <v>3294</v>
      </c>
      <c r="CB903" s="51">
        <v>10.130000000000001</v>
      </c>
      <c r="CC903" s="51">
        <v>10.130000000000001</v>
      </c>
      <c r="CD903" s="51">
        <v>-1E-3</v>
      </c>
      <c r="CE903" s="51">
        <v>-2E-3</v>
      </c>
      <c r="CF903" s="51">
        <v>0.57699999999999996</v>
      </c>
      <c r="CG903" t="b">
        <f t="shared" si="11"/>
        <v>1</v>
      </c>
    </row>
    <row r="904" spans="1:85" hidden="1" x14ac:dyDescent="0.35">
      <c r="A904" t="s">
        <v>1056</v>
      </c>
      <c r="B904" t="s">
        <v>3838</v>
      </c>
      <c r="C904" s="51">
        <v>826.10299999999995</v>
      </c>
      <c r="D904">
        <v>10.731</v>
      </c>
      <c r="E904" s="68">
        <v>100.584</v>
      </c>
      <c r="F904">
        <v>6.2949999999999999</v>
      </c>
      <c r="G904" t="s">
        <v>3290</v>
      </c>
      <c r="I904">
        <v>26.19</v>
      </c>
      <c r="J904">
        <v>826.10900000000004</v>
      </c>
      <c r="K904" s="73">
        <v>105.83</v>
      </c>
      <c r="L904">
        <v>4</v>
      </c>
      <c r="M904">
        <v>1</v>
      </c>
      <c r="N904" s="51" t="s">
        <v>3838</v>
      </c>
      <c r="O904">
        <v>1.845</v>
      </c>
      <c r="P904">
        <v>10</v>
      </c>
      <c r="Q904">
        <v>10.731</v>
      </c>
      <c r="R904">
        <v>826.10400000000004</v>
      </c>
      <c r="S904">
        <v>8.5850000000000009</v>
      </c>
      <c r="T904">
        <v>101.633</v>
      </c>
      <c r="U904">
        <v>5.0359999999999996</v>
      </c>
      <c r="V904">
        <v>100</v>
      </c>
      <c r="W904">
        <v>1.085</v>
      </c>
      <c r="X904">
        <v>0.81399999999999995</v>
      </c>
      <c r="Y904">
        <v>21.98</v>
      </c>
      <c r="Z904">
        <v>22.151</v>
      </c>
      <c r="AA904">
        <v>0.57299999999999995</v>
      </c>
      <c r="AB904">
        <v>0</v>
      </c>
      <c r="AC904" t="b">
        <v>1</v>
      </c>
      <c r="AI904">
        <v>826.101</v>
      </c>
      <c r="AJ904">
        <v>104.02500000000001</v>
      </c>
      <c r="AK904">
        <v>826.10699999999997</v>
      </c>
      <c r="AL904">
        <v>105.68</v>
      </c>
      <c r="AM904">
        <v>3.3109999999999999</v>
      </c>
      <c r="AN904">
        <v>12.33</v>
      </c>
      <c r="AO904">
        <v>10.84</v>
      </c>
      <c r="AP904">
        <v>0.68899999999999995</v>
      </c>
      <c r="AQ904">
        <v>22.039000000000001</v>
      </c>
      <c r="AR904">
        <v>7.2930000000000001</v>
      </c>
      <c r="AS904">
        <v>15.468999999999999</v>
      </c>
      <c r="AT904">
        <v>2.1999999999999999E-2</v>
      </c>
      <c r="AU904">
        <v>0.26500000000000001</v>
      </c>
      <c r="AV904">
        <v>0.22500000000000001</v>
      </c>
      <c r="AW904">
        <v>0</v>
      </c>
      <c r="AX904">
        <v>269874</v>
      </c>
      <c r="AY904" t="b">
        <v>1</v>
      </c>
      <c r="AZ904">
        <v>26.044</v>
      </c>
      <c r="BA904">
        <v>826.10299999999995</v>
      </c>
      <c r="BB904">
        <v>10.731</v>
      </c>
      <c r="BC904">
        <v>100.584</v>
      </c>
      <c r="BD904">
        <v>6.2949999999999999</v>
      </c>
      <c r="BE904">
        <v>826.10900000000004</v>
      </c>
      <c r="BF904">
        <v>105.83</v>
      </c>
      <c r="BG904">
        <v>5</v>
      </c>
      <c r="BH904">
        <v>3</v>
      </c>
      <c r="BI904">
        <v>8.5850000000000009</v>
      </c>
      <c r="BJ904">
        <v>5.0359999999999996</v>
      </c>
      <c r="BK904">
        <v>0.93400000000000005</v>
      </c>
      <c r="BM904" t="s">
        <v>144</v>
      </c>
      <c r="BN904" t="s">
        <v>144</v>
      </c>
      <c r="BO904" t="s">
        <v>3292</v>
      </c>
      <c r="BQ904">
        <v>1</v>
      </c>
      <c r="BT904" s="51" t="s">
        <v>3293</v>
      </c>
      <c r="BV904" t="s">
        <v>3294</v>
      </c>
      <c r="CB904" s="51">
        <v>10.84</v>
      </c>
      <c r="CC904" s="51">
        <v>10.84</v>
      </c>
      <c r="CD904" s="51">
        <v>1E-3</v>
      </c>
      <c r="CE904" s="51">
        <v>3.0000000000000001E-3</v>
      </c>
      <c r="CF904" s="51">
        <v>0.625</v>
      </c>
      <c r="CG904" t="b">
        <f t="shared" si="11"/>
        <v>1</v>
      </c>
    </row>
    <row r="905" spans="1:85" hidden="1" x14ac:dyDescent="0.35">
      <c r="A905" t="s">
        <v>1057</v>
      </c>
      <c r="B905" t="s">
        <v>3839</v>
      </c>
      <c r="C905" s="51">
        <v>826.41700000000003</v>
      </c>
      <c r="D905">
        <v>8.6329999999999991</v>
      </c>
      <c r="E905" s="68">
        <v>94.162999999999997</v>
      </c>
      <c r="F905">
        <v>6.2949999999999999</v>
      </c>
      <c r="G905" t="s">
        <v>3290</v>
      </c>
      <c r="I905">
        <v>18.760000000000002</v>
      </c>
      <c r="J905">
        <v>826.42100000000005</v>
      </c>
      <c r="K905" s="73">
        <v>98.36</v>
      </c>
      <c r="L905">
        <v>5</v>
      </c>
      <c r="M905">
        <v>1</v>
      </c>
      <c r="N905" s="51" t="s">
        <v>3839</v>
      </c>
      <c r="O905">
        <v>1.899</v>
      </c>
      <c r="P905">
        <v>10</v>
      </c>
      <c r="Q905">
        <v>8.6329999999999991</v>
      </c>
      <c r="R905">
        <v>826.41800000000001</v>
      </c>
      <c r="S905">
        <v>6.633</v>
      </c>
      <c r="T905">
        <v>95.003</v>
      </c>
      <c r="U905">
        <v>5.0359999999999996</v>
      </c>
      <c r="V905">
        <v>100</v>
      </c>
      <c r="W905">
        <v>1.085</v>
      </c>
      <c r="X905">
        <v>1.0249999999999999</v>
      </c>
      <c r="Y905">
        <v>22.51</v>
      </c>
      <c r="Z905">
        <v>22.151</v>
      </c>
      <c r="AA905">
        <v>0.57299999999999995</v>
      </c>
      <c r="AB905">
        <v>0</v>
      </c>
      <c r="AC905" t="b">
        <v>1</v>
      </c>
      <c r="AI905">
        <v>826.41600000000005</v>
      </c>
      <c r="AJ905">
        <v>95.322999999999993</v>
      </c>
      <c r="AK905">
        <v>826.42</v>
      </c>
      <c r="AL905">
        <v>97.66</v>
      </c>
      <c r="AM905">
        <v>4.6749999999999998</v>
      </c>
      <c r="AN905">
        <v>9.1300000000000008</v>
      </c>
      <c r="AO905">
        <v>10.1</v>
      </c>
      <c r="AP905">
        <v>0.66500000000000004</v>
      </c>
      <c r="AQ905">
        <v>22.064</v>
      </c>
      <c r="AR905">
        <v>0.89700000000000002</v>
      </c>
      <c r="AS905">
        <v>16.187999999999999</v>
      </c>
      <c r="AT905">
        <v>2E-3</v>
      </c>
      <c r="AU905">
        <v>0.52700000000000002</v>
      </c>
      <c r="AV905">
        <v>0.184</v>
      </c>
      <c r="AW905">
        <v>0</v>
      </c>
      <c r="AX905">
        <v>273247</v>
      </c>
      <c r="AY905" t="b">
        <v>1</v>
      </c>
      <c r="AZ905">
        <v>18.062999999999999</v>
      </c>
      <c r="BA905">
        <v>826.41700000000003</v>
      </c>
      <c r="BB905">
        <v>8.6329999999999991</v>
      </c>
      <c r="BC905">
        <v>94.162999999999997</v>
      </c>
      <c r="BD905">
        <v>6.2949999999999999</v>
      </c>
      <c r="BE905">
        <v>826.42100000000005</v>
      </c>
      <c r="BF905">
        <v>98.36</v>
      </c>
      <c r="BG905">
        <v>6</v>
      </c>
      <c r="BH905">
        <v>3</v>
      </c>
      <c r="BI905">
        <v>6.633</v>
      </c>
      <c r="BJ905">
        <v>5.0359999999999996</v>
      </c>
      <c r="BK905">
        <v>1.0509999999999999</v>
      </c>
      <c r="BM905" t="s">
        <v>144</v>
      </c>
      <c r="BN905" t="s">
        <v>144</v>
      </c>
      <c r="BO905" t="s">
        <v>3292</v>
      </c>
      <c r="BQ905">
        <v>1</v>
      </c>
      <c r="BT905" s="51" t="s">
        <v>3293</v>
      </c>
      <c r="BV905" t="s">
        <v>3294</v>
      </c>
      <c r="CB905" s="51">
        <v>10.1</v>
      </c>
      <c r="CC905" s="51">
        <v>10.1</v>
      </c>
      <c r="CD905" s="51">
        <v>4.0000000000000001E-3</v>
      </c>
      <c r="CE905" s="51">
        <v>8.0000000000000002E-3</v>
      </c>
      <c r="CF905" s="51">
        <v>0.66300000000000003</v>
      </c>
      <c r="CG905" t="b">
        <f t="shared" si="11"/>
        <v>1</v>
      </c>
    </row>
    <row r="906" spans="1:85" hidden="1" x14ac:dyDescent="0.35">
      <c r="A906" t="s">
        <v>1058</v>
      </c>
      <c r="B906" t="s">
        <v>3840</v>
      </c>
      <c r="C906" s="51">
        <v>826.49400000000003</v>
      </c>
      <c r="D906">
        <v>10.708</v>
      </c>
      <c r="E906" s="68">
        <v>100.208</v>
      </c>
      <c r="F906">
        <v>6.2949999999999999</v>
      </c>
      <c r="G906" t="s">
        <v>3290</v>
      </c>
      <c r="I906">
        <v>21.24</v>
      </c>
      <c r="J906">
        <v>826.49800000000005</v>
      </c>
      <c r="K906" s="73">
        <v>100.83</v>
      </c>
      <c r="L906">
        <v>5</v>
      </c>
      <c r="M906">
        <v>1</v>
      </c>
      <c r="N906" s="51" t="s">
        <v>3840</v>
      </c>
      <c r="O906">
        <v>1.8540000000000001</v>
      </c>
      <c r="P906">
        <v>10</v>
      </c>
      <c r="Q906">
        <v>10.708</v>
      </c>
      <c r="R906">
        <v>826.495</v>
      </c>
      <c r="S906">
        <v>8.5670000000000002</v>
      </c>
      <c r="T906">
        <v>100.33199999999999</v>
      </c>
      <c r="U906">
        <v>5.0359999999999996</v>
      </c>
      <c r="V906">
        <v>100</v>
      </c>
      <c r="W906">
        <v>1.085</v>
      </c>
      <c r="X906">
        <v>0.996</v>
      </c>
      <c r="Y906">
        <v>22.52</v>
      </c>
      <c r="Z906">
        <v>22.151</v>
      </c>
      <c r="AA906">
        <v>0.57299999999999995</v>
      </c>
      <c r="AB906">
        <v>0</v>
      </c>
      <c r="AC906" t="b">
        <v>1</v>
      </c>
      <c r="AI906">
        <v>826.49199999999996</v>
      </c>
      <c r="AJ906">
        <v>99.034999999999997</v>
      </c>
      <c r="AK906">
        <v>826.49699999999996</v>
      </c>
      <c r="AL906">
        <v>101.018</v>
      </c>
      <c r="AM906">
        <v>3.9660000000000002</v>
      </c>
      <c r="AN906">
        <v>10.76</v>
      </c>
      <c r="AO906">
        <v>11.17</v>
      </c>
      <c r="AP906">
        <v>0.64900000000000002</v>
      </c>
      <c r="AQ906">
        <v>22.076000000000001</v>
      </c>
      <c r="AR906">
        <v>7.1740000000000004</v>
      </c>
      <c r="AS906">
        <v>21.286000000000001</v>
      </c>
      <c r="AT906">
        <v>1.2999999999999999E-2</v>
      </c>
      <c r="AU906">
        <v>0.28699999999999998</v>
      </c>
      <c r="AV906">
        <v>0.33300000000000002</v>
      </c>
      <c r="AW906">
        <v>0</v>
      </c>
      <c r="AX906">
        <v>276620</v>
      </c>
      <c r="AY906" t="b">
        <v>1</v>
      </c>
      <c r="AZ906">
        <v>21.423999999999999</v>
      </c>
      <c r="BA906">
        <v>826.49400000000003</v>
      </c>
      <c r="BB906">
        <v>10.708</v>
      </c>
      <c r="BC906">
        <v>100.208</v>
      </c>
      <c r="BD906">
        <v>6.2949999999999999</v>
      </c>
      <c r="BE906">
        <v>826.49800000000005</v>
      </c>
      <c r="BF906">
        <v>100.83</v>
      </c>
      <c r="BG906">
        <v>6</v>
      </c>
      <c r="BH906">
        <v>3</v>
      </c>
      <c r="BM906" t="s">
        <v>144</v>
      </c>
      <c r="BN906" t="s">
        <v>144</v>
      </c>
      <c r="BO906" t="s">
        <v>3296</v>
      </c>
      <c r="BQ906">
        <v>1</v>
      </c>
      <c r="BT906" s="51" t="s">
        <v>3293</v>
      </c>
      <c r="BV906" t="s">
        <v>3294</v>
      </c>
      <c r="CB906" s="51">
        <v>11.17</v>
      </c>
      <c r="CC906" s="51">
        <v>11.17</v>
      </c>
      <c r="CD906" s="51">
        <v>3.0000000000000001E-3</v>
      </c>
      <c r="CE906" s="51">
        <v>6.0000000000000001E-3</v>
      </c>
      <c r="CF906" s="51">
        <v>0.76400000000000001</v>
      </c>
      <c r="CG906" t="b">
        <f t="shared" si="11"/>
        <v>1</v>
      </c>
    </row>
    <row r="907" spans="1:85" hidden="1" x14ac:dyDescent="0.35">
      <c r="A907" t="s">
        <v>1059</v>
      </c>
      <c r="B907" t="s">
        <v>3841</v>
      </c>
      <c r="C907" s="51">
        <v>826.50800000000004</v>
      </c>
      <c r="D907">
        <v>8</v>
      </c>
      <c r="E907" s="68">
        <v>95.233000000000004</v>
      </c>
      <c r="F907">
        <v>6.2949999999999999</v>
      </c>
      <c r="G907" t="s">
        <v>3290</v>
      </c>
      <c r="I907">
        <v>21.24</v>
      </c>
      <c r="J907">
        <v>826.51400000000001</v>
      </c>
      <c r="K907" s="73">
        <v>100.84</v>
      </c>
      <c r="L907">
        <v>5</v>
      </c>
      <c r="M907">
        <v>1</v>
      </c>
      <c r="N907" s="51" t="s">
        <v>3841</v>
      </c>
      <c r="O907">
        <v>1.8520000000000001</v>
      </c>
      <c r="P907">
        <v>10</v>
      </c>
      <c r="Q907">
        <v>8</v>
      </c>
      <c r="R907">
        <v>826.51</v>
      </c>
      <c r="S907">
        <v>6</v>
      </c>
      <c r="T907">
        <v>96.353999999999999</v>
      </c>
      <c r="U907">
        <v>5.0359999999999996</v>
      </c>
      <c r="V907">
        <v>100</v>
      </c>
      <c r="W907">
        <v>1.085</v>
      </c>
      <c r="X907">
        <v>0.92200000000000004</v>
      </c>
      <c r="Y907">
        <v>22.475000000000001</v>
      </c>
      <c r="Z907">
        <v>22.151</v>
      </c>
      <c r="AA907">
        <v>0.57299999999999995</v>
      </c>
      <c r="AB907">
        <v>0</v>
      </c>
      <c r="AC907" t="b">
        <v>1</v>
      </c>
      <c r="AI907">
        <v>826.50599999999997</v>
      </c>
      <c r="AJ907">
        <v>97.914000000000001</v>
      </c>
      <c r="AK907">
        <v>826.51099999999997</v>
      </c>
      <c r="AL907">
        <v>100.182</v>
      </c>
      <c r="AM907">
        <v>4.5369999999999999</v>
      </c>
      <c r="AN907">
        <v>9.4600000000000009</v>
      </c>
      <c r="AO907">
        <v>9.64</v>
      </c>
      <c r="AP907">
        <v>0.51500000000000001</v>
      </c>
      <c r="AQ907">
        <v>22.079000000000001</v>
      </c>
      <c r="AR907">
        <v>4.2229999999999999</v>
      </c>
      <c r="AS907">
        <v>8.2629999999999999</v>
      </c>
      <c r="AT907">
        <v>7.0999999999999994E-2</v>
      </c>
      <c r="AU907">
        <v>0.218</v>
      </c>
      <c r="AV907">
        <v>0.122</v>
      </c>
      <c r="AW907">
        <v>0</v>
      </c>
      <c r="AX907">
        <v>279993</v>
      </c>
      <c r="AY907" t="b">
        <v>1</v>
      </c>
      <c r="AZ907">
        <v>20.582999999999998</v>
      </c>
      <c r="BA907">
        <v>826.50800000000004</v>
      </c>
      <c r="BB907">
        <v>8</v>
      </c>
      <c r="BC907">
        <v>95.233000000000004</v>
      </c>
      <c r="BD907">
        <v>6.2949999999999999</v>
      </c>
      <c r="BE907">
        <v>826.51400000000001</v>
      </c>
      <c r="BF907">
        <v>100.84</v>
      </c>
      <c r="BG907">
        <v>6</v>
      </c>
      <c r="BH907">
        <v>3</v>
      </c>
      <c r="BI907">
        <v>6</v>
      </c>
      <c r="BJ907">
        <v>5.0359999999999996</v>
      </c>
      <c r="BK907">
        <v>0.97599999999999998</v>
      </c>
      <c r="BM907" t="s">
        <v>144</v>
      </c>
      <c r="BN907" t="s">
        <v>144</v>
      </c>
      <c r="BO907" t="s">
        <v>3292</v>
      </c>
      <c r="BQ907">
        <v>1</v>
      </c>
      <c r="BT907" s="51" t="s">
        <v>3293</v>
      </c>
      <c r="BV907" t="s">
        <v>3294</v>
      </c>
      <c r="CB907" s="51">
        <v>9.64</v>
      </c>
      <c r="CC907" s="51">
        <v>9.64</v>
      </c>
      <c r="CD907" s="51">
        <v>8.0000000000000002E-3</v>
      </c>
      <c r="CE907" s="51">
        <v>1.6E-2</v>
      </c>
      <c r="CF907" s="51">
        <v>0.746</v>
      </c>
      <c r="CG907" t="b">
        <f t="shared" si="11"/>
        <v>1</v>
      </c>
    </row>
    <row r="908" spans="1:85" hidden="1" x14ac:dyDescent="0.35">
      <c r="A908" t="s">
        <v>1060</v>
      </c>
      <c r="B908" t="s">
        <v>3842</v>
      </c>
      <c r="C908" s="51">
        <v>826.596</v>
      </c>
      <c r="D908">
        <v>8.3059999999999992</v>
      </c>
      <c r="E908" s="68">
        <v>80.977000000000004</v>
      </c>
      <c r="F908">
        <v>6.2949999999999999</v>
      </c>
      <c r="G908" t="s">
        <v>3290</v>
      </c>
      <c r="I908">
        <v>6.19</v>
      </c>
      <c r="J908">
        <v>826.59900000000005</v>
      </c>
      <c r="K908" s="73">
        <v>85.78</v>
      </c>
      <c r="L908">
        <v>5</v>
      </c>
      <c r="M908">
        <v>1</v>
      </c>
      <c r="N908" s="51" t="s">
        <v>3842</v>
      </c>
      <c r="O908">
        <v>1.85</v>
      </c>
      <c r="P908">
        <v>10</v>
      </c>
      <c r="Q908">
        <v>8.3059999999999992</v>
      </c>
      <c r="R908">
        <v>826.59699999999998</v>
      </c>
      <c r="S908">
        <v>6.306</v>
      </c>
      <c r="T908">
        <v>81.938000000000002</v>
      </c>
      <c r="U908">
        <v>5.0359999999999996</v>
      </c>
      <c r="V908">
        <v>100</v>
      </c>
      <c r="W908">
        <v>1.085</v>
      </c>
      <c r="X908">
        <v>1.0009999999999999</v>
      </c>
      <c r="Y908">
        <v>21.83</v>
      </c>
      <c r="Z908">
        <v>22.151</v>
      </c>
      <c r="AA908">
        <v>0.57299999999999995</v>
      </c>
      <c r="AB908">
        <v>0</v>
      </c>
      <c r="AC908" t="b">
        <v>1</v>
      </c>
      <c r="AI908">
        <v>826.596</v>
      </c>
      <c r="AJ908">
        <v>84.733999999999995</v>
      </c>
      <c r="AK908">
        <v>826.59900000000005</v>
      </c>
      <c r="AL908">
        <v>85.888000000000005</v>
      </c>
      <c r="AM908">
        <v>2.3079999999999998</v>
      </c>
      <c r="AN908">
        <v>6.18</v>
      </c>
      <c r="AO908">
        <v>10.49</v>
      </c>
      <c r="AP908">
        <v>0.65400000000000003</v>
      </c>
      <c r="AQ908">
        <v>22.073</v>
      </c>
      <c r="AR908">
        <v>3.2069999999999999</v>
      </c>
      <c r="AS908">
        <v>8.6240000000000006</v>
      </c>
      <c r="AT908">
        <v>9.4E-2</v>
      </c>
      <c r="AU908">
        <v>0.188</v>
      </c>
      <c r="AV908">
        <v>0.10199999999999999</v>
      </c>
      <c r="AW908">
        <v>0</v>
      </c>
      <c r="AX908">
        <v>283366</v>
      </c>
      <c r="AY908" t="b">
        <v>1</v>
      </c>
      <c r="AZ908">
        <v>6.3010000000000002</v>
      </c>
      <c r="BA908">
        <v>826.596</v>
      </c>
      <c r="BB908">
        <v>8.3059999999999992</v>
      </c>
      <c r="BC908">
        <v>80.977000000000004</v>
      </c>
      <c r="BD908">
        <v>6.2949999999999999</v>
      </c>
      <c r="BE908">
        <v>826.59900000000005</v>
      </c>
      <c r="BF908">
        <v>85.78</v>
      </c>
      <c r="BG908">
        <v>6</v>
      </c>
      <c r="BH908">
        <v>3</v>
      </c>
      <c r="BI908">
        <v>6.306</v>
      </c>
      <c r="BJ908">
        <v>5.0359999999999996</v>
      </c>
      <c r="BK908">
        <v>1.0289999999999999</v>
      </c>
      <c r="BM908" t="s">
        <v>144</v>
      </c>
      <c r="BN908" t="s">
        <v>144</v>
      </c>
      <c r="BO908" t="s">
        <v>3292</v>
      </c>
      <c r="BQ908">
        <v>1</v>
      </c>
      <c r="BT908" s="51" t="s">
        <v>3293</v>
      </c>
      <c r="BV908" t="s">
        <v>3294</v>
      </c>
      <c r="CB908" s="51">
        <v>10.49</v>
      </c>
      <c r="CC908" s="51">
        <v>10.49</v>
      </c>
      <c r="CD908" s="51">
        <v>4.0000000000000001E-3</v>
      </c>
      <c r="CE908" s="51">
        <v>8.9999999999999993E-3</v>
      </c>
      <c r="CF908" s="51">
        <v>0.79600000000000004</v>
      </c>
      <c r="CG908" t="b">
        <f t="shared" si="11"/>
        <v>1</v>
      </c>
    </row>
    <row r="909" spans="1:85" hidden="1" x14ac:dyDescent="0.35">
      <c r="A909" t="s">
        <v>1061</v>
      </c>
      <c r="B909" t="s">
        <v>3843</v>
      </c>
      <c r="C909" s="51">
        <v>826.67399999999998</v>
      </c>
      <c r="D909">
        <v>9.85</v>
      </c>
      <c r="E909" s="68">
        <v>97.671999999999997</v>
      </c>
      <c r="F909">
        <v>6.2949999999999999</v>
      </c>
      <c r="G909" t="s">
        <v>3290</v>
      </c>
      <c r="I909">
        <v>21.24</v>
      </c>
      <c r="J909">
        <v>826.67899999999997</v>
      </c>
      <c r="K909" s="73">
        <v>100.82</v>
      </c>
      <c r="L909">
        <v>8</v>
      </c>
      <c r="M909">
        <v>1</v>
      </c>
      <c r="N909" s="51" t="s">
        <v>3843</v>
      </c>
      <c r="O909">
        <v>1.8640000000000001</v>
      </c>
      <c r="P909">
        <v>10</v>
      </c>
      <c r="Q909">
        <v>9.85</v>
      </c>
      <c r="R909">
        <v>826.67499999999995</v>
      </c>
      <c r="S909">
        <v>7.85</v>
      </c>
      <c r="T909">
        <v>98.302000000000007</v>
      </c>
      <c r="U909">
        <v>5.0359999999999996</v>
      </c>
      <c r="V909">
        <v>100</v>
      </c>
      <c r="W909">
        <v>1.085</v>
      </c>
      <c r="X909">
        <v>1.5369999999999999</v>
      </c>
      <c r="Y909">
        <v>22.425000000000001</v>
      </c>
      <c r="Z909">
        <v>22.151</v>
      </c>
      <c r="AA909">
        <v>0.57299999999999995</v>
      </c>
      <c r="AB909">
        <v>0</v>
      </c>
      <c r="AC909" t="b">
        <v>1</v>
      </c>
      <c r="AI909">
        <v>826.67100000000005</v>
      </c>
      <c r="AJ909">
        <v>98.715999999999994</v>
      </c>
      <c r="AK909">
        <v>826.67600000000004</v>
      </c>
      <c r="AL909">
        <v>100.58499999999999</v>
      </c>
      <c r="AM909">
        <v>3.7389999999999999</v>
      </c>
      <c r="AN909">
        <v>8.98</v>
      </c>
      <c r="AO909">
        <v>12.19</v>
      </c>
      <c r="AP909">
        <v>1.129</v>
      </c>
      <c r="AQ909">
        <v>22.027000000000001</v>
      </c>
      <c r="AR909">
        <v>5.4969999999999999</v>
      </c>
      <c r="AS909">
        <v>16.940000000000001</v>
      </c>
      <c r="AT909">
        <v>2.4E-2</v>
      </c>
      <c r="AU909">
        <v>0.17699999999999999</v>
      </c>
      <c r="AV909">
        <v>0.16700000000000001</v>
      </c>
      <c r="AW909">
        <v>0</v>
      </c>
      <c r="AX909">
        <v>286739</v>
      </c>
      <c r="AY909" t="b">
        <v>1</v>
      </c>
      <c r="AZ909">
        <v>21.004000000000001</v>
      </c>
      <c r="BA909">
        <v>826.67399999999998</v>
      </c>
      <c r="BB909">
        <v>9.85</v>
      </c>
      <c r="BC909">
        <v>97.671999999999997</v>
      </c>
      <c r="BD909">
        <v>6.2949999999999999</v>
      </c>
      <c r="BE909">
        <v>826.67899999999997</v>
      </c>
      <c r="BF909">
        <v>100.82</v>
      </c>
      <c r="BG909">
        <v>9</v>
      </c>
      <c r="BH909">
        <v>3</v>
      </c>
      <c r="BI909">
        <v>7.85</v>
      </c>
      <c r="BJ909">
        <v>5.0359999999999996</v>
      </c>
      <c r="BK909">
        <v>1.575</v>
      </c>
      <c r="BM909" t="s">
        <v>144</v>
      </c>
      <c r="BN909" t="s">
        <v>144</v>
      </c>
      <c r="BO909" t="s">
        <v>3292</v>
      </c>
      <c r="BQ909">
        <v>1</v>
      </c>
      <c r="BT909" s="51" t="s">
        <v>3293</v>
      </c>
      <c r="CB909" s="51">
        <v>12.19</v>
      </c>
      <c r="CC909" s="51">
        <v>12.19</v>
      </c>
      <c r="CD909" s="51">
        <v>-1E-3</v>
      </c>
      <c r="CE909" s="51">
        <v>-1E-3</v>
      </c>
      <c r="CF909" s="51">
        <v>0.74299999999999999</v>
      </c>
      <c r="CG909" t="b">
        <f t="shared" si="11"/>
        <v>1</v>
      </c>
    </row>
    <row r="910" spans="1:85" hidden="1" x14ac:dyDescent="0.35">
      <c r="A910" t="s">
        <v>1062</v>
      </c>
      <c r="B910" t="s">
        <v>3844</v>
      </c>
      <c r="C910" s="51">
        <v>826.81899999999996</v>
      </c>
      <c r="D910">
        <v>9.8640000000000008</v>
      </c>
      <c r="E910" s="68">
        <v>85.471999999999994</v>
      </c>
      <c r="F910">
        <v>7.15</v>
      </c>
      <c r="G910" t="s">
        <v>3290</v>
      </c>
      <c r="I910">
        <v>6.19</v>
      </c>
      <c r="J910">
        <v>826.82500000000005</v>
      </c>
      <c r="K910" s="73">
        <v>85.75</v>
      </c>
      <c r="L910">
        <v>5</v>
      </c>
      <c r="M910">
        <v>1</v>
      </c>
      <c r="N910" s="51" t="s">
        <v>3844</v>
      </c>
      <c r="O910">
        <v>1.8819999999999999</v>
      </c>
      <c r="P910">
        <v>10</v>
      </c>
      <c r="Q910">
        <v>9.8640000000000008</v>
      </c>
      <c r="R910">
        <v>826.82</v>
      </c>
      <c r="S910">
        <v>7.8639999999999999</v>
      </c>
      <c r="T910">
        <v>85.527000000000001</v>
      </c>
      <c r="U910">
        <v>5.72</v>
      </c>
      <c r="V910">
        <v>100</v>
      </c>
      <c r="W910">
        <v>1.2050000000000001</v>
      </c>
      <c r="X910">
        <v>1.2</v>
      </c>
      <c r="Y910">
        <v>21.83</v>
      </c>
      <c r="Z910">
        <v>22.151</v>
      </c>
      <c r="AA910">
        <v>0.57299999999999995</v>
      </c>
      <c r="AB910">
        <v>0</v>
      </c>
      <c r="AC910" t="b">
        <v>1</v>
      </c>
      <c r="AI910">
        <v>826.81700000000001</v>
      </c>
      <c r="AJ910">
        <v>84.102000000000004</v>
      </c>
      <c r="AK910">
        <v>826.822</v>
      </c>
      <c r="AL910">
        <v>85.863</v>
      </c>
      <c r="AM910">
        <v>3.5209999999999999</v>
      </c>
      <c r="AN910">
        <v>8.98</v>
      </c>
      <c r="AO910">
        <v>11.57</v>
      </c>
      <c r="AP910">
        <v>0.60899999999999999</v>
      </c>
      <c r="AQ910">
        <v>22.062999999999999</v>
      </c>
      <c r="AR910">
        <v>11.702</v>
      </c>
      <c r="AS910">
        <v>35.954999999999998</v>
      </c>
      <c r="AT910">
        <v>7.4999999999999997E-2</v>
      </c>
      <c r="AU910">
        <v>0.33900000000000002</v>
      </c>
      <c r="AV910">
        <v>0.29899999999999999</v>
      </c>
      <c r="AW910">
        <v>0</v>
      </c>
      <c r="AX910">
        <v>290112</v>
      </c>
      <c r="AY910" t="b">
        <v>1</v>
      </c>
      <c r="AZ910">
        <v>6.3010000000000002</v>
      </c>
      <c r="BA910">
        <v>826.81899999999996</v>
      </c>
      <c r="BB910">
        <v>9.8640000000000008</v>
      </c>
      <c r="BC910">
        <v>85.471999999999994</v>
      </c>
      <c r="BD910">
        <v>7.15</v>
      </c>
      <c r="BE910">
        <v>826.82500000000005</v>
      </c>
      <c r="BF910">
        <v>85.75</v>
      </c>
      <c r="BG910">
        <v>5</v>
      </c>
      <c r="BH910">
        <v>3</v>
      </c>
      <c r="BI910">
        <v>7.8639999999999999</v>
      </c>
      <c r="BJ910">
        <v>5.72</v>
      </c>
      <c r="BK910">
        <v>0.91200000000000003</v>
      </c>
      <c r="BM910" t="s">
        <v>144</v>
      </c>
      <c r="BN910" t="s">
        <v>144</v>
      </c>
      <c r="BO910" t="s">
        <v>3292</v>
      </c>
      <c r="BQ910">
        <v>1</v>
      </c>
      <c r="BT910" s="51" t="s">
        <v>3293</v>
      </c>
      <c r="BV910" t="s">
        <v>3294</v>
      </c>
      <c r="CB910" s="51">
        <v>11.57</v>
      </c>
      <c r="CC910" s="51">
        <v>11.57</v>
      </c>
      <c r="CD910" s="51">
        <v>1E-3</v>
      </c>
      <c r="CE910" s="51">
        <v>3.0000000000000001E-3</v>
      </c>
      <c r="CF910" s="51">
        <v>0.65200000000000002</v>
      </c>
      <c r="CG910" t="b">
        <f t="shared" si="11"/>
        <v>1</v>
      </c>
    </row>
    <row r="911" spans="1:85" hidden="1" x14ac:dyDescent="0.35">
      <c r="A911" t="s">
        <v>1063</v>
      </c>
      <c r="B911" t="s">
        <v>3845</v>
      </c>
      <c r="C911" s="51">
        <v>827.17</v>
      </c>
      <c r="D911">
        <v>12.917999999999999</v>
      </c>
      <c r="E911" s="68">
        <v>90.182000000000002</v>
      </c>
      <c r="F911">
        <v>6.2949999999999999</v>
      </c>
      <c r="G911" t="s">
        <v>3290</v>
      </c>
      <c r="I911">
        <v>13.81</v>
      </c>
      <c r="J911">
        <v>827.17600000000004</v>
      </c>
      <c r="K911" s="73">
        <v>93.33</v>
      </c>
      <c r="L911">
        <v>4</v>
      </c>
      <c r="M911">
        <v>1</v>
      </c>
      <c r="N911" s="51" t="s">
        <v>3845</v>
      </c>
      <c r="O911">
        <v>1.841</v>
      </c>
      <c r="P911">
        <v>10</v>
      </c>
      <c r="Q911">
        <v>12.917999999999999</v>
      </c>
      <c r="R911">
        <v>827.17100000000005</v>
      </c>
      <c r="S911">
        <v>10.335000000000001</v>
      </c>
      <c r="T911">
        <v>90.811999999999998</v>
      </c>
      <c r="U911">
        <v>5.0359999999999996</v>
      </c>
      <c r="V911">
        <v>100</v>
      </c>
      <c r="W911">
        <v>1.085</v>
      </c>
      <c r="X911">
        <v>0.90200000000000002</v>
      </c>
      <c r="Y911">
        <v>21.795000000000002</v>
      </c>
      <c r="Z911">
        <v>22.151</v>
      </c>
      <c r="AA911">
        <v>0.57299999999999995</v>
      </c>
      <c r="AB911">
        <v>0</v>
      </c>
      <c r="AC911" t="b">
        <v>1</v>
      </c>
      <c r="AI911">
        <v>827.17</v>
      </c>
      <c r="AJ911">
        <v>91.353999999999999</v>
      </c>
      <c r="AK911">
        <v>827.17499999999995</v>
      </c>
      <c r="AL911">
        <v>92.546000000000006</v>
      </c>
      <c r="AM911">
        <v>2.3839999999999999</v>
      </c>
      <c r="AN911">
        <v>9.5399999999999991</v>
      </c>
      <c r="AO911">
        <v>9.68</v>
      </c>
      <c r="AP911">
        <v>0.69899999999999995</v>
      </c>
      <c r="AQ911">
        <v>22.08</v>
      </c>
      <c r="AR911">
        <v>3.6360000000000001</v>
      </c>
      <c r="AS911">
        <v>8.8680000000000003</v>
      </c>
      <c r="AT911">
        <v>3.0000000000000001E-3</v>
      </c>
      <c r="AU911">
        <v>0.52700000000000002</v>
      </c>
      <c r="AV911">
        <v>0.27600000000000002</v>
      </c>
      <c r="AW911">
        <v>0</v>
      </c>
      <c r="AX911">
        <v>293485</v>
      </c>
      <c r="AY911" t="b">
        <v>1</v>
      </c>
      <c r="AZ911">
        <v>13.022</v>
      </c>
      <c r="BA911">
        <v>827.17</v>
      </c>
      <c r="BB911">
        <v>12.917999999999999</v>
      </c>
      <c r="BC911">
        <v>90.182000000000002</v>
      </c>
      <c r="BD911">
        <v>6.2949999999999999</v>
      </c>
      <c r="BE911">
        <v>827.17600000000004</v>
      </c>
      <c r="BF911">
        <v>93.33</v>
      </c>
      <c r="BG911">
        <v>5</v>
      </c>
      <c r="BH911">
        <v>3</v>
      </c>
      <c r="BI911">
        <v>10.335000000000001</v>
      </c>
      <c r="BJ911">
        <v>5.0359999999999996</v>
      </c>
      <c r="BK911">
        <v>0.88900000000000001</v>
      </c>
      <c r="BM911" t="s">
        <v>144</v>
      </c>
      <c r="BN911" t="s">
        <v>144</v>
      </c>
      <c r="BO911" t="s">
        <v>3292</v>
      </c>
      <c r="BQ911">
        <v>1</v>
      </c>
      <c r="BT911" s="51" t="s">
        <v>3293</v>
      </c>
      <c r="BV911" t="s">
        <v>3294</v>
      </c>
      <c r="CB911" s="51">
        <v>9.68</v>
      </c>
      <c r="CC911" s="51">
        <v>9.68</v>
      </c>
      <c r="CD911" s="51">
        <v>8.9999999999999993E-3</v>
      </c>
      <c r="CE911" s="51">
        <v>2.1999999999999999E-2</v>
      </c>
      <c r="CF911" s="51">
        <v>0.58499999999999996</v>
      </c>
      <c r="CG911" t="b">
        <f t="shared" si="11"/>
        <v>1</v>
      </c>
    </row>
    <row r="912" spans="1:85" hidden="1" x14ac:dyDescent="0.35">
      <c r="A912" t="s">
        <v>1064</v>
      </c>
      <c r="B912" t="s">
        <v>3846</v>
      </c>
      <c r="C912" s="51">
        <v>827.69500000000005</v>
      </c>
      <c r="D912">
        <v>11.335000000000001</v>
      </c>
      <c r="E912" s="68">
        <v>91.668999999999997</v>
      </c>
      <c r="F912">
        <v>6.2949999999999999</v>
      </c>
      <c r="G912" t="s">
        <v>3290</v>
      </c>
      <c r="I912">
        <v>13.81</v>
      </c>
      <c r="J912">
        <v>827.7</v>
      </c>
      <c r="K912" s="73">
        <v>93.32</v>
      </c>
      <c r="L912">
        <v>5</v>
      </c>
      <c r="M912">
        <v>1</v>
      </c>
      <c r="N912" s="51" t="s">
        <v>3846</v>
      </c>
      <c r="O912">
        <v>1.8640000000000001</v>
      </c>
      <c r="P912">
        <v>10</v>
      </c>
      <c r="Q912">
        <v>11.335000000000001</v>
      </c>
      <c r="R912">
        <v>827.69600000000003</v>
      </c>
      <c r="S912">
        <v>9.0679999999999996</v>
      </c>
      <c r="T912">
        <v>91.998999999999995</v>
      </c>
      <c r="U912">
        <v>5.0359999999999996</v>
      </c>
      <c r="V912">
        <v>100</v>
      </c>
      <c r="W912">
        <v>1.085</v>
      </c>
      <c r="X912">
        <v>1.046</v>
      </c>
      <c r="Y912">
        <v>21.84</v>
      </c>
      <c r="Z912">
        <v>22.151</v>
      </c>
      <c r="AA912">
        <v>0.57299999999999995</v>
      </c>
      <c r="AB912">
        <v>0</v>
      </c>
      <c r="AC912" t="b">
        <v>1</v>
      </c>
      <c r="AI912">
        <v>827.69200000000001</v>
      </c>
      <c r="AJ912">
        <v>90.748000000000005</v>
      </c>
      <c r="AK912">
        <v>827.697</v>
      </c>
      <c r="AL912">
        <v>92.528999999999996</v>
      </c>
      <c r="AM912">
        <v>3.5630000000000002</v>
      </c>
      <c r="AN912">
        <v>10.6</v>
      </c>
      <c r="AO912">
        <v>11.01</v>
      </c>
      <c r="AP912">
        <v>0.747</v>
      </c>
      <c r="AQ912">
        <v>22.091000000000001</v>
      </c>
      <c r="AR912">
        <v>1.3149999999999999</v>
      </c>
      <c r="AS912">
        <v>14.24</v>
      </c>
      <c r="AT912">
        <v>2E-3</v>
      </c>
      <c r="AU912">
        <v>0.52700000000000002</v>
      </c>
      <c r="AV912">
        <v>0.10299999999999999</v>
      </c>
      <c r="AW912">
        <v>0</v>
      </c>
      <c r="AX912">
        <v>296858</v>
      </c>
      <c r="AY912" t="b">
        <v>1</v>
      </c>
      <c r="AZ912">
        <v>13.022</v>
      </c>
      <c r="BA912">
        <v>827.69500000000005</v>
      </c>
      <c r="BB912">
        <v>11.335000000000001</v>
      </c>
      <c r="BC912">
        <v>91.668999999999997</v>
      </c>
      <c r="BD912">
        <v>6.2949999999999999</v>
      </c>
      <c r="BE912">
        <v>827.7</v>
      </c>
      <c r="BF912">
        <v>93.32</v>
      </c>
      <c r="BG912">
        <v>5</v>
      </c>
      <c r="BH912">
        <v>3</v>
      </c>
      <c r="BI912">
        <v>9.0679999999999996</v>
      </c>
      <c r="BJ912">
        <v>5.0359999999999996</v>
      </c>
      <c r="BK912">
        <v>0.93600000000000005</v>
      </c>
      <c r="BM912" t="s">
        <v>144</v>
      </c>
      <c r="BN912" t="s">
        <v>144</v>
      </c>
      <c r="BO912" t="s">
        <v>3312</v>
      </c>
      <c r="BQ912">
        <v>1</v>
      </c>
      <c r="BT912" s="51" t="s">
        <v>3293</v>
      </c>
      <c r="BV912" t="s">
        <v>3294</v>
      </c>
      <c r="CB912" s="51">
        <v>11.01</v>
      </c>
      <c r="CC912" s="51">
        <v>11.01</v>
      </c>
      <c r="CD912" s="51">
        <v>0</v>
      </c>
      <c r="CE912" s="51">
        <v>0</v>
      </c>
      <c r="CF912" s="51">
        <v>0.71799999999999997</v>
      </c>
      <c r="CG912" t="b">
        <f t="shared" si="11"/>
        <v>1</v>
      </c>
    </row>
    <row r="913" spans="1:85" hidden="1" x14ac:dyDescent="0.35">
      <c r="A913" t="s">
        <v>1065</v>
      </c>
      <c r="B913" t="s">
        <v>3847</v>
      </c>
      <c r="C913" s="51">
        <v>827.95399999999995</v>
      </c>
      <c r="D913">
        <v>11.329000000000001</v>
      </c>
      <c r="E913" s="68">
        <v>94.195999999999998</v>
      </c>
      <c r="F913">
        <v>6.2949999999999999</v>
      </c>
      <c r="G913" t="s">
        <v>3290</v>
      </c>
      <c r="I913">
        <v>18.760000000000002</v>
      </c>
      <c r="J913">
        <v>827.95799999999997</v>
      </c>
      <c r="K913" s="73">
        <v>98.2</v>
      </c>
      <c r="L913">
        <v>5</v>
      </c>
      <c r="M913">
        <v>1</v>
      </c>
      <c r="N913" s="51" t="s">
        <v>3847</v>
      </c>
      <c r="O913">
        <v>1.837</v>
      </c>
      <c r="P913">
        <v>10</v>
      </c>
      <c r="Q913">
        <v>11.329000000000001</v>
      </c>
      <c r="R913">
        <v>827.95399999999995</v>
      </c>
      <c r="S913">
        <v>9.0630000000000006</v>
      </c>
      <c r="T913">
        <v>94.997</v>
      </c>
      <c r="U913">
        <v>5.0359999999999996</v>
      </c>
      <c r="V913">
        <v>100</v>
      </c>
      <c r="W913">
        <v>1.085</v>
      </c>
      <c r="X913">
        <v>0.90300000000000002</v>
      </c>
      <c r="Y913">
        <v>22.446999999999999</v>
      </c>
      <c r="Z913">
        <v>22.151</v>
      </c>
      <c r="AA913">
        <v>0.57299999999999995</v>
      </c>
      <c r="AB913">
        <v>0</v>
      </c>
      <c r="AC913" t="b">
        <v>1</v>
      </c>
      <c r="AI913">
        <v>827.95399999999995</v>
      </c>
      <c r="AJ913">
        <v>95.667000000000002</v>
      </c>
      <c r="AK913">
        <v>827.95699999999999</v>
      </c>
      <c r="AL913">
        <v>97.498999999999995</v>
      </c>
      <c r="AM913">
        <v>3.6640000000000001</v>
      </c>
      <c r="AN913">
        <v>7.15</v>
      </c>
      <c r="AO913">
        <v>10.199999999999999</v>
      </c>
      <c r="AP913">
        <v>0.57199999999999995</v>
      </c>
      <c r="AQ913">
        <v>22.047000000000001</v>
      </c>
      <c r="AR913">
        <v>0.96899999999999997</v>
      </c>
      <c r="AS913">
        <v>2.0760000000000001</v>
      </c>
      <c r="AT913">
        <v>6.0000000000000001E-3</v>
      </c>
      <c r="AU913">
        <v>0.52700000000000002</v>
      </c>
      <c r="AV913">
        <v>0.247</v>
      </c>
      <c r="AW913">
        <v>0</v>
      </c>
      <c r="AX913">
        <v>300231</v>
      </c>
      <c r="AY913" t="b">
        <v>1</v>
      </c>
      <c r="AZ913">
        <v>18.062999999999999</v>
      </c>
      <c r="BA913">
        <v>827.95399999999995</v>
      </c>
      <c r="BB913">
        <v>11.329000000000001</v>
      </c>
      <c r="BC913">
        <v>94.195999999999998</v>
      </c>
      <c r="BD913">
        <v>6.2949999999999999</v>
      </c>
      <c r="BE913">
        <v>827.95799999999997</v>
      </c>
      <c r="BF913">
        <v>98.2</v>
      </c>
      <c r="BG913">
        <v>5</v>
      </c>
      <c r="BH913">
        <v>3</v>
      </c>
      <c r="BM913" t="s">
        <v>144</v>
      </c>
      <c r="BN913" t="s">
        <v>144</v>
      </c>
      <c r="BO913" t="s">
        <v>3303</v>
      </c>
      <c r="BQ913">
        <v>1</v>
      </c>
      <c r="BT913" s="51" t="s">
        <v>3293</v>
      </c>
      <c r="BV913" t="s">
        <v>3294</v>
      </c>
      <c r="CB913" s="51">
        <v>10.199999999999999</v>
      </c>
      <c r="CC913" s="51">
        <v>10.199999999999999</v>
      </c>
      <c r="CD913" s="51">
        <v>8.0000000000000002E-3</v>
      </c>
      <c r="CE913" s="51">
        <v>1.7000000000000001E-2</v>
      </c>
      <c r="CF913" s="51">
        <v>0.72399999999999998</v>
      </c>
      <c r="CG913" t="b">
        <f t="shared" si="11"/>
        <v>1</v>
      </c>
    </row>
    <row r="914" spans="1:85" hidden="1" x14ac:dyDescent="0.35">
      <c r="A914" t="s">
        <v>1066</v>
      </c>
      <c r="B914" t="s">
        <v>3848</v>
      </c>
      <c r="C914" s="51">
        <v>828.029</v>
      </c>
      <c r="D914">
        <v>11.147</v>
      </c>
      <c r="E914" s="68">
        <v>86.915000000000006</v>
      </c>
      <c r="F914">
        <v>8.3330000000000002</v>
      </c>
      <c r="G914" t="s">
        <v>3290</v>
      </c>
      <c r="I914">
        <v>13.81</v>
      </c>
      <c r="J914">
        <v>828.03700000000003</v>
      </c>
      <c r="K914" s="73">
        <v>93.23</v>
      </c>
      <c r="L914">
        <v>4</v>
      </c>
      <c r="M914">
        <v>1</v>
      </c>
      <c r="N914" s="51" t="s">
        <v>3848</v>
      </c>
      <c r="O914">
        <v>1.8779999999999999</v>
      </c>
      <c r="P914">
        <v>10</v>
      </c>
      <c r="Q914">
        <v>11.147</v>
      </c>
      <c r="R914">
        <v>828.03</v>
      </c>
      <c r="S914">
        <v>8.9179999999999993</v>
      </c>
      <c r="T914">
        <v>88.177999999999997</v>
      </c>
      <c r="U914">
        <v>6.6660000000000004</v>
      </c>
      <c r="V914">
        <v>100</v>
      </c>
      <c r="W914">
        <v>1.327</v>
      </c>
      <c r="X914">
        <v>1.036</v>
      </c>
      <c r="Y914">
        <v>21.75</v>
      </c>
      <c r="Z914">
        <v>22.151</v>
      </c>
      <c r="AA914">
        <v>0.57299999999999995</v>
      </c>
      <c r="AB914">
        <v>0</v>
      </c>
      <c r="AC914" t="b">
        <v>1</v>
      </c>
      <c r="AI914">
        <v>828.029</v>
      </c>
      <c r="AJ914">
        <v>90.634</v>
      </c>
      <c r="AK914">
        <v>828.03499999999997</v>
      </c>
      <c r="AL914">
        <v>92.438000000000002</v>
      </c>
      <c r="AM914">
        <v>3.609</v>
      </c>
      <c r="AN914">
        <v>10.74</v>
      </c>
      <c r="AO914">
        <v>10.86</v>
      </c>
      <c r="AP914">
        <v>0.77300000000000002</v>
      </c>
      <c r="AQ914">
        <v>22.047000000000001</v>
      </c>
      <c r="AR914">
        <v>0.96599999999999997</v>
      </c>
      <c r="AS914">
        <v>19.285</v>
      </c>
      <c r="AT914">
        <v>1E-3</v>
      </c>
      <c r="AU914">
        <v>0.30399999999999999</v>
      </c>
      <c r="AV914">
        <v>0.23799999999999999</v>
      </c>
      <c r="AW914">
        <v>0</v>
      </c>
      <c r="AX914">
        <v>303604</v>
      </c>
      <c r="AY914" t="b">
        <v>1</v>
      </c>
      <c r="AZ914">
        <v>13.022</v>
      </c>
      <c r="BA914">
        <v>828.029</v>
      </c>
      <c r="BB914">
        <v>11.147</v>
      </c>
      <c r="BC914">
        <v>86.915000000000006</v>
      </c>
      <c r="BD914">
        <v>8.3330000000000002</v>
      </c>
      <c r="BE914">
        <v>828.03700000000003</v>
      </c>
      <c r="BF914">
        <v>93.23</v>
      </c>
      <c r="BG914">
        <v>5</v>
      </c>
      <c r="BH914">
        <v>3</v>
      </c>
      <c r="BM914" t="s">
        <v>144</v>
      </c>
      <c r="BN914" t="s">
        <v>144</v>
      </c>
      <c r="BO914" t="s">
        <v>3296</v>
      </c>
      <c r="BQ914">
        <v>1</v>
      </c>
      <c r="BT914" s="51" t="s">
        <v>3293</v>
      </c>
      <c r="BV914" t="s">
        <v>3294</v>
      </c>
      <c r="CB914" s="51">
        <v>10.86</v>
      </c>
      <c r="CC914" s="51">
        <v>10.86</v>
      </c>
      <c r="CD914" s="51">
        <v>3.0000000000000001E-3</v>
      </c>
      <c r="CE914" s="51">
        <v>8.0000000000000002E-3</v>
      </c>
      <c r="CF914" s="51">
        <v>0.72499999999999998</v>
      </c>
      <c r="CG914" t="b">
        <f t="shared" si="11"/>
        <v>1</v>
      </c>
    </row>
    <row r="915" spans="1:85" hidden="1" x14ac:dyDescent="0.35">
      <c r="A915" t="s">
        <v>1067</v>
      </c>
      <c r="B915" t="s">
        <v>3849</v>
      </c>
      <c r="C915" s="51">
        <v>828.47400000000005</v>
      </c>
      <c r="D915">
        <v>10.244</v>
      </c>
      <c r="E915" s="68">
        <v>93.512</v>
      </c>
      <c r="F915">
        <v>6.2949999999999999</v>
      </c>
      <c r="G915" t="s">
        <v>3290</v>
      </c>
      <c r="I915">
        <v>16.29</v>
      </c>
      <c r="J915">
        <v>828.47799999999995</v>
      </c>
      <c r="K915" s="73">
        <v>95.61</v>
      </c>
      <c r="L915">
        <v>6</v>
      </c>
      <c r="M915">
        <v>1</v>
      </c>
      <c r="N915" s="51" t="s">
        <v>3849</v>
      </c>
      <c r="O915">
        <v>1.8540000000000001</v>
      </c>
      <c r="P915">
        <v>10</v>
      </c>
      <c r="Q915">
        <v>10.244</v>
      </c>
      <c r="R915">
        <v>828.47500000000002</v>
      </c>
      <c r="S915">
        <v>8.1950000000000003</v>
      </c>
      <c r="T915">
        <v>93.930999999999997</v>
      </c>
      <c r="U915">
        <v>5.0359999999999996</v>
      </c>
      <c r="V915">
        <v>100</v>
      </c>
      <c r="W915">
        <v>1.085</v>
      </c>
      <c r="X915">
        <v>1.2010000000000001</v>
      </c>
      <c r="Y915">
        <v>21.65</v>
      </c>
      <c r="Z915">
        <v>22.151</v>
      </c>
      <c r="AA915">
        <v>0.57299999999999995</v>
      </c>
      <c r="AB915">
        <v>0</v>
      </c>
      <c r="AC915" t="b">
        <v>1</v>
      </c>
      <c r="AI915">
        <v>828.47299999999996</v>
      </c>
      <c r="AJ915">
        <v>94.037000000000006</v>
      </c>
      <c r="AK915">
        <v>828.47799999999995</v>
      </c>
      <c r="AL915">
        <v>95.700999999999993</v>
      </c>
      <c r="AM915">
        <v>3.3279999999999998</v>
      </c>
      <c r="AN915">
        <v>10.09</v>
      </c>
      <c r="AO915">
        <v>12.05</v>
      </c>
      <c r="AP915">
        <v>0.84499999999999997</v>
      </c>
      <c r="AQ915">
        <v>21.978000000000002</v>
      </c>
      <c r="AR915">
        <v>1.0589999999999999</v>
      </c>
      <c r="AS915">
        <v>1.798</v>
      </c>
      <c r="AT915">
        <v>8.9999999999999993E-3</v>
      </c>
      <c r="AU915">
        <v>0.35599999999999998</v>
      </c>
      <c r="AV915">
        <v>0.28199999999999997</v>
      </c>
      <c r="AW915">
        <v>0</v>
      </c>
      <c r="AX915">
        <v>306977</v>
      </c>
      <c r="AY915" t="b">
        <v>1</v>
      </c>
      <c r="AZ915">
        <v>16.382999999999999</v>
      </c>
      <c r="BA915">
        <v>828.47400000000005</v>
      </c>
      <c r="BB915">
        <v>10.244</v>
      </c>
      <c r="BC915">
        <v>93.512</v>
      </c>
      <c r="BD915">
        <v>6.2949999999999999</v>
      </c>
      <c r="BE915">
        <v>828.47799999999995</v>
      </c>
      <c r="BF915">
        <v>95.61</v>
      </c>
      <c r="BG915">
        <v>7</v>
      </c>
      <c r="BH915">
        <v>3</v>
      </c>
      <c r="BM915" t="s">
        <v>144</v>
      </c>
      <c r="BN915" t="s">
        <v>144</v>
      </c>
      <c r="BO915" t="s">
        <v>3296</v>
      </c>
      <c r="BQ915">
        <v>1</v>
      </c>
      <c r="BT915" s="51" t="s">
        <v>3293</v>
      </c>
      <c r="CB915" s="51">
        <v>12.05</v>
      </c>
      <c r="CC915" s="51">
        <v>12.05</v>
      </c>
      <c r="CD915" s="51">
        <v>1.4E-2</v>
      </c>
      <c r="CE915" s="51">
        <v>2.7E-2</v>
      </c>
      <c r="CF915" s="51">
        <v>0.71299999999999997</v>
      </c>
      <c r="CG915" t="b">
        <f t="shared" si="11"/>
        <v>1</v>
      </c>
    </row>
    <row r="916" spans="1:85" hidden="1" x14ac:dyDescent="0.35">
      <c r="A916" t="s">
        <v>1068</v>
      </c>
      <c r="B916" t="s">
        <v>3850</v>
      </c>
      <c r="C916" s="51">
        <v>828.65499999999997</v>
      </c>
      <c r="D916">
        <v>9.0060000000000002</v>
      </c>
      <c r="E916" s="68">
        <v>84.034000000000006</v>
      </c>
      <c r="F916">
        <v>6.2949999999999999</v>
      </c>
      <c r="G916" t="s">
        <v>3290</v>
      </c>
      <c r="I916">
        <v>6.19</v>
      </c>
      <c r="J916">
        <v>828.66</v>
      </c>
      <c r="K916" s="73">
        <v>85.57</v>
      </c>
      <c r="L916">
        <v>6</v>
      </c>
      <c r="M916">
        <v>1</v>
      </c>
      <c r="N916" s="51" t="s">
        <v>3850</v>
      </c>
      <c r="O916">
        <v>1.829</v>
      </c>
      <c r="P916">
        <v>10</v>
      </c>
      <c r="Q916">
        <v>9.0060000000000002</v>
      </c>
      <c r="R916">
        <v>828.65599999999995</v>
      </c>
      <c r="S916">
        <v>7.0060000000000002</v>
      </c>
      <c r="T916">
        <v>84.340999999999994</v>
      </c>
      <c r="U916">
        <v>5.0359999999999996</v>
      </c>
      <c r="V916">
        <v>100</v>
      </c>
      <c r="W916">
        <v>1.085</v>
      </c>
      <c r="X916">
        <v>1.1859999999999999</v>
      </c>
      <c r="Y916">
        <v>21.74</v>
      </c>
      <c r="Z916">
        <v>22.151</v>
      </c>
      <c r="AA916">
        <v>0.57299999999999995</v>
      </c>
      <c r="AB916">
        <v>0</v>
      </c>
      <c r="AC916" t="b">
        <v>1</v>
      </c>
      <c r="AI916">
        <v>828.65300000000002</v>
      </c>
      <c r="AJ916">
        <v>84.242999999999995</v>
      </c>
      <c r="AK916">
        <v>828.65800000000002</v>
      </c>
      <c r="AL916">
        <v>85.68</v>
      </c>
      <c r="AM916">
        <v>2.875</v>
      </c>
      <c r="AN916">
        <v>8.69</v>
      </c>
      <c r="AO916">
        <v>10.26</v>
      </c>
      <c r="AP916">
        <v>0.79800000000000004</v>
      </c>
      <c r="AQ916">
        <v>21.98</v>
      </c>
      <c r="AR916">
        <v>3.794</v>
      </c>
      <c r="AS916">
        <v>10.821</v>
      </c>
      <c r="AT916">
        <v>1.4999999999999999E-2</v>
      </c>
      <c r="AU916">
        <v>0.318</v>
      </c>
      <c r="AV916">
        <v>8.5999999999999993E-2</v>
      </c>
      <c r="AW916">
        <v>0</v>
      </c>
      <c r="AX916">
        <v>310350</v>
      </c>
      <c r="AY916" t="b">
        <v>1</v>
      </c>
      <c r="AZ916">
        <v>6.3010000000000002</v>
      </c>
      <c r="BA916">
        <v>828.65499999999997</v>
      </c>
      <c r="BB916">
        <v>9.0060000000000002</v>
      </c>
      <c r="BC916">
        <v>84.034000000000006</v>
      </c>
      <c r="BD916">
        <v>6.2949999999999999</v>
      </c>
      <c r="BE916">
        <v>828.66</v>
      </c>
      <c r="BF916">
        <v>85.57</v>
      </c>
      <c r="BG916">
        <v>7</v>
      </c>
      <c r="BH916">
        <v>3</v>
      </c>
      <c r="BM916" t="s">
        <v>144</v>
      </c>
      <c r="BN916" t="s">
        <v>144</v>
      </c>
      <c r="BO916" t="s">
        <v>3312</v>
      </c>
      <c r="BP916" t="s">
        <v>3297</v>
      </c>
      <c r="BQ916">
        <v>1</v>
      </c>
      <c r="BT916" s="51" t="s">
        <v>3293</v>
      </c>
      <c r="CA916" s="51" t="s">
        <v>3298</v>
      </c>
      <c r="CB916" s="51">
        <v>10.26</v>
      </c>
      <c r="CC916" s="51">
        <v>10.26</v>
      </c>
      <c r="CD916" s="51">
        <v>3.1E-2</v>
      </c>
      <c r="CE916" s="51">
        <v>5.1999999999999998E-2</v>
      </c>
      <c r="CF916" s="51">
        <v>0.72</v>
      </c>
      <c r="CG916" t="b">
        <f t="shared" si="11"/>
        <v>1</v>
      </c>
    </row>
    <row r="917" spans="1:85" hidden="1" x14ac:dyDescent="0.35">
      <c r="A917" t="s">
        <v>1069</v>
      </c>
      <c r="B917" t="s">
        <v>3851</v>
      </c>
      <c r="C917" s="51">
        <v>828.77099999999996</v>
      </c>
      <c r="D917">
        <v>18.405999999999999</v>
      </c>
      <c r="E917" s="68">
        <v>99.090999999999994</v>
      </c>
      <c r="F917">
        <v>6.2949999999999999</v>
      </c>
      <c r="G917" t="s">
        <v>3290</v>
      </c>
      <c r="I917">
        <v>23.71</v>
      </c>
      <c r="J917">
        <v>828.77800000000002</v>
      </c>
      <c r="K917" s="73">
        <v>103.11</v>
      </c>
      <c r="L917">
        <v>4</v>
      </c>
      <c r="M917">
        <v>1</v>
      </c>
      <c r="N917" s="51" t="s">
        <v>3851</v>
      </c>
      <c r="O917">
        <v>1.8340000000000001</v>
      </c>
      <c r="P917">
        <v>10</v>
      </c>
      <c r="Q917">
        <v>18.405999999999999</v>
      </c>
      <c r="R917">
        <v>828.77300000000002</v>
      </c>
      <c r="S917">
        <v>14.724</v>
      </c>
      <c r="T917">
        <v>99.894999999999996</v>
      </c>
      <c r="U917">
        <v>5.0359999999999996</v>
      </c>
      <c r="V917">
        <v>100</v>
      </c>
      <c r="W917">
        <v>0.92</v>
      </c>
      <c r="X917">
        <v>0.85399999999999998</v>
      </c>
      <c r="Y917">
        <v>21.9</v>
      </c>
      <c r="Z917">
        <v>22.151</v>
      </c>
      <c r="AA917">
        <v>0.57299999999999995</v>
      </c>
      <c r="AB917">
        <v>0</v>
      </c>
      <c r="AC917" t="b">
        <v>0</v>
      </c>
      <c r="AI917">
        <v>828.774</v>
      </c>
      <c r="AJ917">
        <v>100.169</v>
      </c>
      <c r="AK917">
        <v>828.779</v>
      </c>
      <c r="AL917">
        <v>102.92</v>
      </c>
      <c r="AM917">
        <v>5.5019999999999998</v>
      </c>
      <c r="AN917">
        <v>10.72</v>
      </c>
      <c r="AO917">
        <v>8.7899999999999991</v>
      </c>
      <c r="AP917">
        <v>0.70099999999999996</v>
      </c>
      <c r="AQ917">
        <v>21.981999999999999</v>
      </c>
      <c r="AR917">
        <v>6.9619999999999997</v>
      </c>
      <c r="AS917">
        <v>14.407</v>
      </c>
      <c r="AT917">
        <v>2E-3</v>
      </c>
      <c r="AU917">
        <v>0.52700000000000002</v>
      </c>
      <c r="AV917">
        <v>0.311</v>
      </c>
      <c r="AW917">
        <v>0</v>
      </c>
      <c r="AX917">
        <v>313723</v>
      </c>
      <c r="AY917" t="b">
        <v>1</v>
      </c>
      <c r="AZ917">
        <v>23.524000000000001</v>
      </c>
      <c r="BA917">
        <v>828.77099999999996</v>
      </c>
      <c r="BB917">
        <v>18.405999999999999</v>
      </c>
      <c r="BC917">
        <v>99.090999999999994</v>
      </c>
      <c r="BD917">
        <v>6.2949999999999999</v>
      </c>
      <c r="BE917">
        <v>828.77800000000002</v>
      </c>
      <c r="BF917">
        <v>103.11</v>
      </c>
      <c r="BG917">
        <v>5</v>
      </c>
      <c r="BH917">
        <v>3</v>
      </c>
      <c r="BI917">
        <v>14.724</v>
      </c>
      <c r="BJ917">
        <v>5.0359999999999996</v>
      </c>
      <c r="BK917">
        <v>0.93</v>
      </c>
      <c r="BM917" t="s">
        <v>144</v>
      </c>
      <c r="BN917" t="s">
        <v>144</v>
      </c>
      <c r="BO917" t="s">
        <v>3312</v>
      </c>
      <c r="BQ917">
        <v>1</v>
      </c>
      <c r="BT917" s="51" t="s">
        <v>3293</v>
      </c>
      <c r="BV917" t="s">
        <v>3294</v>
      </c>
      <c r="CB917" s="51">
        <v>8.7899999999999991</v>
      </c>
      <c r="CC917" s="51">
        <v>8.7899999999999991</v>
      </c>
      <c r="CD917" s="51">
        <v>5.0000000000000001E-3</v>
      </c>
      <c r="CE917" s="51">
        <v>1.2E-2</v>
      </c>
      <c r="CF917" s="51">
        <v>0.72199999999999998</v>
      </c>
      <c r="CG917" t="b">
        <f t="shared" si="11"/>
        <v>1</v>
      </c>
    </row>
    <row r="918" spans="1:85" hidden="1" x14ac:dyDescent="0.35">
      <c r="A918" t="s">
        <v>1070</v>
      </c>
      <c r="B918" t="s">
        <v>3852</v>
      </c>
      <c r="C918" s="51">
        <v>828.90300000000002</v>
      </c>
      <c r="D918">
        <v>8.4589999999999996</v>
      </c>
      <c r="E918" s="68">
        <v>97.718000000000004</v>
      </c>
      <c r="F918">
        <v>6.2949999999999999</v>
      </c>
      <c r="G918" t="s">
        <v>3290</v>
      </c>
      <c r="I918">
        <v>18.760000000000002</v>
      </c>
      <c r="J918">
        <v>828.90599999999995</v>
      </c>
      <c r="K918" s="73">
        <v>98.12</v>
      </c>
      <c r="L918">
        <v>5</v>
      </c>
      <c r="M918">
        <v>1</v>
      </c>
      <c r="N918" s="51" t="s">
        <v>3852</v>
      </c>
      <c r="O918">
        <v>1.847</v>
      </c>
      <c r="P918">
        <v>10</v>
      </c>
      <c r="Q918">
        <v>8.4589999999999996</v>
      </c>
      <c r="R918">
        <v>828.904</v>
      </c>
      <c r="S918">
        <v>6.4589999999999996</v>
      </c>
      <c r="T918">
        <v>97.798000000000002</v>
      </c>
      <c r="U918">
        <v>5.0359999999999996</v>
      </c>
      <c r="V918">
        <v>100</v>
      </c>
      <c r="W918">
        <v>1.085</v>
      </c>
      <c r="X918">
        <v>0.90500000000000003</v>
      </c>
      <c r="Y918">
        <v>22.446999999999999</v>
      </c>
      <c r="Z918">
        <v>22.151</v>
      </c>
      <c r="AA918">
        <v>0.57299999999999995</v>
      </c>
      <c r="AB918">
        <v>0</v>
      </c>
      <c r="AC918" t="b">
        <v>1</v>
      </c>
      <c r="AI918">
        <v>828.90200000000004</v>
      </c>
      <c r="AJ918">
        <v>96.369</v>
      </c>
      <c r="AK918">
        <v>828.90599999999995</v>
      </c>
      <c r="AL918">
        <v>98.262</v>
      </c>
      <c r="AM918">
        <v>3.7850000000000001</v>
      </c>
      <c r="AN918">
        <v>7.86</v>
      </c>
      <c r="AO918">
        <v>9.07</v>
      </c>
      <c r="AP918">
        <v>0.55000000000000004</v>
      </c>
      <c r="AQ918">
        <v>22.024999999999999</v>
      </c>
      <c r="AR918">
        <v>6.9009999999999998</v>
      </c>
      <c r="AS918">
        <v>16.376999999999999</v>
      </c>
      <c r="AT918">
        <v>5.0000000000000001E-3</v>
      </c>
      <c r="AU918">
        <v>0.52700000000000002</v>
      </c>
      <c r="AV918">
        <v>0.36399999999999999</v>
      </c>
      <c r="AW918">
        <v>0</v>
      </c>
      <c r="AX918">
        <v>317096</v>
      </c>
      <c r="AY918" t="b">
        <v>0</v>
      </c>
      <c r="AZ918">
        <v>18.902999999999999</v>
      </c>
      <c r="BA918">
        <v>828.90300000000002</v>
      </c>
      <c r="BB918">
        <v>8.4589999999999996</v>
      </c>
      <c r="BC918">
        <v>97.718000000000004</v>
      </c>
      <c r="BD918">
        <v>6.2949999999999999</v>
      </c>
      <c r="BE918">
        <v>828.90599999999995</v>
      </c>
      <c r="BF918">
        <v>98.12</v>
      </c>
      <c r="BG918">
        <v>5</v>
      </c>
      <c r="BH918">
        <v>3</v>
      </c>
      <c r="BL918">
        <v>10</v>
      </c>
      <c r="BM918" t="s">
        <v>144</v>
      </c>
      <c r="BN918" t="s">
        <v>144</v>
      </c>
      <c r="BO918" t="s">
        <v>3292</v>
      </c>
      <c r="BQ918">
        <v>1</v>
      </c>
      <c r="BT918" s="51" t="s">
        <v>3293</v>
      </c>
      <c r="BV918" t="s">
        <v>3294</v>
      </c>
      <c r="CB918" s="51">
        <v>10</v>
      </c>
      <c r="CC918" s="51">
        <v>10</v>
      </c>
      <c r="CD918" s="51">
        <v>1.4E-2</v>
      </c>
      <c r="CE918" s="51">
        <v>1.4E-2</v>
      </c>
      <c r="CF918" s="51">
        <v>0.70799999999999996</v>
      </c>
      <c r="CG918" t="b">
        <f t="shared" si="11"/>
        <v>1</v>
      </c>
    </row>
    <row r="919" spans="1:85" hidden="1" x14ac:dyDescent="0.35">
      <c r="A919" t="s">
        <v>1071</v>
      </c>
      <c r="B919" t="s">
        <v>3853</v>
      </c>
      <c r="C919">
        <v>829.63</v>
      </c>
      <c r="D919">
        <v>8.1140000000000008</v>
      </c>
      <c r="E919">
        <v>94.4</v>
      </c>
      <c r="F919">
        <v>6.2949999999999999</v>
      </c>
      <c r="G919" t="s">
        <v>2884</v>
      </c>
      <c r="I919">
        <v>16.29</v>
      </c>
      <c r="J919">
        <v>829.63400000000001</v>
      </c>
      <c r="K919" s="68">
        <v>95.56</v>
      </c>
      <c r="L919">
        <v>4</v>
      </c>
      <c r="M919">
        <v>1</v>
      </c>
      <c r="N919" t="s">
        <v>3853</v>
      </c>
      <c r="O919">
        <v>1.8680000000000001</v>
      </c>
      <c r="P919">
        <v>10</v>
      </c>
      <c r="Q919">
        <v>8.1140000000000008</v>
      </c>
      <c r="R919">
        <v>829.63099999999997</v>
      </c>
      <c r="S919">
        <v>6.1139999999999999</v>
      </c>
      <c r="T919">
        <v>94.632000000000005</v>
      </c>
      <c r="U919">
        <v>5.0359999999999996</v>
      </c>
      <c r="V919">
        <v>100</v>
      </c>
      <c r="W919">
        <v>1.085</v>
      </c>
      <c r="X919">
        <v>0.88</v>
      </c>
      <c r="Y919">
        <v>21.69</v>
      </c>
      <c r="Z919">
        <v>22.151</v>
      </c>
      <c r="AA919">
        <v>0.57299999999999995</v>
      </c>
      <c r="AB919">
        <v>0</v>
      </c>
      <c r="AC919" t="b">
        <v>1</v>
      </c>
      <c r="BA919">
        <v>829.63</v>
      </c>
      <c r="BB919">
        <v>8.1140000000000008</v>
      </c>
      <c r="BC919">
        <v>94.4</v>
      </c>
      <c r="BD919">
        <v>6.2949999999999999</v>
      </c>
      <c r="BE919">
        <v>829.63400000000001</v>
      </c>
      <c r="BF919">
        <v>95.56</v>
      </c>
      <c r="BG919">
        <v>5</v>
      </c>
      <c r="BH919">
        <v>3</v>
      </c>
      <c r="BM919" t="s">
        <v>144</v>
      </c>
      <c r="BN919" t="s">
        <v>144</v>
      </c>
      <c r="BO919" t="s">
        <v>3301</v>
      </c>
      <c r="BT919"/>
      <c r="BU919"/>
      <c r="BV919" t="s">
        <v>3294</v>
      </c>
      <c r="BX919"/>
      <c r="BZ919"/>
      <c r="CA919"/>
      <c r="CB919"/>
      <c r="CC919"/>
      <c r="CD919">
        <v>0</v>
      </c>
      <c r="CE919"/>
      <c r="CF919">
        <v>0</v>
      </c>
    </row>
    <row r="920" spans="1:85" hidden="1" x14ac:dyDescent="0.35">
      <c r="A920" t="s">
        <v>1072</v>
      </c>
      <c r="B920" t="s">
        <v>3854</v>
      </c>
      <c r="C920" s="51">
        <v>829.947</v>
      </c>
      <c r="D920">
        <v>9.8109999999999999</v>
      </c>
      <c r="E920" s="68">
        <v>97.991</v>
      </c>
      <c r="F920">
        <v>6.2949999999999999</v>
      </c>
      <c r="G920" t="s">
        <v>3290</v>
      </c>
      <c r="I920">
        <v>21.24</v>
      </c>
      <c r="J920">
        <v>829.952</v>
      </c>
      <c r="K920" s="73">
        <v>100.42</v>
      </c>
      <c r="L920">
        <v>6</v>
      </c>
      <c r="M920">
        <v>1</v>
      </c>
      <c r="N920" s="51" t="s">
        <v>3854</v>
      </c>
      <c r="O920">
        <v>1.8480000000000001</v>
      </c>
      <c r="P920">
        <v>10</v>
      </c>
      <c r="Q920">
        <v>9.8109999999999999</v>
      </c>
      <c r="R920">
        <v>829.94799999999998</v>
      </c>
      <c r="S920">
        <v>7.8109999999999999</v>
      </c>
      <c r="T920">
        <v>98.477000000000004</v>
      </c>
      <c r="U920">
        <v>5.0359999999999996</v>
      </c>
      <c r="V920">
        <v>100</v>
      </c>
      <c r="W920">
        <v>1.085</v>
      </c>
      <c r="X920">
        <v>1.1850000000000001</v>
      </c>
      <c r="Y920">
        <v>22.35</v>
      </c>
      <c r="Z920">
        <v>22.151</v>
      </c>
      <c r="AA920">
        <v>0.57299999999999995</v>
      </c>
      <c r="AB920">
        <v>0</v>
      </c>
      <c r="AC920" t="b">
        <v>1</v>
      </c>
      <c r="AI920">
        <v>829.947</v>
      </c>
      <c r="AJ920">
        <v>99.040999999999997</v>
      </c>
      <c r="AK920">
        <v>829.952</v>
      </c>
      <c r="AL920">
        <v>100.608</v>
      </c>
      <c r="AM920">
        <v>3.1349999999999998</v>
      </c>
      <c r="AN920">
        <v>9.1199999999999992</v>
      </c>
      <c r="AO920">
        <v>10.99</v>
      </c>
      <c r="AP920">
        <v>0.76400000000000001</v>
      </c>
      <c r="AQ920">
        <v>21.978000000000002</v>
      </c>
      <c r="AR920">
        <v>6.13</v>
      </c>
      <c r="AS920">
        <v>1.2909999999999999</v>
      </c>
      <c r="AT920">
        <v>8.9999999999999993E-3</v>
      </c>
      <c r="AU920">
        <v>0.4</v>
      </c>
      <c r="AV920">
        <v>0.11600000000000001</v>
      </c>
      <c r="AW920">
        <v>0</v>
      </c>
      <c r="AX920">
        <v>320469</v>
      </c>
      <c r="AY920" t="b">
        <v>1</v>
      </c>
      <c r="AZ920">
        <v>21.423999999999999</v>
      </c>
      <c r="BA920">
        <v>829.947</v>
      </c>
      <c r="BB920">
        <v>9.8109999999999999</v>
      </c>
      <c r="BC920">
        <v>97.991</v>
      </c>
      <c r="BD920">
        <v>6.2949999999999999</v>
      </c>
      <c r="BE920">
        <v>829.952</v>
      </c>
      <c r="BF920">
        <v>100.42</v>
      </c>
      <c r="BG920">
        <v>7</v>
      </c>
      <c r="BH920">
        <v>3</v>
      </c>
      <c r="BI920">
        <v>7.8109999999999999</v>
      </c>
      <c r="BJ920">
        <v>5.0359999999999996</v>
      </c>
      <c r="BK920">
        <v>1.248</v>
      </c>
      <c r="BM920" t="s">
        <v>144</v>
      </c>
      <c r="BN920" t="s">
        <v>144</v>
      </c>
      <c r="BO920" t="s">
        <v>3292</v>
      </c>
      <c r="BQ920">
        <v>1</v>
      </c>
      <c r="BT920" s="51" t="s">
        <v>3293</v>
      </c>
      <c r="CB920" s="51">
        <v>10.99</v>
      </c>
      <c r="CC920" s="51">
        <v>10.99</v>
      </c>
      <c r="CD920" s="51">
        <v>0.01</v>
      </c>
      <c r="CE920" s="51">
        <v>1.7999999999999999E-2</v>
      </c>
      <c r="CF920" s="51">
        <v>0.72</v>
      </c>
      <c r="CG920" t="b">
        <f t="shared" ref="CG920:CG961" si="12">IF(CE920*100&lt;CC920,TRUE,FALSE)</f>
        <v>1</v>
      </c>
    </row>
    <row r="921" spans="1:85" hidden="1" x14ac:dyDescent="0.35">
      <c r="A921" t="s">
        <v>1073</v>
      </c>
      <c r="B921" t="s">
        <v>3855</v>
      </c>
      <c r="C921" s="51">
        <v>830.73299999999995</v>
      </c>
      <c r="D921">
        <v>13.132</v>
      </c>
      <c r="E921" s="68">
        <v>103.684</v>
      </c>
      <c r="F921">
        <v>6.2949999999999999</v>
      </c>
      <c r="G921" t="s">
        <v>3290</v>
      </c>
      <c r="I921">
        <v>26.19</v>
      </c>
      <c r="J921">
        <v>830.74</v>
      </c>
      <c r="K921" s="73">
        <v>105.22</v>
      </c>
      <c r="L921">
        <v>7</v>
      </c>
      <c r="M921">
        <v>1</v>
      </c>
      <c r="N921" s="51" t="s">
        <v>3855</v>
      </c>
      <c r="O921">
        <v>1.806</v>
      </c>
      <c r="P921">
        <v>10</v>
      </c>
      <c r="Q921">
        <v>13.132</v>
      </c>
      <c r="R921">
        <v>830.73400000000004</v>
      </c>
      <c r="S921">
        <v>10.506</v>
      </c>
      <c r="T921">
        <v>103.991</v>
      </c>
      <c r="U921">
        <v>5.0359999999999996</v>
      </c>
      <c r="V921">
        <v>100</v>
      </c>
      <c r="W921">
        <v>1.044</v>
      </c>
      <c r="X921">
        <v>1.3049999999999999</v>
      </c>
      <c r="Y921">
        <v>21.934999999999999</v>
      </c>
      <c r="Z921">
        <v>22.151</v>
      </c>
      <c r="AA921">
        <v>0.57299999999999995</v>
      </c>
      <c r="AB921">
        <v>0</v>
      </c>
      <c r="AC921" t="b">
        <v>1</v>
      </c>
      <c r="AI921">
        <v>830.73199999999997</v>
      </c>
      <c r="AJ921">
        <v>103.307</v>
      </c>
      <c r="AK921">
        <v>830.73800000000006</v>
      </c>
      <c r="AL921">
        <v>105.07</v>
      </c>
      <c r="AM921">
        <v>3.5249999999999999</v>
      </c>
      <c r="AN921">
        <v>12.53</v>
      </c>
      <c r="AO921">
        <v>11.87</v>
      </c>
      <c r="AP921">
        <v>1.056</v>
      </c>
      <c r="AQ921">
        <v>21.994</v>
      </c>
      <c r="AR921">
        <v>0.84699999999999998</v>
      </c>
      <c r="AS921">
        <v>1.381</v>
      </c>
      <c r="AT921">
        <v>4.0000000000000001E-3</v>
      </c>
      <c r="AU921">
        <v>0.378</v>
      </c>
      <c r="AV921">
        <v>0.13800000000000001</v>
      </c>
      <c r="AW921">
        <v>0</v>
      </c>
      <c r="AX921">
        <v>323842</v>
      </c>
      <c r="AY921" t="b">
        <v>1</v>
      </c>
      <c r="AZ921">
        <v>26.033999999999999</v>
      </c>
      <c r="BA921">
        <v>830.73299999999995</v>
      </c>
      <c r="BB921">
        <v>13.132</v>
      </c>
      <c r="BC921">
        <v>103.684</v>
      </c>
      <c r="BD921">
        <v>6.2949999999999999</v>
      </c>
      <c r="BE921">
        <v>830.74</v>
      </c>
      <c r="BF921">
        <v>105.22</v>
      </c>
      <c r="BG921">
        <v>7</v>
      </c>
      <c r="BH921">
        <v>3</v>
      </c>
      <c r="BI921">
        <v>10.506</v>
      </c>
      <c r="BJ921">
        <v>5.0359999999999996</v>
      </c>
      <c r="BK921">
        <v>1.262</v>
      </c>
      <c r="BM921" t="s">
        <v>144</v>
      </c>
      <c r="BN921" t="s">
        <v>144</v>
      </c>
      <c r="BO921" t="s">
        <v>3292</v>
      </c>
      <c r="BQ921">
        <v>1</v>
      </c>
      <c r="BT921" s="51" t="s">
        <v>3293</v>
      </c>
      <c r="CB921" s="51">
        <v>11.87</v>
      </c>
      <c r="CC921" s="51">
        <v>11.87</v>
      </c>
      <c r="CD921" s="51">
        <v>1.2999999999999999E-2</v>
      </c>
      <c r="CE921" s="51">
        <v>2.1999999999999999E-2</v>
      </c>
      <c r="CF921" s="51">
        <v>0.77200000000000002</v>
      </c>
      <c r="CG921" t="b">
        <f t="shared" si="12"/>
        <v>1</v>
      </c>
    </row>
    <row r="922" spans="1:85" hidden="1" x14ac:dyDescent="0.35">
      <c r="A922" t="s">
        <v>1074</v>
      </c>
      <c r="B922" t="s">
        <v>3856</v>
      </c>
      <c r="C922" s="51">
        <v>830.90700000000004</v>
      </c>
      <c r="D922">
        <v>12.111000000000001</v>
      </c>
      <c r="E922" s="68">
        <v>99.18</v>
      </c>
      <c r="F922">
        <v>6.2949999999999999</v>
      </c>
      <c r="G922" t="s">
        <v>3290</v>
      </c>
      <c r="I922">
        <v>23.71</v>
      </c>
      <c r="J922">
        <v>830.91099999999994</v>
      </c>
      <c r="K922" s="73">
        <v>102.68</v>
      </c>
      <c r="L922">
        <v>5</v>
      </c>
      <c r="M922">
        <v>1</v>
      </c>
      <c r="N922" s="51" t="s">
        <v>3856</v>
      </c>
      <c r="O922">
        <v>1.7869999999999999</v>
      </c>
      <c r="P922">
        <v>10</v>
      </c>
      <c r="Q922">
        <v>12.111000000000001</v>
      </c>
      <c r="R922">
        <v>830.90700000000004</v>
      </c>
      <c r="S922">
        <v>9.6880000000000006</v>
      </c>
      <c r="T922">
        <v>99.88</v>
      </c>
      <c r="U922">
        <v>5.0359999999999996</v>
      </c>
      <c r="V922">
        <v>100</v>
      </c>
      <c r="W922">
        <v>1.085</v>
      </c>
      <c r="X922">
        <v>0.98</v>
      </c>
      <c r="Y922">
        <v>21.99</v>
      </c>
      <c r="Z922">
        <v>22.151</v>
      </c>
      <c r="AA922">
        <v>0.57299999999999995</v>
      </c>
      <c r="AB922">
        <v>0</v>
      </c>
      <c r="AC922" t="b">
        <v>1</v>
      </c>
      <c r="AI922">
        <v>830.90499999999997</v>
      </c>
      <c r="AJ922">
        <v>100.489</v>
      </c>
      <c r="AK922">
        <v>830.91099999999994</v>
      </c>
      <c r="AL922">
        <v>102.497</v>
      </c>
      <c r="AM922">
        <v>4.016</v>
      </c>
      <c r="AN922">
        <v>10.79</v>
      </c>
      <c r="AO922">
        <v>9.6199999999999992</v>
      </c>
      <c r="AP922">
        <v>0.70199999999999996</v>
      </c>
      <c r="AQ922">
        <v>22.013000000000002</v>
      </c>
      <c r="AR922">
        <v>6.3760000000000003</v>
      </c>
      <c r="AS922">
        <v>18.881</v>
      </c>
      <c r="AT922">
        <v>0</v>
      </c>
      <c r="AU922">
        <v>0.52700000000000002</v>
      </c>
      <c r="AV922">
        <v>0.214</v>
      </c>
      <c r="AW922">
        <v>0</v>
      </c>
      <c r="AX922">
        <v>327215</v>
      </c>
      <c r="AY922" t="b">
        <v>1</v>
      </c>
      <c r="AZ922">
        <v>23.524000000000001</v>
      </c>
      <c r="BA922">
        <v>830.90700000000004</v>
      </c>
      <c r="BB922">
        <v>12.111000000000001</v>
      </c>
      <c r="BC922">
        <v>99.18</v>
      </c>
      <c r="BD922">
        <v>6.2949999999999999</v>
      </c>
      <c r="BE922">
        <v>830.91099999999994</v>
      </c>
      <c r="BF922">
        <v>102.68</v>
      </c>
      <c r="BG922">
        <v>5</v>
      </c>
      <c r="BH922">
        <v>3</v>
      </c>
      <c r="BI922">
        <v>9.6880000000000006</v>
      </c>
      <c r="BJ922">
        <v>5.0359999999999996</v>
      </c>
      <c r="BK922">
        <v>0.93</v>
      </c>
      <c r="BM922" t="s">
        <v>144</v>
      </c>
      <c r="BN922" t="s">
        <v>144</v>
      </c>
      <c r="BO922" t="s">
        <v>3292</v>
      </c>
      <c r="BQ922">
        <v>1</v>
      </c>
      <c r="BT922" s="51" t="s">
        <v>3293</v>
      </c>
      <c r="BV922" t="s">
        <v>3294</v>
      </c>
      <c r="CB922" s="51">
        <v>9.6199999999999992</v>
      </c>
      <c r="CC922" s="51">
        <v>9.6199999999999992</v>
      </c>
      <c r="CD922" s="51">
        <v>5.0000000000000001E-3</v>
      </c>
      <c r="CE922" s="51">
        <v>0.01</v>
      </c>
      <c r="CF922" s="51">
        <v>0.73499999999999999</v>
      </c>
      <c r="CG922" t="b">
        <f t="shared" si="12"/>
        <v>1</v>
      </c>
    </row>
    <row r="923" spans="1:85" hidden="1" x14ac:dyDescent="0.35">
      <c r="A923" t="s">
        <v>1075</v>
      </c>
      <c r="B923" t="s">
        <v>3857</v>
      </c>
      <c r="C923" s="51">
        <v>830.97299999999996</v>
      </c>
      <c r="D923">
        <v>8.2880000000000003</v>
      </c>
      <c r="E923" s="68">
        <v>95.319000000000003</v>
      </c>
      <c r="F923">
        <v>6.2949999999999999</v>
      </c>
      <c r="G923" t="s">
        <v>3290</v>
      </c>
      <c r="I923">
        <v>21.24</v>
      </c>
      <c r="J923">
        <v>830.97500000000002</v>
      </c>
      <c r="K923" s="73">
        <v>100.21</v>
      </c>
      <c r="L923">
        <v>5</v>
      </c>
      <c r="M923">
        <v>1</v>
      </c>
      <c r="N923" s="51" t="s">
        <v>3857</v>
      </c>
      <c r="O923">
        <v>1.7869999999999999</v>
      </c>
      <c r="P923">
        <v>10</v>
      </c>
      <c r="Q923">
        <v>8.2880000000000003</v>
      </c>
      <c r="R923">
        <v>830.97299999999996</v>
      </c>
      <c r="S923">
        <v>6.2880000000000003</v>
      </c>
      <c r="T923">
        <v>96.296999999999997</v>
      </c>
      <c r="U923">
        <v>5.0359999999999996</v>
      </c>
      <c r="V923">
        <v>100</v>
      </c>
      <c r="W923">
        <v>1.085</v>
      </c>
      <c r="X923">
        <v>1.01</v>
      </c>
      <c r="Y923">
        <v>22.35</v>
      </c>
      <c r="Z923">
        <v>22.151</v>
      </c>
      <c r="AA923">
        <v>0.57299999999999995</v>
      </c>
      <c r="AB923">
        <v>0</v>
      </c>
      <c r="AC923" t="b">
        <v>1</v>
      </c>
      <c r="AI923">
        <v>830.97</v>
      </c>
      <c r="AJ923">
        <v>98.358000000000004</v>
      </c>
      <c r="AK923">
        <v>830.97400000000005</v>
      </c>
      <c r="AL923">
        <v>99.974000000000004</v>
      </c>
      <c r="AM923">
        <v>3.2309999999999999</v>
      </c>
      <c r="AN923">
        <v>8.1300000000000008</v>
      </c>
      <c r="AO923">
        <v>10.220000000000001</v>
      </c>
      <c r="AP923">
        <v>0.56200000000000006</v>
      </c>
      <c r="AQ923">
        <v>22.02</v>
      </c>
      <c r="AR923">
        <v>6.8419999999999996</v>
      </c>
      <c r="AS923">
        <v>14.077</v>
      </c>
      <c r="AT923">
        <v>0.16700000000000001</v>
      </c>
      <c r="AU923">
        <v>3.5999999999999997E-2</v>
      </c>
      <c r="AV923">
        <v>0.20499999999999999</v>
      </c>
      <c r="AW923">
        <v>0</v>
      </c>
      <c r="AX923">
        <v>330588</v>
      </c>
      <c r="AY923" t="b">
        <v>1</v>
      </c>
      <c r="AZ923">
        <v>21.004000000000001</v>
      </c>
      <c r="BA923">
        <v>830.97299999999996</v>
      </c>
      <c r="BB923">
        <v>8.2880000000000003</v>
      </c>
      <c r="BC923">
        <v>95.319000000000003</v>
      </c>
      <c r="BD923">
        <v>6.2949999999999999</v>
      </c>
      <c r="BE923">
        <v>830.97500000000002</v>
      </c>
      <c r="BF923">
        <v>100.21</v>
      </c>
      <c r="BG923">
        <v>6</v>
      </c>
      <c r="BH923">
        <v>3</v>
      </c>
      <c r="BI923">
        <v>6.2880000000000003</v>
      </c>
      <c r="BJ923">
        <v>5.0359999999999996</v>
      </c>
      <c r="BK923">
        <v>1.077</v>
      </c>
      <c r="BM923" t="s">
        <v>144</v>
      </c>
      <c r="BN923" t="s">
        <v>144</v>
      </c>
      <c r="BO923" t="s">
        <v>3292</v>
      </c>
      <c r="BQ923">
        <v>1</v>
      </c>
      <c r="BT923" s="51" t="s">
        <v>3293</v>
      </c>
      <c r="BV923" t="s">
        <v>3294</v>
      </c>
      <c r="CB923" s="51">
        <v>10.220000000000001</v>
      </c>
      <c r="CC923" s="51">
        <v>10.220000000000001</v>
      </c>
      <c r="CD923" s="51">
        <v>1.6E-2</v>
      </c>
      <c r="CE923" s="51">
        <v>3.2000000000000001E-2</v>
      </c>
      <c r="CF923" s="51">
        <v>0.71399999999999997</v>
      </c>
      <c r="CG923" t="b">
        <f t="shared" si="12"/>
        <v>1</v>
      </c>
    </row>
    <row r="924" spans="1:85" hidden="1" x14ac:dyDescent="0.35">
      <c r="A924" t="s">
        <v>1076</v>
      </c>
      <c r="B924" t="s">
        <v>3858</v>
      </c>
      <c r="C924" s="51">
        <v>831.20899999999995</v>
      </c>
      <c r="D924">
        <v>10.673</v>
      </c>
      <c r="E924" s="68">
        <v>92.155000000000001</v>
      </c>
      <c r="F924">
        <v>6.2949999999999999</v>
      </c>
      <c r="G924" t="s">
        <v>3290</v>
      </c>
      <c r="I924">
        <v>13.81</v>
      </c>
      <c r="J924">
        <v>831.21299999999997</v>
      </c>
      <c r="K924" s="73">
        <v>92.75</v>
      </c>
      <c r="L924">
        <v>6</v>
      </c>
      <c r="M924">
        <v>1</v>
      </c>
      <c r="N924" s="51" t="s">
        <v>3858</v>
      </c>
      <c r="O924">
        <v>1.8660000000000001</v>
      </c>
      <c r="P924">
        <v>10</v>
      </c>
      <c r="Q924">
        <v>10.673</v>
      </c>
      <c r="R924">
        <v>831.21</v>
      </c>
      <c r="S924">
        <v>8.5380000000000003</v>
      </c>
      <c r="T924">
        <v>92.274000000000001</v>
      </c>
      <c r="U924">
        <v>5.0359999999999996</v>
      </c>
      <c r="V924">
        <v>100</v>
      </c>
      <c r="W924">
        <v>1.085</v>
      </c>
      <c r="X924">
        <v>1.1819999999999999</v>
      </c>
      <c r="Y924">
        <v>21.75</v>
      </c>
      <c r="Z924">
        <v>22.151</v>
      </c>
      <c r="AA924">
        <v>0.57299999999999995</v>
      </c>
      <c r="AB924">
        <v>0</v>
      </c>
      <c r="AC924" t="b">
        <v>1</v>
      </c>
      <c r="AI924">
        <v>831.20799999999997</v>
      </c>
      <c r="AJ924">
        <v>90.578999999999994</v>
      </c>
      <c r="AK924">
        <v>831.21299999999997</v>
      </c>
      <c r="AL924">
        <v>91.963999999999999</v>
      </c>
      <c r="AM924">
        <v>2.77</v>
      </c>
      <c r="AN924">
        <v>9.44</v>
      </c>
      <c r="AO924">
        <v>13.83</v>
      </c>
      <c r="AP924">
        <v>0.85199999999999998</v>
      </c>
      <c r="AQ924">
        <v>22.029</v>
      </c>
      <c r="AR924">
        <v>4.3159999999999998</v>
      </c>
      <c r="AS924">
        <v>0.81799999999999995</v>
      </c>
      <c r="AT924">
        <v>4.0000000000000001E-3</v>
      </c>
      <c r="AU924">
        <v>0.378</v>
      </c>
      <c r="AV924">
        <v>0.191</v>
      </c>
      <c r="AW924">
        <v>0</v>
      </c>
      <c r="AX924">
        <v>333961</v>
      </c>
      <c r="AY924" t="b">
        <v>1</v>
      </c>
      <c r="AZ924">
        <v>13.022</v>
      </c>
      <c r="BA924">
        <v>831.20899999999995</v>
      </c>
      <c r="BB924">
        <v>10.673</v>
      </c>
      <c r="BC924">
        <v>92.155000000000001</v>
      </c>
      <c r="BD924">
        <v>6.2949999999999999</v>
      </c>
      <c r="BE924">
        <v>831.21299999999997</v>
      </c>
      <c r="BF924">
        <v>92.75</v>
      </c>
      <c r="BG924">
        <v>7</v>
      </c>
      <c r="BH924">
        <v>3</v>
      </c>
      <c r="BI924">
        <v>8.5380000000000003</v>
      </c>
      <c r="BJ924">
        <v>5.0359999999999996</v>
      </c>
      <c r="BK924">
        <v>1.111</v>
      </c>
      <c r="BM924" t="s">
        <v>144</v>
      </c>
      <c r="BN924" t="s">
        <v>144</v>
      </c>
      <c r="BO924" t="s">
        <v>3292</v>
      </c>
      <c r="BQ924">
        <v>1</v>
      </c>
      <c r="BT924" s="51" t="s">
        <v>3293</v>
      </c>
      <c r="BV924" t="s">
        <v>3294</v>
      </c>
      <c r="CB924" s="51">
        <v>13.83</v>
      </c>
      <c r="CC924" s="51">
        <v>13.83</v>
      </c>
      <c r="CD924" s="51">
        <v>1.2E-2</v>
      </c>
      <c r="CE924" s="51">
        <v>2.8000000000000001E-2</v>
      </c>
      <c r="CF924" s="51">
        <v>0.71099999999999997</v>
      </c>
      <c r="CG924" t="b">
        <f t="shared" si="12"/>
        <v>1</v>
      </c>
    </row>
    <row r="925" spans="1:85" hidden="1" x14ac:dyDescent="0.35">
      <c r="A925" t="s">
        <v>1077</v>
      </c>
      <c r="B925" t="s">
        <v>3859</v>
      </c>
      <c r="C925" s="51">
        <v>831.69799999999998</v>
      </c>
      <c r="D925">
        <v>10.127000000000001</v>
      </c>
      <c r="E925" s="68">
        <v>92.686999999999998</v>
      </c>
      <c r="F925">
        <v>6.2949999999999999</v>
      </c>
      <c r="G925" t="s">
        <v>3290</v>
      </c>
      <c r="I925">
        <v>16.29</v>
      </c>
      <c r="J925">
        <v>831.70299999999997</v>
      </c>
      <c r="K925" s="73">
        <v>95.3</v>
      </c>
      <c r="L925">
        <v>5</v>
      </c>
      <c r="M925">
        <v>1</v>
      </c>
      <c r="N925" s="51" t="s">
        <v>3859</v>
      </c>
      <c r="O925">
        <v>1.7709999999999999</v>
      </c>
      <c r="P925">
        <v>10</v>
      </c>
      <c r="Q925">
        <v>10.127000000000001</v>
      </c>
      <c r="R925">
        <v>831.69899999999996</v>
      </c>
      <c r="S925">
        <v>8.1010000000000009</v>
      </c>
      <c r="T925">
        <v>93.21</v>
      </c>
      <c r="U925">
        <v>5.0359999999999996</v>
      </c>
      <c r="V925">
        <v>100</v>
      </c>
      <c r="W925">
        <v>1.0860000000000001</v>
      </c>
      <c r="X925">
        <v>1.0640000000000001</v>
      </c>
      <c r="Y925">
        <v>21.77</v>
      </c>
      <c r="Z925">
        <v>22.024999999999999</v>
      </c>
      <c r="AA925">
        <v>0.57299999999999995</v>
      </c>
      <c r="AB925">
        <v>0</v>
      </c>
      <c r="AC925" t="b">
        <v>1</v>
      </c>
      <c r="AI925">
        <v>831.69600000000003</v>
      </c>
      <c r="AJ925">
        <v>92.545000000000002</v>
      </c>
      <c r="AK925">
        <v>831.70100000000002</v>
      </c>
      <c r="AL925">
        <v>94.540999999999997</v>
      </c>
      <c r="AM925">
        <v>3.9910000000000001</v>
      </c>
      <c r="AN925">
        <v>8.85</v>
      </c>
      <c r="AO925">
        <v>11.28</v>
      </c>
      <c r="AP925">
        <v>0.754</v>
      </c>
      <c r="AQ925">
        <v>22.021999999999998</v>
      </c>
      <c r="AR925">
        <v>0.82199999999999995</v>
      </c>
      <c r="AS925">
        <v>1.649</v>
      </c>
      <c r="AT925">
        <v>6.0000000000000001E-3</v>
      </c>
      <c r="AU925">
        <v>0.35599999999999998</v>
      </c>
      <c r="AV925">
        <v>0.23799999999999999</v>
      </c>
      <c r="AW925">
        <v>0</v>
      </c>
      <c r="AX925">
        <v>337334</v>
      </c>
      <c r="AY925" t="b">
        <v>1</v>
      </c>
      <c r="AZ925">
        <v>15.542999999999999</v>
      </c>
      <c r="BA925">
        <v>831.69799999999998</v>
      </c>
      <c r="BB925">
        <v>10.127000000000001</v>
      </c>
      <c r="BC925">
        <v>92.686999999999998</v>
      </c>
      <c r="BD925">
        <v>6.2949999999999999</v>
      </c>
      <c r="BE925">
        <v>831.70299999999997</v>
      </c>
      <c r="BF925">
        <v>95.3</v>
      </c>
      <c r="BG925">
        <v>6</v>
      </c>
      <c r="BH925">
        <v>3</v>
      </c>
      <c r="BI925">
        <v>8.1010000000000009</v>
      </c>
      <c r="BJ925">
        <v>5.0359999999999996</v>
      </c>
      <c r="BK925">
        <v>0.99</v>
      </c>
      <c r="BM925" t="s">
        <v>144</v>
      </c>
      <c r="BN925" t="s">
        <v>144</v>
      </c>
      <c r="BO925" t="s">
        <v>3312</v>
      </c>
      <c r="BQ925">
        <v>1</v>
      </c>
      <c r="BT925" s="51" t="s">
        <v>3293</v>
      </c>
      <c r="BV925" t="s">
        <v>3294</v>
      </c>
      <c r="CB925" s="51">
        <v>11.28</v>
      </c>
      <c r="CC925" s="51">
        <v>11.28</v>
      </c>
      <c r="CD925" s="51">
        <v>7.0000000000000001E-3</v>
      </c>
      <c r="CE925" s="51">
        <v>1.6E-2</v>
      </c>
      <c r="CF925" s="51">
        <v>0.72099999999999997</v>
      </c>
      <c r="CG925" t="b">
        <f t="shared" si="12"/>
        <v>1</v>
      </c>
    </row>
    <row r="926" spans="1:85" hidden="1" x14ac:dyDescent="0.35">
      <c r="A926" t="s">
        <v>1078</v>
      </c>
      <c r="B926" t="s">
        <v>3860</v>
      </c>
      <c r="C926" s="51">
        <v>831.89599999999996</v>
      </c>
      <c r="D926">
        <v>8</v>
      </c>
      <c r="E926" s="68">
        <v>99.823999999999998</v>
      </c>
      <c r="F926">
        <v>6.2949999999999999</v>
      </c>
      <c r="G926" t="s">
        <v>3290</v>
      </c>
      <c r="I926">
        <v>21.24</v>
      </c>
      <c r="J926">
        <v>831.9</v>
      </c>
      <c r="K926" s="73">
        <v>100.32</v>
      </c>
      <c r="L926">
        <v>4</v>
      </c>
      <c r="M926">
        <v>1</v>
      </c>
      <c r="N926" s="51" t="s">
        <v>3860</v>
      </c>
      <c r="O926">
        <v>1.794</v>
      </c>
      <c r="P926">
        <v>10</v>
      </c>
      <c r="Q926">
        <v>8</v>
      </c>
      <c r="R926">
        <v>831.89700000000005</v>
      </c>
      <c r="S926">
        <v>6</v>
      </c>
      <c r="T926">
        <v>99.923000000000002</v>
      </c>
      <c r="U926">
        <v>5.0359999999999996</v>
      </c>
      <c r="V926">
        <v>100</v>
      </c>
      <c r="W926">
        <v>1.0860000000000001</v>
      </c>
      <c r="X926">
        <v>0.88400000000000001</v>
      </c>
      <c r="Y926">
        <v>22.38</v>
      </c>
      <c r="Z926">
        <v>22.024999999999999</v>
      </c>
      <c r="AA926">
        <v>0.57299999999999995</v>
      </c>
      <c r="AB926">
        <v>0</v>
      </c>
      <c r="AC926" t="b">
        <v>1</v>
      </c>
      <c r="AI926">
        <v>831.89300000000003</v>
      </c>
      <c r="AJ926">
        <v>98.962999999999994</v>
      </c>
      <c r="AK926">
        <v>831.89700000000005</v>
      </c>
      <c r="AL926">
        <v>100.501</v>
      </c>
      <c r="AM926">
        <v>3.0760000000000001</v>
      </c>
      <c r="AN926">
        <v>8.61</v>
      </c>
      <c r="AO926">
        <v>9.01</v>
      </c>
      <c r="AP926">
        <v>0.58199999999999996</v>
      </c>
      <c r="AQ926">
        <v>21.997</v>
      </c>
      <c r="AR926">
        <v>9.7479999999999993</v>
      </c>
      <c r="AS926">
        <v>18.763000000000002</v>
      </c>
      <c r="AT926">
        <v>6.0000000000000001E-3</v>
      </c>
      <c r="AU926">
        <v>0.52700000000000002</v>
      </c>
      <c r="AV926">
        <v>0.33300000000000002</v>
      </c>
      <c r="AW926">
        <v>0</v>
      </c>
      <c r="AX926">
        <v>340707</v>
      </c>
      <c r="AY926" t="b">
        <v>0</v>
      </c>
      <c r="AZ926">
        <v>21.423999999999999</v>
      </c>
      <c r="BA926">
        <v>831.89599999999996</v>
      </c>
      <c r="BB926">
        <v>8</v>
      </c>
      <c r="BC926">
        <v>99.823999999999998</v>
      </c>
      <c r="BD926">
        <v>6.2949999999999999</v>
      </c>
      <c r="BE926">
        <v>831.9</v>
      </c>
      <c r="BF926">
        <v>100.32</v>
      </c>
      <c r="BG926">
        <v>6</v>
      </c>
      <c r="BH926">
        <v>3</v>
      </c>
      <c r="BI926">
        <v>6</v>
      </c>
      <c r="BJ926">
        <v>5.0359999999999996</v>
      </c>
      <c r="BK926">
        <v>0.94699999999999995</v>
      </c>
      <c r="BL926">
        <v>10</v>
      </c>
      <c r="BM926" t="s">
        <v>144</v>
      </c>
      <c r="BN926" t="s">
        <v>144</v>
      </c>
      <c r="BO926" t="s">
        <v>3292</v>
      </c>
      <c r="BQ926">
        <v>1</v>
      </c>
      <c r="BT926" s="51" t="s">
        <v>3293</v>
      </c>
      <c r="BV926" t="s">
        <v>3294</v>
      </c>
      <c r="CB926" s="51">
        <v>10</v>
      </c>
      <c r="CC926" s="51">
        <v>10</v>
      </c>
      <c r="CD926" s="51">
        <v>1.2999999999999999E-2</v>
      </c>
      <c r="CE926" s="51">
        <v>1.2999999999999999E-2</v>
      </c>
      <c r="CF926" s="51">
        <v>0.74</v>
      </c>
      <c r="CG926" t="b">
        <f t="shared" si="12"/>
        <v>1</v>
      </c>
    </row>
    <row r="927" spans="1:85" hidden="1" x14ac:dyDescent="0.35">
      <c r="A927" t="s">
        <v>1079</v>
      </c>
      <c r="B927" t="s">
        <v>3861</v>
      </c>
      <c r="C927" s="51">
        <v>831.96900000000005</v>
      </c>
      <c r="D927">
        <v>8.0640000000000001</v>
      </c>
      <c r="E927" s="68">
        <v>97.929000000000002</v>
      </c>
      <c r="F927">
        <v>6.2949999999999999</v>
      </c>
      <c r="G927" t="s">
        <v>3290</v>
      </c>
      <c r="I927">
        <v>21.24</v>
      </c>
      <c r="J927">
        <v>831.97400000000005</v>
      </c>
      <c r="K927" s="73">
        <v>100.33</v>
      </c>
      <c r="L927">
        <v>6</v>
      </c>
      <c r="M927">
        <v>1</v>
      </c>
      <c r="N927" s="51" t="s">
        <v>3861</v>
      </c>
      <c r="O927">
        <v>1.839</v>
      </c>
      <c r="P927">
        <v>10</v>
      </c>
      <c r="Q927">
        <v>8.0640000000000001</v>
      </c>
      <c r="R927">
        <v>831.97</v>
      </c>
      <c r="S927">
        <v>6.0640000000000001</v>
      </c>
      <c r="T927">
        <v>98.409000000000006</v>
      </c>
      <c r="U927">
        <v>5.0359999999999996</v>
      </c>
      <c r="V927">
        <v>100</v>
      </c>
      <c r="W927">
        <v>1.0860000000000001</v>
      </c>
      <c r="X927">
        <v>1.17</v>
      </c>
      <c r="Y927">
        <v>22.47</v>
      </c>
      <c r="Z927">
        <v>22.024999999999999</v>
      </c>
      <c r="AA927">
        <v>0.57299999999999995</v>
      </c>
      <c r="AB927">
        <v>0</v>
      </c>
      <c r="AC927" t="b">
        <v>1</v>
      </c>
      <c r="AI927">
        <v>831.96900000000005</v>
      </c>
      <c r="AJ927">
        <v>98.436000000000007</v>
      </c>
      <c r="AK927">
        <v>831.97299999999996</v>
      </c>
      <c r="AL927">
        <v>100.515</v>
      </c>
      <c r="AM927">
        <v>4.1589999999999998</v>
      </c>
      <c r="AN927">
        <v>7.59</v>
      </c>
      <c r="AO927">
        <v>10.42</v>
      </c>
      <c r="AP927">
        <v>0.70299999999999996</v>
      </c>
      <c r="AQ927">
        <v>22.01</v>
      </c>
      <c r="AR927">
        <v>6.5869999999999997</v>
      </c>
      <c r="AS927">
        <v>13.188000000000001</v>
      </c>
      <c r="AT927">
        <v>9.2999999999999999E-2</v>
      </c>
      <c r="AU927">
        <v>0.224</v>
      </c>
      <c r="AV927">
        <v>0.151</v>
      </c>
      <c r="AW927">
        <v>0</v>
      </c>
      <c r="AX927">
        <v>344080</v>
      </c>
      <c r="AY927" t="b">
        <v>1</v>
      </c>
      <c r="AZ927">
        <v>21.423999999999999</v>
      </c>
      <c r="BA927">
        <v>831.96900000000005</v>
      </c>
      <c r="BB927">
        <v>8.0640000000000001</v>
      </c>
      <c r="BC927">
        <v>97.929000000000002</v>
      </c>
      <c r="BD927">
        <v>6.2949999999999999</v>
      </c>
      <c r="BE927">
        <v>831.97400000000005</v>
      </c>
      <c r="BF927">
        <v>100.33</v>
      </c>
      <c r="BG927">
        <v>7</v>
      </c>
      <c r="BH927">
        <v>3</v>
      </c>
      <c r="BI927">
        <v>6.0640000000000001</v>
      </c>
      <c r="BJ927">
        <v>5.0359999999999996</v>
      </c>
      <c r="BK927">
        <v>1.1220000000000001</v>
      </c>
      <c r="BM927" t="s">
        <v>144</v>
      </c>
      <c r="BN927" t="s">
        <v>144</v>
      </c>
      <c r="BO927" t="s">
        <v>3312</v>
      </c>
      <c r="BQ927">
        <v>1</v>
      </c>
      <c r="BT927" s="51" t="s">
        <v>3293</v>
      </c>
      <c r="BV927" t="s">
        <v>3294</v>
      </c>
      <c r="CB927" s="51">
        <v>10.42</v>
      </c>
      <c r="CC927" s="51">
        <v>10.42</v>
      </c>
      <c r="CD927" s="51">
        <v>4.0000000000000001E-3</v>
      </c>
      <c r="CE927" s="51">
        <v>7.0000000000000001E-3</v>
      </c>
      <c r="CF927" s="51">
        <v>0.72799999999999998</v>
      </c>
      <c r="CG927" t="b">
        <f t="shared" si="12"/>
        <v>1</v>
      </c>
    </row>
    <row r="928" spans="1:85" hidden="1" x14ac:dyDescent="0.35">
      <c r="A928" t="s">
        <v>1080</v>
      </c>
      <c r="B928" t="s">
        <v>3862</v>
      </c>
      <c r="C928" s="51">
        <v>832.76499999999999</v>
      </c>
      <c r="D928">
        <v>9.4499999999999993</v>
      </c>
      <c r="E928" s="68">
        <v>96.227999999999994</v>
      </c>
      <c r="F928">
        <v>6.2949999999999999</v>
      </c>
      <c r="G928" t="s">
        <v>3290</v>
      </c>
      <c r="I928">
        <v>21.24</v>
      </c>
      <c r="J928">
        <v>832.76800000000003</v>
      </c>
      <c r="K928" s="73">
        <v>100.41</v>
      </c>
      <c r="L928">
        <v>6</v>
      </c>
      <c r="M928">
        <v>1</v>
      </c>
      <c r="N928" s="51" t="s">
        <v>3862</v>
      </c>
      <c r="O928">
        <v>1.89</v>
      </c>
      <c r="P928">
        <v>10</v>
      </c>
      <c r="Q928">
        <v>9.4499999999999993</v>
      </c>
      <c r="R928">
        <v>832.76599999999996</v>
      </c>
      <c r="S928">
        <v>7.45</v>
      </c>
      <c r="T928">
        <v>97.063999999999993</v>
      </c>
      <c r="U928">
        <v>5.0359999999999996</v>
      </c>
      <c r="V928">
        <v>100</v>
      </c>
      <c r="W928">
        <v>1.0860000000000001</v>
      </c>
      <c r="X928">
        <v>1.095</v>
      </c>
      <c r="Y928">
        <v>22.443000000000001</v>
      </c>
      <c r="Z928">
        <v>22.024999999999999</v>
      </c>
      <c r="AA928">
        <v>0.57299999999999995</v>
      </c>
      <c r="AB928">
        <v>0</v>
      </c>
      <c r="AC928" t="b">
        <v>1</v>
      </c>
      <c r="AI928">
        <v>832.76199999999994</v>
      </c>
      <c r="AJ928">
        <v>98.18</v>
      </c>
      <c r="AK928">
        <v>832.76700000000005</v>
      </c>
      <c r="AL928">
        <v>99.751999999999995</v>
      </c>
      <c r="AM928">
        <v>3.1429999999999998</v>
      </c>
      <c r="AN928">
        <v>10.48</v>
      </c>
      <c r="AO928">
        <v>13.43</v>
      </c>
      <c r="AP928">
        <v>0.83</v>
      </c>
      <c r="AQ928">
        <v>22</v>
      </c>
      <c r="AR928">
        <v>5.4370000000000003</v>
      </c>
      <c r="AS928">
        <v>1.522</v>
      </c>
      <c r="AT928">
        <v>4.0000000000000001E-3</v>
      </c>
      <c r="AU928">
        <v>0.31900000000000001</v>
      </c>
      <c r="AV928">
        <v>0.30499999999999999</v>
      </c>
      <c r="AW928">
        <v>0</v>
      </c>
      <c r="AX928">
        <v>347453</v>
      </c>
      <c r="AY928" t="b">
        <v>1</v>
      </c>
      <c r="AZ928">
        <v>20.582999999999998</v>
      </c>
      <c r="BA928">
        <v>832.76499999999999</v>
      </c>
      <c r="BB928">
        <v>9.4499999999999993</v>
      </c>
      <c r="BC928">
        <v>96.227999999999994</v>
      </c>
      <c r="BD928">
        <v>6.2949999999999999</v>
      </c>
      <c r="BE928">
        <v>832.76800000000003</v>
      </c>
      <c r="BF928">
        <v>100.41</v>
      </c>
      <c r="BG928">
        <v>6</v>
      </c>
      <c r="BH928">
        <v>3</v>
      </c>
      <c r="BI928">
        <v>7.45</v>
      </c>
      <c r="BJ928">
        <v>5.0359999999999996</v>
      </c>
      <c r="BK928">
        <v>1.0569999999999999</v>
      </c>
      <c r="BM928" t="s">
        <v>144</v>
      </c>
      <c r="BN928" t="s">
        <v>144</v>
      </c>
      <c r="BO928" t="s">
        <v>3312</v>
      </c>
      <c r="BQ928">
        <v>1</v>
      </c>
      <c r="BT928" s="51" t="s">
        <v>3293</v>
      </c>
      <c r="BV928" t="s">
        <v>3294</v>
      </c>
      <c r="CB928" s="51">
        <v>13.43</v>
      </c>
      <c r="CC928" s="51">
        <v>13.43</v>
      </c>
      <c r="CD928" s="51">
        <v>1E-3</v>
      </c>
      <c r="CE928" s="51">
        <v>2E-3</v>
      </c>
      <c r="CF928" s="51">
        <v>0.75900000000000001</v>
      </c>
      <c r="CG928" t="b">
        <f t="shared" si="12"/>
        <v>1</v>
      </c>
    </row>
    <row r="929" spans="1:85" hidden="1" x14ac:dyDescent="0.35">
      <c r="A929" t="s">
        <v>1081</v>
      </c>
      <c r="B929" t="s">
        <v>3863</v>
      </c>
      <c r="C929" s="51">
        <v>833.31899999999996</v>
      </c>
      <c r="D929">
        <v>10.016999999999999</v>
      </c>
      <c r="E929" s="68">
        <v>96.113</v>
      </c>
      <c r="F929">
        <v>6.2949999999999999</v>
      </c>
      <c r="G929" t="s">
        <v>3290</v>
      </c>
      <c r="I929">
        <v>21.24</v>
      </c>
      <c r="J929">
        <v>833.32299999999998</v>
      </c>
      <c r="K929" s="73">
        <v>100.31</v>
      </c>
      <c r="L929">
        <v>7</v>
      </c>
      <c r="M929">
        <v>1</v>
      </c>
      <c r="N929" s="51" t="s">
        <v>3863</v>
      </c>
      <c r="O929">
        <v>1.8109999999999999</v>
      </c>
      <c r="P929">
        <v>10</v>
      </c>
      <c r="Q929">
        <v>10.016999999999999</v>
      </c>
      <c r="R929">
        <v>833.32</v>
      </c>
      <c r="S929">
        <v>8.0129999999999999</v>
      </c>
      <c r="T929">
        <v>96.953000000000003</v>
      </c>
      <c r="U929">
        <v>5.0359999999999996</v>
      </c>
      <c r="V929">
        <v>100</v>
      </c>
      <c r="W929">
        <v>1.0860000000000001</v>
      </c>
      <c r="X929">
        <v>1.3140000000000001</v>
      </c>
      <c r="Y929">
        <v>22.38</v>
      </c>
      <c r="Z929">
        <v>22.024999999999999</v>
      </c>
      <c r="AA929">
        <v>0.57299999999999995</v>
      </c>
      <c r="AB929">
        <v>0</v>
      </c>
      <c r="AC929" t="b">
        <v>1</v>
      </c>
      <c r="AI929">
        <v>833.31600000000003</v>
      </c>
      <c r="AJ929">
        <v>97.91</v>
      </c>
      <c r="AK929">
        <v>833.322</v>
      </c>
      <c r="AL929">
        <v>99.658000000000001</v>
      </c>
      <c r="AM929">
        <v>3.496</v>
      </c>
      <c r="AN929">
        <v>11.48</v>
      </c>
      <c r="AO929">
        <v>10.47</v>
      </c>
      <c r="AP929">
        <v>0.93200000000000005</v>
      </c>
      <c r="AQ929">
        <v>22.036000000000001</v>
      </c>
      <c r="AR929">
        <v>4.7190000000000003</v>
      </c>
      <c r="AS929">
        <v>13.002000000000001</v>
      </c>
      <c r="AT929">
        <v>0</v>
      </c>
      <c r="AU929">
        <v>0</v>
      </c>
      <c r="AV929">
        <v>0.16300000000000001</v>
      </c>
      <c r="AW929">
        <v>0</v>
      </c>
      <c r="AX929">
        <v>350826</v>
      </c>
      <c r="AY929" t="b">
        <v>1</v>
      </c>
      <c r="AZ929">
        <v>20.582999999999998</v>
      </c>
      <c r="BA929">
        <v>833.31899999999996</v>
      </c>
      <c r="BB929">
        <v>10.016999999999999</v>
      </c>
      <c r="BC929">
        <v>96.113</v>
      </c>
      <c r="BD929">
        <v>6.2949999999999999</v>
      </c>
      <c r="BE929">
        <v>833.32299999999998</v>
      </c>
      <c r="BF929">
        <v>100.31</v>
      </c>
      <c r="BG929">
        <v>8</v>
      </c>
      <c r="BH929">
        <v>3</v>
      </c>
      <c r="BM929" t="s">
        <v>144</v>
      </c>
      <c r="BN929" t="s">
        <v>144</v>
      </c>
      <c r="BO929" t="s">
        <v>3296</v>
      </c>
      <c r="BQ929">
        <v>1</v>
      </c>
      <c r="BT929" s="51" t="s">
        <v>3293</v>
      </c>
      <c r="CB929" s="51">
        <v>10.47</v>
      </c>
      <c r="CC929" s="51">
        <v>10.47</v>
      </c>
      <c r="CD929" s="51">
        <v>1.2E-2</v>
      </c>
      <c r="CE929" s="51">
        <v>1.7999999999999999E-2</v>
      </c>
      <c r="CF929" s="51">
        <v>0.81799999999999995</v>
      </c>
      <c r="CG929" t="b">
        <f t="shared" si="12"/>
        <v>1</v>
      </c>
    </row>
    <row r="930" spans="1:85" hidden="1" x14ac:dyDescent="0.35">
      <c r="A930" t="s">
        <v>1082</v>
      </c>
      <c r="B930" t="s">
        <v>3864</v>
      </c>
      <c r="C930" s="51">
        <v>833.70500000000004</v>
      </c>
      <c r="D930">
        <v>9.2159999999999993</v>
      </c>
      <c r="E930" s="68">
        <v>91.322999999999993</v>
      </c>
      <c r="F930">
        <v>6.2949999999999999</v>
      </c>
      <c r="G930" t="s">
        <v>3290</v>
      </c>
      <c r="I930">
        <v>16.29</v>
      </c>
      <c r="J930">
        <v>833.71</v>
      </c>
      <c r="K930" s="73">
        <v>95.34</v>
      </c>
      <c r="L930">
        <v>6</v>
      </c>
      <c r="M930">
        <v>1</v>
      </c>
      <c r="N930" s="51" t="s">
        <v>3864</v>
      </c>
      <c r="O930">
        <v>1.8180000000000001</v>
      </c>
      <c r="P930">
        <v>10</v>
      </c>
      <c r="Q930">
        <v>9.2159999999999993</v>
      </c>
      <c r="R930">
        <v>833.70600000000002</v>
      </c>
      <c r="S930">
        <v>7.2160000000000002</v>
      </c>
      <c r="T930">
        <v>92.126999999999995</v>
      </c>
      <c r="U930">
        <v>5.0359999999999996</v>
      </c>
      <c r="V930">
        <v>100</v>
      </c>
      <c r="W930">
        <v>1.0860000000000001</v>
      </c>
      <c r="X930">
        <v>1.2669999999999999</v>
      </c>
      <c r="Y930">
        <v>21.785</v>
      </c>
      <c r="Z930">
        <v>22.024999999999999</v>
      </c>
      <c r="AA930">
        <v>0.57299999999999995</v>
      </c>
      <c r="AB930">
        <v>0</v>
      </c>
      <c r="AC930" t="b">
        <v>1</v>
      </c>
      <c r="AI930">
        <v>833.702</v>
      </c>
      <c r="AJ930">
        <v>92.656000000000006</v>
      </c>
      <c r="AK930">
        <v>833.70699999999999</v>
      </c>
      <c r="AL930">
        <v>94.593999999999994</v>
      </c>
      <c r="AM930">
        <v>3.8780000000000001</v>
      </c>
      <c r="AN930">
        <v>9.3800000000000008</v>
      </c>
      <c r="AO930">
        <v>12.02</v>
      </c>
      <c r="AP930">
        <v>0.80200000000000005</v>
      </c>
      <c r="AQ930">
        <v>22.067</v>
      </c>
      <c r="AR930">
        <v>6.1479999999999997</v>
      </c>
      <c r="AS930">
        <v>16.413</v>
      </c>
      <c r="AT930">
        <v>0.16700000000000001</v>
      </c>
      <c r="AU930">
        <v>3.5999999999999997E-2</v>
      </c>
      <c r="AV930">
        <v>0.26500000000000001</v>
      </c>
      <c r="AW930">
        <v>0</v>
      </c>
      <c r="AX930">
        <v>354199</v>
      </c>
      <c r="AY930" t="b">
        <v>1</v>
      </c>
      <c r="AZ930">
        <v>15.542999999999999</v>
      </c>
      <c r="BA930">
        <v>833.70500000000004</v>
      </c>
      <c r="BB930">
        <v>9.2159999999999993</v>
      </c>
      <c r="BC930">
        <v>91.322999999999993</v>
      </c>
      <c r="BD930">
        <v>6.2949999999999999</v>
      </c>
      <c r="BE930">
        <v>833.71</v>
      </c>
      <c r="BF930">
        <v>95.34</v>
      </c>
      <c r="BG930">
        <v>7</v>
      </c>
      <c r="BH930">
        <v>3</v>
      </c>
      <c r="BI930">
        <v>7.2160000000000002</v>
      </c>
      <c r="BJ930">
        <v>5.0359999999999996</v>
      </c>
      <c r="BK930">
        <v>1.246</v>
      </c>
      <c r="BM930" t="s">
        <v>144</v>
      </c>
      <c r="BN930" t="s">
        <v>144</v>
      </c>
      <c r="BO930" t="s">
        <v>3312</v>
      </c>
      <c r="BQ930">
        <v>1</v>
      </c>
      <c r="BT930" s="51" t="s">
        <v>3293</v>
      </c>
      <c r="CB930" s="51">
        <v>12.02</v>
      </c>
      <c r="CC930" s="51">
        <v>12.02</v>
      </c>
      <c r="CD930" s="51">
        <v>1.2999999999999999E-2</v>
      </c>
      <c r="CE930" s="51">
        <v>2.5000000000000001E-2</v>
      </c>
      <c r="CF930" s="51">
        <v>0.79100000000000004</v>
      </c>
      <c r="CG930" t="b">
        <f t="shared" si="12"/>
        <v>1</v>
      </c>
    </row>
    <row r="931" spans="1:85" hidden="1" x14ac:dyDescent="0.35">
      <c r="A931" t="s">
        <v>1083</v>
      </c>
      <c r="B931" t="s">
        <v>3865</v>
      </c>
      <c r="C931" s="51">
        <v>833.82799999999997</v>
      </c>
      <c r="D931">
        <v>8.4309999999999992</v>
      </c>
      <c r="E931" s="68">
        <v>91.760999999999996</v>
      </c>
      <c r="F931">
        <v>6.2949999999999999</v>
      </c>
      <c r="G931" t="s">
        <v>3290</v>
      </c>
      <c r="I931">
        <v>13.81</v>
      </c>
      <c r="J931">
        <v>833.83100000000002</v>
      </c>
      <c r="K931" s="73">
        <v>92.85</v>
      </c>
      <c r="L931">
        <v>7</v>
      </c>
      <c r="M931">
        <v>1</v>
      </c>
      <c r="N931" s="51" t="s">
        <v>3865</v>
      </c>
      <c r="O931">
        <v>1.83</v>
      </c>
      <c r="P931">
        <v>10</v>
      </c>
      <c r="Q931">
        <v>8.4309999999999992</v>
      </c>
      <c r="R931">
        <v>833.82899999999995</v>
      </c>
      <c r="S931">
        <v>6.431</v>
      </c>
      <c r="T931">
        <v>91.978999999999999</v>
      </c>
      <c r="U931">
        <v>5.0359999999999996</v>
      </c>
      <c r="V931">
        <v>100</v>
      </c>
      <c r="W931">
        <v>1.0860000000000001</v>
      </c>
      <c r="X931">
        <v>1.387</v>
      </c>
      <c r="Y931">
        <v>21.844999999999999</v>
      </c>
      <c r="Z931">
        <v>22.024999999999999</v>
      </c>
      <c r="AA931">
        <v>0.57299999999999995</v>
      </c>
      <c r="AB931">
        <v>0</v>
      </c>
      <c r="AC931" t="b">
        <v>1</v>
      </c>
      <c r="AI931">
        <v>833.82600000000002</v>
      </c>
      <c r="AJ931">
        <v>90.472999999999999</v>
      </c>
      <c r="AK931">
        <v>833.83</v>
      </c>
      <c r="AL931">
        <v>92.061000000000007</v>
      </c>
      <c r="AM931">
        <v>3.177</v>
      </c>
      <c r="AN931">
        <v>8.25</v>
      </c>
      <c r="AO931">
        <v>10.68</v>
      </c>
      <c r="AP931">
        <v>0.86799999999999999</v>
      </c>
      <c r="AQ931">
        <v>22.077999999999999</v>
      </c>
      <c r="AR931">
        <v>0.90600000000000003</v>
      </c>
      <c r="AS931">
        <v>1.4890000000000001</v>
      </c>
      <c r="AT931">
        <v>4.0000000000000001E-3</v>
      </c>
      <c r="AU931">
        <v>0.36</v>
      </c>
      <c r="AV931">
        <v>0.155</v>
      </c>
      <c r="AW931">
        <v>0</v>
      </c>
      <c r="AX931">
        <v>357572</v>
      </c>
      <c r="AY931" t="b">
        <v>1</v>
      </c>
      <c r="AZ931">
        <v>13.022</v>
      </c>
      <c r="BA931">
        <v>833.82799999999997</v>
      </c>
      <c r="BB931">
        <v>8.4309999999999992</v>
      </c>
      <c r="BC931">
        <v>91.760999999999996</v>
      </c>
      <c r="BD931">
        <v>6.2949999999999999</v>
      </c>
      <c r="BE931">
        <v>833.83100000000002</v>
      </c>
      <c r="BF931">
        <v>92.85</v>
      </c>
      <c r="BG931">
        <v>8</v>
      </c>
      <c r="BH931">
        <v>3</v>
      </c>
      <c r="BI931">
        <v>6.431</v>
      </c>
      <c r="BJ931">
        <v>5.0359999999999996</v>
      </c>
      <c r="BK931">
        <v>1.2969999999999999</v>
      </c>
      <c r="BM931" t="s">
        <v>144</v>
      </c>
      <c r="BN931" t="s">
        <v>144</v>
      </c>
      <c r="BO931" t="s">
        <v>3312</v>
      </c>
      <c r="BQ931">
        <v>1</v>
      </c>
      <c r="BT931" s="51" t="s">
        <v>3293</v>
      </c>
      <c r="CB931" s="51">
        <v>10.68</v>
      </c>
      <c r="CC931" s="51">
        <v>10.68</v>
      </c>
      <c r="CD931" s="51">
        <v>1.2E-2</v>
      </c>
      <c r="CE931" s="51">
        <v>1.7999999999999999E-2</v>
      </c>
      <c r="CF931" s="51">
        <v>0.73399999999999999</v>
      </c>
      <c r="CG931" t="b">
        <f t="shared" si="12"/>
        <v>1</v>
      </c>
    </row>
    <row r="932" spans="1:85" hidden="1" x14ac:dyDescent="0.35">
      <c r="A932" t="s">
        <v>1084</v>
      </c>
      <c r="B932" t="s">
        <v>3866</v>
      </c>
      <c r="C932" s="51">
        <v>833.98299999999995</v>
      </c>
      <c r="D932">
        <v>8</v>
      </c>
      <c r="E932" s="68">
        <v>98.049000000000007</v>
      </c>
      <c r="F932">
        <v>6.2949999999999999</v>
      </c>
      <c r="G932" t="s">
        <v>3290</v>
      </c>
      <c r="I932">
        <v>23.71</v>
      </c>
      <c r="J932">
        <v>833.98800000000006</v>
      </c>
      <c r="K932" s="73">
        <v>102.77</v>
      </c>
      <c r="L932">
        <v>9</v>
      </c>
      <c r="M932">
        <v>1</v>
      </c>
      <c r="N932" s="51" t="s">
        <v>3866</v>
      </c>
      <c r="O932">
        <v>1.8740000000000001</v>
      </c>
      <c r="P932">
        <v>10</v>
      </c>
      <c r="Q932">
        <v>8</v>
      </c>
      <c r="R932">
        <v>833.98400000000004</v>
      </c>
      <c r="S932">
        <v>6</v>
      </c>
      <c r="T932">
        <v>98.992999999999995</v>
      </c>
      <c r="U932">
        <v>5.0359999999999996</v>
      </c>
      <c r="V932">
        <v>100</v>
      </c>
      <c r="W932">
        <v>1.0860000000000001</v>
      </c>
      <c r="X932">
        <v>1.7589999999999999</v>
      </c>
      <c r="Y932">
        <v>21.99</v>
      </c>
      <c r="Z932">
        <v>22.024999999999999</v>
      </c>
      <c r="AA932">
        <v>0.57299999999999995</v>
      </c>
      <c r="AB932">
        <v>0</v>
      </c>
      <c r="AC932" t="b">
        <v>1</v>
      </c>
      <c r="AI932">
        <v>833.98199999999997</v>
      </c>
      <c r="AJ932">
        <v>100.88</v>
      </c>
      <c r="AK932">
        <v>833.98500000000001</v>
      </c>
      <c r="AL932">
        <v>102.58199999999999</v>
      </c>
      <c r="AM932">
        <v>3.4039999999999999</v>
      </c>
      <c r="AN932">
        <v>7.47</v>
      </c>
      <c r="AO932">
        <v>11.93</v>
      </c>
      <c r="AP932">
        <v>1.0249999999999999</v>
      </c>
      <c r="AQ932">
        <v>22.038</v>
      </c>
      <c r="AR932">
        <v>8.577</v>
      </c>
      <c r="AS932">
        <v>17.114999999999998</v>
      </c>
      <c r="AT932">
        <v>0.16700000000000001</v>
      </c>
      <c r="AU932">
        <v>3.5999999999999997E-2</v>
      </c>
      <c r="AV932">
        <v>6.6000000000000003E-2</v>
      </c>
      <c r="AW932">
        <v>0</v>
      </c>
      <c r="AX932">
        <v>360945</v>
      </c>
      <c r="AY932" t="b">
        <v>1</v>
      </c>
      <c r="AZ932">
        <v>23.524000000000001</v>
      </c>
      <c r="BA932">
        <v>833.98299999999995</v>
      </c>
      <c r="BB932">
        <v>8</v>
      </c>
      <c r="BC932">
        <v>98.049000000000007</v>
      </c>
      <c r="BD932">
        <v>6.2949999999999999</v>
      </c>
      <c r="BE932">
        <v>833.98800000000006</v>
      </c>
      <c r="BF932">
        <v>102.77</v>
      </c>
      <c r="BG932">
        <v>10</v>
      </c>
      <c r="BH932">
        <v>3</v>
      </c>
      <c r="BI932">
        <v>6</v>
      </c>
      <c r="BJ932">
        <v>5.0359999999999996</v>
      </c>
      <c r="BK932">
        <v>1.6719999999999999</v>
      </c>
      <c r="BM932" t="s">
        <v>144</v>
      </c>
      <c r="BN932" t="s">
        <v>144</v>
      </c>
      <c r="BO932" t="s">
        <v>3312</v>
      </c>
      <c r="BQ932">
        <v>1</v>
      </c>
      <c r="BT932" s="51" t="s">
        <v>3293</v>
      </c>
      <c r="CB932" s="51">
        <v>11.93</v>
      </c>
      <c r="CC932" s="51">
        <v>11.93</v>
      </c>
      <c r="CD932" s="51">
        <v>2.7E-2</v>
      </c>
      <c r="CE932" s="51">
        <v>3.5999999999999997E-2</v>
      </c>
      <c r="CF932" s="51">
        <v>0.78900000000000003</v>
      </c>
      <c r="CG932" t="b">
        <f t="shared" si="12"/>
        <v>1</v>
      </c>
    </row>
    <row r="933" spans="1:85" hidden="1" x14ac:dyDescent="0.35">
      <c r="A933" t="s">
        <v>1085</v>
      </c>
      <c r="B933" t="s">
        <v>3867</v>
      </c>
      <c r="C933" s="51">
        <v>834.11500000000001</v>
      </c>
      <c r="D933">
        <v>10.481</v>
      </c>
      <c r="E933" s="68">
        <v>91.587999999999994</v>
      </c>
      <c r="F933">
        <v>6.2949999999999999</v>
      </c>
      <c r="G933" t="s">
        <v>3290</v>
      </c>
      <c r="I933">
        <v>13.81</v>
      </c>
      <c r="J933">
        <v>834.12</v>
      </c>
      <c r="K933" s="73">
        <v>92.87</v>
      </c>
      <c r="L933">
        <v>5</v>
      </c>
      <c r="M933">
        <v>1</v>
      </c>
      <c r="N933" s="51" t="s">
        <v>3867</v>
      </c>
      <c r="O933">
        <v>1.823</v>
      </c>
      <c r="P933">
        <v>10</v>
      </c>
      <c r="Q933">
        <v>10.481</v>
      </c>
      <c r="R933">
        <v>834.11599999999999</v>
      </c>
      <c r="S933">
        <v>8.3849999999999998</v>
      </c>
      <c r="T933">
        <v>91.844999999999999</v>
      </c>
      <c r="U933">
        <v>5.0359999999999996</v>
      </c>
      <c r="V933">
        <v>100</v>
      </c>
      <c r="W933">
        <v>1.0860000000000001</v>
      </c>
      <c r="X933">
        <v>0.90700000000000003</v>
      </c>
      <c r="Y933">
        <v>21.795000000000002</v>
      </c>
      <c r="Z933">
        <v>22.024999999999999</v>
      </c>
      <c r="AA933">
        <v>0.57299999999999995</v>
      </c>
      <c r="AB933">
        <v>0</v>
      </c>
      <c r="AC933" t="b">
        <v>1</v>
      </c>
      <c r="AI933">
        <v>834.11500000000001</v>
      </c>
      <c r="AJ933">
        <v>90.367000000000004</v>
      </c>
      <c r="AK933">
        <v>834.11900000000003</v>
      </c>
      <c r="AL933">
        <v>92.081999999999994</v>
      </c>
      <c r="AM933">
        <v>3.4289999999999998</v>
      </c>
      <c r="AN933">
        <v>8.58</v>
      </c>
      <c r="AO933">
        <v>10.33</v>
      </c>
      <c r="AP933">
        <v>0.64300000000000002</v>
      </c>
      <c r="AQ933">
        <v>22.064</v>
      </c>
      <c r="AR933">
        <v>0.92300000000000004</v>
      </c>
      <c r="AS933">
        <v>15.236000000000001</v>
      </c>
      <c r="AT933">
        <v>2E-3</v>
      </c>
      <c r="AU933">
        <v>0.52700000000000002</v>
      </c>
      <c r="AV933">
        <v>0.16900000000000001</v>
      </c>
      <c r="AW933">
        <v>0</v>
      </c>
      <c r="AX933">
        <v>364318</v>
      </c>
      <c r="AY933" t="b">
        <v>1</v>
      </c>
      <c r="AZ933">
        <v>13.022</v>
      </c>
      <c r="BA933">
        <v>834.11500000000001</v>
      </c>
      <c r="BB933">
        <v>10.481</v>
      </c>
      <c r="BC933">
        <v>91.587999999999994</v>
      </c>
      <c r="BD933">
        <v>6.2949999999999999</v>
      </c>
      <c r="BE933">
        <v>834.12</v>
      </c>
      <c r="BF933">
        <v>92.87</v>
      </c>
      <c r="BG933">
        <v>5</v>
      </c>
      <c r="BH933">
        <v>3</v>
      </c>
      <c r="BI933">
        <v>8.3849999999999998</v>
      </c>
      <c r="BJ933">
        <v>5.0359999999999996</v>
      </c>
      <c r="BK933">
        <v>0.88500000000000001</v>
      </c>
      <c r="BM933" t="s">
        <v>144</v>
      </c>
      <c r="BN933" t="s">
        <v>144</v>
      </c>
      <c r="BO933" t="s">
        <v>3312</v>
      </c>
      <c r="BQ933">
        <v>1</v>
      </c>
      <c r="BT933" s="51" t="s">
        <v>3293</v>
      </c>
      <c r="BV933" t="s">
        <v>3294</v>
      </c>
      <c r="CB933" s="51">
        <v>10.33</v>
      </c>
      <c r="CC933" s="51">
        <v>10.33</v>
      </c>
      <c r="CD933" s="51">
        <v>8.0000000000000002E-3</v>
      </c>
      <c r="CE933" s="51">
        <v>1.7999999999999999E-2</v>
      </c>
      <c r="CF933" s="51">
        <v>0.746</v>
      </c>
      <c r="CG933" t="b">
        <f t="shared" si="12"/>
        <v>1</v>
      </c>
    </row>
    <row r="934" spans="1:85" hidden="1" x14ac:dyDescent="0.35">
      <c r="A934" t="s">
        <v>1086</v>
      </c>
      <c r="B934" t="s">
        <v>3868</v>
      </c>
      <c r="C934" s="51">
        <v>834.48800000000006</v>
      </c>
      <c r="D934">
        <v>8.4559999999999995</v>
      </c>
      <c r="E934" s="68">
        <v>97.179000000000002</v>
      </c>
      <c r="F934">
        <v>6.2949999999999999</v>
      </c>
      <c r="G934" t="s">
        <v>3290</v>
      </c>
      <c r="I934">
        <v>23.71</v>
      </c>
      <c r="J934">
        <v>834.49099999999999</v>
      </c>
      <c r="K934" s="73">
        <v>102.82</v>
      </c>
      <c r="L934">
        <v>5</v>
      </c>
      <c r="M934">
        <v>1</v>
      </c>
      <c r="N934" s="51" t="s">
        <v>3868</v>
      </c>
      <c r="O934">
        <v>1.8220000000000001</v>
      </c>
      <c r="P934">
        <v>10</v>
      </c>
      <c r="Q934">
        <v>8.4559999999999995</v>
      </c>
      <c r="R934">
        <v>834.48900000000003</v>
      </c>
      <c r="S934">
        <v>6.4560000000000004</v>
      </c>
      <c r="T934">
        <v>98.308000000000007</v>
      </c>
      <c r="U934">
        <v>5.0359999999999996</v>
      </c>
      <c r="V934">
        <v>100</v>
      </c>
      <c r="W934">
        <v>1.0860000000000001</v>
      </c>
      <c r="X934">
        <v>0.93</v>
      </c>
      <c r="Y934">
        <v>21.99</v>
      </c>
      <c r="Z934">
        <v>22.024999999999999</v>
      </c>
      <c r="AA934">
        <v>0.57299999999999995</v>
      </c>
      <c r="AB934">
        <v>0</v>
      </c>
      <c r="AC934" t="b">
        <v>1</v>
      </c>
      <c r="AI934">
        <v>834.48699999999997</v>
      </c>
      <c r="AJ934">
        <v>101.074</v>
      </c>
      <c r="AK934">
        <v>834.49099999999999</v>
      </c>
      <c r="AL934">
        <v>102.633</v>
      </c>
      <c r="AM934">
        <v>3.1179999999999999</v>
      </c>
      <c r="AN934">
        <v>7.27</v>
      </c>
      <c r="AO934">
        <v>10.72</v>
      </c>
      <c r="AP934">
        <v>0.63400000000000001</v>
      </c>
      <c r="AQ934">
        <v>21.995000000000001</v>
      </c>
      <c r="AR934">
        <v>0.71199999999999997</v>
      </c>
      <c r="AS934">
        <v>14.814</v>
      </c>
      <c r="AT934">
        <v>3.0000000000000001E-3</v>
      </c>
      <c r="AU934">
        <v>0.52700000000000002</v>
      </c>
      <c r="AV934">
        <v>0.26900000000000002</v>
      </c>
      <c r="AW934">
        <v>0</v>
      </c>
      <c r="AX934">
        <v>367691</v>
      </c>
      <c r="AY934" t="b">
        <v>1</v>
      </c>
      <c r="AZ934">
        <v>23.524000000000001</v>
      </c>
      <c r="BA934">
        <v>834.48800000000006</v>
      </c>
      <c r="BB934">
        <v>8.4559999999999995</v>
      </c>
      <c r="BC934">
        <v>97.179000000000002</v>
      </c>
      <c r="BD934">
        <v>6.2949999999999999</v>
      </c>
      <c r="BE934">
        <v>834.49099999999999</v>
      </c>
      <c r="BF934">
        <v>102.82</v>
      </c>
      <c r="BG934">
        <v>5</v>
      </c>
      <c r="BH934">
        <v>3</v>
      </c>
      <c r="BM934" t="s">
        <v>144</v>
      </c>
      <c r="BN934" t="s">
        <v>144</v>
      </c>
      <c r="BO934" t="s">
        <v>3303</v>
      </c>
      <c r="BQ934">
        <v>1</v>
      </c>
      <c r="BT934" s="51" t="s">
        <v>3293</v>
      </c>
      <c r="BV934" t="s">
        <v>3294</v>
      </c>
      <c r="CB934" s="51">
        <v>10.72</v>
      </c>
      <c r="CC934" s="51">
        <v>10.72</v>
      </c>
      <c r="CD934" s="51">
        <v>8.9999999999999993E-3</v>
      </c>
      <c r="CE934" s="51">
        <v>1.9E-2</v>
      </c>
      <c r="CF934" s="51">
        <v>0.59799999999999998</v>
      </c>
      <c r="CG934" t="b">
        <f t="shared" si="12"/>
        <v>1</v>
      </c>
    </row>
    <row r="935" spans="1:85" hidden="1" x14ac:dyDescent="0.35">
      <c r="A935" t="s">
        <v>1087</v>
      </c>
      <c r="B935" t="s">
        <v>3869</v>
      </c>
      <c r="C935" s="51">
        <v>834.64200000000005</v>
      </c>
      <c r="D935">
        <v>10.143000000000001</v>
      </c>
      <c r="E935" s="68">
        <v>98.251999999999995</v>
      </c>
      <c r="F935">
        <v>6.2949999999999999</v>
      </c>
      <c r="G935" t="s">
        <v>3290</v>
      </c>
      <c r="I935">
        <v>21.24</v>
      </c>
      <c r="J935">
        <v>834.64800000000002</v>
      </c>
      <c r="K935" s="73">
        <v>100.35</v>
      </c>
      <c r="L935">
        <v>5</v>
      </c>
      <c r="M935">
        <v>1</v>
      </c>
      <c r="N935" s="51" t="s">
        <v>3869</v>
      </c>
      <c r="O935">
        <v>1.8440000000000001</v>
      </c>
      <c r="P935">
        <v>10</v>
      </c>
      <c r="Q935">
        <v>10.143000000000001</v>
      </c>
      <c r="R935">
        <v>834.64300000000003</v>
      </c>
      <c r="S935">
        <v>8.1140000000000008</v>
      </c>
      <c r="T935">
        <v>98.671000000000006</v>
      </c>
      <c r="U935">
        <v>5.0359999999999996</v>
      </c>
      <c r="V935">
        <v>100</v>
      </c>
      <c r="W935">
        <v>1.0860000000000001</v>
      </c>
      <c r="X935">
        <v>0.93400000000000005</v>
      </c>
      <c r="Y935">
        <v>22.38</v>
      </c>
      <c r="Z935">
        <v>22.024999999999999</v>
      </c>
      <c r="AA935">
        <v>0.57299999999999995</v>
      </c>
      <c r="AB935">
        <v>0</v>
      </c>
      <c r="AC935" t="b">
        <v>1</v>
      </c>
      <c r="AI935">
        <v>834.64200000000005</v>
      </c>
      <c r="AJ935">
        <v>99.1</v>
      </c>
      <c r="AK935">
        <v>834.64499999999998</v>
      </c>
      <c r="AL935">
        <v>100.535</v>
      </c>
      <c r="AM935">
        <v>2.871</v>
      </c>
      <c r="AN935">
        <v>6.63</v>
      </c>
      <c r="AO935">
        <v>10.09</v>
      </c>
      <c r="AP935">
        <v>0.66100000000000003</v>
      </c>
      <c r="AQ935">
        <v>21.998000000000001</v>
      </c>
      <c r="AR935">
        <v>9.0809999999999995</v>
      </c>
      <c r="AS935">
        <v>19.96</v>
      </c>
      <c r="AT935">
        <v>1.9E-2</v>
      </c>
      <c r="AU935">
        <v>0.224</v>
      </c>
      <c r="AV935">
        <v>0.223</v>
      </c>
      <c r="AW935">
        <v>0</v>
      </c>
      <c r="AX935">
        <v>371064</v>
      </c>
      <c r="AY935" t="b">
        <v>1</v>
      </c>
      <c r="AZ935">
        <v>21.423999999999999</v>
      </c>
      <c r="BA935">
        <v>834.64200000000005</v>
      </c>
      <c r="BB935">
        <v>10.143000000000001</v>
      </c>
      <c r="BC935">
        <v>98.251999999999995</v>
      </c>
      <c r="BD935">
        <v>6.2949999999999999</v>
      </c>
      <c r="BE935">
        <v>834.64800000000002</v>
      </c>
      <c r="BF935">
        <v>100.35</v>
      </c>
      <c r="BG935">
        <v>5</v>
      </c>
      <c r="BH935">
        <v>3</v>
      </c>
      <c r="BM935" t="s">
        <v>144</v>
      </c>
      <c r="BN935" t="s">
        <v>144</v>
      </c>
      <c r="BO935" t="s">
        <v>3303</v>
      </c>
      <c r="BQ935">
        <v>1</v>
      </c>
      <c r="BT935" s="51" t="s">
        <v>3293</v>
      </c>
      <c r="BV935" t="s">
        <v>3294</v>
      </c>
      <c r="CB935" s="51">
        <v>10.09</v>
      </c>
      <c r="CC935" s="51">
        <v>10.09</v>
      </c>
      <c r="CD935" s="51">
        <v>8.0000000000000002E-3</v>
      </c>
      <c r="CE935" s="51">
        <v>1.7000000000000001E-2</v>
      </c>
      <c r="CF935" s="51">
        <v>0.63600000000000001</v>
      </c>
      <c r="CG935" t="b">
        <f t="shared" si="12"/>
        <v>1</v>
      </c>
    </row>
    <row r="936" spans="1:85" hidden="1" x14ac:dyDescent="0.35">
      <c r="A936" t="s">
        <v>1088</v>
      </c>
      <c r="B936" t="s">
        <v>3870</v>
      </c>
      <c r="C936" s="51">
        <v>834.87699999999995</v>
      </c>
      <c r="D936">
        <v>9.7940000000000005</v>
      </c>
      <c r="E936" s="68">
        <v>100.788</v>
      </c>
      <c r="F936">
        <v>6.2949999999999999</v>
      </c>
      <c r="G936" t="s">
        <v>3290</v>
      </c>
      <c r="I936">
        <v>26.19</v>
      </c>
      <c r="J936">
        <v>834.88199999999995</v>
      </c>
      <c r="K936" s="73">
        <v>105.35</v>
      </c>
      <c r="L936">
        <v>5</v>
      </c>
      <c r="M936">
        <v>1</v>
      </c>
      <c r="N936" s="51" t="s">
        <v>3870</v>
      </c>
      <c r="O936">
        <v>1.821</v>
      </c>
      <c r="P936">
        <v>10</v>
      </c>
      <c r="Q936">
        <v>9.7940000000000005</v>
      </c>
      <c r="R936">
        <v>834.87800000000004</v>
      </c>
      <c r="S936">
        <v>7.7939999999999996</v>
      </c>
      <c r="T936">
        <v>101.70099999999999</v>
      </c>
      <c r="U936">
        <v>5.0359999999999996</v>
      </c>
      <c r="V936">
        <v>100</v>
      </c>
      <c r="W936">
        <v>1.0860000000000001</v>
      </c>
      <c r="X936">
        <v>0.995</v>
      </c>
      <c r="Y936">
        <v>21.86</v>
      </c>
      <c r="Z936">
        <v>22.024999999999999</v>
      </c>
      <c r="AA936">
        <v>0.57299999999999995</v>
      </c>
      <c r="AB936">
        <v>0</v>
      </c>
      <c r="AC936" t="b">
        <v>1</v>
      </c>
      <c r="AI936">
        <v>834.87400000000002</v>
      </c>
      <c r="AJ936">
        <v>103.789</v>
      </c>
      <c r="AK936">
        <v>834.88</v>
      </c>
      <c r="AL936">
        <v>105.206</v>
      </c>
      <c r="AM936">
        <v>2.8330000000000002</v>
      </c>
      <c r="AN936">
        <v>11.33</v>
      </c>
      <c r="AO936">
        <v>9.58</v>
      </c>
      <c r="AP936">
        <v>0.78800000000000003</v>
      </c>
      <c r="AQ936">
        <v>21.984999999999999</v>
      </c>
      <c r="AR936">
        <v>3.6880000000000002</v>
      </c>
      <c r="AS936">
        <v>1.1220000000000001</v>
      </c>
      <c r="AT936">
        <v>3.0000000000000001E-3</v>
      </c>
      <c r="AU936">
        <v>0.52700000000000002</v>
      </c>
      <c r="AV936">
        <v>0.19900000000000001</v>
      </c>
      <c r="AW936">
        <v>0</v>
      </c>
      <c r="AX936">
        <v>374437</v>
      </c>
      <c r="AY936" t="b">
        <v>1</v>
      </c>
      <c r="AZ936">
        <v>26.044</v>
      </c>
      <c r="BA936">
        <v>834.87699999999995</v>
      </c>
      <c r="BB936">
        <v>9.7940000000000005</v>
      </c>
      <c r="BC936">
        <v>100.788</v>
      </c>
      <c r="BD936">
        <v>6.2949999999999999</v>
      </c>
      <c r="BE936">
        <v>834.88199999999995</v>
      </c>
      <c r="BF936">
        <v>105.35</v>
      </c>
      <c r="BG936">
        <v>6</v>
      </c>
      <c r="BH936">
        <v>3</v>
      </c>
      <c r="BI936">
        <v>7.7939999999999996</v>
      </c>
      <c r="BJ936">
        <v>5.0359999999999996</v>
      </c>
      <c r="BK936">
        <v>1.054</v>
      </c>
      <c r="BM936" t="s">
        <v>144</v>
      </c>
      <c r="BN936" t="s">
        <v>144</v>
      </c>
      <c r="BO936" t="s">
        <v>3312</v>
      </c>
      <c r="BQ936">
        <v>1</v>
      </c>
      <c r="BT936" s="51" t="s">
        <v>3293</v>
      </c>
      <c r="BV936" t="s">
        <v>3294</v>
      </c>
      <c r="CB936" s="51">
        <v>9.58</v>
      </c>
      <c r="CC936" s="51">
        <v>9.58</v>
      </c>
      <c r="CD936" s="51">
        <v>1.9E-2</v>
      </c>
      <c r="CE936" s="51">
        <v>3.6999999999999998E-2</v>
      </c>
      <c r="CF936" s="51">
        <v>0.73499999999999999</v>
      </c>
      <c r="CG936" t="b">
        <f t="shared" si="12"/>
        <v>1</v>
      </c>
    </row>
    <row r="937" spans="1:85" hidden="1" x14ac:dyDescent="0.35">
      <c r="A937" t="s">
        <v>1089</v>
      </c>
      <c r="B937" t="s">
        <v>3871</v>
      </c>
      <c r="C937" s="51">
        <v>834.93399999999997</v>
      </c>
      <c r="D937">
        <v>13.843999999999999</v>
      </c>
      <c r="E937" s="68">
        <v>98.072000000000003</v>
      </c>
      <c r="F937">
        <v>6.2949999999999999</v>
      </c>
      <c r="G937" t="s">
        <v>3290</v>
      </c>
      <c r="I937">
        <v>21.24</v>
      </c>
      <c r="J937">
        <v>834.93899999999996</v>
      </c>
      <c r="K937" s="73">
        <v>100.41</v>
      </c>
      <c r="L937">
        <v>4</v>
      </c>
      <c r="M937">
        <v>1</v>
      </c>
      <c r="N937" s="51" t="s">
        <v>3871</v>
      </c>
      <c r="O937">
        <v>1.841</v>
      </c>
      <c r="P937">
        <v>10</v>
      </c>
      <c r="Q937">
        <v>13.843999999999999</v>
      </c>
      <c r="R937">
        <v>834.93499999999995</v>
      </c>
      <c r="S937">
        <v>11.074999999999999</v>
      </c>
      <c r="T937">
        <v>98.54</v>
      </c>
      <c r="U937">
        <v>5.0359999999999996</v>
      </c>
      <c r="V937">
        <v>100</v>
      </c>
      <c r="W937">
        <v>1.044</v>
      </c>
      <c r="X937">
        <v>0.90700000000000003</v>
      </c>
      <c r="Y937">
        <v>22.38</v>
      </c>
      <c r="Z937">
        <v>22.024999999999999</v>
      </c>
      <c r="AA937">
        <v>0.57299999999999995</v>
      </c>
      <c r="AB937">
        <v>0</v>
      </c>
      <c r="AC937" t="b">
        <v>1</v>
      </c>
      <c r="AI937">
        <v>834.93100000000004</v>
      </c>
      <c r="AJ937">
        <v>98.367000000000004</v>
      </c>
      <c r="AK937">
        <v>834.93899999999996</v>
      </c>
      <c r="AL937">
        <v>100.589</v>
      </c>
      <c r="AM937">
        <v>4.444</v>
      </c>
      <c r="AN937">
        <v>14.39</v>
      </c>
      <c r="AO937">
        <v>10.58</v>
      </c>
      <c r="AP937">
        <v>0.69499999999999995</v>
      </c>
      <c r="AQ937">
        <v>21.989000000000001</v>
      </c>
      <c r="AR937">
        <v>0.74399999999999999</v>
      </c>
      <c r="AS937">
        <v>4.1760000000000002</v>
      </c>
      <c r="AT937">
        <v>8.0000000000000002E-3</v>
      </c>
      <c r="AU937">
        <v>0.29199999999999998</v>
      </c>
      <c r="AV937">
        <v>0.185</v>
      </c>
      <c r="AW937">
        <v>0</v>
      </c>
      <c r="AX937">
        <v>377810</v>
      </c>
      <c r="AY937" t="b">
        <v>1</v>
      </c>
      <c r="AZ937">
        <v>21.423999999999999</v>
      </c>
      <c r="BA937">
        <v>834.93399999999997</v>
      </c>
      <c r="BB937">
        <v>13.843999999999999</v>
      </c>
      <c r="BC937">
        <v>98.072000000000003</v>
      </c>
      <c r="BD937">
        <v>6.2949999999999999</v>
      </c>
      <c r="BE937">
        <v>834.93899999999996</v>
      </c>
      <c r="BF937">
        <v>100.41</v>
      </c>
      <c r="BG937">
        <v>5</v>
      </c>
      <c r="BH937">
        <v>3</v>
      </c>
      <c r="BI937">
        <v>11.074999999999999</v>
      </c>
      <c r="BJ937">
        <v>5.0359999999999996</v>
      </c>
      <c r="BK937">
        <v>0.93</v>
      </c>
      <c r="BM937" t="s">
        <v>144</v>
      </c>
      <c r="BN937" t="s">
        <v>144</v>
      </c>
      <c r="BO937" t="s">
        <v>3312</v>
      </c>
      <c r="BQ937">
        <v>1</v>
      </c>
      <c r="BT937" s="51" t="s">
        <v>3293</v>
      </c>
      <c r="BV937" t="s">
        <v>3294</v>
      </c>
      <c r="CB937" s="51">
        <v>10.58</v>
      </c>
      <c r="CC937" s="51">
        <v>10.58</v>
      </c>
      <c r="CD937" s="51">
        <v>6.0000000000000001E-3</v>
      </c>
      <c r="CE937" s="51">
        <v>1.6E-2</v>
      </c>
      <c r="CF937" s="51">
        <v>0.746</v>
      </c>
      <c r="CG937" t="b">
        <f t="shared" si="12"/>
        <v>1</v>
      </c>
    </row>
    <row r="938" spans="1:85" hidden="1" x14ac:dyDescent="0.35">
      <c r="A938" t="s">
        <v>1090</v>
      </c>
      <c r="B938" t="s">
        <v>3872</v>
      </c>
      <c r="C938" s="51">
        <v>835.09100000000001</v>
      </c>
      <c r="D938">
        <v>10.539</v>
      </c>
      <c r="E938" s="68">
        <v>92.394999999999996</v>
      </c>
      <c r="F938">
        <v>6.2949999999999999</v>
      </c>
      <c r="G938" t="s">
        <v>3290</v>
      </c>
      <c r="I938">
        <v>13.81</v>
      </c>
      <c r="J938">
        <v>835.09500000000003</v>
      </c>
      <c r="K938" s="73">
        <v>93.02</v>
      </c>
      <c r="L938">
        <v>5</v>
      </c>
      <c r="M938">
        <v>1</v>
      </c>
      <c r="N938" s="51" t="s">
        <v>3872</v>
      </c>
      <c r="O938">
        <v>1.833</v>
      </c>
      <c r="P938">
        <v>10</v>
      </c>
      <c r="Q938">
        <v>10.539</v>
      </c>
      <c r="R938">
        <v>835.09199999999998</v>
      </c>
      <c r="S938">
        <v>8.4309999999999992</v>
      </c>
      <c r="T938">
        <v>92.52</v>
      </c>
      <c r="U938">
        <v>5.0359999999999996</v>
      </c>
      <c r="V938">
        <v>100</v>
      </c>
      <c r="W938">
        <v>1.0860000000000001</v>
      </c>
      <c r="X938">
        <v>0.93</v>
      </c>
      <c r="Y938">
        <v>21.75</v>
      </c>
      <c r="Z938">
        <v>22.024999999999999</v>
      </c>
      <c r="AA938">
        <v>0.57299999999999995</v>
      </c>
      <c r="AB938">
        <v>0</v>
      </c>
      <c r="AC938" t="b">
        <v>1</v>
      </c>
      <c r="AI938">
        <v>835.09100000000001</v>
      </c>
      <c r="AJ938">
        <v>90.817999999999998</v>
      </c>
      <c r="AK938">
        <v>835.09400000000005</v>
      </c>
      <c r="AL938">
        <v>92.236000000000004</v>
      </c>
      <c r="AM938">
        <v>2.8370000000000002</v>
      </c>
      <c r="AN938">
        <v>6.93</v>
      </c>
      <c r="AO938">
        <v>12.22</v>
      </c>
      <c r="AP938">
        <v>0.623</v>
      </c>
      <c r="AQ938">
        <v>22</v>
      </c>
      <c r="AR938">
        <v>1.639</v>
      </c>
      <c r="AS938">
        <v>14.212999999999999</v>
      </c>
      <c r="AT938">
        <v>6.2E-2</v>
      </c>
      <c r="AU938">
        <v>0.25</v>
      </c>
      <c r="AV938">
        <v>0.14299999999999999</v>
      </c>
      <c r="AW938">
        <v>0</v>
      </c>
      <c r="AX938">
        <v>381183</v>
      </c>
      <c r="AY938" t="b">
        <v>1</v>
      </c>
      <c r="AZ938">
        <v>13.022</v>
      </c>
      <c r="BA938">
        <v>835.09100000000001</v>
      </c>
      <c r="BB938">
        <v>10.539</v>
      </c>
      <c r="BC938">
        <v>92.394999999999996</v>
      </c>
      <c r="BD938">
        <v>6.2949999999999999</v>
      </c>
      <c r="BE938">
        <v>835.09500000000003</v>
      </c>
      <c r="BF938">
        <v>93.02</v>
      </c>
      <c r="BG938">
        <v>5</v>
      </c>
      <c r="BH938">
        <v>3</v>
      </c>
      <c r="BM938" t="s">
        <v>144</v>
      </c>
      <c r="BN938" t="s">
        <v>144</v>
      </c>
      <c r="BO938" t="s">
        <v>3303</v>
      </c>
      <c r="BQ938">
        <v>1</v>
      </c>
      <c r="BT938" s="51" t="s">
        <v>3293</v>
      </c>
      <c r="BV938" t="s">
        <v>3294</v>
      </c>
      <c r="CB938" s="51">
        <v>12.22</v>
      </c>
      <c r="CC938" s="51">
        <v>12.22</v>
      </c>
      <c r="CD938" s="51">
        <v>-5.0000000000000001E-3</v>
      </c>
      <c r="CE938" s="51">
        <v>-1.2999999999999999E-2</v>
      </c>
      <c r="CF938" s="51">
        <v>0.71499999999999997</v>
      </c>
      <c r="CG938" t="b">
        <f t="shared" si="12"/>
        <v>1</v>
      </c>
    </row>
    <row r="939" spans="1:85" hidden="1" x14ac:dyDescent="0.35">
      <c r="A939" t="s">
        <v>1091</v>
      </c>
      <c r="B939" t="s">
        <v>3873</v>
      </c>
      <c r="C939" s="51">
        <v>835.79200000000003</v>
      </c>
      <c r="D939">
        <v>8</v>
      </c>
      <c r="E939" s="68">
        <v>95.022999999999996</v>
      </c>
      <c r="F939">
        <v>6.2949999999999999</v>
      </c>
      <c r="G939" t="s">
        <v>3290</v>
      </c>
      <c r="I939">
        <v>21.24</v>
      </c>
      <c r="J939">
        <v>835.79499999999996</v>
      </c>
      <c r="K939" s="73">
        <v>100.53</v>
      </c>
      <c r="L939">
        <v>5</v>
      </c>
      <c r="M939">
        <v>1</v>
      </c>
      <c r="N939" s="51" t="s">
        <v>3873</v>
      </c>
      <c r="O939">
        <v>1.84</v>
      </c>
      <c r="P939">
        <v>10</v>
      </c>
      <c r="Q939">
        <v>8</v>
      </c>
      <c r="R939">
        <v>835.79300000000001</v>
      </c>
      <c r="S939">
        <v>6</v>
      </c>
      <c r="T939">
        <v>96.123999999999995</v>
      </c>
      <c r="U939">
        <v>5.0359999999999996</v>
      </c>
      <c r="V939">
        <v>100</v>
      </c>
      <c r="W939">
        <v>1.0860000000000001</v>
      </c>
      <c r="X939">
        <v>0.98499999999999999</v>
      </c>
      <c r="Y939">
        <v>22.425000000000001</v>
      </c>
      <c r="Z939">
        <v>22.024999999999999</v>
      </c>
      <c r="AA939">
        <v>0.57299999999999995</v>
      </c>
      <c r="AB939">
        <v>0</v>
      </c>
      <c r="AC939" t="b">
        <v>1</v>
      </c>
      <c r="AI939">
        <v>835.79200000000003</v>
      </c>
      <c r="AJ939">
        <v>98.180999999999997</v>
      </c>
      <c r="AK939">
        <v>835.79499999999996</v>
      </c>
      <c r="AL939">
        <v>99.872</v>
      </c>
      <c r="AM939">
        <v>3.383</v>
      </c>
      <c r="AN939">
        <v>6.51</v>
      </c>
      <c r="AO939">
        <v>11.69</v>
      </c>
      <c r="AP939">
        <v>0.48899999999999999</v>
      </c>
      <c r="AQ939">
        <v>22.045999999999999</v>
      </c>
      <c r="AR939">
        <v>4.7809999999999997</v>
      </c>
      <c r="AS939">
        <v>16.844000000000001</v>
      </c>
      <c r="AT939">
        <v>0.151</v>
      </c>
      <c r="AU939">
        <v>0.188</v>
      </c>
      <c r="AV939">
        <v>0.20100000000000001</v>
      </c>
      <c r="AW939">
        <v>0</v>
      </c>
      <c r="AX939">
        <v>384556</v>
      </c>
      <c r="AY939" t="b">
        <v>1</v>
      </c>
      <c r="AZ939">
        <v>20.582999999999998</v>
      </c>
      <c r="BA939">
        <v>835.79200000000003</v>
      </c>
      <c r="BB939">
        <v>8</v>
      </c>
      <c r="BC939">
        <v>95.022999999999996</v>
      </c>
      <c r="BD939">
        <v>6.2949999999999999</v>
      </c>
      <c r="BE939">
        <v>835.79499999999996</v>
      </c>
      <c r="BF939">
        <v>100.53</v>
      </c>
      <c r="BG939">
        <v>6</v>
      </c>
      <c r="BH939">
        <v>3</v>
      </c>
      <c r="BM939" t="s">
        <v>144</v>
      </c>
      <c r="BN939" t="s">
        <v>144</v>
      </c>
      <c r="BO939" t="s">
        <v>3296</v>
      </c>
      <c r="BQ939">
        <v>1</v>
      </c>
      <c r="BT939" s="51" t="s">
        <v>3293</v>
      </c>
      <c r="BV939" t="s">
        <v>3294</v>
      </c>
      <c r="CB939" s="51">
        <v>11.69</v>
      </c>
      <c r="CC939" s="51">
        <v>11.69</v>
      </c>
      <c r="CD939" s="51">
        <v>8.9999999999999993E-3</v>
      </c>
      <c r="CE939" s="51">
        <v>2.1999999999999999E-2</v>
      </c>
      <c r="CF939" s="51">
        <v>0.73499999999999999</v>
      </c>
      <c r="CG939" t="b">
        <f t="shared" si="12"/>
        <v>1</v>
      </c>
    </row>
    <row r="940" spans="1:85" hidden="1" x14ac:dyDescent="0.35">
      <c r="A940" t="s">
        <v>1092</v>
      </c>
      <c r="B940" t="s">
        <v>3874</v>
      </c>
      <c r="C940" s="51">
        <v>835.81</v>
      </c>
      <c r="D940">
        <v>11.004</v>
      </c>
      <c r="E940" s="68">
        <v>95.951999999999998</v>
      </c>
      <c r="F940">
        <v>6.2949999999999999</v>
      </c>
      <c r="G940" t="s">
        <v>3290</v>
      </c>
      <c r="I940">
        <v>18.760000000000002</v>
      </c>
      <c r="J940">
        <v>835.81500000000005</v>
      </c>
      <c r="K940" s="73">
        <v>98.05</v>
      </c>
      <c r="L940">
        <v>5</v>
      </c>
      <c r="M940">
        <v>1</v>
      </c>
      <c r="N940" s="51" t="s">
        <v>3874</v>
      </c>
      <c r="O940">
        <v>1.839</v>
      </c>
      <c r="P940">
        <v>10</v>
      </c>
      <c r="Q940">
        <v>11.004</v>
      </c>
      <c r="R940">
        <v>835.81100000000004</v>
      </c>
      <c r="S940">
        <v>8.8030000000000008</v>
      </c>
      <c r="T940">
        <v>96.370999999999995</v>
      </c>
      <c r="U940">
        <v>5.0359999999999996</v>
      </c>
      <c r="V940">
        <v>100</v>
      </c>
      <c r="W940">
        <v>1.0860000000000001</v>
      </c>
      <c r="X940">
        <v>1.0109999999999999</v>
      </c>
      <c r="Y940">
        <v>22.443000000000001</v>
      </c>
      <c r="Z940">
        <v>22.024999999999999</v>
      </c>
      <c r="AA940">
        <v>0.57299999999999995</v>
      </c>
      <c r="AB940">
        <v>0</v>
      </c>
      <c r="AC940" t="b">
        <v>1</v>
      </c>
      <c r="AI940">
        <v>835.80899999999997</v>
      </c>
      <c r="AJ940">
        <v>96.597999999999999</v>
      </c>
      <c r="AK940">
        <v>835.81399999999996</v>
      </c>
      <c r="AL940">
        <v>98.191000000000003</v>
      </c>
      <c r="AM940">
        <v>3.1850000000000001</v>
      </c>
      <c r="AN940">
        <v>9.69</v>
      </c>
      <c r="AO940">
        <v>11.37</v>
      </c>
      <c r="AP940">
        <v>0.66900000000000004</v>
      </c>
      <c r="AQ940">
        <v>22.039000000000001</v>
      </c>
      <c r="AR940">
        <v>4.7750000000000004</v>
      </c>
      <c r="AS940">
        <v>12.505000000000001</v>
      </c>
      <c r="AT940">
        <v>0.10299999999999999</v>
      </c>
      <c r="AU940">
        <v>0.12</v>
      </c>
      <c r="AV940">
        <v>0.153</v>
      </c>
      <c r="AW940">
        <v>0</v>
      </c>
      <c r="AX940">
        <v>387929</v>
      </c>
      <c r="AY940" t="b">
        <v>1</v>
      </c>
      <c r="AZ940">
        <v>18.902999999999999</v>
      </c>
      <c r="BA940">
        <v>835.81</v>
      </c>
      <c r="BB940">
        <v>11.004</v>
      </c>
      <c r="BC940">
        <v>95.951999999999998</v>
      </c>
      <c r="BD940">
        <v>6.2949999999999999</v>
      </c>
      <c r="BE940">
        <v>835.81500000000005</v>
      </c>
      <c r="BF940">
        <v>98.05</v>
      </c>
      <c r="BG940">
        <v>6</v>
      </c>
      <c r="BH940">
        <v>3</v>
      </c>
      <c r="BM940" t="s">
        <v>144</v>
      </c>
      <c r="BN940" t="s">
        <v>144</v>
      </c>
      <c r="BO940" t="s">
        <v>3296</v>
      </c>
      <c r="BQ940">
        <v>1</v>
      </c>
      <c r="BT940" s="51" t="s">
        <v>3293</v>
      </c>
      <c r="BV940" t="s">
        <v>3294</v>
      </c>
      <c r="CB940" s="51">
        <v>11.37</v>
      </c>
      <c r="CC940" s="51">
        <v>11.37</v>
      </c>
      <c r="CD940" s="51">
        <v>8.0000000000000002E-3</v>
      </c>
      <c r="CE940" s="51">
        <v>1.9E-2</v>
      </c>
      <c r="CF940" s="51">
        <v>0.75900000000000001</v>
      </c>
      <c r="CG940" t="b">
        <f t="shared" si="12"/>
        <v>1</v>
      </c>
    </row>
    <row r="941" spans="1:85" hidden="1" x14ac:dyDescent="0.35">
      <c r="A941" t="s">
        <v>1093</v>
      </c>
      <c r="B941" t="s">
        <v>3875</v>
      </c>
      <c r="C941" s="51">
        <v>835.89599999999996</v>
      </c>
      <c r="D941">
        <v>11.768000000000001</v>
      </c>
      <c r="E941" s="68">
        <v>100.875</v>
      </c>
      <c r="F941">
        <v>6.2949999999999999</v>
      </c>
      <c r="G941" t="s">
        <v>3290</v>
      </c>
      <c r="I941">
        <v>26.19</v>
      </c>
      <c r="J941">
        <v>835.899</v>
      </c>
      <c r="K941" s="73">
        <v>105.47</v>
      </c>
      <c r="L941">
        <v>5</v>
      </c>
      <c r="M941">
        <v>1</v>
      </c>
      <c r="N941" s="51" t="s">
        <v>3875</v>
      </c>
      <c r="O941">
        <v>1.8380000000000001</v>
      </c>
      <c r="P941">
        <v>10</v>
      </c>
      <c r="Q941">
        <v>11.768000000000001</v>
      </c>
      <c r="R941">
        <v>835.89599999999996</v>
      </c>
      <c r="S941">
        <v>9.4139999999999997</v>
      </c>
      <c r="T941">
        <v>101.794</v>
      </c>
      <c r="U941">
        <v>5.0359999999999996</v>
      </c>
      <c r="V941">
        <v>100</v>
      </c>
      <c r="W941">
        <v>1.0860000000000001</v>
      </c>
      <c r="X941">
        <v>1</v>
      </c>
      <c r="Y941">
        <v>21.98</v>
      </c>
      <c r="Z941">
        <v>22.024999999999999</v>
      </c>
      <c r="AA941">
        <v>0.57299999999999995</v>
      </c>
      <c r="AB941">
        <v>0</v>
      </c>
      <c r="AC941" t="b">
        <v>1</v>
      </c>
      <c r="AI941">
        <v>835.89300000000003</v>
      </c>
      <c r="AJ941">
        <v>103.236</v>
      </c>
      <c r="AK941">
        <v>835.89800000000002</v>
      </c>
      <c r="AL941">
        <v>105.32599999999999</v>
      </c>
      <c r="AM941">
        <v>4.18</v>
      </c>
      <c r="AN941">
        <v>11.14</v>
      </c>
      <c r="AO941">
        <v>10.4</v>
      </c>
      <c r="AP941">
        <v>0.55000000000000004</v>
      </c>
      <c r="AQ941">
        <v>22.045999999999999</v>
      </c>
      <c r="AR941">
        <v>5.4989999999999997</v>
      </c>
      <c r="AS941">
        <v>17.28</v>
      </c>
      <c r="AT941">
        <v>0.16700000000000001</v>
      </c>
      <c r="AU941">
        <v>3.5999999999999997E-2</v>
      </c>
      <c r="AV941">
        <v>0.13800000000000001</v>
      </c>
      <c r="AW941">
        <v>0</v>
      </c>
      <c r="AX941">
        <v>391302</v>
      </c>
      <c r="AY941" t="b">
        <v>1</v>
      </c>
      <c r="AZ941">
        <v>26.044</v>
      </c>
      <c r="BA941">
        <v>835.89599999999996</v>
      </c>
      <c r="BB941">
        <v>11.768000000000001</v>
      </c>
      <c r="BC941">
        <v>100.875</v>
      </c>
      <c r="BD941">
        <v>6.2949999999999999</v>
      </c>
      <c r="BE941">
        <v>835.899</v>
      </c>
      <c r="BF941">
        <v>105.47</v>
      </c>
      <c r="BG941">
        <v>6</v>
      </c>
      <c r="BH941">
        <v>3</v>
      </c>
      <c r="BI941">
        <v>9.4139999999999997</v>
      </c>
      <c r="BJ941">
        <v>5.0359999999999996</v>
      </c>
      <c r="BK941">
        <v>0.93899999999999995</v>
      </c>
      <c r="BM941" t="s">
        <v>144</v>
      </c>
      <c r="BN941" t="s">
        <v>144</v>
      </c>
      <c r="BO941" t="s">
        <v>3312</v>
      </c>
      <c r="BQ941">
        <v>1</v>
      </c>
      <c r="BT941" s="51" t="s">
        <v>3293</v>
      </c>
      <c r="BV941" t="s">
        <v>3294</v>
      </c>
      <c r="CB941" s="51">
        <v>10.4</v>
      </c>
      <c r="CC941" s="51">
        <v>10.4</v>
      </c>
      <c r="CD941" s="51">
        <v>8.9999999999999993E-3</v>
      </c>
      <c r="CE941" s="51">
        <v>1.9E-2</v>
      </c>
      <c r="CF941" s="51">
        <v>0.77500000000000002</v>
      </c>
      <c r="CG941" t="b">
        <f t="shared" si="12"/>
        <v>1</v>
      </c>
    </row>
    <row r="942" spans="1:85" hidden="1" x14ac:dyDescent="0.35">
      <c r="A942" t="s">
        <v>1094</v>
      </c>
      <c r="B942" t="s">
        <v>3876</v>
      </c>
      <c r="C942" s="51">
        <v>836.35</v>
      </c>
      <c r="D942">
        <v>8.298</v>
      </c>
      <c r="E942" s="68">
        <v>90.042000000000002</v>
      </c>
      <c r="F942">
        <v>6.2949999999999999</v>
      </c>
      <c r="G942" t="s">
        <v>3290</v>
      </c>
      <c r="I942">
        <v>16.29</v>
      </c>
      <c r="J942">
        <v>836.35400000000004</v>
      </c>
      <c r="K942" s="73">
        <v>95.71</v>
      </c>
      <c r="L942">
        <v>5</v>
      </c>
      <c r="M942">
        <v>1</v>
      </c>
      <c r="N942" s="51" t="s">
        <v>3876</v>
      </c>
      <c r="O942">
        <v>1.87</v>
      </c>
      <c r="P942">
        <v>10</v>
      </c>
      <c r="Q942">
        <v>8.298</v>
      </c>
      <c r="R942">
        <v>836.351</v>
      </c>
      <c r="S942">
        <v>6.298</v>
      </c>
      <c r="T942">
        <v>91.174999999999997</v>
      </c>
      <c r="U942">
        <v>5.0359999999999996</v>
      </c>
      <c r="V942">
        <v>100</v>
      </c>
      <c r="W942">
        <v>1.0860000000000001</v>
      </c>
      <c r="X942">
        <v>1.01</v>
      </c>
      <c r="Y942">
        <v>21.74</v>
      </c>
      <c r="Z942">
        <v>22.024999999999999</v>
      </c>
      <c r="AA942">
        <v>0.57299999999999995</v>
      </c>
      <c r="AB942">
        <v>0</v>
      </c>
      <c r="AC942" t="b">
        <v>1</v>
      </c>
      <c r="AI942">
        <v>836.34900000000005</v>
      </c>
      <c r="AJ942">
        <v>92.93</v>
      </c>
      <c r="AK942">
        <v>836.35299999999995</v>
      </c>
      <c r="AL942">
        <v>94.962999999999994</v>
      </c>
      <c r="AM942">
        <v>4.0670000000000002</v>
      </c>
      <c r="AN942">
        <v>7.52</v>
      </c>
      <c r="AO942">
        <v>13.19</v>
      </c>
      <c r="AP942">
        <v>0.72499999999999998</v>
      </c>
      <c r="AQ942">
        <v>22.024999999999999</v>
      </c>
      <c r="AR942">
        <v>6.0279999999999996</v>
      </c>
      <c r="AS942">
        <v>1.8959999999999999</v>
      </c>
      <c r="AT942">
        <v>6.2E-2</v>
      </c>
      <c r="AU942">
        <v>0.25</v>
      </c>
      <c r="AV942">
        <v>0.19400000000000001</v>
      </c>
      <c r="AW942">
        <v>0</v>
      </c>
      <c r="AX942">
        <v>394675</v>
      </c>
      <c r="AY942" t="b">
        <v>1</v>
      </c>
      <c r="AZ942">
        <v>15.542999999999999</v>
      </c>
      <c r="BA942">
        <v>836.35</v>
      </c>
      <c r="BB942">
        <v>8.298</v>
      </c>
      <c r="BC942">
        <v>90.042000000000002</v>
      </c>
      <c r="BD942">
        <v>6.2949999999999999</v>
      </c>
      <c r="BE942">
        <v>836.35400000000004</v>
      </c>
      <c r="BF942">
        <v>95.71</v>
      </c>
      <c r="BG942">
        <v>6</v>
      </c>
      <c r="BH942">
        <v>3</v>
      </c>
      <c r="BM942" t="s">
        <v>144</v>
      </c>
      <c r="BN942" t="s">
        <v>144</v>
      </c>
      <c r="BO942" t="s">
        <v>3296</v>
      </c>
      <c r="BQ942">
        <v>1</v>
      </c>
      <c r="BT942" s="51" t="s">
        <v>3293</v>
      </c>
      <c r="BV942" t="s">
        <v>3294</v>
      </c>
      <c r="CB942" s="51">
        <v>13.19</v>
      </c>
      <c r="CC942" s="51">
        <v>13.19</v>
      </c>
      <c r="CD942" s="51">
        <v>8.0000000000000002E-3</v>
      </c>
      <c r="CE942" s="51">
        <v>2.1999999999999999E-2</v>
      </c>
      <c r="CF942" s="51">
        <v>0.7</v>
      </c>
      <c r="CG942" t="b">
        <f t="shared" si="12"/>
        <v>1</v>
      </c>
    </row>
    <row r="943" spans="1:85" hidden="1" x14ac:dyDescent="0.35">
      <c r="A943" t="s">
        <v>1095</v>
      </c>
      <c r="B943" t="s">
        <v>3877</v>
      </c>
      <c r="C943" s="51">
        <v>836.60699999999997</v>
      </c>
      <c r="D943">
        <v>8</v>
      </c>
      <c r="E943" s="68">
        <v>94.197000000000003</v>
      </c>
      <c r="F943">
        <v>6.2949999999999999</v>
      </c>
      <c r="G943" t="s">
        <v>3290</v>
      </c>
      <c r="I943">
        <v>16.29</v>
      </c>
      <c r="J943">
        <v>836.61</v>
      </c>
      <c r="K943" s="73">
        <v>95.71</v>
      </c>
      <c r="L943">
        <v>5</v>
      </c>
      <c r="M943">
        <v>1</v>
      </c>
      <c r="N943" s="51" t="s">
        <v>3877</v>
      </c>
      <c r="O943">
        <v>1.8420000000000001</v>
      </c>
      <c r="P943">
        <v>10</v>
      </c>
      <c r="Q943">
        <v>8</v>
      </c>
      <c r="R943">
        <v>836.60799999999995</v>
      </c>
      <c r="S943">
        <v>6</v>
      </c>
      <c r="T943">
        <v>94.498999999999995</v>
      </c>
      <c r="U943">
        <v>5.0359999999999996</v>
      </c>
      <c r="V943">
        <v>100</v>
      </c>
      <c r="W943">
        <v>1.087</v>
      </c>
      <c r="X943">
        <v>0.97099999999999997</v>
      </c>
      <c r="Y943">
        <v>21.65</v>
      </c>
      <c r="Z943">
        <v>22.01</v>
      </c>
      <c r="AA943">
        <v>0.57299999999999995</v>
      </c>
      <c r="AB943">
        <v>0</v>
      </c>
      <c r="AC943" t="b">
        <v>1</v>
      </c>
      <c r="AI943">
        <v>836.60500000000002</v>
      </c>
      <c r="AJ943">
        <v>93.93</v>
      </c>
      <c r="AK943">
        <v>836.61</v>
      </c>
      <c r="AL943">
        <v>95.384</v>
      </c>
      <c r="AM943">
        <v>2.9079999999999999</v>
      </c>
      <c r="AN943">
        <v>9.91</v>
      </c>
      <c r="AO943">
        <v>10.54</v>
      </c>
      <c r="AP943">
        <v>0.40400000000000003</v>
      </c>
      <c r="AQ943">
        <v>21.948</v>
      </c>
      <c r="AR943">
        <v>7.2370000000000001</v>
      </c>
      <c r="AS943">
        <v>1.6120000000000001</v>
      </c>
      <c r="AT943">
        <v>6.0000000000000001E-3</v>
      </c>
      <c r="AU943">
        <v>0.52700000000000002</v>
      </c>
      <c r="AV943">
        <v>0.157</v>
      </c>
      <c r="AW943">
        <v>0</v>
      </c>
      <c r="AX943">
        <v>398048</v>
      </c>
      <c r="AY943" t="b">
        <v>1</v>
      </c>
      <c r="AZ943">
        <v>15.962999999999999</v>
      </c>
      <c r="BA943">
        <v>836.60699999999997</v>
      </c>
      <c r="BB943">
        <v>8</v>
      </c>
      <c r="BC943">
        <v>94.197000000000003</v>
      </c>
      <c r="BD943">
        <v>6.2949999999999999</v>
      </c>
      <c r="BE943">
        <v>836.61</v>
      </c>
      <c r="BF943">
        <v>95.71</v>
      </c>
      <c r="BG943">
        <v>6</v>
      </c>
      <c r="BH943">
        <v>3</v>
      </c>
      <c r="BI943">
        <v>6</v>
      </c>
      <c r="BJ943">
        <v>5.0359999999999996</v>
      </c>
      <c r="BK943">
        <v>1.0149999999999999</v>
      </c>
      <c r="BM943" t="s">
        <v>144</v>
      </c>
      <c r="BN943" t="s">
        <v>144</v>
      </c>
      <c r="BO943" t="s">
        <v>3312</v>
      </c>
      <c r="BQ943">
        <v>1</v>
      </c>
      <c r="BT943" s="51" t="s">
        <v>3293</v>
      </c>
      <c r="BV943" t="s">
        <v>3294</v>
      </c>
      <c r="CB943" s="51">
        <v>10.54</v>
      </c>
      <c r="CC943" s="51">
        <v>10.54</v>
      </c>
      <c r="CD943" s="51">
        <v>1.2999999999999999E-2</v>
      </c>
      <c r="CE943" s="51">
        <v>2.7E-2</v>
      </c>
      <c r="CF943" s="51">
        <v>0.72499999999999998</v>
      </c>
      <c r="CG943" t="b">
        <f t="shared" si="12"/>
        <v>1</v>
      </c>
    </row>
    <row r="944" spans="1:85" hidden="1" x14ac:dyDescent="0.35">
      <c r="A944" t="s">
        <v>1096</v>
      </c>
      <c r="B944" t="s">
        <v>3878</v>
      </c>
      <c r="C944" s="51">
        <v>836.93</v>
      </c>
      <c r="D944">
        <v>9.3339999999999996</v>
      </c>
      <c r="E944" s="68">
        <v>92.010999999999996</v>
      </c>
      <c r="F944">
        <v>6.2949999999999999</v>
      </c>
      <c r="G944" t="s">
        <v>3290</v>
      </c>
      <c r="I944">
        <v>13.81</v>
      </c>
      <c r="J944">
        <v>836.93499999999995</v>
      </c>
      <c r="K944" s="73">
        <v>93.17</v>
      </c>
      <c r="L944">
        <v>7</v>
      </c>
      <c r="M944">
        <v>1</v>
      </c>
      <c r="N944" s="51" t="s">
        <v>3878</v>
      </c>
      <c r="O944">
        <v>1.829</v>
      </c>
      <c r="P944">
        <v>10</v>
      </c>
      <c r="Q944">
        <v>9.3339999999999996</v>
      </c>
      <c r="R944">
        <v>836.93100000000004</v>
      </c>
      <c r="S944">
        <v>7.3339999999999996</v>
      </c>
      <c r="T944">
        <v>92.242999999999995</v>
      </c>
      <c r="U944">
        <v>5.0359999999999996</v>
      </c>
      <c r="V944">
        <v>100</v>
      </c>
      <c r="W944">
        <v>1.087</v>
      </c>
      <c r="X944">
        <v>1.3340000000000001</v>
      </c>
      <c r="Y944">
        <v>21.722999999999999</v>
      </c>
      <c r="Z944">
        <v>22.01</v>
      </c>
      <c r="AA944">
        <v>0.57299999999999995</v>
      </c>
      <c r="AB944">
        <v>0</v>
      </c>
      <c r="AC944" t="b">
        <v>1</v>
      </c>
      <c r="AI944">
        <v>836.92899999999997</v>
      </c>
      <c r="AJ944">
        <v>90.822000000000003</v>
      </c>
      <c r="AK944">
        <v>836.93399999999997</v>
      </c>
      <c r="AL944">
        <v>92.379000000000005</v>
      </c>
      <c r="AM944">
        <v>3.1139999999999999</v>
      </c>
      <c r="AN944">
        <v>11.33</v>
      </c>
      <c r="AO944">
        <v>10.6</v>
      </c>
      <c r="AP944">
        <v>1.0089999999999999</v>
      </c>
      <c r="AQ944">
        <v>21.940999999999999</v>
      </c>
      <c r="AR944">
        <v>3.99</v>
      </c>
      <c r="AS944">
        <v>12.456</v>
      </c>
      <c r="AT944">
        <v>0</v>
      </c>
      <c r="AU944">
        <v>0</v>
      </c>
      <c r="AV944">
        <v>0.245</v>
      </c>
      <c r="AW944">
        <v>0</v>
      </c>
      <c r="AX944">
        <v>401421</v>
      </c>
      <c r="AY944" t="b">
        <v>1</v>
      </c>
      <c r="AZ944">
        <v>13.022</v>
      </c>
      <c r="BA944">
        <v>836.93</v>
      </c>
      <c r="BB944">
        <v>9.3339999999999996</v>
      </c>
      <c r="BC944">
        <v>92.010999999999996</v>
      </c>
      <c r="BD944">
        <v>6.2949999999999999</v>
      </c>
      <c r="BE944">
        <v>836.93499999999995</v>
      </c>
      <c r="BF944">
        <v>93.17</v>
      </c>
      <c r="BG944">
        <v>8</v>
      </c>
      <c r="BH944">
        <v>3</v>
      </c>
      <c r="BI944">
        <v>7.3339999999999996</v>
      </c>
      <c r="BJ944">
        <v>5.0359999999999996</v>
      </c>
      <c r="BK944">
        <v>1.33</v>
      </c>
      <c r="BM944" t="s">
        <v>144</v>
      </c>
      <c r="BN944" t="s">
        <v>144</v>
      </c>
      <c r="BO944" t="s">
        <v>3312</v>
      </c>
      <c r="BQ944">
        <v>1</v>
      </c>
      <c r="BT944" s="51" t="s">
        <v>3293</v>
      </c>
      <c r="CB944" s="51">
        <v>10.6</v>
      </c>
      <c r="CC944" s="51">
        <v>10.6</v>
      </c>
      <c r="CD944" s="51">
        <v>-2E-3</v>
      </c>
      <c r="CE944" s="51">
        <v>-2E-3</v>
      </c>
      <c r="CF944" s="51">
        <v>0.78200000000000003</v>
      </c>
      <c r="CG944" t="b">
        <f t="shared" si="12"/>
        <v>1</v>
      </c>
    </row>
    <row r="945" spans="1:85" hidden="1" x14ac:dyDescent="0.35">
      <c r="A945" t="s">
        <v>1097</v>
      </c>
      <c r="B945" t="s">
        <v>3879</v>
      </c>
      <c r="C945" s="51">
        <v>837.86500000000001</v>
      </c>
      <c r="D945">
        <v>9.7460000000000004</v>
      </c>
      <c r="E945" s="68">
        <v>98.552000000000007</v>
      </c>
      <c r="F945">
        <v>6.2949999999999999</v>
      </c>
      <c r="G945" t="s">
        <v>3290</v>
      </c>
      <c r="I945">
        <v>21.24</v>
      </c>
      <c r="J945">
        <v>837.87</v>
      </c>
      <c r="K945" s="73">
        <v>100.65</v>
      </c>
      <c r="L945">
        <v>7</v>
      </c>
      <c r="M945">
        <v>1</v>
      </c>
      <c r="N945" s="51" t="s">
        <v>3879</v>
      </c>
      <c r="O945">
        <v>1.8120000000000001</v>
      </c>
      <c r="P945">
        <v>10</v>
      </c>
      <c r="Q945">
        <v>9.7460000000000004</v>
      </c>
      <c r="R945">
        <v>837.86599999999999</v>
      </c>
      <c r="S945">
        <v>7.7460000000000004</v>
      </c>
      <c r="T945">
        <v>98.971000000000004</v>
      </c>
      <c r="U945">
        <v>5.0359999999999996</v>
      </c>
      <c r="V945">
        <v>100</v>
      </c>
      <c r="W945">
        <v>1.087</v>
      </c>
      <c r="X945">
        <v>1.3260000000000001</v>
      </c>
      <c r="Y945">
        <v>22.38</v>
      </c>
      <c r="Z945">
        <v>22.01</v>
      </c>
      <c r="AA945">
        <v>0.57299999999999995</v>
      </c>
      <c r="AB945">
        <v>0</v>
      </c>
      <c r="AC945" t="b">
        <v>1</v>
      </c>
      <c r="AI945">
        <v>837.86500000000001</v>
      </c>
      <c r="AJ945">
        <v>98.468000000000004</v>
      </c>
      <c r="AK945">
        <v>837.87</v>
      </c>
      <c r="AL945">
        <v>100.833</v>
      </c>
      <c r="AM945">
        <v>4.7300000000000004</v>
      </c>
      <c r="AN945">
        <v>8.7200000000000006</v>
      </c>
      <c r="AO945">
        <v>10.78</v>
      </c>
      <c r="AP945">
        <v>0.83399999999999996</v>
      </c>
      <c r="AQ945">
        <v>22.04</v>
      </c>
      <c r="AR945">
        <v>7.3559999999999999</v>
      </c>
      <c r="AS945">
        <v>14.356</v>
      </c>
      <c r="AT945">
        <v>7.3999999999999996E-2</v>
      </c>
      <c r="AU945">
        <v>0.224</v>
      </c>
      <c r="AV945">
        <v>0.20200000000000001</v>
      </c>
      <c r="AW945">
        <v>0</v>
      </c>
      <c r="AX945">
        <v>404794</v>
      </c>
      <c r="AY945" t="b">
        <v>1</v>
      </c>
      <c r="AZ945">
        <v>21.423999999999999</v>
      </c>
      <c r="BA945">
        <v>837.86500000000001</v>
      </c>
      <c r="BB945">
        <v>9.7460000000000004</v>
      </c>
      <c r="BC945">
        <v>98.552000000000007</v>
      </c>
      <c r="BD945">
        <v>6.2949999999999999</v>
      </c>
      <c r="BE945">
        <v>837.87</v>
      </c>
      <c r="BF945">
        <v>100.65</v>
      </c>
      <c r="BG945">
        <v>8</v>
      </c>
      <c r="BH945">
        <v>3</v>
      </c>
      <c r="BM945" t="s">
        <v>144</v>
      </c>
      <c r="BN945" t="s">
        <v>144</v>
      </c>
      <c r="BO945" t="s">
        <v>3296</v>
      </c>
      <c r="BQ945">
        <v>1</v>
      </c>
      <c r="BT945" s="51" t="s">
        <v>3293</v>
      </c>
      <c r="CB945" s="51">
        <v>10.78</v>
      </c>
      <c r="CC945" s="51">
        <v>10.78</v>
      </c>
      <c r="CD945" s="51">
        <v>5.0000000000000001E-3</v>
      </c>
      <c r="CE945" s="51">
        <v>7.0000000000000001E-3</v>
      </c>
      <c r="CF945" s="51">
        <v>0.78700000000000003</v>
      </c>
      <c r="CG945" t="b">
        <f t="shared" si="12"/>
        <v>1</v>
      </c>
    </row>
    <row r="946" spans="1:85" hidden="1" x14ac:dyDescent="0.35">
      <c r="A946" t="s">
        <v>1098</v>
      </c>
      <c r="B946" t="s">
        <v>3880</v>
      </c>
      <c r="C946" s="51">
        <v>838.08799999999997</v>
      </c>
      <c r="D946">
        <v>8.8930000000000007</v>
      </c>
      <c r="E946" s="68">
        <v>98.942999999999998</v>
      </c>
      <c r="F946">
        <v>6.2949999999999999</v>
      </c>
      <c r="G946" t="s">
        <v>3290</v>
      </c>
      <c r="I946">
        <v>23.71</v>
      </c>
      <c r="J946">
        <v>838.09199999999998</v>
      </c>
      <c r="K946" s="73">
        <v>103.14</v>
      </c>
      <c r="L946">
        <v>8</v>
      </c>
      <c r="M946">
        <v>1</v>
      </c>
      <c r="N946" s="51" t="s">
        <v>3880</v>
      </c>
      <c r="O946">
        <v>1.7989999999999999</v>
      </c>
      <c r="P946">
        <v>10</v>
      </c>
      <c r="Q946">
        <v>8.8930000000000007</v>
      </c>
      <c r="R946">
        <v>838.08900000000006</v>
      </c>
      <c r="S946">
        <v>6.8929999999999998</v>
      </c>
      <c r="T946">
        <v>99.783000000000001</v>
      </c>
      <c r="U946">
        <v>5.0359999999999996</v>
      </c>
      <c r="V946">
        <v>100</v>
      </c>
      <c r="W946">
        <v>1.087</v>
      </c>
      <c r="X946">
        <v>1.587</v>
      </c>
      <c r="Y946">
        <v>21.99</v>
      </c>
      <c r="Z946">
        <v>22.01</v>
      </c>
      <c r="AA946">
        <v>0.57299999999999995</v>
      </c>
      <c r="AB946">
        <v>0</v>
      </c>
      <c r="AC946" t="b">
        <v>1</v>
      </c>
      <c r="AI946">
        <v>838.08600000000001</v>
      </c>
      <c r="AJ946">
        <v>101.23699999999999</v>
      </c>
      <c r="AK946">
        <v>838.09</v>
      </c>
      <c r="AL946">
        <v>102.95699999999999</v>
      </c>
      <c r="AM946">
        <v>3.4409999999999998</v>
      </c>
      <c r="AN946">
        <v>8.0299999999999994</v>
      </c>
      <c r="AO946">
        <v>11.83</v>
      </c>
      <c r="AP946">
        <v>0.93799999999999994</v>
      </c>
      <c r="AQ946">
        <v>22.065999999999999</v>
      </c>
      <c r="AR946">
        <v>6.7560000000000002</v>
      </c>
      <c r="AS946">
        <v>14.569000000000001</v>
      </c>
      <c r="AT946">
        <v>0</v>
      </c>
      <c r="AU946">
        <v>0</v>
      </c>
      <c r="AV946">
        <v>0.20499999999999999</v>
      </c>
      <c r="AW946">
        <v>0</v>
      </c>
      <c r="AX946">
        <v>408167</v>
      </c>
      <c r="AY946" t="b">
        <v>1</v>
      </c>
      <c r="AZ946">
        <v>23.524000000000001</v>
      </c>
      <c r="BA946">
        <v>838.08799999999997</v>
      </c>
      <c r="BB946">
        <v>8.8930000000000007</v>
      </c>
      <c r="BC946">
        <v>98.942999999999998</v>
      </c>
      <c r="BD946">
        <v>6.2949999999999999</v>
      </c>
      <c r="BE946">
        <v>838.09199999999998</v>
      </c>
      <c r="BF946">
        <v>103.14</v>
      </c>
      <c r="BG946">
        <v>9</v>
      </c>
      <c r="BH946">
        <v>3</v>
      </c>
      <c r="BI946">
        <v>6.8929999999999998</v>
      </c>
      <c r="BJ946">
        <v>5.0359999999999996</v>
      </c>
      <c r="BK946">
        <v>1.482</v>
      </c>
      <c r="BM946" t="s">
        <v>144</v>
      </c>
      <c r="BN946" t="s">
        <v>144</v>
      </c>
      <c r="BO946" t="s">
        <v>3312</v>
      </c>
      <c r="BQ946">
        <v>1</v>
      </c>
      <c r="BT946" s="51" t="s">
        <v>3293</v>
      </c>
      <c r="CB946" s="51">
        <v>11.83</v>
      </c>
      <c r="CC946" s="51">
        <v>11.83</v>
      </c>
      <c r="CD946" s="51">
        <v>4.0000000000000001E-3</v>
      </c>
      <c r="CE946" s="51">
        <v>6.0000000000000001E-3</v>
      </c>
      <c r="CF946" s="51">
        <v>0.75700000000000001</v>
      </c>
      <c r="CG946" t="b">
        <f t="shared" si="12"/>
        <v>1</v>
      </c>
    </row>
    <row r="947" spans="1:85" hidden="1" x14ac:dyDescent="0.35">
      <c r="A947" t="s">
        <v>1099</v>
      </c>
      <c r="B947" t="s">
        <v>3881</v>
      </c>
      <c r="C947" s="51">
        <v>838.31399999999996</v>
      </c>
      <c r="D947">
        <v>11.378</v>
      </c>
      <c r="E947" s="68">
        <v>98.418999999999997</v>
      </c>
      <c r="F947">
        <v>6.2949999999999999</v>
      </c>
      <c r="G947" t="s">
        <v>3290</v>
      </c>
      <c r="I947">
        <v>23.71</v>
      </c>
      <c r="J947">
        <v>838.32100000000003</v>
      </c>
      <c r="K947" s="73">
        <v>103.14</v>
      </c>
      <c r="L947">
        <v>5</v>
      </c>
      <c r="M947">
        <v>1</v>
      </c>
      <c r="N947" s="51" t="s">
        <v>3881</v>
      </c>
      <c r="O947">
        <v>1.837</v>
      </c>
      <c r="P947">
        <v>10</v>
      </c>
      <c r="Q947">
        <v>11.378</v>
      </c>
      <c r="R947">
        <v>838.31500000000005</v>
      </c>
      <c r="S947">
        <v>9.1029999999999998</v>
      </c>
      <c r="T947">
        <v>99.363</v>
      </c>
      <c r="U947">
        <v>5.0359999999999996</v>
      </c>
      <c r="V947">
        <v>100</v>
      </c>
      <c r="W947">
        <v>1.087</v>
      </c>
      <c r="X947">
        <v>1.083</v>
      </c>
      <c r="Y947">
        <v>21.99</v>
      </c>
      <c r="Z947">
        <v>22.01</v>
      </c>
      <c r="AA947">
        <v>0.57299999999999995</v>
      </c>
      <c r="AB947">
        <v>0</v>
      </c>
      <c r="AC947" t="b">
        <v>1</v>
      </c>
      <c r="AI947">
        <v>838.31299999999999</v>
      </c>
      <c r="AJ947">
        <v>99.77</v>
      </c>
      <c r="AK947">
        <v>838.31899999999996</v>
      </c>
      <c r="AL947">
        <v>102.11</v>
      </c>
      <c r="AM947">
        <v>4.6790000000000003</v>
      </c>
      <c r="AN947">
        <v>12.45</v>
      </c>
      <c r="AO947">
        <v>11.09</v>
      </c>
      <c r="AP947">
        <v>0.77800000000000002</v>
      </c>
      <c r="AQ947">
        <v>22.026</v>
      </c>
      <c r="AR947">
        <v>8.0969999999999995</v>
      </c>
      <c r="AS947">
        <v>16.756</v>
      </c>
      <c r="AT947">
        <v>0</v>
      </c>
      <c r="AU947">
        <v>0</v>
      </c>
      <c r="AV947">
        <v>0.20100000000000001</v>
      </c>
      <c r="AW947">
        <v>0</v>
      </c>
      <c r="AX947">
        <v>411540</v>
      </c>
      <c r="AY947" t="b">
        <v>1</v>
      </c>
      <c r="AZ947">
        <v>22.677</v>
      </c>
      <c r="BA947">
        <v>838.31399999999996</v>
      </c>
      <c r="BB947">
        <v>11.378</v>
      </c>
      <c r="BC947">
        <v>98.418999999999997</v>
      </c>
      <c r="BD947">
        <v>6.2949999999999999</v>
      </c>
      <c r="BE947">
        <v>838.32100000000003</v>
      </c>
      <c r="BF947">
        <v>103.14</v>
      </c>
      <c r="BG947">
        <v>6</v>
      </c>
      <c r="BH947">
        <v>3</v>
      </c>
      <c r="BI947">
        <v>9.1029999999999998</v>
      </c>
      <c r="BJ947">
        <v>5.0359999999999996</v>
      </c>
      <c r="BK947">
        <v>1.034</v>
      </c>
      <c r="BM947" t="s">
        <v>144</v>
      </c>
      <c r="BN947" t="s">
        <v>144</v>
      </c>
      <c r="BO947" t="s">
        <v>3312</v>
      </c>
      <c r="BQ947">
        <v>1</v>
      </c>
      <c r="BT947" s="51" t="s">
        <v>3293</v>
      </c>
      <c r="BV947" t="s">
        <v>3294</v>
      </c>
      <c r="CB947" s="51">
        <v>11.09</v>
      </c>
      <c r="CC947" s="51">
        <v>11.09</v>
      </c>
      <c r="CD947" s="51">
        <v>7.0000000000000001E-3</v>
      </c>
      <c r="CE947" s="51">
        <v>1.4999999999999999E-2</v>
      </c>
      <c r="CF947" s="51">
        <v>0.71</v>
      </c>
      <c r="CG947" t="b">
        <f t="shared" si="12"/>
        <v>1</v>
      </c>
    </row>
    <row r="948" spans="1:85" hidden="1" x14ac:dyDescent="0.35">
      <c r="A948" t="s">
        <v>1100</v>
      </c>
      <c r="B948" t="s">
        <v>3882</v>
      </c>
      <c r="C948" s="51">
        <v>838.5</v>
      </c>
      <c r="D948">
        <v>8.6110000000000007</v>
      </c>
      <c r="E948" s="68">
        <v>99.299000000000007</v>
      </c>
      <c r="F948">
        <v>6.2949999999999999</v>
      </c>
      <c r="G948" t="s">
        <v>3290</v>
      </c>
      <c r="I948">
        <v>23.71</v>
      </c>
      <c r="J948">
        <v>838.50400000000002</v>
      </c>
      <c r="K948" s="73">
        <v>103.17</v>
      </c>
      <c r="L948">
        <v>5</v>
      </c>
      <c r="M948">
        <v>1</v>
      </c>
      <c r="N948" s="51" t="s">
        <v>3882</v>
      </c>
      <c r="O948">
        <v>1.819</v>
      </c>
      <c r="P948">
        <v>10</v>
      </c>
      <c r="Q948">
        <v>8.6110000000000007</v>
      </c>
      <c r="R948">
        <v>838.50099999999998</v>
      </c>
      <c r="S948">
        <v>6.6109999999999998</v>
      </c>
      <c r="T948">
        <v>100.07299999999999</v>
      </c>
      <c r="U948">
        <v>5.0359999999999996</v>
      </c>
      <c r="V948">
        <v>100</v>
      </c>
      <c r="W948">
        <v>1.087</v>
      </c>
      <c r="X948">
        <v>0.99299999999999999</v>
      </c>
      <c r="Y948">
        <v>21.945</v>
      </c>
      <c r="Z948">
        <v>22.01</v>
      </c>
      <c r="AA948">
        <v>0.57299999999999995</v>
      </c>
      <c r="AB948">
        <v>0</v>
      </c>
      <c r="AC948" t="b">
        <v>1</v>
      </c>
      <c r="AI948">
        <v>838.49900000000002</v>
      </c>
      <c r="AJ948">
        <v>101.29300000000001</v>
      </c>
      <c r="AK948">
        <v>838.50300000000004</v>
      </c>
      <c r="AL948">
        <v>102.982</v>
      </c>
      <c r="AM948">
        <v>3.3780000000000001</v>
      </c>
      <c r="AN948">
        <v>6.99</v>
      </c>
      <c r="AO948">
        <v>11.27</v>
      </c>
      <c r="AP948">
        <v>0.63700000000000001</v>
      </c>
      <c r="AQ948">
        <v>22.027000000000001</v>
      </c>
      <c r="AR948">
        <v>8.5250000000000004</v>
      </c>
      <c r="AS948">
        <v>13.535</v>
      </c>
      <c r="AT948">
        <v>0.16700000000000001</v>
      </c>
      <c r="AU948">
        <v>3.5999999999999997E-2</v>
      </c>
      <c r="AV948">
        <v>9.1999999999999998E-2</v>
      </c>
      <c r="AW948">
        <v>0</v>
      </c>
      <c r="AX948">
        <v>414913</v>
      </c>
      <c r="AY948" t="b">
        <v>1</v>
      </c>
      <c r="AZ948">
        <v>23.524000000000001</v>
      </c>
      <c r="BA948">
        <v>838.5</v>
      </c>
      <c r="BB948">
        <v>8.6110000000000007</v>
      </c>
      <c r="BC948">
        <v>99.299000000000007</v>
      </c>
      <c r="BD948">
        <v>6.2949999999999999</v>
      </c>
      <c r="BE948">
        <v>838.50400000000002</v>
      </c>
      <c r="BF948">
        <v>103.17</v>
      </c>
      <c r="BG948">
        <v>6</v>
      </c>
      <c r="BH948">
        <v>3</v>
      </c>
      <c r="BI948">
        <v>6.6109999999999998</v>
      </c>
      <c r="BJ948">
        <v>5.0359999999999996</v>
      </c>
      <c r="BK948">
        <v>0.98099999999999998</v>
      </c>
      <c r="BM948" t="s">
        <v>144</v>
      </c>
      <c r="BN948" t="s">
        <v>144</v>
      </c>
      <c r="BO948" t="s">
        <v>3312</v>
      </c>
      <c r="BQ948">
        <v>1</v>
      </c>
      <c r="BT948" s="51" t="s">
        <v>3293</v>
      </c>
      <c r="BV948" t="s">
        <v>3294</v>
      </c>
      <c r="CB948" s="51">
        <v>11.27</v>
      </c>
      <c r="CC948" s="51">
        <v>11.27</v>
      </c>
      <c r="CD948" s="51">
        <v>5.0000000000000001E-3</v>
      </c>
      <c r="CE948" s="51">
        <v>0.01</v>
      </c>
      <c r="CF948" s="51">
        <v>0.65100000000000002</v>
      </c>
      <c r="CG948" t="b">
        <f t="shared" si="12"/>
        <v>1</v>
      </c>
    </row>
    <row r="949" spans="1:85" hidden="1" x14ac:dyDescent="0.35">
      <c r="A949" t="s">
        <v>1101</v>
      </c>
      <c r="B949" t="s">
        <v>3883</v>
      </c>
      <c r="C949" s="51">
        <v>838.83799999999997</v>
      </c>
      <c r="D949">
        <v>22.484000000000002</v>
      </c>
      <c r="E949" s="68">
        <v>87.259</v>
      </c>
      <c r="F949">
        <v>6.5860000000000003</v>
      </c>
      <c r="G949" t="s">
        <v>3290</v>
      </c>
      <c r="I949">
        <v>11.108000000000001</v>
      </c>
      <c r="J949">
        <v>838.84900000000005</v>
      </c>
      <c r="K949" s="73">
        <v>90.552000000000007</v>
      </c>
      <c r="L949">
        <v>4</v>
      </c>
      <c r="M949">
        <v>1</v>
      </c>
      <c r="N949" s="51" t="s">
        <v>3883</v>
      </c>
      <c r="R949">
        <v>838.84</v>
      </c>
      <c r="S949">
        <v>17.986999999999998</v>
      </c>
      <c r="T949">
        <v>87.918000000000006</v>
      </c>
      <c r="U949">
        <v>5.2690000000000001</v>
      </c>
      <c r="V949">
        <v>100</v>
      </c>
      <c r="W949">
        <v>0.88</v>
      </c>
      <c r="X949">
        <v>0.97399999999999998</v>
      </c>
      <c r="Y949">
        <v>0</v>
      </c>
      <c r="Z949">
        <v>22.01</v>
      </c>
      <c r="AC949" t="b">
        <v>1</v>
      </c>
      <c r="AI949">
        <v>838.83900000000006</v>
      </c>
      <c r="AJ949">
        <v>87.914000000000001</v>
      </c>
      <c r="AK949">
        <v>838.846</v>
      </c>
      <c r="AL949">
        <v>90.367000000000004</v>
      </c>
      <c r="AM949">
        <v>4.9059999999999997</v>
      </c>
      <c r="AN949">
        <v>14.7</v>
      </c>
      <c r="AO949">
        <v>11.47</v>
      </c>
      <c r="AP949">
        <v>0.67</v>
      </c>
      <c r="AQ949">
        <v>22.033999999999999</v>
      </c>
      <c r="AR949">
        <v>8.5579999999999998</v>
      </c>
      <c r="AS949">
        <v>15.138</v>
      </c>
      <c r="AT949">
        <v>0.111</v>
      </c>
      <c r="AU949">
        <v>4.9000000000000002E-2</v>
      </c>
      <c r="AV949">
        <v>0.16400000000000001</v>
      </c>
      <c r="AW949">
        <v>0</v>
      </c>
      <c r="AX949">
        <v>418286</v>
      </c>
      <c r="AY949" t="b">
        <v>1</v>
      </c>
      <c r="AZ949">
        <v>10.922000000000001</v>
      </c>
      <c r="BI949">
        <v>17.986999999999998</v>
      </c>
      <c r="BJ949">
        <v>5.2690000000000001</v>
      </c>
      <c r="BK949">
        <v>1</v>
      </c>
      <c r="BM949" t="s">
        <v>144</v>
      </c>
      <c r="BN949" t="s">
        <v>144</v>
      </c>
      <c r="BO949" t="s">
        <v>3884</v>
      </c>
      <c r="BQ949">
        <v>1</v>
      </c>
      <c r="BT949" s="51" t="s">
        <v>3293</v>
      </c>
      <c r="BV949" t="s">
        <v>3294</v>
      </c>
      <c r="CB949" s="51">
        <v>11.47</v>
      </c>
      <c r="CC949" s="51">
        <v>11.47</v>
      </c>
      <c r="CD949" s="51">
        <v>3.0000000000000001E-3</v>
      </c>
      <c r="CE949" s="51">
        <v>7.0000000000000001E-3</v>
      </c>
      <c r="CF949" s="51">
        <v>0.79300000000000004</v>
      </c>
      <c r="CG949" t="b">
        <f t="shared" si="12"/>
        <v>1</v>
      </c>
    </row>
    <row r="950" spans="1:85" hidden="1" x14ac:dyDescent="0.35">
      <c r="A950" t="s">
        <v>1102</v>
      </c>
      <c r="B950" t="s">
        <v>3885</v>
      </c>
      <c r="C950" s="51">
        <v>838.87300000000005</v>
      </c>
      <c r="D950">
        <v>8.2669999999999995</v>
      </c>
      <c r="E950" s="68">
        <v>92.31</v>
      </c>
      <c r="F950">
        <v>6.2949999999999999</v>
      </c>
      <c r="G950" t="s">
        <v>3290</v>
      </c>
      <c r="I950">
        <v>13.81</v>
      </c>
      <c r="J950">
        <v>838.87699999999995</v>
      </c>
      <c r="K950" s="73">
        <v>93.25</v>
      </c>
      <c r="L950">
        <v>5</v>
      </c>
      <c r="M950">
        <v>1</v>
      </c>
      <c r="N950" s="51" t="s">
        <v>3885</v>
      </c>
      <c r="O950">
        <v>1.798</v>
      </c>
      <c r="P950">
        <v>10</v>
      </c>
      <c r="Q950">
        <v>8.2669999999999995</v>
      </c>
      <c r="R950">
        <v>838.87400000000002</v>
      </c>
      <c r="S950">
        <v>6.2670000000000003</v>
      </c>
      <c r="T950">
        <v>92.498000000000005</v>
      </c>
      <c r="U950">
        <v>5.0359999999999996</v>
      </c>
      <c r="V950">
        <v>100</v>
      </c>
      <c r="W950">
        <v>1.087</v>
      </c>
      <c r="X950">
        <v>0.995</v>
      </c>
      <c r="Y950">
        <v>21.786999999999999</v>
      </c>
      <c r="Z950">
        <v>22.01</v>
      </c>
      <c r="AA950">
        <v>0.57299999999999995</v>
      </c>
      <c r="AB950">
        <v>0</v>
      </c>
      <c r="AC950" t="b">
        <v>1</v>
      </c>
      <c r="AI950">
        <v>838.87199999999996</v>
      </c>
      <c r="AJ950">
        <v>91.209000000000003</v>
      </c>
      <c r="AK950">
        <v>838.87599999999998</v>
      </c>
      <c r="AL950">
        <v>92.463999999999999</v>
      </c>
      <c r="AM950">
        <v>2.5099999999999998</v>
      </c>
      <c r="AN950">
        <v>8.99</v>
      </c>
      <c r="AO950">
        <v>15.49</v>
      </c>
      <c r="AP950">
        <v>0.67500000000000004</v>
      </c>
      <c r="AQ950">
        <v>22.021999999999998</v>
      </c>
      <c r="AR950">
        <v>1.1879999999999999</v>
      </c>
      <c r="AS950">
        <v>2.3069999999999999</v>
      </c>
      <c r="AT950">
        <v>8.0000000000000002E-3</v>
      </c>
      <c r="AU950">
        <v>0.70699999999999996</v>
      </c>
      <c r="AV950">
        <v>0.27</v>
      </c>
      <c r="AW950">
        <v>0</v>
      </c>
      <c r="AX950">
        <v>421659</v>
      </c>
      <c r="AY950" t="b">
        <v>1</v>
      </c>
      <c r="AZ950">
        <v>13.022</v>
      </c>
      <c r="BA950">
        <v>838.87300000000005</v>
      </c>
      <c r="BB950">
        <v>8.2669999999999995</v>
      </c>
      <c r="BC950">
        <v>92.31</v>
      </c>
      <c r="BD950">
        <v>6.2949999999999999</v>
      </c>
      <c r="BE950">
        <v>838.87699999999995</v>
      </c>
      <c r="BF950">
        <v>93.25</v>
      </c>
      <c r="BG950">
        <v>6</v>
      </c>
      <c r="BH950">
        <v>3</v>
      </c>
      <c r="BI950">
        <v>6.2670000000000003</v>
      </c>
      <c r="BJ950">
        <v>5.0359999999999996</v>
      </c>
      <c r="BK950">
        <v>0.98399999999999999</v>
      </c>
      <c r="BM950" t="s">
        <v>144</v>
      </c>
      <c r="BN950" t="s">
        <v>144</v>
      </c>
      <c r="BO950" t="s">
        <v>3312</v>
      </c>
      <c r="BQ950">
        <v>1</v>
      </c>
      <c r="BT950" s="51" t="s">
        <v>3293</v>
      </c>
      <c r="BV950" t="s">
        <v>3294</v>
      </c>
      <c r="CB950" s="51">
        <v>15.49</v>
      </c>
      <c r="CC950" s="51">
        <v>15.49</v>
      </c>
      <c r="CD950" s="51">
        <v>4.0000000000000001E-3</v>
      </c>
      <c r="CE950" s="51">
        <v>1.0999999999999999E-2</v>
      </c>
      <c r="CF950" s="51">
        <v>0.79300000000000004</v>
      </c>
      <c r="CG950" t="b">
        <f t="shared" si="12"/>
        <v>1</v>
      </c>
    </row>
    <row r="951" spans="1:85" hidden="1" x14ac:dyDescent="0.35">
      <c r="A951" t="s">
        <v>1103</v>
      </c>
      <c r="B951" t="s">
        <v>3886</v>
      </c>
      <c r="C951" s="51">
        <v>838.923</v>
      </c>
      <c r="D951">
        <v>9.2919999999999998</v>
      </c>
      <c r="E951" s="68">
        <v>91.786000000000001</v>
      </c>
      <c r="F951">
        <v>6.2949999999999999</v>
      </c>
      <c r="G951" t="s">
        <v>3290</v>
      </c>
      <c r="I951">
        <v>16.29</v>
      </c>
      <c r="J951">
        <v>838.92600000000004</v>
      </c>
      <c r="K951" s="73">
        <v>95.72</v>
      </c>
      <c r="L951">
        <v>5</v>
      </c>
      <c r="M951">
        <v>1</v>
      </c>
      <c r="N951" s="51" t="s">
        <v>3886</v>
      </c>
      <c r="O951">
        <v>1.821</v>
      </c>
      <c r="P951">
        <v>10</v>
      </c>
      <c r="Q951">
        <v>9.2919999999999998</v>
      </c>
      <c r="R951">
        <v>838.92399999999998</v>
      </c>
      <c r="S951">
        <v>7.2919999999999998</v>
      </c>
      <c r="T951">
        <v>92.572000000000003</v>
      </c>
      <c r="U951">
        <v>5.0359999999999996</v>
      </c>
      <c r="V951">
        <v>100</v>
      </c>
      <c r="W951">
        <v>1.087</v>
      </c>
      <c r="X951">
        <v>0.96799999999999997</v>
      </c>
      <c r="Y951">
        <v>21.74</v>
      </c>
      <c r="Z951">
        <v>22.01</v>
      </c>
      <c r="AA951">
        <v>0.57299999999999995</v>
      </c>
      <c r="AB951">
        <v>0</v>
      </c>
      <c r="AC951" t="b">
        <v>1</v>
      </c>
      <c r="AI951">
        <v>838.92100000000005</v>
      </c>
      <c r="AJ951">
        <v>93.430999999999997</v>
      </c>
      <c r="AK951">
        <v>838.92600000000004</v>
      </c>
      <c r="AL951">
        <v>94.977000000000004</v>
      </c>
      <c r="AM951">
        <v>3.093</v>
      </c>
      <c r="AN951">
        <v>9.39</v>
      </c>
      <c r="AO951">
        <v>10.95</v>
      </c>
      <c r="AP951">
        <v>0.69099999999999995</v>
      </c>
      <c r="AQ951">
        <v>22.016999999999999</v>
      </c>
      <c r="AR951">
        <v>7.8220000000000001</v>
      </c>
      <c r="AS951">
        <v>14.541</v>
      </c>
      <c r="AT951">
        <v>6.2E-2</v>
      </c>
      <c r="AU951">
        <v>0.318</v>
      </c>
      <c r="AV951">
        <v>0.122</v>
      </c>
      <c r="AW951">
        <v>0</v>
      </c>
      <c r="AX951">
        <v>425032</v>
      </c>
      <c r="AY951" t="b">
        <v>1</v>
      </c>
      <c r="AZ951">
        <v>15.542999999999999</v>
      </c>
      <c r="BA951">
        <v>838.923</v>
      </c>
      <c r="BB951">
        <v>9.2919999999999998</v>
      </c>
      <c r="BC951">
        <v>91.786000000000001</v>
      </c>
      <c r="BD951">
        <v>6.2949999999999999</v>
      </c>
      <c r="BE951">
        <v>838.92600000000004</v>
      </c>
      <c r="BF951">
        <v>95.72</v>
      </c>
      <c r="BG951">
        <v>6</v>
      </c>
      <c r="BH951">
        <v>3</v>
      </c>
      <c r="BI951">
        <v>7.2919999999999998</v>
      </c>
      <c r="BJ951">
        <v>5.0359999999999996</v>
      </c>
      <c r="BK951">
        <v>0.96</v>
      </c>
      <c r="BM951" t="s">
        <v>144</v>
      </c>
      <c r="BN951" t="s">
        <v>144</v>
      </c>
      <c r="BO951" t="s">
        <v>3312</v>
      </c>
      <c r="BQ951">
        <v>1</v>
      </c>
      <c r="BT951" s="51" t="s">
        <v>3293</v>
      </c>
      <c r="BV951" t="s">
        <v>3294</v>
      </c>
      <c r="CB951" s="51">
        <v>10.95</v>
      </c>
      <c r="CC951" s="51">
        <v>10.95</v>
      </c>
      <c r="CD951" s="51">
        <v>-1E-3</v>
      </c>
      <c r="CE951" s="51">
        <v>-1E-3</v>
      </c>
      <c r="CF951" s="51">
        <v>0.78200000000000003</v>
      </c>
      <c r="CG951" t="b">
        <f t="shared" si="12"/>
        <v>1</v>
      </c>
    </row>
    <row r="952" spans="1:85" hidden="1" x14ac:dyDescent="0.35">
      <c r="A952" t="s">
        <v>1104</v>
      </c>
      <c r="B952" t="s">
        <v>3887</v>
      </c>
      <c r="C952" s="51">
        <v>839.03599999999994</v>
      </c>
      <c r="D952">
        <v>9.2379999999999995</v>
      </c>
      <c r="E952" s="68">
        <v>97.531999999999996</v>
      </c>
      <c r="F952">
        <v>6.2949999999999999</v>
      </c>
      <c r="G952" t="s">
        <v>3290</v>
      </c>
      <c r="I952">
        <v>21.24</v>
      </c>
      <c r="J952">
        <v>839.04100000000005</v>
      </c>
      <c r="K952" s="73">
        <v>100.68</v>
      </c>
      <c r="L952">
        <v>6</v>
      </c>
      <c r="M952">
        <v>1</v>
      </c>
      <c r="N952" s="51" t="s">
        <v>3887</v>
      </c>
      <c r="O952">
        <v>1.8260000000000001</v>
      </c>
      <c r="P952">
        <v>10</v>
      </c>
      <c r="Q952">
        <v>9.2379999999999995</v>
      </c>
      <c r="R952">
        <v>839.03700000000003</v>
      </c>
      <c r="S952">
        <v>7.2380000000000004</v>
      </c>
      <c r="T952">
        <v>98.162000000000006</v>
      </c>
      <c r="U952">
        <v>5.0359999999999996</v>
      </c>
      <c r="V952">
        <v>100</v>
      </c>
      <c r="W952">
        <v>1.087</v>
      </c>
      <c r="X952">
        <v>1.1359999999999999</v>
      </c>
      <c r="Y952">
        <v>22.38</v>
      </c>
      <c r="Z952">
        <v>22.01</v>
      </c>
      <c r="AA952">
        <v>0.57299999999999995</v>
      </c>
      <c r="AB952">
        <v>0</v>
      </c>
      <c r="AC952" t="b">
        <v>1</v>
      </c>
      <c r="AI952">
        <v>839.03499999999997</v>
      </c>
      <c r="AJ952">
        <v>99.453000000000003</v>
      </c>
      <c r="AK952">
        <v>839.03899999999999</v>
      </c>
      <c r="AL952">
        <v>100.86799999999999</v>
      </c>
      <c r="AM952">
        <v>2.8290000000000002</v>
      </c>
      <c r="AN952">
        <v>7.8</v>
      </c>
      <c r="AO952">
        <v>9.1300000000000008</v>
      </c>
      <c r="AP952">
        <v>0.79500000000000004</v>
      </c>
      <c r="AQ952">
        <v>21.995000000000001</v>
      </c>
      <c r="AR952">
        <v>6.35</v>
      </c>
      <c r="AS952">
        <v>13.904</v>
      </c>
      <c r="AT952">
        <v>1E-3</v>
      </c>
      <c r="AU952">
        <v>0.52700000000000002</v>
      </c>
      <c r="AV952">
        <v>0.35899999999999999</v>
      </c>
      <c r="AW952">
        <v>0</v>
      </c>
      <c r="AX952">
        <v>428405</v>
      </c>
      <c r="AY952" t="b">
        <v>0</v>
      </c>
      <c r="AZ952">
        <v>21.423999999999999</v>
      </c>
      <c r="BA952">
        <v>839.03599999999994</v>
      </c>
      <c r="BB952">
        <v>9.2379999999999995</v>
      </c>
      <c r="BC952">
        <v>97.531999999999996</v>
      </c>
      <c r="BD952">
        <v>6.2949999999999999</v>
      </c>
      <c r="BE952">
        <v>839.04100000000005</v>
      </c>
      <c r="BF952">
        <v>100.68</v>
      </c>
      <c r="BG952">
        <v>7</v>
      </c>
      <c r="BH952">
        <v>3</v>
      </c>
      <c r="BL952">
        <v>10</v>
      </c>
      <c r="BM952" t="s">
        <v>144</v>
      </c>
      <c r="BN952" t="s">
        <v>144</v>
      </c>
      <c r="BO952" t="s">
        <v>3292</v>
      </c>
      <c r="BQ952">
        <v>1</v>
      </c>
      <c r="BT952" s="51" t="s">
        <v>3293</v>
      </c>
      <c r="BV952" t="s">
        <v>3294</v>
      </c>
      <c r="CB952" s="51">
        <v>10</v>
      </c>
      <c r="CC952" s="51">
        <v>10</v>
      </c>
      <c r="CD952" s="51">
        <v>1.7999999999999999E-2</v>
      </c>
      <c r="CE952" s="51">
        <v>1.7999999999999999E-2</v>
      </c>
      <c r="CF952" s="51">
        <v>0.66300000000000003</v>
      </c>
      <c r="CG952" t="b">
        <f t="shared" si="12"/>
        <v>1</v>
      </c>
    </row>
    <row r="953" spans="1:85" hidden="1" x14ac:dyDescent="0.35">
      <c r="A953" t="s">
        <v>1105</v>
      </c>
      <c r="B953" t="s">
        <v>3888</v>
      </c>
      <c r="C953" s="51">
        <v>839.596</v>
      </c>
      <c r="D953">
        <v>10.634</v>
      </c>
      <c r="E953" s="68">
        <v>96.468999999999994</v>
      </c>
      <c r="F953">
        <v>6.2949999999999999</v>
      </c>
      <c r="G953" t="s">
        <v>3290</v>
      </c>
      <c r="I953">
        <v>21.24</v>
      </c>
      <c r="J953">
        <v>839.59900000000005</v>
      </c>
      <c r="K953" s="73">
        <v>100.66</v>
      </c>
      <c r="L953">
        <v>6</v>
      </c>
      <c r="M953">
        <v>1</v>
      </c>
      <c r="N953" s="51" t="s">
        <v>3888</v>
      </c>
      <c r="O953">
        <v>1.855</v>
      </c>
      <c r="P953">
        <v>10</v>
      </c>
      <c r="Q953">
        <v>10.634</v>
      </c>
      <c r="R953">
        <v>839.596</v>
      </c>
      <c r="S953">
        <v>8.5069999999999997</v>
      </c>
      <c r="T953">
        <v>97.307000000000002</v>
      </c>
      <c r="U953">
        <v>5.0359999999999996</v>
      </c>
      <c r="V953">
        <v>100</v>
      </c>
      <c r="W953">
        <v>1.087</v>
      </c>
      <c r="X953">
        <v>1.1879999999999999</v>
      </c>
      <c r="Y953">
        <v>22.38</v>
      </c>
      <c r="Z953">
        <v>22.01</v>
      </c>
      <c r="AA953">
        <v>0.57299999999999995</v>
      </c>
      <c r="AB953">
        <v>0</v>
      </c>
      <c r="AC953" t="b">
        <v>1</v>
      </c>
      <c r="AI953">
        <v>839.59500000000003</v>
      </c>
      <c r="AJ953">
        <v>98.852000000000004</v>
      </c>
      <c r="AK953">
        <v>839.59900000000005</v>
      </c>
      <c r="AL953">
        <v>100.839</v>
      </c>
      <c r="AM953">
        <v>3.9740000000000002</v>
      </c>
      <c r="AN953">
        <v>7.8</v>
      </c>
      <c r="AO953">
        <v>12.23</v>
      </c>
      <c r="AP953">
        <v>0.872</v>
      </c>
      <c r="AQ953">
        <v>22.029</v>
      </c>
      <c r="AR953">
        <v>0.85199999999999998</v>
      </c>
      <c r="AS953">
        <v>16.606999999999999</v>
      </c>
      <c r="AT953">
        <v>0.16700000000000001</v>
      </c>
      <c r="AU953">
        <v>3.5999999999999997E-2</v>
      </c>
      <c r="AV953">
        <v>0.26700000000000002</v>
      </c>
      <c r="AW953">
        <v>0</v>
      </c>
      <c r="AX953">
        <v>431778</v>
      </c>
      <c r="AY953" t="b">
        <v>1</v>
      </c>
      <c r="AZ953">
        <v>21.423999999999999</v>
      </c>
      <c r="BA953">
        <v>839.596</v>
      </c>
      <c r="BB953">
        <v>10.634</v>
      </c>
      <c r="BC953">
        <v>96.468999999999994</v>
      </c>
      <c r="BD953">
        <v>6.2949999999999999</v>
      </c>
      <c r="BE953">
        <v>839.59900000000005</v>
      </c>
      <c r="BF953">
        <v>100.66</v>
      </c>
      <c r="BG953">
        <v>7</v>
      </c>
      <c r="BH953">
        <v>3</v>
      </c>
      <c r="BI953">
        <v>8.5069999999999997</v>
      </c>
      <c r="BJ953">
        <v>5.0359999999999996</v>
      </c>
      <c r="BK953">
        <v>1.2629999999999999</v>
      </c>
      <c r="BM953" t="s">
        <v>144</v>
      </c>
      <c r="BN953" t="s">
        <v>144</v>
      </c>
      <c r="BO953" t="s">
        <v>3312</v>
      </c>
      <c r="BQ953">
        <v>1</v>
      </c>
      <c r="BT953" s="51" t="s">
        <v>3293</v>
      </c>
      <c r="CB953" s="51">
        <v>12.23</v>
      </c>
      <c r="CC953" s="51">
        <v>12.23</v>
      </c>
      <c r="CD953" s="51">
        <v>5.0000000000000001E-3</v>
      </c>
      <c r="CE953" s="51">
        <v>0.01</v>
      </c>
      <c r="CF953" s="51">
        <v>0.70599999999999996</v>
      </c>
      <c r="CG953" t="b">
        <f t="shared" si="12"/>
        <v>1</v>
      </c>
    </row>
    <row r="954" spans="1:85" hidden="1" x14ac:dyDescent="0.35">
      <c r="A954" t="s">
        <v>1106</v>
      </c>
      <c r="B954" t="s">
        <v>3889</v>
      </c>
      <c r="C954" s="51">
        <v>839.947</v>
      </c>
      <c r="D954">
        <v>13.477</v>
      </c>
      <c r="E954" s="68">
        <v>97.462000000000003</v>
      </c>
      <c r="F954">
        <v>6.2949999999999999</v>
      </c>
      <c r="G954" t="s">
        <v>3290</v>
      </c>
      <c r="I954">
        <v>21.24</v>
      </c>
      <c r="J954">
        <v>839.95399999999995</v>
      </c>
      <c r="K954" s="73">
        <v>100.61</v>
      </c>
      <c r="L954">
        <v>6</v>
      </c>
      <c r="M954">
        <v>1</v>
      </c>
      <c r="N954" s="51" t="s">
        <v>3889</v>
      </c>
      <c r="O954">
        <v>1.8540000000000001</v>
      </c>
      <c r="P954">
        <v>10</v>
      </c>
      <c r="Q954">
        <v>13.477</v>
      </c>
      <c r="R954">
        <v>839.94799999999998</v>
      </c>
      <c r="S954">
        <v>10.782</v>
      </c>
      <c r="T954">
        <v>98.091999999999999</v>
      </c>
      <c r="U954">
        <v>5.0359999999999996</v>
      </c>
      <c r="V954">
        <v>100</v>
      </c>
      <c r="W954">
        <v>1.044</v>
      </c>
      <c r="X954">
        <v>1.113</v>
      </c>
      <c r="Y954">
        <v>22.286999999999999</v>
      </c>
      <c r="Z954">
        <v>22.01</v>
      </c>
      <c r="AA954">
        <v>0.57299999999999995</v>
      </c>
      <c r="AB954">
        <v>0</v>
      </c>
      <c r="AC954" t="b">
        <v>1</v>
      </c>
      <c r="AI954">
        <v>839.947</v>
      </c>
      <c r="AJ954">
        <v>98.075000000000003</v>
      </c>
      <c r="AK954">
        <v>839.95299999999997</v>
      </c>
      <c r="AL954">
        <v>99.950999999999993</v>
      </c>
      <c r="AM954">
        <v>3.7519999999999998</v>
      </c>
      <c r="AN954">
        <v>10.35</v>
      </c>
      <c r="AO954">
        <v>12.44</v>
      </c>
      <c r="AP954">
        <v>0.83599999999999997</v>
      </c>
      <c r="AQ954">
        <v>22.027000000000001</v>
      </c>
      <c r="AR954">
        <v>6.165</v>
      </c>
      <c r="AS954">
        <v>15.308999999999999</v>
      </c>
      <c r="AT954">
        <v>0</v>
      </c>
      <c r="AU954">
        <v>0</v>
      </c>
      <c r="AV954">
        <v>0.23699999999999999</v>
      </c>
      <c r="AW954">
        <v>0</v>
      </c>
      <c r="AX954">
        <v>435151</v>
      </c>
      <c r="AY954" t="b">
        <v>1</v>
      </c>
      <c r="AZ954">
        <v>20.582999999999998</v>
      </c>
      <c r="BA954">
        <v>839.947</v>
      </c>
      <c r="BB954">
        <v>13.477</v>
      </c>
      <c r="BC954">
        <v>97.462000000000003</v>
      </c>
      <c r="BD954">
        <v>6.2949999999999999</v>
      </c>
      <c r="BE954">
        <v>839.95399999999995</v>
      </c>
      <c r="BF954">
        <v>100.61</v>
      </c>
      <c r="BG954">
        <v>7</v>
      </c>
      <c r="BH954">
        <v>3</v>
      </c>
      <c r="BI954">
        <v>10.782</v>
      </c>
      <c r="BJ954">
        <v>5.0359999999999996</v>
      </c>
      <c r="BK954">
        <v>1.2130000000000001</v>
      </c>
      <c r="BM954" t="s">
        <v>144</v>
      </c>
      <c r="BN954" t="s">
        <v>144</v>
      </c>
      <c r="BO954" t="s">
        <v>3312</v>
      </c>
      <c r="BQ954">
        <v>1</v>
      </c>
      <c r="BT954" s="51" t="s">
        <v>3293</v>
      </c>
      <c r="CB954" s="51">
        <v>12.44</v>
      </c>
      <c r="CC954" s="51">
        <v>12.44</v>
      </c>
      <c r="CD954" s="51">
        <v>8.9999999999999993E-3</v>
      </c>
      <c r="CE954" s="51">
        <v>1.9E-2</v>
      </c>
      <c r="CF954" s="51">
        <v>0.77300000000000002</v>
      </c>
      <c r="CG954" t="b">
        <f t="shared" si="12"/>
        <v>1</v>
      </c>
    </row>
    <row r="955" spans="1:85" hidden="1" x14ac:dyDescent="0.35">
      <c r="A955" t="s">
        <v>1107</v>
      </c>
      <c r="B955" t="s">
        <v>3890</v>
      </c>
      <c r="C955" s="51">
        <v>840.02700000000004</v>
      </c>
      <c r="D955">
        <v>8.6679999999999993</v>
      </c>
      <c r="E955" s="68">
        <v>98.611999999999995</v>
      </c>
      <c r="F955">
        <v>6.2949999999999999</v>
      </c>
      <c r="G955" t="s">
        <v>3290</v>
      </c>
      <c r="I955">
        <v>21.24</v>
      </c>
      <c r="J955">
        <v>840.03</v>
      </c>
      <c r="K955" s="73">
        <v>100.71</v>
      </c>
      <c r="L955">
        <v>6</v>
      </c>
      <c r="M955">
        <v>1</v>
      </c>
      <c r="N955" s="51" t="s">
        <v>3890</v>
      </c>
      <c r="O955">
        <v>1.839</v>
      </c>
      <c r="P955">
        <v>10</v>
      </c>
      <c r="Q955">
        <v>8.6679999999999993</v>
      </c>
      <c r="R955">
        <v>840.02700000000004</v>
      </c>
      <c r="S955">
        <v>6.6680000000000001</v>
      </c>
      <c r="T955">
        <v>99.031000000000006</v>
      </c>
      <c r="U955">
        <v>5.0359999999999996</v>
      </c>
      <c r="V955">
        <v>100</v>
      </c>
      <c r="W955">
        <v>1.087</v>
      </c>
      <c r="X955">
        <v>1.2030000000000001</v>
      </c>
      <c r="Y955">
        <v>22.29</v>
      </c>
      <c r="Z955">
        <v>22.01</v>
      </c>
      <c r="AA955">
        <v>0.57299999999999995</v>
      </c>
      <c r="AB955">
        <v>0</v>
      </c>
      <c r="AC955" t="b">
        <v>1</v>
      </c>
      <c r="AI955">
        <v>840.02499999999998</v>
      </c>
      <c r="AJ955">
        <v>98.805000000000007</v>
      </c>
      <c r="AK955">
        <v>840.029</v>
      </c>
      <c r="AL955">
        <v>100.89700000000001</v>
      </c>
      <c r="AM955">
        <v>4.1840000000000002</v>
      </c>
      <c r="AN955">
        <v>7.7</v>
      </c>
      <c r="AO955">
        <v>11.52</v>
      </c>
      <c r="AP955">
        <v>0.73099999999999998</v>
      </c>
      <c r="AQ955">
        <v>22.001999999999999</v>
      </c>
      <c r="AR955">
        <v>1.2250000000000001</v>
      </c>
      <c r="AS955">
        <v>13.648999999999999</v>
      </c>
      <c r="AT955">
        <v>0.16700000000000001</v>
      </c>
      <c r="AU955">
        <v>0.224</v>
      </c>
      <c r="AV955">
        <v>0.24</v>
      </c>
      <c r="AW955">
        <v>0</v>
      </c>
      <c r="AX955">
        <v>438524</v>
      </c>
      <c r="AY955" t="b">
        <v>1</v>
      </c>
      <c r="AZ955">
        <v>21.423999999999999</v>
      </c>
      <c r="BA955">
        <v>840.02700000000004</v>
      </c>
      <c r="BB955">
        <v>8.6679999999999993</v>
      </c>
      <c r="BC955">
        <v>98.611999999999995</v>
      </c>
      <c r="BD955">
        <v>6.2949999999999999</v>
      </c>
      <c r="BE955">
        <v>840.03</v>
      </c>
      <c r="BF955">
        <v>100.71</v>
      </c>
      <c r="BG955">
        <v>8</v>
      </c>
      <c r="BH955">
        <v>3</v>
      </c>
      <c r="BI955">
        <v>6.6680000000000001</v>
      </c>
      <c r="BJ955">
        <v>5.0359999999999996</v>
      </c>
      <c r="BK955">
        <v>1.3169999999999999</v>
      </c>
      <c r="BM955" t="s">
        <v>144</v>
      </c>
      <c r="BN955" t="s">
        <v>144</v>
      </c>
      <c r="BO955" t="s">
        <v>3312</v>
      </c>
      <c r="BQ955">
        <v>1</v>
      </c>
      <c r="BT955" s="51" t="s">
        <v>3293</v>
      </c>
      <c r="CB955" s="51">
        <v>11.52</v>
      </c>
      <c r="CC955" s="51">
        <v>11.52</v>
      </c>
      <c r="CD955" s="51">
        <v>0.01</v>
      </c>
      <c r="CE955" s="51">
        <v>0.02</v>
      </c>
      <c r="CF955" s="51">
        <v>0.77200000000000002</v>
      </c>
      <c r="CG955" t="b">
        <f t="shared" si="12"/>
        <v>1</v>
      </c>
    </row>
    <row r="956" spans="1:85" hidden="1" x14ac:dyDescent="0.35">
      <c r="A956" t="s">
        <v>1108</v>
      </c>
      <c r="B956" t="s">
        <v>3891</v>
      </c>
      <c r="C956" s="51">
        <v>840.14200000000005</v>
      </c>
      <c r="D956">
        <v>11.481</v>
      </c>
      <c r="E956" s="68">
        <v>96.343999999999994</v>
      </c>
      <c r="F956">
        <v>6.2949999999999999</v>
      </c>
      <c r="G956" t="s">
        <v>3290</v>
      </c>
      <c r="I956">
        <v>18.760000000000002</v>
      </c>
      <c r="J956">
        <v>840.14599999999996</v>
      </c>
      <c r="K956" s="73">
        <v>98.52</v>
      </c>
      <c r="L956">
        <v>5</v>
      </c>
      <c r="M956">
        <v>1</v>
      </c>
      <c r="N956" s="51" t="s">
        <v>3891</v>
      </c>
      <c r="O956">
        <v>1.8220000000000001</v>
      </c>
      <c r="P956">
        <v>10</v>
      </c>
      <c r="Q956">
        <v>11.481</v>
      </c>
      <c r="R956">
        <v>840.14300000000003</v>
      </c>
      <c r="S956">
        <v>9.1850000000000005</v>
      </c>
      <c r="T956">
        <v>96.778999999999996</v>
      </c>
      <c r="U956">
        <v>5.0359999999999996</v>
      </c>
      <c r="V956">
        <v>100</v>
      </c>
      <c r="W956">
        <v>1.087</v>
      </c>
      <c r="X956">
        <v>1.016</v>
      </c>
      <c r="Y956">
        <v>22.41</v>
      </c>
      <c r="Z956">
        <v>22.01</v>
      </c>
      <c r="AA956">
        <v>0.57299999999999995</v>
      </c>
      <c r="AB956">
        <v>0</v>
      </c>
      <c r="AC956" t="b">
        <v>1</v>
      </c>
      <c r="AI956">
        <v>840.14</v>
      </c>
      <c r="AJ956">
        <v>96.882000000000005</v>
      </c>
      <c r="AK956">
        <v>840.14499999999998</v>
      </c>
      <c r="AL956">
        <v>98.667000000000002</v>
      </c>
      <c r="AM956">
        <v>3.5710000000000002</v>
      </c>
      <c r="AN956">
        <v>11.75</v>
      </c>
      <c r="AO956">
        <v>10.55</v>
      </c>
      <c r="AP956">
        <v>0.73799999999999999</v>
      </c>
      <c r="AQ956">
        <v>22.001999999999999</v>
      </c>
      <c r="AR956">
        <v>4.7859999999999996</v>
      </c>
      <c r="AS956">
        <v>13.788</v>
      </c>
      <c r="AT956">
        <v>0</v>
      </c>
      <c r="AU956">
        <v>0.29199999999999998</v>
      </c>
      <c r="AV956">
        <v>0.22</v>
      </c>
      <c r="AW956">
        <v>0</v>
      </c>
      <c r="AX956">
        <v>441897</v>
      </c>
      <c r="AY956" t="b">
        <v>1</v>
      </c>
      <c r="AZ956">
        <v>18.902999999999999</v>
      </c>
      <c r="BA956">
        <v>840.14200000000005</v>
      </c>
      <c r="BB956">
        <v>11.481</v>
      </c>
      <c r="BC956">
        <v>96.343999999999994</v>
      </c>
      <c r="BD956">
        <v>6.2949999999999999</v>
      </c>
      <c r="BE956">
        <v>840.14599999999996</v>
      </c>
      <c r="BF956">
        <v>98.52</v>
      </c>
      <c r="BG956">
        <v>6</v>
      </c>
      <c r="BH956">
        <v>3</v>
      </c>
      <c r="BI956">
        <v>9.1850000000000005</v>
      </c>
      <c r="BJ956">
        <v>5.0359999999999996</v>
      </c>
      <c r="BK956">
        <v>1.0449999999999999</v>
      </c>
      <c r="BM956" t="s">
        <v>144</v>
      </c>
      <c r="BN956" t="s">
        <v>144</v>
      </c>
      <c r="BO956" t="s">
        <v>3312</v>
      </c>
      <c r="BQ956">
        <v>1</v>
      </c>
      <c r="BT956" s="51" t="s">
        <v>3293</v>
      </c>
      <c r="BV956" t="s">
        <v>3294</v>
      </c>
      <c r="CB956" s="51">
        <v>10.55</v>
      </c>
      <c r="CC956" s="51">
        <v>10.55</v>
      </c>
      <c r="CD956" s="51">
        <v>3.0000000000000001E-3</v>
      </c>
      <c r="CE956" s="51">
        <v>6.0000000000000001E-3</v>
      </c>
      <c r="CF956" s="51">
        <v>0.73199999999999998</v>
      </c>
      <c r="CG956" t="b">
        <f t="shared" si="12"/>
        <v>1</v>
      </c>
    </row>
    <row r="957" spans="1:85" hidden="1" x14ac:dyDescent="0.35">
      <c r="A957" t="s">
        <v>1109</v>
      </c>
      <c r="B957" t="s">
        <v>3892</v>
      </c>
      <c r="C957" s="51">
        <v>840.35299999999995</v>
      </c>
      <c r="D957">
        <v>9.1839999999999993</v>
      </c>
      <c r="E957" s="68">
        <v>100.911</v>
      </c>
      <c r="F957">
        <v>6.2949999999999999</v>
      </c>
      <c r="G957" t="s">
        <v>3290</v>
      </c>
      <c r="I957">
        <v>26.19</v>
      </c>
      <c r="J957">
        <v>840.35900000000004</v>
      </c>
      <c r="K957" s="73">
        <v>105.98</v>
      </c>
      <c r="L957">
        <v>7</v>
      </c>
      <c r="M957">
        <v>1</v>
      </c>
      <c r="N957" s="51" t="s">
        <v>3892</v>
      </c>
      <c r="O957">
        <v>1.8819999999999999</v>
      </c>
      <c r="P957">
        <v>10</v>
      </c>
      <c r="Q957">
        <v>9.1839999999999993</v>
      </c>
      <c r="R957">
        <v>840.35400000000004</v>
      </c>
      <c r="S957">
        <v>7.1840000000000002</v>
      </c>
      <c r="T957">
        <v>101.92400000000001</v>
      </c>
      <c r="U957">
        <v>5.0359999999999996</v>
      </c>
      <c r="V957">
        <v>100</v>
      </c>
      <c r="W957">
        <v>1.087</v>
      </c>
      <c r="X957">
        <v>1.3939999999999999</v>
      </c>
      <c r="Y957">
        <v>21.934999999999999</v>
      </c>
      <c r="Z957">
        <v>22.01</v>
      </c>
      <c r="AA957">
        <v>0.57299999999999995</v>
      </c>
      <c r="AB957">
        <v>0</v>
      </c>
      <c r="AC957" t="b">
        <v>1</v>
      </c>
      <c r="AI957">
        <v>840.35299999999995</v>
      </c>
      <c r="AJ957">
        <v>104.46599999999999</v>
      </c>
      <c r="AK957">
        <v>840.35599999999999</v>
      </c>
      <c r="AL957">
        <v>105.83</v>
      </c>
      <c r="AM957">
        <v>2.7280000000000002</v>
      </c>
      <c r="AN957">
        <v>7.12</v>
      </c>
      <c r="AO957">
        <v>9.06</v>
      </c>
      <c r="AP957">
        <v>0.95</v>
      </c>
      <c r="AQ957">
        <v>22.053000000000001</v>
      </c>
      <c r="AR957">
        <v>3.839</v>
      </c>
      <c r="AS957">
        <v>9.0830000000000002</v>
      </c>
      <c r="AT957">
        <v>1.2999999999999999E-2</v>
      </c>
      <c r="AU957">
        <v>0.253</v>
      </c>
      <c r="AV957">
        <v>0.159</v>
      </c>
      <c r="AW957">
        <v>0</v>
      </c>
      <c r="AX957">
        <v>445270</v>
      </c>
      <c r="AY957" t="b">
        <v>0</v>
      </c>
      <c r="AZ957">
        <v>26.044</v>
      </c>
      <c r="BA957">
        <v>840.35299999999995</v>
      </c>
      <c r="BB957">
        <v>9.1839999999999993</v>
      </c>
      <c r="BC957">
        <v>100.911</v>
      </c>
      <c r="BD957">
        <v>6.2949999999999999</v>
      </c>
      <c r="BE957">
        <v>840.35900000000004</v>
      </c>
      <c r="BF957">
        <v>105.98</v>
      </c>
      <c r="BG957">
        <v>8</v>
      </c>
      <c r="BH957">
        <v>3</v>
      </c>
      <c r="BI957">
        <v>7.1840000000000002</v>
      </c>
      <c r="BJ957">
        <v>5.0359999999999996</v>
      </c>
      <c r="BK957">
        <v>1.3720000000000001</v>
      </c>
      <c r="BL957">
        <v>10</v>
      </c>
      <c r="BM957" t="s">
        <v>144</v>
      </c>
      <c r="BN957" t="s">
        <v>144</v>
      </c>
      <c r="BO957" t="s">
        <v>3292</v>
      </c>
      <c r="BQ957">
        <v>1</v>
      </c>
      <c r="BT957" s="51" t="s">
        <v>3293</v>
      </c>
      <c r="CB957" s="51">
        <v>10</v>
      </c>
      <c r="CC957" s="51">
        <v>10</v>
      </c>
      <c r="CD957" s="51">
        <v>1.2E-2</v>
      </c>
      <c r="CE957" s="51">
        <v>1.2E-2</v>
      </c>
      <c r="CF957" s="51">
        <v>0.80200000000000005</v>
      </c>
      <c r="CG957" t="b">
        <f t="shared" si="12"/>
        <v>1</v>
      </c>
    </row>
    <row r="958" spans="1:85" hidden="1" x14ac:dyDescent="0.35">
      <c r="A958" t="s">
        <v>1110</v>
      </c>
      <c r="B958" t="s">
        <v>3893</v>
      </c>
      <c r="C958" s="51">
        <v>840.38499999999999</v>
      </c>
      <c r="D958">
        <v>10.068</v>
      </c>
      <c r="E958" s="68">
        <v>95.391999999999996</v>
      </c>
      <c r="F958">
        <v>6.2949999999999999</v>
      </c>
      <c r="G958" t="s">
        <v>3290</v>
      </c>
      <c r="I958">
        <v>18.760000000000002</v>
      </c>
      <c r="J958">
        <v>840.39</v>
      </c>
      <c r="K958" s="73">
        <v>98.54</v>
      </c>
      <c r="L958">
        <v>7</v>
      </c>
      <c r="M958">
        <v>1</v>
      </c>
      <c r="N958" s="51" t="s">
        <v>3893</v>
      </c>
      <c r="O958">
        <v>1.8660000000000001</v>
      </c>
      <c r="P958">
        <v>10</v>
      </c>
      <c r="Q958">
        <v>10.068</v>
      </c>
      <c r="R958">
        <v>840.38599999999997</v>
      </c>
      <c r="S958">
        <v>8.0540000000000003</v>
      </c>
      <c r="T958">
        <v>96.022000000000006</v>
      </c>
      <c r="U958">
        <v>5.0359999999999996</v>
      </c>
      <c r="V958">
        <v>100</v>
      </c>
      <c r="W958">
        <v>1.087</v>
      </c>
      <c r="X958">
        <v>1.41</v>
      </c>
      <c r="Y958">
        <v>22.41</v>
      </c>
      <c r="Z958">
        <v>22.01</v>
      </c>
      <c r="AA958">
        <v>0.57299999999999995</v>
      </c>
      <c r="AB958">
        <v>0</v>
      </c>
      <c r="AC958" t="b">
        <v>1</v>
      </c>
      <c r="AI958">
        <v>840.38400000000001</v>
      </c>
      <c r="AJ958">
        <v>96.963999999999999</v>
      </c>
      <c r="AK958">
        <v>840.38900000000001</v>
      </c>
      <c r="AL958">
        <v>98.68</v>
      </c>
      <c r="AM958">
        <v>3.4329999999999998</v>
      </c>
      <c r="AN958">
        <v>10.46</v>
      </c>
      <c r="AO958">
        <v>10.79</v>
      </c>
      <c r="AP958">
        <v>0.92600000000000005</v>
      </c>
      <c r="AQ958">
        <v>22.018999999999998</v>
      </c>
      <c r="AR958">
        <v>5.0209999999999999</v>
      </c>
      <c r="AS958">
        <v>14.167999999999999</v>
      </c>
      <c r="AT958">
        <v>0.15</v>
      </c>
      <c r="AU958">
        <v>0.10299999999999999</v>
      </c>
      <c r="AV958">
        <v>0.27400000000000002</v>
      </c>
      <c r="AW958">
        <v>0</v>
      </c>
      <c r="AX958">
        <v>448643</v>
      </c>
      <c r="AY958" t="b">
        <v>1</v>
      </c>
      <c r="AZ958">
        <v>18.902999999999999</v>
      </c>
      <c r="BA958">
        <v>840.38499999999999</v>
      </c>
      <c r="BB958">
        <v>10.068</v>
      </c>
      <c r="BC958">
        <v>95.391999999999996</v>
      </c>
      <c r="BD958">
        <v>6.2949999999999999</v>
      </c>
      <c r="BE958">
        <v>840.39</v>
      </c>
      <c r="BF958">
        <v>98.54</v>
      </c>
      <c r="BG958">
        <v>8</v>
      </c>
      <c r="BH958">
        <v>3</v>
      </c>
      <c r="BM958" t="s">
        <v>144</v>
      </c>
      <c r="BN958" t="s">
        <v>144</v>
      </c>
      <c r="BO958" t="s">
        <v>3296</v>
      </c>
      <c r="BQ958">
        <v>1</v>
      </c>
      <c r="BT958" s="51" t="s">
        <v>3293</v>
      </c>
      <c r="CB958" s="51">
        <v>10.79</v>
      </c>
      <c r="CC958" s="51">
        <v>10.79</v>
      </c>
      <c r="CD958" s="51">
        <v>1.6E-2</v>
      </c>
      <c r="CE958" s="51">
        <v>2.5000000000000001E-2</v>
      </c>
      <c r="CF958" s="51">
        <v>0.79</v>
      </c>
      <c r="CG958" t="b">
        <f t="shared" si="12"/>
        <v>1</v>
      </c>
    </row>
    <row r="959" spans="1:85" hidden="1" x14ac:dyDescent="0.35">
      <c r="A959" t="s">
        <v>1111</v>
      </c>
      <c r="B959" t="s">
        <v>3894</v>
      </c>
      <c r="C959" s="51">
        <v>840.57799999999997</v>
      </c>
      <c r="D959">
        <v>8.1159999999999997</v>
      </c>
      <c r="E959" s="68">
        <v>97.837000000000003</v>
      </c>
      <c r="F959">
        <v>6.2949999999999999</v>
      </c>
      <c r="G959" t="s">
        <v>3290</v>
      </c>
      <c r="I959">
        <v>23.71</v>
      </c>
      <c r="J959">
        <v>840.58299999999997</v>
      </c>
      <c r="K959" s="73">
        <v>103.47</v>
      </c>
      <c r="L959">
        <v>5</v>
      </c>
      <c r="M959">
        <v>1</v>
      </c>
      <c r="N959" s="51" t="s">
        <v>3894</v>
      </c>
      <c r="O959">
        <v>1.821</v>
      </c>
      <c r="P959">
        <v>10</v>
      </c>
      <c r="Q959">
        <v>8.1159999999999997</v>
      </c>
      <c r="R959">
        <v>840.57899999999995</v>
      </c>
      <c r="S959">
        <v>6.1159999999999997</v>
      </c>
      <c r="T959">
        <v>98.962999999999994</v>
      </c>
      <c r="U959">
        <v>5.0359999999999996</v>
      </c>
      <c r="V959">
        <v>100</v>
      </c>
      <c r="W959">
        <v>1.087</v>
      </c>
      <c r="X959">
        <v>0.98799999999999999</v>
      </c>
      <c r="Y959">
        <v>21.99</v>
      </c>
      <c r="Z959">
        <v>22.01</v>
      </c>
      <c r="AA959">
        <v>0.57299999999999995</v>
      </c>
      <c r="AB959">
        <v>0</v>
      </c>
      <c r="AC959" t="b">
        <v>1</v>
      </c>
      <c r="AI959">
        <v>840.577</v>
      </c>
      <c r="AJ959">
        <v>101.345</v>
      </c>
      <c r="AK959">
        <v>840.58</v>
      </c>
      <c r="AL959">
        <v>103.28</v>
      </c>
      <c r="AM959">
        <v>3.8690000000000002</v>
      </c>
      <c r="AN959">
        <v>6.86</v>
      </c>
      <c r="AO959">
        <v>10.44</v>
      </c>
      <c r="AP959">
        <v>0.55000000000000004</v>
      </c>
      <c r="AQ959">
        <v>22.02</v>
      </c>
      <c r="AR959">
        <v>7.976</v>
      </c>
      <c r="AS959">
        <v>14.959</v>
      </c>
      <c r="AT959">
        <v>9.4E-2</v>
      </c>
      <c r="AU959">
        <v>0.188</v>
      </c>
      <c r="AV959">
        <v>0.26100000000000001</v>
      </c>
      <c r="AW959">
        <v>0</v>
      </c>
      <c r="AX959">
        <v>452016</v>
      </c>
      <c r="AY959" t="b">
        <v>1</v>
      </c>
      <c r="AZ959">
        <v>23.524000000000001</v>
      </c>
      <c r="BA959">
        <v>840.57799999999997</v>
      </c>
      <c r="BB959">
        <v>8.1159999999999997</v>
      </c>
      <c r="BC959">
        <v>97.837000000000003</v>
      </c>
      <c r="BD959">
        <v>6.2949999999999999</v>
      </c>
      <c r="BE959">
        <v>840.58299999999997</v>
      </c>
      <c r="BF959">
        <v>103.47</v>
      </c>
      <c r="BG959">
        <v>5</v>
      </c>
      <c r="BH959">
        <v>3</v>
      </c>
      <c r="BI959">
        <v>6.1159999999999997</v>
      </c>
      <c r="BJ959">
        <v>5.0359999999999996</v>
      </c>
      <c r="BK959">
        <v>0.93400000000000005</v>
      </c>
      <c r="BM959" t="s">
        <v>144</v>
      </c>
      <c r="BN959" t="s">
        <v>144</v>
      </c>
      <c r="BO959" t="s">
        <v>3312</v>
      </c>
      <c r="BQ959">
        <v>1</v>
      </c>
      <c r="BT959" s="51" t="s">
        <v>3293</v>
      </c>
      <c r="BV959" t="s">
        <v>3294</v>
      </c>
      <c r="CB959" s="51">
        <v>10.44</v>
      </c>
      <c r="CC959" s="51">
        <v>10.44</v>
      </c>
      <c r="CD959" s="51">
        <v>2E-3</v>
      </c>
      <c r="CE959" s="51">
        <v>5.0000000000000001E-3</v>
      </c>
      <c r="CF959" s="51">
        <v>0.60799999999999998</v>
      </c>
      <c r="CG959" t="b">
        <f t="shared" si="12"/>
        <v>1</v>
      </c>
    </row>
    <row r="960" spans="1:85" hidden="1" x14ac:dyDescent="0.35">
      <c r="A960" t="s">
        <v>1112</v>
      </c>
      <c r="B960" t="s">
        <v>3895</v>
      </c>
      <c r="C960" s="51">
        <v>840.70799999999997</v>
      </c>
      <c r="D960">
        <v>9.7059999999999995</v>
      </c>
      <c r="E960" s="68">
        <v>101.363</v>
      </c>
      <c r="F960">
        <v>6.2949999999999999</v>
      </c>
      <c r="G960" t="s">
        <v>3290</v>
      </c>
      <c r="I960">
        <v>26.19</v>
      </c>
      <c r="J960">
        <v>840.71400000000006</v>
      </c>
      <c r="K960" s="73">
        <v>105.96</v>
      </c>
      <c r="L960">
        <v>5</v>
      </c>
      <c r="M960">
        <v>1</v>
      </c>
      <c r="N960" s="51" t="s">
        <v>3895</v>
      </c>
      <c r="O960">
        <v>1.8380000000000001</v>
      </c>
      <c r="P960">
        <v>10</v>
      </c>
      <c r="Q960">
        <v>9.7059999999999995</v>
      </c>
      <c r="R960">
        <v>840.71</v>
      </c>
      <c r="S960">
        <v>7.7060000000000004</v>
      </c>
      <c r="T960">
        <v>102.282</v>
      </c>
      <c r="U960">
        <v>5.0359999999999996</v>
      </c>
      <c r="V960">
        <v>100</v>
      </c>
      <c r="W960">
        <v>1.087</v>
      </c>
      <c r="X960">
        <v>0.93200000000000005</v>
      </c>
      <c r="Y960">
        <v>21.89</v>
      </c>
      <c r="Z960">
        <v>22.01</v>
      </c>
      <c r="AA960">
        <v>0.57299999999999995</v>
      </c>
      <c r="AB960">
        <v>0</v>
      </c>
      <c r="AC960" t="b">
        <v>1</v>
      </c>
      <c r="AI960">
        <v>840.70799999999997</v>
      </c>
      <c r="AJ960">
        <v>104.10899999999999</v>
      </c>
      <c r="AK960">
        <v>840.71299999999997</v>
      </c>
      <c r="AL960">
        <v>105.815</v>
      </c>
      <c r="AM960">
        <v>3.4119999999999999</v>
      </c>
      <c r="AN960">
        <v>8.84</v>
      </c>
      <c r="AO960">
        <v>10.119999999999999</v>
      </c>
      <c r="AP960">
        <v>0.60799999999999998</v>
      </c>
      <c r="AQ960">
        <v>22.015999999999998</v>
      </c>
      <c r="AR960">
        <v>4.6760000000000002</v>
      </c>
      <c r="AS960">
        <v>16.443000000000001</v>
      </c>
      <c r="AT960">
        <v>4.0000000000000001E-3</v>
      </c>
      <c r="AU960">
        <v>0.52700000000000002</v>
      </c>
      <c r="AV960">
        <v>0.17799999999999999</v>
      </c>
      <c r="AW960">
        <v>0</v>
      </c>
      <c r="AX960">
        <v>455389</v>
      </c>
      <c r="AY960" t="b">
        <v>1</v>
      </c>
      <c r="AZ960">
        <v>26.044</v>
      </c>
      <c r="BA960">
        <v>840.70799999999997</v>
      </c>
      <c r="BB960">
        <v>9.7059999999999995</v>
      </c>
      <c r="BC960">
        <v>101.363</v>
      </c>
      <c r="BD960">
        <v>6.2949999999999999</v>
      </c>
      <c r="BE960">
        <v>840.71400000000006</v>
      </c>
      <c r="BF960">
        <v>105.96</v>
      </c>
      <c r="BG960">
        <v>6</v>
      </c>
      <c r="BH960">
        <v>3</v>
      </c>
      <c r="BI960">
        <v>7.7060000000000004</v>
      </c>
      <c r="BJ960">
        <v>5.0359999999999996</v>
      </c>
      <c r="BK960">
        <v>0.93799999999999994</v>
      </c>
      <c r="BM960" t="s">
        <v>144</v>
      </c>
      <c r="BN960" t="s">
        <v>144</v>
      </c>
      <c r="BO960" t="s">
        <v>3312</v>
      </c>
      <c r="BQ960">
        <v>1</v>
      </c>
      <c r="BT960" s="51" t="s">
        <v>3293</v>
      </c>
      <c r="BV960" t="s">
        <v>3294</v>
      </c>
      <c r="CB960" s="51">
        <v>10.119999999999999</v>
      </c>
      <c r="CC960" s="51">
        <v>10.119999999999999</v>
      </c>
      <c r="CD960" s="51">
        <v>1.2E-2</v>
      </c>
      <c r="CE960" s="51">
        <v>2.4E-2</v>
      </c>
      <c r="CF960" s="51">
        <v>0.58699999999999997</v>
      </c>
      <c r="CG960" t="b">
        <f t="shared" si="12"/>
        <v>1</v>
      </c>
    </row>
    <row r="961" spans="1:85" hidden="1" x14ac:dyDescent="0.35">
      <c r="A961" t="s">
        <v>1113</v>
      </c>
      <c r="B961" t="s">
        <v>3896</v>
      </c>
      <c r="C961" s="51">
        <v>841.10500000000002</v>
      </c>
      <c r="D961">
        <v>8</v>
      </c>
      <c r="E961" s="68">
        <v>100.21599999999999</v>
      </c>
      <c r="F961">
        <v>6.2949999999999999</v>
      </c>
      <c r="G961" t="s">
        <v>3290</v>
      </c>
      <c r="I961">
        <v>23.71</v>
      </c>
      <c r="J961">
        <v>841.10900000000004</v>
      </c>
      <c r="K961" s="73">
        <v>103.53</v>
      </c>
      <c r="L961">
        <v>6</v>
      </c>
      <c r="M961">
        <v>1</v>
      </c>
      <c r="N961" s="51" t="s">
        <v>3896</v>
      </c>
      <c r="O961">
        <v>1.8620000000000001</v>
      </c>
      <c r="P961">
        <v>10</v>
      </c>
      <c r="Q961">
        <v>8</v>
      </c>
      <c r="R961">
        <v>841.10599999999999</v>
      </c>
      <c r="S961">
        <v>6</v>
      </c>
      <c r="T961">
        <v>100.878</v>
      </c>
      <c r="U961">
        <v>5.0359999999999996</v>
      </c>
      <c r="V961">
        <v>100</v>
      </c>
      <c r="W961">
        <v>1.087</v>
      </c>
      <c r="X961">
        <v>1.214</v>
      </c>
      <c r="Y961">
        <v>21.85</v>
      </c>
      <c r="Z961">
        <v>22.01</v>
      </c>
      <c r="AA961">
        <v>0.57299999999999995</v>
      </c>
      <c r="AB961">
        <v>0</v>
      </c>
      <c r="AC961" t="b">
        <v>1</v>
      </c>
      <c r="AI961">
        <v>841.10400000000004</v>
      </c>
      <c r="AJ961">
        <v>100.97499999999999</v>
      </c>
      <c r="AK961">
        <v>841.10799999999995</v>
      </c>
      <c r="AL961">
        <v>103.349</v>
      </c>
      <c r="AM961">
        <v>4.7460000000000004</v>
      </c>
      <c r="AN961">
        <v>7.69</v>
      </c>
      <c r="AO961">
        <v>11.94</v>
      </c>
      <c r="AP961">
        <v>0.51</v>
      </c>
      <c r="AQ961">
        <v>21.940999999999999</v>
      </c>
      <c r="AR961">
        <v>8.1050000000000004</v>
      </c>
      <c r="AS961">
        <v>14.625</v>
      </c>
      <c r="AT961">
        <v>5.0000000000000001E-3</v>
      </c>
      <c r="AU961">
        <v>0.17599999999999999</v>
      </c>
      <c r="AV961">
        <v>0.188</v>
      </c>
      <c r="AW961">
        <v>0</v>
      </c>
      <c r="AX961">
        <v>458762</v>
      </c>
      <c r="AY961" t="b">
        <v>1</v>
      </c>
      <c r="AZ961">
        <v>23.524000000000001</v>
      </c>
      <c r="BA961">
        <v>841.10500000000002</v>
      </c>
      <c r="BB961">
        <v>8</v>
      </c>
      <c r="BC961">
        <v>100.21599999999999</v>
      </c>
      <c r="BD961">
        <v>6.2949999999999999</v>
      </c>
      <c r="BE961">
        <v>841.10900000000004</v>
      </c>
      <c r="BF961">
        <v>103.53</v>
      </c>
      <c r="BG961">
        <v>7</v>
      </c>
      <c r="BH961">
        <v>3</v>
      </c>
      <c r="BI961">
        <v>6</v>
      </c>
      <c r="BJ961">
        <v>5.0359999999999996</v>
      </c>
      <c r="BK961">
        <v>1.25</v>
      </c>
      <c r="BM961" t="s">
        <v>2905</v>
      </c>
      <c r="BN961" t="s">
        <v>2905</v>
      </c>
      <c r="BO961" t="s">
        <v>3312</v>
      </c>
      <c r="BQ961">
        <v>1</v>
      </c>
      <c r="BT961" s="51" t="s">
        <v>3293</v>
      </c>
      <c r="CB961" s="51">
        <v>11.94</v>
      </c>
      <c r="CC961" s="51">
        <v>11.94</v>
      </c>
      <c r="CD961" s="51">
        <v>1.4999999999999999E-2</v>
      </c>
      <c r="CE961" s="51">
        <v>3.1E-2</v>
      </c>
      <c r="CF961" s="51">
        <v>0.85399999999999998</v>
      </c>
      <c r="CG961" t="b">
        <f t="shared" si="12"/>
        <v>1</v>
      </c>
    </row>
    <row r="962" spans="1:85" hidden="1" x14ac:dyDescent="0.35">
      <c r="A962" t="s">
        <v>1114</v>
      </c>
      <c r="B962" t="s">
        <v>3897</v>
      </c>
      <c r="C962">
        <v>841.17899999999997</v>
      </c>
      <c r="D962">
        <v>10.992000000000001</v>
      </c>
      <c r="E962">
        <v>201.83099999999999</v>
      </c>
      <c r="F962">
        <v>7.6369999999999996</v>
      </c>
      <c r="G962" t="s">
        <v>2884</v>
      </c>
      <c r="I962">
        <v>126.19</v>
      </c>
      <c r="J962">
        <v>841.18600000000004</v>
      </c>
      <c r="K962" s="68">
        <v>206.03</v>
      </c>
      <c r="L962">
        <v>7</v>
      </c>
      <c r="M962">
        <v>3</v>
      </c>
      <c r="N962" t="s">
        <v>3897</v>
      </c>
      <c r="O962">
        <v>1.8089999999999999</v>
      </c>
      <c r="P962">
        <v>10</v>
      </c>
      <c r="Q962">
        <v>10.992000000000001</v>
      </c>
      <c r="R962">
        <v>841.18</v>
      </c>
      <c r="S962">
        <v>8.7929999999999993</v>
      </c>
      <c r="T962">
        <v>202.67099999999999</v>
      </c>
      <c r="U962">
        <v>6.11</v>
      </c>
      <c r="V962">
        <v>100</v>
      </c>
      <c r="W962">
        <v>0.97199999999999998</v>
      </c>
      <c r="X962">
        <v>1.456</v>
      </c>
      <c r="Y962">
        <v>22.254999999999999</v>
      </c>
      <c r="Z962">
        <v>22.01</v>
      </c>
      <c r="AA962">
        <v>0.57299999999999995</v>
      </c>
      <c r="AB962">
        <v>0</v>
      </c>
      <c r="AC962" t="b">
        <v>1</v>
      </c>
      <c r="BM962" t="s">
        <v>2887</v>
      </c>
      <c r="BN962" t="s">
        <v>2887</v>
      </c>
      <c r="BO962" t="s">
        <v>2888</v>
      </c>
      <c r="BT962"/>
      <c r="BU962"/>
      <c r="BX962"/>
      <c r="BZ962"/>
      <c r="CA962"/>
      <c r="CB962"/>
      <c r="CC962"/>
      <c r="CD962">
        <v>0</v>
      </c>
      <c r="CE962"/>
      <c r="CF962">
        <v>0</v>
      </c>
    </row>
    <row r="963" spans="1:85" hidden="1" x14ac:dyDescent="0.35">
      <c r="A963" t="s">
        <v>1115</v>
      </c>
      <c r="B963" t="s">
        <v>3898</v>
      </c>
      <c r="C963">
        <v>841.22199999999998</v>
      </c>
      <c r="D963">
        <v>19.55</v>
      </c>
      <c r="E963">
        <v>176.90899999999999</v>
      </c>
      <c r="F963">
        <v>6.915</v>
      </c>
      <c r="G963" t="s">
        <v>2884</v>
      </c>
      <c r="I963">
        <v>103.71</v>
      </c>
      <c r="J963">
        <v>841.23099999999999</v>
      </c>
      <c r="K963" s="68">
        <v>183.55</v>
      </c>
      <c r="L963">
        <v>10</v>
      </c>
      <c r="M963">
        <v>3</v>
      </c>
      <c r="N963" t="s">
        <v>3898</v>
      </c>
      <c r="O963">
        <v>1.754</v>
      </c>
      <c r="P963">
        <v>10</v>
      </c>
      <c r="Q963">
        <v>19.55</v>
      </c>
      <c r="R963">
        <v>841.22400000000005</v>
      </c>
      <c r="S963">
        <v>15.64</v>
      </c>
      <c r="T963">
        <v>178.23699999999999</v>
      </c>
      <c r="U963">
        <v>5.532</v>
      </c>
      <c r="V963">
        <v>100</v>
      </c>
      <c r="W963">
        <v>0.71699999999999997</v>
      </c>
      <c r="X963">
        <v>1.931</v>
      </c>
      <c r="Y963">
        <v>22.65</v>
      </c>
      <c r="Z963">
        <v>22.01</v>
      </c>
      <c r="AA963">
        <v>0.57299999999999995</v>
      </c>
      <c r="AB963">
        <v>0</v>
      </c>
      <c r="AC963" t="b">
        <v>1</v>
      </c>
      <c r="BM963" t="s">
        <v>2905</v>
      </c>
      <c r="BN963" t="s">
        <v>2887</v>
      </c>
      <c r="BO963" t="s">
        <v>2888</v>
      </c>
      <c r="BT963"/>
      <c r="BU963"/>
      <c r="BX963"/>
      <c r="BZ963"/>
      <c r="CA963"/>
      <c r="CB963"/>
      <c r="CC963"/>
      <c r="CD963">
        <v>0</v>
      </c>
      <c r="CE963"/>
      <c r="CF963">
        <v>0</v>
      </c>
    </row>
    <row r="964" spans="1:85" hidden="1" x14ac:dyDescent="0.35">
      <c r="A964" t="s">
        <v>1116</v>
      </c>
      <c r="B964" t="s">
        <v>3900</v>
      </c>
      <c r="C964">
        <v>858.029</v>
      </c>
      <c r="D964">
        <v>52.777999999999999</v>
      </c>
      <c r="E964" s="68">
        <v>34.090000000000003</v>
      </c>
      <c r="F964">
        <v>10.804</v>
      </c>
      <c r="G964" t="s">
        <v>3899</v>
      </c>
      <c r="I964">
        <v>326.19</v>
      </c>
      <c r="J964">
        <v>858.03800000000001</v>
      </c>
      <c r="K964" s="73">
        <v>44.4</v>
      </c>
      <c r="L964">
        <v>8</v>
      </c>
      <c r="M964">
        <v>0</v>
      </c>
      <c r="N964" t="s">
        <v>3900</v>
      </c>
      <c r="O964">
        <v>1.8480000000000001</v>
      </c>
      <c r="P964">
        <v>10</v>
      </c>
      <c r="Q964">
        <v>16.803999999999998</v>
      </c>
      <c r="R964">
        <v>858.03599999999994</v>
      </c>
      <c r="S964">
        <v>13.443</v>
      </c>
      <c r="T964">
        <v>39.594000000000001</v>
      </c>
      <c r="U964">
        <v>5.0359999999999996</v>
      </c>
      <c r="V964">
        <v>100</v>
      </c>
      <c r="W964">
        <v>0.76</v>
      </c>
      <c r="X964">
        <v>1.54</v>
      </c>
      <c r="Y964">
        <v>21.68</v>
      </c>
      <c r="Z964">
        <v>22.43</v>
      </c>
      <c r="AA964">
        <v>0.61699999999999999</v>
      </c>
      <c r="AB964">
        <v>0</v>
      </c>
      <c r="AC964" t="b">
        <v>1</v>
      </c>
      <c r="AI964">
        <v>858.02499999999998</v>
      </c>
      <c r="AJ964">
        <v>41.87</v>
      </c>
      <c r="AK964">
        <v>858.03700000000003</v>
      </c>
      <c r="AL964">
        <v>44.607999999999997</v>
      </c>
      <c r="AM964">
        <v>5.4770000000000003</v>
      </c>
      <c r="AN964">
        <v>24.6</v>
      </c>
      <c r="AO964">
        <v>16.3</v>
      </c>
      <c r="AP964">
        <v>1.458</v>
      </c>
      <c r="AQ964">
        <v>22.391999999999999</v>
      </c>
      <c r="AR964">
        <v>3.339</v>
      </c>
      <c r="AS964">
        <v>15.882999999999999</v>
      </c>
      <c r="AT964">
        <v>3.1E-2</v>
      </c>
      <c r="AU964">
        <v>0.432</v>
      </c>
      <c r="AV964">
        <v>0.27100000000000002</v>
      </c>
      <c r="AW964">
        <v>0</v>
      </c>
      <c r="AX964">
        <v>462135</v>
      </c>
      <c r="AY964" t="b">
        <v>1</v>
      </c>
      <c r="AZ964">
        <v>326.39400000000001</v>
      </c>
      <c r="BA964">
        <v>858.029</v>
      </c>
      <c r="BB964">
        <v>16.803999999999998</v>
      </c>
      <c r="BC964">
        <v>38.598999999999997</v>
      </c>
      <c r="BD964">
        <v>6.2949999999999999</v>
      </c>
      <c r="BE964">
        <v>858.03800000000001</v>
      </c>
      <c r="BF964">
        <v>44.4</v>
      </c>
      <c r="BG964">
        <v>8</v>
      </c>
      <c r="BH964">
        <v>3</v>
      </c>
      <c r="BI964">
        <v>13.443</v>
      </c>
      <c r="BJ964">
        <v>5.0359999999999996</v>
      </c>
      <c r="BK964">
        <v>1.54</v>
      </c>
      <c r="BM964" t="s">
        <v>3712</v>
      </c>
      <c r="BN964" t="s">
        <v>3712</v>
      </c>
      <c r="BO964" t="s">
        <v>3217</v>
      </c>
      <c r="BT964"/>
      <c r="BU964"/>
      <c r="BX964"/>
      <c r="BZ964"/>
      <c r="CA964"/>
      <c r="CB964"/>
      <c r="CC964"/>
      <c r="CD964">
        <v>0</v>
      </c>
      <c r="CE964"/>
      <c r="CF964">
        <v>0</v>
      </c>
      <c r="CG964" t="b">
        <f>IF(CE964*100&lt;CC964,TRUE,FALSE)</f>
        <v>0</v>
      </c>
    </row>
    <row r="965" spans="1:85" hidden="1" x14ac:dyDescent="0.35">
      <c r="A965" t="s">
        <v>1117</v>
      </c>
      <c r="B965" t="s">
        <v>3901</v>
      </c>
      <c r="C965">
        <v>859.26099999999997</v>
      </c>
      <c r="D965">
        <v>99.057000000000002</v>
      </c>
      <c r="E965">
        <v>154.31</v>
      </c>
      <c r="F965">
        <v>91.281999999999996</v>
      </c>
      <c r="G965" t="s">
        <v>2884</v>
      </c>
      <c r="I965">
        <v>120</v>
      </c>
      <c r="J965">
        <v>859.31</v>
      </c>
      <c r="K965" s="68">
        <v>198.11699999999999</v>
      </c>
      <c r="L965">
        <v>0.72399999999999998</v>
      </c>
      <c r="M965">
        <v>1</v>
      </c>
      <c r="N965" t="s">
        <v>3901</v>
      </c>
      <c r="O965">
        <v>1.806</v>
      </c>
      <c r="P965">
        <v>0</v>
      </c>
      <c r="Q965">
        <v>0</v>
      </c>
      <c r="R965">
        <v>859.31</v>
      </c>
      <c r="S965">
        <v>0</v>
      </c>
      <c r="T965">
        <v>198.11699999999999</v>
      </c>
      <c r="U965">
        <v>0</v>
      </c>
      <c r="V965">
        <v>0</v>
      </c>
      <c r="W965">
        <v>0</v>
      </c>
      <c r="X965">
        <v>0</v>
      </c>
      <c r="Y965">
        <v>0</v>
      </c>
      <c r="Z965">
        <v>0</v>
      </c>
      <c r="AA965">
        <v>0</v>
      </c>
      <c r="AB965">
        <v>0</v>
      </c>
      <c r="AC965" t="b">
        <v>1</v>
      </c>
      <c r="AE965">
        <v>0</v>
      </c>
      <c r="AF965">
        <v>0</v>
      </c>
      <c r="AG965">
        <v>0</v>
      </c>
      <c r="AH965">
        <v>0</v>
      </c>
      <c r="AI965">
        <v>0</v>
      </c>
      <c r="AJ965">
        <v>0</v>
      </c>
      <c r="AK965">
        <v>0</v>
      </c>
      <c r="AL965">
        <v>0</v>
      </c>
      <c r="AM965">
        <v>0</v>
      </c>
      <c r="AN965">
        <v>0</v>
      </c>
      <c r="AO965">
        <v>0</v>
      </c>
      <c r="AP965">
        <v>0</v>
      </c>
      <c r="AQ965">
        <v>0</v>
      </c>
      <c r="AR965">
        <v>0</v>
      </c>
      <c r="AS965">
        <v>0</v>
      </c>
      <c r="AT965">
        <v>0</v>
      </c>
      <c r="AU965">
        <v>0</v>
      </c>
      <c r="AV965">
        <v>0</v>
      </c>
      <c r="AW965">
        <v>0</v>
      </c>
      <c r="AX965">
        <v>0</v>
      </c>
      <c r="AY965" t="b">
        <v>0</v>
      </c>
      <c r="AZ965">
        <v>0</v>
      </c>
      <c r="BI965">
        <v>0</v>
      </c>
      <c r="BJ965">
        <v>0</v>
      </c>
      <c r="BK965">
        <v>0</v>
      </c>
      <c r="BM965" t="s">
        <v>2887</v>
      </c>
      <c r="BN965" t="s">
        <v>2887</v>
      </c>
      <c r="BO965" t="s">
        <v>2888</v>
      </c>
      <c r="BT965"/>
      <c r="BU965"/>
      <c r="BX965"/>
      <c r="BY965" t="s">
        <v>2903</v>
      </c>
      <c r="BZ965"/>
      <c r="CA965"/>
      <c r="CB965"/>
      <c r="CC965"/>
      <c r="CD965">
        <v>0</v>
      </c>
      <c r="CE965"/>
      <c r="CF965">
        <v>0</v>
      </c>
    </row>
    <row r="966" spans="1:85" hidden="1" x14ac:dyDescent="0.35">
      <c r="A966" t="s">
        <v>1118</v>
      </c>
      <c r="B966" t="s">
        <v>3902</v>
      </c>
      <c r="C966">
        <v>877.37400000000002</v>
      </c>
      <c r="D966">
        <v>9.3949999999999996</v>
      </c>
      <c r="E966">
        <v>297.39</v>
      </c>
      <c r="F966">
        <v>6.2949999999999999</v>
      </c>
      <c r="G966" t="s">
        <v>2884</v>
      </c>
      <c r="I966">
        <v>223.71</v>
      </c>
      <c r="J966">
        <v>877.37900000000002</v>
      </c>
      <c r="K966" s="68">
        <v>300.97000000000003</v>
      </c>
      <c r="L966">
        <v>8</v>
      </c>
      <c r="M966">
        <v>3</v>
      </c>
      <c r="N966" t="s">
        <v>3902</v>
      </c>
      <c r="O966">
        <v>1.8919999999999999</v>
      </c>
      <c r="P966">
        <v>10</v>
      </c>
      <c r="Q966">
        <v>9.3949999999999996</v>
      </c>
      <c r="R966">
        <v>877.375</v>
      </c>
      <c r="S966">
        <v>7.3949999999999996</v>
      </c>
      <c r="T966">
        <v>298.10599999999999</v>
      </c>
      <c r="U966">
        <v>5.0359999999999996</v>
      </c>
      <c r="V966">
        <v>100</v>
      </c>
      <c r="W966">
        <v>0.83199999999999996</v>
      </c>
      <c r="X966">
        <v>1.3109999999999999</v>
      </c>
      <c r="Y966">
        <v>21.75</v>
      </c>
      <c r="Z966">
        <v>22.574999999999999</v>
      </c>
      <c r="AA966">
        <v>0.62</v>
      </c>
      <c r="AB966">
        <v>0</v>
      </c>
      <c r="AC966" t="b">
        <v>1</v>
      </c>
      <c r="BM966" t="s">
        <v>2887</v>
      </c>
      <c r="BN966" t="s">
        <v>2887</v>
      </c>
      <c r="BO966" t="s">
        <v>2888</v>
      </c>
      <c r="BT966"/>
      <c r="BU966"/>
      <c r="BX966"/>
      <c r="BZ966"/>
      <c r="CA966"/>
      <c r="CB966"/>
      <c r="CC966"/>
      <c r="CD966">
        <v>0</v>
      </c>
      <c r="CE966"/>
      <c r="CF966">
        <v>0</v>
      </c>
    </row>
    <row r="967" spans="1:85" hidden="1" x14ac:dyDescent="0.35">
      <c r="A967" t="s">
        <v>1119</v>
      </c>
      <c r="B967" t="s">
        <v>3903</v>
      </c>
      <c r="C967">
        <v>877.375</v>
      </c>
      <c r="D967">
        <v>15.944000000000001</v>
      </c>
      <c r="E967">
        <v>13.832000000000001</v>
      </c>
      <c r="F967">
        <v>7.9050000000000002</v>
      </c>
      <c r="G967" t="s">
        <v>2884</v>
      </c>
      <c r="I967">
        <v>301.24</v>
      </c>
      <c r="J967">
        <v>877.38599999999997</v>
      </c>
      <c r="K967" s="68">
        <v>18.5</v>
      </c>
      <c r="L967">
        <v>7</v>
      </c>
      <c r="M967">
        <v>3</v>
      </c>
      <c r="N967" t="s">
        <v>3903</v>
      </c>
      <c r="O967">
        <v>1.8879999999999999</v>
      </c>
      <c r="P967">
        <v>10</v>
      </c>
      <c r="Q967">
        <v>15.944000000000001</v>
      </c>
      <c r="R967">
        <v>877.37699999999995</v>
      </c>
      <c r="S967">
        <v>12.755000000000001</v>
      </c>
      <c r="T967">
        <v>14.766</v>
      </c>
      <c r="U967">
        <v>6.3239999999999998</v>
      </c>
      <c r="V967">
        <v>100</v>
      </c>
      <c r="W967">
        <v>0.88800000000000001</v>
      </c>
      <c r="X967">
        <v>1.5740000000000001</v>
      </c>
      <c r="Y967">
        <v>22.29</v>
      </c>
      <c r="Z967">
        <v>22.574999999999999</v>
      </c>
      <c r="AA967">
        <v>0.62</v>
      </c>
      <c r="AB967">
        <v>0</v>
      </c>
      <c r="AC967" t="b">
        <v>1</v>
      </c>
      <c r="BM967" t="s">
        <v>2887</v>
      </c>
      <c r="BN967" t="s">
        <v>2887</v>
      </c>
      <c r="BO967" t="s">
        <v>2888</v>
      </c>
      <c r="BT967"/>
      <c r="BU967"/>
      <c r="BX967"/>
      <c r="BZ967"/>
      <c r="CA967"/>
      <c r="CB967"/>
      <c r="CC967"/>
      <c r="CD967">
        <v>0</v>
      </c>
      <c r="CE967"/>
      <c r="CF967">
        <v>0</v>
      </c>
    </row>
    <row r="968" spans="1:85" hidden="1" x14ac:dyDescent="0.35">
      <c r="A968" t="s">
        <v>1120</v>
      </c>
      <c r="B968" t="s">
        <v>3904</v>
      </c>
      <c r="C968">
        <v>877.42499999999995</v>
      </c>
      <c r="D968">
        <v>17.251000000000001</v>
      </c>
      <c r="E968">
        <v>270.803</v>
      </c>
      <c r="F968">
        <v>7.0439999999999996</v>
      </c>
      <c r="G968" t="s">
        <v>2884</v>
      </c>
      <c r="I968">
        <v>193.81</v>
      </c>
      <c r="J968">
        <v>877.42899999999997</v>
      </c>
      <c r="K968" s="68">
        <v>271.08</v>
      </c>
      <c r="L968">
        <v>8</v>
      </c>
      <c r="M968">
        <v>3</v>
      </c>
      <c r="N968" t="s">
        <v>3904</v>
      </c>
      <c r="O968">
        <v>1.8580000000000001</v>
      </c>
      <c r="P968">
        <v>10</v>
      </c>
      <c r="Q968">
        <v>17.251000000000001</v>
      </c>
      <c r="R968">
        <v>877.42600000000004</v>
      </c>
      <c r="S968">
        <v>13.801</v>
      </c>
      <c r="T968">
        <v>270.85899999999998</v>
      </c>
      <c r="U968">
        <v>5.6349999999999998</v>
      </c>
      <c r="V968">
        <v>100</v>
      </c>
      <c r="W968">
        <v>0.77300000000000002</v>
      </c>
      <c r="X968">
        <v>1.5640000000000001</v>
      </c>
      <c r="Y968">
        <v>21.63</v>
      </c>
      <c r="Z968">
        <v>22.574999999999999</v>
      </c>
      <c r="AA968">
        <v>0.62</v>
      </c>
      <c r="AB968">
        <v>0</v>
      </c>
      <c r="AC968" t="b">
        <v>1</v>
      </c>
      <c r="BM968" t="s">
        <v>2905</v>
      </c>
      <c r="BN968" t="s">
        <v>2887</v>
      </c>
      <c r="BO968" t="s">
        <v>2888</v>
      </c>
      <c r="BT968"/>
      <c r="BU968"/>
      <c r="BX968"/>
      <c r="BZ968"/>
      <c r="CA968"/>
      <c r="CB968"/>
      <c r="CC968"/>
      <c r="CD968">
        <v>0</v>
      </c>
      <c r="CE968"/>
      <c r="CF968">
        <v>0</v>
      </c>
    </row>
    <row r="969" spans="1:85" hidden="1" x14ac:dyDescent="0.35">
      <c r="A969" t="s">
        <v>1121</v>
      </c>
      <c r="B969" t="s">
        <v>3905</v>
      </c>
      <c r="C969">
        <v>895.37300000000005</v>
      </c>
      <c r="D969">
        <v>15.943</v>
      </c>
      <c r="E969">
        <v>27.074999999999999</v>
      </c>
      <c r="F969">
        <v>10.654999999999999</v>
      </c>
      <c r="G969" t="s">
        <v>2884</v>
      </c>
      <c r="I969">
        <v>313.81</v>
      </c>
      <c r="J969">
        <v>895.38400000000001</v>
      </c>
      <c r="K969" s="68">
        <v>31.88</v>
      </c>
      <c r="L969">
        <v>5</v>
      </c>
      <c r="M969">
        <v>3</v>
      </c>
      <c r="N969" t="s">
        <v>3905</v>
      </c>
      <c r="O969">
        <v>1.788</v>
      </c>
      <c r="P969">
        <v>10</v>
      </c>
      <c r="Q969">
        <v>15.943</v>
      </c>
      <c r="R969">
        <v>895.37599999999998</v>
      </c>
      <c r="S969">
        <v>12.754</v>
      </c>
      <c r="T969">
        <v>28.036000000000001</v>
      </c>
      <c r="U969">
        <v>8.5239999999999991</v>
      </c>
      <c r="V969">
        <v>100</v>
      </c>
      <c r="W969">
        <v>1.1890000000000001</v>
      </c>
      <c r="X969">
        <v>1.556</v>
      </c>
      <c r="Y969">
        <v>22.31</v>
      </c>
      <c r="Z969">
        <v>22.48</v>
      </c>
      <c r="AA969">
        <v>0.61799999999999999</v>
      </c>
      <c r="AB969">
        <v>0</v>
      </c>
      <c r="AC969" t="b">
        <v>1</v>
      </c>
      <c r="BM969" t="s">
        <v>3345</v>
      </c>
      <c r="BN969" t="s">
        <v>3345</v>
      </c>
      <c r="BO969" t="s">
        <v>2888</v>
      </c>
      <c r="BT969"/>
      <c r="BU969"/>
      <c r="BX969"/>
      <c r="BZ969"/>
      <c r="CA969"/>
      <c r="CB969"/>
      <c r="CC969"/>
      <c r="CD969">
        <v>0</v>
      </c>
      <c r="CE969"/>
      <c r="CF969">
        <v>0</v>
      </c>
    </row>
    <row r="970" spans="1:85" hidden="1" x14ac:dyDescent="0.35">
      <c r="A970" t="s">
        <v>1122</v>
      </c>
      <c r="B970" t="s">
        <v>3906</v>
      </c>
      <c r="C970">
        <v>895.41899999999998</v>
      </c>
      <c r="D970">
        <v>24.855</v>
      </c>
      <c r="E970">
        <v>270.63499999999999</v>
      </c>
      <c r="F970">
        <v>6.2949999999999999</v>
      </c>
      <c r="G970" t="s">
        <v>2884</v>
      </c>
      <c r="I970">
        <v>196.29</v>
      </c>
      <c r="J970">
        <v>895.428</v>
      </c>
      <c r="K970" s="68">
        <v>274.37</v>
      </c>
      <c r="L970">
        <v>9</v>
      </c>
      <c r="M970">
        <v>3</v>
      </c>
      <c r="N970" t="s">
        <v>3906</v>
      </c>
      <c r="O970">
        <v>1.7649999999999999</v>
      </c>
      <c r="P970">
        <v>10</v>
      </c>
      <c r="Q970">
        <v>24.855</v>
      </c>
      <c r="R970">
        <v>895.42100000000005</v>
      </c>
      <c r="S970">
        <v>19.884</v>
      </c>
      <c r="T970">
        <v>271.38200000000001</v>
      </c>
      <c r="U970">
        <v>5.0359999999999996</v>
      </c>
      <c r="V970">
        <v>100</v>
      </c>
      <c r="W970">
        <v>0.57199999999999995</v>
      </c>
      <c r="X970">
        <v>1.55</v>
      </c>
      <c r="Y970">
        <v>21.53</v>
      </c>
      <c r="Z970">
        <v>22.48</v>
      </c>
      <c r="AA970">
        <v>0.61799999999999999</v>
      </c>
      <c r="AB970">
        <v>0</v>
      </c>
      <c r="AC970" t="b">
        <v>1</v>
      </c>
      <c r="BM970" t="s">
        <v>2905</v>
      </c>
      <c r="BN970" t="s">
        <v>2887</v>
      </c>
      <c r="BO970" t="s">
        <v>2888</v>
      </c>
      <c r="BT970"/>
      <c r="BU970"/>
      <c r="BX970"/>
      <c r="BZ970"/>
      <c r="CA970"/>
      <c r="CB970"/>
      <c r="CC970"/>
      <c r="CD970">
        <v>0</v>
      </c>
      <c r="CE970"/>
      <c r="CF970">
        <v>0</v>
      </c>
    </row>
    <row r="971" spans="1:85" hidden="1" x14ac:dyDescent="0.35">
      <c r="A971" t="s">
        <v>1123</v>
      </c>
      <c r="B971" t="s">
        <v>3908</v>
      </c>
      <c r="C971">
        <v>898.04399999999998</v>
      </c>
      <c r="D971">
        <v>211.20500000000001</v>
      </c>
      <c r="E971" s="68">
        <v>46.616</v>
      </c>
      <c r="F971">
        <v>26.103000000000002</v>
      </c>
      <c r="G971" t="s">
        <v>3907</v>
      </c>
      <c r="I971">
        <v>345</v>
      </c>
      <c r="J971">
        <v>898.18499999999995</v>
      </c>
      <c r="K971" s="73">
        <v>63.362000000000002</v>
      </c>
      <c r="L971">
        <v>0.54</v>
      </c>
      <c r="M971">
        <v>0</v>
      </c>
      <c r="N971" t="s">
        <v>3908</v>
      </c>
      <c r="P971">
        <v>0</v>
      </c>
      <c r="Q971">
        <v>0</v>
      </c>
      <c r="R971">
        <v>898.18499999999995</v>
      </c>
      <c r="S971">
        <v>0</v>
      </c>
      <c r="T971">
        <v>63.362000000000002</v>
      </c>
      <c r="U971">
        <v>0</v>
      </c>
      <c r="V971">
        <v>0</v>
      </c>
      <c r="W971">
        <v>0</v>
      </c>
      <c r="X971">
        <v>0</v>
      </c>
      <c r="Y971">
        <v>0</v>
      </c>
      <c r="Z971">
        <v>0</v>
      </c>
      <c r="AA971">
        <v>0</v>
      </c>
      <c r="AB971">
        <v>0</v>
      </c>
      <c r="AC971" t="b">
        <v>1</v>
      </c>
      <c r="AE971">
        <v>0</v>
      </c>
      <c r="AF971">
        <v>0</v>
      </c>
      <c r="AG971">
        <v>0</v>
      </c>
      <c r="AH971">
        <v>0</v>
      </c>
      <c r="AI971">
        <v>0</v>
      </c>
      <c r="AJ971">
        <v>0</v>
      </c>
      <c r="AK971">
        <v>0</v>
      </c>
      <c r="AL971">
        <v>0</v>
      </c>
      <c r="AM971">
        <v>0</v>
      </c>
      <c r="AN971">
        <v>0</v>
      </c>
      <c r="AO971">
        <v>0</v>
      </c>
      <c r="AP971">
        <v>0</v>
      </c>
      <c r="AQ971">
        <v>0</v>
      </c>
      <c r="AR971">
        <v>0</v>
      </c>
      <c r="AS971">
        <v>0</v>
      </c>
      <c r="AT971">
        <v>0</v>
      </c>
      <c r="AU971">
        <v>0</v>
      </c>
      <c r="AV971">
        <v>0</v>
      </c>
      <c r="AW971">
        <v>0</v>
      </c>
      <c r="AX971">
        <v>0</v>
      </c>
      <c r="AY971" t="b">
        <v>0</v>
      </c>
      <c r="AZ971">
        <v>0</v>
      </c>
      <c r="BA971">
        <v>898.04399999999998</v>
      </c>
      <c r="BB971">
        <v>236.11</v>
      </c>
      <c r="BC971">
        <v>45.691000000000003</v>
      </c>
      <c r="BD971">
        <v>27.027999999999999</v>
      </c>
      <c r="BE971">
        <v>898.18499999999995</v>
      </c>
      <c r="BF971">
        <v>63.362000000000002</v>
      </c>
      <c r="BG971">
        <v>0.54</v>
      </c>
      <c r="BH971">
        <v>0</v>
      </c>
      <c r="BI971">
        <v>0</v>
      </c>
      <c r="BJ971">
        <v>0</v>
      </c>
      <c r="BK971">
        <v>0</v>
      </c>
      <c r="BM971" t="s">
        <v>3712</v>
      </c>
      <c r="BN971" t="s">
        <v>3712</v>
      </c>
      <c r="BO971" t="s">
        <v>3359</v>
      </c>
      <c r="BT971"/>
      <c r="BU971"/>
      <c r="BV971" t="s">
        <v>3294</v>
      </c>
      <c r="BW971" t="s">
        <v>3293</v>
      </c>
      <c r="BX971"/>
      <c r="BY971" t="s">
        <v>2903</v>
      </c>
      <c r="BZ971"/>
      <c r="CA971"/>
      <c r="CB971"/>
      <c r="CC971"/>
      <c r="CD971">
        <v>0</v>
      </c>
      <c r="CE971"/>
      <c r="CF971">
        <v>0</v>
      </c>
      <c r="CG971" t="b">
        <f t="shared" ref="CG971:CG972" si="13">IF(CE971*100&lt;CC971,TRUE,FALSE)</f>
        <v>0</v>
      </c>
    </row>
    <row r="972" spans="1:85" hidden="1" x14ac:dyDescent="0.35">
      <c r="A972" t="s">
        <v>1124</v>
      </c>
      <c r="B972" t="s">
        <v>3909</v>
      </c>
      <c r="C972" s="51">
        <v>903.57799999999997</v>
      </c>
      <c r="D972">
        <v>8.3740000000000006</v>
      </c>
      <c r="E972" s="68">
        <v>54.097000000000001</v>
      </c>
      <c r="F972">
        <v>8.4209999999999994</v>
      </c>
      <c r="G972" t="s">
        <v>3710</v>
      </c>
      <c r="I972">
        <v>341.24</v>
      </c>
      <c r="J972">
        <v>903.58299999999997</v>
      </c>
      <c r="K972" s="73">
        <v>59.15</v>
      </c>
      <c r="L972">
        <v>8</v>
      </c>
      <c r="M972">
        <v>0</v>
      </c>
      <c r="N972" s="51" t="s">
        <v>3909</v>
      </c>
      <c r="O972">
        <v>1.883</v>
      </c>
      <c r="P972">
        <v>10</v>
      </c>
      <c r="Q972">
        <v>8.3740000000000006</v>
      </c>
      <c r="R972">
        <v>903.57899999999995</v>
      </c>
      <c r="S972">
        <v>6.3739999999999997</v>
      </c>
      <c r="T972">
        <v>55.107999999999997</v>
      </c>
      <c r="U972">
        <v>6.7370000000000001</v>
      </c>
      <c r="V972">
        <v>100</v>
      </c>
      <c r="W972">
        <v>1.0369999999999999</v>
      </c>
      <c r="X972">
        <v>1.6870000000000001</v>
      </c>
      <c r="Y972">
        <v>21.927</v>
      </c>
      <c r="Z972">
        <v>22.35</v>
      </c>
      <c r="AA972">
        <v>0.61599999999999999</v>
      </c>
      <c r="AB972">
        <v>0</v>
      </c>
      <c r="AC972" t="b">
        <v>1</v>
      </c>
      <c r="AI972">
        <v>903.57600000000002</v>
      </c>
      <c r="AJ972">
        <v>56.628</v>
      </c>
      <c r="AK972">
        <v>903.58</v>
      </c>
      <c r="AL972">
        <v>59.011000000000003</v>
      </c>
      <c r="AM972">
        <v>4.7670000000000003</v>
      </c>
      <c r="AN972">
        <v>7.72</v>
      </c>
      <c r="AO972">
        <v>15.18</v>
      </c>
      <c r="AP972">
        <v>1.22</v>
      </c>
      <c r="AQ972">
        <v>22.329000000000001</v>
      </c>
      <c r="AR972">
        <v>20.3</v>
      </c>
      <c r="AS972">
        <v>22.149000000000001</v>
      </c>
      <c r="AT972">
        <v>8.3000000000000004E-2</v>
      </c>
      <c r="AU972">
        <v>0.33800000000000002</v>
      </c>
      <c r="AV972">
        <v>0.23100000000000001</v>
      </c>
      <c r="AW972">
        <v>0</v>
      </c>
      <c r="AX972">
        <v>465508</v>
      </c>
      <c r="AY972" t="b">
        <v>1</v>
      </c>
      <c r="AZ972">
        <v>341.09699999999998</v>
      </c>
      <c r="BA972">
        <v>903.57799999999997</v>
      </c>
      <c r="BB972">
        <v>8.3740000000000006</v>
      </c>
      <c r="BC972">
        <v>54.097000000000001</v>
      </c>
      <c r="BD972">
        <v>8.4209999999999994</v>
      </c>
      <c r="BE972">
        <v>903.58299999999997</v>
      </c>
      <c r="BF972">
        <v>59.15</v>
      </c>
      <c r="BG972">
        <v>8</v>
      </c>
      <c r="BH972">
        <v>3</v>
      </c>
      <c r="BM972" t="e">
        <v>#NAME?</v>
      </c>
      <c r="BN972" t="s">
        <v>3712</v>
      </c>
      <c r="BO972" t="s">
        <v>3255</v>
      </c>
      <c r="BQ972">
        <v>1</v>
      </c>
      <c r="BT972" t="s">
        <v>3293</v>
      </c>
      <c r="BU972"/>
      <c r="BZ972"/>
      <c r="CA972"/>
      <c r="CB972">
        <v>15.18</v>
      </c>
      <c r="CC972">
        <v>15.18</v>
      </c>
      <c r="CD972">
        <v>1.6E-2</v>
      </c>
      <c r="CE972">
        <v>0.03</v>
      </c>
      <c r="CF972">
        <v>0.81499999999999995</v>
      </c>
      <c r="CG972" t="b">
        <f t="shared" si="13"/>
        <v>1</v>
      </c>
    </row>
    <row r="973" spans="1:85" hidden="1" x14ac:dyDescent="0.35">
      <c r="A973" t="s">
        <v>1125</v>
      </c>
      <c r="B973" t="s">
        <v>3910</v>
      </c>
      <c r="C973">
        <v>913.57</v>
      </c>
      <c r="D973">
        <v>65.688999999999993</v>
      </c>
      <c r="E973">
        <v>188.10300000000001</v>
      </c>
      <c r="F973">
        <v>87.278999999999996</v>
      </c>
      <c r="G973" t="s">
        <v>2884</v>
      </c>
      <c r="I973">
        <v>150</v>
      </c>
      <c r="J973">
        <v>913.59400000000005</v>
      </c>
      <c r="K973" s="68">
        <v>225.41499999999999</v>
      </c>
      <c r="L973">
        <v>0.76800000000000002</v>
      </c>
      <c r="M973">
        <v>1</v>
      </c>
      <c r="N973" t="s">
        <v>3910</v>
      </c>
      <c r="O973">
        <v>1.804</v>
      </c>
      <c r="P973">
        <v>0</v>
      </c>
      <c r="Q973">
        <v>0</v>
      </c>
      <c r="R973">
        <v>913.59400000000005</v>
      </c>
      <c r="S973">
        <v>0</v>
      </c>
      <c r="T973">
        <v>225.41499999999999</v>
      </c>
      <c r="U973">
        <v>0</v>
      </c>
      <c r="V973">
        <v>0</v>
      </c>
      <c r="W973">
        <v>0</v>
      </c>
      <c r="X973">
        <v>0</v>
      </c>
      <c r="Y973">
        <v>0</v>
      </c>
      <c r="Z973">
        <v>0</v>
      </c>
      <c r="AA973">
        <v>0</v>
      </c>
      <c r="AB973">
        <v>0</v>
      </c>
      <c r="AC973" t="b">
        <v>1</v>
      </c>
      <c r="AE973">
        <v>0</v>
      </c>
      <c r="AF973">
        <v>0</v>
      </c>
      <c r="AG973">
        <v>0</v>
      </c>
      <c r="AH973">
        <v>0</v>
      </c>
      <c r="AI973">
        <v>0</v>
      </c>
      <c r="AJ973">
        <v>0</v>
      </c>
      <c r="AK973">
        <v>0</v>
      </c>
      <c r="AL973">
        <v>0</v>
      </c>
      <c r="AM973">
        <v>0</v>
      </c>
      <c r="AN973">
        <v>0</v>
      </c>
      <c r="AO973">
        <v>0</v>
      </c>
      <c r="AP973">
        <v>0</v>
      </c>
      <c r="AQ973">
        <v>0</v>
      </c>
      <c r="AR973">
        <v>0</v>
      </c>
      <c r="AS973">
        <v>0</v>
      </c>
      <c r="AT973">
        <v>0</v>
      </c>
      <c r="AU973">
        <v>0</v>
      </c>
      <c r="AV973">
        <v>0</v>
      </c>
      <c r="AW973">
        <v>0</v>
      </c>
      <c r="AX973">
        <v>0</v>
      </c>
      <c r="AY973" t="b">
        <v>0</v>
      </c>
      <c r="AZ973">
        <v>0</v>
      </c>
      <c r="BI973">
        <v>0</v>
      </c>
      <c r="BJ973">
        <v>0</v>
      </c>
      <c r="BK973">
        <v>0</v>
      </c>
      <c r="BM973" t="s">
        <v>2887</v>
      </c>
      <c r="BN973" t="s">
        <v>2887</v>
      </c>
      <c r="BO973" t="s">
        <v>2888</v>
      </c>
      <c r="BT973"/>
      <c r="BU973"/>
      <c r="BX973"/>
      <c r="BY973" t="s">
        <v>2903</v>
      </c>
      <c r="BZ973"/>
      <c r="CA973"/>
      <c r="CB973"/>
      <c r="CC973"/>
      <c r="CD973">
        <v>0</v>
      </c>
      <c r="CE973"/>
      <c r="CF973">
        <v>0</v>
      </c>
    </row>
    <row r="974" spans="1:85" hidden="1" x14ac:dyDescent="0.35">
      <c r="A974" t="s">
        <v>1126</v>
      </c>
      <c r="B974" t="s">
        <v>3911</v>
      </c>
      <c r="C974">
        <v>913.60799999999995</v>
      </c>
      <c r="D974">
        <v>33.636000000000003</v>
      </c>
      <c r="E974">
        <v>281.029</v>
      </c>
      <c r="F974">
        <v>360</v>
      </c>
      <c r="G974" t="s">
        <v>2884</v>
      </c>
      <c r="I974">
        <v>286.19</v>
      </c>
      <c r="J974">
        <v>913.62300000000005</v>
      </c>
      <c r="K974" s="68">
        <v>1.61</v>
      </c>
      <c r="L974">
        <v>6</v>
      </c>
      <c r="M974">
        <v>3</v>
      </c>
      <c r="N974" t="s">
        <v>3911</v>
      </c>
      <c r="O974">
        <v>1.782</v>
      </c>
      <c r="P974">
        <v>10</v>
      </c>
      <c r="Q974">
        <v>33.636000000000003</v>
      </c>
      <c r="R974">
        <v>913.61099999999999</v>
      </c>
      <c r="S974">
        <v>26.908000000000001</v>
      </c>
      <c r="T974">
        <v>286.73399999999998</v>
      </c>
      <c r="U974">
        <v>334.51600000000002</v>
      </c>
      <c r="V974">
        <v>100</v>
      </c>
      <c r="W974">
        <v>2.008</v>
      </c>
      <c r="X974">
        <v>4.0339999999999998</v>
      </c>
      <c r="Y974">
        <v>21.265000000000001</v>
      </c>
      <c r="Z974">
        <v>22.245000000000001</v>
      </c>
      <c r="AA974">
        <v>0.61299999999999999</v>
      </c>
      <c r="AB974">
        <v>0</v>
      </c>
      <c r="AC974" t="b">
        <v>1</v>
      </c>
      <c r="BM974" t="s">
        <v>2887</v>
      </c>
      <c r="BN974" t="s">
        <v>3288</v>
      </c>
      <c r="BO974" t="s">
        <v>2888</v>
      </c>
      <c r="BT974"/>
      <c r="BU974"/>
      <c r="BX974"/>
      <c r="BZ974"/>
      <c r="CA974"/>
      <c r="CB974"/>
      <c r="CC974"/>
      <c r="CD974">
        <v>0</v>
      </c>
      <c r="CE974"/>
      <c r="CF974">
        <v>0</v>
      </c>
    </row>
    <row r="975" spans="1:85" hidden="1" x14ac:dyDescent="0.35">
      <c r="A975" t="s">
        <v>1127</v>
      </c>
      <c r="B975" t="s">
        <v>3912</v>
      </c>
      <c r="C975">
        <v>914.47400000000005</v>
      </c>
      <c r="D975">
        <v>105.27</v>
      </c>
      <c r="E975" s="68">
        <v>154.691</v>
      </c>
      <c r="F975">
        <v>32.738</v>
      </c>
      <c r="G975" t="s">
        <v>3502</v>
      </c>
      <c r="I975">
        <v>90</v>
      </c>
      <c r="J975">
        <v>914.51800000000003</v>
      </c>
      <c r="K975" s="73">
        <v>165.43600000000001</v>
      </c>
      <c r="L975">
        <v>0.90200000000000002</v>
      </c>
      <c r="M975">
        <v>0</v>
      </c>
      <c r="N975" t="s">
        <v>3912</v>
      </c>
      <c r="O975">
        <v>1.8839999999999999</v>
      </c>
      <c r="P975">
        <v>0</v>
      </c>
      <c r="Q975">
        <v>0</v>
      </c>
      <c r="R975">
        <v>914.51800000000003</v>
      </c>
      <c r="S975">
        <v>0</v>
      </c>
      <c r="T975">
        <v>165.43600000000001</v>
      </c>
      <c r="U975">
        <v>0</v>
      </c>
      <c r="V975">
        <v>0</v>
      </c>
      <c r="W975">
        <v>0</v>
      </c>
      <c r="X975">
        <v>0</v>
      </c>
      <c r="Y975">
        <v>0</v>
      </c>
      <c r="Z975">
        <v>0</v>
      </c>
      <c r="AA975">
        <v>0</v>
      </c>
      <c r="AB975">
        <v>0</v>
      </c>
      <c r="AC975" t="b">
        <v>1</v>
      </c>
      <c r="AE975">
        <v>0</v>
      </c>
      <c r="AF975">
        <v>0</v>
      </c>
      <c r="AG975">
        <v>0</v>
      </c>
      <c r="AH975">
        <v>0</v>
      </c>
      <c r="AI975">
        <v>0</v>
      </c>
      <c r="AJ975">
        <v>0</v>
      </c>
      <c r="AK975">
        <v>0</v>
      </c>
      <c r="AL975">
        <v>0</v>
      </c>
      <c r="AM975">
        <v>0</v>
      </c>
      <c r="AN975">
        <v>0</v>
      </c>
      <c r="AO975">
        <v>0</v>
      </c>
      <c r="AP975">
        <v>0</v>
      </c>
      <c r="AQ975">
        <v>0</v>
      </c>
      <c r="AR975">
        <v>0</v>
      </c>
      <c r="AS975">
        <v>0</v>
      </c>
      <c r="AT975">
        <v>0</v>
      </c>
      <c r="AU975">
        <v>0</v>
      </c>
      <c r="AV975">
        <v>0</v>
      </c>
      <c r="AW975">
        <v>0</v>
      </c>
      <c r="AX975">
        <v>0</v>
      </c>
      <c r="AY975" t="b">
        <v>0</v>
      </c>
      <c r="AZ975">
        <v>0</v>
      </c>
      <c r="BA975">
        <v>914.47199999999998</v>
      </c>
      <c r="BB975">
        <v>240.56200000000001</v>
      </c>
      <c r="BC975">
        <v>152.66399999999999</v>
      </c>
      <c r="BD975">
        <v>36.783000000000001</v>
      </c>
      <c r="BE975">
        <v>914.51800000000003</v>
      </c>
      <c r="BF975">
        <v>165.43600000000001</v>
      </c>
      <c r="BG975">
        <v>0.90200000000000002</v>
      </c>
      <c r="BH975">
        <v>1</v>
      </c>
      <c r="BI975">
        <v>0</v>
      </c>
      <c r="BJ975">
        <v>0</v>
      </c>
      <c r="BK975">
        <v>0</v>
      </c>
      <c r="BM975" t="s">
        <v>144</v>
      </c>
      <c r="BN975" t="s">
        <v>144</v>
      </c>
      <c r="BO975" t="s">
        <v>3321</v>
      </c>
      <c r="BT975"/>
      <c r="BU975"/>
      <c r="BX975" t="s">
        <v>3913</v>
      </c>
      <c r="BY975" t="s">
        <v>2903</v>
      </c>
      <c r="BZ975"/>
      <c r="CA975"/>
      <c r="CB975"/>
      <c r="CC975"/>
      <c r="CD975">
        <v>0</v>
      </c>
      <c r="CE975"/>
      <c r="CF975">
        <v>0</v>
      </c>
      <c r="CG975" t="b">
        <f t="shared" ref="CG975:CG977" si="14">IF(CE975*100&lt;CC975,TRUE,FALSE)</f>
        <v>0</v>
      </c>
    </row>
    <row r="976" spans="1:85" hidden="1" x14ac:dyDescent="0.35">
      <c r="A976" t="s">
        <v>1128</v>
      </c>
      <c r="B976" t="s">
        <v>3914</v>
      </c>
      <c r="C976" s="51">
        <v>928.91499999999996</v>
      </c>
      <c r="D976">
        <v>18.812999999999999</v>
      </c>
      <c r="E976" s="68">
        <v>309.26600000000002</v>
      </c>
      <c r="F976">
        <v>6.2949999999999999</v>
      </c>
      <c r="G976" t="s">
        <v>3710</v>
      </c>
      <c r="I976">
        <v>238.76</v>
      </c>
      <c r="J976">
        <v>928.923</v>
      </c>
      <c r="K976" s="73">
        <v>313.23</v>
      </c>
      <c r="L976">
        <v>13</v>
      </c>
      <c r="M976">
        <v>0</v>
      </c>
      <c r="N976" s="51" t="s">
        <v>3914</v>
      </c>
      <c r="O976">
        <v>1.907</v>
      </c>
      <c r="P976">
        <v>11.673</v>
      </c>
      <c r="Q976">
        <v>18.812999999999999</v>
      </c>
      <c r="R976">
        <v>928.91700000000003</v>
      </c>
      <c r="S976">
        <v>15.05</v>
      </c>
      <c r="T976">
        <v>310.05799999999999</v>
      </c>
      <c r="U976">
        <v>5.0359999999999996</v>
      </c>
      <c r="V976">
        <v>100</v>
      </c>
      <c r="W976">
        <v>0.70199999999999996</v>
      </c>
      <c r="X976">
        <v>2.407</v>
      </c>
      <c r="Y976">
        <v>22.41</v>
      </c>
      <c r="Z976">
        <v>22.35</v>
      </c>
      <c r="AA976">
        <v>0.61599999999999999</v>
      </c>
      <c r="AB976">
        <v>0</v>
      </c>
      <c r="AC976" t="b">
        <v>1</v>
      </c>
      <c r="AI976">
        <v>928.91200000000003</v>
      </c>
      <c r="AJ976">
        <v>309.02600000000001</v>
      </c>
      <c r="AK976">
        <v>928.92100000000005</v>
      </c>
      <c r="AL976">
        <v>312.23</v>
      </c>
      <c r="AM976">
        <v>6.4080000000000004</v>
      </c>
      <c r="AN976">
        <v>16.55</v>
      </c>
      <c r="AO976">
        <v>16.79</v>
      </c>
      <c r="AP976">
        <v>1.9390000000000001</v>
      </c>
      <c r="AQ976">
        <v>22.289000000000001</v>
      </c>
      <c r="AR976">
        <v>7.931</v>
      </c>
      <c r="AS976">
        <v>18.204000000000001</v>
      </c>
      <c r="AT976">
        <v>3.0000000000000001E-3</v>
      </c>
      <c r="AU976">
        <v>0.42799999999999999</v>
      </c>
      <c r="AV976">
        <v>0.25800000000000001</v>
      </c>
      <c r="AW976">
        <v>0</v>
      </c>
      <c r="AX976">
        <v>468881</v>
      </c>
      <c r="AY976" t="b">
        <v>1</v>
      </c>
      <c r="AZ976">
        <v>237.76</v>
      </c>
      <c r="BA976">
        <v>928.91499999999996</v>
      </c>
      <c r="BB976">
        <v>18.812999999999999</v>
      </c>
      <c r="BC976">
        <v>309.26600000000002</v>
      </c>
      <c r="BD976">
        <v>6.2949999999999999</v>
      </c>
      <c r="BE976">
        <v>928.923</v>
      </c>
      <c r="BF976">
        <v>313.23</v>
      </c>
      <c r="BG976">
        <v>13</v>
      </c>
      <c r="BH976">
        <v>3</v>
      </c>
      <c r="BI976">
        <v>15.05</v>
      </c>
      <c r="BJ976">
        <v>5.0359999999999996</v>
      </c>
      <c r="BK976">
        <v>2.4769999999999999</v>
      </c>
      <c r="BM976" t="s">
        <v>3712</v>
      </c>
      <c r="BN976" t="s">
        <v>3712</v>
      </c>
      <c r="BO976" t="s">
        <v>3217</v>
      </c>
      <c r="BQ976">
        <v>1</v>
      </c>
      <c r="BT976" t="s">
        <v>3293</v>
      </c>
      <c r="BU976"/>
      <c r="BZ976"/>
      <c r="CA976"/>
      <c r="CB976">
        <v>16.79</v>
      </c>
      <c r="CC976">
        <v>16.79</v>
      </c>
      <c r="CD976">
        <v>1.6E-2</v>
      </c>
      <c r="CE976">
        <v>2.1000000000000001E-2</v>
      </c>
      <c r="CF976">
        <v>0.85799999999999998</v>
      </c>
      <c r="CG976" t="b">
        <f t="shared" si="14"/>
        <v>1</v>
      </c>
    </row>
    <row r="977" spans="1:85" hidden="1" x14ac:dyDescent="0.35">
      <c r="A977" t="s">
        <v>1129</v>
      </c>
      <c r="B977" t="s">
        <v>3915</v>
      </c>
      <c r="C977" s="51">
        <v>936.77200000000005</v>
      </c>
      <c r="D977">
        <v>8</v>
      </c>
      <c r="E977" s="68">
        <v>232.70400000000001</v>
      </c>
      <c r="F977">
        <v>6.2949999999999999</v>
      </c>
      <c r="G977" t="s">
        <v>3290</v>
      </c>
      <c r="I977">
        <v>166.19</v>
      </c>
      <c r="J977">
        <v>936.77700000000004</v>
      </c>
      <c r="K977" s="73">
        <v>237.86</v>
      </c>
      <c r="L977">
        <v>10</v>
      </c>
      <c r="M977">
        <v>1</v>
      </c>
      <c r="N977" s="51" t="s">
        <v>3915</v>
      </c>
      <c r="O977">
        <v>1.8540000000000001</v>
      </c>
      <c r="P977">
        <v>11.083</v>
      </c>
      <c r="Q977">
        <v>8</v>
      </c>
      <c r="R977">
        <v>936.77300000000002</v>
      </c>
      <c r="S977">
        <v>6</v>
      </c>
      <c r="T977">
        <v>233.73500000000001</v>
      </c>
      <c r="U977">
        <v>5.0359999999999996</v>
      </c>
      <c r="V977">
        <v>100</v>
      </c>
      <c r="W977">
        <v>1.081</v>
      </c>
      <c r="X977">
        <v>2.077</v>
      </c>
      <c r="Y977">
        <v>22.81</v>
      </c>
      <c r="Z977">
        <v>22.6</v>
      </c>
      <c r="AA977">
        <v>0.62</v>
      </c>
      <c r="AB977">
        <v>0</v>
      </c>
      <c r="AC977" t="b">
        <v>1</v>
      </c>
      <c r="AI977">
        <v>936.77200000000005</v>
      </c>
      <c r="AJ977">
        <v>236.78100000000001</v>
      </c>
      <c r="AK977">
        <v>936.77499999999998</v>
      </c>
      <c r="AL977">
        <v>238.017</v>
      </c>
      <c r="AM977">
        <v>2.472</v>
      </c>
      <c r="AN977">
        <v>6.1</v>
      </c>
      <c r="AO977">
        <v>9.67</v>
      </c>
      <c r="AP977">
        <v>1.3740000000000001</v>
      </c>
      <c r="AQ977">
        <v>22.545999999999999</v>
      </c>
      <c r="AR977">
        <v>3.4860000000000002</v>
      </c>
      <c r="AS977">
        <v>8.7050000000000001</v>
      </c>
      <c r="AT977">
        <v>9.1999999999999998E-2</v>
      </c>
      <c r="AU977">
        <v>0.318</v>
      </c>
      <c r="AV977">
        <v>0.436</v>
      </c>
      <c r="AW977">
        <v>0</v>
      </c>
      <c r="AX977">
        <v>472254</v>
      </c>
      <c r="AY977" t="b">
        <v>1</v>
      </c>
      <c r="AZ977">
        <v>166.34800000000001</v>
      </c>
      <c r="BA977">
        <v>936.77200000000005</v>
      </c>
      <c r="BB977">
        <v>8</v>
      </c>
      <c r="BC977">
        <v>232.70400000000001</v>
      </c>
      <c r="BD977">
        <v>6.2949999999999999</v>
      </c>
      <c r="BE977">
        <v>936.77700000000004</v>
      </c>
      <c r="BF977">
        <v>237.86</v>
      </c>
      <c r="BG977">
        <v>12</v>
      </c>
      <c r="BH977">
        <v>3</v>
      </c>
      <c r="BM977" t="s">
        <v>144</v>
      </c>
      <c r="BN977" t="s">
        <v>144</v>
      </c>
      <c r="BO977" t="s">
        <v>3725</v>
      </c>
      <c r="BQ977">
        <v>1</v>
      </c>
      <c r="BT977" s="51" t="s">
        <v>3293</v>
      </c>
      <c r="CB977" s="51">
        <v>9.67</v>
      </c>
      <c r="CC977" s="51">
        <v>9.67</v>
      </c>
      <c r="CD977" s="51">
        <v>2.5999999999999999E-2</v>
      </c>
      <c r="CE977" s="51">
        <v>2.5000000000000001E-2</v>
      </c>
      <c r="CF977" s="51">
        <v>0.71699999999999997</v>
      </c>
      <c r="CG977" t="b">
        <f t="shared" si="14"/>
        <v>1</v>
      </c>
    </row>
    <row r="978" spans="1:85" hidden="1" x14ac:dyDescent="0.35">
      <c r="A978" t="s">
        <v>1130</v>
      </c>
      <c r="B978" t="s">
        <v>3916</v>
      </c>
      <c r="C978">
        <v>949.65599999999995</v>
      </c>
      <c r="D978">
        <v>40.450000000000003</v>
      </c>
      <c r="E978">
        <v>4.2830000000000004</v>
      </c>
      <c r="F978">
        <v>6.2949999999999999</v>
      </c>
      <c r="G978" t="s">
        <v>2884</v>
      </c>
      <c r="I978">
        <v>293.81</v>
      </c>
      <c r="J978">
        <v>949.67899999999997</v>
      </c>
      <c r="K978" s="68">
        <v>4.7300000000000004</v>
      </c>
      <c r="L978">
        <v>13</v>
      </c>
      <c r="M978">
        <v>3</v>
      </c>
      <c r="N978" t="s">
        <v>3916</v>
      </c>
      <c r="O978">
        <v>1.7949999999999999</v>
      </c>
      <c r="P978">
        <v>11.673</v>
      </c>
      <c r="Q978">
        <v>40.450000000000003</v>
      </c>
      <c r="R978">
        <v>949.66</v>
      </c>
      <c r="S978">
        <v>32.36</v>
      </c>
      <c r="T978">
        <v>4.3730000000000002</v>
      </c>
      <c r="U978">
        <v>5.0359999999999996</v>
      </c>
      <c r="V978">
        <v>100</v>
      </c>
      <c r="W978">
        <v>0.4</v>
      </c>
      <c r="X978">
        <v>1.7210000000000001</v>
      </c>
      <c r="Y978">
        <v>21.95</v>
      </c>
      <c r="Z978">
        <v>22.6</v>
      </c>
      <c r="AA978">
        <v>0.62</v>
      </c>
      <c r="AB978">
        <v>0</v>
      </c>
      <c r="AC978" t="b">
        <v>1</v>
      </c>
      <c r="BM978" t="s">
        <v>2887</v>
      </c>
      <c r="BN978" t="s">
        <v>2887</v>
      </c>
      <c r="BO978" t="s">
        <v>2888</v>
      </c>
      <c r="BT978"/>
      <c r="BU978"/>
      <c r="BX978"/>
      <c r="BZ978"/>
      <c r="CA978"/>
      <c r="CB978"/>
      <c r="CC978"/>
      <c r="CD978">
        <v>0</v>
      </c>
      <c r="CE978"/>
      <c r="CF978">
        <v>0</v>
      </c>
    </row>
    <row r="979" spans="1:85" hidden="1" x14ac:dyDescent="0.35">
      <c r="A979" t="s">
        <v>1131</v>
      </c>
      <c r="B979" t="s">
        <v>3917</v>
      </c>
      <c r="C979">
        <v>949.66300000000001</v>
      </c>
      <c r="D979">
        <v>22.327999999999999</v>
      </c>
      <c r="E979">
        <v>25.988</v>
      </c>
      <c r="F979">
        <v>13.637</v>
      </c>
      <c r="G979" t="s">
        <v>2884</v>
      </c>
      <c r="I979">
        <v>323.70999999999998</v>
      </c>
      <c r="J979">
        <v>949.67899999999997</v>
      </c>
      <c r="K979" s="68">
        <v>34.630000000000003</v>
      </c>
      <c r="L979">
        <v>7</v>
      </c>
      <c r="M979">
        <v>3</v>
      </c>
      <c r="N979" t="s">
        <v>3917</v>
      </c>
      <c r="O979">
        <v>1.7949999999999999</v>
      </c>
      <c r="P979">
        <v>10</v>
      </c>
      <c r="Q979">
        <v>22.327999999999999</v>
      </c>
      <c r="R979">
        <v>949.66600000000005</v>
      </c>
      <c r="S979">
        <v>17.863</v>
      </c>
      <c r="T979">
        <v>27.716999999999999</v>
      </c>
      <c r="U979">
        <v>10.909000000000001</v>
      </c>
      <c r="V979">
        <v>100</v>
      </c>
      <c r="W979">
        <v>1.216</v>
      </c>
      <c r="X979">
        <v>2.3919999999999999</v>
      </c>
      <c r="Y979">
        <v>22.34</v>
      </c>
      <c r="Z979">
        <v>22.6</v>
      </c>
      <c r="AA979">
        <v>0.62</v>
      </c>
      <c r="AB979">
        <v>0</v>
      </c>
      <c r="AC979" t="b">
        <v>1</v>
      </c>
      <c r="BM979" t="s">
        <v>2887</v>
      </c>
      <c r="BN979" t="s">
        <v>2887</v>
      </c>
      <c r="BO979" t="s">
        <v>2888</v>
      </c>
      <c r="BT979"/>
      <c r="BU979"/>
      <c r="BX979"/>
      <c r="BZ979"/>
      <c r="CA979"/>
      <c r="CB979"/>
      <c r="CC979"/>
      <c r="CD979">
        <v>0</v>
      </c>
      <c r="CE979"/>
      <c r="CF979">
        <v>0</v>
      </c>
    </row>
    <row r="980" spans="1:85" hidden="1" x14ac:dyDescent="0.35">
      <c r="A980" t="s">
        <v>1132</v>
      </c>
      <c r="B980" t="s">
        <v>3918</v>
      </c>
      <c r="C980">
        <v>949.65599999999995</v>
      </c>
      <c r="D980">
        <v>39.07</v>
      </c>
      <c r="E980">
        <v>225.06</v>
      </c>
      <c r="F980">
        <v>17.959</v>
      </c>
      <c r="G980" t="s">
        <v>2884</v>
      </c>
      <c r="I980">
        <v>163.71</v>
      </c>
      <c r="J980">
        <v>949.68200000000002</v>
      </c>
      <c r="K980" s="68">
        <v>234.63</v>
      </c>
      <c r="L980">
        <v>6</v>
      </c>
      <c r="M980">
        <v>3</v>
      </c>
      <c r="N980" t="s">
        <v>3918</v>
      </c>
      <c r="O980">
        <v>1.794</v>
      </c>
      <c r="P980">
        <v>10</v>
      </c>
      <c r="Q980">
        <v>39.07</v>
      </c>
      <c r="R980">
        <v>949.66200000000003</v>
      </c>
      <c r="S980">
        <v>31.256</v>
      </c>
      <c r="T980">
        <v>226.97399999999999</v>
      </c>
      <c r="U980">
        <v>14.367000000000001</v>
      </c>
      <c r="V980">
        <v>100</v>
      </c>
      <c r="W980">
        <v>1.0149999999999999</v>
      </c>
      <c r="X980">
        <v>1.9910000000000001</v>
      </c>
      <c r="Y980">
        <v>23.52</v>
      </c>
      <c r="Z980">
        <v>22.6</v>
      </c>
      <c r="AA980">
        <v>0.62</v>
      </c>
      <c r="AB980">
        <v>0</v>
      </c>
      <c r="AC980" t="b">
        <v>1</v>
      </c>
      <c r="BM980" t="s">
        <v>2887</v>
      </c>
      <c r="BN980" t="s">
        <v>2887</v>
      </c>
      <c r="BO980" t="s">
        <v>2888</v>
      </c>
      <c r="BT980"/>
      <c r="BU980"/>
      <c r="BX980"/>
      <c r="BZ980"/>
      <c r="CA980"/>
      <c r="CB980"/>
      <c r="CC980"/>
      <c r="CD980">
        <v>0</v>
      </c>
      <c r="CE980"/>
      <c r="CF980">
        <v>0</v>
      </c>
    </row>
    <row r="981" spans="1:85" hidden="1" x14ac:dyDescent="0.35">
      <c r="A981" t="s">
        <v>1133</v>
      </c>
      <c r="B981" t="s">
        <v>3919</v>
      </c>
      <c r="C981" s="51">
        <v>949.96500000000003</v>
      </c>
      <c r="D981">
        <v>12.092000000000001</v>
      </c>
      <c r="E981" s="68">
        <v>149.001</v>
      </c>
      <c r="F981">
        <v>7.4059999999999997</v>
      </c>
      <c r="G981" t="s">
        <v>3290</v>
      </c>
      <c r="I981">
        <v>81.239999999999995</v>
      </c>
      <c r="J981">
        <v>949.971</v>
      </c>
      <c r="K981" s="73">
        <v>152.21</v>
      </c>
      <c r="L981">
        <v>6</v>
      </c>
      <c r="M981">
        <v>1</v>
      </c>
      <c r="N981" s="51" t="s">
        <v>3919</v>
      </c>
      <c r="O981">
        <v>1.819</v>
      </c>
      <c r="P981">
        <v>10</v>
      </c>
      <c r="Q981">
        <v>21.582999999999998</v>
      </c>
      <c r="R981">
        <v>949.96600000000001</v>
      </c>
      <c r="S981">
        <v>9.6739999999999995</v>
      </c>
      <c r="T981">
        <v>149.642</v>
      </c>
      <c r="U981">
        <v>5.9249999999999998</v>
      </c>
      <c r="V981">
        <v>100</v>
      </c>
      <c r="W981">
        <v>1.2030000000000001</v>
      </c>
      <c r="X981">
        <v>1.26</v>
      </c>
      <c r="Y981">
        <v>22.57</v>
      </c>
      <c r="Z981">
        <v>22.45</v>
      </c>
      <c r="AA981">
        <v>0.61799999999999999</v>
      </c>
      <c r="AB981">
        <v>0</v>
      </c>
      <c r="AC981" t="b">
        <v>1</v>
      </c>
      <c r="AI981">
        <v>949.96699999999998</v>
      </c>
      <c r="AJ981">
        <v>150.76499999999999</v>
      </c>
      <c r="AK981">
        <v>949.971</v>
      </c>
      <c r="AL981">
        <v>152.04499999999999</v>
      </c>
      <c r="AM981">
        <v>2.56</v>
      </c>
      <c r="AN981">
        <v>8.2899999999999991</v>
      </c>
      <c r="AO981">
        <v>13.75</v>
      </c>
      <c r="AP981">
        <v>0.80200000000000005</v>
      </c>
      <c r="AQ981">
        <v>22.428999999999998</v>
      </c>
      <c r="AR981">
        <v>4.0860000000000003</v>
      </c>
      <c r="AS981">
        <v>0.69499999999999995</v>
      </c>
      <c r="AT981">
        <v>0.1</v>
      </c>
      <c r="AU981">
        <v>0.14399999999999999</v>
      </c>
      <c r="AV981">
        <v>0.27100000000000002</v>
      </c>
      <c r="AW981">
        <v>0</v>
      </c>
      <c r="AX981">
        <v>475627</v>
      </c>
      <c r="AY981" t="b">
        <v>1</v>
      </c>
      <c r="AZ981">
        <v>81.073999999999998</v>
      </c>
      <c r="BA981">
        <v>949.96500000000003</v>
      </c>
      <c r="BB981">
        <v>21.582999999999998</v>
      </c>
      <c r="BC981">
        <v>150.11199999999999</v>
      </c>
      <c r="BD981">
        <v>6.2949999999999999</v>
      </c>
      <c r="BE981">
        <v>949.971</v>
      </c>
      <c r="BF981">
        <v>152.21</v>
      </c>
      <c r="BG981">
        <v>7</v>
      </c>
      <c r="BH981">
        <v>3</v>
      </c>
      <c r="BI981">
        <v>17.266999999999999</v>
      </c>
      <c r="BJ981">
        <v>5.0359999999999996</v>
      </c>
      <c r="BK981">
        <v>1.26</v>
      </c>
      <c r="BM981" t="s">
        <v>2905</v>
      </c>
      <c r="BN981" t="s">
        <v>2905</v>
      </c>
      <c r="BO981" t="s">
        <v>3725</v>
      </c>
      <c r="BQ981">
        <v>1</v>
      </c>
      <c r="BT981" s="51" t="s">
        <v>3293</v>
      </c>
      <c r="CB981" s="51">
        <v>13.75</v>
      </c>
      <c r="CC981" s="51">
        <v>13.75</v>
      </c>
      <c r="CD981" s="51">
        <v>2.3E-2</v>
      </c>
      <c r="CE981" s="51">
        <v>5.1999999999999998E-2</v>
      </c>
      <c r="CF981" s="51">
        <v>0.60299999999999998</v>
      </c>
      <c r="CG981" t="b">
        <f t="shared" ref="CG981:CG1042" si="15">IF(CE981*100&lt;CC981,TRUE,FALSE)</f>
        <v>1</v>
      </c>
    </row>
    <row r="982" spans="1:85" hidden="1" x14ac:dyDescent="0.35">
      <c r="A982" t="s">
        <v>1134</v>
      </c>
      <c r="B982" t="s">
        <v>3920</v>
      </c>
      <c r="C982" s="51">
        <v>968.00199999999995</v>
      </c>
      <c r="D982">
        <v>8.9190000000000005</v>
      </c>
      <c r="E982" s="68">
        <v>223.24199999999999</v>
      </c>
      <c r="F982">
        <v>6.2949999999999999</v>
      </c>
      <c r="G982" t="s">
        <v>3290</v>
      </c>
      <c r="I982">
        <v>158.76</v>
      </c>
      <c r="J982">
        <v>968.00800000000004</v>
      </c>
      <c r="K982" s="73">
        <v>225.34</v>
      </c>
      <c r="L982">
        <v>7</v>
      </c>
      <c r="M982">
        <v>1</v>
      </c>
      <c r="N982" s="51" t="s">
        <v>3920</v>
      </c>
      <c r="O982">
        <v>1.7629999999999999</v>
      </c>
      <c r="P982">
        <v>10</v>
      </c>
      <c r="Q982">
        <v>8.9190000000000005</v>
      </c>
      <c r="R982">
        <v>968.00300000000004</v>
      </c>
      <c r="S982">
        <v>6.9189999999999996</v>
      </c>
      <c r="T982">
        <v>223.661</v>
      </c>
      <c r="U982">
        <v>5.0359999999999996</v>
      </c>
      <c r="V982">
        <v>100</v>
      </c>
      <c r="W982">
        <v>1.083</v>
      </c>
      <c r="X982">
        <v>1.464</v>
      </c>
      <c r="Y982">
        <v>22.78</v>
      </c>
      <c r="Z982">
        <v>22.42</v>
      </c>
      <c r="AA982">
        <v>0.61699999999999999</v>
      </c>
      <c r="AB982">
        <v>0</v>
      </c>
      <c r="AC982" t="b">
        <v>1</v>
      </c>
      <c r="AI982">
        <v>968.00400000000002</v>
      </c>
      <c r="AJ982">
        <v>223.328</v>
      </c>
      <c r="AK982">
        <v>968.00800000000004</v>
      </c>
      <c r="AL982">
        <v>225.364</v>
      </c>
      <c r="AM982">
        <v>4.0709999999999997</v>
      </c>
      <c r="AN982">
        <v>7.79</v>
      </c>
      <c r="AO982">
        <v>10.49</v>
      </c>
      <c r="AP982">
        <v>0.58399999999999996</v>
      </c>
      <c r="AQ982">
        <v>22.123000000000001</v>
      </c>
      <c r="AR982">
        <v>1.3979999999999999</v>
      </c>
      <c r="AS982">
        <v>17.673999999999999</v>
      </c>
      <c r="AT982">
        <v>0.41</v>
      </c>
      <c r="AU982">
        <v>0.12</v>
      </c>
      <c r="AV982">
        <v>0.188</v>
      </c>
      <c r="AW982">
        <v>0</v>
      </c>
      <c r="AX982">
        <v>479000</v>
      </c>
      <c r="AY982" t="b">
        <v>1</v>
      </c>
      <c r="AZ982">
        <v>158.786</v>
      </c>
      <c r="BA982">
        <v>968.00199999999995</v>
      </c>
      <c r="BB982">
        <v>8.9190000000000005</v>
      </c>
      <c r="BC982">
        <v>223.24199999999999</v>
      </c>
      <c r="BD982">
        <v>6.2949999999999999</v>
      </c>
      <c r="BE982">
        <v>968.00800000000004</v>
      </c>
      <c r="BF982">
        <v>225.34</v>
      </c>
      <c r="BG982">
        <v>6</v>
      </c>
      <c r="BH982">
        <v>3</v>
      </c>
      <c r="BI982">
        <v>6.9189999999999996</v>
      </c>
      <c r="BJ982">
        <v>5.0359999999999996</v>
      </c>
      <c r="BK982">
        <v>1.036</v>
      </c>
      <c r="BM982" t="s">
        <v>2905</v>
      </c>
      <c r="BN982" t="s">
        <v>2905</v>
      </c>
      <c r="BO982" t="s">
        <v>3292</v>
      </c>
      <c r="BQ982">
        <v>1</v>
      </c>
      <c r="BT982" s="51" t="s">
        <v>3293</v>
      </c>
      <c r="BV982" t="s">
        <v>3294</v>
      </c>
      <c r="CB982" s="51">
        <v>10.49</v>
      </c>
      <c r="CC982" s="51">
        <v>10.49</v>
      </c>
      <c r="CD982" s="51">
        <v>0.03</v>
      </c>
      <c r="CE982" s="51">
        <v>4.4999999999999998E-2</v>
      </c>
      <c r="CF982" s="51">
        <v>0.73599999999999999</v>
      </c>
      <c r="CG982" t="b">
        <f t="shared" si="15"/>
        <v>1</v>
      </c>
    </row>
    <row r="983" spans="1:85" hidden="1" x14ac:dyDescent="0.35">
      <c r="A983" t="s">
        <v>1135</v>
      </c>
      <c r="B983" t="s">
        <v>3921</v>
      </c>
      <c r="C983" s="51">
        <v>968.14599999999996</v>
      </c>
      <c r="D983">
        <v>13.398</v>
      </c>
      <c r="E983" s="68">
        <v>216.541</v>
      </c>
      <c r="F983">
        <v>6.2949999999999999</v>
      </c>
      <c r="G983" t="s">
        <v>3290</v>
      </c>
      <c r="I983">
        <v>153.81</v>
      </c>
      <c r="J983">
        <v>968.15499999999997</v>
      </c>
      <c r="K983" s="73">
        <v>220.37</v>
      </c>
      <c r="L983">
        <v>8</v>
      </c>
      <c r="M983">
        <v>1</v>
      </c>
      <c r="N983" s="51" t="s">
        <v>3921</v>
      </c>
      <c r="O983">
        <v>1.78</v>
      </c>
      <c r="P983">
        <v>10</v>
      </c>
      <c r="Q983">
        <v>13.398</v>
      </c>
      <c r="R983">
        <v>968.14800000000002</v>
      </c>
      <c r="S983">
        <v>10.718</v>
      </c>
      <c r="T983">
        <v>217.30699999999999</v>
      </c>
      <c r="U983">
        <v>5.0359999999999996</v>
      </c>
      <c r="V983">
        <v>100</v>
      </c>
      <c r="W983">
        <v>1.042</v>
      </c>
      <c r="X983">
        <v>1.6679999999999999</v>
      </c>
      <c r="Y983">
        <v>22.265000000000001</v>
      </c>
      <c r="Z983">
        <v>22.42</v>
      </c>
      <c r="AA983">
        <v>0.61699999999999999</v>
      </c>
      <c r="AB983">
        <v>0</v>
      </c>
      <c r="AC983" t="b">
        <v>1</v>
      </c>
      <c r="AI983">
        <v>968.14599999999996</v>
      </c>
      <c r="AJ983">
        <v>217.59100000000001</v>
      </c>
      <c r="AK983">
        <v>968.154</v>
      </c>
      <c r="AL983">
        <v>219.46299999999999</v>
      </c>
      <c r="AM983">
        <v>3.7429999999999999</v>
      </c>
      <c r="AN983">
        <v>14.19</v>
      </c>
      <c r="AO983">
        <v>11.78</v>
      </c>
      <c r="AP983">
        <v>1.1160000000000001</v>
      </c>
      <c r="AQ983">
        <v>22.082000000000001</v>
      </c>
      <c r="AR983">
        <v>4.2050000000000001</v>
      </c>
      <c r="AS983">
        <v>12.797000000000001</v>
      </c>
      <c r="AT983">
        <v>0</v>
      </c>
      <c r="AU983">
        <v>0</v>
      </c>
      <c r="AV983">
        <v>0.19</v>
      </c>
      <c r="AW983">
        <v>0</v>
      </c>
      <c r="AX983">
        <v>482373</v>
      </c>
      <c r="AY983" t="b">
        <v>1</v>
      </c>
      <c r="AZ983">
        <v>152.905</v>
      </c>
      <c r="BA983">
        <v>968.14599999999996</v>
      </c>
      <c r="BB983">
        <v>13.398</v>
      </c>
      <c r="BC983">
        <v>216.541</v>
      </c>
      <c r="BD983">
        <v>6.2949999999999999</v>
      </c>
      <c r="BE983">
        <v>968.15499999999997</v>
      </c>
      <c r="BF983">
        <v>220.37</v>
      </c>
      <c r="BG983">
        <v>8</v>
      </c>
      <c r="BH983">
        <v>3</v>
      </c>
      <c r="BI983">
        <v>10.718</v>
      </c>
      <c r="BJ983">
        <v>5.0359999999999996</v>
      </c>
      <c r="BK983">
        <v>1.4410000000000001</v>
      </c>
      <c r="BM983" t="s">
        <v>2905</v>
      </c>
      <c r="BN983" t="s">
        <v>2905</v>
      </c>
      <c r="BO983" t="s">
        <v>3292</v>
      </c>
      <c r="BQ983">
        <v>1</v>
      </c>
      <c r="BT983" s="51" t="s">
        <v>3293</v>
      </c>
      <c r="CB983" s="51">
        <v>11.78</v>
      </c>
      <c r="CC983" s="51">
        <v>11.78</v>
      </c>
      <c r="CD983" s="51">
        <v>0.02</v>
      </c>
      <c r="CE983" s="51">
        <v>2.9000000000000001E-2</v>
      </c>
      <c r="CF983" s="51">
        <v>0.80600000000000005</v>
      </c>
      <c r="CG983" t="b">
        <f t="shared" si="15"/>
        <v>1</v>
      </c>
    </row>
    <row r="984" spans="1:85" hidden="1" x14ac:dyDescent="0.35">
      <c r="A984" t="s">
        <v>1136</v>
      </c>
      <c r="B984" t="s">
        <v>3922</v>
      </c>
      <c r="C984" s="51">
        <v>968.17499999999995</v>
      </c>
      <c r="D984">
        <v>9.8640000000000008</v>
      </c>
      <c r="E984" s="68">
        <v>219.761</v>
      </c>
      <c r="F984">
        <v>6.2949999999999999</v>
      </c>
      <c r="G984" t="s">
        <v>3290</v>
      </c>
      <c r="I984">
        <v>153.81</v>
      </c>
      <c r="J984">
        <v>968.17899999999997</v>
      </c>
      <c r="K984" s="73">
        <v>220.36</v>
      </c>
      <c r="L984">
        <v>8</v>
      </c>
      <c r="M984">
        <v>1</v>
      </c>
      <c r="N984" s="51" t="s">
        <v>3922</v>
      </c>
      <c r="O984">
        <v>1.81</v>
      </c>
      <c r="P984">
        <v>10</v>
      </c>
      <c r="Q984">
        <v>9.8640000000000008</v>
      </c>
      <c r="R984">
        <v>968.17600000000004</v>
      </c>
      <c r="S984">
        <v>7.8639999999999999</v>
      </c>
      <c r="T984">
        <v>219.881</v>
      </c>
      <c r="U984">
        <v>5.0359999999999996</v>
      </c>
      <c r="V984">
        <v>100</v>
      </c>
      <c r="W984">
        <v>1.083</v>
      </c>
      <c r="X984">
        <v>1.577</v>
      </c>
      <c r="Y984">
        <v>22.22</v>
      </c>
      <c r="Z984">
        <v>22.42</v>
      </c>
      <c r="AA984">
        <v>0.61699999999999999</v>
      </c>
      <c r="AB984">
        <v>0</v>
      </c>
      <c r="AC984" t="b">
        <v>1</v>
      </c>
      <c r="AI984">
        <v>968.173</v>
      </c>
      <c r="AJ984">
        <v>217.54599999999999</v>
      </c>
      <c r="AK984">
        <v>968.178</v>
      </c>
      <c r="AL984">
        <v>219.87899999999999</v>
      </c>
      <c r="AM984">
        <v>4.6669999999999998</v>
      </c>
      <c r="AN984">
        <v>9.18</v>
      </c>
      <c r="AO984">
        <v>12.56</v>
      </c>
      <c r="AP984">
        <v>0.98399999999999999</v>
      </c>
      <c r="AQ984">
        <v>22.076000000000001</v>
      </c>
      <c r="AR984">
        <v>0.67200000000000004</v>
      </c>
      <c r="AS984">
        <v>12.12</v>
      </c>
      <c r="AT984">
        <v>0.16700000000000001</v>
      </c>
      <c r="AU984">
        <v>3.5999999999999997E-2</v>
      </c>
      <c r="AV984">
        <v>0.16500000000000001</v>
      </c>
      <c r="AW984">
        <v>0</v>
      </c>
      <c r="AX984">
        <v>485746</v>
      </c>
      <c r="AY984" t="b">
        <v>1</v>
      </c>
      <c r="AZ984">
        <v>153.32599999999999</v>
      </c>
      <c r="BA984">
        <v>968.17499999999995</v>
      </c>
      <c r="BB984">
        <v>9.8640000000000008</v>
      </c>
      <c r="BC984">
        <v>219.761</v>
      </c>
      <c r="BD984">
        <v>6.2949999999999999</v>
      </c>
      <c r="BE984">
        <v>968.17899999999997</v>
      </c>
      <c r="BF984">
        <v>220.36</v>
      </c>
      <c r="BG984">
        <v>8</v>
      </c>
      <c r="BH984">
        <v>3</v>
      </c>
      <c r="BI984">
        <v>7.8639999999999999</v>
      </c>
      <c r="BJ984">
        <v>5.0359999999999996</v>
      </c>
      <c r="BK984">
        <v>1.4139999999999999</v>
      </c>
      <c r="BM984" t="s">
        <v>2905</v>
      </c>
      <c r="BN984" t="s">
        <v>2905</v>
      </c>
      <c r="BO984" t="s">
        <v>3292</v>
      </c>
      <c r="BQ984">
        <v>1</v>
      </c>
      <c r="BT984" s="51" t="s">
        <v>3293</v>
      </c>
      <c r="CB984" s="51">
        <v>12.56</v>
      </c>
      <c r="CC984" s="51">
        <v>12.56</v>
      </c>
      <c r="CD984" s="51">
        <v>1.4999999999999999E-2</v>
      </c>
      <c r="CE984" s="51">
        <v>2.3E-2</v>
      </c>
      <c r="CF984" s="51">
        <v>0.83</v>
      </c>
      <c r="CG984" t="b">
        <f t="shared" si="15"/>
        <v>1</v>
      </c>
    </row>
    <row r="985" spans="1:85" hidden="1" x14ac:dyDescent="0.35">
      <c r="A985" t="s">
        <v>1137</v>
      </c>
      <c r="B985" t="s">
        <v>3923</v>
      </c>
      <c r="C985" s="51">
        <v>968.375</v>
      </c>
      <c r="D985">
        <v>12.175000000000001</v>
      </c>
      <c r="E985" s="68">
        <v>218.84700000000001</v>
      </c>
      <c r="F985">
        <v>6.2949999999999999</v>
      </c>
      <c r="G985" t="s">
        <v>3290</v>
      </c>
      <c r="I985">
        <v>156.29</v>
      </c>
      <c r="J985">
        <v>968.38</v>
      </c>
      <c r="K985" s="73">
        <v>222.81</v>
      </c>
      <c r="L985">
        <v>7</v>
      </c>
      <c r="M985">
        <v>1</v>
      </c>
      <c r="N985" s="51" t="s">
        <v>3923</v>
      </c>
      <c r="O985">
        <v>1.839</v>
      </c>
      <c r="P985">
        <v>10</v>
      </c>
      <c r="Q985">
        <v>12.175000000000001</v>
      </c>
      <c r="R985">
        <v>968.37599999999998</v>
      </c>
      <c r="S985">
        <v>9.74</v>
      </c>
      <c r="T985">
        <v>219.64</v>
      </c>
      <c r="U985">
        <v>5.0359999999999996</v>
      </c>
      <c r="V985">
        <v>100</v>
      </c>
      <c r="W985">
        <v>1.083</v>
      </c>
      <c r="X985">
        <v>1.468</v>
      </c>
      <c r="Y985">
        <v>22.57</v>
      </c>
      <c r="Z985">
        <v>22.42</v>
      </c>
      <c r="AA985">
        <v>0.61699999999999999</v>
      </c>
      <c r="AB985">
        <v>0</v>
      </c>
      <c r="AC985" t="b">
        <v>1</v>
      </c>
      <c r="AI985">
        <v>968.375</v>
      </c>
      <c r="AJ985">
        <v>219.92599999999999</v>
      </c>
      <c r="AK985">
        <v>968.37900000000002</v>
      </c>
      <c r="AL985">
        <v>221.94200000000001</v>
      </c>
      <c r="AM985">
        <v>4.0330000000000004</v>
      </c>
      <c r="AN985">
        <v>8.94</v>
      </c>
      <c r="AO985">
        <v>9.7200000000000006</v>
      </c>
      <c r="AP985">
        <v>0.92100000000000004</v>
      </c>
      <c r="AQ985">
        <v>21.994</v>
      </c>
      <c r="AR985">
        <v>5.4829999999999997</v>
      </c>
      <c r="AS985">
        <v>12.265000000000001</v>
      </c>
      <c r="AT985">
        <v>0</v>
      </c>
      <c r="AU985">
        <v>0</v>
      </c>
      <c r="AV985">
        <v>0.439</v>
      </c>
      <c r="AW985">
        <v>0</v>
      </c>
      <c r="AX985">
        <v>489119</v>
      </c>
      <c r="AY985" t="b">
        <v>1</v>
      </c>
      <c r="AZ985">
        <v>155.42599999999999</v>
      </c>
      <c r="BA985">
        <v>968.375</v>
      </c>
      <c r="BB985">
        <v>12.175000000000001</v>
      </c>
      <c r="BC985">
        <v>218.84700000000001</v>
      </c>
      <c r="BD985">
        <v>6.2949999999999999</v>
      </c>
      <c r="BE985">
        <v>968.38</v>
      </c>
      <c r="BF985">
        <v>222.81</v>
      </c>
      <c r="BG985">
        <v>8</v>
      </c>
      <c r="BH985">
        <v>3</v>
      </c>
      <c r="BI985">
        <v>9.74</v>
      </c>
      <c r="BJ985">
        <v>5.0359999999999996</v>
      </c>
      <c r="BK985">
        <v>1.361</v>
      </c>
      <c r="BM985" t="s">
        <v>144</v>
      </c>
      <c r="BN985" t="s">
        <v>144</v>
      </c>
      <c r="BO985" t="s">
        <v>3292</v>
      </c>
      <c r="BQ985">
        <v>1</v>
      </c>
      <c r="BT985" s="51" t="s">
        <v>3293</v>
      </c>
      <c r="CB985" s="51">
        <v>9.7200000000000006</v>
      </c>
      <c r="CC985" s="51">
        <v>9.7200000000000006</v>
      </c>
      <c r="CD985" s="51">
        <v>1.9E-2</v>
      </c>
      <c r="CE985" s="51">
        <v>2.7E-2</v>
      </c>
      <c r="CF985" s="51">
        <v>0.67100000000000004</v>
      </c>
      <c r="CG985" t="b">
        <f t="shared" si="15"/>
        <v>1</v>
      </c>
    </row>
    <row r="986" spans="1:85" hidden="1" x14ac:dyDescent="0.35">
      <c r="A986" t="s">
        <v>1138</v>
      </c>
      <c r="B986" t="s">
        <v>3924</v>
      </c>
      <c r="C986" s="51">
        <v>968.70699999999999</v>
      </c>
      <c r="D986">
        <v>8.6649999999999991</v>
      </c>
      <c r="E986" s="68">
        <v>220.41300000000001</v>
      </c>
      <c r="F986">
        <v>6.2949999999999999</v>
      </c>
      <c r="G986" t="s">
        <v>3290</v>
      </c>
      <c r="I986">
        <v>156.29</v>
      </c>
      <c r="J986">
        <v>968.71199999999999</v>
      </c>
      <c r="K986" s="73">
        <v>222.88</v>
      </c>
      <c r="L986">
        <v>7</v>
      </c>
      <c r="M986">
        <v>1</v>
      </c>
      <c r="N986" s="51" t="s">
        <v>3924</v>
      </c>
      <c r="O986">
        <v>1.8149999999999999</v>
      </c>
      <c r="P986">
        <v>10</v>
      </c>
      <c r="Q986">
        <v>8.6649999999999991</v>
      </c>
      <c r="R986">
        <v>968.70799999999997</v>
      </c>
      <c r="S986">
        <v>6.665</v>
      </c>
      <c r="T986">
        <v>220.90600000000001</v>
      </c>
      <c r="U986">
        <v>5.0359999999999996</v>
      </c>
      <c r="V986">
        <v>100</v>
      </c>
      <c r="W986">
        <v>1.087</v>
      </c>
      <c r="X986">
        <v>1.337</v>
      </c>
      <c r="Y986">
        <v>22.536999999999999</v>
      </c>
      <c r="Z986">
        <v>21.97</v>
      </c>
      <c r="AA986">
        <v>0.60799999999999998</v>
      </c>
      <c r="AB986">
        <v>0</v>
      </c>
      <c r="AC986" t="b">
        <v>1</v>
      </c>
      <c r="AI986">
        <v>968.70600000000002</v>
      </c>
      <c r="AJ986">
        <v>220.37</v>
      </c>
      <c r="AK986">
        <v>968.71100000000001</v>
      </c>
      <c r="AL986">
        <v>222.018</v>
      </c>
      <c r="AM986">
        <v>3.294</v>
      </c>
      <c r="AN986">
        <v>9.3000000000000007</v>
      </c>
      <c r="AO986">
        <v>12.26</v>
      </c>
      <c r="AP986">
        <v>0.77400000000000002</v>
      </c>
      <c r="AQ986">
        <v>21.965</v>
      </c>
      <c r="AR986">
        <v>0.77900000000000003</v>
      </c>
      <c r="AS986">
        <v>1.4319999999999999</v>
      </c>
      <c r="AT986">
        <v>4.0000000000000001E-3</v>
      </c>
      <c r="AU986">
        <v>0.33500000000000002</v>
      </c>
      <c r="AV986">
        <v>0.312</v>
      </c>
      <c r="AW986">
        <v>0</v>
      </c>
      <c r="AX986">
        <v>492492</v>
      </c>
      <c r="AY986" t="b">
        <v>1</v>
      </c>
      <c r="AZ986">
        <v>155.42599999999999</v>
      </c>
      <c r="BA986">
        <v>968.70699999999999</v>
      </c>
      <c r="BB986">
        <v>8.6649999999999991</v>
      </c>
      <c r="BC986">
        <v>220.41300000000001</v>
      </c>
      <c r="BD986">
        <v>6.2949999999999999</v>
      </c>
      <c r="BE986">
        <v>968.71199999999999</v>
      </c>
      <c r="BF986">
        <v>222.88</v>
      </c>
      <c r="BG986">
        <v>8</v>
      </c>
      <c r="BH986">
        <v>3</v>
      </c>
      <c r="BI986">
        <v>6.665</v>
      </c>
      <c r="BJ986">
        <v>5.0359999999999996</v>
      </c>
      <c r="BK986">
        <v>1.304</v>
      </c>
      <c r="BM986" t="s">
        <v>144</v>
      </c>
      <c r="BN986" t="s">
        <v>144</v>
      </c>
      <c r="BO986" t="s">
        <v>3292</v>
      </c>
      <c r="BQ986">
        <v>1</v>
      </c>
      <c r="BT986" s="51" t="s">
        <v>3293</v>
      </c>
      <c r="CB986" s="51">
        <v>12.26</v>
      </c>
      <c r="CC986" s="51">
        <v>12.26</v>
      </c>
      <c r="CD986" s="51">
        <v>2.5999999999999999E-2</v>
      </c>
      <c r="CE986" s="51">
        <v>4.5999999999999999E-2</v>
      </c>
      <c r="CF986" s="51">
        <v>0.71699999999999997</v>
      </c>
      <c r="CG986" t="b">
        <f t="shared" si="15"/>
        <v>1</v>
      </c>
    </row>
    <row r="987" spans="1:85" hidden="1" x14ac:dyDescent="0.35">
      <c r="A987" t="s">
        <v>1139</v>
      </c>
      <c r="B987" t="s">
        <v>3925</v>
      </c>
      <c r="C987" s="51">
        <v>968.86599999999999</v>
      </c>
      <c r="D987">
        <v>8</v>
      </c>
      <c r="E987" s="68">
        <v>219.24700000000001</v>
      </c>
      <c r="F987">
        <v>6.2949999999999999</v>
      </c>
      <c r="G987" t="s">
        <v>3290</v>
      </c>
      <c r="I987">
        <v>156.29</v>
      </c>
      <c r="J987">
        <v>968.87</v>
      </c>
      <c r="K987" s="73">
        <v>222.86</v>
      </c>
      <c r="L987">
        <v>6</v>
      </c>
      <c r="M987">
        <v>1</v>
      </c>
      <c r="N987" s="51" t="s">
        <v>3925</v>
      </c>
      <c r="O987">
        <v>1.8480000000000001</v>
      </c>
      <c r="P987">
        <v>10</v>
      </c>
      <c r="Q987">
        <v>8</v>
      </c>
      <c r="R987">
        <v>968.86699999999996</v>
      </c>
      <c r="S987">
        <v>6</v>
      </c>
      <c r="T987">
        <v>219.96899999999999</v>
      </c>
      <c r="U987">
        <v>5.0359999999999996</v>
      </c>
      <c r="V987">
        <v>100</v>
      </c>
      <c r="W987">
        <v>1.087</v>
      </c>
      <c r="X987">
        <v>1.137</v>
      </c>
      <c r="Y987">
        <v>22.61</v>
      </c>
      <c r="Z987">
        <v>21.97</v>
      </c>
      <c r="AA987">
        <v>0.60799999999999998</v>
      </c>
      <c r="AB987">
        <v>0</v>
      </c>
      <c r="AC987" t="b">
        <v>1</v>
      </c>
      <c r="AI987">
        <v>968.86400000000003</v>
      </c>
      <c r="AJ987">
        <v>220.291</v>
      </c>
      <c r="AK987">
        <v>968.86699999999996</v>
      </c>
      <c r="AL987">
        <v>221.999</v>
      </c>
      <c r="AM987">
        <v>3.4159999999999999</v>
      </c>
      <c r="AN987">
        <v>7.38</v>
      </c>
      <c r="AO987">
        <v>11.08</v>
      </c>
      <c r="AP987">
        <v>0.57099999999999995</v>
      </c>
      <c r="AQ987">
        <v>21.95</v>
      </c>
      <c r="AR987">
        <v>8.5860000000000003</v>
      </c>
      <c r="AS987">
        <v>1.1319999999999999</v>
      </c>
      <c r="AT987">
        <v>0.16700000000000001</v>
      </c>
      <c r="AU987">
        <v>3.5999999999999997E-2</v>
      </c>
      <c r="AV987">
        <v>0.14199999999999999</v>
      </c>
      <c r="AW987">
        <v>0</v>
      </c>
      <c r="AX987">
        <v>495865</v>
      </c>
      <c r="AY987" t="b">
        <v>1</v>
      </c>
      <c r="AZ987">
        <v>155.42599999999999</v>
      </c>
      <c r="BA987">
        <v>968.86599999999999</v>
      </c>
      <c r="BB987">
        <v>8</v>
      </c>
      <c r="BC987">
        <v>219.24700000000001</v>
      </c>
      <c r="BD987">
        <v>6.2949999999999999</v>
      </c>
      <c r="BE987">
        <v>968.87</v>
      </c>
      <c r="BF987">
        <v>222.86</v>
      </c>
      <c r="BG987">
        <v>6</v>
      </c>
      <c r="BH987">
        <v>3</v>
      </c>
      <c r="BI987">
        <v>6</v>
      </c>
      <c r="BJ987">
        <v>5.0359999999999996</v>
      </c>
      <c r="BK987">
        <v>1.044</v>
      </c>
      <c r="BM987" t="s">
        <v>144</v>
      </c>
      <c r="BN987" t="s">
        <v>144</v>
      </c>
      <c r="BO987" t="s">
        <v>3292</v>
      </c>
      <c r="BQ987">
        <v>1</v>
      </c>
      <c r="BT987" s="51" t="s">
        <v>3293</v>
      </c>
      <c r="BV987" t="s">
        <v>3294</v>
      </c>
      <c r="CB987" s="51">
        <v>11.08</v>
      </c>
      <c r="CC987" s="51">
        <v>11.08</v>
      </c>
      <c r="CD987" s="51">
        <v>1.4999999999999999E-2</v>
      </c>
      <c r="CE987" s="51">
        <v>2.8000000000000001E-2</v>
      </c>
      <c r="CF987" s="51">
        <v>0.67300000000000004</v>
      </c>
      <c r="CG987" t="b">
        <f t="shared" si="15"/>
        <v>1</v>
      </c>
    </row>
    <row r="988" spans="1:85" hidden="1" x14ac:dyDescent="0.35">
      <c r="A988" t="s">
        <v>1140</v>
      </c>
      <c r="B988" t="s">
        <v>3926</v>
      </c>
      <c r="C988" s="51">
        <v>970.97699999999998</v>
      </c>
      <c r="D988">
        <v>10.215</v>
      </c>
      <c r="E988" s="68">
        <v>221.226</v>
      </c>
      <c r="F988">
        <v>6.2949999999999999</v>
      </c>
      <c r="G988" t="s">
        <v>3290</v>
      </c>
      <c r="I988">
        <v>156.29</v>
      </c>
      <c r="J988">
        <v>970.98</v>
      </c>
      <c r="K988" s="73">
        <v>222.8</v>
      </c>
      <c r="L988">
        <v>7</v>
      </c>
      <c r="M988">
        <v>1</v>
      </c>
      <c r="N988" s="51" t="s">
        <v>3926</v>
      </c>
      <c r="O988">
        <v>1.8919999999999999</v>
      </c>
      <c r="P988">
        <v>10</v>
      </c>
      <c r="Q988">
        <v>10.215</v>
      </c>
      <c r="R988">
        <v>970.97699999999998</v>
      </c>
      <c r="S988">
        <v>8.1720000000000006</v>
      </c>
      <c r="T988">
        <v>221.541</v>
      </c>
      <c r="U988">
        <v>5.0359999999999996</v>
      </c>
      <c r="V988">
        <v>100</v>
      </c>
      <c r="W988">
        <v>1.087</v>
      </c>
      <c r="X988">
        <v>1.3480000000000001</v>
      </c>
      <c r="Y988">
        <v>22.47</v>
      </c>
      <c r="Z988">
        <v>21.97</v>
      </c>
      <c r="AA988">
        <v>0.60799999999999998</v>
      </c>
      <c r="AB988">
        <v>0</v>
      </c>
      <c r="AC988" t="b">
        <v>1</v>
      </c>
      <c r="AI988">
        <v>970.97400000000005</v>
      </c>
      <c r="AJ988">
        <v>220.72800000000001</v>
      </c>
      <c r="AK988">
        <v>970.97900000000004</v>
      </c>
      <c r="AL988">
        <v>222.77199999999999</v>
      </c>
      <c r="AM988">
        <v>4.0880000000000001</v>
      </c>
      <c r="AN988">
        <v>9.1300000000000008</v>
      </c>
      <c r="AO988">
        <v>12.14</v>
      </c>
      <c r="AP988">
        <v>0.875</v>
      </c>
      <c r="AQ988">
        <v>21.992999999999999</v>
      </c>
      <c r="AR988">
        <v>8.1910000000000007</v>
      </c>
      <c r="AS988">
        <v>0.83099999999999996</v>
      </c>
      <c r="AT988">
        <v>0.16700000000000001</v>
      </c>
      <c r="AU988">
        <v>3.5999999999999997E-2</v>
      </c>
      <c r="AV988">
        <v>0.23100000000000001</v>
      </c>
      <c r="AW988">
        <v>0</v>
      </c>
      <c r="AX988">
        <v>499238</v>
      </c>
      <c r="AY988" t="b">
        <v>1</v>
      </c>
      <c r="AZ988">
        <v>156.26599999999999</v>
      </c>
      <c r="BA988">
        <v>970.97699999999998</v>
      </c>
      <c r="BB988">
        <v>10.215</v>
      </c>
      <c r="BC988">
        <v>221.226</v>
      </c>
      <c r="BD988">
        <v>6.2949999999999999</v>
      </c>
      <c r="BE988">
        <v>970.98</v>
      </c>
      <c r="BF988">
        <v>222.8</v>
      </c>
      <c r="BG988">
        <v>8</v>
      </c>
      <c r="BH988">
        <v>3</v>
      </c>
      <c r="BI988">
        <v>8.1720000000000006</v>
      </c>
      <c r="BJ988">
        <v>5.0359999999999996</v>
      </c>
      <c r="BK988">
        <v>1.284</v>
      </c>
      <c r="BM988" t="s">
        <v>144</v>
      </c>
      <c r="BN988" t="s">
        <v>144</v>
      </c>
      <c r="BO988" t="s">
        <v>3312</v>
      </c>
      <c r="BQ988">
        <v>1</v>
      </c>
      <c r="BT988" s="51" t="s">
        <v>3293</v>
      </c>
      <c r="CB988" s="51">
        <v>12.14</v>
      </c>
      <c r="CC988" s="51">
        <v>12.14</v>
      </c>
      <c r="CD988" s="51">
        <v>1.0999999999999999E-2</v>
      </c>
      <c r="CE988" s="51">
        <v>0.02</v>
      </c>
      <c r="CF988" s="51">
        <v>0.78500000000000003</v>
      </c>
      <c r="CG988" t="b">
        <f t="shared" si="15"/>
        <v>1</v>
      </c>
    </row>
    <row r="989" spans="1:85" hidden="1" x14ac:dyDescent="0.35">
      <c r="A989" t="s">
        <v>1141</v>
      </c>
      <c r="B989" t="s">
        <v>3927</v>
      </c>
      <c r="C989" s="51">
        <v>971.26900000000001</v>
      </c>
      <c r="D989">
        <v>8.2739999999999991</v>
      </c>
      <c r="E989" s="68">
        <v>218.715</v>
      </c>
      <c r="F989">
        <v>6.2949999999999999</v>
      </c>
      <c r="G989" t="s">
        <v>3290</v>
      </c>
      <c r="I989">
        <v>156.29</v>
      </c>
      <c r="J989">
        <v>971.274</v>
      </c>
      <c r="K989" s="73">
        <v>222.75</v>
      </c>
      <c r="L989">
        <v>6</v>
      </c>
      <c r="M989">
        <v>1</v>
      </c>
      <c r="N989" s="51" t="s">
        <v>3927</v>
      </c>
      <c r="O989">
        <v>1.8440000000000001</v>
      </c>
      <c r="P989">
        <v>10</v>
      </c>
      <c r="Q989">
        <v>8.2739999999999991</v>
      </c>
      <c r="R989">
        <v>971.27</v>
      </c>
      <c r="S989">
        <v>6.274</v>
      </c>
      <c r="T989">
        <v>219.52199999999999</v>
      </c>
      <c r="U989">
        <v>5.0359999999999996</v>
      </c>
      <c r="V989">
        <v>100</v>
      </c>
      <c r="W989">
        <v>1.087</v>
      </c>
      <c r="X989">
        <v>1.246</v>
      </c>
      <c r="Y989">
        <v>22.57</v>
      </c>
      <c r="Z989">
        <v>21.97</v>
      </c>
      <c r="AA989">
        <v>0.60799999999999998</v>
      </c>
      <c r="AB989">
        <v>0</v>
      </c>
      <c r="AC989" t="b">
        <v>1</v>
      </c>
      <c r="AI989">
        <v>971.26700000000005</v>
      </c>
      <c r="AJ989">
        <v>220.292</v>
      </c>
      <c r="AK989">
        <v>971.27099999999996</v>
      </c>
      <c r="AL989">
        <v>221.887</v>
      </c>
      <c r="AM989">
        <v>3.19</v>
      </c>
      <c r="AN989">
        <v>7.16</v>
      </c>
      <c r="AO989">
        <v>10.41</v>
      </c>
      <c r="AP989">
        <v>0.752</v>
      </c>
      <c r="AQ989">
        <v>21.998000000000001</v>
      </c>
      <c r="AR989">
        <v>8.1419999999999995</v>
      </c>
      <c r="AS989">
        <v>14.917999999999999</v>
      </c>
      <c r="AT989">
        <v>0.16700000000000001</v>
      </c>
      <c r="AU989">
        <v>3.5999999999999997E-2</v>
      </c>
      <c r="AV989">
        <v>0.16600000000000001</v>
      </c>
      <c r="AW989">
        <v>0</v>
      </c>
      <c r="AX989">
        <v>502611</v>
      </c>
      <c r="AY989" t="b">
        <v>1</v>
      </c>
      <c r="AZ989">
        <v>155.42599999999999</v>
      </c>
      <c r="BA989">
        <v>971.26900000000001</v>
      </c>
      <c r="BB989">
        <v>8.2739999999999991</v>
      </c>
      <c r="BC989">
        <v>218.715</v>
      </c>
      <c r="BD989">
        <v>6.2949999999999999</v>
      </c>
      <c r="BE989">
        <v>971.274</v>
      </c>
      <c r="BF989">
        <v>222.75</v>
      </c>
      <c r="BG989">
        <v>6</v>
      </c>
      <c r="BH989">
        <v>3</v>
      </c>
      <c r="BI989">
        <v>6.274</v>
      </c>
      <c r="BJ989">
        <v>5.0359999999999996</v>
      </c>
      <c r="BK989">
        <v>1.0960000000000001</v>
      </c>
      <c r="BM989" t="s">
        <v>144</v>
      </c>
      <c r="BN989" t="s">
        <v>144</v>
      </c>
      <c r="BO989" t="s">
        <v>3312</v>
      </c>
      <c r="BQ989">
        <v>1</v>
      </c>
      <c r="BT989" s="51" t="s">
        <v>3293</v>
      </c>
      <c r="BV989" t="s">
        <v>3294</v>
      </c>
      <c r="CB989" s="51">
        <v>10.41</v>
      </c>
      <c r="CC989" s="51">
        <v>10.41</v>
      </c>
      <c r="CD989" s="51">
        <v>1.7000000000000001E-2</v>
      </c>
      <c r="CE989" s="51">
        <v>0.03</v>
      </c>
      <c r="CF989" s="51">
        <v>0.75</v>
      </c>
      <c r="CG989" t="b">
        <f t="shared" si="15"/>
        <v>1</v>
      </c>
    </row>
    <row r="990" spans="1:85" hidden="1" x14ac:dyDescent="0.35">
      <c r="A990" t="s">
        <v>1142</v>
      </c>
      <c r="B990" t="s">
        <v>3928</v>
      </c>
      <c r="C990" s="51">
        <v>971.36400000000003</v>
      </c>
      <c r="D990">
        <v>11.335000000000001</v>
      </c>
      <c r="E990" s="68">
        <v>219.59800000000001</v>
      </c>
      <c r="F990">
        <v>6.2949999999999999</v>
      </c>
      <c r="G990" t="s">
        <v>3290</v>
      </c>
      <c r="I990">
        <v>153.81</v>
      </c>
      <c r="J990">
        <v>971.37</v>
      </c>
      <c r="K990" s="73">
        <v>220.24</v>
      </c>
      <c r="L990">
        <v>5</v>
      </c>
      <c r="M990">
        <v>1</v>
      </c>
      <c r="N990" s="51" t="s">
        <v>3928</v>
      </c>
      <c r="O990">
        <v>1.8939999999999999</v>
      </c>
      <c r="P990">
        <v>10</v>
      </c>
      <c r="Q990">
        <v>11.335000000000001</v>
      </c>
      <c r="R990">
        <v>971.36500000000001</v>
      </c>
      <c r="S990">
        <v>9.0679999999999996</v>
      </c>
      <c r="T990">
        <v>219.726</v>
      </c>
      <c r="U990">
        <v>5.0359999999999996</v>
      </c>
      <c r="V990">
        <v>100</v>
      </c>
      <c r="W990">
        <v>1.087</v>
      </c>
      <c r="X990">
        <v>0.95799999999999996</v>
      </c>
      <c r="Y990">
        <v>22.04</v>
      </c>
      <c r="Z990">
        <v>21.97</v>
      </c>
      <c r="AA990">
        <v>0.60799999999999998</v>
      </c>
      <c r="AB990">
        <v>0</v>
      </c>
      <c r="AC990" t="b">
        <v>1</v>
      </c>
      <c r="AI990">
        <v>971.36199999999997</v>
      </c>
      <c r="AJ990">
        <v>218.376</v>
      </c>
      <c r="AK990">
        <v>971.36900000000003</v>
      </c>
      <c r="AL990">
        <v>220.173</v>
      </c>
      <c r="AM990">
        <v>3.5920000000000001</v>
      </c>
      <c r="AN990">
        <v>13.5</v>
      </c>
      <c r="AO990">
        <v>11.48</v>
      </c>
      <c r="AP990">
        <v>0.65500000000000003</v>
      </c>
      <c r="AQ990">
        <v>22.013000000000002</v>
      </c>
      <c r="AR990">
        <v>0.876</v>
      </c>
      <c r="AS990">
        <v>13.084</v>
      </c>
      <c r="AT990">
        <v>8.0000000000000002E-3</v>
      </c>
      <c r="AU990">
        <v>0.33600000000000002</v>
      </c>
      <c r="AV990">
        <v>0.161</v>
      </c>
      <c r="AW990">
        <v>0</v>
      </c>
      <c r="AX990">
        <v>505984</v>
      </c>
      <c r="AY990" t="b">
        <v>1</v>
      </c>
      <c r="AZ990">
        <v>153.74600000000001</v>
      </c>
      <c r="BA990">
        <v>971.36400000000003</v>
      </c>
      <c r="BB990">
        <v>11.335000000000001</v>
      </c>
      <c r="BC990">
        <v>219.59800000000001</v>
      </c>
      <c r="BD990">
        <v>6.2949999999999999</v>
      </c>
      <c r="BE990">
        <v>971.37</v>
      </c>
      <c r="BF990">
        <v>220.24</v>
      </c>
      <c r="BG990">
        <v>5</v>
      </c>
      <c r="BH990">
        <v>3</v>
      </c>
      <c r="BI990">
        <v>9.0679999999999996</v>
      </c>
      <c r="BJ990">
        <v>5.0359999999999996</v>
      </c>
      <c r="BK990">
        <v>0.91400000000000003</v>
      </c>
      <c r="BM990" t="s">
        <v>144</v>
      </c>
      <c r="BN990" t="s">
        <v>144</v>
      </c>
      <c r="BO990" t="s">
        <v>3312</v>
      </c>
      <c r="BQ990">
        <v>1</v>
      </c>
      <c r="BT990" s="51" t="s">
        <v>3293</v>
      </c>
      <c r="BV990" t="s">
        <v>3294</v>
      </c>
      <c r="CB990" s="51">
        <v>11.48</v>
      </c>
      <c r="CC990" s="51">
        <v>11.48</v>
      </c>
      <c r="CD990" s="51">
        <v>4.0000000000000001E-3</v>
      </c>
      <c r="CE990" s="51">
        <v>8.9999999999999993E-3</v>
      </c>
      <c r="CF990" s="51">
        <v>0.76100000000000001</v>
      </c>
      <c r="CG990" t="b">
        <f t="shared" si="15"/>
        <v>1</v>
      </c>
    </row>
    <row r="991" spans="1:85" hidden="1" x14ac:dyDescent="0.35">
      <c r="A991" t="s">
        <v>1143</v>
      </c>
      <c r="B991" t="s">
        <v>3929</v>
      </c>
      <c r="C991" s="51">
        <v>972.53099999999995</v>
      </c>
      <c r="D991">
        <v>10.117000000000001</v>
      </c>
      <c r="E991" s="68">
        <v>219.285</v>
      </c>
      <c r="F991">
        <v>6.2949999999999999</v>
      </c>
      <c r="G991" t="s">
        <v>3290</v>
      </c>
      <c r="I991">
        <v>156.29</v>
      </c>
      <c r="J991">
        <v>972.53700000000003</v>
      </c>
      <c r="K991" s="73">
        <v>222.34</v>
      </c>
      <c r="L991">
        <v>5</v>
      </c>
      <c r="M991">
        <v>1</v>
      </c>
      <c r="N991" s="51" t="s">
        <v>3929</v>
      </c>
      <c r="O991">
        <v>1.8759999999999999</v>
      </c>
      <c r="P991">
        <v>10</v>
      </c>
      <c r="Q991">
        <v>10.117000000000001</v>
      </c>
      <c r="R991">
        <v>972.53200000000004</v>
      </c>
      <c r="S991">
        <v>8.093</v>
      </c>
      <c r="T991">
        <v>219.89599999999999</v>
      </c>
      <c r="U991">
        <v>5.0359999999999996</v>
      </c>
      <c r="V991">
        <v>100</v>
      </c>
      <c r="W991">
        <v>1.087</v>
      </c>
      <c r="X991">
        <v>1.046</v>
      </c>
      <c r="Y991">
        <v>22.57</v>
      </c>
      <c r="Z991">
        <v>21.97</v>
      </c>
      <c r="AA991">
        <v>0.60799999999999998</v>
      </c>
      <c r="AB991">
        <v>0</v>
      </c>
      <c r="AC991" t="b">
        <v>1</v>
      </c>
      <c r="AI991">
        <v>972.529</v>
      </c>
      <c r="AJ991">
        <v>219.459</v>
      </c>
      <c r="AK991">
        <v>972.53399999999999</v>
      </c>
      <c r="AL991">
        <v>221.47300000000001</v>
      </c>
      <c r="AM991">
        <v>4.0289999999999999</v>
      </c>
      <c r="AN991">
        <v>8.5</v>
      </c>
      <c r="AO991">
        <v>10.71</v>
      </c>
      <c r="AP991">
        <v>0.68899999999999995</v>
      </c>
      <c r="AQ991">
        <v>21.952999999999999</v>
      </c>
      <c r="AR991">
        <v>1.135</v>
      </c>
      <c r="AS991">
        <v>4.6100000000000003</v>
      </c>
      <c r="AT991">
        <v>1E-3</v>
      </c>
      <c r="AU991">
        <v>0.38600000000000001</v>
      </c>
      <c r="AV991">
        <v>0.28799999999999998</v>
      </c>
      <c r="AW991">
        <v>0</v>
      </c>
      <c r="AX991">
        <v>509357</v>
      </c>
      <c r="AY991" t="b">
        <v>1</v>
      </c>
      <c r="AZ991">
        <v>155.42599999999999</v>
      </c>
      <c r="BA991">
        <v>972.53099999999995</v>
      </c>
      <c r="BB991">
        <v>10.117000000000001</v>
      </c>
      <c r="BC991">
        <v>219.285</v>
      </c>
      <c r="BD991">
        <v>6.2949999999999999</v>
      </c>
      <c r="BE991">
        <v>972.53700000000003</v>
      </c>
      <c r="BF991">
        <v>222.34</v>
      </c>
      <c r="BG991">
        <v>6</v>
      </c>
      <c r="BH991">
        <v>3</v>
      </c>
      <c r="BI991">
        <v>8.093</v>
      </c>
      <c r="BJ991">
        <v>5.0359999999999996</v>
      </c>
      <c r="BK991">
        <v>0.997</v>
      </c>
      <c r="BM991" t="s">
        <v>144</v>
      </c>
      <c r="BN991" t="s">
        <v>144</v>
      </c>
      <c r="BO991" t="s">
        <v>3312</v>
      </c>
      <c r="BQ991">
        <v>1</v>
      </c>
      <c r="BT991" s="51" t="s">
        <v>3293</v>
      </c>
      <c r="BV991" t="s">
        <v>3294</v>
      </c>
      <c r="CB991" s="51">
        <v>10.71</v>
      </c>
      <c r="CC991" s="51">
        <v>10.71</v>
      </c>
      <c r="CD991" s="51">
        <v>1.0999999999999999E-2</v>
      </c>
      <c r="CE991" s="51">
        <v>2.4E-2</v>
      </c>
      <c r="CF991" s="51">
        <v>0.71799999999999997</v>
      </c>
      <c r="CG991" t="b">
        <f t="shared" si="15"/>
        <v>1</v>
      </c>
    </row>
    <row r="992" spans="1:85" hidden="1" x14ac:dyDescent="0.35">
      <c r="A992" t="s">
        <v>1144</v>
      </c>
      <c r="B992" t="s">
        <v>3930</v>
      </c>
      <c r="C992" s="51">
        <v>972.67499999999995</v>
      </c>
      <c r="D992">
        <v>9.4710000000000001</v>
      </c>
      <c r="E992" s="68">
        <v>219.13300000000001</v>
      </c>
      <c r="F992">
        <v>6.2949999999999999</v>
      </c>
      <c r="G992" t="s">
        <v>3290</v>
      </c>
      <c r="I992">
        <v>153.81</v>
      </c>
      <c r="J992">
        <v>972.68</v>
      </c>
      <c r="K992" s="73">
        <v>219.8</v>
      </c>
      <c r="L992">
        <v>5</v>
      </c>
      <c r="M992">
        <v>1</v>
      </c>
      <c r="N992" s="51" t="s">
        <v>3930</v>
      </c>
      <c r="O992">
        <v>1.8149999999999999</v>
      </c>
      <c r="P992">
        <v>10</v>
      </c>
      <c r="Q992">
        <v>9.4710000000000001</v>
      </c>
      <c r="R992">
        <v>972.67600000000004</v>
      </c>
      <c r="S992">
        <v>7.4710000000000001</v>
      </c>
      <c r="T992">
        <v>219.26599999999999</v>
      </c>
      <c r="U992">
        <v>5.0359999999999996</v>
      </c>
      <c r="V992">
        <v>100</v>
      </c>
      <c r="W992">
        <v>1.087</v>
      </c>
      <c r="X992">
        <v>0.97</v>
      </c>
      <c r="Y992">
        <v>22.13</v>
      </c>
      <c r="Z992">
        <v>21.97</v>
      </c>
      <c r="AA992">
        <v>0.60799999999999998</v>
      </c>
      <c r="AB992">
        <v>0</v>
      </c>
      <c r="AC992" t="b">
        <v>1</v>
      </c>
      <c r="AI992">
        <v>972.67600000000004</v>
      </c>
      <c r="AJ992">
        <v>217.35300000000001</v>
      </c>
      <c r="AK992">
        <v>972.67899999999997</v>
      </c>
      <c r="AL992">
        <v>218.899</v>
      </c>
      <c r="AM992">
        <v>3.093</v>
      </c>
      <c r="AN992">
        <v>7.42</v>
      </c>
      <c r="AO992">
        <v>10.54</v>
      </c>
      <c r="AP992">
        <v>0.68899999999999995</v>
      </c>
      <c r="AQ992">
        <v>21.988</v>
      </c>
      <c r="AR992">
        <v>4.2510000000000003</v>
      </c>
      <c r="AS992">
        <v>10.351000000000001</v>
      </c>
      <c r="AT992">
        <v>1E-3</v>
      </c>
      <c r="AU992">
        <v>0.52700000000000002</v>
      </c>
      <c r="AV992">
        <v>0.17299999999999999</v>
      </c>
      <c r="AW992">
        <v>0</v>
      </c>
      <c r="AX992">
        <v>512730</v>
      </c>
      <c r="AY992" t="b">
        <v>1</v>
      </c>
      <c r="AZ992">
        <v>152.905</v>
      </c>
      <c r="BA992">
        <v>972.67499999999995</v>
      </c>
      <c r="BB992">
        <v>9.4710000000000001</v>
      </c>
      <c r="BC992">
        <v>219.13300000000001</v>
      </c>
      <c r="BD992">
        <v>6.2949999999999999</v>
      </c>
      <c r="BE992">
        <v>972.68</v>
      </c>
      <c r="BF992">
        <v>219.8</v>
      </c>
      <c r="BG992">
        <v>5</v>
      </c>
      <c r="BH992">
        <v>3</v>
      </c>
      <c r="BI992">
        <v>7.4710000000000001</v>
      </c>
      <c r="BJ992">
        <v>5.0359999999999996</v>
      </c>
      <c r="BK992">
        <v>0.92</v>
      </c>
      <c r="BM992" t="s">
        <v>144</v>
      </c>
      <c r="BN992" t="s">
        <v>144</v>
      </c>
      <c r="BO992" t="s">
        <v>3312</v>
      </c>
      <c r="BQ992">
        <v>1</v>
      </c>
      <c r="BT992" s="51" t="s">
        <v>3293</v>
      </c>
      <c r="BV992" t="s">
        <v>3294</v>
      </c>
      <c r="CB992" s="51">
        <v>10.54</v>
      </c>
      <c r="CC992" s="51">
        <v>10.54</v>
      </c>
      <c r="CD992" s="51">
        <v>1.4E-2</v>
      </c>
      <c r="CE992" s="51">
        <v>0.03</v>
      </c>
      <c r="CF992" s="51">
        <v>0.64</v>
      </c>
      <c r="CG992" t="b">
        <f t="shared" si="15"/>
        <v>1</v>
      </c>
    </row>
    <row r="993" spans="1:85" hidden="1" x14ac:dyDescent="0.35">
      <c r="A993" t="s">
        <v>1145</v>
      </c>
      <c r="B993" t="s">
        <v>3931</v>
      </c>
      <c r="C993" s="51">
        <v>972.94399999999996</v>
      </c>
      <c r="D993">
        <v>23.905999999999999</v>
      </c>
      <c r="E993" s="68">
        <v>221.49199999999999</v>
      </c>
      <c r="F993">
        <v>6.2949999999999999</v>
      </c>
      <c r="G993" t="s">
        <v>3290</v>
      </c>
      <c r="I993">
        <v>158.76</v>
      </c>
      <c r="J993">
        <v>972.95799999999997</v>
      </c>
      <c r="K993" s="73">
        <v>224.64</v>
      </c>
      <c r="L993">
        <v>6</v>
      </c>
      <c r="M993">
        <v>1</v>
      </c>
      <c r="N993" s="51" t="s">
        <v>3931</v>
      </c>
      <c r="O993">
        <v>1.8939999999999999</v>
      </c>
      <c r="P993">
        <v>10</v>
      </c>
      <c r="Q993">
        <v>23.905999999999999</v>
      </c>
      <c r="R993">
        <v>972.947</v>
      </c>
      <c r="S993">
        <v>19.125</v>
      </c>
      <c r="T993">
        <v>222.12200000000001</v>
      </c>
      <c r="U993">
        <v>5.0359999999999996</v>
      </c>
      <c r="V993">
        <v>100</v>
      </c>
      <c r="W993">
        <v>0.80200000000000005</v>
      </c>
      <c r="X993">
        <v>1.2709999999999999</v>
      </c>
      <c r="Y993">
        <v>22.44</v>
      </c>
      <c r="Z993">
        <v>21.97</v>
      </c>
      <c r="AA993">
        <v>0.60799999999999998</v>
      </c>
      <c r="AB993">
        <v>0</v>
      </c>
      <c r="AC993" t="b">
        <v>1</v>
      </c>
      <c r="AI993">
        <v>972.95</v>
      </c>
      <c r="AJ993">
        <v>221.56</v>
      </c>
      <c r="AK993">
        <v>972.95699999999999</v>
      </c>
      <c r="AL993">
        <v>223.82599999999999</v>
      </c>
      <c r="AM993">
        <v>4.532</v>
      </c>
      <c r="AN993">
        <v>13.32</v>
      </c>
      <c r="AO993">
        <v>12.97</v>
      </c>
      <c r="AP993">
        <v>0.93600000000000005</v>
      </c>
      <c r="AQ993">
        <v>21.986999999999998</v>
      </c>
      <c r="AR993">
        <v>5.2949999999999999</v>
      </c>
      <c r="AS993">
        <v>14.999000000000001</v>
      </c>
      <c r="AT993">
        <v>0</v>
      </c>
      <c r="AU993">
        <v>0</v>
      </c>
      <c r="AV993">
        <v>0.17100000000000001</v>
      </c>
      <c r="AW993">
        <v>0</v>
      </c>
      <c r="AX993">
        <v>516103</v>
      </c>
      <c r="AY993" t="b">
        <v>1</v>
      </c>
      <c r="AZ993">
        <v>157.946</v>
      </c>
      <c r="BA993">
        <v>972.94399999999996</v>
      </c>
      <c r="BB993">
        <v>23.905999999999999</v>
      </c>
      <c r="BC993">
        <v>221.49199999999999</v>
      </c>
      <c r="BD993">
        <v>6.2949999999999999</v>
      </c>
      <c r="BE993">
        <v>972.95799999999997</v>
      </c>
      <c r="BF993">
        <v>224.64</v>
      </c>
      <c r="BG993">
        <v>7</v>
      </c>
      <c r="BH993">
        <v>3</v>
      </c>
      <c r="BM993" t="s">
        <v>144</v>
      </c>
      <c r="BN993" t="s">
        <v>144</v>
      </c>
      <c r="BO993" t="s">
        <v>3296</v>
      </c>
      <c r="BQ993">
        <v>1</v>
      </c>
      <c r="BT993" s="51" t="s">
        <v>3293</v>
      </c>
      <c r="CB993" s="51">
        <v>12.97</v>
      </c>
      <c r="CC993" s="51">
        <v>12.97</v>
      </c>
      <c r="CD993" s="51">
        <v>1.7999999999999999E-2</v>
      </c>
      <c r="CE993" s="51">
        <v>3.9E-2</v>
      </c>
      <c r="CF993" s="51">
        <v>0.76400000000000001</v>
      </c>
      <c r="CG993" t="b">
        <f t="shared" si="15"/>
        <v>1</v>
      </c>
    </row>
    <row r="994" spans="1:85" hidden="1" x14ac:dyDescent="0.35">
      <c r="A994" t="s">
        <v>1146</v>
      </c>
      <c r="B994" t="s">
        <v>3932</v>
      </c>
      <c r="C994" s="51">
        <v>973.02499999999998</v>
      </c>
      <c r="D994">
        <v>8.7159999999999993</v>
      </c>
      <c r="E994" s="68">
        <v>221.93799999999999</v>
      </c>
      <c r="F994">
        <v>6.2949999999999999</v>
      </c>
      <c r="G994" t="s">
        <v>3290</v>
      </c>
      <c r="I994">
        <v>158.76</v>
      </c>
      <c r="J994">
        <v>973.03</v>
      </c>
      <c r="K994" s="73">
        <v>224.58</v>
      </c>
      <c r="L994">
        <v>7</v>
      </c>
      <c r="M994">
        <v>1</v>
      </c>
      <c r="N994" s="51" t="s">
        <v>3932</v>
      </c>
      <c r="O994">
        <v>1.871</v>
      </c>
      <c r="P994">
        <v>10</v>
      </c>
      <c r="Q994">
        <v>8.7159999999999993</v>
      </c>
      <c r="R994">
        <v>973.02599999999995</v>
      </c>
      <c r="S994">
        <v>6.7160000000000002</v>
      </c>
      <c r="T994">
        <v>222.46600000000001</v>
      </c>
      <c r="U994">
        <v>5.0359999999999996</v>
      </c>
      <c r="V994">
        <v>100</v>
      </c>
      <c r="W994">
        <v>1.087</v>
      </c>
      <c r="X994">
        <v>1.48</v>
      </c>
      <c r="Y994">
        <v>22.41</v>
      </c>
      <c r="Z994">
        <v>21.97</v>
      </c>
      <c r="AA994">
        <v>0.60799999999999998</v>
      </c>
      <c r="AB994">
        <v>0</v>
      </c>
      <c r="AC994" t="b">
        <v>1</v>
      </c>
      <c r="AI994">
        <v>973.02300000000002</v>
      </c>
      <c r="AJ994">
        <v>222.14699999999999</v>
      </c>
      <c r="AK994">
        <v>973.02800000000002</v>
      </c>
      <c r="AL994">
        <v>224.18899999999999</v>
      </c>
      <c r="AM994">
        <v>4.0830000000000002</v>
      </c>
      <c r="AN994">
        <v>9.7799999999999994</v>
      </c>
      <c r="AO994">
        <v>12.78</v>
      </c>
      <c r="AP994">
        <v>0.93799999999999994</v>
      </c>
      <c r="AQ994">
        <v>21.969000000000001</v>
      </c>
      <c r="AR994">
        <v>5.6159999999999997</v>
      </c>
      <c r="AS994">
        <v>13.913</v>
      </c>
      <c r="AT994">
        <v>0</v>
      </c>
      <c r="AU994">
        <v>0</v>
      </c>
      <c r="AV994">
        <v>0.249</v>
      </c>
      <c r="AW994">
        <v>0</v>
      </c>
      <c r="AX994">
        <v>519476</v>
      </c>
      <c r="AY994" t="b">
        <v>1</v>
      </c>
      <c r="AZ994">
        <v>158.36600000000001</v>
      </c>
      <c r="BA994">
        <v>973.02499999999998</v>
      </c>
      <c r="BB994">
        <v>8.7159999999999993</v>
      </c>
      <c r="BC994">
        <v>221.93799999999999</v>
      </c>
      <c r="BD994">
        <v>6.2949999999999999</v>
      </c>
      <c r="BE994">
        <v>973.03</v>
      </c>
      <c r="BF994">
        <v>224.58</v>
      </c>
      <c r="BG994">
        <v>9</v>
      </c>
      <c r="BH994">
        <v>3</v>
      </c>
      <c r="BM994" t="s">
        <v>144</v>
      </c>
      <c r="BN994" t="s">
        <v>144</v>
      </c>
      <c r="BO994" t="s">
        <v>3296</v>
      </c>
      <c r="BQ994">
        <v>1</v>
      </c>
      <c r="BT994" s="51" t="s">
        <v>3293</v>
      </c>
      <c r="CB994" s="51">
        <v>12.78</v>
      </c>
      <c r="CC994" s="51">
        <v>12.78</v>
      </c>
      <c r="CD994" s="51">
        <v>2.5000000000000001E-2</v>
      </c>
      <c r="CE994" s="51">
        <v>4.5999999999999999E-2</v>
      </c>
      <c r="CF994" s="51">
        <v>0.79400000000000004</v>
      </c>
      <c r="CG994" t="b">
        <f t="shared" si="15"/>
        <v>1</v>
      </c>
    </row>
    <row r="995" spans="1:85" hidden="1" x14ac:dyDescent="0.35">
      <c r="A995" t="s">
        <v>1147</v>
      </c>
      <c r="B995" t="s">
        <v>3933</v>
      </c>
      <c r="C995" s="51">
        <v>973.08900000000006</v>
      </c>
      <c r="D995">
        <v>8.3550000000000004</v>
      </c>
      <c r="E995" s="68">
        <v>220.363</v>
      </c>
      <c r="F995">
        <v>6.2949999999999999</v>
      </c>
      <c r="G995" t="s">
        <v>3290</v>
      </c>
      <c r="I995">
        <v>158.76</v>
      </c>
      <c r="J995">
        <v>973.096</v>
      </c>
      <c r="K995" s="73">
        <v>224.53</v>
      </c>
      <c r="L995">
        <v>8</v>
      </c>
      <c r="M995">
        <v>1</v>
      </c>
      <c r="N995" s="51" t="s">
        <v>3933</v>
      </c>
      <c r="O995">
        <v>1.85</v>
      </c>
      <c r="P995">
        <v>10</v>
      </c>
      <c r="Q995">
        <v>8.3550000000000004</v>
      </c>
      <c r="R995">
        <v>973.09100000000001</v>
      </c>
      <c r="S995">
        <v>6.3550000000000004</v>
      </c>
      <c r="T995">
        <v>221.196</v>
      </c>
      <c r="U995">
        <v>5.0359999999999996</v>
      </c>
      <c r="V995">
        <v>100</v>
      </c>
      <c r="W995">
        <v>1.087</v>
      </c>
      <c r="X995">
        <v>1.502</v>
      </c>
      <c r="Y995">
        <v>22.41</v>
      </c>
      <c r="Z995">
        <v>21.97</v>
      </c>
      <c r="AA995">
        <v>0.60799999999999998</v>
      </c>
      <c r="AB995">
        <v>0</v>
      </c>
      <c r="AC995" t="b">
        <v>1</v>
      </c>
      <c r="AI995">
        <v>973.08799999999997</v>
      </c>
      <c r="AJ995">
        <v>221.999</v>
      </c>
      <c r="AK995">
        <v>973.09299999999996</v>
      </c>
      <c r="AL995">
        <v>223.715</v>
      </c>
      <c r="AM995">
        <v>3.4329999999999998</v>
      </c>
      <c r="AN995">
        <v>10.63</v>
      </c>
      <c r="AO995">
        <v>10.97</v>
      </c>
      <c r="AP995">
        <v>0.95799999999999996</v>
      </c>
      <c r="AQ995">
        <v>21.972999999999999</v>
      </c>
      <c r="AR995">
        <v>0.74399999999999999</v>
      </c>
      <c r="AS995">
        <v>12.569000000000001</v>
      </c>
      <c r="AT995">
        <v>2E-3</v>
      </c>
      <c r="AU995">
        <v>0.377</v>
      </c>
      <c r="AV995">
        <v>0.17799999999999999</v>
      </c>
      <c r="AW995">
        <v>0</v>
      </c>
      <c r="AX995">
        <v>522849</v>
      </c>
      <c r="AY995" t="b">
        <v>1</v>
      </c>
      <c r="AZ995">
        <v>157.946</v>
      </c>
      <c r="BA995">
        <v>973.08900000000006</v>
      </c>
      <c r="BB995">
        <v>8.3550000000000004</v>
      </c>
      <c r="BC995">
        <v>220.363</v>
      </c>
      <c r="BD995">
        <v>6.2949999999999999</v>
      </c>
      <c r="BE995">
        <v>973.096</v>
      </c>
      <c r="BF995">
        <v>224.53</v>
      </c>
      <c r="BG995">
        <v>9</v>
      </c>
      <c r="BH995">
        <v>3</v>
      </c>
      <c r="BI995">
        <v>6.3550000000000004</v>
      </c>
      <c r="BJ995">
        <v>5.0359999999999996</v>
      </c>
      <c r="BK995">
        <v>1.5389999999999999</v>
      </c>
      <c r="BM995" t="s">
        <v>144</v>
      </c>
      <c r="BN995" t="s">
        <v>144</v>
      </c>
      <c r="BO995" t="s">
        <v>3312</v>
      </c>
      <c r="BQ995">
        <v>1</v>
      </c>
      <c r="BT995" s="51" t="s">
        <v>3293</v>
      </c>
      <c r="CB995" s="51">
        <v>10.97</v>
      </c>
      <c r="CC995" s="51">
        <v>10.97</v>
      </c>
      <c r="CD995" s="51">
        <v>3.2000000000000001E-2</v>
      </c>
      <c r="CE995" s="51">
        <v>4.3999999999999997E-2</v>
      </c>
      <c r="CF995" s="51">
        <v>0.79700000000000004</v>
      </c>
      <c r="CG995" t="b">
        <f t="shared" si="15"/>
        <v>1</v>
      </c>
    </row>
    <row r="996" spans="1:85" hidden="1" x14ac:dyDescent="0.35">
      <c r="A996" t="s">
        <v>1148</v>
      </c>
      <c r="B996" t="s">
        <v>3934</v>
      </c>
      <c r="C996" s="51">
        <v>973.14700000000005</v>
      </c>
      <c r="D996">
        <v>13.781000000000001</v>
      </c>
      <c r="E996" s="68">
        <v>220.31299999999999</v>
      </c>
      <c r="F996">
        <v>6.2949999999999999</v>
      </c>
      <c r="G996" t="s">
        <v>3290</v>
      </c>
      <c r="I996">
        <v>158.76</v>
      </c>
      <c r="J996">
        <v>973.154</v>
      </c>
      <c r="K996" s="73">
        <v>224.51</v>
      </c>
      <c r="L996">
        <v>5</v>
      </c>
      <c r="M996">
        <v>1</v>
      </c>
      <c r="N996" s="51" t="s">
        <v>3934</v>
      </c>
      <c r="O996">
        <v>1.8520000000000001</v>
      </c>
      <c r="P996">
        <v>10</v>
      </c>
      <c r="Q996">
        <v>13.781000000000001</v>
      </c>
      <c r="R996">
        <v>973.149</v>
      </c>
      <c r="S996">
        <v>11.023999999999999</v>
      </c>
      <c r="T996">
        <v>221.15299999999999</v>
      </c>
      <c r="U996">
        <v>5.0359999999999996</v>
      </c>
      <c r="V996">
        <v>100</v>
      </c>
      <c r="W996">
        <v>1.0449999999999999</v>
      </c>
      <c r="X996">
        <v>1.1140000000000001</v>
      </c>
      <c r="Y996">
        <v>22.41</v>
      </c>
      <c r="Z996">
        <v>21.97</v>
      </c>
      <c r="AA996">
        <v>0.60799999999999998</v>
      </c>
      <c r="AB996">
        <v>0</v>
      </c>
      <c r="AC996" t="b">
        <v>1</v>
      </c>
      <c r="AI996">
        <v>973.14599999999996</v>
      </c>
      <c r="AJ996">
        <v>221.21600000000001</v>
      </c>
      <c r="AK996">
        <v>973.15200000000004</v>
      </c>
      <c r="AL996">
        <v>223.69399999999999</v>
      </c>
      <c r="AM996">
        <v>4.9560000000000004</v>
      </c>
      <c r="AN996">
        <v>12.99</v>
      </c>
      <c r="AO996">
        <v>10.48</v>
      </c>
      <c r="AP996">
        <v>0.80600000000000005</v>
      </c>
      <c r="AQ996">
        <v>21.98</v>
      </c>
      <c r="AR996">
        <v>1.863</v>
      </c>
      <c r="AS996">
        <v>15.817</v>
      </c>
      <c r="AT996">
        <v>3.7999999999999999E-2</v>
      </c>
      <c r="AU996">
        <v>0.188</v>
      </c>
      <c r="AV996">
        <v>0.46700000000000003</v>
      </c>
      <c r="AW996">
        <v>0</v>
      </c>
      <c r="AX996">
        <v>526222</v>
      </c>
      <c r="AY996" t="b">
        <v>1</v>
      </c>
      <c r="AZ996">
        <v>157.946</v>
      </c>
      <c r="BA996">
        <v>973.14700000000005</v>
      </c>
      <c r="BB996">
        <v>13.781000000000001</v>
      </c>
      <c r="BC996">
        <v>220.31299999999999</v>
      </c>
      <c r="BD996">
        <v>6.2949999999999999</v>
      </c>
      <c r="BE996">
        <v>973.154</v>
      </c>
      <c r="BF996">
        <v>224.51</v>
      </c>
      <c r="BG996">
        <v>6</v>
      </c>
      <c r="BH996">
        <v>3</v>
      </c>
      <c r="BM996" t="s">
        <v>144</v>
      </c>
      <c r="BN996" t="s">
        <v>144</v>
      </c>
      <c r="BO996" t="s">
        <v>3296</v>
      </c>
      <c r="BQ996">
        <v>1</v>
      </c>
      <c r="BT996" s="51" t="s">
        <v>3293</v>
      </c>
      <c r="BV996" t="s">
        <v>3294</v>
      </c>
      <c r="CB996" s="51">
        <v>10.48</v>
      </c>
      <c r="CC996" s="51">
        <v>10.48</v>
      </c>
      <c r="CD996" s="51">
        <v>3.0000000000000001E-3</v>
      </c>
      <c r="CE996" s="51">
        <v>7.0000000000000001E-3</v>
      </c>
      <c r="CF996" s="51">
        <v>0.79200000000000004</v>
      </c>
      <c r="CG996" t="b">
        <f t="shared" si="15"/>
        <v>1</v>
      </c>
    </row>
    <row r="997" spans="1:85" hidden="1" x14ac:dyDescent="0.35">
      <c r="A997" t="s">
        <v>1149</v>
      </c>
      <c r="B997" t="s">
        <v>3935</v>
      </c>
      <c r="C997" s="51">
        <v>973.38900000000001</v>
      </c>
      <c r="D997">
        <v>8.0210000000000008</v>
      </c>
      <c r="E997" s="68">
        <v>217.76900000000001</v>
      </c>
      <c r="F997">
        <v>6.2949999999999999</v>
      </c>
      <c r="G997" t="s">
        <v>3290</v>
      </c>
      <c r="I997">
        <v>156.29</v>
      </c>
      <c r="J997">
        <v>973.39300000000003</v>
      </c>
      <c r="K997" s="73">
        <v>221.92</v>
      </c>
      <c r="L997">
        <v>7</v>
      </c>
      <c r="M997">
        <v>1</v>
      </c>
      <c r="N997" s="51" t="s">
        <v>3935</v>
      </c>
      <c r="O997">
        <v>1.8660000000000001</v>
      </c>
      <c r="P997">
        <v>10</v>
      </c>
      <c r="Q997">
        <v>8.0210000000000008</v>
      </c>
      <c r="R997">
        <v>973.39</v>
      </c>
      <c r="S997">
        <v>6.0209999999999999</v>
      </c>
      <c r="T997">
        <v>218.59899999999999</v>
      </c>
      <c r="U997">
        <v>5.0359999999999996</v>
      </c>
      <c r="V997">
        <v>100</v>
      </c>
      <c r="W997">
        <v>1.087</v>
      </c>
      <c r="X997">
        <v>1.4259999999999999</v>
      </c>
      <c r="Y997">
        <v>22.57</v>
      </c>
      <c r="Z997">
        <v>21.97</v>
      </c>
      <c r="AA997">
        <v>0.60799999999999998</v>
      </c>
      <c r="AB997">
        <v>0</v>
      </c>
      <c r="AC997" t="b">
        <v>1</v>
      </c>
      <c r="AI997">
        <v>973.38599999999997</v>
      </c>
      <c r="AJ997">
        <v>219.72399999999999</v>
      </c>
      <c r="AK997">
        <v>973.39099999999996</v>
      </c>
      <c r="AL997">
        <v>221.05699999999999</v>
      </c>
      <c r="AM997">
        <v>2.665</v>
      </c>
      <c r="AN997">
        <v>8.9</v>
      </c>
      <c r="AO997">
        <v>12.28</v>
      </c>
      <c r="AP997">
        <v>1.008</v>
      </c>
      <c r="AQ997">
        <v>21.992000000000001</v>
      </c>
      <c r="AR997">
        <v>6.92</v>
      </c>
      <c r="AS997">
        <v>15.696</v>
      </c>
      <c r="AT997">
        <v>0.16700000000000001</v>
      </c>
      <c r="AU997">
        <v>3.5999999999999997E-2</v>
      </c>
      <c r="AV997">
        <v>0.17799999999999999</v>
      </c>
      <c r="AW997">
        <v>0</v>
      </c>
      <c r="AX997">
        <v>529595</v>
      </c>
      <c r="AY997" t="b">
        <v>1</v>
      </c>
      <c r="AZ997">
        <v>155.42599999999999</v>
      </c>
      <c r="BA997">
        <v>973.38900000000001</v>
      </c>
      <c r="BB997">
        <v>8.0210000000000008</v>
      </c>
      <c r="BC997">
        <v>217.76900000000001</v>
      </c>
      <c r="BD997">
        <v>6.2949999999999999</v>
      </c>
      <c r="BE997">
        <v>973.39300000000003</v>
      </c>
      <c r="BF997">
        <v>221.92</v>
      </c>
      <c r="BG997">
        <v>8</v>
      </c>
      <c r="BH997">
        <v>3</v>
      </c>
      <c r="BI997">
        <v>6.0209999999999999</v>
      </c>
      <c r="BJ997">
        <v>5.0359999999999996</v>
      </c>
      <c r="BK997">
        <v>1.3720000000000001</v>
      </c>
      <c r="BM997" t="s">
        <v>144</v>
      </c>
      <c r="BN997" t="s">
        <v>144</v>
      </c>
      <c r="BO997" t="s">
        <v>3312</v>
      </c>
      <c r="BQ997">
        <v>1</v>
      </c>
      <c r="BT997" s="51" t="s">
        <v>3293</v>
      </c>
      <c r="CB997" s="51">
        <v>12.28</v>
      </c>
      <c r="CC997" s="51">
        <v>12.28</v>
      </c>
      <c r="CD997" s="51">
        <v>1.4999999999999999E-2</v>
      </c>
      <c r="CE997" s="51">
        <v>2.7E-2</v>
      </c>
      <c r="CF997" s="51">
        <v>0.83299999999999996</v>
      </c>
      <c r="CG997" t="b">
        <f t="shared" si="15"/>
        <v>1</v>
      </c>
    </row>
    <row r="998" spans="1:85" hidden="1" x14ac:dyDescent="0.35">
      <c r="A998" t="s">
        <v>1150</v>
      </c>
      <c r="B998" t="s">
        <v>3936</v>
      </c>
      <c r="C998" s="51">
        <v>973.42499999999995</v>
      </c>
      <c r="D998">
        <v>11.746</v>
      </c>
      <c r="E998" s="68">
        <v>220.173</v>
      </c>
      <c r="F998">
        <v>6.2949999999999999</v>
      </c>
      <c r="G998" t="s">
        <v>3290</v>
      </c>
      <c r="I998">
        <v>158.76</v>
      </c>
      <c r="J998">
        <v>973.43100000000004</v>
      </c>
      <c r="K998" s="73">
        <v>224.37</v>
      </c>
      <c r="L998">
        <v>8</v>
      </c>
      <c r="M998">
        <v>1</v>
      </c>
      <c r="N998" s="51" t="s">
        <v>3936</v>
      </c>
      <c r="O998">
        <v>1.839</v>
      </c>
      <c r="P998">
        <v>10</v>
      </c>
      <c r="Q998">
        <v>11.746</v>
      </c>
      <c r="R998">
        <v>973.42600000000004</v>
      </c>
      <c r="S998">
        <v>9.3970000000000002</v>
      </c>
      <c r="T998">
        <v>221.01300000000001</v>
      </c>
      <c r="U998">
        <v>5.0359999999999996</v>
      </c>
      <c r="V998">
        <v>100</v>
      </c>
      <c r="W998">
        <v>1.087</v>
      </c>
      <c r="X998">
        <v>1.5029999999999999</v>
      </c>
      <c r="Y998">
        <v>22.41</v>
      </c>
      <c r="Z998">
        <v>21.97</v>
      </c>
      <c r="AA998">
        <v>0.60799999999999998</v>
      </c>
      <c r="AB998">
        <v>0</v>
      </c>
      <c r="AC998" t="b">
        <v>1</v>
      </c>
      <c r="AI998">
        <v>973.42399999999998</v>
      </c>
      <c r="AJ998">
        <v>221.22900000000001</v>
      </c>
      <c r="AK998">
        <v>973.42899999999997</v>
      </c>
      <c r="AL998">
        <v>223.55799999999999</v>
      </c>
      <c r="AM998">
        <v>4.6580000000000004</v>
      </c>
      <c r="AN998">
        <v>10.29</v>
      </c>
      <c r="AO998">
        <v>12.07</v>
      </c>
      <c r="AP998">
        <v>1.0780000000000001</v>
      </c>
      <c r="AQ998">
        <v>21.998999999999999</v>
      </c>
      <c r="AR998">
        <v>7.7939999999999996</v>
      </c>
      <c r="AS998">
        <v>1.6479999999999999</v>
      </c>
      <c r="AT998">
        <v>0</v>
      </c>
      <c r="AU998">
        <v>0.42</v>
      </c>
      <c r="AV998">
        <v>0.16400000000000001</v>
      </c>
      <c r="AW998">
        <v>0</v>
      </c>
      <c r="AX998">
        <v>532968</v>
      </c>
      <c r="AY998" t="b">
        <v>1</v>
      </c>
      <c r="AZ998">
        <v>157.946</v>
      </c>
      <c r="BA998">
        <v>973.42499999999995</v>
      </c>
      <c r="BB998">
        <v>11.746</v>
      </c>
      <c r="BC998">
        <v>220.173</v>
      </c>
      <c r="BD998">
        <v>6.2949999999999999</v>
      </c>
      <c r="BE998">
        <v>973.43100000000004</v>
      </c>
      <c r="BF998">
        <v>224.37</v>
      </c>
      <c r="BG998">
        <v>9</v>
      </c>
      <c r="BH998">
        <v>3</v>
      </c>
      <c r="BM998" t="s">
        <v>144</v>
      </c>
      <c r="BN998" t="s">
        <v>144</v>
      </c>
      <c r="BO998" t="s">
        <v>3296</v>
      </c>
      <c r="BQ998">
        <v>1</v>
      </c>
      <c r="BT998" s="51" t="s">
        <v>3293</v>
      </c>
      <c r="CB998" s="51">
        <v>12.07</v>
      </c>
      <c r="CC998" s="51">
        <v>12.07</v>
      </c>
      <c r="CD998" s="51">
        <v>1.2E-2</v>
      </c>
      <c r="CE998" s="51">
        <v>1.7999999999999999E-2</v>
      </c>
      <c r="CF998" s="51">
        <v>0.83699999999999997</v>
      </c>
      <c r="CG998" t="b">
        <f t="shared" si="15"/>
        <v>1</v>
      </c>
    </row>
    <row r="999" spans="1:85" hidden="1" x14ac:dyDescent="0.35">
      <c r="A999" t="s">
        <v>1151</v>
      </c>
      <c r="B999" t="s">
        <v>3937</v>
      </c>
      <c r="C999" s="51">
        <v>973.51800000000003</v>
      </c>
      <c r="D999">
        <v>8.1850000000000005</v>
      </c>
      <c r="E999" s="68">
        <v>216.21299999999999</v>
      </c>
      <c r="F999">
        <v>6.2949999999999999</v>
      </c>
      <c r="G999" t="s">
        <v>3290</v>
      </c>
      <c r="I999">
        <v>156.29</v>
      </c>
      <c r="J999">
        <v>973.52099999999996</v>
      </c>
      <c r="K999" s="73">
        <v>221.86</v>
      </c>
      <c r="L999">
        <v>5</v>
      </c>
      <c r="M999">
        <v>1</v>
      </c>
      <c r="N999" s="51" t="s">
        <v>3937</v>
      </c>
      <c r="O999">
        <v>1.841</v>
      </c>
      <c r="P999">
        <v>10</v>
      </c>
      <c r="Q999">
        <v>8.1850000000000005</v>
      </c>
      <c r="R999">
        <v>973.51900000000001</v>
      </c>
      <c r="S999">
        <v>6.1849999999999996</v>
      </c>
      <c r="T999">
        <v>217.34299999999999</v>
      </c>
      <c r="U999">
        <v>5.0359999999999996</v>
      </c>
      <c r="V999">
        <v>100</v>
      </c>
      <c r="W999">
        <v>1.087</v>
      </c>
      <c r="X999">
        <v>0.92700000000000005</v>
      </c>
      <c r="Y999">
        <v>22.57</v>
      </c>
      <c r="Z999">
        <v>21.97</v>
      </c>
      <c r="AA999">
        <v>0.60799999999999998</v>
      </c>
      <c r="AB999">
        <v>0</v>
      </c>
      <c r="AC999" t="b">
        <v>1</v>
      </c>
      <c r="AI999">
        <v>973.51700000000005</v>
      </c>
      <c r="AJ999">
        <v>219.506</v>
      </c>
      <c r="AK999">
        <v>973.52099999999996</v>
      </c>
      <c r="AL999">
        <v>220.99799999999999</v>
      </c>
      <c r="AM999">
        <v>2.984</v>
      </c>
      <c r="AN999">
        <v>6.9</v>
      </c>
      <c r="AO999">
        <v>10.57</v>
      </c>
      <c r="AP999">
        <v>0.58699999999999997</v>
      </c>
      <c r="AQ999">
        <v>21.978999999999999</v>
      </c>
      <c r="AR999">
        <v>7.2389999999999999</v>
      </c>
      <c r="AS999">
        <v>19.771999999999998</v>
      </c>
      <c r="AT999">
        <v>0.154</v>
      </c>
      <c r="AU999">
        <v>0.12</v>
      </c>
      <c r="AV999">
        <v>0.17100000000000001</v>
      </c>
      <c r="AW999">
        <v>0</v>
      </c>
      <c r="AX999">
        <v>536341</v>
      </c>
      <c r="AY999" t="b">
        <v>1</v>
      </c>
      <c r="AZ999">
        <v>155.42599999999999</v>
      </c>
      <c r="BA999">
        <v>973.51800000000003</v>
      </c>
      <c r="BB999">
        <v>8.1850000000000005</v>
      </c>
      <c r="BC999">
        <v>216.21299999999999</v>
      </c>
      <c r="BD999">
        <v>6.2949999999999999</v>
      </c>
      <c r="BE999">
        <v>973.52099999999996</v>
      </c>
      <c r="BF999">
        <v>221.86</v>
      </c>
      <c r="BG999">
        <v>5</v>
      </c>
      <c r="BH999">
        <v>3</v>
      </c>
      <c r="BI999">
        <v>6.1849999999999996</v>
      </c>
      <c r="BJ999">
        <v>5.0359999999999996</v>
      </c>
      <c r="BK999">
        <v>0.92</v>
      </c>
      <c r="BM999" t="s">
        <v>144</v>
      </c>
      <c r="BN999" t="s">
        <v>144</v>
      </c>
      <c r="BO999" t="s">
        <v>3312</v>
      </c>
      <c r="BQ999">
        <v>1</v>
      </c>
      <c r="BT999" s="51" t="s">
        <v>3293</v>
      </c>
      <c r="BV999" t="s">
        <v>3294</v>
      </c>
      <c r="CB999" s="51">
        <v>10.57</v>
      </c>
      <c r="CC999" s="51">
        <v>10.57</v>
      </c>
      <c r="CD999" s="51">
        <v>1.7000000000000001E-2</v>
      </c>
      <c r="CE999" s="51">
        <v>3.5000000000000003E-2</v>
      </c>
      <c r="CF999" s="51">
        <v>0.754</v>
      </c>
      <c r="CG999" t="b">
        <f t="shared" si="15"/>
        <v>1</v>
      </c>
    </row>
    <row r="1000" spans="1:85" hidden="1" x14ac:dyDescent="0.35">
      <c r="A1000" t="s">
        <v>1152</v>
      </c>
      <c r="B1000" t="s">
        <v>3938</v>
      </c>
      <c r="C1000" s="51">
        <v>974.98599999999999</v>
      </c>
      <c r="D1000">
        <v>9.1769999999999996</v>
      </c>
      <c r="E1000" s="68">
        <v>217.214</v>
      </c>
      <c r="F1000">
        <v>6.2949999999999999</v>
      </c>
      <c r="G1000" t="s">
        <v>3290</v>
      </c>
      <c r="I1000">
        <v>156.29</v>
      </c>
      <c r="J1000">
        <v>974.99</v>
      </c>
      <c r="K1000" s="73">
        <v>221.17</v>
      </c>
      <c r="L1000">
        <v>7</v>
      </c>
      <c r="M1000">
        <v>1</v>
      </c>
      <c r="N1000" s="51" t="s">
        <v>3938</v>
      </c>
      <c r="O1000">
        <v>1.843</v>
      </c>
      <c r="P1000">
        <v>10</v>
      </c>
      <c r="Q1000">
        <v>9.1769999999999996</v>
      </c>
      <c r="R1000">
        <v>974.98699999999997</v>
      </c>
      <c r="S1000">
        <v>7.1769999999999996</v>
      </c>
      <c r="T1000">
        <v>218.005</v>
      </c>
      <c r="U1000">
        <v>5.0359999999999996</v>
      </c>
      <c r="V1000">
        <v>100</v>
      </c>
      <c r="W1000">
        <v>1.087</v>
      </c>
      <c r="X1000">
        <v>1.4530000000000001</v>
      </c>
      <c r="Y1000">
        <v>22.503</v>
      </c>
      <c r="Z1000">
        <v>21.95</v>
      </c>
      <c r="AA1000">
        <v>0.60799999999999998</v>
      </c>
      <c r="AB1000">
        <v>0</v>
      </c>
      <c r="AC1000" t="b">
        <v>1</v>
      </c>
      <c r="AI1000">
        <v>974.98599999999999</v>
      </c>
      <c r="AJ1000">
        <v>218.45099999999999</v>
      </c>
      <c r="AK1000">
        <v>974.98900000000003</v>
      </c>
      <c r="AL1000">
        <v>220.30799999999999</v>
      </c>
      <c r="AM1000">
        <v>3.714</v>
      </c>
      <c r="AN1000">
        <v>7.32</v>
      </c>
      <c r="AO1000">
        <v>11.99</v>
      </c>
      <c r="AP1000">
        <v>0.98399999999999999</v>
      </c>
      <c r="AQ1000">
        <v>21.948</v>
      </c>
      <c r="AR1000">
        <v>1.2050000000000001</v>
      </c>
      <c r="AS1000">
        <v>12.375999999999999</v>
      </c>
      <c r="AT1000">
        <v>0.16700000000000001</v>
      </c>
      <c r="AU1000">
        <v>0.224</v>
      </c>
      <c r="AV1000">
        <v>0.36899999999999999</v>
      </c>
      <c r="AW1000">
        <v>0</v>
      </c>
      <c r="AX1000">
        <v>539714</v>
      </c>
      <c r="AY1000" t="b">
        <v>1</v>
      </c>
      <c r="AZ1000">
        <v>155.42599999999999</v>
      </c>
      <c r="BA1000">
        <v>974.98599999999999</v>
      </c>
      <c r="BB1000">
        <v>9.1769999999999996</v>
      </c>
      <c r="BC1000">
        <v>217.214</v>
      </c>
      <c r="BD1000">
        <v>6.2949999999999999</v>
      </c>
      <c r="BE1000">
        <v>974.99</v>
      </c>
      <c r="BF1000">
        <v>221.17</v>
      </c>
      <c r="BG1000">
        <v>9</v>
      </c>
      <c r="BH1000">
        <v>3</v>
      </c>
      <c r="BM1000" t="s">
        <v>144</v>
      </c>
      <c r="BN1000" t="s">
        <v>144</v>
      </c>
      <c r="BO1000" t="s">
        <v>3296</v>
      </c>
      <c r="BQ1000">
        <v>1</v>
      </c>
      <c r="BT1000" s="51" t="s">
        <v>3293</v>
      </c>
      <c r="CB1000" s="51">
        <v>11.99</v>
      </c>
      <c r="CC1000" s="51">
        <v>11.99</v>
      </c>
      <c r="CD1000" s="51">
        <v>1.4E-2</v>
      </c>
      <c r="CE1000" s="51">
        <v>2.4E-2</v>
      </c>
      <c r="CF1000" s="51">
        <v>0.82199999999999995</v>
      </c>
      <c r="CG1000" t="b">
        <f t="shared" si="15"/>
        <v>1</v>
      </c>
    </row>
    <row r="1001" spans="1:85" hidden="1" x14ac:dyDescent="0.35">
      <c r="A1001" t="s">
        <v>1153</v>
      </c>
      <c r="B1001" t="s">
        <v>3939</v>
      </c>
      <c r="C1001" s="51">
        <v>975.03200000000004</v>
      </c>
      <c r="D1001">
        <v>11.118</v>
      </c>
      <c r="E1001" s="68">
        <v>220.47200000000001</v>
      </c>
      <c r="F1001">
        <v>6.2949999999999999</v>
      </c>
      <c r="G1001" t="s">
        <v>3290</v>
      </c>
      <c r="I1001">
        <v>158.76</v>
      </c>
      <c r="J1001">
        <v>975.03700000000003</v>
      </c>
      <c r="K1001" s="73">
        <v>223.62</v>
      </c>
      <c r="L1001">
        <v>7</v>
      </c>
      <c r="M1001">
        <v>1</v>
      </c>
      <c r="N1001" s="51" t="s">
        <v>3939</v>
      </c>
      <c r="O1001">
        <v>1.823</v>
      </c>
      <c r="P1001">
        <v>10</v>
      </c>
      <c r="Q1001">
        <v>11.118</v>
      </c>
      <c r="R1001">
        <v>975.03300000000002</v>
      </c>
      <c r="S1001">
        <v>8.8940000000000001</v>
      </c>
      <c r="T1001">
        <v>221.102</v>
      </c>
      <c r="U1001">
        <v>5.0359999999999996</v>
      </c>
      <c r="V1001">
        <v>100</v>
      </c>
      <c r="W1001">
        <v>1.087</v>
      </c>
      <c r="X1001">
        <v>1.341</v>
      </c>
      <c r="Y1001">
        <v>22.376999999999999</v>
      </c>
      <c r="Z1001">
        <v>21.95</v>
      </c>
      <c r="AA1001">
        <v>0.60799999999999998</v>
      </c>
      <c r="AB1001">
        <v>0</v>
      </c>
      <c r="AC1001" t="b">
        <v>1</v>
      </c>
      <c r="AI1001">
        <v>975.03</v>
      </c>
      <c r="AJ1001">
        <v>220.738</v>
      </c>
      <c r="AK1001">
        <v>975.03599999999994</v>
      </c>
      <c r="AL1001">
        <v>222.809</v>
      </c>
      <c r="AM1001">
        <v>4.1420000000000003</v>
      </c>
      <c r="AN1001">
        <v>12</v>
      </c>
      <c r="AO1001">
        <v>11.51</v>
      </c>
      <c r="AP1001">
        <v>0.92600000000000005</v>
      </c>
      <c r="AQ1001">
        <v>21.943000000000001</v>
      </c>
      <c r="AR1001">
        <v>1.113</v>
      </c>
      <c r="AS1001">
        <v>17.652999999999999</v>
      </c>
      <c r="AT1001">
        <v>0</v>
      </c>
      <c r="AU1001">
        <v>0</v>
      </c>
      <c r="AV1001">
        <v>0.4</v>
      </c>
      <c r="AW1001">
        <v>0</v>
      </c>
      <c r="AX1001">
        <v>543087</v>
      </c>
      <c r="AY1001" t="b">
        <v>1</v>
      </c>
      <c r="AZ1001">
        <v>157.94399999999999</v>
      </c>
      <c r="BA1001">
        <v>975.03200000000004</v>
      </c>
      <c r="BB1001">
        <v>11.118</v>
      </c>
      <c r="BC1001">
        <v>220.47200000000001</v>
      </c>
      <c r="BD1001">
        <v>6.2949999999999999</v>
      </c>
      <c r="BE1001">
        <v>975.03700000000003</v>
      </c>
      <c r="BF1001">
        <v>223.62</v>
      </c>
      <c r="BG1001">
        <v>8</v>
      </c>
      <c r="BH1001">
        <v>3</v>
      </c>
      <c r="BM1001" t="s">
        <v>144</v>
      </c>
      <c r="BN1001" t="s">
        <v>144</v>
      </c>
      <c r="BO1001" t="s">
        <v>3296</v>
      </c>
      <c r="BQ1001">
        <v>1</v>
      </c>
      <c r="BT1001" s="51" t="s">
        <v>3293</v>
      </c>
      <c r="CB1001" s="51">
        <v>11.51</v>
      </c>
      <c r="CC1001" s="51">
        <v>11.51</v>
      </c>
      <c r="CD1001" s="51">
        <v>1.2999999999999999E-2</v>
      </c>
      <c r="CE1001" s="51">
        <v>2.1999999999999999E-2</v>
      </c>
      <c r="CF1001" s="51">
        <v>0.81399999999999995</v>
      </c>
      <c r="CG1001" t="b">
        <f t="shared" si="15"/>
        <v>1</v>
      </c>
    </row>
    <row r="1002" spans="1:85" hidden="1" x14ac:dyDescent="0.35">
      <c r="A1002" t="s">
        <v>1154</v>
      </c>
      <c r="B1002" t="s">
        <v>3940</v>
      </c>
      <c r="C1002" s="51">
        <v>975.12900000000002</v>
      </c>
      <c r="D1002">
        <v>9.8719999999999999</v>
      </c>
      <c r="E1002" s="68">
        <v>218.648</v>
      </c>
      <c r="F1002">
        <v>6.2949999999999999</v>
      </c>
      <c r="G1002" t="s">
        <v>3290</v>
      </c>
      <c r="I1002">
        <v>156.29</v>
      </c>
      <c r="J1002">
        <v>975.13599999999997</v>
      </c>
      <c r="K1002" s="73">
        <v>221.12</v>
      </c>
      <c r="L1002">
        <v>7</v>
      </c>
      <c r="M1002">
        <v>1</v>
      </c>
      <c r="N1002" s="51" t="s">
        <v>3940</v>
      </c>
      <c r="O1002">
        <v>1.851</v>
      </c>
      <c r="P1002">
        <v>10</v>
      </c>
      <c r="Q1002">
        <v>9.8719999999999999</v>
      </c>
      <c r="R1002">
        <v>975.13099999999997</v>
      </c>
      <c r="S1002">
        <v>7.8719999999999999</v>
      </c>
      <c r="T1002">
        <v>219.143</v>
      </c>
      <c r="U1002">
        <v>5.0359999999999996</v>
      </c>
      <c r="V1002">
        <v>100</v>
      </c>
      <c r="W1002">
        <v>1.087</v>
      </c>
      <c r="X1002">
        <v>1.3460000000000001</v>
      </c>
      <c r="Y1002">
        <v>22.52</v>
      </c>
      <c r="Z1002">
        <v>21.95</v>
      </c>
      <c r="AA1002">
        <v>0.60799999999999998</v>
      </c>
      <c r="AB1002">
        <v>0</v>
      </c>
      <c r="AC1002" t="b">
        <v>1</v>
      </c>
      <c r="AI1002">
        <v>975.12800000000004</v>
      </c>
      <c r="AJ1002">
        <v>218.298</v>
      </c>
      <c r="AK1002">
        <v>975.13300000000004</v>
      </c>
      <c r="AL1002">
        <v>220.25399999999999</v>
      </c>
      <c r="AM1002">
        <v>3.911</v>
      </c>
      <c r="AN1002">
        <v>10.36</v>
      </c>
      <c r="AO1002">
        <v>10.95</v>
      </c>
      <c r="AP1002">
        <v>0.93899999999999995</v>
      </c>
      <c r="AQ1002">
        <v>21.952999999999999</v>
      </c>
      <c r="AR1002">
        <v>6.73</v>
      </c>
      <c r="AS1002">
        <v>16.927</v>
      </c>
      <c r="AT1002">
        <v>2E-3</v>
      </c>
      <c r="AU1002">
        <v>0.434</v>
      </c>
      <c r="AV1002">
        <v>0.21199999999999999</v>
      </c>
      <c r="AW1002">
        <v>0</v>
      </c>
      <c r="AX1002">
        <v>546460</v>
      </c>
      <c r="AY1002" t="b">
        <v>1</v>
      </c>
      <c r="AZ1002">
        <v>155.42599999999999</v>
      </c>
      <c r="BA1002">
        <v>975.12900000000002</v>
      </c>
      <c r="BB1002">
        <v>9.8719999999999999</v>
      </c>
      <c r="BC1002">
        <v>218.648</v>
      </c>
      <c r="BD1002">
        <v>6.2949999999999999</v>
      </c>
      <c r="BE1002">
        <v>975.13599999999997</v>
      </c>
      <c r="BF1002">
        <v>221.12</v>
      </c>
      <c r="BG1002">
        <v>8</v>
      </c>
      <c r="BH1002">
        <v>3</v>
      </c>
      <c r="BM1002" t="s">
        <v>144</v>
      </c>
      <c r="BN1002" t="s">
        <v>144</v>
      </c>
      <c r="BO1002" t="s">
        <v>3296</v>
      </c>
      <c r="BQ1002">
        <v>1</v>
      </c>
      <c r="BT1002" s="51" t="s">
        <v>3293</v>
      </c>
      <c r="CB1002" s="51">
        <v>10.95</v>
      </c>
      <c r="CC1002" s="51">
        <v>10.95</v>
      </c>
      <c r="CD1002" s="51">
        <v>1.2999999999999999E-2</v>
      </c>
      <c r="CE1002" s="51">
        <v>2.1000000000000001E-2</v>
      </c>
      <c r="CF1002" s="51">
        <v>0.80500000000000005</v>
      </c>
      <c r="CG1002" t="b">
        <f t="shared" si="15"/>
        <v>1</v>
      </c>
    </row>
    <row r="1003" spans="1:85" hidden="1" x14ac:dyDescent="0.35">
      <c r="A1003" t="s">
        <v>1155</v>
      </c>
      <c r="B1003" t="s">
        <v>3941</v>
      </c>
      <c r="C1003" s="51">
        <v>975.19200000000001</v>
      </c>
      <c r="D1003">
        <v>8.3109999999999999</v>
      </c>
      <c r="E1003" s="68">
        <v>218.392</v>
      </c>
      <c r="F1003">
        <v>6.2949999999999999</v>
      </c>
      <c r="G1003" t="s">
        <v>3290</v>
      </c>
      <c r="I1003">
        <v>156.29</v>
      </c>
      <c r="J1003">
        <v>975.197</v>
      </c>
      <c r="K1003" s="73">
        <v>221.1</v>
      </c>
      <c r="L1003">
        <v>5</v>
      </c>
      <c r="M1003">
        <v>1</v>
      </c>
      <c r="N1003" s="51" t="s">
        <v>3941</v>
      </c>
      <c r="O1003">
        <v>1.8340000000000001</v>
      </c>
      <c r="P1003">
        <v>10</v>
      </c>
      <c r="Q1003">
        <v>8.3109999999999999</v>
      </c>
      <c r="R1003">
        <v>975.19299999999998</v>
      </c>
      <c r="S1003">
        <v>6.3109999999999999</v>
      </c>
      <c r="T1003">
        <v>218.934</v>
      </c>
      <c r="U1003">
        <v>5.0359999999999996</v>
      </c>
      <c r="V1003">
        <v>100</v>
      </c>
      <c r="W1003">
        <v>1.087</v>
      </c>
      <c r="X1003">
        <v>1.044</v>
      </c>
      <c r="Y1003">
        <v>22.52</v>
      </c>
      <c r="Z1003">
        <v>21.95</v>
      </c>
      <c r="AA1003">
        <v>0.60799999999999998</v>
      </c>
      <c r="AB1003">
        <v>0</v>
      </c>
      <c r="AC1003" t="b">
        <v>1</v>
      </c>
      <c r="AI1003">
        <v>975.19100000000003</v>
      </c>
      <c r="AJ1003">
        <v>217.77</v>
      </c>
      <c r="AK1003">
        <v>975.19600000000003</v>
      </c>
      <c r="AL1003">
        <v>220.23400000000001</v>
      </c>
      <c r="AM1003">
        <v>4.9269999999999996</v>
      </c>
      <c r="AN1003">
        <v>8.1199999999999992</v>
      </c>
      <c r="AO1003">
        <v>13.99</v>
      </c>
      <c r="AP1003">
        <v>0.67400000000000004</v>
      </c>
      <c r="AQ1003">
        <v>21.972999999999999</v>
      </c>
      <c r="AR1003">
        <v>1.216</v>
      </c>
      <c r="AS1003">
        <v>13.054</v>
      </c>
      <c r="AT1003">
        <v>0.189</v>
      </c>
      <c r="AU1003">
        <v>0.188</v>
      </c>
      <c r="AV1003">
        <v>0.184</v>
      </c>
      <c r="AW1003">
        <v>0</v>
      </c>
      <c r="AX1003">
        <v>549833</v>
      </c>
      <c r="AY1003" t="b">
        <v>1</v>
      </c>
      <c r="AZ1003">
        <v>155.42599999999999</v>
      </c>
      <c r="BA1003">
        <v>975.19200000000001</v>
      </c>
      <c r="BB1003">
        <v>8.3109999999999999</v>
      </c>
      <c r="BC1003">
        <v>218.392</v>
      </c>
      <c r="BD1003">
        <v>6.2949999999999999</v>
      </c>
      <c r="BE1003">
        <v>975.197</v>
      </c>
      <c r="BF1003">
        <v>221.1</v>
      </c>
      <c r="BG1003">
        <v>6</v>
      </c>
      <c r="BH1003">
        <v>3</v>
      </c>
      <c r="BM1003" t="s">
        <v>144</v>
      </c>
      <c r="BN1003" t="s">
        <v>144</v>
      </c>
      <c r="BO1003" t="s">
        <v>3296</v>
      </c>
      <c r="BQ1003">
        <v>1</v>
      </c>
      <c r="BT1003" s="51" t="s">
        <v>3293</v>
      </c>
      <c r="BV1003" t="s">
        <v>3294</v>
      </c>
      <c r="CB1003" s="51">
        <v>13.99</v>
      </c>
      <c r="CC1003" s="51">
        <v>13.99</v>
      </c>
      <c r="CD1003" s="51">
        <v>1.2999999999999999E-2</v>
      </c>
      <c r="CE1003" s="51">
        <v>3.6999999999999998E-2</v>
      </c>
      <c r="CF1003" s="51">
        <v>0.80600000000000005</v>
      </c>
      <c r="CG1003" t="b">
        <f t="shared" si="15"/>
        <v>1</v>
      </c>
    </row>
    <row r="1004" spans="1:85" hidden="1" x14ac:dyDescent="0.35">
      <c r="A1004" t="s">
        <v>1156</v>
      </c>
      <c r="B1004" t="s">
        <v>3942</v>
      </c>
      <c r="C1004" s="51">
        <v>975.52</v>
      </c>
      <c r="D1004">
        <v>8</v>
      </c>
      <c r="E1004" s="68">
        <v>220.964</v>
      </c>
      <c r="F1004">
        <v>6.2949999999999999</v>
      </c>
      <c r="G1004" t="s">
        <v>3290</v>
      </c>
      <c r="I1004">
        <v>161.24</v>
      </c>
      <c r="J1004">
        <v>975.52300000000002</v>
      </c>
      <c r="K1004" s="73">
        <v>225.94</v>
      </c>
      <c r="L1004">
        <v>5</v>
      </c>
      <c r="M1004">
        <v>1</v>
      </c>
      <c r="N1004" s="51" t="s">
        <v>3942</v>
      </c>
      <c r="O1004">
        <v>1.8520000000000001</v>
      </c>
      <c r="P1004">
        <v>10</v>
      </c>
      <c r="Q1004">
        <v>8</v>
      </c>
      <c r="R1004">
        <v>975.52099999999996</v>
      </c>
      <c r="S1004">
        <v>6</v>
      </c>
      <c r="T1004">
        <v>221.959</v>
      </c>
      <c r="U1004">
        <v>5.0359999999999996</v>
      </c>
      <c r="V1004">
        <v>100</v>
      </c>
      <c r="W1004">
        <v>1.087</v>
      </c>
      <c r="X1004">
        <v>0.9</v>
      </c>
      <c r="Y1004">
        <v>22.43</v>
      </c>
      <c r="Z1004">
        <v>21.95</v>
      </c>
      <c r="AA1004">
        <v>0.60799999999999998</v>
      </c>
      <c r="AB1004">
        <v>0</v>
      </c>
      <c r="AC1004" t="b">
        <v>1</v>
      </c>
      <c r="AI1004">
        <v>975.51800000000003</v>
      </c>
      <c r="AJ1004">
        <v>223.96299999999999</v>
      </c>
      <c r="AK1004">
        <v>975.52200000000005</v>
      </c>
      <c r="AL1004">
        <v>225.58699999999999</v>
      </c>
      <c r="AM1004">
        <v>3.2480000000000002</v>
      </c>
      <c r="AN1004">
        <v>7.36</v>
      </c>
      <c r="AO1004">
        <v>10.89</v>
      </c>
      <c r="AP1004">
        <v>0.439</v>
      </c>
      <c r="AQ1004">
        <v>21.957000000000001</v>
      </c>
      <c r="AR1004">
        <v>0.78900000000000003</v>
      </c>
      <c r="AS1004">
        <v>21.678999999999998</v>
      </c>
      <c r="AT1004">
        <v>0.16700000000000001</v>
      </c>
      <c r="AU1004">
        <v>3.5999999999999997E-2</v>
      </c>
      <c r="AV1004">
        <v>0.19900000000000001</v>
      </c>
      <c r="AW1004">
        <v>0</v>
      </c>
      <c r="AX1004">
        <v>553206</v>
      </c>
      <c r="AY1004" t="b">
        <v>1</v>
      </c>
      <c r="AZ1004">
        <v>160.887</v>
      </c>
      <c r="BA1004">
        <v>975.52</v>
      </c>
      <c r="BB1004">
        <v>8</v>
      </c>
      <c r="BC1004">
        <v>220.964</v>
      </c>
      <c r="BD1004">
        <v>6.2949999999999999</v>
      </c>
      <c r="BE1004">
        <v>975.52300000000002</v>
      </c>
      <c r="BF1004">
        <v>225.94</v>
      </c>
      <c r="BG1004">
        <v>5</v>
      </c>
      <c r="BH1004">
        <v>3</v>
      </c>
      <c r="BI1004">
        <v>6</v>
      </c>
      <c r="BJ1004">
        <v>5.0359999999999996</v>
      </c>
      <c r="BK1004">
        <v>0.92700000000000005</v>
      </c>
      <c r="BM1004" t="s">
        <v>144</v>
      </c>
      <c r="BN1004" t="s">
        <v>144</v>
      </c>
      <c r="BO1004" t="s">
        <v>3312</v>
      </c>
      <c r="BQ1004">
        <v>1</v>
      </c>
      <c r="BT1004" s="51" t="s">
        <v>3293</v>
      </c>
      <c r="BV1004" t="s">
        <v>3294</v>
      </c>
      <c r="CB1004" s="51">
        <v>10.89</v>
      </c>
      <c r="CC1004" s="51">
        <v>10.89</v>
      </c>
      <c r="CD1004" s="51">
        <v>2.4E-2</v>
      </c>
      <c r="CE1004" s="51">
        <v>5.1999999999999998E-2</v>
      </c>
      <c r="CF1004" s="51">
        <v>0.70399999999999996</v>
      </c>
      <c r="CG1004" t="b">
        <f t="shared" si="15"/>
        <v>1</v>
      </c>
    </row>
    <row r="1005" spans="1:85" hidden="1" x14ac:dyDescent="0.35">
      <c r="A1005" t="s">
        <v>1157</v>
      </c>
      <c r="B1005" t="s">
        <v>3943</v>
      </c>
      <c r="C1005" s="51">
        <v>975.68</v>
      </c>
      <c r="D1005">
        <v>8.2240000000000002</v>
      </c>
      <c r="E1005" s="68">
        <v>217.92</v>
      </c>
      <c r="F1005">
        <v>6.2949999999999999</v>
      </c>
      <c r="G1005" t="s">
        <v>3290</v>
      </c>
      <c r="I1005">
        <v>153.81</v>
      </c>
      <c r="J1005">
        <v>975.68499999999995</v>
      </c>
      <c r="K1005" s="73">
        <v>218.44</v>
      </c>
      <c r="L1005">
        <v>6</v>
      </c>
      <c r="M1005">
        <v>1</v>
      </c>
      <c r="N1005" s="51" t="s">
        <v>3943</v>
      </c>
      <c r="O1005">
        <v>1.887</v>
      </c>
      <c r="P1005">
        <v>10</v>
      </c>
      <c r="Q1005">
        <v>8.2240000000000002</v>
      </c>
      <c r="R1005">
        <v>975.68100000000004</v>
      </c>
      <c r="S1005">
        <v>6.2240000000000002</v>
      </c>
      <c r="T1005">
        <v>218.024</v>
      </c>
      <c r="U1005">
        <v>5.0359999999999996</v>
      </c>
      <c r="V1005">
        <v>100</v>
      </c>
      <c r="W1005">
        <v>1.087</v>
      </c>
      <c r="X1005">
        <v>1.179</v>
      </c>
      <c r="Y1005">
        <v>22.13</v>
      </c>
      <c r="Z1005">
        <v>21.95</v>
      </c>
      <c r="AA1005">
        <v>0.60799999999999998</v>
      </c>
      <c r="AB1005">
        <v>0</v>
      </c>
      <c r="AC1005" t="b">
        <v>1</v>
      </c>
      <c r="AI1005">
        <v>975.678</v>
      </c>
      <c r="AJ1005">
        <v>215.71299999999999</v>
      </c>
      <c r="AK1005">
        <v>975.68200000000002</v>
      </c>
      <c r="AL1005">
        <v>217.952</v>
      </c>
      <c r="AM1005">
        <v>4.4779999999999998</v>
      </c>
      <c r="AN1005">
        <v>7.66</v>
      </c>
      <c r="AO1005">
        <v>10.91</v>
      </c>
      <c r="AP1005">
        <v>0.85099999999999998</v>
      </c>
      <c r="AQ1005">
        <v>21.986999999999998</v>
      </c>
      <c r="AR1005">
        <v>1.5249999999999999</v>
      </c>
      <c r="AS1005">
        <v>10.593999999999999</v>
      </c>
      <c r="AT1005">
        <v>0.16700000000000001</v>
      </c>
      <c r="AU1005">
        <v>3.5999999999999997E-2</v>
      </c>
      <c r="AV1005">
        <v>0.17199999999999999</v>
      </c>
      <c r="AW1005">
        <v>0</v>
      </c>
      <c r="AX1005">
        <v>556579</v>
      </c>
      <c r="AY1005" t="b">
        <v>1</v>
      </c>
      <c r="AZ1005">
        <v>153.32599999999999</v>
      </c>
      <c r="BA1005">
        <v>975.68</v>
      </c>
      <c r="BB1005">
        <v>8.2240000000000002</v>
      </c>
      <c r="BC1005">
        <v>217.92</v>
      </c>
      <c r="BD1005">
        <v>6.2949999999999999</v>
      </c>
      <c r="BE1005">
        <v>975.68499999999995</v>
      </c>
      <c r="BF1005">
        <v>218.44</v>
      </c>
      <c r="BG1005">
        <v>6</v>
      </c>
      <c r="BH1005">
        <v>3</v>
      </c>
      <c r="BI1005">
        <v>6.2240000000000002</v>
      </c>
      <c r="BJ1005">
        <v>5.0359999999999996</v>
      </c>
      <c r="BK1005">
        <v>1.101</v>
      </c>
      <c r="BM1005" t="s">
        <v>144</v>
      </c>
      <c r="BN1005" t="s">
        <v>144</v>
      </c>
      <c r="BO1005" t="s">
        <v>3312</v>
      </c>
      <c r="BQ1005">
        <v>1</v>
      </c>
      <c r="BT1005" s="51" t="s">
        <v>3293</v>
      </c>
      <c r="BV1005" t="s">
        <v>3294</v>
      </c>
      <c r="CB1005" s="51">
        <v>10.91</v>
      </c>
      <c r="CC1005" s="51">
        <v>10.91</v>
      </c>
      <c r="CD1005" s="51">
        <v>8.9999999999999993E-3</v>
      </c>
      <c r="CE1005" s="51">
        <v>1.7000000000000001E-2</v>
      </c>
      <c r="CF1005" s="51">
        <v>0.76100000000000001</v>
      </c>
      <c r="CG1005" t="b">
        <f t="shared" si="15"/>
        <v>1</v>
      </c>
    </row>
    <row r="1006" spans="1:85" hidden="1" x14ac:dyDescent="0.35">
      <c r="A1006" t="s">
        <v>1158</v>
      </c>
      <c r="B1006" t="s">
        <v>3944</v>
      </c>
      <c r="C1006" s="51">
        <v>975.82</v>
      </c>
      <c r="D1006">
        <v>11.21</v>
      </c>
      <c r="E1006" s="68">
        <v>219.14400000000001</v>
      </c>
      <c r="F1006">
        <v>6.2949999999999999</v>
      </c>
      <c r="G1006" t="s">
        <v>3290</v>
      </c>
      <c r="I1006">
        <v>158.76</v>
      </c>
      <c r="J1006">
        <v>975.82600000000002</v>
      </c>
      <c r="K1006" s="73">
        <v>223.28</v>
      </c>
      <c r="L1006">
        <v>5</v>
      </c>
      <c r="M1006">
        <v>1</v>
      </c>
      <c r="N1006" s="51" t="s">
        <v>3944</v>
      </c>
      <c r="O1006">
        <v>1.8340000000000001</v>
      </c>
      <c r="P1006">
        <v>10</v>
      </c>
      <c r="Q1006">
        <v>11.21</v>
      </c>
      <c r="R1006">
        <v>975.82100000000003</v>
      </c>
      <c r="S1006">
        <v>8.968</v>
      </c>
      <c r="T1006">
        <v>219.971</v>
      </c>
      <c r="U1006">
        <v>5.0359999999999996</v>
      </c>
      <c r="V1006">
        <v>100</v>
      </c>
      <c r="W1006">
        <v>1.087</v>
      </c>
      <c r="X1006">
        <v>1.004</v>
      </c>
      <c r="Y1006">
        <v>22.41</v>
      </c>
      <c r="Z1006">
        <v>21.95</v>
      </c>
      <c r="AA1006">
        <v>0.60799999999999998</v>
      </c>
      <c r="AB1006">
        <v>0</v>
      </c>
      <c r="AC1006" t="b">
        <v>1</v>
      </c>
      <c r="AI1006">
        <v>975.82100000000003</v>
      </c>
      <c r="AJ1006">
        <v>220.59800000000001</v>
      </c>
      <c r="AK1006">
        <v>975.82500000000005</v>
      </c>
      <c r="AL1006">
        <v>222.47</v>
      </c>
      <c r="AM1006">
        <v>3.7429999999999999</v>
      </c>
      <c r="AN1006">
        <v>8.26</v>
      </c>
      <c r="AO1006">
        <v>13.94</v>
      </c>
      <c r="AP1006">
        <v>0.63100000000000001</v>
      </c>
      <c r="AQ1006">
        <v>21.98</v>
      </c>
      <c r="AR1006">
        <v>5.9160000000000004</v>
      </c>
      <c r="AS1006">
        <v>0.97499999999999998</v>
      </c>
      <c r="AT1006">
        <v>2E-3</v>
      </c>
      <c r="AU1006">
        <v>0.52700000000000002</v>
      </c>
      <c r="AV1006">
        <v>0.26600000000000001</v>
      </c>
      <c r="AW1006">
        <v>0</v>
      </c>
      <c r="AX1006">
        <v>559952</v>
      </c>
      <c r="AY1006" t="b">
        <v>1</v>
      </c>
      <c r="AZ1006">
        <v>157.946</v>
      </c>
      <c r="BA1006">
        <v>975.82</v>
      </c>
      <c r="BB1006">
        <v>11.21</v>
      </c>
      <c r="BC1006">
        <v>219.14400000000001</v>
      </c>
      <c r="BD1006">
        <v>6.2949999999999999</v>
      </c>
      <c r="BE1006">
        <v>975.82600000000002</v>
      </c>
      <c r="BF1006">
        <v>223.28</v>
      </c>
      <c r="BG1006">
        <v>6</v>
      </c>
      <c r="BH1006">
        <v>3</v>
      </c>
      <c r="BI1006">
        <v>8.968</v>
      </c>
      <c r="BJ1006">
        <v>5.0359999999999996</v>
      </c>
      <c r="BK1006">
        <v>1.0209999999999999</v>
      </c>
      <c r="BM1006" t="s">
        <v>144</v>
      </c>
      <c r="BN1006" t="s">
        <v>144</v>
      </c>
      <c r="BO1006" t="s">
        <v>3312</v>
      </c>
      <c r="BQ1006">
        <v>1</v>
      </c>
      <c r="BT1006" s="51" t="s">
        <v>3293</v>
      </c>
      <c r="BV1006" t="s">
        <v>3294</v>
      </c>
      <c r="CB1006" s="51">
        <v>13.94</v>
      </c>
      <c r="CC1006" s="51">
        <v>13.94</v>
      </c>
      <c r="CD1006" s="51">
        <v>1.4999999999999999E-2</v>
      </c>
      <c r="CE1006" s="51">
        <v>4.1000000000000002E-2</v>
      </c>
      <c r="CF1006" s="51">
        <v>0.76700000000000002</v>
      </c>
      <c r="CG1006" t="b">
        <f t="shared" si="15"/>
        <v>1</v>
      </c>
    </row>
    <row r="1007" spans="1:85" hidden="1" x14ac:dyDescent="0.35">
      <c r="A1007" t="s">
        <v>1159</v>
      </c>
      <c r="B1007" t="s">
        <v>3945</v>
      </c>
      <c r="C1007" s="51">
        <v>975.87599999999998</v>
      </c>
      <c r="D1007">
        <v>10.551</v>
      </c>
      <c r="E1007" s="68">
        <v>219.053</v>
      </c>
      <c r="F1007">
        <v>6.2949999999999999</v>
      </c>
      <c r="G1007" t="s">
        <v>3290</v>
      </c>
      <c r="I1007">
        <v>158.76</v>
      </c>
      <c r="J1007">
        <v>975.88</v>
      </c>
      <c r="K1007" s="73">
        <v>223.25</v>
      </c>
      <c r="L1007">
        <v>6</v>
      </c>
      <c r="M1007">
        <v>1</v>
      </c>
      <c r="N1007" s="51" t="s">
        <v>3945</v>
      </c>
      <c r="O1007">
        <v>1.86</v>
      </c>
      <c r="P1007">
        <v>10</v>
      </c>
      <c r="Q1007">
        <v>10.551</v>
      </c>
      <c r="R1007">
        <v>975.87699999999995</v>
      </c>
      <c r="S1007">
        <v>8.44</v>
      </c>
      <c r="T1007">
        <v>219.893</v>
      </c>
      <c r="U1007">
        <v>5.0359999999999996</v>
      </c>
      <c r="V1007">
        <v>100</v>
      </c>
      <c r="W1007">
        <v>1.087</v>
      </c>
      <c r="X1007">
        <v>1.1910000000000001</v>
      </c>
      <c r="Y1007">
        <v>22.41</v>
      </c>
      <c r="Z1007">
        <v>21.95</v>
      </c>
      <c r="AA1007">
        <v>0.60799999999999998</v>
      </c>
      <c r="AB1007">
        <v>0</v>
      </c>
      <c r="AC1007" t="b">
        <v>1</v>
      </c>
      <c r="AI1007">
        <v>975.87400000000002</v>
      </c>
      <c r="AJ1007">
        <v>220.392</v>
      </c>
      <c r="AK1007">
        <v>975.88</v>
      </c>
      <c r="AL1007">
        <v>222.43199999999999</v>
      </c>
      <c r="AM1007">
        <v>4.0789999999999997</v>
      </c>
      <c r="AN1007">
        <v>10.32</v>
      </c>
      <c r="AO1007">
        <v>10.46</v>
      </c>
      <c r="AP1007">
        <v>0.80800000000000005</v>
      </c>
      <c r="AQ1007">
        <v>21.966000000000001</v>
      </c>
      <c r="AR1007">
        <v>1.7290000000000001</v>
      </c>
      <c r="AS1007">
        <v>15.943</v>
      </c>
      <c r="AT1007">
        <v>0</v>
      </c>
      <c r="AU1007">
        <v>0.52700000000000002</v>
      </c>
      <c r="AV1007">
        <v>0.26800000000000002</v>
      </c>
      <c r="AW1007">
        <v>0</v>
      </c>
      <c r="AX1007">
        <v>563325</v>
      </c>
      <c r="AY1007" t="b">
        <v>1</v>
      </c>
      <c r="AZ1007">
        <v>157.946</v>
      </c>
      <c r="BA1007">
        <v>975.87599999999998</v>
      </c>
      <c r="BB1007">
        <v>10.551</v>
      </c>
      <c r="BC1007">
        <v>219.053</v>
      </c>
      <c r="BD1007">
        <v>6.2949999999999999</v>
      </c>
      <c r="BE1007">
        <v>975.88</v>
      </c>
      <c r="BF1007">
        <v>223.25</v>
      </c>
      <c r="BG1007">
        <v>7</v>
      </c>
      <c r="BH1007">
        <v>3</v>
      </c>
      <c r="BI1007">
        <v>8.44</v>
      </c>
      <c r="BJ1007">
        <v>5.0359999999999996</v>
      </c>
      <c r="BK1007">
        <v>1.21</v>
      </c>
      <c r="BM1007" t="s">
        <v>144</v>
      </c>
      <c r="BN1007" t="s">
        <v>144</v>
      </c>
      <c r="BO1007" t="s">
        <v>3312</v>
      </c>
      <c r="BQ1007">
        <v>1</v>
      </c>
      <c r="BT1007" s="51" t="s">
        <v>3293</v>
      </c>
      <c r="BV1007" t="s">
        <v>3294</v>
      </c>
      <c r="CB1007" s="51">
        <v>10.46</v>
      </c>
      <c r="CC1007" s="51">
        <v>10.46</v>
      </c>
      <c r="CD1007" s="51">
        <v>1.2999999999999999E-2</v>
      </c>
      <c r="CE1007" s="51">
        <v>2.1999999999999999E-2</v>
      </c>
      <c r="CF1007" s="51">
        <v>0.78400000000000003</v>
      </c>
      <c r="CG1007" t="b">
        <f t="shared" si="15"/>
        <v>1</v>
      </c>
    </row>
    <row r="1008" spans="1:85" hidden="1" x14ac:dyDescent="0.35">
      <c r="A1008" t="s">
        <v>1160</v>
      </c>
      <c r="B1008" t="s">
        <v>3946</v>
      </c>
      <c r="C1008" s="51">
        <v>976.61300000000006</v>
      </c>
      <c r="D1008">
        <v>8</v>
      </c>
      <c r="E1008" s="68">
        <v>220.173</v>
      </c>
      <c r="F1008">
        <v>6.2949999999999999</v>
      </c>
      <c r="G1008" t="s">
        <v>3290</v>
      </c>
      <c r="I1008">
        <v>161.24</v>
      </c>
      <c r="J1008">
        <v>976.61500000000001</v>
      </c>
      <c r="K1008" s="73">
        <v>225.26</v>
      </c>
      <c r="L1008">
        <v>4</v>
      </c>
      <c r="M1008">
        <v>1</v>
      </c>
      <c r="N1008" s="51" t="s">
        <v>3946</v>
      </c>
      <c r="O1008">
        <v>1.8149999999999999</v>
      </c>
      <c r="P1008">
        <v>10</v>
      </c>
      <c r="Q1008">
        <v>8</v>
      </c>
      <c r="R1008">
        <v>976.61400000000003</v>
      </c>
      <c r="S1008">
        <v>6</v>
      </c>
      <c r="T1008">
        <v>221.191</v>
      </c>
      <c r="U1008">
        <v>5.0359999999999996</v>
      </c>
      <c r="V1008">
        <v>100</v>
      </c>
      <c r="W1008">
        <v>1.087</v>
      </c>
      <c r="X1008">
        <v>0.874</v>
      </c>
      <c r="Y1008">
        <v>22.434999999999999</v>
      </c>
      <c r="Z1008">
        <v>21.95</v>
      </c>
      <c r="AA1008">
        <v>0.60799999999999998</v>
      </c>
      <c r="AB1008">
        <v>0</v>
      </c>
      <c r="AC1008" t="b">
        <v>1</v>
      </c>
      <c r="AI1008">
        <v>976.61099999999999</v>
      </c>
      <c r="AJ1008">
        <v>223.18299999999999</v>
      </c>
      <c r="AK1008">
        <v>976.61500000000001</v>
      </c>
      <c r="AL1008">
        <v>224.48599999999999</v>
      </c>
      <c r="AM1008">
        <v>2.6059999999999999</v>
      </c>
      <c r="AN1008">
        <v>7.82</v>
      </c>
      <c r="AO1008">
        <v>10.63</v>
      </c>
      <c r="AP1008">
        <v>0.57499999999999996</v>
      </c>
      <c r="AQ1008">
        <v>21.937000000000001</v>
      </c>
      <c r="AR1008">
        <v>4.1589999999999998</v>
      </c>
      <c r="AS1008">
        <v>0.83899999999999997</v>
      </c>
      <c r="AT1008">
        <v>3.0000000000000001E-3</v>
      </c>
      <c r="AU1008">
        <v>0.52700000000000002</v>
      </c>
      <c r="AV1008">
        <v>0.104</v>
      </c>
      <c r="AW1008">
        <v>0</v>
      </c>
      <c r="AX1008">
        <v>566698</v>
      </c>
      <c r="AY1008" t="b">
        <v>1</v>
      </c>
      <c r="AZ1008">
        <v>160.46700000000001</v>
      </c>
      <c r="BA1008">
        <v>976.61300000000006</v>
      </c>
      <c r="BB1008">
        <v>8</v>
      </c>
      <c r="BC1008">
        <v>220.173</v>
      </c>
      <c r="BD1008">
        <v>6.2949999999999999</v>
      </c>
      <c r="BE1008">
        <v>976.61500000000001</v>
      </c>
      <c r="BF1008">
        <v>225.26</v>
      </c>
      <c r="BG1008">
        <v>6</v>
      </c>
      <c r="BH1008">
        <v>3</v>
      </c>
      <c r="BI1008">
        <v>6</v>
      </c>
      <c r="BJ1008">
        <v>5.0359999999999996</v>
      </c>
      <c r="BK1008">
        <v>0.94599999999999995</v>
      </c>
      <c r="BM1008" t="s">
        <v>144</v>
      </c>
      <c r="BN1008" t="s">
        <v>144</v>
      </c>
      <c r="BO1008" t="s">
        <v>3312</v>
      </c>
      <c r="BQ1008">
        <v>1</v>
      </c>
      <c r="BT1008" s="51" t="s">
        <v>3293</v>
      </c>
      <c r="BV1008" t="s">
        <v>3294</v>
      </c>
      <c r="CB1008" s="51">
        <v>10.63</v>
      </c>
      <c r="CC1008" s="51">
        <v>10.63</v>
      </c>
      <c r="CD1008" s="51">
        <v>1.2999999999999999E-2</v>
      </c>
      <c r="CE1008" s="51">
        <v>3.4000000000000002E-2</v>
      </c>
      <c r="CF1008" s="51">
        <v>0.57499999999999996</v>
      </c>
      <c r="CG1008" t="b">
        <f t="shared" si="15"/>
        <v>1</v>
      </c>
    </row>
    <row r="1009" spans="1:85" hidden="1" x14ac:dyDescent="0.35">
      <c r="A1009" t="s">
        <v>1161</v>
      </c>
      <c r="B1009" t="s">
        <v>3947</v>
      </c>
      <c r="C1009" s="51">
        <v>977.45399999999995</v>
      </c>
      <c r="D1009">
        <v>10.032</v>
      </c>
      <c r="E1009" s="68">
        <v>217.749</v>
      </c>
      <c r="F1009">
        <v>6.2949999999999999</v>
      </c>
      <c r="G1009" t="s">
        <v>3290</v>
      </c>
      <c r="I1009">
        <v>156.29</v>
      </c>
      <c r="J1009">
        <v>977.45899999999995</v>
      </c>
      <c r="K1009" s="73">
        <v>219.62</v>
      </c>
      <c r="L1009">
        <v>9</v>
      </c>
      <c r="M1009">
        <v>1</v>
      </c>
      <c r="N1009" s="51" t="s">
        <v>3947</v>
      </c>
      <c r="O1009">
        <v>1.851</v>
      </c>
      <c r="P1009">
        <v>10</v>
      </c>
      <c r="Q1009">
        <v>10.032</v>
      </c>
      <c r="R1009">
        <v>977.45500000000004</v>
      </c>
      <c r="S1009">
        <v>8.0259999999999998</v>
      </c>
      <c r="T1009">
        <v>218.12299999999999</v>
      </c>
      <c r="U1009">
        <v>5.0359999999999996</v>
      </c>
      <c r="V1009">
        <v>100</v>
      </c>
      <c r="W1009">
        <v>1.087</v>
      </c>
      <c r="X1009">
        <v>1.804</v>
      </c>
      <c r="Y1009">
        <v>22.565000000000001</v>
      </c>
      <c r="Z1009">
        <v>21.95</v>
      </c>
      <c r="AA1009">
        <v>0.60799999999999998</v>
      </c>
      <c r="AB1009">
        <v>0</v>
      </c>
      <c r="AC1009" t="b">
        <v>1</v>
      </c>
      <c r="AI1009">
        <v>977.45299999999997</v>
      </c>
      <c r="AJ1009">
        <v>216.63300000000001</v>
      </c>
      <c r="AK1009">
        <v>977.45799999999997</v>
      </c>
      <c r="AL1009">
        <v>218.761</v>
      </c>
      <c r="AM1009">
        <v>4.2549999999999999</v>
      </c>
      <c r="AN1009">
        <v>10.93</v>
      </c>
      <c r="AO1009">
        <v>13.08</v>
      </c>
      <c r="AP1009">
        <v>1.379</v>
      </c>
      <c r="AQ1009">
        <v>21.975000000000001</v>
      </c>
      <c r="AR1009">
        <v>7.8259999999999996</v>
      </c>
      <c r="AS1009">
        <v>16.381</v>
      </c>
      <c r="AT1009">
        <v>6.0000000000000001E-3</v>
      </c>
      <c r="AU1009">
        <v>0.29199999999999998</v>
      </c>
      <c r="AV1009">
        <v>0.36899999999999999</v>
      </c>
      <c r="AW1009">
        <v>0</v>
      </c>
      <c r="AX1009">
        <v>570071</v>
      </c>
      <c r="AY1009" t="b">
        <v>1</v>
      </c>
      <c r="AZ1009">
        <v>155.42599999999999</v>
      </c>
      <c r="BA1009">
        <v>977.45399999999995</v>
      </c>
      <c r="BB1009">
        <v>10.032</v>
      </c>
      <c r="BC1009">
        <v>217.749</v>
      </c>
      <c r="BD1009">
        <v>6.2949999999999999</v>
      </c>
      <c r="BE1009">
        <v>977.45899999999995</v>
      </c>
      <c r="BF1009">
        <v>219.62</v>
      </c>
      <c r="BG1009">
        <v>10</v>
      </c>
      <c r="BH1009">
        <v>3</v>
      </c>
      <c r="BI1009">
        <v>8.0259999999999998</v>
      </c>
      <c r="BJ1009">
        <v>5.0359999999999996</v>
      </c>
      <c r="BK1009">
        <v>1.726</v>
      </c>
      <c r="BM1009" t="s">
        <v>144</v>
      </c>
      <c r="BN1009" t="s">
        <v>144</v>
      </c>
      <c r="BO1009" t="s">
        <v>3292</v>
      </c>
      <c r="BQ1009">
        <v>1</v>
      </c>
      <c r="BT1009" s="51" t="s">
        <v>3293</v>
      </c>
      <c r="CB1009" s="51">
        <v>13.08</v>
      </c>
      <c r="CC1009" s="51">
        <v>13.08</v>
      </c>
      <c r="CD1009" s="51">
        <v>2.4E-2</v>
      </c>
      <c r="CE1009" s="51">
        <v>3.5000000000000003E-2</v>
      </c>
      <c r="CF1009" s="51">
        <v>0.85599999999999998</v>
      </c>
      <c r="CG1009" t="b">
        <f t="shared" si="15"/>
        <v>1</v>
      </c>
    </row>
    <row r="1010" spans="1:85" hidden="1" x14ac:dyDescent="0.35">
      <c r="A1010" t="s">
        <v>1162</v>
      </c>
      <c r="B1010" t="s">
        <v>3948</v>
      </c>
      <c r="C1010" s="51">
        <v>977.495</v>
      </c>
      <c r="D1010">
        <v>10.130000000000001</v>
      </c>
      <c r="E1010" s="68">
        <v>219.78800000000001</v>
      </c>
      <c r="F1010">
        <v>6.2949999999999999</v>
      </c>
      <c r="G1010" t="s">
        <v>3290</v>
      </c>
      <c r="I1010">
        <v>158.76</v>
      </c>
      <c r="J1010">
        <v>977.50199999999995</v>
      </c>
      <c r="K1010" s="73">
        <v>222.08</v>
      </c>
      <c r="L1010">
        <v>6</v>
      </c>
      <c r="M1010">
        <v>1</v>
      </c>
      <c r="N1010" s="51" t="s">
        <v>3948</v>
      </c>
      <c r="O1010">
        <v>1.853</v>
      </c>
      <c r="P1010">
        <v>10</v>
      </c>
      <c r="Q1010">
        <v>10.130000000000001</v>
      </c>
      <c r="R1010">
        <v>977.49699999999996</v>
      </c>
      <c r="S1010">
        <v>8.1039999999999992</v>
      </c>
      <c r="T1010">
        <v>220.24600000000001</v>
      </c>
      <c r="U1010">
        <v>5.0359999999999996</v>
      </c>
      <c r="V1010">
        <v>100</v>
      </c>
      <c r="W1010">
        <v>1.087</v>
      </c>
      <c r="X1010">
        <v>1.119</v>
      </c>
      <c r="Y1010">
        <v>22.41</v>
      </c>
      <c r="Z1010">
        <v>21.95</v>
      </c>
      <c r="AA1010">
        <v>0.60799999999999998</v>
      </c>
      <c r="AB1010">
        <v>0</v>
      </c>
      <c r="AC1010" t="b">
        <v>1</v>
      </c>
      <c r="AI1010">
        <v>977.49199999999996</v>
      </c>
      <c r="AJ1010">
        <v>220.149</v>
      </c>
      <c r="AK1010">
        <v>977.49900000000002</v>
      </c>
      <c r="AL1010">
        <v>222.10300000000001</v>
      </c>
      <c r="AM1010">
        <v>3.907</v>
      </c>
      <c r="AN1010">
        <v>12.78</v>
      </c>
      <c r="AO1010">
        <v>11.97</v>
      </c>
      <c r="AP1010">
        <v>0.77800000000000002</v>
      </c>
      <c r="AQ1010">
        <v>21.981000000000002</v>
      </c>
      <c r="AR1010">
        <v>7.0620000000000003</v>
      </c>
      <c r="AS1010">
        <v>15.712</v>
      </c>
      <c r="AT1010">
        <v>3.6999999999999998E-2</v>
      </c>
      <c r="AU1010">
        <v>0.224</v>
      </c>
      <c r="AV1010">
        <v>0.158</v>
      </c>
      <c r="AW1010">
        <v>0</v>
      </c>
      <c r="AX1010">
        <v>573444</v>
      </c>
      <c r="AY1010" t="b">
        <v>1</v>
      </c>
      <c r="AZ1010">
        <v>158.786</v>
      </c>
      <c r="BA1010">
        <v>977.495</v>
      </c>
      <c r="BB1010">
        <v>10.130000000000001</v>
      </c>
      <c r="BC1010">
        <v>219.78800000000001</v>
      </c>
      <c r="BD1010">
        <v>6.2949999999999999</v>
      </c>
      <c r="BE1010">
        <v>977.50199999999995</v>
      </c>
      <c r="BF1010">
        <v>222.08</v>
      </c>
      <c r="BG1010">
        <v>7</v>
      </c>
      <c r="BH1010">
        <v>3</v>
      </c>
      <c r="BM1010" t="s">
        <v>144</v>
      </c>
      <c r="BN1010" t="s">
        <v>144</v>
      </c>
      <c r="BO1010" t="s">
        <v>3296</v>
      </c>
      <c r="BQ1010">
        <v>1</v>
      </c>
      <c r="BT1010" s="51" t="s">
        <v>3293</v>
      </c>
      <c r="BV1010" t="s">
        <v>3294</v>
      </c>
      <c r="CB1010" s="51">
        <v>11.97</v>
      </c>
      <c r="CC1010" s="51">
        <v>11.97</v>
      </c>
      <c r="CD1010" s="51">
        <v>1.4E-2</v>
      </c>
      <c r="CE1010" s="51">
        <v>2.7E-2</v>
      </c>
      <c r="CF1010" s="51">
        <v>0.86099999999999999</v>
      </c>
      <c r="CG1010" t="b">
        <f t="shared" si="15"/>
        <v>1</v>
      </c>
    </row>
    <row r="1011" spans="1:85" hidden="1" x14ac:dyDescent="0.35">
      <c r="A1011" t="s">
        <v>1163</v>
      </c>
      <c r="B1011" t="s">
        <v>3949</v>
      </c>
      <c r="C1011" s="51">
        <v>977.53300000000002</v>
      </c>
      <c r="D1011">
        <v>9.8480000000000008</v>
      </c>
      <c r="E1011" s="68">
        <v>219.96199999999999</v>
      </c>
      <c r="F1011">
        <v>6.2949999999999999</v>
      </c>
      <c r="G1011" t="s">
        <v>3290</v>
      </c>
      <c r="I1011">
        <v>158.76</v>
      </c>
      <c r="J1011">
        <v>977.53800000000001</v>
      </c>
      <c r="K1011" s="73">
        <v>222.06</v>
      </c>
      <c r="L1011">
        <v>6</v>
      </c>
      <c r="M1011">
        <v>1</v>
      </c>
      <c r="N1011" s="51" t="s">
        <v>3949</v>
      </c>
      <c r="O1011">
        <v>1.8440000000000001</v>
      </c>
      <c r="P1011">
        <v>10</v>
      </c>
      <c r="Q1011">
        <v>9.8480000000000008</v>
      </c>
      <c r="R1011">
        <v>977.53399999999999</v>
      </c>
      <c r="S1011">
        <v>7.8479999999999999</v>
      </c>
      <c r="T1011">
        <v>220.381</v>
      </c>
      <c r="U1011">
        <v>5.0359999999999996</v>
      </c>
      <c r="V1011">
        <v>100</v>
      </c>
      <c r="W1011">
        <v>1.087</v>
      </c>
      <c r="X1011">
        <v>1.179</v>
      </c>
      <c r="Y1011">
        <v>22.5</v>
      </c>
      <c r="Z1011">
        <v>21.95</v>
      </c>
      <c r="AA1011">
        <v>0.60799999999999998</v>
      </c>
      <c r="AB1011">
        <v>0</v>
      </c>
      <c r="AC1011" t="b">
        <v>1</v>
      </c>
      <c r="AI1011">
        <v>977.53099999999995</v>
      </c>
      <c r="AJ1011">
        <v>220.62299999999999</v>
      </c>
      <c r="AK1011">
        <v>977.53599999999994</v>
      </c>
      <c r="AL1011">
        <v>222.083</v>
      </c>
      <c r="AM1011">
        <v>2.9209999999999998</v>
      </c>
      <c r="AN1011">
        <v>9.0399999999999991</v>
      </c>
      <c r="AO1011">
        <v>13.4</v>
      </c>
      <c r="AP1011">
        <v>0.79200000000000004</v>
      </c>
      <c r="AQ1011">
        <v>21.98</v>
      </c>
      <c r="AR1011">
        <v>0.80400000000000005</v>
      </c>
      <c r="AS1011">
        <v>12.05</v>
      </c>
      <c r="AT1011">
        <v>0.17499999999999999</v>
      </c>
      <c r="AU1011">
        <v>0.10299999999999999</v>
      </c>
      <c r="AV1011">
        <v>0.222</v>
      </c>
      <c r="AW1011">
        <v>0</v>
      </c>
      <c r="AX1011">
        <v>576817</v>
      </c>
      <c r="AY1011" t="b">
        <v>1</v>
      </c>
      <c r="AZ1011">
        <v>158.786</v>
      </c>
      <c r="BA1011">
        <v>977.53300000000002</v>
      </c>
      <c r="BB1011">
        <v>9.8480000000000008</v>
      </c>
      <c r="BC1011">
        <v>219.96199999999999</v>
      </c>
      <c r="BD1011">
        <v>6.2949999999999999</v>
      </c>
      <c r="BE1011">
        <v>977.53800000000001</v>
      </c>
      <c r="BF1011">
        <v>222.06</v>
      </c>
      <c r="BG1011">
        <v>7</v>
      </c>
      <c r="BH1011">
        <v>3</v>
      </c>
      <c r="BI1011">
        <v>7.8479999999999999</v>
      </c>
      <c r="BJ1011">
        <v>5.0359999999999996</v>
      </c>
      <c r="BK1011">
        <v>1.1299999999999999</v>
      </c>
      <c r="BM1011" t="s">
        <v>144</v>
      </c>
      <c r="BN1011" t="s">
        <v>144</v>
      </c>
      <c r="BO1011" t="s">
        <v>3292</v>
      </c>
      <c r="BQ1011">
        <v>1</v>
      </c>
      <c r="BT1011" s="51" t="s">
        <v>3293</v>
      </c>
      <c r="BV1011" t="s">
        <v>3294</v>
      </c>
      <c r="CB1011" s="51">
        <v>13.4</v>
      </c>
      <c r="CC1011" s="51">
        <v>13.4</v>
      </c>
      <c r="CD1011" s="51">
        <v>8.9999999999999993E-3</v>
      </c>
      <c r="CE1011" s="51">
        <v>2.1000000000000001E-2</v>
      </c>
      <c r="CF1011" s="51">
        <v>0.85599999999999998</v>
      </c>
      <c r="CG1011" t="b">
        <f t="shared" si="15"/>
        <v>1</v>
      </c>
    </row>
    <row r="1012" spans="1:85" hidden="1" x14ac:dyDescent="0.35">
      <c r="A1012" t="s">
        <v>1164</v>
      </c>
      <c r="B1012" t="s">
        <v>3950</v>
      </c>
      <c r="C1012" s="51">
        <v>977.88699999999994</v>
      </c>
      <c r="D1012">
        <v>8.3879999999999999</v>
      </c>
      <c r="E1012" s="68">
        <v>221.24199999999999</v>
      </c>
      <c r="F1012">
        <v>6.2949999999999999</v>
      </c>
      <c r="G1012" t="s">
        <v>3290</v>
      </c>
      <c r="I1012">
        <v>161.24</v>
      </c>
      <c r="J1012">
        <v>977.88900000000001</v>
      </c>
      <c r="K1012" s="73">
        <v>224.39</v>
      </c>
      <c r="L1012">
        <v>6</v>
      </c>
      <c r="M1012">
        <v>1</v>
      </c>
      <c r="N1012" s="51" t="s">
        <v>3950</v>
      </c>
      <c r="O1012">
        <v>1.823</v>
      </c>
      <c r="P1012">
        <v>10</v>
      </c>
      <c r="Q1012">
        <v>8.3879999999999999</v>
      </c>
      <c r="R1012">
        <v>977.88699999999994</v>
      </c>
      <c r="S1012">
        <v>6.3879999999999999</v>
      </c>
      <c r="T1012">
        <v>221.87200000000001</v>
      </c>
      <c r="U1012">
        <v>5.0359999999999996</v>
      </c>
      <c r="V1012">
        <v>100</v>
      </c>
      <c r="W1012">
        <v>1.087</v>
      </c>
      <c r="X1012">
        <v>1.143</v>
      </c>
      <c r="Y1012">
        <v>22.53</v>
      </c>
      <c r="Z1012">
        <v>21.95</v>
      </c>
      <c r="AA1012">
        <v>0.60799999999999998</v>
      </c>
      <c r="AB1012">
        <v>0</v>
      </c>
      <c r="AC1012" t="b">
        <v>1</v>
      </c>
      <c r="AI1012">
        <v>977.88599999999997</v>
      </c>
      <c r="AJ1012">
        <v>222.22800000000001</v>
      </c>
      <c r="AK1012">
        <v>977.88900000000001</v>
      </c>
      <c r="AL1012">
        <v>224.03899999999999</v>
      </c>
      <c r="AM1012">
        <v>3.6219999999999999</v>
      </c>
      <c r="AN1012">
        <v>6.76</v>
      </c>
      <c r="AO1012">
        <v>12.12</v>
      </c>
      <c r="AP1012">
        <v>0.71599999999999997</v>
      </c>
      <c r="AQ1012">
        <v>22.009</v>
      </c>
      <c r="AR1012">
        <v>8.3610000000000007</v>
      </c>
      <c r="AS1012">
        <v>23.683</v>
      </c>
      <c r="AT1012">
        <v>6.2E-2</v>
      </c>
      <c r="AU1012">
        <v>0.25</v>
      </c>
      <c r="AV1012">
        <v>0.24099999999999999</v>
      </c>
      <c r="AW1012">
        <v>0</v>
      </c>
      <c r="AX1012">
        <v>580190</v>
      </c>
      <c r="AY1012" t="b">
        <v>1</v>
      </c>
      <c r="AZ1012">
        <v>160.887</v>
      </c>
      <c r="BA1012">
        <v>977.88699999999994</v>
      </c>
      <c r="BB1012">
        <v>8.3879999999999999</v>
      </c>
      <c r="BC1012">
        <v>221.24199999999999</v>
      </c>
      <c r="BD1012">
        <v>6.2949999999999999</v>
      </c>
      <c r="BE1012">
        <v>977.88900000000001</v>
      </c>
      <c r="BF1012">
        <v>224.39</v>
      </c>
      <c r="BG1012">
        <v>7</v>
      </c>
      <c r="BH1012">
        <v>3</v>
      </c>
      <c r="BI1012">
        <v>6.3879999999999999</v>
      </c>
      <c r="BJ1012">
        <v>5.0359999999999996</v>
      </c>
      <c r="BK1012">
        <v>1.131</v>
      </c>
      <c r="BM1012" t="s">
        <v>144</v>
      </c>
      <c r="BN1012" t="s">
        <v>144</v>
      </c>
      <c r="BO1012" t="s">
        <v>3312</v>
      </c>
      <c r="BQ1012">
        <v>1</v>
      </c>
      <c r="BT1012" s="51" t="s">
        <v>3293</v>
      </c>
      <c r="BV1012" t="s">
        <v>3294</v>
      </c>
      <c r="CB1012" s="51">
        <v>12.12</v>
      </c>
      <c r="CC1012" s="51">
        <v>12.12</v>
      </c>
      <c r="CD1012" s="51">
        <v>1.6E-2</v>
      </c>
      <c r="CE1012" s="51">
        <v>3.2000000000000001E-2</v>
      </c>
      <c r="CF1012" s="51">
        <v>0.71099999999999997</v>
      </c>
      <c r="CG1012" t="b">
        <f t="shared" si="15"/>
        <v>1</v>
      </c>
    </row>
    <row r="1013" spans="1:85" hidden="1" x14ac:dyDescent="0.35">
      <c r="A1013" t="s">
        <v>1165</v>
      </c>
      <c r="B1013" t="s">
        <v>3951</v>
      </c>
      <c r="C1013" s="51">
        <v>978.048</v>
      </c>
      <c r="D1013">
        <v>10.401999999999999</v>
      </c>
      <c r="E1013" s="68">
        <v>221.172</v>
      </c>
      <c r="F1013">
        <v>6.2949999999999999</v>
      </c>
      <c r="G1013" t="s">
        <v>3290</v>
      </c>
      <c r="I1013">
        <v>161.24</v>
      </c>
      <c r="J1013">
        <v>978.05399999999997</v>
      </c>
      <c r="K1013" s="73">
        <v>224.32</v>
      </c>
      <c r="L1013">
        <v>7</v>
      </c>
      <c r="M1013">
        <v>1</v>
      </c>
      <c r="N1013" s="51" t="s">
        <v>3951</v>
      </c>
      <c r="O1013">
        <v>1.839</v>
      </c>
      <c r="P1013">
        <v>10</v>
      </c>
      <c r="Q1013">
        <v>10.401999999999999</v>
      </c>
      <c r="R1013">
        <v>978.04899999999998</v>
      </c>
      <c r="S1013">
        <v>8.3209999999999997</v>
      </c>
      <c r="T1013">
        <v>221.80199999999999</v>
      </c>
      <c r="U1013">
        <v>5.0359999999999996</v>
      </c>
      <c r="V1013">
        <v>100</v>
      </c>
      <c r="W1013">
        <v>1.087</v>
      </c>
      <c r="X1013">
        <v>1.464</v>
      </c>
      <c r="Y1013">
        <v>22.437000000000001</v>
      </c>
      <c r="Z1013">
        <v>21.95</v>
      </c>
      <c r="AA1013">
        <v>0.60799999999999998</v>
      </c>
      <c r="AB1013">
        <v>0</v>
      </c>
      <c r="AC1013" t="b">
        <v>1</v>
      </c>
      <c r="AI1013">
        <v>978.04700000000003</v>
      </c>
      <c r="AJ1013">
        <v>222.62</v>
      </c>
      <c r="AK1013">
        <v>978.05200000000002</v>
      </c>
      <c r="AL1013">
        <v>224.38900000000001</v>
      </c>
      <c r="AM1013">
        <v>3.5379999999999998</v>
      </c>
      <c r="AN1013">
        <v>8.51</v>
      </c>
      <c r="AO1013">
        <v>11.07</v>
      </c>
      <c r="AP1013">
        <v>0.92900000000000005</v>
      </c>
      <c r="AQ1013">
        <v>22.021000000000001</v>
      </c>
      <c r="AR1013">
        <v>1.35</v>
      </c>
      <c r="AS1013">
        <v>1.669</v>
      </c>
      <c r="AT1013">
        <v>8.9999999999999993E-3</v>
      </c>
      <c r="AU1013">
        <v>0.36</v>
      </c>
      <c r="AV1013">
        <v>0.107</v>
      </c>
      <c r="AW1013">
        <v>0</v>
      </c>
      <c r="AX1013">
        <v>583563</v>
      </c>
      <c r="AY1013" t="b">
        <v>1</v>
      </c>
      <c r="AZ1013">
        <v>161.30699999999999</v>
      </c>
      <c r="BA1013">
        <v>978.048</v>
      </c>
      <c r="BB1013">
        <v>10.401999999999999</v>
      </c>
      <c r="BC1013">
        <v>221.172</v>
      </c>
      <c r="BD1013">
        <v>6.2949999999999999</v>
      </c>
      <c r="BE1013">
        <v>978.05399999999997</v>
      </c>
      <c r="BF1013">
        <v>224.32</v>
      </c>
      <c r="BG1013">
        <v>9</v>
      </c>
      <c r="BH1013">
        <v>3</v>
      </c>
      <c r="BM1013" t="s">
        <v>144</v>
      </c>
      <c r="BN1013" t="s">
        <v>144</v>
      </c>
      <c r="BO1013" t="s">
        <v>3296</v>
      </c>
      <c r="BQ1013">
        <v>1</v>
      </c>
      <c r="BT1013" s="51" t="s">
        <v>3293</v>
      </c>
      <c r="CB1013" s="51">
        <v>11.07</v>
      </c>
      <c r="CC1013" s="51">
        <v>11.07</v>
      </c>
      <c r="CD1013" s="51">
        <v>1.2999999999999999E-2</v>
      </c>
      <c r="CE1013" s="51">
        <v>2.1000000000000001E-2</v>
      </c>
      <c r="CF1013" s="51">
        <v>0.75</v>
      </c>
      <c r="CG1013" t="b">
        <f t="shared" si="15"/>
        <v>1</v>
      </c>
    </row>
    <row r="1014" spans="1:85" hidden="1" x14ac:dyDescent="0.35">
      <c r="A1014" t="s">
        <v>1166</v>
      </c>
      <c r="B1014" t="s">
        <v>3952</v>
      </c>
      <c r="C1014" s="51">
        <v>978.23699999999997</v>
      </c>
      <c r="D1014">
        <v>8.2620000000000005</v>
      </c>
      <c r="E1014" s="68">
        <v>217.24199999999999</v>
      </c>
      <c r="F1014">
        <v>6.2949999999999999</v>
      </c>
      <c r="G1014" t="s">
        <v>3290</v>
      </c>
      <c r="I1014">
        <v>156.29</v>
      </c>
      <c r="J1014">
        <v>978.24199999999996</v>
      </c>
      <c r="K1014" s="73">
        <v>219.34</v>
      </c>
      <c r="L1014">
        <v>6</v>
      </c>
      <c r="M1014">
        <v>1</v>
      </c>
      <c r="N1014" s="51" t="s">
        <v>3952</v>
      </c>
      <c r="O1014">
        <v>1.8320000000000001</v>
      </c>
      <c r="P1014">
        <v>10</v>
      </c>
      <c r="Q1014">
        <v>8.2620000000000005</v>
      </c>
      <c r="R1014">
        <v>978.23800000000006</v>
      </c>
      <c r="S1014">
        <v>6.2619999999999996</v>
      </c>
      <c r="T1014">
        <v>217.661</v>
      </c>
      <c r="U1014">
        <v>5.0359999999999996</v>
      </c>
      <c r="V1014">
        <v>100</v>
      </c>
      <c r="W1014">
        <v>1.087</v>
      </c>
      <c r="X1014">
        <v>1.143</v>
      </c>
      <c r="Y1014">
        <v>22.66</v>
      </c>
      <c r="Z1014">
        <v>21.95</v>
      </c>
      <c r="AA1014">
        <v>0.60799999999999998</v>
      </c>
      <c r="AB1014">
        <v>0</v>
      </c>
      <c r="AC1014" t="b">
        <v>1</v>
      </c>
      <c r="AI1014">
        <v>978.23400000000004</v>
      </c>
      <c r="AJ1014">
        <v>217.08600000000001</v>
      </c>
      <c r="AK1014">
        <v>978.24</v>
      </c>
      <c r="AL1014">
        <v>219.31399999999999</v>
      </c>
      <c r="AM1014">
        <v>4.4569999999999999</v>
      </c>
      <c r="AN1014">
        <v>12.41</v>
      </c>
      <c r="AO1014">
        <v>11.95</v>
      </c>
      <c r="AP1014">
        <v>0.75600000000000001</v>
      </c>
      <c r="AQ1014">
        <v>22.035</v>
      </c>
      <c r="AR1014">
        <v>6.9</v>
      </c>
      <c r="AS1014">
        <v>0.68700000000000006</v>
      </c>
      <c r="AT1014">
        <v>4.0000000000000001E-3</v>
      </c>
      <c r="AU1014">
        <v>0.33600000000000002</v>
      </c>
      <c r="AV1014">
        <v>0.157</v>
      </c>
      <c r="AW1014">
        <v>0</v>
      </c>
      <c r="AX1014">
        <v>586936</v>
      </c>
      <c r="AY1014" t="b">
        <v>1</v>
      </c>
      <c r="AZ1014">
        <v>156.26599999999999</v>
      </c>
      <c r="BA1014">
        <v>978.23699999999997</v>
      </c>
      <c r="BB1014">
        <v>8.2620000000000005</v>
      </c>
      <c r="BC1014">
        <v>217.24199999999999</v>
      </c>
      <c r="BD1014">
        <v>6.2949999999999999</v>
      </c>
      <c r="BE1014">
        <v>978.24199999999996</v>
      </c>
      <c r="BF1014">
        <v>219.34</v>
      </c>
      <c r="BG1014">
        <v>6</v>
      </c>
      <c r="BH1014">
        <v>3</v>
      </c>
      <c r="BI1014">
        <v>6.2619999999999996</v>
      </c>
      <c r="BJ1014">
        <v>5.0359999999999996</v>
      </c>
      <c r="BK1014">
        <v>1.093</v>
      </c>
      <c r="BM1014" t="s">
        <v>144</v>
      </c>
      <c r="BN1014" t="s">
        <v>144</v>
      </c>
      <c r="BO1014" t="s">
        <v>3312</v>
      </c>
      <c r="BQ1014">
        <v>1</v>
      </c>
      <c r="BT1014" s="51" t="s">
        <v>3293</v>
      </c>
      <c r="BV1014" t="s">
        <v>3294</v>
      </c>
      <c r="CB1014" s="51">
        <v>11.95</v>
      </c>
      <c r="CC1014" s="51">
        <v>11.95</v>
      </c>
      <c r="CD1014" s="51">
        <v>0.01</v>
      </c>
      <c r="CE1014" s="51">
        <v>0.02</v>
      </c>
      <c r="CF1014" s="51">
        <v>0.85699999999999998</v>
      </c>
      <c r="CG1014" t="b">
        <f t="shared" si="15"/>
        <v>1</v>
      </c>
    </row>
    <row r="1015" spans="1:85" hidden="1" x14ac:dyDescent="0.35">
      <c r="A1015" t="s">
        <v>1167</v>
      </c>
      <c r="B1015" t="s">
        <v>3953</v>
      </c>
      <c r="C1015" s="51">
        <v>978.26400000000001</v>
      </c>
      <c r="D1015">
        <v>9.8529999999999998</v>
      </c>
      <c r="E1015" s="68">
        <v>217.756</v>
      </c>
      <c r="F1015">
        <v>6.2949999999999999</v>
      </c>
      <c r="G1015" t="s">
        <v>3290</v>
      </c>
      <c r="I1015">
        <v>156.29</v>
      </c>
      <c r="J1015">
        <v>978.27099999999996</v>
      </c>
      <c r="K1015" s="73">
        <v>219.33</v>
      </c>
      <c r="L1015">
        <v>9</v>
      </c>
      <c r="M1015">
        <v>1</v>
      </c>
      <c r="N1015" s="51" t="s">
        <v>3953</v>
      </c>
      <c r="O1015">
        <v>1.853</v>
      </c>
      <c r="P1015">
        <v>10</v>
      </c>
      <c r="Q1015">
        <v>9.8529999999999998</v>
      </c>
      <c r="R1015">
        <v>978.26599999999996</v>
      </c>
      <c r="S1015">
        <v>7.8529999999999998</v>
      </c>
      <c r="T1015">
        <v>218.071</v>
      </c>
      <c r="U1015">
        <v>5.0359999999999996</v>
      </c>
      <c r="V1015">
        <v>100</v>
      </c>
      <c r="W1015">
        <v>1.087</v>
      </c>
      <c r="X1015">
        <v>1.698</v>
      </c>
      <c r="Y1015">
        <v>22.47</v>
      </c>
      <c r="Z1015">
        <v>21.95</v>
      </c>
      <c r="AA1015">
        <v>0.60799999999999998</v>
      </c>
      <c r="AB1015">
        <v>0</v>
      </c>
      <c r="AC1015" t="b">
        <v>1</v>
      </c>
      <c r="AI1015">
        <v>978.26300000000003</v>
      </c>
      <c r="AJ1015">
        <v>217.31299999999999</v>
      </c>
      <c r="AK1015">
        <v>978.26800000000003</v>
      </c>
      <c r="AL1015">
        <v>219.31100000000001</v>
      </c>
      <c r="AM1015">
        <v>3.9950000000000001</v>
      </c>
      <c r="AN1015">
        <v>10.33</v>
      </c>
      <c r="AO1015">
        <v>11.5</v>
      </c>
      <c r="AP1015">
        <v>1.0920000000000001</v>
      </c>
      <c r="AQ1015">
        <v>22.013999999999999</v>
      </c>
      <c r="AR1015">
        <v>6.3529999999999998</v>
      </c>
      <c r="AS1015">
        <v>13.417</v>
      </c>
      <c r="AT1015">
        <v>0</v>
      </c>
      <c r="AU1015">
        <v>0</v>
      </c>
      <c r="AV1015">
        <v>0.16800000000000001</v>
      </c>
      <c r="AW1015">
        <v>0</v>
      </c>
      <c r="AX1015">
        <v>590309</v>
      </c>
      <c r="AY1015" t="b">
        <v>1</v>
      </c>
      <c r="AZ1015">
        <v>156.26599999999999</v>
      </c>
      <c r="BA1015">
        <v>978.26400000000001</v>
      </c>
      <c r="BB1015">
        <v>9.8529999999999998</v>
      </c>
      <c r="BC1015">
        <v>217.756</v>
      </c>
      <c r="BD1015">
        <v>6.2949999999999999</v>
      </c>
      <c r="BE1015">
        <v>978.27099999999996</v>
      </c>
      <c r="BF1015">
        <v>219.33</v>
      </c>
      <c r="BG1015">
        <v>10</v>
      </c>
      <c r="BH1015">
        <v>3</v>
      </c>
      <c r="BI1015">
        <v>7.8529999999999998</v>
      </c>
      <c r="BJ1015">
        <v>5.0359999999999996</v>
      </c>
      <c r="BK1015">
        <v>1.756</v>
      </c>
      <c r="BM1015" t="s">
        <v>144</v>
      </c>
      <c r="BN1015" t="s">
        <v>144</v>
      </c>
      <c r="BO1015" t="s">
        <v>3312</v>
      </c>
      <c r="BQ1015">
        <v>1</v>
      </c>
      <c r="BT1015" s="51" t="s">
        <v>3293</v>
      </c>
      <c r="CB1015" s="51">
        <v>11.5</v>
      </c>
      <c r="CC1015" s="51">
        <v>11.5</v>
      </c>
      <c r="CD1015" s="51">
        <v>1.7000000000000001E-2</v>
      </c>
      <c r="CE1015" s="51">
        <v>2.1000000000000001E-2</v>
      </c>
      <c r="CF1015" s="51">
        <v>0.86299999999999999</v>
      </c>
      <c r="CG1015" t="b">
        <f t="shared" si="15"/>
        <v>1</v>
      </c>
    </row>
    <row r="1016" spans="1:85" hidden="1" x14ac:dyDescent="0.35">
      <c r="A1016" t="s">
        <v>1168</v>
      </c>
      <c r="B1016" t="s">
        <v>3954</v>
      </c>
      <c r="C1016" s="51">
        <v>978.28899999999999</v>
      </c>
      <c r="D1016">
        <v>9.07</v>
      </c>
      <c r="E1016" s="68">
        <v>215.94900000000001</v>
      </c>
      <c r="F1016">
        <v>6.2949999999999999</v>
      </c>
      <c r="G1016" t="s">
        <v>3290</v>
      </c>
      <c r="I1016">
        <v>153.81</v>
      </c>
      <c r="J1016">
        <v>978.29300000000001</v>
      </c>
      <c r="K1016" s="73">
        <v>216.85</v>
      </c>
      <c r="L1016">
        <v>6</v>
      </c>
      <c r="M1016">
        <v>1</v>
      </c>
      <c r="N1016" s="51" t="s">
        <v>3954</v>
      </c>
      <c r="O1016">
        <v>1.8420000000000001</v>
      </c>
      <c r="P1016">
        <v>10</v>
      </c>
      <c r="Q1016">
        <v>9.07</v>
      </c>
      <c r="R1016">
        <v>978.29</v>
      </c>
      <c r="S1016">
        <v>7.07</v>
      </c>
      <c r="T1016">
        <v>216.12899999999999</v>
      </c>
      <c r="U1016">
        <v>5.0359999999999996</v>
      </c>
      <c r="V1016">
        <v>100</v>
      </c>
      <c r="W1016">
        <v>1.087</v>
      </c>
      <c r="X1016">
        <v>1.224</v>
      </c>
      <c r="Y1016">
        <v>22.04</v>
      </c>
      <c r="Z1016">
        <v>21.95</v>
      </c>
      <c r="AA1016">
        <v>0.60799999999999998</v>
      </c>
      <c r="AB1016">
        <v>0</v>
      </c>
      <c r="AC1016" t="b">
        <v>1</v>
      </c>
      <c r="AI1016">
        <v>978.28700000000003</v>
      </c>
      <c r="AJ1016">
        <v>214.11199999999999</v>
      </c>
      <c r="AK1016">
        <v>978.29300000000001</v>
      </c>
      <c r="AL1016">
        <v>215.94399999999999</v>
      </c>
      <c r="AM1016">
        <v>3.6640000000000001</v>
      </c>
      <c r="AN1016">
        <v>11.09</v>
      </c>
      <c r="AO1016">
        <v>12.01</v>
      </c>
      <c r="AP1016">
        <v>0.84599999999999997</v>
      </c>
      <c r="AQ1016">
        <v>22.013999999999999</v>
      </c>
      <c r="AR1016">
        <v>0.68600000000000005</v>
      </c>
      <c r="AS1016">
        <v>10.83</v>
      </c>
      <c r="AT1016">
        <v>4.0000000000000001E-3</v>
      </c>
      <c r="AU1016">
        <v>0.46100000000000002</v>
      </c>
      <c r="AV1016">
        <v>0.21199999999999999</v>
      </c>
      <c r="AW1016">
        <v>0</v>
      </c>
      <c r="AX1016">
        <v>593682</v>
      </c>
      <c r="AY1016" t="b">
        <v>1</v>
      </c>
      <c r="AZ1016">
        <v>152.905</v>
      </c>
      <c r="BA1016">
        <v>978.28899999999999</v>
      </c>
      <c r="BB1016">
        <v>9.07</v>
      </c>
      <c r="BC1016">
        <v>215.94900000000001</v>
      </c>
      <c r="BD1016">
        <v>6.2949999999999999</v>
      </c>
      <c r="BE1016">
        <v>978.29300000000001</v>
      </c>
      <c r="BF1016">
        <v>216.85</v>
      </c>
      <c r="BG1016">
        <v>7</v>
      </c>
      <c r="BH1016">
        <v>3</v>
      </c>
      <c r="BM1016" t="s">
        <v>144</v>
      </c>
      <c r="BN1016" t="s">
        <v>144</v>
      </c>
      <c r="BO1016" t="s">
        <v>3296</v>
      </c>
      <c r="BQ1016">
        <v>1</v>
      </c>
      <c r="BT1016" s="51" t="s">
        <v>3293</v>
      </c>
      <c r="CB1016" s="51">
        <v>12.01</v>
      </c>
      <c r="CC1016" s="51">
        <v>12.01</v>
      </c>
      <c r="CD1016" s="51">
        <v>1.7999999999999999E-2</v>
      </c>
      <c r="CE1016" s="51">
        <v>3.6999999999999998E-2</v>
      </c>
      <c r="CF1016" s="51">
        <v>0.86599999999999999</v>
      </c>
      <c r="CG1016" t="b">
        <f t="shared" si="15"/>
        <v>1</v>
      </c>
    </row>
    <row r="1017" spans="1:85" hidden="1" x14ac:dyDescent="0.35">
      <c r="A1017" t="s">
        <v>1169</v>
      </c>
      <c r="B1017" t="s">
        <v>3955</v>
      </c>
      <c r="C1017" s="51">
        <v>978.327</v>
      </c>
      <c r="D1017">
        <v>12.295999999999999</v>
      </c>
      <c r="E1017" s="68">
        <v>217.21199999999999</v>
      </c>
      <c r="F1017">
        <v>6.2949999999999999</v>
      </c>
      <c r="G1017" t="s">
        <v>3290</v>
      </c>
      <c r="I1017">
        <v>156.29</v>
      </c>
      <c r="J1017">
        <v>978.33399999999995</v>
      </c>
      <c r="K1017" s="73">
        <v>219.31</v>
      </c>
      <c r="L1017">
        <v>8</v>
      </c>
      <c r="M1017">
        <v>1</v>
      </c>
      <c r="N1017" s="51" t="s">
        <v>3955</v>
      </c>
      <c r="O1017">
        <v>1.8420000000000001</v>
      </c>
      <c r="P1017">
        <v>10</v>
      </c>
      <c r="Q1017">
        <v>12.295999999999999</v>
      </c>
      <c r="R1017">
        <v>978.32899999999995</v>
      </c>
      <c r="S1017">
        <v>9.8369999999999997</v>
      </c>
      <c r="T1017">
        <v>217.631</v>
      </c>
      <c r="U1017">
        <v>5.0359999999999996</v>
      </c>
      <c r="V1017">
        <v>100</v>
      </c>
      <c r="W1017">
        <v>1.087</v>
      </c>
      <c r="X1017">
        <v>1.5</v>
      </c>
      <c r="Y1017">
        <v>22.475000000000001</v>
      </c>
      <c r="Z1017">
        <v>21.95</v>
      </c>
      <c r="AA1017">
        <v>0.60799999999999998</v>
      </c>
      <c r="AB1017">
        <v>0</v>
      </c>
      <c r="AC1017" t="b">
        <v>1</v>
      </c>
      <c r="AI1017">
        <v>978.32399999999996</v>
      </c>
      <c r="AJ1017">
        <v>216.78200000000001</v>
      </c>
      <c r="AK1017">
        <v>978.33199999999999</v>
      </c>
      <c r="AL1017">
        <v>219.28700000000001</v>
      </c>
      <c r="AM1017">
        <v>5.0110000000000001</v>
      </c>
      <c r="AN1017">
        <v>15.48</v>
      </c>
      <c r="AO1017">
        <v>10.86</v>
      </c>
      <c r="AP1017">
        <v>1.0760000000000001</v>
      </c>
      <c r="AQ1017">
        <v>21.991</v>
      </c>
      <c r="AR1017">
        <v>1.403</v>
      </c>
      <c r="AS1017">
        <v>14.766</v>
      </c>
      <c r="AT1017">
        <v>0</v>
      </c>
      <c r="AU1017">
        <v>0</v>
      </c>
      <c r="AV1017">
        <v>0.24299999999999999</v>
      </c>
      <c r="AW1017">
        <v>0</v>
      </c>
      <c r="AX1017">
        <v>597055</v>
      </c>
      <c r="AY1017" t="b">
        <v>1</v>
      </c>
      <c r="AZ1017">
        <v>156.268</v>
      </c>
      <c r="BA1017">
        <v>978.327</v>
      </c>
      <c r="BB1017">
        <v>12.295999999999999</v>
      </c>
      <c r="BC1017">
        <v>217.21199999999999</v>
      </c>
      <c r="BD1017">
        <v>6.2949999999999999</v>
      </c>
      <c r="BE1017">
        <v>978.33399999999995</v>
      </c>
      <c r="BF1017">
        <v>219.31</v>
      </c>
      <c r="BG1017">
        <v>9</v>
      </c>
      <c r="BH1017">
        <v>3</v>
      </c>
      <c r="BI1017">
        <v>9.8369999999999997</v>
      </c>
      <c r="BJ1017">
        <v>5.0359999999999996</v>
      </c>
      <c r="BK1017">
        <v>1.456</v>
      </c>
      <c r="BM1017" t="s">
        <v>144</v>
      </c>
      <c r="BN1017" t="s">
        <v>144</v>
      </c>
      <c r="BO1017" t="s">
        <v>3312</v>
      </c>
      <c r="BQ1017">
        <v>1</v>
      </c>
      <c r="BT1017" s="51" t="s">
        <v>3293</v>
      </c>
      <c r="CB1017" s="51">
        <v>10.86</v>
      </c>
      <c r="CC1017" s="51">
        <v>10.86</v>
      </c>
      <c r="CD1017" s="51">
        <v>2.1999999999999999E-2</v>
      </c>
      <c r="CE1017" s="51">
        <v>0.03</v>
      </c>
      <c r="CF1017" s="51">
        <v>0.86399999999999999</v>
      </c>
      <c r="CG1017" t="b">
        <f t="shared" si="15"/>
        <v>1</v>
      </c>
    </row>
    <row r="1018" spans="1:85" hidden="1" x14ac:dyDescent="0.35">
      <c r="A1018" t="s">
        <v>1170</v>
      </c>
      <c r="B1018" t="s">
        <v>3956</v>
      </c>
      <c r="C1018" s="51">
        <v>978.52499999999998</v>
      </c>
      <c r="D1018">
        <v>9.6340000000000003</v>
      </c>
      <c r="E1018" s="68">
        <v>221.09200000000001</v>
      </c>
      <c r="F1018">
        <v>6.2949999999999999</v>
      </c>
      <c r="G1018" t="s">
        <v>3290</v>
      </c>
      <c r="I1018">
        <v>161.24</v>
      </c>
      <c r="J1018">
        <v>978.53099999999995</v>
      </c>
      <c r="K1018" s="73">
        <v>224.24</v>
      </c>
      <c r="L1018">
        <v>9</v>
      </c>
      <c r="M1018">
        <v>1</v>
      </c>
      <c r="N1018" s="51" t="s">
        <v>3956</v>
      </c>
      <c r="O1018">
        <v>1.87</v>
      </c>
      <c r="P1018">
        <v>10</v>
      </c>
      <c r="Q1018">
        <v>9.6340000000000003</v>
      </c>
      <c r="R1018">
        <v>978.52599999999995</v>
      </c>
      <c r="S1018">
        <v>7.6340000000000003</v>
      </c>
      <c r="T1018">
        <v>221.72200000000001</v>
      </c>
      <c r="U1018">
        <v>5.0359999999999996</v>
      </c>
      <c r="V1018">
        <v>100</v>
      </c>
      <c r="W1018">
        <v>1.087</v>
      </c>
      <c r="X1018">
        <v>1.7490000000000001</v>
      </c>
      <c r="Y1018">
        <v>22.53</v>
      </c>
      <c r="Z1018">
        <v>21.95</v>
      </c>
      <c r="AA1018">
        <v>0.60799999999999998</v>
      </c>
      <c r="AB1018">
        <v>0</v>
      </c>
      <c r="AC1018" t="b">
        <v>1</v>
      </c>
      <c r="AI1018">
        <v>978.524</v>
      </c>
      <c r="AJ1018">
        <v>222.05199999999999</v>
      </c>
      <c r="AK1018">
        <v>978.52800000000002</v>
      </c>
      <c r="AL1018">
        <v>224.31</v>
      </c>
      <c r="AM1018">
        <v>4.516</v>
      </c>
      <c r="AN1018">
        <v>8.83</v>
      </c>
      <c r="AO1018">
        <v>12.91</v>
      </c>
      <c r="AP1018">
        <v>1.107</v>
      </c>
      <c r="AQ1018">
        <v>21.98</v>
      </c>
      <c r="AR1018">
        <v>7.8129999999999997</v>
      </c>
      <c r="AS1018">
        <v>13.914</v>
      </c>
      <c r="AT1018">
        <v>0</v>
      </c>
      <c r="AU1018">
        <v>0</v>
      </c>
      <c r="AV1018">
        <v>7.0000000000000007E-2</v>
      </c>
      <c r="AW1018">
        <v>0</v>
      </c>
      <c r="AX1018">
        <v>600428</v>
      </c>
      <c r="AY1018" t="b">
        <v>1</v>
      </c>
      <c r="AZ1018">
        <v>161.30699999999999</v>
      </c>
      <c r="BA1018">
        <v>978.52499999999998</v>
      </c>
      <c r="BB1018">
        <v>9.6340000000000003</v>
      </c>
      <c r="BC1018">
        <v>221.09200000000001</v>
      </c>
      <c r="BD1018">
        <v>6.2949999999999999</v>
      </c>
      <c r="BE1018">
        <v>978.53099999999995</v>
      </c>
      <c r="BF1018">
        <v>224.24</v>
      </c>
      <c r="BG1018">
        <v>10</v>
      </c>
      <c r="BH1018">
        <v>3</v>
      </c>
      <c r="BI1018">
        <v>7.6340000000000003</v>
      </c>
      <c r="BJ1018">
        <v>5.0359999999999996</v>
      </c>
      <c r="BK1018">
        <v>1.653</v>
      </c>
      <c r="BM1018" t="s">
        <v>144</v>
      </c>
      <c r="BN1018" t="s">
        <v>144</v>
      </c>
      <c r="BO1018" t="s">
        <v>3312</v>
      </c>
      <c r="BQ1018">
        <v>1</v>
      </c>
      <c r="BT1018" s="51" t="s">
        <v>3293</v>
      </c>
      <c r="CB1018" s="51">
        <v>12.91</v>
      </c>
      <c r="CC1018" s="51">
        <v>12.91</v>
      </c>
      <c r="CD1018" s="51">
        <v>2.9000000000000001E-2</v>
      </c>
      <c r="CE1018" s="51">
        <v>4.2000000000000003E-2</v>
      </c>
      <c r="CF1018" s="51">
        <v>0.75</v>
      </c>
      <c r="CG1018" t="b">
        <f t="shared" si="15"/>
        <v>1</v>
      </c>
    </row>
    <row r="1019" spans="1:85" hidden="1" x14ac:dyDescent="0.35">
      <c r="A1019" t="s">
        <v>1171</v>
      </c>
      <c r="B1019" t="s">
        <v>3957</v>
      </c>
      <c r="C1019" s="51">
        <v>979.34199999999998</v>
      </c>
      <c r="D1019">
        <v>11.475</v>
      </c>
      <c r="E1019" s="68">
        <v>222.71199999999999</v>
      </c>
      <c r="F1019">
        <v>6.2949999999999999</v>
      </c>
      <c r="G1019" t="s">
        <v>3290</v>
      </c>
      <c r="I1019">
        <v>163.71</v>
      </c>
      <c r="J1019">
        <v>979.34900000000005</v>
      </c>
      <c r="K1019" s="73">
        <v>226.51</v>
      </c>
      <c r="L1019">
        <v>7</v>
      </c>
      <c r="M1019">
        <v>1</v>
      </c>
      <c r="N1019" s="51" t="s">
        <v>3957</v>
      </c>
      <c r="O1019">
        <v>1.85</v>
      </c>
      <c r="P1019">
        <v>10</v>
      </c>
      <c r="Q1019">
        <v>11.475</v>
      </c>
      <c r="R1019">
        <v>979.34400000000005</v>
      </c>
      <c r="S1019">
        <v>9.18</v>
      </c>
      <c r="T1019">
        <v>223.47200000000001</v>
      </c>
      <c r="U1019">
        <v>5.0359999999999996</v>
      </c>
      <c r="V1019">
        <v>100</v>
      </c>
      <c r="W1019">
        <v>1.087</v>
      </c>
      <c r="X1019">
        <v>1.44</v>
      </c>
      <c r="Y1019">
        <v>22.62</v>
      </c>
      <c r="Z1019">
        <v>21.95</v>
      </c>
      <c r="AA1019">
        <v>0.60799999999999998</v>
      </c>
      <c r="AB1019">
        <v>0</v>
      </c>
      <c r="AC1019" t="b">
        <v>1</v>
      </c>
      <c r="AI1019">
        <v>979.34299999999996</v>
      </c>
      <c r="AJ1019">
        <v>224.67599999999999</v>
      </c>
      <c r="AK1019">
        <v>979.34799999999996</v>
      </c>
      <c r="AL1019">
        <v>226.62299999999999</v>
      </c>
      <c r="AM1019">
        <v>3.895</v>
      </c>
      <c r="AN1019">
        <v>9.7100000000000009</v>
      </c>
      <c r="AO1019">
        <v>11.92</v>
      </c>
      <c r="AP1019">
        <v>1.0900000000000001</v>
      </c>
      <c r="AQ1019">
        <v>21.965</v>
      </c>
      <c r="AR1019">
        <v>6.7389999999999999</v>
      </c>
      <c r="AS1019">
        <v>16.010000000000002</v>
      </c>
      <c r="AT1019">
        <v>1E-3</v>
      </c>
      <c r="AU1019">
        <v>0.54100000000000004</v>
      </c>
      <c r="AV1019">
        <v>0.27900000000000003</v>
      </c>
      <c r="AW1019">
        <v>0</v>
      </c>
      <c r="AX1019">
        <v>603801</v>
      </c>
      <c r="AY1019" t="b">
        <v>1</v>
      </c>
      <c r="AZ1019">
        <v>163.827</v>
      </c>
      <c r="BA1019">
        <v>979.34199999999998</v>
      </c>
      <c r="BB1019">
        <v>11.475</v>
      </c>
      <c r="BC1019">
        <v>222.71199999999999</v>
      </c>
      <c r="BD1019">
        <v>6.2949999999999999</v>
      </c>
      <c r="BE1019">
        <v>979.34900000000005</v>
      </c>
      <c r="BF1019">
        <v>226.51</v>
      </c>
      <c r="BG1019">
        <v>8</v>
      </c>
      <c r="BH1019">
        <v>3</v>
      </c>
      <c r="BM1019" t="s">
        <v>144</v>
      </c>
      <c r="BN1019" t="s">
        <v>144</v>
      </c>
      <c r="BO1019" t="s">
        <v>3296</v>
      </c>
      <c r="BQ1019">
        <v>1</v>
      </c>
      <c r="BT1019" s="51" t="s">
        <v>3293</v>
      </c>
      <c r="CB1019" s="51">
        <v>11.92</v>
      </c>
      <c r="CC1019" s="51">
        <v>11.92</v>
      </c>
      <c r="CD1019" s="51">
        <v>1.9E-2</v>
      </c>
      <c r="CE1019" s="51">
        <v>3.3000000000000002E-2</v>
      </c>
      <c r="CF1019" s="51">
        <v>0.75900000000000001</v>
      </c>
      <c r="CG1019" t="b">
        <f t="shared" si="15"/>
        <v>1</v>
      </c>
    </row>
    <row r="1020" spans="1:85" hidden="1" x14ac:dyDescent="0.35">
      <c r="A1020" t="s">
        <v>1172</v>
      </c>
      <c r="B1020" t="s">
        <v>3958</v>
      </c>
      <c r="C1020" s="51">
        <v>979.95799999999997</v>
      </c>
      <c r="D1020">
        <v>8</v>
      </c>
      <c r="E1020" s="68">
        <v>220.90600000000001</v>
      </c>
      <c r="F1020">
        <v>6.2949999999999999</v>
      </c>
      <c r="G1020" t="s">
        <v>3290</v>
      </c>
      <c r="I1020">
        <v>161.24</v>
      </c>
      <c r="J1020">
        <v>979.96299999999997</v>
      </c>
      <c r="K1020" s="73">
        <v>223.86</v>
      </c>
      <c r="L1020">
        <v>6</v>
      </c>
      <c r="M1020">
        <v>1</v>
      </c>
      <c r="N1020" s="51" t="s">
        <v>3958</v>
      </c>
      <c r="O1020">
        <v>1.8380000000000001</v>
      </c>
      <c r="P1020">
        <v>10</v>
      </c>
      <c r="Q1020">
        <v>8</v>
      </c>
      <c r="R1020">
        <v>979.95899999999995</v>
      </c>
      <c r="S1020">
        <v>6</v>
      </c>
      <c r="T1020">
        <v>221.49700000000001</v>
      </c>
      <c r="U1020">
        <v>5.0359999999999996</v>
      </c>
      <c r="V1020">
        <v>100</v>
      </c>
      <c r="W1020">
        <v>1.087</v>
      </c>
      <c r="X1020">
        <v>1.161</v>
      </c>
      <c r="Y1020">
        <v>22.492999999999999</v>
      </c>
      <c r="Z1020">
        <v>21.99</v>
      </c>
      <c r="AA1020">
        <v>0.60899999999999999</v>
      </c>
      <c r="AB1020">
        <v>0</v>
      </c>
      <c r="AC1020" t="b">
        <v>1</v>
      </c>
      <c r="AI1020">
        <v>979.95600000000002</v>
      </c>
      <c r="AJ1020">
        <v>222.45400000000001</v>
      </c>
      <c r="AK1020">
        <v>979.96</v>
      </c>
      <c r="AL1020">
        <v>223.93299999999999</v>
      </c>
      <c r="AM1020">
        <v>2.9590000000000001</v>
      </c>
      <c r="AN1020">
        <v>7.46</v>
      </c>
      <c r="AO1020">
        <v>10.67</v>
      </c>
      <c r="AP1020">
        <v>0.57099999999999995</v>
      </c>
      <c r="AQ1020">
        <v>21.971</v>
      </c>
      <c r="AR1020">
        <v>5.89</v>
      </c>
      <c r="AS1020">
        <v>1.8939999999999999</v>
      </c>
      <c r="AT1020">
        <v>0.16700000000000001</v>
      </c>
      <c r="AU1020">
        <v>3.5999999999999997E-2</v>
      </c>
      <c r="AV1020">
        <v>0.17299999999999999</v>
      </c>
      <c r="AW1020">
        <v>0</v>
      </c>
      <c r="AX1020">
        <v>607174</v>
      </c>
      <c r="AY1020" t="b">
        <v>1</v>
      </c>
      <c r="AZ1020">
        <v>161.30699999999999</v>
      </c>
      <c r="BA1020">
        <v>979.95799999999997</v>
      </c>
      <c r="BB1020">
        <v>8</v>
      </c>
      <c r="BC1020">
        <v>220.90600000000001</v>
      </c>
      <c r="BD1020">
        <v>6.2949999999999999</v>
      </c>
      <c r="BE1020">
        <v>979.96299999999997</v>
      </c>
      <c r="BF1020">
        <v>223.86</v>
      </c>
      <c r="BG1020">
        <v>7</v>
      </c>
      <c r="BH1020">
        <v>3</v>
      </c>
      <c r="BI1020">
        <v>6</v>
      </c>
      <c r="BJ1020">
        <v>5.0359999999999996</v>
      </c>
      <c r="BK1020">
        <v>1.129</v>
      </c>
      <c r="BM1020" t="s">
        <v>144</v>
      </c>
      <c r="BN1020" t="s">
        <v>144</v>
      </c>
      <c r="BO1020" t="s">
        <v>3312</v>
      </c>
      <c r="BQ1020">
        <v>1</v>
      </c>
      <c r="BT1020" s="51" t="s">
        <v>3293</v>
      </c>
      <c r="BV1020" t="s">
        <v>3294</v>
      </c>
      <c r="CB1020" s="51">
        <v>10.67</v>
      </c>
      <c r="CC1020" s="51">
        <v>10.67</v>
      </c>
      <c r="CD1020" s="51">
        <v>2.4E-2</v>
      </c>
      <c r="CE1020" s="51">
        <v>4.2999999999999997E-2</v>
      </c>
      <c r="CF1020" s="51">
        <v>0.76700000000000002</v>
      </c>
      <c r="CG1020" t="b">
        <f t="shared" si="15"/>
        <v>1</v>
      </c>
    </row>
    <row r="1021" spans="1:85" hidden="1" x14ac:dyDescent="0.35">
      <c r="A1021" t="s">
        <v>1173</v>
      </c>
      <c r="B1021" t="s">
        <v>3959</v>
      </c>
      <c r="C1021" s="51">
        <v>979.98199999999997</v>
      </c>
      <c r="D1021">
        <v>9.125</v>
      </c>
      <c r="E1021" s="68">
        <v>219.66300000000001</v>
      </c>
      <c r="F1021">
        <v>6.2949999999999999</v>
      </c>
      <c r="G1021" t="s">
        <v>3290</v>
      </c>
      <c r="I1021">
        <v>161.24</v>
      </c>
      <c r="J1021">
        <v>979.98800000000006</v>
      </c>
      <c r="K1021" s="73">
        <v>223.86</v>
      </c>
      <c r="L1021">
        <v>5</v>
      </c>
      <c r="M1021">
        <v>1</v>
      </c>
      <c r="N1021" s="51" t="s">
        <v>3959</v>
      </c>
      <c r="O1021">
        <v>1.839</v>
      </c>
      <c r="P1021">
        <v>10</v>
      </c>
      <c r="Q1021">
        <v>9.125</v>
      </c>
      <c r="R1021">
        <v>979.98299999999995</v>
      </c>
      <c r="S1021">
        <v>7.125</v>
      </c>
      <c r="T1021">
        <v>220.50299999999999</v>
      </c>
      <c r="U1021">
        <v>5.0359999999999996</v>
      </c>
      <c r="V1021">
        <v>100</v>
      </c>
      <c r="W1021">
        <v>1.087</v>
      </c>
      <c r="X1021">
        <v>1.0549999999999999</v>
      </c>
      <c r="Y1021">
        <v>22.43</v>
      </c>
      <c r="Z1021">
        <v>21.99</v>
      </c>
      <c r="AA1021">
        <v>0.60899999999999999</v>
      </c>
      <c r="AB1021">
        <v>0</v>
      </c>
      <c r="AC1021" t="b">
        <v>1</v>
      </c>
      <c r="AI1021">
        <v>979.98</v>
      </c>
      <c r="AJ1021">
        <v>221.25399999999999</v>
      </c>
      <c r="AK1021">
        <v>979.98500000000001</v>
      </c>
      <c r="AL1021">
        <v>223.08199999999999</v>
      </c>
      <c r="AM1021">
        <v>3.6549999999999998</v>
      </c>
      <c r="AN1021">
        <v>9.82</v>
      </c>
      <c r="AO1021">
        <v>12.35</v>
      </c>
      <c r="AP1021">
        <v>0.70899999999999996</v>
      </c>
      <c r="AQ1021">
        <v>21.957999999999998</v>
      </c>
      <c r="AR1021">
        <v>5.1130000000000004</v>
      </c>
      <c r="AS1021">
        <v>1.181</v>
      </c>
      <c r="AT1021">
        <v>1.9E-2</v>
      </c>
      <c r="AU1021">
        <v>0.224</v>
      </c>
      <c r="AV1021">
        <v>0.29399999999999998</v>
      </c>
      <c r="AW1021">
        <v>0</v>
      </c>
      <c r="AX1021">
        <v>610547</v>
      </c>
      <c r="AY1021" t="b">
        <v>1</v>
      </c>
      <c r="AZ1021">
        <v>160.46700000000001</v>
      </c>
      <c r="BA1021">
        <v>979.98199999999997</v>
      </c>
      <c r="BB1021">
        <v>9.125</v>
      </c>
      <c r="BC1021">
        <v>219.66300000000001</v>
      </c>
      <c r="BD1021">
        <v>6.2949999999999999</v>
      </c>
      <c r="BE1021">
        <v>979.98800000000006</v>
      </c>
      <c r="BF1021">
        <v>223.86</v>
      </c>
      <c r="BG1021">
        <v>7</v>
      </c>
      <c r="BH1021">
        <v>3</v>
      </c>
      <c r="BI1021">
        <v>7.125</v>
      </c>
      <c r="BJ1021">
        <v>5.0359999999999996</v>
      </c>
      <c r="BK1021">
        <v>1.1160000000000001</v>
      </c>
      <c r="BM1021" t="s">
        <v>144</v>
      </c>
      <c r="BN1021" t="s">
        <v>144</v>
      </c>
      <c r="BO1021" t="s">
        <v>3312</v>
      </c>
      <c r="BQ1021">
        <v>1</v>
      </c>
      <c r="BT1021" s="51" t="s">
        <v>3293</v>
      </c>
      <c r="BV1021" t="s">
        <v>3294</v>
      </c>
      <c r="CB1021" s="51">
        <v>12.35</v>
      </c>
      <c r="CC1021" s="51">
        <v>12.35</v>
      </c>
      <c r="CD1021" s="51">
        <v>7.0000000000000001E-3</v>
      </c>
      <c r="CE1021" s="51">
        <v>1.7999999999999999E-2</v>
      </c>
      <c r="CF1021" s="51">
        <v>0.75900000000000001</v>
      </c>
      <c r="CG1021" t="b">
        <f t="shared" si="15"/>
        <v>1</v>
      </c>
    </row>
    <row r="1022" spans="1:85" hidden="1" x14ac:dyDescent="0.35">
      <c r="A1022" t="s">
        <v>1174</v>
      </c>
      <c r="B1022" t="s">
        <v>3960</v>
      </c>
      <c r="C1022" s="51">
        <v>980.69399999999996</v>
      </c>
      <c r="D1022">
        <v>12.237</v>
      </c>
      <c r="E1022" s="68">
        <v>224.899</v>
      </c>
      <c r="F1022">
        <v>7.3360000000000003</v>
      </c>
      <c r="G1022" t="s">
        <v>3290</v>
      </c>
      <c r="I1022">
        <v>166.19</v>
      </c>
      <c r="J1022">
        <v>980.7</v>
      </c>
      <c r="K1022" s="73">
        <v>228.51</v>
      </c>
      <c r="L1022">
        <v>5</v>
      </c>
      <c r="M1022">
        <v>1</v>
      </c>
      <c r="N1022" s="51" t="s">
        <v>3960</v>
      </c>
      <c r="O1022">
        <v>1.841</v>
      </c>
      <c r="P1022">
        <v>10</v>
      </c>
      <c r="Q1022">
        <v>12.237</v>
      </c>
      <c r="R1022">
        <v>980.69500000000005</v>
      </c>
      <c r="S1022">
        <v>9.7889999999999997</v>
      </c>
      <c r="T1022">
        <v>225.62100000000001</v>
      </c>
      <c r="U1022">
        <v>5.8689999999999998</v>
      </c>
      <c r="V1022">
        <v>100</v>
      </c>
      <c r="W1022">
        <v>1.2070000000000001</v>
      </c>
      <c r="X1022">
        <v>1.17</v>
      </c>
      <c r="Y1022">
        <v>22.26</v>
      </c>
      <c r="Z1022">
        <v>21.99</v>
      </c>
      <c r="AA1022">
        <v>0.60899999999999999</v>
      </c>
      <c r="AB1022">
        <v>0</v>
      </c>
      <c r="AC1022" t="b">
        <v>1</v>
      </c>
      <c r="AI1022">
        <v>980.69299999999998</v>
      </c>
      <c r="AJ1022">
        <v>226.61600000000001</v>
      </c>
      <c r="AK1022">
        <v>980.69799999999998</v>
      </c>
      <c r="AL1022">
        <v>228.67099999999999</v>
      </c>
      <c r="AM1022">
        <v>4.109</v>
      </c>
      <c r="AN1022">
        <v>10.91</v>
      </c>
      <c r="AO1022">
        <v>11.57</v>
      </c>
      <c r="AP1022">
        <v>1.0189999999999999</v>
      </c>
      <c r="AQ1022">
        <v>22.003</v>
      </c>
      <c r="AR1022">
        <v>4.633</v>
      </c>
      <c r="AS1022">
        <v>13.138</v>
      </c>
      <c r="AT1022">
        <v>1E-3</v>
      </c>
      <c r="AU1022">
        <v>0.38300000000000001</v>
      </c>
      <c r="AV1022">
        <v>0.105</v>
      </c>
      <c r="AW1022">
        <v>0</v>
      </c>
      <c r="AX1022">
        <v>613920</v>
      </c>
      <c r="AY1022" t="b">
        <v>1</v>
      </c>
      <c r="AZ1022">
        <v>166.34800000000001</v>
      </c>
      <c r="BA1022">
        <v>980.69399999999996</v>
      </c>
      <c r="BB1022">
        <v>12.237</v>
      </c>
      <c r="BC1022">
        <v>224.899</v>
      </c>
      <c r="BD1022">
        <v>7.3360000000000003</v>
      </c>
      <c r="BE1022">
        <v>980.7</v>
      </c>
      <c r="BF1022">
        <v>228.51</v>
      </c>
      <c r="BG1022">
        <v>6</v>
      </c>
      <c r="BH1022">
        <v>3</v>
      </c>
      <c r="BI1022">
        <v>9.7889999999999997</v>
      </c>
      <c r="BJ1022">
        <v>5.8689999999999998</v>
      </c>
      <c r="BK1022">
        <v>1.101</v>
      </c>
      <c r="BM1022" t="s">
        <v>144</v>
      </c>
      <c r="BN1022" t="s">
        <v>144</v>
      </c>
      <c r="BO1022" t="s">
        <v>3312</v>
      </c>
      <c r="BQ1022">
        <v>1</v>
      </c>
      <c r="BT1022" s="51" t="s">
        <v>3293</v>
      </c>
      <c r="BV1022" t="s">
        <v>3294</v>
      </c>
      <c r="CB1022" s="51">
        <v>11.57</v>
      </c>
      <c r="CC1022" s="51">
        <v>11.57</v>
      </c>
      <c r="CD1022" s="51">
        <v>1.4999999999999999E-2</v>
      </c>
      <c r="CE1022" s="51">
        <v>3.4000000000000002E-2</v>
      </c>
      <c r="CF1022" s="51">
        <v>0.79400000000000004</v>
      </c>
      <c r="CG1022" t="b">
        <f t="shared" si="15"/>
        <v>1</v>
      </c>
    </row>
    <row r="1023" spans="1:85" hidden="1" x14ac:dyDescent="0.35">
      <c r="A1023" t="s">
        <v>1175</v>
      </c>
      <c r="B1023" t="s">
        <v>3961</v>
      </c>
      <c r="C1023" s="51">
        <v>980.71199999999999</v>
      </c>
      <c r="D1023">
        <v>10.605</v>
      </c>
      <c r="E1023" s="68">
        <v>217.93199999999999</v>
      </c>
      <c r="F1023">
        <v>6.2949999999999999</v>
      </c>
      <c r="G1023" t="s">
        <v>3290</v>
      </c>
      <c r="I1023">
        <v>158.76</v>
      </c>
      <c r="J1023">
        <v>980.71900000000005</v>
      </c>
      <c r="K1023" s="73">
        <v>221.08</v>
      </c>
      <c r="L1023">
        <v>6</v>
      </c>
      <c r="M1023">
        <v>1</v>
      </c>
      <c r="N1023" s="51" t="s">
        <v>3961</v>
      </c>
      <c r="O1023">
        <v>1.8520000000000001</v>
      </c>
      <c r="P1023">
        <v>10</v>
      </c>
      <c r="Q1023">
        <v>10.605</v>
      </c>
      <c r="R1023">
        <v>980.71299999999997</v>
      </c>
      <c r="S1023">
        <v>8.484</v>
      </c>
      <c r="T1023">
        <v>218.56200000000001</v>
      </c>
      <c r="U1023">
        <v>5.0359999999999996</v>
      </c>
      <c r="V1023">
        <v>100</v>
      </c>
      <c r="W1023">
        <v>1.087</v>
      </c>
      <c r="X1023">
        <v>1.125</v>
      </c>
      <c r="Y1023">
        <v>22.454999999999998</v>
      </c>
      <c r="Z1023">
        <v>21.99</v>
      </c>
      <c r="AA1023">
        <v>0.60899999999999999</v>
      </c>
      <c r="AB1023">
        <v>0</v>
      </c>
      <c r="AC1023" t="b">
        <v>1</v>
      </c>
      <c r="AI1023">
        <v>980.71199999999999</v>
      </c>
      <c r="AJ1023">
        <v>218.50399999999999</v>
      </c>
      <c r="AK1023">
        <v>980.71600000000001</v>
      </c>
      <c r="AL1023">
        <v>220.26400000000001</v>
      </c>
      <c r="AM1023">
        <v>3.5209999999999999</v>
      </c>
      <c r="AN1023">
        <v>8.8800000000000008</v>
      </c>
      <c r="AO1023">
        <v>12.1</v>
      </c>
      <c r="AP1023">
        <v>0.73199999999999998</v>
      </c>
      <c r="AQ1023">
        <v>21.981000000000002</v>
      </c>
      <c r="AR1023">
        <v>1.1240000000000001</v>
      </c>
      <c r="AS1023">
        <v>18.724</v>
      </c>
      <c r="AT1023">
        <v>0.151</v>
      </c>
      <c r="AU1023">
        <v>0.188</v>
      </c>
      <c r="AV1023">
        <v>0.14699999999999999</v>
      </c>
      <c r="AW1023">
        <v>0</v>
      </c>
      <c r="AX1023">
        <v>617293</v>
      </c>
      <c r="AY1023" t="b">
        <v>1</v>
      </c>
      <c r="AZ1023">
        <v>157.946</v>
      </c>
      <c r="BA1023">
        <v>980.71199999999999</v>
      </c>
      <c r="BB1023">
        <v>10.605</v>
      </c>
      <c r="BC1023">
        <v>217.93199999999999</v>
      </c>
      <c r="BD1023">
        <v>6.2949999999999999</v>
      </c>
      <c r="BE1023">
        <v>980.71900000000005</v>
      </c>
      <c r="BF1023">
        <v>221.08</v>
      </c>
      <c r="BG1023">
        <v>7</v>
      </c>
      <c r="BH1023">
        <v>3</v>
      </c>
      <c r="BI1023">
        <v>8.484</v>
      </c>
      <c r="BJ1023">
        <v>5.0359999999999996</v>
      </c>
      <c r="BK1023">
        <v>1.179</v>
      </c>
      <c r="BM1023" t="s">
        <v>144</v>
      </c>
      <c r="BN1023" t="s">
        <v>144</v>
      </c>
      <c r="BO1023" t="s">
        <v>3312</v>
      </c>
      <c r="BQ1023">
        <v>1</v>
      </c>
      <c r="BT1023" s="51" t="s">
        <v>3293</v>
      </c>
      <c r="BV1023" t="s">
        <v>3294</v>
      </c>
      <c r="CB1023" s="51">
        <v>12.1</v>
      </c>
      <c r="CC1023" s="51">
        <v>12.1</v>
      </c>
      <c r="CD1023" s="51">
        <v>1.2E-2</v>
      </c>
      <c r="CE1023" s="51">
        <v>2.5000000000000001E-2</v>
      </c>
      <c r="CF1023" s="51">
        <v>0.79100000000000004</v>
      </c>
      <c r="CG1023" t="b">
        <f t="shared" si="15"/>
        <v>1</v>
      </c>
    </row>
    <row r="1024" spans="1:85" hidden="1" x14ac:dyDescent="0.35">
      <c r="A1024" t="s">
        <v>1176</v>
      </c>
      <c r="B1024" t="s">
        <v>3962</v>
      </c>
      <c r="C1024" s="51">
        <v>980.83399999999995</v>
      </c>
      <c r="D1024">
        <v>9.9930000000000003</v>
      </c>
      <c r="E1024" s="68">
        <v>216.83799999999999</v>
      </c>
      <c r="F1024">
        <v>6.2949999999999999</v>
      </c>
      <c r="G1024" t="s">
        <v>3290</v>
      </c>
      <c r="I1024">
        <v>156.29</v>
      </c>
      <c r="J1024">
        <v>980.84100000000001</v>
      </c>
      <c r="K1024" s="73">
        <v>218.57</v>
      </c>
      <c r="L1024">
        <v>8</v>
      </c>
      <c r="M1024">
        <v>1</v>
      </c>
      <c r="N1024" s="51" t="s">
        <v>3962</v>
      </c>
      <c r="O1024">
        <v>1.897</v>
      </c>
      <c r="P1024">
        <v>10</v>
      </c>
      <c r="Q1024">
        <v>9.9930000000000003</v>
      </c>
      <c r="R1024">
        <v>980.83500000000004</v>
      </c>
      <c r="S1024">
        <v>7.9930000000000003</v>
      </c>
      <c r="T1024">
        <v>217.184</v>
      </c>
      <c r="U1024">
        <v>5.0359999999999996</v>
      </c>
      <c r="V1024">
        <v>100</v>
      </c>
      <c r="W1024">
        <v>1.087</v>
      </c>
      <c r="X1024">
        <v>1.653</v>
      </c>
      <c r="Y1024">
        <v>22.614999999999998</v>
      </c>
      <c r="Z1024">
        <v>21.99</v>
      </c>
      <c r="AA1024">
        <v>0.60899999999999999</v>
      </c>
      <c r="AB1024">
        <v>0</v>
      </c>
      <c r="AC1024" t="b">
        <v>1</v>
      </c>
      <c r="AI1024">
        <v>980.83199999999999</v>
      </c>
      <c r="AJ1024">
        <v>215.239</v>
      </c>
      <c r="AK1024">
        <v>980.83900000000006</v>
      </c>
      <c r="AL1024">
        <v>217.70400000000001</v>
      </c>
      <c r="AM1024">
        <v>4.931</v>
      </c>
      <c r="AN1024">
        <v>13.25</v>
      </c>
      <c r="AO1024">
        <v>15.54</v>
      </c>
      <c r="AP1024">
        <v>1.1040000000000001</v>
      </c>
      <c r="AQ1024">
        <v>21.998999999999999</v>
      </c>
      <c r="AR1024">
        <v>5.7539999999999996</v>
      </c>
      <c r="AS1024">
        <v>15.805999999999999</v>
      </c>
      <c r="AT1024">
        <v>9.2999999999999999E-2</v>
      </c>
      <c r="AU1024">
        <v>0.224</v>
      </c>
      <c r="AV1024">
        <v>0.25700000000000001</v>
      </c>
      <c r="AW1024">
        <v>0</v>
      </c>
      <c r="AX1024">
        <v>620666</v>
      </c>
      <c r="AY1024" t="b">
        <v>1</v>
      </c>
      <c r="AZ1024">
        <v>155.42599999999999</v>
      </c>
      <c r="BA1024">
        <v>980.83399999999995</v>
      </c>
      <c r="BB1024">
        <v>9.9930000000000003</v>
      </c>
      <c r="BC1024">
        <v>216.83799999999999</v>
      </c>
      <c r="BD1024">
        <v>6.2949999999999999</v>
      </c>
      <c r="BE1024">
        <v>980.84100000000001</v>
      </c>
      <c r="BF1024">
        <v>218.57</v>
      </c>
      <c r="BG1024">
        <v>9</v>
      </c>
      <c r="BH1024">
        <v>3</v>
      </c>
      <c r="BI1024">
        <v>7.9930000000000003</v>
      </c>
      <c r="BJ1024">
        <v>5.0359999999999996</v>
      </c>
      <c r="BK1024">
        <v>1.609</v>
      </c>
      <c r="BM1024" t="s">
        <v>144</v>
      </c>
      <c r="BN1024" t="s">
        <v>144</v>
      </c>
      <c r="BO1024" t="s">
        <v>3312</v>
      </c>
      <c r="BQ1024">
        <v>1</v>
      </c>
      <c r="BT1024" s="51" t="s">
        <v>3293</v>
      </c>
      <c r="CB1024" s="51">
        <v>15.54</v>
      </c>
      <c r="CC1024" s="51">
        <v>15.54</v>
      </c>
      <c r="CD1024" s="51">
        <v>2.4E-2</v>
      </c>
      <c r="CE1024" s="51">
        <v>4.7E-2</v>
      </c>
      <c r="CF1024" s="51">
        <v>0.76700000000000002</v>
      </c>
      <c r="CG1024" t="b">
        <f t="shared" si="15"/>
        <v>1</v>
      </c>
    </row>
    <row r="1025" spans="1:85" hidden="1" x14ac:dyDescent="0.35">
      <c r="A1025" t="s">
        <v>1177</v>
      </c>
      <c r="B1025" t="s">
        <v>3963</v>
      </c>
      <c r="C1025" s="51">
        <v>982.23599999999999</v>
      </c>
      <c r="D1025">
        <v>9.375</v>
      </c>
      <c r="E1025" s="68">
        <v>222.22399999999999</v>
      </c>
      <c r="F1025">
        <v>6.2949999999999999</v>
      </c>
      <c r="G1025" t="s">
        <v>3290</v>
      </c>
      <c r="I1025">
        <v>166.19</v>
      </c>
      <c r="J1025">
        <v>982.24099999999999</v>
      </c>
      <c r="K1025" s="73">
        <v>228.15</v>
      </c>
      <c r="L1025">
        <v>5</v>
      </c>
      <c r="M1025">
        <v>1</v>
      </c>
      <c r="N1025" s="51" t="s">
        <v>3963</v>
      </c>
      <c r="O1025">
        <v>1.8480000000000001</v>
      </c>
      <c r="P1025">
        <v>10</v>
      </c>
      <c r="Q1025">
        <v>9.375</v>
      </c>
      <c r="R1025">
        <v>982.23699999999997</v>
      </c>
      <c r="S1025">
        <v>7.375</v>
      </c>
      <c r="T1025">
        <v>223.40899999999999</v>
      </c>
      <c r="U1025">
        <v>5.0359999999999996</v>
      </c>
      <c r="V1025">
        <v>100</v>
      </c>
      <c r="W1025">
        <v>1.087</v>
      </c>
      <c r="X1025">
        <v>1.046</v>
      </c>
      <c r="Y1025">
        <v>22.305</v>
      </c>
      <c r="Z1025">
        <v>21.99</v>
      </c>
      <c r="AA1025">
        <v>0.60899999999999999</v>
      </c>
      <c r="AB1025">
        <v>0</v>
      </c>
      <c r="AC1025" t="b">
        <v>1</v>
      </c>
      <c r="AI1025">
        <v>982.23500000000001</v>
      </c>
      <c r="AJ1025">
        <v>226.11799999999999</v>
      </c>
      <c r="AK1025">
        <v>982.23900000000003</v>
      </c>
      <c r="AL1025">
        <v>227.88499999999999</v>
      </c>
      <c r="AM1025">
        <v>3.5339999999999998</v>
      </c>
      <c r="AN1025">
        <v>8.5</v>
      </c>
      <c r="AO1025">
        <v>11.61</v>
      </c>
      <c r="AP1025">
        <v>0.81599999999999995</v>
      </c>
      <c r="AQ1025">
        <v>22.041</v>
      </c>
      <c r="AR1025">
        <v>7.0830000000000002</v>
      </c>
      <c r="AS1025">
        <v>2.1379999999999999</v>
      </c>
      <c r="AT1025">
        <v>4.0000000000000001E-3</v>
      </c>
      <c r="AU1025">
        <v>0.4</v>
      </c>
      <c r="AV1025">
        <v>0.17799999999999999</v>
      </c>
      <c r="AW1025">
        <v>0</v>
      </c>
      <c r="AX1025">
        <v>624039</v>
      </c>
      <c r="AY1025" t="b">
        <v>1</v>
      </c>
      <c r="AZ1025">
        <v>165.928</v>
      </c>
      <c r="BA1025">
        <v>982.23599999999999</v>
      </c>
      <c r="BB1025">
        <v>9.375</v>
      </c>
      <c r="BC1025">
        <v>222.22399999999999</v>
      </c>
      <c r="BD1025">
        <v>6.2949999999999999</v>
      </c>
      <c r="BE1025">
        <v>982.24099999999999</v>
      </c>
      <c r="BF1025">
        <v>228.15</v>
      </c>
      <c r="BG1025">
        <v>6</v>
      </c>
      <c r="BH1025">
        <v>3</v>
      </c>
      <c r="BM1025" t="s">
        <v>144</v>
      </c>
      <c r="BN1025" t="s">
        <v>144</v>
      </c>
      <c r="BO1025" t="s">
        <v>3296</v>
      </c>
      <c r="BQ1025">
        <v>1</v>
      </c>
      <c r="BT1025" s="51" t="s">
        <v>3293</v>
      </c>
      <c r="BV1025" t="s">
        <v>3294</v>
      </c>
      <c r="CB1025" s="51">
        <v>11.61</v>
      </c>
      <c r="CC1025" s="51">
        <v>11.61</v>
      </c>
      <c r="CD1025" s="51">
        <v>8.9999999999999993E-3</v>
      </c>
      <c r="CE1025" s="51">
        <v>0.02</v>
      </c>
      <c r="CF1025" s="51">
        <v>0.68300000000000005</v>
      </c>
      <c r="CG1025" t="b">
        <f t="shared" si="15"/>
        <v>1</v>
      </c>
    </row>
    <row r="1026" spans="1:85" hidden="1" x14ac:dyDescent="0.35">
      <c r="A1026" t="s">
        <v>1178</v>
      </c>
      <c r="B1026" t="s">
        <v>3964</v>
      </c>
      <c r="C1026" s="51">
        <v>982.33100000000002</v>
      </c>
      <c r="D1026">
        <v>8.7940000000000005</v>
      </c>
      <c r="E1026" s="68">
        <v>221.453</v>
      </c>
      <c r="F1026">
        <v>6.2949999999999999</v>
      </c>
      <c r="G1026" t="s">
        <v>3290</v>
      </c>
      <c r="I1026">
        <v>163.71</v>
      </c>
      <c r="J1026">
        <v>982.33600000000001</v>
      </c>
      <c r="K1026" s="73">
        <v>225.65</v>
      </c>
      <c r="L1026">
        <v>7</v>
      </c>
      <c r="M1026">
        <v>1</v>
      </c>
      <c r="N1026" s="51" t="s">
        <v>3964</v>
      </c>
      <c r="O1026">
        <v>1.845</v>
      </c>
      <c r="P1026">
        <v>10</v>
      </c>
      <c r="Q1026">
        <v>8.7940000000000005</v>
      </c>
      <c r="R1026">
        <v>982.33199999999999</v>
      </c>
      <c r="S1026">
        <v>6.7939999999999996</v>
      </c>
      <c r="T1026">
        <v>222.29300000000001</v>
      </c>
      <c r="U1026">
        <v>5.0359999999999996</v>
      </c>
      <c r="V1026">
        <v>100</v>
      </c>
      <c r="W1026">
        <v>1.087</v>
      </c>
      <c r="X1026">
        <v>1.383</v>
      </c>
      <c r="Y1026">
        <v>22.77</v>
      </c>
      <c r="Z1026">
        <v>21.99</v>
      </c>
      <c r="AA1026">
        <v>0.60899999999999999</v>
      </c>
      <c r="AB1026">
        <v>0</v>
      </c>
      <c r="AC1026" t="b">
        <v>1</v>
      </c>
      <c r="AI1026">
        <v>982.33</v>
      </c>
      <c r="AJ1026">
        <v>223.14699999999999</v>
      </c>
      <c r="AK1026">
        <v>982.33399999999995</v>
      </c>
      <c r="AL1026">
        <v>225.34399999999999</v>
      </c>
      <c r="AM1026">
        <v>4.3940000000000001</v>
      </c>
      <c r="AN1026">
        <v>8.2100000000000009</v>
      </c>
      <c r="AO1026">
        <v>11.51</v>
      </c>
      <c r="AP1026">
        <v>0.83199999999999996</v>
      </c>
      <c r="AQ1026">
        <v>22.004000000000001</v>
      </c>
      <c r="AR1026">
        <v>8.0350000000000001</v>
      </c>
      <c r="AS1026">
        <v>14.407</v>
      </c>
      <c r="AT1026">
        <v>3.0000000000000001E-3</v>
      </c>
      <c r="AU1026">
        <v>0.45600000000000002</v>
      </c>
      <c r="AV1026">
        <v>0.26100000000000001</v>
      </c>
      <c r="AW1026">
        <v>0</v>
      </c>
      <c r="AX1026">
        <v>627412</v>
      </c>
      <c r="AY1026" t="b">
        <v>1</v>
      </c>
      <c r="AZ1026">
        <v>163.40700000000001</v>
      </c>
      <c r="BA1026">
        <v>982.33100000000002</v>
      </c>
      <c r="BB1026">
        <v>8.7940000000000005</v>
      </c>
      <c r="BC1026">
        <v>221.453</v>
      </c>
      <c r="BD1026">
        <v>6.2949999999999999</v>
      </c>
      <c r="BE1026">
        <v>982.33600000000001</v>
      </c>
      <c r="BF1026">
        <v>225.65</v>
      </c>
      <c r="BG1026">
        <v>8</v>
      </c>
      <c r="BH1026">
        <v>3</v>
      </c>
      <c r="BI1026">
        <v>6.7939999999999996</v>
      </c>
      <c r="BJ1026">
        <v>5.0359999999999996</v>
      </c>
      <c r="BK1026">
        <v>1.2909999999999999</v>
      </c>
      <c r="BM1026" t="s">
        <v>144</v>
      </c>
      <c r="BN1026" t="s">
        <v>144</v>
      </c>
      <c r="BO1026" t="s">
        <v>3312</v>
      </c>
      <c r="BQ1026">
        <v>1</v>
      </c>
      <c r="BT1026" s="51" t="s">
        <v>3293</v>
      </c>
      <c r="CB1026" s="51">
        <v>11.51</v>
      </c>
      <c r="CC1026" s="51">
        <v>11.51</v>
      </c>
      <c r="CD1026" s="51">
        <v>2.3E-2</v>
      </c>
      <c r="CE1026" s="51">
        <v>3.6999999999999998E-2</v>
      </c>
      <c r="CF1026" s="51">
        <v>0.83899999999999997</v>
      </c>
      <c r="CG1026" t="b">
        <f t="shared" si="15"/>
        <v>1</v>
      </c>
    </row>
    <row r="1027" spans="1:85" hidden="1" x14ac:dyDescent="0.35">
      <c r="A1027" t="s">
        <v>1179</v>
      </c>
      <c r="B1027" t="s">
        <v>3965</v>
      </c>
      <c r="C1027" s="51">
        <v>982.35699999999997</v>
      </c>
      <c r="D1027">
        <v>8.8490000000000002</v>
      </c>
      <c r="E1027" s="68">
        <v>218.97300000000001</v>
      </c>
      <c r="F1027">
        <v>6.2949999999999999</v>
      </c>
      <c r="G1027" t="s">
        <v>3290</v>
      </c>
      <c r="I1027">
        <v>161.24</v>
      </c>
      <c r="J1027">
        <v>982.36199999999997</v>
      </c>
      <c r="K1027" s="73">
        <v>223.17</v>
      </c>
      <c r="L1027">
        <v>8</v>
      </c>
      <c r="M1027">
        <v>1</v>
      </c>
      <c r="N1027" s="51" t="s">
        <v>3965</v>
      </c>
      <c r="O1027">
        <v>1.8440000000000001</v>
      </c>
      <c r="P1027">
        <v>10</v>
      </c>
      <c r="Q1027">
        <v>8.8490000000000002</v>
      </c>
      <c r="R1027">
        <v>982.35799999999995</v>
      </c>
      <c r="S1027">
        <v>6.8490000000000002</v>
      </c>
      <c r="T1027">
        <v>219.81299999999999</v>
      </c>
      <c r="U1027">
        <v>5.0359999999999996</v>
      </c>
      <c r="V1027">
        <v>100</v>
      </c>
      <c r="W1027">
        <v>1.087</v>
      </c>
      <c r="X1027">
        <v>1.601</v>
      </c>
      <c r="Y1027">
        <v>22.48</v>
      </c>
      <c r="Z1027">
        <v>21.99</v>
      </c>
      <c r="AA1027">
        <v>0.60899999999999999</v>
      </c>
      <c r="AB1027">
        <v>0</v>
      </c>
      <c r="AC1027" t="b">
        <v>1</v>
      </c>
      <c r="AI1027">
        <v>982.35400000000004</v>
      </c>
      <c r="AJ1027">
        <v>220.92500000000001</v>
      </c>
      <c r="AK1027">
        <v>982.35900000000004</v>
      </c>
      <c r="AL1027">
        <v>222.81700000000001</v>
      </c>
      <c r="AM1027">
        <v>3.7850000000000001</v>
      </c>
      <c r="AN1027">
        <v>9.7100000000000009</v>
      </c>
      <c r="AO1027">
        <v>12.14</v>
      </c>
      <c r="AP1027">
        <v>0.997</v>
      </c>
      <c r="AQ1027">
        <v>21.994</v>
      </c>
      <c r="AR1027">
        <v>0.878</v>
      </c>
      <c r="AS1027">
        <v>13.775</v>
      </c>
      <c r="AT1027">
        <v>9.4E-2</v>
      </c>
      <c r="AU1027">
        <v>0.188</v>
      </c>
      <c r="AV1027">
        <v>0.11899999999999999</v>
      </c>
      <c r="AW1027">
        <v>0</v>
      </c>
      <c r="AX1027">
        <v>630785</v>
      </c>
      <c r="AY1027" t="b">
        <v>1</v>
      </c>
      <c r="AZ1027">
        <v>160.887</v>
      </c>
      <c r="BA1027">
        <v>982.35699999999997</v>
      </c>
      <c r="BB1027">
        <v>8.8490000000000002</v>
      </c>
      <c r="BC1027">
        <v>218.97300000000001</v>
      </c>
      <c r="BD1027">
        <v>6.2949999999999999</v>
      </c>
      <c r="BE1027">
        <v>982.36199999999997</v>
      </c>
      <c r="BF1027">
        <v>223.17</v>
      </c>
      <c r="BG1027">
        <v>9</v>
      </c>
      <c r="BH1027">
        <v>3</v>
      </c>
      <c r="BM1027" t="s">
        <v>144</v>
      </c>
      <c r="BN1027" t="s">
        <v>144</v>
      </c>
      <c r="BO1027" t="s">
        <v>3296</v>
      </c>
      <c r="BQ1027">
        <v>1</v>
      </c>
      <c r="BT1027" s="51" t="s">
        <v>3293</v>
      </c>
      <c r="CB1027" s="51">
        <v>12.14</v>
      </c>
      <c r="CC1027" s="51">
        <v>12.14</v>
      </c>
      <c r="CD1027" s="51">
        <v>0.02</v>
      </c>
      <c r="CE1027" s="51">
        <v>0.03</v>
      </c>
      <c r="CF1027" s="51">
        <v>0.873</v>
      </c>
      <c r="CG1027" t="b">
        <f t="shared" si="15"/>
        <v>1</v>
      </c>
    </row>
    <row r="1028" spans="1:85" hidden="1" x14ac:dyDescent="0.35">
      <c r="A1028" t="s">
        <v>1180</v>
      </c>
      <c r="B1028" t="s">
        <v>3966</v>
      </c>
      <c r="C1028" s="51">
        <v>982.37599999999998</v>
      </c>
      <c r="D1028">
        <v>8.2170000000000005</v>
      </c>
      <c r="E1028" s="68">
        <v>217.542</v>
      </c>
      <c r="F1028">
        <v>6.2949999999999999</v>
      </c>
      <c r="G1028" t="s">
        <v>3290</v>
      </c>
      <c r="I1028">
        <v>158.76</v>
      </c>
      <c r="J1028">
        <v>982.38</v>
      </c>
      <c r="K1028" s="73">
        <v>220.69</v>
      </c>
      <c r="L1028">
        <v>5</v>
      </c>
      <c r="M1028">
        <v>1</v>
      </c>
      <c r="N1028" s="51" t="s">
        <v>3966</v>
      </c>
      <c r="O1028">
        <v>1.845</v>
      </c>
      <c r="P1028">
        <v>10</v>
      </c>
      <c r="Q1028">
        <v>8.2170000000000005</v>
      </c>
      <c r="R1028">
        <v>982.37699999999995</v>
      </c>
      <c r="S1028">
        <v>6.2169999999999996</v>
      </c>
      <c r="T1028">
        <v>218.172</v>
      </c>
      <c r="U1028">
        <v>5.0359999999999996</v>
      </c>
      <c r="V1028">
        <v>100</v>
      </c>
      <c r="W1028">
        <v>1.087</v>
      </c>
      <c r="X1028">
        <v>0.9</v>
      </c>
      <c r="Y1028">
        <v>22.5</v>
      </c>
      <c r="Z1028">
        <v>21.99</v>
      </c>
      <c r="AA1028">
        <v>0.60899999999999999</v>
      </c>
      <c r="AB1028">
        <v>0</v>
      </c>
      <c r="AC1028" t="b">
        <v>1</v>
      </c>
      <c r="AI1028">
        <v>982.37400000000002</v>
      </c>
      <c r="AJ1028">
        <v>219.04400000000001</v>
      </c>
      <c r="AK1028">
        <v>982.37900000000002</v>
      </c>
      <c r="AL1028">
        <v>220.714</v>
      </c>
      <c r="AM1028">
        <v>3.3410000000000002</v>
      </c>
      <c r="AN1028">
        <v>10.28</v>
      </c>
      <c r="AO1028">
        <v>12.73</v>
      </c>
      <c r="AP1028">
        <v>0.438</v>
      </c>
      <c r="AQ1028">
        <v>22.001999999999999</v>
      </c>
      <c r="AR1028">
        <v>0.82299999999999995</v>
      </c>
      <c r="AS1028">
        <v>5.524</v>
      </c>
      <c r="AT1028">
        <v>9.4E-2</v>
      </c>
      <c r="AU1028">
        <v>0.188</v>
      </c>
      <c r="AV1028">
        <v>0.161</v>
      </c>
      <c r="AW1028">
        <v>0</v>
      </c>
      <c r="AX1028">
        <v>634158</v>
      </c>
      <c r="AY1028" t="b">
        <v>1</v>
      </c>
      <c r="AZ1028">
        <v>158.786</v>
      </c>
      <c r="BA1028">
        <v>982.37599999999998</v>
      </c>
      <c r="BB1028">
        <v>8.2170000000000005</v>
      </c>
      <c r="BC1028">
        <v>217.542</v>
      </c>
      <c r="BD1028">
        <v>6.2949999999999999</v>
      </c>
      <c r="BE1028">
        <v>982.38</v>
      </c>
      <c r="BF1028">
        <v>220.69</v>
      </c>
      <c r="BG1028">
        <v>5</v>
      </c>
      <c r="BH1028">
        <v>3</v>
      </c>
      <c r="BI1028">
        <v>6.2169999999999996</v>
      </c>
      <c r="BJ1028">
        <v>5.0359999999999996</v>
      </c>
      <c r="BK1028">
        <v>0.93100000000000005</v>
      </c>
      <c r="BM1028" t="s">
        <v>144</v>
      </c>
      <c r="BN1028" t="s">
        <v>144</v>
      </c>
      <c r="BO1028" t="s">
        <v>3312</v>
      </c>
      <c r="BQ1028">
        <v>1</v>
      </c>
      <c r="BT1028" s="51" t="s">
        <v>3293</v>
      </c>
      <c r="BV1028" t="s">
        <v>3294</v>
      </c>
      <c r="CB1028" s="51">
        <v>12.73</v>
      </c>
      <c r="CC1028" s="51">
        <v>12.73</v>
      </c>
      <c r="CD1028" s="51">
        <v>1.4999999999999999E-2</v>
      </c>
      <c r="CE1028" s="51">
        <v>3.9E-2</v>
      </c>
      <c r="CF1028" s="51">
        <v>0.873</v>
      </c>
      <c r="CG1028" t="b">
        <f t="shared" si="15"/>
        <v>1</v>
      </c>
    </row>
    <row r="1029" spans="1:85" hidden="1" x14ac:dyDescent="0.35">
      <c r="A1029" t="s">
        <v>1181</v>
      </c>
      <c r="B1029" t="s">
        <v>3967</v>
      </c>
      <c r="C1029" s="51">
        <v>982.40800000000002</v>
      </c>
      <c r="D1029">
        <v>8.0570000000000004</v>
      </c>
      <c r="E1029" s="68">
        <v>220.965</v>
      </c>
      <c r="F1029">
        <v>6.2949999999999999</v>
      </c>
      <c r="G1029" t="s">
        <v>3290</v>
      </c>
      <c r="I1029">
        <v>161.24</v>
      </c>
      <c r="J1029">
        <v>982.41399999999999</v>
      </c>
      <c r="K1029" s="73">
        <v>223.17</v>
      </c>
      <c r="L1029">
        <v>6</v>
      </c>
      <c r="M1029">
        <v>1</v>
      </c>
      <c r="N1029" s="51" t="s">
        <v>3967</v>
      </c>
      <c r="O1029">
        <v>1.877</v>
      </c>
      <c r="P1029">
        <v>10</v>
      </c>
      <c r="Q1029">
        <v>8.0570000000000004</v>
      </c>
      <c r="R1029">
        <v>982.41</v>
      </c>
      <c r="S1029">
        <v>6.0570000000000004</v>
      </c>
      <c r="T1029">
        <v>221.40600000000001</v>
      </c>
      <c r="U1029">
        <v>5.0359999999999996</v>
      </c>
      <c r="V1029">
        <v>100</v>
      </c>
      <c r="W1029">
        <v>1.087</v>
      </c>
      <c r="X1029">
        <v>1.198</v>
      </c>
      <c r="Y1029">
        <v>22.53</v>
      </c>
      <c r="Z1029">
        <v>21.99</v>
      </c>
      <c r="AA1029">
        <v>0.60899999999999999</v>
      </c>
      <c r="AB1029">
        <v>0</v>
      </c>
      <c r="AC1029" t="b">
        <v>1</v>
      </c>
      <c r="AI1029">
        <v>982.404</v>
      </c>
      <c r="AJ1029">
        <v>220.68</v>
      </c>
      <c r="AK1029">
        <v>982.41099999999994</v>
      </c>
      <c r="AL1029">
        <v>223.232</v>
      </c>
      <c r="AM1029">
        <v>5.1029999999999998</v>
      </c>
      <c r="AN1029">
        <v>13.33</v>
      </c>
      <c r="AO1029">
        <v>12.62</v>
      </c>
      <c r="AP1029">
        <v>0.72099999999999997</v>
      </c>
      <c r="AQ1029">
        <v>22.009</v>
      </c>
      <c r="AR1029">
        <v>0.80600000000000005</v>
      </c>
      <c r="AS1029">
        <v>16.265999999999998</v>
      </c>
      <c r="AT1029">
        <v>2E-3</v>
      </c>
      <c r="AU1029">
        <v>0.29199999999999998</v>
      </c>
      <c r="AV1029">
        <v>0.153</v>
      </c>
      <c r="AW1029">
        <v>0</v>
      </c>
      <c r="AX1029">
        <v>637531</v>
      </c>
      <c r="AY1029" t="b">
        <v>1</v>
      </c>
      <c r="AZ1029">
        <v>161.30699999999999</v>
      </c>
      <c r="BA1029">
        <v>982.40800000000002</v>
      </c>
      <c r="BB1029">
        <v>8.0570000000000004</v>
      </c>
      <c r="BC1029">
        <v>220.965</v>
      </c>
      <c r="BD1029">
        <v>6.2949999999999999</v>
      </c>
      <c r="BE1029">
        <v>982.41399999999999</v>
      </c>
      <c r="BF1029">
        <v>223.17</v>
      </c>
      <c r="BG1029">
        <v>7</v>
      </c>
      <c r="BH1029">
        <v>3</v>
      </c>
      <c r="BI1029">
        <v>6.0570000000000004</v>
      </c>
      <c r="BJ1029">
        <v>5.0359999999999996</v>
      </c>
      <c r="BK1029">
        <v>1.181</v>
      </c>
      <c r="BM1029" t="s">
        <v>144</v>
      </c>
      <c r="BN1029" t="s">
        <v>144</v>
      </c>
      <c r="BO1029" t="s">
        <v>3312</v>
      </c>
      <c r="BQ1029">
        <v>1</v>
      </c>
      <c r="BT1029" s="51" t="s">
        <v>3293</v>
      </c>
      <c r="BV1029" t="s">
        <v>3294</v>
      </c>
      <c r="CB1029" s="51">
        <v>12.62</v>
      </c>
      <c r="CC1029" s="51">
        <v>12.62</v>
      </c>
      <c r="CD1029" s="51">
        <v>1.2999999999999999E-2</v>
      </c>
      <c r="CE1029" s="51">
        <v>2.7E-2</v>
      </c>
      <c r="CF1029" s="51">
        <v>0.88600000000000001</v>
      </c>
      <c r="CG1029" t="b">
        <f t="shared" si="15"/>
        <v>1</v>
      </c>
    </row>
    <row r="1030" spans="1:85" hidden="1" x14ac:dyDescent="0.35">
      <c r="A1030" t="s">
        <v>1182</v>
      </c>
      <c r="B1030" t="s">
        <v>3968</v>
      </c>
      <c r="C1030" s="51">
        <v>982.43100000000004</v>
      </c>
      <c r="D1030">
        <v>8.3719999999999999</v>
      </c>
      <c r="E1030" s="68">
        <v>220.012</v>
      </c>
      <c r="F1030">
        <v>6.2949999999999999</v>
      </c>
      <c r="G1030" t="s">
        <v>3290</v>
      </c>
      <c r="I1030">
        <v>161.24</v>
      </c>
      <c r="J1030">
        <v>982.43700000000001</v>
      </c>
      <c r="K1030" s="73">
        <v>223.16</v>
      </c>
      <c r="L1030">
        <v>7</v>
      </c>
      <c r="M1030">
        <v>1</v>
      </c>
      <c r="N1030" s="51" t="s">
        <v>3968</v>
      </c>
      <c r="O1030">
        <v>1.899</v>
      </c>
      <c r="P1030">
        <v>10</v>
      </c>
      <c r="Q1030">
        <v>8.3719999999999999</v>
      </c>
      <c r="R1030">
        <v>982.43299999999999</v>
      </c>
      <c r="S1030">
        <v>6.3719999999999999</v>
      </c>
      <c r="T1030">
        <v>220.642</v>
      </c>
      <c r="U1030">
        <v>5.0359999999999996</v>
      </c>
      <c r="V1030">
        <v>100</v>
      </c>
      <c r="W1030">
        <v>1.087</v>
      </c>
      <c r="X1030">
        <v>1.369</v>
      </c>
      <c r="Y1030">
        <v>22.43</v>
      </c>
      <c r="Z1030">
        <v>21.99</v>
      </c>
      <c r="AA1030">
        <v>0.60899999999999999</v>
      </c>
      <c r="AB1030">
        <v>0</v>
      </c>
      <c r="AC1030" t="b">
        <v>1</v>
      </c>
      <c r="AI1030">
        <v>982.42899999999997</v>
      </c>
      <c r="AJ1030">
        <v>220.96600000000001</v>
      </c>
      <c r="AK1030">
        <v>982.43399999999997</v>
      </c>
      <c r="AL1030">
        <v>222.81</v>
      </c>
      <c r="AM1030">
        <v>3.6890000000000001</v>
      </c>
      <c r="AN1030">
        <v>10.55</v>
      </c>
      <c r="AO1030">
        <v>11.3</v>
      </c>
      <c r="AP1030">
        <v>0.82</v>
      </c>
      <c r="AQ1030">
        <v>21.981000000000002</v>
      </c>
      <c r="AR1030">
        <v>6.2709999999999999</v>
      </c>
      <c r="AS1030">
        <v>15.827</v>
      </c>
      <c r="AT1030">
        <v>0.16700000000000001</v>
      </c>
      <c r="AU1030">
        <v>3.5999999999999997E-2</v>
      </c>
      <c r="AV1030">
        <v>0.113</v>
      </c>
      <c r="AW1030">
        <v>0</v>
      </c>
      <c r="AX1030">
        <v>640904</v>
      </c>
      <c r="AY1030" t="b">
        <v>1</v>
      </c>
      <c r="AZ1030">
        <v>160.887</v>
      </c>
      <c r="BA1030">
        <v>982.43100000000004</v>
      </c>
      <c r="BB1030">
        <v>8.3719999999999999</v>
      </c>
      <c r="BC1030">
        <v>220.012</v>
      </c>
      <c r="BD1030">
        <v>6.2949999999999999</v>
      </c>
      <c r="BE1030">
        <v>982.43700000000001</v>
      </c>
      <c r="BF1030">
        <v>223.16</v>
      </c>
      <c r="BG1030">
        <v>9</v>
      </c>
      <c r="BH1030">
        <v>3</v>
      </c>
      <c r="BI1030">
        <v>6.3719999999999999</v>
      </c>
      <c r="BJ1030">
        <v>5.0359999999999996</v>
      </c>
      <c r="BK1030">
        <v>1.49</v>
      </c>
      <c r="BM1030" t="s">
        <v>144</v>
      </c>
      <c r="BN1030" t="s">
        <v>144</v>
      </c>
      <c r="BO1030" t="s">
        <v>3312</v>
      </c>
      <c r="BQ1030">
        <v>1</v>
      </c>
      <c r="BT1030" s="51" t="s">
        <v>3293</v>
      </c>
      <c r="CB1030" s="51">
        <v>11.3</v>
      </c>
      <c r="CC1030" s="51">
        <v>11.3</v>
      </c>
      <c r="CD1030" s="51">
        <v>1.4E-2</v>
      </c>
      <c r="CE1030" s="51">
        <v>2.3E-2</v>
      </c>
      <c r="CF1030" s="51">
        <v>0.87</v>
      </c>
      <c r="CG1030" t="b">
        <f t="shared" si="15"/>
        <v>1</v>
      </c>
    </row>
    <row r="1031" spans="1:85" hidden="1" x14ac:dyDescent="0.35">
      <c r="A1031" t="s">
        <v>1183</v>
      </c>
      <c r="B1031" t="s">
        <v>3969</v>
      </c>
      <c r="C1031" s="51">
        <v>982.44799999999998</v>
      </c>
      <c r="D1031">
        <v>9.2270000000000003</v>
      </c>
      <c r="E1031" s="68">
        <v>222.44200000000001</v>
      </c>
      <c r="F1031">
        <v>6.2949999999999999</v>
      </c>
      <c r="G1031" t="s">
        <v>3290</v>
      </c>
      <c r="I1031">
        <v>166.19</v>
      </c>
      <c r="J1031">
        <v>982.452</v>
      </c>
      <c r="K1031" s="73">
        <v>228.11</v>
      </c>
      <c r="L1031">
        <v>5</v>
      </c>
      <c r="M1031">
        <v>1</v>
      </c>
      <c r="N1031" s="51" t="s">
        <v>3969</v>
      </c>
      <c r="O1031">
        <v>1.889</v>
      </c>
      <c r="P1031">
        <v>10</v>
      </c>
      <c r="Q1031">
        <v>9.2270000000000003</v>
      </c>
      <c r="R1031">
        <v>982.44899999999996</v>
      </c>
      <c r="S1031">
        <v>7.2270000000000003</v>
      </c>
      <c r="T1031">
        <v>223.57499999999999</v>
      </c>
      <c r="U1031">
        <v>5.0359999999999996</v>
      </c>
      <c r="V1031">
        <v>100</v>
      </c>
      <c r="W1031">
        <v>1.087</v>
      </c>
      <c r="X1031">
        <v>1.083</v>
      </c>
      <c r="Y1031">
        <v>22.35</v>
      </c>
      <c r="Z1031">
        <v>21.99</v>
      </c>
      <c r="AA1031">
        <v>0.60899999999999999</v>
      </c>
      <c r="AB1031">
        <v>0</v>
      </c>
      <c r="AC1031" t="b">
        <v>1</v>
      </c>
      <c r="AI1031">
        <v>982.44799999999998</v>
      </c>
      <c r="AJ1031">
        <v>226.839</v>
      </c>
      <c r="AK1031">
        <v>982.452</v>
      </c>
      <c r="AL1031">
        <v>228.27</v>
      </c>
      <c r="AM1031">
        <v>2.8620000000000001</v>
      </c>
      <c r="AN1031">
        <v>8.6199999999999992</v>
      </c>
      <c r="AO1031">
        <v>12.04</v>
      </c>
      <c r="AP1031">
        <v>0.89400000000000002</v>
      </c>
      <c r="AQ1031">
        <v>22.007000000000001</v>
      </c>
      <c r="AR1031">
        <v>4.8250000000000002</v>
      </c>
      <c r="AS1031">
        <v>2.2989999999999999</v>
      </c>
      <c r="AT1031">
        <v>0</v>
      </c>
      <c r="AU1031">
        <v>0</v>
      </c>
      <c r="AV1031">
        <v>0.14799999999999999</v>
      </c>
      <c r="AW1031">
        <v>0</v>
      </c>
      <c r="AX1031">
        <v>644277</v>
      </c>
      <c r="AY1031" t="b">
        <v>1</v>
      </c>
      <c r="AZ1031">
        <v>166.34800000000001</v>
      </c>
      <c r="BA1031">
        <v>982.44799999999998</v>
      </c>
      <c r="BB1031">
        <v>9.2270000000000003</v>
      </c>
      <c r="BC1031">
        <v>222.44200000000001</v>
      </c>
      <c r="BD1031">
        <v>6.2949999999999999</v>
      </c>
      <c r="BE1031">
        <v>982.452</v>
      </c>
      <c r="BF1031">
        <v>228.11</v>
      </c>
      <c r="BG1031">
        <v>6</v>
      </c>
      <c r="BH1031">
        <v>3</v>
      </c>
      <c r="BI1031">
        <v>7.2270000000000003</v>
      </c>
      <c r="BJ1031">
        <v>5.0359999999999996</v>
      </c>
      <c r="BK1031">
        <v>1.004</v>
      </c>
      <c r="BM1031" t="s">
        <v>144</v>
      </c>
      <c r="BN1031" t="s">
        <v>144</v>
      </c>
      <c r="BO1031" t="s">
        <v>3312</v>
      </c>
      <c r="BQ1031">
        <v>1</v>
      </c>
      <c r="BT1031" s="51" t="s">
        <v>3293</v>
      </c>
      <c r="BV1031" t="s">
        <v>3294</v>
      </c>
      <c r="CB1031" s="51">
        <v>12.04</v>
      </c>
      <c r="CC1031" s="51">
        <v>12.04</v>
      </c>
      <c r="CD1031" s="51">
        <v>8.0000000000000002E-3</v>
      </c>
      <c r="CE1031" s="51">
        <v>0.02</v>
      </c>
      <c r="CF1031" s="51">
        <v>0.86299999999999999</v>
      </c>
      <c r="CG1031" t="b">
        <f t="shared" si="15"/>
        <v>1</v>
      </c>
    </row>
    <row r="1032" spans="1:85" hidden="1" x14ac:dyDescent="0.35">
      <c r="A1032" t="s">
        <v>1184</v>
      </c>
      <c r="B1032" t="s">
        <v>3970</v>
      </c>
      <c r="C1032" s="51">
        <v>982.48699999999997</v>
      </c>
      <c r="D1032">
        <v>8.1750000000000007</v>
      </c>
      <c r="E1032" s="68">
        <v>216.626</v>
      </c>
      <c r="F1032">
        <v>6.2949999999999999</v>
      </c>
      <c r="G1032" t="s">
        <v>3290</v>
      </c>
      <c r="I1032">
        <v>156.29</v>
      </c>
      <c r="J1032">
        <v>982.49099999999999</v>
      </c>
      <c r="K1032" s="73">
        <v>218.2</v>
      </c>
      <c r="L1032">
        <v>6</v>
      </c>
      <c r="M1032">
        <v>1</v>
      </c>
      <c r="N1032" s="51" t="s">
        <v>3970</v>
      </c>
      <c r="O1032">
        <v>1.869</v>
      </c>
      <c r="P1032">
        <v>10</v>
      </c>
      <c r="Q1032">
        <v>8.1750000000000007</v>
      </c>
      <c r="R1032">
        <v>982.48800000000006</v>
      </c>
      <c r="S1032">
        <v>6.1749999999999998</v>
      </c>
      <c r="T1032">
        <v>216.941</v>
      </c>
      <c r="U1032">
        <v>5.0359999999999996</v>
      </c>
      <c r="V1032">
        <v>100</v>
      </c>
      <c r="W1032">
        <v>1.087</v>
      </c>
      <c r="X1032">
        <v>1.2110000000000001</v>
      </c>
      <c r="Y1032">
        <v>22.66</v>
      </c>
      <c r="Z1032">
        <v>21.99</v>
      </c>
      <c r="AA1032">
        <v>0.60899999999999999</v>
      </c>
      <c r="AB1032">
        <v>0</v>
      </c>
      <c r="AC1032" t="b">
        <v>1</v>
      </c>
      <c r="AI1032">
        <v>982.48199999999997</v>
      </c>
      <c r="AJ1032">
        <v>215.84100000000001</v>
      </c>
      <c r="AK1032">
        <v>982.48800000000006</v>
      </c>
      <c r="AL1032">
        <v>218.18</v>
      </c>
      <c r="AM1032">
        <v>4.6790000000000003</v>
      </c>
      <c r="AN1032">
        <v>12.22</v>
      </c>
      <c r="AO1032">
        <v>12.26</v>
      </c>
      <c r="AP1032">
        <v>0.77600000000000002</v>
      </c>
      <c r="AQ1032">
        <v>21.981999999999999</v>
      </c>
      <c r="AR1032">
        <v>7.5209999999999999</v>
      </c>
      <c r="AS1032">
        <v>17.433</v>
      </c>
      <c r="AT1032">
        <v>0</v>
      </c>
      <c r="AU1032">
        <v>0</v>
      </c>
      <c r="AV1032">
        <v>0.157</v>
      </c>
      <c r="AW1032">
        <v>0</v>
      </c>
      <c r="AX1032">
        <v>647650</v>
      </c>
      <c r="AY1032" t="b">
        <v>1</v>
      </c>
      <c r="AZ1032">
        <v>156.26599999999999</v>
      </c>
      <c r="BA1032">
        <v>982.48699999999997</v>
      </c>
      <c r="BB1032">
        <v>8.1750000000000007</v>
      </c>
      <c r="BC1032">
        <v>216.626</v>
      </c>
      <c r="BD1032">
        <v>6.2949999999999999</v>
      </c>
      <c r="BE1032">
        <v>982.49099999999999</v>
      </c>
      <c r="BF1032">
        <v>218.2</v>
      </c>
      <c r="BG1032">
        <v>7</v>
      </c>
      <c r="BH1032">
        <v>3</v>
      </c>
      <c r="BM1032" t="s">
        <v>144</v>
      </c>
      <c r="BN1032" t="s">
        <v>144</v>
      </c>
      <c r="BO1032" t="s">
        <v>3296</v>
      </c>
      <c r="BQ1032">
        <v>1</v>
      </c>
      <c r="BT1032" s="51" t="s">
        <v>3293</v>
      </c>
      <c r="BV1032" t="s">
        <v>3294</v>
      </c>
      <c r="CB1032" s="51">
        <v>12.26</v>
      </c>
      <c r="CC1032" s="51">
        <v>12.26</v>
      </c>
      <c r="CD1032" s="51">
        <v>1.6E-2</v>
      </c>
      <c r="CE1032" s="51">
        <v>3.2000000000000001E-2</v>
      </c>
      <c r="CF1032" s="51">
        <v>0.85499999999999998</v>
      </c>
      <c r="CG1032" t="b">
        <f t="shared" si="15"/>
        <v>1</v>
      </c>
    </row>
    <row r="1033" spans="1:85" hidden="1" x14ac:dyDescent="0.35">
      <c r="A1033" t="s">
        <v>1185</v>
      </c>
      <c r="B1033" t="s">
        <v>3971</v>
      </c>
      <c r="C1033" s="51">
        <v>982.60400000000004</v>
      </c>
      <c r="D1033">
        <v>10.473000000000001</v>
      </c>
      <c r="E1033" s="68">
        <v>219.97200000000001</v>
      </c>
      <c r="F1033">
        <v>6.2949999999999999</v>
      </c>
      <c r="G1033" t="s">
        <v>3290</v>
      </c>
      <c r="I1033">
        <v>161.24</v>
      </c>
      <c r="J1033">
        <v>982.60799999999995</v>
      </c>
      <c r="K1033" s="73">
        <v>223.12</v>
      </c>
      <c r="L1033">
        <v>8</v>
      </c>
      <c r="M1033">
        <v>1</v>
      </c>
      <c r="N1033" s="51" t="s">
        <v>3971</v>
      </c>
      <c r="O1033">
        <v>1.8380000000000001</v>
      </c>
      <c r="P1033">
        <v>10</v>
      </c>
      <c r="Q1033">
        <v>10.473000000000001</v>
      </c>
      <c r="R1033">
        <v>982.60500000000002</v>
      </c>
      <c r="S1033">
        <v>8.3789999999999996</v>
      </c>
      <c r="T1033">
        <v>220.602</v>
      </c>
      <c r="U1033">
        <v>5.0359999999999996</v>
      </c>
      <c r="V1033">
        <v>100</v>
      </c>
      <c r="W1033">
        <v>1.087</v>
      </c>
      <c r="X1033">
        <v>1.556</v>
      </c>
      <c r="Y1033">
        <v>22.524999999999999</v>
      </c>
      <c r="Z1033">
        <v>21.99</v>
      </c>
      <c r="AA1033">
        <v>0.60899999999999999</v>
      </c>
      <c r="AB1033">
        <v>0</v>
      </c>
      <c r="AC1033" t="b">
        <v>1</v>
      </c>
      <c r="AI1033">
        <v>982.601</v>
      </c>
      <c r="AJ1033">
        <v>221.00700000000001</v>
      </c>
      <c r="AK1033">
        <v>982.60699999999997</v>
      </c>
      <c r="AL1033">
        <v>223.185</v>
      </c>
      <c r="AM1033">
        <v>4.3559999999999999</v>
      </c>
      <c r="AN1033">
        <v>11.47</v>
      </c>
      <c r="AO1033">
        <v>11.91</v>
      </c>
      <c r="AP1033">
        <v>1.044</v>
      </c>
      <c r="AQ1033">
        <v>21.986000000000001</v>
      </c>
      <c r="AR1033">
        <v>0.58399999999999996</v>
      </c>
      <c r="AS1033">
        <v>12.061</v>
      </c>
      <c r="AT1033">
        <v>5.7000000000000002E-2</v>
      </c>
      <c r="AU1033">
        <v>0.188</v>
      </c>
      <c r="AV1033">
        <v>5.3999999999999999E-2</v>
      </c>
      <c r="AW1033">
        <v>0</v>
      </c>
      <c r="AX1033">
        <v>651023</v>
      </c>
      <c r="AY1033" t="b">
        <v>1</v>
      </c>
      <c r="AZ1033">
        <v>161.30699999999999</v>
      </c>
      <c r="BA1033">
        <v>982.60400000000004</v>
      </c>
      <c r="BB1033">
        <v>10.473000000000001</v>
      </c>
      <c r="BC1033">
        <v>219.97200000000001</v>
      </c>
      <c r="BD1033">
        <v>6.2949999999999999</v>
      </c>
      <c r="BE1033">
        <v>982.60799999999995</v>
      </c>
      <c r="BF1033">
        <v>223.12</v>
      </c>
      <c r="BG1033">
        <v>9</v>
      </c>
      <c r="BH1033">
        <v>3</v>
      </c>
      <c r="BM1033" t="s">
        <v>144</v>
      </c>
      <c r="BN1033" t="s">
        <v>144</v>
      </c>
      <c r="BO1033" t="s">
        <v>3296</v>
      </c>
      <c r="BQ1033">
        <v>1</v>
      </c>
      <c r="BT1033" s="51" t="s">
        <v>3293</v>
      </c>
      <c r="CB1033" s="51">
        <v>11.91</v>
      </c>
      <c r="CC1033" s="51">
        <v>11.91</v>
      </c>
      <c r="CD1033" s="51">
        <v>1.2999999999999999E-2</v>
      </c>
      <c r="CE1033" s="51">
        <v>0.02</v>
      </c>
      <c r="CF1033" s="51">
        <v>0.83599999999999997</v>
      </c>
      <c r="CG1033" t="b">
        <f t="shared" si="15"/>
        <v>1</v>
      </c>
    </row>
    <row r="1034" spans="1:85" hidden="1" x14ac:dyDescent="0.35">
      <c r="A1034" t="s">
        <v>1186</v>
      </c>
      <c r="B1034" t="s">
        <v>3972</v>
      </c>
      <c r="C1034" s="51">
        <v>982.71699999999998</v>
      </c>
      <c r="D1034">
        <v>8</v>
      </c>
      <c r="E1034" s="68">
        <v>222.43199999999999</v>
      </c>
      <c r="F1034">
        <v>6.2949999999999999</v>
      </c>
      <c r="G1034" t="s">
        <v>3290</v>
      </c>
      <c r="I1034">
        <v>161.24</v>
      </c>
      <c r="J1034">
        <v>982.721</v>
      </c>
      <c r="K1034" s="73">
        <v>223.08</v>
      </c>
      <c r="L1034">
        <v>5</v>
      </c>
      <c r="M1034">
        <v>1</v>
      </c>
      <c r="N1034" s="51" t="s">
        <v>3972</v>
      </c>
      <c r="O1034">
        <v>1.8460000000000001</v>
      </c>
      <c r="P1034">
        <v>10</v>
      </c>
      <c r="Q1034">
        <v>8</v>
      </c>
      <c r="R1034">
        <v>982.71799999999996</v>
      </c>
      <c r="S1034">
        <v>6</v>
      </c>
      <c r="T1034">
        <v>222.56200000000001</v>
      </c>
      <c r="U1034">
        <v>5.0359999999999996</v>
      </c>
      <c r="V1034">
        <v>100</v>
      </c>
      <c r="W1034">
        <v>1.087</v>
      </c>
      <c r="X1034">
        <v>0.97599999999999998</v>
      </c>
      <c r="Y1034">
        <v>22.56</v>
      </c>
      <c r="Z1034">
        <v>21.99</v>
      </c>
      <c r="AA1034">
        <v>0.60899999999999999</v>
      </c>
      <c r="AB1034">
        <v>0</v>
      </c>
      <c r="AC1034" t="b">
        <v>1</v>
      </c>
      <c r="AI1034">
        <v>982.71500000000003</v>
      </c>
      <c r="AJ1034">
        <v>220.94499999999999</v>
      </c>
      <c r="AK1034">
        <v>982.71799999999996</v>
      </c>
      <c r="AL1034">
        <v>223.149</v>
      </c>
      <c r="AM1034">
        <v>4.407</v>
      </c>
      <c r="AN1034">
        <v>7.35</v>
      </c>
      <c r="AO1034">
        <v>11.09</v>
      </c>
      <c r="AP1034">
        <v>0.51100000000000001</v>
      </c>
      <c r="AQ1034">
        <v>21.998000000000001</v>
      </c>
      <c r="AR1034">
        <v>3.1960000000000002</v>
      </c>
      <c r="AS1034">
        <v>17.396000000000001</v>
      </c>
      <c r="AT1034">
        <v>0.222</v>
      </c>
      <c r="AU1034">
        <v>0.224</v>
      </c>
      <c r="AV1034">
        <v>0.13600000000000001</v>
      </c>
      <c r="AW1034">
        <v>0</v>
      </c>
      <c r="AX1034">
        <v>654396</v>
      </c>
      <c r="AY1034" t="b">
        <v>1</v>
      </c>
      <c r="AZ1034">
        <v>161.30699999999999</v>
      </c>
      <c r="BA1034">
        <v>982.71699999999998</v>
      </c>
      <c r="BB1034">
        <v>8</v>
      </c>
      <c r="BC1034">
        <v>222.43199999999999</v>
      </c>
      <c r="BD1034">
        <v>6.2949999999999999</v>
      </c>
      <c r="BE1034">
        <v>982.721</v>
      </c>
      <c r="BF1034">
        <v>223.08</v>
      </c>
      <c r="BG1034">
        <v>6</v>
      </c>
      <c r="BH1034">
        <v>3</v>
      </c>
      <c r="BM1034" t="s">
        <v>144</v>
      </c>
      <c r="BN1034" t="s">
        <v>144</v>
      </c>
      <c r="BO1034" t="s">
        <v>3296</v>
      </c>
      <c r="BQ1034">
        <v>1</v>
      </c>
      <c r="BT1034" s="51" t="s">
        <v>3293</v>
      </c>
      <c r="BV1034" t="s">
        <v>3294</v>
      </c>
      <c r="CB1034" s="51">
        <v>11.09</v>
      </c>
      <c r="CC1034" s="51">
        <v>11.09</v>
      </c>
      <c r="CD1034" s="51">
        <v>0.01</v>
      </c>
      <c r="CE1034" s="51">
        <v>2.3E-2</v>
      </c>
      <c r="CF1034" s="51">
        <v>0.78300000000000003</v>
      </c>
      <c r="CG1034" t="b">
        <f t="shared" si="15"/>
        <v>1</v>
      </c>
    </row>
    <row r="1035" spans="1:85" hidden="1" x14ac:dyDescent="0.35">
      <c r="A1035" t="s">
        <v>1187</v>
      </c>
      <c r="B1035" t="s">
        <v>3973</v>
      </c>
      <c r="C1035" s="51">
        <v>982.77</v>
      </c>
      <c r="D1035">
        <v>8.2460000000000004</v>
      </c>
      <c r="E1035" s="68">
        <v>222.964</v>
      </c>
      <c r="F1035">
        <v>6.2949999999999999</v>
      </c>
      <c r="G1035" t="s">
        <v>3290</v>
      </c>
      <c r="I1035">
        <v>166.19</v>
      </c>
      <c r="J1035">
        <v>982.77300000000002</v>
      </c>
      <c r="K1035" s="73">
        <v>228.01</v>
      </c>
      <c r="L1035">
        <v>5</v>
      </c>
      <c r="M1035">
        <v>1</v>
      </c>
      <c r="N1035" s="51" t="s">
        <v>3973</v>
      </c>
      <c r="O1035">
        <v>1.849</v>
      </c>
      <c r="P1035">
        <v>10</v>
      </c>
      <c r="Q1035">
        <v>8.2460000000000004</v>
      </c>
      <c r="R1035">
        <v>982.77099999999996</v>
      </c>
      <c r="S1035">
        <v>6.2460000000000004</v>
      </c>
      <c r="T1035">
        <v>223.97300000000001</v>
      </c>
      <c r="U1035">
        <v>5.0359999999999996</v>
      </c>
      <c r="V1035">
        <v>100</v>
      </c>
      <c r="W1035">
        <v>1.087</v>
      </c>
      <c r="X1035">
        <v>0.90200000000000002</v>
      </c>
      <c r="Y1035">
        <v>22.2</v>
      </c>
      <c r="Z1035">
        <v>21.99</v>
      </c>
      <c r="AA1035">
        <v>0.60899999999999999</v>
      </c>
      <c r="AB1035">
        <v>0</v>
      </c>
      <c r="AC1035" t="b">
        <v>1</v>
      </c>
      <c r="AI1035">
        <v>982.76800000000003</v>
      </c>
      <c r="AJ1035">
        <v>226.012</v>
      </c>
      <c r="AK1035">
        <v>982.77300000000002</v>
      </c>
      <c r="AL1035">
        <v>228.172</v>
      </c>
      <c r="AM1035">
        <v>4.3179999999999996</v>
      </c>
      <c r="AN1035">
        <v>8.4600000000000009</v>
      </c>
      <c r="AO1035">
        <v>12.11</v>
      </c>
      <c r="AP1035">
        <v>0.748</v>
      </c>
      <c r="AQ1035">
        <v>22.009</v>
      </c>
      <c r="AR1035">
        <v>8.6509999999999998</v>
      </c>
      <c r="AS1035">
        <v>17.254000000000001</v>
      </c>
      <c r="AT1035">
        <v>7.3999999999999996E-2</v>
      </c>
      <c r="AU1035">
        <v>0.224</v>
      </c>
      <c r="AV1035">
        <v>0.19</v>
      </c>
      <c r="AW1035">
        <v>0</v>
      </c>
      <c r="AX1035">
        <v>657769</v>
      </c>
      <c r="AY1035" t="b">
        <v>1</v>
      </c>
      <c r="AZ1035">
        <v>166.34800000000001</v>
      </c>
      <c r="BA1035">
        <v>982.77</v>
      </c>
      <c r="BB1035">
        <v>8.2460000000000004</v>
      </c>
      <c r="BC1035">
        <v>222.964</v>
      </c>
      <c r="BD1035">
        <v>6.2949999999999999</v>
      </c>
      <c r="BE1035">
        <v>982.77300000000002</v>
      </c>
      <c r="BF1035">
        <v>228.01</v>
      </c>
      <c r="BG1035">
        <v>6</v>
      </c>
      <c r="BH1035">
        <v>3</v>
      </c>
      <c r="BI1035">
        <v>6.2460000000000004</v>
      </c>
      <c r="BJ1035">
        <v>5.0359999999999996</v>
      </c>
      <c r="BK1035">
        <v>1.004</v>
      </c>
      <c r="BM1035" t="s">
        <v>144</v>
      </c>
      <c r="BN1035" t="s">
        <v>144</v>
      </c>
      <c r="BO1035" t="s">
        <v>3312</v>
      </c>
      <c r="BQ1035">
        <v>1</v>
      </c>
      <c r="BT1035" s="51" t="s">
        <v>3293</v>
      </c>
      <c r="BV1035" t="s">
        <v>3294</v>
      </c>
      <c r="CB1035" s="51">
        <v>12.11</v>
      </c>
      <c r="CC1035" s="51">
        <v>12.11</v>
      </c>
      <c r="CD1035" s="51">
        <v>1E-3</v>
      </c>
      <c r="CE1035" s="51">
        <v>3.0000000000000001E-3</v>
      </c>
      <c r="CF1035" s="51">
        <v>0.78400000000000003</v>
      </c>
      <c r="CG1035" t="b">
        <f t="shared" si="15"/>
        <v>1</v>
      </c>
    </row>
    <row r="1036" spans="1:85" hidden="1" x14ac:dyDescent="0.35">
      <c r="A1036" t="s">
        <v>1188</v>
      </c>
      <c r="B1036" t="s">
        <v>3974</v>
      </c>
      <c r="C1036" s="51">
        <v>982.798</v>
      </c>
      <c r="D1036">
        <v>13.56</v>
      </c>
      <c r="E1036" s="68">
        <v>223.04900000000001</v>
      </c>
      <c r="F1036">
        <v>6.2949999999999999</v>
      </c>
      <c r="G1036" t="s">
        <v>3290</v>
      </c>
      <c r="I1036">
        <v>166.19</v>
      </c>
      <c r="J1036">
        <v>982.80700000000002</v>
      </c>
      <c r="K1036" s="73">
        <v>228</v>
      </c>
      <c r="L1036">
        <v>5</v>
      </c>
      <c r="M1036">
        <v>1</v>
      </c>
      <c r="N1036" s="51" t="s">
        <v>3974</v>
      </c>
      <c r="O1036">
        <v>1.8759999999999999</v>
      </c>
      <c r="P1036">
        <v>10</v>
      </c>
      <c r="Q1036">
        <v>13.56</v>
      </c>
      <c r="R1036">
        <v>982.8</v>
      </c>
      <c r="S1036">
        <v>10.848000000000001</v>
      </c>
      <c r="T1036">
        <v>224.04</v>
      </c>
      <c r="U1036">
        <v>5.0359999999999996</v>
      </c>
      <c r="V1036">
        <v>100</v>
      </c>
      <c r="W1036">
        <v>1.0449999999999999</v>
      </c>
      <c r="X1036">
        <v>1.004</v>
      </c>
      <c r="Y1036">
        <v>22.26</v>
      </c>
      <c r="Z1036">
        <v>21.99</v>
      </c>
      <c r="AA1036">
        <v>0.60899999999999999</v>
      </c>
      <c r="AB1036">
        <v>0</v>
      </c>
      <c r="AC1036" t="b">
        <v>1</v>
      </c>
      <c r="AI1036">
        <v>982.79899999999998</v>
      </c>
      <c r="AJ1036">
        <v>226.744</v>
      </c>
      <c r="AK1036">
        <v>982.80399999999997</v>
      </c>
      <c r="AL1036">
        <v>228.15799999999999</v>
      </c>
      <c r="AM1036">
        <v>2.8290000000000002</v>
      </c>
      <c r="AN1036">
        <v>9.86</v>
      </c>
      <c r="AO1036">
        <v>10.99</v>
      </c>
      <c r="AP1036">
        <v>0.72199999999999998</v>
      </c>
      <c r="AQ1036">
        <v>22.004000000000001</v>
      </c>
      <c r="AR1036">
        <v>3.7360000000000002</v>
      </c>
      <c r="AS1036">
        <v>21.143000000000001</v>
      </c>
      <c r="AT1036">
        <v>3.3000000000000002E-2</v>
      </c>
      <c r="AU1036">
        <v>0.14399999999999999</v>
      </c>
      <c r="AV1036">
        <v>0.13300000000000001</v>
      </c>
      <c r="AW1036">
        <v>0</v>
      </c>
      <c r="AX1036">
        <v>661142</v>
      </c>
      <c r="AY1036" t="b">
        <v>1</v>
      </c>
      <c r="AZ1036">
        <v>166.34800000000001</v>
      </c>
      <c r="BA1036">
        <v>982.798</v>
      </c>
      <c r="BB1036">
        <v>13.56</v>
      </c>
      <c r="BC1036">
        <v>223.04900000000001</v>
      </c>
      <c r="BD1036">
        <v>6.2949999999999999</v>
      </c>
      <c r="BE1036">
        <v>982.80700000000002</v>
      </c>
      <c r="BF1036">
        <v>228</v>
      </c>
      <c r="BG1036">
        <v>6</v>
      </c>
      <c r="BH1036">
        <v>3</v>
      </c>
      <c r="BM1036" t="s">
        <v>144</v>
      </c>
      <c r="BN1036" t="s">
        <v>144</v>
      </c>
      <c r="BO1036" t="s">
        <v>3296</v>
      </c>
      <c r="BQ1036">
        <v>1</v>
      </c>
      <c r="BT1036" s="51" t="s">
        <v>3293</v>
      </c>
      <c r="BV1036" t="s">
        <v>3294</v>
      </c>
      <c r="CB1036" s="51">
        <v>10.99</v>
      </c>
      <c r="CC1036" s="51">
        <v>10.99</v>
      </c>
      <c r="CD1036" s="51">
        <v>1.9E-2</v>
      </c>
      <c r="CE1036" s="51">
        <v>4.2000000000000003E-2</v>
      </c>
      <c r="CF1036" s="51">
        <v>0.78400000000000003</v>
      </c>
      <c r="CG1036" t="b">
        <f t="shared" si="15"/>
        <v>1</v>
      </c>
    </row>
    <row r="1037" spans="1:85" hidden="1" x14ac:dyDescent="0.35">
      <c r="A1037" t="s">
        <v>1189</v>
      </c>
      <c r="B1037" t="s">
        <v>3975</v>
      </c>
      <c r="C1037" s="51">
        <v>982.82</v>
      </c>
      <c r="D1037">
        <v>8.1780000000000008</v>
      </c>
      <c r="E1037" s="68">
        <v>234.08799999999999</v>
      </c>
      <c r="F1037">
        <v>6.2949999999999999</v>
      </c>
      <c r="G1037" t="s">
        <v>3290</v>
      </c>
      <c r="I1037">
        <v>176.29</v>
      </c>
      <c r="J1037">
        <v>982.82500000000005</v>
      </c>
      <c r="K1037" s="73">
        <v>238.09</v>
      </c>
      <c r="L1037">
        <v>5</v>
      </c>
      <c r="M1037">
        <v>1</v>
      </c>
      <c r="N1037" s="51" t="s">
        <v>3975</v>
      </c>
      <c r="O1037">
        <v>1.8839999999999999</v>
      </c>
      <c r="P1037">
        <v>10</v>
      </c>
      <c r="Q1037">
        <v>8.1780000000000008</v>
      </c>
      <c r="R1037">
        <v>982.822</v>
      </c>
      <c r="S1037">
        <v>6.1779999999999999</v>
      </c>
      <c r="T1037">
        <v>234.88800000000001</v>
      </c>
      <c r="U1037">
        <v>5.0359999999999996</v>
      </c>
      <c r="V1037">
        <v>100</v>
      </c>
      <c r="W1037">
        <v>1.087</v>
      </c>
      <c r="X1037">
        <v>1.0640000000000001</v>
      </c>
      <c r="Y1037">
        <v>21.97</v>
      </c>
      <c r="Z1037">
        <v>21.99</v>
      </c>
      <c r="AA1037">
        <v>0.60899999999999999</v>
      </c>
      <c r="AB1037">
        <v>0</v>
      </c>
      <c r="AC1037" t="b">
        <v>1</v>
      </c>
      <c r="AI1037">
        <v>982.81799999999998</v>
      </c>
      <c r="AJ1037">
        <v>235.74199999999999</v>
      </c>
      <c r="AK1037">
        <v>982.822</v>
      </c>
      <c r="AL1037">
        <v>237.39400000000001</v>
      </c>
      <c r="AM1037">
        <v>3.3029999999999999</v>
      </c>
      <c r="AN1037">
        <v>9.81</v>
      </c>
      <c r="AO1037">
        <v>10.029999999999999</v>
      </c>
      <c r="AP1037">
        <v>0.78</v>
      </c>
      <c r="AQ1037">
        <v>21.986999999999998</v>
      </c>
      <c r="AR1037">
        <v>7.5069999999999997</v>
      </c>
      <c r="AS1037">
        <v>14.379</v>
      </c>
      <c r="AT1037">
        <v>3.6999999999999998E-2</v>
      </c>
      <c r="AU1037">
        <v>0.30499999999999999</v>
      </c>
      <c r="AV1037">
        <v>0.159</v>
      </c>
      <c r="AW1037">
        <v>0</v>
      </c>
      <c r="AX1037">
        <v>664515</v>
      </c>
      <c r="AY1037" t="b">
        <v>1</v>
      </c>
      <c r="AZ1037">
        <v>175.589</v>
      </c>
      <c r="BA1037">
        <v>982.82</v>
      </c>
      <c r="BB1037">
        <v>8.1780000000000008</v>
      </c>
      <c r="BC1037">
        <v>234.08799999999999</v>
      </c>
      <c r="BD1037">
        <v>6.2949999999999999</v>
      </c>
      <c r="BE1037">
        <v>982.82500000000005</v>
      </c>
      <c r="BF1037">
        <v>238.09</v>
      </c>
      <c r="BG1037">
        <v>6</v>
      </c>
      <c r="BH1037">
        <v>3</v>
      </c>
      <c r="BI1037">
        <v>6.1779999999999999</v>
      </c>
      <c r="BJ1037">
        <v>5.0359999999999996</v>
      </c>
      <c r="BK1037">
        <v>1.044</v>
      </c>
      <c r="BM1037" t="s">
        <v>144</v>
      </c>
      <c r="BN1037" t="s">
        <v>144</v>
      </c>
      <c r="BO1037" t="s">
        <v>3312</v>
      </c>
      <c r="BQ1037">
        <v>1</v>
      </c>
      <c r="BT1037" s="51" t="s">
        <v>3293</v>
      </c>
      <c r="BV1037" t="s">
        <v>3294</v>
      </c>
      <c r="CB1037" s="51">
        <v>10.029999999999999</v>
      </c>
      <c r="CC1037" s="51">
        <v>10.029999999999999</v>
      </c>
      <c r="CD1037" s="51">
        <v>1.4E-2</v>
      </c>
      <c r="CE1037" s="51">
        <v>2.8000000000000001E-2</v>
      </c>
      <c r="CF1037" s="51">
        <v>0.77800000000000002</v>
      </c>
      <c r="CG1037" t="b">
        <f t="shared" si="15"/>
        <v>1</v>
      </c>
    </row>
    <row r="1038" spans="1:85" hidden="1" x14ac:dyDescent="0.35">
      <c r="A1038" t="s">
        <v>1190</v>
      </c>
      <c r="B1038" t="s">
        <v>3976</v>
      </c>
      <c r="C1038" s="51">
        <v>982.95500000000004</v>
      </c>
      <c r="D1038">
        <v>10.714</v>
      </c>
      <c r="E1038" s="68">
        <v>223.00800000000001</v>
      </c>
      <c r="F1038">
        <v>6.2949999999999999</v>
      </c>
      <c r="G1038" t="s">
        <v>3290</v>
      </c>
      <c r="I1038">
        <v>166.19</v>
      </c>
      <c r="J1038">
        <v>982.96</v>
      </c>
      <c r="K1038" s="73">
        <v>227.93</v>
      </c>
      <c r="L1038">
        <v>5</v>
      </c>
      <c r="M1038">
        <v>1</v>
      </c>
      <c r="N1038" s="51" t="s">
        <v>3976</v>
      </c>
      <c r="O1038">
        <v>1.8160000000000001</v>
      </c>
      <c r="P1038">
        <v>10</v>
      </c>
      <c r="Q1038">
        <v>10.714</v>
      </c>
      <c r="R1038">
        <v>982.95600000000002</v>
      </c>
      <c r="S1038">
        <v>8.5709999999999997</v>
      </c>
      <c r="T1038">
        <v>223.99299999999999</v>
      </c>
      <c r="U1038">
        <v>5.0359999999999996</v>
      </c>
      <c r="V1038">
        <v>100</v>
      </c>
      <c r="W1038">
        <v>1.087</v>
      </c>
      <c r="X1038">
        <v>1.0009999999999999</v>
      </c>
      <c r="Y1038">
        <v>22.26</v>
      </c>
      <c r="Z1038">
        <v>21.99</v>
      </c>
      <c r="AA1038">
        <v>0.60899999999999999</v>
      </c>
      <c r="AB1038">
        <v>0</v>
      </c>
      <c r="AC1038" t="b">
        <v>1</v>
      </c>
      <c r="AI1038">
        <v>982.95299999999997</v>
      </c>
      <c r="AJ1038">
        <v>226.09</v>
      </c>
      <c r="AK1038">
        <v>982.95699999999999</v>
      </c>
      <c r="AL1038">
        <v>228.08799999999999</v>
      </c>
      <c r="AM1038">
        <v>3.9950000000000001</v>
      </c>
      <c r="AN1038">
        <v>9.25</v>
      </c>
      <c r="AO1038">
        <v>10.9</v>
      </c>
      <c r="AP1038">
        <v>0.83199999999999996</v>
      </c>
      <c r="AQ1038">
        <v>21.99</v>
      </c>
      <c r="AR1038">
        <v>1.21</v>
      </c>
      <c r="AS1038">
        <v>17.452999999999999</v>
      </c>
      <c r="AT1038">
        <v>1E-3</v>
      </c>
      <c r="AU1038">
        <v>0.39500000000000002</v>
      </c>
      <c r="AV1038">
        <v>0.09</v>
      </c>
      <c r="AW1038">
        <v>0</v>
      </c>
      <c r="AX1038">
        <v>667888</v>
      </c>
      <c r="AY1038" t="b">
        <v>1</v>
      </c>
      <c r="AZ1038">
        <v>166.34800000000001</v>
      </c>
      <c r="BA1038">
        <v>982.95500000000004</v>
      </c>
      <c r="BB1038">
        <v>10.714</v>
      </c>
      <c r="BC1038">
        <v>223.00800000000001</v>
      </c>
      <c r="BD1038">
        <v>6.2949999999999999</v>
      </c>
      <c r="BE1038">
        <v>982.96</v>
      </c>
      <c r="BF1038">
        <v>227.93</v>
      </c>
      <c r="BG1038">
        <v>6</v>
      </c>
      <c r="BH1038">
        <v>3</v>
      </c>
      <c r="BM1038" t="s">
        <v>144</v>
      </c>
      <c r="BN1038" t="s">
        <v>144</v>
      </c>
      <c r="BO1038" t="s">
        <v>3296</v>
      </c>
      <c r="BQ1038">
        <v>1</v>
      </c>
      <c r="BT1038" s="51" t="s">
        <v>3293</v>
      </c>
      <c r="BV1038" t="s">
        <v>3294</v>
      </c>
      <c r="CB1038" s="51">
        <v>10.9</v>
      </c>
      <c r="CC1038" s="51">
        <v>10.9</v>
      </c>
      <c r="CD1038" s="51">
        <v>6.0000000000000001E-3</v>
      </c>
      <c r="CE1038" s="51">
        <v>1.4E-2</v>
      </c>
      <c r="CF1038" s="51">
        <v>0.66100000000000003</v>
      </c>
      <c r="CG1038" t="b">
        <f t="shared" si="15"/>
        <v>1</v>
      </c>
    </row>
    <row r="1039" spans="1:85" hidden="1" x14ac:dyDescent="0.35">
      <c r="A1039" t="s">
        <v>1191</v>
      </c>
      <c r="B1039" t="s">
        <v>3977</v>
      </c>
      <c r="C1039" s="51">
        <v>983.23699999999997</v>
      </c>
      <c r="D1039">
        <v>10.936</v>
      </c>
      <c r="E1039" s="68">
        <v>220.327</v>
      </c>
      <c r="F1039">
        <v>6.2949999999999999</v>
      </c>
      <c r="G1039" t="s">
        <v>3290</v>
      </c>
      <c r="I1039">
        <v>161.24</v>
      </c>
      <c r="J1039">
        <v>983.24400000000003</v>
      </c>
      <c r="K1039" s="73">
        <v>222.91</v>
      </c>
      <c r="L1039">
        <v>5</v>
      </c>
      <c r="M1039">
        <v>1</v>
      </c>
      <c r="N1039" s="51" t="s">
        <v>3977</v>
      </c>
      <c r="O1039">
        <v>1.873</v>
      </c>
      <c r="P1039">
        <v>10</v>
      </c>
      <c r="Q1039">
        <v>10.936</v>
      </c>
      <c r="R1039">
        <v>983.23800000000006</v>
      </c>
      <c r="S1039">
        <v>8.7490000000000006</v>
      </c>
      <c r="T1039">
        <v>220.84399999999999</v>
      </c>
      <c r="U1039">
        <v>5.0359999999999996</v>
      </c>
      <c r="V1039">
        <v>100</v>
      </c>
      <c r="W1039">
        <v>1.087</v>
      </c>
      <c r="X1039">
        <v>1.07</v>
      </c>
      <c r="Y1039">
        <v>22.53</v>
      </c>
      <c r="Z1039">
        <v>21.99</v>
      </c>
      <c r="AA1039">
        <v>0.60899999999999999</v>
      </c>
      <c r="AB1039">
        <v>0</v>
      </c>
      <c r="AC1039" t="b">
        <v>1</v>
      </c>
      <c r="AI1039">
        <v>983.23599999999999</v>
      </c>
      <c r="AJ1039">
        <v>220.143</v>
      </c>
      <c r="AK1039">
        <v>983.24199999999996</v>
      </c>
      <c r="AL1039">
        <v>222.559</v>
      </c>
      <c r="AM1039">
        <v>4.83</v>
      </c>
      <c r="AN1039">
        <v>11.69</v>
      </c>
      <c r="AO1039">
        <v>12.22</v>
      </c>
      <c r="AP1039">
        <v>0.76200000000000001</v>
      </c>
      <c r="AQ1039">
        <v>21.966000000000001</v>
      </c>
      <c r="AR1039">
        <v>6.9610000000000003</v>
      </c>
      <c r="AS1039">
        <v>19.635000000000002</v>
      </c>
      <c r="AT1039">
        <v>1.9E-2</v>
      </c>
      <c r="AU1039">
        <v>0.224</v>
      </c>
      <c r="AV1039">
        <v>0.16</v>
      </c>
      <c r="AW1039">
        <v>0</v>
      </c>
      <c r="AX1039">
        <v>671261</v>
      </c>
      <c r="AY1039" t="b">
        <v>1</v>
      </c>
      <c r="AZ1039">
        <v>160.887</v>
      </c>
      <c r="BA1039">
        <v>983.23699999999997</v>
      </c>
      <c r="BB1039">
        <v>10.936</v>
      </c>
      <c r="BC1039">
        <v>220.327</v>
      </c>
      <c r="BD1039">
        <v>6.2949999999999999</v>
      </c>
      <c r="BE1039">
        <v>983.24400000000003</v>
      </c>
      <c r="BF1039">
        <v>222.91</v>
      </c>
      <c r="BG1039">
        <v>6</v>
      </c>
      <c r="BH1039">
        <v>3</v>
      </c>
      <c r="BI1039">
        <v>8.7490000000000006</v>
      </c>
      <c r="BJ1039">
        <v>5.0359999999999996</v>
      </c>
      <c r="BK1039">
        <v>1.1000000000000001</v>
      </c>
      <c r="BM1039" t="s">
        <v>144</v>
      </c>
      <c r="BN1039" t="s">
        <v>144</v>
      </c>
      <c r="BO1039" t="s">
        <v>3312</v>
      </c>
      <c r="BQ1039">
        <v>1</v>
      </c>
      <c r="BT1039" s="51" t="s">
        <v>3293</v>
      </c>
      <c r="BV1039" t="s">
        <v>3294</v>
      </c>
      <c r="CB1039" s="51">
        <v>12.22</v>
      </c>
      <c r="CC1039" s="51">
        <v>12.22</v>
      </c>
      <c r="CD1039" s="51">
        <v>2E-3</v>
      </c>
      <c r="CE1039" s="51">
        <v>6.0000000000000001E-3</v>
      </c>
      <c r="CF1039" s="51">
        <v>0.79</v>
      </c>
      <c r="CG1039" t="b">
        <f t="shared" si="15"/>
        <v>1</v>
      </c>
    </row>
    <row r="1040" spans="1:85" hidden="1" x14ac:dyDescent="0.35">
      <c r="A1040" t="s">
        <v>1192</v>
      </c>
      <c r="B1040" t="s">
        <v>3978</v>
      </c>
      <c r="C1040" s="51">
        <v>983.32500000000005</v>
      </c>
      <c r="D1040">
        <v>8.8369999999999997</v>
      </c>
      <c r="E1040" s="68">
        <v>218.82599999999999</v>
      </c>
      <c r="F1040">
        <v>6.2949999999999999</v>
      </c>
      <c r="G1040" t="s">
        <v>3290</v>
      </c>
      <c r="I1040">
        <v>158.76</v>
      </c>
      <c r="J1040">
        <v>983.33</v>
      </c>
      <c r="K1040" s="73">
        <v>220.4</v>
      </c>
      <c r="L1040">
        <v>7</v>
      </c>
      <c r="M1040">
        <v>1</v>
      </c>
      <c r="N1040" s="51" t="s">
        <v>3978</v>
      </c>
      <c r="O1040">
        <v>1.835</v>
      </c>
      <c r="P1040">
        <v>10</v>
      </c>
      <c r="Q1040">
        <v>8.8369999999999997</v>
      </c>
      <c r="R1040">
        <v>983.32600000000002</v>
      </c>
      <c r="S1040">
        <v>6.8369999999999997</v>
      </c>
      <c r="T1040">
        <v>219.14099999999999</v>
      </c>
      <c r="U1040">
        <v>5.0359999999999996</v>
      </c>
      <c r="V1040">
        <v>100</v>
      </c>
      <c r="W1040">
        <v>1.087</v>
      </c>
      <c r="X1040">
        <v>1.365</v>
      </c>
      <c r="Y1040">
        <v>22.59</v>
      </c>
      <c r="Z1040">
        <v>21.99</v>
      </c>
      <c r="AA1040">
        <v>0.60899999999999999</v>
      </c>
      <c r="AB1040">
        <v>0</v>
      </c>
      <c r="AC1040" t="b">
        <v>1</v>
      </c>
      <c r="AI1040">
        <v>983.32399999999996</v>
      </c>
      <c r="AJ1040">
        <v>218.56899999999999</v>
      </c>
      <c r="AK1040">
        <v>983.32899999999995</v>
      </c>
      <c r="AL1040">
        <v>220.428</v>
      </c>
      <c r="AM1040">
        <v>3.718</v>
      </c>
      <c r="AN1040">
        <v>10.79</v>
      </c>
      <c r="AO1040">
        <v>12.56</v>
      </c>
      <c r="AP1040">
        <v>0.92900000000000005</v>
      </c>
      <c r="AQ1040">
        <v>21.963999999999999</v>
      </c>
      <c r="AR1040">
        <v>5.0590000000000002</v>
      </c>
      <c r="AS1040">
        <v>0.85499999999999998</v>
      </c>
      <c r="AT1040">
        <v>9.4E-2</v>
      </c>
      <c r="AU1040">
        <v>0.188</v>
      </c>
      <c r="AV1040">
        <v>0.1</v>
      </c>
      <c r="AW1040">
        <v>0</v>
      </c>
      <c r="AX1040">
        <v>674634</v>
      </c>
      <c r="AY1040" t="b">
        <v>1</v>
      </c>
      <c r="AZ1040">
        <v>158.786</v>
      </c>
      <c r="BA1040">
        <v>983.32500000000005</v>
      </c>
      <c r="BB1040">
        <v>8.8369999999999997</v>
      </c>
      <c r="BC1040">
        <v>218.82599999999999</v>
      </c>
      <c r="BD1040">
        <v>6.2949999999999999</v>
      </c>
      <c r="BE1040">
        <v>983.33</v>
      </c>
      <c r="BF1040">
        <v>220.4</v>
      </c>
      <c r="BG1040">
        <v>8</v>
      </c>
      <c r="BH1040">
        <v>3</v>
      </c>
      <c r="BI1040">
        <v>6.8369999999999997</v>
      </c>
      <c r="BJ1040">
        <v>5.0359999999999996</v>
      </c>
      <c r="BK1040">
        <v>1.3080000000000001</v>
      </c>
      <c r="BM1040" t="s">
        <v>144</v>
      </c>
      <c r="BN1040" t="s">
        <v>144</v>
      </c>
      <c r="BO1040" t="s">
        <v>3312</v>
      </c>
      <c r="BQ1040">
        <v>1</v>
      </c>
      <c r="BT1040" s="51" t="s">
        <v>3293</v>
      </c>
      <c r="CB1040" s="51">
        <v>12.56</v>
      </c>
      <c r="CC1040" s="51">
        <v>12.56</v>
      </c>
      <c r="CD1040" s="51">
        <v>0.01</v>
      </c>
      <c r="CE1040" s="51">
        <v>1.7000000000000001E-2</v>
      </c>
      <c r="CF1040" s="51">
        <v>0.82</v>
      </c>
      <c r="CG1040" t="b">
        <f t="shared" si="15"/>
        <v>1</v>
      </c>
    </row>
    <row r="1041" spans="1:85" hidden="1" x14ac:dyDescent="0.35">
      <c r="A1041" t="s">
        <v>1193</v>
      </c>
      <c r="B1041" t="s">
        <v>3979</v>
      </c>
      <c r="C1041" s="51">
        <v>983.34299999999996</v>
      </c>
      <c r="D1041">
        <v>8.157</v>
      </c>
      <c r="E1041" s="68">
        <v>220.53</v>
      </c>
      <c r="F1041">
        <v>6.2949999999999999</v>
      </c>
      <c r="G1041" t="s">
        <v>3290</v>
      </c>
      <c r="I1041">
        <v>161.24</v>
      </c>
      <c r="J1041">
        <v>983.346</v>
      </c>
      <c r="K1041" s="73">
        <v>222.88</v>
      </c>
      <c r="L1041">
        <v>4</v>
      </c>
      <c r="M1041">
        <v>1</v>
      </c>
      <c r="N1041" s="51" t="s">
        <v>3979</v>
      </c>
      <c r="O1041">
        <v>1.819</v>
      </c>
      <c r="P1041">
        <v>10</v>
      </c>
      <c r="Q1041">
        <v>8.157</v>
      </c>
      <c r="R1041">
        <v>983.34299999999996</v>
      </c>
      <c r="S1041">
        <v>6.157</v>
      </c>
      <c r="T1041">
        <v>221</v>
      </c>
      <c r="U1041">
        <v>5.0359999999999996</v>
      </c>
      <c r="V1041">
        <v>100</v>
      </c>
      <c r="W1041">
        <v>1.087</v>
      </c>
      <c r="X1041">
        <v>0.879</v>
      </c>
      <c r="Y1041">
        <v>22.524999999999999</v>
      </c>
      <c r="Z1041">
        <v>21.99</v>
      </c>
      <c r="AA1041">
        <v>0.60899999999999999</v>
      </c>
      <c r="AB1041">
        <v>0</v>
      </c>
      <c r="AC1041" t="b">
        <v>1</v>
      </c>
      <c r="AI1041">
        <v>983.34</v>
      </c>
      <c r="AJ1041">
        <v>221.04</v>
      </c>
      <c r="AK1041">
        <v>983.34500000000003</v>
      </c>
      <c r="AL1041">
        <v>222.94499999999999</v>
      </c>
      <c r="AM1041">
        <v>3.8109999999999999</v>
      </c>
      <c r="AN1041">
        <v>8.69</v>
      </c>
      <c r="AO1041">
        <v>11.26</v>
      </c>
      <c r="AP1041">
        <v>0.49099999999999999</v>
      </c>
      <c r="AQ1041">
        <v>21.957999999999998</v>
      </c>
      <c r="AR1041">
        <v>7.391</v>
      </c>
      <c r="AS1041">
        <v>14.096</v>
      </c>
      <c r="AT1041">
        <v>0.16700000000000001</v>
      </c>
      <c r="AU1041">
        <v>0.224</v>
      </c>
      <c r="AV1041">
        <v>0.27300000000000002</v>
      </c>
      <c r="AW1041">
        <v>0</v>
      </c>
      <c r="AX1041">
        <v>678007</v>
      </c>
      <c r="AY1041" t="b">
        <v>1</v>
      </c>
      <c r="AZ1041">
        <v>161.30699999999999</v>
      </c>
      <c r="BA1041">
        <v>983.34299999999996</v>
      </c>
      <c r="BB1041">
        <v>8.157</v>
      </c>
      <c r="BC1041">
        <v>220.53</v>
      </c>
      <c r="BD1041">
        <v>6.2949999999999999</v>
      </c>
      <c r="BE1041">
        <v>983.346</v>
      </c>
      <c r="BF1041">
        <v>222.88</v>
      </c>
      <c r="BG1041">
        <v>5</v>
      </c>
      <c r="BH1041">
        <v>3</v>
      </c>
      <c r="BI1041">
        <v>6.157</v>
      </c>
      <c r="BJ1041">
        <v>5.0359999999999996</v>
      </c>
      <c r="BK1041">
        <v>0.91500000000000004</v>
      </c>
      <c r="BM1041" t="s">
        <v>144</v>
      </c>
      <c r="BN1041" t="s">
        <v>144</v>
      </c>
      <c r="BO1041" t="s">
        <v>3312</v>
      </c>
      <c r="BQ1041">
        <v>1</v>
      </c>
      <c r="BT1041" s="51" t="s">
        <v>3293</v>
      </c>
      <c r="BV1041" t="s">
        <v>3294</v>
      </c>
      <c r="CB1041" s="51">
        <v>11.26</v>
      </c>
      <c r="CC1041" s="51">
        <v>11.26</v>
      </c>
      <c r="CD1041" s="51">
        <v>5.0000000000000001E-3</v>
      </c>
      <c r="CE1041" s="51">
        <v>1.4E-2</v>
      </c>
      <c r="CF1041" s="51">
        <v>0.80200000000000005</v>
      </c>
      <c r="CG1041" t="b">
        <f t="shared" si="15"/>
        <v>1</v>
      </c>
    </row>
    <row r="1042" spans="1:85" hidden="1" x14ac:dyDescent="0.35">
      <c r="A1042" t="s">
        <v>1194</v>
      </c>
      <c r="B1042" t="s">
        <v>3980</v>
      </c>
      <c r="C1042" s="51">
        <v>984.48199999999997</v>
      </c>
      <c r="D1042">
        <v>8.9429999999999996</v>
      </c>
      <c r="E1042" s="68">
        <v>222.57599999999999</v>
      </c>
      <c r="F1042">
        <v>6.2949999999999999</v>
      </c>
      <c r="G1042" t="s">
        <v>3290</v>
      </c>
      <c r="I1042">
        <v>166.19</v>
      </c>
      <c r="J1042">
        <v>984.48800000000006</v>
      </c>
      <c r="K1042" s="73">
        <v>227.39</v>
      </c>
      <c r="L1042">
        <v>5</v>
      </c>
      <c r="M1042">
        <v>1</v>
      </c>
      <c r="N1042" s="51" t="s">
        <v>3980</v>
      </c>
      <c r="O1042">
        <v>1.8520000000000001</v>
      </c>
      <c r="P1042">
        <v>10</v>
      </c>
      <c r="Q1042">
        <v>8.9429999999999996</v>
      </c>
      <c r="R1042">
        <v>984.48299999999995</v>
      </c>
      <c r="S1042">
        <v>6.9429999999999996</v>
      </c>
      <c r="T1042">
        <v>223.53800000000001</v>
      </c>
      <c r="U1042">
        <v>5.0359999999999996</v>
      </c>
      <c r="V1042">
        <v>100</v>
      </c>
      <c r="W1042">
        <v>1.087</v>
      </c>
      <c r="X1042">
        <v>1.0640000000000001</v>
      </c>
      <c r="Y1042">
        <v>22.35</v>
      </c>
      <c r="Z1042">
        <v>21.99</v>
      </c>
      <c r="AA1042">
        <v>0.60899999999999999</v>
      </c>
      <c r="AB1042">
        <v>0</v>
      </c>
      <c r="AC1042" t="b">
        <v>1</v>
      </c>
      <c r="AI1042">
        <v>984.48199999999997</v>
      </c>
      <c r="AJ1042">
        <v>225.75200000000001</v>
      </c>
      <c r="AK1042">
        <v>984.48599999999999</v>
      </c>
      <c r="AL1042">
        <v>227.55199999999999</v>
      </c>
      <c r="AM1042">
        <v>3.601</v>
      </c>
      <c r="AN1042">
        <v>7.53</v>
      </c>
      <c r="AO1042">
        <v>11.4</v>
      </c>
      <c r="AP1042">
        <v>0.63700000000000001</v>
      </c>
      <c r="AQ1042">
        <v>22.036000000000001</v>
      </c>
      <c r="AR1042">
        <v>0.875</v>
      </c>
      <c r="AS1042">
        <v>2.214</v>
      </c>
      <c r="AT1042">
        <v>6.2E-2</v>
      </c>
      <c r="AU1042">
        <v>0.25</v>
      </c>
      <c r="AV1042">
        <v>0.23799999999999999</v>
      </c>
      <c r="AW1042">
        <v>0</v>
      </c>
      <c r="AX1042">
        <v>681380</v>
      </c>
      <c r="AY1042" t="b">
        <v>1</v>
      </c>
      <c r="AZ1042">
        <v>166.34800000000001</v>
      </c>
      <c r="BA1042">
        <v>984.48199999999997</v>
      </c>
      <c r="BB1042">
        <v>8.9429999999999996</v>
      </c>
      <c r="BC1042">
        <v>222.57599999999999</v>
      </c>
      <c r="BD1042">
        <v>6.2949999999999999</v>
      </c>
      <c r="BE1042">
        <v>984.48800000000006</v>
      </c>
      <c r="BF1042">
        <v>227.39</v>
      </c>
      <c r="BG1042">
        <v>5</v>
      </c>
      <c r="BH1042">
        <v>3</v>
      </c>
      <c r="BI1042">
        <v>6.9429999999999996</v>
      </c>
      <c r="BJ1042">
        <v>5.0359999999999996</v>
      </c>
      <c r="BK1042">
        <v>0.92300000000000004</v>
      </c>
      <c r="BM1042" t="s">
        <v>144</v>
      </c>
      <c r="BN1042" t="s">
        <v>144</v>
      </c>
      <c r="BO1042" t="s">
        <v>3312</v>
      </c>
      <c r="BQ1042">
        <v>1</v>
      </c>
      <c r="BT1042" s="51" t="s">
        <v>3293</v>
      </c>
      <c r="BV1042" t="s">
        <v>3294</v>
      </c>
      <c r="CB1042" s="51">
        <v>11.4</v>
      </c>
      <c r="CC1042" s="51">
        <v>11.4</v>
      </c>
      <c r="CD1042" s="51">
        <v>1.4999999999999999E-2</v>
      </c>
      <c r="CE1042" s="51">
        <v>3.4000000000000002E-2</v>
      </c>
      <c r="CF1042" s="51">
        <v>0.61</v>
      </c>
      <c r="CG1042" t="b">
        <f t="shared" si="15"/>
        <v>1</v>
      </c>
    </row>
    <row r="1043" spans="1:85" hidden="1" x14ac:dyDescent="0.35">
      <c r="A1043" t="s">
        <v>1195</v>
      </c>
      <c r="B1043" t="s">
        <v>3981</v>
      </c>
      <c r="C1043">
        <v>984.95699999999999</v>
      </c>
      <c r="D1043">
        <v>29.271000000000001</v>
      </c>
      <c r="E1043">
        <v>196.69300000000001</v>
      </c>
      <c r="F1043">
        <v>15.869</v>
      </c>
      <c r="G1043" t="s">
        <v>2884</v>
      </c>
      <c r="I1043">
        <v>138.76</v>
      </c>
      <c r="J1043">
        <v>984.97799999999995</v>
      </c>
      <c r="K1043" s="68">
        <v>199.55</v>
      </c>
      <c r="L1043">
        <v>5</v>
      </c>
      <c r="M1043">
        <v>3</v>
      </c>
      <c r="N1043" t="s">
        <v>3981</v>
      </c>
      <c r="O1043">
        <v>1.7749999999999999</v>
      </c>
      <c r="P1043">
        <v>10</v>
      </c>
      <c r="Q1043">
        <v>29.271000000000001</v>
      </c>
      <c r="R1043">
        <v>984.96100000000001</v>
      </c>
      <c r="S1043">
        <v>23.417000000000002</v>
      </c>
      <c r="T1043">
        <v>197.26400000000001</v>
      </c>
      <c r="U1043">
        <v>12.696</v>
      </c>
      <c r="V1043">
        <v>100</v>
      </c>
      <c r="W1043">
        <v>1.1180000000000001</v>
      </c>
      <c r="X1043">
        <v>1.8129999999999999</v>
      </c>
      <c r="Y1043">
        <v>23.32</v>
      </c>
      <c r="Z1043">
        <v>22.07</v>
      </c>
      <c r="AA1043">
        <v>0.61</v>
      </c>
      <c r="AB1043">
        <v>0</v>
      </c>
      <c r="AC1043" t="b">
        <v>1</v>
      </c>
      <c r="BM1043" t="s">
        <v>2887</v>
      </c>
      <c r="BN1043" t="s">
        <v>2887</v>
      </c>
      <c r="BO1043" t="s">
        <v>2888</v>
      </c>
      <c r="BT1043"/>
      <c r="BU1043"/>
      <c r="BX1043"/>
      <c r="BZ1043"/>
      <c r="CA1043"/>
      <c r="CB1043"/>
      <c r="CC1043"/>
      <c r="CD1043">
        <v>0</v>
      </c>
      <c r="CE1043"/>
      <c r="CF1043">
        <v>0</v>
      </c>
    </row>
    <row r="1044" spans="1:85" hidden="1" x14ac:dyDescent="0.35">
      <c r="A1044" t="s">
        <v>1196</v>
      </c>
      <c r="B1044" t="s">
        <v>3982</v>
      </c>
      <c r="C1044">
        <v>984.96900000000005</v>
      </c>
      <c r="D1044">
        <v>70.513999999999996</v>
      </c>
      <c r="E1044">
        <v>153.63300000000001</v>
      </c>
      <c r="F1044">
        <v>91.513000000000005</v>
      </c>
      <c r="G1044" t="s">
        <v>2884</v>
      </c>
      <c r="I1044">
        <v>135</v>
      </c>
      <c r="J1044">
        <v>984.98599999999999</v>
      </c>
      <c r="K1044" s="68">
        <v>195.77099999999999</v>
      </c>
      <c r="L1044">
        <v>0.73699999999999999</v>
      </c>
      <c r="M1044">
        <v>1</v>
      </c>
      <c r="N1044" t="s">
        <v>3982</v>
      </c>
      <c r="O1044">
        <v>1.762</v>
      </c>
      <c r="P1044">
        <v>0</v>
      </c>
      <c r="Q1044">
        <v>0</v>
      </c>
      <c r="R1044">
        <v>984.98599999999999</v>
      </c>
      <c r="S1044">
        <v>0</v>
      </c>
      <c r="T1044">
        <v>195.77099999999999</v>
      </c>
      <c r="U1044">
        <v>0</v>
      </c>
      <c r="V1044">
        <v>0</v>
      </c>
      <c r="W1044">
        <v>0</v>
      </c>
      <c r="X1044">
        <v>0</v>
      </c>
      <c r="Y1044">
        <v>0</v>
      </c>
      <c r="Z1044">
        <v>0</v>
      </c>
      <c r="AA1044">
        <v>0</v>
      </c>
      <c r="AB1044">
        <v>0</v>
      </c>
      <c r="AC1044" t="b">
        <v>1</v>
      </c>
      <c r="AE1044">
        <v>0</v>
      </c>
      <c r="AF1044">
        <v>0</v>
      </c>
      <c r="AG1044">
        <v>0</v>
      </c>
      <c r="AH1044">
        <v>0</v>
      </c>
      <c r="AI1044">
        <v>0</v>
      </c>
      <c r="AJ1044">
        <v>0</v>
      </c>
      <c r="AK1044">
        <v>0</v>
      </c>
      <c r="AL1044">
        <v>0</v>
      </c>
      <c r="AM1044">
        <v>0</v>
      </c>
      <c r="AN1044">
        <v>0</v>
      </c>
      <c r="AO1044">
        <v>0</v>
      </c>
      <c r="AP1044">
        <v>0</v>
      </c>
      <c r="AQ1044">
        <v>0</v>
      </c>
      <c r="AR1044">
        <v>0</v>
      </c>
      <c r="AS1044">
        <v>0</v>
      </c>
      <c r="AT1044">
        <v>0</v>
      </c>
      <c r="AU1044">
        <v>0</v>
      </c>
      <c r="AV1044">
        <v>0</v>
      </c>
      <c r="AW1044">
        <v>0</v>
      </c>
      <c r="AX1044">
        <v>0</v>
      </c>
      <c r="AY1044" t="b">
        <v>0</v>
      </c>
      <c r="AZ1044">
        <v>0</v>
      </c>
      <c r="BI1044">
        <v>0</v>
      </c>
      <c r="BJ1044">
        <v>0</v>
      </c>
      <c r="BK1044">
        <v>0</v>
      </c>
      <c r="BM1044" t="s">
        <v>2887</v>
      </c>
      <c r="BN1044" t="s">
        <v>2887</v>
      </c>
      <c r="BO1044" t="s">
        <v>2888</v>
      </c>
      <c r="BT1044"/>
      <c r="BU1044"/>
      <c r="BX1044"/>
      <c r="BY1044" t="s">
        <v>2903</v>
      </c>
      <c r="BZ1044"/>
      <c r="CA1044"/>
      <c r="CB1044"/>
      <c r="CC1044"/>
      <c r="CD1044">
        <v>0</v>
      </c>
      <c r="CE1044"/>
      <c r="CF1044">
        <v>0</v>
      </c>
    </row>
    <row r="1045" spans="1:85" hidden="1" x14ac:dyDescent="0.35">
      <c r="A1045" t="s">
        <v>1197</v>
      </c>
      <c r="B1045" t="s">
        <v>3983</v>
      </c>
      <c r="C1045">
        <v>1003.071</v>
      </c>
      <c r="D1045">
        <v>19.140999999999998</v>
      </c>
      <c r="E1045">
        <v>88.244</v>
      </c>
      <c r="F1045">
        <v>12.773999999999999</v>
      </c>
      <c r="G1045" t="s">
        <v>2884</v>
      </c>
      <c r="I1045">
        <v>46.19</v>
      </c>
      <c r="J1045">
        <v>1003.081</v>
      </c>
      <c r="K1045" s="68">
        <v>96.08</v>
      </c>
      <c r="L1045">
        <v>6</v>
      </c>
      <c r="M1045">
        <v>3</v>
      </c>
      <c r="N1045" t="s">
        <v>3983</v>
      </c>
      <c r="O1045">
        <v>1.74</v>
      </c>
      <c r="P1045">
        <v>10</v>
      </c>
      <c r="Q1045">
        <v>19.140999999999998</v>
      </c>
      <c r="R1045">
        <v>1003.073</v>
      </c>
      <c r="S1045">
        <v>15.313000000000001</v>
      </c>
      <c r="T1045">
        <v>89.811000000000007</v>
      </c>
      <c r="U1045">
        <v>10.218999999999999</v>
      </c>
      <c r="V1045">
        <v>100</v>
      </c>
      <c r="W1045">
        <v>1.2869999999999999</v>
      </c>
      <c r="X1045">
        <v>1.9790000000000001</v>
      </c>
      <c r="Y1045">
        <v>22.465</v>
      </c>
      <c r="Z1045">
        <v>22.75</v>
      </c>
      <c r="AA1045">
        <v>0.623</v>
      </c>
      <c r="AB1045">
        <v>0</v>
      </c>
      <c r="AC1045" t="b">
        <v>1</v>
      </c>
      <c r="BM1045" t="s">
        <v>2887</v>
      </c>
      <c r="BN1045" t="s">
        <v>2887</v>
      </c>
      <c r="BO1045" t="s">
        <v>2888</v>
      </c>
      <c r="BT1045"/>
      <c r="BU1045"/>
      <c r="BX1045"/>
      <c r="BZ1045"/>
      <c r="CA1045"/>
      <c r="CB1045"/>
      <c r="CC1045"/>
      <c r="CD1045">
        <v>0</v>
      </c>
      <c r="CE1045"/>
      <c r="CF1045">
        <v>0</v>
      </c>
    </row>
    <row r="1046" spans="1:85" hidden="1" x14ac:dyDescent="0.35">
      <c r="A1046" t="s">
        <v>1198</v>
      </c>
      <c r="B1046" t="s">
        <v>3984</v>
      </c>
      <c r="C1046">
        <v>1003.093</v>
      </c>
      <c r="D1046">
        <v>59.112000000000002</v>
      </c>
      <c r="E1046">
        <v>311.76100000000002</v>
      </c>
      <c r="F1046">
        <v>73.628</v>
      </c>
      <c r="G1046" t="s">
        <v>2884</v>
      </c>
      <c r="I1046">
        <v>315</v>
      </c>
      <c r="J1046">
        <v>1003.105</v>
      </c>
      <c r="K1046" s="68">
        <v>4.8959999999999999</v>
      </c>
      <c r="L1046">
        <v>0.79900000000000004</v>
      </c>
      <c r="M1046">
        <v>1</v>
      </c>
      <c r="N1046" t="s">
        <v>3984</v>
      </c>
      <c r="O1046">
        <v>1.736</v>
      </c>
      <c r="P1046">
        <v>0</v>
      </c>
      <c r="Q1046">
        <v>0</v>
      </c>
      <c r="R1046">
        <v>1003.105</v>
      </c>
      <c r="S1046">
        <v>0</v>
      </c>
      <c r="T1046">
        <v>4.8959999999999999</v>
      </c>
      <c r="U1046">
        <v>0</v>
      </c>
      <c r="V1046">
        <v>0</v>
      </c>
      <c r="W1046">
        <v>0</v>
      </c>
      <c r="X1046">
        <v>0</v>
      </c>
      <c r="Y1046">
        <v>0</v>
      </c>
      <c r="Z1046">
        <v>0</v>
      </c>
      <c r="AA1046">
        <v>0</v>
      </c>
      <c r="AB1046">
        <v>0</v>
      </c>
      <c r="AC1046" t="b">
        <v>1</v>
      </c>
      <c r="AE1046">
        <v>0</v>
      </c>
      <c r="AF1046">
        <v>0</v>
      </c>
      <c r="AG1046">
        <v>0</v>
      </c>
      <c r="AH1046">
        <v>0</v>
      </c>
      <c r="AI1046">
        <v>0</v>
      </c>
      <c r="AJ1046">
        <v>0</v>
      </c>
      <c r="AK1046">
        <v>0</v>
      </c>
      <c r="AL1046">
        <v>0</v>
      </c>
      <c r="AM1046">
        <v>0</v>
      </c>
      <c r="AN1046">
        <v>0</v>
      </c>
      <c r="AO1046">
        <v>0</v>
      </c>
      <c r="AP1046">
        <v>0</v>
      </c>
      <c r="AQ1046">
        <v>0</v>
      </c>
      <c r="AR1046">
        <v>0</v>
      </c>
      <c r="AS1046">
        <v>0</v>
      </c>
      <c r="AT1046">
        <v>0</v>
      </c>
      <c r="AU1046">
        <v>0</v>
      </c>
      <c r="AV1046">
        <v>0</v>
      </c>
      <c r="AW1046">
        <v>0</v>
      </c>
      <c r="AX1046">
        <v>0</v>
      </c>
      <c r="AY1046" t="b">
        <v>0</v>
      </c>
      <c r="AZ1046">
        <v>0</v>
      </c>
      <c r="BI1046">
        <v>0</v>
      </c>
      <c r="BJ1046">
        <v>0</v>
      </c>
      <c r="BK1046">
        <v>0</v>
      </c>
      <c r="BM1046" t="s">
        <v>2887</v>
      </c>
      <c r="BN1046" t="s">
        <v>3288</v>
      </c>
      <c r="BO1046" t="s">
        <v>2888</v>
      </c>
      <c r="BT1046"/>
      <c r="BU1046"/>
      <c r="BX1046"/>
      <c r="BY1046" t="s">
        <v>2903</v>
      </c>
      <c r="BZ1046"/>
      <c r="CA1046"/>
      <c r="CB1046"/>
      <c r="CC1046"/>
      <c r="CD1046">
        <v>0</v>
      </c>
      <c r="CE1046"/>
      <c r="CF1046">
        <v>0</v>
      </c>
    </row>
    <row r="1047" spans="1:85" hidden="1" x14ac:dyDescent="0.35">
      <c r="A1047" t="s">
        <v>1199</v>
      </c>
      <c r="B1047" t="s">
        <v>3985</v>
      </c>
      <c r="C1047">
        <v>1003.115</v>
      </c>
      <c r="D1047">
        <v>21.206</v>
      </c>
      <c r="E1047">
        <v>6.8129999999999997</v>
      </c>
      <c r="F1047">
        <v>7.0640000000000001</v>
      </c>
      <c r="G1047" t="s">
        <v>2884</v>
      </c>
      <c r="I1047">
        <v>323.70999999999998</v>
      </c>
      <c r="J1047">
        <v>1003.123</v>
      </c>
      <c r="K1047" s="68">
        <v>13.6</v>
      </c>
      <c r="L1047">
        <v>7</v>
      </c>
      <c r="M1047">
        <v>3</v>
      </c>
      <c r="N1047" t="s">
        <v>3985</v>
      </c>
      <c r="O1047">
        <v>1.7190000000000001</v>
      </c>
      <c r="P1047">
        <v>10</v>
      </c>
      <c r="Q1047">
        <v>21.206</v>
      </c>
      <c r="R1047">
        <v>1003.116</v>
      </c>
      <c r="S1047">
        <v>16.965</v>
      </c>
      <c r="T1047">
        <v>8.1709999999999994</v>
      </c>
      <c r="U1047">
        <v>5.6509999999999998</v>
      </c>
      <c r="V1047">
        <v>100</v>
      </c>
      <c r="W1047">
        <v>0.68600000000000005</v>
      </c>
      <c r="X1047">
        <v>1.38</v>
      </c>
      <c r="Y1047">
        <v>22.15</v>
      </c>
      <c r="Z1047">
        <v>22.75</v>
      </c>
      <c r="AA1047">
        <v>0.623</v>
      </c>
      <c r="AB1047">
        <v>0</v>
      </c>
      <c r="AC1047" t="b">
        <v>1</v>
      </c>
      <c r="BM1047" t="s">
        <v>2887</v>
      </c>
      <c r="BN1047" t="s">
        <v>2887</v>
      </c>
      <c r="BO1047" t="s">
        <v>2888</v>
      </c>
      <c r="BT1047"/>
      <c r="BU1047"/>
      <c r="BX1047"/>
      <c r="BZ1047"/>
      <c r="CA1047"/>
      <c r="CB1047"/>
      <c r="CC1047"/>
      <c r="CD1047">
        <v>0</v>
      </c>
      <c r="CE1047"/>
      <c r="CF1047">
        <v>0</v>
      </c>
    </row>
    <row r="1048" spans="1:85" hidden="1" x14ac:dyDescent="0.35">
      <c r="A1048" t="s">
        <v>1200</v>
      </c>
      <c r="B1048" t="s">
        <v>3986</v>
      </c>
      <c r="C1048">
        <v>1003.117</v>
      </c>
      <c r="D1048">
        <v>20.72</v>
      </c>
      <c r="E1048">
        <v>305.90300000000002</v>
      </c>
      <c r="F1048">
        <v>7.0510000000000002</v>
      </c>
      <c r="G1048" t="s">
        <v>2884</v>
      </c>
      <c r="I1048">
        <v>256.29000000000002</v>
      </c>
      <c r="J1048">
        <v>1003.129</v>
      </c>
      <c r="K1048" s="68">
        <v>306.18</v>
      </c>
      <c r="L1048">
        <v>7</v>
      </c>
      <c r="M1048">
        <v>3</v>
      </c>
      <c r="N1048" t="s">
        <v>3986</v>
      </c>
      <c r="O1048">
        <v>1.718</v>
      </c>
      <c r="P1048">
        <v>10</v>
      </c>
      <c r="Q1048">
        <v>20.72</v>
      </c>
      <c r="R1048">
        <v>1003.12</v>
      </c>
      <c r="S1048">
        <v>16.576000000000001</v>
      </c>
      <c r="T1048">
        <v>305.95800000000003</v>
      </c>
      <c r="U1048">
        <v>5.641</v>
      </c>
      <c r="V1048">
        <v>100</v>
      </c>
      <c r="W1048">
        <v>0.68600000000000005</v>
      </c>
      <c r="X1048">
        <v>1.4710000000000001</v>
      </c>
      <c r="Y1048">
        <v>21.65</v>
      </c>
      <c r="Z1048">
        <v>22.75</v>
      </c>
      <c r="AA1048">
        <v>0.623</v>
      </c>
      <c r="AB1048">
        <v>0</v>
      </c>
      <c r="AC1048" t="b">
        <v>1</v>
      </c>
      <c r="BM1048" t="s">
        <v>2905</v>
      </c>
      <c r="BN1048" t="s">
        <v>3345</v>
      </c>
      <c r="BO1048" t="s">
        <v>2888</v>
      </c>
      <c r="BT1048"/>
      <c r="BU1048"/>
      <c r="BX1048"/>
      <c r="BZ1048"/>
      <c r="CA1048"/>
      <c r="CB1048"/>
      <c r="CC1048"/>
      <c r="CD1048">
        <v>0</v>
      </c>
      <c r="CE1048"/>
      <c r="CF1048">
        <v>0</v>
      </c>
    </row>
    <row r="1049" spans="1:85" hidden="1" x14ac:dyDescent="0.35">
      <c r="A1049" t="s">
        <v>1201</v>
      </c>
      <c r="B1049" t="s">
        <v>3987</v>
      </c>
      <c r="C1049">
        <v>1021.159</v>
      </c>
      <c r="D1049">
        <v>34.783999999999999</v>
      </c>
      <c r="E1049">
        <v>5.1929999999999996</v>
      </c>
      <c r="F1049">
        <v>14.372</v>
      </c>
      <c r="G1049" t="s">
        <v>2884</v>
      </c>
      <c r="I1049">
        <v>321.24</v>
      </c>
      <c r="J1049">
        <v>1021.18</v>
      </c>
      <c r="K1049" s="68">
        <v>13.02</v>
      </c>
      <c r="L1049">
        <v>5</v>
      </c>
      <c r="M1049">
        <v>3</v>
      </c>
      <c r="N1049" t="s">
        <v>3987</v>
      </c>
      <c r="O1049">
        <v>1.716</v>
      </c>
      <c r="P1049">
        <v>10</v>
      </c>
      <c r="Q1049">
        <v>34.783999999999999</v>
      </c>
      <c r="R1049">
        <v>1021.163</v>
      </c>
      <c r="S1049">
        <v>27.827000000000002</v>
      </c>
      <c r="T1049">
        <v>6.7590000000000003</v>
      </c>
      <c r="U1049">
        <v>11.497</v>
      </c>
      <c r="V1049">
        <v>100</v>
      </c>
      <c r="W1049">
        <v>0.91500000000000004</v>
      </c>
      <c r="X1049">
        <v>1.6459999999999999</v>
      </c>
      <c r="Y1049">
        <v>22.715</v>
      </c>
      <c r="Z1049">
        <v>22.48</v>
      </c>
      <c r="AA1049">
        <v>0.61799999999999999</v>
      </c>
      <c r="AB1049">
        <v>0</v>
      </c>
      <c r="AC1049" t="b">
        <v>1</v>
      </c>
      <c r="BM1049" t="s">
        <v>2887</v>
      </c>
      <c r="BN1049" t="s">
        <v>2887</v>
      </c>
      <c r="BO1049" t="s">
        <v>2888</v>
      </c>
      <c r="BT1049"/>
      <c r="BU1049"/>
      <c r="BX1049"/>
      <c r="BZ1049"/>
      <c r="CA1049"/>
      <c r="CB1049"/>
      <c r="CC1049"/>
      <c r="CD1049">
        <v>0</v>
      </c>
      <c r="CE1049"/>
      <c r="CF1049">
        <v>0</v>
      </c>
    </row>
    <row r="1050" spans="1:85" hidden="1" x14ac:dyDescent="0.35">
      <c r="A1050" t="s">
        <v>1202</v>
      </c>
      <c r="B1050" t="s">
        <v>3988</v>
      </c>
      <c r="C1050">
        <v>1021.178</v>
      </c>
      <c r="D1050">
        <v>9.1069999999999993</v>
      </c>
      <c r="E1050">
        <v>174.42699999999999</v>
      </c>
      <c r="F1050">
        <v>6.2949999999999999</v>
      </c>
      <c r="G1050" t="s">
        <v>2884</v>
      </c>
      <c r="I1050">
        <v>126.19</v>
      </c>
      <c r="J1050">
        <v>1021.184</v>
      </c>
      <c r="K1050" s="68">
        <v>177.97</v>
      </c>
      <c r="L1050">
        <v>9</v>
      </c>
      <c r="M1050">
        <v>3</v>
      </c>
      <c r="N1050" t="s">
        <v>3988</v>
      </c>
      <c r="O1050">
        <v>1.714</v>
      </c>
      <c r="P1050">
        <v>10</v>
      </c>
      <c r="Q1050">
        <v>9.1069999999999993</v>
      </c>
      <c r="R1050">
        <v>1021.179</v>
      </c>
      <c r="S1050">
        <v>7.1070000000000002</v>
      </c>
      <c r="T1050">
        <v>175.13499999999999</v>
      </c>
      <c r="U1050">
        <v>5.0359999999999996</v>
      </c>
      <c r="V1050">
        <v>100</v>
      </c>
      <c r="W1050">
        <v>0.83299999999999996</v>
      </c>
      <c r="X1050">
        <v>1.5469999999999999</v>
      </c>
      <c r="Y1050">
        <v>22.98</v>
      </c>
      <c r="Z1050">
        <v>22.48</v>
      </c>
      <c r="AA1050">
        <v>0.61799999999999999</v>
      </c>
      <c r="AB1050">
        <v>0</v>
      </c>
      <c r="AC1050" t="b">
        <v>1</v>
      </c>
      <c r="BM1050" t="s">
        <v>2887</v>
      </c>
      <c r="BN1050" t="s">
        <v>2887</v>
      </c>
      <c r="BO1050" t="s">
        <v>2888</v>
      </c>
      <c r="BT1050"/>
      <c r="BU1050"/>
      <c r="BX1050"/>
      <c r="BZ1050"/>
      <c r="CA1050"/>
      <c r="CB1050"/>
      <c r="CC1050"/>
      <c r="CD1050">
        <v>0</v>
      </c>
      <c r="CE1050"/>
      <c r="CF1050">
        <v>0</v>
      </c>
    </row>
    <row r="1051" spans="1:85" hidden="1" x14ac:dyDescent="0.35">
      <c r="A1051" t="s">
        <v>1203</v>
      </c>
      <c r="B1051" t="s">
        <v>3989</v>
      </c>
      <c r="C1051">
        <v>1021.2190000000001</v>
      </c>
      <c r="D1051">
        <v>17.498000000000001</v>
      </c>
      <c r="E1051">
        <v>20.023</v>
      </c>
      <c r="F1051">
        <v>10.97</v>
      </c>
      <c r="G1051" t="s">
        <v>2884</v>
      </c>
      <c r="I1051">
        <v>333.81</v>
      </c>
      <c r="J1051">
        <v>1021.227</v>
      </c>
      <c r="K1051" s="68">
        <v>25.58</v>
      </c>
      <c r="L1051">
        <v>7</v>
      </c>
      <c r="M1051">
        <v>3</v>
      </c>
      <c r="N1051" t="s">
        <v>3989</v>
      </c>
      <c r="O1051">
        <v>1.71</v>
      </c>
      <c r="P1051">
        <v>10</v>
      </c>
      <c r="Q1051">
        <v>17.498000000000001</v>
      </c>
      <c r="R1051">
        <v>1021.22</v>
      </c>
      <c r="S1051">
        <v>13.997999999999999</v>
      </c>
      <c r="T1051">
        <v>21.135000000000002</v>
      </c>
      <c r="U1051">
        <v>8.7759999999999998</v>
      </c>
      <c r="V1051">
        <v>100</v>
      </c>
      <c r="W1051">
        <v>1.2030000000000001</v>
      </c>
      <c r="X1051">
        <v>2.3050000000000002</v>
      </c>
      <c r="Y1051">
        <v>21.184999999999999</v>
      </c>
      <c r="Z1051">
        <v>22.48</v>
      </c>
      <c r="AA1051">
        <v>0.61799999999999999</v>
      </c>
      <c r="AB1051">
        <v>0</v>
      </c>
      <c r="AC1051" t="b">
        <v>1</v>
      </c>
      <c r="BM1051" t="s">
        <v>3356</v>
      </c>
      <c r="BN1051" t="s">
        <v>3288</v>
      </c>
      <c r="BO1051" t="s">
        <v>2888</v>
      </c>
      <c r="BT1051"/>
      <c r="BU1051"/>
      <c r="BX1051"/>
      <c r="BZ1051"/>
      <c r="CA1051"/>
      <c r="CB1051"/>
      <c r="CC1051"/>
      <c r="CD1051">
        <v>0</v>
      </c>
      <c r="CE1051"/>
      <c r="CF1051">
        <v>0</v>
      </c>
    </row>
    <row r="1052" spans="1:85" hidden="1" x14ac:dyDescent="0.35">
      <c r="A1052" t="s">
        <v>1204</v>
      </c>
      <c r="B1052" t="s">
        <v>3990</v>
      </c>
      <c r="C1052">
        <v>1022.347</v>
      </c>
      <c r="D1052">
        <v>21.398</v>
      </c>
      <c r="E1052">
        <v>314.26600000000002</v>
      </c>
      <c r="F1052">
        <v>102.77500000000001</v>
      </c>
      <c r="G1052" t="s">
        <v>2884</v>
      </c>
      <c r="I1052">
        <v>300</v>
      </c>
      <c r="J1052">
        <v>1022.356</v>
      </c>
      <c r="K1052" s="68">
        <v>351.35500000000002</v>
      </c>
      <c r="L1052">
        <v>-1.4950000000000001</v>
      </c>
      <c r="M1052">
        <v>1</v>
      </c>
      <c r="N1052" t="s">
        <v>3990</v>
      </c>
      <c r="O1052">
        <v>1.748</v>
      </c>
      <c r="P1052">
        <v>0</v>
      </c>
      <c r="Q1052">
        <v>0</v>
      </c>
      <c r="R1052">
        <v>1022.356</v>
      </c>
      <c r="S1052">
        <v>0</v>
      </c>
      <c r="T1052">
        <v>351.35500000000002</v>
      </c>
      <c r="U1052">
        <v>0</v>
      </c>
      <c r="V1052">
        <v>0</v>
      </c>
      <c r="W1052">
        <v>0</v>
      </c>
      <c r="X1052">
        <v>0</v>
      </c>
      <c r="Y1052">
        <v>0</v>
      </c>
      <c r="Z1052">
        <v>0</v>
      </c>
      <c r="AA1052">
        <v>0</v>
      </c>
      <c r="AB1052">
        <v>0</v>
      </c>
      <c r="AC1052" t="b">
        <v>1</v>
      </c>
      <c r="AE1052">
        <v>0</v>
      </c>
      <c r="AF1052">
        <v>0</v>
      </c>
      <c r="AG1052">
        <v>0</v>
      </c>
      <c r="AH1052">
        <v>0</v>
      </c>
      <c r="AI1052">
        <v>0</v>
      </c>
      <c r="AJ1052">
        <v>0</v>
      </c>
      <c r="AK1052">
        <v>0</v>
      </c>
      <c r="AL1052">
        <v>0</v>
      </c>
      <c r="AM1052">
        <v>0</v>
      </c>
      <c r="AN1052">
        <v>0</v>
      </c>
      <c r="AO1052">
        <v>0</v>
      </c>
      <c r="AP1052">
        <v>0</v>
      </c>
      <c r="AQ1052">
        <v>0</v>
      </c>
      <c r="AR1052">
        <v>0</v>
      </c>
      <c r="AS1052">
        <v>0</v>
      </c>
      <c r="AT1052">
        <v>0</v>
      </c>
      <c r="AU1052">
        <v>0</v>
      </c>
      <c r="AV1052">
        <v>0</v>
      </c>
      <c r="AW1052">
        <v>0</v>
      </c>
      <c r="AX1052">
        <v>0</v>
      </c>
      <c r="AY1052" t="b">
        <v>0</v>
      </c>
      <c r="AZ1052">
        <v>0</v>
      </c>
      <c r="BI1052">
        <v>0</v>
      </c>
      <c r="BJ1052">
        <v>0</v>
      </c>
      <c r="BK1052">
        <v>0</v>
      </c>
      <c r="BM1052" t="s">
        <v>2905</v>
      </c>
      <c r="BN1052" t="s">
        <v>3288</v>
      </c>
      <c r="BO1052" t="s">
        <v>2888</v>
      </c>
      <c r="BT1052"/>
      <c r="BU1052"/>
      <c r="BX1052"/>
      <c r="BY1052" t="s">
        <v>2903</v>
      </c>
      <c r="BZ1052"/>
      <c r="CA1052"/>
      <c r="CB1052"/>
      <c r="CC1052"/>
      <c r="CD1052">
        <v>0</v>
      </c>
      <c r="CE1052"/>
      <c r="CF1052">
        <v>0</v>
      </c>
    </row>
    <row r="1053" spans="1:85" hidden="1" x14ac:dyDescent="0.35">
      <c r="A1053" t="s">
        <v>1205</v>
      </c>
      <c r="B1053" t="s">
        <v>3991</v>
      </c>
      <c r="C1053">
        <v>1022.347</v>
      </c>
      <c r="D1053">
        <v>23.538</v>
      </c>
      <c r="E1053">
        <v>110.836</v>
      </c>
      <c r="F1053">
        <v>139.98500000000001</v>
      </c>
      <c r="G1053" t="s">
        <v>2884</v>
      </c>
      <c r="I1053">
        <v>165</v>
      </c>
      <c r="J1053">
        <v>1022.3579999999999</v>
      </c>
      <c r="K1053" s="68">
        <v>216.35499999999999</v>
      </c>
      <c r="L1053">
        <v>1.1990000000000001</v>
      </c>
      <c r="M1053">
        <v>1</v>
      </c>
      <c r="N1053" t="s">
        <v>3991</v>
      </c>
      <c r="O1053">
        <v>1.752</v>
      </c>
      <c r="P1053">
        <v>0</v>
      </c>
      <c r="Q1053">
        <v>0</v>
      </c>
      <c r="R1053">
        <v>1022.3579999999999</v>
      </c>
      <c r="S1053">
        <v>0</v>
      </c>
      <c r="T1053">
        <v>216.35499999999999</v>
      </c>
      <c r="U1053">
        <v>0</v>
      </c>
      <c r="V1053">
        <v>0</v>
      </c>
      <c r="W1053">
        <v>0</v>
      </c>
      <c r="X1053">
        <v>0</v>
      </c>
      <c r="Y1053">
        <v>0</v>
      </c>
      <c r="Z1053">
        <v>0</v>
      </c>
      <c r="AA1053">
        <v>0</v>
      </c>
      <c r="AB1053">
        <v>0</v>
      </c>
      <c r="AC1053" t="b">
        <v>1</v>
      </c>
      <c r="AE1053">
        <v>0</v>
      </c>
      <c r="AF1053">
        <v>0</v>
      </c>
      <c r="AG1053">
        <v>0</v>
      </c>
      <c r="AH1053">
        <v>0</v>
      </c>
      <c r="AI1053">
        <v>0</v>
      </c>
      <c r="AJ1053">
        <v>0</v>
      </c>
      <c r="AK1053">
        <v>0</v>
      </c>
      <c r="AL1053">
        <v>0</v>
      </c>
      <c r="AM1053">
        <v>0</v>
      </c>
      <c r="AN1053">
        <v>0</v>
      </c>
      <c r="AO1053">
        <v>0</v>
      </c>
      <c r="AP1053">
        <v>0</v>
      </c>
      <c r="AQ1053">
        <v>0</v>
      </c>
      <c r="AR1053">
        <v>0</v>
      </c>
      <c r="AS1053">
        <v>0</v>
      </c>
      <c r="AT1053">
        <v>0</v>
      </c>
      <c r="AU1053">
        <v>0</v>
      </c>
      <c r="AV1053">
        <v>0</v>
      </c>
      <c r="AW1053">
        <v>0</v>
      </c>
      <c r="AX1053">
        <v>0</v>
      </c>
      <c r="AY1053" t="b">
        <v>0</v>
      </c>
      <c r="AZ1053">
        <v>0</v>
      </c>
      <c r="BI1053">
        <v>0</v>
      </c>
      <c r="BJ1053">
        <v>0</v>
      </c>
      <c r="BK1053">
        <v>0</v>
      </c>
      <c r="BM1053" t="s">
        <v>2905</v>
      </c>
      <c r="BN1053" t="s">
        <v>2887</v>
      </c>
      <c r="BO1053" t="s">
        <v>2888</v>
      </c>
      <c r="BT1053"/>
      <c r="BU1053"/>
      <c r="BX1053"/>
      <c r="BY1053" t="s">
        <v>2903</v>
      </c>
      <c r="BZ1053"/>
      <c r="CA1053"/>
      <c r="CB1053"/>
      <c r="CC1053"/>
      <c r="CD1053">
        <v>0</v>
      </c>
      <c r="CE1053"/>
      <c r="CF1053">
        <v>0</v>
      </c>
    </row>
    <row r="1054" spans="1:85" hidden="1" x14ac:dyDescent="0.35">
      <c r="A1054" t="s">
        <v>1206</v>
      </c>
      <c r="B1054" t="s">
        <v>3992</v>
      </c>
      <c r="C1054">
        <v>1022.353</v>
      </c>
      <c r="D1054">
        <v>33.591000000000001</v>
      </c>
      <c r="E1054">
        <v>238.279</v>
      </c>
      <c r="F1054">
        <v>172.376</v>
      </c>
      <c r="G1054" t="s">
        <v>2884</v>
      </c>
      <c r="I1054">
        <v>233.81</v>
      </c>
      <c r="J1054">
        <v>1022.376</v>
      </c>
      <c r="K1054" s="68">
        <v>285.16000000000003</v>
      </c>
      <c r="L1054">
        <v>9</v>
      </c>
      <c r="M1054">
        <v>3</v>
      </c>
      <c r="N1054" t="s">
        <v>3992</v>
      </c>
      <c r="O1054">
        <v>1.7589999999999999</v>
      </c>
      <c r="P1054">
        <v>10</v>
      </c>
      <c r="Q1054">
        <v>33.591000000000001</v>
      </c>
      <c r="R1054">
        <v>1022.3579999999999</v>
      </c>
      <c r="S1054">
        <v>26.872</v>
      </c>
      <c r="T1054">
        <v>247.655</v>
      </c>
      <c r="U1054">
        <v>137.90100000000001</v>
      </c>
      <c r="V1054">
        <v>100</v>
      </c>
      <c r="W1054">
        <v>2.0409999999999999</v>
      </c>
      <c r="X1054">
        <v>5.6980000000000004</v>
      </c>
      <c r="Y1054">
        <v>21.32</v>
      </c>
      <c r="Z1054">
        <v>21.420999999999999</v>
      </c>
      <c r="AA1054">
        <v>0.59899999999999998</v>
      </c>
      <c r="AB1054">
        <v>0</v>
      </c>
      <c r="AC1054" t="b">
        <v>1</v>
      </c>
      <c r="BM1054" t="s">
        <v>2887</v>
      </c>
      <c r="BN1054" t="s">
        <v>3288</v>
      </c>
      <c r="BO1054" t="s">
        <v>2888</v>
      </c>
      <c r="BT1054"/>
      <c r="BU1054"/>
      <c r="BX1054"/>
      <c r="BZ1054"/>
      <c r="CA1054"/>
      <c r="CB1054"/>
      <c r="CC1054"/>
      <c r="CD1054">
        <v>0</v>
      </c>
      <c r="CE1054"/>
      <c r="CF1054">
        <v>0</v>
      </c>
    </row>
    <row r="1055" spans="1:85" hidden="1" x14ac:dyDescent="0.35">
      <c r="A1055" t="s">
        <v>1207</v>
      </c>
      <c r="B1055" t="s">
        <v>3993</v>
      </c>
      <c r="C1055">
        <v>1022.357</v>
      </c>
      <c r="D1055">
        <v>27.933</v>
      </c>
      <c r="E1055">
        <v>25.77</v>
      </c>
      <c r="F1055">
        <v>105.209</v>
      </c>
      <c r="G1055" t="s">
        <v>2884</v>
      </c>
      <c r="I1055">
        <v>36.29</v>
      </c>
      <c r="J1055">
        <v>1022.378</v>
      </c>
      <c r="K1055" s="68">
        <v>87.63</v>
      </c>
      <c r="L1055">
        <v>7</v>
      </c>
      <c r="M1055">
        <v>3</v>
      </c>
      <c r="N1055" t="s">
        <v>3993</v>
      </c>
      <c r="O1055">
        <v>1.7609999999999999</v>
      </c>
      <c r="P1055">
        <v>10</v>
      </c>
      <c r="Q1055">
        <v>27.933</v>
      </c>
      <c r="R1055">
        <v>1022.361</v>
      </c>
      <c r="S1055">
        <v>22.347000000000001</v>
      </c>
      <c r="T1055">
        <v>38.142000000000003</v>
      </c>
      <c r="U1055">
        <v>84.167000000000002</v>
      </c>
      <c r="V1055">
        <v>100</v>
      </c>
      <c r="W1055">
        <v>2.343</v>
      </c>
      <c r="X1055">
        <v>5.0599999999999996</v>
      </c>
      <c r="Y1055">
        <v>21.94</v>
      </c>
      <c r="Z1055">
        <v>21.420999999999999</v>
      </c>
      <c r="AA1055">
        <v>0.59899999999999998</v>
      </c>
      <c r="AB1055">
        <v>0</v>
      </c>
      <c r="AC1055" t="b">
        <v>1</v>
      </c>
      <c r="BM1055" t="s">
        <v>2887</v>
      </c>
      <c r="BN1055" t="s">
        <v>3288</v>
      </c>
      <c r="BO1055" t="s">
        <v>2888</v>
      </c>
      <c r="BT1055"/>
      <c r="BU1055"/>
      <c r="BX1055"/>
      <c r="BZ1055"/>
      <c r="CA1055"/>
      <c r="CB1055"/>
      <c r="CC1055"/>
      <c r="CD1055">
        <v>0</v>
      </c>
      <c r="CE1055"/>
      <c r="CF1055">
        <v>0</v>
      </c>
    </row>
    <row r="1056" spans="1:85" hidden="1" x14ac:dyDescent="0.35">
      <c r="A1056" t="s">
        <v>1208</v>
      </c>
      <c r="B1056" t="s">
        <v>3994</v>
      </c>
      <c r="C1056">
        <v>1022.37</v>
      </c>
      <c r="D1056">
        <v>38.118000000000002</v>
      </c>
      <c r="E1056">
        <v>133.154</v>
      </c>
      <c r="F1056">
        <v>8.5459999999999994</v>
      </c>
      <c r="G1056" t="s">
        <v>2884</v>
      </c>
      <c r="I1056">
        <v>86.19</v>
      </c>
      <c r="J1056">
        <v>1022.395</v>
      </c>
      <c r="K1056" s="68">
        <v>137.53</v>
      </c>
      <c r="L1056">
        <v>27</v>
      </c>
      <c r="M1056">
        <v>3</v>
      </c>
      <c r="N1056" t="s">
        <v>3994</v>
      </c>
      <c r="O1056">
        <v>1.7789999999999999</v>
      </c>
      <c r="P1056">
        <v>21.175999999999998</v>
      </c>
      <c r="Q1056">
        <v>38.118000000000002</v>
      </c>
      <c r="R1056">
        <v>1022.375</v>
      </c>
      <c r="S1056">
        <v>30.495000000000001</v>
      </c>
      <c r="T1056">
        <v>134.029</v>
      </c>
      <c r="U1056">
        <v>6.8369999999999997</v>
      </c>
      <c r="V1056">
        <v>100</v>
      </c>
      <c r="W1056">
        <v>0.504</v>
      </c>
      <c r="X1056">
        <v>3.2</v>
      </c>
      <c r="Y1056">
        <v>21.97</v>
      </c>
      <c r="Z1056">
        <v>12.66</v>
      </c>
      <c r="AA1056">
        <v>0.438</v>
      </c>
      <c r="AB1056">
        <v>0</v>
      </c>
      <c r="AC1056" t="b">
        <v>1</v>
      </c>
      <c r="BM1056" t="s">
        <v>2887</v>
      </c>
      <c r="BN1056" t="s">
        <v>2887</v>
      </c>
      <c r="BO1056" t="s">
        <v>2888</v>
      </c>
      <c r="BT1056"/>
      <c r="BU1056"/>
      <c r="BX1056"/>
      <c r="BZ1056"/>
      <c r="CA1056"/>
      <c r="CB1056"/>
      <c r="CC1056"/>
      <c r="CD1056">
        <v>0</v>
      </c>
      <c r="CE1056"/>
      <c r="CF1056">
        <v>0</v>
      </c>
    </row>
    <row r="1057" spans="1:84" hidden="1" x14ac:dyDescent="0.35">
      <c r="A1057" t="s">
        <v>1209</v>
      </c>
      <c r="B1057" t="s">
        <v>3995</v>
      </c>
      <c r="C1057">
        <v>1022.369</v>
      </c>
      <c r="D1057">
        <v>43.600999999999999</v>
      </c>
      <c r="E1057">
        <v>169.89099999999999</v>
      </c>
      <c r="F1057">
        <v>25.765000000000001</v>
      </c>
      <c r="G1057" t="s">
        <v>2884</v>
      </c>
      <c r="I1057">
        <v>136.29</v>
      </c>
      <c r="J1057">
        <v>1022.395</v>
      </c>
      <c r="K1057" s="68">
        <v>187.63</v>
      </c>
      <c r="L1057">
        <v>5</v>
      </c>
      <c r="M1057">
        <v>3</v>
      </c>
      <c r="N1057" t="s">
        <v>3995</v>
      </c>
      <c r="O1057">
        <v>1.7789999999999999</v>
      </c>
      <c r="P1057">
        <v>10</v>
      </c>
      <c r="Q1057">
        <v>43.600999999999999</v>
      </c>
      <c r="R1057">
        <v>1022.374</v>
      </c>
      <c r="S1057">
        <v>34.881</v>
      </c>
      <c r="T1057">
        <v>173.43899999999999</v>
      </c>
      <c r="U1057">
        <v>20.611999999999998</v>
      </c>
      <c r="V1057">
        <v>100</v>
      </c>
      <c r="W1057">
        <v>1.2589999999999999</v>
      </c>
      <c r="X1057">
        <v>1.6020000000000001</v>
      </c>
      <c r="Y1057">
        <v>22.51</v>
      </c>
      <c r="Z1057">
        <v>12.66</v>
      </c>
      <c r="AA1057">
        <v>0.438</v>
      </c>
      <c r="AB1057">
        <v>0</v>
      </c>
      <c r="AC1057" t="b">
        <v>1</v>
      </c>
      <c r="BM1057" t="s">
        <v>2887</v>
      </c>
      <c r="BN1057" t="s">
        <v>2887</v>
      </c>
      <c r="BO1057" t="s">
        <v>2888</v>
      </c>
      <c r="BT1057"/>
      <c r="BU1057"/>
      <c r="BX1057"/>
      <c r="BZ1057"/>
      <c r="CA1057"/>
      <c r="CB1057"/>
      <c r="CC1057"/>
      <c r="CD1057">
        <v>0</v>
      </c>
      <c r="CE1057"/>
      <c r="CF1057">
        <v>0</v>
      </c>
    </row>
    <row r="1058" spans="1:84" hidden="1" x14ac:dyDescent="0.35">
      <c r="A1058" t="s">
        <v>1210</v>
      </c>
      <c r="B1058" t="s">
        <v>3996</v>
      </c>
      <c r="C1058">
        <v>1022.379</v>
      </c>
      <c r="D1058">
        <v>26.92</v>
      </c>
      <c r="E1058">
        <v>154.16900000000001</v>
      </c>
      <c r="F1058">
        <v>6.2949999999999999</v>
      </c>
      <c r="G1058" t="s">
        <v>2884</v>
      </c>
      <c r="I1058">
        <v>106.19</v>
      </c>
      <c r="J1058">
        <v>1022.399</v>
      </c>
      <c r="K1058" s="68">
        <v>157.52000000000001</v>
      </c>
      <c r="L1058">
        <v>40</v>
      </c>
      <c r="M1058">
        <v>3</v>
      </c>
      <c r="N1058" t="s">
        <v>3996</v>
      </c>
      <c r="O1058">
        <v>1.782</v>
      </c>
      <c r="P1058">
        <v>30.625</v>
      </c>
      <c r="Q1058">
        <v>26.92</v>
      </c>
      <c r="R1058">
        <v>1022.383</v>
      </c>
      <c r="S1058">
        <v>21.536000000000001</v>
      </c>
      <c r="T1058">
        <v>154.839</v>
      </c>
      <c r="U1058">
        <v>5.0359999999999996</v>
      </c>
      <c r="V1058">
        <v>100</v>
      </c>
      <c r="W1058">
        <v>0.437</v>
      </c>
      <c r="X1058">
        <v>3.18</v>
      </c>
      <c r="Y1058">
        <v>22.48</v>
      </c>
      <c r="Z1058">
        <v>8.8309999999999995</v>
      </c>
      <c r="AA1058">
        <v>0.35399999999999998</v>
      </c>
      <c r="AB1058">
        <v>0</v>
      </c>
      <c r="AC1058" t="b">
        <v>1</v>
      </c>
      <c r="BM1058" t="s">
        <v>2887</v>
      </c>
      <c r="BN1058" t="s">
        <v>2887</v>
      </c>
      <c r="BO1058" t="s">
        <v>2888</v>
      </c>
      <c r="BT1058"/>
      <c r="BU1058"/>
      <c r="BX1058"/>
      <c r="BZ1058"/>
      <c r="CA1058"/>
      <c r="CB1058"/>
      <c r="CC1058"/>
      <c r="CD1058">
        <v>0</v>
      </c>
      <c r="CE1058"/>
      <c r="CF1058">
        <v>0</v>
      </c>
    </row>
    <row r="1059" spans="1:84" hidden="1" x14ac:dyDescent="0.35">
      <c r="A1059" t="s">
        <v>1211</v>
      </c>
      <c r="B1059" t="s">
        <v>3997</v>
      </c>
      <c r="C1059">
        <v>1022.373</v>
      </c>
      <c r="D1059">
        <v>40.677</v>
      </c>
      <c r="E1059">
        <v>203.55699999999999</v>
      </c>
      <c r="F1059">
        <v>9.1709999999999994</v>
      </c>
      <c r="G1059" t="s">
        <v>2884</v>
      </c>
      <c r="I1059">
        <v>153.81</v>
      </c>
      <c r="J1059">
        <v>1022.4</v>
      </c>
      <c r="K1059" s="68">
        <v>205.14</v>
      </c>
      <c r="L1059">
        <v>40</v>
      </c>
      <c r="M1059">
        <v>3</v>
      </c>
      <c r="N1059" t="s">
        <v>3997</v>
      </c>
      <c r="O1059">
        <v>1.7829999999999999</v>
      </c>
      <c r="P1059">
        <v>30.625</v>
      </c>
      <c r="Q1059">
        <v>40.677</v>
      </c>
      <c r="R1059">
        <v>1022.378</v>
      </c>
      <c r="S1059">
        <v>32.540999999999997</v>
      </c>
      <c r="T1059">
        <v>203.874</v>
      </c>
      <c r="U1059">
        <v>7.3369999999999997</v>
      </c>
      <c r="V1059">
        <v>100</v>
      </c>
      <c r="W1059">
        <v>0.436</v>
      </c>
      <c r="X1059">
        <v>3.3079999999999998</v>
      </c>
      <c r="Y1059">
        <v>22.5</v>
      </c>
      <c r="Z1059">
        <v>8.8309999999999995</v>
      </c>
      <c r="AA1059">
        <v>0.35399999999999998</v>
      </c>
      <c r="AB1059">
        <v>0</v>
      </c>
      <c r="AC1059" t="b">
        <v>1</v>
      </c>
      <c r="BM1059" t="s">
        <v>2887</v>
      </c>
      <c r="BN1059" t="s">
        <v>2887</v>
      </c>
      <c r="BO1059" t="s">
        <v>2888</v>
      </c>
      <c r="BT1059"/>
      <c r="BU1059"/>
      <c r="BX1059"/>
      <c r="BZ1059"/>
      <c r="CA1059"/>
      <c r="CB1059"/>
      <c r="CC1059"/>
      <c r="CD1059">
        <v>0</v>
      </c>
      <c r="CE1059"/>
      <c r="CF1059">
        <v>0</v>
      </c>
    </row>
    <row r="1060" spans="1:84" hidden="1" x14ac:dyDescent="0.35">
      <c r="A1060" t="s">
        <v>1212</v>
      </c>
      <c r="B1060" t="s">
        <v>3998</v>
      </c>
      <c r="C1060">
        <v>1022.384</v>
      </c>
      <c r="D1060">
        <v>34.86</v>
      </c>
      <c r="E1060">
        <v>149.255</v>
      </c>
      <c r="F1060">
        <v>77.44</v>
      </c>
      <c r="G1060" t="s">
        <v>2884</v>
      </c>
      <c r="I1060">
        <v>135</v>
      </c>
      <c r="J1060">
        <v>1022.402</v>
      </c>
      <c r="K1060" s="68">
        <v>186.33500000000001</v>
      </c>
      <c r="L1060">
        <v>-0.86</v>
      </c>
      <c r="M1060">
        <v>1</v>
      </c>
      <c r="N1060" t="s">
        <v>3998</v>
      </c>
      <c r="O1060">
        <v>1.752</v>
      </c>
      <c r="P1060">
        <v>0</v>
      </c>
      <c r="Q1060">
        <v>0</v>
      </c>
      <c r="R1060">
        <v>1022.402</v>
      </c>
      <c r="S1060">
        <v>0</v>
      </c>
      <c r="T1060">
        <v>186.33500000000001</v>
      </c>
      <c r="U1060">
        <v>0</v>
      </c>
      <c r="V1060">
        <v>0</v>
      </c>
      <c r="W1060">
        <v>0</v>
      </c>
      <c r="X1060">
        <v>0</v>
      </c>
      <c r="Y1060">
        <v>0</v>
      </c>
      <c r="Z1060">
        <v>0</v>
      </c>
      <c r="AA1060">
        <v>0</v>
      </c>
      <c r="AB1060">
        <v>0</v>
      </c>
      <c r="AC1060" t="b">
        <v>1</v>
      </c>
      <c r="AE1060">
        <v>0</v>
      </c>
      <c r="AF1060">
        <v>0</v>
      </c>
      <c r="AG1060">
        <v>0</v>
      </c>
      <c r="AH1060">
        <v>0</v>
      </c>
      <c r="AI1060">
        <v>0</v>
      </c>
      <c r="AJ1060">
        <v>0</v>
      </c>
      <c r="AK1060">
        <v>0</v>
      </c>
      <c r="AL1060">
        <v>0</v>
      </c>
      <c r="AM1060">
        <v>0</v>
      </c>
      <c r="AN1060">
        <v>0</v>
      </c>
      <c r="AO1060">
        <v>0</v>
      </c>
      <c r="AP1060">
        <v>0</v>
      </c>
      <c r="AQ1060">
        <v>0</v>
      </c>
      <c r="AR1060">
        <v>0</v>
      </c>
      <c r="AS1060">
        <v>0</v>
      </c>
      <c r="AT1060">
        <v>0</v>
      </c>
      <c r="AU1060">
        <v>0</v>
      </c>
      <c r="AV1060">
        <v>0</v>
      </c>
      <c r="AW1060">
        <v>0</v>
      </c>
      <c r="AX1060">
        <v>0</v>
      </c>
      <c r="AY1060" t="b">
        <v>0</v>
      </c>
      <c r="AZ1060">
        <v>0</v>
      </c>
      <c r="BI1060">
        <v>0</v>
      </c>
      <c r="BJ1060">
        <v>0</v>
      </c>
      <c r="BK1060">
        <v>0</v>
      </c>
      <c r="BM1060" t="s">
        <v>2887</v>
      </c>
      <c r="BN1060" t="s">
        <v>2887</v>
      </c>
      <c r="BO1060" t="s">
        <v>2888</v>
      </c>
      <c r="BT1060"/>
      <c r="BU1060"/>
      <c r="BX1060"/>
      <c r="BY1060" t="s">
        <v>2903</v>
      </c>
      <c r="BZ1060"/>
      <c r="CA1060"/>
      <c r="CB1060"/>
      <c r="CC1060"/>
      <c r="CD1060">
        <v>0</v>
      </c>
      <c r="CE1060"/>
      <c r="CF1060">
        <v>0</v>
      </c>
    </row>
    <row r="1061" spans="1:84" hidden="1" x14ac:dyDescent="0.35">
      <c r="A1061" t="s">
        <v>1213</v>
      </c>
      <c r="B1061" t="s">
        <v>3999</v>
      </c>
      <c r="C1061">
        <v>1022.4589999999999</v>
      </c>
      <c r="D1061">
        <v>50.387</v>
      </c>
      <c r="E1061">
        <v>277.86399999999998</v>
      </c>
      <c r="F1061">
        <v>17.088000000000001</v>
      </c>
      <c r="G1061" t="s">
        <v>2884</v>
      </c>
      <c r="I1061">
        <v>233.81</v>
      </c>
      <c r="J1061">
        <v>1022.48</v>
      </c>
      <c r="K1061" s="68">
        <v>285.12</v>
      </c>
      <c r="L1061">
        <v>8</v>
      </c>
      <c r="M1061">
        <v>3</v>
      </c>
      <c r="N1061" t="s">
        <v>3999</v>
      </c>
      <c r="O1061">
        <v>1.8029999999999999</v>
      </c>
      <c r="P1061">
        <v>10</v>
      </c>
      <c r="Q1061">
        <v>50.387</v>
      </c>
      <c r="R1061">
        <v>1022.463</v>
      </c>
      <c r="S1061">
        <v>40.31</v>
      </c>
      <c r="T1061">
        <v>279.315</v>
      </c>
      <c r="U1061">
        <v>13.67</v>
      </c>
      <c r="V1061">
        <v>100</v>
      </c>
      <c r="W1061">
        <v>0.748</v>
      </c>
      <c r="X1061">
        <v>1.042</v>
      </c>
      <c r="Y1061">
        <v>8.2100000000000009</v>
      </c>
      <c r="Z1061">
        <v>8.8309999999999995</v>
      </c>
      <c r="AA1061">
        <v>0.35399999999999998</v>
      </c>
      <c r="AB1061">
        <v>0</v>
      </c>
      <c r="AC1061" t="b">
        <v>1</v>
      </c>
      <c r="BM1061" t="s">
        <v>2905</v>
      </c>
      <c r="BN1061" t="s">
        <v>2905</v>
      </c>
      <c r="BO1061" t="s">
        <v>3359</v>
      </c>
      <c r="BT1061"/>
      <c r="BU1061"/>
      <c r="BX1061"/>
      <c r="BZ1061"/>
      <c r="CA1061"/>
      <c r="CB1061"/>
      <c r="CC1061"/>
      <c r="CD1061">
        <v>0</v>
      </c>
      <c r="CE1061"/>
      <c r="CF1061">
        <v>0</v>
      </c>
    </row>
    <row r="1062" spans="1:84" hidden="1" x14ac:dyDescent="0.35">
      <c r="A1062" t="s">
        <v>1214</v>
      </c>
      <c r="B1062" t="s">
        <v>4000</v>
      </c>
      <c r="C1062">
        <v>1022.395</v>
      </c>
      <c r="D1062">
        <v>321.483</v>
      </c>
      <c r="E1062">
        <v>24.378</v>
      </c>
      <c r="F1062">
        <v>298.548</v>
      </c>
      <c r="G1062" t="s">
        <v>2884</v>
      </c>
      <c r="I1062">
        <v>150</v>
      </c>
      <c r="J1062">
        <v>1022.672</v>
      </c>
      <c r="K1062" s="68">
        <v>201.24299999999999</v>
      </c>
      <c r="L1062">
        <v>3.472</v>
      </c>
      <c r="M1062">
        <v>1</v>
      </c>
      <c r="N1062" t="s">
        <v>4000</v>
      </c>
      <c r="O1062">
        <v>2.0619999999999998</v>
      </c>
      <c r="P1062">
        <v>0</v>
      </c>
      <c r="Q1062">
        <v>0</v>
      </c>
      <c r="R1062">
        <v>1022.672</v>
      </c>
      <c r="S1062">
        <v>0</v>
      </c>
      <c r="T1062">
        <v>201.24299999999999</v>
      </c>
      <c r="U1062">
        <v>0</v>
      </c>
      <c r="V1062">
        <v>0</v>
      </c>
      <c r="W1062">
        <v>0</v>
      </c>
      <c r="X1062">
        <v>0</v>
      </c>
      <c r="Y1062">
        <v>0</v>
      </c>
      <c r="Z1062">
        <v>0</v>
      </c>
      <c r="AA1062">
        <v>0</v>
      </c>
      <c r="AB1062">
        <v>0</v>
      </c>
      <c r="AC1062" t="b">
        <v>1</v>
      </c>
      <c r="AE1062">
        <v>0</v>
      </c>
      <c r="AF1062">
        <v>0</v>
      </c>
      <c r="AG1062">
        <v>0</v>
      </c>
      <c r="AH1062">
        <v>0</v>
      </c>
      <c r="AI1062">
        <v>0</v>
      </c>
      <c r="AJ1062">
        <v>0</v>
      </c>
      <c r="AK1062">
        <v>0</v>
      </c>
      <c r="AL1062">
        <v>0</v>
      </c>
      <c r="AM1062">
        <v>0</v>
      </c>
      <c r="AN1062">
        <v>0</v>
      </c>
      <c r="AO1062">
        <v>0</v>
      </c>
      <c r="AP1062">
        <v>0</v>
      </c>
      <c r="AQ1062">
        <v>0</v>
      </c>
      <c r="AR1062">
        <v>0</v>
      </c>
      <c r="AS1062">
        <v>0</v>
      </c>
      <c r="AT1062">
        <v>0</v>
      </c>
      <c r="AU1062">
        <v>0</v>
      </c>
      <c r="AV1062">
        <v>0</v>
      </c>
      <c r="AW1062">
        <v>0</v>
      </c>
      <c r="AX1062">
        <v>0</v>
      </c>
      <c r="AY1062" t="b">
        <v>0</v>
      </c>
      <c r="AZ1062">
        <v>0</v>
      </c>
      <c r="BI1062">
        <v>0</v>
      </c>
      <c r="BJ1062">
        <v>0</v>
      </c>
      <c r="BK1062">
        <v>0</v>
      </c>
      <c r="BM1062" t="s">
        <v>2905</v>
      </c>
      <c r="BN1062" t="s">
        <v>2887</v>
      </c>
      <c r="BO1062" t="s">
        <v>2888</v>
      </c>
      <c r="BT1062"/>
      <c r="BU1062"/>
      <c r="BX1062"/>
      <c r="BY1062" t="s">
        <v>2903</v>
      </c>
      <c r="BZ1062"/>
      <c r="CA1062"/>
      <c r="CB1062"/>
      <c r="CC1062"/>
      <c r="CD1062">
        <v>0</v>
      </c>
      <c r="CE1062"/>
      <c r="CF1062">
        <v>0</v>
      </c>
    </row>
    <row r="1063" spans="1:84" hidden="1" x14ac:dyDescent="0.35">
      <c r="A1063" t="s">
        <v>1215</v>
      </c>
      <c r="B1063" t="s">
        <v>4001</v>
      </c>
      <c r="C1063">
        <v>1022.705</v>
      </c>
      <c r="D1063">
        <v>8</v>
      </c>
      <c r="E1063">
        <v>135.30699999999999</v>
      </c>
      <c r="F1063">
        <v>8.1340000000000003</v>
      </c>
      <c r="G1063" t="s">
        <v>2884</v>
      </c>
      <c r="I1063">
        <v>86.19</v>
      </c>
      <c r="J1063">
        <v>1022.707</v>
      </c>
      <c r="K1063" s="68">
        <v>137.41999999999999</v>
      </c>
      <c r="L1063">
        <v>9</v>
      </c>
      <c r="M1063">
        <v>3</v>
      </c>
      <c r="N1063" t="s">
        <v>4001</v>
      </c>
      <c r="O1063">
        <v>1.903</v>
      </c>
      <c r="P1063">
        <v>10</v>
      </c>
      <c r="Q1063">
        <v>8</v>
      </c>
      <c r="R1063">
        <v>1022.705</v>
      </c>
      <c r="S1063">
        <v>6</v>
      </c>
      <c r="T1063">
        <v>135.72999999999999</v>
      </c>
      <c r="U1063">
        <v>6.5069999999999997</v>
      </c>
      <c r="V1063">
        <v>100</v>
      </c>
      <c r="W1063">
        <v>1.1599999999999999</v>
      </c>
      <c r="X1063">
        <v>1.2749999999999999</v>
      </c>
      <c r="Y1063">
        <v>9.3149999999999995</v>
      </c>
      <c r="Z1063">
        <v>10.098000000000001</v>
      </c>
      <c r="AA1063">
        <v>0.38500000000000001</v>
      </c>
      <c r="AB1063">
        <v>0</v>
      </c>
      <c r="AC1063" t="b">
        <v>1</v>
      </c>
      <c r="BM1063" t="s">
        <v>2887</v>
      </c>
      <c r="BN1063" t="s">
        <v>2887</v>
      </c>
      <c r="BO1063" t="s">
        <v>2888</v>
      </c>
      <c r="BT1063"/>
      <c r="BU1063"/>
      <c r="BX1063"/>
      <c r="BZ1063"/>
      <c r="CA1063"/>
      <c r="CB1063"/>
      <c r="CC1063"/>
      <c r="CD1063">
        <v>0</v>
      </c>
      <c r="CE1063"/>
      <c r="CF1063">
        <v>0</v>
      </c>
    </row>
    <row r="1064" spans="1:84" hidden="1" x14ac:dyDescent="0.35">
      <c r="A1064" t="s">
        <v>1216</v>
      </c>
      <c r="B1064" t="s">
        <v>4002</v>
      </c>
      <c r="C1064">
        <v>1022.706</v>
      </c>
      <c r="D1064">
        <v>8</v>
      </c>
      <c r="E1064">
        <v>111.792</v>
      </c>
      <c r="F1064">
        <v>6.2949999999999999</v>
      </c>
      <c r="G1064" t="s">
        <v>2884</v>
      </c>
      <c r="I1064">
        <v>63.71</v>
      </c>
      <c r="J1064">
        <v>1022.7089999999999</v>
      </c>
      <c r="K1064" s="68">
        <v>114.94</v>
      </c>
      <c r="L1064">
        <v>11</v>
      </c>
      <c r="M1064">
        <v>3</v>
      </c>
      <c r="N1064" t="s">
        <v>4002</v>
      </c>
      <c r="O1064">
        <v>1.905</v>
      </c>
      <c r="P1064">
        <v>10.523</v>
      </c>
      <c r="Q1064">
        <v>8</v>
      </c>
      <c r="R1064">
        <v>1022.707</v>
      </c>
      <c r="S1064">
        <v>6</v>
      </c>
      <c r="T1064">
        <v>112.422</v>
      </c>
      <c r="U1064">
        <v>5.0359999999999996</v>
      </c>
      <c r="V1064">
        <v>100</v>
      </c>
      <c r="W1064">
        <v>0.91100000000000003</v>
      </c>
      <c r="X1064">
        <v>1.28</v>
      </c>
      <c r="Y1064">
        <v>9.9</v>
      </c>
      <c r="Z1064">
        <v>10.098000000000001</v>
      </c>
      <c r="AA1064">
        <v>0.38500000000000001</v>
      </c>
      <c r="AB1064">
        <v>0</v>
      </c>
      <c r="AC1064" t="b">
        <v>1</v>
      </c>
      <c r="BM1064" t="s">
        <v>2887</v>
      </c>
      <c r="BN1064" t="s">
        <v>2887</v>
      </c>
      <c r="BO1064" t="s">
        <v>2888</v>
      </c>
      <c r="BT1064"/>
      <c r="BU1064"/>
      <c r="BX1064"/>
      <c r="BZ1064"/>
      <c r="CA1064"/>
      <c r="CB1064"/>
      <c r="CC1064"/>
      <c r="CD1064">
        <v>0</v>
      </c>
      <c r="CE1064"/>
      <c r="CF1064">
        <v>0</v>
      </c>
    </row>
    <row r="1065" spans="1:84" hidden="1" x14ac:dyDescent="0.35">
      <c r="A1065" t="s">
        <v>1217</v>
      </c>
      <c r="B1065" t="s">
        <v>4003</v>
      </c>
      <c r="C1065">
        <v>1022.707</v>
      </c>
      <c r="D1065">
        <v>8</v>
      </c>
      <c r="E1065">
        <v>105.625</v>
      </c>
      <c r="F1065">
        <v>6.2949999999999999</v>
      </c>
      <c r="G1065" t="s">
        <v>2884</v>
      </c>
      <c r="I1065">
        <v>58.76</v>
      </c>
      <c r="J1065">
        <v>1022.7089999999999</v>
      </c>
      <c r="K1065" s="68">
        <v>109.99</v>
      </c>
      <c r="L1065">
        <v>10</v>
      </c>
      <c r="M1065">
        <v>3</v>
      </c>
      <c r="N1065" t="s">
        <v>4003</v>
      </c>
      <c r="O1065">
        <v>1.905</v>
      </c>
      <c r="P1065">
        <v>10</v>
      </c>
      <c r="Q1065">
        <v>8</v>
      </c>
      <c r="R1065">
        <v>1022.707</v>
      </c>
      <c r="S1065">
        <v>6</v>
      </c>
      <c r="T1065">
        <v>106.498</v>
      </c>
      <c r="U1065">
        <v>5.0359999999999996</v>
      </c>
      <c r="V1065">
        <v>100</v>
      </c>
      <c r="W1065">
        <v>0.91100000000000003</v>
      </c>
      <c r="X1065">
        <v>1.1599999999999999</v>
      </c>
      <c r="Y1065">
        <v>9.14</v>
      </c>
      <c r="Z1065">
        <v>10.098000000000001</v>
      </c>
      <c r="AA1065">
        <v>0.38500000000000001</v>
      </c>
      <c r="AB1065">
        <v>0</v>
      </c>
      <c r="AC1065" t="b">
        <v>1</v>
      </c>
      <c r="BM1065" t="s">
        <v>2887</v>
      </c>
      <c r="BN1065" t="s">
        <v>2887</v>
      </c>
      <c r="BO1065" t="s">
        <v>2888</v>
      </c>
      <c r="BT1065"/>
      <c r="BU1065"/>
      <c r="BX1065"/>
      <c r="BZ1065"/>
      <c r="CA1065"/>
      <c r="CB1065"/>
      <c r="CC1065"/>
      <c r="CD1065">
        <v>0</v>
      </c>
      <c r="CE1065"/>
      <c r="CF1065">
        <v>0</v>
      </c>
    </row>
    <row r="1066" spans="1:84" hidden="1" x14ac:dyDescent="0.35">
      <c r="A1066" t="s">
        <v>1218</v>
      </c>
      <c r="B1066" t="s">
        <v>4004</v>
      </c>
      <c r="C1066">
        <v>1022.708</v>
      </c>
      <c r="D1066">
        <v>8.0169999999999995</v>
      </c>
      <c r="E1066">
        <v>87.989000000000004</v>
      </c>
      <c r="F1066">
        <v>7.4690000000000003</v>
      </c>
      <c r="G1066" t="s">
        <v>2884</v>
      </c>
      <c r="I1066">
        <v>41.24</v>
      </c>
      <c r="J1066">
        <v>1022.711</v>
      </c>
      <c r="K1066" s="68">
        <v>92.47</v>
      </c>
      <c r="L1066">
        <v>7</v>
      </c>
      <c r="M1066">
        <v>3</v>
      </c>
      <c r="N1066" t="s">
        <v>4004</v>
      </c>
      <c r="O1066">
        <v>1.9059999999999999</v>
      </c>
      <c r="P1066">
        <v>10</v>
      </c>
      <c r="Q1066">
        <v>8.0169999999999995</v>
      </c>
      <c r="R1066">
        <v>1022.7089999999999</v>
      </c>
      <c r="S1066">
        <v>6.0170000000000003</v>
      </c>
      <c r="T1066">
        <v>88.885000000000005</v>
      </c>
      <c r="U1066">
        <v>5.9749999999999996</v>
      </c>
      <c r="V1066">
        <v>100</v>
      </c>
      <c r="W1066">
        <v>1.0269999999999999</v>
      </c>
      <c r="X1066">
        <v>0.95</v>
      </c>
      <c r="Y1066">
        <v>9.49</v>
      </c>
      <c r="Z1066">
        <v>10.098000000000001</v>
      </c>
      <c r="AA1066">
        <v>0.38500000000000001</v>
      </c>
      <c r="AB1066">
        <v>0</v>
      </c>
      <c r="AC1066" t="b">
        <v>1</v>
      </c>
      <c r="BM1066" t="s">
        <v>2887</v>
      </c>
      <c r="BN1066" t="s">
        <v>2887</v>
      </c>
      <c r="BO1066" t="s">
        <v>2888</v>
      </c>
      <c r="BT1066"/>
      <c r="BU1066"/>
      <c r="BX1066"/>
      <c r="BZ1066"/>
      <c r="CA1066"/>
      <c r="CB1066"/>
      <c r="CC1066"/>
      <c r="CD1066">
        <v>0</v>
      </c>
      <c r="CE1066"/>
      <c r="CF1066">
        <v>0</v>
      </c>
    </row>
    <row r="1067" spans="1:84" hidden="1" x14ac:dyDescent="0.35">
      <c r="A1067" t="s">
        <v>1219</v>
      </c>
      <c r="B1067" t="s">
        <v>4005</v>
      </c>
      <c r="C1067">
        <v>1022.718</v>
      </c>
      <c r="D1067">
        <v>32.003</v>
      </c>
      <c r="E1067">
        <v>346.81900000000002</v>
      </c>
      <c r="F1067">
        <v>360</v>
      </c>
      <c r="G1067" t="s">
        <v>2884</v>
      </c>
      <c r="I1067">
        <v>156.29</v>
      </c>
      <c r="J1067">
        <v>1022.73</v>
      </c>
      <c r="K1067" s="68">
        <v>207.51</v>
      </c>
      <c r="L1067">
        <v>25</v>
      </c>
      <c r="M1067">
        <v>3</v>
      </c>
      <c r="N1067" t="s">
        <v>4005</v>
      </c>
      <c r="O1067">
        <v>1.8979999999999999</v>
      </c>
      <c r="P1067">
        <v>19.75</v>
      </c>
      <c r="Q1067">
        <v>32.003</v>
      </c>
      <c r="R1067">
        <v>1022.72</v>
      </c>
      <c r="S1067">
        <v>25.603000000000002</v>
      </c>
      <c r="T1067">
        <v>14.747999999999999</v>
      </c>
      <c r="U1067">
        <v>314.44099999999997</v>
      </c>
      <c r="V1067">
        <v>100</v>
      </c>
      <c r="W1067">
        <v>2.0739999999999998</v>
      </c>
      <c r="X1067">
        <v>17.094999999999999</v>
      </c>
      <c r="Y1067">
        <v>23.65</v>
      </c>
      <c r="Z1067">
        <v>22.032</v>
      </c>
      <c r="AA1067">
        <v>0.60899999999999999</v>
      </c>
      <c r="AB1067">
        <v>0</v>
      </c>
      <c r="AC1067" t="b">
        <v>1</v>
      </c>
      <c r="BM1067" t="s">
        <v>2887</v>
      </c>
      <c r="BN1067" t="s">
        <v>3288</v>
      </c>
      <c r="BO1067" t="s">
        <v>2888</v>
      </c>
      <c r="BT1067"/>
      <c r="BU1067"/>
      <c r="BX1067"/>
      <c r="BZ1067"/>
      <c r="CA1067"/>
      <c r="CB1067"/>
      <c r="CC1067"/>
      <c r="CD1067">
        <v>0</v>
      </c>
      <c r="CE1067"/>
      <c r="CF1067">
        <v>0</v>
      </c>
    </row>
    <row r="1068" spans="1:84" hidden="1" x14ac:dyDescent="0.35">
      <c r="A1068" t="s">
        <v>1220</v>
      </c>
      <c r="B1068" t="s">
        <v>4006</v>
      </c>
      <c r="C1068">
        <v>1022.725</v>
      </c>
      <c r="D1068">
        <v>33.555999999999997</v>
      </c>
      <c r="E1068">
        <v>345.46199999999999</v>
      </c>
      <c r="F1068">
        <v>8.9879999999999995</v>
      </c>
      <c r="G1068" t="s">
        <v>2884</v>
      </c>
      <c r="I1068">
        <v>298.76</v>
      </c>
      <c r="J1068">
        <v>1022.735</v>
      </c>
      <c r="K1068" s="68">
        <v>349.98</v>
      </c>
      <c r="L1068">
        <v>37</v>
      </c>
      <c r="M1068">
        <v>3</v>
      </c>
      <c r="N1068" t="s">
        <v>4006</v>
      </c>
      <c r="O1068">
        <v>1.8959999999999999</v>
      </c>
      <c r="P1068">
        <v>28.425999999999998</v>
      </c>
      <c r="Q1068">
        <v>33.555999999999997</v>
      </c>
      <c r="R1068">
        <v>1022.727</v>
      </c>
      <c r="S1068">
        <v>26.844999999999999</v>
      </c>
      <c r="T1068">
        <v>346.36500000000001</v>
      </c>
      <c r="U1068">
        <v>7.1909999999999998</v>
      </c>
      <c r="V1068">
        <v>100</v>
      </c>
      <c r="W1068">
        <v>0.64100000000000001</v>
      </c>
      <c r="X1068">
        <v>7.7210000000000001</v>
      </c>
      <c r="Y1068">
        <v>22.49</v>
      </c>
      <c r="Z1068">
        <v>22.032</v>
      </c>
      <c r="AA1068">
        <v>0.60899999999999999</v>
      </c>
      <c r="AB1068">
        <v>0</v>
      </c>
      <c r="AC1068" t="b">
        <v>1</v>
      </c>
      <c r="BM1068" t="s">
        <v>2887</v>
      </c>
      <c r="BN1068" t="s">
        <v>2887</v>
      </c>
      <c r="BO1068" t="s">
        <v>2888</v>
      </c>
      <c r="BT1068"/>
      <c r="BU1068"/>
      <c r="BX1068"/>
      <c r="BZ1068"/>
      <c r="CA1068"/>
      <c r="CB1068"/>
      <c r="CC1068"/>
      <c r="CD1068">
        <v>0</v>
      </c>
      <c r="CE1068"/>
      <c r="CF1068">
        <v>0</v>
      </c>
    </row>
    <row r="1069" spans="1:84" hidden="1" x14ac:dyDescent="0.35">
      <c r="A1069" t="s">
        <v>1221</v>
      </c>
      <c r="B1069" t="s">
        <v>4007</v>
      </c>
      <c r="C1069">
        <v>1022.734</v>
      </c>
      <c r="D1069">
        <v>55.567999999999998</v>
      </c>
      <c r="E1069">
        <v>316.00799999999998</v>
      </c>
      <c r="F1069">
        <v>82.507999999999996</v>
      </c>
      <c r="G1069" t="s">
        <v>2884</v>
      </c>
      <c r="I1069">
        <v>300</v>
      </c>
      <c r="J1069">
        <v>1022.748</v>
      </c>
      <c r="K1069" s="68">
        <v>351.21199999999999</v>
      </c>
      <c r="L1069">
        <v>-1.157</v>
      </c>
      <c r="M1069">
        <v>1</v>
      </c>
      <c r="N1069" t="s">
        <v>4007</v>
      </c>
      <c r="O1069">
        <v>1.8220000000000001</v>
      </c>
      <c r="P1069">
        <v>0</v>
      </c>
      <c r="Q1069">
        <v>0</v>
      </c>
      <c r="R1069">
        <v>1022.748</v>
      </c>
      <c r="S1069">
        <v>0</v>
      </c>
      <c r="T1069">
        <v>351.21199999999999</v>
      </c>
      <c r="U1069">
        <v>0</v>
      </c>
      <c r="V1069">
        <v>0</v>
      </c>
      <c r="W1069">
        <v>0</v>
      </c>
      <c r="X1069">
        <v>0</v>
      </c>
      <c r="Y1069">
        <v>0</v>
      </c>
      <c r="Z1069">
        <v>0</v>
      </c>
      <c r="AA1069">
        <v>0</v>
      </c>
      <c r="AB1069">
        <v>0</v>
      </c>
      <c r="AC1069" t="b">
        <v>1</v>
      </c>
      <c r="AE1069">
        <v>0</v>
      </c>
      <c r="AF1069">
        <v>0</v>
      </c>
      <c r="AG1069">
        <v>0</v>
      </c>
      <c r="AH1069">
        <v>0</v>
      </c>
      <c r="AI1069">
        <v>0</v>
      </c>
      <c r="AJ1069">
        <v>0</v>
      </c>
      <c r="AK1069">
        <v>0</v>
      </c>
      <c r="AL1069">
        <v>0</v>
      </c>
      <c r="AM1069">
        <v>0</v>
      </c>
      <c r="AN1069">
        <v>0</v>
      </c>
      <c r="AO1069">
        <v>0</v>
      </c>
      <c r="AP1069">
        <v>0</v>
      </c>
      <c r="AQ1069">
        <v>0</v>
      </c>
      <c r="AR1069">
        <v>0</v>
      </c>
      <c r="AS1069">
        <v>0</v>
      </c>
      <c r="AT1069">
        <v>0</v>
      </c>
      <c r="AU1069">
        <v>0</v>
      </c>
      <c r="AV1069">
        <v>0</v>
      </c>
      <c r="AW1069">
        <v>0</v>
      </c>
      <c r="AX1069">
        <v>0</v>
      </c>
      <c r="AY1069" t="b">
        <v>0</v>
      </c>
      <c r="AZ1069">
        <v>0</v>
      </c>
      <c r="BI1069">
        <v>0</v>
      </c>
      <c r="BJ1069">
        <v>0</v>
      </c>
      <c r="BK1069">
        <v>0</v>
      </c>
      <c r="BM1069" t="s">
        <v>2905</v>
      </c>
      <c r="BN1069" t="s">
        <v>2887</v>
      </c>
      <c r="BO1069" t="s">
        <v>2888</v>
      </c>
      <c r="BT1069"/>
      <c r="BU1069"/>
      <c r="BX1069"/>
      <c r="BY1069" t="s">
        <v>2903</v>
      </c>
      <c r="BZ1069"/>
      <c r="CA1069"/>
      <c r="CB1069"/>
      <c r="CC1069"/>
      <c r="CD1069">
        <v>0</v>
      </c>
      <c r="CE1069"/>
      <c r="CF1069">
        <v>0</v>
      </c>
    </row>
    <row r="1070" spans="1:84" hidden="1" x14ac:dyDescent="0.35">
      <c r="A1070" t="s">
        <v>1222</v>
      </c>
      <c r="B1070" t="s">
        <v>4008</v>
      </c>
      <c r="C1070">
        <v>1022.838</v>
      </c>
      <c r="D1070">
        <v>9.86</v>
      </c>
      <c r="E1070">
        <v>184.77799999999999</v>
      </c>
      <c r="F1070">
        <v>7.18</v>
      </c>
      <c r="G1070" t="s">
        <v>2884</v>
      </c>
      <c r="I1070">
        <v>133.81</v>
      </c>
      <c r="J1070">
        <v>1022.8440000000001</v>
      </c>
      <c r="K1070" s="68">
        <v>184.98</v>
      </c>
      <c r="L1070">
        <v>7</v>
      </c>
      <c r="M1070">
        <v>3</v>
      </c>
      <c r="N1070" t="s">
        <v>4008</v>
      </c>
      <c r="O1070">
        <v>1.456</v>
      </c>
      <c r="P1070">
        <v>10</v>
      </c>
      <c r="Q1070">
        <v>9.86</v>
      </c>
      <c r="R1070">
        <v>1022.8390000000001</v>
      </c>
      <c r="S1070">
        <v>7.86</v>
      </c>
      <c r="T1070">
        <v>184.81800000000001</v>
      </c>
      <c r="U1070">
        <v>5.7439999999999998</v>
      </c>
      <c r="V1070">
        <v>100</v>
      </c>
      <c r="W1070">
        <v>0.91900000000000004</v>
      </c>
      <c r="X1070">
        <v>1.3149999999999999</v>
      </c>
      <c r="Y1070">
        <v>22.54</v>
      </c>
      <c r="Z1070">
        <v>22.56</v>
      </c>
      <c r="AA1070">
        <v>0.62</v>
      </c>
      <c r="AB1070">
        <v>0</v>
      </c>
      <c r="AC1070" t="b">
        <v>1</v>
      </c>
      <c r="BM1070" t="s">
        <v>2905</v>
      </c>
      <c r="BN1070" t="s">
        <v>2905</v>
      </c>
      <c r="BO1070" t="s">
        <v>3359</v>
      </c>
      <c r="BT1070"/>
      <c r="BU1070"/>
      <c r="BX1070"/>
      <c r="BZ1070"/>
      <c r="CA1070"/>
      <c r="CB1070"/>
      <c r="CC1070"/>
      <c r="CD1070">
        <v>0</v>
      </c>
      <c r="CE1070"/>
      <c r="CF1070">
        <v>0</v>
      </c>
    </row>
    <row r="1071" spans="1:84" hidden="1" x14ac:dyDescent="0.35">
      <c r="A1071" t="s">
        <v>1223</v>
      </c>
      <c r="B1071" t="s">
        <v>4009</v>
      </c>
      <c r="C1071">
        <v>1022.869</v>
      </c>
      <c r="D1071">
        <v>144.74700000000001</v>
      </c>
      <c r="E1071">
        <v>115.779</v>
      </c>
      <c r="F1071">
        <v>113.955</v>
      </c>
      <c r="G1071" t="s">
        <v>2884</v>
      </c>
      <c r="I1071">
        <v>120</v>
      </c>
      <c r="J1071">
        <v>1022.957</v>
      </c>
      <c r="K1071" s="68">
        <v>171.13</v>
      </c>
      <c r="L1071">
        <v>1.1759999999999999</v>
      </c>
      <c r="M1071">
        <v>1</v>
      </c>
      <c r="N1071" t="s">
        <v>4009</v>
      </c>
      <c r="O1071">
        <v>2.0339999999999998</v>
      </c>
      <c r="P1071">
        <v>0</v>
      </c>
      <c r="Q1071">
        <v>0</v>
      </c>
      <c r="R1071">
        <v>1022.957</v>
      </c>
      <c r="S1071">
        <v>0</v>
      </c>
      <c r="T1071">
        <v>171.13</v>
      </c>
      <c r="U1071">
        <v>0</v>
      </c>
      <c r="V1071">
        <v>0</v>
      </c>
      <c r="W1071">
        <v>0</v>
      </c>
      <c r="X1071">
        <v>0</v>
      </c>
      <c r="Y1071">
        <v>0</v>
      </c>
      <c r="Z1071">
        <v>0</v>
      </c>
      <c r="AA1071">
        <v>0</v>
      </c>
      <c r="AB1071">
        <v>0</v>
      </c>
      <c r="AC1071" t="b">
        <v>1</v>
      </c>
      <c r="AE1071">
        <v>0</v>
      </c>
      <c r="AF1071">
        <v>0</v>
      </c>
      <c r="AG1071">
        <v>0</v>
      </c>
      <c r="AH1071">
        <v>0</v>
      </c>
      <c r="AI1071">
        <v>0</v>
      </c>
      <c r="AJ1071">
        <v>0</v>
      </c>
      <c r="AK1071">
        <v>0</v>
      </c>
      <c r="AL1071">
        <v>0</v>
      </c>
      <c r="AM1071">
        <v>0</v>
      </c>
      <c r="AN1071">
        <v>0</v>
      </c>
      <c r="AO1071">
        <v>0</v>
      </c>
      <c r="AP1071">
        <v>0</v>
      </c>
      <c r="AQ1071">
        <v>0</v>
      </c>
      <c r="AR1071">
        <v>0</v>
      </c>
      <c r="AS1071">
        <v>0</v>
      </c>
      <c r="AT1071">
        <v>0</v>
      </c>
      <c r="AU1071">
        <v>0</v>
      </c>
      <c r="AV1071">
        <v>0</v>
      </c>
      <c r="AW1071">
        <v>0</v>
      </c>
      <c r="AX1071">
        <v>0</v>
      </c>
      <c r="AY1071" t="b">
        <v>0</v>
      </c>
      <c r="AZ1071">
        <v>0</v>
      </c>
      <c r="BI1071">
        <v>0</v>
      </c>
      <c r="BJ1071">
        <v>0</v>
      </c>
      <c r="BK1071">
        <v>0</v>
      </c>
      <c r="BM1071" t="s">
        <v>2905</v>
      </c>
      <c r="BN1071" t="s">
        <v>2905</v>
      </c>
      <c r="BO1071" t="s">
        <v>2888</v>
      </c>
      <c r="BT1071"/>
      <c r="BU1071"/>
      <c r="BX1071"/>
      <c r="BY1071" t="s">
        <v>2903</v>
      </c>
      <c r="BZ1071"/>
      <c r="CA1071"/>
      <c r="CB1071"/>
      <c r="CC1071"/>
      <c r="CD1071">
        <v>0</v>
      </c>
      <c r="CE1071"/>
      <c r="CF1071">
        <v>0</v>
      </c>
    </row>
    <row r="1072" spans="1:84" hidden="1" x14ac:dyDescent="0.35">
      <c r="A1072" t="s">
        <v>1224</v>
      </c>
      <c r="B1072" t="s">
        <v>4010</v>
      </c>
      <c r="C1072">
        <v>1022.871</v>
      </c>
      <c r="D1072">
        <v>139.85</v>
      </c>
      <c r="E1072">
        <v>286.71499999999997</v>
      </c>
      <c r="F1072">
        <v>123.91200000000001</v>
      </c>
      <c r="G1072" t="s">
        <v>2884</v>
      </c>
      <c r="I1072">
        <v>315</v>
      </c>
      <c r="J1072">
        <v>1022.962</v>
      </c>
      <c r="K1072" s="68">
        <v>6.1230000000000002</v>
      </c>
      <c r="L1072">
        <v>-1.111</v>
      </c>
      <c r="M1072">
        <v>1</v>
      </c>
      <c r="N1072" t="s">
        <v>4010</v>
      </c>
      <c r="O1072">
        <v>2.0339999999999998</v>
      </c>
      <c r="P1072">
        <v>0</v>
      </c>
      <c r="Q1072">
        <v>0</v>
      </c>
      <c r="R1072">
        <v>1022.962</v>
      </c>
      <c r="S1072">
        <v>0</v>
      </c>
      <c r="T1072">
        <v>6.1230000000000002</v>
      </c>
      <c r="U1072">
        <v>0</v>
      </c>
      <c r="V1072">
        <v>0</v>
      </c>
      <c r="W1072">
        <v>0</v>
      </c>
      <c r="X1072">
        <v>0</v>
      </c>
      <c r="Y1072">
        <v>0</v>
      </c>
      <c r="Z1072">
        <v>0</v>
      </c>
      <c r="AA1072">
        <v>0</v>
      </c>
      <c r="AB1072">
        <v>0</v>
      </c>
      <c r="AC1072" t="b">
        <v>1</v>
      </c>
      <c r="AE1072">
        <v>0</v>
      </c>
      <c r="AF1072">
        <v>0</v>
      </c>
      <c r="AG1072">
        <v>0</v>
      </c>
      <c r="AH1072">
        <v>0</v>
      </c>
      <c r="AI1072">
        <v>0</v>
      </c>
      <c r="AJ1072">
        <v>0</v>
      </c>
      <c r="AK1072">
        <v>0</v>
      </c>
      <c r="AL1072">
        <v>0</v>
      </c>
      <c r="AM1072">
        <v>0</v>
      </c>
      <c r="AN1072">
        <v>0</v>
      </c>
      <c r="AO1072">
        <v>0</v>
      </c>
      <c r="AP1072">
        <v>0</v>
      </c>
      <c r="AQ1072">
        <v>0</v>
      </c>
      <c r="AR1072">
        <v>0</v>
      </c>
      <c r="AS1072">
        <v>0</v>
      </c>
      <c r="AT1072">
        <v>0</v>
      </c>
      <c r="AU1072">
        <v>0</v>
      </c>
      <c r="AV1072">
        <v>0</v>
      </c>
      <c r="AW1072">
        <v>0</v>
      </c>
      <c r="AX1072">
        <v>0</v>
      </c>
      <c r="AY1072" t="b">
        <v>0</v>
      </c>
      <c r="AZ1072">
        <v>0</v>
      </c>
      <c r="BI1072">
        <v>0</v>
      </c>
      <c r="BJ1072">
        <v>0</v>
      </c>
      <c r="BK1072">
        <v>0</v>
      </c>
      <c r="BM1072" t="s">
        <v>2905</v>
      </c>
      <c r="BN1072" t="s">
        <v>2905</v>
      </c>
      <c r="BO1072" t="s">
        <v>2888</v>
      </c>
      <c r="BT1072"/>
      <c r="BU1072"/>
      <c r="BX1072"/>
      <c r="BY1072" t="s">
        <v>2903</v>
      </c>
      <c r="BZ1072"/>
      <c r="CA1072"/>
      <c r="CB1072"/>
      <c r="CC1072"/>
      <c r="CD1072">
        <v>0</v>
      </c>
      <c r="CE1072"/>
      <c r="CF1072">
        <v>0</v>
      </c>
    </row>
    <row r="1073" spans="1:84" hidden="1" x14ac:dyDescent="0.35">
      <c r="A1073" t="s">
        <v>1225</v>
      </c>
      <c r="B1073" t="s">
        <v>4011</v>
      </c>
      <c r="C1073">
        <v>1025.069</v>
      </c>
      <c r="D1073">
        <v>74.007999999999996</v>
      </c>
      <c r="E1073">
        <v>310.82900000000001</v>
      </c>
      <c r="F1073">
        <v>84.697000000000003</v>
      </c>
      <c r="G1073" t="s">
        <v>2884</v>
      </c>
      <c r="I1073">
        <v>285</v>
      </c>
      <c r="J1073">
        <v>1025.126</v>
      </c>
      <c r="K1073" s="68">
        <v>335.43900000000002</v>
      </c>
      <c r="L1073">
        <v>-1.1379999999999999</v>
      </c>
      <c r="M1073">
        <v>1</v>
      </c>
      <c r="N1073" t="s">
        <v>4011</v>
      </c>
      <c r="O1073">
        <v>2.3330000000000002</v>
      </c>
      <c r="P1073">
        <v>0</v>
      </c>
      <c r="Q1073">
        <v>0</v>
      </c>
      <c r="R1073">
        <v>1025.126</v>
      </c>
      <c r="S1073">
        <v>0</v>
      </c>
      <c r="T1073">
        <v>335.43900000000002</v>
      </c>
      <c r="U1073">
        <v>0</v>
      </c>
      <c r="V1073">
        <v>0</v>
      </c>
      <c r="W1073">
        <v>0</v>
      </c>
      <c r="X1073">
        <v>0</v>
      </c>
      <c r="Y1073">
        <v>0</v>
      </c>
      <c r="Z1073">
        <v>0</v>
      </c>
      <c r="AA1073">
        <v>0</v>
      </c>
      <c r="AB1073">
        <v>0</v>
      </c>
      <c r="AC1073" t="b">
        <v>1</v>
      </c>
      <c r="AE1073">
        <v>0</v>
      </c>
      <c r="AF1073">
        <v>0</v>
      </c>
      <c r="AG1073">
        <v>0</v>
      </c>
      <c r="AH1073">
        <v>0</v>
      </c>
      <c r="AI1073">
        <v>0</v>
      </c>
      <c r="AJ1073">
        <v>0</v>
      </c>
      <c r="AK1073">
        <v>0</v>
      </c>
      <c r="AL1073">
        <v>0</v>
      </c>
      <c r="AM1073">
        <v>0</v>
      </c>
      <c r="AN1073">
        <v>0</v>
      </c>
      <c r="AO1073">
        <v>0</v>
      </c>
      <c r="AP1073">
        <v>0</v>
      </c>
      <c r="AQ1073">
        <v>0</v>
      </c>
      <c r="AR1073">
        <v>0</v>
      </c>
      <c r="AS1073">
        <v>0</v>
      </c>
      <c r="AT1073">
        <v>0</v>
      </c>
      <c r="AU1073">
        <v>0</v>
      </c>
      <c r="AV1073">
        <v>0</v>
      </c>
      <c r="AW1073">
        <v>0</v>
      </c>
      <c r="AX1073">
        <v>0</v>
      </c>
      <c r="AY1073" t="b">
        <v>0</v>
      </c>
      <c r="AZ1073">
        <v>0</v>
      </c>
      <c r="BI1073">
        <v>0</v>
      </c>
      <c r="BJ1073">
        <v>0</v>
      </c>
      <c r="BK1073">
        <v>0</v>
      </c>
      <c r="BM1073" t="s">
        <v>2905</v>
      </c>
      <c r="BN1073" t="s">
        <v>2905</v>
      </c>
      <c r="BO1073" t="s">
        <v>2888</v>
      </c>
      <c r="BT1073"/>
      <c r="BU1073"/>
      <c r="BX1073"/>
      <c r="BY1073" t="s">
        <v>2903</v>
      </c>
      <c r="BZ1073"/>
      <c r="CA1073"/>
      <c r="CB1073"/>
      <c r="CC1073"/>
      <c r="CD1073">
        <v>0</v>
      </c>
      <c r="CE1073"/>
      <c r="CF1073">
        <v>0</v>
      </c>
    </row>
    <row r="1074" spans="1:84" hidden="1" x14ac:dyDescent="0.35">
      <c r="A1074" t="s">
        <v>1226</v>
      </c>
      <c r="B1074" t="s">
        <v>4012</v>
      </c>
      <c r="C1074">
        <v>1025.0119999999999</v>
      </c>
      <c r="D1074">
        <v>547.08600000000001</v>
      </c>
      <c r="E1074">
        <v>50.427</v>
      </c>
      <c r="F1074">
        <v>360</v>
      </c>
      <c r="G1074" t="s">
        <v>2884</v>
      </c>
      <c r="I1074">
        <v>195</v>
      </c>
      <c r="J1074">
        <v>1025.1389999999999</v>
      </c>
      <c r="K1074" s="68">
        <v>245.42699999999999</v>
      </c>
      <c r="L1074">
        <v>0.85</v>
      </c>
      <c r="M1074">
        <v>1</v>
      </c>
      <c r="N1074" t="s">
        <v>4012</v>
      </c>
      <c r="O1074">
        <v>2.3420000000000001</v>
      </c>
      <c r="P1074">
        <v>0</v>
      </c>
      <c r="Q1074">
        <v>0</v>
      </c>
      <c r="R1074">
        <v>1025.1389999999999</v>
      </c>
      <c r="S1074">
        <v>0</v>
      </c>
      <c r="T1074">
        <v>245.42699999999999</v>
      </c>
      <c r="U1074">
        <v>0</v>
      </c>
      <c r="V1074">
        <v>0</v>
      </c>
      <c r="W1074">
        <v>0</v>
      </c>
      <c r="X1074">
        <v>0</v>
      </c>
      <c r="Y1074">
        <v>0</v>
      </c>
      <c r="Z1074">
        <v>0</v>
      </c>
      <c r="AA1074">
        <v>0</v>
      </c>
      <c r="AB1074">
        <v>0</v>
      </c>
      <c r="AC1074" t="b">
        <v>1</v>
      </c>
      <c r="AE1074">
        <v>0</v>
      </c>
      <c r="AF1074">
        <v>0</v>
      </c>
      <c r="AG1074">
        <v>0</v>
      </c>
      <c r="AH1074">
        <v>0</v>
      </c>
      <c r="AI1074">
        <v>0</v>
      </c>
      <c r="AJ1074">
        <v>0</v>
      </c>
      <c r="AK1074">
        <v>0</v>
      </c>
      <c r="AL1074">
        <v>0</v>
      </c>
      <c r="AM1074">
        <v>0</v>
      </c>
      <c r="AN1074">
        <v>0</v>
      </c>
      <c r="AO1074">
        <v>0</v>
      </c>
      <c r="AP1074">
        <v>0</v>
      </c>
      <c r="AQ1074">
        <v>0</v>
      </c>
      <c r="AR1074">
        <v>0</v>
      </c>
      <c r="AS1074">
        <v>0</v>
      </c>
      <c r="AT1074">
        <v>0</v>
      </c>
      <c r="AU1074">
        <v>0</v>
      </c>
      <c r="AV1074">
        <v>0</v>
      </c>
      <c r="AW1074">
        <v>0</v>
      </c>
      <c r="AX1074">
        <v>0</v>
      </c>
      <c r="AY1074" t="b">
        <v>0</v>
      </c>
      <c r="AZ1074">
        <v>0</v>
      </c>
      <c r="BI1074">
        <v>0</v>
      </c>
      <c r="BJ1074">
        <v>0</v>
      </c>
      <c r="BK1074">
        <v>0</v>
      </c>
      <c r="BM1074" t="s">
        <v>3348</v>
      </c>
      <c r="BN1074" t="s">
        <v>3288</v>
      </c>
      <c r="BO1074" t="s">
        <v>2888</v>
      </c>
      <c r="BT1074"/>
      <c r="BU1074"/>
      <c r="BX1074"/>
      <c r="BY1074" t="s">
        <v>2903</v>
      </c>
      <c r="BZ1074"/>
      <c r="CA1074"/>
      <c r="CB1074"/>
      <c r="CC1074"/>
      <c r="CD1074">
        <v>0</v>
      </c>
      <c r="CE1074"/>
      <c r="CF1074">
        <v>0</v>
      </c>
    </row>
    <row r="1075" spans="1:84" hidden="1" x14ac:dyDescent="0.35">
      <c r="A1075" t="s">
        <v>1227</v>
      </c>
      <c r="B1075" t="s">
        <v>4013</v>
      </c>
      <c r="C1075">
        <v>1025.1320000000001</v>
      </c>
      <c r="D1075">
        <v>32.936</v>
      </c>
      <c r="E1075">
        <v>50.497999999999998</v>
      </c>
      <c r="F1075">
        <v>6.2949999999999999</v>
      </c>
      <c r="G1075" t="s">
        <v>2884</v>
      </c>
      <c r="I1075">
        <v>6.19</v>
      </c>
      <c r="J1075">
        <v>1025.152</v>
      </c>
      <c r="K1075" s="68">
        <v>56.62</v>
      </c>
      <c r="L1075">
        <v>10</v>
      </c>
      <c r="M1075">
        <v>3</v>
      </c>
      <c r="N1075" t="s">
        <v>4013</v>
      </c>
      <c r="O1075">
        <v>2.3180000000000001</v>
      </c>
      <c r="P1075">
        <v>10</v>
      </c>
      <c r="Q1075">
        <v>32.936</v>
      </c>
      <c r="R1075">
        <v>1025.136</v>
      </c>
      <c r="S1075">
        <v>26.349</v>
      </c>
      <c r="T1075">
        <v>51.722000000000001</v>
      </c>
      <c r="U1075">
        <v>5.0359999999999996</v>
      </c>
      <c r="V1075">
        <v>100</v>
      </c>
      <c r="W1075">
        <v>0.46899999999999997</v>
      </c>
      <c r="X1075">
        <v>1.544</v>
      </c>
      <c r="Y1075">
        <v>21.74</v>
      </c>
      <c r="Z1075">
        <v>21.134</v>
      </c>
      <c r="AA1075">
        <v>0.59399999999999997</v>
      </c>
      <c r="AB1075">
        <v>0</v>
      </c>
      <c r="AC1075" t="b">
        <v>1</v>
      </c>
      <c r="BM1075" t="s">
        <v>2887</v>
      </c>
      <c r="BN1075" t="s">
        <v>2887</v>
      </c>
      <c r="BO1075" t="s">
        <v>2888</v>
      </c>
      <c r="BT1075"/>
      <c r="BU1075"/>
      <c r="BX1075"/>
      <c r="BZ1075"/>
      <c r="CA1075"/>
      <c r="CB1075"/>
      <c r="CC1075"/>
      <c r="CD1075">
        <v>0</v>
      </c>
      <c r="CE1075"/>
      <c r="CF1075">
        <v>0</v>
      </c>
    </row>
    <row r="1076" spans="1:84" hidden="1" x14ac:dyDescent="0.35">
      <c r="A1076" t="s">
        <v>1228</v>
      </c>
      <c r="B1076" t="s">
        <v>4014</v>
      </c>
      <c r="C1076">
        <v>1025.1279999999999</v>
      </c>
      <c r="D1076">
        <v>42.792999999999999</v>
      </c>
      <c r="E1076">
        <v>181.99700000000001</v>
      </c>
      <c r="F1076">
        <v>146.25</v>
      </c>
      <c r="G1076" t="s">
        <v>2884</v>
      </c>
      <c r="I1076">
        <v>233.81</v>
      </c>
      <c r="J1076">
        <v>1025.1559999999999</v>
      </c>
      <c r="K1076" s="68">
        <v>284.24</v>
      </c>
      <c r="L1076">
        <v>8</v>
      </c>
      <c r="M1076">
        <v>3</v>
      </c>
      <c r="N1076" t="s">
        <v>4014</v>
      </c>
      <c r="O1076">
        <v>2.327</v>
      </c>
      <c r="P1076">
        <v>10</v>
      </c>
      <c r="Q1076">
        <v>42.792999999999999</v>
      </c>
      <c r="R1076">
        <v>1025.134</v>
      </c>
      <c r="S1076">
        <v>34.234000000000002</v>
      </c>
      <c r="T1076">
        <v>202.44499999999999</v>
      </c>
      <c r="U1076">
        <v>117</v>
      </c>
      <c r="V1076">
        <v>100</v>
      </c>
      <c r="W1076">
        <v>1.7470000000000001</v>
      </c>
      <c r="X1076">
        <v>4.5910000000000002</v>
      </c>
      <c r="Y1076">
        <v>21.32</v>
      </c>
      <c r="Z1076">
        <v>21.134</v>
      </c>
      <c r="AA1076">
        <v>0.59399999999999997</v>
      </c>
      <c r="AB1076">
        <v>0</v>
      </c>
      <c r="AC1076" t="b">
        <v>1</v>
      </c>
      <c r="BM1076" t="s">
        <v>2887</v>
      </c>
      <c r="BN1076" t="s">
        <v>3288</v>
      </c>
      <c r="BO1076" t="s">
        <v>2888</v>
      </c>
      <c r="BT1076"/>
      <c r="BU1076"/>
      <c r="BX1076"/>
      <c r="BZ1076"/>
      <c r="CA1076"/>
      <c r="CB1076"/>
      <c r="CC1076"/>
      <c r="CD1076">
        <v>0</v>
      </c>
      <c r="CE1076"/>
      <c r="CF1076">
        <v>0</v>
      </c>
    </row>
    <row r="1077" spans="1:84" hidden="1" x14ac:dyDescent="0.35">
      <c r="A1077" t="s">
        <v>1229</v>
      </c>
      <c r="B1077" t="s">
        <v>4015</v>
      </c>
      <c r="C1077">
        <v>1025.1500000000001</v>
      </c>
      <c r="D1077">
        <v>39.084000000000003</v>
      </c>
      <c r="E1077">
        <v>318.52800000000002</v>
      </c>
      <c r="F1077">
        <v>31.51</v>
      </c>
      <c r="G1077" t="s">
        <v>2884</v>
      </c>
      <c r="I1077">
        <v>285</v>
      </c>
      <c r="J1077">
        <v>1025.181</v>
      </c>
      <c r="K1077" s="68">
        <v>335.40300000000002</v>
      </c>
      <c r="L1077">
        <v>-1.5389999999999999</v>
      </c>
      <c r="M1077">
        <v>1</v>
      </c>
      <c r="N1077" t="s">
        <v>4015</v>
      </c>
      <c r="O1077">
        <v>1.8680000000000001</v>
      </c>
      <c r="P1077">
        <v>0</v>
      </c>
      <c r="Q1077">
        <v>0</v>
      </c>
      <c r="R1077">
        <v>1025.181</v>
      </c>
      <c r="S1077">
        <v>0</v>
      </c>
      <c r="T1077">
        <v>335.40300000000002</v>
      </c>
      <c r="U1077">
        <v>0</v>
      </c>
      <c r="V1077">
        <v>0</v>
      </c>
      <c r="W1077">
        <v>0</v>
      </c>
      <c r="X1077">
        <v>0</v>
      </c>
      <c r="Y1077">
        <v>0</v>
      </c>
      <c r="Z1077">
        <v>0</v>
      </c>
      <c r="AA1077">
        <v>0</v>
      </c>
      <c r="AB1077">
        <v>0</v>
      </c>
      <c r="AC1077" t="b">
        <v>1</v>
      </c>
      <c r="AE1077">
        <v>0</v>
      </c>
      <c r="AF1077">
        <v>0</v>
      </c>
      <c r="AG1077">
        <v>0</v>
      </c>
      <c r="AH1077">
        <v>0</v>
      </c>
      <c r="AI1077">
        <v>0</v>
      </c>
      <c r="AJ1077">
        <v>0</v>
      </c>
      <c r="AK1077">
        <v>0</v>
      </c>
      <c r="AL1077">
        <v>0</v>
      </c>
      <c r="AM1077">
        <v>0</v>
      </c>
      <c r="AN1077">
        <v>0</v>
      </c>
      <c r="AO1077">
        <v>0</v>
      </c>
      <c r="AP1077">
        <v>0</v>
      </c>
      <c r="AQ1077">
        <v>0</v>
      </c>
      <c r="AR1077">
        <v>0</v>
      </c>
      <c r="AS1077">
        <v>0</v>
      </c>
      <c r="AT1077">
        <v>0</v>
      </c>
      <c r="AU1077">
        <v>0</v>
      </c>
      <c r="AV1077">
        <v>0</v>
      </c>
      <c r="AW1077">
        <v>0</v>
      </c>
      <c r="AX1077">
        <v>0</v>
      </c>
      <c r="AY1077" t="b">
        <v>0</v>
      </c>
      <c r="AZ1077">
        <v>0</v>
      </c>
      <c r="BI1077">
        <v>0</v>
      </c>
      <c r="BJ1077">
        <v>0</v>
      </c>
      <c r="BK1077">
        <v>0</v>
      </c>
      <c r="BM1077" t="s">
        <v>2887</v>
      </c>
      <c r="BN1077" t="s">
        <v>2887</v>
      </c>
      <c r="BO1077" t="s">
        <v>2888</v>
      </c>
      <c r="BT1077"/>
      <c r="BU1077"/>
      <c r="BX1077"/>
      <c r="BY1077" t="s">
        <v>2903</v>
      </c>
      <c r="BZ1077"/>
      <c r="CA1077"/>
      <c r="CB1077"/>
      <c r="CC1077"/>
      <c r="CD1077">
        <v>0</v>
      </c>
      <c r="CE1077"/>
      <c r="CF1077">
        <v>0</v>
      </c>
    </row>
    <row r="1078" spans="1:84" hidden="1" x14ac:dyDescent="0.35">
      <c r="A1078" t="s">
        <v>1230</v>
      </c>
      <c r="B1078" t="s">
        <v>4016</v>
      </c>
      <c r="C1078">
        <v>1025.1780000000001</v>
      </c>
      <c r="D1078">
        <v>134.69200000000001</v>
      </c>
      <c r="E1078">
        <v>233.952</v>
      </c>
      <c r="F1078">
        <v>268.25900000000001</v>
      </c>
      <c r="G1078" t="s">
        <v>2884</v>
      </c>
      <c r="I1078">
        <v>15</v>
      </c>
      <c r="J1078">
        <v>1025.2139999999999</v>
      </c>
      <c r="K1078" s="68">
        <v>65.364000000000004</v>
      </c>
      <c r="L1078">
        <v>3.3340000000000001</v>
      </c>
      <c r="M1078">
        <v>1</v>
      </c>
      <c r="N1078" t="s">
        <v>4016</v>
      </c>
      <c r="O1078">
        <v>1.0429999999999999</v>
      </c>
      <c r="P1078">
        <v>0</v>
      </c>
      <c r="Q1078">
        <v>0</v>
      </c>
      <c r="R1078">
        <v>1025.2139999999999</v>
      </c>
      <c r="S1078">
        <v>0</v>
      </c>
      <c r="T1078">
        <v>65.364000000000004</v>
      </c>
      <c r="U1078">
        <v>0</v>
      </c>
      <c r="V1078">
        <v>0</v>
      </c>
      <c r="W1078">
        <v>0</v>
      </c>
      <c r="X1078">
        <v>0</v>
      </c>
      <c r="Y1078">
        <v>0</v>
      </c>
      <c r="Z1078">
        <v>0</v>
      </c>
      <c r="AA1078">
        <v>0</v>
      </c>
      <c r="AB1078">
        <v>0</v>
      </c>
      <c r="AC1078" t="b">
        <v>1</v>
      </c>
      <c r="AE1078">
        <v>0</v>
      </c>
      <c r="AF1078">
        <v>0</v>
      </c>
      <c r="AG1078">
        <v>0</v>
      </c>
      <c r="AH1078">
        <v>0</v>
      </c>
      <c r="AI1078">
        <v>0</v>
      </c>
      <c r="AJ1078">
        <v>0</v>
      </c>
      <c r="AK1078">
        <v>0</v>
      </c>
      <c r="AL1078">
        <v>0</v>
      </c>
      <c r="AM1078">
        <v>0</v>
      </c>
      <c r="AN1078">
        <v>0</v>
      </c>
      <c r="AO1078">
        <v>0</v>
      </c>
      <c r="AP1078">
        <v>0</v>
      </c>
      <c r="AQ1078">
        <v>0</v>
      </c>
      <c r="AR1078">
        <v>0</v>
      </c>
      <c r="AS1078">
        <v>0</v>
      </c>
      <c r="AT1078">
        <v>0</v>
      </c>
      <c r="AU1078">
        <v>0</v>
      </c>
      <c r="AV1078">
        <v>0</v>
      </c>
      <c r="AW1078">
        <v>0</v>
      </c>
      <c r="AX1078">
        <v>0</v>
      </c>
      <c r="AY1078" t="b">
        <v>0</v>
      </c>
      <c r="AZ1078">
        <v>0</v>
      </c>
      <c r="BI1078">
        <v>0</v>
      </c>
      <c r="BJ1078">
        <v>0</v>
      </c>
      <c r="BK1078">
        <v>0</v>
      </c>
      <c r="BM1078" t="s">
        <v>2905</v>
      </c>
      <c r="BN1078" t="s">
        <v>2887</v>
      </c>
      <c r="BO1078" t="s">
        <v>2888</v>
      </c>
      <c r="BT1078"/>
      <c r="BU1078"/>
      <c r="BX1078"/>
      <c r="BY1078" t="s">
        <v>2903</v>
      </c>
      <c r="BZ1078"/>
      <c r="CA1078"/>
      <c r="CB1078"/>
      <c r="CC1078"/>
      <c r="CD1078">
        <v>0</v>
      </c>
      <c r="CE1078"/>
      <c r="CF1078">
        <v>0</v>
      </c>
    </row>
    <row r="1079" spans="1:84" hidden="1" x14ac:dyDescent="0.35">
      <c r="A1079" t="s">
        <v>1231</v>
      </c>
      <c r="B1079" t="s">
        <v>4017</v>
      </c>
      <c r="C1079">
        <v>1025.203</v>
      </c>
      <c r="D1079">
        <v>44.579000000000001</v>
      </c>
      <c r="E1079">
        <v>150.691</v>
      </c>
      <c r="F1079">
        <v>13.862</v>
      </c>
      <c r="G1079" t="s">
        <v>2884</v>
      </c>
      <c r="I1079">
        <v>105</v>
      </c>
      <c r="J1079">
        <v>1025.2239999999999</v>
      </c>
      <c r="K1079" s="68">
        <v>155.352</v>
      </c>
      <c r="L1079">
        <v>-0.91400000000000003</v>
      </c>
      <c r="M1079">
        <v>1</v>
      </c>
      <c r="N1079" t="s">
        <v>4017</v>
      </c>
      <c r="O1079">
        <v>1.036</v>
      </c>
      <c r="P1079">
        <v>0</v>
      </c>
      <c r="Q1079">
        <v>0</v>
      </c>
      <c r="R1079">
        <v>1025.2239999999999</v>
      </c>
      <c r="S1079">
        <v>0</v>
      </c>
      <c r="T1079">
        <v>155.352</v>
      </c>
      <c r="U1079">
        <v>0</v>
      </c>
      <c r="V1079">
        <v>0</v>
      </c>
      <c r="W1079">
        <v>0</v>
      </c>
      <c r="X1079">
        <v>0</v>
      </c>
      <c r="Y1079">
        <v>0</v>
      </c>
      <c r="Z1079">
        <v>0</v>
      </c>
      <c r="AA1079">
        <v>0</v>
      </c>
      <c r="AB1079">
        <v>0</v>
      </c>
      <c r="AC1079" t="b">
        <v>1</v>
      </c>
      <c r="AE1079">
        <v>0</v>
      </c>
      <c r="AF1079">
        <v>0</v>
      </c>
      <c r="AG1079">
        <v>0</v>
      </c>
      <c r="AH1079">
        <v>0</v>
      </c>
      <c r="AI1079">
        <v>0</v>
      </c>
      <c r="AJ1079">
        <v>0</v>
      </c>
      <c r="AK1079">
        <v>0</v>
      </c>
      <c r="AL1079">
        <v>0</v>
      </c>
      <c r="AM1079">
        <v>0</v>
      </c>
      <c r="AN1079">
        <v>0</v>
      </c>
      <c r="AO1079">
        <v>0</v>
      </c>
      <c r="AP1079">
        <v>0</v>
      </c>
      <c r="AQ1079">
        <v>0</v>
      </c>
      <c r="AR1079">
        <v>0</v>
      </c>
      <c r="AS1079">
        <v>0</v>
      </c>
      <c r="AT1079">
        <v>0</v>
      </c>
      <c r="AU1079">
        <v>0</v>
      </c>
      <c r="AV1079">
        <v>0</v>
      </c>
      <c r="AW1079">
        <v>0</v>
      </c>
      <c r="AX1079">
        <v>0</v>
      </c>
      <c r="AY1079" t="b">
        <v>0</v>
      </c>
      <c r="AZ1079">
        <v>0</v>
      </c>
      <c r="BI1079">
        <v>0</v>
      </c>
      <c r="BJ1079">
        <v>0</v>
      </c>
      <c r="BK1079">
        <v>0</v>
      </c>
      <c r="BM1079" t="s">
        <v>2905</v>
      </c>
      <c r="BN1079" t="s">
        <v>2905</v>
      </c>
      <c r="BO1079" t="s">
        <v>2888</v>
      </c>
      <c r="BT1079"/>
      <c r="BU1079"/>
      <c r="BX1079"/>
      <c r="BY1079" t="s">
        <v>2903</v>
      </c>
      <c r="BZ1079"/>
      <c r="CA1079"/>
      <c r="CB1079"/>
      <c r="CC1079"/>
      <c r="CD1079">
        <v>0</v>
      </c>
      <c r="CE1079"/>
      <c r="CF1079">
        <v>0</v>
      </c>
    </row>
    <row r="1080" spans="1:84" hidden="1" x14ac:dyDescent="0.35">
      <c r="A1080" t="s">
        <v>1232</v>
      </c>
      <c r="B1080" t="s">
        <v>4018</v>
      </c>
      <c r="C1080">
        <v>1025.202</v>
      </c>
      <c r="D1080">
        <v>48.323999999999998</v>
      </c>
      <c r="E1080">
        <v>176.441</v>
      </c>
      <c r="F1080">
        <v>20.183</v>
      </c>
      <c r="G1080" t="s">
        <v>2884</v>
      </c>
      <c r="I1080">
        <v>135</v>
      </c>
      <c r="J1080">
        <v>1025.2249999999999</v>
      </c>
      <c r="K1080" s="68">
        <v>185.352</v>
      </c>
      <c r="L1080">
        <v>-1.0669999999999999</v>
      </c>
      <c r="M1080">
        <v>1</v>
      </c>
      <c r="N1080" t="s">
        <v>4018</v>
      </c>
      <c r="O1080">
        <v>1.036</v>
      </c>
      <c r="P1080">
        <v>0</v>
      </c>
      <c r="Q1080">
        <v>0</v>
      </c>
      <c r="R1080">
        <v>1025.2249999999999</v>
      </c>
      <c r="S1080">
        <v>0</v>
      </c>
      <c r="T1080">
        <v>185.352</v>
      </c>
      <c r="U1080">
        <v>0</v>
      </c>
      <c r="V1080">
        <v>0</v>
      </c>
      <c r="W1080">
        <v>0</v>
      </c>
      <c r="X1080">
        <v>0</v>
      </c>
      <c r="Y1080">
        <v>0</v>
      </c>
      <c r="Z1080">
        <v>0</v>
      </c>
      <c r="AA1080">
        <v>0</v>
      </c>
      <c r="AB1080">
        <v>0</v>
      </c>
      <c r="AC1080" t="b">
        <v>1</v>
      </c>
      <c r="AE1080">
        <v>0</v>
      </c>
      <c r="AF1080">
        <v>0</v>
      </c>
      <c r="AG1080">
        <v>0</v>
      </c>
      <c r="AH1080">
        <v>0</v>
      </c>
      <c r="AI1080">
        <v>0</v>
      </c>
      <c r="AJ1080">
        <v>0</v>
      </c>
      <c r="AK1080">
        <v>0</v>
      </c>
      <c r="AL1080">
        <v>0</v>
      </c>
      <c r="AM1080">
        <v>0</v>
      </c>
      <c r="AN1080">
        <v>0</v>
      </c>
      <c r="AO1080">
        <v>0</v>
      </c>
      <c r="AP1080">
        <v>0</v>
      </c>
      <c r="AQ1080">
        <v>0</v>
      </c>
      <c r="AR1080">
        <v>0</v>
      </c>
      <c r="AS1080">
        <v>0</v>
      </c>
      <c r="AT1080">
        <v>0</v>
      </c>
      <c r="AU1080">
        <v>0</v>
      </c>
      <c r="AV1080">
        <v>0</v>
      </c>
      <c r="AW1080">
        <v>0</v>
      </c>
      <c r="AX1080">
        <v>0</v>
      </c>
      <c r="AY1080" t="b">
        <v>0</v>
      </c>
      <c r="AZ1080">
        <v>0</v>
      </c>
      <c r="BI1080">
        <v>0</v>
      </c>
      <c r="BJ1080">
        <v>0</v>
      </c>
      <c r="BK1080">
        <v>0</v>
      </c>
      <c r="BM1080" t="s">
        <v>2905</v>
      </c>
      <c r="BN1080" t="s">
        <v>2905</v>
      </c>
      <c r="BO1080" t="s">
        <v>2888</v>
      </c>
      <c r="BT1080"/>
      <c r="BU1080"/>
      <c r="BX1080"/>
      <c r="BY1080" t="s">
        <v>2903</v>
      </c>
      <c r="BZ1080"/>
      <c r="CA1080"/>
      <c r="CB1080"/>
      <c r="CC1080"/>
      <c r="CD1080">
        <v>0</v>
      </c>
      <c r="CE1080"/>
      <c r="CF1080">
        <v>0</v>
      </c>
    </row>
    <row r="1081" spans="1:84" hidden="1" x14ac:dyDescent="0.35">
      <c r="A1081" t="s">
        <v>1233</v>
      </c>
      <c r="B1081" t="s">
        <v>4019</v>
      </c>
      <c r="C1081">
        <v>1025.222</v>
      </c>
      <c r="D1081">
        <v>10.143000000000001</v>
      </c>
      <c r="E1081">
        <v>183.94900000000001</v>
      </c>
      <c r="F1081">
        <v>6.6029999999999998</v>
      </c>
      <c r="G1081" t="s">
        <v>2884</v>
      </c>
      <c r="I1081">
        <v>133.81</v>
      </c>
      <c r="J1081">
        <v>1025.2260000000001</v>
      </c>
      <c r="K1081" s="68">
        <v>184.16</v>
      </c>
      <c r="L1081">
        <v>10</v>
      </c>
      <c r="M1081">
        <v>3</v>
      </c>
      <c r="N1081" t="s">
        <v>4019</v>
      </c>
      <c r="O1081">
        <v>2.2890000000000001</v>
      </c>
      <c r="P1081">
        <v>10</v>
      </c>
      <c r="Q1081">
        <v>10.143000000000001</v>
      </c>
      <c r="R1081">
        <v>1025.223</v>
      </c>
      <c r="S1081">
        <v>8.1140000000000008</v>
      </c>
      <c r="T1081">
        <v>183.99199999999999</v>
      </c>
      <c r="U1081">
        <v>5.2830000000000004</v>
      </c>
      <c r="V1081">
        <v>100</v>
      </c>
      <c r="W1081">
        <v>1.026</v>
      </c>
      <c r="X1081">
        <v>1.3939999999999999</v>
      </c>
      <c r="Y1081">
        <v>14.92</v>
      </c>
      <c r="Z1081">
        <v>11.3</v>
      </c>
      <c r="AA1081">
        <v>0.41</v>
      </c>
      <c r="AB1081">
        <v>0</v>
      </c>
      <c r="AC1081" t="b">
        <v>1</v>
      </c>
      <c r="BM1081" t="s">
        <v>2905</v>
      </c>
      <c r="BN1081" t="s">
        <v>2905</v>
      </c>
      <c r="BO1081" t="s">
        <v>3359</v>
      </c>
      <c r="BT1081"/>
      <c r="BU1081"/>
      <c r="BX1081"/>
      <c r="BZ1081"/>
      <c r="CA1081"/>
      <c r="CB1081"/>
      <c r="CC1081"/>
      <c r="CD1081">
        <v>0</v>
      </c>
      <c r="CE1081"/>
      <c r="CF1081">
        <v>0</v>
      </c>
    </row>
    <row r="1082" spans="1:84" hidden="1" x14ac:dyDescent="0.35">
      <c r="A1082" t="s">
        <v>1234</v>
      </c>
      <c r="B1082" t="s">
        <v>4020</v>
      </c>
      <c r="C1082">
        <v>1025.31</v>
      </c>
      <c r="D1082">
        <v>8</v>
      </c>
      <c r="E1082">
        <v>290.79199999999997</v>
      </c>
      <c r="F1082">
        <v>6.2949999999999999</v>
      </c>
      <c r="G1082" t="s">
        <v>2884</v>
      </c>
      <c r="I1082">
        <v>243.71</v>
      </c>
      <c r="J1082">
        <v>1025.3140000000001</v>
      </c>
      <c r="K1082" s="68">
        <v>293.94</v>
      </c>
      <c r="L1082">
        <v>6</v>
      </c>
      <c r="M1082">
        <v>3</v>
      </c>
      <c r="N1082" t="s">
        <v>4020</v>
      </c>
      <c r="O1082">
        <v>2.0640000000000001</v>
      </c>
      <c r="P1082">
        <v>10</v>
      </c>
      <c r="Q1082">
        <v>8</v>
      </c>
      <c r="R1082">
        <v>1025.3109999999999</v>
      </c>
      <c r="S1082">
        <v>6</v>
      </c>
      <c r="T1082">
        <v>291.42200000000003</v>
      </c>
      <c r="U1082">
        <v>5.0359999999999996</v>
      </c>
      <c r="V1082">
        <v>100</v>
      </c>
      <c r="W1082">
        <v>0.96</v>
      </c>
      <c r="X1082">
        <v>0.82</v>
      </c>
      <c r="Y1082">
        <v>10.75</v>
      </c>
      <c r="Z1082">
        <v>11.004</v>
      </c>
      <c r="AA1082">
        <v>0.40400000000000003</v>
      </c>
      <c r="AB1082">
        <v>0</v>
      </c>
      <c r="AC1082" t="b">
        <v>1</v>
      </c>
      <c r="BM1082" t="s">
        <v>2887</v>
      </c>
      <c r="BN1082" t="s">
        <v>2887</v>
      </c>
      <c r="BO1082" t="s">
        <v>2888</v>
      </c>
      <c r="BT1082"/>
      <c r="BU1082"/>
      <c r="BX1082"/>
      <c r="BZ1082"/>
      <c r="CA1082"/>
      <c r="CB1082"/>
      <c r="CC1082"/>
      <c r="CD1082">
        <v>0</v>
      </c>
      <c r="CE1082"/>
      <c r="CF1082">
        <v>0</v>
      </c>
    </row>
    <row r="1083" spans="1:84" hidden="1" x14ac:dyDescent="0.35">
      <c r="A1083" t="s">
        <v>1235</v>
      </c>
      <c r="B1083" t="s">
        <v>4021</v>
      </c>
      <c r="C1083">
        <v>1025.3109999999999</v>
      </c>
      <c r="D1083">
        <v>8</v>
      </c>
      <c r="E1083">
        <v>60.892000000000003</v>
      </c>
      <c r="F1083">
        <v>6.2949999999999999</v>
      </c>
      <c r="G1083" t="s">
        <v>2884</v>
      </c>
      <c r="I1083">
        <v>13.81</v>
      </c>
      <c r="J1083">
        <v>1025.3140000000001</v>
      </c>
      <c r="K1083" s="68">
        <v>64.040000000000006</v>
      </c>
      <c r="L1083">
        <v>20</v>
      </c>
      <c r="M1083">
        <v>3</v>
      </c>
      <c r="N1083" t="s">
        <v>4021</v>
      </c>
      <c r="O1083">
        <v>2.0640000000000001</v>
      </c>
      <c r="P1083">
        <v>16.25</v>
      </c>
      <c r="Q1083">
        <v>8</v>
      </c>
      <c r="R1083">
        <v>1025.3119999999999</v>
      </c>
      <c r="S1083">
        <v>6</v>
      </c>
      <c r="T1083">
        <v>61.521999999999998</v>
      </c>
      <c r="U1083">
        <v>5.0359999999999996</v>
      </c>
      <c r="V1083">
        <v>100</v>
      </c>
      <c r="W1083">
        <v>0.96</v>
      </c>
      <c r="X1083">
        <v>2.5990000000000002</v>
      </c>
      <c r="Y1083">
        <v>12.14</v>
      </c>
      <c r="Z1083">
        <v>11.004</v>
      </c>
      <c r="AA1083">
        <v>0.40400000000000003</v>
      </c>
      <c r="AB1083">
        <v>0</v>
      </c>
      <c r="AC1083" t="b">
        <v>1</v>
      </c>
      <c r="BM1083" t="s">
        <v>2887</v>
      </c>
      <c r="BN1083" t="s">
        <v>2887</v>
      </c>
      <c r="BO1083" t="s">
        <v>2888</v>
      </c>
      <c r="BT1083"/>
      <c r="BU1083"/>
      <c r="BX1083"/>
      <c r="BZ1083"/>
      <c r="CA1083"/>
      <c r="CB1083"/>
      <c r="CC1083"/>
      <c r="CD1083">
        <v>0</v>
      </c>
      <c r="CE1083"/>
      <c r="CF1083">
        <v>0</v>
      </c>
    </row>
    <row r="1084" spans="1:84" hidden="1" x14ac:dyDescent="0.35">
      <c r="A1084" t="s">
        <v>1236</v>
      </c>
      <c r="B1084" t="s">
        <v>4022</v>
      </c>
      <c r="C1084">
        <v>1025.3109999999999</v>
      </c>
      <c r="D1084">
        <v>8</v>
      </c>
      <c r="E1084">
        <v>68.322000000000003</v>
      </c>
      <c r="F1084">
        <v>6.2949999999999999</v>
      </c>
      <c r="G1084" t="s">
        <v>2884</v>
      </c>
      <c r="I1084">
        <v>21.24</v>
      </c>
      <c r="J1084">
        <v>1025.3140000000001</v>
      </c>
      <c r="K1084" s="68">
        <v>71.47</v>
      </c>
      <c r="L1084">
        <v>21</v>
      </c>
      <c r="M1084">
        <v>3</v>
      </c>
      <c r="N1084" t="s">
        <v>4022</v>
      </c>
      <c r="O1084">
        <v>2.0640000000000001</v>
      </c>
      <c r="P1084">
        <v>16.940000000000001</v>
      </c>
      <c r="Q1084">
        <v>8</v>
      </c>
      <c r="R1084">
        <v>1025.3119999999999</v>
      </c>
      <c r="S1084">
        <v>6</v>
      </c>
      <c r="T1084">
        <v>68.951999999999998</v>
      </c>
      <c r="U1084">
        <v>5.0359999999999996</v>
      </c>
      <c r="V1084">
        <v>100</v>
      </c>
      <c r="W1084">
        <v>0.96</v>
      </c>
      <c r="X1084">
        <v>2.68</v>
      </c>
      <c r="Y1084">
        <v>11.45</v>
      </c>
      <c r="Z1084">
        <v>11.004</v>
      </c>
      <c r="AA1084">
        <v>0.40400000000000003</v>
      </c>
      <c r="AB1084">
        <v>0</v>
      </c>
      <c r="AC1084" t="b">
        <v>1</v>
      </c>
      <c r="BM1084" t="s">
        <v>2887</v>
      </c>
      <c r="BN1084" t="s">
        <v>2887</v>
      </c>
      <c r="BO1084" t="s">
        <v>2888</v>
      </c>
      <c r="BT1084"/>
      <c r="BU1084"/>
      <c r="BX1084"/>
      <c r="BZ1084"/>
      <c r="CA1084"/>
      <c r="CB1084"/>
      <c r="CC1084"/>
      <c r="CD1084">
        <v>0</v>
      </c>
      <c r="CE1084"/>
      <c r="CF1084">
        <v>0</v>
      </c>
    </row>
    <row r="1085" spans="1:84" hidden="1" x14ac:dyDescent="0.35">
      <c r="A1085" t="s">
        <v>1237</v>
      </c>
      <c r="B1085" t="s">
        <v>4023</v>
      </c>
      <c r="C1085">
        <v>1025.3109999999999</v>
      </c>
      <c r="D1085">
        <v>8</v>
      </c>
      <c r="E1085">
        <v>48.322000000000003</v>
      </c>
      <c r="F1085">
        <v>6.2949999999999999</v>
      </c>
      <c r="G1085" t="s">
        <v>2884</v>
      </c>
      <c r="I1085">
        <v>1.24</v>
      </c>
      <c r="J1085">
        <v>1025.3140000000001</v>
      </c>
      <c r="K1085" s="68">
        <v>51.47</v>
      </c>
      <c r="L1085">
        <v>12</v>
      </c>
      <c r="M1085">
        <v>3</v>
      </c>
      <c r="N1085" t="s">
        <v>4023</v>
      </c>
      <c r="O1085">
        <v>2.0640000000000001</v>
      </c>
      <c r="P1085">
        <v>11.083</v>
      </c>
      <c r="Q1085">
        <v>8</v>
      </c>
      <c r="R1085">
        <v>1025.3119999999999</v>
      </c>
      <c r="S1085">
        <v>6</v>
      </c>
      <c r="T1085">
        <v>48.951999999999998</v>
      </c>
      <c r="U1085">
        <v>5.0359999999999996</v>
      </c>
      <c r="V1085">
        <v>100</v>
      </c>
      <c r="W1085">
        <v>0.96</v>
      </c>
      <c r="X1085">
        <v>1.575</v>
      </c>
      <c r="Y1085">
        <v>11.25</v>
      </c>
      <c r="Z1085">
        <v>11.004</v>
      </c>
      <c r="AA1085">
        <v>0.40400000000000003</v>
      </c>
      <c r="AB1085">
        <v>0</v>
      </c>
      <c r="AC1085" t="b">
        <v>1</v>
      </c>
      <c r="BM1085" t="s">
        <v>2887</v>
      </c>
      <c r="BN1085" t="s">
        <v>2887</v>
      </c>
      <c r="BO1085" t="s">
        <v>2888</v>
      </c>
      <c r="BT1085"/>
      <c r="BU1085"/>
      <c r="BX1085"/>
      <c r="BZ1085"/>
      <c r="CA1085"/>
      <c r="CB1085"/>
      <c r="CC1085"/>
      <c r="CD1085">
        <v>0</v>
      </c>
      <c r="CE1085"/>
      <c r="CF1085">
        <v>0</v>
      </c>
    </row>
    <row r="1086" spans="1:84" hidden="1" x14ac:dyDescent="0.35">
      <c r="A1086" t="s">
        <v>1238</v>
      </c>
      <c r="B1086" t="s">
        <v>4024</v>
      </c>
      <c r="C1086">
        <v>1025.3109999999999</v>
      </c>
      <c r="D1086">
        <v>8</v>
      </c>
      <c r="E1086">
        <v>40.892000000000003</v>
      </c>
      <c r="F1086">
        <v>6.2949999999999999</v>
      </c>
      <c r="G1086" t="s">
        <v>2884</v>
      </c>
      <c r="I1086">
        <v>353.81</v>
      </c>
      <c r="J1086">
        <v>1025.3140000000001</v>
      </c>
      <c r="K1086" s="68">
        <v>44.04</v>
      </c>
      <c r="L1086">
        <v>11</v>
      </c>
      <c r="M1086">
        <v>3</v>
      </c>
      <c r="N1086" t="s">
        <v>4024</v>
      </c>
      <c r="O1086">
        <v>2.0640000000000001</v>
      </c>
      <c r="P1086">
        <v>10.523</v>
      </c>
      <c r="Q1086">
        <v>8</v>
      </c>
      <c r="R1086">
        <v>1025.3119999999999</v>
      </c>
      <c r="S1086">
        <v>6</v>
      </c>
      <c r="T1086">
        <v>41.521999999999998</v>
      </c>
      <c r="U1086">
        <v>5.0359999999999996</v>
      </c>
      <c r="V1086">
        <v>100</v>
      </c>
      <c r="W1086">
        <v>0.96</v>
      </c>
      <c r="X1086">
        <v>1.4510000000000001</v>
      </c>
      <c r="Y1086">
        <v>11.76</v>
      </c>
      <c r="Z1086">
        <v>11.004</v>
      </c>
      <c r="AA1086">
        <v>0.40400000000000003</v>
      </c>
      <c r="AB1086">
        <v>0</v>
      </c>
      <c r="AC1086" t="b">
        <v>1</v>
      </c>
      <c r="BM1086" t="s">
        <v>2887</v>
      </c>
      <c r="BN1086" t="s">
        <v>2887</v>
      </c>
      <c r="BO1086" t="s">
        <v>2888</v>
      </c>
      <c r="BT1086"/>
      <c r="BU1086"/>
      <c r="BX1086"/>
      <c r="BZ1086"/>
      <c r="CA1086"/>
      <c r="CB1086"/>
      <c r="CC1086"/>
      <c r="CD1086">
        <v>0</v>
      </c>
      <c r="CE1086"/>
      <c r="CF1086">
        <v>0</v>
      </c>
    </row>
    <row r="1087" spans="1:84" hidden="1" x14ac:dyDescent="0.35">
      <c r="A1087" t="s">
        <v>1239</v>
      </c>
      <c r="B1087" t="s">
        <v>4025</v>
      </c>
      <c r="C1087">
        <v>1025.3140000000001</v>
      </c>
      <c r="D1087">
        <v>8</v>
      </c>
      <c r="E1087">
        <v>68.322000000000003</v>
      </c>
      <c r="F1087">
        <v>6.2949999999999999</v>
      </c>
      <c r="G1087" t="s">
        <v>2884</v>
      </c>
      <c r="I1087">
        <v>21.24</v>
      </c>
      <c r="J1087">
        <v>1025.317</v>
      </c>
      <c r="K1087" s="68">
        <v>71.47</v>
      </c>
      <c r="L1087">
        <v>17</v>
      </c>
      <c r="M1087">
        <v>3</v>
      </c>
      <c r="N1087" t="s">
        <v>4025</v>
      </c>
      <c r="O1087">
        <v>2.0640000000000001</v>
      </c>
      <c r="P1087">
        <v>14.221</v>
      </c>
      <c r="Q1087">
        <v>8</v>
      </c>
      <c r="R1087">
        <v>1025.3150000000001</v>
      </c>
      <c r="S1087">
        <v>6</v>
      </c>
      <c r="T1087">
        <v>68.951999999999998</v>
      </c>
      <c r="U1087">
        <v>5.0359999999999996</v>
      </c>
      <c r="V1087">
        <v>100</v>
      </c>
      <c r="W1087">
        <v>1.0049999999999999</v>
      </c>
      <c r="X1087">
        <v>2.52</v>
      </c>
      <c r="Y1087">
        <v>15.84</v>
      </c>
      <c r="Z1087">
        <v>12.85</v>
      </c>
      <c r="AA1087">
        <v>0.442</v>
      </c>
      <c r="AB1087">
        <v>0</v>
      </c>
      <c r="AC1087" t="b">
        <v>1</v>
      </c>
      <c r="BM1087" t="s">
        <v>2887</v>
      </c>
      <c r="BN1087" t="s">
        <v>2887</v>
      </c>
      <c r="BO1087" t="s">
        <v>2888</v>
      </c>
      <c r="BT1087"/>
      <c r="BU1087"/>
      <c r="BX1087"/>
      <c r="BZ1087"/>
      <c r="CA1087"/>
      <c r="CB1087"/>
      <c r="CC1087"/>
      <c r="CD1087">
        <v>0</v>
      </c>
      <c r="CE1087"/>
      <c r="CF1087">
        <v>0</v>
      </c>
    </row>
    <row r="1088" spans="1:84" hidden="1" x14ac:dyDescent="0.35">
      <c r="A1088" t="s">
        <v>1240</v>
      </c>
      <c r="B1088" t="s">
        <v>4026</v>
      </c>
      <c r="C1088">
        <v>1025.3140000000001</v>
      </c>
      <c r="D1088">
        <v>8</v>
      </c>
      <c r="E1088">
        <v>40.892000000000003</v>
      </c>
      <c r="F1088">
        <v>6.2949999999999999</v>
      </c>
      <c r="G1088" t="s">
        <v>2884</v>
      </c>
      <c r="I1088">
        <v>353.81</v>
      </c>
      <c r="J1088">
        <v>1025.317</v>
      </c>
      <c r="K1088" s="68">
        <v>44.04</v>
      </c>
      <c r="L1088">
        <v>20</v>
      </c>
      <c r="M1088">
        <v>3</v>
      </c>
      <c r="N1088" t="s">
        <v>4026</v>
      </c>
      <c r="O1088">
        <v>2.0640000000000001</v>
      </c>
      <c r="P1088">
        <v>16.25</v>
      </c>
      <c r="Q1088">
        <v>8</v>
      </c>
      <c r="R1088">
        <v>1025.3150000000001</v>
      </c>
      <c r="S1088">
        <v>6</v>
      </c>
      <c r="T1088">
        <v>41.521999999999998</v>
      </c>
      <c r="U1088">
        <v>5.0359999999999996</v>
      </c>
      <c r="V1088">
        <v>100</v>
      </c>
      <c r="W1088">
        <v>1.0049999999999999</v>
      </c>
      <c r="X1088">
        <v>3.004</v>
      </c>
      <c r="Y1088">
        <v>14.25</v>
      </c>
      <c r="Z1088">
        <v>12.85</v>
      </c>
      <c r="AA1088">
        <v>0.442</v>
      </c>
      <c r="AB1088">
        <v>0</v>
      </c>
      <c r="AC1088" t="b">
        <v>1</v>
      </c>
      <c r="BM1088" t="s">
        <v>2887</v>
      </c>
      <c r="BN1088" t="s">
        <v>2887</v>
      </c>
      <c r="BO1088" t="s">
        <v>2888</v>
      </c>
      <c r="BT1088"/>
      <c r="BU1088"/>
      <c r="BX1088"/>
      <c r="BZ1088"/>
      <c r="CA1088"/>
      <c r="CB1088"/>
      <c r="CC1088"/>
      <c r="CD1088">
        <v>0</v>
      </c>
      <c r="CE1088"/>
      <c r="CF1088">
        <v>0</v>
      </c>
    </row>
    <row r="1089" spans="1:84" hidden="1" x14ac:dyDescent="0.35">
      <c r="A1089" t="s">
        <v>1241</v>
      </c>
      <c r="B1089" t="s">
        <v>4027</v>
      </c>
      <c r="C1089">
        <v>1025.3140000000001</v>
      </c>
      <c r="D1089">
        <v>8</v>
      </c>
      <c r="E1089">
        <v>260.892</v>
      </c>
      <c r="F1089">
        <v>6.2949999999999999</v>
      </c>
      <c r="G1089" t="s">
        <v>2884</v>
      </c>
      <c r="I1089">
        <v>213.81</v>
      </c>
      <c r="J1089">
        <v>1025.317</v>
      </c>
      <c r="K1089" s="68">
        <v>264.04000000000002</v>
      </c>
      <c r="L1089">
        <v>11</v>
      </c>
      <c r="M1089">
        <v>3</v>
      </c>
      <c r="N1089" t="s">
        <v>4027</v>
      </c>
      <c r="O1089">
        <v>2.0640000000000001</v>
      </c>
      <c r="P1089">
        <v>10.523</v>
      </c>
      <c r="Q1089">
        <v>8</v>
      </c>
      <c r="R1089">
        <v>1025.3150000000001</v>
      </c>
      <c r="S1089">
        <v>6</v>
      </c>
      <c r="T1089">
        <v>261.52199999999999</v>
      </c>
      <c r="U1089">
        <v>5.0359999999999996</v>
      </c>
      <c r="V1089">
        <v>100</v>
      </c>
      <c r="W1089">
        <v>1.0049999999999999</v>
      </c>
      <c r="X1089">
        <v>1.7</v>
      </c>
      <c r="Y1089">
        <v>10.34</v>
      </c>
      <c r="Z1089">
        <v>12.85</v>
      </c>
      <c r="AA1089">
        <v>0.442</v>
      </c>
      <c r="AB1089">
        <v>0</v>
      </c>
      <c r="AC1089" t="b">
        <v>1</v>
      </c>
      <c r="BM1089" t="s">
        <v>2887</v>
      </c>
      <c r="BN1089" t="s">
        <v>2887</v>
      </c>
      <c r="BO1089" t="s">
        <v>2888</v>
      </c>
      <c r="BT1089"/>
      <c r="BU1089"/>
      <c r="BX1089"/>
      <c r="BZ1089"/>
      <c r="CA1089"/>
      <c r="CB1089"/>
      <c r="CC1089"/>
      <c r="CD1089">
        <v>0</v>
      </c>
      <c r="CE1089"/>
      <c r="CF1089">
        <v>0</v>
      </c>
    </row>
    <row r="1090" spans="1:84" hidden="1" x14ac:dyDescent="0.35">
      <c r="A1090" t="s">
        <v>1242</v>
      </c>
      <c r="B1090" t="s">
        <v>4028</v>
      </c>
      <c r="C1090">
        <v>1025.3140000000001</v>
      </c>
      <c r="D1090">
        <v>8</v>
      </c>
      <c r="E1090">
        <v>48.322000000000003</v>
      </c>
      <c r="F1090">
        <v>6.2949999999999999</v>
      </c>
      <c r="G1090" t="s">
        <v>2884</v>
      </c>
      <c r="I1090">
        <v>1.24</v>
      </c>
      <c r="J1090">
        <v>1025.317</v>
      </c>
      <c r="K1090" s="68">
        <v>51.47</v>
      </c>
      <c r="L1090">
        <v>14</v>
      </c>
      <c r="M1090">
        <v>3</v>
      </c>
      <c r="N1090" t="s">
        <v>4028</v>
      </c>
      <c r="O1090">
        <v>2.0640000000000001</v>
      </c>
      <c r="P1090">
        <v>12.286</v>
      </c>
      <c r="Q1090">
        <v>8</v>
      </c>
      <c r="R1090">
        <v>1025.3150000000001</v>
      </c>
      <c r="S1090">
        <v>6</v>
      </c>
      <c r="T1090">
        <v>48.951999999999998</v>
      </c>
      <c r="U1090">
        <v>5.0359999999999996</v>
      </c>
      <c r="V1090">
        <v>100</v>
      </c>
      <c r="W1090">
        <v>1.0049999999999999</v>
      </c>
      <c r="X1090">
        <v>2.1040000000000001</v>
      </c>
      <c r="Y1090">
        <v>13.68</v>
      </c>
      <c r="Z1090">
        <v>12.85</v>
      </c>
      <c r="AA1090">
        <v>0.442</v>
      </c>
      <c r="AB1090">
        <v>0</v>
      </c>
      <c r="AC1090" t="b">
        <v>1</v>
      </c>
      <c r="BM1090" t="s">
        <v>2887</v>
      </c>
      <c r="BN1090" t="s">
        <v>2887</v>
      </c>
      <c r="BO1090" t="s">
        <v>2888</v>
      </c>
      <c r="BT1090"/>
      <c r="BU1090"/>
      <c r="BX1090"/>
      <c r="BZ1090"/>
      <c r="CA1090"/>
      <c r="CB1090"/>
      <c r="CC1090"/>
      <c r="CD1090">
        <v>0</v>
      </c>
      <c r="CE1090"/>
      <c r="CF1090">
        <v>0</v>
      </c>
    </row>
    <row r="1091" spans="1:84" hidden="1" x14ac:dyDescent="0.35">
      <c r="A1091" t="s">
        <v>1243</v>
      </c>
      <c r="B1091" t="s">
        <v>4029</v>
      </c>
      <c r="C1091">
        <v>1025.3140000000001</v>
      </c>
      <c r="D1091">
        <v>8</v>
      </c>
      <c r="E1091">
        <v>60.892000000000003</v>
      </c>
      <c r="F1091">
        <v>6.2949999999999999</v>
      </c>
      <c r="G1091" t="s">
        <v>2884</v>
      </c>
      <c r="I1091">
        <v>13.81</v>
      </c>
      <c r="J1091">
        <v>1025.317</v>
      </c>
      <c r="K1091" s="68">
        <v>64.040000000000006</v>
      </c>
      <c r="L1091">
        <v>16</v>
      </c>
      <c r="M1091">
        <v>3</v>
      </c>
      <c r="N1091" t="s">
        <v>4029</v>
      </c>
      <c r="O1091">
        <v>2.0640000000000001</v>
      </c>
      <c r="P1091">
        <v>13.563000000000001</v>
      </c>
      <c r="Q1091">
        <v>8</v>
      </c>
      <c r="R1091">
        <v>1025.3150000000001</v>
      </c>
      <c r="S1091">
        <v>6</v>
      </c>
      <c r="T1091">
        <v>61.521999999999998</v>
      </c>
      <c r="U1091">
        <v>5.0359999999999996</v>
      </c>
      <c r="V1091">
        <v>100</v>
      </c>
      <c r="W1091">
        <v>1.0049999999999999</v>
      </c>
      <c r="X1091">
        <v>2.3849999999999998</v>
      </c>
      <c r="Y1091">
        <v>16.12</v>
      </c>
      <c r="Z1091">
        <v>12.85</v>
      </c>
      <c r="AA1091">
        <v>0.442</v>
      </c>
      <c r="AB1091">
        <v>0</v>
      </c>
      <c r="AC1091" t="b">
        <v>1</v>
      </c>
      <c r="BM1091" t="s">
        <v>2887</v>
      </c>
      <c r="BN1091" t="s">
        <v>2887</v>
      </c>
      <c r="BO1091" t="s">
        <v>2888</v>
      </c>
      <c r="BT1091"/>
      <c r="BU1091"/>
      <c r="BX1091"/>
      <c r="BZ1091"/>
      <c r="CA1091"/>
      <c r="CB1091"/>
      <c r="CC1091"/>
      <c r="CD1091">
        <v>0</v>
      </c>
      <c r="CE1091"/>
      <c r="CF1091">
        <v>0</v>
      </c>
    </row>
    <row r="1092" spans="1:84" hidden="1" x14ac:dyDescent="0.35">
      <c r="A1092" t="s">
        <v>1244</v>
      </c>
      <c r="B1092" t="s">
        <v>4030</v>
      </c>
      <c r="C1092">
        <v>1025.3140000000001</v>
      </c>
      <c r="D1092">
        <v>8</v>
      </c>
      <c r="E1092">
        <v>268.322</v>
      </c>
      <c r="F1092">
        <v>6.2949999999999999</v>
      </c>
      <c r="G1092" t="s">
        <v>2884</v>
      </c>
      <c r="I1092">
        <v>221.24</v>
      </c>
      <c r="J1092">
        <v>1025.317</v>
      </c>
      <c r="K1092" s="68">
        <v>271.47000000000003</v>
      </c>
      <c r="L1092">
        <v>8</v>
      </c>
      <c r="M1092">
        <v>3</v>
      </c>
      <c r="N1092" t="s">
        <v>4030</v>
      </c>
      <c r="O1092">
        <v>2.0640000000000001</v>
      </c>
      <c r="P1092">
        <v>10</v>
      </c>
      <c r="Q1092">
        <v>8</v>
      </c>
      <c r="R1092">
        <v>1025.3150000000001</v>
      </c>
      <c r="S1092">
        <v>6</v>
      </c>
      <c r="T1092">
        <v>268.952</v>
      </c>
      <c r="U1092">
        <v>5.0359999999999996</v>
      </c>
      <c r="V1092">
        <v>100</v>
      </c>
      <c r="W1092">
        <v>1.0049999999999999</v>
      </c>
      <c r="X1092">
        <v>1.1479999999999999</v>
      </c>
      <c r="Y1092">
        <v>10.68</v>
      </c>
      <c r="Z1092">
        <v>12.85</v>
      </c>
      <c r="AA1092">
        <v>0.442</v>
      </c>
      <c r="AB1092">
        <v>0</v>
      </c>
      <c r="AC1092" t="b">
        <v>1</v>
      </c>
      <c r="BM1092" t="s">
        <v>2887</v>
      </c>
      <c r="BN1092" t="s">
        <v>2887</v>
      </c>
      <c r="BO1092" t="s">
        <v>2888</v>
      </c>
      <c r="BT1092"/>
      <c r="BU1092"/>
      <c r="BX1092"/>
      <c r="BZ1092"/>
      <c r="CA1092"/>
      <c r="CB1092"/>
      <c r="CC1092"/>
      <c r="CD1092">
        <v>0</v>
      </c>
      <c r="CE1092"/>
      <c r="CF1092">
        <v>0</v>
      </c>
    </row>
    <row r="1093" spans="1:84" hidden="1" x14ac:dyDescent="0.35">
      <c r="A1093" t="s">
        <v>1245</v>
      </c>
      <c r="B1093" t="s">
        <v>4031</v>
      </c>
      <c r="C1093">
        <v>1025.3209999999999</v>
      </c>
      <c r="D1093">
        <v>34.076999999999998</v>
      </c>
      <c r="E1093">
        <v>341.32499999999999</v>
      </c>
      <c r="F1093">
        <v>360</v>
      </c>
      <c r="G1093" t="s">
        <v>2884</v>
      </c>
      <c r="I1093">
        <v>41.24</v>
      </c>
      <c r="J1093">
        <v>1025.329</v>
      </c>
      <c r="K1093" s="68">
        <v>91.45</v>
      </c>
      <c r="L1093">
        <v>24</v>
      </c>
      <c r="M1093">
        <v>3</v>
      </c>
      <c r="N1093" t="s">
        <v>4031</v>
      </c>
      <c r="O1093">
        <v>2.0640000000000001</v>
      </c>
      <c r="P1093">
        <v>19.042000000000002</v>
      </c>
      <c r="Q1093">
        <v>34.076999999999998</v>
      </c>
      <c r="R1093">
        <v>1025.3219999999999</v>
      </c>
      <c r="S1093">
        <v>27.262</v>
      </c>
      <c r="T1093">
        <v>350.23500000000001</v>
      </c>
      <c r="U1093">
        <v>330.87299999999999</v>
      </c>
      <c r="V1093">
        <v>100</v>
      </c>
      <c r="W1093">
        <v>2.008</v>
      </c>
      <c r="X1093">
        <v>15.826000000000001</v>
      </c>
      <c r="Y1093">
        <v>23.88</v>
      </c>
      <c r="Z1093">
        <v>22.24</v>
      </c>
      <c r="AA1093">
        <v>0.61299999999999999</v>
      </c>
      <c r="AB1093">
        <v>0</v>
      </c>
      <c r="AC1093" t="b">
        <v>1</v>
      </c>
      <c r="BM1093" t="s">
        <v>2887</v>
      </c>
      <c r="BN1093" t="s">
        <v>3288</v>
      </c>
      <c r="BO1093" t="s">
        <v>2888</v>
      </c>
      <c r="BT1093"/>
      <c r="BU1093"/>
      <c r="BX1093"/>
      <c r="BZ1093"/>
      <c r="CA1093"/>
      <c r="CB1093"/>
      <c r="CC1093"/>
      <c r="CD1093">
        <v>0</v>
      </c>
      <c r="CE1093"/>
      <c r="CF1093">
        <v>0</v>
      </c>
    </row>
    <row r="1094" spans="1:84" hidden="1" x14ac:dyDescent="0.35">
      <c r="A1094" t="s">
        <v>1246</v>
      </c>
      <c r="B1094" t="s">
        <v>4032</v>
      </c>
      <c r="C1094">
        <v>1025.328</v>
      </c>
      <c r="D1094">
        <v>218.68899999999999</v>
      </c>
      <c r="E1094">
        <v>121.83799999999999</v>
      </c>
      <c r="F1094">
        <v>94.838999999999999</v>
      </c>
      <c r="G1094" t="s">
        <v>2884</v>
      </c>
      <c r="I1094">
        <v>120</v>
      </c>
      <c r="J1094">
        <v>1025.3499999999999</v>
      </c>
      <c r="K1094" s="68">
        <v>170.2</v>
      </c>
      <c r="L1094">
        <v>-1.647</v>
      </c>
      <c r="M1094">
        <v>1</v>
      </c>
      <c r="N1094" t="s">
        <v>4032</v>
      </c>
      <c r="O1094">
        <v>2.0299999999999998</v>
      </c>
      <c r="P1094">
        <v>0</v>
      </c>
      <c r="Q1094">
        <v>0</v>
      </c>
      <c r="R1094">
        <v>1025.3499999999999</v>
      </c>
      <c r="S1094">
        <v>0</v>
      </c>
      <c r="T1094">
        <v>170.2</v>
      </c>
      <c r="U1094">
        <v>0</v>
      </c>
      <c r="V1094">
        <v>0</v>
      </c>
      <c r="W1094">
        <v>0</v>
      </c>
      <c r="X1094">
        <v>0</v>
      </c>
      <c r="Y1094">
        <v>0</v>
      </c>
      <c r="Z1094">
        <v>0</v>
      </c>
      <c r="AA1094">
        <v>0</v>
      </c>
      <c r="AB1094">
        <v>0</v>
      </c>
      <c r="AC1094" t="b">
        <v>1</v>
      </c>
      <c r="AE1094">
        <v>0</v>
      </c>
      <c r="AF1094">
        <v>0</v>
      </c>
      <c r="AG1094">
        <v>0</v>
      </c>
      <c r="AH1094">
        <v>0</v>
      </c>
      <c r="AI1094">
        <v>0</v>
      </c>
      <c r="AJ1094">
        <v>0</v>
      </c>
      <c r="AK1094">
        <v>0</v>
      </c>
      <c r="AL1094">
        <v>0</v>
      </c>
      <c r="AM1094">
        <v>0</v>
      </c>
      <c r="AN1094">
        <v>0</v>
      </c>
      <c r="AO1094">
        <v>0</v>
      </c>
      <c r="AP1094">
        <v>0</v>
      </c>
      <c r="AQ1094">
        <v>0</v>
      </c>
      <c r="AR1094">
        <v>0</v>
      </c>
      <c r="AS1094">
        <v>0</v>
      </c>
      <c r="AT1094">
        <v>0</v>
      </c>
      <c r="AU1094">
        <v>0</v>
      </c>
      <c r="AV1094">
        <v>0</v>
      </c>
      <c r="AW1094">
        <v>0</v>
      </c>
      <c r="AX1094">
        <v>0</v>
      </c>
      <c r="AY1094" t="b">
        <v>0</v>
      </c>
      <c r="AZ1094">
        <v>0</v>
      </c>
      <c r="BI1094">
        <v>0</v>
      </c>
      <c r="BJ1094">
        <v>0</v>
      </c>
      <c r="BK1094">
        <v>0</v>
      </c>
      <c r="BM1094" t="s">
        <v>2887</v>
      </c>
      <c r="BN1094" t="s">
        <v>3288</v>
      </c>
      <c r="BO1094" t="s">
        <v>2888</v>
      </c>
      <c r="BT1094"/>
      <c r="BU1094"/>
      <c r="BX1094"/>
      <c r="BY1094" t="s">
        <v>2903</v>
      </c>
      <c r="BZ1094"/>
      <c r="CA1094"/>
      <c r="CB1094"/>
      <c r="CC1094"/>
      <c r="CD1094">
        <v>0</v>
      </c>
      <c r="CE1094"/>
      <c r="CF1094">
        <v>0</v>
      </c>
    </row>
    <row r="1095" spans="1:84" hidden="1" x14ac:dyDescent="0.35">
      <c r="A1095" t="s">
        <v>1247</v>
      </c>
      <c r="B1095" t="s">
        <v>4033</v>
      </c>
      <c r="C1095">
        <v>1043.4639999999999</v>
      </c>
      <c r="D1095">
        <v>26.263000000000002</v>
      </c>
      <c r="E1095">
        <v>80.198999999999998</v>
      </c>
      <c r="F1095">
        <v>12.449</v>
      </c>
      <c r="G1095" t="s">
        <v>2884</v>
      </c>
      <c r="I1095">
        <v>43.71</v>
      </c>
      <c r="J1095">
        <v>1043.482</v>
      </c>
      <c r="K1095" s="68">
        <v>90.8</v>
      </c>
      <c r="L1095">
        <v>8</v>
      </c>
      <c r="M1095">
        <v>3</v>
      </c>
      <c r="N1095" t="s">
        <v>4033</v>
      </c>
      <c r="O1095">
        <v>1.7869999999999999</v>
      </c>
      <c r="P1095">
        <v>10</v>
      </c>
      <c r="Q1095">
        <v>26.263000000000002</v>
      </c>
      <c r="R1095">
        <v>1043.4670000000001</v>
      </c>
      <c r="S1095">
        <v>21.010999999999999</v>
      </c>
      <c r="T1095">
        <v>82.319000000000003</v>
      </c>
      <c r="U1095">
        <v>9.9589999999999996</v>
      </c>
      <c r="V1095">
        <v>100</v>
      </c>
      <c r="W1095">
        <v>1.016</v>
      </c>
      <c r="X1095">
        <v>2.6619999999999999</v>
      </c>
      <c r="Y1095">
        <v>22.95</v>
      </c>
      <c r="Z1095">
        <v>22.54</v>
      </c>
      <c r="AA1095">
        <v>0.61899999999999999</v>
      </c>
      <c r="AB1095">
        <v>0</v>
      </c>
      <c r="AC1095" t="b">
        <v>1</v>
      </c>
      <c r="BM1095" t="s">
        <v>2887</v>
      </c>
      <c r="BN1095" t="s">
        <v>2887</v>
      </c>
      <c r="BO1095" t="s">
        <v>2888</v>
      </c>
      <c r="BT1095"/>
      <c r="BU1095"/>
      <c r="BX1095"/>
      <c r="BZ1095"/>
      <c r="CA1095"/>
      <c r="CB1095"/>
      <c r="CC1095"/>
      <c r="CD1095">
        <v>0</v>
      </c>
      <c r="CE1095"/>
      <c r="CF1095">
        <v>0</v>
      </c>
    </row>
    <row r="1096" spans="1:84" hidden="1" x14ac:dyDescent="0.35">
      <c r="A1096" t="s">
        <v>1248</v>
      </c>
      <c r="B1096" t="s">
        <v>4034</v>
      </c>
      <c r="C1096">
        <v>1043.4639999999999</v>
      </c>
      <c r="D1096">
        <v>72.082999999999998</v>
      </c>
      <c r="E1096">
        <v>137.36600000000001</v>
      </c>
      <c r="F1096">
        <v>96.38</v>
      </c>
      <c r="G1096" t="s">
        <v>2884</v>
      </c>
      <c r="I1096">
        <v>135</v>
      </c>
      <c r="J1096">
        <v>1043.5070000000001</v>
      </c>
      <c r="K1096" s="68">
        <v>182.04499999999999</v>
      </c>
      <c r="L1096">
        <v>0.71599999999999997</v>
      </c>
      <c r="M1096">
        <v>1</v>
      </c>
      <c r="N1096" t="s">
        <v>4034</v>
      </c>
      <c r="O1096">
        <v>1.7869999999999999</v>
      </c>
      <c r="P1096">
        <v>0</v>
      </c>
      <c r="Q1096">
        <v>0</v>
      </c>
      <c r="R1096">
        <v>1043.5070000000001</v>
      </c>
      <c r="S1096">
        <v>0</v>
      </c>
      <c r="T1096">
        <v>182.04499999999999</v>
      </c>
      <c r="U1096">
        <v>0</v>
      </c>
      <c r="V1096">
        <v>0</v>
      </c>
      <c r="W1096">
        <v>0</v>
      </c>
      <c r="X1096">
        <v>0</v>
      </c>
      <c r="Y1096">
        <v>0</v>
      </c>
      <c r="Z1096">
        <v>0</v>
      </c>
      <c r="AA1096">
        <v>0</v>
      </c>
      <c r="AB1096">
        <v>0</v>
      </c>
      <c r="AC1096" t="b">
        <v>1</v>
      </c>
      <c r="AE1096">
        <v>0</v>
      </c>
      <c r="AF1096">
        <v>0</v>
      </c>
      <c r="AG1096">
        <v>0</v>
      </c>
      <c r="AH1096">
        <v>0</v>
      </c>
      <c r="AI1096">
        <v>0</v>
      </c>
      <c r="AJ1096">
        <v>0</v>
      </c>
      <c r="AK1096">
        <v>0</v>
      </c>
      <c r="AL1096">
        <v>0</v>
      </c>
      <c r="AM1096">
        <v>0</v>
      </c>
      <c r="AN1096">
        <v>0</v>
      </c>
      <c r="AO1096">
        <v>0</v>
      </c>
      <c r="AP1096">
        <v>0</v>
      </c>
      <c r="AQ1096">
        <v>0</v>
      </c>
      <c r="AR1096">
        <v>0</v>
      </c>
      <c r="AS1096">
        <v>0</v>
      </c>
      <c r="AT1096">
        <v>0</v>
      </c>
      <c r="AU1096">
        <v>0</v>
      </c>
      <c r="AV1096">
        <v>0</v>
      </c>
      <c r="AW1096">
        <v>0</v>
      </c>
      <c r="AX1096">
        <v>0</v>
      </c>
      <c r="AY1096" t="b">
        <v>0</v>
      </c>
      <c r="AZ1096">
        <v>0</v>
      </c>
      <c r="BI1096">
        <v>0</v>
      </c>
      <c r="BJ1096">
        <v>0</v>
      </c>
      <c r="BK1096">
        <v>0</v>
      </c>
      <c r="BM1096" t="s">
        <v>2887</v>
      </c>
      <c r="BN1096" t="s">
        <v>3288</v>
      </c>
      <c r="BO1096" t="s">
        <v>2888</v>
      </c>
      <c r="BT1096"/>
      <c r="BU1096"/>
      <c r="BX1096"/>
      <c r="BY1096" t="s">
        <v>2903</v>
      </c>
      <c r="BZ1096"/>
      <c r="CA1096"/>
      <c r="CB1096"/>
      <c r="CC1096"/>
      <c r="CD1096">
        <v>0</v>
      </c>
      <c r="CE1096"/>
      <c r="CF1096">
        <v>0</v>
      </c>
    </row>
    <row r="1097" spans="1:84" hidden="1" x14ac:dyDescent="0.35">
      <c r="A1097" t="s">
        <v>1249</v>
      </c>
      <c r="B1097" t="s">
        <v>4035</v>
      </c>
      <c r="C1097">
        <v>1045.973</v>
      </c>
      <c r="D1097">
        <v>33.192</v>
      </c>
      <c r="E1097">
        <v>31.228999999999999</v>
      </c>
      <c r="F1097">
        <v>279.28800000000001</v>
      </c>
      <c r="G1097" t="s">
        <v>2884</v>
      </c>
      <c r="I1097">
        <v>193.81</v>
      </c>
      <c r="J1097">
        <v>1045.9960000000001</v>
      </c>
      <c r="K1097" s="68">
        <v>243.34</v>
      </c>
      <c r="L1097">
        <v>11</v>
      </c>
      <c r="M1097">
        <v>3</v>
      </c>
      <c r="N1097" t="s">
        <v>4035</v>
      </c>
      <c r="O1097">
        <v>1.58</v>
      </c>
      <c r="P1097">
        <v>10.523</v>
      </c>
      <c r="Q1097">
        <v>33.192</v>
      </c>
      <c r="R1097">
        <v>1045.9780000000001</v>
      </c>
      <c r="S1097">
        <v>26.553000000000001</v>
      </c>
      <c r="T1097">
        <v>73.650999999999996</v>
      </c>
      <c r="U1097">
        <v>223.43</v>
      </c>
      <c r="V1097">
        <v>100</v>
      </c>
      <c r="W1097">
        <v>2.0019999999999998</v>
      </c>
      <c r="X1097">
        <v>7.0309999999999997</v>
      </c>
      <c r="Y1097">
        <v>22.18</v>
      </c>
      <c r="Z1097">
        <v>22.407</v>
      </c>
      <c r="AA1097">
        <v>0.61699999999999999</v>
      </c>
      <c r="AB1097">
        <v>0</v>
      </c>
      <c r="AC1097" t="b">
        <v>1</v>
      </c>
      <c r="BM1097" t="s">
        <v>2887</v>
      </c>
      <c r="BN1097" t="s">
        <v>3288</v>
      </c>
      <c r="BO1097" t="s">
        <v>2888</v>
      </c>
      <c r="BT1097"/>
      <c r="BU1097"/>
      <c r="BX1097"/>
      <c r="BZ1097"/>
      <c r="CA1097"/>
      <c r="CB1097"/>
      <c r="CC1097"/>
      <c r="CD1097">
        <v>0</v>
      </c>
      <c r="CE1097"/>
      <c r="CF1097">
        <v>0</v>
      </c>
    </row>
    <row r="1098" spans="1:84" hidden="1" x14ac:dyDescent="0.35">
      <c r="A1098" t="s">
        <v>1250</v>
      </c>
      <c r="B1098" t="s">
        <v>4036</v>
      </c>
      <c r="C1098">
        <v>1045.989</v>
      </c>
      <c r="D1098">
        <v>42.808</v>
      </c>
      <c r="E1098">
        <v>306.05</v>
      </c>
      <c r="F1098">
        <v>103.262</v>
      </c>
      <c r="G1098" t="s">
        <v>2884</v>
      </c>
      <c r="I1098">
        <v>266.19</v>
      </c>
      <c r="J1098">
        <v>1046.0170000000001</v>
      </c>
      <c r="K1098" s="68">
        <v>315.7</v>
      </c>
      <c r="L1098">
        <v>7</v>
      </c>
      <c r="M1098">
        <v>3</v>
      </c>
      <c r="N1098" t="s">
        <v>4036</v>
      </c>
      <c r="O1098">
        <v>1.577</v>
      </c>
      <c r="P1098">
        <v>10</v>
      </c>
      <c r="Q1098">
        <v>42.808</v>
      </c>
      <c r="R1098">
        <v>1045.9949999999999</v>
      </c>
      <c r="S1098">
        <v>34.246000000000002</v>
      </c>
      <c r="T1098">
        <v>307.98</v>
      </c>
      <c r="U1098">
        <v>82.608999999999995</v>
      </c>
      <c r="V1098">
        <v>100</v>
      </c>
      <c r="W1098">
        <v>1.7929999999999999</v>
      </c>
      <c r="X1098">
        <v>3.6960000000000002</v>
      </c>
      <c r="Y1098">
        <v>21.795000000000002</v>
      </c>
      <c r="Z1098">
        <v>19.579999999999998</v>
      </c>
      <c r="AA1098">
        <v>0.56499999999999995</v>
      </c>
      <c r="AB1098">
        <v>0</v>
      </c>
      <c r="AC1098" t="b">
        <v>1</v>
      </c>
      <c r="BM1098" t="s">
        <v>2887</v>
      </c>
      <c r="BN1098" t="s">
        <v>3288</v>
      </c>
      <c r="BO1098" t="s">
        <v>2888</v>
      </c>
      <c r="BT1098"/>
      <c r="BU1098"/>
      <c r="BX1098"/>
      <c r="BZ1098"/>
      <c r="CA1098"/>
      <c r="CB1098"/>
      <c r="CC1098"/>
      <c r="CD1098">
        <v>0</v>
      </c>
      <c r="CE1098"/>
      <c r="CF1098">
        <v>0</v>
      </c>
    </row>
    <row r="1099" spans="1:84" hidden="1" x14ac:dyDescent="0.35">
      <c r="A1099" t="s">
        <v>1251</v>
      </c>
      <c r="B1099" t="s">
        <v>4037</v>
      </c>
      <c r="C1099">
        <v>1046</v>
      </c>
      <c r="D1099">
        <v>59.762</v>
      </c>
      <c r="E1099">
        <v>319.74</v>
      </c>
      <c r="F1099">
        <v>39.283999999999999</v>
      </c>
      <c r="G1099" t="s">
        <v>2884</v>
      </c>
      <c r="I1099">
        <v>285</v>
      </c>
      <c r="J1099">
        <v>1046.0360000000001</v>
      </c>
      <c r="K1099" s="68">
        <v>334.48899999999998</v>
      </c>
      <c r="L1099">
        <v>-2.214</v>
      </c>
      <c r="M1099">
        <v>1</v>
      </c>
      <c r="N1099" t="s">
        <v>4037</v>
      </c>
      <c r="O1099">
        <v>1.5309999999999999</v>
      </c>
      <c r="P1099">
        <v>0</v>
      </c>
      <c r="Q1099">
        <v>0</v>
      </c>
      <c r="R1099">
        <v>1046.0360000000001</v>
      </c>
      <c r="S1099">
        <v>0</v>
      </c>
      <c r="T1099">
        <v>334.48899999999998</v>
      </c>
      <c r="U1099">
        <v>0</v>
      </c>
      <c r="V1099">
        <v>0</v>
      </c>
      <c r="W1099">
        <v>0</v>
      </c>
      <c r="X1099">
        <v>0</v>
      </c>
      <c r="Y1099">
        <v>0</v>
      </c>
      <c r="Z1099">
        <v>0</v>
      </c>
      <c r="AA1099">
        <v>0</v>
      </c>
      <c r="AB1099">
        <v>0</v>
      </c>
      <c r="AC1099" t="b">
        <v>1</v>
      </c>
      <c r="AE1099">
        <v>0</v>
      </c>
      <c r="AF1099">
        <v>0</v>
      </c>
      <c r="AG1099">
        <v>0</v>
      </c>
      <c r="AH1099">
        <v>0</v>
      </c>
      <c r="AI1099">
        <v>0</v>
      </c>
      <c r="AJ1099">
        <v>0</v>
      </c>
      <c r="AK1099">
        <v>0</v>
      </c>
      <c r="AL1099">
        <v>0</v>
      </c>
      <c r="AM1099">
        <v>0</v>
      </c>
      <c r="AN1099">
        <v>0</v>
      </c>
      <c r="AO1099">
        <v>0</v>
      </c>
      <c r="AP1099">
        <v>0</v>
      </c>
      <c r="AQ1099">
        <v>0</v>
      </c>
      <c r="AR1099">
        <v>0</v>
      </c>
      <c r="AS1099">
        <v>0</v>
      </c>
      <c r="AT1099">
        <v>0</v>
      </c>
      <c r="AU1099">
        <v>0</v>
      </c>
      <c r="AV1099">
        <v>0</v>
      </c>
      <c r="AW1099">
        <v>0</v>
      </c>
      <c r="AX1099">
        <v>0</v>
      </c>
      <c r="AY1099" t="b">
        <v>0</v>
      </c>
      <c r="AZ1099">
        <v>0</v>
      </c>
      <c r="BI1099">
        <v>0</v>
      </c>
      <c r="BJ1099">
        <v>0</v>
      </c>
      <c r="BK1099">
        <v>0</v>
      </c>
      <c r="BM1099" t="s">
        <v>2887</v>
      </c>
      <c r="BN1099" t="s">
        <v>3288</v>
      </c>
      <c r="BO1099" t="s">
        <v>2888</v>
      </c>
      <c r="BT1099"/>
      <c r="BU1099"/>
      <c r="BX1099"/>
      <c r="BY1099" t="s">
        <v>2903</v>
      </c>
      <c r="BZ1099"/>
      <c r="CA1099"/>
      <c r="CB1099"/>
      <c r="CC1099"/>
      <c r="CD1099">
        <v>0</v>
      </c>
      <c r="CE1099"/>
      <c r="CF1099">
        <v>0</v>
      </c>
    </row>
    <row r="1100" spans="1:84" hidden="1" x14ac:dyDescent="0.35">
      <c r="A1100" t="s">
        <v>1252</v>
      </c>
      <c r="B1100" t="s">
        <v>4038</v>
      </c>
      <c r="C1100">
        <v>1046.021</v>
      </c>
      <c r="D1100">
        <v>301.92700000000002</v>
      </c>
      <c r="E1100">
        <v>193.98500000000001</v>
      </c>
      <c r="F1100">
        <v>297.54500000000002</v>
      </c>
      <c r="G1100" t="s">
        <v>2884</v>
      </c>
      <c r="I1100">
        <v>225</v>
      </c>
      <c r="J1100">
        <v>1046.175</v>
      </c>
      <c r="K1100" s="68">
        <v>274.29000000000002</v>
      </c>
      <c r="L1100">
        <v>2.9489999999999998</v>
      </c>
      <c r="M1100">
        <v>1</v>
      </c>
      <c r="N1100" t="s">
        <v>4038</v>
      </c>
      <c r="O1100">
        <v>1.405</v>
      </c>
      <c r="P1100">
        <v>0</v>
      </c>
      <c r="Q1100">
        <v>0</v>
      </c>
      <c r="R1100">
        <v>1046.175</v>
      </c>
      <c r="S1100">
        <v>0</v>
      </c>
      <c r="T1100">
        <v>274.29000000000002</v>
      </c>
      <c r="U1100">
        <v>0</v>
      </c>
      <c r="V1100">
        <v>0</v>
      </c>
      <c r="W1100">
        <v>0</v>
      </c>
      <c r="X1100">
        <v>0</v>
      </c>
      <c r="Y1100">
        <v>0</v>
      </c>
      <c r="Z1100">
        <v>0</v>
      </c>
      <c r="AA1100">
        <v>0</v>
      </c>
      <c r="AB1100">
        <v>0</v>
      </c>
      <c r="AC1100" t="b">
        <v>1</v>
      </c>
      <c r="AE1100">
        <v>0</v>
      </c>
      <c r="AF1100">
        <v>0</v>
      </c>
      <c r="AG1100">
        <v>0</v>
      </c>
      <c r="AH1100">
        <v>0</v>
      </c>
      <c r="AI1100">
        <v>0</v>
      </c>
      <c r="AJ1100">
        <v>0</v>
      </c>
      <c r="AK1100">
        <v>0</v>
      </c>
      <c r="AL1100">
        <v>0</v>
      </c>
      <c r="AM1100">
        <v>0</v>
      </c>
      <c r="AN1100">
        <v>0</v>
      </c>
      <c r="AO1100">
        <v>0</v>
      </c>
      <c r="AP1100">
        <v>0</v>
      </c>
      <c r="AQ1100">
        <v>0</v>
      </c>
      <c r="AR1100">
        <v>0</v>
      </c>
      <c r="AS1100">
        <v>0</v>
      </c>
      <c r="AT1100">
        <v>0</v>
      </c>
      <c r="AU1100">
        <v>0</v>
      </c>
      <c r="AV1100">
        <v>0</v>
      </c>
      <c r="AW1100">
        <v>0</v>
      </c>
      <c r="AX1100">
        <v>0</v>
      </c>
      <c r="AY1100" t="b">
        <v>0</v>
      </c>
      <c r="AZ1100">
        <v>0</v>
      </c>
      <c r="BI1100">
        <v>0</v>
      </c>
      <c r="BJ1100">
        <v>0</v>
      </c>
      <c r="BK1100">
        <v>0</v>
      </c>
      <c r="BM1100" t="s">
        <v>2905</v>
      </c>
      <c r="BN1100" t="s">
        <v>3288</v>
      </c>
      <c r="BO1100" t="s">
        <v>2888</v>
      </c>
      <c r="BT1100"/>
      <c r="BU1100"/>
      <c r="BX1100"/>
      <c r="BY1100" t="s">
        <v>2903</v>
      </c>
      <c r="BZ1100"/>
      <c r="CA1100"/>
      <c r="CB1100"/>
      <c r="CC1100"/>
      <c r="CD1100">
        <v>0</v>
      </c>
      <c r="CE1100"/>
      <c r="CF1100">
        <v>0</v>
      </c>
    </row>
    <row r="1101" spans="1:84" hidden="1" x14ac:dyDescent="0.35">
      <c r="A1101" t="s">
        <v>1253</v>
      </c>
      <c r="B1101" t="s">
        <v>4039</v>
      </c>
      <c r="C1101">
        <v>1045.923</v>
      </c>
      <c r="D1101">
        <v>655.36400000000003</v>
      </c>
      <c r="E1101">
        <v>49.29</v>
      </c>
      <c r="F1101">
        <v>360</v>
      </c>
      <c r="G1101" t="s">
        <v>2884</v>
      </c>
      <c r="I1101">
        <v>120</v>
      </c>
      <c r="J1101">
        <v>1046.1790000000001</v>
      </c>
      <c r="K1101" s="68">
        <v>169.29</v>
      </c>
      <c r="L1101">
        <v>0.7</v>
      </c>
      <c r="M1101">
        <v>1</v>
      </c>
      <c r="N1101" t="s">
        <v>4039</v>
      </c>
      <c r="O1101">
        <v>1.3979999999999999</v>
      </c>
      <c r="P1101">
        <v>0</v>
      </c>
      <c r="Q1101">
        <v>0</v>
      </c>
      <c r="R1101">
        <v>1046.1790000000001</v>
      </c>
      <c r="S1101">
        <v>0</v>
      </c>
      <c r="T1101">
        <v>169.29</v>
      </c>
      <c r="U1101">
        <v>0</v>
      </c>
      <c r="V1101">
        <v>0</v>
      </c>
      <c r="W1101">
        <v>0</v>
      </c>
      <c r="X1101">
        <v>0</v>
      </c>
      <c r="Y1101">
        <v>0</v>
      </c>
      <c r="Z1101">
        <v>0</v>
      </c>
      <c r="AA1101">
        <v>0</v>
      </c>
      <c r="AB1101">
        <v>0</v>
      </c>
      <c r="AC1101" t="b">
        <v>1</v>
      </c>
      <c r="AE1101">
        <v>0</v>
      </c>
      <c r="AF1101">
        <v>0</v>
      </c>
      <c r="AG1101">
        <v>0</v>
      </c>
      <c r="AH1101">
        <v>0</v>
      </c>
      <c r="AI1101">
        <v>0</v>
      </c>
      <c r="AJ1101">
        <v>0</v>
      </c>
      <c r="AK1101">
        <v>0</v>
      </c>
      <c r="AL1101">
        <v>0</v>
      </c>
      <c r="AM1101">
        <v>0</v>
      </c>
      <c r="AN1101">
        <v>0</v>
      </c>
      <c r="AO1101">
        <v>0</v>
      </c>
      <c r="AP1101">
        <v>0</v>
      </c>
      <c r="AQ1101">
        <v>0</v>
      </c>
      <c r="AR1101">
        <v>0</v>
      </c>
      <c r="AS1101">
        <v>0</v>
      </c>
      <c r="AT1101">
        <v>0</v>
      </c>
      <c r="AU1101">
        <v>0</v>
      </c>
      <c r="AV1101">
        <v>0</v>
      </c>
      <c r="AW1101">
        <v>0</v>
      </c>
      <c r="AX1101">
        <v>0</v>
      </c>
      <c r="AY1101" t="b">
        <v>0</v>
      </c>
      <c r="AZ1101">
        <v>0</v>
      </c>
      <c r="BI1101">
        <v>0</v>
      </c>
      <c r="BJ1101">
        <v>0</v>
      </c>
      <c r="BK1101">
        <v>0</v>
      </c>
      <c r="BM1101" t="s">
        <v>2905</v>
      </c>
      <c r="BN1101" t="s">
        <v>3288</v>
      </c>
      <c r="BO1101" t="s">
        <v>2888</v>
      </c>
      <c r="BT1101"/>
      <c r="BU1101"/>
      <c r="BX1101"/>
      <c r="BY1101" t="s">
        <v>2903</v>
      </c>
      <c r="BZ1101"/>
      <c r="CA1101"/>
      <c r="CB1101"/>
      <c r="CC1101"/>
      <c r="CD1101">
        <v>0</v>
      </c>
      <c r="CE1101"/>
      <c r="CF1101">
        <v>0</v>
      </c>
    </row>
    <row r="1102" spans="1:84" hidden="1" x14ac:dyDescent="0.35">
      <c r="A1102" t="s">
        <v>1254</v>
      </c>
      <c r="B1102" t="s">
        <v>4040</v>
      </c>
      <c r="C1102">
        <v>1046.3109999999999</v>
      </c>
      <c r="D1102">
        <v>8</v>
      </c>
      <c r="E1102">
        <v>66.123000000000005</v>
      </c>
      <c r="F1102">
        <v>6.2949999999999999</v>
      </c>
      <c r="G1102" t="s">
        <v>2884</v>
      </c>
      <c r="I1102">
        <v>21.24</v>
      </c>
      <c r="J1102">
        <v>1046.3150000000001</v>
      </c>
      <c r="K1102" s="68">
        <v>70.319999999999993</v>
      </c>
      <c r="L1102">
        <v>10</v>
      </c>
      <c r="M1102">
        <v>3</v>
      </c>
      <c r="N1102" t="s">
        <v>4040</v>
      </c>
      <c r="O1102">
        <v>1.351</v>
      </c>
      <c r="P1102">
        <v>10</v>
      </c>
      <c r="Q1102">
        <v>8</v>
      </c>
      <c r="R1102">
        <v>1046.3119999999999</v>
      </c>
      <c r="S1102">
        <v>6</v>
      </c>
      <c r="T1102">
        <v>66.962999999999994</v>
      </c>
      <c r="U1102">
        <v>5.0359999999999996</v>
      </c>
      <c r="V1102">
        <v>100</v>
      </c>
      <c r="W1102">
        <v>0.93700000000000006</v>
      </c>
      <c r="X1102">
        <v>1.2470000000000001</v>
      </c>
      <c r="Y1102">
        <v>9.9499999999999993</v>
      </c>
      <c r="Z1102">
        <v>10.58</v>
      </c>
      <c r="AA1102">
        <v>0.39500000000000002</v>
      </c>
      <c r="AB1102">
        <v>0</v>
      </c>
      <c r="AC1102" t="b">
        <v>1</v>
      </c>
      <c r="BM1102" t="s">
        <v>2887</v>
      </c>
      <c r="BN1102" t="s">
        <v>2887</v>
      </c>
      <c r="BO1102" t="s">
        <v>2888</v>
      </c>
      <c r="BT1102"/>
      <c r="BU1102"/>
      <c r="BX1102"/>
      <c r="BZ1102"/>
      <c r="CA1102"/>
      <c r="CB1102"/>
      <c r="CC1102"/>
      <c r="CD1102">
        <v>0</v>
      </c>
      <c r="CE1102"/>
      <c r="CF1102">
        <v>0</v>
      </c>
    </row>
    <row r="1103" spans="1:84" hidden="1" x14ac:dyDescent="0.35">
      <c r="A1103" t="s">
        <v>1255</v>
      </c>
      <c r="B1103" t="s">
        <v>4041</v>
      </c>
      <c r="C1103">
        <v>1046.3130000000001</v>
      </c>
      <c r="D1103">
        <v>8</v>
      </c>
      <c r="E1103">
        <v>84.894999999999996</v>
      </c>
      <c r="F1103">
        <v>6.2949999999999999</v>
      </c>
      <c r="G1103" t="s">
        <v>2884</v>
      </c>
      <c r="I1103">
        <v>41.24</v>
      </c>
      <c r="J1103">
        <v>1046.316</v>
      </c>
      <c r="K1103" s="68">
        <v>90.32</v>
      </c>
      <c r="L1103">
        <v>8</v>
      </c>
      <c r="M1103">
        <v>3</v>
      </c>
      <c r="N1103" t="s">
        <v>4041</v>
      </c>
      <c r="O1103">
        <v>1.351</v>
      </c>
      <c r="P1103">
        <v>10</v>
      </c>
      <c r="Q1103">
        <v>8</v>
      </c>
      <c r="R1103">
        <v>1046.3140000000001</v>
      </c>
      <c r="S1103">
        <v>6</v>
      </c>
      <c r="T1103">
        <v>85.98</v>
      </c>
      <c r="U1103">
        <v>5.0359999999999996</v>
      </c>
      <c r="V1103">
        <v>100</v>
      </c>
      <c r="W1103">
        <v>0.98699999999999999</v>
      </c>
      <c r="X1103">
        <v>1.1000000000000001</v>
      </c>
      <c r="Y1103">
        <v>9.92</v>
      </c>
      <c r="Z1103">
        <v>11.553000000000001</v>
      </c>
      <c r="AA1103">
        <v>0.41599999999999998</v>
      </c>
      <c r="AB1103">
        <v>0</v>
      </c>
      <c r="AC1103" t="b">
        <v>1</v>
      </c>
      <c r="BM1103" t="s">
        <v>2887</v>
      </c>
      <c r="BN1103" t="s">
        <v>2887</v>
      </c>
      <c r="BO1103" t="s">
        <v>2888</v>
      </c>
      <c r="BT1103"/>
      <c r="BU1103"/>
      <c r="BX1103"/>
      <c r="BZ1103"/>
      <c r="CA1103"/>
      <c r="CB1103"/>
      <c r="CC1103"/>
      <c r="CD1103">
        <v>0</v>
      </c>
      <c r="CE1103"/>
      <c r="CF1103">
        <v>0</v>
      </c>
    </row>
    <row r="1104" spans="1:84" hidden="1" x14ac:dyDescent="0.35">
      <c r="A1104" t="s">
        <v>1256</v>
      </c>
      <c r="B1104" t="s">
        <v>4042</v>
      </c>
      <c r="C1104">
        <v>1046.326</v>
      </c>
      <c r="D1104">
        <v>28.922999999999998</v>
      </c>
      <c r="E1104">
        <v>199.155</v>
      </c>
      <c r="F1104">
        <v>322.75900000000001</v>
      </c>
      <c r="G1104" t="s">
        <v>2884</v>
      </c>
      <c r="I1104">
        <v>33.81</v>
      </c>
      <c r="J1104">
        <v>1046.337</v>
      </c>
      <c r="K1104" s="68">
        <v>82.87</v>
      </c>
      <c r="L1104">
        <v>23</v>
      </c>
      <c r="M1104">
        <v>3</v>
      </c>
      <c r="N1104" t="s">
        <v>4042</v>
      </c>
      <c r="O1104">
        <v>1.38</v>
      </c>
      <c r="P1104">
        <v>18.337</v>
      </c>
      <c r="Q1104">
        <v>28.922999999999998</v>
      </c>
      <c r="R1104">
        <v>1046.328</v>
      </c>
      <c r="S1104">
        <v>23.138000000000002</v>
      </c>
      <c r="T1104">
        <v>247.898</v>
      </c>
      <c r="U1104">
        <v>258.20699999999999</v>
      </c>
      <c r="V1104">
        <v>100</v>
      </c>
      <c r="W1104">
        <v>2.2450000000000001</v>
      </c>
      <c r="X1104">
        <v>16.3</v>
      </c>
      <c r="Y1104">
        <v>22.65</v>
      </c>
      <c r="Z1104">
        <v>22.16</v>
      </c>
      <c r="AA1104">
        <v>0.61199999999999999</v>
      </c>
      <c r="AB1104">
        <v>0</v>
      </c>
      <c r="AC1104" t="b">
        <v>1</v>
      </c>
      <c r="BM1104" t="s">
        <v>2887</v>
      </c>
      <c r="BN1104" t="s">
        <v>3288</v>
      </c>
      <c r="BO1104" t="s">
        <v>2888</v>
      </c>
      <c r="BT1104"/>
      <c r="BU1104"/>
      <c r="BX1104"/>
      <c r="BZ1104"/>
      <c r="CA1104"/>
      <c r="CB1104"/>
      <c r="CC1104"/>
      <c r="CD1104">
        <v>0</v>
      </c>
      <c r="CE1104"/>
      <c r="CF1104">
        <v>0</v>
      </c>
    </row>
    <row r="1105" spans="1:84" hidden="1" x14ac:dyDescent="0.35">
      <c r="A1105" t="s">
        <v>1257</v>
      </c>
      <c r="B1105" t="s">
        <v>4043</v>
      </c>
      <c r="C1105">
        <v>1046.3320000000001</v>
      </c>
      <c r="D1105">
        <v>35.255000000000003</v>
      </c>
      <c r="E1105">
        <v>148.36500000000001</v>
      </c>
      <c r="F1105">
        <v>93.370999999999995</v>
      </c>
      <c r="G1105" t="s">
        <v>2884</v>
      </c>
      <c r="I1105">
        <v>121.24</v>
      </c>
      <c r="J1105">
        <v>1046.3440000000001</v>
      </c>
      <c r="K1105" s="68">
        <v>170.28</v>
      </c>
      <c r="L1105">
        <v>14</v>
      </c>
      <c r="M1105">
        <v>3</v>
      </c>
      <c r="N1105" t="s">
        <v>4043</v>
      </c>
      <c r="O1105">
        <v>1.391</v>
      </c>
      <c r="P1105">
        <v>12.286</v>
      </c>
      <c r="Q1105">
        <v>35.255000000000003</v>
      </c>
      <c r="R1105">
        <v>1046.3340000000001</v>
      </c>
      <c r="S1105">
        <v>28.204000000000001</v>
      </c>
      <c r="T1105">
        <v>152.74799999999999</v>
      </c>
      <c r="U1105">
        <v>74.697000000000003</v>
      </c>
      <c r="V1105">
        <v>100</v>
      </c>
      <c r="W1105">
        <v>1.9810000000000001</v>
      </c>
      <c r="X1105">
        <v>8.8819999999999997</v>
      </c>
      <c r="Y1105">
        <v>23.08</v>
      </c>
      <c r="Z1105">
        <v>22.16</v>
      </c>
      <c r="AA1105">
        <v>0.61199999999999999</v>
      </c>
      <c r="AB1105">
        <v>0</v>
      </c>
      <c r="AC1105" t="b">
        <v>1</v>
      </c>
      <c r="BM1105" t="s">
        <v>2887</v>
      </c>
      <c r="BN1105" t="s">
        <v>2887</v>
      </c>
      <c r="BO1105" t="s">
        <v>2888</v>
      </c>
      <c r="BT1105"/>
      <c r="BU1105"/>
      <c r="BX1105"/>
      <c r="BZ1105"/>
      <c r="CA1105"/>
      <c r="CB1105"/>
      <c r="CC1105"/>
      <c r="CD1105">
        <v>0</v>
      </c>
      <c r="CE1105"/>
      <c r="CF1105">
        <v>0</v>
      </c>
    </row>
    <row r="1106" spans="1:84" hidden="1" x14ac:dyDescent="0.35">
      <c r="A1106" t="s">
        <v>1258</v>
      </c>
      <c r="B1106" t="s">
        <v>4044</v>
      </c>
      <c r="C1106">
        <v>1046.345</v>
      </c>
      <c r="D1106">
        <v>23.763999999999999</v>
      </c>
      <c r="E1106">
        <v>49.042000000000002</v>
      </c>
      <c r="F1106">
        <v>15</v>
      </c>
      <c r="G1106" t="s">
        <v>2884</v>
      </c>
      <c r="I1106">
        <v>0</v>
      </c>
      <c r="J1106">
        <v>1046.345</v>
      </c>
      <c r="K1106" s="68">
        <v>49.042000000000002</v>
      </c>
      <c r="L1106">
        <v>2.9489999999999998</v>
      </c>
      <c r="M1106">
        <v>1</v>
      </c>
      <c r="N1106" t="s">
        <v>4044</v>
      </c>
      <c r="O1106">
        <v>1.3089999999999999</v>
      </c>
      <c r="P1106">
        <v>0</v>
      </c>
      <c r="Q1106">
        <v>0</v>
      </c>
      <c r="R1106">
        <v>1046.345</v>
      </c>
      <c r="S1106">
        <v>0</v>
      </c>
      <c r="T1106">
        <v>49.042000000000002</v>
      </c>
      <c r="U1106">
        <v>0</v>
      </c>
      <c r="V1106">
        <v>0</v>
      </c>
      <c r="W1106">
        <v>0</v>
      </c>
      <c r="X1106">
        <v>0</v>
      </c>
      <c r="Y1106">
        <v>0</v>
      </c>
      <c r="Z1106">
        <v>0</v>
      </c>
      <c r="AA1106">
        <v>0</v>
      </c>
      <c r="AB1106">
        <v>0</v>
      </c>
      <c r="AC1106" t="b">
        <v>1</v>
      </c>
      <c r="AE1106">
        <v>0</v>
      </c>
      <c r="AF1106">
        <v>0</v>
      </c>
      <c r="AG1106">
        <v>0</v>
      </c>
      <c r="AH1106">
        <v>0</v>
      </c>
      <c r="AI1106">
        <v>0</v>
      </c>
      <c r="AJ1106">
        <v>0</v>
      </c>
      <c r="AK1106">
        <v>0</v>
      </c>
      <c r="AL1106">
        <v>0</v>
      </c>
      <c r="AM1106">
        <v>0</v>
      </c>
      <c r="AN1106">
        <v>0</v>
      </c>
      <c r="AO1106">
        <v>0</v>
      </c>
      <c r="AP1106">
        <v>0</v>
      </c>
      <c r="AQ1106">
        <v>0</v>
      </c>
      <c r="AR1106">
        <v>0</v>
      </c>
      <c r="AS1106">
        <v>0</v>
      </c>
      <c r="AT1106">
        <v>0</v>
      </c>
      <c r="AU1106">
        <v>0</v>
      </c>
      <c r="AV1106">
        <v>0</v>
      </c>
      <c r="AW1106">
        <v>0</v>
      </c>
      <c r="AX1106">
        <v>0</v>
      </c>
      <c r="AY1106" t="b">
        <v>0</v>
      </c>
      <c r="AZ1106">
        <v>0</v>
      </c>
      <c r="BI1106">
        <v>0</v>
      </c>
      <c r="BJ1106">
        <v>0</v>
      </c>
      <c r="BK1106">
        <v>0</v>
      </c>
      <c r="BM1106" t="s">
        <v>2905</v>
      </c>
      <c r="BN1106" t="s">
        <v>2905</v>
      </c>
      <c r="BO1106" t="s">
        <v>2888</v>
      </c>
      <c r="BT1106"/>
      <c r="BU1106"/>
      <c r="BX1106"/>
      <c r="BY1106" t="s">
        <v>2903</v>
      </c>
      <c r="BZ1106"/>
      <c r="CA1106"/>
      <c r="CB1106"/>
      <c r="CC1106"/>
      <c r="CD1106">
        <v>0</v>
      </c>
      <c r="CE1106"/>
      <c r="CF1106">
        <v>0</v>
      </c>
    </row>
    <row r="1107" spans="1:84" hidden="1" x14ac:dyDescent="0.35">
      <c r="A1107" t="s">
        <v>1259</v>
      </c>
      <c r="B1107" t="s">
        <v>4045</v>
      </c>
      <c r="C1107">
        <v>1046.3399999999999</v>
      </c>
      <c r="D1107">
        <v>236.47300000000001</v>
      </c>
      <c r="E1107">
        <v>123.123</v>
      </c>
      <c r="F1107">
        <v>98.683999999999997</v>
      </c>
      <c r="G1107" t="s">
        <v>2884</v>
      </c>
      <c r="I1107">
        <v>120</v>
      </c>
      <c r="J1107">
        <v>1046.415</v>
      </c>
      <c r="K1107" s="68">
        <v>168.92599999999999</v>
      </c>
      <c r="L1107">
        <v>-1.5329999999999999</v>
      </c>
      <c r="M1107">
        <v>1</v>
      </c>
      <c r="N1107" t="s">
        <v>4045</v>
      </c>
      <c r="O1107">
        <v>1.2649999999999999</v>
      </c>
      <c r="P1107">
        <v>0</v>
      </c>
      <c r="Q1107">
        <v>0</v>
      </c>
      <c r="R1107">
        <v>1046.415</v>
      </c>
      <c r="S1107">
        <v>0</v>
      </c>
      <c r="T1107">
        <v>168.92599999999999</v>
      </c>
      <c r="U1107">
        <v>0</v>
      </c>
      <c r="V1107">
        <v>0</v>
      </c>
      <c r="W1107">
        <v>0</v>
      </c>
      <c r="X1107">
        <v>0</v>
      </c>
      <c r="Y1107">
        <v>0</v>
      </c>
      <c r="Z1107">
        <v>0</v>
      </c>
      <c r="AA1107">
        <v>0</v>
      </c>
      <c r="AB1107">
        <v>0</v>
      </c>
      <c r="AC1107" t="b">
        <v>1</v>
      </c>
      <c r="AE1107">
        <v>0</v>
      </c>
      <c r="AF1107">
        <v>0</v>
      </c>
      <c r="AG1107">
        <v>0</v>
      </c>
      <c r="AH1107">
        <v>0</v>
      </c>
      <c r="AI1107">
        <v>0</v>
      </c>
      <c r="AJ1107">
        <v>0</v>
      </c>
      <c r="AK1107">
        <v>0</v>
      </c>
      <c r="AL1107">
        <v>0</v>
      </c>
      <c r="AM1107">
        <v>0</v>
      </c>
      <c r="AN1107">
        <v>0</v>
      </c>
      <c r="AO1107">
        <v>0</v>
      </c>
      <c r="AP1107">
        <v>0</v>
      </c>
      <c r="AQ1107">
        <v>0</v>
      </c>
      <c r="AR1107">
        <v>0</v>
      </c>
      <c r="AS1107">
        <v>0</v>
      </c>
      <c r="AT1107">
        <v>0</v>
      </c>
      <c r="AU1107">
        <v>0</v>
      </c>
      <c r="AV1107">
        <v>0</v>
      </c>
      <c r="AW1107">
        <v>0</v>
      </c>
      <c r="AX1107">
        <v>0</v>
      </c>
      <c r="AY1107" t="b">
        <v>0</v>
      </c>
      <c r="AZ1107">
        <v>0</v>
      </c>
      <c r="BI1107">
        <v>0</v>
      </c>
      <c r="BJ1107">
        <v>0</v>
      </c>
      <c r="BK1107">
        <v>0</v>
      </c>
      <c r="BM1107" t="s">
        <v>2905</v>
      </c>
      <c r="BN1107" t="s">
        <v>3288</v>
      </c>
      <c r="BO1107" t="s">
        <v>2888</v>
      </c>
      <c r="BT1107"/>
      <c r="BU1107"/>
      <c r="BX1107"/>
      <c r="BY1107" t="s">
        <v>2903</v>
      </c>
      <c r="BZ1107"/>
      <c r="CA1107"/>
      <c r="CB1107"/>
      <c r="CC1107"/>
      <c r="CD1107">
        <v>0</v>
      </c>
      <c r="CE1107"/>
      <c r="CF1107">
        <v>0</v>
      </c>
    </row>
    <row r="1108" spans="1:84" hidden="1" x14ac:dyDescent="0.35">
      <c r="A1108" t="s">
        <v>1260</v>
      </c>
      <c r="B1108" t="s">
        <v>4046</v>
      </c>
      <c r="C1108">
        <v>1048.578</v>
      </c>
      <c r="D1108">
        <v>63.463999999999999</v>
      </c>
      <c r="E1108">
        <v>129.38499999999999</v>
      </c>
      <c r="F1108">
        <v>113.66800000000001</v>
      </c>
      <c r="G1108" t="s">
        <v>2884</v>
      </c>
      <c r="I1108">
        <v>135</v>
      </c>
      <c r="J1108">
        <v>1048.6300000000001</v>
      </c>
      <c r="K1108" s="68">
        <v>185.36</v>
      </c>
      <c r="L1108">
        <v>-1.1439999999999999</v>
      </c>
      <c r="M1108">
        <v>1</v>
      </c>
      <c r="N1108" t="s">
        <v>4046</v>
      </c>
      <c r="O1108">
        <v>1.0589999999999999</v>
      </c>
      <c r="P1108">
        <v>0</v>
      </c>
      <c r="Q1108">
        <v>0</v>
      </c>
      <c r="R1108">
        <v>1048.6300000000001</v>
      </c>
      <c r="S1108">
        <v>0</v>
      </c>
      <c r="T1108">
        <v>185.36</v>
      </c>
      <c r="U1108">
        <v>0</v>
      </c>
      <c r="V1108">
        <v>0</v>
      </c>
      <c r="W1108">
        <v>0</v>
      </c>
      <c r="X1108">
        <v>0</v>
      </c>
      <c r="Y1108">
        <v>0</v>
      </c>
      <c r="Z1108">
        <v>0</v>
      </c>
      <c r="AA1108">
        <v>0</v>
      </c>
      <c r="AB1108">
        <v>0</v>
      </c>
      <c r="AC1108" t="b">
        <v>1</v>
      </c>
      <c r="AE1108">
        <v>0</v>
      </c>
      <c r="AF1108">
        <v>0</v>
      </c>
      <c r="AG1108">
        <v>0</v>
      </c>
      <c r="AH1108">
        <v>0</v>
      </c>
      <c r="AI1108">
        <v>0</v>
      </c>
      <c r="AJ1108">
        <v>0</v>
      </c>
      <c r="AK1108">
        <v>0</v>
      </c>
      <c r="AL1108">
        <v>0</v>
      </c>
      <c r="AM1108">
        <v>0</v>
      </c>
      <c r="AN1108">
        <v>0</v>
      </c>
      <c r="AO1108">
        <v>0</v>
      </c>
      <c r="AP1108">
        <v>0</v>
      </c>
      <c r="AQ1108">
        <v>0</v>
      </c>
      <c r="AR1108">
        <v>0</v>
      </c>
      <c r="AS1108">
        <v>0</v>
      </c>
      <c r="AT1108">
        <v>0</v>
      </c>
      <c r="AU1108">
        <v>0</v>
      </c>
      <c r="AV1108">
        <v>0</v>
      </c>
      <c r="AW1108">
        <v>0</v>
      </c>
      <c r="AX1108">
        <v>0</v>
      </c>
      <c r="AY1108" t="b">
        <v>0</v>
      </c>
      <c r="AZ1108">
        <v>0</v>
      </c>
      <c r="BI1108">
        <v>0</v>
      </c>
      <c r="BJ1108">
        <v>0</v>
      </c>
      <c r="BK1108">
        <v>0</v>
      </c>
      <c r="BM1108" t="s">
        <v>2905</v>
      </c>
      <c r="BN1108" t="s">
        <v>3348</v>
      </c>
      <c r="BO1108" t="s">
        <v>2888</v>
      </c>
      <c r="BT1108"/>
      <c r="BU1108"/>
      <c r="BX1108"/>
      <c r="BY1108" t="s">
        <v>2903</v>
      </c>
      <c r="BZ1108"/>
      <c r="CA1108"/>
      <c r="CB1108"/>
      <c r="CC1108"/>
      <c r="CD1108">
        <v>0</v>
      </c>
      <c r="CE1108"/>
      <c r="CF1108">
        <v>0</v>
      </c>
    </row>
    <row r="1109" spans="1:84" hidden="1" x14ac:dyDescent="0.35">
      <c r="A1109" t="s">
        <v>1261</v>
      </c>
      <c r="B1109" t="s">
        <v>4047</v>
      </c>
      <c r="C1109">
        <v>1048.644</v>
      </c>
      <c r="D1109">
        <v>21.948</v>
      </c>
      <c r="E1109">
        <v>329.21699999999998</v>
      </c>
      <c r="F1109">
        <v>74.234999999999999</v>
      </c>
      <c r="G1109" t="s">
        <v>2884</v>
      </c>
      <c r="I1109">
        <v>330</v>
      </c>
      <c r="J1109">
        <v>1048.652</v>
      </c>
      <c r="K1109" s="68">
        <v>20.373999999999999</v>
      </c>
      <c r="L1109">
        <v>-1.0900000000000001</v>
      </c>
      <c r="M1109">
        <v>1</v>
      </c>
      <c r="N1109" t="s">
        <v>4047</v>
      </c>
      <c r="O1109">
        <v>1.0529999999999999</v>
      </c>
      <c r="P1109">
        <v>0</v>
      </c>
      <c r="Q1109">
        <v>0</v>
      </c>
      <c r="R1109">
        <v>1048.652</v>
      </c>
      <c r="S1109">
        <v>0</v>
      </c>
      <c r="T1109">
        <v>20.373999999999999</v>
      </c>
      <c r="U1109">
        <v>0</v>
      </c>
      <c r="V1109">
        <v>0</v>
      </c>
      <c r="W1109">
        <v>0</v>
      </c>
      <c r="X1109">
        <v>0</v>
      </c>
      <c r="Y1109">
        <v>0</v>
      </c>
      <c r="Z1109">
        <v>0</v>
      </c>
      <c r="AA1109">
        <v>0</v>
      </c>
      <c r="AB1109">
        <v>0</v>
      </c>
      <c r="AC1109" t="b">
        <v>1</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t="b">
        <v>0</v>
      </c>
      <c r="AZ1109">
        <v>0</v>
      </c>
      <c r="BI1109">
        <v>0</v>
      </c>
      <c r="BJ1109">
        <v>0</v>
      </c>
      <c r="BK1109">
        <v>0</v>
      </c>
      <c r="BM1109" t="s">
        <v>2905</v>
      </c>
      <c r="BN1109" t="s">
        <v>2905</v>
      </c>
      <c r="BO1109" t="s">
        <v>2888</v>
      </c>
      <c r="BT1109"/>
      <c r="BU1109"/>
      <c r="BX1109"/>
      <c r="BY1109" t="s">
        <v>2903</v>
      </c>
      <c r="BZ1109"/>
      <c r="CA1109"/>
      <c r="CB1109"/>
      <c r="CC1109"/>
      <c r="CD1109">
        <v>0</v>
      </c>
      <c r="CE1109"/>
      <c r="CF1109">
        <v>0</v>
      </c>
    </row>
    <row r="1110" spans="1:84" hidden="1" x14ac:dyDescent="0.35">
      <c r="A1110" t="s">
        <v>1262</v>
      </c>
      <c r="B1110" t="s">
        <v>4048</v>
      </c>
      <c r="C1110">
        <v>1048.6559999999999</v>
      </c>
      <c r="D1110">
        <v>34.408999999999999</v>
      </c>
      <c r="E1110">
        <v>329.10300000000001</v>
      </c>
      <c r="F1110">
        <v>153.137</v>
      </c>
      <c r="G1110" t="s">
        <v>2884</v>
      </c>
      <c r="I1110">
        <v>38.76</v>
      </c>
      <c r="J1110">
        <v>1048.68</v>
      </c>
      <c r="K1110" s="68">
        <v>89.15</v>
      </c>
      <c r="L1110">
        <v>10</v>
      </c>
      <c r="M1110">
        <v>3</v>
      </c>
      <c r="N1110" t="s">
        <v>4048</v>
      </c>
      <c r="O1110">
        <v>1.0900000000000001</v>
      </c>
      <c r="P1110">
        <v>10</v>
      </c>
      <c r="Q1110">
        <v>34.408999999999999</v>
      </c>
      <c r="R1110">
        <v>1048.6610000000001</v>
      </c>
      <c r="S1110">
        <v>27.527000000000001</v>
      </c>
      <c r="T1110">
        <v>353.113</v>
      </c>
      <c r="U1110">
        <v>122.509</v>
      </c>
      <c r="V1110">
        <v>100</v>
      </c>
      <c r="W1110">
        <v>2.004</v>
      </c>
      <c r="X1110">
        <v>6.4489999999999998</v>
      </c>
      <c r="Y1110">
        <v>21.395</v>
      </c>
      <c r="Z1110">
        <v>21.542999999999999</v>
      </c>
      <c r="AA1110">
        <v>0.60099999999999998</v>
      </c>
      <c r="AB1110">
        <v>0</v>
      </c>
      <c r="AC1110" t="b">
        <v>1</v>
      </c>
      <c r="BM1110" t="s">
        <v>2887</v>
      </c>
      <c r="BN1110" t="s">
        <v>3288</v>
      </c>
      <c r="BO1110" t="s">
        <v>2888</v>
      </c>
      <c r="BT1110"/>
      <c r="BU1110"/>
      <c r="BX1110"/>
      <c r="BZ1110"/>
      <c r="CA1110"/>
      <c r="CB1110"/>
      <c r="CC1110"/>
      <c r="CD1110">
        <v>0</v>
      </c>
      <c r="CE1110"/>
      <c r="CF1110">
        <v>0</v>
      </c>
    </row>
    <row r="1111" spans="1:84" hidden="1" x14ac:dyDescent="0.35">
      <c r="A1111" t="s">
        <v>1263</v>
      </c>
      <c r="B1111" t="s">
        <v>4049</v>
      </c>
      <c r="C1111">
        <v>1048.6690000000001</v>
      </c>
      <c r="D1111">
        <v>73.004999999999995</v>
      </c>
      <c r="E1111">
        <v>134.73400000000001</v>
      </c>
      <c r="F1111">
        <v>98.147000000000006</v>
      </c>
      <c r="G1111" t="s">
        <v>2884</v>
      </c>
      <c r="I1111">
        <v>135</v>
      </c>
      <c r="J1111">
        <v>1048.6859999999999</v>
      </c>
      <c r="K1111" s="68">
        <v>185.39500000000001</v>
      </c>
      <c r="L1111">
        <v>-1.9</v>
      </c>
      <c r="M1111">
        <v>1</v>
      </c>
      <c r="N1111" t="s">
        <v>4049</v>
      </c>
      <c r="O1111">
        <v>1.0629999999999999</v>
      </c>
      <c r="P1111">
        <v>0</v>
      </c>
      <c r="Q1111">
        <v>0</v>
      </c>
      <c r="R1111">
        <v>1048.6859999999999</v>
      </c>
      <c r="S1111">
        <v>0</v>
      </c>
      <c r="T1111">
        <v>185.39500000000001</v>
      </c>
      <c r="U1111">
        <v>0</v>
      </c>
      <c r="V1111">
        <v>0</v>
      </c>
      <c r="W1111">
        <v>0</v>
      </c>
      <c r="X1111">
        <v>0</v>
      </c>
      <c r="Y1111">
        <v>0</v>
      </c>
      <c r="Z1111">
        <v>0</v>
      </c>
      <c r="AA1111">
        <v>0</v>
      </c>
      <c r="AB1111">
        <v>0</v>
      </c>
      <c r="AC1111" t="b">
        <v>1</v>
      </c>
      <c r="AE1111">
        <v>0</v>
      </c>
      <c r="AF1111">
        <v>0</v>
      </c>
      <c r="AG1111">
        <v>0</v>
      </c>
      <c r="AH1111">
        <v>0</v>
      </c>
      <c r="AI1111">
        <v>0</v>
      </c>
      <c r="AJ1111">
        <v>0</v>
      </c>
      <c r="AK1111">
        <v>0</v>
      </c>
      <c r="AL1111">
        <v>0</v>
      </c>
      <c r="AM1111">
        <v>0</v>
      </c>
      <c r="AN1111">
        <v>0</v>
      </c>
      <c r="AO1111">
        <v>0</v>
      </c>
      <c r="AP1111">
        <v>0</v>
      </c>
      <c r="AQ1111">
        <v>0</v>
      </c>
      <c r="AR1111">
        <v>0</v>
      </c>
      <c r="AS1111">
        <v>0</v>
      </c>
      <c r="AT1111">
        <v>0</v>
      </c>
      <c r="AU1111">
        <v>0</v>
      </c>
      <c r="AV1111">
        <v>0</v>
      </c>
      <c r="AW1111">
        <v>0</v>
      </c>
      <c r="AX1111">
        <v>0</v>
      </c>
      <c r="AY1111" t="b">
        <v>0</v>
      </c>
      <c r="AZ1111">
        <v>0</v>
      </c>
      <c r="BI1111">
        <v>0</v>
      </c>
      <c r="BJ1111">
        <v>0</v>
      </c>
      <c r="BK1111">
        <v>0</v>
      </c>
      <c r="BM1111" t="s">
        <v>2887</v>
      </c>
      <c r="BN1111" t="s">
        <v>3345</v>
      </c>
      <c r="BO1111" t="s">
        <v>2888</v>
      </c>
      <c r="BT1111"/>
      <c r="BU1111"/>
      <c r="BX1111"/>
      <c r="BY1111" t="s">
        <v>2903</v>
      </c>
      <c r="BZ1111"/>
      <c r="CA1111"/>
      <c r="CB1111"/>
      <c r="CC1111"/>
      <c r="CD1111">
        <v>0</v>
      </c>
      <c r="CE1111"/>
      <c r="CF1111">
        <v>0</v>
      </c>
    </row>
    <row r="1112" spans="1:84" hidden="1" x14ac:dyDescent="0.35">
      <c r="A1112" t="s">
        <v>1264</v>
      </c>
      <c r="B1112" t="s">
        <v>4050</v>
      </c>
      <c r="C1112">
        <v>1048.68</v>
      </c>
      <c r="D1112">
        <v>45.798000000000002</v>
      </c>
      <c r="E1112">
        <v>116.208</v>
      </c>
      <c r="F1112">
        <v>244.96700000000001</v>
      </c>
      <c r="G1112" t="s">
        <v>2884</v>
      </c>
      <c r="I1112">
        <v>143.71</v>
      </c>
      <c r="J1112">
        <v>1048.7090000000001</v>
      </c>
      <c r="K1112" s="68">
        <v>194.12</v>
      </c>
      <c r="L1112">
        <v>18</v>
      </c>
      <c r="M1112">
        <v>3</v>
      </c>
      <c r="N1112" t="s">
        <v>4050</v>
      </c>
      <c r="O1112">
        <v>1.0589999999999999</v>
      </c>
      <c r="P1112">
        <v>14.888999999999999</v>
      </c>
      <c r="Q1112">
        <v>45.798000000000002</v>
      </c>
      <c r="R1112">
        <v>1048.6859999999999</v>
      </c>
      <c r="S1112">
        <v>36.639000000000003</v>
      </c>
      <c r="T1112">
        <v>131.79</v>
      </c>
      <c r="U1112">
        <v>195.97399999999999</v>
      </c>
      <c r="V1112">
        <v>100</v>
      </c>
      <c r="W1112">
        <v>1.907</v>
      </c>
      <c r="X1112">
        <v>6.8970000000000002</v>
      </c>
      <c r="Y1112">
        <v>22.08</v>
      </c>
      <c r="Z1112">
        <v>10.204000000000001</v>
      </c>
      <c r="AA1112">
        <v>0.38700000000000001</v>
      </c>
      <c r="AB1112">
        <v>0</v>
      </c>
      <c r="AC1112" t="b">
        <v>1</v>
      </c>
      <c r="BM1112" t="s">
        <v>2887</v>
      </c>
      <c r="BN1112" t="s">
        <v>3288</v>
      </c>
      <c r="BO1112" t="s">
        <v>2888</v>
      </c>
      <c r="BT1112"/>
      <c r="BU1112"/>
      <c r="BX1112"/>
      <c r="BZ1112"/>
      <c r="CA1112"/>
      <c r="CB1112"/>
      <c r="CC1112"/>
      <c r="CD1112">
        <v>0</v>
      </c>
      <c r="CE1112"/>
      <c r="CF1112">
        <v>0</v>
      </c>
    </row>
    <row r="1113" spans="1:84" hidden="1" x14ac:dyDescent="0.35">
      <c r="A1113" t="s">
        <v>1265</v>
      </c>
      <c r="B1113" t="s">
        <v>4051</v>
      </c>
      <c r="C1113">
        <v>1048.68</v>
      </c>
      <c r="D1113">
        <v>357.08300000000003</v>
      </c>
      <c r="E1113">
        <v>50.442</v>
      </c>
      <c r="F1113">
        <v>360</v>
      </c>
      <c r="G1113" t="s">
        <v>2884</v>
      </c>
      <c r="I1113">
        <v>210</v>
      </c>
      <c r="J1113">
        <v>1048.789</v>
      </c>
      <c r="K1113" s="68">
        <v>260.44200000000001</v>
      </c>
      <c r="L1113">
        <v>3.0419999999999998</v>
      </c>
      <c r="M1113">
        <v>1</v>
      </c>
      <c r="N1113" t="s">
        <v>4051</v>
      </c>
      <c r="O1113">
        <v>1.306</v>
      </c>
      <c r="P1113">
        <v>0</v>
      </c>
      <c r="Q1113">
        <v>0</v>
      </c>
      <c r="R1113">
        <v>1048.789</v>
      </c>
      <c r="S1113">
        <v>0</v>
      </c>
      <c r="T1113">
        <v>260.44200000000001</v>
      </c>
      <c r="U1113">
        <v>0</v>
      </c>
      <c r="V1113">
        <v>0</v>
      </c>
      <c r="W1113">
        <v>0</v>
      </c>
      <c r="X1113">
        <v>0</v>
      </c>
      <c r="Y1113">
        <v>0</v>
      </c>
      <c r="Z1113">
        <v>0</v>
      </c>
      <c r="AA1113">
        <v>0</v>
      </c>
      <c r="AB1113">
        <v>0</v>
      </c>
      <c r="AC1113" t="b">
        <v>1</v>
      </c>
      <c r="AE1113">
        <v>0</v>
      </c>
      <c r="AF1113">
        <v>0</v>
      </c>
      <c r="AG1113">
        <v>0</v>
      </c>
      <c r="AH1113">
        <v>0</v>
      </c>
      <c r="AI1113">
        <v>0</v>
      </c>
      <c r="AJ1113">
        <v>0</v>
      </c>
      <c r="AK1113">
        <v>0</v>
      </c>
      <c r="AL1113">
        <v>0</v>
      </c>
      <c r="AM1113">
        <v>0</v>
      </c>
      <c r="AN1113">
        <v>0</v>
      </c>
      <c r="AO1113">
        <v>0</v>
      </c>
      <c r="AP1113">
        <v>0</v>
      </c>
      <c r="AQ1113">
        <v>0</v>
      </c>
      <c r="AR1113">
        <v>0</v>
      </c>
      <c r="AS1113">
        <v>0</v>
      </c>
      <c r="AT1113">
        <v>0</v>
      </c>
      <c r="AU1113">
        <v>0</v>
      </c>
      <c r="AV1113">
        <v>0</v>
      </c>
      <c r="AW1113">
        <v>0</v>
      </c>
      <c r="AX1113">
        <v>0</v>
      </c>
      <c r="AY1113" t="b">
        <v>0</v>
      </c>
      <c r="AZ1113">
        <v>0</v>
      </c>
      <c r="BI1113">
        <v>0</v>
      </c>
      <c r="BJ1113">
        <v>0</v>
      </c>
      <c r="BK1113">
        <v>0</v>
      </c>
      <c r="BM1113" t="s">
        <v>2905</v>
      </c>
      <c r="BN1113" t="s">
        <v>3288</v>
      </c>
      <c r="BO1113" t="s">
        <v>2888</v>
      </c>
      <c r="BT1113"/>
      <c r="BU1113"/>
      <c r="BX1113"/>
      <c r="BY1113" t="s">
        <v>2903</v>
      </c>
      <c r="BZ1113"/>
      <c r="CA1113"/>
      <c r="CB1113"/>
      <c r="CC1113"/>
      <c r="CD1113">
        <v>0</v>
      </c>
      <c r="CE1113"/>
      <c r="CF1113">
        <v>0</v>
      </c>
    </row>
    <row r="1114" spans="1:84" hidden="1" x14ac:dyDescent="0.35">
      <c r="A1114" t="s">
        <v>1266</v>
      </c>
      <c r="B1114" t="s">
        <v>4052</v>
      </c>
      <c r="C1114">
        <v>1048.903</v>
      </c>
      <c r="D1114">
        <v>20.204000000000001</v>
      </c>
      <c r="E1114">
        <v>106.86199999999999</v>
      </c>
      <c r="F1114">
        <v>6.2949999999999999</v>
      </c>
      <c r="G1114" t="s">
        <v>2884</v>
      </c>
      <c r="I1114">
        <v>61.24</v>
      </c>
      <c r="J1114">
        <v>1048.9110000000001</v>
      </c>
      <c r="K1114" s="68">
        <v>111.72</v>
      </c>
      <c r="L1114">
        <v>6</v>
      </c>
      <c r="M1114">
        <v>3</v>
      </c>
      <c r="N1114" t="s">
        <v>4052</v>
      </c>
      <c r="O1114">
        <v>1.2809999999999999</v>
      </c>
      <c r="P1114">
        <v>10</v>
      </c>
      <c r="Q1114">
        <v>20.204000000000001</v>
      </c>
      <c r="R1114">
        <v>1048.905</v>
      </c>
      <c r="S1114">
        <v>16.163</v>
      </c>
      <c r="T1114">
        <v>107.833</v>
      </c>
      <c r="U1114">
        <v>5.0359999999999996</v>
      </c>
      <c r="V1114">
        <v>100</v>
      </c>
      <c r="W1114">
        <v>0.70299999999999996</v>
      </c>
      <c r="X1114">
        <v>0.84199999999999997</v>
      </c>
      <c r="Y1114">
        <v>10.34</v>
      </c>
      <c r="Z1114">
        <v>11.446999999999999</v>
      </c>
      <c r="AA1114">
        <v>0.41299999999999998</v>
      </c>
      <c r="AB1114">
        <v>0</v>
      </c>
      <c r="AC1114" t="b">
        <v>1</v>
      </c>
      <c r="BM1114" t="s">
        <v>2905</v>
      </c>
      <c r="BN1114" t="s">
        <v>2905</v>
      </c>
      <c r="BO1114" t="s">
        <v>3359</v>
      </c>
      <c r="BT1114"/>
      <c r="BU1114"/>
      <c r="BX1114"/>
      <c r="BZ1114"/>
      <c r="CA1114"/>
      <c r="CB1114"/>
      <c r="CC1114"/>
      <c r="CD1114">
        <v>0</v>
      </c>
      <c r="CE1114"/>
      <c r="CF1114">
        <v>0</v>
      </c>
    </row>
    <row r="1115" spans="1:84" hidden="1" x14ac:dyDescent="0.35">
      <c r="A1115" t="s">
        <v>1267</v>
      </c>
      <c r="B1115" t="s">
        <v>4053</v>
      </c>
      <c r="C1115">
        <v>1049.019</v>
      </c>
      <c r="D1115">
        <v>32.65</v>
      </c>
      <c r="E1115">
        <v>21.056999999999999</v>
      </c>
      <c r="F1115">
        <v>355.88299999999998</v>
      </c>
      <c r="G1115" t="s">
        <v>2884</v>
      </c>
      <c r="I1115">
        <v>66.19</v>
      </c>
      <c r="J1115">
        <v>1049.027</v>
      </c>
      <c r="K1115" s="68">
        <v>116.7</v>
      </c>
      <c r="L1115">
        <v>25</v>
      </c>
      <c r="M1115">
        <v>3</v>
      </c>
      <c r="N1115" t="s">
        <v>4053</v>
      </c>
      <c r="O1115">
        <v>1.31</v>
      </c>
      <c r="P1115">
        <v>19.75</v>
      </c>
      <c r="Q1115">
        <v>32.65</v>
      </c>
      <c r="R1115">
        <v>1049.02</v>
      </c>
      <c r="S1115">
        <v>26.12</v>
      </c>
      <c r="T1115">
        <v>40.185000000000002</v>
      </c>
      <c r="U1115">
        <v>284.70600000000002</v>
      </c>
      <c r="V1115">
        <v>100</v>
      </c>
      <c r="W1115">
        <v>2.0739999999999998</v>
      </c>
      <c r="X1115">
        <v>16.998000000000001</v>
      </c>
      <c r="Y1115">
        <v>22.8</v>
      </c>
      <c r="Z1115">
        <v>22.03</v>
      </c>
      <c r="AA1115">
        <v>0.60899999999999999</v>
      </c>
      <c r="AB1115">
        <v>0</v>
      </c>
      <c r="AC1115" t="b">
        <v>1</v>
      </c>
      <c r="BM1115" t="s">
        <v>2887</v>
      </c>
      <c r="BN1115" t="s">
        <v>3288</v>
      </c>
      <c r="BO1115" t="s">
        <v>2888</v>
      </c>
      <c r="BT1115"/>
      <c r="BU1115"/>
      <c r="BX1115"/>
      <c r="BZ1115"/>
      <c r="CA1115"/>
      <c r="CB1115"/>
      <c r="CC1115"/>
      <c r="CD1115">
        <v>0</v>
      </c>
      <c r="CE1115"/>
      <c r="CF1115">
        <v>0</v>
      </c>
    </row>
    <row r="1116" spans="1:84" hidden="1" x14ac:dyDescent="0.35">
      <c r="A1116" t="s">
        <v>1268</v>
      </c>
      <c r="B1116" t="s">
        <v>4054</v>
      </c>
      <c r="C1116">
        <v>1049.0260000000001</v>
      </c>
      <c r="D1116">
        <v>29.917999999999999</v>
      </c>
      <c r="E1116">
        <v>9.8840000000000003</v>
      </c>
      <c r="F1116">
        <v>21.817</v>
      </c>
      <c r="G1116" t="s">
        <v>2884</v>
      </c>
      <c r="I1116">
        <v>338.76</v>
      </c>
      <c r="J1116">
        <v>1049.0350000000001</v>
      </c>
      <c r="K1116" s="68">
        <v>29.27</v>
      </c>
      <c r="L1116">
        <v>20</v>
      </c>
      <c r="M1116">
        <v>3</v>
      </c>
      <c r="N1116" t="s">
        <v>4054</v>
      </c>
      <c r="O1116">
        <v>1.3120000000000001</v>
      </c>
      <c r="P1116">
        <v>16.25</v>
      </c>
      <c r="Q1116">
        <v>29.917999999999999</v>
      </c>
      <c r="R1116">
        <v>1049.027</v>
      </c>
      <c r="S1116">
        <v>23.934000000000001</v>
      </c>
      <c r="T1116">
        <v>13.760999999999999</v>
      </c>
      <c r="U1116">
        <v>17.454000000000001</v>
      </c>
      <c r="V1116">
        <v>100</v>
      </c>
      <c r="W1116">
        <v>1.395</v>
      </c>
      <c r="X1116">
        <v>8.7829999999999995</v>
      </c>
      <c r="Y1116">
        <v>22.12</v>
      </c>
      <c r="Z1116">
        <v>22.03</v>
      </c>
      <c r="AA1116">
        <v>0.60899999999999999</v>
      </c>
      <c r="AB1116">
        <v>0</v>
      </c>
      <c r="AC1116" t="b">
        <v>1</v>
      </c>
      <c r="BM1116" t="s">
        <v>3345</v>
      </c>
      <c r="BN1116" t="s">
        <v>3345</v>
      </c>
      <c r="BO1116" t="s">
        <v>2888</v>
      </c>
      <c r="BT1116"/>
      <c r="BU1116"/>
      <c r="BX1116"/>
      <c r="BZ1116"/>
      <c r="CA1116"/>
      <c r="CB1116"/>
      <c r="CC1116"/>
      <c r="CD1116">
        <v>0</v>
      </c>
      <c r="CE1116"/>
      <c r="CF1116">
        <v>0</v>
      </c>
    </row>
    <row r="1117" spans="1:84" hidden="1" x14ac:dyDescent="0.35">
      <c r="A1117" t="s">
        <v>1269</v>
      </c>
      <c r="B1117" t="s">
        <v>4055</v>
      </c>
      <c r="C1117">
        <v>1049.0550000000001</v>
      </c>
      <c r="D1117">
        <v>208.40199999999999</v>
      </c>
      <c r="E1117">
        <v>293.86099999999999</v>
      </c>
      <c r="F1117">
        <v>126.2</v>
      </c>
      <c r="G1117" t="s">
        <v>2884</v>
      </c>
      <c r="I1117">
        <v>315</v>
      </c>
      <c r="J1117">
        <v>1049.1869999999999</v>
      </c>
      <c r="K1117" s="68">
        <v>5.5010000000000003</v>
      </c>
      <c r="L1117">
        <v>-1.1299999999999999</v>
      </c>
      <c r="M1117">
        <v>1</v>
      </c>
      <c r="N1117" t="s">
        <v>4055</v>
      </c>
      <c r="O1117">
        <v>1.3069999999999999</v>
      </c>
      <c r="P1117">
        <v>0</v>
      </c>
      <c r="Q1117">
        <v>0</v>
      </c>
      <c r="R1117">
        <v>1049.1869999999999</v>
      </c>
      <c r="S1117">
        <v>0</v>
      </c>
      <c r="T1117">
        <v>5.5010000000000003</v>
      </c>
      <c r="U1117">
        <v>0</v>
      </c>
      <c r="V1117">
        <v>0</v>
      </c>
      <c r="W1117">
        <v>0</v>
      </c>
      <c r="X1117">
        <v>0</v>
      </c>
      <c r="Y1117">
        <v>0</v>
      </c>
      <c r="Z1117">
        <v>0</v>
      </c>
      <c r="AA1117">
        <v>0</v>
      </c>
      <c r="AB1117">
        <v>0</v>
      </c>
      <c r="AC1117" t="b">
        <v>1</v>
      </c>
      <c r="AE1117">
        <v>0</v>
      </c>
      <c r="AF1117">
        <v>0</v>
      </c>
      <c r="AG1117">
        <v>0</v>
      </c>
      <c r="AH1117">
        <v>0</v>
      </c>
      <c r="AI1117">
        <v>0</v>
      </c>
      <c r="AJ1117">
        <v>0</v>
      </c>
      <c r="AK1117">
        <v>0</v>
      </c>
      <c r="AL1117">
        <v>0</v>
      </c>
      <c r="AM1117">
        <v>0</v>
      </c>
      <c r="AN1117">
        <v>0</v>
      </c>
      <c r="AO1117">
        <v>0</v>
      </c>
      <c r="AP1117">
        <v>0</v>
      </c>
      <c r="AQ1117">
        <v>0</v>
      </c>
      <c r="AR1117">
        <v>0</v>
      </c>
      <c r="AS1117">
        <v>0</v>
      </c>
      <c r="AT1117">
        <v>0</v>
      </c>
      <c r="AU1117">
        <v>0</v>
      </c>
      <c r="AV1117">
        <v>0</v>
      </c>
      <c r="AW1117">
        <v>0</v>
      </c>
      <c r="AX1117">
        <v>0</v>
      </c>
      <c r="AY1117" t="b">
        <v>0</v>
      </c>
      <c r="AZ1117">
        <v>0</v>
      </c>
      <c r="BI1117">
        <v>0</v>
      </c>
      <c r="BJ1117">
        <v>0</v>
      </c>
      <c r="BK1117">
        <v>0</v>
      </c>
      <c r="BM1117" t="s">
        <v>2905</v>
      </c>
      <c r="BN1117" t="s">
        <v>3356</v>
      </c>
      <c r="BO1117" t="s">
        <v>2888</v>
      </c>
      <c r="BT1117"/>
      <c r="BU1117"/>
      <c r="BX1117"/>
      <c r="BY1117" t="s">
        <v>2903</v>
      </c>
      <c r="BZ1117"/>
      <c r="CA1117"/>
      <c r="CB1117"/>
      <c r="CC1117"/>
      <c r="CD1117">
        <v>0</v>
      </c>
      <c r="CE1117"/>
      <c r="CF1117">
        <v>0</v>
      </c>
    </row>
    <row r="1118" spans="1:84" hidden="1" x14ac:dyDescent="0.35">
      <c r="A1118" t="s">
        <v>1270</v>
      </c>
      <c r="B1118" t="s">
        <v>4056</v>
      </c>
      <c r="C1118">
        <v>1049.1020000000001</v>
      </c>
      <c r="D1118">
        <v>161.02500000000001</v>
      </c>
      <c r="E1118">
        <v>122.895</v>
      </c>
      <c r="F1118">
        <v>114.127</v>
      </c>
      <c r="G1118" t="s">
        <v>2884</v>
      </c>
      <c r="I1118">
        <v>135</v>
      </c>
      <c r="J1118">
        <v>1049.192</v>
      </c>
      <c r="K1118" s="68">
        <v>185.49799999999999</v>
      </c>
      <c r="L1118">
        <v>1.1040000000000001</v>
      </c>
      <c r="M1118">
        <v>1</v>
      </c>
      <c r="N1118" t="s">
        <v>4056</v>
      </c>
      <c r="O1118">
        <v>1.3069999999999999</v>
      </c>
      <c r="P1118">
        <v>0</v>
      </c>
      <c r="Q1118">
        <v>0</v>
      </c>
      <c r="R1118">
        <v>1049.192</v>
      </c>
      <c r="S1118">
        <v>0</v>
      </c>
      <c r="T1118">
        <v>185.49799999999999</v>
      </c>
      <c r="U1118">
        <v>0</v>
      </c>
      <c r="V1118">
        <v>0</v>
      </c>
      <c r="W1118">
        <v>0</v>
      </c>
      <c r="X1118">
        <v>0</v>
      </c>
      <c r="Y1118">
        <v>0</v>
      </c>
      <c r="Z1118">
        <v>0</v>
      </c>
      <c r="AA1118">
        <v>0</v>
      </c>
      <c r="AB1118">
        <v>0</v>
      </c>
      <c r="AC1118" t="b">
        <v>1</v>
      </c>
      <c r="AE1118">
        <v>0</v>
      </c>
      <c r="AF1118">
        <v>0</v>
      </c>
      <c r="AG1118">
        <v>0</v>
      </c>
      <c r="AH1118">
        <v>0</v>
      </c>
      <c r="AI1118">
        <v>0</v>
      </c>
      <c r="AJ1118">
        <v>0</v>
      </c>
      <c r="AK1118">
        <v>0</v>
      </c>
      <c r="AL1118">
        <v>0</v>
      </c>
      <c r="AM1118">
        <v>0</v>
      </c>
      <c r="AN1118">
        <v>0</v>
      </c>
      <c r="AO1118">
        <v>0</v>
      </c>
      <c r="AP1118">
        <v>0</v>
      </c>
      <c r="AQ1118">
        <v>0</v>
      </c>
      <c r="AR1118">
        <v>0</v>
      </c>
      <c r="AS1118">
        <v>0</v>
      </c>
      <c r="AT1118">
        <v>0</v>
      </c>
      <c r="AU1118">
        <v>0</v>
      </c>
      <c r="AV1118">
        <v>0</v>
      </c>
      <c r="AW1118">
        <v>0</v>
      </c>
      <c r="AX1118">
        <v>0</v>
      </c>
      <c r="AY1118" t="b">
        <v>0</v>
      </c>
      <c r="AZ1118">
        <v>0</v>
      </c>
      <c r="BI1118">
        <v>0</v>
      </c>
      <c r="BJ1118">
        <v>0</v>
      </c>
      <c r="BK1118">
        <v>0</v>
      </c>
      <c r="BM1118" t="s">
        <v>2905</v>
      </c>
      <c r="BN1118" t="s">
        <v>2905</v>
      </c>
      <c r="BO1118" t="s">
        <v>2888</v>
      </c>
      <c r="BT1118"/>
      <c r="BU1118"/>
      <c r="BX1118"/>
      <c r="BY1118" t="s">
        <v>2903</v>
      </c>
      <c r="BZ1118"/>
      <c r="CA1118"/>
      <c r="CB1118"/>
      <c r="CC1118"/>
      <c r="CD1118">
        <v>0</v>
      </c>
      <c r="CE1118"/>
      <c r="CF1118">
        <v>0</v>
      </c>
    </row>
    <row r="1119" spans="1:84" hidden="1" x14ac:dyDescent="0.35">
      <c r="A1119" t="s">
        <v>1271</v>
      </c>
      <c r="B1119" t="s">
        <v>4057</v>
      </c>
      <c r="C1119">
        <v>1050.155</v>
      </c>
      <c r="D1119">
        <v>9.8620000000000001</v>
      </c>
      <c r="E1119">
        <v>325.53800000000001</v>
      </c>
      <c r="F1119">
        <v>8.3339999999999996</v>
      </c>
      <c r="G1119" t="s">
        <v>2884</v>
      </c>
      <c r="I1119">
        <v>278.76</v>
      </c>
      <c r="J1119">
        <v>1050.163</v>
      </c>
      <c r="K1119" s="68">
        <v>328.8</v>
      </c>
      <c r="L1119">
        <v>6</v>
      </c>
      <c r="M1119">
        <v>3</v>
      </c>
      <c r="N1119" t="s">
        <v>4057</v>
      </c>
      <c r="O1119">
        <v>1.768</v>
      </c>
      <c r="P1119">
        <v>10</v>
      </c>
      <c r="Q1119">
        <v>9.8620000000000001</v>
      </c>
      <c r="R1119">
        <v>1050.1569999999999</v>
      </c>
      <c r="S1119">
        <v>7.8620000000000001</v>
      </c>
      <c r="T1119">
        <v>326.19</v>
      </c>
      <c r="U1119">
        <v>6.6680000000000001</v>
      </c>
      <c r="V1119">
        <v>100</v>
      </c>
      <c r="W1119">
        <v>1.034</v>
      </c>
      <c r="X1119">
        <v>1.327</v>
      </c>
      <c r="Y1119">
        <v>22.7</v>
      </c>
      <c r="Z1119">
        <v>22.51</v>
      </c>
      <c r="AA1119">
        <v>0.61899999999999999</v>
      </c>
      <c r="AB1119">
        <v>0</v>
      </c>
      <c r="AC1119" t="b">
        <v>1</v>
      </c>
      <c r="BM1119" t="s">
        <v>2905</v>
      </c>
      <c r="BN1119" t="s">
        <v>2905</v>
      </c>
      <c r="BO1119" t="s">
        <v>3359</v>
      </c>
      <c r="BT1119"/>
      <c r="BU1119"/>
      <c r="BX1119"/>
      <c r="BZ1119"/>
      <c r="CA1119"/>
      <c r="CB1119"/>
      <c r="CC1119"/>
      <c r="CD1119">
        <v>0</v>
      </c>
      <c r="CE1119"/>
      <c r="CF1119">
        <v>0</v>
      </c>
    </row>
    <row r="1120" spans="1:84" hidden="1" x14ac:dyDescent="0.35">
      <c r="A1120" t="s">
        <v>1272</v>
      </c>
      <c r="B1120" t="s">
        <v>4058</v>
      </c>
      <c r="C1120">
        <v>1050.223</v>
      </c>
      <c r="D1120">
        <v>56.968000000000004</v>
      </c>
      <c r="E1120">
        <v>152.34200000000001</v>
      </c>
      <c r="F1120">
        <v>76.713999999999999</v>
      </c>
      <c r="G1120" t="s">
        <v>2884</v>
      </c>
      <c r="I1120">
        <v>120</v>
      </c>
      <c r="J1120">
        <v>1050.2449999999999</v>
      </c>
      <c r="K1120" s="68">
        <v>170.02</v>
      </c>
      <c r="L1120">
        <v>0.73499999999999999</v>
      </c>
      <c r="M1120">
        <v>1</v>
      </c>
      <c r="N1120" t="s">
        <v>4058</v>
      </c>
      <c r="O1120">
        <v>1.8029999999999999</v>
      </c>
      <c r="P1120">
        <v>0</v>
      </c>
      <c r="Q1120">
        <v>0</v>
      </c>
      <c r="R1120">
        <v>1050.2449999999999</v>
      </c>
      <c r="S1120">
        <v>0</v>
      </c>
      <c r="T1120">
        <v>170.02</v>
      </c>
      <c r="U1120">
        <v>0</v>
      </c>
      <c r="V1120">
        <v>0</v>
      </c>
      <c r="W1120">
        <v>0</v>
      </c>
      <c r="X1120">
        <v>0</v>
      </c>
      <c r="Y1120">
        <v>0</v>
      </c>
      <c r="Z1120">
        <v>0</v>
      </c>
      <c r="AA1120">
        <v>0</v>
      </c>
      <c r="AB1120">
        <v>0</v>
      </c>
      <c r="AC1120" t="b">
        <v>1</v>
      </c>
      <c r="AE1120">
        <v>0</v>
      </c>
      <c r="AF1120">
        <v>0</v>
      </c>
      <c r="AG1120">
        <v>0</v>
      </c>
      <c r="AH1120">
        <v>0</v>
      </c>
      <c r="AI1120">
        <v>0</v>
      </c>
      <c r="AJ1120">
        <v>0</v>
      </c>
      <c r="AK1120">
        <v>0</v>
      </c>
      <c r="AL1120">
        <v>0</v>
      </c>
      <c r="AM1120">
        <v>0</v>
      </c>
      <c r="AN1120">
        <v>0</v>
      </c>
      <c r="AO1120">
        <v>0</v>
      </c>
      <c r="AP1120">
        <v>0</v>
      </c>
      <c r="AQ1120">
        <v>0</v>
      </c>
      <c r="AR1120">
        <v>0</v>
      </c>
      <c r="AS1120">
        <v>0</v>
      </c>
      <c r="AT1120">
        <v>0</v>
      </c>
      <c r="AU1120">
        <v>0</v>
      </c>
      <c r="AV1120">
        <v>0</v>
      </c>
      <c r="AW1120">
        <v>0</v>
      </c>
      <c r="AX1120">
        <v>0</v>
      </c>
      <c r="AY1120" t="b">
        <v>0</v>
      </c>
      <c r="AZ1120">
        <v>0</v>
      </c>
      <c r="BI1120">
        <v>0</v>
      </c>
      <c r="BJ1120">
        <v>0</v>
      </c>
      <c r="BK1120">
        <v>0</v>
      </c>
      <c r="BM1120" t="s">
        <v>2905</v>
      </c>
      <c r="BN1120" t="s">
        <v>2887</v>
      </c>
      <c r="BO1120" t="s">
        <v>2888</v>
      </c>
      <c r="BT1120"/>
      <c r="BU1120"/>
      <c r="BX1120"/>
      <c r="BY1120" t="s">
        <v>2903</v>
      </c>
      <c r="BZ1120"/>
      <c r="CA1120"/>
      <c r="CB1120"/>
      <c r="CC1120"/>
      <c r="CD1120">
        <v>0</v>
      </c>
      <c r="CE1120"/>
      <c r="CF1120">
        <v>0</v>
      </c>
    </row>
    <row r="1121" spans="1:85" hidden="1" x14ac:dyDescent="0.35">
      <c r="A1121" t="s">
        <v>1273</v>
      </c>
      <c r="B1121" t="s">
        <v>4059</v>
      </c>
      <c r="C1121">
        <v>1050.271</v>
      </c>
      <c r="D1121">
        <v>8.6430000000000007</v>
      </c>
      <c r="E1121">
        <v>191.87200000000001</v>
      </c>
      <c r="F1121">
        <v>7.0010000000000003</v>
      </c>
      <c r="G1121" t="s">
        <v>2884</v>
      </c>
      <c r="I1121">
        <v>146.19</v>
      </c>
      <c r="J1121">
        <v>1050.2739999999999</v>
      </c>
      <c r="K1121" s="68">
        <v>196.19</v>
      </c>
      <c r="L1121">
        <v>9</v>
      </c>
      <c r="M1121">
        <v>3</v>
      </c>
      <c r="N1121" t="s">
        <v>4059</v>
      </c>
      <c r="O1121">
        <v>1.833</v>
      </c>
      <c r="P1121">
        <v>10</v>
      </c>
      <c r="Q1121">
        <v>8.6430000000000007</v>
      </c>
      <c r="R1121">
        <v>1050.2719999999999</v>
      </c>
      <c r="S1121">
        <v>6.6429999999999998</v>
      </c>
      <c r="T1121">
        <v>192.73599999999999</v>
      </c>
      <c r="U1121">
        <v>5.601</v>
      </c>
      <c r="V1121">
        <v>100</v>
      </c>
      <c r="W1121">
        <v>0.86199999999999999</v>
      </c>
      <c r="X1121">
        <v>1.593</v>
      </c>
      <c r="Y1121">
        <v>21.905000000000001</v>
      </c>
      <c r="Z1121">
        <v>22.51</v>
      </c>
      <c r="AA1121">
        <v>0.61899999999999999</v>
      </c>
      <c r="AB1121">
        <v>0</v>
      </c>
      <c r="AC1121" t="b">
        <v>1</v>
      </c>
      <c r="BM1121" t="s">
        <v>2905</v>
      </c>
      <c r="BN1121" t="s">
        <v>2905</v>
      </c>
      <c r="BO1121" t="s">
        <v>3359</v>
      </c>
      <c r="BT1121"/>
      <c r="BU1121"/>
      <c r="BX1121"/>
      <c r="BZ1121"/>
      <c r="CA1121"/>
      <c r="CB1121"/>
      <c r="CC1121"/>
      <c r="CD1121">
        <v>0</v>
      </c>
      <c r="CE1121"/>
      <c r="CF1121">
        <v>0</v>
      </c>
    </row>
    <row r="1122" spans="1:85" hidden="1" x14ac:dyDescent="0.35">
      <c r="A1122" t="s">
        <v>1274</v>
      </c>
      <c r="B1122" t="s">
        <v>4060</v>
      </c>
      <c r="C1122">
        <v>1068.26</v>
      </c>
      <c r="D1122">
        <v>36.813000000000002</v>
      </c>
      <c r="E1122">
        <v>315.77199999999999</v>
      </c>
      <c r="F1122">
        <v>11.308999999999999</v>
      </c>
      <c r="G1122" t="s">
        <v>2884</v>
      </c>
      <c r="I1122">
        <v>273.81</v>
      </c>
      <c r="J1122">
        <v>1068.2819999999999</v>
      </c>
      <c r="K1122" s="68">
        <v>322.41000000000003</v>
      </c>
      <c r="L1122">
        <v>7</v>
      </c>
      <c r="M1122">
        <v>3</v>
      </c>
      <c r="N1122" t="s">
        <v>4060</v>
      </c>
      <c r="O1122">
        <v>2.2160000000000002</v>
      </c>
      <c r="P1122">
        <v>10</v>
      </c>
      <c r="Q1122">
        <v>36.813000000000002</v>
      </c>
      <c r="R1122">
        <v>1068.2650000000001</v>
      </c>
      <c r="S1122">
        <v>29.45</v>
      </c>
      <c r="T1122">
        <v>317.10000000000002</v>
      </c>
      <c r="U1122">
        <v>9.0470000000000006</v>
      </c>
      <c r="V1122">
        <v>100</v>
      </c>
      <c r="W1122">
        <v>0.75700000000000001</v>
      </c>
      <c r="X1122">
        <v>1.655</v>
      </c>
      <c r="Y1122">
        <v>21.484999999999999</v>
      </c>
      <c r="Z1122">
        <v>22.4</v>
      </c>
      <c r="AA1122">
        <v>0.61699999999999999</v>
      </c>
      <c r="AB1122">
        <v>0</v>
      </c>
      <c r="AC1122" t="b">
        <v>1</v>
      </c>
      <c r="BM1122" t="s">
        <v>2887</v>
      </c>
      <c r="BN1122" t="s">
        <v>2887</v>
      </c>
      <c r="BO1122" t="s">
        <v>2888</v>
      </c>
      <c r="BT1122"/>
      <c r="BU1122"/>
      <c r="BX1122"/>
      <c r="BZ1122"/>
      <c r="CA1122"/>
      <c r="CB1122"/>
      <c r="CC1122"/>
      <c r="CD1122">
        <v>0</v>
      </c>
      <c r="CE1122"/>
      <c r="CF1122">
        <v>0</v>
      </c>
    </row>
    <row r="1123" spans="1:85" hidden="1" x14ac:dyDescent="0.35">
      <c r="A1123" t="s">
        <v>1275</v>
      </c>
      <c r="B1123" t="s">
        <v>4061</v>
      </c>
      <c r="C1123">
        <v>1068.2729999999999</v>
      </c>
      <c r="D1123">
        <v>19.895</v>
      </c>
      <c r="E1123">
        <v>139.44</v>
      </c>
      <c r="F1123">
        <v>107.39700000000001</v>
      </c>
      <c r="G1123" t="s">
        <v>2884</v>
      </c>
      <c r="I1123">
        <v>150</v>
      </c>
      <c r="J1123">
        <v>1068.2829999999999</v>
      </c>
      <c r="K1123" s="68">
        <v>198.59800000000001</v>
      </c>
      <c r="L1123">
        <v>1.1479999999999999</v>
      </c>
      <c r="M1123">
        <v>1</v>
      </c>
      <c r="N1123" t="s">
        <v>4061</v>
      </c>
      <c r="O1123">
        <v>2.194</v>
      </c>
      <c r="P1123">
        <v>0</v>
      </c>
      <c r="Q1123">
        <v>0</v>
      </c>
      <c r="R1123">
        <v>1068.2829999999999</v>
      </c>
      <c r="S1123">
        <v>0</v>
      </c>
      <c r="T1123">
        <v>198.59800000000001</v>
      </c>
      <c r="U1123">
        <v>0</v>
      </c>
      <c r="V1123">
        <v>0</v>
      </c>
      <c r="W1123">
        <v>0</v>
      </c>
      <c r="X1123">
        <v>0</v>
      </c>
      <c r="Y1123">
        <v>0</v>
      </c>
      <c r="Z1123">
        <v>0</v>
      </c>
      <c r="AA1123">
        <v>0</v>
      </c>
      <c r="AB1123">
        <v>0</v>
      </c>
      <c r="AC1123" t="b">
        <v>1</v>
      </c>
      <c r="AE1123">
        <v>0</v>
      </c>
      <c r="AF1123">
        <v>0</v>
      </c>
      <c r="AG1123">
        <v>0</v>
      </c>
      <c r="AH1123">
        <v>0</v>
      </c>
      <c r="AI1123">
        <v>0</v>
      </c>
      <c r="AJ1123">
        <v>0</v>
      </c>
      <c r="AK1123">
        <v>0</v>
      </c>
      <c r="AL1123">
        <v>0</v>
      </c>
      <c r="AM1123">
        <v>0</v>
      </c>
      <c r="AN1123">
        <v>0</v>
      </c>
      <c r="AO1123">
        <v>0</v>
      </c>
      <c r="AP1123">
        <v>0</v>
      </c>
      <c r="AQ1123">
        <v>0</v>
      </c>
      <c r="AR1123">
        <v>0</v>
      </c>
      <c r="AS1123">
        <v>0</v>
      </c>
      <c r="AT1123">
        <v>0</v>
      </c>
      <c r="AU1123">
        <v>0</v>
      </c>
      <c r="AV1123">
        <v>0</v>
      </c>
      <c r="AW1123">
        <v>0</v>
      </c>
      <c r="AX1123">
        <v>0</v>
      </c>
      <c r="AY1123" t="b">
        <v>0</v>
      </c>
      <c r="AZ1123">
        <v>0</v>
      </c>
      <c r="BI1123">
        <v>0</v>
      </c>
      <c r="BJ1123">
        <v>0</v>
      </c>
      <c r="BK1123">
        <v>0</v>
      </c>
      <c r="BM1123" t="s">
        <v>2887</v>
      </c>
      <c r="BN1123" t="s">
        <v>2887</v>
      </c>
      <c r="BO1123" t="s">
        <v>2888</v>
      </c>
      <c r="BT1123"/>
      <c r="BU1123"/>
      <c r="BX1123"/>
      <c r="BY1123" t="s">
        <v>2903</v>
      </c>
      <c r="BZ1123"/>
      <c r="CA1123"/>
      <c r="CB1123"/>
      <c r="CC1123"/>
      <c r="CD1123">
        <v>0</v>
      </c>
      <c r="CE1123"/>
      <c r="CF1123">
        <v>0</v>
      </c>
    </row>
    <row r="1124" spans="1:85" hidden="1" x14ac:dyDescent="0.35">
      <c r="A1124" t="s">
        <v>1276</v>
      </c>
      <c r="B1124" t="s">
        <v>4062</v>
      </c>
      <c r="C1124">
        <v>1068.26</v>
      </c>
      <c r="D1124">
        <v>39.896000000000001</v>
      </c>
      <c r="E1124">
        <v>349.68299999999999</v>
      </c>
      <c r="F1124">
        <v>21.137</v>
      </c>
      <c r="G1124" t="s">
        <v>2884</v>
      </c>
      <c r="I1124">
        <v>313.81</v>
      </c>
      <c r="J1124">
        <v>1068.2829999999999</v>
      </c>
      <c r="K1124" s="68">
        <v>2.41</v>
      </c>
      <c r="L1124">
        <v>6</v>
      </c>
      <c r="M1124">
        <v>3</v>
      </c>
      <c r="N1124" t="s">
        <v>4062</v>
      </c>
      <c r="O1124">
        <v>2.2149999999999999</v>
      </c>
      <c r="P1124">
        <v>10</v>
      </c>
      <c r="Q1124">
        <v>39.896000000000001</v>
      </c>
      <c r="R1124">
        <v>1068.2650000000001</v>
      </c>
      <c r="S1124">
        <v>31.917000000000002</v>
      </c>
      <c r="T1124">
        <v>352.22800000000001</v>
      </c>
      <c r="U1124">
        <v>16.908999999999999</v>
      </c>
      <c r="V1124">
        <v>100</v>
      </c>
      <c r="W1124">
        <v>1.1020000000000001</v>
      </c>
      <c r="X1124">
        <v>2.2360000000000002</v>
      </c>
      <c r="Y1124">
        <v>22.13</v>
      </c>
      <c r="Z1124">
        <v>22.4</v>
      </c>
      <c r="AA1124">
        <v>0.61699999999999999</v>
      </c>
      <c r="AB1124">
        <v>0</v>
      </c>
      <c r="AC1124" t="b">
        <v>1</v>
      </c>
      <c r="BM1124" t="s">
        <v>2887</v>
      </c>
      <c r="BN1124" t="s">
        <v>2887</v>
      </c>
      <c r="BO1124" t="s">
        <v>2888</v>
      </c>
      <c r="BT1124"/>
      <c r="BU1124"/>
      <c r="BX1124"/>
      <c r="BZ1124"/>
      <c r="CA1124"/>
      <c r="CB1124"/>
      <c r="CC1124"/>
      <c r="CD1124">
        <v>0</v>
      </c>
      <c r="CE1124"/>
      <c r="CF1124">
        <v>0</v>
      </c>
    </row>
    <row r="1125" spans="1:85" hidden="1" x14ac:dyDescent="0.35">
      <c r="A1125" t="s">
        <v>1277</v>
      </c>
      <c r="B1125" t="s">
        <v>4063</v>
      </c>
      <c r="C1125">
        <v>1068.2739999999999</v>
      </c>
      <c r="D1125">
        <v>14.920999999999999</v>
      </c>
      <c r="E1125">
        <v>83.834000000000003</v>
      </c>
      <c r="F1125">
        <v>8.4339999999999993</v>
      </c>
      <c r="G1125" t="s">
        <v>2884</v>
      </c>
      <c r="I1125">
        <v>38.76</v>
      </c>
      <c r="J1125">
        <v>1068.2840000000001</v>
      </c>
      <c r="K1125" s="68">
        <v>87.36</v>
      </c>
      <c r="L1125">
        <v>6</v>
      </c>
      <c r="M1125">
        <v>3</v>
      </c>
      <c r="N1125" t="s">
        <v>4063</v>
      </c>
      <c r="O1125">
        <v>2.2130000000000001</v>
      </c>
      <c r="P1125">
        <v>10</v>
      </c>
      <c r="Q1125">
        <v>14.920999999999999</v>
      </c>
      <c r="R1125">
        <v>1068.2760000000001</v>
      </c>
      <c r="S1125">
        <v>11.936999999999999</v>
      </c>
      <c r="T1125">
        <v>84.539000000000001</v>
      </c>
      <c r="U1125">
        <v>6.7480000000000002</v>
      </c>
      <c r="V1125">
        <v>100</v>
      </c>
      <c r="W1125">
        <v>0.97699999999999998</v>
      </c>
      <c r="X1125">
        <v>1.393</v>
      </c>
      <c r="Y1125">
        <v>22.27</v>
      </c>
      <c r="Z1125">
        <v>22.4</v>
      </c>
      <c r="AA1125">
        <v>0.61699999999999999</v>
      </c>
      <c r="AB1125">
        <v>0</v>
      </c>
      <c r="AC1125" t="b">
        <v>1</v>
      </c>
      <c r="BM1125" t="s">
        <v>2887</v>
      </c>
      <c r="BN1125" t="s">
        <v>2887</v>
      </c>
      <c r="BO1125" t="s">
        <v>2888</v>
      </c>
      <c r="BT1125"/>
      <c r="BU1125"/>
      <c r="BX1125"/>
      <c r="BZ1125"/>
      <c r="CA1125"/>
      <c r="CB1125"/>
      <c r="CC1125"/>
      <c r="CD1125">
        <v>0</v>
      </c>
      <c r="CE1125"/>
      <c r="CF1125">
        <v>0</v>
      </c>
    </row>
    <row r="1126" spans="1:85" hidden="1" x14ac:dyDescent="0.35">
      <c r="A1126" t="s">
        <v>1278</v>
      </c>
      <c r="B1126" t="s">
        <v>4064</v>
      </c>
      <c r="C1126">
        <v>1068.278</v>
      </c>
      <c r="D1126">
        <v>11.22</v>
      </c>
      <c r="E1126">
        <v>190.851</v>
      </c>
      <c r="F1126">
        <v>7.1710000000000003</v>
      </c>
      <c r="G1126" t="s">
        <v>2884</v>
      </c>
      <c r="I1126">
        <v>146.19</v>
      </c>
      <c r="J1126">
        <v>1068.2840000000001</v>
      </c>
      <c r="K1126" s="68">
        <v>194.79</v>
      </c>
      <c r="L1126">
        <v>7</v>
      </c>
      <c r="M1126">
        <v>3</v>
      </c>
      <c r="N1126" t="s">
        <v>4064</v>
      </c>
      <c r="O1126">
        <v>2.2130000000000001</v>
      </c>
      <c r="P1126">
        <v>10</v>
      </c>
      <c r="Q1126">
        <v>11.22</v>
      </c>
      <c r="R1126">
        <v>1068.279</v>
      </c>
      <c r="S1126">
        <v>8.9760000000000009</v>
      </c>
      <c r="T1126">
        <v>191.63900000000001</v>
      </c>
      <c r="U1126">
        <v>5.7370000000000001</v>
      </c>
      <c r="V1126">
        <v>100</v>
      </c>
      <c r="W1126">
        <v>0.92100000000000004</v>
      </c>
      <c r="X1126">
        <v>1.373</v>
      </c>
      <c r="Y1126">
        <v>22.54</v>
      </c>
      <c r="Z1126">
        <v>22.4</v>
      </c>
      <c r="AA1126">
        <v>0.61699999999999999</v>
      </c>
      <c r="AB1126">
        <v>0</v>
      </c>
      <c r="AC1126" t="b">
        <v>1</v>
      </c>
      <c r="BM1126" t="s">
        <v>2887</v>
      </c>
      <c r="BN1126" t="s">
        <v>2887</v>
      </c>
      <c r="BO1126" t="s">
        <v>2888</v>
      </c>
      <c r="BT1126"/>
      <c r="BU1126"/>
      <c r="BX1126"/>
      <c r="BZ1126"/>
      <c r="CA1126"/>
      <c r="CB1126"/>
      <c r="CC1126"/>
      <c r="CD1126">
        <v>0</v>
      </c>
      <c r="CE1126"/>
      <c r="CF1126">
        <v>0</v>
      </c>
    </row>
    <row r="1127" spans="1:85" hidden="1" x14ac:dyDescent="0.35">
      <c r="A1127" t="s">
        <v>1279</v>
      </c>
      <c r="B1127" t="s">
        <v>4065</v>
      </c>
      <c r="C1127">
        <v>1068.277</v>
      </c>
      <c r="D1127">
        <v>23.805</v>
      </c>
      <c r="E1127">
        <v>349.59100000000001</v>
      </c>
      <c r="F1127">
        <v>80.417000000000002</v>
      </c>
      <c r="G1127" t="s">
        <v>2884</v>
      </c>
      <c r="I1127">
        <v>0</v>
      </c>
      <c r="J1127">
        <v>1068.2850000000001</v>
      </c>
      <c r="K1127" s="68">
        <v>48.597999999999999</v>
      </c>
      <c r="L1127">
        <v>-0.93600000000000005</v>
      </c>
      <c r="M1127">
        <v>1</v>
      </c>
      <c r="N1127" t="s">
        <v>4065</v>
      </c>
      <c r="O1127">
        <v>2.194</v>
      </c>
      <c r="P1127">
        <v>0</v>
      </c>
      <c r="Q1127">
        <v>0</v>
      </c>
      <c r="R1127">
        <v>1068.2850000000001</v>
      </c>
      <c r="S1127">
        <v>0</v>
      </c>
      <c r="T1127">
        <v>48.597999999999999</v>
      </c>
      <c r="U1127">
        <v>0</v>
      </c>
      <c r="V1127">
        <v>0</v>
      </c>
      <c r="W1127">
        <v>0</v>
      </c>
      <c r="X1127">
        <v>0</v>
      </c>
      <c r="Y1127">
        <v>0</v>
      </c>
      <c r="Z1127">
        <v>0</v>
      </c>
      <c r="AA1127">
        <v>0</v>
      </c>
      <c r="AB1127">
        <v>0</v>
      </c>
      <c r="AC1127" t="b">
        <v>1</v>
      </c>
      <c r="AE1127">
        <v>0</v>
      </c>
      <c r="AF1127">
        <v>0</v>
      </c>
      <c r="AG1127">
        <v>0</v>
      </c>
      <c r="AH1127">
        <v>0</v>
      </c>
      <c r="AI1127">
        <v>0</v>
      </c>
      <c r="AJ1127">
        <v>0</v>
      </c>
      <c r="AK1127">
        <v>0</v>
      </c>
      <c r="AL1127">
        <v>0</v>
      </c>
      <c r="AM1127">
        <v>0</v>
      </c>
      <c r="AN1127">
        <v>0</v>
      </c>
      <c r="AO1127">
        <v>0</v>
      </c>
      <c r="AP1127">
        <v>0</v>
      </c>
      <c r="AQ1127">
        <v>0</v>
      </c>
      <c r="AR1127">
        <v>0</v>
      </c>
      <c r="AS1127">
        <v>0</v>
      </c>
      <c r="AT1127">
        <v>0</v>
      </c>
      <c r="AU1127">
        <v>0</v>
      </c>
      <c r="AV1127">
        <v>0</v>
      </c>
      <c r="AW1127">
        <v>0</v>
      </c>
      <c r="AX1127">
        <v>0</v>
      </c>
      <c r="AY1127" t="b">
        <v>0</v>
      </c>
      <c r="AZ1127">
        <v>0</v>
      </c>
      <c r="BI1127">
        <v>0</v>
      </c>
      <c r="BJ1127">
        <v>0</v>
      </c>
      <c r="BK1127">
        <v>0</v>
      </c>
      <c r="BM1127" t="s">
        <v>2887</v>
      </c>
      <c r="BN1127" t="s">
        <v>3288</v>
      </c>
      <c r="BO1127" t="s">
        <v>2888</v>
      </c>
      <c r="BT1127"/>
      <c r="BU1127"/>
      <c r="BX1127"/>
      <c r="BY1127" t="s">
        <v>2903</v>
      </c>
      <c r="BZ1127"/>
      <c r="CA1127"/>
      <c r="CB1127"/>
      <c r="CC1127"/>
      <c r="CD1127">
        <v>0</v>
      </c>
      <c r="CE1127"/>
      <c r="CF1127">
        <v>0</v>
      </c>
    </row>
    <row r="1128" spans="1:85" hidden="1" x14ac:dyDescent="0.35">
      <c r="A1128" t="s">
        <v>1280</v>
      </c>
      <c r="B1128" t="s">
        <v>4066</v>
      </c>
      <c r="C1128">
        <v>1068.3050000000001</v>
      </c>
      <c r="D1128">
        <v>52.325000000000003</v>
      </c>
      <c r="E1128">
        <v>299.43400000000003</v>
      </c>
      <c r="F1128">
        <v>108.318</v>
      </c>
      <c r="G1128" t="s">
        <v>2884</v>
      </c>
      <c r="I1128">
        <v>345</v>
      </c>
      <c r="J1128">
        <v>1068.317</v>
      </c>
      <c r="K1128" s="68">
        <v>33.622999999999998</v>
      </c>
      <c r="L1128">
        <v>0.78600000000000003</v>
      </c>
      <c r="M1128">
        <v>1</v>
      </c>
      <c r="N1128" t="s">
        <v>4066</v>
      </c>
      <c r="O1128">
        <v>2.1579999999999999</v>
      </c>
      <c r="P1128">
        <v>0</v>
      </c>
      <c r="Q1128">
        <v>0</v>
      </c>
      <c r="R1128">
        <v>1068.317</v>
      </c>
      <c r="S1128">
        <v>0</v>
      </c>
      <c r="T1128">
        <v>33.622999999999998</v>
      </c>
      <c r="U1128">
        <v>0</v>
      </c>
      <c r="V1128">
        <v>0</v>
      </c>
      <c r="W1128">
        <v>0</v>
      </c>
      <c r="X1128">
        <v>0</v>
      </c>
      <c r="Y1128">
        <v>0</v>
      </c>
      <c r="Z1128">
        <v>0</v>
      </c>
      <c r="AA1128">
        <v>0</v>
      </c>
      <c r="AB1128">
        <v>0</v>
      </c>
      <c r="AC1128" t="b">
        <v>1</v>
      </c>
      <c r="AE1128">
        <v>0</v>
      </c>
      <c r="AF1128">
        <v>0</v>
      </c>
      <c r="AG1128">
        <v>0</v>
      </c>
      <c r="AH1128">
        <v>0</v>
      </c>
      <c r="AI1128">
        <v>0</v>
      </c>
      <c r="AJ1128">
        <v>0</v>
      </c>
      <c r="AK1128">
        <v>0</v>
      </c>
      <c r="AL1128">
        <v>0</v>
      </c>
      <c r="AM1128">
        <v>0</v>
      </c>
      <c r="AN1128">
        <v>0</v>
      </c>
      <c r="AO1128">
        <v>0</v>
      </c>
      <c r="AP1128">
        <v>0</v>
      </c>
      <c r="AQ1128">
        <v>0</v>
      </c>
      <c r="AR1128">
        <v>0</v>
      </c>
      <c r="AS1128">
        <v>0</v>
      </c>
      <c r="AT1128">
        <v>0</v>
      </c>
      <c r="AU1128">
        <v>0</v>
      </c>
      <c r="AV1128">
        <v>0</v>
      </c>
      <c r="AW1128">
        <v>0</v>
      </c>
      <c r="AX1128">
        <v>0</v>
      </c>
      <c r="AY1128" t="b">
        <v>0</v>
      </c>
      <c r="AZ1128">
        <v>0</v>
      </c>
      <c r="BI1128">
        <v>0</v>
      </c>
      <c r="BJ1128">
        <v>0</v>
      </c>
      <c r="BK1128">
        <v>0</v>
      </c>
      <c r="BM1128" t="s">
        <v>2887</v>
      </c>
      <c r="BN1128" t="s">
        <v>3288</v>
      </c>
      <c r="BO1128" t="s">
        <v>2888</v>
      </c>
      <c r="BT1128"/>
      <c r="BU1128"/>
      <c r="BX1128"/>
      <c r="BY1128" t="s">
        <v>2903</v>
      </c>
      <c r="BZ1128"/>
      <c r="CA1128"/>
      <c r="CB1128"/>
      <c r="CC1128"/>
      <c r="CD1128">
        <v>0</v>
      </c>
      <c r="CE1128"/>
      <c r="CF1128">
        <v>0</v>
      </c>
    </row>
    <row r="1129" spans="1:85" hidden="1" x14ac:dyDescent="0.35">
      <c r="A1129" t="s">
        <v>1281</v>
      </c>
      <c r="B1129" t="s">
        <v>4067</v>
      </c>
      <c r="C1129">
        <v>1068.319</v>
      </c>
      <c r="D1129">
        <v>20.919</v>
      </c>
      <c r="E1129">
        <v>162.47</v>
      </c>
      <c r="F1129">
        <v>72.373000000000005</v>
      </c>
      <c r="G1129" t="s">
        <v>2884</v>
      </c>
      <c r="I1129">
        <v>165</v>
      </c>
      <c r="J1129">
        <v>1068.326</v>
      </c>
      <c r="K1129" s="68">
        <v>213.62299999999999</v>
      </c>
      <c r="L1129">
        <v>0.84</v>
      </c>
      <c r="M1129">
        <v>1</v>
      </c>
      <c r="N1129" t="s">
        <v>4067</v>
      </c>
      <c r="O1129">
        <v>2.1480000000000001</v>
      </c>
      <c r="P1129">
        <v>0</v>
      </c>
      <c r="Q1129">
        <v>0</v>
      </c>
      <c r="R1129">
        <v>1068.326</v>
      </c>
      <c r="S1129">
        <v>0</v>
      </c>
      <c r="T1129">
        <v>213.62299999999999</v>
      </c>
      <c r="U1129">
        <v>0</v>
      </c>
      <c r="V1129">
        <v>0</v>
      </c>
      <c r="W1129">
        <v>0</v>
      </c>
      <c r="X1129">
        <v>0</v>
      </c>
      <c r="Y1129">
        <v>0</v>
      </c>
      <c r="Z1129">
        <v>0</v>
      </c>
      <c r="AA1129">
        <v>0</v>
      </c>
      <c r="AB1129">
        <v>0</v>
      </c>
      <c r="AC1129" t="b">
        <v>1</v>
      </c>
      <c r="AE1129">
        <v>0</v>
      </c>
      <c r="AF1129">
        <v>0</v>
      </c>
      <c r="AG1129">
        <v>0</v>
      </c>
      <c r="AH1129">
        <v>0</v>
      </c>
      <c r="AI1129">
        <v>0</v>
      </c>
      <c r="AJ1129">
        <v>0</v>
      </c>
      <c r="AK1129">
        <v>0</v>
      </c>
      <c r="AL1129">
        <v>0</v>
      </c>
      <c r="AM1129">
        <v>0</v>
      </c>
      <c r="AN1129">
        <v>0</v>
      </c>
      <c r="AO1129">
        <v>0</v>
      </c>
      <c r="AP1129">
        <v>0</v>
      </c>
      <c r="AQ1129">
        <v>0</v>
      </c>
      <c r="AR1129">
        <v>0</v>
      </c>
      <c r="AS1129">
        <v>0</v>
      </c>
      <c r="AT1129">
        <v>0</v>
      </c>
      <c r="AU1129">
        <v>0</v>
      </c>
      <c r="AV1129">
        <v>0</v>
      </c>
      <c r="AW1129">
        <v>0</v>
      </c>
      <c r="AX1129">
        <v>0</v>
      </c>
      <c r="AY1129" t="b">
        <v>0</v>
      </c>
      <c r="AZ1129">
        <v>0</v>
      </c>
      <c r="BI1129">
        <v>0</v>
      </c>
      <c r="BJ1129">
        <v>0</v>
      </c>
      <c r="BK1129">
        <v>0</v>
      </c>
      <c r="BM1129" t="s">
        <v>2905</v>
      </c>
      <c r="BN1129" t="s">
        <v>2887</v>
      </c>
      <c r="BO1129" t="s">
        <v>2888</v>
      </c>
      <c r="BT1129"/>
      <c r="BU1129"/>
      <c r="BX1129"/>
      <c r="BY1129" t="s">
        <v>2903</v>
      </c>
      <c r="BZ1129"/>
      <c r="CA1129"/>
      <c r="CB1129"/>
      <c r="CC1129"/>
      <c r="CD1129">
        <v>0</v>
      </c>
      <c r="CE1129"/>
      <c r="CF1129">
        <v>0</v>
      </c>
    </row>
    <row r="1130" spans="1:85" hidden="1" x14ac:dyDescent="0.35">
      <c r="A1130" t="s">
        <v>1282</v>
      </c>
      <c r="B1130" t="s">
        <v>4068</v>
      </c>
      <c r="C1130" s="51">
        <v>1084.1489999999999</v>
      </c>
      <c r="D1130">
        <v>14.945</v>
      </c>
      <c r="E1130" s="68">
        <v>94.662999999999997</v>
      </c>
      <c r="F1130">
        <v>6.3120000000000003</v>
      </c>
      <c r="G1130" t="s">
        <v>3339</v>
      </c>
      <c r="I1130">
        <v>53.81</v>
      </c>
      <c r="J1130">
        <v>1084.1579999999999</v>
      </c>
      <c r="K1130" s="73">
        <v>97.85</v>
      </c>
      <c r="L1130">
        <v>13</v>
      </c>
      <c r="M1130">
        <v>1</v>
      </c>
      <c r="N1130" s="51" t="s">
        <v>4068</v>
      </c>
      <c r="O1130">
        <v>2.3650000000000002</v>
      </c>
      <c r="P1130">
        <v>13.561999999999999</v>
      </c>
      <c r="Q1130">
        <v>14.945</v>
      </c>
      <c r="R1130">
        <v>1084.1510000000001</v>
      </c>
      <c r="S1130">
        <v>11.956</v>
      </c>
      <c r="T1130">
        <v>95.3</v>
      </c>
      <c r="U1130">
        <v>5.05</v>
      </c>
      <c r="V1130">
        <v>100</v>
      </c>
      <c r="W1130">
        <v>1.042</v>
      </c>
      <c r="X1130">
        <v>2.827</v>
      </c>
      <c r="Y1130">
        <v>21.89</v>
      </c>
      <c r="Z1130">
        <v>22.21</v>
      </c>
      <c r="AA1130">
        <v>0.61299999999999999</v>
      </c>
      <c r="AB1130">
        <v>0</v>
      </c>
      <c r="AC1130" t="b">
        <v>1</v>
      </c>
      <c r="AI1130">
        <v>1084.1489999999999</v>
      </c>
      <c r="AJ1130">
        <v>94.613</v>
      </c>
      <c r="AK1130">
        <v>1084.1559999999999</v>
      </c>
      <c r="AL1130">
        <v>97.39</v>
      </c>
      <c r="AM1130">
        <v>5.5519999999999996</v>
      </c>
      <c r="AN1130">
        <v>13.68</v>
      </c>
      <c r="AO1130">
        <v>16.39</v>
      </c>
      <c r="AP1130">
        <v>2.65</v>
      </c>
      <c r="AQ1130">
        <v>22.004000000000001</v>
      </c>
      <c r="AR1130">
        <v>1.454</v>
      </c>
      <c r="AS1130">
        <v>18.385000000000002</v>
      </c>
      <c r="AT1130">
        <v>2E-3</v>
      </c>
      <c r="AU1130">
        <v>0.38300000000000001</v>
      </c>
      <c r="AV1130">
        <v>0.71299999999999997</v>
      </c>
      <c r="AW1130">
        <v>0</v>
      </c>
      <c r="AX1130">
        <v>684753</v>
      </c>
      <c r="AY1130" t="b">
        <v>1</v>
      </c>
      <c r="AZ1130">
        <v>53.348999999999997</v>
      </c>
      <c r="BA1130">
        <v>1084.1489999999999</v>
      </c>
      <c r="BB1130">
        <v>14.945</v>
      </c>
      <c r="BC1130">
        <v>94.662999999999997</v>
      </c>
      <c r="BD1130">
        <v>6.3120000000000003</v>
      </c>
      <c r="BE1130">
        <v>1084.1579999999999</v>
      </c>
      <c r="BF1130">
        <v>97.85</v>
      </c>
      <c r="BG1130">
        <v>16</v>
      </c>
      <c r="BH1130">
        <v>3</v>
      </c>
      <c r="BI1130">
        <v>11.956</v>
      </c>
      <c r="BJ1130">
        <v>5.05</v>
      </c>
      <c r="BK1130">
        <v>2.8410000000000002</v>
      </c>
      <c r="BM1130" t="s">
        <v>144</v>
      </c>
      <c r="BN1130" t="s">
        <v>144</v>
      </c>
      <c r="BO1130" t="s">
        <v>3217</v>
      </c>
      <c r="BQ1130">
        <v>1</v>
      </c>
      <c r="BT1130" t="s">
        <v>3293</v>
      </c>
      <c r="BU1130"/>
      <c r="BV1130" t="s">
        <v>3684</v>
      </c>
      <c r="BX1130" s="51" t="s">
        <v>4069</v>
      </c>
      <c r="BZ1130"/>
      <c r="CA1130"/>
      <c r="CB1130">
        <v>16.39</v>
      </c>
      <c r="CC1130">
        <v>16.39</v>
      </c>
      <c r="CD1130">
        <v>0.03</v>
      </c>
      <c r="CE1130">
        <v>3.6999999999999998E-2</v>
      </c>
      <c r="CF1130">
        <v>0.88100000000000001</v>
      </c>
      <c r="CG1130" t="b">
        <f>IF(CE1130*100&lt;CC1130,TRUE,FALSE)</f>
        <v>1</v>
      </c>
    </row>
    <row r="1131" spans="1:85" hidden="1" x14ac:dyDescent="0.35">
      <c r="A1131" t="s">
        <v>1283</v>
      </c>
      <c r="B1131" t="s">
        <v>4070</v>
      </c>
      <c r="C1131">
        <v>1084.7360000000001</v>
      </c>
      <c r="D1131">
        <v>42.719000000000001</v>
      </c>
      <c r="E1131">
        <v>184.60499999999999</v>
      </c>
      <c r="F1131">
        <v>6.2949999999999999</v>
      </c>
      <c r="G1131" t="s">
        <v>2884</v>
      </c>
      <c r="I1131">
        <v>146.19</v>
      </c>
      <c r="J1131">
        <v>1084.7619999999999</v>
      </c>
      <c r="K1131" s="68">
        <v>190.13</v>
      </c>
      <c r="L1131">
        <v>12</v>
      </c>
      <c r="M1131">
        <v>3</v>
      </c>
      <c r="N1131" t="s">
        <v>4070</v>
      </c>
      <c r="O1131">
        <v>2.3759999999999999</v>
      </c>
      <c r="P1131">
        <v>11.083</v>
      </c>
      <c r="Q1131">
        <v>42.719000000000001</v>
      </c>
      <c r="R1131">
        <v>1084.741</v>
      </c>
      <c r="S1131">
        <v>34.174999999999997</v>
      </c>
      <c r="T1131">
        <v>185.71</v>
      </c>
      <c r="U1131">
        <v>5.0359999999999996</v>
      </c>
      <c r="V1131">
        <v>100</v>
      </c>
      <c r="W1131">
        <v>0.37</v>
      </c>
      <c r="X1131">
        <v>1.4219999999999999</v>
      </c>
      <c r="Y1131">
        <v>21.405000000000001</v>
      </c>
      <c r="Z1131">
        <v>22.21</v>
      </c>
      <c r="AA1131">
        <v>0.61299999999999999</v>
      </c>
      <c r="AB1131">
        <v>0</v>
      </c>
      <c r="AC1131" t="b">
        <v>1</v>
      </c>
      <c r="BM1131" t="s">
        <v>2905</v>
      </c>
      <c r="BN1131" t="s">
        <v>2887</v>
      </c>
      <c r="BO1131" t="s">
        <v>2888</v>
      </c>
      <c r="BT1131"/>
      <c r="BU1131"/>
      <c r="BX1131"/>
      <c r="BZ1131"/>
      <c r="CA1131"/>
      <c r="CB1131"/>
      <c r="CC1131"/>
      <c r="CD1131">
        <v>0</v>
      </c>
      <c r="CE1131"/>
      <c r="CF1131">
        <v>0</v>
      </c>
    </row>
    <row r="1132" spans="1:85" hidden="1" x14ac:dyDescent="0.35">
      <c r="A1132" t="s">
        <v>1284</v>
      </c>
      <c r="B1132" t="s">
        <v>4071</v>
      </c>
      <c r="C1132">
        <v>1084.7729999999999</v>
      </c>
      <c r="D1132">
        <v>16.943000000000001</v>
      </c>
      <c r="E1132">
        <v>142.04599999999999</v>
      </c>
      <c r="F1132">
        <v>86.891999999999996</v>
      </c>
      <c r="G1132" t="s">
        <v>2884</v>
      </c>
      <c r="I1132">
        <v>150</v>
      </c>
      <c r="J1132">
        <v>1084.78</v>
      </c>
      <c r="K1132" s="68">
        <v>193.93799999999999</v>
      </c>
      <c r="L1132">
        <v>0.877</v>
      </c>
      <c r="M1132">
        <v>1</v>
      </c>
      <c r="N1132" t="s">
        <v>4071</v>
      </c>
      <c r="O1132">
        <v>2.323</v>
      </c>
      <c r="P1132">
        <v>0</v>
      </c>
      <c r="Q1132">
        <v>0</v>
      </c>
      <c r="R1132">
        <v>1084.78</v>
      </c>
      <c r="S1132">
        <v>0</v>
      </c>
      <c r="T1132">
        <v>193.93799999999999</v>
      </c>
      <c r="U1132">
        <v>0</v>
      </c>
      <c r="V1132">
        <v>0</v>
      </c>
      <c r="W1132">
        <v>0</v>
      </c>
      <c r="X1132">
        <v>0</v>
      </c>
      <c r="Y1132">
        <v>0</v>
      </c>
      <c r="Z1132">
        <v>0</v>
      </c>
      <c r="AA1132">
        <v>0</v>
      </c>
      <c r="AB1132">
        <v>0</v>
      </c>
      <c r="AC1132" t="b">
        <v>1</v>
      </c>
      <c r="AE1132">
        <v>0</v>
      </c>
      <c r="AF1132">
        <v>0</v>
      </c>
      <c r="AG1132">
        <v>0</v>
      </c>
      <c r="AH1132">
        <v>0</v>
      </c>
      <c r="AI1132">
        <v>0</v>
      </c>
      <c r="AJ1132">
        <v>0</v>
      </c>
      <c r="AK1132">
        <v>0</v>
      </c>
      <c r="AL1132">
        <v>0</v>
      </c>
      <c r="AM1132">
        <v>0</v>
      </c>
      <c r="AN1132">
        <v>0</v>
      </c>
      <c r="AO1132">
        <v>0</v>
      </c>
      <c r="AP1132">
        <v>0</v>
      </c>
      <c r="AQ1132">
        <v>0</v>
      </c>
      <c r="AR1132">
        <v>0</v>
      </c>
      <c r="AS1132">
        <v>0</v>
      </c>
      <c r="AT1132">
        <v>0</v>
      </c>
      <c r="AU1132">
        <v>0</v>
      </c>
      <c r="AV1132">
        <v>0</v>
      </c>
      <c r="AW1132">
        <v>0</v>
      </c>
      <c r="AX1132">
        <v>0</v>
      </c>
      <c r="AY1132" t="b">
        <v>0</v>
      </c>
      <c r="AZ1132">
        <v>0</v>
      </c>
      <c r="BI1132">
        <v>0</v>
      </c>
      <c r="BJ1132">
        <v>0</v>
      </c>
      <c r="BK1132">
        <v>0</v>
      </c>
      <c r="BM1132" t="s">
        <v>2887</v>
      </c>
      <c r="BN1132" t="s">
        <v>2887</v>
      </c>
      <c r="BO1132" t="s">
        <v>2888</v>
      </c>
      <c r="BT1132"/>
      <c r="BU1132"/>
      <c r="BX1132"/>
      <c r="BY1132" t="s">
        <v>2903</v>
      </c>
      <c r="BZ1132"/>
      <c r="CA1132"/>
      <c r="CB1132"/>
      <c r="CC1132"/>
      <c r="CD1132">
        <v>0</v>
      </c>
      <c r="CE1132"/>
      <c r="CF1132">
        <v>0</v>
      </c>
    </row>
    <row r="1133" spans="1:85" hidden="1" x14ac:dyDescent="0.35">
      <c r="A1133" t="s">
        <v>1285</v>
      </c>
      <c r="B1133" t="s">
        <v>4072</v>
      </c>
      <c r="C1133">
        <v>1084.787</v>
      </c>
      <c r="D1133">
        <v>36.548000000000002</v>
      </c>
      <c r="E1133">
        <v>283.94</v>
      </c>
      <c r="F1133">
        <v>99.471999999999994</v>
      </c>
      <c r="G1133" t="s">
        <v>2884</v>
      </c>
      <c r="I1133">
        <v>315</v>
      </c>
      <c r="J1133">
        <v>1084.799</v>
      </c>
      <c r="K1133" s="68">
        <v>358.93799999999999</v>
      </c>
      <c r="L1133">
        <v>0.89200000000000002</v>
      </c>
      <c r="M1133">
        <v>1</v>
      </c>
      <c r="N1133" t="s">
        <v>4072</v>
      </c>
      <c r="O1133">
        <v>2.3140000000000001</v>
      </c>
      <c r="P1133">
        <v>0</v>
      </c>
      <c r="Q1133">
        <v>0</v>
      </c>
      <c r="R1133">
        <v>1084.799</v>
      </c>
      <c r="S1133">
        <v>0</v>
      </c>
      <c r="T1133">
        <v>358.93799999999999</v>
      </c>
      <c r="U1133">
        <v>0</v>
      </c>
      <c r="V1133">
        <v>0</v>
      </c>
      <c r="W1133">
        <v>0</v>
      </c>
      <c r="X1133">
        <v>0</v>
      </c>
      <c r="Y1133">
        <v>0</v>
      </c>
      <c r="Z1133">
        <v>0</v>
      </c>
      <c r="AA1133">
        <v>0</v>
      </c>
      <c r="AB1133">
        <v>0</v>
      </c>
      <c r="AC1133" t="b">
        <v>1</v>
      </c>
      <c r="AE1133">
        <v>0</v>
      </c>
      <c r="AF1133">
        <v>0</v>
      </c>
      <c r="AG1133">
        <v>0</v>
      </c>
      <c r="AH1133">
        <v>0</v>
      </c>
      <c r="AI1133">
        <v>0</v>
      </c>
      <c r="AJ1133">
        <v>0</v>
      </c>
      <c r="AK1133">
        <v>0</v>
      </c>
      <c r="AL1133">
        <v>0</v>
      </c>
      <c r="AM1133">
        <v>0</v>
      </c>
      <c r="AN1133">
        <v>0</v>
      </c>
      <c r="AO1133">
        <v>0</v>
      </c>
      <c r="AP1133">
        <v>0</v>
      </c>
      <c r="AQ1133">
        <v>0</v>
      </c>
      <c r="AR1133">
        <v>0</v>
      </c>
      <c r="AS1133">
        <v>0</v>
      </c>
      <c r="AT1133">
        <v>0</v>
      </c>
      <c r="AU1133">
        <v>0</v>
      </c>
      <c r="AV1133">
        <v>0</v>
      </c>
      <c r="AW1133">
        <v>0</v>
      </c>
      <c r="AX1133">
        <v>0</v>
      </c>
      <c r="AY1133" t="b">
        <v>0</v>
      </c>
      <c r="AZ1133">
        <v>0</v>
      </c>
      <c r="BI1133">
        <v>0</v>
      </c>
      <c r="BJ1133">
        <v>0</v>
      </c>
      <c r="BK1133">
        <v>0</v>
      </c>
      <c r="BM1133" t="s">
        <v>3288</v>
      </c>
      <c r="BN1133" t="s">
        <v>3288</v>
      </c>
      <c r="BO1133" t="s">
        <v>2888</v>
      </c>
      <c r="BT1133"/>
      <c r="BU1133"/>
      <c r="BX1133"/>
      <c r="BY1133" t="s">
        <v>2903</v>
      </c>
      <c r="BZ1133"/>
      <c r="CA1133"/>
      <c r="CB1133"/>
      <c r="CC1133"/>
      <c r="CD1133">
        <v>0</v>
      </c>
      <c r="CE1133"/>
      <c r="CF1133">
        <v>0</v>
      </c>
    </row>
    <row r="1134" spans="1:85" hidden="1" x14ac:dyDescent="0.35">
      <c r="A1134" t="s">
        <v>1286</v>
      </c>
      <c r="B1134" t="s">
        <v>4073</v>
      </c>
      <c r="C1134">
        <v>1084.809</v>
      </c>
      <c r="D1134">
        <v>35.564</v>
      </c>
      <c r="E1134">
        <v>177.084</v>
      </c>
      <c r="F1134">
        <v>334.89100000000002</v>
      </c>
      <c r="G1134" t="s">
        <v>2884</v>
      </c>
      <c r="I1134">
        <v>66.19</v>
      </c>
      <c r="J1134">
        <v>1084.825</v>
      </c>
      <c r="K1134" s="68">
        <v>110.13</v>
      </c>
      <c r="L1134">
        <v>7</v>
      </c>
      <c r="M1134">
        <v>3</v>
      </c>
      <c r="N1134" t="s">
        <v>4073</v>
      </c>
      <c r="O1134">
        <v>2.3260000000000001</v>
      </c>
      <c r="P1134">
        <v>10</v>
      </c>
      <c r="Q1134">
        <v>35.564</v>
      </c>
      <c r="R1134">
        <v>1084.8119999999999</v>
      </c>
      <c r="S1134">
        <v>28.451000000000001</v>
      </c>
      <c r="T1134">
        <v>235.69300000000001</v>
      </c>
      <c r="U1134">
        <v>267.91199999999998</v>
      </c>
      <c r="V1134">
        <v>100</v>
      </c>
      <c r="W1134">
        <v>1.9790000000000001</v>
      </c>
      <c r="X1134">
        <v>4.4980000000000002</v>
      </c>
      <c r="Y1134">
        <v>20.765000000000001</v>
      </c>
      <c r="Z1134">
        <v>22.21</v>
      </c>
      <c r="AA1134">
        <v>0.61299999999999999</v>
      </c>
      <c r="AB1134">
        <v>0</v>
      </c>
      <c r="AC1134" t="b">
        <v>1</v>
      </c>
      <c r="BM1134" t="s">
        <v>2905</v>
      </c>
      <c r="BN1134" t="s">
        <v>3288</v>
      </c>
      <c r="BO1134" t="s">
        <v>2888</v>
      </c>
      <c r="BT1134"/>
      <c r="BU1134"/>
      <c r="BX1134"/>
      <c r="BZ1134"/>
      <c r="CA1134"/>
      <c r="CB1134"/>
      <c r="CC1134"/>
      <c r="CD1134">
        <v>0</v>
      </c>
      <c r="CE1134"/>
      <c r="CF1134">
        <v>0</v>
      </c>
    </row>
    <row r="1135" spans="1:85" hidden="1" x14ac:dyDescent="0.35">
      <c r="A1135" t="s">
        <v>1287</v>
      </c>
      <c r="B1135" t="s">
        <v>4074</v>
      </c>
      <c r="C1135">
        <v>1084.809</v>
      </c>
      <c r="D1135">
        <v>39.293999999999997</v>
      </c>
      <c r="E1135">
        <v>147.32300000000001</v>
      </c>
      <c r="F1135">
        <v>78.516000000000005</v>
      </c>
      <c r="G1135" t="s">
        <v>2884</v>
      </c>
      <c r="I1135">
        <v>113.81</v>
      </c>
      <c r="J1135">
        <v>1084.829</v>
      </c>
      <c r="K1135" s="68">
        <v>157.75</v>
      </c>
      <c r="L1135">
        <v>11</v>
      </c>
      <c r="M1135">
        <v>3</v>
      </c>
      <c r="N1135" t="s">
        <v>4074</v>
      </c>
      <c r="O1135">
        <v>2.3199999999999998</v>
      </c>
      <c r="P1135">
        <v>10.523</v>
      </c>
      <c r="Q1135">
        <v>39.293999999999997</v>
      </c>
      <c r="R1135">
        <v>1084.8130000000001</v>
      </c>
      <c r="S1135">
        <v>31.436</v>
      </c>
      <c r="T1135">
        <v>149.40799999999999</v>
      </c>
      <c r="U1135">
        <v>62.813000000000002</v>
      </c>
      <c r="V1135">
        <v>100</v>
      </c>
      <c r="W1135">
        <v>1.833</v>
      </c>
      <c r="X1135">
        <v>6.5339999999999998</v>
      </c>
      <c r="Y1135">
        <v>19.260000000000002</v>
      </c>
      <c r="Z1135">
        <v>22.21</v>
      </c>
      <c r="AA1135">
        <v>0.61299999999999999</v>
      </c>
      <c r="AB1135">
        <v>0</v>
      </c>
      <c r="AC1135" t="b">
        <v>1</v>
      </c>
      <c r="BM1135" t="s">
        <v>2905</v>
      </c>
      <c r="BN1135" t="s">
        <v>2887</v>
      </c>
      <c r="BO1135" t="s">
        <v>2888</v>
      </c>
      <c r="BT1135"/>
      <c r="BU1135"/>
      <c r="BX1135"/>
      <c r="BZ1135"/>
      <c r="CA1135"/>
      <c r="CB1135"/>
      <c r="CC1135"/>
      <c r="CD1135">
        <v>0</v>
      </c>
      <c r="CE1135"/>
      <c r="CF1135">
        <v>0</v>
      </c>
    </row>
    <row r="1136" spans="1:85" hidden="1" x14ac:dyDescent="0.35">
      <c r="A1136" t="s">
        <v>1288</v>
      </c>
      <c r="B1136" t="s">
        <v>4075</v>
      </c>
      <c r="C1136">
        <v>1102.8710000000001</v>
      </c>
      <c r="D1136">
        <v>17.992000000000001</v>
      </c>
      <c r="E1136">
        <v>215.50299999999999</v>
      </c>
      <c r="F1136">
        <v>8.5350000000000001</v>
      </c>
      <c r="G1136" t="s">
        <v>2884</v>
      </c>
      <c r="I1136">
        <v>186.19</v>
      </c>
      <c r="J1136">
        <v>1102.8810000000001</v>
      </c>
      <c r="K1136" s="68">
        <v>223.81</v>
      </c>
      <c r="L1136">
        <v>6</v>
      </c>
      <c r="M1136">
        <v>3</v>
      </c>
      <c r="N1136" t="s">
        <v>4075</v>
      </c>
      <c r="O1136">
        <v>1.8320000000000001</v>
      </c>
      <c r="P1136">
        <v>10</v>
      </c>
      <c r="Q1136">
        <v>17.992000000000001</v>
      </c>
      <c r="R1136">
        <v>1102.873</v>
      </c>
      <c r="S1136">
        <v>14.394</v>
      </c>
      <c r="T1136">
        <v>217.16499999999999</v>
      </c>
      <c r="U1136">
        <v>6.8280000000000003</v>
      </c>
      <c r="V1136">
        <v>100</v>
      </c>
      <c r="W1136">
        <v>0.90300000000000002</v>
      </c>
      <c r="X1136">
        <v>1.379</v>
      </c>
      <c r="Y1136">
        <v>22.9</v>
      </c>
      <c r="Z1136">
        <v>22.440999999999999</v>
      </c>
      <c r="AA1136">
        <v>0.61699999999999999</v>
      </c>
      <c r="AB1136">
        <v>0</v>
      </c>
      <c r="AC1136" t="b">
        <v>1</v>
      </c>
      <c r="BM1136" t="s">
        <v>2887</v>
      </c>
      <c r="BN1136" t="s">
        <v>2887</v>
      </c>
      <c r="BO1136" t="s">
        <v>2888</v>
      </c>
      <c r="BT1136"/>
      <c r="BU1136"/>
      <c r="BX1136"/>
      <c r="BZ1136"/>
      <c r="CA1136"/>
      <c r="CB1136"/>
      <c r="CC1136"/>
      <c r="CD1136">
        <v>0</v>
      </c>
      <c r="CE1136"/>
      <c r="CF1136">
        <v>0</v>
      </c>
    </row>
    <row r="1137" spans="1:84" hidden="1" x14ac:dyDescent="0.35">
      <c r="A1137" t="s">
        <v>1289</v>
      </c>
      <c r="B1137" t="s">
        <v>4076</v>
      </c>
      <c r="C1137">
        <v>1102.9010000000001</v>
      </c>
      <c r="D1137">
        <v>59.281999999999996</v>
      </c>
      <c r="E1137">
        <v>303.57600000000002</v>
      </c>
      <c r="F1137">
        <v>96.584999999999994</v>
      </c>
      <c r="G1137" t="s">
        <v>2884</v>
      </c>
      <c r="I1137">
        <v>315</v>
      </c>
      <c r="J1137">
        <v>1102.921</v>
      </c>
      <c r="K1137" s="68">
        <v>352.60300000000001</v>
      </c>
      <c r="L1137">
        <v>0.877</v>
      </c>
      <c r="M1137">
        <v>1</v>
      </c>
      <c r="N1137" t="s">
        <v>4076</v>
      </c>
      <c r="O1137">
        <v>1.8069999999999999</v>
      </c>
      <c r="P1137">
        <v>0</v>
      </c>
      <c r="Q1137">
        <v>0</v>
      </c>
      <c r="R1137">
        <v>1102.921</v>
      </c>
      <c r="S1137">
        <v>0</v>
      </c>
      <c r="T1137">
        <v>352.60300000000001</v>
      </c>
      <c r="U1137">
        <v>0</v>
      </c>
      <c r="V1137">
        <v>0</v>
      </c>
      <c r="W1137">
        <v>0</v>
      </c>
      <c r="X1137">
        <v>0</v>
      </c>
      <c r="Y1137">
        <v>0</v>
      </c>
      <c r="Z1137">
        <v>0</v>
      </c>
      <c r="AA1137">
        <v>0</v>
      </c>
      <c r="AB1137">
        <v>0</v>
      </c>
      <c r="AC1137" t="b">
        <v>1</v>
      </c>
      <c r="AE1137">
        <v>0</v>
      </c>
      <c r="AF1137">
        <v>0</v>
      </c>
      <c r="AG1137">
        <v>0</v>
      </c>
      <c r="AH1137">
        <v>0</v>
      </c>
      <c r="AI1137">
        <v>0</v>
      </c>
      <c r="AJ1137">
        <v>0</v>
      </c>
      <c r="AK1137">
        <v>0</v>
      </c>
      <c r="AL1137">
        <v>0</v>
      </c>
      <c r="AM1137">
        <v>0</v>
      </c>
      <c r="AN1137">
        <v>0</v>
      </c>
      <c r="AO1137">
        <v>0</v>
      </c>
      <c r="AP1137">
        <v>0</v>
      </c>
      <c r="AQ1137">
        <v>0</v>
      </c>
      <c r="AR1137">
        <v>0</v>
      </c>
      <c r="AS1137">
        <v>0</v>
      </c>
      <c r="AT1137">
        <v>0</v>
      </c>
      <c r="AU1137">
        <v>0</v>
      </c>
      <c r="AV1137">
        <v>0</v>
      </c>
      <c r="AW1137">
        <v>0</v>
      </c>
      <c r="AX1137">
        <v>0</v>
      </c>
      <c r="AY1137" t="b">
        <v>0</v>
      </c>
      <c r="AZ1137">
        <v>0</v>
      </c>
      <c r="BI1137">
        <v>0</v>
      </c>
      <c r="BJ1137">
        <v>0</v>
      </c>
      <c r="BK1137">
        <v>0</v>
      </c>
      <c r="BM1137" t="s">
        <v>2887</v>
      </c>
      <c r="BN1137" t="s">
        <v>3288</v>
      </c>
      <c r="BO1137" t="s">
        <v>2888</v>
      </c>
      <c r="BT1137"/>
      <c r="BU1137"/>
      <c r="BX1137"/>
      <c r="BY1137" t="s">
        <v>2903</v>
      </c>
      <c r="BZ1137"/>
      <c r="CA1137"/>
      <c r="CB1137"/>
      <c r="CC1137"/>
      <c r="CD1137">
        <v>0</v>
      </c>
      <c r="CE1137"/>
      <c r="CF1137">
        <v>0</v>
      </c>
    </row>
    <row r="1138" spans="1:84" hidden="1" x14ac:dyDescent="0.35">
      <c r="A1138" t="s">
        <v>1290</v>
      </c>
      <c r="B1138" t="s">
        <v>4077</v>
      </c>
      <c r="C1138">
        <v>1120.8820000000001</v>
      </c>
      <c r="D1138">
        <v>9.4109999999999996</v>
      </c>
      <c r="E1138">
        <v>317.529</v>
      </c>
      <c r="F1138">
        <v>6.2949999999999999</v>
      </c>
      <c r="G1138" t="s">
        <v>2884</v>
      </c>
      <c r="I1138">
        <v>286.19</v>
      </c>
      <c r="J1138">
        <v>1120.8879999999999</v>
      </c>
      <c r="K1138" s="68">
        <v>319.3</v>
      </c>
      <c r="L1138">
        <v>8</v>
      </c>
      <c r="M1138">
        <v>3</v>
      </c>
      <c r="N1138" t="s">
        <v>4077</v>
      </c>
      <c r="O1138">
        <v>1.7150000000000001</v>
      </c>
      <c r="P1138">
        <v>10</v>
      </c>
      <c r="Q1138">
        <v>9.4109999999999996</v>
      </c>
      <c r="R1138">
        <v>1120.883</v>
      </c>
      <c r="S1138">
        <v>7.4109999999999996</v>
      </c>
      <c r="T1138">
        <v>317.88299999999998</v>
      </c>
      <c r="U1138">
        <v>5.0359999999999996</v>
      </c>
      <c r="V1138">
        <v>100</v>
      </c>
      <c r="W1138">
        <v>0.83199999999999996</v>
      </c>
      <c r="X1138">
        <v>1.343</v>
      </c>
      <c r="Y1138">
        <v>22.164999999999999</v>
      </c>
      <c r="Z1138">
        <v>22.57</v>
      </c>
      <c r="AA1138">
        <v>0.62</v>
      </c>
      <c r="AB1138">
        <v>0</v>
      </c>
      <c r="AC1138" t="b">
        <v>1</v>
      </c>
      <c r="BM1138" t="s">
        <v>2887</v>
      </c>
      <c r="BN1138" t="s">
        <v>2887</v>
      </c>
      <c r="BO1138" t="s">
        <v>2888</v>
      </c>
      <c r="BT1138"/>
      <c r="BU1138"/>
      <c r="BX1138"/>
      <c r="BZ1138"/>
      <c r="CA1138"/>
      <c r="CB1138"/>
      <c r="CC1138"/>
      <c r="CD1138">
        <v>0</v>
      </c>
      <c r="CE1138"/>
      <c r="CF1138">
        <v>0</v>
      </c>
    </row>
    <row r="1139" spans="1:84" hidden="1" x14ac:dyDescent="0.35">
      <c r="A1139" t="s">
        <v>1291</v>
      </c>
      <c r="B1139" t="s">
        <v>4078</v>
      </c>
      <c r="C1139">
        <v>1120.8989999999999</v>
      </c>
      <c r="D1139">
        <v>64.253</v>
      </c>
      <c r="E1139">
        <v>304.97300000000001</v>
      </c>
      <c r="F1139">
        <v>94.688000000000002</v>
      </c>
      <c r="G1139" t="s">
        <v>2884</v>
      </c>
      <c r="I1139">
        <v>330</v>
      </c>
      <c r="J1139">
        <v>1120.923</v>
      </c>
      <c r="K1139" s="68">
        <v>3.0979999999999999</v>
      </c>
      <c r="L1139">
        <v>0.70199999999999996</v>
      </c>
      <c r="M1139">
        <v>1</v>
      </c>
      <c r="N1139" t="s">
        <v>4078</v>
      </c>
      <c r="O1139">
        <v>1.6459999999999999</v>
      </c>
      <c r="P1139">
        <v>0</v>
      </c>
      <c r="Q1139">
        <v>0</v>
      </c>
      <c r="R1139">
        <v>1120.923</v>
      </c>
      <c r="S1139">
        <v>0</v>
      </c>
      <c r="T1139">
        <v>3.0979999999999999</v>
      </c>
      <c r="U1139">
        <v>0</v>
      </c>
      <c r="V1139">
        <v>0</v>
      </c>
      <c r="W1139">
        <v>0</v>
      </c>
      <c r="X1139">
        <v>0</v>
      </c>
      <c r="Y1139">
        <v>0</v>
      </c>
      <c r="Z1139">
        <v>0</v>
      </c>
      <c r="AA1139">
        <v>0</v>
      </c>
      <c r="AB1139">
        <v>0</v>
      </c>
      <c r="AC1139" t="b">
        <v>1</v>
      </c>
      <c r="AE1139">
        <v>0</v>
      </c>
      <c r="AF1139">
        <v>0</v>
      </c>
      <c r="AG1139">
        <v>0</v>
      </c>
      <c r="AH1139">
        <v>0</v>
      </c>
      <c r="AI1139">
        <v>0</v>
      </c>
      <c r="AJ1139">
        <v>0</v>
      </c>
      <c r="AK1139">
        <v>0</v>
      </c>
      <c r="AL1139">
        <v>0</v>
      </c>
      <c r="AM1139">
        <v>0</v>
      </c>
      <c r="AN1139">
        <v>0</v>
      </c>
      <c r="AO1139">
        <v>0</v>
      </c>
      <c r="AP1139">
        <v>0</v>
      </c>
      <c r="AQ1139">
        <v>0</v>
      </c>
      <c r="AR1139">
        <v>0</v>
      </c>
      <c r="AS1139">
        <v>0</v>
      </c>
      <c r="AT1139">
        <v>0</v>
      </c>
      <c r="AU1139">
        <v>0</v>
      </c>
      <c r="AV1139">
        <v>0</v>
      </c>
      <c r="AW1139">
        <v>0</v>
      </c>
      <c r="AX1139">
        <v>0</v>
      </c>
      <c r="AY1139" t="b">
        <v>0</v>
      </c>
      <c r="AZ1139">
        <v>0</v>
      </c>
      <c r="BI1139">
        <v>0</v>
      </c>
      <c r="BJ1139">
        <v>0</v>
      </c>
      <c r="BK1139">
        <v>0</v>
      </c>
      <c r="BM1139" t="s">
        <v>2887</v>
      </c>
      <c r="BN1139" t="s">
        <v>3288</v>
      </c>
      <c r="BO1139" t="s">
        <v>2888</v>
      </c>
      <c r="BT1139"/>
      <c r="BU1139"/>
      <c r="BX1139"/>
      <c r="BY1139" t="s">
        <v>2903</v>
      </c>
      <c r="BZ1139"/>
      <c r="CA1139"/>
      <c r="CB1139"/>
      <c r="CC1139"/>
      <c r="CD1139">
        <v>0</v>
      </c>
      <c r="CE1139"/>
      <c r="CF1139">
        <v>0</v>
      </c>
    </row>
    <row r="1140" spans="1:84" hidden="1" x14ac:dyDescent="0.35">
      <c r="A1140" t="s">
        <v>1292</v>
      </c>
      <c r="B1140" t="s">
        <v>4079</v>
      </c>
      <c r="C1140">
        <v>1138.877</v>
      </c>
      <c r="D1140">
        <v>11.865</v>
      </c>
      <c r="E1140">
        <v>192.03399999999999</v>
      </c>
      <c r="F1140">
        <v>11.782999999999999</v>
      </c>
      <c r="G1140" t="s">
        <v>2884</v>
      </c>
      <c r="I1140">
        <v>163.71</v>
      </c>
      <c r="J1140">
        <v>1138.885</v>
      </c>
      <c r="K1140" s="68">
        <v>197.27</v>
      </c>
      <c r="L1140">
        <v>6</v>
      </c>
      <c r="M1140">
        <v>3</v>
      </c>
      <c r="N1140" t="s">
        <v>4079</v>
      </c>
      <c r="O1140">
        <v>1.734</v>
      </c>
      <c r="P1140">
        <v>10</v>
      </c>
      <c r="Q1140">
        <v>11.865</v>
      </c>
      <c r="R1140">
        <v>1138.8789999999999</v>
      </c>
      <c r="S1140">
        <v>9.4920000000000009</v>
      </c>
      <c r="T1140">
        <v>193.08099999999999</v>
      </c>
      <c r="U1140">
        <v>9.4269999999999996</v>
      </c>
      <c r="V1140">
        <v>100</v>
      </c>
      <c r="W1140">
        <v>1.5089999999999999</v>
      </c>
      <c r="X1140">
        <v>1.9</v>
      </c>
      <c r="Y1140">
        <v>23.52</v>
      </c>
      <c r="Z1140">
        <v>22.375</v>
      </c>
      <c r="AA1140">
        <v>0.45400000000000001</v>
      </c>
      <c r="AB1140">
        <v>0</v>
      </c>
      <c r="AC1140" t="b">
        <v>1</v>
      </c>
      <c r="BM1140" t="s">
        <v>2887</v>
      </c>
      <c r="BN1140" t="s">
        <v>2887</v>
      </c>
      <c r="BO1140" t="s">
        <v>2888</v>
      </c>
      <c r="BT1140"/>
      <c r="BU1140"/>
      <c r="BX1140"/>
      <c r="BZ1140"/>
      <c r="CA1140"/>
      <c r="CB1140"/>
      <c r="CC1140"/>
      <c r="CD1140">
        <v>0</v>
      </c>
      <c r="CE1140"/>
      <c r="CF1140">
        <v>0</v>
      </c>
    </row>
    <row r="1141" spans="1:84" hidden="1" x14ac:dyDescent="0.35">
      <c r="A1141" t="s">
        <v>1293</v>
      </c>
      <c r="B1141" t="s">
        <v>4080</v>
      </c>
      <c r="C1141">
        <v>1138.874</v>
      </c>
      <c r="D1141">
        <v>26.725000000000001</v>
      </c>
      <c r="E1141">
        <v>135.667</v>
      </c>
      <c r="F1141">
        <v>77.361999999999995</v>
      </c>
      <c r="G1141" t="s">
        <v>2884</v>
      </c>
      <c r="I1141">
        <v>150</v>
      </c>
      <c r="J1141">
        <v>1138.886</v>
      </c>
      <c r="K1141" s="68">
        <v>183.55600000000001</v>
      </c>
      <c r="L1141">
        <v>0.77500000000000002</v>
      </c>
      <c r="M1141">
        <v>1</v>
      </c>
      <c r="N1141" t="s">
        <v>4080</v>
      </c>
      <c r="O1141">
        <v>1.702</v>
      </c>
      <c r="P1141">
        <v>0</v>
      </c>
      <c r="Q1141">
        <v>0</v>
      </c>
      <c r="R1141">
        <v>1138.886</v>
      </c>
      <c r="S1141">
        <v>0</v>
      </c>
      <c r="T1141">
        <v>183.55600000000001</v>
      </c>
      <c r="U1141">
        <v>0</v>
      </c>
      <c r="V1141">
        <v>0</v>
      </c>
      <c r="W1141">
        <v>0</v>
      </c>
      <c r="X1141">
        <v>0</v>
      </c>
      <c r="Y1141">
        <v>0</v>
      </c>
      <c r="Z1141">
        <v>0</v>
      </c>
      <c r="AA1141">
        <v>0</v>
      </c>
      <c r="AB1141">
        <v>0</v>
      </c>
      <c r="AC1141" t="b">
        <v>1</v>
      </c>
      <c r="AE1141">
        <v>0</v>
      </c>
      <c r="AF1141">
        <v>0</v>
      </c>
      <c r="AG1141">
        <v>0</v>
      </c>
      <c r="AH1141">
        <v>0</v>
      </c>
      <c r="AI1141">
        <v>0</v>
      </c>
      <c r="AJ1141">
        <v>0</v>
      </c>
      <c r="AK1141">
        <v>0</v>
      </c>
      <c r="AL1141">
        <v>0</v>
      </c>
      <c r="AM1141">
        <v>0</v>
      </c>
      <c r="AN1141">
        <v>0</v>
      </c>
      <c r="AO1141">
        <v>0</v>
      </c>
      <c r="AP1141">
        <v>0</v>
      </c>
      <c r="AQ1141">
        <v>0</v>
      </c>
      <c r="AR1141">
        <v>0</v>
      </c>
      <c r="AS1141">
        <v>0</v>
      </c>
      <c r="AT1141">
        <v>0</v>
      </c>
      <c r="AU1141">
        <v>0</v>
      </c>
      <c r="AV1141">
        <v>0</v>
      </c>
      <c r="AW1141">
        <v>0</v>
      </c>
      <c r="AX1141">
        <v>0</v>
      </c>
      <c r="AY1141" t="b">
        <v>0</v>
      </c>
      <c r="AZ1141">
        <v>0</v>
      </c>
      <c r="BI1141">
        <v>0</v>
      </c>
      <c r="BJ1141">
        <v>0</v>
      </c>
      <c r="BK1141">
        <v>0</v>
      </c>
      <c r="BM1141" t="s">
        <v>2887</v>
      </c>
      <c r="BN1141" t="s">
        <v>2887</v>
      </c>
      <c r="BO1141" t="s">
        <v>2888</v>
      </c>
      <c r="BT1141"/>
      <c r="BU1141"/>
      <c r="BX1141"/>
      <c r="BY1141" t="s">
        <v>2903</v>
      </c>
      <c r="BZ1141"/>
      <c r="CA1141"/>
      <c r="CB1141"/>
      <c r="CC1141"/>
      <c r="CD1141">
        <v>0</v>
      </c>
      <c r="CE1141"/>
      <c r="CF1141">
        <v>0</v>
      </c>
    </row>
    <row r="1142" spans="1:84" hidden="1" x14ac:dyDescent="0.35">
      <c r="A1142" t="s">
        <v>1294</v>
      </c>
      <c r="B1142" t="s">
        <v>4081</v>
      </c>
      <c r="C1142">
        <v>1138.9010000000001</v>
      </c>
      <c r="D1142">
        <v>36.82</v>
      </c>
      <c r="E1142">
        <v>305.05900000000003</v>
      </c>
      <c r="F1142">
        <v>88.811999999999998</v>
      </c>
      <c r="G1142" t="s">
        <v>2884</v>
      </c>
      <c r="I1142">
        <v>315</v>
      </c>
      <c r="J1142">
        <v>1138.915</v>
      </c>
      <c r="K1142" s="68">
        <v>348.55900000000003</v>
      </c>
      <c r="L1142">
        <v>0.86899999999999999</v>
      </c>
      <c r="M1142">
        <v>1</v>
      </c>
      <c r="N1142" t="s">
        <v>4081</v>
      </c>
      <c r="O1142">
        <v>1.6779999999999999</v>
      </c>
      <c r="P1142">
        <v>0</v>
      </c>
      <c r="Q1142">
        <v>0</v>
      </c>
      <c r="R1142">
        <v>1138.915</v>
      </c>
      <c r="S1142">
        <v>0</v>
      </c>
      <c r="T1142">
        <v>348.55900000000003</v>
      </c>
      <c r="U1142">
        <v>0</v>
      </c>
      <c r="V1142">
        <v>0</v>
      </c>
      <c r="W1142">
        <v>0</v>
      </c>
      <c r="X1142">
        <v>0</v>
      </c>
      <c r="Y1142">
        <v>0</v>
      </c>
      <c r="Z1142">
        <v>0</v>
      </c>
      <c r="AA1142">
        <v>0</v>
      </c>
      <c r="AB1142">
        <v>0</v>
      </c>
      <c r="AC1142" t="b">
        <v>1</v>
      </c>
      <c r="AE1142">
        <v>0</v>
      </c>
      <c r="AF1142">
        <v>0</v>
      </c>
      <c r="AG1142">
        <v>0</v>
      </c>
      <c r="AH1142">
        <v>0</v>
      </c>
      <c r="AI1142">
        <v>0</v>
      </c>
      <c r="AJ1142">
        <v>0</v>
      </c>
      <c r="AK1142">
        <v>0</v>
      </c>
      <c r="AL1142">
        <v>0</v>
      </c>
      <c r="AM1142">
        <v>0</v>
      </c>
      <c r="AN1142">
        <v>0</v>
      </c>
      <c r="AO1142">
        <v>0</v>
      </c>
      <c r="AP1142">
        <v>0</v>
      </c>
      <c r="AQ1142">
        <v>0</v>
      </c>
      <c r="AR1142">
        <v>0</v>
      </c>
      <c r="AS1142">
        <v>0</v>
      </c>
      <c r="AT1142">
        <v>0</v>
      </c>
      <c r="AU1142">
        <v>0</v>
      </c>
      <c r="AV1142">
        <v>0</v>
      </c>
      <c r="AW1142">
        <v>0</v>
      </c>
      <c r="AX1142">
        <v>0</v>
      </c>
      <c r="AY1142" t="b">
        <v>0</v>
      </c>
      <c r="AZ1142">
        <v>0</v>
      </c>
      <c r="BI1142">
        <v>0</v>
      </c>
      <c r="BJ1142">
        <v>0</v>
      </c>
      <c r="BK1142">
        <v>0</v>
      </c>
      <c r="BM1142" t="s">
        <v>2887</v>
      </c>
      <c r="BN1142" t="s">
        <v>3345</v>
      </c>
      <c r="BO1142" t="s">
        <v>2888</v>
      </c>
      <c r="BT1142"/>
      <c r="BU1142"/>
      <c r="BX1142"/>
      <c r="BY1142" t="s">
        <v>2903</v>
      </c>
      <c r="BZ1142"/>
      <c r="CA1142"/>
      <c r="CB1142"/>
      <c r="CC1142"/>
      <c r="CD1142">
        <v>0</v>
      </c>
      <c r="CE1142"/>
      <c r="CF1142">
        <v>0</v>
      </c>
    </row>
    <row r="1143" spans="1:84" hidden="1" x14ac:dyDescent="0.35">
      <c r="A1143" t="s">
        <v>1295</v>
      </c>
      <c r="B1143" t="s">
        <v>4082</v>
      </c>
      <c r="C1143">
        <v>1138.922</v>
      </c>
      <c r="D1143">
        <v>18.692</v>
      </c>
      <c r="E1143">
        <v>241.12</v>
      </c>
      <c r="F1143">
        <v>6.45</v>
      </c>
      <c r="G1143" t="s">
        <v>2884</v>
      </c>
      <c r="I1143">
        <v>213.81</v>
      </c>
      <c r="J1143">
        <v>1138.9259999999999</v>
      </c>
      <c r="K1143" s="68">
        <v>247.37</v>
      </c>
      <c r="L1143">
        <v>10</v>
      </c>
      <c r="M1143">
        <v>3</v>
      </c>
      <c r="N1143" t="s">
        <v>4082</v>
      </c>
      <c r="O1143">
        <v>1.677</v>
      </c>
      <c r="P1143">
        <v>10</v>
      </c>
      <c r="Q1143">
        <v>18.692</v>
      </c>
      <c r="R1143">
        <v>1138.923</v>
      </c>
      <c r="S1143">
        <v>14.954000000000001</v>
      </c>
      <c r="T1143">
        <v>242.37</v>
      </c>
      <c r="U1143">
        <v>5.16</v>
      </c>
      <c r="V1143">
        <v>100</v>
      </c>
      <c r="W1143">
        <v>0.70299999999999996</v>
      </c>
      <c r="X1143">
        <v>1.8859999999999999</v>
      </c>
      <c r="Y1143">
        <v>21.67</v>
      </c>
      <c r="Z1143">
        <v>22.13</v>
      </c>
      <c r="AA1143">
        <v>0.61099999999999999</v>
      </c>
      <c r="AB1143">
        <v>0</v>
      </c>
      <c r="AC1143" t="b">
        <v>1</v>
      </c>
      <c r="BM1143" t="s">
        <v>2905</v>
      </c>
      <c r="BN1143" t="s">
        <v>2887</v>
      </c>
      <c r="BO1143" t="s">
        <v>2888</v>
      </c>
      <c r="BT1143"/>
      <c r="BU1143"/>
      <c r="BX1143"/>
      <c r="BZ1143"/>
      <c r="CA1143"/>
      <c r="CB1143"/>
      <c r="CC1143"/>
      <c r="CD1143">
        <v>0</v>
      </c>
      <c r="CE1143"/>
      <c r="CF1143">
        <v>0</v>
      </c>
    </row>
    <row r="1144" spans="1:84" hidden="1" x14ac:dyDescent="0.35">
      <c r="A1144" t="s">
        <v>1296</v>
      </c>
      <c r="B1144" t="s">
        <v>4083</v>
      </c>
      <c r="C1144">
        <v>1156.8689999999999</v>
      </c>
      <c r="D1144">
        <v>36.365000000000002</v>
      </c>
      <c r="E1144">
        <v>286.14</v>
      </c>
      <c r="F1144">
        <v>131.482</v>
      </c>
      <c r="G1144" t="s">
        <v>2884</v>
      </c>
      <c r="I1144">
        <v>300</v>
      </c>
      <c r="J1144">
        <v>1156.8820000000001</v>
      </c>
      <c r="K1144" s="68">
        <v>335.25599999999997</v>
      </c>
      <c r="L1144">
        <v>-0.74099999999999999</v>
      </c>
      <c r="M1144">
        <v>1</v>
      </c>
      <c r="N1144" t="s">
        <v>4083</v>
      </c>
      <c r="O1144">
        <v>1.774</v>
      </c>
      <c r="P1144">
        <v>0</v>
      </c>
      <c r="Q1144">
        <v>0</v>
      </c>
      <c r="R1144">
        <v>1156.8820000000001</v>
      </c>
      <c r="S1144">
        <v>0</v>
      </c>
      <c r="T1144">
        <v>335.25599999999997</v>
      </c>
      <c r="U1144">
        <v>0</v>
      </c>
      <c r="V1144">
        <v>0</v>
      </c>
      <c r="W1144">
        <v>0</v>
      </c>
      <c r="X1144">
        <v>0</v>
      </c>
      <c r="Y1144">
        <v>0</v>
      </c>
      <c r="Z1144">
        <v>0</v>
      </c>
      <c r="AA1144">
        <v>0</v>
      </c>
      <c r="AB1144">
        <v>0</v>
      </c>
      <c r="AC1144" t="b">
        <v>1</v>
      </c>
      <c r="AE1144">
        <v>0</v>
      </c>
      <c r="AF1144">
        <v>0</v>
      </c>
      <c r="AG1144">
        <v>0</v>
      </c>
      <c r="AH1144">
        <v>0</v>
      </c>
      <c r="AI1144">
        <v>0</v>
      </c>
      <c r="AJ1144">
        <v>0</v>
      </c>
      <c r="AK1144">
        <v>0</v>
      </c>
      <c r="AL1144">
        <v>0</v>
      </c>
      <c r="AM1144">
        <v>0</v>
      </c>
      <c r="AN1144">
        <v>0</v>
      </c>
      <c r="AO1144">
        <v>0</v>
      </c>
      <c r="AP1144">
        <v>0</v>
      </c>
      <c r="AQ1144">
        <v>0</v>
      </c>
      <c r="AR1144">
        <v>0</v>
      </c>
      <c r="AS1144">
        <v>0</v>
      </c>
      <c r="AT1144">
        <v>0</v>
      </c>
      <c r="AU1144">
        <v>0</v>
      </c>
      <c r="AV1144">
        <v>0</v>
      </c>
      <c r="AW1144">
        <v>0</v>
      </c>
      <c r="AX1144">
        <v>0</v>
      </c>
      <c r="AY1144" t="b">
        <v>0</v>
      </c>
      <c r="AZ1144">
        <v>0</v>
      </c>
      <c r="BI1144">
        <v>0</v>
      </c>
      <c r="BJ1144">
        <v>0</v>
      </c>
      <c r="BK1144">
        <v>0</v>
      </c>
      <c r="BM1144" t="s">
        <v>2887</v>
      </c>
      <c r="BN1144" t="s">
        <v>3288</v>
      </c>
      <c r="BO1144" t="s">
        <v>2888</v>
      </c>
      <c r="BT1144"/>
      <c r="BU1144"/>
      <c r="BX1144"/>
      <c r="BY1144" t="s">
        <v>2903</v>
      </c>
      <c r="BZ1144"/>
      <c r="CA1144"/>
      <c r="CB1144"/>
      <c r="CC1144"/>
      <c r="CD1144">
        <v>0</v>
      </c>
      <c r="CE1144"/>
      <c r="CF1144">
        <v>0</v>
      </c>
    </row>
    <row r="1145" spans="1:84" hidden="1" x14ac:dyDescent="0.35">
      <c r="A1145" t="s">
        <v>1297</v>
      </c>
      <c r="B1145" t="s">
        <v>4084</v>
      </c>
      <c r="C1145">
        <v>1156.866</v>
      </c>
      <c r="D1145">
        <v>74.353999999999999</v>
      </c>
      <c r="E1145">
        <v>131.649</v>
      </c>
      <c r="F1145">
        <v>99.230999999999995</v>
      </c>
      <c r="G1145" t="s">
        <v>2884</v>
      </c>
      <c r="I1145">
        <v>165</v>
      </c>
      <c r="J1145">
        <v>1156.884</v>
      </c>
      <c r="K1145" s="68">
        <v>200.256</v>
      </c>
      <c r="L1145">
        <v>1.3220000000000001</v>
      </c>
      <c r="M1145">
        <v>1</v>
      </c>
      <c r="N1145" t="s">
        <v>4084</v>
      </c>
      <c r="O1145">
        <v>1.76</v>
      </c>
      <c r="P1145">
        <v>0</v>
      </c>
      <c r="Q1145">
        <v>0</v>
      </c>
      <c r="R1145">
        <v>1156.884</v>
      </c>
      <c r="S1145">
        <v>0</v>
      </c>
      <c r="T1145">
        <v>200.256</v>
      </c>
      <c r="U1145">
        <v>0</v>
      </c>
      <c r="V1145">
        <v>0</v>
      </c>
      <c r="W1145">
        <v>0</v>
      </c>
      <c r="X1145">
        <v>0</v>
      </c>
      <c r="Y1145">
        <v>0</v>
      </c>
      <c r="Z1145">
        <v>0</v>
      </c>
      <c r="AA1145">
        <v>0</v>
      </c>
      <c r="AB1145">
        <v>0</v>
      </c>
      <c r="AC1145" t="b">
        <v>1</v>
      </c>
      <c r="AE1145">
        <v>0</v>
      </c>
      <c r="AF1145">
        <v>0</v>
      </c>
      <c r="AG1145">
        <v>0</v>
      </c>
      <c r="AH1145">
        <v>0</v>
      </c>
      <c r="AI1145">
        <v>0</v>
      </c>
      <c r="AJ1145">
        <v>0</v>
      </c>
      <c r="AK1145">
        <v>0</v>
      </c>
      <c r="AL1145">
        <v>0</v>
      </c>
      <c r="AM1145">
        <v>0</v>
      </c>
      <c r="AN1145">
        <v>0</v>
      </c>
      <c r="AO1145">
        <v>0</v>
      </c>
      <c r="AP1145">
        <v>0</v>
      </c>
      <c r="AQ1145">
        <v>0</v>
      </c>
      <c r="AR1145">
        <v>0</v>
      </c>
      <c r="AS1145">
        <v>0</v>
      </c>
      <c r="AT1145">
        <v>0</v>
      </c>
      <c r="AU1145">
        <v>0</v>
      </c>
      <c r="AV1145">
        <v>0</v>
      </c>
      <c r="AW1145">
        <v>0</v>
      </c>
      <c r="AX1145">
        <v>0</v>
      </c>
      <c r="AY1145" t="b">
        <v>0</v>
      </c>
      <c r="AZ1145">
        <v>0</v>
      </c>
      <c r="BI1145">
        <v>0</v>
      </c>
      <c r="BJ1145">
        <v>0</v>
      </c>
      <c r="BK1145">
        <v>0</v>
      </c>
      <c r="BM1145" t="s">
        <v>2887</v>
      </c>
      <c r="BN1145" t="s">
        <v>2887</v>
      </c>
      <c r="BO1145" t="s">
        <v>2888</v>
      </c>
      <c r="BT1145"/>
      <c r="BU1145"/>
      <c r="BX1145"/>
      <c r="BY1145" t="s">
        <v>2903</v>
      </c>
      <c r="BZ1145"/>
      <c r="CA1145"/>
      <c r="CB1145"/>
      <c r="CC1145"/>
      <c r="CD1145">
        <v>0</v>
      </c>
      <c r="CE1145"/>
      <c r="CF1145">
        <v>0</v>
      </c>
    </row>
    <row r="1146" spans="1:84" hidden="1" x14ac:dyDescent="0.35">
      <c r="A1146" t="s">
        <v>1298</v>
      </c>
      <c r="B1146" t="s">
        <v>4085</v>
      </c>
      <c r="C1146">
        <v>1174.9780000000001</v>
      </c>
      <c r="D1146">
        <v>11.289</v>
      </c>
      <c r="E1146">
        <v>193.44900000000001</v>
      </c>
      <c r="F1146">
        <v>6.681</v>
      </c>
      <c r="G1146" t="s">
        <v>2884</v>
      </c>
      <c r="I1146">
        <v>166.19</v>
      </c>
      <c r="J1146">
        <v>1174.9860000000001</v>
      </c>
      <c r="K1146" s="68">
        <v>198.28</v>
      </c>
      <c r="L1146">
        <v>7</v>
      </c>
      <c r="M1146">
        <v>3</v>
      </c>
      <c r="N1146" t="s">
        <v>4085</v>
      </c>
      <c r="O1146">
        <v>1.8440000000000001</v>
      </c>
      <c r="P1146">
        <v>10</v>
      </c>
      <c r="Q1146">
        <v>11.289</v>
      </c>
      <c r="R1146">
        <v>1174.98</v>
      </c>
      <c r="S1146">
        <v>9.0310000000000006</v>
      </c>
      <c r="T1146">
        <v>194.41499999999999</v>
      </c>
      <c r="U1146">
        <v>5.3449999999999998</v>
      </c>
      <c r="V1146">
        <v>100</v>
      </c>
      <c r="W1146">
        <v>0.86299999999999999</v>
      </c>
      <c r="X1146">
        <v>1.2809999999999999</v>
      </c>
      <c r="Y1146">
        <v>23.17</v>
      </c>
      <c r="Z1146">
        <v>22.41</v>
      </c>
      <c r="AA1146">
        <v>0.61699999999999999</v>
      </c>
      <c r="AB1146">
        <v>0</v>
      </c>
      <c r="AC1146" t="b">
        <v>1</v>
      </c>
      <c r="BM1146" t="s">
        <v>2887</v>
      </c>
      <c r="BN1146" t="s">
        <v>2887</v>
      </c>
      <c r="BO1146" t="s">
        <v>2888</v>
      </c>
      <c r="BT1146"/>
      <c r="BU1146"/>
      <c r="BX1146"/>
      <c r="BZ1146"/>
      <c r="CA1146"/>
      <c r="CB1146"/>
      <c r="CC1146"/>
      <c r="CD1146">
        <v>0</v>
      </c>
      <c r="CE1146"/>
      <c r="CF1146">
        <v>0</v>
      </c>
    </row>
    <row r="1147" spans="1:84" hidden="1" x14ac:dyDescent="0.35">
      <c r="A1147" t="s">
        <v>1299</v>
      </c>
      <c r="B1147" t="s">
        <v>4086</v>
      </c>
      <c r="C1147">
        <v>1174.999</v>
      </c>
      <c r="D1147">
        <v>62.353000000000002</v>
      </c>
      <c r="E1147">
        <v>271.07299999999998</v>
      </c>
      <c r="F1147">
        <v>117.379</v>
      </c>
      <c r="G1147" t="s">
        <v>2884</v>
      </c>
      <c r="I1147">
        <v>315</v>
      </c>
      <c r="J1147">
        <v>1175.0160000000001</v>
      </c>
      <c r="K1147" s="68">
        <v>347.07299999999998</v>
      </c>
      <c r="L1147">
        <v>0.71399999999999997</v>
      </c>
      <c r="M1147">
        <v>1</v>
      </c>
      <c r="N1147" t="s">
        <v>4086</v>
      </c>
      <c r="O1147">
        <v>1.77</v>
      </c>
      <c r="P1147">
        <v>0</v>
      </c>
      <c r="Q1147">
        <v>0</v>
      </c>
      <c r="R1147">
        <v>1175.0160000000001</v>
      </c>
      <c r="S1147">
        <v>0</v>
      </c>
      <c r="T1147">
        <v>347.07299999999998</v>
      </c>
      <c r="U1147">
        <v>0</v>
      </c>
      <c r="V1147">
        <v>0</v>
      </c>
      <c r="W1147">
        <v>0</v>
      </c>
      <c r="X1147">
        <v>0</v>
      </c>
      <c r="Y1147">
        <v>0</v>
      </c>
      <c r="Z1147">
        <v>0</v>
      </c>
      <c r="AA1147">
        <v>0</v>
      </c>
      <c r="AB1147">
        <v>0</v>
      </c>
      <c r="AC1147" t="b">
        <v>1</v>
      </c>
      <c r="AE1147">
        <v>0</v>
      </c>
      <c r="AF1147">
        <v>0</v>
      </c>
      <c r="AG1147">
        <v>0</v>
      </c>
      <c r="AH1147">
        <v>0</v>
      </c>
      <c r="AI1147">
        <v>0</v>
      </c>
      <c r="AJ1147">
        <v>0</v>
      </c>
      <c r="AK1147">
        <v>0</v>
      </c>
      <c r="AL1147">
        <v>0</v>
      </c>
      <c r="AM1147">
        <v>0</v>
      </c>
      <c r="AN1147">
        <v>0</v>
      </c>
      <c r="AO1147">
        <v>0</v>
      </c>
      <c r="AP1147">
        <v>0</v>
      </c>
      <c r="AQ1147">
        <v>0</v>
      </c>
      <c r="AR1147">
        <v>0</v>
      </c>
      <c r="AS1147">
        <v>0</v>
      </c>
      <c r="AT1147">
        <v>0</v>
      </c>
      <c r="AU1147">
        <v>0</v>
      </c>
      <c r="AV1147">
        <v>0</v>
      </c>
      <c r="AW1147">
        <v>0</v>
      </c>
      <c r="AX1147">
        <v>0</v>
      </c>
      <c r="AY1147" t="b">
        <v>0</v>
      </c>
      <c r="AZ1147">
        <v>0</v>
      </c>
      <c r="BI1147">
        <v>0</v>
      </c>
      <c r="BJ1147">
        <v>0</v>
      </c>
      <c r="BK1147">
        <v>0</v>
      </c>
      <c r="BM1147" t="s">
        <v>2887</v>
      </c>
      <c r="BN1147" t="s">
        <v>3288</v>
      </c>
      <c r="BO1147" t="s">
        <v>2888</v>
      </c>
      <c r="BT1147"/>
      <c r="BU1147"/>
      <c r="BX1147"/>
      <c r="BY1147" t="s">
        <v>2903</v>
      </c>
      <c r="BZ1147"/>
      <c r="CA1147"/>
      <c r="CB1147"/>
      <c r="CC1147"/>
      <c r="CD1147">
        <v>0</v>
      </c>
      <c r="CE1147"/>
      <c r="CF1147">
        <v>0</v>
      </c>
    </row>
    <row r="1148" spans="1:84" hidden="1" x14ac:dyDescent="0.35">
      <c r="A1148" t="s">
        <v>1300</v>
      </c>
      <c r="B1148" t="s">
        <v>4087</v>
      </c>
      <c r="C1148">
        <v>1175.0139999999999</v>
      </c>
      <c r="D1148">
        <v>35.756999999999998</v>
      </c>
      <c r="E1148">
        <v>33.411999999999999</v>
      </c>
      <c r="F1148">
        <v>197.27099999999999</v>
      </c>
      <c r="G1148" t="s">
        <v>2884</v>
      </c>
      <c r="I1148">
        <v>113.81</v>
      </c>
      <c r="J1148">
        <v>1175.027</v>
      </c>
      <c r="K1148" s="68">
        <v>145.88</v>
      </c>
      <c r="L1148">
        <v>5</v>
      </c>
      <c r="M1148">
        <v>3</v>
      </c>
      <c r="N1148" t="s">
        <v>4087</v>
      </c>
      <c r="O1148">
        <v>1.78</v>
      </c>
      <c r="P1148">
        <v>10</v>
      </c>
      <c r="Q1148">
        <v>35.756999999999998</v>
      </c>
      <c r="R1148">
        <v>1175.0170000000001</v>
      </c>
      <c r="S1148">
        <v>28.606000000000002</v>
      </c>
      <c r="T1148">
        <v>55.905999999999999</v>
      </c>
      <c r="U1148">
        <v>157.81700000000001</v>
      </c>
      <c r="V1148">
        <v>100</v>
      </c>
      <c r="W1148">
        <v>1.9139999999999999</v>
      </c>
      <c r="X1148">
        <v>3.496</v>
      </c>
      <c r="Y1148">
        <v>22.48</v>
      </c>
      <c r="Z1148">
        <v>22.41</v>
      </c>
      <c r="AA1148">
        <v>0.61699999999999999</v>
      </c>
      <c r="AB1148">
        <v>0</v>
      </c>
      <c r="AC1148" t="b">
        <v>1</v>
      </c>
      <c r="BM1148" t="s">
        <v>2905</v>
      </c>
      <c r="BN1148" t="s">
        <v>3288</v>
      </c>
      <c r="BO1148" t="s">
        <v>2888</v>
      </c>
      <c r="BT1148"/>
      <c r="BU1148"/>
      <c r="BX1148"/>
      <c r="BZ1148"/>
      <c r="CA1148"/>
      <c r="CB1148"/>
      <c r="CC1148"/>
      <c r="CD1148">
        <v>0</v>
      </c>
      <c r="CE1148"/>
      <c r="CF1148">
        <v>0</v>
      </c>
    </row>
    <row r="1149" spans="1:84" hidden="1" x14ac:dyDescent="0.35">
      <c r="A1149" t="s">
        <v>1301</v>
      </c>
      <c r="B1149" t="s">
        <v>4088</v>
      </c>
      <c r="C1149">
        <v>1192.972</v>
      </c>
      <c r="D1149">
        <v>77.325999999999993</v>
      </c>
      <c r="E1149">
        <v>142.62799999999999</v>
      </c>
      <c r="F1149">
        <v>113.3</v>
      </c>
      <c r="G1149" t="s">
        <v>2884</v>
      </c>
      <c r="I1149">
        <v>165</v>
      </c>
      <c r="J1149">
        <v>1192.99</v>
      </c>
      <c r="K1149" s="68">
        <v>196.345</v>
      </c>
      <c r="L1149">
        <v>0.88400000000000001</v>
      </c>
      <c r="M1149">
        <v>1</v>
      </c>
      <c r="N1149" t="s">
        <v>4088</v>
      </c>
      <c r="O1149">
        <v>1.8180000000000001</v>
      </c>
      <c r="P1149">
        <v>0</v>
      </c>
      <c r="Q1149">
        <v>0</v>
      </c>
      <c r="R1149">
        <v>1192.99</v>
      </c>
      <c r="S1149">
        <v>0</v>
      </c>
      <c r="T1149">
        <v>196.345</v>
      </c>
      <c r="U1149">
        <v>0</v>
      </c>
      <c r="V1149">
        <v>0</v>
      </c>
      <c r="W1149">
        <v>0</v>
      </c>
      <c r="X1149">
        <v>0</v>
      </c>
      <c r="Y1149">
        <v>0</v>
      </c>
      <c r="Z1149">
        <v>0</v>
      </c>
      <c r="AA1149">
        <v>0</v>
      </c>
      <c r="AB1149">
        <v>0</v>
      </c>
      <c r="AC1149" t="b">
        <v>1</v>
      </c>
      <c r="AE1149">
        <v>0</v>
      </c>
      <c r="AF1149">
        <v>0</v>
      </c>
      <c r="AG1149">
        <v>0</v>
      </c>
      <c r="AH1149">
        <v>0</v>
      </c>
      <c r="AI1149">
        <v>0</v>
      </c>
      <c r="AJ1149">
        <v>0</v>
      </c>
      <c r="AK1149">
        <v>0</v>
      </c>
      <c r="AL1149">
        <v>0</v>
      </c>
      <c r="AM1149">
        <v>0</v>
      </c>
      <c r="AN1149">
        <v>0</v>
      </c>
      <c r="AO1149">
        <v>0</v>
      </c>
      <c r="AP1149">
        <v>0</v>
      </c>
      <c r="AQ1149">
        <v>0</v>
      </c>
      <c r="AR1149">
        <v>0</v>
      </c>
      <c r="AS1149">
        <v>0</v>
      </c>
      <c r="AT1149">
        <v>0</v>
      </c>
      <c r="AU1149">
        <v>0</v>
      </c>
      <c r="AV1149">
        <v>0</v>
      </c>
      <c r="AW1149">
        <v>0</v>
      </c>
      <c r="AX1149">
        <v>0</v>
      </c>
      <c r="AY1149" t="b">
        <v>0</v>
      </c>
      <c r="AZ1149">
        <v>0</v>
      </c>
      <c r="BI1149">
        <v>0</v>
      </c>
      <c r="BJ1149">
        <v>0</v>
      </c>
      <c r="BK1149">
        <v>0</v>
      </c>
      <c r="BM1149" t="s">
        <v>2887</v>
      </c>
      <c r="BN1149" t="s">
        <v>2887</v>
      </c>
      <c r="BO1149" t="s">
        <v>2888</v>
      </c>
      <c r="BT1149"/>
      <c r="BU1149"/>
      <c r="BX1149"/>
      <c r="BY1149" t="s">
        <v>2903</v>
      </c>
      <c r="BZ1149"/>
      <c r="CA1149"/>
      <c r="CB1149"/>
      <c r="CC1149"/>
      <c r="CD1149">
        <v>0</v>
      </c>
      <c r="CE1149"/>
      <c r="CF1149">
        <v>0</v>
      </c>
    </row>
    <row r="1150" spans="1:84" hidden="1" x14ac:dyDescent="0.35">
      <c r="A1150" t="s">
        <v>1302</v>
      </c>
      <c r="B1150" t="s">
        <v>4089</v>
      </c>
      <c r="C1150">
        <v>1211.1880000000001</v>
      </c>
      <c r="D1150">
        <v>51.491</v>
      </c>
      <c r="E1150">
        <v>306.44099999999997</v>
      </c>
      <c r="F1150">
        <v>76.858000000000004</v>
      </c>
      <c r="G1150" t="s">
        <v>2884</v>
      </c>
      <c r="I1150">
        <v>315</v>
      </c>
      <c r="J1150">
        <v>1211.2139999999999</v>
      </c>
      <c r="K1150" s="68">
        <v>345.71199999999999</v>
      </c>
      <c r="L1150">
        <v>1.0109999999999999</v>
      </c>
      <c r="M1150">
        <v>1</v>
      </c>
      <c r="N1150" t="s">
        <v>4089</v>
      </c>
      <c r="O1150">
        <v>1.7589999999999999</v>
      </c>
      <c r="P1150">
        <v>0</v>
      </c>
      <c r="Q1150">
        <v>0</v>
      </c>
      <c r="R1150">
        <v>1211.2139999999999</v>
      </c>
      <c r="S1150">
        <v>0</v>
      </c>
      <c r="T1150">
        <v>345.71199999999999</v>
      </c>
      <c r="U1150">
        <v>0</v>
      </c>
      <c r="V1150">
        <v>0</v>
      </c>
      <c r="W1150">
        <v>0</v>
      </c>
      <c r="X1150">
        <v>0</v>
      </c>
      <c r="Y1150">
        <v>0</v>
      </c>
      <c r="Z1150">
        <v>0</v>
      </c>
      <c r="AA1150">
        <v>0</v>
      </c>
      <c r="AB1150">
        <v>0</v>
      </c>
      <c r="AC1150" t="b">
        <v>1</v>
      </c>
      <c r="AE1150">
        <v>0</v>
      </c>
      <c r="AF1150">
        <v>0</v>
      </c>
      <c r="AG1150">
        <v>0</v>
      </c>
      <c r="AH1150">
        <v>0</v>
      </c>
      <c r="AI1150">
        <v>0</v>
      </c>
      <c r="AJ1150">
        <v>0</v>
      </c>
      <c r="AK1150">
        <v>0</v>
      </c>
      <c r="AL1150">
        <v>0</v>
      </c>
      <c r="AM1150">
        <v>0</v>
      </c>
      <c r="AN1150">
        <v>0</v>
      </c>
      <c r="AO1150">
        <v>0</v>
      </c>
      <c r="AP1150">
        <v>0</v>
      </c>
      <c r="AQ1150">
        <v>0</v>
      </c>
      <c r="AR1150">
        <v>0</v>
      </c>
      <c r="AS1150">
        <v>0</v>
      </c>
      <c r="AT1150">
        <v>0</v>
      </c>
      <c r="AU1150">
        <v>0</v>
      </c>
      <c r="AV1150">
        <v>0</v>
      </c>
      <c r="AW1150">
        <v>0</v>
      </c>
      <c r="AX1150">
        <v>0</v>
      </c>
      <c r="AY1150" t="b">
        <v>0</v>
      </c>
      <c r="AZ1150">
        <v>0</v>
      </c>
      <c r="BI1150">
        <v>0</v>
      </c>
      <c r="BJ1150">
        <v>0</v>
      </c>
      <c r="BK1150">
        <v>0</v>
      </c>
      <c r="BM1150" t="s">
        <v>2887</v>
      </c>
      <c r="BN1150" t="s">
        <v>3288</v>
      </c>
      <c r="BO1150" t="s">
        <v>2888</v>
      </c>
      <c r="BT1150"/>
      <c r="BU1150"/>
      <c r="BX1150"/>
      <c r="BY1150" t="s">
        <v>2903</v>
      </c>
      <c r="BZ1150"/>
      <c r="CA1150"/>
      <c r="CB1150"/>
      <c r="CC1150"/>
      <c r="CD1150">
        <v>0</v>
      </c>
      <c r="CE1150"/>
      <c r="CF1150">
        <v>0</v>
      </c>
    </row>
    <row r="1151" spans="1:84" hidden="1" x14ac:dyDescent="0.35">
      <c r="A1151" t="s">
        <v>1303</v>
      </c>
      <c r="B1151" t="s">
        <v>4090</v>
      </c>
      <c r="C1151">
        <v>1211.22</v>
      </c>
      <c r="D1151">
        <v>63.890999999999998</v>
      </c>
      <c r="E1151">
        <v>157.172</v>
      </c>
      <c r="F1151">
        <v>61.331000000000003</v>
      </c>
      <c r="G1151" t="s">
        <v>2884</v>
      </c>
      <c r="I1151">
        <v>165</v>
      </c>
      <c r="J1151">
        <v>1211.24</v>
      </c>
      <c r="K1151" s="68">
        <v>195.714</v>
      </c>
      <c r="L1151">
        <v>0.70299999999999996</v>
      </c>
      <c r="M1151">
        <v>1</v>
      </c>
      <c r="N1151" t="s">
        <v>4090</v>
      </c>
      <c r="O1151">
        <v>1.756</v>
      </c>
      <c r="P1151">
        <v>0</v>
      </c>
      <c r="Q1151">
        <v>0</v>
      </c>
      <c r="R1151">
        <v>1211.24</v>
      </c>
      <c r="S1151">
        <v>0</v>
      </c>
      <c r="T1151">
        <v>195.714</v>
      </c>
      <c r="U1151">
        <v>0</v>
      </c>
      <c r="V1151">
        <v>0</v>
      </c>
      <c r="W1151">
        <v>0</v>
      </c>
      <c r="X1151">
        <v>0</v>
      </c>
      <c r="Y1151">
        <v>0</v>
      </c>
      <c r="Z1151">
        <v>0</v>
      </c>
      <c r="AA1151">
        <v>0</v>
      </c>
      <c r="AB1151">
        <v>0</v>
      </c>
      <c r="AC1151" t="b">
        <v>1</v>
      </c>
      <c r="AE1151">
        <v>0</v>
      </c>
      <c r="AF1151">
        <v>0</v>
      </c>
      <c r="AG1151">
        <v>0</v>
      </c>
      <c r="AH1151">
        <v>0</v>
      </c>
      <c r="AI1151">
        <v>0</v>
      </c>
      <c r="AJ1151">
        <v>0</v>
      </c>
      <c r="AK1151">
        <v>0</v>
      </c>
      <c r="AL1151">
        <v>0</v>
      </c>
      <c r="AM1151">
        <v>0</v>
      </c>
      <c r="AN1151">
        <v>0</v>
      </c>
      <c r="AO1151">
        <v>0</v>
      </c>
      <c r="AP1151">
        <v>0</v>
      </c>
      <c r="AQ1151">
        <v>0</v>
      </c>
      <c r="AR1151">
        <v>0</v>
      </c>
      <c r="AS1151">
        <v>0</v>
      </c>
      <c r="AT1151">
        <v>0</v>
      </c>
      <c r="AU1151">
        <v>0</v>
      </c>
      <c r="AV1151">
        <v>0</v>
      </c>
      <c r="AW1151">
        <v>0</v>
      </c>
      <c r="AX1151">
        <v>0</v>
      </c>
      <c r="AY1151" t="b">
        <v>0</v>
      </c>
      <c r="AZ1151">
        <v>0</v>
      </c>
      <c r="BI1151">
        <v>0</v>
      </c>
      <c r="BJ1151">
        <v>0</v>
      </c>
      <c r="BK1151">
        <v>0</v>
      </c>
      <c r="BM1151" t="s">
        <v>2905</v>
      </c>
      <c r="BN1151" t="s">
        <v>2887</v>
      </c>
      <c r="BO1151" t="s">
        <v>2888</v>
      </c>
      <c r="BT1151"/>
      <c r="BU1151"/>
      <c r="BX1151"/>
      <c r="BY1151" t="s">
        <v>2903</v>
      </c>
      <c r="BZ1151"/>
      <c r="CA1151"/>
      <c r="CB1151"/>
      <c r="CC1151"/>
      <c r="CD1151">
        <v>0</v>
      </c>
      <c r="CE1151"/>
      <c r="CF1151">
        <v>0</v>
      </c>
    </row>
    <row r="1152" spans="1:84" hidden="1" x14ac:dyDescent="0.35">
      <c r="A1152" t="s">
        <v>1304</v>
      </c>
      <c r="B1152" t="s">
        <v>4091</v>
      </c>
      <c r="C1152">
        <v>1222.0709999999999</v>
      </c>
      <c r="D1152">
        <v>31.992999999999999</v>
      </c>
      <c r="E1152">
        <v>140.86099999999999</v>
      </c>
      <c r="F1152">
        <v>96.56</v>
      </c>
      <c r="G1152" t="s">
        <v>2884</v>
      </c>
      <c r="I1152">
        <v>150</v>
      </c>
      <c r="J1152">
        <v>1222.0840000000001</v>
      </c>
      <c r="K1152" s="68">
        <v>181.37200000000001</v>
      </c>
      <c r="L1152">
        <v>0.74</v>
      </c>
      <c r="M1152">
        <v>1</v>
      </c>
      <c r="N1152" t="s">
        <v>4091</v>
      </c>
      <c r="O1152">
        <v>1.758</v>
      </c>
      <c r="P1152">
        <v>0</v>
      </c>
      <c r="Q1152">
        <v>0</v>
      </c>
      <c r="R1152">
        <v>1222.0840000000001</v>
      </c>
      <c r="S1152">
        <v>0</v>
      </c>
      <c r="T1152">
        <v>181.37200000000001</v>
      </c>
      <c r="U1152">
        <v>0</v>
      </c>
      <c r="V1152">
        <v>0</v>
      </c>
      <c r="W1152">
        <v>0</v>
      </c>
      <c r="X1152">
        <v>0</v>
      </c>
      <c r="Y1152">
        <v>0</v>
      </c>
      <c r="Z1152">
        <v>0</v>
      </c>
      <c r="AA1152">
        <v>0</v>
      </c>
      <c r="AB1152">
        <v>0</v>
      </c>
      <c r="AC1152" t="b">
        <v>1</v>
      </c>
      <c r="AE1152">
        <v>0</v>
      </c>
      <c r="AF1152">
        <v>0</v>
      </c>
      <c r="AG1152">
        <v>0</v>
      </c>
      <c r="AH1152">
        <v>0</v>
      </c>
      <c r="AI1152">
        <v>0</v>
      </c>
      <c r="AJ1152">
        <v>0</v>
      </c>
      <c r="AK1152">
        <v>0</v>
      </c>
      <c r="AL1152">
        <v>0</v>
      </c>
      <c r="AM1152">
        <v>0</v>
      </c>
      <c r="AN1152">
        <v>0</v>
      </c>
      <c r="AO1152">
        <v>0</v>
      </c>
      <c r="AP1152">
        <v>0</v>
      </c>
      <c r="AQ1152">
        <v>0</v>
      </c>
      <c r="AR1152">
        <v>0</v>
      </c>
      <c r="AS1152">
        <v>0</v>
      </c>
      <c r="AT1152">
        <v>0</v>
      </c>
      <c r="AU1152">
        <v>0</v>
      </c>
      <c r="AV1152">
        <v>0</v>
      </c>
      <c r="AW1152">
        <v>0</v>
      </c>
      <c r="AX1152">
        <v>0</v>
      </c>
      <c r="AY1152" t="b">
        <v>0</v>
      </c>
      <c r="AZ1152">
        <v>0</v>
      </c>
      <c r="BI1152">
        <v>0</v>
      </c>
      <c r="BJ1152">
        <v>0</v>
      </c>
      <c r="BK1152">
        <v>0</v>
      </c>
      <c r="BM1152" t="s">
        <v>2887</v>
      </c>
      <c r="BN1152" t="s">
        <v>2887</v>
      </c>
      <c r="BO1152" t="s">
        <v>2888</v>
      </c>
      <c r="BT1152"/>
      <c r="BU1152"/>
      <c r="BX1152"/>
      <c r="BY1152" t="s">
        <v>2903</v>
      </c>
      <c r="BZ1152"/>
      <c r="CA1152"/>
      <c r="CB1152"/>
      <c r="CC1152"/>
      <c r="CD1152">
        <v>0</v>
      </c>
      <c r="CE1152"/>
      <c r="CF1152">
        <v>0</v>
      </c>
    </row>
    <row r="1153" spans="1:84" hidden="1" x14ac:dyDescent="0.35">
      <c r="A1153" t="s">
        <v>1305</v>
      </c>
      <c r="B1153" t="s">
        <v>4092</v>
      </c>
      <c r="C1153">
        <v>1222.076</v>
      </c>
      <c r="D1153">
        <v>13.208</v>
      </c>
      <c r="E1153">
        <v>184.98099999999999</v>
      </c>
      <c r="F1153">
        <v>7.5030000000000001</v>
      </c>
      <c r="G1153" t="s">
        <v>2884</v>
      </c>
      <c r="I1153">
        <v>153.81</v>
      </c>
      <c r="J1153">
        <v>1222.0840000000001</v>
      </c>
      <c r="K1153" s="68">
        <v>185.18</v>
      </c>
      <c r="L1153">
        <v>10</v>
      </c>
      <c r="M1153">
        <v>3</v>
      </c>
      <c r="N1153" t="s">
        <v>4092</v>
      </c>
      <c r="O1153">
        <v>1.754</v>
      </c>
      <c r="P1153">
        <v>10</v>
      </c>
      <c r="Q1153">
        <v>13.208</v>
      </c>
      <c r="R1153">
        <v>1222.077</v>
      </c>
      <c r="S1153">
        <v>10.567</v>
      </c>
      <c r="T1153">
        <v>185.02099999999999</v>
      </c>
      <c r="U1153">
        <v>6.0030000000000001</v>
      </c>
      <c r="V1153">
        <v>100</v>
      </c>
      <c r="W1153">
        <v>0.879</v>
      </c>
      <c r="X1153">
        <v>1.931</v>
      </c>
      <c r="Y1153">
        <v>22.95</v>
      </c>
      <c r="Z1153">
        <v>22.32</v>
      </c>
      <c r="AA1153">
        <v>0.61499999999999999</v>
      </c>
      <c r="AB1153">
        <v>0</v>
      </c>
      <c r="AC1153" t="b">
        <v>1</v>
      </c>
      <c r="BM1153" t="s">
        <v>2887</v>
      </c>
      <c r="BN1153" t="s">
        <v>2887</v>
      </c>
      <c r="BO1153" t="s">
        <v>2888</v>
      </c>
      <c r="BT1153"/>
      <c r="BU1153"/>
      <c r="BX1153"/>
      <c r="BZ1153"/>
      <c r="CA1153"/>
      <c r="CB1153"/>
      <c r="CC1153"/>
      <c r="CD1153">
        <v>0</v>
      </c>
      <c r="CE1153"/>
      <c r="CF1153">
        <v>0</v>
      </c>
    </row>
    <row r="1154" spans="1:84" hidden="1" x14ac:dyDescent="0.35">
      <c r="A1154" t="s">
        <v>1306</v>
      </c>
      <c r="B1154" t="s">
        <v>4093</v>
      </c>
      <c r="C1154">
        <v>1232.7670000000001</v>
      </c>
      <c r="D1154">
        <v>117.68600000000001</v>
      </c>
      <c r="E1154">
        <v>145.72</v>
      </c>
      <c r="F1154">
        <v>91.61</v>
      </c>
      <c r="G1154" t="s">
        <v>2884</v>
      </c>
      <c r="I1154">
        <v>150</v>
      </c>
      <c r="J1154">
        <v>1232.7819999999999</v>
      </c>
      <c r="K1154" s="68">
        <v>174.23400000000001</v>
      </c>
      <c r="L1154">
        <v>0.751</v>
      </c>
      <c r="M1154">
        <v>1</v>
      </c>
      <c r="N1154" t="s">
        <v>4093</v>
      </c>
      <c r="O1154">
        <v>1.7350000000000001</v>
      </c>
      <c r="P1154">
        <v>0</v>
      </c>
      <c r="Q1154">
        <v>0</v>
      </c>
      <c r="R1154">
        <v>1232.7819999999999</v>
      </c>
      <c r="S1154">
        <v>0</v>
      </c>
      <c r="T1154">
        <v>174.23400000000001</v>
      </c>
      <c r="U1154">
        <v>0</v>
      </c>
      <c r="V1154">
        <v>0</v>
      </c>
      <c r="W1154">
        <v>0</v>
      </c>
      <c r="X1154">
        <v>0</v>
      </c>
      <c r="Y1154">
        <v>0</v>
      </c>
      <c r="Z1154">
        <v>0</v>
      </c>
      <c r="AA1154">
        <v>0</v>
      </c>
      <c r="AB1154">
        <v>0</v>
      </c>
      <c r="AC1154" t="b">
        <v>1</v>
      </c>
      <c r="AE1154">
        <v>0</v>
      </c>
      <c r="AF1154">
        <v>0</v>
      </c>
      <c r="AG1154">
        <v>0</v>
      </c>
      <c r="AH1154">
        <v>0</v>
      </c>
      <c r="AI1154">
        <v>0</v>
      </c>
      <c r="AJ1154">
        <v>0</v>
      </c>
      <c r="AK1154">
        <v>0</v>
      </c>
      <c r="AL1154">
        <v>0</v>
      </c>
      <c r="AM1154">
        <v>0</v>
      </c>
      <c r="AN1154">
        <v>0</v>
      </c>
      <c r="AO1154">
        <v>0</v>
      </c>
      <c r="AP1154">
        <v>0</v>
      </c>
      <c r="AQ1154">
        <v>0</v>
      </c>
      <c r="AR1154">
        <v>0</v>
      </c>
      <c r="AS1154">
        <v>0</v>
      </c>
      <c r="AT1154">
        <v>0</v>
      </c>
      <c r="AU1154">
        <v>0</v>
      </c>
      <c r="AV1154">
        <v>0</v>
      </c>
      <c r="AW1154">
        <v>0</v>
      </c>
      <c r="AX1154">
        <v>0</v>
      </c>
      <c r="AY1154" t="b">
        <v>0</v>
      </c>
      <c r="AZ1154">
        <v>0</v>
      </c>
      <c r="BI1154">
        <v>0</v>
      </c>
      <c r="BJ1154">
        <v>0</v>
      </c>
      <c r="BK1154">
        <v>0</v>
      </c>
      <c r="BM1154" t="s">
        <v>2887</v>
      </c>
      <c r="BN1154" t="s">
        <v>2887</v>
      </c>
      <c r="BO1154" t="s">
        <v>2888</v>
      </c>
      <c r="BT1154"/>
      <c r="BU1154"/>
      <c r="BX1154"/>
      <c r="BY1154" t="s">
        <v>2903</v>
      </c>
      <c r="BZ1154"/>
      <c r="CA1154"/>
      <c r="CB1154"/>
      <c r="CC1154"/>
      <c r="CD1154">
        <v>0</v>
      </c>
      <c r="CE1154"/>
      <c r="CF1154">
        <v>0</v>
      </c>
    </row>
    <row r="1155" spans="1:84" hidden="1" x14ac:dyDescent="0.35">
      <c r="A1155" t="s">
        <v>1307</v>
      </c>
      <c r="B1155" t="s">
        <v>4094</v>
      </c>
      <c r="C1155">
        <v>1232.7760000000001</v>
      </c>
      <c r="D1155">
        <v>13.898</v>
      </c>
      <c r="E1155">
        <v>182.316</v>
      </c>
      <c r="F1155">
        <v>15.491</v>
      </c>
      <c r="G1155" t="s">
        <v>2884</v>
      </c>
      <c r="I1155">
        <v>163.71</v>
      </c>
      <c r="J1155">
        <v>1232.7840000000001</v>
      </c>
      <c r="K1155" s="68">
        <v>187.94</v>
      </c>
      <c r="L1155">
        <v>5</v>
      </c>
      <c r="M1155">
        <v>3</v>
      </c>
      <c r="N1155" t="s">
        <v>4094</v>
      </c>
      <c r="O1155">
        <v>1.7509999999999999</v>
      </c>
      <c r="P1155">
        <v>10</v>
      </c>
      <c r="Q1155">
        <v>13.898</v>
      </c>
      <c r="R1155">
        <v>1232.777</v>
      </c>
      <c r="S1155">
        <v>11.119</v>
      </c>
      <c r="T1155">
        <v>183.441</v>
      </c>
      <c r="U1155">
        <v>12.393000000000001</v>
      </c>
      <c r="V1155">
        <v>100</v>
      </c>
      <c r="W1155">
        <v>1.9019999999999999</v>
      </c>
      <c r="X1155">
        <v>2.2149999999999999</v>
      </c>
      <c r="Y1155">
        <v>23.295000000000002</v>
      </c>
      <c r="Z1155">
        <v>22.21</v>
      </c>
      <c r="AA1155">
        <v>0.61299999999999999</v>
      </c>
      <c r="AB1155">
        <v>0</v>
      </c>
      <c r="AC1155" t="b">
        <v>1</v>
      </c>
      <c r="BM1155" t="s">
        <v>2887</v>
      </c>
      <c r="BN1155" t="s">
        <v>2887</v>
      </c>
      <c r="BO1155" t="s">
        <v>2888</v>
      </c>
      <c r="BT1155"/>
      <c r="BU1155"/>
      <c r="BX1155"/>
      <c r="BZ1155"/>
      <c r="CA1155"/>
      <c r="CB1155"/>
      <c r="CC1155"/>
      <c r="CD1155">
        <v>0</v>
      </c>
      <c r="CE1155"/>
      <c r="CF1155">
        <v>0</v>
      </c>
    </row>
    <row r="1156" spans="1:84" hidden="1" x14ac:dyDescent="0.35">
      <c r="A1156" t="s">
        <v>1308</v>
      </c>
      <c r="B1156" t="s">
        <v>4095</v>
      </c>
      <c r="C1156">
        <v>1232.7829999999999</v>
      </c>
      <c r="D1156">
        <v>8.2560000000000002</v>
      </c>
      <c r="E1156">
        <v>130.31399999999999</v>
      </c>
      <c r="F1156">
        <v>12.792</v>
      </c>
      <c r="G1156" t="s">
        <v>2884</v>
      </c>
      <c r="I1156">
        <v>113.81</v>
      </c>
      <c r="J1156">
        <v>1232.789</v>
      </c>
      <c r="K1156" s="68">
        <v>138.04</v>
      </c>
      <c r="L1156">
        <v>4</v>
      </c>
      <c r="M1156">
        <v>3</v>
      </c>
      <c r="N1156" t="s">
        <v>4095</v>
      </c>
      <c r="O1156">
        <v>1.7390000000000001</v>
      </c>
      <c r="P1156">
        <v>10</v>
      </c>
      <c r="Q1156">
        <v>8.2560000000000002</v>
      </c>
      <c r="R1156">
        <v>1232.7850000000001</v>
      </c>
      <c r="S1156">
        <v>6.2560000000000002</v>
      </c>
      <c r="T1156">
        <v>131.85900000000001</v>
      </c>
      <c r="U1156">
        <v>10.233000000000001</v>
      </c>
      <c r="V1156">
        <v>100</v>
      </c>
      <c r="W1156">
        <v>1.67</v>
      </c>
      <c r="X1156">
        <v>1.492</v>
      </c>
      <c r="Y1156">
        <v>22.43</v>
      </c>
      <c r="Z1156">
        <v>22.21</v>
      </c>
      <c r="AA1156">
        <v>0.61299999999999999</v>
      </c>
      <c r="AB1156">
        <v>0</v>
      </c>
      <c r="AC1156" t="b">
        <v>1</v>
      </c>
      <c r="BM1156" t="s">
        <v>2887</v>
      </c>
      <c r="BN1156" t="s">
        <v>2887</v>
      </c>
      <c r="BO1156" t="s">
        <v>2888</v>
      </c>
      <c r="BT1156"/>
      <c r="BU1156"/>
      <c r="BX1156"/>
      <c r="BZ1156"/>
      <c r="CA1156"/>
      <c r="CB1156"/>
      <c r="CC1156"/>
      <c r="CD1156">
        <v>0</v>
      </c>
      <c r="CE1156"/>
      <c r="CF1156">
        <v>0</v>
      </c>
    </row>
    <row r="1157" spans="1:84" hidden="1" x14ac:dyDescent="0.35">
      <c r="A1157" t="s">
        <v>1309</v>
      </c>
      <c r="B1157" t="s">
        <v>4096</v>
      </c>
      <c r="C1157">
        <v>1232.7840000000001</v>
      </c>
      <c r="D1157">
        <v>80.326999999999998</v>
      </c>
      <c r="E1157">
        <v>306.76299999999998</v>
      </c>
      <c r="F1157">
        <v>100.273</v>
      </c>
      <c r="G1157" t="s">
        <v>2884</v>
      </c>
      <c r="I1157">
        <v>330</v>
      </c>
      <c r="J1157">
        <v>1232.825</v>
      </c>
      <c r="K1157" s="68">
        <v>354.21499999999997</v>
      </c>
      <c r="L1157">
        <v>0.78600000000000003</v>
      </c>
      <c r="M1157">
        <v>1</v>
      </c>
      <c r="N1157" t="s">
        <v>4096</v>
      </c>
      <c r="O1157">
        <v>1.6839999999999999</v>
      </c>
      <c r="P1157">
        <v>0</v>
      </c>
      <c r="Q1157">
        <v>0</v>
      </c>
      <c r="R1157">
        <v>1232.825</v>
      </c>
      <c r="S1157">
        <v>0</v>
      </c>
      <c r="T1157">
        <v>354.21499999999997</v>
      </c>
      <c r="U1157">
        <v>0</v>
      </c>
      <c r="V1157">
        <v>0</v>
      </c>
      <c r="W1157">
        <v>0</v>
      </c>
      <c r="X1157">
        <v>0</v>
      </c>
      <c r="Y1157">
        <v>0</v>
      </c>
      <c r="Z1157">
        <v>0</v>
      </c>
      <c r="AA1157">
        <v>0</v>
      </c>
      <c r="AB1157">
        <v>0</v>
      </c>
      <c r="AC1157" t="b">
        <v>1</v>
      </c>
      <c r="AE1157">
        <v>0</v>
      </c>
      <c r="AF1157">
        <v>0</v>
      </c>
      <c r="AG1157">
        <v>0</v>
      </c>
      <c r="AH1157">
        <v>0</v>
      </c>
      <c r="AI1157">
        <v>0</v>
      </c>
      <c r="AJ1157">
        <v>0</v>
      </c>
      <c r="AK1157">
        <v>0</v>
      </c>
      <c r="AL1157">
        <v>0</v>
      </c>
      <c r="AM1157">
        <v>0</v>
      </c>
      <c r="AN1157">
        <v>0</v>
      </c>
      <c r="AO1157">
        <v>0</v>
      </c>
      <c r="AP1157">
        <v>0</v>
      </c>
      <c r="AQ1157">
        <v>0</v>
      </c>
      <c r="AR1157">
        <v>0</v>
      </c>
      <c r="AS1157">
        <v>0</v>
      </c>
      <c r="AT1157">
        <v>0</v>
      </c>
      <c r="AU1157">
        <v>0</v>
      </c>
      <c r="AV1157">
        <v>0</v>
      </c>
      <c r="AW1157">
        <v>0</v>
      </c>
      <c r="AX1157">
        <v>0</v>
      </c>
      <c r="AY1157" t="b">
        <v>0</v>
      </c>
      <c r="AZ1157">
        <v>0</v>
      </c>
      <c r="BI1157">
        <v>0</v>
      </c>
      <c r="BJ1157">
        <v>0</v>
      </c>
      <c r="BK1157">
        <v>0</v>
      </c>
      <c r="BM1157" t="s">
        <v>2887</v>
      </c>
      <c r="BN1157" t="s">
        <v>3288</v>
      </c>
      <c r="BO1157" t="s">
        <v>2888</v>
      </c>
      <c r="BT1157"/>
      <c r="BU1157"/>
      <c r="BX1157"/>
      <c r="BY1157" t="s">
        <v>2903</v>
      </c>
      <c r="BZ1157"/>
      <c r="CA1157"/>
      <c r="CB1157"/>
      <c r="CC1157"/>
      <c r="CD1157">
        <v>0</v>
      </c>
      <c r="CE1157"/>
      <c r="CF1157">
        <v>0</v>
      </c>
    </row>
    <row r="1158" spans="1:84" hidden="1" x14ac:dyDescent="0.35">
      <c r="A1158" t="s">
        <v>1310</v>
      </c>
      <c r="B1158" t="s">
        <v>4097</v>
      </c>
      <c r="C1158">
        <v>1232.769</v>
      </c>
      <c r="D1158">
        <v>107.384</v>
      </c>
      <c r="E1158">
        <v>148.09700000000001</v>
      </c>
      <c r="F1158">
        <v>87.721999999999994</v>
      </c>
      <c r="G1158" t="s">
        <v>2884</v>
      </c>
      <c r="I1158">
        <v>165</v>
      </c>
      <c r="J1158">
        <v>1232.836</v>
      </c>
      <c r="K1158" s="68">
        <v>189.20599999999999</v>
      </c>
      <c r="L1158">
        <v>0.81699999999999995</v>
      </c>
      <c r="M1158">
        <v>1</v>
      </c>
      <c r="N1158" t="s">
        <v>4097</v>
      </c>
      <c r="O1158">
        <v>1.6839999999999999</v>
      </c>
      <c r="P1158">
        <v>0</v>
      </c>
      <c r="Q1158">
        <v>0</v>
      </c>
      <c r="R1158">
        <v>1232.836</v>
      </c>
      <c r="S1158">
        <v>0</v>
      </c>
      <c r="T1158">
        <v>189.20599999999999</v>
      </c>
      <c r="U1158">
        <v>0</v>
      </c>
      <c r="V1158">
        <v>0</v>
      </c>
      <c r="W1158">
        <v>0</v>
      </c>
      <c r="X1158">
        <v>0</v>
      </c>
      <c r="Y1158">
        <v>0</v>
      </c>
      <c r="Z1158">
        <v>0</v>
      </c>
      <c r="AA1158">
        <v>0</v>
      </c>
      <c r="AB1158">
        <v>0</v>
      </c>
      <c r="AC1158" t="b">
        <v>1</v>
      </c>
      <c r="AE1158">
        <v>0</v>
      </c>
      <c r="AF1158">
        <v>0</v>
      </c>
      <c r="AG1158">
        <v>0</v>
      </c>
      <c r="AH1158">
        <v>0</v>
      </c>
      <c r="AI1158">
        <v>0</v>
      </c>
      <c r="AJ1158">
        <v>0</v>
      </c>
      <c r="AK1158">
        <v>0</v>
      </c>
      <c r="AL1158">
        <v>0</v>
      </c>
      <c r="AM1158">
        <v>0</v>
      </c>
      <c r="AN1158">
        <v>0</v>
      </c>
      <c r="AO1158">
        <v>0</v>
      </c>
      <c r="AP1158">
        <v>0</v>
      </c>
      <c r="AQ1158">
        <v>0</v>
      </c>
      <c r="AR1158">
        <v>0</v>
      </c>
      <c r="AS1158">
        <v>0</v>
      </c>
      <c r="AT1158">
        <v>0</v>
      </c>
      <c r="AU1158">
        <v>0</v>
      </c>
      <c r="AV1158">
        <v>0</v>
      </c>
      <c r="AW1158">
        <v>0</v>
      </c>
      <c r="AX1158">
        <v>0</v>
      </c>
      <c r="AY1158" t="b">
        <v>0</v>
      </c>
      <c r="AZ1158">
        <v>0</v>
      </c>
      <c r="BI1158">
        <v>0</v>
      </c>
      <c r="BJ1158">
        <v>0</v>
      </c>
      <c r="BK1158">
        <v>0</v>
      </c>
      <c r="BM1158" t="s">
        <v>2905</v>
      </c>
      <c r="BN1158" t="s">
        <v>2887</v>
      </c>
      <c r="BO1158" t="s">
        <v>2888</v>
      </c>
      <c r="BT1158"/>
      <c r="BU1158"/>
      <c r="BX1158"/>
      <c r="BY1158" t="s">
        <v>2903</v>
      </c>
      <c r="BZ1158"/>
      <c r="CA1158"/>
      <c r="CB1158"/>
      <c r="CC1158"/>
      <c r="CD1158">
        <v>0</v>
      </c>
      <c r="CE1158"/>
      <c r="CF1158">
        <v>0</v>
      </c>
    </row>
    <row r="1159" spans="1:84" hidden="1" x14ac:dyDescent="0.35">
      <c r="A1159" t="s">
        <v>1311</v>
      </c>
      <c r="B1159" t="s">
        <v>4098</v>
      </c>
      <c r="C1159">
        <v>1242.2739999999999</v>
      </c>
      <c r="D1159">
        <v>77.224000000000004</v>
      </c>
      <c r="E1159">
        <v>145.18199999999999</v>
      </c>
      <c r="F1159">
        <v>116.22499999999999</v>
      </c>
      <c r="G1159" t="s">
        <v>2884</v>
      </c>
      <c r="I1159">
        <v>165</v>
      </c>
      <c r="J1159">
        <v>1242.3130000000001</v>
      </c>
      <c r="K1159" s="68">
        <v>185.59899999999999</v>
      </c>
      <c r="L1159">
        <v>0.77400000000000002</v>
      </c>
      <c r="M1159">
        <v>1</v>
      </c>
      <c r="N1159" t="s">
        <v>4098</v>
      </c>
      <c r="O1159">
        <v>1.714</v>
      </c>
      <c r="P1159">
        <v>0</v>
      </c>
      <c r="Q1159">
        <v>0</v>
      </c>
      <c r="R1159">
        <v>1242.3130000000001</v>
      </c>
      <c r="S1159">
        <v>0</v>
      </c>
      <c r="T1159">
        <v>185.59899999999999</v>
      </c>
      <c r="U1159">
        <v>0</v>
      </c>
      <c r="V1159">
        <v>0</v>
      </c>
      <c r="W1159">
        <v>0</v>
      </c>
      <c r="X1159">
        <v>0</v>
      </c>
      <c r="Y1159">
        <v>0</v>
      </c>
      <c r="Z1159">
        <v>0</v>
      </c>
      <c r="AA1159">
        <v>0</v>
      </c>
      <c r="AB1159">
        <v>0</v>
      </c>
      <c r="AC1159" t="b">
        <v>1</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t="b">
        <v>0</v>
      </c>
      <c r="AZ1159">
        <v>0</v>
      </c>
      <c r="BI1159">
        <v>0</v>
      </c>
      <c r="BJ1159">
        <v>0</v>
      </c>
      <c r="BK1159">
        <v>0</v>
      </c>
      <c r="BM1159" t="s">
        <v>2887</v>
      </c>
      <c r="BN1159" t="s">
        <v>2887</v>
      </c>
      <c r="BO1159" t="s">
        <v>2888</v>
      </c>
      <c r="BT1159"/>
      <c r="BU1159"/>
      <c r="BX1159"/>
      <c r="BY1159" t="s">
        <v>2903</v>
      </c>
      <c r="BZ1159"/>
      <c r="CA1159"/>
      <c r="CB1159"/>
      <c r="CC1159"/>
      <c r="CD1159">
        <v>0</v>
      </c>
      <c r="CE1159"/>
      <c r="CF1159">
        <v>0</v>
      </c>
    </row>
    <row r="1160" spans="1:84" hidden="1" x14ac:dyDescent="0.35">
      <c r="A1160" t="s">
        <v>1312</v>
      </c>
      <c r="B1160" t="s">
        <v>4099</v>
      </c>
      <c r="C1160">
        <v>1252.088</v>
      </c>
      <c r="D1160">
        <v>46.911999999999999</v>
      </c>
      <c r="E1160">
        <v>311.70800000000003</v>
      </c>
      <c r="F1160">
        <v>100.762</v>
      </c>
      <c r="G1160" t="s">
        <v>2884</v>
      </c>
      <c r="I1160">
        <v>345</v>
      </c>
      <c r="J1160">
        <v>1252.1099999999999</v>
      </c>
      <c r="K1160" s="68">
        <v>2.1629999999999998</v>
      </c>
      <c r="L1160">
        <v>0.73</v>
      </c>
      <c r="M1160">
        <v>1</v>
      </c>
      <c r="N1160" t="s">
        <v>4099</v>
      </c>
      <c r="O1160">
        <v>1.754</v>
      </c>
      <c r="P1160">
        <v>0</v>
      </c>
      <c r="Q1160">
        <v>0</v>
      </c>
      <c r="R1160">
        <v>1252.1099999999999</v>
      </c>
      <c r="S1160">
        <v>0</v>
      </c>
      <c r="T1160">
        <v>2.1629999999999998</v>
      </c>
      <c r="U1160">
        <v>0</v>
      </c>
      <c r="V1160">
        <v>0</v>
      </c>
      <c r="W1160">
        <v>0</v>
      </c>
      <c r="X1160">
        <v>0</v>
      </c>
      <c r="Y1160">
        <v>0</v>
      </c>
      <c r="Z1160">
        <v>0</v>
      </c>
      <c r="AA1160">
        <v>0</v>
      </c>
      <c r="AB1160">
        <v>0</v>
      </c>
      <c r="AC1160" t="b">
        <v>1</v>
      </c>
      <c r="AE1160">
        <v>0</v>
      </c>
      <c r="AF1160">
        <v>0</v>
      </c>
      <c r="AG1160">
        <v>0</v>
      </c>
      <c r="AH1160">
        <v>0</v>
      </c>
      <c r="AI1160">
        <v>0</v>
      </c>
      <c r="AJ1160">
        <v>0</v>
      </c>
      <c r="AK1160">
        <v>0</v>
      </c>
      <c r="AL1160">
        <v>0</v>
      </c>
      <c r="AM1160">
        <v>0</v>
      </c>
      <c r="AN1160">
        <v>0</v>
      </c>
      <c r="AO1160">
        <v>0</v>
      </c>
      <c r="AP1160">
        <v>0</v>
      </c>
      <c r="AQ1160">
        <v>0</v>
      </c>
      <c r="AR1160">
        <v>0</v>
      </c>
      <c r="AS1160">
        <v>0</v>
      </c>
      <c r="AT1160">
        <v>0</v>
      </c>
      <c r="AU1160">
        <v>0</v>
      </c>
      <c r="AV1160">
        <v>0</v>
      </c>
      <c r="AW1160">
        <v>0</v>
      </c>
      <c r="AX1160">
        <v>0</v>
      </c>
      <c r="AY1160" t="b">
        <v>0</v>
      </c>
      <c r="AZ1160">
        <v>0</v>
      </c>
      <c r="BI1160">
        <v>0</v>
      </c>
      <c r="BJ1160">
        <v>0</v>
      </c>
      <c r="BK1160">
        <v>0</v>
      </c>
      <c r="BM1160" t="s">
        <v>2887</v>
      </c>
      <c r="BN1160" t="s">
        <v>3288</v>
      </c>
      <c r="BO1160" t="s">
        <v>2888</v>
      </c>
      <c r="BT1160"/>
      <c r="BU1160"/>
      <c r="BX1160"/>
      <c r="BY1160" t="s">
        <v>2903</v>
      </c>
      <c r="BZ1160"/>
      <c r="CA1160"/>
      <c r="CB1160"/>
      <c r="CC1160"/>
      <c r="CD1160">
        <v>0</v>
      </c>
      <c r="CE1160"/>
      <c r="CF1160">
        <v>0</v>
      </c>
    </row>
    <row r="1161" spans="1:84" hidden="1" x14ac:dyDescent="0.35">
      <c r="A1161" t="s">
        <v>1313</v>
      </c>
      <c r="B1161" t="s">
        <v>4100</v>
      </c>
      <c r="C1161">
        <v>1252.1210000000001</v>
      </c>
      <c r="D1161">
        <v>18.219000000000001</v>
      </c>
      <c r="E1161">
        <v>216.75299999999999</v>
      </c>
      <c r="F1161">
        <v>6.851</v>
      </c>
      <c r="G1161" t="s">
        <v>2884</v>
      </c>
      <c r="I1161">
        <v>206.19</v>
      </c>
      <c r="J1161">
        <v>1252.1289999999999</v>
      </c>
      <c r="K1161" s="68">
        <v>223.33</v>
      </c>
      <c r="L1161">
        <v>7</v>
      </c>
      <c r="M1161">
        <v>3</v>
      </c>
      <c r="N1161" t="s">
        <v>4100</v>
      </c>
      <c r="O1161">
        <v>1.748</v>
      </c>
      <c r="P1161">
        <v>10</v>
      </c>
      <c r="Q1161">
        <v>18.219000000000001</v>
      </c>
      <c r="R1161">
        <v>1252.123</v>
      </c>
      <c r="S1161">
        <v>14.574999999999999</v>
      </c>
      <c r="T1161">
        <v>218.06800000000001</v>
      </c>
      <c r="U1161">
        <v>5.4809999999999999</v>
      </c>
      <c r="V1161">
        <v>100</v>
      </c>
      <c r="W1161">
        <v>0.73099999999999998</v>
      </c>
      <c r="X1161">
        <v>1.452</v>
      </c>
      <c r="Y1161">
        <v>22.22</v>
      </c>
      <c r="Z1161">
        <v>22.35</v>
      </c>
      <c r="AA1161">
        <v>0.61599999999999999</v>
      </c>
      <c r="AB1161">
        <v>0</v>
      </c>
      <c r="AC1161" t="b">
        <v>1</v>
      </c>
      <c r="BM1161" t="s">
        <v>2905</v>
      </c>
      <c r="BN1161" t="s">
        <v>2887</v>
      </c>
      <c r="BO1161" t="s">
        <v>2888</v>
      </c>
      <c r="BT1161"/>
      <c r="BU1161"/>
      <c r="BX1161"/>
      <c r="BZ1161"/>
      <c r="CA1161"/>
      <c r="CB1161"/>
      <c r="CC1161"/>
      <c r="CD1161">
        <v>0</v>
      </c>
      <c r="CE1161"/>
      <c r="CF1161">
        <v>0</v>
      </c>
    </row>
    <row r="1162" spans="1:84" hidden="1" x14ac:dyDescent="0.35">
      <c r="A1162" t="s">
        <v>1314</v>
      </c>
      <c r="B1162" t="s">
        <v>4101</v>
      </c>
      <c r="C1162">
        <v>1262.875</v>
      </c>
      <c r="D1162">
        <v>10.327999999999999</v>
      </c>
      <c r="E1162">
        <v>174.68199999999999</v>
      </c>
      <c r="F1162">
        <v>6.2949999999999999</v>
      </c>
      <c r="G1162" t="s">
        <v>2884</v>
      </c>
      <c r="I1162">
        <v>166.19</v>
      </c>
      <c r="J1162">
        <v>1262.8820000000001</v>
      </c>
      <c r="K1162" s="68">
        <v>178.92</v>
      </c>
      <c r="L1162">
        <v>7</v>
      </c>
      <c r="M1162">
        <v>3</v>
      </c>
      <c r="N1162" t="s">
        <v>4101</v>
      </c>
      <c r="O1162">
        <v>1.7709999999999999</v>
      </c>
      <c r="P1162">
        <v>10</v>
      </c>
      <c r="Q1162">
        <v>10.327999999999999</v>
      </c>
      <c r="R1162">
        <v>1262.876</v>
      </c>
      <c r="S1162">
        <v>8.2620000000000005</v>
      </c>
      <c r="T1162">
        <v>175.53</v>
      </c>
      <c r="U1162">
        <v>5.0359999999999996</v>
      </c>
      <c r="V1162">
        <v>100</v>
      </c>
      <c r="W1162">
        <v>0.83799999999999997</v>
      </c>
      <c r="X1162">
        <v>1.2350000000000001</v>
      </c>
      <c r="Y1162">
        <v>22.76</v>
      </c>
      <c r="Z1162">
        <v>22.15</v>
      </c>
      <c r="AA1162">
        <v>0.61199999999999999</v>
      </c>
      <c r="AB1162">
        <v>0</v>
      </c>
      <c r="AC1162" t="b">
        <v>1</v>
      </c>
      <c r="BM1162" t="s">
        <v>2887</v>
      </c>
      <c r="BN1162" t="s">
        <v>2887</v>
      </c>
      <c r="BO1162" t="s">
        <v>2888</v>
      </c>
      <c r="BT1162"/>
      <c r="BU1162"/>
      <c r="BX1162"/>
      <c r="BZ1162"/>
      <c r="CA1162"/>
      <c r="CB1162"/>
      <c r="CC1162"/>
      <c r="CD1162">
        <v>0</v>
      </c>
      <c r="CE1162"/>
      <c r="CF1162">
        <v>0</v>
      </c>
    </row>
    <row r="1163" spans="1:84" hidden="1" x14ac:dyDescent="0.35">
      <c r="A1163" t="s">
        <v>1315</v>
      </c>
      <c r="B1163" t="s">
        <v>4102</v>
      </c>
      <c r="C1163">
        <v>1262.9010000000001</v>
      </c>
      <c r="D1163">
        <v>72.683000000000007</v>
      </c>
      <c r="E1163">
        <v>319.50299999999999</v>
      </c>
      <c r="F1163">
        <v>88.872</v>
      </c>
      <c r="G1163" t="s">
        <v>2884</v>
      </c>
      <c r="I1163">
        <v>345</v>
      </c>
      <c r="J1163">
        <v>1262.912</v>
      </c>
      <c r="K1163" s="68">
        <v>357.72500000000002</v>
      </c>
      <c r="L1163">
        <v>0.71099999999999997</v>
      </c>
      <c r="M1163">
        <v>1</v>
      </c>
      <c r="N1163" t="s">
        <v>4102</v>
      </c>
      <c r="O1163">
        <v>1.7689999999999999</v>
      </c>
      <c r="P1163">
        <v>0</v>
      </c>
      <c r="Q1163">
        <v>0</v>
      </c>
      <c r="R1163">
        <v>1262.912</v>
      </c>
      <c r="S1163">
        <v>0</v>
      </c>
      <c r="T1163">
        <v>357.72500000000002</v>
      </c>
      <c r="U1163">
        <v>0</v>
      </c>
      <c r="V1163">
        <v>0</v>
      </c>
      <c r="W1163">
        <v>0</v>
      </c>
      <c r="X1163">
        <v>0</v>
      </c>
      <c r="Y1163">
        <v>0</v>
      </c>
      <c r="Z1163">
        <v>0</v>
      </c>
      <c r="AA1163">
        <v>0</v>
      </c>
      <c r="AB1163">
        <v>0</v>
      </c>
      <c r="AC1163" t="b">
        <v>1</v>
      </c>
      <c r="AE1163">
        <v>0</v>
      </c>
      <c r="AF1163">
        <v>0</v>
      </c>
      <c r="AG1163">
        <v>0</v>
      </c>
      <c r="AH1163">
        <v>0</v>
      </c>
      <c r="AI1163">
        <v>0</v>
      </c>
      <c r="AJ1163">
        <v>0</v>
      </c>
      <c r="AK1163">
        <v>0</v>
      </c>
      <c r="AL1163">
        <v>0</v>
      </c>
      <c r="AM1163">
        <v>0</v>
      </c>
      <c r="AN1163">
        <v>0</v>
      </c>
      <c r="AO1163">
        <v>0</v>
      </c>
      <c r="AP1163">
        <v>0</v>
      </c>
      <c r="AQ1163">
        <v>0</v>
      </c>
      <c r="AR1163">
        <v>0</v>
      </c>
      <c r="AS1163">
        <v>0</v>
      </c>
      <c r="AT1163">
        <v>0</v>
      </c>
      <c r="AU1163">
        <v>0</v>
      </c>
      <c r="AV1163">
        <v>0</v>
      </c>
      <c r="AW1163">
        <v>0</v>
      </c>
      <c r="AX1163">
        <v>0</v>
      </c>
      <c r="AY1163" t="b">
        <v>0</v>
      </c>
      <c r="AZ1163">
        <v>0</v>
      </c>
      <c r="BI1163">
        <v>0</v>
      </c>
      <c r="BJ1163">
        <v>0</v>
      </c>
      <c r="BK1163">
        <v>0</v>
      </c>
      <c r="BM1163" t="s">
        <v>2887</v>
      </c>
      <c r="BN1163" t="s">
        <v>3288</v>
      </c>
      <c r="BO1163" t="s">
        <v>2888</v>
      </c>
      <c r="BT1163"/>
      <c r="BU1163"/>
      <c r="BX1163"/>
      <c r="BY1163" t="s">
        <v>2903</v>
      </c>
      <c r="BZ1163"/>
      <c r="CA1163"/>
      <c r="CB1163"/>
      <c r="CC1163"/>
      <c r="CD1163">
        <v>0</v>
      </c>
      <c r="CE1163"/>
      <c r="CF1163">
        <v>0</v>
      </c>
    </row>
    <row r="1164" spans="1:84" hidden="1" x14ac:dyDescent="0.35">
      <c r="A1164" t="s">
        <v>1316</v>
      </c>
      <c r="B1164" t="s">
        <v>4103</v>
      </c>
      <c r="C1164">
        <v>1262.8710000000001</v>
      </c>
      <c r="D1164">
        <v>98.754000000000005</v>
      </c>
      <c r="E1164">
        <v>159.16</v>
      </c>
      <c r="F1164">
        <v>87.638000000000005</v>
      </c>
      <c r="G1164" t="s">
        <v>2884</v>
      </c>
      <c r="I1164">
        <v>180</v>
      </c>
      <c r="J1164">
        <v>1262.9359999999999</v>
      </c>
      <c r="K1164" s="68">
        <v>192.71899999999999</v>
      </c>
      <c r="L1164">
        <v>0.71399999999999997</v>
      </c>
      <c r="M1164">
        <v>1</v>
      </c>
      <c r="N1164" t="s">
        <v>4103</v>
      </c>
      <c r="O1164">
        <v>1.7529999999999999</v>
      </c>
      <c r="P1164">
        <v>0</v>
      </c>
      <c r="Q1164">
        <v>0</v>
      </c>
      <c r="R1164">
        <v>1262.9359999999999</v>
      </c>
      <c r="S1164">
        <v>0</v>
      </c>
      <c r="T1164">
        <v>192.71899999999999</v>
      </c>
      <c r="U1164">
        <v>0</v>
      </c>
      <c r="V1164">
        <v>0</v>
      </c>
      <c r="W1164">
        <v>0</v>
      </c>
      <c r="X1164">
        <v>0</v>
      </c>
      <c r="Y1164">
        <v>0</v>
      </c>
      <c r="Z1164">
        <v>0</v>
      </c>
      <c r="AA1164">
        <v>0</v>
      </c>
      <c r="AB1164">
        <v>0</v>
      </c>
      <c r="AC1164" t="b">
        <v>1</v>
      </c>
      <c r="AE1164">
        <v>0</v>
      </c>
      <c r="AF1164">
        <v>0</v>
      </c>
      <c r="AG1164">
        <v>0</v>
      </c>
      <c r="AH1164">
        <v>0</v>
      </c>
      <c r="AI1164">
        <v>0</v>
      </c>
      <c r="AJ1164">
        <v>0</v>
      </c>
      <c r="AK1164">
        <v>0</v>
      </c>
      <c r="AL1164">
        <v>0</v>
      </c>
      <c r="AM1164">
        <v>0</v>
      </c>
      <c r="AN1164">
        <v>0</v>
      </c>
      <c r="AO1164">
        <v>0</v>
      </c>
      <c r="AP1164">
        <v>0</v>
      </c>
      <c r="AQ1164">
        <v>0</v>
      </c>
      <c r="AR1164">
        <v>0</v>
      </c>
      <c r="AS1164">
        <v>0</v>
      </c>
      <c r="AT1164">
        <v>0</v>
      </c>
      <c r="AU1164">
        <v>0</v>
      </c>
      <c r="AV1164">
        <v>0</v>
      </c>
      <c r="AW1164">
        <v>0</v>
      </c>
      <c r="AX1164">
        <v>0</v>
      </c>
      <c r="AY1164" t="b">
        <v>0</v>
      </c>
      <c r="AZ1164">
        <v>0</v>
      </c>
      <c r="BI1164">
        <v>0</v>
      </c>
      <c r="BJ1164">
        <v>0</v>
      </c>
      <c r="BK1164">
        <v>0</v>
      </c>
      <c r="BM1164" t="s">
        <v>2905</v>
      </c>
      <c r="BN1164" t="s">
        <v>2887</v>
      </c>
      <c r="BO1164" t="s">
        <v>2888</v>
      </c>
      <c r="BT1164"/>
      <c r="BU1164"/>
      <c r="BX1164"/>
      <c r="BY1164" t="s">
        <v>2903</v>
      </c>
      <c r="BZ1164"/>
      <c r="CA1164"/>
      <c r="CB1164"/>
      <c r="CC1164"/>
      <c r="CD1164">
        <v>0</v>
      </c>
      <c r="CE1164"/>
      <c r="CF1164">
        <v>0</v>
      </c>
    </row>
    <row r="1165" spans="1:84" hidden="1" x14ac:dyDescent="0.35">
      <c r="A1165" t="s">
        <v>1317</v>
      </c>
      <c r="B1165" t="s">
        <v>4104</v>
      </c>
      <c r="C1165">
        <v>1272.7550000000001</v>
      </c>
      <c r="D1165">
        <v>46.256</v>
      </c>
      <c r="E1165">
        <v>330.52</v>
      </c>
      <c r="F1165">
        <v>14.522</v>
      </c>
      <c r="G1165" t="s">
        <v>2884</v>
      </c>
      <c r="I1165">
        <v>326.19</v>
      </c>
      <c r="J1165">
        <v>1272.78</v>
      </c>
      <c r="K1165" s="68">
        <v>339.43</v>
      </c>
      <c r="L1165">
        <v>5</v>
      </c>
      <c r="M1165">
        <v>3</v>
      </c>
      <c r="N1165" t="s">
        <v>4104</v>
      </c>
      <c r="O1165">
        <v>1.8009999999999999</v>
      </c>
      <c r="P1165">
        <v>10</v>
      </c>
      <c r="Q1165">
        <v>46.256</v>
      </c>
      <c r="R1165">
        <v>1272.76</v>
      </c>
      <c r="S1165">
        <v>37.003999999999998</v>
      </c>
      <c r="T1165">
        <v>332.30200000000002</v>
      </c>
      <c r="U1165">
        <v>11.618</v>
      </c>
      <c r="V1165">
        <v>100</v>
      </c>
      <c r="W1165">
        <v>0.78500000000000003</v>
      </c>
      <c r="X1165">
        <v>1.36</v>
      </c>
      <c r="Y1165">
        <v>21.59</v>
      </c>
      <c r="Z1165">
        <v>22.35</v>
      </c>
      <c r="AA1165">
        <v>0.52400000000000002</v>
      </c>
      <c r="AB1165">
        <v>0</v>
      </c>
      <c r="AC1165" t="b">
        <v>1</v>
      </c>
      <c r="BM1165" t="s">
        <v>3288</v>
      </c>
      <c r="BN1165" t="s">
        <v>3288</v>
      </c>
      <c r="BO1165" t="s">
        <v>2888</v>
      </c>
      <c r="BT1165"/>
      <c r="BU1165"/>
      <c r="BX1165"/>
      <c r="BZ1165"/>
      <c r="CA1165"/>
      <c r="CB1165"/>
      <c r="CC1165"/>
      <c r="CD1165">
        <v>0</v>
      </c>
      <c r="CE1165"/>
      <c r="CF1165">
        <v>0</v>
      </c>
    </row>
    <row r="1166" spans="1:84" hidden="1" x14ac:dyDescent="0.35">
      <c r="A1166" t="s">
        <v>1318</v>
      </c>
      <c r="B1166" t="s">
        <v>4105</v>
      </c>
      <c r="C1166">
        <v>1272.7760000000001</v>
      </c>
      <c r="D1166">
        <v>12.568</v>
      </c>
      <c r="E1166">
        <v>53.758000000000003</v>
      </c>
      <c r="F1166">
        <v>6.2949999999999999</v>
      </c>
      <c r="G1166" t="s">
        <v>2884</v>
      </c>
      <c r="I1166">
        <v>46.19</v>
      </c>
      <c r="J1166">
        <v>1272.7840000000001</v>
      </c>
      <c r="K1166" s="68">
        <v>59.43</v>
      </c>
      <c r="L1166">
        <v>8</v>
      </c>
      <c r="M1166">
        <v>3</v>
      </c>
      <c r="N1166" t="s">
        <v>4105</v>
      </c>
      <c r="O1166">
        <v>1.8009999999999999</v>
      </c>
      <c r="P1166">
        <v>10</v>
      </c>
      <c r="Q1166">
        <v>12.568</v>
      </c>
      <c r="R1166">
        <v>1272.777</v>
      </c>
      <c r="S1166">
        <v>10.055</v>
      </c>
      <c r="T1166">
        <v>54.892000000000003</v>
      </c>
      <c r="U1166">
        <v>5.0359999999999996</v>
      </c>
      <c r="V1166">
        <v>100</v>
      </c>
      <c r="W1166">
        <v>0.83499999999999996</v>
      </c>
      <c r="X1166">
        <v>1.3120000000000001</v>
      </c>
      <c r="Y1166">
        <v>21.93</v>
      </c>
      <c r="Z1166">
        <v>22.35</v>
      </c>
      <c r="AA1166">
        <v>0.52400000000000002</v>
      </c>
      <c r="AB1166">
        <v>0</v>
      </c>
      <c r="AC1166" t="b">
        <v>1</v>
      </c>
      <c r="BM1166" t="s">
        <v>2887</v>
      </c>
      <c r="BN1166" t="s">
        <v>2887</v>
      </c>
      <c r="BO1166" t="s">
        <v>2888</v>
      </c>
      <c r="BT1166"/>
      <c r="BU1166"/>
      <c r="BX1166"/>
      <c r="BZ1166"/>
      <c r="CA1166"/>
      <c r="CB1166"/>
      <c r="CC1166"/>
      <c r="CD1166">
        <v>0</v>
      </c>
      <c r="CE1166"/>
      <c r="CF1166">
        <v>0</v>
      </c>
    </row>
    <row r="1167" spans="1:84" hidden="1" x14ac:dyDescent="0.35">
      <c r="A1167" t="s">
        <v>1319</v>
      </c>
      <c r="B1167" t="s">
        <v>4106</v>
      </c>
      <c r="C1167">
        <v>1272.778</v>
      </c>
      <c r="D1167">
        <v>11.255000000000001</v>
      </c>
      <c r="E1167">
        <v>174.94200000000001</v>
      </c>
      <c r="F1167">
        <v>7.274</v>
      </c>
      <c r="G1167" t="s">
        <v>2884</v>
      </c>
      <c r="I1167">
        <v>166.19</v>
      </c>
      <c r="J1167">
        <v>1272.7840000000001</v>
      </c>
      <c r="K1167" s="68">
        <v>179.43</v>
      </c>
      <c r="L1167">
        <v>10</v>
      </c>
      <c r="M1167">
        <v>3</v>
      </c>
      <c r="N1167" t="s">
        <v>4106</v>
      </c>
      <c r="O1167">
        <v>1.8009999999999999</v>
      </c>
      <c r="P1167">
        <v>10</v>
      </c>
      <c r="Q1167">
        <v>11.255000000000001</v>
      </c>
      <c r="R1167">
        <v>1272.779</v>
      </c>
      <c r="S1167">
        <v>9.0039999999999996</v>
      </c>
      <c r="T1167">
        <v>175.839</v>
      </c>
      <c r="U1167">
        <v>5.819</v>
      </c>
      <c r="V1167">
        <v>100</v>
      </c>
      <c r="W1167">
        <v>0.92200000000000004</v>
      </c>
      <c r="X1167">
        <v>1.97</v>
      </c>
      <c r="Y1167">
        <v>22.94</v>
      </c>
      <c r="Z1167">
        <v>22.35</v>
      </c>
      <c r="AA1167">
        <v>0.52400000000000002</v>
      </c>
      <c r="AB1167">
        <v>0</v>
      </c>
      <c r="AC1167" t="b">
        <v>1</v>
      </c>
      <c r="BM1167" t="s">
        <v>2887</v>
      </c>
      <c r="BN1167" t="s">
        <v>2887</v>
      </c>
      <c r="BO1167" t="s">
        <v>2888</v>
      </c>
      <c r="BT1167"/>
      <c r="BU1167"/>
      <c r="BX1167"/>
      <c r="BZ1167"/>
      <c r="CA1167"/>
      <c r="CB1167"/>
      <c r="CC1167"/>
      <c r="CD1167">
        <v>0</v>
      </c>
      <c r="CE1167"/>
      <c r="CF1167">
        <v>0</v>
      </c>
    </row>
    <row r="1168" spans="1:84" hidden="1" x14ac:dyDescent="0.35">
      <c r="A1168" t="s">
        <v>1320</v>
      </c>
      <c r="B1168" t="s">
        <v>4107</v>
      </c>
      <c r="C1168">
        <v>1272.7819999999999</v>
      </c>
      <c r="D1168">
        <v>8.4779999999999998</v>
      </c>
      <c r="E1168">
        <v>137.89599999999999</v>
      </c>
      <c r="F1168">
        <v>6.2949999999999999</v>
      </c>
      <c r="G1168" t="s">
        <v>2884</v>
      </c>
      <c r="I1168">
        <v>126.19</v>
      </c>
      <c r="J1168">
        <v>1272.787</v>
      </c>
      <c r="K1168" s="68">
        <v>139.43</v>
      </c>
      <c r="L1168">
        <v>7</v>
      </c>
      <c r="M1168">
        <v>3</v>
      </c>
      <c r="N1168" t="s">
        <v>4107</v>
      </c>
      <c r="O1168">
        <v>1.8009999999999999</v>
      </c>
      <c r="P1168">
        <v>10</v>
      </c>
      <c r="Q1168">
        <v>8.4779999999999998</v>
      </c>
      <c r="R1168">
        <v>1272.7829999999999</v>
      </c>
      <c r="S1168">
        <v>6.4779999999999998</v>
      </c>
      <c r="T1168">
        <v>138.203</v>
      </c>
      <c r="U1168">
        <v>5.0359999999999996</v>
      </c>
      <c r="V1168">
        <v>100</v>
      </c>
      <c r="W1168">
        <v>0.83499999999999996</v>
      </c>
      <c r="X1168">
        <v>1.2809999999999999</v>
      </c>
      <c r="Y1168">
        <v>22.25</v>
      </c>
      <c r="Z1168">
        <v>22.35</v>
      </c>
      <c r="AA1168">
        <v>0.52400000000000002</v>
      </c>
      <c r="AB1168">
        <v>0</v>
      </c>
      <c r="AC1168" t="b">
        <v>1</v>
      </c>
      <c r="BM1168" t="s">
        <v>2887</v>
      </c>
      <c r="BN1168" t="s">
        <v>2887</v>
      </c>
      <c r="BO1168" t="s">
        <v>2888</v>
      </c>
      <c r="BT1168"/>
      <c r="BU1168"/>
      <c r="BX1168"/>
      <c r="BZ1168"/>
      <c r="CA1168"/>
      <c r="CB1168"/>
      <c r="CC1168"/>
      <c r="CD1168">
        <v>0</v>
      </c>
      <c r="CE1168"/>
      <c r="CF1168">
        <v>0</v>
      </c>
    </row>
    <row r="1169" spans="1:85" hidden="1" x14ac:dyDescent="0.35">
      <c r="A1169" t="s">
        <v>1321</v>
      </c>
      <c r="B1169" t="s">
        <v>4108</v>
      </c>
      <c r="C1169">
        <v>1272.797</v>
      </c>
      <c r="D1169">
        <v>38.514000000000003</v>
      </c>
      <c r="E1169">
        <v>313.43200000000002</v>
      </c>
      <c r="F1169">
        <v>99.113</v>
      </c>
      <c r="G1169" t="s">
        <v>2884</v>
      </c>
      <c r="I1169">
        <v>345</v>
      </c>
      <c r="J1169">
        <v>1272.8119999999999</v>
      </c>
      <c r="K1169" s="68">
        <v>358.214</v>
      </c>
      <c r="L1169">
        <v>0.70499999999999996</v>
      </c>
      <c r="M1169">
        <v>1</v>
      </c>
      <c r="N1169" t="s">
        <v>4108</v>
      </c>
      <c r="O1169">
        <v>1.7649999999999999</v>
      </c>
      <c r="P1169">
        <v>0</v>
      </c>
      <c r="Q1169">
        <v>0</v>
      </c>
      <c r="R1169">
        <v>1272.8119999999999</v>
      </c>
      <c r="S1169">
        <v>0</v>
      </c>
      <c r="T1169">
        <v>358.214</v>
      </c>
      <c r="U1169">
        <v>0</v>
      </c>
      <c r="V1169">
        <v>0</v>
      </c>
      <c r="W1169">
        <v>0</v>
      </c>
      <c r="X1169">
        <v>0</v>
      </c>
      <c r="Y1169">
        <v>0</v>
      </c>
      <c r="Z1169">
        <v>0</v>
      </c>
      <c r="AA1169">
        <v>0</v>
      </c>
      <c r="AB1169">
        <v>0</v>
      </c>
      <c r="AC1169" t="b">
        <v>1</v>
      </c>
      <c r="AE1169">
        <v>0</v>
      </c>
      <c r="AF1169">
        <v>0</v>
      </c>
      <c r="AG1169">
        <v>0</v>
      </c>
      <c r="AH1169">
        <v>0</v>
      </c>
      <c r="AI1169">
        <v>0</v>
      </c>
      <c r="AJ1169">
        <v>0</v>
      </c>
      <c r="AK1169">
        <v>0</v>
      </c>
      <c r="AL1169">
        <v>0</v>
      </c>
      <c r="AM1169">
        <v>0</v>
      </c>
      <c r="AN1169">
        <v>0</v>
      </c>
      <c r="AO1169">
        <v>0</v>
      </c>
      <c r="AP1169">
        <v>0</v>
      </c>
      <c r="AQ1169">
        <v>0</v>
      </c>
      <c r="AR1169">
        <v>0</v>
      </c>
      <c r="AS1169">
        <v>0</v>
      </c>
      <c r="AT1169">
        <v>0</v>
      </c>
      <c r="AU1169">
        <v>0</v>
      </c>
      <c r="AV1169">
        <v>0</v>
      </c>
      <c r="AW1169">
        <v>0</v>
      </c>
      <c r="AX1169">
        <v>0</v>
      </c>
      <c r="AY1169" t="b">
        <v>0</v>
      </c>
      <c r="AZ1169">
        <v>0</v>
      </c>
      <c r="BI1169">
        <v>0</v>
      </c>
      <c r="BJ1169">
        <v>0</v>
      </c>
      <c r="BK1169">
        <v>0</v>
      </c>
      <c r="BM1169" t="s">
        <v>2887</v>
      </c>
      <c r="BN1169" t="s">
        <v>3288</v>
      </c>
      <c r="BO1169" t="s">
        <v>2888</v>
      </c>
      <c r="BT1169"/>
      <c r="BU1169"/>
      <c r="BX1169"/>
      <c r="BY1169" t="s">
        <v>2903</v>
      </c>
      <c r="BZ1169"/>
      <c r="CA1169"/>
      <c r="CB1169"/>
      <c r="CC1169"/>
      <c r="CD1169">
        <v>0</v>
      </c>
      <c r="CE1169"/>
      <c r="CF1169">
        <v>0</v>
      </c>
    </row>
    <row r="1170" spans="1:85" hidden="1" x14ac:dyDescent="0.35">
      <c r="A1170" t="s">
        <v>1322</v>
      </c>
      <c r="B1170" t="s">
        <v>4109</v>
      </c>
      <c r="C1170">
        <v>1282.3989999999999</v>
      </c>
      <c r="D1170">
        <v>37.753999999999998</v>
      </c>
      <c r="E1170">
        <v>315.72399999999999</v>
      </c>
      <c r="F1170">
        <v>93.16</v>
      </c>
      <c r="G1170" t="s">
        <v>2884</v>
      </c>
      <c r="I1170">
        <v>0</v>
      </c>
      <c r="J1170">
        <v>1282.412</v>
      </c>
      <c r="K1170" s="68">
        <v>8.9580000000000002</v>
      </c>
      <c r="L1170">
        <v>0.84899999999999998</v>
      </c>
      <c r="M1170">
        <v>1</v>
      </c>
      <c r="N1170" t="s">
        <v>4109</v>
      </c>
      <c r="O1170">
        <v>1.7290000000000001</v>
      </c>
      <c r="P1170">
        <v>0</v>
      </c>
      <c r="Q1170">
        <v>0</v>
      </c>
      <c r="R1170">
        <v>1282.412</v>
      </c>
      <c r="S1170">
        <v>0</v>
      </c>
      <c r="T1170">
        <v>8.9580000000000002</v>
      </c>
      <c r="U1170">
        <v>0</v>
      </c>
      <c r="V1170">
        <v>0</v>
      </c>
      <c r="W1170">
        <v>0</v>
      </c>
      <c r="X1170">
        <v>0</v>
      </c>
      <c r="Y1170">
        <v>0</v>
      </c>
      <c r="Z1170">
        <v>0</v>
      </c>
      <c r="AA1170">
        <v>0</v>
      </c>
      <c r="AB1170">
        <v>0</v>
      </c>
      <c r="AC1170" t="b">
        <v>1</v>
      </c>
      <c r="AE1170">
        <v>0</v>
      </c>
      <c r="AF1170">
        <v>0</v>
      </c>
      <c r="AG1170">
        <v>0</v>
      </c>
      <c r="AH1170">
        <v>0</v>
      </c>
      <c r="AI1170">
        <v>0</v>
      </c>
      <c r="AJ1170">
        <v>0</v>
      </c>
      <c r="AK1170">
        <v>0</v>
      </c>
      <c r="AL1170">
        <v>0</v>
      </c>
      <c r="AM1170">
        <v>0</v>
      </c>
      <c r="AN1170">
        <v>0</v>
      </c>
      <c r="AO1170">
        <v>0</v>
      </c>
      <c r="AP1170">
        <v>0</v>
      </c>
      <c r="AQ1170">
        <v>0</v>
      </c>
      <c r="AR1170">
        <v>0</v>
      </c>
      <c r="AS1170">
        <v>0</v>
      </c>
      <c r="AT1170">
        <v>0</v>
      </c>
      <c r="AU1170">
        <v>0</v>
      </c>
      <c r="AV1170">
        <v>0</v>
      </c>
      <c r="AW1170">
        <v>0</v>
      </c>
      <c r="AX1170">
        <v>0</v>
      </c>
      <c r="AY1170" t="b">
        <v>0</v>
      </c>
      <c r="AZ1170">
        <v>0</v>
      </c>
      <c r="BI1170">
        <v>0</v>
      </c>
      <c r="BJ1170">
        <v>0</v>
      </c>
      <c r="BK1170">
        <v>0</v>
      </c>
      <c r="BM1170" t="s">
        <v>2887</v>
      </c>
      <c r="BN1170" t="s">
        <v>3288</v>
      </c>
      <c r="BO1170" t="s">
        <v>2888</v>
      </c>
      <c r="BT1170"/>
      <c r="BU1170"/>
      <c r="BX1170"/>
      <c r="BY1170" t="s">
        <v>2903</v>
      </c>
      <c r="BZ1170"/>
      <c r="CA1170"/>
      <c r="CB1170"/>
      <c r="CC1170"/>
      <c r="CD1170">
        <v>0</v>
      </c>
      <c r="CE1170"/>
      <c r="CF1170">
        <v>0</v>
      </c>
    </row>
    <row r="1171" spans="1:85" hidden="1" x14ac:dyDescent="0.35">
      <c r="A1171" t="s">
        <v>1323</v>
      </c>
      <c r="B1171" t="s">
        <v>4110</v>
      </c>
      <c r="C1171">
        <v>1282.4079999999999</v>
      </c>
      <c r="D1171">
        <v>34.536000000000001</v>
      </c>
      <c r="E1171">
        <v>337.24599999999998</v>
      </c>
      <c r="F1171">
        <v>267.13900000000001</v>
      </c>
      <c r="G1171" t="s">
        <v>2884</v>
      </c>
      <c r="I1171">
        <v>1.24</v>
      </c>
      <c r="J1171">
        <v>1282.425</v>
      </c>
      <c r="K1171" s="68">
        <v>10.17</v>
      </c>
      <c r="L1171">
        <v>5</v>
      </c>
      <c r="M1171">
        <v>3</v>
      </c>
      <c r="N1171" t="s">
        <v>4110</v>
      </c>
      <c r="O1171">
        <v>1.75</v>
      </c>
      <c r="P1171">
        <v>10</v>
      </c>
      <c r="Q1171">
        <v>34.536000000000001</v>
      </c>
      <c r="R1171">
        <v>1282.4110000000001</v>
      </c>
      <c r="S1171">
        <v>27.629000000000001</v>
      </c>
      <c r="T1171">
        <v>343.83100000000002</v>
      </c>
      <c r="U1171">
        <v>213.71100000000001</v>
      </c>
      <c r="V1171">
        <v>100</v>
      </c>
      <c r="W1171">
        <v>1.986</v>
      </c>
      <c r="X1171">
        <v>3.2709999999999999</v>
      </c>
      <c r="Y1171">
        <v>21.54</v>
      </c>
      <c r="Z1171">
        <v>22.01</v>
      </c>
      <c r="AA1171">
        <v>0.60899999999999999</v>
      </c>
      <c r="AB1171">
        <v>0</v>
      </c>
      <c r="AC1171" t="b">
        <v>1</v>
      </c>
      <c r="BM1171" t="s">
        <v>2887</v>
      </c>
      <c r="BN1171" t="s">
        <v>2887</v>
      </c>
      <c r="BO1171" t="s">
        <v>2888</v>
      </c>
      <c r="BT1171"/>
      <c r="BU1171"/>
      <c r="BX1171"/>
      <c r="BZ1171"/>
      <c r="CA1171"/>
      <c r="CB1171"/>
      <c r="CC1171"/>
      <c r="CD1171">
        <v>0</v>
      </c>
      <c r="CE1171"/>
      <c r="CF1171">
        <v>0</v>
      </c>
    </row>
    <row r="1172" spans="1:85" hidden="1" x14ac:dyDescent="0.35">
      <c r="A1172" t="s">
        <v>1324</v>
      </c>
      <c r="B1172" t="s">
        <v>4111</v>
      </c>
      <c r="C1172">
        <v>1282.4259999999999</v>
      </c>
      <c r="D1172">
        <v>33.415999999999997</v>
      </c>
      <c r="E1172">
        <v>159.12200000000001</v>
      </c>
      <c r="F1172">
        <v>67.117000000000004</v>
      </c>
      <c r="G1172" t="s">
        <v>2884</v>
      </c>
      <c r="I1172">
        <v>180</v>
      </c>
      <c r="J1172">
        <v>1282.4390000000001</v>
      </c>
      <c r="K1172" s="68">
        <v>188.898</v>
      </c>
      <c r="L1172">
        <v>0.88400000000000001</v>
      </c>
      <c r="M1172">
        <v>1</v>
      </c>
      <c r="N1172" t="s">
        <v>4111</v>
      </c>
      <c r="O1172">
        <v>1.7130000000000001</v>
      </c>
      <c r="P1172">
        <v>0</v>
      </c>
      <c r="Q1172">
        <v>0</v>
      </c>
      <c r="R1172">
        <v>1282.4390000000001</v>
      </c>
      <c r="S1172">
        <v>0</v>
      </c>
      <c r="T1172">
        <v>188.898</v>
      </c>
      <c r="U1172">
        <v>0</v>
      </c>
      <c r="V1172">
        <v>0</v>
      </c>
      <c r="W1172">
        <v>0</v>
      </c>
      <c r="X1172">
        <v>0</v>
      </c>
      <c r="Y1172">
        <v>0</v>
      </c>
      <c r="Z1172">
        <v>0</v>
      </c>
      <c r="AA1172">
        <v>0</v>
      </c>
      <c r="AB1172">
        <v>0</v>
      </c>
      <c r="AC1172" t="b">
        <v>1</v>
      </c>
      <c r="AE1172">
        <v>0</v>
      </c>
      <c r="AF1172">
        <v>0</v>
      </c>
      <c r="AG1172">
        <v>0</v>
      </c>
      <c r="AH1172">
        <v>0</v>
      </c>
      <c r="AI1172">
        <v>0</v>
      </c>
      <c r="AJ1172">
        <v>0</v>
      </c>
      <c r="AK1172">
        <v>0</v>
      </c>
      <c r="AL1172">
        <v>0</v>
      </c>
      <c r="AM1172">
        <v>0</v>
      </c>
      <c r="AN1172">
        <v>0</v>
      </c>
      <c r="AO1172">
        <v>0</v>
      </c>
      <c r="AP1172">
        <v>0</v>
      </c>
      <c r="AQ1172">
        <v>0</v>
      </c>
      <c r="AR1172">
        <v>0</v>
      </c>
      <c r="AS1172">
        <v>0</v>
      </c>
      <c r="AT1172">
        <v>0</v>
      </c>
      <c r="AU1172">
        <v>0</v>
      </c>
      <c r="AV1172">
        <v>0</v>
      </c>
      <c r="AW1172">
        <v>0</v>
      </c>
      <c r="AX1172">
        <v>0</v>
      </c>
      <c r="AY1172" t="b">
        <v>0</v>
      </c>
      <c r="AZ1172">
        <v>0</v>
      </c>
      <c r="BI1172">
        <v>0</v>
      </c>
      <c r="BJ1172">
        <v>0</v>
      </c>
      <c r="BK1172">
        <v>0</v>
      </c>
      <c r="BM1172" t="s">
        <v>2905</v>
      </c>
      <c r="BN1172" t="s">
        <v>2905</v>
      </c>
      <c r="BO1172" t="s">
        <v>2888</v>
      </c>
      <c r="BT1172"/>
      <c r="BU1172"/>
      <c r="BX1172"/>
      <c r="BY1172" t="s">
        <v>2903</v>
      </c>
      <c r="BZ1172"/>
      <c r="CA1172"/>
      <c r="CB1172"/>
      <c r="CC1172"/>
      <c r="CD1172">
        <v>0</v>
      </c>
      <c r="CE1172"/>
      <c r="CF1172">
        <v>0</v>
      </c>
    </row>
    <row r="1173" spans="1:85" hidden="1" x14ac:dyDescent="0.35">
      <c r="A1173" t="s">
        <v>1325</v>
      </c>
      <c r="B1173" t="s">
        <v>4112</v>
      </c>
      <c r="C1173" s="51">
        <v>1286.9770000000001</v>
      </c>
      <c r="D1173">
        <v>8.4179999999999993</v>
      </c>
      <c r="E1173" s="68">
        <v>101.833</v>
      </c>
      <c r="F1173">
        <v>6.2949999999999999</v>
      </c>
      <c r="G1173" t="s">
        <v>3339</v>
      </c>
      <c r="I1173">
        <v>101.24</v>
      </c>
      <c r="J1173">
        <v>1286.9829999999999</v>
      </c>
      <c r="K1173" s="73">
        <v>105.62</v>
      </c>
      <c r="L1173">
        <v>6</v>
      </c>
      <c r="M1173">
        <v>1</v>
      </c>
      <c r="N1173" s="51" t="s">
        <v>4112</v>
      </c>
      <c r="O1173">
        <v>1.8660000000000001</v>
      </c>
      <c r="P1173">
        <v>10</v>
      </c>
      <c r="Q1173">
        <v>8.4179999999999993</v>
      </c>
      <c r="R1173">
        <v>1286.979</v>
      </c>
      <c r="S1173">
        <v>6.4180000000000001</v>
      </c>
      <c r="T1173">
        <v>102.59</v>
      </c>
      <c r="U1173">
        <v>5.0359999999999996</v>
      </c>
      <c r="V1173">
        <v>100</v>
      </c>
      <c r="W1173">
        <v>1.0840000000000001</v>
      </c>
      <c r="X1173">
        <v>1.2030000000000001</v>
      </c>
      <c r="Y1173">
        <v>22.31</v>
      </c>
      <c r="Z1173">
        <v>22.295000000000002</v>
      </c>
      <c r="AA1173">
        <v>0.61399999999999999</v>
      </c>
      <c r="AB1173">
        <v>0</v>
      </c>
      <c r="AC1173" t="b">
        <v>1</v>
      </c>
      <c r="AI1173">
        <v>1286.9760000000001</v>
      </c>
      <c r="AJ1173">
        <v>103.38</v>
      </c>
      <c r="AK1173">
        <v>1286.981</v>
      </c>
      <c r="AL1173">
        <v>105.20099999999999</v>
      </c>
      <c r="AM1173">
        <v>3.6429999999999998</v>
      </c>
      <c r="AN1173">
        <v>8.69</v>
      </c>
      <c r="AO1173">
        <v>12.03</v>
      </c>
      <c r="AP1173">
        <v>0.74099999999999999</v>
      </c>
      <c r="AQ1173">
        <v>22.216000000000001</v>
      </c>
      <c r="AR1173">
        <v>1.151</v>
      </c>
      <c r="AS1173">
        <v>17.314</v>
      </c>
      <c r="AT1173">
        <v>7.3999999999999996E-2</v>
      </c>
      <c r="AU1173">
        <v>0.224</v>
      </c>
      <c r="AV1173">
        <v>0.11700000000000001</v>
      </c>
      <c r="AW1173">
        <v>0</v>
      </c>
      <c r="AX1173">
        <v>688160</v>
      </c>
      <c r="AY1173" t="b">
        <v>1</v>
      </c>
      <c r="AZ1173">
        <v>100.81699999999999</v>
      </c>
      <c r="BA1173">
        <v>1286.9770000000001</v>
      </c>
      <c r="BB1173">
        <v>8.4179999999999993</v>
      </c>
      <c r="BC1173">
        <v>101.833</v>
      </c>
      <c r="BD1173">
        <v>6.2949999999999999</v>
      </c>
      <c r="BE1173">
        <v>1286.9829999999999</v>
      </c>
      <c r="BF1173">
        <v>105.62</v>
      </c>
      <c r="BG1173">
        <v>8</v>
      </c>
      <c r="BH1173">
        <v>3</v>
      </c>
      <c r="BI1173">
        <v>6.4180000000000001</v>
      </c>
      <c r="BJ1173">
        <v>5.0359999999999996</v>
      </c>
      <c r="BK1173">
        <v>1.3149999999999999</v>
      </c>
      <c r="BM1173" t="s">
        <v>144</v>
      </c>
      <c r="BN1173" t="s">
        <v>144</v>
      </c>
      <c r="BO1173" t="s">
        <v>3217</v>
      </c>
      <c r="BQ1173">
        <v>1</v>
      </c>
      <c r="BT1173" t="s">
        <v>3293</v>
      </c>
      <c r="BU1173"/>
      <c r="BZ1173"/>
      <c r="CA1173"/>
      <c r="CB1173">
        <v>12.03</v>
      </c>
      <c r="CC1173">
        <v>12.03</v>
      </c>
      <c r="CD1173">
        <v>2.1000000000000001E-2</v>
      </c>
      <c r="CE1173">
        <v>4.2000000000000003E-2</v>
      </c>
      <c r="CF1173">
        <v>0.65700000000000003</v>
      </c>
      <c r="CG1173" t="b">
        <f>IF(CE1173*100&lt;CC1173,TRUE,FALSE)</f>
        <v>1</v>
      </c>
    </row>
    <row r="1174" spans="1:85" hidden="1" x14ac:dyDescent="0.35">
      <c r="A1174" t="s">
        <v>1326</v>
      </c>
      <c r="B1174" t="s">
        <v>4113</v>
      </c>
      <c r="C1174">
        <v>1292.7750000000001</v>
      </c>
      <c r="D1174">
        <v>11.698</v>
      </c>
      <c r="E1174">
        <v>214.99700000000001</v>
      </c>
      <c r="F1174">
        <v>6.2949999999999999</v>
      </c>
      <c r="G1174" t="s">
        <v>2884</v>
      </c>
      <c r="I1174">
        <v>213.81</v>
      </c>
      <c r="J1174">
        <v>1292.7829999999999</v>
      </c>
      <c r="K1174" s="68">
        <v>215.41</v>
      </c>
      <c r="L1174">
        <v>8</v>
      </c>
      <c r="M1174">
        <v>3</v>
      </c>
      <c r="N1174" t="s">
        <v>4113</v>
      </c>
      <c r="O1174">
        <v>1.782</v>
      </c>
      <c r="P1174">
        <v>10</v>
      </c>
      <c r="Q1174">
        <v>11.698</v>
      </c>
      <c r="R1174">
        <v>1292.777</v>
      </c>
      <c r="S1174">
        <v>9.359</v>
      </c>
      <c r="T1174">
        <v>215.07900000000001</v>
      </c>
      <c r="U1174">
        <v>5.0359999999999996</v>
      </c>
      <c r="V1174">
        <v>100</v>
      </c>
      <c r="W1174">
        <v>0.83499999999999996</v>
      </c>
      <c r="X1174">
        <v>1.42</v>
      </c>
      <c r="Y1174">
        <v>22.32</v>
      </c>
      <c r="Z1174">
        <v>22.35</v>
      </c>
      <c r="AA1174">
        <v>0.61599999999999999</v>
      </c>
      <c r="AB1174">
        <v>0</v>
      </c>
      <c r="AC1174" t="b">
        <v>1</v>
      </c>
      <c r="BM1174" t="s">
        <v>2887</v>
      </c>
      <c r="BN1174" t="s">
        <v>2887</v>
      </c>
      <c r="BO1174" t="s">
        <v>2888</v>
      </c>
      <c r="BT1174"/>
      <c r="BU1174"/>
      <c r="BX1174"/>
      <c r="BZ1174"/>
      <c r="CA1174"/>
      <c r="CB1174"/>
      <c r="CC1174"/>
      <c r="CD1174">
        <v>0</v>
      </c>
      <c r="CE1174"/>
      <c r="CF1174">
        <v>0</v>
      </c>
    </row>
    <row r="1175" spans="1:85" hidden="1" x14ac:dyDescent="0.35">
      <c r="A1175" t="s">
        <v>1327</v>
      </c>
      <c r="B1175" t="s">
        <v>4114</v>
      </c>
      <c r="C1175">
        <v>1292.808</v>
      </c>
      <c r="D1175">
        <v>38.131999999999998</v>
      </c>
      <c r="E1175">
        <v>63.744</v>
      </c>
      <c r="F1175">
        <v>360</v>
      </c>
      <c r="G1175" t="s">
        <v>2884</v>
      </c>
      <c r="I1175">
        <v>303.70999999999998</v>
      </c>
      <c r="J1175">
        <v>1292.825</v>
      </c>
      <c r="K1175" s="68">
        <v>305.33</v>
      </c>
      <c r="L1175">
        <v>5</v>
      </c>
      <c r="M1175">
        <v>3</v>
      </c>
      <c r="N1175" t="s">
        <v>4114</v>
      </c>
      <c r="O1175">
        <v>1.744</v>
      </c>
      <c r="P1175">
        <v>10</v>
      </c>
      <c r="Q1175">
        <v>38.131999999999998</v>
      </c>
      <c r="R1175">
        <v>1292.8119999999999</v>
      </c>
      <c r="S1175">
        <v>30.506</v>
      </c>
      <c r="T1175">
        <v>85.801000000000002</v>
      </c>
      <c r="U1175">
        <v>327.13099999999997</v>
      </c>
      <c r="V1175">
        <v>100</v>
      </c>
      <c r="W1175">
        <v>1.829</v>
      </c>
      <c r="X1175">
        <v>3.1019999999999999</v>
      </c>
      <c r="Y1175">
        <v>21.43</v>
      </c>
      <c r="Z1175">
        <v>22.35</v>
      </c>
      <c r="AA1175">
        <v>0.61599999999999999</v>
      </c>
      <c r="AB1175">
        <v>0</v>
      </c>
      <c r="AC1175" t="b">
        <v>1</v>
      </c>
      <c r="BM1175" t="s">
        <v>2887</v>
      </c>
      <c r="BN1175" t="s">
        <v>3288</v>
      </c>
      <c r="BO1175" t="s">
        <v>2888</v>
      </c>
      <c r="BT1175"/>
      <c r="BU1175"/>
      <c r="BX1175"/>
      <c r="BZ1175"/>
      <c r="CA1175"/>
      <c r="CB1175"/>
      <c r="CC1175"/>
      <c r="CD1175">
        <v>0</v>
      </c>
      <c r="CE1175"/>
      <c r="CF1175">
        <v>0</v>
      </c>
    </row>
    <row r="1176" spans="1:85" hidden="1" x14ac:dyDescent="0.35">
      <c r="A1176" t="s">
        <v>1328</v>
      </c>
      <c r="B1176" t="s">
        <v>4115</v>
      </c>
      <c r="C1176">
        <v>1308.9010000000001</v>
      </c>
      <c r="D1176">
        <v>55.401000000000003</v>
      </c>
      <c r="E1176">
        <v>307.21300000000002</v>
      </c>
      <c r="F1176">
        <v>116.749</v>
      </c>
      <c r="G1176" t="s">
        <v>2884</v>
      </c>
      <c r="I1176">
        <v>345</v>
      </c>
      <c r="J1176">
        <v>1308.9179999999999</v>
      </c>
      <c r="K1176" s="68">
        <v>344.50299999999999</v>
      </c>
      <c r="L1176">
        <v>0.745</v>
      </c>
      <c r="M1176">
        <v>1</v>
      </c>
      <c r="N1176" t="s">
        <v>4115</v>
      </c>
      <c r="O1176">
        <v>1.7549999999999999</v>
      </c>
      <c r="P1176">
        <v>0</v>
      </c>
      <c r="Q1176">
        <v>0</v>
      </c>
      <c r="R1176">
        <v>1308.9179999999999</v>
      </c>
      <c r="S1176">
        <v>0</v>
      </c>
      <c r="T1176">
        <v>344.50299999999999</v>
      </c>
      <c r="U1176">
        <v>0</v>
      </c>
      <c r="V1176">
        <v>0</v>
      </c>
      <c r="W1176">
        <v>0</v>
      </c>
      <c r="X1176">
        <v>0</v>
      </c>
      <c r="Y1176">
        <v>0</v>
      </c>
      <c r="Z1176">
        <v>0</v>
      </c>
      <c r="AA1176">
        <v>0</v>
      </c>
      <c r="AB1176">
        <v>0</v>
      </c>
      <c r="AC1176" t="b">
        <v>1</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t="b">
        <v>0</v>
      </c>
      <c r="AZ1176">
        <v>0</v>
      </c>
      <c r="BI1176">
        <v>0</v>
      </c>
      <c r="BJ1176">
        <v>0</v>
      </c>
      <c r="BK1176">
        <v>0</v>
      </c>
      <c r="BM1176" t="s">
        <v>3288</v>
      </c>
      <c r="BN1176" t="s">
        <v>3288</v>
      </c>
      <c r="BO1176" t="s">
        <v>2888</v>
      </c>
      <c r="BT1176"/>
      <c r="BU1176"/>
      <c r="BX1176"/>
      <c r="BY1176" t="s">
        <v>2903</v>
      </c>
      <c r="BZ1176"/>
      <c r="CA1176"/>
      <c r="CB1176"/>
      <c r="CC1176"/>
      <c r="CD1176">
        <v>0</v>
      </c>
      <c r="CE1176"/>
      <c r="CF1176">
        <v>0</v>
      </c>
    </row>
    <row r="1177" spans="1:85" hidden="1" x14ac:dyDescent="0.35">
      <c r="A1177" t="s">
        <v>1329</v>
      </c>
      <c r="B1177" t="s">
        <v>4116</v>
      </c>
      <c r="C1177">
        <v>1308.9259999999999</v>
      </c>
      <c r="D1177">
        <v>46.655999999999999</v>
      </c>
      <c r="E1177">
        <v>155.07300000000001</v>
      </c>
      <c r="F1177">
        <v>83.546000000000006</v>
      </c>
      <c r="G1177" t="s">
        <v>2884</v>
      </c>
      <c r="I1177">
        <v>195</v>
      </c>
      <c r="J1177">
        <v>1308.9390000000001</v>
      </c>
      <c r="K1177" s="68">
        <v>194.50200000000001</v>
      </c>
      <c r="L1177">
        <v>0.71399999999999997</v>
      </c>
      <c r="M1177">
        <v>1</v>
      </c>
      <c r="N1177" t="s">
        <v>4116</v>
      </c>
      <c r="O1177">
        <v>1.7509999999999999</v>
      </c>
      <c r="P1177">
        <v>0</v>
      </c>
      <c r="Q1177">
        <v>0</v>
      </c>
      <c r="R1177">
        <v>1308.9390000000001</v>
      </c>
      <c r="S1177">
        <v>0</v>
      </c>
      <c r="T1177">
        <v>194.50200000000001</v>
      </c>
      <c r="U1177">
        <v>0</v>
      </c>
      <c r="V1177">
        <v>0</v>
      </c>
      <c r="W1177">
        <v>0</v>
      </c>
      <c r="X1177">
        <v>0</v>
      </c>
      <c r="Y1177">
        <v>0</v>
      </c>
      <c r="Z1177">
        <v>0</v>
      </c>
      <c r="AA1177">
        <v>0</v>
      </c>
      <c r="AB1177">
        <v>0</v>
      </c>
      <c r="AC1177" t="b">
        <v>1</v>
      </c>
      <c r="AE1177">
        <v>0</v>
      </c>
      <c r="AF1177">
        <v>0</v>
      </c>
      <c r="AG1177">
        <v>0</v>
      </c>
      <c r="AH1177">
        <v>0</v>
      </c>
      <c r="AI1177">
        <v>0</v>
      </c>
      <c r="AJ1177">
        <v>0</v>
      </c>
      <c r="AK1177">
        <v>0</v>
      </c>
      <c r="AL1177">
        <v>0</v>
      </c>
      <c r="AM1177">
        <v>0</v>
      </c>
      <c r="AN1177">
        <v>0</v>
      </c>
      <c r="AO1177">
        <v>0</v>
      </c>
      <c r="AP1177">
        <v>0</v>
      </c>
      <c r="AQ1177">
        <v>0</v>
      </c>
      <c r="AR1177">
        <v>0</v>
      </c>
      <c r="AS1177">
        <v>0</v>
      </c>
      <c r="AT1177">
        <v>0</v>
      </c>
      <c r="AU1177">
        <v>0</v>
      </c>
      <c r="AV1177">
        <v>0</v>
      </c>
      <c r="AW1177">
        <v>0</v>
      </c>
      <c r="AX1177">
        <v>0</v>
      </c>
      <c r="AY1177" t="b">
        <v>0</v>
      </c>
      <c r="AZ1177">
        <v>0</v>
      </c>
      <c r="BI1177">
        <v>0</v>
      </c>
      <c r="BJ1177">
        <v>0</v>
      </c>
      <c r="BK1177">
        <v>0</v>
      </c>
      <c r="BM1177" t="s">
        <v>2905</v>
      </c>
      <c r="BN1177" t="s">
        <v>2905</v>
      </c>
      <c r="BO1177" t="s">
        <v>2888</v>
      </c>
      <c r="BT1177"/>
      <c r="BU1177"/>
      <c r="BX1177"/>
      <c r="BY1177" t="s">
        <v>2903</v>
      </c>
      <c r="BZ1177"/>
      <c r="CA1177"/>
      <c r="CB1177"/>
      <c r="CC1177"/>
      <c r="CD1177">
        <v>0</v>
      </c>
      <c r="CE1177"/>
      <c r="CF1177">
        <v>0</v>
      </c>
    </row>
    <row r="1178" spans="1:85" hidden="1" x14ac:dyDescent="0.35">
      <c r="A1178" t="s">
        <v>1330</v>
      </c>
      <c r="B1178" t="s">
        <v>4117</v>
      </c>
      <c r="C1178">
        <v>1326.8710000000001</v>
      </c>
      <c r="D1178">
        <v>20.867000000000001</v>
      </c>
      <c r="E1178">
        <v>151.50899999999999</v>
      </c>
      <c r="F1178">
        <v>6.2949999999999999</v>
      </c>
      <c r="G1178" t="s">
        <v>2884</v>
      </c>
      <c r="I1178">
        <v>166.19</v>
      </c>
      <c r="J1178">
        <v>1326.8820000000001</v>
      </c>
      <c r="K1178" s="68">
        <v>157.6</v>
      </c>
      <c r="L1178">
        <v>7</v>
      </c>
      <c r="M1178">
        <v>3</v>
      </c>
      <c r="N1178" t="s">
        <v>4117</v>
      </c>
      <c r="O1178">
        <v>1.8540000000000001</v>
      </c>
      <c r="P1178">
        <v>10</v>
      </c>
      <c r="Q1178">
        <v>20.867000000000001</v>
      </c>
      <c r="R1178">
        <v>1326.873</v>
      </c>
      <c r="S1178">
        <v>16.693000000000001</v>
      </c>
      <c r="T1178">
        <v>152.727</v>
      </c>
      <c r="U1178">
        <v>5.0359999999999996</v>
      </c>
      <c r="V1178">
        <v>100</v>
      </c>
      <c r="W1178">
        <v>0.64400000000000002</v>
      </c>
      <c r="X1178">
        <v>1.37</v>
      </c>
      <c r="Y1178">
        <v>23.08</v>
      </c>
      <c r="Z1178">
        <v>22.471</v>
      </c>
      <c r="AA1178">
        <v>0.61799999999999999</v>
      </c>
      <c r="AB1178">
        <v>0</v>
      </c>
      <c r="AC1178" t="b">
        <v>1</v>
      </c>
      <c r="BM1178" t="s">
        <v>2887</v>
      </c>
      <c r="BN1178" t="s">
        <v>2887</v>
      </c>
      <c r="BO1178" t="s">
        <v>2888</v>
      </c>
      <c r="BT1178"/>
      <c r="BU1178"/>
      <c r="BX1178"/>
      <c r="BZ1178"/>
      <c r="CA1178"/>
      <c r="CB1178"/>
      <c r="CC1178"/>
      <c r="CD1178">
        <v>0</v>
      </c>
      <c r="CE1178"/>
      <c r="CF1178">
        <v>0</v>
      </c>
    </row>
    <row r="1179" spans="1:85" hidden="1" x14ac:dyDescent="0.35">
      <c r="A1179" t="s">
        <v>1331</v>
      </c>
      <c r="B1179" t="s">
        <v>4118</v>
      </c>
      <c r="C1179">
        <v>1326.9169999999999</v>
      </c>
      <c r="D1179">
        <v>20.78</v>
      </c>
      <c r="E1179">
        <v>41.423999999999999</v>
      </c>
      <c r="F1179">
        <v>13.981</v>
      </c>
      <c r="G1179" t="s">
        <v>2884</v>
      </c>
      <c r="I1179">
        <v>61.24</v>
      </c>
      <c r="J1179">
        <v>1326.93</v>
      </c>
      <c r="K1179" s="68">
        <v>52.64</v>
      </c>
      <c r="L1179">
        <v>5</v>
      </c>
      <c r="M1179">
        <v>3</v>
      </c>
      <c r="N1179" t="s">
        <v>4118</v>
      </c>
      <c r="O1179">
        <v>1.8129999999999999</v>
      </c>
      <c r="P1179">
        <v>10</v>
      </c>
      <c r="Q1179">
        <v>20.78</v>
      </c>
      <c r="R1179">
        <v>1326.92</v>
      </c>
      <c r="S1179">
        <v>16.623999999999999</v>
      </c>
      <c r="T1179">
        <v>43.667000000000002</v>
      </c>
      <c r="U1179">
        <v>11.185</v>
      </c>
      <c r="V1179">
        <v>100</v>
      </c>
      <c r="W1179">
        <v>1.3049999999999999</v>
      </c>
      <c r="X1179">
        <v>1.87</v>
      </c>
      <c r="Y1179">
        <v>22.12</v>
      </c>
      <c r="Z1179">
        <v>22.31</v>
      </c>
      <c r="AA1179">
        <v>0.61499999999999999</v>
      </c>
      <c r="AB1179">
        <v>0</v>
      </c>
      <c r="AC1179" t="b">
        <v>1</v>
      </c>
      <c r="BM1179" t="s">
        <v>3348</v>
      </c>
      <c r="BN1179" t="s">
        <v>3288</v>
      </c>
      <c r="BO1179" t="s">
        <v>2888</v>
      </c>
      <c r="BT1179"/>
      <c r="BU1179"/>
      <c r="BX1179"/>
      <c r="BZ1179"/>
      <c r="CA1179"/>
      <c r="CB1179"/>
      <c r="CC1179"/>
      <c r="CD1179">
        <v>0</v>
      </c>
      <c r="CE1179"/>
      <c r="CF1179">
        <v>0</v>
      </c>
    </row>
    <row r="1180" spans="1:85" hidden="1" x14ac:dyDescent="0.35">
      <c r="A1180" t="s">
        <v>1332</v>
      </c>
      <c r="B1180" t="s">
        <v>4119</v>
      </c>
      <c r="C1180">
        <v>1326.91</v>
      </c>
      <c r="D1180">
        <v>69.795000000000002</v>
      </c>
      <c r="E1180">
        <v>155.59</v>
      </c>
      <c r="F1180">
        <v>83.206000000000003</v>
      </c>
      <c r="G1180" t="s">
        <v>2884</v>
      </c>
      <c r="I1180">
        <v>195</v>
      </c>
      <c r="J1180">
        <v>1326.9359999999999</v>
      </c>
      <c r="K1180" s="68">
        <v>186.39699999999999</v>
      </c>
      <c r="L1180">
        <v>0.70099999999999996</v>
      </c>
      <c r="M1180">
        <v>1</v>
      </c>
      <c r="N1180" t="s">
        <v>4119</v>
      </c>
      <c r="O1180">
        <v>1.79</v>
      </c>
      <c r="P1180">
        <v>0</v>
      </c>
      <c r="Q1180">
        <v>0</v>
      </c>
      <c r="R1180">
        <v>1326.9359999999999</v>
      </c>
      <c r="S1180">
        <v>0</v>
      </c>
      <c r="T1180">
        <v>186.39699999999999</v>
      </c>
      <c r="U1180">
        <v>0</v>
      </c>
      <c r="V1180">
        <v>0</v>
      </c>
      <c r="W1180">
        <v>0</v>
      </c>
      <c r="X1180">
        <v>0</v>
      </c>
      <c r="Y1180">
        <v>0</v>
      </c>
      <c r="Z1180">
        <v>0</v>
      </c>
      <c r="AA1180">
        <v>0</v>
      </c>
      <c r="AB1180">
        <v>0</v>
      </c>
      <c r="AC1180" t="b">
        <v>1</v>
      </c>
      <c r="AE1180">
        <v>0</v>
      </c>
      <c r="AF1180">
        <v>0</v>
      </c>
      <c r="AG1180">
        <v>0</v>
      </c>
      <c r="AH1180">
        <v>0</v>
      </c>
      <c r="AI1180">
        <v>0</v>
      </c>
      <c r="AJ1180">
        <v>0</v>
      </c>
      <c r="AK1180">
        <v>0</v>
      </c>
      <c r="AL1180">
        <v>0</v>
      </c>
      <c r="AM1180">
        <v>0</v>
      </c>
      <c r="AN1180">
        <v>0</v>
      </c>
      <c r="AO1180">
        <v>0</v>
      </c>
      <c r="AP1180">
        <v>0</v>
      </c>
      <c r="AQ1180">
        <v>0</v>
      </c>
      <c r="AR1180">
        <v>0</v>
      </c>
      <c r="AS1180">
        <v>0</v>
      </c>
      <c r="AT1180">
        <v>0</v>
      </c>
      <c r="AU1180">
        <v>0</v>
      </c>
      <c r="AV1180">
        <v>0</v>
      </c>
      <c r="AW1180">
        <v>0</v>
      </c>
      <c r="AX1180">
        <v>0</v>
      </c>
      <c r="AY1180" t="b">
        <v>0</v>
      </c>
      <c r="AZ1180">
        <v>0</v>
      </c>
      <c r="BI1180">
        <v>0</v>
      </c>
      <c r="BJ1180">
        <v>0</v>
      </c>
      <c r="BK1180">
        <v>0</v>
      </c>
      <c r="BM1180" t="s">
        <v>2905</v>
      </c>
      <c r="BN1180" t="s">
        <v>2887</v>
      </c>
      <c r="BO1180" t="s">
        <v>2888</v>
      </c>
      <c r="BT1180"/>
      <c r="BU1180"/>
      <c r="BX1180"/>
      <c r="BY1180" t="s">
        <v>2903</v>
      </c>
      <c r="BZ1180"/>
      <c r="CA1180"/>
      <c r="CB1180"/>
      <c r="CC1180"/>
      <c r="CD1180">
        <v>0</v>
      </c>
      <c r="CE1180"/>
      <c r="CF1180">
        <v>0</v>
      </c>
    </row>
    <row r="1181" spans="1:85" hidden="1" x14ac:dyDescent="0.35">
      <c r="A1181" t="s">
        <v>1333</v>
      </c>
      <c r="B1181" t="s">
        <v>4120</v>
      </c>
      <c r="C1181">
        <v>1344.9760000000001</v>
      </c>
      <c r="D1181">
        <v>12.846</v>
      </c>
      <c r="E1181">
        <v>152.50899999999999</v>
      </c>
      <c r="F1181">
        <v>6.2949999999999999</v>
      </c>
      <c r="G1181" t="s">
        <v>2884</v>
      </c>
      <c r="I1181">
        <v>166.19</v>
      </c>
      <c r="J1181">
        <v>1344.9839999999999</v>
      </c>
      <c r="K1181" s="68">
        <v>158.28</v>
      </c>
      <c r="L1181">
        <v>8</v>
      </c>
      <c r="M1181">
        <v>3</v>
      </c>
      <c r="N1181" t="s">
        <v>4120</v>
      </c>
      <c r="O1181">
        <v>1.804</v>
      </c>
      <c r="P1181">
        <v>10</v>
      </c>
      <c r="Q1181">
        <v>12.846</v>
      </c>
      <c r="R1181">
        <v>1344.9780000000001</v>
      </c>
      <c r="S1181">
        <v>10.276999999999999</v>
      </c>
      <c r="T1181">
        <v>153.66300000000001</v>
      </c>
      <c r="U1181">
        <v>5.0359999999999996</v>
      </c>
      <c r="V1181">
        <v>100</v>
      </c>
      <c r="W1181">
        <v>0.83799999999999997</v>
      </c>
      <c r="X1181">
        <v>1.341</v>
      </c>
      <c r="Y1181">
        <v>22.94</v>
      </c>
      <c r="Z1181">
        <v>22.17</v>
      </c>
      <c r="AA1181">
        <v>0.61199999999999999</v>
      </c>
      <c r="AB1181">
        <v>0</v>
      </c>
      <c r="AC1181" t="b">
        <v>1</v>
      </c>
      <c r="BM1181" t="s">
        <v>2887</v>
      </c>
      <c r="BN1181" t="s">
        <v>2887</v>
      </c>
      <c r="BO1181" t="s">
        <v>2888</v>
      </c>
      <c r="BT1181"/>
      <c r="BU1181"/>
      <c r="BX1181"/>
      <c r="BZ1181"/>
      <c r="CA1181"/>
      <c r="CB1181"/>
      <c r="CC1181"/>
      <c r="CD1181">
        <v>0</v>
      </c>
      <c r="CE1181"/>
      <c r="CF1181">
        <v>0</v>
      </c>
    </row>
    <row r="1182" spans="1:85" hidden="1" x14ac:dyDescent="0.35">
      <c r="A1182" t="s">
        <v>1334</v>
      </c>
      <c r="B1182" t="s">
        <v>4121</v>
      </c>
      <c r="C1182">
        <v>1345.0160000000001</v>
      </c>
      <c r="D1182">
        <v>24.106999999999999</v>
      </c>
      <c r="E1182">
        <v>75.141999999999996</v>
      </c>
      <c r="F1182">
        <v>6.2949999999999999</v>
      </c>
      <c r="G1182" t="s">
        <v>2884</v>
      </c>
      <c r="I1182">
        <v>86.19</v>
      </c>
      <c r="J1182">
        <v>1345.0250000000001</v>
      </c>
      <c r="K1182" s="68">
        <v>78.290000000000006</v>
      </c>
      <c r="L1182">
        <v>9</v>
      </c>
      <c r="M1182">
        <v>3</v>
      </c>
      <c r="N1182" t="s">
        <v>4121</v>
      </c>
      <c r="O1182">
        <v>1.7390000000000001</v>
      </c>
      <c r="P1182">
        <v>10</v>
      </c>
      <c r="Q1182">
        <v>24.106999999999999</v>
      </c>
      <c r="R1182">
        <v>1345.018</v>
      </c>
      <c r="S1182">
        <v>19.286000000000001</v>
      </c>
      <c r="T1182">
        <v>75.772000000000006</v>
      </c>
      <c r="U1182">
        <v>5.0359999999999996</v>
      </c>
      <c r="V1182">
        <v>100</v>
      </c>
      <c r="W1182">
        <v>0.58699999999999997</v>
      </c>
      <c r="X1182">
        <v>1.5569999999999999</v>
      </c>
      <c r="Y1182">
        <v>21.97</v>
      </c>
      <c r="Z1182">
        <v>22.17</v>
      </c>
      <c r="AA1182">
        <v>0.61199999999999999</v>
      </c>
      <c r="AB1182">
        <v>0</v>
      </c>
      <c r="AC1182" t="b">
        <v>1</v>
      </c>
      <c r="BM1182" t="s">
        <v>2887</v>
      </c>
      <c r="BN1182" t="s">
        <v>2887</v>
      </c>
      <c r="BO1182" t="s">
        <v>2888</v>
      </c>
      <c r="BT1182"/>
      <c r="BU1182"/>
      <c r="BX1182"/>
      <c r="BZ1182"/>
      <c r="CA1182"/>
      <c r="CB1182"/>
      <c r="CC1182"/>
      <c r="CD1182">
        <v>0</v>
      </c>
      <c r="CE1182"/>
      <c r="CF1182">
        <v>0</v>
      </c>
    </row>
    <row r="1183" spans="1:85" hidden="1" x14ac:dyDescent="0.35">
      <c r="A1183" t="s">
        <v>1335</v>
      </c>
      <c r="B1183" t="s">
        <v>4122</v>
      </c>
      <c r="C1183">
        <v>1363.0730000000001</v>
      </c>
      <c r="D1183">
        <v>17.516999999999999</v>
      </c>
      <c r="E1183">
        <v>26.620999999999999</v>
      </c>
      <c r="F1183">
        <v>6.2949999999999999</v>
      </c>
      <c r="G1183" t="s">
        <v>2884</v>
      </c>
      <c r="I1183">
        <v>46.19</v>
      </c>
      <c r="J1183">
        <v>1363.0840000000001</v>
      </c>
      <c r="K1183" s="68">
        <v>32.47</v>
      </c>
      <c r="L1183">
        <v>7</v>
      </c>
      <c r="M1183">
        <v>3</v>
      </c>
      <c r="N1183" t="s">
        <v>4122</v>
      </c>
      <c r="O1183">
        <v>1.843</v>
      </c>
      <c r="P1183">
        <v>10</v>
      </c>
      <c r="Q1183">
        <v>17.516999999999999</v>
      </c>
      <c r="R1183">
        <v>1363.075</v>
      </c>
      <c r="S1183">
        <v>14.013</v>
      </c>
      <c r="T1183">
        <v>27.791</v>
      </c>
      <c r="U1183">
        <v>5.0359999999999996</v>
      </c>
      <c r="V1183">
        <v>100</v>
      </c>
      <c r="W1183">
        <v>0.73299999999999998</v>
      </c>
      <c r="X1183">
        <v>1.236</v>
      </c>
      <c r="Y1183">
        <v>22.004999999999999</v>
      </c>
      <c r="Z1183">
        <v>22.164999999999999</v>
      </c>
      <c r="AA1183">
        <v>0.61199999999999999</v>
      </c>
      <c r="AB1183">
        <v>0</v>
      </c>
      <c r="AC1183" t="b">
        <v>1</v>
      </c>
      <c r="BM1183" t="s">
        <v>2887</v>
      </c>
      <c r="BN1183" t="s">
        <v>2887</v>
      </c>
      <c r="BO1183" t="s">
        <v>2888</v>
      </c>
      <c r="BT1183"/>
      <c r="BU1183"/>
      <c r="BX1183"/>
      <c r="BZ1183"/>
      <c r="CA1183"/>
      <c r="CB1183"/>
      <c r="CC1183"/>
      <c r="CD1183">
        <v>0</v>
      </c>
      <c r="CE1183"/>
      <c r="CF1183">
        <v>0</v>
      </c>
    </row>
    <row r="1184" spans="1:85" hidden="1" x14ac:dyDescent="0.35">
      <c r="A1184" t="s">
        <v>1336</v>
      </c>
      <c r="B1184" t="s">
        <v>4123</v>
      </c>
      <c r="C1184">
        <v>1363.0730000000001</v>
      </c>
      <c r="D1184">
        <v>19.771000000000001</v>
      </c>
      <c r="E1184">
        <v>186.518</v>
      </c>
      <c r="F1184">
        <v>9.6340000000000003</v>
      </c>
      <c r="G1184" t="s">
        <v>2884</v>
      </c>
      <c r="I1184">
        <v>203.71</v>
      </c>
      <c r="J1184">
        <v>1363.086</v>
      </c>
      <c r="K1184" s="68">
        <v>189.99</v>
      </c>
      <c r="L1184">
        <v>8</v>
      </c>
      <c r="M1184">
        <v>3</v>
      </c>
      <c r="N1184" t="s">
        <v>4123</v>
      </c>
      <c r="O1184">
        <v>1.841</v>
      </c>
      <c r="P1184">
        <v>10</v>
      </c>
      <c r="Q1184">
        <v>19.771000000000001</v>
      </c>
      <c r="R1184">
        <v>1363.075</v>
      </c>
      <c r="S1184">
        <v>15.817</v>
      </c>
      <c r="T1184">
        <v>187.21199999999999</v>
      </c>
      <c r="U1184">
        <v>7.7069999999999999</v>
      </c>
      <c r="V1184">
        <v>100</v>
      </c>
      <c r="W1184">
        <v>0.94599999999999995</v>
      </c>
      <c r="X1184">
        <v>2.09</v>
      </c>
      <c r="Y1184">
        <v>22.47</v>
      </c>
      <c r="Z1184">
        <v>22.164999999999999</v>
      </c>
      <c r="AA1184">
        <v>0.61199999999999999</v>
      </c>
      <c r="AB1184">
        <v>0</v>
      </c>
      <c r="AC1184" t="b">
        <v>1</v>
      </c>
      <c r="BM1184" t="s">
        <v>2887</v>
      </c>
      <c r="BN1184" t="s">
        <v>2887</v>
      </c>
      <c r="BO1184" t="s">
        <v>2888</v>
      </c>
      <c r="BT1184"/>
      <c r="BU1184"/>
      <c r="BX1184"/>
      <c r="BZ1184"/>
      <c r="CA1184"/>
      <c r="CB1184"/>
      <c r="CC1184"/>
      <c r="CD1184">
        <v>0</v>
      </c>
      <c r="CE1184"/>
      <c r="CF1184">
        <v>0</v>
      </c>
    </row>
    <row r="1185" spans="1:85" hidden="1" x14ac:dyDescent="0.35">
      <c r="A1185" t="s">
        <v>1337</v>
      </c>
      <c r="B1185" t="s">
        <v>4124</v>
      </c>
      <c r="C1185" s="51">
        <v>1363.386</v>
      </c>
      <c r="D1185">
        <v>8.3569999999999993</v>
      </c>
      <c r="E1185" s="68">
        <v>220.613</v>
      </c>
      <c r="F1185">
        <v>6.2949999999999999</v>
      </c>
      <c r="G1185" t="s">
        <v>3290</v>
      </c>
      <c r="I1185">
        <v>238.76</v>
      </c>
      <c r="J1185">
        <v>1363.3879999999999</v>
      </c>
      <c r="K1185" s="73">
        <v>224.81</v>
      </c>
      <c r="L1185">
        <v>6</v>
      </c>
      <c r="M1185">
        <v>1</v>
      </c>
      <c r="N1185" s="51" t="s">
        <v>4124</v>
      </c>
      <c r="O1185">
        <v>1.825</v>
      </c>
      <c r="P1185">
        <v>10</v>
      </c>
      <c r="Q1185">
        <v>8.3569999999999993</v>
      </c>
      <c r="R1185">
        <v>1363.386</v>
      </c>
      <c r="S1185">
        <v>6.3570000000000002</v>
      </c>
      <c r="T1185">
        <v>221.453</v>
      </c>
      <c r="U1185">
        <v>5.0359999999999996</v>
      </c>
      <c r="V1185">
        <v>100</v>
      </c>
      <c r="W1185">
        <v>1.087</v>
      </c>
      <c r="X1185">
        <v>1.2689999999999999</v>
      </c>
      <c r="Y1185">
        <v>22.87</v>
      </c>
      <c r="Z1185">
        <v>21.939</v>
      </c>
      <c r="AA1185">
        <v>0.56999999999999995</v>
      </c>
      <c r="AB1185">
        <v>0</v>
      </c>
      <c r="AC1185" t="b">
        <v>1</v>
      </c>
      <c r="AI1185">
        <v>1363.383</v>
      </c>
      <c r="AJ1185">
        <v>222.01400000000001</v>
      </c>
      <c r="AK1185">
        <v>1363.3869999999999</v>
      </c>
      <c r="AL1185">
        <v>223.81399999999999</v>
      </c>
      <c r="AM1185">
        <v>3.601</v>
      </c>
      <c r="AN1185">
        <v>8.52</v>
      </c>
      <c r="AO1185">
        <v>10.26</v>
      </c>
      <c r="AP1185">
        <v>0.623</v>
      </c>
      <c r="AQ1185">
        <v>22.050999999999998</v>
      </c>
      <c r="AR1185">
        <v>0.88700000000000001</v>
      </c>
      <c r="AS1185">
        <v>11.397</v>
      </c>
      <c r="AT1185">
        <v>2E-3</v>
      </c>
      <c r="AU1185">
        <v>0.17599999999999999</v>
      </c>
      <c r="AV1185">
        <v>7.4999999999999997E-2</v>
      </c>
      <c r="AW1185">
        <v>0</v>
      </c>
      <c r="AX1185">
        <v>691533</v>
      </c>
      <c r="AY1185" t="b">
        <v>1</v>
      </c>
      <c r="AZ1185">
        <v>237.76</v>
      </c>
      <c r="BA1185">
        <v>1363.386</v>
      </c>
      <c r="BB1185">
        <v>8.3569999999999993</v>
      </c>
      <c r="BC1185">
        <v>220.613</v>
      </c>
      <c r="BD1185">
        <v>6.2949999999999999</v>
      </c>
      <c r="BE1185">
        <v>1363.3879999999999</v>
      </c>
      <c r="BF1185">
        <v>224.81</v>
      </c>
      <c r="BG1185">
        <v>7</v>
      </c>
      <c r="BH1185">
        <v>3</v>
      </c>
      <c r="BI1185">
        <v>6.3570000000000002</v>
      </c>
      <c r="BJ1185">
        <v>5.0359999999999996</v>
      </c>
      <c r="BK1185">
        <v>1.141</v>
      </c>
      <c r="BM1185" t="s">
        <v>2905</v>
      </c>
      <c r="BN1185" t="s">
        <v>2905</v>
      </c>
      <c r="BO1185" t="s">
        <v>3292</v>
      </c>
      <c r="BQ1185">
        <v>1</v>
      </c>
      <c r="BT1185" s="51" t="s">
        <v>3293</v>
      </c>
      <c r="CB1185" s="51">
        <v>10.26</v>
      </c>
      <c r="CC1185" s="51">
        <v>10.26</v>
      </c>
      <c r="CD1185" s="51">
        <v>1.9E-2</v>
      </c>
      <c r="CE1185" s="51">
        <v>3.3000000000000002E-2</v>
      </c>
      <c r="CF1185" s="51">
        <v>0.74099999999999999</v>
      </c>
      <c r="CG1185" t="b">
        <f t="shared" ref="CG1185:CG1232" si="16">IF(CE1185*100&lt;CC1185,TRUE,FALSE)</f>
        <v>1</v>
      </c>
    </row>
    <row r="1186" spans="1:85" hidden="1" x14ac:dyDescent="0.35">
      <c r="A1186" t="s">
        <v>1338</v>
      </c>
      <c r="B1186" t="s">
        <v>4125</v>
      </c>
      <c r="C1186" s="51">
        <v>1364.107</v>
      </c>
      <c r="D1186">
        <v>8.7810000000000006</v>
      </c>
      <c r="E1186" s="68">
        <v>225.21600000000001</v>
      </c>
      <c r="F1186">
        <v>6.2949999999999999</v>
      </c>
      <c r="G1186" t="s">
        <v>3290</v>
      </c>
      <c r="I1186">
        <v>243.71</v>
      </c>
      <c r="J1186">
        <v>1364.11</v>
      </c>
      <c r="K1186" s="73">
        <v>229.3</v>
      </c>
      <c r="L1186">
        <v>6</v>
      </c>
      <c r="M1186">
        <v>1</v>
      </c>
      <c r="N1186" s="51" t="s">
        <v>4125</v>
      </c>
      <c r="O1186">
        <v>1.865</v>
      </c>
      <c r="P1186">
        <v>10</v>
      </c>
      <c r="Q1186">
        <v>8.7810000000000006</v>
      </c>
      <c r="R1186">
        <v>1364.1079999999999</v>
      </c>
      <c r="S1186">
        <v>6.7809999999999997</v>
      </c>
      <c r="T1186">
        <v>226.03299999999999</v>
      </c>
      <c r="U1186">
        <v>5.0359999999999996</v>
      </c>
      <c r="V1186">
        <v>100</v>
      </c>
      <c r="W1186">
        <v>1.087</v>
      </c>
      <c r="X1186">
        <v>1.2250000000000001</v>
      </c>
      <c r="Y1186">
        <v>22.44</v>
      </c>
      <c r="Z1186">
        <v>21.939</v>
      </c>
      <c r="AA1186">
        <v>0.56999999999999995</v>
      </c>
      <c r="AB1186">
        <v>0</v>
      </c>
      <c r="AC1186" t="b">
        <v>1</v>
      </c>
      <c r="AI1186">
        <v>1364.106</v>
      </c>
      <c r="AJ1186">
        <v>227.07400000000001</v>
      </c>
      <c r="AK1186">
        <v>1364.11</v>
      </c>
      <c r="AL1186">
        <v>228.81</v>
      </c>
      <c r="AM1186">
        <v>3.4710000000000001</v>
      </c>
      <c r="AN1186">
        <v>8.0500000000000007</v>
      </c>
      <c r="AO1186">
        <v>10.63</v>
      </c>
      <c r="AP1186">
        <v>0.73199999999999998</v>
      </c>
      <c r="AQ1186">
        <v>21.837</v>
      </c>
      <c r="AR1186">
        <v>6.0919999999999996</v>
      </c>
      <c r="AS1186">
        <v>9.65</v>
      </c>
      <c r="AT1186">
        <v>0.03</v>
      </c>
      <c r="AU1186">
        <v>0.16600000000000001</v>
      </c>
      <c r="AV1186">
        <v>0.11600000000000001</v>
      </c>
      <c r="AW1186">
        <v>0</v>
      </c>
      <c r="AX1186">
        <v>694906</v>
      </c>
      <c r="AY1186" t="b">
        <v>1</v>
      </c>
      <c r="AZ1186">
        <v>243.221</v>
      </c>
      <c r="BA1186">
        <v>1364.107</v>
      </c>
      <c r="BB1186">
        <v>8.7810000000000006</v>
      </c>
      <c r="BC1186">
        <v>225.21600000000001</v>
      </c>
      <c r="BD1186">
        <v>6.2949999999999999</v>
      </c>
      <c r="BE1186">
        <v>1364.11</v>
      </c>
      <c r="BF1186">
        <v>229.3</v>
      </c>
      <c r="BG1186">
        <v>7</v>
      </c>
      <c r="BH1186">
        <v>3</v>
      </c>
      <c r="BM1186" t="s">
        <v>144</v>
      </c>
      <c r="BN1186" t="s">
        <v>144</v>
      </c>
      <c r="BO1186" t="s">
        <v>3296</v>
      </c>
      <c r="BQ1186">
        <v>1</v>
      </c>
      <c r="BT1186" s="51" t="s">
        <v>3293</v>
      </c>
      <c r="CB1186" s="51">
        <v>10.63</v>
      </c>
      <c r="CC1186" s="51">
        <v>10.63</v>
      </c>
      <c r="CD1186" s="51">
        <v>1.7999999999999999E-2</v>
      </c>
      <c r="CE1186" s="51">
        <v>3.2000000000000001E-2</v>
      </c>
      <c r="CF1186" s="51">
        <v>0.74299999999999999</v>
      </c>
      <c r="CG1186" t="b">
        <f t="shared" si="16"/>
        <v>1</v>
      </c>
    </row>
    <row r="1187" spans="1:85" hidden="1" x14ac:dyDescent="0.35">
      <c r="A1187" t="s">
        <v>1339</v>
      </c>
      <c r="B1187" t="s">
        <v>4126</v>
      </c>
      <c r="C1187" s="51">
        <v>1364.2729999999999</v>
      </c>
      <c r="D1187">
        <v>11.154999999999999</v>
      </c>
      <c r="E1187" s="68">
        <v>224.35900000000001</v>
      </c>
      <c r="F1187">
        <v>6.2949999999999999</v>
      </c>
      <c r="G1187" t="s">
        <v>3290</v>
      </c>
      <c r="I1187">
        <v>243.71</v>
      </c>
      <c r="J1187">
        <v>1364.279</v>
      </c>
      <c r="K1187" s="73">
        <v>229.23</v>
      </c>
      <c r="L1187">
        <v>6</v>
      </c>
      <c r="M1187">
        <v>1</v>
      </c>
      <c r="N1187" s="51" t="s">
        <v>4126</v>
      </c>
      <c r="O1187">
        <v>1.8660000000000001</v>
      </c>
      <c r="P1187">
        <v>10</v>
      </c>
      <c r="Q1187">
        <v>11.154999999999999</v>
      </c>
      <c r="R1187">
        <v>1364.2739999999999</v>
      </c>
      <c r="S1187">
        <v>8.9239999999999995</v>
      </c>
      <c r="T1187">
        <v>225.333</v>
      </c>
      <c r="U1187">
        <v>5.0359999999999996</v>
      </c>
      <c r="V1187">
        <v>100</v>
      </c>
      <c r="W1187">
        <v>1.087</v>
      </c>
      <c r="X1187">
        <v>1.196</v>
      </c>
      <c r="Y1187">
        <v>22.35</v>
      </c>
      <c r="Z1187">
        <v>21.939</v>
      </c>
      <c r="AA1187">
        <v>0.56999999999999995</v>
      </c>
      <c r="AB1187">
        <v>0</v>
      </c>
      <c r="AC1187" t="b">
        <v>1</v>
      </c>
      <c r="AI1187">
        <v>1364.269</v>
      </c>
      <c r="AJ1187">
        <v>225.93199999999999</v>
      </c>
      <c r="AK1187">
        <v>1364.2760000000001</v>
      </c>
      <c r="AL1187">
        <v>228.74</v>
      </c>
      <c r="AM1187">
        <v>5.6150000000000002</v>
      </c>
      <c r="AN1187">
        <v>12.75</v>
      </c>
      <c r="AO1187">
        <v>10.039999999999999</v>
      </c>
      <c r="AP1187">
        <v>0.80700000000000005</v>
      </c>
      <c r="AQ1187">
        <v>21.821999999999999</v>
      </c>
      <c r="AR1187">
        <v>21.311</v>
      </c>
      <c r="AS1187">
        <v>21.443000000000001</v>
      </c>
      <c r="AT1187">
        <v>4.2000000000000003E-2</v>
      </c>
      <c r="AU1187">
        <v>0.185</v>
      </c>
      <c r="AV1187">
        <v>0.27</v>
      </c>
      <c r="AW1187">
        <v>0</v>
      </c>
      <c r="AX1187">
        <v>698279</v>
      </c>
      <c r="AY1187" t="b">
        <v>1</v>
      </c>
      <c r="AZ1187">
        <v>243.221</v>
      </c>
      <c r="BA1187">
        <v>1364.2729999999999</v>
      </c>
      <c r="BB1187">
        <v>11.154999999999999</v>
      </c>
      <c r="BC1187">
        <v>224.35900000000001</v>
      </c>
      <c r="BD1187">
        <v>6.2949999999999999</v>
      </c>
      <c r="BE1187">
        <v>1364.279</v>
      </c>
      <c r="BF1187">
        <v>229.23</v>
      </c>
      <c r="BG1187">
        <v>8</v>
      </c>
      <c r="BH1187">
        <v>3</v>
      </c>
      <c r="BI1187">
        <v>8.9239999999999995</v>
      </c>
      <c r="BJ1187">
        <v>5.0359999999999996</v>
      </c>
      <c r="BK1187">
        <v>1.2869999999999999</v>
      </c>
      <c r="BM1187" t="s">
        <v>144</v>
      </c>
      <c r="BN1187" t="s">
        <v>144</v>
      </c>
      <c r="BO1187" t="s">
        <v>3292</v>
      </c>
      <c r="BQ1187">
        <v>1</v>
      </c>
      <c r="BT1187" s="51" t="s">
        <v>3293</v>
      </c>
      <c r="CB1187" s="51">
        <v>10.039999999999999</v>
      </c>
      <c r="CC1187" s="51">
        <v>10.039999999999999</v>
      </c>
      <c r="CD1187" s="51">
        <v>1.7999999999999999E-2</v>
      </c>
      <c r="CE1187" s="51">
        <v>0.03</v>
      </c>
      <c r="CF1187" s="51">
        <v>0.82899999999999996</v>
      </c>
      <c r="CG1187" t="b">
        <f t="shared" si="16"/>
        <v>1</v>
      </c>
    </row>
    <row r="1188" spans="1:85" hidden="1" x14ac:dyDescent="0.35">
      <c r="A1188" t="s">
        <v>1340</v>
      </c>
      <c r="B1188" t="s">
        <v>4127</v>
      </c>
      <c r="C1188" s="51">
        <v>1364.3440000000001</v>
      </c>
      <c r="D1188">
        <v>13.965</v>
      </c>
      <c r="E1188" s="68">
        <v>223.58199999999999</v>
      </c>
      <c r="F1188">
        <v>6.2949999999999999</v>
      </c>
      <c r="G1188" t="s">
        <v>3290</v>
      </c>
      <c r="I1188">
        <v>241.24</v>
      </c>
      <c r="J1188">
        <v>1364.35</v>
      </c>
      <c r="K1188" s="73">
        <v>226.73</v>
      </c>
      <c r="L1188">
        <v>6</v>
      </c>
      <c r="M1188">
        <v>1</v>
      </c>
      <c r="N1188" s="51" t="s">
        <v>4127</v>
      </c>
      <c r="O1188">
        <v>1.9239999999999999</v>
      </c>
      <c r="P1188">
        <v>10</v>
      </c>
      <c r="Q1188">
        <v>13.965</v>
      </c>
      <c r="R1188">
        <v>1364.346</v>
      </c>
      <c r="S1188">
        <v>11.172000000000001</v>
      </c>
      <c r="T1188">
        <v>224.21199999999999</v>
      </c>
      <c r="U1188">
        <v>5.0359999999999996</v>
      </c>
      <c r="V1188">
        <v>100</v>
      </c>
      <c r="W1188">
        <v>1.0449999999999999</v>
      </c>
      <c r="X1188">
        <v>1.288</v>
      </c>
      <c r="Y1188">
        <v>22.7</v>
      </c>
      <c r="Z1188">
        <v>21.939</v>
      </c>
      <c r="AA1188">
        <v>0.56999999999999995</v>
      </c>
      <c r="AB1188">
        <v>0</v>
      </c>
      <c r="AC1188" t="b">
        <v>1</v>
      </c>
      <c r="AI1188">
        <v>1364.3420000000001</v>
      </c>
      <c r="AJ1188">
        <v>224.36199999999999</v>
      </c>
      <c r="AK1188">
        <v>1364.3489999999999</v>
      </c>
      <c r="AL1188">
        <v>226.607</v>
      </c>
      <c r="AM1188">
        <v>4.4909999999999997</v>
      </c>
      <c r="AN1188">
        <v>13.32</v>
      </c>
      <c r="AO1188">
        <v>12.47</v>
      </c>
      <c r="AP1188">
        <v>0.92100000000000004</v>
      </c>
      <c r="AQ1188">
        <v>21.817</v>
      </c>
      <c r="AR1188">
        <v>5.7789999999999999</v>
      </c>
      <c r="AS1188">
        <v>12.595000000000001</v>
      </c>
      <c r="AT1188">
        <v>0</v>
      </c>
      <c r="AU1188">
        <v>0</v>
      </c>
      <c r="AV1188">
        <v>6.8000000000000005E-2</v>
      </c>
      <c r="AW1188">
        <v>0</v>
      </c>
      <c r="AX1188">
        <v>701652</v>
      </c>
      <c r="AY1188" t="b">
        <v>1</v>
      </c>
      <c r="AZ1188">
        <v>241.12</v>
      </c>
      <c r="BA1188">
        <v>1364.3440000000001</v>
      </c>
      <c r="BB1188">
        <v>13.965</v>
      </c>
      <c r="BC1188">
        <v>223.58199999999999</v>
      </c>
      <c r="BD1188">
        <v>6.2949999999999999</v>
      </c>
      <c r="BE1188">
        <v>1364.35</v>
      </c>
      <c r="BF1188">
        <v>226.73</v>
      </c>
      <c r="BG1188">
        <v>7</v>
      </c>
      <c r="BH1188">
        <v>3</v>
      </c>
      <c r="BI1188">
        <v>11.172000000000001</v>
      </c>
      <c r="BJ1188">
        <v>5.0359999999999996</v>
      </c>
      <c r="BK1188">
        <v>1.34</v>
      </c>
      <c r="BM1188" t="s">
        <v>144</v>
      </c>
      <c r="BN1188" t="s">
        <v>144</v>
      </c>
      <c r="BO1188" t="s">
        <v>3292</v>
      </c>
      <c r="BQ1188">
        <v>1</v>
      </c>
      <c r="BT1188" s="51" t="s">
        <v>3293</v>
      </c>
      <c r="CB1188" s="51">
        <v>12.47</v>
      </c>
      <c r="CC1188" s="51">
        <v>12.47</v>
      </c>
      <c r="CD1188" s="51">
        <v>2.3E-2</v>
      </c>
      <c r="CE1188" s="51">
        <v>4.8000000000000001E-2</v>
      </c>
      <c r="CF1188" s="51">
        <v>0.84899999999999998</v>
      </c>
      <c r="CG1188" t="b">
        <f t="shared" si="16"/>
        <v>1</v>
      </c>
    </row>
    <row r="1189" spans="1:85" hidden="1" x14ac:dyDescent="0.35">
      <c r="A1189" t="s">
        <v>1341</v>
      </c>
      <c r="B1189" t="s">
        <v>4128</v>
      </c>
      <c r="C1189" s="51">
        <v>1365.001</v>
      </c>
      <c r="D1189">
        <v>8.6820000000000004</v>
      </c>
      <c r="E1189" s="68">
        <v>221.744</v>
      </c>
      <c r="F1189">
        <v>6.2949999999999999</v>
      </c>
      <c r="G1189" t="s">
        <v>3290</v>
      </c>
      <c r="I1189">
        <v>238.76</v>
      </c>
      <c r="J1189">
        <v>1365.0060000000001</v>
      </c>
      <c r="K1189" s="73">
        <v>223.83</v>
      </c>
      <c r="L1189">
        <v>7</v>
      </c>
      <c r="M1189">
        <v>1</v>
      </c>
      <c r="N1189" s="51" t="s">
        <v>4128</v>
      </c>
      <c r="O1189">
        <v>2.1019999999999999</v>
      </c>
      <c r="P1189">
        <v>10</v>
      </c>
      <c r="Q1189">
        <v>8.6820000000000004</v>
      </c>
      <c r="R1189">
        <v>1365.002</v>
      </c>
      <c r="S1189">
        <v>6.6820000000000004</v>
      </c>
      <c r="T1189">
        <v>222.161</v>
      </c>
      <c r="U1189">
        <v>5.0359999999999996</v>
      </c>
      <c r="V1189">
        <v>100</v>
      </c>
      <c r="W1189">
        <v>1.087</v>
      </c>
      <c r="X1189">
        <v>1.351</v>
      </c>
      <c r="Y1189">
        <v>22.74</v>
      </c>
      <c r="Z1189">
        <v>21.939</v>
      </c>
      <c r="AA1189">
        <v>0.56999999999999995</v>
      </c>
      <c r="AB1189">
        <v>0</v>
      </c>
      <c r="AC1189" t="b">
        <v>1</v>
      </c>
      <c r="AI1189">
        <v>1365.002</v>
      </c>
      <c r="AJ1189">
        <v>221.81700000000001</v>
      </c>
      <c r="AK1189">
        <v>1365.0060000000001</v>
      </c>
      <c r="AL1189">
        <v>223.67400000000001</v>
      </c>
      <c r="AM1189">
        <v>3.714</v>
      </c>
      <c r="AN1189">
        <v>7.5</v>
      </c>
      <c r="AO1189">
        <v>10.51</v>
      </c>
      <c r="AP1189">
        <v>0.79300000000000004</v>
      </c>
      <c r="AQ1189">
        <v>21.882999999999999</v>
      </c>
      <c r="AR1189">
        <v>5.14</v>
      </c>
      <c r="AS1189">
        <v>11.089</v>
      </c>
      <c r="AT1189">
        <v>3.7999999999999999E-2</v>
      </c>
      <c r="AU1189">
        <v>0.188</v>
      </c>
      <c r="AV1189">
        <v>0.22800000000000001</v>
      </c>
      <c r="AW1189">
        <v>0</v>
      </c>
      <c r="AX1189">
        <v>705025</v>
      </c>
      <c r="AY1189" t="b">
        <v>1</v>
      </c>
      <c r="AZ1189">
        <v>238.6</v>
      </c>
      <c r="BA1189">
        <v>1365.001</v>
      </c>
      <c r="BB1189">
        <v>8.6820000000000004</v>
      </c>
      <c r="BC1189">
        <v>221.744</v>
      </c>
      <c r="BD1189">
        <v>6.2949999999999999</v>
      </c>
      <c r="BE1189">
        <v>1365.0060000000001</v>
      </c>
      <c r="BF1189">
        <v>223.83</v>
      </c>
      <c r="BG1189">
        <v>7</v>
      </c>
      <c r="BH1189">
        <v>3</v>
      </c>
      <c r="BI1189">
        <v>6.6820000000000004</v>
      </c>
      <c r="BJ1189">
        <v>5.0359999999999996</v>
      </c>
      <c r="BK1189">
        <v>1.228</v>
      </c>
      <c r="BM1189" t="s">
        <v>144</v>
      </c>
      <c r="BN1189" t="s">
        <v>144</v>
      </c>
      <c r="BO1189" t="s">
        <v>3312</v>
      </c>
      <c r="BQ1189">
        <v>1</v>
      </c>
      <c r="BT1189" s="51" t="s">
        <v>3293</v>
      </c>
      <c r="CB1189" s="51">
        <v>10.51</v>
      </c>
      <c r="CC1189" s="51">
        <v>10.51</v>
      </c>
      <c r="CD1189" s="51">
        <v>0.02</v>
      </c>
      <c r="CE1189" s="51">
        <v>2.9000000000000001E-2</v>
      </c>
      <c r="CF1189" s="51">
        <v>0.52500000000000002</v>
      </c>
      <c r="CG1189" t="b">
        <f t="shared" si="16"/>
        <v>1</v>
      </c>
    </row>
    <row r="1190" spans="1:85" hidden="1" x14ac:dyDescent="0.35">
      <c r="A1190" t="s">
        <v>1342</v>
      </c>
      <c r="B1190" t="s">
        <v>4129</v>
      </c>
      <c r="C1190" s="51">
        <v>1366.5830000000001</v>
      </c>
      <c r="D1190">
        <v>11.837999999999999</v>
      </c>
      <c r="E1190" s="68">
        <v>223.24100000000001</v>
      </c>
      <c r="F1190">
        <v>6.2949999999999999</v>
      </c>
      <c r="G1190" t="s">
        <v>3290</v>
      </c>
      <c r="I1190">
        <v>243.71</v>
      </c>
      <c r="J1190">
        <v>1366.586</v>
      </c>
      <c r="K1190" s="73">
        <v>227.82</v>
      </c>
      <c r="L1190">
        <v>8</v>
      </c>
      <c r="M1190">
        <v>1</v>
      </c>
      <c r="N1190" s="51" t="s">
        <v>4129</v>
      </c>
      <c r="O1190">
        <v>1.851</v>
      </c>
      <c r="P1190">
        <v>10</v>
      </c>
      <c r="Q1190">
        <v>11.837999999999999</v>
      </c>
      <c r="R1190">
        <v>1366.5830000000001</v>
      </c>
      <c r="S1190">
        <v>9.4710000000000001</v>
      </c>
      <c r="T1190">
        <v>224.15700000000001</v>
      </c>
      <c r="U1190">
        <v>5.0359999999999996</v>
      </c>
      <c r="V1190">
        <v>100</v>
      </c>
      <c r="W1190">
        <v>1.087</v>
      </c>
      <c r="X1190">
        <v>1.639</v>
      </c>
      <c r="Y1190">
        <v>22.41</v>
      </c>
      <c r="Z1190">
        <v>21.939</v>
      </c>
      <c r="AA1190">
        <v>0.56999999999999995</v>
      </c>
      <c r="AB1190">
        <v>0</v>
      </c>
      <c r="AC1190" t="b">
        <v>1</v>
      </c>
      <c r="AI1190">
        <v>1366.5820000000001</v>
      </c>
      <c r="AJ1190">
        <v>225.322</v>
      </c>
      <c r="AK1190">
        <v>1366.588</v>
      </c>
      <c r="AL1190">
        <v>227.75399999999999</v>
      </c>
      <c r="AM1190">
        <v>4.8639999999999999</v>
      </c>
      <c r="AN1190">
        <v>12.56</v>
      </c>
      <c r="AO1190">
        <v>10.83</v>
      </c>
      <c r="AP1190">
        <v>1.21</v>
      </c>
      <c r="AQ1190">
        <v>21.792999999999999</v>
      </c>
      <c r="AR1190">
        <v>6.3879999999999999</v>
      </c>
      <c r="AS1190">
        <v>11.98</v>
      </c>
      <c r="AT1190">
        <v>1E-3</v>
      </c>
      <c r="AU1190">
        <v>0.377</v>
      </c>
      <c r="AV1190">
        <v>0.193</v>
      </c>
      <c r="AW1190">
        <v>0</v>
      </c>
      <c r="AX1190">
        <v>708398</v>
      </c>
      <c r="AY1190" t="b">
        <v>1</v>
      </c>
      <c r="AZ1190">
        <v>243.64099999999999</v>
      </c>
      <c r="BA1190">
        <v>1366.5830000000001</v>
      </c>
      <c r="BB1190">
        <v>11.837999999999999</v>
      </c>
      <c r="BC1190">
        <v>223.24100000000001</v>
      </c>
      <c r="BD1190">
        <v>6.2949999999999999</v>
      </c>
      <c r="BE1190">
        <v>1366.586</v>
      </c>
      <c r="BF1190">
        <v>227.82</v>
      </c>
      <c r="BG1190">
        <v>10</v>
      </c>
      <c r="BH1190">
        <v>3</v>
      </c>
      <c r="BM1190" t="s">
        <v>144</v>
      </c>
      <c r="BN1190" t="s">
        <v>144</v>
      </c>
      <c r="BO1190" t="s">
        <v>3296</v>
      </c>
      <c r="BQ1190">
        <v>11</v>
      </c>
      <c r="BT1190" s="51" t="s">
        <v>3293</v>
      </c>
      <c r="CB1190" s="51">
        <v>10.83</v>
      </c>
      <c r="CC1190" s="51">
        <v>10.83</v>
      </c>
      <c r="CD1190" s="51">
        <v>2.9000000000000001E-2</v>
      </c>
      <c r="CE1190" s="51">
        <v>3.9E-2</v>
      </c>
      <c r="CF1190" s="51">
        <v>0.81699999999999995</v>
      </c>
      <c r="CG1190" t="b">
        <f t="shared" si="16"/>
        <v>1</v>
      </c>
    </row>
    <row r="1191" spans="1:85" hidden="1" x14ac:dyDescent="0.35">
      <c r="A1191" t="s">
        <v>1343</v>
      </c>
      <c r="B1191" t="s">
        <v>4130</v>
      </c>
      <c r="C1191" s="51">
        <v>1366.818</v>
      </c>
      <c r="D1191">
        <v>10.124000000000001</v>
      </c>
      <c r="E1191" s="68">
        <v>224.464</v>
      </c>
      <c r="F1191">
        <v>6.2949999999999999</v>
      </c>
      <c r="G1191" t="s">
        <v>3290</v>
      </c>
      <c r="I1191">
        <v>246.19</v>
      </c>
      <c r="J1191">
        <v>1366.8230000000001</v>
      </c>
      <c r="K1191" s="73">
        <v>230.23</v>
      </c>
      <c r="L1191">
        <v>6</v>
      </c>
      <c r="M1191">
        <v>1</v>
      </c>
      <c r="N1191" s="51" t="s">
        <v>4130</v>
      </c>
      <c r="O1191">
        <v>1.86</v>
      </c>
      <c r="P1191">
        <v>10</v>
      </c>
      <c r="Q1191">
        <v>10.124000000000001</v>
      </c>
      <c r="R1191">
        <v>1366.819</v>
      </c>
      <c r="S1191">
        <v>8.0990000000000002</v>
      </c>
      <c r="T1191">
        <v>225.61699999999999</v>
      </c>
      <c r="U1191">
        <v>5.0359999999999996</v>
      </c>
      <c r="V1191">
        <v>100</v>
      </c>
      <c r="W1191">
        <v>1.087</v>
      </c>
      <c r="X1191">
        <v>1.2</v>
      </c>
      <c r="Y1191">
        <v>22.11</v>
      </c>
      <c r="Z1191">
        <v>21.939</v>
      </c>
      <c r="AA1191">
        <v>0.56999999999999995</v>
      </c>
      <c r="AB1191">
        <v>0</v>
      </c>
      <c r="AC1191" t="b">
        <v>1</v>
      </c>
      <c r="AI1191">
        <v>1366.817</v>
      </c>
      <c r="AJ1191">
        <v>227.732</v>
      </c>
      <c r="AK1191">
        <v>1366.8219999999999</v>
      </c>
      <c r="AL1191">
        <v>229.786</v>
      </c>
      <c r="AM1191">
        <v>4.109</v>
      </c>
      <c r="AN1191">
        <v>10.74</v>
      </c>
      <c r="AO1191">
        <v>11.92</v>
      </c>
      <c r="AP1191">
        <v>0.91200000000000003</v>
      </c>
      <c r="AQ1191">
        <v>21.827000000000002</v>
      </c>
      <c r="AR1191">
        <v>6.0010000000000003</v>
      </c>
      <c r="AS1191">
        <v>12.494</v>
      </c>
      <c r="AT1191">
        <v>4.0000000000000001E-3</v>
      </c>
      <c r="AU1191">
        <v>0.54100000000000004</v>
      </c>
      <c r="AV1191">
        <v>0.38700000000000001</v>
      </c>
      <c r="AW1191">
        <v>0</v>
      </c>
      <c r="AX1191">
        <v>711771</v>
      </c>
      <c r="AY1191" t="b">
        <v>1</v>
      </c>
      <c r="AZ1191">
        <v>245.74100000000001</v>
      </c>
      <c r="BA1191">
        <v>1366.818</v>
      </c>
      <c r="BB1191">
        <v>10.124000000000001</v>
      </c>
      <c r="BC1191">
        <v>224.464</v>
      </c>
      <c r="BD1191">
        <v>6.2949999999999999</v>
      </c>
      <c r="BE1191">
        <v>1366.8230000000001</v>
      </c>
      <c r="BF1191">
        <v>230.23</v>
      </c>
      <c r="BG1191">
        <v>7</v>
      </c>
      <c r="BH1191">
        <v>3</v>
      </c>
      <c r="BM1191" t="s">
        <v>144</v>
      </c>
      <c r="BN1191" t="s">
        <v>144</v>
      </c>
      <c r="BO1191" t="s">
        <v>3296</v>
      </c>
      <c r="BQ1191">
        <v>11</v>
      </c>
      <c r="BT1191" s="51" t="s">
        <v>3293</v>
      </c>
      <c r="CB1191" s="51">
        <v>11.92</v>
      </c>
      <c r="CC1191" s="51">
        <v>11.92</v>
      </c>
      <c r="CD1191" s="51">
        <v>0.02</v>
      </c>
      <c r="CE1191" s="51">
        <v>0.04</v>
      </c>
      <c r="CF1191" s="51">
        <v>0.72899999999999998</v>
      </c>
      <c r="CG1191" t="b">
        <f t="shared" si="16"/>
        <v>1</v>
      </c>
    </row>
    <row r="1192" spans="1:85" hidden="1" x14ac:dyDescent="0.35">
      <c r="A1192" t="s">
        <v>1344</v>
      </c>
      <c r="B1192" t="s">
        <v>4131</v>
      </c>
      <c r="C1192" s="51">
        <v>1367.096</v>
      </c>
      <c r="D1192">
        <v>9.6639999999999997</v>
      </c>
      <c r="E1192" s="68">
        <v>224.66399999999999</v>
      </c>
      <c r="F1192">
        <v>6.2949999999999999</v>
      </c>
      <c r="G1192" t="s">
        <v>3290</v>
      </c>
      <c r="I1192">
        <v>246.19</v>
      </c>
      <c r="J1192">
        <v>1367.1010000000001</v>
      </c>
      <c r="K1192" s="73">
        <v>230.07</v>
      </c>
      <c r="L1192">
        <v>6</v>
      </c>
      <c r="M1192">
        <v>1</v>
      </c>
      <c r="N1192" s="51" t="s">
        <v>4131</v>
      </c>
      <c r="O1192">
        <v>1.915</v>
      </c>
      <c r="P1192">
        <v>10</v>
      </c>
      <c r="Q1192">
        <v>9.6639999999999997</v>
      </c>
      <c r="R1192">
        <v>1367.097</v>
      </c>
      <c r="S1192">
        <v>7.6639999999999997</v>
      </c>
      <c r="T1192">
        <v>225.745</v>
      </c>
      <c r="U1192">
        <v>5.0359999999999996</v>
      </c>
      <c r="V1192">
        <v>100</v>
      </c>
      <c r="W1192">
        <v>1.087</v>
      </c>
      <c r="X1192">
        <v>1.202</v>
      </c>
      <c r="Y1192">
        <v>22.2</v>
      </c>
      <c r="Z1192">
        <v>21.939</v>
      </c>
      <c r="AA1192">
        <v>0.56999999999999995</v>
      </c>
      <c r="AB1192">
        <v>0</v>
      </c>
      <c r="AC1192" t="b">
        <v>1</v>
      </c>
      <c r="AI1192">
        <v>1367.095</v>
      </c>
      <c r="AJ1192">
        <v>228.15100000000001</v>
      </c>
      <c r="AK1192">
        <v>1367.1</v>
      </c>
      <c r="AL1192">
        <v>230.042</v>
      </c>
      <c r="AM1192">
        <v>3.7810000000000001</v>
      </c>
      <c r="AN1192">
        <v>9.42</v>
      </c>
      <c r="AO1192">
        <v>11.15</v>
      </c>
      <c r="AP1192">
        <v>0.98699999999999999</v>
      </c>
      <c r="AQ1192">
        <v>21.832000000000001</v>
      </c>
      <c r="AR1192">
        <v>1.341</v>
      </c>
      <c r="AS1192">
        <v>10.542</v>
      </c>
      <c r="AT1192">
        <v>3.0000000000000001E-3</v>
      </c>
      <c r="AU1192">
        <v>0.45600000000000002</v>
      </c>
      <c r="AV1192">
        <v>0.27600000000000002</v>
      </c>
      <c r="AW1192">
        <v>0</v>
      </c>
      <c r="AX1192">
        <v>715144</v>
      </c>
      <c r="AY1192" t="b">
        <v>1</v>
      </c>
      <c r="AZ1192">
        <v>246.161</v>
      </c>
      <c r="BA1192">
        <v>1367.096</v>
      </c>
      <c r="BB1192">
        <v>9.6639999999999997</v>
      </c>
      <c r="BC1192">
        <v>224.66399999999999</v>
      </c>
      <c r="BD1192">
        <v>6.2949999999999999</v>
      </c>
      <c r="BE1192">
        <v>1367.1010000000001</v>
      </c>
      <c r="BF1192">
        <v>230.07</v>
      </c>
      <c r="BG1192">
        <v>7</v>
      </c>
      <c r="BH1192">
        <v>3</v>
      </c>
      <c r="BM1192" t="s">
        <v>144</v>
      </c>
      <c r="BN1192" t="s">
        <v>144</v>
      </c>
      <c r="BO1192" t="s">
        <v>3296</v>
      </c>
      <c r="BQ1192">
        <v>11</v>
      </c>
      <c r="BT1192" s="51" t="s">
        <v>3293</v>
      </c>
      <c r="CB1192" s="51">
        <v>11.15</v>
      </c>
      <c r="CC1192" s="51">
        <v>11.15</v>
      </c>
      <c r="CD1192" s="51">
        <v>1.4999999999999999E-2</v>
      </c>
      <c r="CE1192" s="51">
        <v>2.8000000000000001E-2</v>
      </c>
      <c r="CF1192" s="51">
        <v>0.76600000000000001</v>
      </c>
      <c r="CG1192" t="b">
        <f t="shared" si="16"/>
        <v>1</v>
      </c>
    </row>
    <row r="1193" spans="1:85" hidden="1" x14ac:dyDescent="0.35">
      <c r="A1193" t="s">
        <v>1345</v>
      </c>
      <c r="B1193" t="s">
        <v>4132</v>
      </c>
      <c r="C1193" s="51">
        <v>1367.1990000000001</v>
      </c>
      <c r="D1193">
        <v>9.7270000000000003</v>
      </c>
      <c r="E1193" s="68">
        <v>222.75</v>
      </c>
      <c r="F1193">
        <v>6.2949999999999999</v>
      </c>
      <c r="G1193" t="s">
        <v>3290</v>
      </c>
      <c r="I1193">
        <v>241.24</v>
      </c>
      <c r="J1193">
        <v>1367.2059999999999</v>
      </c>
      <c r="K1193" s="73">
        <v>225.05</v>
      </c>
      <c r="L1193">
        <v>6</v>
      </c>
      <c r="M1193">
        <v>1</v>
      </c>
      <c r="N1193" s="51" t="s">
        <v>4132</v>
      </c>
      <c r="O1193">
        <v>1.8680000000000001</v>
      </c>
      <c r="P1193">
        <v>10</v>
      </c>
      <c r="Q1193">
        <v>9.7270000000000003</v>
      </c>
      <c r="R1193">
        <v>1367.201</v>
      </c>
      <c r="S1193">
        <v>7.7270000000000003</v>
      </c>
      <c r="T1193">
        <v>223.21</v>
      </c>
      <c r="U1193">
        <v>5.0359999999999996</v>
      </c>
      <c r="V1193">
        <v>100</v>
      </c>
      <c r="W1193">
        <v>1.087</v>
      </c>
      <c r="X1193">
        <v>1.236</v>
      </c>
      <c r="Y1193">
        <v>22.84</v>
      </c>
      <c r="Z1193">
        <v>21.939</v>
      </c>
      <c r="AA1193">
        <v>0.56999999999999995</v>
      </c>
      <c r="AB1193">
        <v>0</v>
      </c>
      <c r="AC1193" t="b">
        <v>1</v>
      </c>
      <c r="AI1193">
        <v>1367.1980000000001</v>
      </c>
      <c r="AJ1193">
        <v>223.148</v>
      </c>
      <c r="AK1193">
        <v>1367.203</v>
      </c>
      <c r="AL1193">
        <v>224.93299999999999</v>
      </c>
      <c r="AM1193">
        <v>3.5710000000000002</v>
      </c>
      <c r="AN1193">
        <v>9.67</v>
      </c>
      <c r="AO1193">
        <v>13.18</v>
      </c>
      <c r="AP1193">
        <v>0.85699999999999998</v>
      </c>
      <c r="AQ1193">
        <v>21.841000000000001</v>
      </c>
      <c r="AR1193">
        <v>5.875</v>
      </c>
      <c r="AS1193">
        <v>14.167</v>
      </c>
      <c r="AT1193">
        <v>7.3999999999999996E-2</v>
      </c>
      <c r="AU1193">
        <v>0.224</v>
      </c>
      <c r="AV1193">
        <v>0.105</v>
      </c>
      <c r="AW1193">
        <v>0</v>
      </c>
      <c r="AX1193">
        <v>718517</v>
      </c>
      <c r="AY1193" t="b">
        <v>1</v>
      </c>
      <c r="AZ1193">
        <v>241.12</v>
      </c>
      <c r="BA1193">
        <v>1367.1990000000001</v>
      </c>
      <c r="BB1193">
        <v>9.7270000000000003</v>
      </c>
      <c r="BC1193">
        <v>222.75</v>
      </c>
      <c r="BD1193">
        <v>6.2949999999999999</v>
      </c>
      <c r="BE1193">
        <v>1367.2059999999999</v>
      </c>
      <c r="BF1193">
        <v>225.05</v>
      </c>
      <c r="BG1193">
        <v>7</v>
      </c>
      <c r="BH1193">
        <v>3</v>
      </c>
      <c r="BM1193" t="s">
        <v>144</v>
      </c>
      <c r="BN1193" t="s">
        <v>144</v>
      </c>
      <c r="BO1193" t="s">
        <v>3296</v>
      </c>
      <c r="BQ1193">
        <v>1</v>
      </c>
      <c r="BT1193" s="51" t="s">
        <v>3293</v>
      </c>
      <c r="CB1193" s="51">
        <v>13.18</v>
      </c>
      <c r="CC1193" s="51">
        <v>13.18</v>
      </c>
      <c r="CD1193" s="51">
        <v>0.02</v>
      </c>
      <c r="CE1193" s="51">
        <v>4.3999999999999997E-2</v>
      </c>
      <c r="CF1193" s="51">
        <v>0.73599999999999999</v>
      </c>
      <c r="CG1193" t="b">
        <f t="shared" si="16"/>
        <v>1</v>
      </c>
    </row>
    <row r="1194" spans="1:85" hidden="1" x14ac:dyDescent="0.35">
      <c r="A1194" t="s">
        <v>1346</v>
      </c>
      <c r="B1194" t="s">
        <v>4133</v>
      </c>
      <c r="C1194" s="51">
        <v>1367.37</v>
      </c>
      <c r="D1194">
        <v>8.8859999999999992</v>
      </c>
      <c r="E1194" s="68">
        <v>219.262</v>
      </c>
      <c r="F1194">
        <v>6.2949999999999999</v>
      </c>
      <c r="G1194" t="s">
        <v>3290</v>
      </c>
      <c r="I1194">
        <v>238.76</v>
      </c>
      <c r="J1194">
        <v>1367.373</v>
      </c>
      <c r="K1194" s="73">
        <v>222.41</v>
      </c>
      <c r="L1194">
        <v>10</v>
      </c>
      <c r="M1194">
        <v>1</v>
      </c>
      <c r="N1194" s="51" t="s">
        <v>4133</v>
      </c>
      <c r="O1194">
        <v>1.869</v>
      </c>
      <c r="P1194">
        <v>10.523</v>
      </c>
      <c r="Q1194">
        <v>8.8859999999999992</v>
      </c>
      <c r="R1194">
        <v>1367.3710000000001</v>
      </c>
      <c r="S1194">
        <v>6.8860000000000001</v>
      </c>
      <c r="T1194">
        <v>219.892</v>
      </c>
      <c r="U1194">
        <v>5.0359999999999996</v>
      </c>
      <c r="V1194">
        <v>100</v>
      </c>
      <c r="W1194">
        <v>1.087</v>
      </c>
      <c r="X1194">
        <v>1.9350000000000001</v>
      </c>
      <c r="Y1194">
        <v>22.59</v>
      </c>
      <c r="Z1194">
        <v>21.939</v>
      </c>
      <c r="AA1194">
        <v>0.56999999999999995</v>
      </c>
      <c r="AB1194">
        <v>0</v>
      </c>
      <c r="AC1194" t="b">
        <v>1</v>
      </c>
      <c r="AI1194">
        <v>1367.3679999999999</v>
      </c>
      <c r="AJ1194">
        <v>219.32400000000001</v>
      </c>
      <c r="AK1194">
        <v>1367.373</v>
      </c>
      <c r="AL1194">
        <v>221.41200000000001</v>
      </c>
      <c r="AM1194">
        <v>4.1760000000000002</v>
      </c>
      <c r="AN1194">
        <v>9.89</v>
      </c>
      <c r="AO1194">
        <v>11.02</v>
      </c>
      <c r="AP1194">
        <v>1.2190000000000001</v>
      </c>
      <c r="AQ1194">
        <v>21.832999999999998</v>
      </c>
      <c r="AR1194">
        <v>5.9080000000000004</v>
      </c>
      <c r="AS1194">
        <v>15.616</v>
      </c>
      <c r="AT1194">
        <v>3.6999999999999998E-2</v>
      </c>
      <c r="AU1194">
        <v>0.224</v>
      </c>
      <c r="AV1194">
        <v>0.187</v>
      </c>
      <c r="AW1194">
        <v>0</v>
      </c>
      <c r="AX1194">
        <v>721890</v>
      </c>
      <c r="AY1194" t="b">
        <v>1</v>
      </c>
      <c r="AZ1194">
        <v>237.76</v>
      </c>
      <c r="BA1194">
        <v>1367.37</v>
      </c>
      <c r="BB1194">
        <v>8.8859999999999992</v>
      </c>
      <c r="BC1194">
        <v>219.262</v>
      </c>
      <c r="BD1194">
        <v>6.2949999999999999</v>
      </c>
      <c r="BE1194">
        <v>1367.373</v>
      </c>
      <c r="BF1194">
        <v>222.41</v>
      </c>
      <c r="BG1194">
        <v>11</v>
      </c>
      <c r="BH1194">
        <v>3</v>
      </c>
      <c r="BM1194" t="s">
        <v>144</v>
      </c>
      <c r="BN1194" t="s">
        <v>144</v>
      </c>
      <c r="BO1194" t="s">
        <v>3296</v>
      </c>
      <c r="BQ1194">
        <v>11</v>
      </c>
      <c r="BT1194" s="51" t="s">
        <v>3293</v>
      </c>
      <c r="CB1194" s="51">
        <v>11.02</v>
      </c>
      <c r="CC1194" s="51">
        <v>11.02</v>
      </c>
      <c r="CD1194" s="51">
        <v>2.7E-2</v>
      </c>
      <c r="CE1194" s="51">
        <v>0.03</v>
      </c>
      <c r="CF1194" s="51">
        <v>0.86399999999999999</v>
      </c>
      <c r="CG1194" t="b">
        <f t="shared" si="16"/>
        <v>1</v>
      </c>
    </row>
    <row r="1195" spans="1:85" hidden="1" x14ac:dyDescent="0.35">
      <c r="A1195" t="s">
        <v>1347</v>
      </c>
      <c r="B1195" t="s">
        <v>4134</v>
      </c>
      <c r="C1195" s="51">
        <v>1367.4380000000001</v>
      </c>
      <c r="D1195">
        <v>8.0299999999999994</v>
      </c>
      <c r="E1195" s="68">
        <v>221.672</v>
      </c>
      <c r="F1195">
        <v>6.2949999999999999</v>
      </c>
      <c r="G1195" t="s">
        <v>3290</v>
      </c>
      <c r="I1195">
        <v>241.24</v>
      </c>
      <c r="J1195">
        <v>1367.442</v>
      </c>
      <c r="K1195" s="73">
        <v>224.82</v>
      </c>
      <c r="L1195">
        <v>9</v>
      </c>
      <c r="M1195">
        <v>1</v>
      </c>
      <c r="N1195" s="51" t="s">
        <v>4134</v>
      </c>
      <c r="O1195">
        <v>1.857</v>
      </c>
      <c r="P1195">
        <v>10</v>
      </c>
      <c r="Q1195">
        <v>8.0299999999999994</v>
      </c>
      <c r="R1195">
        <v>1367.4390000000001</v>
      </c>
      <c r="S1195">
        <v>6.03</v>
      </c>
      <c r="T1195">
        <v>222.30199999999999</v>
      </c>
      <c r="U1195">
        <v>5.0359999999999996</v>
      </c>
      <c r="V1195">
        <v>100</v>
      </c>
      <c r="W1195">
        <v>1.087</v>
      </c>
      <c r="X1195">
        <v>1.7689999999999999</v>
      </c>
      <c r="Y1195">
        <v>22.75</v>
      </c>
      <c r="Z1195">
        <v>21.939</v>
      </c>
      <c r="AA1195">
        <v>0.56999999999999995</v>
      </c>
      <c r="AB1195">
        <v>0</v>
      </c>
      <c r="AC1195" t="b">
        <v>1</v>
      </c>
      <c r="AI1195">
        <v>1367.4369999999999</v>
      </c>
      <c r="AJ1195">
        <v>222.91300000000001</v>
      </c>
      <c r="AK1195">
        <v>1367.441</v>
      </c>
      <c r="AL1195">
        <v>224.70500000000001</v>
      </c>
      <c r="AM1195">
        <v>3.5840000000000001</v>
      </c>
      <c r="AN1195">
        <v>9.2799999999999994</v>
      </c>
      <c r="AO1195">
        <v>12.54</v>
      </c>
      <c r="AP1195">
        <v>1.026</v>
      </c>
      <c r="AQ1195">
        <v>21.832999999999998</v>
      </c>
      <c r="AR1195">
        <v>0.997</v>
      </c>
      <c r="AS1195">
        <v>1.3049999999999999</v>
      </c>
      <c r="AT1195">
        <v>3.0000000000000001E-3</v>
      </c>
      <c r="AU1195">
        <v>0.312</v>
      </c>
      <c r="AV1195">
        <v>0.23400000000000001</v>
      </c>
      <c r="AW1195">
        <v>0</v>
      </c>
      <c r="AX1195">
        <v>725263</v>
      </c>
      <c r="AY1195" t="b">
        <v>1</v>
      </c>
      <c r="AZ1195">
        <v>241.12</v>
      </c>
      <c r="BA1195">
        <v>1367.4380000000001</v>
      </c>
      <c r="BB1195">
        <v>8.0299999999999994</v>
      </c>
      <c r="BC1195">
        <v>221.672</v>
      </c>
      <c r="BD1195">
        <v>6.2949999999999999</v>
      </c>
      <c r="BE1195">
        <v>1367.442</v>
      </c>
      <c r="BF1195">
        <v>224.82</v>
      </c>
      <c r="BG1195">
        <v>10</v>
      </c>
      <c r="BH1195">
        <v>3</v>
      </c>
      <c r="BM1195" t="s">
        <v>144</v>
      </c>
      <c r="BN1195" t="s">
        <v>144</v>
      </c>
      <c r="BO1195" t="s">
        <v>3296</v>
      </c>
      <c r="BQ1195">
        <v>11</v>
      </c>
      <c r="BT1195" s="51" t="s">
        <v>3293</v>
      </c>
      <c r="CB1195" s="51">
        <v>12.54</v>
      </c>
      <c r="CC1195" s="51">
        <v>12.54</v>
      </c>
      <c r="CD1195" s="51">
        <v>3.1E-2</v>
      </c>
      <c r="CE1195" s="51">
        <v>4.3999999999999997E-2</v>
      </c>
      <c r="CF1195" s="51">
        <v>0.87</v>
      </c>
      <c r="CG1195" t="b">
        <f t="shared" si="16"/>
        <v>1</v>
      </c>
    </row>
    <row r="1196" spans="1:85" hidden="1" x14ac:dyDescent="0.35">
      <c r="A1196" t="s">
        <v>1348</v>
      </c>
      <c r="B1196" t="s">
        <v>4135</v>
      </c>
      <c r="C1196" s="51">
        <v>1367.4590000000001</v>
      </c>
      <c r="D1196">
        <v>8.7260000000000009</v>
      </c>
      <c r="E1196" s="68">
        <v>222.56899999999999</v>
      </c>
      <c r="F1196">
        <v>6.2949999999999999</v>
      </c>
      <c r="G1196" t="s">
        <v>3290</v>
      </c>
      <c r="I1196">
        <v>243.71</v>
      </c>
      <c r="J1196">
        <v>1367.462</v>
      </c>
      <c r="K1196" s="73">
        <v>227.29</v>
      </c>
      <c r="L1196">
        <v>9</v>
      </c>
      <c r="M1196">
        <v>1</v>
      </c>
      <c r="N1196" s="51" t="s">
        <v>4135</v>
      </c>
      <c r="O1196">
        <v>1.8740000000000001</v>
      </c>
      <c r="P1196">
        <v>10.523</v>
      </c>
      <c r="Q1196">
        <v>8.7260000000000009</v>
      </c>
      <c r="R1196">
        <v>1367.4590000000001</v>
      </c>
      <c r="S1196">
        <v>6.726</v>
      </c>
      <c r="T1196">
        <v>223.51300000000001</v>
      </c>
      <c r="U1196">
        <v>5.0359999999999996</v>
      </c>
      <c r="V1196">
        <v>100</v>
      </c>
      <c r="W1196">
        <v>1.087</v>
      </c>
      <c r="X1196">
        <v>1.8180000000000001</v>
      </c>
      <c r="Y1196">
        <v>22.305</v>
      </c>
      <c r="Z1196">
        <v>21.939</v>
      </c>
      <c r="AA1196">
        <v>0.56999999999999995</v>
      </c>
      <c r="AB1196">
        <v>0</v>
      </c>
      <c r="AC1196" t="b">
        <v>1</v>
      </c>
      <c r="AI1196">
        <v>1367.4570000000001</v>
      </c>
      <c r="AJ1196">
        <v>224.36199999999999</v>
      </c>
      <c r="AK1196">
        <v>1367.462</v>
      </c>
      <c r="AL1196">
        <v>226.798</v>
      </c>
      <c r="AM1196">
        <v>4.8719999999999999</v>
      </c>
      <c r="AN1196">
        <v>8.73</v>
      </c>
      <c r="AO1196">
        <v>12.15</v>
      </c>
      <c r="AP1196">
        <v>1.0249999999999999</v>
      </c>
      <c r="AQ1196">
        <v>21.824000000000002</v>
      </c>
      <c r="AR1196">
        <v>1.131</v>
      </c>
      <c r="AS1196">
        <v>13.619</v>
      </c>
      <c r="AT1196">
        <v>3.7999999999999999E-2</v>
      </c>
      <c r="AU1196">
        <v>0.188</v>
      </c>
      <c r="AV1196">
        <v>0.127</v>
      </c>
      <c r="AW1196">
        <v>0</v>
      </c>
      <c r="AX1196">
        <v>728636</v>
      </c>
      <c r="AY1196" t="b">
        <v>1</v>
      </c>
      <c r="AZ1196">
        <v>243.221</v>
      </c>
      <c r="BA1196">
        <v>1367.4590000000001</v>
      </c>
      <c r="BB1196">
        <v>8.7260000000000009</v>
      </c>
      <c r="BC1196">
        <v>222.56899999999999</v>
      </c>
      <c r="BD1196">
        <v>6.2949999999999999</v>
      </c>
      <c r="BE1196">
        <v>1367.462</v>
      </c>
      <c r="BF1196">
        <v>227.29</v>
      </c>
      <c r="BG1196">
        <v>11</v>
      </c>
      <c r="BH1196">
        <v>3</v>
      </c>
      <c r="BM1196" t="s">
        <v>144</v>
      </c>
      <c r="BN1196" t="s">
        <v>144</v>
      </c>
      <c r="BO1196" t="s">
        <v>3296</v>
      </c>
      <c r="BQ1196">
        <v>11</v>
      </c>
      <c r="BT1196" s="51" t="s">
        <v>3293</v>
      </c>
      <c r="CB1196" s="51">
        <v>12.15</v>
      </c>
      <c r="CC1196" s="51">
        <v>12.15</v>
      </c>
      <c r="CD1196" s="51">
        <v>3.1E-2</v>
      </c>
      <c r="CE1196" s="51">
        <v>4.2000000000000003E-2</v>
      </c>
      <c r="CF1196" s="51">
        <v>0.84599999999999997</v>
      </c>
      <c r="CG1196" t="b">
        <f t="shared" si="16"/>
        <v>1</v>
      </c>
    </row>
    <row r="1197" spans="1:85" hidden="1" x14ac:dyDescent="0.35">
      <c r="A1197" t="s">
        <v>1349</v>
      </c>
      <c r="B1197" t="s">
        <v>4136</v>
      </c>
      <c r="C1197" s="51">
        <v>1369.184</v>
      </c>
      <c r="D1197">
        <v>12.112</v>
      </c>
      <c r="E1197" s="68">
        <v>222.35400000000001</v>
      </c>
      <c r="F1197">
        <v>6.2949999999999999</v>
      </c>
      <c r="G1197" t="s">
        <v>3290</v>
      </c>
      <c r="I1197">
        <v>246.19</v>
      </c>
      <c r="J1197">
        <v>1369.19</v>
      </c>
      <c r="K1197" s="73">
        <v>228.41</v>
      </c>
      <c r="L1197">
        <v>8</v>
      </c>
      <c r="M1197">
        <v>1</v>
      </c>
      <c r="N1197" s="51" t="s">
        <v>4136</v>
      </c>
      <c r="O1197">
        <v>1.835</v>
      </c>
      <c r="P1197">
        <v>10</v>
      </c>
      <c r="Q1197">
        <v>12.112</v>
      </c>
      <c r="R1197">
        <v>1369.1849999999999</v>
      </c>
      <c r="S1197">
        <v>9.6890000000000001</v>
      </c>
      <c r="T1197">
        <v>223.566</v>
      </c>
      <c r="U1197">
        <v>5.0359999999999996</v>
      </c>
      <c r="V1197">
        <v>100</v>
      </c>
      <c r="W1197">
        <v>1.087</v>
      </c>
      <c r="X1197">
        <v>1.4970000000000001</v>
      </c>
      <c r="Y1197">
        <v>22.2</v>
      </c>
      <c r="Z1197">
        <v>21.939</v>
      </c>
      <c r="AA1197">
        <v>0.56999999999999995</v>
      </c>
      <c r="AB1197">
        <v>0</v>
      </c>
      <c r="AC1197" t="b">
        <v>1</v>
      </c>
      <c r="AI1197">
        <v>1369.184</v>
      </c>
      <c r="AJ1197">
        <v>226.14</v>
      </c>
      <c r="AK1197">
        <v>1369.19</v>
      </c>
      <c r="AL1197">
        <v>228.381</v>
      </c>
      <c r="AM1197">
        <v>4.4820000000000002</v>
      </c>
      <c r="AN1197">
        <v>10.64</v>
      </c>
      <c r="AO1197">
        <v>12.18</v>
      </c>
      <c r="AP1197">
        <v>1.1890000000000001</v>
      </c>
      <c r="AQ1197">
        <v>21.832000000000001</v>
      </c>
      <c r="AR1197">
        <v>7.109</v>
      </c>
      <c r="AS1197">
        <v>5.2439999999999998</v>
      </c>
      <c r="AT1197">
        <v>0</v>
      </c>
      <c r="AU1197">
        <v>0</v>
      </c>
      <c r="AV1197">
        <v>0.2</v>
      </c>
      <c r="AW1197">
        <v>0</v>
      </c>
      <c r="AX1197">
        <v>732009</v>
      </c>
      <c r="AY1197" t="b">
        <v>1</v>
      </c>
      <c r="AZ1197">
        <v>246.161</v>
      </c>
      <c r="BA1197">
        <v>1369.184</v>
      </c>
      <c r="BB1197">
        <v>12.112</v>
      </c>
      <c r="BC1197">
        <v>222.35400000000001</v>
      </c>
      <c r="BD1197">
        <v>6.2949999999999999</v>
      </c>
      <c r="BE1197">
        <v>1369.19</v>
      </c>
      <c r="BF1197">
        <v>228.41</v>
      </c>
      <c r="BG1197">
        <v>8</v>
      </c>
      <c r="BH1197">
        <v>3</v>
      </c>
      <c r="BI1197">
        <v>9.6890000000000001</v>
      </c>
      <c r="BJ1197">
        <v>5.0359999999999996</v>
      </c>
      <c r="BK1197">
        <v>1.3819999999999999</v>
      </c>
      <c r="BM1197" t="s">
        <v>144</v>
      </c>
      <c r="BN1197" t="s">
        <v>144</v>
      </c>
      <c r="BO1197" t="s">
        <v>3312</v>
      </c>
      <c r="BQ1197">
        <v>1</v>
      </c>
      <c r="BT1197" s="51" t="s">
        <v>3293</v>
      </c>
      <c r="CB1197" s="51">
        <v>12.18</v>
      </c>
      <c r="CC1197" s="51">
        <v>12.18</v>
      </c>
      <c r="CD1197" s="51">
        <v>3.1E-2</v>
      </c>
      <c r="CE1197" s="51">
        <v>4.7E-2</v>
      </c>
      <c r="CF1197" s="51">
        <v>0.79400000000000004</v>
      </c>
      <c r="CG1197" t="b">
        <f t="shared" si="16"/>
        <v>1</v>
      </c>
    </row>
    <row r="1198" spans="1:85" hidden="1" x14ac:dyDescent="0.35">
      <c r="A1198" t="s">
        <v>1350</v>
      </c>
      <c r="B1198" t="s">
        <v>4137</v>
      </c>
      <c r="C1198" s="51">
        <v>1369.2619999999999</v>
      </c>
      <c r="D1198">
        <v>8</v>
      </c>
      <c r="E1198" s="68">
        <v>223.51300000000001</v>
      </c>
      <c r="F1198">
        <v>6.2949999999999999</v>
      </c>
      <c r="G1198" t="s">
        <v>3290</v>
      </c>
      <c r="I1198">
        <v>243.71</v>
      </c>
      <c r="J1198">
        <v>1369.2670000000001</v>
      </c>
      <c r="K1198" s="73">
        <v>225.87</v>
      </c>
      <c r="L1198">
        <v>7</v>
      </c>
      <c r="M1198">
        <v>1</v>
      </c>
      <c r="N1198" s="51" t="s">
        <v>4137</v>
      </c>
      <c r="O1198">
        <v>1.853</v>
      </c>
      <c r="P1198">
        <v>10</v>
      </c>
      <c r="Q1198">
        <v>8</v>
      </c>
      <c r="R1198">
        <v>1369.2639999999999</v>
      </c>
      <c r="S1198">
        <v>6</v>
      </c>
      <c r="T1198">
        <v>223.98500000000001</v>
      </c>
      <c r="U1198">
        <v>5.0359999999999996</v>
      </c>
      <c r="V1198">
        <v>100</v>
      </c>
      <c r="W1198">
        <v>1.087</v>
      </c>
      <c r="X1198">
        <v>1.4590000000000001</v>
      </c>
      <c r="Y1198">
        <v>22.53</v>
      </c>
      <c r="Z1198">
        <v>21.939</v>
      </c>
      <c r="AA1198">
        <v>0.56999999999999995</v>
      </c>
      <c r="AB1198">
        <v>0</v>
      </c>
      <c r="AC1198" t="b">
        <v>1</v>
      </c>
      <c r="AI1198">
        <v>1369.261</v>
      </c>
      <c r="AJ1198">
        <v>223.84899999999999</v>
      </c>
      <c r="AK1198">
        <v>1369.2639999999999</v>
      </c>
      <c r="AL1198">
        <v>225.815</v>
      </c>
      <c r="AM1198">
        <v>3.9319999999999999</v>
      </c>
      <c r="AN1198">
        <v>7.03</v>
      </c>
      <c r="AO1198">
        <v>13.45</v>
      </c>
      <c r="AP1198">
        <v>0.80300000000000005</v>
      </c>
      <c r="AQ1198">
        <v>21.826000000000001</v>
      </c>
      <c r="AR1198">
        <v>7.7169999999999996</v>
      </c>
      <c r="AS1198">
        <v>13.036</v>
      </c>
      <c r="AT1198">
        <v>0.222</v>
      </c>
      <c r="AU1198">
        <v>0.224</v>
      </c>
      <c r="AV1198">
        <v>0.17799999999999999</v>
      </c>
      <c r="AW1198">
        <v>0</v>
      </c>
      <c r="AX1198">
        <v>735382</v>
      </c>
      <c r="AY1198" t="b">
        <v>1</v>
      </c>
      <c r="AZ1198">
        <v>243.64099999999999</v>
      </c>
      <c r="BA1198">
        <v>1369.2619999999999</v>
      </c>
      <c r="BB1198">
        <v>8</v>
      </c>
      <c r="BC1198">
        <v>223.51300000000001</v>
      </c>
      <c r="BD1198">
        <v>6.2949999999999999</v>
      </c>
      <c r="BE1198">
        <v>1369.2670000000001</v>
      </c>
      <c r="BF1198">
        <v>225.87</v>
      </c>
      <c r="BG1198">
        <v>8</v>
      </c>
      <c r="BH1198">
        <v>3</v>
      </c>
      <c r="BI1198">
        <v>6</v>
      </c>
      <c r="BJ1198">
        <v>5.0359999999999996</v>
      </c>
      <c r="BK1198">
        <v>1.37</v>
      </c>
      <c r="BM1198" t="s">
        <v>144</v>
      </c>
      <c r="BN1198" t="s">
        <v>144</v>
      </c>
      <c r="BO1198" t="s">
        <v>3292</v>
      </c>
      <c r="BQ1198">
        <v>1</v>
      </c>
      <c r="BT1198" s="51" t="s">
        <v>3293</v>
      </c>
      <c r="CB1198" s="51">
        <v>13.45</v>
      </c>
      <c r="CC1198" s="51">
        <v>13.45</v>
      </c>
      <c r="CD1198" s="51">
        <v>2.8000000000000001E-2</v>
      </c>
      <c r="CE1198" s="51">
        <v>5.3999999999999999E-2</v>
      </c>
      <c r="CF1198" s="51">
        <v>0.82899999999999996</v>
      </c>
      <c r="CG1198" t="b">
        <f t="shared" si="16"/>
        <v>1</v>
      </c>
    </row>
    <row r="1199" spans="1:85" hidden="1" x14ac:dyDescent="0.35">
      <c r="A1199" t="s">
        <v>1351</v>
      </c>
      <c r="B1199" t="s">
        <v>4138</v>
      </c>
      <c r="C1199" s="51">
        <v>1369.2809999999999</v>
      </c>
      <c r="D1199">
        <v>10.565</v>
      </c>
      <c r="E1199" s="68">
        <v>226.80199999999999</v>
      </c>
      <c r="F1199">
        <v>6.2949999999999999</v>
      </c>
      <c r="G1199" t="s">
        <v>3290</v>
      </c>
      <c r="I1199">
        <v>246.19</v>
      </c>
      <c r="J1199">
        <v>1369.287</v>
      </c>
      <c r="K1199" s="73">
        <v>228.34</v>
      </c>
      <c r="L1199">
        <v>7</v>
      </c>
      <c r="M1199">
        <v>1</v>
      </c>
      <c r="N1199" s="51" t="s">
        <v>4138</v>
      </c>
      <c r="O1199">
        <v>1.8560000000000001</v>
      </c>
      <c r="P1199">
        <v>10</v>
      </c>
      <c r="Q1199">
        <v>10.565</v>
      </c>
      <c r="R1199">
        <v>1369.2829999999999</v>
      </c>
      <c r="S1199">
        <v>8.452</v>
      </c>
      <c r="T1199">
        <v>227.11</v>
      </c>
      <c r="U1199">
        <v>5.0359999999999996</v>
      </c>
      <c r="V1199">
        <v>100</v>
      </c>
      <c r="W1199">
        <v>1.087</v>
      </c>
      <c r="X1199">
        <v>1.335</v>
      </c>
      <c r="Y1199">
        <v>22.155000000000001</v>
      </c>
      <c r="Z1199">
        <v>21.939</v>
      </c>
      <c r="AA1199">
        <v>0.56999999999999995</v>
      </c>
      <c r="AB1199">
        <v>0</v>
      </c>
      <c r="AC1199" t="b">
        <v>1</v>
      </c>
      <c r="AI1199">
        <v>1369.279</v>
      </c>
      <c r="AJ1199">
        <v>225.93199999999999</v>
      </c>
      <c r="AK1199">
        <v>1369.2850000000001</v>
      </c>
      <c r="AL1199">
        <v>228.309</v>
      </c>
      <c r="AM1199">
        <v>4.7549999999999999</v>
      </c>
      <c r="AN1199">
        <v>11.76</v>
      </c>
      <c r="AO1199">
        <v>12.49</v>
      </c>
      <c r="AP1199">
        <v>0.97299999999999998</v>
      </c>
      <c r="AQ1199">
        <v>21.81</v>
      </c>
      <c r="AR1199">
        <v>2.5190000000000001</v>
      </c>
      <c r="AS1199">
        <v>20.29</v>
      </c>
      <c r="AT1199">
        <v>1E-3</v>
      </c>
      <c r="AU1199">
        <v>0.33600000000000002</v>
      </c>
      <c r="AV1199">
        <v>0.183</v>
      </c>
      <c r="AW1199">
        <v>0</v>
      </c>
      <c r="AX1199">
        <v>738755</v>
      </c>
      <c r="AY1199" t="b">
        <v>1</v>
      </c>
      <c r="AZ1199">
        <v>246.161</v>
      </c>
      <c r="BA1199">
        <v>1369.2809999999999</v>
      </c>
      <c r="BB1199">
        <v>10.565</v>
      </c>
      <c r="BC1199">
        <v>226.80199999999999</v>
      </c>
      <c r="BD1199">
        <v>6.2949999999999999</v>
      </c>
      <c r="BE1199">
        <v>1369.287</v>
      </c>
      <c r="BF1199">
        <v>228.34</v>
      </c>
      <c r="BG1199">
        <v>8</v>
      </c>
      <c r="BH1199">
        <v>3</v>
      </c>
      <c r="BM1199" t="s">
        <v>144</v>
      </c>
      <c r="BN1199" t="s">
        <v>144</v>
      </c>
      <c r="BO1199" t="s">
        <v>3296</v>
      </c>
      <c r="BQ1199">
        <v>11</v>
      </c>
      <c r="BT1199" s="51" t="s">
        <v>3293</v>
      </c>
      <c r="CB1199" s="51">
        <v>12.49</v>
      </c>
      <c r="CC1199" s="51">
        <v>12.49</v>
      </c>
      <c r="CD1199" s="51">
        <v>8.9999999999999993E-3</v>
      </c>
      <c r="CE1199" s="51">
        <v>1.7000000000000001E-2</v>
      </c>
      <c r="CF1199" s="51">
        <v>0.80400000000000005</v>
      </c>
      <c r="CG1199" t="b">
        <f t="shared" si="16"/>
        <v>1</v>
      </c>
    </row>
    <row r="1200" spans="1:85" hidden="1" x14ac:dyDescent="0.35">
      <c r="A1200" t="s">
        <v>1352</v>
      </c>
      <c r="B1200" t="s">
        <v>4139</v>
      </c>
      <c r="C1200" s="51">
        <v>1369.4079999999999</v>
      </c>
      <c r="D1200">
        <v>11.259</v>
      </c>
      <c r="E1200" s="68">
        <v>222.959</v>
      </c>
      <c r="F1200">
        <v>6.2949999999999999</v>
      </c>
      <c r="G1200" t="s">
        <v>3290</v>
      </c>
      <c r="I1200">
        <v>246.19</v>
      </c>
      <c r="J1200">
        <v>1369.414</v>
      </c>
      <c r="K1200" s="73">
        <v>228.23</v>
      </c>
      <c r="L1200">
        <v>9</v>
      </c>
      <c r="M1200">
        <v>1</v>
      </c>
      <c r="N1200" s="51" t="s">
        <v>4139</v>
      </c>
      <c r="O1200">
        <v>1.853</v>
      </c>
      <c r="P1200">
        <v>10.523</v>
      </c>
      <c r="Q1200">
        <v>11.259</v>
      </c>
      <c r="R1200">
        <v>1369.41</v>
      </c>
      <c r="S1200">
        <v>9.0069999999999997</v>
      </c>
      <c r="T1200">
        <v>224.01300000000001</v>
      </c>
      <c r="U1200">
        <v>5.0359999999999996</v>
      </c>
      <c r="V1200">
        <v>100</v>
      </c>
      <c r="W1200">
        <v>1.087</v>
      </c>
      <c r="X1200">
        <v>1.79</v>
      </c>
      <c r="Y1200">
        <v>22.25</v>
      </c>
      <c r="Z1200">
        <v>21.939</v>
      </c>
      <c r="AA1200">
        <v>0.56999999999999995</v>
      </c>
      <c r="AB1200">
        <v>0</v>
      </c>
      <c r="AC1200" t="b">
        <v>1</v>
      </c>
      <c r="AI1200">
        <v>1369.4079999999999</v>
      </c>
      <c r="AJ1200">
        <v>226.11699999999999</v>
      </c>
      <c r="AK1200">
        <v>1369.414</v>
      </c>
      <c r="AL1200">
        <v>228.20500000000001</v>
      </c>
      <c r="AM1200">
        <v>4.1760000000000002</v>
      </c>
      <c r="AN1200">
        <v>10.87</v>
      </c>
      <c r="AO1200">
        <v>12.37</v>
      </c>
      <c r="AP1200">
        <v>1.5309999999999999</v>
      </c>
      <c r="AQ1200">
        <v>21.844000000000001</v>
      </c>
      <c r="AR1200">
        <v>3.13</v>
      </c>
      <c r="AS1200">
        <v>2.274</v>
      </c>
      <c r="AT1200">
        <v>0</v>
      </c>
      <c r="AU1200">
        <v>0.17599999999999999</v>
      </c>
      <c r="AV1200">
        <v>0.317</v>
      </c>
      <c r="AW1200">
        <v>0</v>
      </c>
      <c r="AX1200">
        <v>742128</v>
      </c>
      <c r="AY1200" t="b">
        <v>1</v>
      </c>
      <c r="AZ1200">
        <v>246.161</v>
      </c>
      <c r="BA1200">
        <v>1369.4079999999999</v>
      </c>
      <c r="BB1200">
        <v>11.259</v>
      </c>
      <c r="BC1200">
        <v>222.959</v>
      </c>
      <c r="BD1200">
        <v>6.2949999999999999</v>
      </c>
      <c r="BE1200">
        <v>1369.414</v>
      </c>
      <c r="BF1200">
        <v>228.23</v>
      </c>
      <c r="BG1200">
        <v>11</v>
      </c>
      <c r="BH1200">
        <v>3</v>
      </c>
      <c r="BM1200" t="s">
        <v>144</v>
      </c>
      <c r="BN1200" t="s">
        <v>144</v>
      </c>
      <c r="BO1200" t="s">
        <v>3296</v>
      </c>
      <c r="BQ1200">
        <v>11</v>
      </c>
      <c r="BT1200" s="51" t="s">
        <v>3293</v>
      </c>
      <c r="CB1200" s="51">
        <v>12.37</v>
      </c>
      <c r="CC1200" s="51">
        <v>12.37</v>
      </c>
      <c r="CD1200" s="51">
        <v>2.8000000000000001E-2</v>
      </c>
      <c r="CE1200" s="51">
        <v>3.7999999999999999E-2</v>
      </c>
      <c r="CF1200" s="51">
        <v>0.85799999999999998</v>
      </c>
      <c r="CG1200" t="b">
        <f t="shared" si="16"/>
        <v>1</v>
      </c>
    </row>
    <row r="1201" spans="1:85" hidden="1" x14ac:dyDescent="0.35">
      <c r="A1201" t="s">
        <v>1353</v>
      </c>
      <c r="B1201" t="s">
        <v>4140</v>
      </c>
      <c r="C1201" s="51">
        <v>1369.752</v>
      </c>
      <c r="D1201">
        <v>9.1709999999999994</v>
      </c>
      <c r="E1201" s="68">
        <v>219.892</v>
      </c>
      <c r="F1201">
        <v>6.2949999999999999</v>
      </c>
      <c r="G1201" t="s">
        <v>3290</v>
      </c>
      <c r="I1201">
        <v>241.24</v>
      </c>
      <c r="J1201">
        <v>1369.7560000000001</v>
      </c>
      <c r="K1201" s="73">
        <v>223.04</v>
      </c>
      <c r="L1201">
        <v>8</v>
      </c>
      <c r="M1201">
        <v>1</v>
      </c>
      <c r="N1201" s="51" t="s">
        <v>4140</v>
      </c>
      <c r="O1201">
        <v>1.859</v>
      </c>
      <c r="P1201">
        <v>10</v>
      </c>
      <c r="Q1201">
        <v>9.1709999999999994</v>
      </c>
      <c r="R1201">
        <v>1369.7529999999999</v>
      </c>
      <c r="S1201">
        <v>7.1710000000000003</v>
      </c>
      <c r="T1201">
        <v>220.52199999999999</v>
      </c>
      <c r="U1201">
        <v>5.0359999999999996</v>
      </c>
      <c r="V1201">
        <v>100</v>
      </c>
      <c r="W1201">
        <v>1.087</v>
      </c>
      <c r="X1201">
        <v>1.532</v>
      </c>
      <c r="Y1201">
        <v>22.9</v>
      </c>
      <c r="Z1201">
        <v>21.939</v>
      </c>
      <c r="AA1201">
        <v>0.56999999999999995</v>
      </c>
      <c r="AB1201">
        <v>0</v>
      </c>
      <c r="AC1201" t="b">
        <v>1</v>
      </c>
      <c r="AI1201">
        <v>1369.752</v>
      </c>
      <c r="AJ1201">
        <v>221.262</v>
      </c>
      <c r="AK1201">
        <v>1369.7550000000001</v>
      </c>
      <c r="AL1201">
        <v>222.922</v>
      </c>
      <c r="AM1201">
        <v>3.32</v>
      </c>
      <c r="AN1201">
        <v>7.22</v>
      </c>
      <c r="AO1201">
        <v>11.57</v>
      </c>
      <c r="AP1201">
        <v>0.94899999999999995</v>
      </c>
      <c r="AQ1201">
        <v>21.884</v>
      </c>
      <c r="AR1201">
        <v>4.9989999999999997</v>
      </c>
      <c r="AS1201">
        <v>1.4</v>
      </c>
      <c r="AT1201">
        <v>3.7999999999999999E-2</v>
      </c>
      <c r="AU1201">
        <v>0.188</v>
      </c>
      <c r="AV1201">
        <v>0.16900000000000001</v>
      </c>
      <c r="AW1201">
        <v>0</v>
      </c>
      <c r="AX1201">
        <v>745501</v>
      </c>
      <c r="AY1201" t="b">
        <v>1</v>
      </c>
      <c r="AZ1201">
        <v>241.12</v>
      </c>
      <c r="BA1201">
        <v>1369.752</v>
      </c>
      <c r="BB1201">
        <v>9.1709999999999994</v>
      </c>
      <c r="BC1201">
        <v>219.892</v>
      </c>
      <c r="BD1201">
        <v>6.2949999999999999</v>
      </c>
      <c r="BE1201">
        <v>1369.7560000000001</v>
      </c>
      <c r="BF1201">
        <v>223.04</v>
      </c>
      <c r="BG1201">
        <v>8</v>
      </c>
      <c r="BH1201">
        <v>3</v>
      </c>
      <c r="BI1201">
        <v>7.1710000000000003</v>
      </c>
      <c r="BJ1201">
        <v>5.0359999999999996</v>
      </c>
      <c r="BK1201">
        <v>1.4319999999999999</v>
      </c>
      <c r="BM1201" t="s">
        <v>144</v>
      </c>
      <c r="BN1201" t="s">
        <v>144</v>
      </c>
      <c r="BO1201" t="s">
        <v>3312</v>
      </c>
      <c r="BQ1201">
        <v>1</v>
      </c>
      <c r="BT1201" s="51" t="s">
        <v>3293</v>
      </c>
      <c r="CB1201" s="51">
        <v>11.57</v>
      </c>
      <c r="CC1201" s="51">
        <v>11.57</v>
      </c>
      <c r="CD1201" s="51">
        <v>3.1E-2</v>
      </c>
      <c r="CE1201" s="51">
        <v>4.4999999999999998E-2</v>
      </c>
      <c r="CF1201" s="51">
        <v>0.78800000000000003</v>
      </c>
      <c r="CG1201" t="b">
        <f t="shared" si="16"/>
        <v>1</v>
      </c>
    </row>
    <row r="1202" spans="1:85" hidden="1" x14ac:dyDescent="0.35">
      <c r="A1202" t="s">
        <v>1354</v>
      </c>
      <c r="B1202" t="s">
        <v>4141</v>
      </c>
      <c r="C1202" s="51">
        <v>1369.895</v>
      </c>
      <c r="D1202">
        <v>8</v>
      </c>
      <c r="E1202" s="68">
        <v>222.00800000000001</v>
      </c>
      <c r="F1202">
        <v>6.2949999999999999</v>
      </c>
      <c r="G1202" t="s">
        <v>3290</v>
      </c>
      <c r="I1202">
        <v>243.71</v>
      </c>
      <c r="J1202">
        <v>1369.8979999999999</v>
      </c>
      <c r="K1202" s="73">
        <v>225.4</v>
      </c>
      <c r="L1202">
        <v>8</v>
      </c>
      <c r="M1202">
        <v>1</v>
      </c>
      <c r="N1202" s="51" t="s">
        <v>4141</v>
      </c>
      <c r="O1202">
        <v>1.8959999999999999</v>
      </c>
      <c r="P1202">
        <v>10</v>
      </c>
      <c r="Q1202">
        <v>8</v>
      </c>
      <c r="R1202">
        <v>1369.896</v>
      </c>
      <c r="S1202">
        <v>6</v>
      </c>
      <c r="T1202">
        <v>222.68600000000001</v>
      </c>
      <c r="U1202">
        <v>5.0359999999999996</v>
      </c>
      <c r="V1202">
        <v>100</v>
      </c>
      <c r="W1202">
        <v>1.087</v>
      </c>
      <c r="X1202">
        <v>1.6180000000000001</v>
      </c>
      <c r="Y1202">
        <v>22.53</v>
      </c>
      <c r="Z1202">
        <v>21.939</v>
      </c>
      <c r="AA1202">
        <v>0.56999999999999995</v>
      </c>
      <c r="AB1202">
        <v>0</v>
      </c>
      <c r="AC1202" t="b">
        <v>1</v>
      </c>
      <c r="AI1202">
        <v>1369.894</v>
      </c>
      <c r="AJ1202">
        <v>223.346</v>
      </c>
      <c r="AK1202">
        <v>1369.8979999999999</v>
      </c>
      <c r="AL1202">
        <v>225.327</v>
      </c>
      <c r="AM1202">
        <v>3.9620000000000002</v>
      </c>
      <c r="AN1202">
        <v>8.86</v>
      </c>
      <c r="AO1202">
        <v>13.21</v>
      </c>
      <c r="AP1202">
        <v>0.92</v>
      </c>
      <c r="AQ1202">
        <v>21.876000000000001</v>
      </c>
      <c r="AR1202">
        <v>0.98899999999999999</v>
      </c>
      <c r="AS1202">
        <v>14.689</v>
      </c>
      <c r="AT1202">
        <v>7.3999999999999996E-2</v>
      </c>
      <c r="AU1202">
        <v>0.224</v>
      </c>
      <c r="AV1202">
        <v>0.13900000000000001</v>
      </c>
      <c r="AW1202">
        <v>0</v>
      </c>
      <c r="AX1202">
        <v>748874</v>
      </c>
      <c r="AY1202" t="b">
        <v>1</v>
      </c>
      <c r="AZ1202">
        <v>243.64099999999999</v>
      </c>
      <c r="BA1202">
        <v>1369.895</v>
      </c>
      <c r="BB1202">
        <v>8</v>
      </c>
      <c r="BC1202">
        <v>222.00800000000001</v>
      </c>
      <c r="BD1202">
        <v>6.2949999999999999</v>
      </c>
      <c r="BE1202">
        <v>1369.8979999999999</v>
      </c>
      <c r="BF1202">
        <v>225.4</v>
      </c>
      <c r="BG1202">
        <v>9</v>
      </c>
      <c r="BH1202">
        <v>3</v>
      </c>
      <c r="BI1202">
        <v>6</v>
      </c>
      <c r="BJ1202">
        <v>5.0359999999999996</v>
      </c>
      <c r="BK1202">
        <v>1.599</v>
      </c>
      <c r="BM1202" t="s">
        <v>144</v>
      </c>
      <c r="BN1202" t="s">
        <v>144</v>
      </c>
      <c r="BO1202" t="s">
        <v>3292</v>
      </c>
      <c r="BQ1202">
        <v>1</v>
      </c>
      <c r="BT1202" s="51" t="s">
        <v>3293</v>
      </c>
      <c r="CB1202" s="51">
        <v>13.21</v>
      </c>
      <c r="CC1202" s="51">
        <v>13.21</v>
      </c>
      <c r="CD1202" s="51">
        <v>3.4000000000000002E-2</v>
      </c>
      <c r="CE1202" s="51">
        <v>5.6000000000000001E-2</v>
      </c>
      <c r="CF1202" s="51">
        <v>0.82199999999999995</v>
      </c>
      <c r="CG1202" t="b">
        <f t="shared" si="16"/>
        <v>1</v>
      </c>
    </row>
    <row r="1203" spans="1:85" hidden="1" x14ac:dyDescent="0.35">
      <c r="A1203" t="s">
        <v>1355</v>
      </c>
      <c r="B1203" t="s">
        <v>4142</v>
      </c>
      <c r="C1203" s="51">
        <v>1369.9159999999999</v>
      </c>
      <c r="D1203">
        <v>9.0180000000000007</v>
      </c>
      <c r="E1203" s="68">
        <v>221.93899999999999</v>
      </c>
      <c r="F1203">
        <v>6.2949999999999999</v>
      </c>
      <c r="G1203" t="s">
        <v>3290</v>
      </c>
      <c r="I1203">
        <v>246.19</v>
      </c>
      <c r="J1203">
        <v>1369.921</v>
      </c>
      <c r="K1203" s="73">
        <v>227.86</v>
      </c>
      <c r="L1203">
        <v>7</v>
      </c>
      <c r="M1203">
        <v>1</v>
      </c>
      <c r="N1203" s="51" t="s">
        <v>4142</v>
      </c>
      <c r="O1203">
        <v>1.883</v>
      </c>
      <c r="P1203">
        <v>10</v>
      </c>
      <c r="Q1203">
        <v>9.0180000000000007</v>
      </c>
      <c r="R1203">
        <v>1369.9169999999999</v>
      </c>
      <c r="S1203">
        <v>7.0179999999999998</v>
      </c>
      <c r="T1203">
        <v>223.12299999999999</v>
      </c>
      <c r="U1203">
        <v>5.0359999999999996</v>
      </c>
      <c r="V1203">
        <v>100</v>
      </c>
      <c r="W1203">
        <v>1.087</v>
      </c>
      <c r="X1203">
        <v>1.2909999999999999</v>
      </c>
      <c r="Y1203">
        <v>22.2</v>
      </c>
      <c r="Z1203">
        <v>21.939</v>
      </c>
      <c r="AA1203">
        <v>0.56999999999999995</v>
      </c>
      <c r="AB1203">
        <v>0</v>
      </c>
      <c r="AC1203" t="b">
        <v>1</v>
      </c>
      <c r="AI1203">
        <v>1369.914</v>
      </c>
      <c r="AJ1203">
        <v>225.45500000000001</v>
      </c>
      <c r="AK1203">
        <v>1369.9179999999999</v>
      </c>
      <c r="AL1203">
        <v>227.41300000000001</v>
      </c>
      <c r="AM1203">
        <v>3.9159999999999999</v>
      </c>
      <c r="AN1203">
        <v>9.08</v>
      </c>
      <c r="AO1203">
        <v>10.11</v>
      </c>
      <c r="AP1203">
        <v>0.93400000000000005</v>
      </c>
      <c r="AQ1203">
        <v>21.873000000000001</v>
      </c>
      <c r="AR1203">
        <v>0.94799999999999995</v>
      </c>
      <c r="AS1203">
        <v>12.004</v>
      </c>
      <c r="AT1203">
        <v>3.7999999999999999E-2</v>
      </c>
      <c r="AU1203">
        <v>0.188</v>
      </c>
      <c r="AV1203">
        <v>0.39300000000000002</v>
      </c>
      <c r="AW1203">
        <v>0</v>
      </c>
      <c r="AX1203">
        <v>752247</v>
      </c>
      <c r="AY1203" t="b">
        <v>1</v>
      </c>
      <c r="AZ1203">
        <v>245.74100000000001</v>
      </c>
      <c r="BA1203">
        <v>1369.9159999999999</v>
      </c>
      <c r="BB1203">
        <v>9.0180000000000007</v>
      </c>
      <c r="BC1203">
        <v>221.93899999999999</v>
      </c>
      <c r="BD1203">
        <v>6.2949999999999999</v>
      </c>
      <c r="BE1203">
        <v>1369.921</v>
      </c>
      <c r="BF1203">
        <v>227.86</v>
      </c>
      <c r="BG1203">
        <v>8</v>
      </c>
      <c r="BH1203">
        <v>3</v>
      </c>
      <c r="BM1203" t="s">
        <v>144</v>
      </c>
      <c r="BN1203" t="s">
        <v>144</v>
      </c>
      <c r="BO1203" t="s">
        <v>3296</v>
      </c>
      <c r="BQ1203">
        <v>1</v>
      </c>
      <c r="BT1203" s="51" t="s">
        <v>3293</v>
      </c>
      <c r="CB1203" s="51">
        <v>10.11</v>
      </c>
      <c r="CC1203" s="51">
        <v>10.11</v>
      </c>
      <c r="CD1203" s="51">
        <v>2.1000000000000001E-2</v>
      </c>
      <c r="CE1203" s="51">
        <v>0.03</v>
      </c>
      <c r="CF1203" s="51">
        <v>0.81599999999999995</v>
      </c>
      <c r="CG1203" t="b">
        <f t="shared" si="16"/>
        <v>1</v>
      </c>
    </row>
    <row r="1204" spans="1:85" hidden="1" x14ac:dyDescent="0.35">
      <c r="A1204" t="s">
        <v>1356</v>
      </c>
      <c r="B1204" t="s">
        <v>4143</v>
      </c>
      <c r="C1204" s="51">
        <v>1371.2719999999999</v>
      </c>
      <c r="D1204">
        <v>10.210000000000001</v>
      </c>
      <c r="E1204" s="68">
        <v>233.476</v>
      </c>
      <c r="F1204">
        <v>6.2949999999999999</v>
      </c>
      <c r="G1204" t="s">
        <v>3290</v>
      </c>
      <c r="I1204">
        <v>253.81</v>
      </c>
      <c r="J1204">
        <v>1371.278</v>
      </c>
      <c r="K1204" s="73">
        <v>234.68</v>
      </c>
      <c r="L1204">
        <v>5</v>
      </c>
      <c r="M1204">
        <v>1</v>
      </c>
      <c r="N1204" s="51" t="s">
        <v>4143</v>
      </c>
      <c r="O1204">
        <v>1.85</v>
      </c>
      <c r="P1204">
        <v>10</v>
      </c>
      <c r="Q1204">
        <v>10.210000000000001</v>
      </c>
      <c r="R1204">
        <v>1371.2739999999999</v>
      </c>
      <c r="S1204">
        <v>8.1679999999999993</v>
      </c>
      <c r="T1204">
        <v>233.71700000000001</v>
      </c>
      <c r="U1204">
        <v>5.0359999999999996</v>
      </c>
      <c r="V1204">
        <v>100</v>
      </c>
      <c r="W1204">
        <v>1.0880000000000001</v>
      </c>
      <c r="X1204">
        <v>1.016</v>
      </c>
      <c r="Y1204">
        <v>21.67</v>
      </c>
      <c r="Z1204">
        <v>21.8</v>
      </c>
      <c r="AA1204">
        <v>0.56999999999999995</v>
      </c>
      <c r="AB1204">
        <v>0</v>
      </c>
      <c r="AC1204" t="b">
        <v>1</v>
      </c>
      <c r="AI1204">
        <v>1371.271</v>
      </c>
      <c r="AJ1204">
        <v>231.994</v>
      </c>
      <c r="AK1204">
        <v>1371.2750000000001</v>
      </c>
      <c r="AL1204">
        <v>233.75</v>
      </c>
      <c r="AM1204">
        <v>3.5129999999999999</v>
      </c>
      <c r="AN1204">
        <v>8.83</v>
      </c>
      <c r="AO1204">
        <v>11.78</v>
      </c>
      <c r="AP1204">
        <v>0.77600000000000002</v>
      </c>
      <c r="AQ1204">
        <v>21.803000000000001</v>
      </c>
      <c r="AR1204">
        <v>5.0359999999999996</v>
      </c>
      <c r="AS1204">
        <v>2.0720000000000001</v>
      </c>
      <c r="AT1204">
        <v>0.16700000000000001</v>
      </c>
      <c r="AU1204">
        <v>3.5999999999999997E-2</v>
      </c>
      <c r="AV1204">
        <v>0.14000000000000001</v>
      </c>
      <c r="AW1204">
        <v>0</v>
      </c>
      <c r="AX1204">
        <v>755620</v>
      </c>
      <c r="AY1204" t="b">
        <v>1</v>
      </c>
      <c r="AZ1204">
        <v>252.88200000000001</v>
      </c>
      <c r="BA1204">
        <v>1371.2719999999999</v>
      </c>
      <c r="BB1204">
        <v>10.210000000000001</v>
      </c>
      <c r="BC1204">
        <v>233.476</v>
      </c>
      <c r="BD1204">
        <v>6.2949999999999999</v>
      </c>
      <c r="BE1204">
        <v>1371.278</v>
      </c>
      <c r="BF1204">
        <v>234.68</v>
      </c>
      <c r="BG1204">
        <v>6</v>
      </c>
      <c r="BH1204">
        <v>3</v>
      </c>
      <c r="BM1204" t="s">
        <v>144</v>
      </c>
      <c r="BN1204" t="s">
        <v>144</v>
      </c>
      <c r="BO1204" t="s">
        <v>3296</v>
      </c>
      <c r="BQ1204">
        <v>11</v>
      </c>
      <c r="BT1204" s="51" t="s">
        <v>3293</v>
      </c>
      <c r="BV1204" t="s">
        <v>3294</v>
      </c>
      <c r="CB1204" s="51">
        <v>11.78</v>
      </c>
      <c r="CC1204" s="51">
        <v>11.78</v>
      </c>
      <c r="CD1204" s="51">
        <v>6.0000000000000001E-3</v>
      </c>
      <c r="CE1204" s="51">
        <v>1.4E-2</v>
      </c>
      <c r="CF1204" s="51">
        <v>0.69199999999999995</v>
      </c>
      <c r="CG1204" t="b">
        <f t="shared" si="16"/>
        <v>1</v>
      </c>
    </row>
    <row r="1205" spans="1:85" hidden="1" x14ac:dyDescent="0.35">
      <c r="A1205" t="s">
        <v>1357</v>
      </c>
      <c r="B1205" t="s">
        <v>4144</v>
      </c>
      <c r="C1205" s="51">
        <v>1371.4090000000001</v>
      </c>
      <c r="D1205">
        <v>10.864000000000001</v>
      </c>
      <c r="E1205" s="68">
        <v>233.06800000000001</v>
      </c>
      <c r="F1205">
        <v>6.2949999999999999</v>
      </c>
      <c r="G1205" t="s">
        <v>3290</v>
      </c>
      <c r="I1205">
        <v>256.29000000000002</v>
      </c>
      <c r="J1205">
        <v>1371.413</v>
      </c>
      <c r="K1205" s="73">
        <v>237.1</v>
      </c>
      <c r="L1205">
        <v>5</v>
      </c>
      <c r="M1205">
        <v>1</v>
      </c>
      <c r="N1205" s="51" t="s">
        <v>4144</v>
      </c>
      <c r="O1205">
        <v>1.877</v>
      </c>
      <c r="P1205">
        <v>10</v>
      </c>
      <c r="Q1205">
        <v>10.864000000000001</v>
      </c>
      <c r="R1205">
        <v>1371.41</v>
      </c>
      <c r="S1205">
        <v>8.6910000000000007</v>
      </c>
      <c r="T1205">
        <v>233.874</v>
      </c>
      <c r="U1205">
        <v>5.0359999999999996</v>
      </c>
      <c r="V1205">
        <v>100</v>
      </c>
      <c r="W1205">
        <v>1.0880000000000001</v>
      </c>
      <c r="X1205">
        <v>0.97599999999999998</v>
      </c>
      <c r="Y1205">
        <v>21.59</v>
      </c>
      <c r="Z1205">
        <v>21.8</v>
      </c>
      <c r="AA1205">
        <v>0.56999999999999995</v>
      </c>
      <c r="AB1205">
        <v>0</v>
      </c>
      <c r="AC1205" t="b">
        <v>1</v>
      </c>
      <c r="AI1205">
        <v>1371.4079999999999</v>
      </c>
      <c r="AJ1205">
        <v>234.572</v>
      </c>
      <c r="AK1205">
        <v>1371.413</v>
      </c>
      <c r="AL1205">
        <v>236.21</v>
      </c>
      <c r="AM1205">
        <v>3.278</v>
      </c>
      <c r="AN1205">
        <v>10.17</v>
      </c>
      <c r="AO1205">
        <v>10.27</v>
      </c>
      <c r="AP1205">
        <v>0.73899999999999999</v>
      </c>
      <c r="AQ1205">
        <v>21.824999999999999</v>
      </c>
      <c r="AR1205">
        <v>6.6479999999999997</v>
      </c>
      <c r="AS1205">
        <v>14.116</v>
      </c>
      <c r="AT1205">
        <v>2E-3</v>
      </c>
      <c r="AU1205">
        <v>0.52700000000000002</v>
      </c>
      <c r="AV1205">
        <v>0.17499999999999999</v>
      </c>
      <c r="AW1205">
        <v>0</v>
      </c>
      <c r="AX1205">
        <v>758993</v>
      </c>
      <c r="AY1205" t="b">
        <v>1</v>
      </c>
      <c r="AZ1205">
        <v>255.40299999999999</v>
      </c>
      <c r="BA1205">
        <v>1371.4090000000001</v>
      </c>
      <c r="BB1205">
        <v>10.864000000000001</v>
      </c>
      <c r="BC1205">
        <v>233.06800000000001</v>
      </c>
      <c r="BD1205">
        <v>6.2949999999999999</v>
      </c>
      <c r="BE1205">
        <v>1371.413</v>
      </c>
      <c r="BF1205">
        <v>237.1</v>
      </c>
      <c r="BG1205">
        <v>6</v>
      </c>
      <c r="BH1205">
        <v>3</v>
      </c>
      <c r="BM1205" t="s">
        <v>144</v>
      </c>
      <c r="BN1205" t="s">
        <v>144</v>
      </c>
      <c r="BO1205" t="s">
        <v>3296</v>
      </c>
      <c r="BQ1205">
        <v>11</v>
      </c>
      <c r="BT1205" s="51" t="s">
        <v>3293</v>
      </c>
      <c r="BV1205" t="s">
        <v>3294</v>
      </c>
      <c r="CB1205" s="51">
        <v>10.27</v>
      </c>
      <c r="CC1205" s="51">
        <v>10.27</v>
      </c>
      <c r="CD1205" s="51">
        <v>1.4E-2</v>
      </c>
      <c r="CE1205" s="51">
        <v>2.9000000000000001E-2</v>
      </c>
      <c r="CF1205" s="51">
        <v>0.71599999999999997</v>
      </c>
      <c r="CG1205" t="b">
        <f t="shared" si="16"/>
        <v>1</v>
      </c>
    </row>
    <row r="1206" spans="1:85" hidden="1" x14ac:dyDescent="0.35">
      <c r="A1206" t="s">
        <v>1358</v>
      </c>
      <c r="B1206" t="s">
        <v>4145</v>
      </c>
      <c r="C1206" s="51">
        <v>1371.4649999999999</v>
      </c>
      <c r="D1206">
        <v>8.5329999999999995</v>
      </c>
      <c r="E1206" s="68">
        <v>223.197</v>
      </c>
      <c r="F1206">
        <v>6.2949999999999999</v>
      </c>
      <c r="G1206" t="s">
        <v>3290</v>
      </c>
      <c r="I1206">
        <v>243.71</v>
      </c>
      <c r="J1206">
        <v>1371.4690000000001</v>
      </c>
      <c r="K1206" s="73">
        <v>224.49</v>
      </c>
      <c r="L1206">
        <v>5</v>
      </c>
      <c r="M1206">
        <v>1</v>
      </c>
      <c r="N1206" s="51" t="s">
        <v>4145</v>
      </c>
      <c r="O1206">
        <v>1.863</v>
      </c>
      <c r="P1206">
        <v>10</v>
      </c>
      <c r="Q1206">
        <v>8.5329999999999995</v>
      </c>
      <c r="R1206">
        <v>1371.4659999999999</v>
      </c>
      <c r="S1206">
        <v>6.5330000000000004</v>
      </c>
      <c r="T1206">
        <v>223.45599999999999</v>
      </c>
      <c r="U1206">
        <v>5.0359999999999996</v>
      </c>
      <c r="V1206">
        <v>100</v>
      </c>
      <c r="W1206">
        <v>1.0880000000000001</v>
      </c>
      <c r="X1206">
        <v>0.91400000000000003</v>
      </c>
      <c r="Y1206">
        <v>22.53</v>
      </c>
      <c r="Z1206">
        <v>21.8</v>
      </c>
      <c r="AA1206">
        <v>0.56999999999999995</v>
      </c>
      <c r="AB1206">
        <v>0</v>
      </c>
      <c r="AC1206" t="b">
        <v>1</v>
      </c>
      <c r="AI1206">
        <v>1371.463</v>
      </c>
      <c r="AJ1206">
        <v>222.77600000000001</v>
      </c>
      <c r="AK1206">
        <v>1371.4670000000001</v>
      </c>
      <c r="AL1206">
        <v>224.417</v>
      </c>
      <c r="AM1206">
        <v>3.282</v>
      </c>
      <c r="AN1206">
        <v>9.43</v>
      </c>
      <c r="AO1206">
        <v>10.44</v>
      </c>
      <c r="AP1206">
        <v>0.60499999999999998</v>
      </c>
      <c r="AQ1206">
        <v>21.827000000000002</v>
      </c>
      <c r="AR1206">
        <v>7.766</v>
      </c>
      <c r="AS1206">
        <v>12.489000000000001</v>
      </c>
      <c r="AT1206">
        <v>7.4999999999999997E-2</v>
      </c>
      <c r="AU1206">
        <v>0.10299999999999999</v>
      </c>
      <c r="AV1206">
        <v>0.16500000000000001</v>
      </c>
      <c r="AW1206">
        <v>0</v>
      </c>
      <c r="AX1206">
        <v>762366</v>
      </c>
      <c r="AY1206" t="b">
        <v>1</v>
      </c>
      <c r="AZ1206">
        <v>243.64099999999999</v>
      </c>
      <c r="BA1206">
        <v>1371.4649999999999</v>
      </c>
      <c r="BB1206">
        <v>8.5329999999999995</v>
      </c>
      <c r="BC1206">
        <v>223.197</v>
      </c>
      <c r="BD1206">
        <v>6.2949999999999999</v>
      </c>
      <c r="BE1206">
        <v>1371.4690000000001</v>
      </c>
      <c r="BF1206">
        <v>224.49</v>
      </c>
      <c r="BG1206">
        <v>5</v>
      </c>
      <c r="BH1206">
        <v>3</v>
      </c>
      <c r="BM1206" t="s">
        <v>144</v>
      </c>
      <c r="BN1206" t="s">
        <v>144</v>
      </c>
      <c r="BO1206" t="s">
        <v>3303</v>
      </c>
      <c r="BQ1206">
        <v>11</v>
      </c>
      <c r="BT1206" s="51" t="s">
        <v>3293</v>
      </c>
      <c r="BV1206" t="s">
        <v>3294</v>
      </c>
      <c r="CB1206" s="51">
        <v>10.44</v>
      </c>
      <c r="CC1206" s="51">
        <v>10.44</v>
      </c>
      <c r="CD1206" s="51">
        <v>1.7000000000000001E-2</v>
      </c>
      <c r="CE1206" s="51">
        <v>3.5999999999999997E-2</v>
      </c>
      <c r="CF1206" s="51">
        <v>0.74099999999999999</v>
      </c>
      <c r="CG1206" t="b">
        <f t="shared" si="16"/>
        <v>1</v>
      </c>
    </row>
    <row r="1207" spans="1:85" hidden="1" x14ac:dyDescent="0.35">
      <c r="A1207" t="s">
        <v>1359</v>
      </c>
      <c r="B1207" t="s">
        <v>4146</v>
      </c>
      <c r="C1207" s="51">
        <v>1371.6369999999999</v>
      </c>
      <c r="D1207">
        <v>10.712999999999999</v>
      </c>
      <c r="E1207" s="68">
        <v>228.577</v>
      </c>
      <c r="F1207">
        <v>6.2949999999999999</v>
      </c>
      <c r="G1207" t="s">
        <v>3290</v>
      </c>
      <c r="I1207">
        <v>253.81</v>
      </c>
      <c r="J1207">
        <v>1371.64</v>
      </c>
      <c r="K1207" s="73">
        <v>234.48</v>
      </c>
      <c r="L1207">
        <v>5</v>
      </c>
      <c r="M1207">
        <v>1</v>
      </c>
      <c r="N1207" s="51" t="s">
        <v>4146</v>
      </c>
      <c r="O1207">
        <v>1.853</v>
      </c>
      <c r="P1207">
        <v>10</v>
      </c>
      <c r="Q1207">
        <v>10.712999999999999</v>
      </c>
      <c r="R1207">
        <v>1371.6379999999999</v>
      </c>
      <c r="S1207">
        <v>8.57</v>
      </c>
      <c r="T1207">
        <v>229.75800000000001</v>
      </c>
      <c r="U1207">
        <v>5.0359999999999996</v>
      </c>
      <c r="V1207">
        <v>100</v>
      </c>
      <c r="W1207">
        <v>1.0880000000000001</v>
      </c>
      <c r="X1207">
        <v>0.90900000000000003</v>
      </c>
      <c r="Y1207">
        <v>21.715</v>
      </c>
      <c r="Z1207">
        <v>21.8</v>
      </c>
      <c r="AA1207">
        <v>0.56999999999999995</v>
      </c>
      <c r="AB1207">
        <v>0</v>
      </c>
      <c r="AC1207" t="b">
        <v>1</v>
      </c>
      <c r="AI1207">
        <v>1371.634</v>
      </c>
      <c r="AJ1207">
        <v>231.61799999999999</v>
      </c>
      <c r="AK1207">
        <v>1371.64</v>
      </c>
      <c r="AL1207">
        <v>233.55099999999999</v>
      </c>
      <c r="AM1207">
        <v>3.8650000000000002</v>
      </c>
      <c r="AN1207">
        <v>12.49</v>
      </c>
      <c r="AO1207">
        <v>10.51</v>
      </c>
      <c r="AP1207">
        <v>0.82299999999999995</v>
      </c>
      <c r="AQ1207">
        <v>21.803000000000001</v>
      </c>
      <c r="AR1207">
        <v>8.3879999999999999</v>
      </c>
      <c r="AS1207">
        <v>15.975</v>
      </c>
      <c r="AT1207">
        <v>0</v>
      </c>
      <c r="AU1207">
        <v>0</v>
      </c>
      <c r="AV1207">
        <v>0.23699999999999999</v>
      </c>
      <c r="AW1207">
        <v>0</v>
      </c>
      <c r="AX1207">
        <v>765739</v>
      </c>
      <c r="AY1207" t="b">
        <v>1</v>
      </c>
      <c r="AZ1207">
        <v>252.88200000000001</v>
      </c>
      <c r="BA1207">
        <v>1371.6369999999999</v>
      </c>
      <c r="BB1207">
        <v>10.712999999999999</v>
      </c>
      <c r="BC1207">
        <v>228.577</v>
      </c>
      <c r="BD1207">
        <v>6.2949999999999999</v>
      </c>
      <c r="BE1207">
        <v>1371.64</v>
      </c>
      <c r="BF1207">
        <v>234.48</v>
      </c>
      <c r="BG1207">
        <v>5</v>
      </c>
      <c r="BH1207">
        <v>3</v>
      </c>
      <c r="BM1207" t="s">
        <v>144</v>
      </c>
      <c r="BN1207" t="s">
        <v>144</v>
      </c>
      <c r="BO1207" t="s">
        <v>3303</v>
      </c>
      <c r="BQ1207">
        <v>11</v>
      </c>
      <c r="BT1207" s="51" t="s">
        <v>3293</v>
      </c>
      <c r="BV1207" t="s">
        <v>3294</v>
      </c>
      <c r="CB1207" s="51">
        <v>10.51</v>
      </c>
      <c r="CC1207" s="51">
        <v>10.51</v>
      </c>
      <c r="CD1207" s="51">
        <v>0</v>
      </c>
      <c r="CE1207" s="51">
        <v>0</v>
      </c>
      <c r="CF1207" s="51">
        <v>0.76200000000000001</v>
      </c>
      <c r="CG1207" t="b">
        <f t="shared" si="16"/>
        <v>1</v>
      </c>
    </row>
    <row r="1208" spans="1:85" hidden="1" x14ac:dyDescent="0.35">
      <c r="A1208" t="s">
        <v>1360</v>
      </c>
      <c r="B1208" t="s">
        <v>4147</v>
      </c>
      <c r="C1208" s="51">
        <v>1371.6690000000001</v>
      </c>
      <c r="D1208">
        <v>8</v>
      </c>
      <c r="E1208" s="68">
        <v>233.51499999999999</v>
      </c>
      <c r="F1208">
        <v>6.2949999999999999</v>
      </c>
      <c r="G1208" t="s">
        <v>3290</v>
      </c>
      <c r="I1208">
        <v>253.81</v>
      </c>
      <c r="J1208">
        <v>1371.672</v>
      </c>
      <c r="K1208" s="73">
        <v>234.46</v>
      </c>
      <c r="L1208">
        <v>5</v>
      </c>
      <c r="M1208">
        <v>1</v>
      </c>
      <c r="N1208" s="51" t="s">
        <v>4147</v>
      </c>
      <c r="O1208">
        <v>1.855</v>
      </c>
      <c r="P1208">
        <v>10</v>
      </c>
      <c r="Q1208">
        <v>8</v>
      </c>
      <c r="R1208">
        <v>1371.67</v>
      </c>
      <c r="S1208">
        <v>6</v>
      </c>
      <c r="T1208">
        <v>233.70400000000001</v>
      </c>
      <c r="U1208">
        <v>5.0359999999999996</v>
      </c>
      <c r="V1208">
        <v>100</v>
      </c>
      <c r="W1208">
        <v>1.0880000000000001</v>
      </c>
      <c r="X1208">
        <v>1.0309999999999999</v>
      </c>
      <c r="Y1208">
        <v>21.67</v>
      </c>
      <c r="Z1208">
        <v>21.8</v>
      </c>
      <c r="AA1208">
        <v>0.56999999999999995</v>
      </c>
      <c r="AB1208">
        <v>0</v>
      </c>
      <c r="AC1208" t="b">
        <v>1</v>
      </c>
      <c r="AI1208">
        <v>1371.6690000000001</v>
      </c>
      <c r="AJ1208">
        <v>232.149</v>
      </c>
      <c r="AK1208">
        <v>1371.672</v>
      </c>
      <c r="AL1208">
        <v>233.536</v>
      </c>
      <c r="AM1208">
        <v>2.774</v>
      </c>
      <c r="AN1208">
        <v>6.48</v>
      </c>
      <c r="AO1208">
        <v>12.29</v>
      </c>
      <c r="AP1208">
        <v>0.71799999999999997</v>
      </c>
      <c r="AQ1208">
        <v>21.783999999999999</v>
      </c>
      <c r="AR1208">
        <v>4.7729999999999997</v>
      </c>
      <c r="AS1208">
        <v>12.725</v>
      </c>
      <c r="AT1208">
        <v>4.0000000000000001E-3</v>
      </c>
      <c r="AU1208">
        <v>0.28399999999999997</v>
      </c>
      <c r="AV1208">
        <v>0.17799999999999999</v>
      </c>
      <c r="AW1208">
        <v>0</v>
      </c>
      <c r="AX1208">
        <v>769112</v>
      </c>
      <c r="AY1208" t="b">
        <v>1</v>
      </c>
      <c r="AZ1208">
        <v>252.88200000000001</v>
      </c>
      <c r="BA1208">
        <v>1371.6690000000001</v>
      </c>
      <c r="BB1208">
        <v>8</v>
      </c>
      <c r="BC1208">
        <v>233.51499999999999</v>
      </c>
      <c r="BD1208">
        <v>6.2949999999999999</v>
      </c>
      <c r="BE1208">
        <v>1371.672</v>
      </c>
      <c r="BF1208">
        <v>234.46</v>
      </c>
      <c r="BG1208">
        <v>6</v>
      </c>
      <c r="BH1208">
        <v>3</v>
      </c>
      <c r="BM1208" t="s">
        <v>144</v>
      </c>
      <c r="BN1208" t="s">
        <v>144</v>
      </c>
      <c r="BO1208" t="s">
        <v>3296</v>
      </c>
      <c r="BQ1208">
        <v>11</v>
      </c>
      <c r="BT1208" s="51" t="s">
        <v>3293</v>
      </c>
      <c r="BV1208" t="s">
        <v>3294</v>
      </c>
      <c r="CB1208" s="51">
        <v>12.29</v>
      </c>
      <c r="CC1208" s="51">
        <v>12.29</v>
      </c>
      <c r="CD1208" s="51">
        <v>1.4E-2</v>
      </c>
      <c r="CE1208" s="51">
        <v>3.5999999999999997E-2</v>
      </c>
      <c r="CF1208" s="51">
        <v>0.77200000000000002</v>
      </c>
      <c r="CG1208" t="b">
        <f t="shared" si="16"/>
        <v>1</v>
      </c>
    </row>
    <row r="1209" spans="1:85" hidden="1" x14ac:dyDescent="0.35">
      <c r="A1209" t="s">
        <v>1361</v>
      </c>
      <c r="B1209" t="s">
        <v>4148</v>
      </c>
      <c r="C1209" s="51">
        <v>1371.7190000000001</v>
      </c>
      <c r="D1209">
        <v>8</v>
      </c>
      <c r="E1209" s="68">
        <v>223.495</v>
      </c>
      <c r="F1209">
        <v>6.2949999999999999</v>
      </c>
      <c r="G1209" t="s">
        <v>3290</v>
      </c>
      <c r="I1209">
        <v>243.71</v>
      </c>
      <c r="J1209">
        <v>1371.7239999999999</v>
      </c>
      <c r="K1209" s="73">
        <v>224.34</v>
      </c>
      <c r="L1209">
        <v>4</v>
      </c>
      <c r="M1209">
        <v>1</v>
      </c>
      <c r="N1209" s="51" t="s">
        <v>4148</v>
      </c>
      <c r="O1209">
        <v>1.8540000000000001</v>
      </c>
      <c r="P1209">
        <v>10</v>
      </c>
      <c r="Q1209">
        <v>8</v>
      </c>
      <c r="R1209">
        <v>1371.72</v>
      </c>
      <c r="S1209">
        <v>6</v>
      </c>
      <c r="T1209">
        <v>223.66399999999999</v>
      </c>
      <c r="U1209">
        <v>5.0359999999999996</v>
      </c>
      <c r="V1209">
        <v>100</v>
      </c>
      <c r="W1209">
        <v>1.0880000000000001</v>
      </c>
      <c r="X1209">
        <v>0.877</v>
      </c>
      <c r="Y1209">
        <v>22.484999999999999</v>
      </c>
      <c r="Z1209">
        <v>21.8</v>
      </c>
      <c r="AA1209">
        <v>0.56999999999999995</v>
      </c>
      <c r="AB1209">
        <v>0</v>
      </c>
      <c r="AC1209" t="b">
        <v>1</v>
      </c>
      <c r="AI1209">
        <v>1371.7170000000001</v>
      </c>
      <c r="AJ1209">
        <v>222.858</v>
      </c>
      <c r="AK1209">
        <v>1371.721</v>
      </c>
      <c r="AL1209">
        <v>224.27600000000001</v>
      </c>
      <c r="AM1209">
        <v>2.8370000000000002</v>
      </c>
      <c r="AN1209">
        <v>7.87</v>
      </c>
      <c r="AO1209">
        <v>10.62</v>
      </c>
      <c r="AP1209">
        <v>0.54300000000000004</v>
      </c>
      <c r="AQ1209">
        <v>21.81</v>
      </c>
      <c r="AR1209">
        <v>1.6619999999999999</v>
      </c>
      <c r="AS1209">
        <v>14.308999999999999</v>
      </c>
      <c r="AT1209">
        <v>6.2E-2</v>
      </c>
      <c r="AU1209">
        <v>0.318</v>
      </c>
      <c r="AV1209">
        <v>0.249</v>
      </c>
      <c r="AW1209">
        <v>0</v>
      </c>
      <c r="AX1209">
        <v>772485</v>
      </c>
      <c r="AY1209" t="b">
        <v>1</v>
      </c>
      <c r="AZ1209">
        <v>243.64099999999999</v>
      </c>
      <c r="BA1209">
        <v>1371.7190000000001</v>
      </c>
      <c r="BB1209">
        <v>8</v>
      </c>
      <c r="BC1209">
        <v>223.495</v>
      </c>
      <c r="BD1209">
        <v>6.2949999999999999</v>
      </c>
      <c r="BE1209">
        <v>1371.7239999999999</v>
      </c>
      <c r="BF1209">
        <v>224.34</v>
      </c>
      <c r="BG1209">
        <v>5</v>
      </c>
      <c r="BH1209">
        <v>3</v>
      </c>
      <c r="BM1209" t="s">
        <v>144</v>
      </c>
      <c r="BN1209" t="s">
        <v>144</v>
      </c>
      <c r="BO1209" t="s">
        <v>3296</v>
      </c>
      <c r="BQ1209">
        <v>11</v>
      </c>
      <c r="BT1209" s="51" t="s">
        <v>3293</v>
      </c>
      <c r="BV1209" t="s">
        <v>3294</v>
      </c>
      <c r="CB1209" s="51">
        <v>10.62</v>
      </c>
      <c r="CC1209" s="51">
        <v>10.62</v>
      </c>
      <c r="CD1209" s="51">
        <v>1.2E-2</v>
      </c>
      <c r="CE1209" s="51">
        <v>3.2000000000000001E-2</v>
      </c>
      <c r="CF1209" s="51">
        <v>0.74199999999999999</v>
      </c>
      <c r="CG1209" t="b">
        <f t="shared" si="16"/>
        <v>1</v>
      </c>
    </row>
    <row r="1210" spans="1:85" hidden="1" x14ac:dyDescent="0.35">
      <c r="A1210" t="s">
        <v>1362</v>
      </c>
      <c r="B1210" t="s">
        <v>4149</v>
      </c>
      <c r="C1210" s="51">
        <v>1371.7429999999999</v>
      </c>
      <c r="D1210">
        <v>8.5440000000000005</v>
      </c>
      <c r="E1210" s="68">
        <v>227.16900000000001</v>
      </c>
      <c r="F1210">
        <v>7.5110000000000001</v>
      </c>
      <c r="G1210" t="s">
        <v>3290</v>
      </c>
      <c r="I1210">
        <v>253.81</v>
      </c>
      <c r="J1210">
        <v>1371.7470000000001</v>
      </c>
      <c r="K1210" s="73">
        <v>234.42</v>
      </c>
      <c r="L1210">
        <v>4</v>
      </c>
      <c r="M1210">
        <v>1</v>
      </c>
      <c r="N1210" s="51" t="s">
        <v>4149</v>
      </c>
      <c r="O1210">
        <v>1.85</v>
      </c>
      <c r="P1210">
        <v>10</v>
      </c>
      <c r="Q1210">
        <v>8.5440000000000005</v>
      </c>
      <c r="R1210">
        <v>1371.7439999999999</v>
      </c>
      <c r="S1210">
        <v>6.5439999999999996</v>
      </c>
      <c r="T1210">
        <v>228.619</v>
      </c>
      <c r="U1210">
        <v>6.0090000000000003</v>
      </c>
      <c r="V1210">
        <v>100</v>
      </c>
      <c r="W1210">
        <v>1.208</v>
      </c>
      <c r="X1210">
        <v>0.96199999999999997</v>
      </c>
      <c r="Y1210">
        <v>21.72</v>
      </c>
      <c r="Z1210">
        <v>21.8</v>
      </c>
      <c r="AA1210">
        <v>0.56999999999999995</v>
      </c>
      <c r="AB1210">
        <v>0</v>
      </c>
      <c r="AC1210" t="b">
        <v>1</v>
      </c>
      <c r="AI1210">
        <v>1371.7429999999999</v>
      </c>
      <c r="AJ1210">
        <v>231.935</v>
      </c>
      <c r="AK1210">
        <v>1371.7460000000001</v>
      </c>
      <c r="AL1210">
        <v>233.49600000000001</v>
      </c>
      <c r="AM1210">
        <v>3.1219999999999999</v>
      </c>
      <c r="AN1210">
        <v>7.41</v>
      </c>
      <c r="AO1210">
        <v>10.19</v>
      </c>
      <c r="AP1210">
        <v>0.65600000000000003</v>
      </c>
      <c r="AQ1210">
        <v>21.798999999999999</v>
      </c>
      <c r="AR1210">
        <v>3.464</v>
      </c>
      <c r="AS1210">
        <v>17.943999999999999</v>
      </c>
      <c r="AT1210">
        <v>1.7000000000000001E-2</v>
      </c>
      <c r="AU1210">
        <v>0.70699999999999996</v>
      </c>
      <c r="AV1210">
        <v>0.3</v>
      </c>
      <c r="AW1210">
        <v>0</v>
      </c>
      <c r="AX1210">
        <v>775858</v>
      </c>
      <c r="AY1210" t="b">
        <v>1</v>
      </c>
      <c r="AZ1210">
        <v>252.88200000000001</v>
      </c>
      <c r="BA1210">
        <v>1371.7429999999999</v>
      </c>
      <c r="BB1210">
        <v>8.5440000000000005</v>
      </c>
      <c r="BC1210">
        <v>227.16900000000001</v>
      </c>
      <c r="BD1210">
        <v>7.5110000000000001</v>
      </c>
      <c r="BE1210">
        <v>1371.7470000000001</v>
      </c>
      <c r="BF1210">
        <v>234.42</v>
      </c>
      <c r="BG1210">
        <v>5</v>
      </c>
      <c r="BH1210">
        <v>3</v>
      </c>
      <c r="BM1210" t="s">
        <v>144</v>
      </c>
      <c r="BN1210" t="s">
        <v>144</v>
      </c>
      <c r="BO1210" t="s">
        <v>3296</v>
      </c>
      <c r="BQ1210">
        <v>11</v>
      </c>
      <c r="BT1210" s="51" t="s">
        <v>3293</v>
      </c>
      <c r="BV1210" t="s">
        <v>3294</v>
      </c>
      <c r="CB1210" s="51">
        <v>10.19</v>
      </c>
      <c r="CC1210" s="51">
        <v>10.19</v>
      </c>
      <c r="CD1210" s="51">
        <v>5.0000000000000001E-3</v>
      </c>
      <c r="CE1210" s="51">
        <v>1.2999999999999999E-2</v>
      </c>
      <c r="CF1210" s="51">
        <v>0.71699999999999997</v>
      </c>
      <c r="CG1210" t="b">
        <f t="shared" si="16"/>
        <v>1</v>
      </c>
    </row>
    <row r="1211" spans="1:85" hidden="1" x14ac:dyDescent="0.35">
      <c r="A1211" t="s">
        <v>1363</v>
      </c>
      <c r="B1211" t="s">
        <v>4150</v>
      </c>
      <c r="C1211" s="51">
        <v>1371.922</v>
      </c>
      <c r="D1211">
        <v>8.3849999999999998</v>
      </c>
      <c r="E1211" s="68">
        <v>222.21299999999999</v>
      </c>
      <c r="F1211">
        <v>6.2949999999999999</v>
      </c>
      <c r="G1211" t="s">
        <v>3290</v>
      </c>
      <c r="I1211">
        <v>243.71</v>
      </c>
      <c r="J1211">
        <v>1371.9259999999999</v>
      </c>
      <c r="K1211" s="73">
        <v>224.28</v>
      </c>
      <c r="L1211">
        <v>10</v>
      </c>
      <c r="M1211">
        <v>1</v>
      </c>
      <c r="N1211" s="51" t="s">
        <v>4150</v>
      </c>
      <c r="O1211">
        <v>1.837</v>
      </c>
      <c r="P1211">
        <v>11.083</v>
      </c>
      <c r="Q1211">
        <v>8.3849999999999998</v>
      </c>
      <c r="R1211">
        <v>1371.923</v>
      </c>
      <c r="S1211">
        <v>6.3849999999999998</v>
      </c>
      <c r="T1211">
        <v>222.626</v>
      </c>
      <c r="U1211">
        <v>5.0359999999999996</v>
      </c>
      <c r="V1211">
        <v>100</v>
      </c>
      <c r="W1211">
        <v>1.0880000000000001</v>
      </c>
      <c r="X1211">
        <v>2.036</v>
      </c>
      <c r="Y1211">
        <v>22.44</v>
      </c>
      <c r="Z1211">
        <v>21.8</v>
      </c>
      <c r="AA1211">
        <v>0.56999999999999995</v>
      </c>
      <c r="AB1211">
        <v>0</v>
      </c>
      <c r="AC1211" t="b">
        <v>1</v>
      </c>
      <c r="AI1211">
        <v>1371.921</v>
      </c>
      <c r="AJ1211">
        <v>221.81</v>
      </c>
      <c r="AK1211">
        <v>1371.9259999999999</v>
      </c>
      <c r="AL1211">
        <v>224.21299999999999</v>
      </c>
      <c r="AM1211">
        <v>4.8049999999999997</v>
      </c>
      <c r="AN1211">
        <v>10</v>
      </c>
      <c r="AO1211">
        <v>11.34</v>
      </c>
      <c r="AP1211">
        <v>1.4390000000000001</v>
      </c>
      <c r="AQ1211">
        <v>21.811</v>
      </c>
      <c r="AR1211">
        <v>7.1520000000000001</v>
      </c>
      <c r="AS1211">
        <v>2.6059999999999999</v>
      </c>
      <c r="AT1211">
        <v>0.185</v>
      </c>
      <c r="AU1211">
        <v>0.224</v>
      </c>
      <c r="AV1211">
        <v>0.21199999999999999</v>
      </c>
      <c r="AW1211">
        <v>0</v>
      </c>
      <c r="AX1211">
        <v>779231</v>
      </c>
      <c r="AY1211" t="b">
        <v>1</v>
      </c>
      <c r="AZ1211">
        <v>243.64099999999999</v>
      </c>
      <c r="BA1211">
        <v>1371.922</v>
      </c>
      <c r="BB1211">
        <v>8.3849999999999998</v>
      </c>
      <c r="BC1211">
        <v>222.21299999999999</v>
      </c>
      <c r="BD1211">
        <v>6.2949999999999999</v>
      </c>
      <c r="BE1211">
        <v>1371.9259999999999</v>
      </c>
      <c r="BF1211">
        <v>224.28</v>
      </c>
      <c r="BG1211">
        <v>12</v>
      </c>
      <c r="BH1211">
        <v>3</v>
      </c>
      <c r="BM1211" t="s">
        <v>144</v>
      </c>
      <c r="BN1211" t="s">
        <v>144</v>
      </c>
      <c r="BO1211" t="s">
        <v>3296</v>
      </c>
      <c r="BQ1211">
        <v>1</v>
      </c>
      <c r="BT1211" s="51" t="s">
        <v>3293</v>
      </c>
      <c r="CB1211" s="51">
        <v>11.34</v>
      </c>
      <c r="CC1211" s="51">
        <v>11.34</v>
      </c>
      <c r="CD1211" s="51">
        <v>2.8000000000000001E-2</v>
      </c>
      <c r="CE1211" s="51">
        <v>3.1E-2</v>
      </c>
      <c r="CF1211" s="51">
        <v>0.85699999999999998</v>
      </c>
      <c r="CG1211" t="b">
        <f t="shared" si="16"/>
        <v>1</v>
      </c>
    </row>
    <row r="1212" spans="1:85" hidden="1" x14ac:dyDescent="0.35">
      <c r="A1212" t="s">
        <v>1364</v>
      </c>
      <c r="B1212" t="s">
        <v>4151</v>
      </c>
      <c r="C1212" s="51">
        <v>1372.1990000000001</v>
      </c>
      <c r="D1212">
        <v>9.0259999999999998</v>
      </c>
      <c r="E1212" s="68">
        <v>222.02799999999999</v>
      </c>
      <c r="F1212">
        <v>6.2949999999999999</v>
      </c>
      <c r="G1212" t="s">
        <v>3290</v>
      </c>
      <c r="I1212">
        <v>243.71</v>
      </c>
      <c r="J1212">
        <v>1372.204</v>
      </c>
      <c r="K1212" s="73">
        <v>224.23</v>
      </c>
      <c r="L1212">
        <v>6</v>
      </c>
      <c r="M1212">
        <v>1</v>
      </c>
      <c r="N1212" s="51" t="s">
        <v>4151</v>
      </c>
      <c r="O1212">
        <v>1.877</v>
      </c>
      <c r="P1212">
        <v>10</v>
      </c>
      <c r="Q1212">
        <v>9.0259999999999998</v>
      </c>
      <c r="R1212">
        <v>1372.2</v>
      </c>
      <c r="S1212">
        <v>7.0259999999999998</v>
      </c>
      <c r="T1212">
        <v>222.46899999999999</v>
      </c>
      <c r="U1212">
        <v>5.0359999999999996</v>
      </c>
      <c r="V1212">
        <v>100</v>
      </c>
      <c r="W1212">
        <v>1.0880000000000001</v>
      </c>
      <c r="X1212">
        <v>1.1910000000000001</v>
      </c>
      <c r="Y1212">
        <v>22.53</v>
      </c>
      <c r="Z1212">
        <v>21.8</v>
      </c>
      <c r="AA1212">
        <v>0.56999999999999995</v>
      </c>
      <c r="AB1212">
        <v>0</v>
      </c>
      <c r="AC1212" t="b">
        <v>1</v>
      </c>
      <c r="AI1212">
        <v>1372.1990000000001</v>
      </c>
      <c r="AJ1212">
        <v>222.411</v>
      </c>
      <c r="AK1212">
        <v>1372.202</v>
      </c>
      <c r="AL1212">
        <v>224.16300000000001</v>
      </c>
      <c r="AM1212">
        <v>3.504</v>
      </c>
      <c r="AN1212">
        <v>6.82</v>
      </c>
      <c r="AO1212">
        <v>11.23</v>
      </c>
      <c r="AP1212">
        <v>0.875</v>
      </c>
      <c r="AQ1212">
        <v>21.853000000000002</v>
      </c>
      <c r="AR1212">
        <v>6.9029999999999996</v>
      </c>
      <c r="AS1212">
        <v>1.708</v>
      </c>
      <c r="AT1212">
        <v>1E-3</v>
      </c>
      <c r="AU1212">
        <v>0.48699999999999999</v>
      </c>
      <c r="AV1212">
        <v>0.16500000000000001</v>
      </c>
      <c r="AW1212">
        <v>0</v>
      </c>
      <c r="AX1212">
        <v>782604</v>
      </c>
      <c r="AY1212" t="b">
        <v>1</v>
      </c>
      <c r="AZ1212">
        <v>243.64099999999999</v>
      </c>
      <c r="BA1212">
        <v>1372.1990000000001</v>
      </c>
      <c r="BB1212">
        <v>9.0259999999999998</v>
      </c>
      <c r="BC1212">
        <v>222.02799999999999</v>
      </c>
      <c r="BD1212">
        <v>6.2949999999999999</v>
      </c>
      <c r="BE1212">
        <v>1372.204</v>
      </c>
      <c r="BF1212">
        <v>224.23</v>
      </c>
      <c r="BG1212">
        <v>7</v>
      </c>
      <c r="BH1212">
        <v>3</v>
      </c>
      <c r="BM1212" t="s">
        <v>144</v>
      </c>
      <c r="BN1212" t="s">
        <v>144</v>
      </c>
      <c r="BO1212" t="s">
        <v>3296</v>
      </c>
      <c r="BQ1212">
        <v>11</v>
      </c>
      <c r="BT1212" s="51" t="s">
        <v>3293</v>
      </c>
      <c r="CB1212" s="51">
        <v>11.23</v>
      </c>
      <c r="CC1212" s="51">
        <v>11.23</v>
      </c>
      <c r="CD1212" s="51">
        <v>1.6E-2</v>
      </c>
      <c r="CE1212" s="51">
        <v>2.9000000000000001E-2</v>
      </c>
      <c r="CF1212" s="51">
        <v>0.77400000000000002</v>
      </c>
      <c r="CG1212" t="b">
        <f t="shared" si="16"/>
        <v>1</v>
      </c>
    </row>
    <row r="1213" spans="1:85" hidden="1" x14ac:dyDescent="0.35">
      <c r="A1213" t="s">
        <v>1365</v>
      </c>
      <c r="B1213" t="s">
        <v>4152</v>
      </c>
      <c r="C1213" s="51">
        <v>1372.298</v>
      </c>
      <c r="D1213">
        <v>8.3070000000000004</v>
      </c>
      <c r="E1213" s="68">
        <v>219.63800000000001</v>
      </c>
      <c r="F1213">
        <v>6.2949999999999999</v>
      </c>
      <c r="G1213" t="s">
        <v>3290</v>
      </c>
      <c r="I1213">
        <v>241.24</v>
      </c>
      <c r="J1213">
        <v>1372.3030000000001</v>
      </c>
      <c r="K1213" s="73">
        <v>221.74</v>
      </c>
      <c r="L1213">
        <v>7</v>
      </c>
      <c r="M1213">
        <v>1</v>
      </c>
      <c r="N1213" s="51" t="s">
        <v>4152</v>
      </c>
      <c r="O1213">
        <v>1.841</v>
      </c>
      <c r="P1213">
        <v>10</v>
      </c>
      <c r="Q1213">
        <v>8.3070000000000004</v>
      </c>
      <c r="R1213">
        <v>1372.299</v>
      </c>
      <c r="S1213">
        <v>6.3070000000000004</v>
      </c>
      <c r="T1213">
        <v>220.05799999999999</v>
      </c>
      <c r="U1213">
        <v>5.0359999999999996</v>
      </c>
      <c r="V1213">
        <v>100</v>
      </c>
      <c r="W1213">
        <v>1.0880000000000001</v>
      </c>
      <c r="X1213">
        <v>1.3149999999999999</v>
      </c>
      <c r="Y1213">
        <v>22.84</v>
      </c>
      <c r="Z1213">
        <v>21.8</v>
      </c>
      <c r="AA1213">
        <v>0.56999999999999995</v>
      </c>
      <c r="AB1213">
        <v>0</v>
      </c>
      <c r="AC1213" t="b">
        <v>1</v>
      </c>
      <c r="AI1213">
        <v>1372.297</v>
      </c>
      <c r="AJ1213">
        <v>219.596</v>
      </c>
      <c r="AK1213">
        <v>1372.3</v>
      </c>
      <c r="AL1213">
        <v>221.62</v>
      </c>
      <c r="AM1213">
        <v>4.05</v>
      </c>
      <c r="AN1213">
        <v>7.2</v>
      </c>
      <c r="AO1213">
        <v>12.25</v>
      </c>
      <c r="AP1213">
        <v>0.85799999999999998</v>
      </c>
      <c r="AQ1213">
        <v>21.818999999999999</v>
      </c>
      <c r="AR1213">
        <v>8.4909999999999997</v>
      </c>
      <c r="AS1213">
        <v>13.814</v>
      </c>
      <c r="AT1213">
        <v>1E-3</v>
      </c>
      <c r="AU1213">
        <v>0.29199999999999998</v>
      </c>
      <c r="AV1213">
        <v>0.35299999999999998</v>
      </c>
      <c r="AW1213">
        <v>0</v>
      </c>
      <c r="AX1213">
        <v>785977</v>
      </c>
      <c r="AY1213" t="b">
        <v>1</v>
      </c>
      <c r="AZ1213">
        <v>241.12</v>
      </c>
      <c r="BA1213">
        <v>1372.298</v>
      </c>
      <c r="BB1213">
        <v>8.3070000000000004</v>
      </c>
      <c r="BC1213">
        <v>219.63800000000001</v>
      </c>
      <c r="BD1213">
        <v>6.2949999999999999</v>
      </c>
      <c r="BE1213">
        <v>1372.3030000000001</v>
      </c>
      <c r="BF1213">
        <v>221.74</v>
      </c>
      <c r="BG1213">
        <v>8</v>
      </c>
      <c r="BH1213">
        <v>3</v>
      </c>
      <c r="BM1213" t="s">
        <v>144</v>
      </c>
      <c r="BN1213" t="s">
        <v>144</v>
      </c>
      <c r="BO1213" t="s">
        <v>3296</v>
      </c>
      <c r="BQ1213">
        <v>11</v>
      </c>
      <c r="BT1213" s="51" t="s">
        <v>3293</v>
      </c>
      <c r="CB1213" s="51">
        <v>12.25</v>
      </c>
      <c r="CC1213" s="51">
        <v>12.25</v>
      </c>
      <c r="CD1213" s="51">
        <v>1.9E-2</v>
      </c>
      <c r="CE1213" s="51">
        <v>3.3000000000000002E-2</v>
      </c>
      <c r="CF1213" s="51">
        <v>0.78700000000000003</v>
      </c>
      <c r="CG1213" t="b">
        <f t="shared" si="16"/>
        <v>1</v>
      </c>
    </row>
    <row r="1214" spans="1:85" hidden="1" x14ac:dyDescent="0.35">
      <c r="A1214" t="s">
        <v>1366</v>
      </c>
      <c r="B1214" t="s">
        <v>4153</v>
      </c>
      <c r="C1214" s="51">
        <v>1372.4870000000001</v>
      </c>
      <c r="D1214">
        <v>8.6370000000000005</v>
      </c>
      <c r="E1214" s="68">
        <v>220.76300000000001</v>
      </c>
      <c r="F1214">
        <v>6.2949999999999999</v>
      </c>
      <c r="G1214" t="s">
        <v>3290</v>
      </c>
      <c r="I1214">
        <v>243.71</v>
      </c>
      <c r="J1214">
        <v>1372.491</v>
      </c>
      <c r="K1214" s="73">
        <v>224.15</v>
      </c>
      <c r="L1214">
        <v>8</v>
      </c>
      <c r="M1214">
        <v>1</v>
      </c>
      <c r="N1214" s="51" t="s">
        <v>4153</v>
      </c>
      <c r="O1214">
        <v>1.8240000000000001</v>
      </c>
      <c r="P1214">
        <v>10</v>
      </c>
      <c r="Q1214">
        <v>8.6370000000000005</v>
      </c>
      <c r="R1214">
        <v>1372.4880000000001</v>
      </c>
      <c r="S1214">
        <v>6.6369999999999996</v>
      </c>
      <c r="T1214">
        <v>221.44</v>
      </c>
      <c r="U1214">
        <v>5.0359999999999996</v>
      </c>
      <c r="V1214">
        <v>100</v>
      </c>
      <c r="W1214">
        <v>1.0880000000000001</v>
      </c>
      <c r="X1214">
        <v>1.55</v>
      </c>
      <c r="Y1214">
        <v>22.44</v>
      </c>
      <c r="Z1214">
        <v>21.8</v>
      </c>
      <c r="AA1214">
        <v>0.56999999999999995</v>
      </c>
      <c r="AB1214">
        <v>0</v>
      </c>
      <c r="AC1214" t="b">
        <v>1</v>
      </c>
      <c r="AI1214">
        <v>1372.4839999999999</v>
      </c>
      <c r="AJ1214">
        <v>221.911</v>
      </c>
      <c r="AK1214">
        <v>1372.489</v>
      </c>
      <c r="AL1214">
        <v>224.078</v>
      </c>
      <c r="AM1214">
        <v>4.335</v>
      </c>
      <c r="AN1214">
        <v>9.23</v>
      </c>
      <c r="AO1214">
        <v>13.6</v>
      </c>
      <c r="AP1214">
        <v>1.032</v>
      </c>
      <c r="AQ1214">
        <v>21.776</v>
      </c>
      <c r="AR1214">
        <v>8.4179999999999993</v>
      </c>
      <c r="AS1214">
        <v>21.791</v>
      </c>
      <c r="AT1214">
        <v>0</v>
      </c>
      <c r="AU1214">
        <v>0</v>
      </c>
      <c r="AV1214">
        <v>0.14599999999999999</v>
      </c>
      <c r="AW1214">
        <v>0</v>
      </c>
      <c r="AX1214">
        <v>789350</v>
      </c>
      <c r="AY1214" t="b">
        <v>1</v>
      </c>
      <c r="AZ1214">
        <v>243.64099999999999</v>
      </c>
      <c r="BA1214">
        <v>1372.4870000000001</v>
      </c>
      <c r="BB1214">
        <v>8.6370000000000005</v>
      </c>
      <c r="BC1214">
        <v>220.76300000000001</v>
      </c>
      <c r="BD1214">
        <v>6.2949999999999999</v>
      </c>
      <c r="BE1214">
        <v>1372.491</v>
      </c>
      <c r="BF1214">
        <v>224.15</v>
      </c>
      <c r="BG1214">
        <v>9</v>
      </c>
      <c r="BH1214">
        <v>3</v>
      </c>
      <c r="BM1214" t="s">
        <v>144</v>
      </c>
      <c r="BN1214" t="s">
        <v>144</v>
      </c>
      <c r="BO1214" t="s">
        <v>3296</v>
      </c>
      <c r="BQ1214">
        <v>11</v>
      </c>
      <c r="BT1214" s="51" t="s">
        <v>3293</v>
      </c>
      <c r="CB1214" s="51">
        <v>13.6</v>
      </c>
      <c r="CC1214" s="51">
        <v>13.6</v>
      </c>
      <c r="CD1214" s="51">
        <v>2.4E-2</v>
      </c>
      <c r="CE1214" s="51">
        <v>0.04</v>
      </c>
      <c r="CF1214" s="51">
        <v>0.73699999999999999</v>
      </c>
      <c r="CG1214" t="b">
        <f t="shared" si="16"/>
        <v>1</v>
      </c>
    </row>
    <row r="1215" spans="1:85" hidden="1" x14ac:dyDescent="0.35">
      <c r="A1215" t="s">
        <v>1367</v>
      </c>
      <c r="B1215" t="s">
        <v>4154</v>
      </c>
      <c r="C1215" s="51">
        <v>1373.3389999999999</v>
      </c>
      <c r="D1215">
        <v>8.7989999999999995</v>
      </c>
      <c r="E1215" s="68">
        <v>233.43100000000001</v>
      </c>
      <c r="F1215">
        <v>6.2949999999999999</v>
      </c>
      <c r="G1215" t="s">
        <v>3290</v>
      </c>
      <c r="I1215">
        <v>253.81</v>
      </c>
      <c r="J1215">
        <v>1373.3409999999999</v>
      </c>
      <c r="K1215" s="73">
        <v>234.08</v>
      </c>
      <c r="L1215">
        <v>4</v>
      </c>
      <c r="M1215">
        <v>1</v>
      </c>
      <c r="N1215" s="51" t="s">
        <v>4154</v>
      </c>
      <c r="O1215">
        <v>1.8460000000000001</v>
      </c>
      <c r="P1215">
        <v>10</v>
      </c>
      <c r="Q1215">
        <v>8.7989999999999995</v>
      </c>
      <c r="R1215">
        <v>1373.3389999999999</v>
      </c>
      <c r="S1215">
        <v>6.7990000000000004</v>
      </c>
      <c r="T1215">
        <v>233.56</v>
      </c>
      <c r="U1215">
        <v>5.0359999999999996</v>
      </c>
      <c r="V1215">
        <v>100</v>
      </c>
      <c r="W1215">
        <v>1.0880000000000001</v>
      </c>
      <c r="X1215">
        <v>0.87</v>
      </c>
      <c r="Y1215">
        <v>21.67</v>
      </c>
      <c r="Z1215">
        <v>21.8</v>
      </c>
      <c r="AA1215">
        <v>0.56999999999999995</v>
      </c>
      <c r="AB1215">
        <v>0</v>
      </c>
      <c r="AC1215" t="b">
        <v>1</v>
      </c>
      <c r="AI1215">
        <v>1373.336</v>
      </c>
      <c r="AJ1215">
        <v>231.572</v>
      </c>
      <c r="AK1215">
        <v>1373.3409999999999</v>
      </c>
      <c r="AL1215">
        <v>233.14699999999999</v>
      </c>
      <c r="AM1215">
        <v>3.1520000000000001</v>
      </c>
      <c r="AN1215">
        <v>9.7200000000000006</v>
      </c>
      <c r="AO1215">
        <v>11.12</v>
      </c>
      <c r="AP1215">
        <v>0.60699999999999998</v>
      </c>
      <c r="AQ1215">
        <v>21.786000000000001</v>
      </c>
      <c r="AR1215">
        <v>5.3550000000000004</v>
      </c>
      <c r="AS1215">
        <v>1.24</v>
      </c>
      <c r="AT1215">
        <v>0.16700000000000001</v>
      </c>
      <c r="AU1215">
        <v>3.5999999999999997E-2</v>
      </c>
      <c r="AV1215">
        <v>0.108</v>
      </c>
      <c r="AW1215">
        <v>0</v>
      </c>
      <c r="AX1215">
        <v>792723</v>
      </c>
      <c r="AY1215" t="b">
        <v>1</v>
      </c>
      <c r="AZ1215">
        <v>252.88200000000001</v>
      </c>
      <c r="BA1215">
        <v>1373.3389999999999</v>
      </c>
      <c r="BB1215">
        <v>8.7989999999999995</v>
      </c>
      <c r="BC1215">
        <v>233.43100000000001</v>
      </c>
      <c r="BD1215">
        <v>6.2949999999999999</v>
      </c>
      <c r="BE1215">
        <v>1373.3409999999999</v>
      </c>
      <c r="BF1215">
        <v>234.08</v>
      </c>
      <c r="BG1215">
        <v>5</v>
      </c>
      <c r="BH1215">
        <v>3</v>
      </c>
      <c r="BM1215" t="s">
        <v>144</v>
      </c>
      <c r="BN1215" t="s">
        <v>144</v>
      </c>
      <c r="BO1215" t="s">
        <v>3296</v>
      </c>
      <c r="BQ1215">
        <v>11</v>
      </c>
      <c r="BT1215" s="51" t="s">
        <v>3293</v>
      </c>
      <c r="BV1215" t="s">
        <v>3294</v>
      </c>
      <c r="CB1215" s="51">
        <v>11.12</v>
      </c>
      <c r="CC1215" s="51">
        <v>11.12</v>
      </c>
      <c r="CD1215" s="51">
        <v>0.01</v>
      </c>
      <c r="CE1215" s="51">
        <v>2.8000000000000001E-2</v>
      </c>
      <c r="CF1215" s="51">
        <v>0.70399999999999996</v>
      </c>
      <c r="CG1215" t="b">
        <f t="shared" si="16"/>
        <v>1</v>
      </c>
    </row>
    <row r="1216" spans="1:85" hidden="1" x14ac:dyDescent="0.35">
      <c r="A1216" t="s">
        <v>1368</v>
      </c>
      <c r="B1216" t="s">
        <v>4155</v>
      </c>
      <c r="C1216" s="51">
        <v>1373.413</v>
      </c>
      <c r="D1216">
        <v>10.006</v>
      </c>
      <c r="E1216" s="68">
        <v>221.12799999999999</v>
      </c>
      <c r="F1216">
        <v>6.2949999999999999</v>
      </c>
      <c r="G1216" t="s">
        <v>3290</v>
      </c>
      <c r="I1216">
        <v>246.19</v>
      </c>
      <c r="J1216">
        <v>1373.4159999999999</v>
      </c>
      <c r="K1216" s="73">
        <v>226.44</v>
      </c>
      <c r="L1216">
        <v>6</v>
      </c>
      <c r="M1216">
        <v>1</v>
      </c>
      <c r="N1216" s="51" t="s">
        <v>4155</v>
      </c>
      <c r="O1216">
        <v>1.881</v>
      </c>
      <c r="P1216">
        <v>10</v>
      </c>
      <c r="Q1216">
        <v>10.006</v>
      </c>
      <c r="R1216">
        <v>1373.413</v>
      </c>
      <c r="S1216">
        <v>8.0050000000000008</v>
      </c>
      <c r="T1216">
        <v>222.191</v>
      </c>
      <c r="U1216">
        <v>5.0359999999999996</v>
      </c>
      <c r="V1216">
        <v>100</v>
      </c>
      <c r="W1216">
        <v>1.0880000000000001</v>
      </c>
      <c r="X1216">
        <v>1.1240000000000001</v>
      </c>
      <c r="Y1216">
        <v>22.2</v>
      </c>
      <c r="Z1216">
        <v>21.8</v>
      </c>
      <c r="AA1216">
        <v>0.56999999999999995</v>
      </c>
      <c r="AB1216">
        <v>0</v>
      </c>
      <c r="AC1216" t="b">
        <v>1</v>
      </c>
      <c r="AI1216">
        <v>1373.4110000000001</v>
      </c>
      <c r="AJ1216">
        <v>224.77600000000001</v>
      </c>
      <c r="AK1216">
        <v>1373.4159999999999</v>
      </c>
      <c r="AL1216">
        <v>226.40600000000001</v>
      </c>
      <c r="AM1216">
        <v>3.2610000000000001</v>
      </c>
      <c r="AN1216">
        <v>9.1999999999999993</v>
      </c>
      <c r="AO1216">
        <v>11.39</v>
      </c>
      <c r="AP1216">
        <v>0.89700000000000002</v>
      </c>
      <c r="AQ1216">
        <v>21.802</v>
      </c>
      <c r="AR1216">
        <v>5.4370000000000003</v>
      </c>
      <c r="AS1216">
        <v>12.164</v>
      </c>
      <c r="AT1216">
        <v>1.0999999999999999E-2</v>
      </c>
      <c r="AU1216">
        <v>0.26500000000000001</v>
      </c>
      <c r="AV1216">
        <v>0.40100000000000002</v>
      </c>
      <c r="AW1216">
        <v>0</v>
      </c>
      <c r="AX1216">
        <v>796096</v>
      </c>
      <c r="AY1216" t="b">
        <v>1</v>
      </c>
      <c r="AZ1216">
        <v>246.161</v>
      </c>
      <c r="BA1216">
        <v>1373.413</v>
      </c>
      <c r="BB1216">
        <v>10.006</v>
      </c>
      <c r="BC1216">
        <v>221.12799999999999</v>
      </c>
      <c r="BD1216">
        <v>6.2949999999999999</v>
      </c>
      <c r="BE1216">
        <v>1373.4159999999999</v>
      </c>
      <c r="BF1216">
        <v>226.44</v>
      </c>
      <c r="BG1216">
        <v>7</v>
      </c>
      <c r="BH1216">
        <v>3</v>
      </c>
      <c r="BM1216" t="s">
        <v>144</v>
      </c>
      <c r="BN1216" t="s">
        <v>144</v>
      </c>
      <c r="BO1216" t="s">
        <v>3296</v>
      </c>
      <c r="BQ1216">
        <v>11</v>
      </c>
      <c r="BT1216" s="51" t="s">
        <v>3293</v>
      </c>
      <c r="BV1216" t="s">
        <v>3294</v>
      </c>
      <c r="CB1216" s="51">
        <v>11.39</v>
      </c>
      <c r="CC1216" s="51">
        <v>11.39</v>
      </c>
      <c r="CD1216" s="51">
        <v>8.0000000000000002E-3</v>
      </c>
      <c r="CE1216" s="51">
        <v>1.4999999999999999E-2</v>
      </c>
      <c r="CF1216" s="51">
        <v>0.72899999999999998</v>
      </c>
      <c r="CG1216" t="b">
        <f t="shared" si="16"/>
        <v>1</v>
      </c>
    </row>
    <row r="1217" spans="1:85" hidden="1" x14ac:dyDescent="0.35">
      <c r="A1217" t="s">
        <v>1369</v>
      </c>
      <c r="B1217" t="s">
        <v>4156</v>
      </c>
      <c r="C1217" s="51">
        <v>1373.57</v>
      </c>
      <c r="D1217">
        <v>8.4280000000000008</v>
      </c>
      <c r="E1217" s="68">
        <v>233.351</v>
      </c>
      <c r="F1217">
        <v>6.2949999999999999</v>
      </c>
      <c r="G1217" t="s">
        <v>3290</v>
      </c>
      <c r="I1217">
        <v>253.81</v>
      </c>
      <c r="J1217">
        <v>1373.5740000000001</v>
      </c>
      <c r="K1217" s="73">
        <v>234.02</v>
      </c>
      <c r="L1217">
        <v>5</v>
      </c>
      <c r="M1217">
        <v>1</v>
      </c>
      <c r="N1217" s="51" t="s">
        <v>4156</v>
      </c>
      <c r="O1217">
        <v>1.891</v>
      </c>
      <c r="P1217">
        <v>10</v>
      </c>
      <c r="Q1217">
        <v>8.4280000000000008</v>
      </c>
      <c r="R1217">
        <v>1373.5709999999999</v>
      </c>
      <c r="S1217">
        <v>6.4279999999999999</v>
      </c>
      <c r="T1217">
        <v>233.48500000000001</v>
      </c>
      <c r="U1217">
        <v>5.0359999999999996</v>
      </c>
      <c r="V1217">
        <v>100</v>
      </c>
      <c r="W1217">
        <v>1.0880000000000001</v>
      </c>
      <c r="X1217">
        <v>0.92500000000000004</v>
      </c>
      <c r="Y1217">
        <v>21.67</v>
      </c>
      <c r="Z1217">
        <v>21.8</v>
      </c>
      <c r="AA1217">
        <v>0.56999999999999995</v>
      </c>
      <c r="AB1217">
        <v>0</v>
      </c>
      <c r="AC1217" t="b">
        <v>1</v>
      </c>
      <c r="AI1217">
        <v>1373.566</v>
      </c>
      <c r="AJ1217">
        <v>231.685</v>
      </c>
      <c r="AK1217">
        <v>1373.5709999999999</v>
      </c>
      <c r="AL1217">
        <v>233.50800000000001</v>
      </c>
      <c r="AM1217">
        <v>3.6469999999999998</v>
      </c>
      <c r="AN1217">
        <v>8.7100000000000009</v>
      </c>
      <c r="AO1217">
        <v>11.34</v>
      </c>
      <c r="AP1217">
        <v>0.64700000000000002</v>
      </c>
      <c r="AQ1217">
        <v>21.792999999999999</v>
      </c>
      <c r="AR1217">
        <v>6.5810000000000004</v>
      </c>
      <c r="AS1217">
        <v>11.923999999999999</v>
      </c>
      <c r="AT1217">
        <v>0.56799999999999995</v>
      </c>
      <c r="AU1217">
        <v>0.26900000000000002</v>
      </c>
      <c r="AV1217">
        <v>0.20899999999999999</v>
      </c>
      <c r="AW1217">
        <v>0</v>
      </c>
      <c r="AX1217">
        <v>799469</v>
      </c>
      <c r="AY1217" t="b">
        <v>1</v>
      </c>
      <c r="AZ1217">
        <v>253.30199999999999</v>
      </c>
      <c r="BA1217">
        <v>1373.57</v>
      </c>
      <c r="BB1217">
        <v>8.4280000000000008</v>
      </c>
      <c r="BC1217">
        <v>233.351</v>
      </c>
      <c r="BD1217">
        <v>6.2949999999999999</v>
      </c>
      <c r="BE1217">
        <v>1373.5740000000001</v>
      </c>
      <c r="BF1217">
        <v>234.02</v>
      </c>
      <c r="BG1217">
        <v>5</v>
      </c>
      <c r="BH1217">
        <v>3</v>
      </c>
      <c r="BM1217" t="s">
        <v>144</v>
      </c>
      <c r="BN1217" t="s">
        <v>144</v>
      </c>
      <c r="BO1217" t="s">
        <v>3303</v>
      </c>
      <c r="BQ1217">
        <v>1</v>
      </c>
      <c r="BT1217" s="51" t="s">
        <v>3293</v>
      </c>
      <c r="BV1217" t="s">
        <v>3294</v>
      </c>
      <c r="CB1217" s="51">
        <v>11.34</v>
      </c>
      <c r="CC1217" s="51">
        <v>11.34</v>
      </c>
      <c r="CD1217" s="51">
        <v>1.9E-2</v>
      </c>
      <c r="CE1217" s="51">
        <v>4.3999999999999997E-2</v>
      </c>
      <c r="CF1217" s="51">
        <v>0.73599999999999999</v>
      </c>
      <c r="CG1217" t="b">
        <f t="shared" si="16"/>
        <v>1</v>
      </c>
    </row>
    <row r="1218" spans="1:85" hidden="1" x14ac:dyDescent="0.35">
      <c r="A1218" t="s">
        <v>1370</v>
      </c>
      <c r="B1218" t="s">
        <v>4157</v>
      </c>
      <c r="C1218" s="51">
        <v>1373.577</v>
      </c>
      <c r="D1218">
        <v>8.1579999999999995</v>
      </c>
      <c r="E1218" s="68">
        <v>216.87200000000001</v>
      </c>
      <c r="F1218">
        <v>6.2949999999999999</v>
      </c>
      <c r="G1218" t="s">
        <v>3290</v>
      </c>
      <c r="I1218">
        <v>238.76</v>
      </c>
      <c r="J1218">
        <v>1373.5809999999999</v>
      </c>
      <c r="K1218" s="73">
        <v>218.97</v>
      </c>
      <c r="L1218">
        <v>6</v>
      </c>
      <c r="M1218">
        <v>1</v>
      </c>
      <c r="N1218" s="51" t="s">
        <v>4157</v>
      </c>
      <c r="O1218">
        <v>1.899</v>
      </c>
      <c r="P1218">
        <v>10</v>
      </c>
      <c r="Q1218">
        <v>8.1579999999999995</v>
      </c>
      <c r="R1218">
        <v>1373.578</v>
      </c>
      <c r="S1218">
        <v>6.1580000000000004</v>
      </c>
      <c r="T1218">
        <v>217.291</v>
      </c>
      <c r="U1218">
        <v>5.0359999999999996</v>
      </c>
      <c r="V1218">
        <v>100</v>
      </c>
      <c r="W1218">
        <v>1.0880000000000001</v>
      </c>
      <c r="X1218">
        <v>1.149</v>
      </c>
      <c r="Y1218">
        <v>22.725000000000001</v>
      </c>
      <c r="Z1218">
        <v>21.8</v>
      </c>
      <c r="AA1218">
        <v>0.56999999999999995</v>
      </c>
      <c r="AB1218">
        <v>0</v>
      </c>
      <c r="AC1218" t="b">
        <v>1</v>
      </c>
      <c r="AI1218">
        <v>1373.576</v>
      </c>
      <c r="AJ1218">
        <v>217.333</v>
      </c>
      <c r="AK1218">
        <v>1373.58</v>
      </c>
      <c r="AL1218">
        <v>218.80600000000001</v>
      </c>
      <c r="AM1218">
        <v>2.9460000000000002</v>
      </c>
      <c r="AN1218">
        <v>7.94</v>
      </c>
      <c r="AO1218">
        <v>10.55</v>
      </c>
      <c r="AP1218">
        <v>0.73899999999999999</v>
      </c>
      <c r="AQ1218">
        <v>21.806999999999999</v>
      </c>
      <c r="AR1218">
        <v>1.464</v>
      </c>
      <c r="AS1218">
        <v>13.853999999999999</v>
      </c>
      <c r="AT1218">
        <v>0.10299999999999999</v>
      </c>
      <c r="AU1218">
        <v>0.12</v>
      </c>
      <c r="AV1218">
        <v>0.16700000000000001</v>
      </c>
      <c r="AW1218">
        <v>0</v>
      </c>
      <c r="AX1218">
        <v>802842</v>
      </c>
      <c r="AY1218" t="b">
        <v>1</v>
      </c>
      <c r="AZ1218">
        <v>238.6</v>
      </c>
      <c r="BA1218">
        <v>1373.577</v>
      </c>
      <c r="BB1218">
        <v>8.1579999999999995</v>
      </c>
      <c r="BC1218">
        <v>216.87200000000001</v>
      </c>
      <c r="BD1218">
        <v>6.2949999999999999</v>
      </c>
      <c r="BE1218">
        <v>1373.5809999999999</v>
      </c>
      <c r="BF1218">
        <v>218.97</v>
      </c>
      <c r="BG1218">
        <v>7</v>
      </c>
      <c r="BH1218">
        <v>3</v>
      </c>
      <c r="BM1218" t="s">
        <v>144</v>
      </c>
      <c r="BN1218" t="s">
        <v>144</v>
      </c>
      <c r="BO1218" t="s">
        <v>3296</v>
      </c>
      <c r="BQ1218">
        <v>11</v>
      </c>
      <c r="BT1218" s="51" t="s">
        <v>3293</v>
      </c>
      <c r="CB1218" s="51">
        <v>10.55</v>
      </c>
      <c r="CC1218" s="51">
        <v>10.55</v>
      </c>
      <c r="CD1218" s="51">
        <v>1.4E-2</v>
      </c>
      <c r="CE1218" s="51">
        <v>2.4E-2</v>
      </c>
      <c r="CF1218" s="51">
        <v>0.749</v>
      </c>
      <c r="CG1218" t="b">
        <f t="shared" si="16"/>
        <v>1</v>
      </c>
    </row>
    <row r="1219" spans="1:85" hidden="1" x14ac:dyDescent="0.35">
      <c r="A1219" t="s">
        <v>1371</v>
      </c>
      <c r="B1219" t="s">
        <v>4158</v>
      </c>
      <c r="C1219" s="51">
        <v>1373.73</v>
      </c>
      <c r="D1219">
        <v>8.8650000000000002</v>
      </c>
      <c r="E1219" s="68">
        <v>233.374</v>
      </c>
      <c r="F1219">
        <v>6.2949999999999999</v>
      </c>
      <c r="G1219" t="s">
        <v>3290</v>
      </c>
      <c r="I1219">
        <v>253.81</v>
      </c>
      <c r="J1219">
        <v>1373.7339999999999</v>
      </c>
      <c r="K1219" s="73">
        <v>233.97</v>
      </c>
      <c r="L1219">
        <v>5</v>
      </c>
      <c r="M1219">
        <v>1</v>
      </c>
      <c r="N1219" s="51" t="s">
        <v>4158</v>
      </c>
      <c r="O1219">
        <v>1.825</v>
      </c>
      <c r="P1219">
        <v>10</v>
      </c>
      <c r="Q1219">
        <v>8.8650000000000002</v>
      </c>
      <c r="R1219">
        <v>1373.731</v>
      </c>
      <c r="S1219">
        <v>6.8650000000000002</v>
      </c>
      <c r="T1219">
        <v>233.49299999999999</v>
      </c>
      <c r="U1219">
        <v>5.0359999999999996</v>
      </c>
      <c r="V1219">
        <v>100</v>
      </c>
      <c r="W1219">
        <v>1.0880000000000001</v>
      </c>
      <c r="X1219">
        <v>1.01</v>
      </c>
      <c r="Y1219">
        <v>21.76</v>
      </c>
      <c r="Z1219">
        <v>21.8</v>
      </c>
      <c r="AA1219">
        <v>0.56999999999999995</v>
      </c>
      <c r="AB1219">
        <v>0</v>
      </c>
      <c r="AC1219" t="b">
        <v>1</v>
      </c>
      <c r="AI1219">
        <v>1373.729</v>
      </c>
      <c r="AJ1219">
        <v>231.27699999999999</v>
      </c>
      <c r="AK1219">
        <v>1373.7339999999999</v>
      </c>
      <c r="AL1219">
        <v>233.05</v>
      </c>
      <c r="AM1219">
        <v>3.5459999999999998</v>
      </c>
      <c r="AN1219">
        <v>8.8000000000000007</v>
      </c>
      <c r="AO1219">
        <v>11.22</v>
      </c>
      <c r="AP1219">
        <v>0.81799999999999995</v>
      </c>
      <c r="AQ1219">
        <v>21.827999999999999</v>
      </c>
      <c r="AR1219">
        <v>0.90400000000000003</v>
      </c>
      <c r="AS1219">
        <v>10.199</v>
      </c>
      <c r="AT1219">
        <v>5.0000000000000001E-3</v>
      </c>
      <c r="AU1219">
        <v>0.312</v>
      </c>
      <c r="AV1219">
        <v>0.44400000000000001</v>
      </c>
      <c r="AW1219">
        <v>0</v>
      </c>
      <c r="AX1219">
        <v>806215</v>
      </c>
      <c r="AY1219" t="b">
        <v>1</v>
      </c>
      <c r="AZ1219">
        <v>252.88200000000001</v>
      </c>
      <c r="BA1219">
        <v>1373.73</v>
      </c>
      <c r="BB1219">
        <v>8.8650000000000002</v>
      </c>
      <c r="BC1219">
        <v>233.374</v>
      </c>
      <c r="BD1219">
        <v>6.2949999999999999</v>
      </c>
      <c r="BE1219">
        <v>1373.7339999999999</v>
      </c>
      <c r="BF1219">
        <v>233.97</v>
      </c>
      <c r="BG1219">
        <v>6</v>
      </c>
      <c r="BH1219">
        <v>3</v>
      </c>
      <c r="BM1219" t="s">
        <v>144</v>
      </c>
      <c r="BN1219" t="s">
        <v>144</v>
      </c>
      <c r="BO1219" t="s">
        <v>3296</v>
      </c>
      <c r="BQ1219">
        <v>11</v>
      </c>
      <c r="BT1219" s="51" t="s">
        <v>3293</v>
      </c>
      <c r="BV1219" t="s">
        <v>3294</v>
      </c>
      <c r="CB1219" s="51">
        <v>11.22</v>
      </c>
      <c r="CC1219" s="51">
        <v>11.22</v>
      </c>
      <c r="CD1219" s="51">
        <v>1.7000000000000001E-2</v>
      </c>
      <c r="CE1219" s="51">
        <v>3.7999999999999999E-2</v>
      </c>
      <c r="CF1219" s="51">
        <v>0.78900000000000003</v>
      </c>
      <c r="CG1219" t="b">
        <f t="shared" si="16"/>
        <v>1</v>
      </c>
    </row>
    <row r="1220" spans="1:85" hidden="1" x14ac:dyDescent="0.35">
      <c r="A1220" t="s">
        <v>1372</v>
      </c>
      <c r="B1220" t="s">
        <v>4159</v>
      </c>
      <c r="C1220" s="51">
        <v>1373.7729999999999</v>
      </c>
      <c r="D1220">
        <v>8.68</v>
      </c>
      <c r="E1220" s="68">
        <v>232.477</v>
      </c>
      <c r="F1220">
        <v>6.2949999999999999</v>
      </c>
      <c r="G1220" t="s">
        <v>3290</v>
      </c>
      <c r="I1220">
        <v>256.29000000000002</v>
      </c>
      <c r="J1220">
        <v>1373.777</v>
      </c>
      <c r="K1220" s="73">
        <v>236.45</v>
      </c>
      <c r="L1220">
        <v>5</v>
      </c>
      <c r="M1220">
        <v>1</v>
      </c>
      <c r="N1220" s="51" t="s">
        <v>4159</v>
      </c>
      <c r="O1220">
        <v>1.865</v>
      </c>
      <c r="P1220">
        <v>10</v>
      </c>
      <c r="Q1220">
        <v>8.68</v>
      </c>
      <c r="R1220">
        <v>1373.7739999999999</v>
      </c>
      <c r="S1220">
        <v>6.68</v>
      </c>
      <c r="T1220">
        <v>233.27099999999999</v>
      </c>
      <c r="U1220">
        <v>5.0359999999999996</v>
      </c>
      <c r="V1220">
        <v>100</v>
      </c>
      <c r="W1220">
        <v>1.0880000000000001</v>
      </c>
      <c r="X1220">
        <v>1.006</v>
      </c>
      <c r="Y1220">
        <v>21.56</v>
      </c>
      <c r="Z1220">
        <v>21.8</v>
      </c>
      <c r="AA1220">
        <v>0.56999999999999995</v>
      </c>
      <c r="AB1220">
        <v>0</v>
      </c>
      <c r="AC1220" t="b">
        <v>1</v>
      </c>
      <c r="AI1220">
        <v>1373.771</v>
      </c>
      <c r="AJ1220">
        <v>233.82499999999999</v>
      </c>
      <c r="AK1220">
        <v>1373.777</v>
      </c>
      <c r="AL1220">
        <v>235.56200000000001</v>
      </c>
      <c r="AM1220">
        <v>3.4750000000000001</v>
      </c>
      <c r="AN1220">
        <v>10.62</v>
      </c>
      <c r="AO1220">
        <v>11.96</v>
      </c>
      <c r="AP1220">
        <v>0.76</v>
      </c>
      <c r="AQ1220">
        <v>21.831</v>
      </c>
      <c r="AR1220">
        <v>4.9950000000000001</v>
      </c>
      <c r="AS1220">
        <v>12.632</v>
      </c>
      <c r="AT1220">
        <v>2E-3</v>
      </c>
      <c r="AU1220">
        <v>0.36499999999999999</v>
      </c>
      <c r="AV1220">
        <v>0.23499999999999999</v>
      </c>
      <c r="AW1220">
        <v>0</v>
      </c>
      <c r="AX1220">
        <v>809588</v>
      </c>
      <c r="AY1220" t="b">
        <v>1</v>
      </c>
      <c r="AZ1220">
        <v>255.40299999999999</v>
      </c>
      <c r="BA1220">
        <v>1373.7729999999999</v>
      </c>
      <c r="BB1220">
        <v>8.68</v>
      </c>
      <c r="BC1220">
        <v>232.477</v>
      </c>
      <c r="BD1220">
        <v>6.2949999999999999</v>
      </c>
      <c r="BE1220">
        <v>1373.777</v>
      </c>
      <c r="BF1220">
        <v>236.45</v>
      </c>
      <c r="BG1220">
        <v>6</v>
      </c>
      <c r="BH1220">
        <v>3</v>
      </c>
      <c r="BM1220" t="s">
        <v>144</v>
      </c>
      <c r="BN1220" t="s">
        <v>144</v>
      </c>
      <c r="BO1220" t="s">
        <v>3296</v>
      </c>
      <c r="BQ1220">
        <v>11</v>
      </c>
      <c r="BT1220" s="51" t="s">
        <v>3293</v>
      </c>
      <c r="BV1220" t="s">
        <v>3294</v>
      </c>
      <c r="CB1220" s="51">
        <v>11.96</v>
      </c>
      <c r="CC1220" s="51">
        <v>11.96</v>
      </c>
      <c r="CD1220" s="51">
        <v>8.9999999999999993E-3</v>
      </c>
      <c r="CE1220" s="51">
        <v>0.02</v>
      </c>
      <c r="CF1220" s="51">
        <v>0.77800000000000002</v>
      </c>
      <c r="CG1220" t="b">
        <f t="shared" si="16"/>
        <v>1</v>
      </c>
    </row>
    <row r="1221" spans="1:85" hidden="1" x14ac:dyDescent="0.35">
      <c r="A1221" t="s">
        <v>1373</v>
      </c>
      <c r="B1221" t="s">
        <v>4160</v>
      </c>
      <c r="C1221" s="51">
        <v>1374.348</v>
      </c>
      <c r="D1221">
        <v>10.026</v>
      </c>
      <c r="E1221" s="68">
        <v>219.06299999999999</v>
      </c>
      <c r="F1221">
        <v>6.2949999999999999</v>
      </c>
      <c r="G1221" t="s">
        <v>3290</v>
      </c>
      <c r="I1221">
        <v>241.24</v>
      </c>
      <c r="J1221">
        <v>1374.356</v>
      </c>
      <c r="K1221" s="73">
        <v>221.33</v>
      </c>
      <c r="L1221">
        <v>4</v>
      </c>
      <c r="M1221">
        <v>1</v>
      </c>
      <c r="N1221" s="51" t="s">
        <v>4160</v>
      </c>
      <c r="O1221">
        <v>1.8819999999999999</v>
      </c>
      <c r="P1221">
        <v>10</v>
      </c>
      <c r="Q1221">
        <v>10.026</v>
      </c>
      <c r="R1221">
        <v>1374.35</v>
      </c>
      <c r="S1221">
        <v>8.0210000000000008</v>
      </c>
      <c r="T1221">
        <v>219.51599999999999</v>
      </c>
      <c r="U1221">
        <v>5.0359999999999996</v>
      </c>
      <c r="V1221">
        <v>100</v>
      </c>
      <c r="W1221">
        <v>1.0880000000000001</v>
      </c>
      <c r="X1221">
        <v>0.876</v>
      </c>
      <c r="Y1221">
        <v>22.93</v>
      </c>
      <c r="Z1221">
        <v>21.8</v>
      </c>
      <c r="AA1221">
        <v>0.56999999999999995</v>
      </c>
      <c r="AB1221">
        <v>0</v>
      </c>
      <c r="AC1221" t="b">
        <v>1</v>
      </c>
      <c r="AI1221">
        <v>1374.347</v>
      </c>
      <c r="AJ1221">
        <v>218.578</v>
      </c>
      <c r="AK1221">
        <v>1374.3520000000001</v>
      </c>
      <c r="AL1221">
        <v>221.21199999999999</v>
      </c>
      <c r="AM1221">
        <v>5.2670000000000003</v>
      </c>
      <c r="AN1221">
        <v>11.79</v>
      </c>
      <c r="AO1221">
        <v>10.35</v>
      </c>
      <c r="AP1221">
        <v>0.59299999999999997</v>
      </c>
      <c r="AQ1221">
        <v>21.84</v>
      </c>
      <c r="AR1221">
        <v>7.766</v>
      </c>
      <c r="AS1221">
        <v>15.241</v>
      </c>
      <c r="AT1221">
        <v>0</v>
      </c>
      <c r="AU1221">
        <v>0.22800000000000001</v>
      </c>
      <c r="AV1221">
        <v>0.12</v>
      </c>
      <c r="AW1221">
        <v>0</v>
      </c>
      <c r="AX1221">
        <v>812961</v>
      </c>
      <c r="AY1221" t="b">
        <v>1</v>
      </c>
      <c r="AZ1221">
        <v>241.12</v>
      </c>
      <c r="BA1221">
        <v>1374.348</v>
      </c>
      <c r="BB1221">
        <v>10.026</v>
      </c>
      <c r="BC1221">
        <v>219.06299999999999</v>
      </c>
      <c r="BD1221">
        <v>6.2949999999999999</v>
      </c>
      <c r="BE1221">
        <v>1374.356</v>
      </c>
      <c r="BF1221">
        <v>221.33</v>
      </c>
      <c r="BG1221">
        <v>5</v>
      </c>
      <c r="BH1221">
        <v>3</v>
      </c>
      <c r="BM1221" t="s">
        <v>144</v>
      </c>
      <c r="BN1221" t="s">
        <v>144</v>
      </c>
      <c r="BO1221" t="s">
        <v>3296</v>
      </c>
      <c r="BQ1221">
        <v>1</v>
      </c>
      <c r="BT1221" s="51" t="s">
        <v>3293</v>
      </c>
      <c r="BV1221" t="s">
        <v>3294</v>
      </c>
      <c r="CB1221" s="51">
        <v>10.35</v>
      </c>
      <c r="CC1221" s="51">
        <v>10.35</v>
      </c>
      <c r="CD1221" s="51">
        <v>1.6E-2</v>
      </c>
      <c r="CE1221" s="51">
        <v>4.2000000000000003E-2</v>
      </c>
      <c r="CF1221" s="51">
        <v>0.77700000000000002</v>
      </c>
      <c r="CG1221" t="b">
        <f t="shared" si="16"/>
        <v>1</v>
      </c>
    </row>
    <row r="1222" spans="1:85" hidden="1" x14ac:dyDescent="0.35">
      <c r="A1222" t="s">
        <v>1374</v>
      </c>
      <c r="B1222" t="s">
        <v>4161</v>
      </c>
      <c r="C1222" s="51">
        <v>1374.654</v>
      </c>
      <c r="D1222">
        <v>8.0370000000000008</v>
      </c>
      <c r="E1222" s="68">
        <v>221.542</v>
      </c>
      <c r="F1222">
        <v>6.2949999999999999</v>
      </c>
      <c r="G1222" t="s">
        <v>3290</v>
      </c>
      <c r="I1222">
        <v>243.71</v>
      </c>
      <c r="J1222">
        <v>1374.6590000000001</v>
      </c>
      <c r="K1222" s="73">
        <v>223.68</v>
      </c>
      <c r="L1222">
        <v>7</v>
      </c>
      <c r="M1222">
        <v>1</v>
      </c>
      <c r="N1222" s="51" t="s">
        <v>4161</v>
      </c>
      <c r="O1222">
        <v>1.8320000000000001</v>
      </c>
      <c r="P1222">
        <v>10</v>
      </c>
      <c r="Q1222">
        <v>8.0370000000000008</v>
      </c>
      <c r="R1222">
        <v>1374.655</v>
      </c>
      <c r="S1222">
        <v>6.0369999999999999</v>
      </c>
      <c r="T1222">
        <v>221.96899999999999</v>
      </c>
      <c r="U1222">
        <v>5.0359999999999996</v>
      </c>
      <c r="V1222">
        <v>100</v>
      </c>
      <c r="W1222">
        <v>1.0880000000000001</v>
      </c>
      <c r="X1222">
        <v>1.371</v>
      </c>
      <c r="Y1222">
        <v>22.53</v>
      </c>
      <c r="Z1222">
        <v>21.8</v>
      </c>
      <c r="AA1222">
        <v>0.56999999999999995</v>
      </c>
      <c r="AB1222">
        <v>0</v>
      </c>
      <c r="AC1222" t="b">
        <v>1</v>
      </c>
      <c r="AI1222">
        <v>1374.653</v>
      </c>
      <c r="AJ1222">
        <v>221.46899999999999</v>
      </c>
      <c r="AK1222">
        <v>1374.6559999999999</v>
      </c>
      <c r="AL1222">
        <v>223.61600000000001</v>
      </c>
      <c r="AM1222">
        <v>4.2930000000000001</v>
      </c>
      <c r="AN1222">
        <v>6.81</v>
      </c>
      <c r="AO1222">
        <v>12.9</v>
      </c>
      <c r="AP1222">
        <v>0.88500000000000001</v>
      </c>
      <c r="AQ1222">
        <v>21.786999999999999</v>
      </c>
      <c r="AR1222">
        <v>1.38</v>
      </c>
      <c r="AS1222">
        <v>13.430999999999999</v>
      </c>
      <c r="AT1222">
        <v>0.185</v>
      </c>
      <c r="AU1222">
        <v>0.224</v>
      </c>
      <c r="AV1222">
        <v>0.188</v>
      </c>
      <c r="AW1222">
        <v>0</v>
      </c>
      <c r="AX1222">
        <v>816334</v>
      </c>
      <c r="AY1222" t="b">
        <v>1</v>
      </c>
      <c r="AZ1222">
        <v>243.64099999999999</v>
      </c>
      <c r="BA1222">
        <v>1374.654</v>
      </c>
      <c r="BB1222">
        <v>8.0370000000000008</v>
      </c>
      <c r="BC1222">
        <v>221.542</v>
      </c>
      <c r="BD1222">
        <v>6.2949999999999999</v>
      </c>
      <c r="BE1222">
        <v>1374.6590000000001</v>
      </c>
      <c r="BF1222">
        <v>223.68</v>
      </c>
      <c r="BG1222">
        <v>8</v>
      </c>
      <c r="BH1222">
        <v>3</v>
      </c>
      <c r="BM1222" t="s">
        <v>144</v>
      </c>
      <c r="BN1222" t="s">
        <v>144</v>
      </c>
      <c r="BO1222" t="s">
        <v>3296</v>
      </c>
      <c r="BQ1222">
        <v>11</v>
      </c>
      <c r="BT1222" s="51" t="s">
        <v>3293</v>
      </c>
      <c r="CB1222" s="51">
        <v>12.9</v>
      </c>
      <c r="CC1222" s="51">
        <v>12.9</v>
      </c>
      <c r="CD1222" s="51">
        <v>1.2999999999999999E-2</v>
      </c>
      <c r="CE1222" s="51">
        <v>2.4E-2</v>
      </c>
      <c r="CF1222" s="51">
        <v>0.77900000000000003</v>
      </c>
      <c r="CG1222" t="b">
        <f t="shared" si="16"/>
        <v>1</v>
      </c>
    </row>
    <row r="1223" spans="1:85" hidden="1" x14ac:dyDescent="0.35">
      <c r="A1223" t="s">
        <v>1375</v>
      </c>
      <c r="B1223" t="s">
        <v>4162</v>
      </c>
      <c r="C1223" s="51">
        <v>1374.915</v>
      </c>
      <c r="D1223">
        <v>8.1790000000000003</v>
      </c>
      <c r="E1223" s="68">
        <v>221.35300000000001</v>
      </c>
      <c r="F1223">
        <v>6.2949999999999999</v>
      </c>
      <c r="G1223" t="s">
        <v>3290</v>
      </c>
      <c r="I1223">
        <v>246.19</v>
      </c>
      <c r="J1223">
        <v>1374.9159999999999</v>
      </c>
      <c r="K1223" s="73">
        <v>226.1</v>
      </c>
      <c r="L1223">
        <v>5</v>
      </c>
      <c r="M1223">
        <v>1</v>
      </c>
      <c r="N1223" s="51" t="s">
        <v>4162</v>
      </c>
      <c r="O1223">
        <v>1.853</v>
      </c>
      <c r="P1223">
        <v>10</v>
      </c>
      <c r="Q1223">
        <v>8.1790000000000003</v>
      </c>
      <c r="R1223">
        <v>1374.915</v>
      </c>
      <c r="S1223">
        <v>6.1790000000000003</v>
      </c>
      <c r="T1223">
        <v>222.303</v>
      </c>
      <c r="U1223">
        <v>5.0359999999999996</v>
      </c>
      <c r="V1223">
        <v>100</v>
      </c>
      <c r="W1223">
        <v>1.0880000000000001</v>
      </c>
      <c r="X1223">
        <v>1.0860000000000001</v>
      </c>
      <c r="Y1223">
        <v>22.155000000000001</v>
      </c>
      <c r="Z1223">
        <v>21.8</v>
      </c>
      <c r="AA1223">
        <v>0.56999999999999995</v>
      </c>
      <c r="AB1223">
        <v>0</v>
      </c>
      <c r="AC1223" t="b">
        <v>1</v>
      </c>
      <c r="AI1223">
        <v>1374.9110000000001</v>
      </c>
      <c r="AJ1223">
        <v>224.31399999999999</v>
      </c>
      <c r="AK1223">
        <v>1374.9159999999999</v>
      </c>
      <c r="AL1223">
        <v>226.07499999999999</v>
      </c>
      <c r="AM1223">
        <v>3.5209999999999999</v>
      </c>
      <c r="AN1223">
        <v>9.83</v>
      </c>
      <c r="AO1223">
        <v>11.39</v>
      </c>
      <c r="AP1223">
        <v>0.7</v>
      </c>
      <c r="AQ1223">
        <v>21.771000000000001</v>
      </c>
      <c r="AR1223">
        <v>4.63</v>
      </c>
      <c r="AS1223">
        <v>1.9570000000000001</v>
      </c>
      <c r="AT1223">
        <v>0.16700000000000001</v>
      </c>
      <c r="AU1223">
        <v>3.5999999999999997E-2</v>
      </c>
      <c r="AV1223">
        <v>6.8000000000000005E-2</v>
      </c>
      <c r="AW1223">
        <v>0</v>
      </c>
      <c r="AX1223">
        <v>819707</v>
      </c>
      <c r="AY1223" t="b">
        <v>1</v>
      </c>
      <c r="AZ1223">
        <v>246.161</v>
      </c>
      <c r="BA1223">
        <v>1374.915</v>
      </c>
      <c r="BB1223">
        <v>8.1790000000000003</v>
      </c>
      <c r="BC1223">
        <v>221.35300000000001</v>
      </c>
      <c r="BD1223">
        <v>6.2949999999999999</v>
      </c>
      <c r="BE1223">
        <v>1374.9159999999999</v>
      </c>
      <c r="BF1223">
        <v>226.1</v>
      </c>
      <c r="BG1223">
        <v>6</v>
      </c>
      <c r="BH1223">
        <v>3</v>
      </c>
      <c r="BM1223" t="s">
        <v>144</v>
      </c>
      <c r="BN1223" t="s">
        <v>144</v>
      </c>
      <c r="BO1223" t="s">
        <v>3296</v>
      </c>
      <c r="BQ1223">
        <v>11</v>
      </c>
      <c r="BT1223" s="51" t="s">
        <v>3293</v>
      </c>
      <c r="BV1223" t="s">
        <v>3294</v>
      </c>
      <c r="CB1223" s="51">
        <v>11.39</v>
      </c>
      <c r="CC1223" s="51">
        <v>11.39</v>
      </c>
      <c r="CD1223" s="51">
        <v>1.4E-2</v>
      </c>
      <c r="CE1223" s="51">
        <v>3.2000000000000001E-2</v>
      </c>
      <c r="CF1223" s="51">
        <v>0.64400000000000002</v>
      </c>
      <c r="CG1223" t="b">
        <f t="shared" si="16"/>
        <v>1</v>
      </c>
    </row>
    <row r="1224" spans="1:85" hidden="1" x14ac:dyDescent="0.35">
      <c r="A1224" t="s">
        <v>1376</v>
      </c>
      <c r="B1224" t="s">
        <v>4163</v>
      </c>
      <c r="C1224" s="51">
        <v>1376.5619999999999</v>
      </c>
      <c r="D1224">
        <v>8</v>
      </c>
      <c r="E1224" s="68">
        <v>231.732</v>
      </c>
      <c r="F1224">
        <v>6.2949999999999999</v>
      </c>
      <c r="G1224" t="s">
        <v>3290</v>
      </c>
      <c r="I1224">
        <v>256.29000000000002</v>
      </c>
      <c r="J1224">
        <v>1376.5650000000001</v>
      </c>
      <c r="K1224" s="73">
        <v>235.7</v>
      </c>
      <c r="L1224">
        <v>7</v>
      </c>
      <c r="M1224">
        <v>1</v>
      </c>
      <c r="N1224" s="51" t="s">
        <v>4163</v>
      </c>
      <c r="O1224">
        <v>1.8759999999999999</v>
      </c>
      <c r="P1224">
        <v>10</v>
      </c>
      <c r="Q1224">
        <v>8</v>
      </c>
      <c r="R1224">
        <v>1376.5630000000001</v>
      </c>
      <c r="S1224">
        <v>6</v>
      </c>
      <c r="T1224">
        <v>232.52600000000001</v>
      </c>
      <c r="U1224">
        <v>5.0359999999999996</v>
      </c>
      <c r="V1224">
        <v>100</v>
      </c>
      <c r="W1224">
        <v>1.0880000000000001</v>
      </c>
      <c r="X1224">
        <v>1.369</v>
      </c>
      <c r="Y1224">
        <v>21.47</v>
      </c>
      <c r="Z1224">
        <v>21.8</v>
      </c>
      <c r="AA1224">
        <v>0.56999999999999995</v>
      </c>
      <c r="AB1224">
        <v>0</v>
      </c>
      <c r="AC1224" t="b">
        <v>1</v>
      </c>
      <c r="AI1224">
        <v>1376.56</v>
      </c>
      <c r="AJ1224">
        <v>232.62799999999999</v>
      </c>
      <c r="AK1224">
        <v>1376.5640000000001</v>
      </c>
      <c r="AL1224">
        <v>234.81</v>
      </c>
      <c r="AM1224">
        <v>4.3650000000000002</v>
      </c>
      <c r="AN1224">
        <v>8.1999999999999993</v>
      </c>
      <c r="AO1224">
        <v>12.8</v>
      </c>
      <c r="AP1224">
        <v>0.73099999999999998</v>
      </c>
      <c r="AQ1224">
        <v>21.834</v>
      </c>
      <c r="AR1224">
        <v>7.2489999999999997</v>
      </c>
      <c r="AS1224">
        <v>13.831</v>
      </c>
      <c r="AT1224">
        <v>2E-3</v>
      </c>
      <c r="AU1224">
        <v>0.17599999999999999</v>
      </c>
      <c r="AV1224">
        <v>0.158</v>
      </c>
      <c r="AW1224">
        <v>0</v>
      </c>
      <c r="AX1224">
        <v>823080</v>
      </c>
      <c r="AY1224" t="b">
        <v>1</v>
      </c>
      <c r="AZ1224">
        <v>255.40299999999999</v>
      </c>
      <c r="BA1224">
        <v>1376.5619999999999</v>
      </c>
      <c r="BB1224">
        <v>8</v>
      </c>
      <c r="BC1224">
        <v>231.732</v>
      </c>
      <c r="BD1224">
        <v>6.2949999999999999</v>
      </c>
      <c r="BE1224">
        <v>1376.5650000000001</v>
      </c>
      <c r="BF1224">
        <v>235.7</v>
      </c>
      <c r="BG1224">
        <v>8</v>
      </c>
      <c r="BH1224">
        <v>3</v>
      </c>
      <c r="BI1224">
        <v>6</v>
      </c>
      <c r="BJ1224">
        <v>5.0359999999999996</v>
      </c>
      <c r="BK1224">
        <v>1.3759999999999999</v>
      </c>
      <c r="BM1224" t="s">
        <v>144</v>
      </c>
      <c r="BN1224" t="s">
        <v>144</v>
      </c>
      <c r="BO1224" t="s">
        <v>3292</v>
      </c>
      <c r="BQ1224">
        <v>1</v>
      </c>
      <c r="BT1224" s="51" t="s">
        <v>3293</v>
      </c>
      <c r="CB1224" s="51">
        <v>12.8</v>
      </c>
      <c r="CC1224" s="51">
        <v>12.8</v>
      </c>
      <c r="CD1224" s="51">
        <v>2.5000000000000001E-2</v>
      </c>
      <c r="CE1224" s="51">
        <v>4.5999999999999999E-2</v>
      </c>
      <c r="CF1224" s="51">
        <v>0.81599999999999995</v>
      </c>
      <c r="CG1224" t="b">
        <f t="shared" si="16"/>
        <v>1</v>
      </c>
    </row>
    <row r="1225" spans="1:85" hidden="1" x14ac:dyDescent="0.35">
      <c r="A1225" t="s">
        <v>1377</v>
      </c>
      <c r="B1225" t="s">
        <v>4164</v>
      </c>
      <c r="C1225" s="51">
        <v>1376.5840000000001</v>
      </c>
      <c r="D1225">
        <v>9.484</v>
      </c>
      <c r="E1225" s="68">
        <v>231.14</v>
      </c>
      <c r="F1225">
        <v>6.3239999999999998</v>
      </c>
      <c r="G1225" t="s">
        <v>3290</v>
      </c>
      <c r="I1225">
        <v>256.29000000000002</v>
      </c>
      <c r="J1225">
        <v>1376.587</v>
      </c>
      <c r="K1225" s="73">
        <v>235.68</v>
      </c>
      <c r="L1225">
        <v>5</v>
      </c>
      <c r="M1225">
        <v>1</v>
      </c>
      <c r="N1225" s="51" t="s">
        <v>4164</v>
      </c>
      <c r="O1225">
        <v>1.85</v>
      </c>
      <c r="P1225">
        <v>10</v>
      </c>
      <c r="Q1225">
        <v>9.484</v>
      </c>
      <c r="R1225">
        <v>1376.5840000000001</v>
      </c>
      <c r="S1225">
        <v>7.484</v>
      </c>
      <c r="T1225">
        <v>232.048</v>
      </c>
      <c r="U1225">
        <v>5.0590000000000002</v>
      </c>
      <c r="V1225">
        <v>100</v>
      </c>
      <c r="W1225">
        <v>1.0880000000000001</v>
      </c>
      <c r="X1225">
        <v>1.083</v>
      </c>
      <c r="Y1225">
        <v>21.425000000000001</v>
      </c>
      <c r="Z1225">
        <v>21.8</v>
      </c>
      <c r="AA1225">
        <v>0.56999999999999995</v>
      </c>
      <c r="AB1225">
        <v>0</v>
      </c>
      <c r="AC1225" t="b">
        <v>1</v>
      </c>
      <c r="AI1225">
        <v>1376.5820000000001</v>
      </c>
      <c r="AJ1225">
        <v>232.77699999999999</v>
      </c>
      <c r="AK1225">
        <v>1376.586</v>
      </c>
      <c r="AL1225">
        <v>234.792</v>
      </c>
      <c r="AM1225">
        <v>4.0289999999999999</v>
      </c>
      <c r="AN1225">
        <v>8.64</v>
      </c>
      <c r="AO1225">
        <v>12.05</v>
      </c>
      <c r="AP1225">
        <v>0.746</v>
      </c>
      <c r="AQ1225">
        <v>21.827999999999999</v>
      </c>
      <c r="AR1225">
        <v>8.827</v>
      </c>
      <c r="AS1225">
        <v>32.335999999999999</v>
      </c>
      <c r="AT1225">
        <v>0.16700000000000001</v>
      </c>
      <c r="AU1225">
        <v>3.5999999999999997E-2</v>
      </c>
      <c r="AV1225">
        <v>0.20499999999999999</v>
      </c>
      <c r="AW1225">
        <v>0</v>
      </c>
      <c r="AX1225">
        <v>826453</v>
      </c>
      <c r="AY1225" t="b">
        <v>1</v>
      </c>
      <c r="AZ1225">
        <v>255.40299999999999</v>
      </c>
      <c r="BA1225">
        <v>1376.5840000000001</v>
      </c>
      <c r="BB1225">
        <v>9.484</v>
      </c>
      <c r="BC1225">
        <v>231.14</v>
      </c>
      <c r="BD1225">
        <v>6.3239999999999998</v>
      </c>
      <c r="BE1225">
        <v>1376.587</v>
      </c>
      <c r="BF1225">
        <v>235.68</v>
      </c>
      <c r="BG1225">
        <v>7</v>
      </c>
      <c r="BH1225">
        <v>3</v>
      </c>
      <c r="BI1225">
        <v>7.484</v>
      </c>
      <c r="BJ1225">
        <v>5.0590000000000002</v>
      </c>
      <c r="BK1225">
        <v>1.155</v>
      </c>
      <c r="BM1225" t="s">
        <v>144</v>
      </c>
      <c r="BN1225" t="s">
        <v>144</v>
      </c>
      <c r="BO1225" t="s">
        <v>3312</v>
      </c>
      <c r="BQ1225">
        <v>1</v>
      </c>
      <c r="BT1225" s="51" t="s">
        <v>3293</v>
      </c>
      <c r="CB1225" s="51">
        <v>12.05</v>
      </c>
      <c r="CC1225" s="51">
        <v>12.05</v>
      </c>
      <c r="CD1225" s="51">
        <v>8.0000000000000002E-3</v>
      </c>
      <c r="CE1225" s="51">
        <v>0.02</v>
      </c>
      <c r="CF1225" s="51">
        <v>0.80300000000000005</v>
      </c>
      <c r="CG1225" t="b">
        <f t="shared" si="16"/>
        <v>1</v>
      </c>
    </row>
    <row r="1226" spans="1:85" hidden="1" x14ac:dyDescent="0.35">
      <c r="A1226" t="s">
        <v>1378</v>
      </c>
      <c r="B1226" t="s">
        <v>4165</v>
      </c>
      <c r="C1226" s="51">
        <v>1377.6479999999999</v>
      </c>
      <c r="D1226">
        <v>9.1050000000000004</v>
      </c>
      <c r="E1226" s="68">
        <v>233.56200000000001</v>
      </c>
      <c r="F1226">
        <v>6.2949999999999999</v>
      </c>
      <c r="G1226" t="s">
        <v>3290</v>
      </c>
      <c r="I1226">
        <v>256.29000000000002</v>
      </c>
      <c r="J1226">
        <v>1377.652</v>
      </c>
      <c r="K1226" s="73">
        <v>235.66</v>
      </c>
      <c r="L1226">
        <v>6</v>
      </c>
      <c r="M1226">
        <v>1</v>
      </c>
      <c r="N1226" s="51" t="s">
        <v>4165</v>
      </c>
      <c r="O1226">
        <v>1.8260000000000001</v>
      </c>
      <c r="P1226">
        <v>10</v>
      </c>
      <c r="Q1226">
        <v>9.1050000000000004</v>
      </c>
      <c r="R1226">
        <v>1377.6489999999999</v>
      </c>
      <c r="S1226">
        <v>7.1050000000000004</v>
      </c>
      <c r="T1226">
        <v>233.98099999999999</v>
      </c>
      <c r="U1226">
        <v>5.0359999999999996</v>
      </c>
      <c r="V1226">
        <v>100</v>
      </c>
      <c r="W1226">
        <v>1.0880000000000001</v>
      </c>
      <c r="X1226">
        <v>1.2569999999999999</v>
      </c>
      <c r="Y1226">
        <v>21.5</v>
      </c>
      <c r="Z1226">
        <v>21.8</v>
      </c>
      <c r="AA1226">
        <v>0.56999999999999995</v>
      </c>
      <c r="AB1226">
        <v>0</v>
      </c>
      <c r="AC1226" t="b">
        <v>1</v>
      </c>
      <c r="AI1226">
        <v>1377.646</v>
      </c>
      <c r="AJ1226">
        <v>233.07400000000001</v>
      </c>
      <c r="AK1226">
        <v>1377.65</v>
      </c>
      <c r="AL1226">
        <v>235.197</v>
      </c>
      <c r="AM1226">
        <v>4.2469999999999999</v>
      </c>
      <c r="AN1226">
        <v>8.7100000000000009</v>
      </c>
      <c r="AO1226">
        <v>9.6999999999999993</v>
      </c>
      <c r="AP1226">
        <v>0.88900000000000001</v>
      </c>
      <c r="AQ1226">
        <v>21.83</v>
      </c>
      <c r="AR1226">
        <v>6.5730000000000004</v>
      </c>
      <c r="AS1226">
        <v>13.584</v>
      </c>
      <c r="AT1226">
        <v>3.6999999999999998E-2</v>
      </c>
      <c r="AU1226">
        <v>0.224</v>
      </c>
      <c r="AV1226">
        <v>0.128</v>
      </c>
      <c r="AW1226">
        <v>0</v>
      </c>
      <c r="AX1226">
        <v>829826</v>
      </c>
      <c r="AY1226" t="b">
        <v>1</v>
      </c>
      <c r="AZ1226">
        <v>255.82300000000001</v>
      </c>
      <c r="BA1226">
        <v>1377.6479999999999</v>
      </c>
      <c r="BB1226">
        <v>9.1050000000000004</v>
      </c>
      <c r="BC1226">
        <v>233.56200000000001</v>
      </c>
      <c r="BD1226">
        <v>6.2949999999999999</v>
      </c>
      <c r="BE1226">
        <v>1377.652</v>
      </c>
      <c r="BF1226">
        <v>235.66</v>
      </c>
      <c r="BG1226">
        <v>7</v>
      </c>
      <c r="BH1226">
        <v>3</v>
      </c>
      <c r="BM1226" t="s">
        <v>144</v>
      </c>
      <c r="BN1226" t="s">
        <v>144</v>
      </c>
      <c r="BO1226" t="s">
        <v>3296</v>
      </c>
      <c r="BQ1226">
        <v>11</v>
      </c>
      <c r="BT1226" s="51" t="s">
        <v>3293</v>
      </c>
      <c r="CB1226" s="51">
        <v>9.6999999999999993</v>
      </c>
      <c r="CC1226" s="51">
        <v>9.6999999999999993</v>
      </c>
      <c r="CD1226" s="51">
        <v>2.1000000000000001E-2</v>
      </c>
      <c r="CE1226" s="51">
        <v>3.4000000000000002E-2</v>
      </c>
      <c r="CF1226" s="51">
        <v>0.75600000000000001</v>
      </c>
      <c r="CG1226" t="b">
        <f t="shared" si="16"/>
        <v>1</v>
      </c>
    </row>
    <row r="1227" spans="1:85" hidden="1" x14ac:dyDescent="0.35">
      <c r="A1227" t="s">
        <v>1379</v>
      </c>
      <c r="B1227" t="s">
        <v>4166</v>
      </c>
      <c r="C1227" s="51">
        <v>1378.6890000000001</v>
      </c>
      <c r="D1227">
        <v>9.0879999999999992</v>
      </c>
      <c r="E1227" s="68">
        <v>234.94200000000001</v>
      </c>
      <c r="F1227">
        <v>6.2949999999999999</v>
      </c>
      <c r="G1227" t="s">
        <v>3290</v>
      </c>
      <c r="I1227">
        <v>258.76</v>
      </c>
      <c r="J1227">
        <v>1378.693</v>
      </c>
      <c r="K1227" s="73">
        <v>238.09</v>
      </c>
      <c r="L1227">
        <v>7</v>
      </c>
      <c r="M1227">
        <v>1</v>
      </c>
      <c r="N1227" s="51" t="s">
        <v>4166</v>
      </c>
      <c r="O1227">
        <v>1.867</v>
      </c>
      <c r="P1227">
        <v>10</v>
      </c>
      <c r="Q1227">
        <v>9.0879999999999992</v>
      </c>
      <c r="R1227">
        <v>1378.69</v>
      </c>
      <c r="S1227">
        <v>7.0880000000000001</v>
      </c>
      <c r="T1227">
        <v>235.572</v>
      </c>
      <c r="U1227">
        <v>5.0359999999999996</v>
      </c>
      <c r="V1227">
        <v>100</v>
      </c>
      <c r="W1227">
        <v>1.0880000000000001</v>
      </c>
      <c r="X1227">
        <v>1.327</v>
      </c>
      <c r="Y1227">
        <v>21.51</v>
      </c>
      <c r="Z1227">
        <v>21.8</v>
      </c>
      <c r="AA1227">
        <v>0.56999999999999995</v>
      </c>
      <c r="AB1227">
        <v>0</v>
      </c>
      <c r="AC1227" t="b">
        <v>1</v>
      </c>
      <c r="AI1227">
        <v>1378.6890000000001</v>
      </c>
      <c r="AJ1227">
        <v>236.21299999999999</v>
      </c>
      <c r="AK1227">
        <v>1378.693</v>
      </c>
      <c r="AL1227">
        <v>238.09100000000001</v>
      </c>
      <c r="AM1227">
        <v>3.7559999999999998</v>
      </c>
      <c r="AN1227">
        <v>7.66</v>
      </c>
      <c r="AO1227">
        <v>12.45</v>
      </c>
      <c r="AP1227">
        <v>0.995</v>
      </c>
      <c r="AQ1227">
        <v>21.768000000000001</v>
      </c>
      <c r="AR1227">
        <v>5.4329999999999998</v>
      </c>
      <c r="AS1227">
        <v>14.784000000000001</v>
      </c>
      <c r="AT1227">
        <v>6.2E-2</v>
      </c>
      <c r="AU1227">
        <v>0.318</v>
      </c>
      <c r="AV1227">
        <v>0.20599999999999999</v>
      </c>
      <c r="AW1227">
        <v>0</v>
      </c>
      <c r="AX1227">
        <v>833199</v>
      </c>
      <c r="AY1227" t="b">
        <v>1</v>
      </c>
      <c r="AZ1227">
        <v>258.76299999999998</v>
      </c>
      <c r="BA1227">
        <v>1378.6890000000001</v>
      </c>
      <c r="BB1227">
        <v>9.0879999999999992</v>
      </c>
      <c r="BC1227">
        <v>234.94200000000001</v>
      </c>
      <c r="BD1227">
        <v>6.2949999999999999</v>
      </c>
      <c r="BE1227">
        <v>1378.693</v>
      </c>
      <c r="BF1227">
        <v>238.09</v>
      </c>
      <c r="BG1227">
        <v>8</v>
      </c>
      <c r="BH1227">
        <v>3</v>
      </c>
      <c r="BI1227">
        <v>7.0880000000000001</v>
      </c>
      <c r="BJ1227">
        <v>5.0359999999999996</v>
      </c>
      <c r="BK1227">
        <v>1.373</v>
      </c>
      <c r="BM1227" t="s">
        <v>144</v>
      </c>
      <c r="BN1227" t="s">
        <v>144</v>
      </c>
      <c r="BO1227" t="s">
        <v>3292</v>
      </c>
      <c r="BQ1227">
        <v>1</v>
      </c>
      <c r="BT1227" s="51" t="s">
        <v>3293</v>
      </c>
      <c r="CB1227" s="51">
        <v>12.45</v>
      </c>
      <c r="CC1227" s="51">
        <v>12.45</v>
      </c>
      <c r="CD1227" s="51">
        <v>1.9E-2</v>
      </c>
      <c r="CE1227" s="51">
        <v>3.4000000000000002E-2</v>
      </c>
      <c r="CF1227" s="51">
        <v>0.75700000000000001</v>
      </c>
      <c r="CG1227" t="b">
        <f t="shared" si="16"/>
        <v>1</v>
      </c>
    </row>
    <row r="1228" spans="1:85" hidden="1" x14ac:dyDescent="0.35">
      <c r="A1228" t="s">
        <v>1380</v>
      </c>
      <c r="B1228" t="s">
        <v>4167</v>
      </c>
      <c r="C1228" s="51">
        <v>1379.297</v>
      </c>
      <c r="D1228">
        <v>9.5839999999999996</v>
      </c>
      <c r="E1228" s="68">
        <v>218.33500000000001</v>
      </c>
      <c r="F1228">
        <v>6.2949999999999999</v>
      </c>
      <c r="G1228" t="s">
        <v>3290</v>
      </c>
      <c r="I1228">
        <v>241.24</v>
      </c>
      <c r="J1228">
        <v>1379.3030000000001</v>
      </c>
      <c r="K1228" s="73">
        <v>220.41</v>
      </c>
      <c r="L1228">
        <v>6</v>
      </c>
      <c r="M1228">
        <v>1</v>
      </c>
      <c r="N1228" s="51" t="s">
        <v>4167</v>
      </c>
      <c r="O1228">
        <v>1.8660000000000001</v>
      </c>
      <c r="P1228">
        <v>10</v>
      </c>
      <c r="Q1228">
        <v>9.5839999999999996</v>
      </c>
      <c r="R1228">
        <v>1379.298</v>
      </c>
      <c r="S1228">
        <v>7.5839999999999996</v>
      </c>
      <c r="T1228">
        <v>218.75</v>
      </c>
      <c r="U1228">
        <v>5.0359999999999996</v>
      </c>
      <c r="V1228">
        <v>100</v>
      </c>
      <c r="W1228">
        <v>1.0880000000000001</v>
      </c>
      <c r="X1228">
        <v>1.274</v>
      </c>
      <c r="Y1228">
        <v>22.75</v>
      </c>
      <c r="Z1228">
        <v>21.81</v>
      </c>
      <c r="AA1228">
        <v>0.56999999999999995</v>
      </c>
      <c r="AB1228">
        <v>0</v>
      </c>
      <c r="AC1228" t="b">
        <v>1</v>
      </c>
      <c r="AI1228">
        <v>1379.296</v>
      </c>
      <c r="AJ1228">
        <v>218.44200000000001</v>
      </c>
      <c r="AK1228">
        <v>1379.3009999999999</v>
      </c>
      <c r="AL1228">
        <v>220.291</v>
      </c>
      <c r="AM1228">
        <v>3.6970000000000001</v>
      </c>
      <c r="AN1228">
        <v>9</v>
      </c>
      <c r="AO1228">
        <v>14.14</v>
      </c>
      <c r="AP1228">
        <v>0.83499999999999996</v>
      </c>
      <c r="AQ1228">
        <v>21.785</v>
      </c>
      <c r="AR1228">
        <v>1.3720000000000001</v>
      </c>
      <c r="AS1228">
        <v>15.698</v>
      </c>
      <c r="AT1228">
        <v>0.125</v>
      </c>
      <c r="AU1228">
        <v>0.10299999999999999</v>
      </c>
      <c r="AV1228">
        <v>0.17499999999999999</v>
      </c>
      <c r="AW1228">
        <v>0</v>
      </c>
      <c r="AX1228">
        <v>836572</v>
      </c>
      <c r="AY1228" t="b">
        <v>1</v>
      </c>
      <c r="AZ1228">
        <v>241.12</v>
      </c>
      <c r="BA1228">
        <v>1379.297</v>
      </c>
      <c r="BB1228">
        <v>9.5839999999999996</v>
      </c>
      <c r="BC1228">
        <v>218.33500000000001</v>
      </c>
      <c r="BD1228">
        <v>6.2949999999999999</v>
      </c>
      <c r="BE1228">
        <v>1379.3030000000001</v>
      </c>
      <c r="BF1228">
        <v>220.41</v>
      </c>
      <c r="BG1228">
        <v>8</v>
      </c>
      <c r="BH1228">
        <v>3</v>
      </c>
      <c r="BI1228">
        <v>7.5839999999999996</v>
      </c>
      <c r="BJ1228">
        <v>5.0359999999999996</v>
      </c>
      <c r="BK1228">
        <v>1.39</v>
      </c>
      <c r="BM1228" t="s">
        <v>144</v>
      </c>
      <c r="BN1228" t="s">
        <v>144</v>
      </c>
      <c r="BO1228" t="s">
        <v>3292</v>
      </c>
      <c r="BQ1228">
        <v>1</v>
      </c>
      <c r="BT1228" s="51" t="s">
        <v>3293</v>
      </c>
      <c r="CB1228" s="51">
        <v>14.14</v>
      </c>
      <c r="CC1228" s="51">
        <v>14.14</v>
      </c>
      <c r="CD1228" s="51">
        <v>1.6E-2</v>
      </c>
      <c r="CE1228" s="51">
        <v>3.9E-2</v>
      </c>
      <c r="CF1228" s="51">
        <v>0.78600000000000003</v>
      </c>
      <c r="CG1228" t="b">
        <f t="shared" si="16"/>
        <v>1</v>
      </c>
    </row>
    <row r="1229" spans="1:85" hidden="1" x14ac:dyDescent="0.35">
      <c r="A1229" t="s">
        <v>1381</v>
      </c>
      <c r="B1229" t="s">
        <v>4168</v>
      </c>
      <c r="C1229" s="51">
        <v>1379.586</v>
      </c>
      <c r="D1229">
        <v>8</v>
      </c>
      <c r="E1229" s="68">
        <v>216.32</v>
      </c>
      <c r="F1229">
        <v>6.2949999999999999</v>
      </c>
      <c r="G1229" t="s">
        <v>3290</v>
      </c>
      <c r="I1229">
        <v>241.24</v>
      </c>
      <c r="J1229">
        <v>1379.59</v>
      </c>
      <c r="K1229" s="73">
        <v>220.41</v>
      </c>
      <c r="L1229">
        <v>7</v>
      </c>
      <c r="M1229">
        <v>1</v>
      </c>
      <c r="N1229" s="51" t="s">
        <v>4168</v>
      </c>
      <c r="O1229">
        <v>1.8109999999999999</v>
      </c>
      <c r="P1229">
        <v>10</v>
      </c>
      <c r="Q1229">
        <v>8</v>
      </c>
      <c r="R1229">
        <v>1379.587</v>
      </c>
      <c r="S1229">
        <v>6</v>
      </c>
      <c r="T1229">
        <v>217.13800000000001</v>
      </c>
      <c r="U1229">
        <v>5.0359999999999996</v>
      </c>
      <c r="V1229">
        <v>100</v>
      </c>
      <c r="W1229">
        <v>1.0880000000000001</v>
      </c>
      <c r="X1229">
        <v>1.292</v>
      </c>
      <c r="Y1229">
        <v>22.75</v>
      </c>
      <c r="Z1229">
        <v>21.81</v>
      </c>
      <c r="AA1229">
        <v>0.56999999999999995</v>
      </c>
      <c r="AB1229">
        <v>0</v>
      </c>
      <c r="AC1229" t="b">
        <v>1</v>
      </c>
      <c r="AI1229">
        <v>1379.5840000000001</v>
      </c>
      <c r="AJ1229">
        <v>218.18</v>
      </c>
      <c r="AK1229">
        <v>1379.587</v>
      </c>
      <c r="AL1229">
        <v>219.87200000000001</v>
      </c>
      <c r="AM1229">
        <v>3.383</v>
      </c>
      <c r="AN1229">
        <v>5.54</v>
      </c>
      <c r="AO1229">
        <v>11.15</v>
      </c>
      <c r="AP1229">
        <v>0.65500000000000003</v>
      </c>
      <c r="AQ1229">
        <v>21.744</v>
      </c>
      <c r="AR1229">
        <v>0.56000000000000005</v>
      </c>
      <c r="AS1229">
        <v>11.465999999999999</v>
      </c>
      <c r="AT1229">
        <v>0.17899999999999999</v>
      </c>
      <c r="AU1229">
        <v>0.12</v>
      </c>
      <c r="AV1229">
        <v>0.18099999999999999</v>
      </c>
      <c r="AW1229">
        <v>0</v>
      </c>
      <c r="AX1229">
        <v>839945</v>
      </c>
      <c r="AY1229" t="b">
        <v>1</v>
      </c>
      <c r="AZ1229">
        <v>240.7</v>
      </c>
      <c r="BA1229">
        <v>1379.586</v>
      </c>
      <c r="BB1229">
        <v>8</v>
      </c>
      <c r="BC1229">
        <v>216.32</v>
      </c>
      <c r="BD1229">
        <v>6.2949999999999999</v>
      </c>
      <c r="BE1229">
        <v>1379.59</v>
      </c>
      <c r="BF1229">
        <v>220.41</v>
      </c>
      <c r="BG1229">
        <v>8</v>
      </c>
      <c r="BH1229">
        <v>3</v>
      </c>
      <c r="BM1229" t="s">
        <v>144</v>
      </c>
      <c r="BN1229" t="s">
        <v>144</v>
      </c>
      <c r="BO1229" t="s">
        <v>3296</v>
      </c>
      <c r="BQ1229">
        <v>1</v>
      </c>
      <c r="BT1229" s="51" t="s">
        <v>3293</v>
      </c>
      <c r="CB1229" s="51">
        <v>11.15</v>
      </c>
      <c r="CC1229" s="51">
        <v>11.15</v>
      </c>
      <c r="CD1229" s="51">
        <v>2.1999999999999999E-2</v>
      </c>
      <c r="CE1229" s="51">
        <v>3.5999999999999997E-2</v>
      </c>
      <c r="CF1229" s="51">
        <v>0.83799999999999997</v>
      </c>
      <c r="CG1229" t="b">
        <f t="shared" si="16"/>
        <v>1</v>
      </c>
    </row>
    <row r="1230" spans="1:85" hidden="1" x14ac:dyDescent="0.35">
      <c r="A1230" t="s">
        <v>1382</v>
      </c>
      <c r="B1230" t="s">
        <v>4169</v>
      </c>
      <c r="C1230" s="51">
        <v>1379.6420000000001</v>
      </c>
      <c r="D1230">
        <v>11.856</v>
      </c>
      <c r="E1230" s="68">
        <v>223.804</v>
      </c>
      <c r="F1230">
        <v>7.7160000000000002</v>
      </c>
      <c r="G1230" t="s">
        <v>3290</v>
      </c>
      <c r="I1230">
        <v>246.19</v>
      </c>
      <c r="J1230">
        <v>1379.646</v>
      </c>
      <c r="K1230" s="73">
        <v>225.32</v>
      </c>
      <c r="L1230">
        <v>7</v>
      </c>
      <c r="M1230">
        <v>1</v>
      </c>
      <c r="N1230" s="51" t="s">
        <v>4169</v>
      </c>
      <c r="O1230">
        <v>1.8260000000000001</v>
      </c>
      <c r="P1230">
        <v>10</v>
      </c>
      <c r="Q1230">
        <v>11.856</v>
      </c>
      <c r="R1230">
        <v>1379.643</v>
      </c>
      <c r="S1230">
        <v>9.4849999999999994</v>
      </c>
      <c r="T1230">
        <v>224.107</v>
      </c>
      <c r="U1230">
        <v>6.173</v>
      </c>
      <c r="V1230">
        <v>100</v>
      </c>
      <c r="W1230">
        <v>1.2509999999999999</v>
      </c>
      <c r="X1230">
        <v>1.661</v>
      </c>
      <c r="Y1230">
        <v>22.11</v>
      </c>
      <c r="Z1230">
        <v>21.81</v>
      </c>
      <c r="AA1230">
        <v>0.56999999999999995</v>
      </c>
      <c r="AB1230">
        <v>0</v>
      </c>
      <c r="AC1230" t="b">
        <v>1</v>
      </c>
      <c r="AI1230">
        <v>1379.6389999999999</v>
      </c>
      <c r="AJ1230">
        <v>222.94800000000001</v>
      </c>
      <c r="AK1230">
        <v>1379.646</v>
      </c>
      <c r="AL1230">
        <v>225.29400000000001</v>
      </c>
      <c r="AM1230">
        <v>4.6920000000000002</v>
      </c>
      <c r="AN1230">
        <v>12.13</v>
      </c>
      <c r="AO1230">
        <v>12.73</v>
      </c>
      <c r="AP1230">
        <v>1.0029999999999999</v>
      </c>
      <c r="AQ1230">
        <v>21.738</v>
      </c>
      <c r="AR1230">
        <v>12.26</v>
      </c>
      <c r="AS1230">
        <v>20.771999999999998</v>
      </c>
      <c r="AT1230">
        <v>1.0999999999999999E-2</v>
      </c>
      <c r="AU1230">
        <v>0.46100000000000002</v>
      </c>
      <c r="AV1230">
        <v>0.159</v>
      </c>
      <c r="AW1230">
        <v>0</v>
      </c>
      <c r="AX1230">
        <v>843318</v>
      </c>
      <c r="AY1230" t="b">
        <v>1</v>
      </c>
      <c r="AZ1230">
        <v>246.161</v>
      </c>
      <c r="BA1230">
        <v>1379.6420000000001</v>
      </c>
      <c r="BB1230">
        <v>11.856</v>
      </c>
      <c r="BC1230">
        <v>223.804</v>
      </c>
      <c r="BD1230">
        <v>7.7160000000000002</v>
      </c>
      <c r="BE1230">
        <v>1379.646</v>
      </c>
      <c r="BF1230">
        <v>225.32</v>
      </c>
      <c r="BG1230">
        <v>6</v>
      </c>
      <c r="BH1230">
        <v>3</v>
      </c>
      <c r="BI1230">
        <v>9.4849999999999994</v>
      </c>
      <c r="BJ1230">
        <v>6.173</v>
      </c>
      <c r="BK1230">
        <v>1.2270000000000001</v>
      </c>
      <c r="BM1230" t="s">
        <v>144</v>
      </c>
      <c r="BN1230" t="s">
        <v>144</v>
      </c>
      <c r="BO1230" t="s">
        <v>3312</v>
      </c>
      <c r="BQ1230">
        <v>1</v>
      </c>
      <c r="BT1230" s="51" t="s">
        <v>3293</v>
      </c>
      <c r="CB1230" s="51">
        <v>12.73</v>
      </c>
      <c r="CC1230" s="51">
        <v>12.73</v>
      </c>
      <c r="CD1230" s="51">
        <v>1.4999999999999999E-2</v>
      </c>
      <c r="CE1230" s="51">
        <v>2.8000000000000001E-2</v>
      </c>
      <c r="CF1230" s="51">
        <v>0.84599999999999997</v>
      </c>
      <c r="CG1230" t="b">
        <f t="shared" si="16"/>
        <v>1</v>
      </c>
    </row>
    <row r="1231" spans="1:85" hidden="1" x14ac:dyDescent="0.35">
      <c r="A1231" t="s">
        <v>1383</v>
      </c>
      <c r="B1231" t="s">
        <v>4170</v>
      </c>
      <c r="C1231" s="51">
        <v>1379.7339999999999</v>
      </c>
      <c r="D1231">
        <v>8.5739999999999998</v>
      </c>
      <c r="E1231" s="68">
        <v>228.124</v>
      </c>
      <c r="F1231">
        <v>6.2949999999999999</v>
      </c>
      <c r="G1231" t="s">
        <v>3290</v>
      </c>
      <c r="I1231">
        <v>253.81</v>
      </c>
      <c r="J1231">
        <v>1379.7380000000001</v>
      </c>
      <c r="K1231" s="73">
        <v>232.88</v>
      </c>
      <c r="L1231">
        <v>7</v>
      </c>
      <c r="M1231">
        <v>1</v>
      </c>
      <c r="N1231" s="51" t="s">
        <v>4170</v>
      </c>
      <c r="O1231">
        <v>1.8420000000000001</v>
      </c>
      <c r="P1231">
        <v>10</v>
      </c>
      <c r="Q1231">
        <v>8.5739999999999998</v>
      </c>
      <c r="R1231">
        <v>1379.7349999999999</v>
      </c>
      <c r="S1231">
        <v>6.5739999999999998</v>
      </c>
      <c r="T1231">
        <v>229.07499999999999</v>
      </c>
      <c r="U1231">
        <v>5.0359999999999996</v>
      </c>
      <c r="V1231">
        <v>100</v>
      </c>
      <c r="W1231">
        <v>1.0880000000000001</v>
      </c>
      <c r="X1231">
        <v>1.337</v>
      </c>
      <c r="Y1231">
        <v>21.67</v>
      </c>
      <c r="Z1231">
        <v>21.81</v>
      </c>
      <c r="AA1231">
        <v>0.56999999999999995</v>
      </c>
      <c r="AB1231">
        <v>0</v>
      </c>
      <c r="AC1231" t="b">
        <v>1</v>
      </c>
      <c r="AI1231">
        <v>1379.731</v>
      </c>
      <c r="AJ1231">
        <v>229.93799999999999</v>
      </c>
      <c r="AK1231">
        <v>1379.7349999999999</v>
      </c>
      <c r="AL1231">
        <v>231.95699999999999</v>
      </c>
      <c r="AM1231">
        <v>4.0369999999999999</v>
      </c>
      <c r="AN1231">
        <v>8.8699999999999992</v>
      </c>
      <c r="AO1231">
        <v>12.1</v>
      </c>
      <c r="AP1231">
        <v>1.079</v>
      </c>
      <c r="AQ1231">
        <v>21.759</v>
      </c>
      <c r="AR1231">
        <v>0.873</v>
      </c>
      <c r="AS1231">
        <v>0.874</v>
      </c>
      <c r="AT1231">
        <v>0.16700000000000001</v>
      </c>
      <c r="AU1231">
        <v>3.5999999999999997E-2</v>
      </c>
      <c r="AV1231">
        <v>0.1</v>
      </c>
      <c r="AW1231">
        <v>0</v>
      </c>
      <c r="AX1231">
        <v>846691</v>
      </c>
      <c r="AY1231" t="b">
        <v>1</v>
      </c>
      <c r="AZ1231">
        <v>252.88200000000001</v>
      </c>
      <c r="BA1231">
        <v>1379.7339999999999</v>
      </c>
      <c r="BB1231">
        <v>8.5739999999999998</v>
      </c>
      <c r="BC1231">
        <v>228.124</v>
      </c>
      <c r="BD1231">
        <v>6.2949999999999999</v>
      </c>
      <c r="BE1231">
        <v>1379.7380000000001</v>
      </c>
      <c r="BF1231">
        <v>232.88</v>
      </c>
      <c r="BG1231">
        <v>8</v>
      </c>
      <c r="BH1231">
        <v>3</v>
      </c>
      <c r="BI1231">
        <v>6.5739999999999998</v>
      </c>
      <c r="BJ1231">
        <v>5.0359999999999996</v>
      </c>
      <c r="BK1231">
        <v>1.28</v>
      </c>
      <c r="BM1231" t="s">
        <v>144</v>
      </c>
      <c r="BN1231" t="s">
        <v>144</v>
      </c>
      <c r="BO1231" t="s">
        <v>3312</v>
      </c>
      <c r="BQ1231">
        <v>1</v>
      </c>
      <c r="BT1231" s="51" t="s">
        <v>3293</v>
      </c>
      <c r="CB1231" s="51">
        <v>12.1</v>
      </c>
      <c r="CC1231" s="51">
        <v>12.1</v>
      </c>
      <c r="CD1231" s="51">
        <v>2.3E-2</v>
      </c>
      <c r="CE1231" s="51">
        <v>0.04</v>
      </c>
      <c r="CF1231" s="51">
        <v>0.82099999999999995</v>
      </c>
      <c r="CG1231" t="b">
        <f t="shared" si="16"/>
        <v>1</v>
      </c>
    </row>
    <row r="1232" spans="1:85" hidden="1" x14ac:dyDescent="0.35">
      <c r="A1232" t="s">
        <v>1384</v>
      </c>
      <c r="B1232" t="s">
        <v>4171</v>
      </c>
      <c r="C1232" s="51">
        <v>1380.9659999999999</v>
      </c>
      <c r="D1232">
        <v>8.173</v>
      </c>
      <c r="E1232" s="68">
        <v>233.40600000000001</v>
      </c>
      <c r="F1232">
        <v>6.2949999999999999</v>
      </c>
      <c r="G1232" t="s">
        <v>3290</v>
      </c>
      <c r="I1232">
        <v>258.76</v>
      </c>
      <c r="J1232">
        <v>1380.9680000000001</v>
      </c>
      <c r="K1232" s="73">
        <v>236.75</v>
      </c>
      <c r="L1232">
        <v>5</v>
      </c>
      <c r="M1232">
        <v>1</v>
      </c>
      <c r="N1232" s="51" t="s">
        <v>4171</v>
      </c>
      <c r="O1232">
        <v>1.8</v>
      </c>
      <c r="P1232">
        <v>10</v>
      </c>
      <c r="Q1232">
        <v>8.173</v>
      </c>
      <c r="R1232">
        <v>1380.9659999999999</v>
      </c>
      <c r="S1232">
        <v>6.173</v>
      </c>
      <c r="T1232">
        <v>234.07499999999999</v>
      </c>
      <c r="U1232">
        <v>5.0359999999999996</v>
      </c>
      <c r="V1232">
        <v>100</v>
      </c>
      <c r="W1232">
        <v>1.0880000000000001</v>
      </c>
      <c r="X1232">
        <v>0.94899999999999995</v>
      </c>
      <c r="Y1232">
        <v>21.33</v>
      </c>
      <c r="Z1232">
        <v>21.81</v>
      </c>
      <c r="AA1232">
        <v>0.56999999999999995</v>
      </c>
      <c r="AB1232">
        <v>0</v>
      </c>
      <c r="AC1232" t="b">
        <v>1</v>
      </c>
      <c r="AI1232">
        <v>1380.9639999999999</v>
      </c>
      <c r="AJ1232">
        <v>235.25</v>
      </c>
      <c r="AK1232">
        <v>1380.9690000000001</v>
      </c>
      <c r="AL1232">
        <v>236.75200000000001</v>
      </c>
      <c r="AM1232">
        <v>3.0049999999999999</v>
      </c>
      <c r="AN1232">
        <v>9.58</v>
      </c>
      <c r="AO1232">
        <v>11.2</v>
      </c>
      <c r="AP1232">
        <v>0.375</v>
      </c>
      <c r="AQ1232">
        <v>21.731000000000002</v>
      </c>
      <c r="AR1232">
        <v>4.4729999999999999</v>
      </c>
      <c r="AS1232">
        <v>1.268</v>
      </c>
      <c r="AT1232">
        <v>0.46200000000000002</v>
      </c>
      <c r="AU1232">
        <v>0.12</v>
      </c>
      <c r="AV1232">
        <v>0.13300000000000001</v>
      </c>
      <c r="AW1232">
        <v>0</v>
      </c>
      <c r="AX1232">
        <v>850064</v>
      </c>
      <c r="AY1232" t="b">
        <v>1</v>
      </c>
      <c r="AZ1232">
        <v>258.76299999999998</v>
      </c>
      <c r="BA1232">
        <v>1380.9659999999999</v>
      </c>
      <c r="BB1232">
        <v>8.173</v>
      </c>
      <c r="BC1232">
        <v>233.40600000000001</v>
      </c>
      <c r="BD1232">
        <v>6.2949999999999999</v>
      </c>
      <c r="BE1232">
        <v>1380.9680000000001</v>
      </c>
      <c r="BF1232">
        <v>236.75</v>
      </c>
      <c r="BG1232">
        <v>7</v>
      </c>
      <c r="BH1232">
        <v>3</v>
      </c>
      <c r="BI1232">
        <v>6.173</v>
      </c>
      <c r="BJ1232">
        <v>5.0359999999999996</v>
      </c>
      <c r="BK1232">
        <v>1.1459999999999999</v>
      </c>
      <c r="BM1232" t="s">
        <v>2905</v>
      </c>
      <c r="BN1232" t="s">
        <v>2905</v>
      </c>
      <c r="BO1232" t="s">
        <v>3292</v>
      </c>
      <c r="BQ1232">
        <v>1</v>
      </c>
      <c r="BT1232" s="51" t="s">
        <v>3293</v>
      </c>
      <c r="CB1232" s="51">
        <v>11.2</v>
      </c>
      <c r="CC1232" s="51">
        <v>11.2</v>
      </c>
      <c r="CD1232" s="51">
        <v>2.5999999999999999E-2</v>
      </c>
      <c r="CE1232" s="51">
        <v>5.8999999999999997E-2</v>
      </c>
      <c r="CF1232" s="51">
        <v>0.40600000000000003</v>
      </c>
      <c r="CG1232" t="b">
        <f t="shared" si="16"/>
        <v>1</v>
      </c>
    </row>
    <row r="1233" spans="1:85" hidden="1" x14ac:dyDescent="0.35">
      <c r="A1233" t="s">
        <v>1385</v>
      </c>
      <c r="B1233" t="s">
        <v>4172</v>
      </c>
      <c r="C1233">
        <v>1381.069</v>
      </c>
      <c r="D1233">
        <v>33.792999999999999</v>
      </c>
      <c r="E1233">
        <v>150.47900000000001</v>
      </c>
      <c r="F1233">
        <v>91.400999999999996</v>
      </c>
      <c r="G1233" t="s">
        <v>2884</v>
      </c>
      <c r="I1233">
        <v>225</v>
      </c>
      <c r="J1233">
        <v>1381.0820000000001</v>
      </c>
      <c r="K1233" s="68">
        <v>202.89400000000001</v>
      </c>
      <c r="L1233">
        <v>0.80600000000000005</v>
      </c>
      <c r="M1233">
        <v>1</v>
      </c>
      <c r="N1233" t="s">
        <v>4172</v>
      </c>
      <c r="O1233">
        <v>1.744</v>
      </c>
      <c r="P1233">
        <v>0</v>
      </c>
      <c r="Q1233">
        <v>0</v>
      </c>
      <c r="R1233">
        <v>1381.0820000000001</v>
      </c>
      <c r="S1233">
        <v>0</v>
      </c>
      <c r="T1233">
        <v>202.89400000000001</v>
      </c>
      <c r="U1233">
        <v>0</v>
      </c>
      <c r="V1233">
        <v>0</v>
      </c>
      <c r="W1233">
        <v>0</v>
      </c>
      <c r="X1233">
        <v>0</v>
      </c>
      <c r="Y1233">
        <v>0</v>
      </c>
      <c r="Z1233">
        <v>0</v>
      </c>
      <c r="AA1233">
        <v>0</v>
      </c>
      <c r="AB1233">
        <v>0</v>
      </c>
      <c r="AC1233" t="b">
        <v>1</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c r="AY1233" t="b">
        <v>0</v>
      </c>
      <c r="AZ1233">
        <v>0</v>
      </c>
      <c r="BI1233">
        <v>0</v>
      </c>
      <c r="BJ1233">
        <v>0</v>
      </c>
      <c r="BK1233">
        <v>0</v>
      </c>
      <c r="BM1233" t="s">
        <v>2887</v>
      </c>
      <c r="BN1233" t="s">
        <v>2887</v>
      </c>
      <c r="BO1233" t="s">
        <v>2888</v>
      </c>
      <c r="BT1233"/>
      <c r="BU1233"/>
      <c r="BX1233"/>
      <c r="BY1233" t="s">
        <v>2903</v>
      </c>
      <c r="BZ1233"/>
      <c r="CA1233"/>
      <c r="CB1233"/>
      <c r="CC1233"/>
      <c r="CD1233">
        <v>0</v>
      </c>
      <c r="CE1233"/>
      <c r="CF1233">
        <v>0</v>
      </c>
    </row>
    <row r="1234" spans="1:85" hidden="1" x14ac:dyDescent="0.35">
      <c r="A1234" t="s">
        <v>1386</v>
      </c>
      <c r="B1234" t="s">
        <v>4173</v>
      </c>
      <c r="C1234">
        <v>1382.8810000000001</v>
      </c>
      <c r="D1234">
        <v>55.206000000000003</v>
      </c>
      <c r="E1234" s="68">
        <v>202.95699999999999</v>
      </c>
      <c r="F1234">
        <v>31.341000000000001</v>
      </c>
      <c r="G1234" t="s">
        <v>3502</v>
      </c>
      <c r="I1234">
        <v>240</v>
      </c>
      <c r="J1234">
        <v>1382.905</v>
      </c>
      <c r="K1234" s="73">
        <v>216.39699999999999</v>
      </c>
      <c r="L1234">
        <v>0.51100000000000001</v>
      </c>
      <c r="M1234">
        <v>0</v>
      </c>
      <c r="N1234" t="s">
        <v>4173</v>
      </c>
      <c r="P1234">
        <v>0</v>
      </c>
      <c r="Q1234">
        <v>0</v>
      </c>
      <c r="R1234">
        <v>1382.905</v>
      </c>
      <c r="S1234">
        <v>0</v>
      </c>
      <c r="T1234">
        <v>216.39699999999999</v>
      </c>
      <c r="U1234">
        <v>0</v>
      </c>
      <c r="V1234">
        <v>0</v>
      </c>
      <c r="W1234">
        <v>0</v>
      </c>
      <c r="X1234">
        <v>0</v>
      </c>
      <c r="Y1234">
        <v>0</v>
      </c>
      <c r="Z1234">
        <v>0</v>
      </c>
      <c r="AA1234">
        <v>0</v>
      </c>
      <c r="AB1234">
        <v>0</v>
      </c>
      <c r="AC1234" t="b">
        <v>1</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c r="AY1234" t="b">
        <v>0</v>
      </c>
      <c r="AZ1234">
        <v>0</v>
      </c>
      <c r="BA1234">
        <v>1382.875</v>
      </c>
      <c r="BB1234">
        <v>151.22999999999999</v>
      </c>
      <c r="BC1234">
        <v>199.501</v>
      </c>
      <c r="BD1234">
        <v>35.350999999999999</v>
      </c>
      <c r="BE1234">
        <v>1382.905</v>
      </c>
      <c r="BF1234">
        <v>216.39699999999999</v>
      </c>
      <c r="BG1234">
        <v>0.51100000000000001</v>
      </c>
      <c r="BH1234">
        <v>0</v>
      </c>
      <c r="BI1234">
        <v>0</v>
      </c>
      <c r="BJ1234">
        <v>0</v>
      </c>
      <c r="BK1234">
        <v>0</v>
      </c>
      <c r="BM1234" t="s">
        <v>144</v>
      </c>
      <c r="BN1234" t="s">
        <v>144</v>
      </c>
      <c r="BO1234" t="s">
        <v>3700</v>
      </c>
      <c r="BT1234"/>
      <c r="BU1234"/>
      <c r="BX1234" t="s">
        <v>3701</v>
      </c>
      <c r="BY1234" t="s">
        <v>2903</v>
      </c>
      <c r="BZ1234"/>
      <c r="CA1234"/>
      <c r="CB1234"/>
      <c r="CC1234"/>
      <c r="CD1234">
        <v>0</v>
      </c>
      <c r="CE1234"/>
      <c r="CF1234">
        <v>0</v>
      </c>
      <c r="CG1234" t="b">
        <f>IF(CE1234*100&lt;CC1234,TRUE,FALSE)</f>
        <v>0</v>
      </c>
    </row>
    <row r="1235" spans="1:85" hidden="1" x14ac:dyDescent="0.35">
      <c r="A1235" t="s">
        <v>1387</v>
      </c>
      <c r="B1235" t="s">
        <v>4174</v>
      </c>
      <c r="C1235">
        <v>1398.9649999999999</v>
      </c>
      <c r="D1235">
        <v>90.655000000000001</v>
      </c>
      <c r="E1235">
        <v>131.33500000000001</v>
      </c>
      <c r="F1235">
        <v>122.824</v>
      </c>
      <c r="G1235" t="s">
        <v>2884</v>
      </c>
      <c r="I1235">
        <v>225</v>
      </c>
      <c r="J1235">
        <v>1398.9760000000001</v>
      </c>
      <c r="K1235" s="68">
        <v>192.52799999999999</v>
      </c>
      <c r="L1235">
        <v>0.71099999999999997</v>
      </c>
      <c r="M1235">
        <v>1</v>
      </c>
      <c r="N1235" t="s">
        <v>4174</v>
      </c>
      <c r="O1235">
        <v>1.7470000000000001</v>
      </c>
      <c r="P1235">
        <v>0</v>
      </c>
      <c r="Q1235">
        <v>0</v>
      </c>
      <c r="R1235">
        <v>1398.9760000000001</v>
      </c>
      <c r="S1235">
        <v>0</v>
      </c>
      <c r="T1235">
        <v>192.52799999999999</v>
      </c>
      <c r="U1235">
        <v>0</v>
      </c>
      <c r="V1235">
        <v>0</v>
      </c>
      <c r="W1235">
        <v>0</v>
      </c>
      <c r="X1235">
        <v>0</v>
      </c>
      <c r="Y1235">
        <v>0</v>
      </c>
      <c r="Z1235">
        <v>0</v>
      </c>
      <c r="AA1235">
        <v>0</v>
      </c>
      <c r="AB1235">
        <v>0</v>
      </c>
      <c r="AC1235" t="b">
        <v>1</v>
      </c>
      <c r="AE1235">
        <v>0</v>
      </c>
      <c r="AF1235">
        <v>0</v>
      </c>
      <c r="AG1235">
        <v>0</v>
      </c>
      <c r="AH1235">
        <v>0</v>
      </c>
      <c r="AI1235">
        <v>0</v>
      </c>
      <c r="AJ1235">
        <v>0</v>
      </c>
      <c r="AK1235">
        <v>0</v>
      </c>
      <c r="AL1235">
        <v>0</v>
      </c>
      <c r="AM1235">
        <v>0</v>
      </c>
      <c r="AN1235">
        <v>0</v>
      </c>
      <c r="AO1235">
        <v>0</v>
      </c>
      <c r="AP1235">
        <v>0</v>
      </c>
      <c r="AQ1235">
        <v>0</v>
      </c>
      <c r="AR1235">
        <v>0</v>
      </c>
      <c r="AS1235">
        <v>0</v>
      </c>
      <c r="AT1235">
        <v>0</v>
      </c>
      <c r="AU1235">
        <v>0</v>
      </c>
      <c r="AV1235">
        <v>0</v>
      </c>
      <c r="AW1235">
        <v>0</v>
      </c>
      <c r="AX1235">
        <v>0</v>
      </c>
      <c r="AY1235" t="b">
        <v>0</v>
      </c>
      <c r="AZ1235">
        <v>0</v>
      </c>
      <c r="BI1235">
        <v>0</v>
      </c>
      <c r="BJ1235">
        <v>0</v>
      </c>
      <c r="BK1235">
        <v>0</v>
      </c>
      <c r="BM1235" t="s">
        <v>2887</v>
      </c>
      <c r="BN1235" t="s">
        <v>2887</v>
      </c>
      <c r="BO1235" t="s">
        <v>2888</v>
      </c>
      <c r="BT1235"/>
      <c r="BU1235"/>
      <c r="BX1235"/>
      <c r="BY1235" t="s">
        <v>2903</v>
      </c>
      <c r="BZ1235"/>
      <c r="CA1235"/>
      <c r="CB1235"/>
      <c r="CC1235"/>
      <c r="CD1235">
        <v>0</v>
      </c>
      <c r="CE1235"/>
      <c r="CF1235">
        <v>0</v>
      </c>
    </row>
    <row r="1236" spans="1:85" hidden="1" x14ac:dyDescent="0.35">
      <c r="A1236" t="s">
        <v>1388</v>
      </c>
      <c r="B1236" t="s">
        <v>4175</v>
      </c>
      <c r="C1236">
        <v>1417.0170000000001</v>
      </c>
      <c r="D1236">
        <v>19.736000000000001</v>
      </c>
      <c r="E1236">
        <v>288.68200000000002</v>
      </c>
      <c r="F1236">
        <v>7.117</v>
      </c>
      <c r="G1236" t="s">
        <v>2884</v>
      </c>
      <c r="I1236">
        <v>333.81</v>
      </c>
      <c r="J1236">
        <v>1417.028</v>
      </c>
      <c r="K1236" s="68">
        <v>295.52</v>
      </c>
      <c r="L1236">
        <v>8</v>
      </c>
      <c r="M1236">
        <v>3</v>
      </c>
      <c r="N1236" t="s">
        <v>4175</v>
      </c>
      <c r="O1236">
        <v>1.7709999999999999</v>
      </c>
      <c r="P1236">
        <v>10</v>
      </c>
      <c r="Q1236">
        <v>19.736000000000001</v>
      </c>
      <c r="R1236">
        <v>1417.019</v>
      </c>
      <c r="S1236">
        <v>15.789</v>
      </c>
      <c r="T1236">
        <v>290.05</v>
      </c>
      <c r="U1236">
        <v>5.6929999999999996</v>
      </c>
      <c r="V1236">
        <v>100</v>
      </c>
      <c r="W1236">
        <v>0.745</v>
      </c>
      <c r="X1236">
        <v>1.76</v>
      </c>
      <c r="Y1236">
        <v>21.64</v>
      </c>
      <c r="Z1236">
        <v>22.43</v>
      </c>
      <c r="AA1236">
        <v>0.61699999999999999</v>
      </c>
      <c r="AB1236">
        <v>0</v>
      </c>
      <c r="AC1236" t="b">
        <v>1</v>
      </c>
      <c r="BM1236" t="s">
        <v>3356</v>
      </c>
      <c r="BN1236" t="s">
        <v>3288</v>
      </c>
      <c r="BO1236" t="s">
        <v>2888</v>
      </c>
      <c r="BT1236"/>
      <c r="BU1236"/>
      <c r="BX1236"/>
      <c r="BZ1236"/>
      <c r="CA1236"/>
      <c r="CB1236"/>
      <c r="CC1236"/>
      <c r="CD1236">
        <v>0</v>
      </c>
      <c r="CE1236"/>
      <c r="CF1236">
        <v>0</v>
      </c>
    </row>
    <row r="1237" spans="1:85" hidden="1" x14ac:dyDescent="0.35">
      <c r="A1237" t="s">
        <v>1389</v>
      </c>
      <c r="B1237" t="s">
        <v>4176</v>
      </c>
      <c r="C1237">
        <v>1416.97</v>
      </c>
      <c r="D1237">
        <v>86.881</v>
      </c>
      <c r="E1237">
        <v>150.84700000000001</v>
      </c>
      <c r="F1237">
        <v>77.254999999999995</v>
      </c>
      <c r="G1237" t="s">
        <v>2884</v>
      </c>
      <c r="I1237">
        <v>225</v>
      </c>
      <c r="J1237">
        <v>1417.0309999999999</v>
      </c>
      <c r="K1237" s="68">
        <v>186.71199999999999</v>
      </c>
      <c r="L1237">
        <v>0.88600000000000001</v>
      </c>
      <c r="M1237">
        <v>1</v>
      </c>
      <c r="N1237" t="s">
        <v>4176</v>
      </c>
      <c r="O1237">
        <v>1.8049999999999999</v>
      </c>
      <c r="P1237">
        <v>0</v>
      </c>
      <c r="Q1237">
        <v>0</v>
      </c>
      <c r="R1237">
        <v>1417.0309999999999</v>
      </c>
      <c r="S1237">
        <v>0</v>
      </c>
      <c r="T1237">
        <v>186.71199999999999</v>
      </c>
      <c r="U1237">
        <v>0</v>
      </c>
      <c r="V1237">
        <v>0</v>
      </c>
      <c r="W1237">
        <v>0</v>
      </c>
      <c r="X1237">
        <v>0</v>
      </c>
      <c r="Y1237">
        <v>0</v>
      </c>
      <c r="Z1237">
        <v>0</v>
      </c>
      <c r="AA1237">
        <v>0</v>
      </c>
      <c r="AB1237">
        <v>0</v>
      </c>
      <c r="AC1237" t="b">
        <v>1</v>
      </c>
      <c r="AE1237">
        <v>0</v>
      </c>
      <c r="AF1237">
        <v>0</v>
      </c>
      <c r="AG1237">
        <v>0</v>
      </c>
      <c r="AH1237">
        <v>0</v>
      </c>
      <c r="AI1237">
        <v>0</v>
      </c>
      <c r="AJ1237">
        <v>0</v>
      </c>
      <c r="AK1237">
        <v>0</v>
      </c>
      <c r="AL1237">
        <v>0</v>
      </c>
      <c r="AM1237">
        <v>0</v>
      </c>
      <c r="AN1237">
        <v>0</v>
      </c>
      <c r="AO1237">
        <v>0</v>
      </c>
      <c r="AP1237">
        <v>0</v>
      </c>
      <c r="AQ1237">
        <v>0</v>
      </c>
      <c r="AR1237">
        <v>0</v>
      </c>
      <c r="AS1237">
        <v>0</v>
      </c>
      <c r="AT1237">
        <v>0</v>
      </c>
      <c r="AU1237">
        <v>0</v>
      </c>
      <c r="AV1237">
        <v>0</v>
      </c>
      <c r="AW1237">
        <v>0</v>
      </c>
      <c r="AX1237">
        <v>0</v>
      </c>
      <c r="AY1237" t="b">
        <v>0</v>
      </c>
      <c r="AZ1237">
        <v>0</v>
      </c>
      <c r="BI1237">
        <v>0</v>
      </c>
      <c r="BJ1237">
        <v>0</v>
      </c>
      <c r="BK1237">
        <v>0</v>
      </c>
      <c r="BM1237" t="s">
        <v>2905</v>
      </c>
      <c r="BN1237" t="s">
        <v>2887</v>
      </c>
      <c r="BO1237" t="s">
        <v>2888</v>
      </c>
      <c r="BT1237"/>
      <c r="BU1237"/>
      <c r="BX1237"/>
      <c r="BY1237" t="s">
        <v>2903</v>
      </c>
      <c r="BZ1237"/>
      <c r="CA1237"/>
      <c r="CB1237"/>
      <c r="CC1237"/>
      <c r="CD1237">
        <v>0</v>
      </c>
      <c r="CE1237"/>
      <c r="CF1237">
        <v>0</v>
      </c>
    </row>
    <row r="1238" spans="1:85" hidden="1" x14ac:dyDescent="0.35">
      <c r="A1238" t="s">
        <v>1390</v>
      </c>
      <c r="B1238" t="s">
        <v>4177</v>
      </c>
      <c r="C1238">
        <v>1450.271</v>
      </c>
      <c r="D1238">
        <v>77.754999999999995</v>
      </c>
      <c r="E1238">
        <v>157.07</v>
      </c>
      <c r="F1238">
        <v>68.149000000000001</v>
      </c>
      <c r="G1238" t="s">
        <v>2884</v>
      </c>
      <c r="I1238">
        <v>240</v>
      </c>
      <c r="J1238">
        <v>1450.3119999999999</v>
      </c>
      <c r="K1238" s="68">
        <v>182.898</v>
      </c>
      <c r="L1238">
        <v>0.76600000000000001</v>
      </c>
      <c r="M1238">
        <v>1</v>
      </c>
      <c r="N1238" t="s">
        <v>4177</v>
      </c>
      <c r="O1238">
        <v>1.7729999999999999</v>
      </c>
      <c r="P1238">
        <v>0</v>
      </c>
      <c r="Q1238">
        <v>0</v>
      </c>
      <c r="R1238">
        <v>1450.3119999999999</v>
      </c>
      <c r="S1238">
        <v>0</v>
      </c>
      <c r="T1238">
        <v>182.898</v>
      </c>
      <c r="U1238">
        <v>0</v>
      </c>
      <c r="V1238">
        <v>0</v>
      </c>
      <c r="W1238">
        <v>0</v>
      </c>
      <c r="X1238">
        <v>0</v>
      </c>
      <c r="Y1238">
        <v>0</v>
      </c>
      <c r="Z1238">
        <v>0</v>
      </c>
      <c r="AA1238">
        <v>0</v>
      </c>
      <c r="AB1238">
        <v>0</v>
      </c>
      <c r="AC1238" t="b">
        <v>1</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c r="AY1238" t="b">
        <v>0</v>
      </c>
      <c r="AZ1238">
        <v>0</v>
      </c>
      <c r="BI1238">
        <v>0</v>
      </c>
      <c r="BJ1238">
        <v>0</v>
      </c>
      <c r="BK1238">
        <v>0</v>
      </c>
      <c r="BM1238" t="s">
        <v>2887</v>
      </c>
      <c r="BN1238" t="s">
        <v>2887</v>
      </c>
      <c r="BO1238" t="s">
        <v>2888</v>
      </c>
      <c r="BT1238"/>
      <c r="BU1238"/>
      <c r="BX1238"/>
      <c r="BY1238" t="s">
        <v>2903</v>
      </c>
      <c r="BZ1238"/>
      <c r="CA1238"/>
      <c r="CB1238"/>
      <c r="CC1238"/>
      <c r="CD1238">
        <v>0</v>
      </c>
      <c r="CE1238"/>
      <c r="CF1238">
        <v>0</v>
      </c>
    </row>
    <row r="1239" spans="1:85" hidden="1" x14ac:dyDescent="0.35">
      <c r="A1239" t="s">
        <v>1391</v>
      </c>
      <c r="B1239" t="s">
        <v>4178</v>
      </c>
      <c r="C1239">
        <v>1450.32</v>
      </c>
      <c r="D1239">
        <v>15.988</v>
      </c>
      <c r="E1239">
        <v>323.49599999999998</v>
      </c>
      <c r="F1239">
        <v>6.2949999999999999</v>
      </c>
      <c r="G1239" t="s">
        <v>2884</v>
      </c>
      <c r="I1239">
        <v>21.24</v>
      </c>
      <c r="J1239">
        <v>1450.33</v>
      </c>
      <c r="K1239" s="68">
        <v>324.13</v>
      </c>
      <c r="L1239">
        <v>7</v>
      </c>
      <c r="M1239">
        <v>3</v>
      </c>
      <c r="N1239" t="s">
        <v>4178</v>
      </c>
      <c r="O1239">
        <v>1.736</v>
      </c>
      <c r="P1239">
        <v>10</v>
      </c>
      <c r="Q1239">
        <v>15.988</v>
      </c>
      <c r="R1239">
        <v>1450.3219999999999</v>
      </c>
      <c r="S1239">
        <v>12.79</v>
      </c>
      <c r="T1239">
        <v>323.62299999999999</v>
      </c>
      <c r="U1239">
        <v>5.0359999999999996</v>
      </c>
      <c r="V1239">
        <v>100</v>
      </c>
      <c r="W1239">
        <v>0.75900000000000001</v>
      </c>
      <c r="X1239">
        <v>1.2789999999999999</v>
      </c>
      <c r="Y1239">
        <v>22.88</v>
      </c>
      <c r="Z1239">
        <v>22.62</v>
      </c>
      <c r="AA1239">
        <v>0.621</v>
      </c>
      <c r="AB1239">
        <v>0</v>
      </c>
      <c r="AC1239" t="b">
        <v>1</v>
      </c>
      <c r="BM1239" t="s">
        <v>3356</v>
      </c>
      <c r="BN1239" t="s">
        <v>3288</v>
      </c>
      <c r="BO1239" t="s">
        <v>2888</v>
      </c>
      <c r="BT1239"/>
      <c r="BU1239"/>
      <c r="BX1239"/>
      <c r="BZ1239"/>
      <c r="CA1239"/>
      <c r="CB1239"/>
      <c r="CC1239"/>
      <c r="CD1239">
        <v>0</v>
      </c>
      <c r="CE1239"/>
      <c r="CF1239">
        <v>0</v>
      </c>
    </row>
    <row r="1240" spans="1:85" hidden="1" x14ac:dyDescent="0.35">
      <c r="A1240" t="s">
        <v>1392</v>
      </c>
      <c r="B1240" t="s">
        <v>4179</v>
      </c>
      <c r="C1240">
        <v>1468.1859999999999</v>
      </c>
      <c r="D1240">
        <v>85.710999999999999</v>
      </c>
      <c r="E1240">
        <v>318.33199999999999</v>
      </c>
      <c r="F1240">
        <v>60.039000000000001</v>
      </c>
      <c r="G1240" t="s">
        <v>2884</v>
      </c>
      <c r="I1240">
        <v>60</v>
      </c>
      <c r="J1240">
        <v>1468.2249999999999</v>
      </c>
      <c r="K1240" s="68">
        <v>356.91300000000001</v>
      </c>
      <c r="L1240">
        <v>0.75</v>
      </c>
      <c r="M1240">
        <v>1</v>
      </c>
      <c r="N1240" t="s">
        <v>4179</v>
      </c>
      <c r="O1240">
        <v>1.758</v>
      </c>
      <c r="P1240">
        <v>0</v>
      </c>
      <c r="Q1240">
        <v>0</v>
      </c>
      <c r="R1240">
        <v>1468.2249999999999</v>
      </c>
      <c r="S1240">
        <v>0</v>
      </c>
      <c r="T1240">
        <v>356.91300000000001</v>
      </c>
      <c r="U1240">
        <v>0</v>
      </c>
      <c r="V1240">
        <v>0</v>
      </c>
      <c r="W1240">
        <v>0</v>
      </c>
      <c r="X1240">
        <v>0</v>
      </c>
      <c r="Y1240">
        <v>0</v>
      </c>
      <c r="Z1240">
        <v>0</v>
      </c>
      <c r="AA1240">
        <v>0</v>
      </c>
      <c r="AB1240">
        <v>0</v>
      </c>
      <c r="AC1240" t="b">
        <v>1</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c r="AY1240" t="b">
        <v>0</v>
      </c>
      <c r="AZ1240">
        <v>0</v>
      </c>
      <c r="BI1240">
        <v>0</v>
      </c>
      <c r="BJ1240">
        <v>0</v>
      </c>
      <c r="BK1240">
        <v>0</v>
      </c>
      <c r="BM1240" t="s">
        <v>2887</v>
      </c>
      <c r="BN1240" t="s">
        <v>3288</v>
      </c>
      <c r="BO1240" t="s">
        <v>2888</v>
      </c>
      <c r="BT1240"/>
      <c r="BU1240"/>
      <c r="BX1240"/>
      <c r="BY1240" t="s">
        <v>2903</v>
      </c>
      <c r="BZ1240"/>
      <c r="CA1240"/>
      <c r="CB1240"/>
      <c r="CC1240"/>
      <c r="CD1240">
        <v>0</v>
      </c>
      <c r="CE1240"/>
      <c r="CF1240">
        <v>0</v>
      </c>
    </row>
    <row r="1241" spans="1:85" hidden="1" x14ac:dyDescent="0.35">
      <c r="A1241" t="s">
        <v>1393</v>
      </c>
      <c r="B1241" t="s">
        <v>4180</v>
      </c>
      <c r="C1241">
        <v>1468.2080000000001</v>
      </c>
      <c r="D1241">
        <v>34.347999999999999</v>
      </c>
      <c r="E1241">
        <v>352.67700000000002</v>
      </c>
      <c r="F1241">
        <v>18.274000000000001</v>
      </c>
      <c r="G1241" t="s">
        <v>2884</v>
      </c>
      <c r="I1241">
        <v>66.19</v>
      </c>
      <c r="J1241">
        <v>1468.2249999999999</v>
      </c>
      <c r="K1241" s="68">
        <v>3.1</v>
      </c>
      <c r="L1241">
        <v>10</v>
      </c>
      <c r="M1241">
        <v>3</v>
      </c>
      <c r="N1241" t="s">
        <v>4180</v>
      </c>
      <c r="O1241">
        <v>1.7889999999999999</v>
      </c>
      <c r="P1241">
        <v>10</v>
      </c>
      <c r="Q1241">
        <v>34.347999999999999</v>
      </c>
      <c r="R1241">
        <v>1468.211</v>
      </c>
      <c r="S1241">
        <v>27.478000000000002</v>
      </c>
      <c r="T1241">
        <v>354.76100000000002</v>
      </c>
      <c r="U1241">
        <v>14.619</v>
      </c>
      <c r="V1241">
        <v>100</v>
      </c>
      <c r="W1241">
        <v>1.131</v>
      </c>
      <c r="X1241">
        <v>3.6190000000000002</v>
      </c>
      <c r="Y1241">
        <v>21.625</v>
      </c>
      <c r="Z1241">
        <v>22.4</v>
      </c>
      <c r="AA1241">
        <v>0.61699999999999999</v>
      </c>
      <c r="AB1241">
        <v>0</v>
      </c>
      <c r="AC1241" t="b">
        <v>1</v>
      </c>
      <c r="BM1241" t="s">
        <v>2887</v>
      </c>
      <c r="BN1241" t="s">
        <v>2887</v>
      </c>
      <c r="BO1241" t="s">
        <v>2888</v>
      </c>
      <c r="BT1241"/>
      <c r="BU1241"/>
      <c r="BX1241"/>
      <c r="BZ1241"/>
      <c r="CA1241"/>
      <c r="CB1241"/>
      <c r="CC1241"/>
      <c r="CD1241">
        <v>0</v>
      </c>
      <c r="CE1241"/>
      <c r="CF1241">
        <v>0</v>
      </c>
    </row>
    <row r="1242" spans="1:85" hidden="1" x14ac:dyDescent="0.35">
      <c r="A1242" t="s">
        <v>1394</v>
      </c>
      <c r="B1242" t="s">
        <v>4181</v>
      </c>
      <c r="C1242">
        <v>1482.492</v>
      </c>
      <c r="D1242">
        <v>67.597999999999999</v>
      </c>
      <c r="E1242">
        <v>324.88099999999997</v>
      </c>
      <c r="F1242">
        <v>55.244999999999997</v>
      </c>
      <c r="G1242" t="s">
        <v>2884</v>
      </c>
      <c r="I1242">
        <v>60</v>
      </c>
      <c r="J1242">
        <v>1482.5029999999999</v>
      </c>
      <c r="K1242" s="68">
        <v>356.62099999999998</v>
      </c>
      <c r="L1242">
        <v>0.86099999999999999</v>
      </c>
      <c r="M1242">
        <v>1</v>
      </c>
      <c r="N1242" t="s">
        <v>4181</v>
      </c>
      <c r="O1242">
        <v>1.75</v>
      </c>
      <c r="P1242">
        <v>0</v>
      </c>
      <c r="Q1242">
        <v>0</v>
      </c>
      <c r="R1242">
        <v>1482.5029999999999</v>
      </c>
      <c r="S1242">
        <v>0</v>
      </c>
      <c r="T1242">
        <v>356.62099999999998</v>
      </c>
      <c r="U1242">
        <v>0</v>
      </c>
      <c r="V1242">
        <v>0</v>
      </c>
      <c r="W1242">
        <v>0</v>
      </c>
      <c r="X1242">
        <v>0</v>
      </c>
      <c r="Y1242">
        <v>0</v>
      </c>
      <c r="Z1242">
        <v>0</v>
      </c>
      <c r="AA1242">
        <v>0</v>
      </c>
      <c r="AB1242">
        <v>0</v>
      </c>
      <c r="AC1242" t="b">
        <v>1</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c r="AY1242" t="b">
        <v>0</v>
      </c>
      <c r="AZ1242">
        <v>0</v>
      </c>
      <c r="BI1242">
        <v>0</v>
      </c>
      <c r="BJ1242">
        <v>0</v>
      </c>
      <c r="BK1242">
        <v>0</v>
      </c>
      <c r="BM1242" t="s">
        <v>2887</v>
      </c>
      <c r="BN1242" t="s">
        <v>3288</v>
      </c>
      <c r="BO1242" t="s">
        <v>2888</v>
      </c>
      <c r="BT1242"/>
      <c r="BU1242"/>
      <c r="BX1242"/>
      <c r="BY1242" t="s">
        <v>2903</v>
      </c>
      <c r="BZ1242"/>
      <c r="CA1242"/>
      <c r="CB1242"/>
      <c r="CC1242"/>
      <c r="CD1242">
        <v>0</v>
      </c>
      <c r="CE1242"/>
      <c r="CF1242">
        <v>0</v>
      </c>
    </row>
    <row r="1243" spans="1:85" hidden="1" x14ac:dyDescent="0.35">
      <c r="A1243" t="s">
        <v>1395</v>
      </c>
      <c r="B1243" t="s">
        <v>4182</v>
      </c>
      <c r="C1243" s="51">
        <v>1483.258</v>
      </c>
      <c r="D1243">
        <v>10.862</v>
      </c>
      <c r="E1243" s="68">
        <v>153</v>
      </c>
      <c r="F1243">
        <v>6.2949999999999999</v>
      </c>
      <c r="G1243" t="s">
        <v>3290</v>
      </c>
      <c r="I1243">
        <v>218.76</v>
      </c>
      <c r="J1243">
        <v>1483.2639999999999</v>
      </c>
      <c r="K1243" s="73">
        <v>155.28</v>
      </c>
      <c r="L1243">
        <v>5</v>
      </c>
      <c r="M1243">
        <v>1</v>
      </c>
      <c r="N1243" s="51" t="s">
        <v>4182</v>
      </c>
      <c r="O1243">
        <v>1.7829999999999999</v>
      </c>
      <c r="P1243">
        <v>10</v>
      </c>
      <c r="Q1243">
        <v>10.862</v>
      </c>
      <c r="R1243">
        <v>1483.259</v>
      </c>
      <c r="S1243">
        <v>8.69</v>
      </c>
      <c r="T1243">
        <v>153.45599999999999</v>
      </c>
      <c r="U1243">
        <v>5.0359999999999996</v>
      </c>
      <c r="V1243">
        <v>100</v>
      </c>
      <c r="W1243">
        <v>1.085</v>
      </c>
      <c r="X1243">
        <v>0.94</v>
      </c>
      <c r="Y1243">
        <v>22.17</v>
      </c>
      <c r="Z1243">
        <v>22.151</v>
      </c>
      <c r="AA1243">
        <v>0.61199999999999999</v>
      </c>
      <c r="AB1243">
        <v>0</v>
      </c>
      <c r="AC1243" t="b">
        <v>1</v>
      </c>
      <c r="AI1243">
        <v>1483.258</v>
      </c>
      <c r="AJ1243">
        <v>153.26</v>
      </c>
      <c r="AK1243">
        <v>1483.2629999999999</v>
      </c>
      <c r="AL1243">
        <v>154.95500000000001</v>
      </c>
      <c r="AM1243">
        <v>3.391</v>
      </c>
      <c r="AN1243">
        <v>8.74</v>
      </c>
      <c r="AO1243">
        <v>11.33</v>
      </c>
      <c r="AP1243">
        <v>0.61699999999999999</v>
      </c>
      <c r="AQ1243">
        <v>22.1</v>
      </c>
      <c r="AR1243">
        <v>4.5970000000000004</v>
      </c>
      <c r="AS1243">
        <v>13.452</v>
      </c>
      <c r="AT1243">
        <v>9.4E-2</v>
      </c>
      <c r="AU1243">
        <v>0.188</v>
      </c>
      <c r="AV1243">
        <v>0.22900000000000001</v>
      </c>
      <c r="AW1243">
        <v>0</v>
      </c>
      <c r="AX1243">
        <v>853437</v>
      </c>
      <c r="AY1243" t="b">
        <v>1</v>
      </c>
      <c r="AZ1243">
        <v>218.43600000000001</v>
      </c>
      <c r="BA1243">
        <v>1483.258</v>
      </c>
      <c r="BB1243">
        <v>10.862</v>
      </c>
      <c r="BC1243">
        <v>153</v>
      </c>
      <c r="BD1243">
        <v>6.2949999999999999</v>
      </c>
      <c r="BE1243">
        <v>1483.2639999999999</v>
      </c>
      <c r="BF1243">
        <v>155.28</v>
      </c>
      <c r="BG1243">
        <v>6</v>
      </c>
      <c r="BH1243">
        <v>3</v>
      </c>
      <c r="BM1243" t="s">
        <v>144</v>
      </c>
      <c r="BN1243" t="s">
        <v>144</v>
      </c>
      <c r="BO1243" t="s">
        <v>3296</v>
      </c>
      <c r="BQ1243">
        <v>11</v>
      </c>
      <c r="BT1243" s="51" t="s">
        <v>3293</v>
      </c>
      <c r="BV1243" t="s">
        <v>3294</v>
      </c>
      <c r="CB1243" s="51">
        <v>11.33</v>
      </c>
      <c r="CC1243" s="51">
        <v>11.33</v>
      </c>
      <c r="CD1243" s="51">
        <v>0</v>
      </c>
      <c r="CE1243" s="51">
        <v>-1E-3</v>
      </c>
      <c r="CF1243" s="51">
        <v>0.70899999999999996</v>
      </c>
      <c r="CG1243" t="b">
        <f t="shared" ref="CG1243:CG1306" si="17">IF(CE1243*100&lt;CC1243,TRUE,FALSE)</f>
        <v>1</v>
      </c>
    </row>
    <row r="1244" spans="1:85" hidden="1" x14ac:dyDescent="0.35">
      <c r="A1244" t="s">
        <v>1396</v>
      </c>
      <c r="B1244" t="s">
        <v>4183</v>
      </c>
      <c r="C1244" s="51">
        <v>1483.2909999999999</v>
      </c>
      <c r="D1244">
        <v>8.7149999999999999</v>
      </c>
      <c r="E1244" s="68">
        <v>148.79400000000001</v>
      </c>
      <c r="F1244">
        <v>6.2949999999999999</v>
      </c>
      <c r="G1244" t="s">
        <v>3290</v>
      </c>
      <c r="I1244">
        <v>213.81</v>
      </c>
      <c r="J1244">
        <v>1483.2950000000001</v>
      </c>
      <c r="K1244" s="73">
        <v>150.33000000000001</v>
      </c>
      <c r="L1244">
        <v>7</v>
      </c>
      <c r="M1244">
        <v>1</v>
      </c>
      <c r="N1244" s="51" t="s">
        <v>4183</v>
      </c>
      <c r="O1244">
        <v>1.7789999999999999</v>
      </c>
      <c r="P1244">
        <v>10</v>
      </c>
      <c r="Q1244">
        <v>8.7149999999999999</v>
      </c>
      <c r="R1244">
        <v>1483.2919999999999</v>
      </c>
      <c r="S1244">
        <v>6.7149999999999999</v>
      </c>
      <c r="T1244">
        <v>149.101</v>
      </c>
      <c r="U1244">
        <v>5.0359999999999996</v>
      </c>
      <c r="V1244">
        <v>100</v>
      </c>
      <c r="W1244">
        <v>1.085</v>
      </c>
      <c r="X1244">
        <v>1.3979999999999999</v>
      </c>
      <c r="Y1244">
        <v>21.95</v>
      </c>
      <c r="Z1244">
        <v>22.151</v>
      </c>
      <c r="AA1244">
        <v>0.61199999999999999</v>
      </c>
      <c r="AB1244">
        <v>0</v>
      </c>
      <c r="AC1244" t="b">
        <v>1</v>
      </c>
      <c r="AI1244">
        <v>1483.29</v>
      </c>
      <c r="AJ1244">
        <v>147.75800000000001</v>
      </c>
      <c r="AK1244">
        <v>1483.2940000000001</v>
      </c>
      <c r="AL1244">
        <v>149.49100000000001</v>
      </c>
      <c r="AM1244">
        <v>3.4660000000000002</v>
      </c>
      <c r="AN1244">
        <v>9.31</v>
      </c>
      <c r="AO1244">
        <v>11.48</v>
      </c>
      <c r="AP1244">
        <v>0.97499999999999998</v>
      </c>
      <c r="AQ1244">
        <v>22.091000000000001</v>
      </c>
      <c r="AR1244">
        <v>3.778</v>
      </c>
      <c r="AS1244">
        <v>11.144</v>
      </c>
      <c r="AT1244">
        <v>5.7000000000000002E-2</v>
      </c>
      <c r="AU1244">
        <v>0.188</v>
      </c>
      <c r="AV1244">
        <v>0.13100000000000001</v>
      </c>
      <c r="AW1244">
        <v>0</v>
      </c>
      <c r="AX1244">
        <v>856810</v>
      </c>
      <c r="AY1244" t="b">
        <v>1</v>
      </c>
      <c r="AZ1244">
        <v>212.97499999999999</v>
      </c>
      <c r="BA1244">
        <v>1483.2909999999999</v>
      </c>
      <c r="BB1244">
        <v>8.7149999999999999</v>
      </c>
      <c r="BC1244">
        <v>148.79400000000001</v>
      </c>
      <c r="BD1244">
        <v>6.2949999999999999</v>
      </c>
      <c r="BE1244">
        <v>1483.2950000000001</v>
      </c>
      <c r="BF1244">
        <v>150.33000000000001</v>
      </c>
      <c r="BG1244">
        <v>8</v>
      </c>
      <c r="BH1244">
        <v>3</v>
      </c>
      <c r="BM1244" t="s">
        <v>144</v>
      </c>
      <c r="BN1244" t="s">
        <v>144</v>
      </c>
      <c r="BO1244" t="s">
        <v>3296</v>
      </c>
      <c r="BQ1244">
        <v>11</v>
      </c>
      <c r="BT1244" s="51" t="s">
        <v>3293</v>
      </c>
      <c r="CB1244" s="51">
        <v>11.48</v>
      </c>
      <c r="CC1244" s="51">
        <v>11.48</v>
      </c>
      <c r="CD1244" s="51">
        <v>1.0999999999999999E-2</v>
      </c>
      <c r="CE1244" s="51">
        <v>1.7999999999999999E-2</v>
      </c>
      <c r="CF1244" s="51">
        <v>0.71499999999999997</v>
      </c>
      <c r="CG1244" t="b">
        <f t="shared" si="17"/>
        <v>1</v>
      </c>
    </row>
    <row r="1245" spans="1:85" hidden="1" x14ac:dyDescent="0.35">
      <c r="A1245" t="s">
        <v>1397</v>
      </c>
      <c r="B1245" t="s">
        <v>4184</v>
      </c>
      <c r="C1245" s="51">
        <v>1483.4780000000001</v>
      </c>
      <c r="D1245">
        <v>10.007</v>
      </c>
      <c r="E1245" s="68">
        <v>168.821</v>
      </c>
      <c r="F1245">
        <v>6.2949999999999999</v>
      </c>
      <c r="G1245" t="s">
        <v>3290</v>
      </c>
      <c r="I1245">
        <v>233.81</v>
      </c>
      <c r="J1245">
        <v>1483.4829999999999</v>
      </c>
      <c r="K1245" s="73">
        <v>170.38</v>
      </c>
      <c r="L1245">
        <v>5</v>
      </c>
      <c r="M1245">
        <v>1</v>
      </c>
      <c r="N1245" s="51" t="s">
        <v>4184</v>
      </c>
      <c r="O1245">
        <v>1.8029999999999999</v>
      </c>
      <c r="P1245">
        <v>10</v>
      </c>
      <c r="Q1245">
        <v>10.007</v>
      </c>
      <c r="R1245">
        <v>1483.479</v>
      </c>
      <c r="S1245">
        <v>8.0060000000000002</v>
      </c>
      <c r="T1245">
        <v>169.13300000000001</v>
      </c>
      <c r="U1245">
        <v>5.0359999999999996</v>
      </c>
      <c r="V1245">
        <v>100</v>
      </c>
      <c r="W1245">
        <v>1.085</v>
      </c>
      <c r="X1245">
        <v>0.92400000000000004</v>
      </c>
      <c r="Y1245">
        <v>22.51</v>
      </c>
      <c r="Z1245">
        <v>22.151</v>
      </c>
      <c r="AA1245">
        <v>0.61199999999999999</v>
      </c>
      <c r="AB1245">
        <v>0</v>
      </c>
      <c r="AC1245" t="b">
        <v>1</v>
      </c>
      <c r="AI1245">
        <v>1483.4760000000001</v>
      </c>
      <c r="AJ1245">
        <v>168.13300000000001</v>
      </c>
      <c r="AK1245">
        <v>1483.481</v>
      </c>
      <c r="AL1245">
        <v>169.71100000000001</v>
      </c>
      <c r="AM1245">
        <v>3.1560000000000001</v>
      </c>
      <c r="AN1245">
        <v>9.8000000000000007</v>
      </c>
      <c r="AO1245">
        <v>11.29</v>
      </c>
      <c r="AP1245">
        <v>0.66300000000000003</v>
      </c>
      <c r="AQ1245">
        <v>22.047000000000001</v>
      </c>
      <c r="AR1245">
        <v>3.4580000000000002</v>
      </c>
      <c r="AS1245">
        <v>9.9160000000000004</v>
      </c>
      <c r="AT1245">
        <v>5.0000000000000001E-3</v>
      </c>
      <c r="AU1245">
        <v>0.52700000000000002</v>
      </c>
      <c r="AV1245">
        <v>0.41</v>
      </c>
      <c r="AW1245">
        <v>0</v>
      </c>
      <c r="AX1245">
        <v>860183</v>
      </c>
      <c r="AY1245" t="b">
        <v>1</v>
      </c>
      <c r="AZ1245">
        <v>233.13900000000001</v>
      </c>
      <c r="BA1245">
        <v>1483.4780000000001</v>
      </c>
      <c r="BB1245">
        <v>10.007</v>
      </c>
      <c r="BC1245">
        <v>168.821</v>
      </c>
      <c r="BD1245">
        <v>6.2949999999999999</v>
      </c>
      <c r="BE1245">
        <v>1483.4829999999999</v>
      </c>
      <c r="BF1245">
        <v>170.38</v>
      </c>
      <c r="BG1245">
        <v>5</v>
      </c>
      <c r="BH1245">
        <v>3</v>
      </c>
      <c r="BM1245" t="s">
        <v>144</v>
      </c>
      <c r="BN1245" t="s">
        <v>144</v>
      </c>
      <c r="BO1245" t="s">
        <v>3303</v>
      </c>
      <c r="BQ1245">
        <v>11</v>
      </c>
      <c r="BT1245" s="51" t="s">
        <v>3293</v>
      </c>
      <c r="BV1245" t="s">
        <v>3294</v>
      </c>
      <c r="CB1245" s="51">
        <v>11.29</v>
      </c>
      <c r="CC1245" s="51">
        <v>11.29</v>
      </c>
      <c r="CD1245" s="51">
        <v>1.7000000000000001E-2</v>
      </c>
      <c r="CE1245" s="51">
        <v>3.9E-2</v>
      </c>
      <c r="CF1245" s="51">
        <v>0.56399999999999995</v>
      </c>
      <c r="CG1245" t="b">
        <f t="shared" si="17"/>
        <v>1</v>
      </c>
    </row>
    <row r="1246" spans="1:85" hidden="1" x14ac:dyDescent="0.35">
      <c r="A1246" t="s">
        <v>1398</v>
      </c>
      <c r="B1246" t="s">
        <v>4185</v>
      </c>
      <c r="C1246" s="51">
        <v>1483.722</v>
      </c>
      <c r="D1246">
        <v>11.276999999999999</v>
      </c>
      <c r="E1246" s="68">
        <v>151.083</v>
      </c>
      <c r="F1246">
        <v>6.2949999999999999</v>
      </c>
      <c r="G1246" t="s">
        <v>3290</v>
      </c>
      <c r="I1246">
        <v>218.76</v>
      </c>
      <c r="J1246">
        <v>1483.7249999999999</v>
      </c>
      <c r="K1246" s="73">
        <v>155.28</v>
      </c>
      <c r="L1246">
        <v>6</v>
      </c>
      <c r="M1246">
        <v>1</v>
      </c>
      <c r="N1246" s="51" t="s">
        <v>4185</v>
      </c>
      <c r="O1246">
        <v>1.829</v>
      </c>
      <c r="P1246">
        <v>10</v>
      </c>
      <c r="Q1246">
        <v>11.276999999999999</v>
      </c>
      <c r="R1246">
        <v>1483.723</v>
      </c>
      <c r="S1246">
        <v>9.0210000000000008</v>
      </c>
      <c r="T1246">
        <v>151.923</v>
      </c>
      <c r="U1246">
        <v>5.0359999999999996</v>
      </c>
      <c r="V1246">
        <v>100</v>
      </c>
      <c r="W1246">
        <v>1.085</v>
      </c>
      <c r="X1246">
        <v>1.19</v>
      </c>
      <c r="Y1246">
        <v>21.984999999999999</v>
      </c>
      <c r="Z1246">
        <v>22.151</v>
      </c>
      <c r="AA1246">
        <v>0.61199999999999999</v>
      </c>
      <c r="AB1246">
        <v>0</v>
      </c>
      <c r="AC1246" t="b">
        <v>1</v>
      </c>
      <c r="AI1246">
        <v>1483.722</v>
      </c>
      <c r="AJ1246">
        <v>152.62100000000001</v>
      </c>
      <c r="AK1246">
        <v>1483.7270000000001</v>
      </c>
      <c r="AL1246">
        <v>154.53700000000001</v>
      </c>
      <c r="AM1246">
        <v>3.8319999999999999</v>
      </c>
      <c r="AN1246">
        <v>10.42</v>
      </c>
      <c r="AO1246">
        <v>12.89</v>
      </c>
      <c r="AP1246">
        <v>0.77700000000000002</v>
      </c>
      <c r="AQ1246">
        <v>21.97</v>
      </c>
      <c r="AR1246">
        <v>6.9210000000000003</v>
      </c>
      <c r="AS1246">
        <v>1.42</v>
      </c>
      <c r="AT1246">
        <v>4.0000000000000001E-3</v>
      </c>
      <c r="AU1246">
        <v>0.39200000000000002</v>
      </c>
      <c r="AV1246">
        <v>0.19</v>
      </c>
      <c r="AW1246">
        <v>0</v>
      </c>
      <c r="AX1246">
        <v>863556</v>
      </c>
      <c r="AY1246" t="b">
        <v>1</v>
      </c>
      <c r="AZ1246">
        <v>218.01599999999999</v>
      </c>
      <c r="BA1246">
        <v>1483.722</v>
      </c>
      <c r="BB1246">
        <v>11.276999999999999</v>
      </c>
      <c r="BC1246">
        <v>151.083</v>
      </c>
      <c r="BD1246">
        <v>6.2949999999999999</v>
      </c>
      <c r="BE1246">
        <v>1483.7249999999999</v>
      </c>
      <c r="BF1246">
        <v>155.28</v>
      </c>
      <c r="BG1246">
        <v>7</v>
      </c>
      <c r="BH1246">
        <v>3</v>
      </c>
      <c r="BM1246" t="s">
        <v>144</v>
      </c>
      <c r="BN1246" t="s">
        <v>144</v>
      </c>
      <c r="BO1246" t="s">
        <v>3296</v>
      </c>
      <c r="BQ1246">
        <v>11</v>
      </c>
      <c r="BT1246" s="51" t="s">
        <v>3293</v>
      </c>
      <c r="BV1246" t="s">
        <v>3294</v>
      </c>
      <c r="CB1246" s="51">
        <v>12.89</v>
      </c>
      <c r="CC1246" s="51">
        <v>12.89</v>
      </c>
      <c r="CD1246" s="51">
        <v>-2E-3</v>
      </c>
      <c r="CE1246" s="51">
        <v>-4.0000000000000001E-3</v>
      </c>
      <c r="CF1246" s="51">
        <v>0.75800000000000001</v>
      </c>
      <c r="CG1246" t="b">
        <f t="shared" si="17"/>
        <v>1</v>
      </c>
    </row>
    <row r="1247" spans="1:85" hidden="1" x14ac:dyDescent="0.35">
      <c r="A1247" t="s">
        <v>1399</v>
      </c>
      <c r="B1247" t="s">
        <v>4186</v>
      </c>
      <c r="C1247" s="51">
        <v>1484.498</v>
      </c>
      <c r="D1247">
        <v>11.821</v>
      </c>
      <c r="E1247" s="68">
        <v>149.66399999999999</v>
      </c>
      <c r="F1247">
        <v>6.2949999999999999</v>
      </c>
      <c r="G1247" t="s">
        <v>3290</v>
      </c>
      <c r="I1247">
        <v>213.81</v>
      </c>
      <c r="J1247">
        <v>1484.5039999999999</v>
      </c>
      <c r="K1247" s="73">
        <v>150.31</v>
      </c>
      <c r="L1247">
        <v>5</v>
      </c>
      <c r="M1247">
        <v>1</v>
      </c>
      <c r="N1247" s="51" t="s">
        <v>4186</v>
      </c>
      <c r="O1247">
        <v>1.829</v>
      </c>
      <c r="P1247">
        <v>10</v>
      </c>
      <c r="Q1247">
        <v>11.821</v>
      </c>
      <c r="R1247">
        <v>1484.499</v>
      </c>
      <c r="S1247">
        <v>9.4570000000000007</v>
      </c>
      <c r="T1247">
        <v>149.79300000000001</v>
      </c>
      <c r="U1247">
        <v>5.0359999999999996</v>
      </c>
      <c r="V1247">
        <v>100</v>
      </c>
      <c r="W1247">
        <v>1.085</v>
      </c>
      <c r="X1247">
        <v>1.024</v>
      </c>
      <c r="Y1247">
        <v>21.86</v>
      </c>
      <c r="Z1247">
        <v>22.151</v>
      </c>
      <c r="AA1247">
        <v>0.61199999999999999</v>
      </c>
      <c r="AB1247">
        <v>0</v>
      </c>
      <c r="AC1247" t="b">
        <v>1</v>
      </c>
      <c r="AI1247">
        <v>1484.4970000000001</v>
      </c>
      <c r="AJ1247">
        <v>148.54</v>
      </c>
      <c r="AK1247">
        <v>1484.502</v>
      </c>
      <c r="AL1247">
        <v>150.31399999999999</v>
      </c>
      <c r="AM1247">
        <v>3.5459999999999998</v>
      </c>
      <c r="AN1247">
        <v>11.37</v>
      </c>
      <c r="AO1247">
        <v>10.68</v>
      </c>
      <c r="AP1247">
        <v>0.67</v>
      </c>
      <c r="AQ1247">
        <v>22.033000000000001</v>
      </c>
      <c r="AR1247">
        <v>1.123</v>
      </c>
      <c r="AS1247">
        <v>12.781000000000001</v>
      </c>
      <c r="AT1247">
        <v>2E-3</v>
      </c>
      <c r="AU1247">
        <v>0.29199999999999998</v>
      </c>
      <c r="AV1247">
        <v>0.16600000000000001</v>
      </c>
      <c r="AW1247">
        <v>0</v>
      </c>
      <c r="AX1247">
        <v>866929</v>
      </c>
      <c r="AY1247" t="b">
        <v>1</v>
      </c>
      <c r="AZ1247">
        <v>213.816</v>
      </c>
      <c r="BA1247">
        <v>1484.498</v>
      </c>
      <c r="BB1247">
        <v>11.821</v>
      </c>
      <c r="BC1247">
        <v>149.66399999999999</v>
      </c>
      <c r="BD1247">
        <v>6.2949999999999999</v>
      </c>
      <c r="BE1247">
        <v>1484.5039999999999</v>
      </c>
      <c r="BF1247">
        <v>150.31</v>
      </c>
      <c r="BG1247">
        <v>6</v>
      </c>
      <c r="BH1247">
        <v>3</v>
      </c>
      <c r="BM1247" t="s">
        <v>144</v>
      </c>
      <c r="BN1247" t="s">
        <v>144</v>
      </c>
      <c r="BO1247" t="s">
        <v>3296</v>
      </c>
      <c r="BQ1247">
        <v>1</v>
      </c>
      <c r="BT1247" s="51" t="s">
        <v>3293</v>
      </c>
      <c r="BV1247" t="s">
        <v>3294</v>
      </c>
      <c r="CB1247" s="51">
        <v>10.68</v>
      </c>
      <c r="CC1247" s="51">
        <v>10.68</v>
      </c>
      <c r="CD1247" s="51">
        <v>1.2E-2</v>
      </c>
      <c r="CE1247" s="51">
        <v>2.7E-2</v>
      </c>
      <c r="CF1247" s="51">
        <v>0.71199999999999997</v>
      </c>
      <c r="CG1247" t="b">
        <f t="shared" si="17"/>
        <v>1</v>
      </c>
    </row>
    <row r="1248" spans="1:85" hidden="1" x14ac:dyDescent="0.35">
      <c r="A1248" t="s">
        <v>1400</v>
      </c>
      <c r="B1248" t="s">
        <v>4187</v>
      </c>
      <c r="C1248" s="51">
        <v>1484.713</v>
      </c>
      <c r="D1248">
        <v>8</v>
      </c>
      <c r="E1248" s="68">
        <v>153.21199999999999</v>
      </c>
      <c r="F1248">
        <v>6.2949999999999999</v>
      </c>
      <c r="G1248" t="s">
        <v>3290</v>
      </c>
      <c r="I1248">
        <v>218.76</v>
      </c>
      <c r="J1248">
        <v>1484.7180000000001</v>
      </c>
      <c r="K1248" s="73">
        <v>155.31</v>
      </c>
      <c r="L1248">
        <v>5</v>
      </c>
      <c r="M1248">
        <v>1</v>
      </c>
      <c r="N1248" s="51" t="s">
        <v>4187</v>
      </c>
      <c r="O1248">
        <v>1.869</v>
      </c>
      <c r="P1248">
        <v>10</v>
      </c>
      <c r="Q1248">
        <v>8</v>
      </c>
      <c r="R1248">
        <v>1484.7139999999999</v>
      </c>
      <c r="S1248">
        <v>6</v>
      </c>
      <c r="T1248">
        <v>153.631</v>
      </c>
      <c r="U1248">
        <v>5.0359999999999996</v>
      </c>
      <c r="V1248">
        <v>100</v>
      </c>
      <c r="W1248">
        <v>1.085</v>
      </c>
      <c r="X1248">
        <v>0.98</v>
      </c>
      <c r="Y1248">
        <v>22.08</v>
      </c>
      <c r="Z1248">
        <v>22.151</v>
      </c>
      <c r="AA1248">
        <v>0.61199999999999999</v>
      </c>
      <c r="AB1248">
        <v>0</v>
      </c>
      <c r="AC1248" t="b">
        <v>1</v>
      </c>
      <c r="AI1248">
        <v>1484.712</v>
      </c>
      <c r="AJ1248">
        <v>153.71100000000001</v>
      </c>
      <c r="AK1248">
        <v>1484.7159999999999</v>
      </c>
      <c r="AL1248">
        <v>155.40199999999999</v>
      </c>
      <c r="AM1248">
        <v>3.383</v>
      </c>
      <c r="AN1248">
        <v>8.73</v>
      </c>
      <c r="AO1248">
        <v>11.81</v>
      </c>
      <c r="AP1248">
        <v>0.627</v>
      </c>
      <c r="AQ1248">
        <v>22.055</v>
      </c>
      <c r="AR1248">
        <v>8.032</v>
      </c>
      <c r="AS1248">
        <v>16.733000000000001</v>
      </c>
      <c r="AT1248">
        <v>4.0000000000000001E-3</v>
      </c>
      <c r="AU1248">
        <v>0.29199999999999998</v>
      </c>
      <c r="AV1248">
        <v>0.34399999999999997</v>
      </c>
      <c r="AW1248">
        <v>0</v>
      </c>
      <c r="AX1248">
        <v>870302</v>
      </c>
      <c r="AY1248" t="b">
        <v>1</v>
      </c>
      <c r="AZ1248">
        <v>218.85599999999999</v>
      </c>
      <c r="BA1248">
        <v>1484.713</v>
      </c>
      <c r="BB1248">
        <v>8</v>
      </c>
      <c r="BC1248">
        <v>153.21199999999999</v>
      </c>
      <c r="BD1248">
        <v>6.2949999999999999</v>
      </c>
      <c r="BE1248">
        <v>1484.7180000000001</v>
      </c>
      <c r="BF1248">
        <v>155.31</v>
      </c>
      <c r="BG1248">
        <v>5</v>
      </c>
      <c r="BH1248">
        <v>3</v>
      </c>
      <c r="BI1248">
        <v>6</v>
      </c>
      <c r="BJ1248">
        <v>5.0359999999999996</v>
      </c>
      <c r="BK1248">
        <v>0.93100000000000005</v>
      </c>
      <c r="BM1248" t="s">
        <v>144</v>
      </c>
      <c r="BN1248" t="s">
        <v>144</v>
      </c>
      <c r="BO1248" t="s">
        <v>3312</v>
      </c>
      <c r="BQ1248">
        <v>1</v>
      </c>
      <c r="BT1248" s="51" t="s">
        <v>3293</v>
      </c>
      <c r="BV1248" t="s">
        <v>3294</v>
      </c>
      <c r="CB1248" s="51">
        <v>11.81</v>
      </c>
      <c r="CC1248" s="51">
        <v>11.81</v>
      </c>
      <c r="CD1248" s="51">
        <v>1.4999999999999999E-2</v>
      </c>
      <c r="CE1248" s="51">
        <v>3.5000000000000003E-2</v>
      </c>
      <c r="CF1248" s="51">
        <v>0.67600000000000005</v>
      </c>
      <c r="CG1248" t="b">
        <f t="shared" si="17"/>
        <v>1</v>
      </c>
    </row>
    <row r="1249" spans="1:85" hidden="1" x14ac:dyDescent="0.35">
      <c r="A1249" t="s">
        <v>1401</v>
      </c>
      <c r="B1249" t="s">
        <v>4188</v>
      </c>
      <c r="C1249" s="51">
        <v>1484.9639999999999</v>
      </c>
      <c r="D1249">
        <v>10.428000000000001</v>
      </c>
      <c r="E1249" s="68">
        <v>154.124</v>
      </c>
      <c r="F1249">
        <v>6.2949999999999999</v>
      </c>
      <c r="G1249" t="s">
        <v>3290</v>
      </c>
      <c r="I1249">
        <v>221.24</v>
      </c>
      <c r="J1249">
        <v>1484.97</v>
      </c>
      <c r="K1249" s="73">
        <v>157.76</v>
      </c>
      <c r="L1249">
        <v>5</v>
      </c>
      <c r="M1249">
        <v>1</v>
      </c>
      <c r="N1249" s="51" t="s">
        <v>4188</v>
      </c>
      <c r="O1249">
        <v>1.84</v>
      </c>
      <c r="P1249">
        <v>10</v>
      </c>
      <c r="Q1249">
        <v>10.428000000000001</v>
      </c>
      <c r="R1249">
        <v>1484.9649999999999</v>
      </c>
      <c r="S1249">
        <v>8.343</v>
      </c>
      <c r="T1249">
        <v>154.852</v>
      </c>
      <c r="U1249">
        <v>5.0359999999999996</v>
      </c>
      <c r="V1249">
        <v>100</v>
      </c>
      <c r="W1249">
        <v>1.085</v>
      </c>
      <c r="X1249">
        <v>1.077</v>
      </c>
      <c r="Y1249">
        <v>22.16</v>
      </c>
      <c r="Z1249">
        <v>22.151</v>
      </c>
      <c r="AA1249">
        <v>0.61199999999999999</v>
      </c>
      <c r="AB1249">
        <v>0</v>
      </c>
      <c r="AC1249" t="b">
        <v>1</v>
      </c>
      <c r="AI1249">
        <v>1484.9639999999999</v>
      </c>
      <c r="AJ1249">
        <v>156.136</v>
      </c>
      <c r="AK1249">
        <v>1484.9690000000001</v>
      </c>
      <c r="AL1249">
        <v>157.47499999999999</v>
      </c>
      <c r="AM1249">
        <v>2.6779999999999999</v>
      </c>
      <c r="AN1249">
        <v>9.2799999999999994</v>
      </c>
      <c r="AO1249">
        <v>11.03</v>
      </c>
      <c r="AP1249">
        <v>0.66700000000000004</v>
      </c>
      <c r="AQ1249">
        <v>22.041</v>
      </c>
      <c r="AR1249">
        <v>1.2190000000000001</v>
      </c>
      <c r="AS1249">
        <v>10.029</v>
      </c>
      <c r="AT1249">
        <v>2.5000000000000001E-2</v>
      </c>
      <c r="AU1249">
        <v>0.10299999999999999</v>
      </c>
      <c r="AV1249">
        <v>0.18099999999999999</v>
      </c>
      <c r="AW1249">
        <v>0</v>
      </c>
      <c r="AX1249">
        <v>873675</v>
      </c>
      <c r="AY1249" t="b">
        <v>1</v>
      </c>
      <c r="AZ1249">
        <v>220.95699999999999</v>
      </c>
      <c r="BA1249">
        <v>1484.9639999999999</v>
      </c>
      <c r="BB1249">
        <v>10.428000000000001</v>
      </c>
      <c r="BC1249">
        <v>154.124</v>
      </c>
      <c r="BD1249">
        <v>6.2949999999999999</v>
      </c>
      <c r="BE1249">
        <v>1484.97</v>
      </c>
      <c r="BF1249">
        <v>157.76</v>
      </c>
      <c r="BG1249">
        <v>6</v>
      </c>
      <c r="BH1249">
        <v>3</v>
      </c>
      <c r="BI1249">
        <v>8.343</v>
      </c>
      <c r="BJ1249">
        <v>5.0359999999999996</v>
      </c>
      <c r="BK1249">
        <v>1.0249999999999999</v>
      </c>
      <c r="BM1249" t="s">
        <v>144</v>
      </c>
      <c r="BN1249" t="s">
        <v>144</v>
      </c>
      <c r="BO1249" t="s">
        <v>3312</v>
      </c>
      <c r="BQ1249">
        <v>1</v>
      </c>
      <c r="BT1249" s="51" t="s">
        <v>3293</v>
      </c>
      <c r="BV1249" t="s">
        <v>3294</v>
      </c>
      <c r="CB1249" s="51">
        <v>11.03</v>
      </c>
      <c r="CC1249" s="51">
        <v>11.03</v>
      </c>
      <c r="CD1249" s="51">
        <v>2.1999999999999999E-2</v>
      </c>
      <c r="CE1249" s="51">
        <v>4.8000000000000001E-2</v>
      </c>
      <c r="CF1249" s="51">
        <v>0.67400000000000004</v>
      </c>
      <c r="CG1249" t="b">
        <f t="shared" si="17"/>
        <v>1</v>
      </c>
    </row>
    <row r="1250" spans="1:85" hidden="1" x14ac:dyDescent="0.35">
      <c r="A1250" t="s">
        <v>1402</v>
      </c>
      <c r="B1250" t="s">
        <v>4189</v>
      </c>
      <c r="C1250" s="51">
        <v>1485.153</v>
      </c>
      <c r="D1250">
        <v>10.914</v>
      </c>
      <c r="E1250" s="68">
        <v>150.52500000000001</v>
      </c>
      <c r="F1250">
        <v>6.2949999999999999</v>
      </c>
      <c r="G1250" t="s">
        <v>3290</v>
      </c>
      <c r="I1250">
        <v>216.29</v>
      </c>
      <c r="J1250">
        <v>1485.1590000000001</v>
      </c>
      <c r="K1250" s="73">
        <v>152.81</v>
      </c>
      <c r="L1250">
        <v>5</v>
      </c>
      <c r="M1250">
        <v>1</v>
      </c>
      <c r="N1250" s="51" t="s">
        <v>4189</v>
      </c>
      <c r="O1250">
        <v>1.8759999999999999</v>
      </c>
      <c r="P1250">
        <v>10</v>
      </c>
      <c r="Q1250">
        <v>10.914</v>
      </c>
      <c r="R1250">
        <v>1485.154</v>
      </c>
      <c r="S1250">
        <v>8.7309999999999999</v>
      </c>
      <c r="T1250">
        <v>150.982</v>
      </c>
      <c r="U1250">
        <v>5.0359999999999996</v>
      </c>
      <c r="V1250">
        <v>100</v>
      </c>
      <c r="W1250">
        <v>1.085</v>
      </c>
      <c r="X1250">
        <v>1</v>
      </c>
      <c r="Y1250">
        <v>21.975000000000001</v>
      </c>
      <c r="Z1250">
        <v>22.151</v>
      </c>
      <c r="AA1250">
        <v>0.61199999999999999</v>
      </c>
      <c r="AB1250">
        <v>0</v>
      </c>
      <c r="AC1250" t="b">
        <v>1</v>
      </c>
      <c r="AI1250">
        <v>1485.153</v>
      </c>
      <c r="AJ1250">
        <v>150.36799999999999</v>
      </c>
      <c r="AK1250">
        <v>1485.1579999999999</v>
      </c>
      <c r="AL1250">
        <v>152.43899999999999</v>
      </c>
      <c r="AM1250">
        <v>4.1420000000000003</v>
      </c>
      <c r="AN1250">
        <v>10.43</v>
      </c>
      <c r="AO1250">
        <v>10.86</v>
      </c>
      <c r="AP1250">
        <v>0.61899999999999999</v>
      </c>
      <c r="AQ1250">
        <v>22.03</v>
      </c>
      <c r="AR1250">
        <v>6.266</v>
      </c>
      <c r="AS1250">
        <v>1.2370000000000001</v>
      </c>
      <c r="AT1250">
        <v>1E-3</v>
      </c>
      <c r="AU1250">
        <v>0.35599999999999998</v>
      </c>
      <c r="AV1250">
        <v>0.217</v>
      </c>
      <c r="AW1250">
        <v>0</v>
      </c>
      <c r="AX1250">
        <v>877048</v>
      </c>
      <c r="AY1250" t="b">
        <v>1</v>
      </c>
      <c r="AZ1250">
        <v>215.916</v>
      </c>
      <c r="BA1250">
        <v>1485.153</v>
      </c>
      <c r="BB1250">
        <v>10.914</v>
      </c>
      <c r="BC1250">
        <v>150.52500000000001</v>
      </c>
      <c r="BD1250">
        <v>6.2949999999999999</v>
      </c>
      <c r="BE1250">
        <v>1485.1590000000001</v>
      </c>
      <c r="BF1250">
        <v>152.81</v>
      </c>
      <c r="BG1250">
        <v>6</v>
      </c>
      <c r="BH1250">
        <v>3</v>
      </c>
      <c r="BI1250">
        <v>8.7309999999999999</v>
      </c>
      <c r="BJ1250">
        <v>5.0359999999999996</v>
      </c>
      <c r="BK1250">
        <v>0.98499999999999999</v>
      </c>
      <c r="BM1250" t="s">
        <v>144</v>
      </c>
      <c r="BN1250" t="s">
        <v>144</v>
      </c>
      <c r="BO1250" t="s">
        <v>3312</v>
      </c>
      <c r="BQ1250">
        <v>1</v>
      </c>
      <c r="BT1250" s="51" t="s">
        <v>3293</v>
      </c>
      <c r="BV1250" t="s">
        <v>3294</v>
      </c>
      <c r="CB1250" s="51">
        <v>10.86</v>
      </c>
      <c r="CC1250" s="51">
        <v>10.86</v>
      </c>
      <c r="CD1250" s="51">
        <v>1E-3</v>
      </c>
      <c r="CE1250" s="51">
        <v>2E-3</v>
      </c>
      <c r="CF1250" s="51">
        <v>0.64300000000000002</v>
      </c>
      <c r="CG1250" t="b">
        <f t="shared" si="17"/>
        <v>1</v>
      </c>
    </row>
    <row r="1251" spans="1:85" hidden="1" x14ac:dyDescent="0.35">
      <c r="A1251" t="s">
        <v>1403</v>
      </c>
      <c r="B1251" t="s">
        <v>4190</v>
      </c>
      <c r="C1251" s="51">
        <v>1485.7429999999999</v>
      </c>
      <c r="D1251">
        <v>13.135</v>
      </c>
      <c r="E1251" s="68">
        <v>149.761</v>
      </c>
      <c r="F1251">
        <v>6.2949999999999999</v>
      </c>
      <c r="G1251" t="s">
        <v>3290</v>
      </c>
      <c r="I1251">
        <v>213.81</v>
      </c>
      <c r="J1251">
        <v>1485.748</v>
      </c>
      <c r="K1251" s="73">
        <v>150.25</v>
      </c>
      <c r="L1251">
        <v>6</v>
      </c>
      <c r="M1251">
        <v>1</v>
      </c>
      <c r="N1251" s="51" t="s">
        <v>4190</v>
      </c>
      <c r="O1251">
        <v>1.8520000000000001</v>
      </c>
      <c r="P1251">
        <v>10</v>
      </c>
      <c r="Q1251">
        <v>13.135</v>
      </c>
      <c r="R1251">
        <v>1485.7439999999999</v>
      </c>
      <c r="S1251">
        <v>10.507999999999999</v>
      </c>
      <c r="T1251">
        <v>149.85900000000001</v>
      </c>
      <c r="U1251">
        <v>5.0359999999999996</v>
      </c>
      <c r="V1251">
        <v>100</v>
      </c>
      <c r="W1251">
        <v>1.044</v>
      </c>
      <c r="X1251">
        <v>1.179</v>
      </c>
      <c r="Y1251">
        <v>21.86</v>
      </c>
      <c r="Z1251">
        <v>22.151</v>
      </c>
      <c r="AA1251">
        <v>0.61199999999999999</v>
      </c>
      <c r="AB1251">
        <v>0</v>
      </c>
      <c r="AC1251" t="b">
        <v>1</v>
      </c>
      <c r="AI1251">
        <v>1485.7429999999999</v>
      </c>
      <c r="AJ1251">
        <v>147.732</v>
      </c>
      <c r="AK1251">
        <v>1485.748</v>
      </c>
      <c r="AL1251">
        <v>149.41200000000001</v>
      </c>
      <c r="AM1251">
        <v>3.3620000000000001</v>
      </c>
      <c r="AN1251">
        <v>10.9</v>
      </c>
      <c r="AO1251">
        <v>12.33</v>
      </c>
      <c r="AP1251">
        <v>0.88400000000000001</v>
      </c>
      <c r="AQ1251">
        <v>22.039000000000001</v>
      </c>
      <c r="AR1251">
        <v>0.92400000000000004</v>
      </c>
      <c r="AS1251">
        <v>15.827</v>
      </c>
      <c r="AT1251">
        <v>2E-3</v>
      </c>
      <c r="AU1251">
        <v>0.30399999999999999</v>
      </c>
      <c r="AV1251">
        <v>0.28299999999999997</v>
      </c>
      <c r="AW1251">
        <v>0</v>
      </c>
      <c r="AX1251">
        <v>880421</v>
      </c>
      <c r="AY1251" t="b">
        <v>1</v>
      </c>
      <c r="AZ1251">
        <v>212.97499999999999</v>
      </c>
      <c r="BA1251">
        <v>1485.7429999999999</v>
      </c>
      <c r="BB1251">
        <v>13.135</v>
      </c>
      <c r="BC1251">
        <v>149.761</v>
      </c>
      <c r="BD1251">
        <v>6.2949999999999999</v>
      </c>
      <c r="BE1251">
        <v>1485.748</v>
      </c>
      <c r="BF1251">
        <v>150.25</v>
      </c>
      <c r="BG1251">
        <v>7</v>
      </c>
      <c r="BH1251">
        <v>3</v>
      </c>
      <c r="BI1251">
        <v>10.507999999999999</v>
      </c>
      <c r="BJ1251">
        <v>5.0359999999999996</v>
      </c>
      <c r="BK1251">
        <v>1.139</v>
      </c>
      <c r="BM1251" t="s">
        <v>144</v>
      </c>
      <c r="BN1251" t="s">
        <v>144</v>
      </c>
      <c r="BO1251" t="s">
        <v>3312</v>
      </c>
      <c r="BQ1251">
        <v>1</v>
      </c>
      <c r="BT1251" s="51" t="s">
        <v>3293</v>
      </c>
      <c r="BV1251" t="s">
        <v>3294</v>
      </c>
      <c r="CB1251" s="51">
        <v>12.33</v>
      </c>
      <c r="CC1251" s="51">
        <v>12.33</v>
      </c>
      <c r="CD1251" s="51">
        <v>8.0000000000000002E-3</v>
      </c>
      <c r="CE1251" s="51">
        <v>1.6E-2</v>
      </c>
      <c r="CF1251" s="51">
        <v>0.66100000000000003</v>
      </c>
      <c r="CG1251" t="b">
        <f t="shared" si="17"/>
        <v>1</v>
      </c>
    </row>
    <row r="1252" spans="1:85" hidden="1" x14ac:dyDescent="0.35">
      <c r="A1252" t="s">
        <v>1404</v>
      </c>
      <c r="B1252" t="s">
        <v>4191</v>
      </c>
      <c r="C1252" s="51">
        <v>1486.184</v>
      </c>
      <c r="D1252">
        <v>8.1839999999999993</v>
      </c>
      <c r="E1252" s="68">
        <v>153.83799999999999</v>
      </c>
      <c r="F1252">
        <v>6.2949999999999999</v>
      </c>
      <c r="G1252" t="s">
        <v>3290</v>
      </c>
      <c r="I1252">
        <v>218.76</v>
      </c>
      <c r="J1252">
        <v>1486.1880000000001</v>
      </c>
      <c r="K1252" s="73">
        <v>155.07</v>
      </c>
      <c r="L1252">
        <v>5</v>
      </c>
      <c r="M1252">
        <v>1</v>
      </c>
      <c r="N1252" s="51" t="s">
        <v>4191</v>
      </c>
      <c r="O1252">
        <v>1.851</v>
      </c>
      <c r="P1252">
        <v>10</v>
      </c>
      <c r="Q1252">
        <v>8.1839999999999993</v>
      </c>
      <c r="R1252">
        <v>1486.1849999999999</v>
      </c>
      <c r="S1252">
        <v>6.1840000000000002</v>
      </c>
      <c r="T1252">
        <v>154.084</v>
      </c>
      <c r="U1252">
        <v>5.0359999999999996</v>
      </c>
      <c r="V1252">
        <v>100</v>
      </c>
      <c r="W1252">
        <v>1.085</v>
      </c>
      <c r="X1252">
        <v>0.995</v>
      </c>
      <c r="Y1252">
        <v>22.03</v>
      </c>
      <c r="Z1252">
        <v>22.151</v>
      </c>
      <c r="AA1252">
        <v>0.61199999999999999</v>
      </c>
      <c r="AB1252">
        <v>0</v>
      </c>
      <c r="AC1252" t="b">
        <v>1</v>
      </c>
      <c r="AI1252">
        <v>1486.183</v>
      </c>
      <c r="AJ1252">
        <v>153.26499999999999</v>
      </c>
      <c r="AK1252">
        <v>1486.1869999999999</v>
      </c>
      <c r="AL1252">
        <v>154.74600000000001</v>
      </c>
      <c r="AM1252">
        <v>2.9630000000000001</v>
      </c>
      <c r="AN1252">
        <v>8.17</v>
      </c>
      <c r="AO1252">
        <v>12.54</v>
      </c>
      <c r="AP1252">
        <v>0.50600000000000001</v>
      </c>
      <c r="AQ1252">
        <v>22.029</v>
      </c>
      <c r="AR1252">
        <v>6.6580000000000004</v>
      </c>
      <c r="AS1252">
        <v>23.231000000000002</v>
      </c>
      <c r="AT1252">
        <v>0.13600000000000001</v>
      </c>
      <c r="AU1252">
        <v>0.34399999999999997</v>
      </c>
      <c r="AV1252">
        <v>0.23599999999999999</v>
      </c>
      <c r="AW1252">
        <v>0</v>
      </c>
      <c r="AX1252">
        <v>883794</v>
      </c>
      <c r="AY1252" t="b">
        <v>1</v>
      </c>
      <c r="AZ1252">
        <v>218.43600000000001</v>
      </c>
      <c r="BA1252">
        <v>1486.184</v>
      </c>
      <c r="BB1252">
        <v>8.1839999999999993</v>
      </c>
      <c r="BC1252">
        <v>153.83799999999999</v>
      </c>
      <c r="BD1252">
        <v>6.2949999999999999</v>
      </c>
      <c r="BE1252">
        <v>1486.1880000000001</v>
      </c>
      <c r="BF1252">
        <v>155.07</v>
      </c>
      <c r="BG1252">
        <v>6</v>
      </c>
      <c r="BH1252">
        <v>3</v>
      </c>
      <c r="BI1252">
        <v>6.1840000000000002</v>
      </c>
      <c r="BJ1252">
        <v>5.0359999999999996</v>
      </c>
      <c r="BK1252">
        <v>0.98</v>
      </c>
      <c r="BM1252" t="s">
        <v>144</v>
      </c>
      <c r="BN1252" t="s">
        <v>144</v>
      </c>
      <c r="BO1252" t="s">
        <v>3292</v>
      </c>
      <c r="BQ1252">
        <v>1</v>
      </c>
      <c r="BT1252" s="51" t="s">
        <v>3293</v>
      </c>
      <c r="BV1252" t="s">
        <v>3294</v>
      </c>
      <c r="CB1252" s="51">
        <v>12.54</v>
      </c>
      <c r="CC1252" s="51">
        <v>12.54</v>
      </c>
      <c r="CD1252" s="51">
        <v>2.1000000000000001E-2</v>
      </c>
      <c r="CE1252" s="51">
        <v>5.2999999999999999E-2</v>
      </c>
      <c r="CF1252" s="51">
        <v>0.73699999999999999</v>
      </c>
      <c r="CG1252" t="b">
        <f t="shared" si="17"/>
        <v>1</v>
      </c>
    </row>
    <row r="1253" spans="1:85" hidden="1" x14ac:dyDescent="0.35">
      <c r="A1253" t="s">
        <v>1405</v>
      </c>
      <c r="B1253" t="s">
        <v>4192</v>
      </c>
      <c r="C1253" s="51">
        <v>1486.27</v>
      </c>
      <c r="D1253">
        <v>9.4220000000000006</v>
      </c>
      <c r="E1253" s="68">
        <v>144.98400000000001</v>
      </c>
      <c r="F1253">
        <v>6.3760000000000003</v>
      </c>
      <c r="G1253" t="s">
        <v>3290</v>
      </c>
      <c r="I1253">
        <v>213.81</v>
      </c>
      <c r="J1253">
        <v>1486.2739999999999</v>
      </c>
      <c r="K1253" s="73">
        <v>150.11000000000001</v>
      </c>
      <c r="L1253">
        <v>7</v>
      </c>
      <c r="M1253">
        <v>1</v>
      </c>
      <c r="N1253" s="51" t="s">
        <v>4192</v>
      </c>
      <c r="O1253">
        <v>1.847</v>
      </c>
      <c r="P1253">
        <v>10</v>
      </c>
      <c r="Q1253">
        <v>9.4220000000000006</v>
      </c>
      <c r="R1253">
        <v>1486.271</v>
      </c>
      <c r="S1253">
        <v>7.4219999999999997</v>
      </c>
      <c r="T1253">
        <v>146.00899999999999</v>
      </c>
      <c r="U1253">
        <v>5.101</v>
      </c>
      <c r="V1253">
        <v>100</v>
      </c>
      <c r="W1253">
        <v>1.085</v>
      </c>
      <c r="X1253">
        <v>1.3089999999999999</v>
      </c>
      <c r="Y1253">
        <v>21.86</v>
      </c>
      <c r="Z1253">
        <v>22.151</v>
      </c>
      <c r="AA1253">
        <v>0.61199999999999999</v>
      </c>
      <c r="AB1253">
        <v>0</v>
      </c>
      <c r="AC1253" t="b">
        <v>1</v>
      </c>
      <c r="AI1253">
        <v>1486.268</v>
      </c>
      <c r="AJ1253">
        <v>147.602</v>
      </c>
      <c r="AK1253">
        <v>1486.2739999999999</v>
      </c>
      <c r="AL1253">
        <v>149.27199999999999</v>
      </c>
      <c r="AM1253">
        <v>3.3410000000000002</v>
      </c>
      <c r="AN1253">
        <v>12.33</v>
      </c>
      <c r="AO1253">
        <v>12</v>
      </c>
      <c r="AP1253">
        <v>1.115</v>
      </c>
      <c r="AQ1253">
        <v>22.029</v>
      </c>
      <c r="AR1253">
        <v>0.99</v>
      </c>
      <c r="AS1253">
        <v>12.183</v>
      </c>
      <c r="AT1253">
        <v>1E-3</v>
      </c>
      <c r="AU1253">
        <v>0.39500000000000002</v>
      </c>
      <c r="AV1253">
        <v>4.3999999999999997E-2</v>
      </c>
      <c r="AW1253">
        <v>0</v>
      </c>
      <c r="AX1253">
        <v>887167</v>
      </c>
      <c r="AY1253" t="b">
        <v>1</v>
      </c>
      <c r="AZ1253">
        <v>212.97499999999999</v>
      </c>
      <c r="BA1253">
        <v>1486.27</v>
      </c>
      <c r="BB1253">
        <v>9.4220000000000006</v>
      </c>
      <c r="BC1253">
        <v>144.98400000000001</v>
      </c>
      <c r="BD1253">
        <v>6.3760000000000003</v>
      </c>
      <c r="BE1253">
        <v>1486.2739999999999</v>
      </c>
      <c r="BF1253">
        <v>150.11000000000001</v>
      </c>
      <c r="BG1253">
        <v>7</v>
      </c>
      <c r="BH1253">
        <v>3</v>
      </c>
      <c r="BI1253">
        <v>7.4219999999999997</v>
      </c>
      <c r="BJ1253">
        <v>5.101</v>
      </c>
      <c r="BK1253">
        <v>1.204</v>
      </c>
      <c r="BM1253" t="s">
        <v>144</v>
      </c>
      <c r="BN1253" t="s">
        <v>144</v>
      </c>
      <c r="BO1253" t="s">
        <v>3292</v>
      </c>
      <c r="BQ1253">
        <v>1</v>
      </c>
      <c r="BT1253" s="51" t="s">
        <v>3293</v>
      </c>
      <c r="BV1253" t="s">
        <v>3294</v>
      </c>
      <c r="CB1253" s="51">
        <v>12</v>
      </c>
      <c r="CC1253" s="51">
        <v>12</v>
      </c>
      <c r="CD1253" s="51">
        <v>5.0000000000000001E-3</v>
      </c>
      <c r="CE1253" s="51">
        <v>8.0000000000000002E-3</v>
      </c>
      <c r="CF1253" s="51">
        <v>0.77700000000000002</v>
      </c>
      <c r="CG1253" t="b">
        <f t="shared" si="17"/>
        <v>1</v>
      </c>
    </row>
    <row r="1254" spans="1:85" hidden="1" x14ac:dyDescent="0.35">
      <c r="A1254" t="s">
        <v>1406</v>
      </c>
      <c r="B1254" t="s">
        <v>4193</v>
      </c>
      <c r="C1254" s="51">
        <v>1486.3630000000001</v>
      </c>
      <c r="D1254">
        <v>11.756</v>
      </c>
      <c r="E1254" s="68">
        <v>149.65899999999999</v>
      </c>
      <c r="F1254">
        <v>6.2949999999999999</v>
      </c>
      <c r="G1254" t="s">
        <v>3290</v>
      </c>
      <c r="I1254">
        <v>213.81</v>
      </c>
      <c r="J1254">
        <v>1486.3710000000001</v>
      </c>
      <c r="K1254" s="73">
        <v>150.1</v>
      </c>
      <c r="L1254">
        <v>6</v>
      </c>
      <c r="M1254">
        <v>1</v>
      </c>
      <c r="N1254" s="51" t="s">
        <v>4193</v>
      </c>
      <c r="O1254">
        <v>1.8660000000000001</v>
      </c>
      <c r="P1254">
        <v>10</v>
      </c>
      <c r="Q1254">
        <v>11.756</v>
      </c>
      <c r="R1254">
        <v>1486.365</v>
      </c>
      <c r="S1254">
        <v>9.4039999999999999</v>
      </c>
      <c r="T1254">
        <v>149.74700000000001</v>
      </c>
      <c r="U1254">
        <v>5.0359999999999996</v>
      </c>
      <c r="V1254">
        <v>100</v>
      </c>
      <c r="W1254">
        <v>1.085</v>
      </c>
      <c r="X1254">
        <v>1.113</v>
      </c>
      <c r="Y1254">
        <v>21.76</v>
      </c>
      <c r="Z1254">
        <v>22.151</v>
      </c>
      <c r="AA1254">
        <v>0.61199999999999999</v>
      </c>
      <c r="AB1254">
        <v>0</v>
      </c>
      <c r="AC1254" t="b">
        <v>1</v>
      </c>
      <c r="AI1254">
        <v>1486.3630000000001</v>
      </c>
      <c r="AJ1254">
        <v>147.43100000000001</v>
      </c>
      <c r="AK1254">
        <v>1486.3689999999999</v>
      </c>
      <c r="AL1254">
        <v>149.685</v>
      </c>
      <c r="AM1254">
        <v>4.5069999999999997</v>
      </c>
      <c r="AN1254">
        <v>12.12</v>
      </c>
      <c r="AO1254">
        <v>11.44</v>
      </c>
      <c r="AP1254">
        <v>0.86099999999999999</v>
      </c>
      <c r="AQ1254">
        <v>22.042000000000002</v>
      </c>
      <c r="AR1254">
        <v>4.3410000000000002</v>
      </c>
      <c r="AS1254">
        <v>11.077</v>
      </c>
      <c r="AT1254">
        <v>0</v>
      </c>
      <c r="AU1254">
        <v>0.29199999999999998</v>
      </c>
      <c r="AV1254">
        <v>0.08</v>
      </c>
      <c r="AW1254">
        <v>0</v>
      </c>
      <c r="AX1254">
        <v>890540</v>
      </c>
      <c r="AY1254" t="b">
        <v>1</v>
      </c>
      <c r="AZ1254">
        <v>213.39599999999999</v>
      </c>
      <c r="BA1254">
        <v>1486.3630000000001</v>
      </c>
      <c r="BB1254">
        <v>11.756</v>
      </c>
      <c r="BC1254">
        <v>149.65899999999999</v>
      </c>
      <c r="BD1254">
        <v>6.2949999999999999</v>
      </c>
      <c r="BE1254">
        <v>1486.3710000000001</v>
      </c>
      <c r="BF1254">
        <v>150.1</v>
      </c>
      <c r="BG1254">
        <v>7</v>
      </c>
      <c r="BH1254">
        <v>3</v>
      </c>
      <c r="BI1254">
        <v>9.4039999999999999</v>
      </c>
      <c r="BJ1254">
        <v>5.0359999999999996</v>
      </c>
      <c r="BK1254">
        <v>1.1220000000000001</v>
      </c>
      <c r="BM1254" t="s">
        <v>144</v>
      </c>
      <c r="BN1254" t="s">
        <v>144</v>
      </c>
      <c r="BO1254" t="s">
        <v>3292</v>
      </c>
      <c r="BQ1254">
        <v>1</v>
      </c>
      <c r="BT1254" s="51" t="s">
        <v>3293</v>
      </c>
      <c r="BV1254" t="s">
        <v>3294</v>
      </c>
      <c r="CB1254" s="51">
        <v>11.44</v>
      </c>
      <c r="CC1254" s="51">
        <v>11.44</v>
      </c>
      <c r="CD1254" s="51">
        <v>-1.0999999999999999E-2</v>
      </c>
      <c r="CE1254" s="51">
        <v>-2.1000000000000001E-2</v>
      </c>
      <c r="CF1254" s="51">
        <v>0.81699999999999995</v>
      </c>
      <c r="CG1254" t="b">
        <f t="shared" si="17"/>
        <v>1</v>
      </c>
    </row>
    <row r="1255" spans="1:85" hidden="1" x14ac:dyDescent="0.35">
      <c r="A1255" t="s">
        <v>1407</v>
      </c>
      <c r="B1255" t="s">
        <v>4194</v>
      </c>
      <c r="C1255" s="51">
        <v>1486.405</v>
      </c>
      <c r="D1255">
        <v>15.494999999999999</v>
      </c>
      <c r="E1255" s="68">
        <v>148.79300000000001</v>
      </c>
      <c r="F1255">
        <v>6.2949999999999999</v>
      </c>
      <c r="G1255" t="s">
        <v>3290</v>
      </c>
      <c r="I1255">
        <v>213.81</v>
      </c>
      <c r="J1255">
        <v>1486.41</v>
      </c>
      <c r="K1255" s="73">
        <v>150.11000000000001</v>
      </c>
      <c r="L1255">
        <v>4</v>
      </c>
      <c r="M1255">
        <v>1</v>
      </c>
      <c r="N1255" s="51" t="s">
        <v>4194</v>
      </c>
      <c r="O1255">
        <v>1.855</v>
      </c>
      <c r="P1255">
        <v>10</v>
      </c>
      <c r="Q1255">
        <v>15.494999999999999</v>
      </c>
      <c r="R1255">
        <v>1486.4059999999999</v>
      </c>
      <c r="S1255">
        <v>12.396000000000001</v>
      </c>
      <c r="T1255">
        <v>149.05600000000001</v>
      </c>
      <c r="U1255">
        <v>5.0359999999999996</v>
      </c>
      <c r="V1255">
        <v>100</v>
      </c>
      <c r="W1255">
        <v>1.042</v>
      </c>
      <c r="X1255">
        <v>0.96499999999999997</v>
      </c>
      <c r="Y1255">
        <v>21.853000000000002</v>
      </c>
      <c r="Z1255">
        <v>22.151</v>
      </c>
      <c r="AA1255">
        <v>0.61199999999999999</v>
      </c>
      <c r="AB1255">
        <v>0</v>
      </c>
      <c r="AC1255" t="b">
        <v>1</v>
      </c>
      <c r="AI1255">
        <v>1486.403</v>
      </c>
      <c r="AJ1255">
        <v>147.68600000000001</v>
      </c>
      <c r="AK1255">
        <v>1486.41</v>
      </c>
      <c r="AL1255">
        <v>149.27600000000001</v>
      </c>
      <c r="AM1255">
        <v>3.181</v>
      </c>
      <c r="AN1255">
        <v>14.02</v>
      </c>
      <c r="AO1255">
        <v>12.48</v>
      </c>
      <c r="AP1255">
        <v>0.84799999999999998</v>
      </c>
      <c r="AQ1255">
        <v>22.018000000000001</v>
      </c>
      <c r="AR1255">
        <v>3.8210000000000002</v>
      </c>
      <c r="AS1255">
        <v>12.000999999999999</v>
      </c>
      <c r="AT1255">
        <v>0</v>
      </c>
      <c r="AU1255">
        <v>0</v>
      </c>
      <c r="AV1255">
        <v>0.28699999999999998</v>
      </c>
      <c r="AW1255">
        <v>0</v>
      </c>
      <c r="AX1255">
        <v>893913</v>
      </c>
      <c r="AY1255" t="b">
        <v>1</v>
      </c>
      <c r="AZ1255">
        <v>212.976</v>
      </c>
      <c r="BA1255">
        <v>1486.405</v>
      </c>
      <c r="BB1255">
        <v>15.494999999999999</v>
      </c>
      <c r="BC1255">
        <v>148.79300000000001</v>
      </c>
      <c r="BD1255">
        <v>6.2949999999999999</v>
      </c>
      <c r="BE1255">
        <v>1486.41</v>
      </c>
      <c r="BF1255">
        <v>150.11000000000001</v>
      </c>
      <c r="BG1255">
        <v>5</v>
      </c>
      <c r="BH1255">
        <v>3</v>
      </c>
      <c r="BI1255">
        <v>12.396000000000001</v>
      </c>
      <c r="BJ1255">
        <v>5.0359999999999996</v>
      </c>
      <c r="BK1255">
        <v>0.94799999999999995</v>
      </c>
      <c r="BM1255" t="s">
        <v>144</v>
      </c>
      <c r="BN1255" t="s">
        <v>144</v>
      </c>
      <c r="BO1255" t="s">
        <v>3292</v>
      </c>
      <c r="BQ1255">
        <v>1</v>
      </c>
      <c r="BT1255" s="51" t="s">
        <v>3293</v>
      </c>
      <c r="BV1255" t="s">
        <v>3294</v>
      </c>
      <c r="CB1255" s="51">
        <v>12.48</v>
      </c>
      <c r="CC1255" s="51">
        <v>12.48</v>
      </c>
      <c r="CD1255" s="51">
        <v>1E-3</v>
      </c>
      <c r="CE1255" s="51">
        <v>2E-3</v>
      </c>
      <c r="CF1255" s="51">
        <v>0.81100000000000005</v>
      </c>
      <c r="CG1255" t="b">
        <f t="shared" si="17"/>
        <v>1</v>
      </c>
    </row>
    <row r="1256" spans="1:85" hidden="1" x14ac:dyDescent="0.35">
      <c r="A1256" t="s">
        <v>1408</v>
      </c>
      <c r="B1256" t="s">
        <v>4195</v>
      </c>
      <c r="C1256" s="51">
        <v>1486.9549999999999</v>
      </c>
      <c r="D1256">
        <v>9.766</v>
      </c>
      <c r="E1256" s="68">
        <v>137.345</v>
      </c>
      <c r="F1256">
        <v>6.2949999999999999</v>
      </c>
      <c r="G1256" t="s">
        <v>3290</v>
      </c>
      <c r="I1256">
        <v>206.19</v>
      </c>
      <c r="J1256">
        <v>1486.96</v>
      </c>
      <c r="K1256" s="73">
        <v>142.55000000000001</v>
      </c>
      <c r="L1256">
        <v>5</v>
      </c>
      <c r="M1256">
        <v>1</v>
      </c>
      <c r="N1256" s="51" t="s">
        <v>4195</v>
      </c>
      <c r="O1256">
        <v>1.839</v>
      </c>
      <c r="P1256">
        <v>10</v>
      </c>
      <c r="Q1256">
        <v>9.766</v>
      </c>
      <c r="R1256">
        <v>1486.9559999999999</v>
      </c>
      <c r="S1256">
        <v>7.766</v>
      </c>
      <c r="T1256">
        <v>138.386</v>
      </c>
      <c r="U1256">
        <v>5.0359999999999996</v>
      </c>
      <c r="V1256">
        <v>100</v>
      </c>
      <c r="W1256">
        <v>1.085</v>
      </c>
      <c r="X1256">
        <v>0.92700000000000005</v>
      </c>
      <c r="Y1256">
        <v>21.76</v>
      </c>
      <c r="Z1256">
        <v>22.151</v>
      </c>
      <c r="AA1256">
        <v>0.61199999999999999</v>
      </c>
      <c r="AB1256">
        <v>0</v>
      </c>
      <c r="AC1256" t="b">
        <v>1</v>
      </c>
      <c r="AI1256">
        <v>1486.954</v>
      </c>
      <c r="AJ1256">
        <v>140.96100000000001</v>
      </c>
      <c r="AK1256">
        <v>1486.96</v>
      </c>
      <c r="AL1256">
        <v>142.61000000000001</v>
      </c>
      <c r="AM1256">
        <v>3.2989999999999999</v>
      </c>
      <c r="AN1256">
        <v>10.3</v>
      </c>
      <c r="AO1256">
        <v>12.68</v>
      </c>
      <c r="AP1256">
        <v>0.70599999999999996</v>
      </c>
      <c r="AQ1256">
        <v>21.994</v>
      </c>
      <c r="AR1256">
        <v>1.026</v>
      </c>
      <c r="AS1256">
        <v>0.88200000000000001</v>
      </c>
      <c r="AT1256">
        <v>3.0000000000000001E-3</v>
      </c>
      <c r="AU1256">
        <v>0.41199999999999998</v>
      </c>
      <c r="AV1256">
        <v>0.17799999999999999</v>
      </c>
      <c r="AW1256">
        <v>0</v>
      </c>
      <c r="AX1256">
        <v>897286</v>
      </c>
      <c r="AY1256" t="b">
        <v>1</v>
      </c>
      <c r="AZ1256">
        <v>206.25399999999999</v>
      </c>
      <c r="BA1256">
        <v>1486.9549999999999</v>
      </c>
      <c r="BB1256">
        <v>9.766</v>
      </c>
      <c r="BC1256">
        <v>137.345</v>
      </c>
      <c r="BD1256">
        <v>6.2949999999999999</v>
      </c>
      <c r="BE1256">
        <v>1486.96</v>
      </c>
      <c r="BF1256">
        <v>142.55000000000001</v>
      </c>
      <c r="BG1256">
        <v>5</v>
      </c>
      <c r="BH1256">
        <v>3</v>
      </c>
      <c r="BI1256">
        <v>7.766</v>
      </c>
      <c r="BJ1256">
        <v>5.0359999999999996</v>
      </c>
      <c r="BK1256">
        <v>0.92100000000000004</v>
      </c>
      <c r="BM1256" t="s">
        <v>144</v>
      </c>
      <c r="BN1256" t="s">
        <v>144</v>
      </c>
      <c r="BO1256" t="s">
        <v>3292</v>
      </c>
      <c r="BQ1256">
        <v>1</v>
      </c>
      <c r="BT1256" s="51" t="s">
        <v>3293</v>
      </c>
      <c r="BV1256" t="s">
        <v>3294</v>
      </c>
      <c r="CB1256" s="51">
        <v>12.68</v>
      </c>
      <c r="CC1256" s="51">
        <v>12.68</v>
      </c>
      <c r="CD1256" s="51">
        <v>-2E-3</v>
      </c>
      <c r="CE1256" s="51">
        <v>-6.0000000000000001E-3</v>
      </c>
      <c r="CF1256" s="51">
        <v>0.73599999999999999</v>
      </c>
      <c r="CG1256" t="b">
        <f t="shared" si="17"/>
        <v>1</v>
      </c>
    </row>
    <row r="1257" spans="1:85" hidden="1" x14ac:dyDescent="0.35">
      <c r="A1257" t="s">
        <v>1409</v>
      </c>
      <c r="B1257" t="s">
        <v>4196</v>
      </c>
      <c r="C1257" s="51">
        <v>1487.0340000000001</v>
      </c>
      <c r="D1257">
        <v>10.77</v>
      </c>
      <c r="E1257" s="68">
        <v>137.54900000000001</v>
      </c>
      <c r="F1257">
        <v>6.2949999999999999</v>
      </c>
      <c r="G1257" t="s">
        <v>3290</v>
      </c>
      <c r="I1257">
        <v>206.19</v>
      </c>
      <c r="J1257">
        <v>1487.0429999999999</v>
      </c>
      <c r="K1257" s="73">
        <v>142.56</v>
      </c>
      <c r="L1257">
        <v>5</v>
      </c>
      <c r="M1257">
        <v>1</v>
      </c>
      <c r="N1257" s="51" t="s">
        <v>4196</v>
      </c>
      <c r="O1257">
        <v>1.8320000000000001</v>
      </c>
      <c r="P1257">
        <v>10</v>
      </c>
      <c r="Q1257">
        <v>10.77</v>
      </c>
      <c r="R1257">
        <v>1487.0360000000001</v>
      </c>
      <c r="S1257">
        <v>8.6159999999999997</v>
      </c>
      <c r="T1257">
        <v>138.55099999999999</v>
      </c>
      <c r="U1257">
        <v>5.0359999999999996</v>
      </c>
      <c r="V1257">
        <v>100</v>
      </c>
      <c r="W1257">
        <v>1.085</v>
      </c>
      <c r="X1257">
        <v>0.90200000000000002</v>
      </c>
      <c r="Y1257">
        <v>21.715</v>
      </c>
      <c r="Z1257">
        <v>22.151</v>
      </c>
      <c r="AA1257">
        <v>0.61199999999999999</v>
      </c>
      <c r="AB1257">
        <v>0</v>
      </c>
      <c r="AC1257" t="b">
        <v>1</v>
      </c>
      <c r="AI1257">
        <v>1487.0340000000001</v>
      </c>
      <c r="AJ1257">
        <v>141.035</v>
      </c>
      <c r="AK1257">
        <v>1487.0409999999999</v>
      </c>
      <c r="AL1257">
        <v>142.62100000000001</v>
      </c>
      <c r="AM1257">
        <v>3.173</v>
      </c>
      <c r="AN1257">
        <v>13.1</v>
      </c>
      <c r="AO1257">
        <v>11.84</v>
      </c>
      <c r="AP1257">
        <v>0.69199999999999995</v>
      </c>
      <c r="AQ1257">
        <v>21.972999999999999</v>
      </c>
      <c r="AR1257">
        <v>3.448</v>
      </c>
      <c r="AS1257">
        <v>1.6719999999999999</v>
      </c>
      <c r="AT1257">
        <v>2E-3</v>
      </c>
      <c r="AU1257">
        <v>0.26500000000000001</v>
      </c>
      <c r="AV1257">
        <v>0.193</v>
      </c>
      <c r="AW1257">
        <v>0</v>
      </c>
      <c r="AX1257">
        <v>900659</v>
      </c>
      <c r="AY1257" t="b">
        <v>1</v>
      </c>
      <c r="AZ1257">
        <v>206.25399999999999</v>
      </c>
      <c r="BA1257">
        <v>1487.0340000000001</v>
      </c>
      <c r="BB1257">
        <v>10.77</v>
      </c>
      <c r="BC1257">
        <v>137.54900000000001</v>
      </c>
      <c r="BD1257">
        <v>6.2949999999999999</v>
      </c>
      <c r="BE1257">
        <v>1487.0429999999999</v>
      </c>
      <c r="BF1257">
        <v>142.56</v>
      </c>
      <c r="BG1257">
        <v>6</v>
      </c>
      <c r="BH1257">
        <v>3</v>
      </c>
      <c r="BI1257">
        <v>8.6159999999999997</v>
      </c>
      <c r="BJ1257">
        <v>5.0359999999999996</v>
      </c>
      <c r="BK1257">
        <v>0.97</v>
      </c>
      <c r="BM1257" t="s">
        <v>144</v>
      </c>
      <c r="BN1257" t="s">
        <v>144</v>
      </c>
      <c r="BO1257" t="s">
        <v>3292</v>
      </c>
      <c r="BQ1257">
        <v>1</v>
      </c>
      <c r="BT1257" s="51" t="s">
        <v>3293</v>
      </c>
      <c r="BV1257" t="s">
        <v>3294</v>
      </c>
      <c r="CB1257" s="51">
        <v>11.84</v>
      </c>
      <c r="CC1257" s="51">
        <v>11.84</v>
      </c>
      <c r="CD1257" s="51">
        <v>8.9999999999999993E-3</v>
      </c>
      <c r="CE1257" s="51">
        <v>2.1999999999999999E-2</v>
      </c>
      <c r="CF1257" s="51">
        <v>0.69499999999999995</v>
      </c>
      <c r="CG1257" t="b">
        <f t="shared" si="17"/>
        <v>1</v>
      </c>
    </row>
    <row r="1258" spans="1:85" hidden="1" x14ac:dyDescent="0.35">
      <c r="A1258" t="s">
        <v>1410</v>
      </c>
      <c r="B1258" t="s">
        <v>4197</v>
      </c>
      <c r="C1258" s="51">
        <v>1487.153</v>
      </c>
      <c r="D1258">
        <v>10.622</v>
      </c>
      <c r="E1258" s="68">
        <v>154.346</v>
      </c>
      <c r="F1258">
        <v>6.2949999999999999</v>
      </c>
      <c r="G1258" t="s">
        <v>3290</v>
      </c>
      <c r="I1258">
        <v>221.24</v>
      </c>
      <c r="J1258">
        <v>1487.1559999999999</v>
      </c>
      <c r="K1258" s="73">
        <v>157.62</v>
      </c>
      <c r="L1258">
        <v>5</v>
      </c>
      <c r="M1258">
        <v>1</v>
      </c>
      <c r="N1258" s="51" t="s">
        <v>4197</v>
      </c>
      <c r="O1258">
        <v>1.875</v>
      </c>
      <c r="P1258">
        <v>10</v>
      </c>
      <c r="Q1258">
        <v>10.622</v>
      </c>
      <c r="R1258">
        <v>1487.154</v>
      </c>
      <c r="S1258">
        <v>8.4969999999999999</v>
      </c>
      <c r="T1258">
        <v>155.001</v>
      </c>
      <c r="U1258">
        <v>5.0359999999999996</v>
      </c>
      <c r="V1258">
        <v>100</v>
      </c>
      <c r="W1258">
        <v>1.085</v>
      </c>
      <c r="X1258">
        <v>0.93100000000000005</v>
      </c>
      <c r="Y1258">
        <v>22.07</v>
      </c>
      <c r="Z1258">
        <v>22.151</v>
      </c>
      <c r="AA1258">
        <v>0.61199999999999999</v>
      </c>
      <c r="AB1258">
        <v>0</v>
      </c>
      <c r="AC1258" t="b">
        <v>1</v>
      </c>
      <c r="AI1258">
        <v>1487.1510000000001</v>
      </c>
      <c r="AJ1258">
        <v>155.38399999999999</v>
      </c>
      <c r="AK1258">
        <v>1487.1559999999999</v>
      </c>
      <c r="AL1258">
        <v>157.33799999999999</v>
      </c>
      <c r="AM1258">
        <v>3.907</v>
      </c>
      <c r="AN1258">
        <v>10.56</v>
      </c>
      <c r="AO1258">
        <v>10.48</v>
      </c>
      <c r="AP1258">
        <v>0.59099999999999997</v>
      </c>
      <c r="AQ1258">
        <v>22.01</v>
      </c>
      <c r="AR1258">
        <v>7.7969999999999997</v>
      </c>
      <c r="AS1258">
        <v>20.384</v>
      </c>
      <c r="AT1258">
        <v>4.0000000000000001E-3</v>
      </c>
      <c r="AU1258">
        <v>0.52700000000000002</v>
      </c>
      <c r="AV1258">
        <v>0.27400000000000002</v>
      </c>
      <c r="AW1258">
        <v>0</v>
      </c>
      <c r="AX1258">
        <v>904032</v>
      </c>
      <c r="AY1258" t="b">
        <v>1</v>
      </c>
      <c r="AZ1258">
        <v>220.95699999999999</v>
      </c>
      <c r="BA1258">
        <v>1487.153</v>
      </c>
      <c r="BB1258">
        <v>10.622</v>
      </c>
      <c r="BC1258">
        <v>154.346</v>
      </c>
      <c r="BD1258">
        <v>6.2949999999999999</v>
      </c>
      <c r="BE1258">
        <v>1487.1559999999999</v>
      </c>
      <c r="BF1258">
        <v>157.62</v>
      </c>
      <c r="BG1258">
        <v>5</v>
      </c>
      <c r="BH1258">
        <v>3</v>
      </c>
      <c r="BM1258" t="s">
        <v>144</v>
      </c>
      <c r="BN1258" t="s">
        <v>144</v>
      </c>
      <c r="BO1258" t="s">
        <v>3303</v>
      </c>
      <c r="BQ1258">
        <v>1</v>
      </c>
      <c r="BT1258" s="51" t="s">
        <v>3293</v>
      </c>
      <c r="BV1258" t="s">
        <v>3294</v>
      </c>
      <c r="CB1258" s="51">
        <v>10.48</v>
      </c>
      <c r="CC1258" s="51">
        <v>10.48</v>
      </c>
      <c r="CD1258" s="51">
        <v>2.3E-2</v>
      </c>
      <c r="CE1258" s="51">
        <v>4.8000000000000001E-2</v>
      </c>
      <c r="CF1258" s="51">
        <v>0.55500000000000005</v>
      </c>
      <c r="CG1258" t="b">
        <f t="shared" si="17"/>
        <v>1</v>
      </c>
    </row>
    <row r="1259" spans="1:85" hidden="1" x14ac:dyDescent="0.35">
      <c r="A1259" t="s">
        <v>1411</v>
      </c>
      <c r="B1259" t="s">
        <v>4198</v>
      </c>
      <c r="C1259" s="51">
        <v>1487.4469999999999</v>
      </c>
      <c r="D1259">
        <v>9.7520000000000007</v>
      </c>
      <c r="E1259" s="68">
        <v>153.79900000000001</v>
      </c>
      <c r="F1259">
        <v>6.2949999999999999</v>
      </c>
      <c r="G1259" t="s">
        <v>3290</v>
      </c>
      <c r="I1259">
        <v>221.24</v>
      </c>
      <c r="J1259">
        <v>1487.451</v>
      </c>
      <c r="K1259" s="73">
        <v>157.66999999999999</v>
      </c>
      <c r="L1259">
        <v>5</v>
      </c>
      <c r="M1259">
        <v>1</v>
      </c>
      <c r="N1259" s="51" t="s">
        <v>4198</v>
      </c>
      <c r="O1259">
        <v>1.8320000000000001</v>
      </c>
      <c r="P1259">
        <v>10</v>
      </c>
      <c r="Q1259">
        <v>9.7520000000000007</v>
      </c>
      <c r="R1259">
        <v>1487.4480000000001</v>
      </c>
      <c r="S1259">
        <v>7.7519999999999998</v>
      </c>
      <c r="T1259">
        <v>154.57300000000001</v>
      </c>
      <c r="U1259">
        <v>5.0359999999999996</v>
      </c>
      <c r="V1259">
        <v>100</v>
      </c>
      <c r="W1259">
        <v>1.085</v>
      </c>
      <c r="X1259">
        <v>0.95899999999999996</v>
      </c>
      <c r="Y1259">
        <v>22.07</v>
      </c>
      <c r="Z1259">
        <v>22.151</v>
      </c>
      <c r="AA1259">
        <v>0.61199999999999999</v>
      </c>
      <c r="AB1259">
        <v>0</v>
      </c>
      <c r="AC1259" t="b">
        <v>1</v>
      </c>
      <c r="AI1259">
        <v>1487.4469999999999</v>
      </c>
      <c r="AJ1259">
        <v>155.114</v>
      </c>
      <c r="AK1259">
        <v>1487.451</v>
      </c>
      <c r="AL1259">
        <v>156.96899999999999</v>
      </c>
      <c r="AM1259">
        <v>3.71</v>
      </c>
      <c r="AN1259">
        <v>8.06</v>
      </c>
      <c r="AO1259">
        <v>12.06</v>
      </c>
      <c r="AP1259">
        <v>0.67800000000000005</v>
      </c>
      <c r="AQ1259">
        <v>22</v>
      </c>
      <c r="AR1259">
        <v>3.198</v>
      </c>
      <c r="AS1259">
        <v>1.5069999999999999</v>
      </c>
      <c r="AT1259">
        <v>3.7999999999999999E-2</v>
      </c>
      <c r="AU1259">
        <v>0.188</v>
      </c>
      <c r="AV1259">
        <v>0.13300000000000001</v>
      </c>
      <c r="AW1259">
        <v>0</v>
      </c>
      <c r="AX1259">
        <v>907405</v>
      </c>
      <c r="AY1259" t="b">
        <v>1</v>
      </c>
      <c r="AZ1259">
        <v>220.53700000000001</v>
      </c>
      <c r="BA1259">
        <v>1487.4469999999999</v>
      </c>
      <c r="BB1259">
        <v>9.7520000000000007</v>
      </c>
      <c r="BC1259">
        <v>153.79900000000001</v>
      </c>
      <c r="BD1259">
        <v>6.2949999999999999</v>
      </c>
      <c r="BE1259">
        <v>1487.451</v>
      </c>
      <c r="BF1259">
        <v>157.66999999999999</v>
      </c>
      <c r="BG1259">
        <v>6</v>
      </c>
      <c r="BH1259">
        <v>3</v>
      </c>
      <c r="BI1259">
        <v>7.7519999999999998</v>
      </c>
      <c r="BJ1259">
        <v>5.0359999999999996</v>
      </c>
      <c r="BK1259">
        <v>1.03</v>
      </c>
      <c r="BM1259" t="s">
        <v>144</v>
      </c>
      <c r="BN1259" t="s">
        <v>144</v>
      </c>
      <c r="BO1259" t="s">
        <v>3292</v>
      </c>
      <c r="BQ1259">
        <v>1</v>
      </c>
      <c r="BT1259" s="51" t="s">
        <v>3293</v>
      </c>
      <c r="BV1259" t="s">
        <v>3294</v>
      </c>
      <c r="CB1259" s="51">
        <v>12.06</v>
      </c>
      <c r="CC1259" s="51">
        <v>12.06</v>
      </c>
      <c r="CD1259" s="51">
        <v>2.5999999999999999E-2</v>
      </c>
      <c r="CE1259" s="51">
        <v>6.2E-2</v>
      </c>
      <c r="CF1259" s="51">
        <v>0.58399999999999996</v>
      </c>
      <c r="CG1259" t="b">
        <f t="shared" si="17"/>
        <v>1</v>
      </c>
    </row>
    <row r="1260" spans="1:85" hidden="1" x14ac:dyDescent="0.35">
      <c r="A1260" t="s">
        <v>1412</v>
      </c>
      <c r="B1260" t="s">
        <v>4199</v>
      </c>
      <c r="C1260" s="51">
        <v>1487.82</v>
      </c>
      <c r="D1260">
        <v>11.635</v>
      </c>
      <c r="E1260" s="68">
        <v>153.374</v>
      </c>
      <c r="F1260">
        <v>6.9859999999999998</v>
      </c>
      <c r="G1260" t="s">
        <v>3290</v>
      </c>
      <c r="I1260">
        <v>218.76</v>
      </c>
      <c r="J1260">
        <v>1487.8240000000001</v>
      </c>
      <c r="K1260" s="73">
        <v>155.12</v>
      </c>
      <c r="L1260">
        <v>5</v>
      </c>
      <c r="M1260">
        <v>1</v>
      </c>
      <c r="N1260" s="51" t="s">
        <v>4199</v>
      </c>
      <c r="O1260">
        <v>1.837</v>
      </c>
      <c r="P1260">
        <v>10</v>
      </c>
      <c r="Q1260">
        <v>11.635</v>
      </c>
      <c r="R1260">
        <v>1487.8209999999999</v>
      </c>
      <c r="S1260">
        <v>9.3079999999999998</v>
      </c>
      <c r="T1260">
        <v>153.72300000000001</v>
      </c>
      <c r="U1260">
        <v>5.5890000000000004</v>
      </c>
      <c r="V1260">
        <v>100</v>
      </c>
      <c r="W1260">
        <v>1.125</v>
      </c>
      <c r="X1260">
        <v>0.998</v>
      </c>
      <c r="Y1260">
        <v>21.98</v>
      </c>
      <c r="Z1260">
        <v>22.151</v>
      </c>
      <c r="AA1260">
        <v>0.61199999999999999</v>
      </c>
      <c r="AB1260">
        <v>0</v>
      </c>
      <c r="AC1260" t="b">
        <v>1</v>
      </c>
      <c r="AI1260">
        <v>1487.819</v>
      </c>
      <c r="AJ1260">
        <v>152.98699999999999</v>
      </c>
      <c r="AK1260">
        <v>1487.8240000000001</v>
      </c>
      <c r="AL1260">
        <v>154.79599999999999</v>
      </c>
      <c r="AM1260">
        <v>3.6179999999999999</v>
      </c>
      <c r="AN1260">
        <v>10.27</v>
      </c>
      <c r="AO1260">
        <v>12.62</v>
      </c>
      <c r="AP1260">
        <v>0.72399999999999998</v>
      </c>
      <c r="AQ1260">
        <v>22.038</v>
      </c>
      <c r="AR1260">
        <v>7.3</v>
      </c>
      <c r="AS1260">
        <v>1.8380000000000001</v>
      </c>
      <c r="AT1260">
        <v>2E-3</v>
      </c>
      <c r="AU1260">
        <v>0.52700000000000002</v>
      </c>
      <c r="AV1260">
        <v>0.13900000000000001</v>
      </c>
      <c r="AW1260">
        <v>0</v>
      </c>
      <c r="AX1260">
        <v>910778</v>
      </c>
      <c r="AY1260" t="b">
        <v>1</v>
      </c>
      <c r="AZ1260">
        <v>218.43600000000001</v>
      </c>
      <c r="BA1260">
        <v>1487.82</v>
      </c>
      <c r="BB1260">
        <v>11.635</v>
      </c>
      <c r="BC1260">
        <v>153.374</v>
      </c>
      <c r="BD1260">
        <v>6.9859999999999998</v>
      </c>
      <c r="BE1260">
        <v>1487.8240000000001</v>
      </c>
      <c r="BF1260">
        <v>155.12</v>
      </c>
      <c r="BG1260">
        <v>5</v>
      </c>
      <c r="BH1260">
        <v>3</v>
      </c>
      <c r="BI1260">
        <v>9.3079999999999998</v>
      </c>
      <c r="BJ1260">
        <v>5.5890000000000004</v>
      </c>
      <c r="BK1260">
        <v>0.95199999999999996</v>
      </c>
      <c r="BM1260" t="s">
        <v>144</v>
      </c>
      <c r="BN1260" t="s">
        <v>144</v>
      </c>
      <c r="BO1260" t="s">
        <v>3292</v>
      </c>
      <c r="BQ1260">
        <v>1</v>
      </c>
      <c r="BT1260" s="51" t="s">
        <v>3293</v>
      </c>
      <c r="BV1260" t="s">
        <v>3294</v>
      </c>
      <c r="CB1260" s="51">
        <v>12.62</v>
      </c>
      <c r="CC1260" s="51">
        <v>12.62</v>
      </c>
      <c r="CD1260" s="51">
        <v>2E-3</v>
      </c>
      <c r="CE1260" s="51">
        <v>4.0000000000000001E-3</v>
      </c>
      <c r="CF1260" s="51">
        <v>0.68</v>
      </c>
      <c r="CG1260" t="b">
        <f t="shared" si="17"/>
        <v>1</v>
      </c>
    </row>
    <row r="1261" spans="1:85" hidden="1" x14ac:dyDescent="0.35">
      <c r="A1261" t="s">
        <v>1413</v>
      </c>
      <c r="B1261" t="s">
        <v>4200</v>
      </c>
      <c r="C1261" s="51">
        <v>1488.0709999999999</v>
      </c>
      <c r="D1261">
        <v>10.808999999999999</v>
      </c>
      <c r="E1261" s="68">
        <v>153.00200000000001</v>
      </c>
      <c r="F1261">
        <v>6.2949999999999999</v>
      </c>
      <c r="G1261" t="s">
        <v>3290</v>
      </c>
      <c r="I1261">
        <v>218.76</v>
      </c>
      <c r="J1261">
        <v>1488.076</v>
      </c>
      <c r="K1261" s="73">
        <v>155.1</v>
      </c>
      <c r="L1261">
        <v>6</v>
      </c>
      <c r="M1261">
        <v>1</v>
      </c>
      <c r="N1261" s="51" t="s">
        <v>4200</v>
      </c>
      <c r="O1261">
        <v>1.8360000000000001</v>
      </c>
      <c r="P1261">
        <v>10</v>
      </c>
      <c r="Q1261">
        <v>10.808999999999999</v>
      </c>
      <c r="R1261">
        <v>1488.0719999999999</v>
      </c>
      <c r="S1261">
        <v>8.6470000000000002</v>
      </c>
      <c r="T1261">
        <v>153.42099999999999</v>
      </c>
      <c r="U1261">
        <v>5.0359999999999996</v>
      </c>
      <c r="V1261">
        <v>100</v>
      </c>
      <c r="W1261">
        <v>1.085</v>
      </c>
      <c r="X1261">
        <v>1.125</v>
      </c>
      <c r="Y1261">
        <v>22.08</v>
      </c>
      <c r="Z1261">
        <v>22.151</v>
      </c>
      <c r="AA1261">
        <v>0.61199999999999999</v>
      </c>
      <c r="AB1261">
        <v>0</v>
      </c>
      <c r="AC1261" t="b">
        <v>1</v>
      </c>
      <c r="AI1261">
        <v>1488.07</v>
      </c>
      <c r="AJ1261">
        <v>153.05699999999999</v>
      </c>
      <c r="AK1261">
        <v>1488.075</v>
      </c>
      <c r="AL1261">
        <v>155.19499999999999</v>
      </c>
      <c r="AM1261">
        <v>4.2759999999999998</v>
      </c>
      <c r="AN1261">
        <v>10.02</v>
      </c>
      <c r="AO1261">
        <v>11.79</v>
      </c>
      <c r="AP1261">
        <v>0.92</v>
      </c>
      <c r="AQ1261">
        <v>22.062999999999999</v>
      </c>
      <c r="AR1261">
        <v>0.90500000000000003</v>
      </c>
      <c r="AS1261">
        <v>1.034</v>
      </c>
      <c r="AT1261">
        <v>3.6999999999999998E-2</v>
      </c>
      <c r="AU1261">
        <v>0.224</v>
      </c>
      <c r="AV1261">
        <v>0.25900000000000001</v>
      </c>
      <c r="AW1261">
        <v>0</v>
      </c>
      <c r="AX1261">
        <v>914151</v>
      </c>
      <c r="AY1261" t="b">
        <v>1</v>
      </c>
      <c r="AZ1261">
        <v>218.85599999999999</v>
      </c>
      <c r="BA1261">
        <v>1488.0709999999999</v>
      </c>
      <c r="BB1261">
        <v>10.808999999999999</v>
      </c>
      <c r="BC1261">
        <v>153.00200000000001</v>
      </c>
      <c r="BD1261">
        <v>6.2949999999999999</v>
      </c>
      <c r="BE1261">
        <v>1488.076</v>
      </c>
      <c r="BF1261">
        <v>155.1</v>
      </c>
      <c r="BG1261">
        <v>7</v>
      </c>
      <c r="BH1261">
        <v>3</v>
      </c>
      <c r="BM1261" t="s">
        <v>144</v>
      </c>
      <c r="BN1261" t="s">
        <v>144</v>
      </c>
      <c r="BO1261" t="s">
        <v>3296</v>
      </c>
      <c r="BQ1261">
        <v>11</v>
      </c>
      <c r="BT1261" s="51" t="s">
        <v>3293</v>
      </c>
      <c r="BV1261" t="s">
        <v>3294</v>
      </c>
      <c r="CB1261" s="51">
        <v>11.79</v>
      </c>
      <c r="CC1261" s="51">
        <v>11.79</v>
      </c>
      <c r="CD1261" s="51">
        <v>2E-3</v>
      </c>
      <c r="CE1261" s="51">
        <v>4.0000000000000001E-3</v>
      </c>
      <c r="CF1261" s="51">
        <v>0.77200000000000002</v>
      </c>
      <c r="CG1261" t="b">
        <f t="shared" si="17"/>
        <v>1</v>
      </c>
    </row>
    <row r="1262" spans="1:85" hidden="1" x14ac:dyDescent="0.35">
      <c r="A1262" t="s">
        <v>1414</v>
      </c>
      <c r="B1262" t="s">
        <v>4201</v>
      </c>
      <c r="C1262" s="51">
        <v>1488.16</v>
      </c>
      <c r="D1262">
        <v>9.3810000000000002</v>
      </c>
      <c r="E1262" s="68">
        <v>149.209</v>
      </c>
      <c r="F1262">
        <v>6.2949999999999999</v>
      </c>
      <c r="G1262" t="s">
        <v>3290</v>
      </c>
      <c r="I1262">
        <v>213.81</v>
      </c>
      <c r="J1262">
        <v>1488.165</v>
      </c>
      <c r="K1262" s="73">
        <v>150.18</v>
      </c>
      <c r="L1262">
        <v>5</v>
      </c>
      <c r="M1262">
        <v>1</v>
      </c>
      <c r="N1262" s="51" t="s">
        <v>4201</v>
      </c>
      <c r="O1262">
        <v>1.82</v>
      </c>
      <c r="P1262">
        <v>10</v>
      </c>
      <c r="Q1262">
        <v>9.3810000000000002</v>
      </c>
      <c r="R1262">
        <v>1488.1610000000001</v>
      </c>
      <c r="S1262">
        <v>7.3810000000000002</v>
      </c>
      <c r="T1262">
        <v>149.40299999999999</v>
      </c>
      <c r="U1262">
        <v>5.0359999999999996</v>
      </c>
      <c r="V1262">
        <v>100</v>
      </c>
      <c r="W1262">
        <v>1.085</v>
      </c>
      <c r="X1262">
        <v>0.98599999999999999</v>
      </c>
      <c r="Y1262">
        <v>21.9</v>
      </c>
      <c r="Z1262">
        <v>22.151</v>
      </c>
      <c r="AA1262">
        <v>0.61199999999999999</v>
      </c>
      <c r="AB1262">
        <v>0</v>
      </c>
      <c r="AC1262" t="b">
        <v>1</v>
      </c>
      <c r="AI1262">
        <v>1488.1590000000001</v>
      </c>
      <c r="AJ1262">
        <v>148.06299999999999</v>
      </c>
      <c r="AK1262">
        <v>1488.164</v>
      </c>
      <c r="AL1262">
        <v>149.34299999999999</v>
      </c>
      <c r="AM1262">
        <v>2.56</v>
      </c>
      <c r="AN1262">
        <v>11.12</v>
      </c>
      <c r="AO1262">
        <v>11.4</v>
      </c>
      <c r="AP1262">
        <v>0.71599999999999997</v>
      </c>
      <c r="AQ1262">
        <v>22.062000000000001</v>
      </c>
      <c r="AR1262">
        <v>0.85399999999999998</v>
      </c>
      <c r="AS1262">
        <v>1.2430000000000001</v>
      </c>
      <c r="AT1262">
        <v>6.0000000000000001E-3</v>
      </c>
      <c r="AU1262">
        <v>0.29199999999999998</v>
      </c>
      <c r="AV1262">
        <v>0.129</v>
      </c>
      <c r="AW1262">
        <v>0</v>
      </c>
      <c r="AX1262">
        <v>917524</v>
      </c>
      <c r="AY1262" t="b">
        <v>1</v>
      </c>
      <c r="AZ1262">
        <v>212.97499999999999</v>
      </c>
      <c r="BA1262">
        <v>1488.16</v>
      </c>
      <c r="BB1262">
        <v>9.3810000000000002</v>
      </c>
      <c r="BC1262">
        <v>149.209</v>
      </c>
      <c r="BD1262">
        <v>6.2949999999999999</v>
      </c>
      <c r="BE1262">
        <v>1488.165</v>
      </c>
      <c r="BF1262">
        <v>150.18</v>
      </c>
      <c r="BG1262">
        <v>6</v>
      </c>
      <c r="BH1262">
        <v>3</v>
      </c>
      <c r="BM1262" t="s">
        <v>144</v>
      </c>
      <c r="BN1262" t="s">
        <v>144</v>
      </c>
      <c r="BO1262" t="s">
        <v>3296</v>
      </c>
      <c r="BQ1262">
        <v>11</v>
      </c>
      <c r="BT1262" s="51" t="s">
        <v>3293</v>
      </c>
      <c r="BV1262" t="s">
        <v>3294</v>
      </c>
      <c r="CB1262" s="51">
        <v>11.4</v>
      </c>
      <c r="CC1262" s="51">
        <v>11.4</v>
      </c>
      <c r="CD1262" s="51">
        <v>4.0000000000000001E-3</v>
      </c>
      <c r="CE1262" s="51">
        <v>8.9999999999999993E-3</v>
      </c>
      <c r="CF1262" s="51">
        <v>0.69599999999999995</v>
      </c>
      <c r="CG1262" t="b">
        <f t="shared" si="17"/>
        <v>1</v>
      </c>
    </row>
    <row r="1263" spans="1:85" hidden="1" x14ac:dyDescent="0.35">
      <c r="A1263" t="s">
        <v>1415</v>
      </c>
      <c r="B1263" t="s">
        <v>4202</v>
      </c>
      <c r="C1263" s="51">
        <v>1488.7750000000001</v>
      </c>
      <c r="D1263">
        <v>14.173</v>
      </c>
      <c r="E1263" s="68">
        <v>149.15100000000001</v>
      </c>
      <c r="F1263">
        <v>6.2949999999999999</v>
      </c>
      <c r="G1263" t="s">
        <v>3290</v>
      </c>
      <c r="I1263">
        <v>216.29</v>
      </c>
      <c r="J1263">
        <v>1488.7819999999999</v>
      </c>
      <c r="K1263" s="73">
        <v>152.57</v>
      </c>
      <c r="L1263">
        <v>5</v>
      </c>
      <c r="M1263">
        <v>1</v>
      </c>
      <c r="N1263" s="51" t="s">
        <v>4202</v>
      </c>
      <c r="O1263">
        <v>1.847</v>
      </c>
      <c r="P1263">
        <v>10</v>
      </c>
      <c r="Q1263">
        <v>14.173</v>
      </c>
      <c r="R1263">
        <v>1488.7760000000001</v>
      </c>
      <c r="S1263">
        <v>11.337999999999999</v>
      </c>
      <c r="T1263">
        <v>149.83500000000001</v>
      </c>
      <c r="U1263">
        <v>5.0359999999999996</v>
      </c>
      <c r="V1263">
        <v>100</v>
      </c>
      <c r="W1263">
        <v>1.044</v>
      </c>
      <c r="X1263">
        <v>0.99</v>
      </c>
      <c r="Y1263">
        <v>21.93</v>
      </c>
      <c r="Z1263">
        <v>21.997</v>
      </c>
      <c r="AA1263">
        <v>0.60899999999999999</v>
      </c>
      <c r="AB1263">
        <v>0</v>
      </c>
      <c r="AC1263" t="b">
        <v>1</v>
      </c>
      <c r="AI1263">
        <v>1488.7750000000001</v>
      </c>
      <c r="AJ1263">
        <v>150.39400000000001</v>
      </c>
      <c r="AK1263">
        <v>1488.7809999999999</v>
      </c>
      <c r="AL1263">
        <v>152.61799999999999</v>
      </c>
      <c r="AM1263">
        <v>4.4489999999999998</v>
      </c>
      <c r="AN1263">
        <v>12.94</v>
      </c>
      <c r="AO1263">
        <v>10.39</v>
      </c>
      <c r="AP1263">
        <v>0.60399999999999998</v>
      </c>
      <c r="AQ1263">
        <v>21.986000000000001</v>
      </c>
      <c r="AR1263">
        <v>6.9550000000000001</v>
      </c>
      <c r="AS1263">
        <v>12.824</v>
      </c>
      <c r="AT1263">
        <v>0</v>
      </c>
      <c r="AU1263">
        <v>0.22800000000000001</v>
      </c>
      <c r="AV1263">
        <v>0.26200000000000001</v>
      </c>
      <c r="AW1263">
        <v>0</v>
      </c>
      <c r="AX1263">
        <v>920897</v>
      </c>
      <c r="AY1263" t="b">
        <v>1</v>
      </c>
      <c r="AZ1263">
        <v>216.33600000000001</v>
      </c>
      <c r="BA1263">
        <v>1488.7750000000001</v>
      </c>
      <c r="BB1263">
        <v>14.173</v>
      </c>
      <c r="BC1263">
        <v>149.15100000000001</v>
      </c>
      <c r="BD1263">
        <v>6.2949999999999999</v>
      </c>
      <c r="BE1263">
        <v>1488.7819999999999</v>
      </c>
      <c r="BF1263">
        <v>152.57</v>
      </c>
      <c r="BG1263">
        <v>5</v>
      </c>
      <c r="BH1263">
        <v>3</v>
      </c>
      <c r="BI1263">
        <v>11.337999999999999</v>
      </c>
      <c r="BJ1263">
        <v>5.0359999999999996</v>
      </c>
      <c r="BK1263">
        <v>0.94099999999999995</v>
      </c>
      <c r="BM1263" t="s">
        <v>144</v>
      </c>
      <c r="BN1263" t="s">
        <v>144</v>
      </c>
      <c r="BO1263" t="s">
        <v>3312</v>
      </c>
      <c r="BQ1263">
        <v>1</v>
      </c>
      <c r="BT1263" s="51" t="s">
        <v>3293</v>
      </c>
      <c r="BV1263" t="s">
        <v>3294</v>
      </c>
      <c r="CB1263" s="51">
        <v>10.39</v>
      </c>
      <c r="CC1263" s="51">
        <v>10.39</v>
      </c>
      <c r="CD1263" s="51">
        <v>-5.0000000000000001E-3</v>
      </c>
      <c r="CE1263" s="51">
        <v>-1.0999999999999999E-2</v>
      </c>
      <c r="CF1263" s="51">
        <v>0.76600000000000001</v>
      </c>
      <c r="CG1263" t="b">
        <f t="shared" si="17"/>
        <v>1</v>
      </c>
    </row>
    <row r="1264" spans="1:85" hidden="1" x14ac:dyDescent="0.35">
      <c r="A1264" t="s">
        <v>1416</v>
      </c>
      <c r="B1264" t="s">
        <v>4203</v>
      </c>
      <c r="C1264" s="51">
        <v>1488.9459999999999</v>
      </c>
      <c r="D1264">
        <v>9.1760000000000002</v>
      </c>
      <c r="E1264" s="68">
        <v>146.24600000000001</v>
      </c>
      <c r="F1264">
        <v>6.2949999999999999</v>
      </c>
      <c r="G1264" t="s">
        <v>3290</v>
      </c>
      <c r="I1264">
        <v>213.81</v>
      </c>
      <c r="J1264">
        <v>1488.951</v>
      </c>
      <c r="K1264" s="73">
        <v>150.07</v>
      </c>
      <c r="L1264">
        <v>9</v>
      </c>
      <c r="M1264">
        <v>1</v>
      </c>
      <c r="N1264" s="51" t="s">
        <v>4203</v>
      </c>
      <c r="O1264">
        <v>1.84</v>
      </c>
      <c r="P1264">
        <v>10</v>
      </c>
      <c r="Q1264">
        <v>9.1760000000000002</v>
      </c>
      <c r="R1264">
        <v>1488.9469999999999</v>
      </c>
      <c r="S1264">
        <v>7.1760000000000002</v>
      </c>
      <c r="T1264">
        <v>147.011</v>
      </c>
      <c r="U1264">
        <v>5.0359999999999996</v>
      </c>
      <c r="V1264">
        <v>100</v>
      </c>
      <c r="W1264">
        <v>1.087</v>
      </c>
      <c r="X1264">
        <v>1.708</v>
      </c>
      <c r="Y1264">
        <v>21.86</v>
      </c>
      <c r="Z1264">
        <v>21.997</v>
      </c>
      <c r="AA1264">
        <v>0.60899999999999999</v>
      </c>
      <c r="AB1264">
        <v>0</v>
      </c>
      <c r="AC1264" t="b">
        <v>1</v>
      </c>
      <c r="AI1264">
        <v>1488.9449999999999</v>
      </c>
      <c r="AJ1264">
        <v>147.93700000000001</v>
      </c>
      <c r="AK1264">
        <v>1488.9490000000001</v>
      </c>
      <c r="AL1264">
        <v>149.232</v>
      </c>
      <c r="AM1264">
        <v>2.589</v>
      </c>
      <c r="AN1264">
        <v>7.34</v>
      </c>
      <c r="AO1264">
        <v>13.42</v>
      </c>
      <c r="AP1264">
        <v>1.1579999999999999</v>
      </c>
      <c r="AQ1264">
        <v>21.972000000000001</v>
      </c>
      <c r="AR1264">
        <v>0.76500000000000001</v>
      </c>
      <c r="AS1264">
        <v>10.276999999999999</v>
      </c>
      <c r="AT1264">
        <v>2E-3</v>
      </c>
      <c r="AU1264">
        <v>0.28399999999999997</v>
      </c>
      <c r="AV1264">
        <v>0.254</v>
      </c>
      <c r="AW1264">
        <v>0</v>
      </c>
      <c r="AX1264">
        <v>924270</v>
      </c>
      <c r="AY1264" t="b">
        <v>1</v>
      </c>
      <c r="AZ1264">
        <v>212.97499999999999</v>
      </c>
      <c r="BA1264">
        <v>1488.9459999999999</v>
      </c>
      <c r="BB1264">
        <v>9.1760000000000002</v>
      </c>
      <c r="BC1264">
        <v>146.24600000000001</v>
      </c>
      <c r="BD1264">
        <v>6.2949999999999999</v>
      </c>
      <c r="BE1264">
        <v>1488.951</v>
      </c>
      <c r="BF1264">
        <v>150.07</v>
      </c>
      <c r="BG1264">
        <v>9</v>
      </c>
      <c r="BH1264">
        <v>3</v>
      </c>
      <c r="BI1264">
        <v>7.1760000000000002</v>
      </c>
      <c r="BJ1264">
        <v>5.0359999999999996</v>
      </c>
      <c r="BK1264">
        <v>1.4910000000000001</v>
      </c>
      <c r="BM1264" t="s">
        <v>144</v>
      </c>
      <c r="BN1264" t="s">
        <v>144</v>
      </c>
      <c r="BO1264" t="s">
        <v>3292</v>
      </c>
      <c r="BQ1264">
        <v>1</v>
      </c>
      <c r="BT1264" s="51" t="s">
        <v>3293</v>
      </c>
      <c r="CB1264" s="51">
        <v>13.42</v>
      </c>
      <c r="CC1264" s="51">
        <v>13.42</v>
      </c>
      <c r="CD1264" s="51">
        <v>1.4999999999999999E-2</v>
      </c>
      <c r="CE1264" s="51">
        <v>2.1999999999999999E-2</v>
      </c>
      <c r="CF1264" s="51">
        <v>0.78</v>
      </c>
      <c r="CG1264" t="b">
        <f t="shared" si="17"/>
        <v>1</v>
      </c>
    </row>
    <row r="1265" spans="1:85" hidden="1" x14ac:dyDescent="0.35">
      <c r="A1265" t="s">
        <v>1417</v>
      </c>
      <c r="B1265" t="s">
        <v>4204</v>
      </c>
      <c r="C1265" s="51">
        <v>1488.9690000000001</v>
      </c>
      <c r="D1265">
        <v>11.396000000000001</v>
      </c>
      <c r="E1265" s="68">
        <v>155.018</v>
      </c>
      <c r="F1265">
        <v>6.2949999999999999</v>
      </c>
      <c r="G1265" t="s">
        <v>3290</v>
      </c>
      <c r="I1265">
        <v>221.24</v>
      </c>
      <c r="J1265">
        <v>1488.973</v>
      </c>
      <c r="K1265" s="73">
        <v>157.49</v>
      </c>
      <c r="L1265">
        <v>4</v>
      </c>
      <c r="M1265">
        <v>1</v>
      </c>
      <c r="N1265" s="51" t="s">
        <v>4204</v>
      </c>
      <c r="O1265">
        <v>1.8380000000000001</v>
      </c>
      <c r="P1265">
        <v>10</v>
      </c>
      <c r="Q1265">
        <v>11.396000000000001</v>
      </c>
      <c r="R1265">
        <v>1488.97</v>
      </c>
      <c r="S1265">
        <v>9.1170000000000009</v>
      </c>
      <c r="T1265">
        <v>155.51300000000001</v>
      </c>
      <c r="U1265">
        <v>5.0359999999999996</v>
      </c>
      <c r="V1265">
        <v>100</v>
      </c>
      <c r="W1265">
        <v>1.087</v>
      </c>
      <c r="X1265">
        <v>0.85199999999999998</v>
      </c>
      <c r="Y1265">
        <v>22.07</v>
      </c>
      <c r="Z1265">
        <v>21.997</v>
      </c>
      <c r="AA1265">
        <v>0.60899999999999999</v>
      </c>
      <c r="AB1265">
        <v>0</v>
      </c>
      <c r="AC1265" t="b">
        <v>1</v>
      </c>
      <c r="AI1265">
        <v>1488.9670000000001</v>
      </c>
      <c r="AJ1265">
        <v>155.37299999999999</v>
      </c>
      <c r="AK1265">
        <v>1488.973</v>
      </c>
      <c r="AL1265">
        <v>157.631</v>
      </c>
      <c r="AM1265">
        <v>4.516</v>
      </c>
      <c r="AN1265">
        <v>11.89</v>
      </c>
      <c r="AO1265">
        <v>10.41</v>
      </c>
      <c r="AP1265">
        <v>0.54800000000000004</v>
      </c>
      <c r="AQ1265">
        <v>21.986000000000001</v>
      </c>
      <c r="AR1265">
        <v>7.0469999999999997</v>
      </c>
      <c r="AS1265">
        <v>16.126999999999999</v>
      </c>
      <c r="AT1265">
        <v>3.0000000000000001E-3</v>
      </c>
      <c r="AU1265">
        <v>0.52700000000000002</v>
      </c>
      <c r="AV1265">
        <v>0.219</v>
      </c>
      <c r="AW1265">
        <v>0</v>
      </c>
      <c r="AX1265">
        <v>927643</v>
      </c>
      <c r="AY1265" t="b">
        <v>1</v>
      </c>
      <c r="AZ1265">
        <v>221.37700000000001</v>
      </c>
      <c r="BA1265">
        <v>1488.9690000000001</v>
      </c>
      <c r="BB1265">
        <v>11.396000000000001</v>
      </c>
      <c r="BC1265">
        <v>155.018</v>
      </c>
      <c r="BD1265">
        <v>6.2949999999999999</v>
      </c>
      <c r="BE1265">
        <v>1488.973</v>
      </c>
      <c r="BF1265">
        <v>157.49</v>
      </c>
      <c r="BG1265">
        <v>5</v>
      </c>
      <c r="BH1265">
        <v>3</v>
      </c>
      <c r="BI1265">
        <v>9.1170000000000009</v>
      </c>
      <c r="BJ1265">
        <v>5.0359999999999996</v>
      </c>
      <c r="BK1265">
        <v>0.92800000000000005</v>
      </c>
      <c r="BM1265" t="s">
        <v>144</v>
      </c>
      <c r="BN1265" t="s">
        <v>144</v>
      </c>
      <c r="BO1265" t="s">
        <v>3292</v>
      </c>
      <c r="BQ1265">
        <v>1</v>
      </c>
      <c r="BT1265" s="51" t="s">
        <v>3293</v>
      </c>
      <c r="BV1265" t="s">
        <v>3294</v>
      </c>
      <c r="CB1265" s="51">
        <v>10.41</v>
      </c>
      <c r="CC1265" s="51">
        <v>10.41</v>
      </c>
      <c r="CD1265" s="51">
        <v>1.6E-2</v>
      </c>
      <c r="CE1265" s="51">
        <v>4.2000000000000003E-2</v>
      </c>
      <c r="CF1265" s="51">
        <v>0.76300000000000001</v>
      </c>
      <c r="CG1265" t="b">
        <f t="shared" si="17"/>
        <v>1</v>
      </c>
    </row>
    <row r="1266" spans="1:85" hidden="1" x14ac:dyDescent="0.35">
      <c r="A1266" t="s">
        <v>1418</v>
      </c>
      <c r="B1266" t="s">
        <v>4205</v>
      </c>
      <c r="C1266" s="51">
        <v>1489.365</v>
      </c>
      <c r="D1266">
        <v>9.5619999999999994</v>
      </c>
      <c r="E1266" s="68">
        <v>152.44200000000001</v>
      </c>
      <c r="F1266">
        <v>6.2949999999999999</v>
      </c>
      <c r="G1266" t="s">
        <v>3290</v>
      </c>
      <c r="I1266">
        <v>218.76</v>
      </c>
      <c r="J1266">
        <v>1489.37</v>
      </c>
      <c r="K1266" s="73">
        <v>154.96</v>
      </c>
      <c r="L1266">
        <v>9</v>
      </c>
      <c r="M1266">
        <v>1</v>
      </c>
      <c r="N1266" s="51" t="s">
        <v>4205</v>
      </c>
      <c r="O1266">
        <v>1.835</v>
      </c>
      <c r="P1266">
        <v>10</v>
      </c>
      <c r="Q1266">
        <v>9.5619999999999994</v>
      </c>
      <c r="R1266">
        <v>1489.366</v>
      </c>
      <c r="S1266">
        <v>7.5620000000000003</v>
      </c>
      <c r="T1266">
        <v>152.946</v>
      </c>
      <c r="U1266">
        <v>5.0359999999999996</v>
      </c>
      <c r="V1266">
        <v>100</v>
      </c>
      <c r="W1266">
        <v>1.087</v>
      </c>
      <c r="X1266">
        <v>1.724</v>
      </c>
      <c r="Y1266">
        <v>21.98</v>
      </c>
      <c r="Z1266">
        <v>21.997</v>
      </c>
      <c r="AA1266">
        <v>0.60899999999999999</v>
      </c>
      <c r="AB1266">
        <v>0</v>
      </c>
      <c r="AC1266" t="b">
        <v>1</v>
      </c>
      <c r="AI1266">
        <v>1489.365</v>
      </c>
      <c r="AJ1266">
        <v>152.69200000000001</v>
      </c>
      <c r="AK1266">
        <v>1489.3689999999999</v>
      </c>
      <c r="AL1266">
        <v>155.05500000000001</v>
      </c>
      <c r="AM1266">
        <v>4.726</v>
      </c>
      <c r="AN1266">
        <v>8.06</v>
      </c>
      <c r="AO1266">
        <v>13.67</v>
      </c>
      <c r="AP1266">
        <v>1.2050000000000001</v>
      </c>
      <c r="AQ1266">
        <v>21.981000000000002</v>
      </c>
      <c r="AR1266">
        <v>6.327</v>
      </c>
      <c r="AS1266">
        <v>18.016999999999999</v>
      </c>
      <c r="AT1266">
        <v>7.0000000000000001E-3</v>
      </c>
      <c r="AU1266">
        <v>0.33600000000000002</v>
      </c>
      <c r="AV1266">
        <v>0.35499999999999998</v>
      </c>
      <c r="AW1266">
        <v>0</v>
      </c>
      <c r="AX1266">
        <v>931016</v>
      </c>
      <c r="AY1266" t="b">
        <v>1</v>
      </c>
      <c r="AZ1266">
        <v>218.85599999999999</v>
      </c>
      <c r="BA1266">
        <v>1489.365</v>
      </c>
      <c r="BB1266">
        <v>9.5619999999999994</v>
      </c>
      <c r="BC1266">
        <v>152.44200000000001</v>
      </c>
      <c r="BD1266">
        <v>6.2949999999999999</v>
      </c>
      <c r="BE1266">
        <v>1489.37</v>
      </c>
      <c r="BF1266">
        <v>154.96</v>
      </c>
      <c r="BG1266">
        <v>10</v>
      </c>
      <c r="BH1266">
        <v>3</v>
      </c>
      <c r="BI1266">
        <v>7.5620000000000003</v>
      </c>
      <c r="BJ1266">
        <v>5.0359999999999996</v>
      </c>
      <c r="BK1266">
        <v>1.6970000000000001</v>
      </c>
      <c r="BM1266" t="s">
        <v>144</v>
      </c>
      <c r="BN1266" t="s">
        <v>144</v>
      </c>
      <c r="BO1266" t="s">
        <v>3292</v>
      </c>
      <c r="BQ1266">
        <v>1</v>
      </c>
      <c r="BT1266" s="51" t="s">
        <v>3293</v>
      </c>
      <c r="CB1266" s="51">
        <v>13.67</v>
      </c>
      <c r="CC1266" s="51">
        <v>13.67</v>
      </c>
      <c r="CD1266" s="51">
        <v>-5.0000000000000001E-3</v>
      </c>
      <c r="CE1266" s="51">
        <v>-8.0000000000000002E-3</v>
      </c>
      <c r="CF1266" s="51">
        <v>0.76700000000000002</v>
      </c>
      <c r="CG1266" t="b">
        <f t="shared" si="17"/>
        <v>1</v>
      </c>
    </row>
    <row r="1267" spans="1:85" hidden="1" x14ac:dyDescent="0.35">
      <c r="A1267" t="s">
        <v>1419</v>
      </c>
      <c r="B1267" t="s">
        <v>4206</v>
      </c>
      <c r="C1267" s="51">
        <v>1489.576</v>
      </c>
      <c r="D1267">
        <v>10.252000000000001</v>
      </c>
      <c r="E1267" s="68">
        <v>152.87700000000001</v>
      </c>
      <c r="F1267">
        <v>6.2949999999999999</v>
      </c>
      <c r="G1267" t="s">
        <v>3290</v>
      </c>
      <c r="I1267">
        <v>218.76</v>
      </c>
      <c r="J1267">
        <v>1489.5830000000001</v>
      </c>
      <c r="K1267" s="73">
        <v>154.9</v>
      </c>
      <c r="L1267">
        <v>5</v>
      </c>
      <c r="M1267">
        <v>1</v>
      </c>
      <c r="N1267" s="51" t="s">
        <v>4206</v>
      </c>
      <c r="O1267">
        <v>1.825</v>
      </c>
      <c r="P1267">
        <v>10</v>
      </c>
      <c r="Q1267">
        <v>10.252000000000001</v>
      </c>
      <c r="R1267">
        <v>1489.578</v>
      </c>
      <c r="S1267">
        <v>8.2010000000000005</v>
      </c>
      <c r="T1267">
        <v>153.28100000000001</v>
      </c>
      <c r="U1267">
        <v>5.0359999999999996</v>
      </c>
      <c r="V1267">
        <v>100</v>
      </c>
      <c r="W1267">
        <v>1.087</v>
      </c>
      <c r="X1267">
        <v>0.998</v>
      </c>
      <c r="Y1267">
        <v>21.98</v>
      </c>
      <c r="Z1267">
        <v>21.997</v>
      </c>
      <c r="AA1267">
        <v>0.60899999999999999</v>
      </c>
      <c r="AB1267">
        <v>0</v>
      </c>
      <c r="AC1267" t="b">
        <v>1</v>
      </c>
      <c r="AI1267">
        <v>1489.576</v>
      </c>
      <c r="AJ1267">
        <v>152.81100000000001</v>
      </c>
      <c r="AK1267">
        <v>1489.58</v>
      </c>
      <c r="AL1267">
        <v>154.578</v>
      </c>
      <c r="AM1267">
        <v>3.5339999999999998</v>
      </c>
      <c r="AN1267">
        <v>7.52</v>
      </c>
      <c r="AO1267">
        <v>12.63</v>
      </c>
      <c r="AP1267">
        <v>0.59699999999999998</v>
      </c>
      <c r="AQ1267">
        <v>21.994</v>
      </c>
      <c r="AR1267">
        <v>11.819000000000001</v>
      </c>
      <c r="AS1267">
        <v>18.641999999999999</v>
      </c>
      <c r="AT1267">
        <v>0.4</v>
      </c>
      <c r="AU1267">
        <v>0.10299999999999999</v>
      </c>
      <c r="AV1267">
        <v>0.21199999999999999</v>
      </c>
      <c r="AW1267">
        <v>0</v>
      </c>
      <c r="AX1267">
        <v>934389</v>
      </c>
      <c r="AY1267" t="b">
        <v>1</v>
      </c>
      <c r="AZ1267">
        <v>218.43600000000001</v>
      </c>
      <c r="BA1267">
        <v>1489.576</v>
      </c>
      <c r="BB1267">
        <v>10.252000000000001</v>
      </c>
      <c r="BC1267">
        <v>152.87700000000001</v>
      </c>
      <c r="BD1267">
        <v>6.2949999999999999</v>
      </c>
      <c r="BE1267">
        <v>1489.5830000000001</v>
      </c>
      <c r="BF1267">
        <v>154.9</v>
      </c>
      <c r="BG1267">
        <v>6</v>
      </c>
      <c r="BH1267">
        <v>3</v>
      </c>
      <c r="BI1267">
        <v>8.2010000000000005</v>
      </c>
      <c r="BJ1267">
        <v>5.0359999999999996</v>
      </c>
      <c r="BK1267">
        <v>1.046</v>
      </c>
      <c r="BM1267" t="s">
        <v>144</v>
      </c>
      <c r="BN1267" t="s">
        <v>144</v>
      </c>
      <c r="BO1267" t="s">
        <v>3292</v>
      </c>
      <c r="BQ1267">
        <v>1</v>
      </c>
      <c r="BT1267" s="51" t="s">
        <v>3293</v>
      </c>
      <c r="BV1267" t="s">
        <v>3294</v>
      </c>
      <c r="CB1267" s="51">
        <v>12.63</v>
      </c>
      <c r="CC1267" s="51">
        <v>12.63</v>
      </c>
      <c r="CD1267" s="51">
        <v>1E-3</v>
      </c>
      <c r="CE1267" s="51">
        <v>4.0000000000000001E-3</v>
      </c>
      <c r="CF1267" s="51">
        <v>0.73399999999999999</v>
      </c>
      <c r="CG1267" t="b">
        <f t="shared" si="17"/>
        <v>1</v>
      </c>
    </row>
    <row r="1268" spans="1:85" hidden="1" x14ac:dyDescent="0.35">
      <c r="A1268" t="s">
        <v>1420</v>
      </c>
      <c r="B1268" t="s">
        <v>4207</v>
      </c>
      <c r="C1268" s="51">
        <v>1489.704</v>
      </c>
      <c r="D1268">
        <v>11.842000000000001</v>
      </c>
      <c r="E1268" s="68">
        <v>148.417</v>
      </c>
      <c r="F1268">
        <v>6.2949999999999999</v>
      </c>
      <c r="G1268" t="s">
        <v>3290</v>
      </c>
      <c r="I1268">
        <v>216.29</v>
      </c>
      <c r="J1268">
        <v>1489.7070000000001</v>
      </c>
      <c r="K1268" s="73">
        <v>152.38</v>
      </c>
      <c r="L1268">
        <v>5</v>
      </c>
      <c r="M1268">
        <v>1</v>
      </c>
      <c r="N1268" s="51" t="s">
        <v>4207</v>
      </c>
      <c r="O1268">
        <v>1.847</v>
      </c>
      <c r="P1268">
        <v>10</v>
      </c>
      <c r="Q1268">
        <v>11.842000000000001</v>
      </c>
      <c r="R1268">
        <v>1489.7049999999999</v>
      </c>
      <c r="S1268">
        <v>9.4740000000000002</v>
      </c>
      <c r="T1268">
        <v>149.21</v>
      </c>
      <c r="U1268">
        <v>5.0359999999999996</v>
      </c>
      <c r="V1268">
        <v>100</v>
      </c>
      <c r="W1268">
        <v>1.087</v>
      </c>
      <c r="X1268">
        <v>1.07</v>
      </c>
      <c r="Y1268">
        <v>22.024999999999999</v>
      </c>
      <c r="Z1268">
        <v>21.997</v>
      </c>
      <c r="AA1268">
        <v>0.60899999999999999</v>
      </c>
      <c r="AB1268">
        <v>0</v>
      </c>
      <c r="AC1268" t="b">
        <v>1</v>
      </c>
      <c r="AI1268">
        <v>1489.702</v>
      </c>
      <c r="AJ1268">
        <v>149.65899999999999</v>
      </c>
      <c r="AK1268">
        <v>1489.7080000000001</v>
      </c>
      <c r="AL1268">
        <v>151.583</v>
      </c>
      <c r="AM1268">
        <v>3.8479999999999999</v>
      </c>
      <c r="AN1268">
        <v>11.16</v>
      </c>
      <c r="AO1268">
        <v>10.81</v>
      </c>
      <c r="AP1268">
        <v>0.76300000000000001</v>
      </c>
      <c r="AQ1268">
        <v>21.966999999999999</v>
      </c>
      <c r="AR1268">
        <v>5.4939999999999998</v>
      </c>
      <c r="AS1268">
        <v>12.569000000000001</v>
      </c>
      <c r="AT1268">
        <v>1E-3</v>
      </c>
      <c r="AU1268">
        <v>0.52700000000000002</v>
      </c>
      <c r="AV1268">
        <v>0.38700000000000001</v>
      </c>
      <c r="AW1268">
        <v>0</v>
      </c>
      <c r="AX1268">
        <v>937762</v>
      </c>
      <c r="AY1268" t="b">
        <v>1</v>
      </c>
      <c r="AZ1268">
        <v>215.49600000000001</v>
      </c>
      <c r="BA1268">
        <v>1489.704</v>
      </c>
      <c r="BB1268">
        <v>11.842000000000001</v>
      </c>
      <c r="BC1268">
        <v>148.417</v>
      </c>
      <c r="BD1268">
        <v>6.2949999999999999</v>
      </c>
      <c r="BE1268">
        <v>1489.7070000000001</v>
      </c>
      <c r="BF1268">
        <v>152.38</v>
      </c>
      <c r="BG1268">
        <v>6</v>
      </c>
      <c r="BH1268">
        <v>3</v>
      </c>
      <c r="BI1268">
        <v>9.4740000000000002</v>
      </c>
      <c r="BJ1268">
        <v>5.0359999999999996</v>
      </c>
      <c r="BK1268">
        <v>1.0289999999999999</v>
      </c>
      <c r="BM1268" t="s">
        <v>144</v>
      </c>
      <c r="BN1268" t="s">
        <v>144</v>
      </c>
      <c r="BO1268" t="s">
        <v>3292</v>
      </c>
      <c r="BQ1268">
        <v>1</v>
      </c>
      <c r="BT1268" s="51" t="s">
        <v>3293</v>
      </c>
      <c r="BV1268" t="s">
        <v>3294</v>
      </c>
      <c r="CB1268" s="51">
        <v>10.81</v>
      </c>
      <c r="CC1268" s="51">
        <v>10.81</v>
      </c>
      <c r="CD1268" s="51">
        <v>-1.2E-2</v>
      </c>
      <c r="CE1268" s="51">
        <v>-2.5999999999999999E-2</v>
      </c>
      <c r="CF1268" s="51">
        <v>0.64400000000000002</v>
      </c>
      <c r="CG1268" t="b">
        <f t="shared" si="17"/>
        <v>1</v>
      </c>
    </row>
    <row r="1269" spans="1:85" hidden="1" x14ac:dyDescent="0.35">
      <c r="A1269" t="s">
        <v>1421</v>
      </c>
      <c r="B1269" t="s">
        <v>4208</v>
      </c>
      <c r="C1269" s="51">
        <v>1489.8910000000001</v>
      </c>
      <c r="D1269">
        <v>8.7360000000000007</v>
      </c>
      <c r="E1269" s="68">
        <v>153.86099999999999</v>
      </c>
      <c r="F1269">
        <v>6.2949999999999999</v>
      </c>
      <c r="G1269" t="s">
        <v>3290</v>
      </c>
      <c r="I1269">
        <v>221.24</v>
      </c>
      <c r="J1269">
        <v>1489.896</v>
      </c>
      <c r="K1269" s="73">
        <v>157.30000000000001</v>
      </c>
      <c r="L1269">
        <v>5</v>
      </c>
      <c r="M1269">
        <v>1</v>
      </c>
      <c r="N1269" s="51" t="s">
        <v>4208</v>
      </c>
      <c r="O1269">
        <v>1.8859999999999999</v>
      </c>
      <c r="P1269">
        <v>10</v>
      </c>
      <c r="Q1269">
        <v>8.7360000000000007</v>
      </c>
      <c r="R1269">
        <v>1489.8920000000001</v>
      </c>
      <c r="S1269">
        <v>6.7359999999999998</v>
      </c>
      <c r="T1269">
        <v>154.548</v>
      </c>
      <c r="U1269">
        <v>5.0359999999999996</v>
      </c>
      <c r="V1269">
        <v>100</v>
      </c>
      <c r="W1269">
        <v>1.087</v>
      </c>
      <c r="X1269">
        <v>0.98299999999999998</v>
      </c>
      <c r="Y1269">
        <v>22.16</v>
      </c>
      <c r="Z1269">
        <v>21.997</v>
      </c>
      <c r="AA1269">
        <v>0.60899999999999999</v>
      </c>
      <c r="AB1269">
        <v>0</v>
      </c>
      <c r="AC1269" t="b">
        <v>1</v>
      </c>
      <c r="AI1269">
        <v>1489.89</v>
      </c>
      <c r="AJ1269">
        <v>155.904</v>
      </c>
      <c r="AK1269">
        <v>1489.895</v>
      </c>
      <c r="AL1269">
        <v>157.43600000000001</v>
      </c>
      <c r="AM1269">
        <v>3.0640000000000001</v>
      </c>
      <c r="AN1269">
        <v>8.74</v>
      </c>
      <c r="AO1269">
        <v>11.11</v>
      </c>
      <c r="AP1269">
        <v>0.61499999999999999</v>
      </c>
      <c r="AQ1269">
        <v>22.006</v>
      </c>
      <c r="AR1269">
        <v>1.4450000000000001</v>
      </c>
      <c r="AS1269">
        <v>23.85</v>
      </c>
      <c r="AT1269">
        <v>2.4E-2</v>
      </c>
      <c r="AU1269">
        <v>0.39400000000000002</v>
      </c>
      <c r="AV1269">
        <v>0.40899999999999997</v>
      </c>
      <c r="AW1269">
        <v>0</v>
      </c>
      <c r="AX1269">
        <v>941135</v>
      </c>
      <c r="AY1269" t="b">
        <v>1</v>
      </c>
      <c r="AZ1269">
        <v>221.37700000000001</v>
      </c>
      <c r="BA1269">
        <v>1489.8910000000001</v>
      </c>
      <c r="BB1269">
        <v>8.7360000000000007</v>
      </c>
      <c r="BC1269">
        <v>153.86099999999999</v>
      </c>
      <c r="BD1269">
        <v>6.2949999999999999</v>
      </c>
      <c r="BE1269">
        <v>1489.896</v>
      </c>
      <c r="BF1269">
        <v>157.30000000000001</v>
      </c>
      <c r="BG1269">
        <v>5</v>
      </c>
      <c r="BH1269">
        <v>3</v>
      </c>
      <c r="BI1269">
        <v>6.7359999999999998</v>
      </c>
      <c r="BJ1269">
        <v>5.0359999999999996</v>
      </c>
      <c r="BK1269">
        <v>0.93400000000000005</v>
      </c>
      <c r="BM1269" t="s">
        <v>144</v>
      </c>
      <c r="BN1269" t="s">
        <v>144</v>
      </c>
      <c r="BO1269" t="s">
        <v>3292</v>
      </c>
      <c r="BQ1269">
        <v>1</v>
      </c>
      <c r="BT1269" s="51" t="s">
        <v>3293</v>
      </c>
      <c r="BV1269" t="s">
        <v>3294</v>
      </c>
      <c r="CB1269" s="51">
        <v>11.11</v>
      </c>
      <c r="CC1269" s="51">
        <v>11.11</v>
      </c>
      <c r="CD1269" s="51">
        <v>1.4999999999999999E-2</v>
      </c>
      <c r="CE1269" s="51">
        <v>3.3000000000000002E-2</v>
      </c>
      <c r="CF1269" s="51">
        <v>0.65800000000000003</v>
      </c>
      <c r="CG1269" t="b">
        <f t="shared" si="17"/>
        <v>1</v>
      </c>
    </row>
    <row r="1270" spans="1:85" hidden="1" x14ac:dyDescent="0.35">
      <c r="A1270" t="s">
        <v>1422</v>
      </c>
      <c r="B1270" t="s">
        <v>4209</v>
      </c>
      <c r="C1270" s="51">
        <v>1490.0419999999999</v>
      </c>
      <c r="D1270">
        <v>9.5340000000000007</v>
      </c>
      <c r="E1270" s="68">
        <v>156.56200000000001</v>
      </c>
      <c r="F1270">
        <v>6.2949999999999999</v>
      </c>
      <c r="G1270" t="s">
        <v>3290</v>
      </c>
      <c r="I1270">
        <v>226.19</v>
      </c>
      <c r="J1270">
        <v>1490.047</v>
      </c>
      <c r="K1270" s="73">
        <v>162.18</v>
      </c>
      <c r="L1270">
        <v>6</v>
      </c>
      <c r="M1270">
        <v>1</v>
      </c>
      <c r="N1270" s="51" t="s">
        <v>4209</v>
      </c>
      <c r="O1270">
        <v>1.8089999999999999</v>
      </c>
      <c r="P1270">
        <v>10</v>
      </c>
      <c r="Q1270">
        <v>9.5340000000000007</v>
      </c>
      <c r="R1270">
        <v>1490.0429999999999</v>
      </c>
      <c r="S1270">
        <v>7.5339999999999998</v>
      </c>
      <c r="T1270">
        <v>157.68600000000001</v>
      </c>
      <c r="U1270">
        <v>5.0359999999999996</v>
      </c>
      <c r="V1270">
        <v>100</v>
      </c>
      <c r="W1270">
        <v>1.087</v>
      </c>
      <c r="X1270">
        <v>1.125</v>
      </c>
      <c r="Y1270">
        <v>22.16</v>
      </c>
      <c r="Z1270">
        <v>21.997</v>
      </c>
      <c r="AA1270">
        <v>0.60899999999999999</v>
      </c>
      <c r="AB1270">
        <v>0</v>
      </c>
      <c r="AC1270" t="b">
        <v>1</v>
      </c>
      <c r="AI1270">
        <v>1490.0429999999999</v>
      </c>
      <c r="AJ1270">
        <v>160.31899999999999</v>
      </c>
      <c r="AK1270">
        <v>1490.046</v>
      </c>
      <c r="AL1270">
        <v>161.983</v>
      </c>
      <c r="AM1270">
        <v>3.3279999999999998</v>
      </c>
      <c r="AN1270">
        <v>7.63</v>
      </c>
      <c r="AO1270">
        <v>12.98</v>
      </c>
      <c r="AP1270">
        <v>0.76400000000000001</v>
      </c>
      <c r="AQ1270">
        <v>22.013999999999999</v>
      </c>
      <c r="AR1270">
        <v>4.4329999999999998</v>
      </c>
      <c r="AS1270">
        <v>0.82499999999999996</v>
      </c>
      <c r="AT1270">
        <v>3.0000000000000001E-3</v>
      </c>
      <c r="AU1270">
        <v>0.52700000000000002</v>
      </c>
      <c r="AV1270">
        <v>0.249</v>
      </c>
      <c r="AW1270">
        <v>0</v>
      </c>
      <c r="AX1270">
        <v>944508</v>
      </c>
      <c r="AY1270" t="b">
        <v>1</v>
      </c>
      <c r="AZ1270">
        <v>225.99799999999999</v>
      </c>
      <c r="BA1270">
        <v>1490.0419999999999</v>
      </c>
      <c r="BB1270">
        <v>9.5340000000000007</v>
      </c>
      <c r="BC1270">
        <v>156.56200000000001</v>
      </c>
      <c r="BD1270">
        <v>6.2949999999999999</v>
      </c>
      <c r="BE1270">
        <v>1490.047</v>
      </c>
      <c r="BF1270">
        <v>162.18</v>
      </c>
      <c r="BG1270">
        <v>5</v>
      </c>
      <c r="BH1270">
        <v>3</v>
      </c>
      <c r="BI1270">
        <v>7.5339999999999998</v>
      </c>
      <c r="BJ1270">
        <v>5.0359999999999996</v>
      </c>
      <c r="BK1270">
        <v>0.92200000000000004</v>
      </c>
      <c r="BM1270" t="s">
        <v>144</v>
      </c>
      <c r="BN1270" t="s">
        <v>144</v>
      </c>
      <c r="BO1270" t="s">
        <v>3292</v>
      </c>
      <c r="BQ1270">
        <v>1</v>
      </c>
      <c r="BT1270" s="51" t="s">
        <v>3293</v>
      </c>
      <c r="BV1270" t="s">
        <v>3294</v>
      </c>
      <c r="CB1270" s="51">
        <v>12.98</v>
      </c>
      <c r="CC1270" s="51">
        <v>12.98</v>
      </c>
      <c r="CD1270" s="51">
        <v>1.4E-2</v>
      </c>
      <c r="CE1270" s="51">
        <v>2.9000000000000001E-2</v>
      </c>
      <c r="CF1270" s="51">
        <v>0.63</v>
      </c>
      <c r="CG1270" t="b">
        <f t="shared" si="17"/>
        <v>1</v>
      </c>
    </row>
    <row r="1271" spans="1:85" hidden="1" x14ac:dyDescent="0.35">
      <c r="A1271" t="s">
        <v>1423</v>
      </c>
      <c r="B1271" t="s">
        <v>4210</v>
      </c>
      <c r="C1271" s="51">
        <v>1490.14</v>
      </c>
      <c r="D1271">
        <v>9.0670000000000002</v>
      </c>
      <c r="E1271" s="68">
        <v>150.96899999999999</v>
      </c>
      <c r="F1271">
        <v>6.2949999999999999</v>
      </c>
      <c r="G1271" t="s">
        <v>3290</v>
      </c>
      <c r="I1271">
        <v>218.76</v>
      </c>
      <c r="J1271">
        <v>1490.145</v>
      </c>
      <c r="K1271" s="73">
        <v>154.74</v>
      </c>
      <c r="L1271">
        <v>6</v>
      </c>
      <c r="M1271">
        <v>1</v>
      </c>
      <c r="N1271" s="51" t="s">
        <v>4210</v>
      </c>
      <c r="O1271">
        <v>1.835</v>
      </c>
      <c r="P1271">
        <v>10</v>
      </c>
      <c r="Q1271">
        <v>9.0670000000000002</v>
      </c>
      <c r="R1271">
        <v>1490.1410000000001</v>
      </c>
      <c r="S1271">
        <v>7.0670000000000002</v>
      </c>
      <c r="T1271">
        <v>151.72300000000001</v>
      </c>
      <c r="U1271">
        <v>5.0359999999999996</v>
      </c>
      <c r="V1271">
        <v>100</v>
      </c>
      <c r="W1271">
        <v>1.087</v>
      </c>
      <c r="X1271">
        <v>1.1339999999999999</v>
      </c>
      <c r="Y1271">
        <v>21.98</v>
      </c>
      <c r="Z1271">
        <v>21.997</v>
      </c>
      <c r="AA1271">
        <v>0.60899999999999999</v>
      </c>
      <c r="AB1271">
        <v>0</v>
      </c>
      <c r="AC1271" t="b">
        <v>1</v>
      </c>
      <c r="AI1271">
        <v>1490.1379999999999</v>
      </c>
      <c r="AJ1271">
        <v>153.08600000000001</v>
      </c>
      <c r="AK1271">
        <v>1490.1420000000001</v>
      </c>
      <c r="AL1271">
        <v>154.41200000000001</v>
      </c>
      <c r="AM1271">
        <v>2.6520000000000001</v>
      </c>
      <c r="AN1271">
        <v>9.34</v>
      </c>
      <c r="AO1271">
        <v>11.41</v>
      </c>
      <c r="AP1271">
        <v>0.69799999999999995</v>
      </c>
      <c r="AQ1271">
        <v>21.988</v>
      </c>
      <c r="AR1271">
        <v>0.52</v>
      </c>
      <c r="AS1271">
        <v>10.295</v>
      </c>
      <c r="AT1271">
        <v>7.4999999999999997E-2</v>
      </c>
      <c r="AU1271">
        <v>0.17799999999999999</v>
      </c>
      <c r="AV1271">
        <v>0.24</v>
      </c>
      <c r="AW1271">
        <v>0</v>
      </c>
      <c r="AX1271">
        <v>947881</v>
      </c>
      <c r="AY1271" t="b">
        <v>1</v>
      </c>
      <c r="AZ1271">
        <v>218.43600000000001</v>
      </c>
      <c r="BA1271">
        <v>1490.14</v>
      </c>
      <c r="BB1271">
        <v>9.0670000000000002</v>
      </c>
      <c r="BC1271">
        <v>150.96899999999999</v>
      </c>
      <c r="BD1271">
        <v>6.2949999999999999</v>
      </c>
      <c r="BE1271">
        <v>1490.145</v>
      </c>
      <c r="BF1271">
        <v>154.74</v>
      </c>
      <c r="BG1271">
        <v>7</v>
      </c>
      <c r="BH1271">
        <v>3</v>
      </c>
      <c r="BM1271" t="s">
        <v>144</v>
      </c>
      <c r="BN1271" t="s">
        <v>144</v>
      </c>
      <c r="BO1271" t="s">
        <v>3296</v>
      </c>
      <c r="BQ1271">
        <v>1</v>
      </c>
      <c r="BT1271" s="51" t="s">
        <v>3293</v>
      </c>
      <c r="BV1271" t="s">
        <v>3294</v>
      </c>
      <c r="CB1271" s="51">
        <v>11.41</v>
      </c>
      <c r="CC1271" s="51">
        <v>11.41</v>
      </c>
      <c r="CD1271" s="51">
        <v>7.0000000000000001E-3</v>
      </c>
      <c r="CE1271" s="51">
        <v>1.2999999999999999E-2</v>
      </c>
      <c r="CF1271" s="51">
        <v>0.65700000000000003</v>
      </c>
      <c r="CG1271" t="b">
        <f t="shared" si="17"/>
        <v>1</v>
      </c>
    </row>
    <row r="1272" spans="1:85" hidden="1" x14ac:dyDescent="0.35">
      <c r="A1272" t="s">
        <v>1424</v>
      </c>
      <c r="B1272" t="s">
        <v>4211</v>
      </c>
      <c r="C1272" s="51">
        <v>1490.6</v>
      </c>
      <c r="D1272">
        <v>8.4049999999999994</v>
      </c>
      <c r="E1272" s="68">
        <v>148.02199999999999</v>
      </c>
      <c r="F1272">
        <v>6.2949999999999999</v>
      </c>
      <c r="G1272" t="s">
        <v>3290</v>
      </c>
      <c r="I1272">
        <v>213.81</v>
      </c>
      <c r="J1272">
        <v>1490.605</v>
      </c>
      <c r="K1272" s="73">
        <v>149.53</v>
      </c>
      <c r="L1272">
        <v>7</v>
      </c>
      <c r="M1272">
        <v>1</v>
      </c>
      <c r="N1272" s="51" t="s">
        <v>4211</v>
      </c>
      <c r="O1272">
        <v>1.8260000000000001</v>
      </c>
      <c r="P1272">
        <v>10</v>
      </c>
      <c r="Q1272">
        <v>8.4049999999999994</v>
      </c>
      <c r="R1272">
        <v>1490.6020000000001</v>
      </c>
      <c r="S1272">
        <v>6.4050000000000002</v>
      </c>
      <c r="T1272">
        <v>148.32400000000001</v>
      </c>
      <c r="U1272">
        <v>5.0359999999999996</v>
      </c>
      <c r="V1272">
        <v>100</v>
      </c>
      <c r="W1272">
        <v>1.087</v>
      </c>
      <c r="X1272">
        <v>1.39</v>
      </c>
      <c r="Y1272">
        <v>21.86</v>
      </c>
      <c r="Z1272">
        <v>21.997</v>
      </c>
      <c r="AA1272">
        <v>0.60899999999999999</v>
      </c>
      <c r="AB1272">
        <v>0</v>
      </c>
      <c r="AC1272" t="b">
        <v>1</v>
      </c>
      <c r="AI1272">
        <v>1490.598</v>
      </c>
      <c r="AJ1272">
        <v>147.072</v>
      </c>
      <c r="AK1272">
        <v>1490.6030000000001</v>
      </c>
      <c r="AL1272">
        <v>148.69800000000001</v>
      </c>
      <c r="AM1272">
        <v>3.2519999999999998</v>
      </c>
      <c r="AN1272">
        <v>9.94</v>
      </c>
      <c r="AO1272">
        <v>11.53</v>
      </c>
      <c r="AP1272">
        <v>0.85099999999999998</v>
      </c>
      <c r="AQ1272">
        <v>21.978999999999999</v>
      </c>
      <c r="AR1272">
        <v>5.6909999999999998</v>
      </c>
      <c r="AS1272">
        <v>15.898</v>
      </c>
      <c r="AT1272">
        <v>8.0000000000000002E-3</v>
      </c>
      <c r="AU1272">
        <v>0.28699999999999998</v>
      </c>
      <c r="AV1272">
        <v>0.20100000000000001</v>
      </c>
      <c r="AW1272">
        <v>0</v>
      </c>
      <c r="AX1272">
        <v>951254</v>
      </c>
      <c r="AY1272" t="b">
        <v>1</v>
      </c>
      <c r="AZ1272">
        <v>212.97499999999999</v>
      </c>
      <c r="BA1272">
        <v>1490.6</v>
      </c>
      <c r="BB1272">
        <v>8.4049999999999994</v>
      </c>
      <c r="BC1272">
        <v>148.02199999999999</v>
      </c>
      <c r="BD1272">
        <v>6.2949999999999999</v>
      </c>
      <c r="BE1272">
        <v>1490.605</v>
      </c>
      <c r="BF1272">
        <v>149.53</v>
      </c>
      <c r="BG1272">
        <v>8</v>
      </c>
      <c r="BH1272">
        <v>3</v>
      </c>
      <c r="BI1272">
        <v>6.4050000000000002</v>
      </c>
      <c r="BJ1272">
        <v>5.0359999999999996</v>
      </c>
      <c r="BK1272">
        <v>1.3080000000000001</v>
      </c>
      <c r="BM1272" t="s">
        <v>144</v>
      </c>
      <c r="BN1272" t="s">
        <v>144</v>
      </c>
      <c r="BO1272" t="s">
        <v>3292</v>
      </c>
      <c r="BQ1272">
        <v>1</v>
      </c>
      <c r="BT1272" s="51" t="s">
        <v>3293</v>
      </c>
      <c r="CB1272" s="51">
        <v>11.53</v>
      </c>
      <c r="CC1272" s="51">
        <v>11.53</v>
      </c>
      <c r="CD1272" s="51">
        <v>1.6E-2</v>
      </c>
      <c r="CE1272" s="51">
        <v>2.5999999999999999E-2</v>
      </c>
      <c r="CF1272" s="51">
        <v>0.77</v>
      </c>
      <c r="CG1272" t="b">
        <f t="shared" si="17"/>
        <v>1</v>
      </c>
    </row>
    <row r="1273" spans="1:85" hidden="1" x14ac:dyDescent="0.35">
      <c r="A1273" t="s">
        <v>1425</v>
      </c>
      <c r="B1273" t="s">
        <v>4212</v>
      </c>
      <c r="C1273" s="51">
        <v>1490.645</v>
      </c>
      <c r="D1273">
        <v>11.269</v>
      </c>
      <c r="E1273" s="68">
        <v>150.50200000000001</v>
      </c>
      <c r="F1273">
        <v>6.2949999999999999</v>
      </c>
      <c r="G1273" t="s">
        <v>3290</v>
      </c>
      <c r="I1273">
        <v>218.76</v>
      </c>
      <c r="J1273">
        <v>1490.65</v>
      </c>
      <c r="K1273" s="73">
        <v>154.47999999999999</v>
      </c>
      <c r="L1273">
        <v>5</v>
      </c>
      <c r="M1273">
        <v>1</v>
      </c>
      <c r="N1273" s="51" t="s">
        <v>4212</v>
      </c>
      <c r="O1273">
        <v>1.8640000000000001</v>
      </c>
      <c r="P1273">
        <v>10</v>
      </c>
      <c r="Q1273">
        <v>11.269</v>
      </c>
      <c r="R1273">
        <v>1490.646</v>
      </c>
      <c r="S1273">
        <v>9.0150000000000006</v>
      </c>
      <c r="T1273">
        <v>151.298</v>
      </c>
      <c r="U1273">
        <v>5.0359999999999996</v>
      </c>
      <c r="V1273">
        <v>100</v>
      </c>
      <c r="W1273">
        <v>1.087</v>
      </c>
      <c r="X1273">
        <v>1.08</v>
      </c>
      <c r="Y1273">
        <v>21.984999999999999</v>
      </c>
      <c r="Z1273">
        <v>21.997</v>
      </c>
      <c r="AA1273">
        <v>0.60899999999999999</v>
      </c>
      <c r="AB1273">
        <v>0</v>
      </c>
      <c r="AC1273" t="b">
        <v>1</v>
      </c>
      <c r="AI1273">
        <v>1490.643</v>
      </c>
      <c r="AJ1273">
        <v>152.94800000000001</v>
      </c>
      <c r="AK1273">
        <v>1490.6469999999999</v>
      </c>
      <c r="AL1273">
        <v>154.572</v>
      </c>
      <c r="AM1273">
        <v>3.2480000000000002</v>
      </c>
      <c r="AN1273">
        <v>7.45</v>
      </c>
      <c r="AO1273">
        <v>11.27</v>
      </c>
      <c r="AP1273">
        <v>0.78800000000000003</v>
      </c>
      <c r="AQ1273">
        <v>22.001999999999999</v>
      </c>
      <c r="AR1273">
        <v>10.061999999999999</v>
      </c>
      <c r="AS1273">
        <v>17.613</v>
      </c>
      <c r="AT1273">
        <v>0.14799999999999999</v>
      </c>
      <c r="AU1273">
        <v>6.5000000000000002E-2</v>
      </c>
      <c r="AV1273">
        <v>0.14599999999999999</v>
      </c>
      <c r="AW1273">
        <v>0</v>
      </c>
      <c r="AX1273">
        <v>954627</v>
      </c>
      <c r="AY1273" t="b">
        <v>1</v>
      </c>
      <c r="AZ1273">
        <v>218.85599999999999</v>
      </c>
      <c r="BA1273">
        <v>1490.645</v>
      </c>
      <c r="BB1273">
        <v>11.269</v>
      </c>
      <c r="BC1273">
        <v>150.50200000000001</v>
      </c>
      <c r="BD1273">
        <v>6.2949999999999999</v>
      </c>
      <c r="BE1273">
        <v>1490.65</v>
      </c>
      <c r="BF1273">
        <v>154.47999999999999</v>
      </c>
      <c r="BG1273">
        <v>6</v>
      </c>
      <c r="BH1273">
        <v>3</v>
      </c>
      <c r="BI1273">
        <v>9.0150000000000006</v>
      </c>
      <c r="BJ1273">
        <v>5.0359999999999996</v>
      </c>
      <c r="BK1273">
        <v>1.0269999999999999</v>
      </c>
      <c r="BM1273" t="s">
        <v>144</v>
      </c>
      <c r="BN1273" t="s">
        <v>144</v>
      </c>
      <c r="BO1273" t="s">
        <v>3292</v>
      </c>
      <c r="BQ1273">
        <v>1</v>
      </c>
      <c r="BT1273" s="51" t="s">
        <v>3293</v>
      </c>
      <c r="BV1273" t="s">
        <v>3294</v>
      </c>
      <c r="CB1273" s="51">
        <v>11.27</v>
      </c>
      <c r="CC1273" s="51">
        <v>11.27</v>
      </c>
      <c r="CD1273" s="51">
        <v>0</v>
      </c>
      <c r="CE1273" s="51">
        <v>0</v>
      </c>
      <c r="CF1273" s="51">
        <v>0.76900000000000002</v>
      </c>
      <c r="CG1273" t="b">
        <f t="shared" si="17"/>
        <v>1</v>
      </c>
    </row>
    <row r="1274" spans="1:85" hidden="1" x14ac:dyDescent="0.35">
      <c r="A1274" t="s">
        <v>1426</v>
      </c>
      <c r="B1274" t="s">
        <v>4213</v>
      </c>
      <c r="C1274" s="51">
        <v>1491.087</v>
      </c>
      <c r="D1274">
        <v>9.3260000000000005</v>
      </c>
      <c r="E1274" s="68">
        <v>151.46700000000001</v>
      </c>
      <c r="F1274">
        <v>6.2949999999999999</v>
      </c>
      <c r="G1274" t="s">
        <v>3290</v>
      </c>
      <c r="I1274">
        <v>218.76</v>
      </c>
      <c r="J1274">
        <v>1491.0909999999999</v>
      </c>
      <c r="K1274" s="73">
        <v>154.41</v>
      </c>
      <c r="L1274">
        <v>5</v>
      </c>
      <c r="M1274">
        <v>1</v>
      </c>
      <c r="N1274" s="51" t="s">
        <v>4213</v>
      </c>
      <c r="O1274">
        <v>1.867</v>
      </c>
      <c r="P1274">
        <v>10</v>
      </c>
      <c r="Q1274">
        <v>9.3260000000000005</v>
      </c>
      <c r="R1274">
        <v>1491.088</v>
      </c>
      <c r="S1274">
        <v>7.3259999999999996</v>
      </c>
      <c r="T1274">
        <v>152.05500000000001</v>
      </c>
      <c r="U1274">
        <v>5.0359999999999996</v>
      </c>
      <c r="V1274">
        <v>100</v>
      </c>
      <c r="W1274">
        <v>1.087</v>
      </c>
      <c r="X1274">
        <v>0.98099999999999998</v>
      </c>
      <c r="Y1274">
        <v>22.047000000000001</v>
      </c>
      <c r="Z1274">
        <v>21.997</v>
      </c>
      <c r="AA1274">
        <v>0.60899999999999999</v>
      </c>
      <c r="AB1274">
        <v>0</v>
      </c>
      <c r="AC1274" t="b">
        <v>1</v>
      </c>
      <c r="AI1274">
        <v>1491.087</v>
      </c>
      <c r="AJ1274">
        <v>152.6</v>
      </c>
      <c r="AK1274">
        <v>1491.0909999999999</v>
      </c>
      <c r="AL1274">
        <v>154.08600000000001</v>
      </c>
      <c r="AM1274">
        <v>2.9710000000000001</v>
      </c>
      <c r="AN1274">
        <v>7.47</v>
      </c>
      <c r="AO1274">
        <v>11.98</v>
      </c>
      <c r="AP1274">
        <v>0.66200000000000003</v>
      </c>
      <c r="AQ1274">
        <v>22.053999999999998</v>
      </c>
      <c r="AR1274">
        <v>4.5220000000000002</v>
      </c>
      <c r="AS1274">
        <v>12.25</v>
      </c>
      <c r="AT1274">
        <v>3.0000000000000001E-3</v>
      </c>
      <c r="AU1274">
        <v>0.41199999999999998</v>
      </c>
      <c r="AV1274">
        <v>0.10199999999999999</v>
      </c>
      <c r="AW1274">
        <v>0</v>
      </c>
      <c r="AX1274">
        <v>958000</v>
      </c>
      <c r="AY1274" t="b">
        <v>1</v>
      </c>
      <c r="AZ1274">
        <v>218.43600000000001</v>
      </c>
      <c r="BA1274">
        <v>1491.087</v>
      </c>
      <c r="BB1274">
        <v>9.3260000000000005</v>
      </c>
      <c r="BC1274">
        <v>151.46700000000001</v>
      </c>
      <c r="BD1274">
        <v>6.2949999999999999</v>
      </c>
      <c r="BE1274">
        <v>1491.0909999999999</v>
      </c>
      <c r="BF1274">
        <v>154.41</v>
      </c>
      <c r="BG1274">
        <v>6</v>
      </c>
      <c r="BH1274">
        <v>3</v>
      </c>
      <c r="BM1274" t="s">
        <v>144</v>
      </c>
      <c r="BN1274" t="s">
        <v>144</v>
      </c>
      <c r="BO1274" t="s">
        <v>3296</v>
      </c>
      <c r="BQ1274">
        <v>1</v>
      </c>
      <c r="BT1274" s="51" t="s">
        <v>3293</v>
      </c>
      <c r="BV1274" t="s">
        <v>3294</v>
      </c>
      <c r="CB1274" s="51">
        <v>11.98</v>
      </c>
      <c r="CC1274" s="51">
        <v>11.98</v>
      </c>
      <c r="CD1274" s="51">
        <v>8.9999999999999993E-3</v>
      </c>
      <c r="CE1274" s="51">
        <v>2.1000000000000001E-2</v>
      </c>
      <c r="CF1274" s="51">
        <v>0.748</v>
      </c>
      <c r="CG1274" t="b">
        <f t="shared" si="17"/>
        <v>1</v>
      </c>
    </row>
    <row r="1275" spans="1:85" hidden="1" x14ac:dyDescent="0.35">
      <c r="A1275" t="s">
        <v>1427</v>
      </c>
      <c r="B1275" t="s">
        <v>4214</v>
      </c>
      <c r="C1275" s="51">
        <v>1491.1410000000001</v>
      </c>
      <c r="D1275">
        <v>12.337999999999999</v>
      </c>
      <c r="E1275" s="68">
        <v>150.339</v>
      </c>
      <c r="F1275">
        <v>5.2480000000000002</v>
      </c>
      <c r="G1275" t="s">
        <v>3290</v>
      </c>
      <c r="I1275">
        <v>216.29</v>
      </c>
      <c r="J1275">
        <v>1491.1469999999999</v>
      </c>
      <c r="K1275" s="73">
        <v>151.91999999999999</v>
      </c>
      <c r="L1275">
        <v>6</v>
      </c>
      <c r="M1275">
        <v>1</v>
      </c>
      <c r="N1275" s="51" t="s">
        <v>4214</v>
      </c>
      <c r="O1275">
        <v>1.86</v>
      </c>
      <c r="P1275">
        <v>10</v>
      </c>
      <c r="Q1275">
        <v>25.253</v>
      </c>
      <c r="R1275">
        <v>1491.1420000000001</v>
      </c>
      <c r="S1275">
        <v>9.8710000000000004</v>
      </c>
      <c r="T1275">
        <v>150.655</v>
      </c>
      <c r="U1275">
        <v>4.1989999999999998</v>
      </c>
      <c r="V1275">
        <v>100</v>
      </c>
      <c r="W1275">
        <v>1.004</v>
      </c>
      <c r="X1275">
        <v>1.0860000000000001</v>
      </c>
      <c r="Y1275">
        <v>22.07</v>
      </c>
      <c r="Z1275">
        <v>21.997</v>
      </c>
      <c r="AA1275">
        <v>0.60899999999999999</v>
      </c>
      <c r="AB1275">
        <v>0</v>
      </c>
      <c r="AC1275" t="b">
        <v>1</v>
      </c>
      <c r="AI1275">
        <v>1491.143</v>
      </c>
      <c r="AJ1275">
        <v>150.49299999999999</v>
      </c>
      <c r="AK1275">
        <v>1491.1469999999999</v>
      </c>
      <c r="AL1275">
        <v>151.97</v>
      </c>
      <c r="AM1275">
        <v>2.9540000000000002</v>
      </c>
      <c r="AN1275">
        <v>8.02</v>
      </c>
      <c r="AO1275">
        <v>10.89</v>
      </c>
      <c r="AP1275">
        <v>0.65600000000000003</v>
      </c>
      <c r="AQ1275">
        <v>22.068000000000001</v>
      </c>
      <c r="AR1275">
        <v>12.821999999999999</v>
      </c>
      <c r="AS1275">
        <v>18.504000000000001</v>
      </c>
      <c r="AT1275">
        <v>1.4999999999999999E-2</v>
      </c>
      <c r="AU1275">
        <v>0.48</v>
      </c>
      <c r="AV1275">
        <v>0.14199999999999999</v>
      </c>
      <c r="AW1275">
        <v>0</v>
      </c>
      <c r="AX1275">
        <v>961373</v>
      </c>
      <c r="AY1275" t="b">
        <v>1</v>
      </c>
      <c r="AZ1275">
        <v>216.33600000000001</v>
      </c>
      <c r="BA1275">
        <v>1491.1369999999999</v>
      </c>
      <c r="BB1275">
        <v>25.253</v>
      </c>
      <c r="BC1275">
        <v>150.339</v>
      </c>
      <c r="BD1275">
        <v>6.3250000000000002</v>
      </c>
      <c r="BE1275">
        <v>1491.1469999999999</v>
      </c>
      <c r="BF1275">
        <v>151.91999999999999</v>
      </c>
      <c r="BG1275">
        <v>6</v>
      </c>
      <c r="BH1275">
        <v>3</v>
      </c>
      <c r="BI1275">
        <v>20.202000000000002</v>
      </c>
      <c r="BJ1275">
        <v>5.0599999999999996</v>
      </c>
      <c r="BK1275">
        <v>1.0049999999999999</v>
      </c>
      <c r="BM1275" t="s">
        <v>144</v>
      </c>
      <c r="BN1275" t="s">
        <v>144</v>
      </c>
      <c r="BO1275" t="s">
        <v>3292</v>
      </c>
      <c r="BQ1275">
        <v>1</v>
      </c>
      <c r="BT1275" s="51" t="s">
        <v>3293</v>
      </c>
      <c r="BV1275" t="s">
        <v>3294</v>
      </c>
      <c r="CB1275" s="51">
        <v>10.89</v>
      </c>
      <c r="CC1275" s="51">
        <v>10.89</v>
      </c>
      <c r="CD1275" s="51">
        <v>2E-3</v>
      </c>
      <c r="CE1275" s="51">
        <v>4.0000000000000001E-3</v>
      </c>
      <c r="CF1275" s="51">
        <v>0.73399999999999999</v>
      </c>
      <c r="CG1275" t="b">
        <f t="shared" si="17"/>
        <v>1</v>
      </c>
    </row>
    <row r="1276" spans="1:85" hidden="1" x14ac:dyDescent="0.35">
      <c r="A1276" t="s">
        <v>1428</v>
      </c>
      <c r="B1276" t="s">
        <v>4215</v>
      </c>
      <c r="C1276" s="51">
        <v>1491.1569999999999</v>
      </c>
      <c r="D1276">
        <v>8.1379999999999999</v>
      </c>
      <c r="E1276" s="68">
        <v>146.28200000000001</v>
      </c>
      <c r="F1276">
        <v>6.2949999999999999</v>
      </c>
      <c r="G1276" t="s">
        <v>3290</v>
      </c>
      <c r="I1276">
        <v>213.81</v>
      </c>
      <c r="J1276">
        <v>1491.1610000000001</v>
      </c>
      <c r="K1276" s="73">
        <v>149.43</v>
      </c>
      <c r="L1276">
        <v>5</v>
      </c>
      <c r="M1276">
        <v>1</v>
      </c>
      <c r="N1276" s="51" t="s">
        <v>4215</v>
      </c>
      <c r="O1276">
        <v>1.845</v>
      </c>
      <c r="P1276">
        <v>10</v>
      </c>
      <c r="Q1276">
        <v>8.1379999999999999</v>
      </c>
      <c r="R1276">
        <v>1491.1579999999999</v>
      </c>
      <c r="S1276">
        <v>6.1379999999999999</v>
      </c>
      <c r="T1276">
        <v>146.91200000000001</v>
      </c>
      <c r="U1276">
        <v>5.0359999999999996</v>
      </c>
      <c r="V1276">
        <v>100</v>
      </c>
      <c r="W1276">
        <v>1.087</v>
      </c>
      <c r="X1276">
        <v>1.0309999999999999</v>
      </c>
      <c r="Y1276">
        <v>21.905000000000001</v>
      </c>
      <c r="Z1276">
        <v>21.997</v>
      </c>
      <c r="AA1276">
        <v>0.60899999999999999</v>
      </c>
      <c r="AB1276">
        <v>0</v>
      </c>
      <c r="AC1276" t="b">
        <v>1</v>
      </c>
      <c r="AI1276">
        <v>1491.1569999999999</v>
      </c>
      <c r="AJ1276">
        <v>147.37200000000001</v>
      </c>
      <c r="AK1276">
        <v>1491.16</v>
      </c>
      <c r="AL1276">
        <v>148.59899999999999</v>
      </c>
      <c r="AM1276">
        <v>2.4550000000000001</v>
      </c>
      <c r="AN1276">
        <v>7.16</v>
      </c>
      <c r="AO1276">
        <v>10.63</v>
      </c>
      <c r="AP1276">
        <v>0.74199999999999999</v>
      </c>
      <c r="AQ1276">
        <v>22.053000000000001</v>
      </c>
      <c r="AR1276">
        <v>0.94099999999999995</v>
      </c>
      <c r="AS1276">
        <v>1.69</v>
      </c>
      <c r="AT1276">
        <v>0.43</v>
      </c>
      <c r="AU1276">
        <v>0.65700000000000003</v>
      </c>
      <c r="AV1276">
        <v>0.17</v>
      </c>
      <c r="AW1276">
        <v>0</v>
      </c>
      <c r="AX1276">
        <v>964746</v>
      </c>
      <c r="AY1276" t="b">
        <v>1</v>
      </c>
      <c r="AZ1276">
        <v>212.976</v>
      </c>
      <c r="BA1276">
        <v>1491.1569999999999</v>
      </c>
      <c r="BB1276">
        <v>8.1379999999999999</v>
      </c>
      <c r="BC1276">
        <v>146.28200000000001</v>
      </c>
      <c r="BD1276">
        <v>6.2949999999999999</v>
      </c>
      <c r="BE1276">
        <v>1491.1610000000001</v>
      </c>
      <c r="BF1276">
        <v>149.43</v>
      </c>
      <c r="BG1276">
        <v>6</v>
      </c>
      <c r="BH1276">
        <v>3</v>
      </c>
      <c r="BI1276">
        <v>6.1379999999999999</v>
      </c>
      <c r="BJ1276">
        <v>5.0359999999999996</v>
      </c>
      <c r="BK1276">
        <v>0.97599999999999998</v>
      </c>
      <c r="BM1276" t="s">
        <v>144</v>
      </c>
      <c r="BN1276" t="s">
        <v>144</v>
      </c>
      <c r="BO1276" t="s">
        <v>3292</v>
      </c>
      <c r="BQ1276">
        <v>1</v>
      </c>
      <c r="BT1276" s="51" t="s">
        <v>3293</v>
      </c>
      <c r="BV1276" t="s">
        <v>3294</v>
      </c>
      <c r="CB1276" s="51">
        <v>10.63</v>
      </c>
      <c r="CC1276" s="51">
        <v>10.63</v>
      </c>
      <c r="CD1276" s="51">
        <v>1E-3</v>
      </c>
      <c r="CE1276" s="51">
        <v>2E-3</v>
      </c>
      <c r="CF1276" s="51">
        <v>0.72499999999999998</v>
      </c>
      <c r="CG1276" t="b">
        <f t="shared" si="17"/>
        <v>1</v>
      </c>
    </row>
    <row r="1277" spans="1:85" hidden="1" x14ac:dyDescent="0.35">
      <c r="A1277" t="s">
        <v>1429</v>
      </c>
      <c r="B1277" t="s">
        <v>4216</v>
      </c>
      <c r="C1277" s="51">
        <v>1491.2639999999999</v>
      </c>
      <c r="D1277">
        <v>11.801</v>
      </c>
      <c r="E1277" s="68">
        <v>153.04300000000001</v>
      </c>
      <c r="F1277">
        <v>6.2949999999999999</v>
      </c>
      <c r="G1277" t="s">
        <v>3290</v>
      </c>
      <c r="I1277">
        <v>221.24</v>
      </c>
      <c r="J1277">
        <v>1491.268</v>
      </c>
      <c r="K1277" s="73">
        <v>156.82</v>
      </c>
      <c r="L1277">
        <v>9</v>
      </c>
      <c r="M1277">
        <v>1</v>
      </c>
      <c r="N1277" s="51" t="s">
        <v>4216</v>
      </c>
      <c r="O1277">
        <v>1.8340000000000001</v>
      </c>
      <c r="P1277">
        <v>10</v>
      </c>
      <c r="Q1277">
        <v>11.801</v>
      </c>
      <c r="R1277">
        <v>1491.2650000000001</v>
      </c>
      <c r="S1277">
        <v>9.44</v>
      </c>
      <c r="T1277">
        <v>153.798</v>
      </c>
      <c r="U1277">
        <v>5.0359999999999996</v>
      </c>
      <c r="V1277">
        <v>100</v>
      </c>
      <c r="W1277">
        <v>1.087</v>
      </c>
      <c r="X1277">
        <v>1.7689999999999999</v>
      </c>
      <c r="Y1277">
        <v>22.25</v>
      </c>
      <c r="Z1277">
        <v>21.997</v>
      </c>
      <c r="AA1277">
        <v>0.60899999999999999</v>
      </c>
      <c r="AB1277">
        <v>0</v>
      </c>
      <c r="AC1277" t="b">
        <v>1</v>
      </c>
      <c r="AI1277">
        <v>1491.2619999999999</v>
      </c>
      <c r="AJ1277">
        <v>154.84800000000001</v>
      </c>
      <c r="AK1277">
        <v>1491.268</v>
      </c>
      <c r="AL1277">
        <v>156.96100000000001</v>
      </c>
      <c r="AM1277">
        <v>4.226</v>
      </c>
      <c r="AN1277">
        <v>11.93</v>
      </c>
      <c r="AO1277">
        <v>15.1</v>
      </c>
      <c r="AP1277">
        <v>1.278</v>
      </c>
      <c r="AQ1277">
        <v>22.084</v>
      </c>
      <c r="AR1277">
        <v>1.145</v>
      </c>
      <c r="AS1277">
        <v>16.459</v>
      </c>
      <c r="AT1277">
        <v>0</v>
      </c>
      <c r="AU1277">
        <v>0</v>
      </c>
      <c r="AV1277">
        <v>0.217</v>
      </c>
      <c r="AW1277">
        <v>0</v>
      </c>
      <c r="AX1277">
        <v>968119</v>
      </c>
      <c r="AY1277" t="b">
        <v>1</v>
      </c>
      <c r="AZ1277">
        <v>221.37700000000001</v>
      </c>
      <c r="BA1277">
        <v>1491.2639999999999</v>
      </c>
      <c r="BB1277">
        <v>11.801</v>
      </c>
      <c r="BC1277">
        <v>153.04300000000001</v>
      </c>
      <c r="BD1277">
        <v>6.2949999999999999</v>
      </c>
      <c r="BE1277">
        <v>1491.268</v>
      </c>
      <c r="BF1277">
        <v>156.82</v>
      </c>
      <c r="BG1277">
        <v>10</v>
      </c>
      <c r="BH1277">
        <v>3</v>
      </c>
      <c r="BI1277">
        <v>9.44</v>
      </c>
      <c r="BJ1277">
        <v>5.0359999999999996</v>
      </c>
      <c r="BK1277">
        <v>1.6259999999999999</v>
      </c>
      <c r="BM1277" t="s">
        <v>144</v>
      </c>
      <c r="BN1277" t="s">
        <v>144</v>
      </c>
      <c r="BO1277" t="s">
        <v>3292</v>
      </c>
      <c r="BQ1277">
        <v>1</v>
      </c>
      <c r="BT1277" s="51" t="s">
        <v>3293</v>
      </c>
      <c r="CB1277" s="51">
        <v>15.1</v>
      </c>
      <c r="CC1277" s="51">
        <v>15.1</v>
      </c>
      <c r="CD1277" s="51">
        <v>1.7999999999999999E-2</v>
      </c>
      <c r="CE1277" s="51">
        <v>0.03</v>
      </c>
      <c r="CF1277" s="51">
        <v>0.82299999999999995</v>
      </c>
      <c r="CG1277" t="b">
        <f t="shared" si="17"/>
        <v>1</v>
      </c>
    </row>
    <row r="1278" spans="1:85" hidden="1" x14ac:dyDescent="0.35">
      <c r="A1278" t="s">
        <v>1430</v>
      </c>
      <c r="B1278" t="s">
        <v>4217</v>
      </c>
      <c r="C1278" s="51">
        <v>1491.3040000000001</v>
      </c>
      <c r="D1278">
        <v>11.032</v>
      </c>
      <c r="E1278" s="68">
        <v>149.65799999999999</v>
      </c>
      <c r="F1278">
        <v>6.2949999999999999</v>
      </c>
      <c r="G1278" t="s">
        <v>3290</v>
      </c>
      <c r="I1278">
        <v>216.29</v>
      </c>
      <c r="J1278">
        <v>1491.3109999999999</v>
      </c>
      <c r="K1278" s="73">
        <v>151.87</v>
      </c>
      <c r="L1278">
        <v>5</v>
      </c>
      <c r="M1278">
        <v>1</v>
      </c>
      <c r="N1278" s="51" t="s">
        <v>4217</v>
      </c>
      <c r="O1278">
        <v>1.823</v>
      </c>
      <c r="P1278">
        <v>10</v>
      </c>
      <c r="Q1278">
        <v>11.032</v>
      </c>
      <c r="R1278">
        <v>1491.3050000000001</v>
      </c>
      <c r="S1278">
        <v>8.8249999999999993</v>
      </c>
      <c r="T1278">
        <v>150.1</v>
      </c>
      <c r="U1278">
        <v>5.0359999999999996</v>
      </c>
      <c r="V1278">
        <v>100</v>
      </c>
      <c r="W1278">
        <v>1.087</v>
      </c>
      <c r="X1278">
        <v>1.0860000000000001</v>
      </c>
      <c r="Y1278">
        <v>22.117000000000001</v>
      </c>
      <c r="Z1278">
        <v>21.997</v>
      </c>
      <c r="AA1278">
        <v>0.60899999999999999</v>
      </c>
      <c r="AB1278">
        <v>0</v>
      </c>
      <c r="AC1278" t="b">
        <v>1</v>
      </c>
      <c r="AI1278">
        <v>1491.3040000000001</v>
      </c>
      <c r="AJ1278">
        <v>148.953</v>
      </c>
      <c r="AK1278">
        <v>1491.31</v>
      </c>
      <c r="AL1278">
        <v>151.07300000000001</v>
      </c>
      <c r="AM1278">
        <v>4.2389999999999999</v>
      </c>
      <c r="AN1278">
        <v>13</v>
      </c>
      <c r="AO1278">
        <v>10.98</v>
      </c>
      <c r="AP1278">
        <v>0.65900000000000003</v>
      </c>
      <c r="AQ1278">
        <v>22.076000000000001</v>
      </c>
      <c r="AR1278">
        <v>6.6310000000000002</v>
      </c>
      <c r="AS1278">
        <v>15.478999999999999</v>
      </c>
      <c r="AT1278">
        <v>1E-3</v>
      </c>
      <c r="AU1278">
        <v>0.378</v>
      </c>
      <c r="AV1278">
        <v>0.29599999999999999</v>
      </c>
      <c r="AW1278">
        <v>0</v>
      </c>
      <c r="AX1278">
        <v>971492</v>
      </c>
      <c r="AY1278" t="b">
        <v>1</v>
      </c>
      <c r="AZ1278">
        <v>215.49600000000001</v>
      </c>
      <c r="BA1278">
        <v>1491.3040000000001</v>
      </c>
      <c r="BB1278">
        <v>11.032</v>
      </c>
      <c r="BC1278">
        <v>149.65799999999999</v>
      </c>
      <c r="BD1278">
        <v>6.2949999999999999</v>
      </c>
      <c r="BE1278">
        <v>1491.3109999999999</v>
      </c>
      <c r="BF1278">
        <v>151.87</v>
      </c>
      <c r="BG1278">
        <v>5</v>
      </c>
      <c r="BH1278">
        <v>3</v>
      </c>
      <c r="BI1278">
        <v>8.8249999999999993</v>
      </c>
      <c r="BJ1278">
        <v>5.0359999999999996</v>
      </c>
      <c r="BK1278">
        <v>0.93400000000000005</v>
      </c>
      <c r="BM1278" t="s">
        <v>144</v>
      </c>
      <c r="BN1278" t="s">
        <v>144</v>
      </c>
      <c r="BO1278" t="s">
        <v>3292</v>
      </c>
      <c r="BQ1278">
        <v>1</v>
      </c>
      <c r="BT1278" s="51" t="s">
        <v>3293</v>
      </c>
      <c r="BV1278" t="s">
        <v>3294</v>
      </c>
      <c r="CB1278" s="51">
        <v>10.98</v>
      </c>
      <c r="CC1278" s="51">
        <v>10.98</v>
      </c>
      <c r="CD1278" s="51">
        <v>4.0000000000000001E-3</v>
      </c>
      <c r="CE1278" s="51">
        <v>8.0000000000000002E-3</v>
      </c>
      <c r="CF1278" s="51">
        <v>0.83399999999999996</v>
      </c>
      <c r="CG1278" t="b">
        <f t="shared" si="17"/>
        <v>1</v>
      </c>
    </row>
    <row r="1279" spans="1:85" hidden="1" x14ac:dyDescent="0.35">
      <c r="A1279" t="s">
        <v>1431</v>
      </c>
      <c r="B1279" t="s">
        <v>4218</v>
      </c>
      <c r="C1279" s="51">
        <v>1491.7070000000001</v>
      </c>
      <c r="D1279">
        <v>9.9879999999999995</v>
      </c>
      <c r="E1279" s="68">
        <v>156.69</v>
      </c>
      <c r="F1279">
        <v>6.2949999999999999</v>
      </c>
      <c r="G1279" t="s">
        <v>3290</v>
      </c>
      <c r="I1279">
        <v>223.71</v>
      </c>
      <c r="J1279">
        <v>1491.711</v>
      </c>
      <c r="K1279" s="73">
        <v>159.01</v>
      </c>
      <c r="L1279">
        <v>4</v>
      </c>
      <c r="M1279">
        <v>1</v>
      </c>
      <c r="N1279" s="51" t="s">
        <v>4218</v>
      </c>
      <c r="O1279">
        <v>1.8240000000000001</v>
      </c>
      <c r="P1279">
        <v>10</v>
      </c>
      <c r="Q1279">
        <v>9.9879999999999995</v>
      </c>
      <c r="R1279">
        <v>1491.7080000000001</v>
      </c>
      <c r="S1279">
        <v>7.9880000000000004</v>
      </c>
      <c r="T1279">
        <v>157.154</v>
      </c>
      <c r="U1279">
        <v>5.0359999999999996</v>
      </c>
      <c r="V1279">
        <v>100</v>
      </c>
      <c r="W1279">
        <v>1.087</v>
      </c>
      <c r="X1279">
        <v>0.88700000000000001</v>
      </c>
      <c r="Y1279">
        <v>22.12</v>
      </c>
      <c r="Z1279">
        <v>21.997</v>
      </c>
      <c r="AA1279">
        <v>0.60899999999999999</v>
      </c>
      <c r="AB1279">
        <v>0</v>
      </c>
      <c r="AC1279" t="b">
        <v>1</v>
      </c>
      <c r="AI1279">
        <v>1491.7070000000001</v>
      </c>
      <c r="AJ1279">
        <v>157.714</v>
      </c>
      <c r="AK1279">
        <v>1491.711</v>
      </c>
      <c r="AL1279">
        <v>159.202</v>
      </c>
      <c r="AM1279">
        <v>2.9750000000000001</v>
      </c>
      <c r="AN1279">
        <v>8.01</v>
      </c>
      <c r="AO1279">
        <v>10.74</v>
      </c>
      <c r="AP1279">
        <v>0.63400000000000001</v>
      </c>
      <c r="AQ1279">
        <v>22.091000000000001</v>
      </c>
      <c r="AR1279">
        <v>5.6719999999999997</v>
      </c>
      <c r="AS1279">
        <v>16.651</v>
      </c>
      <c r="AT1279">
        <v>4.0000000000000001E-3</v>
      </c>
      <c r="AU1279">
        <v>0.52700000000000002</v>
      </c>
      <c r="AV1279">
        <v>0.17399999999999999</v>
      </c>
      <c r="AW1279">
        <v>0</v>
      </c>
      <c r="AX1279">
        <v>974865</v>
      </c>
      <c r="AY1279" t="b">
        <v>1</v>
      </c>
      <c r="AZ1279">
        <v>223.89699999999999</v>
      </c>
      <c r="BA1279">
        <v>1491.7070000000001</v>
      </c>
      <c r="BB1279">
        <v>9.9879999999999995</v>
      </c>
      <c r="BC1279">
        <v>156.69</v>
      </c>
      <c r="BD1279">
        <v>6.2949999999999999</v>
      </c>
      <c r="BE1279">
        <v>1491.711</v>
      </c>
      <c r="BF1279">
        <v>159.01</v>
      </c>
      <c r="BG1279">
        <v>5</v>
      </c>
      <c r="BH1279">
        <v>3</v>
      </c>
      <c r="BI1279">
        <v>7.9880000000000004</v>
      </c>
      <c r="BJ1279">
        <v>5.0359999999999996</v>
      </c>
      <c r="BK1279">
        <v>0.93600000000000005</v>
      </c>
      <c r="BM1279" t="s">
        <v>144</v>
      </c>
      <c r="BN1279" t="s">
        <v>144</v>
      </c>
      <c r="BO1279" t="s">
        <v>3292</v>
      </c>
      <c r="BQ1279">
        <v>1</v>
      </c>
      <c r="BT1279" s="51" t="s">
        <v>3293</v>
      </c>
      <c r="BV1279" t="s">
        <v>3294</v>
      </c>
      <c r="CB1279" s="51">
        <v>10.74</v>
      </c>
      <c r="CC1279" s="51">
        <v>10.74</v>
      </c>
      <c r="CD1279" s="51">
        <v>1.4999999999999999E-2</v>
      </c>
      <c r="CE1279" s="51">
        <v>4.1000000000000002E-2</v>
      </c>
      <c r="CF1279" s="51">
        <v>0.60899999999999999</v>
      </c>
      <c r="CG1279" t="b">
        <f t="shared" si="17"/>
        <v>1</v>
      </c>
    </row>
    <row r="1280" spans="1:85" hidden="1" x14ac:dyDescent="0.35">
      <c r="A1280" t="s">
        <v>1432</v>
      </c>
      <c r="B1280" t="s">
        <v>4219</v>
      </c>
      <c r="C1280" s="51">
        <v>1491.808</v>
      </c>
      <c r="D1280">
        <v>13.664999999999999</v>
      </c>
      <c r="E1280" s="68">
        <v>151.297</v>
      </c>
      <c r="F1280">
        <v>6.8819999999999997</v>
      </c>
      <c r="G1280" t="s">
        <v>3290</v>
      </c>
      <c r="I1280">
        <v>218.76</v>
      </c>
      <c r="J1280">
        <v>1491.816</v>
      </c>
      <c r="K1280" s="73">
        <v>154.05000000000001</v>
      </c>
      <c r="L1280">
        <v>5</v>
      </c>
      <c r="M1280">
        <v>1</v>
      </c>
      <c r="N1280" s="51" t="s">
        <v>4219</v>
      </c>
      <c r="O1280">
        <v>1.8240000000000001</v>
      </c>
      <c r="P1280">
        <v>10</v>
      </c>
      <c r="Q1280">
        <v>13.664999999999999</v>
      </c>
      <c r="R1280">
        <v>1491.81</v>
      </c>
      <c r="S1280">
        <v>10.932</v>
      </c>
      <c r="T1280">
        <v>151.84800000000001</v>
      </c>
      <c r="U1280">
        <v>5.5060000000000002</v>
      </c>
      <c r="V1280">
        <v>100</v>
      </c>
      <c r="W1280">
        <v>1.1240000000000001</v>
      </c>
      <c r="X1280">
        <v>1.1759999999999999</v>
      </c>
      <c r="Y1280">
        <v>22.125</v>
      </c>
      <c r="Z1280">
        <v>21.997</v>
      </c>
      <c r="AA1280">
        <v>0.60899999999999999</v>
      </c>
      <c r="AB1280">
        <v>0</v>
      </c>
      <c r="AC1280" t="b">
        <v>1</v>
      </c>
      <c r="AI1280">
        <v>1491.808</v>
      </c>
      <c r="AJ1280">
        <v>151.86699999999999</v>
      </c>
      <c r="AK1280">
        <v>1491.8130000000001</v>
      </c>
      <c r="AL1280">
        <v>154.14599999999999</v>
      </c>
      <c r="AM1280">
        <v>4.5579999999999998</v>
      </c>
      <c r="AN1280">
        <v>11.52</v>
      </c>
      <c r="AO1280">
        <v>10.72</v>
      </c>
      <c r="AP1280">
        <v>0.72199999999999998</v>
      </c>
      <c r="AQ1280">
        <v>22.07</v>
      </c>
      <c r="AR1280">
        <v>16.367000000000001</v>
      </c>
      <c r="AS1280">
        <v>18.367000000000001</v>
      </c>
      <c r="AT1280">
        <v>3.2000000000000001E-2</v>
      </c>
      <c r="AU1280">
        <v>0.312</v>
      </c>
      <c r="AV1280">
        <v>0.36199999999999999</v>
      </c>
      <c r="AW1280">
        <v>0</v>
      </c>
      <c r="AX1280">
        <v>978238</v>
      </c>
      <c r="AY1280" t="b">
        <v>1</v>
      </c>
      <c r="AZ1280">
        <v>218.85599999999999</v>
      </c>
      <c r="BA1280">
        <v>1491.808</v>
      </c>
      <c r="BB1280">
        <v>13.664999999999999</v>
      </c>
      <c r="BC1280">
        <v>151.297</v>
      </c>
      <c r="BD1280">
        <v>6.8819999999999997</v>
      </c>
      <c r="BE1280">
        <v>1491.816</v>
      </c>
      <c r="BF1280">
        <v>154.05000000000001</v>
      </c>
      <c r="BG1280">
        <v>6</v>
      </c>
      <c r="BH1280">
        <v>3</v>
      </c>
      <c r="BI1280">
        <v>10.932</v>
      </c>
      <c r="BJ1280">
        <v>5.5060000000000002</v>
      </c>
      <c r="BK1280">
        <v>1.075</v>
      </c>
      <c r="BM1280" t="s">
        <v>144</v>
      </c>
      <c r="BN1280" t="s">
        <v>144</v>
      </c>
      <c r="BO1280" t="s">
        <v>3312</v>
      </c>
      <c r="BQ1280">
        <v>1</v>
      </c>
      <c r="BT1280" s="51" t="s">
        <v>3293</v>
      </c>
      <c r="BV1280" t="s">
        <v>3294</v>
      </c>
      <c r="CB1280" s="51">
        <v>10.72</v>
      </c>
      <c r="CC1280" s="51">
        <v>10.72</v>
      </c>
      <c r="CD1280" s="51">
        <v>8.9999999999999993E-3</v>
      </c>
      <c r="CE1280" s="51">
        <v>1.7999999999999999E-2</v>
      </c>
      <c r="CF1280" s="51">
        <v>0.72</v>
      </c>
      <c r="CG1280" t="b">
        <f t="shared" si="17"/>
        <v>1</v>
      </c>
    </row>
    <row r="1281" spans="1:85" hidden="1" x14ac:dyDescent="0.35">
      <c r="A1281" t="s">
        <v>1433</v>
      </c>
      <c r="B1281" t="s">
        <v>4220</v>
      </c>
      <c r="C1281" s="51">
        <v>1493.04</v>
      </c>
      <c r="D1281">
        <v>11.340999999999999</v>
      </c>
      <c r="E1281" s="68">
        <v>147.14400000000001</v>
      </c>
      <c r="F1281">
        <v>6.2949999999999999</v>
      </c>
      <c r="G1281" t="s">
        <v>3290</v>
      </c>
      <c r="I1281">
        <v>216.29</v>
      </c>
      <c r="J1281">
        <v>1493.0450000000001</v>
      </c>
      <c r="K1281" s="73">
        <v>150.96</v>
      </c>
      <c r="L1281">
        <v>5</v>
      </c>
      <c r="M1281">
        <v>1</v>
      </c>
      <c r="N1281" s="51" t="s">
        <v>4220</v>
      </c>
      <c r="O1281">
        <v>1.843</v>
      </c>
      <c r="P1281">
        <v>10</v>
      </c>
      <c r="Q1281">
        <v>11.340999999999999</v>
      </c>
      <c r="R1281">
        <v>1493.0409999999999</v>
      </c>
      <c r="S1281">
        <v>9.0730000000000004</v>
      </c>
      <c r="T1281">
        <v>147.90700000000001</v>
      </c>
      <c r="U1281">
        <v>5.0359999999999996</v>
      </c>
      <c r="V1281">
        <v>100</v>
      </c>
      <c r="W1281">
        <v>1.087</v>
      </c>
      <c r="X1281">
        <v>1.083</v>
      </c>
      <c r="Y1281">
        <v>22.12</v>
      </c>
      <c r="Z1281">
        <v>21.997</v>
      </c>
      <c r="AA1281">
        <v>0.60899999999999999</v>
      </c>
      <c r="AB1281">
        <v>0</v>
      </c>
      <c r="AC1281" t="b">
        <v>1</v>
      </c>
      <c r="AI1281">
        <v>1493.038</v>
      </c>
      <c r="AJ1281">
        <v>148.18299999999999</v>
      </c>
      <c r="AK1281">
        <v>1493.0440000000001</v>
      </c>
      <c r="AL1281">
        <v>150.16999999999999</v>
      </c>
      <c r="AM1281">
        <v>3.9740000000000002</v>
      </c>
      <c r="AN1281">
        <v>12.13</v>
      </c>
      <c r="AO1281">
        <v>10.49</v>
      </c>
      <c r="AP1281">
        <v>0.79900000000000004</v>
      </c>
      <c r="AQ1281">
        <v>22.036999999999999</v>
      </c>
      <c r="AR1281">
        <v>5.7910000000000004</v>
      </c>
      <c r="AS1281">
        <v>14.574999999999999</v>
      </c>
      <c r="AT1281">
        <v>0</v>
      </c>
      <c r="AU1281">
        <v>0</v>
      </c>
      <c r="AV1281">
        <v>0.11600000000000001</v>
      </c>
      <c r="AW1281">
        <v>0</v>
      </c>
      <c r="AX1281">
        <v>981611</v>
      </c>
      <c r="AY1281" t="b">
        <v>1</v>
      </c>
      <c r="AZ1281">
        <v>215.49600000000001</v>
      </c>
      <c r="BA1281">
        <v>1493.04</v>
      </c>
      <c r="BB1281">
        <v>11.340999999999999</v>
      </c>
      <c r="BC1281">
        <v>147.14400000000001</v>
      </c>
      <c r="BD1281">
        <v>6.2949999999999999</v>
      </c>
      <c r="BE1281">
        <v>1493.0450000000001</v>
      </c>
      <c r="BF1281">
        <v>150.96</v>
      </c>
      <c r="BG1281">
        <v>6</v>
      </c>
      <c r="BH1281">
        <v>3</v>
      </c>
      <c r="BI1281">
        <v>9.0730000000000004</v>
      </c>
      <c r="BJ1281">
        <v>5.0359999999999996</v>
      </c>
      <c r="BK1281">
        <v>1.038</v>
      </c>
      <c r="BM1281" t="s">
        <v>144</v>
      </c>
      <c r="BN1281" t="s">
        <v>144</v>
      </c>
      <c r="BO1281" t="s">
        <v>3292</v>
      </c>
      <c r="BQ1281">
        <v>1</v>
      </c>
      <c r="BT1281" s="51" t="s">
        <v>3293</v>
      </c>
      <c r="BV1281" t="s">
        <v>3294</v>
      </c>
      <c r="CB1281" s="51">
        <v>10.49</v>
      </c>
      <c r="CC1281" s="51">
        <v>10.49</v>
      </c>
      <c r="CD1281" s="51">
        <v>4.0000000000000001E-3</v>
      </c>
      <c r="CE1281" s="51">
        <v>8.0000000000000002E-3</v>
      </c>
      <c r="CF1281" s="51">
        <v>0.78400000000000003</v>
      </c>
      <c r="CG1281" t="b">
        <f t="shared" si="17"/>
        <v>1</v>
      </c>
    </row>
    <row r="1282" spans="1:85" hidden="1" x14ac:dyDescent="0.35">
      <c r="A1282" t="s">
        <v>1434</v>
      </c>
      <c r="B1282" t="s">
        <v>4221</v>
      </c>
      <c r="C1282" s="51">
        <v>1493.2070000000001</v>
      </c>
      <c r="D1282">
        <v>8.11</v>
      </c>
      <c r="E1282" s="68">
        <v>148.464</v>
      </c>
      <c r="F1282">
        <v>6.2949999999999999</v>
      </c>
      <c r="G1282" t="s">
        <v>3290</v>
      </c>
      <c r="I1282">
        <v>216.29</v>
      </c>
      <c r="J1282">
        <v>1493.211</v>
      </c>
      <c r="K1282" s="73">
        <v>150.87</v>
      </c>
      <c r="L1282">
        <v>6</v>
      </c>
      <c r="M1282">
        <v>1</v>
      </c>
      <c r="N1282" s="51" t="s">
        <v>4221</v>
      </c>
      <c r="O1282">
        <v>1.8029999999999999</v>
      </c>
      <c r="P1282">
        <v>10</v>
      </c>
      <c r="Q1282">
        <v>8.11</v>
      </c>
      <c r="R1282">
        <v>1493.2080000000001</v>
      </c>
      <c r="S1282">
        <v>6.11</v>
      </c>
      <c r="T1282">
        <v>148.94499999999999</v>
      </c>
      <c r="U1282">
        <v>5.0359999999999996</v>
      </c>
      <c r="V1282">
        <v>100</v>
      </c>
      <c r="W1282">
        <v>1.087</v>
      </c>
      <c r="X1282">
        <v>1.274</v>
      </c>
      <c r="Y1282">
        <v>22.12</v>
      </c>
      <c r="Z1282">
        <v>21.997</v>
      </c>
      <c r="AA1282">
        <v>0.60899999999999999</v>
      </c>
      <c r="AB1282">
        <v>0</v>
      </c>
      <c r="AC1282" t="b">
        <v>1</v>
      </c>
      <c r="AI1282">
        <v>1493.2049999999999</v>
      </c>
      <c r="AJ1282">
        <v>148.351</v>
      </c>
      <c r="AK1282">
        <v>1493.2080000000001</v>
      </c>
      <c r="AL1282">
        <v>150.072</v>
      </c>
      <c r="AM1282">
        <v>3.4409999999999998</v>
      </c>
      <c r="AN1282">
        <v>7.63</v>
      </c>
      <c r="AO1282">
        <v>11.45</v>
      </c>
      <c r="AP1282">
        <v>0.78</v>
      </c>
      <c r="AQ1282">
        <v>22.047000000000001</v>
      </c>
      <c r="AR1282">
        <v>7.673</v>
      </c>
      <c r="AS1282">
        <v>13.72</v>
      </c>
      <c r="AT1282">
        <v>6.7000000000000004E-2</v>
      </c>
      <c r="AU1282">
        <v>0.14399999999999999</v>
      </c>
      <c r="AV1282">
        <v>0.20699999999999999</v>
      </c>
      <c r="AW1282">
        <v>0</v>
      </c>
      <c r="AX1282">
        <v>984984</v>
      </c>
      <c r="AY1282" t="b">
        <v>1</v>
      </c>
      <c r="AZ1282">
        <v>215.49600000000001</v>
      </c>
      <c r="BA1282">
        <v>1493.2070000000001</v>
      </c>
      <c r="BB1282">
        <v>8.11</v>
      </c>
      <c r="BC1282">
        <v>148.464</v>
      </c>
      <c r="BD1282">
        <v>6.2949999999999999</v>
      </c>
      <c r="BE1282">
        <v>1493.211</v>
      </c>
      <c r="BF1282">
        <v>150.87</v>
      </c>
      <c r="BG1282">
        <v>7</v>
      </c>
      <c r="BH1282">
        <v>3</v>
      </c>
      <c r="BI1282">
        <v>6.11</v>
      </c>
      <c r="BJ1282">
        <v>5.0359999999999996</v>
      </c>
      <c r="BK1282">
        <v>1.2350000000000001</v>
      </c>
      <c r="BM1282" t="s">
        <v>144</v>
      </c>
      <c r="BN1282" t="s">
        <v>144</v>
      </c>
      <c r="BO1282" t="s">
        <v>3292</v>
      </c>
      <c r="BQ1282">
        <v>1</v>
      </c>
      <c r="BT1282" s="51" t="s">
        <v>3293</v>
      </c>
      <c r="CB1282" s="51">
        <v>11.45</v>
      </c>
      <c r="CC1282" s="51">
        <v>11.45</v>
      </c>
      <c r="CD1282" s="51">
        <v>-8.9999999999999993E-3</v>
      </c>
      <c r="CE1282" s="51">
        <v>-1.7000000000000001E-2</v>
      </c>
      <c r="CF1282" s="51">
        <v>0.72099999999999997</v>
      </c>
      <c r="CG1282" t="b">
        <f t="shared" si="17"/>
        <v>1</v>
      </c>
    </row>
    <row r="1283" spans="1:85" hidden="1" x14ac:dyDescent="0.35">
      <c r="A1283" t="s">
        <v>1435</v>
      </c>
      <c r="B1283" t="s">
        <v>4222</v>
      </c>
      <c r="C1283" s="51">
        <v>1493.577</v>
      </c>
      <c r="D1283">
        <v>9.8030000000000008</v>
      </c>
      <c r="E1283" s="68">
        <v>148.57499999999999</v>
      </c>
      <c r="F1283">
        <v>6.2949999999999999</v>
      </c>
      <c r="G1283" t="s">
        <v>3290</v>
      </c>
      <c r="I1283">
        <v>216.29</v>
      </c>
      <c r="J1283">
        <v>1493.5840000000001</v>
      </c>
      <c r="K1283" s="73">
        <v>150.74</v>
      </c>
      <c r="L1283">
        <v>7</v>
      </c>
      <c r="M1283">
        <v>1</v>
      </c>
      <c r="N1283" s="51" t="s">
        <v>4222</v>
      </c>
      <c r="O1283">
        <v>1.788</v>
      </c>
      <c r="P1283">
        <v>10</v>
      </c>
      <c r="Q1283">
        <v>9.8030000000000008</v>
      </c>
      <c r="R1283">
        <v>1493.579</v>
      </c>
      <c r="S1283">
        <v>7.8029999999999999</v>
      </c>
      <c r="T1283">
        <v>149.00800000000001</v>
      </c>
      <c r="U1283">
        <v>5.0359999999999996</v>
      </c>
      <c r="V1283">
        <v>100</v>
      </c>
      <c r="W1283">
        <v>1.087</v>
      </c>
      <c r="X1283">
        <v>1.3140000000000001</v>
      </c>
      <c r="Y1283">
        <v>22.024999999999999</v>
      </c>
      <c r="Z1283">
        <v>22.01</v>
      </c>
      <c r="AA1283">
        <v>0.60899999999999999</v>
      </c>
      <c r="AB1283">
        <v>0</v>
      </c>
      <c r="AC1283" t="b">
        <v>1</v>
      </c>
      <c r="AI1283">
        <v>1493.575</v>
      </c>
      <c r="AJ1283">
        <v>147.92500000000001</v>
      </c>
      <c r="AK1283">
        <v>1493.5809999999999</v>
      </c>
      <c r="AL1283">
        <v>149.941</v>
      </c>
      <c r="AM1283">
        <v>4.0330000000000004</v>
      </c>
      <c r="AN1283">
        <v>11.73</v>
      </c>
      <c r="AO1283">
        <v>10.3</v>
      </c>
      <c r="AP1283">
        <v>0.83799999999999997</v>
      </c>
      <c r="AQ1283">
        <v>22.08</v>
      </c>
      <c r="AR1283">
        <v>6.9169999999999998</v>
      </c>
      <c r="AS1283">
        <v>14.395</v>
      </c>
      <c r="AT1283">
        <v>0</v>
      </c>
      <c r="AU1283">
        <v>0</v>
      </c>
      <c r="AV1283">
        <v>0.18</v>
      </c>
      <c r="AW1283">
        <v>0</v>
      </c>
      <c r="AX1283">
        <v>988357</v>
      </c>
      <c r="AY1283" t="b">
        <v>1</v>
      </c>
      <c r="AZ1283">
        <v>215.49600000000001</v>
      </c>
      <c r="BA1283">
        <v>1493.577</v>
      </c>
      <c r="BB1283">
        <v>9.8030000000000008</v>
      </c>
      <c r="BC1283">
        <v>148.57499999999999</v>
      </c>
      <c r="BD1283">
        <v>6.2949999999999999</v>
      </c>
      <c r="BE1283">
        <v>1493.5840000000001</v>
      </c>
      <c r="BF1283">
        <v>150.74</v>
      </c>
      <c r="BG1283">
        <v>8</v>
      </c>
      <c r="BH1283">
        <v>3</v>
      </c>
      <c r="BM1283" t="s">
        <v>144</v>
      </c>
      <c r="BN1283" t="s">
        <v>144</v>
      </c>
      <c r="BO1283" t="s">
        <v>3296</v>
      </c>
      <c r="BQ1283">
        <v>1</v>
      </c>
      <c r="BT1283" s="51" t="s">
        <v>3293</v>
      </c>
      <c r="CB1283" s="51">
        <v>10.3</v>
      </c>
      <c r="CC1283" s="51">
        <v>10.3</v>
      </c>
      <c r="CD1283" s="51">
        <v>1.4E-2</v>
      </c>
      <c r="CE1283" s="51">
        <v>0.02</v>
      </c>
      <c r="CF1283" s="51">
        <v>0.74399999999999999</v>
      </c>
      <c r="CG1283" t="b">
        <f t="shared" si="17"/>
        <v>1</v>
      </c>
    </row>
    <row r="1284" spans="1:85" hidden="1" x14ac:dyDescent="0.35">
      <c r="A1284" t="s">
        <v>1436</v>
      </c>
      <c r="B1284" t="s">
        <v>4223</v>
      </c>
      <c r="C1284" s="51">
        <v>1493.66</v>
      </c>
      <c r="D1284">
        <v>19.181000000000001</v>
      </c>
      <c r="E1284" s="68">
        <v>148.423</v>
      </c>
      <c r="F1284">
        <v>6.2949999999999999</v>
      </c>
      <c r="G1284" t="s">
        <v>3290</v>
      </c>
      <c r="I1284">
        <v>216.29</v>
      </c>
      <c r="J1284">
        <v>1493.672</v>
      </c>
      <c r="K1284" s="73">
        <v>150.72999999999999</v>
      </c>
      <c r="L1284">
        <v>4</v>
      </c>
      <c r="M1284">
        <v>1</v>
      </c>
      <c r="N1284" s="51" t="s">
        <v>4223</v>
      </c>
      <c r="O1284">
        <v>1.806</v>
      </c>
      <c r="P1284">
        <v>10</v>
      </c>
      <c r="Q1284">
        <v>19.181000000000001</v>
      </c>
      <c r="R1284">
        <v>1493.662</v>
      </c>
      <c r="S1284">
        <v>15.345000000000001</v>
      </c>
      <c r="T1284">
        <v>148.88499999999999</v>
      </c>
      <c r="U1284">
        <v>5.0359999999999996</v>
      </c>
      <c r="V1284">
        <v>100</v>
      </c>
      <c r="W1284">
        <v>0.92</v>
      </c>
      <c r="X1284">
        <v>0.91500000000000004</v>
      </c>
      <c r="Y1284">
        <v>22.024999999999999</v>
      </c>
      <c r="Z1284">
        <v>22.01</v>
      </c>
      <c r="AA1284">
        <v>0.60899999999999999</v>
      </c>
      <c r="AB1284">
        <v>0</v>
      </c>
      <c r="AC1284" t="b">
        <v>1</v>
      </c>
      <c r="AI1284">
        <v>1493.665</v>
      </c>
      <c r="AJ1284">
        <v>148.321</v>
      </c>
      <c r="AK1284">
        <v>1493.67</v>
      </c>
      <c r="AL1284">
        <v>149.93700000000001</v>
      </c>
      <c r="AM1284">
        <v>3.2309999999999999</v>
      </c>
      <c r="AN1284">
        <v>10.029999999999999</v>
      </c>
      <c r="AO1284">
        <v>10.43</v>
      </c>
      <c r="AP1284">
        <v>0.68400000000000005</v>
      </c>
      <c r="AQ1284">
        <v>22.065999999999999</v>
      </c>
      <c r="AR1284">
        <v>6.7389999999999999</v>
      </c>
      <c r="AS1284">
        <v>12.887</v>
      </c>
      <c r="AT1284">
        <v>2E-3</v>
      </c>
      <c r="AU1284">
        <v>0.52700000000000002</v>
      </c>
      <c r="AV1284">
        <v>0.124</v>
      </c>
      <c r="AW1284">
        <v>0</v>
      </c>
      <c r="AX1284">
        <v>991730</v>
      </c>
      <c r="AY1284" t="b">
        <v>1</v>
      </c>
      <c r="AZ1284">
        <v>215.49600000000001</v>
      </c>
      <c r="BA1284">
        <v>1493.66</v>
      </c>
      <c r="BB1284">
        <v>19.181000000000001</v>
      </c>
      <c r="BC1284">
        <v>148.423</v>
      </c>
      <c r="BD1284">
        <v>6.2949999999999999</v>
      </c>
      <c r="BE1284">
        <v>1493.672</v>
      </c>
      <c r="BF1284">
        <v>150.72999999999999</v>
      </c>
      <c r="BG1284">
        <v>5</v>
      </c>
      <c r="BH1284">
        <v>3</v>
      </c>
      <c r="BI1284">
        <v>15.345000000000001</v>
      </c>
      <c r="BJ1284">
        <v>5.0359999999999996</v>
      </c>
      <c r="BK1284">
        <v>0.93700000000000006</v>
      </c>
      <c r="BM1284" t="s">
        <v>144</v>
      </c>
      <c r="BN1284" t="s">
        <v>144</v>
      </c>
      <c r="BO1284" t="s">
        <v>3292</v>
      </c>
      <c r="BQ1284">
        <v>1</v>
      </c>
      <c r="BT1284" s="51" t="s">
        <v>3293</v>
      </c>
      <c r="BV1284" t="s">
        <v>3294</v>
      </c>
      <c r="CB1284" s="51">
        <v>10.43</v>
      </c>
      <c r="CC1284" s="51">
        <v>10.43</v>
      </c>
      <c r="CD1284" s="51">
        <v>-5.0000000000000001E-3</v>
      </c>
      <c r="CE1284" s="51">
        <v>-1.4E-2</v>
      </c>
      <c r="CF1284" s="51">
        <v>0.76200000000000001</v>
      </c>
      <c r="CG1284" t="b">
        <f t="shared" si="17"/>
        <v>1</v>
      </c>
    </row>
    <row r="1285" spans="1:85" hidden="1" x14ac:dyDescent="0.35">
      <c r="A1285" t="s">
        <v>1437</v>
      </c>
      <c r="B1285" t="s">
        <v>4224</v>
      </c>
      <c r="C1285" s="51">
        <v>1493.7049999999999</v>
      </c>
      <c r="D1285">
        <v>9.4570000000000007</v>
      </c>
      <c r="E1285" s="68">
        <v>155.02699999999999</v>
      </c>
      <c r="F1285">
        <v>6.2949999999999999</v>
      </c>
      <c r="G1285" t="s">
        <v>3290</v>
      </c>
      <c r="I1285">
        <v>223.71</v>
      </c>
      <c r="J1285">
        <v>1493.7080000000001</v>
      </c>
      <c r="K1285" s="73">
        <v>158.16</v>
      </c>
      <c r="L1285">
        <v>5</v>
      </c>
      <c r="M1285">
        <v>1</v>
      </c>
      <c r="N1285" s="51" t="s">
        <v>4224</v>
      </c>
      <c r="O1285">
        <v>1.8049999999999999</v>
      </c>
      <c r="P1285">
        <v>10</v>
      </c>
      <c r="Q1285">
        <v>9.4570000000000007</v>
      </c>
      <c r="R1285">
        <v>1493.7059999999999</v>
      </c>
      <c r="S1285">
        <v>7.4569999999999999</v>
      </c>
      <c r="T1285">
        <v>155.65299999999999</v>
      </c>
      <c r="U1285">
        <v>5.0359999999999996</v>
      </c>
      <c r="V1285">
        <v>100</v>
      </c>
      <c r="W1285">
        <v>1.087</v>
      </c>
      <c r="X1285">
        <v>0.99199999999999999</v>
      </c>
      <c r="Y1285">
        <v>22.12</v>
      </c>
      <c r="Z1285">
        <v>22.01</v>
      </c>
      <c r="AA1285">
        <v>0.60899999999999999</v>
      </c>
      <c r="AB1285">
        <v>0</v>
      </c>
      <c r="AC1285" t="b">
        <v>1</v>
      </c>
      <c r="AI1285">
        <v>1493.701</v>
      </c>
      <c r="AJ1285">
        <v>155.869</v>
      </c>
      <c r="AK1285">
        <v>1493.7070000000001</v>
      </c>
      <c r="AL1285">
        <v>157.92500000000001</v>
      </c>
      <c r="AM1285">
        <v>4.1130000000000004</v>
      </c>
      <c r="AN1285">
        <v>12.24</v>
      </c>
      <c r="AO1285">
        <v>11.5</v>
      </c>
      <c r="AP1285">
        <v>0.72599999999999998</v>
      </c>
      <c r="AQ1285">
        <v>22.056000000000001</v>
      </c>
      <c r="AR1285">
        <v>8.7829999999999995</v>
      </c>
      <c r="AS1285">
        <v>16.667000000000002</v>
      </c>
      <c r="AT1285">
        <v>0</v>
      </c>
      <c r="AU1285">
        <v>0</v>
      </c>
      <c r="AV1285">
        <v>0.19900000000000001</v>
      </c>
      <c r="AW1285">
        <v>0</v>
      </c>
      <c r="AX1285">
        <v>995103</v>
      </c>
      <c r="AY1285" t="b">
        <v>1</v>
      </c>
      <c r="AZ1285">
        <v>223.477</v>
      </c>
      <c r="BA1285">
        <v>1493.7049999999999</v>
      </c>
      <c r="BB1285">
        <v>9.4570000000000007</v>
      </c>
      <c r="BC1285">
        <v>155.02699999999999</v>
      </c>
      <c r="BD1285">
        <v>6.2949999999999999</v>
      </c>
      <c r="BE1285">
        <v>1493.7080000000001</v>
      </c>
      <c r="BF1285">
        <v>158.16</v>
      </c>
      <c r="BG1285">
        <v>6</v>
      </c>
      <c r="BH1285">
        <v>3</v>
      </c>
      <c r="BI1285">
        <v>7.4569999999999999</v>
      </c>
      <c r="BJ1285">
        <v>5.0359999999999996</v>
      </c>
      <c r="BK1285">
        <v>1.024</v>
      </c>
      <c r="BM1285" t="s">
        <v>144</v>
      </c>
      <c r="BN1285" t="s">
        <v>144</v>
      </c>
      <c r="BO1285" t="s">
        <v>3292</v>
      </c>
      <c r="BQ1285">
        <v>1</v>
      </c>
      <c r="BT1285" s="51" t="s">
        <v>3293</v>
      </c>
      <c r="BV1285" t="s">
        <v>3294</v>
      </c>
      <c r="CB1285" s="51">
        <v>11.5</v>
      </c>
      <c r="CC1285" s="51">
        <v>11.5</v>
      </c>
      <c r="CD1285" s="51">
        <v>1.4999999999999999E-2</v>
      </c>
      <c r="CE1285" s="51">
        <v>3.5000000000000003E-2</v>
      </c>
      <c r="CF1285" s="51">
        <v>0.69699999999999995</v>
      </c>
      <c r="CG1285" t="b">
        <f t="shared" si="17"/>
        <v>1</v>
      </c>
    </row>
    <row r="1286" spans="1:85" hidden="1" x14ac:dyDescent="0.35">
      <c r="A1286" t="s">
        <v>1438</v>
      </c>
      <c r="B1286" t="s">
        <v>4225</v>
      </c>
      <c r="C1286" s="51">
        <v>1493.7639999999999</v>
      </c>
      <c r="D1286">
        <v>8</v>
      </c>
      <c r="E1286" s="68">
        <v>154.303</v>
      </c>
      <c r="F1286">
        <v>6.2949999999999999</v>
      </c>
      <c r="G1286" t="s">
        <v>3290</v>
      </c>
      <c r="I1286">
        <v>221.24</v>
      </c>
      <c r="J1286">
        <v>1493.768</v>
      </c>
      <c r="K1286" s="73">
        <v>155.68</v>
      </c>
      <c r="L1286">
        <v>5</v>
      </c>
      <c r="M1286">
        <v>1</v>
      </c>
      <c r="N1286" s="51" t="s">
        <v>4225</v>
      </c>
      <c r="O1286">
        <v>1.804</v>
      </c>
      <c r="P1286">
        <v>10</v>
      </c>
      <c r="Q1286">
        <v>8</v>
      </c>
      <c r="R1286">
        <v>1493.7650000000001</v>
      </c>
      <c r="S1286">
        <v>6</v>
      </c>
      <c r="T1286">
        <v>154.57900000000001</v>
      </c>
      <c r="U1286">
        <v>5.0359999999999996</v>
      </c>
      <c r="V1286">
        <v>100</v>
      </c>
      <c r="W1286">
        <v>1.087</v>
      </c>
      <c r="X1286">
        <v>1.028</v>
      </c>
      <c r="Y1286">
        <v>22.16</v>
      </c>
      <c r="Z1286">
        <v>22.01</v>
      </c>
      <c r="AA1286">
        <v>0.60899999999999999</v>
      </c>
      <c r="AB1286">
        <v>0</v>
      </c>
      <c r="AC1286" t="b">
        <v>1</v>
      </c>
      <c r="AI1286">
        <v>1493.7619999999999</v>
      </c>
      <c r="AJ1286">
        <v>154.411</v>
      </c>
      <c r="AK1286">
        <v>1493.7660000000001</v>
      </c>
      <c r="AL1286">
        <v>155.81899999999999</v>
      </c>
      <c r="AM1286">
        <v>2.8159999999999998</v>
      </c>
      <c r="AN1286">
        <v>7.47</v>
      </c>
      <c r="AO1286">
        <v>9.85</v>
      </c>
      <c r="AP1286">
        <v>0.60299999999999998</v>
      </c>
      <c r="AQ1286">
        <v>22.058</v>
      </c>
      <c r="AR1286">
        <v>5.44</v>
      </c>
      <c r="AS1286">
        <v>1.78</v>
      </c>
      <c r="AT1286">
        <v>8.0000000000000002E-3</v>
      </c>
      <c r="AU1286">
        <v>0.52700000000000002</v>
      </c>
      <c r="AV1286">
        <v>0.193</v>
      </c>
      <c r="AW1286">
        <v>0</v>
      </c>
      <c r="AX1286">
        <v>998476</v>
      </c>
      <c r="AY1286" t="b">
        <v>1</v>
      </c>
      <c r="AZ1286">
        <v>221.37700000000001</v>
      </c>
      <c r="BA1286">
        <v>1493.7639999999999</v>
      </c>
      <c r="BB1286">
        <v>8</v>
      </c>
      <c r="BC1286">
        <v>154.303</v>
      </c>
      <c r="BD1286">
        <v>6.2949999999999999</v>
      </c>
      <c r="BE1286">
        <v>1493.768</v>
      </c>
      <c r="BF1286">
        <v>155.68</v>
      </c>
      <c r="BG1286">
        <v>6</v>
      </c>
      <c r="BH1286">
        <v>3</v>
      </c>
      <c r="BM1286" t="s">
        <v>144</v>
      </c>
      <c r="BN1286" t="s">
        <v>144</v>
      </c>
      <c r="BO1286" t="s">
        <v>3296</v>
      </c>
      <c r="BQ1286">
        <v>1</v>
      </c>
      <c r="BT1286" s="51" t="s">
        <v>3293</v>
      </c>
      <c r="BV1286" t="s">
        <v>3294</v>
      </c>
      <c r="CB1286" s="51">
        <v>9.85</v>
      </c>
      <c r="CC1286" s="51">
        <v>9.85</v>
      </c>
      <c r="CD1286" s="51">
        <v>0.01</v>
      </c>
      <c r="CE1286" s="51">
        <v>0.02</v>
      </c>
      <c r="CF1286" s="51">
        <v>0.69199999999999995</v>
      </c>
      <c r="CG1286" t="b">
        <f t="shared" si="17"/>
        <v>1</v>
      </c>
    </row>
    <row r="1287" spans="1:85" hidden="1" x14ac:dyDescent="0.35">
      <c r="A1287" t="s">
        <v>1439</v>
      </c>
      <c r="B1287" t="s">
        <v>4226</v>
      </c>
      <c r="C1287" s="51">
        <v>1493.933</v>
      </c>
      <c r="D1287">
        <v>8.4130000000000003</v>
      </c>
      <c r="E1287" s="68">
        <v>154.90899999999999</v>
      </c>
      <c r="F1287">
        <v>6.2949999999999999</v>
      </c>
      <c r="G1287" t="s">
        <v>3290</v>
      </c>
      <c r="I1287">
        <v>226.19</v>
      </c>
      <c r="J1287">
        <v>1493.9380000000001</v>
      </c>
      <c r="K1287" s="73">
        <v>160.59</v>
      </c>
      <c r="L1287">
        <v>5</v>
      </c>
      <c r="M1287">
        <v>1</v>
      </c>
      <c r="N1287" s="51" t="s">
        <v>4226</v>
      </c>
      <c r="O1287">
        <v>1.81</v>
      </c>
      <c r="P1287">
        <v>10</v>
      </c>
      <c r="Q1287">
        <v>8.4130000000000003</v>
      </c>
      <c r="R1287">
        <v>1493.9349999999999</v>
      </c>
      <c r="S1287">
        <v>6.4130000000000003</v>
      </c>
      <c r="T1287">
        <v>156.04499999999999</v>
      </c>
      <c r="U1287">
        <v>5.0359999999999996</v>
      </c>
      <c r="V1287">
        <v>100</v>
      </c>
      <c r="W1287">
        <v>1.087</v>
      </c>
      <c r="X1287">
        <v>0.98</v>
      </c>
      <c r="Y1287">
        <v>21.98</v>
      </c>
      <c r="Z1287">
        <v>22.01</v>
      </c>
      <c r="AA1287">
        <v>0.60899999999999999</v>
      </c>
      <c r="AB1287">
        <v>0</v>
      </c>
      <c r="AC1287" t="b">
        <v>1</v>
      </c>
      <c r="AI1287">
        <v>1493.933</v>
      </c>
      <c r="AJ1287">
        <v>158.62100000000001</v>
      </c>
      <c r="AK1287">
        <v>1493.9369999999999</v>
      </c>
      <c r="AL1287">
        <v>160.40199999999999</v>
      </c>
      <c r="AM1287">
        <v>3.5630000000000002</v>
      </c>
      <c r="AN1287">
        <v>7.7</v>
      </c>
      <c r="AO1287">
        <v>11.16</v>
      </c>
      <c r="AP1287">
        <v>0.71299999999999997</v>
      </c>
      <c r="AQ1287">
        <v>22.009</v>
      </c>
      <c r="AR1287">
        <v>5.5129999999999999</v>
      </c>
      <c r="AS1287">
        <v>15.105</v>
      </c>
      <c r="AT1287">
        <v>1.0999999999999999E-2</v>
      </c>
      <c r="AU1287">
        <v>0.28699999999999998</v>
      </c>
      <c r="AV1287">
        <v>0.39600000000000002</v>
      </c>
      <c r="AW1287">
        <v>0</v>
      </c>
      <c r="AX1287">
        <v>1001849</v>
      </c>
      <c r="AY1287" t="b">
        <v>1</v>
      </c>
      <c r="AZ1287">
        <v>225.99799999999999</v>
      </c>
      <c r="BA1287">
        <v>1493.933</v>
      </c>
      <c r="BB1287">
        <v>8.4130000000000003</v>
      </c>
      <c r="BC1287">
        <v>154.90899999999999</v>
      </c>
      <c r="BD1287">
        <v>6.2949999999999999</v>
      </c>
      <c r="BE1287">
        <v>1493.9380000000001</v>
      </c>
      <c r="BF1287">
        <v>160.59</v>
      </c>
      <c r="BG1287">
        <v>6</v>
      </c>
      <c r="BH1287">
        <v>3</v>
      </c>
      <c r="BI1287">
        <v>6.4130000000000003</v>
      </c>
      <c r="BJ1287">
        <v>5.0359999999999996</v>
      </c>
      <c r="BK1287">
        <v>1.1000000000000001</v>
      </c>
      <c r="BM1287" t="s">
        <v>144</v>
      </c>
      <c r="BN1287" t="s">
        <v>144</v>
      </c>
      <c r="BO1287" t="s">
        <v>3292</v>
      </c>
      <c r="BQ1287">
        <v>1</v>
      </c>
      <c r="BT1287" s="51" t="s">
        <v>3293</v>
      </c>
      <c r="BV1287" t="s">
        <v>3294</v>
      </c>
      <c r="CB1287" s="51">
        <v>11.16</v>
      </c>
      <c r="CC1287" s="51">
        <v>11.16</v>
      </c>
      <c r="CD1287" s="51">
        <v>2.5999999999999999E-2</v>
      </c>
      <c r="CE1287" s="51">
        <v>5.8000000000000003E-2</v>
      </c>
      <c r="CF1287" s="51">
        <v>0.74099999999999999</v>
      </c>
      <c r="CG1287" t="b">
        <f t="shared" si="17"/>
        <v>1</v>
      </c>
    </row>
    <row r="1288" spans="1:85" hidden="1" x14ac:dyDescent="0.35">
      <c r="A1288" t="s">
        <v>1440</v>
      </c>
      <c r="B1288" t="s">
        <v>4227</v>
      </c>
      <c r="C1288" s="51">
        <v>1493.991</v>
      </c>
      <c r="D1288">
        <v>9.391</v>
      </c>
      <c r="E1288" s="68">
        <v>154.93199999999999</v>
      </c>
      <c r="F1288">
        <v>6.2949999999999999</v>
      </c>
      <c r="G1288" t="s">
        <v>3290</v>
      </c>
      <c r="I1288">
        <v>226.19</v>
      </c>
      <c r="J1288">
        <v>1493.9960000000001</v>
      </c>
      <c r="K1288" s="73">
        <v>160.57</v>
      </c>
      <c r="L1288">
        <v>5</v>
      </c>
      <c r="M1288">
        <v>1</v>
      </c>
      <c r="N1288" s="51" t="s">
        <v>4227</v>
      </c>
      <c r="O1288">
        <v>1.782</v>
      </c>
      <c r="P1288">
        <v>10</v>
      </c>
      <c r="Q1288">
        <v>9.391</v>
      </c>
      <c r="R1288">
        <v>1493.992</v>
      </c>
      <c r="S1288">
        <v>7.391</v>
      </c>
      <c r="T1288">
        <v>156.06</v>
      </c>
      <c r="U1288">
        <v>5.0359999999999996</v>
      </c>
      <c r="V1288">
        <v>100</v>
      </c>
      <c r="W1288">
        <v>1.087</v>
      </c>
      <c r="X1288">
        <v>0.96799999999999997</v>
      </c>
      <c r="Y1288">
        <v>21.98</v>
      </c>
      <c r="Z1288">
        <v>22.01</v>
      </c>
      <c r="AA1288">
        <v>0.60899999999999999</v>
      </c>
      <c r="AB1288">
        <v>0</v>
      </c>
      <c r="AC1288" t="b">
        <v>1</v>
      </c>
      <c r="AI1288">
        <v>1493.99</v>
      </c>
      <c r="AJ1288">
        <v>158.197</v>
      </c>
      <c r="AK1288">
        <v>1493.9939999999999</v>
      </c>
      <c r="AL1288">
        <v>159.96299999999999</v>
      </c>
      <c r="AM1288">
        <v>3.5339999999999998</v>
      </c>
      <c r="AN1288">
        <v>8.09</v>
      </c>
      <c r="AO1288">
        <v>14.12</v>
      </c>
      <c r="AP1288">
        <v>0.746</v>
      </c>
      <c r="AQ1288">
        <v>22.021999999999998</v>
      </c>
      <c r="AR1288">
        <v>0.61299999999999999</v>
      </c>
      <c r="AS1288">
        <v>1.3380000000000001</v>
      </c>
      <c r="AT1288">
        <v>6.0000000000000001E-3</v>
      </c>
      <c r="AU1288">
        <v>0.4</v>
      </c>
      <c r="AV1288">
        <v>0.29699999999999999</v>
      </c>
      <c r="AW1288">
        <v>0</v>
      </c>
      <c r="AX1288">
        <v>1005222</v>
      </c>
      <c r="AY1288" t="b">
        <v>1</v>
      </c>
      <c r="AZ1288">
        <v>225.578</v>
      </c>
      <c r="BA1288">
        <v>1493.991</v>
      </c>
      <c r="BB1288">
        <v>9.391</v>
      </c>
      <c r="BC1288">
        <v>154.93199999999999</v>
      </c>
      <c r="BD1288">
        <v>6.2949999999999999</v>
      </c>
      <c r="BE1288">
        <v>1493.9960000000001</v>
      </c>
      <c r="BF1288">
        <v>160.57</v>
      </c>
      <c r="BG1288">
        <v>6</v>
      </c>
      <c r="BH1288">
        <v>3</v>
      </c>
      <c r="BI1288">
        <v>7.391</v>
      </c>
      <c r="BJ1288">
        <v>5.0359999999999996</v>
      </c>
      <c r="BK1288">
        <v>1.1000000000000001</v>
      </c>
      <c r="BM1288" t="s">
        <v>144</v>
      </c>
      <c r="BN1288" t="s">
        <v>144</v>
      </c>
      <c r="BO1288" t="s">
        <v>3292</v>
      </c>
      <c r="BP1288" t="s">
        <v>3297</v>
      </c>
      <c r="BQ1288">
        <v>1</v>
      </c>
      <c r="BT1288" s="51" t="s">
        <v>3293</v>
      </c>
      <c r="BV1288" t="s">
        <v>3294</v>
      </c>
      <c r="CA1288" s="51" t="s">
        <v>3298</v>
      </c>
      <c r="CB1288" s="51">
        <v>14.12</v>
      </c>
      <c r="CC1288" s="51">
        <v>14.12</v>
      </c>
      <c r="CD1288" s="51">
        <v>0.02</v>
      </c>
      <c r="CE1288" s="51">
        <v>5.6000000000000001E-2</v>
      </c>
      <c r="CF1288" s="51">
        <v>0.73099999999999998</v>
      </c>
      <c r="CG1288" t="b">
        <f t="shared" si="17"/>
        <v>1</v>
      </c>
    </row>
    <row r="1289" spans="1:85" hidden="1" x14ac:dyDescent="0.35">
      <c r="A1289" t="s">
        <v>1441</v>
      </c>
      <c r="B1289" t="s">
        <v>4228</v>
      </c>
      <c r="C1289" s="51">
        <v>1494.3340000000001</v>
      </c>
      <c r="D1289">
        <v>8.3640000000000008</v>
      </c>
      <c r="E1289" s="68">
        <v>154.71</v>
      </c>
      <c r="F1289">
        <v>6.2949999999999999</v>
      </c>
      <c r="G1289" t="s">
        <v>3290</v>
      </c>
      <c r="I1289">
        <v>223.71</v>
      </c>
      <c r="J1289">
        <v>1494.3389999999999</v>
      </c>
      <c r="K1289" s="73">
        <v>158.03</v>
      </c>
      <c r="L1289">
        <v>5</v>
      </c>
      <c r="M1289">
        <v>1</v>
      </c>
      <c r="N1289" s="51" t="s">
        <v>4228</v>
      </c>
      <c r="O1289">
        <v>1.7969999999999999</v>
      </c>
      <c r="P1289">
        <v>10</v>
      </c>
      <c r="Q1289">
        <v>8.3640000000000008</v>
      </c>
      <c r="R1289">
        <v>1494.335</v>
      </c>
      <c r="S1289">
        <v>6.3639999999999999</v>
      </c>
      <c r="T1289">
        <v>155.374</v>
      </c>
      <c r="U1289">
        <v>5.0359999999999996</v>
      </c>
      <c r="V1289">
        <v>100</v>
      </c>
      <c r="W1289">
        <v>1.087</v>
      </c>
      <c r="X1289">
        <v>1.0860000000000001</v>
      </c>
      <c r="Y1289">
        <v>22.074999999999999</v>
      </c>
      <c r="Z1289">
        <v>22.01</v>
      </c>
      <c r="AA1289">
        <v>0.60899999999999999</v>
      </c>
      <c r="AB1289">
        <v>0</v>
      </c>
      <c r="AC1289" t="b">
        <v>1</v>
      </c>
      <c r="AI1289">
        <v>1494.3340000000001</v>
      </c>
      <c r="AJ1289">
        <v>156.65899999999999</v>
      </c>
      <c r="AK1289">
        <v>1494.337</v>
      </c>
      <c r="AL1289">
        <v>158.21799999999999</v>
      </c>
      <c r="AM1289">
        <v>3.1179999999999999</v>
      </c>
      <c r="AN1289">
        <v>7.14</v>
      </c>
      <c r="AO1289">
        <v>10.81</v>
      </c>
      <c r="AP1289">
        <v>0.67400000000000004</v>
      </c>
      <c r="AQ1289">
        <v>22.062000000000001</v>
      </c>
      <c r="AR1289">
        <v>5.625</v>
      </c>
      <c r="AS1289">
        <v>1.0960000000000001</v>
      </c>
      <c r="AT1289">
        <v>5.0999999999999997E-2</v>
      </c>
      <c r="AU1289">
        <v>0.12</v>
      </c>
      <c r="AV1289">
        <v>0.31900000000000001</v>
      </c>
      <c r="AW1289">
        <v>0</v>
      </c>
      <c r="AX1289">
        <v>1008595</v>
      </c>
      <c r="AY1289" t="b">
        <v>1</v>
      </c>
      <c r="AZ1289">
        <v>223.89699999999999</v>
      </c>
      <c r="BA1289">
        <v>1494.3340000000001</v>
      </c>
      <c r="BB1289">
        <v>8.3640000000000008</v>
      </c>
      <c r="BC1289">
        <v>154.71</v>
      </c>
      <c r="BD1289">
        <v>6.2949999999999999</v>
      </c>
      <c r="BE1289">
        <v>1494.3389999999999</v>
      </c>
      <c r="BF1289">
        <v>158.03</v>
      </c>
      <c r="BG1289">
        <v>6</v>
      </c>
      <c r="BH1289">
        <v>3</v>
      </c>
      <c r="BI1289">
        <v>6.3639999999999999</v>
      </c>
      <c r="BJ1289">
        <v>5.0359999999999996</v>
      </c>
      <c r="BK1289">
        <v>1.073</v>
      </c>
      <c r="BM1289" t="s">
        <v>144</v>
      </c>
      <c r="BN1289" t="s">
        <v>144</v>
      </c>
      <c r="BO1289" t="s">
        <v>3312</v>
      </c>
      <c r="BQ1289">
        <v>1</v>
      </c>
      <c r="BT1289" s="51" t="s">
        <v>3293</v>
      </c>
      <c r="BV1289" t="s">
        <v>3294</v>
      </c>
      <c r="CB1289" s="51">
        <v>10.81</v>
      </c>
      <c r="CC1289" s="51">
        <v>10.81</v>
      </c>
      <c r="CD1289" s="51">
        <v>2.1999999999999999E-2</v>
      </c>
      <c r="CE1289" s="51">
        <v>4.7E-2</v>
      </c>
      <c r="CF1289" s="51">
        <v>0.63800000000000001</v>
      </c>
      <c r="CG1289" t="b">
        <f t="shared" si="17"/>
        <v>1</v>
      </c>
    </row>
    <row r="1290" spans="1:85" hidden="1" x14ac:dyDescent="0.35">
      <c r="A1290" t="s">
        <v>1442</v>
      </c>
      <c r="B1290" t="s">
        <v>4229</v>
      </c>
      <c r="C1290" s="51">
        <v>1494.7639999999999</v>
      </c>
      <c r="D1290">
        <v>9.6310000000000002</v>
      </c>
      <c r="E1290" s="68">
        <v>154.79900000000001</v>
      </c>
      <c r="F1290">
        <v>6.2949999999999999</v>
      </c>
      <c r="G1290" t="s">
        <v>3290</v>
      </c>
      <c r="I1290">
        <v>226.19</v>
      </c>
      <c r="J1290">
        <v>1494.769</v>
      </c>
      <c r="K1290" s="73">
        <v>160.46</v>
      </c>
      <c r="L1290">
        <v>4</v>
      </c>
      <c r="M1290">
        <v>1</v>
      </c>
      <c r="N1290" s="51" t="s">
        <v>4229</v>
      </c>
      <c r="O1290">
        <v>1.7929999999999999</v>
      </c>
      <c r="P1290">
        <v>10</v>
      </c>
      <c r="Q1290">
        <v>9.6310000000000002</v>
      </c>
      <c r="R1290">
        <v>1494.7650000000001</v>
      </c>
      <c r="S1290">
        <v>7.6310000000000002</v>
      </c>
      <c r="T1290">
        <v>155.93100000000001</v>
      </c>
      <c r="U1290">
        <v>5.0359999999999996</v>
      </c>
      <c r="V1290">
        <v>100</v>
      </c>
      <c r="W1290">
        <v>1.087</v>
      </c>
      <c r="X1290">
        <v>0.88400000000000001</v>
      </c>
      <c r="Y1290">
        <v>22.07</v>
      </c>
      <c r="Z1290">
        <v>22.01</v>
      </c>
      <c r="AA1290">
        <v>0.60899999999999999</v>
      </c>
      <c r="AB1290">
        <v>0</v>
      </c>
      <c r="AC1290" t="b">
        <v>1</v>
      </c>
      <c r="AI1290">
        <v>1494.7660000000001</v>
      </c>
      <c r="AJ1290">
        <v>158.37</v>
      </c>
      <c r="AK1290">
        <v>1494.77</v>
      </c>
      <c r="AL1290">
        <v>160.26499999999999</v>
      </c>
      <c r="AM1290">
        <v>3.79</v>
      </c>
      <c r="AN1290">
        <v>7.71</v>
      </c>
      <c r="AO1290">
        <v>11.36</v>
      </c>
      <c r="AP1290">
        <v>0.70499999999999996</v>
      </c>
      <c r="AQ1290">
        <v>22.056000000000001</v>
      </c>
      <c r="AR1290">
        <v>5.0979999999999999</v>
      </c>
      <c r="AS1290">
        <v>14.698</v>
      </c>
      <c r="AT1290">
        <v>3.0000000000000001E-3</v>
      </c>
      <c r="AU1290">
        <v>0.52700000000000002</v>
      </c>
      <c r="AV1290">
        <v>0.182</v>
      </c>
      <c r="AW1290">
        <v>0</v>
      </c>
      <c r="AX1290">
        <v>1011968</v>
      </c>
      <c r="AY1290" t="b">
        <v>1</v>
      </c>
      <c r="AZ1290">
        <v>225.99799999999999</v>
      </c>
      <c r="BA1290">
        <v>1494.7639999999999</v>
      </c>
      <c r="BB1290">
        <v>9.6310000000000002</v>
      </c>
      <c r="BC1290">
        <v>154.79900000000001</v>
      </c>
      <c r="BD1290">
        <v>6.2949999999999999</v>
      </c>
      <c r="BE1290">
        <v>1494.769</v>
      </c>
      <c r="BF1290">
        <v>160.46</v>
      </c>
      <c r="BG1290">
        <v>6</v>
      </c>
      <c r="BH1290">
        <v>3</v>
      </c>
      <c r="BI1290">
        <v>7.6310000000000002</v>
      </c>
      <c r="BJ1290">
        <v>5.0359999999999996</v>
      </c>
      <c r="BK1290">
        <v>0.93799999999999994</v>
      </c>
      <c r="BM1290" t="s">
        <v>144</v>
      </c>
      <c r="BN1290" t="s">
        <v>144</v>
      </c>
      <c r="BO1290" t="s">
        <v>3292</v>
      </c>
      <c r="BQ1290">
        <v>1</v>
      </c>
      <c r="BT1290" s="51" t="s">
        <v>3293</v>
      </c>
      <c r="BV1290" t="s">
        <v>3294</v>
      </c>
      <c r="CB1290" s="51">
        <v>11.36</v>
      </c>
      <c r="CC1290" s="51">
        <v>11.36</v>
      </c>
      <c r="CD1290" s="51">
        <v>1.6E-2</v>
      </c>
      <c r="CE1290" s="51">
        <v>4.5999999999999999E-2</v>
      </c>
      <c r="CF1290" s="51">
        <v>0.65600000000000003</v>
      </c>
      <c r="CG1290" t="b">
        <f t="shared" si="17"/>
        <v>1</v>
      </c>
    </row>
    <row r="1291" spans="1:85" hidden="1" x14ac:dyDescent="0.35">
      <c r="A1291" t="s">
        <v>1443</v>
      </c>
      <c r="B1291" t="s">
        <v>4230</v>
      </c>
      <c r="C1291" s="51">
        <v>1495.675</v>
      </c>
      <c r="D1291">
        <v>8.1460000000000008</v>
      </c>
      <c r="E1291" s="68">
        <v>150.96199999999999</v>
      </c>
      <c r="F1291">
        <v>6.2949999999999999</v>
      </c>
      <c r="G1291" t="s">
        <v>3290</v>
      </c>
      <c r="I1291">
        <v>218.76</v>
      </c>
      <c r="J1291">
        <v>1495.6769999999999</v>
      </c>
      <c r="K1291" s="73">
        <v>153.06</v>
      </c>
      <c r="L1291">
        <v>9</v>
      </c>
      <c r="M1291">
        <v>1</v>
      </c>
      <c r="N1291" s="51" t="s">
        <v>4230</v>
      </c>
      <c r="O1291">
        <v>1.8</v>
      </c>
      <c r="P1291">
        <v>10</v>
      </c>
      <c r="Q1291">
        <v>8.1460000000000008</v>
      </c>
      <c r="R1291">
        <v>1495.6759999999999</v>
      </c>
      <c r="S1291">
        <v>6.1459999999999999</v>
      </c>
      <c r="T1291">
        <v>151.381</v>
      </c>
      <c r="U1291">
        <v>5.0359999999999996</v>
      </c>
      <c r="V1291">
        <v>100</v>
      </c>
      <c r="W1291">
        <v>1.087</v>
      </c>
      <c r="X1291">
        <v>1.774</v>
      </c>
      <c r="Y1291">
        <v>21.86</v>
      </c>
      <c r="Z1291">
        <v>22.01</v>
      </c>
      <c r="AA1291">
        <v>0.60899999999999999</v>
      </c>
      <c r="AB1291">
        <v>0</v>
      </c>
      <c r="AC1291" t="b">
        <v>1</v>
      </c>
      <c r="AI1291">
        <v>1495.674</v>
      </c>
      <c r="AJ1291">
        <v>151.38300000000001</v>
      </c>
      <c r="AK1291">
        <v>1495.6780000000001</v>
      </c>
      <c r="AL1291">
        <v>153.15199999999999</v>
      </c>
      <c r="AM1291">
        <v>3.5379999999999998</v>
      </c>
      <c r="AN1291">
        <v>7.36</v>
      </c>
      <c r="AO1291">
        <v>10.38</v>
      </c>
      <c r="AP1291">
        <v>1.1859999999999999</v>
      </c>
      <c r="AQ1291">
        <v>21.992000000000001</v>
      </c>
      <c r="AR1291">
        <v>0.63500000000000001</v>
      </c>
      <c r="AS1291">
        <v>11.132999999999999</v>
      </c>
      <c r="AT1291">
        <v>3.7999999999999999E-2</v>
      </c>
      <c r="AU1291">
        <v>0.188</v>
      </c>
      <c r="AV1291">
        <v>0.27600000000000002</v>
      </c>
      <c r="AW1291">
        <v>0</v>
      </c>
      <c r="AX1291">
        <v>1015341</v>
      </c>
      <c r="AY1291" t="b">
        <v>1</v>
      </c>
      <c r="AZ1291">
        <v>218.85400000000001</v>
      </c>
      <c r="BA1291">
        <v>1495.675</v>
      </c>
      <c r="BB1291">
        <v>8.1460000000000008</v>
      </c>
      <c r="BC1291">
        <v>150.96199999999999</v>
      </c>
      <c r="BD1291">
        <v>6.2949999999999999</v>
      </c>
      <c r="BE1291">
        <v>1495.6769999999999</v>
      </c>
      <c r="BF1291">
        <v>153.06</v>
      </c>
      <c r="BG1291">
        <v>10</v>
      </c>
      <c r="BH1291">
        <v>3</v>
      </c>
      <c r="BM1291" t="s">
        <v>144</v>
      </c>
      <c r="BN1291" t="s">
        <v>144</v>
      </c>
      <c r="BO1291" t="s">
        <v>3296</v>
      </c>
      <c r="BQ1291">
        <v>1</v>
      </c>
      <c r="BT1291" s="51" t="s">
        <v>3293</v>
      </c>
      <c r="CB1291" s="51">
        <v>10.38</v>
      </c>
      <c r="CC1291" s="51">
        <v>10.38</v>
      </c>
      <c r="CD1291" s="51">
        <v>-4.0000000000000001E-3</v>
      </c>
      <c r="CE1291" s="51">
        <v>-4.0000000000000001E-3</v>
      </c>
      <c r="CF1291" s="51">
        <v>0.77500000000000002</v>
      </c>
      <c r="CG1291" t="b">
        <f t="shared" si="17"/>
        <v>1</v>
      </c>
    </row>
    <row r="1292" spans="1:85" hidden="1" x14ac:dyDescent="0.35">
      <c r="A1292" t="s">
        <v>1444</v>
      </c>
      <c r="B1292" t="s">
        <v>4231</v>
      </c>
      <c r="C1292" s="51">
        <v>1496.01</v>
      </c>
      <c r="D1292">
        <v>15.680999999999999</v>
      </c>
      <c r="E1292" s="68">
        <v>149.226</v>
      </c>
      <c r="F1292">
        <v>6.2949999999999999</v>
      </c>
      <c r="G1292" t="s">
        <v>3290</v>
      </c>
      <c r="I1292">
        <v>218.76</v>
      </c>
      <c r="J1292">
        <v>1496.018</v>
      </c>
      <c r="K1292" s="73">
        <v>153.05000000000001</v>
      </c>
      <c r="L1292">
        <v>5</v>
      </c>
      <c r="M1292">
        <v>1</v>
      </c>
      <c r="N1292" s="51" t="s">
        <v>4231</v>
      </c>
      <c r="O1292">
        <v>1.804</v>
      </c>
      <c r="P1292">
        <v>10</v>
      </c>
      <c r="Q1292">
        <v>15.680999999999999</v>
      </c>
      <c r="R1292">
        <v>1496.011</v>
      </c>
      <c r="S1292">
        <v>12.545</v>
      </c>
      <c r="T1292">
        <v>149.99100000000001</v>
      </c>
      <c r="U1292">
        <v>5.0359999999999996</v>
      </c>
      <c r="V1292">
        <v>100</v>
      </c>
      <c r="W1292">
        <v>1.002</v>
      </c>
      <c r="X1292">
        <v>0.99299999999999999</v>
      </c>
      <c r="Y1292">
        <v>21.98</v>
      </c>
      <c r="Z1292">
        <v>22.01</v>
      </c>
      <c r="AA1292">
        <v>0.60899999999999999</v>
      </c>
      <c r="AB1292">
        <v>0</v>
      </c>
      <c r="AC1292" t="b">
        <v>1</v>
      </c>
      <c r="AI1292">
        <v>1496.01</v>
      </c>
      <c r="AJ1292">
        <v>150.43899999999999</v>
      </c>
      <c r="AK1292">
        <v>1496.0170000000001</v>
      </c>
      <c r="AL1292">
        <v>152.31</v>
      </c>
      <c r="AM1292">
        <v>3.7429999999999999</v>
      </c>
      <c r="AN1292">
        <v>13.91</v>
      </c>
      <c r="AO1292">
        <v>10.18</v>
      </c>
      <c r="AP1292">
        <v>0.64700000000000002</v>
      </c>
      <c r="AQ1292">
        <v>21.984999999999999</v>
      </c>
      <c r="AR1292">
        <v>1.3839999999999999</v>
      </c>
      <c r="AS1292">
        <v>18.734999999999999</v>
      </c>
      <c r="AT1292">
        <v>2E-3</v>
      </c>
      <c r="AU1292">
        <v>0.52700000000000002</v>
      </c>
      <c r="AV1292">
        <v>0.312</v>
      </c>
      <c r="AW1292">
        <v>0</v>
      </c>
      <c r="AX1292">
        <v>1018714</v>
      </c>
      <c r="AY1292" t="b">
        <v>1</v>
      </c>
      <c r="AZ1292">
        <v>218.01599999999999</v>
      </c>
      <c r="BA1292">
        <v>1496.01</v>
      </c>
      <c r="BB1292">
        <v>15.680999999999999</v>
      </c>
      <c r="BC1292">
        <v>149.226</v>
      </c>
      <c r="BD1292">
        <v>6.2949999999999999</v>
      </c>
      <c r="BE1292">
        <v>1496.018</v>
      </c>
      <c r="BF1292">
        <v>153.05000000000001</v>
      </c>
      <c r="BG1292">
        <v>5</v>
      </c>
      <c r="BH1292">
        <v>3</v>
      </c>
      <c r="BI1292">
        <v>12.545</v>
      </c>
      <c r="BJ1292">
        <v>5.0359999999999996</v>
      </c>
      <c r="BK1292">
        <v>0.94099999999999995</v>
      </c>
      <c r="BM1292" t="s">
        <v>144</v>
      </c>
      <c r="BN1292" t="s">
        <v>144</v>
      </c>
      <c r="BO1292" t="s">
        <v>3292</v>
      </c>
      <c r="BQ1292">
        <v>1</v>
      </c>
      <c r="BT1292" s="51" t="s">
        <v>3293</v>
      </c>
      <c r="BV1292" t="s">
        <v>3294</v>
      </c>
      <c r="CB1292" s="51">
        <v>10.18</v>
      </c>
      <c r="CC1292" s="51">
        <v>10.18</v>
      </c>
      <c r="CD1292" s="51">
        <v>7.0000000000000001E-3</v>
      </c>
      <c r="CE1292" s="51">
        <v>1.4E-2</v>
      </c>
      <c r="CF1292" s="51">
        <v>0.84799999999999998</v>
      </c>
      <c r="CG1292" t="b">
        <f t="shared" si="17"/>
        <v>1</v>
      </c>
    </row>
    <row r="1293" spans="1:85" hidden="1" x14ac:dyDescent="0.35">
      <c r="A1293" t="s">
        <v>1445</v>
      </c>
      <c r="B1293" t="s">
        <v>4232</v>
      </c>
      <c r="C1293" s="51">
        <v>1496.039</v>
      </c>
      <c r="D1293">
        <v>8.4390000000000001</v>
      </c>
      <c r="E1293" s="68">
        <v>147.197</v>
      </c>
      <c r="F1293">
        <v>6.2949999999999999</v>
      </c>
      <c r="G1293" t="s">
        <v>3290</v>
      </c>
      <c r="I1293">
        <v>216.29</v>
      </c>
      <c r="J1293">
        <v>1496.0440000000001</v>
      </c>
      <c r="K1293" s="73">
        <v>150.59</v>
      </c>
      <c r="L1293">
        <v>5</v>
      </c>
      <c r="M1293">
        <v>1</v>
      </c>
      <c r="N1293" s="51" t="s">
        <v>4232</v>
      </c>
      <c r="O1293">
        <v>1.792</v>
      </c>
      <c r="P1293">
        <v>10</v>
      </c>
      <c r="Q1293">
        <v>8.4390000000000001</v>
      </c>
      <c r="R1293">
        <v>1496.0409999999999</v>
      </c>
      <c r="S1293">
        <v>6.4390000000000001</v>
      </c>
      <c r="T1293">
        <v>147.875</v>
      </c>
      <c r="U1293">
        <v>5.0359999999999996</v>
      </c>
      <c r="V1293">
        <v>100</v>
      </c>
      <c r="W1293">
        <v>1.087</v>
      </c>
      <c r="X1293">
        <v>0.98899999999999999</v>
      </c>
      <c r="Y1293">
        <v>21.93</v>
      </c>
      <c r="Z1293">
        <v>22.01</v>
      </c>
      <c r="AA1293">
        <v>0.60899999999999999</v>
      </c>
      <c r="AB1293">
        <v>0</v>
      </c>
      <c r="AC1293" t="b">
        <v>1</v>
      </c>
      <c r="AI1293">
        <v>1496.038</v>
      </c>
      <c r="AJ1293">
        <v>147.57</v>
      </c>
      <c r="AK1293">
        <v>1496.0409999999999</v>
      </c>
      <c r="AL1293">
        <v>149.792</v>
      </c>
      <c r="AM1293">
        <v>4.444</v>
      </c>
      <c r="AN1293">
        <v>6.8</v>
      </c>
      <c r="AO1293">
        <v>10.89</v>
      </c>
      <c r="AP1293">
        <v>0.73099999999999998</v>
      </c>
      <c r="AQ1293">
        <v>21.998999999999999</v>
      </c>
      <c r="AR1293">
        <v>9.9969999999999999</v>
      </c>
      <c r="AS1293">
        <v>16.754999999999999</v>
      </c>
      <c r="AT1293">
        <v>0.16700000000000001</v>
      </c>
      <c r="AU1293">
        <v>0.224</v>
      </c>
      <c r="AV1293">
        <v>0.107</v>
      </c>
      <c r="AW1293">
        <v>0</v>
      </c>
      <c r="AX1293">
        <v>1022087</v>
      </c>
      <c r="AY1293" t="b">
        <v>1</v>
      </c>
      <c r="AZ1293">
        <v>215.49600000000001</v>
      </c>
      <c r="BA1293">
        <v>1496.039</v>
      </c>
      <c r="BB1293">
        <v>8.4390000000000001</v>
      </c>
      <c r="BC1293">
        <v>147.197</v>
      </c>
      <c r="BD1293">
        <v>6.2949999999999999</v>
      </c>
      <c r="BE1293">
        <v>1496.0440000000001</v>
      </c>
      <c r="BF1293">
        <v>150.59</v>
      </c>
      <c r="BG1293">
        <v>6</v>
      </c>
      <c r="BH1293">
        <v>3</v>
      </c>
      <c r="BI1293">
        <v>6.4390000000000001</v>
      </c>
      <c r="BJ1293">
        <v>5.0359999999999996</v>
      </c>
      <c r="BK1293">
        <v>1.03</v>
      </c>
      <c r="BM1293" t="s">
        <v>144</v>
      </c>
      <c r="BN1293" t="s">
        <v>144</v>
      </c>
      <c r="BO1293" t="s">
        <v>3292</v>
      </c>
      <c r="BQ1293">
        <v>1</v>
      </c>
      <c r="BT1293" s="51" t="s">
        <v>3293</v>
      </c>
      <c r="BV1293" t="s">
        <v>3294</v>
      </c>
      <c r="CB1293" s="51">
        <v>10.89</v>
      </c>
      <c r="CC1293" s="51">
        <v>10.89</v>
      </c>
      <c r="CD1293" s="51">
        <v>1.4E-2</v>
      </c>
      <c r="CE1293" s="51">
        <v>3.1E-2</v>
      </c>
      <c r="CF1293" s="51">
        <v>0.86599999999999999</v>
      </c>
      <c r="CG1293" t="b">
        <f t="shared" si="17"/>
        <v>1</v>
      </c>
    </row>
    <row r="1294" spans="1:85" hidden="1" x14ac:dyDescent="0.35">
      <c r="A1294" t="s">
        <v>1446</v>
      </c>
      <c r="B1294" t="s">
        <v>4233</v>
      </c>
      <c r="C1294" s="51">
        <v>1496.079</v>
      </c>
      <c r="D1294">
        <v>11.311999999999999</v>
      </c>
      <c r="E1294" s="68">
        <v>155.95400000000001</v>
      </c>
      <c r="F1294">
        <v>6.2949999999999999</v>
      </c>
      <c r="G1294" t="s">
        <v>3290</v>
      </c>
      <c r="I1294">
        <v>223.71</v>
      </c>
      <c r="J1294">
        <v>1496.086</v>
      </c>
      <c r="K1294" s="73">
        <v>158.02000000000001</v>
      </c>
      <c r="L1294">
        <v>9</v>
      </c>
      <c r="M1294">
        <v>1</v>
      </c>
      <c r="N1294" s="51" t="s">
        <v>4233</v>
      </c>
      <c r="O1294">
        <v>1.804</v>
      </c>
      <c r="P1294">
        <v>10</v>
      </c>
      <c r="Q1294">
        <v>11.311999999999999</v>
      </c>
      <c r="R1294">
        <v>1496.0809999999999</v>
      </c>
      <c r="S1294">
        <v>9.0489999999999995</v>
      </c>
      <c r="T1294">
        <v>156.36799999999999</v>
      </c>
      <c r="U1294">
        <v>5.0359999999999996</v>
      </c>
      <c r="V1294">
        <v>100</v>
      </c>
      <c r="W1294">
        <v>1.087</v>
      </c>
      <c r="X1294">
        <v>1.7030000000000001</v>
      </c>
      <c r="Y1294">
        <v>21.84</v>
      </c>
      <c r="Z1294">
        <v>22.01</v>
      </c>
      <c r="AA1294">
        <v>0.60899999999999999</v>
      </c>
      <c r="AB1294">
        <v>0</v>
      </c>
      <c r="AC1294" t="b">
        <v>1</v>
      </c>
      <c r="AI1294">
        <v>1496.079</v>
      </c>
      <c r="AJ1294">
        <v>155.53399999999999</v>
      </c>
      <c r="AK1294">
        <v>1496.085</v>
      </c>
      <c r="AL1294">
        <v>158.21</v>
      </c>
      <c r="AM1294">
        <v>5.351</v>
      </c>
      <c r="AN1294">
        <v>12.38</v>
      </c>
      <c r="AO1294">
        <v>12.44</v>
      </c>
      <c r="AP1294">
        <v>1.248</v>
      </c>
      <c r="AQ1294">
        <v>21.984999999999999</v>
      </c>
      <c r="AR1294">
        <v>1.367</v>
      </c>
      <c r="AS1294">
        <v>16.591999999999999</v>
      </c>
      <c r="AT1294">
        <v>2E-3</v>
      </c>
      <c r="AU1294">
        <v>0.38300000000000001</v>
      </c>
      <c r="AV1294">
        <v>0.26800000000000002</v>
      </c>
      <c r="AW1294">
        <v>0</v>
      </c>
      <c r="AX1294">
        <v>1025460</v>
      </c>
      <c r="AY1294" t="b">
        <v>1</v>
      </c>
      <c r="AZ1294">
        <v>223.89699999999999</v>
      </c>
      <c r="BA1294">
        <v>1496.079</v>
      </c>
      <c r="BB1294">
        <v>11.311999999999999</v>
      </c>
      <c r="BC1294">
        <v>155.95400000000001</v>
      </c>
      <c r="BD1294">
        <v>6.2949999999999999</v>
      </c>
      <c r="BE1294">
        <v>1496.086</v>
      </c>
      <c r="BF1294">
        <v>158.02000000000001</v>
      </c>
      <c r="BG1294">
        <v>10</v>
      </c>
      <c r="BH1294">
        <v>3</v>
      </c>
      <c r="BI1294">
        <v>9.0489999999999995</v>
      </c>
      <c r="BJ1294">
        <v>5.0359999999999996</v>
      </c>
      <c r="BK1294">
        <v>1.681</v>
      </c>
      <c r="BM1294" t="s">
        <v>144</v>
      </c>
      <c r="BN1294" t="s">
        <v>144</v>
      </c>
      <c r="BO1294" t="s">
        <v>3292</v>
      </c>
      <c r="BQ1294">
        <v>1</v>
      </c>
      <c r="BT1294" s="51" t="s">
        <v>3293</v>
      </c>
      <c r="CB1294" s="51">
        <v>12.44</v>
      </c>
      <c r="CC1294" s="51">
        <v>12.44</v>
      </c>
      <c r="CD1294" s="51">
        <v>2.1000000000000001E-2</v>
      </c>
      <c r="CE1294" s="51">
        <v>2.9000000000000001E-2</v>
      </c>
      <c r="CF1294" s="51">
        <v>0.86499999999999999</v>
      </c>
      <c r="CG1294" t="b">
        <f t="shared" si="17"/>
        <v>1</v>
      </c>
    </row>
    <row r="1295" spans="1:85" hidden="1" x14ac:dyDescent="0.35">
      <c r="A1295" t="s">
        <v>1447</v>
      </c>
      <c r="B1295" t="s">
        <v>4234</v>
      </c>
      <c r="C1295" s="51">
        <v>1496.106</v>
      </c>
      <c r="D1295">
        <v>10.446999999999999</v>
      </c>
      <c r="E1295" s="68">
        <v>151.05500000000001</v>
      </c>
      <c r="F1295">
        <v>6.2949999999999999</v>
      </c>
      <c r="G1295" t="s">
        <v>3290</v>
      </c>
      <c r="I1295">
        <v>218.76</v>
      </c>
      <c r="J1295">
        <v>1496.1120000000001</v>
      </c>
      <c r="K1295" s="73">
        <v>153.08000000000001</v>
      </c>
      <c r="L1295">
        <v>6</v>
      </c>
      <c r="M1295">
        <v>1</v>
      </c>
      <c r="N1295" s="51" t="s">
        <v>4234</v>
      </c>
      <c r="O1295">
        <v>1.788</v>
      </c>
      <c r="P1295">
        <v>10</v>
      </c>
      <c r="Q1295">
        <v>10.446999999999999</v>
      </c>
      <c r="R1295">
        <v>1496.107</v>
      </c>
      <c r="S1295">
        <v>8.3580000000000005</v>
      </c>
      <c r="T1295">
        <v>151.46</v>
      </c>
      <c r="U1295">
        <v>5.0359999999999996</v>
      </c>
      <c r="V1295">
        <v>100</v>
      </c>
      <c r="W1295">
        <v>1.087</v>
      </c>
      <c r="X1295">
        <v>1.214</v>
      </c>
      <c r="Y1295">
        <v>21.89</v>
      </c>
      <c r="Z1295">
        <v>22.01</v>
      </c>
      <c r="AA1295">
        <v>0.60899999999999999</v>
      </c>
      <c r="AB1295">
        <v>0</v>
      </c>
      <c r="AC1295" t="b">
        <v>1</v>
      </c>
      <c r="AI1295">
        <v>1496.104</v>
      </c>
      <c r="AJ1295">
        <v>150.84899999999999</v>
      </c>
      <c r="AK1295">
        <v>1496.11</v>
      </c>
      <c r="AL1295">
        <v>153.173</v>
      </c>
      <c r="AM1295">
        <v>4.6500000000000004</v>
      </c>
      <c r="AN1295">
        <v>12.61</v>
      </c>
      <c r="AO1295">
        <v>12.53</v>
      </c>
      <c r="AP1295">
        <v>0.81899999999999995</v>
      </c>
      <c r="AQ1295">
        <v>22.007000000000001</v>
      </c>
      <c r="AR1295">
        <v>6.1950000000000003</v>
      </c>
      <c r="AS1295">
        <v>13.682</v>
      </c>
      <c r="AT1295">
        <v>1E-3</v>
      </c>
      <c r="AU1295">
        <v>0.35899999999999999</v>
      </c>
      <c r="AV1295">
        <v>0.186</v>
      </c>
      <c r="AW1295">
        <v>0</v>
      </c>
      <c r="AX1295">
        <v>1028833</v>
      </c>
      <c r="AY1295" t="b">
        <v>1</v>
      </c>
      <c r="AZ1295">
        <v>218.85599999999999</v>
      </c>
      <c r="BA1295">
        <v>1496.106</v>
      </c>
      <c r="BB1295">
        <v>10.446999999999999</v>
      </c>
      <c r="BC1295">
        <v>151.05500000000001</v>
      </c>
      <c r="BD1295">
        <v>6.2949999999999999</v>
      </c>
      <c r="BE1295">
        <v>1496.1120000000001</v>
      </c>
      <c r="BF1295">
        <v>153.08000000000001</v>
      </c>
      <c r="BG1295">
        <v>7</v>
      </c>
      <c r="BH1295">
        <v>3</v>
      </c>
      <c r="BI1295">
        <v>8.3580000000000005</v>
      </c>
      <c r="BJ1295">
        <v>5.0359999999999996</v>
      </c>
      <c r="BK1295">
        <v>1.2210000000000001</v>
      </c>
      <c r="BM1295" t="s">
        <v>144</v>
      </c>
      <c r="BN1295" t="s">
        <v>144</v>
      </c>
      <c r="BO1295" t="s">
        <v>3292</v>
      </c>
      <c r="BQ1295">
        <v>1</v>
      </c>
      <c r="BT1295" s="51" t="s">
        <v>3293</v>
      </c>
      <c r="CB1295" s="51">
        <v>12.53</v>
      </c>
      <c r="CC1295" s="51">
        <v>12.53</v>
      </c>
      <c r="CD1295" s="51">
        <v>-1E-3</v>
      </c>
      <c r="CE1295" s="51">
        <v>-2E-3</v>
      </c>
      <c r="CF1295" s="51">
        <v>0.86499999999999999</v>
      </c>
      <c r="CG1295" t="b">
        <f t="shared" si="17"/>
        <v>1</v>
      </c>
    </row>
    <row r="1296" spans="1:85" hidden="1" x14ac:dyDescent="0.35">
      <c r="A1296" t="s">
        <v>1448</v>
      </c>
      <c r="B1296" t="s">
        <v>4235</v>
      </c>
      <c r="C1296" s="51">
        <v>1496.346</v>
      </c>
      <c r="D1296">
        <v>8.7639999999999993</v>
      </c>
      <c r="E1296" s="68">
        <v>147.26300000000001</v>
      </c>
      <c r="F1296">
        <v>6.2949999999999999</v>
      </c>
      <c r="G1296" t="s">
        <v>3290</v>
      </c>
      <c r="I1296">
        <v>213.81</v>
      </c>
      <c r="J1296">
        <v>1496.35</v>
      </c>
      <c r="K1296" s="73">
        <v>148.13</v>
      </c>
      <c r="L1296">
        <v>5</v>
      </c>
      <c r="M1296">
        <v>1</v>
      </c>
      <c r="N1296" s="51" t="s">
        <v>4235</v>
      </c>
      <c r="O1296">
        <v>1.78</v>
      </c>
      <c r="P1296">
        <v>10</v>
      </c>
      <c r="Q1296">
        <v>8.7639999999999993</v>
      </c>
      <c r="R1296">
        <v>1496.347</v>
      </c>
      <c r="S1296">
        <v>6.7640000000000002</v>
      </c>
      <c r="T1296">
        <v>147.43600000000001</v>
      </c>
      <c r="U1296">
        <v>5.0359999999999996</v>
      </c>
      <c r="V1296">
        <v>100</v>
      </c>
      <c r="W1296">
        <v>1.087</v>
      </c>
      <c r="X1296">
        <v>0.93</v>
      </c>
      <c r="Y1296">
        <v>21.86</v>
      </c>
      <c r="Z1296">
        <v>22.01</v>
      </c>
      <c r="AA1296">
        <v>0.60899999999999999</v>
      </c>
      <c r="AB1296">
        <v>0</v>
      </c>
      <c r="AC1296" t="b">
        <v>1</v>
      </c>
      <c r="AI1296">
        <v>1496.346</v>
      </c>
      <c r="AJ1296">
        <v>146.13300000000001</v>
      </c>
      <c r="AK1296">
        <v>1496.3489999999999</v>
      </c>
      <c r="AL1296">
        <v>147.292</v>
      </c>
      <c r="AM1296">
        <v>2.3170000000000002</v>
      </c>
      <c r="AN1296">
        <v>7.2</v>
      </c>
      <c r="AO1296">
        <v>11.93</v>
      </c>
      <c r="AP1296">
        <v>0.65800000000000003</v>
      </c>
      <c r="AQ1296">
        <v>21.971</v>
      </c>
      <c r="AR1296">
        <v>0.67100000000000004</v>
      </c>
      <c r="AS1296">
        <v>1.893</v>
      </c>
      <c r="AT1296">
        <v>1.2999999999999999E-2</v>
      </c>
      <c r="AU1296">
        <v>0.24299999999999999</v>
      </c>
      <c r="AV1296">
        <v>0.105</v>
      </c>
      <c r="AW1296">
        <v>0</v>
      </c>
      <c r="AX1296">
        <v>1032206</v>
      </c>
      <c r="AY1296" t="b">
        <v>1</v>
      </c>
      <c r="AZ1296">
        <v>212.97499999999999</v>
      </c>
      <c r="BA1296">
        <v>1496.346</v>
      </c>
      <c r="BB1296">
        <v>8.7639999999999993</v>
      </c>
      <c r="BC1296">
        <v>147.26300000000001</v>
      </c>
      <c r="BD1296">
        <v>6.2949999999999999</v>
      </c>
      <c r="BE1296">
        <v>1496.35</v>
      </c>
      <c r="BF1296">
        <v>148.13</v>
      </c>
      <c r="BG1296">
        <v>5</v>
      </c>
      <c r="BH1296">
        <v>3</v>
      </c>
      <c r="BM1296" t="s">
        <v>144</v>
      </c>
      <c r="BN1296" t="s">
        <v>144</v>
      </c>
      <c r="BO1296" t="s">
        <v>3303</v>
      </c>
      <c r="BQ1296">
        <v>1</v>
      </c>
      <c r="BT1296" s="51" t="s">
        <v>3293</v>
      </c>
      <c r="BV1296" t="s">
        <v>3294</v>
      </c>
      <c r="CB1296" s="51">
        <v>11.93</v>
      </c>
      <c r="CC1296" s="51">
        <v>11.93</v>
      </c>
      <c r="CD1296" s="51">
        <v>5.0000000000000001E-3</v>
      </c>
      <c r="CE1296" s="51">
        <v>1.2999999999999999E-2</v>
      </c>
      <c r="CF1296" s="51">
        <v>0.66100000000000003</v>
      </c>
      <c r="CG1296" t="b">
        <f t="shared" si="17"/>
        <v>1</v>
      </c>
    </row>
    <row r="1297" spans="1:85" hidden="1" x14ac:dyDescent="0.35">
      <c r="A1297" t="s">
        <v>1449</v>
      </c>
      <c r="B1297" t="s">
        <v>4236</v>
      </c>
      <c r="C1297" s="51">
        <v>1496.431</v>
      </c>
      <c r="D1297">
        <v>8.8179999999999996</v>
      </c>
      <c r="E1297" s="68">
        <v>155.07499999999999</v>
      </c>
      <c r="F1297">
        <v>6.2949999999999999</v>
      </c>
      <c r="G1297" t="s">
        <v>3290</v>
      </c>
      <c r="I1297">
        <v>226.19</v>
      </c>
      <c r="J1297">
        <v>1496.4349999999999</v>
      </c>
      <c r="K1297" s="73">
        <v>160.51</v>
      </c>
      <c r="L1297">
        <v>6</v>
      </c>
      <c r="M1297">
        <v>1</v>
      </c>
      <c r="N1297" s="51" t="s">
        <v>4236</v>
      </c>
      <c r="O1297">
        <v>1.792</v>
      </c>
      <c r="P1297">
        <v>10</v>
      </c>
      <c r="Q1297">
        <v>8.8179999999999996</v>
      </c>
      <c r="R1297">
        <v>1496.432</v>
      </c>
      <c r="S1297">
        <v>6.8179999999999996</v>
      </c>
      <c r="T1297">
        <v>156.16200000000001</v>
      </c>
      <c r="U1297">
        <v>5.0359999999999996</v>
      </c>
      <c r="V1297">
        <v>100</v>
      </c>
      <c r="W1297">
        <v>1.087</v>
      </c>
      <c r="X1297">
        <v>1.1930000000000001</v>
      </c>
      <c r="Y1297">
        <v>21.887</v>
      </c>
      <c r="Z1297">
        <v>22.01</v>
      </c>
      <c r="AA1297">
        <v>0.60899999999999999</v>
      </c>
      <c r="AB1297">
        <v>0</v>
      </c>
      <c r="AC1297" t="b">
        <v>1</v>
      </c>
      <c r="AI1297">
        <v>1496.431</v>
      </c>
      <c r="AJ1297">
        <v>158.86500000000001</v>
      </c>
      <c r="AK1297">
        <v>1496.434</v>
      </c>
      <c r="AL1297">
        <v>160.31700000000001</v>
      </c>
      <c r="AM1297">
        <v>2.9039999999999999</v>
      </c>
      <c r="AN1297">
        <v>7.36</v>
      </c>
      <c r="AO1297">
        <v>12.39</v>
      </c>
      <c r="AP1297">
        <v>0.83799999999999997</v>
      </c>
      <c r="AQ1297">
        <v>21.988</v>
      </c>
      <c r="AR1297">
        <v>4.5469999999999997</v>
      </c>
      <c r="AS1297">
        <v>1.5129999999999999</v>
      </c>
      <c r="AT1297">
        <v>2E-3</v>
      </c>
      <c r="AU1297">
        <v>0.52700000000000002</v>
      </c>
      <c r="AV1297">
        <v>0.27100000000000002</v>
      </c>
      <c r="AW1297">
        <v>0</v>
      </c>
      <c r="AX1297">
        <v>1035579</v>
      </c>
      <c r="AY1297" t="b">
        <v>1</v>
      </c>
      <c r="AZ1297">
        <v>225.994</v>
      </c>
      <c r="BA1297">
        <v>1496.431</v>
      </c>
      <c r="BB1297">
        <v>8.8179999999999996</v>
      </c>
      <c r="BC1297">
        <v>155.07499999999999</v>
      </c>
      <c r="BD1297">
        <v>6.2949999999999999</v>
      </c>
      <c r="BE1297">
        <v>1496.4349999999999</v>
      </c>
      <c r="BF1297">
        <v>160.51</v>
      </c>
      <c r="BG1297">
        <v>7</v>
      </c>
      <c r="BH1297">
        <v>3</v>
      </c>
      <c r="BM1297" t="s">
        <v>144</v>
      </c>
      <c r="BN1297" t="s">
        <v>144</v>
      </c>
      <c r="BO1297" t="s">
        <v>3296</v>
      </c>
      <c r="BP1297" t="s">
        <v>3297</v>
      </c>
      <c r="BQ1297">
        <v>1</v>
      </c>
      <c r="BT1297" s="51" t="s">
        <v>3293</v>
      </c>
      <c r="BV1297" t="s">
        <v>3294</v>
      </c>
      <c r="CA1297" s="51" t="s">
        <v>3298</v>
      </c>
      <c r="CB1297" s="51">
        <v>12.39</v>
      </c>
      <c r="CC1297" s="51">
        <v>12.39</v>
      </c>
      <c r="CD1297" s="51">
        <v>3.2000000000000001E-2</v>
      </c>
      <c r="CE1297" s="51">
        <v>6.7000000000000004E-2</v>
      </c>
      <c r="CF1297" s="51">
        <v>0.74199999999999999</v>
      </c>
      <c r="CG1297" t="b">
        <f t="shared" si="17"/>
        <v>1</v>
      </c>
    </row>
    <row r="1298" spans="1:85" hidden="1" x14ac:dyDescent="0.35">
      <c r="A1298" t="s">
        <v>1450</v>
      </c>
      <c r="B1298" t="s">
        <v>4237</v>
      </c>
      <c r="C1298" s="51">
        <v>1496.4829999999999</v>
      </c>
      <c r="D1298">
        <v>8.0640000000000001</v>
      </c>
      <c r="E1298" s="68">
        <v>153.44200000000001</v>
      </c>
      <c r="F1298">
        <v>6.2949999999999999</v>
      </c>
      <c r="G1298" t="s">
        <v>3290</v>
      </c>
      <c r="I1298">
        <v>221.24</v>
      </c>
      <c r="J1298">
        <v>1496.4860000000001</v>
      </c>
      <c r="K1298" s="73">
        <v>155.54</v>
      </c>
      <c r="L1298">
        <v>6</v>
      </c>
      <c r="M1298">
        <v>1</v>
      </c>
      <c r="N1298" s="51" t="s">
        <v>4237</v>
      </c>
      <c r="O1298">
        <v>1.794</v>
      </c>
      <c r="P1298">
        <v>10</v>
      </c>
      <c r="Q1298">
        <v>8.0640000000000001</v>
      </c>
      <c r="R1298">
        <v>1496.4839999999999</v>
      </c>
      <c r="S1298">
        <v>6.0640000000000001</v>
      </c>
      <c r="T1298">
        <v>153.86099999999999</v>
      </c>
      <c r="U1298">
        <v>5.0359999999999996</v>
      </c>
      <c r="V1298">
        <v>100</v>
      </c>
      <c r="W1298">
        <v>1.087</v>
      </c>
      <c r="X1298">
        <v>1.1759999999999999</v>
      </c>
      <c r="Y1298">
        <v>22.02</v>
      </c>
      <c r="Z1298">
        <v>22.01</v>
      </c>
      <c r="AA1298">
        <v>0.60899999999999999</v>
      </c>
      <c r="AB1298">
        <v>0</v>
      </c>
      <c r="AC1298" t="b">
        <v>1</v>
      </c>
      <c r="AI1298">
        <v>1496.481</v>
      </c>
      <c r="AJ1298">
        <v>154.10400000000001</v>
      </c>
      <c r="AK1298">
        <v>1496.4860000000001</v>
      </c>
      <c r="AL1298">
        <v>155.68</v>
      </c>
      <c r="AM1298">
        <v>3.1520000000000001</v>
      </c>
      <c r="AN1298">
        <v>9.02</v>
      </c>
      <c r="AO1298">
        <v>10.59</v>
      </c>
      <c r="AP1298">
        <v>0.70699999999999996</v>
      </c>
      <c r="AQ1298">
        <v>22.007000000000001</v>
      </c>
      <c r="AR1298">
        <v>9.8130000000000006</v>
      </c>
      <c r="AS1298">
        <v>15.898</v>
      </c>
      <c r="AT1298">
        <v>0</v>
      </c>
      <c r="AU1298">
        <v>0.52700000000000002</v>
      </c>
      <c r="AV1298">
        <v>0.16400000000000001</v>
      </c>
      <c r="AW1298">
        <v>0</v>
      </c>
      <c r="AX1298">
        <v>1038952</v>
      </c>
      <c r="AY1298" t="b">
        <v>1</v>
      </c>
      <c r="AZ1298">
        <v>221.37700000000001</v>
      </c>
      <c r="BA1298">
        <v>1496.4829999999999</v>
      </c>
      <c r="BB1298">
        <v>8.0640000000000001</v>
      </c>
      <c r="BC1298">
        <v>153.44200000000001</v>
      </c>
      <c r="BD1298">
        <v>6.2949999999999999</v>
      </c>
      <c r="BE1298">
        <v>1496.4860000000001</v>
      </c>
      <c r="BF1298">
        <v>155.54</v>
      </c>
      <c r="BG1298">
        <v>7</v>
      </c>
      <c r="BH1298">
        <v>3</v>
      </c>
      <c r="BI1298">
        <v>6.0640000000000001</v>
      </c>
      <c r="BJ1298">
        <v>5.0359999999999996</v>
      </c>
      <c r="BK1298">
        <v>1.161</v>
      </c>
      <c r="BM1298" t="s">
        <v>144</v>
      </c>
      <c r="BN1298" t="s">
        <v>144</v>
      </c>
      <c r="BO1298" t="s">
        <v>3292</v>
      </c>
      <c r="BQ1298">
        <v>1</v>
      </c>
      <c r="BT1298" s="51" t="s">
        <v>3293</v>
      </c>
      <c r="BV1298" t="s">
        <v>3294</v>
      </c>
      <c r="CB1298" s="51">
        <v>10.59</v>
      </c>
      <c r="CC1298" s="51">
        <v>10.59</v>
      </c>
      <c r="CD1298" s="51">
        <v>1.7999999999999999E-2</v>
      </c>
      <c r="CE1298" s="51">
        <v>3.2000000000000001E-2</v>
      </c>
      <c r="CF1298" s="51">
        <v>0.74399999999999999</v>
      </c>
      <c r="CG1298" t="b">
        <f t="shared" si="17"/>
        <v>1</v>
      </c>
    </row>
    <row r="1299" spans="1:85" hidden="1" x14ac:dyDescent="0.35">
      <c r="A1299" t="s">
        <v>1451</v>
      </c>
      <c r="B1299" t="s">
        <v>4238</v>
      </c>
      <c r="C1299" s="51">
        <v>1496.501</v>
      </c>
      <c r="D1299">
        <v>10.928000000000001</v>
      </c>
      <c r="E1299" s="68">
        <v>154.19200000000001</v>
      </c>
      <c r="F1299">
        <v>9.0289999999999999</v>
      </c>
      <c r="G1299" t="s">
        <v>3290</v>
      </c>
      <c r="I1299">
        <v>221.24</v>
      </c>
      <c r="J1299">
        <v>1496.5060000000001</v>
      </c>
      <c r="K1299" s="73">
        <v>155.54</v>
      </c>
      <c r="L1299">
        <v>4</v>
      </c>
      <c r="M1299">
        <v>1</v>
      </c>
      <c r="N1299" s="51" t="s">
        <v>4238</v>
      </c>
      <c r="O1299">
        <v>1.796</v>
      </c>
      <c r="P1299">
        <v>10</v>
      </c>
      <c r="Q1299">
        <v>10.928000000000001</v>
      </c>
      <c r="R1299">
        <v>1496.502</v>
      </c>
      <c r="S1299">
        <v>8.7420000000000009</v>
      </c>
      <c r="T1299">
        <v>154.46199999999999</v>
      </c>
      <c r="U1299">
        <v>7.2229999999999999</v>
      </c>
      <c r="V1299">
        <v>100</v>
      </c>
      <c r="W1299">
        <v>1.409</v>
      </c>
      <c r="X1299">
        <v>1.1100000000000001</v>
      </c>
      <c r="Y1299">
        <v>21.98</v>
      </c>
      <c r="Z1299">
        <v>22.01</v>
      </c>
      <c r="AA1299">
        <v>0.60899999999999999</v>
      </c>
      <c r="AB1299">
        <v>0</v>
      </c>
      <c r="AC1299" t="b">
        <v>1</v>
      </c>
      <c r="AI1299">
        <v>1496.502</v>
      </c>
      <c r="AJ1299">
        <v>153.87</v>
      </c>
      <c r="AK1299">
        <v>1496.5060000000001</v>
      </c>
      <c r="AL1299">
        <v>155.67699999999999</v>
      </c>
      <c r="AM1299">
        <v>3.613</v>
      </c>
      <c r="AN1299">
        <v>7.95</v>
      </c>
      <c r="AO1299">
        <v>9.74</v>
      </c>
      <c r="AP1299">
        <v>0.70299999999999996</v>
      </c>
      <c r="AQ1299">
        <v>21.991</v>
      </c>
      <c r="AR1299">
        <v>8.7509999999999994</v>
      </c>
      <c r="AS1299">
        <v>18.402000000000001</v>
      </c>
      <c r="AT1299">
        <v>1.9E-2</v>
      </c>
      <c r="AU1299">
        <v>0.224</v>
      </c>
      <c r="AV1299">
        <v>0.22600000000000001</v>
      </c>
      <c r="AW1299">
        <v>0</v>
      </c>
      <c r="AX1299">
        <v>1042325</v>
      </c>
      <c r="AY1299" t="b">
        <v>1</v>
      </c>
      <c r="AZ1299">
        <v>221.37700000000001</v>
      </c>
      <c r="BA1299">
        <v>1496.501</v>
      </c>
      <c r="BB1299">
        <v>10.928000000000001</v>
      </c>
      <c r="BC1299">
        <v>154.19200000000001</v>
      </c>
      <c r="BD1299">
        <v>9.0289999999999999</v>
      </c>
      <c r="BE1299">
        <v>1496.5060000000001</v>
      </c>
      <c r="BF1299">
        <v>155.54</v>
      </c>
      <c r="BG1299">
        <v>5</v>
      </c>
      <c r="BH1299">
        <v>3</v>
      </c>
      <c r="BM1299" t="s">
        <v>144</v>
      </c>
      <c r="BN1299" t="s">
        <v>144</v>
      </c>
      <c r="BO1299" t="s">
        <v>3296</v>
      </c>
      <c r="BQ1299">
        <v>1</v>
      </c>
      <c r="BT1299" s="51" t="s">
        <v>3293</v>
      </c>
      <c r="BV1299" t="s">
        <v>3294</v>
      </c>
      <c r="CB1299" s="51">
        <v>9.74</v>
      </c>
      <c r="CC1299" s="51">
        <v>9.74</v>
      </c>
      <c r="CD1299" s="51">
        <v>0.01</v>
      </c>
      <c r="CE1299" s="51">
        <v>2.5000000000000001E-2</v>
      </c>
      <c r="CF1299" s="51">
        <v>0.74299999999999999</v>
      </c>
      <c r="CG1299" t="b">
        <f t="shared" si="17"/>
        <v>1</v>
      </c>
    </row>
    <row r="1300" spans="1:85" hidden="1" x14ac:dyDescent="0.35">
      <c r="A1300" t="s">
        <v>1452</v>
      </c>
      <c r="B1300" t="s">
        <v>4239</v>
      </c>
      <c r="C1300" s="51">
        <v>1496.71</v>
      </c>
      <c r="D1300">
        <v>9.5570000000000004</v>
      </c>
      <c r="E1300" s="68">
        <v>153.32900000000001</v>
      </c>
      <c r="F1300">
        <v>6.2949999999999999</v>
      </c>
      <c r="G1300" t="s">
        <v>3290</v>
      </c>
      <c r="I1300">
        <v>223.71</v>
      </c>
      <c r="J1300">
        <v>1496.7149999999999</v>
      </c>
      <c r="K1300" s="73">
        <v>158.05000000000001</v>
      </c>
      <c r="L1300">
        <v>7</v>
      </c>
      <c r="M1300">
        <v>1</v>
      </c>
      <c r="N1300" s="51" t="s">
        <v>4239</v>
      </c>
      <c r="O1300">
        <v>1.8049999999999999</v>
      </c>
      <c r="P1300">
        <v>10</v>
      </c>
      <c r="Q1300">
        <v>9.5570000000000004</v>
      </c>
      <c r="R1300">
        <v>1496.712</v>
      </c>
      <c r="S1300">
        <v>7.5570000000000004</v>
      </c>
      <c r="T1300">
        <v>154.273</v>
      </c>
      <c r="U1300">
        <v>5.0359999999999996</v>
      </c>
      <c r="V1300">
        <v>100</v>
      </c>
      <c r="W1300">
        <v>1.087</v>
      </c>
      <c r="X1300">
        <v>1.3720000000000001</v>
      </c>
      <c r="Y1300">
        <v>22.03</v>
      </c>
      <c r="Z1300">
        <v>22.01</v>
      </c>
      <c r="AA1300">
        <v>0.60899999999999999</v>
      </c>
      <c r="AB1300">
        <v>0</v>
      </c>
      <c r="AC1300" t="b">
        <v>1</v>
      </c>
      <c r="AI1300">
        <v>1496.7080000000001</v>
      </c>
      <c r="AJ1300">
        <v>155.74100000000001</v>
      </c>
      <c r="AK1300">
        <v>1496.7139999999999</v>
      </c>
      <c r="AL1300">
        <v>157.82</v>
      </c>
      <c r="AM1300">
        <v>4.1589999999999998</v>
      </c>
      <c r="AN1300">
        <v>12.17</v>
      </c>
      <c r="AO1300">
        <v>12.8</v>
      </c>
      <c r="AP1300">
        <v>0.90400000000000003</v>
      </c>
      <c r="AQ1300">
        <v>22.027000000000001</v>
      </c>
      <c r="AR1300">
        <v>9.7690000000000001</v>
      </c>
      <c r="AS1300">
        <v>19.359000000000002</v>
      </c>
      <c r="AT1300">
        <v>5.0000000000000001E-3</v>
      </c>
      <c r="AU1300">
        <v>0.34899999999999998</v>
      </c>
      <c r="AV1300">
        <v>0.126</v>
      </c>
      <c r="AW1300">
        <v>0</v>
      </c>
      <c r="AX1300">
        <v>1045698</v>
      </c>
      <c r="AY1300" t="b">
        <v>1</v>
      </c>
      <c r="AZ1300">
        <v>223.477</v>
      </c>
      <c r="BA1300">
        <v>1496.71</v>
      </c>
      <c r="BB1300">
        <v>9.5570000000000004</v>
      </c>
      <c r="BC1300">
        <v>153.32900000000001</v>
      </c>
      <c r="BD1300">
        <v>6.2949999999999999</v>
      </c>
      <c r="BE1300">
        <v>1496.7149999999999</v>
      </c>
      <c r="BF1300">
        <v>158.05000000000001</v>
      </c>
      <c r="BG1300">
        <v>7</v>
      </c>
      <c r="BH1300">
        <v>3</v>
      </c>
      <c r="BI1300">
        <v>7.5570000000000004</v>
      </c>
      <c r="BJ1300">
        <v>5.0359999999999996</v>
      </c>
      <c r="BK1300">
        <v>1.2230000000000001</v>
      </c>
      <c r="BM1300" t="s">
        <v>144</v>
      </c>
      <c r="BN1300" t="s">
        <v>144</v>
      </c>
      <c r="BO1300" t="s">
        <v>3312</v>
      </c>
      <c r="BQ1300">
        <v>1</v>
      </c>
      <c r="BT1300" s="51" t="s">
        <v>3293</v>
      </c>
      <c r="CB1300" s="51">
        <v>12.8</v>
      </c>
      <c r="CC1300" s="51">
        <v>12.8</v>
      </c>
      <c r="CD1300" s="51">
        <v>2.1999999999999999E-2</v>
      </c>
      <c r="CE1300" s="51">
        <v>4.1000000000000002E-2</v>
      </c>
      <c r="CF1300" s="51">
        <v>0.76200000000000001</v>
      </c>
      <c r="CG1300" t="b">
        <f t="shared" si="17"/>
        <v>1</v>
      </c>
    </row>
    <row r="1301" spans="1:85" hidden="1" x14ac:dyDescent="0.35">
      <c r="A1301" t="s">
        <v>1453</v>
      </c>
      <c r="B1301" t="s">
        <v>4240</v>
      </c>
      <c r="C1301" s="51">
        <v>1496.742</v>
      </c>
      <c r="D1301">
        <v>8</v>
      </c>
      <c r="E1301" s="68">
        <v>153.994</v>
      </c>
      <c r="F1301">
        <v>6.2949999999999999</v>
      </c>
      <c r="G1301" t="s">
        <v>3290</v>
      </c>
      <c r="I1301">
        <v>223.71</v>
      </c>
      <c r="J1301">
        <v>1496.7449999999999</v>
      </c>
      <c r="K1301" s="73">
        <v>158.05000000000001</v>
      </c>
      <c r="L1301">
        <v>6</v>
      </c>
      <c r="M1301">
        <v>1</v>
      </c>
      <c r="N1301" s="51" t="s">
        <v>4240</v>
      </c>
      <c r="O1301">
        <v>1.7390000000000001</v>
      </c>
      <c r="P1301">
        <v>10</v>
      </c>
      <c r="Q1301">
        <v>8</v>
      </c>
      <c r="R1301">
        <v>1496.7429999999999</v>
      </c>
      <c r="S1301">
        <v>6</v>
      </c>
      <c r="T1301">
        <v>154.80500000000001</v>
      </c>
      <c r="U1301">
        <v>5.0359999999999996</v>
      </c>
      <c r="V1301">
        <v>100</v>
      </c>
      <c r="W1301">
        <v>1.087</v>
      </c>
      <c r="X1301">
        <v>1.1759999999999999</v>
      </c>
      <c r="Y1301">
        <v>21.963000000000001</v>
      </c>
      <c r="Z1301">
        <v>22.01</v>
      </c>
      <c r="AA1301">
        <v>0.60899999999999999</v>
      </c>
      <c r="AB1301">
        <v>0</v>
      </c>
      <c r="AC1301" t="b">
        <v>1</v>
      </c>
      <c r="AI1301">
        <v>1496.74</v>
      </c>
      <c r="AJ1301">
        <v>156.25700000000001</v>
      </c>
      <c r="AK1301">
        <v>1496.7439999999999</v>
      </c>
      <c r="AL1301">
        <v>158.238</v>
      </c>
      <c r="AM1301">
        <v>3.9620000000000002</v>
      </c>
      <c r="AN1301">
        <v>8.89</v>
      </c>
      <c r="AO1301">
        <v>12.2</v>
      </c>
      <c r="AP1301">
        <v>0.68500000000000005</v>
      </c>
      <c r="AQ1301">
        <v>22.036999999999999</v>
      </c>
      <c r="AR1301">
        <v>1.3180000000000001</v>
      </c>
      <c r="AS1301">
        <v>10.409000000000001</v>
      </c>
      <c r="AT1301">
        <v>2E-3</v>
      </c>
      <c r="AU1301">
        <v>0.17599999999999999</v>
      </c>
      <c r="AV1301">
        <v>0.13900000000000001</v>
      </c>
      <c r="AW1301">
        <v>0</v>
      </c>
      <c r="AX1301">
        <v>1049071</v>
      </c>
      <c r="AY1301" t="b">
        <v>1</v>
      </c>
      <c r="AZ1301">
        <v>223.89699999999999</v>
      </c>
      <c r="BA1301">
        <v>1496.742</v>
      </c>
      <c r="BB1301">
        <v>8</v>
      </c>
      <c r="BC1301">
        <v>153.994</v>
      </c>
      <c r="BD1301">
        <v>6.2949999999999999</v>
      </c>
      <c r="BE1301">
        <v>1496.7449999999999</v>
      </c>
      <c r="BF1301">
        <v>158.05000000000001</v>
      </c>
      <c r="BG1301">
        <v>6</v>
      </c>
      <c r="BH1301">
        <v>3</v>
      </c>
      <c r="BI1301">
        <v>6</v>
      </c>
      <c r="BJ1301">
        <v>5.0359999999999996</v>
      </c>
      <c r="BK1301">
        <v>1.087</v>
      </c>
      <c r="BM1301" t="s">
        <v>144</v>
      </c>
      <c r="BN1301" t="s">
        <v>144</v>
      </c>
      <c r="BO1301" t="s">
        <v>3292</v>
      </c>
      <c r="BQ1301">
        <v>1</v>
      </c>
      <c r="BT1301" s="51" t="s">
        <v>3293</v>
      </c>
      <c r="BV1301" t="s">
        <v>3294</v>
      </c>
      <c r="CB1301" s="51">
        <v>12.2</v>
      </c>
      <c r="CC1301" s="51">
        <v>12.2</v>
      </c>
      <c r="CD1301" s="51">
        <v>2.1000000000000001E-2</v>
      </c>
      <c r="CE1301" s="51">
        <v>4.2999999999999997E-2</v>
      </c>
      <c r="CF1301" s="51">
        <v>0.75900000000000001</v>
      </c>
      <c r="CG1301" t="b">
        <f t="shared" si="17"/>
        <v>1</v>
      </c>
    </row>
    <row r="1302" spans="1:85" hidden="1" x14ac:dyDescent="0.35">
      <c r="A1302" t="s">
        <v>1454</v>
      </c>
      <c r="B1302" t="s">
        <v>4241</v>
      </c>
      <c r="C1302" s="51">
        <v>1496.7739999999999</v>
      </c>
      <c r="D1302">
        <v>8.36</v>
      </c>
      <c r="E1302" s="68">
        <v>155.22399999999999</v>
      </c>
      <c r="F1302">
        <v>6.2949999999999999</v>
      </c>
      <c r="G1302" t="s">
        <v>3290</v>
      </c>
      <c r="I1302">
        <v>221.24</v>
      </c>
      <c r="J1302">
        <v>1496.778</v>
      </c>
      <c r="K1302" s="73">
        <v>155.58000000000001</v>
      </c>
      <c r="L1302">
        <v>5</v>
      </c>
      <c r="M1302">
        <v>1</v>
      </c>
      <c r="N1302" s="51" t="s">
        <v>4241</v>
      </c>
      <c r="O1302">
        <v>1.7629999999999999</v>
      </c>
      <c r="P1302">
        <v>10</v>
      </c>
      <c r="Q1302">
        <v>8.36</v>
      </c>
      <c r="R1302">
        <v>1496.7750000000001</v>
      </c>
      <c r="S1302">
        <v>6.36</v>
      </c>
      <c r="T1302">
        <v>155.29499999999999</v>
      </c>
      <c r="U1302">
        <v>5.0359999999999996</v>
      </c>
      <c r="V1302">
        <v>100</v>
      </c>
      <c r="W1302">
        <v>1.087</v>
      </c>
      <c r="X1302">
        <v>0.998</v>
      </c>
      <c r="Y1302">
        <v>21.98</v>
      </c>
      <c r="Z1302">
        <v>22.01</v>
      </c>
      <c r="AA1302">
        <v>0.60899999999999999</v>
      </c>
      <c r="AB1302">
        <v>0</v>
      </c>
      <c r="AC1302" t="b">
        <v>1</v>
      </c>
      <c r="AI1302">
        <v>1496.7729999999999</v>
      </c>
      <c r="AJ1302">
        <v>154.107</v>
      </c>
      <c r="AK1302">
        <v>1496.777</v>
      </c>
      <c r="AL1302">
        <v>155.714</v>
      </c>
      <c r="AM1302">
        <v>3.2149999999999999</v>
      </c>
      <c r="AN1302">
        <v>8.85</v>
      </c>
      <c r="AO1302">
        <v>13.57</v>
      </c>
      <c r="AP1302">
        <v>0.69</v>
      </c>
      <c r="AQ1302">
        <v>22.001999999999999</v>
      </c>
      <c r="AR1302">
        <v>8.3360000000000003</v>
      </c>
      <c r="AS1302">
        <v>1.0009999999999999</v>
      </c>
      <c r="AT1302">
        <v>3.0000000000000001E-3</v>
      </c>
      <c r="AU1302">
        <v>0.41199999999999998</v>
      </c>
      <c r="AV1302">
        <v>0.26</v>
      </c>
      <c r="AW1302">
        <v>0</v>
      </c>
      <c r="AX1302">
        <v>1052444</v>
      </c>
      <c r="AY1302" t="b">
        <v>1</v>
      </c>
      <c r="AZ1302">
        <v>221.37700000000001</v>
      </c>
      <c r="BA1302">
        <v>1496.7739999999999</v>
      </c>
      <c r="BB1302">
        <v>8.36</v>
      </c>
      <c r="BC1302">
        <v>155.22399999999999</v>
      </c>
      <c r="BD1302">
        <v>6.2949999999999999</v>
      </c>
      <c r="BE1302">
        <v>1496.778</v>
      </c>
      <c r="BF1302">
        <v>155.58000000000001</v>
      </c>
      <c r="BG1302">
        <v>6</v>
      </c>
      <c r="BH1302">
        <v>3</v>
      </c>
      <c r="BI1302">
        <v>6.36</v>
      </c>
      <c r="BJ1302">
        <v>5.0359999999999996</v>
      </c>
      <c r="BK1302">
        <v>1.044</v>
      </c>
      <c r="BM1302" t="s">
        <v>144</v>
      </c>
      <c r="BN1302" t="s">
        <v>144</v>
      </c>
      <c r="BO1302" t="s">
        <v>3292</v>
      </c>
      <c r="BQ1302">
        <v>1</v>
      </c>
      <c r="BT1302" s="51" t="s">
        <v>3293</v>
      </c>
      <c r="BV1302" t="s">
        <v>3294</v>
      </c>
      <c r="CB1302" s="51">
        <v>13.57</v>
      </c>
      <c r="CC1302" s="51">
        <v>13.57</v>
      </c>
      <c r="CD1302" s="51">
        <v>1.2E-2</v>
      </c>
      <c r="CE1302" s="51">
        <v>3.1E-2</v>
      </c>
      <c r="CF1302" s="51">
        <v>0.75700000000000001</v>
      </c>
      <c r="CG1302" t="b">
        <f t="shared" si="17"/>
        <v>1</v>
      </c>
    </row>
    <row r="1303" spans="1:85" hidden="1" x14ac:dyDescent="0.35">
      <c r="A1303" t="s">
        <v>1455</v>
      </c>
      <c r="B1303" t="s">
        <v>4242</v>
      </c>
      <c r="C1303" s="51">
        <v>1496.8869999999999</v>
      </c>
      <c r="D1303">
        <v>12.429</v>
      </c>
      <c r="E1303" s="68">
        <v>146.78299999999999</v>
      </c>
      <c r="F1303">
        <v>6.2949999999999999</v>
      </c>
      <c r="G1303" t="s">
        <v>3290</v>
      </c>
      <c r="I1303">
        <v>213.81</v>
      </c>
      <c r="J1303">
        <v>1496.8920000000001</v>
      </c>
      <c r="K1303" s="73">
        <v>148.19999999999999</v>
      </c>
      <c r="L1303">
        <v>5</v>
      </c>
      <c r="M1303">
        <v>1</v>
      </c>
      <c r="N1303" s="51" t="s">
        <v>4242</v>
      </c>
      <c r="O1303">
        <v>1.7609999999999999</v>
      </c>
      <c r="P1303">
        <v>10</v>
      </c>
      <c r="Q1303">
        <v>12.429</v>
      </c>
      <c r="R1303">
        <v>1496.8879999999999</v>
      </c>
      <c r="S1303">
        <v>9.9440000000000008</v>
      </c>
      <c r="T1303">
        <v>147.066</v>
      </c>
      <c r="U1303">
        <v>5.0359999999999996</v>
      </c>
      <c r="V1303">
        <v>100</v>
      </c>
      <c r="W1303">
        <v>1.087</v>
      </c>
      <c r="X1303">
        <v>1</v>
      </c>
      <c r="Y1303">
        <v>21.86</v>
      </c>
      <c r="Z1303">
        <v>22.01</v>
      </c>
      <c r="AA1303">
        <v>0.60899999999999999</v>
      </c>
      <c r="AB1303">
        <v>0</v>
      </c>
      <c r="AC1303" t="b">
        <v>1</v>
      </c>
      <c r="AI1303">
        <v>1496.8869999999999</v>
      </c>
      <c r="AJ1303">
        <v>146.17699999999999</v>
      </c>
      <c r="AK1303">
        <v>1496.8920000000001</v>
      </c>
      <c r="AL1303">
        <v>147.369</v>
      </c>
      <c r="AM1303">
        <v>2.3839999999999999</v>
      </c>
      <c r="AN1303">
        <v>10.09</v>
      </c>
      <c r="AO1303">
        <v>11.95</v>
      </c>
      <c r="AP1303">
        <v>0.74</v>
      </c>
      <c r="AQ1303">
        <v>22.045000000000002</v>
      </c>
      <c r="AR1303">
        <v>0.72099999999999997</v>
      </c>
      <c r="AS1303">
        <v>1.0680000000000001</v>
      </c>
      <c r="AT1303">
        <v>1E-3</v>
      </c>
      <c r="AU1303">
        <v>0.52700000000000002</v>
      </c>
      <c r="AV1303">
        <v>0.32600000000000001</v>
      </c>
      <c r="AW1303">
        <v>0</v>
      </c>
      <c r="AX1303">
        <v>1055817</v>
      </c>
      <c r="AY1303" t="b">
        <v>1</v>
      </c>
      <c r="AZ1303">
        <v>212.97499999999999</v>
      </c>
      <c r="BA1303">
        <v>1496.8869999999999</v>
      </c>
      <c r="BB1303">
        <v>12.429</v>
      </c>
      <c r="BC1303">
        <v>146.78299999999999</v>
      </c>
      <c r="BD1303">
        <v>6.2949999999999999</v>
      </c>
      <c r="BE1303">
        <v>1496.8920000000001</v>
      </c>
      <c r="BF1303">
        <v>148.19999999999999</v>
      </c>
      <c r="BG1303">
        <v>5</v>
      </c>
      <c r="BH1303">
        <v>3</v>
      </c>
      <c r="BI1303">
        <v>9.9440000000000008</v>
      </c>
      <c r="BJ1303">
        <v>5.0359999999999996</v>
      </c>
      <c r="BK1303">
        <v>0.93200000000000005</v>
      </c>
      <c r="BM1303" t="s">
        <v>144</v>
      </c>
      <c r="BN1303" t="s">
        <v>144</v>
      </c>
      <c r="BO1303" t="s">
        <v>3292</v>
      </c>
      <c r="BQ1303">
        <v>1</v>
      </c>
      <c r="BT1303" s="51" t="s">
        <v>3293</v>
      </c>
      <c r="BV1303" t="s">
        <v>3294</v>
      </c>
      <c r="CB1303" s="51">
        <v>11.95</v>
      </c>
      <c r="CC1303" s="51">
        <v>11.95</v>
      </c>
      <c r="CD1303" s="51">
        <v>1.2999999999999999E-2</v>
      </c>
      <c r="CE1303" s="51">
        <v>3.2000000000000001E-2</v>
      </c>
      <c r="CF1303" s="51">
        <v>0.75800000000000001</v>
      </c>
      <c r="CG1303" t="b">
        <f t="shared" si="17"/>
        <v>1</v>
      </c>
    </row>
    <row r="1304" spans="1:85" hidden="1" x14ac:dyDescent="0.35">
      <c r="A1304" t="s">
        <v>1456</v>
      </c>
      <c r="B1304" t="s">
        <v>4243</v>
      </c>
      <c r="C1304" s="51">
        <v>1496.913</v>
      </c>
      <c r="D1304">
        <v>8.8490000000000002</v>
      </c>
      <c r="E1304" s="68">
        <v>155.80699999999999</v>
      </c>
      <c r="F1304">
        <v>6.2949999999999999</v>
      </c>
      <c r="G1304" t="s">
        <v>3290</v>
      </c>
      <c r="I1304">
        <v>226.19</v>
      </c>
      <c r="J1304">
        <v>1496.92</v>
      </c>
      <c r="K1304" s="73">
        <v>160.59</v>
      </c>
      <c r="L1304">
        <v>6</v>
      </c>
      <c r="M1304">
        <v>1</v>
      </c>
      <c r="N1304" s="51" t="s">
        <v>4243</v>
      </c>
      <c r="O1304">
        <v>1.748</v>
      </c>
      <c r="P1304">
        <v>10</v>
      </c>
      <c r="Q1304">
        <v>8.8490000000000002</v>
      </c>
      <c r="R1304">
        <v>1496.915</v>
      </c>
      <c r="S1304">
        <v>6.8490000000000002</v>
      </c>
      <c r="T1304">
        <v>156.76300000000001</v>
      </c>
      <c r="U1304">
        <v>5.0359999999999996</v>
      </c>
      <c r="V1304">
        <v>100</v>
      </c>
      <c r="W1304">
        <v>1.087</v>
      </c>
      <c r="X1304">
        <v>1.107</v>
      </c>
      <c r="Y1304">
        <v>21.882999999999999</v>
      </c>
      <c r="Z1304">
        <v>22.01</v>
      </c>
      <c r="AA1304">
        <v>0.60899999999999999</v>
      </c>
      <c r="AB1304">
        <v>0</v>
      </c>
      <c r="AC1304" t="b">
        <v>1</v>
      </c>
      <c r="AI1304">
        <v>1496.913</v>
      </c>
      <c r="AJ1304">
        <v>158.63900000000001</v>
      </c>
      <c r="AK1304">
        <v>1496.9169999999999</v>
      </c>
      <c r="AL1304">
        <v>160.393</v>
      </c>
      <c r="AM1304">
        <v>3.508</v>
      </c>
      <c r="AN1304">
        <v>7.6</v>
      </c>
      <c r="AO1304">
        <v>12.38</v>
      </c>
      <c r="AP1304">
        <v>0.81299999999999994</v>
      </c>
      <c r="AQ1304">
        <v>22.016999999999999</v>
      </c>
      <c r="AR1304">
        <v>4.5659999999999998</v>
      </c>
      <c r="AS1304">
        <v>9.9849999999999994</v>
      </c>
      <c r="AT1304">
        <v>4.0000000000000001E-3</v>
      </c>
      <c r="AU1304">
        <v>0.29199999999999998</v>
      </c>
      <c r="AV1304">
        <v>0.16400000000000001</v>
      </c>
      <c r="AW1304">
        <v>0</v>
      </c>
      <c r="AX1304">
        <v>1059190</v>
      </c>
      <c r="AY1304" t="b">
        <v>1</v>
      </c>
      <c r="AZ1304">
        <v>225.99799999999999</v>
      </c>
      <c r="BA1304">
        <v>1496.913</v>
      </c>
      <c r="BB1304">
        <v>8.8490000000000002</v>
      </c>
      <c r="BC1304">
        <v>155.80699999999999</v>
      </c>
      <c r="BD1304">
        <v>6.2949999999999999</v>
      </c>
      <c r="BE1304">
        <v>1496.92</v>
      </c>
      <c r="BF1304">
        <v>160.59</v>
      </c>
      <c r="BG1304">
        <v>7</v>
      </c>
      <c r="BH1304">
        <v>3</v>
      </c>
      <c r="BI1304">
        <v>6.8490000000000002</v>
      </c>
      <c r="BJ1304">
        <v>5.0359999999999996</v>
      </c>
      <c r="BK1304">
        <v>1.133</v>
      </c>
      <c r="BM1304" t="s">
        <v>144</v>
      </c>
      <c r="BN1304" t="s">
        <v>144</v>
      </c>
      <c r="BO1304" t="s">
        <v>3292</v>
      </c>
      <c r="BQ1304">
        <v>1</v>
      </c>
      <c r="BT1304" s="51" t="s">
        <v>3293</v>
      </c>
      <c r="BV1304" t="s">
        <v>3294</v>
      </c>
      <c r="CB1304" s="51">
        <v>12.38</v>
      </c>
      <c r="CC1304" s="51">
        <v>12.38</v>
      </c>
      <c r="CD1304" s="51">
        <v>1.7999999999999999E-2</v>
      </c>
      <c r="CE1304" s="51">
        <v>3.6999999999999998E-2</v>
      </c>
      <c r="CF1304" s="51">
        <v>0.753</v>
      </c>
      <c r="CG1304" t="b">
        <f t="shared" si="17"/>
        <v>1</v>
      </c>
    </row>
    <row r="1305" spans="1:85" hidden="1" x14ac:dyDescent="0.35">
      <c r="A1305" t="s">
        <v>1457</v>
      </c>
      <c r="B1305" t="s">
        <v>4244</v>
      </c>
      <c r="C1305" s="51">
        <v>1496.97</v>
      </c>
      <c r="D1305">
        <v>14.461</v>
      </c>
      <c r="E1305" s="68">
        <v>147.79300000000001</v>
      </c>
      <c r="F1305">
        <v>6.2949999999999999</v>
      </c>
      <c r="G1305" t="s">
        <v>3290</v>
      </c>
      <c r="I1305">
        <v>213.81</v>
      </c>
      <c r="J1305">
        <v>1496.9760000000001</v>
      </c>
      <c r="K1305" s="73">
        <v>148.24</v>
      </c>
      <c r="L1305">
        <v>5</v>
      </c>
      <c r="M1305">
        <v>1</v>
      </c>
      <c r="N1305" s="51" t="s">
        <v>4244</v>
      </c>
      <c r="O1305">
        <v>1.7589999999999999</v>
      </c>
      <c r="P1305">
        <v>10</v>
      </c>
      <c r="Q1305">
        <v>14.461</v>
      </c>
      <c r="R1305">
        <v>1496.972</v>
      </c>
      <c r="S1305">
        <v>11.569000000000001</v>
      </c>
      <c r="T1305">
        <v>147.88200000000001</v>
      </c>
      <c r="U1305">
        <v>5.0359999999999996</v>
      </c>
      <c r="V1305">
        <v>100</v>
      </c>
      <c r="W1305">
        <v>1.042</v>
      </c>
      <c r="X1305">
        <v>0.98299999999999998</v>
      </c>
      <c r="Y1305">
        <v>21.86</v>
      </c>
      <c r="Z1305">
        <v>22.01</v>
      </c>
      <c r="AA1305">
        <v>0.60899999999999999</v>
      </c>
      <c r="AB1305">
        <v>0</v>
      </c>
      <c r="AC1305" t="b">
        <v>1</v>
      </c>
      <c r="AI1305">
        <v>1496.97</v>
      </c>
      <c r="AJ1305">
        <v>146.24100000000001</v>
      </c>
      <c r="AK1305">
        <v>1496.9749999999999</v>
      </c>
      <c r="AL1305">
        <v>147.82300000000001</v>
      </c>
      <c r="AM1305">
        <v>3.1640000000000001</v>
      </c>
      <c r="AN1305">
        <v>10.06</v>
      </c>
      <c r="AO1305">
        <v>11.46</v>
      </c>
      <c r="AP1305">
        <v>0.69399999999999995</v>
      </c>
      <c r="AQ1305">
        <v>22.033000000000001</v>
      </c>
      <c r="AR1305">
        <v>5.5069999999999997</v>
      </c>
      <c r="AS1305">
        <v>2.0760000000000001</v>
      </c>
      <c r="AT1305">
        <v>6.0000000000000001E-3</v>
      </c>
      <c r="AU1305">
        <v>0.376</v>
      </c>
      <c r="AV1305">
        <v>0.185</v>
      </c>
      <c r="AW1305">
        <v>0</v>
      </c>
      <c r="AX1305">
        <v>1062563</v>
      </c>
      <c r="AY1305" t="b">
        <v>1</v>
      </c>
      <c r="AZ1305">
        <v>213.39599999999999</v>
      </c>
      <c r="BA1305">
        <v>1496.97</v>
      </c>
      <c r="BB1305">
        <v>14.461</v>
      </c>
      <c r="BC1305">
        <v>147.79300000000001</v>
      </c>
      <c r="BD1305">
        <v>6.2949999999999999</v>
      </c>
      <c r="BE1305">
        <v>1496.9760000000001</v>
      </c>
      <c r="BF1305">
        <v>148.24</v>
      </c>
      <c r="BG1305">
        <v>5</v>
      </c>
      <c r="BH1305">
        <v>3</v>
      </c>
      <c r="BI1305">
        <v>11.569000000000001</v>
      </c>
      <c r="BJ1305">
        <v>5.0359999999999996</v>
      </c>
      <c r="BK1305">
        <v>0.93200000000000005</v>
      </c>
      <c r="BM1305" t="s">
        <v>144</v>
      </c>
      <c r="BN1305" t="s">
        <v>144</v>
      </c>
      <c r="BO1305" t="s">
        <v>3292</v>
      </c>
      <c r="BQ1305">
        <v>1</v>
      </c>
      <c r="BT1305" s="51" t="s">
        <v>3293</v>
      </c>
      <c r="BV1305" t="s">
        <v>3294</v>
      </c>
      <c r="CB1305" s="51">
        <v>11.46</v>
      </c>
      <c r="CC1305" s="51">
        <v>11.46</v>
      </c>
      <c r="CD1305" s="51">
        <v>8.9999999999999993E-3</v>
      </c>
      <c r="CE1305" s="51">
        <v>0.02</v>
      </c>
      <c r="CF1305" s="51">
        <v>0.78400000000000003</v>
      </c>
      <c r="CG1305" t="b">
        <f t="shared" si="17"/>
        <v>1</v>
      </c>
    </row>
    <row r="1306" spans="1:85" hidden="1" x14ac:dyDescent="0.35">
      <c r="A1306" t="s">
        <v>1458</v>
      </c>
      <c r="B1306" t="s">
        <v>4245</v>
      </c>
      <c r="C1306" s="51">
        <v>1497.105</v>
      </c>
      <c r="D1306">
        <v>8</v>
      </c>
      <c r="E1306" s="68">
        <v>157.197</v>
      </c>
      <c r="F1306">
        <v>6.2949999999999999</v>
      </c>
      <c r="G1306" t="s">
        <v>3290</v>
      </c>
      <c r="I1306">
        <v>223.71</v>
      </c>
      <c r="J1306">
        <v>1497.1089999999999</v>
      </c>
      <c r="K1306" s="73">
        <v>158.12</v>
      </c>
      <c r="L1306">
        <v>6</v>
      </c>
      <c r="M1306">
        <v>1</v>
      </c>
      <c r="N1306" s="51" t="s">
        <v>4245</v>
      </c>
      <c r="O1306">
        <v>1.7430000000000001</v>
      </c>
      <c r="P1306">
        <v>10</v>
      </c>
      <c r="Q1306">
        <v>8</v>
      </c>
      <c r="R1306">
        <v>1497.106</v>
      </c>
      <c r="S1306">
        <v>6</v>
      </c>
      <c r="T1306">
        <v>157.38200000000001</v>
      </c>
      <c r="U1306">
        <v>5.0359999999999996</v>
      </c>
      <c r="V1306">
        <v>100</v>
      </c>
      <c r="W1306">
        <v>1.087</v>
      </c>
      <c r="X1306">
        <v>1.0980000000000001</v>
      </c>
      <c r="Y1306">
        <v>21.93</v>
      </c>
      <c r="Z1306">
        <v>22.01</v>
      </c>
      <c r="AA1306">
        <v>0.60899999999999999</v>
      </c>
      <c r="AB1306">
        <v>0</v>
      </c>
      <c r="AC1306" t="b">
        <v>1</v>
      </c>
      <c r="AI1306">
        <v>1497.105</v>
      </c>
      <c r="AJ1306">
        <v>156.22300000000001</v>
      </c>
      <c r="AK1306">
        <v>1497.1079999999999</v>
      </c>
      <c r="AL1306">
        <v>158.30600000000001</v>
      </c>
      <c r="AM1306">
        <v>4.1669999999999998</v>
      </c>
      <c r="AN1306">
        <v>7.13</v>
      </c>
      <c r="AO1306">
        <v>11.28</v>
      </c>
      <c r="AP1306">
        <v>0.625</v>
      </c>
      <c r="AQ1306">
        <v>22.027000000000001</v>
      </c>
      <c r="AR1306">
        <v>7.2169999999999996</v>
      </c>
      <c r="AS1306">
        <v>2.4820000000000002</v>
      </c>
      <c r="AT1306">
        <v>6.2E-2</v>
      </c>
      <c r="AU1306">
        <v>0.25</v>
      </c>
      <c r="AV1306">
        <v>0.23200000000000001</v>
      </c>
      <c r="AW1306">
        <v>0</v>
      </c>
      <c r="AX1306">
        <v>1065936</v>
      </c>
      <c r="AY1306" t="b">
        <v>1</v>
      </c>
      <c r="AZ1306">
        <v>223.89699999999999</v>
      </c>
      <c r="BA1306">
        <v>1497.105</v>
      </c>
      <c r="BB1306">
        <v>8</v>
      </c>
      <c r="BC1306">
        <v>157.197</v>
      </c>
      <c r="BD1306">
        <v>6.2949999999999999</v>
      </c>
      <c r="BE1306">
        <v>1497.1089999999999</v>
      </c>
      <c r="BF1306">
        <v>158.12</v>
      </c>
      <c r="BG1306">
        <v>6</v>
      </c>
      <c r="BH1306">
        <v>3</v>
      </c>
      <c r="BI1306">
        <v>6</v>
      </c>
      <c r="BJ1306">
        <v>5.0359999999999996</v>
      </c>
      <c r="BK1306">
        <v>1.032</v>
      </c>
      <c r="BM1306" t="s">
        <v>144</v>
      </c>
      <c r="BN1306" t="s">
        <v>144</v>
      </c>
      <c r="BO1306" t="s">
        <v>3292</v>
      </c>
      <c r="BQ1306">
        <v>1</v>
      </c>
      <c r="BT1306" s="51" t="s">
        <v>3293</v>
      </c>
      <c r="BV1306" t="s">
        <v>3294</v>
      </c>
      <c r="CB1306" s="51">
        <v>11.28</v>
      </c>
      <c r="CC1306" s="51">
        <v>11.28</v>
      </c>
      <c r="CD1306" s="51">
        <v>8.9999999999999993E-3</v>
      </c>
      <c r="CE1306" s="51">
        <v>1.6E-2</v>
      </c>
      <c r="CF1306" s="51">
        <v>0.71699999999999997</v>
      </c>
      <c r="CG1306" t="b">
        <f t="shared" si="17"/>
        <v>1</v>
      </c>
    </row>
    <row r="1307" spans="1:85" hidden="1" x14ac:dyDescent="0.35">
      <c r="A1307" t="s">
        <v>1459</v>
      </c>
      <c r="B1307" t="s">
        <v>4246</v>
      </c>
      <c r="C1307" s="51">
        <v>1497.211</v>
      </c>
      <c r="D1307">
        <v>9.3119999999999994</v>
      </c>
      <c r="E1307" s="68">
        <v>163.482</v>
      </c>
      <c r="F1307">
        <v>6.2949999999999999</v>
      </c>
      <c r="G1307" t="s">
        <v>3290</v>
      </c>
      <c r="I1307">
        <v>233.81</v>
      </c>
      <c r="J1307">
        <v>1497.2159999999999</v>
      </c>
      <c r="K1307" s="73">
        <v>168.24</v>
      </c>
      <c r="L1307">
        <v>6</v>
      </c>
      <c r="M1307">
        <v>1</v>
      </c>
      <c r="N1307" s="51" t="s">
        <v>4246</v>
      </c>
      <c r="O1307">
        <v>1.7549999999999999</v>
      </c>
      <c r="P1307">
        <v>10</v>
      </c>
      <c r="Q1307">
        <v>9.3119999999999994</v>
      </c>
      <c r="R1307">
        <v>1497.212</v>
      </c>
      <c r="S1307">
        <v>7.3120000000000003</v>
      </c>
      <c r="T1307">
        <v>164.434</v>
      </c>
      <c r="U1307">
        <v>5.0359999999999996</v>
      </c>
      <c r="V1307">
        <v>100</v>
      </c>
      <c r="W1307">
        <v>1.087</v>
      </c>
      <c r="X1307">
        <v>1.1339999999999999</v>
      </c>
      <c r="Y1307">
        <v>22.39</v>
      </c>
      <c r="Z1307">
        <v>22.01</v>
      </c>
      <c r="AA1307">
        <v>0.60899999999999999</v>
      </c>
      <c r="AB1307">
        <v>0</v>
      </c>
      <c r="AC1307" t="b">
        <v>1</v>
      </c>
      <c r="AI1307">
        <v>1497.212</v>
      </c>
      <c r="AJ1307">
        <v>165.91300000000001</v>
      </c>
      <c r="AK1307">
        <v>1497.2149999999999</v>
      </c>
      <c r="AL1307">
        <v>167.571</v>
      </c>
      <c r="AM1307">
        <v>3.3149999999999999</v>
      </c>
      <c r="AN1307">
        <v>7.73</v>
      </c>
      <c r="AO1307">
        <v>12.47</v>
      </c>
      <c r="AP1307">
        <v>0.89900000000000002</v>
      </c>
      <c r="AQ1307">
        <v>22.004999999999999</v>
      </c>
      <c r="AR1307">
        <v>5.532</v>
      </c>
      <c r="AS1307">
        <v>5.5750000000000002</v>
      </c>
      <c r="AT1307">
        <v>7.0000000000000001E-3</v>
      </c>
      <c r="AU1307">
        <v>0.317</v>
      </c>
      <c r="AV1307">
        <v>0.32900000000000001</v>
      </c>
      <c r="AW1307">
        <v>0</v>
      </c>
      <c r="AX1307">
        <v>1069309</v>
      </c>
      <c r="AY1307" t="b">
        <v>1</v>
      </c>
      <c r="AZ1307">
        <v>233.13900000000001</v>
      </c>
      <c r="BA1307">
        <v>1497.211</v>
      </c>
      <c r="BB1307">
        <v>9.3119999999999994</v>
      </c>
      <c r="BC1307">
        <v>163.482</v>
      </c>
      <c r="BD1307">
        <v>6.2949999999999999</v>
      </c>
      <c r="BE1307">
        <v>1497.2159999999999</v>
      </c>
      <c r="BF1307">
        <v>168.24</v>
      </c>
      <c r="BG1307">
        <v>6</v>
      </c>
      <c r="BH1307">
        <v>3</v>
      </c>
      <c r="BI1307">
        <v>7.3120000000000003</v>
      </c>
      <c r="BJ1307">
        <v>5.0359999999999996</v>
      </c>
      <c r="BK1307">
        <v>1.054</v>
      </c>
      <c r="BM1307" t="s">
        <v>144</v>
      </c>
      <c r="BN1307" t="s">
        <v>144</v>
      </c>
      <c r="BO1307" t="s">
        <v>3292</v>
      </c>
      <c r="BQ1307">
        <v>1</v>
      </c>
      <c r="BT1307" s="51" t="s">
        <v>3293</v>
      </c>
      <c r="BV1307" t="s">
        <v>3294</v>
      </c>
      <c r="CB1307" s="51">
        <v>12.47</v>
      </c>
      <c r="CC1307" s="51">
        <v>12.47</v>
      </c>
      <c r="CD1307" s="51">
        <v>2.1999999999999999E-2</v>
      </c>
      <c r="CE1307" s="51">
        <v>4.7E-2</v>
      </c>
      <c r="CF1307" s="51">
        <v>0.69699999999999995</v>
      </c>
      <c r="CG1307" t="b">
        <f t="shared" ref="CG1307:CG1318" si="18">IF(CE1307*100&lt;CC1307,TRUE,FALSE)</f>
        <v>1</v>
      </c>
    </row>
    <row r="1308" spans="1:85" hidden="1" x14ac:dyDescent="0.35">
      <c r="A1308" t="s">
        <v>1460</v>
      </c>
      <c r="B1308" t="s">
        <v>4247</v>
      </c>
      <c r="C1308" s="51">
        <v>1497.5619999999999</v>
      </c>
      <c r="D1308">
        <v>11.042</v>
      </c>
      <c r="E1308" s="68">
        <v>151.91300000000001</v>
      </c>
      <c r="F1308">
        <v>6.2949999999999999</v>
      </c>
      <c r="G1308" t="s">
        <v>3290</v>
      </c>
      <c r="I1308">
        <v>221.24</v>
      </c>
      <c r="J1308">
        <v>1497.568</v>
      </c>
      <c r="K1308" s="73">
        <v>155.55000000000001</v>
      </c>
      <c r="L1308">
        <v>5</v>
      </c>
      <c r="M1308">
        <v>1</v>
      </c>
      <c r="N1308" s="51" t="s">
        <v>4247</v>
      </c>
      <c r="O1308">
        <v>1.772</v>
      </c>
      <c r="P1308">
        <v>10</v>
      </c>
      <c r="Q1308">
        <v>11.042</v>
      </c>
      <c r="R1308">
        <v>1497.5630000000001</v>
      </c>
      <c r="S1308">
        <v>8.8330000000000002</v>
      </c>
      <c r="T1308">
        <v>152.63999999999999</v>
      </c>
      <c r="U1308">
        <v>5.0359999999999996</v>
      </c>
      <c r="V1308">
        <v>100</v>
      </c>
      <c r="W1308">
        <v>1.087</v>
      </c>
      <c r="X1308">
        <v>0.97</v>
      </c>
      <c r="Y1308">
        <v>22.024999999999999</v>
      </c>
      <c r="Z1308">
        <v>22.01</v>
      </c>
      <c r="AA1308">
        <v>0.60899999999999999</v>
      </c>
      <c r="AB1308">
        <v>0</v>
      </c>
      <c r="AC1308" t="b">
        <v>1</v>
      </c>
      <c r="AI1308">
        <v>1497.5619999999999</v>
      </c>
      <c r="AJ1308">
        <v>154.197</v>
      </c>
      <c r="AK1308">
        <v>1497.566</v>
      </c>
      <c r="AL1308">
        <v>155.691</v>
      </c>
      <c r="AM1308">
        <v>2.988</v>
      </c>
      <c r="AN1308">
        <v>8.85</v>
      </c>
      <c r="AO1308">
        <v>11.74</v>
      </c>
      <c r="AP1308">
        <v>0.71399999999999997</v>
      </c>
      <c r="AQ1308">
        <v>21.998000000000001</v>
      </c>
      <c r="AR1308">
        <v>0.94899999999999995</v>
      </c>
      <c r="AS1308">
        <v>1.179</v>
      </c>
      <c r="AT1308">
        <v>4.0000000000000001E-3</v>
      </c>
      <c r="AU1308">
        <v>0.52700000000000002</v>
      </c>
      <c r="AV1308">
        <v>0.16700000000000001</v>
      </c>
      <c r="AW1308">
        <v>0</v>
      </c>
      <c r="AX1308">
        <v>1072682</v>
      </c>
      <c r="AY1308" t="b">
        <v>1</v>
      </c>
      <c r="AZ1308">
        <v>221.37700000000001</v>
      </c>
      <c r="BA1308">
        <v>1497.5619999999999</v>
      </c>
      <c r="BB1308">
        <v>11.042</v>
      </c>
      <c r="BC1308">
        <v>151.91300000000001</v>
      </c>
      <c r="BD1308">
        <v>6.2949999999999999</v>
      </c>
      <c r="BE1308">
        <v>1497.568</v>
      </c>
      <c r="BF1308">
        <v>155.55000000000001</v>
      </c>
      <c r="BG1308">
        <v>6</v>
      </c>
      <c r="BH1308">
        <v>3</v>
      </c>
      <c r="BI1308">
        <v>8.8330000000000002</v>
      </c>
      <c r="BJ1308">
        <v>5.0359999999999996</v>
      </c>
      <c r="BK1308">
        <v>0.96499999999999997</v>
      </c>
      <c r="BM1308" t="s">
        <v>144</v>
      </c>
      <c r="BN1308" t="s">
        <v>144</v>
      </c>
      <c r="BO1308" t="s">
        <v>3312</v>
      </c>
      <c r="BQ1308">
        <v>1</v>
      </c>
      <c r="BT1308" s="51" t="s">
        <v>3293</v>
      </c>
      <c r="BV1308" t="s">
        <v>3294</v>
      </c>
      <c r="CB1308" s="51">
        <v>11.74</v>
      </c>
      <c r="CC1308" s="51">
        <v>11.74</v>
      </c>
      <c r="CD1308" s="51">
        <v>1.7000000000000001E-2</v>
      </c>
      <c r="CE1308" s="51">
        <v>0.04</v>
      </c>
      <c r="CF1308" s="51">
        <v>0.56699999999999995</v>
      </c>
      <c r="CG1308" t="b">
        <f t="shared" si="18"/>
        <v>1</v>
      </c>
    </row>
    <row r="1309" spans="1:85" hidden="1" x14ac:dyDescent="0.35">
      <c r="A1309" t="s">
        <v>1461</v>
      </c>
      <c r="B1309" t="s">
        <v>4248</v>
      </c>
      <c r="C1309" s="51">
        <v>1498.1010000000001</v>
      </c>
      <c r="D1309">
        <v>9.3450000000000006</v>
      </c>
      <c r="E1309" s="68">
        <v>154.762</v>
      </c>
      <c r="F1309">
        <v>6.2949999999999999</v>
      </c>
      <c r="G1309" t="s">
        <v>3290</v>
      </c>
      <c r="I1309">
        <v>223.71</v>
      </c>
      <c r="J1309">
        <v>1498.105</v>
      </c>
      <c r="K1309" s="73">
        <v>158.01</v>
      </c>
      <c r="L1309">
        <v>9</v>
      </c>
      <c r="M1309">
        <v>1</v>
      </c>
      <c r="N1309" s="51" t="s">
        <v>4248</v>
      </c>
      <c r="O1309">
        <v>1.768</v>
      </c>
      <c r="P1309">
        <v>10</v>
      </c>
      <c r="Q1309">
        <v>9.3450000000000006</v>
      </c>
      <c r="R1309">
        <v>1498.1020000000001</v>
      </c>
      <c r="S1309">
        <v>7.3449999999999998</v>
      </c>
      <c r="T1309">
        <v>155.411</v>
      </c>
      <c r="U1309">
        <v>5.0359999999999996</v>
      </c>
      <c r="V1309">
        <v>100</v>
      </c>
      <c r="W1309">
        <v>1.087</v>
      </c>
      <c r="X1309">
        <v>1.7689999999999999</v>
      </c>
      <c r="Y1309">
        <v>21.934999999999999</v>
      </c>
      <c r="Z1309">
        <v>22.01</v>
      </c>
      <c r="AA1309">
        <v>0.60899999999999999</v>
      </c>
      <c r="AB1309">
        <v>0</v>
      </c>
      <c r="AC1309" t="b">
        <v>1</v>
      </c>
      <c r="AI1309">
        <v>1498.0989999999999</v>
      </c>
      <c r="AJ1309">
        <v>156.34200000000001</v>
      </c>
      <c r="AK1309">
        <v>1498.1030000000001</v>
      </c>
      <c r="AL1309">
        <v>158.19900000000001</v>
      </c>
      <c r="AM1309">
        <v>3.714</v>
      </c>
      <c r="AN1309">
        <v>7.24</v>
      </c>
      <c r="AO1309">
        <v>14.87</v>
      </c>
      <c r="AP1309">
        <v>1.165</v>
      </c>
      <c r="AQ1309">
        <v>22.030999999999999</v>
      </c>
      <c r="AR1309">
        <v>7.91</v>
      </c>
      <c r="AS1309">
        <v>24.119</v>
      </c>
      <c r="AT1309">
        <v>0.113</v>
      </c>
      <c r="AU1309">
        <v>0.188</v>
      </c>
      <c r="AV1309">
        <v>0.215</v>
      </c>
      <c r="AW1309">
        <v>0</v>
      </c>
      <c r="AX1309">
        <v>1076055</v>
      </c>
      <c r="AY1309" t="b">
        <v>1</v>
      </c>
      <c r="AZ1309">
        <v>223.89699999999999</v>
      </c>
      <c r="BA1309">
        <v>1498.1010000000001</v>
      </c>
      <c r="BB1309">
        <v>9.3450000000000006</v>
      </c>
      <c r="BC1309">
        <v>154.762</v>
      </c>
      <c r="BD1309">
        <v>6.2949999999999999</v>
      </c>
      <c r="BE1309">
        <v>1498.105</v>
      </c>
      <c r="BF1309">
        <v>158.01</v>
      </c>
      <c r="BG1309">
        <v>10</v>
      </c>
      <c r="BH1309">
        <v>3</v>
      </c>
      <c r="BI1309">
        <v>7.3449999999999998</v>
      </c>
      <c r="BJ1309">
        <v>5.0359999999999996</v>
      </c>
      <c r="BK1309">
        <v>1.677</v>
      </c>
      <c r="BM1309" t="s">
        <v>144</v>
      </c>
      <c r="BN1309" t="s">
        <v>144</v>
      </c>
      <c r="BO1309" t="s">
        <v>3292</v>
      </c>
      <c r="BP1309" t="s">
        <v>3297</v>
      </c>
      <c r="BQ1309">
        <v>1</v>
      </c>
      <c r="BT1309" s="51" t="s">
        <v>3293</v>
      </c>
      <c r="CA1309" s="51" t="s">
        <v>3298</v>
      </c>
      <c r="CB1309" s="51">
        <v>14.87</v>
      </c>
      <c r="CC1309" s="51">
        <v>14.87</v>
      </c>
      <c r="CD1309" s="51">
        <v>3.5000000000000003E-2</v>
      </c>
      <c r="CE1309" s="51">
        <v>5.8000000000000003E-2</v>
      </c>
      <c r="CF1309" s="51">
        <v>0.75600000000000001</v>
      </c>
      <c r="CG1309" t="b">
        <f t="shared" si="18"/>
        <v>1</v>
      </c>
    </row>
    <row r="1310" spans="1:85" hidden="1" x14ac:dyDescent="0.35">
      <c r="A1310" t="s">
        <v>1462</v>
      </c>
      <c r="B1310" t="s">
        <v>4249</v>
      </c>
      <c r="C1310" s="51">
        <v>1498.1310000000001</v>
      </c>
      <c r="D1310">
        <v>8</v>
      </c>
      <c r="E1310" s="68">
        <v>149.9</v>
      </c>
      <c r="F1310">
        <v>6.2949999999999999</v>
      </c>
      <c r="G1310" t="s">
        <v>3290</v>
      </c>
      <c r="I1310">
        <v>221.24</v>
      </c>
      <c r="J1310">
        <v>1498.136</v>
      </c>
      <c r="K1310" s="73">
        <v>155.53</v>
      </c>
      <c r="L1310">
        <v>5</v>
      </c>
      <c r="M1310">
        <v>1</v>
      </c>
      <c r="N1310" s="51" t="s">
        <v>4249</v>
      </c>
      <c r="O1310">
        <v>1.7669999999999999</v>
      </c>
      <c r="P1310">
        <v>10</v>
      </c>
      <c r="Q1310">
        <v>8</v>
      </c>
      <c r="R1310">
        <v>1498.133</v>
      </c>
      <c r="S1310">
        <v>6</v>
      </c>
      <c r="T1310">
        <v>151.02600000000001</v>
      </c>
      <c r="U1310">
        <v>5.0359999999999996</v>
      </c>
      <c r="V1310">
        <v>100</v>
      </c>
      <c r="W1310">
        <v>1.087</v>
      </c>
      <c r="X1310">
        <v>1.0860000000000001</v>
      </c>
      <c r="Y1310">
        <v>22.07</v>
      </c>
      <c r="Z1310">
        <v>22.01</v>
      </c>
      <c r="AA1310">
        <v>0.60899999999999999</v>
      </c>
      <c r="AB1310">
        <v>0</v>
      </c>
      <c r="AC1310" t="b">
        <v>1</v>
      </c>
      <c r="AI1310">
        <v>1498.1289999999999</v>
      </c>
      <c r="AJ1310">
        <v>153.52699999999999</v>
      </c>
      <c r="AK1310">
        <v>1498.133</v>
      </c>
      <c r="AL1310">
        <v>154.83000000000001</v>
      </c>
      <c r="AM1310">
        <v>2.6059999999999999</v>
      </c>
      <c r="AN1310">
        <v>7.81</v>
      </c>
      <c r="AO1310">
        <v>10.87</v>
      </c>
      <c r="AP1310">
        <v>0.72</v>
      </c>
      <c r="AQ1310">
        <v>22.039000000000001</v>
      </c>
      <c r="AR1310">
        <v>4.3620000000000001</v>
      </c>
      <c r="AS1310">
        <v>8.7650000000000006</v>
      </c>
      <c r="AT1310">
        <v>0.111</v>
      </c>
      <c r="AU1310">
        <v>0.224</v>
      </c>
      <c r="AV1310">
        <v>0.13200000000000001</v>
      </c>
      <c r="AW1310">
        <v>0</v>
      </c>
      <c r="AX1310">
        <v>1079428</v>
      </c>
      <c r="AY1310" t="b">
        <v>1</v>
      </c>
      <c r="AZ1310">
        <v>220.53700000000001</v>
      </c>
      <c r="BA1310">
        <v>1498.1310000000001</v>
      </c>
      <c r="BB1310">
        <v>8</v>
      </c>
      <c r="BC1310">
        <v>149.9</v>
      </c>
      <c r="BD1310">
        <v>6.2949999999999999</v>
      </c>
      <c r="BE1310">
        <v>1498.136</v>
      </c>
      <c r="BF1310">
        <v>155.53</v>
      </c>
      <c r="BG1310">
        <v>6</v>
      </c>
      <c r="BH1310">
        <v>3</v>
      </c>
      <c r="BI1310">
        <v>6</v>
      </c>
      <c r="BJ1310">
        <v>5.0359999999999996</v>
      </c>
      <c r="BK1310">
        <v>1.0249999999999999</v>
      </c>
      <c r="BM1310" t="s">
        <v>144</v>
      </c>
      <c r="BN1310" t="s">
        <v>144</v>
      </c>
      <c r="BO1310" t="s">
        <v>3292</v>
      </c>
      <c r="BQ1310">
        <v>1</v>
      </c>
      <c r="BT1310" s="51" t="s">
        <v>3293</v>
      </c>
      <c r="BV1310" t="s">
        <v>3294</v>
      </c>
      <c r="CB1310" s="51">
        <v>10.87</v>
      </c>
      <c r="CC1310" s="51">
        <v>10.87</v>
      </c>
      <c r="CD1310" s="51">
        <v>-2E-3</v>
      </c>
      <c r="CE1310" s="51">
        <v>-5.0000000000000001E-3</v>
      </c>
      <c r="CF1310" s="51">
        <v>0.78400000000000003</v>
      </c>
      <c r="CG1310" t="b">
        <f t="shared" si="18"/>
        <v>1</v>
      </c>
    </row>
    <row r="1311" spans="1:85" hidden="1" x14ac:dyDescent="0.35">
      <c r="A1311" t="s">
        <v>1463</v>
      </c>
      <c r="B1311" t="s">
        <v>4250</v>
      </c>
      <c r="C1311" s="51">
        <v>1498.2139999999999</v>
      </c>
      <c r="D1311">
        <v>8.141</v>
      </c>
      <c r="E1311" s="68">
        <v>147.28100000000001</v>
      </c>
      <c r="F1311">
        <v>6.2949999999999999</v>
      </c>
      <c r="G1311" t="s">
        <v>3290</v>
      </c>
      <c r="I1311">
        <v>218.76</v>
      </c>
      <c r="J1311">
        <v>1498.2180000000001</v>
      </c>
      <c r="K1311" s="73">
        <v>153.04</v>
      </c>
      <c r="L1311">
        <v>6</v>
      </c>
      <c r="M1311">
        <v>1</v>
      </c>
      <c r="N1311" s="51" t="s">
        <v>4250</v>
      </c>
      <c r="O1311">
        <v>1.823</v>
      </c>
      <c r="P1311">
        <v>10</v>
      </c>
      <c r="Q1311">
        <v>8.141</v>
      </c>
      <c r="R1311">
        <v>1498.2149999999999</v>
      </c>
      <c r="S1311">
        <v>6.141</v>
      </c>
      <c r="T1311">
        <v>148.43299999999999</v>
      </c>
      <c r="U1311">
        <v>5.0359999999999996</v>
      </c>
      <c r="V1311">
        <v>100</v>
      </c>
      <c r="W1311">
        <v>1.087</v>
      </c>
      <c r="X1311">
        <v>1.2</v>
      </c>
      <c r="Y1311">
        <v>22.08</v>
      </c>
      <c r="Z1311">
        <v>22.01</v>
      </c>
      <c r="AA1311">
        <v>0.60899999999999999</v>
      </c>
      <c r="AB1311">
        <v>0</v>
      </c>
      <c r="AC1311" t="b">
        <v>1</v>
      </c>
      <c r="AI1311">
        <v>1498.212</v>
      </c>
      <c r="AJ1311">
        <v>150.43799999999999</v>
      </c>
      <c r="AK1311">
        <v>1498.2159999999999</v>
      </c>
      <c r="AL1311">
        <v>152.30099999999999</v>
      </c>
      <c r="AM1311">
        <v>3.7269999999999999</v>
      </c>
      <c r="AN1311">
        <v>7.65</v>
      </c>
      <c r="AO1311">
        <v>10.89</v>
      </c>
      <c r="AP1311">
        <v>0.71199999999999997</v>
      </c>
      <c r="AQ1311">
        <v>22.061</v>
      </c>
      <c r="AR1311">
        <v>7.4610000000000003</v>
      </c>
      <c r="AS1311">
        <v>1.04</v>
      </c>
      <c r="AT1311">
        <v>3.1E-2</v>
      </c>
      <c r="AU1311">
        <v>0.25</v>
      </c>
      <c r="AV1311">
        <v>0.16300000000000001</v>
      </c>
      <c r="AW1311">
        <v>0</v>
      </c>
      <c r="AX1311">
        <v>1082801</v>
      </c>
      <c r="AY1311" t="b">
        <v>1</v>
      </c>
      <c r="AZ1311">
        <v>218.01599999999999</v>
      </c>
      <c r="BA1311">
        <v>1498.2139999999999</v>
      </c>
      <c r="BB1311">
        <v>8.141</v>
      </c>
      <c r="BC1311">
        <v>147.28100000000001</v>
      </c>
      <c r="BD1311">
        <v>6.2949999999999999</v>
      </c>
      <c r="BE1311">
        <v>1498.2180000000001</v>
      </c>
      <c r="BF1311">
        <v>153.04</v>
      </c>
      <c r="BG1311">
        <v>6</v>
      </c>
      <c r="BH1311">
        <v>3</v>
      </c>
      <c r="BI1311">
        <v>6.141</v>
      </c>
      <c r="BJ1311">
        <v>5.0359999999999996</v>
      </c>
      <c r="BK1311">
        <v>1.036</v>
      </c>
      <c r="BM1311" t="s">
        <v>144</v>
      </c>
      <c r="BN1311" t="s">
        <v>144</v>
      </c>
      <c r="BO1311" t="s">
        <v>3292</v>
      </c>
      <c r="BQ1311">
        <v>1</v>
      </c>
      <c r="BT1311" s="51" t="s">
        <v>3293</v>
      </c>
      <c r="BV1311" t="s">
        <v>3294</v>
      </c>
      <c r="CB1311" s="51">
        <v>10.89</v>
      </c>
      <c r="CC1311" s="51">
        <v>10.89</v>
      </c>
      <c r="CD1311" s="51">
        <v>6.0000000000000001E-3</v>
      </c>
      <c r="CE1311" s="51">
        <v>1.2E-2</v>
      </c>
      <c r="CF1311" s="51">
        <v>0.71799999999999997</v>
      </c>
      <c r="CG1311" t="b">
        <f t="shared" si="18"/>
        <v>1</v>
      </c>
    </row>
    <row r="1312" spans="1:85" hidden="1" x14ac:dyDescent="0.35">
      <c r="A1312" t="s">
        <v>1464</v>
      </c>
      <c r="B1312" t="s">
        <v>4251</v>
      </c>
      <c r="C1312" s="51">
        <v>1498.5550000000001</v>
      </c>
      <c r="D1312">
        <v>17.113</v>
      </c>
      <c r="E1312" s="68">
        <v>148.773</v>
      </c>
      <c r="F1312">
        <v>6.2949999999999999</v>
      </c>
      <c r="G1312" t="s">
        <v>3290</v>
      </c>
      <c r="I1312">
        <v>218.76</v>
      </c>
      <c r="J1312">
        <v>1498.5619999999999</v>
      </c>
      <c r="K1312" s="73">
        <v>152.97</v>
      </c>
      <c r="L1312">
        <v>5</v>
      </c>
      <c r="M1312">
        <v>1</v>
      </c>
      <c r="N1312" s="51" t="s">
        <v>4251</v>
      </c>
      <c r="O1312">
        <v>1.7889999999999999</v>
      </c>
      <c r="P1312">
        <v>10</v>
      </c>
      <c r="Q1312">
        <v>17.113</v>
      </c>
      <c r="R1312">
        <v>1498.557</v>
      </c>
      <c r="S1312">
        <v>13.69</v>
      </c>
      <c r="T1312">
        <v>149.613</v>
      </c>
      <c r="U1312">
        <v>5.0359999999999996</v>
      </c>
      <c r="V1312">
        <v>100</v>
      </c>
      <c r="W1312">
        <v>0.96199999999999997</v>
      </c>
      <c r="X1312">
        <v>1.0860000000000001</v>
      </c>
      <c r="Y1312">
        <v>22.03</v>
      </c>
      <c r="Z1312">
        <v>22.01</v>
      </c>
      <c r="AA1312">
        <v>0.60899999999999999</v>
      </c>
      <c r="AB1312">
        <v>0</v>
      </c>
      <c r="AC1312" t="b">
        <v>1</v>
      </c>
      <c r="AI1312">
        <v>1498.556</v>
      </c>
      <c r="AJ1312">
        <v>150.12799999999999</v>
      </c>
      <c r="AK1312">
        <v>1498.5609999999999</v>
      </c>
      <c r="AL1312">
        <v>152.22200000000001</v>
      </c>
      <c r="AM1312">
        <v>4.1879999999999997</v>
      </c>
      <c r="AN1312">
        <v>10.65</v>
      </c>
      <c r="AO1312">
        <v>10.02</v>
      </c>
      <c r="AP1312">
        <v>0.66</v>
      </c>
      <c r="AQ1312">
        <v>22.045999999999999</v>
      </c>
      <c r="AR1312">
        <v>0.96699999999999997</v>
      </c>
      <c r="AS1312">
        <v>16.515000000000001</v>
      </c>
      <c r="AT1312">
        <v>4.0000000000000001E-3</v>
      </c>
      <c r="AU1312">
        <v>0.29199999999999998</v>
      </c>
      <c r="AV1312">
        <v>0.128</v>
      </c>
      <c r="AW1312">
        <v>0</v>
      </c>
      <c r="AX1312">
        <v>1086174</v>
      </c>
      <c r="AY1312" t="b">
        <v>1</v>
      </c>
      <c r="AZ1312">
        <v>218.01599999999999</v>
      </c>
      <c r="BA1312">
        <v>1498.5550000000001</v>
      </c>
      <c r="BB1312">
        <v>17.113</v>
      </c>
      <c r="BC1312">
        <v>148.773</v>
      </c>
      <c r="BD1312">
        <v>6.2949999999999999</v>
      </c>
      <c r="BE1312">
        <v>1498.5619999999999</v>
      </c>
      <c r="BF1312">
        <v>152.97</v>
      </c>
      <c r="BG1312">
        <v>5</v>
      </c>
      <c r="BH1312">
        <v>3</v>
      </c>
      <c r="BI1312">
        <v>13.69</v>
      </c>
      <c r="BJ1312">
        <v>5.0359999999999996</v>
      </c>
      <c r="BK1312">
        <v>1.0009999999999999</v>
      </c>
      <c r="BM1312" t="s">
        <v>144</v>
      </c>
      <c r="BN1312" t="s">
        <v>144</v>
      </c>
      <c r="BO1312" t="s">
        <v>3292</v>
      </c>
      <c r="BQ1312">
        <v>1</v>
      </c>
      <c r="BT1312" s="51" t="s">
        <v>3293</v>
      </c>
      <c r="BV1312" t="s">
        <v>3294</v>
      </c>
      <c r="CB1312" s="51">
        <v>10.02</v>
      </c>
      <c r="CC1312" s="51">
        <v>10.02</v>
      </c>
      <c r="CD1312" s="51">
        <v>6.0000000000000001E-3</v>
      </c>
      <c r="CE1312" s="51">
        <v>1.2E-2</v>
      </c>
      <c r="CF1312" s="51">
        <v>0.73799999999999999</v>
      </c>
      <c r="CG1312" t="b">
        <f t="shared" si="18"/>
        <v>1</v>
      </c>
    </row>
    <row r="1313" spans="1:85" hidden="1" x14ac:dyDescent="0.35">
      <c r="A1313" t="s">
        <v>1465</v>
      </c>
      <c r="B1313" t="s">
        <v>4252</v>
      </c>
      <c r="C1313" s="51">
        <v>1498.741</v>
      </c>
      <c r="D1313">
        <v>16.026</v>
      </c>
      <c r="E1313" s="68">
        <v>148.703</v>
      </c>
      <c r="F1313">
        <v>6.2949999999999999</v>
      </c>
      <c r="G1313" t="s">
        <v>3290</v>
      </c>
      <c r="I1313">
        <v>218.76</v>
      </c>
      <c r="J1313">
        <v>1498.7470000000001</v>
      </c>
      <c r="K1313" s="73">
        <v>152.9</v>
      </c>
      <c r="L1313">
        <v>5</v>
      </c>
      <c r="M1313">
        <v>1</v>
      </c>
      <c r="N1313" s="51" t="s">
        <v>4252</v>
      </c>
      <c r="O1313">
        <v>1.758</v>
      </c>
      <c r="P1313">
        <v>10</v>
      </c>
      <c r="Q1313">
        <v>16.026</v>
      </c>
      <c r="R1313">
        <v>1498.742</v>
      </c>
      <c r="S1313">
        <v>12.821</v>
      </c>
      <c r="T1313">
        <v>149.54300000000001</v>
      </c>
      <c r="U1313">
        <v>5.0359999999999996</v>
      </c>
      <c r="V1313">
        <v>100</v>
      </c>
      <c r="W1313">
        <v>1.002</v>
      </c>
      <c r="X1313">
        <v>1.095</v>
      </c>
      <c r="Y1313">
        <v>21.984999999999999</v>
      </c>
      <c r="Z1313">
        <v>22.01</v>
      </c>
      <c r="AA1313">
        <v>0.60899999999999999</v>
      </c>
      <c r="AB1313">
        <v>0</v>
      </c>
      <c r="AC1313" t="b">
        <v>1</v>
      </c>
      <c r="AI1313">
        <v>1498.741</v>
      </c>
      <c r="AJ1313">
        <v>150.65199999999999</v>
      </c>
      <c r="AK1313">
        <v>1498.7460000000001</v>
      </c>
      <c r="AL1313">
        <v>153</v>
      </c>
      <c r="AM1313">
        <v>4.6959999999999997</v>
      </c>
      <c r="AN1313">
        <v>10.210000000000001</v>
      </c>
      <c r="AO1313">
        <v>10.26</v>
      </c>
      <c r="AP1313">
        <v>0.52100000000000002</v>
      </c>
      <c r="AQ1313">
        <v>22.064</v>
      </c>
      <c r="AR1313">
        <v>11.913</v>
      </c>
      <c r="AS1313">
        <v>17.844000000000001</v>
      </c>
      <c r="AT1313">
        <v>2E-3</v>
      </c>
      <c r="AU1313">
        <v>0.24299999999999999</v>
      </c>
      <c r="AV1313">
        <v>0.11799999999999999</v>
      </c>
      <c r="AW1313">
        <v>0</v>
      </c>
      <c r="AX1313">
        <v>1089547</v>
      </c>
      <c r="AY1313" t="b">
        <v>1</v>
      </c>
      <c r="AZ1313">
        <v>218.85599999999999</v>
      </c>
      <c r="BA1313">
        <v>1498.741</v>
      </c>
      <c r="BB1313">
        <v>16.026</v>
      </c>
      <c r="BC1313">
        <v>148.703</v>
      </c>
      <c r="BD1313">
        <v>6.2949999999999999</v>
      </c>
      <c r="BE1313">
        <v>1498.7470000000001</v>
      </c>
      <c r="BF1313">
        <v>152.9</v>
      </c>
      <c r="BG1313">
        <v>6</v>
      </c>
      <c r="BH1313">
        <v>3</v>
      </c>
      <c r="BI1313">
        <v>12.821</v>
      </c>
      <c r="BJ1313">
        <v>5.0359999999999996</v>
      </c>
      <c r="BK1313">
        <v>1.026</v>
      </c>
      <c r="BM1313" t="s">
        <v>144</v>
      </c>
      <c r="BN1313" t="s">
        <v>144</v>
      </c>
      <c r="BO1313" t="s">
        <v>3292</v>
      </c>
      <c r="BQ1313">
        <v>1</v>
      </c>
      <c r="BT1313" s="51" t="s">
        <v>3293</v>
      </c>
      <c r="BV1313" t="s">
        <v>3294</v>
      </c>
      <c r="CB1313" s="51">
        <v>10.26</v>
      </c>
      <c r="CC1313" s="51">
        <v>10.26</v>
      </c>
      <c r="CD1313" s="51">
        <v>1.4E-2</v>
      </c>
      <c r="CE1313" s="51">
        <v>2.8000000000000001E-2</v>
      </c>
      <c r="CF1313" s="51">
        <v>0.72799999999999998</v>
      </c>
      <c r="CG1313" t="b">
        <f t="shared" si="18"/>
        <v>1</v>
      </c>
    </row>
    <row r="1314" spans="1:85" hidden="1" x14ac:dyDescent="0.35">
      <c r="A1314" t="s">
        <v>1466</v>
      </c>
      <c r="B1314" t="s">
        <v>4253</v>
      </c>
      <c r="C1314" s="51">
        <v>1499.0309999999999</v>
      </c>
      <c r="D1314">
        <v>8.5559999999999992</v>
      </c>
      <c r="E1314" s="68">
        <v>151.203</v>
      </c>
      <c r="F1314">
        <v>6.2949999999999999</v>
      </c>
      <c r="G1314" t="s">
        <v>3290</v>
      </c>
      <c r="I1314">
        <v>221.24</v>
      </c>
      <c r="J1314">
        <v>1499.0340000000001</v>
      </c>
      <c r="K1314" s="73">
        <v>155.4</v>
      </c>
      <c r="L1314">
        <v>6</v>
      </c>
      <c r="M1314">
        <v>1</v>
      </c>
      <c r="N1314" s="51" t="s">
        <v>4253</v>
      </c>
      <c r="O1314">
        <v>1.8140000000000001</v>
      </c>
      <c r="P1314">
        <v>10</v>
      </c>
      <c r="Q1314">
        <v>8.5559999999999992</v>
      </c>
      <c r="R1314">
        <v>1499.0319999999999</v>
      </c>
      <c r="S1314">
        <v>6.556</v>
      </c>
      <c r="T1314">
        <v>152.04300000000001</v>
      </c>
      <c r="U1314">
        <v>5.0359999999999996</v>
      </c>
      <c r="V1314">
        <v>100</v>
      </c>
      <c r="W1314">
        <v>1.087</v>
      </c>
      <c r="X1314">
        <v>1.1759999999999999</v>
      </c>
      <c r="Y1314">
        <v>22.07</v>
      </c>
      <c r="Z1314">
        <v>22.01</v>
      </c>
      <c r="AA1314">
        <v>0.60899999999999999</v>
      </c>
      <c r="AB1314">
        <v>0</v>
      </c>
      <c r="AC1314" t="b">
        <v>1</v>
      </c>
      <c r="AI1314">
        <v>1499.03</v>
      </c>
      <c r="AJ1314">
        <v>153.24199999999999</v>
      </c>
      <c r="AK1314">
        <v>1499.0329999999999</v>
      </c>
      <c r="AL1314">
        <v>154.69999999999999</v>
      </c>
      <c r="AM1314">
        <v>2.9169999999999998</v>
      </c>
      <c r="AN1314">
        <v>7.37</v>
      </c>
      <c r="AO1314">
        <v>12.47</v>
      </c>
      <c r="AP1314">
        <v>0.69399999999999995</v>
      </c>
      <c r="AQ1314">
        <v>22.047999999999998</v>
      </c>
      <c r="AR1314">
        <v>0.66200000000000003</v>
      </c>
      <c r="AS1314">
        <v>0.59</v>
      </c>
      <c r="AT1314">
        <v>9.1999999999999998E-2</v>
      </c>
      <c r="AU1314">
        <v>0.25</v>
      </c>
      <c r="AV1314">
        <v>0.30199999999999999</v>
      </c>
      <c r="AW1314">
        <v>0</v>
      </c>
      <c r="AX1314">
        <v>1092920</v>
      </c>
      <c r="AY1314" t="b">
        <v>1</v>
      </c>
      <c r="AZ1314">
        <v>220.53700000000001</v>
      </c>
      <c r="BA1314">
        <v>1499.0309999999999</v>
      </c>
      <c r="BB1314">
        <v>8.5559999999999992</v>
      </c>
      <c r="BC1314">
        <v>151.203</v>
      </c>
      <c r="BD1314">
        <v>6.2949999999999999</v>
      </c>
      <c r="BE1314">
        <v>1499.0340000000001</v>
      </c>
      <c r="BF1314">
        <v>155.4</v>
      </c>
      <c r="BG1314">
        <v>7</v>
      </c>
      <c r="BH1314">
        <v>3</v>
      </c>
      <c r="BI1314">
        <v>6.556</v>
      </c>
      <c r="BJ1314">
        <v>5.0359999999999996</v>
      </c>
      <c r="BK1314">
        <v>1.123</v>
      </c>
      <c r="BM1314" t="s">
        <v>144</v>
      </c>
      <c r="BN1314" t="s">
        <v>144</v>
      </c>
      <c r="BO1314" t="s">
        <v>3292</v>
      </c>
      <c r="BQ1314">
        <v>1</v>
      </c>
      <c r="BT1314" s="51" t="s">
        <v>3293</v>
      </c>
      <c r="BV1314" t="s">
        <v>3294</v>
      </c>
      <c r="CB1314" s="51">
        <v>12.47</v>
      </c>
      <c r="CC1314" s="51">
        <v>12.47</v>
      </c>
      <c r="CD1314" s="51">
        <v>0.01</v>
      </c>
      <c r="CE1314" s="51">
        <v>0.02</v>
      </c>
      <c r="CF1314" s="51">
        <v>0.76</v>
      </c>
      <c r="CG1314" t="b">
        <f t="shared" si="18"/>
        <v>1</v>
      </c>
    </row>
    <row r="1315" spans="1:85" hidden="1" x14ac:dyDescent="0.35">
      <c r="A1315" t="s">
        <v>1467</v>
      </c>
      <c r="B1315" t="s">
        <v>4254</v>
      </c>
      <c r="C1315" s="51">
        <v>1499.1179999999999</v>
      </c>
      <c r="D1315">
        <v>9.2149999999999999</v>
      </c>
      <c r="E1315" s="68">
        <v>144.136</v>
      </c>
      <c r="F1315">
        <v>6.2949999999999999</v>
      </c>
      <c r="G1315" t="s">
        <v>3290</v>
      </c>
      <c r="I1315">
        <v>213.81</v>
      </c>
      <c r="J1315">
        <v>1499.1220000000001</v>
      </c>
      <c r="K1315" s="73">
        <v>147.96</v>
      </c>
      <c r="L1315">
        <v>9</v>
      </c>
      <c r="M1315">
        <v>1</v>
      </c>
      <c r="N1315" s="51" t="s">
        <v>4254</v>
      </c>
      <c r="O1315">
        <v>1.766</v>
      </c>
      <c r="P1315">
        <v>10</v>
      </c>
      <c r="Q1315">
        <v>9.2149999999999999</v>
      </c>
      <c r="R1315">
        <v>1499.1189999999999</v>
      </c>
      <c r="S1315">
        <v>7.2149999999999999</v>
      </c>
      <c r="T1315">
        <v>144.90100000000001</v>
      </c>
      <c r="U1315">
        <v>5.0359999999999996</v>
      </c>
      <c r="V1315">
        <v>100</v>
      </c>
      <c r="W1315">
        <v>1.087</v>
      </c>
      <c r="X1315">
        <v>1.7390000000000001</v>
      </c>
      <c r="Y1315">
        <v>21.86</v>
      </c>
      <c r="Z1315">
        <v>22.01</v>
      </c>
      <c r="AA1315">
        <v>0.60899999999999999</v>
      </c>
      <c r="AB1315">
        <v>0</v>
      </c>
      <c r="AC1315" t="b">
        <v>1</v>
      </c>
      <c r="AI1315">
        <v>1499.117</v>
      </c>
      <c r="AJ1315">
        <v>145.452</v>
      </c>
      <c r="AK1315">
        <v>1499.1210000000001</v>
      </c>
      <c r="AL1315">
        <v>147.12799999999999</v>
      </c>
      <c r="AM1315">
        <v>3.3530000000000002</v>
      </c>
      <c r="AN1315">
        <v>7.84</v>
      </c>
      <c r="AO1315">
        <v>11.41</v>
      </c>
      <c r="AP1315">
        <v>1.2909999999999999</v>
      </c>
      <c r="AQ1315">
        <v>22.030999999999999</v>
      </c>
      <c r="AR1315">
        <v>3.927</v>
      </c>
      <c r="AS1315">
        <v>10.33</v>
      </c>
      <c r="AT1315">
        <v>9.4E-2</v>
      </c>
      <c r="AU1315">
        <v>0.188</v>
      </c>
      <c r="AV1315">
        <v>0.254</v>
      </c>
      <c r="AW1315">
        <v>0</v>
      </c>
      <c r="AX1315">
        <v>1096293</v>
      </c>
      <c r="AY1315" t="b">
        <v>1</v>
      </c>
      <c r="AZ1315">
        <v>212.976</v>
      </c>
      <c r="BA1315">
        <v>1499.1179999999999</v>
      </c>
      <c r="BB1315">
        <v>9.2149999999999999</v>
      </c>
      <c r="BC1315">
        <v>144.136</v>
      </c>
      <c r="BD1315">
        <v>6.2949999999999999</v>
      </c>
      <c r="BE1315">
        <v>1499.1220000000001</v>
      </c>
      <c r="BF1315">
        <v>147.96</v>
      </c>
      <c r="BG1315">
        <v>10</v>
      </c>
      <c r="BH1315">
        <v>3</v>
      </c>
      <c r="BI1315">
        <v>7.2149999999999999</v>
      </c>
      <c r="BJ1315">
        <v>5.0359999999999996</v>
      </c>
      <c r="BK1315">
        <v>1.67</v>
      </c>
      <c r="BM1315" t="s">
        <v>144</v>
      </c>
      <c r="BN1315" t="s">
        <v>144</v>
      </c>
      <c r="BO1315" t="s">
        <v>3292</v>
      </c>
      <c r="BQ1315">
        <v>1</v>
      </c>
      <c r="BT1315" s="51" t="s">
        <v>3293</v>
      </c>
      <c r="CB1315" s="51">
        <v>11.41</v>
      </c>
      <c r="CC1315" s="51">
        <v>11.41</v>
      </c>
      <c r="CD1315" s="51">
        <v>0.01</v>
      </c>
      <c r="CE1315" s="51">
        <v>1.2E-2</v>
      </c>
      <c r="CF1315" s="51">
        <v>0.8</v>
      </c>
      <c r="CG1315" t="b">
        <f t="shared" si="18"/>
        <v>1</v>
      </c>
    </row>
    <row r="1316" spans="1:85" hidden="1" x14ac:dyDescent="0.35">
      <c r="A1316" t="s">
        <v>1468</v>
      </c>
      <c r="B1316" t="s">
        <v>4255</v>
      </c>
      <c r="C1316" s="51">
        <v>1499.2</v>
      </c>
      <c r="D1316">
        <v>9.9410000000000007</v>
      </c>
      <c r="E1316" s="68">
        <v>153.63300000000001</v>
      </c>
      <c r="F1316">
        <v>6.2949999999999999</v>
      </c>
      <c r="G1316" t="s">
        <v>3290</v>
      </c>
      <c r="I1316">
        <v>223.71</v>
      </c>
      <c r="J1316">
        <v>1499.204</v>
      </c>
      <c r="K1316" s="73">
        <v>157.83000000000001</v>
      </c>
      <c r="L1316">
        <v>6</v>
      </c>
      <c r="M1316">
        <v>1</v>
      </c>
      <c r="N1316" s="51" t="s">
        <v>4255</v>
      </c>
      <c r="O1316">
        <v>1.7709999999999999</v>
      </c>
      <c r="P1316">
        <v>10</v>
      </c>
      <c r="Q1316">
        <v>9.9410000000000007</v>
      </c>
      <c r="R1316">
        <v>1499.201</v>
      </c>
      <c r="S1316">
        <v>7.9409999999999998</v>
      </c>
      <c r="T1316">
        <v>154.47300000000001</v>
      </c>
      <c r="U1316">
        <v>5.0359999999999996</v>
      </c>
      <c r="V1316">
        <v>100</v>
      </c>
      <c r="W1316">
        <v>1.087</v>
      </c>
      <c r="X1316">
        <v>1.171</v>
      </c>
      <c r="Y1316">
        <v>21.93</v>
      </c>
      <c r="Z1316">
        <v>22.01</v>
      </c>
      <c r="AA1316">
        <v>0.60899999999999999</v>
      </c>
      <c r="AB1316">
        <v>0</v>
      </c>
      <c r="AC1316" t="b">
        <v>1</v>
      </c>
      <c r="AI1316">
        <v>1499.201</v>
      </c>
      <c r="AJ1316">
        <v>155.89599999999999</v>
      </c>
      <c r="AK1316">
        <v>1499.204</v>
      </c>
      <c r="AL1316">
        <v>157.6</v>
      </c>
      <c r="AM1316">
        <v>3.4079999999999999</v>
      </c>
      <c r="AN1316">
        <v>6.5</v>
      </c>
      <c r="AO1316">
        <v>11.68</v>
      </c>
      <c r="AP1316">
        <v>0.65700000000000003</v>
      </c>
      <c r="AQ1316">
        <v>22.013000000000002</v>
      </c>
      <c r="AR1316">
        <v>19.134</v>
      </c>
      <c r="AS1316">
        <v>21.992000000000001</v>
      </c>
      <c r="AT1316">
        <v>2.1000000000000001E-2</v>
      </c>
      <c r="AU1316">
        <v>0.33800000000000002</v>
      </c>
      <c r="AV1316">
        <v>0.307</v>
      </c>
      <c r="AW1316">
        <v>0</v>
      </c>
      <c r="AX1316">
        <v>1099666</v>
      </c>
      <c r="AY1316" t="b">
        <v>1</v>
      </c>
      <c r="AZ1316">
        <v>223.477</v>
      </c>
      <c r="BA1316">
        <v>1499.2</v>
      </c>
      <c r="BB1316">
        <v>9.9410000000000007</v>
      </c>
      <c r="BC1316">
        <v>153.63300000000001</v>
      </c>
      <c r="BD1316">
        <v>6.2949999999999999</v>
      </c>
      <c r="BE1316">
        <v>1499.204</v>
      </c>
      <c r="BF1316">
        <v>157.83000000000001</v>
      </c>
      <c r="BG1316">
        <v>7</v>
      </c>
      <c r="BH1316">
        <v>3</v>
      </c>
      <c r="BI1316">
        <v>7.9409999999999998</v>
      </c>
      <c r="BJ1316">
        <v>5.0359999999999996</v>
      </c>
      <c r="BK1316">
        <v>1.2150000000000001</v>
      </c>
      <c r="BM1316" t="s">
        <v>144</v>
      </c>
      <c r="BN1316" t="s">
        <v>144</v>
      </c>
      <c r="BO1316" t="s">
        <v>3292</v>
      </c>
      <c r="BQ1316">
        <v>1</v>
      </c>
      <c r="BT1316" s="51" t="s">
        <v>3293</v>
      </c>
      <c r="BV1316" t="s">
        <v>3294</v>
      </c>
      <c r="CB1316" s="51">
        <v>11.68</v>
      </c>
      <c r="CC1316" s="51">
        <v>11.68</v>
      </c>
      <c r="CD1316" s="51">
        <v>2.3E-2</v>
      </c>
      <c r="CE1316" s="51">
        <v>4.5999999999999999E-2</v>
      </c>
      <c r="CF1316" s="51">
        <v>0.79100000000000004</v>
      </c>
      <c r="CG1316" t="b">
        <f t="shared" si="18"/>
        <v>1</v>
      </c>
    </row>
    <row r="1317" spans="1:85" hidden="1" x14ac:dyDescent="0.35">
      <c r="A1317" t="s">
        <v>1469</v>
      </c>
      <c r="B1317" t="s">
        <v>4256</v>
      </c>
      <c r="C1317" s="51">
        <v>1499.307</v>
      </c>
      <c r="D1317">
        <v>10.395</v>
      </c>
      <c r="E1317" s="68">
        <v>157.76900000000001</v>
      </c>
      <c r="F1317">
        <v>6.2949999999999999</v>
      </c>
      <c r="G1317" t="s">
        <v>3290</v>
      </c>
      <c r="I1317">
        <v>226.19</v>
      </c>
      <c r="J1317">
        <v>1499.3130000000001</v>
      </c>
      <c r="K1317" s="73">
        <v>160.24</v>
      </c>
      <c r="L1317">
        <v>9</v>
      </c>
      <c r="M1317">
        <v>1</v>
      </c>
      <c r="N1317" s="51" t="s">
        <v>4256</v>
      </c>
      <c r="O1317">
        <v>1.756</v>
      </c>
      <c r="P1317">
        <v>10</v>
      </c>
      <c r="Q1317">
        <v>10.395</v>
      </c>
      <c r="R1317">
        <v>1499.308</v>
      </c>
      <c r="S1317">
        <v>8.3160000000000007</v>
      </c>
      <c r="T1317">
        <v>158.26300000000001</v>
      </c>
      <c r="U1317">
        <v>5.0359999999999996</v>
      </c>
      <c r="V1317">
        <v>100</v>
      </c>
      <c r="W1317">
        <v>1.087</v>
      </c>
      <c r="X1317">
        <v>1.85</v>
      </c>
      <c r="Y1317">
        <v>21.98</v>
      </c>
      <c r="Z1317">
        <v>22.01</v>
      </c>
      <c r="AA1317">
        <v>0.60899999999999999</v>
      </c>
      <c r="AB1317">
        <v>0</v>
      </c>
      <c r="AC1317" t="b">
        <v>1</v>
      </c>
      <c r="AI1317">
        <v>1499.306</v>
      </c>
      <c r="AJ1317">
        <v>157.96299999999999</v>
      </c>
      <c r="AK1317">
        <v>1499.31</v>
      </c>
      <c r="AL1317">
        <v>160.05199999999999</v>
      </c>
      <c r="AM1317">
        <v>4.18</v>
      </c>
      <c r="AN1317">
        <v>8.6300000000000008</v>
      </c>
      <c r="AO1317">
        <v>10.39</v>
      </c>
      <c r="AP1317">
        <v>1.2669999999999999</v>
      </c>
      <c r="AQ1317">
        <v>22.047000000000001</v>
      </c>
      <c r="AR1317">
        <v>0.84799999999999998</v>
      </c>
      <c r="AS1317">
        <v>13.366</v>
      </c>
      <c r="AT1317">
        <v>1E-3</v>
      </c>
      <c r="AU1317">
        <v>0.377</v>
      </c>
      <c r="AV1317">
        <v>0.156</v>
      </c>
      <c r="AW1317">
        <v>0</v>
      </c>
      <c r="AX1317">
        <v>1103039</v>
      </c>
      <c r="AY1317" t="b">
        <v>1</v>
      </c>
      <c r="AZ1317">
        <v>225.99799999999999</v>
      </c>
      <c r="BA1317">
        <v>1499.307</v>
      </c>
      <c r="BB1317">
        <v>10.395</v>
      </c>
      <c r="BC1317">
        <v>157.76900000000001</v>
      </c>
      <c r="BD1317">
        <v>6.2949999999999999</v>
      </c>
      <c r="BE1317">
        <v>1499.3130000000001</v>
      </c>
      <c r="BF1317">
        <v>160.24</v>
      </c>
      <c r="BG1317">
        <v>10</v>
      </c>
      <c r="BH1317">
        <v>3</v>
      </c>
      <c r="BI1317">
        <v>8.3160000000000007</v>
      </c>
      <c r="BJ1317">
        <v>5.0359999999999996</v>
      </c>
      <c r="BK1317">
        <v>1.651</v>
      </c>
      <c r="BM1317" t="s">
        <v>144</v>
      </c>
      <c r="BN1317" t="s">
        <v>144</v>
      </c>
      <c r="BO1317" t="s">
        <v>3292</v>
      </c>
      <c r="BQ1317">
        <v>1</v>
      </c>
      <c r="BT1317" s="51" t="s">
        <v>3293</v>
      </c>
      <c r="CB1317" s="51">
        <v>10.39</v>
      </c>
      <c r="CC1317" s="51">
        <v>10.39</v>
      </c>
      <c r="CD1317" s="51">
        <v>0.03</v>
      </c>
      <c r="CE1317" s="51">
        <v>3.5000000000000003E-2</v>
      </c>
      <c r="CF1317" s="51">
        <v>0.81799999999999995</v>
      </c>
      <c r="CG1317" t="b">
        <f t="shared" si="18"/>
        <v>1</v>
      </c>
    </row>
    <row r="1318" spans="1:85" hidden="1" x14ac:dyDescent="0.35">
      <c r="A1318" t="s">
        <v>1470</v>
      </c>
      <c r="B1318" t="s">
        <v>4257</v>
      </c>
      <c r="C1318" s="51">
        <v>1500.04</v>
      </c>
      <c r="D1318">
        <v>9.4</v>
      </c>
      <c r="E1318" s="68">
        <v>151.46199999999999</v>
      </c>
      <c r="F1318">
        <v>6.2949999999999999</v>
      </c>
      <c r="G1318" t="s">
        <v>3290</v>
      </c>
      <c r="I1318">
        <v>221.24</v>
      </c>
      <c r="J1318">
        <v>1500.0440000000001</v>
      </c>
      <c r="K1318" s="73">
        <v>154.61000000000001</v>
      </c>
      <c r="L1318">
        <v>5</v>
      </c>
      <c r="M1318">
        <v>1</v>
      </c>
      <c r="N1318" s="51" t="s">
        <v>4257</v>
      </c>
      <c r="O1318">
        <v>1.79</v>
      </c>
      <c r="P1318">
        <v>10</v>
      </c>
      <c r="Q1318">
        <v>9.4</v>
      </c>
      <c r="R1318">
        <v>1500.0409999999999</v>
      </c>
      <c r="S1318">
        <v>7.4</v>
      </c>
      <c r="T1318">
        <v>152.09200000000001</v>
      </c>
      <c r="U1318">
        <v>5.0359999999999996</v>
      </c>
      <c r="V1318">
        <v>100</v>
      </c>
      <c r="W1318">
        <v>1.087</v>
      </c>
      <c r="X1318">
        <v>1.0609999999999999</v>
      </c>
      <c r="Y1318">
        <v>22.16</v>
      </c>
      <c r="Z1318">
        <v>22.01</v>
      </c>
      <c r="AA1318">
        <v>0.60899999999999999</v>
      </c>
      <c r="AB1318">
        <v>0</v>
      </c>
      <c r="AC1318" t="b">
        <v>1</v>
      </c>
      <c r="AI1318">
        <v>1500.0409999999999</v>
      </c>
      <c r="AJ1318">
        <v>152.982</v>
      </c>
      <c r="AK1318">
        <v>1500.0440000000001</v>
      </c>
      <c r="AL1318">
        <v>153.90799999999999</v>
      </c>
      <c r="AM1318">
        <v>1.851</v>
      </c>
      <c r="AN1318">
        <v>7.66</v>
      </c>
      <c r="AO1318">
        <v>11.16</v>
      </c>
      <c r="AP1318">
        <v>0.59699999999999998</v>
      </c>
      <c r="AQ1318">
        <v>22.151</v>
      </c>
      <c r="AR1318">
        <v>3.22</v>
      </c>
      <c r="AS1318">
        <v>7.5039999999999996</v>
      </c>
      <c r="AT1318">
        <v>0.13</v>
      </c>
      <c r="AU1318">
        <v>0.224</v>
      </c>
      <c r="AV1318">
        <v>0.23799999999999999</v>
      </c>
      <c r="AW1318">
        <v>0</v>
      </c>
      <c r="AX1318">
        <v>1106412</v>
      </c>
      <c r="AY1318" t="b">
        <v>1</v>
      </c>
      <c r="AZ1318">
        <v>220.53700000000001</v>
      </c>
      <c r="BA1318">
        <v>1500.04</v>
      </c>
      <c r="BB1318">
        <v>9.4</v>
      </c>
      <c r="BC1318">
        <v>151.46199999999999</v>
      </c>
      <c r="BD1318">
        <v>6.2949999999999999</v>
      </c>
      <c r="BE1318">
        <v>1500.0440000000001</v>
      </c>
      <c r="BF1318">
        <v>154.61000000000001</v>
      </c>
      <c r="BG1318">
        <v>5</v>
      </c>
      <c r="BH1318">
        <v>3</v>
      </c>
      <c r="BI1318">
        <v>7.4</v>
      </c>
      <c r="BJ1318">
        <v>5.0359999999999996</v>
      </c>
      <c r="BK1318">
        <v>0.93400000000000005</v>
      </c>
      <c r="BM1318" t="s">
        <v>144</v>
      </c>
      <c r="BN1318" t="s">
        <v>144</v>
      </c>
      <c r="BO1318" t="s">
        <v>3292</v>
      </c>
      <c r="BQ1318">
        <v>1</v>
      </c>
      <c r="BT1318" s="51" t="s">
        <v>3293</v>
      </c>
      <c r="BV1318" t="s">
        <v>3294</v>
      </c>
      <c r="CB1318" s="51">
        <v>11.16</v>
      </c>
      <c r="CC1318" s="51">
        <v>11.16</v>
      </c>
      <c r="CD1318" s="51">
        <v>0.02</v>
      </c>
      <c r="CE1318" s="51">
        <v>4.3999999999999997E-2</v>
      </c>
      <c r="CF1318" s="51">
        <v>0.61299999999999999</v>
      </c>
      <c r="CG1318" t="b">
        <f t="shared" si="18"/>
        <v>1</v>
      </c>
    </row>
    <row r="1319" spans="1:85" hidden="1" x14ac:dyDescent="0.35">
      <c r="A1319" t="s">
        <v>1471</v>
      </c>
      <c r="B1319" t="s">
        <v>4258</v>
      </c>
      <c r="C1319">
        <v>1500.4749999999999</v>
      </c>
      <c r="D1319">
        <v>15.785</v>
      </c>
      <c r="E1319">
        <v>333.23099999999999</v>
      </c>
      <c r="F1319">
        <v>6.2949999999999999</v>
      </c>
      <c r="G1319" t="s">
        <v>2884</v>
      </c>
      <c r="I1319">
        <v>46.19</v>
      </c>
      <c r="J1319">
        <v>1500.4829999999999</v>
      </c>
      <c r="K1319" s="68">
        <v>339.21</v>
      </c>
      <c r="L1319">
        <v>7</v>
      </c>
      <c r="M1319">
        <v>3</v>
      </c>
      <c r="N1319" t="s">
        <v>4258</v>
      </c>
      <c r="O1319">
        <v>1.756</v>
      </c>
      <c r="P1319">
        <v>10</v>
      </c>
      <c r="Q1319">
        <v>15.785</v>
      </c>
      <c r="R1319">
        <v>1500.4760000000001</v>
      </c>
      <c r="S1319">
        <v>12.628</v>
      </c>
      <c r="T1319">
        <v>334.42700000000002</v>
      </c>
      <c r="U1319">
        <v>5.0359999999999996</v>
      </c>
      <c r="V1319">
        <v>100</v>
      </c>
      <c r="W1319">
        <v>0.76200000000000001</v>
      </c>
      <c r="X1319">
        <v>1.381</v>
      </c>
      <c r="Y1319">
        <v>21.68</v>
      </c>
      <c r="Z1319">
        <v>22.16</v>
      </c>
      <c r="AA1319">
        <v>0.61199999999999999</v>
      </c>
      <c r="AB1319">
        <v>0</v>
      </c>
      <c r="AC1319" t="b">
        <v>1</v>
      </c>
      <c r="BM1319" t="s">
        <v>3288</v>
      </c>
      <c r="BN1319" t="s">
        <v>3288</v>
      </c>
      <c r="BO1319" t="s">
        <v>2888</v>
      </c>
      <c r="BT1319"/>
      <c r="BU1319"/>
      <c r="BX1319"/>
      <c r="BZ1319"/>
      <c r="CA1319"/>
      <c r="CB1319"/>
      <c r="CC1319"/>
      <c r="CD1319">
        <v>0</v>
      </c>
      <c r="CE1319"/>
      <c r="CF1319">
        <v>0</v>
      </c>
    </row>
    <row r="1320" spans="1:85" hidden="1" x14ac:dyDescent="0.35">
      <c r="A1320" t="s">
        <v>1472</v>
      </c>
      <c r="B1320" t="s">
        <v>4259</v>
      </c>
      <c r="C1320">
        <v>1500.479</v>
      </c>
      <c r="D1320">
        <v>9.98</v>
      </c>
      <c r="E1320">
        <v>14.182</v>
      </c>
      <c r="F1320">
        <v>6.2949999999999999</v>
      </c>
      <c r="G1320" t="s">
        <v>2884</v>
      </c>
      <c r="I1320">
        <v>86.19</v>
      </c>
      <c r="J1320">
        <v>1500.4870000000001</v>
      </c>
      <c r="K1320" s="68">
        <v>19.21</v>
      </c>
      <c r="L1320">
        <v>8</v>
      </c>
      <c r="M1320">
        <v>3</v>
      </c>
      <c r="N1320" t="s">
        <v>4259</v>
      </c>
      <c r="O1320">
        <v>1.7490000000000001</v>
      </c>
      <c r="P1320">
        <v>10</v>
      </c>
      <c r="Q1320">
        <v>9.98</v>
      </c>
      <c r="R1320">
        <v>1500.481</v>
      </c>
      <c r="S1320">
        <v>7.98</v>
      </c>
      <c r="T1320">
        <v>15.186999999999999</v>
      </c>
      <c r="U1320">
        <v>5.0359999999999996</v>
      </c>
      <c r="V1320">
        <v>100</v>
      </c>
      <c r="W1320">
        <v>0.83799999999999997</v>
      </c>
      <c r="X1320">
        <v>1.391</v>
      </c>
      <c r="Y1320">
        <v>21.61</v>
      </c>
      <c r="Z1320">
        <v>22.16</v>
      </c>
      <c r="AA1320">
        <v>0.61199999999999999</v>
      </c>
      <c r="AB1320">
        <v>0</v>
      </c>
      <c r="AC1320" t="b">
        <v>1</v>
      </c>
      <c r="BM1320" t="s">
        <v>2887</v>
      </c>
      <c r="BN1320" t="s">
        <v>2887</v>
      </c>
      <c r="BO1320" t="s">
        <v>2888</v>
      </c>
      <c r="BT1320"/>
      <c r="BU1320"/>
      <c r="BX1320"/>
      <c r="BZ1320"/>
      <c r="CA1320"/>
      <c r="CB1320"/>
      <c r="CC1320"/>
      <c r="CD1320">
        <v>0</v>
      </c>
      <c r="CE1320"/>
      <c r="CF1320">
        <v>0</v>
      </c>
    </row>
    <row r="1321" spans="1:85" hidden="1" x14ac:dyDescent="0.35">
      <c r="A1321" t="s">
        <v>1473</v>
      </c>
      <c r="B1321" t="s">
        <v>4260</v>
      </c>
      <c r="C1321">
        <v>1500.491</v>
      </c>
      <c r="D1321">
        <v>52.73</v>
      </c>
      <c r="E1321">
        <v>319.54500000000002</v>
      </c>
      <c r="F1321">
        <v>70.962000000000003</v>
      </c>
      <c r="G1321" t="s">
        <v>2884</v>
      </c>
      <c r="I1321">
        <v>60</v>
      </c>
      <c r="J1321">
        <v>1500.499</v>
      </c>
      <c r="K1321" s="68">
        <v>353.00700000000001</v>
      </c>
      <c r="L1321">
        <v>0.746</v>
      </c>
      <c r="M1321">
        <v>1</v>
      </c>
      <c r="N1321" t="s">
        <v>4260</v>
      </c>
      <c r="O1321">
        <v>1.7390000000000001</v>
      </c>
      <c r="P1321">
        <v>0</v>
      </c>
      <c r="Q1321">
        <v>0</v>
      </c>
      <c r="R1321">
        <v>1500.499</v>
      </c>
      <c r="S1321">
        <v>0</v>
      </c>
      <c r="T1321">
        <v>353.00700000000001</v>
      </c>
      <c r="U1321">
        <v>0</v>
      </c>
      <c r="V1321">
        <v>0</v>
      </c>
      <c r="W1321">
        <v>0</v>
      </c>
      <c r="X1321">
        <v>0</v>
      </c>
      <c r="Y1321">
        <v>0</v>
      </c>
      <c r="Z1321">
        <v>0</v>
      </c>
      <c r="AA1321">
        <v>0</v>
      </c>
      <c r="AB1321">
        <v>0</v>
      </c>
      <c r="AC1321" t="b">
        <v>1</v>
      </c>
      <c r="AE1321">
        <v>0</v>
      </c>
      <c r="AF1321">
        <v>0</v>
      </c>
      <c r="AG1321">
        <v>0</v>
      </c>
      <c r="AH1321">
        <v>0</v>
      </c>
      <c r="AI1321">
        <v>0</v>
      </c>
      <c r="AJ1321">
        <v>0</v>
      </c>
      <c r="AK1321">
        <v>0</v>
      </c>
      <c r="AL1321">
        <v>0</v>
      </c>
      <c r="AM1321">
        <v>0</v>
      </c>
      <c r="AN1321">
        <v>0</v>
      </c>
      <c r="AO1321">
        <v>0</v>
      </c>
      <c r="AP1321">
        <v>0</v>
      </c>
      <c r="AQ1321">
        <v>0</v>
      </c>
      <c r="AR1321">
        <v>0</v>
      </c>
      <c r="AS1321">
        <v>0</v>
      </c>
      <c r="AT1321">
        <v>0</v>
      </c>
      <c r="AU1321">
        <v>0</v>
      </c>
      <c r="AV1321">
        <v>0</v>
      </c>
      <c r="AW1321">
        <v>0</v>
      </c>
      <c r="AX1321">
        <v>0</v>
      </c>
      <c r="AY1321" t="b">
        <v>0</v>
      </c>
      <c r="AZ1321">
        <v>0</v>
      </c>
      <c r="BI1321">
        <v>0</v>
      </c>
      <c r="BJ1321">
        <v>0</v>
      </c>
      <c r="BK1321">
        <v>0</v>
      </c>
      <c r="BM1321" t="s">
        <v>3345</v>
      </c>
      <c r="BN1321" t="s">
        <v>3288</v>
      </c>
      <c r="BO1321" t="s">
        <v>2888</v>
      </c>
      <c r="BT1321"/>
      <c r="BU1321"/>
      <c r="BX1321"/>
      <c r="BY1321" t="s">
        <v>2903</v>
      </c>
      <c r="BZ1321"/>
      <c r="CA1321"/>
      <c r="CB1321"/>
      <c r="CC1321"/>
      <c r="CD1321">
        <v>0</v>
      </c>
      <c r="CE1321"/>
      <c r="CF1321">
        <v>0</v>
      </c>
    </row>
    <row r="1322" spans="1:85" hidden="1" x14ac:dyDescent="0.35">
      <c r="A1322" t="s">
        <v>1474</v>
      </c>
      <c r="B1322" t="s">
        <v>4261</v>
      </c>
      <c r="C1322">
        <v>1500.508</v>
      </c>
      <c r="D1322">
        <v>62.996000000000002</v>
      </c>
      <c r="E1322">
        <v>146.37200000000001</v>
      </c>
      <c r="F1322">
        <v>85.010999999999996</v>
      </c>
      <c r="G1322" t="s">
        <v>2884</v>
      </c>
      <c r="I1322">
        <v>255</v>
      </c>
      <c r="J1322">
        <v>1500.5329999999999</v>
      </c>
      <c r="K1322" s="68">
        <v>187.99100000000001</v>
      </c>
      <c r="L1322">
        <v>0.70199999999999996</v>
      </c>
      <c r="M1322">
        <v>1</v>
      </c>
      <c r="N1322" t="s">
        <v>4261</v>
      </c>
      <c r="O1322">
        <v>1.73</v>
      </c>
      <c r="P1322">
        <v>0</v>
      </c>
      <c r="Q1322">
        <v>0</v>
      </c>
      <c r="R1322">
        <v>1500.5329999999999</v>
      </c>
      <c r="S1322">
        <v>0</v>
      </c>
      <c r="T1322">
        <v>187.99100000000001</v>
      </c>
      <c r="U1322">
        <v>0</v>
      </c>
      <c r="V1322">
        <v>0</v>
      </c>
      <c r="W1322">
        <v>0</v>
      </c>
      <c r="X1322">
        <v>0</v>
      </c>
      <c r="Y1322">
        <v>0</v>
      </c>
      <c r="Z1322">
        <v>0</v>
      </c>
      <c r="AA1322">
        <v>0</v>
      </c>
      <c r="AB1322">
        <v>0</v>
      </c>
      <c r="AC1322" t="b">
        <v>1</v>
      </c>
      <c r="AE1322">
        <v>0</v>
      </c>
      <c r="AF1322">
        <v>0</v>
      </c>
      <c r="AG1322">
        <v>0</v>
      </c>
      <c r="AH1322">
        <v>0</v>
      </c>
      <c r="AI1322">
        <v>0</v>
      </c>
      <c r="AJ1322">
        <v>0</v>
      </c>
      <c r="AK1322">
        <v>0</v>
      </c>
      <c r="AL1322">
        <v>0</v>
      </c>
      <c r="AM1322">
        <v>0</v>
      </c>
      <c r="AN1322">
        <v>0</v>
      </c>
      <c r="AO1322">
        <v>0</v>
      </c>
      <c r="AP1322">
        <v>0</v>
      </c>
      <c r="AQ1322">
        <v>0</v>
      </c>
      <c r="AR1322">
        <v>0</v>
      </c>
      <c r="AS1322">
        <v>0</v>
      </c>
      <c r="AT1322">
        <v>0</v>
      </c>
      <c r="AU1322">
        <v>0</v>
      </c>
      <c r="AV1322">
        <v>0</v>
      </c>
      <c r="AW1322">
        <v>0</v>
      </c>
      <c r="AX1322">
        <v>0</v>
      </c>
      <c r="AY1322" t="b">
        <v>0</v>
      </c>
      <c r="AZ1322">
        <v>0</v>
      </c>
      <c r="BI1322">
        <v>0</v>
      </c>
      <c r="BJ1322">
        <v>0</v>
      </c>
      <c r="BK1322">
        <v>0</v>
      </c>
      <c r="BM1322" t="s">
        <v>2905</v>
      </c>
      <c r="BN1322" t="s">
        <v>2887</v>
      </c>
      <c r="BO1322" t="s">
        <v>2888</v>
      </c>
      <c r="BT1322"/>
      <c r="BU1322"/>
      <c r="BX1322"/>
      <c r="BY1322" t="s">
        <v>2903</v>
      </c>
      <c r="BZ1322"/>
      <c r="CA1322"/>
      <c r="CB1322"/>
      <c r="CC1322"/>
      <c r="CD1322">
        <v>0</v>
      </c>
      <c r="CE1322"/>
      <c r="CF1322">
        <v>0</v>
      </c>
    </row>
    <row r="1323" spans="1:85" hidden="1" x14ac:dyDescent="0.35">
      <c r="A1323" t="s">
        <v>1475</v>
      </c>
      <c r="B1323" t="s">
        <v>4262</v>
      </c>
      <c r="C1323">
        <v>1518.479</v>
      </c>
      <c r="D1323">
        <v>50.14</v>
      </c>
      <c r="E1323">
        <v>199.17099999999999</v>
      </c>
      <c r="F1323">
        <v>102.99299999999999</v>
      </c>
      <c r="G1323" t="s">
        <v>2884</v>
      </c>
      <c r="I1323">
        <v>330</v>
      </c>
      <c r="J1323">
        <v>1518.5070000000001</v>
      </c>
      <c r="K1323" s="68">
        <v>257.298</v>
      </c>
      <c r="L1323">
        <v>0.70599999999999996</v>
      </c>
      <c r="M1323">
        <v>1</v>
      </c>
      <c r="N1323" t="s">
        <v>4262</v>
      </c>
      <c r="O1323">
        <v>1.792</v>
      </c>
      <c r="P1323">
        <v>0</v>
      </c>
      <c r="Q1323">
        <v>0</v>
      </c>
      <c r="R1323">
        <v>1518.5070000000001</v>
      </c>
      <c r="S1323">
        <v>0</v>
      </c>
      <c r="T1323">
        <v>257.298</v>
      </c>
      <c r="U1323">
        <v>0</v>
      </c>
      <c r="V1323">
        <v>0</v>
      </c>
      <c r="W1323">
        <v>0</v>
      </c>
      <c r="X1323">
        <v>0</v>
      </c>
      <c r="Y1323">
        <v>0</v>
      </c>
      <c r="Z1323">
        <v>0</v>
      </c>
      <c r="AA1323">
        <v>0</v>
      </c>
      <c r="AB1323">
        <v>0</v>
      </c>
      <c r="AC1323" t="b">
        <v>1</v>
      </c>
      <c r="AE1323">
        <v>0</v>
      </c>
      <c r="AF1323">
        <v>0</v>
      </c>
      <c r="AG1323">
        <v>0</v>
      </c>
      <c r="AH1323">
        <v>0</v>
      </c>
      <c r="AI1323">
        <v>0</v>
      </c>
      <c r="AJ1323">
        <v>0</v>
      </c>
      <c r="AK1323">
        <v>0</v>
      </c>
      <c r="AL1323">
        <v>0</v>
      </c>
      <c r="AM1323">
        <v>0</v>
      </c>
      <c r="AN1323">
        <v>0</v>
      </c>
      <c r="AO1323">
        <v>0</v>
      </c>
      <c r="AP1323">
        <v>0</v>
      </c>
      <c r="AQ1323">
        <v>0</v>
      </c>
      <c r="AR1323">
        <v>0</v>
      </c>
      <c r="AS1323">
        <v>0</v>
      </c>
      <c r="AT1323">
        <v>0</v>
      </c>
      <c r="AU1323">
        <v>0</v>
      </c>
      <c r="AV1323">
        <v>0</v>
      </c>
      <c r="AW1323">
        <v>0</v>
      </c>
      <c r="AX1323">
        <v>0</v>
      </c>
      <c r="AY1323" t="b">
        <v>0</v>
      </c>
      <c r="AZ1323">
        <v>0</v>
      </c>
      <c r="BI1323">
        <v>0</v>
      </c>
      <c r="BJ1323">
        <v>0</v>
      </c>
      <c r="BK1323">
        <v>0</v>
      </c>
      <c r="BM1323" t="s">
        <v>2887</v>
      </c>
      <c r="BN1323" t="s">
        <v>3345</v>
      </c>
      <c r="BO1323" t="s">
        <v>2888</v>
      </c>
      <c r="BT1323"/>
      <c r="BU1323"/>
      <c r="BX1323"/>
      <c r="BY1323" t="s">
        <v>2903</v>
      </c>
      <c r="BZ1323"/>
      <c r="CA1323"/>
      <c r="CB1323"/>
      <c r="CC1323"/>
      <c r="CD1323">
        <v>0</v>
      </c>
      <c r="CE1323"/>
      <c r="CF1323">
        <v>0</v>
      </c>
    </row>
    <row r="1324" spans="1:85" hidden="1" x14ac:dyDescent="0.35">
      <c r="A1324" t="s">
        <v>1476</v>
      </c>
      <c r="B1324" t="s">
        <v>4263</v>
      </c>
      <c r="C1324">
        <v>1518.5139999999999</v>
      </c>
      <c r="D1324">
        <v>24.265000000000001</v>
      </c>
      <c r="E1324">
        <v>303.61799999999999</v>
      </c>
      <c r="F1324">
        <v>6.2949999999999999</v>
      </c>
      <c r="G1324" t="s">
        <v>2884</v>
      </c>
      <c r="I1324">
        <v>18.760000000000002</v>
      </c>
      <c r="J1324">
        <v>1518.5250000000001</v>
      </c>
      <c r="K1324" s="68">
        <v>306.06</v>
      </c>
      <c r="L1324">
        <v>8</v>
      </c>
      <c r="M1324">
        <v>3</v>
      </c>
      <c r="N1324" t="s">
        <v>4263</v>
      </c>
      <c r="O1324">
        <v>1.7410000000000001</v>
      </c>
      <c r="P1324">
        <v>10</v>
      </c>
      <c r="Q1324">
        <v>24.265000000000001</v>
      </c>
      <c r="R1324">
        <v>1518.5160000000001</v>
      </c>
      <c r="S1324">
        <v>19.411999999999999</v>
      </c>
      <c r="T1324">
        <v>304.10700000000003</v>
      </c>
      <c r="U1324">
        <v>5.0359999999999996</v>
      </c>
      <c r="V1324">
        <v>100</v>
      </c>
      <c r="W1324">
        <v>0.58699999999999997</v>
      </c>
      <c r="X1324">
        <v>1.51</v>
      </c>
      <c r="Y1324">
        <v>22.6</v>
      </c>
      <c r="Z1324">
        <v>22.4</v>
      </c>
      <c r="AA1324">
        <v>0.61699999999999999</v>
      </c>
      <c r="AB1324">
        <v>0</v>
      </c>
      <c r="AC1324" t="b">
        <v>1</v>
      </c>
      <c r="BM1324" t="s">
        <v>3345</v>
      </c>
      <c r="BN1324" t="s">
        <v>3345</v>
      </c>
      <c r="BO1324" t="s">
        <v>2888</v>
      </c>
      <c r="BT1324"/>
      <c r="BU1324"/>
      <c r="BX1324"/>
      <c r="BZ1324"/>
      <c r="CA1324"/>
      <c r="CB1324"/>
      <c r="CC1324"/>
      <c r="CD1324">
        <v>0</v>
      </c>
      <c r="CE1324"/>
      <c r="CF1324">
        <v>0</v>
      </c>
    </row>
    <row r="1325" spans="1:85" hidden="1" x14ac:dyDescent="0.35">
      <c r="A1325" t="s">
        <v>1477</v>
      </c>
      <c r="B1325" t="s">
        <v>4264</v>
      </c>
      <c r="C1325" s="51">
        <v>1524.623</v>
      </c>
      <c r="D1325">
        <v>42.387999999999998</v>
      </c>
      <c r="E1325" s="68">
        <v>215.05500000000001</v>
      </c>
      <c r="F1325">
        <v>10.535</v>
      </c>
      <c r="G1325" t="s">
        <v>3339</v>
      </c>
      <c r="I1325">
        <v>293.81</v>
      </c>
      <c r="J1325">
        <v>1524.64</v>
      </c>
      <c r="K1325" s="73">
        <v>220.96</v>
      </c>
      <c r="L1325">
        <v>7</v>
      </c>
      <c r="M1325">
        <v>3</v>
      </c>
      <c r="N1325" s="51" t="s">
        <v>4264</v>
      </c>
      <c r="O1325">
        <v>1.845</v>
      </c>
      <c r="P1325">
        <v>10</v>
      </c>
      <c r="Q1325">
        <v>42.387999999999998</v>
      </c>
      <c r="R1325">
        <v>1524.626</v>
      </c>
      <c r="S1325">
        <v>33.909999999999997</v>
      </c>
      <c r="T1325">
        <v>216.23599999999999</v>
      </c>
      <c r="U1325">
        <v>8.4280000000000008</v>
      </c>
      <c r="V1325">
        <v>100</v>
      </c>
      <c r="W1325">
        <v>0.627</v>
      </c>
      <c r="X1325">
        <v>1.532</v>
      </c>
      <c r="Y1325">
        <v>22.4</v>
      </c>
      <c r="Z1325">
        <v>22.305</v>
      </c>
      <c r="AA1325">
        <v>0.61499999999999999</v>
      </c>
      <c r="AB1325">
        <v>0</v>
      </c>
      <c r="AC1325" t="b">
        <v>1</v>
      </c>
      <c r="AI1325">
        <v>1524.626</v>
      </c>
      <c r="AJ1325">
        <v>216.69800000000001</v>
      </c>
      <c r="AK1325">
        <v>1524.64</v>
      </c>
      <c r="AL1325">
        <v>219.94200000000001</v>
      </c>
      <c r="AM1325">
        <v>6.4880000000000004</v>
      </c>
      <c r="AN1325">
        <v>28.01</v>
      </c>
      <c r="AO1325">
        <v>14.81</v>
      </c>
      <c r="AP1325">
        <v>1.3939999999999999</v>
      </c>
      <c r="AQ1325">
        <v>22.318999999999999</v>
      </c>
      <c r="AR1325">
        <v>5.5839999999999996</v>
      </c>
      <c r="AS1325">
        <v>16.57</v>
      </c>
      <c r="AT1325">
        <v>9.7000000000000003E-2</v>
      </c>
      <c r="AU1325">
        <v>0.17199999999999999</v>
      </c>
      <c r="AV1325">
        <v>0.17799999999999999</v>
      </c>
      <c r="AW1325">
        <v>0</v>
      </c>
      <c r="AX1325">
        <v>1109785</v>
      </c>
      <c r="AY1325" t="b">
        <v>1</v>
      </c>
      <c r="AZ1325">
        <v>292.78899999999999</v>
      </c>
      <c r="BI1325">
        <v>33.909999999999997</v>
      </c>
      <c r="BJ1325">
        <v>8.4280000000000008</v>
      </c>
      <c r="BK1325">
        <v>1.377</v>
      </c>
      <c r="BM1325" t="s">
        <v>144</v>
      </c>
      <c r="BN1325" t="s">
        <v>144</v>
      </c>
      <c r="BO1325" t="s">
        <v>3341</v>
      </c>
      <c r="BQ1325">
        <v>1</v>
      </c>
      <c r="BT1325" t="s">
        <v>3293</v>
      </c>
      <c r="BU1325"/>
      <c r="BZ1325"/>
      <c r="CA1325"/>
      <c r="CB1325">
        <v>14.81</v>
      </c>
      <c r="CC1325">
        <v>14.81</v>
      </c>
      <c r="CD1325">
        <v>8.9999999999999993E-3</v>
      </c>
      <c r="CE1325">
        <v>1.9E-2</v>
      </c>
      <c r="CF1325">
        <v>0.77900000000000003</v>
      </c>
      <c r="CG1325" t="b">
        <f>IF(CE1325*100&lt;CC1325,TRUE,FALSE)</f>
        <v>1</v>
      </c>
    </row>
    <row r="1326" spans="1:85" hidden="1" x14ac:dyDescent="0.35">
      <c r="A1326" t="s">
        <v>1478</v>
      </c>
      <c r="B1326" t="s">
        <v>4265</v>
      </c>
      <c r="C1326">
        <v>1534.577</v>
      </c>
      <c r="D1326">
        <v>14.352</v>
      </c>
      <c r="E1326">
        <v>165.43299999999999</v>
      </c>
      <c r="F1326">
        <v>6.2949999999999999</v>
      </c>
      <c r="G1326" t="s">
        <v>2884</v>
      </c>
      <c r="I1326">
        <v>246.19</v>
      </c>
      <c r="J1326">
        <v>1534.585</v>
      </c>
      <c r="K1326" s="68">
        <v>171.37</v>
      </c>
      <c r="L1326">
        <v>9</v>
      </c>
      <c r="M1326">
        <v>3</v>
      </c>
      <c r="N1326" t="s">
        <v>4265</v>
      </c>
      <c r="O1326">
        <v>1.756</v>
      </c>
      <c r="P1326">
        <v>10</v>
      </c>
      <c r="Q1326">
        <v>14.352</v>
      </c>
      <c r="R1326">
        <v>1534.579</v>
      </c>
      <c r="S1326">
        <v>11.481999999999999</v>
      </c>
      <c r="T1326">
        <v>166.62</v>
      </c>
      <c r="U1326">
        <v>5.0359999999999996</v>
      </c>
      <c r="V1326">
        <v>100</v>
      </c>
      <c r="W1326">
        <v>0.80600000000000005</v>
      </c>
      <c r="X1326">
        <v>1.71</v>
      </c>
      <c r="Y1326">
        <v>22.895</v>
      </c>
      <c r="Z1326">
        <v>22.355</v>
      </c>
      <c r="AA1326">
        <v>0.61599999999999999</v>
      </c>
      <c r="AB1326">
        <v>0</v>
      </c>
      <c r="AC1326" t="b">
        <v>1</v>
      </c>
      <c r="BM1326" t="s">
        <v>2887</v>
      </c>
      <c r="BN1326" t="s">
        <v>2887</v>
      </c>
      <c r="BO1326" t="s">
        <v>2888</v>
      </c>
      <c r="BT1326"/>
      <c r="BU1326"/>
      <c r="BX1326"/>
      <c r="BZ1326"/>
      <c r="CA1326"/>
      <c r="CB1326"/>
      <c r="CC1326"/>
      <c r="CD1326">
        <v>0</v>
      </c>
      <c r="CE1326"/>
      <c r="CF1326">
        <v>0</v>
      </c>
    </row>
    <row r="1327" spans="1:85" hidden="1" x14ac:dyDescent="0.35">
      <c r="A1327" t="s">
        <v>1479</v>
      </c>
      <c r="B1327" t="s">
        <v>4266</v>
      </c>
      <c r="C1327">
        <v>1534.604</v>
      </c>
      <c r="D1327">
        <v>53.594999999999999</v>
      </c>
      <c r="E1327">
        <v>155.59</v>
      </c>
      <c r="F1327">
        <v>54.152000000000001</v>
      </c>
      <c r="G1327" t="s">
        <v>2884</v>
      </c>
      <c r="I1327">
        <v>255</v>
      </c>
      <c r="J1327">
        <v>1534.634</v>
      </c>
      <c r="K1327" s="68">
        <v>180.173</v>
      </c>
      <c r="L1327">
        <v>0.71699999999999997</v>
      </c>
      <c r="M1327">
        <v>1</v>
      </c>
      <c r="N1327" t="s">
        <v>4266</v>
      </c>
      <c r="O1327">
        <v>1.758</v>
      </c>
      <c r="P1327">
        <v>0</v>
      </c>
      <c r="Q1327">
        <v>0</v>
      </c>
      <c r="R1327">
        <v>1534.634</v>
      </c>
      <c r="S1327">
        <v>0</v>
      </c>
      <c r="T1327">
        <v>180.173</v>
      </c>
      <c r="U1327">
        <v>0</v>
      </c>
      <c r="V1327">
        <v>0</v>
      </c>
      <c r="W1327">
        <v>0</v>
      </c>
      <c r="X1327">
        <v>0</v>
      </c>
      <c r="Y1327">
        <v>0</v>
      </c>
      <c r="Z1327">
        <v>0</v>
      </c>
      <c r="AA1327">
        <v>0</v>
      </c>
      <c r="AB1327">
        <v>0</v>
      </c>
      <c r="AC1327" t="b">
        <v>1</v>
      </c>
      <c r="AE1327">
        <v>0</v>
      </c>
      <c r="AF1327">
        <v>0</v>
      </c>
      <c r="AG1327">
        <v>0</v>
      </c>
      <c r="AH1327">
        <v>0</v>
      </c>
      <c r="AI1327">
        <v>0</v>
      </c>
      <c r="AJ1327">
        <v>0</v>
      </c>
      <c r="AK1327">
        <v>0</v>
      </c>
      <c r="AL1327">
        <v>0</v>
      </c>
      <c r="AM1327">
        <v>0</v>
      </c>
      <c r="AN1327">
        <v>0</v>
      </c>
      <c r="AO1327">
        <v>0</v>
      </c>
      <c r="AP1327">
        <v>0</v>
      </c>
      <c r="AQ1327">
        <v>0</v>
      </c>
      <c r="AR1327">
        <v>0</v>
      </c>
      <c r="AS1327">
        <v>0</v>
      </c>
      <c r="AT1327">
        <v>0</v>
      </c>
      <c r="AU1327">
        <v>0</v>
      </c>
      <c r="AV1327">
        <v>0</v>
      </c>
      <c r="AW1327">
        <v>0</v>
      </c>
      <c r="AX1327">
        <v>0</v>
      </c>
      <c r="AY1327" t="b">
        <v>0</v>
      </c>
      <c r="AZ1327">
        <v>0</v>
      </c>
      <c r="BI1327">
        <v>0</v>
      </c>
      <c r="BJ1327">
        <v>0</v>
      </c>
      <c r="BK1327">
        <v>0</v>
      </c>
      <c r="BM1327" t="s">
        <v>2905</v>
      </c>
      <c r="BN1327" t="s">
        <v>2887</v>
      </c>
      <c r="BO1327" t="s">
        <v>2888</v>
      </c>
      <c r="BT1327"/>
      <c r="BU1327"/>
      <c r="BX1327"/>
      <c r="BY1327" t="s">
        <v>2903</v>
      </c>
      <c r="BZ1327"/>
      <c r="CA1327"/>
      <c r="CB1327"/>
      <c r="CC1327"/>
      <c r="CD1327">
        <v>0</v>
      </c>
      <c r="CE1327"/>
      <c r="CF1327">
        <v>0</v>
      </c>
    </row>
    <row r="1328" spans="1:85" hidden="1" x14ac:dyDescent="0.35">
      <c r="A1328" t="s">
        <v>1480</v>
      </c>
      <c r="B1328" t="s">
        <v>4267</v>
      </c>
      <c r="C1328">
        <v>1551.672</v>
      </c>
      <c r="D1328">
        <v>16.167999999999999</v>
      </c>
      <c r="E1328">
        <v>321.23</v>
      </c>
      <c r="F1328">
        <v>8.3109999999999999</v>
      </c>
      <c r="G1328" t="s">
        <v>2884</v>
      </c>
      <c r="I1328">
        <v>46.19</v>
      </c>
      <c r="J1328">
        <v>1551.68</v>
      </c>
      <c r="K1328" s="68">
        <v>329.27</v>
      </c>
      <c r="L1328">
        <v>5</v>
      </c>
      <c r="M1328">
        <v>3</v>
      </c>
      <c r="N1328" t="s">
        <v>4267</v>
      </c>
      <c r="O1328">
        <v>1.7949999999999999</v>
      </c>
      <c r="P1328">
        <v>10</v>
      </c>
      <c r="Q1328">
        <v>16.167999999999999</v>
      </c>
      <c r="R1328">
        <v>1551.674</v>
      </c>
      <c r="S1328">
        <v>12.933999999999999</v>
      </c>
      <c r="T1328">
        <v>322.83800000000002</v>
      </c>
      <c r="U1328">
        <v>6.649</v>
      </c>
      <c r="V1328">
        <v>100</v>
      </c>
      <c r="W1328">
        <v>0.93400000000000005</v>
      </c>
      <c r="X1328">
        <v>1.26</v>
      </c>
      <c r="Y1328">
        <v>21.9</v>
      </c>
      <c r="Z1328">
        <v>22.31</v>
      </c>
      <c r="AA1328">
        <v>0.61499999999999999</v>
      </c>
      <c r="AB1328">
        <v>0</v>
      </c>
      <c r="AC1328" t="b">
        <v>1</v>
      </c>
      <c r="BM1328" t="s">
        <v>2887</v>
      </c>
      <c r="BN1328" t="s">
        <v>2887</v>
      </c>
      <c r="BO1328" t="s">
        <v>2888</v>
      </c>
      <c r="BT1328"/>
      <c r="BU1328"/>
      <c r="BX1328"/>
      <c r="BZ1328"/>
      <c r="CA1328"/>
      <c r="CB1328"/>
      <c r="CC1328"/>
      <c r="CD1328">
        <v>0</v>
      </c>
      <c r="CE1328"/>
      <c r="CF1328">
        <v>0</v>
      </c>
    </row>
    <row r="1329" spans="1:85" hidden="1" x14ac:dyDescent="0.35">
      <c r="A1329" t="s">
        <v>1481</v>
      </c>
      <c r="B1329" t="s">
        <v>4268</v>
      </c>
      <c r="C1329">
        <v>1551.671</v>
      </c>
      <c r="D1329">
        <v>21.082000000000001</v>
      </c>
      <c r="E1329">
        <v>17.638000000000002</v>
      </c>
      <c r="F1329">
        <v>8.5540000000000003</v>
      </c>
      <c r="G1329" t="s">
        <v>2884</v>
      </c>
      <c r="I1329">
        <v>96.29</v>
      </c>
      <c r="J1329">
        <v>1551.682</v>
      </c>
      <c r="K1329" s="68">
        <v>19.37</v>
      </c>
      <c r="L1329">
        <v>6</v>
      </c>
      <c r="M1329">
        <v>3</v>
      </c>
      <c r="N1329" t="s">
        <v>4268</v>
      </c>
      <c r="O1329">
        <v>1.7909999999999999</v>
      </c>
      <c r="P1329">
        <v>10</v>
      </c>
      <c r="Q1329">
        <v>21.082000000000001</v>
      </c>
      <c r="R1329">
        <v>1551.673</v>
      </c>
      <c r="S1329">
        <v>16.866</v>
      </c>
      <c r="T1329">
        <v>17.984000000000002</v>
      </c>
      <c r="U1329">
        <v>6.843</v>
      </c>
      <c r="V1329">
        <v>100</v>
      </c>
      <c r="W1329">
        <v>0.81699999999999995</v>
      </c>
      <c r="X1329">
        <v>1.3129999999999999</v>
      </c>
      <c r="Y1329">
        <v>22.2</v>
      </c>
      <c r="Z1329">
        <v>22.31</v>
      </c>
      <c r="AA1329">
        <v>0.61499999999999999</v>
      </c>
      <c r="AB1329">
        <v>0</v>
      </c>
      <c r="AC1329" t="b">
        <v>1</v>
      </c>
      <c r="BM1329" t="s">
        <v>2887</v>
      </c>
      <c r="BN1329" t="s">
        <v>2887</v>
      </c>
      <c r="BO1329" t="s">
        <v>2888</v>
      </c>
      <c r="BT1329"/>
      <c r="BU1329"/>
      <c r="BX1329"/>
      <c r="BZ1329"/>
      <c r="CA1329"/>
      <c r="CB1329"/>
      <c r="CC1329"/>
      <c r="CD1329">
        <v>0</v>
      </c>
      <c r="CE1329"/>
      <c r="CF1329">
        <v>0</v>
      </c>
    </row>
    <row r="1330" spans="1:85" hidden="1" x14ac:dyDescent="0.35">
      <c r="A1330" t="s">
        <v>1482</v>
      </c>
      <c r="B1330" t="s">
        <v>4269</v>
      </c>
      <c r="C1330">
        <v>1551.7049999999999</v>
      </c>
      <c r="D1330">
        <v>64.126000000000005</v>
      </c>
      <c r="E1330">
        <v>324.51299999999998</v>
      </c>
      <c r="F1330">
        <v>66.653000000000006</v>
      </c>
      <c r="G1330" t="s">
        <v>2884</v>
      </c>
      <c r="I1330">
        <v>75</v>
      </c>
      <c r="J1330">
        <v>1551.722</v>
      </c>
      <c r="K1330" s="68">
        <v>358.05099999999999</v>
      </c>
      <c r="L1330">
        <v>0.71099999999999997</v>
      </c>
      <c r="M1330">
        <v>1</v>
      </c>
      <c r="N1330" t="s">
        <v>4269</v>
      </c>
      <c r="O1330">
        <v>1.76</v>
      </c>
      <c r="P1330">
        <v>0</v>
      </c>
      <c r="Q1330">
        <v>0</v>
      </c>
      <c r="R1330">
        <v>1551.722</v>
      </c>
      <c r="S1330">
        <v>0</v>
      </c>
      <c r="T1330">
        <v>358.05099999999999</v>
      </c>
      <c r="U1330">
        <v>0</v>
      </c>
      <c r="V1330">
        <v>0</v>
      </c>
      <c r="W1330">
        <v>0</v>
      </c>
      <c r="X1330">
        <v>0</v>
      </c>
      <c r="Y1330">
        <v>0</v>
      </c>
      <c r="Z1330">
        <v>0</v>
      </c>
      <c r="AA1330">
        <v>0</v>
      </c>
      <c r="AB1330">
        <v>0</v>
      </c>
      <c r="AC1330" t="b">
        <v>1</v>
      </c>
      <c r="AE1330">
        <v>0</v>
      </c>
      <c r="AF1330">
        <v>0</v>
      </c>
      <c r="AG1330">
        <v>0</v>
      </c>
      <c r="AH1330">
        <v>0</v>
      </c>
      <c r="AI1330">
        <v>0</v>
      </c>
      <c r="AJ1330">
        <v>0</v>
      </c>
      <c r="AK1330">
        <v>0</v>
      </c>
      <c r="AL1330">
        <v>0</v>
      </c>
      <c r="AM1330">
        <v>0</v>
      </c>
      <c r="AN1330">
        <v>0</v>
      </c>
      <c r="AO1330">
        <v>0</v>
      </c>
      <c r="AP1330">
        <v>0</v>
      </c>
      <c r="AQ1330">
        <v>0</v>
      </c>
      <c r="AR1330">
        <v>0</v>
      </c>
      <c r="AS1330">
        <v>0</v>
      </c>
      <c r="AT1330">
        <v>0</v>
      </c>
      <c r="AU1330">
        <v>0</v>
      </c>
      <c r="AV1330">
        <v>0</v>
      </c>
      <c r="AW1330">
        <v>0</v>
      </c>
      <c r="AX1330">
        <v>0</v>
      </c>
      <c r="AY1330" t="b">
        <v>0</v>
      </c>
      <c r="AZ1330">
        <v>0</v>
      </c>
      <c r="BI1330">
        <v>0</v>
      </c>
      <c r="BJ1330">
        <v>0</v>
      </c>
      <c r="BK1330">
        <v>0</v>
      </c>
      <c r="BM1330" t="s">
        <v>3345</v>
      </c>
      <c r="BN1330" t="s">
        <v>3288</v>
      </c>
      <c r="BO1330" t="s">
        <v>2888</v>
      </c>
      <c r="BT1330"/>
      <c r="BU1330"/>
      <c r="BX1330"/>
      <c r="BY1330" t="s">
        <v>2903</v>
      </c>
      <c r="BZ1330"/>
      <c r="CA1330"/>
      <c r="CB1330"/>
      <c r="CC1330"/>
      <c r="CD1330">
        <v>0</v>
      </c>
      <c r="CE1330"/>
      <c r="CF1330">
        <v>0</v>
      </c>
    </row>
    <row r="1331" spans="1:85" hidden="1" x14ac:dyDescent="0.35">
      <c r="A1331" t="s">
        <v>1483</v>
      </c>
      <c r="B1331" t="s">
        <v>4270</v>
      </c>
      <c r="C1331">
        <v>1551.7149999999999</v>
      </c>
      <c r="D1331">
        <v>20.507999999999999</v>
      </c>
      <c r="E1331">
        <v>16.143000000000001</v>
      </c>
      <c r="F1331">
        <v>6.2949999999999999</v>
      </c>
      <c r="G1331" t="s">
        <v>2884</v>
      </c>
      <c r="I1331">
        <v>98.76</v>
      </c>
      <c r="J1331">
        <v>1551.723</v>
      </c>
      <c r="K1331" s="68">
        <v>21.81</v>
      </c>
      <c r="L1331">
        <v>7</v>
      </c>
      <c r="M1331">
        <v>3</v>
      </c>
      <c r="N1331" t="s">
        <v>4270</v>
      </c>
      <c r="O1331">
        <v>1.72</v>
      </c>
      <c r="P1331">
        <v>10</v>
      </c>
      <c r="Q1331">
        <v>20.507999999999999</v>
      </c>
      <c r="R1331">
        <v>1551.7170000000001</v>
      </c>
      <c r="S1331">
        <v>16.405999999999999</v>
      </c>
      <c r="T1331">
        <v>17.277000000000001</v>
      </c>
      <c r="U1331">
        <v>5.0359999999999996</v>
      </c>
      <c r="V1331">
        <v>100</v>
      </c>
      <c r="W1331">
        <v>0.67400000000000004</v>
      </c>
      <c r="X1331">
        <v>1.3</v>
      </c>
      <c r="Y1331">
        <v>22.38</v>
      </c>
      <c r="Z1331">
        <v>22.31</v>
      </c>
      <c r="AA1331">
        <v>0.61499999999999999</v>
      </c>
      <c r="AB1331">
        <v>0</v>
      </c>
      <c r="AC1331" t="b">
        <v>1</v>
      </c>
      <c r="BM1331" t="s">
        <v>2887</v>
      </c>
      <c r="BN1331" t="s">
        <v>2887</v>
      </c>
      <c r="BO1331" t="s">
        <v>2888</v>
      </c>
      <c r="BT1331"/>
      <c r="BU1331"/>
      <c r="BX1331"/>
      <c r="BZ1331"/>
      <c r="CA1331"/>
      <c r="CB1331"/>
      <c r="CC1331"/>
      <c r="CD1331">
        <v>0</v>
      </c>
      <c r="CE1331"/>
      <c r="CF1331">
        <v>0</v>
      </c>
    </row>
    <row r="1332" spans="1:85" hidden="1" x14ac:dyDescent="0.35">
      <c r="A1332" t="s">
        <v>1484</v>
      </c>
      <c r="B1332" t="s">
        <v>4271</v>
      </c>
      <c r="C1332">
        <v>1569.674</v>
      </c>
      <c r="D1332">
        <v>61.113</v>
      </c>
      <c r="E1332">
        <v>303.16500000000002</v>
      </c>
      <c r="F1332">
        <v>105.471</v>
      </c>
      <c r="G1332" t="s">
        <v>2884</v>
      </c>
      <c r="I1332">
        <v>90</v>
      </c>
      <c r="J1332">
        <v>1569.703</v>
      </c>
      <c r="K1332" s="68">
        <v>6.49</v>
      </c>
      <c r="L1332">
        <v>0.75600000000000001</v>
      </c>
      <c r="M1332">
        <v>1</v>
      </c>
      <c r="N1332" t="s">
        <v>4271</v>
      </c>
      <c r="O1332">
        <v>1.7909999999999999</v>
      </c>
      <c r="P1332">
        <v>0</v>
      </c>
      <c r="Q1332">
        <v>0</v>
      </c>
      <c r="R1332">
        <v>1569.703</v>
      </c>
      <c r="S1332">
        <v>0</v>
      </c>
      <c r="T1332">
        <v>6.49</v>
      </c>
      <c r="U1332">
        <v>0</v>
      </c>
      <c r="V1332">
        <v>0</v>
      </c>
      <c r="W1332">
        <v>0</v>
      </c>
      <c r="X1332">
        <v>0</v>
      </c>
      <c r="Y1332">
        <v>0</v>
      </c>
      <c r="Z1332">
        <v>0</v>
      </c>
      <c r="AA1332">
        <v>0</v>
      </c>
      <c r="AB1332">
        <v>0</v>
      </c>
      <c r="AC1332" t="b">
        <v>1</v>
      </c>
      <c r="AE1332">
        <v>0</v>
      </c>
      <c r="AF1332">
        <v>0</v>
      </c>
      <c r="AG1332">
        <v>0</v>
      </c>
      <c r="AH1332">
        <v>0</v>
      </c>
      <c r="AI1332">
        <v>0</v>
      </c>
      <c r="AJ1332">
        <v>0</v>
      </c>
      <c r="AK1332">
        <v>0</v>
      </c>
      <c r="AL1332">
        <v>0</v>
      </c>
      <c r="AM1332">
        <v>0</v>
      </c>
      <c r="AN1332">
        <v>0</v>
      </c>
      <c r="AO1332">
        <v>0</v>
      </c>
      <c r="AP1332">
        <v>0</v>
      </c>
      <c r="AQ1332">
        <v>0</v>
      </c>
      <c r="AR1332">
        <v>0</v>
      </c>
      <c r="AS1332">
        <v>0</v>
      </c>
      <c r="AT1332">
        <v>0</v>
      </c>
      <c r="AU1332">
        <v>0</v>
      </c>
      <c r="AV1332">
        <v>0</v>
      </c>
      <c r="AW1332">
        <v>0</v>
      </c>
      <c r="AX1332">
        <v>0</v>
      </c>
      <c r="AY1332" t="b">
        <v>0</v>
      </c>
      <c r="AZ1332">
        <v>0</v>
      </c>
      <c r="BI1332">
        <v>0</v>
      </c>
      <c r="BJ1332">
        <v>0</v>
      </c>
      <c r="BK1332">
        <v>0</v>
      </c>
      <c r="BM1332" t="s">
        <v>2887</v>
      </c>
      <c r="BN1332" t="s">
        <v>3288</v>
      </c>
      <c r="BO1332" t="s">
        <v>2888</v>
      </c>
      <c r="BT1332"/>
      <c r="BU1332"/>
      <c r="BX1332"/>
      <c r="BY1332" t="s">
        <v>2903</v>
      </c>
      <c r="BZ1332"/>
      <c r="CA1332"/>
      <c r="CB1332"/>
      <c r="CC1332"/>
      <c r="CD1332">
        <v>0</v>
      </c>
      <c r="CE1332"/>
      <c r="CF1332">
        <v>0</v>
      </c>
    </row>
    <row r="1333" spans="1:85" hidden="1" x14ac:dyDescent="0.35">
      <c r="A1333" t="s">
        <v>1485</v>
      </c>
      <c r="B1333" t="s">
        <v>4272</v>
      </c>
      <c r="C1333">
        <v>1569.7139999999999</v>
      </c>
      <c r="D1333">
        <v>28.577000000000002</v>
      </c>
      <c r="E1333">
        <v>135.82</v>
      </c>
      <c r="F1333">
        <v>196.40700000000001</v>
      </c>
      <c r="G1333" t="s">
        <v>2884</v>
      </c>
      <c r="I1333">
        <v>266.19</v>
      </c>
      <c r="J1333">
        <v>1569.7270000000001</v>
      </c>
      <c r="K1333" s="68">
        <v>182.67</v>
      </c>
      <c r="L1333">
        <v>5</v>
      </c>
      <c r="M1333">
        <v>3</v>
      </c>
      <c r="N1333" t="s">
        <v>4272</v>
      </c>
      <c r="O1333">
        <v>1.7849999999999999</v>
      </c>
      <c r="P1333">
        <v>10</v>
      </c>
      <c r="Q1333">
        <v>28.577000000000002</v>
      </c>
      <c r="R1333">
        <v>1569.7170000000001</v>
      </c>
      <c r="S1333">
        <v>22.861000000000001</v>
      </c>
      <c r="T1333">
        <v>145.19</v>
      </c>
      <c r="U1333">
        <v>157.125</v>
      </c>
      <c r="V1333">
        <v>100</v>
      </c>
      <c r="W1333">
        <v>2.238</v>
      </c>
      <c r="X1333">
        <v>3.73</v>
      </c>
      <c r="Y1333">
        <v>22.12</v>
      </c>
      <c r="Z1333">
        <v>22.3</v>
      </c>
      <c r="AA1333">
        <v>0.61399999999999999</v>
      </c>
      <c r="AB1333">
        <v>0</v>
      </c>
      <c r="AC1333" t="b">
        <v>1</v>
      </c>
      <c r="BM1333" t="s">
        <v>2905</v>
      </c>
      <c r="BN1333" t="s">
        <v>3288</v>
      </c>
      <c r="BO1333" t="s">
        <v>2888</v>
      </c>
      <c r="BT1333"/>
      <c r="BU1333"/>
      <c r="BX1333"/>
      <c r="BZ1333"/>
      <c r="CA1333"/>
      <c r="CB1333"/>
      <c r="CC1333"/>
      <c r="CD1333">
        <v>0</v>
      </c>
      <c r="CE1333"/>
      <c r="CF1333">
        <v>0</v>
      </c>
    </row>
    <row r="1334" spans="1:85" hidden="1" x14ac:dyDescent="0.35">
      <c r="A1334" t="s">
        <v>1486</v>
      </c>
      <c r="B1334" t="s">
        <v>4273</v>
      </c>
      <c r="C1334">
        <v>1569.723</v>
      </c>
      <c r="D1334">
        <v>20.164999999999999</v>
      </c>
      <c r="E1334">
        <v>314.88600000000002</v>
      </c>
      <c r="F1334">
        <v>6.2949999999999999</v>
      </c>
      <c r="G1334" t="s">
        <v>2884</v>
      </c>
      <c r="I1334">
        <v>38.76</v>
      </c>
      <c r="J1334">
        <v>1569.732</v>
      </c>
      <c r="K1334" s="68">
        <v>315.24</v>
      </c>
      <c r="L1334">
        <v>10</v>
      </c>
      <c r="M1334">
        <v>3</v>
      </c>
      <c r="N1334" t="s">
        <v>4273</v>
      </c>
      <c r="O1334">
        <v>1.788</v>
      </c>
      <c r="P1334">
        <v>10</v>
      </c>
      <c r="Q1334">
        <v>20.164999999999999</v>
      </c>
      <c r="R1334">
        <v>1569.7249999999999</v>
      </c>
      <c r="S1334">
        <v>16.132000000000001</v>
      </c>
      <c r="T1334">
        <v>314.95699999999999</v>
      </c>
      <c r="U1334">
        <v>5.0359999999999996</v>
      </c>
      <c r="V1334">
        <v>100</v>
      </c>
      <c r="W1334">
        <v>0.67400000000000004</v>
      </c>
      <c r="X1334">
        <v>1.972</v>
      </c>
      <c r="Y1334">
        <v>22.45</v>
      </c>
      <c r="Z1334">
        <v>22.3</v>
      </c>
      <c r="AA1334">
        <v>0.61399999999999999</v>
      </c>
      <c r="AB1334">
        <v>0</v>
      </c>
      <c r="AC1334" t="b">
        <v>1</v>
      </c>
      <c r="BM1334" t="s">
        <v>3356</v>
      </c>
      <c r="BN1334" t="s">
        <v>3288</v>
      </c>
      <c r="BO1334" t="s">
        <v>2888</v>
      </c>
      <c r="BT1334"/>
      <c r="BU1334"/>
      <c r="BX1334"/>
      <c r="BZ1334"/>
      <c r="CA1334"/>
      <c r="CB1334"/>
      <c r="CC1334"/>
      <c r="CD1334">
        <v>0</v>
      </c>
      <c r="CE1334"/>
      <c r="CF1334">
        <v>0</v>
      </c>
    </row>
    <row r="1335" spans="1:85" hidden="1" x14ac:dyDescent="0.35">
      <c r="A1335" t="s">
        <v>1487</v>
      </c>
      <c r="B1335" t="s">
        <v>4274</v>
      </c>
      <c r="C1335">
        <v>1587.673</v>
      </c>
      <c r="D1335">
        <v>14.231999999999999</v>
      </c>
      <c r="E1335">
        <v>58.064999999999998</v>
      </c>
      <c r="F1335">
        <v>14.526</v>
      </c>
      <c r="G1335" t="s">
        <v>2884</v>
      </c>
      <c r="I1335">
        <v>153.81</v>
      </c>
      <c r="J1335">
        <v>1587.682</v>
      </c>
      <c r="K1335" s="68">
        <v>62.09</v>
      </c>
      <c r="L1335">
        <v>5</v>
      </c>
      <c r="M1335">
        <v>3</v>
      </c>
      <c r="N1335" t="s">
        <v>4274</v>
      </c>
      <c r="O1335">
        <v>1.77</v>
      </c>
      <c r="P1335">
        <v>10</v>
      </c>
      <c r="Q1335">
        <v>14.231999999999999</v>
      </c>
      <c r="R1335">
        <v>1587.675</v>
      </c>
      <c r="S1335">
        <v>11.385999999999999</v>
      </c>
      <c r="T1335">
        <v>58.87</v>
      </c>
      <c r="U1335">
        <v>11.621</v>
      </c>
      <c r="V1335">
        <v>100</v>
      </c>
      <c r="W1335">
        <v>1.7789999999999999</v>
      </c>
      <c r="X1335">
        <v>2.028</v>
      </c>
      <c r="Y1335">
        <v>22.31</v>
      </c>
      <c r="Z1335">
        <v>22.510999999999999</v>
      </c>
      <c r="AA1335">
        <v>0.61899999999999999</v>
      </c>
      <c r="AB1335">
        <v>0</v>
      </c>
      <c r="AC1335" t="b">
        <v>1</v>
      </c>
      <c r="BM1335" t="s">
        <v>2887</v>
      </c>
      <c r="BN1335" t="s">
        <v>2887</v>
      </c>
      <c r="BO1335" t="s">
        <v>2888</v>
      </c>
      <c r="BT1335"/>
      <c r="BU1335"/>
      <c r="BX1335"/>
      <c r="BZ1335"/>
      <c r="CA1335"/>
      <c r="CB1335"/>
      <c r="CC1335"/>
      <c r="CD1335">
        <v>0</v>
      </c>
      <c r="CE1335"/>
      <c r="CF1335">
        <v>0</v>
      </c>
    </row>
    <row r="1336" spans="1:85" hidden="1" x14ac:dyDescent="0.35">
      <c r="A1336" t="s">
        <v>1488</v>
      </c>
      <c r="B1336" t="s">
        <v>4275</v>
      </c>
      <c r="C1336">
        <v>1587.674</v>
      </c>
      <c r="D1336">
        <v>12.715</v>
      </c>
      <c r="E1336">
        <v>263.39600000000002</v>
      </c>
      <c r="F1336">
        <v>10.262</v>
      </c>
      <c r="G1336" t="s">
        <v>2884</v>
      </c>
      <c r="I1336">
        <v>356.29</v>
      </c>
      <c r="J1336">
        <v>1587.682</v>
      </c>
      <c r="K1336" s="68">
        <v>264.57</v>
      </c>
      <c r="L1336">
        <v>6</v>
      </c>
      <c r="M1336">
        <v>3</v>
      </c>
      <c r="N1336" t="s">
        <v>4275</v>
      </c>
      <c r="O1336">
        <v>1.77</v>
      </c>
      <c r="P1336">
        <v>10</v>
      </c>
      <c r="Q1336">
        <v>12.715</v>
      </c>
      <c r="R1336">
        <v>1587.6759999999999</v>
      </c>
      <c r="S1336">
        <v>10.172000000000001</v>
      </c>
      <c r="T1336">
        <v>263.63099999999997</v>
      </c>
      <c r="U1336">
        <v>8.2100000000000009</v>
      </c>
      <c r="V1336">
        <v>100</v>
      </c>
      <c r="W1336">
        <v>1.363</v>
      </c>
      <c r="X1336">
        <v>1.583</v>
      </c>
      <c r="Y1336">
        <v>22.47</v>
      </c>
      <c r="Z1336">
        <v>22.510999999999999</v>
      </c>
      <c r="AA1336">
        <v>0.61899999999999999</v>
      </c>
      <c r="AB1336">
        <v>0</v>
      </c>
      <c r="AC1336" t="b">
        <v>1</v>
      </c>
      <c r="BM1336" t="s">
        <v>2887</v>
      </c>
      <c r="BN1336" t="s">
        <v>2887</v>
      </c>
      <c r="BO1336" t="s">
        <v>2888</v>
      </c>
      <c r="BT1336"/>
      <c r="BU1336"/>
      <c r="BX1336"/>
      <c r="BZ1336"/>
      <c r="CA1336"/>
      <c r="CB1336"/>
      <c r="CC1336"/>
      <c r="CD1336">
        <v>0</v>
      </c>
      <c r="CE1336"/>
      <c r="CF1336">
        <v>0</v>
      </c>
    </row>
    <row r="1337" spans="1:85" hidden="1" x14ac:dyDescent="0.35">
      <c r="A1337" t="s">
        <v>1489</v>
      </c>
      <c r="B1337" t="s">
        <v>4276</v>
      </c>
      <c r="C1337" s="51">
        <v>1604.7249999999999</v>
      </c>
      <c r="D1337">
        <v>13.538</v>
      </c>
      <c r="E1337" s="68">
        <v>59.335000000000001</v>
      </c>
      <c r="F1337">
        <v>6.2949999999999999</v>
      </c>
      <c r="G1337" t="s">
        <v>3710</v>
      </c>
      <c r="I1337">
        <v>163.71</v>
      </c>
      <c r="J1337">
        <v>1604.732</v>
      </c>
      <c r="K1337" s="73">
        <v>63.73</v>
      </c>
      <c r="L1337">
        <v>9</v>
      </c>
      <c r="M1337">
        <v>0</v>
      </c>
      <c r="N1337" s="51" t="s">
        <v>4276</v>
      </c>
      <c r="O1337">
        <v>1.81</v>
      </c>
      <c r="P1337">
        <v>10</v>
      </c>
      <c r="Q1337">
        <v>13.538</v>
      </c>
      <c r="R1337">
        <v>1604.7270000000001</v>
      </c>
      <c r="S1337">
        <v>10.83</v>
      </c>
      <c r="T1337">
        <v>60.213999999999999</v>
      </c>
      <c r="U1337">
        <v>5.0359999999999996</v>
      </c>
      <c r="V1337">
        <v>100</v>
      </c>
      <c r="W1337">
        <v>0.80300000000000005</v>
      </c>
      <c r="X1337">
        <v>1.6379999999999999</v>
      </c>
      <c r="Y1337">
        <v>22.71</v>
      </c>
      <c r="Z1337">
        <v>22.57</v>
      </c>
      <c r="AA1337">
        <v>0.62</v>
      </c>
      <c r="AB1337">
        <v>0</v>
      </c>
      <c r="AC1337" t="b">
        <v>1</v>
      </c>
      <c r="AI1337">
        <v>1604.723</v>
      </c>
      <c r="AJ1337">
        <v>61.792999999999999</v>
      </c>
      <c r="AK1337">
        <v>1604.729</v>
      </c>
      <c r="AL1337">
        <v>63.822000000000003</v>
      </c>
      <c r="AM1337">
        <v>4.0579999999999998</v>
      </c>
      <c r="AN1337">
        <v>12.48</v>
      </c>
      <c r="AO1337">
        <v>12.79</v>
      </c>
      <c r="AP1337">
        <v>1.135</v>
      </c>
      <c r="AQ1337">
        <v>22.436</v>
      </c>
      <c r="AR1337">
        <v>0.50600000000000001</v>
      </c>
      <c r="AS1337">
        <v>1.476</v>
      </c>
      <c r="AT1337">
        <v>2E-3</v>
      </c>
      <c r="AU1337">
        <v>0.33900000000000002</v>
      </c>
      <c r="AV1337">
        <v>0.56599999999999995</v>
      </c>
      <c r="AW1337">
        <v>0</v>
      </c>
      <c r="AX1337">
        <v>1113158</v>
      </c>
      <c r="AY1337" t="b">
        <v>1</v>
      </c>
      <c r="AZ1337">
        <v>163.827</v>
      </c>
      <c r="BA1337">
        <v>1604.7249999999999</v>
      </c>
      <c r="BB1337">
        <v>13.538</v>
      </c>
      <c r="BC1337">
        <v>59.335000000000001</v>
      </c>
      <c r="BD1337">
        <v>6.2949999999999999</v>
      </c>
      <c r="BE1337">
        <v>1604.732</v>
      </c>
      <c r="BF1337">
        <v>63.73</v>
      </c>
      <c r="BG1337">
        <v>10</v>
      </c>
      <c r="BH1337">
        <v>3</v>
      </c>
      <c r="BI1337">
        <v>10.83</v>
      </c>
      <c r="BJ1337">
        <v>5.0359999999999996</v>
      </c>
      <c r="BK1337">
        <v>1.724</v>
      </c>
      <c r="BM1337" t="s">
        <v>3712</v>
      </c>
      <c r="BN1337" t="s">
        <v>3712</v>
      </c>
      <c r="BO1337" t="s">
        <v>3217</v>
      </c>
      <c r="BQ1337">
        <v>1</v>
      </c>
      <c r="BT1337" t="s">
        <v>3293</v>
      </c>
      <c r="BU1337"/>
      <c r="BZ1337"/>
      <c r="CA1337"/>
      <c r="CB1337">
        <v>12.79</v>
      </c>
      <c r="CC1337">
        <v>12.79</v>
      </c>
      <c r="CD1337">
        <v>1.4E-2</v>
      </c>
      <c r="CE1337">
        <v>0.02</v>
      </c>
      <c r="CF1337">
        <v>0.79100000000000004</v>
      </c>
      <c r="CG1337" t="b">
        <f>IF(CE1337*100&lt;CC1337,TRUE,FALSE)</f>
        <v>1</v>
      </c>
    </row>
    <row r="1338" spans="1:85" hidden="1" x14ac:dyDescent="0.35">
      <c r="A1338" t="s">
        <v>1490</v>
      </c>
      <c r="B1338" t="s">
        <v>4277</v>
      </c>
      <c r="C1338">
        <v>1605.673</v>
      </c>
      <c r="D1338">
        <v>14.912000000000001</v>
      </c>
      <c r="E1338">
        <v>0.314</v>
      </c>
      <c r="F1338">
        <v>6.2949999999999999</v>
      </c>
      <c r="G1338" t="s">
        <v>2884</v>
      </c>
      <c r="I1338">
        <v>106.19</v>
      </c>
      <c r="J1338">
        <v>1605.682</v>
      </c>
      <c r="K1338" s="68">
        <v>6.28</v>
      </c>
      <c r="L1338">
        <v>9</v>
      </c>
      <c r="M1338">
        <v>3</v>
      </c>
      <c r="N1338" t="s">
        <v>4277</v>
      </c>
      <c r="O1338">
        <v>1.7649999999999999</v>
      </c>
      <c r="P1338">
        <v>10</v>
      </c>
      <c r="Q1338">
        <v>14.912000000000001</v>
      </c>
      <c r="R1338">
        <v>1605.675</v>
      </c>
      <c r="S1338">
        <v>11.93</v>
      </c>
      <c r="T1338">
        <v>1.5069999999999999</v>
      </c>
      <c r="U1338">
        <v>5.0359999999999996</v>
      </c>
      <c r="V1338">
        <v>100</v>
      </c>
      <c r="W1338">
        <v>0.77400000000000002</v>
      </c>
      <c r="X1338">
        <v>1.63</v>
      </c>
      <c r="Y1338">
        <v>22.12</v>
      </c>
      <c r="Z1338">
        <v>22.57</v>
      </c>
      <c r="AA1338">
        <v>0.62</v>
      </c>
      <c r="AB1338">
        <v>0</v>
      </c>
      <c r="AC1338" t="b">
        <v>1</v>
      </c>
      <c r="BM1338" t="s">
        <v>2887</v>
      </c>
      <c r="BN1338" t="s">
        <v>2887</v>
      </c>
      <c r="BO1338" t="s">
        <v>2888</v>
      </c>
      <c r="BT1338"/>
      <c r="BU1338"/>
      <c r="BX1338"/>
      <c r="BZ1338"/>
      <c r="CA1338"/>
      <c r="CB1338"/>
      <c r="CC1338"/>
      <c r="CD1338">
        <v>0</v>
      </c>
      <c r="CE1338"/>
      <c r="CF1338">
        <v>0</v>
      </c>
    </row>
    <row r="1339" spans="1:85" hidden="1" x14ac:dyDescent="0.35">
      <c r="A1339" t="s">
        <v>1491</v>
      </c>
      <c r="B1339" t="s">
        <v>4278</v>
      </c>
      <c r="C1339">
        <v>1605.675</v>
      </c>
      <c r="D1339">
        <v>13.455</v>
      </c>
      <c r="E1339">
        <v>339.375</v>
      </c>
      <c r="F1339">
        <v>7.1349999999999998</v>
      </c>
      <c r="G1339" t="s">
        <v>2884</v>
      </c>
      <c r="I1339">
        <v>86.19</v>
      </c>
      <c r="J1339">
        <v>1605.682</v>
      </c>
      <c r="K1339" s="68">
        <v>346.28</v>
      </c>
      <c r="L1339">
        <v>8</v>
      </c>
      <c r="M1339">
        <v>3</v>
      </c>
      <c r="N1339" t="s">
        <v>4278</v>
      </c>
      <c r="O1339">
        <v>1.7649999999999999</v>
      </c>
      <c r="P1339">
        <v>10</v>
      </c>
      <c r="Q1339">
        <v>13.455</v>
      </c>
      <c r="R1339">
        <v>1605.6759999999999</v>
      </c>
      <c r="S1339">
        <v>10.763999999999999</v>
      </c>
      <c r="T1339">
        <v>340.75599999999997</v>
      </c>
      <c r="U1339">
        <v>5.7080000000000002</v>
      </c>
      <c r="V1339">
        <v>100</v>
      </c>
      <c r="W1339">
        <v>0.875</v>
      </c>
      <c r="X1339">
        <v>1.5629999999999999</v>
      </c>
      <c r="Y1339">
        <v>21.7</v>
      </c>
      <c r="Z1339">
        <v>22.57</v>
      </c>
      <c r="AA1339">
        <v>0.62</v>
      </c>
      <c r="AB1339">
        <v>0</v>
      </c>
      <c r="AC1339" t="b">
        <v>1</v>
      </c>
      <c r="BM1339" t="s">
        <v>2887</v>
      </c>
      <c r="BN1339" t="s">
        <v>2887</v>
      </c>
      <c r="BO1339" t="s">
        <v>2888</v>
      </c>
      <c r="BT1339"/>
      <c r="BU1339"/>
      <c r="BX1339"/>
      <c r="BZ1339"/>
      <c r="CA1339"/>
      <c r="CB1339"/>
      <c r="CC1339"/>
      <c r="CD1339">
        <v>0</v>
      </c>
      <c r="CE1339"/>
      <c r="CF1339">
        <v>0</v>
      </c>
    </row>
    <row r="1340" spans="1:85" hidden="1" x14ac:dyDescent="0.35">
      <c r="A1340" t="s">
        <v>1492</v>
      </c>
      <c r="B1340" t="s">
        <v>4279</v>
      </c>
      <c r="C1340">
        <v>1605.6759999999999</v>
      </c>
      <c r="D1340">
        <v>54.841000000000001</v>
      </c>
      <c r="E1340">
        <v>148.80000000000001</v>
      </c>
      <c r="F1340">
        <v>104.893</v>
      </c>
      <c r="G1340" t="s">
        <v>2884</v>
      </c>
      <c r="I1340">
        <v>285</v>
      </c>
      <c r="J1340">
        <v>1605.7090000000001</v>
      </c>
      <c r="K1340" s="68">
        <v>185.09700000000001</v>
      </c>
      <c r="L1340">
        <v>0.97799999999999998</v>
      </c>
      <c r="M1340">
        <v>1</v>
      </c>
      <c r="N1340" t="s">
        <v>4279</v>
      </c>
      <c r="O1340">
        <v>1.73</v>
      </c>
      <c r="P1340">
        <v>0</v>
      </c>
      <c r="Q1340">
        <v>0</v>
      </c>
      <c r="R1340">
        <v>1605.7090000000001</v>
      </c>
      <c r="S1340">
        <v>0</v>
      </c>
      <c r="T1340">
        <v>185.09700000000001</v>
      </c>
      <c r="U1340">
        <v>0</v>
      </c>
      <c r="V1340">
        <v>0</v>
      </c>
      <c r="W1340">
        <v>0</v>
      </c>
      <c r="X1340">
        <v>0</v>
      </c>
      <c r="Y1340">
        <v>0</v>
      </c>
      <c r="Z1340">
        <v>0</v>
      </c>
      <c r="AA1340">
        <v>0</v>
      </c>
      <c r="AB1340">
        <v>0</v>
      </c>
      <c r="AC1340" t="b">
        <v>1</v>
      </c>
      <c r="AE1340">
        <v>0</v>
      </c>
      <c r="AF1340">
        <v>0</v>
      </c>
      <c r="AG1340">
        <v>0</v>
      </c>
      <c r="AH1340">
        <v>0</v>
      </c>
      <c r="AI1340">
        <v>0</v>
      </c>
      <c r="AJ1340">
        <v>0</v>
      </c>
      <c r="AK1340">
        <v>0</v>
      </c>
      <c r="AL1340">
        <v>0</v>
      </c>
      <c r="AM1340">
        <v>0</v>
      </c>
      <c r="AN1340">
        <v>0</v>
      </c>
      <c r="AO1340">
        <v>0</v>
      </c>
      <c r="AP1340">
        <v>0</v>
      </c>
      <c r="AQ1340">
        <v>0</v>
      </c>
      <c r="AR1340">
        <v>0</v>
      </c>
      <c r="AS1340">
        <v>0</v>
      </c>
      <c r="AT1340">
        <v>0</v>
      </c>
      <c r="AU1340">
        <v>0</v>
      </c>
      <c r="AV1340">
        <v>0</v>
      </c>
      <c r="AW1340">
        <v>0</v>
      </c>
      <c r="AX1340">
        <v>0</v>
      </c>
      <c r="AY1340" t="b">
        <v>0</v>
      </c>
      <c r="AZ1340">
        <v>0</v>
      </c>
      <c r="BI1340">
        <v>0</v>
      </c>
      <c r="BJ1340">
        <v>0</v>
      </c>
      <c r="BK1340">
        <v>0</v>
      </c>
      <c r="BM1340" t="s">
        <v>2887</v>
      </c>
      <c r="BN1340" t="s">
        <v>2887</v>
      </c>
      <c r="BO1340" t="s">
        <v>2888</v>
      </c>
      <c r="BT1340"/>
      <c r="BU1340"/>
      <c r="BX1340"/>
      <c r="BY1340" t="s">
        <v>2903</v>
      </c>
      <c r="BZ1340"/>
      <c r="CA1340"/>
      <c r="CB1340"/>
      <c r="CC1340"/>
      <c r="CD1340">
        <v>0</v>
      </c>
      <c r="CE1340"/>
      <c r="CF1340">
        <v>0</v>
      </c>
    </row>
    <row r="1341" spans="1:85" hidden="1" x14ac:dyDescent="0.35">
      <c r="A1341" t="s">
        <v>1493</v>
      </c>
      <c r="B1341" t="s">
        <v>4280</v>
      </c>
      <c r="C1341">
        <v>1623.6590000000001</v>
      </c>
      <c r="D1341">
        <v>36.195999999999998</v>
      </c>
      <c r="E1341">
        <v>0.51900000000000002</v>
      </c>
      <c r="F1341">
        <v>6.2949999999999999</v>
      </c>
      <c r="G1341" t="s">
        <v>2884</v>
      </c>
      <c r="I1341">
        <v>106.19</v>
      </c>
      <c r="J1341">
        <v>1623.682</v>
      </c>
      <c r="K1341" s="68">
        <v>6.6</v>
      </c>
      <c r="L1341">
        <v>10</v>
      </c>
      <c r="M1341">
        <v>3</v>
      </c>
      <c r="N1341" t="s">
        <v>4280</v>
      </c>
      <c r="O1341">
        <v>1.804</v>
      </c>
      <c r="P1341">
        <v>10</v>
      </c>
      <c r="Q1341">
        <v>36.195999999999998</v>
      </c>
      <c r="R1341">
        <v>1623.664</v>
      </c>
      <c r="S1341">
        <v>28.957000000000001</v>
      </c>
      <c r="T1341">
        <v>1.7350000000000001</v>
      </c>
      <c r="U1341">
        <v>5.0359999999999996</v>
      </c>
      <c r="V1341">
        <v>100</v>
      </c>
      <c r="W1341">
        <v>0.42799999999999999</v>
      </c>
      <c r="X1341">
        <v>1.4359999999999999</v>
      </c>
      <c r="Y1341">
        <v>22.24</v>
      </c>
      <c r="Z1341">
        <v>22.45</v>
      </c>
      <c r="AA1341">
        <v>0.61799999999999999</v>
      </c>
      <c r="AB1341">
        <v>0</v>
      </c>
      <c r="AC1341" t="b">
        <v>1</v>
      </c>
      <c r="BM1341" t="s">
        <v>2887</v>
      </c>
      <c r="BN1341" t="s">
        <v>2887</v>
      </c>
      <c r="BO1341" t="s">
        <v>2888</v>
      </c>
      <c r="BT1341"/>
      <c r="BU1341"/>
      <c r="BX1341"/>
      <c r="BZ1341"/>
      <c r="CA1341"/>
      <c r="CB1341"/>
      <c r="CC1341"/>
      <c r="CD1341">
        <v>0</v>
      </c>
      <c r="CE1341"/>
      <c r="CF1341">
        <v>0</v>
      </c>
    </row>
    <row r="1342" spans="1:85" hidden="1" x14ac:dyDescent="0.35">
      <c r="A1342" t="s">
        <v>1494</v>
      </c>
      <c r="B1342" t="s">
        <v>4281</v>
      </c>
      <c r="C1342">
        <v>1638.973</v>
      </c>
      <c r="D1342">
        <v>10.473000000000001</v>
      </c>
      <c r="E1342">
        <v>53.576999999999998</v>
      </c>
      <c r="F1342">
        <v>10.968999999999999</v>
      </c>
      <c r="G1342" t="s">
        <v>2884</v>
      </c>
      <c r="I1342">
        <v>158.76</v>
      </c>
      <c r="J1342">
        <v>1638.979</v>
      </c>
      <c r="K1342" s="68">
        <v>57.92</v>
      </c>
      <c r="L1342">
        <v>5</v>
      </c>
      <c r="M1342">
        <v>3</v>
      </c>
      <c r="N1342" t="s">
        <v>4281</v>
      </c>
      <c r="O1342">
        <v>1.8440000000000001</v>
      </c>
      <c r="P1342">
        <v>10</v>
      </c>
      <c r="Q1342">
        <v>10.473000000000001</v>
      </c>
      <c r="R1342">
        <v>1638.9739999999999</v>
      </c>
      <c r="S1342">
        <v>8.3780000000000001</v>
      </c>
      <c r="T1342">
        <v>54.445999999999998</v>
      </c>
      <c r="U1342">
        <v>8.7750000000000004</v>
      </c>
      <c r="V1342">
        <v>100</v>
      </c>
      <c r="W1342">
        <v>1.42</v>
      </c>
      <c r="X1342">
        <v>1.4059999999999999</v>
      </c>
      <c r="Y1342">
        <v>22.69</v>
      </c>
      <c r="Z1342">
        <v>22.524999999999999</v>
      </c>
      <c r="AA1342">
        <v>0.61899999999999999</v>
      </c>
      <c r="AB1342">
        <v>0</v>
      </c>
      <c r="AC1342" t="b">
        <v>1</v>
      </c>
      <c r="BM1342" t="s">
        <v>3288</v>
      </c>
      <c r="BN1342" t="s">
        <v>3288</v>
      </c>
      <c r="BO1342" t="s">
        <v>2888</v>
      </c>
      <c r="BT1342"/>
      <c r="BU1342"/>
      <c r="BX1342"/>
      <c r="BZ1342"/>
      <c r="CA1342"/>
      <c r="CB1342"/>
      <c r="CC1342"/>
      <c r="CD1342">
        <v>0</v>
      </c>
      <c r="CE1342"/>
      <c r="CF1342">
        <v>0</v>
      </c>
    </row>
    <row r="1343" spans="1:85" hidden="1" x14ac:dyDescent="0.35">
      <c r="A1343" t="s">
        <v>1495</v>
      </c>
      <c r="B1343" t="s">
        <v>4282</v>
      </c>
      <c r="C1343">
        <v>1638.973</v>
      </c>
      <c r="D1343">
        <v>13.475</v>
      </c>
      <c r="E1343">
        <v>357.52499999999998</v>
      </c>
      <c r="F1343">
        <v>7.3479999999999999</v>
      </c>
      <c r="G1343" t="s">
        <v>2884</v>
      </c>
      <c r="I1343">
        <v>103.71</v>
      </c>
      <c r="J1343">
        <v>1638.981</v>
      </c>
      <c r="K1343" s="68">
        <v>2.87</v>
      </c>
      <c r="L1343">
        <v>6</v>
      </c>
      <c r="M1343">
        <v>3</v>
      </c>
      <c r="N1343" t="s">
        <v>4282</v>
      </c>
      <c r="O1343">
        <v>1.8380000000000001</v>
      </c>
      <c r="P1343">
        <v>10</v>
      </c>
      <c r="Q1343">
        <v>13.475</v>
      </c>
      <c r="R1343">
        <v>1638.9749999999999</v>
      </c>
      <c r="S1343">
        <v>10.78</v>
      </c>
      <c r="T1343">
        <v>358.59399999999999</v>
      </c>
      <c r="U1343">
        <v>5.8780000000000001</v>
      </c>
      <c r="V1343">
        <v>100</v>
      </c>
      <c r="W1343">
        <v>0.876</v>
      </c>
      <c r="X1343">
        <v>1.2410000000000001</v>
      </c>
      <c r="Y1343">
        <v>22.32</v>
      </c>
      <c r="Z1343">
        <v>22.524999999999999</v>
      </c>
      <c r="AA1343">
        <v>0.61899999999999999</v>
      </c>
      <c r="AB1343">
        <v>0</v>
      </c>
      <c r="AC1343" t="b">
        <v>1</v>
      </c>
      <c r="BM1343" t="s">
        <v>2887</v>
      </c>
      <c r="BN1343" t="s">
        <v>2887</v>
      </c>
      <c r="BO1343" t="s">
        <v>2888</v>
      </c>
      <c r="BT1343"/>
      <c r="BU1343"/>
      <c r="BX1343"/>
      <c r="BZ1343"/>
      <c r="CA1343"/>
      <c r="CB1343"/>
      <c r="CC1343"/>
      <c r="CD1343">
        <v>0</v>
      </c>
      <c r="CE1343"/>
      <c r="CF1343">
        <v>0</v>
      </c>
    </row>
    <row r="1344" spans="1:85" hidden="1" x14ac:dyDescent="0.35">
      <c r="A1344" t="s">
        <v>1496</v>
      </c>
      <c r="B1344" t="s">
        <v>4283</v>
      </c>
      <c r="C1344">
        <v>1657.1669999999999</v>
      </c>
      <c r="D1344">
        <v>105.419</v>
      </c>
      <c r="E1344">
        <v>125.38200000000001</v>
      </c>
      <c r="F1344">
        <v>108.358</v>
      </c>
      <c r="G1344" t="s">
        <v>2884</v>
      </c>
      <c r="I1344">
        <v>270</v>
      </c>
      <c r="J1344">
        <v>1657.1849999999999</v>
      </c>
      <c r="K1344" s="68">
        <v>169.899</v>
      </c>
      <c r="L1344">
        <v>0.78500000000000003</v>
      </c>
      <c r="M1344">
        <v>1</v>
      </c>
      <c r="N1344" t="s">
        <v>4283</v>
      </c>
      <c r="O1344">
        <v>1.837</v>
      </c>
      <c r="P1344">
        <v>0</v>
      </c>
      <c r="Q1344">
        <v>0</v>
      </c>
      <c r="R1344">
        <v>1657.1849999999999</v>
      </c>
      <c r="S1344">
        <v>0</v>
      </c>
      <c r="T1344">
        <v>169.899</v>
      </c>
      <c r="U1344">
        <v>0</v>
      </c>
      <c r="V1344">
        <v>0</v>
      </c>
      <c r="W1344">
        <v>0</v>
      </c>
      <c r="X1344">
        <v>0</v>
      </c>
      <c r="Y1344">
        <v>0</v>
      </c>
      <c r="Z1344">
        <v>0</v>
      </c>
      <c r="AA1344">
        <v>0</v>
      </c>
      <c r="AB1344">
        <v>0</v>
      </c>
      <c r="AC1344" t="b">
        <v>1</v>
      </c>
      <c r="AE1344">
        <v>0</v>
      </c>
      <c r="AF1344">
        <v>0</v>
      </c>
      <c r="AG1344">
        <v>0</v>
      </c>
      <c r="AH1344">
        <v>0</v>
      </c>
      <c r="AI1344">
        <v>0</v>
      </c>
      <c r="AJ1344">
        <v>0</v>
      </c>
      <c r="AK1344">
        <v>0</v>
      </c>
      <c r="AL1344">
        <v>0</v>
      </c>
      <c r="AM1344">
        <v>0</v>
      </c>
      <c r="AN1344">
        <v>0</v>
      </c>
      <c r="AO1344">
        <v>0</v>
      </c>
      <c r="AP1344">
        <v>0</v>
      </c>
      <c r="AQ1344">
        <v>0</v>
      </c>
      <c r="AR1344">
        <v>0</v>
      </c>
      <c r="AS1344">
        <v>0</v>
      </c>
      <c r="AT1344">
        <v>0</v>
      </c>
      <c r="AU1344">
        <v>0</v>
      </c>
      <c r="AV1344">
        <v>0</v>
      </c>
      <c r="AW1344">
        <v>0</v>
      </c>
      <c r="AX1344">
        <v>0</v>
      </c>
      <c r="AY1344" t="b">
        <v>0</v>
      </c>
      <c r="AZ1344">
        <v>0</v>
      </c>
      <c r="BI1344">
        <v>0</v>
      </c>
      <c r="BJ1344">
        <v>0</v>
      </c>
      <c r="BK1344">
        <v>0</v>
      </c>
      <c r="BM1344" t="s">
        <v>2887</v>
      </c>
      <c r="BN1344" t="s">
        <v>2887</v>
      </c>
      <c r="BO1344" t="s">
        <v>2888</v>
      </c>
      <c r="BT1344"/>
      <c r="BU1344"/>
      <c r="BX1344"/>
      <c r="BY1344" t="s">
        <v>2903</v>
      </c>
      <c r="BZ1344"/>
      <c r="CA1344"/>
      <c r="CB1344"/>
      <c r="CC1344"/>
      <c r="CD1344">
        <v>0</v>
      </c>
      <c r="CE1344"/>
      <c r="CF1344">
        <v>0</v>
      </c>
    </row>
    <row r="1345" spans="1:85" hidden="1" x14ac:dyDescent="0.35">
      <c r="A1345" t="s">
        <v>1497</v>
      </c>
      <c r="B1345" t="s">
        <v>4284</v>
      </c>
      <c r="C1345">
        <v>1657.194</v>
      </c>
      <c r="D1345">
        <v>61.25</v>
      </c>
      <c r="E1345">
        <v>336.52800000000002</v>
      </c>
      <c r="F1345">
        <v>58.997</v>
      </c>
      <c r="G1345" t="s">
        <v>2884</v>
      </c>
      <c r="I1345">
        <v>105</v>
      </c>
      <c r="J1345">
        <v>1657.2090000000001</v>
      </c>
      <c r="K1345" s="68">
        <v>4.8819999999999997</v>
      </c>
      <c r="L1345">
        <v>0.75</v>
      </c>
      <c r="M1345">
        <v>1</v>
      </c>
      <c r="N1345" t="s">
        <v>4284</v>
      </c>
      <c r="O1345">
        <v>1.8129999999999999</v>
      </c>
      <c r="P1345">
        <v>0</v>
      </c>
      <c r="Q1345">
        <v>0</v>
      </c>
      <c r="R1345">
        <v>1657.2090000000001</v>
      </c>
      <c r="S1345">
        <v>0</v>
      </c>
      <c r="T1345">
        <v>4.8819999999999997</v>
      </c>
      <c r="U1345">
        <v>0</v>
      </c>
      <c r="V1345">
        <v>0</v>
      </c>
      <c r="W1345">
        <v>0</v>
      </c>
      <c r="X1345">
        <v>0</v>
      </c>
      <c r="Y1345">
        <v>0</v>
      </c>
      <c r="Z1345">
        <v>0</v>
      </c>
      <c r="AA1345">
        <v>0</v>
      </c>
      <c r="AB1345">
        <v>0</v>
      </c>
      <c r="AC1345" t="b">
        <v>1</v>
      </c>
      <c r="AE1345">
        <v>0</v>
      </c>
      <c r="AF1345">
        <v>0</v>
      </c>
      <c r="AG1345">
        <v>0</v>
      </c>
      <c r="AH1345">
        <v>0</v>
      </c>
      <c r="AI1345">
        <v>0</v>
      </c>
      <c r="AJ1345">
        <v>0</v>
      </c>
      <c r="AK1345">
        <v>0</v>
      </c>
      <c r="AL1345">
        <v>0</v>
      </c>
      <c r="AM1345">
        <v>0</v>
      </c>
      <c r="AN1345">
        <v>0</v>
      </c>
      <c r="AO1345">
        <v>0</v>
      </c>
      <c r="AP1345">
        <v>0</v>
      </c>
      <c r="AQ1345">
        <v>0</v>
      </c>
      <c r="AR1345">
        <v>0</v>
      </c>
      <c r="AS1345">
        <v>0</v>
      </c>
      <c r="AT1345">
        <v>0</v>
      </c>
      <c r="AU1345">
        <v>0</v>
      </c>
      <c r="AV1345">
        <v>0</v>
      </c>
      <c r="AW1345">
        <v>0</v>
      </c>
      <c r="AX1345">
        <v>0</v>
      </c>
      <c r="AY1345" t="b">
        <v>0</v>
      </c>
      <c r="AZ1345">
        <v>0</v>
      </c>
      <c r="BI1345">
        <v>0</v>
      </c>
      <c r="BJ1345">
        <v>0</v>
      </c>
      <c r="BK1345">
        <v>0</v>
      </c>
      <c r="BM1345" t="s">
        <v>2887</v>
      </c>
      <c r="BN1345" t="s">
        <v>3288</v>
      </c>
      <c r="BO1345" t="s">
        <v>2888</v>
      </c>
      <c r="BT1345"/>
      <c r="BU1345"/>
      <c r="BX1345"/>
      <c r="BY1345" t="s">
        <v>2903</v>
      </c>
      <c r="BZ1345"/>
      <c r="CA1345"/>
      <c r="CB1345"/>
      <c r="CC1345"/>
      <c r="CD1345">
        <v>0</v>
      </c>
      <c r="CE1345"/>
      <c r="CF1345">
        <v>0</v>
      </c>
    </row>
    <row r="1346" spans="1:85" hidden="1" x14ac:dyDescent="0.35">
      <c r="A1346" t="s">
        <v>1498</v>
      </c>
      <c r="B1346" t="s">
        <v>4285</v>
      </c>
      <c r="C1346">
        <v>1657.2059999999999</v>
      </c>
      <c r="D1346">
        <v>37.457000000000001</v>
      </c>
      <c r="E1346">
        <v>225.31700000000001</v>
      </c>
      <c r="F1346">
        <v>360</v>
      </c>
      <c r="G1346" t="s">
        <v>2884</v>
      </c>
      <c r="I1346">
        <v>73.81</v>
      </c>
      <c r="J1346">
        <v>1657.223</v>
      </c>
      <c r="K1346" s="68">
        <v>333.67</v>
      </c>
      <c r="L1346">
        <v>7</v>
      </c>
      <c r="M1346">
        <v>3</v>
      </c>
      <c r="N1346" t="s">
        <v>4285</v>
      </c>
      <c r="O1346">
        <v>1.821</v>
      </c>
      <c r="P1346">
        <v>10</v>
      </c>
      <c r="Q1346">
        <v>37.457000000000001</v>
      </c>
      <c r="R1346">
        <v>1657.2090000000001</v>
      </c>
      <c r="S1346">
        <v>29.965</v>
      </c>
      <c r="T1346">
        <v>233.00200000000001</v>
      </c>
      <c r="U1346">
        <v>334.46600000000001</v>
      </c>
      <c r="V1346">
        <v>100</v>
      </c>
      <c r="W1346">
        <v>1.875</v>
      </c>
      <c r="X1346">
        <v>4.1449999999999996</v>
      </c>
      <c r="Y1346">
        <v>20.875</v>
      </c>
      <c r="Z1346">
        <v>22.28</v>
      </c>
      <c r="AA1346">
        <v>0.61399999999999999</v>
      </c>
      <c r="AB1346">
        <v>0</v>
      </c>
      <c r="AC1346" t="b">
        <v>1</v>
      </c>
      <c r="BM1346" t="s">
        <v>2887</v>
      </c>
      <c r="BN1346" t="s">
        <v>3288</v>
      </c>
      <c r="BO1346" t="s">
        <v>2888</v>
      </c>
      <c r="BT1346"/>
      <c r="BU1346"/>
      <c r="BX1346"/>
      <c r="BZ1346"/>
      <c r="CA1346"/>
      <c r="CB1346"/>
      <c r="CC1346"/>
      <c r="CD1346">
        <v>0</v>
      </c>
      <c r="CE1346"/>
      <c r="CF1346">
        <v>0</v>
      </c>
    </row>
    <row r="1347" spans="1:85" hidden="1" x14ac:dyDescent="0.35">
      <c r="A1347" t="s">
        <v>1499</v>
      </c>
      <c r="B1347" t="s">
        <v>4286</v>
      </c>
      <c r="C1347">
        <v>1657.2070000000001</v>
      </c>
      <c r="D1347">
        <v>45.81</v>
      </c>
      <c r="E1347">
        <v>147.541</v>
      </c>
      <c r="F1347">
        <v>77.073999999999998</v>
      </c>
      <c r="G1347" t="s">
        <v>2884</v>
      </c>
      <c r="I1347">
        <v>285</v>
      </c>
      <c r="J1347">
        <v>1657.229</v>
      </c>
      <c r="K1347" s="68">
        <v>184.86500000000001</v>
      </c>
      <c r="L1347">
        <v>0.93300000000000005</v>
      </c>
      <c r="M1347">
        <v>1</v>
      </c>
      <c r="N1347" t="s">
        <v>4286</v>
      </c>
      <c r="O1347">
        <v>1.7929999999999999</v>
      </c>
      <c r="P1347">
        <v>0</v>
      </c>
      <c r="Q1347">
        <v>0</v>
      </c>
      <c r="R1347">
        <v>1657.229</v>
      </c>
      <c r="S1347">
        <v>0</v>
      </c>
      <c r="T1347">
        <v>184.86500000000001</v>
      </c>
      <c r="U1347">
        <v>0</v>
      </c>
      <c r="V1347">
        <v>0</v>
      </c>
      <c r="W1347">
        <v>0</v>
      </c>
      <c r="X1347">
        <v>0</v>
      </c>
      <c r="Y1347">
        <v>0</v>
      </c>
      <c r="Z1347">
        <v>0</v>
      </c>
      <c r="AA1347">
        <v>0</v>
      </c>
      <c r="AB1347">
        <v>0</v>
      </c>
      <c r="AC1347" t="b">
        <v>1</v>
      </c>
      <c r="AE1347">
        <v>0</v>
      </c>
      <c r="AF1347">
        <v>0</v>
      </c>
      <c r="AG1347">
        <v>0</v>
      </c>
      <c r="AH1347">
        <v>0</v>
      </c>
      <c r="AI1347">
        <v>0</v>
      </c>
      <c r="AJ1347">
        <v>0</v>
      </c>
      <c r="AK1347">
        <v>0</v>
      </c>
      <c r="AL1347">
        <v>0</v>
      </c>
      <c r="AM1347">
        <v>0</v>
      </c>
      <c r="AN1347">
        <v>0</v>
      </c>
      <c r="AO1347">
        <v>0</v>
      </c>
      <c r="AP1347">
        <v>0</v>
      </c>
      <c r="AQ1347">
        <v>0</v>
      </c>
      <c r="AR1347">
        <v>0</v>
      </c>
      <c r="AS1347">
        <v>0</v>
      </c>
      <c r="AT1347">
        <v>0</v>
      </c>
      <c r="AU1347">
        <v>0</v>
      </c>
      <c r="AV1347">
        <v>0</v>
      </c>
      <c r="AW1347">
        <v>0</v>
      </c>
      <c r="AX1347">
        <v>0</v>
      </c>
      <c r="AY1347" t="b">
        <v>0</v>
      </c>
      <c r="AZ1347">
        <v>0</v>
      </c>
      <c r="BI1347">
        <v>0</v>
      </c>
      <c r="BJ1347">
        <v>0</v>
      </c>
      <c r="BK1347">
        <v>0</v>
      </c>
      <c r="BM1347" t="s">
        <v>2905</v>
      </c>
      <c r="BN1347" t="s">
        <v>2887</v>
      </c>
      <c r="BO1347" t="s">
        <v>2888</v>
      </c>
      <c r="BT1347"/>
      <c r="BU1347"/>
      <c r="BX1347"/>
      <c r="BY1347" t="s">
        <v>2903</v>
      </c>
      <c r="BZ1347"/>
      <c r="CA1347"/>
      <c r="CB1347"/>
      <c r="CC1347"/>
      <c r="CD1347">
        <v>0</v>
      </c>
      <c r="CE1347"/>
      <c r="CF1347">
        <v>0</v>
      </c>
    </row>
    <row r="1348" spans="1:85" hidden="1" x14ac:dyDescent="0.35">
      <c r="A1348" t="s">
        <v>1500</v>
      </c>
      <c r="B1348" t="s">
        <v>4287</v>
      </c>
      <c r="C1348">
        <v>1663.799</v>
      </c>
      <c r="D1348">
        <v>40.329000000000001</v>
      </c>
      <c r="E1348" s="68">
        <v>63.026000000000003</v>
      </c>
      <c r="F1348">
        <v>25.423999999999999</v>
      </c>
      <c r="G1348" t="s">
        <v>3407</v>
      </c>
      <c r="I1348">
        <v>183.71</v>
      </c>
      <c r="J1348">
        <v>1663.8040000000001</v>
      </c>
      <c r="K1348" s="73">
        <v>78.56</v>
      </c>
      <c r="L1348">
        <v>10</v>
      </c>
      <c r="M1348">
        <v>0</v>
      </c>
      <c r="N1348" t="s">
        <v>4287</v>
      </c>
      <c r="O1348">
        <v>1.903</v>
      </c>
      <c r="P1348">
        <v>10</v>
      </c>
      <c r="Q1348">
        <v>8</v>
      </c>
      <c r="R1348">
        <v>1663.8030000000001</v>
      </c>
      <c r="S1348">
        <v>6</v>
      </c>
      <c r="T1348">
        <v>75.483000000000004</v>
      </c>
      <c r="U1348">
        <v>5.0359999999999996</v>
      </c>
      <c r="V1348">
        <v>100</v>
      </c>
      <c r="W1348">
        <v>0.83199999999999996</v>
      </c>
      <c r="X1348">
        <v>1.645</v>
      </c>
      <c r="Y1348">
        <v>22.42</v>
      </c>
      <c r="Z1348">
        <v>22.581</v>
      </c>
      <c r="AA1348">
        <v>0.62</v>
      </c>
      <c r="AB1348">
        <v>0</v>
      </c>
      <c r="AC1348" t="b">
        <v>1</v>
      </c>
      <c r="AI1348">
        <v>1663.798</v>
      </c>
      <c r="AJ1348">
        <v>75.957999999999998</v>
      </c>
      <c r="AK1348">
        <v>1663.8019999999999</v>
      </c>
      <c r="AL1348">
        <v>78</v>
      </c>
      <c r="AM1348">
        <v>4.0830000000000002</v>
      </c>
      <c r="AN1348">
        <v>7.93</v>
      </c>
      <c r="AO1348">
        <v>13.66</v>
      </c>
      <c r="AP1348">
        <v>1.0109999999999999</v>
      </c>
      <c r="AQ1348">
        <v>22.654</v>
      </c>
      <c r="AR1348">
        <v>8.7989999999999995</v>
      </c>
      <c r="AS1348">
        <v>13.228</v>
      </c>
      <c r="AT1348">
        <v>6.2E-2</v>
      </c>
      <c r="AU1348">
        <v>0.25</v>
      </c>
      <c r="AV1348">
        <v>0.19</v>
      </c>
      <c r="AW1348">
        <v>0</v>
      </c>
      <c r="AX1348">
        <v>1116531</v>
      </c>
      <c r="AY1348" t="b">
        <v>1</v>
      </c>
      <c r="AZ1348">
        <v>183.15100000000001</v>
      </c>
      <c r="BA1348">
        <v>1663.799</v>
      </c>
      <c r="BB1348">
        <v>8</v>
      </c>
      <c r="BC1348">
        <v>74.363</v>
      </c>
      <c r="BD1348">
        <v>6.2949999999999999</v>
      </c>
      <c r="BE1348">
        <v>1663.8040000000001</v>
      </c>
      <c r="BF1348">
        <v>78.56</v>
      </c>
      <c r="BG1348">
        <v>10</v>
      </c>
      <c r="BH1348">
        <v>3</v>
      </c>
      <c r="BM1348" t="s">
        <v>144</v>
      </c>
      <c r="BN1348" t="s">
        <v>144</v>
      </c>
      <c r="BO1348" t="s">
        <v>3725</v>
      </c>
      <c r="BT1348"/>
      <c r="BU1348"/>
      <c r="BV1348" t="s">
        <v>4288</v>
      </c>
      <c r="BX1348" t="s">
        <v>4289</v>
      </c>
      <c r="BZ1348"/>
      <c r="CA1348"/>
      <c r="CB1348"/>
      <c r="CC1348"/>
      <c r="CD1348">
        <v>0</v>
      </c>
      <c r="CE1348"/>
      <c r="CF1348">
        <v>0</v>
      </c>
      <c r="CG1348" t="b">
        <f>IF(CE1348*100&lt;CC1348,TRUE,FALSE)</f>
        <v>0</v>
      </c>
    </row>
    <row r="1349" spans="1:85" hidden="1" x14ac:dyDescent="0.35">
      <c r="A1349" t="s">
        <v>1501</v>
      </c>
      <c r="B1349" t="s">
        <v>4290</v>
      </c>
      <c r="C1349">
        <v>1663.819</v>
      </c>
      <c r="D1349">
        <v>17.670000000000002</v>
      </c>
      <c r="E1349">
        <v>72.921999999999997</v>
      </c>
      <c r="F1349">
        <v>6.2949999999999999</v>
      </c>
      <c r="G1349" t="s">
        <v>2884</v>
      </c>
      <c r="I1349">
        <v>181.24</v>
      </c>
      <c r="J1349">
        <v>1663.825</v>
      </c>
      <c r="K1349" s="68">
        <v>76.069999999999993</v>
      </c>
      <c r="L1349">
        <v>7</v>
      </c>
      <c r="M1349">
        <v>1</v>
      </c>
      <c r="N1349" t="s">
        <v>4290</v>
      </c>
      <c r="O1349">
        <v>1.9219999999999999</v>
      </c>
      <c r="P1349">
        <v>10</v>
      </c>
      <c r="Q1349">
        <v>17.670000000000002</v>
      </c>
      <c r="R1349">
        <v>1663.82</v>
      </c>
      <c r="S1349">
        <v>14.135999999999999</v>
      </c>
      <c r="T1349">
        <v>73.552000000000007</v>
      </c>
      <c r="U1349">
        <v>5.0359999999999996</v>
      </c>
      <c r="V1349">
        <v>100</v>
      </c>
      <c r="W1349">
        <v>0.96099999999999997</v>
      </c>
      <c r="X1349">
        <v>1.4850000000000001</v>
      </c>
      <c r="Y1349">
        <v>22.87</v>
      </c>
      <c r="Z1349">
        <v>22.581</v>
      </c>
      <c r="AA1349">
        <v>0.62</v>
      </c>
      <c r="AB1349">
        <v>0</v>
      </c>
      <c r="AC1349" t="b">
        <v>1</v>
      </c>
      <c r="BA1349">
        <v>1663.819</v>
      </c>
      <c r="BB1349">
        <v>17.670000000000002</v>
      </c>
      <c r="BC1349">
        <v>72.921999999999997</v>
      </c>
      <c r="BD1349">
        <v>6.2949999999999999</v>
      </c>
      <c r="BE1349">
        <v>1663.825</v>
      </c>
      <c r="BF1349">
        <v>76.069999999999993</v>
      </c>
      <c r="BG1349">
        <v>8</v>
      </c>
      <c r="BH1349">
        <v>3</v>
      </c>
      <c r="BM1349" t="s">
        <v>144</v>
      </c>
      <c r="BN1349" t="s">
        <v>144</v>
      </c>
      <c r="BO1349" t="s">
        <v>3301</v>
      </c>
      <c r="BT1349"/>
      <c r="BU1349"/>
      <c r="BV1349" t="s">
        <v>4291</v>
      </c>
      <c r="BX1349" t="s">
        <v>4289</v>
      </c>
      <c r="BZ1349"/>
      <c r="CA1349"/>
      <c r="CB1349"/>
      <c r="CC1349"/>
      <c r="CD1349">
        <v>0</v>
      </c>
      <c r="CE1349"/>
      <c r="CF1349">
        <v>0</v>
      </c>
    </row>
    <row r="1350" spans="1:85" hidden="1" x14ac:dyDescent="0.35">
      <c r="A1350" t="s">
        <v>1502</v>
      </c>
      <c r="B1350" t="s">
        <v>4292</v>
      </c>
      <c r="C1350" s="51">
        <v>1664.193</v>
      </c>
      <c r="D1350">
        <v>11.316000000000001</v>
      </c>
      <c r="E1350" s="68">
        <v>74.424000000000007</v>
      </c>
      <c r="F1350">
        <v>6.2949999999999999</v>
      </c>
      <c r="G1350" t="s">
        <v>3339</v>
      </c>
      <c r="I1350">
        <v>183.71</v>
      </c>
      <c r="J1350">
        <v>1664.1990000000001</v>
      </c>
      <c r="K1350" s="73">
        <v>78.260000000000005</v>
      </c>
      <c r="L1350">
        <v>7</v>
      </c>
      <c r="M1350">
        <v>1</v>
      </c>
      <c r="N1350" s="51" t="s">
        <v>4292</v>
      </c>
      <c r="O1350">
        <v>1.93</v>
      </c>
      <c r="P1350">
        <v>10</v>
      </c>
      <c r="Q1350">
        <v>11.316000000000001</v>
      </c>
      <c r="R1350">
        <v>1664.194</v>
      </c>
      <c r="S1350">
        <v>9.0519999999999996</v>
      </c>
      <c r="T1350">
        <v>75.191000000000003</v>
      </c>
      <c r="U1350">
        <v>5.0359999999999996</v>
      </c>
      <c r="V1350">
        <v>100</v>
      </c>
      <c r="W1350">
        <v>1.0820000000000001</v>
      </c>
      <c r="X1350">
        <v>1.4970000000000001</v>
      </c>
      <c r="Y1350">
        <v>22.254999999999999</v>
      </c>
      <c r="Z1350">
        <v>22.581</v>
      </c>
      <c r="AA1350">
        <v>0.62</v>
      </c>
      <c r="AB1350">
        <v>0</v>
      </c>
      <c r="AC1350" t="b">
        <v>1</v>
      </c>
      <c r="AI1350">
        <v>1664.192</v>
      </c>
      <c r="AJ1350">
        <v>75.906000000000006</v>
      </c>
      <c r="AK1350">
        <v>1664.1980000000001</v>
      </c>
      <c r="AL1350">
        <v>78.122</v>
      </c>
      <c r="AM1350">
        <v>4.4320000000000004</v>
      </c>
      <c r="AN1350">
        <v>10.86</v>
      </c>
      <c r="AO1350">
        <v>13.55</v>
      </c>
      <c r="AP1350">
        <v>1.177</v>
      </c>
      <c r="AQ1350">
        <v>22.628</v>
      </c>
      <c r="AR1350">
        <v>1.29</v>
      </c>
      <c r="AS1350">
        <v>1.3109999999999999</v>
      </c>
      <c r="AT1350">
        <v>2E-3</v>
      </c>
      <c r="AU1350">
        <v>0.374</v>
      </c>
      <c r="AV1350">
        <v>7.3999999999999996E-2</v>
      </c>
      <c r="AW1350">
        <v>0</v>
      </c>
      <c r="AX1350">
        <v>1119904</v>
      </c>
      <c r="AY1350" t="b">
        <v>1</v>
      </c>
      <c r="AZ1350">
        <v>183.571</v>
      </c>
      <c r="BA1350">
        <v>1664.193</v>
      </c>
      <c r="BB1350">
        <v>11.316000000000001</v>
      </c>
      <c r="BC1350">
        <v>74.424000000000007</v>
      </c>
      <c r="BD1350">
        <v>6.2949999999999999</v>
      </c>
      <c r="BE1350">
        <v>1664.1990000000001</v>
      </c>
      <c r="BF1350">
        <v>78.260000000000005</v>
      </c>
      <c r="BG1350">
        <v>9</v>
      </c>
      <c r="BH1350">
        <v>3</v>
      </c>
      <c r="BI1350">
        <v>9.0519999999999996</v>
      </c>
      <c r="BJ1350">
        <v>5.0359999999999996</v>
      </c>
      <c r="BK1350">
        <v>1.611</v>
      </c>
      <c r="BM1350" t="s">
        <v>144</v>
      </c>
      <c r="BN1350" t="s">
        <v>144</v>
      </c>
      <c r="BO1350" t="s">
        <v>3292</v>
      </c>
      <c r="BQ1350">
        <v>1</v>
      </c>
      <c r="BT1350" t="s">
        <v>3293</v>
      </c>
      <c r="BU1350"/>
      <c r="BV1350" t="s">
        <v>4291</v>
      </c>
      <c r="BX1350" s="51" t="s">
        <v>4289</v>
      </c>
      <c r="BZ1350"/>
      <c r="CA1350"/>
      <c r="CB1350">
        <v>13.55</v>
      </c>
      <c r="CC1350">
        <v>13.55</v>
      </c>
      <c r="CD1350">
        <v>0.01</v>
      </c>
      <c r="CE1350">
        <v>1.9E-2</v>
      </c>
      <c r="CF1350">
        <v>0.91600000000000004</v>
      </c>
      <c r="CG1350" t="b">
        <f t="shared" ref="CG1350:CG1356" si="19">IF(CE1350*100&lt;CC1350,TRUE,FALSE)</f>
        <v>1</v>
      </c>
    </row>
    <row r="1351" spans="1:85" hidden="1" x14ac:dyDescent="0.35">
      <c r="A1351" t="s">
        <v>1503</v>
      </c>
      <c r="B1351" t="s">
        <v>4293</v>
      </c>
      <c r="C1351" s="51">
        <v>1664.2149999999999</v>
      </c>
      <c r="D1351">
        <v>8.0570000000000004</v>
      </c>
      <c r="E1351" s="68">
        <v>75.477000000000004</v>
      </c>
      <c r="F1351">
        <v>6.2949999999999999</v>
      </c>
      <c r="G1351" t="s">
        <v>3339</v>
      </c>
      <c r="I1351">
        <v>183.71</v>
      </c>
      <c r="J1351">
        <v>1664.22</v>
      </c>
      <c r="K1351" s="73">
        <v>78.25</v>
      </c>
      <c r="L1351">
        <v>7</v>
      </c>
      <c r="M1351">
        <v>1</v>
      </c>
      <c r="N1351" s="51" t="s">
        <v>4293</v>
      </c>
      <c r="O1351">
        <v>1.9330000000000001</v>
      </c>
      <c r="P1351">
        <v>10</v>
      </c>
      <c r="Q1351">
        <v>8.0570000000000004</v>
      </c>
      <c r="R1351">
        <v>1664.2159999999999</v>
      </c>
      <c r="S1351">
        <v>6.0570000000000004</v>
      </c>
      <c r="T1351">
        <v>76.031999999999996</v>
      </c>
      <c r="U1351">
        <v>5.0359999999999996</v>
      </c>
      <c r="V1351">
        <v>100</v>
      </c>
      <c r="W1351">
        <v>1.0820000000000001</v>
      </c>
      <c r="X1351">
        <v>1.387</v>
      </c>
      <c r="Y1351">
        <v>22.254999999999999</v>
      </c>
      <c r="Z1351">
        <v>22.581</v>
      </c>
      <c r="AA1351">
        <v>0.62</v>
      </c>
      <c r="AB1351">
        <v>0</v>
      </c>
      <c r="AC1351" t="b">
        <v>1</v>
      </c>
      <c r="AI1351">
        <v>1664.213</v>
      </c>
      <c r="AJ1351">
        <v>75.763999999999996</v>
      </c>
      <c r="AK1351">
        <v>1664.2170000000001</v>
      </c>
      <c r="AL1351">
        <v>78.105999999999995</v>
      </c>
      <c r="AM1351">
        <v>4.6840000000000002</v>
      </c>
      <c r="AN1351">
        <v>9.5399999999999991</v>
      </c>
      <c r="AO1351">
        <v>13.77</v>
      </c>
      <c r="AP1351">
        <v>0.72399999999999998</v>
      </c>
      <c r="AQ1351">
        <v>22.646999999999998</v>
      </c>
      <c r="AR1351">
        <v>8.3130000000000006</v>
      </c>
      <c r="AS1351">
        <v>12.013999999999999</v>
      </c>
      <c r="AT1351">
        <v>1E-3</v>
      </c>
      <c r="AU1351">
        <v>0.17599999999999999</v>
      </c>
      <c r="AV1351">
        <v>0.2</v>
      </c>
      <c r="AW1351">
        <v>0</v>
      </c>
      <c r="AX1351">
        <v>1123277</v>
      </c>
      <c r="AY1351" t="b">
        <v>1</v>
      </c>
      <c r="AZ1351">
        <v>183.571</v>
      </c>
      <c r="BA1351">
        <v>1664.2149999999999</v>
      </c>
      <c r="BB1351">
        <v>8.0570000000000004</v>
      </c>
      <c r="BC1351">
        <v>75.477000000000004</v>
      </c>
      <c r="BD1351">
        <v>6.2949999999999999</v>
      </c>
      <c r="BE1351">
        <v>1664.22</v>
      </c>
      <c r="BF1351">
        <v>78.25</v>
      </c>
      <c r="BG1351">
        <v>9</v>
      </c>
      <c r="BH1351">
        <v>3</v>
      </c>
      <c r="BI1351">
        <v>6.0570000000000004</v>
      </c>
      <c r="BJ1351">
        <v>5.0359999999999996</v>
      </c>
      <c r="BK1351">
        <v>1.556</v>
      </c>
      <c r="BM1351" t="s">
        <v>144</v>
      </c>
      <c r="BN1351" t="s">
        <v>144</v>
      </c>
      <c r="BO1351" t="s">
        <v>3292</v>
      </c>
      <c r="BQ1351">
        <v>1</v>
      </c>
      <c r="BT1351" t="s">
        <v>3293</v>
      </c>
      <c r="BU1351"/>
      <c r="BV1351" t="s">
        <v>4291</v>
      </c>
      <c r="BX1351" s="51" t="s">
        <v>4289</v>
      </c>
      <c r="BZ1351"/>
      <c r="CA1351"/>
      <c r="CB1351">
        <v>13.77</v>
      </c>
      <c r="CC1351">
        <v>13.77</v>
      </c>
      <c r="CD1351">
        <v>2.1999999999999999E-2</v>
      </c>
      <c r="CE1351">
        <v>4.3999999999999997E-2</v>
      </c>
      <c r="CF1351">
        <v>0.91600000000000004</v>
      </c>
      <c r="CG1351" t="b">
        <f t="shared" si="19"/>
        <v>1</v>
      </c>
    </row>
    <row r="1352" spans="1:85" hidden="1" x14ac:dyDescent="0.35">
      <c r="A1352" t="s">
        <v>1504</v>
      </c>
      <c r="B1352" t="s">
        <v>4294</v>
      </c>
      <c r="C1352" s="51">
        <v>1664.239</v>
      </c>
      <c r="D1352">
        <v>8</v>
      </c>
      <c r="E1352" s="68">
        <v>74.742999999999995</v>
      </c>
      <c r="F1352">
        <v>6.2949999999999999</v>
      </c>
      <c r="G1352" t="s">
        <v>3339</v>
      </c>
      <c r="I1352">
        <v>183.71</v>
      </c>
      <c r="J1352">
        <v>1664.2429999999999</v>
      </c>
      <c r="K1352" s="73">
        <v>78.23</v>
      </c>
      <c r="L1352">
        <v>8</v>
      </c>
      <c r="M1352">
        <v>1</v>
      </c>
      <c r="N1352" s="51" t="s">
        <v>4294</v>
      </c>
      <c r="O1352">
        <v>1.93</v>
      </c>
      <c r="P1352">
        <v>10</v>
      </c>
      <c r="Q1352">
        <v>8</v>
      </c>
      <c r="R1352">
        <v>1664.24</v>
      </c>
      <c r="S1352">
        <v>6</v>
      </c>
      <c r="T1352">
        <v>75.44</v>
      </c>
      <c r="U1352">
        <v>5.0359999999999996</v>
      </c>
      <c r="V1352">
        <v>100</v>
      </c>
      <c r="W1352">
        <v>1.0820000000000001</v>
      </c>
      <c r="X1352">
        <v>1.6779999999999999</v>
      </c>
      <c r="Y1352">
        <v>22.266999999999999</v>
      </c>
      <c r="Z1352">
        <v>22.581</v>
      </c>
      <c r="AA1352">
        <v>0.62</v>
      </c>
      <c r="AB1352">
        <v>0</v>
      </c>
      <c r="AC1352" t="b">
        <v>1</v>
      </c>
      <c r="AI1352">
        <v>1664.2380000000001</v>
      </c>
      <c r="AJ1352">
        <v>75.727000000000004</v>
      </c>
      <c r="AK1352">
        <v>1664.2429999999999</v>
      </c>
      <c r="AL1352">
        <v>78.09</v>
      </c>
      <c r="AM1352">
        <v>4.726</v>
      </c>
      <c r="AN1352">
        <v>8.6300000000000008</v>
      </c>
      <c r="AO1352">
        <v>12.79</v>
      </c>
      <c r="AP1352">
        <v>0.97899999999999998</v>
      </c>
      <c r="AQ1352">
        <v>22.648</v>
      </c>
      <c r="AR1352">
        <v>7.2469999999999999</v>
      </c>
      <c r="AS1352">
        <v>0.90100000000000002</v>
      </c>
      <c r="AT1352">
        <v>6.2E-2</v>
      </c>
      <c r="AU1352">
        <v>0.25</v>
      </c>
      <c r="AV1352">
        <v>0.188</v>
      </c>
      <c r="AW1352">
        <v>0</v>
      </c>
      <c r="AX1352">
        <v>1126650</v>
      </c>
      <c r="AY1352" t="b">
        <v>1</v>
      </c>
      <c r="AZ1352">
        <v>183.571</v>
      </c>
      <c r="BA1352">
        <v>1664.239</v>
      </c>
      <c r="BB1352">
        <v>8</v>
      </c>
      <c r="BC1352">
        <v>74.742999999999995</v>
      </c>
      <c r="BD1352">
        <v>6.2949999999999999</v>
      </c>
      <c r="BE1352">
        <v>1664.2429999999999</v>
      </c>
      <c r="BF1352">
        <v>78.23</v>
      </c>
      <c r="BG1352">
        <v>10</v>
      </c>
      <c r="BH1352">
        <v>3</v>
      </c>
      <c r="BI1352">
        <v>6</v>
      </c>
      <c r="BJ1352">
        <v>5.0359999999999996</v>
      </c>
      <c r="BK1352">
        <v>1.7869999999999999</v>
      </c>
      <c r="BM1352" t="s">
        <v>144</v>
      </c>
      <c r="BN1352" t="s">
        <v>144</v>
      </c>
      <c r="BO1352" t="s">
        <v>3292</v>
      </c>
      <c r="BQ1352">
        <v>1</v>
      </c>
      <c r="BT1352" t="s">
        <v>3293</v>
      </c>
      <c r="BU1352"/>
      <c r="BV1352" t="s">
        <v>4291</v>
      </c>
      <c r="BX1352" s="51" t="s">
        <v>4289</v>
      </c>
      <c r="BZ1352"/>
      <c r="CA1352"/>
      <c r="CB1352">
        <v>12.79</v>
      </c>
      <c r="CC1352">
        <v>12.79</v>
      </c>
      <c r="CD1352">
        <v>1.6E-2</v>
      </c>
      <c r="CE1352">
        <v>2.5000000000000001E-2</v>
      </c>
      <c r="CF1352">
        <v>0.91400000000000003</v>
      </c>
      <c r="CG1352" t="b">
        <f t="shared" si="19"/>
        <v>1</v>
      </c>
    </row>
    <row r="1353" spans="1:85" hidden="1" x14ac:dyDescent="0.35">
      <c r="A1353" t="s">
        <v>1505</v>
      </c>
      <c r="B1353" t="s">
        <v>4295</v>
      </c>
      <c r="C1353" s="51">
        <v>1664.2539999999999</v>
      </c>
      <c r="D1353">
        <v>8</v>
      </c>
      <c r="E1353" s="68">
        <v>73.688999999999993</v>
      </c>
      <c r="F1353">
        <v>6.2949999999999999</v>
      </c>
      <c r="G1353" t="s">
        <v>3339</v>
      </c>
      <c r="I1353">
        <v>181.24</v>
      </c>
      <c r="J1353">
        <v>1664.2570000000001</v>
      </c>
      <c r="K1353" s="73">
        <v>75.739999999999995</v>
      </c>
      <c r="L1353">
        <v>7</v>
      </c>
      <c r="M1353">
        <v>1</v>
      </c>
      <c r="N1353" s="51" t="s">
        <v>4295</v>
      </c>
      <c r="O1353">
        <v>1.9119999999999999</v>
      </c>
      <c r="P1353">
        <v>10</v>
      </c>
      <c r="Q1353">
        <v>8</v>
      </c>
      <c r="R1353">
        <v>1664.2550000000001</v>
      </c>
      <c r="S1353">
        <v>6</v>
      </c>
      <c r="T1353">
        <v>74.099000000000004</v>
      </c>
      <c r="U1353">
        <v>5.0359999999999996</v>
      </c>
      <c r="V1353">
        <v>100</v>
      </c>
      <c r="W1353">
        <v>1.0820000000000001</v>
      </c>
      <c r="X1353">
        <v>1.5049999999999999</v>
      </c>
      <c r="Y1353">
        <v>22.87</v>
      </c>
      <c r="Z1353">
        <v>22.581</v>
      </c>
      <c r="AA1353">
        <v>0.62</v>
      </c>
      <c r="AB1353">
        <v>0</v>
      </c>
      <c r="AC1353" t="b">
        <v>1</v>
      </c>
      <c r="AI1353">
        <v>1664.252</v>
      </c>
      <c r="AJ1353">
        <v>73.421999999999997</v>
      </c>
      <c r="AK1353">
        <v>1664.2560000000001</v>
      </c>
      <c r="AL1353">
        <v>75.549000000000007</v>
      </c>
      <c r="AM1353">
        <v>4.2549999999999999</v>
      </c>
      <c r="AN1353">
        <v>8.25</v>
      </c>
      <c r="AO1353">
        <v>13.7</v>
      </c>
      <c r="AP1353">
        <v>0.872</v>
      </c>
      <c r="AQ1353">
        <v>22.626000000000001</v>
      </c>
      <c r="AR1353">
        <v>8.5289999999999999</v>
      </c>
      <c r="AS1353">
        <v>1.2190000000000001</v>
      </c>
      <c r="AT1353">
        <v>3.0000000000000001E-3</v>
      </c>
      <c r="AU1353">
        <v>0.38400000000000001</v>
      </c>
      <c r="AV1353">
        <v>0.151</v>
      </c>
      <c r="AW1353">
        <v>0</v>
      </c>
      <c r="AX1353">
        <v>1130023</v>
      </c>
      <c r="AY1353" t="b">
        <v>1</v>
      </c>
      <c r="AZ1353">
        <v>181.05</v>
      </c>
      <c r="BA1353">
        <v>1664.2539999999999</v>
      </c>
      <c r="BB1353">
        <v>8</v>
      </c>
      <c r="BC1353">
        <v>73.688999999999993</v>
      </c>
      <c r="BD1353">
        <v>6.2949999999999999</v>
      </c>
      <c r="BE1353">
        <v>1664.2570000000001</v>
      </c>
      <c r="BF1353">
        <v>75.739999999999995</v>
      </c>
      <c r="BG1353">
        <v>9</v>
      </c>
      <c r="BH1353">
        <v>3</v>
      </c>
      <c r="BM1353" t="s">
        <v>144</v>
      </c>
      <c r="BN1353" t="s">
        <v>144</v>
      </c>
      <c r="BO1353" t="s">
        <v>3296</v>
      </c>
      <c r="BQ1353">
        <v>1</v>
      </c>
      <c r="BT1353" t="s">
        <v>3293</v>
      </c>
      <c r="BU1353"/>
      <c r="BV1353" t="s">
        <v>4291</v>
      </c>
      <c r="BX1353" s="51" t="s">
        <v>4289</v>
      </c>
      <c r="BZ1353"/>
      <c r="CA1353"/>
      <c r="CB1353">
        <v>13.7</v>
      </c>
      <c r="CC1353">
        <v>13.7</v>
      </c>
      <c r="CD1353">
        <v>1.7000000000000001E-2</v>
      </c>
      <c r="CE1353">
        <v>3.2000000000000001E-2</v>
      </c>
      <c r="CF1353">
        <v>0.91</v>
      </c>
      <c r="CG1353" t="b">
        <f t="shared" si="19"/>
        <v>1</v>
      </c>
    </row>
    <row r="1354" spans="1:85" hidden="1" x14ac:dyDescent="0.35">
      <c r="A1354" t="s">
        <v>1506</v>
      </c>
      <c r="B1354" t="s">
        <v>4296</v>
      </c>
      <c r="C1354">
        <v>1664.671</v>
      </c>
      <c r="D1354">
        <v>56.15</v>
      </c>
      <c r="E1354" s="68">
        <v>64.504000000000005</v>
      </c>
      <c r="F1354">
        <v>13.053000000000001</v>
      </c>
      <c r="G1354" t="s">
        <v>3407</v>
      </c>
      <c r="I1354">
        <v>181.24</v>
      </c>
      <c r="J1354">
        <v>1664.723</v>
      </c>
      <c r="K1354" s="73">
        <v>75.430000000000007</v>
      </c>
      <c r="L1354">
        <v>10</v>
      </c>
      <c r="M1354">
        <v>0</v>
      </c>
      <c r="N1354" t="s">
        <v>4296</v>
      </c>
      <c r="O1354">
        <v>1.885</v>
      </c>
      <c r="P1354">
        <v>10</v>
      </c>
      <c r="Q1354">
        <v>8</v>
      </c>
      <c r="R1354">
        <v>1664.7180000000001</v>
      </c>
      <c r="S1354">
        <v>6</v>
      </c>
      <c r="T1354">
        <v>71.215000000000003</v>
      </c>
      <c r="U1354">
        <v>5.0359999999999996</v>
      </c>
      <c r="V1354">
        <v>100</v>
      </c>
      <c r="W1354">
        <v>0.83199999999999996</v>
      </c>
      <c r="X1354">
        <v>1.7350000000000001</v>
      </c>
      <c r="Y1354">
        <v>22.62</v>
      </c>
      <c r="Z1354">
        <v>22.581</v>
      </c>
      <c r="AA1354">
        <v>0.62</v>
      </c>
      <c r="AB1354">
        <v>0</v>
      </c>
      <c r="AC1354" t="b">
        <v>0</v>
      </c>
      <c r="AI1354">
        <v>1664.7190000000001</v>
      </c>
      <c r="AJ1354">
        <v>72.867000000000004</v>
      </c>
      <c r="AK1354">
        <v>1664.722</v>
      </c>
      <c r="AL1354">
        <v>74.822999999999993</v>
      </c>
      <c r="AM1354">
        <v>3.911</v>
      </c>
      <c r="AN1354">
        <v>6.98</v>
      </c>
      <c r="AO1354">
        <v>12.35</v>
      </c>
      <c r="AP1354">
        <v>0.51900000000000002</v>
      </c>
      <c r="AQ1354">
        <v>22.591999999999999</v>
      </c>
      <c r="AR1354">
        <v>1.5049999999999999</v>
      </c>
      <c r="AS1354">
        <v>2.1030000000000002</v>
      </c>
      <c r="AT1354">
        <v>2.7E-2</v>
      </c>
      <c r="AU1354">
        <v>0.27300000000000002</v>
      </c>
      <c r="AV1354">
        <v>0.104</v>
      </c>
      <c r="AW1354">
        <v>0</v>
      </c>
      <c r="AX1354">
        <v>1133396</v>
      </c>
      <c r="AY1354" t="b">
        <v>1</v>
      </c>
      <c r="AZ1354">
        <v>180.63</v>
      </c>
      <c r="BA1354">
        <v>1664.72</v>
      </c>
      <c r="BB1354">
        <v>8</v>
      </c>
      <c r="BC1354">
        <v>71.262</v>
      </c>
      <c r="BD1354">
        <v>6.2949999999999999</v>
      </c>
      <c r="BE1354">
        <v>1664.723</v>
      </c>
      <c r="BF1354">
        <v>75.430000000000007</v>
      </c>
      <c r="BG1354">
        <v>10</v>
      </c>
      <c r="BH1354">
        <v>3</v>
      </c>
      <c r="BM1354" t="s">
        <v>144</v>
      </c>
      <c r="BN1354" t="s">
        <v>144</v>
      </c>
      <c r="BO1354" t="s">
        <v>3217</v>
      </c>
      <c r="BT1354"/>
      <c r="BU1354"/>
      <c r="BV1354" t="s">
        <v>4288</v>
      </c>
      <c r="BX1354" t="s">
        <v>4289</v>
      </c>
      <c r="BZ1354"/>
      <c r="CA1354"/>
      <c r="CB1354"/>
      <c r="CC1354"/>
      <c r="CD1354">
        <v>0</v>
      </c>
      <c r="CE1354"/>
      <c r="CF1354">
        <v>0</v>
      </c>
      <c r="CG1354" t="b">
        <f t="shared" si="19"/>
        <v>0</v>
      </c>
    </row>
    <row r="1355" spans="1:85" hidden="1" x14ac:dyDescent="0.35">
      <c r="A1355" t="s">
        <v>1507</v>
      </c>
      <c r="B1355" t="s">
        <v>4297</v>
      </c>
      <c r="C1355" s="51">
        <v>1664.748</v>
      </c>
      <c r="D1355">
        <v>9.625</v>
      </c>
      <c r="E1355" s="68">
        <v>72.025999999999996</v>
      </c>
      <c r="F1355">
        <v>5.484</v>
      </c>
      <c r="G1355" t="s">
        <v>3339</v>
      </c>
      <c r="I1355">
        <v>181.24</v>
      </c>
      <c r="J1355">
        <v>1664.7529999999999</v>
      </c>
      <c r="K1355" s="73">
        <v>75.42</v>
      </c>
      <c r="L1355">
        <v>7</v>
      </c>
      <c r="M1355">
        <v>1</v>
      </c>
      <c r="N1355" s="51" t="s">
        <v>4297</v>
      </c>
      <c r="O1355">
        <v>1.889</v>
      </c>
      <c r="P1355">
        <v>10</v>
      </c>
      <c r="Q1355">
        <v>21.689</v>
      </c>
      <c r="R1355">
        <v>1664.749</v>
      </c>
      <c r="S1355">
        <v>7.7</v>
      </c>
      <c r="T1355">
        <v>72.704999999999998</v>
      </c>
      <c r="U1355">
        <v>4.3869999999999996</v>
      </c>
      <c r="V1355">
        <v>100</v>
      </c>
      <c r="W1355">
        <v>1.0009999999999999</v>
      </c>
      <c r="X1355">
        <v>1.345</v>
      </c>
      <c r="Y1355">
        <v>22.59</v>
      </c>
      <c r="Z1355">
        <v>22.581</v>
      </c>
      <c r="AA1355">
        <v>0.62</v>
      </c>
      <c r="AB1355">
        <v>0</v>
      </c>
      <c r="AC1355" t="b">
        <v>1</v>
      </c>
      <c r="AI1355">
        <v>1664.748</v>
      </c>
      <c r="AJ1355">
        <v>72.858999999999995</v>
      </c>
      <c r="AK1355">
        <v>1664.752</v>
      </c>
      <c r="AL1355">
        <v>74.391999999999996</v>
      </c>
      <c r="AM1355">
        <v>3.0680000000000001</v>
      </c>
      <c r="AN1355">
        <v>8.34</v>
      </c>
      <c r="AO1355">
        <v>10.93</v>
      </c>
      <c r="AP1355">
        <v>0.72799999999999998</v>
      </c>
      <c r="AQ1355">
        <v>22.603000000000002</v>
      </c>
      <c r="AR1355">
        <v>3.431</v>
      </c>
      <c r="AS1355">
        <v>6.6820000000000004</v>
      </c>
      <c r="AT1355">
        <v>2.8000000000000001E-2</v>
      </c>
      <c r="AU1355">
        <v>0.185</v>
      </c>
      <c r="AV1355">
        <v>0.28699999999999998</v>
      </c>
      <c r="AW1355">
        <v>0</v>
      </c>
      <c r="AX1355">
        <v>1136769</v>
      </c>
      <c r="AY1355" t="b">
        <v>1</v>
      </c>
      <c r="AZ1355">
        <v>180.21</v>
      </c>
      <c r="BA1355">
        <v>1664.7449999999999</v>
      </c>
      <c r="BB1355">
        <v>21.689</v>
      </c>
      <c r="BC1355">
        <v>71.215000000000003</v>
      </c>
      <c r="BD1355">
        <v>6.2949999999999999</v>
      </c>
      <c r="BE1355">
        <v>1664.7529999999999</v>
      </c>
      <c r="BF1355">
        <v>75.42</v>
      </c>
      <c r="BG1355">
        <v>8</v>
      </c>
      <c r="BH1355">
        <v>3</v>
      </c>
      <c r="BI1355">
        <v>17.350999999999999</v>
      </c>
      <c r="BJ1355">
        <v>5.0359999999999996</v>
      </c>
      <c r="BK1355">
        <v>1.5129999999999999</v>
      </c>
      <c r="BM1355" t="s">
        <v>144</v>
      </c>
      <c r="BN1355" t="s">
        <v>144</v>
      </c>
      <c r="BO1355" t="s">
        <v>3292</v>
      </c>
      <c r="BQ1355">
        <v>1</v>
      </c>
      <c r="BT1355" t="s">
        <v>3293</v>
      </c>
      <c r="BU1355"/>
      <c r="BV1355" t="s">
        <v>4291</v>
      </c>
      <c r="BX1355" s="51" t="s">
        <v>4289</v>
      </c>
      <c r="BZ1355"/>
      <c r="CA1355"/>
      <c r="CB1355">
        <v>10.93</v>
      </c>
      <c r="CC1355">
        <v>10.93</v>
      </c>
      <c r="CD1355">
        <v>-1E-3</v>
      </c>
      <c r="CE1355">
        <v>-2E-3</v>
      </c>
      <c r="CF1355">
        <v>0.58099999999999996</v>
      </c>
      <c r="CG1355" t="b">
        <f t="shared" si="19"/>
        <v>1</v>
      </c>
    </row>
    <row r="1356" spans="1:85" hidden="1" x14ac:dyDescent="0.35">
      <c r="A1356" t="s">
        <v>1508</v>
      </c>
      <c r="B1356" t="s">
        <v>4298</v>
      </c>
      <c r="C1356">
        <v>1664.7639999999999</v>
      </c>
      <c r="D1356">
        <v>111.646</v>
      </c>
      <c r="E1356" s="68">
        <v>63.901000000000003</v>
      </c>
      <c r="F1356">
        <v>18.712</v>
      </c>
      <c r="G1356" t="s">
        <v>3407</v>
      </c>
      <c r="I1356">
        <v>178.76</v>
      </c>
      <c r="J1356">
        <v>1664.7760000000001</v>
      </c>
      <c r="K1356" s="73">
        <v>72.930000000000007</v>
      </c>
      <c r="L1356">
        <v>4</v>
      </c>
      <c r="M1356">
        <v>0</v>
      </c>
      <c r="N1356" t="s">
        <v>4298</v>
      </c>
      <c r="O1356">
        <v>1.905</v>
      </c>
      <c r="P1356">
        <v>10</v>
      </c>
      <c r="Q1356">
        <v>8.734</v>
      </c>
      <c r="R1356">
        <v>1664.7750000000001</v>
      </c>
      <c r="S1356">
        <v>13.695</v>
      </c>
      <c r="T1356">
        <v>69.09</v>
      </c>
      <c r="U1356">
        <v>7.9580000000000002</v>
      </c>
      <c r="V1356">
        <v>100</v>
      </c>
      <c r="W1356">
        <v>1.0740000000000001</v>
      </c>
      <c r="X1356">
        <v>1.2470000000000001</v>
      </c>
      <c r="Y1356">
        <v>22.553000000000001</v>
      </c>
      <c r="Z1356">
        <v>22.581</v>
      </c>
      <c r="AA1356">
        <v>0.62</v>
      </c>
      <c r="AB1356">
        <v>0</v>
      </c>
      <c r="AC1356" t="b">
        <v>1</v>
      </c>
      <c r="AI1356">
        <v>1664.77</v>
      </c>
      <c r="AJ1356">
        <v>71.545000000000002</v>
      </c>
      <c r="AK1356">
        <v>1664.7750000000001</v>
      </c>
      <c r="AL1356">
        <v>73.120999999999995</v>
      </c>
      <c r="AM1356">
        <v>3.1520000000000001</v>
      </c>
      <c r="AN1356">
        <v>11.33</v>
      </c>
      <c r="AO1356">
        <v>14.09</v>
      </c>
      <c r="AP1356">
        <v>0.57799999999999996</v>
      </c>
      <c r="AQ1356">
        <v>22.613</v>
      </c>
      <c r="AR1356">
        <v>1.1559999999999999</v>
      </c>
      <c r="AS1356">
        <v>1.2430000000000001</v>
      </c>
      <c r="AT1356">
        <v>2.8000000000000001E-2</v>
      </c>
      <c r="AU1356">
        <v>0.20499999999999999</v>
      </c>
      <c r="AV1356">
        <v>0.17199999999999999</v>
      </c>
      <c r="AW1356">
        <v>0</v>
      </c>
      <c r="AX1356">
        <v>1140142</v>
      </c>
      <c r="AY1356" t="b">
        <v>1</v>
      </c>
      <c r="AZ1356">
        <v>178.95</v>
      </c>
      <c r="BA1356">
        <v>1664.7729999999999</v>
      </c>
      <c r="BB1356">
        <v>8.734</v>
      </c>
      <c r="BC1356">
        <v>72.260000000000005</v>
      </c>
      <c r="BD1356">
        <v>6.2949999999999999</v>
      </c>
      <c r="BE1356">
        <v>1664.7760000000001</v>
      </c>
      <c r="BF1356">
        <v>72.930000000000007</v>
      </c>
      <c r="BG1356">
        <v>7</v>
      </c>
      <c r="BH1356">
        <v>3</v>
      </c>
      <c r="BI1356">
        <v>6.734</v>
      </c>
      <c r="BJ1356">
        <v>5.0359999999999996</v>
      </c>
      <c r="BK1356">
        <v>1.2470000000000001</v>
      </c>
      <c r="BM1356" t="s">
        <v>144</v>
      </c>
      <c r="BN1356" t="s">
        <v>144</v>
      </c>
      <c r="BO1356" t="s">
        <v>3217</v>
      </c>
      <c r="BT1356"/>
      <c r="BU1356"/>
      <c r="BV1356" t="s">
        <v>4291</v>
      </c>
      <c r="BX1356" t="s">
        <v>4289</v>
      </c>
      <c r="BZ1356"/>
      <c r="CA1356"/>
      <c r="CB1356"/>
      <c r="CC1356"/>
      <c r="CD1356">
        <v>0</v>
      </c>
      <c r="CE1356"/>
      <c r="CF1356">
        <v>0</v>
      </c>
      <c r="CG1356" t="b">
        <f t="shared" si="19"/>
        <v>0</v>
      </c>
    </row>
    <row r="1357" spans="1:85" hidden="1" x14ac:dyDescent="0.35">
      <c r="A1357" t="s">
        <v>1509</v>
      </c>
      <c r="B1357" t="s">
        <v>4299</v>
      </c>
      <c r="C1357">
        <v>1668.2719999999999</v>
      </c>
      <c r="D1357">
        <v>56.472000000000001</v>
      </c>
      <c r="E1357">
        <v>65.429000000000002</v>
      </c>
      <c r="F1357">
        <v>96.84</v>
      </c>
      <c r="G1357" t="s">
        <v>2884</v>
      </c>
      <c r="I1357">
        <v>225</v>
      </c>
      <c r="J1357">
        <v>1668.3130000000001</v>
      </c>
      <c r="K1357" s="68">
        <v>116.059</v>
      </c>
      <c r="L1357">
        <v>-0.78200000000000003</v>
      </c>
      <c r="M1357">
        <v>1</v>
      </c>
      <c r="N1357" t="s">
        <v>4299</v>
      </c>
      <c r="O1357">
        <v>1.778</v>
      </c>
      <c r="P1357">
        <v>0</v>
      </c>
      <c r="Q1357">
        <v>0</v>
      </c>
      <c r="R1357">
        <v>1668.3130000000001</v>
      </c>
      <c r="S1357">
        <v>0</v>
      </c>
      <c r="T1357">
        <v>116.059</v>
      </c>
      <c r="U1357">
        <v>0</v>
      </c>
      <c r="V1357">
        <v>0</v>
      </c>
      <c r="W1357">
        <v>0</v>
      </c>
      <c r="X1357">
        <v>0</v>
      </c>
      <c r="Y1357">
        <v>0</v>
      </c>
      <c r="Z1357">
        <v>0</v>
      </c>
      <c r="AA1357">
        <v>0</v>
      </c>
      <c r="AB1357">
        <v>0</v>
      </c>
      <c r="AC1357" t="b">
        <v>1</v>
      </c>
      <c r="AE1357">
        <v>0</v>
      </c>
      <c r="AF1357">
        <v>0</v>
      </c>
      <c r="AG1357">
        <v>0</v>
      </c>
      <c r="AH1357">
        <v>0</v>
      </c>
      <c r="AI1357">
        <v>0</v>
      </c>
      <c r="AJ1357">
        <v>0</v>
      </c>
      <c r="AK1357">
        <v>0</v>
      </c>
      <c r="AL1357">
        <v>0</v>
      </c>
      <c r="AM1357">
        <v>0</v>
      </c>
      <c r="AN1357">
        <v>0</v>
      </c>
      <c r="AO1357">
        <v>0</v>
      </c>
      <c r="AP1357">
        <v>0</v>
      </c>
      <c r="AQ1357">
        <v>0</v>
      </c>
      <c r="AR1357">
        <v>0</v>
      </c>
      <c r="AS1357">
        <v>0</v>
      </c>
      <c r="AT1357">
        <v>0</v>
      </c>
      <c r="AU1357">
        <v>0</v>
      </c>
      <c r="AV1357">
        <v>0</v>
      </c>
      <c r="AW1357">
        <v>0</v>
      </c>
      <c r="AX1357">
        <v>0</v>
      </c>
      <c r="AY1357" t="b">
        <v>0</v>
      </c>
      <c r="AZ1357">
        <v>0</v>
      </c>
      <c r="BI1357">
        <v>0</v>
      </c>
      <c r="BJ1357">
        <v>0</v>
      </c>
      <c r="BK1357">
        <v>0</v>
      </c>
      <c r="BM1357" t="s">
        <v>2905</v>
      </c>
      <c r="BN1357" t="s">
        <v>3356</v>
      </c>
      <c r="BO1357" t="s">
        <v>2888</v>
      </c>
      <c r="BT1357"/>
      <c r="BU1357"/>
      <c r="BX1357"/>
      <c r="BY1357" t="s">
        <v>2903</v>
      </c>
      <c r="BZ1357"/>
      <c r="CA1357"/>
      <c r="CB1357"/>
      <c r="CC1357"/>
      <c r="CD1357">
        <v>0</v>
      </c>
      <c r="CE1357"/>
      <c r="CF1357">
        <v>0</v>
      </c>
    </row>
    <row r="1358" spans="1:85" hidden="1" x14ac:dyDescent="0.35">
      <c r="A1358" t="s">
        <v>1510</v>
      </c>
      <c r="B1358" t="s">
        <v>4300</v>
      </c>
      <c r="C1358">
        <v>1668.335</v>
      </c>
      <c r="D1358">
        <v>25.933</v>
      </c>
      <c r="E1358">
        <v>259.92099999999999</v>
      </c>
      <c r="F1358">
        <v>63.555999999999997</v>
      </c>
      <c r="G1358" t="s">
        <v>2884</v>
      </c>
      <c r="I1358">
        <v>60</v>
      </c>
      <c r="J1358">
        <v>1668.348</v>
      </c>
      <c r="K1358" s="68">
        <v>311.017</v>
      </c>
      <c r="L1358">
        <v>-1.49</v>
      </c>
      <c r="M1358">
        <v>1</v>
      </c>
      <c r="N1358" t="s">
        <v>4300</v>
      </c>
      <c r="O1358">
        <v>1.7749999999999999</v>
      </c>
      <c r="P1358">
        <v>0</v>
      </c>
      <c r="Q1358">
        <v>0</v>
      </c>
      <c r="R1358">
        <v>1668.348</v>
      </c>
      <c r="S1358">
        <v>0</v>
      </c>
      <c r="T1358">
        <v>311.017</v>
      </c>
      <c r="U1358">
        <v>0</v>
      </c>
      <c r="V1358">
        <v>0</v>
      </c>
      <c r="W1358">
        <v>0</v>
      </c>
      <c r="X1358">
        <v>0</v>
      </c>
      <c r="Y1358">
        <v>0</v>
      </c>
      <c r="Z1358">
        <v>0</v>
      </c>
      <c r="AA1358">
        <v>0</v>
      </c>
      <c r="AB1358">
        <v>0</v>
      </c>
      <c r="AC1358" t="b">
        <v>1</v>
      </c>
      <c r="AE1358">
        <v>0</v>
      </c>
      <c r="AF1358">
        <v>0</v>
      </c>
      <c r="AG1358">
        <v>0</v>
      </c>
      <c r="AH1358">
        <v>0</v>
      </c>
      <c r="AI1358">
        <v>0</v>
      </c>
      <c r="AJ1358">
        <v>0</v>
      </c>
      <c r="AK1358">
        <v>0</v>
      </c>
      <c r="AL1358">
        <v>0</v>
      </c>
      <c r="AM1358">
        <v>0</v>
      </c>
      <c r="AN1358">
        <v>0</v>
      </c>
      <c r="AO1358">
        <v>0</v>
      </c>
      <c r="AP1358">
        <v>0</v>
      </c>
      <c r="AQ1358">
        <v>0</v>
      </c>
      <c r="AR1358">
        <v>0</v>
      </c>
      <c r="AS1358">
        <v>0</v>
      </c>
      <c r="AT1358">
        <v>0</v>
      </c>
      <c r="AU1358">
        <v>0</v>
      </c>
      <c r="AV1358">
        <v>0</v>
      </c>
      <c r="AW1358">
        <v>0</v>
      </c>
      <c r="AX1358">
        <v>0</v>
      </c>
      <c r="AY1358" t="b">
        <v>0</v>
      </c>
      <c r="AZ1358">
        <v>0</v>
      </c>
      <c r="BI1358">
        <v>0</v>
      </c>
      <c r="BJ1358">
        <v>0</v>
      </c>
      <c r="BK1358">
        <v>0</v>
      </c>
      <c r="BM1358" t="s">
        <v>2905</v>
      </c>
      <c r="BN1358" t="s">
        <v>2887</v>
      </c>
      <c r="BO1358" t="s">
        <v>2888</v>
      </c>
      <c r="BT1358"/>
      <c r="BU1358"/>
      <c r="BX1358"/>
      <c r="BY1358" t="s">
        <v>2903</v>
      </c>
      <c r="BZ1358"/>
      <c r="CA1358"/>
      <c r="CB1358"/>
      <c r="CC1358"/>
      <c r="CD1358">
        <v>0</v>
      </c>
      <c r="CE1358"/>
      <c r="CF1358">
        <v>0</v>
      </c>
    </row>
    <row r="1359" spans="1:85" hidden="1" x14ac:dyDescent="0.35">
      <c r="A1359" t="s">
        <v>1511</v>
      </c>
      <c r="B1359" t="s">
        <v>4301</v>
      </c>
      <c r="C1359">
        <v>1668.337</v>
      </c>
      <c r="D1359">
        <v>30.591999999999999</v>
      </c>
      <c r="E1359">
        <v>255.852</v>
      </c>
      <c r="F1359">
        <v>108.68300000000001</v>
      </c>
      <c r="G1359" t="s">
        <v>2884</v>
      </c>
      <c r="I1359">
        <v>66.19</v>
      </c>
      <c r="J1359">
        <v>1668.3589999999999</v>
      </c>
      <c r="K1359" s="68">
        <v>317.20999999999998</v>
      </c>
      <c r="L1359">
        <v>9</v>
      </c>
      <c r="M1359">
        <v>3</v>
      </c>
      <c r="N1359" t="s">
        <v>4301</v>
      </c>
      <c r="O1359">
        <v>1.7370000000000001</v>
      </c>
      <c r="P1359">
        <v>10</v>
      </c>
      <c r="Q1359">
        <v>30.591999999999999</v>
      </c>
      <c r="R1359">
        <v>1668.3409999999999</v>
      </c>
      <c r="S1359">
        <v>24.474</v>
      </c>
      <c r="T1359">
        <v>268.12400000000002</v>
      </c>
      <c r="U1359">
        <v>86.945999999999998</v>
      </c>
      <c r="V1359">
        <v>100</v>
      </c>
      <c r="W1359">
        <v>2.1960000000000002</v>
      </c>
      <c r="X1359">
        <v>6.609</v>
      </c>
      <c r="Y1359">
        <v>21.17</v>
      </c>
      <c r="Z1359">
        <v>21.646999999999998</v>
      </c>
      <c r="AA1359">
        <v>0.60299999999999998</v>
      </c>
      <c r="AB1359">
        <v>0</v>
      </c>
      <c r="AC1359" t="b">
        <v>1</v>
      </c>
      <c r="BM1359" t="s">
        <v>2905</v>
      </c>
      <c r="BN1359" t="s">
        <v>2887</v>
      </c>
      <c r="BO1359" t="s">
        <v>2888</v>
      </c>
      <c r="BT1359"/>
      <c r="BU1359"/>
      <c r="BX1359"/>
      <c r="BZ1359"/>
      <c r="CA1359"/>
      <c r="CB1359"/>
      <c r="CC1359"/>
      <c r="CD1359">
        <v>0</v>
      </c>
      <c r="CE1359"/>
      <c r="CF1359">
        <v>0</v>
      </c>
    </row>
    <row r="1360" spans="1:85" hidden="1" x14ac:dyDescent="0.35">
      <c r="A1360" t="s">
        <v>1512</v>
      </c>
      <c r="B1360" t="s">
        <v>4302</v>
      </c>
      <c r="C1360">
        <v>1668.345</v>
      </c>
      <c r="D1360">
        <v>26.766999999999999</v>
      </c>
      <c r="E1360">
        <v>156.68899999999999</v>
      </c>
      <c r="F1360">
        <v>106.548</v>
      </c>
      <c r="G1360" t="s">
        <v>2884</v>
      </c>
      <c r="I1360">
        <v>318.76</v>
      </c>
      <c r="J1360">
        <v>1668.364</v>
      </c>
      <c r="K1360" s="68">
        <v>209.75</v>
      </c>
      <c r="L1360">
        <v>8</v>
      </c>
      <c r="M1360">
        <v>3</v>
      </c>
      <c r="N1360" t="s">
        <v>4302</v>
      </c>
      <c r="O1360">
        <v>1.7609999999999999</v>
      </c>
      <c r="P1360">
        <v>10</v>
      </c>
      <c r="Q1360">
        <v>26.766999999999999</v>
      </c>
      <c r="R1360">
        <v>1668.3489999999999</v>
      </c>
      <c r="S1360">
        <v>21.414000000000001</v>
      </c>
      <c r="T1360">
        <v>167.30099999999999</v>
      </c>
      <c r="U1360">
        <v>85.239000000000004</v>
      </c>
      <c r="V1360">
        <v>100</v>
      </c>
      <c r="W1360">
        <v>2.407</v>
      </c>
      <c r="X1360">
        <v>5.8339999999999996</v>
      </c>
      <c r="Y1360">
        <v>22.6</v>
      </c>
      <c r="Z1360">
        <v>21.646999999999998</v>
      </c>
      <c r="AA1360">
        <v>0.60299999999999998</v>
      </c>
      <c r="AB1360">
        <v>0</v>
      </c>
      <c r="AC1360" t="b">
        <v>1</v>
      </c>
      <c r="BM1360" t="s">
        <v>2887</v>
      </c>
      <c r="BN1360" t="s">
        <v>2887</v>
      </c>
      <c r="BO1360" t="s">
        <v>2888</v>
      </c>
      <c r="BT1360"/>
      <c r="BU1360"/>
      <c r="BX1360"/>
      <c r="BZ1360"/>
      <c r="CA1360"/>
      <c r="CB1360"/>
      <c r="CC1360"/>
      <c r="CD1360">
        <v>0</v>
      </c>
      <c r="CE1360"/>
      <c r="CF1360">
        <v>0</v>
      </c>
    </row>
    <row r="1361" spans="1:84" hidden="1" x14ac:dyDescent="0.35">
      <c r="A1361" t="s">
        <v>1513</v>
      </c>
      <c r="B1361" t="s">
        <v>4303</v>
      </c>
      <c r="C1361">
        <v>1668.3689999999999</v>
      </c>
      <c r="D1361">
        <v>18.599</v>
      </c>
      <c r="E1361">
        <v>93.468999999999994</v>
      </c>
      <c r="F1361">
        <v>6.4850000000000003</v>
      </c>
      <c r="G1361" t="s">
        <v>2884</v>
      </c>
      <c r="I1361">
        <v>206.19</v>
      </c>
      <c r="J1361">
        <v>1668.3779999999999</v>
      </c>
      <c r="K1361" s="68">
        <v>97.18</v>
      </c>
      <c r="L1361">
        <v>17</v>
      </c>
      <c r="M1361">
        <v>3</v>
      </c>
      <c r="N1361" t="s">
        <v>4303</v>
      </c>
      <c r="O1361">
        <v>1.7529999999999999</v>
      </c>
      <c r="P1361">
        <v>14.221</v>
      </c>
      <c r="Q1361">
        <v>18.599</v>
      </c>
      <c r="R1361">
        <v>1668.3710000000001</v>
      </c>
      <c r="S1361">
        <v>14.88</v>
      </c>
      <c r="T1361">
        <v>94.210999999999999</v>
      </c>
      <c r="U1361">
        <v>5.1879999999999997</v>
      </c>
      <c r="V1361">
        <v>100</v>
      </c>
      <c r="W1361">
        <v>0.72399999999999998</v>
      </c>
      <c r="X1361">
        <v>2.8260000000000001</v>
      </c>
      <c r="Y1361">
        <v>21.94</v>
      </c>
      <c r="Z1361">
        <v>17.96</v>
      </c>
      <c r="AA1361">
        <v>0.53600000000000003</v>
      </c>
      <c r="AB1361">
        <v>0</v>
      </c>
      <c r="AC1361" t="b">
        <v>1</v>
      </c>
      <c r="BM1361" t="s">
        <v>2887</v>
      </c>
      <c r="BN1361" t="s">
        <v>3345</v>
      </c>
      <c r="BO1361" t="s">
        <v>2888</v>
      </c>
      <c r="BT1361"/>
      <c r="BU1361"/>
      <c r="BX1361"/>
      <c r="BZ1361"/>
      <c r="CA1361"/>
      <c r="CB1361"/>
      <c r="CC1361"/>
      <c r="CD1361">
        <v>0</v>
      </c>
      <c r="CE1361"/>
      <c r="CF1361">
        <v>0</v>
      </c>
    </row>
    <row r="1362" spans="1:84" hidden="1" x14ac:dyDescent="0.35">
      <c r="A1362" t="s">
        <v>1514</v>
      </c>
      <c r="B1362" t="s">
        <v>4304</v>
      </c>
      <c r="C1362">
        <v>1668.365</v>
      </c>
      <c r="D1362">
        <v>30.893000000000001</v>
      </c>
      <c r="E1362">
        <v>46.662999999999997</v>
      </c>
      <c r="F1362">
        <v>79.867000000000004</v>
      </c>
      <c r="G1362" t="s">
        <v>2884</v>
      </c>
      <c r="I1362">
        <v>195</v>
      </c>
      <c r="J1362">
        <v>1668.3789999999999</v>
      </c>
      <c r="K1362" s="68">
        <v>85.994</v>
      </c>
      <c r="L1362">
        <v>-1.107</v>
      </c>
      <c r="M1362">
        <v>1</v>
      </c>
      <c r="N1362" t="s">
        <v>4304</v>
      </c>
      <c r="O1362">
        <v>1.768</v>
      </c>
      <c r="P1362">
        <v>0</v>
      </c>
      <c r="Q1362">
        <v>0</v>
      </c>
      <c r="R1362">
        <v>1668.3789999999999</v>
      </c>
      <c r="S1362">
        <v>0</v>
      </c>
      <c r="T1362">
        <v>85.994</v>
      </c>
      <c r="U1362">
        <v>0</v>
      </c>
      <c r="V1362">
        <v>0</v>
      </c>
      <c r="W1362">
        <v>0</v>
      </c>
      <c r="X1362">
        <v>0</v>
      </c>
      <c r="Y1362">
        <v>0</v>
      </c>
      <c r="Z1362">
        <v>0</v>
      </c>
      <c r="AA1362">
        <v>0</v>
      </c>
      <c r="AB1362">
        <v>0</v>
      </c>
      <c r="AC1362" t="b">
        <v>1</v>
      </c>
      <c r="AE1362">
        <v>0</v>
      </c>
      <c r="AF1362">
        <v>0</v>
      </c>
      <c r="AG1362">
        <v>0</v>
      </c>
      <c r="AH1362">
        <v>0</v>
      </c>
      <c r="AI1362">
        <v>0</v>
      </c>
      <c r="AJ1362">
        <v>0</v>
      </c>
      <c r="AK1362">
        <v>0</v>
      </c>
      <c r="AL1362">
        <v>0</v>
      </c>
      <c r="AM1362">
        <v>0</v>
      </c>
      <c r="AN1362">
        <v>0</v>
      </c>
      <c r="AO1362">
        <v>0</v>
      </c>
      <c r="AP1362">
        <v>0</v>
      </c>
      <c r="AQ1362">
        <v>0</v>
      </c>
      <c r="AR1362">
        <v>0</v>
      </c>
      <c r="AS1362">
        <v>0</v>
      </c>
      <c r="AT1362">
        <v>0</v>
      </c>
      <c r="AU1362">
        <v>0</v>
      </c>
      <c r="AV1362">
        <v>0</v>
      </c>
      <c r="AW1362">
        <v>0</v>
      </c>
      <c r="AX1362">
        <v>0</v>
      </c>
      <c r="AY1362" t="b">
        <v>0</v>
      </c>
      <c r="AZ1362">
        <v>0</v>
      </c>
      <c r="BI1362">
        <v>0</v>
      </c>
      <c r="BJ1362">
        <v>0</v>
      </c>
      <c r="BK1362">
        <v>0</v>
      </c>
      <c r="BM1362" t="s">
        <v>3345</v>
      </c>
      <c r="BN1362" t="s">
        <v>3288</v>
      </c>
      <c r="BO1362" t="s">
        <v>2888</v>
      </c>
      <c r="BT1362"/>
      <c r="BU1362"/>
      <c r="BX1362"/>
      <c r="BY1362" t="s">
        <v>2903</v>
      </c>
      <c r="BZ1362"/>
      <c r="CA1362"/>
      <c r="CB1362"/>
      <c r="CC1362"/>
      <c r="CD1362">
        <v>0</v>
      </c>
      <c r="CE1362"/>
      <c r="CF1362">
        <v>0</v>
      </c>
    </row>
    <row r="1363" spans="1:84" hidden="1" x14ac:dyDescent="0.35">
      <c r="A1363" t="s">
        <v>1515</v>
      </c>
      <c r="B1363" t="s">
        <v>4305</v>
      </c>
      <c r="C1363">
        <v>1668.355</v>
      </c>
      <c r="D1363">
        <v>39.250999999999998</v>
      </c>
      <c r="E1363">
        <v>357.21</v>
      </c>
      <c r="F1363">
        <v>68.602000000000004</v>
      </c>
      <c r="G1363" t="s">
        <v>2884</v>
      </c>
      <c r="I1363">
        <v>163.71</v>
      </c>
      <c r="J1363">
        <v>1668.3820000000001</v>
      </c>
      <c r="K1363" s="68">
        <v>54.68</v>
      </c>
      <c r="L1363">
        <v>6</v>
      </c>
      <c r="M1363">
        <v>3</v>
      </c>
      <c r="N1363" t="s">
        <v>4305</v>
      </c>
      <c r="O1363">
        <v>1.744</v>
      </c>
      <c r="P1363">
        <v>10</v>
      </c>
      <c r="Q1363">
        <v>39.250999999999998</v>
      </c>
      <c r="R1363">
        <v>1668.36</v>
      </c>
      <c r="S1363">
        <v>31.401</v>
      </c>
      <c r="T1363">
        <v>8.7040000000000006</v>
      </c>
      <c r="U1363">
        <v>54.881999999999998</v>
      </c>
      <c r="V1363">
        <v>100</v>
      </c>
      <c r="W1363">
        <v>2.2450000000000001</v>
      </c>
      <c r="X1363">
        <v>3.29</v>
      </c>
      <c r="Y1363">
        <v>22.98</v>
      </c>
      <c r="Z1363">
        <v>12.12</v>
      </c>
      <c r="AA1363">
        <v>0.42699999999999999</v>
      </c>
      <c r="AB1363">
        <v>0</v>
      </c>
      <c r="AC1363" t="b">
        <v>1</v>
      </c>
      <c r="BM1363" t="s">
        <v>3345</v>
      </c>
      <c r="BN1363" t="s">
        <v>3288</v>
      </c>
      <c r="BO1363" t="s">
        <v>2888</v>
      </c>
      <c r="BT1363"/>
      <c r="BU1363"/>
      <c r="BX1363"/>
      <c r="BZ1363"/>
      <c r="CA1363"/>
      <c r="CB1363"/>
      <c r="CC1363"/>
      <c r="CD1363">
        <v>0</v>
      </c>
      <c r="CE1363"/>
      <c r="CF1363">
        <v>0</v>
      </c>
    </row>
    <row r="1364" spans="1:84" hidden="1" x14ac:dyDescent="0.35">
      <c r="A1364" t="s">
        <v>1516</v>
      </c>
      <c r="B1364" t="s">
        <v>4306</v>
      </c>
      <c r="C1364">
        <v>1668.3679999999999</v>
      </c>
      <c r="D1364">
        <v>17.321999999999999</v>
      </c>
      <c r="E1364">
        <v>72.305000000000007</v>
      </c>
      <c r="F1364">
        <v>8.2420000000000009</v>
      </c>
      <c r="G1364" t="s">
        <v>2884</v>
      </c>
      <c r="I1364">
        <v>186.19</v>
      </c>
      <c r="J1364">
        <v>1668.3820000000001</v>
      </c>
      <c r="K1364" s="68">
        <v>77.16</v>
      </c>
      <c r="L1364">
        <v>17</v>
      </c>
      <c r="M1364">
        <v>3</v>
      </c>
      <c r="N1364" t="s">
        <v>4306</v>
      </c>
      <c r="O1364">
        <v>1.744</v>
      </c>
      <c r="P1364">
        <v>14.221</v>
      </c>
      <c r="Q1364">
        <v>17.321999999999999</v>
      </c>
      <c r="R1364">
        <v>1668.3710000000001</v>
      </c>
      <c r="S1364">
        <v>13.858000000000001</v>
      </c>
      <c r="T1364">
        <v>73.275999999999996</v>
      </c>
      <c r="U1364">
        <v>6.5940000000000003</v>
      </c>
      <c r="V1364">
        <v>100</v>
      </c>
      <c r="W1364">
        <v>0.999</v>
      </c>
      <c r="X1364">
        <v>3.03</v>
      </c>
      <c r="Y1364">
        <v>21.8</v>
      </c>
      <c r="Z1364">
        <v>12.12</v>
      </c>
      <c r="AA1364">
        <v>0.42699999999999999</v>
      </c>
      <c r="AB1364">
        <v>0</v>
      </c>
      <c r="AC1364" t="b">
        <v>1</v>
      </c>
      <c r="BM1364" t="s">
        <v>3288</v>
      </c>
      <c r="BN1364" t="s">
        <v>3288</v>
      </c>
      <c r="BO1364" t="s">
        <v>2888</v>
      </c>
      <c r="BT1364"/>
      <c r="BU1364"/>
      <c r="BX1364"/>
      <c r="BZ1364"/>
      <c r="CA1364"/>
      <c r="CB1364"/>
      <c r="CC1364"/>
      <c r="CD1364">
        <v>0</v>
      </c>
      <c r="CE1364"/>
      <c r="CF1364">
        <v>0</v>
      </c>
    </row>
    <row r="1365" spans="1:84" hidden="1" x14ac:dyDescent="0.35">
      <c r="A1365" t="s">
        <v>1517</v>
      </c>
      <c r="B1365" t="s">
        <v>4307</v>
      </c>
      <c r="C1365">
        <v>1668.3810000000001</v>
      </c>
      <c r="D1365">
        <v>238.48400000000001</v>
      </c>
      <c r="E1365">
        <v>316.983</v>
      </c>
      <c r="F1365">
        <v>276.73500000000001</v>
      </c>
      <c r="G1365" t="s">
        <v>2884</v>
      </c>
      <c r="I1365">
        <v>105</v>
      </c>
      <c r="J1365">
        <v>1668.4739999999999</v>
      </c>
      <c r="K1365" s="68">
        <v>355.99400000000003</v>
      </c>
      <c r="L1365">
        <v>3.0680000000000001</v>
      </c>
      <c r="M1365">
        <v>1</v>
      </c>
      <c r="N1365" t="s">
        <v>4307</v>
      </c>
      <c r="O1365">
        <v>1.236</v>
      </c>
      <c r="P1365">
        <v>0</v>
      </c>
      <c r="Q1365">
        <v>0</v>
      </c>
      <c r="R1365">
        <v>1668.4739999999999</v>
      </c>
      <c r="S1365">
        <v>0</v>
      </c>
      <c r="T1365">
        <v>355.99400000000003</v>
      </c>
      <c r="U1365">
        <v>0</v>
      </c>
      <c r="V1365">
        <v>0</v>
      </c>
      <c r="W1365">
        <v>0</v>
      </c>
      <c r="X1365">
        <v>0</v>
      </c>
      <c r="Y1365">
        <v>0</v>
      </c>
      <c r="Z1365">
        <v>0</v>
      </c>
      <c r="AA1365">
        <v>0</v>
      </c>
      <c r="AB1365">
        <v>0</v>
      </c>
      <c r="AC1365" t="b">
        <v>1</v>
      </c>
      <c r="AE1365">
        <v>0</v>
      </c>
      <c r="AF1365">
        <v>0</v>
      </c>
      <c r="AG1365">
        <v>0</v>
      </c>
      <c r="AH1365">
        <v>0</v>
      </c>
      <c r="AI1365">
        <v>0</v>
      </c>
      <c r="AJ1365">
        <v>0</v>
      </c>
      <c r="AK1365">
        <v>0</v>
      </c>
      <c r="AL1365">
        <v>0</v>
      </c>
      <c r="AM1365">
        <v>0</v>
      </c>
      <c r="AN1365">
        <v>0</v>
      </c>
      <c r="AO1365">
        <v>0</v>
      </c>
      <c r="AP1365">
        <v>0</v>
      </c>
      <c r="AQ1365">
        <v>0</v>
      </c>
      <c r="AR1365">
        <v>0</v>
      </c>
      <c r="AS1365">
        <v>0</v>
      </c>
      <c r="AT1365">
        <v>0</v>
      </c>
      <c r="AU1365">
        <v>0</v>
      </c>
      <c r="AV1365">
        <v>0</v>
      </c>
      <c r="AW1365">
        <v>0</v>
      </c>
      <c r="AX1365">
        <v>0</v>
      </c>
      <c r="AY1365" t="b">
        <v>0</v>
      </c>
      <c r="AZ1365">
        <v>0</v>
      </c>
      <c r="BI1365">
        <v>0</v>
      </c>
      <c r="BJ1365">
        <v>0</v>
      </c>
      <c r="BK1365">
        <v>0</v>
      </c>
      <c r="BM1365" t="s">
        <v>2905</v>
      </c>
      <c r="BN1365" t="s">
        <v>3288</v>
      </c>
      <c r="BO1365" t="s">
        <v>2888</v>
      </c>
      <c r="BT1365"/>
      <c r="BU1365"/>
      <c r="BX1365"/>
      <c r="BY1365" t="s">
        <v>2903</v>
      </c>
      <c r="BZ1365"/>
      <c r="CA1365"/>
      <c r="CB1365"/>
      <c r="CC1365"/>
      <c r="CD1365">
        <v>0</v>
      </c>
      <c r="CE1365"/>
      <c r="CF1365">
        <v>0</v>
      </c>
    </row>
    <row r="1366" spans="1:84" hidden="1" x14ac:dyDescent="0.35">
      <c r="A1366" t="s">
        <v>1518</v>
      </c>
      <c r="B1366" t="s">
        <v>4308</v>
      </c>
      <c r="C1366">
        <v>1668.4449999999999</v>
      </c>
      <c r="D1366">
        <v>132.63399999999999</v>
      </c>
      <c r="E1366">
        <v>255.86199999999999</v>
      </c>
      <c r="F1366">
        <v>18.844000000000001</v>
      </c>
      <c r="G1366" t="s">
        <v>2884</v>
      </c>
      <c r="I1366">
        <v>15</v>
      </c>
      <c r="J1366">
        <v>1668.546</v>
      </c>
      <c r="K1366" s="68">
        <v>266.09899999999999</v>
      </c>
      <c r="L1366">
        <v>-1.649</v>
      </c>
      <c r="M1366">
        <v>1</v>
      </c>
      <c r="N1366" t="s">
        <v>4308</v>
      </c>
      <c r="O1366">
        <v>1.234</v>
      </c>
      <c r="P1366">
        <v>0</v>
      </c>
      <c r="Q1366">
        <v>0</v>
      </c>
      <c r="R1366">
        <v>1668.546</v>
      </c>
      <c r="S1366">
        <v>0</v>
      </c>
      <c r="T1366">
        <v>266.09899999999999</v>
      </c>
      <c r="U1366">
        <v>0</v>
      </c>
      <c r="V1366">
        <v>0</v>
      </c>
      <c r="W1366">
        <v>0</v>
      </c>
      <c r="X1366">
        <v>0</v>
      </c>
      <c r="Y1366">
        <v>0</v>
      </c>
      <c r="Z1366">
        <v>0</v>
      </c>
      <c r="AA1366">
        <v>0</v>
      </c>
      <c r="AB1366">
        <v>0</v>
      </c>
      <c r="AC1366" t="b">
        <v>1</v>
      </c>
      <c r="AE1366">
        <v>0</v>
      </c>
      <c r="AF1366">
        <v>0</v>
      </c>
      <c r="AG1366">
        <v>0</v>
      </c>
      <c r="AH1366">
        <v>0</v>
      </c>
      <c r="AI1366">
        <v>0</v>
      </c>
      <c r="AJ1366">
        <v>0</v>
      </c>
      <c r="AK1366">
        <v>0</v>
      </c>
      <c r="AL1366">
        <v>0</v>
      </c>
      <c r="AM1366">
        <v>0</v>
      </c>
      <c r="AN1366">
        <v>0</v>
      </c>
      <c r="AO1366">
        <v>0</v>
      </c>
      <c r="AP1366">
        <v>0</v>
      </c>
      <c r="AQ1366">
        <v>0</v>
      </c>
      <c r="AR1366">
        <v>0</v>
      </c>
      <c r="AS1366">
        <v>0</v>
      </c>
      <c r="AT1366">
        <v>0</v>
      </c>
      <c r="AU1366">
        <v>0</v>
      </c>
      <c r="AV1366">
        <v>0</v>
      </c>
      <c r="AW1366">
        <v>0</v>
      </c>
      <c r="AX1366">
        <v>0</v>
      </c>
      <c r="AY1366" t="b">
        <v>0</v>
      </c>
      <c r="AZ1366">
        <v>0</v>
      </c>
      <c r="BI1366">
        <v>0</v>
      </c>
      <c r="BJ1366">
        <v>0</v>
      </c>
      <c r="BK1366">
        <v>0</v>
      </c>
      <c r="BM1366" t="s">
        <v>2905</v>
      </c>
      <c r="BN1366" t="s">
        <v>2887</v>
      </c>
      <c r="BO1366" t="s">
        <v>2888</v>
      </c>
      <c r="BT1366"/>
      <c r="BU1366"/>
      <c r="BX1366"/>
      <c r="BY1366" t="s">
        <v>2903</v>
      </c>
      <c r="BZ1366"/>
      <c r="CA1366"/>
      <c r="CB1366"/>
      <c r="CC1366"/>
      <c r="CD1366">
        <v>0</v>
      </c>
      <c r="CE1366"/>
      <c r="CF1366">
        <v>0</v>
      </c>
    </row>
    <row r="1367" spans="1:84" hidden="1" x14ac:dyDescent="0.35">
      <c r="A1367" t="s">
        <v>1519</v>
      </c>
      <c r="B1367" t="s">
        <v>4309</v>
      </c>
      <c r="C1367">
        <v>1668.5989999999999</v>
      </c>
      <c r="D1367">
        <v>28.779</v>
      </c>
      <c r="E1367">
        <v>326.33699999999999</v>
      </c>
      <c r="F1367">
        <v>327.02100000000002</v>
      </c>
      <c r="G1367" t="s">
        <v>2884</v>
      </c>
      <c r="I1367">
        <v>133.81</v>
      </c>
      <c r="J1367">
        <v>1668.606</v>
      </c>
      <c r="K1367" s="68">
        <v>25.03</v>
      </c>
      <c r="L1367">
        <v>25</v>
      </c>
      <c r="M1367">
        <v>3</v>
      </c>
      <c r="N1367" t="s">
        <v>4309</v>
      </c>
      <c r="O1367">
        <v>1.7130000000000001</v>
      </c>
      <c r="P1367">
        <v>19.75</v>
      </c>
      <c r="Q1367">
        <v>28.779</v>
      </c>
      <c r="R1367">
        <v>1668.6</v>
      </c>
      <c r="S1367">
        <v>23.023</v>
      </c>
      <c r="T1367">
        <v>338.07600000000002</v>
      </c>
      <c r="U1367">
        <v>261.61700000000002</v>
      </c>
      <c r="V1367">
        <v>100</v>
      </c>
      <c r="W1367">
        <v>2.2650000000000001</v>
      </c>
      <c r="X1367">
        <v>17.856999999999999</v>
      </c>
      <c r="Y1367">
        <v>20.84</v>
      </c>
      <c r="Z1367">
        <v>21.74</v>
      </c>
      <c r="AA1367">
        <v>0.60399999999999998</v>
      </c>
      <c r="AB1367">
        <v>0</v>
      </c>
      <c r="AC1367" t="b">
        <v>1</v>
      </c>
      <c r="BM1367" t="s">
        <v>2887</v>
      </c>
      <c r="BN1367" t="s">
        <v>3288</v>
      </c>
      <c r="BO1367" t="s">
        <v>2888</v>
      </c>
      <c r="BT1367"/>
      <c r="BU1367"/>
      <c r="BX1367"/>
      <c r="BZ1367"/>
      <c r="CA1367"/>
      <c r="CB1367"/>
      <c r="CC1367"/>
      <c r="CD1367">
        <v>0</v>
      </c>
      <c r="CE1367"/>
      <c r="CF1367">
        <v>0</v>
      </c>
    </row>
    <row r="1368" spans="1:84" hidden="1" x14ac:dyDescent="0.35">
      <c r="A1368" t="s">
        <v>1520</v>
      </c>
      <c r="B1368" t="s">
        <v>4310</v>
      </c>
      <c r="C1368">
        <v>1668.5909999999999</v>
      </c>
      <c r="D1368">
        <v>39.527999999999999</v>
      </c>
      <c r="E1368">
        <v>244.577</v>
      </c>
      <c r="F1368">
        <v>89.555999999999997</v>
      </c>
      <c r="G1368" t="s">
        <v>2884</v>
      </c>
      <c r="I1368">
        <v>78.760000000000005</v>
      </c>
      <c r="J1368">
        <v>1668.606</v>
      </c>
      <c r="K1368" s="68">
        <v>329.98</v>
      </c>
      <c r="L1368">
        <v>21</v>
      </c>
      <c r="M1368">
        <v>3</v>
      </c>
      <c r="N1368" t="s">
        <v>4310</v>
      </c>
      <c r="O1368">
        <v>1.7130000000000001</v>
      </c>
      <c r="P1368">
        <v>16.940000000000001</v>
      </c>
      <c r="Q1368">
        <v>39.527999999999999</v>
      </c>
      <c r="R1368">
        <v>1668.5940000000001</v>
      </c>
      <c r="S1368">
        <v>31.622</v>
      </c>
      <c r="T1368">
        <v>261.65800000000002</v>
      </c>
      <c r="U1368">
        <v>71.644000000000005</v>
      </c>
      <c r="V1368">
        <v>100</v>
      </c>
      <c r="W1368">
        <v>1.8049999999999999</v>
      </c>
      <c r="X1368">
        <v>12.472</v>
      </c>
      <c r="Y1368">
        <v>20.594999999999999</v>
      </c>
      <c r="Z1368">
        <v>21.74</v>
      </c>
      <c r="AA1368">
        <v>0.60399999999999998</v>
      </c>
      <c r="AB1368">
        <v>0</v>
      </c>
      <c r="AC1368" t="b">
        <v>1</v>
      </c>
      <c r="BM1368" t="s">
        <v>2887</v>
      </c>
      <c r="BN1368" t="s">
        <v>3288</v>
      </c>
      <c r="BO1368" t="s">
        <v>2888</v>
      </c>
      <c r="BT1368"/>
      <c r="BU1368"/>
      <c r="BX1368"/>
      <c r="BZ1368"/>
      <c r="CA1368"/>
      <c r="CB1368"/>
      <c r="CC1368"/>
      <c r="CD1368">
        <v>0</v>
      </c>
      <c r="CE1368"/>
      <c r="CF1368">
        <v>0</v>
      </c>
    </row>
    <row r="1369" spans="1:84" hidden="1" x14ac:dyDescent="0.35">
      <c r="A1369" t="s">
        <v>1521</v>
      </c>
      <c r="B1369" t="s">
        <v>4311</v>
      </c>
      <c r="C1369">
        <v>1668.6489999999999</v>
      </c>
      <c r="D1369">
        <v>11.228999999999999</v>
      </c>
      <c r="E1369">
        <v>324.90499999999997</v>
      </c>
      <c r="F1369">
        <v>6.2949999999999999</v>
      </c>
      <c r="G1369" t="s">
        <v>2884</v>
      </c>
      <c r="I1369">
        <v>73.81</v>
      </c>
      <c r="J1369">
        <v>1668.655</v>
      </c>
      <c r="K1369" s="68">
        <v>325.11</v>
      </c>
      <c r="L1369">
        <v>8</v>
      </c>
      <c r="M1369">
        <v>3</v>
      </c>
      <c r="N1369" t="s">
        <v>4311</v>
      </c>
      <c r="O1369">
        <v>1.6679999999999999</v>
      </c>
      <c r="P1369">
        <v>10</v>
      </c>
      <c r="Q1369">
        <v>11.228999999999999</v>
      </c>
      <c r="R1369">
        <v>1668.65</v>
      </c>
      <c r="S1369">
        <v>8.9830000000000005</v>
      </c>
      <c r="T1369">
        <v>324.94600000000003</v>
      </c>
      <c r="U1369">
        <v>5.0359999999999996</v>
      </c>
      <c r="V1369">
        <v>100</v>
      </c>
      <c r="W1369">
        <v>0.84399999999999997</v>
      </c>
      <c r="X1369">
        <v>1.347</v>
      </c>
      <c r="Y1369">
        <v>21.195</v>
      </c>
      <c r="Z1369">
        <v>21.74</v>
      </c>
      <c r="AA1369">
        <v>0.60399999999999998</v>
      </c>
      <c r="AB1369">
        <v>0</v>
      </c>
      <c r="AC1369" t="b">
        <v>1</v>
      </c>
      <c r="BM1369" t="s">
        <v>2905</v>
      </c>
      <c r="BN1369" t="s">
        <v>2905</v>
      </c>
      <c r="BO1369" t="s">
        <v>3359</v>
      </c>
      <c r="BT1369"/>
      <c r="BU1369"/>
      <c r="BX1369"/>
      <c r="BZ1369"/>
      <c r="CA1369"/>
      <c r="CB1369"/>
      <c r="CC1369"/>
      <c r="CD1369">
        <v>0</v>
      </c>
      <c r="CE1369"/>
      <c r="CF1369">
        <v>0</v>
      </c>
    </row>
    <row r="1370" spans="1:84" hidden="1" x14ac:dyDescent="0.35">
      <c r="A1370" t="s">
        <v>1522</v>
      </c>
      <c r="B1370" t="s">
        <v>4312</v>
      </c>
      <c r="C1370">
        <v>1668.6210000000001</v>
      </c>
      <c r="D1370">
        <v>241.43</v>
      </c>
      <c r="E1370">
        <v>218.614</v>
      </c>
      <c r="F1370">
        <v>95.244</v>
      </c>
      <c r="G1370" t="s">
        <v>2884</v>
      </c>
      <c r="I1370">
        <v>0</v>
      </c>
      <c r="J1370">
        <v>1668.771</v>
      </c>
      <c r="K1370" s="68">
        <v>251.464</v>
      </c>
      <c r="L1370">
        <v>-1.853</v>
      </c>
      <c r="M1370">
        <v>1</v>
      </c>
      <c r="N1370" t="s">
        <v>4312</v>
      </c>
      <c r="O1370">
        <v>1.617</v>
      </c>
      <c r="P1370">
        <v>0</v>
      </c>
      <c r="Q1370">
        <v>0</v>
      </c>
      <c r="R1370">
        <v>1668.771</v>
      </c>
      <c r="S1370">
        <v>0</v>
      </c>
      <c r="T1370">
        <v>251.464</v>
      </c>
      <c r="U1370">
        <v>0</v>
      </c>
      <c r="V1370">
        <v>0</v>
      </c>
      <c r="W1370">
        <v>0</v>
      </c>
      <c r="X1370">
        <v>0</v>
      </c>
      <c r="Y1370">
        <v>0</v>
      </c>
      <c r="Z1370">
        <v>0</v>
      </c>
      <c r="AA1370">
        <v>0</v>
      </c>
      <c r="AB1370">
        <v>0</v>
      </c>
      <c r="AC1370" t="b">
        <v>1</v>
      </c>
      <c r="AE1370">
        <v>0</v>
      </c>
      <c r="AF1370">
        <v>0</v>
      </c>
      <c r="AG1370">
        <v>0</v>
      </c>
      <c r="AH1370">
        <v>0</v>
      </c>
      <c r="AI1370">
        <v>0</v>
      </c>
      <c r="AJ1370">
        <v>0</v>
      </c>
      <c r="AK1370">
        <v>0</v>
      </c>
      <c r="AL1370">
        <v>0</v>
      </c>
      <c r="AM1370">
        <v>0</v>
      </c>
      <c r="AN1370">
        <v>0</v>
      </c>
      <c r="AO1370">
        <v>0</v>
      </c>
      <c r="AP1370">
        <v>0</v>
      </c>
      <c r="AQ1370">
        <v>0</v>
      </c>
      <c r="AR1370">
        <v>0</v>
      </c>
      <c r="AS1370">
        <v>0</v>
      </c>
      <c r="AT1370">
        <v>0</v>
      </c>
      <c r="AU1370">
        <v>0</v>
      </c>
      <c r="AV1370">
        <v>0</v>
      </c>
      <c r="AW1370">
        <v>0</v>
      </c>
      <c r="AX1370">
        <v>0</v>
      </c>
      <c r="AY1370" t="b">
        <v>0</v>
      </c>
      <c r="AZ1370">
        <v>0</v>
      </c>
      <c r="BI1370">
        <v>0</v>
      </c>
      <c r="BJ1370">
        <v>0</v>
      </c>
      <c r="BK1370">
        <v>0</v>
      </c>
      <c r="BM1370" t="s">
        <v>2905</v>
      </c>
      <c r="BN1370" t="s">
        <v>3288</v>
      </c>
      <c r="BO1370" t="s">
        <v>2888</v>
      </c>
      <c r="BT1370"/>
      <c r="BU1370"/>
      <c r="BX1370"/>
      <c r="BY1370" t="s">
        <v>2903</v>
      </c>
      <c r="BZ1370"/>
      <c r="CA1370"/>
      <c r="CB1370"/>
      <c r="CC1370"/>
      <c r="CD1370">
        <v>0</v>
      </c>
      <c r="CE1370"/>
      <c r="CF1370">
        <v>0</v>
      </c>
    </row>
    <row r="1371" spans="1:84" hidden="1" x14ac:dyDescent="0.35">
      <c r="A1371" t="s">
        <v>1523</v>
      </c>
      <c r="B1371" t="s">
        <v>4313</v>
      </c>
      <c r="C1371">
        <v>1681.9390000000001</v>
      </c>
      <c r="D1371">
        <v>32.006999999999998</v>
      </c>
      <c r="E1371">
        <v>151.99199999999999</v>
      </c>
      <c r="F1371">
        <v>90.813999999999993</v>
      </c>
      <c r="G1371" t="s">
        <v>2884</v>
      </c>
      <c r="I1371">
        <v>315</v>
      </c>
      <c r="J1371">
        <v>1681.9580000000001</v>
      </c>
      <c r="K1371" s="68">
        <v>210.74299999999999</v>
      </c>
      <c r="L1371">
        <v>0.74399999999999999</v>
      </c>
      <c r="M1371">
        <v>1</v>
      </c>
      <c r="N1371" t="s">
        <v>4313</v>
      </c>
      <c r="O1371">
        <v>1.754</v>
      </c>
      <c r="P1371">
        <v>0</v>
      </c>
      <c r="Q1371">
        <v>0</v>
      </c>
      <c r="R1371">
        <v>1681.9580000000001</v>
      </c>
      <c r="S1371">
        <v>0</v>
      </c>
      <c r="T1371">
        <v>210.74299999999999</v>
      </c>
      <c r="U1371">
        <v>0</v>
      </c>
      <c r="V1371">
        <v>0</v>
      </c>
      <c r="W1371">
        <v>0</v>
      </c>
      <c r="X1371">
        <v>0</v>
      </c>
      <c r="Y1371">
        <v>0</v>
      </c>
      <c r="Z1371">
        <v>0</v>
      </c>
      <c r="AA1371">
        <v>0</v>
      </c>
      <c r="AB1371">
        <v>0</v>
      </c>
      <c r="AC1371" t="b">
        <v>1</v>
      </c>
      <c r="AE1371">
        <v>0</v>
      </c>
      <c r="AF1371">
        <v>0</v>
      </c>
      <c r="AG1371">
        <v>0</v>
      </c>
      <c r="AH1371">
        <v>0</v>
      </c>
      <c r="AI1371">
        <v>0</v>
      </c>
      <c r="AJ1371">
        <v>0</v>
      </c>
      <c r="AK1371">
        <v>0</v>
      </c>
      <c r="AL1371">
        <v>0</v>
      </c>
      <c r="AM1371">
        <v>0</v>
      </c>
      <c r="AN1371">
        <v>0</v>
      </c>
      <c r="AO1371">
        <v>0</v>
      </c>
      <c r="AP1371">
        <v>0</v>
      </c>
      <c r="AQ1371">
        <v>0</v>
      </c>
      <c r="AR1371">
        <v>0</v>
      </c>
      <c r="AS1371">
        <v>0</v>
      </c>
      <c r="AT1371">
        <v>0</v>
      </c>
      <c r="AU1371">
        <v>0</v>
      </c>
      <c r="AV1371">
        <v>0</v>
      </c>
      <c r="AW1371">
        <v>0</v>
      </c>
      <c r="AX1371">
        <v>0</v>
      </c>
      <c r="AY1371" t="b">
        <v>0</v>
      </c>
      <c r="AZ1371">
        <v>0</v>
      </c>
      <c r="BI1371">
        <v>0</v>
      </c>
      <c r="BJ1371">
        <v>0</v>
      </c>
      <c r="BK1371">
        <v>0</v>
      </c>
      <c r="BM1371" t="s">
        <v>2887</v>
      </c>
      <c r="BN1371" t="s">
        <v>2887</v>
      </c>
      <c r="BO1371" t="s">
        <v>2888</v>
      </c>
      <c r="BT1371"/>
      <c r="BU1371"/>
      <c r="BX1371"/>
      <c r="BY1371" t="s">
        <v>2903</v>
      </c>
      <c r="BZ1371"/>
      <c r="CA1371"/>
      <c r="CB1371"/>
      <c r="CC1371"/>
      <c r="CD1371">
        <v>0</v>
      </c>
      <c r="CE1371"/>
      <c r="CF1371">
        <v>0</v>
      </c>
    </row>
    <row r="1372" spans="1:84" hidden="1" x14ac:dyDescent="0.35">
      <c r="A1372" t="s">
        <v>1524</v>
      </c>
      <c r="B1372" t="s">
        <v>4314</v>
      </c>
      <c r="C1372">
        <v>1681.9390000000001</v>
      </c>
      <c r="D1372">
        <v>38.314</v>
      </c>
      <c r="E1372">
        <v>321.17500000000001</v>
      </c>
      <c r="F1372">
        <v>175.46299999999999</v>
      </c>
      <c r="G1372" t="s">
        <v>2884</v>
      </c>
      <c r="I1372">
        <v>123.71</v>
      </c>
      <c r="J1372">
        <v>1681.9649999999999</v>
      </c>
      <c r="K1372" s="68">
        <v>19.45</v>
      </c>
      <c r="L1372">
        <v>8</v>
      </c>
      <c r="M1372">
        <v>3</v>
      </c>
      <c r="N1372" t="s">
        <v>4314</v>
      </c>
      <c r="O1372">
        <v>1.7529999999999999</v>
      </c>
      <c r="P1372">
        <v>10</v>
      </c>
      <c r="Q1372">
        <v>38.314</v>
      </c>
      <c r="R1372">
        <v>1681.9449999999999</v>
      </c>
      <c r="S1372">
        <v>30.651</v>
      </c>
      <c r="T1372">
        <v>332.83</v>
      </c>
      <c r="U1372">
        <v>140.37</v>
      </c>
      <c r="V1372">
        <v>100</v>
      </c>
      <c r="W1372">
        <v>1.857</v>
      </c>
      <c r="X1372">
        <v>4.7359999999999998</v>
      </c>
      <c r="Y1372">
        <v>21.22</v>
      </c>
      <c r="Z1372">
        <v>21.463000000000001</v>
      </c>
      <c r="AA1372">
        <v>0.59899999999999998</v>
      </c>
      <c r="AB1372">
        <v>0</v>
      </c>
      <c r="AC1372" t="b">
        <v>1</v>
      </c>
      <c r="BM1372" t="s">
        <v>2887</v>
      </c>
      <c r="BN1372" t="s">
        <v>2887</v>
      </c>
      <c r="BO1372" t="s">
        <v>2888</v>
      </c>
      <c r="BT1372"/>
      <c r="BU1372"/>
      <c r="BX1372"/>
      <c r="BZ1372"/>
      <c r="CA1372"/>
      <c r="CB1372"/>
      <c r="CC1372"/>
      <c r="CD1372">
        <v>0</v>
      </c>
      <c r="CE1372"/>
      <c r="CF1372">
        <v>0</v>
      </c>
    </row>
    <row r="1373" spans="1:84" hidden="1" x14ac:dyDescent="0.35">
      <c r="A1373" t="s">
        <v>1525</v>
      </c>
      <c r="B1373" t="s">
        <v>4315</v>
      </c>
      <c r="C1373">
        <v>1681.941</v>
      </c>
      <c r="D1373">
        <v>36.243000000000002</v>
      </c>
      <c r="E1373">
        <v>127.26</v>
      </c>
      <c r="F1373">
        <v>93.284000000000006</v>
      </c>
      <c r="G1373" t="s">
        <v>2884</v>
      </c>
      <c r="I1373">
        <v>283.70999999999998</v>
      </c>
      <c r="J1373">
        <v>1681.9670000000001</v>
      </c>
      <c r="K1373" s="68">
        <v>179.37</v>
      </c>
      <c r="L1373">
        <v>8</v>
      </c>
      <c r="M1373">
        <v>3</v>
      </c>
      <c r="N1373" t="s">
        <v>4315</v>
      </c>
      <c r="O1373">
        <v>1.7529999999999999</v>
      </c>
      <c r="P1373">
        <v>10</v>
      </c>
      <c r="Q1373">
        <v>36.243000000000002</v>
      </c>
      <c r="R1373">
        <v>1681.9459999999999</v>
      </c>
      <c r="S1373">
        <v>28.995000000000001</v>
      </c>
      <c r="T1373">
        <v>137.68199999999999</v>
      </c>
      <c r="U1373">
        <v>74.626999999999995</v>
      </c>
      <c r="V1373">
        <v>100</v>
      </c>
      <c r="W1373">
        <v>1.9470000000000001</v>
      </c>
      <c r="X1373">
        <v>5.2270000000000003</v>
      </c>
      <c r="Y1373">
        <v>21.87</v>
      </c>
      <c r="Z1373">
        <v>21.463000000000001</v>
      </c>
      <c r="AA1373">
        <v>0.59899999999999998</v>
      </c>
      <c r="AB1373">
        <v>0</v>
      </c>
      <c r="AC1373" t="b">
        <v>1</v>
      </c>
      <c r="BM1373" t="s">
        <v>2887</v>
      </c>
      <c r="BN1373" t="s">
        <v>2887</v>
      </c>
      <c r="BO1373" t="s">
        <v>2888</v>
      </c>
      <c r="BT1373"/>
      <c r="BU1373"/>
      <c r="BX1373"/>
      <c r="BZ1373"/>
      <c r="CA1373"/>
      <c r="CB1373"/>
      <c r="CC1373"/>
      <c r="CD1373">
        <v>0</v>
      </c>
      <c r="CE1373"/>
      <c r="CF1373">
        <v>0</v>
      </c>
    </row>
    <row r="1374" spans="1:84" hidden="1" x14ac:dyDescent="0.35">
      <c r="A1374" t="s">
        <v>1526</v>
      </c>
      <c r="B1374" t="s">
        <v>4316</v>
      </c>
      <c r="C1374">
        <v>1681.9580000000001</v>
      </c>
      <c r="D1374">
        <v>41.591999999999999</v>
      </c>
      <c r="E1374">
        <v>258.70499999999998</v>
      </c>
      <c r="F1374">
        <v>66.043999999999997</v>
      </c>
      <c r="G1374" t="s">
        <v>2884</v>
      </c>
      <c r="I1374">
        <v>46.19</v>
      </c>
      <c r="J1374">
        <v>1681.9860000000001</v>
      </c>
      <c r="K1374" s="68">
        <v>301.58999999999997</v>
      </c>
      <c r="L1374">
        <v>8</v>
      </c>
      <c r="M1374">
        <v>3</v>
      </c>
      <c r="N1374" t="s">
        <v>4316</v>
      </c>
      <c r="O1374">
        <v>1.7529999999999999</v>
      </c>
      <c r="P1374">
        <v>10</v>
      </c>
      <c r="Q1374">
        <v>41.591999999999999</v>
      </c>
      <c r="R1374">
        <v>1681.9639999999999</v>
      </c>
      <c r="S1374">
        <v>33.274000000000001</v>
      </c>
      <c r="T1374">
        <v>267.28199999999998</v>
      </c>
      <c r="U1374">
        <v>52.835000000000001</v>
      </c>
      <c r="V1374">
        <v>100</v>
      </c>
      <c r="W1374">
        <v>2.0960000000000001</v>
      </c>
      <c r="X1374">
        <v>3.4809999999999999</v>
      </c>
      <c r="Y1374">
        <v>21.87</v>
      </c>
      <c r="Z1374">
        <v>9.907</v>
      </c>
      <c r="AA1374">
        <v>0.38</v>
      </c>
      <c r="AB1374">
        <v>0</v>
      </c>
      <c r="AC1374" t="b">
        <v>1</v>
      </c>
      <c r="BM1374" t="s">
        <v>2887</v>
      </c>
      <c r="BN1374" t="s">
        <v>3288</v>
      </c>
      <c r="BO1374" t="s">
        <v>2888</v>
      </c>
      <c r="BT1374"/>
      <c r="BU1374"/>
      <c r="BX1374"/>
      <c r="BZ1374"/>
      <c r="CA1374"/>
      <c r="CB1374"/>
      <c r="CC1374"/>
      <c r="CD1374">
        <v>0</v>
      </c>
      <c r="CE1374"/>
      <c r="CF1374">
        <v>0</v>
      </c>
    </row>
    <row r="1375" spans="1:84" hidden="1" x14ac:dyDescent="0.35">
      <c r="A1375" t="s">
        <v>1527</v>
      </c>
      <c r="B1375" t="s">
        <v>4317</v>
      </c>
      <c r="C1375">
        <v>1681.9780000000001</v>
      </c>
      <c r="D1375">
        <v>15.397</v>
      </c>
      <c r="E1375">
        <v>243.31299999999999</v>
      </c>
      <c r="F1375">
        <v>6.2949999999999999</v>
      </c>
      <c r="G1375" t="s">
        <v>2884</v>
      </c>
      <c r="I1375">
        <v>353.81</v>
      </c>
      <c r="J1375">
        <v>1681.989</v>
      </c>
      <c r="K1375" s="68">
        <v>249.21</v>
      </c>
      <c r="L1375">
        <v>12</v>
      </c>
      <c r="M1375">
        <v>3</v>
      </c>
      <c r="N1375" t="s">
        <v>4317</v>
      </c>
      <c r="O1375">
        <v>1.7529999999999999</v>
      </c>
      <c r="P1375">
        <v>11.083</v>
      </c>
      <c r="Q1375">
        <v>15.397</v>
      </c>
      <c r="R1375">
        <v>1681.98</v>
      </c>
      <c r="S1375">
        <v>12.318</v>
      </c>
      <c r="T1375">
        <v>244.49299999999999</v>
      </c>
      <c r="U1375">
        <v>5.0359999999999996</v>
      </c>
      <c r="V1375">
        <v>100</v>
      </c>
      <c r="W1375">
        <v>0.81599999999999995</v>
      </c>
      <c r="X1375">
        <v>1.498</v>
      </c>
      <c r="Y1375">
        <v>22.34</v>
      </c>
      <c r="Z1375">
        <v>9.907</v>
      </c>
      <c r="AA1375">
        <v>0.38</v>
      </c>
      <c r="AB1375">
        <v>0</v>
      </c>
      <c r="AC1375" t="b">
        <v>1</v>
      </c>
      <c r="BM1375" t="s">
        <v>2887</v>
      </c>
      <c r="BN1375" t="s">
        <v>2887</v>
      </c>
      <c r="BO1375" t="s">
        <v>2888</v>
      </c>
      <c r="BT1375"/>
      <c r="BU1375"/>
      <c r="BX1375"/>
      <c r="BZ1375"/>
      <c r="CA1375"/>
      <c r="CB1375"/>
      <c r="CC1375"/>
      <c r="CD1375">
        <v>0</v>
      </c>
      <c r="CE1375"/>
      <c r="CF1375">
        <v>0</v>
      </c>
    </row>
    <row r="1376" spans="1:84" hidden="1" x14ac:dyDescent="0.35">
      <c r="A1376" t="s">
        <v>1528</v>
      </c>
      <c r="B1376" t="s">
        <v>4318</v>
      </c>
      <c r="C1376">
        <v>1681.96</v>
      </c>
      <c r="D1376">
        <v>46.023000000000003</v>
      </c>
      <c r="E1376">
        <v>249.727</v>
      </c>
      <c r="F1376">
        <v>6.3280000000000003</v>
      </c>
      <c r="G1376" t="s">
        <v>2884</v>
      </c>
      <c r="I1376">
        <v>358.76</v>
      </c>
      <c r="J1376">
        <v>1681.989</v>
      </c>
      <c r="K1376" s="68">
        <v>254.16</v>
      </c>
      <c r="L1376">
        <v>33</v>
      </c>
      <c r="M1376">
        <v>3</v>
      </c>
      <c r="N1376" t="s">
        <v>4318</v>
      </c>
      <c r="O1376">
        <v>1.7529999999999999</v>
      </c>
      <c r="P1376">
        <v>25.507999999999999</v>
      </c>
      <c r="Q1376">
        <v>46.023000000000003</v>
      </c>
      <c r="R1376">
        <v>1681.9649999999999</v>
      </c>
      <c r="S1376">
        <v>36.817999999999998</v>
      </c>
      <c r="T1376">
        <v>250.613</v>
      </c>
      <c r="U1376">
        <v>5.0629999999999997</v>
      </c>
      <c r="V1376">
        <v>100</v>
      </c>
      <c r="W1376">
        <v>0.28199999999999997</v>
      </c>
      <c r="X1376">
        <v>1.8540000000000001</v>
      </c>
      <c r="Y1376">
        <v>22.5</v>
      </c>
      <c r="Z1376">
        <v>9.907</v>
      </c>
      <c r="AA1376">
        <v>0.38</v>
      </c>
      <c r="AB1376">
        <v>0</v>
      </c>
      <c r="AC1376" t="b">
        <v>1</v>
      </c>
      <c r="BM1376" t="s">
        <v>2887</v>
      </c>
      <c r="BN1376" t="s">
        <v>2887</v>
      </c>
      <c r="BO1376" t="s">
        <v>2888</v>
      </c>
      <c r="BT1376"/>
      <c r="BU1376"/>
      <c r="BX1376"/>
      <c r="BZ1376"/>
      <c r="CA1376"/>
      <c r="CB1376"/>
      <c r="CC1376"/>
      <c r="CD1376">
        <v>0</v>
      </c>
      <c r="CE1376"/>
      <c r="CF1376">
        <v>0</v>
      </c>
    </row>
    <row r="1377" spans="1:85" hidden="1" x14ac:dyDescent="0.35">
      <c r="A1377" t="s">
        <v>1529</v>
      </c>
      <c r="B1377" t="s">
        <v>4319</v>
      </c>
      <c r="C1377">
        <v>1681.9749999999999</v>
      </c>
      <c r="D1377">
        <v>37.920999999999999</v>
      </c>
      <c r="E1377">
        <v>227.536</v>
      </c>
      <c r="F1377">
        <v>67.911000000000001</v>
      </c>
      <c r="G1377" t="s">
        <v>2884</v>
      </c>
      <c r="I1377">
        <v>15</v>
      </c>
      <c r="J1377">
        <v>1681.99</v>
      </c>
      <c r="K1377" s="68">
        <v>270.40300000000002</v>
      </c>
      <c r="L1377">
        <v>-0.92100000000000004</v>
      </c>
      <c r="M1377">
        <v>1</v>
      </c>
      <c r="N1377" t="s">
        <v>4319</v>
      </c>
      <c r="O1377">
        <v>1.74</v>
      </c>
      <c r="P1377">
        <v>0</v>
      </c>
      <c r="Q1377">
        <v>0</v>
      </c>
      <c r="R1377">
        <v>1681.99</v>
      </c>
      <c r="S1377">
        <v>0</v>
      </c>
      <c r="T1377">
        <v>270.40300000000002</v>
      </c>
      <c r="U1377">
        <v>0</v>
      </c>
      <c r="V1377">
        <v>0</v>
      </c>
      <c r="W1377">
        <v>0</v>
      </c>
      <c r="X1377">
        <v>0</v>
      </c>
      <c r="Y1377">
        <v>0</v>
      </c>
      <c r="Z1377">
        <v>0</v>
      </c>
      <c r="AA1377">
        <v>0</v>
      </c>
      <c r="AB1377">
        <v>0</v>
      </c>
      <c r="AC1377" t="b">
        <v>1</v>
      </c>
      <c r="AE1377">
        <v>0</v>
      </c>
      <c r="AF1377">
        <v>0</v>
      </c>
      <c r="AG1377">
        <v>0</v>
      </c>
      <c r="AH1377">
        <v>0</v>
      </c>
      <c r="AI1377">
        <v>0</v>
      </c>
      <c r="AJ1377">
        <v>0</v>
      </c>
      <c r="AK1377">
        <v>0</v>
      </c>
      <c r="AL1377">
        <v>0</v>
      </c>
      <c r="AM1377">
        <v>0</v>
      </c>
      <c r="AN1377">
        <v>0</v>
      </c>
      <c r="AO1377">
        <v>0</v>
      </c>
      <c r="AP1377">
        <v>0</v>
      </c>
      <c r="AQ1377">
        <v>0</v>
      </c>
      <c r="AR1377">
        <v>0</v>
      </c>
      <c r="AS1377">
        <v>0</v>
      </c>
      <c r="AT1377">
        <v>0</v>
      </c>
      <c r="AU1377">
        <v>0</v>
      </c>
      <c r="AV1377">
        <v>0</v>
      </c>
      <c r="AW1377">
        <v>0</v>
      </c>
      <c r="AX1377">
        <v>0</v>
      </c>
      <c r="AY1377" t="b">
        <v>0</v>
      </c>
      <c r="AZ1377">
        <v>0</v>
      </c>
      <c r="BI1377">
        <v>0</v>
      </c>
      <c r="BJ1377">
        <v>0</v>
      </c>
      <c r="BK1377">
        <v>0</v>
      </c>
      <c r="BM1377" t="s">
        <v>2887</v>
      </c>
      <c r="BN1377" t="s">
        <v>3288</v>
      </c>
      <c r="BO1377" t="s">
        <v>2888</v>
      </c>
      <c r="BT1377"/>
      <c r="BU1377"/>
      <c r="BX1377"/>
      <c r="BY1377" t="s">
        <v>2903</v>
      </c>
      <c r="BZ1377"/>
      <c r="CA1377"/>
      <c r="CB1377"/>
      <c r="CC1377"/>
      <c r="CD1377">
        <v>0</v>
      </c>
      <c r="CE1377"/>
      <c r="CF1377">
        <v>0</v>
      </c>
    </row>
    <row r="1378" spans="1:85" hidden="1" x14ac:dyDescent="0.35">
      <c r="A1378" t="s">
        <v>1530</v>
      </c>
      <c r="B1378" t="s">
        <v>4320</v>
      </c>
      <c r="C1378">
        <v>1682.0039999999999</v>
      </c>
      <c r="D1378">
        <v>299.82100000000003</v>
      </c>
      <c r="E1378">
        <v>139.75200000000001</v>
      </c>
      <c r="F1378">
        <v>323.61799999999999</v>
      </c>
      <c r="G1378" t="s">
        <v>2884</v>
      </c>
      <c r="I1378">
        <v>315</v>
      </c>
      <c r="J1378">
        <v>1682.06</v>
      </c>
      <c r="K1378" s="68">
        <v>208.03700000000001</v>
      </c>
      <c r="L1378">
        <v>2.9889999999999999</v>
      </c>
      <c r="M1378">
        <v>1</v>
      </c>
      <c r="N1378" t="s">
        <v>4320</v>
      </c>
      <c r="O1378">
        <v>1.8340000000000001</v>
      </c>
      <c r="P1378">
        <v>0</v>
      </c>
      <c r="Q1378">
        <v>0</v>
      </c>
      <c r="R1378">
        <v>1682.06</v>
      </c>
      <c r="S1378">
        <v>0</v>
      </c>
      <c r="T1378">
        <v>208.03700000000001</v>
      </c>
      <c r="U1378">
        <v>0</v>
      </c>
      <c r="V1378">
        <v>0</v>
      </c>
      <c r="W1378">
        <v>0</v>
      </c>
      <c r="X1378">
        <v>0</v>
      </c>
      <c r="Y1378">
        <v>0</v>
      </c>
      <c r="Z1378">
        <v>0</v>
      </c>
      <c r="AA1378">
        <v>0</v>
      </c>
      <c r="AB1378">
        <v>0</v>
      </c>
      <c r="AC1378" t="b">
        <v>1</v>
      </c>
      <c r="AE1378">
        <v>0</v>
      </c>
      <c r="AF1378">
        <v>0</v>
      </c>
      <c r="AG1378">
        <v>0</v>
      </c>
      <c r="AH1378">
        <v>0</v>
      </c>
      <c r="AI1378">
        <v>0</v>
      </c>
      <c r="AJ1378">
        <v>0</v>
      </c>
      <c r="AK1378">
        <v>0</v>
      </c>
      <c r="AL1378">
        <v>0</v>
      </c>
      <c r="AM1378">
        <v>0</v>
      </c>
      <c r="AN1378">
        <v>0</v>
      </c>
      <c r="AO1378">
        <v>0</v>
      </c>
      <c r="AP1378">
        <v>0</v>
      </c>
      <c r="AQ1378">
        <v>0</v>
      </c>
      <c r="AR1378">
        <v>0</v>
      </c>
      <c r="AS1378">
        <v>0</v>
      </c>
      <c r="AT1378">
        <v>0</v>
      </c>
      <c r="AU1378">
        <v>0</v>
      </c>
      <c r="AV1378">
        <v>0</v>
      </c>
      <c r="AW1378">
        <v>0</v>
      </c>
      <c r="AX1378">
        <v>0</v>
      </c>
      <c r="AY1378" t="b">
        <v>0</v>
      </c>
      <c r="AZ1378">
        <v>0</v>
      </c>
      <c r="BI1378">
        <v>0</v>
      </c>
      <c r="BJ1378">
        <v>0</v>
      </c>
      <c r="BK1378">
        <v>0</v>
      </c>
      <c r="BM1378" t="s">
        <v>2905</v>
      </c>
      <c r="BN1378" t="s">
        <v>3288</v>
      </c>
      <c r="BO1378" t="s">
        <v>2888</v>
      </c>
      <c r="BT1378"/>
      <c r="BU1378"/>
      <c r="BX1378"/>
      <c r="BY1378" t="s">
        <v>2903</v>
      </c>
      <c r="BZ1378"/>
      <c r="CA1378"/>
      <c r="CB1378"/>
      <c r="CC1378"/>
      <c r="CD1378">
        <v>0</v>
      </c>
      <c r="CE1378"/>
      <c r="CF1378">
        <v>0</v>
      </c>
    </row>
    <row r="1379" spans="1:85" hidden="1" x14ac:dyDescent="0.35">
      <c r="A1379" t="s">
        <v>1531</v>
      </c>
      <c r="B1379" t="s">
        <v>4321</v>
      </c>
      <c r="C1379">
        <v>1682.288</v>
      </c>
      <c r="D1379">
        <v>8</v>
      </c>
      <c r="E1379">
        <v>2.907</v>
      </c>
      <c r="F1379">
        <v>6.2949999999999999</v>
      </c>
      <c r="G1379" t="s">
        <v>2884</v>
      </c>
      <c r="I1379">
        <v>113.81</v>
      </c>
      <c r="J1379">
        <v>1682.2909999999999</v>
      </c>
      <c r="K1379" s="68">
        <v>4.41</v>
      </c>
      <c r="L1379">
        <v>7</v>
      </c>
      <c r="M1379">
        <v>3</v>
      </c>
      <c r="N1379" t="s">
        <v>4321</v>
      </c>
      <c r="O1379">
        <v>1.718</v>
      </c>
      <c r="P1379">
        <v>10</v>
      </c>
      <c r="Q1379">
        <v>8</v>
      </c>
      <c r="R1379">
        <v>1682.289</v>
      </c>
      <c r="S1379">
        <v>6</v>
      </c>
      <c r="T1379">
        <v>3.2069999999999999</v>
      </c>
      <c r="U1379">
        <v>5.0359999999999996</v>
      </c>
      <c r="V1379">
        <v>100</v>
      </c>
      <c r="W1379">
        <v>0.97899999999999998</v>
      </c>
      <c r="X1379">
        <v>0.91</v>
      </c>
      <c r="Y1379">
        <v>9.82</v>
      </c>
      <c r="Z1379">
        <v>11.385</v>
      </c>
      <c r="AA1379">
        <v>0.41199999999999998</v>
      </c>
      <c r="AB1379">
        <v>0</v>
      </c>
      <c r="AC1379" t="b">
        <v>1</v>
      </c>
      <c r="BM1379" t="s">
        <v>2887</v>
      </c>
      <c r="BN1379" t="s">
        <v>2887</v>
      </c>
      <c r="BO1379" t="s">
        <v>2888</v>
      </c>
      <c r="BT1379"/>
      <c r="BU1379"/>
      <c r="BX1379"/>
      <c r="BZ1379"/>
      <c r="CA1379"/>
      <c r="CB1379"/>
      <c r="CC1379"/>
      <c r="CD1379">
        <v>0</v>
      </c>
      <c r="CE1379"/>
      <c r="CF1379">
        <v>0</v>
      </c>
    </row>
    <row r="1380" spans="1:85" hidden="1" x14ac:dyDescent="0.35">
      <c r="A1380" t="s">
        <v>1532</v>
      </c>
      <c r="B1380" t="s">
        <v>4322</v>
      </c>
      <c r="C1380">
        <v>1682.3040000000001</v>
      </c>
      <c r="D1380">
        <v>30.349</v>
      </c>
      <c r="E1380">
        <v>100.075</v>
      </c>
      <c r="F1380">
        <v>333.00299999999999</v>
      </c>
      <c r="G1380" t="s">
        <v>2884</v>
      </c>
      <c r="I1380">
        <v>286.19</v>
      </c>
      <c r="J1380">
        <v>1682.3140000000001</v>
      </c>
      <c r="K1380" s="68">
        <v>176.66</v>
      </c>
      <c r="L1380">
        <v>22</v>
      </c>
      <c r="M1380">
        <v>3</v>
      </c>
      <c r="N1380" t="s">
        <v>4322</v>
      </c>
      <c r="O1380">
        <v>1.681</v>
      </c>
      <c r="P1380">
        <v>17.635999999999999</v>
      </c>
      <c r="Q1380">
        <v>30.349</v>
      </c>
      <c r="R1380">
        <v>1682.306</v>
      </c>
      <c r="S1380">
        <v>24.279</v>
      </c>
      <c r="T1380">
        <v>115.392</v>
      </c>
      <c r="U1380">
        <v>266.40199999999999</v>
      </c>
      <c r="V1380">
        <v>100</v>
      </c>
      <c r="W1380">
        <v>2.1840000000000002</v>
      </c>
      <c r="X1380">
        <v>15.757999999999999</v>
      </c>
      <c r="Y1380">
        <v>22.805</v>
      </c>
      <c r="Z1380">
        <v>21.91</v>
      </c>
      <c r="AA1380">
        <v>0.60699999999999998</v>
      </c>
      <c r="AB1380">
        <v>0</v>
      </c>
      <c r="AC1380" t="b">
        <v>1</v>
      </c>
      <c r="BM1380" t="s">
        <v>2887</v>
      </c>
      <c r="BN1380" t="s">
        <v>3288</v>
      </c>
      <c r="BO1380" t="s">
        <v>2888</v>
      </c>
      <c r="BT1380"/>
      <c r="BU1380"/>
      <c r="BX1380"/>
      <c r="BZ1380"/>
      <c r="CA1380"/>
      <c r="CB1380"/>
      <c r="CC1380"/>
      <c r="CD1380">
        <v>0</v>
      </c>
      <c r="CE1380"/>
      <c r="CF1380">
        <v>0</v>
      </c>
    </row>
    <row r="1381" spans="1:85" hidden="1" x14ac:dyDescent="0.35">
      <c r="A1381" t="s">
        <v>1533</v>
      </c>
      <c r="B1381" t="s">
        <v>4323</v>
      </c>
      <c r="C1381">
        <v>1682.306</v>
      </c>
      <c r="D1381">
        <v>30.899000000000001</v>
      </c>
      <c r="E1381">
        <v>34.161000000000001</v>
      </c>
      <c r="F1381">
        <v>75.539000000000001</v>
      </c>
      <c r="G1381" t="s">
        <v>2884</v>
      </c>
      <c r="I1381">
        <v>206.19</v>
      </c>
      <c r="J1381">
        <v>1682.316</v>
      </c>
      <c r="K1381" s="68">
        <v>96.66</v>
      </c>
      <c r="L1381">
        <v>13</v>
      </c>
      <c r="M1381">
        <v>3</v>
      </c>
      <c r="N1381" t="s">
        <v>4323</v>
      </c>
      <c r="O1381">
        <v>1.6779999999999999</v>
      </c>
      <c r="P1381">
        <v>11.673</v>
      </c>
      <c r="Q1381">
        <v>30.899000000000001</v>
      </c>
      <c r="R1381">
        <v>1682.308</v>
      </c>
      <c r="S1381">
        <v>24.719000000000001</v>
      </c>
      <c r="T1381">
        <v>46.661000000000001</v>
      </c>
      <c r="U1381">
        <v>60.430999999999997</v>
      </c>
      <c r="V1381">
        <v>100</v>
      </c>
      <c r="W1381">
        <v>2.1379999999999999</v>
      </c>
      <c r="X1381">
        <v>8.7260000000000009</v>
      </c>
      <c r="Y1381">
        <v>23.13</v>
      </c>
      <c r="Z1381">
        <v>21.91</v>
      </c>
      <c r="AA1381">
        <v>0.60699999999999998</v>
      </c>
      <c r="AB1381">
        <v>0</v>
      </c>
      <c r="AC1381" t="b">
        <v>1</v>
      </c>
      <c r="BM1381" t="s">
        <v>2887</v>
      </c>
      <c r="BN1381" t="s">
        <v>2887</v>
      </c>
      <c r="BO1381" t="s">
        <v>2888</v>
      </c>
      <c r="BT1381"/>
      <c r="BU1381"/>
      <c r="BX1381"/>
      <c r="BZ1381"/>
      <c r="CA1381"/>
      <c r="CB1381"/>
      <c r="CC1381"/>
      <c r="CD1381">
        <v>0</v>
      </c>
      <c r="CE1381"/>
      <c r="CF1381">
        <v>0</v>
      </c>
    </row>
    <row r="1382" spans="1:85" hidden="1" x14ac:dyDescent="0.35">
      <c r="A1382" t="s">
        <v>1534</v>
      </c>
      <c r="B1382" t="s">
        <v>4324</v>
      </c>
      <c r="C1382">
        <v>1682.3240000000001</v>
      </c>
      <c r="D1382">
        <v>206.35400000000001</v>
      </c>
      <c r="E1382">
        <v>18.443000000000001</v>
      </c>
      <c r="F1382">
        <v>136.79300000000001</v>
      </c>
      <c r="G1382" t="s">
        <v>2884</v>
      </c>
      <c r="I1382">
        <v>210</v>
      </c>
      <c r="J1382">
        <v>1682.364</v>
      </c>
      <c r="K1382" s="68">
        <v>100.393</v>
      </c>
      <c r="L1382">
        <v>-1.35</v>
      </c>
      <c r="M1382">
        <v>1</v>
      </c>
      <c r="N1382" t="s">
        <v>4324</v>
      </c>
      <c r="O1382">
        <v>1.627</v>
      </c>
      <c r="P1382">
        <v>0</v>
      </c>
      <c r="Q1382">
        <v>0</v>
      </c>
      <c r="R1382">
        <v>1682.364</v>
      </c>
      <c r="S1382">
        <v>0</v>
      </c>
      <c r="T1382">
        <v>100.393</v>
      </c>
      <c r="U1382">
        <v>0</v>
      </c>
      <c r="V1382">
        <v>0</v>
      </c>
      <c r="W1382">
        <v>0</v>
      </c>
      <c r="X1382">
        <v>0</v>
      </c>
      <c r="Y1382">
        <v>0</v>
      </c>
      <c r="Z1382">
        <v>0</v>
      </c>
      <c r="AA1382">
        <v>0</v>
      </c>
      <c r="AB1382">
        <v>0</v>
      </c>
      <c r="AC1382" t="b">
        <v>1</v>
      </c>
      <c r="AE1382">
        <v>0</v>
      </c>
      <c r="AF1382">
        <v>0</v>
      </c>
      <c r="AG1382">
        <v>0</v>
      </c>
      <c r="AH1382">
        <v>0</v>
      </c>
      <c r="AI1382">
        <v>0</v>
      </c>
      <c r="AJ1382">
        <v>0</v>
      </c>
      <c r="AK1382">
        <v>0</v>
      </c>
      <c r="AL1382">
        <v>0</v>
      </c>
      <c r="AM1382">
        <v>0</v>
      </c>
      <c r="AN1382">
        <v>0</v>
      </c>
      <c r="AO1382">
        <v>0</v>
      </c>
      <c r="AP1382">
        <v>0</v>
      </c>
      <c r="AQ1382">
        <v>0</v>
      </c>
      <c r="AR1382">
        <v>0</v>
      </c>
      <c r="AS1382">
        <v>0</v>
      </c>
      <c r="AT1382">
        <v>0</v>
      </c>
      <c r="AU1382">
        <v>0</v>
      </c>
      <c r="AV1382">
        <v>0</v>
      </c>
      <c r="AW1382">
        <v>0</v>
      </c>
      <c r="AX1382">
        <v>0</v>
      </c>
      <c r="AY1382" t="b">
        <v>0</v>
      </c>
      <c r="AZ1382">
        <v>0</v>
      </c>
      <c r="BI1382">
        <v>0</v>
      </c>
      <c r="BJ1382">
        <v>0</v>
      </c>
      <c r="BK1382">
        <v>0</v>
      </c>
      <c r="BM1382" t="s">
        <v>2905</v>
      </c>
      <c r="BN1382" t="s">
        <v>2887</v>
      </c>
      <c r="BO1382" t="s">
        <v>2888</v>
      </c>
      <c r="BT1382"/>
      <c r="BU1382"/>
      <c r="BX1382"/>
      <c r="BY1382" t="s">
        <v>2903</v>
      </c>
      <c r="BZ1382"/>
      <c r="CA1382"/>
      <c r="CB1382"/>
      <c r="CC1382"/>
      <c r="CD1382">
        <v>0</v>
      </c>
      <c r="CE1382"/>
      <c r="CF1382">
        <v>0</v>
      </c>
    </row>
    <row r="1383" spans="1:85" hidden="1" x14ac:dyDescent="0.35">
      <c r="A1383" t="s">
        <v>1535</v>
      </c>
      <c r="B1383" t="s">
        <v>4325</v>
      </c>
      <c r="C1383">
        <v>1697.5740000000001</v>
      </c>
      <c r="D1383">
        <v>11.888999999999999</v>
      </c>
      <c r="E1383">
        <v>28.305</v>
      </c>
      <c r="F1383">
        <v>10.601000000000001</v>
      </c>
      <c r="G1383" t="s">
        <v>2884</v>
      </c>
      <c r="I1383">
        <v>156.29</v>
      </c>
      <c r="J1383">
        <v>1697.58</v>
      </c>
      <c r="K1383" s="68">
        <v>34.340000000000003</v>
      </c>
      <c r="L1383">
        <v>5</v>
      </c>
      <c r="M1383">
        <v>3</v>
      </c>
      <c r="N1383" t="s">
        <v>4325</v>
      </c>
      <c r="O1383">
        <v>1.702</v>
      </c>
      <c r="P1383">
        <v>10</v>
      </c>
      <c r="Q1383">
        <v>11.888999999999999</v>
      </c>
      <c r="R1383">
        <v>1697.576</v>
      </c>
      <c r="S1383">
        <v>9.5109999999999992</v>
      </c>
      <c r="T1383">
        <v>29.512</v>
      </c>
      <c r="U1383">
        <v>8.4809999999999999</v>
      </c>
      <c r="V1383">
        <v>100</v>
      </c>
      <c r="W1383">
        <v>1.363</v>
      </c>
      <c r="X1383">
        <v>1.3720000000000001</v>
      </c>
      <c r="Y1383">
        <v>22.57</v>
      </c>
      <c r="Z1383">
        <v>22.53</v>
      </c>
      <c r="AA1383">
        <v>0.55900000000000005</v>
      </c>
      <c r="AB1383">
        <v>0</v>
      </c>
      <c r="AC1383" t="b">
        <v>1</v>
      </c>
      <c r="BM1383" t="s">
        <v>2887</v>
      </c>
      <c r="BN1383" t="s">
        <v>2887</v>
      </c>
      <c r="BO1383" t="s">
        <v>2888</v>
      </c>
      <c r="BT1383"/>
      <c r="BU1383"/>
      <c r="BX1383"/>
      <c r="BZ1383"/>
      <c r="CA1383"/>
      <c r="CB1383"/>
      <c r="CC1383"/>
      <c r="CD1383">
        <v>0</v>
      </c>
      <c r="CE1383"/>
      <c r="CF1383">
        <v>0</v>
      </c>
    </row>
    <row r="1384" spans="1:85" hidden="1" x14ac:dyDescent="0.35">
      <c r="A1384" t="s">
        <v>1536</v>
      </c>
      <c r="B1384" t="s">
        <v>4326</v>
      </c>
      <c r="C1384">
        <v>1697.616</v>
      </c>
      <c r="D1384">
        <v>26.457999999999998</v>
      </c>
      <c r="E1384">
        <v>28.617999999999999</v>
      </c>
      <c r="F1384">
        <v>6.2949999999999999</v>
      </c>
      <c r="G1384" t="s">
        <v>2884</v>
      </c>
      <c r="I1384">
        <v>156.29</v>
      </c>
      <c r="J1384">
        <v>1697.6310000000001</v>
      </c>
      <c r="K1384" s="68">
        <v>34.29</v>
      </c>
      <c r="L1384">
        <v>11</v>
      </c>
      <c r="M1384">
        <v>3</v>
      </c>
      <c r="N1384" t="s">
        <v>4326</v>
      </c>
      <c r="O1384">
        <v>1.587</v>
      </c>
      <c r="P1384">
        <v>10.523</v>
      </c>
      <c r="Q1384">
        <v>26.457999999999998</v>
      </c>
      <c r="R1384">
        <v>1697.6189999999999</v>
      </c>
      <c r="S1384">
        <v>21.166</v>
      </c>
      <c r="T1384">
        <v>29.751999999999999</v>
      </c>
      <c r="U1384">
        <v>5.0359999999999996</v>
      </c>
      <c r="V1384">
        <v>100</v>
      </c>
      <c r="W1384">
        <v>0.54400000000000004</v>
      </c>
      <c r="X1384">
        <v>1.9119999999999999</v>
      </c>
      <c r="Y1384">
        <v>22.2</v>
      </c>
      <c r="Z1384">
        <v>22.16</v>
      </c>
      <c r="AA1384">
        <v>0.61199999999999999</v>
      </c>
      <c r="AB1384">
        <v>0</v>
      </c>
      <c r="AC1384" t="b">
        <v>1</v>
      </c>
      <c r="BM1384" t="s">
        <v>3356</v>
      </c>
      <c r="BN1384" t="s">
        <v>3288</v>
      </c>
      <c r="BO1384" t="s">
        <v>2888</v>
      </c>
      <c r="BT1384"/>
      <c r="BU1384"/>
      <c r="BX1384"/>
      <c r="BZ1384"/>
      <c r="CA1384"/>
      <c r="CB1384"/>
      <c r="CC1384"/>
      <c r="CD1384">
        <v>0</v>
      </c>
      <c r="CE1384"/>
      <c r="CF1384">
        <v>0</v>
      </c>
    </row>
    <row r="1385" spans="1:85" hidden="1" x14ac:dyDescent="0.35">
      <c r="A1385" t="s">
        <v>1537</v>
      </c>
      <c r="B1385" t="s">
        <v>4327</v>
      </c>
      <c r="C1385">
        <v>1697.625</v>
      </c>
      <c r="D1385">
        <v>23.402999999999999</v>
      </c>
      <c r="E1385">
        <v>136.16800000000001</v>
      </c>
      <c r="F1385">
        <v>57.061</v>
      </c>
      <c r="G1385" t="s">
        <v>2884</v>
      </c>
      <c r="I1385">
        <v>285</v>
      </c>
      <c r="J1385">
        <v>1697.633</v>
      </c>
      <c r="K1385" s="68">
        <v>163</v>
      </c>
      <c r="L1385">
        <v>0.79100000000000004</v>
      </c>
      <c r="M1385">
        <v>1</v>
      </c>
      <c r="N1385" t="s">
        <v>4327</v>
      </c>
      <c r="O1385">
        <v>1.6040000000000001</v>
      </c>
      <c r="P1385">
        <v>0</v>
      </c>
      <c r="Q1385">
        <v>0</v>
      </c>
      <c r="R1385">
        <v>1697.633</v>
      </c>
      <c r="S1385">
        <v>0</v>
      </c>
      <c r="T1385">
        <v>163</v>
      </c>
      <c r="U1385">
        <v>0</v>
      </c>
      <c r="V1385">
        <v>0</v>
      </c>
      <c r="W1385">
        <v>0</v>
      </c>
      <c r="X1385">
        <v>0</v>
      </c>
      <c r="Y1385">
        <v>0</v>
      </c>
      <c r="Z1385">
        <v>0</v>
      </c>
      <c r="AA1385">
        <v>0</v>
      </c>
      <c r="AB1385">
        <v>0</v>
      </c>
      <c r="AC1385" t="b">
        <v>1</v>
      </c>
      <c r="AE1385">
        <v>0</v>
      </c>
      <c r="AF1385">
        <v>0</v>
      </c>
      <c r="AG1385">
        <v>0</v>
      </c>
      <c r="AH1385">
        <v>0</v>
      </c>
      <c r="AI1385">
        <v>0</v>
      </c>
      <c r="AJ1385">
        <v>0</v>
      </c>
      <c r="AK1385">
        <v>0</v>
      </c>
      <c r="AL1385">
        <v>0</v>
      </c>
      <c r="AM1385">
        <v>0</v>
      </c>
      <c r="AN1385">
        <v>0</v>
      </c>
      <c r="AO1385">
        <v>0</v>
      </c>
      <c r="AP1385">
        <v>0</v>
      </c>
      <c r="AQ1385">
        <v>0</v>
      </c>
      <c r="AR1385">
        <v>0</v>
      </c>
      <c r="AS1385">
        <v>0</v>
      </c>
      <c r="AT1385">
        <v>0</v>
      </c>
      <c r="AU1385">
        <v>0</v>
      </c>
      <c r="AV1385">
        <v>0</v>
      </c>
      <c r="AW1385">
        <v>0</v>
      </c>
      <c r="AX1385">
        <v>0</v>
      </c>
      <c r="AY1385" t="b">
        <v>0</v>
      </c>
      <c r="AZ1385">
        <v>0</v>
      </c>
      <c r="BI1385">
        <v>0</v>
      </c>
      <c r="BJ1385">
        <v>0</v>
      </c>
      <c r="BK1385">
        <v>0</v>
      </c>
      <c r="BM1385" t="s">
        <v>2905</v>
      </c>
      <c r="BN1385" t="s">
        <v>2887</v>
      </c>
      <c r="BO1385" t="s">
        <v>2888</v>
      </c>
      <c r="BT1385"/>
      <c r="BU1385"/>
      <c r="BX1385"/>
      <c r="BY1385" t="s">
        <v>2903</v>
      </c>
      <c r="BZ1385"/>
      <c r="CA1385"/>
      <c r="CB1385"/>
      <c r="CC1385"/>
      <c r="CD1385">
        <v>0</v>
      </c>
      <c r="CE1385"/>
      <c r="CF1385">
        <v>0</v>
      </c>
    </row>
    <row r="1386" spans="1:85" hidden="1" x14ac:dyDescent="0.35">
      <c r="A1386" t="s">
        <v>1538</v>
      </c>
      <c r="B1386" t="s">
        <v>4328</v>
      </c>
      <c r="C1386">
        <v>1715.673</v>
      </c>
      <c r="D1386">
        <v>14.698</v>
      </c>
      <c r="E1386">
        <v>170.726</v>
      </c>
      <c r="F1386">
        <v>6.2949999999999999</v>
      </c>
      <c r="G1386" t="s">
        <v>2884</v>
      </c>
      <c r="I1386">
        <v>306.19</v>
      </c>
      <c r="J1386">
        <v>1715.6780000000001</v>
      </c>
      <c r="K1386" s="68">
        <v>176.4</v>
      </c>
      <c r="L1386">
        <v>8</v>
      </c>
      <c r="M1386">
        <v>3</v>
      </c>
      <c r="N1386" t="s">
        <v>4328</v>
      </c>
      <c r="O1386">
        <v>1.819</v>
      </c>
      <c r="P1386">
        <v>10</v>
      </c>
      <c r="Q1386">
        <v>14.698</v>
      </c>
      <c r="R1386">
        <v>1715.674</v>
      </c>
      <c r="S1386">
        <v>11.757999999999999</v>
      </c>
      <c r="T1386">
        <v>171.86099999999999</v>
      </c>
      <c r="U1386">
        <v>5.0359999999999996</v>
      </c>
      <c r="V1386">
        <v>100</v>
      </c>
      <c r="W1386">
        <v>0.77600000000000002</v>
      </c>
      <c r="X1386">
        <v>1.421</v>
      </c>
      <c r="Y1386">
        <v>22.18</v>
      </c>
      <c r="Z1386">
        <v>22.38</v>
      </c>
      <c r="AA1386">
        <v>0.61599999999999999</v>
      </c>
      <c r="AB1386">
        <v>0</v>
      </c>
      <c r="AC1386" t="b">
        <v>1</v>
      </c>
      <c r="BM1386" t="s">
        <v>2887</v>
      </c>
      <c r="BN1386" t="s">
        <v>2887</v>
      </c>
      <c r="BO1386" t="s">
        <v>2888</v>
      </c>
      <c r="BT1386"/>
      <c r="BU1386"/>
      <c r="BX1386"/>
      <c r="BZ1386"/>
      <c r="CA1386"/>
      <c r="CB1386"/>
      <c r="CC1386"/>
      <c r="CD1386">
        <v>0</v>
      </c>
      <c r="CE1386"/>
      <c r="CF1386">
        <v>0</v>
      </c>
    </row>
    <row r="1387" spans="1:85" hidden="1" x14ac:dyDescent="0.35">
      <c r="A1387" t="s">
        <v>1539</v>
      </c>
      <c r="B1387" t="s">
        <v>4329</v>
      </c>
      <c r="C1387" s="51">
        <v>1716.1120000000001</v>
      </c>
      <c r="D1387">
        <v>55.459000000000003</v>
      </c>
      <c r="E1387" s="68">
        <v>309.06799999999998</v>
      </c>
      <c r="F1387">
        <v>12.984999999999999</v>
      </c>
      <c r="G1387" t="s">
        <v>3339</v>
      </c>
      <c r="I1387">
        <v>86.19</v>
      </c>
      <c r="J1387">
        <v>1716.1420000000001</v>
      </c>
      <c r="K1387" s="73">
        <v>316.2</v>
      </c>
      <c r="L1387">
        <v>6</v>
      </c>
      <c r="M1387">
        <v>3</v>
      </c>
      <c r="N1387" s="51" t="s">
        <v>4329</v>
      </c>
      <c r="O1387">
        <v>1.891</v>
      </c>
      <c r="P1387">
        <v>10</v>
      </c>
      <c r="Q1387">
        <v>55.459000000000003</v>
      </c>
      <c r="R1387">
        <v>1716.1179999999999</v>
      </c>
      <c r="S1387">
        <v>44.366999999999997</v>
      </c>
      <c r="T1387">
        <v>310.495</v>
      </c>
      <c r="U1387">
        <v>10.388</v>
      </c>
      <c r="V1387">
        <v>100</v>
      </c>
      <c r="W1387">
        <v>0.64100000000000001</v>
      </c>
      <c r="X1387">
        <v>1.24</v>
      </c>
      <c r="Y1387">
        <v>21.655000000000001</v>
      </c>
      <c r="Z1387">
        <v>22.38</v>
      </c>
      <c r="AA1387">
        <v>0.61599999999999999</v>
      </c>
      <c r="AB1387">
        <v>0</v>
      </c>
      <c r="AC1387" t="b">
        <v>1</v>
      </c>
      <c r="AI1387">
        <v>1716.123</v>
      </c>
      <c r="AJ1387">
        <v>311.52699999999999</v>
      </c>
      <c r="AK1387">
        <v>1716.1420000000001</v>
      </c>
      <c r="AL1387">
        <v>315.70100000000002</v>
      </c>
      <c r="AM1387">
        <v>8.3469999999999995</v>
      </c>
      <c r="AN1387">
        <v>37.25</v>
      </c>
      <c r="AO1387">
        <v>14.68</v>
      </c>
      <c r="AP1387">
        <v>1.0369999999999999</v>
      </c>
      <c r="AQ1387">
        <v>22.236999999999998</v>
      </c>
      <c r="AR1387">
        <v>9.2789999999999999</v>
      </c>
      <c r="AS1387">
        <v>17.422000000000001</v>
      </c>
      <c r="AT1387">
        <v>0.438</v>
      </c>
      <c r="AU1387">
        <v>4.5999999999999999E-2</v>
      </c>
      <c r="AV1387">
        <v>0.23</v>
      </c>
      <c r="AW1387">
        <v>0</v>
      </c>
      <c r="AX1387">
        <v>1143515</v>
      </c>
      <c r="AY1387" t="b">
        <v>1</v>
      </c>
      <c r="AZ1387">
        <v>85.694000000000003</v>
      </c>
      <c r="BM1387" t="s">
        <v>144</v>
      </c>
      <c r="BN1387" t="s">
        <v>144</v>
      </c>
      <c r="BO1387" t="s">
        <v>2888</v>
      </c>
      <c r="BQ1387">
        <v>11</v>
      </c>
      <c r="BT1387" t="s">
        <v>3293</v>
      </c>
      <c r="BU1387"/>
      <c r="BV1387" t="s">
        <v>4330</v>
      </c>
      <c r="BX1387" s="51" t="s">
        <v>4331</v>
      </c>
      <c r="BZ1387"/>
      <c r="CA1387"/>
      <c r="CB1387">
        <v>14.68</v>
      </c>
      <c r="CC1387">
        <v>14.68</v>
      </c>
      <c r="CD1387">
        <v>6.0000000000000001E-3</v>
      </c>
      <c r="CE1387">
        <v>1.4999999999999999E-2</v>
      </c>
      <c r="CF1387">
        <v>0.75900000000000001</v>
      </c>
      <c r="CG1387" t="b">
        <f t="shared" ref="CG1387:CG1391" si="20">IF(CE1387*100&lt;CC1387,TRUE,FALSE)</f>
        <v>1</v>
      </c>
    </row>
    <row r="1388" spans="1:85" hidden="1" x14ac:dyDescent="0.35">
      <c r="A1388" t="s">
        <v>1540</v>
      </c>
      <c r="B1388" t="s">
        <v>4332</v>
      </c>
      <c r="C1388" s="51">
        <v>1718.0840000000001</v>
      </c>
      <c r="D1388">
        <v>43.95</v>
      </c>
      <c r="E1388" s="68">
        <v>310.423</v>
      </c>
      <c r="F1388">
        <v>11.627000000000001</v>
      </c>
      <c r="G1388" t="s">
        <v>3339</v>
      </c>
      <c r="I1388">
        <v>86.19</v>
      </c>
      <c r="J1388">
        <v>1718.1120000000001</v>
      </c>
      <c r="K1388" s="73">
        <v>314.86</v>
      </c>
      <c r="L1388">
        <v>9</v>
      </c>
      <c r="M1388">
        <v>3</v>
      </c>
      <c r="N1388" s="51" t="s">
        <v>4332</v>
      </c>
      <c r="O1388">
        <v>1.9019999999999999</v>
      </c>
      <c r="P1388">
        <v>10</v>
      </c>
      <c r="Q1388">
        <v>43.95</v>
      </c>
      <c r="R1388">
        <v>1718.0889999999999</v>
      </c>
      <c r="S1388">
        <v>35.159999999999997</v>
      </c>
      <c r="T1388">
        <v>311.31</v>
      </c>
      <c r="U1388">
        <v>9.3019999999999996</v>
      </c>
      <c r="V1388">
        <v>100</v>
      </c>
      <c r="W1388">
        <v>0.65600000000000003</v>
      </c>
      <c r="X1388">
        <v>1.8859999999999999</v>
      </c>
      <c r="Y1388">
        <v>21.46</v>
      </c>
      <c r="Z1388">
        <v>22.315000000000001</v>
      </c>
      <c r="AA1388">
        <v>0.61499999999999999</v>
      </c>
      <c r="AB1388">
        <v>0</v>
      </c>
      <c r="AC1388" t="b">
        <v>1</v>
      </c>
      <c r="AI1388">
        <v>1718.0940000000001</v>
      </c>
      <c r="AJ1388">
        <v>310.44799999999998</v>
      </c>
      <c r="AK1388">
        <v>1718.1089999999999</v>
      </c>
      <c r="AL1388">
        <v>314.78100000000001</v>
      </c>
      <c r="AM1388">
        <v>8.6660000000000004</v>
      </c>
      <c r="AN1388">
        <v>31.8</v>
      </c>
      <c r="AO1388">
        <v>15.28</v>
      </c>
      <c r="AP1388">
        <v>1.609</v>
      </c>
      <c r="AQ1388">
        <v>22.241</v>
      </c>
      <c r="AR1388">
        <v>1.903</v>
      </c>
      <c r="AS1388">
        <v>25.009</v>
      </c>
      <c r="AT1388">
        <v>0.188</v>
      </c>
      <c r="AU1388">
        <v>4.5999999999999999E-2</v>
      </c>
      <c r="AV1388">
        <v>0.28299999999999997</v>
      </c>
      <c r="AW1388">
        <v>0</v>
      </c>
      <c r="AX1388">
        <v>1146888</v>
      </c>
      <c r="AY1388" t="b">
        <v>1</v>
      </c>
      <c r="AZ1388">
        <v>86.114000000000004</v>
      </c>
      <c r="BM1388" t="s">
        <v>144</v>
      </c>
      <c r="BN1388" t="s">
        <v>144</v>
      </c>
      <c r="BO1388" t="s">
        <v>2888</v>
      </c>
      <c r="BQ1388">
        <v>1</v>
      </c>
      <c r="BT1388" t="s">
        <v>3293</v>
      </c>
      <c r="BU1388"/>
      <c r="BV1388" t="s">
        <v>4330</v>
      </c>
      <c r="BX1388" s="51" t="s">
        <v>4331</v>
      </c>
      <c r="BZ1388"/>
      <c r="CA1388"/>
      <c r="CB1388">
        <v>15.28</v>
      </c>
      <c r="CC1388">
        <v>15.28</v>
      </c>
      <c r="CD1388">
        <v>1.9E-2</v>
      </c>
      <c r="CE1388">
        <v>3.2000000000000001E-2</v>
      </c>
      <c r="CF1388">
        <v>0.80200000000000005</v>
      </c>
      <c r="CG1388" t="b">
        <f t="shared" si="20"/>
        <v>1</v>
      </c>
    </row>
    <row r="1389" spans="1:85" hidden="1" x14ac:dyDescent="0.35">
      <c r="A1389" t="s">
        <v>1541</v>
      </c>
      <c r="B1389" t="s">
        <v>4333</v>
      </c>
      <c r="C1389" s="51">
        <v>1719.049</v>
      </c>
      <c r="D1389">
        <v>49.430999999999997</v>
      </c>
      <c r="E1389" s="68">
        <v>306.327</v>
      </c>
      <c r="F1389">
        <v>14.051</v>
      </c>
      <c r="G1389" t="s">
        <v>3339</v>
      </c>
      <c r="I1389">
        <v>83.71</v>
      </c>
      <c r="J1389">
        <v>1719.075</v>
      </c>
      <c r="K1389" s="73">
        <v>311.89</v>
      </c>
      <c r="L1389">
        <v>6</v>
      </c>
      <c r="M1389">
        <v>3</v>
      </c>
      <c r="N1389" s="51" t="s">
        <v>4333</v>
      </c>
      <c r="O1389">
        <v>1.877</v>
      </c>
      <c r="P1389">
        <v>10</v>
      </c>
      <c r="Q1389">
        <v>49.430999999999997</v>
      </c>
      <c r="R1389">
        <v>1719.0540000000001</v>
      </c>
      <c r="S1389">
        <v>39.545000000000002</v>
      </c>
      <c r="T1389">
        <v>307.43900000000002</v>
      </c>
      <c r="U1389">
        <v>11.241</v>
      </c>
      <c r="V1389">
        <v>100</v>
      </c>
      <c r="W1389">
        <v>0.72699999999999998</v>
      </c>
      <c r="X1389">
        <v>1.476</v>
      </c>
      <c r="Y1389">
        <v>21.44</v>
      </c>
      <c r="Z1389">
        <v>22.315000000000001</v>
      </c>
      <c r="AA1389">
        <v>0.61499999999999999</v>
      </c>
      <c r="AB1389">
        <v>0</v>
      </c>
      <c r="AC1389" t="b">
        <v>1</v>
      </c>
      <c r="AI1389">
        <v>1719.0519999999999</v>
      </c>
      <c r="AJ1389">
        <v>307.46600000000001</v>
      </c>
      <c r="AK1389">
        <v>1719.0740000000001</v>
      </c>
      <c r="AL1389">
        <v>311.77300000000002</v>
      </c>
      <c r="AM1389">
        <v>8.6159999999999997</v>
      </c>
      <c r="AN1389">
        <v>44.1</v>
      </c>
      <c r="AO1389">
        <v>12.12</v>
      </c>
      <c r="AP1389">
        <v>1.083</v>
      </c>
      <c r="AQ1389">
        <v>22.347999999999999</v>
      </c>
      <c r="AR1389">
        <v>7.5369999999999999</v>
      </c>
      <c r="AS1389">
        <v>28.513999999999999</v>
      </c>
      <c r="AT1389">
        <v>0.14299999999999999</v>
      </c>
      <c r="AU1389">
        <v>0.33600000000000002</v>
      </c>
      <c r="AV1389">
        <v>0.41399999999999998</v>
      </c>
      <c r="AW1389">
        <v>0</v>
      </c>
      <c r="AX1389">
        <v>1150261</v>
      </c>
      <c r="AY1389" t="b">
        <v>1</v>
      </c>
      <c r="AZ1389">
        <v>83.593999999999994</v>
      </c>
      <c r="BM1389" t="s">
        <v>144</v>
      </c>
      <c r="BN1389" t="s">
        <v>144</v>
      </c>
      <c r="BO1389" t="s">
        <v>2888</v>
      </c>
      <c r="BQ1389">
        <v>11</v>
      </c>
      <c r="BT1389" t="s">
        <v>3293</v>
      </c>
      <c r="BU1389"/>
      <c r="BV1389" t="s">
        <v>4330</v>
      </c>
      <c r="BX1389" s="51" t="s">
        <v>4331</v>
      </c>
      <c r="BZ1389"/>
      <c r="CA1389"/>
      <c r="CB1389">
        <v>12.12</v>
      </c>
      <c r="CC1389">
        <v>12.12</v>
      </c>
      <c r="CD1389">
        <v>7.0000000000000001E-3</v>
      </c>
      <c r="CE1389">
        <v>1.4E-2</v>
      </c>
      <c r="CF1389">
        <v>0.80500000000000005</v>
      </c>
      <c r="CG1389" t="b">
        <f t="shared" si="20"/>
        <v>1</v>
      </c>
    </row>
    <row r="1390" spans="1:85" hidden="1" x14ac:dyDescent="0.35">
      <c r="A1390" t="s">
        <v>1542</v>
      </c>
      <c r="B1390" t="s">
        <v>4334</v>
      </c>
      <c r="C1390" s="51">
        <v>1720.0519999999999</v>
      </c>
      <c r="D1390">
        <v>46.463999999999999</v>
      </c>
      <c r="E1390" s="68">
        <v>305.65499999999997</v>
      </c>
      <c r="F1390">
        <v>16.321999999999999</v>
      </c>
      <c r="G1390" t="s">
        <v>3339</v>
      </c>
      <c r="I1390">
        <v>83.71</v>
      </c>
      <c r="J1390">
        <v>1720.0730000000001</v>
      </c>
      <c r="K1390" s="73">
        <v>311.05</v>
      </c>
      <c r="L1390">
        <v>6</v>
      </c>
      <c r="M1390">
        <v>3</v>
      </c>
      <c r="N1390" s="51" t="s">
        <v>4334</v>
      </c>
      <c r="O1390">
        <v>1.8580000000000001</v>
      </c>
      <c r="P1390">
        <v>10</v>
      </c>
      <c r="Q1390">
        <v>46.463999999999999</v>
      </c>
      <c r="R1390">
        <v>1720.056</v>
      </c>
      <c r="S1390">
        <v>37.170999999999999</v>
      </c>
      <c r="T1390">
        <v>306.73399999999998</v>
      </c>
      <c r="U1390">
        <v>13.057</v>
      </c>
      <c r="V1390">
        <v>100</v>
      </c>
      <c r="W1390">
        <v>0.84199999999999997</v>
      </c>
      <c r="X1390">
        <v>1.5740000000000001</v>
      </c>
      <c r="Y1390">
        <v>21.53</v>
      </c>
      <c r="Z1390">
        <v>22.315000000000001</v>
      </c>
      <c r="AA1390">
        <v>0.61499999999999999</v>
      </c>
      <c r="AB1390">
        <v>0</v>
      </c>
      <c r="AC1390" t="b">
        <v>1</v>
      </c>
      <c r="AI1390">
        <v>1720.0540000000001</v>
      </c>
      <c r="AJ1390">
        <v>306.39800000000002</v>
      </c>
      <c r="AK1390">
        <v>1720.0719999999999</v>
      </c>
      <c r="AL1390">
        <v>310.93200000000002</v>
      </c>
      <c r="AM1390">
        <v>9.0690000000000008</v>
      </c>
      <c r="AN1390">
        <v>35.71</v>
      </c>
      <c r="AO1390">
        <v>11.67</v>
      </c>
      <c r="AP1390">
        <v>1.17</v>
      </c>
      <c r="AQ1390">
        <v>22.350999999999999</v>
      </c>
      <c r="AR1390">
        <v>9.3309999999999995</v>
      </c>
      <c r="AS1390">
        <v>12.615</v>
      </c>
      <c r="AT1390">
        <v>0.72699999999999998</v>
      </c>
      <c r="AU1390">
        <v>4.5999999999999999E-2</v>
      </c>
      <c r="AV1390">
        <v>0.56499999999999995</v>
      </c>
      <c r="AW1390">
        <v>0</v>
      </c>
      <c r="AX1390">
        <v>1153634</v>
      </c>
      <c r="AY1390" t="b">
        <v>1</v>
      </c>
      <c r="AZ1390">
        <v>83.593999999999994</v>
      </c>
      <c r="BM1390" t="s">
        <v>144</v>
      </c>
      <c r="BN1390" t="s">
        <v>144</v>
      </c>
      <c r="BO1390" t="s">
        <v>2888</v>
      </c>
      <c r="BQ1390">
        <v>11</v>
      </c>
      <c r="BT1390" t="s">
        <v>3293</v>
      </c>
      <c r="BU1390"/>
      <c r="BV1390" t="s">
        <v>4330</v>
      </c>
      <c r="BX1390" s="51" t="s">
        <v>4331</v>
      </c>
      <c r="BZ1390"/>
      <c r="CA1390"/>
      <c r="CB1390">
        <v>11.67</v>
      </c>
      <c r="CC1390">
        <v>11.67</v>
      </c>
      <c r="CD1390">
        <v>1.0999999999999999E-2</v>
      </c>
      <c r="CE1390">
        <v>2.1000000000000001E-2</v>
      </c>
      <c r="CF1390">
        <v>0.81899999999999995</v>
      </c>
      <c r="CG1390" t="b">
        <f t="shared" si="20"/>
        <v>1</v>
      </c>
    </row>
    <row r="1391" spans="1:85" hidden="1" x14ac:dyDescent="0.35">
      <c r="A1391" t="s">
        <v>1543</v>
      </c>
      <c r="B1391" t="s">
        <v>4335</v>
      </c>
      <c r="C1391" s="51">
        <v>1723.0250000000001</v>
      </c>
      <c r="D1391">
        <v>43.673000000000002</v>
      </c>
      <c r="E1391" s="68">
        <v>307.678</v>
      </c>
      <c r="F1391">
        <v>10.335000000000001</v>
      </c>
      <c r="G1391" t="s">
        <v>3339</v>
      </c>
      <c r="I1391">
        <v>86.19</v>
      </c>
      <c r="J1391">
        <v>1723.0419999999999</v>
      </c>
      <c r="K1391" s="73">
        <v>311.77</v>
      </c>
      <c r="L1391">
        <v>7</v>
      </c>
      <c r="M1391">
        <v>3</v>
      </c>
      <c r="N1391" s="51" t="s">
        <v>4335</v>
      </c>
      <c r="O1391">
        <v>1.8280000000000001</v>
      </c>
      <c r="P1391">
        <v>10</v>
      </c>
      <c r="Q1391">
        <v>43.673000000000002</v>
      </c>
      <c r="R1391">
        <v>1723.028</v>
      </c>
      <c r="S1391">
        <v>34.939</v>
      </c>
      <c r="T1391">
        <v>308.49599999999998</v>
      </c>
      <c r="U1391">
        <v>8.2680000000000007</v>
      </c>
      <c r="V1391">
        <v>100</v>
      </c>
      <c r="W1391">
        <v>0.61299999999999999</v>
      </c>
      <c r="X1391">
        <v>1.393</v>
      </c>
      <c r="Y1391">
        <v>21.61</v>
      </c>
      <c r="Z1391">
        <v>22.315000000000001</v>
      </c>
      <c r="AA1391">
        <v>0.61499999999999999</v>
      </c>
      <c r="AB1391">
        <v>0</v>
      </c>
      <c r="AC1391" t="b">
        <v>1</v>
      </c>
      <c r="AI1391">
        <v>1723.027</v>
      </c>
      <c r="AJ1391">
        <v>307.66300000000001</v>
      </c>
      <c r="AK1391">
        <v>1723.0409999999999</v>
      </c>
      <c r="AL1391">
        <v>311.69799999999998</v>
      </c>
      <c r="AM1391">
        <v>8.07</v>
      </c>
      <c r="AN1391">
        <v>28.6</v>
      </c>
      <c r="AO1391">
        <v>11.55</v>
      </c>
      <c r="AP1391">
        <v>1.3089999999999999</v>
      </c>
      <c r="AQ1391">
        <v>22.323</v>
      </c>
      <c r="AR1391">
        <v>8.9580000000000002</v>
      </c>
      <c r="AS1391">
        <v>25.489000000000001</v>
      </c>
      <c r="AT1391">
        <v>0.114</v>
      </c>
      <c r="AU1391">
        <v>0.316</v>
      </c>
      <c r="AV1391">
        <v>0.36599999999999999</v>
      </c>
      <c r="AW1391">
        <v>0</v>
      </c>
      <c r="AX1391">
        <v>1157007</v>
      </c>
      <c r="AY1391" t="b">
        <v>1</v>
      </c>
      <c r="AZ1391">
        <v>86.114000000000004</v>
      </c>
      <c r="BM1391" t="s">
        <v>144</v>
      </c>
      <c r="BN1391" t="s">
        <v>144</v>
      </c>
      <c r="BO1391" t="s">
        <v>2888</v>
      </c>
      <c r="BQ1391">
        <v>11</v>
      </c>
      <c r="BT1391" t="s">
        <v>3293</v>
      </c>
      <c r="BU1391"/>
      <c r="BV1391" t="s">
        <v>4330</v>
      </c>
      <c r="BX1391" s="51" t="s">
        <v>4331</v>
      </c>
      <c r="BZ1391"/>
      <c r="CA1391"/>
      <c r="CB1391">
        <v>11.55</v>
      </c>
      <c r="CC1391">
        <v>11.55</v>
      </c>
      <c r="CD1391">
        <v>4.0000000000000001E-3</v>
      </c>
      <c r="CE1391">
        <v>6.0000000000000001E-3</v>
      </c>
      <c r="CF1391">
        <v>0.73399999999999999</v>
      </c>
      <c r="CG1391" t="b">
        <f t="shared" si="20"/>
        <v>1</v>
      </c>
    </row>
    <row r="1392" spans="1:85" hidden="1" x14ac:dyDescent="0.35">
      <c r="A1392" t="s">
        <v>1544</v>
      </c>
      <c r="B1392" t="s">
        <v>4336</v>
      </c>
      <c r="C1392">
        <v>1733.6949999999999</v>
      </c>
      <c r="D1392">
        <v>87.617999999999995</v>
      </c>
      <c r="E1392">
        <v>289.464</v>
      </c>
      <c r="F1392">
        <v>102.59699999999999</v>
      </c>
      <c r="G1392" t="s">
        <v>2884</v>
      </c>
      <c r="I1392">
        <v>135</v>
      </c>
      <c r="J1392">
        <v>1733.7049999999999</v>
      </c>
      <c r="K1392" s="68">
        <v>354.512</v>
      </c>
      <c r="L1392">
        <v>0.75900000000000001</v>
      </c>
      <c r="M1392">
        <v>1</v>
      </c>
      <c r="N1392" t="s">
        <v>4336</v>
      </c>
      <c r="O1392">
        <v>1.728</v>
      </c>
      <c r="P1392">
        <v>0</v>
      </c>
      <c r="Q1392">
        <v>0</v>
      </c>
      <c r="R1392">
        <v>1733.7049999999999</v>
      </c>
      <c r="S1392">
        <v>0</v>
      </c>
      <c r="T1392">
        <v>354.512</v>
      </c>
      <c r="U1392">
        <v>0</v>
      </c>
      <c r="V1392">
        <v>0</v>
      </c>
      <c r="W1392">
        <v>0</v>
      </c>
      <c r="X1392">
        <v>0</v>
      </c>
      <c r="Y1392">
        <v>0</v>
      </c>
      <c r="Z1392">
        <v>0</v>
      </c>
      <c r="AA1392">
        <v>0</v>
      </c>
      <c r="AB1392">
        <v>0</v>
      </c>
      <c r="AC1392" t="b">
        <v>1</v>
      </c>
      <c r="AE1392">
        <v>0</v>
      </c>
      <c r="AF1392">
        <v>0</v>
      </c>
      <c r="AG1392">
        <v>0</v>
      </c>
      <c r="AH1392">
        <v>0</v>
      </c>
      <c r="AI1392">
        <v>0</v>
      </c>
      <c r="AJ1392">
        <v>0</v>
      </c>
      <c r="AK1392">
        <v>0</v>
      </c>
      <c r="AL1392">
        <v>0</v>
      </c>
      <c r="AM1392">
        <v>0</v>
      </c>
      <c r="AN1392">
        <v>0</v>
      </c>
      <c r="AO1392">
        <v>0</v>
      </c>
      <c r="AP1392">
        <v>0</v>
      </c>
      <c r="AQ1392">
        <v>0</v>
      </c>
      <c r="AR1392">
        <v>0</v>
      </c>
      <c r="AS1392">
        <v>0</v>
      </c>
      <c r="AT1392">
        <v>0</v>
      </c>
      <c r="AU1392">
        <v>0</v>
      </c>
      <c r="AV1392">
        <v>0</v>
      </c>
      <c r="AW1392">
        <v>0</v>
      </c>
      <c r="AX1392">
        <v>0</v>
      </c>
      <c r="AY1392" t="b">
        <v>0</v>
      </c>
      <c r="AZ1392">
        <v>0</v>
      </c>
      <c r="BI1392">
        <v>0</v>
      </c>
      <c r="BJ1392">
        <v>0</v>
      </c>
      <c r="BK1392">
        <v>0</v>
      </c>
      <c r="BM1392" t="s">
        <v>2887</v>
      </c>
      <c r="BN1392" t="s">
        <v>3288</v>
      </c>
      <c r="BO1392" t="s">
        <v>2888</v>
      </c>
      <c r="BT1392"/>
      <c r="BU1392"/>
      <c r="BX1392"/>
      <c r="BY1392" t="s">
        <v>2903</v>
      </c>
      <c r="BZ1392"/>
      <c r="CA1392"/>
      <c r="CB1392"/>
      <c r="CC1392"/>
      <c r="CD1392">
        <v>0</v>
      </c>
      <c r="CE1392"/>
      <c r="CF1392">
        <v>0</v>
      </c>
    </row>
    <row r="1393" spans="1:85" hidden="1" x14ac:dyDescent="0.35">
      <c r="A1393" t="s">
        <v>1545</v>
      </c>
      <c r="B1393" t="s">
        <v>4337</v>
      </c>
      <c r="C1393">
        <v>1733.7149999999999</v>
      </c>
      <c r="D1393">
        <v>28.337</v>
      </c>
      <c r="E1393">
        <v>114.131</v>
      </c>
      <c r="F1393">
        <v>360</v>
      </c>
      <c r="G1393" t="s">
        <v>2884</v>
      </c>
      <c r="I1393">
        <v>286.19</v>
      </c>
      <c r="J1393">
        <v>1733.729</v>
      </c>
      <c r="K1393" s="68">
        <v>145.68</v>
      </c>
      <c r="L1393">
        <v>6</v>
      </c>
      <c r="M1393">
        <v>3</v>
      </c>
      <c r="N1393" t="s">
        <v>4337</v>
      </c>
      <c r="O1393">
        <v>1.7210000000000001</v>
      </c>
      <c r="P1393">
        <v>10</v>
      </c>
      <c r="Q1393">
        <v>28.337</v>
      </c>
      <c r="R1393">
        <v>1733.7180000000001</v>
      </c>
      <c r="S1393">
        <v>22.669</v>
      </c>
      <c r="T1393">
        <v>116.898</v>
      </c>
      <c r="U1393">
        <v>328.43200000000002</v>
      </c>
      <c r="V1393">
        <v>100</v>
      </c>
      <c r="W1393">
        <v>2.2429999999999999</v>
      </c>
      <c r="X1393">
        <v>4.1310000000000002</v>
      </c>
      <c r="Y1393">
        <v>21.895</v>
      </c>
      <c r="Z1393">
        <v>22.2</v>
      </c>
      <c r="AA1393">
        <v>0.61199999999999999</v>
      </c>
      <c r="AB1393">
        <v>0</v>
      </c>
      <c r="AC1393" t="b">
        <v>1</v>
      </c>
      <c r="BM1393" t="s">
        <v>2905</v>
      </c>
      <c r="BN1393" t="s">
        <v>3288</v>
      </c>
      <c r="BO1393" t="s">
        <v>2888</v>
      </c>
      <c r="BT1393"/>
      <c r="BU1393"/>
      <c r="BX1393"/>
      <c r="BZ1393"/>
      <c r="CA1393"/>
      <c r="CB1393"/>
      <c r="CC1393"/>
      <c r="CD1393">
        <v>0</v>
      </c>
      <c r="CE1393"/>
      <c r="CF1393">
        <v>0</v>
      </c>
    </row>
    <row r="1394" spans="1:85" hidden="1" x14ac:dyDescent="0.35">
      <c r="A1394" t="s">
        <v>1546</v>
      </c>
      <c r="B1394" t="s">
        <v>4338</v>
      </c>
      <c r="C1394">
        <v>1751.7560000000001</v>
      </c>
      <c r="D1394">
        <v>42.994</v>
      </c>
      <c r="E1394">
        <v>9.7889999999999997</v>
      </c>
      <c r="F1394">
        <v>13.654</v>
      </c>
      <c r="G1394" t="s">
        <v>2884</v>
      </c>
      <c r="I1394">
        <v>158.76</v>
      </c>
      <c r="J1394">
        <v>1751.7809999999999</v>
      </c>
      <c r="K1394" s="68">
        <v>13.07</v>
      </c>
      <c r="L1394">
        <v>7</v>
      </c>
      <c r="M1394">
        <v>3</v>
      </c>
      <c r="N1394" t="s">
        <v>4338</v>
      </c>
      <c r="O1394">
        <v>1.8280000000000001</v>
      </c>
      <c r="P1394">
        <v>10</v>
      </c>
      <c r="Q1394">
        <v>42.994</v>
      </c>
      <c r="R1394">
        <v>1751.761</v>
      </c>
      <c r="S1394">
        <v>34.395000000000003</v>
      </c>
      <c r="T1394">
        <v>10.445</v>
      </c>
      <c r="U1394">
        <v>10.923</v>
      </c>
      <c r="V1394">
        <v>100</v>
      </c>
      <c r="W1394">
        <v>0.78500000000000003</v>
      </c>
      <c r="X1394">
        <v>1.8660000000000001</v>
      </c>
      <c r="Y1394">
        <v>22.875</v>
      </c>
      <c r="Z1394">
        <v>22.5</v>
      </c>
      <c r="AA1394">
        <v>0.61899999999999999</v>
      </c>
      <c r="AB1394">
        <v>0</v>
      </c>
      <c r="AC1394" t="b">
        <v>1</v>
      </c>
      <c r="BM1394" t="s">
        <v>2887</v>
      </c>
      <c r="BN1394" t="s">
        <v>2887</v>
      </c>
      <c r="BO1394" t="s">
        <v>2888</v>
      </c>
      <c r="BT1394"/>
      <c r="BU1394"/>
      <c r="BX1394"/>
      <c r="BZ1394"/>
      <c r="CA1394"/>
      <c r="CB1394"/>
      <c r="CC1394"/>
      <c r="CD1394">
        <v>0</v>
      </c>
      <c r="CE1394"/>
      <c r="CF1394">
        <v>0</v>
      </c>
    </row>
    <row r="1395" spans="1:85" hidden="1" x14ac:dyDescent="0.35">
      <c r="A1395" t="s">
        <v>1547</v>
      </c>
      <c r="B1395" t="s">
        <v>4339</v>
      </c>
      <c r="C1395">
        <v>1768.7570000000001</v>
      </c>
      <c r="D1395">
        <v>38.692999999999998</v>
      </c>
      <c r="E1395">
        <v>10.867000000000001</v>
      </c>
      <c r="F1395">
        <v>8.5540000000000003</v>
      </c>
      <c r="G1395" t="s">
        <v>2884</v>
      </c>
      <c r="I1395">
        <v>158.76</v>
      </c>
      <c r="J1395">
        <v>1768.78</v>
      </c>
      <c r="K1395" s="68">
        <v>14.26</v>
      </c>
      <c r="L1395">
        <v>8</v>
      </c>
      <c r="M1395">
        <v>3</v>
      </c>
      <c r="N1395" t="s">
        <v>4339</v>
      </c>
      <c r="O1395">
        <v>1.855</v>
      </c>
      <c r="P1395">
        <v>10</v>
      </c>
      <c r="Q1395">
        <v>38.692999999999998</v>
      </c>
      <c r="R1395">
        <v>1768.7619999999999</v>
      </c>
      <c r="S1395">
        <v>30.954000000000001</v>
      </c>
      <c r="T1395">
        <v>11.545</v>
      </c>
      <c r="U1395">
        <v>6.843</v>
      </c>
      <c r="V1395">
        <v>100</v>
      </c>
      <c r="W1395">
        <v>0.54200000000000004</v>
      </c>
      <c r="X1395">
        <v>1.39</v>
      </c>
      <c r="Y1395">
        <v>22.78</v>
      </c>
      <c r="Z1395">
        <v>22.46</v>
      </c>
      <c r="AA1395">
        <v>0.61799999999999999</v>
      </c>
      <c r="AB1395">
        <v>0</v>
      </c>
      <c r="AC1395" t="b">
        <v>1</v>
      </c>
      <c r="BM1395" t="s">
        <v>2887</v>
      </c>
      <c r="BN1395" t="s">
        <v>2887</v>
      </c>
      <c r="BO1395" t="s">
        <v>2888</v>
      </c>
      <c r="BT1395"/>
      <c r="BU1395"/>
      <c r="BX1395"/>
      <c r="BZ1395"/>
      <c r="CA1395"/>
      <c r="CB1395"/>
      <c r="CC1395"/>
      <c r="CD1395">
        <v>0</v>
      </c>
      <c r="CE1395"/>
      <c r="CF1395">
        <v>0</v>
      </c>
    </row>
    <row r="1396" spans="1:85" hidden="1" x14ac:dyDescent="0.35">
      <c r="A1396" t="s">
        <v>1548</v>
      </c>
      <c r="B1396" t="s">
        <v>4340</v>
      </c>
      <c r="C1396">
        <v>1768.761</v>
      </c>
      <c r="D1396">
        <v>32.662999999999997</v>
      </c>
      <c r="E1396">
        <v>191.80600000000001</v>
      </c>
      <c r="F1396">
        <v>9.2989999999999995</v>
      </c>
      <c r="G1396" t="s">
        <v>2884</v>
      </c>
      <c r="I1396">
        <v>338.76</v>
      </c>
      <c r="J1396">
        <v>1768.7819999999999</v>
      </c>
      <c r="K1396" s="68">
        <v>194.26</v>
      </c>
      <c r="L1396">
        <v>9</v>
      </c>
      <c r="M1396">
        <v>3</v>
      </c>
      <c r="N1396" t="s">
        <v>4340</v>
      </c>
      <c r="O1396">
        <v>1.851</v>
      </c>
      <c r="P1396">
        <v>10</v>
      </c>
      <c r="Q1396">
        <v>32.662999999999997</v>
      </c>
      <c r="R1396">
        <v>1768.7650000000001</v>
      </c>
      <c r="S1396">
        <v>26.13</v>
      </c>
      <c r="T1396">
        <v>192.297</v>
      </c>
      <c r="U1396">
        <v>7.4390000000000001</v>
      </c>
      <c r="V1396">
        <v>100</v>
      </c>
      <c r="W1396">
        <v>0.67100000000000004</v>
      </c>
      <c r="X1396">
        <v>2.0760000000000001</v>
      </c>
      <c r="Y1396">
        <v>22.995000000000001</v>
      </c>
      <c r="Z1396">
        <v>22.46</v>
      </c>
      <c r="AA1396">
        <v>0.61799999999999999</v>
      </c>
      <c r="AB1396">
        <v>0</v>
      </c>
      <c r="AC1396" t="b">
        <v>1</v>
      </c>
      <c r="BM1396" t="s">
        <v>2887</v>
      </c>
      <c r="BN1396" t="s">
        <v>2887</v>
      </c>
      <c r="BO1396" t="s">
        <v>2888</v>
      </c>
      <c r="BT1396"/>
      <c r="BU1396"/>
      <c r="BX1396"/>
      <c r="BZ1396"/>
      <c r="CA1396"/>
      <c r="CB1396"/>
      <c r="CC1396"/>
      <c r="CD1396">
        <v>0</v>
      </c>
      <c r="CE1396"/>
      <c r="CF1396">
        <v>0</v>
      </c>
    </row>
    <row r="1397" spans="1:85" hidden="1" x14ac:dyDescent="0.35">
      <c r="A1397" t="s">
        <v>1549</v>
      </c>
      <c r="B1397" t="s">
        <v>4341</v>
      </c>
      <c r="C1397">
        <v>1768.77</v>
      </c>
      <c r="D1397">
        <v>89.019000000000005</v>
      </c>
      <c r="E1397">
        <v>160.024</v>
      </c>
      <c r="F1397">
        <v>66.414000000000001</v>
      </c>
      <c r="G1397" t="s">
        <v>2884</v>
      </c>
      <c r="I1397">
        <v>345</v>
      </c>
      <c r="J1397">
        <v>1768.8150000000001</v>
      </c>
      <c r="K1397" s="68">
        <v>200.46100000000001</v>
      </c>
      <c r="L1397">
        <v>0.79400000000000004</v>
      </c>
      <c r="M1397">
        <v>1</v>
      </c>
      <c r="N1397" t="s">
        <v>4341</v>
      </c>
      <c r="O1397">
        <v>1.8360000000000001</v>
      </c>
      <c r="P1397">
        <v>0</v>
      </c>
      <c r="Q1397">
        <v>0</v>
      </c>
      <c r="R1397">
        <v>1768.8150000000001</v>
      </c>
      <c r="S1397">
        <v>0</v>
      </c>
      <c r="T1397">
        <v>200.46100000000001</v>
      </c>
      <c r="U1397">
        <v>0</v>
      </c>
      <c r="V1397">
        <v>0</v>
      </c>
      <c r="W1397">
        <v>0</v>
      </c>
      <c r="X1397">
        <v>0</v>
      </c>
      <c r="Y1397">
        <v>0</v>
      </c>
      <c r="Z1397">
        <v>0</v>
      </c>
      <c r="AA1397">
        <v>0</v>
      </c>
      <c r="AB1397">
        <v>0</v>
      </c>
      <c r="AC1397" t="b">
        <v>1</v>
      </c>
      <c r="AE1397">
        <v>0</v>
      </c>
      <c r="AF1397">
        <v>0</v>
      </c>
      <c r="AG1397">
        <v>0</v>
      </c>
      <c r="AH1397">
        <v>0</v>
      </c>
      <c r="AI1397">
        <v>0</v>
      </c>
      <c r="AJ1397">
        <v>0</v>
      </c>
      <c r="AK1397">
        <v>0</v>
      </c>
      <c r="AL1397">
        <v>0</v>
      </c>
      <c r="AM1397">
        <v>0</v>
      </c>
      <c r="AN1397">
        <v>0</v>
      </c>
      <c r="AO1397">
        <v>0</v>
      </c>
      <c r="AP1397">
        <v>0</v>
      </c>
      <c r="AQ1397">
        <v>0</v>
      </c>
      <c r="AR1397">
        <v>0</v>
      </c>
      <c r="AS1397">
        <v>0</v>
      </c>
      <c r="AT1397">
        <v>0</v>
      </c>
      <c r="AU1397">
        <v>0</v>
      </c>
      <c r="AV1397">
        <v>0</v>
      </c>
      <c r="AW1397">
        <v>0</v>
      </c>
      <c r="AX1397">
        <v>0</v>
      </c>
      <c r="AY1397" t="b">
        <v>0</v>
      </c>
      <c r="AZ1397">
        <v>0</v>
      </c>
      <c r="BI1397">
        <v>0</v>
      </c>
      <c r="BJ1397">
        <v>0</v>
      </c>
      <c r="BK1397">
        <v>0</v>
      </c>
      <c r="BM1397" t="s">
        <v>2887</v>
      </c>
      <c r="BN1397" t="s">
        <v>2887</v>
      </c>
      <c r="BO1397" t="s">
        <v>2888</v>
      </c>
      <c r="BT1397"/>
      <c r="BU1397"/>
      <c r="BX1397"/>
      <c r="BY1397" t="s">
        <v>2903</v>
      </c>
      <c r="BZ1397"/>
      <c r="CA1397"/>
      <c r="CB1397"/>
      <c r="CC1397"/>
      <c r="CD1397">
        <v>0</v>
      </c>
      <c r="CE1397"/>
      <c r="CF1397">
        <v>0</v>
      </c>
    </row>
    <row r="1398" spans="1:85" hidden="1" x14ac:dyDescent="0.35">
      <c r="A1398" t="s">
        <v>1550</v>
      </c>
      <c r="B1398" t="s">
        <v>4342</v>
      </c>
      <c r="C1398" s="51">
        <v>1776.4849999999999</v>
      </c>
      <c r="D1398">
        <v>29.68</v>
      </c>
      <c r="E1398" s="68">
        <v>317.29700000000003</v>
      </c>
      <c r="F1398">
        <v>7.7510000000000003</v>
      </c>
      <c r="G1398" t="s">
        <v>3710</v>
      </c>
      <c r="I1398">
        <v>103.71</v>
      </c>
      <c r="J1398">
        <v>1776.498</v>
      </c>
      <c r="K1398" s="73">
        <v>322.19</v>
      </c>
      <c r="L1398">
        <v>24</v>
      </c>
      <c r="M1398">
        <v>0</v>
      </c>
      <c r="N1398" s="51" t="s">
        <v>4342</v>
      </c>
      <c r="O1398">
        <v>1.88</v>
      </c>
      <c r="P1398">
        <v>14.221</v>
      </c>
      <c r="Q1398">
        <v>29.68</v>
      </c>
      <c r="R1398">
        <v>1776.4870000000001</v>
      </c>
      <c r="S1398">
        <v>23.744</v>
      </c>
      <c r="T1398">
        <v>318.27600000000001</v>
      </c>
      <c r="U1398">
        <v>6.2009999999999996</v>
      </c>
      <c r="V1398">
        <v>100</v>
      </c>
      <c r="W1398">
        <v>0.61499999999999999</v>
      </c>
      <c r="X1398">
        <v>4.9390000000000001</v>
      </c>
      <c r="Y1398">
        <v>21.56</v>
      </c>
      <c r="Z1398">
        <v>22.791</v>
      </c>
      <c r="AA1398">
        <v>0.624</v>
      </c>
      <c r="AB1398">
        <v>0</v>
      </c>
      <c r="AC1398" t="b">
        <v>1</v>
      </c>
      <c r="AI1398">
        <v>1776.48</v>
      </c>
      <c r="AJ1398">
        <v>316.02</v>
      </c>
      <c r="AK1398">
        <v>1776.499</v>
      </c>
      <c r="AL1398">
        <v>322.24099999999999</v>
      </c>
      <c r="AM1398">
        <v>12.443</v>
      </c>
      <c r="AN1398">
        <v>37.229999999999997</v>
      </c>
      <c r="AO1398">
        <v>33.44</v>
      </c>
      <c r="AP1398">
        <v>4.6180000000000003</v>
      </c>
      <c r="AQ1398">
        <v>22.463000000000001</v>
      </c>
      <c r="AR1398">
        <v>1.522</v>
      </c>
      <c r="AS1398">
        <v>5.4420000000000002</v>
      </c>
      <c r="AT1398">
        <v>1E-3</v>
      </c>
      <c r="AU1398">
        <v>0.35599999999999998</v>
      </c>
      <c r="AV1398">
        <v>0.48</v>
      </c>
      <c r="AW1398">
        <v>0</v>
      </c>
      <c r="AX1398">
        <v>1160380</v>
      </c>
      <c r="AY1398" t="b">
        <v>0</v>
      </c>
      <c r="AZ1398">
        <v>103.75700000000001</v>
      </c>
      <c r="BA1398">
        <v>1776.4849999999999</v>
      </c>
      <c r="BB1398">
        <v>29.68</v>
      </c>
      <c r="BC1398">
        <v>316.07</v>
      </c>
      <c r="BD1398">
        <v>12.853</v>
      </c>
      <c r="BE1398">
        <v>1776.498</v>
      </c>
      <c r="BF1398">
        <v>322.19</v>
      </c>
      <c r="BG1398">
        <v>17</v>
      </c>
      <c r="BH1398">
        <v>3</v>
      </c>
      <c r="BI1398">
        <v>23.744</v>
      </c>
      <c r="BJ1398">
        <v>10.282999999999999</v>
      </c>
      <c r="BK1398">
        <v>5.516</v>
      </c>
      <c r="BL1398">
        <v>23</v>
      </c>
      <c r="BM1398" t="s">
        <v>3712</v>
      </c>
      <c r="BN1398" t="s">
        <v>3712</v>
      </c>
      <c r="BO1398" t="s">
        <v>3292</v>
      </c>
      <c r="BQ1398">
        <v>1</v>
      </c>
      <c r="BT1398" t="s">
        <v>3293</v>
      </c>
      <c r="BU1398"/>
      <c r="BV1398" t="s">
        <v>4343</v>
      </c>
      <c r="BX1398" s="51" t="s">
        <v>4344</v>
      </c>
      <c r="BZ1398"/>
      <c r="CA1398"/>
      <c r="CB1398">
        <v>23</v>
      </c>
      <c r="CC1398">
        <v>23</v>
      </c>
      <c r="CD1398">
        <v>2.1000000000000001E-2</v>
      </c>
      <c r="CE1398">
        <v>2.1000000000000001E-2</v>
      </c>
      <c r="CF1398">
        <v>0.95499999999999996</v>
      </c>
      <c r="CG1398" t="b">
        <f t="shared" ref="CG1398:CG1399" si="21">IF(CE1398*100&lt;CC1398,TRUE,FALSE)</f>
        <v>1</v>
      </c>
    </row>
    <row r="1399" spans="1:85" hidden="1" x14ac:dyDescent="0.35">
      <c r="A1399" t="s">
        <v>1551</v>
      </c>
      <c r="B1399" t="s">
        <v>4345</v>
      </c>
      <c r="C1399" s="51">
        <v>1776.549</v>
      </c>
      <c r="D1399">
        <v>13.414999999999999</v>
      </c>
      <c r="E1399" s="68">
        <v>317.43900000000002</v>
      </c>
      <c r="F1399">
        <v>6.2949999999999999</v>
      </c>
      <c r="G1399" t="s">
        <v>3710</v>
      </c>
      <c r="I1399">
        <v>103.71</v>
      </c>
      <c r="J1399">
        <v>1776.556</v>
      </c>
      <c r="K1399" s="73">
        <v>322.16000000000003</v>
      </c>
      <c r="L1399">
        <v>7</v>
      </c>
      <c r="M1399">
        <v>0</v>
      </c>
      <c r="N1399" s="51" t="s">
        <v>4345</v>
      </c>
      <c r="O1399">
        <v>1.9359999999999999</v>
      </c>
      <c r="P1399">
        <v>10</v>
      </c>
      <c r="Q1399">
        <v>13.414999999999999</v>
      </c>
      <c r="R1399">
        <v>1776.55</v>
      </c>
      <c r="S1399">
        <v>10.731999999999999</v>
      </c>
      <c r="T1399">
        <v>318.38299999999998</v>
      </c>
      <c r="U1399">
        <v>5.0359999999999996</v>
      </c>
      <c r="V1399">
        <v>100</v>
      </c>
      <c r="W1399">
        <v>0.80100000000000005</v>
      </c>
      <c r="X1399">
        <v>1.256</v>
      </c>
      <c r="Y1399">
        <v>21.92</v>
      </c>
      <c r="Z1399">
        <v>22.791</v>
      </c>
      <c r="AA1399">
        <v>0.624</v>
      </c>
      <c r="AB1399">
        <v>0</v>
      </c>
      <c r="AC1399" t="b">
        <v>1</v>
      </c>
      <c r="AI1399">
        <v>1776.546</v>
      </c>
      <c r="AJ1399">
        <v>319.09100000000001</v>
      </c>
      <c r="AK1399">
        <v>1776.5540000000001</v>
      </c>
      <c r="AL1399">
        <v>321.78699999999998</v>
      </c>
      <c r="AM1399">
        <v>5.3929999999999998</v>
      </c>
      <c r="AN1399">
        <v>16.47</v>
      </c>
      <c r="AO1399">
        <v>18.63</v>
      </c>
      <c r="AP1399">
        <v>0.84599999999999997</v>
      </c>
      <c r="AQ1399">
        <v>22.553000000000001</v>
      </c>
      <c r="AR1399">
        <v>5.9589999999999996</v>
      </c>
      <c r="AS1399">
        <v>14.516999999999999</v>
      </c>
      <c r="AT1399">
        <v>0.16800000000000001</v>
      </c>
      <c r="AU1399">
        <v>0.496</v>
      </c>
      <c r="AV1399">
        <v>7.0999999999999994E-2</v>
      </c>
      <c r="AW1399">
        <v>0</v>
      </c>
      <c r="AX1399">
        <v>1163753</v>
      </c>
      <c r="AY1399" t="b">
        <v>1</v>
      </c>
      <c r="AZ1399">
        <v>103.337</v>
      </c>
      <c r="BA1399">
        <v>1776.549</v>
      </c>
      <c r="BB1399">
        <v>13.414999999999999</v>
      </c>
      <c r="BC1399">
        <v>317.43900000000002</v>
      </c>
      <c r="BD1399">
        <v>6.2949999999999999</v>
      </c>
      <c r="BE1399">
        <v>1776.556</v>
      </c>
      <c r="BF1399">
        <v>322.16000000000003</v>
      </c>
      <c r="BG1399">
        <v>7</v>
      </c>
      <c r="BH1399">
        <v>3</v>
      </c>
      <c r="BI1399">
        <v>10.731999999999999</v>
      </c>
      <c r="BJ1399">
        <v>5.0359999999999996</v>
      </c>
      <c r="BK1399">
        <v>1.2809999999999999</v>
      </c>
      <c r="BM1399" t="s">
        <v>3712</v>
      </c>
      <c r="BN1399" t="s">
        <v>3712</v>
      </c>
      <c r="BO1399" t="s">
        <v>3292</v>
      </c>
      <c r="BQ1399">
        <v>1</v>
      </c>
      <c r="BT1399" t="s">
        <v>3293</v>
      </c>
      <c r="BU1399"/>
      <c r="BZ1399"/>
      <c r="CA1399"/>
      <c r="CB1399">
        <v>18.63</v>
      </c>
      <c r="CC1399">
        <v>18.63</v>
      </c>
      <c r="CD1399">
        <v>1.7000000000000001E-2</v>
      </c>
      <c r="CE1399">
        <v>4.5999999999999999E-2</v>
      </c>
      <c r="CF1399">
        <v>0.95899999999999996</v>
      </c>
      <c r="CG1399" t="b">
        <f t="shared" si="21"/>
        <v>1</v>
      </c>
    </row>
    <row r="1400" spans="1:85" hidden="1" x14ac:dyDescent="0.35">
      <c r="A1400" t="s">
        <v>1552</v>
      </c>
      <c r="B1400" t="s">
        <v>4346</v>
      </c>
      <c r="C1400">
        <v>1783.375</v>
      </c>
      <c r="D1400">
        <v>12.382</v>
      </c>
      <c r="E1400">
        <v>9.06</v>
      </c>
      <c r="F1400">
        <v>6.2949999999999999</v>
      </c>
      <c r="G1400" t="s">
        <v>2884</v>
      </c>
      <c r="I1400">
        <v>153.81</v>
      </c>
      <c r="J1400">
        <v>1783.384</v>
      </c>
      <c r="K1400" s="68">
        <v>10.37</v>
      </c>
      <c r="L1400">
        <v>8</v>
      </c>
      <c r="M1400">
        <v>3</v>
      </c>
      <c r="N1400" t="s">
        <v>4346</v>
      </c>
      <c r="O1400">
        <v>1.8260000000000001</v>
      </c>
      <c r="P1400">
        <v>10</v>
      </c>
      <c r="Q1400">
        <v>12.382</v>
      </c>
      <c r="R1400">
        <v>1783.377</v>
      </c>
      <c r="S1400">
        <v>9.9049999999999994</v>
      </c>
      <c r="T1400">
        <v>9.3219999999999992</v>
      </c>
      <c r="U1400">
        <v>5.0359999999999996</v>
      </c>
      <c r="V1400">
        <v>100</v>
      </c>
      <c r="W1400">
        <v>0.83099999999999996</v>
      </c>
      <c r="X1400">
        <v>1.3260000000000001</v>
      </c>
      <c r="Y1400">
        <v>22.86</v>
      </c>
      <c r="Z1400">
        <v>22.66</v>
      </c>
      <c r="AA1400">
        <v>0.622</v>
      </c>
      <c r="AB1400">
        <v>0</v>
      </c>
      <c r="AC1400" t="b">
        <v>1</v>
      </c>
      <c r="BM1400" t="s">
        <v>2887</v>
      </c>
      <c r="BN1400" t="s">
        <v>2887</v>
      </c>
      <c r="BO1400" t="s">
        <v>2888</v>
      </c>
      <c r="BT1400"/>
      <c r="BU1400"/>
      <c r="BX1400"/>
      <c r="BZ1400"/>
      <c r="CA1400"/>
      <c r="CB1400"/>
      <c r="CC1400"/>
      <c r="CD1400">
        <v>0</v>
      </c>
      <c r="CE1400"/>
      <c r="CF1400">
        <v>0</v>
      </c>
    </row>
    <row r="1401" spans="1:85" hidden="1" x14ac:dyDescent="0.35">
      <c r="A1401" t="s">
        <v>1553</v>
      </c>
      <c r="B1401" t="s">
        <v>4347</v>
      </c>
      <c r="C1401">
        <v>1797.7059999999999</v>
      </c>
      <c r="D1401">
        <v>33.863</v>
      </c>
      <c r="E1401">
        <v>312.54399999999998</v>
      </c>
      <c r="F1401">
        <v>110.867</v>
      </c>
      <c r="G1401" t="s">
        <v>2884</v>
      </c>
      <c r="I1401">
        <v>146.19</v>
      </c>
      <c r="J1401">
        <v>1797.723</v>
      </c>
      <c r="K1401" s="68">
        <v>358.94</v>
      </c>
      <c r="L1401">
        <v>6</v>
      </c>
      <c r="M1401">
        <v>3</v>
      </c>
      <c r="N1401" t="s">
        <v>4347</v>
      </c>
      <c r="O1401">
        <v>1.7689999999999999</v>
      </c>
      <c r="P1401">
        <v>10</v>
      </c>
      <c r="Q1401">
        <v>33.863</v>
      </c>
      <c r="R1401">
        <v>1797.71</v>
      </c>
      <c r="S1401">
        <v>27.09</v>
      </c>
      <c r="T1401">
        <v>321.82299999999998</v>
      </c>
      <c r="U1401">
        <v>88.694000000000003</v>
      </c>
      <c r="V1401">
        <v>100</v>
      </c>
      <c r="W1401">
        <v>1.9970000000000001</v>
      </c>
      <c r="X1401">
        <v>4.1539999999999999</v>
      </c>
      <c r="Y1401">
        <v>20.774999999999999</v>
      </c>
      <c r="Z1401">
        <v>22.52</v>
      </c>
      <c r="AA1401">
        <v>0.61899999999999999</v>
      </c>
      <c r="AB1401">
        <v>0</v>
      </c>
      <c r="AC1401" t="b">
        <v>1</v>
      </c>
      <c r="BM1401" t="s">
        <v>2887</v>
      </c>
      <c r="BN1401" t="s">
        <v>3288</v>
      </c>
      <c r="BO1401" t="s">
        <v>2888</v>
      </c>
      <c r="BT1401"/>
      <c r="BU1401"/>
      <c r="BX1401"/>
      <c r="BZ1401"/>
      <c r="CA1401"/>
      <c r="CB1401"/>
      <c r="CC1401"/>
      <c r="CD1401">
        <v>0</v>
      </c>
      <c r="CE1401"/>
      <c r="CF1401">
        <v>0</v>
      </c>
    </row>
    <row r="1402" spans="1:85" hidden="1" x14ac:dyDescent="0.35">
      <c r="A1402" t="s">
        <v>1554</v>
      </c>
      <c r="B1402" t="s">
        <v>4348</v>
      </c>
      <c r="C1402">
        <v>1797.6690000000001</v>
      </c>
      <c r="D1402">
        <v>109.893</v>
      </c>
      <c r="E1402">
        <v>152.39699999999999</v>
      </c>
      <c r="F1402">
        <v>77.638000000000005</v>
      </c>
      <c r="G1402" t="s">
        <v>2884</v>
      </c>
      <c r="I1402">
        <v>330</v>
      </c>
      <c r="J1402">
        <v>1797.7260000000001</v>
      </c>
      <c r="K1402" s="68">
        <v>182.74799999999999</v>
      </c>
      <c r="L1402">
        <v>0.94699999999999995</v>
      </c>
      <c r="M1402">
        <v>1</v>
      </c>
      <c r="N1402" t="s">
        <v>4348</v>
      </c>
      <c r="O1402">
        <v>1.73</v>
      </c>
      <c r="P1402">
        <v>0</v>
      </c>
      <c r="Q1402">
        <v>0</v>
      </c>
      <c r="R1402">
        <v>1797.7260000000001</v>
      </c>
      <c r="S1402">
        <v>0</v>
      </c>
      <c r="T1402">
        <v>182.74799999999999</v>
      </c>
      <c r="U1402">
        <v>0</v>
      </c>
      <c r="V1402">
        <v>0</v>
      </c>
      <c r="W1402">
        <v>0</v>
      </c>
      <c r="X1402">
        <v>0</v>
      </c>
      <c r="Y1402">
        <v>0</v>
      </c>
      <c r="Z1402">
        <v>0</v>
      </c>
      <c r="AA1402">
        <v>0</v>
      </c>
      <c r="AB1402">
        <v>0</v>
      </c>
      <c r="AC1402" t="b">
        <v>1</v>
      </c>
      <c r="AE1402">
        <v>0</v>
      </c>
      <c r="AF1402">
        <v>0</v>
      </c>
      <c r="AG1402">
        <v>0</v>
      </c>
      <c r="AH1402">
        <v>0</v>
      </c>
      <c r="AI1402">
        <v>0</v>
      </c>
      <c r="AJ1402">
        <v>0</v>
      </c>
      <c r="AK1402">
        <v>0</v>
      </c>
      <c r="AL1402">
        <v>0</v>
      </c>
      <c r="AM1402">
        <v>0</v>
      </c>
      <c r="AN1402">
        <v>0</v>
      </c>
      <c r="AO1402">
        <v>0</v>
      </c>
      <c r="AP1402">
        <v>0</v>
      </c>
      <c r="AQ1402">
        <v>0</v>
      </c>
      <c r="AR1402">
        <v>0</v>
      </c>
      <c r="AS1402">
        <v>0</v>
      </c>
      <c r="AT1402">
        <v>0</v>
      </c>
      <c r="AU1402">
        <v>0</v>
      </c>
      <c r="AV1402">
        <v>0</v>
      </c>
      <c r="AW1402">
        <v>0</v>
      </c>
      <c r="AX1402">
        <v>0</v>
      </c>
      <c r="AY1402" t="b">
        <v>0</v>
      </c>
      <c r="AZ1402">
        <v>0</v>
      </c>
      <c r="BI1402">
        <v>0</v>
      </c>
      <c r="BJ1402">
        <v>0</v>
      </c>
      <c r="BK1402">
        <v>0</v>
      </c>
      <c r="BM1402" t="s">
        <v>2905</v>
      </c>
      <c r="BN1402" t="s">
        <v>2887</v>
      </c>
      <c r="BO1402" t="s">
        <v>2888</v>
      </c>
      <c r="BT1402"/>
      <c r="BU1402"/>
      <c r="BX1402"/>
      <c r="BY1402" t="s">
        <v>2903</v>
      </c>
      <c r="BZ1402"/>
      <c r="CA1402"/>
      <c r="CB1402"/>
      <c r="CC1402"/>
      <c r="CD1402">
        <v>0</v>
      </c>
      <c r="CE1402"/>
      <c r="CF1402">
        <v>0</v>
      </c>
    </row>
    <row r="1403" spans="1:85" hidden="1" x14ac:dyDescent="0.35">
      <c r="A1403" t="s">
        <v>1555</v>
      </c>
      <c r="B1403" t="s">
        <v>4349</v>
      </c>
      <c r="C1403">
        <v>1797.6969999999999</v>
      </c>
      <c r="D1403">
        <v>174.16499999999999</v>
      </c>
      <c r="E1403">
        <v>335.93799999999999</v>
      </c>
      <c r="F1403">
        <v>67.634</v>
      </c>
      <c r="G1403" t="s">
        <v>2884</v>
      </c>
      <c r="I1403">
        <v>165</v>
      </c>
      <c r="J1403">
        <v>1797.7329999999999</v>
      </c>
      <c r="K1403" s="68">
        <v>17.748000000000001</v>
      </c>
      <c r="L1403">
        <v>0.70499999999999996</v>
      </c>
      <c r="M1403">
        <v>1</v>
      </c>
      <c r="N1403" t="s">
        <v>4349</v>
      </c>
      <c r="O1403">
        <v>1.73</v>
      </c>
      <c r="P1403">
        <v>0</v>
      </c>
      <c r="Q1403">
        <v>0</v>
      </c>
      <c r="R1403">
        <v>1797.7329999999999</v>
      </c>
      <c r="S1403">
        <v>0</v>
      </c>
      <c r="T1403">
        <v>17.748000000000001</v>
      </c>
      <c r="U1403">
        <v>0</v>
      </c>
      <c r="V1403">
        <v>0</v>
      </c>
      <c r="W1403">
        <v>0</v>
      </c>
      <c r="X1403">
        <v>0</v>
      </c>
      <c r="Y1403">
        <v>0</v>
      </c>
      <c r="Z1403">
        <v>0</v>
      </c>
      <c r="AA1403">
        <v>0</v>
      </c>
      <c r="AB1403">
        <v>0</v>
      </c>
      <c r="AC1403" t="b">
        <v>1</v>
      </c>
      <c r="AE1403">
        <v>0</v>
      </c>
      <c r="AF1403">
        <v>0</v>
      </c>
      <c r="AG1403">
        <v>0</v>
      </c>
      <c r="AH1403">
        <v>0</v>
      </c>
      <c r="AI1403">
        <v>0</v>
      </c>
      <c r="AJ1403">
        <v>0</v>
      </c>
      <c r="AK1403">
        <v>0</v>
      </c>
      <c r="AL1403">
        <v>0</v>
      </c>
      <c r="AM1403">
        <v>0</v>
      </c>
      <c r="AN1403">
        <v>0</v>
      </c>
      <c r="AO1403">
        <v>0</v>
      </c>
      <c r="AP1403">
        <v>0</v>
      </c>
      <c r="AQ1403">
        <v>0</v>
      </c>
      <c r="AR1403">
        <v>0</v>
      </c>
      <c r="AS1403">
        <v>0</v>
      </c>
      <c r="AT1403">
        <v>0</v>
      </c>
      <c r="AU1403">
        <v>0</v>
      </c>
      <c r="AV1403">
        <v>0</v>
      </c>
      <c r="AW1403">
        <v>0</v>
      </c>
      <c r="AX1403">
        <v>0</v>
      </c>
      <c r="AY1403" t="b">
        <v>0</v>
      </c>
      <c r="AZ1403">
        <v>0</v>
      </c>
      <c r="BI1403">
        <v>0</v>
      </c>
      <c r="BJ1403">
        <v>0</v>
      </c>
      <c r="BK1403">
        <v>0</v>
      </c>
      <c r="BM1403" t="s">
        <v>2905</v>
      </c>
      <c r="BN1403" t="s">
        <v>3288</v>
      </c>
      <c r="BO1403" t="s">
        <v>2888</v>
      </c>
      <c r="BT1403"/>
      <c r="BU1403"/>
      <c r="BX1403"/>
      <c r="BY1403" t="s">
        <v>2903</v>
      </c>
      <c r="BZ1403"/>
      <c r="CA1403"/>
      <c r="CB1403"/>
      <c r="CC1403"/>
      <c r="CD1403">
        <v>0</v>
      </c>
      <c r="CE1403"/>
      <c r="CF1403">
        <v>0</v>
      </c>
    </row>
    <row r="1404" spans="1:85" hidden="1" x14ac:dyDescent="0.35">
      <c r="A1404" t="s">
        <v>1556</v>
      </c>
      <c r="B1404" t="s">
        <v>4350</v>
      </c>
      <c r="C1404">
        <v>1811.856</v>
      </c>
      <c r="D1404">
        <v>46.728999999999999</v>
      </c>
      <c r="E1404">
        <v>43.414000000000001</v>
      </c>
      <c r="F1404">
        <v>9.0779999999999994</v>
      </c>
      <c r="G1404" t="s">
        <v>2884</v>
      </c>
      <c r="I1404">
        <v>203.71</v>
      </c>
      <c r="J1404">
        <v>1811.8820000000001</v>
      </c>
      <c r="K1404" s="68">
        <v>50.05</v>
      </c>
      <c r="L1404">
        <v>9</v>
      </c>
      <c r="M1404">
        <v>3</v>
      </c>
      <c r="N1404" t="s">
        <v>4350</v>
      </c>
      <c r="O1404">
        <v>1.821</v>
      </c>
      <c r="P1404">
        <v>10</v>
      </c>
      <c r="Q1404">
        <v>46.728999999999999</v>
      </c>
      <c r="R1404">
        <v>1811.8610000000001</v>
      </c>
      <c r="S1404">
        <v>37.384</v>
      </c>
      <c r="T1404">
        <v>44.741</v>
      </c>
      <c r="U1404">
        <v>7.2629999999999999</v>
      </c>
      <c r="V1404">
        <v>100</v>
      </c>
      <c r="W1404">
        <v>0.48599999999999999</v>
      </c>
      <c r="X1404">
        <v>1.3560000000000001</v>
      </c>
      <c r="Y1404">
        <v>22.11</v>
      </c>
      <c r="Z1404">
        <v>22.92</v>
      </c>
      <c r="AA1404">
        <v>0.626</v>
      </c>
      <c r="AB1404">
        <v>0</v>
      </c>
      <c r="AC1404" t="b">
        <v>1</v>
      </c>
      <c r="BM1404" t="s">
        <v>2887</v>
      </c>
      <c r="BN1404" t="s">
        <v>3288</v>
      </c>
      <c r="BO1404" t="s">
        <v>2888</v>
      </c>
      <c r="BT1404"/>
      <c r="BU1404"/>
      <c r="BX1404"/>
      <c r="BZ1404"/>
      <c r="CA1404"/>
      <c r="CB1404"/>
      <c r="CC1404"/>
      <c r="CD1404">
        <v>0</v>
      </c>
      <c r="CE1404"/>
      <c r="CF1404">
        <v>0</v>
      </c>
    </row>
    <row r="1405" spans="1:85" hidden="1" x14ac:dyDescent="0.35">
      <c r="A1405" t="s">
        <v>1557</v>
      </c>
      <c r="B1405" t="s">
        <v>4351</v>
      </c>
      <c r="C1405">
        <v>1811.87</v>
      </c>
      <c r="D1405">
        <v>88.923000000000002</v>
      </c>
      <c r="E1405">
        <v>139.066</v>
      </c>
      <c r="F1405">
        <v>95.543000000000006</v>
      </c>
      <c r="G1405" t="s">
        <v>2884</v>
      </c>
      <c r="I1405">
        <v>345</v>
      </c>
      <c r="J1405">
        <v>1811.89</v>
      </c>
      <c r="K1405" s="68">
        <v>191.339</v>
      </c>
      <c r="L1405">
        <v>0.76100000000000001</v>
      </c>
      <c r="M1405">
        <v>1</v>
      </c>
      <c r="N1405" t="s">
        <v>4351</v>
      </c>
      <c r="O1405">
        <v>1.8049999999999999</v>
      </c>
      <c r="P1405">
        <v>0</v>
      </c>
      <c r="Q1405">
        <v>0</v>
      </c>
      <c r="R1405">
        <v>1811.89</v>
      </c>
      <c r="S1405">
        <v>0</v>
      </c>
      <c r="T1405">
        <v>191.339</v>
      </c>
      <c r="U1405">
        <v>0</v>
      </c>
      <c r="V1405">
        <v>0</v>
      </c>
      <c r="W1405">
        <v>0</v>
      </c>
      <c r="X1405">
        <v>0</v>
      </c>
      <c r="Y1405">
        <v>0</v>
      </c>
      <c r="Z1405">
        <v>0</v>
      </c>
      <c r="AA1405">
        <v>0</v>
      </c>
      <c r="AB1405">
        <v>0</v>
      </c>
      <c r="AC1405" t="b">
        <v>1</v>
      </c>
      <c r="AE1405">
        <v>0</v>
      </c>
      <c r="AF1405">
        <v>0</v>
      </c>
      <c r="AG1405">
        <v>0</v>
      </c>
      <c r="AH1405">
        <v>0</v>
      </c>
      <c r="AI1405">
        <v>0</v>
      </c>
      <c r="AJ1405">
        <v>0</v>
      </c>
      <c r="AK1405">
        <v>0</v>
      </c>
      <c r="AL1405">
        <v>0</v>
      </c>
      <c r="AM1405">
        <v>0</v>
      </c>
      <c r="AN1405">
        <v>0</v>
      </c>
      <c r="AO1405">
        <v>0</v>
      </c>
      <c r="AP1405">
        <v>0</v>
      </c>
      <c r="AQ1405">
        <v>0</v>
      </c>
      <c r="AR1405">
        <v>0</v>
      </c>
      <c r="AS1405">
        <v>0</v>
      </c>
      <c r="AT1405">
        <v>0</v>
      </c>
      <c r="AU1405">
        <v>0</v>
      </c>
      <c r="AV1405">
        <v>0</v>
      </c>
      <c r="AW1405">
        <v>0</v>
      </c>
      <c r="AX1405">
        <v>0</v>
      </c>
      <c r="AY1405" t="b">
        <v>0</v>
      </c>
      <c r="AZ1405">
        <v>0</v>
      </c>
      <c r="BI1405">
        <v>0</v>
      </c>
      <c r="BJ1405">
        <v>0</v>
      </c>
      <c r="BK1405">
        <v>0</v>
      </c>
      <c r="BM1405" t="s">
        <v>2887</v>
      </c>
      <c r="BN1405" t="s">
        <v>2887</v>
      </c>
      <c r="BO1405" t="s">
        <v>2888</v>
      </c>
      <c r="BT1405"/>
      <c r="BU1405"/>
      <c r="BX1405"/>
      <c r="BY1405" t="s">
        <v>2903</v>
      </c>
      <c r="BZ1405"/>
      <c r="CA1405"/>
      <c r="CB1405"/>
      <c r="CC1405"/>
      <c r="CD1405">
        <v>0</v>
      </c>
      <c r="CE1405"/>
      <c r="CF1405">
        <v>0</v>
      </c>
    </row>
    <row r="1406" spans="1:85" hidden="1" x14ac:dyDescent="0.35">
      <c r="A1406" t="s">
        <v>1558</v>
      </c>
      <c r="B1406" t="s">
        <v>4352</v>
      </c>
      <c r="C1406" s="51">
        <v>1813.41</v>
      </c>
      <c r="D1406">
        <v>35.012</v>
      </c>
      <c r="E1406" s="68">
        <v>336.72199999999998</v>
      </c>
      <c r="F1406">
        <v>9.3260000000000005</v>
      </c>
      <c r="G1406" t="s">
        <v>3339</v>
      </c>
      <c r="I1406">
        <v>136.29</v>
      </c>
      <c r="J1406">
        <v>1813.433</v>
      </c>
      <c r="K1406" s="73">
        <v>341.45</v>
      </c>
      <c r="L1406">
        <v>7</v>
      </c>
      <c r="M1406">
        <v>3</v>
      </c>
      <c r="N1406" s="51" t="s">
        <v>4352</v>
      </c>
      <c r="O1406">
        <v>1.859</v>
      </c>
      <c r="P1406">
        <v>10</v>
      </c>
      <c r="Q1406">
        <v>35.012</v>
      </c>
      <c r="R1406">
        <v>1813.414</v>
      </c>
      <c r="S1406">
        <v>28.01</v>
      </c>
      <c r="T1406">
        <v>337.66800000000001</v>
      </c>
      <c r="U1406">
        <v>7.4610000000000003</v>
      </c>
      <c r="V1406">
        <v>100</v>
      </c>
      <c r="W1406">
        <v>0.64300000000000002</v>
      </c>
      <c r="X1406">
        <v>1.415</v>
      </c>
      <c r="Y1406">
        <v>22.28</v>
      </c>
      <c r="Z1406">
        <v>22.77</v>
      </c>
      <c r="AA1406">
        <v>0.624</v>
      </c>
      <c r="AB1406">
        <v>0</v>
      </c>
      <c r="AC1406" t="b">
        <v>1</v>
      </c>
      <c r="AI1406">
        <v>1813.4190000000001</v>
      </c>
      <c r="AJ1406">
        <v>337.98899999999998</v>
      </c>
      <c r="AK1406">
        <v>1813.43</v>
      </c>
      <c r="AL1406">
        <v>340.84100000000001</v>
      </c>
      <c r="AM1406">
        <v>5.7030000000000003</v>
      </c>
      <c r="AN1406">
        <v>22.46</v>
      </c>
      <c r="AO1406">
        <v>15.66</v>
      </c>
      <c r="AP1406">
        <v>1.244</v>
      </c>
      <c r="AQ1406">
        <v>22.74</v>
      </c>
      <c r="AR1406">
        <v>1.389</v>
      </c>
      <c r="AS1406">
        <v>3.7330000000000001</v>
      </c>
      <c r="AT1406">
        <v>6.0000000000000001E-3</v>
      </c>
      <c r="AU1406">
        <v>0.44</v>
      </c>
      <c r="AV1406">
        <v>0.188</v>
      </c>
      <c r="AW1406">
        <v>0</v>
      </c>
      <c r="AX1406">
        <v>1167126</v>
      </c>
      <c r="AY1406" t="b">
        <v>1</v>
      </c>
      <c r="AZ1406">
        <v>135.68299999999999</v>
      </c>
      <c r="BI1406">
        <v>28.01</v>
      </c>
      <c r="BJ1406">
        <v>7.4610000000000003</v>
      </c>
      <c r="BK1406">
        <v>1.5509999999999999</v>
      </c>
      <c r="BM1406" t="s">
        <v>144</v>
      </c>
      <c r="BN1406" t="s">
        <v>144</v>
      </c>
      <c r="BO1406" t="s">
        <v>4353</v>
      </c>
      <c r="BQ1406">
        <v>1</v>
      </c>
      <c r="BT1406" t="s">
        <v>3293</v>
      </c>
      <c r="BU1406"/>
      <c r="BZ1406"/>
      <c r="CA1406"/>
      <c r="CB1406">
        <v>15.66</v>
      </c>
      <c r="CC1406">
        <v>15.66</v>
      </c>
      <c r="CD1406">
        <v>1.7000000000000001E-2</v>
      </c>
      <c r="CE1406">
        <v>3.7999999999999999E-2</v>
      </c>
      <c r="CF1406">
        <v>0.75800000000000001</v>
      </c>
      <c r="CG1406" t="b">
        <f t="shared" ref="CG1406:CG1409" si="22">IF(CE1406*100&lt;CC1406,TRUE,FALSE)</f>
        <v>1</v>
      </c>
    </row>
    <row r="1407" spans="1:85" hidden="1" x14ac:dyDescent="0.35">
      <c r="A1407" t="s">
        <v>1559</v>
      </c>
      <c r="B1407" t="s">
        <v>4354</v>
      </c>
      <c r="C1407" s="51">
        <v>1814.6210000000001</v>
      </c>
      <c r="D1407">
        <v>25.477</v>
      </c>
      <c r="E1407" s="68">
        <v>340.245</v>
      </c>
      <c r="F1407">
        <v>6.8869999999999996</v>
      </c>
      <c r="G1407" t="s">
        <v>3339</v>
      </c>
      <c r="I1407">
        <v>141.24</v>
      </c>
      <c r="J1407">
        <v>1814.6379999999999</v>
      </c>
      <c r="K1407" s="73">
        <v>345.62</v>
      </c>
      <c r="L1407">
        <v>10</v>
      </c>
      <c r="M1407">
        <v>3</v>
      </c>
      <c r="N1407" s="51" t="s">
        <v>4354</v>
      </c>
      <c r="O1407">
        <v>1.865</v>
      </c>
      <c r="P1407">
        <v>10</v>
      </c>
      <c r="Q1407">
        <v>25.477</v>
      </c>
      <c r="R1407">
        <v>1814.624</v>
      </c>
      <c r="S1407">
        <v>20.382000000000001</v>
      </c>
      <c r="T1407">
        <v>341.32</v>
      </c>
      <c r="U1407">
        <v>5.5090000000000003</v>
      </c>
      <c r="V1407">
        <v>100</v>
      </c>
      <c r="W1407">
        <v>0.60099999999999998</v>
      </c>
      <c r="X1407">
        <v>1.8140000000000001</v>
      </c>
      <c r="Y1407">
        <v>22.69</v>
      </c>
      <c r="Z1407">
        <v>22.77</v>
      </c>
      <c r="AA1407">
        <v>0.624</v>
      </c>
      <c r="AB1407">
        <v>0</v>
      </c>
      <c r="AC1407" t="b">
        <v>1</v>
      </c>
      <c r="AI1407">
        <v>1814.6210000000001</v>
      </c>
      <c r="AJ1407">
        <v>340.411</v>
      </c>
      <c r="AK1407">
        <v>1814.635</v>
      </c>
      <c r="AL1407">
        <v>344.7</v>
      </c>
      <c r="AM1407">
        <v>8.5779999999999994</v>
      </c>
      <c r="AN1407">
        <v>27.54</v>
      </c>
      <c r="AO1407">
        <v>16.16</v>
      </c>
      <c r="AP1407">
        <v>1.4019999999999999</v>
      </c>
      <c r="AQ1407">
        <v>22.707000000000001</v>
      </c>
      <c r="AR1407">
        <v>0.73399999999999999</v>
      </c>
      <c r="AS1407">
        <v>19.896999999999998</v>
      </c>
      <c r="AT1407">
        <v>5.0000000000000001E-3</v>
      </c>
      <c r="AU1407">
        <v>0.35199999999999998</v>
      </c>
      <c r="AV1407">
        <v>0.29499999999999998</v>
      </c>
      <c r="AW1407">
        <v>0</v>
      </c>
      <c r="AX1407">
        <v>1170499</v>
      </c>
      <c r="AY1407" t="b">
        <v>1</v>
      </c>
      <c r="AZ1407">
        <v>140.303</v>
      </c>
      <c r="BI1407">
        <v>20.382000000000001</v>
      </c>
      <c r="BJ1407">
        <v>5.5090000000000003</v>
      </c>
      <c r="BK1407">
        <v>1.9430000000000001</v>
      </c>
      <c r="BM1407" t="s">
        <v>144</v>
      </c>
      <c r="BN1407" t="s">
        <v>144</v>
      </c>
      <c r="BO1407" t="s">
        <v>4353</v>
      </c>
      <c r="BQ1407">
        <v>1</v>
      </c>
      <c r="BT1407" t="s">
        <v>3293</v>
      </c>
      <c r="BU1407"/>
      <c r="BZ1407"/>
      <c r="CA1407"/>
      <c r="CB1407">
        <v>16.16</v>
      </c>
      <c r="CC1407">
        <v>16.16</v>
      </c>
      <c r="CD1407">
        <v>2.5999999999999999E-2</v>
      </c>
      <c r="CE1407">
        <v>4.2000000000000003E-2</v>
      </c>
      <c r="CF1407">
        <v>0.80600000000000005</v>
      </c>
      <c r="CG1407" t="b">
        <f t="shared" si="22"/>
        <v>1</v>
      </c>
    </row>
    <row r="1408" spans="1:85" hidden="1" x14ac:dyDescent="0.35">
      <c r="A1408" t="s">
        <v>1560</v>
      </c>
      <c r="B1408" t="s">
        <v>4355</v>
      </c>
      <c r="C1408" s="51">
        <v>1817.03</v>
      </c>
      <c r="D1408">
        <v>39.473999999999997</v>
      </c>
      <c r="E1408" s="68">
        <v>332.82799999999997</v>
      </c>
      <c r="F1408">
        <v>6.327</v>
      </c>
      <c r="G1408" t="s">
        <v>3339</v>
      </c>
      <c r="I1408">
        <v>133.81</v>
      </c>
      <c r="J1408">
        <v>1817.057</v>
      </c>
      <c r="K1408" s="73">
        <v>336.05</v>
      </c>
      <c r="L1408">
        <v>10</v>
      </c>
      <c r="M1408">
        <v>3</v>
      </c>
      <c r="N1408" s="51" t="s">
        <v>4355</v>
      </c>
      <c r="O1408">
        <v>1.8959999999999999</v>
      </c>
      <c r="P1408">
        <v>10</v>
      </c>
      <c r="Q1408">
        <v>39.473999999999997</v>
      </c>
      <c r="R1408">
        <v>1817.0350000000001</v>
      </c>
      <c r="S1408">
        <v>31.579000000000001</v>
      </c>
      <c r="T1408">
        <v>333.47199999999998</v>
      </c>
      <c r="U1408">
        <v>5.0620000000000003</v>
      </c>
      <c r="V1408">
        <v>100</v>
      </c>
      <c r="W1408">
        <v>0.4</v>
      </c>
      <c r="X1408">
        <v>1.274</v>
      </c>
      <c r="Y1408">
        <v>22.57</v>
      </c>
      <c r="Z1408">
        <v>22.77</v>
      </c>
      <c r="AA1408">
        <v>0.624</v>
      </c>
      <c r="AB1408">
        <v>0</v>
      </c>
      <c r="AC1408" t="b">
        <v>1</v>
      </c>
      <c r="AI1408">
        <v>1817.0440000000001</v>
      </c>
      <c r="AJ1408">
        <v>331.995</v>
      </c>
      <c r="AK1408">
        <v>1817.0540000000001</v>
      </c>
      <c r="AL1408">
        <v>335.82499999999999</v>
      </c>
      <c r="AM1408">
        <v>7.6589999999999998</v>
      </c>
      <c r="AN1408">
        <v>20.239999999999998</v>
      </c>
      <c r="AO1408">
        <v>11.95</v>
      </c>
      <c r="AP1408">
        <v>1.0680000000000001</v>
      </c>
      <c r="AQ1408">
        <v>22.751000000000001</v>
      </c>
      <c r="AR1408">
        <v>6.7210000000000001</v>
      </c>
      <c r="AS1408">
        <v>17.547999999999998</v>
      </c>
      <c r="AT1408">
        <v>0</v>
      </c>
      <c r="AU1408">
        <v>0</v>
      </c>
      <c r="AV1408">
        <v>0.23300000000000001</v>
      </c>
      <c r="AW1408">
        <v>0</v>
      </c>
      <c r="AX1408">
        <v>1173872</v>
      </c>
      <c r="AY1408" t="b">
        <v>1</v>
      </c>
      <c r="AZ1408">
        <v>133.58199999999999</v>
      </c>
      <c r="BM1408" t="s">
        <v>144</v>
      </c>
      <c r="BN1408" t="s">
        <v>144</v>
      </c>
      <c r="BO1408" t="s">
        <v>2888</v>
      </c>
      <c r="BQ1408">
        <v>11</v>
      </c>
      <c r="BT1408" t="s">
        <v>3293</v>
      </c>
      <c r="BU1408"/>
      <c r="BZ1408"/>
      <c r="CA1408"/>
      <c r="CB1408">
        <v>11.95</v>
      </c>
      <c r="CC1408">
        <v>11.95</v>
      </c>
      <c r="CD1408">
        <v>2.7E-2</v>
      </c>
      <c r="CE1408">
        <v>3.2000000000000001E-2</v>
      </c>
      <c r="CF1408">
        <v>0.76500000000000001</v>
      </c>
      <c r="CG1408" t="b">
        <f t="shared" si="22"/>
        <v>1</v>
      </c>
    </row>
    <row r="1409" spans="1:85" hidden="1" x14ac:dyDescent="0.35">
      <c r="A1409" t="s">
        <v>1561</v>
      </c>
      <c r="B1409" t="s">
        <v>4356</v>
      </c>
      <c r="C1409" s="51">
        <v>1821.8589999999999</v>
      </c>
      <c r="D1409">
        <v>31.757999999999999</v>
      </c>
      <c r="E1409" s="68">
        <v>338.97</v>
      </c>
      <c r="F1409">
        <v>7.5609999999999999</v>
      </c>
      <c r="G1409" t="s">
        <v>3339</v>
      </c>
      <c r="I1409">
        <v>141.24</v>
      </c>
      <c r="J1409">
        <v>1821.8789999999999</v>
      </c>
      <c r="K1409" s="73">
        <v>341.46</v>
      </c>
      <c r="L1409">
        <v>10</v>
      </c>
      <c r="M1409">
        <v>3</v>
      </c>
      <c r="N1409" s="51" t="s">
        <v>4356</v>
      </c>
      <c r="O1409">
        <v>1.8049999999999999</v>
      </c>
      <c r="P1409">
        <v>10.523</v>
      </c>
      <c r="Q1409">
        <v>31.757999999999999</v>
      </c>
      <c r="R1409">
        <v>1821.8630000000001</v>
      </c>
      <c r="S1409">
        <v>25.405999999999999</v>
      </c>
      <c r="T1409">
        <v>339.46800000000002</v>
      </c>
      <c r="U1409">
        <v>6.0490000000000004</v>
      </c>
      <c r="V1409">
        <v>100</v>
      </c>
      <c r="W1409">
        <v>0.55800000000000005</v>
      </c>
      <c r="X1409">
        <v>1.909</v>
      </c>
      <c r="Y1409">
        <v>22.69</v>
      </c>
      <c r="Z1409">
        <v>22.675000000000001</v>
      </c>
      <c r="AA1409">
        <v>0.622</v>
      </c>
      <c r="AB1409">
        <v>0</v>
      </c>
      <c r="AC1409" t="b">
        <v>1</v>
      </c>
      <c r="AI1409">
        <v>1821.866</v>
      </c>
      <c r="AJ1409">
        <v>338.637</v>
      </c>
      <c r="AK1409">
        <v>1821.8810000000001</v>
      </c>
      <c r="AL1409">
        <v>341.36200000000002</v>
      </c>
      <c r="AM1409">
        <v>5.452</v>
      </c>
      <c r="AN1409">
        <v>29.52</v>
      </c>
      <c r="AO1409">
        <v>15.82</v>
      </c>
      <c r="AP1409">
        <v>1.65</v>
      </c>
      <c r="AQ1409">
        <v>22.623000000000001</v>
      </c>
      <c r="AR1409">
        <v>7.6150000000000002</v>
      </c>
      <c r="AS1409">
        <v>4.875</v>
      </c>
      <c r="AT1409">
        <v>5.0000000000000001E-3</v>
      </c>
      <c r="AU1409">
        <v>0.39200000000000002</v>
      </c>
      <c r="AV1409">
        <v>0.58699999999999997</v>
      </c>
      <c r="AW1409">
        <v>0</v>
      </c>
      <c r="AX1409">
        <v>1177245</v>
      </c>
      <c r="AY1409" t="b">
        <v>1</v>
      </c>
      <c r="AZ1409">
        <v>141.14400000000001</v>
      </c>
      <c r="BA1409">
        <v>1821.8589999999999</v>
      </c>
      <c r="BB1409">
        <v>31.757999999999999</v>
      </c>
      <c r="BC1409">
        <v>338.97</v>
      </c>
      <c r="BD1409">
        <v>7.5609999999999999</v>
      </c>
      <c r="BE1409">
        <v>1821.8789999999999</v>
      </c>
      <c r="BF1409">
        <v>341.46</v>
      </c>
      <c r="BG1409">
        <v>11</v>
      </c>
      <c r="BH1409">
        <v>3</v>
      </c>
      <c r="BI1409">
        <v>25.405999999999999</v>
      </c>
      <c r="BJ1409">
        <v>6.0490000000000004</v>
      </c>
      <c r="BK1409">
        <v>2.0430000000000001</v>
      </c>
      <c r="BM1409" t="s">
        <v>144</v>
      </c>
      <c r="BN1409" t="s">
        <v>144</v>
      </c>
      <c r="BO1409" t="s">
        <v>4353</v>
      </c>
      <c r="BQ1409">
        <v>1</v>
      </c>
      <c r="BT1409" t="s">
        <v>3293</v>
      </c>
      <c r="BU1409"/>
      <c r="BZ1409"/>
      <c r="CA1409"/>
      <c r="CB1409">
        <v>15.82</v>
      </c>
      <c r="CC1409">
        <v>15.82</v>
      </c>
      <c r="CD1409">
        <v>2.8000000000000001E-2</v>
      </c>
      <c r="CE1409">
        <v>4.4999999999999998E-2</v>
      </c>
      <c r="CF1409">
        <v>0.85199999999999998</v>
      </c>
      <c r="CG1409" t="b">
        <f t="shared" si="22"/>
        <v>1</v>
      </c>
    </row>
    <row r="1410" spans="1:85" hidden="1" x14ac:dyDescent="0.35">
      <c r="A1410" t="s">
        <v>1562</v>
      </c>
      <c r="B1410" t="s">
        <v>4357</v>
      </c>
      <c r="C1410">
        <v>1829.8530000000001</v>
      </c>
      <c r="D1410">
        <v>10.276999999999999</v>
      </c>
      <c r="E1410">
        <v>337.78899999999999</v>
      </c>
      <c r="F1410">
        <v>6.2949999999999999</v>
      </c>
      <c r="G1410" t="s">
        <v>2884</v>
      </c>
      <c r="I1410">
        <v>146.19</v>
      </c>
      <c r="J1410">
        <v>1829.86</v>
      </c>
      <c r="K1410" s="68">
        <v>343.86</v>
      </c>
      <c r="L1410">
        <v>8</v>
      </c>
      <c r="M1410">
        <v>3</v>
      </c>
      <c r="N1410" t="s">
        <v>4357</v>
      </c>
      <c r="O1410">
        <v>1.835</v>
      </c>
      <c r="P1410">
        <v>10</v>
      </c>
      <c r="Q1410">
        <v>10.276999999999999</v>
      </c>
      <c r="R1410">
        <v>1829.855</v>
      </c>
      <c r="S1410">
        <v>8.2210000000000001</v>
      </c>
      <c r="T1410">
        <v>339.00299999999999</v>
      </c>
      <c r="U1410">
        <v>5.0359999999999996</v>
      </c>
      <c r="V1410">
        <v>100</v>
      </c>
      <c r="W1410">
        <v>0.83099999999999996</v>
      </c>
      <c r="X1410">
        <v>1.3959999999999999</v>
      </c>
      <c r="Y1410">
        <v>22.045000000000002</v>
      </c>
      <c r="Z1410">
        <v>22.65</v>
      </c>
      <c r="AA1410">
        <v>0.621</v>
      </c>
      <c r="AB1410">
        <v>0</v>
      </c>
      <c r="AC1410" t="b">
        <v>1</v>
      </c>
      <c r="BM1410" t="s">
        <v>2905</v>
      </c>
      <c r="BN1410" t="s">
        <v>2905</v>
      </c>
      <c r="BO1410" t="s">
        <v>3359</v>
      </c>
      <c r="BT1410"/>
      <c r="BU1410"/>
      <c r="BX1410"/>
      <c r="BZ1410"/>
      <c r="CA1410"/>
      <c r="CB1410"/>
      <c r="CC1410"/>
      <c r="CD1410">
        <v>0</v>
      </c>
      <c r="CE1410"/>
      <c r="CF1410">
        <v>0</v>
      </c>
    </row>
    <row r="1411" spans="1:85" hidden="1" x14ac:dyDescent="0.35">
      <c r="A1411" t="s">
        <v>1563</v>
      </c>
      <c r="B1411" t="s">
        <v>4358</v>
      </c>
      <c r="C1411">
        <v>1829.8710000000001</v>
      </c>
      <c r="D1411">
        <v>20.747</v>
      </c>
      <c r="E1411">
        <v>187.13200000000001</v>
      </c>
      <c r="F1411">
        <v>14.018000000000001</v>
      </c>
      <c r="G1411" t="s">
        <v>2884</v>
      </c>
      <c r="I1411">
        <v>353.81</v>
      </c>
      <c r="J1411">
        <v>1829.8820000000001</v>
      </c>
      <c r="K1411" s="68">
        <v>191.49</v>
      </c>
      <c r="L1411">
        <v>6</v>
      </c>
      <c r="M1411">
        <v>3</v>
      </c>
      <c r="N1411" t="s">
        <v>4358</v>
      </c>
      <c r="O1411">
        <v>1.804</v>
      </c>
      <c r="P1411">
        <v>10</v>
      </c>
      <c r="Q1411">
        <v>20.747</v>
      </c>
      <c r="R1411">
        <v>1829.873</v>
      </c>
      <c r="S1411">
        <v>16.597999999999999</v>
      </c>
      <c r="T1411">
        <v>188.00399999999999</v>
      </c>
      <c r="U1411">
        <v>11.214</v>
      </c>
      <c r="V1411">
        <v>100</v>
      </c>
      <c r="W1411">
        <v>1.302</v>
      </c>
      <c r="X1411">
        <v>2.2999999999999998</v>
      </c>
      <c r="Y1411">
        <v>22.99</v>
      </c>
      <c r="Z1411">
        <v>22.65</v>
      </c>
      <c r="AA1411">
        <v>0.621</v>
      </c>
      <c r="AB1411">
        <v>0</v>
      </c>
      <c r="AC1411" t="b">
        <v>1</v>
      </c>
      <c r="BM1411" t="s">
        <v>2887</v>
      </c>
      <c r="BN1411" t="s">
        <v>2887</v>
      </c>
      <c r="BO1411" t="s">
        <v>2888</v>
      </c>
      <c r="BT1411"/>
      <c r="BU1411"/>
      <c r="BX1411"/>
      <c r="BZ1411"/>
      <c r="CA1411"/>
      <c r="CB1411"/>
      <c r="CC1411"/>
      <c r="CD1411">
        <v>0</v>
      </c>
      <c r="CE1411"/>
      <c r="CF1411">
        <v>0</v>
      </c>
    </row>
    <row r="1412" spans="1:85" hidden="1" x14ac:dyDescent="0.35">
      <c r="A1412" t="s">
        <v>1564</v>
      </c>
      <c r="B1412" t="s">
        <v>4359</v>
      </c>
      <c r="C1412">
        <v>1829.87</v>
      </c>
      <c r="D1412">
        <v>23.414999999999999</v>
      </c>
      <c r="E1412">
        <v>158.262</v>
      </c>
      <c r="F1412">
        <v>6.2949999999999999</v>
      </c>
      <c r="G1412" t="s">
        <v>2884</v>
      </c>
      <c r="I1412">
        <v>326.19</v>
      </c>
      <c r="J1412">
        <v>1829.8820000000001</v>
      </c>
      <c r="K1412" s="68">
        <v>163.87</v>
      </c>
      <c r="L1412">
        <v>11</v>
      </c>
      <c r="M1412">
        <v>3</v>
      </c>
      <c r="N1412" t="s">
        <v>4359</v>
      </c>
      <c r="O1412">
        <v>1.804</v>
      </c>
      <c r="P1412">
        <v>10.523</v>
      </c>
      <c r="Q1412">
        <v>23.414999999999999</v>
      </c>
      <c r="R1412">
        <v>1829.873</v>
      </c>
      <c r="S1412">
        <v>18.731999999999999</v>
      </c>
      <c r="T1412">
        <v>159.38399999999999</v>
      </c>
      <c r="U1412">
        <v>5.0359999999999996</v>
      </c>
      <c r="V1412">
        <v>100</v>
      </c>
      <c r="W1412">
        <v>0.58599999999999997</v>
      </c>
      <c r="X1412">
        <v>2.0169999999999999</v>
      </c>
      <c r="Y1412">
        <v>22.77</v>
      </c>
      <c r="Z1412">
        <v>22.65</v>
      </c>
      <c r="AA1412">
        <v>0.621</v>
      </c>
      <c r="AB1412">
        <v>0</v>
      </c>
      <c r="AC1412" t="b">
        <v>1</v>
      </c>
      <c r="BM1412" t="s">
        <v>2887</v>
      </c>
      <c r="BN1412" t="s">
        <v>2887</v>
      </c>
      <c r="BO1412" t="s">
        <v>2888</v>
      </c>
      <c r="BT1412"/>
      <c r="BU1412"/>
      <c r="BX1412"/>
      <c r="BZ1412"/>
      <c r="CA1412"/>
      <c r="CB1412"/>
      <c r="CC1412"/>
      <c r="CD1412">
        <v>0</v>
      </c>
      <c r="CE1412"/>
      <c r="CF1412">
        <v>0</v>
      </c>
    </row>
    <row r="1413" spans="1:85" hidden="1" x14ac:dyDescent="0.35">
      <c r="A1413" t="s">
        <v>1565</v>
      </c>
      <c r="B1413" t="s">
        <v>4360</v>
      </c>
      <c r="C1413">
        <v>1829.873</v>
      </c>
      <c r="D1413">
        <v>102.73699999999999</v>
      </c>
      <c r="E1413">
        <v>161.93199999999999</v>
      </c>
      <c r="F1413">
        <v>70.186999999999998</v>
      </c>
      <c r="G1413" t="s">
        <v>2884</v>
      </c>
      <c r="I1413">
        <v>345</v>
      </c>
      <c r="J1413">
        <v>1829.933</v>
      </c>
      <c r="K1413" s="68">
        <v>182.68199999999999</v>
      </c>
      <c r="L1413">
        <v>0.89700000000000002</v>
      </c>
      <c r="M1413">
        <v>1</v>
      </c>
      <c r="N1413" t="s">
        <v>4360</v>
      </c>
      <c r="O1413">
        <v>1.7509999999999999</v>
      </c>
      <c r="P1413">
        <v>0</v>
      </c>
      <c r="Q1413">
        <v>0</v>
      </c>
      <c r="R1413">
        <v>1829.933</v>
      </c>
      <c r="S1413">
        <v>0</v>
      </c>
      <c r="T1413">
        <v>182.68199999999999</v>
      </c>
      <c r="U1413">
        <v>0</v>
      </c>
      <c r="V1413">
        <v>0</v>
      </c>
      <c r="W1413">
        <v>0</v>
      </c>
      <c r="X1413">
        <v>0</v>
      </c>
      <c r="Y1413">
        <v>0</v>
      </c>
      <c r="Z1413">
        <v>0</v>
      </c>
      <c r="AA1413">
        <v>0</v>
      </c>
      <c r="AB1413">
        <v>0</v>
      </c>
      <c r="AC1413" t="b">
        <v>1</v>
      </c>
      <c r="AE1413">
        <v>0</v>
      </c>
      <c r="AF1413">
        <v>0</v>
      </c>
      <c r="AG1413">
        <v>0</v>
      </c>
      <c r="AH1413">
        <v>0</v>
      </c>
      <c r="AI1413">
        <v>0</v>
      </c>
      <c r="AJ1413">
        <v>0</v>
      </c>
      <c r="AK1413">
        <v>0</v>
      </c>
      <c r="AL1413">
        <v>0</v>
      </c>
      <c r="AM1413">
        <v>0</v>
      </c>
      <c r="AN1413">
        <v>0</v>
      </c>
      <c r="AO1413">
        <v>0</v>
      </c>
      <c r="AP1413">
        <v>0</v>
      </c>
      <c r="AQ1413">
        <v>0</v>
      </c>
      <c r="AR1413">
        <v>0</v>
      </c>
      <c r="AS1413">
        <v>0</v>
      </c>
      <c r="AT1413">
        <v>0</v>
      </c>
      <c r="AU1413">
        <v>0</v>
      </c>
      <c r="AV1413">
        <v>0</v>
      </c>
      <c r="AW1413">
        <v>0</v>
      </c>
      <c r="AX1413">
        <v>0</v>
      </c>
      <c r="AY1413" t="b">
        <v>0</v>
      </c>
      <c r="AZ1413">
        <v>0</v>
      </c>
      <c r="BI1413">
        <v>0</v>
      </c>
      <c r="BJ1413">
        <v>0</v>
      </c>
      <c r="BK1413">
        <v>0</v>
      </c>
      <c r="BM1413" t="s">
        <v>2905</v>
      </c>
      <c r="BN1413" t="s">
        <v>2887</v>
      </c>
      <c r="BO1413" t="s">
        <v>2888</v>
      </c>
      <c r="BT1413"/>
      <c r="BU1413"/>
      <c r="BX1413"/>
      <c r="BY1413" t="s">
        <v>2903</v>
      </c>
      <c r="BZ1413"/>
      <c r="CA1413"/>
      <c r="CB1413"/>
      <c r="CC1413"/>
      <c r="CD1413">
        <v>0</v>
      </c>
      <c r="CE1413"/>
      <c r="CF1413">
        <v>0</v>
      </c>
    </row>
    <row r="1414" spans="1:85" hidden="1" x14ac:dyDescent="0.35">
      <c r="A1414" t="s">
        <v>1566</v>
      </c>
      <c r="B1414" t="s">
        <v>4361</v>
      </c>
      <c r="C1414">
        <v>1829.8989999999999</v>
      </c>
      <c r="D1414">
        <v>80.912000000000006</v>
      </c>
      <c r="E1414">
        <v>323.87299999999999</v>
      </c>
      <c r="F1414">
        <v>64.433000000000007</v>
      </c>
      <c r="G1414" t="s">
        <v>2884</v>
      </c>
      <c r="I1414">
        <v>150</v>
      </c>
      <c r="J1414">
        <v>1829.9349999999999</v>
      </c>
      <c r="K1414" s="68">
        <v>347.68200000000002</v>
      </c>
      <c r="L1414">
        <v>0.747</v>
      </c>
      <c r="M1414">
        <v>1</v>
      </c>
      <c r="N1414" t="s">
        <v>4361</v>
      </c>
      <c r="O1414">
        <v>1.7509999999999999</v>
      </c>
      <c r="P1414">
        <v>0</v>
      </c>
      <c r="Q1414">
        <v>0</v>
      </c>
      <c r="R1414">
        <v>1829.9349999999999</v>
      </c>
      <c r="S1414">
        <v>0</v>
      </c>
      <c r="T1414">
        <v>347.68200000000002</v>
      </c>
      <c r="U1414">
        <v>0</v>
      </c>
      <c r="V1414">
        <v>0</v>
      </c>
      <c r="W1414">
        <v>0</v>
      </c>
      <c r="X1414">
        <v>0</v>
      </c>
      <c r="Y1414">
        <v>0</v>
      </c>
      <c r="Z1414">
        <v>0</v>
      </c>
      <c r="AA1414">
        <v>0</v>
      </c>
      <c r="AB1414">
        <v>0</v>
      </c>
      <c r="AC1414" t="b">
        <v>1</v>
      </c>
      <c r="AE1414">
        <v>0</v>
      </c>
      <c r="AF1414">
        <v>0</v>
      </c>
      <c r="AG1414">
        <v>0</v>
      </c>
      <c r="AH1414">
        <v>0</v>
      </c>
      <c r="AI1414">
        <v>0</v>
      </c>
      <c r="AJ1414">
        <v>0</v>
      </c>
      <c r="AK1414">
        <v>0</v>
      </c>
      <c r="AL1414">
        <v>0</v>
      </c>
      <c r="AM1414">
        <v>0</v>
      </c>
      <c r="AN1414">
        <v>0</v>
      </c>
      <c r="AO1414">
        <v>0</v>
      </c>
      <c r="AP1414">
        <v>0</v>
      </c>
      <c r="AQ1414">
        <v>0</v>
      </c>
      <c r="AR1414">
        <v>0</v>
      </c>
      <c r="AS1414">
        <v>0</v>
      </c>
      <c r="AT1414">
        <v>0</v>
      </c>
      <c r="AU1414">
        <v>0</v>
      </c>
      <c r="AV1414">
        <v>0</v>
      </c>
      <c r="AW1414">
        <v>0</v>
      </c>
      <c r="AX1414">
        <v>0</v>
      </c>
      <c r="AY1414" t="b">
        <v>0</v>
      </c>
      <c r="AZ1414">
        <v>0</v>
      </c>
      <c r="BI1414">
        <v>0</v>
      </c>
      <c r="BJ1414">
        <v>0</v>
      </c>
      <c r="BK1414">
        <v>0</v>
      </c>
      <c r="BM1414" t="s">
        <v>2905</v>
      </c>
      <c r="BN1414" t="s">
        <v>3345</v>
      </c>
      <c r="BO1414" t="s">
        <v>2888</v>
      </c>
      <c r="BT1414"/>
      <c r="BU1414"/>
      <c r="BX1414"/>
      <c r="BY1414" t="s">
        <v>2903</v>
      </c>
      <c r="BZ1414"/>
      <c r="CA1414"/>
      <c r="CB1414"/>
      <c r="CC1414"/>
      <c r="CD1414">
        <v>0</v>
      </c>
      <c r="CE1414"/>
      <c r="CF1414">
        <v>0</v>
      </c>
    </row>
    <row r="1415" spans="1:85" hidden="1" x14ac:dyDescent="0.35">
      <c r="A1415" t="s">
        <v>1567</v>
      </c>
      <c r="B1415" t="s">
        <v>4362</v>
      </c>
      <c r="C1415" s="51">
        <v>1830.4059999999999</v>
      </c>
      <c r="D1415">
        <v>16.212</v>
      </c>
      <c r="E1415" s="68">
        <v>263.80099999999999</v>
      </c>
      <c r="F1415">
        <v>13.202</v>
      </c>
      <c r="G1415" t="s">
        <v>3339</v>
      </c>
      <c r="I1415">
        <v>73.81</v>
      </c>
      <c r="J1415">
        <v>1830.41</v>
      </c>
      <c r="K1415" s="73">
        <v>271.55</v>
      </c>
      <c r="L1415">
        <v>5</v>
      </c>
      <c r="M1415">
        <v>1</v>
      </c>
      <c r="N1415" s="51" t="s">
        <v>4362</v>
      </c>
      <c r="O1415">
        <v>1.871</v>
      </c>
      <c r="P1415">
        <v>10</v>
      </c>
      <c r="Q1415">
        <v>16.212</v>
      </c>
      <c r="R1415">
        <v>1830.4069999999999</v>
      </c>
      <c r="S1415">
        <v>12.97</v>
      </c>
      <c r="T1415">
        <v>265.351</v>
      </c>
      <c r="U1415">
        <v>10.561999999999999</v>
      </c>
      <c r="V1415">
        <v>100</v>
      </c>
      <c r="W1415">
        <v>1.764</v>
      </c>
      <c r="X1415">
        <v>2.06</v>
      </c>
      <c r="Y1415">
        <v>22.07</v>
      </c>
      <c r="Z1415">
        <v>22.411999999999999</v>
      </c>
      <c r="AA1415">
        <v>0.61699999999999999</v>
      </c>
      <c r="AB1415">
        <v>0</v>
      </c>
      <c r="AC1415" t="b">
        <v>1</v>
      </c>
      <c r="AI1415">
        <v>1830.405</v>
      </c>
      <c r="AJ1415">
        <v>268.40600000000001</v>
      </c>
      <c r="AK1415">
        <v>1830.4090000000001</v>
      </c>
      <c r="AL1415">
        <v>270.834</v>
      </c>
      <c r="AM1415">
        <v>4.8559999999999999</v>
      </c>
      <c r="AN1415">
        <v>9.1</v>
      </c>
      <c r="AO1415">
        <v>16.510000000000002</v>
      </c>
      <c r="AP1415">
        <v>1.7130000000000001</v>
      </c>
      <c r="AQ1415">
        <v>22.521000000000001</v>
      </c>
      <c r="AR1415">
        <v>11.063000000000001</v>
      </c>
      <c r="AS1415">
        <v>29.414999999999999</v>
      </c>
      <c r="AT1415">
        <v>0</v>
      </c>
      <c r="AU1415">
        <v>0</v>
      </c>
      <c r="AV1415">
        <v>0.26300000000000001</v>
      </c>
      <c r="AW1415">
        <v>0</v>
      </c>
      <c r="AX1415">
        <v>1180618</v>
      </c>
      <c r="AY1415" t="b">
        <v>1</v>
      </c>
      <c r="AZ1415">
        <v>73.091999999999999</v>
      </c>
      <c r="BA1415">
        <v>1830.4059999999999</v>
      </c>
      <c r="BB1415">
        <v>16.212</v>
      </c>
      <c r="BC1415">
        <v>263.80099999999999</v>
      </c>
      <c r="BD1415">
        <v>13.202</v>
      </c>
      <c r="BE1415">
        <v>1830.41</v>
      </c>
      <c r="BF1415">
        <v>271.55</v>
      </c>
      <c r="BG1415">
        <v>6</v>
      </c>
      <c r="BH1415">
        <v>3</v>
      </c>
      <c r="BI1415">
        <v>12.97</v>
      </c>
      <c r="BJ1415">
        <v>10.561999999999999</v>
      </c>
      <c r="BK1415">
        <v>2.0299999999999998</v>
      </c>
      <c r="BM1415" t="s">
        <v>144</v>
      </c>
      <c r="BN1415" t="s">
        <v>144</v>
      </c>
      <c r="BO1415" t="s">
        <v>3217</v>
      </c>
      <c r="BQ1415">
        <v>1</v>
      </c>
      <c r="BT1415" t="s">
        <v>3293</v>
      </c>
      <c r="BU1415"/>
      <c r="BZ1415"/>
      <c r="CA1415"/>
      <c r="CB1415">
        <v>16.510000000000002</v>
      </c>
      <c r="CC1415">
        <v>16.510000000000002</v>
      </c>
      <c r="CD1415">
        <v>4.0000000000000001E-3</v>
      </c>
      <c r="CE1415">
        <v>1.4E-2</v>
      </c>
      <c r="CF1415">
        <v>0.92300000000000004</v>
      </c>
      <c r="CG1415" t="b">
        <f>IF(CE1415*100&lt;CC1415,TRUE,FALSE)</f>
        <v>1</v>
      </c>
    </row>
    <row r="1416" spans="1:85" hidden="1" x14ac:dyDescent="0.35">
      <c r="A1416" t="s">
        <v>1568</v>
      </c>
      <c r="B1416" t="s">
        <v>4363</v>
      </c>
      <c r="C1416">
        <v>1837.8520000000001</v>
      </c>
      <c r="D1416">
        <v>46.499000000000002</v>
      </c>
      <c r="E1416">
        <v>36.866</v>
      </c>
      <c r="F1416">
        <v>6.2949999999999999</v>
      </c>
      <c r="G1416" t="s">
        <v>2884</v>
      </c>
      <c r="I1416">
        <v>206.19</v>
      </c>
      <c r="J1416">
        <v>1837.8779999999999</v>
      </c>
      <c r="K1416" s="68">
        <v>40.75</v>
      </c>
      <c r="L1416">
        <v>23</v>
      </c>
      <c r="M1416">
        <v>3</v>
      </c>
      <c r="N1416" t="s">
        <v>4363</v>
      </c>
      <c r="O1416">
        <v>1.829</v>
      </c>
      <c r="P1416">
        <v>18.337</v>
      </c>
      <c r="Q1416">
        <v>46.499000000000002</v>
      </c>
      <c r="R1416">
        <v>1837.8579999999999</v>
      </c>
      <c r="S1416">
        <v>37.198999999999998</v>
      </c>
      <c r="T1416">
        <v>37.643000000000001</v>
      </c>
      <c r="U1416">
        <v>5.0359999999999996</v>
      </c>
      <c r="V1416">
        <v>100</v>
      </c>
      <c r="W1416">
        <v>0.34200000000000003</v>
      </c>
      <c r="X1416">
        <v>2.5499999999999998</v>
      </c>
      <c r="Y1416">
        <v>21.76</v>
      </c>
      <c r="Z1416">
        <v>22.41</v>
      </c>
      <c r="AA1416">
        <v>0.61699999999999999</v>
      </c>
      <c r="AB1416">
        <v>0</v>
      </c>
      <c r="AC1416" t="b">
        <v>1</v>
      </c>
      <c r="BM1416" t="s">
        <v>2887</v>
      </c>
      <c r="BN1416" t="s">
        <v>2887</v>
      </c>
      <c r="BO1416" t="s">
        <v>2888</v>
      </c>
      <c r="BT1416"/>
      <c r="BU1416"/>
      <c r="BX1416"/>
      <c r="BZ1416"/>
      <c r="CA1416"/>
      <c r="CB1416"/>
      <c r="CC1416"/>
      <c r="CD1416">
        <v>0</v>
      </c>
      <c r="CE1416"/>
      <c r="CF1416">
        <v>0</v>
      </c>
    </row>
    <row r="1417" spans="1:85" hidden="1" x14ac:dyDescent="0.35">
      <c r="A1417" t="s">
        <v>1569</v>
      </c>
      <c r="B1417" t="s">
        <v>4364</v>
      </c>
      <c r="C1417">
        <v>1837.875</v>
      </c>
      <c r="D1417">
        <v>89.174000000000007</v>
      </c>
      <c r="E1417">
        <v>298.22899999999998</v>
      </c>
      <c r="F1417">
        <v>103.25</v>
      </c>
      <c r="G1417" t="s">
        <v>2884</v>
      </c>
      <c r="I1417">
        <v>150</v>
      </c>
      <c r="J1417">
        <v>1837.9159999999999</v>
      </c>
      <c r="K1417" s="68">
        <v>344.50599999999997</v>
      </c>
      <c r="L1417">
        <v>0.73499999999999999</v>
      </c>
      <c r="M1417">
        <v>1</v>
      </c>
      <c r="N1417" t="s">
        <v>4364</v>
      </c>
      <c r="O1417">
        <v>1.74</v>
      </c>
      <c r="P1417">
        <v>0</v>
      </c>
      <c r="Q1417">
        <v>0</v>
      </c>
      <c r="R1417">
        <v>1837.9159999999999</v>
      </c>
      <c r="S1417">
        <v>0</v>
      </c>
      <c r="T1417">
        <v>344.50599999999997</v>
      </c>
      <c r="U1417">
        <v>0</v>
      </c>
      <c r="V1417">
        <v>0</v>
      </c>
      <c r="W1417">
        <v>0</v>
      </c>
      <c r="X1417">
        <v>0</v>
      </c>
      <c r="Y1417">
        <v>0</v>
      </c>
      <c r="Z1417">
        <v>0</v>
      </c>
      <c r="AA1417">
        <v>0</v>
      </c>
      <c r="AB1417">
        <v>0</v>
      </c>
      <c r="AC1417" t="b">
        <v>1</v>
      </c>
      <c r="AE1417">
        <v>0</v>
      </c>
      <c r="AF1417">
        <v>0</v>
      </c>
      <c r="AG1417">
        <v>0</v>
      </c>
      <c r="AH1417">
        <v>0</v>
      </c>
      <c r="AI1417">
        <v>0</v>
      </c>
      <c r="AJ1417">
        <v>0</v>
      </c>
      <c r="AK1417">
        <v>0</v>
      </c>
      <c r="AL1417">
        <v>0</v>
      </c>
      <c r="AM1417">
        <v>0</v>
      </c>
      <c r="AN1417">
        <v>0</v>
      </c>
      <c r="AO1417">
        <v>0</v>
      </c>
      <c r="AP1417">
        <v>0</v>
      </c>
      <c r="AQ1417">
        <v>0</v>
      </c>
      <c r="AR1417">
        <v>0</v>
      </c>
      <c r="AS1417">
        <v>0</v>
      </c>
      <c r="AT1417">
        <v>0</v>
      </c>
      <c r="AU1417">
        <v>0</v>
      </c>
      <c r="AV1417">
        <v>0</v>
      </c>
      <c r="AW1417">
        <v>0</v>
      </c>
      <c r="AX1417">
        <v>0</v>
      </c>
      <c r="AY1417" t="b">
        <v>0</v>
      </c>
      <c r="AZ1417">
        <v>0</v>
      </c>
      <c r="BI1417">
        <v>0</v>
      </c>
      <c r="BJ1417">
        <v>0</v>
      </c>
      <c r="BK1417">
        <v>0</v>
      </c>
      <c r="BM1417" t="s">
        <v>2887</v>
      </c>
      <c r="BN1417" t="s">
        <v>3288</v>
      </c>
      <c r="BO1417" t="s">
        <v>2888</v>
      </c>
      <c r="BT1417"/>
      <c r="BU1417"/>
      <c r="BX1417"/>
      <c r="BY1417" t="s">
        <v>2903</v>
      </c>
      <c r="BZ1417"/>
      <c r="CA1417"/>
      <c r="CB1417"/>
      <c r="CC1417"/>
      <c r="CD1417">
        <v>0</v>
      </c>
      <c r="CE1417"/>
      <c r="CF1417">
        <v>0</v>
      </c>
    </row>
    <row r="1418" spans="1:85" hidden="1" x14ac:dyDescent="0.35">
      <c r="A1418" t="s">
        <v>1570</v>
      </c>
      <c r="B1418" t="s">
        <v>4365</v>
      </c>
      <c r="C1418">
        <v>1837.914</v>
      </c>
      <c r="D1418">
        <v>18.855</v>
      </c>
      <c r="E1418">
        <v>17.414000000000001</v>
      </c>
      <c r="F1418">
        <v>8.2509999999999994</v>
      </c>
      <c r="G1418" t="s">
        <v>2884</v>
      </c>
      <c r="I1418">
        <v>186.19</v>
      </c>
      <c r="J1418">
        <v>1837.921</v>
      </c>
      <c r="K1418" s="68">
        <v>20.7</v>
      </c>
      <c r="L1418">
        <v>5</v>
      </c>
      <c r="M1418">
        <v>3</v>
      </c>
      <c r="N1418" t="s">
        <v>4365</v>
      </c>
      <c r="O1418">
        <v>1.744</v>
      </c>
      <c r="P1418">
        <v>10</v>
      </c>
      <c r="Q1418">
        <v>18.855</v>
      </c>
      <c r="R1418">
        <v>1837.915</v>
      </c>
      <c r="S1418">
        <v>15.084</v>
      </c>
      <c r="T1418">
        <v>18.071000000000002</v>
      </c>
      <c r="U1418">
        <v>6.601</v>
      </c>
      <c r="V1418">
        <v>100</v>
      </c>
      <c r="W1418">
        <v>0.875</v>
      </c>
      <c r="X1418">
        <v>1.282</v>
      </c>
      <c r="Y1418">
        <v>21.43</v>
      </c>
      <c r="Z1418">
        <v>22.41</v>
      </c>
      <c r="AA1418">
        <v>0.61699999999999999</v>
      </c>
      <c r="AB1418">
        <v>0</v>
      </c>
      <c r="AC1418" t="b">
        <v>1</v>
      </c>
      <c r="BM1418" t="s">
        <v>3288</v>
      </c>
      <c r="BN1418" t="s">
        <v>3288</v>
      </c>
      <c r="BO1418" t="s">
        <v>2888</v>
      </c>
      <c r="BT1418"/>
      <c r="BU1418"/>
      <c r="BX1418"/>
      <c r="BZ1418"/>
      <c r="CA1418"/>
      <c r="CB1418"/>
      <c r="CC1418"/>
      <c r="CD1418">
        <v>0</v>
      </c>
      <c r="CE1418"/>
      <c r="CF1418">
        <v>0</v>
      </c>
    </row>
    <row r="1419" spans="1:85" hidden="1" x14ac:dyDescent="0.35">
      <c r="A1419" t="s">
        <v>1571</v>
      </c>
      <c r="B1419" t="s">
        <v>4366</v>
      </c>
      <c r="C1419">
        <v>1845.0709999999999</v>
      </c>
      <c r="D1419">
        <v>28.164999999999999</v>
      </c>
      <c r="E1419">
        <v>149.99799999999999</v>
      </c>
      <c r="F1419">
        <v>59.395000000000003</v>
      </c>
      <c r="G1419" t="s">
        <v>2884</v>
      </c>
      <c r="I1419">
        <v>345</v>
      </c>
      <c r="J1419">
        <v>1845.0820000000001</v>
      </c>
      <c r="K1419" s="68">
        <v>175.10599999999999</v>
      </c>
      <c r="L1419">
        <v>0.754</v>
      </c>
      <c r="M1419">
        <v>1</v>
      </c>
      <c r="N1419" t="s">
        <v>4366</v>
      </c>
      <c r="O1419">
        <v>1.7849999999999999</v>
      </c>
      <c r="P1419">
        <v>0</v>
      </c>
      <c r="Q1419">
        <v>0</v>
      </c>
      <c r="R1419">
        <v>1845.0820000000001</v>
      </c>
      <c r="S1419">
        <v>0</v>
      </c>
      <c r="T1419">
        <v>175.10599999999999</v>
      </c>
      <c r="U1419">
        <v>0</v>
      </c>
      <c r="V1419">
        <v>0</v>
      </c>
      <c r="W1419">
        <v>0</v>
      </c>
      <c r="X1419">
        <v>0</v>
      </c>
      <c r="Y1419">
        <v>0</v>
      </c>
      <c r="Z1419">
        <v>0</v>
      </c>
      <c r="AA1419">
        <v>0</v>
      </c>
      <c r="AB1419">
        <v>0</v>
      </c>
      <c r="AC1419" t="b">
        <v>1</v>
      </c>
      <c r="AE1419">
        <v>0</v>
      </c>
      <c r="AF1419">
        <v>0</v>
      </c>
      <c r="AG1419">
        <v>0</v>
      </c>
      <c r="AH1419">
        <v>0</v>
      </c>
      <c r="AI1419">
        <v>0</v>
      </c>
      <c r="AJ1419">
        <v>0</v>
      </c>
      <c r="AK1419">
        <v>0</v>
      </c>
      <c r="AL1419">
        <v>0</v>
      </c>
      <c r="AM1419">
        <v>0</v>
      </c>
      <c r="AN1419">
        <v>0</v>
      </c>
      <c r="AO1419">
        <v>0</v>
      </c>
      <c r="AP1419">
        <v>0</v>
      </c>
      <c r="AQ1419">
        <v>0</v>
      </c>
      <c r="AR1419">
        <v>0</v>
      </c>
      <c r="AS1419">
        <v>0</v>
      </c>
      <c r="AT1419">
        <v>0</v>
      </c>
      <c r="AU1419">
        <v>0</v>
      </c>
      <c r="AV1419">
        <v>0</v>
      </c>
      <c r="AW1419">
        <v>0</v>
      </c>
      <c r="AX1419">
        <v>0</v>
      </c>
      <c r="AY1419" t="b">
        <v>0</v>
      </c>
      <c r="AZ1419">
        <v>0</v>
      </c>
      <c r="BI1419">
        <v>0</v>
      </c>
      <c r="BJ1419">
        <v>0</v>
      </c>
      <c r="BK1419">
        <v>0</v>
      </c>
      <c r="BM1419" t="s">
        <v>2887</v>
      </c>
      <c r="BN1419" t="s">
        <v>2887</v>
      </c>
      <c r="BO1419" t="s">
        <v>2888</v>
      </c>
      <c r="BT1419"/>
      <c r="BU1419"/>
      <c r="BX1419"/>
      <c r="BY1419" t="s">
        <v>2903</v>
      </c>
      <c r="BZ1419"/>
      <c r="CA1419"/>
      <c r="CB1419"/>
      <c r="CC1419"/>
      <c r="CD1419">
        <v>0</v>
      </c>
      <c r="CE1419"/>
      <c r="CF1419">
        <v>0</v>
      </c>
    </row>
    <row r="1420" spans="1:85" hidden="1" x14ac:dyDescent="0.35">
      <c r="A1420" t="s">
        <v>1572</v>
      </c>
      <c r="B1420" t="s">
        <v>4367</v>
      </c>
      <c r="C1420">
        <v>1845.1020000000001</v>
      </c>
      <c r="D1420">
        <v>43.128</v>
      </c>
      <c r="E1420">
        <v>335.94400000000002</v>
      </c>
      <c r="F1420">
        <v>360</v>
      </c>
      <c r="G1420" t="s">
        <v>2884</v>
      </c>
      <c r="I1420">
        <v>163.71</v>
      </c>
      <c r="J1420">
        <v>1845.1210000000001</v>
      </c>
      <c r="K1420" s="68">
        <v>353.76</v>
      </c>
      <c r="L1420">
        <v>5</v>
      </c>
      <c r="M1420">
        <v>3</v>
      </c>
      <c r="N1420" t="s">
        <v>4367</v>
      </c>
      <c r="O1420">
        <v>1.7390000000000001</v>
      </c>
      <c r="P1420">
        <v>10</v>
      </c>
      <c r="Q1420">
        <v>43.128</v>
      </c>
      <c r="R1420">
        <v>1845.105</v>
      </c>
      <c r="S1420">
        <v>34.502000000000002</v>
      </c>
      <c r="T1420">
        <v>337.19400000000002</v>
      </c>
      <c r="U1420">
        <v>334.75700000000001</v>
      </c>
      <c r="V1420">
        <v>100</v>
      </c>
      <c r="W1420">
        <v>1.69</v>
      </c>
      <c r="X1420">
        <v>2.98</v>
      </c>
      <c r="Y1420">
        <v>22.35</v>
      </c>
      <c r="Z1420">
        <v>22.13</v>
      </c>
      <c r="AA1420">
        <v>0.61099999999999999</v>
      </c>
      <c r="AB1420">
        <v>0</v>
      </c>
      <c r="AC1420" t="b">
        <v>1</v>
      </c>
      <c r="BM1420" t="s">
        <v>2887</v>
      </c>
      <c r="BN1420" t="s">
        <v>3288</v>
      </c>
      <c r="BO1420" t="s">
        <v>2888</v>
      </c>
      <c r="BT1420"/>
      <c r="BU1420"/>
      <c r="BX1420"/>
      <c r="BZ1420"/>
      <c r="CA1420"/>
      <c r="CB1420"/>
      <c r="CC1420"/>
      <c r="CD1420">
        <v>0</v>
      </c>
      <c r="CE1420"/>
      <c r="CF1420">
        <v>0</v>
      </c>
    </row>
    <row r="1421" spans="1:85" hidden="1" x14ac:dyDescent="0.35">
      <c r="A1421" t="s">
        <v>1573</v>
      </c>
      <c r="B1421" t="s">
        <v>4368</v>
      </c>
      <c r="C1421">
        <v>1845.0709999999999</v>
      </c>
      <c r="D1421">
        <v>105.622</v>
      </c>
      <c r="E1421">
        <v>143.17099999999999</v>
      </c>
      <c r="F1421">
        <v>73.125</v>
      </c>
      <c r="G1421" t="s">
        <v>2884</v>
      </c>
      <c r="I1421">
        <v>345</v>
      </c>
      <c r="J1421">
        <v>1845.1289999999999</v>
      </c>
      <c r="K1421" s="68">
        <v>175.04599999999999</v>
      </c>
      <c r="L1421">
        <v>0.70399999999999996</v>
      </c>
      <c r="M1421">
        <v>1</v>
      </c>
      <c r="N1421" t="s">
        <v>4368</v>
      </c>
      <c r="O1421">
        <v>1.7649999999999999</v>
      </c>
      <c r="P1421">
        <v>0</v>
      </c>
      <c r="Q1421">
        <v>0</v>
      </c>
      <c r="R1421">
        <v>1845.1289999999999</v>
      </c>
      <c r="S1421">
        <v>0</v>
      </c>
      <c r="T1421">
        <v>175.04599999999999</v>
      </c>
      <c r="U1421">
        <v>0</v>
      </c>
      <c r="V1421">
        <v>0</v>
      </c>
      <c r="W1421">
        <v>0</v>
      </c>
      <c r="X1421">
        <v>0</v>
      </c>
      <c r="Y1421">
        <v>0</v>
      </c>
      <c r="Z1421">
        <v>0</v>
      </c>
      <c r="AA1421">
        <v>0</v>
      </c>
      <c r="AB1421">
        <v>0</v>
      </c>
      <c r="AC1421" t="b">
        <v>1</v>
      </c>
      <c r="AE1421">
        <v>0</v>
      </c>
      <c r="AF1421">
        <v>0</v>
      </c>
      <c r="AG1421">
        <v>0</v>
      </c>
      <c r="AH1421">
        <v>0</v>
      </c>
      <c r="AI1421">
        <v>0</v>
      </c>
      <c r="AJ1421">
        <v>0</v>
      </c>
      <c r="AK1421">
        <v>0</v>
      </c>
      <c r="AL1421">
        <v>0</v>
      </c>
      <c r="AM1421">
        <v>0</v>
      </c>
      <c r="AN1421">
        <v>0</v>
      </c>
      <c r="AO1421">
        <v>0</v>
      </c>
      <c r="AP1421">
        <v>0</v>
      </c>
      <c r="AQ1421">
        <v>0</v>
      </c>
      <c r="AR1421">
        <v>0</v>
      </c>
      <c r="AS1421">
        <v>0</v>
      </c>
      <c r="AT1421">
        <v>0</v>
      </c>
      <c r="AU1421">
        <v>0</v>
      </c>
      <c r="AV1421">
        <v>0</v>
      </c>
      <c r="AW1421">
        <v>0</v>
      </c>
      <c r="AX1421">
        <v>0</v>
      </c>
      <c r="AY1421" t="b">
        <v>0</v>
      </c>
      <c r="AZ1421">
        <v>0</v>
      </c>
      <c r="BI1421">
        <v>0</v>
      </c>
      <c r="BJ1421">
        <v>0</v>
      </c>
      <c r="BK1421">
        <v>0</v>
      </c>
      <c r="BM1421" t="s">
        <v>2905</v>
      </c>
      <c r="BN1421" t="s">
        <v>2887</v>
      </c>
      <c r="BO1421" t="s">
        <v>2888</v>
      </c>
      <c r="BT1421"/>
      <c r="BU1421"/>
      <c r="BX1421"/>
      <c r="BY1421" t="s">
        <v>2903</v>
      </c>
      <c r="BZ1421"/>
      <c r="CA1421"/>
      <c r="CB1421"/>
      <c r="CC1421"/>
      <c r="CD1421">
        <v>0</v>
      </c>
      <c r="CE1421"/>
      <c r="CF1421">
        <v>0</v>
      </c>
    </row>
    <row r="1422" spans="1:85" hidden="1" x14ac:dyDescent="0.35">
      <c r="A1422" t="s">
        <v>1574</v>
      </c>
      <c r="B1422" t="s">
        <v>4369</v>
      </c>
      <c r="C1422" s="51">
        <v>1845.721</v>
      </c>
      <c r="D1422">
        <v>9.1950000000000003</v>
      </c>
      <c r="E1422" s="68">
        <v>139.779</v>
      </c>
      <c r="F1422">
        <v>6.2949999999999999</v>
      </c>
      <c r="G1422" t="s">
        <v>3290</v>
      </c>
      <c r="I1422">
        <v>316.29000000000002</v>
      </c>
      <c r="J1422">
        <v>1845.7270000000001</v>
      </c>
      <c r="K1422" s="73">
        <v>145.81</v>
      </c>
      <c r="L1422">
        <v>5</v>
      </c>
      <c r="M1422">
        <v>1</v>
      </c>
      <c r="N1422" s="51" t="s">
        <v>4369</v>
      </c>
      <c r="O1422">
        <v>1.843</v>
      </c>
      <c r="P1422">
        <v>10</v>
      </c>
      <c r="Q1422">
        <v>9.1950000000000003</v>
      </c>
      <c r="R1422">
        <v>1845.722</v>
      </c>
      <c r="S1422">
        <v>7.1950000000000003</v>
      </c>
      <c r="T1422">
        <v>140.98500000000001</v>
      </c>
      <c r="U1422">
        <v>5.0359999999999996</v>
      </c>
      <c r="V1422">
        <v>100</v>
      </c>
      <c r="W1422">
        <v>1.083</v>
      </c>
      <c r="X1422">
        <v>1.0129999999999999</v>
      </c>
      <c r="Y1422">
        <v>22.65</v>
      </c>
      <c r="Z1422">
        <v>22.390999999999998</v>
      </c>
      <c r="AA1422">
        <v>0.61599999999999999</v>
      </c>
      <c r="AB1422">
        <v>0</v>
      </c>
      <c r="AC1422" t="b">
        <v>1</v>
      </c>
      <c r="AI1422">
        <v>1845.7190000000001</v>
      </c>
      <c r="AJ1422">
        <v>143.828</v>
      </c>
      <c r="AK1422">
        <v>1845.723</v>
      </c>
      <c r="AL1422">
        <v>144.988</v>
      </c>
      <c r="AM1422">
        <v>2.3210000000000002</v>
      </c>
      <c r="AN1422">
        <v>8.7100000000000009</v>
      </c>
      <c r="AO1422">
        <v>10.75</v>
      </c>
      <c r="AP1422">
        <v>0.79100000000000004</v>
      </c>
      <c r="AQ1422">
        <v>22.454000000000001</v>
      </c>
      <c r="AR1422">
        <v>7.0970000000000004</v>
      </c>
      <c r="AS1422">
        <v>2.1619999999999999</v>
      </c>
      <c r="AT1422">
        <v>3.6999999999999998E-2</v>
      </c>
      <c r="AU1422">
        <v>0.30499999999999999</v>
      </c>
      <c r="AV1422">
        <v>0.58799999999999997</v>
      </c>
      <c r="AW1422">
        <v>0</v>
      </c>
      <c r="AX1422">
        <v>1183991</v>
      </c>
      <c r="AY1422" t="b">
        <v>1</v>
      </c>
      <c r="AZ1422">
        <v>315.47300000000001</v>
      </c>
      <c r="BA1422">
        <v>1845.721</v>
      </c>
      <c r="BB1422">
        <v>9.1950000000000003</v>
      </c>
      <c r="BC1422">
        <v>139.779</v>
      </c>
      <c r="BD1422">
        <v>6.2949999999999999</v>
      </c>
      <c r="BE1422">
        <v>1845.7270000000001</v>
      </c>
      <c r="BF1422">
        <v>145.81</v>
      </c>
      <c r="BG1422">
        <v>6</v>
      </c>
      <c r="BH1422">
        <v>3</v>
      </c>
      <c r="BI1422">
        <v>7.1950000000000003</v>
      </c>
      <c r="BJ1422">
        <v>5.0359999999999996</v>
      </c>
      <c r="BK1422">
        <v>0.999</v>
      </c>
      <c r="BM1422" t="s">
        <v>144</v>
      </c>
      <c r="BN1422" t="s">
        <v>144</v>
      </c>
      <c r="BO1422" t="s">
        <v>3292</v>
      </c>
      <c r="BQ1422">
        <v>1</v>
      </c>
      <c r="BT1422" s="51" t="s">
        <v>3293</v>
      </c>
      <c r="BV1422" t="s">
        <v>3294</v>
      </c>
      <c r="CB1422" s="51">
        <v>10.75</v>
      </c>
      <c r="CC1422" s="51">
        <v>10.75</v>
      </c>
      <c r="CD1422" s="51">
        <v>1E-3</v>
      </c>
      <c r="CE1422" s="51">
        <v>1E-3</v>
      </c>
      <c r="CF1422" s="51">
        <v>0.69799999999999995</v>
      </c>
      <c r="CG1422" t="b">
        <f>IF(CE1422*100&lt;CC1422,TRUE,FALSE)</f>
        <v>1</v>
      </c>
    </row>
    <row r="1423" spans="1:85" hidden="1" x14ac:dyDescent="0.35">
      <c r="A1423" t="s">
        <v>1575</v>
      </c>
      <c r="B1423" t="s">
        <v>4370</v>
      </c>
      <c r="C1423">
        <v>1852.7729999999999</v>
      </c>
      <c r="D1423">
        <v>111.35599999999999</v>
      </c>
      <c r="E1423">
        <v>141.804</v>
      </c>
      <c r="F1423">
        <v>71.656999999999996</v>
      </c>
      <c r="G1423" t="s">
        <v>2884</v>
      </c>
      <c r="I1423">
        <v>0</v>
      </c>
      <c r="J1423">
        <v>1852.8309999999999</v>
      </c>
      <c r="K1423" s="68">
        <v>186.63399999999999</v>
      </c>
      <c r="L1423">
        <v>0.71799999999999997</v>
      </c>
      <c r="M1423">
        <v>1</v>
      </c>
      <c r="N1423" t="s">
        <v>4370</v>
      </c>
      <c r="O1423">
        <v>1.76</v>
      </c>
      <c r="P1423">
        <v>0</v>
      </c>
      <c r="Q1423">
        <v>0</v>
      </c>
      <c r="R1423">
        <v>1852.8309999999999</v>
      </c>
      <c r="S1423">
        <v>0</v>
      </c>
      <c r="T1423">
        <v>186.63399999999999</v>
      </c>
      <c r="U1423">
        <v>0</v>
      </c>
      <c r="V1423">
        <v>0</v>
      </c>
      <c r="W1423">
        <v>0</v>
      </c>
      <c r="X1423">
        <v>0</v>
      </c>
      <c r="Y1423">
        <v>0</v>
      </c>
      <c r="Z1423">
        <v>0</v>
      </c>
      <c r="AA1423">
        <v>0</v>
      </c>
      <c r="AB1423">
        <v>0</v>
      </c>
      <c r="AC1423" t="b">
        <v>1</v>
      </c>
      <c r="AE1423">
        <v>0</v>
      </c>
      <c r="AF1423">
        <v>0</v>
      </c>
      <c r="AG1423">
        <v>0</v>
      </c>
      <c r="AH1423">
        <v>0</v>
      </c>
      <c r="AI1423">
        <v>0</v>
      </c>
      <c r="AJ1423">
        <v>0</v>
      </c>
      <c r="AK1423">
        <v>0</v>
      </c>
      <c r="AL1423">
        <v>0</v>
      </c>
      <c r="AM1423">
        <v>0</v>
      </c>
      <c r="AN1423">
        <v>0</v>
      </c>
      <c r="AO1423">
        <v>0</v>
      </c>
      <c r="AP1423">
        <v>0</v>
      </c>
      <c r="AQ1423">
        <v>0</v>
      </c>
      <c r="AR1423">
        <v>0</v>
      </c>
      <c r="AS1423">
        <v>0</v>
      </c>
      <c r="AT1423">
        <v>0</v>
      </c>
      <c r="AU1423">
        <v>0</v>
      </c>
      <c r="AV1423">
        <v>0</v>
      </c>
      <c r="AW1423">
        <v>0</v>
      </c>
      <c r="AX1423">
        <v>0</v>
      </c>
      <c r="AY1423" t="b">
        <v>0</v>
      </c>
      <c r="AZ1423">
        <v>0</v>
      </c>
      <c r="BI1423">
        <v>0</v>
      </c>
      <c r="BJ1423">
        <v>0</v>
      </c>
      <c r="BK1423">
        <v>0</v>
      </c>
      <c r="BM1423" t="s">
        <v>2905</v>
      </c>
      <c r="BN1423" t="s">
        <v>2887</v>
      </c>
      <c r="BO1423" t="s">
        <v>2888</v>
      </c>
      <c r="BT1423"/>
      <c r="BU1423"/>
      <c r="BX1423"/>
      <c r="BY1423" t="s">
        <v>2903</v>
      </c>
      <c r="BZ1423"/>
      <c r="CA1423"/>
      <c r="CB1423"/>
      <c r="CC1423"/>
      <c r="CD1423">
        <v>0</v>
      </c>
      <c r="CE1423"/>
      <c r="CF1423">
        <v>0</v>
      </c>
    </row>
    <row r="1424" spans="1:85" hidden="1" x14ac:dyDescent="0.35">
      <c r="A1424" t="s">
        <v>1576</v>
      </c>
      <c r="B1424" t="s">
        <v>4371</v>
      </c>
      <c r="C1424">
        <v>1867.3610000000001</v>
      </c>
      <c r="D1424">
        <v>67.388999999999996</v>
      </c>
      <c r="E1424" s="68">
        <v>291.702</v>
      </c>
      <c r="F1424">
        <v>30.131</v>
      </c>
      <c r="G1424" t="s">
        <v>3907</v>
      </c>
      <c r="I1424">
        <v>120</v>
      </c>
      <c r="J1424">
        <v>1867.396</v>
      </c>
      <c r="K1424" s="73">
        <v>299.17099999999999</v>
      </c>
      <c r="L1424">
        <v>0.49399999999999999</v>
      </c>
      <c r="M1424">
        <v>0</v>
      </c>
      <c r="N1424" t="s">
        <v>4371</v>
      </c>
      <c r="P1424">
        <v>0</v>
      </c>
      <c r="Q1424">
        <v>0</v>
      </c>
      <c r="R1424">
        <v>1867.396</v>
      </c>
      <c r="S1424">
        <v>0</v>
      </c>
      <c r="T1424">
        <v>299.17099999999999</v>
      </c>
      <c r="U1424">
        <v>0</v>
      </c>
      <c r="V1424">
        <v>0</v>
      </c>
      <c r="W1424">
        <v>0</v>
      </c>
      <c r="X1424">
        <v>0</v>
      </c>
      <c r="Y1424">
        <v>0</v>
      </c>
      <c r="Z1424">
        <v>0</v>
      </c>
      <c r="AA1424">
        <v>0</v>
      </c>
      <c r="AB1424">
        <v>0</v>
      </c>
      <c r="AC1424" t="b">
        <v>1</v>
      </c>
      <c r="AE1424">
        <v>0</v>
      </c>
      <c r="AF1424">
        <v>0</v>
      </c>
      <c r="AG1424">
        <v>0</v>
      </c>
      <c r="AH1424">
        <v>0</v>
      </c>
      <c r="AI1424">
        <v>0</v>
      </c>
      <c r="AJ1424">
        <v>0</v>
      </c>
      <c r="AK1424">
        <v>0</v>
      </c>
      <c r="AL1424">
        <v>0</v>
      </c>
      <c r="AM1424">
        <v>0</v>
      </c>
      <c r="AN1424">
        <v>0</v>
      </c>
      <c r="AO1424">
        <v>0</v>
      </c>
      <c r="AP1424">
        <v>0</v>
      </c>
      <c r="AQ1424">
        <v>0</v>
      </c>
      <c r="AR1424">
        <v>0</v>
      </c>
      <c r="AS1424">
        <v>0</v>
      </c>
      <c r="AT1424">
        <v>0</v>
      </c>
      <c r="AU1424">
        <v>0</v>
      </c>
      <c r="AV1424">
        <v>0</v>
      </c>
      <c r="AW1424">
        <v>0</v>
      </c>
      <c r="AX1424">
        <v>0</v>
      </c>
      <c r="AY1424" t="b">
        <v>0</v>
      </c>
      <c r="AZ1424">
        <v>0</v>
      </c>
      <c r="BA1424">
        <v>1867.356</v>
      </c>
      <c r="BB1424">
        <v>91.733000000000004</v>
      </c>
      <c r="BC1424">
        <v>291.46100000000001</v>
      </c>
      <c r="BD1424">
        <v>28.366</v>
      </c>
      <c r="BE1424">
        <v>1867.396</v>
      </c>
      <c r="BF1424">
        <v>299.17099999999999</v>
      </c>
      <c r="BG1424">
        <v>0.49399999999999999</v>
      </c>
      <c r="BH1424">
        <v>0</v>
      </c>
      <c r="BI1424">
        <v>0</v>
      </c>
      <c r="BJ1424">
        <v>0</v>
      </c>
      <c r="BK1424">
        <v>0</v>
      </c>
      <c r="BM1424" t="e">
        <v>#NAME?</v>
      </c>
      <c r="BN1424" t="s">
        <v>3712</v>
      </c>
      <c r="BO1424" t="s">
        <v>3359</v>
      </c>
      <c r="BT1424"/>
      <c r="BU1424"/>
      <c r="BX1424" t="s">
        <v>3701</v>
      </c>
      <c r="BY1424" t="s">
        <v>2903</v>
      </c>
      <c r="BZ1424"/>
      <c r="CA1424"/>
      <c r="CB1424"/>
      <c r="CC1424"/>
      <c r="CD1424">
        <v>0</v>
      </c>
      <c r="CE1424"/>
      <c r="CF1424">
        <v>0</v>
      </c>
      <c r="CG1424" t="b">
        <f>IF(CE1424*100&lt;CC1424,TRUE,FALSE)</f>
        <v>0</v>
      </c>
    </row>
    <row r="1425" spans="1:85" hidden="1" x14ac:dyDescent="0.35">
      <c r="A1425" t="s">
        <v>1577</v>
      </c>
      <c r="B1425" t="s">
        <v>4372</v>
      </c>
      <c r="C1425">
        <v>1871.777</v>
      </c>
      <c r="D1425">
        <v>10.492000000000001</v>
      </c>
      <c r="E1425">
        <v>128.672</v>
      </c>
      <c r="F1425">
        <v>7.1230000000000002</v>
      </c>
      <c r="G1425" t="s">
        <v>2884</v>
      </c>
      <c r="I1425">
        <v>313.81</v>
      </c>
      <c r="J1425">
        <v>1871.7829999999999</v>
      </c>
      <c r="K1425" s="68">
        <v>132.28</v>
      </c>
      <c r="L1425">
        <v>7</v>
      </c>
      <c r="M1425">
        <v>3</v>
      </c>
      <c r="N1425" t="s">
        <v>4372</v>
      </c>
      <c r="O1425">
        <v>1.82</v>
      </c>
      <c r="P1425">
        <v>10</v>
      </c>
      <c r="Q1425">
        <v>10.492000000000001</v>
      </c>
      <c r="R1425">
        <v>1871.778</v>
      </c>
      <c r="S1425">
        <v>8.3930000000000007</v>
      </c>
      <c r="T1425">
        <v>129.39400000000001</v>
      </c>
      <c r="U1425">
        <v>5.6989999999999998</v>
      </c>
      <c r="V1425">
        <v>100</v>
      </c>
      <c r="W1425">
        <v>0.92</v>
      </c>
      <c r="X1425">
        <v>1.2490000000000001</v>
      </c>
      <c r="Y1425">
        <v>22.343</v>
      </c>
      <c r="Z1425">
        <v>22.47</v>
      </c>
      <c r="AA1425">
        <v>0.61799999999999999</v>
      </c>
      <c r="AB1425">
        <v>0</v>
      </c>
      <c r="AC1425" t="b">
        <v>1</v>
      </c>
      <c r="BM1425" t="s">
        <v>2887</v>
      </c>
      <c r="BN1425" t="s">
        <v>2887</v>
      </c>
      <c r="BO1425" t="s">
        <v>2888</v>
      </c>
      <c r="BT1425"/>
      <c r="BU1425"/>
      <c r="BX1425"/>
      <c r="BZ1425"/>
      <c r="CA1425"/>
      <c r="CB1425"/>
      <c r="CC1425"/>
      <c r="CD1425">
        <v>0</v>
      </c>
      <c r="CE1425"/>
      <c r="CF1425">
        <v>0</v>
      </c>
    </row>
    <row r="1426" spans="1:85" hidden="1" x14ac:dyDescent="0.35">
      <c r="A1426" t="s">
        <v>1578</v>
      </c>
      <c r="B1426" t="s">
        <v>4373</v>
      </c>
      <c r="C1426">
        <v>1871.778</v>
      </c>
      <c r="D1426">
        <v>13.417999999999999</v>
      </c>
      <c r="E1426">
        <v>207.07</v>
      </c>
      <c r="F1426">
        <v>14.77</v>
      </c>
      <c r="G1426" t="s">
        <v>2884</v>
      </c>
      <c r="I1426">
        <v>38.76</v>
      </c>
      <c r="J1426">
        <v>1871.7850000000001</v>
      </c>
      <c r="K1426" s="68">
        <v>217.23</v>
      </c>
      <c r="L1426">
        <v>5</v>
      </c>
      <c r="M1426">
        <v>3</v>
      </c>
      <c r="N1426" t="s">
        <v>4373</v>
      </c>
      <c r="O1426">
        <v>1.82</v>
      </c>
      <c r="P1426">
        <v>10</v>
      </c>
      <c r="Q1426">
        <v>13.417999999999999</v>
      </c>
      <c r="R1426">
        <v>1871.78</v>
      </c>
      <c r="S1426">
        <v>10.734999999999999</v>
      </c>
      <c r="T1426">
        <v>209.102</v>
      </c>
      <c r="U1426">
        <v>11.816000000000001</v>
      </c>
      <c r="V1426">
        <v>100</v>
      </c>
      <c r="W1426">
        <v>1.78</v>
      </c>
      <c r="X1426">
        <v>1.9810000000000001</v>
      </c>
      <c r="Y1426">
        <v>22.92</v>
      </c>
      <c r="Z1426">
        <v>22.47</v>
      </c>
      <c r="AA1426">
        <v>0.61799999999999999</v>
      </c>
      <c r="AB1426">
        <v>0</v>
      </c>
      <c r="AC1426" t="b">
        <v>1</v>
      </c>
      <c r="BM1426" t="s">
        <v>2887</v>
      </c>
      <c r="BN1426" t="s">
        <v>2887</v>
      </c>
      <c r="BO1426" t="s">
        <v>2888</v>
      </c>
      <c r="BT1426"/>
      <c r="BU1426"/>
      <c r="BX1426"/>
      <c r="BZ1426"/>
      <c r="CA1426"/>
      <c r="CB1426"/>
      <c r="CC1426"/>
      <c r="CD1426">
        <v>0</v>
      </c>
      <c r="CE1426"/>
      <c r="CF1426">
        <v>0</v>
      </c>
    </row>
    <row r="1427" spans="1:85" hidden="1" x14ac:dyDescent="0.35">
      <c r="A1427" t="s">
        <v>1579</v>
      </c>
      <c r="B1427" t="s">
        <v>4374</v>
      </c>
      <c r="C1427">
        <v>1871.778</v>
      </c>
      <c r="D1427">
        <v>15.378</v>
      </c>
      <c r="E1427">
        <v>245.87299999999999</v>
      </c>
      <c r="F1427">
        <v>18.75</v>
      </c>
      <c r="G1427" t="s">
        <v>2884</v>
      </c>
      <c r="I1427">
        <v>76.290000000000006</v>
      </c>
      <c r="J1427">
        <v>1871.789</v>
      </c>
      <c r="K1427" s="68">
        <v>254.76</v>
      </c>
      <c r="L1427">
        <v>6</v>
      </c>
      <c r="M1427">
        <v>3</v>
      </c>
      <c r="N1427" t="s">
        <v>4374</v>
      </c>
      <c r="O1427">
        <v>1.82</v>
      </c>
      <c r="P1427">
        <v>10</v>
      </c>
      <c r="Q1427">
        <v>15.378</v>
      </c>
      <c r="R1427">
        <v>1871.78</v>
      </c>
      <c r="S1427">
        <v>12.303000000000001</v>
      </c>
      <c r="T1427">
        <v>247.65</v>
      </c>
      <c r="U1427">
        <v>15</v>
      </c>
      <c r="V1427">
        <v>100</v>
      </c>
      <c r="W1427">
        <v>2.097</v>
      </c>
      <c r="X1427">
        <v>2.8159999999999998</v>
      </c>
      <c r="Y1427">
        <v>21.725000000000001</v>
      </c>
      <c r="Z1427">
        <v>22.47</v>
      </c>
      <c r="AA1427">
        <v>0.61799999999999999</v>
      </c>
      <c r="AB1427">
        <v>0</v>
      </c>
      <c r="AC1427" t="b">
        <v>1</v>
      </c>
      <c r="BM1427" t="s">
        <v>2887</v>
      </c>
      <c r="BN1427" t="s">
        <v>2887</v>
      </c>
      <c r="BO1427" t="s">
        <v>2888</v>
      </c>
      <c r="BT1427"/>
      <c r="BU1427"/>
      <c r="BX1427"/>
      <c r="BZ1427"/>
      <c r="CA1427"/>
      <c r="CB1427"/>
      <c r="CC1427"/>
      <c r="CD1427">
        <v>0</v>
      </c>
      <c r="CE1427"/>
      <c r="CF1427">
        <v>0</v>
      </c>
    </row>
    <row r="1428" spans="1:85" hidden="1" x14ac:dyDescent="0.35">
      <c r="A1428" t="s">
        <v>1580</v>
      </c>
      <c r="B1428" t="s">
        <v>4375</v>
      </c>
      <c r="C1428">
        <v>1871.8009999999999</v>
      </c>
      <c r="D1428">
        <v>38.26</v>
      </c>
      <c r="E1428">
        <v>315.012</v>
      </c>
      <c r="F1428">
        <v>115.92100000000001</v>
      </c>
      <c r="G1428" t="s">
        <v>2884</v>
      </c>
      <c r="I1428">
        <v>180</v>
      </c>
      <c r="J1428">
        <v>1871.82</v>
      </c>
      <c r="K1428" s="68">
        <v>358.43299999999999</v>
      </c>
      <c r="L1428">
        <v>0.72299999999999998</v>
      </c>
      <c r="M1428">
        <v>1</v>
      </c>
      <c r="N1428" t="s">
        <v>4375</v>
      </c>
      <c r="O1428">
        <v>1.742</v>
      </c>
      <c r="P1428">
        <v>0</v>
      </c>
      <c r="Q1428">
        <v>0</v>
      </c>
      <c r="R1428">
        <v>1871.82</v>
      </c>
      <c r="S1428">
        <v>0</v>
      </c>
      <c r="T1428">
        <v>358.43299999999999</v>
      </c>
      <c r="U1428">
        <v>0</v>
      </c>
      <c r="V1428">
        <v>0</v>
      </c>
      <c r="W1428">
        <v>0</v>
      </c>
      <c r="X1428">
        <v>0</v>
      </c>
      <c r="Y1428">
        <v>0</v>
      </c>
      <c r="Z1428">
        <v>0</v>
      </c>
      <c r="AA1428">
        <v>0</v>
      </c>
      <c r="AB1428">
        <v>0</v>
      </c>
      <c r="AC1428" t="b">
        <v>1</v>
      </c>
      <c r="AE1428">
        <v>0</v>
      </c>
      <c r="AF1428">
        <v>0</v>
      </c>
      <c r="AG1428">
        <v>0</v>
      </c>
      <c r="AH1428">
        <v>0</v>
      </c>
      <c r="AI1428">
        <v>0</v>
      </c>
      <c r="AJ1428">
        <v>0</v>
      </c>
      <c r="AK1428">
        <v>0</v>
      </c>
      <c r="AL1428">
        <v>0</v>
      </c>
      <c r="AM1428">
        <v>0</v>
      </c>
      <c r="AN1428">
        <v>0</v>
      </c>
      <c r="AO1428">
        <v>0</v>
      </c>
      <c r="AP1428">
        <v>0</v>
      </c>
      <c r="AQ1428">
        <v>0</v>
      </c>
      <c r="AR1428">
        <v>0</v>
      </c>
      <c r="AS1428">
        <v>0</v>
      </c>
      <c r="AT1428">
        <v>0</v>
      </c>
      <c r="AU1428">
        <v>0</v>
      </c>
      <c r="AV1428">
        <v>0</v>
      </c>
      <c r="AW1428">
        <v>0</v>
      </c>
      <c r="AX1428">
        <v>0</v>
      </c>
      <c r="AY1428" t="b">
        <v>0</v>
      </c>
      <c r="AZ1428">
        <v>0</v>
      </c>
      <c r="BI1428">
        <v>0</v>
      </c>
      <c r="BJ1428">
        <v>0</v>
      </c>
      <c r="BK1428">
        <v>0</v>
      </c>
      <c r="BM1428" t="s">
        <v>2887</v>
      </c>
      <c r="BN1428" t="s">
        <v>3288</v>
      </c>
      <c r="BO1428" t="s">
        <v>2888</v>
      </c>
      <c r="BT1428"/>
      <c r="BU1428"/>
      <c r="BX1428"/>
      <c r="BY1428" t="s">
        <v>2903</v>
      </c>
      <c r="BZ1428"/>
      <c r="CA1428"/>
      <c r="CB1428"/>
      <c r="CC1428"/>
      <c r="CD1428">
        <v>0</v>
      </c>
      <c r="CE1428"/>
      <c r="CF1428">
        <v>0</v>
      </c>
    </row>
    <row r="1429" spans="1:85" hidden="1" x14ac:dyDescent="0.35">
      <c r="A1429" t="s">
        <v>1581</v>
      </c>
      <c r="B1429" t="s">
        <v>4376</v>
      </c>
      <c r="C1429">
        <v>1878.9010000000001</v>
      </c>
      <c r="D1429">
        <v>52.314999999999998</v>
      </c>
      <c r="E1429">
        <v>319.892</v>
      </c>
      <c r="F1429">
        <v>98.772999999999996</v>
      </c>
      <c r="G1429" t="s">
        <v>2884</v>
      </c>
      <c r="I1429">
        <v>180</v>
      </c>
      <c r="J1429">
        <v>1878.9190000000001</v>
      </c>
      <c r="K1429" s="68">
        <v>355.85199999999998</v>
      </c>
      <c r="L1429">
        <v>0.77800000000000002</v>
      </c>
      <c r="M1429">
        <v>1</v>
      </c>
      <c r="N1429" t="s">
        <v>4376</v>
      </c>
      <c r="O1429">
        <v>1.798</v>
      </c>
      <c r="P1429">
        <v>0</v>
      </c>
      <c r="Q1429">
        <v>0</v>
      </c>
      <c r="R1429">
        <v>1878.9190000000001</v>
      </c>
      <c r="S1429">
        <v>0</v>
      </c>
      <c r="T1429">
        <v>355.85199999999998</v>
      </c>
      <c r="U1429">
        <v>0</v>
      </c>
      <c r="V1429">
        <v>0</v>
      </c>
      <c r="W1429">
        <v>0</v>
      </c>
      <c r="X1429">
        <v>0</v>
      </c>
      <c r="Y1429">
        <v>0</v>
      </c>
      <c r="Z1429">
        <v>0</v>
      </c>
      <c r="AA1429">
        <v>0</v>
      </c>
      <c r="AB1429">
        <v>0</v>
      </c>
      <c r="AC1429" t="b">
        <v>1</v>
      </c>
      <c r="AE1429">
        <v>0</v>
      </c>
      <c r="AF1429">
        <v>0</v>
      </c>
      <c r="AG1429">
        <v>0</v>
      </c>
      <c r="AH1429">
        <v>0</v>
      </c>
      <c r="AI1429">
        <v>0</v>
      </c>
      <c r="AJ1429">
        <v>0</v>
      </c>
      <c r="AK1429">
        <v>0</v>
      </c>
      <c r="AL1429">
        <v>0</v>
      </c>
      <c r="AM1429">
        <v>0</v>
      </c>
      <c r="AN1429">
        <v>0</v>
      </c>
      <c r="AO1429">
        <v>0</v>
      </c>
      <c r="AP1429">
        <v>0</v>
      </c>
      <c r="AQ1429">
        <v>0</v>
      </c>
      <c r="AR1429">
        <v>0</v>
      </c>
      <c r="AS1429">
        <v>0</v>
      </c>
      <c r="AT1429">
        <v>0</v>
      </c>
      <c r="AU1429">
        <v>0</v>
      </c>
      <c r="AV1429">
        <v>0</v>
      </c>
      <c r="AW1429">
        <v>0</v>
      </c>
      <c r="AX1429">
        <v>0</v>
      </c>
      <c r="AY1429" t="b">
        <v>0</v>
      </c>
      <c r="AZ1429">
        <v>0</v>
      </c>
      <c r="BI1429">
        <v>0</v>
      </c>
      <c r="BJ1429">
        <v>0</v>
      </c>
      <c r="BK1429">
        <v>0</v>
      </c>
      <c r="BM1429" t="s">
        <v>2887</v>
      </c>
      <c r="BN1429" t="s">
        <v>3288</v>
      </c>
      <c r="BO1429" t="s">
        <v>2888</v>
      </c>
      <c r="BT1429"/>
      <c r="BU1429"/>
      <c r="BX1429"/>
      <c r="BY1429" t="s">
        <v>2903</v>
      </c>
      <c r="BZ1429"/>
      <c r="CA1429"/>
      <c r="CB1429"/>
      <c r="CC1429"/>
      <c r="CD1429">
        <v>0</v>
      </c>
      <c r="CE1429"/>
      <c r="CF1429">
        <v>0</v>
      </c>
    </row>
    <row r="1430" spans="1:85" hidden="1" x14ac:dyDescent="0.35">
      <c r="A1430" t="s">
        <v>1582</v>
      </c>
      <c r="B1430" t="s">
        <v>4377</v>
      </c>
      <c r="C1430">
        <v>1888.079</v>
      </c>
      <c r="D1430">
        <v>12.842000000000001</v>
      </c>
      <c r="E1430">
        <v>24.03</v>
      </c>
      <c r="F1430">
        <v>6.2949999999999999</v>
      </c>
      <c r="G1430" t="s">
        <v>2884</v>
      </c>
      <c r="I1430">
        <v>213.81</v>
      </c>
      <c r="J1430">
        <v>1888.088</v>
      </c>
      <c r="K1430" s="68">
        <v>24.64</v>
      </c>
      <c r="L1430">
        <v>8</v>
      </c>
      <c r="M1430">
        <v>3</v>
      </c>
      <c r="N1430" t="s">
        <v>4377</v>
      </c>
      <c r="O1430">
        <v>1.847</v>
      </c>
      <c r="P1430">
        <v>10</v>
      </c>
      <c r="Q1430">
        <v>12.842000000000001</v>
      </c>
      <c r="R1430">
        <v>1888.0809999999999</v>
      </c>
      <c r="S1430">
        <v>10.273</v>
      </c>
      <c r="T1430">
        <v>24.152000000000001</v>
      </c>
      <c r="U1430">
        <v>5.0359999999999996</v>
      </c>
      <c r="V1430">
        <v>100</v>
      </c>
      <c r="W1430">
        <v>0.83599999999999997</v>
      </c>
      <c r="X1430">
        <v>1.3260000000000001</v>
      </c>
      <c r="Y1430">
        <v>21.39</v>
      </c>
      <c r="Z1430">
        <v>22.3</v>
      </c>
      <c r="AA1430">
        <v>0.61399999999999999</v>
      </c>
      <c r="AB1430">
        <v>0</v>
      </c>
      <c r="AC1430" t="b">
        <v>1</v>
      </c>
      <c r="BM1430" t="s">
        <v>2887</v>
      </c>
      <c r="BN1430" t="s">
        <v>2887</v>
      </c>
      <c r="BO1430" t="s">
        <v>2888</v>
      </c>
      <c r="BT1430"/>
      <c r="BU1430"/>
      <c r="BX1430"/>
      <c r="BZ1430"/>
      <c r="CA1430"/>
      <c r="CB1430"/>
      <c r="CC1430"/>
      <c r="CD1430">
        <v>0</v>
      </c>
      <c r="CE1430"/>
      <c r="CF1430">
        <v>0</v>
      </c>
    </row>
    <row r="1431" spans="1:85" hidden="1" x14ac:dyDescent="0.35">
      <c r="A1431" t="s">
        <v>1583</v>
      </c>
      <c r="B1431" t="s">
        <v>4378</v>
      </c>
      <c r="C1431">
        <v>1888.0830000000001</v>
      </c>
      <c r="D1431">
        <v>60.963999999999999</v>
      </c>
      <c r="E1431">
        <v>314.84300000000002</v>
      </c>
      <c r="F1431">
        <v>63.555999999999997</v>
      </c>
      <c r="G1431" t="s">
        <v>2884</v>
      </c>
      <c r="I1431">
        <v>180</v>
      </c>
      <c r="J1431">
        <v>1888.127</v>
      </c>
      <c r="K1431" s="68">
        <v>350.80500000000001</v>
      </c>
      <c r="L1431">
        <v>0.70299999999999996</v>
      </c>
      <c r="M1431">
        <v>1</v>
      </c>
      <c r="N1431" t="s">
        <v>4378</v>
      </c>
      <c r="O1431">
        <v>1.7849999999999999</v>
      </c>
      <c r="P1431">
        <v>0</v>
      </c>
      <c r="Q1431">
        <v>0</v>
      </c>
      <c r="R1431">
        <v>1888.127</v>
      </c>
      <c r="S1431">
        <v>0</v>
      </c>
      <c r="T1431">
        <v>350.80500000000001</v>
      </c>
      <c r="U1431">
        <v>0</v>
      </c>
      <c r="V1431">
        <v>0</v>
      </c>
      <c r="W1431">
        <v>0</v>
      </c>
      <c r="X1431">
        <v>0</v>
      </c>
      <c r="Y1431">
        <v>0</v>
      </c>
      <c r="Z1431">
        <v>0</v>
      </c>
      <c r="AA1431">
        <v>0</v>
      </c>
      <c r="AB1431">
        <v>0</v>
      </c>
      <c r="AC1431" t="b">
        <v>1</v>
      </c>
      <c r="AE1431">
        <v>0</v>
      </c>
      <c r="AF1431">
        <v>0</v>
      </c>
      <c r="AG1431">
        <v>0</v>
      </c>
      <c r="AH1431">
        <v>0</v>
      </c>
      <c r="AI1431">
        <v>0</v>
      </c>
      <c r="AJ1431">
        <v>0</v>
      </c>
      <c r="AK1431">
        <v>0</v>
      </c>
      <c r="AL1431">
        <v>0</v>
      </c>
      <c r="AM1431">
        <v>0</v>
      </c>
      <c r="AN1431">
        <v>0</v>
      </c>
      <c r="AO1431">
        <v>0</v>
      </c>
      <c r="AP1431">
        <v>0</v>
      </c>
      <c r="AQ1431">
        <v>0</v>
      </c>
      <c r="AR1431">
        <v>0</v>
      </c>
      <c r="AS1431">
        <v>0</v>
      </c>
      <c r="AT1431">
        <v>0</v>
      </c>
      <c r="AU1431">
        <v>0</v>
      </c>
      <c r="AV1431">
        <v>0</v>
      </c>
      <c r="AW1431">
        <v>0</v>
      </c>
      <c r="AX1431">
        <v>0</v>
      </c>
      <c r="AY1431" t="b">
        <v>0</v>
      </c>
      <c r="AZ1431">
        <v>0</v>
      </c>
      <c r="BI1431">
        <v>0</v>
      </c>
      <c r="BJ1431">
        <v>0</v>
      </c>
      <c r="BK1431">
        <v>0</v>
      </c>
      <c r="BM1431" t="s">
        <v>2905</v>
      </c>
      <c r="BN1431" t="s">
        <v>3288</v>
      </c>
      <c r="BO1431" t="s">
        <v>2888</v>
      </c>
      <c r="BT1431"/>
      <c r="BU1431"/>
      <c r="BX1431"/>
      <c r="BY1431" t="s">
        <v>2903</v>
      </c>
      <c r="BZ1431"/>
      <c r="CA1431"/>
      <c r="CB1431"/>
      <c r="CC1431"/>
      <c r="CD1431">
        <v>0</v>
      </c>
      <c r="CE1431"/>
      <c r="CF1431">
        <v>0</v>
      </c>
    </row>
    <row r="1432" spans="1:85" hidden="1" x14ac:dyDescent="0.35">
      <c r="A1432" t="s">
        <v>1584</v>
      </c>
      <c r="B1432" t="s">
        <v>4379</v>
      </c>
      <c r="C1432">
        <v>1888.115</v>
      </c>
      <c r="D1432">
        <v>35.859000000000002</v>
      </c>
      <c r="E1432">
        <v>30.094999999999999</v>
      </c>
      <c r="F1432">
        <v>227.44200000000001</v>
      </c>
      <c r="G1432" t="s">
        <v>2884</v>
      </c>
      <c r="I1432">
        <v>301.24</v>
      </c>
      <c r="J1432">
        <v>1888.1320000000001</v>
      </c>
      <c r="K1432" s="68">
        <v>112.05</v>
      </c>
      <c r="L1432">
        <v>5</v>
      </c>
      <c r="M1432">
        <v>3</v>
      </c>
      <c r="N1432" t="s">
        <v>4379</v>
      </c>
      <c r="O1432">
        <v>1.7509999999999999</v>
      </c>
      <c r="P1432">
        <v>10</v>
      </c>
      <c r="Q1432">
        <v>35.859000000000002</v>
      </c>
      <c r="R1432">
        <v>1888.1179999999999</v>
      </c>
      <c r="S1432">
        <v>28.687000000000001</v>
      </c>
      <c r="T1432">
        <v>46.485999999999997</v>
      </c>
      <c r="U1432">
        <v>181.95400000000001</v>
      </c>
      <c r="V1432">
        <v>100</v>
      </c>
      <c r="W1432">
        <v>1.9179999999999999</v>
      </c>
      <c r="X1432">
        <v>3.2269999999999999</v>
      </c>
      <c r="Y1432">
        <v>22.66</v>
      </c>
      <c r="Z1432">
        <v>22.3</v>
      </c>
      <c r="AA1432">
        <v>0.61399999999999999</v>
      </c>
      <c r="AB1432">
        <v>0</v>
      </c>
      <c r="AC1432" t="b">
        <v>1</v>
      </c>
      <c r="BM1432" t="s">
        <v>2905</v>
      </c>
      <c r="BN1432" t="s">
        <v>3288</v>
      </c>
      <c r="BO1432" t="s">
        <v>2888</v>
      </c>
      <c r="BT1432"/>
      <c r="BU1432"/>
      <c r="BX1432"/>
      <c r="BZ1432"/>
      <c r="CA1432"/>
      <c r="CB1432"/>
      <c r="CC1432"/>
      <c r="CD1432">
        <v>0</v>
      </c>
      <c r="CE1432"/>
      <c r="CF1432">
        <v>0</v>
      </c>
    </row>
    <row r="1433" spans="1:85" hidden="1" x14ac:dyDescent="0.35">
      <c r="A1433" t="s">
        <v>1585</v>
      </c>
      <c r="B1433" t="s">
        <v>4380</v>
      </c>
      <c r="C1433">
        <v>1896.9559999999999</v>
      </c>
      <c r="D1433">
        <v>41.545000000000002</v>
      </c>
      <c r="E1433">
        <v>298.31099999999998</v>
      </c>
      <c r="F1433">
        <v>18.391999999999999</v>
      </c>
      <c r="G1433" t="s">
        <v>2884</v>
      </c>
      <c r="I1433">
        <v>146.19</v>
      </c>
      <c r="J1433">
        <v>1896.981</v>
      </c>
      <c r="K1433" s="68">
        <v>310.91000000000003</v>
      </c>
      <c r="L1433">
        <v>5</v>
      </c>
      <c r="M1433">
        <v>3</v>
      </c>
      <c r="N1433" t="s">
        <v>4380</v>
      </c>
      <c r="O1433">
        <v>1.841</v>
      </c>
      <c r="P1433">
        <v>10</v>
      </c>
      <c r="Q1433">
        <v>41.545000000000002</v>
      </c>
      <c r="R1433">
        <v>1896.961</v>
      </c>
      <c r="S1433">
        <v>33.235999999999997</v>
      </c>
      <c r="T1433">
        <v>300.83100000000002</v>
      </c>
      <c r="U1433">
        <v>14.714</v>
      </c>
      <c r="V1433">
        <v>100</v>
      </c>
      <c r="W1433">
        <v>0.98699999999999999</v>
      </c>
      <c r="X1433">
        <v>1.6890000000000001</v>
      </c>
      <c r="Y1433">
        <v>21.933</v>
      </c>
      <c r="Z1433">
        <v>22.5</v>
      </c>
      <c r="AA1433">
        <v>0.61899999999999999</v>
      </c>
      <c r="AB1433">
        <v>0</v>
      </c>
      <c r="AC1433" t="b">
        <v>1</v>
      </c>
      <c r="BM1433" t="s">
        <v>2887</v>
      </c>
      <c r="BN1433" t="s">
        <v>2887</v>
      </c>
      <c r="BO1433" t="s">
        <v>2888</v>
      </c>
      <c r="BT1433"/>
      <c r="BU1433"/>
      <c r="BX1433"/>
      <c r="BZ1433"/>
      <c r="CA1433"/>
      <c r="CB1433"/>
      <c r="CC1433"/>
      <c r="CD1433">
        <v>0</v>
      </c>
      <c r="CE1433"/>
      <c r="CF1433">
        <v>0</v>
      </c>
    </row>
    <row r="1434" spans="1:85" hidden="1" x14ac:dyDescent="0.35">
      <c r="A1434" t="s">
        <v>1586</v>
      </c>
      <c r="B1434" t="s">
        <v>4381</v>
      </c>
      <c r="C1434">
        <v>1896.9749999999999</v>
      </c>
      <c r="D1434">
        <v>10.052</v>
      </c>
      <c r="E1434">
        <v>45.101999999999997</v>
      </c>
      <c r="F1434">
        <v>6.2949999999999999</v>
      </c>
      <c r="G1434" t="s">
        <v>2884</v>
      </c>
      <c r="I1434">
        <v>246.19</v>
      </c>
      <c r="J1434">
        <v>1896.981</v>
      </c>
      <c r="K1434" s="68">
        <v>50.91</v>
      </c>
      <c r="L1434">
        <v>9</v>
      </c>
      <c r="M1434">
        <v>3</v>
      </c>
      <c r="N1434" t="s">
        <v>4381</v>
      </c>
      <c r="O1434">
        <v>1.841</v>
      </c>
      <c r="P1434">
        <v>10</v>
      </c>
      <c r="Q1434">
        <v>10.052</v>
      </c>
      <c r="R1434">
        <v>1896.9760000000001</v>
      </c>
      <c r="S1434">
        <v>8.0419999999999998</v>
      </c>
      <c r="T1434">
        <v>46.262999999999998</v>
      </c>
      <c r="U1434">
        <v>5.0359999999999996</v>
      </c>
      <c r="V1434">
        <v>100</v>
      </c>
      <c r="W1434">
        <v>0.83299999999999996</v>
      </c>
      <c r="X1434">
        <v>1.47</v>
      </c>
      <c r="Y1434">
        <v>21.93</v>
      </c>
      <c r="Z1434">
        <v>22.5</v>
      </c>
      <c r="AA1434">
        <v>0.61899999999999999</v>
      </c>
      <c r="AB1434">
        <v>0</v>
      </c>
      <c r="AC1434" t="b">
        <v>1</v>
      </c>
      <c r="BM1434" t="s">
        <v>2887</v>
      </c>
      <c r="BN1434" t="s">
        <v>3345</v>
      </c>
      <c r="BO1434" t="s">
        <v>2888</v>
      </c>
      <c r="BT1434"/>
      <c r="BU1434"/>
      <c r="BX1434"/>
      <c r="BZ1434"/>
      <c r="CA1434"/>
      <c r="CB1434"/>
      <c r="CC1434"/>
      <c r="CD1434">
        <v>0</v>
      </c>
      <c r="CE1434"/>
      <c r="CF1434">
        <v>0</v>
      </c>
    </row>
    <row r="1435" spans="1:85" hidden="1" x14ac:dyDescent="0.35">
      <c r="A1435" t="s">
        <v>1587</v>
      </c>
      <c r="B1435" t="s">
        <v>4382</v>
      </c>
      <c r="C1435">
        <v>1896.972</v>
      </c>
      <c r="D1435">
        <v>15.266999999999999</v>
      </c>
      <c r="E1435">
        <v>26.75</v>
      </c>
      <c r="F1435">
        <v>6.7450000000000001</v>
      </c>
      <c r="G1435" t="s">
        <v>2884</v>
      </c>
      <c r="I1435">
        <v>226.19</v>
      </c>
      <c r="J1435">
        <v>1896.981</v>
      </c>
      <c r="K1435" s="68">
        <v>30.91</v>
      </c>
      <c r="L1435">
        <v>8</v>
      </c>
      <c r="M1435">
        <v>3</v>
      </c>
      <c r="N1435" t="s">
        <v>4382</v>
      </c>
      <c r="O1435">
        <v>1.841</v>
      </c>
      <c r="P1435">
        <v>10</v>
      </c>
      <c r="Q1435">
        <v>15.266999999999999</v>
      </c>
      <c r="R1435">
        <v>1896.9739999999999</v>
      </c>
      <c r="S1435">
        <v>12.214</v>
      </c>
      <c r="T1435">
        <v>27.582000000000001</v>
      </c>
      <c r="U1435">
        <v>5.3959999999999999</v>
      </c>
      <c r="V1435">
        <v>100</v>
      </c>
      <c r="W1435">
        <v>0.81799999999999995</v>
      </c>
      <c r="X1435">
        <v>1.556</v>
      </c>
      <c r="Y1435">
        <v>21.43</v>
      </c>
      <c r="Z1435">
        <v>22.5</v>
      </c>
      <c r="AA1435">
        <v>0.61899999999999999</v>
      </c>
      <c r="AB1435">
        <v>0</v>
      </c>
      <c r="AC1435" t="b">
        <v>1</v>
      </c>
      <c r="BM1435" t="s">
        <v>3288</v>
      </c>
      <c r="BN1435" t="s">
        <v>3288</v>
      </c>
      <c r="BO1435" t="s">
        <v>2888</v>
      </c>
      <c r="BT1435"/>
      <c r="BU1435"/>
      <c r="BX1435"/>
      <c r="BZ1435"/>
      <c r="CA1435"/>
      <c r="CB1435"/>
      <c r="CC1435"/>
      <c r="CD1435">
        <v>0</v>
      </c>
      <c r="CE1435"/>
      <c r="CF1435">
        <v>0</v>
      </c>
    </row>
    <row r="1436" spans="1:85" hidden="1" x14ac:dyDescent="0.35">
      <c r="A1436" t="s">
        <v>1588</v>
      </c>
      <c r="B1436" t="s">
        <v>4383</v>
      </c>
      <c r="C1436">
        <v>1896.9690000000001</v>
      </c>
      <c r="D1436">
        <v>21.59</v>
      </c>
      <c r="E1436">
        <v>334.90699999999998</v>
      </c>
      <c r="F1436">
        <v>8.2880000000000003</v>
      </c>
      <c r="G1436" t="s">
        <v>2884</v>
      </c>
      <c r="I1436">
        <v>173.81</v>
      </c>
      <c r="J1436">
        <v>1896.981</v>
      </c>
      <c r="K1436" s="68">
        <v>338.53</v>
      </c>
      <c r="L1436">
        <v>5</v>
      </c>
      <c r="M1436">
        <v>3</v>
      </c>
      <c r="N1436" t="s">
        <v>4383</v>
      </c>
      <c r="O1436">
        <v>1.841</v>
      </c>
      <c r="P1436">
        <v>10</v>
      </c>
      <c r="Q1436">
        <v>21.59</v>
      </c>
      <c r="R1436">
        <v>1896.972</v>
      </c>
      <c r="S1436">
        <v>17.271999999999998</v>
      </c>
      <c r="T1436">
        <v>335.63200000000001</v>
      </c>
      <c r="U1436">
        <v>6.6310000000000002</v>
      </c>
      <c r="V1436">
        <v>100</v>
      </c>
      <c r="W1436">
        <v>0.81599999999999995</v>
      </c>
      <c r="X1436">
        <v>1.286</v>
      </c>
      <c r="Y1436">
        <v>22.19</v>
      </c>
      <c r="Z1436">
        <v>22.5</v>
      </c>
      <c r="AA1436">
        <v>0.61899999999999999</v>
      </c>
      <c r="AB1436">
        <v>0</v>
      </c>
      <c r="AC1436" t="b">
        <v>1</v>
      </c>
      <c r="BM1436" t="s">
        <v>2887</v>
      </c>
      <c r="BN1436" t="s">
        <v>2887</v>
      </c>
      <c r="BO1436" t="s">
        <v>2888</v>
      </c>
      <c r="BT1436"/>
      <c r="BU1436"/>
      <c r="BX1436"/>
      <c r="BZ1436"/>
      <c r="CA1436"/>
      <c r="CB1436"/>
      <c r="CC1436"/>
      <c r="CD1436">
        <v>0</v>
      </c>
      <c r="CE1436"/>
      <c r="CF1436">
        <v>0</v>
      </c>
    </row>
    <row r="1437" spans="1:85" hidden="1" x14ac:dyDescent="0.35">
      <c r="A1437" t="s">
        <v>1589</v>
      </c>
      <c r="B1437" t="s">
        <v>4384</v>
      </c>
      <c r="C1437">
        <v>1897.0119999999999</v>
      </c>
      <c r="D1437">
        <v>48.436</v>
      </c>
      <c r="E1437">
        <v>168.18799999999999</v>
      </c>
      <c r="F1437">
        <v>59.985999999999997</v>
      </c>
      <c r="G1437" t="s">
        <v>2884</v>
      </c>
      <c r="I1437">
        <v>30</v>
      </c>
      <c r="J1437">
        <v>1897.0340000000001</v>
      </c>
      <c r="K1437" s="68">
        <v>194.69200000000001</v>
      </c>
      <c r="L1437">
        <v>0.748</v>
      </c>
      <c r="M1437">
        <v>1</v>
      </c>
      <c r="N1437" t="s">
        <v>4384</v>
      </c>
      <c r="O1437">
        <v>1.8129999999999999</v>
      </c>
      <c r="P1437">
        <v>0</v>
      </c>
      <c r="Q1437">
        <v>0</v>
      </c>
      <c r="R1437">
        <v>1897.0340000000001</v>
      </c>
      <c r="S1437">
        <v>0</v>
      </c>
      <c r="T1437">
        <v>194.69200000000001</v>
      </c>
      <c r="U1437">
        <v>0</v>
      </c>
      <c r="V1437">
        <v>0</v>
      </c>
      <c r="W1437">
        <v>0</v>
      </c>
      <c r="X1437">
        <v>0</v>
      </c>
      <c r="Y1437">
        <v>0</v>
      </c>
      <c r="Z1437">
        <v>0</v>
      </c>
      <c r="AA1437">
        <v>0</v>
      </c>
      <c r="AB1437">
        <v>0</v>
      </c>
      <c r="AC1437" t="b">
        <v>1</v>
      </c>
      <c r="AE1437">
        <v>0</v>
      </c>
      <c r="AF1437">
        <v>0</v>
      </c>
      <c r="AG1437">
        <v>0</v>
      </c>
      <c r="AH1437">
        <v>0</v>
      </c>
      <c r="AI1437">
        <v>0</v>
      </c>
      <c r="AJ1437">
        <v>0</v>
      </c>
      <c r="AK1437">
        <v>0</v>
      </c>
      <c r="AL1437">
        <v>0</v>
      </c>
      <c r="AM1437">
        <v>0</v>
      </c>
      <c r="AN1437">
        <v>0</v>
      </c>
      <c r="AO1437">
        <v>0</v>
      </c>
      <c r="AP1437">
        <v>0</v>
      </c>
      <c r="AQ1437">
        <v>0</v>
      </c>
      <c r="AR1437">
        <v>0</v>
      </c>
      <c r="AS1437">
        <v>0</v>
      </c>
      <c r="AT1437">
        <v>0</v>
      </c>
      <c r="AU1437">
        <v>0</v>
      </c>
      <c r="AV1437">
        <v>0</v>
      </c>
      <c r="AW1437">
        <v>0</v>
      </c>
      <c r="AX1437">
        <v>0</v>
      </c>
      <c r="AY1437" t="b">
        <v>0</v>
      </c>
      <c r="AZ1437">
        <v>0</v>
      </c>
      <c r="BI1437">
        <v>0</v>
      </c>
      <c r="BJ1437">
        <v>0</v>
      </c>
      <c r="BK1437">
        <v>0</v>
      </c>
      <c r="BM1437" t="s">
        <v>2905</v>
      </c>
      <c r="BN1437" t="s">
        <v>2887</v>
      </c>
      <c r="BO1437" t="s">
        <v>2888</v>
      </c>
      <c r="BT1437"/>
      <c r="BU1437"/>
      <c r="BX1437"/>
      <c r="BY1437" t="s">
        <v>2903</v>
      </c>
      <c r="BZ1437"/>
      <c r="CA1437"/>
      <c r="CB1437"/>
      <c r="CC1437"/>
      <c r="CD1437">
        <v>0</v>
      </c>
      <c r="CE1437"/>
      <c r="CF1437">
        <v>0</v>
      </c>
    </row>
    <row r="1438" spans="1:85" hidden="1" x14ac:dyDescent="0.35">
      <c r="A1438" t="s">
        <v>1590</v>
      </c>
      <c r="B1438" t="s">
        <v>4385</v>
      </c>
      <c r="C1438" s="51">
        <v>1900.06</v>
      </c>
      <c r="D1438">
        <v>13.416</v>
      </c>
      <c r="E1438" s="68">
        <v>77.477999999999994</v>
      </c>
      <c r="F1438">
        <v>8.0540000000000003</v>
      </c>
      <c r="G1438" t="s">
        <v>3339</v>
      </c>
      <c r="I1438">
        <v>278.76</v>
      </c>
      <c r="J1438">
        <v>1900.0640000000001</v>
      </c>
      <c r="K1438" s="73">
        <v>80.7</v>
      </c>
      <c r="L1438">
        <v>7</v>
      </c>
      <c r="M1438">
        <v>3</v>
      </c>
      <c r="N1438" s="51" t="s">
        <v>4385</v>
      </c>
      <c r="O1438">
        <v>1.861</v>
      </c>
      <c r="P1438">
        <v>10</v>
      </c>
      <c r="Q1438">
        <v>13.416</v>
      </c>
      <c r="R1438">
        <v>1900.0609999999999</v>
      </c>
      <c r="S1438">
        <v>10.733000000000001</v>
      </c>
      <c r="T1438">
        <v>78.123000000000005</v>
      </c>
      <c r="U1438">
        <v>6.4429999999999996</v>
      </c>
      <c r="V1438">
        <v>100</v>
      </c>
      <c r="W1438">
        <v>0.93899999999999995</v>
      </c>
      <c r="X1438">
        <v>1.355</v>
      </c>
      <c r="Y1438">
        <v>22.475000000000001</v>
      </c>
      <c r="Z1438">
        <v>22.135999999999999</v>
      </c>
      <c r="AA1438">
        <v>0.61099999999999999</v>
      </c>
      <c r="AB1438">
        <v>0</v>
      </c>
      <c r="AC1438" t="b">
        <v>1</v>
      </c>
      <c r="AI1438">
        <v>1900.059</v>
      </c>
      <c r="AJ1438">
        <v>78.608999999999995</v>
      </c>
      <c r="AK1438">
        <v>1900.0640000000001</v>
      </c>
      <c r="AL1438">
        <v>80.866</v>
      </c>
      <c r="AM1438">
        <v>4.516</v>
      </c>
      <c r="AN1438">
        <v>9.01</v>
      </c>
      <c r="AO1438">
        <v>15.26</v>
      </c>
      <c r="AP1438">
        <v>1.0169999999999999</v>
      </c>
      <c r="AQ1438">
        <v>22.21</v>
      </c>
      <c r="AR1438">
        <v>11.983000000000001</v>
      </c>
      <c r="AS1438">
        <v>20.547999999999998</v>
      </c>
      <c r="AT1438">
        <v>3.0000000000000001E-3</v>
      </c>
      <c r="AU1438">
        <v>0.378</v>
      </c>
      <c r="AV1438">
        <v>0.191</v>
      </c>
      <c r="AW1438">
        <v>0</v>
      </c>
      <c r="AX1438">
        <v>1187364</v>
      </c>
      <c r="AY1438" t="b">
        <v>1</v>
      </c>
      <c r="AZ1438">
        <v>278.92599999999999</v>
      </c>
      <c r="BI1438">
        <v>10.733000000000001</v>
      </c>
      <c r="BJ1438">
        <v>6.4429999999999996</v>
      </c>
      <c r="BK1438">
        <v>1.329</v>
      </c>
      <c r="BM1438" t="s">
        <v>144</v>
      </c>
      <c r="BN1438" t="s">
        <v>144</v>
      </c>
      <c r="BO1438" t="s">
        <v>3341</v>
      </c>
      <c r="BQ1438">
        <v>1</v>
      </c>
      <c r="BT1438" t="s">
        <v>3293</v>
      </c>
      <c r="BU1438"/>
      <c r="BZ1438"/>
      <c r="CA1438"/>
      <c r="CB1438">
        <v>15.26</v>
      </c>
      <c r="CC1438">
        <v>15.26</v>
      </c>
      <c r="CD1438">
        <v>2.1000000000000001E-2</v>
      </c>
      <c r="CE1438">
        <v>4.7E-2</v>
      </c>
      <c r="CF1438">
        <v>0.71199999999999997</v>
      </c>
      <c r="CG1438" t="b">
        <f t="shared" ref="CG1438:CG1439" si="23">IF(CE1438*100&lt;CC1438,TRUE,FALSE)</f>
        <v>1</v>
      </c>
    </row>
    <row r="1439" spans="1:85" hidden="1" x14ac:dyDescent="0.35">
      <c r="A1439" t="s">
        <v>1591</v>
      </c>
      <c r="B1439" t="s">
        <v>4386</v>
      </c>
      <c r="C1439" s="51">
        <v>1911.6210000000001</v>
      </c>
      <c r="D1439">
        <v>12.031000000000001</v>
      </c>
      <c r="E1439" s="68">
        <v>72.539000000000001</v>
      </c>
      <c r="F1439">
        <v>6.2949999999999999</v>
      </c>
      <c r="G1439" t="s">
        <v>3339</v>
      </c>
      <c r="I1439">
        <v>283.70999999999998</v>
      </c>
      <c r="J1439">
        <v>1911.626</v>
      </c>
      <c r="K1439" s="73">
        <v>77.260000000000005</v>
      </c>
      <c r="L1439">
        <v>6</v>
      </c>
      <c r="M1439">
        <v>1</v>
      </c>
      <c r="N1439" s="51" t="s">
        <v>4386</v>
      </c>
      <c r="O1439">
        <v>1.8140000000000001</v>
      </c>
      <c r="P1439">
        <v>10</v>
      </c>
      <c r="Q1439">
        <v>12.031000000000001</v>
      </c>
      <c r="R1439">
        <v>1911.6220000000001</v>
      </c>
      <c r="S1439">
        <v>9.625</v>
      </c>
      <c r="T1439">
        <v>73.483000000000004</v>
      </c>
      <c r="U1439">
        <v>5.0359999999999996</v>
      </c>
      <c r="V1439">
        <v>100</v>
      </c>
      <c r="W1439">
        <v>1.081</v>
      </c>
      <c r="X1439">
        <v>1.2450000000000001</v>
      </c>
      <c r="Y1439">
        <v>22.375</v>
      </c>
      <c r="Z1439">
        <v>22.6</v>
      </c>
      <c r="AA1439">
        <v>0.62</v>
      </c>
      <c r="AB1439">
        <v>0</v>
      </c>
      <c r="AC1439" t="b">
        <v>1</v>
      </c>
      <c r="AI1439">
        <v>1911.6189999999999</v>
      </c>
      <c r="AJ1439">
        <v>74.134</v>
      </c>
      <c r="AK1439">
        <v>1911.625</v>
      </c>
      <c r="AL1439">
        <v>76.256</v>
      </c>
      <c r="AM1439">
        <v>4.2430000000000003</v>
      </c>
      <c r="AN1439">
        <v>12.32</v>
      </c>
      <c r="AO1439">
        <v>13.73</v>
      </c>
      <c r="AP1439">
        <v>0.85199999999999998</v>
      </c>
      <c r="AQ1439">
        <v>22.712</v>
      </c>
      <c r="AR1439">
        <v>5.0060000000000002</v>
      </c>
      <c r="AS1439">
        <v>2.089</v>
      </c>
      <c r="AT1439">
        <v>6.0000000000000001E-3</v>
      </c>
      <c r="AU1439">
        <v>0.39200000000000002</v>
      </c>
      <c r="AV1439">
        <v>0.34699999999999998</v>
      </c>
      <c r="AW1439">
        <v>0</v>
      </c>
      <c r="AX1439">
        <v>1190737</v>
      </c>
      <c r="AY1439" t="b">
        <v>1</v>
      </c>
      <c r="AZ1439">
        <v>282.70699999999999</v>
      </c>
      <c r="BA1439">
        <v>1911.6210000000001</v>
      </c>
      <c r="BB1439">
        <v>12.031000000000001</v>
      </c>
      <c r="BC1439">
        <v>72.539000000000001</v>
      </c>
      <c r="BD1439">
        <v>6.2949999999999999</v>
      </c>
      <c r="BE1439">
        <v>1911.626</v>
      </c>
      <c r="BF1439">
        <v>77.260000000000005</v>
      </c>
      <c r="BG1439">
        <v>8</v>
      </c>
      <c r="BH1439">
        <v>3</v>
      </c>
      <c r="BI1439">
        <v>9.625</v>
      </c>
      <c r="BJ1439">
        <v>5.0359999999999996</v>
      </c>
      <c r="BK1439">
        <v>1.3149999999999999</v>
      </c>
      <c r="BM1439" t="e">
        <v>#NAME?</v>
      </c>
      <c r="BN1439" t="e">
        <v>#NAME?</v>
      </c>
      <c r="BO1439" t="s">
        <v>3217</v>
      </c>
      <c r="BQ1439">
        <v>1</v>
      </c>
      <c r="BT1439" t="s">
        <v>3293</v>
      </c>
      <c r="BU1439"/>
      <c r="BV1439" t="s">
        <v>3684</v>
      </c>
      <c r="BX1439" s="51" t="s">
        <v>4387</v>
      </c>
      <c r="BZ1439"/>
      <c r="CA1439"/>
      <c r="CB1439">
        <v>13.73</v>
      </c>
      <c r="CC1439">
        <v>13.73</v>
      </c>
      <c r="CD1439">
        <v>1E-3</v>
      </c>
      <c r="CE1439">
        <v>1E-3</v>
      </c>
      <c r="CF1439">
        <v>0.70299999999999996</v>
      </c>
      <c r="CG1439" t="b">
        <f t="shared" si="23"/>
        <v>1</v>
      </c>
    </row>
    <row r="1440" spans="1:85" hidden="1" x14ac:dyDescent="0.35">
      <c r="A1440" t="s">
        <v>1592</v>
      </c>
      <c r="B1440" t="s">
        <v>4388</v>
      </c>
      <c r="C1440">
        <v>1912.8579999999999</v>
      </c>
      <c r="D1440">
        <v>38.100999999999999</v>
      </c>
      <c r="E1440">
        <v>126.164</v>
      </c>
      <c r="F1440">
        <v>17.117999999999999</v>
      </c>
      <c r="G1440" t="s">
        <v>2884</v>
      </c>
      <c r="I1440">
        <v>346.19</v>
      </c>
      <c r="J1440">
        <v>1912.883</v>
      </c>
      <c r="K1440" s="68">
        <v>138.66</v>
      </c>
      <c r="L1440">
        <v>6</v>
      </c>
      <c r="M1440">
        <v>3</v>
      </c>
      <c r="N1440" t="s">
        <v>4388</v>
      </c>
      <c r="O1440">
        <v>1.8380000000000001</v>
      </c>
      <c r="P1440">
        <v>10</v>
      </c>
      <c r="Q1440">
        <v>38.100999999999999</v>
      </c>
      <c r="R1440">
        <v>1912.8630000000001</v>
      </c>
      <c r="S1440">
        <v>30.48</v>
      </c>
      <c r="T1440">
        <v>128.66300000000001</v>
      </c>
      <c r="U1440">
        <v>13.695</v>
      </c>
      <c r="V1440">
        <v>100</v>
      </c>
      <c r="W1440">
        <v>1.0149999999999999</v>
      </c>
      <c r="X1440">
        <v>1.95</v>
      </c>
      <c r="Y1440">
        <v>22.45</v>
      </c>
      <c r="Z1440">
        <v>22.6</v>
      </c>
      <c r="AA1440">
        <v>0.62</v>
      </c>
      <c r="AB1440">
        <v>0</v>
      </c>
      <c r="AC1440" t="b">
        <v>1</v>
      </c>
      <c r="BM1440" t="s">
        <v>2887</v>
      </c>
      <c r="BN1440" t="s">
        <v>2887</v>
      </c>
      <c r="BO1440" t="s">
        <v>2888</v>
      </c>
      <c r="BT1440"/>
      <c r="BU1440"/>
      <c r="BX1440"/>
      <c r="BZ1440"/>
      <c r="CA1440"/>
      <c r="CB1440"/>
      <c r="CC1440"/>
      <c r="CD1440">
        <v>0</v>
      </c>
      <c r="CE1440"/>
      <c r="CF1440">
        <v>0</v>
      </c>
    </row>
    <row r="1441" spans="1:85" hidden="1" x14ac:dyDescent="0.35">
      <c r="A1441" t="s">
        <v>1593</v>
      </c>
      <c r="B1441" t="s">
        <v>4389</v>
      </c>
      <c r="C1441">
        <v>1912.9179999999999</v>
      </c>
      <c r="D1441">
        <v>19.731000000000002</v>
      </c>
      <c r="E1441">
        <v>5.5720000000000001</v>
      </c>
      <c r="F1441">
        <v>6.2949999999999999</v>
      </c>
      <c r="G1441" t="s">
        <v>2884</v>
      </c>
      <c r="I1441">
        <v>216.29</v>
      </c>
      <c r="J1441">
        <v>1912.924</v>
      </c>
      <c r="K1441" s="68">
        <v>8.7200000000000006</v>
      </c>
      <c r="L1441">
        <v>7</v>
      </c>
      <c r="M1441">
        <v>3</v>
      </c>
      <c r="N1441" t="s">
        <v>4389</v>
      </c>
      <c r="O1441">
        <v>1.792</v>
      </c>
      <c r="P1441">
        <v>10</v>
      </c>
      <c r="Q1441">
        <v>19.731000000000002</v>
      </c>
      <c r="R1441">
        <v>1912.9190000000001</v>
      </c>
      <c r="S1441">
        <v>15.785</v>
      </c>
      <c r="T1441">
        <v>6.202</v>
      </c>
      <c r="U1441">
        <v>5.0359999999999996</v>
      </c>
      <c r="V1441">
        <v>100</v>
      </c>
      <c r="W1441">
        <v>0.67300000000000004</v>
      </c>
      <c r="X1441">
        <v>1.353</v>
      </c>
      <c r="Y1441">
        <v>21.885000000000002</v>
      </c>
      <c r="Z1441">
        <v>22.6</v>
      </c>
      <c r="AA1441">
        <v>0.62</v>
      </c>
      <c r="AB1441">
        <v>0</v>
      </c>
      <c r="AC1441" t="b">
        <v>1</v>
      </c>
      <c r="BM1441" t="s">
        <v>2887</v>
      </c>
      <c r="BN1441" t="s">
        <v>2887</v>
      </c>
      <c r="BO1441" t="s">
        <v>2888</v>
      </c>
      <c r="BT1441"/>
      <c r="BU1441"/>
      <c r="BX1441"/>
      <c r="BZ1441"/>
      <c r="CA1441"/>
      <c r="CB1441"/>
      <c r="CC1441"/>
      <c r="CD1441">
        <v>0</v>
      </c>
      <c r="CE1441"/>
      <c r="CF1441">
        <v>0</v>
      </c>
    </row>
    <row r="1442" spans="1:85" hidden="1" x14ac:dyDescent="0.35">
      <c r="A1442" t="s">
        <v>1594</v>
      </c>
      <c r="B1442" t="s">
        <v>4390</v>
      </c>
      <c r="C1442">
        <v>1912.9169999999999</v>
      </c>
      <c r="D1442">
        <v>24.413</v>
      </c>
      <c r="E1442">
        <v>307.16500000000002</v>
      </c>
      <c r="F1442">
        <v>14.045</v>
      </c>
      <c r="G1442" t="s">
        <v>2884</v>
      </c>
      <c r="I1442">
        <v>156.29</v>
      </c>
      <c r="J1442">
        <v>1912.9259999999999</v>
      </c>
      <c r="K1442" s="68">
        <v>308.72000000000003</v>
      </c>
      <c r="L1442">
        <v>5</v>
      </c>
      <c r="M1442">
        <v>3</v>
      </c>
      <c r="N1442" t="s">
        <v>4390</v>
      </c>
      <c r="O1442">
        <v>1.7869999999999999</v>
      </c>
      <c r="P1442">
        <v>10</v>
      </c>
      <c r="Q1442">
        <v>24.413</v>
      </c>
      <c r="R1442">
        <v>1912.9179999999999</v>
      </c>
      <c r="S1442">
        <v>19.530999999999999</v>
      </c>
      <c r="T1442">
        <v>307.476</v>
      </c>
      <c r="U1442">
        <v>11.236000000000001</v>
      </c>
      <c r="V1442">
        <v>100</v>
      </c>
      <c r="W1442">
        <v>1.145</v>
      </c>
      <c r="X1442">
        <v>1.8109999999999999</v>
      </c>
      <c r="Y1442">
        <v>22.57</v>
      </c>
      <c r="Z1442">
        <v>22.6</v>
      </c>
      <c r="AA1442">
        <v>0.62</v>
      </c>
      <c r="AB1442">
        <v>0</v>
      </c>
      <c r="AC1442" t="b">
        <v>1</v>
      </c>
      <c r="BM1442" t="s">
        <v>3356</v>
      </c>
      <c r="BN1442" t="s">
        <v>3288</v>
      </c>
      <c r="BO1442" t="s">
        <v>2888</v>
      </c>
      <c r="BT1442"/>
      <c r="BU1442"/>
      <c r="BX1442"/>
      <c r="BZ1442"/>
      <c r="CA1442"/>
      <c r="CB1442"/>
      <c r="CC1442"/>
      <c r="CD1442">
        <v>0</v>
      </c>
      <c r="CE1442"/>
      <c r="CF1442">
        <v>0</v>
      </c>
    </row>
    <row r="1443" spans="1:85" hidden="1" x14ac:dyDescent="0.35">
      <c r="A1443" t="s">
        <v>1595</v>
      </c>
      <c r="B1443" t="s">
        <v>4391</v>
      </c>
      <c r="C1443">
        <v>1912.9190000000001</v>
      </c>
      <c r="D1443">
        <v>19.738</v>
      </c>
      <c r="E1443">
        <v>347.44600000000003</v>
      </c>
      <c r="F1443">
        <v>15.458</v>
      </c>
      <c r="G1443" t="s">
        <v>2884</v>
      </c>
      <c r="I1443">
        <v>206.19</v>
      </c>
      <c r="J1443">
        <v>1912.93</v>
      </c>
      <c r="K1443" s="68">
        <v>358.62</v>
      </c>
      <c r="L1443">
        <v>6</v>
      </c>
      <c r="M1443">
        <v>3</v>
      </c>
      <c r="N1443" t="s">
        <v>4391</v>
      </c>
      <c r="O1443">
        <v>1.7769999999999999</v>
      </c>
      <c r="P1443">
        <v>10</v>
      </c>
      <c r="Q1443">
        <v>19.738</v>
      </c>
      <c r="R1443">
        <v>1912.921</v>
      </c>
      <c r="S1443">
        <v>15.79</v>
      </c>
      <c r="T1443">
        <v>349.68099999999998</v>
      </c>
      <c r="U1443">
        <v>12.367000000000001</v>
      </c>
      <c r="V1443">
        <v>100</v>
      </c>
      <c r="W1443">
        <v>1.4319999999999999</v>
      </c>
      <c r="X1443">
        <v>2.2759999999999998</v>
      </c>
      <c r="Y1443">
        <v>21.13</v>
      </c>
      <c r="Z1443">
        <v>22.6</v>
      </c>
      <c r="AA1443">
        <v>0.62</v>
      </c>
      <c r="AB1443">
        <v>0</v>
      </c>
      <c r="AC1443" t="b">
        <v>1</v>
      </c>
      <c r="BM1443" t="s">
        <v>2905</v>
      </c>
      <c r="BN1443" t="s">
        <v>2887</v>
      </c>
      <c r="BO1443" t="s">
        <v>2888</v>
      </c>
      <c r="BT1443"/>
      <c r="BU1443"/>
      <c r="BX1443"/>
      <c r="BZ1443"/>
      <c r="CA1443"/>
      <c r="CB1443"/>
      <c r="CC1443"/>
      <c r="CD1443">
        <v>0</v>
      </c>
      <c r="CE1443"/>
      <c r="CF1443">
        <v>0</v>
      </c>
    </row>
    <row r="1444" spans="1:85" hidden="1" x14ac:dyDescent="0.35">
      <c r="A1444" t="s">
        <v>1596</v>
      </c>
      <c r="B1444" t="s">
        <v>4392</v>
      </c>
      <c r="C1444" s="51">
        <v>1921.518</v>
      </c>
      <c r="D1444">
        <v>23.763000000000002</v>
      </c>
      <c r="E1444" s="68">
        <v>351.71</v>
      </c>
      <c r="F1444">
        <v>14.278</v>
      </c>
      <c r="G1444" t="s">
        <v>3339</v>
      </c>
      <c r="I1444">
        <v>213.81</v>
      </c>
      <c r="J1444">
        <v>1921.53</v>
      </c>
      <c r="K1444" s="73">
        <v>0.54</v>
      </c>
      <c r="L1444">
        <v>7</v>
      </c>
      <c r="M1444">
        <v>3</v>
      </c>
      <c r="N1444" s="51" t="s">
        <v>4392</v>
      </c>
      <c r="O1444">
        <v>1.8260000000000001</v>
      </c>
      <c r="P1444">
        <v>10</v>
      </c>
      <c r="Q1444">
        <v>23.763000000000002</v>
      </c>
      <c r="R1444">
        <v>1921.521</v>
      </c>
      <c r="S1444">
        <v>19.010000000000002</v>
      </c>
      <c r="T1444">
        <v>353.476</v>
      </c>
      <c r="U1444">
        <v>11.422000000000001</v>
      </c>
      <c r="V1444">
        <v>100</v>
      </c>
      <c r="W1444">
        <v>1.2030000000000001</v>
      </c>
      <c r="X1444">
        <v>2.5</v>
      </c>
      <c r="Y1444">
        <v>21.452999999999999</v>
      </c>
      <c r="Z1444">
        <v>22.420999999999999</v>
      </c>
      <c r="AA1444">
        <v>0.61699999999999999</v>
      </c>
      <c r="AB1444">
        <v>0</v>
      </c>
      <c r="AC1444" t="b">
        <v>1</v>
      </c>
      <c r="AI1444">
        <v>1921.5129999999999</v>
      </c>
      <c r="AJ1444">
        <v>355.678</v>
      </c>
      <c r="AK1444">
        <v>1921.528</v>
      </c>
      <c r="AL1444">
        <v>359.709</v>
      </c>
      <c r="AM1444">
        <v>8.0619999999999994</v>
      </c>
      <c r="AN1444">
        <v>31.7</v>
      </c>
      <c r="AO1444">
        <v>15.84</v>
      </c>
      <c r="AP1444">
        <v>2.1930000000000001</v>
      </c>
      <c r="AQ1444">
        <v>22.484000000000002</v>
      </c>
      <c r="AR1444">
        <v>1.4370000000000001</v>
      </c>
      <c r="AS1444">
        <v>29.417000000000002</v>
      </c>
      <c r="AT1444">
        <v>0</v>
      </c>
      <c r="AU1444">
        <v>0.35399999999999998</v>
      </c>
      <c r="AV1444">
        <v>0.84099999999999997</v>
      </c>
      <c r="AW1444">
        <v>0</v>
      </c>
      <c r="AX1444">
        <v>1194110</v>
      </c>
      <c r="AY1444" t="b">
        <v>1</v>
      </c>
      <c r="AZ1444">
        <v>212.976</v>
      </c>
      <c r="BA1444">
        <v>1921.518</v>
      </c>
      <c r="BB1444">
        <v>23.763000000000002</v>
      </c>
      <c r="BC1444">
        <v>351.71</v>
      </c>
      <c r="BD1444">
        <v>14.278</v>
      </c>
      <c r="BE1444">
        <v>1921.53</v>
      </c>
      <c r="BF1444">
        <v>0.54</v>
      </c>
      <c r="BG1444">
        <v>6</v>
      </c>
      <c r="BH1444">
        <v>3</v>
      </c>
      <c r="BI1444">
        <v>19.010000000000002</v>
      </c>
      <c r="BJ1444">
        <v>11.422000000000001</v>
      </c>
      <c r="BK1444">
        <v>2.302</v>
      </c>
      <c r="BM1444" t="s">
        <v>144</v>
      </c>
      <c r="BN1444" t="s">
        <v>144</v>
      </c>
      <c r="BO1444" t="s">
        <v>3341</v>
      </c>
      <c r="BQ1444">
        <v>1</v>
      </c>
      <c r="BT1444" t="s">
        <v>3293</v>
      </c>
      <c r="BU1444"/>
      <c r="BZ1444"/>
      <c r="CA1444"/>
      <c r="CB1444">
        <v>15.84</v>
      </c>
      <c r="CC1444">
        <v>15.84</v>
      </c>
      <c r="CD1444">
        <v>4.0000000000000001E-3</v>
      </c>
      <c r="CE1444">
        <v>8.0000000000000002E-3</v>
      </c>
      <c r="CF1444">
        <v>0.89</v>
      </c>
      <c r="CG1444" t="b">
        <f t="shared" ref="CG1444:CG1445" si="24">IF(CE1444*100&lt;CC1444,TRUE,FALSE)</f>
        <v>1</v>
      </c>
    </row>
    <row r="1445" spans="1:85" hidden="1" x14ac:dyDescent="0.35">
      <c r="A1445" t="s">
        <v>1597</v>
      </c>
      <c r="B1445" t="s">
        <v>4393</v>
      </c>
      <c r="C1445" s="51">
        <v>1930.9449999999999</v>
      </c>
      <c r="D1445">
        <v>8</v>
      </c>
      <c r="E1445" s="68">
        <v>57.293999999999997</v>
      </c>
      <c r="F1445">
        <v>6.2949999999999999</v>
      </c>
      <c r="G1445" t="s">
        <v>3710</v>
      </c>
      <c r="I1445">
        <v>278.76</v>
      </c>
      <c r="J1445">
        <v>1930.9480000000001</v>
      </c>
      <c r="K1445" s="73">
        <v>59.75</v>
      </c>
      <c r="L1445">
        <v>7</v>
      </c>
      <c r="M1445">
        <v>0</v>
      </c>
      <c r="N1445" s="51" t="s">
        <v>4393</v>
      </c>
      <c r="O1445">
        <v>1.857</v>
      </c>
      <c r="P1445">
        <v>10</v>
      </c>
      <c r="Q1445">
        <v>8</v>
      </c>
      <c r="R1445">
        <v>1930.9459999999999</v>
      </c>
      <c r="S1445">
        <v>6</v>
      </c>
      <c r="T1445">
        <v>57.784999999999997</v>
      </c>
      <c r="U1445">
        <v>5.0359999999999996</v>
      </c>
      <c r="V1445">
        <v>100</v>
      </c>
      <c r="W1445">
        <v>0.83199999999999996</v>
      </c>
      <c r="X1445">
        <v>1.288</v>
      </c>
      <c r="Y1445">
        <v>22.7</v>
      </c>
      <c r="Z1445">
        <v>22.56</v>
      </c>
      <c r="AA1445">
        <v>0.62</v>
      </c>
      <c r="AB1445">
        <v>0</v>
      </c>
      <c r="AC1445" t="b">
        <v>1</v>
      </c>
      <c r="AI1445">
        <v>1930.944</v>
      </c>
      <c r="AJ1445">
        <v>58.575000000000003</v>
      </c>
      <c r="AK1445">
        <v>1930.9480000000001</v>
      </c>
      <c r="AL1445">
        <v>59.92</v>
      </c>
      <c r="AM1445">
        <v>2.69</v>
      </c>
      <c r="AN1445">
        <v>6.59</v>
      </c>
      <c r="AO1445">
        <v>12.84</v>
      </c>
      <c r="AP1445">
        <v>0.69699999999999995</v>
      </c>
      <c r="AQ1445">
        <v>22.585999999999999</v>
      </c>
      <c r="AR1445">
        <v>3.883</v>
      </c>
      <c r="AS1445">
        <v>11.677</v>
      </c>
      <c r="AT1445">
        <v>4.0000000000000001E-3</v>
      </c>
      <c r="AU1445">
        <v>0.52700000000000002</v>
      </c>
      <c r="AV1445">
        <v>0.22800000000000001</v>
      </c>
      <c r="AW1445">
        <v>0</v>
      </c>
      <c r="AX1445">
        <v>1197483</v>
      </c>
      <c r="AY1445" t="b">
        <v>1</v>
      </c>
      <c r="AZ1445">
        <v>278.92599999999999</v>
      </c>
      <c r="BA1445">
        <v>1930.9449999999999</v>
      </c>
      <c r="BB1445">
        <v>8</v>
      </c>
      <c r="BC1445">
        <v>57.293999999999997</v>
      </c>
      <c r="BD1445">
        <v>6.2949999999999999</v>
      </c>
      <c r="BE1445">
        <v>1930.9480000000001</v>
      </c>
      <c r="BF1445">
        <v>59.75</v>
      </c>
      <c r="BG1445">
        <v>8</v>
      </c>
      <c r="BH1445">
        <v>3</v>
      </c>
      <c r="BI1445">
        <v>6</v>
      </c>
      <c r="BJ1445">
        <v>5.0359999999999996</v>
      </c>
      <c r="BK1445">
        <v>1.2909999999999999</v>
      </c>
      <c r="BM1445" t="s">
        <v>3712</v>
      </c>
      <c r="BN1445" t="s">
        <v>3712</v>
      </c>
      <c r="BO1445" t="s">
        <v>3217</v>
      </c>
      <c r="BQ1445" t="s">
        <v>4394</v>
      </c>
      <c r="BR1445" t="s">
        <v>4395</v>
      </c>
      <c r="BT1445" t="s">
        <v>3293</v>
      </c>
      <c r="BU1445"/>
      <c r="BZ1445" t="s">
        <v>4394</v>
      </c>
      <c r="CA1445"/>
      <c r="CB1445">
        <v>12.84</v>
      </c>
      <c r="CC1445">
        <v>12.84</v>
      </c>
      <c r="CD1445">
        <v>3.2000000000000001E-2</v>
      </c>
      <c r="CE1445">
        <v>5.8999999999999997E-2</v>
      </c>
      <c r="CF1445">
        <v>0.45300000000000001</v>
      </c>
      <c r="CG1445" t="b">
        <f t="shared" si="24"/>
        <v>1</v>
      </c>
    </row>
    <row r="1446" spans="1:85" hidden="1" x14ac:dyDescent="0.35">
      <c r="A1446" t="s">
        <v>1598</v>
      </c>
      <c r="B1446" t="s">
        <v>4396</v>
      </c>
      <c r="C1446">
        <v>1932.9010000000001</v>
      </c>
      <c r="D1446">
        <v>55.61</v>
      </c>
      <c r="E1446">
        <v>322.93900000000002</v>
      </c>
      <c r="F1446">
        <v>76.224999999999994</v>
      </c>
      <c r="G1446" t="s">
        <v>2884</v>
      </c>
      <c r="I1446">
        <v>225</v>
      </c>
      <c r="J1446">
        <v>1932.9269999999999</v>
      </c>
      <c r="K1446" s="68">
        <v>4.8929999999999998</v>
      </c>
      <c r="L1446">
        <v>0.73299999999999998</v>
      </c>
      <c r="M1446">
        <v>1</v>
      </c>
      <c r="N1446" t="s">
        <v>4396</v>
      </c>
      <c r="O1446">
        <v>1.7509999999999999</v>
      </c>
      <c r="P1446">
        <v>0</v>
      </c>
      <c r="Q1446">
        <v>0</v>
      </c>
      <c r="R1446">
        <v>1932.9269999999999</v>
      </c>
      <c r="S1446">
        <v>0</v>
      </c>
      <c r="T1446">
        <v>4.8929999999999998</v>
      </c>
      <c r="U1446">
        <v>0</v>
      </c>
      <c r="V1446">
        <v>0</v>
      </c>
      <c r="W1446">
        <v>0</v>
      </c>
      <c r="X1446">
        <v>0</v>
      </c>
      <c r="Y1446">
        <v>0</v>
      </c>
      <c r="Z1446">
        <v>0</v>
      </c>
      <c r="AA1446">
        <v>0</v>
      </c>
      <c r="AB1446">
        <v>0</v>
      </c>
      <c r="AC1446" t="b">
        <v>1</v>
      </c>
      <c r="AE1446">
        <v>0</v>
      </c>
      <c r="AF1446">
        <v>0</v>
      </c>
      <c r="AG1446">
        <v>0</v>
      </c>
      <c r="AH1446">
        <v>0</v>
      </c>
      <c r="AI1446">
        <v>0</v>
      </c>
      <c r="AJ1446">
        <v>0</v>
      </c>
      <c r="AK1446">
        <v>0</v>
      </c>
      <c r="AL1446">
        <v>0</v>
      </c>
      <c r="AM1446">
        <v>0</v>
      </c>
      <c r="AN1446">
        <v>0</v>
      </c>
      <c r="AO1446">
        <v>0</v>
      </c>
      <c r="AP1446">
        <v>0</v>
      </c>
      <c r="AQ1446">
        <v>0</v>
      </c>
      <c r="AR1446">
        <v>0</v>
      </c>
      <c r="AS1446">
        <v>0</v>
      </c>
      <c r="AT1446">
        <v>0</v>
      </c>
      <c r="AU1446">
        <v>0</v>
      </c>
      <c r="AV1446">
        <v>0</v>
      </c>
      <c r="AW1446">
        <v>0</v>
      </c>
      <c r="AX1446">
        <v>0</v>
      </c>
      <c r="AY1446" t="b">
        <v>0</v>
      </c>
      <c r="AZ1446">
        <v>0</v>
      </c>
      <c r="BI1446">
        <v>0</v>
      </c>
      <c r="BJ1446">
        <v>0</v>
      </c>
      <c r="BK1446">
        <v>0</v>
      </c>
      <c r="BM1446" t="s">
        <v>2905</v>
      </c>
      <c r="BN1446" t="s">
        <v>3288</v>
      </c>
      <c r="BO1446" t="s">
        <v>2888</v>
      </c>
      <c r="BT1446"/>
      <c r="BU1446"/>
      <c r="BX1446"/>
      <c r="BY1446" t="s">
        <v>2903</v>
      </c>
      <c r="BZ1446"/>
      <c r="CA1446"/>
      <c r="CB1446"/>
      <c r="CC1446"/>
      <c r="CD1446">
        <v>0</v>
      </c>
      <c r="CE1446"/>
      <c r="CF1446">
        <v>0</v>
      </c>
    </row>
    <row r="1447" spans="1:85" hidden="1" x14ac:dyDescent="0.35">
      <c r="A1447" t="s">
        <v>1599</v>
      </c>
      <c r="B1447" t="s">
        <v>4397</v>
      </c>
      <c r="C1447">
        <v>1932.9190000000001</v>
      </c>
      <c r="D1447">
        <v>26.625</v>
      </c>
      <c r="E1447">
        <v>333.03199999999998</v>
      </c>
      <c r="F1447">
        <v>6.2949999999999999</v>
      </c>
      <c r="G1447" t="s">
        <v>2884</v>
      </c>
      <c r="I1447">
        <v>196.29</v>
      </c>
      <c r="J1447">
        <v>1932.932</v>
      </c>
      <c r="K1447" s="68">
        <v>336.18</v>
      </c>
      <c r="L1447">
        <v>10</v>
      </c>
      <c r="M1447">
        <v>3</v>
      </c>
      <c r="N1447" t="s">
        <v>4397</v>
      </c>
      <c r="O1447">
        <v>1.7709999999999999</v>
      </c>
      <c r="P1447">
        <v>10</v>
      </c>
      <c r="Q1447">
        <v>26.625</v>
      </c>
      <c r="R1447">
        <v>1932.921</v>
      </c>
      <c r="S1447">
        <v>21.3</v>
      </c>
      <c r="T1447">
        <v>333.66199999999998</v>
      </c>
      <c r="U1447">
        <v>5.0359999999999996</v>
      </c>
      <c r="V1447">
        <v>100</v>
      </c>
      <c r="W1447">
        <v>0.54400000000000004</v>
      </c>
      <c r="X1447">
        <v>1.694</v>
      </c>
      <c r="Y1447">
        <v>21.934999999999999</v>
      </c>
      <c r="Z1447">
        <v>22.51</v>
      </c>
      <c r="AA1447">
        <v>0.61899999999999999</v>
      </c>
      <c r="AB1447">
        <v>0</v>
      </c>
      <c r="AC1447" t="b">
        <v>1</v>
      </c>
      <c r="BM1447" t="s">
        <v>3356</v>
      </c>
      <c r="BN1447" t="s">
        <v>3288</v>
      </c>
      <c r="BO1447" t="s">
        <v>2888</v>
      </c>
      <c r="BT1447"/>
      <c r="BU1447"/>
      <c r="BX1447"/>
      <c r="BZ1447"/>
      <c r="CA1447"/>
      <c r="CB1447"/>
      <c r="CC1447"/>
      <c r="CD1447">
        <v>0</v>
      </c>
      <c r="CE1447"/>
      <c r="CF1447">
        <v>0</v>
      </c>
    </row>
    <row r="1448" spans="1:85" hidden="1" x14ac:dyDescent="0.35">
      <c r="A1448" t="s">
        <v>1600</v>
      </c>
      <c r="B1448" t="s">
        <v>4398</v>
      </c>
      <c r="C1448">
        <v>1947.6759999999999</v>
      </c>
      <c r="D1448">
        <v>9.58</v>
      </c>
      <c r="E1448">
        <v>83.19</v>
      </c>
      <c r="F1448">
        <v>6.2949999999999999</v>
      </c>
      <c r="G1448" t="s">
        <v>2884</v>
      </c>
      <c r="I1448">
        <v>318.76</v>
      </c>
      <c r="J1448">
        <v>1947.682</v>
      </c>
      <c r="K1448" s="68">
        <v>86.96</v>
      </c>
      <c r="L1448">
        <v>8</v>
      </c>
      <c r="M1448">
        <v>3</v>
      </c>
      <c r="N1448" t="s">
        <v>4398</v>
      </c>
      <c r="O1448">
        <v>1.8460000000000001</v>
      </c>
      <c r="P1448">
        <v>10</v>
      </c>
      <c r="Q1448">
        <v>9.58</v>
      </c>
      <c r="R1448">
        <v>1947.6769999999999</v>
      </c>
      <c r="S1448">
        <v>7.58</v>
      </c>
      <c r="T1448">
        <v>83.944000000000003</v>
      </c>
      <c r="U1448">
        <v>5.0359999999999996</v>
      </c>
      <c r="V1448">
        <v>100</v>
      </c>
      <c r="W1448">
        <v>0.83399999999999996</v>
      </c>
      <c r="X1448">
        <v>1.3149999999999999</v>
      </c>
      <c r="Y1448">
        <v>22.375</v>
      </c>
      <c r="Z1448">
        <v>22.41</v>
      </c>
      <c r="AA1448">
        <v>0.61699999999999999</v>
      </c>
      <c r="AB1448">
        <v>0</v>
      </c>
      <c r="AC1448" t="b">
        <v>1</v>
      </c>
      <c r="BM1448" t="s">
        <v>2887</v>
      </c>
      <c r="BN1448" t="s">
        <v>2887</v>
      </c>
      <c r="BO1448" t="s">
        <v>2888</v>
      </c>
      <c r="BT1448"/>
      <c r="BU1448"/>
      <c r="BX1448"/>
      <c r="BZ1448"/>
      <c r="CA1448"/>
      <c r="CB1448"/>
      <c r="CC1448"/>
      <c r="CD1448">
        <v>0</v>
      </c>
      <c r="CE1448"/>
      <c r="CF1448">
        <v>0</v>
      </c>
    </row>
    <row r="1449" spans="1:85" hidden="1" x14ac:dyDescent="0.35">
      <c r="A1449" t="s">
        <v>1601</v>
      </c>
      <c r="B1449" t="s">
        <v>4399</v>
      </c>
      <c r="C1449">
        <v>1947.761</v>
      </c>
      <c r="D1449">
        <v>8.1379999999999999</v>
      </c>
      <c r="E1449">
        <v>348.26799999999997</v>
      </c>
      <c r="F1449">
        <v>6.2949999999999999</v>
      </c>
      <c r="G1449" t="s">
        <v>2884</v>
      </c>
      <c r="I1449">
        <v>226.19</v>
      </c>
      <c r="J1449">
        <v>1947.7660000000001</v>
      </c>
      <c r="K1449" s="68">
        <v>354.32</v>
      </c>
      <c r="L1449">
        <v>9</v>
      </c>
      <c r="M1449">
        <v>3</v>
      </c>
      <c r="N1449" t="s">
        <v>4399</v>
      </c>
      <c r="O1449">
        <v>1.7929999999999999</v>
      </c>
      <c r="P1449">
        <v>10</v>
      </c>
      <c r="Q1449">
        <v>8.1379999999999999</v>
      </c>
      <c r="R1449">
        <v>1947.7619999999999</v>
      </c>
      <c r="S1449">
        <v>6.1379999999999999</v>
      </c>
      <c r="T1449">
        <v>349.47800000000001</v>
      </c>
      <c r="U1449">
        <v>5.0359999999999996</v>
      </c>
      <c r="V1449">
        <v>100</v>
      </c>
      <c r="W1449">
        <v>0.83399999999999996</v>
      </c>
      <c r="X1449">
        <v>1.476</v>
      </c>
      <c r="Y1449">
        <v>20.78</v>
      </c>
      <c r="Z1449">
        <v>22.41</v>
      </c>
      <c r="AA1449">
        <v>0.61699999999999999</v>
      </c>
      <c r="AB1449">
        <v>0</v>
      </c>
      <c r="AC1449" t="b">
        <v>1</v>
      </c>
      <c r="BM1449" t="s">
        <v>2905</v>
      </c>
      <c r="BN1449" t="s">
        <v>3348</v>
      </c>
      <c r="BO1449" t="s">
        <v>3359</v>
      </c>
      <c r="BT1449"/>
      <c r="BU1449"/>
      <c r="BX1449"/>
      <c r="BZ1449"/>
      <c r="CA1449"/>
      <c r="CB1449"/>
      <c r="CC1449"/>
      <c r="CD1449">
        <v>0</v>
      </c>
      <c r="CE1449"/>
      <c r="CF1449">
        <v>0</v>
      </c>
    </row>
    <row r="1450" spans="1:85" hidden="1" x14ac:dyDescent="0.35">
      <c r="A1450" t="s">
        <v>1602</v>
      </c>
      <c r="B1450" t="s">
        <v>4400</v>
      </c>
      <c r="C1450">
        <v>1957.4690000000001</v>
      </c>
      <c r="D1450">
        <v>85.391999999999996</v>
      </c>
      <c r="E1450">
        <v>150.57900000000001</v>
      </c>
      <c r="F1450">
        <v>86.421000000000006</v>
      </c>
      <c r="G1450" t="s">
        <v>2884</v>
      </c>
      <c r="I1450">
        <v>75</v>
      </c>
      <c r="J1450">
        <v>1957.5119999999999</v>
      </c>
      <c r="K1450" s="68">
        <v>199.017</v>
      </c>
      <c r="L1450">
        <v>0.71899999999999997</v>
      </c>
      <c r="M1450">
        <v>1</v>
      </c>
      <c r="N1450" t="s">
        <v>4400</v>
      </c>
      <c r="O1450">
        <v>1.8440000000000001</v>
      </c>
      <c r="P1450">
        <v>0</v>
      </c>
      <c r="Q1450">
        <v>0</v>
      </c>
      <c r="R1450">
        <v>1957.5119999999999</v>
      </c>
      <c r="S1450">
        <v>0</v>
      </c>
      <c r="T1450">
        <v>199.017</v>
      </c>
      <c r="U1450">
        <v>0</v>
      </c>
      <c r="V1450">
        <v>0</v>
      </c>
      <c r="W1450">
        <v>0</v>
      </c>
      <c r="X1450">
        <v>0</v>
      </c>
      <c r="Y1450">
        <v>0</v>
      </c>
      <c r="Z1450">
        <v>0</v>
      </c>
      <c r="AA1450">
        <v>0</v>
      </c>
      <c r="AB1450">
        <v>0</v>
      </c>
      <c r="AC1450" t="b">
        <v>1</v>
      </c>
      <c r="AE1450">
        <v>0</v>
      </c>
      <c r="AF1450">
        <v>0</v>
      </c>
      <c r="AG1450">
        <v>0</v>
      </c>
      <c r="AH1450">
        <v>0</v>
      </c>
      <c r="AI1450">
        <v>0</v>
      </c>
      <c r="AJ1450">
        <v>0</v>
      </c>
      <c r="AK1450">
        <v>0</v>
      </c>
      <c r="AL1450">
        <v>0</v>
      </c>
      <c r="AM1450">
        <v>0</v>
      </c>
      <c r="AN1450">
        <v>0</v>
      </c>
      <c r="AO1450">
        <v>0</v>
      </c>
      <c r="AP1450">
        <v>0</v>
      </c>
      <c r="AQ1450">
        <v>0</v>
      </c>
      <c r="AR1450">
        <v>0</v>
      </c>
      <c r="AS1450">
        <v>0</v>
      </c>
      <c r="AT1450">
        <v>0</v>
      </c>
      <c r="AU1450">
        <v>0</v>
      </c>
      <c r="AV1450">
        <v>0</v>
      </c>
      <c r="AW1450">
        <v>0</v>
      </c>
      <c r="AX1450">
        <v>0</v>
      </c>
      <c r="AY1450" t="b">
        <v>0</v>
      </c>
      <c r="AZ1450">
        <v>0</v>
      </c>
      <c r="BI1450">
        <v>0</v>
      </c>
      <c r="BJ1450">
        <v>0</v>
      </c>
      <c r="BK1450">
        <v>0</v>
      </c>
      <c r="BM1450" t="s">
        <v>2887</v>
      </c>
      <c r="BN1450" t="s">
        <v>2887</v>
      </c>
      <c r="BO1450" t="s">
        <v>2888</v>
      </c>
      <c r="BT1450"/>
      <c r="BU1450"/>
      <c r="BX1450"/>
      <c r="BY1450" t="s">
        <v>2903</v>
      </c>
      <c r="BZ1450"/>
      <c r="CA1450"/>
      <c r="CB1450"/>
      <c r="CC1450"/>
      <c r="CD1450">
        <v>0</v>
      </c>
      <c r="CE1450"/>
      <c r="CF1450">
        <v>0</v>
      </c>
    </row>
    <row r="1451" spans="1:85" hidden="1" x14ac:dyDescent="0.35">
      <c r="A1451" t="s">
        <v>1603</v>
      </c>
      <c r="B1451" t="s">
        <v>4401</v>
      </c>
      <c r="C1451">
        <v>1957.518</v>
      </c>
      <c r="D1451">
        <v>27.047000000000001</v>
      </c>
      <c r="E1451">
        <v>207.17</v>
      </c>
      <c r="F1451">
        <v>18.597000000000001</v>
      </c>
      <c r="G1451" t="s">
        <v>2884</v>
      </c>
      <c r="I1451">
        <v>101.24</v>
      </c>
      <c r="J1451">
        <v>1957.53</v>
      </c>
      <c r="K1451" s="68">
        <v>225.25</v>
      </c>
      <c r="L1451">
        <v>5</v>
      </c>
      <c r="M1451">
        <v>3</v>
      </c>
      <c r="N1451" t="s">
        <v>4401</v>
      </c>
      <c r="O1451">
        <v>1.873</v>
      </c>
      <c r="P1451">
        <v>10</v>
      </c>
      <c r="Q1451">
        <v>27.047000000000001</v>
      </c>
      <c r="R1451">
        <v>1957.52</v>
      </c>
      <c r="S1451">
        <v>21.638000000000002</v>
      </c>
      <c r="T1451">
        <v>210.786</v>
      </c>
      <c r="U1451">
        <v>14.877000000000001</v>
      </c>
      <c r="V1451">
        <v>100</v>
      </c>
      <c r="W1451">
        <v>1.3049999999999999</v>
      </c>
      <c r="X1451">
        <v>2.1920000000000002</v>
      </c>
      <c r="Y1451">
        <v>22.54</v>
      </c>
      <c r="Z1451">
        <v>22.295000000000002</v>
      </c>
      <c r="AA1451">
        <v>0.61399999999999999</v>
      </c>
      <c r="AB1451">
        <v>0</v>
      </c>
      <c r="AC1451" t="b">
        <v>1</v>
      </c>
      <c r="BM1451" t="s">
        <v>2905</v>
      </c>
      <c r="BN1451" t="s">
        <v>2887</v>
      </c>
      <c r="BO1451" t="s">
        <v>2888</v>
      </c>
      <c r="BT1451"/>
      <c r="BU1451"/>
      <c r="BX1451"/>
      <c r="BZ1451"/>
      <c r="CA1451"/>
      <c r="CB1451"/>
      <c r="CC1451"/>
      <c r="CD1451">
        <v>0</v>
      </c>
      <c r="CE1451"/>
      <c r="CF1451">
        <v>0</v>
      </c>
    </row>
    <row r="1452" spans="1:85" hidden="1" x14ac:dyDescent="0.35">
      <c r="A1452" t="s">
        <v>1604</v>
      </c>
      <c r="B1452" t="s">
        <v>4402</v>
      </c>
      <c r="C1452">
        <v>1957.52</v>
      </c>
      <c r="D1452">
        <v>24.899000000000001</v>
      </c>
      <c r="E1452">
        <v>178.08</v>
      </c>
      <c r="F1452">
        <v>16.760000000000002</v>
      </c>
      <c r="G1452" t="s">
        <v>2884</v>
      </c>
      <c r="I1452">
        <v>66.19</v>
      </c>
      <c r="J1452">
        <v>1957.53</v>
      </c>
      <c r="K1452" s="68">
        <v>190.2</v>
      </c>
      <c r="L1452">
        <v>8</v>
      </c>
      <c r="M1452">
        <v>3</v>
      </c>
      <c r="N1452" t="s">
        <v>4402</v>
      </c>
      <c r="O1452">
        <v>1.873</v>
      </c>
      <c r="P1452">
        <v>10</v>
      </c>
      <c r="Q1452">
        <v>24.899000000000001</v>
      </c>
      <c r="R1452">
        <v>1957.5219999999999</v>
      </c>
      <c r="S1452">
        <v>19.919</v>
      </c>
      <c r="T1452">
        <v>180.50399999999999</v>
      </c>
      <c r="U1452">
        <v>13.407999999999999</v>
      </c>
      <c r="V1452">
        <v>100</v>
      </c>
      <c r="W1452">
        <v>1.3049999999999999</v>
      </c>
      <c r="X1452">
        <v>3.165</v>
      </c>
      <c r="Y1452">
        <v>21.355</v>
      </c>
      <c r="Z1452">
        <v>22.295000000000002</v>
      </c>
      <c r="AA1452">
        <v>0.61399999999999999</v>
      </c>
      <c r="AB1452">
        <v>0</v>
      </c>
      <c r="AC1452" t="b">
        <v>1</v>
      </c>
      <c r="BM1452" t="s">
        <v>2905</v>
      </c>
      <c r="BN1452" t="s">
        <v>2887</v>
      </c>
      <c r="BO1452" t="s">
        <v>2888</v>
      </c>
      <c r="BT1452"/>
      <c r="BU1452"/>
      <c r="BX1452"/>
      <c r="BZ1452"/>
      <c r="CA1452"/>
      <c r="CB1452"/>
      <c r="CC1452"/>
      <c r="CD1452">
        <v>0</v>
      </c>
      <c r="CE1452"/>
      <c r="CF1452">
        <v>0</v>
      </c>
    </row>
    <row r="1453" spans="1:85" hidden="1" x14ac:dyDescent="0.35">
      <c r="A1453" t="s">
        <v>1605</v>
      </c>
      <c r="B1453" t="s">
        <v>4403</v>
      </c>
      <c r="C1453">
        <v>1963.2650000000001</v>
      </c>
      <c r="D1453">
        <v>22.402999999999999</v>
      </c>
      <c r="E1453">
        <v>349.82799999999997</v>
      </c>
      <c r="F1453">
        <v>14.01</v>
      </c>
      <c r="G1453" t="s">
        <v>2884</v>
      </c>
      <c r="I1453">
        <v>233.81</v>
      </c>
      <c r="J1453">
        <v>1963.2809999999999</v>
      </c>
      <c r="K1453" s="68">
        <v>353.71</v>
      </c>
      <c r="L1453">
        <v>6</v>
      </c>
      <c r="M1453">
        <v>3</v>
      </c>
      <c r="N1453" t="s">
        <v>4403</v>
      </c>
      <c r="O1453">
        <v>1.7729999999999999</v>
      </c>
      <c r="P1453">
        <v>10</v>
      </c>
      <c r="Q1453">
        <v>22.402999999999999</v>
      </c>
      <c r="R1453">
        <v>1963.268</v>
      </c>
      <c r="S1453">
        <v>17.922000000000001</v>
      </c>
      <c r="T1453">
        <v>350.60500000000002</v>
      </c>
      <c r="U1453">
        <v>11.208</v>
      </c>
      <c r="V1453">
        <v>100</v>
      </c>
      <c r="W1453">
        <v>1.246</v>
      </c>
      <c r="X1453">
        <v>2.2029999999999998</v>
      </c>
      <c r="Y1453">
        <v>22.055</v>
      </c>
      <c r="Z1453">
        <v>22.53</v>
      </c>
      <c r="AA1453">
        <v>0.61899999999999999</v>
      </c>
      <c r="AB1453">
        <v>0</v>
      </c>
      <c r="AC1453" t="b">
        <v>1</v>
      </c>
      <c r="BM1453" t="s">
        <v>2887</v>
      </c>
      <c r="BN1453" t="s">
        <v>2887</v>
      </c>
      <c r="BO1453" t="s">
        <v>2888</v>
      </c>
      <c r="BT1453"/>
      <c r="BU1453"/>
      <c r="BX1453"/>
      <c r="BZ1453"/>
      <c r="CA1453"/>
      <c r="CB1453"/>
      <c r="CC1453"/>
      <c r="CD1453">
        <v>0</v>
      </c>
      <c r="CE1453"/>
      <c r="CF1453">
        <v>0</v>
      </c>
    </row>
    <row r="1454" spans="1:85" hidden="1" x14ac:dyDescent="0.35">
      <c r="A1454" t="s">
        <v>1606</v>
      </c>
      <c r="B1454" t="s">
        <v>4404</v>
      </c>
      <c r="C1454">
        <v>1963.2560000000001</v>
      </c>
      <c r="D1454">
        <v>48.433999999999997</v>
      </c>
      <c r="E1454">
        <v>337.64100000000002</v>
      </c>
      <c r="F1454">
        <v>6.2949999999999999</v>
      </c>
      <c r="G1454" t="s">
        <v>2884</v>
      </c>
      <c r="I1454">
        <v>223.71</v>
      </c>
      <c r="J1454">
        <v>1963.2860000000001</v>
      </c>
      <c r="K1454" s="68">
        <v>343.59</v>
      </c>
      <c r="L1454">
        <v>12</v>
      </c>
      <c r="M1454">
        <v>3</v>
      </c>
      <c r="N1454" t="s">
        <v>4404</v>
      </c>
      <c r="O1454">
        <v>1.7729999999999999</v>
      </c>
      <c r="P1454">
        <v>11.083</v>
      </c>
      <c r="Q1454">
        <v>48.433999999999997</v>
      </c>
      <c r="R1454">
        <v>1963.2619999999999</v>
      </c>
      <c r="S1454">
        <v>38.747</v>
      </c>
      <c r="T1454">
        <v>338.83</v>
      </c>
      <c r="U1454">
        <v>5.0359999999999996</v>
      </c>
      <c r="V1454">
        <v>100</v>
      </c>
      <c r="W1454">
        <v>0.34200000000000003</v>
      </c>
      <c r="X1454">
        <v>1.304</v>
      </c>
      <c r="Y1454">
        <v>21.75</v>
      </c>
      <c r="Z1454">
        <v>22.53</v>
      </c>
      <c r="AA1454">
        <v>0.61899999999999999</v>
      </c>
      <c r="AB1454">
        <v>0</v>
      </c>
      <c r="AC1454" t="b">
        <v>1</v>
      </c>
      <c r="BM1454" t="s">
        <v>2887</v>
      </c>
      <c r="BN1454" t="s">
        <v>3345</v>
      </c>
      <c r="BO1454" t="s">
        <v>2888</v>
      </c>
      <c r="BT1454"/>
      <c r="BU1454"/>
      <c r="BX1454"/>
      <c r="BZ1454"/>
      <c r="CA1454"/>
      <c r="CB1454"/>
      <c r="CC1454"/>
      <c r="CD1454">
        <v>0</v>
      </c>
      <c r="CE1454"/>
      <c r="CF1454">
        <v>0</v>
      </c>
    </row>
    <row r="1455" spans="1:85" hidden="1" x14ac:dyDescent="0.35">
      <c r="A1455" t="s">
        <v>1607</v>
      </c>
      <c r="B1455" t="s">
        <v>4405</v>
      </c>
      <c r="C1455">
        <v>1963.319</v>
      </c>
      <c r="D1455">
        <v>18.846</v>
      </c>
      <c r="E1455">
        <v>349.54700000000003</v>
      </c>
      <c r="F1455">
        <v>6.5449999999999999</v>
      </c>
      <c r="G1455" t="s">
        <v>2884</v>
      </c>
      <c r="I1455">
        <v>233.81</v>
      </c>
      <c r="J1455">
        <v>1963.329</v>
      </c>
      <c r="K1455" s="68">
        <v>353.67</v>
      </c>
      <c r="L1455">
        <v>9</v>
      </c>
      <c r="M1455">
        <v>3</v>
      </c>
      <c r="N1455" t="s">
        <v>4405</v>
      </c>
      <c r="O1455">
        <v>1.754</v>
      </c>
      <c r="P1455">
        <v>10</v>
      </c>
      <c r="Q1455">
        <v>18.846</v>
      </c>
      <c r="R1455">
        <v>1963.3209999999999</v>
      </c>
      <c r="S1455">
        <v>15.077</v>
      </c>
      <c r="T1455">
        <v>350.37099999999998</v>
      </c>
      <c r="U1455">
        <v>5.2359999999999998</v>
      </c>
      <c r="V1455">
        <v>100</v>
      </c>
      <c r="W1455">
        <v>0.70199999999999996</v>
      </c>
      <c r="X1455">
        <v>1.7450000000000001</v>
      </c>
      <c r="Y1455">
        <v>21.05</v>
      </c>
      <c r="Z1455">
        <v>22.53</v>
      </c>
      <c r="AA1455">
        <v>0.61899999999999999</v>
      </c>
      <c r="AB1455">
        <v>0</v>
      </c>
      <c r="AC1455" t="b">
        <v>1</v>
      </c>
      <c r="BM1455" t="s">
        <v>2905</v>
      </c>
      <c r="BN1455" t="s">
        <v>2887</v>
      </c>
      <c r="BO1455" t="s">
        <v>2888</v>
      </c>
      <c r="BT1455"/>
      <c r="BU1455"/>
      <c r="BX1455"/>
      <c r="BZ1455"/>
      <c r="CA1455"/>
      <c r="CB1455"/>
      <c r="CC1455"/>
      <c r="CD1455">
        <v>0</v>
      </c>
      <c r="CE1455"/>
      <c r="CF1455">
        <v>0</v>
      </c>
    </row>
    <row r="1456" spans="1:85" hidden="1" x14ac:dyDescent="0.35">
      <c r="A1456" t="s">
        <v>1608</v>
      </c>
      <c r="B1456" t="s">
        <v>4406</v>
      </c>
      <c r="C1456">
        <v>1972.412</v>
      </c>
      <c r="D1456">
        <v>28.375</v>
      </c>
      <c r="E1456">
        <v>168.20099999999999</v>
      </c>
      <c r="F1456">
        <v>360</v>
      </c>
      <c r="G1456" t="s">
        <v>2884</v>
      </c>
      <c r="I1456">
        <v>253.81</v>
      </c>
      <c r="J1456">
        <v>1972.425</v>
      </c>
      <c r="K1456" s="68">
        <v>4.46</v>
      </c>
      <c r="L1456">
        <v>5</v>
      </c>
      <c r="M1456">
        <v>3</v>
      </c>
      <c r="N1456" t="s">
        <v>4406</v>
      </c>
      <c r="O1456">
        <v>1.7290000000000001</v>
      </c>
      <c r="P1456">
        <v>10</v>
      </c>
      <c r="Q1456">
        <v>28.375</v>
      </c>
      <c r="R1456">
        <v>1972.415</v>
      </c>
      <c r="S1456">
        <v>22.7</v>
      </c>
      <c r="T1456">
        <v>181.28800000000001</v>
      </c>
      <c r="U1456">
        <v>335.99400000000003</v>
      </c>
      <c r="V1456">
        <v>100</v>
      </c>
      <c r="W1456">
        <v>2.2400000000000002</v>
      </c>
      <c r="X1456">
        <v>3.661</v>
      </c>
      <c r="Y1456">
        <v>21.4</v>
      </c>
      <c r="Z1456">
        <v>22.26</v>
      </c>
      <c r="AA1456">
        <v>0.61399999999999999</v>
      </c>
      <c r="AB1456">
        <v>0</v>
      </c>
      <c r="AC1456" t="b">
        <v>1</v>
      </c>
      <c r="BM1456" t="s">
        <v>2887</v>
      </c>
      <c r="BN1456" t="s">
        <v>3288</v>
      </c>
      <c r="BO1456" t="s">
        <v>2888</v>
      </c>
      <c r="BT1456"/>
      <c r="BU1456"/>
      <c r="BX1456"/>
      <c r="BZ1456"/>
      <c r="CA1456"/>
      <c r="CB1456"/>
      <c r="CC1456"/>
      <c r="CD1456">
        <v>0</v>
      </c>
      <c r="CE1456"/>
      <c r="CF1456">
        <v>0</v>
      </c>
    </row>
    <row r="1457" spans="1:85" hidden="1" x14ac:dyDescent="0.35">
      <c r="A1457" t="s">
        <v>1609</v>
      </c>
      <c r="B1457" t="s">
        <v>4407</v>
      </c>
      <c r="C1457" s="51">
        <v>1972.7090000000001</v>
      </c>
      <c r="D1457">
        <v>56.101999999999997</v>
      </c>
      <c r="E1457" s="68">
        <v>141.006</v>
      </c>
      <c r="F1457">
        <v>10.491</v>
      </c>
      <c r="G1457" t="s">
        <v>3339</v>
      </c>
      <c r="I1457">
        <v>36.29</v>
      </c>
      <c r="J1457">
        <v>1972.73</v>
      </c>
      <c r="K1457" s="73">
        <v>146.88999999999999</v>
      </c>
      <c r="L1457">
        <v>8</v>
      </c>
      <c r="M1457">
        <v>3</v>
      </c>
      <c r="N1457" s="51" t="s">
        <v>4407</v>
      </c>
      <c r="O1457">
        <v>1.75</v>
      </c>
      <c r="P1457">
        <v>10</v>
      </c>
      <c r="Q1457">
        <v>56.101999999999997</v>
      </c>
      <c r="R1457">
        <v>1972.713</v>
      </c>
      <c r="S1457">
        <v>44.881999999999998</v>
      </c>
      <c r="T1457">
        <v>142.18299999999999</v>
      </c>
      <c r="U1457">
        <v>8.3930000000000007</v>
      </c>
      <c r="V1457">
        <v>100</v>
      </c>
      <c r="W1457">
        <v>0.52800000000000002</v>
      </c>
      <c r="X1457">
        <v>1.4139999999999999</v>
      </c>
      <c r="Y1457">
        <v>23.04</v>
      </c>
      <c r="Z1457">
        <v>22.626000000000001</v>
      </c>
      <c r="AA1457">
        <v>0.621</v>
      </c>
      <c r="AB1457">
        <v>0</v>
      </c>
      <c r="AC1457" t="b">
        <v>1</v>
      </c>
      <c r="AI1457">
        <v>1972.7180000000001</v>
      </c>
      <c r="AJ1457">
        <v>142.62299999999999</v>
      </c>
      <c r="AK1457">
        <v>1972.732</v>
      </c>
      <c r="AL1457">
        <v>145.88999999999999</v>
      </c>
      <c r="AM1457">
        <v>6.5339999999999998</v>
      </c>
      <c r="AN1457">
        <v>27.23</v>
      </c>
      <c r="AO1457">
        <v>12.47</v>
      </c>
      <c r="AP1457">
        <v>1.327</v>
      </c>
      <c r="AQ1457">
        <v>22.757999999999999</v>
      </c>
      <c r="AR1457">
        <v>1.105</v>
      </c>
      <c r="AS1457">
        <v>13.943</v>
      </c>
      <c r="AT1457">
        <v>0.52600000000000002</v>
      </c>
      <c r="AU1457">
        <v>4.5999999999999999E-2</v>
      </c>
      <c r="AV1457">
        <v>0.25800000000000001</v>
      </c>
      <c r="AW1457">
        <v>0</v>
      </c>
      <c r="AX1457">
        <v>1200856</v>
      </c>
      <c r="AY1457" t="b">
        <v>1</v>
      </c>
      <c r="AZ1457">
        <v>35.286000000000001</v>
      </c>
      <c r="BM1457" t="s">
        <v>144</v>
      </c>
      <c r="BN1457" t="s">
        <v>144</v>
      </c>
      <c r="BO1457" t="s">
        <v>2888</v>
      </c>
      <c r="BQ1457">
        <v>11</v>
      </c>
      <c r="BT1457" t="s">
        <v>3293</v>
      </c>
      <c r="BU1457"/>
      <c r="BZ1457"/>
      <c r="CA1457"/>
      <c r="CB1457">
        <v>12.47</v>
      </c>
      <c r="CC1457">
        <v>12.47</v>
      </c>
      <c r="CD1457">
        <v>0.01</v>
      </c>
      <c r="CE1457">
        <v>1.6E-2</v>
      </c>
      <c r="CF1457">
        <v>0.77600000000000002</v>
      </c>
      <c r="CG1457" t="b">
        <f t="shared" ref="CG1457:CG1462" si="25">IF(CE1457*100&lt;CC1457,TRUE,FALSE)</f>
        <v>1</v>
      </c>
    </row>
    <row r="1458" spans="1:85" hidden="1" x14ac:dyDescent="0.35">
      <c r="A1458" t="s">
        <v>1610</v>
      </c>
      <c r="B1458" t="s">
        <v>4408</v>
      </c>
      <c r="C1458" s="51">
        <v>1973.8989999999999</v>
      </c>
      <c r="D1458">
        <v>28.564</v>
      </c>
      <c r="E1458" s="68">
        <v>138.93</v>
      </c>
      <c r="F1458">
        <v>9.6010000000000009</v>
      </c>
      <c r="G1458" t="s">
        <v>3339</v>
      </c>
      <c r="I1458">
        <v>33.81</v>
      </c>
      <c r="J1458">
        <v>1973.9159999999999</v>
      </c>
      <c r="K1458" s="73">
        <v>144.21</v>
      </c>
      <c r="L1458">
        <v>8</v>
      </c>
      <c r="M1458">
        <v>3</v>
      </c>
      <c r="N1458" s="51" t="s">
        <v>4408</v>
      </c>
      <c r="O1458">
        <v>1.82</v>
      </c>
      <c r="P1458">
        <v>10</v>
      </c>
      <c r="Q1458">
        <v>28.564</v>
      </c>
      <c r="R1458">
        <v>1973.903</v>
      </c>
      <c r="S1458">
        <v>22.850999999999999</v>
      </c>
      <c r="T1458">
        <v>139.98599999999999</v>
      </c>
      <c r="U1458">
        <v>7.68</v>
      </c>
      <c r="V1458">
        <v>100</v>
      </c>
      <c r="W1458">
        <v>0.72899999999999998</v>
      </c>
      <c r="X1458">
        <v>1.98</v>
      </c>
      <c r="Y1458">
        <v>22.68</v>
      </c>
      <c r="Z1458">
        <v>22.626000000000001</v>
      </c>
      <c r="AA1458">
        <v>0.621</v>
      </c>
      <c r="AB1458">
        <v>0</v>
      </c>
      <c r="AC1458" t="b">
        <v>1</v>
      </c>
      <c r="AI1458">
        <v>1973.9010000000001</v>
      </c>
      <c r="AJ1458">
        <v>140.477</v>
      </c>
      <c r="AK1458">
        <v>1973.914</v>
      </c>
      <c r="AL1458">
        <v>143.161</v>
      </c>
      <c r="AM1458">
        <v>5.3680000000000003</v>
      </c>
      <c r="AN1458">
        <v>25.91</v>
      </c>
      <c r="AO1458">
        <v>13.93</v>
      </c>
      <c r="AP1458">
        <v>1.675</v>
      </c>
      <c r="AQ1458">
        <v>22.613</v>
      </c>
      <c r="AR1458">
        <v>7.0609999999999999</v>
      </c>
      <c r="AS1458">
        <v>25.084</v>
      </c>
      <c r="AT1458">
        <v>0</v>
      </c>
      <c r="AU1458">
        <v>0</v>
      </c>
      <c r="AV1458">
        <v>0.71</v>
      </c>
      <c r="AW1458">
        <v>0</v>
      </c>
      <c r="AX1458">
        <v>1204229</v>
      </c>
      <c r="AY1458" t="b">
        <v>1</v>
      </c>
      <c r="AZ1458">
        <v>32.765000000000001</v>
      </c>
      <c r="BM1458" t="s">
        <v>144</v>
      </c>
      <c r="BN1458" t="s">
        <v>144</v>
      </c>
      <c r="BO1458" t="s">
        <v>2888</v>
      </c>
      <c r="BQ1458">
        <v>11</v>
      </c>
      <c r="BT1458" t="s">
        <v>3293</v>
      </c>
      <c r="BU1458"/>
      <c r="BZ1458"/>
      <c r="CA1458"/>
      <c r="CB1458">
        <v>13.93</v>
      </c>
      <c r="CC1458">
        <v>13.93</v>
      </c>
      <c r="CD1458">
        <v>0.01</v>
      </c>
      <c r="CE1458">
        <v>1.7000000000000001E-2</v>
      </c>
      <c r="CF1458">
        <v>0.81599999999999995</v>
      </c>
      <c r="CG1458" t="b">
        <f t="shared" si="25"/>
        <v>1</v>
      </c>
    </row>
    <row r="1459" spans="1:85" hidden="1" x14ac:dyDescent="0.35">
      <c r="A1459" t="s">
        <v>1611</v>
      </c>
      <c r="B1459" t="s">
        <v>4409</v>
      </c>
      <c r="C1459" s="51">
        <v>1975.1110000000001</v>
      </c>
      <c r="D1459">
        <v>41.076999999999998</v>
      </c>
      <c r="E1459" s="68">
        <v>139.33699999999999</v>
      </c>
      <c r="F1459">
        <v>10.561999999999999</v>
      </c>
      <c r="G1459" t="s">
        <v>3339</v>
      </c>
      <c r="I1459">
        <v>36.29</v>
      </c>
      <c r="J1459">
        <v>1975.133</v>
      </c>
      <c r="K1459" s="73">
        <v>146.41</v>
      </c>
      <c r="L1459">
        <v>8</v>
      </c>
      <c r="M1459">
        <v>3</v>
      </c>
      <c r="N1459" s="51" t="s">
        <v>4409</v>
      </c>
      <c r="O1459">
        <v>1.8120000000000001</v>
      </c>
      <c r="P1459">
        <v>10</v>
      </c>
      <c r="Q1459">
        <v>41.076999999999998</v>
      </c>
      <c r="R1459">
        <v>1975.115</v>
      </c>
      <c r="S1459">
        <v>32.862000000000002</v>
      </c>
      <c r="T1459">
        <v>140.751</v>
      </c>
      <c r="U1459">
        <v>8.4499999999999993</v>
      </c>
      <c r="V1459">
        <v>100</v>
      </c>
      <c r="W1459">
        <v>0.629</v>
      </c>
      <c r="X1459">
        <v>1.75</v>
      </c>
      <c r="Y1459">
        <v>23.04</v>
      </c>
      <c r="Z1459">
        <v>22.626000000000001</v>
      </c>
      <c r="AA1459">
        <v>0.621</v>
      </c>
      <c r="AB1459">
        <v>0</v>
      </c>
      <c r="AC1459" t="b">
        <v>1</v>
      </c>
      <c r="AI1459">
        <v>1975.1130000000001</v>
      </c>
      <c r="AJ1459">
        <v>142.09299999999999</v>
      </c>
      <c r="AK1459">
        <v>1975.1320000000001</v>
      </c>
      <c r="AL1459">
        <v>145.40700000000001</v>
      </c>
      <c r="AM1459">
        <v>6.6269999999999998</v>
      </c>
      <c r="AN1459">
        <v>39.01</v>
      </c>
      <c r="AO1459">
        <v>13.42</v>
      </c>
      <c r="AP1459">
        <v>1.52</v>
      </c>
      <c r="AQ1459">
        <v>22.652999999999999</v>
      </c>
      <c r="AR1459">
        <v>3.746</v>
      </c>
      <c r="AS1459">
        <v>26.582000000000001</v>
      </c>
      <c r="AT1459">
        <v>5.6000000000000001E-2</v>
      </c>
      <c r="AU1459">
        <v>0.182</v>
      </c>
      <c r="AV1459">
        <v>0.32300000000000001</v>
      </c>
      <c r="AW1459">
        <v>0</v>
      </c>
      <c r="AX1459">
        <v>1207602</v>
      </c>
      <c r="AY1459" t="b">
        <v>1</v>
      </c>
      <c r="AZ1459">
        <v>35.286000000000001</v>
      </c>
      <c r="BM1459" t="s">
        <v>144</v>
      </c>
      <c r="BN1459" t="s">
        <v>144</v>
      </c>
      <c r="BO1459" t="s">
        <v>2888</v>
      </c>
      <c r="BQ1459">
        <v>11</v>
      </c>
      <c r="BT1459" t="s">
        <v>3293</v>
      </c>
      <c r="BU1459"/>
      <c r="BZ1459"/>
      <c r="CA1459"/>
      <c r="CB1459">
        <v>13.42</v>
      </c>
      <c r="CC1459">
        <v>13.42</v>
      </c>
      <c r="CD1459">
        <v>8.9999999999999993E-3</v>
      </c>
      <c r="CE1459">
        <v>1.6E-2</v>
      </c>
      <c r="CF1459">
        <v>0.79400000000000004</v>
      </c>
      <c r="CG1459" t="b">
        <f t="shared" si="25"/>
        <v>1</v>
      </c>
    </row>
    <row r="1460" spans="1:85" hidden="1" x14ac:dyDescent="0.35">
      <c r="A1460" t="s">
        <v>1612</v>
      </c>
      <c r="B1460" t="s">
        <v>4410</v>
      </c>
      <c r="C1460" s="51">
        <v>1976.37</v>
      </c>
      <c r="D1460">
        <v>26.571999999999999</v>
      </c>
      <c r="E1460" s="68">
        <v>144.786</v>
      </c>
      <c r="F1460">
        <v>6.915</v>
      </c>
      <c r="G1460" t="s">
        <v>3339</v>
      </c>
      <c r="I1460">
        <v>36.29</v>
      </c>
      <c r="J1460">
        <v>1976.3879999999999</v>
      </c>
      <c r="K1460" s="73">
        <v>146.19</v>
      </c>
      <c r="L1460">
        <v>7</v>
      </c>
      <c r="M1460">
        <v>3</v>
      </c>
      <c r="N1460" s="51" t="s">
        <v>4410</v>
      </c>
      <c r="O1460">
        <v>1.835</v>
      </c>
      <c r="P1460">
        <v>10</v>
      </c>
      <c r="Q1460">
        <v>26.571999999999999</v>
      </c>
      <c r="R1460">
        <v>1976.373</v>
      </c>
      <c r="S1460">
        <v>21.257000000000001</v>
      </c>
      <c r="T1460">
        <v>145.06700000000001</v>
      </c>
      <c r="U1460">
        <v>5.532</v>
      </c>
      <c r="V1460">
        <v>100</v>
      </c>
      <c r="W1460">
        <v>0.58599999999999997</v>
      </c>
      <c r="X1460">
        <v>1.28</v>
      </c>
      <c r="Y1460">
        <v>23.23</v>
      </c>
      <c r="Z1460">
        <v>22.626000000000001</v>
      </c>
      <c r="AA1460">
        <v>0.621</v>
      </c>
      <c r="AB1460">
        <v>0</v>
      </c>
      <c r="AC1460" t="b">
        <v>1</v>
      </c>
      <c r="AI1460">
        <v>1976.375</v>
      </c>
      <c r="AJ1460">
        <v>143.59899999999999</v>
      </c>
      <c r="AK1460">
        <v>1976.386</v>
      </c>
      <c r="AL1460">
        <v>146.023</v>
      </c>
      <c r="AM1460">
        <v>4.8470000000000004</v>
      </c>
      <c r="AN1460">
        <v>22.37</v>
      </c>
      <c r="AO1460">
        <v>17.82</v>
      </c>
      <c r="AP1460">
        <v>1.1160000000000001</v>
      </c>
      <c r="AQ1460">
        <v>22.702999999999999</v>
      </c>
      <c r="AR1460">
        <v>1.81</v>
      </c>
      <c r="AS1460">
        <v>5.3929999999999998</v>
      </c>
      <c r="AT1460">
        <v>0.127</v>
      </c>
      <c r="AU1460">
        <v>0.185</v>
      </c>
      <c r="AV1460">
        <v>0.27</v>
      </c>
      <c r="AW1460">
        <v>0</v>
      </c>
      <c r="AX1460">
        <v>1210975</v>
      </c>
      <c r="AY1460" t="b">
        <v>1</v>
      </c>
      <c r="AZ1460">
        <v>36.125999999999998</v>
      </c>
      <c r="BM1460" t="s">
        <v>144</v>
      </c>
      <c r="BN1460" t="s">
        <v>144</v>
      </c>
      <c r="BO1460" t="s">
        <v>2888</v>
      </c>
      <c r="BQ1460">
        <v>11</v>
      </c>
      <c r="BT1460" t="s">
        <v>3293</v>
      </c>
      <c r="BU1460"/>
      <c r="BZ1460"/>
      <c r="CA1460"/>
      <c r="CB1460">
        <v>17.82</v>
      </c>
      <c r="CC1460">
        <v>17.82</v>
      </c>
      <c r="CD1460">
        <v>6.0000000000000001E-3</v>
      </c>
      <c r="CE1460">
        <v>1.4E-2</v>
      </c>
      <c r="CF1460">
        <v>0.76200000000000001</v>
      </c>
      <c r="CG1460" t="b">
        <f t="shared" si="25"/>
        <v>1</v>
      </c>
    </row>
    <row r="1461" spans="1:85" hidden="1" x14ac:dyDescent="0.35">
      <c r="A1461" t="s">
        <v>1613</v>
      </c>
      <c r="B1461" t="s">
        <v>4411</v>
      </c>
      <c r="C1461" s="51">
        <v>1977.6120000000001</v>
      </c>
      <c r="D1461">
        <v>36.774999999999999</v>
      </c>
      <c r="E1461" s="68">
        <v>139.46899999999999</v>
      </c>
      <c r="F1461">
        <v>14.32</v>
      </c>
      <c r="G1461" t="s">
        <v>3339</v>
      </c>
      <c r="I1461">
        <v>38.76</v>
      </c>
      <c r="J1461">
        <v>1977.6310000000001</v>
      </c>
      <c r="K1461" s="73">
        <v>148.04</v>
      </c>
      <c r="L1461">
        <v>7</v>
      </c>
      <c r="M1461">
        <v>3</v>
      </c>
      <c r="N1461" s="51" t="s">
        <v>4411</v>
      </c>
      <c r="O1461">
        <v>1.8540000000000001</v>
      </c>
      <c r="P1461">
        <v>10</v>
      </c>
      <c r="Q1461">
        <v>36.774999999999999</v>
      </c>
      <c r="R1461">
        <v>1977.616</v>
      </c>
      <c r="S1461">
        <v>29.42</v>
      </c>
      <c r="T1461">
        <v>141.18299999999999</v>
      </c>
      <c r="U1461">
        <v>11.456</v>
      </c>
      <c r="V1461">
        <v>100</v>
      </c>
      <c r="W1461">
        <v>0.88600000000000001</v>
      </c>
      <c r="X1461">
        <v>2.036</v>
      </c>
      <c r="Y1461">
        <v>23.01</v>
      </c>
      <c r="Z1461">
        <v>22.626000000000001</v>
      </c>
      <c r="AA1461">
        <v>0.621</v>
      </c>
      <c r="AB1461">
        <v>0</v>
      </c>
      <c r="AC1461" t="b">
        <v>1</v>
      </c>
      <c r="AI1461">
        <v>1977.614</v>
      </c>
      <c r="AJ1461">
        <v>141.82400000000001</v>
      </c>
      <c r="AK1461">
        <v>1977.6310000000001</v>
      </c>
      <c r="AL1461">
        <v>147.08699999999999</v>
      </c>
      <c r="AM1461">
        <v>10.525</v>
      </c>
      <c r="AN1461">
        <v>33.69</v>
      </c>
      <c r="AO1461">
        <v>13.19</v>
      </c>
      <c r="AP1461">
        <v>1.718</v>
      </c>
      <c r="AQ1461">
        <v>22.486999999999998</v>
      </c>
      <c r="AR1461">
        <v>12.816000000000001</v>
      </c>
      <c r="AS1461">
        <v>26.151</v>
      </c>
      <c r="AT1461">
        <v>1.7999999999999999E-2</v>
      </c>
      <c r="AU1461">
        <v>0.39400000000000002</v>
      </c>
      <c r="AV1461">
        <v>0.437</v>
      </c>
      <c r="AW1461">
        <v>0</v>
      </c>
      <c r="AX1461">
        <v>1214348</v>
      </c>
      <c r="AY1461" t="b">
        <v>1</v>
      </c>
      <c r="AZ1461">
        <v>37.805999999999997</v>
      </c>
      <c r="BM1461" t="s">
        <v>144</v>
      </c>
      <c r="BN1461" t="s">
        <v>144</v>
      </c>
      <c r="BO1461" t="s">
        <v>2888</v>
      </c>
      <c r="BQ1461">
        <v>11</v>
      </c>
      <c r="BT1461" t="s">
        <v>3293</v>
      </c>
      <c r="BU1461"/>
      <c r="BZ1461"/>
      <c r="CA1461"/>
      <c r="CB1461">
        <v>13.19</v>
      </c>
      <c r="CC1461">
        <v>13.19</v>
      </c>
      <c r="CD1461">
        <v>7.0000000000000001E-3</v>
      </c>
      <c r="CE1461">
        <v>1.2999999999999999E-2</v>
      </c>
      <c r="CF1461">
        <v>0.82099999999999995</v>
      </c>
      <c r="CG1461" t="b">
        <f t="shared" si="25"/>
        <v>1</v>
      </c>
    </row>
    <row r="1462" spans="1:85" hidden="1" x14ac:dyDescent="0.35">
      <c r="A1462" t="s">
        <v>1614</v>
      </c>
      <c r="B1462" t="s">
        <v>4412</v>
      </c>
      <c r="C1462" s="51">
        <v>1978.8610000000001</v>
      </c>
      <c r="D1462">
        <v>27.928999999999998</v>
      </c>
      <c r="E1462" s="68">
        <v>139.535</v>
      </c>
      <c r="F1462">
        <v>10.39</v>
      </c>
      <c r="G1462" t="s">
        <v>3339</v>
      </c>
      <c r="I1462">
        <v>36.29</v>
      </c>
      <c r="J1462">
        <v>1978.874</v>
      </c>
      <c r="K1462" s="73">
        <v>144.72999999999999</v>
      </c>
      <c r="L1462">
        <v>8</v>
      </c>
      <c r="M1462">
        <v>3</v>
      </c>
      <c r="N1462" s="51" t="s">
        <v>4412</v>
      </c>
      <c r="O1462">
        <v>1.893</v>
      </c>
      <c r="P1462">
        <v>10</v>
      </c>
      <c r="Q1462">
        <v>27.928999999999998</v>
      </c>
      <c r="R1462">
        <v>1978.864</v>
      </c>
      <c r="S1462">
        <v>22.343</v>
      </c>
      <c r="T1462">
        <v>140.57400000000001</v>
      </c>
      <c r="U1462">
        <v>8.3119999999999994</v>
      </c>
      <c r="V1462">
        <v>100</v>
      </c>
      <c r="W1462">
        <v>0.82899999999999996</v>
      </c>
      <c r="X1462">
        <v>2.0299999999999998</v>
      </c>
      <c r="Y1462">
        <v>23.04</v>
      </c>
      <c r="Z1462">
        <v>22.626000000000001</v>
      </c>
      <c r="AA1462">
        <v>0.621</v>
      </c>
      <c r="AB1462">
        <v>0</v>
      </c>
      <c r="AC1462" t="b">
        <v>1</v>
      </c>
      <c r="AI1462">
        <v>1978.856</v>
      </c>
      <c r="AJ1462">
        <v>138.61500000000001</v>
      </c>
      <c r="AK1462">
        <v>1978.874</v>
      </c>
      <c r="AL1462">
        <v>143.727</v>
      </c>
      <c r="AM1462">
        <v>10.223000000000001</v>
      </c>
      <c r="AN1462">
        <v>36.04</v>
      </c>
      <c r="AO1462">
        <v>17.309999999999999</v>
      </c>
      <c r="AP1462">
        <v>1.837</v>
      </c>
      <c r="AQ1462">
        <v>22.603999999999999</v>
      </c>
      <c r="AR1462">
        <v>7.7889999999999997</v>
      </c>
      <c r="AS1462">
        <v>2.9540000000000002</v>
      </c>
      <c r="AT1462">
        <v>6.9000000000000006E-2</v>
      </c>
      <c r="AU1462">
        <v>0.17199999999999999</v>
      </c>
      <c r="AV1462">
        <v>0.44700000000000001</v>
      </c>
      <c r="AW1462">
        <v>0</v>
      </c>
      <c r="AX1462">
        <v>1217721</v>
      </c>
      <c r="AY1462" t="b">
        <v>1</v>
      </c>
      <c r="AZ1462">
        <v>35.286000000000001</v>
      </c>
      <c r="BM1462" t="s">
        <v>144</v>
      </c>
      <c r="BN1462" t="s">
        <v>144</v>
      </c>
      <c r="BO1462" t="s">
        <v>2888</v>
      </c>
      <c r="BQ1462">
        <v>11</v>
      </c>
      <c r="BT1462" t="s">
        <v>3293</v>
      </c>
      <c r="BU1462"/>
      <c r="BZ1462"/>
      <c r="CA1462"/>
      <c r="CB1462">
        <v>17.309999999999999</v>
      </c>
      <c r="CC1462">
        <v>17.309999999999999</v>
      </c>
      <c r="CD1462">
        <v>7.0000000000000001E-3</v>
      </c>
      <c r="CE1462">
        <v>1.6E-2</v>
      </c>
      <c r="CF1462">
        <v>0.82899999999999996</v>
      </c>
      <c r="CG1462" t="b">
        <f t="shared" si="25"/>
        <v>1</v>
      </c>
    </row>
    <row r="1463" spans="1:85" hidden="1" x14ac:dyDescent="0.35">
      <c r="A1463" t="s">
        <v>1615</v>
      </c>
      <c r="B1463" t="s">
        <v>4413</v>
      </c>
      <c r="C1463">
        <v>1985.922</v>
      </c>
      <c r="D1463">
        <v>55.866999999999997</v>
      </c>
      <c r="E1463">
        <v>150.59700000000001</v>
      </c>
      <c r="F1463">
        <v>66.411000000000001</v>
      </c>
      <c r="G1463" t="s">
        <v>2884</v>
      </c>
      <c r="I1463">
        <v>75</v>
      </c>
      <c r="J1463">
        <v>1985.933</v>
      </c>
      <c r="K1463" s="68">
        <v>181.80799999999999</v>
      </c>
      <c r="L1463">
        <v>0.70899999999999996</v>
      </c>
      <c r="M1463">
        <v>1</v>
      </c>
      <c r="N1463" t="s">
        <v>4413</v>
      </c>
      <c r="O1463">
        <v>1.7729999999999999</v>
      </c>
      <c r="P1463">
        <v>0</v>
      </c>
      <c r="Q1463">
        <v>0</v>
      </c>
      <c r="R1463">
        <v>1985.933</v>
      </c>
      <c r="S1463">
        <v>0</v>
      </c>
      <c r="T1463">
        <v>181.80799999999999</v>
      </c>
      <c r="U1463">
        <v>0</v>
      </c>
      <c r="V1463">
        <v>0</v>
      </c>
      <c r="W1463">
        <v>0</v>
      </c>
      <c r="X1463">
        <v>0</v>
      </c>
      <c r="Y1463">
        <v>0</v>
      </c>
      <c r="Z1463">
        <v>0</v>
      </c>
      <c r="AA1463">
        <v>0</v>
      </c>
      <c r="AB1463">
        <v>0</v>
      </c>
      <c r="AC1463" t="b">
        <v>1</v>
      </c>
      <c r="AE1463">
        <v>0</v>
      </c>
      <c r="AF1463">
        <v>0</v>
      </c>
      <c r="AG1463">
        <v>0</v>
      </c>
      <c r="AH1463">
        <v>0</v>
      </c>
      <c r="AI1463">
        <v>0</v>
      </c>
      <c r="AJ1463">
        <v>0</v>
      </c>
      <c r="AK1463">
        <v>0</v>
      </c>
      <c r="AL1463">
        <v>0</v>
      </c>
      <c r="AM1463">
        <v>0</v>
      </c>
      <c r="AN1463">
        <v>0</v>
      </c>
      <c r="AO1463">
        <v>0</v>
      </c>
      <c r="AP1463">
        <v>0</v>
      </c>
      <c r="AQ1463">
        <v>0</v>
      </c>
      <c r="AR1463">
        <v>0</v>
      </c>
      <c r="AS1463">
        <v>0</v>
      </c>
      <c r="AT1463">
        <v>0</v>
      </c>
      <c r="AU1463">
        <v>0</v>
      </c>
      <c r="AV1463">
        <v>0</v>
      </c>
      <c r="AW1463">
        <v>0</v>
      </c>
      <c r="AX1463">
        <v>0</v>
      </c>
      <c r="AY1463" t="b">
        <v>0</v>
      </c>
      <c r="AZ1463">
        <v>0</v>
      </c>
      <c r="BI1463">
        <v>0</v>
      </c>
      <c r="BJ1463">
        <v>0</v>
      </c>
      <c r="BK1463">
        <v>0</v>
      </c>
      <c r="BM1463" t="s">
        <v>2905</v>
      </c>
      <c r="BN1463" t="s">
        <v>2887</v>
      </c>
      <c r="BO1463" t="s">
        <v>2888</v>
      </c>
      <c r="BT1463"/>
      <c r="BU1463"/>
      <c r="BX1463"/>
      <c r="BY1463" t="s">
        <v>2903</v>
      </c>
      <c r="BZ1463"/>
      <c r="CA1463"/>
      <c r="CB1463"/>
      <c r="CC1463"/>
      <c r="CD1463">
        <v>0</v>
      </c>
      <c r="CE1463"/>
      <c r="CF1463">
        <v>0</v>
      </c>
    </row>
    <row r="1464" spans="1:85" hidden="1" x14ac:dyDescent="0.35">
      <c r="A1464" t="s">
        <v>1616</v>
      </c>
      <c r="B1464" t="s">
        <v>4414</v>
      </c>
      <c r="C1464">
        <v>1994.4110000000001</v>
      </c>
      <c r="D1464">
        <v>28.978000000000002</v>
      </c>
      <c r="E1464">
        <v>318.666</v>
      </c>
      <c r="F1464">
        <v>7</v>
      </c>
      <c r="G1464" t="s">
        <v>2884</v>
      </c>
      <c r="I1464">
        <v>221.24</v>
      </c>
      <c r="J1464">
        <v>1994.42</v>
      </c>
      <c r="K1464" s="68">
        <v>325.39</v>
      </c>
      <c r="L1464">
        <v>9</v>
      </c>
      <c r="M1464">
        <v>3</v>
      </c>
      <c r="N1464" t="s">
        <v>4414</v>
      </c>
      <c r="O1464">
        <v>1.7609999999999999</v>
      </c>
      <c r="P1464">
        <v>10</v>
      </c>
      <c r="Q1464">
        <v>28.978000000000002</v>
      </c>
      <c r="R1464">
        <v>1994.413</v>
      </c>
      <c r="S1464">
        <v>23.181999999999999</v>
      </c>
      <c r="T1464">
        <v>320.01100000000002</v>
      </c>
      <c r="U1464">
        <v>5.6</v>
      </c>
      <c r="V1464">
        <v>100</v>
      </c>
      <c r="W1464">
        <v>0.55700000000000005</v>
      </c>
      <c r="X1464">
        <v>1.6359999999999999</v>
      </c>
      <c r="Y1464">
        <v>21.655000000000001</v>
      </c>
      <c r="Z1464">
        <v>22.317</v>
      </c>
      <c r="AA1464">
        <v>0.61499999999999999</v>
      </c>
      <c r="AB1464">
        <v>0</v>
      </c>
      <c r="AC1464" t="b">
        <v>1</v>
      </c>
      <c r="BM1464" t="s">
        <v>3288</v>
      </c>
      <c r="BN1464" t="s">
        <v>3288</v>
      </c>
      <c r="BO1464" t="s">
        <v>2888</v>
      </c>
      <c r="BT1464"/>
      <c r="BU1464"/>
      <c r="BX1464"/>
      <c r="BZ1464"/>
      <c r="CA1464"/>
      <c r="CB1464"/>
      <c r="CC1464"/>
      <c r="CD1464">
        <v>0</v>
      </c>
      <c r="CE1464"/>
      <c r="CF1464">
        <v>0</v>
      </c>
    </row>
    <row r="1465" spans="1:85" hidden="1" x14ac:dyDescent="0.35">
      <c r="A1465" t="s">
        <v>1617</v>
      </c>
      <c r="B1465" t="s">
        <v>4415</v>
      </c>
      <c r="C1465">
        <v>1994.394</v>
      </c>
      <c r="D1465">
        <v>69.644999999999996</v>
      </c>
      <c r="E1465">
        <v>313.12099999999998</v>
      </c>
      <c r="F1465">
        <v>89.846000000000004</v>
      </c>
      <c r="G1465" t="s">
        <v>2884</v>
      </c>
      <c r="I1465">
        <v>240</v>
      </c>
      <c r="J1465">
        <v>1994.424</v>
      </c>
      <c r="K1465" s="68">
        <v>344.13099999999997</v>
      </c>
      <c r="L1465">
        <v>0.70499999999999996</v>
      </c>
      <c r="M1465">
        <v>1</v>
      </c>
      <c r="N1465" t="s">
        <v>4415</v>
      </c>
      <c r="O1465">
        <v>1.7310000000000001</v>
      </c>
      <c r="P1465">
        <v>0</v>
      </c>
      <c r="Q1465">
        <v>0</v>
      </c>
      <c r="R1465">
        <v>1994.424</v>
      </c>
      <c r="S1465">
        <v>0</v>
      </c>
      <c r="T1465">
        <v>344.13099999999997</v>
      </c>
      <c r="U1465">
        <v>0</v>
      </c>
      <c r="V1465">
        <v>0</v>
      </c>
      <c r="W1465">
        <v>0</v>
      </c>
      <c r="X1465">
        <v>0</v>
      </c>
      <c r="Y1465">
        <v>0</v>
      </c>
      <c r="Z1465">
        <v>0</v>
      </c>
      <c r="AA1465">
        <v>0</v>
      </c>
      <c r="AB1465">
        <v>0</v>
      </c>
      <c r="AC1465" t="b">
        <v>1</v>
      </c>
      <c r="AE1465">
        <v>0</v>
      </c>
      <c r="AF1465">
        <v>0</v>
      </c>
      <c r="AG1465">
        <v>0</v>
      </c>
      <c r="AH1465">
        <v>0</v>
      </c>
      <c r="AI1465">
        <v>0</v>
      </c>
      <c r="AJ1465">
        <v>0</v>
      </c>
      <c r="AK1465">
        <v>0</v>
      </c>
      <c r="AL1465">
        <v>0</v>
      </c>
      <c r="AM1465">
        <v>0</v>
      </c>
      <c r="AN1465">
        <v>0</v>
      </c>
      <c r="AO1465">
        <v>0</v>
      </c>
      <c r="AP1465">
        <v>0</v>
      </c>
      <c r="AQ1465">
        <v>0</v>
      </c>
      <c r="AR1465">
        <v>0</v>
      </c>
      <c r="AS1465">
        <v>0</v>
      </c>
      <c r="AT1465">
        <v>0</v>
      </c>
      <c r="AU1465">
        <v>0</v>
      </c>
      <c r="AV1465">
        <v>0</v>
      </c>
      <c r="AW1465">
        <v>0</v>
      </c>
      <c r="AX1465">
        <v>0</v>
      </c>
      <c r="AY1465" t="b">
        <v>0</v>
      </c>
      <c r="AZ1465">
        <v>0</v>
      </c>
      <c r="BI1465">
        <v>0</v>
      </c>
      <c r="BJ1465">
        <v>0</v>
      </c>
      <c r="BK1465">
        <v>0</v>
      </c>
      <c r="BM1465" t="s">
        <v>2887</v>
      </c>
      <c r="BN1465" t="s">
        <v>3288</v>
      </c>
      <c r="BO1465" t="s">
        <v>2888</v>
      </c>
      <c r="BT1465"/>
      <c r="BU1465"/>
      <c r="BX1465"/>
      <c r="BY1465" t="s">
        <v>2903</v>
      </c>
      <c r="BZ1465"/>
      <c r="CA1465"/>
      <c r="CB1465"/>
      <c r="CC1465"/>
      <c r="CD1465">
        <v>0</v>
      </c>
      <c r="CE1465"/>
      <c r="CF1465">
        <v>0</v>
      </c>
    </row>
    <row r="1466" spans="1:85" hidden="1" x14ac:dyDescent="0.35">
      <c r="A1466" t="s">
        <v>1618</v>
      </c>
      <c r="B1466" t="s">
        <v>4416</v>
      </c>
      <c r="C1466">
        <v>2011.6669999999999</v>
      </c>
      <c r="D1466">
        <v>90.103999999999999</v>
      </c>
      <c r="E1466">
        <v>133.35300000000001</v>
      </c>
      <c r="F1466">
        <v>146.33199999999999</v>
      </c>
      <c r="G1466" t="s">
        <v>2884</v>
      </c>
      <c r="I1466">
        <v>105</v>
      </c>
      <c r="J1466">
        <v>2011.682</v>
      </c>
      <c r="K1466" s="68">
        <v>200.934</v>
      </c>
      <c r="L1466">
        <v>0.70099999999999996</v>
      </c>
      <c r="M1466">
        <v>1</v>
      </c>
      <c r="N1466" t="s">
        <v>4416</v>
      </c>
      <c r="O1466">
        <v>1.7490000000000001</v>
      </c>
      <c r="P1466">
        <v>0</v>
      </c>
      <c r="Q1466">
        <v>0</v>
      </c>
      <c r="R1466">
        <v>2011.682</v>
      </c>
      <c r="S1466">
        <v>0</v>
      </c>
      <c r="T1466">
        <v>200.934</v>
      </c>
      <c r="U1466">
        <v>0</v>
      </c>
      <c r="V1466">
        <v>0</v>
      </c>
      <c r="W1466">
        <v>0</v>
      </c>
      <c r="X1466">
        <v>0</v>
      </c>
      <c r="Y1466">
        <v>0</v>
      </c>
      <c r="Z1466">
        <v>0</v>
      </c>
      <c r="AA1466">
        <v>0</v>
      </c>
      <c r="AB1466">
        <v>0</v>
      </c>
      <c r="AC1466" t="b">
        <v>1</v>
      </c>
      <c r="AE1466">
        <v>0</v>
      </c>
      <c r="AF1466">
        <v>0</v>
      </c>
      <c r="AG1466">
        <v>0</v>
      </c>
      <c r="AH1466">
        <v>0</v>
      </c>
      <c r="AI1466">
        <v>0</v>
      </c>
      <c r="AJ1466">
        <v>0</v>
      </c>
      <c r="AK1466">
        <v>0</v>
      </c>
      <c r="AL1466">
        <v>0</v>
      </c>
      <c r="AM1466">
        <v>0</v>
      </c>
      <c r="AN1466">
        <v>0</v>
      </c>
      <c r="AO1466">
        <v>0</v>
      </c>
      <c r="AP1466">
        <v>0</v>
      </c>
      <c r="AQ1466">
        <v>0</v>
      </c>
      <c r="AR1466">
        <v>0</v>
      </c>
      <c r="AS1466">
        <v>0</v>
      </c>
      <c r="AT1466">
        <v>0</v>
      </c>
      <c r="AU1466">
        <v>0</v>
      </c>
      <c r="AV1466">
        <v>0</v>
      </c>
      <c r="AW1466">
        <v>0</v>
      </c>
      <c r="AX1466">
        <v>0</v>
      </c>
      <c r="AY1466" t="b">
        <v>0</v>
      </c>
      <c r="AZ1466">
        <v>0</v>
      </c>
      <c r="BI1466">
        <v>0</v>
      </c>
      <c r="BJ1466">
        <v>0</v>
      </c>
      <c r="BK1466">
        <v>0</v>
      </c>
      <c r="BM1466" t="s">
        <v>2887</v>
      </c>
      <c r="BN1466" t="s">
        <v>2887</v>
      </c>
      <c r="BO1466" t="s">
        <v>2888</v>
      </c>
      <c r="BT1466"/>
      <c r="BU1466"/>
      <c r="BX1466"/>
      <c r="BY1466" t="s">
        <v>2903</v>
      </c>
      <c r="BZ1466"/>
      <c r="CA1466"/>
      <c r="CB1466"/>
      <c r="CC1466"/>
      <c r="CD1466">
        <v>0</v>
      </c>
      <c r="CE1466"/>
      <c r="CF1466">
        <v>0</v>
      </c>
    </row>
    <row r="1467" spans="1:85" hidden="1" x14ac:dyDescent="0.35">
      <c r="A1467" t="s">
        <v>1619</v>
      </c>
      <c r="B1467" t="s">
        <v>4417</v>
      </c>
      <c r="C1467">
        <v>2017.251</v>
      </c>
      <c r="D1467">
        <v>12.659000000000001</v>
      </c>
      <c r="E1467">
        <v>298.88200000000001</v>
      </c>
      <c r="F1467">
        <v>6.2949999999999999</v>
      </c>
      <c r="G1467" t="s">
        <v>2884</v>
      </c>
      <c r="I1467">
        <v>206.19</v>
      </c>
      <c r="J1467">
        <v>2017.26</v>
      </c>
      <c r="K1467" s="68">
        <v>302.02999999999997</v>
      </c>
      <c r="L1467">
        <v>8</v>
      </c>
      <c r="M1467">
        <v>3</v>
      </c>
      <c r="N1467" t="s">
        <v>4417</v>
      </c>
      <c r="O1467">
        <v>1.833</v>
      </c>
      <c r="P1467">
        <v>10</v>
      </c>
      <c r="Q1467">
        <v>12.659000000000001</v>
      </c>
      <c r="R1467">
        <v>2017.2529999999999</v>
      </c>
      <c r="S1467">
        <v>10.127000000000001</v>
      </c>
      <c r="T1467">
        <v>299.512</v>
      </c>
      <c r="U1467">
        <v>5.0359999999999996</v>
      </c>
      <c r="V1467">
        <v>100</v>
      </c>
      <c r="W1467">
        <v>0.83499999999999996</v>
      </c>
      <c r="X1467">
        <v>1.302</v>
      </c>
      <c r="Y1467">
        <v>21.28</v>
      </c>
      <c r="Z1467">
        <v>22.324999999999999</v>
      </c>
      <c r="AA1467">
        <v>0.61499999999999999</v>
      </c>
      <c r="AB1467">
        <v>0</v>
      </c>
      <c r="AC1467" t="b">
        <v>1</v>
      </c>
      <c r="BM1467" t="s">
        <v>3356</v>
      </c>
      <c r="BN1467" t="s">
        <v>3356</v>
      </c>
      <c r="BO1467" t="s">
        <v>2888</v>
      </c>
      <c r="BT1467"/>
      <c r="BU1467"/>
      <c r="BX1467"/>
      <c r="BZ1467"/>
      <c r="CA1467"/>
      <c r="CB1467"/>
      <c r="CC1467"/>
      <c r="CD1467">
        <v>0</v>
      </c>
      <c r="CE1467"/>
      <c r="CF1467">
        <v>0</v>
      </c>
    </row>
    <row r="1468" spans="1:85" hidden="1" x14ac:dyDescent="0.35">
      <c r="A1468" t="s">
        <v>1620</v>
      </c>
      <c r="B1468" t="s">
        <v>4418</v>
      </c>
      <c r="C1468">
        <v>2017.2550000000001</v>
      </c>
      <c r="D1468">
        <v>10.451000000000001</v>
      </c>
      <c r="E1468">
        <v>18.882000000000001</v>
      </c>
      <c r="F1468">
        <v>6.2949999999999999</v>
      </c>
      <c r="G1468" t="s">
        <v>2884</v>
      </c>
      <c r="I1468">
        <v>286.19</v>
      </c>
      <c r="J1468">
        <v>2017.26</v>
      </c>
      <c r="K1468" s="68">
        <v>22.03</v>
      </c>
      <c r="L1468">
        <v>8</v>
      </c>
      <c r="M1468">
        <v>3</v>
      </c>
      <c r="N1468" t="s">
        <v>4418</v>
      </c>
      <c r="O1468">
        <v>1.833</v>
      </c>
      <c r="P1468">
        <v>10</v>
      </c>
      <c r="Q1468">
        <v>10.451000000000001</v>
      </c>
      <c r="R1468">
        <v>2017.2560000000001</v>
      </c>
      <c r="S1468">
        <v>8.3610000000000007</v>
      </c>
      <c r="T1468">
        <v>19.512</v>
      </c>
      <c r="U1468">
        <v>5.0359999999999996</v>
      </c>
      <c r="V1468">
        <v>100</v>
      </c>
      <c r="W1468">
        <v>0.83499999999999996</v>
      </c>
      <c r="X1468">
        <v>1.304</v>
      </c>
      <c r="Y1468">
        <v>21.94</v>
      </c>
      <c r="Z1468">
        <v>22.324999999999999</v>
      </c>
      <c r="AA1468">
        <v>0.61499999999999999</v>
      </c>
      <c r="AB1468">
        <v>0</v>
      </c>
      <c r="AC1468" t="b">
        <v>1</v>
      </c>
      <c r="BM1468" t="s">
        <v>2905</v>
      </c>
      <c r="BN1468" t="s">
        <v>2905</v>
      </c>
      <c r="BO1468" t="s">
        <v>2888</v>
      </c>
      <c r="BT1468"/>
      <c r="BU1468"/>
      <c r="BX1468"/>
      <c r="BZ1468"/>
      <c r="CA1468"/>
      <c r="CB1468"/>
      <c r="CC1468"/>
      <c r="CD1468">
        <v>0</v>
      </c>
      <c r="CE1468"/>
      <c r="CF1468">
        <v>0</v>
      </c>
    </row>
    <row r="1469" spans="1:85" hidden="1" x14ac:dyDescent="0.35">
      <c r="A1469" t="s">
        <v>1621</v>
      </c>
      <c r="B1469" t="s">
        <v>4419</v>
      </c>
      <c r="C1469">
        <v>2017.2760000000001</v>
      </c>
      <c r="D1469">
        <v>8.1080000000000005</v>
      </c>
      <c r="E1469">
        <v>249.18</v>
      </c>
      <c r="F1469">
        <v>6.2949999999999999</v>
      </c>
      <c r="G1469" t="s">
        <v>2884</v>
      </c>
      <c r="I1469">
        <v>153.81</v>
      </c>
      <c r="J1469">
        <v>2017.2819999999999</v>
      </c>
      <c r="K1469" s="68">
        <v>249.64</v>
      </c>
      <c r="L1469">
        <v>9</v>
      </c>
      <c r="M1469">
        <v>3</v>
      </c>
      <c r="N1469" t="s">
        <v>4419</v>
      </c>
      <c r="O1469">
        <v>1.8140000000000001</v>
      </c>
      <c r="P1469">
        <v>10</v>
      </c>
      <c r="Q1469">
        <v>8.1080000000000005</v>
      </c>
      <c r="R1469">
        <v>2017.277</v>
      </c>
      <c r="S1469">
        <v>6.1079999999999997</v>
      </c>
      <c r="T1469">
        <v>249.27199999999999</v>
      </c>
      <c r="U1469">
        <v>5.0359999999999996</v>
      </c>
      <c r="V1469">
        <v>100</v>
      </c>
      <c r="W1469">
        <v>0.83499999999999996</v>
      </c>
      <c r="X1469">
        <v>1.47</v>
      </c>
      <c r="Y1469">
        <v>22.527000000000001</v>
      </c>
      <c r="Z1469">
        <v>22.324999999999999</v>
      </c>
      <c r="AA1469">
        <v>0.61499999999999999</v>
      </c>
      <c r="AB1469">
        <v>0</v>
      </c>
      <c r="AC1469" t="b">
        <v>1</v>
      </c>
      <c r="BM1469" t="s">
        <v>2887</v>
      </c>
      <c r="BN1469" t="s">
        <v>2887</v>
      </c>
      <c r="BO1469" t="s">
        <v>2888</v>
      </c>
      <c r="BT1469"/>
      <c r="BU1469"/>
      <c r="BX1469"/>
      <c r="BZ1469"/>
      <c r="CA1469"/>
      <c r="CB1469"/>
      <c r="CC1469"/>
      <c r="CD1469">
        <v>0</v>
      </c>
      <c r="CE1469"/>
      <c r="CF1469">
        <v>0</v>
      </c>
    </row>
    <row r="1470" spans="1:85" hidden="1" x14ac:dyDescent="0.35">
      <c r="A1470" t="s">
        <v>1622</v>
      </c>
      <c r="B1470" t="s">
        <v>4420</v>
      </c>
      <c r="C1470">
        <v>2025.5640000000001</v>
      </c>
      <c r="D1470">
        <v>32.256999999999998</v>
      </c>
      <c r="E1470">
        <v>139.19300000000001</v>
      </c>
      <c r="F1470">
        <v>110.122</v>
      </c>
      <c r="G1470" t="s">
        <v>2884</v>
      </c>
      <c r="I1470">
        <v>90</v>
      </c>
      <c r="J1470">
        <v>2025.586</v>
      </c>
      <c r="K1470" s="68">
        <v>183.82400000000001</v>
      </c>
      <c r="L1470">
        <v>0.71899999999999997</v>
      </c>
      <c r="M1470">
        <v>1</v>
      </c>
      <c r="N1470" t="s">
        <v>4420</v>
      </c>
      <c r="O1470">
        <v>1.77</v>
      </c>
      <c r="P1470">
        <v>0</v>
      </c>
      <c r="Q1470">
        <v>0</v>
      </c>
      <c r="R1470">
        <v>2025.586</v>
      </c>
      <c r="S1470">
        <v>0</v>
      </c>
      <c r="T1470">
        <v>183.82400000000001</v>
      </c>
      <c r="U1470">
        <v>0</v>
      </c>
      <c r="V1470">
        <v>0</v>
      </c>
      <c r="W1470">
        <v>0</v>
      </c>
      <c r="X1470">
        <v>0</v>
      </c>
      <c r="Y1470">
        <v>0</v>
      </c>
      <c r="Z1470">
        <v>0</v>
      </c>
      <c r="AA1470">
        <v>0</v>
      </c>
      <c r="AB1470">
        <v>0</v>
      </c>
      <c r="AC1470" t="b">
        <v>1</v>
      </c>
      <c r="AE1470">
        <v>0</v>
      </c>
      <c r="AF1470">
        <v>0</v>
      </c>
      <c r="AG1470">
        <v>0</v>
      </c>
      <c r="AH1470">
        <v>0</v>
      </c>
      <c r="AI1470">
        <v>0</v>
      </c>
      <c r="AJ1470">
        <v>0</v>
      </c>
      <c r="AK1470">
        <v>0</v>
      </c>
      <c r="AL1470">
        <v>0</v>
      </c>
      <c r="AM1470">
        <v>0</v>
      </c>
      <c r="AN1470">
        <v>0</v>
      </c>
      <c r="AO1470">
        <v>0</v>
      </c>
      <c r="AP1470">
        <v>0</v>
      </c>
      <c r="AQ1470">
        <v>0</v>
      </c>
      <c r="AR1470">
        <v>0</v>
      </c>
      <c r="AS1470">
        <v>0</v>
      </c>
      <c r="AT1470">
        <v>0</v>
      </c>
      <c r="AU1470">
        <v>0</v>
      </c>
      <c r="AV1470">
        <v>0</v>
      </c>
      <c r="AW1470">
        <v>0</v>
      </c>
      <c r="AX1470">
        <v>0</v>
      </c>
      <c r="AY1470" t="b">
        <v>0</v>
      </c>
      <c r="AZ1470">
        <v>0</v>
      </c>
      <c r="BI1470">
        <v>0</v>
      </c>
      <c r="BJ1470">
        <v>0</v>
      </c>
      <c r="BK1470">
        <v>0</v>
      </c>
      <c r="BM1470" t="s">
        <v>2887</v>
      </c>
      <c r="BN1470" t="s">
        <v>2887</v>
      </c>
      <c r="BO1470" t="s">
        <v>2888</v>
      </c>
      <c r="BT1470"/>
      <c r="BU1470"/>
      <c r="BX1470"/>
      <c r="BY1470" t="s">
        <v>2903</v>
      </c>
      <c r="BZ1470"/>
      <c r="CA1470"/>
      <c r="CB1470"/>
      <c r="CC1470"/>
      <c r="CD1470">
        <v>0</v>
      </c>
      <c r="CE1470"/>
      <c r="CF1470">
        <v>0</v>
      </c>
    </row>
    <row r="1471" spans="1:85" hidden="1" x14ac:dyDescent="0.35">
      <c r="A1471" t="s">
        <v>1623</v>
      </c>
      <c r="B1471" t="s">
        <v>4421</v>
      </c>
      <c r="C1471">
        <v>2025.5989999999999</v>
      </c>
      <c r="D1471">
        <v>40.723999999999997</v>
      </c>
      <c r="E1471">
        <v>317.279</v>
      </c>
      <c r="F1471">
        <v>88.396000000000001</v>
      </c>
      <c r="G1471" t="s">
        <v>2884</v>
      </c>
      <c r="I1471">
        <v>255</v>
      </c>
      <c r="J1471">
        <v>2025.6179999999999</v>
      </c>
      <c r="K1471" s="68">
        <v>348.82</v>
      </c>
      <c r="L1471">
        <v>0.95699999999999996</v>
      </c>
      <c r="M1471">
        <v>1</v>
      </c>
      <c r="N1471" t="s">
        <v>4421</v>
      </c>
      <c r="O1471">
        <v>1.7549999999999999</v>
      </c>
      <c r="P1471">
        <v>0</v>
      </c>
      <c r="Q1471">
        <v>0</v>
      </c>
      <c r="R1471">
        <v>2025.6179999999999</v>
      </c>
      <c r="S1471">
        <v>0</v>
      </c>
      <c r="T1471">
        <v>348.82</v>
      </c>
      <c r="U1471">
        <v>0</v>
      </c>
      <c r="V1471">
        <v>0</v>
      </c>
      <c r="W1471">
        <v>0</v>
      </c>
      <c r="X1471">
        <v>0</v>
      </c>
      <c r="Y1471">
        <v>0</v>
      </c>
      <c r="Z1471">
        <v>0</v>
      </c>
      <c r="AA1471">
        <v>0</v>
      </c>
      <c r="AB1471">
        <v>0</v>
      </c>
      <c r="AC1471" t="b">
        <v>1</v>
      </c>
      <c r="AE1471">
        <v>0</v>
      </c>
      <c r="AF1471">
        <v>0</v>
      </c>
      <c r="AG1471">
        <v>0</v>
      </c>
      <c r="AH1471">
        <v>0</v>
      </c>
      <c r="AI1471">
        <v>0</v>
      </c>
      <c r="AJ1471">
        <v>0</v>
      </c>
      <c r="AK1471">
        <v>0</v>
      </c>
      <c r="AL1471">
        <v>0</v>
      </c>
      <c r="AM1471">
        <v>0</v>
      </c>
      <c r="AN1471">
        <v>0</v>
      </c>
      <c r="AO1471">
        <v>0</v>
      </c>
      <c r="AP1471">
        <v>0</v>
      </c>
      <c r="AQ1471">
        <v>0</v>
      </c>
      <c r="AR1471">
        <v>0</v>
      </c>
      <c r="AS1471">
        <v>0</v>
      </c>
      <c r="AT1471">
        <v>0</v>
      </c>
      <c r="AU1471">
        <v>0</v>
      </c>
      <c r="AV1471">
        <v>0</v>
      </c>
      <c r="AW1471">
        <v>0</v>
      </c>
      <c r="AX1471">
        <v>0</v>
      </c>
      <c r="AY1471" t="b">
        <v>0</v>
      </c>
      <c r="AZ1471">
        <v>0</v>
      </c>
      <c r="BI1471">
        <v>0</v>
      </c>
      <c r="BJ1471">
        <v>0</v>
      </c>
      <c r="BK1471">
        <v>0</v>
      </c>
      <c r="BM1471" t="s">
        <v>2887</v>
      </c>
      <c r="BN1471" t="s">
        <v>3288</v>
      </c>
      <c r="BO1471" t="s">
        <v>2888</v>
      </c>
      <c r="BT1471"/>
      <c r="BU1471"/>
      <c r="BX1471"/>
      <c r="BY1471" t="s">
        <v>2903</v>
      </c>
      <c r="BZ1471"/>
      <c r="CA1471"/>
      <c r="CB1471"/>
      <c r="CC1471"/>
      <c r="CD1471">
        <v>0</v>
      </c>
      <c r="CE1471"/>
      <c r="CF1471">
        <v>0</v>
      </c>
    </row>
    <row r="1472" spans="1:85" hidden="1" x14ac:dyDescent="0.35">
      <c r="A1472" t="s">
        <v>1624</v>
      </c>
      <c r="B1472" t="s">
        <v>4422</v>
      </c>
      <c r="C1472">
        <v>2025.615</v>
      </c>
      <c r="D1472">
        <v>27.94</v>
      </c>
      <c r="E1472">
        <v>291.97199999999998</v>
      </c>
      <c r="F1472">
        <v>6.2949999999999999</v>
      </c>
      <c r="G1472" t="s">
        <v>2884</v>
      </c>
      <c r="I1472">
        <v>198.76</v>
      </c>
      <c r="J1472">
        <v>2025.625</v>
      </c>
      <c r="K1472" s="68">
        <v>292.58</v>
      </c>
      <c r="L1472">
        <v>11</v>
      </c>
      <c r="M1472">
        <v>3</v>
      </c>
      <c r="N1472" t="s">
        <v>4422</v>
      </c>
      <c r="O1472">
        <v>1.7010000000000001</v>
      </c>
      <c r="P1472">
        <v>10.523</v>
      </c>
      <c r="Q1472">
        <v>27.94</v>
      </c>
      <c r="R1472">
        <v>2025.617</v>
      </c>
      <c r="S1472">
        <v>22.352</v>
      </c>
      <c r="T1472">
        <v>292.09399999999999</v>
      </c>
      <c r="U1472">
        <v>5.0359999999999996</v>
      </c>
      <c r="V1472">
        <v>100</v>
      </c>
      <c r="W1472">
        <v>0.52800000000000002</v>
      </c>
      <c r="X1472">
        <v>1.8240000000000001</v>
      </c>
      <c r="Y1472">
        <v>21.4</v>
      </c>
      <c r="Z1472">
        <v>22.12</v>
      </c>
      <c r="AA1472">
        <v>0.61099999999999999</v>
      </c>
      <c r="AB1472">
        <v>0</v>
      </c>
      <c r="AC1472" t="b">
        <v>1</v>
      </c>
      <c r="BM1472" t="s">
        <v>3288</v>
      </c>
      <c r="BN1472" t="s">
        <v>3288</v>
      </c>
      <c r="BO1472" t="s">
        <v>2888</v>
      </c>
      <c r="BT1472"/>
      <c r="BU1472"/>
      <c r="BX1472"/>
      <c r="BZ1472"/>
      <c r="CA1472"/>
      <c r="CB1472"/>
      <c r="CC1472"/>
      <c r="CD1472">
        <v>0</v>
      </c>
      <c r="CE1472"/>
      <c r="CF1472">
        <v>0</v>
      </c>
    </row>
    <row r="1473" spans="1:85" hidden="1" x14ac:dyDescent="0.35">
      <c r="A1473" t="s">
        <v>1625</v>
      </c>
      <c r="B1473" t="s">
        <v>4423</v>
      </c>
      <c r="C1473">
        <v>2025.6130000000001</v>
      </c>
      <c r="D1473">
        <v>35.055999999999997</v>
      </c>
      <c r="E1473">
        <v>128.15199999999999</v>
      </c>
      <c r="F1473">
        <v>175.44200000000001</v>
      </c>
      <c r="G1473" t="s">
        <v>2884</v>
      </c>
      <c r="I1473">
        <v>116.29</v>
      </c>
      <c r="J1473">
        <v>2025.627</v>
      </c>
      <c r="K1473" s="68">
        <v>210.11</v>
      </c>
      <c r="L1473">
        <v>6</v>
      </c>
      <c r="M1473">
        <v>3</v>
      </c>
      <c r="N1473" t="s">
        <v>4423</v>
      </c>
      <c r="O1473">
        <v>1.6970000000000001</v>
      </c>
      <c r="P1473">
        <v>10</v>
      </c>
      <c r="Q1473">
        <v>35.055999999999997</v>
      </c>
      <c r="R1473">
        <v>2025.616</v>
      </c>
      <c r="S1473">
        <v>28.045000000000002</v>
      </c>
      <c r="T1473">
        <v>144.54400000000001</v>
      </c>
      <c r="U1473">
        <v>140.35400000000001</v>
      </c>
      <c r="V1473">
        <v>100</v>
      </c>
      <c r="W1473">
        <v>1.982</v>
      </c>
      <c r="X1473">
        <v>3.5950000000000002</v>
      </c>
      <c r="Y1473">
        <v>22.59</v>
      </c>
      <c r="Z1473">
        <v>22.12</v>
      </c>
      <c r="AA1473">
        <v>0.61099999999999999</v>
      </c>
      <c r="AB1473">
        <v>0</v>
      </c>
      <c r="AC1473" t="b">
        <v>1</v>
      </c>
      <c r="BM1473" t="s">
        <v>2905</v>
      </c>
      <c r="BN1473" t="s">
        <v>3288</v>
      </c>
      <c r="BO1473" t="s">
        <v>2888</v>
      </c>
      <c r="BT1473"/>
      <c r="BU1473"/>
      <c r="BX1473"/>
      <c r="BZ1473"/>
      <c r="CA1473"/>
      <c r="CB1473"/>
      <c r="CC1473"/>
      <c r="CD1473">
        <v>0</v>
      </c>
      <c r="CE1473"/>
      <c r="CF1473">
        <v>0</v>
      </c>
    </row>
    <row r="1474" spans="1:85" hidden="1" x14ac:dyDescent="0.35">
      <c r="A1474" t="s">
        <v>1626</v>
      </c>
      <c r="B1474" t="s">
        <v>4424</v>
      </c>
      <c r="C1474">
        <v>2025.6110000000001</v>
      </c>
      <c r="D1474">
        <v>27.026</v>
      </c>
      <c r="E1474">
        <v>289.55399999999997</v>
      </c>
      <c r="F1474">
        <v>196.36799999999999</v>
      </c>
      <c r="G1474" t="s">
        <v>2884</v>
      </c>
      <c r="I1474">
        <v>266.19</v>
      </c>
      <c r="J1474">
        <v>2025.627</v>
      </c>
      <c r="K1474" s="68">
        <v>0.01</v>
      </c>
      <c r="L1474">
        <v>5</v>
      </c>
      <c r="M1474">
        <v>3</v>
      </c>
      <c r="N1474" t="s">
        <v>4424</v>
      </c>
      <c r="O1474">
        <v>1.6970000000000001</v>
      </c>
      <c r="P1474">
        <v>10</v>
      </c>
      <c r="Q1474">
        <v>27.026</v>
      </c>
      <c r="R1474">
        <v>2025.614</v>
      </c>
      <c r="S1474">
        <v>21.620999999999999</v>
      </c>
      <c r="T1474">
        <v>303.64499999999998</v>
      </c>
      <c r="U1474">
        <v>157.09399999999999</v>
      </c>
      <c r="V1474">
        <v>100</v>
      </c>
      <c r="W1474">
        <v>2.306</v>
      </c>
      <c r="X1474">
        <v>3.9609999999999999</v>
      </c>
      <c r="Y1474">
        <v>20.25</v>
      </c>
      <c r="Z1474">
        <v>22.12</v>
      </c>
      <c r="AA1474">
        <v>0.61099999999999999</v>
      </c>
      <c r="AB1474">
        <v>0</v>
      </c>
      <c r="AC1474" t="b">
        <v>1</v>
      </c>
      <c r="BM1474" t="s">
        <v>2905</v>
      </c>
      <c r="BN1474" t="s">
        <v>3288</v>
      </c>
      <c r="BO1474" t="s">
        <v>2888</v>
      </c>
      <c r="BT1474"/>
      <c r="BU1474"/>
      <c r="BX1474"/>
      <c r="BZ1474"/>
      <c r="CA1474"/>
      <c r="CB1474"/>
      <c r="CC1474"/>
      <c r="CD1474">
        <v>0</v>
      </c>
      <c r="CE1474"/>
      <c r="CF1474">
        <v>0</v>
      </c>
    </row>
    <row r="1475" spans="1:85" hidden="1" x14ac:dyDescent="0.35">
      <c r="A1475" t="s">
        <v>1627</v>
      </c>
      <c r="B1475" t="s">
        <v>4425</v>
      </c>
      <c r="C1475">
        <v>2025.614</v>
      </c>
      <c r="D1475">
        <v>47.034999999999997</v>
      </c>
      <c r="E1475">
        <v>136.65100000000001</v>
      </c>
      <c r="F1475">
        <v>69.209000000000003</v>
      </c>
      <c r="G1475" t="s">
        <v>2884</v>
      </c>
      <c r="I1475">
        <v>75</v>
      </c>
      <c r="J1475">
        <v>2025.633</v>
      </c>
      <c r="K1475" s="68">
        <v>168.82</v>
      </c>
      <c r="L1475">
        <v>0.76900000000000002</v>
      </c>
      <c r="M1475">
        <v>1</v>
      </c>
      <c r="N1475" t="s">
        <v>4425</v>
      </c>
      <c r="O1475">
        <v>1.7589999999999999</v>
      </c>
      <c r="P1475">
        <v>0</v>
      </c>
      <c r="Q1475">
        <v>0</v>
      </c>
      <c r="R1475">
        <v>2025.633</v>
      </c>
      <c r="S1475">
        <v>0</v>
      </c>
      <c r="T1475">
        <v>168.82</v>
      </c>
      <c r="U1475">
        <v>0</v>
      </c>
      <c r="V1475">
        <v>0</v>
      </c>
      <c r="W1475">
        <v>0</v>
      </c>
      <c r="X1475">
        <v>0</v>
      </c>
      <c r="Y1475">
        <v>0</v>
      </c>
      <c r="Z1475">
        <v>0</v>
      </c>
      <c r="AA1475">
        <v>0</v>
      </c>
      <c r="AB1475">
        <v>0</v>
      </c>
      <c r="AC1475" t="b">
        <v>1</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0</v>
      </c>
      <c r="AW1475">
        <v>0</v>
      </c>
      <c r="AX1475">
        <v>0</v>
      </c>
      <c r="AY1475" t="b">
        <v>0</v>
      </c>
      <c r="AZ1475">
        <v>0</v>
      </c>
      <c r="BI1475">
        <v>0</v>
      </c>
      <c r="BJ1475">
        <v>0</v>
      </c>
      <c r="BK1475">
        <v>0</v>
      </c>
      <c r="BM1475" t="s">
        <v>2905</v>
      </c>
      <c r="BN1475" t="s">
        <v>2887</v>
      </c>
      <c r="BO1475" t="s">
        <v>2888</v>
      </c>
      <c r="BT1475"/>
      <c r="BU1475"/>
      <c r="BX1475"/>
      <c r="BY1475" t="s">
        <v>2903</v>
      </c>
      <c r="BZ1475"/>
      <c r="CA1475"/>
      <c r="CB1475"/>
      <c r="CC1475"/>
      <c r="CD1475">
        <v>0</v>
      </c>
      <c r="CE1475"/>
      <c r="CF1475">
        <v>0</v>
      </c>
    </row>
    <row r="1476" spans="1:85" hidden="1" x14ac:dyDescent="0.35">
      <c r="A1476" t="s">
        <v>1628</v>
      </c>
      <c r="B1476" t="s">
        <v>4426</v>
      </c>
      <c r="C1476">
        <v>2025.693</v>
      </c>
      <c r="D1476">
        <v>13.113</v>
      </c>
      <c r="E1476">
        <v>353.065</v>
      </c>
      <c r="F1476">
        <v>9.02</v>
      </c>
      <c r="G1476" t="s">
        <v>2884</v>
      </c>
      <c r="I1476">
        <v>263.70999999999998</v>
      </c>
      <c r="J1476">
        <v>2025.6969999999999</v>
      </c>
      <c r="K1476" s="68">
        <v>357.52</v>
      </c>
      <c r="L1476">
        <v>7</v>
      </c>
      <c r="M1476">
        <v>3</v>
      </c>
      <c r="N1476" t="s">
        <v>4426</v>
      </c>
      <c r="O1476">
        <v>1.7210000000000001</v>
      </c>
      <c r="P1476">
        <v>10</v>
      </c>
      <c r="Q1476">
        <v>13.113</v>
      </c>
      <c r="R1476">
        <v>2025.694</v>
      </c>
      <c r="S1476">
        <v>10.491</v>
      </c>
      <c r="T1476">
        <v>353.95600000000002</v>
      </c>
      <c r="U1476">
        <v>7.2160000000000002</v>
      </c>
      <c r="V1476">
        <v>100</v>
      </c>
      <c r="W1476">
        <v>1.113</v>
      </c>
      <c r="X1476">
        <v>1.5509999999999999</v>
      </c>
      <c r="Y1476">
        <v>21.23</v>
      </c>
      <c r="Z1476">
        <v>22.12</v>
      </c>
      <c r="AA1476">
        <v>0.61099999999999999</v>
      </c>
      <c r="AB1476">
        <v>0</v>
      </c>
      <c r="AC1476" t="b">
        <v>1</v>
      </c>
      <c r="BM1476" t="s">
        <v>2905</v>
      </c>
      <c r="BN1476" t="s">
        <v>2905</v>
      </c>
      <c r="BO1476" t="s">
        <v>3359</v>
      </c>
      <c r="BT1476"/>
      <c r="BU1476"/>
      <c r="BX1476"/>
      <c r="BZ1476"/>
      <c r="CA1476"/>
      <c r="CB1476"/>
      <c r="CC1476"/>
      <c r="CD1476">
        <v>0</v>
      </c>
      <c r="CE1476"/>
      <c r="CF1476">
        <v>0</v>
      </c>
    </row>
    <row r="1477" spans="1:85" hidden="1" x14ac:dyDescent="0.35">
      <c r="A1477" t="s">
        <v>1629</v>
      </c>
      <c r="B1477" t="s">
        <v>4427</v>
      </c>
      <c r="C1477">
        <v>2033.2750000000001</v>
      </c>
      <c r="D1477">
        <v>8</v>
      </c>
      <c r="E1477">
        <v>253.923</v>
      </c>
      <c r="F1477">
        <v>6.2949999999999999</v>
      </c>
      <c r="G1477" t="s">
        <v>2884</v>
      </c>
      <c r="I1477">
        <v>163.71</v>
      </c>
      <c r="J1477">
        <v>2033.2809999999999</v>
      </c>
      <c r="K1477" s="68">
        <v>258.27999999999997</v>
      </c>
      <c r="L1477">
        <v>8</v>
      </c>
      <c r="M1477">
        <v>3</v>
      </c>
      <c r="N1477" t="s">
        <v>4427</v>
      </c>
      <c r="O1477">
        <v>1.8069999999999999</v>
      </c>
      <c r="P1477">
        <v>10</v>
      </c>
      <c r="Q1477">
        <v>8</v>
      </c>
      <c r="R1477">
        <v>2033.277</v>
      </c>
      <c r="S1477">
        <v>6</v>
      </c>
      <c r="T1477">
        <v>254.79400000000001</v>
      </c>
      <c r="U1477">
        <v>5.0359999999999996</v>
      </c>
      <c r="V1477">
        <v>100</v>
      </c>
      <c r="W1477">
        <v>0.83499999999999996</v>
      </c>
      <c r="X1477">
        <v>1.3129999999999999</v>
      </c>
      <c r="Y1477">
        <v>23.16</v>
      </c>
      <c r="Z1477">
        <v>22.33</v>
      </c>
      <c r="AA1477">
        <v>0.61499999999999999</v>
      </c>
      <c r="AB1477">
        <v>0</v>
      </c>
      <c r="AC1477" t="b">
        <v>1</v>
      </c>
      <c r="BM1477" t="s">
        <v>2887</v>
      </c>
      <c r="BN1477" t="s">
        <v>2887</v>
      </c>
      <c r="BO1477" t="s">
        <v>2888</v>
      </c>
      <c r="BT1477"/>
      <c r="BU1477"/>
      <c r="BX1477"/>
      <c r="BZ1477"/>
      <c r="CA1477"/>
      <c r="CB1477"/>
      <c r="CC1477"/>
      <c r="CD1477">
        <v>0</v>
      </c>
      <c r="CE1477"/>
      <c r="CF1477">
        <v>0</v>
      </c>
    </row>
    <row r="1478" spans="1:85" hidden="1" x14ac:dyDescent="0.35">
      <c r="A1478" t="s">
        <v>1630</v>
      </c>
      <c r="B1478" t="s">
        <v>4428</v>
      </c>
      <c r="C1478">
        <v>2051.2649999999999</v>
      </c>
      <c r="D1478">
        <v>24.021000000000001</v>
      </c>
      <c r="E1478">
        <v>131.34399999999999</v>
      </c>
      <c r="F1478">
        <v>87.257000000000005</v>
      </c>
      <c r="G1478" t="s">
        <v>2884</v>
      </c>
      <c r="I1478">
        <v>75</v>
      </c>
      <c r="J1478">
        <v>2051.2779999999998</v>
      </c>
      <c r="K1478" s="68">
        <v>171.06</v>
      </c>
      <c r="L1478">
        <v>0.74</v>
      </c>
      <c r="M1478">
        <v>1</v>
      </c>
      <c r="N1478" t="s">
        <v>4428</v>
      </c>
      <c r="O1478">
        <v>1.7949999999999999</v>
      </c>
      <c r="P1478">
        <v>0</v>
      </c>
      <c r="Q1478">
        <v>0</v>
      </c>
      <c r="R1478">
        <v>2051.2779999999998</v>
      </c>
      <c r="S1478">
        <v>0</v>
      </c>
      <c r="T1478">
        <v>171.06</v>
      </c>
      <c r="U1478">
        <v>0</v>
      </c>
      <c r="V1478">
        <v>0</v>
      </c>
      <c r="W1478">
        <v>0</v>
      </c>
      <c r="X1478">
        <v>0</v>
      </c>
      <c r="Y1478">
        <v>0</v>
      </c>
      <c r="Z1478">
        <v>0</v>
      </c>
      <c r="AA1478">
        <v>0</v>
      </c>
      <c r="AB1478">
        <v>0</v>
      </c>
      <c r="AC1478" t="b">
        <v>1</v>
      </c>
      <c r="AE1478">
        <v>0</v>
      </c>
      <c r="AF1478">
        <v>0</v>
      </c>
      <c r="AG1478">
        <v>0</v>
      </c>
      <c r="AH1478">
        <v>0</v>
      </c>
      <c r="AI1478">
        <v>0</v>
      </c>
      <c r="AJ1478">
        <v>0</v>
      </c>
      <c r="AK1478">
        <v>0</v>
      </c>
      <c r="AL1478">
        <v>0</v>
      </c>
      <c r="AM1478">
        <v>0</v>
      </c>
      <c r="AN1478">
        <v>0</v>
      </c>
      <c r="AO1478">
        <v>0</v>
      </c>
      <c r="AP1478">
        <v>0</v>
      </c>
      <c r="AQ1478">
        <v>0</v>
      </c>
      <c r="AR1478">
        <v>0</v>
      </c>
      <c r="AS1478">
        <v>0</v>
      </c>
      <c r="AT1478">
        <v>0</v>
      </c>
      <c r="AU1478">
        <v>0</v>
      </c>
      <c r="AV1478">
        <v>0</v>
      </c>
      <c r="AW1478">
        <v>0</v>
      </c>
      <c r="AX1478">
        <v>0</v>
      </c>
      <c r="AY1478" t="b">
        <v>0</v>
      </c>
      <c r="AZ1478">
        <v>0</v>
      </c>
      <c r="BI1478">
        <v>0</v>
      </c>
      <c r="BJ1478">
        <v>0</v>
      </c>
      <c r="BK1478">
        <v>0</v>
      </c>
      <c r="BM1478" t="s">
        <v>2887</v>
      </c>
      <c r="BN1478" t="s">
        <v>2887</v>
      </c>
      <c r="BO1478" t="s">
        <v>2888</v>
      </c>
      <c r="BT1478"/>
      <c r="BU1478"/>
      <c r="BX1478"/>
      <c r="BY1478" t="s">
        <v>2903</v>
      </c>
      <c r="BZ1478"/>
      <c r="CA1478"/>
      <c r="CB1478"/>
      <c r="CC1478"/>
      <c r="CD1478">
        <v>0</v>
      </c>
      <c r="CE1478"/>
      <c r="CF1478">
        <v>0</v>
      </c>
    </row>
    <row r="1479" spans="1:85" hidden="1" x14ac:dyDescent="0.35">
      <c r="A1479" t="s">
        <v>1631</v>
      </c>
      <c r="B1479" t="s">
        <v>4429</v>
      </c>
      <c r="C1479">
        <v>2051.2719999999999</v>
      </c>
      <c r="D1479">
        <v>13.726000000000001</v>
      </c>
      <c r="E1479">
        <v>81.117999999999995</v>
      </c>
      <c r="F1479">
        <v>8.7059999999999995</v>
      </c>
      <c r="G1479" t="s">
        <v>2884</v>
      </c>
      <c r="I1479">
        <v>346.19</v>
      </c>
      <c r="J1479">
        <v>2051.279</v>
      </c>
      <c r="K1479" s="68">
        <v>82.25</v>
      </c>
      <c r="L1479">
        <v>5</v>
      </c>
      <c r="M1479">
        <v>3</v>
      </c>
      <c r="N1479" t="s">
        <v>4429</v>
      </c>
      <c r="O1479">
        <v>1.8320000000000001</v>
      </c>
      <c r="P1479">
        <v>10</v>
      </c>
      <c r="Q1479">
        <v>13.726000000000001</v>
      </c>
      <c r="R1479">
        <v>2051.2730000000001</v>
      </c>
      <c r="S1479">
        <v>10.981</v>
      </c>
      <c r="T1479">
        <v>81.343999999999994</v>
      </c>
      <c r="U1479">
        <v>6.9649999999999999</v>
      </c>
      <c r="V1479">
        <v>100</v>
      </c>
      <c r="W1479">
        <v>1.0620000000000001</v>
      </c>
      <c r="X1479">
        <v>1.19</v>
      </c>
      <c r="Y1479">
        <v>22.08</v>
      </c>
      <c r="Z1479">
        <v>22.5</v>
      </c>
      <c r="AA1479">
        <v>0.57099999999999995</v>
      </c>
      <c r="AB1479">
        <v>0</v>
      </c>
      <c r="AC1479" t="b">
        <v>1</v>
      </c>
      <c r="BM1479" t="s">
        <v>2887</v>
      </c>
      <c r="BN1479" t="s">
        <v>2887</v>
      </c>
      <c r="BO1479" t="s">
        <v>2888</v>
      </c>
      <c r="BT1479"/>
      <c r="BU1479"/>
      <c r="BX1479"/>
      <c r="BZ1479"/>
      <c r="CA1479"/>
      <c r="CB1479"/>
      <c r="CC1479"/>
      <c r="CD1479">
        <v>0</v>
      </c>
      <c r="CE1479"/>
      <c r="CF1479">
        <v>0</v>
      </c>
    </row>
    <row r="1480" spans="1:85" hidden="1" x14ac:dyDescent="0.35">
      <c r="A1480" t="s">
        <v>1632</v>
      </c>
      <c r="B1480" t="s">
        <v>4430</v>
      </c>
      <c r="C1480">
        <v>2057.0720000000001</v>
      </c>
      <c r="D1480">
        <v>11.259</v>
      </c>
      <c r="E1480">
        <v>54.537999999999997</v>
      </c>
      <c r="F1480">
        <v>7.8330000000000002</v>
      </c>
      <c r="G1480" t="s">
        <v>2884</v>
      </c>
      <c r="I1480">
        <v>326.19</v>
      </c>
      <c r="J1480">
        <v>2057.08</v>
      </c>
      <c r="K1480" s="68">
        <v>62.16</v>
      </c>
      <c r="L1480">
        <v>8</v>
      </c>
      <c r="M1480">
        <v>3</v>
      </c>
      <c r="N1480" t="s">
        <v>4430</v>
      </c>
      <c r="O1480">
        <v>1.8080000000000001</v>
      </c>
      <c r="P1480">
        <v>10</v>
      </c>
      <c r="Q1480">
        <v>11.259</v>
      </c>
      <c r="R1480">
        <v>2057.0740000000001</v>
      </c>
      <c r="S1480">
        <v>9.0069999999999997</v>
      </c>
      <c r="T1480">
        <v>56.063000000000002</v>
      </c>
      <c r="U1480">
        <v>6.266</v>
      </c>
      <c r="V1480">
        <v>100</v>
      </c>
      <c r="W1480">
        <v>0.96299999999999997</v>
      </c>
      <c r="X1480">
        <v>1.5429999999999999</v>
      </c>
      <c r="Y1480">
        <v>21.68</v>
      </c>
      <c r="Z1480">
        <v>22.5</v>
      </c>
      <c r="AA1480">
        <v>0.61899999999999999</v>
      </c>
      <c r="AB1480">
        <v>0</v>
      </c>
      <c r="AC1480" t="b">
        <v>1</v>
      </c>
      <c r="BM1480" t="s">
        <v>2887</v>
      </c>
      <c r="BN1480" t="s">
        <v>3345</v>
      </c>
      <c r="BO1480" t="s">
        <v>2888</v>
      </c>
      <c r="BT1480"/>
      <c r="BU1480"/>
      <c r="BX1480"/>
      <c r="BZ1480"/>
      <c r="CA1480"/>
      <c r="CB1480"/>
      <c r="CC1480"/>
      <c r="CD1480">
        <v>0</v>
      </c>
      <c r="CE1480"/>
      <c r="CF1480">
        <v>0</v>
      </c>
    </row>
    <row r="1481" spans="1:85" hidden="1" x14ac:dyDescent="0.35">
      <c r="A1481" t="s">
        <v>1633</v>
      </c>
      <c r="B1481" t="s">
        <v>4431</v>
      </c>
      <c r="C1481">
        <v>2057.0639999999999</v>
      </c>
      <c r="D1481">
        <v>93.528999999999996</v>
      </c>
      <c r="E1481">
        <v>131.59700000000001</v>
      </c>
      <c r="F1481">
        <v>129.375</v>
      </c>
      <c r="G1481" t="s">
        <v>2884</v>
      </c>
      <c r="I1481">
        <v>60</v>
      </c>
      <c r="J1481">
        <v>2057.0819999999999</v>
      </c>
      <c r="K1481" s="68">
        <v>155.97200000000001</v>
      </c>
      <c r="L1481">
        <v>0.71899999999999997</v>
      </c>
      <c r="M1481">
        <v>1</v>
      </c>
      <c r="N1481" t="s">
        <v>4431</v>
      </c>
      <c r="O1481">
        <v>1.766</v>
      </c>
      <c r="P1481">
        <v>0</v>
      </c>
      <c r="Q1481">
        <v>0</v>
      </c>
      <c r="R1481">
        <v>2057.0819999999999</v>
      </c>
      <c r="S1481">
        <v>0</v>
      </c>
      <c r="T1481">
        <v>155.97200000000001</v>
      </c>
      <c r="U1481">
        <v>0</v>
      </c>
      <c r="V1481">
        <v>0</v>
      </c>
      <c r="W1481">
        <v>0</v>
      </c>
      <c r="X1481">
        <v>0</v>
      </c>
      <c r="Y1481">
        <v>0</v>
      </c>
      <c r="Z1481">
        <v>0</v>
      </c>
      <c r="AA1481">
        <v>0</v>
      </c>
      <c r="AB1481">
        <v>0</v>
      </c>
      <c r="AC1481" t="b">
        <v>1</v>
      </c>
      <c r="AE1481">
        <v>0</v>
      </c>
      <c r="AF1481">
        <v>0</v>
      </c>
      <c r="AG1481">
        <v>0</v>
      </c>
      <c r="AH1481">
        <v>0</v>
      </c>
      <c r="AI1481">
        <v>0</v>
      </c>
      <c r="AJ1481">
        <v>0</v>
      </c>
      <c r="AK1481">
        <v>0</v>
      </c>
      <c r="AL1481">
        <v>0</v>
      </c>
      <c r="AM1481">
        <v>0</v>
      </c>
      <c r="AN1481">
        <v>0</v>
      </c>
      <c r="AO1481">
        <v>0</v>
      </c>
      <c r="AP1481">
        <v>0</v>
      </c>
      <c r="AQ1481">
        <v>0</v>
      </c>
      <c r="AR1481">
        <v>0</v>
      </c>
      <c r="AS1481">
        <v>0</v>
      </c>
      <c r="AT1481">
        <v>0</v>
      </c>
      <c r="AU1481">
        <v>0</v>
      </c>
      <c r="AV1481">
        <v>0</v>
      </c>
      <c r="AW1481">
        <v>0</v>
      </c>
      <c r="AX1481">
        <v>0</v>
      </c>
      <c r="AY1481" t="b">
        <v>0</v>
      </c>
      <c r="AZ1481">
        <v>0</v>
      </c>
      <c r="BI1481">
        <v>0</v>
      </c>
      <c r="BJ1481">
        <v>0</v>
      </c>
      <c r="BK1481">
        <v>0</v>
      </c>
      <c r="BM1481" t="s">
        <v>2887</v>
      </c>
      <c r="BN1481" t="s">
        <v>2887</v>
      </c>
      <c r="BO1481" t="s">
        <v>2888</v>
      </c>
      <c r="BT1481"/>
      <c r="BU1481"/>
      <c r="BX1481"/>
      <c r="BY1481" t="s">
        <v>2903</v>
      </c>
      <c r="BZ1481"/>
      <c r="CA1481"/>
      <c r="CB1481"/>
      <c r="CC1481"/>
      <c r="CD1481">
        <v>0</v>
      </c>
      <c r="CE1481"/>
      <c r="CF1481">
        <v>0</v>
      </c>
    </row>
    <row r="1482" spans="1:85" hidden="1" x14ac:dyDescent="0.35">
      <c r="A1482" t="s">
        <v>1634</v>
      </c>
      <c r="B1482" t="s">
        <v>4432</v>
      </c>
      <c r="C1482">
        <v>2058.3960000000002</v>
      </c>
      <c r="D1482">
        <v>11.717000000000001</v>
      </c>
      <c r="E1482" s="68">
        <v>301.06299999999999</v>
      </c>
      <c r="F1482">
        <v>6.2949999999999999</v>
      </c>
      <c r="G1482" t="s">
        <v>3899</v>
      </c>
      <c r="I1482">
        <v>206.19</v>
      </c>
      <c r="J1482">
        <v>2058.3989999999999</v>
      </c>
      <c r="K1482" s="73">
        <v>301.83999999999997</v>
      </c>
      <c r="L1482">
        <v>22</v>
      </c>
      <c r="M1482">
        <v>0</v>
      </c>
      <c r="N1482" t="s">
        <v>4432</v>
      </c>
      <c r="O1482">
        <v>1.8029999999999999</v>
      </c>
      <c r="P1482">
        <v>17.635999999999999</v>
      </c>
      <c r="Q1482">
        <v>11.717000000000001</v>
      </c>
      <c r="R1482">
        <v>2058.3960000000002</v>
      </c>
      <c r="S1482">
        <v>9.3740000000000006</v>
      </c>
      <c r="T1482">
        <v>301.21800000000002</v>
      </c>
      <c r="U1482">
        <v>5.0359999999999996</v>
      </c>
      <c r="V1482">
        <v>100</v>
      </c>
      <c r="W1482">
        <v>0.83599999999999997</v>
      </c>
      <c r="X1482">
        <v>3.8370000000000002</v>
      </c>
      <c r="Y1482">
        <v>21.13</v>
      </c>
      <c r="Z1482">
        <v>22.29</v>
      </c>
      <c r="AA1482">
        <v>0.61399999999999999</v>
      </c>
      <c r="AB1482">
        <v>0</v>
      </c>
      <c r="AC1482" t="b">
        <v>1</v>
      </c>
      <c r="AI1482">
        <v>2058.3870000000002</v>
      </c>
      <c r="AJ1482">
        <v>300.72899999999998</v>
      </c>
      <c r="AK1482">
        <v>2058.3980000000001</v>
      </c>
      <c r="AL1482">
        <v>304.42200000000003</v>
      </c>
      <c r="AM1482">
        <v>7.3860000000000001</v>
      </c>
      <c r="AN1482">
        <v>21.48</v>
      </c>
      <c r="AO1482">
        <v>43.45</v>
      </c>
      <c r="AP1482">
        <v>5.5590000000000002</v>
      </c>
      <c r="AQ1482">
        <v>22.260999999999999</v>
      </c>
      <c r="AR1482">
        <v>2.1850000000000001</v>
      </c>
      <c r="AS1482">
        <v>5.29</v>
      </c>
      <c r="AT1482">
        <v>5.8999999999999997E-2</v>
      </c>
      <c r="AU1482">
        <v>0.30599999999999999</v>
      </c>
      <c r="AV1482">
        <v>5.3999999999999999E-2</v>
      </c>
      <c r="AW1482">
        <v>0</v>
      </c>
      <c r="AX1482">
        <v>1221094</v>
      </c>
      <c r="AY1482" t="b">
        <v>1</v>
      </c>
      <c r="AZ1482">
        <v>208.77500000000001</v>
      </c>
      <c r="BA1482">
        <v>2058.3960000000002</v>
      </c>
      <c r="BB1482">
        <v>11.717000000000001</v>
      </c>
      <c r="BC1482">
        <v>301.06299999999999</v>
      </c>
      <c r="BD1482">
        <v>6.2949999999999999</v>
      </c>
      <c r="BE1482">
        <v>2058.3989999999999</v>
      </c>
      <c r="BF1482">
        <v>301.83999999999997</v>
      </c>
      <c r="BG1482">
        <v>22</v>
      </c>
      <c r="BH1482">
        <v>3</v>
      </c>
      <c r="BM1482" t="s">
        <v>3712</v>
      </c>
      <c r="BN1482" t="s">
        <v>3712</v>
      </c>
      <c r="BO1482" t="s">
        <v>3255</v>
      </c>
      <c r="BT1482"/>
      <c r="BU1482"/>
      <c r="BX1482"/>
      <c r="BZ1482"/>
      <c r="CA1482"/>
      <c r="CB1482"/>
      <c r="CC1482"/>
      <c r="CD1482">
        <v>0</v>
      </c>
      <c r="CE1482"/>
      <c r="CF1482">
        <v>0</v>
      </c>
      <c r="CG1482" t="b">
        <f t="shared" ref="CG1482:CG1483" si="26">IF(CE1482*100&lt;CC1482,TRUE,FALSE)</f>
        <v>0</v>
      </c>
    </row>
    <row r="1483" spans="1:85" hidden="1" x14ac:dyDescent="0.35">
      <c r="A1483" t="s">
        <v>1635</v>
      </c>
      <c r="B1483" t="s">
        <v>4433</v>
      </c>
      <c r="C1483">
        <v>2062.7649999999999</v>
      </c>
      <c r="D1483">
        <v>70.602999999999994</v>
      </c>
      <c r="E1483" s="68">
        <v>248.072</v>
      </c>
      <c r="F1483">
        <v>25.596</v>
      </c>
      <c r="G1483" t="s">
        <v>3502</v>
      </c>
      <c r="I1483">
        <v>165</v>
      </c>
      <c r="J1483">
        <v>2062.8000000000002</v>
      </c>
      <c r="K1483" s="73">
        <v>259.84800000000001</v>
      </c>
      <c r="L1483">
        <v>0.89900000000000002</v>
      </c>
      <c r="M1483">
        <v>0</v>
      </c>
      <c r="N1483" t="s">
        <v>4433</v>
      </c>
      <c r="O1483">
        <v>1.8160000000000001</v>
      </c>
      <c r="P1483">
        <v>0</v>
      </c>
      <c r="Q1483">
        <v>0</v>
      </c>
      <c r="R1483">
        <v>2062.8000000000002</v>
      </c>
      <c r="S1483">
        <v>0</v>
      </c>
      <c r="T1483">
        <v>259.84800000000001</v>
      </c>
      <c r="U1483">
        <v>0</v>
      </c>
      <c r="V1483">
        <v>0</v>
      </c>
      <c r="W1483">
        <v>0</v>
      </c>
      <c r="X1483">
        <v>0</v>
      </c>
      <c r="Y1483">
        <v>0</v>
      </c>
      <c r="Z1483">
        <v>0</v>
      </c>
      <c r="AA1483">
        <v>0</v>
      </c>
      <c r="AB1483">
        <v>0</v>
      </c>
      <c r="AC1483" t="b">
        <v>1</v>
      </c>
      <c r="AE1483">
        <v>0</v>
      </c>
      <c r="AF1483">
        <v>0</v>
      </c>
      <c r="AG1483">
        <v>0</v>
      </c>
      <c r="AH1483">
        <v>0</v>
      </c>
      <c r="AI1483">
        <v>0</v>
      </c>
      <c r="AJ1483">
        <v>0</v>
      </c>
      <c r="AK1483">
        <v>0</v>
      </c>
      <c r="AL1483">
        <v>0</v>
      </c>
      <c r="AM1483">
        <v>0</v>
      </c>
      <c r="AN1483">
        <v>0</v>
      </c>
      <c r="AO1483">
        <v>0</v>
      </c>
      <c r="AP1483">
        <v>0</v>
      </c>
      <c r="AQ1483">
        <v>0</v>
      </c>
      <c r="AR1483">
        <v>0</v>
      </c>
      <c r="AS1483">
        <v>0</v>
      </c>
      <c r="AT1483">
        <v>0</v>
      </c>
      <c r="AU1483">
        <v>0</v>
      </c>
      <c r="AV1483">
        <v>0</v>
      </c>
      <c r="AW1483">
        <v>0</v>
      </c>
      <c r="AX1483">
        <v>0</v>
      </c>
      <c r="AY1483" t="b">
        <v>0</v>
      </c>
      <c r="AZ1483">
        <v>0</v>
      </c>
      <c r="BA1483">
        <v>2062.7739999999999</v>
      </c>
      <c r="BB1483">
        <v>57.686</v>
      </c>
      <c r="BC1483">
        <v>248.67</v>
      </c>
      <c r="BD1483">
        <v>24.997</v>
      </c>
      <c r="BE1483">
        <v>2062.8000000000002</v>
      </c>
      <c r="BF1483">
        <v>259.84800000000001</v>
      </c>
      <c r="BG1483">
        <v>0.89900000000000002</v>
      </c>
      <c r="BH1483">
        <v>1</v>
      </c>
      <c r="BI1483">
        <v>0</v>
      </c>
      <c r="BJ1483">
        <v>0</v>
      </c>
      <c r="BK1483">
        <v>0</v>
      </c>
      <c r="BM1483" t="s">
        <v>144</v>
      </c>
      <c r="BN1483" t="s">
        <v>144</v>
      </c>
      <c r="BO1483" t="s">
        <v>3321</v>
      </c>
      <c r="BT1483"/>
      <c r="BU1483"/>
      <c r="BX1483" t="s">
        <v>3774</v>
      </c>
      <c r="BY1483" t="s">
        <v>2903</v>
      </c>
      <c r="BZ1483"/>
      <c r="CA1483"/>
      <c r="CB1483"/>
      <c r="CC1483"/>
      <c r="CD1483">
        <v>0</v>
      </c>
      <c r="CE1483"/>
      <c r="CF1483">
        <v>0</v>
      </c>
      <c r="CG1483" t="b">
        <f t="shared" si="26"/>
        <v>0</v>
      </c>
    </row>
    <row r="1484" spans="1:85" hidden="1" x14ac:dyDescent="0.35">
      <c r="A1484" t="s">
        <v>1636</v>
      </c>
      <c r="B1484" t="s">
        <v>4434</v>
      </c>
      <c r="C1484">
        <v>2064.3560000000002</v>
      </c>
      <c r="D1484">
        <v>8.016</v>
      </c>
      <c r="E1484">
        <v>317.76499999999999</v>
      </c>
      <c r="F1484">
        <v>6.2949999999999999</v>
      </c>
      <c r="G1484" t="s">
        <v>2884</v>
      </c>
      <c r="I1484">
        <v>223.71</v>
      </c>
      <c r="J1484">
        <v>2064.3620000000001</v>
      </c>
      <c r="K1484" s="68">
        <v>318.39</v>
      </c>
      <c r="L1484">
        <v>7</v>
      </c>
      <c r="M1484">
        <v>3</v>
      </c>
      <c r="N1484" t="s">
        <v>4434</v>
      </c>
      <c r="O1484">
        <v>1.8169999999999999</v>
      </c>
      <c r="P1484">
        <v>10</v>
      </c>
      <c r="Q1484">
        <v>8.016</v>
      </c>
      <c r="R1484">
        <v>2064.357</v>
      </c>
      <c r="S1484">
        <v>6.016</v>
      </c>
      <c r="T1484">
        <v>317.89</v>
      </c>
      <c r="U1484">
        <v>5.0359999999999996</v>
      </c>
      <c r="V1484">
        <v>100</v>
      </c>
      <c r="W1484">
        <v>0.83599999999999997</v>
      </c>
      <c r="X1484">
        <v>1.242</v>
      </c>
      <c r="Y1484">
        <v>21.28</v>
      </c>
      <c r="Z1484">
        <v>22.25</v>
      </c>
      <c r="AA1484">
        <v>0.61299999999999999</v>
      </c>
      <c r="AB1484">
        <v>0</v>
      </c>
      <c r="AC1484" t="b">
        <v>1</v>
      </c>
      <c r="BM1484" t="s">
        <v>3348</v>
      </c>
      <c r="BN1484" t="s">
        <v>3348</v>
      </c>
      <c r="BO1484" t="s">
        <v>3359</v>
      </c>
      <c r="BT1484"/>
      <c r="BU1484"/>
      <c r="BX1484"/>
      <c r="BZ1484"/>
      <c r="CA1484"/>
      <c r="CB1484"/>
      <c r="CC1484"/>
      <c r="CD1484">
        <v>0</v>
      </c>
      <c r="CE1484"/>
      <c r="CF1484">
        <v>0</v>
      </c>
    </row>
    <row r="1485" spans="1:85" hidden="1" x14ac:dyDescent="0.35">
      <c r="A1485" t="s">
        <v>1637</v>
      </c>
      <c r="B1485" t="s">
        <v>4435</v>
      </c>
      <c r="C1485" s="51">
        <v>2069.08</v>
      </c>
      <c r="D1485">
        <v>12.845000000000001</v>
      </c>
      <c r="E1485" s="68">
        <v>121.595</v>
      </c>
      <c r="F1485">
        <v>7.76</v>
      </c>
      <c r="G1485" t="s">
        <v>3290</v>
      </c>
      <c r="I1485">
        <v>33.81</v>
      </c>
      <c r="J1485">
        <v>2069.0830000000001</v>
      </c>
      <c r="K1485" s="73">
        <v>128.6</v>
      </c>
      <c r="L1485">
        <v>8</v>
      </c>
      <c r="M1485">
        <v>1</v>
      </c>
      <c r="N1485" s="51" t="s">
        <v>4435</v>
      </c>
      <c r="O1485">
        <v>1.831</v>
      </c>
      <c r="P1485">
        <v>10</v>
      </c>
      <c r="Q1485">
        <v>12.845000000000001</v>
      </c>
      <c r="R1485">
        <v>2069.08</v>
      </c>
      <c r="S1485">
        <v>10.276</v>
      </c>
      <c r="T1485">
        <v>122.996</v>
      </c>
      <c r="U1485">
        <v>6.2080000000000002</v>
      </c>
      <c r="V1485">
        <v>100</v>
      </c>
      <c r="W1485">
        <v>1.2490000000000001</v>
      </c>
      <c r="X1485">
        <v>1.9610000000000001</v>
      </c>
      <c r="Y1485">
        <v>22.11</v>
      </c>
      <c r="Z1485">
        <v>21.978000000000002</v>
      </c>
      <c r="AA1485">
        <v>0.60799999999999998</v>
      </c>
      <c r="AB1485">
        <v>0</v>
      </c>
      <c r="AC1485" t="b">
        <v>1</v>
      </c>
      <c r="AI1485">
        <v>2069.076</v>
      </c>
      <c r="AJ1485">
        <v>125.718</v>
      </c>
      <c r="AK1485">
        <v>2069.0830000000001</v>
      </c>
      <c r="AL1485">
        <v>127.55200000000001</v>
      </c>
      <c r="AM1485">
        <v>3.6680000000000001</v>
      </c>
      <c r="AN1485">
        <v>14.34</v>
      </c>
      <c r="AO1485">
        <v>15.96</v>
      </c>
      <c r="AP1485">
        <v>1.321</v>
      </c>
      <c r="AQ1485">
        <v>22.018000000000001</v>
      </c>
      <c r="AR1485">
        <v>1.399</v>
      </c>
      <c r="AS1485">
        <v>25.959</v>
      </c>
      <c r="AT1485">
        <v>1E-3</v>
      </c>
      <c r="AU1485">
        <v>0.30599999999999999</v>
      </c>
      <c r="AV1485">
        <v>0.23799999999999999</v>
      </c>
      <c r="AW1485">
        <v>0</v>
      </c>
      <c r="AX1485">
        <v>1224467</v>
      </c>
      <c r="AY1485" t="b">
        <v>1</v>
      </c>
      <c r="AZ1485">
        <v>32.765000000000001</v>
      </c>
      <c r="BA1485">
        <v>2069.08</v>
      </c>
      <c r="BB1485">
        <v>12.845000000000001</v>
      </c>
      <c r="BC1485">
        <v>124.63800000000001</v>
      </c>
      <c r="BD1485">
        <v>6.2949999999999999</v>
      </c>
      <c r="BE1485">
        <v>2069.0830000000001</v>
      </c>
      <c r="BF1485">
        <v>128.6</v>
      </c>
      <c r="BG1485">
        <v>10</v>
      </c>
      <c r="BH1485">
        <v>3</v>
      </c>
      <c r="BI1485">
        <v>10.276</v>
      </c>
      <c r="BJ1485">
        <v>5.0359999999999996</v>
      </c>
      <c r="BK1485">
        <v>1.653</v>
      </c>
      <c r="BM1485" t="s">
        <v>144</v>
      </c>
      <c r="BN1485" t="s">
        <v>144</v>
      </c>
      <c r="BO1485" t="s">
        <v>3292</v>
      </c>
      <c r="BQ1485">
        <v>1</v>
      </c>
      <c r="BT1485" s="51" t="s">
        <v>3293</v>
      </c>
      <c r="BV1485" t="s">
        <v>3684</v>
      </c>
      <c r="BX1485" s="51" t="s">
        <v>4331</v>
      </c>
      <c r="CB1485" s="51">
        <v>15.96</v>
      </c>
      <c r="CC1485" s="51">
        <v>15.96</v>
      </c>
      <c r="CD1485" s="51">
        <v>1E-3</v>
      </c>
      <c r="CE1485" s="51">
        <v>1E-3</v>
      </c>
      <c r="CF1485" s="51">
        <v>0.86699999999999999</v>
      </c>
      <c r="CG1485" t="b">
        <f t="shared" ref="CG1485:CG1488" si="27">IF(CE1485*100&lt;CC1485,TRUE,FALSE)</f>
        <v>1</v>
      </c>
    </row>
    <row r="1486" spans="1:85" hidden="1" x14ac:dyDescent="0.35">
      <c r="A1486" t="s">
        <v>1638</v>
      </c>
      <c r="B1486" t="s">
        <v>4436</v>
      </c>
      <c r="C1486" s="51">
        <v>2069.1849999999999</v>
      </c>
      <c r="D1486">
        <v>44.204000000000001</v>
      </c>
      <c r="E1486" s="68">
        <v>203.55500000000001</v>
      </c>
      <c r="F1486">
        <v>14.157999999999999</v>
      </c>
      <c r="G1486" t="s">
        <v>3290</v>
      </c>
      <c r="I1486">
        <v>116.29</v>
      </c>
      <c r="J1486">
        <v>2069.2049999999999</v>
      </c>
      <c r="K1486" s="73">
        <v>211.1</v>
      </c>
      <c r="L1486">
        <v>8</v>
      </c>
      <c r="M1486">
        <v>1</v>
      </c>
      <c r="N1486" s="51" t="s">
        <v>4436</v>
      </c>
      <c r="O1486">
        <v>1.87</v>
      </c>
      <c r="P1486">
        <v>10</v>
      </c>
      <c r="Q1486">
        <v>44.204000000000001</v>
      </c>
      <c r="R1486">
        <v>2069.1889999999999</v>
      </c>
      <c r="S1486">
        <v>35.363</v>
      </c>
      <c r="T1486">
        <v>205.06399999999999</v>
      </c>
      <c r="U1486">
        <v>11.327</v>
      </c>
      <c r="V1486">
        <v>100</v>
      </c>
      <c r="W1486">
        <v>1</v>
      </c>
      <c r="X1486">
        <v>2.274</v>
      </c>
      <c r="Y1486">
        <v>22.87</v>
      </c>
      <c r="Z1486">
        <v>21.978000000000002</v>
      </c>
      <c r="AA1486">
        <v>0.60799999999999998</v>
      </c>
      <c r="AB1486">
        <v>0</v>
      </c>
      <c r="AC1486" t="b">
        <v>1</v>
      </c>
      <c r="AI1486">
        <v>2069.1880000000001</v>
      </c>
      <c r="AJ1486">
        <v>205.13399999999999</v>
      </c>
      <c r="AK1486">
        <v>2069.2040000000002</v>
      </c>
      <c r="AL1486">
        <v>210.33099999999999</v>
      </c>
      <c r="AM1486">
        <v>10.395</v>
      </c>
      <c r="AN1486">
        <v>30.62</v>
      </c>
      <c r="AO1486">
        <v>15.94</v>
      </c>
      <c r="AP1486">
        <v>1.857</v>
      </c>
      <c r="AQ1486">
        <v>22.207000000000001</v>
      </c>
      <c r="AR1486">
        <v>10.808</v>
      </c>
      <c r="AS1486">
        <v>29.417000000000002</v>
      </c>
      <c r="AT1486">
        <v>0.51900000000000002</v>
      </c>
      <c r="AU1486">
        <v>0.309</v>
      </c>
      <c r="AV1486">
        <v>0.11600000000000001</v>
      </c>
      <c r="AW1486">
        <v>0</v>
      </c>
      <c r="AX1486">
        <v>1227840</v>
      </c>
      <c r="AY1486" t="b">
        <v>1</v>
      </c>
      <c r="AZ1486">
        <v>115.51900000000001</v>
      </c>
      <c r="BA1486">
        <v>2069.1849999999999</v>
      </c>
      <c r="BB1486">
        <v>44.204000000000001</v>
      </c>
      <c r="BC1486">
        <v>203.55500000000001</v>
      </c>
      <c r="BD1486">
        <v>14.157999999999999</v>
      </c>
      <c r="BE1486">
        <v>2069.2049999999999</v>
      </c>
      <c r="BF1486">
        <v>211.1</v>
      </c>
      <c r="BG1486">
        <v>8</v>
      </c>
      <c r="BH1486">
        <v>3</v>
      </c>
      <c r="BI1486">
        <v>35.363</v>
      </c>
      <c r="BJ1486">
        <v>11.327</v>
      </c>
      <c r="BK1486">
        <v>2.121</v>
      </c>
      <c r="BM1486" t="s">
        <v>144</v>
      </c>
      <c r="BN1486" t="s">
        <v>144</v>
      </c>
      <c r="BO1486" t="s">
        <v>3312</v>
      </c>
      <c r="BQ1486">
        <v>1</v>
      </c>
      <c r="BT1486" s="51" t="s">
        <v>3293</v>
      </c>
      <c r="BV1486" t="s">
        <v>3684</v>
      </c>
      <c r="BX1486" s="51" t="s">
        <v>4331</v>
      </c>
      <c r="CB1486" s="51">
        <v>15.94</v>
      </c>
      <c r="CC1486" s="51">
        <v>15.94</v>
      </c>
      <c r="CD1486" s="51">
        <v>8.9999999999999993E-3</v>
      </c>
      <c r="CE1486" s="51">
        <v>1.7999999999999999E-2</v>
      </c>
      <c r="CF1486" s="51">
        <v>0.90900000000000003</v>
      </c>
      <c r="CG1486" t="b">
        <f t="shared" si="27"/>
        <v>1</v>
      </c>
    </row>
    <row r="1487" spans="1:85" hidden="1" x14ac:dyDescent="0.35">
      <c r="A1487" t="s">
        <v>1639</v>
      </c>
      <c r="B1487" t="s">
        <v>4437</v>
      </c>
      <c r="C1487" s="51">
        <v>2069.98</v>
      </c>
      <c r="D1487">
        <v>12.624000000000001</v>
      </c>
      <c r="E1487" s="68">
        <v>208.71</v>
      </c>
      <c r="F1487">
        <v>6.2949999999999999</v>
      </c>
      <c r="G1487" t="s">
        <v>3290</v>
      </c>
      <c r="I1487">
        <v>116.29</v>
      </c>
      <c r="J1487">
        <v>2069.9870000000001</v>
      </c>
      <c r="K1487" s="73">
        <v>210.92</v>
      </c>
      <c r="L1487">
        <v>7</v>
      </c>
      <c r="M1487">
        <v>1</v>
      </c>
      <c r="N1487" s="51" t="s">
        <v>4437</v>
      </c>
      <c r="O1487">
        <v>1.841</v>
      </c>
      <c r="P1487">
        <v>10</v>
      </c>
      <c r="Q1487">
        <v>12.624000000000001</v>
      </c>
      <c r="R1487">
        <v>2069.9810000000002</v>
      </c>
      <c r="S1487">
        <v>10.099</v>
      </c>
      <c r="T1487">
        <v>209.15199999999999</v>
      </c>
      <c r="U1487">
        <v>5.0359999999999996</v>
      </c>
      <c r="V1487">
        <v>100</v>
      </c>
      <c r="W1487">
        <v>1.087</v>
      </c>
      <c r="X1487">
        <v>1.4830000000000001</v>
      </c>
      <c r="Y1487">
        <v>22.77</v>
      </c>
      <c r="Z1487">
        <v>21.978000000000002</v>
      </c>
      <c r="AA1487">
        <v>0.60799999999999998</v>
      </c>
      <c r="AB1487">
        <v>0</v>
      </c>
      <c r="AC1487" t="b">
        <v>1</v>
      </c>
      <c r="AI1487">
        <v>2069.9810000000002</v>
      </c>
      <c r="AJ1487">
        <v>208.33699999999999</v>
      </c>
      <c r="AK1487">
        <v>2069.9870000000001</v>
      </c>
      <c r="AL1487">
        <v>210.14599999999999</v>
      </c>
      <c r="AM1487">
        <v>3.6179999999999999</v>
      </c>
      <c r="AN1487">
        <v>11.09</v>
      </c>
      <c r="AO1487">
        <v>14.44</v>
      </c>
      <c r="AP1487">
        <v>1.141</v>
      </c>
      <c r="AQ1487">
        <v>22.001999999999999</v>
      </c>
      <c r="AR1487">
        <v>6.391</v>
      </c>
      <c r="AS1487">
        <v>15.426</v>
      </c>
      <c r="AT1487">
        <v>3.0000000000000001E-3</v>
      </c>
      <c r="AU1487">
        <v>0.317</v>
      </c>
      <c r="AV1487">
        <v>0.46100000000000002</v>
      </c>
      <c r="AW1487">
        <v>0</v>
      </c>
      <c r="AX1487">
        <v>1231213</v>
      </c>
      <c r="AY1487" t="b">
        <v>1</v>
      </c>
      <c r="AZ1487">
        <v>115.51900000000001</v>
      </c>
      <c r="BA1487">
        <v>2069.98</v>
      </c>
      <c r="BB1487">
        <v>12.624000000000001</v>
      </c>
      <c r="BC1487">
        <v>208.71</v>
      </c>
      <c r="BD1487">
        <v>6.2949999999999999</v>
      </c>
      <c r="BE1487">
        <v>2069.9870000000001</v>
      </c>
      <c r="BF1487">
        <v>210.92</v>
      </c>
      <c r="BG1487">
        <v>9</v>
      </c>
      <c r="BH1487">
        <v>3</v>
      </c>
      <c r="BM1487" t="s">
        <v>144</v>
      </c>
      <c r="BN1487" t="s">
        <v>144</v>
      </c>
      <c r="BO1487" t="s">
        <v>3296</v>
      </c>
      <c r="BQ1487">
        <v>11</v>
      </c>
      <c r="BT1487" s="51" t="s">
        <v>3293</v>
      </c>
      <c r="BV1487" t="s">
        <v>3684</v>
      </c>
      <c r="BX1487" s="51" t="s">
        <v>4331</v>
      </c>
      <c r="CB1487" s="51">
        <v>14.44</v>
      </c>
      <c r="CC1487" s="51">
        <v>14.44</v>
      </c>
      <c r="CD1487" s="51">
        <v>8.9999999999999993E-3</v>
      </c>
      <c r="CE1487" s="51">
        <v>1.7999999999999999E-2</v>
      </c>
      <c r="CF1487" s="51">
        <v>0.82399999999999995</v>
      </c>
      <c r="CG1487" t="b">
        <f t="shared" si="27"/>
        <v>1</v>
      </c>
    </row>
    <row r="1488" spans="1:85" hidden="1" x14ac:dyDescent="0.35">
      <c r="A1488" t="s">
        <v>1640</v>
      </c>
      <c r="B1488" t="s">
        <v>4438</v>
      </c>
      <c r="C1488" s="51">
        <v>2070.9140000000002</v>
      </c>
      <c r="D1488">
        <v>16.791</v>
      </c>
      <c r="E1488" s="68">
        <v>230.959</v>
      </c>
      <c r="F1488">
        <v>8.0850000000000009</v>
      </c>
      <c r="G1488" t="s">
        <v>3290</v>
      </c>
      <c r="I1488">
        <v>141.24</v>
      </c>
      <c r="J1488">
        <v>2070.9209999999998</v>
      </c>
      <c r="K1488" s="73">
        <v>235.81</v>
      </c>
      <c r="L1488">
        <v>5</v>
      </c>
      <c r="M1488">
        <v>1</v>
      </c>
      <c r="N1488" s="51" t="s">
        <v>4438</v>
      </c>
      <c r="O1488">
        <v>1.8959999999999999</v>
      </c>
      <c r="P1488">
        <v>10</v>
      </c>
      <c r="Q1488">
        <v>16.791</v>
      </c>
      <c r="R1488">
        <v>2070.9160000000002</v>
      </c>
      <c r="S1488">
        <v>13.433</v>
      </c>
      <c r="T1488">
        <v>231.929</v>
      </c>
      <c r="U1488">
        <v>6.468</v>
      </c>
      <c r="V1488">
        <v>100</v>
      </c>
      <c r="W1488">
        <v>1.165</v>
      </c>
      <c r="X1488">
        <v>1.3360000000000001</v>
      </c>
      <c r="Y1488">
        <v>22.46</v>
      </c>
      <c r="Z1488">
        <v>21.92</v>
      </c>
      <c r="AA1488">
        <v>0.60699999999999998</v>
      </c>
      <c r="AB1488">
        <v>0</v>
      </c>
      <c r="AC1488" t="b">
        <v>1</v>
      </c>
      <c r="AI1488">
        <v>2070.915</v>
      </c>
      <c r="AJ1488">
        <v>232.93799999999999</v>
      </c>
      <c r="AK1488">
        <v>2070.92</v>
      </c>
      <c r="AL1488">
        <v>234.87299999999999</v>
      </c>
      <c r="AM1488">
        <v>3.8690000000000002</v>
      </c>
      <c r="AN1488">
        <v>11.47</v>
      </c>
      <c r="AO1488">
        <v>12.1</v>
      </c>
      <c r="AP1488">
        <v>1.038</v>
      </c>
      <c r="AQ1488">
        <v>21.843</v>
      </c>
      <c r="AR1488">
        <v>0.58099999999999996</v>
      </c>
      <c r="AS1488">
        <v>3.919</v>
      </c>
      <c r="AT1488">
        <v>7.0000000000000001E-3</v>
      </c>
      <c r="AU1488">
        <v>0.309</v>
      </c>
      <c r="AV1488">
        <v>0.25700000000000001</v>
      </c>
      <c r="AW1488">
        <v>0</v>
      </c>
      <c r="AX1488">
        <v>1234586</v>
      </c>
      <c r="AY1488" t="b">
        <v>1</v>
      </c>
      <c r="AZ1488">
        <v>140.303</v>
      </c>
      <c r="BA1488">
        <v>2070.9140000000002</v>
      </c>
      <c r="BB1488">
        <v>16.791</v>
      </c>
      <c r="BC1488">
        <v>230.959</v>
      </c>
      <c r="BD1488">
        <v>8.0850000000000009</v>
      </c>
      <c r="BE1488">
        <v>2070.9209999999998</v>
      </c>
      <c r="BF1488">
        <v>235.81</v>
      </c>
      <c r="BG1488">
        <v>6</v>
      </c>
      <c r="BH1488">
        <v>3</v>
      </c>
      <c r="BM1488" t="s">
        <v>144</v>
      </c>
      <c r="BN1488" t="s">
        <v>144</v>
      </c>
      <c r="BO1488" t="s">
        <v>4439</v>
      </c>
      <c r="BQ1488">
        <v>11</v>
      </c>
      <c r="BT1488" s="51" t="s">
        <v>3293</v>
      </c>
      <c r="BV1488" t="s">
        <v>3684</v>
      </c>
      <c r="BX1488" s="51" t="s">
        <v>4331</v>
      </c>
      <c r="CB1488" s="51">
        <v>12.1</v>
      </c>
      <c r="CC1488" s="51">
        <v>12.1</v>
      </c>
      <c r="CD1488" s="51">
        <v>8.9999999999999993E-3</v>
      </c>
      <c r="CE1488" s="51">
        <v>2.1999999999999999E-2</v>
      </c>
      <c r="CF1488" s="51">
        <v>0.75800000000000001</v>
      </c>
      <c r="CG1488" t="b">
        <f t="shared" si="27"/>
        <v>1</v>
      </c>
    </row>
    <row r="1489" spans="1:85" hidden="1" x14ac:dyDescent="0.35">
      <c r="A1489" t="s">
        <v>1641</v>
      </c>
      <c r="B1489" t="s">
        <v>4440</v>
      </c>
      <c r="C1489">
        <v>2071.4679999999998</v>
      </c>
      <c r="D1489">
        <v>93.647000000000006</v>
      </c>
      <c r="E1489">
        <v>123.58799999999999</v>
      </c>
      <c r="F1489">
        <v>120.468</v>
      </c>
      <c r="G1489" t="s">
        <v>2884</v>
      </c>
      <c r="I1489">
        <v>75</v>
      </c>
      <c r="J1489">
        <v>2071.4850000000001</v>
      </c>
      <c r="K1489" s="68">
        <v>169.52500000000001</v>
      </c>
      <c r="L1489">
        <v>0.80500000000000005</v>
      </c>
      <c r="M1489">
        <v>1</v>
      </c>
      <c r="N1489" t="s">
        <v>4440</v>
      </c>
      <c r="O1489">
        <v>1.766</v>
      </c>
      <c r="P1489">
        <v>0</v>
      </c>
      <c r="Q1489">
        <v>0</v>
      </c>
      <c r="R1489">
        <v>2071.4850000000001</v>
      </c>
      <c r="S1489">
        <v>0</v>
      </c>
      <c r="T1489">
        <v>169.52500000000001</v>
      </c>
      <c r="U1489">
        <v>0</v>
      </c>
      <c r="V1489">
        <v>0</v>
      </c>
      <c r="W1489">
        <v>0</v>
      </c>
      <c r="X1489">
        <v>0</v>
      </c>
      <c r="Y1489">
        <v>0</v>
      </c>
      <c r="Z1489">
        <v>0</v>
      </c>
      <c r="AA1489">
        <v>0</v>
      </c>
      <c r="AB1489">
        <v>0</v>
      </c>
      <c r="AC1489" t="b">
        <v>1</v>
      </c>
      <c r="AE1489">
        <v>0</v>
      </c>
      <c r="AF1489">
        <v>0</v>
      </c>
      <c r="AG1489">
        <v>0</v>
      </c>
      <c r="AH1489">
        <v>0</v>
      </c>
      <c r="AI1489">
        <v>0</v>
      </c>
      <c r="AJ1489">
        <v>0</v>
      </c>
      <c r="AK1489">
        <v>0</v>
      </c>
      <c r="AL1489">
        <v>0</v>
      </c>
      <c r="AM1489">
        <v>0</v>
      </c>
      <c r="AN1489">
        <v>0</v>
      </c>
      <c r="AO1489">
        <v>0</v>
      </c>
      <c r="AP1489">
        <v>0</v>
      </c>
      <c r="AQ1489">
        <v>0</v>
      </c>
      <c r="AR1489">
        <v>0</v>
      </c>
      <c r="AS1489">
        <v>0</v>
      </c>
      <c r="AT1489">
        <v>0</v>
      </c>
      <c r="AU1489">
        <v>0</v>
      </c>
      <c r="AV1489">
        <v>0</v>
      </c>
      <c r="AW1489">
        <v>0</v>
      </c>
      <c r="AX1489">
        <v>0</v>
      </c>
      <c r="AY1489" t="b">
        <v>0</v>
      </c>
      <c r="AZ1489">
        <v>0</v>
      </c>
      <c r="BI1489">
        <v>0</v>
      </c>
      <c r="BJ1489">
        <v>0</v>
      </c>
      <c r="BK1489">
        <v>0</v>
      </c>
      <c r="BM1489" t="s">
        <v>2887</v>
      </c>
      <c r="BN1489" t="s">
        <v>2887</v>
      </c>
      <c r="BO1489" t="s">
        <v>2888</v>
      </c>
      <c r="BT1489"/>
      <c r="BU1489"/>
      <c r="BX1489"/>
      <c r="BY1489" t="s">
        <v>2903</v>
      </c>
      <c r="BZ1489"/>
      <c r="CA1489"/>
      <c r="CB1489"/>
      <c r="CC1489"/>
      <c r="CD1489">
        <v>0</v>
      </c>
      <c r="CE1489"/>
      <c r="CF1489">
        <v>0</v>
      </c>
    </row>
    <row r="1490" spans="1:85" hidden="1" x14ac:dyDescent="0.35">
      <c r="A1490" t="s">
        <v>1642</v>
      </c>
      <c r="B1490" t="s">
        <v>4441</v>
      </c>
      <c r="C1490">
        <v>2071.5129999999999</v>
      </c>
      <c r="D1490">
        <v>34.314999999999998</v>
      </c>
      <c r="E1490">
        <v>339.416</v>
      </c>
      <c r="F1490">
        <v>360</v>
      </c>
      <c r="G1490" t="s">
        <v>2884</v>
      </c>
      <c r="I1490">
        <v>116.29</v>
      </c>
      <c r="J1490">
        <v>2071.5259999999998</v>
      </c>
      <c r="K1490" s="68">
        <v>210.83</v>
      </c>
      <c r="L1490">
        <v>5</v>
      </c>
      <c r="M1490">
        <v>3</v>
      </c>
      <c r="N1490" t="s">
        <v>4441</v>
      </c>
      <c r="O1490">
        <v>1.726</v>
      </c>
      <c r="P1490">
        <v>10</v>
      </c>
      <c r="Q1490">
        <v>34.314999999999998</v>
      </c>
      <c r="R1490">
        <v>2071.5160000000001</v>
      </c>
      <c r="S1490">
        <v>27.452000000000002</v>
      </c>
      <c r="T1490">
        <v>355.23099999999999</v>
      </c>
      <c r="U1490">
        <v>335.39699999999999</v>
      </c>
      <c r="V1490">
        <v>100</v>
      </c>
      <c r="W1490">
        <v>2.0209999999999999</v>
      </c>
      <c r="X1490">
        <v>3.496</v>
      </c>
      <c r="Y1490">
        <v>22.87</v>
      </c>
      <c r="Z1490">
        <v>21.92</v>
      </c>
      <c r="AA1490">
        <v>0.60699999999999998</v>
      </c>
      <c r="AB1490">
        <v>0</v>
      </c>
      <c r="AC1490" t="b">
        <v>1</v>
      </c>
      <c r="BM1490" t="s">
        <v>2905</v>
      </c>
      <c r="BN1490" t="s">
        <v>3288</v>
      </c>
      <c r="BO1490" t="s">
        <v>2888</v>
      </c>
      <c r="BT1490"/>
      <c r="BU1490"/>
      <c r="BX1490"/>
      <c r="BZ1490"/>
      <c r="CA1490"/>
      <c r="CB1490"/>
      <c r="CC1490"/>
      <c r="CD1490">
        <v>0</v>
      </c>
      <c r="CE1490"/>
      <c r="CF1490">
        <v>0</v>
      </c>
    </row>
    <row r="1491" spans="1:85" hidden="1" x14ac:dyDescent="0.35">
      <c r="A1491" t="s">
        <v>1643</v>
      </c>
      <c r="B1491" t="s">
        <v>4442</v>
      </c>
      <c r="C1491" s="51">
        <v>2076.0219999999999</v>
      </c>
      <c r="D1491">
        <v>18.684000000000001</v>
      </c>
      <c r="E1491" s="68">
        <v>349.81</v>
      </c>
      <c r="F1491">
        <v>6.375</v>
      </c>
      <c r="G1491" t="s">
        <v>3339</v>
      </c>
      <c r="I1491">
        <v>258.76</v>
      </c>
      <c r="J1491">
        <v>2076.0320000000002</v>
      </c>
      <c r="K1491" s="73">
        <v>352.36</v>
      </c>
      <c r="L1491">
        <v>8</v>
      </c>
      <c r="M1491">
        <v>1</v>
      </c>
      <c r="N1491" s="51" t="s">
        <v>4442</v>
      </c>
      <c r="O1491">
        <v>1.845</v>
      </c>
      <c r="P1491">
        <v>10</v>
      </c>
      <c r="Q1491">
        <v>18.684000000000001</v>
      </c>
      <c r="R1491">
        <v>2076.0239999999999</v>
      </c>
      <c r="S1491">
        <v>14.946999999999999</v>
      </c>
      <c r="T1491">
        <v>350.32</v>
      </c>
      <c r="U1491">
        <v>5.0999999999999996</v>
      </c>
      <c r="V1491">
        <v>100</v>
      </c>
      <c r="W1491">
        <v>0.92</v>
      </c>
      <c r="X1491">
        <v>1.8759999999999999</v>
      </c>
      <c r="Y1491">
        <v>21.555</v>
      </c>
      <c r="Z1491">
        <v>22.32</v>
      </c>
      <c r="AA1491">
        <v>0.61499999999999999</v>
      </c>
      <c r="AB1491">
        <v>0</v>
      </c>
      <c r="AC1491" t="b">
        <v>1</v>
      </c>
      <c r="AI1491">
        <v>2076.0219999999999</v>
      </c>
      <c r="AJ1491">
        <v>348.61200000000002</v>
      </c>
      <c r="AK1491">
        <v>2076.0309999999999</v>
      </c>
      <c r="AL1491">
        <v>352.36399999999998</v>
      </c>
      <c r="AM1491">
        <v>7.5039999999999996</v>
      </c>
      <c r="AN1491">
        <v>17.16</v>
      </c>
      <c r="AO1491">
        <v>13.25</v>
      </c>
      <c r="AP1491">
        <v>1.5740000000000001</v>
      </c>
      <c r="AQ1491">
        <v>22.367999999999999</v>
      </c>
      <c r="AR1491">
        <v>7.2590000000000003</v>
      </c>
      <c r="AS1491">
        <v>3.173</v>
      </c>
      <c r="AT1491">
        <v>4.0000000000000001E-3</v>
      </c>
      <c r="AU1491">
        <v>0.40200000000000002</v>
      </c>
      <c r="AV1491">
        <v>0.25900000000000001</v>
      </c>
      <c r="AW1491">
        <v>0</v>
      </c>
      <c r="AX1491">
        <v>1237959</v>
      </c>
      <c r="AY1491" t="b">
        <v>1</v>
      </c>
      <c r="AZ1491">
        <v>258.76299999999998</v>
      </c>
      <c r="BA1491">
        <v>2076.0219999999999</v>
      </c>
      <c r="BB1491">
        <v>18.684000000000001</v>
      </c>
      <c r="BC1491">
        <v>349.81</v>
      </c>
      <c r="BD1491">
        <v>6.375</v>
      </c>
      <c r="BE1491">
        <v>2076.0320000000002</v>
      </c>
      <c r="BF1491">
        <v>352.36</v>
      </c>
      <c r="BG1491">
        <v>10</v>
      </c>
      <c r="BH1491">
        <v>3</v>
      </c>
      <c r="BM1491" t="s">
        <v>144</v>
      </c>
      <c r="BN1491" t="s">
        <v>144</v>
      </c>
      <c r="BO1491" t="s">
        <v>3725</v>
      </c>
      <c r="BQ1491">
        <v>1</v>
      </c>
      <c r="BT1491" t="s">
        <v>3293</v>
      </c>
      <c r="BU1491"/>
      <c r="BZ1491"/>
      <c r="CA1491"/>
      <c r="CB1491">
        <v>13.25</v>
      </c>
      <c r="CC1491">
        <v>13.25</v>
      </c>
      <c r="CD1491">
        <v>2.9000000000000001E-2</v>
      </c>
      <c r="CE1491">
        <v>4.8000000000000001E-2</v>
      </c>
      <c r="CF1491">
        <v>0.80600000000000005</v>
      </c>
      <c r="CG1491" t="b">
        <f>IF(CE1491*100&lt;CC1491,TRUE,FALSE)</f>
        <v>1</v>
      </c>
    </row>
    <row r="1492" spans="1:85" hidden="1" x14ac:dyDescent="0.35">
      <c r="A1492" t="s">
        <v>1644</v>
      </c>
      <c r="B1492" t="s">
        <v>4443</v>
      </c>
      <c r="C1492">
        <v>2077.665</v>
      </c>
      <c r="D1492">
        <v>28.655999999999999</v>
      </c>
      <c r="E1492">
        <v>128.43799999999999</v>
      </c>
      <c r="F1492">
        <v>95.509</v>
      </c>
      <c r="G1492" t="s">
        <v>2884</v>
      </c>
      <c r="I1492">
        <v>75</v>
      </c>
      <c r="J1492">
        <v>2077.6819999999998</v>
      </c>
      <c r="K1492" s="68">
        <v>168.26300000000001</v>
      </c>
      <c r="L1492">
        <v>0.88900000000000001</v>
      </c>
      <c r="M1492">
        <v>1</v>
      </c>
      <c r="N1492" t="s">
        <v>4443</v>
      </c>
      <c r="O1492">
        <v>1.8160000000000001</v>
      </c>
      <c r="P1492">
        <v>0</v>
      </c>
      <c r="Q1492">
        <v>0</v>
      </c>
      <c r="R1492">
        <v>2077.6819999999998</v>
      </c>
      <c r="S1492">
        <v>0</v>
      </c>
      <c r="T1492">
        <v>168.26300000000001</v>
      </c>
      <c r="U1492">
        <v>0</v>
      </c>
      <c r="V1492">
        <v>0</v>
      </c>
      <c r="W1492">
        <v>0</v>
      </c>
      <c r="X1492">
        <v>0</v>
      </c>
      <c r="Y1492">
        <v>0</v>
      </c>
      <c r="Z1492">
        <v>0</v>
      </c>
      <c r="AA1492">
        <v>0</v>
      </c>
      <c r="AB1492">
        <v>0</v>
      </c>
      <c r="AC1492" t="b">
        <v>1</v>
      </c>
      <c r="AE1492">
        <v>0</v>
      </c>
      <c r="AF1492">
        <v>0</v>
      </c>
      <c r="AG1492">
        <v>0</v>
      </c>
      <c r="AH1492">
        <v>0</v>
      </c>
      <c r="AI1492">
        <v>0</v>
      </c>
      <c r="AJ1492">
        <v>0</v>
      </c>
      <c r="AK1492">
        <v>0</v>
      </c>
      <c r="AL1492">
        <v>0</v>
      </c>
      <c r="AM1492">
        <v>0</v>
      </c>
      <c r="AN1492">
        <v>0</v>
      </c>
      <c r="AO1492">
        <v>0</v>
      </c>
      <c r="AP1492">
        <v>0</v>
      </c>
      <c r="AQ1492">
        <v>0</v>
      </c>
      <c r="AR1492">
        <v>0</v>
      </c>
      <c r="AS1492">
        <v>0</v>
      </c>
      <c r="AT1492">
        <v>0</v>
      </c>
      <c r="AU1492">
        <v>0</v>
      </c>
      <c r="AV1492">
        <v>0</v>
      </c>
      <c r="AW1492">
        <v>0</v>
      </c>
      <c r="AX1492">
        <v>0</v>
      </c>
      <c r="AY1492" t="b">
        <v>0</v>
      </c>
      <c r="AZ1492">
        <v>0</v>
      </c>
      <c r="BI1492">
        <v>0</v>
      </c>
      <c r="BJ1492">
        <v>0</v>
      </c>
      <c r="BK1492">
        <v>0</v>
      </c>
      <c r="BM1492" t="s">
        <v>2887</v>
      </c>
      <c r="BN1492" t="s">
        <v>2887</v>
      </c>
      <c r="BO1492" t="s">
        <v>2888</v>
      </c>
      <c r="BT1492"/>
      <c r="BU1492"/>
      <c r="BX1492"/>
      <c r="BY1492" t="s">
        <v>2903</v>
      </c>
      <c r="BZ1492"/>
      <c r="CA1492"/>
      <c r="CB1492"/>
      <c r="CC1492"/>
      <c r="CD1492">
        <v>0</v>
      </c>
      <c r="CE1492"/>
      <c r="CF1492">
        <v>0</v>
      </c>
    </row>
    <row r="1493" spans="1:85" hidden="1" x14ac:dyDescent="0.35">
      <c r="A1493" t="s">
        <v>1645</v>
      </c>
      <c r="B1493" t="s">
        <v>4444</v>
      </c>
      <c r="C1493">
        <v>2077.6959999999999</v>
      </c>
      <c r="D1493">
        <v>36.746000000000002</v>
      </c>
      <c r="E1493">
        <v>312.88</v>
      </c>
      <c r="F1493">
        <v>63.036999999999999</v>
      </c>
      <c r="G1493" t="s">
        <v>2884</v>
      </c>
      <c r="I1493">
        <v>255</v>
      </c>
      <c r="J1493">
        <v>2077.7109999999998</v>
      </c>
      <c r="K1493" s="68">
        <v>348.26100000000002</v>
      </c>
      <c r="L1493">
        <v>0.80900000000000005</v>
      </c>
      <c r="M1493">
        <v>1</v>
      </c>
      <c r="N1493" t="s">
        <v>4444</v>
      </c>
      <c r="O1493">
        <v>1.796</v>
      </c>
      <c r="P1493">
        <v>0</v>
      </c>
      <c r="Q1493">
        <v>0</v>
      </c>
      <c r="R1493">
        <v>2077.7109999999998</v>
      </c>
      <c r="S1493">
        <v>0</v>
      </c>
      <c r="T1493">
        <v>348.26100000000002</v>
      </c>
      <c r="U1493">
        <v>0</v>
      </c>
      <c r="V1493">
        <v>0</v>
      </c>
      <c r="W1493">
        <v>0</v>
      </c>
      <c r="X1493">
        <v>0</v>
      </c>
      <c r="Y1493">
        <v>0</v>
      </c>
      <c r="Z1493">
        <v>0</v>
      </c>
      <c r="AA1493">
        <v>0</v>
      </c>
      <c r="AB1493">
        <v>0</v>
      </c>
      <c r="AC1493" t="b">
        <v>1</v>
      </c>
      <c r="AE1493">
        <v>0</v>
      </c>
      <c r="AF1493">
        <v>0</v>
      </c>
      <c r="AG1493">
        <v>0</v>
      </c>
      <c r="AH1493">
        <v>0</v>
      </c>
      <c r="AI1493">
        <v>0</v>
      </c>
      <c r="AJ1493">
        <v>0</v>
      </c>
      <c r="AK1493">
        <v>0</v>
      </c>
      <c r="AL1493">
        <v>0</v>
      </c>
      <c r="AM1493">
        <v>0</v>
      </c>
      <c r="AN1493">
        <v>0</v>
      </c>
      <c r="AO1493">
        <v>0</v>
      </c>
      <c r="AP1493">
        <v>0</v>
      </c>
      <c r="AQ1493">
        <v>0</v>
      </c>
      <c r="AR1493">
        <v>0</v>
      </c>
      <c r="AS1493">
        <v>0</v>
      </c>
      <c r="AT1493">
        <v>0</v>
      </c>
      <c r="AU1493">
        <v>0</v>
      </c>
      <c r="AV1493">
        <v>0</v>
      </c>
      <c r="AW1493">
        <v>0</v>
      </c>
      <c r="AX1493">
        <v>0</v>
      </c>
      <c r="AY1493" t="b">
        <v>0</v>
      </c>
      <c r="AZ1493">
        <v>0</v>
      </c>
      <c r="BI1493">
        <v>0</v>
      </c>
      <c r="BJ1493">
        <v>0</v>
      </c>
      <c r="BK1493">
        <v>0</v>
      </c>
      <c r="BM1493" t="s">
        <v>2887</v>
      </c>
      <c r="BN1493" t="s">
        <v>3345</v>
      </c>
      <c r="BO1493" t="s">
        <v>2888</v>
      </c>
      <c r="BT1493"/>
      <c r="BU1493"/>
      <c r="BX1493"/>
      <c r="BY1493" t="s">
        <v>2903</v>
      </c>
      <c r="BZ1493"/>
      <c r="CA1493"/>
      <c r="CB1493"/>
      <c r="CC1493"/>
      <c r="CD1493">
        <v>0</v>
      </c>
      <c r="CE1493"/>
      <c r="CF1493">
        <v>0</v>
      </c>
    </row>
    <row r="1494" spans="1:85" hidden="1" x14ac:dyDescent="0.35">
      <c r="A1494" t="s">
        <v>1646</v>
      </c>
      <c r="B1494" t="s">
        <v>4445</v>
      </c>
      <c r="C1494">
        <v>2077.7020000000002</v>
      </c>
      <c r="D1494">
        <v>49.527999999999999</v>
      </c>
      <c r="E1494">
        <v>142.43799999999999</v>
      </c>
      <c r="F1494">
        <v>83.635999999999996</v>
      </c>
      <c r="G1494" t="s">
        <v>2884</v>
      </c>
      <c r="I1494">
        <v>105</v>
      </c>
      <c r="J1494">
        <v>2077.7240000000002</v>
      </c>
      <c r="K1494" s="68">
        <v>198.262</v>
      </c>
      <c r="L1494">
        <v>0.72</v>
      </c>
      <c r="M1494">
        <v>1</v>
      </c>
      <c r="N1494" t="s">
        <v>4445</v>
      </c>
      <c r="O1494">
        <v>1.7709999999999999</v>
      </c>
      <c r="P1494">
        <v>0</v>
      </c>
      <c r="Q1494">
        <v>0</v>
      </c>
      <c r="R1494">
        <v>2077.7240000000002</v>
      </c>
      <c r="S1494">
        <v>0</v>
      </c>
      <c r="T1494">
        <v>198.262</v>
      </c>
      <c r="U1494">
        <v>0</v>
      </c>
      <c r="V1494">
        <v>0</v>
      </c>
      <c r="W1494">
        <v>0</v>
      </c>
      <c r="X1494">
        <v>0</v>
      </c>
      <c r="Y1494">
        <v>0</v>
      </c>
      <c r="Z1494">
        <v>0</v>
      </c>
      <c r="AA1494">
        <v>0</v>
      </c>
      <c r="AB1494">
        <v>0</v>
      </c>
      <c r="AC1494" t="b">
        <v>1</v>
      </c>
      <c r="AE1494">
        <v>0</v>
      </c>
      <c r="AF1494">
        <v>0</v>
      </c>
      <c r="AG1494">
        <v>0</v>
      </c>
      <c r="AH1494">
        <v>0</v>
      </c>
      <c r="AI1494">
        <v>0</v>
      </c>
      <c r="AJ1494">
        <v>0</v>
      </c>
      <c r="AK1494">
        <v>0</v>
      </c>
      <c r="AL1494">
        <v>0</v>
      </c>
      <c r="AM1494">
        <v>0</v>
      </c>
      <c r="AN1494">
        <v>0</v>
      </c>
      <c r="AO1494">
        <v>0</v>
      </c>
      <c r="AP1494">
        <v>0</v>
      </c>
      <c r="AQ1494">
        <v>0</v>
      </c>
      <c r="AR1494">
        <v>0</v>
      </c>
      <c r="AS1494">
        <v>0</v>
      </c>
      <c r="AT1494">
        <v>0</v>
      </c>
      <c r="AU1494">
        <v>0</v>
      </c>
      <c r="AV1494">
        <v>0</v>
      </c>
      <c r="AW1494">
        <v>0</v>
      </c>
      <c r="AX1494">
        <v>0</v>
      </c>
      <c r="AY1494" t="b">
        <v>0</v>
      </c>
      <c r="AZ1494">
        <v>0</v>
      </c>
      <c r="BI1494">
        <v>0</v>
      </c>
      <c r="BJ1494">
        <v>0</v>
      </c>
      <c r="BK1494">
        <v>0</v>
      </c>
      <c r="BM1494" t="s">
        <v>2887</v>
      </c>
      <c r="BN1494" t="s">
        <v>2887</v>
      </c>
      <c r="BO1494" t="s">
        <v>2888</v>
      </c>
      <c r="BT1494"/>
      <c r="BU1494"/>
      <c r="BX1494"/>
      <c r="BY1494" t="s">
        <v>2903</v>
      </c>
      <c r="BZ1494"/>
      <c r="CA1494"/>
      <c r="CB1494"/>
      <c r="CC1494"/>
      <c r="CD1494">
        <v>0</v>
      </c>
      <c r="CE1494"/>
      <c r="CF1494">
        <v>0</v>
      </c>
    </row>
    <row r="1495" spans="1:85" hidden="1" x14ac:dyDescent="0.35">
      <c r="A1495" t="s">
        <v>1647</v>
      </c>
      <c r="B1495" t="s">
        <v>4446</v>
      </c>
      <c r="C1495">
        <v>2077.7139999999999</v>
      </c>
      <c r="D1495">
        <v>39.889000000000003</v>
      </c>
      <c r="E1495">
        <v>186.36099999999999</v>
      </c>
      <c r="F1495">
        <v>6.2949999999999999</v>
      </c>
      <c r="G1495" t="s">
        <v>2884</v>
      </c>
      <c r="I1495">
        <v>98.76</v>
      </c>
      <c r="J1495">
        <v>2077.7289999999998</v>
      </c>
      <c r="K1495" s="68">
        <v>192.02</v>
      </c>
      <c r="L1495">
        <v>12</v>
      </c>
      <c r="M1495">
        <v>3</v>
      </c>
      <c r="N1495" t="s">
        <v>4446</v>
      </c>
      <c r="O1495">
        <v>1.7789999999999999</v>
      </c>
      <c r="P1495">
        <v>11.083</v>
      </c>
      <c r="Q1495">
        <v>39.889000000000003</v>
      </c>
      <c r="R1495">
        <v>2077.7170000000001</v>
      </c>
      <c r="S1495">
        <v>31.911000000000001</v>
      </c>
      <c r="T1495">
        <v>187.49299999999999</v>
      </c>
      <c r="U1495">
        <v>5.0359999999999996</v>
      </c>
      <c r="V1495">
        <v>100</v>
      </c>
      <c r="W1495">
        <v>0.39800000000000002</v>
      </c>
      <c r="X1495">
        <v>1.577</v>
      </c>
      <c r="Y1495">
        <v>22.94</v>
      </c>
      <c r="Z1495">
        <v>22.27</v>
      </c>
      <c r="AA1495">
        <v>0.61399999999999999</v>
      </c>
      <c r="AB1495">
        <v>0</v>
      </c>
      <c r="AC1495" t="b">
        <v>1</v>
      </c>
      <c r="BM1495" t="s">
        <v>2905</v>
      </c>
      <c r="BN1495" t="s">
        <v>2887</v>
      </c>
      <c r="BO1495" t="s">
        <v>2888</v>
      </c>
      <c r="BT1495"/>
      <c r="BU1495"/>
      <c r="BX1495"/>
      <c r="BZ1495"/>
      <c r="CA1495"/>
      <c r="CB1495"/>
      <c r="CC1495"/>
      <c r="CD1495">
        <v>0</v>
      </c>
      <c r="CE1495"/>
      <c r="CF1495">
        <v>0</v>
      </c>
    </row>
    <row r="1496" spans="1:85" hidden="1" x14ac:dyDescent="0.35">
      <c r="A1496" t="s">
        <v>1648</v>
      </c>
      <c r="B1496" t="s">
        <v>4447</v>
      </c>
      <c r="C1496">
        <v>2084.268</v>
      </c>
      <c r="D1496">
        <v>15.571999999999999</v>
      </c>
      <c r="E1496">
        <v>210.17500000000001</v>
      </c>
      <c r="F1496">
        <v>6.2949999999999999</v>
      </c>
      <c r="G1496" t="s">
        <v>2884</v>
      </c>
      <c r="I1496">
        <v>123.71</v>
      </c>
      <c r="J1496">
        <v>2084.2759999999998</v>
      </c>
      <c r="K1496" s="68">
        <v>215.88</v>
      </c>
      <c r="L1496">
        <v>7</v>
      </c>
      <c r="M1496">
        <v>3</v>
      </c>
      <c r="N1496" t="s">
        <v>4447</v>
      </c>
      <c r="O1496">
        <v>1.8129999999999999</v>
      </c>
      <c r="P1496">
        <v>10</v>
      </c>
      <c r="Q1496">
        <v>15.571999999999999</v>
      </c>
      <c r="R1496">
        <v>2084.27</v>
      </c>
      <c r="S1496">
        <v>12.458</v>
      </c>
      <c r="T1496">
        <v>211.316</v>
      </c>
      <c r="U1496">
        <v>5.0359999999999996</v>
      </c>
      <c r="V1496">
        <v>100</v>
      </c>
      <c r="W1496">
        <v>0.77700000000000002</v>
      </c>
      <c r="X1496">
        <v>1.3859999999999999</v>
      </c>
      <c r="Y1496">
        <v>22.952999999999999</v>
      </c>
      <c r="Z1496">
        <v>22.35</v>
      </c>
      <c r="AA1496">
        <v>0.61599999999999999</v>
      </c>
      <c r="AB1496">
        <v>0</v>
      </c>
      <c r="AC1496" t="b">
        <v>1</v>
      </c>
      <c r="BM1496" t="s">
        <v>2887</v>
      </c>
      <c r="BN1496" t="s">
        <v>2887</v>
      </c>
      <c r="BO1496" t="s">
        <v>2888</v>
      </c>
      <c r="BT1496"/>
      <c r="BU1496"/>
      <c r="BX1496"/>
      <c r="BZ1496"/>
      <c r="CA1496"/>
      <c r="CB1496"/>
      <c r="CC1496"/>
      <c r="CD1496">
        <v>0</v>
      </c>
      <c r="CE1496"/>
      <c r="CF1496">
        <v>0</v>
      </c>
    </row>
    <row r="1497" spans="1:85" hidden="1" x14ac:dyDescent="0.35">
      <c r="A1497" t="s">
        <v>1649</v>
      </c>
      <c r="B1497" t="s">
        <v>4448</v>
      </c>
      <c r="C1497">
        <v>2100.21</v>
      </c>
      <c r="D1497">
        <v>32.713999999999999</v>
      </c>
      <c r="E1497">
        <v>21.102</v>
      </c>
      <c r="F1497">
        <v>6.2949999999999999</v>
      </c>
      <c r="G1497" t="s">
        <v>2884</v>
      </c>
      <c r="I1497">
        <v>298.76</v>
      </c>
      <c r="J1497">
        <v>2100.2269999999999</v>
      </c>
      <c r="K1497" s="68">
        <v>24.25</v>
      </c>
      <c r="L1497">
        <v>8</v>
      </c>
      <c r="M1497">
        <v>3</v>
      </c>
      <c r="N1497" t="s">
        <v>4448</v>
      </c>
      <c r="O1497">
        <v>1.819</v>
      </c>
      <c r="P1497">
        <v>10</v>
      </c>
      <c r="Q1497">
        <v>32.713999999999999</v>
      </c>
      <c r="R1497">
        <v>2100.2130000000002</v>
      </c>
      <c r="S1497">
        <v>26.170999999999999</v>
      </c>
      <c r="T1497">
        <v>21.731999999999999</v>
      </c>
      <c r="U1497">
        <v>5.0359999999999996</v>
      </c>
      <c r="V1497">
        <v>100</v>
      </c>
      <c r="W1497">
        <v>0.47099999999999997</v>
      </c>
      <c r="X1497">
        <v>1.264</v>
      </c>
      <c r="Y1497">
        <v>22.4</v>
      </c>
      <c r="Z1497">
        <v>22.475000000000001</v>
      </c>
      <c r="AA1497">
        <v>0.61799999999999999</v>
      </c>
      <c r="AB1497">
        <v>0</v>
      </c>
      <c r="AC1497" t="b">
        <v>1</v>
      </c>
      <c r="BM1497" t="s">
        <v>2905</v>
      </c>
      <c r="BN1497" t="s">
        <v>2887</v>
      </c>
      <c r="BO1497" t="s">
        <v>2888</v>
      </c>
      <c r="BT1497"/>
      <c r="BU1497"/>
      <c r="BX1497"/>
      <c r="BZ1497"/>
      <c r="CA1497"/>
      <c r="CB1497"/>
      <c r="CC1497"/>
      <c r="CD1497">
        <v>0</v>
      </c>
      <c r="CE1497"/>
      <c r="CF1497">
        <v>0</v>
      </c>
    </row>
    <row r="1498" spans="1:85" hidden="1" x14ac:dyDescent="0.35">
      <c r="A1498" t="s">
        <v>1650</v>
      </c>
      <c r="B1498" t="s">
        <v>4449</v>
      </c>
      <c r="C1498">
        <v>2108.0680000000002</v>
      </c>
      <c r="D1498">
        <v>63.862000000000002</v>
      </c>
      <c r="E1498">
        <v>150.08000000000001</v>
      </c>
      <c r="F1498">
        <v>121.048</v>
      </c>
      <c r="G1498" t="s">
        <v>2884</v>
      </c>
      <c r="I1498">
        <v>120</v>
      </c>
      <c r="J1498">
        <v>2108.0880000000002</v>
      </c>
      <c r="K1498" s="68">
        <v>206.22</v>
      </c>
      <c r="L1498">
        <v>0.71699999999999997</v>
      </c>
      <c r="M1498">
        <v>1</v>
      </c>
      <c r="N1498" t="s">
        <v>4449</v>
      </c>
      <c r="O1498">
        <v>1.8069999999999999</v>
      </c>
      <c r="P1498">
        <v>0</v>
      </c>
      <c r="Q1498">
        <v>0</v>
      </c>
      <c r="R1498">
        <v>2108.0880000000002</v>
      </c>
      <c r="S1498">
        <v>0</v>
      </c>
      <c r="T1498">
        <v>206.22</v>
      </c>
      <c r="U1498">
        <v>0</v>
      </c>
      <c r="V1498">
        <v>0</v>
      </c>
      <c r="W1498">
        <v>0</v>
      </c>
      <c r="X1498">
        <v>0</v>
      </c>
      <c r="Y1498">
        <v>0</v>
      </c>
      <c r="Z1498">
        <v>0</v>
      </c>
      <c r="AA1498">
        <v>0</v>
      </c>
      <c r="AB1498">
        <v>0</v>
      </c>
      <c r="AC1498" t="b">
        <v>1</v>
      </c>
      <c r="AE1498">
        <v>0</v>
      </c>
      <c r="AF1498">
        <v>0</v>
      </c>
      <c r="AG1498">
        <v>0</v>
      </c>
      <c r="AH1498">
        <v>0</v>
      </c>
      <c r="AI1498">
        <v>0</v>
      </c>
      <c r="AJ1498">
        <v>0</v>
      </c>
      <c r="AK1498">
        <v>0</v>
      </c>
      <c r="AL1498">
        <v>0</v>
      </c>
      <c r="AM1498">
        <v>0</v>
      </c>
      <c r="AN1498">
        <v>0</v>
      </c>
      <c r="AO1498">
        <v>0</v>
      </c>
      <c r="AP1498">
        <v>0</v>
      </c>
      <c r="AQ1498">
        <v>0</v>
      </c>
      <c r="AR1498">
        <v>0</v>
      </c>
      <c r="AS1498">
        <v>0</v>
      </c>
      <c r="AT1498">
        <v>0</v>
      </c>
      <c r="AU1498">
        <v>0</v>
      </c>
      <c r="AV1498">
        <v>0</v>
      </c>
      <c r="AW1498">
        <v>0</v>
      </c>
      <c r="AX1498">
        <v>0</v>
      </c>
      <c r="AY1498" t="b">
        <v>0</v>
      </c>
      <c r="AZ1498">
        <v>0</v>
      </c>
      <c r="BI1498">
        <v>0</v>
      </c>
      <c r="BJ1498">
        <v>0</v>
      </c>
      <c r="BK1498">
        <v>0</v>
      </c>
      <c r="BM1498" t="s">
        <v>2887</v>
      </c>
      <c r="BN1498" t="s">
        <v>2887</v>
      </c>
      <c r="BO1498" t="s">
        <v>2888</v>
      </c>
      <c r="BT1498"/>
      <c r="BU1498"/>
      <c r="BX1498"/>
      <c r="BY1498" t="s">
        <v>2903</v>
      </c>
      <c r="BZ1498"/>
      <c r="CA1498"/>
      <c r="CB1498"/>
      <c r="CC1498"/>
      <c r="CD1498">
        <v>0</v>
      </c>
      <c r="CE1498"/>
      <c r="CF1498">
        <v>0</v>
      </c>
    </row>
    <row r="1499" spans="1:85" hidden="1" x14ac:dyDescent="0.35">
      <c r="A1499" t="s">
        <v>1651</v>
      </c>
      <c r="B1499" t="s">
        <v>4450</v>
      </c>
      <c r="C1499">
        <v>2108.1080000000002</v>
      </c>
      <c r="D1499">
        <v>38.414000000000001</v>
      </c>
      <c r="E1499">
        <v>80.495999999999995</v>
      </c>
      <c r="F1499">
        <v>360</v>
      </c>
      <c r="G1499" t="s">
        <v>2884</v>
      </c>
      <c r="I1499">
        <v>46.19</v>
      </c>
      <c r="J1499">
        <v>2108.1210000000001</v>
      </c>
      <c r="K1499" s="68">
        <v>132.44</v>
      </c>
      <c r="L1499">
        <v>6</v>
      </c>
      <c r="M1499">
        <v>3</v>
      </c>
      <c r="N1499" t="s">
        <v>4450</v>
      </c>
      <c r="O1499">
        <v>1.8460000000000001</v>
      </c>
      <c r="P1499">
        <v>10</v>
      </c>
      <c r="Q1499">
        <v>38.414000000000001</v>
      </c>
      <c r="R1499">
        <v>2108.11</v>
      </c>
      <c r="S1499">
        <v>30.731000000000002</v>
      </c>
      <c r="T1499">
        <v>90.201999999999998</v>
      </c>
      <c r="U1499">
        <v>292.73500000000001</v>
      </c>
      <c r="V1499">
        <v>100</v>
      </c>
      <c r="W1499">
        <v>1.825</v>
      </c>
      <c r="X1499">
        <v>3.7789999999999999</v>
      </c>
      <c r="Y1499">
        <v>22.14</v>
      </c>
      <c r="Z1499">
        <v>22.475000000000001</v>
      </c>
      <c r="AA1499">
        <v>0.61799999999999999</v>
      </c>
      <c r="AB1499">
        <v>0</v>
      </c>
      <c r="AC1499" t="b">
        <v>1</v>
      </c>
      <c r="BM1499" t="s">
        <v>2887</v>
      </c>
      <c r="BN1499" t="s">
        <v>3288</v>
      </c>
      <c r="BO1499" t="s">
        <v>2888</v>
      </c>
      <c r="BT1499"/>
      <c r="BU1499"/>
      <c r="BX1499"/>
      <c r="BZ1499"/>
      <c r="CA1499"/>
      <c r="CB1499"/>
      <c r="CC1499"/>
      <c r="CD1499">
        <v>0</v>
      </c>
      <c r="CE1499"/>
      <c r="CF1499">
        <v>0</v>
      </c>
    </row>
    <row r="1500" spans="1:85" hidden="1" x14ac:dyDescent="0.35">
      <c r="A1500" t="s">
        <v>1652</v>
      </c>
      <c r="B1500" t="s">
        <v>4451</v>
      </c>
      <c r="C1500">
        <v>2113.4740000000002</v>
      </c>
      <c r="D1500">
        <v>12.476000000000001</v>
      </c>
      <c r="E1500">
        <v>269.02300000000002</v>
      </c>
      <c r="F1500">
        <v>6.2949999999999999</v>
      </c>
      <c r="G1500" t="s">
        <v>2884</v>
      </c>
      <c r="I1500">
        <v>183.71</v>
      </c>
      <c r="J1500">
        <v>2113.4830000000002</v>
      </c>
      <c r="K1500" s="68">
        <v>272.05</v>
      </c>
      <c r="L1500">
        <v>9</v>
      </c>
      <c r="M1500">
        <v>3</v>
      </c>
      <c r="N1500" t="s">
        <v>4451</v>
      </c>
      <c r="O1500">
        <v>1.7729999999999999</v>
      </c>
      <c r="P1500">
        <v>10</v>
      </c>
      <c r="Q1500">
        <v>12.476000000000001</v>
      </c>
      <c r="R1500">
        <v>2113.4760000000001</v>
      </c>
      <c r="S1500">
        <v>9.98</v>
      </c>
      <c r="T1500">
        <v>269.62799999999999</v>
      </c>
      <c r="U1500">
        <v>5.0359999999999996</v>
      </c>
      <c r="V1500">
        <v>100</v>
      </c>
      <c r="W1500">
        <v>0.82899999999999996</v>
      </c>
      <c r="X1500">
        <v>1.591</v>
      </c>
      <c r="Y1500">
        <v>22.57</v>
      </c>
      <c r="Z1500">
        <v>22.780999999999999</v>
      </c>
      <c r="AA1500">
        <v>0.624</v>
      </c>
      <c r="AB1500">
        <v>0</v>
      </c>
      <c r="AC1500" t="b">
        <v>1</v>
      </c>
      <c r="BM1500" t="s">
        <v>2887</v>
      </c>
      <c r="BN1500" t="s">
        <v>2887</v>
      </c>
      <c r="BO1500" t="s">
        <v>2888</v>
      </c>
      <c r="BT1500"/>
      <c r="BU1500"/>
      <c r="BX1500"/>
      <c r="BZ1500"/>
      <c r="CA1500"/>
      <c r="CB1500"/>
      <c r="CC1500"/>
      <c r="CD1500">
        <v>0</v>
      </c>
      <c r="CE1500"/>
      <c r="CF1500">
        <v>0</v>
      </c>
    </row>
    <row r="1501" spans="1:85" hidden="1" x14ac:dyDescent="0.35">
      <c r="A1501" t="s">
        <v>1653</v>
      </c>
      <c r="B1501" t="s">
        <v>4452</v>
      </c>
      <c r="C1501">
        <v>2119.0680000000002</v>
      </c>
      <c r="D1501">
        <v>21.222000000000001</v>
      </c>
      <c r="E1501">
        <v>10.234999999999999</v>
      </c>
      <c r="F1501">
        <v>11.635999999999999</v>
      </c>
      <c r="G1501" t="s">
        <v>2884</v>
      </c>
      <c r="I1501">
        <v>286.19</v>
      </c>
      <c r="J1501">
        <v>2119.078</v>
      </c>
      <c r="K1501" s="68">
        <v>13.38</v>
      </c>
      <c r="L1501">
        <v>7</v>
      </c>
      <c r="M1501">
        <v>3</v>
      </c>
      <c r="N1501" t="s">
        <v>4452</v>
      </c>
      <c r="O1501">
        <v>1.8169999999999999</v>
      </c>
      <c r="P1501">
        <v>10</v>
      </c>
      <c r="Q1501">
        <v>21.222000000000001</v>
      </c>
      <c r="R1501">
        <v>2119.0700000000002</v>
      </c>
      <c r="S1501">
        <v>16.977</v>
      </c>
      <c r="T1501">
        <v>10.864000000000001</v>
      </c>
      <c r="U1501">
        <v>9.3089999999999993</v>
      </c>
      <c r="V1501">
        <v>100</v>
      </c>
      <c r="W1501">
        <v>1.0900000000000001</v>
      </c>
      <c r="X1501">
        <v>2.327</v>
      </c>
      <c r="Y1501">
        <v>21.895</v>
      </c>
      <c r="Z1501">
        <v>22.2</v>
      </c>
      <c r="AA1501">
        <v>0.61199999999999999</v>
      </c>
      <c r="AB1501">
        <v>0</v>
      </c>
      <c r="AC1501" t="b">
        <v>1</v>
      </c>
      <c r="BM1501" t="s">
        <v>2887</v>
      </c>
      <c r="BN1501" t="s">
        <v>2887</v>
      </c>
      <c r="BO1501" t="s">
        <v>2888</v>
      </c>
      <c r="BT1501"/>
      <c r="BU1501"/>
      <c r="BX1501"/>
      <c r="BZ1501"/>
      <c r="CA1501"/>
      <c r="CB1501"/>
      <c r="CC1501"/>
      <c r="CD1501">
        <v>0</v>
      </c>
      <c r="CE1501"/>
      <c r="CF1501">
        <v>0</v>
      </c>
    </row>
    <row r="1502" spans="1:85" hidden="1" x14ac:dyDescent="0.35">
      <c r="A1502" t="s">
        <v>1654</v>
      </c>
      <c r="B1502" t="s">
        <v>4453</v>
      </c>
      <c r="C1502">
        <v>2119.0680000000002</v>
      </c>
      <c r="D1502">
        <v>58</v>
      </c>
      <c r="E1502">
        <v>117.486</v>
      </c>
      <c r="F1502">
        <v>132.88</v>
      </c>
      <c r="G1502" t="s">
        <v>2884</v>
      </c>
      <c r="I1502">
        <v>75</v>
      </c>
      <c r="J1502">
        <v>2119.0859999999998</v>
      </c>
      <c r="K1502" s="68">
        <v>162.197</v>
      </c>
      <c r="L1502">
        <v>0.73599999999999999</v>
      </c>
      <c r="M1502">
        <v>1</v>
      </c>
      <c r="N1502" t="s">
        <v>4453</v>
      </c>
      <c r="O1502">
        <v>1.7749999999999999</v>
      </c>
      <c r="P1502">
        <v>0</v>
      </c>
      <c r="Q1502">
        <v>0</v>
      </c>
      <c r="R1502">
        <v>2119.0859999999998</v>
      </c>
      <c r="S1502">
        <v>0</v>
      </c>
      <c r="T1502">
        <v>162.197</v>
      </c>
      <c r="U1502">
        <v>0</v>
      </c>
      <c r="V1502">
        <v>0</v>
      </c>
      <c r="W1502">
        <v>0</v>
      </c>
      <c r="X1502">
        <v>0</v>
      </c>
      <c r="Y1502">
        <v>0</v>
      </c>
      <c r="Z1502">
        <v>0</v>
      </c>
      <c r="AA1502">
        <v>0</v>
      </c>
      <c r="AB1502">
        <v>0</v>
      </c>
      <c r="AC1502" t="b">
        <v>1</v>
      </c>
      <c r="AE1502">
        <v>0</v>
      </c>
      <c r="AF1502">
        <v>0</v>
      </c>
      <c r="AG1502">
        <v>0</v>
      </c>
      <c r="AH1502">
        <v>0</v>
      </c>
      <c r="AI1502">
        <v>0</v>
      </c>
      <c r="AJ1502">
        <v>0</v>
      </c>
      <c r="AK1502">
        <v>0</v>
      </c>
      <c r="AL1502">
        <v>0</v>
      </c>
      <c r="AM1502">
        <v>0</v>
      </c>
      <c r="AN1502">
        <v>0</v>
      </c>
      <c r="AO1502">
        <v>0</v>
      </c>
      <c r="AP1502">
        <v>0</v>
      </c>
      <c r="AQ1502">
        <v>0</v>
      </c>
      <c r="AR1502">
        <v>0</v>
      </c>
      <c r="AS1502">
        <v>0</v>
      </c>
      <c r="AT1502">
        <v>0</v>
      </c>
      <c r="AU1502">
        <v>0</v>
      </c>
      <c r="AV1502">
        <v>0</v>
      </c>
      <c r="AW1502">
        <v>0</v>
      </c>
      <c r="AX1502">
        <v>0</v>
      </c>
      <c r="AY1502" t="b">
        <v>0</v>
      </c>
      <c r="AZ1502">
        <v>0</v>
      </c>
      <c r="BI1502">
        <v>0</v>
      </c>
      <c r="BJ1502">
        <v>0</v>
      </c>
      <c r="BK1502">
        <v>0</v>
      </c>
      <c r="BM1502" t="s">
        <v>2887</v>
      </c>
      <c r="BN1502" t="s">
        <v>2887</v>
      </c>
      <c r="BO1502" t="s">
        <v>2888</v>
      </c>
      <c r="BT1502"/>
      <c r="BU1502"/>
      <c r="BX1502"/>
      <c r="BY1502" t="s">
        <v>2903</v>
      </c>
      <c r="BZ1502"/>
      <c r="CA1502"/>
      <c r="CB1502"/>
      <c r="CC1502"/>
      <c r="CD1502">
        <v>0</v>
      </c>
      <c r="CE1502"/>
      <c r="CF1502">
        <v>0</v>
      </c>
    </row>
    <row r="1503" spans="1:85" hidden="1" x14ac:dyDescent="0.35">
      <c r="A1503" t="s">
        <v>1655</v>
      </c>
      <c r="B1503" t="s">
        <v>4454</v>
      </c>
      <c r="C1503">
        <v>2124.5929999999998</v>
      </c>
      <c r="D1503">
        <v>42.332000000000001</v>
      </c>
      <c r="E1503">
        <v>299.077</v>
      </c>
      <c r="F1503">
        <v>118.67700000000001</v>
      </c>
      <c r="G1503" t="s">
        <v>2884</v>
      </c>
      <c r="I1503">
        <v>255</v>
      </c>
      <c r="J1503">
        <v>2124.605</v>
      </c>
      <c r="K1503" s="68">
        <v>343.10500000000002</v>
      </c>
      <c r="L1503">
        <v>0.84</v>
      </c>
      <c r="M1503">
        <v>1</v>
      </c>
      <c r="N1503" t="s">
        <v>4454</v>
      </c>
      <c r="O1503">
        <v>1.75</v>
      </c>
      <c r="P1503">
        <v>0</v>
      </c>
      <c r="Q1503">
        <v>0</v>
      </c>
      <c r="R1503">
        <v>2124.605</v>
      </c>
      <c r="S1503">
        <v>0</v>
      </c>
      <c r="T1503">
        <v>343.10500000000002</v>
      </c>
      <c r="U1503">
        <v>0</v>
      </c>
      <c r="V1503">
        <v>0</v>
      </c>
      <c r="W1503">
        <v>0</v>
      </c>
      <c r="X1503">
        <v>0</v>
      </c>
      <c r="Y1503">
        <v>0</v>
      </c>
      <c r="Z1503">
        <v>0</v>
      </c>
      <c r="AA1503">
        <v>0</v>
      </c>
      <c r="AB1503">
        <v>0</v>
      </c>
      <c r="AC1503" t="b">
        <v>1</v>
      </c>
      <c r="AE1503">
        <v>0</v>
      </c>
      <c r="AF1503">
        <v>0</v>
      </c>
      <c r="AG1503">
        <v>0</v>
      </c>
      <c r="AH1503">
        <v>0</v>
      </c>
      <c r="AI1503">
        <v>0</v>
      </c>
      <c r="AJ1503">
        <v>0</v>
      </c>
      <c r="AK1503">
        <v>0</v>
      </c>
      <c r="AL1503">
        <v>0</v>
      </c>
      <c r="AM1503">
        <v>0</v>
      </c>
      <c r="AN1503">
        <v>0</v>
      </c>
      <c r="AO1503">
        <v>0</v>
      </c>
      <c r="AP1503">
        <v>0</v>
      </c>
      <c r="AQ1503">
        <v>0</v>
      </c>
      <c r="AR1503">
        <v>0</v>
      </c>
      <c r="AS1503">
        <v>0</v>
      </c>
      <c r="AT1503">
        <v>0</v>
      </c>
      <c r="AU1503">
        <v>0</v>
      </c>
      <c r="AV1503">
        <v>0</v>
      </c>
      <c r="AW1503">
        <v>0</v>
      </c>
      <c r="AX1503">
        <v>0</v>
      </c>
      <c r="AY1503" t="b">
        <v>0</v>
      </c>
      <c r="AZ1503">
        <v>0</v>
      </c>
      <c r="BI1503">
        <v>0</v>
      </c>
      <c r="BJ1503">
        <v>0</v>
      </c>
      <c r="BK1503">
        <v>0</v>
      </c>
      <c r="BM1503" t="s">
        <v>2887</v>
      </c>
      <c r="BN1503" t="s">
        <v>3288</v>
      </c>
      <c r="BO1503" t="s">
        <v>2888</v>
      </c>
      <c r="BT1503"/>
      <c r="BU1503"/>
      <c r="BX1503"/>
      <c r="BY1503" t="s">
        <v>2903</v>
      </c>
      <c r="BZ1503"/>
      <c r="CA1503"/>
      <c r="CB1503"/>
      <c r="CC1503"/>
      <c r="CD1503">
        <v>0</v>
      </c>
      <c r="CE1503"/>
      <c r="CF1503">
        <v>0</v>
      </c>
    </row>
    <row r="1504" spans="1:85" hidden="1" x14ac:dyDescent="0.35">
      <c r="A1504" t="s">
        <v>1656</v>
      </c>
      <c r="B1504" t="s">
        <v>4455</v>
      </c>
      <c r="C1504">
        <v>2124.614</v>
      </c>
      <c r="D1504">
        <v>39.991</v>
      </c>
      <c r="E1504">
        <v>149.279</v>
      </c>
      <c r="F1504">
        <v>58.671999999999997</v>
      </c>
      <c r="G1504" t="s">
        <v>2884</v>
      </c>
      <c r="I1504">
        <v>90</v>
      </c>
      <c r="J1504">
        <v>2124.6309999999999</v>
      </c>
      <c r="K1504" s="68">
        <v>178.107</v>
      </c>
      <c r="L1504">
        <v>0.88400000000000001</v>
      </c>
      <c r="M1504">
        <v>1</v>
      </c>
      <c r="N1504" t="s">
        <v>4455</v>
      </c>
      <c r="O1504">
        <v>1.7310000000000001</v>
      </c>
      <c r="P1504">
        <v>0</v>
      </c>
      <c r="Q1504">
        <v>0</v>
      </c>
      <c r="R1504">
        <v>2124.6309999999999</v>
      </c>
      <c r="S1504">
        <v>0</v>
      </c>
      <c r="T1504">
        <v>178.107</v>
      </c>
      <c r="U1504">
        <v>0</v>
      </c>
      <c r="V1504">
        <v>0</v>
      </c>
      <c r="W1504">
        <v>0</v>
      </c>
      <c r="X1504">
        <v>0</v>
      </c>
      <c r="Y1504">
        <v>0</v>
      </c>
      <c r="Z1504">
        <v>0</v>
      </c>
      <c r="AA1504">
        <v>0</v>
      </c>
      <c r="AB1504">
        <v>0</v>
      </c>
      <c r="AC1504" t="b">
        <v>1</v>
      </c>
      <c r="AE1504">
        <v>0</v>
      </c>
      <c r="AF1504">
        <v>0</v>
      </c>
      <c r="AG1504">
        <v>0</v>
      </c>
      <c r="AH1504">
        <v>0</v>
      </c>
      <c r="AI1504">
        <v>0</v>
      </c>
      <c r="AJ1504">
        <v>0</v>
      </c>
      <c r="AK1504">
        <v>0</v>
      </c>
      <c r="AL1504">
        <v>0</v>
      </c>
      <c r="AM1504">
        <v>0</v>
      </c>
      <c r="AN1504">
        <v>0</v>
      </c>
      <c r="AO1504">
        <v>0</v>
      </c>
      <c r="AP1504">
        <v>0</v>
      </c>
      <c r="AQ1504">
        <v>0</v>
      </c>
      <c r="AR1504">
        <v>0</v>
      </c>
      <c r="AS1504">
        <v>0</v>
      </c>
      <c r="AT1504">
        <v>0</v>
      </c>
      <c r="AU1504">
        <v>0</v>
      </c>
      <c r="AV1504">
        <v>0</v>
      </c>
      <c r="AW1504">
        <v>0</v>
      </c>
      <c r="AX1504">
        <v>0</v>
      </c>
      <c r="AY1504" t="b">
        <v>0</v>
      </c>
      <c r="AZ1504">
        <v>0</v>
      </c>
      <c r="BI1504">
        <v>0</v>
      </c>
      <c r="BJ1504">
        <v>0</v>
      </c>
      <c r="BK1504">
        <v>0</v>
      </c>
      <c r="BM1504" t="s">
        <v>2905</v>
      </c>
      <c r="BN1504" t="s">
        <v>2887</v>
      </c>
      <c r="BO1504" t="s">
        <v>2888</v>
      </c>
      <c r="BT1504"/>
      <c r="BU1504"/>
      <c r="BX1504"/>
      <c r="BY1504" t="s">
        <v>2903</v>
      </c>
      <c r="BZ1504"/>
      <c r="CA1504"/>
      <c r="CB1504"/>
      <c r="CC1504"/>
      <c r="CD1504">
        <v>0</v>
      </c>
      <c r="CE1504"/>
      <c r="CF1504">
        <v>0</v>
      </c>
    </row>
    <row r="1505" spans="1:85" hidden="1" x14ac:dyDescent="0.35">
      <c r="A1505" t="s">
        <v>1657</v>
      </c>
      <c r="B1505" t="s">
        <v>4456</v>
      </c>
      <c r="C1505">
        <v>2124.7289999999998</v>
      </c>
      <c r="D1505">
        <v>8.9499999999999993</v>
      </c>
      <c r="E1505">
        <v>48.79</v>
      </c>
      <c r="F1505">
        <v>9.0709999999999997</v>
      </c>
      <c r="G1505" t="s">
        <v>2884</v>
      </c>
      <c r="I1505">
        <v>323.70999999999998</v>
      </c>
      <c r="J1505">
        <v>2124.73</v>
      </c>
      <c r="K1505" s="68">
        <v>51.78</v>
      </c>
      <c r="L1505">
        <v>6</v>
      </c>
      <c r="M1505">
        <v>3</v>
      </c>
      <c r="N1505" t="s">
        <v>4456</v>
      </c>
      <c r="O1505">
        <v>1.681</v>
      </c>
      <c r="P1505">
        <v>10</v>
      </c>
      <c r="Q1505">
        <v>8.9499999999999993</v>
      </c>
      <c r="R1505">
        <v>2124.7289999999998</v>
      </c>
      <c r="S1505">
        <v>6.95</v>
      </c>
      <c r="T1505">
        <v>49.387999999999998</v>
      </c>
      <c r="U1505">
        <v>7.2569999999999997</v>
      </c>
      <c r="V1505">
        <v>100</v>
      </c>
      <c r="W1505">
        <v>1.1100000000000001</v>
      </c>
      <c r="X1505">
        <v>1.2889999999999999</v>
      </c>
      <c r="Y1505">
        <v>21.97</v>
      </c>
      <c r="Z1505">
        <v>22.305</v>
      </c>
      <c r="AA1505">
        <v>0.61499999999999999</v>
      </c>
      <c r="AB1505">
        <v>0</v>
      </c>
      <c r="AC1505" t="b">
        <v>1</v>
      </c>
      <c r="BM1505" t="s">
        <v>2905</v>
      </c>
      <c r="BN1505" t="s">
        <v>2905</v>
      </c>
      <c r="BO1505" t="s">
        <v>3359</v>
      </c>
      <c r="BT1505"/>
      <c r="BU1505"/>
      <c r="BX1505"/>
      <c r="BZ1505"/>
      <c r="CA1505"/>
      <c r="CB1505"/>
      <c r="CC1505"/>
      <c r="CD1505">
        <v>0</v>
      </c>
      <c r="CE1505"/>
      <c r="CF1505">
        <v>0</v>
      </c>
    </row>
    <row r="1506" spans="1:85" hidden="1" x14ac:dyDescent="0.35">
      <c r="A1506" t="s">
        <v>1658</v>
      </c>
      <c r="B1506" t="s">
        <v>4457</v>
      </c>
      <c r="C1506">
        <v>2129.607</v>
      </c>
      <c r="D1506">
        <v>40.557000000000002</v>
      </c>
      <c r="E1506">
        <v>90.168000000000006</v>
      </c>
      <c r="F1506">
        <v>360</v>
      </c>
      <c r="G1506" t="s">
        <v>2884</v>
      </c>
      <c r="I1506">
        <v>281.24</v>
      </c>
      <c r="J1506">
        <v>2129.6280000000002</v>
      </c>
      <c r="K1506" s="68">
        <v>9.15</v>
      </c>
      <c r="L1506">
        <v>7</v>
      </c>
      <c r="M1506">
        <v>3</v>
      </c>
      <c r="N1506" t="s">
        <v>4457</v>
      </c>
      <c r="O1506">
        <v>1.81</v>
      </c>
      <c r="P1506">
        <v>10</v>
      </c>
      <c r="Q1506">
        <v>40.557000000000002</v>
      </c>
      <c r="R1506">
        <v>2129.6109999999999</v>
      </c>
      <c r="S1506">
        <v>32.445999999999998</v>
      </c>
      <c r="T1506">
        <v>108.878</v>
      </c>
      <c r="U1506">
        <v>335.85700000000003</v>
      </c>
      <c r="V1506">
        <v>100</v>
      </c>
      <c r="W1506">
        <v>1.7869999999999999</v>
      </c>
      <c r="X1506">
        <v>3.96</v>
      </c>
      <c r="Y1506">
        <v>22.72</v>
      </c>
      <c r="Z1506">
        <v>22.305</v>
      </c>
      <c r="AA1506">
        <v>0.61499999999999999</v>
      </c>
      <c r="AB1506">
        <v>0</v>
      </c>
      <c r="AC1506" t="b">
        <v>1</v>
      </c>
      <c r="BM1506" t="s">
        <v>2905</v>
      </c>
      <c r="BN1506" t="s">
        <v>3288</v>
      </c>
      <c r="BO1506" t="s">
        <v>2888</v>
      </c>
      <c r="BT1506"/>
      <c r="BU1506"/>
      <c r="BX1506"/>
      <c r="BZ1506"/>
      <c r="CA1506"/>
      <c r="CB1506"/>
      <c r="CC1506"/>
      <c r="CD1506">
        <v>0</v>
      </c>
      <c r="CE1506"/>
      <c r="CF1506">
        <v>0</v>
      </c>
    </row>
    <row r="1507" spans="1:85" hidden="1" x14ac:dyDescent="0.35">
      <c r="A1507" t="s">
        <v>1659</v>
      </c>
      <c r="B1507" t="s">
        <v>4458</v>
      </c>
      <c r="C1507">
        <v>2132.6869999999999</v>
      </c>
      <c r="D1507">
        <v>73.338999999999999</v>
      </c>
      <c r="E1507" s="68">
        <v>151.26400000000001</v>
      </c>
      <c r="F1507">
        <v>27.446999999999999</v>
      </c>
      <c r="G1507" t="s">
        <v>3502</v>
      </c>
      <c r="I1507">
        <v>75</v>
      </c>
      <c r="J1507">
        <v>2132.7179999999998</v>
      </c>
      <c r="K1507" s="73">
        <v>162.62899999999999</v>
      </c>
      <c r="L1507">
        <v>0.50600000000000001</v>
      </c>
      <c r="M1507">
        <v>0</v>
      </c>
      <c r="N1507" t="s">
        <v>4458</v>
      </c>
      <c r="P1507">
        <v>0</v>
      </c>
      <c r="Q1507">
        <v>0</v>
      </c>
      <c r="R1507">
        <v>2132.7179999999998</v>
      </c>
      <c r="S1507">
        <v>0</v>
      </c>
      <c r="T1507">
        <v>162.62899999999999</v>
      </c>
      <c r="U1507">
        <v>0</v>
      </c>
      <c r="V1507">
        <v>0</v>
      </c>
      <c r="W1507">
        <v>0</v>
      </c>
      <c r="X1507">
        <v>0</v>
      </c>
      <c r="Y1507">
        <v>0</v>
      </c>
      <c r="Z1507">
        <v>0</v>
      </c>
      <c r="AA1507">
        <v>0</v>
      </c>
      <c r="AB1507">
        <v>0</v>
      </c>
      <c r="AC1507" t="b">
        <v>1</v>
      </c>
      <c r="AE1507">
        <v>0</v>
      </c>
      <c r="AF1507">
        <v>0</v>
      </c>
      <c r="AG1507">
        <v>0</v>
      </c>
      <c r="AH1507">
        <v>0</v>
      </c>
      <c r="AI1507">
        <v>0</v>
      </c>
      <c r="AJ1507">
        <v>0</v>
      </c>
      <c r="AK1507">
        <v>0</v>
      </c>
      <c r="AL1507">
        <v>0</v>
      </c>
      <c r="AM1507">
        <v>0</v>
      </c>
      <c r="AN1507">
        <v>0</v>
      </c>
      <c r="AO1507">
        <v>0</v>
      </c>
      <c r="AP1507">
        <v>0</v>
      </c>
      <c r="AQ1507">
        <v>0</v>
      </c>
      <c r="AR1507">
        <v>0</v>
      </c>
      <c r="AS1507">
        <v>0</v>
      </c>
      <c r="AT1507">
        <v>0</v>
      </c>
      <c r="AU1507">
        <v>0</v>
      </c>
      <c r="AV1507">
        <v>0</v>
      </c>
      <c r="AW1507">
        <v>0</v>
      </c>
      <c r="AX1507">
        <v>0</v>
      </c>
      <c r="AY1507" t="b">
        <v>0</v>
      </c>
      <c r="AZ1507">
        <v>0</v>
      </c>
      <c r="BA1507">
        <v>2132.6999999999998</v>
      </c>
      <c r="BB1507">
        <v>43.433</v>
      </c>
      <c r="BC1507">
        <v>152.62899999999999</v>
      </c>
      <c r="BD1507">
        <v>26.071000000000002</v>
      </c>
      <c r="BE1507">
        <v>2132.7179999999998</v>
      </c>
      <c r="BF1507">
        <v>162.62899999999999</v>
      </c>
      <c r="BG1507">
        <v>0.50600000000000001</v>
      </c>
      <c r="BH1507">
        <v>0</v>
      </c>
      <c r="BI1507">
        <v>0</v>
      </c>
      <c r="BJ1507">
        <v>0</v>
      </c>
      <c r="BK1507">
        <v>0</v>
      </c>
      <c r="BM1507" t="s">
        <v>144</v>
      </c>
      <c r="BN1507" t="s">
        <v>144</v>
      </c>
      <c r="BO1507" t="s">
        <v>3700</v>
      </c>
      <c r="BT1507"/>
      <c r="BU1507"/>
      <c r="BX1507" t="s">
        <v>3701</v>
      </c>
      <c r="BY1507" t="s">
        <v>2903</v>
      </c>
      <c r="BZ1507"/>
      <c r="CA1507"/>
      <c r="CB1507"/>
      <c r="CC1507"/>
      <c r="CD1507">
        <v>0</v>
      </c>
      <c r="CE1507"/>
      <c r="CF1507">
        <v>0</v>
      </c>
      <c r="CG1507" t="b">
        <f t="shared" ref="CG1507:CG1508" si="28">IF(CE1507*100&lt;CC1507,TRUE,FALSE)</f>
        <v>0</v>
      </c>
    </row>
    <row r="1508" spans="1:85" hidden="1" x14ac:dyDescent="0.35">
      <c r="A1508" t="s">
        <v>1660</v>
      </c>
      <c r="B1508" t="s">
        <v>4459</v>
      </c>
      <c r="C1508">
        <v>2135.0889999999999</v>
      </c>
      <c r="D1508">
        <v>74.19</v>
      </c>
      <c r="E1508" s="68">
        <v>147.203</v>
      </c>
      <c r="F1508">
        <v>23.998000000000001</v>
      </c>
      <c r="G1508" t="s">
        <v>3502</v>
      </c>
      <c r="I1508">
        <v>75</v>
      </c>
      <c r="J1508">
        <v>2135.123</v>
      </c>
      <c r="K1508" s="73">
        <v>161.607</v>
      </c>
      <c r="L1508">
        <v>0.55200000000000005</v>
      </c>
      <c r="M1508">
        <v>0</v>
      </c>
      <c r="N1508" t="s">
        <v>4459</v>
      </c>
      <c r="P1508">
        <v>0</v>
      </c>
      <c r="Q1508">
        <v>0</v>
      </c>
      <c r="R1508">
        <v>2135.123</v>
      </c>
      <c r="S1508">
        <v>0</v>
      </c>
      <c r="T1508">
        <v>161.607</v>
      </c>
      <c r="U1508">
        <v>0</v>
      </c>
      <c r="V1508">
        <v>0</v>
      </c>
      <c r="W1508">
        <v>0</v>
      </c>
      <c r="X1508">
        <v>0</v>
      </c>
      <c r="Y1508">
        <v>0</v>
      </c>
      <c r="Z1508">
        <v>0</v>
      </c>
      <c r="AA1508">
        <v>0</v>
      </c>
      <c r="AB1508">
        <v>0</v>
      </c>
      <c r="AC1508" t="b">
        <v>1</v>
      </c>
      <c r="AE1508">
        <v>0</v>
      </c>
      <c r="AF1508">
        <v>0</v>
      </c>
      <c r="AG1508">
        <v>0</v>
      </c>
      <c r="AH1508">
        <v>0</v>
      </c>
      <c r="AI1508">
        <v>0</v>
      </c>
      <c r="AJ1508">
        <v>0</v>
      </c>
      <c r="AK1508">
        <v>0</v>
      </c>
      <c r="AL1508">
        <v>0</v>
      </c>
      <c r="AM1508">
        <v>0</v>
      </c>
      <c r="AN1508">
        <v>0</v>
      </c>
      <c r="AO1508">
        <v>0</v>
      </c>
      <c r="AP1508">
        <v>0</v>
      </c>
      <c r="AQ1508">
        <v>0</v>
      </c>
      <c r="AR1508">
        <v>0</v>
      </c>
      <c r="AS1508">
        <v>0</v>
      </c>
      <c r="AT1508">
        <v>0</v>
      </c>
      <c r="AU1508">
        <v>0</v>
      </c>
      <c r="AV1508">
        <v>0</v>
      </c>
      <c r="AW1508">
        <v>0</v>
      </c>
      <c r="AX1508">
        <v>0</v>
      </c>
      <c r="AY1508" t="b">
        <v>0</v>
      </c>
      <c r="AZ1508">
        <v>0</v>
      </c>
      <c r="BA1508">
        <v>2135.1030000000001</v>
      </c>
      <c r="BB1508">
        <v>44.816000000000003</v>
      </c>
      <c r="BC1508">
        <v>146.86099999999999</v>
      </c>
      <c r="BD1508">
        <v>24.341000000000001</v>
      </c>
      <c r="BE1508">
        <v>2135.123</v>
      </c>
      <c r="BF1508">
        <v>161.607</v>
      </c>
      <c r="BG1508">
        <v>0.55200000000000005</v>
      </c>
      <c r="BH1508">
        <v>0</v>
      </c>
      <c r="BI1508">
        <v>0</v>
      </c>
      <c r="BJ1508">
        <v>0</v>
      </c>
      <c r="BK1508">
        <v>0</v>
      </c>
      <c r="BM1508" t="s">
        <v>2905</v>
      </c>
      <c r="BN1508" t="s">
        <v>2905</v>
      </c>
      <c r="BO1508" t="s">
        <v>3700</v>
      </c>
      <c r="BT1508"/>
      <c r="BU1508"/>
      <c r="BX1508" t="s">
        <v>3701</v>
      </c>
      <c r="BY1508" t="s">
        <v>2903</v>
      </c>
      <c r="BZ1508"/>
      <c r="CA1508"/>
      <c r="CB1508"/>
      <c r="CC1508"/>
      <c r="CD1508">
        <v>0</v>
      </c>
      <c r="CE1508"/>
      <c r="CF1508">
        <v>0</v>
      </c>
      <c r="CG1508" t="b">
        <f t="shared" si="28"/>
        <v>0</v>
      </c>
    </row>
    <row r="1509" spans="1:85" hidden="1" x14ac:dyDescent="0.35">
      <c r="A1509" t="s">
        <v>1661</v>
      </c>
      <c r="B1509" t="s">
        <v>4460</v>
      </c>
      <c r="C1509">
        <v>2135.3719999999998</v>
      </c>
      <c r="D1509">
        <v>21.759</v>
      </c>
      <c r="E1509">
        <v>21.393999999999998</v>
      </c>
      <c r="F1509">
        <v>10.771000000000001</v>
      </c>
      <c r="G1509" t="s">
        <v>2884</v>
      </c>
      <c r="I1509">
        <v>301.24</v>
      </c>
      <c r="J1509">
        <v>2135.384</v>
      </c>
      <c r="K1509" s="68">
        <v>27.8</v>
      </c>
      <c r="L1509">
        <v>5</v>
      </c>
      <c r="M1509">
        <v>3</v>
      </c>
      <c r="N1509" t="s">
        <v>4460</v>
      </c>
      <c r="O1509">
        <v>1.8380000000000001</v>
      </c>
      <c r="P1509">
        <v>10</v>
      </c>
      <c r="Q1509">
        <v>21.759</v>
      </c>
      <c r="R1509">
        <v>2135.3739999999998</v>
      </c>
      <c r="S1509">
        <v>17.407</v>
      </c>
      <c r="T1509">
        <v>22.675999999999998</v>
      </c>
      <c r="U1509">
        <v>8.6170000000000009</v>
      </c>
      <c r="V1509">
        <v>100</v>
      </c>
      <c r="W1509">
        <v>1.044</v>
      </c>
      <c r="X1509">
        <v>1.669</v>
      </c>
      <c r="Y1509">
        <v>22.57</v>
      </c>
      <c r="Z1509">
        <v>22.69</v>
      </c>
      <c r="AA1509">
        <v>0.622</v>
      </c>
      <c r="AB1509">
        <v>0</v>
      </c>
      <c r="AC1509" t="b">
        <v>1</v>
      </c>
      <c r="BM1509" t="s">
        <v>3345</v>
      </c>
      <c r="BN1509" t="s">
        <v>3345</v>
      </c>
      <c r="BO1509" t="s">
        <v>2888</v>
      </c>
      <c r="BT1509"/>
      <c r="BU1509"/>
      <c r="BX1509"/>
      <c r="BZ1509"/>
      <c r="CA1509"/>
      <c r="CB1509"/>
      <c r="CC1509"/>
      <c r="CD1509">
        <v>0</v>
      </c>
      <c r="CE1509"/>
      <c r="CF1509">
        <v>0</v>
      </c>
    </row>
    <row r="1510" spans="1:85" hidden="1" x14ac:dyDescent="0.35">
      <c r="A1510" t="s">
        <v>1662</v>
      </c>
      <c r="B1510" t="s">
        <v>4461</v>
      </c>
      <c r="C1510">
        <v>2141.8870000000002</v>
      </c>
      <c r="D1510">
        <v>50.033999999999999</v>
      </c>
      <c r="E1510">
        <v>144.762</v>
      </c>
      <c r="F1510">
        <v>112.733</v>
      </c>
      <c r="G1510" t="s">
        <v>2884</v>
      </c>
      <c r="I1510">
        <v>135</v>
      </c>
      <c r="J1510">
        <v>2141.9079999999999</v>
      </c>
      <c r="K1510" s="68">
        <v>221.011</v>
      </c>
      <c r="L1510">
        <v>0.75800000000000001</v>
      </c>
      <c r="M1510">
        <v>1</v>
      </c>
      <c r="N1510" t="s">
        <v>4461</v>
      </c>
      <c r="O1510">
        <v>1.7829999999999999</v>
      </c>
      <c r="P1510">
        <v>0</v>
      </c>
      <c r="Q1510">
        <v>0</v>
      </c>
      <c r="R1510">
        <v>2141.9079999999999</v>
      </c>
      <c r="S1510">
        <v>0</v>
      </c>
      <c r="T1510">
        <v>221.011</v>
      </c>
      <c r="U1510">
        <v>0</v>
      </c>
      <c r="V1510">
        <v>0</v>
      </c>
      <c r="W1510">
        <v>0</v>
      </c>
      <c r="X1510">
        <v>0</v>
      </c>
      <c r="Y1510">
        <v>0</v>
      </c>
      <c r="Z1510">
        <v>0</v>
      </c>
      <c r="AA1510">
        <v>0</v>
      </c>
      <c r="AB1510">
        <v>0</v>
      </c>
      <c r="AC1510" t="b">
        <v>1</v>
      </c>
      <c r="AE1510">
        <v>0</v>
      </c>
      <c r="AF1510">
        <v>0</v>
      </c>
      <c r="AG1510">
        <v>0</v>
      </c>
      <c r="AH1510">
        <v>0</v>
      </c>
      <c r="AI1510">
        <v>0</v>
      </c>
      <c r="AJ1510">
        <v>0</v>
      </c>
      <c r="AK1510">
        <v>0</v>
      </c>
      <c r="AL1510">
        <v>0</v>
      </c>
      <c r="AM1510">
        <v>0</v>
      </c>
      <c r="AN1510">
        <v>0</v>
      </c>
      <c r="AO1510">
        <v>0</v>
      </c>
      <c r="AP1510">
        <v>0</v>
      </c>
      <c r="AQ1510">
        <v>0</v>
      </c>
      <c r="AR1510">
        <v>0</v>
      </c>
      <c r="AS1510">
        <v>0</v>
      </c>
      <c r="AT1510">
        <v>0</v>
      </c>
      <c r="AU1510">
        <v>0</v>
      </c>
      <c r="AV1510">
        <v>0</v>
      </c>
      <c r="AW1510">
        <v>0</v>
      </c>
      <c r="AX1510">
        <v>0</v>
      </c>
      <c r="AY1510" t="b">
        <v>0</v>
      </c>
      <c r="AZ1510">
        <v>0</v>
      </c>
      <c r="BI1510">
        <v>0</v>
      </c>
      <c r="BJ1510">
        <v>0</v>
      </c>
      <c r="BK1510">
        <v>0</v>
      </c>
      <c r="BM1510" t="s">
        <v>2887</v>
      </c>
      <c r="BN1510" t="s">
        <v>2887</v>
      </c>
      <c r="BO1510" t="s">
        <v>2888</v>
      </c>
      <c r="BT1510"/>
      <c r="BU1510"/>
      <c r="BX1510"/>
      <c r="BY1510" t="s">
        <v>2903</v>
      </c>
      <c r="BZ1510"/>
      <c r="CA1510"/>
      <c r="CB1510"/>
      <c r="CC1510"/>
      <c r="CD1510">
        <v>0</v>
      </c>
      <c r="CE1510"/>
      <c r="CF1510">
        <v>0</v>
      </c>
    </row>
    <row r="1511" spans="1:85" hidden="1" x14ac:dyDescent="0.35">
      <c r="A1511" t="s">
        <v>1663</v>
      </c>
      <c r="B1511" t="s">
        <v>4462</v>
      </c>
      <c r="C1511">
        <v>2155.5639999999999</v>
      </c>
      <c r="D1511">
        <v>28.47</v>
      </c>
      <c r="E1511">
        <v>143.31899999999999</v>
      </c>
      <c r="F1511">
        <v>102.514</v>
      </c>
      <c r="G1511" t="s">
        <v>2884</v>
      </c>
      <c r="I1511">
        <v>90</v>
      </c>
      <c r="J1511">
        <v>2155.58</v>
      </c>
      <c r="K1511" s="68">
        <v>171.91800000000001</v>
      </c>
      <c r="L1511">
        <v>0.80900000000000005</v>
      </c>
      <c r="M1511">
        <v>1</v>
      </c>
      <c r="N1511" t="s">
        <v>4462</v>
      </c>
      <c r="O1511">
        <v>1.8069999999999999</v>
      </c>
      <c r="P1511">
        <v>0</v>
      </c>
      <c r="Q1511">
        <v>0</v>
      </c>
      <c r="R1511">
        <v>2155.58</v>
      </c>
      <c r="S1511">
        <v>0</v>
      </c>
      <c r="T1511">
        <v>171.91800000000001</v>
      </c>
      <c r="U1511">
        <v>0</v>
      </c>
      <c r="V1511">
        <v>0</v>
      </c>
      <c r="W1511">
        <v>0</v>
      </c>
      <c r="X1511">
        <v>0</v>
      </c>
      <c r="Y1511">
        <v>0</v>
      </c>
      <c r="Z1511">
        <v>0</v>
      </c>
      <c r="AA1511">
        <v>0</v>
      </c>
      <c r="AB1511">
        <v>0</v>
      </c>
      <c r="AC1511" t="b">
        <v>1</v>
      </c>
      <c r="AE1511">
        <v>0</v>
      </c>
      <c r="AF1511">
        <v>0</v>
      </c>
      <c r="AG1511">
        <v>0</v>
      </c>
      <c r="AH1511">
        <v>0</v>
      </c>
      <c r="AI1511">
        <v>0</v>
      </c>
      <c r="AJ1511">
        <v>0</v>
      </c>
      <c r="AK1511">
        <v>0</v>
      </c>
      <c r="AL1511">
        <v>0</v>
      </c>
      <c r="AM1511">
        <v>0</v>
      </c>
      <c r="AN1511">
        <v>0</v>
      </c>
      <c r="AO1511">
        <v>0</v>
      </c>
      <c r="AP1511">
        <v>0</v>
      </c>
      <c r="AQ1511">
        <v>0</v>
      </c>
      <c r="AR1511">
        <v>0</v>
      </c>
      <c r="AS1511">
        <v>0</v>
      </c>
      <c r="AT1511">
        <v>0</v>
      </c>
      <c r="AU1511">
        <v>0</v>
      </c>
      <c r="AV1511">
        <v>0</v>
      </c>
      <c r="AW1511">
        <v>0</v>
      </c>
      <c r="AX1511">
        <v>0</v>
      </c>
      <c r="AY1511" t="b">
        <v>0</v>
      </c>
      <c r="AZ1511">
        <v>0</v>
      </c>
      <c r="BI1511">
        <v>0</v>
      </c>
      <c r="BJ1511">
        <v>0</v>
      </c>
      <c r="BK1511">
        <v>0</v>
      </c>
      <c r="BM1511" t="s">
        <v>2887</v>
      </c>
      <c r="BN1511" t="s">
        <v>2887</v>
      </c>
      <c r="BO1511" t="s">
        <v>2888</v>
      </c>
      <c r="BT1511"/>
      <c r="BU1511"/>
      <c r="BX1511"/>
      <c r="BY1511" t="s">
        <v>2903</v>
      </c>
      <c r="BZ1511"/>
      <c r="CA1511"/>
      <c r="CB1511"/>
      <c r="CC1511"/>
      <c r="CD1511">
        <v>0</v>
      </c>
      <c r="CE1511"/>
      <c r="CF1511">
        <v>0</v>
      </c>
    </row>
    <row r="1512" spans="1:85" hidden="1" x14ac:dyDescent="0.35">
      <c r="A1512" t="s">
        <v>1664</v>
      </c>
      <c r="B1512" t="s">
        <v>4463</v>
      </c>
      <c r="C1512">
        <v>2155.5929999999998</v>
      </c>
      <c r="D1512">
        <v>54.207000000000001</v>
      </c>
      <c r="E1512">
        <v>310.03100000000001</v>
      </c>
      <c r="F1512">
        <v>99.171000000000006</v>
      </c>
      <c r="G1512" t="s">
        <v>2884</v>
      </c>
      <c r="I1512">
        <v>285</v>
      </c>
      <c r="J1512">
        <v>2155.6120000000001</v>
      </c>
      <c r="K1512" s="68">
        <v>6.9329999999999998</v>
      </c>
      <c r="L1512">
        <v>0.78600000000000003</v>
      </c>
      <c r="M1512">
        <v>1</v>
      </c>
      <c r="N1512" t="s">
        <v>4463</v>
      </c>
      <c r="O1512">
        <v>1.7869999999999999</v>
      </c>
      <c r="P1512">
        <v>0</v>
      </c>
      <c r="Q1512">
        <v>0</v>
      </c>
      <c r="R1512">
        <v>2155.6120000000001</v>
      </c>
      <c r="S1512">
        <v>0</v>
      </c>
      <c r="T1512">
        <v>6.9329999999999998</v>
      </c>
      <c r="U1512">
        <v>0</v>
      </c>
      <c r="V1512">
        <v>0</v>
      </c>
      <c r="W1512">
        <v>0</v>
      </c>
      <c r="X1512">
        <v>0</v>
      </c>
      <c r="Y1512">
        <v>0</v>
      </c>
      <c r="Z1512">
        <v>0</v>
      </c>
      <c r="AA1512">
        <v>0</v>
      </c>
      <c r="AB1512">
        <v>0</v>
      </c>
      <c r="AC1512" t="b">
        <v>1</v>
      </c>
      <c r="AE1512">
        <v>0</v>
      </c>
      <c r="AF1512">
        <v>0</v>
      </c>
      <c r="AG1512">
        <v>0</v>
      </c>
      <c r="AH1512">
        <v>0</v>
      </c>
      <c r="AI1512">
        <v>0</v>
      </c>
      <c r="AJ1512">
        <v>0</v>
      </c>
      <c r="AK1512">
        <v>0</v>
      </c>
      <c r="AL1512">
        <v>0</v>
      </c>
      <c r="AM1512">
        <v>0</v>
      </c>
      <c r="AN1512">
        <v>0</v>
      </c>
      <c r="AO1512">
        <v>0</v>
      </c>
      <c r="AP1512">
        <v>0</v>
      </c>
      <c r="AQ1512">
        <v>0</v>
      </c>
      <c r="AR1512">
        <v>0</v>
      </c>
      <c r="AS1512">
        <v>0</v>
      </c>
      <c r="AT1512">
        <v>0</v>
      </c>
      <c r="AU1512">
        <v>0</v>
      </c>
      <c r="AV1512">
        <v>0</v>
      </c>
      <c r="AW1512">
        <v>0</v>
      </c>
      <c r="AX1512">
        <v>0</v>
      </c>
      <c r="AY1512" t="b">
        <v>0</v>
      </c>
      <c r="AZ1512">
        <v>0</v>
      </c>
      <c r="BI1512">
        <v>0</v>
      </c>
      <c r="BJ1512">
        <v>0</v>
      </c>
      <c r="BK1512">
        <v>0</v>
      </c>
      <c r="BM1512" t="s">
        <v>2887</v>
      </c>
      <c r="BN1512" t="s">
        <v>3288</v>
      </c>
      <c r="BO1512" t="s">
        <v>2888</v>
      </c>
      <c r="BT1512"/>
      <c r="BU1512"/>
      <c r="BX1512"/>
      <c r="BY1512" t="s">
        <v>2903</v>
      </c>
      <c r="BZ1512"/>
      <c r="CA1512"/>
      <c r="CB1512"/>
      <c r="CC1512"/>
      <c r="CD1512">
        <v>0</v>
      </c>
      <c r="CE1512"/>
      <c r="CF1512">
        <v>0</v>
      </c>
    </row>
    <row r="1513" spans="1:85" hidden="1" x14ac:dyDescent="0.35">
      <c r="A1513" t="s">
        <v>1665</v>
      </c>
      <c r="B1513" t="s">
        <v>4464</v>
      </c>
      <c r="C1513">
        <v>2155.607</v>
      </c>
      <c r="D1513">
        <v>28.687999999999999</v>
      </c>
      <c r="E1513">
        <v>303.41399999999999</v>
      </c>
      <c r="F1513">
        <v>108.27200000000001</v>
      </c>
      <c r="G1513" t="s">
        <v>2884</v>
      </c>
      <c r="I1513">
        <v>306.19</v>
      </c>
      <c r="J1513">
        <v>2155.6210000000001</v>
      </c>
      <c r="K1513" s="68">
        <v>28.12</v>
      </c>
      <c r="L1513">
        <v>5</v>
      </c>
      <c r="M1513">
        <v>3</v>
      </c>
      <c r="N1513" t="s">
        <v>4464</v>
      </c>
      <c r="O1513">
        <v>1.806</v>
      </c>
      <c r="P1513">
        <v>10</v>
      </c>
      <c r="Q1513">
        <v>28.687999999999999</v>
      </c>
      <c r="R1513">
        <v>2155.6089999999999</v>
      </c>
      <c r="S1513">
        <v>22.951000000000001</v>
      </c>
      <c r="T1513">
        <v>320.35500000000002</v>
      </c>
      <c r="U1513">
        <v>86.617999999999995</v>
      </c>
      <c r="V1513">
        <v>100</v>
      </c>
      <c r="W1513">
        <v>2.234</v>
      </c>
      <c r="X1513">
        <v>3.8119999999999998</v>
      </c>
      <c r="Y1513">
        <v>20.61</v>
      </c>
      <c r="Z1513">
        <v>22.39</v>
      </c>
      <c r="AA1513">
        <v>0.61599999999999999</v>
      </c>
      <c r="AB1513">
        <v>0</v>
      </c>
      <c r="AC1513" t="b">
        <v>1</v>
      </c>
      <c r="BM1513" t="s">
        <v>2887</v>
      </c>
      <c r="BN1513" t="s">
        <v>3288</v>
      </c>
      <c r="BO1513" t="s">
        <v>2888</v>
      </c>
      <c r="BT1513"/>
      <c r="BU1513"/>
      <c r="BX1513"/>
      <c r="BZ1513"/>
      <c r="CA1513"/>
      <c r="CB1513"/>
      <c r="CC1513"/>
      <c r="CD1513">
        <v>0</v>
      </c>
      <c r="CE1513"/>
      <c r="CF1513">
        <v>0</v>
      </c>
    </row>
    <row r="1514" spans="1:85" hidden="1" x14ac:dyDescent="0.35">
      <c r="A1514" t="s">
        <v>1666</v>
      </c>
      <c r="B1514" t="s">
        <v>4465</v>
      </c>
      <c r="C1514">
        <v>2155.6869999999999</v>
      </c>
      <c r="D1514">
        <v>16.626999999999999</v>
      </c>
      <c r="E1514">
        <v>15.449</v>
      </c>
      <c r="F1514">
        <v>6.2949999999999999</v>
      </c>
      <c r="G1514" t="s">
        <v>2884</v>
      </c>
      <c r="I1514">
        <v>293.81</v>
      </c>
      <c r="J1514">
        <v>2155.692</v>
      </c>
      <c r="K1514" s="68">
        <v>15.76</v>
      </c>
      <c r="L1514">
        <v>7</v>
      </c>
      <c r="M1514">
        <v>3</v>
      </c>
      <c r="N1514" t="s">
        <v>4465</v>
      </c>
      <c r="O1514">
        <v>1.7230000000000001</v>
      </c>
      <c r="P1514">
        <v>10</v>
      </c>
      <c r="Q1514">
        <v>16.626999999999999</v>
      </c>
      <c r="R1514">
        <v>2155.6880000000001</v>
      </c>
      <c r="S1514">
        <v>13.301</v>
      </c>
      <c r="T1514">
        <v>15.510999999999999</v>
      </c>
      <c r="U1514">
        <v>5.0359999999999996</v>
      </c>
      <c r="V1514">
        <v>100</v>
      </c>
      <c r="W1514">
        <v>0.76</v>
      </c>
      <c r="X1514">
        <v>1.4059999999999999</v>
      </c>
      <c r="Y1514">
        <v>20.995000000000001</v>
      </c>
      <c r="Z1514">
        <v>22.39</v>
      </c>
      <c r="AA1514">
        <v>0.61599999999999999</v>
      </c>
      <c r="AB1514">
        <v>0</v>
      </c>
      <c r="AC1514" t="b">
        <v>1</v>
      </c>
      <c r="BM1514" t="s">
        <v>2905</v>
      </c>
      <c r="BN1514" t="s">
        <v>2905</v>
      </c>
      <c r="BO1514" t="s">
        <v>3359</v>
      </c>
      <c r="BT1514"/>
      <c r="BU1514"/>
      <c r="BX1514"/>
      <c r="BZ1514"/>
      <c r="CA1514"/>
      <c r="CB1514"/>
      <c r="CC1514"/>
      <c r="CD1514">
        <v>0</v>
      </c>
      <c r="CE1514"/>
      <c r="CF1514">
        <v>0</v>
      </c>
    </row>
    <row r="1515" spans="1:85" hidden="1" x14ac:dyDescent="0.35">
      <c r="A1515" t="s">
        <v>1667</v>
      </c>
      <c r="B1515" t="s">
        <v>4466</v>
      </c>
      <c r="C1515">
        <v>2177.0070000000001</v>
      </c>
      <c r="D1515">
        <v>33.951999999999998</v>
      </c>
      <c r="E1515">
        <v>316.40499999999997</v>
      </c>
      <c r="F1515">
        <v>360</v>
      </c>
      <c r="G1515" t="s">
        <v>2884</v>
      </c>
      <c r="I1515">
        <v>266.19</v>
      </c>
      <c r="J1515">
        <v>2177.0219999999999</v>
      </c>
      <c r="K1515" s="68">
        <v>350.39</v>
      </c>
      <c r="L1515">
        <v>5</v>
      </c>
      <c r="M1515">
        <v>3</v>
      </c>
      <c r="N1515" t="s">
        <v>4466</v>
      </c>
      <c r="O1515">
        <v>1.79</v>
      </c>
      <c r="P1515">
        <v>10</v>
      </c>
      <c r="Q1515">
        <v>33.951999999999998</v>
      </c>
      <c r="R1515">
        <v>2177.0100000000002</v>
      </c>
      <c r="S1515">
        <v>27.161999999999999</v>
      </c>
      <c r="T1515">
        <v>319.11099999999999</v>
      </c>
      <c r="U1515">
        <v>331.33499999999998</v>
      </c>
      <c r="V1515">
        <v>100</v>
      </c>
      <c r="W1515">
        <v>2.008</v>
      </c>
      <c r="X1515">
        <v>3.3820000000000001</v>
      </c>
      <c r="Y1515">
        <v>21.57</v>
      </c>
      <c r="Z1515">
        <v>22.24</v>
      </c>
      <c r="AA1515">
        <v>0.61299999999999999</v>
      </c>
      <c r="AB1515">
        <v>0</v>
      </c>
      <c r="AC1515" t="b">
        <v>1</v>
      </c>
      <c r="BM1515" t="s">
        <v>2887</v>
      </c>
      <c r="BN1515" t="s">
        <v>3288</v>
      </c>
      <c r="BO1515" t="s">
        <v>2888</v>
      </c>
      <c r="BT1515"/>
      <c r="BU1515"/>
      <c r="BX1515"/>
      <c r="BZ1515"/>
      <c r="CA1515"/>
      <c r="CB1515"/>
      <c r="CC1515"/>
      <c r="CD1515">
        <v>0</v>
      </c>
      <c r="CE1515"/>
      <c r="CF1515">
        <v>0</v>
      </c>
    </row>
    <row r="1516" spans="1:85" hidden="1" x14ac:dyDescent="0.35">
      <c r="A1516" t="s">
        <v>1668</v>
      </c>
      <c r="B1516" t="s">
        <v>4467</v>
      </c>
      <c r="C1516">
        <v>2186.4670000000001</v>
      </c>
      <c r="D1516">
        <v>84.397000000000006</v>
      </c>
      <c r="E1516">
        <v>137.85300000000001</v>
      </c>
      <c r="F1516">
        <v>132.38399999999999</v>
      </c>
      <c r="G1516" t="s">
        <v>2884</v>
      </c>
      <c r="I1516">
        <v>150</v>
      </c>
      <c r="J1516">
        <v>2186.511</v>
      </c>
      <c r="K1516" s="68">
        <v>233.886</v>
      </c>
      <c r="L1516">
        <v>0.72399999999999998</v>
      </c>
      <c r="M1516">
        <v>1</v>
      </c>
      <c r="N1516" t="s">
        <v>4467</v>
      </c>
      <c r="O1516">
        <v>1.7769999999999999</v>
      </c>
      <c r="P1516">
        <v>0</v>
      </c>
      <c r="Q1516">
        <v>0</v>
      </c>
      <c r="R1516">
        <v>2186.511</v>
      </c>
      <c r="S1516">
        <v>0</v>
      </c>
      <c r="T1516">
        <v>233.886</v>
      </c>
      <c r="U1516">
        <v>0</v>
      </c>
      <c r="V1516">
        <v>0</v>
      </c>
      <c r="W1516">
        <v>0</v>
      </c>
      <c r="X1516">
        <v>0</v>
      </c>
      <c r="Y1516">
        <v>0</v>
      </c>
      <c r="Z1516">
        <v>0</v>
      </c>
      <c r="AA1516">
        <v>0</v>
      </c>
      <c r="AB1516">
        <v>0</v>
      </c>
      <c r="AC1516" t="b">
        <v>1</v>
      </c>
      <c r="AE1516">
        <v>0</v>
      </c>
      <c r="AF1516">
        <v>0</v>
      </c>
      <c r="AG1516">
        <v>0</v>
      </c>
      <c r="AH1516">
        <v>0</v>
      </c>
      <c r="AI1516">
        <v>0</v>
      </c>
      <c r="AJ1516">
        <v>0</v>
      </c>
      <c r="AK1516">
        <v>0</v>
      </c>
      <c r="AL1516">
        <v>0</v>
      </c>
      <c r="AM1516">
        <v>0</v>
      </c>
      <c r="AN1516">
        <v>0</v>
      </c>
      <c r="AO1516">
        <v>0</v>
      </c>
      <c r="AP1516">
        <v>0</v>
      </c>
      <c r="AQ1516">
        <v>0</v>
      </c>
      <c r="AR1516">
        <v>0</v>
      </c>
      <c r="AS1516">
        <v>0</v>
      </c>
      <c r="AT1516">
        <v>0</v>
      </c>
      <c r="AU1516">
        <v>0</v>
      </c>
      <c r="AV1516">
        <v>0</v>
      </c>
      <c r="AW1516">
        <v>0</v>
      </c>
      <c r="AX1516">
        <v>0</v>
      </c>
      <c r="AY1516" t="b">
        <v>0</v>
      </c>
      <c r="AZ1516">
        <v>0</v>
      </c>
      <c r="BI1516">
        <v>0</v>
      </c>
      <c r="BJ1516">
        <v>0</v>
      </c>
      <c r="BK1516">
        <v>0</v>
      </c>
      <c r="BM1516" t="s">
        <v>2887</v>
      </c>
      <c r="BN1516" t="s">
        <v>2887</v>
      </c>
      <c r="BO1516" t="s">
        <v>2888</v>
      </c>
      <c r="BT1516"/>
      <c r="BU1516"/>
      <c r="BX1516"/>
      <c r="BY1516" t="s">
        <v>2903</v>
      </c>
      <c r="BZ1516"/>
      <c r="CA1516"/>
      <c r="CB1516"/>
      <c r="CC1516"/>
      <c r="CD1516">
        <v>0</v>
      </c>
      <c r="CE1516"/>
      <c r="CF1516">
        <v>0</v>
      </c>
    </row>
    <row r="1517" spans="1:85" hidden="1" x14ac:dyDescent="0.35">
      <c r="A1517" t="s">
        <v>1669</v>
      </c>
      <c r="B1517" t="s">
        <v>4468</v>
      </c>
      <c r="C1517">
        <v>2196.317</v>
      </c>
      <c r="D1517">
        <v>16.396000000000001</v>
      </c>
      <c r="E1517">
        <v>63.061</v>
      </c>
      <c r="F1517">
        <v>6.6180000000000003</v>
      </c>
      <c r="G1517" t="s">
        <v>2884</v>
      </c>
      <c r="I1517">
        <v>346.19</v>
      </c>
      <c r="J1517">
        <v>2196.3240000000001</v>
      </c>
      <c r="K1517" s="68">
        <v>69.459999999999994</v>
      </c>
      <c r="L1517">
        <v>7</v>
      </c>
      <c r="M1517">
        <v>3</v>
      </c>
      <c r="N1517" t="s">
        <v>4468</v>
      </c>
      <c r="O1517">
        <v>1.8340000000000001</v>
      </c>
      <c r="P1517">
        <v>10</v>
      </c>
      <c r="Q1517">
        <v>16.396000000000001</v>
      </c>
      <c r="R1517">
        <v>2196.3180000000002</v>
      </c>
      <c r="S1517">
        <v>13.117000000000001</v>
      </c>
      <c r="T1517">
        <v>64.340999999999994</v>
      </c>
      <c r="U1517">
        <v>5.2949999999999999</v>
      </c>
      <c r="V1517">
        <v>100</v>
      </c>
      <c r="W1517">
        <v>0.79</v>
      </c>
      <c r="X1517">
        <v>1.381</v>
      </c>
      <c r="Y1517">
        <v>22.08</v>
      </c>
      <c r="Z1517">
        <v>22.36</v>
      </c>
      <c r="AA1517">
        <v>0.61599999999999999</v>
      </c>
      <c r="AB1517">
        <v>0</v>
      </c>
      <c r="AC1517" t="b">
        <v>1</v>
      </c>
      <c r="BM1517" t="s">
        <v>3288</v>
      </c>
      <c r="BN1517" t="s">
        <v>3288</v>
      </c>
      <c r="BO1517" t="s">
        <v>2888</v>
      </c>
      <c r="BT1517"/>
      <c r="BU1517"/>
      <c r="BX1517"/>
      <c r="BZ1517"/>
      <c r="CA1517"/>
      <c r="CB1517"/>
      <c r="CC1517"/>
      <c r="CD1517">
        <v>0</v>
      </c>
      <c r="CE1517"/>
      <c r="CF1517">
        <v>0</v>
      </c>
    </row>
    <row r="1518" spans="1:85" hidden="1" x14ac:dyDescent="0.35">
      <c r="A1518" t="s">
        <v>1670</v>
      </c>
      <c r="B1518" t="s">
        <v>4469</v>
      </c>
      <c r="C1518" s="51">
        <v>2200.9409999999998</v>
      </c>
      <c r="D1518">
        <v>11.085000000000001</v>
      </c>
      <c r="E1518" s="68">
        <v>100.223</v>
      </c>
      <c r="F1518">
        <v>6.2949999999999999</v>
      </c>
      <c r="G1518" t="s">
        <v>3339</v>
      </c>
      <c r="I1518">
        <v>21.24</v>
      </c>
      <c r="J1518">
        <v>2200.9470000000001</v>
      </c>
      <c r="K1518" s="73">
        <v>104</v>
      </c>
      <c r="L1518">
        <v>10</v>
      </c>
      <c r="M1518">
        <v>3</v>
      </c>
      <c r="N1518" s="51" t="s">
        <v>4469</v>
      </c>
      <c r="O1518">
        <v>1.88</v>
      </c>
      <c r="P1518">
        <v>10</v>
      </c>
      <c r="Q1518">
        <v>11.085000000000001</v>
      </c>
      <c r="R1518">
        <v>2200.942</v>
      </c>
      <c r="S1518">
        <v>8.8680000000000003</v>
      </c>
      <c r="T1518">
        <v>100.97799999999999</v>
      </c>
      <c r="U1518">
        <v>5.0359999999999996</v>
      </c>
      <c r="V1518">
        <v>100</v>
      </c>
      <c r="W1518">
        <v>0.83199999999999996</v>
      </c>
      <c r="X1518">
        <v>1.7</v>
      </c>
      <c r="Y1518">
        <v>23.13</v>
      </c>
      <c r="Z1518">
        <v>22.542000000000002</v>
      </c>
      <c r="AA1518">
        <v>0.61899999999999999</v>
      </c>
      <c r="AB1518">
        <v>0</v>
      </c>
      <c r="AC1518" t="b">
        <v>1</v>
      </c>
      <c r="AI1518">
        <v>2200.9389999999999</v>
      </c>
      <c r="AJ1518">
        <v>101.916</v>
      </c>
      <c r="AK1518">
        <v>2200.9450000000002</v>
      </c>
      <c r="AL1518">
        <v>104.18</v>
      </c>
      <c r="AM1518">
        <v>4.5279999999999996</v>
      </c>
      <c r="AN1518">
        <v>12.02</v>
      </c>
      <c r="AO1518">
        <v>13.68</v>
      </c>
      <c r="AP1518">
        <v>1.3120000000000001</v>
      </c>
      <c r="AQ1518">
        <v>22.68</v>
      </c>
      <c r="AR1518">
        <v>7.0730000000000004</v>
      </c>
      <c r="AS1518">
        <v>16.827000000000002</v>
      </c>
      <c r="AT1518">
        <v>0</v>
      </c>
      <c r="AU1518">
        <v>0</v>
      </c>
      <c r="AV1518">
        <v>0.4</v>
      </c>
      <c r="AW1518">
        <v>0</v>
      </c>
      <c r="AX1518">
        <v>1241332</v>
      </c>
      <c r="AY1518" t="b">
        <v>1</v>
      </c>
      <c r="AZ1518">
        <v>21.423999999999999</v>
      </c>
      <c r="BM1518" t="s">
        <v>144</v>
      </c>
      <c r="BN1518" t="s">
        <v>144</v>
      </c>
      <c r="BO1518" t="s">
        <v>3359</v>
      </c>
      <c r="BQ1518">
        <v>11</v>
      </c>
      <c r="BT1518" t="s">
        <v>3293</v>
      </c>
      <c r="BU1518"/>
      <c r="BV1518" t="s">
        <v>3684</v>
      </c>
      <c r="BX1518" s="51" t="s">
        <v>4069</v>
      </c>
      <c r="BZ1518"/>
      <c r="CA1518"/>
      <c r="CB1518">
        <v>13.68</v>
      </c>
      <c r="CC1518">
        <v>13.68</v>
      </c>
      <c r="CD1518">
        <v>1.0999999999999999E-2</v>
      </c>
      <c r="CE1518">
        <v>1.4999999999999999E-2</v>
      </c>
      <c r="CF1518">
        <v>0.78100000000000003</v>
      </c>
      <c r="CG1518" t="b">
        <f>IF(CE1518*100&lt;CC1518,TRUE,FALSE)</f>
        <v>1</v>
      </c>
    </row>
    <row r="1519" spans="1:85" hidden="1" x14ac:dyDescent="0.35">
      <c r="A1519" t="s">
        <v>1671</v>
      </c>
      <c r="B1519" t="s">
        <v>4470</v>
      </c>
      <c r="C1519">
        <v>2202.1529999999998</v>
      </c>
      <c r="D1519">
        <v>10.061999999999999</v>
      </c>
      <c r="E1519">
        <v>305.67200000000003</v>
      </c>
      <c r="F1519">
        <v>6.2949999999999999</v>
      </c>
      <c r="G1519" t="s">
        <v>2884</v>
      </c>
      <c r="I1519">
        <v>226.19</v>
      </c>
      <c r="J1519">
        <v>2202.1590000000001</v>
      </c>
      <c r="K1519" s="68">
        <v>308.82</v>
      </c>
      <c r="L1519">
        <v>9</v>
      </c>
      <c r="M1519">
        <v>3</v>
      </c>
      <c r="N1519" t="s">
        <v>4470</v>
      </c>
      <c r="O1519">
        <v>1.8149999999999999</v>
      </c>
      <c r="P1519">
        <v>10</v>
      </c>
      <c r="Q1519">
        <v>10.061999999999999</v>
      </c>
      <c r="R1519">
        <v>2202.154</v>
      </c>
      <c r="S1519">
        <v>8.0500000000000007</v>
      </c>
      <c r="T1519">
        <v>306.30200000000002</v>
      </c>
      <c r="U1519">
        <v>5.0359999999999996</v>
      </c>
      <c r="V1519">
        <v>100</v>
      </c>
      <c r="W1519">
        <v>0.83699999999999997</v>
      </c>
      <c r="X1519">
        <v>1.476</v>
      </c>
      <c r="Y1519">
        <v>21.52</v>
      </c>
      <c r="Z1519">
        <v>22.23</v>
      </c>
      <c r="AA1519">
        <v>0.61299999999999999</v>
      </c>
      <c r="AB1519">
        <v>0</v>
      </c>
      <c r="AC1519" t="b">
        <v>1</v>
      </c>
      <c r="BM1519" t="s">
        <v>2905</v>
      </c>
      <c r="BN1519" t="s">
        <v>2905</v>
      </c>
      <c r="BO1519" t="s">
        <v>3359</v>
      </c>
      <c r="BT1519"/>
      <c r="BU1519"/>
      <c r="BX1519"/>
      <c r="BZ1519"/>
      <c r="CA1519"/>
      <c r="CB1519"/>
      <c r="CC1519"/>
      <c r="CD1519">
        <v>0</v>
      </c>
      <c r="CE1519"/>
      <c r="CF1519">
        <v>0</v>
      </c>
    </row>
    <row r="1520" spans="1:85" hidden="1" x14ac:dyDescent="0.35">
      <c r="A1520" t="s">
        <v>1672</v>
      </c>
      <c r="B1520" t="s">
        <v>4471</v>
      </c>
      <c r="C1520">
        <v>2202.1729999999998</v>
      </c>
      <c r="D1520">
        <v>13.163</v>
      </c>
      <c r="E1520">
        <v>82.712000000000003</v>
      </c>
      <c r="F1520">
        <v>15.582000000000001</v>
      </c>
      <c r="G1520" t="s">
        <v>2884</v>
      </c>
      <c r="I1520">
        <v>6.19</v>
      </c>
      <c r="J1520">
        <v>2202.181</v>
      </c>
      <c r="K1520" s="68">
        <v>88.82</v>
      </c>
      <c r="L1520">
        <v>6</v>
      </c>
      <c r="M1520">
        <v>3</v>
      </c>
      <c r="N1520" t="s">
        <v>4471</v>
      </c>
      <c r="O1520">
        <v>1.7809999999999999</v>
      </c>
      <c r="P1520">
        <v>10</v>
      </c>
      <c r="Q1520">
        <v>13.163</v>
      </c>
      <c r="R1520">
        <v>2202.1750000000002</v>
      </c>
      <c r="S1520">
        <v>10.53</v>
      </c>
      <c r="T1520">
        <v>83.933999999999997</v>
      </c>
      <c r="U1520">
        <v>12.465999999999999</v>
      </c>
      <c r="V1520">
        <v>100</v>
      </c>
      <c r="W1520">
        <v>1.9019999999999999</v>
      </c>
      <c r="X1520">
        <v>2.262</v>
      </c>
      <c r="Y1520">
        <v>21.92</v>
      </c>
      <c r="Z1520">
        <v>22.23</v>
      </c>
      <c r="AA1520">
        <v>0.61299999999999999</v>
      </c>
      <c r="AB1520">
        <v>0</v>
      </c>
      <c r="AC1520" t="b">
        <v>1</v>
      </c>
      <c r="BM1520" t="s">
        <v>2887</v>
      </c>
      <c r="BN1520" t="s">
        <v>2887</v>
      </c>
      <c r="BO1520" t="s">
        <v>2888</v>
      </c>
      <c r="BT1520"/>
      <c r="BU1520"/>
      <c r="BX1520"/>
      <c r="BZ1520"/>
      <c r="CA1520"/>
      <c r="CB1520"/>
      <c r="CC1520"/>
      <c r="CD1520">
        <v>0</v>
      </c>
      <c r="CE1520"/>
      <c r="CF1520">
        <v>0</v>
      </c>
    </row>
    <row r="1521" spans="1:85" hidden="1" x14ac:dyDescent="0.35">
      <c r="A1521" t="s">
        <v>1673</v>
      </c>
      <c r="B1521" t="s">
        <v>4472</v>
      </c>
      <c r="C1521">
        <v>2202.1750000000002</v>
      </c>
      <c r="D1521">
        <v>12.009</v>
      </c>
      <c r="E1521">
        <v>12.301</v>
      </c>
      <c r="F1521">
        <v>10.815</v>
      </c>
      <c r="G1521" t="s">
        <v>2884</v>
      </c>
      <c r="I1521">
        <v>293.81</v>
      </c>
      <c r="J1521">
        <v>2202.181</v>
      </c>
      <c r="K1521" s="68">
        <v>16.440000000000001</v>
      </c>
      <c r="L1521">
        <v>7</v>
      </c>
      <c r="M1521">
        <v>3</v>
      </c>
      <c r="N1521" t="s">
        <v>4472</v>
      </c>
      <c r="O1521">
        <v>1.7809999999999999</v>
      </c>
      <c r="P1521">
        <v>10</v>
      </c>
      <c r="Q1521">
        <v>12.009</v>
      </c>
      <c r="R1521">
        <v>2202.1759999999999</v>
      </c>
      <c r="S1521">
        <v>9.6069999999999993</v>
      </c>
      <c r="T1521">
        <v>13.128</v>
      </c>
      <c r="U1521">
        <v>8.6519999999999992</v>
      </c>
      <c r="V1521">
        <v>100</v>
      </c>
      <c r="W1521">
        <v>1.4259999999999999</v>
      </c>
      <c r="X1521">
        <v>1.9910000000000001</v>
      </c>
      <c r="Y1521">
        <v>21.68</v>
      </c>
      <c r="Z1521">
        <v>22.23</v>
      </c>
      <c r="AA1521">
        <v>0.61299999999999999</v>
      </c>
      <c r="AB1521">
        <v>0</v>
      </c>
      <c r="AC1521" t="b">
        <v>1</v>
      </c>
      <c r="BM1521" t="s">
        <v>2887</v>
      </c>
      <c r="BN1521" t="s">
        <v>2887</v>
      </c>
      <c r="BO1521" t="s">
        <v>2888</v>
      </c>
      <c r="BT1521"/>
      <c r="BU1521"/>
      <c r="BX1521"/>
      <c r="BZ1521"/>
      <c r="CA1521"/>
      <c r="CB1521"/>
      <c r="CC1521"/>
      <c r="CD1521">
        <v>0</v>
      </c>
      <c r="CE1521"/>
      <c r="CF1521">
        <v>0</v>
      </c>
    </row>
    <row r="1522" spans="1:85" hidden="1" x14ac:dyDescent="0.35">
      <c r="A1522" t="s">
        <v>1674</v>
      </c>
      <c r="B1522" t="s">
        <v>4473</v>
      </c>
      <c r="C1522">
        <v>2202.152</v>
      </c>
      <c r="D1522">
        <v>44.648000000000003</v>
      </c>
      <c r="E1522">
        <v>187.13200000000001</v>
      </c>
      <c r="F1522">
        <v>195.88200000000001</v>
      </c>
      <c r="G1522" t="s">
        <v>2884</v>
      </c>
      <c r="I1522">
        <v>173.81</v>
      </c>
      <c r="J1522">
        <v>2202.181</v>
      </c>
      <c r="K1522" s="68">
        <v>256.44</v>
      </c>
      <c r="L1522">
        <v>5</v>
      </c>
      <c r="M1522">
        <v>3</v>
      </c>
      <c r="N1522" t="s">
        <v>4473</v>
      </c>
      <c r="O1522">
        <v>1.7809999999999999</v>
      </c>
      <c r="P1522">
        <v>10</v>
      </c>
      <c r="Q1522">
        <v>44.648000000000003</v>
      </c>
      <c r="R1522">
        <v>2202.1579999999999</v>
      </c>
      <c r="S1522">
        <v>35.718000000000004</v>
      </c>
      <c r="T1522">
        <v>200.994</v>
      </c>
      <c r="U1522">
        <v>156.70599999999999</v>
      </c>
      <c r="V1522">
        <v>100</v>
      </c>
      <c r="W1522">
        <v>1.6439999999999999</v>
      </c>
      <c r="X1522">
        <v>2.6659999999999999</v>
      </c>
      <c r="Y1522">
        <v>22.28</v>
      </c>
      <c r="Z1522">
        <v>22.23</v>
      </c>
      <c r="AA1522">
        <v>0.61299999999999999</v>
      </c>
      <c r="AB1522">
        <v>0</v>
      </c>
      <c r="AC1522" t="b">
        <v>1</v>
      </c>
      <c r="BM1522" t="s">
        <v>2887</v>
      </c>
      <c r="BN1522" t="s">
        <v>2887</v>
      </c>
      <c r="BO1522" t="s">
        <v>2888</v>
      </c>
      <c r="BT1522"/>
      <c r="BU1522"/>
      <c r="BX1522"/>
      <c r="BZ1522"/>
      <c r="CA1522"/>
      <c r="CB1522"/>
      <c r="CC1522"/>
      <c r="CD1522">
        <v>0</v>
      </c>
      <c r="CE1522"/>
      <c r="CF1522">
        <v>0</v>
      </c>
    </row>
    <row r="1523" spans="1:85" hidden="1" x14ac:dyDescent="0.35">
      <c r="A1523" t="s">
        <v>1675</v>
      </c>
      <c r="B1523" t="s">
        <v>4474</v>
      </c>
      <c r="C1523">
        <v>2202.174</v>
      </c>
      <c r="D1523">
        <v>17.617000000000001</v>
      </c>
      <c r="E1523">
        <v>183.22800000000001</v>
      </c>
      <c r="F1523">
        <v>6.2949999999999999</v>
      </c>
      <c r="G1523" t="s">
        <v>2884</v>
      </c>
      <c r="I1523">
        <v>106.19</v>
      </c>
      <c r="J1523">
        <v>2202.183</v>
      </c>
      <c r="K1523" s="68">
        <v>188.82</v>
      </c>
      <c r="L1523">
        <v>11</v>
      </c>
      <c r="M1523">
        <v>3</v>
      </c>
      <c r="N1523" t="s">
        <v>4474</v>
      </c>
      <c r="O1523">
        <v>1.78</v>
      </c>
      <c r="P1523">
        <v>10.523</v>
      </c>
      <c r="Q1523">
        <v>17.617000000000001</v>
      </c>
      <c r="R1523">
        <v>2202.1759999999999</v>
      </c>
      <c r="S1523">
        <v>14.093999999999999</v>
      </c>
      <c r="T1523">
        <v>184.346</v>
      </c>
      <c r="U1523">
        <v>5.0359999999999996</v>
      </c>
      <c r="V1523">
        <v>100</v>
      </c>
      <c r="W1523">
        <v>0.73299999999999998</v>
      </c>
      <c r="X1523">
        <v>2.1869999999999998</v>
      </c>
      <c r="Y1523">
        <v>22.94</v>
      </c>
      <c r="Z1523">
        <v>22.23</v>
      </c>
      <c r="AA1523">
        <v>0.61299999999999999</v>
      </c>
      <c r="AB1523">
        <v>0</v>
      </c>
      <c r="AC1523" t="b">
        <v>1</v>
      </c>
      <c r="BM1523" t="s">
        <v>2887</v>
      </c>
      <c r="BN1523" t="s">
        <v>2887</v>
      </c>
      <c r="BO1523" t="s">
        <v>2888</v>
      </c>
      <c r="BT1523"/>
      <c r="BU1523"/>
      <c r="BX1523"/>
      <c r="BZ1523"/>
      <c r="CA1523"/>
      <c r="CB1523"/>
      <c r="CC1523"/>
      <c r="CD1523">
        <v>0</v>
      </c>
      <c r="CE1523"/>
      <c r="CF1523">
        <v>0</v>
      </c>
    </row>
    <row r="1524" spans="1:85" hidden="1" x14ac:dyDescent="0.35">
      <c r="A1524" t="s">
        <v>1676</v>
      </c>
      <c r="B1524" t="s">
        <v>4475</v>
      </c>
      <c r="C1524">
        <v>2202.1930000000002</v>
      </c>
      <c r="D1524">
        <v>34.198999999999998</v>
      </c>
      <c r="E1524">
        <v>304.36200000000002</v>
      </c>
      <c r="F1524">
        <v>111.83199999999999</v>
      </c>
      <c r="G1524" t="s">
        <v>2884</v>
      </c>
      <c r="I1524">
        <v>270</v>
      </c>
      <c r="J1524">
        <v>2202.2089999999998</v>
      </c>
      <c r="K1524" s="68">
        <v>352.63499999999999</v>
      </c>
      <c r="L1524">
        <v>0.82399999999999995</v>
      </c>
      <c r="M1524">
        <v>1</v>
      </c>
      <c r="N1524" t="s">
        <v>4475</v>
      </c>
      <c r="O1524">
        <v>1.7789999999999999</v>
      </c>
      <c r="P1524">
        <v>0</v>
      </c>
      <c r="Q1524">
        <v>0</v>
      </c>
      <c r="R1524">
        <v>2202.2089999999998</v>
      </c>
      <c r="S1524">
        <v>0</v>
      </c>
      <c r="T1524">
        <v>352.63499999999999</v>
      </c>
      <c r="U1524">
        <v>0</v>
      </c>
      <c r="V1524">
        <v>0</v>
      </c>
      <c r="W1524">
        <v>0</v>
      </c>
      <c r="X1524">
        <v>0</v>
      </c>
      <c r="Y1524">
        <v>0</v>
      </c>
      <c r="Z1524">
        <v>0</v>
      </c>
      <c r="AA1524">
        <v>0</v>
      </c>
      <c r="AB1524">
        <v>0</v>
      </c>
      <c r="AC1524" t="b">
        <v>1</v>
      </c>
      <c r="AE1524">
        <v>0</v>
      </c>
      <c r="AF1524">
        <v>0</v>
      </c>
      <c r="AG1524">
        <v>0</v>
      </c>
      <c r="AH1524">
        <v>0</v>
      </c>
      <c r="AI1524">
        <v>0</v>
      </c>
      <c r="AJ1524">
        <v>0</v>
      </c>
      <c r="AK1524">
        <v>0</v>
      </c>
      <c r="AL1524">
        <v>0</v>
      </c>
      <c r="AM1524">
        <v>0</v>
      </c>
      <c r="AN1524">
        <v>0</v>
      </c>
      <c r="AO1524">
        <v>0</v>
      </c>
      <c r="AP1524">
        <v>0</v>
      </c>
      <c r="AQ1524">
        <v>0</v>
      </c>
      <c r="AR1524">
        <v>0</v>
      </c>
      <c r="AS1524">
        <v>0</v>
      </c>
      <c r="AT1524">
        <v>0</v>
      </c>
      <c r="AU1524">
        <v>0</v>
      </c>
      <c r="AV1524">
        <v>0</v>
      </c>
      <c r="AW1524">
        <v>0</v>
      </c>
      <c r="AX1524">
        <v>0</v>
      </c>
      <c r="AY1524" t="b">
        <v>0</v>
      </c>
      <c r="AZ1524">
        <v>0</v>
      </c>
      <c r="BI1524">
        <v>0</v>
      </c>
      <c r="BJ1524">
        <v>0</v>
      </c>
      <c r="BK1524">
        <v>0</v>
      </c>
      <c r="BM1524" t="s">
        <v>2887</v>
      </c>
      <c r="BN1524" t="s">
        <v>3288</v>
      </c>
      <c r="BO1524" t="s">
        <v>2888</v>
      </c>
      <c r="BT1524"/>
      <c r="BU1524"/>
      <c r="BX1524"/>
      <c r="BY1524" t="s">
        <v>2903</v>
      </c>
      <c r="BZ1524"/>
      <c r="CA1524"/>
      <c r="CB1524"/>
      <c r="CC1524"/>
      <c r="CD1524">
        <v>0</v>
      </c>
      <c r="CE1524"/>
      <c r="CF1524">
        <v>0</v>
      </c>
    </row>
    <row r="1525" spans="1:85" hidden="1" x14ac:dyDescent="0.35">
      <c r="A1525" t="s">
        <v>1677</v>
      </c>
      <c r="B1525" t="s">
        <v>4476</v>
      </c>
      <c r="C1525">
        <v>2208.009</v>
      </c>
      <c r="D1525">
        <v>31.331</v>
      </c>
      <c r="E1525">
        <v>55.802</v>
      </c>
      <c r="F1525">
        <v>6.2949999999999999</v>
      </c>
      <c r="G1525" t="s">
        <v>2884</v>
      </c>
      <c r="I1525">
        <v>338.76</v>
      </c>
      <c r="J1525">
        <v>2208.0219999999999</v>
      </c>
      <c r="K1525" s="68">
        <v>61.75</v>
      </c>
      <c r="L1525">
        <v>12</v>
      </c>
      <c r="M1525">
        <v>3</v>
      </c>
      <c r="N1525" t="s">
        <v>4476</v>
      </c>
      <c r="O1525">
        <v>1.714</v>
      </c>
      <c r="P1525">
        <v>11.083</v>
      </c>
      <c r="Q1525">
        <v>31.331</v>
      </c>
      <c r="R1525">
        <v>2208.0120000000002</v>
      </c>
      <c r="S1525">
        <v>25.065000000000001</v>
      </c>
      <c r="T1525">
        <v>56.991999999999997</v>
      </c>
      <c r="U1525">
        <v>5.0359999999999996</v>
      </c>
      <c r="V1525">
        <v>100</v>
      </c>
      <c r="W1525">
        <v>0.48299999999999998</v>
      </c>
      <c r="X1525">
        <v>1.9410000000000001</v>
      </c>
      <c r="Y1525">
        <v>22.03</v>
      </c>
      <c r="Z1525">
        <v>21.65</v>
      </c>
      <c r="AA1525">
        <v>0.60299999999999998</v>
      </c>
      <c r="AB1525">
        <v>0</v>
      </c>
      <c r="AC1525" t="b">
        <v>1</v>
      </c>
      <c r="BM1525" t="s">
        <v>3345</v>
      </c>
      <c r="BN1525" t="s">
        <v>3345</v>
      </c>
      <c r="BO1525" t="s">
        <v>2888</v>
      </c>
      <c r="BT1525"/>
      <c r="BU1525"/>
      <c r="BX1525"/>
      <c r="BZ1525"/>
      <c r="CA1525"/>
      <c r="CB1525"/>
      <c r="CC1525"/>
      <c r="CD1525">
        <v>0</v>
      </c>
      <c r="CE1525"/>
      <c r="CF1525">
        <v>0</v>
      </c>
    </row>
    <row r="1526" spans="1:85" hidden="1" x14ac:dyDescent="0.35">
      <c r="A1526" t="s">
        <v>1678</v>
      </c>
      <c r="B1526" t="s">
        <v>4477</v>
      </c>
      <c r="C1526">
        <v>2208.0079999999998</v>
      </c>
      <c r="D1526">
        <v>41.273000000000003</v>
      </c>
      <c r="E1526">
        <v>59.962000000000003</v>
      </c>
      <c r="F1526">
        <v>360</v>
      </c>
      <c r="G1526" t="s">
        <v>2884</v>
      </c>
      <c r="I1526">
        <v>78.760000000000005</v>
      </c>
      <c r="J1526">
        <v>2208.0239999999999</v>
      </c>
      <c r="K1526" s="68">
        <v>161.75</v>
      </c>
      <c r="L1526">
        <v>6</v>
      </c>
      <c r="M1526">
        <v>3</v>
      </c>
      <c r="N1526" t="s">
        <v>4477</v>
      </c>
      <c r="O1526">
        <v>1.714</v>
      </c>
      <c r="P1526">
        <v>10</v>
      </c>
      <c r="Q1526">
        <v>41.273000000000003</v>
      </c>
      <c r="R1526">
        <v>2208.011</v>
      </c>
      <c r="S1526">
        <v>33.018999999999998</v>
      </c>
      <c r="T1526">
        <v>70.641000000000005</v>
      </c>
      <c r="U1526">
        <v>322.23099999999999</v>
      </c>
      <c r="V1526">
        <v>100</v>
      </c>
      <c r="W1526">
        <v>1.7769999999999999</v>
      </c>
      <c r="X1526">
        <v>3.5720000000000001</v>
      </c>
      <c r="Y1526">
        <v>22.535</v>
      </c>
      <c r="Z1526">
        <v>21.65</v>
      </c>
      <c r="AA1526">
        <v>0.60299999999999998</v>
      </c>
      <c r="AB1526">
        <v>0</v>
      </c>
      <c r="AC1526" t="b">
        <v>1</v>
      </c>
      <c r="BM1526" t="s">
        <v>2887</v>
      </c>
      <c r="BN1526" t="s">
        <v>3288</v>
      </c>
      <c r="BO1526" t="s">
        <v>2888</v>
      </c>
      <c r="BT1526"/>
      <c r="BU1526"/>
      <c r="BX1526"/>
      <c r="BZ1526"/>
      <c r="CA1526"/>
      <c r="CB1526"/>
      <c r="CC1526"/>
      <c r="CD1526">
        <v>0</v>
      </c>
      <c r="CE1526"/>
      <c r="CF1526">
        <v>0</v>
      </c>
    </row>
    <row r="1527" spans="1:85" hidden="1" x14ac:dyDescent="0.35">
      <c r="A1527" t="s">
        <v>1679</v>
      </c>
      <c r="B1527" t="s">
        <v>4478</v>
      </c>
      <c r="C1527" s="51">
        <v>2214.5439999999999</v>
      </c>
      <c r="D1527">
        <v>8.2810000000000006</v>
      </c>
      <c r="E1527" s="68">
        <v>175.036</v>
      </c>
      <c r="F1527">
        <v>6.2949999999999999</v>
      </c>
      <c r="G1527" t="s">
        <v>3339</v>
      </c>
      <c r="I1527">
        <v>93.81</v>
      </c>
      <c r="J1527">
        <v>2214.5479999999998</v>
      </c>
      <c r="K1527" s="73">
        <v>178.67</v>
      </c>
      <c r="L1527">
        <v>9</v>
      </c>
      <c r="M1527">
        <v>3</v>
      </c>
      <c r="N1527" s="51" t="s">
        <v>4478</v>
      </c>
      <c r="O1527">
        <v>1.8779999999999999</v>
      </c>
      <c r="P1527">
        <v>10</v>
      </c>
      <c r="Q1527">
        <v>8.2810000000000006</v>
      </c>
      <c r="R1527">
        <v>2214.5450000000001</v>
      </c>
      <c r="S1527">
        <v>6.2809999999999997</v>
      </c>
      <c r="T1527">
        <v>175.76300000000001</v>
      </c>
      <c r="U1527">
        <v>5.0359999999999996</v>
      </c>
      <c r="V1527">
        <v>100</v>
      </c>
      <c r="W1527">
        <v>0.83899999999999997</v>
      </c>
      <c r="X1527">
        <v>1.52</v>
      </c>
      <c r="Y1527">
        <v>22.13</v>
      </c>
      <c r="Z1527">
        <v>22.071000000000002</v>
      </c>
      <c r="AA1527">
        <v>0.61</v>
      </c>
      <c r="AB1527">
        <v>0</v>
      </c>
      <c r="AC1527" t="b">
        <v>1</v>
      </c>
      <c r="AI1527">
        <v>2214.5430000000001</v>
      </c>
      <c r="AJ1527">
        <v>175.71100000000001</v>
      </c>
      <c r="AK1527">
        <v>2214.5459999999998</v>
      </c>
      <c r="AL1527">
        <v>177.69800000000001</v>
      </c>
      <c r="AM1527">
        <v>3.9740000000000002</v>
      </c>
      <c r="AN1527">
        <v>6.48</v>
      </c>
      <c r="AO1527">
        <v>14.2</v>
      </c>
      <c r="AP1527">
        <v>1.038</v>
      </c>
      <c r="AQ1527">
        <v>22.117999999999999</v>
      </c>
      <c r="AR1527">
        <v>8.1549999999999994</v>
      </c>
      <c r="AS1527">
        <v>21.224</v>
      </c>
      <c r="AT1527">
        <v>0</v>
      </c>
      <c r="AU1527">
        <v>0</v>
      </c>
      <c r="AV1527">
        <v>0.29199999999999998</v>
      </c>
      <c r="AW1527">
        <v>0</v>
      </c>
      <c r="AX1527">
        <v>1244705</v>
      </c>
      <c r="AY1527" t="b">
        <v>1</v>
      </c>
      <c r="AZ1527">
        <v>92.834999999999994</v>
      </c>
      <c r="BM1527" t="s">
        <v>144</v>
      </c>
      <c r="BN1527" t="s">
        <v>144</v>
      </c>
      <c r="BO1527" t="s">
        <v>3359</v>
      </c>
      <c r="BQ1527">
        <v>11</v>
      </c>
      <c r="BT1527" t="s">
        <v>3293</v>
      </c>
      <c r="BU1527"/>
      <c r="BZ1527"/>
      <c r="CA1527"/>
      <c r="CB1527">
        <v>14.2</v>
      </c>
      <c r="CC1527">
        <v>14.2</v>
      </c>
      <c r="CD1527">
        <v>1.2E-2</v>
      </c>
      <c r="CE1527">
        <v>1.7999999999999999E-2</v>
      </c>
      <c r="CF1527">
        <v>0.69399999999999995</v>
      </c>
      <c r="CG1527" t="b">
        <f>IF(CE1527*100&lt;CC1527,TRUE,FALSE)</f>
        <v>1</v>
      </c>
    </row>
    <row r="1528" spans="1:85" hidden="1" x14ac:dyDescent="0.35">
      <c r="A1528" t="s">
        <v>1680</v>
      </c>
      <c r="B1528" t="s">
        <v>4479</v>
      </c>
      <c r="C1528">
        <v>2218.5079999999998</v>
      </c>
      <c r="D1528">
        <v>31.291</v>
      </c>
      <c r="E1528">
        <v>328.10700000000003</v>
      </c>
      <c r="F1528">
        <v>125.533</v>
      </c>
      <c r="G1528" t="s">
        <v>2884</v>
      </c>
      <c r="I1528">
        <v>266.19</v>
      </c>
      <c r="J1528">
        <v>2218.5230000000001</v>
      </c>
      <c r="K1528" s="68">
        <v>351.1</v>
      </c>
      <c r="L1528">
        <v>5</v>
      </c>
      <c r="M1528">
        <v>3</v>
      </c>
      <c r="N1528" t="s">
        <v>4479</v>
      </c>
      <c r="O1528">
        <v>1.8320000000000001</v>
      </c>
      <c r="P1528">
        <v>10</v>
      </c>
      <c r="Q1528">
        <v>31.291</v>
      </c>
      <c r="R1528">
        <v>2218.511</v>
      </c>
      <c r="S1528">
        <v>25.032</v>
      </c>
      <c r="T1528">
        <v>332.70499999999998</v>
      </c>
      <c r="U1528">
        <v>100.426</v>
      </c>
      <c r="V1528">
        <v>100</v>
      </c>
      <c r="W1528">
        <v>2.1230000000000002</v>
      </c>
      <c r="X1528">
        <v>3.6949999999999998</v>
      </c>
      <c r="Y1528">
        <v>20.704999999999998</v>
      </c>
      <c r="Z1528">
        <v>22.27</v>
      </c>
      <c r="AA1528">
        <v>0.61399999999999999</v>
      </c>
      <c r="AB1528">
        <v>0</v>
      </c>
      <c r="AC1528" t="b">
        <v>1</v>
      </c>
      <c r="BM1528" t="s">
        <v>2887</v>
      </c>
      <c r="BN1528" t="s">
        <v>2887</v>
      </c>
      <c r="BO1528" t="s">
        <v>2888</v>
      </c>
      <c r="BT1528"/>
      <c r="BU1528"/>
      <c r="BX1528"/>
      <c r="BZ1528"/>
      <c r="CA1528"/>
      <c r="CB1528"/>
      <c r="CC1528"/>
      <c r="CD1528">
        <v>0</v>
      </c>
      <c r="CE1528"/>
      <c r="CF1528">
        <v>0</v>
      </c>
    </row>
    <row r="1529" spans="1:85" hidden="1" x14ac:dyDescent="0.35">
      <c r="A1529" t="s">
        <v>1681</v>
      </c>
      <c r="B1529" t="s">
        <v>4480</v>
      </c>
      <c r="C1529" s="51">
        <v>2219.3339999999998</v>
      </c>
      <c r="D1529">
        <v>8.1750000000000007</v>
      </c>
      <c r="E1529" s="68">
        <v>86.034999999999997</v>
      </c>
      <c r="F1529">
        <v>6.2949999999999999</v>
      </c>
      <c r="G1529" t="s">
        <v>3339</v>
      </c>
      <c r="I1529">
        <v>6.19</v>
      </c>
      <c r="J1529">
        <v>2219.3380000000002</v>
      </c>
      <c r="K1529" s="73">
        <v>90.64</v>
      </c>
      <c r="L1529">
        <v>8</v>
      </c>
      <c r="M1529">
        <v>1</v>
      </c>
      <c r="N1529" s="51" t="s">
        <v>4480</v>
      </c>
      <c r="O1529">
        <v>1.8879999999999999</v>
      </c>
      <c r="P1529">
        <v>10</v>
      </c>
      <c r="Q1529">
        <v>8.1750000000000007</v>
      </c>
      <c r="R1529">
        <v>2219.335</v>
      </c>
      <c r="S1529">
        <v>6.1749999999999998</v>
      </c>
      <c r="T1529">
        <v>86.956000000000003</v>
      </c>
      <c r="U1529">
        <v>5.0359999999999996</v>
      </c>
      <c r="V1529">
        <v>100</v>
      </c>
      <c r="W1529">
        <v>1.0820000000000001</v>
      </c>
      <c r="X1529">
        <v>1.587</v>
      </c>
      <c r="Y1529">
        <v>22.28</v>
      </c>
      <c r="Z1529">
        <v>22.53</v>
      </c>
      <c r="AA1529">
        <v>0.61899999999999999</v>
      </c>
      <c r="AB1529">
        <v>0</v>
      </c>
      <c r="AC1529" t="b">
        <v>1</v>
      </c>
      <c r="AI1529">
        <v>2219.3339999999998</v>
      </c>
      <c r="AJ1529">
        <v>89.599000000000004</v>
      </c>
      <c r="AK1529">
        <v>2219.337</v>
      </c>
      <c r="AL1529">
        <v>90.754999999999995</v>
      </c>
      <c r="AM1529">
        <v>2.3119999999999998</v>
      </c>
      <c r="AN1529">
        <v>7.02</v>
      </c>
      <c r="AO1529">
        <v>12.56</v>
      </c>
      <c r="AP1529">
        <v>1.004</v>
      </c>
      <c r="AQ1529">
        <v>22.571999999999999</v>
      </c>
      <c r="AR1529">
        <v>3.5870000000000002</v>
      </c>
      <c r="AS1529">
        <v>8.577</v>
      </c>
      <c r="AT1529">
        <v>5.6000000000000001E-2</v>
      </c>
      <c r="AU1529">
        <v>0.18</v>
      </c>
      <c r="AV1529">
        <v>0.50800000000000001</v>
      </c>
      <c r="AW1529">
        <v>0</v>
      </c>
      <c r="AX1529">
        <v>1248078</v>
      </c>
      <c r="AY1529" t="b">
        <v>1</v>
      </c>
      <c r="AZ1529">
        <v>6.3010000000000002</v>
      </c>
      <c r="BA1529">
        <v>2219.3339999999998</v>
      </c>
      <c r="BB1529">
        <v>8.1750000000000007</v>
      </c>
      <c r="BC1529">
        <v>86.034999999999997</v>
      </c>
      <c r="BD1529">
        <v>6.2949999999999999</v>
      </c>
      <c r="BE1529">
        <v>2219.3380000000002</v>
      </c>
      <c r="BF1529">
        <v>90.64</v>
      </c>
      <c r="BG1529">
        <v>8</v>
      </c>
      <c r="BH1529">
        <v>3</v>
      </c>
      <c r="BI1529">
        <v>6.1749999999999998</v>
      </c>
      <c r="BJ1529">
        <v>5.0359999999999996</v>
      </c>
      <c r="BK1529">
        <v>1.458</v>
      </c>
      <c r="BM1529" t="s">
        <v>144</v>
      </c>
      <c r="BN1529" t="s">
        <v>144</v>
      </c>
      <c r="BO1529" t="s">
        <v>3217</v>
      </c>
      <c r="BQ1529">
        <v>1</v>
      </c>
      <c r="BT1529" t="s">
        <v>3293</v>
      </c>
      <c r="BU1529"/>
      <c r="BV1529" t="s">
        <v>4481</v>
      </c>
      <c r="BZ1529"/>
      <c r="CA1529"/>
      <c r="CB1529">
        <v>12.56</v>
      </c>
      <c r="CC1529">
        <v>12.56</v>
      </c>
      <c r="CD1529">
        <v>0.02</v>
      </c>
      <c r="CE1529">
        <v>3.2000000000000001E-2</v>
      </c>
      <c r="CF1529">
        <v>0.65300000000000002</v>
      </c>
      <c r="CG1529" t="b">
        <f>IF(CE1529*100&lt;CC1529,TRUE,FALSE)</f>
        <v>1</v>
      </c>
    </row>
    <row r="1530" spans="1:85" hidden="1" x14ac:dyDescent="0.35">
      <c r="A1530" t="s">
        <v>1682</v>
      </c>
      <c r="B1530" t="s">
        <v>4482</v>
      </c>
      <c r="C1530">
        <v>2240.7159999999999</v>
      </c>
      <c r="D1530">
        <v>22.71</v>
      </c>
      <c r="E1530">
        <v>104.117</v>
      </c>
      <c r="F1530">
        <v>6.3390000000000004</v>
      </c>
      <c r="G1530" t="s">
        <v>2884</v>
      </c>
      <c r="I1530">
        <v>23.71</v>
      </c>
      <c r="J1530">
        <v>2240.7269999999999</v>
      </c>
      <c r="K1530" s="68">
        <v>110.2</v>
      </c>
      <c r="L1530">
        <v>9</v>
      </c>
      <c r="M1530">
        <v>3</v>
      </c>
      <c r="N1530" t="s">
        <v>4482</v>
      </c>
      <c r="O1530">
        <v>1.7470000000000001</v>
      </c>
      <c r="P1530">
        <v>10</v>
      </c>
      <c r="Q1530">
        <v>22.71</v>
      </c>
      <c r="R1530">
        <v>2240.7179999999998</v>
      </c>
      <c r="S1530">
        <v>18.167999999999999</v>
      </c>
      <c r="T1530">
        <v>105.334</v>
      </c>
      <c r="U1530">
        <v>5.0709999999999997</v>
      </c>
      <c r="V1530">
        <v>100</v>
      </c>
      <c r="W1530">
        <v>0.61599999999999999</v>
      </c>
      <c r="X1530">
        <v>1.653</v>
      </c>
      <c r="Y1530">
        <v>22.76</v>
      </c>
      <c r="Z1530">
        <v>22.395</v>
      </c>
      <c r="AA1530">
        <v>0.61599999999999999</v>
      </c>
      <c r="AB1530">
        <v>0</v>
      </c>
      <c r="AC1530" t="b">
        <v>1</v>
      </c>
      <c r="BM1530" t="s">
        <v>2905</v>
      </c>
      <c r="BN1530" t="s">
        <v>2887</v>
      </c>
      <c r="BO1530" t="s">
        <v>2888</v>
      </c>
      <c r="BT1530"/>
      <c r="BU1530"/>
      <c r="BX1530"/>
      <c r="BZ1530"/>
      <c r="CA1530"/>
      <c r="CB1530"/>
      <c r="CC1530"/>
      <c r="CD1530">
        <v>0</v>
      </c>
      <c r="CE1530"/>
      <c r="CF1530">
        <v>0</v>
      </c>
    </row>
    <row r="1531" spans="1:85" hidden="1" x14ac:dyDescent="0.35">
      <c r="A1531" t="s">
        <v>1683</v>
      </c>
      <c r="B1531" t="s">
        <v>4483</v>
      </c>
      <c r="C1531">
        <v>2240.721</v>
      </c>
      <c r="D1531">
        <v>19.768000000000001</v>
      </c>
      <c r="E1531">
        <v>288.13900000000001</v>
      </c>
      <c r="F1531">
        <v>11.089</v>
      </c>
      <c r="G1531" t="s">
        <v>2884</v>
      </c>
      <c r="I1531">
        <v>206.19</v>
      </c>
      <c r="J1531">
        <v>2240.7280000000001</v>
      </c>
      <c r="K1531" s="68">
        <v>292.68</v>
      </c>
      <c r="L1531">
        <v>5</v>
      </c>
      <c r="M1531">
        <v>3</v>
      </c>
      <c r="N1531" t="s">
        <v>4483</v>
      </c>
      <c r="O1531">
        <v>1.7450000000000001</v>
      </c>
      <c r="P1531">
        <v>10</v>
      </c>
      <c r="Q1531">
        <v>19.768000000000001</v>
      </c>
      <c r="R1531">
        <v>2240.723</v>
      </c>
      <c r="S1531">
        <v>15.815</v>
      </c>
      <c r="T1531">
        <v>289.04700000000003</v>
      </c>
      <c r="U1531">
        <v>8.8710000000000004</v>
      </c>
      <c r="V1531">
        <v>100</v>
      </c>
      <c r="W1531">
        <v>1.103</v>
      </c>
      <c r="X1531">
        <v>1.595</v>
      </c>
      <c r="Y1531">
        <v>21.805</v>
      </c>
      <c r="Z1531">
        <v>22.395</v>
      </c>
      <c r="AA1531">
        <v>0.61599999999999999</v>
      </c>
      <c r="AB1531">
        <v>0</v>
      </c>
      <c r="AC1531" t="b">
        <v>1</v>
      </c>
      <c r="BM1531" t="s">
        <v>2905</v>
      </c>
      <c r="BN1531" t="s">
        <v>2887</v>
      </c>
      <c r="BO1531" t="s">
        <v>2888</v>
      </c>
      <c r="BT1531"/>
      <c r="BU1531"/>
      <c r="BX1531"/>
      <c r="BZ1531"/>
      <c r="CA1531"/>
      <c r="CB1531"/>
      <c r="CC1531"/>
      <c r="CD1531">
        <v>0</v>
      </c>
      <c r="CE1531"/>
      <c r="CF1531">
        <v>0</v>
      </c>
    </row>
    <row r="1532" spans="1:85" hidden="1" x14ac:dyDescent="0.35">
      <c r="A1532" t="s">
        <v>1684</v>
      </c>
      <c r="B1532" t="s">
        <v>4484</v>
      </c>
      <c r="C1532" s="51">
        <v>2246.2330000000002</v>
      </c>
      <c r="D1532">
        <v>8.0239999999999991</v>
      </c>
      <c r="E1532" s="68">
        <v>300.66399999999999</v>
      </c>
      <c r="F1532">
        <v>7.0149999999999997</v>
      </c>
      <c r="G1532" t="s">
        <v>3339</v>
      </c>
      <c r="I1532">
        <v>218.76</v>
      </c>
      <c r="J1532">
        <v>2246.2379999999998</v>
      </c>
      <c r="K1532" s="73">
        <v>303.47000000000003</v>
      </c>
      <c r="L1532">
        <v>11</v>
      </c>
      <c r="M1532">
        <v>3</v>
      </c>
      <c r="N1532" s="51" t="s">
        <v>4484</v>
      </c>
      <c r="O1532">
        <v>1.835</v>
      </c>
      <c r="P1532">
        <v>10.523</v>
      </c>
      <c r="Q1532">
        <v>8.0239999999999991</v>
      </c>
      <c r="R1532">
        <v>2246.2339999999999</v>
      </c>
      <c r="S1532">
        <v>6.024</v>
      </c>
      <c r="T1532">
        <v>301.22500000000002</v>
      </c>
      <c r="U1532">
        <v>5.6120000000000001</v>
      </c>
      <c r="V1532">
        <v>100</v>
      </c>
      <c r="W1532">
        <v>0.86399999999999999</v>
      </c>
      <c r="X1532">
        <v>1.87</v>
      </c>
      <c r="Y1532">
        <v>21.42</v>
      </c>
      <c r="Z1532">
        <v>22.396999999999998</v>
      </c>
      <c r="AA1532">
        <v>0.61699999999999999</v>
      </c>
      <c r="AB1532">
        <v>0</v>
      </c>
      <c r="AC1532" t="b">
        <v>1</v>
      </c>
      <c r="AI1532">
        <v>2246.2330000000002</v>
      </c>
      <c r="AJ1532">
        <v>301.25799999999998</v>
      </c>
      <c r="AK1532">
        <v>2246.2370000000001</v>
      </c>
      <c r="AL1532">
        <v>303.56400000000002</v>
      </c>
      <c r="AM1532">
        <v>4.6120000000000001</v>
      </c>
      <c r="AN1532">
        <v>7.55</v>
      </c>
      <c r="AO1532">
        <v>14.89</v>
      </c>
      <c r="AP1532">
        <v>1.3120000000000001</v>
      </c>
      <c r="AQ1532">
        <v>22.353999999999999</v>
      </c>
      <c r="AR1532">
        <v>11.815</v>
      </c>
      <c r="AS1532">
        <v>2.0449999999999999</v>
      </c>
      <c r="AT1532">
        <v>6.0000000000000001E-3</v>
      </c>
      <c r="AU1532">
        <v>0.316</v>
      </c>
      <c r="AV1532">
        <v>0.29199999999999998</v>
      </c>
      <c r="AW1532">
        <v>0</v>
      </c>
      <c r="AX1532">
        <v>1251451</v>
      </c>
      <c r="AY1532" t="b">
        <v>1</v>
      </c>
      <c r="AZ1532">
        <v>218.85599999999999</v>
      </c>
      <c r="BA1532">
        <v>2246.2330000000002</v>
      </c>
      <c r="BB1532">
        <v>8.0239999999999991</v>
      </c>
      <c r="BC1532">
        <v>300.66399999999999</v>
      </c>
      <c r="BD1532">
        <v>7.0149999999999997</v>
      </c>
      <c r="BE1532">
        <v>2246.2379999999998</v>
      </c>
      <c r="BF1532">
        <v>303.47000000000003</v>
      </c>
      <c r="BG1532">
        <v>11</v>
      </c>
      <c r="BH1532">
        <v>3</v>
      </c>
      <c r="BM1532" t="s">
        <v>144</v>
      </c>
      <c r="BN1532" t="e">
        <v>#NAME?</v>
      </c>
      <c r="BO1532" t="s">
        <v>3255</v>
      </c>
      <c r="BQ1532" t="s">
        <v>4394</v>
      </c>
      <c r="BR1532" t="s">
        <v>4485</v>
      </c>
      <c r="BT1532" t="s">
        <v>3293</v>
      </c>
      <c r="BU1532"/>
      <c r="BZ1532" t="s">
        <v>4394</v>
      </c>
      <c r="CA1532"/>
      <c r="CB1532">
        <v>14.89</v>
      </c>
      <c r="CC1532">
        <v>14.89</v>
      </c>
      <c r="CD1532">
        <v>0.01</v>
      </c>
      <c r="CE1532">
        <v>1.4E-2</v>
      </c>
      <c r="CF1532">
        <v>0.81399999999999995</v>
      </c>
      <c r="CG1532" t="b">
        <f>IF(CE1532*100&lt;CC1532,TRUE,FALSE)</f>
        <v>1</v>
      </c>
    </row>
    <row r="1533" spans="1:85" hidden="1" x14ac:dyDescent="0.35">
      <c r="A1533" t="s">
        <v>1685</v>
      </c>
      <c r="B1533" t="s">
        <v>4486</v>
      </c>
      <c r="C1533">
        <v>2251.3719999999998</v>
      </c>
      <c r="D1533">
        <v>20.731999999999999</v>
      </c>
      <c r="E1533">
        <v>20.640999999999998</v>
      </c>
      <c r="F1533">
        <v>8.8279999999999994</v>
      </c>
      <c r="G1533" t="s">
        <v>2884</v>
      </c>
      <c r="I1533">
        <v>306.19</v>
      </c>
      <c r="J1533">
        <v>2251.3820000000001</v>
      </c>
      <c r="K1533" s="68">
        <v>29.18</v>
      </c>
      <c r="L1533">
        <v>6</v>
      </c>
      <c r="M1533">
        <v>3</v>
      </c>
      <c r="N1533" t="s">
        <v>4486</v>
      </c>
      <c r="O1533">
        <v>1.8009999999999999</v>
      </c>
      <c r="P1533">
        <v>10</v>
      </c>
      <c r="Q1533">
        <v>20.731999999999999</v>
      </c>
      <c r="R1533">
        <v>2251.3739999999998</v>
      </c>
      <c r="S1533">
        <v>16.585000000000001</v>
      </c>
      <c r="T1533">
        <v>22.349</v>
      </c>
      <c r="U1533">
        <v>7.0620000000000003</v>
      </c>
      <c r="V1533">
        <v>100</v>
      </c>
      <c r="W1533">
        <v>0.86</v>
      </c>
      <c r="X1533">
        <v>1.425</v>
      </c>
      <c r="Y1533">
        <v>21.72</v>
      </c>
      <c r="Z1533">
        <v>22.396999999999998</v>
      </c>
      <c r="AA1533">
        <v>0.61699999999999999</v>
      </c>
      <c r="AB1533">
        <v>0</v>
      </c>
      <c r="AC1533" t="b">
        <v>1</v>
      </c>
      <c r="BM1533" t="s">
        <v>2887</v>
      </c>
      <c r="BN1533" t="s">
        <v>2887</v>
      </c>
      <c r="BO1533" t="s">
        <v>2888</v>
      </c>
      <c r="BT1533"/>
      <c r="BU1533"/>
      <c r="BX1533"/>
      <c r="BZ1533"/>
      <c r="CA1533"/>
      <c r="CB1533"/>
      <c r="CC1533"/>
      <c r="CD1533">
        <v>0</v>
      </c>
      <c r="CE1533"/>
      <c r="CF1533">
        <v>0</v>
      </c>
    </row>
    <row r="1534" spans="1:85" hidden="1" x14ac:dyDescent="0.35">
      <c r="A1534" t="s">
        <v>1686</v>
      </c>
      <c r="B1534" t="s">
        <v>4487</v>
      </c>
      <c r="C1534">
        <v>2251.3530000000001</v>
      </c>
      <c r="D1534">
        <v>50.209000000000003</v>
      </c>
      <c r="E1534">
        <v>345.35399999999998</v>
      </c>
      <c r="F1534">
        <v>10.284000000000001</v>
      </c>
      <c r="G1534" t="s">
        <v>2884</v>
      </c>
      <c r="I1534">
        <v>266.19</v>
      </c>
      <c r="J1534">
        <v>2251.3850000000002</v>
      </c>
      <c r="K1534" s="68">
        <v>349.17</v>
      </c>
      <c r="L1534">
        <v>10</v>
      </c>
      <c r="M1534">
        <v>3</v>
      </c>
      <c r="N1534" t="s">
        <v>4487</v>
      </c>
      <c r="O1534">
        <v>1.8</v>
      </c>
      <c r="P1534">
        <v>10</v>
      </c>
      <c r="Q1534">
        <v>50.209000000000003</v>
      </c>
      <c r="R1534">
        <v>2251.3589999999999</v>
      </c>
      <c r="S1534">
        <v>40.167000000000002</v>
      </c>
      <c r="T1534">
        <v>346.11700000000002</v>
      </c>
      <c r="U1534">
        <v>8.2270000000000003</v>
      </c>
      <c r="V1534">
        <v>100</v>
      </c>
      <c r="W1534">
        <v>0.55600000000000005</v>
      </c>
      <c r="X1534">
        <v>1.794</v>
      </c>
      <c r="Y1534">
        <v>21.78</v>
      </c>
      <c r="Z1534">
        <v>22.396999999999998</v>
      </c>
      <c r="AA1534">
        <v>0.61699999999999999</v>
      </c>
      <c r="AB1534">
        <v>0</v>
      </c>
      <c r="AC1534" t="b">
        <v>1</v>
      </c>
      <c r="BM1534" t="s">
        <v>2887</v>
      </c>
      <c r="BN1534" t="s">
        <v>3345</v>
      </c>
      <c r="BO1534" t="s">
        <v>2888</v>
      </c>
      <c r="BT1534"/>
      <c r="BU1534"/>
      <c r="BX1534"/>
      <c r="BZ1534"/>
      <c r="CA1534"/>
      <c r="CB1534"/>
      <c r="CC1534"/>
      <c r="CD1534">
        <v>0</v>
      </c>
      <c r="CE1534"/>
      <c r="CF1534">
        <v>0</v>
      </c>
    </row>
    <row r="1535" spans="1:85" hidden="1" x14ac:dyDescent="0.35">
      <c r="A1535" t="s">
        <v>1687</v>
      </c>
      <c r="B1535" t="s">
        <v>4488</v>
      </c>
      <c r="C1535">
        <v>2251.373</v>
      </c>
      <c r="D1535">
        <v>22.042000000000002</v>
      </c>
      <c r="E1535">
        <v>76.528000000000006</v>
      </c>
      <c r="F1535">
        <v>7.3940000000000001</v>
      </c>
      <c r="G1535" t="s">
        <v>2884</v>
      </c>
      <c r="I1535">
        <v>353.81</v>
      </c>
      <c r="J1535">
        <v>2251.3850000000002</v>
      </c>
      <c r="K1535" s="68">
        <v>76.790000000000006</v>
      </c>
      <c r="L1535">
        <v>6</v>
      </c>
      <c r="M1535">
        <v>3</v>
      </c>
      <c r="N1535" t="s">
        <v>4488</v>
      </c>
      <c r="O1535">
        <v>1.8</v>
      </c>
      <c r="P1535">
        <v>10</v>
      </c>
      <c r="Q1535">
        <v>22.042000000000002</v>
      </c>
      <c r="R1535">
        <v>2251.375</v>
      </c>
      <c r="S1535">
        <v>17.634</v>
      </c>
      <c r="T1535">
        <v>76.58</v>
      </c>
      <c r="U1535">
        <v>5.915</v>
      </c>
      <c r="V1535">
        <v>100</v>
      </c>
      <c r="W1535">
        <v>0.70099999999999996</v>
      </c>
      <c r="X1535">
        <v>1.29</v>
      </c>
      <c r="Y1535">
        <v>22.34</v>
      </c>
      <c r="Z1535">
        <v>22.396999999999998</v>
      </c>
      <c r="AA1535">
        <v>0.61699999999999999</v>
      </c>
      <c r="AB1535">
        <v>0</v>
      </c>
      <c r="AC1535" t="b">
        <v>1</v>
      </c>
      <c r="BM1535" t="s">
        <v>2887</v>
      </c>
      <c r="BN1535" t="s">
        <v>2887</v>
      </c>
      <c r="BO1535" t="s">
        <v>2888</v>
      </c>
      <c r="BT1535"/>
      <c r="BU1535"/>
      <c r="BX1535"/>
      <c r="BZ1535"/>
      <c r="CA1535"/>
      <c r="CB1535"/>
      <c r="CC1535"/>
      <c r="CD1535">
        <v>0</v>
      </c>
      <c r="CE1535"/>
      <c r="CF1535">
        <v>0</v>
      </c>
    </row>
    <row r="1536" spans="1:85" hidden="1" x14ac:dyDescent="0.35">
      <c r="A1536" t="s">
        <v>1688</v>
      </c>
      <c r="B1536" t="s">
        <v>4489</v>
      </c>
      <c r="C1536">
        <v>2262.1729999999998</v>
      </c>
      <c r="D1536">
        <v>81.248000000000005</v>
      </c>
      <c r="E1536">
        <v>326.95299999999997</v>
      </c>
      <c r="F1536">
        <v>92.456999999999994</v>
      </c>
      <c r="G1536" t="s">
        <v>2884</v>
      </c>
      <c r="I1536">
        <v>285</v>
      </c>
      <c r="J1536">
        <v>2262.221</v>
      </c>
      <c r="K1536" s="68">
        <v>5.85</v>
      </c>
      <c r="L1536">
        <v>0.70199999999999996</v>
      </c>
      <c r="M1536">
        <v>1</v>
      </c>
      <c r="N1536" t="s">
        <v>4489</v>
      </c>
      <c r="O1536">
        <v>1.708</v>
      </c>
      <c r="P1536">
        <v>0</v>
      </c>
      <c r="Q1536">
        <v>0</v>
      </c>
      <c r="R1536">
        <v>2262.221</v>
      </c>
      <c r="S1536">
        <v>0</v>
      </c>
      <c r="T1536">
        <v>5.85</v>
      </c>
      <c r="U1536">
        <v>0</v>
      </c>
      <c r="V1536">
        <v>0</v>
      </c>
      <c r="W1536">
        <v>0</v>
      </c>
      <c r="X1536">
        <v>0</v>
      </c>
      <c r="Y1536">
        <v>0</v>
      </c>
      <c r="Z1536">
        <v>0</v>
      </c>
      <c r="AA1536">
        <v>0</v>
      </c>
      <c r="AB1536">
        <v>0</v>
      </c>
      <c r="AC1536" t="b">
        <v>1</v>
      </c>
      <c r="AE1536">
        <v>0</v>
      </c>
      <c r="AF1536">
        <v>0</v>
      </c>
      <c r="AG1536">
        <v>0</v>
      </c>
      <c r="AH1536">
        <v>0</v>
      </c>
      <c r="AI1536">
        <v>0</v>
      </c>
      <c r="AJ1536">
        <v>0</v>
      </c>
      <c r="AK1536">
        <v>0</v>
      </c>
      <c r="AL1536">
        <v>0</v>
      </c>
      <c r="AM1536">
        <v>0</v>
      </c>
      <c r="AN1536">
        <v>0</v>
      </c>
      <c r="AO1536">
        <v>0</v>
      </c>
      <c r="AP1536">
        <v>0</v>
      </c>
      <c r="AQ1536">
        <v>0</v>
      </c>
      <c r="AR1536">
        <v>0</v>
      </c>
      <c r="AS1536">
        <v>0</v>
      </c>
      <c r="AT1536">
        <v>0</v>
      </c>
      <c r="AU1536">
        <v>0</v>
      </c>
      <c r="AV1536">
        <v>0</v>
      </c>
      <c r="AW1536">
        <v>0</v>
      </c>
      <c r="AX1536">
        <v>0</v>
      </c>
      <c r="AY1536" t="b">
        <v>0</v>
      </c>
      <c r="AZ1536">
        <v>0</v>
      </c>
      <c r="BI1536">
        <v>0</v>
      </c>
      <c r="BJ1536">
        <v>0</v>
      </c>
      <c r="BK1536">
        <v>0</v>
      </c>
      <c r="BM1536" t="s">
        <v>2887</v>
      </c>
      <c r="BN1536" t="s">
        <v>3288</v>
      </c>
      <c r="BO1536" t="s">
        <v>2888</v>
      </c>
      <c r="BT1536"/>
      <c r="BU1536"/>
      <c r="BX1536"/>
      <c r="BY1536" t="s">
        <v>2903</v>
      </c>
      <c r="BZ1536"/>
      <c r="CA1536"/>
      <c r="CB1536"/>
      <c r="CC1536"/>
      <c r="CD1536">
        <v>0</v>
      </c>
      <c r="CE1536"/>
      <c r="CF1536">
        <v>0</v>
      </c>
    </row>
    <row r="1537" spans="1:85" hidden="1" x14ac:dyDescent="0.35">
      <c r="A1537" t="s">
        <v>1689</v>
      </c>
      <c r="B1537" t="s">
        <v>4490</v>
      </c>
      <c r="C1537">
        <v>2262.2220000000002</v>
      </c>
      <c r="D1537">
        <v>17.922000000000001</v>
      </c>
      <c r="E1537">
        <v>338.86500000000001</v>
      </c>
      <c r="F1537">
        <v>6.2949999999999999</v>
      </c>
      <c r="G1537" t="s">
        <v>2884</v>
      </c>
      <c r="I1537">
        <v>263.70999999999998</v>
      </c>
      <c r="J1537">
        <v>2262.2330000000002</v>
      </c>
      <c r="K1537" s="68">
        <v>344.55</v>
      </c>
      <c r="L1537">
        <v>7</v>
      </c>
      <c r="M1537">
        <v>3</v>
      </c>
      <c r="N1537" t="s">
        <v>4490</v>
      </c>
      <c r="O1537">
        <v>1.6990000000000001</v>
      </c>
      <c r="P1537">
        <v>10</v>
      </c>
      <c r="Q1537">
        <v>17.922000000000001</v>
      </c>
      <c r="R1537">
        <v>2262.2240000000002</v>
      </c>
      <c r="S1537">
        <v>14.337999999999999</v>
      </c>
      <c r="T1537">
        <v>340.00200000000001</v>
      </c>
      <c r="U1537">
        <v>5.0359999999999996</v>
      </c>
      <c r="V1537">
        <v>100</v>
      </c>
      <c r="W1537">
        <v>0.73199999999999998</v>
      </c>
      <c r="X1537">
        <v>1.2869999999999999</v>
      </c>
      <c r="Y1537">
        <v>21.77</v>
      </c>
      <c r="Z1537">
        <v>22.395</v>
      </c>
      <c r="AA1537">
        <v>0.61599999999999999</v>
      </c>
      <c r="AB1537">
        <v>0</v>
      </c>
      <c r="AC1537" t="b">
        <v>1</v>
      </c>
      <c r="BM1537" t="s">
        <v>3356</v>
      </c>
      <c r="BN1537" t="s">
        <v>3288</v>
      </c>
      <c r="BO1537" t="s">
        <v>2888</v>
      </c>
      <c r="BT1537"/>
      <c r="BU1537"/>
      <c r="BX1537"/>
      <c r="BZ1537"/>
      <c r="CA1537"/>
      <c r="CB1537"/>
      <c r="CC1537"/>
      <c r="CD1537">
        <v>0</v>
      </c>
      <c r="CE1537"/>
      <c r="CF1537">
        <v>0</v>
      </c>
    </row>
    <row r="1538" spans="1:85" hidden="1" x14ac:dyDescent="0.35">
      <c r="A1538" t="s">
        <v>1690</v>
      </c>
      <c r="B1538" t="s">
        <v>4491</v>
      </c>
      <c r="C1538" s="51">
        <v>2275.3389999999999</v>
      </c>
      <c r="D1538">
        <v>13.311999999999999</v>
      </c>
      <c r="E1538" s="68">
        <v>263.46899999999999</v>
      </c>
      <c r="F1538">
        <v>6.8579999999999997</v>
      </c>
      <c r="G1538" t="s">
        <v>3339</v>
      </c>
      <c r="I1538">
        <v>186.19</v>
      </c>
      <c r="J1538">
        <v>2275.3440000000001</v>
      </c>
      <c r="K1538" s="73">
        <v>263.95999999999998</v>
      </c>
      <c r="L1538">
        <v>18</v>
      </c>
      <c r="M1538">
        <v>1</v>
      </c>
      <c r="N1538" s="51" t="s">
        <v>4491</v>
      </c>
      <c r="O1538">
        <v>1.857</v>
      </c>
      <c r="P1538">
        <v>15.566000000000001</v>
      </c>
      <c r="Q1538">
        <v>13.311999999999999</v>
      </c>
      <c r="R1538">
        <v>2275.34</v>
      </c>
      <c r="S1538">
        <v>10.648999999999999</v>
      </c>
      <c r="T1538">
        <v>263.56700000000001</v>
      </c>
      <c r="U1538">
        <v>5.4859999999999998</v>
      </c>
      <c r="V1538">
        <v>100</v>
      </c>
      <c r="W1538">
        <v>1.121</v>
      </c>
      <c r="X1538">
        <v>3.9489999999999998</v>
      </c>
      <c r="Y1538">
        <v>21.98</v>
      </c>
      <c r="Z1538">
        <v>22.55</v>
      </c>
      <c r="AA1538">
        <v>0.62</v>
      </c>
      <c r="AB1538">
        <v>0</v>
      </c>
      <c r="AC1538" t="b">
        <v>1</v>
      </c>
      <c r="AI1538">
        <v>2275.337</v>
      </c>
      <c r="AJ1538">
        <v>261.78300000000002</v>
      </c>
      <c r="AK1538">
        <v>2275.3440000000001</v>
      </c>
      <c r="AL1538">
        <v>264.28199999999998</v>
      </c>
      <c r="AM1538">
        <v>4.9980000000000002</v>
      </c>
      <c r="AN1538">
        <v>14.33</v>
      </c>
      <c r="AO1538">
        <v>18.21</v>
      </c>
      <c r="AP1538">
        <v>3.0150000000000001</v>
      </c>
      <c r="AQ1538">
        <v>22.437999999999999</v>
      </c>
      <c r="AR1538">
        <v>4.0149999999999997</v>
      </c>
      <c r="AS1538">
        <v>12.510999999999999</v>
      </c>
      <c r="AT1538">
        <v>5.0000000000000001E-3</v>
      </c>
      <c r="AU1538">
        <v>0.39200000000000002</v>
      </c>
      <c r="AV1538">
        <v>0.55400000000000005</v>
      </c>
      <c r="AW1538">
        <v>0</v>
      </c>
      <c r="AX1538">
        <v>1254824</v>
      </c>
      <c r="AY1538" t="b">
        <v>1</v>
      </c>
      <c r="AZ1538">
        <v>186.511</v>
      </c>
      <c r="BA1538">
        <v>2275.3389999999999</v>
      </c>
      <c r="BB1538">
        <v>13.311999999999999</v>
      </c>
      <c r="BC1538">
        <v>261.88600000000002</v>
      </c>
      <c r="BD1538">
        <v>6.2949999999999999</v>
      </c>
      <c r="BE1538">
        <v>2275.3440000000001</v>
      </c>
      <c r="BF1538">
        <v>263.95999999999998</v>
      </c>
      <c r="BG1538">
        <v>19</v>
      </c>
      <c r="BH1538">
        <v>3</v>
      </c>
      <c r="BI1538">
        <v>10.648999999999999</v>
      </c>
      <c r="BJ1538">
        <v>5.0359999999999996</v>
      </c>
      <c r="BK1538">
        <v>3.3119999999999998</v>
      </c>
      <c r="BM1538" t="s">
        <v>144</v>
      </c>
      <c r="BN1538" t="s">
        <v>144</v>
      </c>
      <c r="BO1538" t="s">
        <v>3217</v>
      </c>
      <c r="BQ1538">
        <v>1</v>
      </c>
      <c r="BT1538" t="s">
        <v>3293</v>
      </c>
      <c r="BU1538"/>
      <c r="BV1538" t="s">
        <v>4492</v>
      </c>
      <c r="BZ1538"/>
      <c r="CA1538"/>
      <c r="CB1538">
        <v>18.21</v>
      </c>
      <c r="CC1538">
        <v>18.21</v>
      </c>
      <c r="CD1538">
        <v>1.7999999999999999E-2</v>
      </c>
      <c r="CE1538">
        <v>1.7999999999999999E-2</v>
      </c>
      <c r="CF1538">
        <v>0.92100000000000004</v>
      </c>
      <c r="CG1538" t="b">
        <f>IF(CE1538*100&lt;CC1538,TRUE,FALSE)</f>
        <v>1</v>
      </c>
    </row>
    <row r="1539" spans="1:85" hidden="1" x14ac:dyDescent="0.35">
      <c r="A1539" t="s">
        <v>1691</v>
      </c>
      <c r="B1539" t="s">
        <v>4493</v>
      </c>
      <c r="C1539">
        <v>2281.9760000000001</v>
      </c>
      <c r="D1539">
        <v>12.128</v>
      </c>
      <c r="E1539">
        <v>158.61600000000001</v>
      </c>
      <c r="F1539">
        <v>7.548</v>
      </c>
      <c r="G1539" t="s">
        <v>2884</v>
      </c>
      <c r="I1539">
        <v>83.71</v>
      </c>
      <c r="J1539">
        <v>2281.9830000000002</v>
      </c>
      <c r="K1539" s="68">
        <v>162.34</v>
      </c>
      <c r="L1539">
        <v>9</v>
      </c>
      <c r="M1539">
        <v>3</v>
      </c>
      <c r="N1539" t="s">
        <v>4493</v>
      </c>
      <c r="O1539">
        <v>1.786</v>
      </c>
      <c r="P1539">
        <v>10</v>
      </c>
      <c r="Q1539">
        <v>12.128</v>
      </c>
      <c r="R1539">
        <v>2281.9769999999999</v>
      </c>
      <c r="S1539">
        <v>9.702</v>
      </c>
      <c r="T1539">
        <v>159.36099999999999</v>
      </c>
      <c r="U1539">
        <v>6.0380000000000003</v>
      </c>
      <c r="V1539">
        <v>100</v>
      </c>
      <c r="W1539">
        <v>0.91900000000000004</v>
      </c>
      <c r="X1539">
        <v>1.7509999999999999</v>
      </c>
      <c r="Y1539">
        <v>22.45</v>
      </c>
      <c r="Z1539">
        <v>22.55</v>
      </c>
      <c r="AA1539">
        <v>0.62</v>
      </c>
      <c r="AB1539">
        <v>0</v>
      </c>
      <c r="AC1539" t="b">
        <v>1</v>
      </c>
      <c r="BM1539" t="s">
        <v>2887</v>
      </c>
      <c r="BN1539" t="s">
        <v>2887</v>
      </c>
      <c r="BO1539" t="s">
        <v>2888</v>
      </c>
      <c r="BT1539"/>
      <c r="BU1539"/>
      <c r="BX1539"/>
      <c r="BZ1539"/>
      <c r="CA1539"/>
      <c r="CB1539"/>
      <c r="CC1539"/>
      <c r="CD1539">
        <v>0</v>
      </c>
      <c r="CE1539"/>
      <c r="CF1539">
        <v>0</v>
      </c>
    </row>
    <row r="1540" spans="1:85" hidden="1" x14ac:dyDescent="0.35">
      <c r="A1540" t="s">
        <v>1692</v>
      </c>
      <c r="B1540" t="s">
        <v>4494</v>
      </c>
      <c r="C1540">
        <v>2281.9929999999999</v>
      </c>
      <c r="D1540">
        <v>63.433</v>
      </c>
      <c r="E1540">
        <v>304.7</v>
      </c>
      <c r="F1540">
        <v>84.926000000000002</v>
      </c>
      <c r="G1540" t="s">
        <v>2884</v>
      </c>
      <c r="I1540">
        <v>255</v>
      </c>
      <c r="J1540">
        <v>2282.0189999999998</v>
      </c>
      <c r="K1540" s="68">
        <v>333.64299999999997</v>
      </c>
      <c r="L1540">
        <v>0.70899999999999996</v>
      </c>
      <c r="M1540">
        <v>1</v>
      </c>
      <c r="N1540" t="s">
        <v>4494</v>
      </c>
      <c r="O1540">
        <v>1.738</v>
      </c>
      <c r="P1540">
        <v>0</v>
      </c>
      <c r="Q1540">
        <v>0</v>
      </c>
      <c r="R1540">
        <v>2282.0189999999998</v>
      </c>
      <c r="S1540">
        <v>0</v>
      </c>
      <c r="T1540">
        <v>333.64299999999997</v>
      </c>
      <c r="U1540">
        <v>0</v>
      </c>
      <c r="V1540">
        <v>0</v>
      </c>
      <c r="W1540">
        <v>0</v>
      </c>
      <c r="X1540">
        <v>0</v>
      </c>
      <c r="Y1540">
        <v>0</v>
      </c>
      <c r="Z1540">
        <v>0</v>
      </c>
      <c r="AA1540">
        <v>0</v>
      </c>
      <c r="AB1540">
        <v>0</v>
      </c>
      <c r="AC1540" t="b">
        <v>1</v>
      </c>
      <c r="AE1540">
        <v>0</v>
      </c>
      <c r="AF1540">
        <v>0</v>
      </c>
      <c r="AG1540">
        <v>0</v>
      </c>
      <c r="AH1540">
        <v>0</v>
      </c>
      <c r="AI1540">
        <v>0</v>
      </c>
      <c r="AJ1540">
        <v>0</v>
      </c>
      <c r="AK1540">
        <v>0</v>
      </c>
      <c r="AL1540">
        <v>0</v>
      </c>
      <c r="AM1540">
        <v>0</v>
      </c>
      <c r="AN1540">
        <v>0</v>
      </c>
      <c r="AO1540">
        <v>0</v>
      </c>
      <c r="AP1540">
        <v>0</v>
      </c>
      <c r="AQ1540">
        <v>0</v>
      </c>
      <c r="AR1540">
        <v>0</v>
      </c>
      <c r="AS1540">
        <v>0</v>
      </c>
      <c r="AT1540">
        <v>0</v>
      </c>
      <c r="AU1540">
        <v>0</v>
      </c>
      <c r="AV1540">
        <v>0</v>
      </c>
      <c r="AW1540">
        <v>0</v>
      </c>
      <c r="AX1540">
        <v>0</v>
      </c>
      <c r="AY1540" t="b">
        <v>0</v>
      </c>
      <c r="AZ1540">
        <v>0</v>
      </c>
      <c r="BI1540">
        <v>0</v>
      </c>
      <c r="BJ1540">
        <v>0</v>
      </c>
      <c r="BK1540">
        <v>0</v>
      </c>
      <c r="BM1540" t="s">
        <v>2887</v>
      </c>
      <c r="BN1540" t="s">
        <v>3288</v>
      </c>
      <c r="BO1540" t="s">
        <v>2888</v>
      </c>
      <c r="BT1540"/>
      <c r="BU1540"/>
      <c r="BX1540"/>
      <c r="BY1540" t="s">
        <v>2903</v>
      </c>
      <c r="BZ1540"/>
      <c r="CA1540"/>
      <c r="CB1540"/>
      <c r="CC1540"/>
      <c r="CD1540">
        <v>0</v>
      </c>
      <c r="CE1540"/>
      <c r="CF1540">
        <v>0</v>
      </c>
    </row>
    <row r="1541" spans="1:85" hidden="1" x14ac:dyDescent="0.35">
      <c r="A1541" t="s">
        <v>1693</v>
      </c>
      <c r="B1541" t="s">
        <v>4495</v>
      </c>
      <c r="C1541">
        <v>2282.0140000000001</v>
      </c>
      <c r="D1541">
        <v>30.337</v>
      </c>
      <c r="E1541">
        <v>341.72399999999999</v>
      </c>
      <c r="F1541">
        <v>269.22699999999998</v>
      </c>
      <c r="G1541" t="s">
        <v>2884</v>
      </c>
      <c r="I1541">
        <v>113.81</v>
      </c>
      <c r="J1541">
        <v>2282.027</v>
      </c>
      <c r="K1541" s="68">
        <v>192.45</v>
      </c>
      <c r="L1541">
        <v>6</v>
      </c>
      <c r="M1541">
        <v>3</v>
      </c>
      <c r="N1541" t="s">
        <v>4495</v>
      </c>
      <c r="O1541">
        <v>1.7390000000000001</v>
      </c>
      <c r="P1541">
        <v>10</v>
      </c>
      <c r="Q1541">
        <v>30.337</v>
      </c>
      <c r="R1541">
        <v>2282.0160000000001</v>
      </c>
      <c r="S1541">
        <v>24.27</v>
      </c>
      <c r="T1541">
        <v>23.869</v>
      </c>
      <c r="U1541">
        <v>215.38200000000001</v>
      </c>
      <c r="V1541">
        <v>100</v>
      </c>
      <c r="W1541">
        <v>2.1549999999999998</v>
      </c>
      <c r="X1541">
        <v>4.1360000000000001</v>
      </c>
      <c r="Y1541">
        <v>22.43</v>
      </c>
      <c r="Z1541">
        <v>22.55</v>
      </c>
      <c r="AA1541">
        <v>0.62</v>
      </c>
      <c r="AB1541">
        <v>0</v>
      </c>
      <c r="AC1541" t="b">
        <v>1</v>
      </c>
      <c r="BM1541" t="s">
        <v>2905</v>
      </c>
      <c r="BN1541" t="s">
        <v>2887</v>
      </c>
      <c r="BO1541" t="s">
        <v>2888</v>
      </c>
      <c r="BT1541"/>
      <c r="BU1541"/>
      <c r="BX1541"/>
      <c r="BZ1541"/>
      <c r="CA1541"/>
      <c r="CB1541"/>
      <c r="CC1541"/>
      <c r="CD1541">
        <v>0</v>
      </c>
      <c r="CE1541"/>
      <c r="CF1541">
        <v>0</v>
      </c>
    </row>
    <row r="1542" spans="1:85" hidden="1" x14ac:dyDescent="0.35">
      <c r="A1542" t="s">
        <v>1694</v>
      </c>
      <c r="B1542" t="s">
        <v>4496</v>
      </c>
      <c r="C1542" s="51">
        <v>2282.2660000000001</v>
      </c>
      <c r="D1542">
        <v>20.574999999999999</v>
      </c>
      <c r="E1542" s="68">
        <v>275.92500000000001</v>
      </c>
      <c r="F1542">
        <v>8.0299999999999994</v>
      </c>
      <c r="G1542" t="s">
        <v>3339</v>
      </c>
      <c r="I1542">
        <v>201.24</v>
      </c>
      <c r="J1542">
        <v>2282.2779999999998</v>
      </c>
      <c r="K1542" s="73">
        <v>279.94</v>
      </c>
      <c r="L1542">
        <v>14</v>
      </c>
      <c r="M1542">
        <v>3</v>
      </c>
      <c r="N1542" s="51" t="s">
        <v>4496</v>
      </c>
      <c r="O1542">
        <v>1.8069999999999999</v>
      </c>
      <c r="P1542">
        <v>12.286</v>
      </c>
      <c r="Q1542">
        <v>20.574999999999999</v>
      </c>
      <c r="R1542">
        <v>2282.268</v>
      </c>
      <c r="S1542">
        <v>16.46</v>
      </c>
      <c r="T1542">
        <v>276.72800000000001</v>
      </c>
      <c r="U1542">
        <v>6.4240000000000004</v>
      </c>
      <c r="V1542">
        <v>100</v>
      </c>
      <c r="W1542">
        <v>0.80200000000000005</v>
      </c>
      <c r="X1542">
        <v>3.2759999999999998</v>
      </c>
      <c r="Y1542">
        <v>21.57</v>
      </c>
      <c r="Z1542">
        <v>22.501000000000001</v>
      </c>
      <c r="AA1542">
        <v>0.61899999999999999</v>
      </c>
      <c r="AB1542">
        <v>0</v>
      </c>
      <c r="AC1542" t="b">
        <v>1</v>
      </c>
      <c r="AI1542">
        <v>2282.2640000000001</v>
      </c>
      <c r="AJ1542">
        <v>274.84399999999999</v>
      </c>
      <c r="AK1542">
        <v>2282.2750000000001</v>
      </c>
      <c r="AL1542">
        <v>279.49799999999999</v>
      </c>
      <c r="AM1542">
        <v>9.3079999999999998</v>
      </c>
      <c r="AN1542">
        <v>23.32</v>
      </c>
      <c r="AO1542">
        <v>18.190000000000001</v>
      </c>
      <c r="AP1542">
        <v>2.8359999999999999</v>
      </c>
      <c r="AQ1542">
        <v>22.512</v>
      </c>
      <c r="AR1542">
        <v>1.228</v>
      </c>
      <c r="AS1542">
        <v>1.84</v>
      </c>
      <c r="AT1542">
        <v>4.0000000000000001E-3</v>
      </c>
      <c r="AU1542">
        <v>0.33600000000000002</v>
      </c>
      <c r="AV1542">
        <v>0.73099999999999998</v>
      </c>
      <c r="AW1542">
        <v>0</v>
      </c>
      <c r="AX1542">
        <v>1258197</v>
      </c>
      <c r="AY1542" t="b">
        <v>1</v>
      </c>
      <c r="AZ1542">
        <v>200.79300000000001</v>
      </c>
      <c r="BA1542">
        <v>2282.2660000000001</v>
      </c>
      <c r="BB1542">
        <v>20.574999999999999</v>
      </c>
      <c r="BC1542">
        <v>275.92500000000001</v>
      </c>
      <c r="BD1542">
        <v>8.0299999999999994</v>
      </c>
      <c r="BE1542">
        <v>2282.2779999999998</v>
      </c>
      <c r="BF1542">
        <v>279.94</v>
      </c>
      <c r="BG1542">
        <v>14</v>
      </c>
      <c r="BH1542">
        <v>3</v>
      </c>
      <c r="BM1542" t="s">
        <v>2905</v>
      </c>
      <c r="BN1542" t="s">
        <v>2905</v>
      </c>
      <c r="BO1542" t="s">
        <v>3255</v>
      </c>
      <c r="BQ1542" t="s">
        <v>4394</v>
      </c>
      <c r="BR1542" t="s">
        <v>4485</v>
      </c>
      <c r="BT1542" t="s">
        <v>3293</v>
      </c>
      <c r="BU1542"/>
      <c r="BV1542" t="s">
        <v>4289</v>
      </c>
      <c r="BZ1542" t="s">
        <v>4394</v>
      </c>
      <c r="CA1542"/>
      <c r="CB1542">
        <v>18.190000000000001</v>
      </c>
      <c r="CC1542">
        <v>18.190000000000001</v>
      </c>
      <c r="CD1542">
        <v>1.4999999999999999E-2</v>
      </c>
      <c r="CE1542">
        <v>1.9E-2</v>
      </c>
      <c r="CF1542">
        <v>0.92200000000000004</v>
      </c>
      <c r="CG1542" t="b">
        <f t="shared" ref="CG1542:CG1543" si="29">IF(CE1542*100&lt;CC1542,TRUE,FALSE)</f>
        <v>1</v>
      </c>
    </row>
    <row r="1543" spans="1:85" hidden="1" x14ac:dyDescent="0.35">
      <c r="A1543" t="s">
        <v>1695</v>
      </c>
      <c r="B1543" t="s">
        <v>4497</v>
      </c>
      <c r="C1543">
        <v>2286.8910000000001</v>
      </c>
      <c r="D1543">
        <v>88.323999999999998</v>
      </c>
      <c r="E1543" s="68">
        <v>324.26499999999999</v>
      </c>
      <c r="F1543">
        <v>22.800999999999998</v>
      </c>
      <c r="G1543" t="s">
        <v>3502</v>
      </c>
      <c r="I1543">
        <v>255</v>
      </c>
      <c r="J1543">
        <v>2286.933</v>
      </c>
      <c r="K1543" s="73">
        <v>334.50099999999998</v>
      </c>
      <c r="L1543">
        <v>0.58099999999999996</v>
      </c>
      <c r="M1543">
        <v>0</v>
      </c>
      <c r="N1543" t="s">
        <v>4497</v>
      </c>
      <c r="P1543">
        <v>0</v>
      </c>
      <c r="Q1543">
        <v>0</v>
      </c>
      <c r="R1543">
        <v>2286.933</v>
      </c>
      <c r="S1543">
        <v>0</v>
      </c>
      <c r="T1543">
        <v>334.50099999999998</v>
      </c>
      <c r="U1543">
        <v>0</v>
      </c>
      <c r="V1543">
        <v>0</v>
      </c>
      <c r="W1543">
        <v>0</v>
      </c>
      <c r="X1543">
        <v>0</v>
      </c>
      <c r="Y1543">
        <v>0</v>
      </c>
      <c r="Z1543">
        <v>0</v>
      </c>
      <c r="AA1543">
        <v>0</v>
      </c>
      <c r="AB1543">
        <v>0</v>
      </c>
      <c r="AC1543" t="b">
        <v>1</v>
      </c>
      <c r="AE1543">
        <v>0</v>
      </c>
      <c r="AF1543">
        <v>0</v>
      </c>
      <c r="AG1543">
        <v>0</v>
      </c>
      <c r="AH1543">
        <v>0</v>
      </c>
      <c r="AI1543">
        <v>0</v>
      </c>
      <c r="AJ1543">
        <v>0</v>
      </c>
      <c r="AK1543">
        <v>0</v>
      </c>
      <c r="AL1543">
        <v>0</v>
      </c>
      <c r="AM1543">
        <v>0</v>
      </c>
      <c r="AN1543">
        <v>0</v>
      </c>
      <c r="AO1543">
        <v>0</v>
      </c>
      <c r="AP1543">
        <v>0</v>
      </c>
      <c r="AQ1543">
        <v>0</v>
      </c>
      <c r="AR1543">
        <v>0</v>
      </c>
      <c r="AS1543">
        <v>0</v>
      </c>
      <c r="AT1543">
        <v>0</v>
      </c>
      <c r="AU1543">
        <v>0</v>
      </c>
      <c r="AV1543">
        <v>0</v>
      </c>
      <c r="AW1543">
        <v>0</v>
      </c>
      <c r="AX1543">
        <v>0</v>
      </c>
      <c r="AY1543" t="b">
        <v>0</v>
      </c>
      <c r="AZ1543">
        <v>0</v>
      </c>
      <c r="BA1543">
        <v>2286.9009999999998</v>
      </c>
      <c r="BB1543">
        <v>83.962000000000003</v>
      </c>
      <c r="BC1543">
        <v>324.26499999999999</v>
      </c>
      <c r="BD1543">
        <v>24.428999999999998</v>
      </c>
      <c r="BE1543">
        <v>2286.933</v>
      </c>
      <c r="BF1543">
        <v>334.50099999999998</v>
      </c>
      <c r="BG1543">
        <v>0.58099999999999996</v>
      </c>
      <c r="BH1543">
        <v>0</v>
      </c>
      <c r="BI1543">
        <v>0</v>
      </c>
      <c r="BJ1543">
        <v>0</v>
      </c>
      <c r="BK1543">
        <v>0</v>
      </c>
      <c r="BM1543" t="s">
        <v>144</v>
      </c>
      <c r="BN1543" t="e">
        <v>#NAME?</v>
      </c>
      <c r="BO1543" t="s">
        <v>3700</v>
      </c>
      <c r="BT1543"/>
      <c r="BU1543"/>
      <c r="BX1543" t="s">
        <v>3701</v>
      </c>
      <c r="BY1543" t="s">
        <v>2903</v>
      </c>
      <c r="BZ1543"/>
      <c r="CA1543"/>
      <c r="CB1543"/>
      <c r="CC1543"/>
      <c r="CD1543">
        <v>0</v>
      </c>
      <c r="CE1543"/>
      <c r="CF1543">
        <v>0</v>
      </c>
      <c r="CG1543" t="b">
        <f t="shared" si="29"/>
        <v>0</v>
      </c>
    </row>
    <row r="1544" spans="1:85" hidden="1" x14ac:dyDescent="0.35">
      <c r="A1544" t="s">
        <v>1696</v>
      </c>
      <c r="B1544" t="s">
        <v>4498</v>
      </c>
      <c r="C1544">
        <v>2291.576</v>
      </c>
      <c r="D1544">
        <v>11.909000000000001</v>
      </c>
      <c r="E1544">
        <v>16.486999999999998</v>
      </c>
      <c r="F1544">
        <v>6.327</v>
      </c>
      <c r="G1544" t="s">
        <v>2884</v>
      </c>
      <c r="I1544">
        <v>298.76</v>
      </c>
      <c r="J1544">
        <v>2291.5819999999999</v>
      </c>
      <c r="K1544" s="68">
        <v>19.649999999999999</v>
      </c>
      <c r="L1544">
        <v>7</v>
      </c>
      <c r="M1544">
        <v>3</v>
      </c>
      <c r="N1544" t="s">
        <v>4498</v>
      </c>
      <c r="O1544">
        <v>1.859</v>
      </c>
      <c r="P1544">
        <v>10</v>
      </c>
      <c r="Q1544">
        <v>11.909000000000001</v>
      </c>
      <c r="R1544">
        <v>2291.5770000000002</v>
      </c>
      <c r="S1544">
        <v>9.5269999999999992</v>
      </c>
      <c r="T1544">
        <v>17.119</v>
      </c>
      <c r="U1544">
        <v>5.0609999999999999</v>
      </c>
      <c r="V1544">
        <v>100</v>
      </c>
      <c r="W1544">
        <v>0.83499999999999996</v>
      </c>
      <c r="X1544">
        <v>1.274</v>
      </c>
      <c r="Y1544">
        <v>22.21</v>
      </c>
      <c r="Z1544">
        <v>22.34</v>
      </c>
      <c r="AA1544">
        <v>0.61499999999999999</v>
      </c>
      <c r="AB1544">
        <v>0</v>
      </c>
      <c r="AC1544" t="b">
        <v>1</v>
      </c>
      <c r="BM1544" t="s">
        <v>2887</v>
      </c>
      <c r="BN1544" t="s">
        <v>2887</v>
      </c>
      <c r="BO1544" t="s">
        <v>2888</v>
      </c>
      <c r="BT1544"/>
      <c r="BU1544"/>
      <c r="BX1544"/>
      <c r="BZ1544"/>
      <c r="CA1544"/>
      <c r="CB1544"/>
      <c r="CC1544"/>
      <c r="CD1544">
        <v>0</v>
      </c>
      <c r="CE1544"/>
      <c r="CF1544">
        <v>0</v>
      </c>
    </row>
    <row r="1545" spans="1:85" hidden="1" x14ac:dyDescent="0.35">
      <c r="A1545" t="s">
        <v>1697</v>
      </c>
      <c r="B1545" t="s">
        <v>4499</v>
      </c>
      <c r="C1545">
        <v>2299.4960000000001</v>
      </c>
      <c r="D1545">
        <v>8</v>
      </c>
      <c r="E1545">
        <v>65.201999999999998</v>
      </c>
      <c r="F1545">
        <v>6.2949999999999999</v>
      </c>
      <c r="G1545" t="s">
        <v>2884</v>
      </c>
      <c r="I1545">
        <v>346.19</v>
      </c>
      <c r="J1545">
        <v>2299.4969999999998</v>
      </c>
      <c r="K1545" s="68">
        <v>68.349999999999994</v>
      </c>
      <c r="L1545">
        <v>7</v>
      </c>
      <c r="M1545">
        <v>3</v>
      </c>
      <c r="N1545" t="s">
        <v>4499</v>
      </c>
      <c r="O1545">
        <v>1.873</v>
      </c>
      <c r="P1545">
        <v>10</v>
      </c>
      <c r="Q1545">
        <v>8</v>
      </c>
      <c r="R1545">
        <v>2299.4960000000001</v>
      </c>
      <c r="S1545">
        <v>6</v>
      </c>
      <c r="T1545">
        <v>65.831999999999994</v>
      </c>
      <c r="U1545">
        <v>5.0359999999999996</v>
      </c>
      <c r="V1545">
        <v>100</v>
      </c>
      <c r="W1545">
        <v>0.83899999999999997</v>
      </c>
      <c r="X1545">
        <v>1.2350000000000001</v>
      </c>
      <c r="Y1545">
        <v>21.63</v>
      </c>
      <c r="Z1545">
        <v>22.07</v>
      </c>
      <c r="AA1545">
        <v>0.61</v>
      </c>
      <c r="AB1545">
        <v>0</v>
      </c>
      <c r="AC1545" t="b">
        <v>1</v>
      </c>
      <c r="BM1545" t="s">
        <v>3712</v>
      </c>
      <c r="BN1545" t="s">
        <v>3712</v>
      </c>
      <c r="BO1545" t="s">
        <v>3359</v>
      </c>
      <c r="BT1545"/>
      <c r="BU1545"/>
      <c r="BX1545"/>
      <c r="BZ1545"/>
      <c r="CA1545"/>
      <c r="CB1545"/>
      <c r="CC1545"/>
      <c r="CD1545">
        <v>0</v>
      </c>
      <c r="CE1545"/>
      <c r="CF1545">
        <v>0</v>
      </c>
    </row>
    <row r="1546" spans="1:85" hidden="1" x14ac:dyDescent="0.35">
      <c r="A1546" t="s">
        <v>1698</v>
      </c>
      <c r="B1546" t="s">
        <v>4500</v>
      </c>
      <c r="C1546" s="51">
        <v>2300.9380000000001</v>
      </c>
      <c r="D1546">
        <v>25.472000000000001</v>
      </c>
      <c r="E1546" s="68">
        <v>151.19900000000001</v>
      </c>
      <c r="F1546">
        <v>7.6559999999999997</v>
      </c>
      <c r="G1546" t="s">
        <v>3290</v>
      </c>
      <c r="I1546">
        <v>73.81</v>
      </c>
      <c r="J1546">
        <v>2300.9520000000002</v>
      </c>
      <c r="K1546" s="73">
        <v>155.62</v>
      </c>
      <c r="L1546">
        <v>5</v>
      </c>
      <c r="M1546">
        <v>1</v>
      </c>
      <c r="N1546" s="51" t="s">
        <v>4500</v>
      </c>
      <c r="O1546">
        <v>1.756</v>
      </c>
      <c r="P1546">
        <v>10</v>
      </c>
      <c r="Q1546">
        <v>25.472000000000001</v>
      </c>
      <c r="R1546">
        <v>2300.9409999999998</v>
      </c>
      <c r="S1546">
        <v>20.378</v>
      </c>
      <c r="T1546">
        <v>152.084</v>
      </c>
      <c r="U1546">
        <v>6.125</v>
      </c>
      <c r="V1546">
        <v>100</v>
      </c>
      <c r="W1546">
        <v>0.92</v>
      </c>
      <c r="X1546">
        <v>1.2030000000000001</v>
      </c>
      <c r="Y1546">
        <v>22.13</v>
      </c>
      <c r="Z1546">
        <v>22.16</v>
      </c>
      <c r="AA1546">
        <v>0.61199999999999999</v>
      </c>
      <c r="AB1546">
        <v>0</v>
      </c>
      <c r="AC1546" t="b">
        <v>1</v>
      </c>
      <c r="AI1546">
        <v>2300.9369999999999</v>
      </c>
      <c r="AJ1546">
        <v>153.07900000000001</v>
      </c>
      <c r="AK1546">
        <v>2300.9490000000001</v>
      </c>
      <c r="AL1546">
        <v>154.90100000000001</v>
      </c>
      <c r="AM1546">
        <v>3.6429999999999998</v>
      </c>
      <c r="AN1546">
        <v>22.77</v>
      </c>
      <c r="AO1546">
        <v>15.39</v>
      </c>
      <c r="AP1546">
        <v>1.139</v>
      </c>
      <c r="AQ1546">
        <v>22.135000000000002</v>
      </c>
      <c r="AR1546">
        <v>0.82299999999999995</v>
      </c>
      <c r="AS1546">
        <v>2.4700000000000002</v>
      </c>
      <c r="AT1546">
        <v>1E-3</v>
      </c>
      <c r="AU1546">
        <v>0.31900000000000001</v>
      </c>
      <c r="AV1546">
        <v>0.28299999999999997</v>
      </c>
      <c r="AW1546">
        <v>0</v>
      </c>
      <c r="AX1546">
        <v>1261570</v>
      </c>
      <c r="AY1546" t="b">
        <v>1</v>
      </c>
      <c r="AZ1546">
        <v>73.091999999999999</v>
      </c>
      <c r="BA1546">
        <v>2300.9380000000001</v>
      </c>
      <c r="BB1546">
        <v>25.472000000000001</v>
      </c>
      <c r="BC1546">
        <v>151.19900000000001</v>
      </c>
      <c r="BD1546">
        <v>7.6559999999999997</v>
      </c>
      <c r="BE1546">
        <v>2300.9520000000002</v>
      </c>
      <c r="BF1546">
        <v>155.62</v>
      </c>
      <c r="BG1546">
        <v>6</v>
      </c>
      <c r="BH1546">
        <v>3</v>
      </c>
      <c r="BI1546">
        <v>20.378</v>
      </c>
      <c r="BJ1546">
        <v>6.125</v>
      </c>
      <c r="BK1546">
        <v>1.2589999999999999</v>
      </c>
      <c r="BM1546" t="s">
        <v>2905</v>
      </c>
      <c r="BN1546" t="s">
        <v>2905</v>
      </c>
      <c r="BO1546" t="s">
        <v>3217</v>
      </c>
      <c r="BQ1546">
        <v>1</v>
      </c>
      <c r="BT1546" s="51" t="s">
        <v>3293</v>
      </c>
      <c r="BV1546" t="s">
        <v>3684</v>
      </c>
      <c r="CB1546" s="51">
        <v>15.39</v>
      </c>
      <c r="CC1546" s="51">
        <v>15.39</v>
      </c>
      <c r="CD1546" s="51">
        <v>7.0000000000000001E-3</v>
      </c>
      <c r="CE1546" s="51">
        <v>2.1999999999999999E-2</v>
      </c>
      <c r="CF1546" s="51">
        <v>0.76200000000000001</v>
      </c>
      <c r="CG1546" t="b">
        <f t="shared" ref="CG1546:CG1547" si="30">IF(CE1546*100&lt;CC1546,TRUE,FALSE)</f>
        <v>1</v>
      </c>
    </row>
    <row r="1547" spans="1:85" hidden="1" x14ac:dyDescent="0.35">
      <c r="A1547" t="s">
        <v>1699</v>
      </c>
      <c r="B1547" t="s">
        <v>4501</v>
      </c>
      <c r="C1547" s="51">
        <v>2302.7620000000002</v>
      </c>
      <c r="D1547">
        <v>11.548</v>
      </c>
      <c r="E1547" s="68">
        <v>151.577</v>
      </c>
      <c r="F1547">
        <v>19.422999999999998</v>
      </c>
      <c r="G1547" t="s">
        <v>3339</v>
      </c>
      <c r="I1547">
        <v>79.522999999999996</v>
      </c>
      <c r="J1547">
        <v>2302.768</v>
      </c>
      <c r="K1547" s="73">
        <v>161.01499999999999</v>
      </c>
      <c r="L1547">
        <v>5</v>
      </c>
      <c r="M1547">
        <v>1</v>
      </c>
      <c r="N1547" s="51" t="s">
        <v>4501</v>
      </c>
      <c r="R1547">
        <v>2302.7640000000001</v>
      </c>
      <c r="S1547">
        <v>9.2379999999999995</v>
      </c>
      <c r="T1547">
        <v>153.465</v>
      </c>
      <c r="U1547">
        <v>15.538</v>
      </c>
      <c r="V1547">
        <v>100</v>
      </c>
      <c r="W1547">
        <v>2.8540000000000001</v>
      </c>
      <c r="X1547">
        <v>2.375</v>
      </c>
      <c r="Y1547">
        <v>0</v>
      </c>
      <c r="Z1547">
        <v>22.16</v>
      </c>
      <c r="AC1547" t="b">
        <v>1</v>
      </c>
      <c r="AI1547">
        <v>2302.7579999999998</v>
      </c>
      <c r="AJ1547">
        <v>156.44300000000001</v>
      </c>
      <c r="AK1547">
        <v>2302.7669999999998</v>
      </c>
      <c r="AL1547">
        <v>160.04599999999999</v>
      </c>
      <c r="AM1547">
        <v>7.2060000000000004</v>
      </c>
      <c r="AN1547">
        <v>16.7</v>
      </c>
      <c r="AO1547">
        <v>14.68</v>
      </c>
      <c r="AP1547">
        <v>1.7989999999999999</v>
      </c>
      <c r="AQ1547">
        <v>22.08</v>
      </c>
      <c r="AR1547">
        <v>24.210999999999999</v>
      </c>
      <c r="AS1547">
        <v>40.049999999999997</v>
      </c>
      <c r="AT1547">
        <v>0.221</v>
      </c>
      <c r="AU1547">
        <v>0.38400000000000001</v>
      </c>
      <c r="AV1547">
        <v>0.36899999999999999</v>
      </c>
      <c r="AW1547">
        <v>0</v>
      </c>
      <c r="AX1547">
        <v>1264943</v>
      </c>
      <c r="AY1547" t="b">
        <v>1</v>
      </c>
      <c r="AZ1547">
        <v>78.552999999999997</v>
      </c>
      <c r="BA1547">
        <v>2302.7620000000002</v>
      </c>
      <c r="BB1547">
        <v>11.548</v>
      </c>
      <c r="BC1547">
        <v>147.95500000000001</v>
      </c>
      <c r="BD1547">
        <v>26.12</v>
      </c>
      <c r="BE1547">
        <v>2302.768</v>
      </c>
      <c r="BF1547">
        <v>161.01499999999999</v>
      </c>
      <c r="BG1547">
        <v>2</v>
      </c>
      <c r="BH1547">
        <v>3</v>
      </c>
      <c r="BI1547">
        <v>9.2379999999999995</v>
      </c>
      <c r="BJ1547">
        <v>20.896000000000001</v>
      </c>
      <c r="BK1547">
        <v>1</v>
      </c>
      <c r="BM1547" t="s">
        <v>144</v>
      </c>
      <c r="BN1547" t="s">
        <v>144</v>
      </c>
      <c r="BO1547" t="s">
        <v>4502</v>
      </c>
      <c r="BQ1547">
        <v>1</v>
      </c>
      <c r="BT1547" t="s">
        <v>3293</v>
      </c>
      <c r="BU1547"/>
      <c r="BV1547" t="s">
        <v>3294</v>
      </c>
      <c r="BZ1547"/>
      <c r="CA1547"/>
      <c r="CB1547">
        <v>14.68</v>
      </c>
      <c r="CC1547">
        <v>14.68</v>
      </c>
      <c r="CD1547">
        <v>6.0000000000000001E-3</v>
      </c>
      <c r="CE1547">
        <v>1.7999999999999999E-2</v>
      </c>
      <c r="CF1547">
        <v>0.94399999999999995</v>
      </c>
      <c r="CG1547" t="b">
        <f t="shared" si="30"/>
        <v>1</v>
      </c>
    </row>
    <row r="1548" spans="1:85" hidden="1" x14ac:dyDescent="0.35">
      <c r="A1548" t="s">
        <v>1700</v>
      </c>
      <c r="B1548" t="s">
        <v>4503</v>
      </c>
      <c r="C1548">
        <v>2302.759</v>
      </c>
      <c r="D1548">
        <v>28.966999999999999</v>
      </c>
      <c r="E1548">
        <v>197.43299999999999</v>
      </c>
      <c r="F1548">
        <v>6.2949999999999999</v>
      </c>
      <c r="G1548" t="s">
        <v>2884</v>
      </c>
      <c r="I1548">
        <v>116.29</v>
      </c>
      <c r="J1548">
        <v>2302.7759999999998</v>
      </c>
      <c r="K1548" s="68">
        <v>197.78</v>
      </c>
      <c r="L1548">
        <v>6</v>
      </c>
      <c r="M1548">
        <v>1</v>
      </c>
      <c r="N1548" t="s">
        <v>4503</v>
      </c>
      <c r="O1548">
        <v>1.806</v>
      </c>
      <c r="P1548">
        <v>10</v>
      </c>
      <c r="Q1548">
        <v>28.966999999999999</v>
      </c>
      <c r="R1548">
        <v>2302.7629999999999</v>
      </c>
      <c r="S1548">
        <v>23.173999999999999</v>
      </c>
      <c r="T1548">
        <v>197.50299999999999</v>
      </c>
      <c r="U1548">
        <v>5.0359999999999996</v>
      </c>
      <c r="V1548">
        <v>100</v>
      </c>
      <c r="W1548">
        <v>0.75800000000000001</v>
      </c>
      <c r="X1548">
        <v>1.29</v>
      </c>
      <c r="Y1548">
        <v>23.14</v>
      </c>
      <c r="Z1548">
        <v>22.16</v>
      </c>
      <c r="AA1548">
        <v>0.61199999999999999</v>
      </c>
      <c r="AB1548">
        <v>0</v>
      </c>
      <c r="AC1548" t="b">
        <v>1</v>
      </c>
      <c r="BA1548">
        <v>2302.759</v>
      </c>
      <c r="BB1548">
        <v>28.966999999999999</v>
      </c>
      <c r="BC1548">
        <v>197.43299999999999</v>
      </c>
      <c r="BD1548">
        <v>6.2949999999999999</v>
      </c>
      <c r="BE1548">
        <v>2302.7759999999998</v>
      </c>
      <c r="BF1548">
        <v>197.78</v>
      </c>
      <c r="BG1548">
        <v>8</v>
      </c>
      <c r="BH1548">
        <v>3</v>
      </c>
      <c r="BM1548" t="s">
        <v>144</v>
      </c>
      <c r="BN1548" t="s">
        <v>144</v>
      </c>
      <c r="BO1548" t="s">
        <v>4439</v>
      </c>
      <c r="BT1548"/>
      <c r="BU1548"/>
      <c r="BV1548" t="s">
        <v>4504</v>
      </c>
      <c r="BX1548" t="s">
        <v>4505</v>
      </c>
      <c r="BZ1548"/>
      <c r="CA1548"/>
      <c r="CB1548"/>
      <c r="CC1548"/>
      <c r="CD1548">
        <v>0</v>
      </c>
      <c r="CE1548"/>
      <c r="CF1548">
        <v>0</v>
      </c>
    </row>
    <row r="1549" spans="1:85" hidden="1" x14ac:dyDescent="0.35">
      <c r="A1549" t="s">
        <v>1701</v>
      </c>
      <c r="B1549" t="s">
        <v>4506</v>
      </c>
      <c r="C1549" s="51">
        <v>2302.7739999999999</v>
      </c>
      <c r="D1549">
        <v>14.212999999999999</v>
      </c>
      <c r="E1549" s="68">
        <v>7.9779999999999998</v>
      </c>
      <c r="F1549">
        <v>18.901</v>
      </c>
      <c r="G1549" t="s">
        <v>3339</v>
      </c>
      <c r="I1549">
        <v>302.55900000000003</v>
      </c>
      <c r="J1549">
        <v>2302.7809999999999</v>
      </c>
      <c r="K1549" s="73">
        <v>24.052</v>
      </c>
      <c r="L1549">
        <v>4</v>
      </c>
      <c r="M1549">
        <v>1</v>
      </c>
      <c r="N1549" s="51" t="s">
        <v>4506</v>
      </c>
      <c r="R1549">
        <v>2302.7750000000001</v>
      </c>
      <c r="S1549">
        <v>11.37</v>
      </c>
      <c r="T1549">
        <v>11.193</v>
      </c>
      <c r="U1549">
        <v>15.121</v>
      </c>
      <c r="V1549">
        <v>100</v>
      </c>
      <c r="W1549">
        <v>2.5739999999999998</v>
      </c>
      <c r="X1549">
        <v>2.262</v>
      </c>
      <c r="Y1549">
        <v>0</v>
      </c>
      <c r="Z1549">
        <v>22.16</v>
      </c>
      <c r="AC1549" t="b">
        <v>1</v>
      </c>
      <c r="AI1549">
        <v>2302.7730000000001</v>
      </c>
      <c r="AJ1549">
        <v>19.23</v>
      </c>
      <c r="AK1549">
        <v>2302.7820000000002</v>
      </c>
      <c r="AL1549">
        <v>23.103000000000002</v>
      </c>
      <c r="AM1549">
        <v>7.7469999999999999</v>
      </c>
      <c r="AN1549">
        <v>18.48</v>
      </c>
      <c r="AO1549">
        <v>15.07</v>
      </c>
      <c r="AP1549">
        <v>1.851</v>
      </c>
      <c r="AQ1549">
        <v>22.018000000000001</v>
      </c>
      <c r="AR1549">
        <v>35.698</v>
      </c>
      <c r="AS1549">
        <v>9.6349999999999998</v>
      </c>
      <c r="AT1549">
        <v>0.34</v>
      </c>
      <c r="AU1549">
        <v>0.34699999999999998</v>
      </c>
      <c r="AV1549">
        <v>0.27900000000000003</v>
      </c>
      <c r="AW1549">
        <v>0</v>
      </c>
      <c r="AX1549">
        <v>1268316</v>
      </c>
      <c r="AY1549" t="b">
        <v>1</v>
      </c>
      <c r="AZ1549">
        <v>301.61</v>
      </c>
      <c r="BA1549">
        <v>2302.7739999999999</v>
      </c>
      <c r="BB1549">
        <v>14.212999999999999</v>
      </c>
      <c r="BC1549">
        <v>7.9779999999999998</v>
      </c>
      <c r="BD1549">
        <v>32.148000000000003</v>
      </c>
      <c r="BE1549">
        <v>2302.7809999999999</v>
      </c>
      <c r="BF1549">
        <v>24.052</v>
      </c>
      <c r="BG1549">
        <v>1</v>
      </c>
      <c r="BH1549">
        <v>3</v>
      </c>
      <c r="BI1549">
        <v>11.37</v>
      </c>
      <c r="BJ1549">
        <v>25.718</v>
      </c>
      <c r="BK1549">
        <v>1</v>
      </c>
      <c r="BM1549" t="s">
        <v>144</v>
      </c>
      <c r="BN1549" t="s">
        <v>144</v>
      </c>
      <c r="BO1549" t="s">
        <v>4502</v>
      </c>
      <c r="BQ1549">
        <v>1</v>
      </c>
      <c r="BT1549" t="s">
        <v>3293</v>
      </c>
      <c r="BU1549"/>
      <c r="BV1549" t="s">
        <v>3294</v>
      </c>
      <c r="BZ1549"/>
      <c r="CA1549"/>
      <c r="CB1549">
        <v>15.07</v>
      </c>
      <c r="CC1549">
        <v>15.07</v>
      </c>
      <c r="CD1549">
        <v>3.0000000000000001E-3</v>
      </c>
      <c r="CE1549">
        <v>1.0999999999999999E-2</v>
      </c>
      <c r="CF1549">
        <v>0.94899999999999995</v>
      </c>
      <c r="CG1549" t="b">
        <f>IF(CE1549*100&lt;CC1549,TRUE,FALSE)</f>
        <v>1</v>
      </c>
    </row>
    <row r="1550" spans="1:85" hidden="1" x14ac:dyDescent="0.35">
      <c r="A1550" t="s">
        <v>1702</v>
      </c>
      <c r="B1550" t="s">
        <v>4507</v>
      </c>
      <c r="C1550">
        <v>2302.7860000000001</v>
      </c>
      <c r="D1550">
        <v>25.321000000000002</v>
      </c>
      <c r="E1550">
        <v>321.8</v>
      </c>
      <c r="F1550">
        <v>6.2949999999999999</v>
      </c>
      <c r="G1550" t="s">
        <v>2884</v>
      </c>
      <c r="I1550">
        <v>246.19</v>
      </c>
      <c r="J1550">
        <v>2302.7979999999998</v>
      </c>
      <c r="K1550" s="68">
        <v>327.68</v>
      </c>
      <c r="L1550">
        <v>8</v>
      </c>
      <c r="M1550">
        <v>0</v>
      </c>
      <c r="N1550" t="s">
        <v>4507</v>
      </c>
      <c r="O1550">
        <v>1.7969999999999999</v>
      </c>
      <c r="P1550">
        <v>10</v>
      </c>
      <c r="Q1550">
        <v>25.321000000000002</v>
      </c>
      <c r="R1550">
        <v>2302.788</v>
      </c>
      <c r="S1550">
        <v>20.257000000000001</v>
      </c>
      <c r="T1550">
        <v>322.976</v>
      </c>
      <c r="U1550">
        <v>5.0359999999999996</v>
      </c>
      <c r="V1550">
        <v>100</v>
      </c>
      <c r="W1550">
        <v>0.57199999999999995</v>
      </c>
      <c r="X1550">
        <v>1.494</v>
      </c>
      <c r="Y1550">
        <v>21.84</v>
      </c>
      <c r="Z1550">
        <v>22.16</v>
      </c>
      <c r="AA1550">
        <v>0.61199999999999999</v>
      </c>
      <c r="AB1550">
        <v>0</v>
      </c>
      <c r="AC1550" t="b">
        <v>1</v>
      </c>
      <c r="BA1550">
        <v>2302.7860000000001</v>
      </c>
      <c r="BB1550">
        <v>25.321000000000002</v>
      </c>
      <c r="BC1550">
        <v>321.8</v>
      </c>
      <c r="BD1550">
        <v>6.2949999999999999</v>
      </c>
      <c r="BE1550">
        <v>2302.7979999999998</v>
      </c>
      <c r="BF1550">
        <v>327.68</v>
      </c>
      <c r="BG1550">
        <v>8</v>
      </c>
      <c r="BH1550">
        <v>3</v>
      </c>
      <c r="BM1550" t="e">
        <v>#NAME?</v>
      </c>
      <c r="BN1550" t="s">
        <v>3712</v>
      </c>
      <c r="BO1550" t="s">
        <v>3255</v>
      </c>
      <c r="BT1550"/>
      <c r="BU1550"/>
      <c r="BV1550" t="s">
        <v>4504</v>
      </c>
      <c r="BX1550"/>
      <c r="BZ1550"/>
      <c r="CA1550"/>
      <c r="CB1550"/>
      <c r="CC1550"/>
      <c r="CD1550">
        <v>0</v>
      </c>
      <c r="CE1550"/>
      <c r="CF1550">
        <v>0</v>
      </c>
    </row>
    <row r="1551" spans="1:85" hidden="1" x14ac:dyDescent="0.35">
      <c r="A1551" t="s">
        <v>1703</v>
      </c>
      <c r="B1551" t="s">
        <v>4508</v>
      </c>
      <c r="C1551">
        <v>2318.6770000000001</v>
      </c>
      <c r="D1551">
        <v>10.451000000000001</v>
      </c>
      <c r="E1551">
        <v>200.78899999999999</v>
      </c>
      <c r="F1551">
        <v>8.6140000000000008</v>
      </c>
      <c r="G1551" t="s">
        <v>2884</v>
      </c>
      <c r="I1551">
        <v>123.71</v>
      </c>
      <c r="J1551">
        <v>2318.683</v>
      </c>
      <c r="K1551" s="68">
        <v>208.4</v>
      </c>
      <c r="L1551">
        <v>6</v>
      </c>
      <c r="M1551">
        <v>3</v>
      </c>
      <c r="N1551" t="s">
        <v>4508</v>
      </c>
      <c r="O1551">
        <v>1.78</v>
      </c>
      <c r="P1551">
        <v>10</v>
      </c>
      <c r="Q1551">
        <v>10.451000000000001</v>
      </c>
      <c r="R1551">
        <v>2318.6779999999999</v>
      </c>
      <c r="S1551">
        <v>8.3610000000000007</v>
      </c>
      <c r="T1551">
        <v>202.31100000000001</v>
      </c>
      <c r="U1551">
        <v>6.891</v>
      </c>
      <c r="V1551">
        <v>100</v>
      </c>
      <c r="W1551">
        <v>1.0349999999999999</v>
      </c>
      <c r="X1551">
        <v>1.321</v>
      </c>
      <c r="Y1551">
        <v>23.27</v>
      </c>
      <c r="Z1551">
        <v>22.44</v>
      </c>
      <c r="AA1551">
        <v>0.60799999999999998</v>
      </c>
      <c r="AB1551">
        <v>0</v>
      </c>
      <c r="AC1551" t="b">
        <v>1</v>
      </c>
      <c r="BM1551" t="s">
        <v>2887</v>
      </c>
      <c r="BN1551" t="s">
        <v>2887</v>
      </c>
      <c r="BO1551" t="s">
        <v>2888</v>
      </c>
      <c r="BT1551"/>
      <c r="BU1551"/>
      <c r="BX1551"/>
      <c r="BZ1551"/>
      <c r="CA1551"/>
      <c r="CB1551"/>
      <c r="CC1551"/>
      <c r="CD1551">
        <v>0</v>
      </c>
      <c r="CE1551"/>
      <c r="CF1551">
        <v>0</v>
      </c>
    </row>
    <row r="1552" spans="1:85" hidden="1" x14ac:dyDescent="0.35">
      <c r="A1552" t="s">
        <v>1704</v>
      </c>
      <c r="B1552" t="s">
        <v>4509</v>
      </c>
      <c r="C1552">
        <v>2327.6729999999998</v>
      </c>
      <c r="D1552">
        <v>15.026999999999999</v>
      </c>
      <c r="E1552">
        <v>32.921999999999997</v>
      </c>
      <c r="F1552">
        <v>18.509</v>
      </c>
      <c r="G1552" t="s">
        <v>2884</v>
      </c>
      <c r="I1552">
        <v>318.76</v>
      </c>
      <c r="J1552">
        <v>2327.683</v>
      </c>
      <c r="K1552" s="68">
        <v>44.46</v>
      </c>
      <c r="L1552">
        <v>5</v>
      </c>
      <c r="M1552">
        <v>3</v>
      </c>
      <c r="N1552" t="s">
        <v>4509</v>
      </c>
      <c r="O1552">
        <v>1.845</v>
      </c>
      <c r="P1552">
        <v>10</v>
      </c>
      <c r="Q1552">
        <v>15.026999999999999</v>
      </c>
      <c r="R1552">
        <v>2327.6750000000002</v>
      </c>
      <c r="S1552">
        <v>12.022</v>
      </c>
      <c r="T1552">
        <v>35.228999999999999</v>
      </c>
      <c r="U1552">
        <v>14.807</v>
      </c>
      <c r="V1552">
        <v>100</v>
      </c>
      <c r="W1552">
        <v>2.0539999999999998</v>
      </c>
      <c r="X1552">
        <v>2.5449999999999999</v>
      </c>
      <c r="Y1552">
        <v>22.6</v>
      </c>
      <c r="Z1552">
        <v>22.445</v>
      </c>
      <c r="AA1552">
        <v>0.61799999999999999</v>
      </c>
      <c r="AB1552">
        <v>0</v>
      </c>
      <c r="AC1552" t="b">
        <v>1</v>
      </c>
      <c r="BM1552" t="s">
        <v>2887</v>
      </c>
      <c r="BN1552" t="s">
        <v>2887</v>
      </c>
      <c r="BO1552" t="s">
        <v>2888</v>
      </c>
      <c r="BT1552"/>
      <c r="BU1552"/>
      <c r="BX1552"/>
      <c r="BZ1552"/>
      <c r="CA1552"/>
      <c r="CB1552"/>
      <c r="CC1552"/>
      <c r="CD1552">
        <v>0</v>
      </c>
      <c r="CE1552"/>
      <c r="CF1552">
        <v>0</v>
      </c>
    </row>
    <row r="1553" spans="1:85" hidden="1" x14ac:dyDescent="0.35">
      <c r="A1553" t="s">
        <v>1705</v>
      </c>
      <c r="B1553" t="s">
        <v>4510</v>
      </c>
      <c r="C1553">
        <v>2327.6669999999999</v>
      </c>
      <c r="D1553">
        <v>88.587999999999994</v>
      </c>
      <c r="E1553">
        <v>140.51400000000001</v>
      </c>
      <c r="F1553">
        <v>149.18199999999999</v>
      </c>
      <c r="G1553" t="s">
        <v>2884</v>
      </c>
      <c r="I1553">
        <v>135</v>
      </c>
      <c r="J1553">
        <v>2327.6869999999999</v>
      </c>
      <c r="K1553" s="68">
        <v>220.696</v>
      </c>
      <c r="L1553">
        <v>0.73699999999999999</v>
      </c>
      <c r="M1553">
        <v>1</v>
      </c>
      <c r="N1553" t="s">
        <v>4510</v>
      </c>
      <c r="O1553">
        <v>1.7969999999999999</v>
      </c>
      <c r="P1553">
        <v>0</v>
      </c>
      <c r="Q1553">
        <v>0</v>
      </c>
      <c r="R1553">
        <v>2327.6869999999999</v>
      </c>
      <c r="S1553">
        <v>0</v>
      </c>
      <c r="T1553">
        <v>220.696</v>
      </c>
      <c r="U1553">
        <v>0</v>
      </c>
      <c r="V1553">
        <v>0</v>
      </c>
      <c r="W1553">
        <v>0</v>
      </c>
      <c r="X1553">
        <v>0</v>
      </c>
      <c r="Y1553">
        <v>0</v>
      </c>
      <c r="Z1553">
        <v>0</v>
      </c>
      <c r="AA1553">
        <v>0</v>
      </c>
      <c r="AB1553">
        <v>0</v>
      </c>
      <c r="AC1553" t="b">
        <v>1</v>
      </c>
      <c r="AE1553">
        <v>0</v>
      </c>
      <c r="AF1553">
        <v>0</v>
      </c>
      <c r="AG1553">
        <v>0</v>
      </c>
      <c r="AH1553">
        <v>0</v>
      </c>
      <c r="AI1553">
        <v>0</v>
      </c>
      <c r="AJ1553">
        <v>0</v>
      </c>
      <c r="AK1553">
        <v>0</v>
      </c>
      <c r="AL1553">
        <v>0</v>
      </c>
      <c r="AM1553">
        <v>0</v>
      </c>
      <c r="AN1553">
        <v>0</v>
      </c>
      <c r="AO1553">
        <v>0</v>
      </c>
      <c r="AP1553">
        <v>0</v>
      </c>
      <c r="AQ1553">
        <v>0</v>
      </c>
      <c r="AR1553">
        <v>0</v>
      </c>
      <c r="AS1553">
        <v>0</v>
      </c>
      <c r="AT1553">
        <v>0</v>
      </c>
      <c r="AU1553">
        <v>0</v>
      </c>
      <c r="AV1553">
        <v>0</v>
      </c>
      <c r="AW1553">
        <v>0</v>
      </c>
      <c r="AX1553">
        <v>0</v>
      </c>
      <c r="AY1553" t="b">
        <v>0</v>
      </c>
      <c r="AZ1553">
        <v>0</v>
      </c>
      <c r="BI1553">
        <v>0</v>
      </c>
      <c r="BJ1553">
        <v>0</v>
      </c>
      <c r="BK1553">
        <v>0</v>
      </c>
      <c r="BM1553" t="s">
        <v>2887</v>
      </c>
      <c r="BN1553" t="s">
        <v>2887</v>
      </c>
      <c r="BO1553" t="s">
        <v>2888</v>
      </c>
      <c r="BT1553"/>
      <c r="BU1553"/>
      <c r="BX1553"/>
      <c r="BY1553" t="s">
        <v>2903</v>
      </c>
      <c r="BZ1553"/>
      <c r="CA1553"/>
      <c r="CB1553"/>
      <c r="CC1553"/>
      <c r="CD1553">
        <v>0</v>
      </c>
      <c r="CE1553"/>
      <c r="CF1553">
        <v>0</v>
      </c>
    </row>
    <row r="1554" spans="1:85" hidden="1" x14ac:dyDescent="0.35">
      <c r="A1554" t="s">
        <v>1706</v>
      </c>
      <c r="B1554" t="s">
        <v>4511</v>
      </c>
      <c r="C1554">
        <v>2327.7170000000001</v>
      </c>
      <c r="D1554">
        <v>18.454000000000001</v>
      </c>
      <c r="E1554">
        <v>53.375999999999998</v>
      </c>
      <c r="F1554">
        <v>6.3220000000000001</v>
      </c>
      <c r="G1554" t="s">
        <v>2884</v>
      </c>
      <c r="I1554">
        <v>333.81</v>
      </c>
      <c r="J1554">
        <v>2327.7269999999999</v>
      </c>
      <c r="K1554" s="68">
        <v>59.49</v>
      </c>
      <c r="L1554">
        <v>7</v>
      </c>
      <c r="M1554">
        <v>3</v>
      </c>
      <c r="N1554" t="s">
        <v>4511</v>
      </c>
      <c r="O1554">
        <v>1.7749999999999999</v>
      </c>
      <c r="P1554">
        <v>10</v>
      </c>
      <c r="Q1554">
        <v>18.454000000000001</v>
      </c>
      <c r="R1554">
        <v>2327.7190000000001</v>
      </c>
      <c r="S1554">
        <v>14.763</v>
      </c>
      <c r="T1554">
        <v>54.598999999999997</v>
      </c>
      <c r="U1554">
        <v>5.0579999999999998</v>
      </c>
      <c r="V1554">
        <v>100</v>
      </c>
      <c r="W1554">
        <v>0.70199999999999996</v>
      </c>
      <c r="X1554">
        <v>1.323</v>
      </c>
      <c r="Y1554">
        <v>22.01</v>
      </c>
      <c r="Z1554">
        <v>22.445</v>
      </c>
      <c r="AA1554">
        <v>0.61799999999999999</v>
      </c>
      <c r="AB1554">
        <v>0</v>
      </c>
      <c r="AC1554" t="b">
        <v>1</v>
      </c>
      <c r="BM1554" t="s">
        <v>3348</v>
      </c>
      <c r="BN1554" t="s">
        <v>3288</v>
      </c>
      <c r="BO1554" t="s">
        <v>2888</v>
      </c>
      <c r="BT1554"/>
      <c r="BU1554"/>
      <c r="BX1554"/>
      <c r="BZ1554"/>
      <c r="CA1554"/>
      <c r="CB1554"/>
      <c r="CC1554"/>
      <c r="CD1554">
        <v>0</v>
      </c>
      <c r="CE1554"/>
      <c r="CF1554">
        <v>0</v>
      </c>
    </row>
    <row r="1555" spans="1:85" hidden="1" x14ac:dyDescent="0.35">
      <c r="A1555" t="s">
        <v>1707</v>
      </c>
      <c r="B1555" t="s">
        <v>4512</v>
      </c>
      <c r="C1555">
        <v>2345.9560000000001</v>
      </c>
      <c r="D1555">
        <v>38.222000000000001</v>
      </c>
      <c r="E1555">
        <v>272.84399999999999</v>
      </c>
      <c r="F1555">
        <v>11.342000000000001</v>
      </c>
      <c r="G1555" t="s">
        <v>2884</v>
      </c>
      <c r="I1555">
        <v>193.81</v>
      </c>
      <c r="J1555">
        <v>2345.9780000000001</v>
      </c>
      <c r="K1555" s="68">
        <v>277.19</v>
      </c>
      <c r="L1555">
        <v>6</v>
      </c>
      <c r="M1555">
        <v>3</v>
      </c>
      <c r="N1555" t="s">
        <v>4512</v>
      </c>
      <c r="O1555">
        <v>1.8129999999999999</v>
      </c>
      <c r="P1555">
        <v>10</v>
      </c>
      <c r="Q1555">
        <v>38.222000000000001</v>
      </c>
      <c r="R1555">
        <v>2345.96</v>
      </c>
      <c r="S1555">
        <v>30.577999999999999</v>
      </c>
      <c r="T1555">
        <v>273.71300000000002</v>
      </c>
      <c r="U1555">
        <v>9.0730000000000004</v>
      </c>
      <c r="V1555">
        <v>100</v>
      </c>
      <c r="W1555">
        <v>0.72799999999999998</v>
      </c>
      <c r="X1555">
        <v>1.5609999999999999</v>
      </c>
      <c r="Y1555">
        <v>21.81</v>
      </c>
      <c r="Z1555">
        <v>22.49</v>
      </c>
      <c r="AA1555">
        <v>0.61799999999999999</v>
      </c>
      <c r="AB1555">
        <v>0</v>
      </c>
      <c r="AC1555" t="b">
        <v>1</v>
      </c>
      <c r="BM1555" t="s">
        <v>2887</v>
      </c>
      <c r="BN1555" t="s">
        <v>2887</v>
      </c>
      <c r="BO1555" t="s">
        <v>2888</v>
      </c>
      <c r="BT1555"/>
      <c r="BU1555"/>
      <c r="BX1555"/>
      <c r="BZ1555"/>
      <c r="CA1555"/>
      <c r="CB1555"/>
      <c r="CC1555"/>
      <c r="CD1555">
        <v>0</v>
      </c>
      <c r="CE1555"/>
      <c r="CF1555">
        <v>0</v>
      </c>
    </row>
    <row r="1556" spans="1:85" hidden="1" x14ac:dyDescent="0.35">
      <c r="A1556" t="s">
        <v>1708</v>
      </c>
      <c r="B1556" t="s">
        <v>4513</v>
      </c>
      <c r="C1556">
        <v>2345.971</v>
      </c>
      <c r="D1556">
        <v>18.251999999999999</v>
      </c>
      <c r="E1556">
        <v>23.524000000000001</v>
      </c>
      <c r="F1556">
        <v>6.2949999999999999</v>
      </c>
      <c r="G1556" t="s">
        <v>2884</v>
      </c>
      <c r="I1556">
        <v>306.19</v>
      </c>
      <c r="J1556">
        <v>2345.9830000000002</v>
      </c>
      <c r="K1556" s="68">
        <v>29.57</v>
      </c>
      <c r="L1556">
        <v>8</v>
      </c>
      <c r="M1556">
        <v>3</v>
      </c>
      <c r="N1556" t="s">
        <v>4513</v>
      </c>
      <c r="O1556">
        <v>1.8160000000000001</v>
      </c>
      <c r="P1556">
        <v>10</v>
      </c>
      <c r="Q1556">
        <v>18.251999999999999</v>
      </c>
      <c r="R1556">
        <v>2345.9740000000002</v>
      </c>
      <c r="S1556">
        <v>14.602</v>
      </c>
      <c r="T1556">
        <v>24.733000000000001</v>
      </c>
      <c r="U1556">
        <v>5.0359999999999996</v>
      </c>
      <c r="V1556">
        <v>100</v>
      </c>
      <c r="W1556">
        <v>0.70199999999999996</v>
      </c>
      <c r="X1556">
        <v>1.502</v>
      </c>
      <c r="Y1556">
        <v>21.78</v>
      </c>
      <c r="Z1556">
        <v>22.49</v>
      </c>
      <c r="AA1556">
        <v>0.61799999999999999</v>
      </c>
      <c r="AB1556">
        <v>0</v>
      </c>
      <c r="AC1556" t="b">
        <v>1</v>
      </c>
      <c r="BM1556" t="s">
        <v>2887</v>
      </c>
      <c r="BN1556" t="s">
        <v>2887</v>
      </c>
      <c r="BO1556" t="s">
        <v>2888</v>
      </c>
      <c r="BT1556"/>
      <c r="BU1556"/>
      <c r="BX1556"/>
      <c r="BZ1556"/>
      <c r="CA1556"/>
      <c r="CB1556"/>
      <c r="CC1556"/>
      <c r="CD1556">
        <v>0</v>
      </c>
      <c r="CE1556"/>
      <c r="CF1556">
        <v>0</v>
      </c>
    </row>
    <row r="1557" spans="1:85" hidden="1" x14ac:dyDescent="0.35">
      <c r="A1557" t="s">
        <v>1709</v>
      </c>
      <c r="B1557" t="s">
        <v>4514</v>
      </c>
      <c r="C1557">
        <v>2345.9789999999998</v>
      </c>
      <c r="D1557">
        <v>12.141999999999999</v>
      </c>
      <c r="E1557">
        <v>169.114</v>
      </c>
      <c r="F1557">
        <v>10.534000000000001</v>
      </c>
      <c r="G1557" t="s">
        <v>2884</v>
      </c>
      <c r="I1557">
        <v>93.81</v>
      </c>
      <c r="J1557">
        <v>2345.9870000000001</v>
      </c>
      <c r="K1557" s="68">
        <v>177.2</v>
      </c>
      <c r="L1557">
        <v>10</v>
      </c>
      <c r="M1557">
        <v>3</v>
      </c>
      <c r="N1557" t="s">
        <v>4514</v>
      </c>
      <c r="O1557">
        <v>1.8180000000000001</v>
      </c>
      <c r="P1557">
        <v>10</v>
      </c>
      <c r="Q1557">
        <v>12.141999999999999</v>
      </c>
      <c r="R1557">
        <v>2345.9810000000002</v>
      </c>
      <c r="S1557">
        <v>9.7140000000000004</v>
      </c>
      <c r="T1557">
        <v>170.73099999999999</v>
      </c>
      <c r="U1557">
        <v>8.4269999999999996</v>
      </c>
      <c r="V1557">
        <v>100</v>
      </c>
      <c r="W1557">
        <v>1.363</v>
      </c>
      <c r="X1557">
        <v>2.9449999999999998</v>
      </c>
      <c r="Y1557">
        <v>22.92</v>
      </c>
      <c r="Z1557">
        <v>22.49</v>
      </c>
      <c r="AA1557">
        <v>0.61799999999999999</v>
      </c>
      <c r="AB1557">
        <v>0</v>
      </c>
      <c r="AC1557" t="b">
        <v>1</v>
      </c>
      <c r="BM1557" t="s">
        <v>2887</v>
      </c>
      <c r="BN1557" t="s">
        <v>2887</v>
      </c>
      <c r="BO1557" t="s">
        <v>2888</v>
      </c>
      <c r="BT1557"/>
      <c r="BU1557"/>
      <c r="BX1557"/>
      <c r="BZ1557"/>
      <c r="CA1557"/>
      <c r="CB1557"/>
      <c r="CC1557"/>
      <c r="CD1557">
        <v>0</v>
      </c>
      <c r="CE1557"/>
      <c r="CF1557">
        <v>0</v>
      </c>
    </row>
    <row r="1558" spans="1:85" hidden="1" x14ac:dyDescent="0.35">
      <c r="A1558" t="s">
        <v>1710</v>
      </c>
      <c r="B1558" t="s">
        <v>4515</v>
      </c>
      <c r="C1558">
        <v>2346.0140000000001</v>
      </c>
      <c r="D1558">
        <v>27.376000000000001</v>
      </c>
      <c r="E1558">
        <v>332.99099999999999</v>
      </c>
      <c r="F1558">
        <v>26.488</v>
      </c>
      <c r="G1558" t="s">
        <v>2884</v>
      </c>
      <c r="I1558">
        <v>256.29000000000002</v>
      </c>
      <c r="J1558">
        <v>2346.0279999999998</v>
      </c>
      <c r="K1558" s="68">
        <v>339.7</v>
      </c>
      <c r="L1558">
        <v>6</v>
      </c>
      <c r="M1558">
        <v>3</v>
      </c>
      <c r="N1558" t="s">
        <v>4515</v>
      </c>
      <c r="O1558">
        <v>1.83</v>
      </c>
      <c r="P1558">
        <v>10</v>
      </c>
      <c r="Q1558">
        <v>27.376000000000001</v>
      </c>
      <c r="R1558">
        <v>2346.0160000000001</v>
      </c>
      <c r="S1558">
        <v>21.901</v>
      </c>
      <c r="T1558">
        <v>334.33300000000003</v>
      </c>
      <c r="U1558">
        <v>21.190999999999999</v>
      </c>
      <c r="V1558">
        <v>100</v>
      </c>
      <c r="W1558">
        <v>1.6639999999999999</v>
      </c>
      <c r="X1558">
        <v>3.3730000000000002</v>
      </c>
      <c r="Y1558">
        <v>20.106999999999999</v>
      </c>
      <c r="Z1558">
        <v>22.49</v>
      </c>
      <c r="AA1558">
        <v>0.61799999999999999</v>
      </c>
      <c r="AB1558">
        <v>0</v>
      </c>
      <c r="AC1558" t="b">
        <v>1</v>
      </c>
      <c r="BM1558" t="s">
        <v>2905</v>
      </c>
      <c r="BN1558" t="s">
        <v>2887</v>
      </c>
      <c r="BO1558" t="s">
        <v>2888</v>
      </c>
      <c r="BT1558"/>
      <c r="BU1558"/>
      <c r="BX1558"/>
      <c r="BZ1558"/>
      <c r="CA1558"/>
      <c r="CB1558"/>
      <c r="CC1558"/>
      <c r="CD1558">
        <v>0</v>
      </c>
      <c r="CE1558"/>
      <c r="CF1558">
        <v>0</v>
      </c>
    </row>
    <row r="1559" spans="1:85" hidden="1" x14ac:dyDescent="0.35">
      <c r="A1559" t="s">
        <v>1711</v>
      </c>
      <c r="B1559" t="s">
        <v>4516</v>
      </c>
      <c r="C1559">
        <v>2365.482</v>
      </c>
      <c r="D1559">
        <v>67.007999999999996</v>
      </c>
      <c r="E1559">
        <v>142.36199999999999</v>
      </c>
      <c r="F1559">
        <v>106.25</v>
      </c>
      <c r="G1559" t="s">
        <v>2884</v>
      </c>
      <c r="I1559">
        <v>105</v>
      </c>
      <c r="J1559">
        <v>2365.5100000000002</v>
      </c>
      <c r="K1559" s="68">
        <v>190.17400000000001</v>
      </c>
      <c r="L1559">
        <v>0.80300000000000005</v>
      </c>
      <c r="M1559">
        <v>1</v>
      </c>
      <c r="N1559" t="s">
        <v>4516</v>
      </c>
      <c r="O1559">
        <v>1.786</v>
      </c>
      <c r="P1559">
        <v>0</v>
      </c>
      <c r="Q1559">
        <v>0</v>
      </c>
      <c r="R1559">
        <v>2365.5100000000002</v>
      </c>
      <c r="S1559">
        <v>0</v>
      </c>
      <c r="T1559">
        <v>190.17400000000001</v>
      </c>
      <c r="U1559">
        <v>0</v>
      </c>
      <c r="V1559">
        <v>0</v>
      </c>
      <c r="W1559">
        <v>0</v>
      </c>
      <c r="X1559">
        <v>0</v>
      </c>
      <c r="Y1559">
        <v>0</v>
      </c>
      <c r="Z1559">
        <v>0</v>
      </c>
      <c r="AA1559">
        <v>0</v>
      </c>
      <c r="AB1559">
        <v>0</v>
      </c>
      <c r="AC1559" t="b">
        <v>1</v>
      </c>
      <c r="AE1559">
        <v>0</v>
      </c>
      <c r="AF1559">
        <v>0</v>
      </c>
      <c r="AG1559">
        <v>0</v>
      </c>
      <c r="AH1559">
        <v>0</v>
      </c>
      <c r="AI1559">
        <v>0</v>
      </c>
      <c r="AJ1559">
        <v>0</v>
      </c>
      <c r="AK1559">
        <v>0</v>
      </c>
      <c r="AL1559">
        <v>0</v>
      </c>
      <c r="AM1559">
        <v>0</v>
      </c>
      <c r="AN1559">
        <v>0</v>
      </c>
      <c r="AO1559">
        <v>0</v>
      </c>
      <c r="AP1559">
        <v>0</v>
      </c>
      <c r="AQ1559">
        <v>0</v>
      </c>
      <c r="AR1559">
        <v>0</v>
      </c>
      <c r="AS1559">
        <v>0</v>
      </c>
      <c r="AT1559">
        <v>0</v>
      </c>
      <c r="AU1559">
        <v>0</v>
      </c>
      <c r="AV1559">
        <v>0</v>
      </c>
      <c r="AW1559">
        <v>0</v>
      </c>
      <c r="AX1559">
        <v>0</v>
      </c>
      <c r="AY1559" t="b">
        <v>0</v>
      </c>
      <c r="AZ1559">
        <v>0</v>
      </c>
      <c r="BI1559">
        <v>0</v>
      </c>
      <c r="BJ1559">
        <v>0</v>
      </c>
      <c r="BK1559">
        <v>0</v>
      </c>
      <c r="BM1559" t="s">
        <v>2887</v>
      </c>
      <c r="BN1559" t="s">
        <v>2887</v>
      </c>
      <c r="BO1559" t="s">
        <v>2888</v>
      </c>
      <c r="BT1559"/>
      <c r="BU1559"/>
      <c r="BX1559"/>
      <c r="BY1559" t="s">
        <v>2903</v>
      </c>
      <c r="BZ1559"/>
      <c r="CA1559"/>
      <c r="CB1559"/>
      <c r="CC1559"/>
      <c r="CD1559">
        <v>0</v>
      </c>
      <c r="CE1559"/>
      <c r="CF1559">
        <v>0</v>
      </c>
    </row>
    <row r="1560" spans="1:85" hidden="1" x14ac:dyDescent="0.35">
      <c r="A1560" t="s">
        <v>1712</v>
      </c>
      <c r="B1560" t="s">
        <v>4517</v>
      </c>
      <c r="C1560" s="51">
        <v>2366.2710000000002</v>
      </c>
      <c r="D1560">
        <v>15.625999999999999</v>
      </c>
      <c r="E1560" s="68">
        <v>341.012</v>
      </c>
      <c r="F1560">
        <v>6.2949999999999999</v>
      </c>
      <c r="G1560" t="s">
        <v>3339</v>
      </c>
      <c r="I1560">
        <v>258.76</v>
      </c>
      <c r="J1560">
        <v>2366.2800000000002</v>
      </c>
      <c r="K1560" s="73">
        <v>343.53</v>
      </c>
      <c r="L1560">
        <v>8</v>
      </c>
      <c r="M1560">
        <v>3</v>
      </c>
      <c r="N1560" s="51" t="s">
        <v>4517</v>
      </c>
      <c r="O1560">
        <v>1.877</v>
      </c>
      <c r="P1560">
        <v>10</v>
      </c>
      <c r="Q1560">
        <v>15.625999999999999</v>
      </c>
      <c r="R1560">
        <v>2366.2730000000001</v>
      </c>
      <c r="S1560">
        <v>12.500999999999999</v>
      </c>
      <c r="T1560">
        <v>341.51600000000002</v>
      </c>
      <c r="U1560">
        <v>5.0359999999999996</v>
      </c>
      <c r="V1560">
        <v>100</v>
      </c>
      <c r="W1560">
        <v>0.76</v>
      </c>
      <c r="X1560">
        <v>1.456</v>
      </c>
      <c r="Y1560">
        <v>21.375</v>
      </c>
      <c r="Z1560">
        <v>22.372</v>
      </c>
      <c r="AA1560">
        <v>0.61599999999999999</v>
      </c>
      <c r="AB1560">
        <v>0</v>
      </c>
      <c r="AC1560" t="b">
        <v>1</v>
      </c>
      <c r="AI1560">
        <v>2366.2710000000002</v>
      </c>
      <c r="AJ1560">
        <v>341.25599999999997</v>
      </c>
      <c r="AK1560">
        <v>2366.2779999999998</v>
      </c>
      <c r="AL1560">
        <v>343.113</v>
      </c>
      <c r="AM1560">
        <v>3.714</v>
      </c>
      <c r="AN1560">
        <v>12.82</v>
      </c>
      <c r="AO1560">
        <v>13.07</v>
      </c>
      <c r="AP1560">
        <v>1.081</v>
      </c>
      <c r="AQ1560">
        <v>22.263000000000002</v>
      </c>
      <c r="AR1560">
        <v>0.64200000000000002</v>
      </c>
      <c r="AS1560">
        <v>2.7690000000000001</v>
      </c>
      <c r="AT1560">
        <v>8.0000000000000002E-3</v>
      </c>
      <c r="AU1560">
        <v>0.34399999999999997</v>
      </c>
      <c r="AV1560">
        <v>0.23200000000000001</v>
      </c>
      <c r="AW1560">
        <v>0</v>
      </c>
      <c r="AX1560">
        <v>1271689</v>
      </c>
      <c r="AY1560" t="b">
        <v>1</v>
      </c>
      <c r="AZ1560">
        <v>258.34300000000002</v>
      </c>
      <c r="BI1560">
        <v>12.500999999999999</v>
      </c>
      <c r="BJ1560">
        <v>5.0359999999999996</v>
      </c>
      <c r="BK1560">
        <v>1.5109999999999999</v>
      </c>
      <c r="BM1560" t="s">
        <v>144</v>
      </c>
      <c r="BN1560" t="s">
        <v>144</v>
      </c>
      <c r="BO1560" t="s">
        <v>3341</v>
      </c>
      <c r="BQ1560">
        <v>1</v>
      </c>
      <c r="BT1560" t="s">
        <v>3293</v>
      </c>
      <c r="BU1560"/>
      <c r="BZ1560"/>
      <c r="CA1560"/>
      <c r="CB1560">
        <v>13.07</v>
      </c>
      <c r="CC1560">
        <v>13.07</v>
      </c>
      <c r="CD1560">
        <v>1.6E-2</v>
      </c>
      <c r="CE1560">
        <v>2.5999999999999999E-2</v>
      </c>
      <c r="CF1560">
        <v>0.73099999999999998</v>
      </c>
      <c r="CG1560" t="b">
        <f>IF(CE1560*100&lt;CC1560,TRUE,FALSE)</f>
        <v>1</v>
      </c>
    </row>
    <row r="1561" spans="1:85" hidden="1" x14ac:dyDescent="0.35">
      <c r="A1561" t="s">
        <v>1713</v>
      </c>
      <c r="B1561" t="s">
        <v>4518</v>
      </c>
      <c r="C1561">
        <v>2375.808</v>
      </c>
      <c r="D1561">
        <v>37.119</v>
      </c>
      <c r="E1561">
        <v>278.65300000000002</v>
      </c>
      <c r="F1561">
        <v>360</v>
      </c>
      <c r="G1561" t="s">
        <v>2884</v>
      </c>
      <c r="I1561">
        <v>278.76</v>
      </c>
      <c r="J1561">
        <v>2375.8249999999998</v>
      </c>
      <c r="K1561" s="68">
        <v>1.08</v>
      </c>
      <c r="L1561">
        <v>5</v>
      </c>
      <c r="M1561">
        <v>3</v>
      </c>
      <c r="N1561" t="s">
        <v>4518</v>
      </c>
      <c r="O1561">
        <v>1.77</v>
      </c>
      <c r="P1561">
        <v>10</v>
      </c>
      <c r="Q1561">
        <v>37.119</v>
      </c>
      <c r="R1561">
        <v>2375.8110000000001</v>
      </c>
      <c r="S1561">
        <v>29.695</v>
      </c>
      <c r="T1561">
        <v>284.61</v>
      </c>
      <c r="U1561">
        <v>333.983</v>
      </c>
      <c r="V1561">
        <v>100</v>
      </c>
      <c r="W1561">
        <v>1.87</v>
      </c>
      <c r="X1561">
        <v>3.1909999999999998</v>
      </c>
      <c r="Y1561">
        <v>22.16</v>
      </c>
      <c r="Z1561">
        <v>22.44</v>
      </c>
      <c r="AA1561">
        <v>0.61699999999999999</v>
      </c>
      <c r="AB1561">
        <v>0</v>
      </c>
      <c r="AC1561" t="b">
        <v>1</v>
      </c>
      <c r="BM1561" t="s">
        <v>2905</v>
      </c>
      <c r="BN1561" t="s">
        <v>3288</v>
      </c>
      <c r="BO1561" t="s">
        <v>2888</v>
      </c>
      <c r="BT1561"/>
      <c r="BU1561"/>
      <c r="BX1561"/>
      <c r="BZ1561"/>
      <c r="CA1561"/>
      <c r="CB1561"/>
      <c r="CC1561"/>
      <c r="CD1561">
        <v>0</v>
      </c>
      <c r="CE1561"/>
      <c r="CF1561">
        <v>0</v>
      </c>
    </row>
    <row r="1562" spans="1:85" hidden="1" x14ac:dyDescent="0.35">
      <c r="A1562" t="s">
        <v>1714</v>
      </c>
      <c r="B1562" t="s">
        <v>4519</v>
      </c>
      <c r="C1562">
        <v>2396.1179999999999</v>
      </c>
      <c r="D1562">
        <v>17.792999999999999</v>
      </c>
      <c r="E1562">
        <v>334.46800000000002</v>
      </c>
      <c r="F1562">
        <v>9.9480000000000004</v>
      </c>
      <c r="G1562" t="s">
        <v>2884</v>
      </c>
      <c r="I1562">
        <v>263.70999999999998</v>
      </c>
      <c r="J1562">
        <v>2396.1289999999999</v>
      </c>
      <c r="K1562" s="68">
        <v>341.07</v>
      </c>
      <c r="L1562">
        <v>7</v>
      </c>
      <c r="M1562">
        <v>3</v>
      </c>
      <c r="N1562" t="s">
        <v>4519</v>
      </c>
      <c r="O1562">
        <v>1.774</v>
      </c>
      <c r="P1562">
        <v>10</v>
      </c>
      <c r="Q1562">
        <v>17.792999999999999</v>
      </c>
      <c r="R1562">
        <v>2396.12</v>
      </c>
      <c r="S1562">
        <v>14.234999999999999</v>
      </c>
      <c r="T1562">
        <v>335.78899999999999</v>
      </c>
      <c r="U1562">
        <v>7.9580000000000002</v>
      </c>
      <c r="V1562">
        <v>100</v>
      </c>
      <c r="W1562">
        <v>1.073</v>
      </c>
      <c r="X1562">
        <v>1.954</v>
      </c>
      <c r="Y1562">
        <v>21.2</v>
      </c>
      <c r="Z1562">
        <v>22.652999999999999</v>
      </c>
      <c r="AA1562">
        <v>0.621</v>
      </c>
      <c r="AB1562">
        <v>0</v>
      </c>
      <c r="AC1562" t="b">
        <v>1</v>
      </c>
      <c r="BM1562" t="s">
        <v>2905</v>
      </c>
      <c r="BN1562" t="s">
        <v>2887</v>
      </c>
      <c r="BO1562" t="s">
        <v>2888</v>
      </c>
      <c r="BT1562"/>
      <c r="BU1562"/>
      <c r="BX1562"/>
      <c r="BZ1562"/>
      <c r="CA1562"/>
      <c r="CB1562"/>
      <c r="CC1562"/>
      <c r="CD1562">
        <v>0</v>
      </c>
      <c r="CE1562"/>
      <c r="CF1562">
        <v>0</v>
      </c>
    </row>
    <row r="1563" spans="1:85" hidden="1" x14ac:dyDescent="0.35">
      <c r="A1563" t="s">
        <v>1715</v>
      </c>
      <c r="B1563" t="s">
        <v>4520</v>
      </c>
      <c r="C1563">
        <v>2406.5790000000002</v>
      </c>
      <c r="D1563">
        <v>13.420999999999999</v>
      </c>
      <c r="E1563">
        <v>232.72900000000001</v>
      </c>
      <c r="F1563">
        <v>11.303000000000001</v>
      </c>
      <c r="G1563" t="s">
        <v>2884</v>
      </c>
      <c r="I1563">
        <v>156.29</v>
      </c>
      <c r="J1563">
        <v>2406.5889999999999</v>
      </c>
      <c r="K1563" s="68">
        <v>236.53</v>
      </c>
      <c r="L1563">
        <v>11</v>
      </c>
      <c r="M1563">
        <v>3</v>
      </c>
      <c r="N1563" t="s">
        <v>4520</v>
      </c>
      <c r="O1563">
        <v>1.77</v>
      </c>
      <c r="P1563">
        <v>10.523</v>
      </c>
      <c r="Q1563">
        <v>13.420999999999999</v>
      </c>
      <c r="R1563">
        <v>2406.5810000000001</v>
      </c>
      <c r="S1563">
        <v>10.737</v>
      </c>
      <c r="T1563">
        <v>233.489</v>
      </c>
      <c r="U1563">
        <v>9.0419999999999998</v>
      </c>
      <c r="V1563">
        <v>100</v>
      </c>
      <c r="W1563">
        <v>1.405</v>
      </c>
      <c r="X1563">
        <v>3.4060000000000001</v>
      </c>
      <c r="Y1563">
        <v>23.155000000000001</v>
      </c>
      <c r="Z1563">
        <v>22.54</v>
      </c>
      <c r="AA1563">
        <v>0.61899999999999999</v>
      </c>
      <c r="AB1563">
        <v>0</v>
      </c>
      <c r="AC1563" t="b">
        <v>1</v>
      </c>
      <c r="BM1563" t="s">
        <v>2887</v>
      </c>
      <c r="BN1563" t="s">
        <v>2887</v>
      </c>
      <c r="BO1563" t="s">
        <v>2888</v>
      </c>
      <c r="BT1563"/>
      <c r="BU1563"/>
      <c r="BX1563"/>
      <c r="BZ1563"/>
      <c r="CA1563"/>
      <c r="CB1563"/>
      <c r="CC1563"/>
      <c r="CD1563">
        <v>0</v>
      </c>
      <c r="CE1563"/>
      <c r="CF1563">
        <v>0</v>
      </c>
    </row>
    <row r="1564" spans="1:85" hidden="1" x14ac:dyDescent="0.35">
      <c r="A1564" t="s">
        <v>1716</v>
      </c>
      <c r="B1564" t="s">
        <v>4521</v>
      </c>
      <c r="C1564">
        <v>2416.7689999999998</v>
      </c>
      <c r="D1564">
        <v>59.363999999999997</v>
      </c>
      <c r="E1564">
        <v>149.49199999999999</v>
      </c>
      <c r="F1564">
        <v>107.679</v>
      </c>
      <c r="G1564" t="s">
        <v>2884</v>
      </c>
      <c r="I1564">
        <v>120</v>
      </c>
      <c r="J1564">
        <v>2416.7849999999999</v>
      </c>
      <c r="K1564" s="68">
        <v>200.31899999999999</v>
      </c>
      <c r="L1564">
        <v>0.77</v>
      </c>
      <c r="M1564">
        <v>1</v>
      </c>
      <c r="N1564" t="s">
        <v>4521</v>
      </c>
      <c r="O1564">
        <v>1.8169999999999999</v>
      </c>
      <c r="P1564">
        <v>0</v>
      </c>
      <c r="Q1564">
        <v>0</v>
      </c>
      <c r="R1564">
        <v>2416.7849999999999</v>
      </c>
      <c r="S1564">
        <v>0</v>
      </c>
      <c r="T1564">
        <v>200.31899999999999</v>
      </c>
      <c r="U1564">
        <v>0</v>
      </c>
      <c r="V1564">
        <v>0</v>
      </c>
      <c r="W1564">
        <v>0</v>
      </c>
      <c r="X1564">
        <v>0</v>
      </c>
      <c r="Y1564">
        <v>0</v>
      </c>
      <c r="Z1564">
        <v>0</v>
      </c>
      <c r="AA1564">
        <v>0</v>
      </c>
      <c r="AB1564">
        <v>0</v>
      </c>
      <c r="AC1564" t="b">
        <v>1</v>
      </c>
      <c r="AE1564">
        <v>0</v>
      </c>
      <c r="AF1564">
        <v>0</v>
      </c>
      <c r="AG1564">
        <v>0</v>
      </c>
      <c r="AH1564">
        <v>0</v>
      </c>
      <c r="AI1564">
        <v>0</v>
      </c>
      <c r="AJ1564">
        <v>0</v>
      </c>
      <c r="AK1564">
        <v>0</v>
      </c>
      <c r="AL1564">
        <v>0</v>
      </c>
      <c r="AM1564">
        <v>0</v>
      </c>
      <c r="AN1564">
        <v>0</v>
      </c>
      <c r="AO1564">
        <v>0</v>
      </c>
      <c r="AP1564">
        <v>0</v>
      </c>
      <c r="AQ1564">
        <v>0</v>
      </c>
      <c r="AR1564">
        <v>0</v>
      </c>
      <c r="AS1564">
        <v>0</v>
      </c>
      <c r="AT1564">
        <v>0</v>
      </c>
      <c r="AU1564">
        <v>0</v>
      </c>
      <c r="AV1564">
        <v>0</v>
      </c>
      <c r="AW1564">
        <v>0</v>
      </c>
      <c r="AX1564">
        <v>0</v>
      </c>
      <c r="AY1564" t="b">
        <v>0</v>
      </c>
      <c r="AZ1564">
        <v>0</v>
      </c>
      <c r="BI1564">
        <v>0</v>
      </c>
      <c r="BJ1564">
        <v>0</v>
      </c>
      <c r="BK1564">
        <v>0</v>
      </c>
      <c r="BM1564" t="s">
        <v>2887</v>
      </c>
      <c r="BN1564" t="s">
        <v>2887</v>
      </c>
      <c r="BO1564" t="s">
        <v>2888</v>
      </c>
      <c r="BT1564"/>
      <c r="BU1564"/>
      <c r="BX1564"/>
      <c r="BY1564" t="s">
        <v>2903</v>
      </c>
      <c r="BZ1564"/>
      <c r="CA1564"/>
      <c r="CB1564"/>
      <c r="CC1564"/>
      <c r="CD1564">
        <v>0</v>
      </c>
      <c r="CE1564"/>
      <c r="CF1564">
        <v>0</v>
      </c>
    </row>
    <row r="1565" spans="1:85" hidden="1" x14ac:dyDescent="0.35">
      <c r="A1565" t="s">
        <v>1717</v>
      </c>
      <c r="B1565" t="s">
        <v>4522</v>
      </c>
      <c r="C1565" s="51">
        <v>2430.0770000000002</v>
      </c>
      <c r="D1565">
        <v>8.2769999999999992</v>
      </c>
      <c r="E1565" s="68">
        <v>213.613</v>
      </c>
      <c r="F1565">
        <v>6.2949999999999999</v>
      </c>
      <c r="G1565" t="s">
        <v>3290</v>
      </c>
      <c r="I1565">
        <v>136.29</v>
      </c>
      <c r="J1565">
        <v>2430.0810000000001</v>
      </c>
      <c r="K1565" s="73">
        <v>216.21</v>
      </c>
      <c r="L1565">
        <v>7</v>
      </c>
      <c r="M1565">
        <v>1</v>
      </c>
      <c r="N1565" s="51" t="s">
        <v>4522</v>
      </c>
      <c r="O1565">
        <v>1.8640000000000001</v>
      </c>
      <c r="P1565">
        <v>10</v>
      </c>
      <c r="Q1565">
        <v>8.2769999999999992</v>
      </c>
      <c r="R1565">
        <v>2430.078</v>
      </c>
      <c r="S1565">
        <v>6.2770000000000001</v>
      </c>
      <c r="T1565">
        <v>214.13200000000001</v>
      </c>
      <c r="U1565">
        <v>5.0359999999999996</v>
      </c>
      <c r="V1565">
        <v>100</v>
      </c>
      <c r="W1565">
        <v>1.0820000000000001</v>
      </c>
      <c r="X1565">
        <v>1.3480000000000001</v>
      </c>
      <c r="Y1565">
        <v>22.92</v>
      </c>
      <c r="Z1565">
        <v>22.555</v>
      </c>
      <c r="AA1565">
        <v>0.62</v>
      </c>
      <c r="AB1565">
        <v>0</v>
      </c>
      <c r="AC1565" t="b">
        <v>1</v>
      </c>
      <c r="AI1565">
        <v>2430.0770000000002</v>
      </c>
      <c r="AJ1565">
        <v>213.244</v>
      </c>
      <c r="AK1565">
        <v>2430.08</v>
      </c>
      <c r="AL1565">
        <v>215.185</v>
      </c>
      <c r="AM1565">
        <v>3.8820000000000001</v>
      </c>
      <c r="AN1565">
        <v>6.76</v>
      </c>
      <c r="AO1565">
        <v>14.04</v>
      </c>
      <c r="AP1565">
        <v>0.73799999999999999</v>
      </c>
      <c r="AQ1565">
        <v>22.582000000000001</v>
      </c>
      <c r="AR1565">
        <v>5.9960000000000004</v>
      </c>
      <c r="AS1565">
        <v>1.577</v>
      </c>
      <c r="AT1565">
        <v>0.14799999999999999</v>
      </c>
      <c r="AU1565">
        <v>6.5000000000000002E-2</v>
      </c>
      <c r="AV1565">
        <v>0.28000000000000003</v>
      </c>
      <c r="AW1565">
        <v>0</v>
      </c>
      <c r="AX1565">
        <v>1275062</v>
      </c>
      <c r="AY1565" t="b">
        <v>1</v>
      </c>
      <c r="AZ1565">
        <v>135.26300000000001</v>
      </c>
      <c r="BA1565">
        <v>2430.0770000000002</v>
      </c>
      <c r="BB1565">
        <v>8.2769999999999992</v>
      </c>
      <c r="BC1565">
        <v>213.613</v>
      </c>
      <c r="BD1565">
        <v>6.2949999999999999</v>
      </c>
      <c r="BE1565">
        <v>2430.0810000000001</v>
      </c>
      <c r="BF1565">
        <v>216.21</v>
      </c>
      <c r="BG1565">
        <v>7</v>
      </c>
      <c r="BH1565">
        <v>3</v>
      </c>
      <c r="BI1565">
        <v>6.2770000000000001</v>
      </c>
      <c r="BJ1565">
        <v>5.0359999999999996</v>
      </c>
      <c r="BK1565">
        <v>1.1910000000000001</v>
      </c>
      <c r="BM1565" t="s">
        <v>144</v>
      </c>
      <c r="BN1565" t="s">
        <v>144</v>
      </c>
      <c r="BO1565" t="s">
        <v>3292</v>
      </c>
      <c r="BQ1565">
        <v>1</v>
      </c>
      <c r="BT1565" s="51" t="s">
        <v>3293</v>
      </c>
      <c r="BV1565" t="s">
        <v>3294</v>
      </c>
      <c r="CB1565" s="51">
        <v>14.04</v>
      </c>
      <c r="CC1565" s="51">
        <v>14.04</v>
      </c>
      <c r="CD1565" s="51">
        <v>2.5000000000000001E-2</v>
      </c>
      <c r="CE1565" s="51">
        <v>5.0999999999999997E-2</v>
      </c>
      <c r="CF1565" s="51">
        <v>0.65600000000000003</v>
      </c>
      <c r="CG1565" t="b">
        <f t="shared" ref="CG1565:CG1572" si="31">IF(CE1565*100&lt;CC1565,TRUE,FALSE)</f>
        <v>1</v>
      </c>
    </row>
    <row r="1566" spans="1:85" hidden="1" x14ac:dyDescent="0.35">
      <c r="A1566" t="s">
        <v>1718</v>
      </c>
      <c r="B1566" t="s">
        <v>4523</v>
      </c>
      <c r="C1566" s="51">
        <v>2432.0790000000002</v>
      </c>
      <c r="D1566">
        <v>8</v>
      </c>
      <c r="E1566" s="68">
        <v>214.816</v>
      </c>
      <c r="F1566">
        <v>6.2949999999999999</v>
      </c>
      <c r="G1566" t="s">
        <v>3290</v>
      </c>
      <c r="I1566">
        <v>136.29</v>
      </c>
      <c r="J1566">
        <v>2432.0839999999998</v>
      </c>
      <c r="K1566" s="73">
        <v>216.36</v>
      </c>
      <c r="L1566">
        <v>5</v>
      </c>
      <c r="M1566">
        <v>1</v>
      </c>
      <c r="N1566" s="51" t="s">
        <v>4523</v>
      </c>
      <c r="O1566">
        <v>1.8680000000000001</v>
      </c>
      <c r="P1566">
        <v>10</v>
      </c>
      <c r="Q1566">
        <v>8</v>
      </c>
      <c r="R1566">
        <v>2432.08</v>
      </c>
      <c r="S1566">
        <v>6</v>
      </c>
      <c r="T1566">
        <v>215.125</v>
      </c>
      <c r="U1566">
        <v>5.0359999999999996</v>
      </c>
      <c r="V1566">
        <v>100</v>
      </c>
      <c r="W1566">
        <v>1.0820000000000001</v>
      </c>
      <c r="X1566">
        <v>1.0669999999999999</v>
      </c>
      <c r="Y1566">
        <v>22.83</v>
      </c>
      <c r="Z1566">
        <v>22.555</v>
      </c>
      <c r="AA1566">
        <v>0.62</v>
      </c>
      <c r="AB1566">
        <v>0</v>
      </c>
      <c r="AC1566" t="b">
        <v>1</v>
      </c>
      <c r="AI1566">
        <v>2432.078</v>
      </c>
      <c r="AJ1566">
        <v>214.565</v>
      </c>
      <c r="AK1566">
        <v>2432.0810000000001</v>
      </c>
      <c r="AL1566">
        <v>216.16800000000001</v>
      </c>
      <c r="AM1566">
        <v>3.206</v>
      </c>
      <c r="AN1566">
        <v>7.33</v>
      </c>
      <c r="AO1566">
        <v>9.89</v>
      </c>
      <c r="AP1566">
        <v>0.40400000000000003</v>
      </c>
      <c r="AQ1566">
        <v>22.603999999999999</v>
      </c>
      <c r="AR1566">
        <v>7.9489999999999998</v>
      </c>
      <c r="AS1566">
        <v>17.279</v>
      </c>
      <c r="AT1566">
        <v>0.16700000000000001</v>
      </c>
      <c r="AU1566">
        <v>3.5999999999999997E-2</v>
      </c>
      <c r="AV1566">
        <v>0.29099999999999998</v>
      </c>
      <c r="AW1566">
        <v>0</v>
      </c>
      <c r="AX1566">
        <v>1278435</v>
      </c>
      <c r="AY1566" t="b">
        <v>1</v>
      </c>
      <c r="AZ1566">
        <v>136.10300000000001</v>
      </c>
      <c r="BA1566">
        <v>2432.0790000000002</v>
      </c>
      <c r="BB1566">
        <v>8</v>
      </c>
      <c r="BC1566">
        <v>214.816</v>
      </c>
      <c r="BD1566">
        <v>6.2949999999999999</v>
      </c>
      <c r="BE1566">
        <v>2432.0839999999998</v>
      </c>
      <c r="BF1566">
        <v>216.36</v>
      </c>
      <c r="BG1566">
        <v>6</v>
      </c>
      <c r="BH1566">
        <v>3</v>
      </c>
      <c r="BI1566">
        <v>6</v>
      </c>
      <c r="BJ1566">
        <v>5.0359999999999996</v>
      </c>
      <c r="BK1566">
        <v>1.004</v>
      </c>
      <c r="BM1566" t="s">
        <v>144</v>
      </c>
      <c r="BN1566" t="s">
        <v>144</v>
      </c>
      <c r="BO1566" t="s">
        <v>3292</v>
      </c>
      <c r="BQ1566">
        <v>1</v>
      </c>
      <c r="BT1566" s="51" t="s">
        <v>3293</v>
      </c>
      <c r="BV1566" t="s">
        <v>3294</v>
      </c>
      <c r="CB1566" s="51">
        <v>9.89</v>
      </c>
      <c r="CC1566" s="51">
        <v>9.89</v>
      </c>
      <c r="CD1566" s="51">
        <v>1.9E-2</v>
      </c>
      <c r="CE1566" s="51">
        <v>3.7999999999999999E-2</v>
      </c>
      <c r="CF1566" s="51">
        <v>0.57699999999999996</v>
      </c>
      <c r="CG1566" t="b">
        <f t="shared" si="31"/>
        <v>1</v>
      </c>
    </row>
    <row r="1567" spans="1:85" hidden="1" x14ac:dyDescent="0.35">
      <c r="A1567" t="s">
        <v>1719</v>
      </c>
      <c r="B1567" t="s">
        <v>4524</v>
      </c>
      <c r="C1567" s="51">
        <v>2432.3110000000001</v>
      </c>
      <c r="D1567">
        <v>8.4689999999999994</v>
      </c>
      <c r="E1567" s="68">
        <v>215.13</v>
      </c>
      <c r="F1567">
        <v>6.2949999999999999</v>
      </c>
      <c r="G1567" t="s">
        <v>3290</v>
      </c>
      <c r="I1567">
        <v>138.76</v>
      </c>
      <c r="J1567">
        <v>2432.3180000000002</v>
      </c>
      <c r="K1567" s="73">
        <v>218.86</v>
      </c>
      <c r="L1567">
        <v>5</v>
      </c>
      <c r="M1567">
        <v>1</v>
      </c>
      <c r="N1567" s="51" t="s">
        <v>4524</v>
      </c>
      <c r="O1567">
        <v>1.8620000000000001</v>
      </c>
      <c r="P1567">
        <v>10</v>
      </c>
      <c r="Q1567">
        <v>8.4689999999999994</v>
      </c>
      <c r="R1567">
        <v>2432.3130000000001</v>
      </c>
      <c r="S1567">
        <v>6.4690000000000003</v>
      </c>
      <c r="T1567">
        <v>215.876</v>
      </c>
      <c r="U1567">
        <v>5.0359999999999996</v>
      </c>
      <c r="V1567">
        <v>100</v>
      </c>
      <c r="W1567">
        <v>1.0820000000000001</v>
      </c>
      <c r="X1567">
        <v>1.0629999999999999</v>
      </c>
      <c r="Y1567">
        <v>23.38</v>
      </c>
      <c r="Z1567">
        <v>22.555</v>
      </c>
      <c r="AA1567">
        <v>0.62</v>
      </c>
      <c r="AB1567">
        <v>0</v>
      </c>
      <c r="AC1567" t="b">
        <v>1</v>
      </c>
      <c r="AI1567">
        <v>2432.3110000000001</v>
      </c>
      <c r="AJ1567">
        <v>216.34399999999999</v>
      </c>
      <c r="AK1567">
        <v>2432.3150000000001</v>
      </c>
      <c r="AL1567">
        <v>217.886</v>
      </c>
      <c r="AM1567">
        <v>3.085</v>
      </c>
      <c r="AN1567">
        <v>8.1300000000000008</v>
      </c>
      <c r="AO1567">
        <v>11.09</v>
      </c>
      <c r="AP1567">
        <v>0.58299999999999996</v>
      </c>
      <c r="AQ1567">
        <v>22.616</v>
      </c>
      <c r="AR1567">
        <v>0.67</v>
      </c>
      <c r="AS1567">
        <v>1.026</v>
      </c>
      <c r="AT1567">
        <v>9.4E-2</v>
      </c>
      <c r="AU1567">
        <v>0.188</v>
      </c>
      <c r="AV1567">
        <v>0.14199999999999999</v>
      </c>
      <c r="AW1567">
        <v>0</v>
      </c>
      <c r="AX1567">
        <v>1281808</v>
      </c>
      <c r="AY1567" t="b">
        <v>1</v>
      </c>
      <c r="AZ1567">
        <v>137.78299999999999</v>
      </c>
      <c r="BA1567">
        <v>2432.3110000000001</v>
      </c>
      <c r="BB1567">
        <v>8.4689999999999994</v>
      </c>
      <c r="BC1567">
        <v>215.13</v>
      </c>
      <c r="BD1567">
        <v>6.2949999999999999</v>
      </c>
      <c r="BE1567">
        <v>2432.3180000000002</v>
      </c>
      <c r="BF1567">
        <v>218.86</v>
      </c>
      <c r="BG1567">
        <v>6</v>
      </c>
      <c r="BH1567">
        <v>3</v>
      </c>
      <c r="BM1567" t="s">
        <v>144</v>
      </c>
      <c r="BN1567" t="s">
        <v>144</v>
      </c>
      <c r="BO1567" t="s">
        <v>3296</v>
      </c>
      <c r="BQ1567">
        <v>1</v>
      </c>
      <c r="BT1567" s="51" t="s">
        <v>3293</v>
      </c>
      <c r="BV1567" t="s">
        <v>3294</v>
      </c>
      <c r="CB1567" s="51">
        <v>11.09</v>
      </c>
      <c r="CC1567" s="51">
        <v>11.09</v>
      </c>
      <c r="CD1567" s="51">
        <v>1.4999999999999999E-2</v>
      </c>
      <c r="CE1567" s="51">
        <v>3.3000000000000002E-2</v>
      </c>
      <c r="CF1567" s="51">
        <v>0.58799999999999997</v>
      </c>
      <c r="CG1567" t="b">
        <f t="shared" si="31"/>
        <v>1</v>
      </c>
    </row>
    <row r="1568" spans="1:85" hidden="1" x14ac:dyDescent="0.35">
      <c r="A1568" t="s">
        <v>1720</v>
      </c>
      <c r="B1568" t="s">
        <v>4525</v>
      </c>
      <c r="C1568" s="51">
        <v>2434.2089999999998</v>
      </c>
      <c r="D1568">
        <v>8</v>
      </c>
      <c r="E1568" s="68">
        <v>216.40799999999999</v>
      </c>
      <c r="F1568">
        <v>6.2949999999999999</v>
      </c>
      <c r="G1568" t="s">
        <v>3290</v>
      </c>
      <c r="I1568">
        <v>138.76</v>
      </c>
      <c r="J1568">
        <v>2434.2130000000002</v>
      </c>
      <c r="K1568" s="73">
        <v>219.05</v>
      </c>
      <c r="L1568">
        <v>5</v>
      </c>
      <c r="M1568">
        <v>1</v>
      </c>
      <c r="N1568" s="51" t="s">
        <v>4525</v>
      </c>
      <c r="O1568">
        <v>1.861</v>
      </c>
      <c r="P1568">
        <v>10</v>
      </c>
      <c r="Q1568">
        <v>8</v>
      </c>
      <c r="R1568">
        <v>2434.21</v>
      </c>
      <c r="S1568">
        <v>6</v>
      </c>
      <c r="T1568">
        <v>216.93600000000001</v>
      </c>
      <c r="U1568">
        <v>5.0359999999999996</v>
      </c>
      <c r="V1568">
        <v>100</v>
      </c>
      <c r="W1568">
        <v>1.0820000000000001</v>
      </c>
      <c r="X1568">
        <v>0.95899999999999996</v>
      </c>
      <c r="Y1568">
        <v>23.32</v>
      </c>
      <c r="Z1568">
        <v>22.555</v>
      </c>
      <c r="AA1568">
        <v>0.62</v>
      </c>
      <c r="AB1568">
        <v>0</v>
      </c>
      <c r="AC1568" t="b">
        <v>1</v>
      </c>
      <c r="AI1568">
        <v>2434.2089999999998</v>
      </c>
      <c r="AJ1568">
        <v>216.61699999999999</v>
      </c>
      <c r="AK1568">
        <v>2434.212</v>
      </c>
      <c r="AL1568">
        <v>218.06899999999999</v>
      </c>
      <c r="AM1568">
        <v>2.9039999999999999</v>
      </c>
      <c r="AN1568">
        <v>5.37</v>
      </c>
      <c r="AO1568">
        <v>9.16</v>
      </c>
      <c r="AP1568">
        <v>0.52200000000000002</v>
      </c>
      <c r="AQ1568">
        <v>22.577000000000002</v>
      </c>
      <c r="AR1568">
        <v>0.746</v>
      </c>
      <c r="AS1568">
        <v>1.6220000000000001</v>
      </c>
      <c r="AT1568">
        <v>0.151</v>
      </c>
      <c r="AU1568">
        <v>0.188</v>
      </c>
      <c r="AV1568">
        <v>0.157</v>
      </c>
      <c r="AW1568">
        <v>0</v>
      </c>
      <c r="AX1568">
        <v>1285181</v>
      </c>
      <c r="AY1568" t="b">
        <v>0</v>
      </c>
      <c r="AZ1568">
        <v>137.78299999999999</v>
      </c>
      <c r="BA1568">
        <v>2434.2089999999998</v>
      </c>
      <c r="BB1568">
        <v>8</v>
      </c>
      <c r="BC1568">
        <v>216.40799999999999</v>
      </c>
      <c r="BD1568">
        <v>6.2949999999999999</v>
      </c>
      <c r="BE1568">
        <v>2434.2130000000002</v>
      </c>
      <c r="BF1568">
        <v>219.05</v>
      </c>
      <c r="BG1568">
        <v>6</v>
      </c>
      <c r="BH1568">
        <v>3</v>
      </c>
      <c r="BI1568">
        <v>6</v>
      </c>
      <c r="BJ1568">
        <v>5.0359999999999996</v>
      </c>
      <c r="BK1568">
        <v>1.004</v>
      </c>
      <c r="BL1568">
        <v>10</v>
      </c>
      <c r="BM1568" t="s">
        <v>144</v>
      </c>
      <c r="BN1568" t="s">
        <v>144</v>
      </c>
      <c r="BO1568" t="s">
        <v>3292</v>
      </c>
      <c r="BQ1568">
        <v>1</v>
      </c>
      <c r="BT1568" s="51" t="s">
        <v>3293</v>
      </c>
      <c r="BV1568" t="s">
        <v>3294</v>
      </c>
      <c r="CB1568" s="51">
        <v>10</v>
      </c>
      <c r="CC1568" s="51">
        <v>10</v>
      </c>
      <c r="CD1568" s="51">
        <v>3.5000000000000003E-2</v>
      </c>
      <c r="CE1568" s="51">
        <v>3.5000000000000003E-2</v>
      </c>
      <c r="CF1568" s="51">
        <v>0.60099999999999998</v>
      </c>
      <c r="CG1568" t="b">
        <f t="shared" si="31"/>
        <v>1</v>
      </c>
    </row>
    <row r="1569" spans="1:85" hidden="1" x14ac:dyDescent="0.35">
      <c r="A1569" t="s">
        <v>1721</v>
      </c>
      <c r="B1569" t="s">
        <v>4526</v>
      </c>
      <c r="C1569" s="51">
        <v>2435.2570000000001</v>
      </c>
      <c r="D1569">
        <v>11.52</v>
      </c>
      <c r="E1569" s="68">
        <v>214.76300000000001</v>
      </c>
      <c r="F1569">
        <v>6.2949999999999999</v>
      </c>
      <c r="G1569" t="s">
        <v>3290</v>
      </c>
      <c r="I1569">
        <v>138.76</v>
      </c>
      <c r="J1569">
        <v>2435.2640000000001</v>
      </c>
      <c r="K1569" s="73">
        <v>218.96</v>
      </c>
      <c r="L1569">
        <v>6</v>
      </c>
      <c r="M1569">
        <v>1</v>
      </c>
      <c r="N1569" s="51" t="s">
        <v>4526</v>
      </c>
      <c r="O1569">
        <v>1.8660000000000001</v>
      </c>
      <c r="P1569">
        <v>10</v>
      </c>
      <c r="Q1569">
        <v>11.52</v>
      </c>
      <c r="R1569">
        <v>2435.259</v>
      </c>
      <c r="S1569">
        <v>9.2159999999999993</v>
      </c>
      <c r="T1569">
        <v>215.60300000000001</v>
      </c>
      <c r="U1569">
        <v>5.0359999999999996</v>
      </c>
      <c r="V1569">
        <v>100</v>
      </c>
      <c r="W1569">
        <v>1.0820000000000001</v>
      </c>
      <c r="X1569">
        <v>1.1339999999999999</v>
      </c>
      <c r="Y1569">
        <v>23.184999999999999</v>
      </c>
      <c r="Z1569">
        <v>22.56</v>
      </c>
      <c r="AA1569">
        <v>0.62</v>
      </c>
      <c r="AB1569">
        <v>0</v>
      </c>
      <c r="AC1569" t="b">
        <v>1</v>
      </c>
      <c r="AI1569">
        <v>2435.2579999999998</v>
      </c>
      <c r="AJ1569">
        <v>215.875</v>
      </c>
      <c r="AK1569">
        <v>2435.2629999999999</v>
      </c>
      <c r="AL1569">
        <v>217.98099999999999</v>
      </c>
      <c r="AM1569">
        <v>4.2140000000000004</v>
      </c>
      <c r="AN1569">
        <v>10.16</v>
      </c>
      <c r="AO1569">
        <v>11.25</v>
      </c>
      <c r="AP1569">
        <v>0.85899999999999999</v>
      </c>
      <c r="AQ1569">
        <v>22.559000000000001</v>
      </c>
      <c r="AR1569">
        <v>0.996</v>
      </c>
      <c r="AS1569">
        <v>12.144</v>
      </c>
      <c r="AT1569">
        <v>3.0000000000000001E-3</v>
      </c>
      <c r="AU1569">
        <v>0.48699999999999999</v>
      </c>
      <c r="AV1569">
        <v>0.26</v>
      </c>
      <c r="AW1569">
        <v>0</v>
      </c>
      <c r="AX1569">
        <v>1288554</v>
      </c>
      <c r="AY1569" t="b">
        <v>1</v>
      </c>
      <c r="AZ1569">
        <v>137.78299999999999</v>
      </c>
      <c r="BA1569">
        <v>2435.2570000000001</v>
      </c>
      <c r="BB1569">
        <v>11.52</v>
      </c>
      <c r="BC1569">
        <v>214.76300000000001</v>
      </c>
      <c r="BD1569">
        <v>6.2949999999999999</v>
      </c>
      <c r="BE1569">
        <v>2435.2640000000001</v>
      </c>
      <c r="BF1569">
        <v>218.96</v>
      </c>
      <c r="BG1569">
        <v>7</v>
      </c>
      <c r="BH1569">
        <v>3</v>
      </c>
      <c r="BI1569">
        <v>9.2159999999999993</v>
      </c>
      <c r="BJ1569">
        <v>5.0359999999999996</v>
      </c>
      <c r="BK1569">
        <v>1.2190000000000001</v>
      </c>
      <c r="BM1569" t="s">
        <v>144</v>
      </c>
      <c r="BN1569" t="s">
        <v>144</v>
      </c>
      <c r="BO1569" t="s">
        <v>3292</v>
      </c>
      <c r="BQ1569">
        <v>1</v>
      </c>
      <c r="BT1569" s="51" t="s">
        <v>3293</v>
      </c>
      <c r="BV1569" t="s">
        <v>3294</v>
      </c>
      <c r="CB1569" s="51">
        <v>11.25</v>
      </c>
      <c r="CC1569" s="51">
        <v>11.25</v>
      </c>
      <c r="CD1569" s="51">
        <v>4.0000000000000001E-3</v>
      </c>
      <c r="CE1569" s="51">
        <v>8.0000000000000002E-3</v>
      </c>
      <c r="CF1569" s="51">
        <v>0.749</v>
      </c>
      <c r="CG1569" t="b">
        <f t="shared" si="31"/>
        <v>1</v>
      </c>
    </row>
    <row r="1570" spans="1:85" hidden="1" x14ac:dyDescent="0.35">
      <c r="A1570" t="s">
        <v>1722</v>
      </c>
      <c r="B1570" t="s">
        <v>4527</v>
      </c>
      <c r="C1570" s="51">
        <v>2437.2429999999999</v>
      </c>
      <c r="D1570">
        <v>8.6750000000000007</v>
      </c>
      <c r="E1570" s="68">
        <v>220.03800000000001</v>
      </c>
      <c r="F1570">
        <v>6.2949999999999999</v>
      </c>
      <c r="G1570" t="s">
        <v>3290</v>
      </c>
      <c r="I1570">
        <v>141.24</v>
      </c>
      <c r="J1570">
        <v>2437.2469999999998</v>
      </c>
      <c r="K1570" s="73">
        <v>221.59</v>
      </c>
      <c r="L1570">
        <v>5</v>
      </c>
      <c r="M1570">
        <v>1</v>
      </c>
      <c r="N1570" s="51" t="s">
        <v>4527</v>
      </c>
      <c r="O1570">
        <v>1.863</v>
      </c>
      <c r="P1570">
        <v>10</v>
      </c>
      <c r="Q1570">
        <v>8.6750000000000007</v>
      </c>
      <c r="R1570">
        <v>2437.2440000000001</v>
      </c>
      <c r="S1570">
        <v>6.6749999999999998</v>
      </c>
      <c r="T1570">
        <v>220.34899999999999</v>
      </c>
      <c r="U1570">
        <v>5.0359999999999996</v>
      </c>
      <c r="V1570">
        <v>100</v>
      </c>
      <c r="W1570">
        <v>1.0820000000000001</v>
      </c>
      <c r="X1570">
        <v>0.96499999999999997</v>
      </c>
      <c r="Y1570">
        <v>23.303000000000001</v>
      </c>
      <c r="Z1570">
        <v>22.56</v>
      </c>
      <c r="AA1570">
        <v>0.62</v>
      </c>
      <c r="AB1570">
        <v>0</v>
      </c>
      <c r="AC1570" t="b">
        <v>1</v>
      </c>
      <c r="AI1570">
        <v>2437.2429999999999</v>
      </c>
      <c r="AJ1570">
        <v>219.79900000000001</v>
      </c>
      <c r="AK1570">
        <v>2437.2469999999998</v>
      </c>
      <c r="AL1570">
        <v>221.49199999999999</v>
      </c>
      <c r="AM1570">
        <v>3.387</v>
      </c>
      <c r="AN1570">
        <v>9.02</v>
      </c>
      <c r="AO1570">
        <v>10.42</v>
      </c>
      <c r="AP1570">
        <v>0.6</v>
      </c>
      <c r="AQ1570">
        <v>22.608000000000001</v>
      </c>
      <c r="AR1570">
        <v>3.7879999999999998</v>
      </c>
      <c r="AS1570">
        <v>16.576000000000001</v>
      </c>
      <c r="AT1570">
        <v>4.0000000000000001E-3</v>
      </c>
      <c r="AU1570">
        <v>0.52700000000000002</v>
      </c>
      <c r="AV1570">
        <v>0.18099999999999999</v>
      </c>
      <c r="AW1570">
        <v>0</v>
      </c>
      <c r="AX1570">
        <v>1291927</v>
      </c>
      <c r="AY1570" t="b">
        <v>1</v>
      </c>
      <c r="AZ1570">
        <v>141.14400000000001</v>
      </c>
      <c r="BA1570">
        <v>2437.2429999999999</v>
      </c>
      <c r="BB1570">
        <v>8.6750000000000007</v>
      </c>
      <c r="BC1570">
        <v>220.03800000000001</v>
      </c>
      <c r="BD1570">
        <v>6.2949999999999999</v>
      </c>
      <c r="BE1570">
        <v>2437.2469999999998</v>
      </c>
      <c r="BF1570">
        <v>221.59</v>
      </c>
      <c r="BG1570">
        <v>6</v>
      </c>
      <c r="BH1570">
        <v>3</v>
      </c>
      <c r="BI1570">
        <v>6.6749999999999998</v>
      </c>
      <c r="BJ1570">
        <v>5.0359999999999996</v>
      </c>
      <c r="BK1570">
        <v>0.95199999999999996</v>
      </c>
      <c r="BM1570" t="s">
        <v>144</v>
      </c>
      <c r="BN1570" t="s">
        <v>144</v>
      </c>
      <c r="BO1570" t="s">
        <v>3292</v>
      </c>
      <c r="BQ1570">
        <v>1</v>
      </c>
      <c r="BT1570" s="51" t="s">
        <v>3293</v>
      </c>
      <c r="BV1570" t="s">
        <v>3294</v>
      </c>
      <c r="CB1570" s="51">
        <v>10.42</v>
      </c>
      <c r="CC1570" s="51">
        <v>10.42</v>
      </c>
      <c r="CD1570" s="51">
        <v>2.1999999999999999E-2</v>
      </c>
      <c r="CE1570" s="51">
        <v>4.5999999999999999E-2</v>
      </c>
      <c r="CF1570" s="51">
        <v>0.67700000000000005</v>
      </c>
      <c r="CG1570" t="b">
        <f t="shared" si="31"/>
        <v>1</v>
      </c>
    </row>
    <row r="1571" spans="1:85" hidden="1" x14ac:dyDescent="0.35">
      <c r="A1571" t="s">
        <v>1723</v>
      </c>
      <c r="B1571" t="s">
        <v>4528</v>
      </c>
      <c r="C1571" s="51">
        <v>2437.5239999999999</v>
      </c>
      <c r="D1571">
        <v>8</v>
      </c>
      <c r="E1571" s="68">
        <v>212.042</v>
      </c>
      <c r="F1571">
        <v>6.2949999999999999</v>
      </c>
      <c r="G1571" t="s">
        <v>3290</v>
      </c>
      <c r="I1571">
        <v>136.29</v>
      </c>
      <c r="J1571">
        <v>2437.5279999999998</v>
      </c>
      <c r="K1571" s="73">
        <v>216.69</v>
      </c>
      <c r="L1571">
        <v>5</v>
      </c>
      <c r="M1571">
        <v>1</v>
      </c>
      <c r="N1571" s="51" t="s">
        <v>4528</v>
      </c>
      <c r="O1571">
        <v>1.915</v>
      </c>
      <c r="P1571">
        <v>10</v>
      </c>
      <c r="Q1571">
        <v>8</v>
      </c>
      <c r="R1571">
        <v>2437.5250000000001</v>
      </c>
      <c r="S1571">
        <v>6</v>
      </c>
      <c r="T1571">
        <v>212.971</v>
      </c>
      <c r="U1571">
        <v>5.0359999999999996</v>
      </c>
      <c r="V1571">
        <v>100</v>
      </c>
      <c r="W1571">
        <v>1.0820000000000001</v>
      </c>
      <c r="X1571">
        <v>0.96799999999999997</v>
      </c>
      <c r="Y1571">
        <v>22.74</v>
      </c>
      <c r="Z1571">
        <v>22.56</v>
      </c>
      <c r="AA1571">
        <v>0.62</v>
      </c>
      <c r="AB1571">
        <v>0</v>
      </c>
      <c r="AC1571" t="b">
        <v>1</v>
      </c>
      <c r="AI1571">
        <v>2437.5230000000001</v>
      </c>
      <c r="AJ1571">
        <v>214.18799999999999</v>
      </c>
      <c r="AK1571">
        <v>2437.5250000000001</v>
      </c>
      <c r="AL1571">
        <v>215.66300000000001</v>
      </c>
      <c r="AM1571">
        <v>2.95</v>
      </c>
      <c r="AN1571">
        <v>5.47</v>
      </c>
      <c r="AO1571">
        <v>10.210000000000001</v>
      </c>
      <c r="AP1571">
        <v>0.432</v>
      </c>
      <c r="AQ1571">
        <v>22.611999999999998</v>
      </c>
      <c r="AR1571">
        <v>7.6639999999999997</v>
      </c>
      <c r="AS1571">
        <v>11.138</v>
      </c>
      <c r="AT1571">
        <v>0.37</v>
      </c>
      <c r="AU1571">
        <v>6.5000000000000002E-2</v>
      </c>
      <c r="AV1571">
        <v>0.159</v>
      </c>
      <c r="AW1571">
        <v>0</v>
      </c>
      <c r="AX1571">
        <v>1295300</v>
      </c>
      <c r="AY1571" t="b">
        <v>1</v>
      </c>
      <c r="AZ1571">
        <v>135.26300000000001</v>
      </c>
      <c r="BA1571">
        <v>2437.5239999999999</v>
      </c>
      <c r="BB1571">
        <v>8</v>
      </c>
      <c r="BC1571">
        <v>212.042</v>
      </c>
      <c r="BD1571">
        <v>6.2949999999999999</v>
      </c>
      <c r="BE1571">
        <v>2437.5279999999998</v>
      </c>
      <c r="BF1571">
        <v>216.69</v>
      </c>
      <c r="BG1571">
        <v>6</v>
      </c>
      <c r="BH1571">
        <v>3</v>
      </c>
      <c r="BI1571">
        <v>6</v>
      </c>
      <c r="BJ1571">
        <v>5.0359999999999996</v>
      </c>
      <c r="BK1571">
        <v>1</v>
      </c>
      <c r="BM1571" t="s">
        <v>144</v>
      </c>
      <c r="BN1571" t="s">
        <v>144</v>
      </c>
      <c r="BO1571" t="s">
        <v>3292</v>
      </c>
      <c r="BQ1571">
        <v>1</v>
      </c>
      <c r="BT1571" s="51" t="s">
        <v>3293</v>
      </c>
      <c r="BV1571" t="s">
        <v>3294</v>
      </c>
      <c r="CB1571" s="51">
        <v>10.210000000000001</v>
      </c>
      <c r="CC1571" s="51">
        <v>10.210000000000001</v>
      </c>
      <c r="CD1571" s="51">
        <v>2.1999999999999999E-2</v>
      </c>
      <c r="CE1571" s="51">
        <v>4.3999999999999997E-2</v>
      </c>
      <c r="CF1571" s="51">
        <v>0.47099999999999997</v>
      </c>
      <c r="CG1571" t="b">
        <f t="shared" si="31"/>
        <v>1</v>
      </c>
    </row>
    <row r="1572" spans="1:85" hidden="1" x14ac:dyDescent="0.35">
      <c r="A1572" t="s">
        <v>1724</v>
      </c>
      <c r="B1572" t="s">
        <v>4529</v>
      </c>
      <c r="C1572" s="51">
        <v>2437.8609999999999</v>
      </c>
      <c r="D1572">
        <v>10.348000000000001</v>
      </c>
      <c r="E1572" s="68">
        <v>215.928</v>
      </c>
      <c r="F1572">
        <v>6.2949999999999999</v>
      </c>
      <c r="G1572" t="s">
        <v>3290</v>
      </c>
      <c r="I1572">
        <v>141.24</v>
      </c>
      <c r="J1572">
        <v>2437.864</v>
      </c>
      <c r="K1572" s="73">
        <v>221.71</v>
      </c>
      <c r="L1572">
        <v>5</v>
      </c>
      <c r="M1572">
        <v>1</v>
      </c>
      <c r="N1572" s="51" t="s">
        <v>4529</v>
      </c>
      <c r="O1572">
        <v>1.8620000000000001</v>
      </c>
      <c r="P1572">
        <v>10</v>
      </c>
      <c r="Q1572">
        <v>10.348000000000001</v>
      </c>
      <c r="R1572">
        <v>2437.8620000000001</v>
      </c>
      <c r="S1572">
        <v>8.2789999999999999</v>
      </c>
      <c r="T1572">
        <v>217.084</v>
      </c>
      <c r="U1572">
        <v>5.0359999999999996</v>
      </c>
      <c r="V1572">
        <v>100</v>
      </c>
      <c r="W1572">
        <v>1.0820000000000001</v>
      </c>
      <c r="X1572">
        <v>0.97499999999999998</v>
      </c>
      <c r="Y1572">
        <v>23.33</v>
      </c>
      <c r="Z1572">
        <v>22.56</v>
      </c>
      <c r="AA1572">
        <v>0.62</v>
      </c>
      <c r="AB1572">
        <v>0</v>
      </c>
      <c r="AC1572" t="b">
        <v>1</v>
      </c>
      <c r="AI1572">
        <v>2437.86</v>
      </c>
      <c r="AJ1572">
        <v>219.12700000000001</v>
      </c>
      <c r="AK1572">
        <v>2437.864</v>
      </c>
      <c r="AL1572">
        <v>220.77600000000001</v>
      </c>
      <c r="AM1572">
        <v>3.2989999999999999</v>
      </c>
      <c r="AN1572">
        <v>8.2100000000000009</v>
      </c>
      <c r="AO1572">
        <v>11.51</v>
      </c>
      <c r="AP1572">
        <v>0.626</v>
      </c>
      <c r="AQ1572">
        <v>22.687000000000001</v>
      </c>
      <c r="AR1572">
        <v>6.2089999999999996</v>
      </c>
      <c r="AS1572">
        <v>14.557</v>
      </c>
      <c r="AT1572">
        <v>0.16700000000000001</v>
      </c>
      <c r="AU1572">
        <v>3.5999999999999997E-2</v>
      </c>
      <c r="AV1572">
        <v>0.33200000000000002</v>
      </c>
      <c r="AW1572">
        <v>0</v>
      </c>
      <c r="AX1572">
        <v>1298673</v>
      </c>
      <c r="AY1572" t="b">
        <v>1</v>
      </c>
      <c r="AZ1572">
        <v>140.303</v>
      </c>
      <c r="BA1572">
        <v>2437.8609999999999</v>
      </c>
      <c r="BB1572">
        <v>10.348000000000001</v>
      </c>
      <c r="BC1572">
        <v>215.928</v>
      </c>
      <c r="BD1572">
        <v>6.2949999999999999</v>
      </c>
      <c r="BE1572">
        <v>2437.864</v>
      </c>
      <c r="BF1572">
        <v>221.71</v>
      </c>
      <c r="BG1572">
        <v>5</v>
      </c>
      <c r="BH1572">
        <v>3</v>
      </c>
      <c r="BI1572">
        <v>8.2789999999999999</v>
      </c>
      <c r="BJ1572">
        <v>5.0359999999999996</v>
      </c>
      <c r="BK1572">
        <v>0.93200000000000005</v>
      </c>
      <c r="BM1572" t="s">
        <v>144</v>
      </c>
      <c r="BN1572" t="s">
        <v>144</v>
      </c>
      <c r="BO1572" t="s">
        <v>3292</v>
      </c>
      <c r="BQ1572">
        <v>1</v>
      </c>
      <c r="BT1572" s="51" t="s">
        <v>3293</v>
      </c>
      <c r="BV1572" t="s">
        <v>3294</v>
      </c>
      <c r="CB1572" s="51">
        <v>11.51</v>
      </c>
      <c r="CC1572" s="51">
        <v>11.51</v>
      </c>
      <c r="CD1572" s="51">
        <v>1.2999999999999999E-2</v>
      </c>
      <c r="CE1572" s="51">
        <v>2.9000000000000001E-2</v>
      </c>
      <c r="CF1572" s="51">
        <v>0.69599999999999995</v>
      </c>
      <c r="CG1572" t="b">
        <f t="shared" si="31"/>
        <v>1</v>
      </c>
    </row>
    <row r="1573" spans="1:85" hidden="1" x14ac:dyDescent="0.35">
      <c r="A1573" t="s">
        <v>1725</v>
      </c>
      <c r="B1573" t="s">
        <v>4530</v>
      </c>
      <c r="C1573">
        <v>2438.6640000000002</v>
      </c>
      <c r="D1573">
        <v>87.718000000000004</v>
      </c>
      <c r="E1573">
        <v>144.56200000000001</v>
      </c>
      <c r="F1573">
        <v>99.792000000000002</v>
      </c>
      <c r="G1573" t="s">
        <v>2884</v>
      </c>
      <c r="I1573">
        <v>120</v>
      </c>
      <c r="J1573">
        <v>2438.6869999999999</v>
      </c>
      <c r="K1573" s="68">
        <v>200.32599999999999</v>
      </c>
      <c r="L1573">
        <v>0.73199999999999998</v>
      </c>
      <c r="M1573">
        <v>1</v>
      </c>
      <c r="N1573" t="s">
        <v>4530</v>
      </c>
      <c r="O1573">
        <v>1.8140000000000001</v>
      </c>
      <c r="P1573">
        <v>0</v>
      </c>
      <c r="Q1573">
        <v>0</v>
      </c>
      <c r="R1573">
        <v>2438.6869999999999</v>
      </c>
      <c r="S1573">
        <v>0</v>
      </c>
      <c r="T1573">
        <v>200.32599999999999</v>
      </c>
      <c r="U1573">
        <v>0</v>
      </c>
      <c r="V1573">
        <v>0</v>
      </c>
      <c r="W1573">
        <v>0</v>
      </c>
      <c r="X1573">
        <v>0</v>
      </c>
      <c r="Y1573">
        <v>0</v>
      </c>
      <c r="Z1573">
        <v>0</v>
      </c>
      <c r="AA1573">
        <v>0</v>
      </c>
      <c r="AB1573">
        <v>0</v>
      </c>
      <c r="AC1573" t="b">
        <v>1</v>
      </c>
      <c r="AE1573">
        <v>0</v>
      </c>
      <c r="AF1573">
        <v>0</v>
      </c>
      <c r="AG1573">
        <v>0</v>
      </c>
      <c r="AH1573">
        <v>0</v>
      </c>
      <c r="AI1573">
        <v>0</v>
      </c>
      <c r="AJ1573">
        <v>0</v>
      </c>
      <c r="AK1573">
        <v>0</v>
      </c>
      <c r="AL1573">
        <v>0</v>
      </c>
      <c r="AM1573">
        <v>0</v>
      </c>
      <c r="AN1573">
        <v>0</v>
      </c>
      <c r="AO1573">
        <v>0</v>
      </c>
      <c r="AP1573">
        <v>0</v>
      </c>
      <c r="AQ1573">
        <v>0</v>
      </c>
      <c r="AR1573">
        <v>0</v>
      </c>
      <c r="AS1573">
        <v>0</v>
      </c>
      <c r="AT1573">
        <v>0</v>
      </c>
      <c r="AU1573">
        <v>0</v>
      </c>
      <c r="AV1573">
        <v>0</v>
      </c>
      <c r="AW1573">
        <v>0</v>
      </c>
      <c r="AX1573">
        <v>0</v>
      </c>
      <c r="AY1573" t="b">
        <v>0</v>
      </c>
      <c r="AZ1573">
        <v>0</v>
      </c>
      <c r="BI1573">
        <v>0</v>
      </c>
      <c r="BJ1573">
        <v>0</v>
      </c>
      <c r="BK1573">
        <v>0</v>
      </c>
      <c r="BM1573" t="s">
        <v>2887</v>
      </c>
      <c r="BN1573" t="s">
        <v>2887</v>
      </c>
      <c r="BO1573" t="s">
        <v>2888</v>
      </c>
      <c r="BT1573"/>
      <c r="BU1573"/>
      <c r="BX1573"/>
      <c r="BY1573" t="s">
        <v>2903</v>
      </c>
      <c r="BZ1573"/>
      <c r="CA1573"/>
      <c r="CB1573"/>
      <c r="CC1573"/>
      <c r="CD1573">
        <v>0</v>
      </c>
      <c r="CE1573"/>
      <c r="CF1573">
        <v>0</v>
      </c>
    </row>
    <row r="1574" spans="1:85" hidden="1" x14ac:dyDescent="0.35">
      <c r="A1574" t="s">
        <v>1726</v>
      </c>
      <c r="B1574" t="s">
        <v>4531</v>
      </c>
      <c r="C1574">
        <v>2449.9070000000002</v>
      </c>
      <c r="D1574">
        <v>38.738</v>
      </c>
      <c r="E1574">
        <v>9.4789999999999992</v>
      </c>
      <c r="F1574">
        <v>360</v>
      </c>
      <c r="G1574" t="s">
        <v>2884</v>
      </c>
      <c r="I1574">
        <v>253.81</v>
      </c>
      <c r="J1574">
        <v>2449.9279999999999</v>
      </c>
      <c r="K1574" s="68">
        <v>334.24</v>
      </c>
      <c r="L1574">
        <v>5</v>
      </c>
      <c r="M1574">
        <v>3</v>
      </c>
      <c r="N1574" t="s">
        <v>4531</v>
      </c>
      <c r="O1574">
        <v>1.732</v>
      </c>
      <c r="P1574">
        <v>10</v>
      </c>
      <c r="Q1574">
        <v>38.738</v>
      </c>
      <c r="R1574">
        <v>2449.9119999999998</v>
      </c>
      <c r="S1574">
        <v>30.991</v>
      </c>
      <c r="T1574">
        <v>46.555999999999997</v>
      </c>
      <c r="U1574">
        <v>318.89999999999998</v>
      </c>
      <c r="V1574">
        <v>100</v>
      </c>
      <c r="W1574">
        <v>1.8340000000000001</v>
      </c>
      <c r="X1574">
        <v>3.3039999999999998</v>
      </c>
      <c r="Y1574">
        <v>21.03</v>
      </c>
      <c r="Z1574">
        <v>22.2</v>
      </c>
      <c r="AA1574">
        <v>0.61199999999999999</v>
      </c>
      <c r="AB1574">
        <v>0</v>
      </c>
      <c r="AC1574" t="b">
        <v>1</v>
      </c>
      <c r="BM1574" t="s">
        <v>2905</v>
      </c>
      <c r="BN1574" t="s">
        <v>3288</v>
      </c>
      <c r="BO1574" t="s">
        <v>2888</v>
      </c>
      <c r="BT1574"/>
      <c r="BU1574"/>
      <c r="BX1574"/>
      <c r="BZ1574"/>
      <c r="CA1574"/>
      <c r="CB1574"/>
      <c r="CC1574"/>
      <c r="CD1574">
        <v>0</v>
      </c>
      <c r="CE1574"/>
      <c r="CF1574">
        <v>0</v>
      </c>
    </row>
    <row r="1575" spans="1:85" hidden="1" x14ac:dyDescent="0.35">
      <c r="A1575" t="s">
        <v>1727</v>
      </c>
      <c r="B1575" t="s">
        <v>4532</v>
      </c>
      <c r="C1575">
        <v>2449.9110000000001</v>
      </c>
      <c r="D1575">
        <v>31.353000000000002</v>
      </c>
      <c r="E1575">
        <v>14.832000000000001</v>
      </c>
      <c r="F1575">
        <v>8.93</v>
      </c>
      <c r="G1575" t="s">
        <v>2884</v>
      </c>
      <c r="I1575">
        <v>298.76</v>
      </c>
      <c r="J1575">
        <v>2449.9299999999998</v>
      </c>
      <c r="K1575" s="68">
        <v>19.190000000000001</v>
      </c>
      <c r="L1575">
        <v>9</v>
      </c>
      <c r="M1575">
        <v>3</v>
      </c>
      <c r="N1575" t="s">
        <v>4532</v>
      </c>
      <c r="O1575">
        <v>1.732</v>
      </c>
      <c r="P1575">
        <v>10</v>
      </c>
      <c r="Q1575">
        <v>31.353000000000002</v>
      </c>
      <c r="R1575">
        <v>2449.9140000000002</v>
      </c>
      <c r="S1575">
        <v>25.082000000000001</v>
      </c>
      <c r="T1575">
        <v>15.702999999999999</v>
      </c>
      <c r="U1575">
        <v>7.1440000000000001</v>
      </c>
      <c r="V1575">
        <v>100</v>
      </c>
      <c r="W1575">
        <v>0.65600000000000003</v>
      </c>
      <c r="X1575">
        <v>1.8360000000000001</v>
      </c>
      <c r="Y1575">
        <v>22.12</v>
      </c>
      <c r="Z1575">
        <v>22.2</v>
      </c>
      <c r="AA1575">
        <v>0.61199999999999999</v>
      </c>
      <c r="AB1575">
        <v>0</v>
      </c>
      <c r="AC1575" t="b">
        <v>1</v>
      </c>
      <c r="BM1575" t="s">
        <v>3348</v>
      </c>
      <c r="BN1575" t="s">
        <v>3288</v>
      </c>
      <c r="BO1575" t="s">
        <v>2888</v>
      </c>
      <c r="BT1575"/>
      <c r="BU1575"/>
      <c r="BX1575"/>
      <c r="BZ1575"/>
      <c r="CA1575"/>
      <c r="CB1575"/>
      <c r="CC1575"/>
      <c r="CD1575">
        <v>0</v>
      </c>
      <c r="CE1575"/>
      <c r="CF1575">
        <v>0</v>
      </c>
    </row>
    <row r="1576" spans="1:85" hidden="1" x14ac:dyDescent="0.35">
      <c r="A1576" t="s">
        <v>1728</v>
      </c>
      <c r="B1576" t="s">
        <v>4533</v>
      </c>
      <c r="C1576">
        <v>2460.2649999999999</v>
      </c>
      <c r="D1576">
        <v>30.834</v>
      </c>
      <c r="E1576">
        <v>127.261</v>
      </c>
      <c r="F1576">
        <v>106.121</v>
      </c>
      <c r="G1576" t="s">
        <v>2884</v>
      </c>
      <c r="I1576">
        <v>105</v>
      </c>
      <c r="J1576">
        <v>2460.2829999999999</v>
      </c>
      <c r="K1576" s="68">
        <v>185.47200000000001</v>
      </c>
      <c r="L1576">
        <v>0.93899999999999995</v>
      </c>
      <c r="M1576">
        <v>1</v>
      </c>
      <c r="N1576" t="s">
        <v>4533</v>
      </c>
      <c r="O1576">
        <v>1.8069999999999999</v>
      </c>
      <c r="P1576">
        <v>0</v>
      </c>
      <c r="Q1576">
        <v>0</v>
      </c>
      <c r="R1576">
        <v>2460.2829999999999</v>
      </c>
      <c r="S1576">
        <v>0</v>
      </c>
      <c r="T1576">
        <v>185.47200000000001</v>
      </c>
      <c r="U1576">
        <v>0</v>
      </c>
      <c r="V1576">
        <v>0</v>
      </c>
      <c r="W1576">
        <v>0</v>
      </c>
      <c r="X1576">
        <v>0</v>
      </c>
      <c r="Y1576">
        <v>0</v>
      </c>
      <c r="Z1576">
        <v>0</v>
      </c>
      <c r="AA1576">
        <v>0</v>
      </c>
      <c r="AB1576">
        <v>0</v>
      </c>
      <c r="AC1576" t="b">
        <v>1</v>
      </c>
      <c r="AE1576">
        <v>0</v>
      </c>
      <c r="AF1576">
        <v>0</v>
      </c>
      <c r="AG1576">
        <v>0</v>
      </c>
      <c r="AH1576">
        <v>0</v>
      </c>
      <c r="AI1576">
        <v>0</v>
      </c>
      <c r="AJ1576">
        <v>0</v>
      </c>
      <c r="AK1576">
        <v>0</v>
      </c>
      <c r="AL1576">
        <v>0</v>
      </c>
      <c r="AM1576">
        <v>0</v>
      </c>
      <c r="AN1576">
        <v>0</v>
      </c>
      <c r="AO1576">
        <v>0</v>
      </c>
      <c r="AP1576">
        <v>0</v>
      </c>
      <c r="AQ1576">
        <v>0</v>
      </c>
      <c r="AR1576">
        <v>0</v>
      </c>
      <c r="AS1576">
        <v>0</v>
      </c>
      <c r="AT1576">
        <v>0</v>
      </c>
      <c r="AU1576">
        <v>0</v>
      </c>
      <c r="AV1576">
        <v>0</v>
      </c>
      <c r="AW1576">
        <v>0</v>
      </c>
      <c r="AX1576">
        <v>0</v>
      </c>
      <c r="AY1576" t="b">
        <v>0</v>
      </c>
      <c r="AZ1576">
        <v>0</v>
      </c>
      <c r="BI1576">
        <v>0</v>
      </c>
      <c r="BJ1576">
        <v>0</v>
      </c>
      <c r="BK1576">
        <v>0</v>
      </c>
      <c r="BM1576" t="s">
        <v>2887</v>
      </c>
      <c r="BN1576" t="s">
        <v>2887</v>
      </c>
      <c r="BO1576" t="s">
        <v>2888</v>
      </c>
      <c r="BT1576"/>
      <c r="BU1576"/>
      <c r="BX1576"/>
      <c r="BY1576" t="s">
        <v>2903</v>
      </c>
      <c r="BZ1576"/>
      <c r="CA1576"/>
      <c r="CB1576"/>
      <c r="CC1576"/>
      <c r="CD1576">
        <v>0</v>
      </c>
      <c r="CE1576"/>
      <c r="CF1576">
        <v>0</v>
      </c>
    </row>
    <row r="1577" spans="1:85" hidden="1" x14ac:dyDescent="0.35">
      <c r="A1577" t="s">
        <v>1729</v>
      </c>
      <c r="B1577" t="s">
        <v>4534</v>
      </c>
      <c r="C1577">
        <v>2460.3919999999998</v>
      </c>
      <c r="D1577">
        <v>8</v>
      </c>
      <c r="E1577">
        <v>60.747999999999998</v>
      </c>
      <c r="F1577">
        <v>6.2949999999999999</v>
      </c>
      <c r="G1577" t="s">
        <v>2884</v>
      </c>
      <c r="I1577">
        <v>346.19</v>
      </c>
      <c r="J1577">
        <v>2460.395</v>
      </c>
      <c r="K1577" s="68">
        <v>66.61</v>
      </c>
      <c r="L1577">
        <v>7</v>
      </c>
      <c r="M1577">
        <v>3</v>
      </c>
      <c r="N1577" t="s">
        <v>4534</v>
      </c>
      <c r="O1577">
        <v>1.7549999999999999</v>
      </c>
      <c r="P1577">
        <v>10</v>
      </c>
      <c r="Q1577">
        <v>8</v>
      </c>
      <c r="R1577">
        <v>2460.393</v>
      </c>
      <c r="S1577">
        <v>6</v>
      </c>
      <c r="T1577">
        <v>61.920999999999999</v>
      </c>
      <c r="U1577">
        <v>5.0359999999999996</v>
      </c>
      <c r="V1577">
        <v>100</v>
      </c>
      <c r="W1577">
        <v>0.83299999999999996</v>
      </c>
      <c r="X1577">
        <v>1.284</v>
      </c>
      <c r="Y1577">
        <v>21.17</v>
      </c>
      <c r="Z1577">
        <v>22.5</v>
      </c>
      <c r="AA1577">
        <v>0.61899999999999999</v>
      </c>
      <c r="AB1577">
        <v>0</v>
      </c>
      <c r="AC1577" t="b">
        <v>1</v>
      </c>
      <c r="BM1577" t="s">
        <v>2905</v>
      </c>
      <c r="BN1577" t="s">
        <v>2905</v>
      </c>
      <c r="BO1577" t="s">
        <v>3359</v>
      </c>
      <c r="BT1577"/>
      <c r="BU1577"/>
      <c r="BX1577"/>
      <c r="BZ1577"/>
      <c r="CA1577"/>
      <c r="CB1577"/>
      <c r="CC1577"/>
      <c r="CD1577">
        <v>0</v>
      </c>
      <c r="CE1577"/>
      <c r="CF1577">
        <v>0</v>
      </c>
    </row>
    <row r="1578" spans="1:85" hidden="1" x14ac:dyDescent="0.35">
      <c r="A1578" t="s">
        <v>1730</v>
      </c>
      <c r="B1578" t="s">
        <v>4535</v>
      </c>
      <c r="C1578" s="51">
        <v>2464.0940000000001</v>
      </c>
      <c r="D1578">
        <v>10.029999999999999</v>
      </c>
      <c r="E1578" s="68">
        <v>295.476</v>
      </c>
      <c r="F1578">
        <v>6.9349999999999996</v>
      </c>
      <c r="G1578" t="s">
        <v>3710</v>
      </c>
      <c r="I1578">
        <v>218.76</v>
      </c>
      <c r="J1578">
        <v>2464.0990000000002</v>
      </c>
      <c r="K1578" s="73">
        <v>298.25</v>
      </c>
      <c r="L1578">
        <v>8</v>
      </c>
      <c r="M1578">
        <v>0</v>
      </c>
      <c r="N1578" s="51" t="s">
        <v>4535</v>
      </c>
      <c r="O1578">
        <v>1.8440000000000001</v>
      </c>
      <c r="P1578">
        <v>10</v>
      </c>
      <c r="Q1578">
        <v>10.029999999999999</v>
      </c>
      <c r="R1578">
        <v>2464.0949999999998</v>
      </c>
      <c r="S1578">
        <v>8.0239999999999991</v>
      </c>
      <c r="T1578">
        <v>296.03100000000001</v>
      </c>
      <c r="U1578">
        <v>5.548</v>
      </c>
      <c r="V1578">
        <v>100</v>
      </c>
      <c r="W1578">
        <v>0.86299999999999999</v>
      </c>
      <c r="X1578">
        <v>1.3580000000000001</v>
      </c>
      <c r="Y1578">
        <v>21.736999999999998</v>
      </c>
      <c r="Z1578">
        <v>22.452999999999999</v>
      </c>
      <c r="AA1578">
        <v>0.61799999999999999</v>
      </c>
      <c r="AB1578">
        <v>0</v>
      </c>
      <c r="AC1578" t="b">
        <v>1</v>
      </c>
      <c r="AI1578">
        <v>2464.0929999999998</v>
      </c>
      <c r="AJ1578">
        <v>296.49</v>
      </c>
      <c r="AK1578">
        <v>2464.098</v>
      </c>
      <c r="AL1578">
        <v>298.34899999999999</v>
      </c>
      <c r="AM1578">
        <v>3.718</v>
      </c>
      <c r="AN1578">
        <v>9.57</v>
      </c>
      <c r="AO1578">
        <v>14.25</v>
      </c>
      <c r="AP1578">
        <v>0.93899999999999995</v>
      </c>
      <c r="AQ1578">
        <v>22.617999999999999</v>
      </c>
      <c r="AR1578">
        <v>1.1339999999999999</v>
      </c>
      <c r="AS1578">
        <v>19.667999999999999</v>
      </c>
      <c r="AT1578">
        <v>1E-3</v>
      </c>
      <c r="AU1578">
        <v>0.32600000000000001</v>
      </c>
      <c r="AV1578">
        <v>0.27100000000000002</v>
      </c>
      <c r="AW1578">
        <v>0</v>
      </c>
      <c r="AX1578">
        <v>1302046</v>
      </c>
      <c r="AY1578" t="b">
        <v>1</v>
      </c>
      <c r="AZ1578">
        <v>218.85599999999999</v>
      </c>
      <c r="BA1578">
        <v>2464.0940000000001</v>
      </c>
      <c r="BB1578">
        <v>10.029999999999999</v>
      </c>
      <c r="BC1578">
        <v>295.476</v>
      </c>
      <c r="BD1578">
        <v>6.9349999999999996</v>
      </c>
      <c r="BE1578">
        <v>2464.0990000000002</v>
      </c>
      <c r="BF1578">
        <v>298.25</v>
      </c>
      <c r="BG1578">
        <v>7</v>
      </c>
      <c r="BH1578">
        <v>3</v>
      </c>
      <c r="BI1578">
        <v>8.0239999999999991</v>
      </c>
      <c r="BJ1578">
        <v>5.548</v>
      </c>
      <c r="BK1578">
        <v>1.1890000000000001</v>
      </c>
      <c r="BM1578" t="s">
        <v>3712</v>
      </c>
      <c r="BN1578" t="s">
        <v>3712</v>
      </c>
      <c r="BO1578" t="s">
        <v>3217</v>
      </c>
      <c r="BQ1578">
        <v>1</v>
      </c>
      <c r="BT1578" t="s">
        <v>3293</v>
      </c>
      <c r="BU1578"/>
      <c r="BV1578" t="s">
        <v>3294</v>
      </c>
      <c r="BZ1578"/>
      <c r="CA1578"/>
      <c r="CB1578">
        <v>14.25</v>
      </c>
      <c r="CC1578">
        <v>14.25</v>
      </c>
      <c r="CD1578">
        <v>1.6E-2</v>
      </c>
      <c r="CE1578">
        <v>2.9000000000000001E-2</v>
      </c>
      <c r="CF1578">
        <v>0.71799999999999997</v>
      </c>
      <c r="CG1578" t="b">
        <f>IF(CE1578*100&lt;CC1578,TRUE,FALSE)</f>
        <v>1</v>
      </c>
    </row>
    <row r="1579" spans="1:85" hidden="1" x14ac:dyDescent="0.35">
      <c r="A1579" t="s">
        <v>1731</v>
      </c>
      <c r="B1579" t="s">
        <v>4536</v>
      </c>
      <c r="C1579">
        <v>2470.4160000000002</v>
      </c>
      <c r="D1579">
        <v>55.058999999999997</v>
      </c>
      <c r="E1579">
        <v>293.39600000000002</v>
      </c>
      <c r="F1579">
        <v>85.147000000000006</v>
      </c>
      <c r="G1579" t="s">
        <v>2884</v>
      </c>
      <c r="I1579">
        <v>255</v>
      </c>
      <c r="J1579">
        <v>2470.4349999999999</v>
      </c>
      <c r="K1579" s="68">
        <v>333.31599999999997</v>
      </c>
      <c r="L1579">
        <v>0.73299999999999998</v>
      </c>
      <c r="M1579">
        <v>1</v>
      </c>
      <c r="N1579" t="s">
        <v>4536</v>
      </c>
      <c r="O1579">
        <v>1.7490000000000001</v>
      </c>
      <c r="P1579">
        <v>0</v>
      </c>
      <c r="Q1579">
        <v>0</v>
      </c>
      <c r="R1579">
        <v>2470.4349999999999</v>
      </c>
      <c r="S1579">
        <v>0</v>
      </c>
      <c r="T1579">
        <v>333.31599999999997</v>
      </c>
      <c r="U1579">
        <v>0</v>
      </c>
      <c r="V1579">
        <v>0</v>
      </c>
      <c r="W1579">
        <v>0</v>
      </c>
      <c r="X1579">
        <v>0</v>
      </c>
      <c r="Y1579">
        <v>0</v>
      </c>
      <c r="Z1579">
        <v>0</v>
      </c>
      <c r="AA1579">
        <v>0</v>
      </c>
      <c r="AB1579">
        <v>0</v>
      </c>
      <c r="AC1579" t="b">
        <v>1</v>
      </c>
      <c r="AE1579">
        <v>0</v>
      </c>
      <c r="AF1579">
        <v>0</v>
      </c>
      <c r="AG1579">
        <v>0</v>
      </c>
      <c r="AH1579">
        <v>0</v>
      </c>
      <c r="AI1579">
        <v>0</v>
      </c>
      <c r="AJ1579">
        <v>0</v>
      </c>
      <c r="AK1579">
        <v>0</v>
      </c>
      <c r="AL1579">
        <v>0</v>
      </c>
      <c r="AM1579">
        <v>0</v>
      </c>
      <c r="AN1579">
        <v>0</v>
      </c>
      <c r="AO1579">
        <v>0</v>
      </c>
      <c r="AP1579">
        <v>0</v>
      </c>
      <c r="AQ1579">
        <v>0</v>
      </c>
      <c r="AR1579">
        <v>0</v>
      </c>
      <c r="AS1579">
        <v>0</v>
      </c>
      <c r="AT1579">
        <v>0</v>
      </c>
      <c r="AU1579">
        <v>0</v>
      </c>
      <c r="AV1579">
        <v>0</v>
      </c>
      <c r="AW1579">
        <v>0</v>
      </c>
      <c r="AX1579">
        <v>0</v>
      </c>
      <c r="AY1579" t="b">
        <v>0</v>
      </c>
      <c r="AZ1579">
        <v>0</v>
      </c>
      <c r="BI1579">
        <v>0</v>
      </c>
      <c r="BJ1579">
        <v>0</v>
      </c>
      <c r="BK1579">
        <v>0</v>
      </c>
      <c r="BM1579" t="s">
        <v>2905</v>
      </c>
      <c r="BN1579" t="s">
        <v>2887</v>
      </c>
      <c r="BO1579" t="s">
        <v>2888</v>
      </c>
      <c r="BT1579"/>
      <c r="BU1579"/>
      <c r="BX1579"/>
      <c r="BY1579" t="s">
        <v>2903</v>
      </c>
      <c r="BZ1579"/>
      <c r="CA1579"/>
      <c r="CB1579"/>
      <c r="CC1579"/>
      <c r="CD1579">
        <v>0</v>
      </c>
      <c r="CE1579"/>
      <c r="CF1579">
        <v>0</v>
      </c>
    </row>
    <row r="1580" spans="1:85" hidden="1" x14ac:dyDescent="0.35">
      <c r="A1580" t="s">
        <v>1732</v>
      </c>
      <c r="B1580" t="s">
        <v>4537</v>
      </c>
      <c r="C1580">
        <v>2471.3040000000001</v>
      </c>
      <c r="D1580">
        <v>520.00199999999995</v>
      </c>
      <c r="E1580">
        <v>72.466999999999999</v>
      </c>
      <c r="F1580">
        <v>360</v>
      </c>
      <c r="G1580" t="s">
        <v>2884</v>
      </c>
      <c r="I1580">
        <v>0</v>
      </c>
      <c r="J1580">
        <v>2471.3829999999998</v>
      </c>
      <c r="K1580" s="68">
        <v>72.466999999999999</v>
      </c>
      <c r="L1580">
        <v>0.61</v>
      </c>
      <c r="M1580">
        <v>1</v>
      </c>
      <c r="N1580" t="s">
        <v>4537</v>
      </c>
      <c r="O1580">
        <v>1.9710000000000001</v>
      </c>
      <c r="P1580">
        <v>0</v>
      </c>
      <c r="Q1580">
        <v>0</v>
      </c>
      <c r="R1580">
        <v>2471.3829999999998</v>
      </c>
      <c r="S1580">
        <v>0</v>
      </c>
      <c r="T1580">
        <v>72.466999999999999</v>
      </c>
      <c r="U1580">
        <v>0</v>
      </c>
      <c r="V1580">
        <v>0</v>
      </c>
      <c r="W1580">
        <v>0</v>
      </c>
      <c r="X1580">
        <v>0</v>
      </c>
      <c r="Y1580">
        <v>0</v>
      </c>
      <c r="Z1580">
        <v>0</v>
      </c>
      <c r="AA1580">
        <v>0</v>
      </c>
      <c r="AB1580">
        <v>0</v>
      </c>
      <c r="AC1580" t="b">
        <v>1</v>
      </c>
      <c r="AE1580">
        <v>0</v>
      </c>
      <c r="AF1580">
        <v>0</v>
      </c>
      <c r="AG1580">
        <v>0</v>
      </c>
      <c r="AH1580">
        <v>0</v>
      </c>
      <c r="AI1580">
        <v>0</v>
      </c>
      <c r="AJ1580">
        <v>0</v>
      </c>
      <c r="AK1580">
        <v>0</v>
      </c>
      <c r="AL1580">
        <v>0</v>
      </c>
      <c r="AM1580">
        <v>0</v>
      </c>
      <c r="AN1580">
        <v>0</v>
      </c>
      <c r="AO1580">
        <v>0</v>
      </c>
      <c r="AP1580">
        <v>0</v>
      </c>
      <c r="AQ1580">
        <v>0</v>
      </c>
      <c r="AR1580">
        <v>0</v>
      </c>
      <c r="AS1580">
        <v>0</v>
      </c>
      <c r="AT1580">
        <v>0</v>
      </c>
      <c r="AU1580">
        <v>0</v>
      </c>
      <c r="AV1580">
        <v>0</v>
      </c>
      <c r="AW1580">
        <v>0</v>
      </c>
      <c r="AX1580">
        <v>0</v>
      </c>
      <c r="AY1580" t="b">
        <v>0</v>
      </c>
      <c r="AZ1580">
        <v>0</v>
      </c>
      <c r="BI1580">
        <v>0</v>
      </c>
      <c r="BJ1580">
        <v>0</v>
      </c>
      <c r="BK1580">
        <v>0</v>
      </c>
      <c r="BM1580" t="s">
        <v>2905</v>
      </c>
      <c r="BN1580" t="s">
        <v>3288</v>
      </c>
      <c r="BO1580" t="s">
        <v>2888</v>
      </c>
      <c r="BT1580"/>
      <c r="BU1580"/>
      <c r="BX1580"/>
      <c r="BY1580" t="s">
        <v>2903</v>
      </c>
      <c r="BZ1580"/>
      <c r="CA1580"/>
      <c r="CB1580"/>
      <c r="CC1580"/>
      <c r="CD1580">
        <v>0</v>
      </c>
      <c r="CE1580"/>
      <c r="CF1580">
        <v>0</v>
      </c>
    </row>
    <row r="1581" spans="1:85" hidden="1" x14ac:dyDescent="0.35">
      <c r="A1581" t="s">
        <v>1733</v>
      </c>
      <c r="B1581" t="s">
        <v>4538</v>
      </c>
      <c r="C1581">
        <v>2471.3589999999999</v>
      </c>
      <c r="D1581">
        <v>45.838999999999999</v>
      </c>
      <c r="E1581">
        <v>144.84200000000001</v>
      </c>
      <c r="F1581">
        <v>65.168000000000006</v>
      </c>
      <c r="G1581" t="s">
        <v>2884</v>
      </c>
      <c r="I1581">
        <v>105</v>
      </c>
      <c r="J1581">
        <v>2471.393</v>
      </c>
      <c r="K1581" s="68">
        <v>177.46700000000001</v>
      </c>
      <c r="L1581">
        <v>-0.72699999999999998</v>
      </c>
      <c r="M1581">
        <v>1</v>
      </c>
      <c r="N1581" t="s">
        <v>4538</v>
      </c>
      <c r="O1581">
        <v>1.976</v>
      </c>
      <c r="P1581">
        <v>0</v>
      </c>
      <c r="Q1581">
        <v>0</v>
      </c>
      <c r="R1581">
        <v>2471.393</v>
      </c>
      <c r="S1581">
        <v>0</v>
      </c>
      <c r="T1581">
        <v>177.46700000000001</v>
      </c>
      <c r="U1581">
        <v>0</v>
      </c>
      <c r="V1581">
        <v>0</v>
      </c>
      <c r="W1581">
        <v>0</v>
      </c>
      <c r="X1581">
        <v>0</v>
      </c>
      <c r="Y1581">
        <v>0</v>
      </c>
      <c r="Z1581">
        <v>0</v>
      </c>
      <c r="AA1581">
        <v>0</v>
      </c>
      <c r="AB1581">
        <v>0</v>
      </c>
      <c r="AC1581" t="b">
        <v>1</v>
      </c>
      <c r="AE1581">
        <v>0</v>
      </c>
      <c r="AF1581">
        <v>0</v>
      </c>
      <c r="AG1581">
        <v>0</v>
      </c>
      <c r="AH1581">
        <v>0</v>
      </c>
      <c r="AI1581">
        <v>0</v>
      </c>
      <c r="AJ1581">
        <v>0</v>
      </c>
      <c r="AK1581">
        <v>0</v>
      </c>
      <c r="AL1581">
        <v>0</v>
      </c>
      <c r="AM1581">
        <v>0</v>
      </c>
      <c r="AN1581">
        <v>0</v>
      </c>
      <c r="AO1581">
        <v>0</v>
      </c>
      <c r="AP1581">
        <v>0</v>
      </c>
      <c r="AQ1581">
        <v>0</v>
      </c>
      <c r="AR1581">
        <v>0</v>
      </c>
      <c r="AS1581">
        <v>0</v>
      </c>
      <c r="AT1581">
        <v>0</v>
      </c>
      <c r="AU1581">
        <v>0</v>
      </c>
      <c r="AV1581">
        <v>0</v>
      </c>
      <c r="AW1581">
        <v>0</v>
      </c>
      <c r="AX1581">
        <v>0</v>
      </c>
      <c r="AY1581" t="b">
        <v>0</v>
      </c>
      <c r="AZ1581">
        <v>0</v>
      </c>
      <c r="BI1581">
        <v>0</v>
      </c>
      <c r="BJ1581">
        <v>0</v>
      </c>
      <c r="BK1581">
        <v>0</v>
      </c>
      <c r="BM1581" t="s">
        <v>2905</v>
      </c>
      <c r="BN1581" t="s">
        <v>2905</v>
      </c>
      <c r="BO1581" t="s">
        <v>2888</v>
      </c>
      <c r="BT1581"/>
      <c r="BU1581"/>
      <c r="BX1581"/>
      <c r="BY1581" t="s">
        <v>2903</v>
      </c>
      <c r="BZ1581"/>
      <c r="CA1581"/>
      <c r="CB1581"/>
      <c r="CC1581"/>
      <c r="CD1581">
        <v>0</v>
      </c>
      <c r="CE1581"/>
      <c r="CF1581">
        <v>0</v>
      </c>
    </row>
    <row r="1582" spans="1:85" hidden="1" x14ac:dyDescent="0.35">
      <c r="A1582" t="s">
        <v>1734</v>
      </c>
      <c r="B1582" t="s">
        <v>4539</v>
      </c>
      <c r="C1582">
        <v>2471.41</v>
      </c>
      <c r="D1582">
        <v>31.486999999999998</v>
      </c>
      <c r="E1582">
        <v>323.57</v>
      </c>
      <c r="F1582">
        <v>64.572999999999993</v>
      </c>
      <c r="G1582" t="s">
        <v>2884</v>
      </c>
      <c r="I1582">
        <v>285</v>
      </c>
      <c r="J1582">
        <v>2471.4270000000001</v>
      </c>
      <c r="K1582" s="68">
        <v>355.983</v>
      </c>
      <c r="L1582">
        <v>-1.6850000000000001</v>
      </c>
      <c r="M1582">
        <v>1</v>
      </c>
      <c r="N1582" t="s">
        <v>4539</v>
      </c>
      <c r="O1582">
        <v>1.984</v>
      </c>
      <c r="P1582">
        <v>0</v>
      </c>
      <c r="Q1582">
        <v>0</v>
      </c>
      <c r="R1582">
        <v>2471.4270000000001</v>
      </c>
      <c r="S1582">
        <v>0</v>
      </c>
      <c r="T1582">
        <v>355.983</v>
      </c>
      <c r="U1582">
        <v>0</v>
      </c>
      <c r="V1582">
        <v>0</v>
      </c>
      <c r="W1582">
        <v>0</v>
      </c>
      <c r="X1582">
        <v>0</v>
      </c>
      <c r="Y1582">
        <v>0</v>
      </c>
      <c r="Z1582">
        <v>0</v>
      </c>
      <c r="AA1582">
        <v>0</v>
      </c>
      <c r="AB1582">
        <v>0</v>
      </c>
      <c r="AC1582" t="b">
        <v>1</v>
      </c>
      <c r="AE1582">
        <v>0</v>
      </c>
      <c r="AF1582">
        <v>0</v>
      </c>
      <c r="AG1582">
        <v>0</v>
      </c>
      <c r="AH1582">
        <v>0</v>
      </c>
      <c r="AI1582">
        <v>0</v>
      </c>
      <c r="AJ1582">
        <v>0</v>
      </c>
      <c r="AK1582">
        <v>0</v>
      </c>
      <c r="AL1582">
        <v>0</v>
      </c>
      <c r="AM1582">
        <v>0</v>
      </c>
      <c r="AN1582">
        <v>0</v>
      </c>
      <c r="AO1582">
        <v>0</v>
      </c>
      <c r="AP1582">
        <v>0</v>
      </c>
      <c r="AQ1582">
        <v>0</v>
      </c>
      <c r="AR1582">
        <v>0</v>
      </c>
      <c r="AS1582">
        <v>0</v>
      </c>
      <c r="AT1582">
        <v>0</v>
      </c>
      <c r="AU1582">
        <v>0</v>
      </c>
      <c r="AV1582">
        <v>0</v>
      </c>
      <c r="AW1582">
        <v>0</v>
      </c>
      <c r="AX1582">
        <v>0</v>
      </c>
      <c r="AY1582" t="b">
        <v>0</v>
      </c>
      <c r="AZ1582">
        <v>0</v>
      </c>
      <c r="BI1582">
        <v>0</v>
      </c>
      <c r="BJ1582">
        <v>0</v>
      </c>
      <c r="BK1582">
        <v>0</v>
      </c>
      <c r="BM1582" t="s">
        <v>2905</v>
      </c>
      <c r="BN1582" t="s">
        <v>2887</v>
      </c>
      <c r="BO1582" t="s">
        <v>2888</v>
      </c>
      <c r="BT1582"/>
      <c r="BU1582"/>
      <c r="BX1582"/>
      <c r="BY1582" t="s">
        <v>2903</v>
      </c>
      <c r="BZ1582"/>
      <c r="CA1582"/>
      <c r="CB1582"/>
      <c r="CC1582"/>
      <c r="CD1582">
        <v>0</v>
      </c>
      <c r="CE1582"/>
      <c r="CF1582">
        <v>0</v>
      </c>
    </row>
    <row r="1583" spans="1:85" hidden="1" x14ac:dyDescent="0.35">
      <c r="A1583" t="s">
        <v>1735</v>
      </c>
      <c r="B1583" t="s">
        <v>4540</v>
      </c>
      <c r="C1583">
        <v>2471.4119999999998</v>
      </c>
      <c r="D1583">
        <v>31.792999999999999</v>
      </c>
      <c r="E1583">
        <v>222.38800000000001</v>
      </c>
      <c r="F1583">
        <v>261.04700000000003</v>
      </c>
      <c r="G1583" t="s">
        <v>2884</v>
      </c>
      <c r="I1583">
        <v>226.19</v>
      </c>
      <c r="J1583">
        <v>2471.4349999999999</v>
      </c>
      <c r="K1583" s="68">
        <v>297.17</v>
      </c>
      <c r="L1583">
        <v>7</v>
      </c>
      <c r="M1583">
        <v>3</v>
      </c>
      <c r="N1583" t="s">
        <v>4540</v>
      </c>
      <c r="O1583">
        <v>1.92</v>
      </c>
      <c r="P1583">
        <v>10</v>
      </c>
      <c r="Q1583">
        <v>31.792999999999999</v>
      </c>
      <c r="R1583">
        <v>2471.4160000000002</v>
      </c>
      <c r="S1583">
        <v>25.434000000000001</v>
      </c>
      <c r="T1583">
        <v>237.345</v>
      </c>
      <c r="U1583">
        <v>208.83699999999999</v>
      </c>
      <c r="V1583">
        <v>100</v>
      </c>
      <c r="W1583">
        <v>2.165</v>
      </c>
      <c r="X1583">
        <v>4.6840000000000002</v>
      </c>
      <c r="Y1583">
        <v>20.69</v>
      </c>
      <c r="Z1583">
        <v>21.294</v>
      </c>
      <c r="AA1583">
        <v>0.59599999999999997</v>
      </c>
      <c r="AB1583">
        <v>0</v>
      </c>
      <c r="AC1583" t="b">
        <v>1</v>
      </c>
      <c r="BM1583" t="s">
        <v>2905</v>
      </c>
      <c r="BN1583" t="s">
        <v>3288</v>
      </c>
      <c r="BO1583" t="s">
        <v>2888</v>
      </c>
      <c r="BT1583"/>
      <c r="BU1583"/>
      <c r="BX1583"/>
      <c r="BZ1583"/>
      <c r="CA1583"/>
      <c r="CB1583"/>
      <c r="CC1583"/>
      <c r="CD1583">
        <v>0</v>
      </c>
      <c r="CE1583"/>
      <c r="CF1583">
        <v>0</v>
      </c>
    </row>
    <row r="1584" spans="1:85" hidden="1" x14ac:dyDescent="0.35">
      <c r="A1584" t="s">
        <v>1736</v>
      </c>
      <c r="B1584" t="s">
        <v>4541</v>
      </c>
      <c r="C1584">
        <v>2471.4299999999998</v>
      </c>
      <c r="D1584">
        <v>8</v>
      </c>
      <c r="E1584">
        <v>204.15899999999999</v>
      </c>
      <c r="F1584">
        <v>6.2949999999999999</v>
      </c>
      <c r="G1584" t="s">
        <v>2884</v>
      </c>
      <c r="I1584">
        <v>133.81</v>
      </c>
      <c r="J1584">
        <v>2471.4369999999999</v>
      </c>
      <c r="K1584" s="68">
        <v>204.79</v>
      </c>
      <c r="L1584">
        <v>8</v>
      </c>
      <c r="M1584">
        <v>3</v>
      </c>
      <c r="N1584" t="s">
        <v>4541</v>
      </c>
      <c r="O1584">
        <v>1.923</v>
      </c>
      <c r="P1584">
        <v>10</v>
      </c>
      <c r="Q1584">
        <v>8</v>
      </c>
      <c r="R1584">
        <v>2471.4319999999998</v>
      </c>
      <c r="S1584">
        <v>6</v>
      </c>
      <c r="T1584">
        <v>204.285</v>
      </c>
      <c r="U1584">
        <v>5.0359999999999996</v>
      </c>
      <c r="V1584">
        <v>100</v>
      </c>
      <c r="W1584">
        <v>0.85</v>
      </c>
      <c r="X1584">
        <v>1.3620000000000001</v>
      </c>
      <c r="Y1584">
        <v>22.51</v>
      </c>
      <c r="Z1584">
        <v>21.294</v>
      </c>
      <c r="AA1584">
        <v>0.59599999999999997</v>
      </c>
      <c r="AB1584">
        <v>0</v>
      </c>
      <c r="AC1584" t="b">
        <v>1</v>
      </c>
      <c r="BM1584" t="s">
        <v>2887</v>
      </c>
      <c r="BN1584" t="s">
        <v>2887</v>
      </c>
      <c r="BO1584" t="s">
        <v>2888</v>
      </c>
      <c r="BT1584"/>
      <c r="BU1584"/>
      <c r="BX1584"/>
      <c r="BZ1584"/>
      <c r="CA1584"/>
      <c r="CB1584"/>
      <c r="CC1584"/>
      <c r="CD1584">
        <v>0</v>
      </c>
      <c r="CE1584"/>
      <c r="CF1584">
        <v>0</v>
      </c>
    </row>
    <row r="1585" spans="1:84" hidden="1" x14ac:dyDescent="0.35">
      <c r="A1585" t="s">
        <v>1737</v>
      </c>
      <c r="B1585" t="s">
        <v>4542</v>
      </c>
      <c r="C1585">
        <v>2471.42</v>
      </c>
      <c r="D1585">
        <v>42.728999999999999</v>
      </c>
      <c r="E1585">
        <v>220.29400000000001</v>
      </c>
      <c r="F1585">
        <v>6.548</v>
      </c>
      <c r="G1585" t="s">
        <v>2884</v>
      </c>
      <c r="I1585">
        <v>156.29</v>
      </c>
      <c r="J1585">
        <v>2471.4470000000001</v>
      </c>
      <c r="K1585" s="68">
        <v>226.67</v>
      </c>
      <c r="L1585">
        <v>19</v>
      </c>
      <c r="M1585">
        <v>3</v>
      </c>
      <c r="N1585" t="s">
        <v>4542</v>
      </c>
      <c r="O1585">
        <v>1.9370000000000001</v>
      </c>
      <c r="P1585">
        <v>15.566000000000001</v>
      </c>
      <c r="Q1585">
        <v>42.728999999999999</v>
      </c>
      <c r="R1585">
        <v>2471.4250000000002</v>
      </c>
      <c r="S1585">
        <v>34.183</v>
      </c>
      <c r="T1585">
        <v>221.56899999999999</v>
      </c>
      <c r="U1585">
        <v>5.2389999999999999</v>
      </c>
      <c r="V1585">
        <v>100</v>
      </c>
      <c r="W1585">
        <v>0.36699999999999999</v>
      </c>
      <c r="X1585">
        <v>2.1509999999999998</v>
      </c>
      <c r="Y1585">
        <v>22.87</v>
      </c>
      <c r="Z1585">
        <v>21.294</v>
      </c>
      <c r="AA1585">
        <v>0.59599999999999997</v>
      </c>
      <c r="AB1585">
        <v>0</v>
      </c>
      <c r="AC1585" t="b">
        <v>1</v>
      </c>
      <c r="BM1585" t="s">
        <v>2887</v>
      </c>
      <c r="BN1585" t="s">
        <v>2887</v>
      </c>
      <c r="BO1585" t="s">
        <v>2888</v>
      </c>
      <c r="BT1585"/>
      <c r="BU1585"/>
      <c r="BX1585"/>
      <c r="BZ1585"/>
      <c r="CA1585"/>
      <c r="CB1585"/>
      <c r="CC1585"/>
      <c r="CD1585">
        <v>0</v>
      </c>
      <c r="CE1585"/>
      <c r="CF1585">
        <v>0</v>
      </c>
    </row>
    <row r="1586" spans="1:84" hidden="1" x14ac:dyDescent="0.35">
      <c r="A1586" t="s">
        <v>1738</v>
      </c>
      <c r="B1586" t="s">
        <v>4543</v>
      </c>
      <c r="C1586">
        <v>2471.4290000000001</v>
      </c>
      <c r="D1586">
        <v>42.869</v>
      </c>
      <c r="E1586">
        <v>114.387</v>
      </c>
      <c r="F1586">
        <v>21.981000000000002</v>
      </c>
      <c r="G1586" t="s">
        <v>2884</v>
      </c>
      <c r="I1586">
        <v>63.71</v>
      </c>
      <c r="J1586">
        <v>2471.4560000000001</v>
      </c>
      <c r="K1586" s="68">
        <v>134.09</v>
      </c>
      <c r="L1586">
        <v>7</v>
      </c>
      <c r="M1586">
        <v>3</v>
      </c>
      <c r="N1586" t="s">
        <v>4543</v>
      </c>
      <c r="O1586">
        <v>1.95</v>
      </c>
      <c r="P1586">
        <v>10</v>
      </c>
      <c r="Q1586">
        <v>42.869</v>
      </c>
      <c r="R1586">
        <v>2471.4340000000002</v>
      </c>
      <c r="S1586">
        <v>34.295000000000002</v>
      </c>
      <c r="T1586">
        <v>118.328</v>
      </c>
      <c r="U1586">
        <v>17.585000000000001</v>
      </c>
      <c r="V1586">
        <v>100</v>
      </c>
      <c r="W1586">
        <v>1.1359999999999999</v>
      </c>
      <c r="X1586">
        <v>2.016</v>
      </c>
      <c r="Y1586">
        <v>22.35</v>
      </c>
      <c r="Z1586">
        <v>13.189</v>
      </c>
      <c r="AA1586">
        <v>0.44800000000000001</v>
      </c>
      <c r="AB1586">
        <v>0</v>
      </c>
      <c r="AC1586" t="b">
        <v>1</v>
      </c>
      <c r="BM1586" t="s">
        <v>2887</v>
      </c>
      <c r="BN1586" t="s">
        <v>3288</v>
      </c>
      <c r="BO1586" t="s">
        <v>2888</v>
      </c>
      <c r="BT1586"/>
      <c r="BU1586"/>
      <c r="BX1586"/>
      <c r="BZ1586"/>
      <c r="CA1586"/>
      <c r="CB1586"/>
      <c r="CC1586"/>
      <c r="CD1586">
        <v>0</v>
      </c>
      <c r="CE1586"/>
      <c r="CF1586">
        <v>0</v>
      </c>
    </row>
    <row r="1587" spans="1:84" hidden="1" x14ac:dyDescent="0.35">
      <c r="A1587" t="s">
        <v>1739</v>
      </c>
      <c r="B1587" t="s">
        <v>4544</v>
      </c>
      <c r="C1587">
        <v>2471.4479999999999</v>
      </c>
      <c r="D1587">
        <v>15.65</v>
      </c>
      <c r="E1587">
        <v>152.22499999999999</v>
      </c>
      <c r="F1587">
        <v>6.2949999999999999</v>
      </c>
      <c r="G1587" t="s">
        <v>2884</v>
      </c>
      <c r="I1587">
        <v>86.19</v>
      </c>
      <c r="J1587">
        <v>2471.4589999999998</v>
      </c>
      <c r="K1587" s="68">
        <v>156.28</v>
      </c>
      <c r="L1587">
        <v>19</v>
      </c>
      <c r="M1587">
        <v>3</v>
      </c>
      <c r="N1587" t="s">
        <v>4544</v>
      </c>
      <c r="O1587">
        <v>1.954</v>
      </c>
      <c r="P1587">
        <v>15.566000000000001</v>
      </c>
      <c r="Q1587">
        <v>15.65</v>
      </c>
      <c r="R1587">
        <v>2471.4499999999998</v>
      </c>
      <c r="S1587">
        <v>12.52</v>
      </c>
      <c r="T1587">
        <v>153.036</v>
      </c>
      <c r="U1587">
        <v>5.0359999999999996</v>
      </c>
      <c r="V1587">
        <v>100</v>
      </c>
      <c r="W1587">
        <v>0.82199999999999995</v>
      </c>
      <c r="X1587">
        <v>2.4940000000000002</v>
      </c>
      <c r="Y1587">
        <v>22.16</v>
      </c>
      <c r="Z1587">
        <v>11.467000000000001</v>
      </c>
      <c r="AA1587">
        <v>0.41399999999999998</v>
      </c>
      <c r="AB1587">
        <v>0</v>
      </c>
      <c r="AC1587" t="b">
        <v>1</v>
      </c>
      <c r="BM1587" t="s">
        <v>2887</v>
      </c>
      <c r="BN1587" t="s">
        <v>2887</v>
      </c>
      <c r="BO1587" t="s">
        <v>2888</v>
      </c>
      <c r="BT1587"/>
      <c r="BU1587"/>
      <c r="BX1587"/>
      <c r="BZ1587"/>
      <c r="CA1587"/>
      <c r="CB1587"/>
      <c r="CC1587"/>
      <c r="CD1587">
        <v>0</v>
      </c>
      <c r="CE1587"/>
      <c r="CF1587">
        <v>0</v>
      </c>
    </row>
    <row r="1588" spans="1:84" hidden="1" x14ac:dyDescent="0.35">
      <c r="A1588" t="s">
        <v>1740</v>
      </c>
      <c r="B1588" t="s">
        <v>4545</v>
      </c>
      <c r="C1588">
        <v>2471.4499999999998</v>
      </c>
      <c r="D1588">
        <v>11.419</v>
      </c>
      <c r="E1588">
        <v>178.19399999999999</v>
      </c>
      <c r="F1588">
        <v>17.664000000000001</v>
      </c>
      <c r="G1588" t="s">
        <v>2884</v>
      </c>
      <c r="I1588">
        <v>118.76</v>
      </c>
      <c r="J1588">
        <v>2471.4589999999998</v>
      </c>
      <c r="K1588" s="68">
        <v>188.85</v>
      </c>
      <c r="L1588">
        <v>5</v>
      </c>
      <c r="M1588">
        <v>3</v>
      </c>
      <c r="N1588" t="s">
        <v>4545</v>
      </c>
      <c r="O1588">
        <v>1.954</v>
      </c>
      <c r="P1588">
        <v>10</v>
      </c>
      <c r="Q1588">
        <v>11.419</v>
      </c>
      <c r="R1588">
        <v>2471.4520000000002</v>
      </c>
      <c r="S1588">
        <v>9.1349999999999998</v>
      </c>
      <c r="T1588">
        <v>180.32499999999999</v>
      </c>
      <c r="U1588">
        <v>14.131</v>
      </c>
      <c r="V1588">
        <v>100</v>
      </c>
      <c r="W1588">
        <v>2.7370000000000001</v>
      </c>
      <c r="X1588">
        <v>1.879</v>
      </c>
      <c r="Y1588">
        <v>22.684999999999999</v>
      </c>
      <c r="Z1588">
        <v>11.467000000000001</v>
      </c>
      <c r="AA1588">
        <v>0.41399999999999998</v>
      </c>
      <c r="AB1588">
        <v>0</v>
      </c>
      <c r="AC1588" t="b">
        <v>1</v>
      </c>
      <c r="BM1588" t="s">
        <v>2887</v>
      </c>
      <c r="BN1588" t="s">
        <v>2887</v>
      </c>
      <c r="BO1588" t="s">
        <v>2888</v>
      </c>
      <c r="BT1588"/>
      <c r="BU1588"/>
      <c r="BX1588"/>
      <c r="BZ1588"/>
      <c r="CA1588"/>
      <c r="CB1588"/>
      <c r="CC1588"/>
      <c r="CD1588">
        <v>0</v>
      </c>
      <c r="CE1588"/>
      <c r="CF1588">
        <v>0</v>
      </c>
    </row>
    <row r="1589" spans="1:84" hidden="1" x14ac:dyDescent="0.35">
      <c r="A1589" t="s">
        <v>1741</v>
      </c>
      <c r="B1589" t="s">
        <v>4546</v>
      </c>
      <c r="C1589">
        <v>2471.444</v>
      </c>
      <c r="D1589">
        <v>37.380000000000003</v>
      </c>
      <c r="E1589">
        <v>154.91200000000001</v>
      </c>
      <c r="F1589">
        <v>35.106000000000002</v>
      </c>
      <c r="G1589" t="s">
        <v>2884</v>
      </c>
      <c r="I1589">
        <v>105</v>
      </c>
      <c r="J1589">
        <v>2471.4679999999998</v>
      </c>
      <c r="K1589" s="68">
        <v>175.09100000000001</v>
      </c>
      <c r="L1589">
        <v>-1.1839999999999999</v>
      </c>
      <c r="M1589">
        <v>1</v>
      </c>
      <c r="N1589" t="s">
        <v>4546</v>
      </c>
      <c r="O1589">
        <v>1.9910000000000001</v>
      </c>
      <c r="P1589">
        <v>0</v>
      </c>
      <c r="Q1589">
        <v>0</v>
      </c>
      <c r="R1589">
        <v>2471.4679999999998</v>
      </c>
      <c r="S1589">
        <v>0</v>
      </c>
      <c r="T1589">
        <v>175.09100000000001</v>
      </c>
      <c r="U1589">
        <v>0</v>
      </c>
      <c r="V1589">
        <v>0</v>
      </c>
      <c r="W1589">
        <v>0</v>
      </c>
      <c r="X1589">
        <v>0</v>
      </c>
      <c r="Y1589">
        <v>0</v>
      </c>
      <c r="Z1589">
        <v>0</v>
      </c>
      <c r="AA1589">
        <v>0</v>
      </c>
      <c r="AB1589">
        <v>0</v>
      </c>
      <c r="AC1589" t="b">
        <v>1</v>
      </c>
      <c r="AE1589">
        <v>0</v>
      </c>
      <c r="AF1589">
        <v>0</v>
      </c>
      <c r="AG1589">
        <v>0</v>
      </c>
      <c r="AH1589">
        <v>0</v>
      </c>
      <c r="AI1589">
        <v>0</v>
      </c>
      <c r="AJ1589">
        <v>0</v>
      </c>
      <c r="AK1589">
        <v>0</v>
      </c>
      <c r="AL1589">
        <v>0</v>
      </c>
      <c r="AM1589">
        <v>0</v>
      </c>
      <c r="AN1589">
        <v>0</v>
      </c>
      <c r="AO1589">
        <v>0</v>
      </c>
      <c r="AP1589">
        <v>0</v>
      </c>
      <c r="AQ1589">
        <v>0</v>
      </c>
      <c r="AR1589">
        <v>0</v>
      </c>
      <c r="AS1589">
        <v>0</v>
      </c>
      <c r="AT1589">
        <v>0</v>
      </c>
      <c r="AU1589">
        <v>0</v>
      </c>
      <c r="AV1589">
        <v>0</v>
      </c>
      <c r="AW1589">
        <v>0</v>
      </c>
      <c r="AX1589">
        <v>0</v>
      </c>
      <c r="AY1589" t="b">
        <v>0</v>
      </c>
      <c r="AZ1589">
        <v>0</v>
      </c>
      <c r="BI1589">
        <v>0</v>
      </c>
      <c r="BJ1589">
        <v>0</v>
      </c>
      <c r="BK1589">
        <v>0</v>
      </c>
      <c r="BM1589" t="s">
        <v>2887</v>
      </c>
      <c r="BN1589" t="s">
        <v>2887</v>
      </c>
      <c r="BO1589" t="s">
        <v>2888</v>
      </c>
      <c r="BT1589"/>
      <c r="BU1589"/>
      <c r="BX1589"/>
      <c r="BY1589" t="s">
        <v>2903</v>
      </c>
      <c r="BZ1589"/>
      <c r="CA1589"/>
      <c r="CB1589"/>
      <c r="CC1589"/>
      <c r="CD1589">
        <v>0</v>
      </c>
      <c r="CE1589"/>
      <c r="CF1589">
        <v>0</v>
      </c>
    </row>
    <row r="1590" spans="1:84" hidden="1" x14ac:dyDescent="0.35">
      <c r="A1590" t="s">
        <v>1742</v>
      </c>
      <c r="B1590" t="s">
        <v>4547</v>
      </c>
      <c r="C1590">
        <v>2471.4830000000002</v>
      </c>
      <c r="D1590">
        <v>232.209</v>
      </c>
      <c r="E1590">
        <v>326.428</v>
      </c>
      <c r="F1590">
        <v>69.427999999999997</v>
      </c>
      <c r="G1590" t="s">
        <v>2884</v>
      </c>
      <c r="I1590">
        <v>285</v>
      </c>
      <c r="J1590">
        <v>2471.4969999999998</v>
      </c>
      <c r="K1590" s="68">
        <v>355.67700000000002</v>
      </c>
      <c r="L1590">
        <v>-0.78100000000000003</v>
      </c>
      <c r="M1590">
        <v>1</v>
      </c>
      <c r="N1590" t="s">
        <v>4547</v>
      </c>
      <c r="O1590">
        <v>1.8540000000000001</v>
      </c>
      <c r="P1590">
        <v>0</v>
      </c>
      <c r="Q1590">
        <v>0</v>
      </c>
      <c r="R1590">
        <v>2471.4969999999998</v>
      </c>
      <c r="S1590">
        <v>0</v>
      </c>
      <c r="T1590">
        <v>355.67700000000002</v>
      </c>
      <c r="U1590">
        <v>0</v>
      </c>
      <c r="V1590">
        <v>0</v>
      </c>
      <c r="W1590">
        <v>0</v>
      </c>
      <c r="X1590">
        <v>0</v>
      </c>
      <c r="Y1590">
        <v>0</v>
      </c>
      <c r="Z1590">
        <v>0</v>
      </c>
      <c r="AA1590">
        <v>0</v>
      </c>
      <c r="AB1590">
        <v>0</v>
      </c>
      <c r="AC1590" t="b">
        <v>1</v>
      </c>
      <c r="AE1590">
        <v>0</v>
      </c>
      <c r="AF1590">
        <v>0</v>
      </c>
      <c r="AG1590">
        <v>0</v>
      </c>
      <c r="AH1590">
        <v>0</v>
      </c>
      <c r="AI1590">
        <v>0</v>
      </c>
      <c r="AJ1590">
        <v>0</v>
      </c>
      <c r="AK1590">
        <v>0</v>
      </c>
      <c r="AL1590">
        <v>0</v>
      </c>
      <c r="AM1590">
        <v>0</v>
      </c>
      <c r="AN1590">
        <v>0</v>
      </c>
      <c r="AO1590">
        <v>0</v>
      </c>
      <c r="AP1590">
        <v>0</v>
      </c>
      <c r="AQ1590">
        <v>0</v>
      </c>
      <c r="AR1590">
        <v>0</v>
      </c>
      <c r="AS1590">
        <v>0</v>
      </c>
      <c r="AT1590">
        <v>0</v>
      </c>
      <c r="AU1590">
        <v>0</v>
      </c>
      <c r="AV1590">
        <v>0</v>
      </c>
      <c r="AW1590">
        <v>0</v>
      </c>
      <c r="AX1590">
        <v>0</v>
      </c>
      <c r="AY1590" t="b">
        <v>0</v>
      </c>
      <c r="AZ1590">
        <v>0</v>
      </c>
      <c r="BI1590">
        <v>0</v>
      </c>
      <c r="BJ1590">
        <v>0</v>
      </c>
      <c r="BK1590">
        <v>0</v>
      </c>
      <c r="BM1590" t="s">
        <v>2905</v>
      </c>
      <c r="BN1590" t="s">
        <v>2887</v>
      </c>
      <c r="BO1590" t="s">
        <v>2888</v>
      </c>
      <c r="BT1590"/>
      <c r="BU1590"/>
      <c r="BX1590"/>
      <c r="BY1590" t="s">
        <v>2903</v>
      </c>
      <c r="BZ1590"/>
      <c r="CA1590"/>
      <c r="CB1590"/>
      <c r="CC1590"/>
      <c r="CD1590">
        <v>0</v>
      </c>
      <c r="CE1590"/>
      <c r="CF1590">
        <v>0</v>
      </c>
    </row>
    <row r="1591" spans="1:84" hidden="1" x14ac:dyDescent="0.35">
      <c r="A1591" t="s">
        <v>1743</v>
      </c>
      <c r="B1591" t="s">
        <v>4548</v>
      </c>
      <c r="C1591">
        <v>2471.6289999999999</v>
      </c>
      <c r="D1591">
        <v>79.081000000000003</v>
      </c>
      <c r="E1591">
        <v>352.74700000000001</v>
      </c>
      <c r="F1591">
        <v>22.332999999999998</v>
      </c>
      <c r="G1591" t="s">
        <v>2884</v>
      </c>
      <c r="I1591">
        <v>285</v>
      </c>
      <c r="J1591">
        <v>2471.6880000000001</v>
      </c>
      <c r="K1591" s="68">
        <v>2.7829999999999999</v>
      </c>
      <c r="L1591">
        <v>-1.6870000000000001</v>
      </c>
      <c r="M1591">
        <v>1</v>
      </c>
      <c r="N1591" t="s">
        <v>4548</v>
      </c>
      <c r="O1591">
        <v>1.9730000000000001</v>
      </c>
      <c r="P1591">
        <v>0</v>
      </c>
      <c r="Q1591">
        <v>0</v>
      </c>
      <c r="R1591">
        <v>2471.6880000000001</v>
      </c>
      <c r="S1591">
        <v>0</v>
      </c>
      <c r="T1591">
        <v>2.7829999999999999</v>
      </c>
      <c r="U1591">
        <v>0</v>
      </c>
      <c r="V1591">
        <v>0</v>
      </c>
      <c r="W1591">
        <v>0</v>
      </c>
      <c r="X1591">
        <v>0</v>
      </c>
      <c r="Y1591">
        <v>0</v>
      </c>
      <c r="Z1591">
        <v>0</v>
      </c>
      <c r="AA1591">
        <v>0</v>
      </c>
      <c r="AB1591">
        <v>0</v>
      </c>
      <c r="AC1591" t="b">
        <v>1</v>
      </c>
      <c r="AE1591">
        <v>0</v>
      </c>
      <c r="AF1591">
        <v>0</v>
      </c>
      <c r="AG1591">
        <v>0</v>
      </c>
      <c r="AH1591">
        <v>0</v>
      </c>
      <c r="AI1591">
        <v>0</v>
      </c>
      <c r="AJ1591">
        <v>0</v>
      </c>
      <c r="AK1591">
        <v>0</v>
      </c>
      <c r="AL1591">
        <v>0</v>
      </c>
      <c r="AM1591">
        <v>0</v>
      </c>
      <c r="AN1591">
        <v>0</v>
      </c>
      <c r="AO1591">
        <v>0</v>
      </c>
      <c r="AP1591">
        <v>0</v>
      </c>
      <c r="AQ1591">
        <v>0</v>
      </c>
      <c r="AR1591">
        <v>0</v>
      </c>
      <c r="AS1591">
        <v>0</v>
      </c>
      <c r="AT1591">
        <v>0</v>
      </c>
      <c r="AU1591">
        <v>0</v>
      </c>
      <c r="AV1591">
        <v>0</v>
      </c>
      <c r="AW1591">
        <v>0</v>
      </c>
      <c r="AX1591">
        <v>0</v>
      </c>
      <c r="AY1591" t="b">
        <v>0</v>
      </c>
      <c r="AZ1591">
        <v>0</v>
      </c>
      <c r="BI1591">
        <v>0</v>
      </c>
      <c r="BJ1591">
        <v>0</v>
      </c>
      <c r="BK1591">
        <v>0</v>
      </c>
      <c r="BM1591" t="s">
        <v>2905</v>
      </c>
      <c r="BN1591" t="s">
        <v>2905</v>
      </c>
      <c r="BO1591" t="s">
        <v>2888</v>
      </c>
      <c r="BT1591"/>
      <c r="BU1591"/>
      <c r="BX1591"/>
      <c r="BY1591" t="s">
        <v>2903</v>
      </c>
      <c r="BZ1591"/>
      <c r="CA1591"/>
      <c r="CB1591"/>
      <c r="CC1591"/>
      <c r="CD1591">
        <v>0</v>
      </c>
      <c r="CE1591"/>
      <c r="CF1591">
        <v>0</v>
      </c>
    </row>
    <row r="1592" spans="1:84" hidden="1" x14ac:dyDescent="0.35">
      <c r="A1592" t="s">
        <v>1744</v>
      </c>
      <c r="B1592" t="s">
        <v>4549</v>
      </c>
      <c r="C1592">
        <v>2471.4650000000001</v>
      </c>
      <c r="D1592">
        <v>271.89699999999999</v>
      </c>
      <c r="E1592">
        <v>55.46</v>
      </c>
      <c r="F1592">
        <v>253.227</v>
      </c>
      <c r="G1592" t="s">
        <v>2884</v>
      </c>
      <c r="I1592">
        <v>165</v>
      </c>
      <c r="J1592">
        <v>2471.6889999999999</v>
      </c>
      <c r="K1592" s="68">
        <v>242.78299999999999</v>
      </c>
      <c r="L1592">
        <v>3.548</v>
      </c>
      <c r="M1592">
        <v>1</v>
      </c>
      <c r="N1592" t="s">
        <v>4549</v>
      </c>
      <c r="O1592">
        <v>1.9730000000000001</v>
      </c>
      <c r="P1592">
        <v>0</v>
      </c>
      <c r="Q1592">
        <v>0</v>
      </c>
      <c r="R1592">
        <v>2471.6889999999999</v>
      </c>
      <c r="S1592">
        <v>0</v>
      </c>
      <c r="T1592">
        <v>242.78299999999999</v>
      </c>
      <c r="U1592">
        <v>0</v>
      </c>
      <c r="V1592">
        <v>0</v>
      </c>
      <c r="W1592">
        <v>0</v>
      </c>
      <c r="X1592">
        <v>0</v>
      </c>
      <c r="Y1592">
        <v>0</v>
      </c>
      <c r="Z1592">
        <v>0</v>
      </c>
      <c r="AA1592">
        <v>0</v>
      </c>
      <c r="AB1592">
        <v>0</v>
      </c>
      <c r="AC1592" t="b">
        <v>1</v>
      </c>
      <c r="AE1592">
        <v>0</v>
      </c>
      <c r="AF1592">
        <v>0</v>
      </c>
      <c r="AG1592">
        <v>0</v>
      </c>
      <c r="AH1592">
        <v>0</v>
      </c>
      <c r="AI1592">
        <v>0</v>
      </c>
      <c r="AJ1592">
        <v>0</v>
      </c>
      <c r="AK1592">
        <v>0</v>
      </c>
      <c r="AL1592">
        <v>0</v>
      </c>
      <c r="AM1592">
        <v>0</v>
      </c>
      <c r="AN1592">
        <v>0</v>
      </c>
      <c r="AO1592">
        <v>0</v>
      </c>
      <c r="AP1592">
        <v>0</v>
      </c>
      <c r="AQ1592">
        <v>0</v>
      </c>
      <c r="AR1592">
        <v>0</v>
      </c>
      <c r="AS1592">
        <v>0</v>
      </c>
      <c r="AT1592">
        <v>0</v>
      </c>
      <c r="AU1592">
        <v>0</v>
      </c>
      <c r="AV1592">
        <v>0</v>
      </c>
      <c r="AW1592">
        <v>0</v>
      </c>
      <c r="AX1592">
        <v>0</v>
      </c>
      <c r="AY1592" t="b">
        <v>0</v>
      </c>
      <c r="AZ1592">
        <v>0</v>
      </c>
      <c r="BI1592">
        <v>0</v>
      </c>
      <c r="BJ1592">
        <v>0</v>
      </c>
      <c r="BK1592">
        <v>0</v>
      </c>
      <c r="BM1592" t="s">
        <v>2905</v>
      </c>
      <c r="BN1592" t="s">
        <v>2887</v>
      </c>
      <c r="BO1592" t="s">
        <v>2888</v>
      </c>
      <c r="BT1592"/>
      <c r="BU1592"/>
      <c r="BX1592"/>
      <c r="BY1592" t="s">
        <v>2903</v>
      </c>
      <c r="BZ1592"/>
      <c r="CA1592"/>
      <c r="CB1592"/>
      <c r="CC1592"/>
      <c r="CD1592">
        <v>0</v>
      </c>
      <c r="CE1592"/>
      <c r="CF1592">
        <v>0</v>
      </c>
    </row>
    <row r="1593" spans="1:84" hidden="1" x14ac:dyDescent="0.35">
      <c r="A1593" t="s">
        <v>1745</v>
      </c>
      <c r="B1593" t="s">
        <v>4550</v>
      </c>
      <c r="C1593">
        <v>2471.7190000000001</v>
      </c>
      <c r="D1593">
        <v>8</v>
      </c>
      <c r="E1593">
        <v>190.16499999999999</v>
      </c>
      <c r="F1593">
        <v>6.2949999999999999</v>
      </c>
      <c r="G1593" t="s">
        <v>2884</v>
      </c>
      <c r="I1593">
        <v>113.81</v>
      </c>
      <c r="J1593">
        <v>2471.723</v>
      </c>
      <c r="K1593" s="68">
        <v>192.11</v>
      </c>
      <c r="L1593">
        <v>16</v>
      </c>
      <c r="M1593">
        <v>3</v>
      </c>
      <c r="N1593" t="s">
        <v>4550</v>
      </c>
      <c r="O1593">
        <v>2.09</v>
      </c>
      <c r="P1593">
        <v>13.561999999999999</v>
      </c>
      <c r="Q1593">
        <v>8</v>
      </c>
      <c r="R1593">
        <v>2471.7199999999998</v>
      </c>
      <c r="S1593">
        <v>6</v>
      </c>
      <c r="T1593">
        <v>190.554</v>
      </c>
      <c r="U1593">
        <v>5.0359999999999996</v>
      </c>
      <c r="V1593">
        <v>100</v>
      </c>
      <c r="W1593">
        <v>0.99099999999999999</v>
      </c>
      <c r="X1593">
        <v>2.149</v>
      </c>
      <c r="Y1593">
        <v>11</v>
      </c>
      <c r="Z1593">
        <v>11.625</v>
      </c>
      <c r="AA1593">
        <v>0.41699999999999998</v>
      </c>
      <c r="AB1593">
        <v>0</v>
      </c>
      <c r="AC1593" t="b">
        <v>1</v>
      </c>
      <c r="BM1593" t="s">
        <v>2887</v>
      </c>
      <c r="BN1593" t="s">
        <v>2887</v>
      </c>
      <c r="BO1593" t="s">
        <v>2888</v>
      </c>
      <c r="BT1593"/>
      <c r="BU1593"/>
      <c r="BX1593"/>
      <c r="BZ1593"/>
      <c r="CA1593"/>
      <c r="CB1593"/>
      <c r="CC1593"/>
      <c r="CD1593">
        <v>0</v>
      </c>
      <c r="CE1593"/>
      <c r="CF1593">
        <v>0</v>
      </c>
    </row>
    <row r="1594" spans="1:84" hidden="1" x14ac:dyDescent="0.35">
      <c r="A1594" t="s">
        <v>1746</v>
      </c>
      <c r="B1594" t="s">
        <v>4551</v>
      </c>
      <c r="C1594">
        <v>2471.7190000000001</v>
      </c>
      <c r="D1594">
        <v>8</v>
      </c>
      <c r="E1594">
        <v>197.86199999999999</v>
      </c>
      <c r="F1594">
        <v>6.2949999999999999</v>
      </c>
      <c r="G1594" t="s">
        <v>2884</v>
      </c>
      <c r="I1594">
        <v>121.24</v>
      </c>
      <c r="J1594">
        <v>2471.723</v>
      </c>
      <c r="K1594" s="68">
        <v>199.54</v>
      </c>
      <c r="L1594">
        <v>10</v>
      </c>
      <c r="M1594">
        <v>3</v>
      </c>
      <c r="N1594" t="s">
        <v>4551</v>
      </c>
      <c r="O1594">
        <v>2.09</v>
      </c>
      <c r="P1594">
        <v>10</v>
      </c>
      <c r="Q1594">
        <v>8</v>
      </c>
      <c r="R1594">
        <v>2471.7199999999998</v>
      </c>
      <c r="S1594">
        <v>6</v>
      </c>
      <c r="T1594">
        <v>198.19800000000001</v>
      </c>
      <c r="U1594">
        <v>5.0359999999999996</v>
      </c>
      <c r="V1594">
        <v>100</v>
      </c>
      <c r="W1594">
        <v>0.99099999999999999</v>
      </c>
      <c r="X1594">
        <v>1.4059999999999999</v>
      </c>
      <c r="Y1594">
        <v>11.03</v>
      </c>
      <c r="Z1594">
        <v>11.625</v>
      </c>
      <c r="AA1594">
        <v>0.41699999999999998</v>
      </c>
      <c r="AB1594">
        <v>0</v>
      </c>
      <c r="AC1594" t="b">
        <v>1</v>
      </c>
      <c r="BM1594" t="s">
        <v>2887</v>
      </c>
      <c r="BN1594" t="s">
        <v>2887</v>
      </c>
      <c r="BO1594" t="s">
        <v>2888</v>
      </c>
      <c r="BT1594"/>
      <c r="BU1594"/>
      <c r="BX1594"/>
      <c r="BZ1594"/>
      <c r="CA1594"/>
      <c r="CB1594"/>
      <c r="CC1594"/>
      <c r="CD1594">
        <v>0</v>
      </c>
      <c r="CE1594"/>
      <c r="CF1594">
        <v>0</v>
      </c>
    </row>
    <row r="1595" spans="1:84" hidden="1" x14ac:dyDescent="0.35">
      <c r="A1595" t="s">
        <v>1747</v>
      </c>
      <c r="B1595" t="s">
        <v>4552</v>
      </c>
      <c r="C1595">
        <v>2471.7240000000002</v>
      </c>
      <c r="D1595">
        <v>8</v>
      </c>
      <c r="E1595">
        <v>134.31200000000001</v>
      </c>
      <c r="F1595">
        <v>6.2949999999999999</v>
      </c>
      <c r="G1595" t="s">
        <v>2884</v>
      </c>
      <c r="I1595">
        <v>58.76</v>
      </c>
      <c r="J1595">
        <v>2471.7269999999999</v>
      </c>
      <c r="K1595" s="68">
        <v>137.46</v>
      </c>
      <c r="L1595">
        <v>9</v>
      </c>
      <c r="M1595">
        <v>3</v>
      </c>
      <c r="N1595" t="s">
        <v>4552</v>
      </c>
      <c r="O1595">
        <v>2.09</v>
      </c>
      <c r="P1595">
        <v>10</v>
      </c>
      <c r="Q1595">
        <v>8</v>
      </c>
      <c r="R1595">
        <v>2471.7249999999999</v>
      </c>
      <c r="S1595">
        <v>6</v>
      </c>
      <c r="T1595">
        <v>134.94200000000001</v>
      </c>
      <c r="U1595">
        <v>5.0359999999999996</v>
      </c>
      <c r="V1595">
        <v>100</v>
      </c>
      <c r="W1595">
        <v>0.99099999999999999</v>
      </c>
      <c r="X1595">
        <v>1.18</v>
      </c>
      <c r="Y1595">
        <v>12.12</v>
      </c>
      <c r="Z1595">
        <v>11.625</v>
      </c>
      <c r="AA1595">
        <v>0.41699999999999998</v>
      </c>
      <c r="AB1595">
        <v>0</v>
      </c>
      <c r="AC1595" t="b">
        <v>1</v>
      </c>
      <c r="BM1595" t="s">
        <v>2887</v>
      </c>
      <c r="BN1595" t="s">
        <v>2887</v>
      </c>
      <c r="BO1595" t="s">
        <v>2888</v>
      </c>
      <c r="BT1595"/>
      <c r="BU1595"/>
      <c r="BX1595"/>
      <c r="BZ1595"/>
      <c r="CA1595"/>
      <c r="CB1595"/>
      <c r="CC1595"/>
      <c r="CD1595">
        <v>0</v>
      </c>
      <c r="CE1595"/>
      <c r="CF1595">
        <v>0</v>
      </c>
    </row>
    <row r="1596" spans="1:84" hidden="1" x14ac:dyDescent="0.35">
      <c r="A1596" t="s">
        <v>1748</v>
      </c>
      <c r="B1596" t="s">
        <v>4553</v>
      </c>
      <c r="C1596">
        <v>2471.7240000000002</v>
      </c>
      <c r="D1596">
        <v>8</v>
      </c>
      <c r="E1596">
        <v>129.36199999999999</v>
      </c>
      <c r="F1596">
        <v>6.2949999999999999</v>
      </c>
      <c r="G1596" t="s">
        <v>2884</v>
      </c>
      <c r="I1596">
        <v>53.81</v>
      </c>
      <c r="J1596">
        <v>2471.7269999999999</v>
      </c>
      <c r="K1596" s="68">
        <v>132.51</v>
      </c>
      <c r="L1596">
        <v>9</v>
      </c>
      <c r="M1596">
        <v>3</v>
      </c>
      <c r="N1596" t="s">
        <v>4553</v>
      </c>
      <c r="O1596">
        <v>2.09</v>
      </c>
      <c r="P1596">
        <v>10</v>
      </c>
      <c r="Q1596">
        <v>8</v>
      </c>
      <c r="R1596">
        <v>2471.7249999999999</v>
      </c>
      <c r="S1596">
        <v>6</v>
      </c>
      <c r="T1596">
        <v>129.99199999999999</v>
      </c>
      <c r="U1596">
        <v>5.0359999999999996</v>
      </c>
      <c r="V1596">
        <v>100</v>
      </c>
      <c r="W1596">
        <v>0.99099999999999999</v>
      </c>
      <c r="X1596">
        <v>1.19</v>
      </c>
      <c r="Y1596">
        <v>10.63</v>
      </c>
      <c r="Z1596">
        <v>11.625</v>
      </c>
      <c r="AA1596">
        <v>0.41699999999999998</v>
      </c>
      <c r="AB1596">
        <v>0</v>
      </c>
      <c r="AC1596" t="b">
        <v>1</v>
      </c>
      <c r="BM1596" t="s">
        <v>2887</v>
      </c>
      <c r="BN1596" t="s">
        <v>2887</v>
      </c>
      <c r="BO1596" t="s">
        <v>2888</v>
      </c>
      <c r="BT1596"/>
      <c r="BU1596"/>
      <c r="BX1596"/>
      <c r="BZ1596"/>
      <c r="CA1596"/>
      <c r="CB1596"/>
      <c r="CC1596"/>
      <c r="CD1596">
        <v>0</v>
      </c>
      <c r="CE1596"/>
      <c r="CF1596">
        <v>0</v>
      </c>
    </row>
    <row r="1597" spans="1:84" hidden="1" x14ac:dyDescent="0.35">
      <c r="A1597" t="s">
        <v>1749</v>
      </c>
      <c r="B1597" t="s">
        <v>4554</v>
      </c>
      <c r="C1597">
        <v>2471.723</v>
      </c>
      <c r="D1597">
        <v>8</v>
      </c>
      <c r="E1597">
        <v>141.733</v>
      </c>
      <c r="F1597">
        <v>6.2949999999999999</v>
      </c>
      <c r="G1597" t="s">
        <v>2884</v>
      </c>
      <c r="I1597">
        <v>63.71</v>
      </c>
      <c r="J1597">
        <v>2471.7269999999999</v>
      </c>
      <c r="K1597" s="68">
        <v>142.41</v>
      </c>
      <c r="L1597">
        <v>7</v>
      </c>
      <c r="M1597">
        <v>3</v>
      </c>
      <c r="N1597" t="s">
        <v>4554</v>
      </c>
      <c r="O1597">
        <v>2.09</v>
      </c>
      <c r="P1597">
        <v>10</v>
      </c>
      <c r="Q1597">
        <v>8</v>
      </c>
      <c r="R1597">
        <v>2471.7240000000002</v>
      </c>
      <c r="S1597">
        <v>6</v>
      </c>
      <c r="T1597">
        <v>141.869</v>
      </c>
      <c r="U1597">
        <v>5.0359999999999996</v>
      </c>
      <c r="V1597">
        <v>100</v>
      </c>
      <c r="W1597">
        <v>0.99099999999999999</v>
      </c>
      <c r="X1597">
        <v>1</v>
      </c>
      <c r="Y1597">
        <v>12.65</v>
      </c>
      <c r="Z1597">
        <v>11.625</v>
      </c>
      <c r="AA1597">
        <v>0.41699999999999998</v>
      </c>
      <c r="AB1597">
        <v>0</v>
      </c>
      <c r="AC1597" t="b">
        <v>1</v>
      </c>
      <c r="BM1597" t="s">
        <v>2887</v>
      </c>
      <c r="BN1597" t="s">
        <v>2887</v>
      </c>
      <c r="BO1597" t="s">
        <v>2888</v>
      </c>
      <c r="BT1597"/>
      <c r="BU1597"/>
      <c r="BX1597"/>
      <c r="BZ1597"/>
      <c r="CA1597"/>
      <c r="CB1597"/>
      <c r="CC1597"/>
      <c r="CD1597">
        <v>0</v>
      </c>
      <c r="CE1597"/>
      <c r="CF1597">
        <v>0</v>
      </c>
    </row>
    <row r="1598" spans="1:84" hidden="1" x14ac:dyDescent="0.35">
      <c r="A1598" t="s">
        <v>1750</v>
      </c>
      <c r="B1598" t="s">
        <v>4555</v>
      </c>
      <c r="C1598">
        <v>2471.7240000000002</v>
      </c>
      <c r="D1598">
        <v>8</v>
      </c>
      <c r="E1598">
        <v>256.79199999999997</v>
      </c>
      <c r="F1598">
        <v>6.2949999999999999</v>
      </c>
      <c r="G1598" t="s">
        <v>2884</v>
      </c>
      <c r="I1598">
        <v>181.24</v>
      </c>
      <c r="J1598">
        <v>2471.7280000000001</v>
      </c>
      <c r="K1598" s="68">
        <v>259.94</v>
      </c>
      <c r="L1598">
        <v>13</v>
      </c>
      <c r="M1598">
        <v>3</v>
      </c>
      <c r="N1598" t="s">
        <v>4555</v>
      </c>
      <c r="O1598">
        <v>2.09</v>
      </c>
      <c r="P1598">
        <v>11.673</v>
      </c>
      <c r="Q1598">
        <v>8</v>
      </c>
      <c r="R1598">
        <v>2471.7249999999999</v>
      </c>
      <c r="S1598">
        <v>6</v>
      </c>
      <c r="T1598">
        <v>257.42200000000003</v>
      </c>
      <c r="U1598">
        <v>5.0359999999999996</v>
      </c>
      <c r="V1598">
        <v>100</v>
      </c>
      <c r="W1598">
        <v>0.99099999999999999</v>
      </c>
      <c r="X1598">
        <v>1.8</v>
      </c>
      <c r="Y1598">
        <v>10.34</v>
      </c>
      <c r="Z1598">
        <v>11.625</v>
      </c>
      <c r="AA1598">
        <v>0.41699999999999998</v>
      </c>
      <c r="AB1598">
        <v>0</v>
      </c>
      <c r="AC1598" t="b">
        <v>1</v>
      </c>
      <c r="BM1598" t="s">
        <v>2887</v>
      </c>
      <c r="BN1598" t="s">
        <v>2887</v>
      </c>
      <c r="BO1598" t="s">
        <v>2888</v>
      </c>
      <c r="BT1598"/>
      <c r="BU1598"/>
      <c r="BX1598"/>
      <c r="BZ1598"/>
      <c r="CA1598"/>
      <c r="CB1598"/>
      <c r="CC1598"/>
      <c r="CD1598">
        <v>0</v>
      </c>
      <c r="CE1598"/>
      <c r="CF1598">
        <v>0</v>
      </c>
    </row>
    <row r="1599" spans="1:84" hidden="1" x14ac:dyDescent="0.35">
      <c r="A1599" t="s">
        <v>1751</v>
      </c>
      <c r="B1599" t="s">
        <v>4556</v>
      </c>
      <c r="C1599">
        <v>2471.723</v>
      </c>
      <c r="D1599">
        <v>8</v>
      </c>
      <c r="E1599">
        <v>249.36199999999999</v>
      </c>
      <c r="F1599">
        <v>6.2949999999999999</v>
      </c>
      <c r="G1599" t="s">
        <v>2884</v>
      </c>
      <c r="I1599">
        <v>173.81</v>
      </c>
      <c r="J1599">
        <v>2471.7280000000001</v>
      </c>
      <c r="K1599" s="68">
        <v>252.51</v>
      </c>
      <c r="L1599">
        <v>11</v>
      </c>
      <c r="M1599">
        <v>3</v>
      </c>
      <c r="N1599" t="s">
        <v>4556</v>
      </c>
      <c r="O1599">
        <v>2.09</v>
      </c>
      <c r="P1599">
        <v>10.523</v>
      </c>
      <c r="Q1599">
        <v>8</v>
      </c>
      <c r="R1599">
        <v>2471.7240000000002</v>
      </c>
      <c r="S1599">
        <v>6</v>
      </c>
      <c r="T1599">
        <v>249.99199999999999</v>
      </c>
      <c r="U1599">
        <v>5.0359999999999996</v>
      </c>
      <c r="V1599">
        <v>100</v>
      </c>
      <c r="W1599">
        <v>0.99099999999999999</v>
      </c>
      <c r="X1599">
        <v>1.5529999999999999</v>
      </c>
      <c r="Y1599">
        <v>11.73</v>
      </c>
      <c r="Z1599">
        <v>11.625</v>
      </c>
      <c r="AA1599">
        <v>0.41699999999999998</v>
      </c>
      <c r="AB1599">
        <v>0</v>
      </c>
      <c r="AC1599" t="b">
        <v>1</v>
      </c>
      <c r="BM1599" t="s">
        <v>2887</v>
      </c>
      <c r="BN1599" t="s">
        <v>2887</v>
      </c>
      <c r="BO1599" t="s">
        <v>2888</v>
      </c>
      <c r="BT1599"/>
      <c r="BU1599"/>
      <c r="BX1599"/>
      <c r="BZ1599"/>
      <c r="CA1599"/>
      <c r="CB1599"/>
      <c r="CC1599"/>
      <c r="CD1599">
        <v>0</v>
      </c>
      <c r="CE1599"/>
      <c r="CF1599">
        <v>0</v>
      </c>
    </row>
    <row r="1600" spans="1:84" hidden="1" x14ac:dyDescent="0.35">
      <c r="A1600" t="s">
        <v>1752</v>
      </c>
      <c r="B1600" t="s">
        <v>4557</v>
      </c>
      <c r="C1600">
        <v>2471.7240000000002</v>
      </c>
      <c r="D1600">
        <v>8</v>
      </c>
      <c r="E1600">
        <v>289.36200000000002</v>
      </c>
      <c r="F1600">
        <v>6.2949999999999999</v>
      </c>
      <c r="G1600" t="s">
        <v>2884</v>
      </c>
      <c r="I1600">
        <v>213.81</v>
      </c>
      <c r="J1600">
        <v>2471.7280000000001</v>
      </c>
      <c r="K1600" s="68">
        <v>292.51</v>
      </c>
      <c r="L1600">
        <v>10</v>
      </c>
      <c r="M1600">
        <v>3</v>
      </c>
      <c r="N1600" t="s">
        <v>4557</v>
      </c>
      <c r="O1600">
        <v>2.09</v>
      </c>
      <c r="P1600">
        <v>10</v>
      </c>
      <c r="Q1600">
        <v>8</v>
      </c>
      <c r="R1600">
        <v>2471.7249999999999</v>
      </c>
      <c r="S1600">
        <v>6</v>
      </c>
      <c r="T1600">
        <v>289.99200000000002</v>
      </c>
      <c r="U1600">
        <v>5.0359999999999996</v>
      </c>
      <c r="V1600">
        <v>100</v>
      </c>
      <c r="W1600">
        <v>0.99099999999999999</v>
      </c>
      <c r="X1600">
        <v>1.31</v>
      </c>
      <c r="Y1600">
        <v>9.5</v>
      </c>
      <c r="Z1600">
        <v>11.625</v>
      </c>
      <c r="AA1600">
        <v>0.41699999999999998</v>
      </c>
      <c r="AB1600">
        <v>0</v>
      </c>
      <c r="AC1600" t="b">
        <v>1</v>
      </c>
      <c r="BM1600" t="s">
        <v>2887</v>
      </c>
      <c r="BN1600" t="s">
        <v>2887</v>
      </c>
      <c r="BO1600" t="s">
        <v>2888</v>
      </c>
      <c r="BT1600"/>
      <c r="BU1600"/>
      <c r="BX1600"/>
      <c r="BZ1600"/>
      <c r="CA1600"/>
      <c r="CB1600"/>
      <c r="CC1600"/>
      <c r="CD1600">
        <v>0</v>
      </c>
      <c r="CE1600"/>
      <c r="CF1600">
        <v>0</v>
      </c>
    </row>
    <row r="1601" spans="1:84" hidden="1" x14ac:dyDescent="0.35">
      <c r="A1601" t="s">
        <v>1753</v>
      </c>
      <c r="B1601" t="s">
        <v>4558</v>
      </c>
      <c r="C1601">
        <v>2471.7249999999999</v>
      </c>
      <c r="D1601">
        <v>8</v>
      </c>
      <c r="E1601">
        <v>89.361999999999995</v>
      </c>
      <c r="F1601">
        <v>6.2949999999999999</v>
      </c>
      <c r="G1601" t="s">
        <v>2884</v>
      </c>
      <c r="I1601">
        <v>13.81</v>
      </c>
      <c r="J1601">
        <v>2471.7289999999998</v>
      </c>
      <c r="K1601" s="68">
        <v>92.51</v>
      </c>
      <c r="L1601">
        <v>8</v>
      </c>
      <c r="M1601">
        <v>3</v>
      </c>
      <c r="N1601" t="s">
        <v>4558</v>
      </c>
      <c r="O1601">
        <v>2.09</v>
      </c>
      <c r="P1601">
        <v>10</v>
      </c>
      <c r="Q1601">
        <v>8</v>
      </c>
      <c r="R1601">
        <v>2471.7260000000001</v>
      </c>
      <c r="S1601">
        <v>6</v>
      </c>
      <c r="T1601">
        <v>89.992000000000004</v>
      </c>
      <c r="U1601">
        <v>5.0359999999999996</v>
      </c>
      <c r="V1601">
        <v>100</v>
      </c>
      <c r="W1601">
        <v>0.99099999999999999</v>
      </c>
      <c r="X1601">
        <v>1.07</v>
      </c>
      <c r="Y1601">
        <v>9.8350000000000009</v>
      </c>
      <c r="Z1601">
        <v>11.625</v>
      </c>
      <c r="AA1601">
        <v>0.41699999999999998</v>
      </c>
      <c r="AB1601">
        <v>0</v>
      </c>
      <c r="AC1601" t="b">
        <v>1</v>
      </c>
      <c r="BM1601" t="s">
        <v>2887</v>
      </c>
      <c r="BN1601" t="s">
        <v>2887</v>
      </c>
      <c r="BO1601" t="s">
        <v>2888</v>
      </c>
      <c r="BT1601"/>
      <c r="BU1601"/>
      <c r="BX1601"/>
      <c r="BZ1601"/>
      <c r="CA1601"/>
      <c r="CB1601"/>
      <c r="CC1601"/>
      <c r="CD1601">
        <v>0</v>
      </c>
      <c r="CE1601"/>
      <c r="CF1601">
        <v>0</v>
      </c>
    </row>
    <row r="1602" spans="1:84" hidden="1" x14ac:dyDescent="0.35">
      <c r="A1602" t="s">
        <v>1754</v>
      </c>
      <c r="B1602" t="s">
        <v>4559</v>
      </c>
      <c r="C1602">
        <v>2471.7249999999999</v>
      </c>
      <c r="D1602">
        <v>8</v>
      </c>
      <c r="E1602">
        <v>96.792000000000002</v>
      </c>
      <c r="F1602">
        <v>6.2949999999999999</v>
      </c>
      <c r="G1602" t="s">
        <v>2884</v>
      </c>
      <c r="I1602">
        <v>21.24</v>
      </c>
      <c r="J1602">
        <v>2471.7289999999998</v>
      </c>
      <c r="K1602" s="68">
        <v>99.94</v>
      </c>
      <c r="L1602">
        <v>24</v>
      </c>
      <c r="M1602">
        <v>3</v>
      </c>
      <c r="N1602" t="s">
        <v>4559</v>
      </c>
      <c r="O1602">
        <v>2.09</v>
      </c>
      <c r="P1602">
        <v>19.042000000000002</v>
      </c>
      <c r="Q1602">
        <v>8</v>
      </c>
      <c r="R1602">
        <v>2471.7260000000001</v>
      </c>
      <c r="S1602">
        <v>6</v>
      </c>
      <c r="T1602">
        <v>97.421999999999997</v>
      </c>
      <c r="U1602">
        <v>5.0359999999999996</v>
      </c>
      <c r="V1602">
        <v>100</v>
      </c>
      <c r="W1602">
        <v>0.99099999999999999</v>
      </c>
      <c r="X1602">
        <v>3.2970000000000002</v>
      </c>
      <c r="Y1602">
        <v>9.86</v>
      </c>
      <c r="Z1602">
        <v>11.625</v>
      </c>
      <c r="AA1602">
        <v>0.41699999999999998</v>
      </c>
      <c r="AB1602">
        <v>0</v>
      </c>
      <c r="AC1602" t="b">
        <v>1</v>
      </c>
      <c r="BM1602" t="s">
        <v>2887</v>
      </c>
      <c r="BN1602" t="s">
        <v>2887</v>
      </c>
      <c r="BO1602" t="s">
        <v>2888</v>
      </c>
      <c r="BT1602"/>
      <c r="BU1602"/>
      <c r="BX1602"/>
      <c r="BZ1602"/>
      <c r="CA1602"/>
      <c r="CB1602"/>
      <c r="CC1602"/>
      <c r="CD1602">
        <v>0</v>
      </c>
      <c r="CE1602"/>
      <c r="CF1602">
        <v>0</v>
      </c>
    </row>
    <row r="1603" spans="1:84" hidden="1" x14ac:dyDescent="0.35">
      <c r="A1603" t="s">
        <v>1755</v>
      </c>
      <c r="B1603" t="s">
        <v>4560</v>
      </c>
      <c r="C1603">
        <v>2471.7260000000001</v>
      </c>
      <c r="D1603">
        <v>8</v>
      </c>
      <c r="E1603">
        <v>289.36200000000002</v>
      </c>
      <c r="F1603">
        <v>6.2949999999999999</v>
      </c>
      <c r="G1603" t="s">
        <v>2884</v>
      </c>
      <c r="I1603">
        <v>213.81</v>
      </c>
      <c r="J1603">
        <v>2471.73</v>
      </c>
      <c r="K1603" s="68">
        <v>292.51</v>
      </c>
      <c r="L1603">
        <v>11</v>
      </c>
      <c r="M1603">
        <v>3</v>
      </c>
      <c r="N1603" t="s">
        <v>4560</v>
      </c>
      <c r="O1603">
        <v>2.09</v>
      </c>
      <c r="P1603">
        <v>10.523</v>
      </c>
      <c r="Q1603">
        <v>8</v>
      </c>
      <c r="R1603">
        <v>2471.7269999999999</v>
      </c>
      <c r="S1603">
        <v>6</v>
      </c>
      <c r="T1603">
        <v>289.99200000000002</v>
      </c>
      <c r="U1603">
        <v>5.0359999999999996</v>
      </c>
      <c r="V1603">
        <v>100</v>
      </c>
      <c r="W1603">
        <v>0.99099999999999999</v>
      </c>
      <c r="X1603">
        <v>1.49</v>
      </c>
      <c r="Y1603">
        <v>11.45</v>
      </c>
      <c r="Z1603">
        <v>11.625</v>
      </c>
      <c r="AA1603">
        <v>0.41699999999999998</v>
      </c>
      <c r="AB1603">
        <v>0</v>
      </c>
      <c r="AC1603" t="b">
        <v>1</v>
      </c>
      <c r="BM1603" t="s">
        <v>2887</v>
      </c>
      <c r="BN1603" t="s">
        <v>2887</v>
      </c>
      <c r="BO1603" t="s">
        <v>2888</v>
      </c>
      <c r="BT1603"/>
      <c r="BU1603"/>
      <c r="BX1603"/>
      <c r="BZ1603"/>
      <c r="CA1603"/>
      <c r="CB1603"/>
      <c r="CC1603"/>
      <c r="CD1603">
        <v>0</v>
      </c>
      <c r="CE1603"/>
      <c r="CF1603">
        <v>0</v>
      </c>
    </row>
    <row r="1604" spans="1:84" hidden="1" x14ac:dyDescent="0.35">
      <c r="A1604" t="s">
        <v>1756</v>
      </c>
      <c r="B1604" t="s">
        <v>4561</v>
      </c>
      <c r="C1604">
        <v>2471.7260000000001</v>
      </c>
      <c r="D1604">
        <v>8</v>
      </c>
      <c r="E1604">
        <v>296.79199999999997</v>
      </c>
      <c r="F1604">
        <v>6.2949999999999999</v>
      </c>
      <c r="G1604" t="s">
        <v>2884</v>
      </c>
      <c r="I1604">
        <v>221.24</v>
      </c>
      <c r="J1604">
        <v>2471.73</v>
      </c>
      <c r="K1604" s="68">
        <v>299.94</v>
      </c>
      <c r="L1604">
        <v>13</v>
      </c>
      <c r="M1604">
        <v>3</v>
      </c>
      <c r="N1604" t="s">
        <v>4561</v>
      </c>
      <c r="O1604">
        <v>2.09</v>
      </c>
      <c r="P1604">
        <v>11.673</v>
      </c>
      <c r="Q1604">
        <v>8</v>
      </c>
      <c r="R1604">
        <v>2471.7269999999999</v>
      </c>
      <c r="S1604">
        <v>6</v>
      </c>
      <c r="T1604">
        <v>297.42200000000003</v>
      </c>
      <c r="U1604">
        <v>5.0359999999999996</v>
      </c>
      <c r="V1604">
        <v>100</v>
      </c>
      <c r="W1604">
        <v>0.99099999999999999</v>
      </c>
      <c r="X1604">
        <v>1.85</v>
      </c>
      <c r="Y1604">
        <v>10.220000000000001</v>
      </c>
      <c r="Z1604">
        <v>11.625</v>
      </c>
      <c r="AA1604">
        <v>0.41699999999999998</v>
      </c>
      <c r="AB1604">
        <v>0</v>
      </c>
      <c r="AC1604" t="b">
        <v>1</v>
      </c>
      <c r="BM1604" t="s">
        <v>2887</v>
      </c>
      <c r="BN1604" t="s">
        <v>2887</v>
      </c>
      <c r="BO1604" t="s">
        <v>2888</v>
      </c>
      <c r="BT1604"/>
      <c r="BU1604"/>
      <c r="BX1604"/>
      <c r="BZ1604"/>
      <c r="CA1604"/>
      <c r="CB1604"/>
      <c r="CC1604"/>
      <c r="CD1604">
        <v>0</v>
      </c>
      <c r="CE1604"/>
      <c r="CF1604">
        <v>0</v>
      </c>
    </row>
    <row r="1605" spans="1:84" hidden="1" x14ac:dyDescent="0.35">
      <c r="A1605" t="s">
        <v>1757</v>
      </c>
      <c r="B1605" t="s">
        <v>4562</v>
      </c>
      <c r="C1605">
        <v>2471.7260000000001</v>
      </c>
      <c r="D1605">
        <v>8</v>
      </c>
      <c r="E1605">
        <v>89.361999999999995</v>
      </c>
      <c r="F1605">
        <v>6.2949999999999999</v>
      </c>
      <c r="G1605" t="s">
        <v>2884</v>
      </c>
      <c r="I1605">
        <v>13.81</v>
      </c>
      <c r="J1605">
        <v>2471.73</v>
      </c>
      <c r="K1605" s="68">
        <v>92.51</v>
      </c>
      <c r="L1605">
        <v>6</v>
      </c>
      <c r="M1605">
        <v>3</v>
      </c>
      <c r="N1605" t="s">
        <v>4562</v>
      </c>
      <c r="O1605">
        <v>2.09</v>
      </c>
      <c r="P1605">
        <v>10</v>
      </c>
      <c r="Q1605">
        <v>8</v>
      </c>
      <c r="R1605">
        <v>2471.7269999999999</v>
      </c>
      <c r="S1605">
        <v>6</v>
      </c>
      <c r="T1605">
        <v>89.992000000000004</v>
      </c>
      <c r="U1605">
        <v>5.0359999999999996</v>
      </c>
      <c r="V1605">
        <v>100</v>
      </c>
      <c r="W1605">
        <v>0.99099999999999999</v>
      </c>
      <c r="X1605">
        <v>0.84</v>
      </c>
      <c r="Y1605">
        <v>10.57</v>
      </c>
      <c r="Z1605">
        <v>11.625</v>
      </c>
      <c r="AA1605">
        <v>0.41699999999999998</v>
      </c>
      <c r="AB1605">
        <v>0</v>
      </c>
      <c r="AC1605" t="b">
        <v>1</v>
      </c>
      <c r="BM1605" t="s">
        <v>2887</v>
      </c>
      <c r="BN1605" t="s">
        <v>2887</v>
      </c>
      <c r="BO1605" t="s">
        <v>2888</v>
      </c>
      <c r="BT1605"/>
      <c r="BU1605"/>
      <c r="BX1605"/>
      <c r="BZ1605"/>
      <c r="CA1605"/>
      <c r="CB1605"/>
      <c r="CC1605"/>
      <c r="CD1605">
        <v>0</v>
      </c>
      <c r="CE1605"/>
      <c r="CF1605">
        <v>0</v>
      </c>
    </row>
    <row r="1606" spans="1:84" hidden="1" x14ac:dyDescent="0.35">
      <c r="A1606" t="s">
        <v>1758</v>
      </c>
      <c r="B1606" t="s">
        <v>4563</v>
      </c>
      <c r="C1606">
        <v>2471.7269999999999</v>
      </c>
      <c r="D1606">
        <v>8</v>
      </c>
      <c r="E1606">
        <v>76.792000000000002</v>
      </c>
      <c r="F1606">
        <v>6.2949999999999999</v>
      </c>
      <c r="G1606" t="s">
        <v>2884</v>
      </c>
      <c r="I1606">
        <v>1.24</v>
      </c>
      <c r="J1606">
        <v>2471.7310000000002</v>
      </c>
      <c r="K1606" s="68">
        <v>79.94</v>
      </c>
      <c r="L1606">
        <v>17</v>
      </c>
      <c r="M1606">
        <v>3</v>
      </c>
      <c r="N1606" t="s">
        <v>4563</v>
      </c>
      <c r="O1606">
        <v>2.09</v>
      </c>
      <c r="P1606">
        <v>14.221</v>
      </c>
      <c r="Q1606">
        <v>8</v>
      </c>
      <c r="R1606">
        <v>2471.7280000000001</v>
      </c>
      <c r="S1606">
        <v>6</v>
      </c>
      <c r="T1606">
        <v>77.421999999999997</v>
      </c>
      <c r="U1606">
        <v>5.0359999999999996</v>
      </c>
      <c r="V1606">
        <v>100</v>
      </c>
      <c r="W1606">
        <v>0.99099999999999999</v>
      </c>
      <c r="X1606">
        <v>2.3290000000000002</v>
      </c>
      <c r="Y1606">
        <v>9.2799999999999994</v>
      </c>
      <c r="Z1606">
        <v>11.625</v>
      </c>
      <c r="AA1606">
        <v>0.41699999999999998</v>
      </c>
      <c r="AB1606">
        <v>0</v>
      </c>
      <c r="AC1606" t="b">
        <v>1</v>
      </c>
      <c r="BM1606" t="s">
        <v>2887</v>
      </c>
      <c r="BN1606" t="s">
        <v>2887</v>
      </c>
      <c r="BO1606" t="s">
        <v>2888</v>
      </c>
      <c r="BT1606"/>
      <c r="BU1606"/>
      <c r="BX1606"/>
      <c r="BZ1606"/>
      <c r="CA1606"/>
      <c r="CB1606"/>
      <c r="CC1606"/>
      <c r="CD1606">
        <v>0</v>
      </c>
      <c r="CE1606"/>
      <c r="CF1606">
        <v>0</v>
      </c>
    </row>
    <row r="1607" spans="1:84" hidden="1" x14ac:dyDescent="0.35">
      <c r="A1607" t="s">
        <v>1759</v>
      </c>
      <c r="B1607" t="s">
        <v>4564</v>
      </c>
      <c r="C1607">
        <v>2471.7289999999998</v>
      </c>
      <c r="D1607">
        <v>8</v>
      </c>
      <c r="E1607">
        <v>249.36199999999999</v>
      </c>
      <c r="F1607">
        <v>6.2949999999999999</v>
      </c>
      <c r="G1607" t="s">
        <v>2884</v>
      </c>
      <c r="I1607">
        <v>173.81</v>
      </c>
      <c r="J1607">
        <v>2471.7339999999999</v>
      </c>
      <c r="K1607" s="68">
        <v>252.51</v>
      </c>
      <c r="L1607">
        <v>8</v>
      </c>
      <c r="M1607">
        <v>3</v>
      </c>
      <c r="N1607" t="s">
        <v>4564</v>
      </c>
      <c r="O1607">
        <v>2.09</v>
      </c>
      <c r="P1607">
        <v>10</v>
      </c>
      <c r="Q1607">
        <v>8</v>
      </c>
      <c r="R1607">
        <v>2471.73</v>
      </c>
      <c r="S1607">
        <v>6</v>
      </c>
      <c r="T1607">
        <v>249.99199999999999</v>
      </c>
      <c r="U1607">
        <v>5.0359999999999996</v>
      </c>
      <c r="V1607">
        <v>100</v>
      </c>
      <c r="W1607">
        <v>0.999</v>
      </c>
      <c r="X1607">
        <v>1.2370000000000001</v>
      </c>
      <c r="Y1607">
        <v>14.67</v>
      </c>
      <c r="Z1607">
        <v>13.103999999999999</v>
      </c>
      <c r="AA1607">
        <v>0.44600000000000001</v>
      </c>
      <c r="AB1607">
        <v>0</v>
      </c>
      <c r="AC1607" t="b">
        <v>1</v>
      </c>
      <c r="BM1607" t="s">
        <v>2887</v>
      </c>
      <c r="BN1607" t="s">
        <v>2887</v>
      </c>
      <c r="BO1607" t="s">
        <v>2888</v>
      </c>
      <c r="BT1607"/>
      <c r="BU1607"/>
      <c r="BX1607"/>
      <c r="BZ1607"/>
      <c r="CA1607"/>
      <c r="CB1607"/>
      <c r="CC1607"/>
      <c r="CD1607">
        <v>0</v>
      </c>
      <c r="CE1607"/>
      <c r="CF1607">
        <v>0</v>
      </c>
    </row>
    <row r="1608" spans="1:84" hidden="1" x14ac:dyDescent="0.35">
      <c r="A1608" t="s">
        <v>1760</v>
      </c>
      <c r="B1608" t="s">
        <v>4565</v>
      </c>
      <c r="C1608">
        <v>2471.7310000000002</v>
      </c>
      <c r="D1608">
        <v>8</v>
      </c>
      <c r="E1608">
        <v>96.792000000000002</v>
      </c>
      <c r="F1608">
        <v>6.2949999999999999</v>
      </c>
      <c r="G1608" t="s">
        <v>2884</v>
      </c>
      <c r="I1608">
        <v>21.24</v>
      </c>
      <c r="J1608">
        <v>2471.7350000000001</v>
      </c>
      <c r="K1608" s="68">
        <v>99.94</v>
      </c>
      <c r="L1608">
        <v>12</v>
      </c>
      <c r="M1608">
        <v>3</v>
      </c>
      <c r="N1608" t="s">
        <v>4565</v>
      </c>
      <c r="O1608">
        <v>2.09</v>
      </c>
      <c r="P1608">
        <v>11.083</v>
      </c>
      <c r="Q1608">
        <v>8</v>
      </c>
      <c r="R1608">
        <v>2471.732</v>
      </c>
      <c r="S1608">
        <v>6</v>
      </c>
      <c r="T1608">
        <v>97.421999999999997</v>
      </c>
      <c r="U1608">
        <v>5.0359999999999996</v>
      </c>
      <c r="V1608">
        <v>100</v>
      </c>
      <c r="W1608">
        <v>0.97499999999999998</v>
      </c>
      <c r="X1608">
        <v>1.7889999999999999</v>
      </c>
      <c r="Y1608">
        <v>14.53</v>
      </c>
      <c r="Z1608">
        <v>14.194000000000001</v>
      </c>
      <c r="AA1608">
        <v>0.46700000000000003</v>
      </c>
      <c r="AB1608">
        <v>0</v>
      </c>
      <c r="AC1608" t="b">
        <v>1</v>
      </c>
      <c r="BM1608" t="s">
        <v>2887</v>
      </c>
      <c r="BN1608" t="s">
        <v>2887</v>
      </c>
      <c r="BO1608" t="s">
        <v>2888</v>
      </c>
      <c r="BT1608"/>
      <c r="BU1608"/>
      <c r="BX1608"/>
      <c r="BZ1608"/>
      <c r="CA1608"/>
      <c r="CB1608"/>
      <c r="CC1608"/>
      <c r="CD1608">
        <v>0</v>
      </c>
      <c r="CE1608"/>
      <c r="CF1608">
        <v>0</v>
      </c>
    </row>
    <row r="1609" spans="1:84" hidden="1" x14ac:dyDescent="0.35">
      <c r="A1609" t="s">
        <v>1761</v>
      </c>
      <c r="B1609" t="s">
        <v>4566</v>
      </c>
      <c r="C1609">
        <v>2471.7310000000002</v>
      </c>
      <c r="D1609">
        <v>8</v>
      </c>
      <c r="E1609">
        <v>196.792</v>
      </c>
      <c r="F1609">
        <v>6.2949999999999999</v>
      </c>
      <c r="G1609" t="s">
        <v>2884</v>
      </c>
      <c r="I1609">
        <v>121.24</v>
      </c>
      <c r="J1609">
        <v>2471.7350000000001</v>
      </c>
      <c r="K1609" s="68">
        <v>199.94</v>
      </c>
      <c r="L1609">
        <v>21</v>
      </c>
      <c r="M1609">
        <v>3</v>
      </c>
      <c r="N1609" t="s">
        <v>4566</v>
      </c>
      <c r="O1609">
        <v>2.09</v>
      </c>
      <c r="P1609">
        <v>16.940000000000001</v>
      </c>
      <c r="Q1609">
        <v>8</v>
      </c>
      <c r="R1609">
        <v>2471.732</v>
      </c>
      <c r="S1609">
        <v>6</v>
      </c>
      <c r="T1609">
        <v>197.422</v>
      </c>
      <c r="U1609">
        <v>5.0359999999999996</v>
      </c>
      <c r="V1609">
        <v>100</v>
      </c>
      <c r="W1609">
        <v>0.97499999999999998</v>
      </c>
      <c r="X1609">
        <v>3.161</v>
      </c>
      <c r="Y1609">
        <v>14.2</v>
      </c>
      <c r="Z1609">
        <v>14.194000000000001</v>
      </c>
      <c r="AA1609">
        <v>0.46700000000000003</v>
      </c>
      <c r="AB1609">
        <v>0</v>
      </c>
      <c r="AC1609" t="b">
        <v>1</v>
      </c>
      <c r="BM1609" t="s">
        <v>2887</v>
      </c>
      <c r="BN1609" t="s">
        <v>2887</v>
      </c>
      <c r="BO1609" t="s">
        <v>2888</v>
      </c>
      <c r="BT1609"/>
      <c r="BU1609"/>
      <c r="BX1609"/>
      <c r="BZ1609"/>
      <c r="CA1609"/>
      <c r="CB1609"/>
      <c r="CC1609"/>
      <c r="CD1609">
        <v>0</v>
      </c>
      <c r="CE1609"/>
      <c r="CF1609">
        <v>0</v>
      </c>
    </row>
    <row r="1610" spans="1:84" hidden="1" x14ac:dyDescent="0.35">
      <c r="A1610" t="s">
        <v>1762</v>
      </c>
      <c r="B1610" t="s">
        <v>4567</v>
      </c>
      <c r="C1610">
        <v>2471.7310000000002</v>
      </c>
      <c r="D1610">
        <v>8</v>
      </c>
      <c r="E1610">
        <v>89.361999999999995</v>
      </c>
      <c r="F1610">
        <v>6.2949999999999999</v>
      </c>
      <c r="G1610" t="s">
        <v>2884</v>
      </c>
      <c r="I1610">
        <v>13.81</v>
      </c>
      <c r="J1610">
        <v>2471.7350000000001</v>
      </c>
      <c r="K1610" s="68">
        <v>92.51</v>
      </c>
      <c r="L1610">
        <v>12</v>
      </c>
      <c r="M1610">
        <v>3</v>
      </c>
      <c r="N1610" t="s">
        <v>4567</v>
      </c>
      <c r="O1610">
        <v>2.09</v>
      </c>
      <c r="P1610">
        <v>11.083</v>
      </c>
      <c r="Q1610">
        <v>8</v>
      </c>
      <c r="R1610">
        <v>2471.732</v>
      </c>
      <c r="S1610">
        <v>6</v>
      </c>
      <c r="T1610">
        <v>89.992000000000004</v>
      </c>
      <c r="U1610">
        <v>5.0359999999999996</v>
      </c>
      <c r="V1610">
        <v>100</v>
      </c>
      <c r="W1610">
        <v>0.97499999999999998</v>
      </c>
      <c r="X1610">
        <v>1.766</v>
      </c>
      <c r="Y1610">
        <v>12.88</v>
      </c>
      <c r="Z1610">
        <v>14.194000000000001</v>
      </c>
      <c r="AA1610">
        <v>0.46700000000000003</v>
      </c>
      <c r="AB1610">
        <v>0</v>
      </c>
      <c r="AC1610" t="b">
        <v>1</v>
      </c>
      <c r="BM1610" t="s">
        <v>2887</v>
      </c>
      <c r="BN1610" t="s">
        <v>2887</v>
      </c>
      <c r="BO1610" t="s">
        <v>2888</v>
      </c>
      <c r="BT1610"/>
      <c r="BU1610"/>
      <c r="BX1610"/>
      <c r="BZ1610"/>
      <c r="CA1610"/>
      <c r="CB1610"/>
      <c r="CC1610"/>
      <c r="CD1610">
        <v>0</v>
      </c>
      <c r="CE1610"/>
      <c r="CF1610">
        <v>0</v>
      </c>
    </row>
    <row r="1611" spans="1:84" hidden="1" x14ac:dyDescent="0.35">
      <c r="A1611" t="s">
        <v>1763</v>
      </c>
      <c r="B1611" t="s">
        <v>4568</v>
      </c>
      <c r="C1611">
        <v>2471.73</v>
      </c>
      <c r="D1611">
        <v>8</v>
      </c>
      <c r="E1611">
        <v>189.36199999999999</v>
      </c>
      <c r="F1611">
        <v>6.2949999999999999</v>
      </c>
      <c r="G1611" t="s">
        <v>2884</v>
      </c>
      <c r="I1611">
        <v>113.81</v>
      </c>
      <c r="J1611">
        <v>2471.7350000000001</v>
      </c>
      <c r="K1611" s="68">
        <v>192.51</v>
      </c>
      <c r="L1611">
        <v>19</v>
      </c>
      <c r="M1611">
        <v>3</v>
      </c>
      <c r="N1611" t="s">
        <v>4568</v>
      </c>
      <c r="O1611">
        <v>2.09</v>
      </c>
      <c r="P1611">
        <v>15.566000000000001</v>
      </c>
      <c r="Q1611">
        <v>8</v>
      </c>
      <c r="R1611">
        <v>2471.7310000000002</v>
      </c>
      <c r="S1611">
        <v>6</v>
      </c>
      <c r="T1611">
        <v>189.99199999999999</v>
      </c>
      <c r="U1611">
        <v>5.0359999999999996</v>
      </c>
      <c r="V1611">
        <v>100</v>
      </c>
      <c r="W1611">
        <v>0.97499999999999998</v>
      </c>
      <c r="X1611">
        <v>2.9590000000000001</v>
      </c>
      <c r="Y1611">
        <v>15.45</v>
      </c>
      <c r="Z1611">
        <v>14.194000000000001</v>
      </c>
      <c r="AA1611">
        <v>0.46700000000000003</v>
      </c>
      <c r="AB1611">
        <v>0</v>
      </c>
      <c r="AC1611" t="b">
        <v>1</v>
      </c>
      <c r="BM1611" t="s">
        <v>2887</v>
      </c>
      <c r="BN1611" t="s">
        <v>2887</v>
      </c>
      <c r="BO1611" t="s">
        <v>2888</v>
      </c>
      <c r="BT1611"/>
      <c r="BU1611"/>
      <c r="BX1611"/>
      <c r="BZ1611"/>
      <c r="CA1611"/>
      <c r="CB1611"/>
      <c r="CC1611"/>
      <c r="CD1611">
        <v>0</v>
      </c>
      <c r="CE1611"/>
      <c r="CF1611">
        <v>0</v>
      </c>
    </row>
    <row r="1612" spans="1:84" hidden="1" x14ac:dyDescent="0.35">
      <c r="A1612" t="s">
        <v>1764</v>
      </c>
      <c r="B1612" t="s">
        <v>4569</v>
      </c>
      <c r="C1612">
        <v>2471.7310000000002</v>
      </c>
      <c r="D1612">
        <v>8</v>
      </c>
      <c r="E1612">
        <v>76.792000000000002</v>
      </c>
      <c r="F1612">
        <v>6.2949999999999999</v>
      </c>
      <c r="G1612" t="s">
        <v>2884</v>
      </c>
      <c r="I1612">
        <v>1.24</v>
      </c>
      <c r="J1612">
        <v>2471.7350000000001</v>
      </c>
      <c r="K1612" s="68">
        <v>79.94</v>
      </c>
      <c r="L1612">
        <v>12</v>
      </c>
      <c r="M1612">
        <v>3</v>
      </c>
      <c r="N1612" t="s">
        <v>4569</v>
      </c>
      <c r="O1612">
        <v>2.09</v>
      </c>
      <c r="P1612">
        <v>11.083</v>
      </c>
      <c r="Q1612">
        <v>8</v>
      </c>
      <c r="R1612">
        <v>2471.732</v>
      </c>
      <c r="S1612">
        <v>6</v>
      </c>
      <c r="T1612">
        <v>77.421999999999997</v>
      </c>
      <c r="U1612">
        <v>5.0359999999999996</v>
      </c>
      <c r="V1612">
        <v>100</v>
      </c>
      <c r="W1612">
        <v>0.97499999999999998</v>
      </c>
      <c r="X1612">
        <v>1.7889999999999999</v>
      </c>
      <c r="Y1612">
        <v>12.28</v>
      </c>
      <c r="Z1612">
        <v>14.194000000000001</v>
      </c>
      <c r="AA1612">
        <v>0.46700000000000003</v>
      </c>
      <c r="AB1612">
        <v>0</v>
      </c>
      <c r="AC1612" t="b">
        <v>1</v>
      </c>
      <c r="BM1612" t="s">
        <v>2887</v>
      </c>
      <c r="BN1612" t="s">
        <v>2887</v>
      </c>
      <c r="BO1612" t="s">
        <v>2888</v>
      </c>
      <c r="BT1612"/>
      <c r="BU1612"/>
      <c r="BX1612"/>
      <c r="BZ1612"/>
      <c r="CA1612"/>
      <c r="CB1612"/>
      <c r="CC1612"/>
      <c r="CD1612">
        <v>0</v>
      </c>
      <c r="CE1612"/>
      <c r="CF1612">
        <v>0</v>
      </c>
    </row>
    <row r="1613" spans="1:84" hidden="1" x14ac:dyDescent="0.35">
      <c r="A1613" t="s">
        <v>1765</v>
      </c>
      <c r="B1613" t="s">
        <v>4570</v>
      </c>
      <c r="C1613">
        <v>2471.7310000000002</v>
      </c>
      <c r="D1613">
        <v>8</v>
      </c>
      <c r="E1613">
        <v>69.361999999999995</v>
      </c>
      <c r="F1613">
        <v>6.2949999999999999</v>
      </c>
      <c r="G1613" t="s">
        <v>2884</v>
      </c>
      <c r="I1613">
        <v>353.81</v>
      </c>
      <c r="J1613">
        <v>2471.7350000000001</v>
      </c>
      <c r="K1613" s="68">
        <v>72.510000000000005</v>
      </c>
      <c r="L1613">
        <v>15</v>
      </c>
      <c r="M1613">
        <v>3</v>
      </c>
      <c r="N1613" t="s">
        <v>4570</v>
      </c>
      <c r="O1613">
        <v>2.09</v>
      </c>
      <c r="P1613">
        <v>12.917</v>
      </c>
      <c r="Q1613">
        <v>8</v>
      </c>
      <c r="R1613">
        <v>2471.732</v>
      </c>
      <c r="S1613">
        <v>6</v>
      </c>
      <c r="T1613">
        <v>69.992000000000004</v>
      </c>
      <c r="U1613">
        <v>5.0359999999999996</v>
      </c>
      <c r="V1613">
        <v>100</v>
      </c>
      <c r="W1613">
        <v>0.97499999999999998</v>
      </c>
      <c r="X1613">
        <v>2.2719999999999998</v>
      </c>
      <c r="Y1613">
        <v>10.66</v>
      </c>
      <c r="Z1613">
        <v>14.194000000000001</v>
      </c>
      <c r="AA1613">
        <v>0.46700000000000003</v>
      </c>
      <c r="AB1613">
        <v>0</v>
      </c>
      <c r="AC1613" t="b">
        <v>1</v>
      </c>
      <c r="BM1613" t="s">
        <v>2887</v>
      </c>
      <c r="BN1613" t="s">
        <v>2887</v>
      </c>
      <c r="BO1613" t="s">
        <v>2888</v>
      </c>
      <c r="BT1613"/>
      <c r="BU1613"/>
      <c r="BX1613"/>
      <c r="BZ1613"/>
      <c r="CA1613"/>
      <c r="CB1613"/>
      <c r="CC1613"/>
      <c r="CD1613">
        <v>0</v>
      </c>
      <c r="CE1613"/>
      <c r="CF1613">
        <v>0</v>
      </c>
    </row>
    <row r="1614" spans="1:84" hidden="1" x14ac:dyDescent="0.35">
      <c r="A1614" t="s">
        <v>1766</v>
      </c>
      <c r="B1614" t="s">
        <v>4571</v>
      </c>
      <c r="C1614">
        <v>2471.7310000000002</v>
      </c>
      <c r="D1614">
        <v>8</v>
      </c>
      <c r="E1614">
        <v>29.361999999999998</v>
      </c>
      <c r="F1614">
        <v>6.2949999999999999</v>
      </c>
      <c r="G1614" t="s">
        <v>2884</v>
      </c>
      <c r="I1614">
        <v>313.81</v>
      </c>
      <c r="J1614">
        <v>2471.7350000000001</v>
      </c>
      <c r="K1614" s="68">
        <v>32.51</v>
      </c>
      <c r="L1614">
        <v>12</v>
      </c>
      <c r="M1614">
        <v>3</v>
      </c>
      <c r="N1614" t="s">
        <v>4571</v>
      </c>
      <c r="O1614">
        <v>2.09</v>
      </c>
      <c r="P1614">
        <v>11.083</v>
      </c>
      <c r="Q1614">
        <v>8</v>
      </c>
      <c r="R1614">
        <v>2471.732</v>
      </c>
      <c r="S1614">
        <v>6</v>
      </c>
      <c r="T1614">
        <v>29.992000000000001</v>
      </c>
      <c r="U1614">
        <v>5.0359999999999996</v>
      </c>
      <c r="V1614">
        <v>100</v>
      </c>
      <c r="W1614">
        <v>0.97499999999999998</v>
      </c>
      <c r="X1614">
        <v>1.82</v>
      </c>
      <c r="Y1614">
        <v>13.41</v>
      </c>
      <c r="Z1614">
        <v>14.194000000000001</v>
      </c>
      <c r="AA1614">
        <v>0.46700000000000003</v>
      </c>
      <c r="AB1614">
        <v>0</v>
      </c>
      <c r="AC1614" t="b">
        <v>1</v>
      </c>
      <c r="BM1614" t="s">
        <v>2887</v>
      </c>
      <c r="BN1614" t="s">
        <v>2887</v>
      </c>
      <c r="BO1614" t="s">
        <v>2888</v>
      </c>
      <c r="BT1614"/>
      <c r="BU1614"/>
      <c r="BX1614"/>
      <c r="BZ1614"/>
      <c r="CA1614"/>
      <c r="CB1614"/>
      <c r="CC1614"/>
      <c r="CD1614">
        <v>0</v>
      </c>
      <c r="CE1614"/>
      <c r="CF1614">
        <v>0</v>
      </c>
    </row>
    <row r="1615" spans="1:84" hidden="1" x14ac:dyDescent="0.35">
      <c r="A1615" t="s">
        <v>1767</v>
      </c>
      <c r="B1615" t="s">
        <v>4572</v>
      </c>
      <c r="C1615">
        <v>2471.7310000000002</v>
      </c>
      <c r="D1615">
        <v>8</v>
      </c>
      <c r="E1615">
        <v>36.792000000000002</v>
      </c>
      <c r="F1615">
        <v>6.2949999999999999</v>
      </c>
      <c r="G1615" t="s">
        <v>2884</v>
      </c>
      <c r="I1615">
        <v>321.24</v>
      </c>
      <c r="J1615">
        <v>2471.7350000000001</v>
      </c>
      <c r="K1615" s="68">
        <v>39.94</v>
      </c>
      <c r="L1615">
        <v>14</v>
      </c>
      <c r="M1615">
        <v>3</v>
      </c>
      <c r="N1615" t="s">
        <v>4572</v>
      </c>
      <c r="O1615">
        <v>2.09</v>
      </c>
      <c r="P1615">
        <v>12.286</v>
      </c>
      <c r="Q1615">
        <v>8</v>
      </c>
      <c r="R1615">
        <v>2471.732</v>
      </c>
      <c r="S1615">
        <v>6</v>
      </c>
      <c r="T1615">
        <v>37.421999999999997</v>
      </c>
      <c r="U1615">
        <v>5.0359999999999996</v>
      </c>
      <c r="V1615">
        <v>100</v>
      </c>
      <c r="W1615">
        <v>0.97499999999999998</v>
      </c>
      <c r="X1615">
        <v>2.1</v>
      </c>
      <c r="Y1615">
        <v>12.74</v>
      </c>
      <c r="Z1615">
        <v>14.194000000000001</v>
      </c>
      <c r="AA1615">
        <v>0.46700000000000003</v>
      </c>
      <c r="AB1615">
        <v>0</v>
      </c>
      <c r="AC1615" t="b">
        <v>1</v>
      </c>
      <c r="BM1615" t="s">
        <v>2887</v>
      </c>
      <c r="BN1615" t="s">
        <v>2887</v>
      </c>
      <c r="BO1615" t="s">
        <v>2888</v>
      </c>
      <c r="BT1615"/>
      <c r="BU1615"/>
      <c r="BX1615"/>
      <c r="BZ1615"/>
      <c r="CA1615"/>
      <c r="CB1615"/>
      <c r="CC1615"/>
      <c r="CD1615">
        <v>0</v>
      </c>
      <c r="CE1615"/>
      <c r="CF1615">
        <v>0</v>
      </c>
    </row>
    <row r="1616" spans="1:84" hidden="1" x14ac:dyDescent="0.35">
      <c r="A1616" t="s">
        <v>1768</v>
      </c>
      <c r="B1616" t="s">
        <v>4573</v>
      </c>
      <c r="C1616">
        <v>2471.7330000000002</v>
      </c>
      <c r="D1616">
        <v>8</v>
      </c>
      <c r="E1616">
        <v>9.3620000000000001</v>
      </c>
      <c r="F1616">
        <v>6.2949999999999999</v>
      </c>
      <c r="G1616" t="s">
        <v>2884</v>
      </c>
      <c r="I1616">
        <v>293.81</v>
      </c>
      <c r="J1616">
        <v>2471.7370000000001</v>
      </c>
      <c r="K1616" s="68">
        <v>12.51</v>
      </c>
      <c r="L1616">
        <v>19</v>
      </c>
      <c r="M1616">
        <v>3</v>
      </c>
      <c r="N1616" t="s">
        <v>4573</v>
      </c>
      <c r="O1616">
        <v>2.089</v>
      </c>
      <c r="P1616">
        <v>15.566000000000001</v>
      </c>
      <c r="Q1616">
        <v>8</v>
      </c>
      <c r="R1616">
        <v>2471.7339999999999</v>
      </c>
      <c r="S1616">
        <v>6</v>
      </c>
      <c r="T1616">
        <v>9.9920000000000009</v>
      </c>
      <c r="U1616">
        <v>5.0359999999999996</v>
      </c>
      <c r="V1616">
        <v>100</v>
      </c>
      <c r="W1616">
        <v>0.95799999999999996</v>
      </c>
      <c r="X1616">
        <v>2.8460000000000001</v>
      </c>
      <c r="Y1616">
        <v>13.98</v>
      </c>
      <c r="Z1616">
        <v>14.99</v>
      </c>
      <c r="AA1616">
        <v>0.48199999999999998</v>
      </c>
      <c r="AB1616">
        <v>0</v>
      </c>
      <c r="AC1616" t="b">
        <v>1</v>
      </c>
      <c r="BM1616" t="s">
        <v>3345</v>
      </c>
      <c r="BN1616" t="s">
        <v>3345</v>
      </c>
      <c r="BO1616" t="s">
        <v>2888</v>
      </c>
      <c r="BT1616"/>
      <c r="BU1616"/>
      <c r="BX1616"/>
      <c r="BZ1616"/>
      <c r="CA1616"/>
      <c r="CB1616"/>
      <c r="CC1616"/>
      <c r="CD1616">
        <v>0</v>
      </c>
      <c r="CE1616"/>
      <c r="CF1616">
        <v>0</v>
      </c>
    </row>
    <row r="1617" spans="1:84" hidden="1" x14ac:dyDescent="0.35">
      <c r="A1617" t="s">
        <v>1769</v>
      </c>
      <c r="B1617" t="s">
        <v>4574</v>
      </c>
      <c r="C1617">
        <v>2471.7330000000002</v>
      </c>
      <c r="D1617">
        <v>8</v>
      </c>
      <c r="E1617">
        <v>76.792000000000002</v>
      </c>
      <c r="F1617">
        <v>6.2949999999999999</v>
      </c>
      <c r="G1617" t="s">
        <v>2884</v>
      </c>
      <c r="I1617">
        <v>1.24</v>
      </c>
      <c r="J1617">
        <v>2471.7370000000001</v>
      </c>
      <c r="K1617" s="68">
        <v>79.94</v>
      </c>
      <c r="L1617">
        <v>18</v>
      </c>
      <c r="M1617">
        <v>3</v>
      </c>
      <c r="N1617" t="s">
        <v>4574</v>
      </c>
      <c r="O1617">
        <v>2.089</v>
      </c>
      <c r="P1617">
        <v>14.888999999999999</v>
      </c>
      <c r="Q1617">
        <v>8</v>
      </c>
      <c r="R1617">
        <v>2471.7339999999999</v>
      </c>
      <c r="S1617">
        <v>6</v>
      </c>
      <c r="T1617">
        <v>77.421999999999997</v>
      </c>
      <c r="U1617">
        <v>5.0359999999999996</v>
      </c>
      <c r="V1617">
        <v>100</v>
      </c>
      <c r="W1617">
        <v>0.95799999999999996</v>
      </c>
      <c r="X1617">
        <v>2.835</v>
      </c>
      <c r="Y1617">
        <v>13.87</v>
      </c>
      <c r="Z1617">
        <v>14.99</v>
      </c>
      <c r="AA1617">
        <v>0.48199999999999998</v>
      </c>
      <c r="AB1617">
        <v>0</v>
      </c>
      <c r="AC1617" t="b">
        <v>1</v>
      </c>
      <c r="BM1617" t="s">
        <v>2887</v>
      </c>
      <c r="BN1617" t="s">
        <v>2887</v>
      </c>
      <c r="BO1617" t="s">
        <v>2888</v>
      </c>
      <c r="BT1617"/>
      <c r="BU1617"/>
      <c r="BX1617"/>
      <c r="BZ1617"/>
      <c r="CA1617"/>
      <c r="CB1617"/>
      <c r="CC1617"/>
      <c r="CD1617">
        <v>0</v>
      </c>
      <c r="CE1617"/>
      <c r="CF1617">
        <v>0</v>
      </c>
    </row>
    <row r="1618" spans="1:84" hidden="1" x14ac:dyDescent="0.35">
      <c r="A1618" t="s">
        <v>1770</v>
      </c>
      <c r="B1618" t="s">
        <v>4575</v>
      </c>
      <c r="C1618">
        <v>2471.7330000000002</v>
      </c>
      <c r="D1618">
        <v>8</v>
      </c>
      <c r="E1618">
        <v>69.361999999999995</v>
      </c>
      <c r="F1618">
        <v>6.2949999999999999</v>
      </c>
      <c r="G1618" t="s">
        <v>2884</v>
      </c>
      <c r="I1618">
        <v>353.81</v>
      </c>
      <c r="J1618">
        <v>2471.7370000000001</v>
      </c>
      <c r="K1618" s="68">
        <v>72.510000000000005</v>
      </c>
      <c r="L1618">
        <v>18</v>
      </c>
      <c r="M1618">
        <v>3</v>
      </c>
      <c r="N1618" t="s">
        <v>4575</v>
      </c>
      <c r="O1618">
        <v>2.089</v>
      </c>
      <c r="P1618">
        <v>14.888999999999999</v>
      </c>
      <c r="Q1618">
        <v>8</v>
      </c>
      <c r="R1618">
        <v>2471.7339999999999</v>
      </c>
      <c r="S1618">
        <v>6</v>
      </c>
      <c r="T1618">
        <v>69.992000000000004</v>
      </c>
      <c r="U1618">
        <v>5.0359999999999996</v>
      </c>
      <c r="V1618">
        <v>100</v>
      </c>
      <c r="W1618">
        <v>0.95799999999999996</v>
      </c>
      <c r="X1618">
        <v>2.8010000000000002</v>
      </c>
      <c r="Y1618">
        <v>12.68</v>
      </c>
      <c r="Z1618">
        <v>14.99</v>
      </c>
      <c r="AA1618">
        <v>0.48199999999999998</v>
      </c>
      <c r="AB1618">
        <v>0</v>
      </c>
      <c r="AC1618" t="b">
        <v>1</v>
      </c>
      <c r="BM1618" t="s">
        <v>2887</v>
      </c>
      <c r="BN1618" t="s">
        <v>2887</v>
      </c>
      <c r="BO1618" t="s">
        <v>2888</v>
      </c>
      <c r="BT1618"/>
      <c r="BU1618"/>
      <c r="BX1618"/>
      <c r="BZ1618"/>
      <c r="CA1618"/>
      <c r="CB1618"/>
      <c r="CC1618"/>
      <c r="CD1618">
        <v>0</v>
      </c>
      <c r="CE1618"/>
      <c r="CF1618">
        <v>0</v>
      </c>
    </row>
    <row r="1619" spans="1:84" hidden="1" x14ac:dyDescent="0.35">
      <c r="A1619" t="s">
        <v>1771</v>
      </c>
      <c r="B1619" t="s">
        <v>4576</v>
      </c>
      <c r="C1619">
        <v>2471.7330000000002</v>
      </c>
      <c r="D1619">
        <v>8</v>
      </c>
      <c r="E1619">
        <v>16.792000000000002</v>
      </c>
      <c r="F1619">
        <v>6.2949999999999999</v>
      </c>
      <c r="G1619" t="s">
        <v>2884</v>
      </c>
      <c r="I1619">
        <v>301.24</v>
      </c>
      <c r="J1619">
        <v>2471.7370000000001</v>
      </c>
      <c r="K1619" s="68">
        <v>19.940000000000001</v>
      </c>
      <c r="L1619">
        <v>18</v>
      </c>
      <c r="M1619">
        <v>3</v>
      </c>
      <c r="N1619" t="s">
        <v>4576</v>
      </c>
      <c r="O1619">
        <v>2.089</v>
      </c>
      <c r="P1619">
        <v>14.888999999999999</v>
      </c>
      <c r="Q1619">
        <v>8</v>
      </c>
      <c r="R1619">
        <v>2471.7339999999999</v>
      </c>
      <c r="S1619">
        <v>6</v>
      </c>
      <c r="T1619">
        <v>17.422000000000001</v>
      </c>
      <c r="U1619">
        <v>5.0359999999999996</v>
      </c>
      <c r="V1619">
        <v>100</v>
      </c>
      <c r="W1619">
        <v>0.95799999999999996</v>
      </c>
      <c r="X1619">
        <v>2.79</v>
      </c>
      <c r="Y1619">
        <v>13.66</v>
      </c>
      <c r="Z1619">
        <v>14.99</v>
      </c>
      <c r="AA1619">
        <v>0.48199999999999998</v>
      </c>
      <c r="AB1619">
        <v>0</v>
      </c>
      <c r="AC1619" t="b">
        <v>1</v>
      </c>
      <c r="BM1619" t="s">
        <v>2887</v>
      </c>
      <c r="BN1619" t="s">
        <v>2887</v>
      </c>
      <c r="BO1619" t="s">
        <v>2888</v>
      </c>
      <c r="BT1619"/>
      <c r="BU1619"/>
      <c r="BX1619"/>
      <c r="BZ1619"/>
      <c r="CA1619"/>
      <c r="CB1619"/>
      <c r="CC1619"/>
      <c r="CD1619">
        <v>0</v>
      </c>
      <c r="CE1619"/>
      <c r="CF1619">
        <v>0</v>
      </c>
    </row>
    <row r="1620" spans="1:84" hidden="1" x14ac:dyDescent="0.35">
      <c r="A1620" t="s">
        <v>1772</v>
      </c>
      <c r="B1620" t="s">
        <v>4577</v>
      </c>
      <c r="C1620">
        <v>2471.7330000000002</v>
      </c>
      <c r="D1620">
        <v>8</v>
      </c>
      <c r="E1620">
        <v>49.362000000000002</v>
      </c>
      <c r="F1620">
        <v>6.2949999999999999</v>
      </c>
      <c r="G1620" t="s">
        <v>2884</v>
      </c>
      <c r="I1620">
        <v>333.81</v>
      </c>
      <c r="J1620">
        <v>2471.7370000000001</v>
      </c>
      <c r="K1620" s="68">
        <v>52.51</v>
      </c>
      <c r="L1620">
        <v>15</v>
      </c>
      <c r="M1620">
        <v>3</v>
      </c>
      <c r="N1620" t="s">
        <v>4577</v>
      </c>
      <c r="O1620">
        <v>2.089</v>
      </c>
      <c r="P1620">
        <v>12.917</v>
      </c>
      <c r="Q1620">
        <v>8</v>
      </c>
      <c r="R1620">
        <v>2471.7339999999999</v>
      </c>
      <c r="S1620">
        <v>6</v>
      </c>
      <c r="T1620">
        <v>49.991999999999997</v>
      </c>
      <c r="U1620">
        <v>5.0359999999999996</v>
      </c>
      <c r="V1620">
        <v>100</v>
      </c>
      <c r="W1620">
        <v>0.95799999999999996</v>
      </c>
      <c r="X1620">
        <v>2.2949999999999999</v>
      </c>
      <c r="Y1620">
        <v>12.76</v>
      </c>
      <c r="Z1620">
        <v>14.99</v>
      </c>
      <c r="AA1620">
        <v>0.48199999999999998</v>
      </c>
      <c r="AB1620">
        <v>0</v>
      </c>
      <c r="AC1620" t="b">
        <v>1</v>
      </c>
      <c r="BM1620" t="s">
        <v>2887</v>
      </c>
      <c r="BN1620" t="s">
        <v>2887</v>
      </c>
      <c r="BO1620" t="s">
        <v>2888</v>
      </c>
      <c r="BT1620"/>
      <c r="BU1620"/>
      <c r="BX1620"/>
      <c r="BZ1620"/>
      <c r="CA1620"/>
      <c r="CB1620"/>
      <c r="CC1620"/>
      <c r="CD1620">
        <v>0</v>
      </c>
      <c r="CE1620"/>
      <c r="CF1620">
        <v>0</v>
      </c>
    </row>
    <row r="1621" spans="1:84" hidden="1" x14ac:dyDescent="0.35">
      <c r="A1621" t="s">
        <v>1773</v>
      </c>
      <c r="B1621" t="s">
        <v>4578</v>
      </c>
      <c r="C1621">
        <v>2471.732</v>
      </c>
      <c r="D1621">
        <v>8</v>
      </c>
      <c r="E1621">
        <v>56.792000000000002</v>
      </c>
      <c r="F1621">
        <v>6.2949999999999999</v>
      </c>
      <c r="G1621" t="s">
        <v>2884</v>
      </c>
      <c r="I1621">
        <v>341.24</v>
      </c>
      <c r="J1621">
        <v>2471.7370000000001</v>
      </c>
      <c r="K1621" s="68">
        <v>59.94</v>
      </c>
      <c r="L1621">
        <v>16</v>
      </c>
      <c r="M1621">
        <v>3</v>
      </c>
      <c r="N1621" t="s">
        <v>4578</v>
      </c>
      <c r="O1621">
        <v>2.089</v>
      </c>
      <c r="P1621">
        <v>13.561999999999999</v>
      </c>
      <c r="Q1621">
        <v>8</v>
      </c>
      <c r="R1621">
        <v>2471.7330000000002</v>
      </c>
      <c r="S1621">
        <v>6</v>
      </c>
      <c r="T1621">
        <v>57.421999999999997</v>
      </c>
      <c r="U1621">
        <v>5.0359999999999996</v>
      </c>
      <c r="V1621">
        <v>100</v>
      </c>
      <c r="W1621">
        <v>0.95799999999999996</v>
      </c>
      <c r="X1621">
        <v>2.4750000000000001</v>
      </c>
      <c r="Y1621">
        <v>12.69</v>
      </c>
      <c r="Z1621">
        <v>14.99</v>
      </c>
      <c r="AA1621">
        <v>0.48199999999999998</v>
      </c>
      <c r="AB1621">
        <v>0</v>
      </c>
      <c r="AC1621" t="b">
        <v>1</v>
      </c>
      <c r="BM1621" t="s">
        <v>2887</v>
      </c>
      <c r="BN1621" t="s">
        <v>2887</v>
      </c>
      <c r="BO1621" t="s">
        <v>2888</v>
      </c>
      <c r="BT1621"/>
      <c r="BU1621"/>
      <c r="BX1621"/>
      <c r="BZ1621"/>
      <c r="CA1621"/>
      <c r="CB1621"/>
      <c r="CC1621"/>
      <c r="CD1621">
        <v>0</v>
      </c>
      <c r="CE1621"/>
      <c r="CF1621">
        <v>0</v>
      </c>
    </row>
    <row r="1622" spans="1:84" hidden="1" x14ac:dyDescent="0.35">
      <c r="A1622" t="s">
        <v>1774</v>
      </c>
      <c r="B1622" t="s">
        <v>4579</v>
      </c>
      <c r="C1622">
        <v>2471.7339999999999</v>
      </c>
      <c r="D1622">
        <v>8</v>
      </c>
      <c r="E1622">
        <v>96.792000000000002</v>
      </c>
      <c r="F1622">
        <v>6.2949999999999999</v>
      </c>
      <c r="G1622" t="s">
        <v>2884</v>
      </c>
      <c r="I1622">
        <v>21.24</v>
      </c>
      <c r="J1622">
        <v>2471.739</v>
      </c>
      <c r="K1622" s="68">
        <v>99.94</v>
      </c>
      <c r="L1622">
        <v>7</v>
      </c>
      <c r="M1622">
        <v>3</v>
      </c>
      <c r="N1622" t="s">
        <v>4579</v>
      </c>
      <c r="O1622">
        <v>2.089</v>
      </c>
      <c r="P1622">
        <v>10</v>
      </c>
      <c r="Q1622">
        <v>8</v>
      </c>
      <c r="R1622">
        <v>2471.7350000000001</v>
      </c>
      <c r="S1622">
        <v>6</v>
      </c>
      <c r="T1622">
        <v>97.421999999999997</v>
      </c>
      <c r="U1622">
        <v>5.0359999999999996</v>
      </c>
      <c r="V1622">
        <v>100</v>
      </c>
      <c r="W1622">
        <v>0.92600000000000005</v>
      </c>
      <c r="X1622">
        <v>1.159</v>
      </c>
      <c r="Y1622">
        <v>17.71</v>
      </c>
      <c r="Z1622">
        <v>16.666</v>
      </c>
      <c r="AA1622">
        <v>0.51200000000000001</v>
      </c>
      <c r="AB1622">
        <v>0</v>
      </c>
      <c r="AC1622" t="b">
        <v>1</v>
      </c>
      <c r="BM1622" t="s">
        <v>2887</v>
      </c>
      <c r="BN1622" t="s">
        <v>2887</v>
      </c>
      <c r="BO1622" t="s">
        <v>2888</v>
      </c>
      <c r="BT1622"/>
      <c r="BU1622"/>
      <c r="BX1622"/>
      <c r="BZ1622"/>
      <c r="CA1622"/>
      <c r="CB1622"/>
      <c r="CC1622"/>
      <c r="CD1622">
        <v>0</v>
      </c>
      <c r="CE1622"/>
      <c r="CF1622">
        <v>0</v>
      </c>
    </row>
    <row r="1623" spans="1:84" hidden="1" x14ac:dyDescent="0.35">
      <c r="A1623" t="s">
        <v>1775</v>
      </c>
      <c r="B1623" t="s">
        <v>4580</v>
      </c>
      <c r="C1623">
        <v>2471.7350000000001</v>
      </c>
      <c r="D1623">
        <v>8</v>
      </c>
      <c r="E1623">
        <v>296.79199999999997</v>
      </c>
      <c r="F1623">
        <v>6.2949999999999999</v>
      </c>
      <c r="G1623" t="s">
        <v>2884</v>
      </c>
      <c r="I1623">
        <v>221.24</v>
      </c>
      <c r="J1623">
        <v>2471.7399999999998</v>
      </c>
      <c r="K1623" s="68">
        <v>299.94</v>
      </c>
      <c r="L1623">
        <v>17</v>
      </c>
      <c r="M1623">
        <v>3</v>
      </c>
      <c r="N1623" t="s">
        <v>4580</v>
      </c>
      <c r="O1623">
        <v>2.0880000000000001</v>
      </c>
      <c r="P1623">
        <v>14.221</v>
      </c>
      <c r="Q1623">
        <v>8</v>
      </c>
      <c r="R1623">
        <v>2471.7359999999999</v>
      </c>
      <c r="S1623">
        <v>6</v>
      </c>
      <c r="T1623">
        <v>297.42200000000003</v>
      </c>
      <c r="U1623">
        <v>5.0359999999999996</v>
      </c>
      <c r="V1623">
        <v>100</v>
      </c>
      <c r="W1623">
        <v>0.91</v>
      </c>
      <c r="X1623">
        <v>2.7109999999999999</v>
      </c>
      <c r="Y1623">
        <v>15.96</v>
      </c>
      <c r="Z1623">
        <v>17.55</v>
      </c>
      <c r="AA1623">
        <v>0.52800000000000002</v>
      </c>
      <c r="AB1623">
        <v>0</v>
      </c>
      <c r="AC1623" t="b">
        <v>1</v>
      </c>
      <c r="BM1623" t="s">
        <v>2887</v>
      </c>
      <c r="BN1623" t="s">
        <v>2887</v>
      </c>
      <c r="BO1623" t="s">
        <v>2888</v>
      </c>
      <c r="BT1623"/>
      <c r="BU1623"/>
      <c r="BX1623"/>
      <c r="BZ1623"/>
      <c r="CA1623"/>
      <c r="CB1623"/>
      <c r="CC1623"/>
      <c r="CD1623">
        <v>0</v>
      </c>
      <c r="CE1623"/>
      <c r="CF1623">
        <v>0</v>
      </c>
    </row>
    <row r="1624" spans="1:84" hidden="1" x14ac:dyDescent="0.35">
      <c r="A1624" t="s">
        <v>1776</v>
      </c>
      <c r="B1624" t="s">
        <v>4581</v>
      </c>
      <c r="C1624">
        <v>2471.7350000000001</v>
      </c>
      <c r="D1624">
        <v>8</v>
      </c>
      <c r="E1624">
        <v>256.79199999999997</v>
      </c>
      <c r="F1624">
        <v>6.2949999999999999</v>
      </c>
      <c r="G1624" t="s">
        <v>2884</v>
      </c>
      <c r="I1624">
        <v>181.24</v>
      </c>
      <c r="J1624">
        <v>2471.7399999999998</v>
      </c>
      <c r="K1624" s="68">
        <v>259.94</v>
      </c>
      <c r="L1624">
        <v>40</v>
      </c>
      <c r="M1624">
        <v>3</v>
      </c>
      <c r="N1624" t="s">
        <v>4581</v>
      </c>
      <c r="O1624">
        <v>2.0880000000000001</v>
      </c>
      <c r="P1624">
        <v>30.625</v>
      </c>
      <c r="Q1624">
        <v>8</v>
      </c>
      <c r="R1624">
        <v>2471.7359999999999</v>
      </c>
      <c r="S1624">
        <v>6</v>
      </c>
      <c r="T1624">
        <v>257.42200000000003</v>
      </c>
      <c r="U1624">
        <v>5.0359999999999996</v>
      </c>
      <c r="V1624">
        <v>100</v>
      </c>
      <c r="W1624">
        <v>0.91</v>
      </c>
      <c r="X1624">
        <v>6.3789999999999996</v>
      </c>
      <c r="Y1624">
        <v>17.39</v>
      </c>
      <c r="Z1624">
        <v>17.55</v>
      </c>
      <c r="AA1624">
        <v>0.52800000000000002</v>
      </c>
      <c r="AB1624">
        <v>0</v>
      </c>
      <c r="AC1624" t="b">
        <v>1</v>
      </c>
      <c r="BM1624" t="s">
        <v>2887</v>
      </c>
      <c r="BN1624" t="s">
        <v>2887</v>
      </c>
      <c r="BO1624" t="s">
        <v>2888</v>
      </c>
      <c r="BT1624"/>
      <c r="BU1624"/>
      <c r="BX1624"/>
      <c r="BZ1624"/>
      <c r="CA1624"/>
      <c r="CB1624"/>
      <c r="CC1624"/>
      <c r="CD1624">
        <v>0</v>
      </c>
      <c r="CE1624"/>
      <c r="CF1624">
        <v>0</v>
      </c>
    </row>
    <row r="1625" spans="1:84" hidden="1" x14ac:dyDescent="0.35">
      <c r="A1625" t="s">
        <v>1777</v>
      </c>
      <c r="B1625" t="s">
        <v>4582</v>
      </c>
      <c r="C1625">
        <v>2471.7350000000001</v>
      </c>
      <c r="D1625">
        <v>8</v>
      </c>
      <c r="E1625">
        <v>289.36200000000002</v>
      </c>
      <c r="F1625">
        <v>6.2949999999999999</v>
      </c>
      <c r="G1625" t="s">
        <v>2884</v>
      </c>
      <c r="I1625">
        <v>213.81</v>
      </c>
      <c r="J1625">
        <v>2471.7399999999998</v>
      </c>
      <c r="K1625" s="68">
        <v>292.51</v>
      </c>
      <c r="L1625">
        <v>28</v>
      </c>
      <c r="M1625">
        <v>3</v>
      </c>
      <c r="N1625" t="s">
        <v>4582</v>
      </c>
      <c r="O1625">
        <v>2.0880000000000001</v>
      </c>
      <c r="P1625">
        <v>21.893000000000001</v>
      </c>
      <c r="Q1625">
        <v>8</v>
      </c>
      <c r="R1625">
        <v>2471.7359999999999</v>
      </c>
      <c r="S1625">
        <v>6</v>
      </c>
      <c r="T1625">
        <v>289.99200000000002</v>
      </c>
      <c r="U1625">
        <v>5.0359999999999996</v>
      </c>
      <c r="V1625">
        <v>100</v>
      </c>
      <c r="W1625">
        <v>0.91</v>
      </c>
      <c r="X1625">
        <v>4.4889999999999999</v>
      </c>
      <c r="Y1625">
        <v>17.12</v>
      </c>
      <c r="Z1625">
        <v>17.55</v>
      </c>
      <c r="AA1625">
        <v>0.52800000000000002</v>
      </c>
      <c r="AB1625">
        <v>0</v>
      </c>
      <c r="AC1625" t="b">
        <v>1</v>
      </c>
      <c r="BM1625" t="s">
        <v>2887</v>
      </c>
      <c r="BN1625" t="s">
        <v>2887</v>
      </c>
      <c r="BO1625" t="s">
        <v>2888</v>
      </c>
      <c r="BT1625"/>
      <c r="BU1625"/>
      <c r="BX1625"/>
      <c r="BZ1625"/>
      <c r="CA1625"/>
      <c r="CB1625"/>
      <c r="CC1625"/>
      <c r="CD1625">
        <v>0</v>
      </c>
      <c r="CE1625"/>
      <c r="CF1625">
        <v>0</v>
      </c>
    </row>
    <row r="1626" spans="1:84" hidden="1" x14ac:dyDescent="0.35">
      <c r="A1626" t="s">
        <v>1778</v>
      </c>
      <c r="B1626" t="s">
        <v>4583</v>
      </c>
      <c r="C1626">
        <v>2471.7370000000001</v>
      </c>
      <c r="D1626">
        <v>8</v>
      </c>
      <c r="E1626">
        <v>76.792000000000002</v>
      </c>
      <c r="F1626">
        <v>6.2949999999999999</v>
      </c>
      <c r="G1626" t="s">
        <v>2884</v>
      </c>
      <c r="I1626">
        <v>1.24</v>
      </c>
      <c r="J1626">
        <v>2471.741</v>
      </c>
      <c r="K1626" s="68">
        <v>79.94</v>
      </c>
      <c r="L1626">
        <v>27</v>
      </c>
      <c r="M1626">
        <v>3</v>
      </c>
      <c r="N1626" t="s">
        <v>4583</v>
      </c>
      <c r="O1626">
        <v>2.0880000000000001</v>
      </c>
      <c r="P1626">
        <v>21.175999999999998</v>
      </c>
      <c r="Q1626">
        <v>8</v>
      </c>
      <c r="R1626">
        <v>2471.7379999999998</v>
      </c>
      <c r="S1626">
        <v>6</v>
      </c>
      <c r="T1626">
        <v>77.421999999999997</v>
      </c>
      <c r="U1626">
        <v>5.0359999999999996</v>
      </c>
      <c r="V1626">
        <v>100</v>
      </c>
      <c r="W1626">
        <v>0.88800000000000001</v>
      </c>
      <c r="X1626">
        <v>4.41</v>
      </c>
      <c r="Y1626">
        <v>17.8</v>
      </c>
      <c r="Z1626">
        <v>18.84</v>
      </c>
      <c r="AA1626">
        <v>0.55200000000000005</v>
      </c>
      <c r="AB1626">
        <v>0</v>
      </c>
      <c r="AC1626" t="b">
        <v>1</v>
      </c>
      <c r="BM1626" t="s">
        <v>2887</v>
      </c>
      <c r="BN1626" t="s">
        <v>2887</v>
      </c>
      <c r="BO1626" t="s">
        <v>2888</v>
      </c>
      <c r="BT1626"/>
      <c r="BU1626"/>
      <c r="BX1626"/>
      <c r="BZ1626"/>
      <c r="CA1626"/>
      <c r="CB1626"/>
      <c r="CC1626"/>
      <c r="CD1626">
        <v>0</v>
      </c>
      <c r="CE1626"/>
      <c r="CF1626">
        <v>0</v>
      </c>
    </row>
    <row r="1627" spans="1:84" hidden="1" x14ac:dyDescent="0.35">
      <c r="A1627" t="s">
        <v>1779</v>
      </c>
      <c r="B1627" t="s">
        <v>4584</v>
      </c>
      <c r="C1627">
        <v>2471.7370000000001</v>
      </c>
      <c r="D1627">
        <v>8</v>
      </c>
      <c r="E1627">
        <v>9.3620000000000001</v>
      </c>
      <c r="F1627">
        <v>6.2949999999999999</v>
      </c>
      <c r="G1627" t="s">
        <v>2884</v>
      </c>
      <c r="I1627">
        <v>293.81</v>
      </c>
      <c r="J1627">
        <v>2471.741</v>
      </c>
      <c r="K1627" s="68">
        <v>12.51</v>
      </c>
      <c r="L1627">
        <v>14</v>
      </c>
      <c r="M1627">
        <v>3</v>
      </c>
      <c r="N1627" t="s">
        <v>4584</v>
      </c>
      <c r="O1627">
        <v>2.0880000000000001</v>
      </c>
      <c r="P1627">
        <v>12.286</v>
      </c>
      <c r="Q1627">
        <v>8</v>
      </c>
      <c r="R1627">
        <v>2471.7379999999998</v>
      </c>
      <c r="S1627">
        <v>6</v>
      </c>
      <c r="T1627">
        <v>9.9920000000000009</v>
      </c>
      <c r="U1627">
        <v>5.0359999999999996</v>
      </c>
      <c r="V1627">
        <v>100</v>
      </c>
      <c r="W1627">
        <v>0.88800000000000001</v>
      </c>
      <c r="X1627">
        <v>2.34</v>
      </c>
      <c r="Y1627">
        <v>17.420000000000002</v>
      </c>
      <c r="Z1627">
        <v>18.84</v>
      </c>
      <c r="AA1627">
        <v>0.55200000000000005</v>
      </c>
      <c r="AB1627">
        <v>0</v>
      </c>
      <c r="AC1627" t="b">
        <v>1</v>
      </c>
      <c r="BM1627" t="s">
        <v>3345</v>
      </c>
      <c r="BN1627" t="s">
        <v>3345</v>
      </c>
      <c r="BO1627" t="s">
        <v>2888</v>
      </c>
      <c r="BT1627"/>
      <c r="BU1627"/>
      <c r="BX1627"/>
      <c r="BZ1627"/>
      <c r="CA1627"/>
      <c r="CB1627"/>
      <c r="CC1627"/>
      <c r="CD1627">
        <v>0</v>
      </c>
      <c r="CE1627"/>
      <c r="CF1627">
        <v>0</v>
      </c>
    </row>
    <row r="1628" spans="1:84" hidden="1" x14ac:dyDescent="0.35">
      <c r="A1628" t="s">
        <v>1780</v>
      </c>
      <c r="B1628" t="s">
        <v>4585</v>
      </c>
      <c r="C1628">
        <v>2471.7370000000001</v>
      </c>
      <c r="D1628">
        <v>8</v>
      </c>
      <c r="E1628">
        <v>16.792000000000002</v>
      </c>
      <c r="F1628">
        <v>6.2949999999999999</v>
      </c>
      <c r="G1628" t="s">
        <v>2884</v>
      </c>
      <c r="I1628">
        <v>301.24</v>
      </c>
      <c r="J1628">
        <v>2471.741</v>
      </c>
      <c r="K1628" s="68">
        <v>19.940000000000001</v>
      </c>
      <c r="L1628">
        <v>15</v>
      </c>
      <c r="M1628">
        <v>3</v>
      </c>
      <c r="N1628" t="s">
        <v>4585</v>
      </c>
      <c r="O1628">
        <v>2.0880000000000001</v>
      </c>
      <c r="P1628">
        <v>12.917</v>
      </c>
      <c r="Q1628">
        <v>8</v>
      </c>
      <c r="R1628">
        <v>2471.7379999999998</v>
      </c>
      <c r="S1628">
        <v>6</v>
      </c>
      <c r="T1628">
        <v>17.422000000000001</v>
      </c>
      <c r="U1628">
        <v>5.0359999999999996</v>
      </c>
      <c r="V1628">
        <v>100</v>
      </c>
      <c r="W1628">
        <v>0.88800000000000001</v>
      </c>
      <c r="X1628">
        <v>2.3740000000000001</v>
      </c>
      <c r="Y1628">
        <v>17.34</v>
      </c>
      <c r="Z1628">
        <v>18.84</v>
      </c>
      <c r="AA1628">
        <v>0.55200000000000005</v>
      </c>
      <c r="AB1628">
        <v>0</v>
      </c>
      <c r="AC1628" t="b">
        <v>1</v>
      </c>
      <c r="BM1628" t="s">
        <v>2887</v>
      </c>
      <c r="BN1628" t="s">
        <v>2887</v>
      </c>
      <c r="BO1628" t="s">
        <v>2888</v>
      </c>
      <c r="BT1628"/>
      <c r="BU1628"/>
      <c r="BX1628"/>
      <c r="BZ1628"/>
      <c r="CA1628"/>
      <c r="CB1628"/>
      <c r="CC1628"/>
      <c r="CD1628">
        <v>0</v>
      </c>
      <c r="CE1628"/>
      <c r="CF1628">
        <v>0</v>
      </c>
    </row>
    <row r="1629" spans="1:84" hidden="1" x14ac:dyDescent="0.35">
      <c r="A1629" t="s">
        <v>1781</v>
      </c>
      <c r="B1629" t="s">
        <v>4586</v>
      </c>
      <c r="C1629">
        <v>2471.7370000000001</v>
      </c>
      <c r="D1629">
        <v>8</v>
      </c>
      <c r="E1629">
        <v>69.361999999999995</v>
      </c>
      <c r="F1629">
        <v>6.2949999999999999</v>
      </c>
      <c r="G1629" t="s">
        <v>2884</v>
      </c>
      <c r="I1629">
        <v>353.81</v>
      </c>
      <c r="J1629">
        <v>2471.741</v>
      </c>
      <c r="K1629" s="68">
        <v>72.510000000000005</v>
      </c>
      <c r="L1629">
        <v>21</v>
      </c>
      <c r="M1629">
        <v>3</v>
      </c>
      <c r="N1629" t="s">
        <v>4586</v>
      </c>
      <c r="O1629">
        <v>2.0880000000000001</v>
      </c>
      <c r="P1629">
        <v>16.940000000000001</v>
      </c>
      <c r="Q1629">
        <v>8</v>
      </c>
      <c r="R1629">
        <v>2471.7379999999998</v>
      </c>
      <c r="S1629">
        <v>6</v>
      </c>
      <c r="T1629">
        <v>69.992000000000004</v>
      </c>
      <c r="U1629">
        <v>5.0359999999999996</v>
      </c>
      <c r="V1629">
        <v>100</v>
      </c>
      <c r="W1629">
        <v>0.88800000000000001</v>
      </c>
      <c r="X1629">
        <v>3.42</v>
      </c>
      <c r="Y1629">
        <v>15.9</v>
      </c>
      <c r="Z1629">
        <v>18.84</v>
      </c>
      <c r="AA1629">
        <v>0.55200000000000005</v>
      </c>
      <c r="AB1629">
        <v>0</v>
      </c>
      <c r="AC1629" t="b">
        <v>1</v>
      </c>
      <c r="BM1629" t="s">
        <v>2887</v>
      </c>
      <c r="BN1629" t="s">
        <v>2887</v>
      </c>
      <c r="BO1629" t="s">
        <v>2888</v>
      </c>
      <c r="BT1629"/>
      <c r="BU1629"/>
      <c r="BX1629"/>
      <c r="BZ1629"/>
      <c r="CA1629"/>
      <c r="CB1629"/>
      <c r="CC1629"/>
      <c r="CD1629">
        <v>0</v>
      </c>
      <c r="CE1629"/>
      <c r="CF1629">
        <v>0</v>
      </c>
    </row>
    <row r="1630" spans="1:84" hidden="1" x14ac:dyDescent="0.35">
      <c r="A1630" t="s">
        <v>1782</v>
      </c>
      <c r="B1630" t="s">
        <v>4587</v>
      </c>
      <c r="C1630">
        <v>2471.7379999999998</v>
      </c>
      <c r="D1630">
        <v>29.858000000000001</v>
      </c>
      <c r="E1630">
        <v>355.59800000000001</v>
      </c>
      <c r="F1630">
        <v>349.95699999999999</v>
      </c>
      <c r="G1630" t="s">
        <v>2884</v>
      </c>
      <c r="I1630">
        <v>193.81</v>
      </c>
      <c r="J1630">
        <v>2471.7489999999998</v>
      </c>
      <c r="K1630" s="68">
        <v>272.82</v>
      </c>
      <c r="L1630">
        <v>24</v>
      </c>
      <c r="M1630">
        <v>3</v>
      </c>
      <c r="N1630" t="s">
        <v>4587</v>
      </c>
      <c r="O1630">
        <v>2.0840000000000001</v>
      </c>
      <c r="P1630">
        <v>19.042000000000002</v>
      </c>
      <c r="Q1630">
        <v>29.858000000000001</v>
      </c>
      <c r="R1630">
        <v>2471.741</v>
      </c>
      <c r="S1630">
        <v>23.885999999999999</v>
      </c>
      <c r="T1630">
        <v>51.042000000000002</v>
      </c>
      <c r="U1630">
        <v>279.96499999999997</v>
      </c>
      <c r="V1630">
        <v>100</v>
      </c>
      <c r="W1630">
        <v>2.1720000000000002</v>
      </c>
      <c r="X1630">
        <v>17.122</v>
      </c>
      <c r="Y1630">
        <v>22.79</v>
      </c>
      <c r="Z1630">
        <v>22.155000000000001</v>
      </c>
      <c r="AA1630">
        <v>0.61199999999999999</v>
      </c>
      <c r="AB1630">
        <v>0</v>
      </c>
      <c r="AC1630" t="b">
        <v>1</v>
      </c>
      <c r="BM1630" t="s">
        <v>2887</v>
      </c>
      <c r="BN1630" t="s">
        <v>3288</v>
      </c>
      <c r="BO1630" t="s">
        <v>2888</v>
      </c>
      <c r="BT1630"/>
      <c r="BU1630"/>
      <c r="BX1630"/>
      <c r="BZ1630"/>
      <c r="CA1630"/>
      <c r="CB1630"/>
      <c r="CC1630"/>
      <c r="CD1630">
        <v>0</v>
      </c>
      <c r="CE1630"/>
      <c r="CF1630">
        <v>0</v>
      </c>
    </row>
    <row r="1631" spans="1:84" hidden="1" x14ac:dyDescent="0.35">
      <c r="A1631" t="s">
        <v>1783</v>
      </c>
      <c r="B1631" t="s">
        <v>4588</v>
      </c>
      <c r="C1631">
        <v>2471.7429999999999</v>
      </c>
      <c r="D1631">
        <v>32.329000000000001</v>
      </c>
      <c r="E1631">
        <v>342.89400000000001</v>
      </c>
      <c r="F1631">
        <v>42.000999999999998</v>
      </c>
      <c r="G1631" t="s">
        <v>2884</v>
      </c>
      <c r="I1631">
        <v>286.19</v>
      </c>
      <c r="J1631">
        <v>2471.7539999999999</v>
      </c>
      <c r="K1631" s="68">
        <v>5.2</v>
      </c>
      <c r="L1631">
        <v>12</v>
      </c>
      <c r="M1631">
        <v>3</v>
      </c>
      <c r="N1631" t="s">
        <v>4588</v>
      </c>
      <c r="O1631">
        <v>2.0819999999999999</v>
      </c>
      <c r="P1631">
        <v>11.083</v>
      </c>
      <c r="Q1631">
        <v>32.329000000000001</v>
      </c>
      <c r="R1631">
        <v>2471.7449999999999</v>
      </c>
      <c r="S1631">
        <v>25.863</v>
      </c>
      <c r="T1631">
        <v>347.35500000000002</v>
      </c>
      <c r="U1631">
        <v>33.600999999999999</v>
      </c>
      <c r="V1631">
        <v>100</v>
      </c>
      <c r="W1631">
        <v>1.921</v>
      </c>
      <c r="X1631">
        <v>7.3049999999999997</v>
      </c>
      <c r="Y1631">
        <v>22.984999999999999</v>
      </c>
      <c r="Z1631">
        <v>22.155000000000001</v>
      </c>
      <c r="AA1631">
        <v>0.61199999999999999</v>
      </c>
      <c r="AB1631">
        <v>0</v>
      </c>
      <c r="AC1631" t="b">
        <v>1</v>
      </c>
      <c r="BM1631" t="s">
        <v>3345</v>
      </c>
      <c r="BN1631" t="s">
        <v>3288</v>
      </c>
      <c r="BO1631" t="s">
        <v>2888</v>
      </c>
      <c r="BT1631"/>
      <c r="BU1631"/>
      <c r="BX1631"/>
      <c r="BZ1631"/>
      <c r="CA1631"/>
      <c r="CB1631"/>
      <c r="CC1631"/>
      <c r="CD1631">
        <v>0</v>
      </c>
      <c r="CE1631"/>
      <c r="CF1631">
        <v>0</v>
      </c>
    </row>
    <row r="1632" spans="1:84" hidden="1" x14ac:dyDescent="0.35">
      <c r="A1632" t="s">
        <v>1784</v>
      </c>
      <c r="B1632" t="s">
        <v>4589</v>
      </c>
      <c r="C1632">
        <v>2471.7449999999999</v>
      </c>
      <c r="D1632">
        <v>67.305000000000007</v>
      </c>
      <c r="E1632">
        <v>318.14400000000001</v>
      </c>
      <c r="F1632">
        <v>91.072999999999993</v>
      </c>
      <c r="G1632" t="s">
        <v>2884</v>
      </c>
      <c r="I1632">
        <v>285</v>
      </c>
      <c r="J1632">
        <v>2471.7730000000001</v>
      </c>
      <c r="K1632" s="68">
        <v>4.2489999999999997</v>
      </c>
      <c r="L1632">
        <v>-1.4910000000000001</v>
      </c>
      <c r="M1632">
        <v>1</v>
      </c>
      <c r="N1632" t="s">
        <v>4589</v>
      </c>
      <c r="O1632">
        <v>2.0099999999999998</v>
      </c>
      <c r="P1632">
        <v>0</v>
      </c>
      <c r="Q1632">
        <v>0</v>
      </c>
      <c r="R1632">
        <v>2471.7730000000001</v>
      </c>
      <c r="S1632">
        <v>0</v>
      </c>
      <c r="T1632">
        <v>4.2489999999999997</v>
      </c>
      <c r="U1632">
        <v>0</v>
      </c>
      <c r="V1632">
        <v>0</v>
      </c>
      <c r="W1632">
        <v>0</v>
      </c>
      <c r="X1632">
        <v>0</v>
      </c>
      <c r="Y1632">
        <v>0</v>
      </c>
      <c r="Z1632">
        <v>0</v>
      </c>
      <c r="AA1632">
        <v>0</v>
      </c>
      <c r="AB1632">
        <v>0</v>
      </c>
      <c r="AC1632" t="b">
        <v>1</v>
      </c>
      <c r="AE1632">
        <v>0</v>
      </c>
      <c r="AF1632">
        <v>0</v>
      </c>
      <c r="AG1632">
        <v>0</v>
      </c>
      <c r="AH1632">
        <v>0</v>
      </c>
      <c r="AI1632">
        <v>0</v>
      </c>
      <c r="AJ1632">
        <v>0</v>
      </c>
      <c r="AK1632">
        <v>0</v>
      </c>
      <c r="AL1632">
        <v>0</v>
      </c>
      <c r="AM1632">
        <v>0</v>
      </c>
      <c r="AN1632">
        <v>0</v>
      </c>
      <c r="AO1632">
        <v>0</v>
      </c>
      <c r="AP1632">
        <v>0</v>
      </c>
      <c r="AQ1632">
        <v>0</v>
      </c>
      <c r="AR1632">
        <v>0</v>
      </c>
      <c r="AS1632">
        <v>0</v>
      </c>
      <c r="AT1632">
        <v>0</v>
      </c>
      <c r="AU1632">
        <v>0</v>
      </c>
      <c r="AV1632">
        <v>0</v>
      </c>
      <c r="AW1632">
        <v>0</v>
      </c>
      <c r="AX1632">
        <v>0</v>
      </c>
      <c r="AY1632" t="b">
        <v>0</v>
      </c>
      <c r="AZ1632">
        <v>0</v>
      </c>
      <c r="BI1632">
        <v>0</v>
      </c>
      <c r="BJ1632">
        <v>0</v>
      </c>
      <c r="BK1632">
        <v>0</v>
      </c>
      <c r="BM1632" t="s">
        <v>3348</v>
      </c>
      <c r="BN1632" t="s">
        <v>3288</v>
      </c>
      <c r="BO1632" t="s">
        <v>2888</v>
      </c>
      <c r="BT1632"/>
      <c r="BU1632"/>
      <c r="BX1632"/>
      <c r="BY1632" t="s">
        <v>2903</v>
      </c>
      <c r="BZ1632"/>
      <c r="CA1632"/>
      <c r="CB1632"/>
      <c r="CC1632"/>
      <c r="CD1632">
        <v>0</v>
      </c>
      <c r="CE1632"/>
      <c r="CF1632">
        <v>0</v>
      </c>
    </row>
    <row r="1633" spans="1:84" hidden="1" x14ac:dyDescent="0.35">
      <c r="A1633" t="s">
        <v>1785</v>
      </c>
      <c r="B1633" t="s">
        <v>4590</v>
      </c>
      <c r="C1633">
        <v>2471.913</v>
      </c>
      <c r="D1633">
        <v>116.938</v>
      </c>
      <c r="E1633">
        <v>114.55</v>
      </c>
      <c r="F1633">
        <v>129.64599999999999</v>
      </c>
      <c r="G1633" t="s">
        <v>2884</v>
      </c>
      <c r="I1633">
        <v>105</v>
      </c>
      <c r="J1633">
        <v>2471.9749999999999</v>
      </c>
      <c r="K1633" s="68">
        <v>184.51900000000001</v>
      </c>
      <c r="L1633">
        <v>1.0029999999999999</v>
      </c>
      <c r="M1633">
        <v>1</v>
      </c>
      <c r="N1633" t="s">
        <v>4590</v>
      </c>
      <c r="O1633">
        <v>2.0920000000000001</v>
      </c>
      <c r="P1633">
        <v>0</v>
      </c>
      <c r="Q1633">
        <v>0</v>
      </c>
      <c r="R1633">
        <v>2471.9749999999999</v>
      </c>
      <c r="S1633">
        <v>0</v>
      </c>
      <c r="T1633">
        <v>184.51900000000001</v>
      </c>
      <c r="U1633">
        <v>0</v>
      </c>
      <c r="V1633">
        <v>0</v>
      </c>
      <c r="W1633">
        <v>0</v>
      </c>
      <c r="X1633">
        <v>0</v>
      </c>
      <c r="Y1633">
        <v>0</v>
      </c>
      <c r="Z1633">
        <v>0</v>
      </c>
      <c r="AA1633">
        <v>0</v>
      </c>
      <c r="AB1633">
        <v>0</v>
      </c>
      <c r="AC1633" t="b">
        <v>1</v>
      </c>
      <c r="AE1633">
        <v>0</v>
      </c>
      <c r="AF1633">
        <v>0</v>
      </c>
      <c r="AG1633">
        <v>0</v>
      </c>
      <c r="AH1633">
        <v>0</v>
      </c>
      <c r="AI1633">
        <v>0</v>
      </c>
      <c r="AJ1633">
        <v>0</v>
      </c>
      <c r="AK1633">
        <v>0</v>
      </c>
      <c r="AL1633">
        <v>0</v>
      </c>
      <c r="AM1633">
        <v>0</v>
      </c>
      <c r="AN1633">
        <v>0</v>
      </c>
      <c r="AO1633">
        <v>0</v>
      </c>
      <c r="AP1633">
        <v>0</v>
      </c>
      <c r="AQ1633">
        <v>0</v>
      </c>
      <c r="AR1633">
        <v>0</v>
      </c>
      <c r="AS1633">
        <v>0</v>
      </c>
      <c r="AT1633">
        <v>0</v>
      </c>
      <c r="AU1633">
        <v>0</v>
      </c>
      <c r="AV1633">
        <v>0</v>
      </c>
      <c r="AW1633">
        <v>0</v>
      </c>
      <c r="AX1633">
        <v>0</v>
      </c>
      <c r="AY1633" t="b">
        <v>0</v>
      </c>
      <c r="AZ1633">
        <v>0</v>
      </c>
      <c r="BI1633">
        <v>0</v>
      </c>
      <c r="BJ1633">
        <v>0</v>
      </c>
      <c r="BK1633">
        <v>0</v>
      </c>
      <c r="BM1633" t="s">
        <v>2905</v>
      </c>
      <c r="BN1633" t="s">
        <v>2905</v>
      </c>
      <c r="BO1633" t="s">
        <v>2888</v>
      </c>
      <c r="BT1633"/>
      <c r="BU1633"/>
      <c r="BX1633"/>
      <c r="BY1633" t="s">
        <v>2903</v>
      </c>
      <c r="BZ1633"/>
      <c r="CA1633"/>
      <c r="CB1633"/>
      <c r="CC1633"/>
      <c r="CD1633">
        <v>0</v>
      </c>
      <c r="CE1633"/>
      <c r="CF1633">
        <v>0</v>
      </c>
    </row>
    <row r="1634" spans="1:84" hidden="1" x14ac:dyDescent="0.35">
      <c r="A1634" t="s">
        <v>1786</v>
      </c>
      <c r="B1634" t="s">
        <v>4591</v>
      </c>
      <c r="C1634">
        <v>2471.9059999999999</v>
      </c>
      <c r="D1634">
        <v>127.101</v>
      </c>
      <c r="E1634">
        <v>306.97300000000001</v>
      </c>
      <c r="F1634">
        <v>98.64</v>
      </c>
      <c r="G1634" t="s">
        <v>2884</v>
      </c>
      <c r="I1634">
        <v>270</v>
      </c>
      <c r="J1634">
        <v>2471.9780000000001</v>
      </c>
      <c r="K1634" s="68">
        <v>349.51900000000001</v>
      </c>
      <c r="L1634">
        <v>-1.429</v>
      </c>
      <c r="M1634">
        <v>1</v>
      </c>
      <c r="N1634" t="s">
        <v>4591</v>
      </c>
      <c r="O1634">
        <v>2.0920000000000001</v>
      </c>
      <c r="P1634">
        <v>0</v>
      </c>
      <c r="Q1634">
        <v>0</v>
      </c>
      <c r="R1634">
        <v>2471.9780000000001</v>
      </c>
      <c r="S1634">
        <v>0</v>
      </c>
      <c r="T1634">
        <v>349.51900000000001</v>
      </c>
      <c r="U1634">
        <v>0</v>
      </c>
      <c r="V1634">
        <v>0</v>
      </c>
      <c r="W1634">
        <v>0</v>
      </c>
      <c r="X1634">
        <v>0</v>
      </c>
      <c r="Y1634">
        <v>0</v>
      </c>
      <c r="Z1634">
        <v>0</v>
      </c>
      <c r="AA1634">
        <v>0</v>
      </c>
      <c r="AB1634">
        <v>0</v>
      </c>
      <c r="AC1634" t="b">
        <v>1</v>
      </c>
      <c r="AE1634">
        <v>0</v>
      </c>
      <c r="AF1634">
        <v>0</v>
      </c>
      <c r="AG1634">
        <v>0</v>
      </c>
      <c r="AH1634">
        <v>0</v>
      </c>
      <c r="AI1634">
        <v>0</v>
      </c>
      <c r="AJ1634">
        <v>0</v>
      </c>
      <c r="AK1634">
        <v>0</v>
      </c>
      <c r="AL1634">
        <v>0</v>
      </c>
      <c r="AM1634">
        <v>0</v>
      </c>
      <c r="AN1634">
        <v>0</v>
      </c>
      <c r="AO1634">
        <v>0</v>
      </c>
      <c r="AP1634">
        <v>0</v>
      </c>
      <c r="AQ1634">
        <v>0</v>
      </c>
      <c r="AR1634">
        <v>0</v>
      </c>
      <c r="AS1634">
        <v>0</v>
      </c>
      <c r="AT1634">
        <v>0</v>
      </c>
      <c r="AU1634">
        <v>0</v>
      </c>
      <c r="AV1634">
        <v>0</v>
      </c>
      <c r="AW1634">
        <v>0</v>
      </c>
      <c r="AX1634">
        <v>0</v>
      </c>
      <c r="AY1634" t="b">
        <v>0</v>
      </c>
      <c r="AZ1634">
        <v>0</v>
      </c>
      <c r="BI1634">
        <v>0</v>
      </c>
      <c r="BJ1634">
        <v>0</v>
      </c>
      <c r="BK1634">
        <v>0</v>
      </c>
      <c r="BM1634" t="s">
        <v>3356</v>
      </c>
      <c r="BN1634" t="s">
        <v>3356</v>
      </c>
      <c r="BO1634" t="s">
        <v>2888</v>
      </c>
      <c r="BT1634"/>
      <c r="BU1634"/>
      <c r="BX1634"/>
      <c r="BY1634" t="s">
        <v>2903</v>
      </c>
      <c r="BZ1634"/>
      <c r="CA1634"/>
      <c r="CB1634"/>
      <c r="CC1634"/>
      <c r="CD1634">
        <v>0</v>
      </c>
      <c r="CE1634"/>
      <c r="CF1634">
        <v>0</v>
      </c>
    </row>
    <row r="1635" spans="1:84" hidden="1" x14ac:dyDescent="0.35">
      <c r="A1635" t="s">
        <v>1787</v>
      </c>
      <c r="B1635" t="s">
        <v>4592</v>
      </c>
      <c r="C1635">
        <v>2474.0520000000001</v>
      </c>
      <c r="D1635">
        <v>26.954000000000001</v>
      </c>
      <c r="E1635">
        <v>60.39</v>
      </c>
      <c r="F1635">
        <v>10.579000000000001</v>
      </c>
      <c r="G1635" t="s">
        <v>2884</v>
      </c>
      <c r="I1635">
        <v>356.29</v>
      </c>
      <c r="J1635">
        <v>2474.0650000000001</v>
      </c>
      <c r="K1635" s="68">
        <v>70.69</v>
      </c>
      <c r="L1635">
        <v>7</v>
      </c>
      <c r="M1635">
        <v>3</v>
      </c>
      <c r="N1635" t="s">
        <v>4592</v>
      </c>
      <c r="O1635">
        <v>2.431</v>
      </c>
      <c r="P1635">
        <v>10</v>
      </c>
      <c r="Q1635">
        <v>26.954000000000001</v>
      </c>
      <c r="R1635">
        <v>2474.0540000000001</v>
      </c>
      <c r="S1635">
        <v>21.562999999999999</v>
      </c>
      <c r="T1635">
        <v>62.45</v>
      </c>
      <c r="U1635">
        <v>8.4629999999999992</v>
      </c>
      <c r="V1635">
        <v>100</v>
      </c>
      <c r="W1635">
        <v>0.82699999999999996</v>
      </c>
      <c r="X1635">
        <v>1.754</v>
      </c>
      <c r="Y1635">
        <v>21.64</v>
      </c>
      <c r="Z1635">
        <v>20.888999999999999</v>
      </c>
      <c r="AA1635">
        <v>0.58899999999999997</v>
      </c>
      <c r="AB1635">
        <v>0</v>
      </c>
      <c r="AC1635" t="b">
        <v>1</v>
      </c>
      <c r="BM1635" t="s">
        <v>2887</v>
      </c>
      <c r="BN1635" t="s">
        <v>2887</v>
      </c>
      <c r="BO1635" t="s">
        <v>2888</v>
      </c>
      <c r="BT1635"/>
      <c r="BU1635"/>
      <c r="BX1635"/>
      <c r="BZ1635"/>
      <c r="CA1635"/>
      <c r="CB1635"/>
      <c r="CC1635"/>
      <c r="CD1635">
        <v>0</v>
      </c>
      <c r="CE1635"/>
      <c r="CF1635">
        <v>0</v>
      </c>
    </row>
    <row r="1636" spans="1:84" hidden="1" x14ac:dyDescent="0.35">
      <c r="A1636" t="s">
        <v>1788</v>
      </c>
      <c r="B1636" t="s">
        <v>4593</v>
      </c>
      <c r="C1636">
        <v>2474.0830000000001</v>
      </c>
      <c r="D1636">
        <v>8.0120000000000005</v>
      </c>
      <c r="E1636">
        <v>9.4529999999999994</v>
      </c>
      <c r="F1636">
        <v>12.753</v>
      </c>
      <c r="G1636" t="s">
        <v>2884</v>
      </c>
      <c r="I1636">
        <v>303.70999999999998</v>
      </c>
      <c r="J1636">
        <v>2474.0880000000002</v>
      </c>
      <c r="K1636" s="68">
        <v>18.02</v>
      </c>
      <c r="L1636">
        <v>5</v>
      </c>
      <c r="M1636">
        <v>3</v>
      </c>
      <c r="N1636" t="s">
        <v>4593</v>
      </c>
      <c r="O1636">
        <v>2.431</v>
      </c>
      <c r="P1636">
        <v>10</v>
      </c>
      <c r="Q1636">
        <v>8.0120000000000005</v>
      </c>
      <c r="R1636">
        <v>2474.0839999999998</v>
      </c>
      <c r="S1636">
        <v>6.0119999999999996</v>
      </c>
      <c r="T1636">
        <v>11.166</v>
      </c>
      <c r="U1636">
        <v>10.202</v>
      </c>
      <c r="V1636">
        <v>100</v>
      </c>
      <c r="W1636">
        <v>1.913</v>
      </c>
      <c r="X1636">
        <v>1.401</v>
      </c>
      <c r="Y1636">
        <v>20.149999999999999</v>
      </c>
      <c r="Z1636">
        <v>12.898999999999999</v>
      </c>
      <c r="AA1636">
        <v>0.442</v>
      </c>
      <c r="AB1636">
        <v>0</v>
      </c>
      <c r="AC1636" t="b">
        <v>1</v>
      </c>
      <c r="BM1636" t="s">
        <v>2887</v>
      </c>
      <c r="BN1636" t="s">
        <v>3345</v>
      </c>
      <c r="BO1636" t="s">
        <v>2888</v>
      </c>
      <c r="BT1636"/>
      <c r="BU1636"/>
      <c r="BX1636"/>
      <c r="BZ1636"/>
      <c r="CA1636"/>
      <c r="CB1636"/>
      <c r="CC1636"/>
      <c r="CD1636">
        <v>0</v>
      </c>
      <c r="CE1636"/>
      <c r="CF1636">
        <v>0</v>
      </c>
    </row>
    <row r="1637" spans="1:84" hidden="1" x14ac:dyDescent="0.35">
      <c r="A1637" t="s">
        <v>1789</v>
      </c>
      <c r="B1637" t="s">
        <v>4594</v>
      </c>
      <c r="C1637">
        <v>2474.076</v>
      </c>
      <c r="D1637">
        <v>36.335999999999999</v>
      </c>
      <c r="E1637">
        <v>316.27100000000002</v>
      </c>
      <c r="F1637">
        <v>57.6</v>
      </c>
      <c r="G1637" t="s">
        <v>2884</v>
      </c>
      <c r="I1637">
        <v>285</v>
      </c>
      <c r="J1637">
        <v>2474.09</v>
      </c>
      <c r="K1637" s="68">
        <v>359.30599999999998</v>
      </c>
      <c r="L1637">
        <v>-1.268</v>
      </c>
      <c r="M1637">
        <v>1</v>
      </c>
      <c r="N1637" t="s">
        <v>4594</v>
      </c>
      <c r="O1637">
        <v>2.3029999999999999</v>
      </c>
      <c r="P1637">
        <v>0</v>
      </c>
      <c r="Q1637">
        <v>0</v>
      </c>
      <c r="R1637">
        <v>2474.09</v>
      </c>
      <c r="S1637">
        <v>0</v>
      </c>
      <c r="T1637">
        <v>359.30599999999998</v>
      </c>
      <c r="U1637">
        <v>0</v>
      </c>
      <c r="V1637">
        <v>0</v>
      </c>
      <c r="W1637">
        <v>0</v>
      </c>
      <c r="X1637">
        <v>0</v>
      </c>
      <c r="Y1637">
        <v>0</v>
      </c>
      <c r="Z1637">
        <v>0</v>
      </c>
      <c r="AA1637">
        <v>0</v>
      </c>
      <c r="AB1637">
        <v>0</v>
      </c>
      <c r="AC1637" t="b">
        <v>1</v>
      </c>
      <c r="AE1637">
        <v>0</v>
      </c>
      <c r="AF1637">
        <v>0</v>
      </c>
      <c r="AG1637">
        <v>0</v>
      </c>
      <c r="AH1637">
        <v>0</v>
      </c>
      <c r="AI1637">
        <v>0</v>
      </c>
      <c r="AJ1637">
        <v>0</v>
      </c>
      <c r="AK1637">
        <v>0</v>
      </c>
      <c r="AL1637">
        <v>0</v>
      </c>
      <c r="AM1637">
        <v>0</v>
      </c>
      <c r="AN1637">
        <v>0</v>
      </c>
      <c r="AO1637">
        <v>0</v>
      </c>
      <c r="AP1637">
        <v>0</v>
      </c>
      <c r="AQ1637">
        <v>0</v>
      </c>
      <c r="AR1637">
        <v>0</v>
      </c>
      <c r="AS1637">
        <v>0</v>
      </c>
      <c r="AT1637">
        <v>0</v>
      </c>
      <c r="AU1637">
        <v>0</v>
      </c>
      <c r="AV1637">
        <v>0</v>
      </c>
      <c r="AW1637">
        <v>0</v>
      </c>
      <c r="AX1637">
        <v>0</v>
      </c>
      <c r="AY1637" t="b">
        <v>0</v>
      </c>
      <c r="AZ1637">
        <v>0</v>
      </c>
      <c r="BI1637">
        <v>0</v>
      </c>
      <c r="BJ1637">
        <v>0</v>
      </c>
      <c r="BK1637">
        <v>0</v>
      </c>
      <c r="BM1637" t="s">
        <v>2887</v>
      </c>
      <c r="BN1637" t="s">
        <v>3288</v>
      </c>
      <c r="BO1637" t="s">
        <v>2888</v>
      </c>
      <c r="BT1637"/>
      <c r="BU1637"/>
      <c r="BX1637"/>
      <c r="BY1637" t="s">
        <v>2903</v>
      </c>
      <c r="BZ1637"/>
      <c r="CA1637"/>
      <c r="CB1637"/>
      <c r="CC1637"/>
      <c r="CD1637">
        <v>0</v>
      </c>
      <c r="CE1637"/>
      <c r="CF1637">
        <v>0</v>
      </c>
    </row>
    <row r="1638" spans="1:84" hidden="1" x14ac:dyDescent="0.35">
      <c r="A1638" t="s">
        <v>1790</v>
      </c>
      <c r="B1638" t="s">
        <v>4595</v>
      </c>
      <c r="C1638">
        <v>2474.1680000000001</v>
      </c>
      <c r="D1638">
        <v>17.777000000000001</v>
      </c>
      <c r="E1638">
        <v>97.299000000000007</v>
      </c>
      <c r="F1638">
        <v>8.048</v>
      </c>
      <c r="G1638" t="s">
        <v>2884</v>
      </c>
      <c r="I1638">
        <v>26.19</v>
      </c>
      <c r="J1638">
        <v>2474.1779999999999</v>
      </c>
      <c r="K1638" s="68">
        <v>102.57</v>
      </c>
      <c r="L1638">
        <v>9</v>
      </c>
      <c r="M1638">
        <v>3</v>
      </c>
      <c r="N1638" t="s">
        <v>4595</v>
      </c>
      <c r="O1638">
        <v>2.2290000000000001</v>
      </c>
      <c r="P1638">
        <v>10</v>
      </c>
      <c r="Q1638">
        <v>17.777000000000001</v>
      </c>
      <c r="R1638">
        <v>2474.17</v>
      </c>
      <c r="S1638">
        <v>14.222</v>
      </c>
      <c r="T1638">
        <v>98.352999999999994</v>
      </c>
      <c r="U1638">
        <v>6.4379999999999997</v>
      </c>
      <c r="V1638">
        <v>100</v>
      </c>
      <c r="W1638">
        <v>0.81599999999999995</v>
      </c>
      <c r="X1638">
        <v>1.0880000000000001</v>
      </c>
      <c r="Y1638">
        <v>7.8550000000000004</v>
      </c>
      <c r="Z1638">
        <v>8.8000000000000007</v>
      </c>
      <c r="AA1638">
        <v>0.35399999999999998</v>
      </c>
      <c r="AB1638">
        <v>0</v>
      </c>
      <c r="AC1638" t="b">
        <v>1</v>
      </c>
      <c r="BM1638" t="s">
        <v>2905</v>
      </c>
      <c r="BN1638" t="s">
        <v>2905</v>
      </c>
      <c r="BO1638" t="s">
        <v>2888</v>
      </c>
      <c r="BT1638"/>
      <c r="BU1638"/>
      <c r="BX1638"/>
      <c r="BZ1638"/>
      <c r="CA1638"/>
      <c r="CB1638"/>
      <c r="CC1638"/>
      <c r="CD1638">
        <v>0</v>
      </c>
      <c r="CE1638"/>
      <c r="CF1638">
        <v>0</v>
      </c>
    </row>
    <row r="1639" spans="1:84" hidden="1" x14ac:dyDescent="0.35">
      <c r="A1639" t="s">
        <v>1791</v>
      </c>
      <c r="B1639" t="s">
        <v>4596</v>
      </c>
      <c r="C1639">
        <v>2474.2049999999999</v>
      </c>
      <c r="D1639">
        <v>12.113</v>
      </c>
      <c r="E1639">
        <v>212.05699999999999</v>
      </c>
      <c r="F1639">
        <v>6.5490000000000004</v>
      </c>
      <c r="G1639" t="s">
        <v>2884</v>
      </c>
      <c r="I1639">
        <v>136.29</v>
      </c>
      <c r="J1639">
        <v>2474.212</v>
      </c>
      <c r="K1639" s="68">
        <v>213.45</v>
      </c>
      <c r="L1639">
        <v>8</v>
      </c>
      <c r="M1639">
        <v>3</v>
      </c>
      <c r="N1639" t="s">
        <v>4596</v>
      </c>
      <c r="O1639">
        <v>2.2639999999999998</v>
      </c>
      <c r="P1639">
        <v>10</v>
      </c>
      <c r="Q1639">
        <v>12.113</v>
      </c>
      <c r="R1639">
        <v>2474.2060000000001</v>
      </c>
      <c r="S1639">
        <v>9.69</v>
      </c>
      <c r="T1639">
        <v>212.33500000000001</v>
      </c>
      <c r="U1639">
        <v>5.2389999999999999</v>
      </c>
      <c r="V1639">
        <v>100</v>
      </c>
      <c r="W1639">
        <v>0.83499999999999996</v>
      </c>
      <c r="X1639">
        <v>0.77500000000000002</v>
      </c>
      <c r="Y1639">
        <v>13.025</v>
      </c>
      <c r="Z1639">
        <v>8.8000000000000007</v>
      </c>
      <c r="AA1639">
        <v>0.35399999999999998</v>
      </c>
      <c r="AB1639">
        <v>0</v>
      </c>
      <c r="AC1639" t="b">
        <v>1</v>
      </c>
      <c r="BM1639" t="s">
        <v>2905</v>
      </c>
      <c r="BN1639" t="s">
        <v>2905</v>
      </c>
      <c r="BO1639" t="s">
        <v>2888</v>
      </c>
      <c r="BT1639"/>
      <c r="BU1639"/>
      <c r="BX1639"/>
      <c r="BZ1639"/>
      <c r="CA1639"/>
      <c r="CB1639"/>
      <c r="CC1639"/>
      <c r="CD1639">
        <v>0</v>
      </c>
      <c r="CE1639"/>
      <c r="CF1639">
        <v>0</v>
      </c>
    </row>
    <row r="1640" spans="1:84" hidden="1" x14ac:dyDescent="0.35">
      <c r="A1640" t="s">
        <v>1792</v>
      </c>
      <c r="B1640" t="s">
        <v>4597</v>
      </c>
      <c r="C1640">
        <v>2474.2689999999998</v>
      </c>
      <c r="D1640">
        <v>114.621</v>
      </c>
      <c r="E1640">
        <v>294.80700000000002</v>
      </c>
      <c r="F1640">
        <v>129.928</v>
      </c>
      <c r="G1640" t="s">
        <v>2884</v>
      </c>
      <c r="I1640">
        <v>270</v>
      </c>
      <c r="J1640">
        <v>2474.3530000000001</v>
      </c>
      <c r="K1640" s="68">
        <v>347.69200000000001</v>
      </c>
      <c r="L1640">
        <v>3.94</v>
      </c>
      <c r="M1640">
        <v>1</v>
      </c>
      <c r="N1640" t="s">
        <v>4597</v>
      </c>
      <c r="O1640">
        <v>2.052</v>
      </c>
      <c r="P1640">
        <v>0</v>
      </c>
      <c r="Q1640">
        <v>0</v>
      </c>
      <c r="R1640">
        <v>2474.3530000000001</v>
      </c>
      <c r="S1640">
        <v>0</v>
      </c>
      <c r="T1640">
        <v>347.69200000000001</v>
      </c>
      <c r="U1640">
        <v>0</v>
      </c>
      <c r="V1640">
        <v>0</v>
      </c>
      <c r="W1640">
        <v>0</v>
      </c>
      <c r="X1640">
        <v>0</v>
      </c>
      <c r="Y1640">
        <v>0</v>
      </c>
      <c r="Z1640">
        <v>0</v>
      </c>
      <c r="AA1640">
        <v>0</v>
      </c>
      <c r="AB1640">
        <v>0</v>
      </c>
      <c r="AC1640" t="b">
        <v>1</v>
      </c>
      <c r="AE1640">
        <v>0</v>
      </c>
      <c r="AF1640">
        <v>0</v>
      </c>
      <c r="AG1640">
        <v>0</v>
      </c>
      <c r="AH1640">
        <v>0</v>
      </c>
      <c r="AI1640">
        <v>0</v>
      </c>
      <c r="AJ1640">
        <v>0</v>
      </c>
      <c r="AK1640">
        <v>0</v>
      </c>
      <c r="AL1640">
        <v>0</v>
      </c>
      <c r="AM1640">
        <v>0</v>
      </c>
      <c r="AN1640">
        <v>0</v>
      </c>
      <c r="AO1640">
        <v>0</v>
      </c>
      <c r="AP1640">
        <v>0</v>
      </c>
      <c r="AQ1640">
        <v>0</v>
      </c>
      <c r="AR1640">
        <v>0</v>
      </c>
      <c r="AS1640">
        <v>0</v>
      </c>
      <c r="AT1640">
        <v>0</v>
      </c>
      <c r="AU1640">
        <v>0</v>
      </c>
      <c r="AV1640">
        <v>0</v>
      </c>
      <c r="AW1640">
        <v>0</v>
      </c>
      <c r="AX1640">
        <v>0</v>
      </c>
      <c r="AY1640" t="b">
        <v>0</v>
      </c>
      <c r="AZ1640">
        <v>0</v>
      </c>
      <c r="BI1640">
        <v>0</v>
      </c>
      <c r="BJ1640">
        <v>0</v>
      </c>
      <c r="BK1640">
        <v>0</v>
      </c>
      <c r="BM1640" t="s">
        <v>2905</v>
      </c>
      <c r="BN1640" t="s">
        <v>2887</v>
      </c>
      <c r="BO1640" t="s">
        <v>2888</v>
      </c>
      <c r="BT1640"/>
      <c r="BU1640"/>
      <c r="BX1640"/>
      <c r="BY1640" t="s">
        <v>2903</v>
      </c>
      <c r="BZ1640"/>
      <c r="CA1640"/>
      <c r="CB1640"/>
      <c r="CC1640"/>
      <c r="CD1640">
        <v>0</v>
      </c>
      <c r="CE1640"/>
      <c r="CF1640">
        <v>0</v>
      </c>
    </row>
    <row r="1641" spans="1:84" hidden="1" x14ac:dyDescent="0.35">
      <c r="A1641" t="s">
        <v>1793</v>
      </c>
      <c r="B1641" t="s">
        <v>4598</v>
      </c>
      <c r="C1641">
        <v>2474.3649999999998</v>
      </c>
      <c r="D1641">
        <v>8</v>
      </c>
      <c r="E1641">
        <v>28.431999999999999</v>
      </c>
      <c r="F1641">
        <v>6.2949999999999999</v>
      </c>
      <c r="G1641" t="s">
        <v>2884</v>
      </c>
      <c r="I1641">
        <v>313.81</v>
      </c>
      <c r="J1641">
        <v>2474.3690000000001</v>
      </c>
      <c r="K1641" s="68">
        <v>31.58</v>
      </c>
      <c r="L1641">
        <v>11</v>
      </c>
      <c r="M1641">
        <v>3</v>
      </c>
      <c r="N1641" t="s">
        <v>4598</v>
      </c>
      <c r="O1641">
        <v>2.0459999999999998</v>
      </c>
      <c r="P1641">
        <v>10.523</v>
      </c>
      <c r="Q1641">
        <v>8</v>
      </c>
      <c r="R1641">
        <v>2474.366</v>
      </c>
      <c r="S1641">
        <v>6</v>
      </c>
      <c r="T1641">
        <v>29.062000000000001</v>
      </c>
      <c r="U1641">
        <v>5.0359999999999996</v>
      </c>
      <c r="V1641">
        <v>100</v>
      </c>
      <c r="W1641">
        <v>0.83499999999999996</v>
      </c>
      <c r="X1641">
        <v>1.071</v>
      </c>
      <c r="Y1641">
        <v>8.9600000000000009</v>
      </c>
      <c r="Z1641">
        <v>8.8000000000000007</v>
      </c>
      <c r="AA1641">
        <v>0.35399999999999998</v>
      </c>
      <c r="AB1641">
        <v>0</v>
      </c>
      <c r="AC1641" t="b">
        <v>1</v>
      </c>
      <c r="BM1641" t="s">
        <v>2887</v>
      </c>
      <c r="BN1641" t="s">
        <v>2887</v>
      </c>
      <c r="BO1641" t="s">
        <v>2888</v>
      </c>
      <c r="BT1641"/>
      <c r="BU1641"/>
      <c r="BX1641"/>
      <c r="BZ1641"/>
      <c r="CA1641"/>
      <c r="CB1641"/>
      <c r="CC1641"/>
      <c r="CD1641">
        <v>0</v>
      </c>
      <c r="CE1641"/>
      <c r="CF1641">
        <v>0</v>
      </c>
    </row>
    <row r="1642" spans="1:84" hidden="1" x14ac:dyDescent="0.35">
      <c r="A1642" t="s">
        <v>1794</v>
      </c>
      <c r="B1642" t="s">
        <v>4599</v>
      </c>
      <c r="C1642">
        <v>2474.3649999999998</v>
      </c>
      <c r="D1642">
        <v>8</v>
      </c>
      <c r="E1642">
        <v>9.35</v>
      </c>
      <c r="F1642">
        <v>6.2949999999999999</v>
      </c>
      <c r="G1642" t="s">
        <v>2884</v>
      </c>
      <c r="I1642">
        <v>293.81</v>
      </c>
      <c r="J1642">
        <v>2474.3690000000001</v>
      </c>
      <c r="K1642" s="68">
        <v>11.58</v>
      </c>
      <c r="L1642">
        <v>21</v>
      </c>
      <c r="M1642">
        <v>3</v>
      </c>
      <c r="N1642" t="s">
        <v>4599</v>
      </c>
      <c r="O1642">
        <v>2.0459999999999998</v>
      </c>
      <c r="P1642">
        <v>16.940000000000001</v>
      </c>
      <c r="Q1642">
        <v>8</v>
      </c>
      <c r="R1642">
        <v>2474.366</v>
      </c>
      <c r="S1642">
        <v>6</v>
      </c>
      <c r="T1642">
        <v>9.7959999999999994</v>
      </c>
      <c r="U1642">
        <v>5.0359999999999996</v>
      </c>
      <c r="V1642">
        <v>100</v>
      </c>
      <c r="W1642">
        <v>0.83499999999999996</v>
      </c>
      <c r="X1642">
        <v>2.08</v>
      </c>
      <c r="Y1642">
        <v>8.4499999999999993</v>
      </c>
      <c r="Z1642">
        <v>8.8000000000000007</v>
      </c>
      <c r="AA1642">
        <v>0.35399999999999998</v>
      </c>
      <c r="AB1642">
        <v>0</v>
      </c>
      <c r="AC1642" t="b">
        <v>1</v>
      </c>
      <c r="BM1642" t="s">
        <v>2887</v>
      </c>
      <c r="BN1642" t="s">
        <v>2887</v>
      </c>
      <c r="BO1642" t="s">
        <v>2888</v>
      </c>
      <c r="BT1642"/>
      <c r="BU1642"/>
      <c r="BX1642"/>
      <c r="BZ1642"/>
      <c r="CA1642"/>
      <c r="CB1642"/>
      <c r="CC1642"/>
      <c r="CD1642">
        <v>0</v>
      </c>
      <c r="CE1642"/>
      <c r="CF1642">
        <v>0</v>
      </c>
    </row>
    <row r="1643" spans="1:84" hidden="1" x14ac:dyDescent="0.35">
      <c r="A1643" t="s">
        <v>1795</v>
      </c>
      <c r="B1643" t="s">
        <v>4600</v>
      </c>
      <c r="C1643">
        <v>2474.3649999999998</v>
      </c>
      <c r="D1643">
        <v>8</v>
      </c>
      <c r="E1643">
        <v>16.577000000000002</v>
      </c>
      <c r="F1643">
        <v>6.2949999999999999</v>
      </c>
      <c r="G1643" t="s">
        <v>2884</v>
      </c>
      <c r="I1643">
        <v>301.24</v>
      </c>
      <c r="J1643">
        <v>2474.3690000000001</v>
      </c>
      <c r="K1643" s="68">
        <v>19.010000000000002</v>
      </c>
      <c r="L1643">
        <v>19</v>
      </c>
      <c r="M1643">
        <v>3</v>
      </c>
      <c r="N1643" t="s">
        <v>4600</v>
      </c>
      <c r="O1643">
        <v>2.0459999999999998</v>
      </c>
      <c r="P1643">
        <v>15.566000000000001</v>
      </c>
      <c r="Q1643">
        <v>8</v>
      </c>
      <c r="R1643">
        <v>2474.366</v>
      </c>
      <c r="S1643">
        <v>6</v>
      </c>
      <c r="T1643">
        <v>17.064</v>
      </c>
      <c r="U1643">
        <v>5.0359999999999996</v>
      </c>
      <c r="V1643">
        <v>100</v>
      </c>
      <c r="W1643">
        <v>0.83499999999999996</v>
      </c>
      <c r="X1643">
        <v>1.83</v>
      </c>
      <c r="Y1643">
        <v>8.6199999999999992</v>
      </c>
      <c r="Z1643">
        <v>8.8000000000000007</v>
      </c>
      <c r="AA1643">
        <v>0.35399999999999998</v>
      </c>
      <c r="AB1643">
        <v>0</v>
      </c>
      <c r="AC1643" t="b">
        <v>1</v>
      </c>
      <c r="BM1643" t="s">
        <v>2887</v>
      </c>
      <c r="BN1643" t="s">
        <v>2887</v>
      </c>
      <c r="BO1643" t="s">
        <v>2888</v>
      </c>
      <c r="BT1643"/>
      <c r="BU1643"/>
      <c r="BX1643"/>
      <c r="BZ1643"/>
      <c r="CA1643"/>
      <c r="CB1643"/>
      <c r="CC1643"/>
      <c r="CD1643">
        <v>0</v>
      </c>
      <c r="CE1643"/>
      <c r="CF1643">
        <v>0</v>
      </c>
    </row>
    <row r="1644" spans="1:84" hidden="1" x14ac:dyDescent="0.35">
      <c r="A1644" t="s">
        <v>1796</v>
      </c>
      <c r="B1644" t="s">
        <v>4601</v>
      </c>
      <c r="C1644">
        <v>2474.366</v>
      </c>
      <c r="D1644">
        <v>8</v>
      </c>
      <c r="E1644">
        <v>48.432000000000002</v>
      </c>
      <c r="F1644">
        <v>6.2949999999999999</v>
      </c>
      <c r="G1644" t="s">
        <v>2884</v>
      </c>
      <c r="I1644">
        <v>333.81</v>
      </c>
      <c r="J1644">
        <v>2474.37</v>
      </c>
      <c r="K1644" s="68">
        <v>51.58</v>
      </c>
      <c r="L1644">
        <v>9</v>
      </c>
      <c r="M1644">
        <v>3</v>
      </c>
      <c r="N1644" t="s">
        <v>4601</v>
      </c>
      <c r="O1644">
        <v>2.0459999999999998</v>
      </c>
      <c r="P1644">
        <v>10</v>
      </c>
      <c r="Q1644">
        <v>8</v>
      </c>
      <c r="R1644">
        <v>2474.3670000000002</v>
      </c>
      <c r="S1644">
        <v>6</v>
      </c>
      <c r="T1644">
        <v>49.061999999999998</v>
      </c>
      <c r="U1644">
        <v>5.0359999999999996</v>
      </c>
      <c r="V1644">
        <v>100</v>
      </c>
      <c r="W1644">
        <v>0.83499999999999996</v>
      </c>
      <c r="X1644">
        <v>0.871</v>
      </c>
      <c r="Y1644">
        <v>8.51</v>
      </c>
      <c r="Z1644">
        <v>8.8000000000000007</v>
      </c>
      <c r="AA1644">
        <v>0.35399999999999998</v>
      </c>
      <c r="AB1644">
        <v>0</v>
      </c>
      <c r="AC1644" t="b">
        <v>1</v>
      </c>
      <c r="BM1644" t="s">
        <v>2887</v>
      </c>
      <c r="BN1644" t="s">
        <v>2887</v>
      </c>
      <c r="BO1644" t="s">
        <v>2888</v>
      </c>
      <c r="BT1644"/>
      <c r="BU1644"/>
      <c r="BX1644"/>
      <c r="BZ1644"/>
      <c r="CA1644"/>
      <c r="CB1644"/>
      <c r="CC1644"/>
      <c r="CD1644">
        <v>0</v>
      </c>
      <c r="CE1644"/>
      <c r="CF1644">
        <v>0</v>
      </c>
    </row>
    <row r="1645" spans="1:84" hidden="1" x14ac:dyDescent="0.35">
      <c r="A1645" t="s">
        <v>1797</v>
      </c>
      <c r="B1645" t="s">
        <v>4602</v>
      </c>
      <c r="C1645">
        <v>2474.3690000000001</v>
      </c>
      <c r="D1645">
        <v>8</v>
      </c>
      <c r="E1645">
        <v>35.862000000000002</v>
      </c>
      <c r="F1645">
        <v>6.2949999999999999</v>
      </c>
      <c r="G1645" t="s">
        <v>2884</v>
      </c>
      <c r="I1645">
        <v>321.24</v>
      </c>
      <c r="J1645">
        <v>2474.373</v>
      </c>
      <c r="K1645" s="68">
        <v>39.01</v>
      </c>
      <c r="L1645">
        <v>20</v>
      </c>
      <c r="M1645">
        <v>3</v>
      </c>
      <c r="N1645" t="s">
        <v>4602</v>
      </c>
      <c r="O1645">
        <v>2.044</v>
      </c>
      <c r="P1645">
        <v>16.25</v>
      </c>
      <c r="Q1645">
        <v>8</v>
      </c>
      <c r="R1645">
        <v>2474.37</v>
      </c>
      <c r="S1645">
        <v>6</v>
      </c>
      <c r="T1645">
        <v>36.491999999999997</v>
      </c>
      <c r="U1645">
        <v>5.0359999999999996</v>
      </c>
      <c r="V1645">
        <v>100</v>
      </c>
      <c r="W1645">
        <v>0.83499999999999996</v>
      </c>
      <c r="X1645">
        <v>1.9570000000000001</v>
      </c>
      <c r="Y1645">
        <v>9.5299999999999994</v>
      </c>
      <c r="Z1645">
        <v>8.8000000000000007</v>
      </c>
      <c r="AA1645">
        <v>0.35399999999999998</v>
      </c>
      <c r="AB1645">
        <v>0</v>
      </c>
      <c r="AC1645" t="b">
        <v>1</v>
      </c>
      <c r="BM1645" t="s">
        <v>2887</v>
      </c>
      <c r="BN1645" t="s">
        <v>2887</v>
      </c>
      <c r="BO1645" t="s">
        <v>2888</v>
      </c>
      <c r="BT1645"/>
      <c r="BU1645"/>
      <c r="BX1645"/>
      <c r="BZ1645"/>
      <c r="CA1645"/>
      <c r="CB1645"/>
      <c r="CC1645"/>
      <c r="CD1645">
        <v>0</v>
      </c>
      <c r="CE1645"/>
      <c r="CF1645">
        <v>0</v>
      </c>
    </row>
    <row r="1646" spans="1:84" hidden="1" x14ac:dyDescent="0.35">
      <c r="A1646" t="s">
        <v>1798</v>
      </c>
      <c r="B1646" t="s">
        <v>4603</v>
      </c>
      <c r="C1646">
        <v>2474.3679999999999</v>
      </c>
      <c r="D1646">
        <v>8</v>
      </c>
      <c r="E1646">
        <v>28.431999999999999</v>
      </c>
      <c r="F1646">
        <v>6.2949999999999999</v>
      </c>
      <c r="G1646" t="s">
        <v>2884</v>
      </c>
      <c r="I1646">
        <v>313.81</v>
      </c>
      <c r="J1646">
        <v>2474.373</v>
      </c>
      <c r="K1646" s="68">
        <v>31.58</v>
      </c>
      <c r="L1646">
        <v>21</v>
      </c>
      <c r="M1646">
        <v>3</v>
      </c>
      <c r="N1646" t="s">
        <v>4603</v>
      </c>
      <c r="O1646">
        <v>2.044</v>
      </c>
      <c r="P1646">
        <v>16.940000000000001</v>
      </c>
      <c r="Q1646">
        <v>8</v>
      </c>
      <c r="R1646">
        <v>2474.3690000000001</v>
      </c>
      <c r="S1646">
        <v>6</v>
      </c>
      <c r="T1646">
        <v>29.062000000000001</v>
      </c>
      <c r="U1646">
        <v>5.0359999999999996</v>
      </c>
      <c r="V1646">
        <v>100</v>
      </c>
      <c r="W1646">
        <v>0.83499999999999996</v>
      </c>
      <c r="X1646">
        <v>2.0470000000000002</v>
      </c>
      <c r="Y1646">
        <v>10.5</v>
      </c>
      <c r="Z1646">
        <v>8.8000000000000007</v>
      </c>
      <c r="AA1646">
        <v>0.35399999999999998</v>
      </c>
      <c r="AB1646">
        <v>0</v>
      </c>
      <c r="AC1646" t="b">
        <v>1</v>
      </c>
      <c r="BM1646" t="s">
        <v>2887</v>
      </c>
      <c r="BN1646" t="s">
        <v>2887</v>
      </c>
      <c r="BO1646" t="s">
        <v>2888</v>
      </c>
      <c r="BT1646"/>
      <c r="BU1646"/>
      <c r="BX1646"/>
      <c r="BZ1646"/>
      <c r="CA1646"/>
      <c r="CB1646"/>
      <c r="CC1646"/>
      <c r="CD1646">
        <v>0</v>
      </c>
      <c r="CE1646"/>
      <c r="CF1646">
        <v>0</v>
      </c>
    </row>
    <row r="1647" spans="1:84" hidden="1" x14ac:dyDescent="0.35">
      <c r="A1647" t="s">
        <v>1799</v>
      </c>
      <c r="B1647" t="s">
        <v>4604</v>
      </c>
      <c r="C1647">
        <v>2474.3690000000001</v>
      </c>
      <c r="D1647">
        <v>8</v>
      </c>
      <c r="E1647">
        <v>68.432000000000002</v>
      </c>
      <c r="F1647">
        <v>6.2949999999999999</v>
      </c>
      <c r="G1647" t="s">
        <v>2884</v>
      </c>
      <c r="I1647">
        <v>353.81</v>
      </c>
      <c r="J1647">
        <v>2474.373</v>
      </c>
      <c r="K1647" s="68">
        <v>71.58</v>
      </c>
      <c r="L1647">
        <v>14</v>
      </c>
      <c r="M1647">
        <v>3</v>
      </c>
      <c r="N1647" t="s">
        <v>4604</v>
      </c>
      <c r="O1647">
        <v>2.044</v>
      </c>
      <c r="P1647">
        <v>12.286</v>
      </c>
      <c r="Q1647">
        <v>8</v>
      </c>
      <c r="R1647">
        <v>2474.37</v>
      </c>
      <c r="S1647">
        <v>6</v>
      </c>
      <c r="T1647">
        <v>69.061999999999998</v>
      </c>
      <c r="U1647">
        <v>5.0359999999999996</v>
      </c>
      <c r="V1647">
        <v>100</v>
      </c>
      <c r="W1647">
        <v>0.83499999999999996</v>
      </c>
      <c r="X1647">
        <v>1.341</v>
      </c>
      <c r="Y1647">
        <v>8.82</v>
      </c>
      <c r="Z1647">
        <v>8.8000000000000007</v>
      </c>
      <c r="AA1647">
        <v>0.35399999999999998</v>
      </c>
      <c r="AB1647">
        <v>0</v>
      </c>
      <c r="AC1647" t="b">
        <v>1</v>
      </c>
      <c r="BM1647" t="s">
        <v>2887</v>
      </c>
      <c r="BN1647" t="s">
        <v>2887</v>
      </c>
      <c r="BO1647" t="s">
        <v>2888</v>
      </c>
      <c r="BT1647"/>
      <c r="BU1647"/>
      <c r="BX1647"/>
      <c r="BZ1647"/>
      <c r="CA1647"/>
      <c r="CB1647"/>
      <c r="CC1647"/>
      <c r="CD1647">
        <v>0</v>
      </c>
      <c r="CE1647"/>
      <c r="CF1647">
        <v>0</v>
      </c>
    </row>
    <row r="1648" spans="1:84" hidden="1" x14ac:dyDescent="0.35">
      <c r="A1648" t="s">
        <v>1800</v>
      </c>
      <c r="B1648" t="s">
        <v>4605</v>
      </c>
      <c r="C1648">
        <v>2474.3690000000001</v>
      </c>
      <c r="D1648">
        <v>8</v>
      </c>
      <c r="E1648">
        <v>55.862000000000002</v>
      </c>
      <c r="F1648">
        <v>6.2949999999999999</v>
      </c>
      <c r="G1648" t="s">
        <v>2884</v>
      </c>
      <c r="I1648">
        <v>341.24</v>
      </c>
      <c r="J1648">
        <v>2474.373</v>
      </c>
      <c r="K1648" s="68">
        <v>59.01</v>
      </c>
      <c r="L1648">
        <v>20</v>
      </c>
      <c r="M1648">
        <v>3</v>
      </c>
      <c r="N1648" t="s">
        <v>4605</v>
      </c>
      <c r="O1648">
        <v>2.0430000000000001</v>
      </c>
      <c r="P1648">
        <v>16.25</v>
      </c>
      <c r="Q1648">
        <v>8</v>
      </c>
      <c r="R1648">
        <v>2474.37</v>
      </c>
      <c r="S1648">
        <v>6</v>
      </c>
      <c r="T1648">
        <v>56.491999999999997</v>
      </c>
      <c r="U1648">
        <v>5.0359999999999996</v>
      </c>
      <c r="V1648">
        <v>100</v>
      </c>
      <c r="W1648">
        <v>0.83499999999999996</v>
      </c>
      <c r="X1648">
        <v>1.93</v>
      </c>
      <c r="Y1648">
        <v>9.39</v>
      </c>
      <c r="Z1648">
        <v>8.8000000000000007</v>
      </c>
      <c r="AA1648">
        <v>0.35399999999999998</v>
      </c>
      <c r="AB1648">
        <v>0</v>
      </c>
      <c r="AC1648" t="b">
        <v>1</v>
      </c>
      <c r="BM1648" t="s">
        <v>2887</v>
      </c>
      <c r="BN1648" t="s">
        <v>2887</v>
      </c>
      <c r="BO1648" t="s">
        <v>2888</v>
      </c>
      <c r="BT1648"/>
      <c r="BU1648"/>
      <c r="BX1648"/>
      <c r="BZ1648"/>
      <c r="CA1648"/>
      <c r="CB1648"/>
      <c r="CC1648"/>
      <c r="CD1648">
        <v>0</v>
      </c>
      <c r="CE1648"/>
      <c r="CF1648">
        <v>0</v>
      </c>
    </row>
    <row r="1649" spans="1:84" hidden="1" x14ac:dyDescent="0.35">
      <c r="A1649" t="s">
        <v>1801</v>
      </c>
      <c r="B1649" t="s">
        <v>4606</v>
      </c>
      <c r="C1649">
        <v>2474.3719999999998</v>
      </c>
      <c r="D1649">
        <v>8</v>
      </c>
      <c r="E1649">
        <v>318.36200000000002</v>
      </c>
      <c r="F1649">
        <v>6.2949999999999999</v>
      </c>
      <c r="G1649" t="s">
        <v>2884</v>
      </c>
      <c r="I1649">
        <v>243.71</v>
      </c>
      <c r="J1649">
        <v>2474.3739999999998</v>
      </c>
      <c r="K1649" s="68">
        <v>321.51</v>
      </c>
      <c r="L1649">
        <v>12</v>
      </c>
      <c r="M1649">
        <v>3</v>
      </c>
      <c r="N1649" t="s">
        <v>4606</v>
      </c>
      <c r="O1649">
        <v>2.0430000000000001</v>
      </c>
      <c r="P1649">
        <v>11.083</v>
      </c>
      <c r="Q1649">
        <v>8</v>
      </c>
      <c r="R1649">
        <v>2474.373</v>
      </c>
      <c r="S1649">
        <v>6</v>
      </c>
      <c r="T1649">
        <v>318.99200000000002</v>
      </c>
      <c r="U1649">
        <v>5.0359999999999996</v>
      </c>
      <c r="V1649">
        <v>100</v>
      </c>
      <c r="W1649">
        <v>0.83499999999999996</v>
      </c>
      <c r="X1649">
        <v>1.19</v>
      </c>
      <c r="Y1649">
        <v>8.5500000000000007</v>
      </c>
      <c r="Z1649">
        <v>8.8000000000000007</v>
      </c>
      <c r="AA1649">
        <v>0.35399999999999998</v>
      </c>
      <c r="AB1649">
        <v>0</v>
      </c>
      <c r="AC1649" t="b">
        <v>1</v>
      </c>
      <c r="BM1649" t="s">
        <v>2887</v>
      </c>
      <c r="BN1649" t="s">
        <v>2887</v>
      </c>
      <c r="BO1649" t="s">
        <v>2888</v>
      </c>
      <c r="BT1649"/>
      <c r="BU1649"/>
      <c r="BX1649"/>
      <c r="BZ1649"/>
      <c r="CA1649"/>
      <c r="CB1649"/>
      <c r="CC1649"/>
      <c r="CD1649">
        <v>0</v>
      </c>
      <c r="CE1649"/>
      <c r="CF1649">
        <v>0</v>
      </c>
    </row>
    <row r="1650" spans="1:84" hidden="1" x14ac:dyDescent="0.35">
      <c r="A1650" t="s">
        <v>1802</v>
      </c>
      <c r="B1650" t="s">
        <v>4607</v>
      </c>
      <c r="C1650">
        <v>2474.3710000000001</v>
      </c>
      <c r="D1650">
        <v>8</v>
      </c>
      <c r="E1650">
        <v>353.41800000000001</v>
      </c>
      <c r="F1650">
        <v>6.2949999999999999</v>
      </c>
      <c r="G1650" t="s">
        <v>2884</v>
      </c>
      <c r="I1650">
        <v>281.24</v>
      </c>
      <c r="J1650">
        <v>2474.3739999999998</v>
      </c>
      <c r="K1650" s="68">
        <v>359.04</v>
      </c>
      <c r="L1650">
        <v>15</v>
      </c>
      <c r="M1650">
        <v>3</v>
      </c>
      <c r="N1650" t="s">
        <v>4607</v>
      </c>
      <c r="O1650">
        <v>2.0430000000000001</v>
      </c>
      <c r="P1650">
        <v>12.917</v>
      </c>
      <c r="Q1650">
        <v>8</v>
      </c>
      <c r="R1650">
        <v>2474.3719999999998</v>
      </c>
      <c r="S1650">
        <v>6</v>
      </c>
      <c r="T1650">
        <v>354.54199999999997</v>
      </c>
      <c r="U1650">
        <v>5.0359999999999996</v>
      </c>
      <c r="V1650">
        <v>100</v>
      </c>
      <c r="W1650">
        <v>0.83499999999999996</v>
      </c>
      <c r="X1650">
        <v>1.47</v>
      </c>
      <c r="Y1650">
        <v>10.4</v>
      </c>
      <c r="Z1650">
        <v>8.8000000000000007</v>
      </c>
      <c r="AA1650">
        <v>0.35399999999999998</v>
      </c>
      <c r="AB1650">
        <v>0</v>
      </c>
      <c r="AC1650" t="b">
        <v>1</v>
      </c>
      <c r="BM1650" t="s">
        <v>2887</v>
      </c>
      <c r="BN1650" t="s">
        <v>2887</v>
      </c>
      <c r="BO1650" t="s">
        <v>2888</v>
      </c>
      <c r="BT1650"/>
      <c r="BU1650"/>
      <c r="BX1650"/>
      <c r="BZ1650"/>
      <c r="CA1650"/>
      <c r="CB1650"/>
      <c r="CC1650"/>
      <c r="CD1650">
        <v>0</v>
      </c>
      <c r="CE1650"/>
      <c r="CF1650">
        <v>0</v>
      </c>
    </row>
    <row r="1651" spans="1:84" hidden="1" x14ac:dyDescent="0.35">
      <c r="A1651" t="s">
        <v>1803</v>
      </c>
      <c r="B1651" t="s">
        <v>4608</v>
      </c>
      <c r="C1651">
        <v>2474.3710000000001</v>
      </c>
      <c r="D1651">
        <v>8</v>
      </c>
      <c r="E1651">
        <v>36.566000000000003</v>
      </c>
      <c r="F1651">
        <v>6.2949999999999999</v>
      </c>
      <c r="G1651" t="s">
        <v>2884</v>
      </c>
      <c r="I1651">
        <v>321.24</v>
      </c>
      <c r="J1651">
        <v>2474.375</v>
      </c>
      <c r="K1651" s="68">
        <v>39.04</v>
      </c>
      <c r="L1651">
        <v>23</v>
      </c>
      <c r="M1651">
        <v>3</v>
      </c>
      <c r="N1651" t="s">
        <v>4608</v>
      </c>
      <c r="O1651">
        <v>2.0430000000000001</v>
      </c>
      <c r="P1651">
        <v>18.337</v>
      </c>
      <c r="Q1651">
        <v>8</v>
      </c>
      <c r="R1651">
        <v>2474.3719999999998</v>
      </c>
      <c r="S1651">
        <v>6</v>
      </c>
      <c r="T1651">
        <v>37.061</v>
      </c>
      <c r="U1651">
        <v>5.0359999999999996</v>
      </c>
      <c r="V1651">
        <v>100</v>
      </c>
      <c r="W1651">
        <v>0.83499999999999996</v>
      </c>
      <c r="X1651">
        <v>2.2730000000000001</v>
      </c>
      <c r="Y1651">
        <v>11.27</v>
      </c>
      <c r="Z1651">
        <v>8.8000000000000007</v>
      </c>
      <c r="AA1651">
        <v>0.35399999999999998</v>
      </c>
      <c r="AB1651">
        <v>0</v>
      </c>
      <c r="AC1651" t="b">
        <v>1</v>
      </c>
      <c r="BM1651" t="s">
        <v>2887</v>
      </c>
      <c r="BN1651" t="s">
        <v>2887</v>
      </c>
      <c r="BO1651" t="s">
        <v>2888</v>
      </c>
      <c r="BT1651"/>
      <c r="BU1651"/>
      <c r="BX1651"/>
      <c r="BZ1651"/>
      <c r="CA1651"/>
      <c r="CB1651"/>
      <c r="CC1651"/>
      <c r="CD1651">
        <v>0</v>
      </c>
      <c r="CE1651"/>
      <c r="CF1651">
        <v>0</v>
      </c>
    </row>
    <row r="1652" spans="1:84" hidden="1" x14ac:dyDescent="0.35">
      <c r="A1652" t="s">
        <v>1804</v>
      </c>
      <c r="B1652" t="s">
        <v>4609</v>
      </c>
      <c r="C1652">
        <v>2474.3710000000001</v>
      </c>
      <c r="D1652">
        <v>8</v>
      </c>
      <c r="E1652">
        <v>75.891999999999996</v>
      </c>
      <c r="F1652">
        <v>6.2949999999999999</v>
      </c>
      <c r="G1652" t="s">
        <v>2884</v>
      </c>
      <c r="I1652">
        <v>1.24</v>
      </c>
      <c r="J1652">
        <v>2474.375</v>
      </c>
      <c r="K1652" s="68">
        <v>79.040000000000006</v>
      </c>
      <c r="L1652">
        <v>18</v>
      </c>
      <c r="M1652">
        <v>3</v>
      </c>
      <c r="N1652" t="s">
        <v>4609</v>
      </c>
      <c r="O1652">
        <v>2.0419999999999998</v>
      </c>
      <c r="P1652">
        <v>14.888999999999999</v>
      </c>
      <c r="Q1652">
        <v>8</v>
      </c>
      <c r="R1652">
        <v>2474.3719999999998</v>
      </c>
      <c r="S1652">
        <v>6</v>
      </c>
      <c r="T1652">
        <v>76.522000000000006</v>
      </c>
      <c r="U1652">
        <v>5.0359999999999996</v>
      </c>
      <c r="V1652">
        <v>100</v>
      </c>
      <c r="W1652">
        <v>0.83499999999999996</v>
      </c>
      <c r="X1652">
        <v>1.78</v>
      </c>
      <c r="Y1652">
        <v>8.7200000000000006</v>
      </c>
      <c r="Z1652">
        <v>8.8000000000000007</v>
      </c>
      <c r="AA1652">
        <v>0.35399999999999998</v>
      </c>
      <c r="AB1652">
        <v>0</v>
      </c>
      <c r="AC1652" t="b">
        <v>1</v>
      </c>
      <c r="BM1652" t="s">
        <v>2887</v>
      </c>
      <c r="BN1652" t="s">
        <v>2887</v>
      </c>
      <c r="BO1652" t="s">
        <v>2888</v>
      </c>
      <c r="BT1652"/>
      <c r="BU1652"/>
      <c r="BX1652"/>
      <c r="BZ1652"/>
      <c r="CA1652"/>
      <c r="CB1652"/>
      <c r="CC1652"/>
      <c r="CD1652">
        <v>0</v>
      </c>
      <c r="CE1652"/>
      <c r="CF1652">
        <v>0</v>
      </c>
    </row>
    <row r="1653" spans="1:84" hidden="1" x14ac:dyDescent="0.35">
      <c r="A1653" t="s">
        <v>1805</v>
      </c>
      <c r="B1653" t="s">
        <v>4610</v>
      </c>
      <c r="C1653">
        <v>2474.3710000000001</v>
      </c>
      <c r="D1653">
        <v>8</v>
      </c>
      <c r="E1653">
        <v>68.462000000000003</v>
      </c>
      <c r="F1653">
        <v>6.2949999999999999</v>
      </c>
      <c r="G1653" t="s">
        <v>2884</v>
      </c>
      <c r="I1653">
        <v>353.81</v>
      </c>
      <c r="J1653">
        <v>2474.375</v>
      </c>
      <c r="K1653" s="68">
        <v>71.61</v>
      </c>
      <c r="L1653">
        <v>17</v>
      </c>
      <c r="M1653">
        <v>3</v>
      </c>
      <c r="N1653" t="s">
        <v>4610</v>
      </c>
      <c r="O1653">
        <v>2.0419999999999998</v>
      </c>
      <c r="P1653">
        <v>14.221</v>
      </c>
      <c r="Q1653">
        <v>8</v>
      </c>
      <c r="R1653">
        <v>2474.3719999999998</v>
      </c>
      <c r="S1653">
        <v>6</v>
      </c>
      <c r="T1653">
        <v>69.091999999999999</v>
      </c>
      <c r="U1653">
        <v>5.0359999999999996</v>
      </c>
      <c r="V1653">
        <v>100</v>
      </c>
      <c r="W1653">
        <v>0.83499999999999996</v>
      </c>
      <c r="X1653">
        <v>1.66</v>
      </c>
      <c r="Y1653">
        <v>10.84</v>
      </c>
      <c r="Z1653">
        <v>8.8000000000000007</v>
      </c>
      <c r="AA1653">
        <v>0.35399999999999998</v>
      </c>
      <c r="AB1653">
        <v>0</v>
      </c>
      <c r="AC1653" t="b">
        <v>1</v>
      </c>
      <c r="BM1653" t="s">
        <v>2887</v>
      </c>
      <c r="BN1653" t="s">
        <v>2887</v>
      </c>
      <c r="BO1653" t="s">
        <v>2888</v>
      </c>
      <c r="BT1653"/>
      <c r="BU1653"/>
      <c r="BX1653"/>
      <c r="BZ1653"/>
      <c r="CA1653"/>
      <c r="CB1653"/>
      <c r="CC1653"/>
      <c r="CD1653">
        <v>0</v>
      </c>
      <c r="CE1653"/>
      <c r="CF1653">
        <v>0</v>
      </c>
    </row>
    <row r="1654" spans="1:84" hidden="1" x14ac:dyDescent="0.35">
      <c r="A1654" t="s">
        <v>1806</v>
      </c>
      <c r="B1654" t="s">
        <v>4611</v>
      </c>
      <c r="C1654">
        <v>2474.3719999999998</v>
      </c>
      <c r="D1654">
        <v>8</v>
      </c>
      <c r="E1654">
        <v>95.891999999999996</v>
      </c>
      <c r="F1654">
        <v>6.2949999999999999</v>
      </c>
      <c r="G1654" t="s">
        <v>2884</v>
      </c>
      <c r="I1654">
        <v>21.24</v>
      </c>
      <c r="J1654">
        <v>2474.3760000000002</v>
      </c>
      <c r="K1654" s="68">
        <v>99.04</v>
      </c>
      <c r="L1654">
        <v>9</v>
      </c>
      <c r="M1654">
        <v>3</v>
      </c>
      <c r="N1654" t="s">
        <v>4611</v>
      </c>
      <c r="O1654">
        <v>2.0419999999999998</v>
      </c>
      <c r="P1654">
        <v>10</v>
      </c>
      <c r="Q1654">
        <v>8</v>
      </c>
      <c r="R1654">
        <v>2474.373</v>
      </c>
      <c r="S1654">
        <v>6</v>
      </c>
      <c r="T1654">
        <v>96.522000000000006</v>
      </c>
      <c r="U1654">
        <v>5.0359999999999996</v>
      </c>
      <c r="V1654">
        <v>100</v>
      </c>
      <c r="W1654">
        <v>0.83499999999999996</v>
      </c>
      <c r="X1654">
        <v>0.84899999999999998</v>
      </c>
      <c r="Y1654">
        <v>9.02</v>
      </c>
      <c r="Z1654">
        <v>8.8000000000000007</v>
      </c>
      <c r="AA1654">
        <v>0.35399999999999998</v>
      </c>
      <c r="AB1654">
        <v>0</v>
      </c>
      <c r="AC1654" t="b">
        <v>1</v>
      </c>
      <c r="BM1654" t="s">
        <v>2887</v>
      </c>
      <c r="BN1654" t="s">
        <v>2887</v>
      </c>
      <c r="BO1654" t="s">
        <v>2888</v>
      </c>
      <c r="BT1654"/>
      <c r="BU1654"/>
      <c r="BX1654"/>
      <c r="BZ1654"/>
      <c r="CA1654"/>
      <c r="CB1654"/>
      <c r="CC1654"/>
      <c r="CD1654">
        <v>0</v>
      </c>
      <c r="CE1654"/>
      <c r="CF1654">
        <v>0</v>
      </c>
    </row>
    <row r="1655" spans="1:84" hidden="1" x14ac:dyDescent="0.35">
      <c r="A1655" t="s">
        <v>1807</v>
      </c>
      <c r="B1655" t="s">
        <v>4612</v>
      </c>
      <c r="C1655">
        <v>2474.3719999999998</v>
      </c>
      <c r="D1655">
        <v>8</v>
      </c>
      <c r="E1655">
        <v>88.462000000000003</v>
      </c>
      <c r="F1655">
        <v>6.2949999999999999</v>
      </c>
      <c r="G1655" t="s">
        <v>2884</v>
      </c>
      <c r="I1655">
        <v>13.81</v>
      </c>
      <c r="J1655">
        <v>2474.3760000000002</v>
      </c>
      <c r="K1655" s="68">
        <v>91.61</v>
      </c>
      <c r="L1655">
        <v>24</v>
      </c>
      <c r="M1655">
        <v>3</v>
      </c>
      <c r="N1655" t="s">
        <v>4612</v>
      </c>
      <c r="O1655">
        <v>2.0419999999999998</v>
      </c>
      <c r="P1655">
        <v>19.042000000000002</v>
      </c>
      <c r="Q1655">
        <v>8</v>
      </c>
      <c r="R1655">
        <v>2474.373</v>
      </c>
      <c r="S1655">
        <v>6</v>
      </c>
      <c r="T1655">
        <v>89.091999999999999</v>
      </c>
      <c r="U1655">
        <v>5.0359999999999996</v>
      </c>
      <c r="V1655">
        <v>100</v>
      </c>
      <c r="W1655">
        <v>0.83499999999999996</v>
      </c>
      <c r="X1655">
        <v>2.3959999999999999</v>
      </c>
      <c r="Y1655">
        <v>9.2799999999999994</v>
      </c>
      <c r="Z1655">
        <v>8.8000000000000007</v>
      </c>
      <c r="AA1655">
        <v>0.35399999999999998</v>
      </c>
      <c r="AB1655">
        <v>0</v>
      </c>
      <c r="AC1655" t="b">
        <v>1</v>
      </c>
      <c r="BM1655" t="s">
        <v>2887</v>
      </c>
      <c r="BN1655" t="s">
        <v>2887</v>
      </c>
      <c r="BO1655" t="s">
        <v>2888</v>
      </c>
      <c r="BT1655"/>
      <c r="BU1655"/>
      <c r="BX1655"/>
      <c r="BZ1655"/>
      <c r="CA1655"/>
      <c r="CB1655"/>
      <c r="CC1655"/>
      <c r="CD1655">
        <v>0</v>
      </c>
      <c r="CE1655"/>
      <c r="CF1655">
        <v>0</v>
      </c>
    </row>
    <row r="1656" spans="1:84" hidden="1" x14ac:dyDescent="0.35">
      <c r="A1656" t="s">
        <v>1808</v>
      </c>
      <c r="B1656" t="s">
        <v>4613</v>
      </c>
      <c r="C1656">
        <v>2474.3719999999998</v>
      </c>
      <c r="D1656">
        <v>8</v>
      </c>
      <c r="E1656">
        <v>8.4619999999999997</v>
      </c>
      <c r="F1656">
        <v>6.2949999999999999</v>
      </c>
      <c r="G1656" t="s">
        <v>2884</v>
      </c>
      <c r="I1656">
        <v>293.81</v>
      </c>
      <c r="J1656">
        <v>2474.3760000000002</v>
      </c>
      <c r="K1656" s="68">
        <v>11.61</v>
      </c>
      <c r="L1656">
        <v>9</v>
      </c>
      <c r="M1656">
        <v>3</v>
      </c>
      <c r="N1656" t="s">
        <v>4613</v>
      </c>
      <c r="O1656">
        <v>2.0419999999999998</v>
      </c>
      <c r="P1656">
        <v>10</v>
      </c>
      <c r="Q1656">
        <v>8</v>
      </c>
      <c r="R1656">
        <v>2474.373</v>
      </c>
      <c r="S1656">
        <v>6</v>
      </c>
      <c r="T1656">
        <v>9.0920000000000005</v>
      </c>
      <c r="U1656">
        <v>5.0359999999999996</v>
      </c>
      <c r="V1656">
        <v>100</v>
      </c>
      <c r="W1656">
        <v>0.83499999999999996</v>
      </c>
      <c r="X1656">
        <v>0.92200000000000004</v>
      </c>
      <c r="Y1656">
        <v>13.34</v>
      </c>
      <c r="Z1656">
        <v>8.8000000000000007</v>
      </c>
      <c r="AA1656">
        <v>0.35399999999999998</v>
      </c>
      <c r="AB1656">
        <v>0</v>
      </c>
      <c r="AC1656" t="b">
        <v>1</v>
      </c>
      <c r="BM1656" t="s">
        <v>2887</v>
      </c>
      <c r="BN1656" t="s">
        <v>2887</v>
      </c>
      <c r="BO1656" t="s">
        <v>2888</v>
      </c>
      <c r="BT1656"/>
      <c r="BU1656"/>
      <c r="BX1656"/>
      <c r="BZ1656"/>
      <c r="CA1656"/>
      <c r="CB1656"/>
      <c r="CC1656"/>
      <c r="CD1656">
        <v>0</v>
      </c>
      <c r="CE1656"/>
      <c r="CF1656">
        <v>0</v>
      </c>
    </row>
    <row r="1657" spans="1:84" hidden="1" x14ac:dyDescent="0.35">
      <c r="A1657" t="s">
        <v>1809</v>
      </c>
      <c r="B1657" t="s">
        <v>4614</v>
      </c>
      <c r="C1657">
        <v>2474.3719999999998</v>
      </c>
      <c r="D1657">
        <v>8</v>
      </c>
      <c r="E1657">
        <v>15.891999999999999</v>
      </c>
      <c r="F1657">
        <v>6.2949999999999999</v>
      </c>
      <c r="G1657" t="s">
        <v>2884</v>
      </c>
      <c r="I1657">
        <v>301.24</v>
      </c>
      <c r="J1657">
        <v>2474.3760000000002</v>
      </c>
      <c r="K1657" s="68">
        <v>19.04</v>
      </c>
      <c r="L1657">
        <v>8</v>
      </c>
      <c r="M1657">
        <v>3</v>
      </c>
      <c r="N1657" t="s">
        <v>4614</v>
      </c>
      <c r="O1657">
        <v>2.0419999999999998</v>
      </c>
      <c r="P1657">
        <v>10</v>
      </c>
      <c r="Q1657">
        <v>8</v>
      </c>
      <c r="R1657">
        <v>2474.373</v>
      </c>
      <c r="S1657">
        <v>6</v>
      </c>
      <c r="T1657">
        <v>16.521999999999998</v>
      </c>
      <c r="U1657">
        <v>5.0359999999999996</v>
      </c>
      <c r="V1657">
        <v>100</v>
      </c>
      <c r="W1657">
        <v>0.83499999999999996</v>
      </c>
      <c r="X1657">
        <v>0.82099999999999995</v>
      </c>
      <c r="Y1657">
        <v>13.3</v>
      </c>
      <c r="Z1657">
        <v>8.8000000000000007</v>
      </c>
      <c r="AA1657">
        <v>0.35399999999999998</v>
      </c>
      <c r="AB1657">
        <v>0</v>
      </c>
      <c r="AC1657" t="b">
        <v>1</v>
      </c>
      <c r="BM1657" t="s">
        <v>2887</v>
      </c>
      <c r="BN1657" t="s">
        <v>2887</v>
      </c>
      <c r="BO1657" t="s">
        <v>2888</v>
      </c>
      <c r="BT1657"/>
      <c r="BU1657"/>
      <c r="BX1657"/>
      <c r="BZ1657"/>
      <c r="CA1657"/>
      <c r="CB1657"/>
      <c r="CC1657"/>
      <c r="CD1657">
        <v>0</v>
      </c>
      <c r="CE1657"/>
      <c r="CF1657">
        <v>0</v>
      </c>
    </row>
    <row r="1658" spans="1:84" hidden="1" x14ac:dyDescent="0.35">
      <c r="A1658" t="s">
        <v>1810</v>
      </c>
      <c r="B1658" t="s">
        <v>4615</v>
      </c>
      <c r="C1658">
        <v>2474.3719999999998</v>
      </c>
      <c r="D1658">
        <v>8</v>
      </c>
      <c r="E1658">
        <v>48.462000000000003</v>
      </c>
      <c r="F1658">
        <v>6.2949999999999999</v>
      </c>
      <c r="G1658" t="s">
        <v>2884</v>
      </c>
      <c r="I1658">
        <v>333.81</v>
      </c>
      <c r="J1658">
        <v>2474.3760000000002</v>
      </c>
      <c r="K1658" s="68">
        <v>51.61</v>
      </c>
      <c r="L1658">
        <v>19</v>
      </c>
      <c r="M1658">
        <v>3</v>
      </c>
      <c r="N1658" t="s">
        <v>4615</v>
      </c>
      <c r="O1658">
        <v>2.0419999999999998</v>
      </c>
      <c r="P1658">
        <v>15.566000000000001</v>
      </c>
      <c r="Q1658">
        <v>8</v>
      </c>
      <c r="R1658">
        <v>2474.373</v>
      </c>
      <c r="S1658">
        <v>6</v>
      </c>
      <c r="T1658">
        <v>49.091999999999999</v>
      </c>
      <c r="U1658">
        <v>5.0359999999999996</v>
      </c>
      <c r="V1658">
        <v>100</v>
      </c>
      <c r="W1658">
        <v>0.83499999999999996</v>
      </c>
      <c r="X1658">
        <v>1.867</v>
      </c>
      <c r="Y1658">
        <v>11.56</v>
      </c>
      <c r="Z1658">
        <v>8.8000000000000007</v>
      </c>
      <c r="AA1658">
        <v>0.35399999999999998</v>
      </c>
      <c r="AB1658">
        <v>0</v>
      </c>
      <c r="AC1658" t="b">
        <v>1</v>
      </c>
      <c r="BM1658" t="s">
        <v>2887</v>
      </c>
      <c r="BN1658" t="s">
        <v>2887</v>
      </c>
      <c r="BO1658" t="s">
        <v>2888</v>
      </c>
      <c r="BT1658"/>
      <c r="BU1658"/>
      <c r="BX1658"/>
      <c r="BZ1658"/>
      <c r="CA1658"/>
      <c r="CB1658"/>
      <c r="CC1658"/>
      <c r="CD1658">
        <v>0</v>
      </c>
      <c r="CE1658"/>
      <c r="CF1658">
        <v>0</v>
      </c>
    </row>
    <row r="1659" spans="1:84" hidden="1" x14ac:dyDescent="0.35">
      <c r="A1659" t="s">
        <v>1811</v>
      </c>
      <c r="B1659" t="s">
        <v>4616</v>
      </c>
      <c r="C1659">
        <v>2474.375</v>
      </c>
      <c r="D1659">
        <v>8</v>
      </c>
      <c r="E1659">
        <v>295.892</v>
      </c>
      <c r="F1659">
        <v>6.2949999999999999</v>
      </c>
      <c r="G1659" t="s">
        <v>2884</v>
      </c>
      <c r="I1659">
        <v>221.24</v>
      </c>
      <c r="J1659">
        <v>2474.3789999999999</v>
      </c>
      <c r="K1659" s="68">
        <v>299.04000000000002</v>
      </c>
      <c r="L1659">
        <v>32</v>
      </c>
      <c r="M1659">
        <v>3</v>
      </c>
      <c r="N1659" t="s">
        <v>4616</v>
      </c>
      <c r="O1659">
        <v>2.04</v>
      </c>
      <c r="P1659">
        <v>24.780999999999999</v>
      </c>
      <c r="Q1659">
        <v>8</v>
      </c>
      <c r="R1659">
        <v>2474.3760000000002</v>
      </c>
      <c r="S1659">
        <v>6</v>
      </c>
      <c r="T1659">
        <v>296.52199999999999</v>
      </c>
      <c r="U1659">
        <v>5.0359999999999996</v>
      </c>
      <c r="V1659">
        <v>100</v>
      </c>
      <c r="W1659">
        <v>0.86399999999999999</v>
      </c>
      <c r="X1659">
        <v>3.33</v>
      </c>
      <c r="Y1659">
        <v>7.54</v>
      </c>
      <c r="Z1659">
        <v>9.2789999999999999</v>
      </c>
      <c r="AA1659">
        <v>0.36599999999999999</v>
      </c>
      <c r="AB1659">
        <v>0</v>
      </c>
      <c r="AC1659" t="b">
        <v>1</v>
      </c>
      <c r="BM1659" t="s">
        <v>2887</v>
      </c>
      <c r="BN1659" t="s">
        <v>2887</v>
      </c>
      <c r="BO1659" t="s">
        <v>2888</v>
      </c>
      <c r="BT1659"/>
      <c r="BU1659"/>
      <c r="BX1659"/>
      <c r="BZ1659"/>
      <c r="CA1659"/>
      <c r="CB1659"/>
      <c r="CC1659"/>
      <c r="CD1659">
        <v>0</v>
      </c>
      <c r="CE1659"/>
      <c r="CF1659">
        <v>0</v>
      </c>
    </row>
    <row r="1660" spans="1:84" hidden="1" x14ac:dyDescent="0.35">
      <c r="A1660" t="s">
        <v>1812</v>
      </c>
      <c r="B1660" t="s">
        <v>4617</v>
      </c>
      <c r="C1660">
        <v>2474.375</v>
      </c>
      <c r="D1660">
        <v>8</v>
      </c>
      <c r="E1660">
        <v>288.46199999999999</v>
      </c>
      <c r="F1660">
        <v>6.2949999999999999</v>
      </c>
      <c r="G1660" t="s">
        <v>2884</v>
      </c>
      <c r="I1660">
        <v>213.81</v>
      </c>
      <c r="J1660">
        <v>2474.3789999999999</v>
      </c>
      <c r="K1660" s="68">
        <v>291.61</v>
      </c>
      <c r="L1660">
        <v>12</v>
      </c>
      <c r="M1660">
        <v>3</v>
      </c>
      <c r="N1660" t="s">
        <v>4617</v>
      </c>
      <c r="O1660">
        <v>2.04</v>
      </c>
      <c r="P1660">
        <v>11.083</v>
      </c>
      <c r="Q1660">
        <v>8</v>
      </c>
      <c r="R1660">
        <v>2474.3760000000002</v>
      </c>
      <c r="S1660">
        <v>6</v>
      </c>
      <c r="T1660">
        <v>289.09199999999998</v>
      </c>
      <c r="U1660">
        <v>5.0359999999999996</v>
      </c>
      <c r="V1660">
        <v>100</v>
      </c>
      <c r="W1660">
        <v>0.86399999999999999</v>
      </c>
      <c r="X1660">
        <v>1.2789999999999999</v>
      </c>
      <c r="Y1660">
        <v>7.55</v>
      </c>
      <c r="Z1660">
        <v>9.2789999999999999</v>
      </c>
      <c r="AA1660">
        <v>0.36599999999999999</v>
      </c>
      <c r="AB1660">
        <v>0</v>
      </c>
      <c r="AC1660" t="b">
        <v>1</v>
      </c>
      <c r="BM1660" t="s">
        <v>2887</v>
      </c>
      <c r="BN1660" t="s">
        <v>2887</v>
      </c>
      <c r="BO1660" t="s">
        <v>2888</v>
      </c>
      <c r="BT1660"/>
      <c r="BU1660"/>
      <c r="BX1660"/>
      <c r="BZ1660"/>
      <c r="CA1660"/>
      <c r="CB1660"/>
      <c r="CC1660"/>
      <c r="CD1660">
        <v>0</v>
      </c>
      <c r="CE1660"/>
      <c r="CF1660">
        <v>0</v>
      </c>
    </row>
    <row r="1661" spans="1:84" hidden="1" x14ac:dyDescent="0.35">
      <c r="A1661" t="s">
        <v>1813</v>
      </c>
      <c r="B1661" t="s">
        <v>4618</v>
      </c>
      <c r="C1661">
        <v>2474.375</v>
      </c>
      <c r="D1661">
        <v>8</v>
      </c>
      <c r="E1661">
        <v>8.4619999999999997</v>
      </c>
      <c r="F1661">
        <v>6.2949999999999999</v>
      </c>
      <c r="G1661" t="s">
        <v>2884</v>
      </c>
      <c r="I1661">
        <v>293.81</v>
      </c>
      <c r="J1661">
        <v>2474.3789999999999</v>
      </c>
      <c r="K1661" s="68">
        <v>11.61</v>
      </c>
      <c r="L1661">
        <v>10</v>
      </c>
      <c r="M1661">
        <v>3</v>
      </c>
      <c r="N1661" t="s">
        <v>4618</v>
      </c>
      <c r="O1661">
        <v>2.04</v>
      </c>
      <c r="P1661">
        <v>10</v>
      </c>
      <c r="Q1661">
        <v>8</v>
      </c>
      <c r="R1661">
        <v>2474.3760000000002</v>
      </c>
      <c r="S1661">
        <v>6</v>
      </c>
      <c r="T1661">
        <v>9.0920000000000005</v>
      </c>
      <c r="U1661">
        <v>5.0359999999999996</v>
      </c>
      <c r="V1661">
        <v>100</v>
      </c>
      <c r="W1661">
        <v>0.86399999999999999</v>
      </c>
      <c r="X1661">
        <v>1.012</v>
      </c>
      <c r="Y1661">
        <v>14.16</v>
      </c>
      <c r="Z1661">
        <v>9.2789999999999999</v>
      </c>
      <c r="AA1661">
        <v>0.36599999999999999</v>
      </c>
      <c r="AB1661">
        <v>0</v>
      </c>
      <c r="AC1661" t="b">
        <v>1</v>
      </c>
      <c r="BM1661" t="s">
        <v>2887</v>
      </c>
      <c r="BN1661" t="s">
        <v>2887</v>
      </c>
      <c r="BO1661" t="s">
        <v>2888</v>
      </c>
      <c r="BT1661"/>
      <c r="BU1661"/>
      <c r="BX1661"/>
      <c r="BZ1661"/>
      <c r="CA1661"/>
      <c r="CB1661"/>
      <c r="CC1661"/>
      <c r="CD1661">
        <v>0</v>
      </c>
      <c r="CE1661"/>
      <c r="CF1661">
        <v>0</v>
      </c>
    </row>
    <row r="1662" spans="1:84" hidden="1" x14ac:dyDescent="0.35">
      <c r="A1662" t="s">
        <v>1814</v>
      </c>
      <c r="B1662" t="s">
        <v>4619</v>
      </c>
      <c r="C1662">
        <v>2474.377</v>
      </c>
      <c r="D1662">
        <v>8</v>
      </c>
      <c r="E1662">
        <v>93.816000000000003</v>
      </c>
      <c r="F1662">
        <v>11.920999999999999</v>
      </c>
      <c r="G1662" t="s">
        <v>2884</v>
      </c>
      <c r="I1662">
        <v>23.71</v>
      </c>
      <c r="J1662">
        <v>2474.3789999999999</v>
      </c>
      <c r="K1662" s="68">
        <v>101.51</v>
      </c>
      <c r="L1662">
        <v>11</v>
      </c>
      <c r="M1662">
        <v>3</v>
      </c>
      <c r="N1662" t="s">
        <v>4619</v>
      </c>
      <c r="O1662">
        <v>2.04</v>
      </c>
      <c r="P1662">
        <v>10.523</v>
      </c>
      <c r="Q1662">
        <v>8</v>
      </c>
      <c r="R1662">
        <v>2474.377</v>
      </c>
      <c r="S1662">
        <v>6</v>
      </c>
      <c r="T1662">
        <v>95.355000000000004</v>
      </c>
      <c r="U1662">
        <v>9.5370000000000008</v>
      </c>
      <c r="V1662">
        <v>100</v>
      </c>
      <c r="W1662">
        <v>1.6639999999999999</v>
      </c>
      <c r="X1662">
        <v>2.2200000000000002</v>
      </c>
      <c r="Y1662">
        <v>9.9700000000000006</v>
      </c>
      <c r="Z1662">
        <v>9.2789999999999999</v>
      </c>
      <c r="AA1662">
        <v>0.36599999999999999</v>
      </c>
      <c r="AB1662">
        <v>0</v>
      </c>
      <c r="AC1662" t="b">
        <v>1</v>
      </c>
      <c r="BM1662" t="s">
        <v>2887</v>
      </c>
      <c r="BN1662" t="s">
        <v>2887</v>
      </c>
      <c r="BO1662" t="s">
        <v>2888</v>
      </c>
      <c r="BT1662"/>
      <c r="BU1662"/>
      <c r="BX1662"/>
      <c r="BZ1662"/>
      <c r="CA1662"/>
      <c r="CB1662"/>
      <c r="CC1662"/>
      <c r="CD1662">
        <v>0</v>
      </c>
      <c r="CE1662"/>
      <c r="CF1662">
        <v>0</v>
      </c>
    </row>
    <row r="1663" spans="1:84" hidden="1" x14ac:dyDescent="0.35">
      <c r="A1663" t="s">
        <v>1815</v>
      </c>
      <c r="B1663" t="s">
        <v>4620</v>
      </c>
      <c r="C1663">
        <v>2474.3760000000002</v>
      </c>
      <c r="D1663">
        <v>8</v>
      </c>
      <c r="E1663">
        <v>48.462000000000003</v>
      </c>
      <c r="F1663">
        <v>6.2949999999999999</v>
      </c>
      <c r="G1663" t="s">
        <v>2884</v>
      </c>
      <c r="I1663">
        <v>333.81</v>
      </c>
      <c r="J1663">
        <v>2474.38</v>
      </c>
      <c r="K1663" s="68">
        <v>51.61</v>
      </c>
      <c r="L1663">
        <v>9</v>
      </c>
      <c r="M1663">
        <v>3</v>
      </c>
      <c r="N1663" t="s">
        <v>4620</v>
      </c>
      <c r="O1663">
        <v>2.04</v>
      </c>
      <c r="P1663">
        <v>10</v>
      </c>
      <c r="Q1663">
        <v>8</v>
      </c>
      <c r="R1663">
        <v>2474.377</v>
      </c>
      <c r="S1663">
        <v>6</v>
      </c>
      <c r="T1663">
        <v>49.091999999999999</v>
      </c>
      <c r="U1663">
        <v>5.0359999999999996</v>
      </c>
      <c r="V1663">
        <v>100</v>
      </c>
      <c r="W1663">
        <v>0.86399999999999999</v>
      </c>
      <c r="X1663">
        <v>0.94499999999999995</v>
      </c>
      <c r="Y1663">
        <v>13.59</v>
      </c>
      <c r="Z1663">
        <v>9.2789999999999999</v>
      </c>
      <c r="AA1663">
        <v>0.36599999999999999</v>
      </c>
      <c r="AB1663">
        <v>0</v>
      </c>
      <c r="AC1663" t="b">
        <v>1</v>
      </c>
      <c r="BM1663" t="s">
        <v>2887</v>
      </c>
      <c r="BN1663" t="s">
        <v>2887</v>
      </c>
      <c r="BO1663" t="s">
        <v>2888</v>
      </c>
      <c r="BT1663"/>
      <c r="BU1663"/>
      <c r="BX1663"/>
      <c r="BZ1663"/>
      <c r="CA1663"/>
      <c r="CB1663"/>
      <c r="CC1663"/>
      <c r="CD1663">
        <v>0</v>
      </c>
      <c r="CE1663"/>
      <c r="CF1663">
        <v>0</v>
      </c>
    </row>
    <row r="1664" spans="1:84" hidden="1" x14ac:dyDescent="0.35">
      <c r="A1664" t="s">
        <v>1816</v>
      </c>
      <c r="B1664" t="s">
        <v>4621</v>
      </c>
      <c r="C1664">
        <v>2474.3760000000002</v>
      </c>
      <c r="D1664">
        <v>8</v>
      </c>
      <c r="E1664">
        <v>295.892</v>
      </c>
      <c r="F1664">
        <v>6.2949999999999999</v>
      </c>
      <c r="G1664" t="s">
        <v>2884</v>
      </c>
      <c r="I1664">
        <v>221.24</v>
      </c>
      <c r="J1664">
        <v>2474.38</v>
      </c>
      <c r="K1664" s="68">
        <v>299.04000000000002</v>
      </c>
      <c r="L1664">
        <v>8</v>
      </c>
      <c r="M1664">
        <v>3</v>
      </c>
      <c r="N1664" t="s">
        <v>4621</v>
      </c>
      <c r="O1664">
        <v>2.0390000000000001</v>
      </c>
      <c r="P1664">
        <v>10</v>
      </c>
      <c r="Q1664">
        <v>8</v>
      </c>
      <c r="R1664">
        <v>2474.377</v>
      </c>
      <c r="S1664">
        <v>6</v>
      </c>
      <c r="T1664">
        <v>296.52199999999999</v>
      </c>
      <c r="U1664">
        <v>5.0359999999999996</v>
      </c>
      <c r="V1664">
        <v>100</v>
      </c>
      <c r="W1664">
        <v>0.86399999999999999</v>
      </c>
      <c r="X1664">
        <v>0.83</v>
      </c>
      <c r="Y1664">
        <v>10.5</v>
      </c>
      <c r="Z1664">
        <v>9.2789999999999999</v>
      </c>
      <c r="AA1664">
        <v>0.36599999999999999</v>
      </c>
      <c r="AB1664">
        <v>0</v>
      </c>
      <c r="AC1664" t="b">
        <v>1</v>
      </c>
      <c r="BM1664" t="s">
        <v>2887</v>
      </c>
      <c r="BN1664" t="s">
        <v>2887</v>
      </c>
      <c r="BO1664" t="s">
        <v>2888</v>
      </c>
      <c r="BT1664"/>
      <c r="BU1664"/>
      <c r="BX1664"/>
      <c r="BZ1664"/>
      <c r="CA1664"/>
      <c r="CB1664"/>
      <c r="CC1664"/>
      <c r="CD1664">
        <v>0</v>
      </c>
      <c r="CE1664"/>
      <c r="CF1664">
        <v>0</v>
      </c>
    </row>
    <row r="1665" spans="1:84" hidden="1" x14ac:dyDescent="0.35">
      <c r="A1665" t="s">
        <v>1817</v>
      </c>
      <c r="B1665" t="s">
        <v>4622</v>
      </c>
      <c r="C1665">
        <v>2474.3760000000002</v>
      </c>
      <c r="D1665">
        <v>8</v>
      </c>
      <c r="E1665">
        <v>288.46199999999999</v>
      </c>
      <c r="F1665">
        <v>6.2949999999999999</v>
      </c>
      <c r="G1665" t="s">
        <v>2884</v>
      </c>
      <c r="I1665">
        <v>213.81</v>
      </c>
      <c r="J1665">
        <v>2474.38</v>
      </c>
      <c r="K1665" s="68">
        <v>291.61</v>
      </c>
      <c r="L1665">
        <v>11</v>
      </c>
      <c r="M1665">
        <v>3</v>
      </c>
      <c r="N1665" t="s">
        <v>4622</v>
      </c>
      <c r="O1665">
        <v>2.0390000000000001</v>
      </c>
      <c r="P1665">
        <v>10.523</v>
      </c>
      <c r="Q1665">
        <v>8</v>
      </c>
      <c r="R1665">
        <v>2474.377</v>
      </c>
      <c r="S1665">
        <v>6</v>
      </c>
      <c r="T1665">
        <v>289.09199999999998</v>
      </c>
      <c r="U1665">
        <v>5.0359999999999996</v>
      </c>
      <c r="V1665">
        <v>100</v>
      </c>
      <c r="W1665">
        <v>0.86399999999999999</v>
      </c>
      <c r="X1665">
        <v>1.1100000000000001</v>
      </c>
      <c r="Y1665">
        <v>8.48</v>
      </c>
      <c r="Z1665">
        <v>9.2789999999999999</v>
      </c>
      <c r="AA1665">
        <v>0.36599999999999999</v>
      </c>
      <c r="AB1665">
        <v>0</v>
      </c>
      <c r="AC1665" t="b">
        <v>1</v>
      </c>
      <c r="BM1665" t="s">
        <v>2887</v>
      </c>
      <c r="BN1665" t="s">
        <v>2887</v>
      </c>
      <c r="BO1665" t="s">
        <v>2888</v>
      </c>
      <c r="BT1665"/>
      <c r="BU1665"/>
      <c r="BX1665"/>
      <c r="BZ1665"/>
      <c r="CA1665"/>
      <c r="CB1665"/>
      <c r="CC1665"/>
      <c r="CD1665">
        <v>0</v>
      </c>
      <c r="CE1665"/>
      <c r="CF1665">
        <v>0</v>
      </c>
    </row>
    <row r="1666" spans="1:84" hidden="1" x14ac:dyDescent="0.35">
      <c r="A1666" t="s">
        <v>1818</v>
      </c>
      <c r="B1666" t="s">
        <v>4623</v>
      </c>
      <c r="C1666">
        <v>2474.3809999999999</v>
      </c>
      <c r="D1666">
        <v>8</v>
      </c>
      <c r="E1666">
        <v>295.892</v>
      </c>
      <c r="F1666">
        <v>6.2949999999999999</v>
      </c>
      <c r="G1666" t="s">
        <v>2884</v>
      </c>
      <c r="I1666">
        <v>221.24</v>
      </c>
      <c r="J1666">
        <v>2474.3850000000002</v>
      </c>
      <c r="K1666" s="68">
        <v>299.04000000000002</v>
      </c>
      <c r="L1666">
        <v>11</v>
      </c>
      <c r="M1666">
        <v>3</v>
      </c>
      <c r="N1666" t="s">
        <v>4623</v>
      </c>
      <c r="O1666">
        <v>2.0369999999999999</v>
      </c>
      <c r="P1666">
        <v>10.523</v>
      </c>
      <c r="Q1666">
        <v>8</v>
      </c>
      <c r="R1666">
        <v>2474.3820000000001</v>
      </c>
      <c r="S1666">
        <v>6</v>
      </c>
      <c r="T1666">
        <v>296.52199999999999</v>
      </c>
      <c r="U1666">
        <v>5.0359999999999996</v>
      </c>
      <c r="V1666">
        <v>100</v>
      </c>
      <c r="W1666">
        <v>1.008</v>
      </c>
      <c r="X1666">
        <v>1.5529999999999999</v>
      </c>
      <c r="Y1666">
        <v>12.26</v>
      </c>
      <c r="Z1666">
        <v>11.98</v>
      </c>
      <c r="AA1666">
        <v>0.42399999999999999</v>
      </c>
      <c r="AB1666">
        <v>0</v>
      </c>
      <c r="AC1666" t="b">
        <v>1</v>
      </c>
      <c r="BM1666" t="s">
        <v>2887</v>
      </c>
      <c r="BN1666" t="s">
        <v>2887</v>
      </c>
      <c r="BO1666" t="s">
        <v>2888</v>
      </c>
      <c r="BT1666"/>
      <c r="BU1666"/>
      <c r="BX1666"/>
      <c r="BZ1666"/>
      <c r="CA1666"/>
      <c r="CB1666"/>
      <c r="CC1666"/>
      <c r="CD1666">
        <v>0</v>
      </c>
      <c r="CE1666"/>
      <c r="CF1666">
        <v>0</v>
      </c>
    </row>
    <row r="1667" spans="1:84" hidden="1" x14ac:dyDescent="0.35">
      <c r="A1667" t="s">
        <v>1819</v>
      </c>
      <c r="B1667" t="s">
        <v>4624</v>
      </c>
      <c r="C1667">
        <v>2474.3809999999999</v>
      </c>
      <c r="D1667">
        <v>8</v>
      </c>
      <c r="E1667">
        <v>15.891999999999999</v>
      </c>
      <c r="F1667">
        <v>6.2949999999999999</v>
      </c>
      <c r="G1667" t="s">
        <v>2884</v>
      </c>
      <c r="I1667">
        <v>301.24</v>
      </c>
      <c r="J1667">
        <v>2474.3850000000002</v>
      </c>
      <c r="K1667" s="68">
        <v>19.04</v>
      </c>
      <c r="L1667">
        <v>7</v>
      </c>
      <c r="M1667">
        <v>3</v>
      </c>
      <c r="N1667" t="s">
        <v>4624</v>
      </c>
      <c r="O1667">
        <v>2.0369999999999999</v>
      </c>
      <c r="P1667">
        <v>10</v>
      </c>
      <c r="Q1667">
        <v>8</v>
      </c>
      <c r="R1667">
        <v>2474.3820000000001</v>
      </c>
      <c r="S1667">
        <v>6</v>
      </c>
      <c r="T1667">
        <v>16.521999999999998</v>
      </c>
      <c r="U1667">
        <v>5.0359999999999996</v>
      </c>
      <c r="V1667">
        <v>100</v>
      </c>
      <c r="W1667">
        <v>1.008</v>
      </c>
      <c r="X1667">
        <v>0.93400000000000005</v>
      </c>
      <c r="Y1667">
        <v>15.04</v>
      </c>
      <c r="Z1667">
        <v>11.98</v>
      </c>
      <c r="AA1667">
        <v>0.42399999999999999</v>
      </c>
      <c r="AB1667">
        <v>0</v>
      </c>
      <c r="AC1667" t="b">
        <v>1</v>
      </c>
      <c r="BM1667" t="s">
        <v>2887</v>
      </c>
      <c r="BN1667" t="s">
        <v>2887</v>
      </c>
      <c r="BO1667" t="s">
        <v>2888</v>
      </c>
      <c r="BT1667"/>
      <c r="BU1667"/>
      <c r="BX1667"/>
      <c r="BZ1667"/>
      <c r="CA1667"/>
      <c r="CB1667"/>
      <c r="CC1667"/>
      <c r="CD1667">
        <v>0</v>
      </c>
      <c r="CE1667"/>
      <c r="CF1667">
        <v>0</v>
      </c>
    </row>
    <row r="1668" spans="1:84" hidden="1" x14ac:dyDescent="0.35">
      <c r="A1668" t="s">
        <v>1820</v>
      </c>
      <c r="B1668" t="s">
        <v>4625</v>
      </c>
      <c r="C1668">
        <v>2474.3809999999999</v>
      </c>
      <c r="D1668">
        <v>8</v>
      </c>
      <c r="E1668">
        <v>288.46199999999999</v>
      </c>
      <c r="F1668">
        <v>6.2949999999999999</v>
      </c>
      <c r="G1668" t="s">
        <v>2884</v>
      </c>
      <c r="I1668">
        <v>213.81</v>
      </c>
      <c r="J1668">
        <v>2474.3850000000002</v>
      </c>
      <c r="K1668" s="68">
        <v>291.61</v>
      </c>
      <c r="L1668">
        <v>6</v>
      </c>
      <c r="M1668">
        <v>3</v>
      </c>
      <c r="N1668" t="s">
        <v>4625</v>
      </c>
      <c r="O1668">
        <v>2.036</v>
      </c>
      <c r="P1668">
        <v>10</v>
      </c>
      <c r="Q1668">
        <v>8</v>
      </c>
      <c r="R1668">
        <v>2474.3820000000001</v>
      </c>
      <c r="S1668">
        <v>6</v>
      </c>
      <c r="T1668">
        <v>289.09199999999998</v>
      </c>
      <c r="U1668">
        <v>5.0359999999999996</v>
      </c>
      <c r="V1668">
        <v>100</v>
      </c>
      <c r="W1668">
        <v>0.99299999999999999</v>
      </c>
      <c r="X1668">
        <v>0.93</v>
      </c>
      <c r="Y1668">
        <v>11.92</v>
      </c>
      <c r="Z1668">
        <v>13.378</v>
      </c>
      <c r="AA1668">
        <v>0.45200000000000001</v>
      </c>
      <c r="AB1668">
        <v>0</v>
      </c>
      <c r="AC1668" t="b">
        <v>1</v>
      </c>
      <c r="BM1668" t="s">
        <v>2887</v>
      </c>
      <c r="BN1668" t="s">
        <v>2887</v>
      </c>
      <c r="BO1668" t="s">
        <v>2888</v>
      </c>
      <c r="BT1668"/>
      <c r="BU1668"/>
      <c r="BX1668"/>
      <c r="BZ1668"/>
      <c r="CA1668"/>
      <c r="CB1668"/>
      <c r="CC1668"/>
      <c r="CD1668">
        <v>0</v>
      </c>
      <c r="CE1668"/>
      <c r="CF1668">
        <v>0</v>
      </c>
    </row>
    <row r="1669" spans="1:84" hidden="1" x14ac:dyDescent="0.35">
      <c r="A1669" t="s">
        <v>1821</v>
      </c>
      <c r="B1669" t="s">
        <v>4626</v>
      </c>
      <c r="C1669">
        <v>2474.3820000000001</v>
      </c>
      <c r="D1669">
        <v>8</v>
      </c>
      <c r="E1669">
        <v>255.892</v>
      </c>
      <c r="F1669">
        <v>6.2949999999999999</v>
      </c>
      <c r="G1669" t="s">
        <v>2884</v>
      </c>
      <c r="I1669">
        <v>181.24</v>
      </c>
      <c r="J1669">
        <v>2474.386</v>
      </c>
      <c r="K1669" s="68">
        <v>259.04000000000002</v>
      </c>
      <c r="L1669">
        <v>17</v>
      </c>
      <c r="M1669">
        <v>3</v>
      </c>
      <c r="N1669" t="s">
        <v>4626</v>
      </c>
      <c r="O1669">
        <v>2.036</v>
      </c>
      <c r="P1669">
        <v>14.221</v>
      </c>
      <c r="Q1669">
        <v>8</v>
      </c>
      <c r="R1669">
        <v>2474.3829999999998</v>
      </c>
      <c r="S1669">
        <v>6</v>
      </c>
      <c r="T1669">
        <v>256.52199999999999</v>
      </c>
      <c r="U1669">
        <v>5.0359999999999996</v>
      </c>
      <c r="V1669">
        <v>100</v>
      </c>
      <c r="W1669">
        <v>0.99299999999999999</v>
      </c>
      <c r="X1669">
        <v>2.61</v>
      </c>
      <c r="Y1669">
        <v>8.86</v>
      </c>
      <c r="Z1669">
        <v>13.378</v>
      </c>
      <c r="AA1669">
        <v>0.45200000000000001</v>
      </c>
      <c r="AB1669">
        <v>0</v>
      </c>
      <c r="AC1669" t="b">
        <v>1</v>
      </c>
      <c r="BM1669" t="s">
        <v>2887</v>
      </c>
      <c r="BN1669" t="s">
        <v>2887</v>
      </c>
      <c r="BO1669" t="s">
        <v>2888</v>
      </c>
      <c r="BT1669"/>
      <c r="BU1669"/>
      <c r="BX1669"/>
      <c r="BZ1669"/>
      <c r="CA1669"/>
      <c r="CB1669"/>
      <c r="CC1669"/>
      <c r="CD1669">
        <v>0</v>
      </c>
      <c r="CE1669"/>
      <c r="CF1669">
        <v>0</v>
      </c>
    </row>
    <row r="1670" spans="1:84" hidden="1" x14ac:dyDescent="0.35">
      <c r="A1670" t="s">
        <v>1822</v>
      </c>
      <c r="B1670" t="s">
        <v>4627</v>
      </c>
      <c r="C1670">
        <v>2474.3820000000001</v>
      </c>
      <c r="D1670">
        <v>8</v>
      </c>
      <c r="E1670">
        <v>248.46199999999999</v>
      </c>
      <c r="F1670">
        <v>6.2949999999999999</v>
      </c>
      <c r="G1670" t="s">
        <v>2884</v>
      </c>
      <c r="I1670">
        <v>173.81</v>
      </c>
      <c r="J1670">
        <v>2474.386</v>
      </c>
      <c r="K1670" s="68">
        <v>251.61</v>
      </c>
      <c r="L1670">
        <v>15</v>
      </c>
      <c r="M1670">
        <v>3</v>
      </c>
      <c r="N1670" t="s">
        <v>4627</v>
      </c>
      <c r="O1670">
        <v>2.036</v>
      </c>
      <c r="P1670">
        <v>12.917</v>
      </c>
      <c r="Q1670">
        <v>8</v>
      </c>
      <c r="R1670">
        <v>2474.3829999999998</v>
      </c>
      <c r="S1670">
        <v>6</v>
      </c>
      <c r="T1670">
        <v>249.09200000000001</v>
      </c>
      <c r="U1670">
        <v>5.0359999999999996</v>
      </c>
      <c r="V1670">
        <v>100</v>
      </c>
      <c r="W1670">
        <v>0.99299999999999999</v>
      </c>
      <c r="X1670">
        <v>2.306</v>
      </c>
      <c r="Y1670">
        <v>8.06</v>
      </c>
      <c r="Z1670">
        <v>13.378</v>
      </c>
      <c r="AA1670">
        <v>0.45200000000000001</v>
      </c>
      <c r="AB1670">
        <v>0</v>
      </c>
      <c r="AC1670" t="b">
        <v>1</v>
      </c>
      <c r="BM1670" t="s">
        <v>2887</v>
      </c>
      <c r="BN1670" t="s">
        <v>2887</v>
      </c>
      <c r="BO1670" t="s">
        <v>2888</v>
      </c>
      <c r="BT1670"/>
      <c r="BU1670"/>
      <c r="BX1670"/>
      <c r="BZ1670"/>
      <c r="CA1670"/>
      <c r="CB1670"/>
      <c r="CC1670"/>
      <c r="CD1670">
        <v>0</v>
      </c>
      <c r="CE1670"/>
      <c r="CF1670">
        <v>0</v>
      </c>
    </row>
    <row r="1671" spans="1:84" hidden="1" x14ac:dyDescent="0.35">
      <c r="A1671" t="s">
        <v>1823</v>
      </c>
      <c r="B1671" t="s">
        <v>4628</v>
      </c>
      <c r="C1671">
        <v>2474.3829999999998</v>
      </c>
      <c r="D1671">
        <v>8</v>
      </c>
      <c r="E1671">
        <v>8.4619999999999997</v>
      </c>
      <c r="F1671">
        <v>6.2949999999999999</v>
      </c>
      <c r="G1671" t="s">
        <v>2884</v>
      </c>
      <c r="I1671">
        <v>293.81</v>
      </c>
      <c r="J1671">
        <v>2474.3870000000002</v>
      </c>
      <c r="K1671" s="68">
        <v>11.61</v>
      </c>
      <c r="L1671">
        <v>10</v>
      </c>
      <c r="M1671">
        <v>3</v>
      </c>
      <c r="N1671" t="s">
        <v>4628</v>
      </c>
      <c r="O1671">
        <v>2.0350000000000001</v>
      </c>
      <c r="P1671">
        <v>10</v>
      </c>
      <c r="Q1671">
        <v>8</v>
      </c>
      <c r="R1671">
        <v>2474.384</v>
      </c>
      <c r="S1671">
        <v>6</v>
      </c>
      <c r="T1671">
        <v>9.0920000000000005</v>
      </c>
      <c r="U1671">
        <v>5.0359999999999996</v>
      </c>
      <c r="V1671">
        <v>100</v>
      </c>
      <c r="W1671">
        <v>0.99299999999999999</v>
      </c>
      <c r="X1671">
        <v>1.4950000000000001</v>
      </c>
      <c r="Y1671">
        <v>17.690000000000001</v>
      </c>
      <c r="Z1671">
        <v>13.378</v>
      </c>
      <c r="AA1671">
        <v>0.45200000000000001</v>
      </c>
      <c r="AB1671">
        <v>0</v>
      </c>
      <c r="AC1671" t="b">
        <v>1</v>
      </c>
      <c r="BM1671" t="s">
        <v>2887</v>
      </c>
      <c r="BN1671" t="s">
        <v>2887</v>
      </c>
      <c r="BO1671" t="s">
        <v>2888</v>
      </c>
      <c r="BT1671"/>
      <c r="BU1671"/>
      <c r="BX1671"/>
      <c r="BZ1671"/>
      <c r="CA1671"/>
      <c r="CB1671"/>
      <c r="CC1671"/>
      <c r="CD1671">
        <v>0</v>
      </c>
      <c r="CE1671"/>
      <c r="CF1671">
        <v>0</v>
      </c>
    </row>
    <row r="1672" spans="1:84" hidden="1" x14ac:dyDescent="0.35">
      <c r="A1672" t="s">
        <v>1824</v>
      </c>
      <c r="B1672" t="s">
        <v>4629</v>
      </c>
      <c r="C1672">
        <v>2474.3829999999998</v>
      </c>
      <c r="D1672">
        <v>8</v>
      </c>
      <c r="E1672">
        <v>15.891999999999999</v>
      </c>
      <c r="F1672">
        <v>6.2949999999999999</v>
      </c>
      <c r="G1672" t="s">
        <v>2884</v>
      </c>
      <c r="I1672">
        <v>301.24</v>
      </c>
      <c r="J1672">
        <v>2474.3870000000002</v>
      </c>
      <c r="K1672" s="68">
        <v>19.04</v>
      </c>
      <c r="L1672">
        <v>9</v>
      </c>
      <c r="M1672">
        <v>3</v>
      </c>
      <c r="N1672" t="s">
        <v>4629</v>
      </c>
      <c r="O1672">
        <v>2.0350000000000001</v>
      </c>
      <c r="P1672">
        <v>10</v>
      </c>
      <c r="Q1672">
        <v>8</v>
      </c>
      <c r="R1672">
        <v>2474.384</v>
      </c>
      <c r="S1672">
        <v>6</v>
      </c>
      <c r="T1672">
        <v>16.521999999999998</v>
      </c>
      <c r="U1672">
        <v>5.0359999999999996</v>
      </c>
      <c r="V1672">
        <v>100</v>
      </c>
      <c r="W1672">
        <v>0.99299999999999999</v>
      </c>
      <c r="X1672">
        <v>1.33</v>
      </c>
      <c r="Y1672">
        <v>16.329999999999998</v>
      </c>
      <c r="Z1672">
        <v>13.378</v>
      </c>
      <c r="AA1672">
        <v>0.45200000000000001</v>
      </c>
      <c r="AB1672">
        <v>0</v>
      </c>
      <c r="AC1672" t="b">
        <v>1</v>
      </c>
      <c r="BM1672" t="s">
        <v>2887</v>
      </c>
      <c r="BN1672" t="s">
        <v>2887</v>
      </c>
      <c r="BO1672" t="s">
        <v>2888</v>
      </c>
      <c r="BT1672"/>
      <c r="BU1672"/>
      <c r="BX1672"/>
      <c r="BZ1672"/>
      <c r="CA1672"/>
      <c r="CB1672"/>
      <c r="CC1672"/>
      <c r="CD1672">
        <v>0</v>
      </c>
      <c r="CE1672"/>
      <c r="CF1672">
        <v>0</v>
      </c>
    </row>
    <row r="1673" spans="1:84" hidden="1" x14ac:dyDescent="0.35">
      <c r="A1673" t="s">
        <v>1825</v>
      </c>
      <c r="B1673" t="s">
        <v>4630</v>
      </c>
      <c r="C1673">
        <v>2474.3960000000002</v>
      </c>
      <c r="D1673">
        <v>30.706</v>
      </c>
      <c r="E1673">
        <v>6.8360000000000003</v>
      </c>
      <c r="F1673">
        <v>360</v>
      </c>
      <c r="G1673" t="s">
        <v>2884</v>
      </c>
      <c r="I1673">
        <v>173.81</v>
      </c>
      <c r="J1673">
        <v>2474.4050000000002</v>
      </c>
      <c r="K1673" s="68">
        <v>251.6</v>
      </c>
      <c r="L1673">
        <v>23</v>
      </c>
      <c r="M1673">
        <v>3</v>
      </c>
      <c r="N1673" t="s">
        <v>4630</v>
      </c>
      <c r="O1673">
        <v>2.0339999999999998</v>
      </c>
      <c r="P1673">
        <v>18.337</v>
      </c>
      <c r="Q1673">
        <v>30.706</v>
      </c>
      <c r="R1673">
        <v>2474.3980000000001</v>
      </c>
      <c r="S1673">
        <v>24.565000000000001</v>
      </c>
      <c r="T1673">
        <v>26.652999999999999</v>
      </c>
      <c r="U1673">
        <v>330.85300000000001</v>
      </c>
      <c r="V1673">
        <v>100</v>
      </c>
      <c r="W1673">
        <v>2.1429999999999998</v>
      </c>
      <c r="X1673">
        <v>15.91</v>
      </c>
      <c r="Y1673">
        <v>23.44</v>
      </c>
      <c r="Z1673">
        <v>21.794</v>
      </c>
      <c r="AA1673">
        <v>0.60499999999999998</v>
      </c>
      <c r="AB1673">
        <v>0</v>
      </c>
      <c r="AC1673" t="b">
        <v>1</v>
      </c>
      <c r="BM1673" t="s">
        <v>2887</v>
      </c>
      <c r="BN1673" t="s">
        <v>3288</v>
      </c>
      <c r="BO1673" t="s">
        <v>2888</v>
      </c>
      <c r="BT1673"/>
      <c r="BU1673"/>
      <c r="BX1673"/>
      <c r="BZ1673"/>
      <c r="CA1673"/>
      <c r="CB1673"/>
      <c r="CC1673"/>
      <c r="CD1673">
        <v>0</v>
      </c>
      <c r="CE1673"/>
      <c r="CF1673">
        <v>0</v>
      </c>
    </row>
    <row r="1674" spans="1:84" hidden="1" x14ac:dyDescent="0.35">
      <c r="A1674" t="s">
        <v>1826</v>
      </c>
      <c r="B1674" t="s">
        <v>4631</v>
      </c>
      <c r="C1674">
        <v>2474.4</v>
      </c>
      <c r="D1674">
        <v>241.624</v>
      </c>
      <c r="E1674">
        <v>75.430999999999997</v>
      </c>
      <c r="F1674">
        <v>213.35900000000001</v>
      </c>
      <c r="G1674" t="s">
        <v>2884</v>
      </c>
      <c r="I1674">
        <v>120</v>
      </c>
      <c r="J1674">
        <v>2474.5929999999998</v>
      </c>
      <c r="K1674" s="68">
        <v>198.05600000000001</v>
      </c>
      <c r="L1674">
        <v>-1.1020000000000001</v>
      </c>
      <c r="M1674">
        <v>1</v>
      </c>
      <c r="N1674" t="s">
        <v>4631</v>
      </c>
      <c r="O1674">
        <v>1.968</v>
      </c>
      <c r="P1674">
        <v>0</v>
      </c>
      <c r="Q1674">
        <v>0</v>
      </c>
      <c r="R1674">
        <v>2474.5929999999998</v>
      </c>
      <c r="S1674">
        <v>0</v>
      </c>
      <c r="T1674">
        <v>198.05600000000001</v>
      </c>
      <c r="U1674">
        <v>0</v>
      </c>
      <c r="V1674">
        <v>0</v>
      </c>
      <c r="W1674">
        <v>0</v>
      </c>
      <c r="X1674">
        <v>0</v>
      </c>
      <c r="Y1674">
        <v>0</v>
      </c>
      <c r="Z1674">
        <v>0</v>
      </c>
      <c r="AA1674">
        <v>0</v>
      </c>
      <c r="AB1674">
        <v>0</v>
      </c>
      <c r="AC1674" t="b">
        <v>1</v>
      </c>
      <c r="AE1674">
        <v>0</v>
      </c>
      <c r="AF1674">
        <v>0</v>
      </c>
      <c r="AG1674">
        <v>0</v>
      </c>
      <c r="AH1674">
        <v>0</v>
      </c>
      <c r="AI1674">
        <v>0</v>
      </c>
      <c r="AJ1674">
        <v>0</v>
      </c>
      <c r="AK1674">
        <v>0</v>
      </c>
      <c r="AL1674">
        <v>0</v>
      </c>
      <c r="AM1674">
        <v>0</v>
      </c>
      <c r="AN1674">
        <v>0</v>
      </c>
      <c r="AO1674">
        <v>0</v>
      </c>
      <c r="AP1674">
        <v>0</v>
      </c>
      <c r="AQ1674">
        <v>0</v>
      </c>
      <c r="AR1674">
        <v>0</v>
      </c>
      <c r="AS1674">
        <v>0</v>
      </c>
      <c r="AT1674">
        <v>0</v>
      </c>
      <c r="AU1674">
        <v>0</v>
      </c>
      <c r="AV1674">
        <v>0</v>
      </c>
      <c r="AW1674">
        <v>0</v>
      </c>
      <c r="AX1674">
        <v>0</v>
      </c>
      <c r="AY1674" t="b">
        <v>0</v>
      </c>
      <c r="AZ1674">
        <v>0</v>
      </c>
      <c r="BI1674">
        <v>0</v>
      </c>
      <c r="BJ1674">
        <v>0</v>
      </c>
      <c r="BK1674">
        <v>0</v>
      </c>
      <c r="BM1674" t="s">
        <v>2905</v>
      </c>
      <c r="BN1674" t="s">
        <v>2887</v>
      </c>
      <c r="BO1674" t="s">
        <v>2888</v>
      </c>
      <c r="BT1674"/>
      <c r="BU1674"/>
      <c r="BX1674"/>
      <c r="BY1674" t="s">
        <v>2903</v>
      </c>
      <c r="BZ1674"/>
      <c r="CA1674"/>
      <c r="CB1674"/>
      <c r="CC1674"/>
      <c r="CD1674">
        <v>0</v>
      </c>
      <c r="CE1674"/>
      <c r="CF1674">
        <v>0</v>
      </c>
    </row>
    <row r="1675" spans="1:84" hidden="1" x14ac:dyDescent="0.35">
      <c r="A1675" t="s">
        <v>1827</v>
      </c>
      <c r="B1675" t="s">
        <v>4632</v>
      </c>
      <c r="C1675">
        <v>2488.5169999999998</v>
      </c>
      <c r="D1675">
        <v>8</v>
      </c>
      <c r="E1675">
        <v>63.286999999999999</v>
      </c>
      <c r="F1675">
        <v>6.2949999999999999</v>
      </c>
      <c r="G1675" t="s">
        <v>2884</v>
      </c>
      <c r="I1675">
        <v>346.19</v>
      </c>
      <c r="J1675">
        <v>2488.5219999999999</v>
      </c>
      <c r="K1675" s="68">
        <v>66.83</v>
      </c>
      <c r="L1675">
        <v>8</v>
      </c>
      <c r="M1675">
        <v>3</v>
      </c>
      <c r="N1675" t="s">
        <v>4632</v>
      </c>
      <c r="O1675">
        <v>1.8120000000000001</v>
      </c>
      <c r="P1675">
        <v>10</v>
      </c>
      <c r="Q1675">
        <v>8</v>
      </c>
      <c r="R1675">
        <v>2488.518</v>
      </c>
      <c r="S1675">
        <v>6</v>
      </c>
      <c r="T1675">
        <v>63.994999999999997</v>
      </c>
      <c r="U1675">
        <v>5.0359999999999996</v>
      </c>
      <c r="V1675">
        <v>100</v>
      </c>
      <c r="W1675">
        <v>0.83299999999999996</v>
      </c>
      <c r="X1675">
        <v>1.381</v>
      </c>
      <c r="Y1675">
        <v>21.99</v>
      </c>
      <c r="Z1675">
        <v>22.484999999999999</v>
      </c>
      <c r="AA1675">
        <v>0.61799999999999999</v>
      </c>
      <c r="AB1675">
        <v>0</v>
      </c>
      <c r="AC1675" t="b">
        <v>1</v>
      </c>
      <c r="BM1675" t="s">
        <v>2905</v>
      </c>
      <c r="BN1675" t="s">
        <v>2905</v>
      </c>
      <c r="BO1675" t="s">
        <v>3359</v>
      </c>
      <c r="BT1675"/>
      <c r="BU1675"/>
      <c r="BX1675"/>
      <c r="BZ1675"/>
      <c r="CA1675"/>
      <c r="CB1675"/>
      <c r="CC1675"/>
      <c r="CD1675">
        <v>0</v>
      </c>
      <c r="CE1675"/>
      <c r="CF1675">
        <v>0</v>
      </c>
    </row>
    <row r="1676" spans="1:84" hidden="1" x14ac:dyDescent="0.35">
      <c r="A1676" t="s">
        <v>1828</v>
      </c>
      <c r="B1676" t="s">
        <v>4633</v>
      </c>
      <c r="C1676">
        <v>2488.5729999999999</v>
      </c>
      <c r="D1676">
        <v>29.994</v>
      </c>
      <c r="E1676">
        <v>23.893000000000001</v>
      </c>
      <c r="F1676">
        <v>14.743</v>
      </c>
      <c r="G1676" t="s">
        <v>2884</v>
      </c>
      <c r="I1676">
        <v>303.70999999999998</v>
      </c>
      <c r="J1676">
        <v>2488.5909999999999</v>
      </c>
      <c r="K1676" s="68">
        <v>24.33</v>
      </c>
      <c r="L1676">
        <v>5</v>
      </c>
      <c r="M1676">
        <v>3</v>
      </c>
      <c r="N1676" t="s">
        <v>4633</v>
      </c>
      <c r="O1676">
        <v>1.7290000000000001</v>
      </c>
      <c r="P1676">
        <v>10</v>
      </c>
      <c r="Q1676">
        <v>29.994</v>
      </c>
      <c r="R1676">
        <v>2488.5770000000002</v>
      </c>
      <c r="S1676">
        <v>23.995000000000001</v>
      </c>
      <c r="T1676">
        <v>23.98</v>
      </c>
      <c r="U1676">
        <v>11.795</v>
      </c>
      <c r="V1676">
        <v>100</v>
      </c>
      <c r="W1676">
        <v>1.03</v>
      </c>
      <c r="X1676">
        <v>1.84</v>
      </c>
      <c r="Y1676">
        <v>21.885000000000002</v>
      </c>
      <c r="Z1676">
        <v>22.484999999999999</v>
      </c>
      <c r="AA1676">
        <v>0.61799999999999999</v>
      </c>
      <c r="AB1676">
        <v>0</v>
      </c>
      <c r="AC1676" t="b">
        <v>1</v>
      </c>
      <c r="BM1676" t="s">
        <v>3348</v>
      </c>
      <c r="BN1676" t="s">
        <v>3345</v>
      </c>
      <c r="BO1676" t="s">
        <v>2888</v>
      </c>
      <c r="BT1676"/>
      <c r="BU1676"/>
      <c r="BX1676"/>
      <c r="BZ1676"/>
      <c r="CA1676"/>
      <c r="CB1676"/>
      <c r="CC1676"/>
      <c r="CD1676">
        <v>0</v>
      </c>
      <c r="CE1676"/>
      <c r="CF1676">
        <v>0</v>
      </c>
    </row>
    <row r="1677" spans="1:84" hidden="1" x14ac:dyDescent="0.35">
      <c r="A1677" t="s">
        <v>1829</v>
      </c>
      <c r="B1677" t="s">
        <v>4634</v>
      </c>
      <c r="C1677">
        <v>2488.5740000000001</v>
      </c>
      <c r="D1677">
        <v>33.853999999999999</v>
      </c>
      <c r="E1677">
        <v>224.84200000000001</v>
      </c>
      <c r="F1677">
        <v>48.292999999999999</v>
      </c>
      <c r="G1677" t="s">
        <v>2884</v>
      </c>
      <c r="I1677">
        <v>165</v>
      </c>
      <c r="J1677">
        <v>2488.5929999999998</v>
      </c>
      <c r="K1677" s="68">
        <v>245.61699999999999</v>
      </c>
      <c r="L1677">
        <v>0.76200000000000001</v>
      </c>
      <c r="M1677">
        <v>1</v>
      </c>
      <c r="N1677" t="s">
        <v>4634</v>
      </c>
      <c r="O1677">
        <v>1.7350000000000001</v>
      </c>
      <c r="P1677">
        <v>0</v>
      </c>
      <c r="Q1677">
        <v>0</v>
      </c>
      <c r="R1677">
        <v>2488.5929999999998</v>
      </c>
      <c r="S1677">
        <v>0</v>
      </c>
      <c r="T1677">
        <v>245.61699999999999</v>
      </c>
      <c r="U1677">
        <v>0</v>
      </c>
      <c r="V1677">
        <v>0</v>
      </c>
      <c r="W1677">
        <v>0</v>
      </c>
      <c r="X1677">
        <v>0</v>
      </c>
      <c r="Y1677">
        <v>0</v>
      </c>
      <c r="Z1677">
        <v>0</v>
      </c>
      <c r="AA1677">
        <v>0</v>
      </c>
      <c r="AB1677">
        <v>0</v>
      </c>
      <c r="AC1677" t="b">
        <v>1</v>
      </c>
      <c r="AE1677">
        <v>0</v>
      </c>
      <c r="AF1677">
        <v>0</v>
      </c>
      <c r="AG1677">
        <v>0</v>
      </c>
      <c r="AH1677">
        <v>0</v>
      </c>
      <c r="AI1677">
        <v>0</v>
      </c>
      <c r="AJ1677">
        <v>0</v>
      </c>
      <c r="AK1677">
        <v>0</v>
      </c>
      <c r="AL1677">
        <v>0</v>
      </c>
      <c r="AM1677">
        <v>0</v>
      </c>
      <c r="AN1677">
        <v>0</v>
      </c>
      <c r="AO1677">
        <v>0</v>
      </c>
      <c r="AP1677">
        <v>0</v>
      </c>
      <c r="AQ1677">
        <v>0</v>
      </c>
      <c r="AR1677">
        <v>0</v>
      </c>
      <c r="AS1677">
        <v>0</v>
      </c>
      <c r="AT1677">
        <v>0</v>
      </c>
      <c r="AU1677">
        <v>0</v>
      </c>
      <c r="AV1677">
        <v>0</v>
      </c>
      <c r="AW1677">
        <v>0</v>
      </c>
      <c r="AX1677">
        <v>0</v>
      </c>
      <c r="AY1677" t="b">
        <v>0</v>
      </c>
      <c r="AZ1677">
        <v>0</v>
      </c>
      <c r="BI1677">
        <v>0</v>
      </c>
      <c r="BJ1677">
        <v>0</v>
      </c>
      <c r="BK1677">
        <v>0</v>
      </c>
      <c r="BM1677" t="s">
        <v>2905</v>
      </c>
      <c r="BN1677" t="s">
        <v>2887</v>
      </c>
      <c r="BO1677" t="s">
        <v>2888</v>
      </c>
      <c r="BT1677"/>
      <c r="BU1677"/>
      <c r="BX1677"/>
      <c r="BY1677" t="s">
        <v>2903</v>
      </c>
      <c r="BZ1677"/>
      <c r="CA1677"/>
      <c r="CB1677"/>
      <c r="CC1677"/>
      <c r="CD1677">
        <v>0</v>
      </c>
      <c r="CE1677"/>
      <c r="CF1677">
        <v>0</v>
      </c>
    </row>
    <row r="1678" spans="1:84" hidden="1" x14ac:dyDescent="0.35">
      <c r="A1678" t="s">
        <v>1830</v>
      </c>
      <c r="B1678" t="s">
        <v>4635</v>
      </c>
      <c r="C1678">
        <v>2495.3510000000001</v>
      </c>
      <c r="D1678">
        <v>30.946000000000002</v>
      </c>
      <c r="E1678">
        <v>57.098999999999997</v>
      </c>
      <c r="F1678">
        <v>266.53300000000002</v>
      </c>
      <c r="G1678" t="s">
        <v>2884</v>
      </c>
      <c r="I1678">
        <v>166.19</v>
      </c>
      <c r="J1678">
        <v>2495.3739999999998</v>
      </c>
      <c r="K1678" s="68">
        <v>247.08</v>
      </c>
      <c r="L1678">
        <v>10</v>
      </c>
      <c r="M1678">
        <v>3</v>
      </c>
      <c r="N1678" t="s">
        <v>4635</v>
      </c>
      <c r="O1678">
        <v>1.5369999999999999</v>
      </c>
      <c r="P1678">
        <v>10</v>
      </c>
      <c r="Q1678">
        <v>30.946000000000002</v>
      </c>
      <c r="R1678">
        <v>2495.3560000000002</v>
      </c>
      <c r="S1678">
        <v>24.757000000000001</v>
      </c>
      <c r="T1678">
        <v>95.094999999999999</v>
      </c>
      <c r="U1678">
        <v>213.227</v>
      </c>
      <c r="V1678">
        <v>100</v>
      </c>
      <c r="W1678">
        <v>2.1190000000000002</v>
      </c>
      <c r="X1678">
        <v>6.9850000000000003</v>
      </c>
      <c r="Y1678">
        <v>22.215</v>
      </c>
      <c r="Z1678">
        <v>22.350999999999999</v>
      </c>
      <c r="AA1678">
        <v>0.61599999999999999</v>
      </c>
      <c r="AB1678">
        <v>0</v>
      </c>
      <c r="AC1678" t="b">
        <v>1</v>
      </c>
      <c r="BM1678" t="s">
        <v>2887</v>
      </c>
      <c r="BN1678" t="s">
        <v>2887</v>
      </c>
      <c r="BO1678" t="s">
        <v>2888</v>
      </c>
      <c r="BT1678"/>
      <c r="BU1678"/>
      <c r="BX1678"/>
      <c r="BZ1678"/>
      <c r="CA1678"/>
      <c r="CB1678"/>
      <c r="CC1678"/>
      <c r="CD1678">
        <v>0</v>
      </c>
      <c r="CE1678"/>
      <c r="CF1678">
        <v>0</v>
      </c>
    </row>
    <row r="1679" spans="1:84" hidden="1" x14ac:dyDescent="0.35">
      <c r="A1679" t="s">
        <v>1831</v>
      </c>
      <c r="B1679" t="s">
        <v>4636</v>
      </c>
      <c r="C1679">
        <v>2495.36</v>
      </c>
      <c r="D1679">
        <v>39.654000000000003</v>
      </c>
      <c r="E1679">
        <v>297.55200000000002</v>
      </c>
      <c r="F1679">
        <v>148.505</v>
      </c>
      <c r="G1679" t="s">
        <v>2884</v>
      </c>
      <c r="I1679">
        <v>346.19</v>
      </c>
      <c r="J1679">
        <v>2495.3850000000002</v>
      </c>
      <c r="K1679" s="68">
        <v>67.08</v>
      </c>
      <c r="L1679">
        <v>6</v>
      </c>
      <c r="M1679">
        <v>3</v>
      </c>
      <c r="N1679" t="s">
        <v>4636</v>
      </c>
      <c r="O1679">
        <v>1.532</v>
      </c>
      <c r="P1679">
        <v>10</v>
      </c>
      <c r="Q1679">
        <v>39.654000000000003</v>
      </c>
      <c r="R1679">
        <v>2495.3649999999998</v>
      </c>
      <c r="S1679">
        <v>31.722999999999999</v>
      </c>
      <c r="T1679">
        <v>323.45800000000003</v>
      </c>
      <c r="U1679">
        <v>118.804</v>
      </c>
      <c r="V1679">
        <v>100</v>
      </c>
      <c r="W1679">
        <v>1.786</v>
      </c>
      <c r="X1679">
        <v>3.7970000000000002</v>
      </c>
      <c r="Y1679">
        <v>22.225000000000001</v>
      </c>
      <c r="Z1679">
        <v>22.350999999999999</v>
      </c>
      <c r="AA1679">
        <v>0.61599999999999999</v>
      </c>
      <c r="AB1679">
        <v>0</v>
      </c>
      <c r="AC1679" t="b">
        <v>1</v>
      </c>
      <c r="BM1679" t="s">
        <v>2887</v>
      </c>
      <c r="BN1679" t="s">
        <v>3288</v>
      </c>
      <c r="BO1679" t="s">
        <v>2888</v>
      </c>
      <c r="BT1679"/>
      <c r="BU1679"/>
      <c r="BX1679"/>
      <c r="BZ1679"/>
      <c r="CA1679"/>
      <c r="CB1679"/>
      <c r="CC1679"/>
      <c r="CD1679">
        <v>0</v>
      </c>
      <c r="CE1679"/>
      <c r="CF1679">
        <v>0</v>
      </c>
    </row>
    <row r="1680" spans="1:84" hidden="1" x14ac:dyDescent="0.35">
      <c r="A1680" t="s">
        <v>1832</v>
      </c>
      <c r="B1680" t="s">
        <v>4637</v>
      </c>
      <c r="C1680">
        <v>2495.377</v>
      </c>
      <c r="D1680">
        <v>61.305</v>
      </c>
      <c r="E1680">
        <v>326.59199999999998</v>
      </c>
      <c r="F1680">
        <v>53.784999999999997</v>
      </c>
      <c r="G1680" t="s">
        <v>2884</v>
      </c>
      <c r="I1680">
        <v>285</v>
      </c>
      <c r="J1680">
        <v>2495.4059999999999</v>
      </c>
      <c r="K1680" s="68">
        <v>6.1929999999999996</v>
      </c>
      <c r="L1680">
        <v>-2.0680000000000001</v>
      </c>
      <c r="M1680">
        <v>1</v>
      </c>
      <c r="N1680" t="s">
        <v>4637</v>
      </c>
      <c r="O1680">
        <v>1.4810000000000001</v>
      </c>
      <c r="P1680">
        <v>0</v>
      </c>
      <c r="Q1680">
        <v>0</v>
      </c>
      <c r="R1680">
        <v>2495.4059999999999</v>
      </c>
      <c r="S1680">
        <v>0</v>
      </c>
      <c r="T1680">
        <v>6.1929999999999996</v>
      </c>
      <c r="U1680">
        <v>0</v>
      </c>
      <c r="V1680">
        <v>0</v>
      </c>
      <c r="W1680">
        <v>0</v>
      </c>
      <c r="X1680">
        <v>0</v>
      </c>
      <c r="Y1680">
        <v>0</v>
      </c>
      <c r="Z1680">
        <v>0</v>
      </c>
      <c r="AA1680">
        <v>0</v>
      </c>
      <c r="AB1680">
        <v>0</v>
      </c>
      <c r="AC1680" t="b">
        <v>1</v>
      </c>
      <c r="AE1680">
        <v>0</v>
      </c>
      <c r="AF1680">
        <v>0</v>
      </c>
      <c r="AG1680">
        <v>0</v>
      </c>
      <c r="AH1680">
        <v>0</v>
      </c>
      <c r="AI1680">
        <v>0</v>
      </c>
      <c r="AJ1680">
        <v>0</v>
      </c>
      <c r="AK1680">
        <v>0</v>
      </c>
      <c r="AL1680">
        <v>0</v>
      </c>
      <c r="AM1680">
        <v>0</v>
      </c>
      <c r="AN1680">
        <v>0</v>
      </c>
      <c r="AO1680">
        <v>0</v>
      </c>
      <c r="AP1680">
        <v>0</v>
      </c>
      <c r="AQ1680">
        <v>0</v>
      </c>
      <c r="AR1680">
        <v>0</v>
      </c>
      <c r="AS1680">
        <v>0</v>
      </c>
      <c r="AT1680">
        <v>0</v>
      </c>
      <c r="AU1680">
        <v>0</v>
      </c>
      <c r="AV1680">
        <v>0</v>
      </c>
      <c r="AW1680">
        <v>0</v>
      </c>
      <c r="AX1680">
        <v>0</v>
      </c>
      <c r="AY1680" t="b">
        <v>0</v>
      </c>
      <c r="AZ1680">
        <v>0</v>
      </c>
      <c r="BI1680">
        <v>0</v>
      </c>
      <c r="BJ1680">
        <v>0</v>
      </c>
      <c r="BK1680">
        <v>0</v>
      </c>
      <c r="BM1680" t="s">
        <v>2887</v>
      </c>
      <c r="BN1680" t="s">
        <v>3288</v>
      </c>
      <c r="BO1680" t="s">
        <v>2888</v>
      </c>
      <c r="BT1680"/>
      <c r="BU1680"/>
      <c r="BX1680"/>
      <c r="BY1680" t="s">
        <v>2903</v>
      </c>
      <c r="BZ1680"/>
      <c r="CA1680"/>
      <c r="CB1680"/>
      <c r="CC1680"/>
      <c r="CD1680">
        <v>0</v>
      </c>
      <c r="CE1680"/>
      <c r="CF1680">
        <v>0</v>
      </c>
    </row>
    <row r="1681" spans="1:84" hidden="1" x14ac:dyDescent="0.35">
      <c r="A1681" t="s">
        <v>1833</v>
      </c>
      <c r="B1681" t="s">
        <v>4638</v>
      </c>
      <c r="C1681">
        <v>2495.3530000000001</v>
      </c>
      <c r="D1681">
        <v>581.81200000000001</v>
      </c>
      <c r="E1681">
        <v>171.19300000000001</v>
      </c>
      <c r="F1681">
        <v>375</v>
      </c>
      <c r="G1681" t="s">
        <v>2884</v>
      </c>
      <c r="I1681">
        <v>90</v>
      </c>
      <c r="J1681">
        <v>2495.4079999999999</v>
      </c>
      <c r="K1681" s="68">
        <v>171.19300000000001</v>
      </c>
      <c r="L1681">
        <v>0.98899999999999999</v>
      </c>
      <c r="M1681">
        <v>1</v>
      </c>
      <c r="N1681" t="s">
        <v>4638</v>
      </c>
      <c r="O1681">
        <v>1.4810000000000001</v>
      </c>
      <c r="P1681">
        <v>0</v>
      </c>
      <c r="Q1681">
        <v>0</v>
      </c>
      <c r="R1681">
        <v>2495.4079999999999</v>
      </c>
      <c r="S1681">
        <v>0</v>
      </c>
      <c r="T1681">
        <v>171.19300000000001</v>
      </c>
      <c r="U1681">
        <v>0</v>
      </c>
      <c r="V1681">
        <v>0</v>
      </c>
      <c r="W1681">
        <v>0</v>
      </c>
      <c r="X1681">
        <v>0</v>
      </c>
      <c r="Y1681">
        <v>0</v>
      </c>
      <c r="Z1681">
        <v>0</v>
      </c>
      <c r="AA1681">
        <v>0</v>
      </c>
      <c r="AB1681">
        <v>0</v>
      </c>
      <c r="AC1681" t="b">
        <v>1</v>
      </c>
      <c r="AE1681">
        <v>0</v>
      </c>
      <c r="AF1681">
        <v>0</v>
      </c>
      <c r="AG1681">
        <v>0</v>
      </c>
      <c r="AH1681">
        <v>0</v>
      </c>
      <c r="AI1681">
        <v>0</v>
      </c>
      <c r="AJ1681">
        <v>0</v>
      </c>
      <c r="AK1681">
        <v>0</v>
      </c>
      <c r="AL1681">
        <v>0</v>
      </c>
      <c r="AM1681">
        <v>0</v>
      </c>
      <c r="AN1681">
        <v>0</v>
      </c>
      <c r="AO1681">
        <v>0</v>
      </c>
      <c r="AP1681">
        <v>0</v>
      </c>
      <c r="AQ1681">
        <v>0</v>
      </c>
      <c r="AR1681">
        <v>0</v>
      </c>
      <c r="AS1681">
        <v>0</v>
      </c>
      <c r="AT1681">
        <v>0</v>
      </c>
      <c r="AU1681">
        <v>0</v>
      </c>
      <c r="AV1681">
        <v>0</v>
      </c>
      <c r="AW1681">
        <v>0</v>
      </c>
      <c r="AX1681">
        <v>0</v>
      </c>
      <c r="AY1681" t="b">
        <v>0</v>
      </c>
      <c r="AZ1681">
        <v>0</v>
      </c>
      <c r="BI1681">
        <v>0</v>
      </c>
      <c r="BJ1681">
        <v>0</v>
      </c>
      <c r="BK1681">
        <v>0</v>
      </c>
      <c r="BM1681" t="s">
        <v>2887</v>
      </c>
      <c r="BN1681" t="s">
        <v>3288</v>
      </c>
      <c r="BO1681" t="s">
        <v>2888</v>
      </c>
      <c r="BT1681"/>
      <c r="BU1681"/>
      <c r="BX1681"/>
      <c r="BY1681" t="s">
        <v>2903</v>
      </c>
      <c r="BZ1681"/>
      <c r="CA1681"/>
      <c r="CB1681"/>
      <c r="CC1681"/>
      <c r="CD1681">
        <v>0</v>
      </c>
      <c r="CE1681"/>
      <c r="CF1681">
        <v>0</v>
      </c>
    </row>
    <row r="1682" spans="1:84" hidden="1" x14ac:dyDescent="0.35">
      <c r="A1682" t="s">
        <v>1834</v>
      </c>
      <c r="B1682" t="s">
        <v>4639</v>
      </c>
      <c r="C1682">
        <v>2495.4360000000001</v>
      </c>
      <c r="D1682">
        <v>179.578</v>
      </c>
      <c r="E1682">
        <v>177.64400000000001</v>
      </c>
      <c r="F1682">
        <v>18.038</v>
      </c>
      <c r="G1682" t="s">
        <v>2884</v>
      </c>
      <c r="I1682">
        <v>105</v>
      </c>
      <c r="J1682">
        <v>2495.4839999999999</v>
      </c>
      <c r="K1682" s="68">
        <v>187.37200000000001</v>
      </c>
      <c r="L1682">
        <v>-1.056</v>
      </c>
      <c r="M1682">
        <v>1</v>
      </c>
      <c r="N1682" t="s">
        <v>4639</v>
      </c>
      <c r="O1682">
        <v>1.4359999999999999</v>
      </c>
      <c r="P1682">
        <v>0</v>
      </c>
      <c r="Q1682">
        <v>0</v>
      </c>
      <c r="R1682">
        <v>2495.4839999999999</v>
      </c>
      <c r="S1682">
        <v>0</v>
      </c>
      <c r="T1682">
        <v>187.37200000000001</v>
      </c>
      <c r="U1682">
        <v>0</v>
      </c>
      <c r="V1682">
        <v>0</v>
      </c>
      <c r="W1682">
        <v>0</v>
      </c>
      <c r="X1682">
        <v>0</v>
      </c>
      <c r="Y1682">
        <v>0</v>
      </c>
      <c r="Z1682">
        <v>0</v>
      </c>
      <c r="AA1682">
        <v>0</v>
      </c>
      <c r="AB1682">
        <v>0</v>
      </c>
      <c r="AC1682" t="b">
        <v>1</v>
      </c>
      <c r="AE1682">
        <v>0</v>
      </c>
      <c r="AF1682">
        <v>0</v>
      </c>
      <c r="AG1682">
        <v>0</v>
      </c>
      <c r="AH1682">
        <v>0</v>
      </c>
      <c r="AI1682">
        <v>0</v>
      </c>
      <c r="AJ1682">
        <v>0</v>
      </c>
      <c r="AK1682">
        <v>0</v>
      </c>
      <c r="AL1682">
        <v>0</v>
      </c>
      <c r="AM1682">
        <v>0</v>
      </c>
      <c r="AN1682">
        <v>0</v>
      </c>
      <c r="AO1682">
        <v>0</v>
      </c>
      <c r="AP1682">
        <v>0</v>
      </c>
      <c r="AQ1682">
        <v>0</v>
      </c>
      <c r="AR1682">
        <v>0</v>
      </c>
      <c r="AS1682">
        <v>0</v>
      </c>
      <c r="AT1682">
        <v>0</v>
      </c>
      <c r="AU1682">
        <v>0</v>
      </c>
      <c r="AV1682">
        <v>0</v>
      </c>
      <c r="AW1682">
        <v>0</v>
      </c>
      <c r="AX1682">
        <v>0</v>
      </c>
      <c r="AY1682" t="b">
        <v>0</v>
      </c>
      <c r="AZ1682">
        <v>0</v>
      </c>
      <c r="BI1682">
        <v>0</v>
      </c>
      <c r="BJ1682">
        <v>0</v>
      </c>
      <c r="BK1682">
        <v>0</v>
      </c>
      <c r="BM1682" t="s">
        <v>2905</v>
      </c>
      <c r="BN1682" t="s">
        <v>2905</v>
      </c>
      <c r="BO1682" t="s">
        <v>2888</v>
      </c>
      <c r="BT1682"/>
      <c r="BU1682"/>
      <c r="BX1682"/>
      <c r="BY1682" t="s">
        <v>2903</v>
      </c>
      <c r="BZ1682"/>
      <c r="CA1682"/>
      <c r="CB1682"/>
      <c r="CC1682"/>
      <c r="CD1682">
        <v>0</v>
      </c>
      <c r="CE1682"/>
      <c r="CF1682">
        <v>0</v>
      </c>
    </row>
    <row r="1683" spans="1:84" hidden="1" x14ac:dyDescent="0.35">
      <c r="A1683" t="s">
        <v>1835</v>
      </c>
      <c r="B1683" t="s">
        <v>4640</v>
      </c>
      <c r="C1683">
        <v>2495.4810000000002</v>
      </c>
      <c r="D1683">
        <v>26.417999999999999</v>
      </c>
      <c r="E1683">
        <v>217.54300000000001</v>
      </c>
      <c r="F1683">
        <v>9.1340000000000003</v>
      </c>
      <c r="G1683" t="s">
        <v>2884</v>
      </c>
      <c r="I1683">
        <v>138.76</v>
      </c>
      <c r="J1683">
        <v>2495.4969999999998</v>
      </c>
      <c r="K1683" s="68">
        <v>221.25</v>
      </c>
      <c r="L1683">
        <v>6</v>
      </c>
      <c r="M1683">
        <v>3</v>
      </c>
      <c r="N1683" t="s">
        <v>4640</v>
      </c>
      <c r="O1683">
        <v>1.486</v>
      </c>
      <c r="P1683">
        <v>10</v>
      </c>
      <c r="Q1683">
        <v>26.417999999999999</v>
      </c>
      <c r="R1683">
        <v>2495.4839999999999</v>
      </c>
      <c r="S1683">
        <v>21.135000000000002</v>
      </c>
      <c r="T1683">
        <v>218.28399999999999</v>
      </c>
      <c r="U1683">
        <v>7.3070000000000004</v>
      </c>
      <c r="V1683">
        <v>100</v>
      </c>
      <c r="W1683">
        <v>0.68400000000000005</v>
      </c>
      <c r="X1683">
        <v>0.85499999999999998</v>
      </c>
      <c r="Y1683">
        <v>13.205</v>
      </c>
      <c r="Z1683">
        <v>10.324999999999999</v>
      </c>
      <c r="AA1683">
        <v>0.39</v>
      </c>
      <c r="AB1683">
        <v>0</v>
      </c>
      <c r="AC1683" t="b">
        <v>1</v>
      </c>
      <c r="BM1683" t="s">
        <v>2905</v>
      </c>
      <c r="BN1683" t="s">
        <v>2905</v>
      </c>
      <c r="BO1683" t="s">
        <v>3359</v>
      </c>
      <c r="BT1683"/>
      <c r="BU1683"/>
      <c r="BX1683"/>
      <c r="BZ1683"/>
      <c r="CA1683"/>
      <c r="CB1683"/>
      <c r="CC1683"/>
      <c r="CD1683">
        <v>0</v>
      </c>
      <c r="CE1683"/>
      <c r="CF1683">
        <v>0</v>
      </c>
    </row>
    <row r="1684" spans="1:84" hidden="1" x14ac:dyDescent="0.35">
      <c r="A1684" t="s">
        <v>1836</v>
      </c>
      <c r="B1684" t="s">
        <v>4641</v>
      </c>
      <c r="C1684">
        <v>2495.41</v>
      </c>
      <c r="D1684">
        <v>285.15100000000001</v>
      </c>
      <c r="E1684">
        <v>229.67599999999999</v>
      </c>
      <c r="F1684">
        <v>265.108</v>
      </c>
      <c r="G1684" t="s">
        <v>2884</v>
      </c>
      <c r="I1684">
        <v>15</v>
      </c>
      <c r="J1684">
        <v>2495.5520000000001</v>
      </c>
      <c r="K1684" s="68">
        <v>97.775999999999996</v>
      </c>
      <c r="L1684">
        <v>3.238</v>
      </c>
      <c r="M1684">
        <v>1</v>
      </c>
      <c r="N1684" t="s">
        <v>4641</v>
      </c>
      <c r="O1684">
        <v>1.4259999999999999</v>
      </c>
      <c r="P1684">
        <v>0</v>
      </c>
      <c r="Q1684">
        <v>0</v>
      </c>
      <c r="R1684">
        <v>2495.5520000000001</v>
      </c>
      <c r="S1684">
        <v>0</v>
      </c>
      <c r="T1684">
        <v>97.775999999999996</v>
      </c>
      <c r="U1684">
        <v>0</v>
      </c>
      <c r="V1684">
        <v>0</v>
      </c>
      <c r="W1684">
        <v>0</v>
      </c>
      <c r="X1684">
        <v>0</v>
      </c>
      <c r="Y1684">
        <v>0</v>
      </c>
      <c r="Z1684">
        <v>0</v>
      </c>
      <c r="AA1684">
        <v>0</v>
      </c>
      <c r="AB1684">
        <v>0</v>
      </c>
      <c r="AC1684" t="b">
        <v>1</v>
      </c>
      <c r="AE1684">
        <v>0</v>
      </c>
      <c r="AF1684">
        <v>0</v>
      </c>
      <c r="AG1684">
        <v>0</v>
      </c>
      <c r="AH1684">
        <v>0</v>
      </c>
      <c r="AI1684">
        <v>0</v>
      </c>
      <c r="AJ1684">
        <v>0</v>
      </c>
      <c r="AK1684">
        <v>0</v>
      </c>
      <c r="AL1684">
        <v>0</v>
      </c>
      <c r="AM1684">
        <v>0</v>
      </c>
      <c r="AN1684">
        <v>0</v>
      </c>
      <c r="AO1684">
        <v>0</v>
      </c>
      <c r="AP1684">
        <v>0</v>
      </c>
      <c r="AQ1684">
        <v>0</v>
      </c>
      <c r="AR1684">
        <v>0</v>
      </c>
      <c r="AS1684">
        <v>0</v>
      </c>
      <c r="AT1684">
        <v>0</v>
      </c>
      <c r="AU1684">
        <v>0</v>
      </c>
      <c r="AV1684">
        <v>0</v>
      </c>
      <c r="AW1684">
        <v>0</v>
      </c>
      <c r="AX1684">
        <v>0</v>
      </c>
      <c r="AY1684" t="b">
        <v>0</v>
      </c>
      <c r="AZ1684">
        <v>0</v>
      </c>
      <c r="BI1684">
        <v>0</v>
      </c>
      <c r="BJ1684">
        <v>0</v>
      </c>
      <c r="BK1684">
        <v>0</v>
      </c>
      <c r="BM1684" t="s">
        <v>2905</v>
      </c>
      <c r="BN1684" t="s">
        <v>3288</v>
      </c>
      <c r="BO1684" t="s">
        <v>2888</v>
      </c>
      <c r="BT1684"/>
      <c r="BU1684"/>
      <c r="BX1684"/>
      <c r="BY1684" t="s">
        <v>2903</v>
      </c>
      <c r="BZ1684"/>
      <c r="CA1684"/>
      <c r="CB1684"/>
      <c r="CC1684"/>
      <c r="CD1684">
        <v>0</v>
      </c>
      <c r="CE1684"/>
      <c r="CF1684">
        <v>0</v>
      </c>
    </row>
    <row r="1685" spans="1:84" hidden="1" x14ac:dyDescent="0.35">
      <c r="A1685" t="s">
        <v>1837</v>
      </c>
      <c r="B1685" t="s">
        <v>4642</v>
      </c>
      <c r="C1685">
        <v>2495.5309999999999</v>
      </c>
      <c r="D1685">
        <v>52.143999999999998</v>
      </c>
      <c r="E1685">
        <v>334.26900000000001</v>
      </c>
      <c r="F1685">
        <v>9.8160000000000007</v>
      </c>
      <c r="G1685" t="s">
        <v>2884</v>
      </c>
      <c r="I1685">
        <v>255</v>
      </c>
      <c r="J1685">
        <v>2495.5549999999998</v>
      </c>
      <c r="K1685" s="68">
        <v>337.77600000000001</v>
      </c>
      <c r="L1685">
        <v>-0.83299999999999996</v>
      </c>
      <c r="M1685">
        <v>1</v>
      </c>
      <c r="N1685" t="s">
        <v>4642</v>
      </c>
      <c r="O1685">
        <v>1.4259999999999999</v>
      </c>
      <c r="P1685">
        <v>0</v>
      </c>
      <c r="Q1685">
        <v>0</v>
      </c>
      <c r="R1685">
        <v>2495.5549999999998</v>
      </c>
      <c r="S1685">
        <v>0</v>
      </c>
      <c r="T1685">
        <v>337.77600000000001</v>
      </c>
      <c r="U1685">
        <v>0</v>
      </c>
      <c r="V1685">
        <v>0</v>
      </c>
      <c r="W1685">
        <v>0</v>
      </c>
      <c r="X1685">
        <v>0</v>
      </c>
      <c r="Y1685">
        <v>0</v>
      </c>
      <c r="Z1685">
        <v>0</v>
      </c>
      <c r="AA1685">
        <v>0</v>
      </c>
      <c r="AB1685">
        <v>0</v>
      </c>
      <c r="AC1685" t="b">
        <v>1</v>
      </c>
      <c r="AE1685">
        <v>0</v>
      </c>
      <c r="AF1685">
        <v>0</v>
      </c>
      <c r="AG1685">
        <v>0</v>
      </c>
      <c r="AH1685">
        <v>0</v>
      </c>
      <c r="AI1685">
        <v>0</v>
      </c>
      <c r="AJ1685">
        <v>0</v>
      </c>
      <c r="AK1685">
        <v>0</v>
      </c>
      <c r="AL1685">
        <v>0</v>
      </c>
      <c r="AM1685">
        <v>0</v>
      </c>
      <c r="AN1685">
        <v>0</v>
      </c>
      <c r="AO1685">
        <v>0</v>
      </c>
      <c r="AP1685">
        <v>0</v>
      </c>
      <c r="AQ1685">
        <v>0</v>
      </c>
      <c r="AR1685">
        <v>0</v>
      </c>
      <c r="AS1685">
        <v>0</v>
      </c>
      <c r="AT1685">
        <v>0</v>
      </c>
      <c r="AU1685">
        <v>0</v>
      </c>
      <c r="AV1685">
        <v>0</v>
      </c>
      <c r="AW1685">
        <v>0</v>
      </c>
      <c r="AX1685">
        <v>0</v>
      </c>
      <c r="AY1685" t="b">
        <v>0</v>
      </c>
      <c r="AZ1685">
        <v>0</v>
      </c>
      <c r="BI1685">
        <v>0</v>
      </c>
      <c r="BJ1685">
        <v>0</v>
      </c>
      <c r="BK1685">
        <v>0</v>
      </c>
      <c r="BM1685" t="s">
        <v>2905</v>
      </c>
      <c r="BN1685" t="s">
        <v>2905</v>
      </c>
      <c r="BO1685" t="s">
        <v>2888</v>
      </c>
      <c r="BT1685"/>
      <c r="BU1685"/>
      <c r="BX1685"/>
      <c r="BY1685" t="s">
        <v>2903</v>
      </c>
      <c r="BZ1685"/>
      <c r="CA1685"/>
      <c r="CB1685"/>
      <c r="CC1685"/>
      <c r="CD1685">
        <v>0</v>
      </c>
      <c r="CE1685"/>
      <c r="CF1685">
        <v>0</v>
      </c>
    </row>
    <row r="1686" spans="1:84" hidden="1" x14ac:dyDescent="0.35">
      <c r="A1686" t="s">
        <v>1838</v>
      </c>
      <c r="B1686" t="s">
        <v>4643</v>
      </c>
      <c r="C1686">
        <v>2495.538</v>
      </c>
      <c r="D1686">
        <v>45.174999999999997</v>
      </c>
      <c r="E1686">
        <v>1.5669999999999999</v>
      </c>
      <c r="F1686">
        <v>10.025</v>
      </c>
      <c r="G1686" t="s">
        <v>2884</v>
      </c>
      <c r="I1686">
        <v>285</v>
      </c>
      <c r="J1686">
        <v>2495.5569999999998</v>
      </c>
      <c r="K1686" s="68">
        <v>7.7759999999999998</v>
      </c>
      <c r="L1686">
        <v>-0.77600000000000002</v>
      </c>
      <c r="M1686">
        <v>1</v>
      </c>
      <c r="N1686" t="s">
        <v>4643</v>
      </c>
      <c r="O1686">
        <v>1.4259999999999999</v>
      </c>
      <c r="P1686">
        <v>0</v>
      </c>
      <c r="Q1686">
        <v>0</v>
      </c>
      <c r="R1686">
        <v>2495.5569999999998</v>
      </c>
      <c r="S1686">
        <v>0</v>
      </c>
      <c r="T1686">
        <v>7.7759999999999998</v>
      </c>
      <c r="U1686">
        <v>0</v>
      </c>
      <c r="V1686">
        <v>0</v>
      </c>
      <c r="W1686">
        <v>0</v>
      </c>
      <c r="X1686">
        <v>0</v>
      </c>
      <c r="Y1686">
        <v>0</v>
      </c>
      <c r="Z1686">
        <v>0</v>
      </c>
      <c r="AA1686">
        <v>0</v>
      </c>
      <c r="AB1686">
        <v>0</v>
      </c>
      <c r="AC1686" t="b">
        <v>1</v>
      </c>
      <c r="AE1686">
        <v>0</v>
      </c>
      <c r="AF1686">
        <v>0</v>
      </c>
      <c r="AG1686">
        <v>0</v>
      </c>
      <c r="AH1686">
        <v>0</v>
      </c>
      <c r="AI1686">
        <v>0</v>
      </c>
      <c r="AJ1686">
        <v>0</v>
      </c>
      <c r="AK1686">
        <v>0</v>
      </c>
      <c r="AL1686">
        <v>0</v>
      </c>
      <c r="AM1686">
        <v>0</v>
      </c>
      <c r="AN1686">
        <v>0</v>
      </c>
      <c r="AO1686">
        <v>0</v>
      </c>
      <c r="AP1686">
        <v>0</v>
      </c>
      <c r="AQ1686">
        <v>0</v>
      </c>
      <c r="AR1686">
        <v>0</v>
      </c>
      <c r="AS1686">
        <v>0</v>
      </c>
      <c r="AT1686">
        <v>0</v>
      </c>
      <c r="AU1686">
        <v>0</v>
      </c>
      <c r="AV1686">
        <v>0</v>
      </c>
      <c r="AW1686">
        <v>0</v>
      </c>
      <c r="AX1686">
        <v>0</v>
      </c>
      <c r="AY1686" t="b">
        <v>0</v>
      </c>
      <c r="AZ1686">
        <v>0</v>
      </c>
      <c r="BI1686">
        <v>0</v>
      </c>
      <c r="BJ1686">
        <v>0</v>
      </c>
      <c r="BK1686">
        <v>0</v>
      </c>
      <c r="BM1686" t="s">
        <v>2905</v>
      </c>
      <c r="BN1686" t="s">
        <v>2905</v>
      </c>
      <c r="BO1686" t="s">
        <v>2888</v>
      </c>
      <c r="BT1686"/>
      <c r="BU1686"/>
      <c r="BX1686"/>
      <c r="BY1686" t="s">
        <v>2903</v>
      </c>
      <c r="BZ1686"/>
      <c r="CA1686"/>
      <c r="CB1686"/>
      <c r="CC1686"/>
      <c r="CD1686">
        <v>0</v>
      </c>
      <c r="CE1686"/>
      <c r="CF1686">
        <v>0</v>
      </c>
    </row>
    <row r="1687" spans="1:84" hidden="1" x14ac:dyDescent="0.35">
      <c r="A1687" t="s">
        <v>1839</v>
      </c>
      <c r="B1687" t="s">
        <v>4644</v>
      </c>
      <c r="C1687">
        <v>2495.4450000000002</v>
      </c>
      <c r="D1687">
        <v>151.749</v>
      </c>
      <c r="E1687">
        <v>154.267</v>
      </c>
      <c r="F1687">
        <v>14.2</v>
      </c>
      <c r="G1687" t="s">
        <v>2884</v>
      </c>
      <c r="I1687">
        <v>75</v>
      </c>
      <c r="J1687">
        <v>2495.5680000000002</v>
      </c>
      <c r="K1687" s="68">
        <v>157.81299999999999</v>
      </c>
      <c r="L1687">
        <v>-0.72199999999999998</v>
      </c>
      <c r="M1687">
        <v>1</v>
      </c>
      <c r="N1687" t="s">
        <v>4644</v>
      </c>
      <c r="O1687">
        <v>1.425</v>
      </c>
      <c r="P1687">
        <v>0</v>
      </c>
      <c r="Q1687">
        <v>0</v>
      </c>
      <c r="R1687">
        <v>2495.5680000000002</v>
      </c>
      <c r="S1687">
        <v>0</v>
      </c>
      <c r="T1687">
        <v>157.81299999999999</v>
      </c>
      <c r="U1687">
        <v>0</v>
      </c>
      <c r="V1687">
        <v>0</v>
      </c>
      <c r="W1687">
        <v>0</v>
      </c>
      <c r="X1687">
        <v>0</v>
      </c>
      <c r="Y1687">
        <v>0</v>
      </c>
      <c r="Z1687">
        <v>0</v>
      </c>
      <c r="AA1687">
        <v>0</v>
      </c>
      <c r="AB1687">
        <v>0</v>
      </c>
      <c r="AC1687" t="b">
        <v>1</v>
      </c>
      <c r="AE1687">
        <v>0</v>
      </c>
      <c r="AF1687">
        <v>0</v>
      </c>
      <c r="AG1687">
        <v>0</v>
      </c>
      <c r="AH1687">
        <v>0</v>
      </c>
      <c r="AI1687">
        <v>0</v>
      </c>
      <c r="AJ1687">
        <v>0</v>
      </c>
      <c r="AK1687">
        <v>0</v>
      </c>
      <c r="AL1687">
        <v>0</v>
      </c>
      <c r="AM1687">
        <v>0</v>
      </c>
      <c r="AN1687">
        <v>0</v>
      </c>
      <c r="AO1687">
        <v>0</v>
      </c>
      <c r="AP1687">
        <v>0</v>
      </c>
      <c r="AQ1687">
        <v>0</v>
      </c>
      <c r="AR1687">
        <v>0</v>
      </c>
      <c r="AS1687">
        <v>0</v>
      </c>
      <c r="AT1687">
        <v>0</v>
      </c>
      <c r="AU1687">
        <v>0</v>
      </c>
      <c r="AV1687">
        <v>0</v>
      </c>
      <c r="AW1687">
        <v>0</v>
      </c>
      <c r="AX1687">
        <v>0</v>
      </c>
      <c r="AY1687" t="b">
        <v>0</v>
      </c>
      <c r="AZ1687">
        <v>0</v>
      </c>
      <c r="BI1687">
        <v>0</v>
      </c>
      <c r="BJ1687">
        <v>0</v>
      </c>
      <c r="BK1687">
        <v>0</v>
      </c>
      <c r="BM1687" t="s">
        <v>2905</v>
      </c>
      <c r="BN1687" t="s">
        <v>2905</v>
      </c>
      <c r="BO1687" t="s">
        <v>2888</v>
      </c>
      <c r="BT1687"/>
      <c r="BU1687"/>
      <c r="BX1687"/>
      <c r="BY1687" t="s">
        <v>2903</v>
      </c>
      <c r="BZ1687"/>
      <c r="CA1687"/>
      <c r="CB1687"/>
      <c r="CC1687"/>
      <c r="CD1687">
        <v>0</v>
      </c>
      <c r="CE1687"/>
      <c r="CF1687">
        <v>0</v>
      </c>
    </row>
    <row r="1688" spans="1:84" hidden="1" x14ac:dyDescent="0.35">
      <c r="A1688" t="s">
        <v>1840</v>
      </c>
      <c r="B1688" t="s">
        <v>4645</v>
      </c>
      <c r="C1688">
        <v>2495.6750000000002</v>
      </c>
      <c r="D1688">
        <v>8</v>
      </c>
      <c r="E1688">
        <v>46.026000000000003</v>
      </c>
      <c r="F1688">
        <v>6.2949999999999999</v>
      </c>
      <c r="G1688" t="s">
        <v>2884</v>
      </c>
      <c r="I1688">
        <v>323.70999999999998</v>
      </c>
      <c r="J1688">
        <v>2495.6779999999999</v>
      </c>
      <c r="K1688" s="68">
        <v>46.66</v>
      </c>
      <c r="L1688">
        <v>9</v>
      </c>
      <c r="M1688">
        <v>3</v>
      </c>
      <c r="N1688" t="s">
        <v>4645</v>
      </c>
      <c r="O1688">
        <v>1.44</v>
      </c>
      <c r="P1688">
        <v>10</v>
      </c>
      <c r="Q1688">
        <v>8</v>
      </c>
      <c r="R1688">
        <v>2495.6759999999999</v>
      </c>
      <c r="S1688">
        <v>6</v>
      </c>
      <c r="T1688">
        <v>46.152999999999999</v>
      </c>
      <c r="U1688">
        <v>5.0359999999999996</v>
      </c>
      <c r="V1688">
        <v>100</v>
      </c>
      <c r="W1688">
        <v>0.95799999999999996</v>
      </c>
      <c r="X1688">
        <v>1.1000000000000001</v>
      </c>
      <c r="Y1688">
        <v>10.69</v>
      </c>
      <c r="Z1688">
        <v>10.98</v>
      </c>
      <c r="AA1688">
        <v>0.40400000000000003</v>
      </c>
      <c r="AB1688">
        <v>0</v>
      </c>
      <c r="AC1688" t="b">
        <v>1</v>
      </c>
      <c r="BM1688" t="s">
        <v>2887</v>
      </c>
      <c r="BN1688" t="s">
        <v>2887</v>
      </c>
      <c r="BO1688" t="s">
        <v>2888</v>
      </c>
      <c r="BT1688"/>
      <c r="BU1688"/>
      <c r="BX1688"/>
      <c r="BZ1688"/>
      <c r="CA1688"/>
      <c r="CB1688"/>
      <c r="CC1688"/>
      <c r="CD1688">
        <v>0</v>
      </c>
      <c r="CE1688"/>
      <c r="CF1688">
        <v>0</v>
      </c>
    </row>
    <row r="1689" spans="1:84" hidden="1" x14ac:dyDescent="0.35">
      <c r="A1689" t="s">
        <v>1841</v>
      </c>
      <c r="B1689" t="s">
        <v>4646</v>
      </c>
      <c r="C1689">
        <v>2495.6750000000002</v>
      </c>
      <c r="D1689">
        <v>8</v>
      </c>
      <c r="E1689">
        <v>58.561999999999998</v>
      </c>
      <c r="F1689">
        <v>6.2949999999999999</v>
      </c>
      <c r="G1689" t="s">
        <v>2884</v>
      </c>
      <c r="I1689">
        <v>338.76</v>
      </c>
      <c r="J1689">
        <v>2495.6779999999999</v>
      </c>
      <c r="K1689" s="68">
        <v>61.71</v>
      </c>
      <c r="L1689">
        <v>12</v>
      </c>
      <c r="M1689">
        <v>3</v>
      </c>
      <c r="N1689" t="s">
        <v>4646</v>
      </c>
      <c r="O1689">
        <v>1.44</v>
      </c>
      <c r="P1689">
        <v>11.083</v>
      </c>
      <c r="Q1689">
        <v>8</v>
      </c>
      <c r="R1689">
        <v>2495.6759999999999</v>
      </c>
      <c r="S1689">
        <v>6</v>
      </c>
      <c r="T1689">
        <v>59.192</v>
      </c>
      <c r="U1689">
        <v>5.0359999999999996</v>
      </c>
      <c r="V1689">
        <v>100</v>
      </c>
      <c r="W1689">
        <v>0.95799999999999996</v>
      </c>
      <c r="X1689">
        <v>1.56</v>
      </c>
      <c r="Y1689">
        <v>9.61</v>
      </c>
      <c r="Z1689">
        <v>10.98</v>
      </c>
      <c r="AA1689">
        <v>0.40400000000000003</v>
      </c>
      <c r="AB1689">
        <v>0</v>
      </c>
      <c r="AC1689" t="b">
        <v>1</v>
      </c>
      <c r="BM1689" t="s">
        <v>2887</v>
      </c>
      <c r="BN1689" t="s">
        <v>2887</v>
      </c>
      <c r="BO1689" t="s">
        <v>2888</v>
      </c>
      <c r="BT1689"/>
      <c r="BU1689"/>
      <c r="BX1689"/>
      <c r="BZ1689"/>
      <c r="CA1689"/>
      <c r="CB1689"/>
      <c r="CC1689"/>
      <c r="CD1689">
        <v>0</v>
      </c>
      <c r="CE1689"/>
      <c r="CF1689">
        <v>0</v>
      </c>
    </row>
    <row r="1690" spans="1:84" hidden="1" x14ac:dyDescent="0.35">
      <c r="A1690" t="s">
        <v>1842</v>
      </c>
      <c r="B1690" t="s">
        <v>4647</v>
      </c>
      <c r="C1690">
        <v>2495.6759999999999</v>
      </c>
      <c r="D1690">
        <v>8</v>
      </c>
      <c r="E1690">
        <v>322.572</v>
      </c>
      <c r="F1690">
        <v>7.7080000000000002</v>
      </c>
      <c r="G1690" t="s">
        <v>2884</v>
      </c>
      <c r="I1690">
        <v>243.71</v>
      </c>
      <c r="J1690">
        <v>2495.6779999999999</v>
      </c>
      <c r="K1690" s="68">
        <v>326.66000000000003</v>
      </c>
      <c r="L1690">
        <v>8</v>
      </c>
      <c r="M1690">
        <v>3</v>
      </c>
      <c r="N1690" t="s">
        <v>4647</v>
      </c>
      <c r="O1690">
        <v>1.44</v>
      </c>
      <c r="P1690">
        <v>10</v>
      </c>
      <c r="Q1690">
        <v>8</v>
      </c>
      <c r="R1690">
        <v>2495.6759999999999</v>
      </c>
      <c r="S1690">
        <v>6</v>
      </c>
      <c r="T1690">
        <v>323.39</v>
      </c>
      <c r="U1690">
        <v>6.1660000000000004</v>
      </c>
      <c r="V1690">
        <v>100</v>
      </c>
      <c r="W1690">
        <v>1.141</v>
      </c>
      <c r="X1690">
        <v>1.19</v>
      </c>
      <c r="Y1690">
        <v>9.92</v>
      </c>
      <c r="Z1690">
        <v>10.98</v>
      </c>
      <c r="AA1690">
        <v>0.40400000000000003</v>
      </c>
      <c r="AB1690">
        <v>0</v>
      </c>
      <c r="AC1690" t="b">
        <v>1</v>
      </c>
      <c r="BM1690" t="s">
        <v>2887</v>
      </c>
      <c r="BN1690" t="s">
        <v>2887</v>
      </c>
      <c r="BO1690" t="s">
        <v>2888</v>
      </c>
      <c r="BT1690"/>
      <c r="BU1690"/>
      <c r="BX1690"/>
      <c r="BZ1690"/>
      <c r="CA1690"/>
      <c r="CB1690"/>
      <c r="CC1690"/>
      <c r="CD1690">
        <v>0</v>
      </c>
      <c r="CE1690"/>
      <c r="CF1690">
        <v>0</v>
      </c>
    </row>
    <row r="1691" spans="1:84" hidden="1" x14ac:dyDescent="0.35">
      <c r="A1691" t="s">
        <v>1843</v>
      </c>
      <c r="B1691" t="s">
        <v>4648</v>
      </c>
      <c r="C1691">
        <v>2495.6750000000002</v>
      </c>
      <c r="D1691">
        <v>8</v>
      </c>
      <c r="E1691">
        <v>36.052</v>
      </c>
      <c r="F1691">
        <v>6.2949999999999999</v>
      </c>
      <c r="G1691" t="s">
        <v>2884</v>
      </c>
      <c r="I1691">
        <v>318.76</v>
      </c>
      <c r="J1691">
        <v>2495.6779999999999</v>
      </c>
      <c r="K1691" s="68">
        <v>41.71</v>
      </c>
      <c r="L1691">
        <v>7</v>
      </c>
      <c r="M1691">
        <v>3</v>
      </c>
      <c r="N1691" t="s">
        <v>4648</v>
      </c>
      <c r="O1691">
        <v>1.44</v>
      </c>
      <c r="P1691">
        <v>10</v>
      </c>
      <c r="Q1691">
        <v>8</v>
      </c>
      <c r="R1691">
        <v>2495.6750000000002</v>
      </c>
      <c r="S1691">
        <v>6</v>
      </c>
      <c r="T1691">
        <v>37.183</v>
      </c>
      <c r="U1691">
        <v>5.0359999999999996</v>
      </c>
      <c r="V1691">
        <v>100</v>
      </c>
      <c r="W1691">
        <v>0.95799999999999996</v>
      </c>
      <c r="X1691">
        <v>0.91</v>
      </c>
      <c r="Y1691">
        <v>11.55</v>
      </c>
      <c r="Z1691">
        <v>10.98</v>
      </c>
      <c r="AA1691">
        <v>0.40400000000000003</v>
      </c>
      <c r="AB1691">
        <v>0</v>
      </c>
      <c r="AC1691" t="b">
        <v>1</v>
      </c>
      <c r="BM1691" t="s">
        <v>2887</v>
      </c>
      <c r="BN1691" t="s">
        <v>2887</v>
      </c>
      <c r="BO1691" t="s">
        <v>2888</v>
      </c>
      <c r="BT1691"/>
      <c r="BU1691"/>
      <c r="BX1691"/>
      <c r="BZ1691"/>
      <c r="CA1691"/>
      <c r="CB1691"/>
      <c r="CC1691"/>
      <c r="CD1691">
        <v>0</v>
      </c>
      <c r="CE1691"/>
      <c r="CF1691">
        <v>0</v>
      </c>
    </row>
    <row r="1692" spans="1:84" hidden="1" x14ac:dyDescent="0.35">
      <c r="A1692" t="s">
        <v>1844</v>
      </c>
      <c r="B1692" t="s">
        <v>4649</v>
      </c>
      <c r="C1692">
        <v>2495.681</v>
      </c>
      <c r="D1692">
        <v>8</v>
      </c>
      <c r="E1692">
        <v>99.450999999999993</v>
      </c>
      <c r="F1692">
        <v>13.965999999999999</v>
      </c>
      <c r="G1692" t="s">
        <v>2884</v>
      </c>
      <c r="I1692">
        <v>26.19</v>
      </c>
      <c r="J1692">
        <v>2495.683</v>
      </c>
      <c r="K1692" s="68">
        <v>109.14</v>
      </c>
      <c r="L1692">
        <v>5</v>
      </c>
      <c r="M1692">
        <v>3</v>
      </c>
      <c r="N1692" t="s">
        <v>4649</v>
      </c>
      <c r="O1692">
        <v>1.4339999999999999</v>
      </c>
      <c r="P1692">
        <v>10</v>
      </c>
      <c r="Q1692">
        <v>8</v>
      </c>
      <c r="R1692">
        <v>2495.681</v>
      </c>
      <c r="S1692">
        <v>6</v>
      </c>
      <c r="T1692">
        <v>101.389</v>
      </c>
      <c r="U1692">
        <v>11.173</v>
      </c>
      <c r="V1692">
        <v>100</v>
      </c>
      <c r="W1692">
        <v>2.1219999999999999</v>
      </c>
      <c r="X1692">
        <v>1.3</v>
      </c>
      <c r="Y1692">
        <v>9.66</v>
      </c>
      <c r="Z1692">
        <v>10.98</v>
      </c>
      <c r="AA1692">
        <v>0.40400000000000003</v>
      </c>
      <c r="AB1692">
        <v>0</v>
      </c>
      <c r="AC1692" t="b">
        <v>1</v>
      </c>
      <c r="BM1692" t="s">
        <v>2887</v>
      </c>
      <c r="BN1692" t="s">
        <v>2887</v>
      </c>
      <c r="BO1692" t="s">
        <v>2888</v>
      </c>
      <c r="BT1692"/>
      <c r="BU1692"/>
      <c r="BX1692"/>
      <c r="BZ1692"/>
      <c r="CA1692"/>
      <c r="CB1692"/>
      <c r="CC1692"/>
      <c r="CD1692">
        <v>0</v>
      </c>
      <c r="CE1692"/>
      <c r="CF1692">
        <v>0</v>
      </c>
    </row>
    <row r="1693" spans="1:84" hidden="1" x14ac:dyDescent="0.35">
      <c r="A1693" t="s">
        <v>1845</v>
      </c>
      <c r="B1693" t="s">
        <v>4650</v>
      </c>
      <c r="C1693">
        <v>2495.6799999999998</v>
      </c>
      <c r="D1693">
        <v>8</v>
      </c>
      <c r="E1693">
        <v>285.53899999999999</v>
      </c>
      <c r="F1693">
        <v>6.9619999999999997</v>
      </c>
      <c r="G1693" t="s">
        <v>2884</v>
      </c>
      <c r="I1693">
        <v>203.71</v>
      </c>
      <c r="J1693">
        <v>2495.683</v>
      </c>
      <c r="K1693" s="68">
        <v>286.66000000000003</v>
      </c>
      <c r="L1693">
        <v>9</v>
      </c>
      <c r="M1693">
        <v>3</v>
      </c>
      <c r="N1693" t="s">
        <v>4650</v>
      </c>
      <c r="O1693">
        <v>1.4339999999999999</v>
      </c>
      <c r="P1693">
        <v>10</v>
      </c>
      <c r="Q1693">
        <v>8</v>
      </c>
      <c r="R1693">
        <v>2495.6799999999998</v>
      </c>
      <c r="S1693">
        <v>6</v>
      </c>
      <c r="T1693">
        <v>285.76400000000001</v>
      </c>
      <c r="U1693">
        <v>5.57</v>
      </c>
      <c r="V1693">
        <v>100</v>
      </c>
      <c r="W1693">
        <v>1.0089999999999999</v>
      </c>
      <c r="X1693">
        <v>1.17</v>
      </c>
      <c r="Y1693">
        <v>10.84</v>
      </c>
      <c r="Z1693">
        <v>10.98</v>
      </c>
      <c r="AA1693">
        <v>0.40400000000000003</v>
      </c>
      <c r="AB1693">
        <v>0</v>
      </c>
      <c r="AC1693" t="b">
        <v>1</v>
      </c>
      <c r="BM1693" t="s">
        <v>2887</v>
      </c>
      <c r="BN1693" t="s">
        <v>2887</v>
      </c>
      <c r="BO1693" t="s">
        <v>2888</v>
      </c>
      <c r="BT1693"/>
      <c r="BU1693"/>
      <c r="BX1693"/>
      <c r="BZ1693"/>
      <c r="CA1693"/>
      <c r="CB1693"/>
      <c r="CC1693"/>
      <c r="CD1693">
        <v>0</v>
      </c>
      <c r="CE1693"/>
      <c r="CF1693">
        <v>0</v>
      </c>
    </row>
    <row r="1694" spans="1:84" hidden="1" x14ac:dyDescent="0.35">
      <c r="A1694" t="s">
        <v>1846</v>
      </c>
      <c r="B1694" t="s">
        <v>4651</v>
      </c>
      <c r="C1694">
        <v>2495.681</v>
      </c>
      <c r="D1694">
        <v>8</v>
      </c>
      <c r="E1694">
        <v>259.19200000000001</v>
      </c>
      <c r="F1694">
        <v>6.2949999999999999</v>
      </c>
      <c r="G1694" t="s">
        <v>2884</v>
      </c>
      <c r="I1694">
        <v>178.76</v>
      </c>
      <c r="J1694">
        <v>2495.683</v>
      </c>
      <c r="K1694" s="68">
        <v>261.70999999999998</v>
      </c>
      <c r="L1694">
        <v>8</v>
      </c>
      <c r="M1694">
        <v>3</v>
      </c>
      <c r="N1694" t="s">
        <v>4651</v>
      </c>
      <c r="O1694">
        <v>1.4339999999999999</v>
      </c>
      <c r="P1694">
        <v>10</v>
      </c>
      <c r="Q1694">
        <v>8</v>
      </c>
      <c r="R1694">
        <v>2495.681</v>
      </c>
      <c r="S1694">
        <v>6</v>
      </c>
      <c r="T1694">
        <v>259.69600000000003</v>
      </c>
      <c r="U1694">
        <v>5.0359999999999996</v>
      </c>
      <c r="V1694">
        <v>100</v>
      </c>
      <c r="W1694">
        <v>0.95799999999999996</v>
      </c>
      <c r="X1694">
        <v>1.0900000000000001</v>
      </c>
      <c r="Y1694">
        <v>9.7899999999999991</v>
      </c>
      <c r="Z1694">
        <v>10.98</v>
      </c>
      <c r="AA1694">
        <v>0.40400000000000003</v>
      </c>
      <c r="AB1694">
        <v>0</v>
      </c>
      <c r="AC1694" t="b">
        <v>1</v>
      </c>
      <c r="BM1694" t="s">
        <v>2887</v>
      </c>
      <c r="BN1694" t="s">
        <v>2887</v>
      </c>
      <c r="BO1694" t="s">
        <v>2888</v>
      </c>
      <c r="BT1694"/>
      <c r="BU1694"/>
      <c r="BX1694"/>
      <c r="BZ1694"/>
      <c r="CA1694"/>
      <c r="CB1694"/>
      <c r="CC1694"/>
      <c r="CD1694">
        <v>0</v>
      </c>
      <c r="CE1694"/>
      <c r="CF1694">
        <v>0</v>
      </c>
    </row>
    <row r="1695" spans="1:84" hidden="1" x14ac:dyDescent="0.35">
      <c r="A1695" t="s">
        <v>1847</v>
      </c>
      <c r="B1695" t="s">
        <v>4652</v>
      </c>
      <c r="C1695">
        <v>2495.6999999999998</v>
      </c>
      <c r="D1695">
        <v>32.758000000000003</v>
      </c>
      <c r="E1695">
        <v>193.89599999999999</v>
      </c>
      <c r="F1695">
        <v>346.77600000000001</v>
      </c>
      <c r="G1695" t="s">
        <v>2884</v>
      </c>
      <c r="I1695">
        <v>18.760000000000002</v>
      </c>
      <c r="J1695">
        <v>2495.7089999999998</v>
      </c>
      <c r="K1695" s="68">
        <v>101.75</v>
      </c>
      <c r="L1695">
        <v>23</v>
      </c>
      <c r="M1695">
        <v>3</v>
      </c>
      <c r="N1695" t="s">
        <v>4652</v>
      </c>
      <c r="O1695">
        <v>1.4330000000000001</v>
      </c>
      <c r="P1695">
        <v>18.337</v>
      </c>
      <c r="Q1695">
        <v>32.758000000000003</v>
      </c>
      <c r="R1695">
        <v>2495.7020000000002</v>
      </c>
      <c r="S1695">
        <v>26.206</v>
      </c>
      <c r="T1695">
        <v>247.46700000000001</v>
      </c>
      <c r="U1695">
        <v>277.42099999999999</v>
      </c>
      <c r="V1695">
        <v>100</v>
      </c>
      <c r="W1695">
        <v>2.0750000000000002</v>
      </c>
      <c r="X1695">
        <v>15.39</v>
      </c>
      <c r="Y1695">
        <v>23.305</v>
      </c>
      <c r="Z1695">
        <v>22.01</v>
      </c>
      <c r="AA1695">
        <v>0.60899999999999999</v>
      </c>
      <c r="AB1695">
        <v>0</v>
      </c>
      <c r="AC1695" t="b">
        <v>1</v>
      </c>
      <c r="BM1695" t="s">
        <v>3288</v>
      </c>
      <c r="BN1695" t="s">
        <v>3288</v>
      </c>
      <c r="BO1695" t="s">
        <v>2888</v>
      </c>
      <c r="BT1695"/>
      <c r="BU1695"/>
      <c r="BX1695"/>
      <c r="BZ1695"/>
      <c r="CA1695"/>
      <c r="CB1695"/>
      <c r="CC1695"/>
      <c r="CD1695">
        <v>0</v>
      </c>
      <c r="CE1695"/>
      <c r="CF1695">
        <v>0</v>
      </c>
    </row>
    <row r="1696" spans="1:84" hidden="1" x14ac:dyDescent="0.35">
      <c r="A1696" t="s">
        <v>1848</v>
      </c>
      <c r="B1696" t="s">
        <v>4653</v>
      </c>
      <c r="C1696">
        <v>2495.701</v>
      </c>
      <c r="D1696">
        <v>34.616999999999997</v>
      </c>
      <c r="E1696">
        <v>175.065</v>
      </c>
      <c r="F1696">
        <v>60.661000000000001</v>
      </c>
      <c r="G1696" t="s">
        <v>2884</v>
      </c>
      <c r="I1696">
        <v>96.29</v>
      </c>
      <c r="J1696">
        <v>2495.7109999999998</v>
      </c>
      <c r="K1696" s="68">
        <v>179.28</v>
      </c>
      <c r="L1696">
        <v>13</v>
      </c>
      <c r="M1696">
        <v>3</v>
      </c>
      <c r="N1696" t="s">
        <v>4653</v>
      </c>
      <c r="O1696">
        <v>1.4330000000000001</v>
      </c>
      <c r="P1696">
        <v>11.673</v>
      </c>
      <c r="Q1696">
        <v>34.616999999999997</v>
      </c>
      <c r="R1696">
        <v>2495.703</v>
      </c>
      <c r="S1696">
        <v>27.693999999999999</v>
      </c>
      <c r="T1696">
        <v>175.90799999999999</v>
      </c>
      <c r="U1696">
        <v>48.529000000000003</v>
      </c>
      <c r="V1696">
        <v>100</v>
      </c>
      <c r="W1696">
        <v>1.986</v>
      </c>
      <c r="X1696">
        <v>8.3759999999999994</v>
      </c>
      <c r="Y1696">
        <v>22.94</v>
      </c>
      <c r="Z1696">
        <v>22.01</v>
      </c>
      <c r="AA1696">
        <v>0.60899999999999999</v>
      </c>
      <c r="AB1696">
        <v>0</v>
      </c>
      <c r="AC1696" t="b">
        <v>1</v>
      </c>
      <c r="BM1696" t="s">
        <v>2887</v>
      </c>
      <c r="BN1696" t="s">
        <v>2887</v>
      </c>
      <c r="BO1696" t="s">
        <v>2888</v>
      </c>
      <c r="BT1696"/>
      <c r="BU1696"/>
      <c r="BX1696"/>
      <c r="BZ1696"/>
      <c r="CA1696"/>
      <c r="CB1696"/>
      <c r="CC1696"/>
      <c r="CD1696">
        <v>0</v>
      </c>
      <c r="CE1696"/>
      <c r="CF1696">
        <v>0</v>
      </c>
    </row>
    <row r="1697" spans="1:85" hidden="1" x14ac:dyDescent="0.35">
      <c r="A1697" t="s">
        <v>1849</v>
      </c>
      <c r="B1697" t="s">
        <v>4654</v>
      </c>
      <c r="C1697">
        <v>2495.7049999999999</v>
      </c>
      <c r="D1697">
        <v>246.13900000000001</v>
      </c>
      <c r="E1697">
        <v>134.83000000000001</v>
      </c>
      <c r="F1697">
        <v>92.048000000000002</v>
      </c>
      <c r="G1697" t="s">
        <v>2884</v>
      </c>
      <c r="I1697">
        <v>90</v>
      </c>
      <c r="J1697">
        <v>2495.835</v>
      </c>
      <c r="K1697" s="68">
        <v>172.94499999999999</v>
      </c>
      <c r="L1697">
        <v>-1.7150000000000001</v>
      </c>
      <c r="M1697">
        <v>1</v>
      </c>
      <c r="N1697" t="s">
        <v>4654</v>
      </c>
      <c r="O1697">
        <v>1.377</v>
      </c>
      <c r="P1697">
        <v>0</v>
      </c>
      <c r="Q1697">
        <v>0</v>
      </c>
      <c r="R1697">
        <v>2495.835</v>
      </c>
      <c r="S1697">
        <v>0</v>
      </c>
      <c r="T1697">
        <v>172.94499999999999</v>
      </c>
      <c r="U1697">
        <v>0</v>
      </c>
      <c r="V1697">
        <v>0</v>
      </c>
      <c r="W1697">
        <v>0</v>
      </c>
      <c r="X1697">
        <v>0</v>
      </c>
      <c r="Y1697">
        <v>0</v>
      </c>
      <c r="Z1697">
        <v>0</v>
      </c>
      <c r="AA1697">
        <v>0</v>
      </c>
      <c r="AB1697">
        <v>0</v>
      </c>
      <c r="AC1697" t="b">
        <v>1</v>
      </c>
      <c r="AE1697">
        <v>0</v>
      </c>
      <c r="AF1697">
        <v>0</v>
      </c>
      <c r="AG1697">
        <v>0</v>
      </c>
      <c r="AH1697">
        <v>0</v>
      </c>
      <c r="AI1697">
        <v>0</v>
      </c>
      <c r="AJ1697">
        <v>0</v>
      </c>
      <c r="AK1697">
        <v>0</v>
      </c>
      <c r="AL1697">
        <v>0</v>
      </c>
      <c r="AM1697">
        <v>0</v>
      </c>
      <c r="AN1697">
        <v>0</v>
      </c>
      <c r="AO1697">
        <v>0</v>
      </c>
      <c r="AP1697">
        <v>0</v>
      </c>
      <c r="AQ1697">
        <v>0</v>
      </c>
      <c r="AR1697">
        <v>0</v>
      </c>
      <c r="AS1697">
        <v>0</v>
      </c>
      <c r="AT1697">
        <v>0</v>
      </c>
      <c r="AU1697">
        <v>0</v>
      </c>
      <c r="AV1697">
        <v>0</v>
      </c>
      <c r="AW1697">
        <v>0</v>
      </c>
      <c r="AX1697">
        <v>0</v>
      </c>
      <c r="AY1697" t="b">
        <v>0</v>
      </c>
      <c r="AZ1697">
        <v>0</v>
      </c>
      <c r="BI1697">
        <v>0</v>
      </c>
      <c r="BJ1697">
        <v>0</v>
      </c>
      <c r="BK1697">
        <v>0</v>
      </c>
      <c r="BM1697" t="s">
        <v>2905</v>
      </c>
      <c r="BN1697" t="s">
        <v>2887</v>
      </c>
      <c r="BO1697" t="s">
        <v>2888</v>
      </c>
      <c r="BT1697"/>
      <c r="BU1697"/>
      <c r="BX1697"/>
      <c r="BY1697" t="s">
        <v>2903</v>
      </c>
      <c r="BZ1697"/>
      <c r="CA1697"/>
      <c r="CB1697"/>
      <c r="CC1697"/>
      <c r="CD1697">
        <v>0</v>
      </c>
      <c r="CE1697"/>
      <c r="CF1697">
        <v>0</v>
      </c>
    </row>
    <row r="1698" spans="1:85" hidden="1" x14ac:dyDescent="0.35">
      <c r="A1698" t="s">
        <v>1850</v>
      </c>
      <c r="B1698" t="s">
        <v>4655</v>
      </c>
      <c r="C1698">
        <v>2498.0250000000001</v>
      </c>
      <c r="D1698">
        <v>51.834000000000003</v>
      </c>
      <c r="E1698">
        <v>140.446</v>
      </c>
      <c r="F1698">
        <v>107.639</v>
      </c>
      <c r="G1698" t="s">
        <v>2884</v>
      </c>
      <c r="I1698">
        <v>120</v>
      </c>
      <c r="J1698">
        <v>2498.0610000000001</v>
      </c>
      <c r="K1698" s="68">
        <v>201.79300000000001</v>
      </c>
      <c r="L1698">
        <v>-0.91300000000000003</v>
      </c>
      <c r="M1698">
        <v>1</v>
      </c>
      <c r="N1698" t="s">
        <v>4655</v>
      </c>
      <c r="O1698">
        <v>1.0369999999999999</v>
      </c>
      <c r="P1698">
        <v>0</v>
      </c>
      <c r="Q1698">
        <v>0</v>
      </c>
      <c r="R1698">
        <v>2498.0610000000001</v>
      </c>
      <c r="S1698">
        <v>0</v>
      </c>
      <c r="T1698">
        <v>201.79300000000001</v>
      </c>
      <c r="U1698">
        <v>0</v>
      </c>
      <c r="V1698">
        <v>0</v>
      </c>
      <c r="W1698">
        <v>0</v>
      </c>
      <c r="X1698">
        <v>0</v>
      </c>
      <c r="Y1698">
        <v>0</v>
      </c>
      <c r="Z1698">
        <v>0</v>
      </c>
      <c r="AA1698">
        <v>0</v>
      </c>
      <c r="AB1698">
        <v>0</v>
      </c>
      <c r="AC1698" t="b">
        <v>1</v>
      </c>
      <c r="AE1698">
        <v>0</v>
      </c>
      <c r="AF1698">
        <v>0</v>
      </c>
      <c r="AG1698">
        <v>0</v>
      </c>
      <c r="AH1698">
        <v>0</v>
      </c>
      <c r="AI1698">
        <v>0</v>
      </c>
      <c r="AJ1698">
        <v>0</v>
      </c>
      <c r="AK1698">
        <v>0</v>
      </c>
      <c r="AL1698">
        <v>0</v>
      </c>
      <c r="AM1698">
        <v>0</v>
      </c>
      <c r="AN1698">
        <v>0</v>
      </c>
      <c r="AO1698">
        <v>0</v>
      </c>
      <c r="AP1698">
        <v>0</v>
      </c>
      <c r="AQ1698">
        <v>0</v>
      </c>
      <c r="AR1698">
        <v>0</v>
      </c>
      <c r="AS1698">
        <v>0</v>
      </c>
      <c r="AT1698">
        <v>0</v>
      </c>
      <c r="AU1698">
        <v>0</v>
      </c>
      <c r="AV1698">
        <v>0</v>
      </c>
      <c r="AW1698">
        <v>0</v>
      </c>
      <c r="AX1698">
        <v>0</v>
      </c>
      <c r="AY1698" t="b">
        <v>0</v>
      </c>
      <c r="AZ1698">
        <v>0</v>
      </c>
      <c r="BI1698">
        <v>0</v>
      </c>
      <c r="BJ1698">
        <v>0</v>
      </c>
      <c r="BK1698">
        <v>0</v>
      </c>
      <c r="BM1698" t="s">
        <v>2905</v>
      </c>
      <c r="BN1698" t="s">
        <v>2905</v>
      </c>
      <c r="BO1698" t="s">
        <v>2888</v>
      </c>
      <c r="BT1698"/>
      <c r="BU1698"/>
      <c r="BX1698"/>
      <c r="BY1698" t="s">
        <v>2903</v>
      </c>
      <c r="BZ1698"/>
      <c r="CA1698"/>
      <c r="CB1698"/>
      <c r="CC1698"/>
      <c r="CD1698">
        <v>0</v>
      </c>
      <c r="CE1698"/>
      <c r="CF1698">
        <v>0</v>
      </c>
    </row>
    <row r="1699" spans="1:85" hidden="1" x14ac:dyDescent="0.35">
      <c r="A1699" t="s">
        <v>1851</v>
      </c>
      <c r="B1699" t="s">
        <v>4656</v>
      </c>
      <c r="C1699">
        <v>2498.0569999999998</v>
      </c>
      <c r="D1699">
        <v>41.136000000000003</v>
      </c>
      <c r="E1699">
        <v>1.4710000000000001</v>
      </c>
      <c r="F1699">
        <v>17.25</v>
      </c>
      <c r="G1699" t="s">
        <v>2884</v>
      </c>
      <c r="I1699">
        <v>283.70999999999998</v>
      </c>
      <c r="J1699">
        <v>2498.0839999999998</v>
      </c>
      <c r="K1699" s="68">
        <v>5.57</v>
      </c>
      <c r="L1699">
        <v>15</v>
      </c>
      <c r="M1699">
        <v>3</v>
      </c>
      <c r="N1699" t="s">
        <v>4656</v>
      </c>
      <c r="O1699">
        <v>1.0249999999999999</v>
      </c>
      <c r="P1699">
        <v>12.917</v>
      </c>
      <c r="Q1699">
        <v>41.136000000000003</v>
      </c>
      <c r="R1699">
        <v>2498.0619999999999</v>
      </c>
      <c r="S1699">
        <v>32.908999999999999</v>
      </c>
      <c r="T1699">
        <v>2.2909999999999999</v>
      </c>
      <c r="U1699">
        <v>13.8</v>
      </c>
      <c r="V1699">
        <v>100</v>
      </c>
      <c r="W1699">
        <v>0.94299999999999995</v>
      </c>
      <c r="X1699">
        <v>4.585</v>
      </c>
      <c r="Y1699">
        <v>20.285</v>
      </c>
      <c r="Z1699">
        <v>21.207999999999998</v>
      </c>
      <c r="AA1699">
        <v>0.59499999999999997</v>
      </c>
      <c r="AB1699">
        <v>0</v>
      </c>
      <c r="AC1699" t="b">
        <v>1</v>
      </c>
      <c r="BM1699" t="s">
        <v>2905</v>
      </c>
      <c r="BN1699" t="s">
        <v>2887</v>
      </c>
      <c r="BO1699" t="s">
        <v>2888</v>
      </c>
      <c r="BT1699"/>
      <c r="BU1699"/>
      <c r="BX1699"/>
      <c r="BZ1699"/>
      <c r="CA1699"/>
      <c r="CB1699"/>
      <c r="CC1699"/>
      <c r="CD1699">
        <v>0</v>
      </c>
      <c r="CE1699"/>
      <c r="CF1699">
        <v>0</v>
      </c>
    </row>
    <row r="1700" spans="1:85" hidden="1" x14ac:dyDescent="0.35">
      <c r="A1700" t="s">
        <v>1852</v>
      </c>
      <c r="B1700" t="s">
        <v>4657</v>
      </c>
      <c r="C1700">
        <v>2498.08</v>
      </c>
      <c r="D1700">
        <v>23.805</v>
      </c>
      <c r="E1700">
        <v>341.07</v>
      </c>
      <c r="F1700">
        <v>71.697000000000003</v>
      </c>
      <c r="G1700" t="s">
        <v>2884</v>
      </c>
      <c r="I1700">
        <v>300</v>
      </c>
      <c r="J1700">
        <v>2498.0940000000001</v>
      </c>
      <c r="K1700" s="68">
        <v>21.934000000000001</v>
      </c>
      <c r="L1700">
        <v>-1.2030000000000001</v>
      </c>
      <c r="M1700">
        <v>1</v>
      </c>
      <c r="N1700" t="s">
        <v>4657</v>
      </c>
      <c r="O1700">
        <v>1.0269999999999999</v>
      </c>
      <c r="P1700">
        <v>0</v>
      </c>
      <c r="Q1700">
        <v>0</v>
      </c>
      <c r="R1700">
        <v>2498.0940000000001</v>
      </c>
      <c r="S1700">
        <v>0</v>
      </c>
      <c r="T1700">
        <v>21.934000000000001</v>
      </c>
      <c r="U1700">
        <v>0</v>
      </c>
      <c r="V1700">
        <v>0</v>
      </c>
      <c r="W1700">
        <v>0</v>
      </c>
      <c r="X1700">
        <v>0</v>
      </c>
      <c r="Y1700">
        <v>0</v>
      </c>
      <c r="Z1700">
        <v>0</v>
      </c>
      <c r="AA1700">
        <v>0</v>
      </c>
      <c r="AB1700">
        <v>0</v>
      </c>
      <c r="AC1700" t="b">
        <v>1</v>
      </c>
      <c r="AE1700">
        <v>0</v>
      </c>
      <c r="AF1700">
        <v>0</v>
      </c>
      <c r="AG1700">
        <v>0</v>
      </c>
      <c r="AH1700">
        <v>0</v>
      </c>
      <c r="AI1700">
        <v>0</v>
      </c>
      <c r="AJ1700">
        <v>0</v>
      </c>
      <c r="AK1700">
        <v>0</v>
      </c>
      <c r="AL1700">
        <v>0</v>
      </c>
      <c r="AM1700">
        <v>0</v>
      </c>
      <c r="AN1700">
        <v>0</v>
      </c>
      <c r="AO1700">
        <v>0</v>
      </c>
      <c r="AP1700">
        <v>0</v>
      </c>
      <c r="AQ1700">
        <v>0</v>
      </c>
      <c r="AR1700">
        <v>0</v>
      </c>
      <c r="AS1700">
        <v>0</v>
      </c>
      <c r="AT1700">
        <v>0</v>
      </c>
      <c r="AU1700">
        <v>0</v>
      </c>
      <c r="AV1700">
        <v>0</v>
      </c>
      <c r="AW1700">
        <v>0</v>
      </c>
      <c r="AX1700">
        <v>0</v>
      </c>
      <c r="AY1700" t="b">
        <v>0</v>
      </c>
      <c r="AZ1700">
        <v>0</v>
      </c>
      <c r="BI1700">
        <v>0</v>
      </c>
      <c r="BJ1700">
        <v>0</v>
      </c>
      <c r="BK1700">
        <v>0</v>
      </c>
      <c r="BM1700" t="s">
        <v>2887</v>
      </c>
      <c r="BN1700" t="s">
        <v>2887</v>
      </c>
      <c r="BO1700" t="s">
        <v>2888</v>
      </c>
      <c r="BT1700"/>
      <c r="BU1700"/>
      <c r="BX1700"/>
      <c r="BY1700" t="s">
        <v>2903</v>
      </c>
      <c r="BZ1700"/>
      <c r="CA1700"/>
      <c r="CB1700"/>
      <c r="CC1700"/>
      <c r="CD1700">
        <v>0</v>
      </c>
      <c r="CE1700"/>
      <c r="CF1700">
        <v>0</v>
      </c>
    </row>
    <row r="1701" spans="1:85" hidden="1" x14ac:dyDescent="0.35">
      <c r="A1701" t="s">
        <v>1853</v>
      </c>
      <c r="B1701" t="s">
        <v>4658</v>
      </c>
      <c r="C1701">
        <v>2498.0790000000002</v>
      </c>
      <c r="D1701">
        <v>35.447000000000003</v>
      </c>
      <c r="E1701">
        <v>4.83</v>
      </c>
      <c r="F1701">
        <v>360</v>
      </c>
      <c r="G1701" t="s">
        <v>2884</v>
      </c>
      <c r="I1701">
        <v>198.76</v>
      </c>
      <c r="J1701">
        <v>2498.105</v>
      </c>
      <c r="K1701" s="68">
        <v>280.77</v>
      </c>
      <c r="L1701">
        <v>12</v>
      </c>
      <c r="M1701">
        <v>3</v>
      </c>
      <c r="N1701" t="s">
        <v>4658</v>
      </c>
      <c r="O1701">
        <v>1.01</v>
      </c>
      <c r="P1701">
        <v>11.083</v>
      </c>
      <c r="Q1701">
        <v>35.447000000000003</v>
      </c>
      <c r="R1701">
        <v>2498.0839999999998</v>
      </c>
      <c r="S1701">
        <v>28.358000000000001</v>
      </c>
      <c r="T1701">
        <v>42.893000000000001</v>
      </c>
      <c r="U1701">
        <v>310.34199999999998</v>
      </c>
      <c r="V1701">
        <v>100</v>
      </c>
      <c r="W1701">
        <v>2.016</v>
      </c>
      <c r="X1701">
        <v>7.6630000000000003</v>
      </c>
      <c r="Y1701">
        <v>20.94</v>
      </c>
      <c r="Z1701">
        <v>21.207999999999998</v>
      </c>
      <c r="AA1701">
        <v>0.59499999999999997</v>
      </c>
      <c r="AB1701">
        <v>0</v>
      </c>
      <c r="AC1701" t="b">
        <v>1</v>
      </c>
      <c r="BM1701" t="s">
        <v>2887</v>
      </c>
      <c r="BN1701" t="s">
        <v>3288</v>
      </c>
      <c r="BO1701" t="s">
        <v>2888</v>
      </c>
      <c r="BT1701"/>
      <c r="BU1701"/>
      <c r="BX1701"/>
      <c r="BZ1701"/>
      <c r="CA1701"/>
      <c r="CB1701"/>
      <c r="CC1701"/>
      <c r="CD1701">
        <v>0</v>
      </c>
      <c r="CE1701"/>
      <c r="CF1701">
        <v>0</v>
      </c>
    </row>
    <row r="1702" spans="1:85" hidden="1" x14ac:dyDescent="0.35">
      <c r="A1702" t="s">
        <v>1854</v>
      </c>
      <c r="B1702" t="s">
        <v>4659</v>
      </c>
      <c r="C1702">
        <v>2498.1060000000002</v>
      </c>
      <c r="D1702">
        <v>69.42</v>
      </c>
      <c r="E1702">
        <v>117.059</v>
      </c>
      <c r="F1702">
        <v>102.482</v>
      </c>
      <c r="G1702" t="s">
        <v>2884</v>
      </c>
      <c r="I1702">
        <v>90</v>
      </c>
      <c r="J1702">
        <v>2498.1239999999998</v>
      </c>
      <c r="K1702" s="68">
        <v>172.20599999999999</v>
      </c>
      <c r="L1702">
        <v>-1.8759999999999999</v>
      </c>
      <c r="M1702">
        <v>1</v>
      </c>
      <c r="N1702" t="s">
        <v>4659</v>
      </c>
      <c r="O1702">
        <v>1.03</v>
      </c>
      <c r="P1702">
        <v>0</v>
      </c>
      <c r="Q1702">
        <v>0</v>
      </c>
      <c r="R1702">
        <v>2498.1239999999998</v>
      </c>
      <c r="S1702">
        <v>0</v>
      </c>
      <c r="T1702">
        <v>172.20599999999999</v>
      </c>
      <c r="U1702">
        <v>0</v>
      </c>
      <c r="V1702">
        <v>0</v>
      </c>
      <c r="W1702">
        <v>0</v>
      </c>
      <c r="X1702">
        <v>0</v>
      </c>
      <c r="Y1702">
        <v>0</v>
      </c>
      <c r="Z1702">
        <v>0</v>
      </c>
      <c r="AA1702">
        <v>0</v>
      </c>
      <c r="AB1702">
        <v>0</v>
      </c>
      <c r="AC1702" t="b">
        <v>1</v>
      </c>
      <c r="AE1702">
        <v>0</v>
      </c>
      <c r="AF1702">
        <v>0</v>
      </c>
      <c r="AG1702">
        <v>0</v>
      </c>
      <c r="AH1702">
        <v>0</v>
      </c>
      <c r="AI1702">
        <v>0</v>
      </c>
      <c r="AJ1702">
        <v>0</v>
      </c>
      <c r="AK1702">
        <v>0</v>
      </c>
      <c r="AL1702">
        <v>0</v>
      </c>
      <c r="AM1702">
        <v>0</v>
      </c>
      <c r="AN1702">
        <v>0</v>
      </c>
      <c r="AO1702">
        <v>0</v>
      </c>
      <c r="AP1702">
        <v>0</v>
      </c>
      <c r="AQ1702">
        <v>0</v>
      </c>
      <c r="AR1702">
        <v>0</v>
      </c>
      <c r="AS1702">
        <v>0</v>
      </c>
      <c r="AT1702">
        <v>0</v>
      </c>
      <c r="AU1702">
        <v>0</v>
      </c>
      <c r="AV1702">
        <v>0</v>
      </c>
      <c r="AW1702">
        <v>0</v>
      </c>
      <c r="AX1702">
        <v>0</v>
      </c>
      <c r="AY1702" t="b">
        <v>0</v>
      </c>
      <c r="AZ1702">
        <v>0</v>
      </c>
      <c r="BI1702">
        <v>0</v>
      </c>
      <c r="BJ1702">
        <v>0</v>
      </c>
      <c r="BK1702">
        <v>0</v>
      </c>
      <c r="BM1702" t="s">
        <v>2887</v>
      </c>
      <c r="BN1702" t="s">
        <v>2887</v>
      </c>
      <c r="BO1702" t="s">
        <v>2888</v>
      </c>
      <c r="BT1702"/>
      <c r="BU1702"/>
      <c r="BX1702"/>
      <c r="BY1702" t="s">
        <v>2903</v>
      </c>
      <c r="BZ1702"/>
      <c r="CA1702"/>
      <c r="CB1702"/>
      <c r="CC1702"/>
      <c r="CD1702">
        <v>0</v>
      </c>
      <c r="CE1702"/>
      <c r="CF1702">
        <v>0</v>
      </c>
    </row>
    <row r="1703" spans="1:85" hidden="1" x14ac:dyDescent="0.35">
      <c r="A1703" t="s">
        <v>1855</v>
      </c>
      <c r="B1703" t="s">
        <v>4660</v>
      </c>
      <c r="C1703">
        <v>2498.1179999999999</v>
      </c>
      <c r="D1703">
        <v>331.947</v>
      </c>
      <c r="E1703">
        <v>323.69799999999998</v>
      </c>
      <c r="F1703">
        <v>375</v>
      </c>
      <c r="G1703" t="s">
        <v>2884</v>
      </c>
      <c r="I1703">
        <v>195</v>
      </c>
      <c r="J1703">
        <v>2498.308</v>
      </c>
      <c r="K1703" s="68">
        <v>278.69799999999998</v>
      </c>
      <c r="L1703">
        <v>3.0670000000000002</v>
      </c>
      <c r="M1703">
        <v>1</v>
      </c>
      <c r="N1703" t="s">
        <v>4660</v>
      </c>
      <c r="O1703">
        <v>1.264</v>
      </c>
      <c r="P1703">
        <v>0</v>
      </c>
      <c r="Q1703">
        <v>0</v>
      </c>
      <c r="R1703">
        <v>2498.308</v>
      </c>
      <c r="S1703">
        <v>0</v>
      </c>
      <c r="T1703">
        <v>278.69799999999998</v>
      </c>
      <c r="U1703">
        <v>0</v>
      </c>
      <c r="V1703">
        <v>0</v>
      </c>
      <c r="W1703">
        <v>0</v>
      </c>
      <c r="X1703">
        <v>0</v>
      </c>
      <c r="Y1703">
        <v>0</v>
      </c>
      <c r="Z1703">
        <v>0</v>
      </c>
      <c r="AA1703">
        <v>0</v>
      </c>
      <c r="AB1703">
        <v>0</v>
      </c>
      <c r="AC1703" t="b">
        <v>1</v>
      </c>
      <c r="AE1703">
        <v>0</v>
      </c>
      <c r="AF1703">
        <v>0</v>
      </c>
      <c r="AG1703">
        <v>0</v>
      </c>
      <c r="AH1703">
        <v>0</v>
      </c>
      <c r="AI1703">
        <v>0</v>
      </c>
      <c r="AJ1703">
        <v>0</v>
      </c>
      <c r="AK1703">
        <v>0</v>
      </c>
      <c r="AL1703">
        <v>0</v>
      </c>
      <c r="AM1703">
        <v>0</v>
      </c>
      <c r="AN1703">
        <v>0</v>
      </c>
      <c r="AO1703">
        <v>0</v>
      </c>
      <c r="AP1703">
        <v>0</v>
      </c>
      <c r="AQ1703">
        <v>0</v>
      </c>
      <c r="AR1703">
        <v>0</v>
      </c>
      <c r="AS1703">
        <v>0</v>
      </c>
      <c r="AT1703">
        <v>0</v>
      </c>
      <c r="AU1703">
        <v>0</v>
      </c>
      <c r="AV1703">
        <v>0</v>
      </c>
      <c r="AW1703">
        <v>0</v>
      </c>
      <c r="AX1703">
        <v>0</v>
      </c>
      <c r="AY1703" t="b">
        <v>0</v>
      </c>
      <c r="AZ1703">
        <v>0</v>
      </c>
      <c r="BI1703">
        <v>0</v>
      </c>
      <c r="BJ1703">
        <v>0</v>
      </c>
      <c r="BK1703">
        <v>0</v>
      </c>
      <c r="BM1703" t="s">
        <v>2905</v>
      </c>
      <c r="BN1703" t="s">
        <v>3288</v>
      </c>
      <c r="BO1703" t="s">
        <v>2888</v>
      </c>
      <c r="BT1703"/>
      <c r="BU1703"/>
      <c r="BX1703"/>
      <c r="BY1703" t="s">
        <v>2903</v>
      </c>
      <c r="BZ1703"/>
      <c r="CA1703"/>
      <c r="CB1703"/>
      <c r="CC1703"/>
      <c r="CD1703">
        <v>0</v>
      </c>
      <c r="CE1703"/>
      <c r="CF1703">
        <v>0</v>
      </c>
    </row>
    <row r="1704" spans="1:85" hidden="1" x14ac:dyDescent="0.35">
      <c r="A1704" t="s">
        <v>1856</v>
      </c>
      <c r="B1704" t="s">
        <v>4661</v>
      </c>
      <c r="C1704">
        <v>2498.2950000000001</v>
      </c>
      <c r="D1704">
        <v>23.436</v>
      </c>
      <c r="E1704">
        <v>181.78399999999999</v>
      </c>
      <c r="F1704">
        <v>11.942</v>
      </c>
      <c r="G1704" t="s">
        <v>2884</v>
      </c>
      <c r="I1704">
        <v>105</v>
      </c>
      <c r="J1704">
        <v>2498.308</v>
      </c>
      <c r="K1704" s="68">
        <v>188.69800000000001</v>
      </c>
      <c r="L1704">
        <v>-1.18</v>
      </c>
      <c r="M1704">
        <v>1</v>
      </c>
      <c r="N1704" t="s">
        <v>4661</v>
      </c>
      <c r="O1704">
        <v>1.264</v>
      </c>
      <c r="P1704">
        <v>0</v>
      </c>
      <c r="Q1704">
        <v>0</v>
      </c>
      <c r="R1704">
        <v>2498.308</v>
      </c>
      <c r="S1704">
        <v>0</v>
      </c>
      <c r="T1704">
        <v>188.69800000000001</v>
      </c>
      <c r="U1704">
        <v>0</v>
      </c>
      <c r="V1704">
        <v>0</v>
      </c>
      <c r="W1704">
        <v>0</v>
      </c>
      <c r="X1704">
        <v>0</v>
      </c>
      <c r="Y1704">
        <v>0</v>
      </c>
      <c r="Z1704">
        <v>0</v>
      </c>
      <c r="AA1704">
        <v>0</v>
      </c>
      <c r="AB1704">
        <v>0</v>
      </c>
      <c r="AC1704" t="b">
        <v>1</v>
      </c>
      <c r="AE1704">
        <v>0</v>
      </c>
      <c r="AF1704">
        <v>0</v>
      </c>
      <c r="AG1704">
        <v>0</v>
      </c>
      <c r="AH1704">
        <v>0</v>
      </c>
      <c r="AI1704">
        <v>0</v>
      </c>
      <c r="AJ1704">
        <v>0</v>
      </c>
      <c r="AK1704">
        <v>0</v>
      </c>
      <c r="AL1704">
        <v>0</v>
      </c>
      <c r="AM1704">
        <v>0</v>
      </c>
      <c r="AN1704">
        <v>0</v>
      </c>
      <c r="AO1704">
        <v>0</v>
      </c>
      <c r="AP1704">
        <v>0</v>
      </c>
      <c r="AQ1704">
        <v>0</v>
      </c>
      <c r="AR1704">
        <v>0</v>
      </c>
      <c r="AS1704">
        <v>0</v>
      </c>
      <c r="AT1704">
        <v>0</v>
      </c>
      <c r="AU1704">
        <v>0</v>
      </c>
      <c r="AV1704">
        <v>0</v>
      </c>
      <c r="AW1704">
        <v>0</v>
      </c>
      <c r="AX1704">
        <v>0</v>
      </c>
      <c r="AY1704" t="b">
        <v>0</v>
      </c>
      <c r="AZ1704">
        <v>0</v>
      </c>
      <c r="BI1704">
        <v>0</v>
      </c>
      <c r="BJ1704">
        <v>0</v>
      </c>
      <c r="BK1704">
        <v>0</v>
      </c>
      <c r="BM1704" t="s">
        <v>2905</v>
      </c>
      <c r="BN1704" t="s">
        <v>2905</v>
      </c>
      <c r="BO1704" t="s">
        <v>3359</v>
      </c>
      <c r="BT1704"/>
      <c r="BU1704"/>
      <c r="BX1704"/>
      <c r="BY1704" t="s">
        <v>2903</v>
      </c>
      <c r="BZ1704"/>
      <c r="CA1704"/>
      <c r="CB1704"/>
      <c r="CC1704"/>
      <c r="CD1704">
        <v>0</v>
      </c>
      <c r="CE1704"/>
      <c r="CF1704">
        <v>0</v>
      </c>
    </row>
    <row r="1705" spans="1:85" hidden="1" x14ac:dyDescent="0.35">
      <c r="A1705" t="s">
        <v>1857</v>
      </c>
      <c r="B1705" t="s">
        <v>4662</v>
      </c>
      <c r="C1705">
        <v>2498.431</v>
      </c>
      <c r="D1705">
        <v>36.042000000000002</v>
      </c>
      <c r="E1705">
        <v>26.678000000000001</v>
      </c>
      <c r="F1705">
        <v>357.46899999999999</v>
      </c>
      <c r="G1705" t="s">
        <v>2884</v>
      </c>
      <c r="I1705">
        <v>1.24</v>
      </c>
      <c r="J1705">
        <v>2498.442</v>
      </c>
      <c r="K1705" s="68">
        <v>84.94</v>
      </c>
      <c r="L1705">
        <v>24</v>
      </c>
      <c r="M1705">
        <v>3</v>
      </c>
      <c r="N1705" t="s">
        <v>4662</v>
      </c>
      <c r="O1705">
        <v>1.2669999999999999</v>
      </c>
      <c r="P1705">
        <v>19.042000000000002</v>
      </c>
      <c r="Q1705">
        <v>36.042000000000002</v>
      </c>
      <c r="R1705">
        <v>2498.433</v>
      </c>
      <c r="S1705">
        <v>28.834</v>
      </c>
      <c r="T1705">
        <v>38.33</v>
      </c>
      <c r="U1705">
        <v>285.97500000000002</v>
      </c>
      <c r="V1705">
        <v>100</v>
      </c>
      <c r="W1705">
        <v>1.9430000000000001</v>
      </c>
      <c r="X1705">
        <v>15.295999999999999</v>
      </c>
      <c r="Y1705">
        <v>22.614999999999998</v>
      </c>
      <c r="Z1705">
        <v>21.56</v>
      </c>
      <c r="AA1705">
        <v>0.60099999999999998</v>
      </c>
      <c r="AB1705">
        <v>0</v>
      </c>
      <c r="AC1705" t="b">
        <v>1</v>
      </c>
      <c r="BM1705" t="s">
        <v>3345</v>
      </c>
      <c r="BN1705" t="s">
        <v>3288</v>
      </c>
      <c r="BO1705" t="s">
        <v>2888</v>
      </c>
      <c r="BT1705"/>
      <c r="BU1705"/>
      <c r="BX1705"/>
      <c r="BZ1705"/>
      <c r="CA1705"/>
      <c r="CB1705"/>
      <c r="CC1705"/>
      <c r="CD1705">
        <v>0</v>
      </c>
      <c r="CE1705"/>
      <c r="CF1705">
        <v>0</v>
      </c>
    </row>
    <row r="1706" spans="1:85" hidden="1" x14ac:dyDescent="0.35">
      <c r="A1706" t="s">
        <v>1858</v>
      </c>
      <c r="B1706" t="s">
        <v>4663</v>
      </c>
      <c r="C1706">
        <v>2498.433</v>
      </c>
      <c r="D1706">
        <v>35.954000000000001</v>
      </c>
      <c r="E1706">
        <v>6.2E-2</v>
      </c>
      <c r="F1706">
        <v>21.341000000000001</v>
      </c>
      <c r="G1706" t="s">
        <v>2884</v>
      </c>
      <c r="I1706">
        <v>278.76</v>
      </c>
      <c r="J1706">
        <v>2498.4450000000002</v>
      </c>
      <c r="K1706" s="68">
        <v>2.46</v>
      </c>
      <c r="L1706">
        <v>17</v>
      </c>
      <c r="M1706">
        <v>3</v>
      </c>
      <c r="N1706" t="s">
        <v>4663</v>
      </c>
      <c r="O1706">
        <v>1.266</v>
      </c>
      <c r="P1706">
        <v>14.221</v>
      </c>
      <c r="Q1706">
        <v>35.954000000000001</v>
      </c>
      <c r="R1706">
        <v>2498.4349999999999</v>
      </c>
      <c r="S1706">
        <v>28.763000000000002</v>
      </c>
      <c r="T1706">
        <v>0.54200000000000004</v>
      </c>
      <c r="U1706">
        <v>17.073</v>
      </c>
      <c r="V1706">
        <v>100</v>
      </c>
      <c r="W1706">
        <v>1.208</v>
      </c>
      <c r="X1706">
        <v>6.74</v>
      </c>
      <c r="Y1706">
        <v>22.16</v>
      </c>
      <c r="Z1706">
        <v>21.56</v>
      </c>
      <c r="AA1706">
        <v>0.60099999999999998</v>
      </c>
      <c r="AB1706">
        <v>0</v>
      </c>
      <c r="AC1706" t="b">
        <v>1</v>
      </c>
      <c r="BM1706" t="s">
        <v>2887</v>
      </c>
      <c r="BN1706" t="s">
        <v>2887</v>
      </c>
      <c r="BO1706" t="s">
        <v>2888</v>
      </c>
      <c r="BT1706"/>
      <c r="BU1706"/>
      <c r="BX1706"/>
      <c r="BZ1706"/>
      <c r="CA1706"/>
      <c r="CB1706"/>
      <c r="CC1706"/>
      <c r="CD1706">
        <v>0</v>
      </c>
      <c r="CE1706"/>
      <c r="CF1706">
        <v>0</v>
      </c>
    </row>
    <row r="1707" spans="1:85" hidden="1" x14ac:dyDescent="0.35">
      <c r="A1707" t="s">
        <v>1859</v>
      </c>
      <c r="B1707" t="s">
        <v>4664</v>
      </c>
      <c r="C1707">
        <v>2498.4589999999998</v>
      </c>
      <c r="D1707">
        <v>205.06700000000001</v>
      </c>
      <c r="E1707">
        <v>304.86900000000003</v>
      </c>
      <c r="F1707">
        <v>112.68300000000001</v>
      </c>
      <c r="G1707" t="s">
        <v>2884</v>
      </c>
      <c r="I1707">
        <v>270</v>
      </c>
      <c r="J1707">
        <v>2498.6039999999998</v>
      </c>
      <c r="K1707" s="68">
        <v>353.66899999999998</v>
      </c>
      <c r="L1707">
        <v>-1.1839999999999999</v>
      </c>
      <c r="M1707">
        <v>1</v>
      </c>
      <c r="N1707" t="s">
        <v>4664</v>
      </c>
      <c r="O1707">
        <v>1.377</v>
      </c>
      <c r="P1707">
        <v>0</v>
      </c>
      <c r="Q1707">
        <v>0</v>
      </c>
      <c r="R1707">
        <v>2498.6039999999998</v>
      </c>
      <c r="S1707">
        <v>0</v>
      </c>
      <c r="T1707">
        <v>353.66899999999998</v>
      </c>
      <c r="U1707">
        <v>0</v>
      </c>
      <c r="V1707">
        <v>0</v>
      </c>
      <c r="W1707">
        <v>0</v>
      </c>
      <c r="X1707">
        <v>0</v>
      </c>
      <c r="Y1707">
        <v>0</v>
      </c>
      <c r="Z1707">
        <v>0</v>
      </c>
      <c r="AA1707">
        <v>0</v>
      </c>
      <c r="AB1707">
        <v>0</v>
      </c>
      <c r="AC1707" t="b">
        <v>1</v>
      </c>
      <c r="AE1707">
        <v>0</v>
      </c>
      <c r="AF1707">
        <v>0</v>
      </c>
      <c r="AG1707">
        <v>0</v>
      </c>
      <c r="AH1707">
        <v>0</v>
      </c>
      <c r="AI1707">
        <v>0</v>
      </c>
      <c r="AJ1707">
        <v>0</v>
      </c>
      <c r="AK1707">
        <v>0</v>
      </c>
      <c r="AL1707">
        <v>0</v>
      </c>
      <c r="AM1707">
        <v>0</v>
      </c>
      <c r="AN1707">
        <v>0</v>
      </c>
      <c r="AO1707">
        <v>0</v>
      </c>
      <c r="AP1707">
        <v>0</v>
      </c>
      <c r="AQ1707">
        <v>0</v>
      </c>
      <c r="AR1707">
        <v>0</v>
      </c>
      <c r="AS1707">
        <v>0</v>
      </c>
      <c r="AT1707">
        <v>0</v>
      </c>
      <c r="AU1707">
        <v>0</v>
      </c>
      <c r="AV1707">
        <v>0</v>
      </c>
      <c r="AW1707">
        <v>0</v>
      </c>
      <c r="AX1707">
        <v>0</v>
      </c>
      <c r="AY1707" t="b">
        <v>0</v>
      </c>
      <c r="AZ1707">
        <v>0</v>
      </c>
      <c r="BI1707">
        <v>0</v>
      </c>
      <c r="BJ1707">
        <v>0</v>
      </c>
      <c r="BK1707">
        <v>0</v>
      </c>
      <c r="BM1707" t="s">
        <v>2905</v>
      </c>
      <c r="BN1707" t="s">
        <v>2905</v>
      </c>
      <c r="BO1707" t="s">
        <v>2888</v>
      </c>
      <c r="BT1707"/>
      <c r="BU1707"/>
      <c r="BX1707"/>
      <c r="BY1707" t="s">
        <v>2903</v>
      </c>
      <c r="BZ1707"/>
      <c r="CA1707"/>
      <c r="CB1707"/>
      <c r="CC1707"/>
      <c r="CD1707">
        <v>0</v>
      </c>
      <c r="CE1707"/>
      <c r="CF1707">
        <v>0</v>
      </c>
    </row>
    <row r="1708" spans="1:85" hidden="1" x14ac:dyDescent="0.35">
      <c r="A1708" t="s">
        <v>1860</v>
      </c>
      <c r="B1708" t="s">
        <v>4665</v>
      </c>
      <c r="C1708">
        <v>2502.3000000000002</v>
      </c>
      <c r="D1708">
        <v>59.46</v>
      </c>
      <c r="E1708">
        <v>315.09899999999999</v>
      </c>
      <c r="F1708">
        <v>122.283</v>
      </c>
      <c r="G1708" t="s">
        <v>2884</v>
      </c>
      <c r="I1708">
        <v>255</v>
      </c>
      <c r="J1708">
        <v>2502.317</v>
      </c>
      <c r="K1708" s="68">
        <v>339.29</v>
      </c>
      <c r="L1708">
        <v>0.88600000000000001</v>
      </c>
      <c r="M1708">
        <v>1</v>
      </c>
      <c r="N1708" t="s">
        <v>4665</v>
      </c>
      <c r="O1708">
        <v>1.976</v>
      </c>
      <c r="P1708">
        <v>0</v>
      </c>
      <c r="Q1708">
        <v>0</v>
      </c>
      <c r="R1708">
        <v>2502.317</v>
      </c>
      <c r="S1708">
        <v>0</v>
      </c>
      <c r="T1708">
        <v>339.29</v>
      </c>
      <c r="U1708">
        <v>0</v>
      </c>
      <c r="V1708">
        <v>0</v>
      </c>
      <c r="W1708">
        <v>0</v>
      </c>
      <c r="X1708">
        <v>0</v>
      </c>
      <c r="Y1708">
        <v>0</v>
      </c>
      <c r="Z1708">
        <v>0</v>
      </c>
      <c r="AA1708">
        <v>0</v>
      </c>
      <c r="AB1708">
        <v>0</v>
      </c>
      <c r="AC1708" t="b">
        <v>1</v>
      </c>
      <c r="AE1708">
        <v>0</v>
      </c>
      <c r="AF1708">
        <v>0</v>
      </c>
      <c r="AG1708">
        <v>0</v>
      </c>
      <c r="AH1708">
        <v>0</v>
      </c>
      <c r="AI1708">
        <v>0</v>
      </c>
      <c r="AJ1708">
        <v>0</v>
      </c>
      <c r="AK1708">
        <v>0</v>
      </c>
      <c r="AL1708">
        <v>0</v>
      </c>
      <c r="AM1708">
        <v>0</v>
      </c>
      <c r="AN1708">
        <v>0</v>
      </c>
      <c r="AO1708">
        <v>0</v>
      </c>
      <c r="AP1708">
        <v>0</v>
      </c>
      <c r="AQ1708">
        <v>0</v>
      </c>
      <c r="AR1708">
        <v>0</v>
      </c>
      <c r="AS1708">
        <v>0</v>
      </c>
      <c r="AT1708">
        <v>0</v>
      </c>
      <c r="AU1708">
        <v>0</v>
      </c>
      <c r="AV1708">
        <v>0</v>
      </c>
      <c r="AW1708">
        <v>0</v>
      </c>
      <c r="AX1708">
        <v>0</v>
      </c>
      <c r="AY1708" t="b">
        <v>0</v>
      </c>
      <c r="AZ1708">
        <v>0</v>
      </c>
      <c r="BI1708">
        <v>0</v>
      </c>
      <c r="BJ1708">
        <v>0</v>
      </c>
      <c r="BK1708">
        <v>0</v>
      </c>
      <c r="BM1708" t="s">
        <v>2887</v>
      </c>
      <c r="BN1708" t="s">
        <v>3288</v>
      </c>
      <c r="BO1708" t="s">
        <v>2888</v>
      </c>
      <c r="BT1708"/>
      <c r="BU1708"/>
      <c r="BX1708"/>
      <c r="BY1708" t="s">
        <v>2903</v>
      </c>
      <c r="BZ1708"/>
      <c r="CA1708"/>
      <c r="CB1708"/>
      <c r="CC1708"/>
      <c r="CD1708">
        <v>0</v>
      </c>
      <c r="CE1708"/>
      <c r="CF1708">
        <v>0</v>
      </c>
    </row>
    <row r="1709" spans="1:85" hidden="1" x14ac:dyDescent="0.35">
      <c r="A1709" t="s">
        <v>1861</v>
      </c>
      <c r="B1709" t="s">
        <v>4666</v>
      </c>
      <c r="C1709">
        <v>2502.3139999999999</v>
      </c>
      <c r="D1709">
        <v>25.504000000000001</v>
      </c>
      <c r="E1709">
        <v>303.62400000000002</v>
      </c>
      <c r="F1709">
        <v>119.096</v>
      </c>
      <c r="G1709" t="s">
        <v>2884</v>
      </c>
      <c r="I1709">
        <v>253.81</v>
      </c>
      <c r="J1709">
        <v>2502.3290000000002</v>
      </c>
      <c r="K1709" s="68">
        <v>338.1</v>
      </c>
      <c r="L1709">
        <v>6</v>
      </c>
      <c r="M1709">
        <v>3</v>
      </c>
      <c r="N1709" t="s">
        <v>4666</v>
      </c>
      <c r="O1709">
        <v>1.9710000000000001</v>
      </c>
      <c r="P1709">
        <v>10</v>
      </c>
      <c r="Q1709">
        <v>25.504000000000001</v>
      </c>
      <c r="R1709">
        <v>2502.317</v>
      </c>
      <c r="S1709">
        <v>20.402999999999999</v>
      </c>
      <c r="T1709">
        <v>310.51900000000001</v>
      </c>
      <c r="U1709">
        <v>95.277000000000001</v>
      </c>
      <c r="V1709">
        <v>100</v>
      </c>
      <c r="W1709">
        <v>2.492</v>
      </c>
      <c r="X1709">
        <v>4.5060000000000002</v>
      </c>
      <c r="Y1709">
        <v>19.47</v>
      </c>
      <c r="Z1709">
        <v>22.21</v>
      </c>
      <c r="AA1709">
        <v>0.61299999999999999</v>
      </c>
      <c r="AB1709">
        <v>0</v>
      </c>
      <c r="AC1709" t="b">
        <v>1</v>
      </c>
      <c r="BM1709" t="s">
        <v>2905</v>
      </c>
      <c r="BN1709" t="s">
        <v>3288</v>
      </c>
      <c r="BO1709" t="s">
        <v>2888</v>
      </c>
      <c r="BT1709"/>
      <c r="BU1709"/>
      <c r="BX1709"/>
      <c r="BZ1709"/>
      <c r="CA1709"/>
      <c r="CB1709"/>
      <c r="CC1709"/>
      <c r="CD1709">
        <v>0</v>
      </c>
      <c r="CE1709"/>
      <c r="CF1709">
        <v>0</v>
      </c>
    </row>
    <row r="1710" spans="1:85" hidden="1" x14ac:dyDescent="0.35">
      <c r="A1710" t="s">
        <v>1862</v>
      </c>
      <c r="B1710" t="s">
        <v>4667</v>
      </c>
      <c r="C1710">
        <v>2502.373</v>
      </c>
      <c r="D1710">
        <v>9.3160000000000007</v>
      </c>
      <c r="E1710">
        <v>337.41300000000001</v>
      </c>
      <c r="F1710">
        <v>6.2949999999999999</v>
      </c>
      <c r="G1710" t="s">
        <v>2884</v>
      </c>
      <c r="I1710">
        <v>253.81</v>
      </c>
      <c r="J1710">
        <v>2502.3760000000002</v>
      </c>
      <c r="K1710" s="68">
        <v>338.1</v>
      </c>
      <c r="L1710">
        <v>9</v>
      </c>
      <c r="M1710">
        <v>3</v>
      </c>
      <c r="N1710" t="s">
        <v>4667</v>
      </c>
      <c r="O1710">
        <v>1.944</v>
      </c>
      <c r="P1710">
        <v>10</v>
      </c>
      <c r="Q1710">
        <v>9.3160000000000007</v>
      </c>
      <c r="R1710">
        <v>2502.3739999999998</v>
      </c>
      <c r="S1710">
        <v>7.3159999999999998</v>
      </c>
      <c r="T1710">
        <v>337.55099999999999</v>
      </c>
      <c r="U1710">
        <v>5.0359999999999996</v>
      </c>
      <c r="V1710">
        <v>100</v>
      </c>
      <c r="W1710">
        <v>0.83699999999999997</v>
      </c>
      <c r="X1710">
        <v>1.4710000000000001</v>
      </c>
      <c r="Y1710">
        <v>21.03</v>
      </c>
      <c r="Z1710">
        <v>22.21</v>
      </c>
      <c r="AA1710">
        <v>0.61299999999999999</v>
      </c>
      <c r="AB1710">
        <v>0</v>
      </c>
      <c r="AC1710" t="b">
        <v>1</v>
      </c>
      <c r="BM1710" t="s">
        <v>2905</v>
      </c>
      <c r="BN1710" t="s">
        <v>2905</v>
      </c>
      <c r="BO1710" t="s">
        <v>3359</v>
      </c>
      <c r="BT1710"/>
      <c r="BU1710"/>
      <c r="BX1710"/>
      <c r="BZ1710"/>
      <c r="CA1710"/>
      <c r="CB1710"/>
      <c r="CC1710"/>
      <c r="CD1710">
        <v>0</v>
      </c>
      <c r="CE1710"/>
      <c r="CF1710">
        <v>0</v>
      </c>
    </row>
    <row r="1711" spans="1:85" hidden="1" x14ac:dyDescent="0.35">
      <c r="A1711" t="s">
        <v>1863</v>
      </c>
      <c r="B1711" t="s">
        <v>4668</v>
      </c>
      <c r="C1711" s="51">
        <v>2503.7289999999998</v>
      </c>
      <c r="D1711">
        <v>12.507</v>
      </c>
      <c r="E1711" s="68">
        <v>121.399</v>
      </c>
      <c r="F1711">
        <v>6.2949999999999999</v>
      </c>
      <c r="G1711" t="s">
        <v>3290</v>
      </c>
      <c r="I1711">
        <v>41.24</v>
      </c>
      <c r="J1711">
        <v>2503.7350000000001</v>
      </c>
      <c r="K1711" s="73">
        <v>126.12</v>
      </c>
      <c r="L1711">
        <v>7</v>
      </c>
      <c r="M1711">
        <v>1</v>
      </c>
      <c r="N1711" s="51" t="s">
        <v>4668</v>
      </c>
      <c r="O1711">
        <v>2.0579999999999998</v>
      </c>
      <c r="P1711">
        <v>10</v>
      </c>
      <c r="Q1711">
        <v>12.507</v>
      </c>
      <c r="R1711">
        <v>2503.73</v>
      </c>
      <c r="S1711">
        <v>10.005000000000001</v>
      </c>
      <c r="T1711">
        <v>122.343</v>
      </c>
      <c r="U1711">
        <v>5.0359999999999996</v>
      </c>
      <c r="V1711">
        <v>100</v>
      </c>
      <c r="W1711">
        <v>1.0840000000000001</v>
      </c>
      <c r="X1711">
        <v>1.355</v>
      </c>
      <c r="Y1711">
        <v>22.78</v>
      </c>
      <c r="Z1711">
        <v>22.25</v>
      </c>
      <c r="AA1711">
        <v>0.61299999999999999</v>
      </c>
      <c r="AB1711">
        <v>0</v>
      </c>
      <c r="AC1711" t="b">
        <v>1</v>
      </c>
      <c r="AI1711">
        <v>2503.7280000000001</v>
      </c>
      <c r="AJ1711">
        <v>123.003</v>
      </c>
      <c r="AK1711">
        <v>2503.7339999999999</v>
      </c>
      <c r="AL1711">
        <v>125.208</v>
      </c>
      <c r="AM1711">
        <v>4.4109999999999996</v>
      </c>
      <c r="AN1711">
        <v>11.58</v>
      </c>
      <c r="AO1711">
        <v>11.42</v>
      </c>
      <c r="AP1711">
        <v>1.1850000000000001</v>
      </c>
      <c r="AQ1711">
        <v>22.274000000000001</v>
      </c>
      <c r="AR1711">
        <v>6.0309999999999997</v>
      </c>
      <c r="AS1711">
        <v>13.51</v>
      </c>
      <c r="AT1711">
        <v>5.7000000000000002E-2</v>
      </c>
      <c r="AU1711">
        <v>0.188</v>
      </c>
      <c r="AV1711">
        <v>0.23599999999999999</v>
      </c>
      <c r="AW1711">
        <v>0</v>
      </c>
      <c r="AX1711">
        <v>1305419</v>
      </c>
      <c r="AY1711" t="b">
        <v>1</v>
      </c>
      <c r="AZ1711">
        <v>40.326999999999998</v>
      </c>
      <c r="BA1711">
        <v>2503.7289999999998</v>
      </c>
      <c r="BB1711">
        <v>12.507</v>
      </c>
      <c r="BC1711">
        <v>121.399</v>
      </c>
      <c r="BD1711">
        <v>6.2949999999999999</v>
      </c>
      <c r="BE1711">
        <v>2503.7350000000001</v>
      </c>
      <c r="BF1711">
        <v>126.12</v>
      </c>
      <c r="BG1711">
        <v>8</v>
      </c>
      <c r="BH1711">
        <v>3</v>
      </c>
      <c r="BI1711">
        <v>10.005000000000001</v>
      </c>
      <c r="BJ1711">
        <v>5.0359999999999996</v>
      </c>
      <c r="BK1711">
        <v>1.4039999999999999</v>
      </c>
      <c r="BM1711" t="s">
        <v>144</v>
      </c>
      <c r="BN1711" t="s">
        <v>144</v>
      </c>
      <c r="BO1711" t="s">
        <v>4669</v>
      </c>
      <c r="BQ1711">
        <v>1</v>
      </c>
      <c r="BT1711" s="51" t="s">
        <v>3293</v>
      </c>
      <c r="CB1711" s="51">
        <v>11.42</v>
      </c>
      <c r="CC1711" s="51">
        <v>11.42</v>
      </c>
      <c r="CD1711" s="51">
        <v>7.0000000000000001E-3</v>
      </c>
      <c r="CE1711" s="51">
        <v>1.2E-2</v>
      </c>
      <c r="CF1711" s="51">
        <v>0.79400000000000004</v>
      </c>
      <c r="CG1711" t="b">
        <f t="shared" ref="CG1711:CG1712" si="32">IF(CE1711*100&lt;CC1711,TRUE,FALSE)</f>
        <v>1</v>
      </c>
    </row>
    <row r="1712" spans="1:85" hidden="1" x14ac:dyDescent="0.35">
      <c r="A1712" t="s">
        <v>1864</v>
      </c>
      <c r="B1712" t="s">
        <v>4670</v>
      </c>
      <c r="C1712" s="51">
        <v>2504.5419999999999</v>
      </c>
      <c r="D1712">
        <v>8.15</v>
      </c>
      <c r="E1712" s="68">
        <v>120.622</v>
      </c>
      <c r="F1712">
        <v>6.2949999999999999</v>
      </c>
      <c r="G1712" t="s">
        <v>3290</v>
      </c>
      <c r="I1712">
        <v>38.76</v>
      </c>
      <c r="J1712">
        <v>2504.547</v>
      </c>
      <c r="K1712" s="73">
        <v>123.77</v>
      </c>
      <c r="L1712">
        <v>9</v>
      </c>
      <c r="M1712">
        <v>1</v>
      </c>
      <c r="N1712" s="51" t="s">
        <v>4670</v>
      </c>
      <c r="O1712">
        <v>2.0790000000000002</v>
      </c>
      <c r="P1712">
        <v>10.523</v>
      </c>
      <c r="Q1712">
        <v>8.15</v>
      </c>
      <c r="R1712">
        <v>2504.5439999999999</v>
      </c>
      <c r="S1712">
        <v>6.15</v>
      </c>
      <c r="T1712">
        <v>121.252</v>
      </c>
      <c r="U1712">
        <v>5.0359999999999996</v>
      </c>
      <c r="V1712">
        <v>100</v>
      </c>
      <c r="W1712">
        <v>1.0840000000000001</v>
      </c>
      <c r="X1712">
        <v>1.85</v>
      </c>
      <c r="Y1712">
        <v>22.55</v>
      </c>
      <c r="Z1712">
        <v>22.25</v>
      </c>
      <c r="AA1712">
        <v>0.61299999999999999</v>
      </c>
      <c r="AB1712">
        <v>0</v>
      </c>
      <c r="AC1712" t="b">
        <v>1</v>
      </c>
      <c r="AI1712">
        <v>2504.5419999999999</v>
      </c>
      <c r="AJ1712">
        <v>121.485</v>
      </c>
      <c r="AK1712">
        <v>2504.5450000000001</v>
      </c>
      <c r="AL1712">
        <v>123.23099999999999</v>
      </c>
      <c r="AM1712">
        <v>3.492</v>
      </c>
      <c r="AN1712">
        <v>5.54</v>
      </c>
      <c r="AO1712">
        <v>11.96</v>
      </c>
      <c r="AP1712">
        <v>1.528</v>
      </c>
      <c r="AQ1712">
        <v>22.219000000000001</v>
      </c>
      <c r="AR1712">
        <v>5.28</v>
      </c>
      <c r="AS1712">
        <v>10.9</v>
      </c>
      <c r="AT1712">
        <v>0.245</v>
      </c>
      <c r="AU1712">
        <v>0.188</v>
      </c>
      <c r="AV1712">
        <v>0.17899999999999999</v>
      </c>
      <c r="AW1712">
        <v>0</v>
      </c>
      <c r="AX1712">
        <v>1308792</v>
      </c>
      <c r="AY1712" t="b">
        <v>1</v>
      </c>
      <c r="AZ1712">
        <v>38.225999999999999</v>
      </c>
      <c r="BA1712">
        <v>2504.5419999999999</v>
      </c>
      <c r="BB1712">
        <v>8.15</v>
      </c>
      <c r="BC1712">
        <v>120.622</v>
      </c>
      <c r="BD1712">
        <v>6.2949999999999999</v>
      </c>
      <c r="BE1712">
        <v>2504.547</v>
      </c>
      <c r="BF1712">
        <v>123.77</v>
      </c>
      <c r="BG1712">
        <v>11</v>
      </c>
      <c r="BH1712">
        <v>3</v>
      </c>
      <c r="BI1712">
        <v>6.15</v>
      </c>
      <c r="BJ1712">
        <v>5.0359999999999996</v>
      </c>
      <c r="BK1712">
        <v>1.891</v>
      </c>
      <c r="BM1712" t="s">
        <v>144</v>
      </c>
      <c r="BN1712" t="s">
        <v>144</v>
      </c>
      <c r="BO1712" t="s">
        <v>4669</v>
      </c>
      <c r="BQ1712">
        <v>1</v>
      </c>
      <c r="BT1712" s="51" t="s">
        <v>3293</v>
      </c>
      <c r="CB1712" s="51">
        <v>11.96</v>
      </c>
      <c r="CC1712" s="51">
        <v>11.96</v>
      </c>
      <c r="CD1712" s="51">
        <v>2.1000000000000001E-2</v>
      </c>
      <c r="CE1712" s="51">
        <v>2.9000000000000001E-2</v>
      </c>
      <c r="CF1712" s="51">
        <v>0.76800000000000002</v>
      </c>
      <c r="CG1712" t="b">
        <f t="shared" si="32"/>
        <v>1</v>
      </c>
    </row>
    <row r="1713" spans="1:84" hidden="1" x14ac:dyDescent="0.35">
      <c r="A1713" t="s">
        <v>1865</v>
      </c>
      <c r="B1713" t="s">
        <v>4671</v>
      </c>
      <c r="C1713">
        <v>2508.83</v>
      </c>
      <c r="D1713">
        <v>41.201000000000001</v>
      </c>
      <c r="E1713">
        <v>178.352</v>
      </c>
      <c r="F1713">
        <v>6.2949999999999999</v>
      </c>
      <c r="G1713" t="s">
        <v>2884</v>
      </c>
      <c r="I1713">
        <v>93.81</v>
      </c>
      <c r="J1713">
        <v>2508.8519999999999</v>
      </c>
      <c r="K1713" s="68">
        <v>179.13</v>
      </c>
      <c r="L1713">
        <v>10</v>
      </c>
      <c r="M1713">
        <v>3</v>
      </c>
      <c r="N1713" t="s">
        <v>4671</v>
      </c>
      <c r="O1713">
        <v>2.492</v>
      </c>
      <c r="P1713">
        <v>10</v>
      </c>
      <c r="Q1713">
        <v>41.201000000000001</v>
      </c>
      <c r="R1713">
        <v>2508.835</v>
      </c>
      <c r="S1713">
        <v>32.960999999999999</v>
      </c>
      <c r="T1713">
        <v>178.50700000000001</v>
      </c>
      <c r="U1713">
        <v>5.0359999999999996</v>
      </c>
      <c r="V1713">
        <v>100</v>
      </c>
      <c r="W1713">
        <v>0.38500000000000001</v>
      </c>
      <c r="X1713">
        <v>1.232</v>
      </c>
      <c r="Y1713">
        <v>21.87</v>
      </c>
      <c r="Z1713">
        <v>22.3</v>
      </c>
      <c r="AA1713">
        <v>0.61399999999999999</v>
      </c>
      <c r="AB1713">
        <v>0</v>
      </c>
      <c r="AC1713" t="b">
        <v>1</v>
      </c>
      <c r="BM1713" t="s">
        <v>2905</v>
      </c>
      <c r="BN1713" t="s">
        <v>2905</v>
      </c>
      <c r="BO1713" t="s">
        <v>3359</v>
      </c>
      <c r="BT1713"/>
      <c r="BU1713"/>
      <c r="BX1713"/>
      <c r="BZ1713"/>
      <c r="CA1713"/>
      <c r="CB1713"/>
      <c r="CC1713"/>
      <c r="CD1713">
        <v>0</v>
      </c>
      <c r="CE1713"/>
      <c r="CF1713">
        <v>0</v>
      </c>
    </row>
    <row r="1714" spans="1:84" hidden="1" x14ac:dyDescent="0.35">
      <c r="A1714" t="s">
        <v>1866</v>
      </c>
      <c r="B1714" t="s">
        <v>4672</v>
      </c>
      <c r="C1714">
        <v>2508.866</v>
      </c>
      <c r="D1714">
        <v>20.736999999999998</v>
      </c>
      <c r="E1714">
        <v>129.80600000000001</v>
      </c>
      <c r="F1714">
        <v>127.21</v>
      </c>
      <c r="G1714" t="s">
        <v>2884</v>
      </c>
      <c r="I1714">
        <v>120</v>
      </c>
      <c r="J1714">
        <v>2508.877</v>
      </c>
      <c r="K1714" s="68">
        <v>205.32400000000001</v>
      </c>
      <c r="L1714">
        <v>0.86899999999999999</v>
      </c>
      <c r="M1714">
        <v>1</v>
      </c>
      <c r="N1714" t="s">
        <v>4672</v>
      </c>
      <c r="O1714">
        <v>2.4359999999999999</v>
      </c>
      <c r="P1714">
        <v>0</v>
      </c>
      <c r="Q1714">
        <v>0</v>
      </c>
      <c r="R1714">
        <v>2508.877</v>
      </c>
      <c r="S1714">
        <v>0</v>
      </c>
      <c r="T1714">
        <v>205.32400000000001</v>
      </c>
      <c r="U1714">
        <v>0</v>
      </c>
      <c r="V1714">
        <v>0</v>
      </c>
      <c r="W1714">
        <v>0</v>
      </c>
      <c r="X1714">
        <v>0</v>
      </c>
      <c r="Y1714">
        <v>0</v>
      </c>
      <c r="Z1714">
        <v>0</v>
      </c>
      <c r="AA1714">
        <v>0</v>
      </c>
      <c r="AB1714">
        <v>0</v>
      </c>
      <c r="AC1714" t="b">
        <v>1</v>
      </c>
      <c r="AE1714">
        <v>0</v>
      </c>
      <c r="AF1714">
        <v>0</v>
      </c>
      <c r="AG1714">
        <v>0</v>
      </c>
      <c r="AH1714">
        <v>0</v>
      </c>
      <c r="AI1714">
        <v>0</v>
      </c>
      <c r="AJ1714">
        <v>0</v>
      </c>
      <c r="AK1714">
        <v>0</v>
      </c>
      <c r="AL1714">
        <v>0</v>
      </c>
      <c r="AM1714">
        <v>0</v>
      </c>
      <c r="AN1714">
        <v>0</v>
      </c>
      <c r="AO1714">
        <v>0</v>
      </c>
      <c r="AP1714">
        <v>0</v>
      </c>
      <c r="AQ1714">
        <v>0</v>
      </c>
      <c r="AR1714">
        <v>0</v>
      </c>
      <c r="AS1714">
        <v>0</v>
      </c>
      <c r="AT1714">
        <v>0</v>
      </c>
      <c r="AU1714">
        <v>0</v>
      </c>
      <c r="AV1714">
        <v>0</v>
      </c>
      <c r="AW1714">
        <v>0</v>
      </c>
      <c r="AX1714">
        <v>0</v>
      </c>
      <c r="AY1714" t="b">
        <v>0</v>
      </c>
      <c r="AZ1714">
        <v>0</v>
      </c>
      <c r="BI1714">
        <v>0</v>
      </c>
      <c r="BJ1714">
        <v>0</v>
      </c>
      <c r="BK1714">
        <v>0</v>
      </c>
      <c r="BM1714" t="s">
        <v>2887</v>
      </c>
      <c r="BN1714" t="s">
        <v>2887</v>
      </c>
      <c r="BO1714" t="s">
        <v>2888</v>
      </c>
      <c r="BT1714"/>
      <c r="BU1714"/>
      <c r="BX1714"/>
      <c r="BY1714" t="s">
        <v>2903</v>
      </c>
      <c r="BZ1714"/>
      <c r="CA1714"/>
      <c r="CB1714"/>
      <c r="CC1714"/>
      <c r="CD1714">
        <v>0</v>
      </c>
      <c r="CE1714"/>
      <c r="CF1714">
        <v>0</v>
      </c>
    </row>
    <row r="1715" spans="1:84" hidden="1" x14ac:dyDescent="0.35">
      <c r="A1715" t="s">
        <v>1867</v>
      </c>
      <c r="B1715" t="s">
        <v>4673</v>
      </c>
      <c r="C1715">
        <v>2508.902</v>
      </c>
      <c r="D1715">
        <v>24.92</v>
      </c>
      <c r="E1715">
        <v>330.66899999999998</v>
      </c>
      <c r="F1715">
        <v>68.085999999999999</v>
      </c>
      <c r="G1715" t="s">
        <v>2884</v>
      </c>
      <c r="I1715">
        <v>285</v>
      </c>
      <c r="J1715">
        <v>2508.9119999999998</v>
      </c>
      <c r="K1715" s="68">
        <v>10.333</v>
      </c>
      <c r="L1715">
        <v>0.96699999999999997</v>
      </c>
      <c r="M1715">
        <v>1</v>
      </c>
      <c r="N1715" t="s">
        <v>4673</v>
      </c>
      <c r="O1715">
        <v>2.4220000000000002</v>
      </c>
      <c r="P1715">
        <v>0</v>
      </c>
      <c r="Q1715">
        <v>0</v>
      </c>
      <c r="R1715">
        <v>2508.9119999999998</v>
      </c>
      <c r="S1715">
        <v>0</v>
      </c>
      <c r="T1715">
        <v>10.333</v>
      </c>
      <c r="U1715">
        <v>0</v>
      </c>
      <c r="V1715">
        <v>0</v>
      </c>
      <c r="W1715">
        <v>0</v>
      </c>
      <c r="X1715">
        <v>0</v>
      </c>
      <c r="Y1715">
        <v>0</v>
      </c>
      <c r="Z1715">
        <v>0</v>
      </c>
      <c r="AA1715">
        <v>0</v>
      </c>
      <c r="AB1715">
        <v>0</v>
      </c>
      <c r="AC1715" t="b">
        <v>1</v>
      </c>
      <c r="AE1715">
        <v>0</v>
      </c>
      <c r="AF1715">
        <v>0</v>
      </c>
      <c r="AG1715">
        <v>0</v>
      </c>
      <c r="AH1715">
        <v>0</v>
      </c>
      <c r="AI1715">
        <v>0</v>
      </c>
      <c r="AJ1715">
        <v>0</v>
      </c>
      <c r="AK1715">
        <v>0</v>
      </c>
      <c r="AL1715">
        <v>0</v>
      </c>
      <c r="AM1715">
        <v>0</v>
      </c>
      <c r="AN1715">
        <v>0</v>
      </c>
      <c r="AO1715">
        <v>0</v>
      </c>
      <c r="AP1715">
        <v>0</v>
      </c>
      <c r="AQ1715">
        <v>0</v>
      </c>
      <c r="AR1715">
        <v>0</v>
      </c>
      <c r="AS1715">
        <v>0</v>
      </c>
      <c r="AT1715">
        <v>0</v>
      </c>
      <c r="AU1715">
        <v>0</v>
      </c>
      <c r="AV1715">
        <v>0</v>
      </c>
      <c r="AW1715">
        <v>0</v>
      </c>
      <c r="AX1715">
        <v>0</v>
      </c>
      <c r="AY1715" t="b">
        <v>0</v>
      </c>
      <c r="AZ1715">
        <v>0</v>
      </c>
      <c r="BI1715">
        <v>0</v>
      </c>
      <c r="BJ1715">
        <v>0</v>
      </c>
      <c r="BK1715">
        <v>0</v>
      </c>
      <c r="BM1715" t="s">
        <v>2887</v>
      </c>
      <c r="BN1715" t="s">
        <v>2887</v>
      </c>
      <c r="BO1715" t="s">
        <v>2888</v>
      </c>
      <c r="BT1715"/>
      <c r="BU1715"/>
      <c r="BX1715"/>
      <c r="BY1715" t="s">
        <v>2903</v>
      </c>
      <c r="BZ1715"/>
      <c r="CA1715"/>
      <c r="CB1715"/>
      <c r="CC1715"/>
      <c r="CD1715">
        <v>0</v>
      </c>
      <c r="CE1715"/>
      <c r="CF1715">
        <v>0</v>
      </c>
    </row>
    <row r="1716" spans="1:84" hidden="1" x14ac:dyDescent="0.35">
      <c r="A1716" t="s">
        <v>1868</v>
      </c>
      <c r="B1716" t="s">
        <v>4674</v>
      </c>
      <c r="C1716">
        <v>2508.9050000000002</v>
      </c>
      <c r="D1716">
        <v>42.435000000000002</v>
      </c>
      <c r="E1716">
        <v>244.50399999999999</v>
      </c>
      <c r="F1716">
        <v>211.886</v>
      </c>
      <c r="G1716" t="s">
        <v>2884</v>
      </c>
      <c r="I1716">
        <v>273.81</v>
      </c>
      <c r="J1716">
        <v>2508.9270000000001</v>
      </c>
      <c r="K1716" s="68">
        <v>359.15</v>
      </c>
      <c r="L1716">
        <v>8</v>
      </c>
      <c r="M1716">
        <v>3</v>
      </c>
      <c r="N1716" t="s">
        <v>4674</v>
      </c>
      <c r="O1716">
        <v>2.4630000000000001</v>
      </c>
      <c r="P1716">
        <v>10</v>
      </c>
      <c r="Q1716">
        <v>42.435000000000002</v>
      </c>
      <c r="R1716">
        <v>2508.91</v>
      </c>
      <c r="S1716">
        <v>33.948</v>
      </c>
      <c r="T1716">
        <v>267.43299999999999</v>
      </c>
      <c r="U1716">
        <v>169.50899999999999</v>
      </c>
      <c r="V1716">
        <v>100</v>
      </c>
      <c r="W1716">
        <v>1.7290000000000001</v>
      </c>
      <c r="X1716">
        <v>4.2060000000000004</v>
      </c>
      <c r="Y1716">
        <v>19.84</v>
      </c>
      <c r="Z1716">
        <v>21.78</v>
      </c>
      <c r="AA1716">
        <v>0.60499999999999998</v>
      </c>
      <c r="AB1716">
        <v>0</v>
      </c>
      <c r="AC1716" t="b">
        <v>1</v>
      </c>
      <c r="BM1716" t="s">
        <v>2905</v>
      </c>
      <c r="BN1716" t="s">
        <v>3288</v>
      </c>
      <c r="BO1716" t="s">
        <v>2888</v>
      </c>
      <c r="BT1716"/>
      <c r="BU1716"/>
      <c r="BX1716"/>
      <c r="BZ1716"/>
      <c r="CA1716"/>
      <c r="CB1716"/>
      <c r="CC1716"/>
      <c r="CD1716">
        <v>0</v>
      </c>
      <c r="CE1716"/>
      <c r="CF1716">
        <v>0</v>
      </c>
    </row>
    <row r="1717" spans="1:84" hidden="1" x14ac:dyDescent="0.35">
      <c r="A1717" t="s">
        <v>1869</v>
      </c>
      <c r="B1717" t="s">
        <v>4675</v>
      </c>
      <c r="C1717">
        <v>2508.9110000000001</v>
      </c>
      <c r="D1717">
        <v>35.631</v>
      </c>
      <c r="E1717">
        <v>63.460999999999999</v>
      </c>
      <c r="F1717">
        <v>203.703</v>
      </c>
      <c r="G1717" t="s">
        <v>2884</v>
      </c>
      <c r="I1717">
        <v>121.24</v>
      </c>
      <c r="J1717">
        <v>2508.931</v>
      </c>
      <c r="K1717" s="68">
        <v>206.58</v>
      </c>
      <c r="L1717">
        <v>9</v>
      </c>
      <c r="M1717">
        <v>3</v>
      </c>
      <c r="N1717" t="s">
        <v>4675</v>
      </c>
      <c r="O1717">
        <v>2.4630000000000001</v>
      </c>
      <c r="P1717">
        <v>10</v>
      </c>
      <c r="Q1717">
        <v>35.631</v>
      </c>
      <c r="R1717">
        <v>2508.915</v>
      </c>
      <c r="S1717">
        <v>28.504999999999999</v>
      </c>
      <c r="T1717">
        <v>92.084999999999994</v>
      </c>
      <c r="U1717">
        <v>162.96199999999999</v>
      </c>
      <c r="V1717">
        <v>100</v>
      </c>
      <c r="W1717">
        <v>1.9350000000000001</v>
      </c>
      <c r="X1717">
        <v>5.7210000000000001</v>
      </c>
      <c r="Y1717">
        <v>20.09</v>
      </c>
      <c r="Z1717">
        <v>21.78</v>
      </c>
      <c r="AA1717">
        <v>0.60499999999999998</v>
      </c>
      <c r="AB1717">
        <v>0</v>
      </c>
      <c r="AC1717" t="b">
        <v>1</v>
      </c>
      <c r="BM1717" t="s">
        <v>2905</v>
      </c>
      <c r="BN1717" t="s">
        <v>3288</v>
      </c>
      <c r="BO1717" t="s">
        <v>2888</v>
      </c>
      <c r="BT1717"/>
      <c r="BU1717"/>
      <c r="BX1717"/>
      <c r="BZ1717"/>
      <c r="CA1717"/>
      <c r="CB1717"/>
      <c r="CC1717"/>
      <c r="CD1717">
        <v>0</v>
      </c>
      <c r="CE1717"/>
      <c r="CF1717">
        <v>0</v>
      </c>
    </row>
    <row r="1718" spans="1:84" hidden="1" x14ac:dyDescent="0.35">
      <c r="A1718" t="s">
        <v>1870</v>
      </c>
      <c r="B1718" t="s">
        <v>4676</v>
      </c>
      <c r="C1718">
        <v>2515.3090000000002</v>
      </c>
      <c r="D1718">
        <v>51.703000000000003</v>
      </c>
      <c r="E1718">
        <v>290.142</v>
      </c>
      <c r="F1718">
        <v>100.383</v>
      </c>
      <c r="G1718" t="s">
        <v>2884</v>
      </c>
      <c r="I1718">
        <v>255</v>
      </c>
      <c r="J1718">
        <v>2515.319</v>
      </c>
      <c r="K1718" s="68">
        <v>340.714</v>
      </c>
      <c r="L1718">
        <v>0.753</v>
      </c>
      <c r="M1718">
        <v>1</v>
      </c>
      <c r="N1718" t="s">
        <v>4676</v>
      </c>
      <c r="O1718">
        <v>1.625</v>
      </c>
      <c r="P1718">
        <v>0</v>
      </c>
      <c r="Q1718">
        <v>0</v>
      </c>
      <c r="R1718">
        <v>2515.319</v>
      </c>
      <c r="S1718">
        <v>0</v>
      </c>
      <c r="T1718">
        <v>340.714</v>
      </c>
      <c r="U1718">
        <v>0</v>
      </c>
      <c r="V1718">
        <v>0</v>
      </c>
      <c r="W1718">
        <v>0</v>
      </c>
      <c r="X1718">
        <v>0</v>
      </c>
      <c r="Y1718">
        <v>0</v>
      </c>
      <c r="Z1718">
        <v>0</v>
      </c>
      <c r="AA1718">
        <v>0</v>
      </c>
      <c r="AB1718">
        <v>0</v>
      </c>
      <c r="AC1718" t="b">
        <v>1</v>
      </c>
      <c r="AE1718">
        <v>0</v>
      </c>
      <c r="AF1718">
        <v>0</v>
      </c>
      <c r="AG1718">
        <v>0</v>
      </c>
      <c r="AH1718">
        <v>0</v>
      </c>
      <c r="AI1718">
        <v>0</v>
      </c>
      <c r="AJ1718">
        <v>0</v>
      </c>
      <c r="AK1718">
        <v>0</v>
      </c>
      <c r="AL1718">
        <v>0</v>
      </c>
      <c r="AM1718">
        <v>0</v>
      </c>
      <c r="AN1718">
        <v>0</v>
      </c>
      <c r="AO1718">
        <v>0</v>
      </c>
      <c r="AP1718">
        <v>0</v>
      </c>
      <c r="AQ1718">
        <v>0</v>
      </c>
      <c r="AR1718">
        <v>0</v>
      </c>
      <c r="AS1718">
        <v>0</v>
      </c>
      <c r="AT1718">
        <v>0</v>
      </c>
      <c r="AU1718">
        <v>0</v>
      </c>
      <c r="AV1718">
        <v>0</v>
      </c>
      <c r="AW1718">
        <v>0</v>
      </c>
      <c r="AX1718">
        <v>0</v>
      </c>
      <c r="AY1718" t="b">
        <v>0</v>
      </c>
      <c r="AZ1718">
        <v>0</v>
      </c>
      <c r="BI1718">
        <v>0</v>
      </c>
      <c r="BJ1718">
        <v>0</v>
      </c>
      <c r="BK1718">
        <v>0</v>
      </c>
      <c r="BM1718" t="s">
        <v>2887</v>
      </c>
      <c r="BN1718" t="s">
        <v>3288</v>
      </c>
      <c r="BO1718" t="s">
        <v>2888</v>
      </c>
      <c r="BT1718"/>
      <c r="BU1718"/>
      <c r="BX1718"/>
      <c r="BY1718" t="s">
        <v>2903</v>
      </c>
      <c r="BZ1718"/>
      <c r="CA1718"/>
      <c r="CB1718"/>
      <c r="CC1718"/>
      <c r="CD1718">
        <v>0</v>
      </c>
      <c r="CE1718"/>
      <c r="CF1718">
        <v>0</v>
      </c>
    </row>
    <row r="1719" spans="1:84" hidden="1" x14ac:dyDescent="0.35">
      <c r="A1719" t="s">
        <v>1871</v>
      </c>
      <c r="B1719" t="s">
        <v>4677</v>
      </c>
      <c r="C1719">
        <v>2515.317</v>
      </c>
      <c r="D1719">
        <v>15.96</v>
      </c>
      <c r="E1719">
        <v>298.51900000000001</v>
      </c>
      <c r="F1719">
        <v>6.2949999999999999</v>
      </c>
      <c r="G1719" t="s">
        <v>2884</v>
      </c>
      <c r="I1719">
        <v>218.76</v>
      </c>
      <c r="J1719">
        <v>2515.3240000000001</v>
      </c>
      <c r="K1719" s="68">
        <v>304.47000000000003</v>
      </c>
      <c r="L1719">
        <v>9</v>
      </c>
      <c r="M1719">
        <v>3</v>
      </c>
      <c r="N1719" t="s">
        <v>4677</v>
      </c>
      <c r="O1719">
        <v>1.7490000000000001</v>
      </c>
      <c r="P1719">
        <v>10</v>
      </c>
      <c r="Q1719">
        <v>15.96</v>
      </c>
      <c r="R1719">
        <v>2515.3180000000002</v>
      </c>
      <c r="S1719">
        <v>12.768000000000001</v>
      </c>
      <c r="T1719">
        <v>299.709</v>
      </c>
      <c r="U1719">
        <v>5.0359999999999996</v>
      </c>
      <c r="V1719">
        <v>100</v>
      </c>
      <c r="W1719">
        <v>0.76</v>
      </c>
      <c r="X1719">
        <v>1.742</v>
      </c>
      <c r="Y1719">
        <v>21.19</v>
      </c>
      <c r="Z1719">
        <v>22.44</v>
      </c>
      <c r="AA1719">
        <v>0.61699999999999999</v>
      </c>
      <c r="AB1719">
        <v>0</v>
      </c>
      <c r="AC1719" t="b">
        <v>1</v>
      </c>
      <c r="BM1719" t="s">
        <v>3288</v>
      </c>
      <c r="BN1719" t="s">
        <v>3288</v>
      </c>
      <c r="BO1719" t="s">
        <v>2888</v>
      </c>
      <c r="BT1719"/>
      <c r="BU1719"/>
      <c r="BX1719"/>
      <c r="BZ1719"/>
      <c r="CA1719"/>
      <c r="CB1719"/>
      <c r="CC1719"/>
      <c r="CD1719">
        <v>0</v>
      </c>
      <c r="CE1719"/>
      <c r="CF1719">
        <v>0</v>
      </c>
    </row>
    <row r="1720" spans="1:84" hidden="1" x14ac:dyDescent="0.35">
      <c r="A1720" t="s">
        <v>1872</v>
      </c>
      <c r="B1720" t="s">
        <v>4678</v>
      </c>
      <c r="C1720">
        <v>2516.2049999999999</v>
      </c>
      <c r="D1720">
        <v>85.661000000000001</v>
      </c>
      <c r="E1720">
        <v>181.1</v>
      </c>
      <c r="F1720">
        <v>113.13500000000001</v>
      </c>
      <c r="G1720" t="s">
        <v>2884</v>
      </c>
      <c r="I1720">
        <v>150</v>
      </c>
      <c r="J1720">
        <v>2516.2739999999999</v>
      </c>
      <c r="K1720" s="68">
        <v>238.233</v>
      </c>
      <c r="L1720">
        <v>0.72</v>
      </c>
      <c r="M1720">
        <v>1</v>
      </c>
      <c r="N1720" t="s">
        <v>4678</v>
      </c>
      <c r="O1720">
        <v>1.667</v>
      </c>
      <c r="P1720">
        <v>0</v>
      </c>
      <c r="Q1720">
        <v>0</v>
      </c>
      <c r="R1720">
        <v>2516.2739999999999</v>
      </c>
      <c r="S1720">
        <v>0</v>
      </c>
      <c r="T1720">
        <v>238.233</v>
      </c>
      <c r="U1720">
        <v>0</v>
      </c>
      <c r="V1720">
        <v>0</v>
      </c>
      <c r="W1720">
        <v>0</v>
      </c>
      <c r="X1720">
        <v>0</v>
      </c>
      <c r="Y1720">
        <v>0</v>
      </c>
      <c r="Z1720">
        <v>0</v>
      </c>
      <c r="AA1720">
        <v>0</v>
      </c>
      <c r="AB1720">
        <v>0</v>
      </c>
      <c r="AC1720" t="b">
        <v>1</v>
      </c>
      <c r="AE1720">
        <v>0</v>
      </c>
      <c r="AF1720">
        <v>0</v>
      </c>
      <c r="AG1720">
        <v>0</v>
      </c>
      <c r="AH1720">
        <v>0</v>
      </c>
      <c r="AI1720">
        <v>0</v>
      </c>
      <c r="AJ1720">
        <v>0</v>
      </c>
      <c r="AK1720">
        <v>0</v>
      </c>
      <c r="AL1720">
        <v>0</v>
      </c>
      <c r="AM1720">
        <v>0</v>
      </c>
      <c r="AN1720">
        <v>0</v>
      </c>
      <c r="AO1720">
        <v>0</v>
      </c>
      <c r="AP1720">
        <v>0</v>
      </c>
      <c r="AQ1720">
        <v>0</v>
      </c>
      <c r="AR1720">
        <v>0</v>
      </c>
      <c r="AS1720">
        <v>0</v>
      </c>
      <c r="AT1720">
        <v>0</v>
      </c>
      <c r="AU1720">
        <v>0</v>
      </c>
      <c r="AV1720">
        <v>0</v>
      </c>
      <c r="AW1720">
        <v>0</v>
      </c>
      <c r="AX1720">
        <v>0</v>
      </c>
      <c r="AY1720" t="b">
        <v>0</v>
      </c>
      <c r="AZ1720">
        <v>0</v>
      </c>
      <c r="BI1720">
        <v>0</v>
      </c>
      <c r="BJ1720">
        <v>0</v>
      </c>
      <c r="BK1720">
        <v>0</v>
      </c>
      <c r="BM1720" t="s">
        <v>2905</v>
      </c>
      <c r="BN1720" t="s">
        <v>3356</v>
      </c>
      <c r="BO1720" t="s">
        <v>2888</v>
      </c>
      <c r="BT1720"/>
      <c r="BU1720"/>
      <c r="BX1720"/>
      <c r="BY1720" t="s">
        <v>2903</v>
      </c>
      <c r="BZ1720"/>
      <c r="CA1720"/>
      <c r="CB1720"/>
      <c r="CC1720"/>
      <c r="CD1720">
        <v>0</v>
      </c>
      <c r="CE1720"/>
      <c r="CF1720">
        <v>0</v>
      </c>
    </row>
    <row r="1721" spans="1:84" hidden="1" x14ac:dyDescent="0.35">
      <c r="A1721" t="s">
        <v>1873</v>
      </c>
      <c r="B1721" t="s">
        <v>4679</v>
      </c>
      <c r="C1721">
        <v>2516.277</v>
      </c>
      <c r="D1721">
        <v>37.286999999999999</v>
      </c>
      <c r="E1721">
        <v>142.899</v>
      </c>
      <c r="F1721">
        <v>265.90199999999999</v>
      </c>
      <c r="G1721" t="s">
        <v>2884</v>
      </c>
      <c r="I1721">
        <v>278.76</v>
      </c>
      <c r="J1721">
        <v>2516.3029999999999</v>
      </c>
      <c r="K1721" s="68">
        <v>7.62</v>
      </c>
      <c r="L1721">
        <v>9</v>
      </c>
      <c r="M1721">
        <v>3</v>
      </c>
      <c r="N1721" t="s">
        <v>4679</v>
      </c>
      <c r="O1721">
        <v>1.7410000000000001</v>
      </c>
      <c r="P1721">
        <v>10</v>
      </c>
      <c r="Q1721">
        <v>37.286999999999999</v>
      </c>
      <c r="R1721">
        <v>2516.2829999999999</v>
      </c>
      <c r="S1721">
        <v>29.83</v>
      </c>
      <c r="T1721">
        <v>187.84299999999999</v>
      </c>
      <c r="U1721">
        <v>212.721</v>
      </c>
      <c r="V1721">
        <v>100</v>
      </c>
      <c r="W1721">
        <v>1.895</v>
      </c>
      <c r="X1721">
        <v>5.7560000000000002</v>
      </c>
      <c r="Y1721">
        <v>21.43</v>
      </c>
      <c r="Z1721">
        <v>21.7</v>
      </c>
      <c r="AA1721">
        <v>0.60399999999999998</v>
      </c>
      <c r="AB1721">
        <v>0</v>
      </c>
      <c r="AC1721" t="b">
        <v>1</v>
      </c>
      <c r="BM1721" t="s">
        <v>2887</v>
      </c>
      <c r="BN1721" t="s">
        <v>3288</v>
      </c>
      <c r="BO1721" t="s">
        <v>2888</v>
      </c>
      <c r="BT1721"/>
      <c r="BU1721"/>
      <c r="BX1721"/>
      <c r="BZ1721"/>
      <c r="CA1721"/>
      <c r="CB1721"/>
      <c r="CC1721"/>
      <c r="CD1721">
        <v>0</v>
      </c>
      <c r="CE1721"/>
      <c r="CF1721">
        <v>0</v>
      </c>
    </row>
    <row r="1722" spans="1:84" hidden="1" x14ac:dyDescent="0.35">
      <c r="A1722" t="s">
        <v>1874</v>
      </c>
      <c r="B1722" t="s">
        <v>4680</v>
      </c>
      <c r="C1722">
        <v>2516.2820000000002</v>
      </c>
      <c r="D1722">
        <v>40.82</v>
      </c>
      <c r="E1722">
        <v>43.322000000000003</v>
      </c>
      <c r="F1722">
        <v>100.72799999999999</v>
      </c>
      <c r="G1722" t="s">
        <v>2884</v>
      </c>
      <c r="I1722">
        <v>318.76</v>
      </c>
      <c r="J1722">
        <v>2516.3090000000002</v>
      </c>
      <c r="K1722" s="68">
        <v>47.62</v>
      </c>
      <c r="L1722">
        <v>5</v>
      </c>
      <c r="M1722">
        <v>3</v>
      </c>
      <c r="N1722" t="s">
        <v>4680</v>
      </c>
      <c r="O1722">
        <v>1.7390000000000001</v>
      </c>
      <c r="P1722">
        <v>10</v>
      </c>
      <c r="Q1722">
        <v>40.82</v>
      </c>
      <c r="R1722">
        <v>2516.2869999999998</v>
      </c>
      <c r="S1722">
        <v>32.655999999999999</v>
      </c>
      <c r="T1722">
        <v>44.180999999999997</v>
      </c>
      <c r="U1722">
        <v>80.581999999999994</v>
      </c>
      <c r="V1722">
        <v>100</v>
      </c>
      <c r="W1722">
        <v>1.776</v>
      </c>
      <c r="X1722">
        <v>3.0350000000000001</v>
      </c>
      <c r="Y1722">
        <v>22.555</v>
      </c>
      <c r="Z1722">
        <v>21.7</v>
      </c>
      <c r="AA1722">
        <v>0.60399999999999998</v>
      </c>
      <c r="AB1722">
        <v>0</v>
      </c>
      <c r="AC1722" t="b">
        <v>1</v>
      </c>
      <c r="BM1722" t="s">
        <v>2887</v>
      </c>
      <c r="BN1722" t="s">
        <v>2887</v>
      </c>
      <c r="BO1722" t="s">
        <v>2888</v>
      </c>
      <c r="BT1722"/>
      <c r="BU1722"/>
      <c r="BX1722"/>
      <c r="BZ1722"/>
      <c r="CA1722"/>
      <c r="CB1722"/>
      <c r="CC1722"/>
      <c r="CD1722">
        <v>0</v>
      </c>
      <c r="CE1722"/>
      <c r="CF1722">
        <v>0</v>
      </c>
    </row>
    <row r="1723" spans="1:84" hidden="1" x14ac:dyDescent="0.35">
      <c r="A1723" t="s">
        <v>1875</v>
      </c>
      <c r="B1723" t="s">
        <v>4681</v>
      </c>
      <c r="C1723">
        <v>2516.297</v>
      </c>
      <c r="D1723">
        <v>32.246000000000002</v>
      </c>
      <c r="E1723">
        <v>165.81899999999999</v>
      </c>
      <c r="F1723">
        <v>6.2949999999999999</v>
      </c>
      <c r="G1723" t="s">
        <v>2884</v>
      </c>
      <c r="I1723">
        <v>81.239999999999995</v>
      </c>
      <c r="J1723">
        <v>2516.3200000000002</v>
      </c>
      <c r="K1723" s="68">
        <v>170.35</v>
      </c>
      <c r="L1723">
        <v>26</v>
      </c>
      <c r="M1723">
        <v>3</v>
      </c>
      <c r="N1723" t="s">
        <v>4681</v>
      </c>
      <c r="O1723">
        <v>1.7350000000000001</v>
      </c>
      <c r="P1723">
        <v>20.462</v>
      </c>
      <c r="Q1723">
        <v>32.246000000000002</v>
      </c>
      <c r="R1723">
        <v>2516.3009999999999</v>
      </c>
      <c r="S1723">
        <v>25.797000000000001</v>
      </c>
      <c r="T1723">
        <v>166.72499999999999</v>
      </c>
      <c r="U1723">
        <v>5.0359999999999996</v>
      </c>
      <c r="V1723">
        <v>100</v>
      </c>
      <c r="W1723">
        <v>0.45700000000000002</v>
      </c>
      <c r="X1723">
        <v>3.1419999999999999</v>
      </c>
      <c r="Y1723">
        <v>22.34</v>
      </c>
      <c r="Z1723">
        <v>15.23</v>
      </c>
      <c r="AA1723">
        <v>0.48599999999999999</v>
      </c>
      <c r="AB1723">
        <v>0</v>
      </c>
      <c r="AC1723" t="b">
        <v>1</v>
      </c>
      <c r="BM1723" t="s">
        <v>2887</v>
      </c>
      <c r="BN1723" t="s">
        <v>2887</v>
      </c>
      <c r="BO1723" t="s">
        <v>2888</v>
      </c>
      <c r="BT1723"/>
      <c r="BU1723"/>
      <c r="BX1723"/>
      <c r="BZ1723"/>
      <c r="CA1723"/>
      <c r="CB1723"/>
      <c r="CC1723"/>
      <c r="CD1723">
        <v>0</v>
      </c>
      <c r="CE1723"/>
      <c r="CF1723">
        <v>0</v>
      </c>
    </row>
    <row r="1724" spans="1:84" hidden="1" x14ac:dyDescent="0.35">
      <c r="A1724" t="s">
        <v>1876</v>
      </c>
      <c r="B1724" t="s">
        <v>4682</v>
      </c>
      <c r="C1724">
        <v>2516.308</v>
      </c>
      <c r="D1724">
        <v>18.173999999999999</v>
      </c>
      <c r="E1724">
        <v>137.38999999999999</v>
      </c>
      <c r="F1724">
        <v>12.811999999999999</v>
      </c>
      <c r="G1724" t="s">
        <v>2884</v>
      </c>
      <c r="I1724">
        <v>53.81</v>
      </c>
      <c r="J1724">
        <v>2516.3220000000001</v>
      </c>
      <c r="K1724" s="68">
        <v>142.91999999999999</v>
      </c>
      <c r="L1724">
        <v>11</v>
      </c>
      <c r="M1724">
        <v>3</v>
      </c>
      <c r="N1724" t="s">
        <v>4682</v>
      </c>
      <c r="O1724">
        <v>1.73</v>
      </c>
      <c r="P1724">
        <v>10.523</v>
      </c>
      <c r="Q1724">
        <v>18.173999999999999</v>
      </c>
      <c r="R1724">
        <v>2516.3110000000001</v>
      </c>
      <c r="S1724">
        <v>14.539</v>
      </c>
      <c r="T1724">
        <v>138.49600000000001</v>
      </c>
      <c r="U1724">
        <v>10.249000000000001</v>
      </c>
      <c r="V1724">
        <v>100</v>
      </c>
      <c r="W1724">
        <v>1.4</v>
      </c>
      <c r="X1724">
        <v>2.9809999999999999</v>
      </c>
      <c r="Y1724">
        <v>22.03</v>
      </c>
      <c r="Z1724">
        <v>12.27</v>
      </c>
      <c r="AA1724">
        <v>0.43</v>
      </c>
      <c r="AB1724">
        <v>0</v>
      </c>
      <c r="AC1724" t="b">
        <v>1</v>
      </c>
      <c r="BM1724" t="s">
        <v>2887</v>
      </c>
      <c r="BN1724" t="s">
        <v>2887</v>
      </c>
      <c r="BO1724" t="s">
        <v>2888</v>
      </c>
      <c r="BT1724"/>
      <c r="BU1724"/>
      <c r="BX1724"/>
      <c r="BZ1724"/>
      <c r="CA1724"/>
      <c r="CB1724"/>
      <c r="CC1724"/>
      <c r="CD1724">
        <v>0</v>
      </c>
      <c r="CE1724"/>
      <c r="CF1724">
        <v>0</v>
      </c>
    </row>
    <row r="1725" spans="1:84" hidden="1" x14ac:dyDescent="0.35">
      <c r="A1725" t="s">
        <v>1877</v>
      </c>
      <c r="B1725" t="s">
        <v>4683</v>
      </c>
      <c r="C1725">
        <v>2516.3150000000001</v>
      </c>
      <c r="D1725">
        <v>34.750999999999998</v>
      </c>
      <c r="E1725">
        <v>64.275000000000006</v>
      </c>
      <c r="F1725">
        <v>77.072000000000003</v>
      </c>
      <c r="G1725" t="s">
        <v>2884</v>
      </c>
      <c r="I1725">
        <v>15</v>
      </c>
      <c r="J1725">
        <v>2516.3290000000002</v>
      </c>
      <c r="K1725" s="68">
        <v>104.111</v>
      </c>
      <c r="L1725">
        <v>-1.5960000000000001</v>
      </c>
      <c r="M1725">
        <v>1</v>
      </c>
      <c r="N1725" t="s">
        <v>4683</v>
      </c>
      <c r="O1725">
        <v>1.667</v>
      </c>
      <c r="P1725">
        <v>0</v>
      </c>
      <c r="Q1725">
        <v>0</v>
      </c>
      <c r="R1725">
        <v>2516.3290000000002</v>
      </c>
      <c r="S1725">
        <v>0</v>
      </c>
      <c r="T1725">
        <v>104.111</v>
      </c>
      <c r="U1725">
        <v>0</v>
      </c>
      <c r="V1725">
        <v>0</v>
      </c>
      <c r="W1725">
        <v>0</v>
      </c>
      <c r="X1725">
        <v>0</v>
      </c>
      <c r="Y1725">
        <v>0</v>
      </c>
      <c r="Z1725">
        <v>0</v>
      </c>
      <c r="AA1725">
        <v>0</v>
      </c>
      <c r="AB1725">
        <v>0</v>
      </c>
      <c r="AC1725" t="b">
        <v>1</v>
      </c>
      <c r="AE1725">
        <v>0</v>
      </c>
      <c r="AF1725">
        <v>0</v>
      </c>
      <c r="AG1725">
        <v>0</v>
      </c>
      <c r="AH1725">
        <v>0</v>
      </c>
      <c r="AI1725">
        <v>0</v>
      </c>
      <c r="AJ1725">
        <v>0</v>
      </c>
      <c r="AK1725">
        <v>0</v>
      </c>
      <c r="AL1725">
        <v>0</v>
      </c>
      <c r="AM1725">
        <v>0</v>
      </c>
      <c r="AN1725">
        <v>0</v>
      </c>
      <c r="AO1725">
        <v>0</v>
      </c>
      <c r="AP1725">
        <v>0</v>
      </c>
      <c r="AQ1725">
        <v>0</v>
      </c>
      <c r="AR1725">
        <v>0</v>
      </c>
      <c r="AS1725">
        <v>0</v>
      </c>
      <c r="AT1725">
        <v>0</v>
      </c>
      <c r="AU1725">
        <v>0</v>
      </c>
      <c r="AV1725">
        <v>0</v>
      </c>
      <c r="AW1725">
        <v>0</v>
      </c>
      <c r="AX1725">
        <v>0</v>
      </c>
      <c r="AY1725" t="b">
        <v>0</v>
      </c>
      <c r="AZ1725">
        <v>0</v>
      </c>
      <c r="BI1725">
        <v>0</v>
      </c>
      <c r="BJ1725">
        <v>0</v>
      </c>
      <c r="BK1725">
        <v>0</v>
      </c>
      <c r="BM1725" t="s">
        <v>2887</v>
      </c>
      <c r="BN1725" t="s">
        <v>2887</v>
      </c>
      <c r="BO1725" t="s">
        <v>2888</v>
      </c>
      <c r="BT1725"/>
      <c r="BU1725"/>
      <c r="BX1725"/>
      <c r="BY1725" t="s">
        <v>2903</v>
      </c>
      <c r="BZ1725"/>
      <c r="CA1725"/>
      <c r="CB1725"/>
      <c r="CC1725"/>
      <c r="CD1725">
        <v>0</v>
      </c>
      <c r="CE1725"/>
      <c r="CF1725">
        <v>0</v>
      </c>
    </row>
    <row r="1726" spans="1:84" hidden="1" x14ac:dyDescent="0.35">
      <c r="A1726" t="s">
        <v>1878</v>
      </c>
      <c r="B1726" t="s">
        <v>4684</v>
      </c>
      <c r="C1726">
        <v>2516.4079999999999</v>
      </c>
      <c r="D1726">
        <v>26.417999999999999</v>
      </c>
      <c r="E1726">
        <v>285.19799999999998</v>
      </c>
      <c r="F1726">
        <v>7.5780000000000003</v>
      </c>
      <c r="G1726" t="s">
        <v>2884</v>
      </c>
      <c r="I1726">
        <v>198.76</v>
      </c>
      <c r="J1726">
        <v>2516.4270000000001</v>
      </c>
      <c r="K1726" s="68">
        <v>287.17</v>
      </c>
      <c r="L1726">
        <v>10</v>
      </c>
      <c r="M1726">
        <v>3</v>
      </c>
      <c r="N1726" t="s">
        <v>4684</v>
      </c>
      <c r="O1726">
        <v>1.728</v>
      </c>
      <c r="P1726">
        <v>10</v>
      </c>
      <c r="Q1726">
        <v>26.417999999999999</v>
      </c>
      <c r="R1726">
        <v>2516.4110000000001</v>
      </c>
      <c r="S1726">
        <v>21.134</v>
      </c>
      <c r="T1726">
        <v>285.59199999999998</v>
      </c>
      <c r="U1726">
        <v>6.0629999999999997</v>
      </c>
      <c r="V1726">
        <v>100</v>
      </c>
      <c r="W1726">
        <v>0.57199999999999995</v>
      </c>
      <c r="X1726">
        <v>1.097</v>
      </c>
      <c r="Y1726">
        <v>13.85</v>
      </c>
      <c r="Z1726">
        <v>9.7899999999999991</v>
      </c>
      <c r="AA1726">
        <v>0.378</v>
      </c>
      <c r="AB1726">
        <v>0</v>
      </c>
      <c r="AC1726" t="b">
        <v>1</v>
      </c>
      <c r="BM1726" t="s">
        <v>2905</v>
      </c>
      <c r="BN1726" t="s">
        <v>2905</v>
      </c>
      <c r="BO1726" t="s">
        <v>3359</v>
      </c>
      <c r="BT1726"/>
      <c r="BU1726"/>
      <c r="BX1726"/>
      <c r="BZ1726"/>
      <c r="CA1726"/>
      <c r="CB1726"/>
      <c r="CC1726"/>
      <c r="CD1726">
        <v>0</v>
      </c>
      <c r="CE1726"/>
      <c r="CF1726">
        <v>0</v>
      </c>
    </row>
    <row r="1727" spans="1:84" hidden="1" x14ac:dyDescent="0.35">
      <c r="A1727" t="s">
        <v>1879</v>
      </c>
      <c r="B1727" t="s">
        <v>4685</v>
      </c>
      <c r="C1727">
        <v>2516.3290000000002</v>
      </c>
      <c r="D1727">
        <v>303.23399999999998</v>
      </c>
      <c r="E1727">
        <v>282.76</v>
      </c>
      <c r="F1727">
        <v>0</v>
      </c>
      <c r="G1727" t="s">
        <v>2884</v>
      </c>
      <c r="I1727">
        <v>300</v>
      </c>
      <c r="J1727">
        <v>2516.5909999999999</v>
      </c>
      <c r="K1727" s="68">
        <v>27.76</v>
      </c>
      <c r="L1727">
        <v>3.0169999999999999</v>
      </c>
      <c r="M1727">
        <v>1</v>
      </c>
      <c r="N1727" t="s">
        <v>4685</v>
      </c>
      <c r="O1727">
        <v>1.708</v>
      </c>
      <c r="P1727">
        <v>0</v>
      </c>
      <c r="Q1727">
        <v>0</v>
      </c>
      <c r="R1727">
        <v>2516.5909999999999</v>
      </c>
      <c r="S1727">
        <v>0</v>
      </c>
      <c r="U1727">
        <v>0</v>
      </c>
      <c r="V1727">
        <v>0</v>
      </c>
      <c r="W1727">
        <v>0</v>
      </c>
      <c r="X1727">
        <v>0</v>
      </c>
      <c r="Y1727">
        <v>0</v>
      </c>
      <c r="Z1727">
        <v>0</v>
      </c>
      <c r="AA1727">
        <v>0</v>
      </c>
      <c r="AB1727">
        <v>0</v>
      </c>
      <c r="AC1727" t="b">
        <v>1</v>
      </c>
      <c r="AE1727">
        <v>0</v>
      </c>
      <c r="AF1727">
        <v>0</v>
      </c>
      <c r="AG1727">
        <v>0</v>
      </c>
      <c r="AH1727">
        <v>0</v>
      </c>
      <c r="AI1727">
        <v>0</v>
      </c>
      <c r="AJ1727">
        <v>0</v>
      </c>
      <c r="AK1727">
        <v>0</v>
      </c>
      <c r="AL1727">
        <v>0</v>
      </c>
      <c r="AM1727">
        <v>0</v>
      </c>
      <c r="AN1727">
        <v>0</v>
      </c>
      <c r="AO1727">
        <v>0</v>
      </c>
      <c r="AP1727">
        <v>0</v>
      </c>
      <c r="AQ1727">
        <v>0</v>
      </c>
      <c r="AR1727">
        <v>0</v>
      </c>
      <c r="AS1727">
        <v>0</v>
      </c>
      <c r="AT1727">
        <v>0</v>
      </c>
      <c r="AU1727">
        <v>0</v>
      </c>
      <c r="AV1727">
        <v>0</v>
      </c>
      <c r="AW1727">
        <v>0</v>
      </c>
      <c r="AX1727">
        <v>0</v>
      </c>
      <c r="AY1727" t="b">
        <v>0</v>
      </c>
      <c r="AZ1727">
        <v>0</v>
      </c>
      <c r="BI1727">
        <v>0</v>
      </c>
      <c r="BJ1727">
        <v>0</v>
      </c>
      <c r="BK1727">
        <v>0</v>
      </c>
      <c r="BM1727" t="s">
        <v>2887</v>
      </c>
      <c r="BN1727" t="s">
        <v>2887</v>
      </c>
      <c r="BO1727" t="s">
        <v>2888</v>
      </c>
      <c r="BT1727"/>
      <c r="BU1727"/>
      <c r="BX1727"/>
      <c r="BY1727" t="s">
        <v>2903</v>
      </c>
      <c r="BZ1727"/>
      <c r="CA1727"/>
      <c r="CB1727"/>
      <c r="CC1727"/>
      <c r="CD1727">
        <v>0</v>
      </c>
      <c r="CE1727"/>
      <c r="CF1727">
        <v>0</v>
      </c>
    </row>
    <row r="1728" spans="1:84" hidden="1" x14ac:dyDescent="0.35">
      <c r="A1728" t="s">
        <v>1880</v>
      </c>
      <c r="B1728" t="s">
        <v>4686</v>
      </c>
      <c r="C1728">
        <v>2516.6019999999999</v>
      </c>
      <c r="D1728">
        <v>8</v>
      </c>
      <c r="E1728">
        <v>8.4049999999999994</v>
      </c>
      <c r="F1728">
        <v>6.2949999999999999</v>
      </c>
      <c r="G1728" t="s">
        <v>2884</v>
      </c>
      <c r="I1728">
        <v>286.19</v>
      </c>
      <c r="J1728">
        <v>2516.6039999999998</v>
      </c>
      <c r="K1728" s="68">
        <v>13.95</v>
      </c>
      <c r="L1728">
        <v>12</v>
      </c>
      <c r="M1728">
        <v>3</v>
      </c>
      <c r="N1728" t="s">
        <v>4686</v>
      </c>
      <c r="O1728">
        <v>1.7749999999999999</v>
      </c>
      <c r="P1728">
        <v>11.083</v>
      </c>
      <c r="Q1728">
        <v>8</v>
      </c>
      <c r="R1728">
        <v>2516.6030000000001</v>
      </c>
      <c r="S1728">
        <v>6</v>
      </c>
      <c r="T1728">
        <v>9.5139999999999993</v>
      </c>
      <c r="U1728">
        <v>5.0359999999999996</v>
      </c>
      <c r="V1728">
        <v>100</v>
      </c>
      <c r="W1728">
        <v>0.89400000000000002</v>
      </c>
      <c r="X1728">
        <v>1.31</v>
      </c>
      <c r="Y1728">
        <v>8.5299999999999994</v>
      </c>
      <c r="Z1728">
        <v>9.7899999999999991</v>
      </c>
      <c r="AA1728">
        <v>0.378</v>
      </c>
      <c r="AB1728">
        <v>0</v>
      </c>
      <c r="AC1728" t="b">
        <v>1</v>
      </c>
      <c r="BM1728" t="s">
        <v>2887</v>
      </c>
      <c r="BN1728" t="s">
        <v>2887</v>
      </c>
      <c r="BO1728" t="s">
        <v>2888</v>
      </c>
      <c r="BT1728"/>
      <c r="BU1728"/>
      <c r="BX1728"/>
      <c r="BZ1728"/>
      <c r="CA1728"/>
      <c r="CB1728"/>
      <c r="CC1728"/>
      <c r="CD1728">
        <v>0</v>
      </c>
      <c r="CE1728"/>
      <c r="CF1728">
        <v>0</v>
      </c>
    </row>
    <row r="1729" spans="1:84" hidden="1" x14ac:dyDescent="0.35">
      <c r="A1729" t="s">
        <v>1881</v>
      </c>
      <c r="B1729" t="s">
        <v>4687</v>
      </c>
      <c r="C1729">
        <v>2516.6060000000002</v>
      </c>
      <c r="D1729">
        <v>8</v>
      </c>
      <c r="E1729">
        <v>143.904</v>
      </c>
      <c r="F1729">
        <v>6.2949999999999999</v>
      </c>
      <c r="G1729" t="s">
        <v>2884</v>
      </c>
      <c r="I1729">
        <v>56.29</v>
      </c>
      <c r="J1729">
        <v>2516.6080000000002</v>
      </c>
      <c r="K1729" s="68">
        <v>144.07</v>
      </c>
      <c r="L1729">
        <v>9</v>
      </c>
      <c r="M1729">
        <v>3</v>
      </c>
      <c r="N1729" t="s">
        <v>4687</v>
      </c>
      <c r="O1729">
        <v>1.7769999999999999</v>
      </c>
      <c r="P1729">
        <v>10</v>
      </c>
      <c r="Q1729">
        <v>8</v>
      </c>
      <c r="R1729">
        <v>2516.6060000000002</v>
      </c>
      <c r="S1729">
        <v>6</v>
      </c>
      <c r="T1729">
        <v>143.93700000000001</v>
      </c>
      <c r="U1729">
        <v>5.0359999999999996</v>
      </c>
      <c r="V1729">
        <v>100</v>
      </c>
      <c r="W1729">
        <v>0.89400000000000002</v>
      </c>
      <c r="X1729">
        <v>1.05</v>
      </c>
      <c r="Y1729">
        <v>9.16</v>
      </c>
      <c r="Z1729">
        <v>9.7899999999999991</v>
      </c>
      <c r="AA1729">
        <v>0.378</v>
      </c>
      <c r="AB1729">
        <v>0</v>
      </c>
      <c r="AC1729" t="b">
        <v>1</v>
      </c>
      <c r="BM1729" t="s">
        <v>2887</v>
      </c>
      <c r="BN1729" t="s">
        <v>2887</v>
      </c>
      <c r="BO1729" t="s">
        <v>2888</v>
      </c>
      <c r="BT1729"/>
      <c r="BU1729"/>
      <c r="BX1729"/>
      <c r="BZ1729"/>
      <c r="CA1729"/>
      <c r="CB1729"/>
      <c r="CC1729"/>
      <c r="CD1729">
        <v>0</v>
      </c>
      <c r="CE1729"/>
      <c r="CF1729">
        <v>0</v>
      </c>
    </row>
    <row r="1730" spans="1:84" hidden="1" x14ac:dyDescent="0.35">
      <c r="A1730" t="s">
        <v>1882</v>
      </c>
      <c r="B1730" t="s">
        <v>4688</v>
      </c>
      <c r="C1730">
        <v>2516.6089999999999</v>
      </c>
      <c r="D1730">
        <v>8</v>
      </c>
      <c r="E1730">
        <v>182.96100000000001</v>
      </c>
      <c r="F1730">
        <v>6.2949999999999999</v>
      </c>
      <c r="G1730" t="s">
        <v>2884</v>
      </c>
      <c r="I1730">
        <v>101.24</v>
      </c>
      <c r="J1730">
        <v>2516.6120000000001</v>
      </c>
      <c r="K1730" s="68">
        <v>189.02</v>
      </c>
      <c r="L1730">
        <v>9</v>
      </c>
      <c r="M1730">
        <v>3</v>
      </c>
      <c r="N1730" t="s">
        <v>4688</v>
      </c>
      <c r="O1730">
        <v>1.78</v>
      </c>
      <c r="P1730">
        <v>10</v>
      </c>
      <c r="Q1730">
        <v>8</v>
      </c>
      <c r="R1730">
        <v>2516.61</v>
      </c>
      <c r="S1730">
        <v>6</v>
      </c>
      <c r="T1730">
        <v>184.172</v>
      </c>
      <c r="U1730">
        <v>5.0359999999999996</v>
      </c>
      <c r="V1730">
        <v>100</v>
      </c>
      <c r="W1730">
        <v>0.89400000000000002</v>
      </c>
      <c r="X1730">
        <v>1.0249999999999999</v>
      </c>
      <c r="Y1730">
        <v>9.5500000000000007</v>
      </c>
      <c r="Z1730">
        <v>9.7899999999999991</v>
      </c>
      <c r="AA1730">
        <v>0.378</v>
      </c>
      <c r="AB1730">
        <v>0</v>
      </c>
      <c r="AC1730" t="b">
        <v>1</v>
      </c>
      <c r="BM1730" t="s">
        <v>2887</v>
      </c>
      <c r="BN1730" t="s">
        <v>2887</v>
      </c>
      <c r="BO1730" t="s">
        <v>2888</v>
      </c>
      <c r="BT1730"/>
      <c r="BU1730"/>
      <c r="BX1730"/>
      <c r="BZ1730"/>
      <c r="CA1730"/>
      <c r="CB1730"/>
      <c r="CC1730"/>
      <c r="CD1730">
        <v>0</v>
      </c>
      <c r="CE1730"/>
      <c r="CF1730">
        <v>0</v>
      </c>
    </row>
    <row r="1731" spans="1:84" hidden="1" x14ac:dyDescent="0.35">
      <c r="A1731" t="s">
        <v>1883</v>
      </c>
      <c r="B1731" t="s">
        <v>4689</v>
      </c>
      <c r="C1731">
        <v>2516.6089999999999</v>
      </c>
      <c r="D1731">
        <v>8</v>
      </c>
      <c r="E1731">
        <v>163.38300000000001</v>
      </c>
      <c r="F1731">
        <v>6.2949999999999999</v>
      </c>
      <c r="G1731" t="s">
        <v>2884</v>
      </c>
      <c r="I1731">
        <v>81.239999999999995</v>
      </c>
      <c r="J1731">
        <v>2516.6129999999998</v>
      </c>
      <c r="K1731" s="68">
        <v>169.02</v>
      </c>
      <c r="L1731">
        <v>7</v>
      </c>
      <c r="M1731">
        <v>3</v>
      </c>
      <c r="N1731" t="s">
        <v>4689</v>
      </c>
      <c r="O1731">
        <v>1.7809999999999999</v>
      </c>
      <c r="P1731">
        <v>10</v>
      </c>
      <c r="Q1731">
        <v>8</v>
      </c>
      <c r="R1731">
        <v>2516.61</v>
      </c>
      <c r="S1731">
        <v>6</v>
      </c>
      <c r="T1731">
        <v>164.511</v>
      </c>
      <c r="U1731">
        <v>5.0359999999999996</v>
      </c>
      <c r="V1731">
        <v>100</v>
      </c>
      <c r="W1731">
        <v>0.96699999999999997</v>
      </c>
      <c r="X1731">
        <v>0.92</v>
      </c>
      <c r="Y1731">
        <v>9.25</v>
      </c>
      <c r="Z1731">
        <v>11.157999999999999</v>
      </c>
      <c r="AA1731">
        <v>0.40799999999999997</v>
      </c>
      <c r="AB1731">
        <v>0</v>
      </c>
      <c r="AC1731" t="b">
        <v>1</v>
      </c>
      <c r="BM1731" t="s">
        <v>2887</v>
      </c>
      <c r="BN1731" t="s">
        <v>2887</v>
      </c>
      <c r="BO1731" t="s">
        <v>2888</v>
      </c>
      <c r="BT1731"/>
      <c r="BU1731"/>
      <c r="BX1731"/>
      <c r="BZ1731"/>
      <c r="CA1731"/>
      <c r="CB1731"/>
      <c r="CC1731"/>
      <c r="CD1731">
        <v>0</v>
      </c>
      <c r="CE1731"/>
      <c r="CF1731">
        <v>0</v>
      </c>
    </row>
    <row r="1732" spans="1:84" hidden="1" x14ac:dyDescent="0.35">
      <c r="A1732" t="s">
        <v>1884</v>
      </c>
      <c r="B1732" t="s">
        <v>4690</v>
      </c>
      <c r="C1732">
        <v>2516.623</v>
      </c>
      <c r="D1732">
        <v>30.712</v>
      </c>
      <c r="E1732">
        <v>307.72199999999998</v>
      </c>
      <c r="F1732">
        <v>323.26299999999998</v>
      </c>
      <c r="G1732" t="s">
        <v>2884</v>
      </c>
      <c r="I1732">
        <v>286.19</v>
      </c>
      <c r="J1732">
        <v>2516.6309999999999</v>
      </c>
      <c r="K1732" s="68">
        <v>14</v>
      </c>
      <c r="L1732">
        <v>24</v>
      </c>
      <c r="M1732">
        <v>3</v>
      </c>
      <c r="N1732" t="s">
        <v>4690</v>
      </c>
      <c r="O1732">
        <v>1.776</v>
      </c>
      <c r="P1732">
        <v>19.042000000000002</v>
      </c>
      <c r="Q1732">
        <v>30.712</v>
      </c>
      <c r="R1732">
        <v>2516.625</v>
      </c>
      <c r="S1732">
        <v>24.57</v>
      </c>
      <c r="T1732">
        <v>320.97800000000001</v>
      </c>
      <c r="U1732">
        <v>258.61</v>
      </c>
      <c r="V1732">
        <v>100</v>
      </c>
      <c r="W1732">
        <v>2.1360000000000001</v>
      </c>
      <c r="X1732">
        <v>16.355</v>
      </c>
      <c r="Y1732">
        <v>21.895</v>
      </c>
      <c r="Z1732">
        <v>21.95</v>
      </c>
      <c r="AA1732">
        <v>0.60799999999999998</v>
      </c>
      <c r="AB1732">
        <v>0</v>
      </c>
      <c r="AC1732" t="b">
        <v>1</v>
      </c>
      <c r="BM1732" t="s">
        <v>2887</v>
      </c>
      <c r="BN1732" t="s">
        <v>3288</v>
      </c>
      <c r="BO1732" t="s">
        <v>2888</v>
      </c>
      <c r="BT1732"/>
      <c r="BU1732"/>
      <c r="BX1732"/>
      <c r="BZ1732"/>
      <c r="CA1732"/>
      <c r="CB1732"/>
      <c r="CC1732"/>
      <c r="CD1732">
        <v>0</v>
      </c>
      <c r="CE1732"/>
      <c r="CF1732">
        <v>0</v>
      </c>
    </row>
    <row r="1733" spans="1:84" hidden="1" x14ac:dyDescent="0.35">
      <c r="A1733" t="s">
        <v>1885</v>
      </c>
      <c r="B1733" t="s">
        <v>4691</v>
      </c>
      <c r="C1733">
        <v>2516.627</v>
      </c>
      <c r="D1733">
        <v>32.249000000000002</v>
      </c>
      <c r="E1733">
        <v>239.41300000000001</v>
      </c>
      <c r="F1733">
        <v>81.001999999999995</v>
      </c>
      <c r="G1733" t="s">
        <v>2884</v>
      </c>
      <c r="I1733">
        <v>158.76</v>
      </c>
      <c r="J1733">
        <v>2516.6350000000002</v>
      </c>
      <c r="K1733" s="68">
        <v>246.57</v>
      </c>
      <c r="L1733">
        <v>16</v>
      </c>
      <c r="M1733">
        <v>3</v>
      </c>
      <c r="N1733" t="s">
        <v>4691</v>
      </c>
      <c r="O1733">
        <v>1.7729999999999999</v>
      </c>
      <c r="P1733">
        <v>13.561999999999999</v>
      </c>
      <c r="Q1733">
        <v>32.249000000000002</v>
      </c>
      <c r="R1733">
        <v>2516.6289999999999</v>
      </c>
      <c r="S1733">
        <v>25.798999999999999</v>
      </c>
      <c r="T1733">
        <v>240.845</v>
      </c>
      <c r="U1733">
        <v>64.802000000000007</v>
      </c>
      <c r="V1733">
        <v>100</v>
      </c>
      <c r="W1733">
        <v>2.077</v>
      </c>
      <c r="X1733">
        <v>10.5</v>
      </c>
      <c r="Y1733">
        <v>23.62</v>
      </c>
      <c r="Z1733">
        <v>21.95</v>
      </c>
      <c r="AA1733">
        <v>0.60799999999999998</v>
      </c>
      <c r="AB1733">
        <v>0</v>
      </c>
      <c r="AC1733" t="b">
        <v>1</v>
      </c>
      <c r="BM1733" t="s">
        <v>2887</v>
      </c>
      <c r="BN1733" t="s">
        <v>3288</v>
      </c>
      <c r="BO1733" t="s">
        <v>2888</v>
      </c>
      <c r="BT1733"/>
      <c r="BU1733"/>
      <c r="BX1733"/>
      <c r="BZ1733"/>
      <c r="CA1733"/>
      <c r="CB1733"/>
      <c r="CC1733"/>
      <c r="CD1733">
        <v>0</v>
      </c>
      <c r="CE1733"/>
      <c r="CF1733">
        <v>0</v>
      </c>
    </row>
    <row r="1734" spans="1:84" hidden="1" x14ac:dyDescent="0.35">
      <c r="A1734" t="s">
        <v>1886</v>
      </c>
      <c r="B1734" t="s">
        <v>4692</v>
      </c>
      <c r="C1734">
        <v>2516.6529999999998</v>
      </c>
      <c r="D1734">
        <v>198.434</v>
      </c>
      <c r="E1734">
        <v>186.93799999999999</v>
      </c>
      <c r="F1734">
        <v>137.548</v>
      </c>
      <c r="G1734" t="s">
        <v>2884</v>
      </c>
      <c r="I1734">
        <v>150</v>
      </c>
      <c r="J1734">
        <v>2516.7150000000001</v>
      </c>
      <c r="K1734" s="68">
        <v>238.13800000000001</v>
      </c>
      <c r="L1734">
        <v>-1.2270000000000001</v>
      </c>
      <c r="M1734">
        <v>1</v>
      </c>
      <c r="N1734" t="s">
        <v>4692</v>
      </c>
      <c r="O1734">
        <v>1.6240000000000001</v>
      </c>
      <c r="P1734">
        <v>0</v>
      </c>
      <c r="Q1734">
        <v>0</v>
      </c>
      <c r="R1734">
        <v>2516.7150000000001</v>
      </c>
      <c r="S1734">
        <v>0</v>
      </c>
      <c r="T1734">
        <v>238.13800000000001</v>
      </c>
      <c r="U1734">
        <v>0</v>
      </c>
      <c r="V1734">
        <v>0</v>
      </c>
      <c r="W1734">
        <v>0</v>
      </c>
      <c r="X1734">
        <v>0</v>
      </c>
      <c r="Y1734">
        <v>0</v>
      </c>
      <c r="Z1734">
        <v>0</v>
      </c>
      <c r="AA1734">
        <v>0</v>
      </c>
      <c r="AB1734">
        <v>0</v>
      </c>
      <c r="AC1734" t="b">
        <v>1</v>
      </c>
      <c r="AE1734">
        <v>0</v>
      </c>
      <c r="AF1734">
        <v>0</v>
      </c>
      <c r="AG1734">
        <v>0</v>
      </c>
      <c r="AH1734">
        <v>0</v>
      </c>
      <c r="AI1734">
        <v>0</v>
      </c>
      <c r="AJ1734">
        <v>0</v>
      </c>
      <c r="AK1734">
        <v>0</v>
      </c>
      <c r="AL1734">
        <v>0</v>
      </c>
      <c r="AM1734">
        <v>0</v>
      </c>
      <c r="AN1734">
        <v>0</v>
      </c>
      <c r="AO1734">
        <v>0</v>
      </c>
      <c r="AP1734">
        <v>0</v>
      </c>
      <c r="AQ1734">
        <v>0</v>
      </c>
      <c r="AR1734">
        <v>0</v>
      </c>
      <c r="AS1734">
        <v>0</v>
      </c>
      <c r="AT1734">
        <v>0</v>
      </c>
      <c r="AU1734">
        <v>0</v>
      </c>
      <c r="AV1734">
        <v>0</v>
      </c>
      <c r="AW1734">
        <v>0</v>
      </c>
      <c r="AX1734">
        <v>0</v>
      </c>
      <c r="AY1734" t="b">
        <v>0</v>
      </c>
      <c r="AZ1734">
        <v>0</v>
      </c>
      <c r="BI1734">
        <v>0</v>
      </c>
      <c r="BJ1734">
        <v>0</v>
      </c>
      <c r="BK1734">
        <v>0</v>
      </c>
      <c r="BM1734" t="s">
        <v>2905</v>
      </c>
      <c r="BN1734" t="s">
        <v>3356</v>
      </c>
      <c r="BO1734" t="s">
        <v>2888</v>
      </c>
      <c r="BT1734"/>
      <c r="BU1734"/>
      <c r="BX1734"/>
      <c r="BY1734" t="s">
        <v>2903</v>
      </c>
      <c r="BZ1734"/>
      <c r="CA1734"/>
      <c r="CB1734"/>
      <c r="CC1734"/>
      <c r="CD1734">
        <v>0</v>
      </c>
      <c r="CE1734"/>
      <c r="CF1734">
        <v>0</v>
      </c>
    </row>
    <row r="1735" spans="1:84" hidden="1" x14ac:dyDescent="0.35">
      <c r="A1735" t="s">
        <v>1887</v>
      </c>
      <c r="B1735" t="s">
        <v>4693</v>
      </c>
      <c r="C1735">
        <v>2523.6840000000002</v>
      </c>
      <c r="D1735">
        <v>53.219000000000001</v>
      </c>
      <c r="E1735">
        <v>295.97000000000003</v>
      </c>
      <c r="F1735">
        <v>91.921999999999997</v>
      </c>
      <c r="G1735" t="s">
        <v>2884</v>
      </c>
      <c r="I1735">
        <v>255</v>
      </c>
      <c r="J1735">
        <v>2523.7170000000001</v>
      </c>
      <c r="K1735" s="68">
        <v>345.65699999999998</v>
      </c>
      <c r="L1735">
        <v>0.97699999999999998</v>
      </c>
      <c r="M1735">
        <v>1</v>
      </c>
      <c r="N1735" t="s">
        <v>4693</v>
      </c>
      <c r="O1735">
        <v>1.6779999999999999</v>
      </c>
      <c r="P1735">
        <v>0</v>
      </c>
      <c r="Q1735">
        <v>0</v>
      </c>
      <c r="R1735">
        <v>2523.7170000000001</v>
      </c>
      <c r="S1735">
        <v>0</v>
      </c>
      <c r="T1735">
        <v>345.65699999999998</v>
      </c>
      <c r="U1735">
        <v>0</v>
      </c>
      <c r="V1735">
        <v>0</v>
      </c>
      <c r="W1735">
        <v>0</v>
      </c>
      <c r="X1735">
        <v>0</v>
      </c>
      <c r="Y1735">
        <v>0</v>
      </c>
      <c r="Z1735">
        <v>0</v>
      </c>
      <c r="AA1735">
        <v>0</v>
      </c>
      <c r="AB1735">
        <v>0</v>
      </c>
      <c r="AC1735" t="b">
        <v>1</v>
      </c>
      <c r="AE1735">
        <v>0</v>
      </c>
      <c r="AF1735">
        <v>0</v>
      </c>
      <c r="AG1735">
        <v>0</v>
      </c>
      <c r="AH1735">
        <v>0</v>
      </c>
      <c r="AI1735">
        <v>0</v>
      </c>
      <c r="AJ1735">
        <v>0</v>
      </c>
      <c r="AK1735">
        <v>0</v>
      </c>
      <c r="AL1735">
        <v>0</v>
      </c>
      <c r="AM1735">
        <v>0</v>
      </c>
      <c r="AN1735">
        <v>0</v>
      </c>
      <c r="AO1735">
        <v>0</v>
      </c>
      <c r="AP1735">
        <v>0</v>
      </c>
      <c r="AQ1735">
        <v>0</v>
      </c>
      <c r="AR1735">
        <v>0</v>
      </c>
      <c r="AS1735">
        <v>0</v>
      </c>
      <c r="AT1735">
        <v>0</v>
      </c>
      <c r="AU1735">
        <v>0</v>
      </c>
      <c r="AV1735">
        <v>0</v>
      </c>
      <c r="AW1735">
        <v>0</v>
      </c>
      <c r="AX1735">
        <v>0</v>
      </c>
      <c r="AY1735" t="b">
        <v>0</v>
      </c>
      <c r="AZ1735">
        <v>0</v>
      </c>
      <c r="BI1735">
        <v>0</v>
      </c>
      <c r="BJ1735">
        <v>0</v>
      </c>
      <c r="BK1735">
        <v>0</v>
      </c>
      <c r="BM1735" t="s">
        <v>2887</v>
      </c>
      <c r="BN1735" t="s">
        <v>3288</v>
      </c>
      <c r="BO1735" t="s">
        <v>2888</v>
      </c>
      <c r="BT1735"/>
      <c r="BU1735"/>
      <c r="BX1735"/>
      <c r="BY1735" t="s">
        <v>2903</v>
      </c>
      <c r="BZ1735"/>
      <c r="CA1735"/>
      <c r="CB1735"/>
      <c r="CC1735"/>
      <c r="CD1735">
        <v>0</v>
      </c>
      <c r="CE1735"/>
      <c r="CF1735">
        <v>0</v>
      </c>
    </row>
    <row r="1736" spans="1:84" hidden="1" x14ac:dyDescent="0.35">
      <c r="A1736" t="s">
        <v>1888</v>
      </c>
      <c r="B1736" t="s">
        <v>4694</v>
      </c>
      <c r="C1736">
        <v>2523.7139999999999</v>
      </c>
      <c r="D1736">
        <v>25.77</v>
      </c>
      <c r="E1736">
        <v>288.75200000000001</v>
      </c>
      <c r="F1736">
        <v>6.2949999999999999</v>
      </c>
      <c r="G1736" t="s">
        <v>2884</v>
      </c>
      <c r="I1736">
        <v>201.24</v>
      </c>
      <c r="J1736">
        <v>2523.7280000000001</v>
      </c>
      <c r="K1736" s="68">
        <v>291.89999999999998</v>
      </c>
      <c r="L1736">
        <v>12</v>
      </c>
      <c r="M1736">
        <v>3</v>
      </c>
      <c r="N1736" t="s">
        <v>4694</v>
      </c>
      <c r="O1736">
        <v>1.6659999999999999</v>
      </c>
      <c r="P1736">
        <v>11.083</v>
      </c>
      <c r="Q1736">
        <v>25.77</v>
      </c>
      <c r="R1736">
        <v>2523.7170000000001</v>
      </c>
      <c r="S1736">
        <v>20.616</v>
      </c>
      <c r="T1736">
        <v>289.38200000000001</v>
      </c>
      <c r="U1736">
        <v>5.0359999999999996</v>
      </c>
      <c r="V1736">
        <v>100</v>
      </c>
      <c r="W1736">
        <v>0.54300000000000004</v>
      </c>
      <c r="X1736">
        <v>2.0910000000000002</v>
      </c>
      <c r="Y1736">
        <v>21.94</v>
      </c>
      <c r="Z1736">
        <v>22.62</v>
      </c>
      <c r="AA1736">
        <v>0.621</v>
      </c>
      <c r="AB1736">
        <v>0</v>
      </c>
      <c r="AC1736" t="b">
        <v>1</v>
      </c>
      <c r="BM1736" t="s">
        <v>3356</v>
      </c>
      <c r="BN1736" t="s">
        <v>3288</v>
      </c>
      <c r="BO1736" t="s">
        <v>2888</v>
      </c>
      <c r="BT1736"/>
      <c r="BU1736"/>
      <c r="BX1736"/>
      <c r="BZ1736"/>
      <c r="CA1736"/>
      <c r="CB1736"/>
      <c r="CC1736"/>
      <c r="CD1736">
        <v>0</v>
      </c>
      <c r="CE1736"/>
      <c r="CF1736">
        <v>0</v>
      </c>
    </row>
    <row r="1737" spans="1:84" hidden="1" x14ac:dyDescent="0.35">
      <c r="A1737" t="s">
        <v>1889</v>
      </c>
      <c r="B1737" t="s">
        <v>4695</v>
      </c>
      <c r="C1737">
        <v>2532.4670000000001</v>
      </c>
      <c r="D1737">
        <v>26.324999999999999</v>
      </c>
      <c r="E1737">
        <v>108.38800000000001</v>
      </c>
      <c r="F1737">
        <v>157.68799999999999</v>
      </c>
      <c r="G1737" t="s">
        <v>2884</v>
      </c>
      <c r="I1737">
        <v>60</v>
      </c>
      <c r="J1737">
        <v>2532.4760000000001</v>
      </c>
      <c r="K1737" s="68">
        <v>153.06399999999999</v>
      </c>
      <c r="L1737">
        <v>0.751</v>
      </c>
      <c r="M1737">
        <v>1</v>
      </c>
      <c r="N1737" t="s">
        <v>4695</v>
      </c>
      <c r="O1737">
        <v>2.2789999999999999</v>
      </c>
      <c r="P1737">
        <v>0</v>
      </c>
      <c r="Q1737">
        <v>0</v>
      </c>
      <c r="R1737">
        <v>2532.4760000000001</v>
      </c>
      <c r="S1737">
        <v>0</v>
      </c>
      <c r="T1737">
        <v>153.06399999999999</v>
      </c>
      <c r="U1737">
        <v>0</v>
      </c>
      <c r="V1737">
        <v>0</v>
      </c>
      <c r="W1737">
        <v>0</v>
      </c>
      <c r="X1737">
        <v>0</v>
      </c>
      <c r="Y1737">
        <v>0</v>
      </c>
      <c r="Z1737">
        <v>0</v>
      </c>
      <c r="AA1737">
        <v>0</v>
      </c>
      <c r="AB1737">
        <v>0</v>
      </c>
      <c r="AC1737" t="b">
        <v>1</v>
      </c>
      <c r="AE1737">
        <v>0</v>
      </c>
      <c r="AF1737">
        <v>0</v>
      </c>
      <c r="AG1737">
        <v>0</v>
      </c>
      <c r="AH1737">
        <v>0</v>
      </c>
      <c r="AI1737">
        <v>0</v>
      </c>
      <c r="AJ1737">
        <v>0</v>
      </c>
      <c r="AK1737">
        <v>0</v>
      </c>
      <c r="AL1737">
        <v>0</v>
      </c>
      <c r="AM1737">
        <v>0</v>
      </c>
      <c r="AN1737">
        <v>0</v>
      </c>
      <c r="AO1737">
        <v>0</v>
      </c>
      <c r="AP1737">
        <v>0</v>
      </c>
      <c r="AQ1737">
        <v>0</v>
      </c>
      <c r="AR1737">
        <v>0</v>
      </c>
      <c r="AS1737">
        <v>0</v>
      </c>
      <c r="AT1737">
        <v>0</v>
      </c>
      <c r="AU1737">
        <v>0</v>
      </c>
      <c r="AV1737">
        <v>0</v>
      </c>
      <c r="AW1737">
        <v>0</v>
      </c>
      <c r="AX1737">
        <v>0</v>
      </c>
      <c r="AY1737" t="b">
        <v>0</v>
      </c>
      <c r="AZ1737">
        <v>0</v>
      </c>
      <c r="BI1737">
        <v>0</v>
      </c>
      <c r="BJ1737">
        <v>0</v>
      </c>
      <c r="BK1737">
        <v>0</v>
      </c>
      <c r="BM1737" t="s">
        <v>2887</v>
      </c>
      <c r="BN1737" t="s">
        <v>2887</v>
      </c>
      <c r="BO1737" t="s">
        <v>2888</v>
      </c>
      <c r="BT1737"/>
      <c r="BU1737"/>
      <c r="BX1737"/>
      <c r="BY1737" t="s">
        <v>2903</v>
      </c>
      <c r="BZ1737"/>
      <c r="CA1737"/>
      <c r="CB1737"/>
      <c r="CC1737"/>
      <c r="CD1737">
        <v>0</v>
      </c>
      <c r="CE1737"/>
      <c r="CF1737">
        <v>0</v>
      </c>
    </row>
    <row r="1738" spans="1:84" hidden="1" x14ac:dyDescent="0.35">
      <c r="A1738" t="s">
        <v>1890</v>
      </c>
      <c r="B1738" t="s">
        <v>4696</v>
      </c>
      <c r="C1738">
        <v>2532.4760000000001</v>
      </c>
      <c r="D1738">
        <v>12.186</v>
      </c>
      <c r="E1738">
        <v>275.541</v>
      </c>
      <c r="F1738">
        <v>8.4410000000000007</v>
      </c>
      <c r="G1738" t="s">
        <v>2884</v>
      </c>
      <c r="I1738">
        <v>186.19</v>
      </c>
      <c r="J1738">
        <v>2532.4850000000001</v>
      </c>
      <c r="K1738" s="68">
        <v>279.25</v>
      </c>
      <c r="L1738">
        <v>6</v>
      </c>
      <c r="M1738">
        <v>3</v>
      </c>
      <c r="N1738" t="s">
        <v>4696</v>
      </c>
      <c r="O1738">
        <v>2.2949999999999999</v>
      </c>
      <c r="P1738">
        <v>10</v>
      </c>
      <c r="Q1738">
        <v>12.186</v>
      </c>
      <c r="R1738">
        <v>2532.4780000000001</v>
      </c>
      <c r="S1738">
        <v>9.7490000000000006</v>
      </c>
      <c r="T1738">
        <v>276.28300000000002</v>
      </c>
      <c r="U1738">
        <v>6.7530000000000001</v>
      </c>
      <c r="V1738">
        <v>100</v>
      </c>
      <c r="W1738">
        <v>1.0369999999999999</v>
      </c>
      <c r="X1738">
        <v>1.381</v>
      </c>
      <c r="Y1738">
        <v>22.07</v>
      </c>
      <c r="Z1738">
        <v>22.375</v>
      </c>
      <c r="AA1738">
        <v>0.61599999999999999</v>
      </c>
      <c r="AB1738">
        <v>0</v>
      </c>
      <c r="AC1738" t="b">
        <v>1</v>
      </c>
      <c r="BM1738" t="s">
        <v>3345</v>
      </c>
      <c r="BN1738" t="s">
        <v>3345</v>
      </c>
      <c r="BO1738" t="s">
        <v>2888</v>
      </c>
      <c r="BT1738"/>
      <c r="BU1738"/>
      <c r="BX1738"/>
      <c r="BZ1738"/>
      <c r="CA1738"/>
      <c r="CB1738"/>
      <c r="CC1738"/>
      <c r="CD1738">
        <v>0</v>
      </c>
      <c r="CE1738"/>
      <c r="CF1738">
        <v>0</v>
      </c>
    </row>
    <row r="1739" spans="1:84" hidden="1" x14ac:dyDescent="0.35">
      <c r="A1739" t="s">
        <v>1891</v>
      </c>
      <c r="B1739" t="s">
        <v>4697</v>
      </c>
      <c r="C1739">
        <v>2532.4780000000001</v>
      </c>
      <c r="D1739">
        <v>10.317</v>
      </c>
      <c r="E1739">
        <v>186.512</v>
      </c>
      <c r="F1739">
        <v>11.066000000000001</v>
      </c>
      <c r="G1739" t="s">
        <v>2884</v>
      </c>
      <c r="I1739">
        <v>93.81</v>
      </c>
      <c r="J1739">
        <v>2532.4850000000001</v>
      </c>
      <c r="K1739" s="68">
        <v>186.87</v>
      </c>
      <c r="L1739">
        <v>5</v>
      </c>
      <c r="M1739">
        <v>3</v>
      </c>
      <c r="N1739" t="s">
        <v>4697</v>
      </c>
      <c r="O1739">
        <v>2.2919999999999998</v>
      </c>
      <c r="P1739">
        <v>10</v>
      </c>
      <c r="Q1739">
        <v>10.317</v>
      </c>
      <c r="R1739">
        <v>2532.4789999999998</v>
      </c>
      <c r="S1739">
        <v>8.2539999999999996</v>
      </c>
      <c r="T1739">
        <v>186.584</v>
      </c>
      <c r="U1739">
        <v>8.8529999999999998</v>
      </c>
      <c r="V1739">
        <v>100</v>
      </c>
      <c r="W1739">
        <v>1.423</v>
      </c>
      <c r="X1739">
        <v>1.46</v>
      </c>
      <c r="Y1739">
        <v>23.1</v>
      </c>
      <c r="Z1739">
        <v>22.375</v>
      </c>
      <c r="AA1739">
        <v>0.61599999999999999</v>
      </c>
      <c r="AB1739">
        <v>0</v>
      </c>
      <c r="AC1739" t="b">
        <v>1</v>
      </c>
      <c r="BM1739" t="s">
        <v>2887</v>
      </c>
      <c r="BN1739" t="s">
        <v>2887</v>
      </c>
      <c r="BO1739" t="s">
        <v>2888</v>
      </c>
      <c r="BT1739"/>
      <c r="BU1739"/>
      <c r="BX1739"/>
      <c r="BZ1739"/>
      <c r="CA1739"/>
      <c r="CB1739"/>
      <c r="CC1739"/>
      <c r="CD1739">
        <v>0</v>
      </c>
      <c r="CE1739"/>
      <c r="CF1739">
        <v>0</v>
      </c>
    </row>
    <row r="1740" spans="1:84" hidden="1" x14ac:dyDescent="0.35">
      <c r="A1740" t="s">
        <v>1892</v>
      </c>
      <c r="B1740" t="s">
        <v>4698</v>
      </c>
      <c r="C1740">
        <v>2532.4969999999998</v>
      </c>
      <c r="D1740">
        <v>24.741</v>
      </c>
      <c r="E1740">
        <v>250.99299999999999</v>
      </c>
      <c r="F1740">
        <v>142.45099999999999</v>
      </c>
      <c r="G1740" t="s">
        <v>2884</v>
      </c>
      <c r="I1740">
        <v>255</v>
      </c>
      <c r="J1740">
        <v>2532.5120000000002</v>
      </c>
      <c r="K1740" s="68">
        <v>348.024</v>
      </c>
      <c r="L1740">
        <v>1.298</v>
      </c>
      <c r="M1740">
        <v>1</v>
      </c>
      <c r="N1740" t="s">
        <v>4698</v>
      </c>
      <c r="O1740">
        <v>2.2610000000000001</v>
      </c>
      <c r="P1740">
        <v>0</v>
      </c>
      <c r="Q1740">
        <v>0</v>
      </c>
      <c r="R1740">
        <v>2532.5120000000002</v>
      </c>
      <c r="S1740">
        <v>0</v>
      </c>
      <c r="T1740">
        <v>348.024</v>
      </c>
      <c r="U1740">
        <v>0</v>
      </c>
      <c r="V1740">
        <v>0</v>
      </c>
      <c r="W1740">
        <v>0</v>
      </c>
      <c r="X1740">
        <v>0</v>
      </c>
      <c r="Y1740">
        <v>0</v>
      </c>
      <c r="Z1740">
        <v>0</v>
      </c>
      <c r="AA1740">
        <v>0</v>
      </c>
      <c r="AB1740">
        <v>0</v>
      </c>
      <c r="AC1740" t="b">
        <v>1</v>
      </c>
      <c r="AE1740">
        <v>0</v>
      </c>
      <c r="AF1740">
        <v>0</v>
      </c>
      <c r="AG1740">
        <v>0</v>
      </c>
      <c r="AH1740">
        <v>0</v>
      </c>
      <c r="AI1740">
        <v>0</v>
      </c>
      <c r="AJ1740">
        <v>0</v>
      </c>
      <c r="AK1740">
        <v>0</v>
      </c>
      <c r="AL1740">
        <v>0</v>
      </c>
      <c r="AM1740">
        <v>0</v>
      </c>
      <c r="AN1740">
        <v>0</v>
      </c>
      <c r="AO1740">
        <v>0</v>
      </c>
      <c r="AP1740">
        <v>0</v>
      </c>
      <c r="AQ1740">
        <v>0</v>
      </c>
      <c r="AR1740">
        <v>0</v>
      </c>
      <c r="AS1740">
        <v>0</v>
      </c>
      <c r="AT1740">
        <v>0</v>
      </c>
      <c r="AU1740">
        <v>0</v>
      </c>
      <c r="AV1740">
        <v>0</v>
      </c>
      <c r="AW1740">
        <v>0</v>
      </c>
      <c r="AX1740">
        <v>0</v>
      </c>
      <c r="AY1740" t="b">
        <v>0</v>
      </c>
      <c r="AZ1740">
        <v>0</v>
      </c>
      <c r="BI1740">
        <v>0</v>
      </c>
      <c r="BJ1740">
        <v>0</v>
      </c>
      <c r="BK1740">
        <v>0</v>
      </c>
      <c r="BM1740" t="s">
        <v>2887</v>
      </c>
      <c r="BN1740" t="s">
        <v>3288</v>
      </c>
      <c r="BO1740" t="s">
        <v>2888</v>
      </c>
      <c r="BT1740"/>
      <c r="BU1740"/>
      <c r="BX1740"/>
      <c r="BY1740" t="s">
        <v>2903</v>
      </c>
      <c r="BZ1740"/>
      <c r="CA1740"/>
      <c r="CB1740"/>
      <c r="CC1740"/>
      <c r="CD1740">
        <v>0</v>
      </c>
      <c r="CE1740"/>
      <c r="CF1740">
        <v>0</v>
      </c>
    </row>
    <row r="1741" spans="1:84" hidden="1" x14ac:dyDescent="0.35">
      <c r="A1741" t="s">
        <v>1893</v>
      </c>
      <c r="B1741" t="s">
        <v>4699</v>
      </c>
      <c r="C1741">
        <v>2532.5160000000001</v>
      </c>
      <c r="D1741">
        <v>21.785</v>
      </c>
      <c r="E1741">
        <v>295.72899999999998</v>
      </c>
      <c r="F1741">
        <v>64.808999999999997</v>
      </c>
      <c r="G1741" t="s">
        <v>2884</v>
      </c>
      <c r="I1741">
        <v>266.19</v>
      </c>
      <c r="J1741">
        <v>2532.529</v>
      </c>
      <c r="K1741" s="68">
        <v>359.21</v>
      </c>
      <c r="L1741">
        <v>6</v>
      </c>
      <c r="M1741">
        <v>3</v>
      </c>
      <c r="N1741" t="s">
        <v>4699</v>
      </c>
      <c r="O1741">
        <v>2.2130000000000001</v>
      </c>
      <c r="P1741">
        <v>10</v>
      </c>
      <c r="Q1741">
        <v>21.785</v>
      </c>
      <c r="R1741">
        <v>2532.518</v>
      </c>
      <c r="S1741">
        <v>17.428000000000001</v>
      </c>
      <c r="T1741">
        <v>308.42500000000001</v>
      </c>
      <c r="U1741">
        <v>51.847000000000001</v>
      </c>
      <c r="V1741">
        <v>100</v>
      </c>
      <c r="W1741">
        <v>2.7879999999999998</v>
      </c>
      <c r="X1741">
        <v>5.1100000000000003</v>
      </c>
      <c r="Y1741">
        <v>19.11</v>
      </c>
      <c r="Z1741">
        <v>22.375</v>
      </c>
      <c r="AA1741">
        <v>0.61599999999999999</v>
      </c>
      <c r="AB1741">
        <v>0</v>
      </c>
      <c r="AC1741" t="b">
        <v>1</v>
      </c>
      <c r="BM1741" t="s">
        <v>2905</v>
      </c>
      <c r="BN1741" t="s">
        <v>2887</v>
      </c>
      <c r="BO1741" t="s">
        <v>2888</v>
      </c>
      <c r="BT1741"/>
      <c r="BU1741"/>
      <c r="BX1741"/>
      <c r="BZ1741"/>
      <c r="CA1741"/>
      <c r="CB1741"/>
      <c r="CC1741"/>
      <c r="CD1741">
        <v>0</v>
      </c>
      <c r="CE1741"/>
      <c r="CF1741">
        <v>0</v>
      </c>
    </row>
    <row r="1742" spans="1:84" hidden="1" x14ac:dyDescent="0.35">
      <c r="A1742" t="s">
        <v>1894</v>
      </c>
      <c r="B1742" t="s">
        <v>4700</v>
      </c>
      <c r="C1742">
        <v>2541.424</v>
      </c>
      <c r="D1742">
        <v>52.673999999999999</v>
      </c>
      <c r="E1742">
        <v>229.58500000000001</v>
      </c>
      <c r="F1742">
        <v>96.171999999999997</v>
      </c>
      <c r="G1742" t="s">
        <v>2884</v>
      </c>
      <c r="I1742">
        <v>195</v>
      </c>
      <c r="J1742">
        <v>2541.4650000000001</v>
      </c>
      <c r="K1742" s="68">
        <v>285.36599999999999</v>
      </c>
      <c r="L1742">
        <v>-0.77100000000000002</v>
      </c>
      <c r="M1742">
        <v>1</v>
      </c>
      <c r="N1742" t="s">
        <v>4700</v>
      </c>
      <c r="O1742">
        <v>1.5980000000000001</v>
      </c>
      <c r="P1742">
        <v>0</v>
      </c>
      <c r="Q1742">
        <v>0</v>
      </c>
      <c r="R1742">
        <v>2541.4650000000001</v>
      </c>
      <c r="S1742">
        <v>0</v>
      </c>
      <c r="T1742">
        <v>285.36599999999999</v>
      </c>
      <c r="U1742">
        <v>0</v>
      </c>
      <c r="V1742">
        <v>0</v>
      </c>
      <c r="W1742">
        <v>0</v>
      </c>
      <c r="X1742">
        <v>0</v>
      </c>
      <c r="Y1742">
        <v>0</v>
      </c>
      <c r="Z1742">
        <v>0</v>
      </c>
      <c r="AA1742">
        <v>0</v>
      </c>
      <c r="AB1742">
        <v>0</v>
      </c>
      <c r="AC1742" t="b">
        <v>1</v>
      </c>
      <c r="AE1742">
        <v>0</v>
      </c>
      <c r="AF1742">
        <v>0</v>
      </c>
      <c r="AG1742">
        <v>0</v>
      </c>
      <c r="AH1742">
        <v>0</v>
      </c>
      <c r="AI1742">
        <v>0</v>
      </c>
      <c r="AJ1742">
        <v>0</v>
      </c>
      <c r="AK1742">
        <v>0</v>
      </c>
      <c r="AL1742">
        <v>0</v>
      </c>
      <c r="AM1742">
        <v>0</v>
      </c>
      <c r="AN1742">
        <v>0</v>
      </c>
      <c r="AO1742">
        <v>0</v>
      </c>
      <c r="AP1742">
        <v>0</v>
      </c>
      <c r="AQ1742">
        <v>0</v>
      </c>
      <c r="AR1742">
        <v>0</v>
      </c>
      <c r="AS1742">
        <v>0</v>
      </c>
      <c r="AT1742">
        <v>0</v>
      </c>
      <c r="AU1742">
        <v>0</v>
      </c>
      <c r="AV1742">
        <v>0</v>
      </c>
      <c r="AW1742">
        <v>0</v>
      </c>
      <c r="AX1742">
        <v>0</v>
      </c>
      <c r="AY1742" t="b">
        <v>0</v>
      </c>
      <c r="AZ1742">
        <v>0</v>
      </c>
      <c r="BI1742">
        <v>0</v>
      </c>
      <c r="BJ1742">
        <v>0</v>
      </c>
      <c r="BK1742">
        <v>0</v>
      </c>
      <c r="BM1742" t="s">
        <v>2905</v>
      </c>
      <c r="BN1742" t="s">
        <v>2905</v>
      </c>
      <c r="BO1742" t="s">
        <v>2888</v>
      </c>
      <c r="BT1742"/>
      <c r="BU1742"/>
      <c r="BX1742"/>
      <c r="BY1742" t="s">
        <v>2903</v>
      </c>
      <c r="BZ1742"/>
      <c r="CA1742"/>
      <c r="CB1742"/>
      <c r="CC1742"/>
      <c r="CD1742">
        <v>0</v>
      </c>
      <c r="CE1742"/>
      <c r="CF1742">
        <v>0</v>
      </c>
    </row>
    <row r="1743" spans="1:84" hidden="1" x14ac:dyDescent="0.35">
      <c r="A1743" t="s">
        <v>1895</v>
      </c>
      <c r="B1743" t="s">
        <v>4701</v>
      </c>
      <c r="C1743">
        <v>2541.4760000000001</v>
      </c>
      <c r="D1743">
        <v>30.574999999999999</v>
      </c>
      <c r="E1743">
        <v>307.48200000000003</v>
      </c>
      <c r="F1743">
        <v>140.108</v>
      </c>
      <c r="G1743" t="s">
        <v>2884</v>
      </c>
      <c r="I1743">
        <v>278.76</v>
      </c>
      <c r="J1743">
        <v>2541.4949999999999</v>
      </c>
      <c r="K1743" s="68">
        <v>8.81</v>
      </c>
      <c r="L1743">
        <v>8</v>
      </c>
      <c r="M1743">
        <v>3</v>
      </c>
      <c r="N1743" t="s">
        <v>4701</v>
      </c>
      <c r="O1743">
        <v>1.589</v>
      </c>
      <c r="P1743">
        <v>10</v>
      </c>
      <c r="Q1743">
        <v>30.574999999999999</v>
      </c>
      <c r="R1743">
        <v>2541.48</v>
      </c>
      <c r="S1743">
        <v>24.46</v>
      </c>
      <c r="T1743">
        <v>319.74799999999999</v>
      </c>
      <c r="U1743">
        <v>112.086</v>
      </c>
      <c r="V1743">
        <v>100</v>
      </c>
      <c r="W1743">
        <v>2.2080000000000002</v>
      </c>
      <c r="X1743">
        <v>5.6959999999999997</v>
      </c>
      <c r="Y1743">
        <v>21.565000000000001</v>
      </c>
      <c r="Z1743">
        <v>21.384</v>
      </c>
      <c r="AA1743">
        <v>0.59799999999999998</v>
      </c>
      <c r="AB1743">
        <v>0</v>
      </c>
      <c r="AC1743" t="b">
        <v>1</v>
      </c>
      <c r="BM1743" t="s">
        <v>2887</v>
      </c>
      <c r="BN1743" t="s">
        <v>3288</v>
      </c>
      <c r="BO1743" t="s">
        <v>2888</v>
      </c>
      <c r="BT1743"/>
      <c r="BU1743"/>
      <c r="BX1743"/>
      <c r="BZ1743"/>
      <c r="CA1743"/>
      <c r="CB1743"/>
      <c r="CC1743"/>
      <c r="CD1743">
        <v>0</v>
      </c>
      <c r="CE1743"/>
      <c r="CF1743">
        <v>0</v>
      </c>
    </row>
    <row r="1744" spans="1:84" hidden="1" x14ac:dyDescent="0.35">
      <c r="A1744" t="s">
        <v>1896</v>
      </c>
      <c r="B1744" t="s">
        <v>4702</v>
      </c>
      <c r="C1744">
        <v>2541.4699999999998</v>
      </c>
      <c r="D1744">
        <v>36.776000000000003</v>
      </c>
      <c r="E1744">
        <v>67.787000000000006</v>
      </c>
      <c r="F1744">
        <v>164.01599999999999</v>
      </c>
      <c r="G1744" t="s">
        <v>2884</v>
      </c>
      <c r="I1744">
        <v>86.19</v>
      </c>
      <c r="J1744">
        <v>2541.4949999999999</v>
      </c>
      <c r="K1744" s="68">
        <v>176.24</v>
      </c>
      <c r="L1744">
        <v>8</v>
      </c>
      <c r="M1744">
        <v>3</v>
      </c>
      <c r="N1744" t="s">
        <v>4702</v>
      </c>
      <c r="O1744">
        <v>1.589</v>
      </c>
      <c r="P1744">
        <v>10</v>
      </c>
      <c r="Q1744">
        <v>36.776000000000003</v>
      </c>
      <c r="R1744">
        <v>2541.4749999999999</v>
      </c>
      <c r="S1744">
        <v>29.420999999999999</v>
      </c>
      <c r="T1744">
        <v>89.477999999999994</v>
      </c>
      <c r="U1744">
        <v>131.21299999999999</v>
      </c>
      <c r="V1744">
        <v>100</v>
      </c>
      <c r="W1744">
        <v>1.9490000000000001</v>
      </c>
      <c r="X1744">
        <v>4.742</v>
      </c>
      <c r="Y1744">
        <v>21.79</v>
      </c>
      <c r="Z1744">
        <v>21.384</v>
      </c>
      <c r="AA1744">
        <v>0.59799999999999998</v>
      </c>
      <c r="AB1744">
        <v>0</v>
      </c>
      <c r="AC1744" t="b">
        <v>1</v>
      </c>
      <c r="BM1744" t="s">
        <v>2887</v>
      </c>
      <c r="BN1744" t="s">
        <v>2887</v>
      </c>
      <c r="BO1744" t="s">
        <v>2888</v>
      </c>
      <c r="BT1744"/>
      <c r="BU1744"/>
      <c r="BX1744"/>
      <c r="BZ1744"/>
      <c r="CA1744"/>
      <c r="CB1744"/>
      <c r="CC1744"/>
      <c r="CD1744">
        <v>0</v>
      </c>
      <c r="CE1744"/>
      <c r="CF1744">
        <v>0</v>
      </c>
    </row>
    <row r="1745" spans="1:85" hidden="1" x14ac:dyDescent="0.35">
      <c r="A1745" t="s">
        <v>1897</v>
      </c>
      <c r="B1745" t="s">
        <v>4703</v>
      </c>
      <c r="C1745">
        <v>2541.502</v>
      </c>
      <c r="D1745">
        <v>41.05</v>
      </c>
      <c r="E1745">
        <v>219.84700000000001</v>
      </c>
      <c r="F1745">
        <v>79.986999999999995</v>
      </c>
      <c r="G1745" t="s">
        <v>2884</v>
      </c>
      <c r="I1745">
        <v>165</v>
      </c>
      <c r="J1745">
        <v>2541.518</v>
      </c>
      <c r="K1745" s="68">
        <v>254.97800000000001</v>
      </c>
      <c r="L1745">
        <v>-1.3009999999999999</v>
      </c>
      <c r="M1745">
        <v>1</v>
      </c>
      <c r="N1745" t="s">
        <v>4703</v>
      </c>
      <c r="O1745">
        <v>1.587</v>
      </c>
      <c r="P1745">
        <v>0</v>
      </c>
      <c r="Q1745">
        <v>0</v>
      </c>
      <c r="R1745">
        <v>2541.518</v>
      </c>
      <c r="S1745">
        <v>0</v>
      </c>
      <c r="T1745">
        <v>254.97800000000001</v>
      </c>
      <c r="U1745">
        <v>0</v>
      </c>
      <c r="V1745">
        <v>0</v>
      </c>
      <c r="W1745">
        <v>0</v>
      </c>
      <c r="X1745">
        <v>0</v>
      </c>
      <c r="Y1745">
        <v>0</v>
      </c>
      <c r="Z1745">
        <v>0</v>
      </c>
      <c r="AA1745">
        <v>0</v>
      </c>
      <c r="AB1745">
        <v>0</v>
      </c>
      <c r="AC1745" t="b">
        <v>1</v>
      </c>
      <c r="AE1745">
        <v>0</v>
      </c>
      <c r="AF1745">
        <v>0</v>
      </c>
      <c r="AG1745">
        <v>0</v>
      </c>
      <c r="AH1745">
        <v>0</v>
      </c>
      <c r="AI1745">
        <v>0</v>
      </c>
      <c r="AJ1745">
        <v>0</v>
      </c>
      <c r="AK1745">
        <v>0</v>
      </c>
      <c r="AL1745">
        <v>0</v>
      </c>
      <c r="AM1745">
        <v>0</v>
      </c>
      <c r="AN1745">
        <v>0</v>
      </c>
      <c r="AO1745">
        <v>0</v>
      </c>
      <c r="AP1745">
        <v>0</v>
      </c>
      <c r="AQ1745">
        <v>0</v>
      </c>
      <c r="AR1745">
        <v>0</v>
      </c>
      <c r="AS1745">
        <v>0</v>
      </c>
      <c r="AT1745">
        <v>0</v>
      </c>
      <c r="AU1745">
        <v>0</v>
      </c>
      <c r="AV1745">
        <v>0</v>
      </c>
      <c r="AW1745">
        <v>0</v>
      </c>
      <c r="AX1745">
        <v>0</v>
      </c>
      <c r="AY1745" t="b">
        <v>0</v>
      </c>
      <c r="AZ1745">
        <v>0</v>
      </c>
      <c r="BI1745">
        <v>0</v>
      </c>
      <c r="BJ1745">
        <v>0</v>
      </c>
      <c r="BK1745">
        <v>0</v>
      </c>
      <c r="BM1745" t="s">
        <v>2887</v>
      </c>
      <c r="BN1745" t="s">
        <v>2887</v>
      </c>
      <c r="BO1745" t="s">
        <v>2888</v>
      </c>
      <c r="BT1745"/>
      <c r="BU1745"/>
      <c r="BX1745"/>
      <c r="BY1745" t="s">
        <v>2903</v>
      </c>
      <c r="BZ1745"/>
      <c r="CA1745"/>
      <c r="CB1745"/>
      <c r="CC1745"/>
      <c r="CD1745">
        <v>0</v>
      </c>
      <c r="CE1745"/>
      <c r="CF1745">
        <v>0</v>
      </c>
    </row>
    <row r="1746" spans="1:85" hidden="1" x14ac:dyDescent="0.35">
      <c r="A1746" t="s">
        <v>1898</v>
      </c>
      <c r="B1746" t="s">
        <v>4704</v>
      </c>
      <c r="C1746">
        <v>2541.5</v>
      </c>
      <c r="D1746">
        <v>26.893999999999998</v>
      </c>
      <c r="E1746">
        <v>220.04499999999999</v>
      </c>
      <c r="F1746">
        <v>98.796999999999997</v>
      </c>
      <c r="G1746" t="s">
        <v>2884</v>
      </c>
      <c r="I1746">
        <v>186.19</v>
      </c>
      <c r="J1746">
        <v>2541.52</v>
      </c>
      <c r="K1746" s="68">
        <v>276.17</v>
      </c>
      <c r="L1746">
        <v>6</v>
      </c>
      <c r="M1746">
        <v>3</v>
      </c>
      <c r="N1746" t="s">
        <v>4704</v>
      </c>
      <c r="O1746">
        <v>1.579</v>
      </c>
      <c r="P1746">
        <v>10</v>
      </c>
      <c r="Q1746">
        <v>26.893999999999998</v>
      </c>
      <c r="R1746">
        <v>2541.5039999999999</v>
      </c>
      <c r="S1746">
        <v>21.515999999999998</v>
      </c>
      <c r="T1746">
        <v>231.27</v>
      </c>
      <c r="U1746">
        <v>79.037999999999997</v>
      </c>
      <c r="V1746">
        <v>100</v>
      </c>
      <c r="W1746">
        <v>2.919</v>
      </c>
      <c r="X1746">
        <v>3.5609999999999999</v>
      </c>
      <c r="Y1746">
        <v>21.71</v>
      </c>
      <c r="Z1746">
        <v>9.4740000000000002</v>
      </c>
      <c r="AA1746">
        <v>0.37</v>
      </c>
      <c r="AB1746">
        <v>0</v>
      </c>
      <c r="AC1746" t="b">
        <v>1</v>
      </c>
      <c r="BM1746" t="s">
        <v>2887</v>
      </c>
      <c r="BN1746" t="s">
        <v>2887</v>
      </c>
      <c r="BO1746" t="s">
        <v>2888</v>
      </c>
      <c r="BT1746"/>
      <c r="BU1746"/>
      <c r="BX1746"/>
      <c r="BZ1746"/>
      <c r="CA1746"/>
      <c r="CB1746"/>
      <c r="CC1746"/>
      <c r="CD1746">
        <v>0</v>
      </c>
      <c r="CE1746"/>
      <c r="CF1746">
        <v>0</v>
      </c>
    </row>
    <row r="1747" spans="1:85" hidden="1" x14ac:dyDescent="0.35">
      <c r="A1747" t="s">
        <v>1899</v>
      </c>
      <c r="B1747" t="s">
        <v>4705</v>
      </c>
      <c r="C1747">
        <v>2541.5880000000002</v>
      </c>
      <c r="D1747">
        <v>60.643999999999998</v>
      </c>
      <c r="E1747">
        <v>69.385999999999996</v>
      </c>
      <c r="F1747">
        <v>13.728999999999999</v>
      </c>
      <c r="G1747" t="s">
        <v>2884</v>
      </c>
      <c r="I1747">
        <v>345</v>
      </c>
      <c r="J1747">
        <v>2541.625</v>
      </c>
      <c r="K1747" s="68">
        <v>75.78</v>
      </c>
      <c r="L1747">
        <v>-1.0209999999999999</v>
      </c>
      <c r="M1747">
        <v>1</v>
      </c>
      <c r="N1747" t="s">
        <v>4705</v>
      </c>
      <c r="O1747">
        <v>1.601</v>
      </c>
      <c r="P1747">
        <v>0</v>
      </c>
      <c r="Q1747">
        <v>0</v>
      </c>
      <c r="R1747">
        <v>2541.625</v>
      </c>
      <c r="S1747">
        <v>0</v>
      </c>
      <c r="T1747">
        <v>75.78</v>
      </c>
      <c r="U1747">
        <v>0</v>
      </c>
      <c r="V1747">
        <v>0</v>
      </c>
      <c r="W1747">
        <v>0</v>
      </c>
      <c r="X1747">
        <v>0</v>
      </c>
      <c r="Y1747">
        <v>0</v>
      </c>
      <c r="Z1747">
        <v>0</v>
      </c>
      <c r="AA1747">
        <v>0</v>
      </c>
      <c r="AB1747">
        <v>0</v>
      </c>
      <c r="AC1747" t="b">
        <v>1</v>
      </c>
      <c r="AE1747">
        <v>0</v>
      </c>
      <c r="AF1747">
        <v>0</v>
      </c>
      <c r="AG1747">
        <v>0</v>
      </c>
      <c r="AH1747">
        <v>0</v>
      </c>
      <c r="AI1747">
        <v>0</v>
      </c>
      <c r="AJ1747">
        <v>0</v>
      </c>
      <c r="AK1747">
        <v>0</v>
      </c>
      <c r="AL1747">
        <v>0</v>
      </c>
      <c r="AM1747">
        <v>0</v>
      </c>
      <c r="AN1747">
        <v>0</v>
      </c>
      <c r="AO1747">
        <v>0</v>
      </c>
      <c r="AP1747">
        <v>0</v>
      </c>
      <c r="AQ1747">
        <v>0</v>
      </c>
      <c r="AR1747">
        <v>0</v>
      </c>
      <c r="AS1747">
        <v>0</v>
      </c>
      <c r="AT1747">
        <v>0</v>
      </c>
      <c r="AU1747">
        <v>0</v>
      </c>
      <c r="AV1747">
        <v>0</v>
      </c>
      <c r="AW1747">
        <v>0</v>
      </c>
      <c r="AX1747">
        <v>0</v>
      </c>
      <c r="AY1747" t="b">
        <v>0</v>
      </c>
      <c r="AZ1747">
        <v>0</v>
      </c>
      <c r="BI1747">
        <v>0</v>
      </c>
      <c r="BJ1747">
        <v>0</v>
      </c>
      <c r="BK1747">
        <v>0</v>
      </c>
      <c r="BM1747" t="s">
        <v>2905</v>
      </c>
      <c r="BN1747" t="s">
        <v>2905</v>
      </c>
      <c r="BO1747" t="s">
        <v>2888</v>
      </c>
      <c r="BT1747"/>
      <c r="BU1747"/>
      <c r="BX1747"/>
      <c r="BY1747" t="s">
        <v>2903</v>
      </c>
      <c r="BZ1747"/>
      <c r="CA1747"/>
      <c r="CB1747"/>
      <c r="CC1747"/>
      <c r="CD1747">
        <v>0</v>
      </c>
      <c r="CE1747"/>
      <c r="CF1747">
        <v>0</v>
      </c>
    </row>
    <row r="1748" spans="1:85" hidden="1" x14ac:dyDescent="0.35">
      <c r="A1748" t="s">
        <v>1900</v>
      </c>
      <c r="B1748" t="s">
        <v>4706</v>
      </c>
      <c r="C1748">
        <v>2541.7069999999999</v>
      </c>
      <c r="D1748">
        <v>48.825000000000003</v>
      </c>
      <c r="E1748">
        <v>336.779</v>
      </c>
      <c r="F1748">
        <v>10.71</v>
      </c>
      <c r="G1748" t="s">
        <v>2884</v>
      </c>
      <c r="I1748">
        <v>256.29000000000002</v>
      </c>
      <c r="J1748">
        <v>2541.732</v>
      </c>
      <c r="K1748" s="68">
        <v>347.21</v>
      </c>
      <c r="L1748">
        <v>8</v>
      </c>
      <c r="M1748">
        <v>3</v>
      </c>
      <c r="N1748" t="s">
        <v>4706</v>
      </c>
      <c r="O1748">
        <v>1.609</v>
      </c>
      <c r="P1748">
        <v>10</v>
      </c>
      <c r="Q1748">
        <v>48.825000000000003</v>
      </c>
      <c r="R1748">
        <v>2541.712</v>
      </c>
      <c r="S1748">
        <v>39.06</v>
      </c>
      <c r="T1748">
        <v>338.86500000000001</v>
      </c>
      <c r="U1748">
        <v>8.5679999999999996</v>
      </c>
      <c r="V1748">
        <v>100</v>
      </c>
      <c r="W1748">
        <v>0.48599999999999999</v>
      </c>
      <c r="X1748">
        <v>0.82</v>
      </c>
      <c r="Y1748">
        <v>9.66</v>
      </c>
      <c r="Z1748">
        <v>11.087999999999999</v>
      </c>
      <c r="AA1748">
        <v>0.40600000000000003</v>
      </c>
      <c r="AB1748">
        <v>0</v>
      </c>
      <c r="AC1748" t="b">
        <v>1</v>
      </c>
      <c r="BM1748" t="s">
        <v>2905</v>
      </c>
      <c r="BN1748" t="s">
        <v>2905</v>
      </c>
      <c r="BO1748" t="s">
        <v>3359</v>
      </c>
      <c r="BT1748"/>
      <c r="BU1748"/>
      <c r="BX1748"/>
      <c r="BZ1748"/>
      <c r="CA1748"/>
      <c r="CB1748"/>
      <c r="CC1748"/>
      <c r="CD1748">
        <v>0</v>
      </c>
      <c r="CE1748"/>
      <c r="CF1748">
        <v>0</v>
      </c>
    </row>
    <row r="1749" spans="1:85" hidden="1" x14ac:dyDescent="0.35">
      <c r="A1749" t="s">
        <v>1901</v>
      </c>
      <c r="B1749" t="s">
        <v>4707</v>
      </c>
      <c r="C1749">
        <v>2541.5300000000002</v>
      </c>
      <c r="D1749">
        <v>401.9</v>
      </c>
      <c r="E1749">
        <v>111.746</v>
      </c>
      <c r="F1749">
        <v>272.27999999999997</v>
      </c>
      <c r="G1749" t="s">
        <v>2884</v>
      </c>
      <c r="I1749">
        <v>240</v>
      </c>
      <c r="J1749">
        <v>2541.7950000000001</v>
      </c>
      <c r="K1749" s="68">
        <v>331.01100000000002</v>
      </c>
      <c r="L1749">
        <v>3.02</v>
      </c>
      <c r="M1749">
        <v>1</v>
      </c>
      <c r="N1749" t="s">
        <v>4707</v>
      </c>
      <c r="O1749">
        <v>1.617</v>
      </c>
      <c r="P1749">
        <v>0</v>
      </c>
      <c r="Q1749">
        <v>0</v>
      </c>
      <c r="R1749">
        <v>2541.7950000000001</v>
      </c>
      <c r="S1749">
        <v>0</v>
      </c>
      <c r="T1749">
        <v>331.01100000000002</v>
      </c>
      <c r="U1749">
        <v>0</v>
      </c>
      <c r="V1749">
        <v>0</v>
      </c>
      <c r="W1749">
        <v>0</v>
      </c>
      <c r="X1749">
        <v>0</v>
      </c>
      <c r="Y1749">
        <v>0</v>
      </c>
      <c r="Z1749">
        <v>0</v>
      </c>
      <c r="AA1749">
        <v>0</v>
      </c>
      <c r="AB1749">
        <v>0</v>
      </c>
      <c r="AC1749" t="b">
        <v>1</v>
      </c>
      <c r="AE1749">
        <v>0</v>
      </c>
      <c r="AF1749">
        <v>0</v>
      </c>
      <c r="AG1749">
        <v>0</v>
      </c>
      <c r="AH1749">
        <v>0</v>
      </c>
      <c r="AI1749">
        <v>0</v>
      </c>
      <c r="AJ1749">
        <v>0</v>
      </c>
      <c r="AK1749">
        <v>0</v>
      </c>
      <c r="AL1749">
        <v>0</v>
      </c>
      <c r="AM1749">
        <v>0</v>
      </c>
      <c r="AN1749">
        <v>0</v>
      </c>
      <c r="AO1749">
        <v>0</v>
      </c>
      <c r="AP1749">
        <v>0</v>
      </c>
      <c r="AQ1749">
        <v>0</v>
      </c>
      <c r="AR1749">
        <v>0</v>
      </c>
      <c r="AS1749">
        <v>0</v>
      </c>
      <c r="AT1749">
        <v>0</v>
      </c>
      <c r="AU1749">
        <v>0</v>
      </c>
      <c r="AV1749">
        <v>0</v>
      </c>
      <c r="AW1749">
        <v>0</v>
      </c>
      <c r="AX1749">
        <v>0</v>
      </c>
      <c r="AY1749" t="b">
        <v>0</v>
      </c>
      <c r="AZ1749">
        <v>0</v>
      </c>
      <c r="BI1749">
        <v>0</v>
      </c>
      <c r="BJ1749">
        <v>0</v>
      </c>
      <c r="BK1749">
        <v>0</v>
      </c>
      <c r="BM1749" t="s">
        <v>2905</v>
      </c>
      <c r="BN1749" t="s">
        <v>3288</v>
      </c>
      <c r="BO1749" t="s">
        <v>2888</v>
      </c>
      <c r="BT1749"/>
      <c r="BU1749"/>
      <c r="BX1749"/>
      <c r="BY1749" t="s">
        <v>2903</v>
      </c>
      <c r="BZ1749"/>
      <c r="CA1749"/>
      <c r="CB1749"/>
      <c r="CC1749"/>
      <c r="CD1749">
        <v>0</v>
      </c>
      <c r="CE1749"/>
      <c r="CF1749">
        <v>0</v>
      </c>
    </row>
    <row r="1750" spans="1:85" hidden="1" x14ac:dyDescent="0.35">
      <c r="A1750" t="s">
        <v>1902</v>
      </c>
      <c r="B1750" t="s">
        <v>4708</v>
      </c>
      <c r="C1750">
        <v>2541.81</v>
      </c>
      <c r="D1750">
        <v>8</v>
      </c>
      <c r="E1750">
        <v>289.173</v>
      </c>
      <c r="F1750">
        <v>8.9710000000000001</v>
      </c>
      <c r="G1750" t="s">
        <v>2884</v>
      </c>
      <c r="I1750">
        <v>201.24</v>
      </c>
      <c r="J1750">
        <v>2541.8150000000001</v>
      </c>
      <c r="K1750" s="68">
        <v>292.25</v>
      </c>
      <c r="L1750">
        <v>6</v>
      </c>
      <c r="M1750">
        <v>3</v>
      </c>
      <c r="N1750" t="s">
        <v>4708</v>
      </c>
      <c r="O1750">
        <v>1.6060000000000001</v>
      </c>
      <c r="P1750">
        <v>10</v>
      </c>
      <c r="Q1750">
        <v>8</v>
      </c>
      <c r="R1750">
        <v>2541.8110000000001</v>
      </c>
      <c r="S1750">
        <v>6</v>
      </c>
      <c r="T1750">
        <v>289.78800000000001</v>
      </c>
      <c r="U1750">
        <v>7.1769999999999996</v>
      </c>
      <c r="V1750">
        <v>100</v>
      </c>
      <c r="W1750">
        <v>1.302</v>
      </c>
      <c r="X1750">
        <v>1.0009999999999999</v>
      </c>
      <c r="Y1750">
        <v>10.210000000000001</v>
      </c>
      <c r="Z1750">
        <v>11.087999999999999</v>
      </c>
      <c r="AA1750">
        <v>0.40600000000000003</v>
      </c>
      <c r="AB1750">
        <v>0</v>
      </c>
      <c r="AC1750" t="b">
        <v>1</v>
      </c>
      <c r="BM1750" t="s">
        <v>2887</v>
      </c>
      <c r="BN1750" t="s">
        <v>2887</v>
      </c>
      <c r="BO1750" t="s">
        <v>2888</v>
      </c>
      <c r="BT1750"/>
      <c r="BU1750"/>
      <c r="BX1750"/>
      <c r="BZ1750"/>
      <c r="CA1750"/>
      <c r="CB1750"/>
      <c r="CC1750"/>
      <c r="CD1750">
        <v>0</v>
      </c>
      <c r="CE1750"/>
      <c r="CF1750">
        <v>0</v>
      </c>
    </row>
    <row r="1751" spans="1:85" hidden="1" x14ac:dyDescent="0.35">
      <c r="A1751" t="s">
        <v>1903</v>
      </c>
      <c r="B1751" t="s">
        <v>4709</v>
      </c>
      <c r="C1751">
        <v>2541.8119999999999</v>
      </c>
      <c r="D1751">
        <v>8</v>
      </c>
      <c r="E1751">
        <v>211.64400000000001</v>
      </c>
      <c r="F1751">
        <v>6.2949999999999999</v>
      </c>
      <c r="G1751" t="s">
        <v>2884</v>
      </c>
      <c r="I1751">
        <v>126.19</v>
      </c>
      <c r="J1751">
        <v>2541.8159999999998</v>
      </c>
      <c r="K1751" s="68">
        <v>217.2</v>
      </c>
      <c r="L1751">
        <v>9</v>
      </c>
      <c r="M1751">
        <v>3</v>
      </c>
      <c r="N1751" t="s">
        <v>4709</v>
      </c>
      <c r="O1751">
        <v>1.605</v>
      </c>
      <c r="P1751">
        <v>10</v>
      </c>
      <c r="Q1751">
        <v>8</v>
      </c>
      <c r="R1751">
        <v>2541.8130000000001</v>
      </c>
      <c r="S1751">
        <v>6</v>
      </c>
      <c r="T1751">
        <v>212.755</v>
      </c>
      <c r="U1751">
        <v>5.0359999999999996</v>
      </c>
      <c r="V1751">
        <v>100</v>
      </c>
      <c r="W1751">
        <v>0.96399999999999997</v>
      </c>
      <c r="X1751">
        <v>1.1299999999999999</v>
      </c>
      <c r="Y1751">
        <v>10.1</v>
      </c>
      <c r="Z1751">
        <v>11.087999999999999</v>
      </c>
      <c r="AA1751">
        <v>0.40600000000000003</v>
      </c>
      <c r="AB1751">
        <v>0</v>
      </c>
      <c r="AC1751" t="b">
        <v>1</v>
      </c>
      <c r="BM1751" t="s">
        <v>2887</v>
      </c>
      <c r="BN1751" t="s">
        <v>2887</v>
      </c>
      <c r="BO1751" t="s">
        <v>2888</v>
      </c>
      <c r="BT1751"/>
      <c r="BU1751"/>
      <c r="BX1751"/>
      <c r="BZ1751"/>
      <c r="CA1751"/>
      <c r="CB1751"/>
      <c r="CC1751"/>
      <c r="CD1751">
        <v>0</v>
      </c>
      <c r="CE1751"/>
      <c r="CF1751">
        <v>0</v>
      </c>
    </row>
    <row r="1752" spans="1:85" hidden="1" x14ac:dyDescent="0.35">
      <c r="A1752" t="s">
        <v>1904</v>
      </c>
      <c r="B1752" t="s">
        <v>4710</v>
      </c>
      <c r="C1752">
        <v>2541.8139999999999</v>
      </c>
      <c r="D1752">
        <v>8</v>
      </c>
      <c r="E1752">
        <v>188.47300000000001</v>
      </c>
      <c r="F1752">
        <v>6.2949999999999999</v>
      </c>
      <c r="G1752" t="s">
        <v>2884</v>
      </c>
      <c r="I1752">
        <v>101.24</v>
      </c>
      <c r="J1752">
        <v>2541.817</v>
      </c>
      <c r="K1752" s="68">
        <v>192.25</v>
      </c>
      <c r="L1752">
        <v>6</v>
      </c>
      <c r="M1752">
        <v>3</v>
      </c>
      <c r="N1752" t="s">
        <v>4710</v>
      </c>
      <c r="O1752">
        <v>1.605</v>
      </c>
      <c r="P1752">
        <v>10</v>
      </c>
      <c r="Q1752">
        <v>8</v>
      </c>
      <c r="R1752">
        <v>2541.8150000000001</v>
      </c>
      <c r="S1752">
        <v>6</v>
      </c>
      <c r="T1752">
        <v>189.22800000000001</v>
      </c>
      <c r="U1752">
        <v>5.0359999999999996</v>
      </c>
      <c r="V1752">
        <v>100</v>
      </c>
      <c r="W1752">
        <v>0.96399999999999997</v>
      </c>
      <c r="X1752">
        <v>0.84</v>
      </c>
      <c r="Y1752">
        <v>9.83</v>
      </c>
      <c r="Z1752">
        <v>11.087999999999999</v>
      </c>
      <c r="AA1752">
        <v>0.40600000000000003</v>
      </c>
      <c r="AB1752">
        <v>0</v>
      </c>
      <c r="AC1752" t="b">
        <v>1</v>
      </c>
      <c r="BM1752" t="s">
        <v>2887</v>
      </c>
      <c r="BN1752" t="s">
        <v>2887</v>
      </c>
      <c r="BO1752" t="s">
        <v>2888</v>
      </c>
      <c r="BT1752"/>
      <c r="BU1752"/>
      <c r="BX1752"/>
      <c r="BZ1752"/>
      <c r="CA1752"/>
      <c r="CB1752"/>
      <c r="CC1752"/>
      <c r="CD1752">
        <v>0</v>
      </c>
      <c r="CE1752"/>
      <c r="CF1752">
        <v>0</v>
      </c>
    </row>
    <row r="1753" spans="1:85" hidden="1" x14ac:dyDescent="0.35">
      <c r="A1753" t="s">
        <v>1905</v>
      </c>
      <c r="B1753" t="s">
        <v>4711</v>
      </c>
      <c r="C1753">
        <v>2541.8150000000001</v>
      </c>
      <c r="D1753">
        <v>8</v>
      </c>
      <c r="E1753">
        <v>1.2769999999999999</v>
      </c>
      <c r="F1753">
        <v>14.226000000000001</v>
      </c>
      <c r="G1753" t="s">
        <v>2884</v>
      </c>
      <c r="I1753">
        <v>281.24</v>
      </c>
      <c r="J1753">
        <v>2541.819</v>
      </c>
      <c r="K1753" s="68">
        <v>12.25</v>
      </c>
      <c r="L1753">
        <v>4</v>
      </c>
      <c r="M1753">
        <v>3</v>
      </c>
      <c r="N1753" t="s">
        <v>4711</v>
      </c>
      <c r="O1753">
        <v>1.6040000000000001</v>
      </c>
      <c r="P1753">
        <v>10</v>
      </c>
      <c r="Q1753">
        <v>8</v>
      </c>
      <c r="R1753">
        <v>2541.8159999999998</v>
      </c>
      <c r="S1753">
        <v>6</v>
      </c>
      <c r="T1753">
        <v>3.472</v>
      </c>
      <c r="U1753">
        <v>11.381</v>
      </c>
      <c r="V1753">
        <v>100</v>
      </c>
      <c r="W1753">
        <v>2.1280000000000001</v>
      </c>
      <c r="X1753">
        <v>1.2030000000000001</v>
      </c>
      <c r="Y1753">
        <v>9.66</v>
      </c>
      <c r="Z1753">
        <v>11.087999999999999</v>
      </c>
      <c r="AA1753">
        <v>0.40600000000000003</v>
      </c>
      <c r="AB1753">
        <v>0</v>
      </c>
      <c r="AC1753" t="b">
        <v>1</v>
      </c>
      <c r="BM1753" t="s">
        <v>2887</v>
      </c>
      <c r="BN1753" t="s">
        <v>2887</v>
      </c>
      <c r="BO1753" t="s">
        <v>2888</v>
      </c>
      <c r="BT1753"/>
      <c r="BU1753"/>
      <c r="BX1753"/>
      <c r="BZ1753"/>
      <c r="CA1753"/>
      <c r="CB1753"/>
      <c r="CC1753"/>
      <c r="CD1753">
        <v>0</v>
      </c>
      <c r="CE1753"/>
      <c r="CF1753">
        <v>0</v>
      </c>
    </row>
    <row r="1754" spans="1:85" hidden="1" x14ac:dyDescent="0.35">
      <c r="A1754" t="s">
        <v>1906</v>
      </c>
      <c r="B1754" t="s">
        <v>4712</v>
      </c>
      <c r="C1754">
        <v>2541.83</v>
      </c>
      <c r="D1754">
        <v>32.966999999999999</v>
      </c>
      <c r="E1754">
        <v>94.198999999999998</v>
      </c>
      <c r="F1754">
        <v>360</v>
      </c>
      <c r="G1754" t="s">
        <v>2884</v>
      </c>
      <c r="I1754">
        <v>86.19</v>
      </c>
      <c r="J1754">
        <v>2541.8420000000001</v>
      </c>
      <c r="K1754" s="68">
        <v>177.14</v>
      </c>
      <c r="L1754">
        <v>23</v>
      </c>
      <c r="M1754">
        <v>3</v>
      </c>
      <c r="N1754" t="s">
        <v>4712</v>
      </c>
      <c r="O1754">
        <v>1.5780000000000001</v>
      </c>
      <c r="P1754">
        <v>18.337</v>
      </c>
      <c r="Q1754">
        <v>32.966999999999999</v>
      </c>
      <c r="R1754">
        <v>2541.8319999999999</v>
      </c>
      <c r="S1754">
        <v>26.373999999999999</v>
      </c>
      <c r="T1754">
        <v>102.268</v>
      </c>
      <c r="U1754">
        <v>324.97399999999999</v>
      </c>
      <c r="V1754">
        <v>100</v>
      </c>
      <c r="W1754">
        <v>2.0819999999999999</v>
      </c>
      <c r="X1754">
        <v>15.625</v>
      </c>
      <c r="Y1754">
        <v>22.61</v>
      </c>
      <c r="Z1754">
        <v>21.834</v>
      </c>
      <c r="AA1754">
        <v>0.60599999999999998</v>
      </c>
      <c r="AB1754">
        <v>0</v>
      </c>
      <c r="AC1754" t="b">
        <v>1</v>
      </c>
      <c r="BM1754" t="s">
        <v>2887</v>
      </c>
      <c r="BN1754" t="s">
        <v>3288</v>
      </c>
      <c r="BO1754" t="s">
        <v>2888</v>
      </c>
      <c r="BT1754"/>
      <c r="BU1754"/>
      <c r="BX1754"/>
      <c r="BZ1754"/>
      <c r="CA1754"/>
      <c r="CB1754"/>
      <c r="CC1754"/>
      <c r="CD1754">
        <v>0</v>
      </c>
      <c r="CE1754"/>
      <c r="CF1754">
        <v>0</v>
      </c>
    </row>
    <row r="1755" spans="1:85" hidden="1" x14ac:dyDescent="0.35">
      <c r="A1755" t="s">
        <v>1907</v>
      </c>
      <c r="B1755" t="s">
        <v>4713</v>
      </c>
      <c r="C1755">
        <v>2541.835</v>
      </c>
      <c r="D1755">
        <v>31.254000000000001</v>
      </c>
      <c r="E1755">
        <v>87.667000000000002</v>
      </c>
      <c r="F1755">
        <v>6.8879999999999999</v>
      </c>
      <c r="G1755" t="s">
        <v>2884</v>
      </c>
      <c r="I1755">
        <v>1.24</v>
      </c>
      <c r="J1755">
        <v>2541.8440000000001</v>
      </c>
      <c r="K1755" s="68">
        <v>92.19</v>
      </c>
      <c r="L1755">
        <v>53</v>
      </c>
      <c r="M1755">
        <v>3</v>
      </c>
      <c r="N1755" t="s">
        <v>4713</v>
      </c>
      <c r="O1755">
        <v>1.577</v>
      </c>
      <c r="P1755">
        <v>40.222000000000001</v>
      </c>
      <c r="Q1755">
        <v>31.254000000000001</v>
      </c>
      <c r="R1755">
        <v>2541.8359999999998</v>
      </c>
      <c r="S1755">
        <v>25.003</v>
      </c>
      <c r="T1755">
        <v>88.572000000000003</v>
      </c>
      <c r="U1755">
        <v>5.51</v>
      </c>
      <c r="V1755">
        <v>100</v>
      </c>
      <c r="W1755">
        <v>0.51300000000000001</v>
      </c>
      <c r="X1755">
        <v>8.8569999999999993</v>
      </c>
      <c r="Y1755">
        <v>23.175000000000001</v>
      </c>
      <c r="Z1755">
        <v>21.834</v>
      </c>
      <c r="AA1755">
        <v>0.60599999999999998</v>
      </c>
      <c r="AB1755">
        <v>0</v>
      </c>
      <c r="AC1755" t="b">
        <v>1</v>
      </c>
      <c r="BM1755" t="s">
        <v>2887</v>
      </c>
      <c r="BN1755" t="s">
        <v>2887</v>
      </c>
      <c r="BO1755" t="s">
        <v>2888</v>
      </c>
      <c r="BT1755"/>
      <c r="BU1755"/>
      <c r="BX1755"/>
      <c r="BZ1755"/>
      <c r="CA1755"/>
      <c r="CB1755"/>
      <c r="CC1755"/>
      <c r="CD1755">
        <v>0</v>
      </c>
      <c r="CE1755"/>
      <c r="CF1755">
        <v>0</v>
      </c>
    </row>
    <row r="1756" spans="1:85" hidden="1" x14ac:dyDescent="0.35">
      <c r="A1756" t="s">
        <v>1908</v>
      </c>
      <c r="B1756" t="s">
        <v>4714</v>
      </c>
      <c r="C1756">
        <v>2541.864</v>
      </c>
      <c r="D1756">
        <v>189.27600000000001</v>
      </c>
      <c r="E1756">
        <v>37.228999999999999</v>
      </c>
      <c r="F1756">
        <v>110.78400000000001</v>
      </c>
      <c r="G1756" t="s">
        <v>2884</v>
      </c>
      <c r="I1756">
        <v>0</v>
      </c>
      <c r="J1756">
        <v>2541.9160000000002</v>
      </c>
      <c r="K1756" s="68">
        <v>90.838999999999999</v>
      </c>
      <c r="L1756">
        <v>-1.752</v>
      </c>
      <c r="M1756">
        <v>1</v>
      </c>
      <c r="N1756" t="s">
        <v>4714</v>
      </c>
      <c r="O1756">
        <v>1.5409999999999999</v>
      </c>
      <c r="P1756">
        <v>0</v>
      </c>
      <c r="Q1756">
        <v>0</v>
      </c>
      <c r="R1756">
        <v>2541.9160000000002</v>
      </c>
      <c r="S1756">
        <v>0</v>
      </c>
      <c r="T1756">
        <v>90.838999999999999</v>
      </c>
      <c r="U1756">
        <v>0</v>
      </c>
      <c r="V1756">
        <v>0</v>
      </c>
      <c r="W1756">
        <v>0</v>
      </c>
      <c r="X1756">
        <v>0</v>
      </c>
      <c r="Y1756">
        <v>0</v>
      </c>
      <c r="Z1756">
        <v>0</v>
      </c>
      <c r="AA1756">
        <v>0</v>
      </c>
      <c r="AB1756">
        <v>0</v>
      </c>
      <c r="AC1756" t="b">
        <v>1</v>
      </c>
      <c r="AE1756">
        <v>0</v>
      </c>
      <c r="AF1756">
        <v>0</v>
      </c>
      <c r="AG1756">
        <v>0</v>
      </c>
      <c r="AH1756">
        <v>0</v>
      </c>
      <c r="AI1756">
        <v>0</v>
      </c>
      <c r="AJ1756">
        <v>0</v>
      </c>
      <c r="AK1756">
        <v>0</v>
      </c>
      <c r="AL1756">
        <v>0</v>
      </c>
      <c r="AM1756">
        <v>0</v>
      </c>
      <c r="AN1756">
        <v>0</v>
      </c>
      <c r="AO1756">
        <v>0</v>
      </c>
      <c r="AP1756">
        <v>0</v>
      </c>
      <c r="AQ1756">
        <v>0</v>
      </c>
      <c r="AR1756">
        <v>0</v>
      </c>
      <c r="AS1756">
        <v>0</v>
      </c>
      <c r="AT1756">
        <v>0</v>
      </c>
      <c r="AU1756">
        <v>0</v>
      </c>
      <c r="AV1756">
        <v>0</v>
      </c>
      <c r="AW1756">
        <v>0</v>
      </c>
      <c r="AX1756">
        <v>0</v>
      </c>
      <c r="AY1756" t="b">
        <v>0</v>
      </c>
      <c r="AZ1756">
        <v>0</v>
      </c>
      <c r="BI1756">
        <v>0</v>
      </c>
      <c r="BJ1756">
        <v>0</v>
      </c>
      <c r="BK1756">
        <v>0</v>
      </c>
      <c r="BM1756" t="s">
        <v>2905</v>
      </c>
      <c r="BN1756" t="s">
        <v>2905</v>
      </c>
      <c r="BO1756" t="s">
        <v>2888</v>
      </c>
      <c r="BT1756"/>
      <c r="BU1756"/>
      <c r="BX1756"/>
      <c r="BY1756" t="s">
        <v>2903</v>
      </c>
      <c r="BZ1756"/>
      <c r="CA1756"/>
      <c r="CB1756"/>
      <c r="CC1756"/>
      <c r="CD1756">
        <v>0</v>
      </c>
      <c r="CE1756"/>
      <c r="CF1756">
        <v>0</v>
      </c>
    </row>
    <row r="1757" spans="1:85" hidden="1" x14ac:dyDescent="0.35">
      <c r="A1757" t="s">
        <v>1909</v>
      </c>
      <c r="B1757" t="s">
        <v>4715</v>
      </c>
      <c r="C1757">
        <v>2546.8679999999999</v>
      </c>
      <c r="D1757">
        <v>25.805</v>
      </c>
      <c r="E1757">
        <v>337.97</v>
      </c>
      <c r="F1757">
        <v>63.74</v>
      </c>
      <c r="G1757" t="s">
        <v>2884</v>
      </c>
      <c r="I1757">
        <v>285</v>
      </c>
      <c r="J1757">
        <v>2546.8829999999998</v>
      </c>
      <c r="K1757" s="68">
        <v>17.048999999999999</v>
      </c>
      <c r="L1757">
        <v>-0.79100000000000004</v>
      </c>
      <c r="M1757">
        <v>1</v>
      </c>
      <c r="N1757" t="s">
        <v>4715</v>
      </c>
      <c r="O1757">
        <v>1.7669999999999999</v>
      </c>
      <c r="P1757">
        <v>0</v>
      </c>
      <c r="Q1757">
        <v>0</v>
      </c>
      <c r="R1757">
        <v>2546.8829999999998</v>
      </c>
      <c r="S1757">
        <v>0</v>
      </c>
      <c r="T1757">
        <v>17.048999999999999</v>
      </c>
      <c r="U1757">
        <v>0</v>
      </c>
      <c r="V1757">
        <v>0</v>
      </c>
      <c r="W1757">
        <v>0</v>
      </c>
      <c r="X1757">
        <v>0</v>
      </c>
      <c r="Y1757">
        <v>0</v>
      </c>
      <c r="Z1757">
        <v>0</v>
      </c>
      <c r="AA1757">
        <v>0</v>
      </c>
      <c r="AB1757">
        <v>0</v>
      </c>
      <c r="AC1757" t="b">
        <v>1</v>
      </c>
      <c r="AE1757">
        <v>0</v>
      </c>
      <c r="AF1757">
        <v>0</v>
      </c>
      <c r="AG1757">
        <v>0</v>
      </c>
      <c r="AH1757">
        <v>0</v>
      </c>
      <c r="AI1757">
        <v>0</v>
      </c>
      <c r="AJ1757">
        <v>0</v>
      </c>
      <c r="AK1757">
        <v>0</v>
      </c>
      <c r="AL1757">
        <v>0</v>
      </c>
      <c r="AM1757">
        <v>0</v>
      </c>
      <c r="AN1757">
        <v>0</v>
      </c>
      <c r="AO1757">
        <v>0</v>
      </c>
      <c r="AP1757">
        <v>0</v>
      </c>
      <c r="AQ1757">
        <v>0</v>
      </c>
      <c r="AR1757">
        <v>0</v>
      </c>
      <c r="AS1757">
        <v>0</v>
      </c>
      <c r="AT1757">
        <v>0</v>
      </c>
      <c r="AU1757">
        <v>0</v>
      </c>
      <c r="AV1757">
        <v>0</v>
      </c>
      <c r="AW1757">
        <v>0</v>
      </c>
      <c r="AX1757">
        <v>0</v>
      </c>
      <c r="AY1757" t="b">
        <v>0</v>
      </c>
      <c r="AZ1757">
        <v>0</v>
      </c>
      <c r="BI1757">
        <v>0</v>
      </c>
      <c r="BJ1757">
        <v>0</v>
      </c>
      <c r="BK1757">
        <v>0</v>
      </c>
      <c r="BM1757" t="s">
        <v>2887</v>
      </c>
      <c r="BN1757" t="s">
        <v>2887</v>
      </c>
      <c r="BO1757" t="s">
        <v>2888</v>
      </c>
      <c r="BT1757"/>
      <c r="BU1757"/>
      <c r="BX1757"/>
      <c r="BY1757" t="s">
        <v>2903</v>
      </c>
      <c r="BZ1757"/>
      <c r="CA1757"/>
      <c r="CB1757"/>
      <c r="CC1757"/>
      <c r="CD1757">
        <v>0</v>
      </c>
      <c r="CE1757"/>
      <c r="CF1757">
        <v>0</v>
      </c>
    </row>
    <row r="1758" spans="1:85" hidden="1" x14ac:dyDescent="0.35">
      <c r="A1758" t="s">
        <v>1910</v>
      </c>
      <c r="B1758" t="s">
        <v>4716</v>
      </c>
      <c r="C1758" s="51">
        <v>2556.395</v>
      </c>
      <c r="D1758">
        <v>10.016999999999999</v>
      </c>
      <c r="E1758" s="68">
        <v>128.74100000000001</v>
      </c>
      <c r="F1758">
        <v>8.7739999999999991</v>
      </c>
      <c r="G1758" t="s">
        <v>3339</v>
      </c>
      <c r="I1758">
        <v>43.71</v>
      </c>
      <c r="J1758">
        <v>2556.4</v>
      </c>
      <c r="K1758" s="73">
        <v>133.07</v>
      </c>
      <c r="L1758">
        <v>6</v>
      </c>
      <c r="M1758">
        <v>3</v>
      </c>
      <c r="N1758" s="51" t="s">
        <v>4716</v>
      </c>
      <c r="O1758">
        <v>1.909</v>
      </c>
      <c r="P1758">
        <v>10</v>
      </c>
      <c r="Q1758">
        <v>10.016999999999999</v>
      </c>
      <c r="R1758">
        <v>2556.3960000000002</v>
      </c>
      <c r="S1758">
        <v>8.0139999999999993</v>
      </c>
      <c r="T1758">
        <v>129.60599999999999</v>
      </c>
      <c r="U1758">
        <v>7.0190000000000001</v>
      </c>
      <c r="V1758">
        <v>100</v>
      </c>
      <c r="W1758">
        <v>1.1060000000000001</v>
      </c>
      <c r="X1758">
        <v>1.337</v>
      </c>
      <c r="Y1758">
        <v>22.21</v>
      </c>
      <c r="Z1758">
        <v>22.5</v>
      </c>
      <c r="AA1758">
        <v>0.61899999999999999</v>
      </c>
      <c r="AB1758">
        <v>0</v>
      </c>
      <c r="AC1758" t="b">
        <v>1</v>
      </c>
      <c r="AI1758">
        <v>2556.395</v>
      </c>
      <c r="AJ1758">
        <v>130.46</v>
      </c>
      <c r="AK1758">
        <v>2556.3989999999999</v>
      </c>
      <c r="AL1758">
        <v>132.20400000000001</v>
      </c>
      <c r="AM1758">
        <v>3.4870000000000001</v>
      </c>
      <c r="AN1758">
        <v>8.7899999999999991</v>
      </c>
      <c r="AO1758">
        <v>14.46</v>
      </c>
      <c r="AP1758">
        <v>1.0229999999999999</v>
      </c>
      <c r="AQ1758">
        <v>22.396000000000001</v>
      </c>
      <c r="AR1758">
        <v>1.2350000000000001</v>
      </c>
      <c r="AS1758">
        <v>3.3820000000000001</v>
      </c>
      <c r="AT1758">
        <v>3.0000000000000001E-3</v>
      </c>
      <c r="AU1758">
        <v>0.378</v>
      </c>
      <c r="AV1758">
        <v>0.29199999999999998</v>
      </c>
      <c r="AW1758">
        <v>0</v>
      </c>
      <c r="AX1758">
        <v>1312165</v>
      </c>
      <c r="AY1758" t="b">
        <v>1</v>
      </c>
      <c r="AZ1758">
        <v>42.847000000000001</v>
      </c>
      <c r="BA1758">
        <v>2556.395</v>
      </c>
      <c r="BB1758">
        <v>10.016999999999999</v>
      </c>
      <c r="BC1758">
        <v>128.74100000000001</v>
      </c>
      <c r="BD1758">
        <v>8.7739999999999991</v>
      </c>
      <c r="BE1758">
        <v>2556.4</v>
      </c>
      <c r="BF1758">
        <v>133.07</v>
      </c>
      <c r="BG1758">
        <v>7</v>
      </c>
      <c r="BH1758">
        <v>3</v>
      </c>
      <c r="BI1758">
        <v>8.0139999999999993</v>
      </c>
      <c r="BJ1758">
        <v>7.0190000000000001</v>
      </c>
      <c r="BK1758">
        <v>1.5720000000000001</v>
      </c>
      <c r="BM1758" t="s">
        <v>2905</v>
      </c>
      <c r="BN1758" t="s">
        <v>2905</v>
      </c>
      <c r="BO1758" t="s">
        <v>3341</v>
      </c>
      <c r="BQ1758">
        <v>1</v>
      </c>
      <c r="BT1758" t="s">
        <v>3293</v>
      </c>
      <c r="BU1758"/>
      <c r="BZ1758"/>
      <c r="CA1758"/>
      <c r="CB1758">
        <v>14.46</v>
      </c>
      <c r="CC1758">
        <v>14.46</v>
      </c>
      <c r="CD1758">
        <v>0.01</v>
      </c>
      <c r="CE1758">
        <v>2.3E-2</v>
      </c>
      <c r="CF1758">
        <v>0.36799999999999999</v>
      </c>
      <c r="CG1758" t="b">
        <f>IF(CE1758*100&lt;CC1758,TRUE,FALSE)</f>
        <v>1</v>
      </c>
    </row>
    <row r="1759" spans="1:85" hidden="1" x14ac:dyDescent="0.35">
      <c r="A1759" t="s">
        <v>1911</v>
      </c>
      <c r="B1759" t="s">
        <v>4717</v>
      </c>
      <c r="C1759">
        <v>2556.5569999999998</v>
      </c>
      <c r="D1759">
        <v>8</v>
      </c>
      <c r="E1759">
        <v>271.77699999999999</v>
      </c>
      <c r="F1759">
        <v>6.4279999999999999</v>
      </c>
      <c r="G1759" t="s">
        <v>2884</v>
      </c>
      <c r="I1759">
        <v>186.19</v>
      </c>
      <c r="J1759">
        <v>2556.5619999999999</v>
      </c>
      <c r="K1759" s="68">
        <v>275.39999999999998</v>
      </c>
      <c r="L1759">
        <v>8</v>
      </c>
      <c r="M1759">
        <v>3</v>
      </c>
      <c r="N1759" t="s">
        <v>4717</v>
      </c>
      <c r="O1759">
        <v>1.8440000000000001</v>
      </c>
      <c r="P1759">
        <v>10</v>
      </c>
      <c r="Q1759">
        <v>8</v>
      </c>
      <c r="R1759">
        <v>2556.558</v>
      </c>
      <c r="S1759">
        <v>6</v>
      </c>
      <c r="T1759">
        <v>272.50099999999998</v>
      </c>
      <c r="U1759">
        <v>5.1429999999999998</v>
      </c>
      <c r="V1759">
        <v>100</v>
      </c>
      <c r="W1759">
        <v>0.83899999999999997</v>
      </c>
      <c r="X1759">
        <v>1.3839999999999999</v>
      </c>
      <c r="Y1759">
        <v>21.34</v>
      </c>
      <c r="Z1759">
        <v>22.08</v>
      </c>
      <c r="AA1759">
        <v>0.61</v>
      </c>
      <c r="AB1759">
        <v>0</v>
      </c>
      <c r="AC1759" t="b">
        <v>1</v>
      </c>
      <c r="BM1759" t="s">
        <v>2905</v>
      </c>
      <c r="BN1759" t="s">
        <v>2905</v>
      </c>
      <c r="BO1759" t="s">
        <v>3359</v>
      </c>
      <c r="BT1759"/>
      <c r="BU1759"/>
      <c r="BX1759"/>
      <c r="BZ1759"/>
      <c r="CA1759"/>
      <c r="CB1759"/>
      <c r="CC1759"/>
      <c r="CD1759">
        <v>0</v>
      </c>
      <c r="CE1759"/>
      <c r="CF1759">
        <v>0</v>
      </c>
    </row>
    <row r="1760" spans="1:85" hidden="1" x14ac:dyDescent="0.35">
      <c r="A1760" t="s">
        <v>1912</v>
      </c>
      <c r="B1760" t="s">
        <v>4718</v>
      </c>
      <c r="C1760">
        <v>2556.5839999999998</v>
      </c>
      <c r="D1760">
        <v>57.59</v>
      </c>
      <c r="E1760">
        <v>297.77800000000002</v>
      </c>
      <c r="F1760">
        <v>130.83600000000001</v>
      </c>
      <c r="G1760" t="s">
        <v>2884</v>
      </c>
      <c r="I1760">
        <v>285</v>
      </c>
      <c r="J1760">
        <v>2556.6060000000002</v>
      </c>
      <c r="K1760" s="68">
        <v>14.212</v>
      </c>
      <c r="L1760">
        <v>0.747</v>
      </c>
      <c r="M1760">
        <v>1</v>
      </c>
      <c r="N1760" t="s">
        <v>4718</v>
      </c>
      <c r="O1760">
        <v>1.82</v>
      </c>
      <c r="P1760">
        <v>0</v>
      </c>
      <c r="Q1760">
        <v>0</v>
      </c>
      <c r="R1760">
        <v>2556.6060000000002</v>
      </c>
      <c r="S1760">
        <v>0</v>
      </c>
      <c r="T1760">
        <v>14.212</v>
      </c>
      <c r="U1760">
        <v>0</v>
      </c>
      <c r="V1760">
        <v>0</v>
      </c>
      <c r="W1760">
        <v>0</v>
      </c>
      <c r="X1760">
        <v>0</v>
      </c>
      <c r="Y1760">
        <v>0</v>
      </c>
      <c r="Z1760">
        <v>0</v>
      </c>
      <c r="AA1760">
        <v>0</v>
      </c>
      <c r="AB1760">
        <v>0</v>
      </c>
      <c r="AC1760" t="b">
        <v>1</v>
      </c>
      <c r="AE1760">
        <v>0</v>
      </c>
      <c r="AF1760">
        <v>0</v>
      </c>
      <c r="AG1760">
        <v>0</v>
      </c>
      <c r="AH1760">
        <v>0</v>
      </c>
      <c r="AI1760">
        <v>0</v>
      </c>
      <c r="AJ1760">
        <v>0</v>
      </c>
      <c r="AK1760">
        <v>0</v>
      </c>
      <c r="AL1760">
        <v>0</v>
      </c>
      <c r="AM1760">
        <v>0</v>
      </c>
      <c r="AN1760">
        <v>0</v>
      </c>
      <c r="AO1760">
        <v>0</v>
      </c>
      <c r="AP1760">
        <v>0</v>
      </c>
      <c r="AQ1760">
        <v>0</v>
      </c>
      <c r="AR1760">
        <v>0</v>
      </c>
      <c r="AS1760">
        <v>0</v>
      </c>
      <c r="AT1760">
        <v>0</v>
      </c>
      <c r="AU1760">
        <v>0</v>
      </c>
      <c r="AV1760">
        <v>0</v>
      </c>
      <c r="AW1760">
        <v>0</v>
      </c>
      <c r="AX1760">
        <v>0</v>
      </c>
      <c r="AY1760" t="b">
        <v>0</v>
      </c>
      <c r="AZ1760">
        <v>0</v>
      </c>
      <c r="BI1760">
        <v>0</v>
      </c>
      <c r="BJ1760">
        <v>0</v>
      </c>
      <c r="BK1760">
        <v>0</v>
      </c>
      <c r="BM1760" t="s">
        <v>2887</v>
      </c>
      <c r="BN1760" t="s">
        <v>3288</v>
      </c>
      <c r="BO1760" t="s">
        <v>2888</v>
      </c>
      <c r="BT1760"/>
      <c r="BU1760"/>
      <c r="BX1760"/>
      <c r="BY1760" t="s">
        <v>2903</v>
      </c>
      <c r="BZ1760"/>
      <c r="CA1760"/>
      <c r="CB1760"/>
      <c r="CC1760"/>
      <c r="CD1760">
        <v>0</v>
      </c>
      <c r="CE1760"/>
      <c r="CF1760">
        <v>0</v>
      </c>
    </row>
    <row r="1761" spans="1:85" hidden="1" x14ac:dyDescent="0.35">
      <c r="A1761" t="s">
        <v>1913</v>
      </c>
      <c r="B1761" t="s">
        <v>4719</v>
      </c>
      <c r="C1761">
        <v>2556.607</v>
      </c>
      <c r="D1761">
        <v>31.353999999999999</v>
      </c>
      <c r="E1761">
        <v>292.37</v>
      </c>
      <c r="F1761">
        <v>360</v>
      </c>
      <c r="G1761" t="s">
        <v>2884</v>
      </c>
      <c r="I1761">
        <v>263.70999999999998</v>
      </c>
      <c r="J1761">
        <v>2556.6239999999998</v>
      </c>
      <c r="K1761" s="68">
        <v>352.92</v>
      </c>
      <c r="L1761">
        <v>6</v>
      </c>
      <c r="M1761">
        <v>3</v>
      </c>
      <c r="N1761" t="s">
        <v>4719</v>
      </c>
      <c r="O1761">
        <v>1.81</v>
      </c>
      <c r="P1761">
        <v>10</v>
      </c>
      <c r="Q1761">
        <v>31.353999999999999</v>
      </c>
      <c r="R1761">
        <v>2556.61</v>
      </c>
      <c r="S1761">
        <v>25.082999999999998</v>
      </c>
      <c r="T1761">
        <v>296.68099999999998</v>
      </c>
      <c r="U1761">
        <v>334.36799999999999</v>
      </c>
      <c r="V1761">
        <v>100</v>
      </c>
      <c r="W1761">
        <v>2.1309999999999998</v>
      </c>
      <c r="X1761">
        <v>4</v>
      </c>
      <c r="Y1761">
        <v>20.69</v>
      </c>
      <c r="Z1761">
        <v>22.08</v>
      </c>
      <c r="AA1761">
        <v>0.61</v>
      </c>
      <c r="AB1761">
        <v>0</v>
      </c>
      <c r="AC1761" t="b">
        <v>1</v>
      </c>
      <c r="BM1761" t="s">
        <v>2887</v>
      </c>
      <c r="BN1761" t="s">
        <v>3288</v>
      </c>
      <c r="BO1761" t="s">
        <v>2888</v>
      </c>
      <c r="BT1761"/>
      <c r="BU1761"/>
      <c r="BX1761"/>
      <c r="BZ1761"/>
      <c r="CA1761"/>
      <c r="CB1761"/>
      <c r="CC1761"/>
      <c r="CD1761">
        <v>0</v>
      </c>
      <c r="CE1761"/>
      <c r="CF1761">
        <v>0</v>
      </c>
    </row>
    <row r="1762" spans="1:85" hidden="1" x14ac:dyDescent="0.35">
      <c r="A1762" t="s">
        <v>1914</v>
      </c>
      <c r="B1762" t="s">
        <v>4720</v>
      </c>
      <c r="C1762">
        <v>2556.6190000000001</v>
      </c>
      <c r="D1762">
        <v>35.314</v>
      </c>
      <c r="E1762">
        <v>142.262</v>
      </c>
      <c r="F1762">
        <v>96.203000000000003</v>
      </c>
      <c r="G1762" t="s">
        <v>2884</v>
      </c>
      <c r="I1762">
        <v>105</v>
      </c>
      <c r="J1762">
        <v>2556.63</v>
      </c>
      <c r="K1762" s="68">
        <v>194.215</v>
      </c>
      <c r="L1762">
        <v>0.72399999999999998</v>
      </c>
      <c r="M1762">
        <v>1</v>
      </c>
      <c r="N1762" t="s">
        <v>4720</v>
      </c>
      <c r="O1762">
        <v>1.8149999999999999</v>
      </c>
      <c r="P1762">
        <v>0</v>
      </c>
      <c r="Q1762">
        <v>0</v>
      </c>
      <c r="R1762">
        <v>2556.63</v>
      </c>
      <c r="S1762">
        <v>0</v>
      </c>
      <c r="T1762">
        <v>194.215</v>
      </c>
      <c r="U1762">
        <v>0</v>
      </c>
      <c r="V1762">
        <v>0</v>
      </c>
      <c r="W1762">
        <v>0</v>
      </c>
      <c r="X1762">
        <v>0</v>
      </c>
      <c r="Y1762">
        <v>0</v>
      </c>
      <c r="Z1762">
        <v>0</v>
      </c>
      <c r="AA1762">
        <v>0</v>
      </c>
      <c r="AB1762">
        <v>0</v>
      </c>
      <c r="AC1762" t="b">
        <v>1</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0</v>
      </c>
      <c r="AW1762">
        <v>0</v>
      </c>
      <c r="AX1762">
        <v>0</v>
      </c>
      <c r="AY1762" t="b">
        <v>0</v>
      </c>
      <c r="AZ1762">
        <v>0</v>
      </c>
      <c r="BI1762">
        <v>0</v>
      </c>
      <c r="BJ1762">
        <v>0</v>
      </c>
      <c r="BK1762">
        <v>0</v>
      </c>
      <c r="BM1762" t="s">
        <v>2905</v>
      </c>
      <c r="BN1762" t="s">
        <v>2887</v>
      </c>
      <c r="BO1762" t="s">
        <v>2888</v>
      </c>
      <c r="BT1762"/>
      <c r="BU1762"/>
      <c r="BX1762"/>
      <c r="BY1762" t="s">
        <v>2903</v>
      </c>
      <c r="BZ1762"/>
      <c r="CA1762"/>
      <c r="CB1762"/>
      <c r="CC1762"/>
      <c r="CD1762">
        <v>0</v>
      </c>
      <c r="CE1762"/>
      <c r="CF1762">
        <v>0</v>
      </c>
    </row>
    <row r="1763" spans="1:85" hidden="1" x14ac:dyDescent="0.35">
      <c r="A1763" t="s">
        <v>1915</v>
      </c>
      <c r="B1763" t="s">
        <v>4722</v>
      </c>
      <c r="C1763">
        <v>2563.6959999999999</v>
      </c>
      <c r="D1763">
        <v>63.182000000000002</v>
      </c>
      <c r="E1763" s="68">
        <v>254.05199999999999</v>
      </c>
      <c r="F1763">
        <v>23.733000000000001</v>
      </c>
      <c r="G1763" t="s">
        <v>3502</v>
      </c>
      <c r="H1763" t="s">
        <v>4721</v>
      </c>
      <c r="I1763">
        <v>180</v>
      </c>
      <c r="J1763">
        <v>2563.7269999999999</v>
      </c>
      <c r="K1763" s="73">
        <v>268.30399999999997</v>
      </c>
      <c r="L1763">
        <v>0.59699999999999998</v>
      </c>
      <c r="M1763">
        <v>0</v>
      </c>
      <c r="N1763" t="s">
        <v>4722</v>
      </c>
      <c r="P1763">
        <v>0</v>
      </c>
      <c r="Q1763">
        <v>0</v>
      </c>
      <c r="R1763">
        <v>2563.7269999999999</v>
      </c>
      <c r="S1763">
        <v>0</v>
      </c>
      <c r="T1763">
        <v>268.30399999999997</v>
      </c>
      <c r="U1763">
        <v>0</v>
      </c>
      <c r="V1763">
        <v>0</v>
      </c>
      <c r="W1763">
        <v>0</v>
      </c>
      <c r="X1763">
        <v>0</v>
      </c>
      <c r="Y1763">
        <v>0</v>
      </c>
      <c r="Z1763">
        <v>0</v>
      </c>
      <c r="AA1763">
        <v>0</v>
      </c>
      <c r="AB1763">
        <v>0</v>
      </c>
      <c r="AC1763" t="b">
        <v>1</v>
      </c>
      <c r="AE1763">
        <v>0</v>
      </c>
      <c r="AF1763">
        <v>0</v>
      </c>
      <c r="AG1763">
        <v>0</v>
      </c>
      <c r="AH1763">
        <v>0</v>
      </c>
      <c r="AI1763">
        <v>0</v>
      </c>
      <c r="AJ1763">
        <v>0</v>
      </c>
      <c r="AK1763">
        <v>0</v>
      </c>
      <c r="AL1763">
        <v>0</v>
      </c>
      <c r="AM1763">
        <v>0</v>
      </c>
      <c r="AN1763">
        <v>0</v>
      </c>
      <c r="AO1763">
        <v>0</v>
      </c>
      <c r="AP1763">
        <v>0</v>
      </c>
      <c r="AQ1763">
        <v>0</v>
      </c>
      <c r="AR1763">
        <v>0</v>
      </c>
      <c r="AS1763">
        <v>0</v>
      </c>
      <c r="AT1763">
        <v>0</v>
      </c>
      <c r="AU1763">
        <v>0</v>
      </c>
      <c r="AV1763">
        <v>0</v>
      </c>
      <c r="AW1763">
        <v>0</v>
      </c>
      <c r="AX1763">
        <v>0</v>
      </c>
      <c r="AY1763" t="b">
        <v>0</v>
      </c>
      <c r="AZ1763">
        <v>0</v>
      </c>
      <c r="BA1763">
        <v>2563.6959999999999</v>
      </c>
      <c r="BB1763">
        <v>57.985999999999997</v>
      </c>
      <c r="BC1763">
        <v>251.376</v>
      </c>
      <c r="BD1763">
        <v>26.408999999999999</v>
      </c>
      <c r="BE1763">
        <v>2563.7269999999999</v>
      </c>
      <c r="BF1763">
        <v>268.30399999999997</v>
      </c>
      <c r="BG1763">
        <v>0.59699999999999998</v>
      </c>
      <c r="BH1763">
        <v>0</v>
      </c>
      <c r="BI1763">
        <v>0</v>
      </c>
      <c r="BJ1763">
        <v>0</v>
      </c>
      <c r="BK1763">
        <v>0</v>
      </c>
      <c r="BM1763" t="s">
        <v>144</v>
      </c>
      <c r="BN1763" t="s">
        <v>144</v>
      </c>
      <c r="BO1763" t="s">
        <v>3700</v>
      </c>
      <c r="BT1763"/>
      <c r="BU1763"/>
      <c r="BX1763" t="s">
        <v>3701</v>
      </c>
      <c r="BY1763" t="s">
        <v>2903</v>
      </c>
      <c r="BZ1763"/>
      <c r="CA1763"/>
      <c r="CB1763"/>
      <c r="CC1763"/>
      <c r="CD1763">
        <v>0</v>
      </c>
      <c r="CE1763"/>
      <c r="CF1763">
        <v>0</v>
      </c>
      <c r="CG1763" t="b">
        <f t="shared" ref="CG1763:CG1765" si="33">IF(CE1763*100&lt;CC1763,TRUE,FALSE)</f>
        <v>0</v>
      </c>
    </row>
    <row r="1764" spans="1:85" hidden="1" x14ac:dyDescent="0.35">
      <c r="A1764" t="s">
        <v>1916</v>
      </c>
      <c r="B1764" t="s">
        <v>4723</v>
      </c>
      <c r="C1764">
        <v>2564.654</v>
      </c>
      <c r="D1764">
        <v>114.111</v>
      </c>
      <c r="E1764" s="68">
        <v>31.318000000000001</v>
      </c>
      <c r="F1764">
        <v>23.219000000000001</v>
      </c>
      <c r="G1764" t="s">
        <v>3502</v>
      </c>
      <c r="H1764" t="s">
        <v>4721</v>
      </c>
      <c r="I1764">
        <v>315</v>
      </c>
      <c r="J1764">
        <v>2564.7089999999998</v>
      </c>
      <c r="K1764" s="73">
        <v>43.058</v>
      </c>
      <c r="L1764">
        <v>0.69899999999999995</v>
      </c>
      <c r="M1764">
        <v>0</v>
      </c>
      <c r="N1764" t="s">
        <v>4723</v>
      </c>
      <c r="P1764">
        <v>0</v>
      </c>
      <c r="Q1764">
        <v>0</v>
      </c>
      <c r="R1764">
        <v>2564.7089999999998</v>
      </c>
      <c r="S1764">
        <v>0</v>
      </c>
      <c r="T1764">
        <v>43.058</v>
      </c>
      <c r="U1764">
        <v>0</v>
      </c>
      <c r="V1764">
        <v>0</v>
      </c>
      <c r="W1764">
        <v>0</v>
      </c>
      <c r="X1764">
        <v>0</v>
      </c>
      <c r="Y1764">
        <v>0</v>
      </c>
      <c r="Z1764">
        <v>0</v>
      </c>
      <c r="AA1764">
        <v>0</v>
      </c>
      <c r="AB1764">
        <v>0</v>
      </c>
      <c r="AC1764" t="b">
        <v>1</v>
      </c>
      <c r="AE1764">
        <v>0</v>
      </c>
      <c r="AF1764">
        <v>0</v>
      </c>
      <c r="AG1764">
        <v>0</v>
      </c>
      <c r="AH1764">
        <v>0</v>
      </c>
      <c r="AI1764">
        <v>0</v>
      </c>
      <c r="AJ1764">
        <v>0</v>
      </c>
      <c r="AK1764">
        <v>0</v>
      </c>
      <c r="AL1764">
        <v>0</v>
      </c>
      <c r="AM1764">
        <v>0</v>
      </c>
      <c r="AN1764">
        <v>0</v>
      </c>
      <c r="AO1764">
        <v>0</v>
      </c>
      <c r="AP1764">
        <v>0</v>
      </c>
      <c r="AQ1764">
        <v>0</v>
      </c>
      <c r="AR1764">
        <v>0</v>
      </c>
      <c r="AS1764">
        <v>0</v>
      </c>
      <c r="AT1764">
        <v>0</v>
      </c>
      <c r="AU1764">
        <v>0</v>
      </c>
      <c r="AV1764">
        <v>0</v>
      </c>
      <c r="AW1764">
        <v>0</v>
      </c>
      <c r="AX1764">
        <v>0</v>
      </c>
      <c r="AY1764" t="b">
        <v>0</v>
      </c>
      <c r="AZ1764">
        <v>0</v>
      </c>
      <c r="BA1764">
        <v>2564.665</v>
      </c>
      <c r="BB1764">
        <v>151.80699999999999</v>
      </c>
      <c r="BC1764">
        <v>32.137999999999998</v>
      </c>
      <c r="BD1764">
        <v>21.634</v>
      </c>
      <c r="BE1764">
        <v>2564.7089999999998</v>
      </c>
      <c r="BF1764">
        <v>43.058</v>
      </c>
      <c r="BG1764">
        <v>0.69899999999999995</v>
      </c>
      <c r="BH1764">
        <v>0</v>
      </c>
      <c r="BI1764">
        <v>0</v>
      </c>
      <c r="BJ1764">
        <v>0</v>
      </c>
      <c r="BK1764">
        <v>0</v>
      </c>
      <c r="BM1764" t="s">
        <v>144</v>
      </c>
      <c r="BN1764" t="s">
        <v>144</v>
      </c>
      <c r="BO1764" t="s">
        <v>3700</v>
      </c>
      <c r="BT1764"/>
      <c r="BU1764"/>
      <c r="BX1764" t="s">
        <v>4724</v>
      </c>
      <c r="BY1764" t="s">
        <v>2903</v>
      </c>
      <c r="BZ1764"/>
      <c r="CA1764"/>
      <c r="CB1764"/>
      <c r="CC1764"/>
      <c r="CD1764">
        <v>0</v>
      </c>
      <c r="CE1764"/>
      <c r="CF1764">
        <v>0</v>
      </c>
      <c r="CG1764" t="b">
        <f t="shared" si="33"/>
        <v>0</v>
      </c>
    </row>
    <row r="1765" spans="1:85" hidden="1" x14ac:dyDescent="0.35">
      <c r="A1765" t="s">
        <v>1917</v>
      </c>
      <c r="B1765" t="s">
        <v>4725</v>
      </c>
      <c r="C1765" s="51">
        <v>2570.9540000000002</v>
      </c>
      <c r="D1765">
        <v>8</v>
      </c>
      <c r="E1765" s="68">
        <v>229.27799999999999</v>
      </c>
      <c r="F1765">
        <v>6.2949999999999999</v>
      </c>
      <c r="G1765" t="s">
        <v>3339</v>
      </c>
      <c r="I1765">
        <v>143.71</v>
      </c>
      <c r="J1765">
        <v>2570.9580000000001</v>
      </c>
      <c r="K1765" s="73">
        <v>231.44</v>
      </c>
      <c r="L1765">
        <v>7</v>
      </c>
      <c r="M1765">
        <v>1</v>
      </c>
      <c r="N1765" s="51" t="s">
        <v>4725</v>
      </c>
      <c r="O1765">
        <v>1.7669999999999999</v>
      </c>
      <c r="P1765">
        <v>10</v>
      </c>
      <c r="Q1765">
        <v>8</v>
      </c>
      <c r="R1765">
        <v>2570.9549999999999</v>
      </c>
      <c r="S1765">
        <v>6</v>
      </c>
      <c r="T1765">
        <v>229.71</v>
      </c>
      <c r="U1765">
        <v>5.0359999999999996</v>
      </c>
      <c r="V1765">
        <v>100</v>
      </c>
      <c r="W1765">
        <v>1.083</v>
      </c>
      <c r="X1765">
        <v>1.36</v>
      </c>
      <c r="Y1765">
        <v>22.62</v>
      </c>
      <c r="Z1765">
        <v>22.416</v>
      </c>
      <c r="AA1765">
        <v>0.51200000000000001</v>
      </c>
      <c r="AB1765">
        <v>0</v>
      </c>
      <c r="AC1765" t="b">
        <v>1</v>
      </c>
      <c r="AI1765">
        <v>2570.9540000000002</v>
      </c>
      <c r="AJ1765">
        <v>229.87799999999999</v>
      </c>
      <c r="AK1765">
        <v>2570.9569999999999</v>
      </c>
      <c r="AL1765">
        <v>231.39099999999999</v>
      </c>
      <c r="AM1765">
        <v>3.0259999999999998</v>
      </c>
      <c r="AN1765">
        <v>5.51</v>
      </c>
      <c r="AO1765">
        <v>13.03</v>
      </c>
      <c r="AP1765">
        <v>0.72599999999999998</v>
      </c>
      <c r="AQ1765">
        <v>22.42</v>
      </c>
      <c r="AR1765">
        <v>6.843</v>
      </c>
      <c r="AS1765">
        <v>11.997999999999999</v>
      </c>
      <c r="AT1765">
        <v>6.7000000000000004E-2</v>
      </c>
      <c r="AU1765">
        <v>0.14399999999999999</v>
      </c>
      <c r="AV1765">
        <v>0.26600000000000001</v>
      </c>
      <c r="AW1765">
        <v>0</v>
      </c>
      <c r="AX1765">
        <v>1315572</v>
      </c>
      <c r="AY1765" t="b">
        <v>1</v>
      </c>
      <c r="AZ1765">
        <v>143.66399999999999</v>
      </c>
      <c r="BA1765">
        <v>2570.9540000000002</v>
      </c>
      <c r="BB1765">
        <v>8</v>
      </c>
      <c r="BC1765">
        <v>229.27799999999999</v>
      </c>
      <c r="BD1765">
        <v>6.2949999999999999</v>
      </c>
      <c r="BE1765">
        <v>2570.9580000000001</v>
      </c>
      <c r="BF1765">
        <v>231.44</v>
      </c>
      <c r="BG1765">
        <v>8</v>
      </c>
      <c r="BH1765">
        <v>3</v>
      </c>
      <c r="BM1765" t="s">
        <v>144</v>
      </c>
      <c r="BN1765" t="s">
        <v>144</v>
      </c>
      <c r="BO1765" t="s">
        <v>3725</v>
      </c>
      <c r="BQ1765">
        <v>1</v>
      </c>
      <c r="BT1765" t="s">
        <v>3293</v>
      </c>
      <c r="BU1765"/>
      <c r="BZ1765"/>
      <c r="CA1765"/>
      <c r="CB1765">
        <v>13.03</v>
      </c>
      <c r="CC1765">
        <v>13.03</v>
      </c>
      <c r="CD1765">
        <v>2.5999999999999999E-2</v>
      </c>
      <c r="CE1765">
        <v>4.8000000000000001E-2</v>
      </c>
      <c r="CF1765">
        <v>0.48</v>
      </c>
      <c r="CG1765" t="b">
        <f t="shared" si="33"/>
        <v>1</v>
      </c>
    </row>
    <row r="1766" spans="1:85" hidden="1" x14ac:dyDescent="0.35">
      <c r="A1766" t="s">
        <v>1918</v>
      </c>
      <c r="B1766" t="s">
        <v>4726</v>
      </c>
      <c r="C1766">
        <v>2571</v>
      </c>
      <c r="D1766">
        <v>188.67400000000001</v>
      </c>
      <c r="E1766">
        <v>107.146</v>
      </c>
      <c r="F1766">
        <v>28.036999999999999</v>
      </c>
      <c r="G1766" t="s">
        <v>2884</v>
      </c>
      <c r="I1766">
        <v>30</v>
      </c>
      <c r="J1766">
        <v>2571.1170000000002</v>
      </c>
      <c r="K1766" s="68">
        <v>117.646</v>
      </c>
      <c r="L1766">
        <v>0.45700000000000002</v>
      </c>
      <c r="M1766">
        <v>0</v>
      </c>
      <c r="N1766" t="s">
        <v>4726</v>
      </c>
      <c r="P1766">
        <v>0</v>
      </c>
      <c r="Q1766">
        <v>0</v>
      </c>
      <c r="R1766">
        <v>2571.1170000000002</v>
      </c>
      <c r="S1766">
        <v>0</v>
      </c>
      <c r="T1766">
        <v>117.646</v>
      </c>
      <c r="U1766">
        <v>0</v>
      </c>
      <c r="V1766">
        <v>0</v>
      </c>
      <c r="W1766">
        <v>0</v>
      </c>
      <c r="X1766">
        <v>0</v>
      </c>
      <c r="Y1766">
        <v>0</v>
      </c>
      <c r="Z1766">
        <v>0</v>
      </c>
      <c r="AA1766">
        <v>0</v>
      </c>
      <c r="AB1766">
        <v>0</v>
      </c>
      <c r="AC1766" t="b">
        <v>1</v>
      </c>
      <c r="AE1766">
        <v>0</v>
      </c>
      <c r="AF1766">
        <v>0</v>
      </c>
      <c r="AG1766">
        <v>0</v>
      </c>
      <c r="AH1766">
        <v>0</v>
      </c>
      <c r="AI1766">
        <v>0</v>
      </c>
      <c r="AJ1766">
        <v>0</v>
      </c>
      <c r="AK1766">
        <v>0</v>
      </c>
      <c r="AL1766">
        <v>0</v>
      </c>
      <c r="AM1766">
        <v>0</v>
      </c>
      <c r="AN1766">
        <v>0</v>
      </c>
      <c r="AO1766">
        <v>0</v>
      </c>
      <c r="AP1766">
        <v>0</v>
      </c>
      <c r="AQ1766">
        <v>0</v>
      </c>
      <c r="AR1766">
        <v>0</v>
      </c>
      <c r="AS1766">
        <v>0</v>
      </c>
      <c r="AT1766">
        <v>0</v>
      </c>
      <c r="AU1766">
        <v>0</v>
      </c>
      <c r="AV1766">
        <v>0</v>
      </c>
      <c r="AW1766">
        <v>0</v>
      </c>
      <c r="AX1766">
        <v>0</v>
      </c>
      <c r="AY1766" t="b">
        <v>0</v>
      </c>
      <c r="AZ1766">
        <v>0</v>
      </c>
      <c r="BI1766">
        <v>0</v>
      </c>
      <c r="BJ1766">
        <v>0</v>
      </c>
      <c r="BK1766">
        <v>0</v>
      </c>
      <c r="BM1766" t="s">
        <v>144</v>
      </c>
      <c r="BN1766" t="s">
        <v>144</v>
      </c>
      <c r="BO1766" t="s">
        <v>3700</v>
      </c>
      <c r="BT1766"/>
      <c r="BU1766"/>
      <c r="BV1766" t="s">
        <v>4727</v>
      </c>
      <c r="BX1766"/>
      <c r="BY1766" t="s">
        <v>2903</v>
      </c>
      <c r="BZ1766"/>
      <c r="CA1766"/>
      <c r="CB1766"/>
      <c r="CC1766"/>
      <c r="CD1766">
        <v>0</v>
      </c>
      <c r="CE1766"/>
      <c r="CF1766">
        <v>0</v>
      </c>
    </row>
    <row r="1767" spans="1:85" hidden="1" x14ac:dyDescent="0.35">
      <c r="A1767" t="s">
        <v>1919</v>
      </c>
      <c r="B1767" t="s">
        <v>4728</v>
      </c>
      <c r="C1767" s="51">
        <v>2575.3560000000002</v>
      </c>
      <c r="D1767">
        <v>9.11</v>
      </c>
      <c r="E1767" s="68">
        <v>1.3049999999999999</v>
      </c>
      <c r="F1767">
        <v>6.2949999999999999</v>
      </c>
      <c r="G1767" t="s">
        <v>3290</v>
      </c>
      <c r="I1767">
        <v>276.29000000000002</v>
      </c>
      <c r="J1767">
        <v>2575.36</v>
      </c>
      <c r="K1767" s="73">
        <v>3.16</v>
      </c>
      <c r="L1767">
        <v>12</v>
      </c>
      <c r="M1767">
        <v>3</v>
      </c>
      <c r="N1767" s="51" t="s">
        <v>4728</v>
      </c>
      <c r="O1767">
        <v>1.909</v>
      </c>
      <c r="P1767">
        <v>11.083</v>
      </c>
      <c r="Q1767">
        <v>9.11</v>
      </c>
      <c r="R1767">
        <v>2575.357</v>
      </c>
      <c r="S1767">
        <v>7.11</v>
      </c>
      <c r="T1767">
        <v>1.6759999999999999</v>
      </c>
      <c r="U1767">
        <v>5.0359999999999996</v>
      </c>
      <c r="V1767">
        <v>100</v>
      </c>
      <c r="W1767">
        <v>0.83399999999999996</v>
      </c>
      <c r="X1767">
        <v>1.978</v>
      </c>
      <c r="Y1767">
        <v>21.795000000000002</v>
      </c>
      <c r="Z1767">
        <v>22.43</v>
      </c>
      <c r="AA1767">
        <v>0.51200000000000001</v>
      </c>
      <c r="AB1767">
        <v>0</v>
      </c>
      <c r="AC1767" t="b">
        <v>1</v>
      </c>
      <c r="AI1767">
        <v>2575.3539999999998</v>
      </c>
      <c r="AJ1767">
        <v>0.20200000000000001</v>
      </c>
      <c r="AK1767">
        <v>2575.3580000000002</v>
      </c>
      <c r="AL1767">
        <v>2.4350000000000001</v>
      </c>
      <c r="AM1767">
        <v>4.4649999999999999</v>
      </c>
      <c r="AN1767">
        <v>8.0299999999999994</v>
      </c>
      <c r="AO1767">
        <v>15.96</v>
      </c>
      <c r="AP1767">
        <v>1.3660000000000001</v>
      </c>
      <c r="AQ1767">
        <v>22.363</v>
      </c>
      <c r="AR1767">
        <v>6.9560000000000004</v>
      </c>
      <c r="AS1767">
        <v>0.90900000000000003</v>
      </c>
      <c r="AT1767">
        <v>6.0000000000000001E-3</v>
      </c>
      <c r="AU1767">
        <v>0.32300000000000001</v>
      </c>
      <c r="AV1767">
        <v>0.36199999999999999</v>
      </c>
      <c r="AW1767">
        <v>0</v>
      </c>
      <c r="AX1767">
        <v>1318945</v>
      </c>
      <c r="AY1767" t="b">
        <v>1</v>
      </c>
      <c r="AZ1767">
        <v>275.56599999999997</v>
      </c>
      <c r="BI1767">
        <v>7.11</v>
      </c>
      <c r="BJ1767">
        <v>5.0359999999999996</v>
      </c>
      <c r="BK1767">
        <v>2.0920000000000001</v>
      </c>
      <c r="BM1767" t="s">
        <v>144</v>
      </c>
      <c r="BN1767" t="s">
        <v>144</v>
      </c>
      <c r="BO1767" t="s">
        <v>3341</v>
      </c>
      <c r="BQ1767" t="s">
        <v>4394</v>
      </c>
      <c r="BR1767" t="s">
        <v>4729</v>
      </c>
      <c r="BT1767" s="51" t="s">
        <v>3293</v>
      </c>
      <c r="BZ1767" s="51" t="s">
        <v>4394</v>
      </c>
      <c r="CB1767" s="51">
        <v>15.96</v>
      </c>
      <c r="CC1767" s="51">
        <v>15.96</v>
      </c>
      <c r="CD1767" s="51">
        <v>5.8999999999999997E-2</v>
      </c>
      <c r="CE1767" s="51">
        <v>7.9000000000000001E-2</v>
      </c>
      <c r="CF1767" s="51">
        <v>0.72699999999999998</v>
      </c>
      <c r="CG1767" t="b">
        <f>IF(CE1767*100&lt;CC1767,TRUE,FALSE)</f>
        <v>1</v>
      </c>
    </row>
    <row r="1768" spans="1:85" hidden="1" x14ac:dyDescent="0.35">
      <c r="A1768" t="s">
        <v>1920</v>
      </c>
      <c r="B1768" t="s">
        <v>4730</v>
      </c>
      <c r="C1768">
        <v>2578.489</v>
      </c>
      <c r="D1768">
        <v>69.268000000000001</v>
      </c>
      <c r="E1768">
        <v>300.33100000000002</v>
      </c>
      <c r="F1768">
        <v>87.384</v>
      </c>
      <c r="G1768" t="s">
        <v>2884</v>
      </c>
      <c r="I1768">
        <v>255</v>
      </c>
      <c r="J1768">
        <v>2578.518</v>
      </c>
      <c r="K1768" s="68">
        <v>341.58100000000002</v>
      </c>
      <c r="L1768">
        <v>0.78600000000000003</v>
      </c>
      <c r="M1768">
        <v>1</v>
      </c>
      <c r="N1768" t="s">
        <v>4730</v>
      </c>
      <c r="O1768">
        <v>1.831</v>
      </c>
      <c r="P1768">
        <v>0</v>
      </c>
      <c r="Q1768">
        <v>0</v>
      </c>
      <c r="R1768">
        <v>2578.518</v>
      </c>
      <c r="S1768">
        <v>0</v>
      </c>
      <c r="T1768">
        <v>341.58100000000002</v>
      </c>
      <c r="U1768">
        <v>0</v>
      </c>
      <c r="V1768">
        <v>0</v>
      </c>
      <c r="W1768">
        <v>0</v>
      </c>
      <c r="X1768">
        <v>0</v>
      </c>
      <c r="Y1768">
        <v>0</v>
      </c>
      <c r="Z1768">
        <v>0</v>
      </c>
      <c r="AA1768">
        <v>0</v>
      </c>
      <c r="AB1768">
        <v>0</v>
      </c>
      <c r="AC1768" t="b">
        <v>1</v>
      </c>
      <c r="AE1768">
        <v>0</v>
      </c>
      <c r="AF1768">
        <v>0</v>
      </c>
      <c r="AG1768">
        <v>0</v>
      </c>
      <c r="AH1768">
        <v>0</v>
      </c>
      <c r="AI1768">
        <v>0</v>
      </c>
      <c r="AJ1768">
        <v>0</v>
      </c>
      <c r="AK1768">
        <v>0</v>
      </c>
      <c r="AL1768">
        <v>0</v>
      </c>
      <c r="AM1768">
        <v>0</v>
      </c>
      <c r="AN1768">
        <v>0</v>
      </c>
      <c r="AO1768">
        <v>0</v>
      </c>
      <c r="AP1768">
        <v>0</v>
      </c>
      <c r="AQ1768">
        <v>0</v>
      </c>
      <c r="AR1768">
        <v>0</v>
      </c>
      <c r="AS1768">
        <v>0</v>
      </c>
      <c r="AT1768">
        <v>0</v>
      </c>
      <c r="AU1768">
        <v>0</v>
      </c>
      <c r="AV1768">
        <v>0</v>
      </c>
      <c r="AW1768">
        <v>0</v>
      </c>
      <c r="AX1768">
        <v>0</v>
      </c>
      <c r="AY1768" t="b">
        <v>0</v>
      </c>
      <c r="AZ1768">
        <v>0</v>
      </c>
      <c r="BI1768">
        <v>0</v>
      </c>
      <c r="BJ1768">
        <v>0</v>
      </c>
      <c r="BK1768">
        <v>0</v>
      </c>
      <c r="BM1768" t="s">
        <v>2887</v>
      </c>
      <c r="BN1768" t="s">
        <v>3288</v>
      </c>
      <c r="BO1768" t="s">
        <v>2888</v>
      </c>
      <c r="BT1768"/>
      <c r="BU1768"/>
      <c r="BX1768"/>
      <c r="BY1768" t="s">
        <v>2903</v>
      </c>
      <c r="BZ1768"/>
      <c r="CA1768"/>
      <c r="CB1768"/>
      <c r="CC1768"/>
      <c r="CD1768">
        <v>0</v>
      </c>
      <c r="CE1768"/>
      <c r="CF1768">
        <v>0</v>
      </c>
    </row>
    <row r="1769" spans="1:85" hidden="1" x14ac:dyDescent="0.35">
      <c r="A1769" t="s">
        <v>1921</v>
      </c>
      <c r="B1769" t="s">
        <v>4731</v>
      </c>
      <c r="C1769" s="51">
        <v>2579.884</v>
      </c>
      <c r="D1769">
        <v>8.359</v>
      </c>
      <c r="E1769" s="68">
        <v>43.683</v>
      </c>
      <c r="F1769">
        <v>6.2949999999999999</v>
      </c>
      <c r="G1769" t="s">
        <v>3290</v>
      </c>
      <c r="I1769">
        <v>321.24</v>
      </c>
      <c r="J1769">
        <v>2579.886</v>
      </c>
      <c r="K1769" s="73">
        <v>47.46</v>
      </c>
      <c r="L1769">
        <v>9</v>
      </c>
      <c r="M1769">
        <v>3</v>
      </c>
      <c r="N1769" s="51" t="s">
        <v>4731</v>
      </c>
      <c r="O1769">
        <v>1.87</v>
      </c>
      <c r="P1769">
        <v>10</v>
      </c>
      <c r="Q1769">
        <v>8.359</v>
      </c>
      <c r="R1769">
        <v>2579.884</v>
      </c>
      <c r="S1769">
        <v>6.359</v>
      </c>
      <c r="T1769">
        <v>44.438000000000002</v>
      </c>
      <c r="U1769">
        <v>5.0359999999999996</v>
      </c>
      <c r="V1769">
        <v>100</v>
      </c>
      <c r="W1769">
        <v>0.83399999999999996</v>
      </c>
      <c r="X1769">
        <v>1.4910000000000001</v>
      </c>
      <c r="Y1769">
        <v>22.35</v>
      </c>
      <c r="Z1769">
        <v>22.44</v>
      </c>
      <c r="AA1769">
        <v>0.51200000000000001</v>
      </c>
      <c r="AB1769">
        <v>0</v>
      </c>
      <c r="AC1769" t="b">
        <v>1</v>
      </c>
      <c r="AI1769">
        <v>2579.8829999999998</v>
      </c>
      <c r="AJ1769">
        <v>45.258000000000003</v>
      </c>
      <c r="AK1769">
        <v>2579.886</v>
      </c>
      <c r="AL1769">
        <v>47.152000000000001</v>
      </c>
      <c r="AM1769">
        <v>3.79</v>
      </c>
      <c r="AN1769">
        <v>5.64</v>
      </c>
      <c r="AO1769">
        <v>14.63</v>
      </c>
      <c r="AP1769">
        <v>0.87</v>
      </c>
      <c r="AQ1769">
        <v>22.507999999999999</v>
      </c>
      <c r="AR1769">
        <v>14.98</v>
      </c>
      <c r="AS1769">
        <v>25.707999999999998</v>
      </c>
      <c r="AT1769">
        <v>1E-3</v>
      </c>
      <c r="AU1769">
        <v>0.52700000000000002</v>
      </c>
      <c r="AV1769">
        <v>0.3</v>
      </c>
      <c r="AW1769">
        <v>0</v>
      </c>
      <c r="AX1769">
        <v>1322318</v>
      </c>
      <c r="AY1769" t="b">
        <v>1</v>
      </c>
      <c r="AZ1769">
        <v>320.93400000000003</v>
      </c>
      <c r="BM1769" t="s">
        <v>144</v>
      </c>
      <c r="BN1769" t="s">
        <v>144</v>
      </c>
      <c r="BO1769" t="s">
        <v>3359</v>
      </c>
      <c r="BQ1769" t="s">
        <v>4394</v>
      </c>
      <c r="BR1769" t="s">
        <v>4729</v>
      </c>
      <c r="BT1769" s="51" t="s">
        <v>3293</v>
      </c>
      <c r="BZ1769" s="51" t="s">
        <v>4394</v>
      </c>
      <c r="CB1769" s="51">
        <v>14.63</v>
      </c>
      <c r="CC1769" s="51">
        <v>14.63</v>
      </c>
      <c r="CD1769" s="51">
        <v>3.5999999999999997E-2</v>
      </c>
      <c r="CE1769" s="51">
        <v>5.8000000000000003E-2</v>
      </c>
      <c r="CF1769" s="51">
        <v>0.74099999999999999</v>
      </c>
      <c r="CG1769" t="b">
        <f>IF(CE1769*100&lt;CC1769,TRUE,FALSE)</f>
        <v>1</v>
      </c>
    </row>
    <row r="1770" spans="1:85" hidden="1" x14ac:dyDescent="0.35">
      <c r="A1770" t="s">
        <v>1922</v>
      </c>
      <c r="B1770" t="s">
        <v>4732</v>
      </c>
      <c r="C1770">
        <v>2584.462</v>
      </c>
      <c r="D1770">
        <v>31.238</v>
      </c>
      <c r="E1770">
        <v>15.09</v>
      </c>
      <c r="F1770">
        <v>360</v>
      </c>
      <c r="G1770" t="s">
        <v>2884</v>
      </c>
      <c r="I1770">
        <v>166.19</v>
      </c>
      <c r="J1770">
        <v>2584.4850000000001</v>
      </c>
      <c r="K1770" s="68">
        <v>251.97</v>
      </c>
      <c r="L1770">
        <v>9</v>
      </c>
      <c r="M1770">
        <v>3</v>
      </c>
      <c r="N1770" t="s">
        <v>4732</v>
      </c>
      <c r="O1770">
        <v>1.839</v>
      </c>
      <c r="P1770">
        <v>10</v>
      </c>
      <c r="Q1770">
        <v>31.238</v>
      </c>
      <c r="R1770">
        <v>2584.4670000000001</v>
      </c>
      <c r="S1770">
        <v>24.99</v>
      </c>
      <c r="T1770">
        <v>33.874000000000002</v>
      </c>
      <c r="U1770">
        <v>331.45299999999997</v>
      </c>
      <c r="V1770">
        <v>100</v>
      </c>
      <c r="W1770">
        <v>2.1110000000000002</v>
      </c>
      <c r="X1770">
        <v>5.9459999999999997</v>
      </c>
      <c r="Y1770">
        <v>22.71</v>
      </c>
      <c r="Z1770">
        <v>22.54</v>
      </c>
      <c r="AA1770">
        <v>0.61899999999999999</v>
      </c>
      <c r="AB1770">
        <v>0</v>
      </c>
      <c r="AC1770" t="b">
        <v>1</v>
      </c>
      <c r="BM1770" t="s">
        <v>2887</v>
      </c>
      <c r="BN1770" t="s">
        <v>3288</v>
      </c>
      <c r="BO1770" t="s">
        <v>2888</v>
      </c>
      <c r="BT1770"/>
      <c r="BU1770"/>
      <c r="BX1770"/>
      <c r="BZ1770"/>
      <c r="CA1770"/>
      <c r="CB1770"/>
      <c r="CC1770"/>
      <c r="CD1770">
        <v>0</v>
      </c>
      <c r="CE1770"/>
      <c r="CF1770">
        <v>0</v>
      </c>
    </row>
    <row r="1771" spans="1:85" hidden="1" x14ac:dyDescent="0.35">
      <c r="A1771" t="s">
        <v>1923</v>
      </c>
      <c r="B1771" t="s">
        <v>4733</v>
      </c>
      <c r="C1771">
        <v>2591.87</v>
      </c>
      <c r="D1771">
        <v>58.962000000000003</v>
      </c>
      <c r="E1771">
        <v>121.721</v>
      </c>
      <c r="F1771">
        <v>149.28700000000001</v>
      </c>
      <c r="G1771" t="s">
        <v>2884</v>
      </c>
      <c r="I1771">
        <v>90</v>
      </c>
      <c r="J1771">
        <v>2591.8890000000001</v>
      </c>
      <c r="K1771" s="68">
        <v>174.446</v>
      </c>
      <c r="L1771">
        <v>0.80200000000000005</v>
      </c>
      <c r="M1771">
        <v>1</v>
      </c>
      <c r="N1771" t="s">
        <v>4733</v>
      </c>
      <c r="O1771">
        <v>1.7370000000000001</v>
      </c>
      <c r="P1771">
        <v>0</v>
      </c>
      <c r="Q1771">
        <v>0</v>
      </c>
      <c r="R1771">
        <v>2591.8890000000001</v>
      </c>
      <c r="S1771">
        <v>0</v>
      </c>
      <c r="T1771">
        <v>174.446</v>
      </c>
      <c r="U1771">
        <v>0</v>
      </c>
      <c r="V1771">
        <v>0</v>
      </c>
      <c r="W1771">
        <v>0</v>
      </c>
      <c r="X1771">
        <v>0</v>
      </c>
      <c r="Y1771">
        <v>0</v>
      </c>
      <c r="Z1771">
        <v>0</v>
      </c>
      <c r="AA1771">
        <v>0</v>
      </c>
      <c r="AB1771">
        <v>0</v>
      </c>
      <c r="AC1771" t="b">
        <v>1</v>
      </c>
      <c r="AE1771">
        <v>0</v>
      </c>
      <c r="AF1771">
        <v>0</v>
      </c>
      <c r="AG1771">
        <v>0</v>
      </c>
      <c r="AH1771">
        <v>0</v>
      </c>
      <c r="AI1771">
        <v>0</v>
      </c>
      <c r="AJ1771">
        <v>0</v>
      </c>
      <c r="AK1771">
        <v>0</v>
      </c>
      <c r="AL1771">
        <v>0</v>
      </c>
      <c r="AM1771">
        <v>0</v>
      </c>
      <c r="AN1771">
        <v>0</v>
      </c>
      <c r="AO1771">
        <v>0</v>
      </c>
      <c r="AP1771">
        <v>0</v>
      </c>
      <c r="AQ1771">
        <v>0</v>
      </c>
      <c r="AR1771">
        <v>0</v>
      </c>
      <c r="AS1771">
        <v>0</v>
      </c>
      <c r="AT1771">
        <v>0</v>
      </c>
      <c r="AU1771">
        <v>0</v>
      </c>
      <c r="AV1771">
        <v>0</v>
      </c>
      <c r="AW1771">
        <v>0</v>
      </c>
      <c r="AX1771">
        <v>0</v>
      </c>
      <c r="AY1771" t="b">
        <v>0</v>
      </c>
      <c r="AZ1771">
        <v>0</v>
      </c>
      <c r="BI1771">
        <v>0</v>
      </c>
      <c r="BJ1771">
        <v>0</v>
      </c>
      <c r="BK1771">
        <v>0</v>
      </c>
      <c r="BM1771" t="s">
        <v>2887</v>
      </c>
      <c r="BN1771" t="s">
        <v>2887</v>
      </c>
      <c r="BO1771" t="s">
        <v>2888</v>
      </c>
      <c r="BT1771"/>
      <c r="BU1771"/>
      <c r="BX1771"/>
      <c r="BY1771" t="s">
        <v>2903</v>
      </c>
      <c r="BZ1771"/>
      <c r="CA1771"/>
      <c r="CB1771"/>
      <c r="CC1771"/>
      <c r="CD1771">
        <v>0</v>
      </c>
      <c r="CE1771"/>
      <c r="CF1771">
        <v>0</v>
      </c>
    </row>
    <row r="1772" spans="1:85" hidden="1" x14ac:dyDescent="0.35">
      <c r="A1772" t="s">
        <v>1924</v>
      </c>
      <c r="B1772" t="s">
        <v>4734</v>
      </c>
      <c r="C1772">
        <v>2591.8960000000002</v>
      </c>
      <c r="D1772">
        <v>41.207000000000001</v>
      </c>
      <c r="E1772">
        <v>355.76600000000002</v>
      </c>
      <c r="F1772">
        <v>360</v>
      </c>
      <c r="G1772" t="s">
        <v>2884</v>
      </c>
      <c r="I1772">
        <v>246.19</v>
      </c>
      <c r="J1772">
        <v>2591.9110000000001</v>
      </c>
      <c r="K1772" s="68">
        <v>330.64</v>
      </c>
      <c r="L1772">
        <v>12</v>
      </c>
      <c r="M1772">
        <v>3</v>
      </c>
      <c r="N1772" t="s">
        <v>4734</v>
      </c>
      <c r="O1772">
        <v>1.7090000000000001</v>
      </c>
      <c r="P1772">
        <v>11.083</v>
      </c>
      <c r="Q1772">
        <v>41.207000000000001</v>
      </c>
      <c r="R1772">
        <v>2591.8989999999999</v>
      </c>
      <c r="S1772">
        <v>32.966000000000001</v>
      </c>
      <c r="T1772">
        <v>18.122</v>
      </c>
      <c r="U1772">
        <v>335.96699999999998</v>
      </c>
      <c r="V1772">
        <v>100</v>
      </c>
      <c r="W1772">
        <v>1.774</v>
      </c>
      <c r="X1772">
        <v>6.8079999999999998</v>
      </c>
      <c r="Y1772">
        <v>21.01</v>
      </c>
      <c r="Z1772">
        <v>21.745000000000001</v>
      </c>
      <c r="AA1772">
        <v>0.60399999999999998</v>
      </c>
      <c r="AB1772">
        <v>0</v>
      </c>
      <c r="AC1772" t="b">
        <v>1</v>
      </c>
      <c r="BM1772" t="s">
        <v>3345</v>
      </c>
      <c r="BN1772" t="s">
        <v>3288</v>
      </c>
      <c r="BO1772" t="s">
        <v>2888</v>
      </c>
      <c r="BT1772"/>
      <c r="BU1772"/>
      <c r="BX1772"/>
      <c r="BZ1772"/>
      <c r="CA1772"/>
      <c r="CB1772"/>
      <c r="CC1772"/>
      <c r="CD1772">
        <v>0</v>
      </c>
      <c r="CE1772"/>
      <c r="CF1772">
        <v>0</v>
      </c>
    </row>
    <row r="1773" spans="1:85" hidden="1" x14ac:dyDescent="0.35">
      <c r="A1773" t="s">
        <v>1925</v>
      </c>
      <c r="B1773" t="s">
        <v>4735</v>
      </c>
      <c r="C1773">
        <v>2600.6770000000001</v>
      </c>
      <c r="D1773">
        <v>11.808</v>
      </c>
      <c r="E1773">
        <v>125.968</v>
      </c>
      <c r="F1773">
        <v>6.2949999999999999</v>
      </c>
      <c r="G1773" t="s">
        <v>2884</v>
      </c>
      <c r="I1773">
        <v>46.19</v>
      </c>
      <c r="J1773">
        <v>2600.6849999999999</v>
      </c>
      <c r="K1773" s="68">
        <v>131.94999999999999</v>
      </c>
      <c r="L1773">
        <v>9</v>
      </c>
      <c r="M1773">
        <v>3</v>
      </c>
      <c r="N1773" t="s">
        <v>4735</v>
      </c>
      <c r="O1773">
        <v>1.9159999999999999</v>
      </c>
      <c r="P1773">
        <v>10</v>
      </c>
      <c r="Q1773">
        <v>11.808</v>
      </c>
      <c r="R1773">
        <v>2600.6779999999999</v>
      </c>
      <c r="S1773">
        <v>9.4459999999999997</v>
      </c>
      <c r="T1773">
        <v>127.164</v>
      </c>
      <c r="U1773">
        <v>5.0359999999999996</v>
      </c>
      <c r="V1773">
        <v>100</v>
      </c>
      <c r="W1773">
        <v>0.83499999999999996</v>
      </c>
      <c r="X1773">
        <v>1.5409999999999999</v>
      </c>
      <c r="Y1773">
        <v>22.57</v>
      </c>
      <c r="Z1773">
        <v>22.35</v>
      </c>
      <c r="AA1773">
        <v>0.61599999999999999</v>
      </c>
      <c r="AB1773">
        <v>0</v>
      </c>
      <c r="AC1773" t="b">
        <v>1</v>
      </c>
      <c r="BM1773" t="s">
        <v>2887</v>
      </c>
      <c r="BN1773" t="s">
        <v>2887</v>
      </c>
      <c r="BO1773" t="s">
        <v>2888</v>
      </c>
      <c r="BT1773"/>
      <c r="BU1773"/>
      <c r="BX1773"/>
      <c r="BZ1773"/>
      <c r="CA1773"/>
      <c r="CB1773"/>
      <c r="CC1773"/>
      <c r="CD1773">
        <v>0</v>
      </c>
      <c r="CE1773"/>
      <c r="CF1773">
        <v>0</v>
      </c>
    </row>
    <row r="1774" spans="1:85" hidden="1" x14ac:dyDescent="0.35">
      <c r="A1774" t="s">
        <v>1926</v>
      </c>
      <c r="B1774" t="s">
        <v>4736</v>
      </c>
      <c r="C1774">
        <v>2613.998</v>
      </c>
      <c r="D1774">
        <v>30.623000000000001</v>
      </c>
      <c r="E1774">
        <v>302.11900000000003</v>
      </c>
      <c r="F1774">
        <v>88.37</v>
      </c>
      <c r="G1774" t="s">
        <v>2884</v>
      </c>
      <c r="I1774">
        <v>255</v>
      </c>
      <c r="J1774">
        <v>2614.0129999999999</v>
      </c>
      <c r="K1774" s="68">
        <v>339.29700000000003</v>
      </c>
      <c r="L1774">
        <v>0.82</v>
      </c>
      <c r="M1774">
        <v>1</v>
      </c>
      <c r="N1774" t="s">
        <v>4736</v>
      </c>
      <c r="O1774">
        <v>1.796</v>
      </c>
      <c r="P1774">
        <v>0</v>
      </c>
      <c r="Q1774">
        <v>0</v>
      </c>
      <c r="R1774">
        <v>2614.0129999999999</v>
      </c>
      <c r="S1774">
        <v>0</v>
      </c>
      <c r="T1774">
        <v>339.29700000000003</v>
      </c>
      <c r="U1774">
        <v>0</v>
      </c>
      <c r="V1774">
        <v>0</v>
      </c>
      <c r="W1774">
        <v>0</v>
      </c>
      <c r="X1774">
        <v>0</v>
      </c>
      <c r="Y1774">
        <v>0</v>
      </c>
      <c r="Z1774">
        <v>0</v>
      </c>
      <c r="AA1774">
        <v>0</v>
      </c>
      <c r="AB1774">
        <v>0</v>
      </c>
      <c r="AC1774" t="b">
        <v>1</v>
      </c>
      <c r="AE1774">
        <v>0</v>
      </c>
      <c r="AF1774">
        <v>0</v>
      </c>
      <c r="AG1774">
        <v>0</v>
      </c>
      <c r="AH1774">
        <v>0</v>
      </c>
      <c r="AI1774">
        <v>0</v>
      </c>
      <c r="AJ1774">
        <v>0</v>
      </c>
      <c r="AK1774">
        <v>0</v>
      </c>
      <c r="AL1774">
        <v>0</v>
      </c>
      <c r="AM1774">
        <v>0</v>
      </c>
      <c r="AN1774">
        <v>0</v>
      </c>
      <c r="AO1774">
        <v>0</v>
      </c>
      <c r="AP1774">
        <v>0</v>
      </c>
      <c r="AQ1774">
        <v>0</v>
      </c>
      <c r="AR1774">
        <v>0</v>
      </c>
      <c r="AS1774">
        <v>0</v>
      </c>
      <c r="AT1774">
        <v>0</v>
      </c>
      <c r="AU1774">
        <v>0</v>
      </c>
      <c r="AV1774">
        <v>0</v>
      </c>
      <c r="AW1774">
        <v>0</v>
      </c>
      <c r="AX1774">
        <v>0</v>
      </c>
      <c r="AY1774" t="b">
        <v>0</v>
      </c>
      <c r="AZ1774">
        <v>0</v>
      </c>
      <c r="BI1774">
        <v>0</v>
      </c>
      <c r="BJ1774">
        <v>0</v>
      </c>
      <c r="BK1774">
        <v>0</v>
      </c>
      <c r="BM1774" t="s">
        <v>2887</v>
      </c>
      <c r="BN1774" t="s">
        <v>3288</v>
      </c>
      <c r="BO1774" t="s">
        <v>2888</v>
      </c>
      <c r="BT1774"/>
      <c r="BU1774"/>
      <c r="BX1774"/>
      <c r="BY1774" t="s">
        <v>2903</v>
      </c>
      <c r="BZ1774"/>
      <c r="CA1774"/>
      <c r="CB1774"/>
      <c r="CC1774"/>
      <c r="CD1774">
        <v>0</v>
      </c>
      <c r="CE1774"/>
      <c r="CF1774">
        <v>0</v>
      </c>
    </row>
    <row r="1775" spans="1:85" hidden="1" x14ac:dyDescent="0.35">
      <c r="A1775" t="s">
        <v>1927</v>
      </c>
      <c r="B1775" t="s">
        <v>4737</v>
      </c>
      <c r="C1775">
        <v>2624.4969999999998</v>
      </c>
      <c r="D1775">
        <v>57.884</v>
      </c>
      <c r="E1775">
        <v>297.34100000000001</v>
      </c>
      <c r="F1775">
        <v>78.581999999999994</v>
      </c>
      <c r="G1775" t="s">
        <v>2884</v>
      </c>
      <c r="I1775">
        <v>255</v>
      </c>
      <c r="J1775">
        <v>2624.5219999999999</v>
      </c>
      <c r="K1775" s="68">
        <v>338.423</v>
      </c>
      <c r="L1775">
        <v>0.70299999999999996</v>
      </c>
      <c r="M1775">
        <v>1</v>
      </c>
      <c r="N1775" t="s">
        <v>4737</v>
      </c>
      <c r="O1775">
        <v>1.827</v>
      </c>
      <c r="P1775">
        <v>0</v>
      </c>
      <c r="Q1775">
        <v>0</v>
      </c>
      <c r="R1775">
        <v>2624.5219999999999</v>
      </c>
      <c r="S1775">
        <v>0</v>
      </c>
      <c r="T1775">
        <v>338.423</v>
      </c>
      <c r="U1775">
        <v>0</v>
      </c>
      <c r="V1775">
        <v>0</v>
      </c>
      <c r="W1775">
        <v>0</v>
      </c>
      <c r="X1775">
        <v>0</v>
      </c>
      <c r="Y1775">
        <v>0</v>
      </c>
      <c r="Z1775">
        <v>0</v>
      </c>
      <c r="AA1775">
        <v>0</v>
      </c>
      <c r="AB1775">
        <v>0</v>
      </c>
      <c r="AC1775" t="b">
        <v>1</v>
      </c>
      <c r="AE1775">
        <v>0</v>
      </c>
      <c r="AF1775">
        <v>0</v>
      </c>
      <c r="AG1775">
        <v>0</v>
      </c>
      <c r="AH1775">
        <v>0</v>
      </c>
      <c r="AI1775">
        <v>0</v>
      </c>
      <c r="AJ1775">
        <v>0</v>
      </c>
      <c r="AK1775">
        <v>0</v>
      </c>
      <c r="AL1775">
        <v>0</v>
      </c>
      <c r="AM1775">
        <v>0</v>
      </c>
      <c r="AN1775">
        <v>0</v>
      </c>
      <c r="AO1775">
        <v>0</v>
      </c>
      <c r="AP1775">
        <v>0</v>
      </c>
      <c r="AQ1775">
        <v>0</v>
      </c>
      <c r="AR1775">
        <v>0</v>
      </c>
      <c r="AS1775">
        <v>0</v>
      </c>
      <c r="AT1775">
        <v>0</v>
      </c>
      <c r="AU1775">
        <v>0</v>
      </c>
      <c r="AV1775">
        <v>0</v>
      </c>
      <c r="AW1775">
        <v>0</v>
      </c>
      <c r="AX1775">
        <v>0</v>
      </c>
      <c r="AY1775" t="b">
        <v>0</v>
      </c>
      <c r="AZ1775">
        <v>0</v>
      </c>
      <c r="BI1775">
        <v>0</v>
      </c>
      <c r="BJ1775">
        <v>0</v>
      </c>
      <c r="BK1775">
        <v>0</v>
      </c>
      <c r="BM1775" t="s">
        <v>2887</v>
      </c>
      <c r="BN1775" t="s">
        <v>3288</v>
      </c>
      <c r="BO1775" t="s">
        <v>2888</v>
      </c>
      <c r="BT1775"/>
      <c r="BU1775"/>
      <c r="BX1775"/>
      <c r="BY1775" t="s">
        <v>2903</v>
      </c>
      <c r="BZ1775"/>
      <c r="CA1775"/>
      <c r="CB1775"/>
      <c r="CC1775"/>
      <c r="CD1775">
        <v>0</v>
      </c>
      <c r="CE1775"/>
      <c r="CF1775">
        <v>0</v>
      </c>
    </row>
    <row r="1776" spans="1:85" hidden="1" x14ac:dyDescent="0.35">
      <c r="A1776" t="s">
        <v>1928</v>
      </c>
      <c r="B1776" t="s">
        <v>4738</v>
      </c>
      <c r="C1776">
        <v>2624.5210000000002</v>
      </c>
      <c r="D1776">
        <v>17.978999999999999</v>
      </c>
      <c r="E1776">
        <v>300.096</v>
      </c>
      <c r="F1776">
        <v>6.79</v>
      </c>
      <c r="G1776" t="s">
        <v>2884</v>
      </c>
      <c r="I1776">
        <v>221.24</v>
      </c>
      <c r="J1776">
        <v>2624.529</v>
      </c>
      <c r="K1776" s="68">
        <v>304.66000000000003</v>
      </c>
      <c r="L1776">
        <v>6</v>
      </c>
      <c r="M1776">
        <v>3</v>
      </c>
      <c r="N1776" t="s">
        <v>4738</v>
      </c>
      <c r="O1776">
        <v>1.861</v>
      </c>
      <c r="P1776">
        <v>10</v>
      </c>
      <c r="Q1776">
        <v>17.978999999999999</v>
      </c>
      <c r="R1776">
        <v>2624.5230000000001</v>
      </c>
      <c r="S1776">
        <v>14.382999999999999</v>
      </c>
      <c r="T1776">
        <v>301.00900000000001</v>
      </c>
      <c r="U1776">
        <v>5.4320000000000004</v>
      </c>
      <c r="V1776">
        <v>100</v>
      </c>
      <c r="W1776">
        <v>0.77400000000000002</v>
      </c>
      <c r="X1776">
        <v>1.242</v>
      </c>
      <c r="Y1776">
        <v>21.483000000000001</v>
      </c>
      <c r="Z1776">
        <v>22.434999999999999</v>
      </c>
      <c r="AA1776">
        <v>0.61699999999999999</v>
      </c>
      <c r="AB1776">
        <v>0</v>
      </c>
      <c r="AC1776" t="b">
        <v>1</v>
      </c>
      <c r="BM1776" t="s">
        <v>3356</v>
      </c>
      <c r="BN1776" t="s">
        <v>3288</v>
      </c>
      <c r="BO1776" t="s">
        <v>2888</v>
      </c>
      <c r="BT1776"/>
      <c r="BU1776"/>
      <c r="BX1776"/>
      <c r="BZ1776"/>
      <c r="CA1776"/>
      <c r="CB1776"/>
      <c r="CC1776"/>
      <c r="CD1776">
        <v>0</v>
      </c>
      <c r="CE1776"/>
      <c r="CF1776">
        <v>0</v>
      </c>
    </row>
    <row r="1777" spans="1:85" hidden="1" x14ac:dyDescent="0.35">
      <c r="A1777" t="s">
        <v>1929</v>
      </c>
      <c r="B1777" t="s">
        <v>4739</v>
      </c>
      <c r="C1777">
        <v>2624.511</v>
      </c>
      <c r="D1777">
        <v>60.094999999999999</v>
      </c>
      <c r="E1777">
        <v>155.262</v>
      </c>
      <c r="F1777">
        <v>56.442</v>
      </c>
      <c r="G1777" t="s">
        <v>2884</v>
      </c>
      <c r="I1777">
        <v>105</v>
      </c>
      <c r="J1777">
        <v>2624.5329999999999</v>
      </c>
      <c r="K1777" s="68">
        <v>188.41399999999999</v>
      </c>
      <c r="L1777">
        <v>0.81100000000000005</v>
      </c>
      <c r="M1777">
        <v>1</v>
      </c>
      <c r="N1777" t="s">
        <v>4739</v>
      </c>
      <c r="O1777">
        <v>1.8220000000000001</v>
      </c>
      <c r="P1777">
        <v>0</v>
      </c>
      <c r="Q1777">
        <v>0</v>
      </c>
      <c r="R1777">
        <v>2624.5329999999999</v>
      </c>
      <c r="S1777">
        <v>0</v>
      </c>
      <c r="T1777">
        <v>188.41399999999999</v>
      </c>
      <c r="U1777">
        <v>0</v>
      </c>
      <c r="V1777">
        <v>0</v>
      </c>
      <c r="W1777">
        <v>0</v>
      </c>
      <c r="X1777">
        <v>0</v>
      </c>
      <c r="Y1777">
        <v>0</v>
      </c>
      <c r="Z1777">
        <v>0</v>
      </c>
      <c r="AA1777">
        <v>0</v>
      </c>
      <c r="AB1777">
        <v>0</v>
      </c>
      <c r="AC1777" t="b">
        <v>1</v>
      </c>
      <c r="AE1777">
        <v>0</v>
      </c>
      <c r="AF1777">
        <v>0</v>
      </c>
      <c r="AG1777">
        <v>0</v>
      </c>
      <c r="AH1777">
        <v>0</v>
      </c>
      <c r="AI1777">
        <v>0</v>
      </c>
      <c r="AJ1777">
        <v>0</v>
      </c>
      <c r="AK1777">
        <v>0</v>
      </c>
      <c r="AL1777">
        <v>0</v>
      </c>
      <c r="AM1777">
        <v>0</v>
      </c>
      <c r="AN1777">
        <v>0</v>
      </c>
      <c r="AO1777">
        <v>0</v>
      </c>
      <c r="AP1777">
        <v>0</v>
      </c>
      <c r="AQ1777">
        <v>0</v>
      </c>
      <c r="AR1777">
        <v>0</v>
      </c>
      <c r="AS1777">
        <v>0</v>
      </c>
      <c r="AT1777">
        <v>0</v>
      </c>
      <c r="AU1777">
        <v>0</v>
      </c>
      <c r="AV1777">
        <v>0</v>
      </c>
      <c r="AW1777">
        <v>0</v>
      </c>
      <c r="AX1777">
        <v>0</v>
      </c>
      <c r="AY1777" t="b">
        <v>0</v>
      </c>
      <c r="AZ1777">
        <v>0</v>
      </c>
      <c r="BI1777">
        <v>0</v>
      </c>
      <c r="BJ1777">
        <v>0</v>
      </c>
      <c r="BK1777">
        <v>0</v>
      </c>
      <c r="BM1777" t="s">
        <v>2905</v>
      </c>
      <c r="BN1777" t="s">
        <v>2887</v>
      </c>
      <c r="BO1777" t="s">
        <v>2888</v>
      </c>
      <c r="BT1777"/>
      <c r="BU1777"/>
      <c r="BX1777"/>
      <c r="BY1777" t="s">
        <v>2903</v>
      </c>
      <c r="BZ1777"/>
      <c r="CA1777"/>
      <c r="CB1777"/>
      <c r="CC1777"/>
      <c r="CD1777">
        <v>0</v>
      </c>
      <c r="CE1777"/>
      <c r="CF1777">
        <v>0</v>
      </c>
    </row>
    <row r="1778" spans="1:85" hidden="1" x14ac:dyDescent="0.35">
      <c r="A1778" t="s">
        <v>1930</v>
      </c>
      <c r="B1778" t="s">
        <v>4740</v>
      </c>
      <c r="C1778">
        <v>2630.6889999999999</v>
      </c>
      <c r="D1778">
        <v>40.741999999999997</v>
      </c>
      <c r="E1778">
        <v>302.44499999999999</v>
      </c>
      <c r="F1778">
        <v>93.588999999999999</v>
      </c>
      <c r="G1778" t="s">
        <v>2884</v>
      </c>
      <c r="I1778">
        <v>255</v>
      </c>
      <c r="J1778">
        <v>2630.7150000000001</v>
      </c>
      <c r="K1778" s="68">
        <v>339.07</v>
      </c>
      <c r="L1778">
        <v>0.75700000000000001</v>
      </c>
      <c r="M1778">
        <v>1</v>
      </c>
      <c r="N1778" t="s">
        <v>4740</v>
      </c>
      <c r="O1778">
        <v>1.7569999999999999</v>
      </c>
      <c r="P1778">
        <v>0</v>
      </c>
      <c r="Q1778">
        <v>0</v>
      </c>
      <c r="R1778">
        <v>2630.7150000000001</v>
      </c>
      <c r="S1778">
        <v>0</v>
      </c>
      <c r="T1778">
        <v>339.07</v>
      </c>
      <c r="U1778">
        <v>0</v>
      </c>
      <c r="V1778">
        <v>0</v>
      </c>
      <c r="W1778">
        <v>0</v>
      </c>
      <c r="X1778">
        <v>0</v>
      </c>
      <c r="Y1778">
        <v>0</v>
      </c>
      <c r="Z1778">
        <v>0</v>
      </c>
      <c r="AA1778">
        <v>0</v>
      </c>
      <c r="AB1778">
        <v>0</v>
      </c>
      <c r="AC1778" t="b">
        <v>1</v>
      </c>
      <c r="AE1778">
        <v>0</v>
      </c>
      <c r="AF1778">
        <v>0</v>
      </c>
      <c r="AG1778">
        <v>0</v>
      </c>
      <c r="AH1778">
        <v>0</v>
      </c>
      <c r="AI1778">
        <v>0</v>
      </c>
      <c r="AJ1778">
        <v>0</v>
      </c>
      <c r="AK1778">
        <v>0</v>
      </c>
      <c r="AL1778">
        <v>0</v>
      </c>
      <c r="AM1778">
        <v>0</v>
      </c>
      <c r="AN1778">
        <v>0</v>
      </c>
      <c r="AO1778">
        <v>0</v>
      </c>
      <c r="AP1778">
        <v>0</v>
      </c>
      <c r="AQ1778">
        <v>0</v>
      </c>
      <c r="AR1778">
        <v>0</v>
      </c>
      <c r="AS1778">
        <v>0</v>
      </c>
      <c r="AT1778">
        <v>0</v>
      </c>
      <c r="AU1778">
        <v>0</v>
      </c>
      <c r="AV1778">
        <v>0</v>
      </c>
      <c r="AW1778">
        <v>0</v>
      </c>
      <c r="AX1778">
        <v>0</v>
      </c>
      <c r="AY1778" t="b">
        <v>0</v>
      </c>
      <c r="AZ1778">
        <v>0</v>
      </c>
      <c r="BI1778">
        <v>0</v>
      </c>
      <c r="BJ1778">
        <v>0</v>
      </c>
      <c r="BK1778">
        <v>0</v>
      </c>
      <c r="BM1778" t="s">
        <v>2887</v>
      </c>
      <c r="BN1778" t="s">
        <v>3288</v>
      </c>
      <c r="BO1778" t="s">
        <v>2888</v>
      </c>
      <c r="BT1778"/>
      <c r="BU1778"/>
      <c r="BX1778"/>
      <c r="BY1778" t="s">
        <v>2903</v>
      </c>
      <c r="BZ1778"/>
      <c r="CA1778"/>
      <c r="CB1778"/>
      <c r="CC1778"/>
      <c r="CD1778">
        <v>0</v>
      </c>
      <c r="CE1778"/>
      <c r="CF1778">
        <v>0</v>
      </c>
    </row>
    <row r="1779" spans="1:85" hidden="1" x14ac:dyDescent="0.35">
      <c r="A1779" t="s">
        <v>1931</v>
      </c>
      <c r="B1779" t="s">
        <v>4741</v>
      </c>
      <c r="C1779">
        <v>2646.1680000000001</v>
      </c>
      <c r="D1779">
        <v>32.619</v>
      </c>
      <c r="E1779">
        <v>129.08500000000001</v>
      </c>
      <c r="F1779">
        <v>102.375</v>
      </c>
      <c r="G1779" t="s">
        <v>2884</v>
      </c>
      <c r="I1779">
        <v>90</v>
      </c>
      <c r="J1779">
        <v>2646.1849999999999</v>
      </c>
      <c r="K1779" s="68">
        <v>175.33500000000001</v>
      </c>
      <c r="L1779">
        <v>0.878</v>
      </c>
      <c r="M1779">
        <v>1</v>
      </c>
      <c r="N1779" t="s">
        <v>4741</v>
      </c>
      <c r="O1779">
        <v>1.7909999999999999</v>
      </c>
      <c r="P1779">
        <v>0</v>
      </c>
      <c r="Q1779">
        <v>0</v>
      </c>
      <c r="R1779">
        <v>2646.1849999999999</v>
      </c>
      <c r="S1779">
        <v>0</v>
      </c>
      <c r="T1779">
        <v>175.33500000000001</v>
      </c>
      <c r="U1779">
        <v>0</v>
      </c>
      <c r="V1779">
        <v>0</v>
      </c>
      <c r="W1779">
        <v>0</v>
      </c>
      <c r="X1779">
        <v>0</v>
      </c>
      <c r="Y1779">
        <v>0</v>
      </c>
      <c r="Z1779">
        <v>0</v>
      </c>
      <c r="AA1779">
        <v>0</v>
      </c>
      <c r="AB1779">
        <v>0</v>
      </c>
      <c r="AC1779" t="b">
        <v>1</v>
      </c>
      <c r="AE1779">
        <v>0</v>
      </c>
      <c r="AF1779">
        <v>0</v>
      </c>
      <c r="AG1779">
        <v>0</v>
      </c>
      <c r="AH1779">
        <v>0</v>
      </c>
      <c r="AI1779">
        <v>0</v>
      </c>
      <c r="AJ1779">
        <v>0</v>
      </c>
      <c r="AK1779">
        <v>0</v>
      </c>
      <c r="AL1779">
        <v>0</v>
      </c>
      <c r="AM1779">
        <v>0</v>
      </c>
      <c r="AN1779">
        <v>0</v>
      </c>
      <c r="AO1779">
        <v>0</v>
      </c>
      <c r="AP1779">
        <v>0</v>
      </c>
      <c r="AQ1779">
        <v>0</v>
      </c>
      <c r="AR1779">
        <v>0</v>
      </c>
      <c r="AS1779">
        <v>0</v>
      </c>
      <c r="AT1779">
        <v>0</v>
      </c>
      <c r="AU1779">
        <v>0</v>
      </c>
      <c r="AV1779">
        <v>0</v>
      </c>
      <c r="AW1779">
        <v>0</v>
      </c>
      <c r="AX1779">
        <v>0</v>
      </c>
      <c r="AY1779" t="b">
        <v>0</v>
      </c>
      <c r="AZ1779">
        <v>0</v>
      </c>
      <c r="BI1779">
        <v>0</v>
      </c>
      <c r="BJ1779">
        <v>0</v>
      </c>
      <c r="BK1779">
        <v>0</v>
      </c>
      <c r="BM1779" t="s">
        <v>2887</v>
      </c>
      <c r="BN1779" t="s">
        <v>2887</v>
      </c>
      <c r="BO1779" t="s">
        <v>2888</v>
      </c>
      <c r="BT1779"/>
      <c r="BU1779"/>
      <c r="BX1779"/>
      <c r="BY1779" t="s">
        <v>2903</v>
      </c>
      <c r="BZ1779"/>
      <c r="CA1779"/>
      <c r="CB1779"/>
      <c r="CC1779"/>
      <c r="CD1779">
        <v>0</v>
      </c>
      <c r="CE1779"/>
      <c r="CF1779">
        <v>0</v>
      </c>
    </row>
    <row r="1780" spans="1:85" hidden="1" x14ac:dyDescent="0.35">
      <c r="A1780" t="s">
        <v>1932</v>
      </c>
      <c r="B1780" t="s">
        <v>4742</v>
      </c>
      <c r="C1780">
        <v>2646.1979999999999</v>
      </c>
      <c r="D1780">
        <v>45.429000000000002</v>
      </c>
      <c r="E1780">
        <v>305.87099999999998</v>
      </c>
      <c r="F1780">
        <v>78.213999999999999</v>
      </c>
      <c r="G1780" t="s">
        <v>2884</v>
      </c>
      <c r="I1780">
        <v>255</v>
      </c>
      <c r="J1780">
        <v>2646.2130000000002</v>
      </c>
      <c r="K1780" s="68">
        <v>340.33600000000001</v>
      </c>
      <c r="L1780">
        <v>0.80200000000000005</v>
      </c>
      <c r="M1780">
        <v>1</v>
      </c>
      <c r="N1780" t="s">
        <v>4742</v>
      </c>
      <c r="O1780">
        <v>1.776</v>
      </c>
      <c r="P1780">
        <v>0</v>
      </c>
      <c r="Q1780">
        <v>0</v>
      </c>
      <c r="R1780">
        <v>2646.2130000000002</v>
      </c>
      <c r="S1780">
        <v>0</v>
      </c>
      <c r="T1780">
        <v>340.33600000000001</v>
      </c>
      <c r="U1780">
        <v>0</v>
      </c>
      <c r="V1780">
        <v>0</v>
      </c>
      <c r="W1780">
        <v>0</v>
      </c>
      <c r="X1780">
        <v>0</v>
      </c>
      <c r="Y1780">
        <v>0</v>
      </c>
      <c r="Z1780">
        <v>0</v>
      </c>
      <c r="AA1780">
        <v>0</v>
      </c>
      <c r="AB1780">
        <v>0</v>
      </c>
      <c r="AC1780" t="b">
        <v>1</v>
      </c>
      <c r="AE1780">
        <v>0</v>
      </c>
      <c r="AF1780">
        <v>0</v>
      </c>
      <c r="AG1780">
        <v>0</v>
      </c>
      <c r="AH1780">
        <v>0</v>
      </c>
      <c r="AI1780">
        <v>0</v>
      </c>
      <c r="AJ1780">
        <v>0</v>
      </c>
      <c r="AK1780">
        <v>0</v>
      </c>
      <c r="AL1780">
        <v>0</v>
      </c>
      <c r="AM1780">
        <v>0</v>
      </c>
      <c r="AN1780">
        <v>0</v>
      </c>
      <c r="AO1780">
        <v>0</v>
      </c>
      <c r="AP1780">
        <v>0</v>
      </c>
      <c r="AQ1780">
        <v>0</v>
      </c>
      <c r="AR1780">
        <v>0</v>
      </c>
      <c r="AS1780">
        <v>0</v>
      </c>
      <c r="AT1780">
        <v>0</v>
      </c>
      <c r="AU1780">
        <v>0</v>
      </c>
      <c r="AV1780">
        <v>0</v>
      </c>
      <c r="AW1780">
        <v>0</v>
      </c>
      <c r="AX1780">
        <v>0</v>
      </c>
      <c r="AY1780" t="b">
        <v>0</v>
      </c>
      <c r="AZ1780">
        <v>0</v>
      </c>
      <c r="BI1780">
        <v>0</v>
      </c>
      <c r="BJ1780">
        <v>0</v>
      </c>
      <c r="BK1780">
        <v>0</v>
      </c>
      <c r="BM1780" t="s">
        <v>2887</v>
      </c>
      <c r="BN1780" t="s">
        <v>3288</v>
      </c>
      <c r="BO1780" t="s">
        <v>2888</v>
      </c>
      <c r="BT1780"/>
      <c r="BU1780"/>
      <c r="BX1780"/>
      <c r="BY1780" t="s">
        <v>2903</v>
      </c>
      <c r="BZ1780"/>
      <c r="CA1780"/>
      <c r="CB1780"/>
      <c r="CC1780"/>
      <c r="CD1780">
        <v>0</v>
      </c>
      <c r="CE1780"/>
      <c r="CF1780">
        <v>0</v>
      </c>
    </row>
    <row r="1781" spans="1:85" hidden="1" x14ac:dyDescent="0.35">
      <c r="A1781" t="s">
        <v>1933</v>
      </c>
      <c r="B1781" t="s">
        <v>4743</v>
      </c>
      <c r="C1781">
        <v>2646.2130000000002</v>
      </c>
      <c r="D1781">
        <v>26.649000000000001</v>
      </c>
      <c r="E1781">
        <v>38.530999999999999</v>
      </c>
      <c r="F1781">
        <v>6.2949999999999999</v>
      </c>
      <c r="G1781" t="s">
        <v>2884</v>
      </c>
      <c r="I1781">
        <v>316.29000000000002</v>
      </c>
      <c r="J1781">
        <v>2646.2269999999999</v>
      </c>
      <c r="K1781" s="68">
        <v>41.63</v>
      </c>
      <c r="L1781">
        <v>11</v>
      </c>
      <c r="M1781">
        <v>3</v>
      </c>
      <c r="N1781" t="s">
        <v>4743</v>
      </c>
      <c r="O1781">
        <v>1.79</v>
      </c>
      <c r="P1781">
        <v>10.523</v>
      </c>
      <c r="Q1781">
        <v>26.649000000000001</v>
      </c>
      <c r="R1781">
        <v>2646.2159999999999</v>
      </c>
      <c r="S1781">
        <v>21.318999999999999</v>
      </c>
      <c r="T1781">
        <v>39.151000000000003</v>
      </c>
      <c r="U1781">
        <v>5.0359999999999996</v>
      </c>
      <c r="V1781">
        <v>100</v>
      </c>
      <c r="W1781">
        <v>0.54400000000000004</v>
      </c>
      <c r="X1781">
        <v>1.9</v>
      </c>
      <c r="Y1781">
        <v>21.9</v>
      </c>
      <c r="Z1781">
        <v>22.16</v>
      </c>
      <c r="AA1781">
        <v>0.61199999999999999</v>
      </c>
      <c r="AB1781">
        <v>0</v>
      </c>
      <c r="AC1781" t="b">
        <v>1</v>
      </c>
      <c r="BM1781" t="s">
        <v>3356</v>
      </c>
      <c r="BN1781" t="s">
        <v>3288</v>
      </c>
      <c r="BO1781" t="s">
        <v>2888</v>
      </c>
      <c r="BT1781"/>
      <c r="BU1781"/>
      <c r="BX1781"/>
      <c r="BZ1781"/>
      <c r="CA1781"/>
      <c r="CB1781"/>
      <c r="CC1781"/>
      <c r="CD1781">
        <v>0</v>
      </c>
      <c r="CE1781"/>
      <c r="CF1781">
        <v>0</v>
      </c>
    </row>
    <row r="1782" spans="1:85" hidden="1" x14ac:dyDescent="0.35">
      <c r="A1782" t="s">
        <v>1934</v>
      </c>
      <c r="B1782" t="s">
        <v>4744</v>
      </c>
      <c r="C1782" s="51">
        <v>2648.4160000000002</v>
      </c>
      <c r="D1782">
        <v>35.31</v>
      </c>
      <c r="E1782" s="68">
        <v>5.7679999999999998</v>
      </c>
      <c r="F1782">
        <v>8.9489999999999998</v>
      </c>
      <c r="G1782" t="s">
        <v>3339</v>
      </c>
      <c r="I1782">
        <v>283.70999999999998</v>
      </c>
      <c r="J1782">
        <v>2648.4349999999999</v>
      </c>
      <c r="K1782" s="73">
        <v>9.31</v>
      </c>
      <c r="L1782">
        <v>11</v>
      </c>
      <c r="M1782">
        <v>3</v>
      </c>
      <c r="N1782" s="51" t="s">
        <v>4744</v>
      </c>
      <c r="O1782">
        <v>1.964</v>
      </c>
      <c r="P1782">
        <v>11.083</v>
      </c>
      <c r="Q1782">
        <v>35.31</v>
      </c>
      <c r="R1782">
        <v>2648.4189999999999</v>
      </c>
      <c r="S1782">
        <v>28.248000000000001</v>
      </c>
      <c r="T1782">
        <v>6.4770000000000003</v>
      </c>
      <c r="U1782">
        <v>7.1589999999999998</v>
      </c>
      <c r="V1782">
        <v>100</v>
      </c>
      <c r="W1782">
        <v>0.61399999999999999</v>
      </c>
      <c r="X1782">
        <v>2.306</v>
      </c>
      <c r="Y1782">
        <v>22.06</v>
      </c>
      <c r="Z1782">
        <v>22.518000000000001</v>
      </c>
      <c r="AA1782">
        <v>0.61899999999999999</v>
      </c>
      <c r="AB1782">
        <v>0</v>
      </c>
      <c r="AC1782" t="b">
        <v>1</v>
      </c>
      <c r="AI1782">
        <v>2648.4160000000002</v>
      </c>
      <c r="AJ1782">
        <v>4.03</v>
      </c>
      <c r="AK1782">
        <v>2648.4349999999999</v>
      </c>
      <c r="AL1782">
        <v>9.1430000000000007</v>
      </c>
      <c r="AM1782">
        <v>10.227</v>
      </c>
      <c r="AN1782">
        <v>39.22</v>
      </c>
      <c r="AO1782">
        <v>18.239999999999998</v>
      </c>
      <c r="AP1782">
        <v>1.966</v>
      </c>
      <c r="AQ1782">
        <v>22.507000000000001</v>
      </c>
      <c r="AR1782">
        <v>8.2620000000000005</v>
      </c>
      <c r="AS1782">
        <v>18.292999999999999</v>
      </c>
      <c r="AT1782">
        <v>1E-3</v>
      </c>
      <c r="AU1782">
        <v>0.48699999999999999</v>
      </c>
      <c r="AV1782">
        <v>0.40400000000000003</v>
      </c>
      <c r="AW1782">
        <v>0</v>
      </c>
      <c r="AX1782">
        <v>1325691</v>
      </c>
      <c r="AY1782" t="b">
        <v>1</v>
      </c>
      <c r="AZ1782">
        <v>283.54700000000003</v>
      </c>
      <c r="BA1782">
        <v>2648.4160000000002</v>
      </c>
      <c r="BB1782">
        <v>35.31</v>
      </c>
      <c r="BC1782">
        <v>5.7679999999999998</v>
      </c>
      <c r="BD1782">
        <v>8.9489999999999998</v>
      </c>
      <c r="BE1782">
        <v>2648.4349999999999</v>
      </c>
      <c r="BF1782">
        <v>9.31</v>
      </c>
      <c r="BG1782">
        <v>12</v>
      </c>
      <c r="BH1782">
        <v>3</v>
      </c>
      <c r="BI1782">
        <v>28.248000000000001</v>
      </c>
      <c r="BJ1782">
        <v>7.1589999999999998</v>
      </c>
      <c r="BK1782">
        <v>2.36</v>
      </c>
      <c r="BM1782" t="s">
        <v>144</v>
      </c>
      <c r="BN1782" t="s">
        <v>144</v>
      </c>
      <c r="BO1782" t="s">
        <v>3341</v>
      </c>
      <c r="BQ1782">
        <v>1</v>
      </c>
      <c r="BT1782" t="s">
        <v>3293</v>
      </c>
      <c r="BU1782"/>
      <c r="BZ1782"/>
      <c r="CA1782"/>
      <c r="CB1782">
        <v>18.239999999999998</v>
      </c>
      <c r="CC1782">
        <v>18.239999999999998</v>
      </c>
      <c r="CD1782">
        <v>1.4999999999999999E-2</v>
      </c>
      <c r="CE1782">
        <v>2.5000000000000001E-2</v>
      </c>
      <c r="CF1782">
        <v>0.88400000000000001</v>
      </c>
      <c r="CG1782" t="b">
        <f>IF(CE1782*100&lt;CC1782,TRUE,FALSE)</f>
        <v>1</v>
      </c>
    </row>
    <row r="1783" spans="1:85" hidden="1" x14ac:dyDescent="0.35">
      <c r="A1783" t="s">
        <v>1935</v>
      </c>
      <c r="B1783" t="s">
        <v>4745</v>
      </c>
      <c r="C1783">
        <v>2662.2660000000001</v>
      </c>
      <c r="D1783">
        <v>19.891999999999999</v>
      </c>
      <c r="E1783">
        <v>335.22</v>
      </c>
      <c r="F1783">
        <v>10.872999999999999</v>
      </c>
      <c r="G1783" t="s">
        <v>2884</v>
      </c>
      <c r="I1783">
        <v>253.81</v>
      </c>
      <c r="J1783">
        <v>2662.2809999999999</v>
      </c>
      <c r="K1783" s="68">
        <v>342.5</v>
      </c>
      <c r="L1783">
        <v>7</v>
      </c>
      <c r="M1783">
        <v>3</v>
      </c>
      <c r="N1783" t="s">
        <v>4745</v>
      </c>
      <c r="O1783">
        <v>1.855</v>
      </c>
      <c r="P1783">
        <v>10</v>
      </c>
      <c r="Q1783">
        <v>19.891999999999999</v>
      </c>
      <c r="R1783">
        <v>2662.2689999999998</v>
      </c>
      <c r="S1783">
        <v>15.913</v>
      </c>
      <c r="T1783">
        <v>336.67599999999999</v>
      </c>
      <c r="U1783">
        <v>8.6980000000000004</v>
      </c>
      <c r="V1783">
        <v>100</v>
      </c>
      <c r="W1783">
        <v>1.1020000000000001</v>
      </c>
      <c r="X1783">
        <v>2.23</v>
      </c>
      <c r="Y1783">
        <v>21.73</v>
      </c>
      <c r="Z1783">
        <v>22.47</v>
      </c>
      <c r="AA1783">
        <v>0.61799999999999999</v>
      </c>
      <c r="AB1783">
        <v>0</v>
      </c>
      <c r="AC1783" t="b">
        <v>1</v>
      </c>
      <c r="BM1783" t="s">
        <v>2887</v>
      </c>
      <c r="BN1783" t="s">
        <v>2887</v>
      </c>
      <c r="BO1783" t="s">
        <v>2888</v>
      </c>
      <c r="BT1783"/>
      <c r="BU1783"/>
      <c r="BX1783"/>
      <c r="BZ1783"/>
      <c r="CA1783"/>
      <c r="CB1783"/>
      <c r="CC1783"/>
      <c r="CD1783">
        <v>0</v>
      </c>
      <c r="CE1783"/>
      <c r="CF1783">
        <v>0</v>
      </c>
    </row>
    <row r="1784" spans="1:85" hidden="1" x14ac:dyDescent="0.35">
      <c r="A1784" t="s">
        <v>1936</v>
      </c>
      <c r="B1784" t="s">
        <v>4746</v>
      </c>
      <c r="C1784">
        <v>2662.2559999999999</v>
      </c>
      <c r="D1784">
        <v>43.698</v>
      </c>
      <c r="E1784">
        <v>351.73200000000003</v>
      </c>
      <c r="F1784">
        <v>6.2949999999999999</v>
      </c>
      <c r="G1784" t="s">
        <v>2884</v>
      </c>
      <c r="I1784">
        <v>266.19</v>
      </c>
      <c r="J1784">
        <v>2662.2809999999999</v>
      </c>
      <c r="K1784" s="68">
        <v>354.88</v>
      </c>
      <c r="L1784">
        <v>11</v>
      </c>
      <c r="M1784">
        <v>3</v>
      </c>
      <c r="N1784" t="s">
        <v>4746</v>
      </c>
      <c r="O1784">
        <v>1.855</v>
      </c>
      <c r="P1784">
        <v>10.523</v>
      </c>
      <c r="Q1784">
        <v>43.698</v>
      </c>
      <c r="R1784">
        <v>2662.261</v>
      </c>
      <c r="S1784">
        <v>34.959000000000003</v>
      </c>
      <c r="T1784">
        <v>352.36200000000002</v>
      </c>
      <c r="U1784">
        <v>5.0359999999999996</v>
      </c>
      <c r="V1784">
        <v>100</v>
      </c>
      <c r="W1784">
        <v>0.35699999999999998</v>
      </c>
      <c r="X1784">
        <v>1.284</v>
      </c>
      <c r="Y1784">
        <v>21.93</v>
      </c>
      <c r="Z1784">
        <v>22.47</v>
      </c>
      <c r="AA1784">
        <v>0.61799999999999999</v>
      </c>
      <c r="AB1784">
        <v>0</v>
      </c>
      <c r="AC1784" t="b">
        <v>1</v>
      </c>
      <c r="BM1784" t="s">
        <v>2887</v>
      </c>
      <c r="BN1784" t="s">
        <v>2887</v>
      </c>
      <c r="BO1784" t="s">
        <v>2888</v>
      </c>
      <c r="BT1784"/>
      <c r="BU1784"/>
      <c r="BX1784"/>
      <c r="BZ1784"/>
      <c r="CA1784"/>
      <c r="CB1784"/>
      <c r="CC1784"/>
      <c r="CD1784">
        <v>0</v>
      </c>
      <c r="CE1784"/>
      <c r="CF1784">
        <v>0</v>
      </c>
    </row>
    <row r="1785" spans="1:85" hidden="1" x14ac:dyDescent="0.35">
      <c r="A1785" t="s">
        <v>1937</v>
      </c>
      <c r="B1785" t="s">
        <v>4747</v>
      </c>
      <c r="C1785">
        <v>2662.268</v>
      </c>
      <c r="D1785">
        <v>25.402999999999999</v>
      </c>
      <c r="E1785">
        <v>49.963000000000001</v>
      </c>
      <c r="F1785">
        <v>10.922000000000001</v>
      </c>
      <c r="G1785" t="s">
        <v>2884</v>
      </c>
      <c r="I1785">
        <v>326.19</v>
      </c>
      <c r="J1785">
        <v>2662.2809999999999</v>
      </c>
      <c r="K1785" s="68">
        <v>54.88</v>
      </c>
      <c r="L1785">
        <v>7</v>
      </c>
      <c r="M1785">
        <v>3</v>
      </c>
      <c r="N1785" t="s">
        <v>4747</v>
      </c>
      <c r="O1785">
        <v>1.855</v>
      </c>
      <c r="P1785">
        <v>10</v>
      </c>
      <c r="Q1785">
        <v>25.402999999999999</v>
      </c>
      <c r="R1785">
        <v>2662.27</v>
      </c>
      <c r="S1785">
        <v>20.321999999999999</v>
      </c>
      <c r="T1785">
        <v>50.945999999999998</v>
      </c>
      <c r="U1785">
        <v>8.7379999999999995</v>
      </c>
      <c r="V1785">
        <v>100</v>
      </c>
      <c r="W1785">
        <v>0.93</v>
      </c>
      <c r="X1785">
        <v>1.9570000000000001</v>
      </c>
      <c r="Y1785">
        <v>21.995000000000001</v>
      </c>
      <c r="Z1785">
        <v>22.47</v>
      </c>
      <c r="AA1785">
        <v>0.61799999999999999</v>
      </c>
      <c r="AB1785">
        <v>0</v>
      </c>
      <c r="AC1785" t="b">
        <v>1</v>
      </c>
      <c r="BM1785" t="s">
        <v>2887</v>
      </c>
      <c r="BN1785" t="s">
        <v>2887</v>
      </c>
      <c r="BO1785" t="s">
        <v>2888</v>
      </c>
      <c r="BT1785"/>
      <c r="BU1785"/>
      <c r="BX1785"/>
      <c r="BZ1785"/>
      <c r="CA1785"/>
      <c r="CB1785"/>
      <c r="CC1785"/>
      <c r="CD1785">
        <v>0</v>
      </c>
      <c r="CE1785"/>
      <c r="CF1785">
        <v>0</v>
      </c>
    </row>
    <row r="1786" spans="1:85" hidden="1" x14ac:dyDescent="0.35">
      <c r="A1786" t="s">
        <v>1938</v>
      </c>
      <c r="B1786" t="s">
        <v>4748</v>
      </c>
      <c r="C1786">
        <v>2662.2710000000002</v>
      </c>
      <c r="D1786">
        <v>19.556000000000001</v>
      </c>
      <c r="E1786">
        <v>10.535</v>
      </c>
      <c r="F1786">
        <v>7.718</v>
      </c>
      <c r="G1786" t="s">
        <v>2884</v>
      </c>
      <c r="I1786">
        <v>286.19</v>
      </c>
      <c r="J1786">
        <v>2662.2829999999999</v>
      </c>
      <c r="K1786" s="68">
        <v>14.88</v>
      </c>
      <c r="L1786">
        <v>6</v>
      </c>
      <c r="M1786">
        <v>3</v>
      </c>
      <c r="N1786" t="s">
        <v>4748</v>
      </c>
      <c r="O1786">
        <v>1.8520000000000001</v>
      </c>
      <c r="P1786">
        <v>10</v>
      </c>
      <c r="Q1786">
        <v>19.556000000000001</v>
      </c>
      <c r="R1786">
        <v>2662.2739999999999</v>
      </c>
      <c r="S1786">
        <v>15.645</v>
      </c>
      <c r="T1786">
        <v>11.404</v>
      </c>
      <c r="U1786">
        <v>6.1749999999999998</v>
      </c>
      <c r="V1786">
        <v>100</v>
      </c>
      <c r="W1786">
        <v>0.80200000000000005</v>
      </c>
      <c r="X1786">
        <v>1.3620000000000001</v>
      </c>
      <c r="Y1786">
        <v>22.3</v>
      </c>
      <c r="Z1786">
        <v>22.47</v>
      </c>
      <c r="AA1786">
        <v>0.61799999999999999</v>
      </c>
      <c r="AB1786">
        <v>0</v>
      </c>
      <c r="AC1786" t="b">
        <v>1</v>
      </c>
      <c r="BM1786" t="s">
        <v>2887</v>
      </c>
      <c r="BN1786" t="s">
        <v>2887</v>
      </c>
      <c r="BO1786" t="s">
        <v>2888</v>
      </c>
      <c r="BT1786"/>
      <c r="BU1786"/>
      <c r="BX1786"/>
      <c r="BZ1786"/>
      <c r="CA1786"/>
      <c r="CB1786"/>
      <c r="CC1786"/>
      <c r="CD1786">
        <v>0</v>
      </c>
      <c r="CE1786"/>
      <c r="CF1786">
        <v>0</v>
      </c>
    </row>
    <row r="1787" spans="1:85" hidden="1" x14ac:dyDescent="0.35">
      <c r="A1787" t="s">
        <v>1939</v>
      </c>
      <c r="B1787" t="s">
        <v>4749</v>
      </c>
      <c r="C1787">
        <v>2662.203</v>
      </c>
      <c r="D1787">
        <v>123.36799999999999</v>
      </c>
      <c r="E1787">
        <v>314.02300000000002</v>
      </c>
      <c r="F1787">
        <v>55.365000000000002</v>
      </c>
      <c r="G1787" t="s">
        <v>2884</v>
      </c>
      <c r="I1787">
        <v>240</v>
      </c>
      <c r="J1787">
        <v>2662.3020000000001</v>
      </c>
      <c r="K1787" s="68">
        <v>328.702</v>
      </c>
      <c r="L1787">
        <v>1.2569999999999999</v>
      </c>
      <c r="M1787">
        <v>0</v>
      </c>
      <c r="N1787" t="s">
        <v>4749</v>
      </c>
      <c r="O1787">
        <v>1.8049999999999999</v>
      </c>
      <c r="P1787">
        <v>0</v>
      </c>
      <c r="Q1787">
        <v>0</v>
      </c>
      <c r="R1787">
        <v>2662.3020000000001</v>
      </c>
      <c r="S1787">
        <v>0</v>
      </c>
      <c r="T1787">
        <v>328.702</v>
      </c>
      <c r="U1787">
        <v>0</v>
      </c>
      <c r="V1787">
        <v>0</v>
      </c>
      <c r="W1787">
        <v>0</v>
      </c>
      <c r="X1787">
        <v>0</v>
      </c>
      <c r="Y1787">
        <v>0</v>
      </c>
      <c r="Z1787">
        <v>0</v>
      </c>
      <c r="AA1787">
        <v>0</v>
      </c>
      <c r="AB1787">
        <v>0</v>
      </c>
      <c r="AC1787" t="b">
        <v>1</v>
      </c>
      <c r="AE1787">
        <v>0</v>
      </c>
      <c r="AF1787">
        <v>0</v>
      </c>
      <c r="AG1787">
        <v>0</v>
      </c>
      <c r="AH1787">
        <v>0</v>
      </c>
      <c r="AI1787">
        <v>0</v>
      </c>
      <c r="AJ1787">
        <v>0</v>
      </c>
      <c r="AK1787">
        <v>0</v>
      </c>
      <c r="AL1787">
        <v>0</v>
      </c>
      <c r="AM1787">
        <v>0</v>
      </c>
      <c r="AN1787">
        <v>0</v>
      </c>
      <c r="AO1787">
        <v>0</v>
      </c>
      <c r="AP1787">
        <v>0</v>
      </c>
      <c r="AQ1787">
        <v>0</v>
      </c>
      <c r="AR1787">
        <v>0</v>
      </c>
      <c r="AS1787">
        <v>0</v>
      </c>
      <c r="AT1787">
        <v>0</v>
      </c>
      <c r="AU1787">
        <v>0</v>
      </c>
      <c r="AV1787">
        <v>0</v>
      </c>
      <c r="AW1787">
        <v>0</v>
      </c>
      <c r="AX1787">
        <v>0</v>
      </c>
      <c r="AY1787" t="b">
        <v>0</v>
      </c>
      <c r="AZ1787">
        <v>0</v>
      </c>
      <c r="BA1787">
        <v>2662.2429999999999</v>
      </c>
      <c r="BB1787">
        <v>86.01</v>
      </c>
      <c r="BC1787">
        <v>308.65499999999997</v>
      </c>
      <c r="BD1787">
        <v>37.244</v>
      </c>
      <c r="BE1787">
        <v>2662.3020000000001</v>
      </c>
      <c r="BF1787">
        <v>328.702</v>
      </c>
      <c r="BG1787">
        <v>1.2569999999999999</v>
      </c>
      <c r="BH1787">
        <v>1</v>
      </c>
      <c r="BI1787">
        <v>0</v>
      </c>
      <c r="BJ1787">
        <v>0</v>
      </c>
      <c r="BK1787">
        <v>0</v>
      </c>
      <c r="BM1787" t="s">
        <v>2887</v>
      </c>
      <c r="BN1787" t="s">
        <v>3288</v>
      </c>
      <c r="BO1787" t="s">
        <v>3255</v>
      </c>
      <c r="BT1787"/>
      <c r="BU1787"/>
      <c r="BV1787" t="s">
        <v>4750</v>
      </c>
      <c r="BX1787" t="s">
        <v>3913</v>
      </c>
      <c r="BY1787" t="s">
        <v>2903</v>
      </c>
      <c r="BZ1787"/>
      <c r="CA1787"/>
      <c r="CB1787"/>
      <c r="CC1787"/>
      <c r="CD1787">
        <v>0</v>
      </c>
      <c r="CE1787"/>
      <c r="CF1787">
        <v>0</v>
      </c>
    </row>
    <row r="1788" spans="1:85" hidden="1" x14ac:dyDescent="0.35">
      <c r="A1788" t="s">
        <v>1940</v>
      </c>
      <c r="B1788" t="s">
        <v>4751</v>
      </c>
      <c r="C1788" s="51">
        <v>2673.7069999999999</v>
      </c>
      <c r="D1788">
        <v>8</v>
      </c>
      <c r="E1788" s="68">
        <v>265.072</v>
      </c>
      <c r="F1788">
        <v>6.2949999999999999</v>
      </c>
      <c r="G1788" t="s">
        <v>3339</v>
      </c>
      <c r="I1788">
        <v>181.24</v>
      </c>
      <c r="J1788">
        <v>2673.71</v>
      </c>
      <c r="K1788" s="73">
        <v>270.7</v>
      </c>
      <c r="L1788">
        <v>9</v>
      </c>
      <c r="M1788">
        <v>1</v>
      </c>
      <c r="N1788" s="51" t="s">
        <v>4751</v>
      </c>
      <c r="O1788">
        <v>1.8879999999999999</v>
      </c>
      <c r="P1788">
        <v>10</v>
      </c>
      <c r="Q1788">
        <v>8</v>
      </c>
      <c r="R1788">
        <v>2673.7069999999999</v>
      </c>
      <c r="S1788">
        <v>6</v>
      </c>
      <c r="T1788">
        <v>266.19799999999998</v>
      </c>
      <c r="U1788">
        <v>5.0359999999999996</v>
      </c>
      <c r="V1788">
        <v>100</v>
      </c>
      <c r="W1788">
        <v>1.083</v>
      </c>
      <c r="X1788">
        <v>1.7130000000000001</v>
      </c>
      <c r="Y1788">
        <v>22.545000000000002</v>
      </c>
      <c r="Z1788">
        <v>22.475000000000001</v>
      </c>
      <c r="AA1788">
        <v>0.61799999999999999</v>
      </c>
      <c r="AB1788">
        <v>0</v>
      </c>
      <c r="AC1788" t="b">
        <v>1</v>
      </c>
      <c r="AI1788">
        <v>2673.7069999999999</v>
      </c>
      <c r="AJ1788">
        <v>268.48500000000001</v>
      </c>
      <c r="AK1788">
        <v>2673.7089999999998</v>
      </c>
      <c r="AL1788">
        <v>269.67399999999998</v>
      </c>
      <c r="AM1788">
        <v>2.38</v>
      </c>
      <c r="AN1788">
        <v>5.04</v>
      </c>
      <c r="AO1788">
        <v>14.17</v>
      </c>
      <c r="AP1788">
        <v>0.89800000000000002</v>
      </c>
      <c r="AQ1788">
        <v>22.515000000000001</v>
      </c>
      <c r="AR1788">
        <v>2.911</v>
      </c>
      <c r="AS1788">
        <v>0.57199999999999995</v>
      </c>
      <c r="AT1788">
        <v>0.04</v>
      </c>
      <c r="AU1788">
        <v>0.24299999999999999</v>
      </c>
      <c r="AV1788">
        <v>0.251</v>
      </c>
      <c r="AW1788">
        <v>0</v>
      </c>
      <c r="AX1788">
        <v>1329064</v>
      </c>
      <c r="AY1788" t="b">
        <v>1</v>
      </c>
      <c r="AZ1788">
        <v>180.21</v>
      </c>
      <c r="BA1788">
        <v>2673.7069999999999</v>
      </c>
      <c r="BB1788">
        <v>8</v>
      </c>
      <c r="BC1788">
        <v>265.072</v>
      </c>
      <c r="BD1788">
        <v>6.2949999999999999</v>
      </c>
      <c r="BE1788">
        <v>2673.71</v>
      </c>
      <c r="BF1788">
        <v>270.7</v>
      </c>
      <c r="BG1788">
        <v>10</v>
      </c>
      <c r="BH1788">
        <v>3</v>
      </c>
      <c r="BI1788">
        <v>6</v>
      </c>
      <c r="BJ1788">
        <v>5.0359999999999996</v>
      </c>
      <c r="BK1788">
        <v>1.677</v>
      </c>
      <c r="BM1788" t="s">
        <v>144</v>
      </c>
      <c r="BN1788" t="s">
        <v>144</v>
      </c>
      <c r="BO1788" t="s">
        <v>3217</v>
      </c>
      <c r="BQ1788">
        <v>1</v>
      </c>
      <c r="BT1788" t="s">
        <v>3293</v>
      </c>
      <c r="BU1788"/>
      <c r="BV1788" t="s">
        <v>3684</v>
      </c>
      <c r="BX1788" s="51" t="s">
        <v>4387</v>
      </c>
      <c r="BZ1788"/>
      <c r="CA1788"/>
      <c r="CB1788">
        <v>14.17</v>
      </c>
      <c r="CC1788">
        <v>14.17</v>
      </c>
      <c r="CD1788">
        <v>3.5000000000000003E-2</v>
      </c>
      <c r="CE1788">
        <v>5.5E-2</v>
      </c>
      <c r="CF1788">
        <v>0.59</v>
      </c>
      <c r="CG1788" t="b">
        <f>IF(CE1788*100&lt;CC1788,TRUE,FALSE)</f>
        <v>1</v>
      </c>
    </row>
    <row r="1789" spans="1:85" hidden="1" x14ac:dyDescent="0.35">
      <c r="A1789" t="s">
        <v>1941</v>
      </c>
      <c r="B1789" t="s">
        <v>4752</v>
      </c>
      <c r="C1789">
        <v>2680.1750000000002</v>
      </c>
      <c r="D1789">
        <v>16.106000000000002</v>
      </c>
      <c r="E1789">
        <v>150.57400000000001</v>
      </c>
      <c r="F1789">
        <v>6.2949999999999999</v>
      </c>
      <c r="G1789" t="s">
        <v>2884</v>
      </c>
      <c r="I1789">
        <v>66.19</v>
      </c>
      <c r="J1789">
        <v>2680.183</v>
      </c>
      <c r="K1789" s="68">
        <v>155.59</v>
      </c>
      <c r="L1789">
        <v>7</v>
      </c>
      <c r="M1789">
        <v>3</v>
      </c>
      <c r="N1789" t="s">
        <v>4752</v>
      </c>
      <c r="O1789">
        <v>1.853</v>
      </c>
      <c r="P1789">
        <v>10</v>
      </c>
      <c r="Q1789">
        <v>16.106000000000002</v>
      </c>
      <c r="R1789">
        <v>2680.1759999999999</v>
      </c>
      <c r="S1789">
        <v>12.884</v>
      </c>
      <c r="T1789">
        <v>151.577</v>
      </c>
      <c r="U1789">
        <v>5.0359999999999996</v>
      </c>
      <c r="V1789">
        <v>100</v>
      </c>
      <c r="W1789">
        <v>0.76</v>
      </c>
      <c r="X1789">
        <v>1.3280000000000001</v>
      </c>
      <c r="Y1789">
        <v>22.844999999999999</v>
      </c>
      <c r="Z1789">
        <v>22.44</v>
      </c>
      <c r="AA1789">
        <v>0.61699999999999999</v>
      </c>
      <c r="AB1789">
        <v>0</v>
      </c>
      <c r="AC1789" t="b">
        <v>1</v>
      </c>
      <c r="BM1789" t="s">
        <v>2887</v>
      </c>
      <c r="BN1789" t="s">
        <v>2887</v>
      </c>
      <c r="BO1789" t="s">
        <v>2888</v>
      </c>
      <c r="BT1789"/>
      <c r="BU1789"/>
      <c r="BX1789"/>
      <c r="BZ1789"/>
      <c r="CA1789"/>
      <c r="CB1789"/>
      <c r="CC1789"/>
      <c r="CD1789">
        <v>0</v>
      </c>
      <c r="CE1789"/>
      <c r="CF1789">
        <v>0</v>
      </c>
    </row>
    <row r="1790" spans="1:85" hidden="1" x14ac:dyDescent="0.35">
      <c r="A1790" t="s">
        <v>1942</v>
      </c>
      <c r="B1790" t="s">
        <v>4753</v>
      </c>
      <c r="C1790">
        <v>2680.1889999999999</v>
      </c>
      <c r="D1790">
        <v>66.311000000000007</v>
      </c>
      <c r="E1790">
        <v>302.50099999999998</v>
      </c>
      <c r="F1790">
        <v>71.242999999999995</v>
      </c>
      <c r="G1790" t="s">
        <v>2884</v>
      </c>
      <c r="I1790">
        <v>255</v>
      </c>
      <c r="J1790">
        <v>2680.2080000000001</v>
      </c>
      <c r="K1790" s="68">
        <v>344.399</v>
      </c>
      <c r="L1790">
        <v>0.755</v>
      </c>
      <c r="M1790">
        <v>1</v>
      </c>
      <c r="N1790" t="s">
        <v>4753</v>
      </c>
      <c r="O1790">
        <v>1.8120000000000001</v>
      </c>
      <c r="P1790">
        <v>0</v>
      </c>
      <c r="Q1790">
        <v>0</v>
      </c>
      <c r="R1790">
        <v>2680.2080000000001</v>
      </c>
      <c r="S1790">
        <v>0</v>
      </c>
      <c r="T1790">
        <v>344.399</v>
      </c>
      <c r="U1790">
        <v>0</v>
      </c>
      <c r="V1790">
        <v>0</v>
      </c>
      <c r="W1790">
        <v>0</v>
      </c>
      <c r="X1790">
        <v>0</v>
      </c>
      <c r="Y1790">
        <v>0</v>
      </c>
      <c r="Z1790">
        <v>0</v>
      </c>
      <c r="AA1790">
        <v>0</v>
      </c>
      <c r="AB1790">
        <v>0</v>
      </c>
      <c r="AC1790" t="b">
        <v>1</v>
      </c>
      <c r="AE1790">
        <v>0</v>
      </c>
      <c r="AF1790">
        <v>0</v>
      </c>
      <c r="AG1790">
        <v>0</v>
      </c>
      <c r="AH1790">
        <v>0</v>
      </c>
      <c r="AI1790">
        <v>0</v>
      </c>
      <c r="AJ1790">
        <v>0</v>
      </c>
      <c r="AK1790">
        <v>0</v>
      </c>
      <c r="AL1790">
        <v>0</v>
      </c>
      <c r="AM1790">
        <v>0</v>
      </c>
      <c r="AN1790">
        <v>0</v>
      </c>
      <c r="AO1790">
        <v>0</v>
      </c>
      <c r="AP1790">
        <v>0</v>
      </c>
      <c r="AQ1790">
        <v>0</v>
      </c>
      <c r="AR1790">
        <v>0</v>
      </c>
      <c r="AS1790">
        <v>0</v>
      </c>
      <c r="AT1790">
        <v>0</v>
      </c>
      <c r="AU1790">
        <v>0</v>
      </c>
      <c r="AV1790">
        <v>0</v>
      </c>
      <c r="AW1790">
        <v>0</v>
      </c>
      <c r="AX1790">
        <v>0</v>
      </c>
      <c r="AY1790" t="b">
        <v>0</v>
      </c>
      <c r="AZ1790">
        <v>0</v>
      </c>
      <c r="BI1790">
        <v>0</v>
      </c>
      <c r="BJ1790">
        <v>0</v>
      </c>
      <c r="BK1790">
        <v>0</v>
      </c>
      <c r="BM1790" t="s">
        <v>2887</v>
      </c>
      <c r="BN1790" t="s">
        <v>3288</v>
      </c>
      <c r="BO1790" t="s">
        <v>2888</v>
      </c>
      <c r="BT1790"/>
      <c r="BU1790"/>
      <c r="BX1790"/>
      <c r="BY1790" t="s">
        <v>2903</v>
      </c>
      <c r="BZ1790"/>
      <c r="CA1790"/>
      <c r="CB1790"/>
      <c r="CC1790"/>
      <c r="CD1790">
        <v>0</v>
      </c>
      <c r="CE1790"/>
      <c r="CF1790">
        <v>0</v>
      </c>
    </row>
    <row r="1791" spans="1:85" hidden="1" x14ac:dyDescent="0.35">
      <c r="A1791" t="s">
        <v>1943</v>
      </c>
      <c r="B1791" t="s">
        <v>4754</v>
      </c>
      <c r="C1791">
        <v>2680.2130000000002</v>
      </c>
      <c r="D1791">
        <v>28.841000000000001</v>
      </c>
      <c r="E1791">
        <v>152.16900000000001</v>
      </c>
      <c r="F1791">
        <v>145.44399999999999</v>
      </c>
      <c r="G1791" t="s">
        <v>2884</v>
      </c>
      <c r="I1791">
        <v>78.760000000000005</v>
      </c>
      <c r="J1791">
        <v>2680.2269999999999</v>
      </c>
      <c r="K1791" s="68">
        <v>168.16</v>
      </c>
      <c r="L1791">
        <v>5</v>
      </c>
      <c r="M1791">
        <v>3</v>
      </c>
      <c r="N1791" t="s">
        <v>4754</v>
      </c>
      <c r="O1791">
        <v>1.821</v>
      </c>
      <c r="P1791">
        <v>10</v>
      </c>
      <c r="Q1791">
        <v>28.841000000000001</v>
      </c>
      <c r="R1791">
        <v>2680.2159999999999</v>
      </c>
      <c r="S1791">
        <v>23.073</v>
      </c>
      <c r="T1791">
        <v>155.36699999999999</v>
      </c>
      <c r="U1791">
        <v>116.355</v>
      </c>
      <c r="V1791">
        <v>100</v>
      </c>
      <c r="W1791">
        <v>2.2320000000000002</v>
      </c>
      <c r="X1791">
        <v>3.6219999999999999</v>
      </c>
      <c r="Y1791">
        <v>22.114999999999998</v>
      </c>
      <c r="Z1791">
        <v>22.44</v>
      </c>
      <c r="AA1791">
        <v>0.61699999999999999</v>
      </c>
      <c r="AB1791">
        <v>0</v>
      </c>
      <c r="AC1791" t="b">
        <v>1</v>
      </c>
      <c r="BM1791" t="s">
        <v>2905</v>
      </c>
      <c r="BN1791" t="s">
        <v>2887</v>
      </c>
      <c r="BO1791" t="s">
        <v>2888</v>
      </c>
      <c r="BT1791"/>
      <c r="BU1791"/>
      <c r="BX1791"/>
      <c r="BZ1791"/>
      <c r="CA1791"/>
      <c r="CB1791"/>
      <c r="CC1791"/>
      <c r="CD1791">
        <v>0</v>
      </c>
      <c r="CE1791"/>
      <c r="CF1791">
        <v>0</v>
      </c>
    </row>
    <row r="1792" spans="1:85" hidden="1" x14ac:dyDescent="0.35">
      <c r="A1792" t="s">
        <v>1944</v>
      </c>
      <c r="B1792" t="s">
        <v>4755</v>
      </c>
      <c r="C1792">
        <v>2680.2109999999998</v>
      </c>
      <c r="D1792">
        <v>57.402000000000001</v>
      </c>
      <c r="E1792">
        <v>130.65</v>
      </c>
      <c r="F1792">
        <v>74.063000000000002</v>
      </c>
      <c r="G1792" t="s">
        <v>2884</v>
      </c>
      <c r="I1792">
        <v>90</v>
      </c>
      <c r="J1792">
        <v>2680.2280000000001</v>
      </c>
      <c r="K1792" s="68">
        <v>179.4</v>
      </c>
      <c r="L1792">
        <v>0.80800000000000005</v>
      </c>
      <c r="M1792">
        <v>1</v>
      </c>
      <c r="N1792" t="s">
        <v>4755</v>
      </c>
      <c r="O1792">
        <v>1.8129999999999999</v>
      </c>
      <c r="P1792">
        <v>0</v>
      </c>
      <c r="Q1792">
        <v>0</v>
      </c>
      <c r="R1792">
        <v>2680.2280000000001</v>
      </c>
      <c r="S1792">
        <v>0</v>
      </c>
      <c r="T1792">
        <v>179.4</v>
      </c>
      <c r="U1792">
        <v>0</v>
      </c>
      <c r="V1792">
        <v>0</v>
      </c>
      <c r="W1792">
        <v>0</v>
      </c>
      <c r="X1792">
        <v>0</v>
      </c>
      <c r="Y1792">
        <v>0</v>
      </c>
      <c r="Z1792">
        <v>0</v>
      </c>
      <c r="AA1792">
        <v>0</v>
      </c>
      <c r="AB1792">
        <v>0</v>
      </c>
      <c r="AC1792" t="b">
        <v>1</v>
      </c>
      <c r="AE1792">
        <v>0</v>
      </c>
      <c r="AF1792">
        <v>0</v>
      </c>
      <c r="AG1792">
        <v>0</v>
      </c>
      <c r="AH1792">
        <v>0</v>
      </c>
      <c r="AI1792">
        <v>0</v>
      </c>
      <c r="AJ1792">
        <v>0</v>
      </c>
      <c r="AK1792">
        <v>0</v>
      </c>
      <c r="AL1792">
        <v>0</v>
      </c>
      <c r="AM1792">
        <v>0</v>
      </c>
      <c r="AN1792">
        <v>0</v>
      </c>
      <c r="AO1792">
        <v>0</v>
      </c>
      <c r="AP1792">
        <v>0</v>
      </c>
      <c r="AQ1792">
        <v>0</v>
      </c>
      <c r="AR1792">
        <v>0</v>
      </c>
      <c r="AS1792">
        <v>0</v>
      </c>
      <c r="AT1792">
        <v>0</v>
      </c>
      <c r="AU1792">
        <v>0</v>
      </c>
      <c r="AV1792">
        <v>0</v>
      </c>
      <c r="AW1792">
        <v>0</v>
      </c>
      <c r="AX1792">
        <v>0</v>
      </c>
      <c r="AY1792" t="b">
        <v>0</v>
      </c>
      <c r="AZ1792">
        <v>0</v>
      </c>
      <c r="BI1792">
        <v>0</v>
      </c>
      <c r="BJ1792">
        <v>0</v>
      </c>
      <c r="BK1792">
        <v>0</v>
      </c>
      <c r="BM1792" t="s">
        <v>2905</v>
      </c>
      <c r="BN1792" t="s">
        <v>2887</v>
      </c>
      <c r="BO1792" t="s">
        <v>2888</v>
      </c>
      <c r="BT1792"/>
      <c r="BU1792"/>
      <c r="BX1792"/>
      <c r="BY1792" t="s">
        <v>2903</v>
      </c>
      <c r="BZ1792"/>
      <c r="CA1792"/>
      <c r="CB1792"/>
      <c r="CC1792"/>
      <c r="CD1792">
        <v>0</v>
      </c>
      <c r="CE1792"/>
      <c r="CF1792">
        <v>0</v>
      </c>
    </row>
    <row r="1793" spans="1:85" hidden="1" x14ac:dyDescent="0.35">
      <c r="A1793" t="s">
        <v>1945</v>
      </c>
      <c r="B1793" t="s">
        <v>4756</v>
      </c>
      <c r="C1793">
        <v>2698.1709999999998</v>
      </c>
      <c r="D1793">
        <v>14.154</v>
      </c>
      <c r="E1793">
        <v>22.937999999999999</v>
      </c>
      <c r="F1793">
        <v>6.3019999999999996</v>
      </c>
      <c r="G1793" t="s">
        <v>2884</v>
      </c>
      <c r="I1793">
        <v>293.81</v>
      </c>
      <c r="J1793">
        <v>2698.181</v>
      </c>
      <c r="K1793" s="68">
        <v>23.16</v>
      </c>
      <c r="L1793">
        <v>7</v>
      </c>
      <c r="M1793">
        <v>3</v>
      </c>
      <c r="N1793" t="s">
        <v>4756</v>
      </c>
      <c r="O1793">
        <v>1.877</v>
      </c>
      <c r="P1793">
        <v>10</v>
      </c>
      <c r="Q1793">
        <v>14.154</v>
      </c>
      <c r="R1793">
        <v>2698.1729999999998</v>
      </c>
      <c r="S1793">
        <v>11.323</v>
      </c>
      <c r="T1793">
        <v>22.983000000000001</v>
      </c>
      <c r="U1793">
        <v>5.0419999999999998</v>
      </c>
      <c r="V1793">
        <v>100</v>
      </c>
      <c r="W1793">
        <v>0.80400000000000005</v>
      </c>
      <c r="X1793">
        <v>1.282</v>
      </c>
      <c r="Y1793">
        <v>21.86</v>
      </c>
      <c r="Z1793">
        <v>22.5</v>
      </c>
      <c r="AA1793">
        <v>0.61899999999999999</v>
      </c>
      <c r="AB1793">
        <v>0</v>
      </c>
      <c r="AC1793" t="b">
        <v>1</v>
      </c>
      <c r="BM1793" t="s">
        <v>2887</v>
      </c>
      <c r="BN1793" t="s">
        <v>2887</v>
      </c>
      <c r="BO1793" t="s">
        <v>2888</v>
      </c>
      <c r="BT1793"/>
      <c r="BU1793"/>
      <c r="BX1793"/>
      <c r="BZ1793"/>
      <c r="CA1793"/>
      <c r="CB1793"/>
      <c r="CC1793"/>
      <c r="CD1793">
        <v>0</v>
      </c>
      <c r="CE1793"/>
      <c r="CF1793">
        <v>0</v>
      </c>
    </row>
    <row r="1794" spans="1:85" hidden="1" x14ac:dyDescent="0.35">
      <c r="A1794" t="s">
        <v>1946</v>
      </c>
      <c r="B1794" t="s">
        <v>4757</v>
      </c>
      <c r="C1794">
        <v>2716.37</v>
      </c>
      <c r="D1794">
        <v>86.915999999999997</v>
      </c>
      <c r="E1794">
        <v>124.336</v>
      </c>
      <c r="F1794">
        <v>116.40600000000001</v>
      </c>
      <c r="G1794" t="s">
        <v>2884</v>
      </c>
      <c r="I1794">
        <v>75</v>
      </c>
      <c r="J1794">
        <v>2716.4070000000002</v>
      </c>
      <c r="K1794" s="68">
        <v>164.33500000000001</v>
      </c>
      <c r="L1794">
        <v>0.73799999999999999</v>
      </c>
      <c r="M1794">
        <v>1</v>
      </c>
      <c r="N1794" t="s">
        <v>4757</v>
      </c>
      <c r="O1794">
        <v>1.8</v>
      </c>
      <c r="P1794">
        <v>0</v>
      </c>
      <c r="Q1794">
        <v>0</v>
      </c>
      <c r="R1794">
        <v>2716.4070000000002</v>
      </c>
      <c r="S1794">
        <v>0</v>
      </c>
      <c r="T1794">
        <v>164.33500000000001</v>
      </c>
      <c r="U1794">
        <v>0</v>
      </c>
      <c r="V1794">
        <v>0</v>
      </c>
      <c r="W1794">
        <v>0</v>
      </c>
      <c r="X1794">
        <v>0</v>
      </c>
      <c r="Y1794">
        <v>0</v>
      </c>
      <c r="Z1794">
        <v>0</v>
      </c>
      <c r="AA1794">
        <v>0</v>
      </c>
      <c r="AB1794">
        <v>0</v>
      </c>
      <c r="AC1794" t="b">
        <v>1</v>
      </c>
      <c r="AE1794">
        <v>0</v>
      </c>
      <c r="AF1794">
        <v>0</v>
      </c>
      <c r="AG1794">
        <v>0</v>
      </c>
      <c r="AH1794">
        <v>0</v>
      </c>
      <c r="AI1794">
        <v>0</v>
      </c>
      <c r="AJ1794">
        <v>0</v>
      </c>
      <c r="AK1794">
        <v>0</v>
      </c>
      <c r="AL1794">
        <v>0</v>
      </c>
      <c r="AM1794">
        <v>0</v>
      </c>
      <c r="AN1794">
        <v>0</v>
      </c>
      <c r="AO1794">
        <v>0</v>
      </c>
      <c r="AP1794">
        <v>0</v>
      </c>
      <c r="AQ1794">
        <v>0</v>
      </c>
      <c r="AR1794">
        <v>0</v>
      </c>
      <c r="AS1794">
        <v>0</v>
      </c>
      <c r="AT1794">
        <v>0</v>
      </c>
      <c r="AU1794">
        <v>0</v>
      </c>
      <c r="AV1794">
        <v>0</v>
      </c>
      <c r="AW1794">
        <v>0</v>
      </c>
      <c r="AX1794">
        <v>0</v>
      </c>
      <c r="AY1794" t="b">
        <v>0</v>
      </c>
      <c r="AZ1794">
        <v>0</v>
      </c>
      <c r="BI1794">
        <v>0</v>
      </c>
      <c r="BJ1794">
        <v>0</v>
      </c>
      <c r="BK1794">
        <v>0</v>
      </c>
      <c r="BM1794" t="s">
        <v>2887</v>
      </c>
      <c r="BN1794" t="s">
        <v>2887</v>
      </c>
      <c r="BO1794" t="s">
        <v>2888</v>
      </c>
      <c r="BT1794"/>
      <c r="BU1794"/>
      <c r="BX1794"/>
      <c r="BY1794" t="s">
        <v>2903</v>
      </c>
      <c r="BZ1794"/>
      <c r="CA1794"/>
      <c r="CB1794"/>
      <c r="CC1794"/>
      <c r="CD1794">
        <v>0</v>
      </c>
      <c r="CE1794"/>
      <c r="CF1794">
        <v>0</v>
      </c>
    </row>
    <row r="1795" spans="1:85" hidden="1" x14ac:dyDescent="0.35">
      <c r="A1795" t="s">
        <v>1947</v>
      </c>
      <c r="B1795" t="s">
        <v>4758</v>
      </c>
      <c r="C1795">
        <v>2734.375</v>
      </c>
      <c r="D1795">
        <v>9.3699999999999992</v>
      </c>
      <c r="E1795">
        <v>7.4939999999999998</v>
      </c>
      <c r="F1795">
        <v>6.2949999999999999</v>
      </c>
      <c r="G1795" t="s">
        <v>2884</v>
      </c>
      <c r="I1795">
        <v>286.19</v>
      </c>
      <c r="J1795">
        <v>2734.3809999999999</v>
      </c>
      <c r="K1795" s="68">
        <v>13.1</v>
      </c>
      <c r="L1795">
        <v>8</v>
      </c>
      <c r="M1795">
        <v>3</v>
      </c>
      <c r="N1795" t="s">
        <v>4758</v>
      </c>
      <c r="O1795">
        <v>1.84</v>
      </c>
      <c r="P1795">
        <v>10</v>
      </c>
      <c r="Q1795">
        <v>9.3699999999999992</v>
      </c>
      <c r="R1795">
        <v>2734.3760000000002</v>
      </c>
      <c r="S1795">
        <v>7.37</v>
      </c>
      <c r="T1795">
        <v>8.6150000000000002</v>
      </c>
      <c r="U1795">
        <v>5.0359999999999996</v>
      </c>
      <c r="V1795">
        <v>100</v>
      </c>
      <c r="W1795">
        <v>0.83599999999999997</v>
      </c>
      <c r="X1795">
        <v>1.4510000000000001</v>
      </c>
      <c r="Y1795">
        <v>22.12</v>
      </c>
      <c r="Z1795">
        <v>22.32</v>
      </c>
      <c r="AA1795">
        <v>0.61499999999999999</v>
      </c>
      <c r="AB1795">
        <v>0</v>
      </c>
      <c r="AC1795" t="b">
        <v>1</v>
      </c>
      <c r="BM1795" t="s">
        <v>2887</v>
      </c>
      <c r="BN1795" t="s">
        <v>2887</v>
      </c>
      <c r="BO1795" t="s">
        <v>2888</v>
      </c>
      <c r="BT1795"/>
      <c r="BU1795"/>
      <c r="BX1795"/>
      <c r="BZ1795"/>
      <c r="CA1795"/>
      <c r="CB1795"/>
      <c r="CC1795"/>
      <c r="CD1795">
        <v>0</v>
      </c>
      <c r="CE1795"/>
      <c r="CF1795">
        <v>0</v>
      </c>
    </row>
    <row r="1796" spans="1:85" hidden="1" x14ac:dyDescent="0.35">
      <c r="A1796" t="s">
        <v>1948</v>
      </c>
      <c r="B1796" t="s">
        <v>4759</v>
      </c>
      <c r="C1796">
        <v>2734.3820000000001</v>
      </c>
      <c r="D1796">
        <v>8.1010000000000009</v>
      </c>
      <c r="E1796">
        <v>41.625999999999998</v>
      </c>
      <c r="F1796">
        <v>6.2949999999999999</v>
      </c>
      <c r="G1796" t="s">
        <v>2884</v>
      </c>
      <c r="I1796">
        <v>316.29000000000002</v>
      </c>
      <c r="J1796">
        <v>2734.3879999999999</v>
      </c>
      <c r="K1796" s="68">
        <v>43.2</v>
      </c>
      <c r="L1796">
        <v>7</v>
      </c>
      <c r="M1796">
        <v>3</v>
      </c>
      <c r="N1796" t="s">
        <v>4759</v>
      </c>
      <c r="O1796">
        <v>1.835</v>
      </c>
      <c r="P1796">
        <v>10</v>
      </c>
      <c r="Q1796">
        <v>8.1010000000000009</v>
      </c>
      <c r="R1796">
        <v>2734.3829999999998</v>
      </c>
      <c r="S1796">
        <v>6.101</v>
      </c>
      <c r="T1796">
        <v>41.941000000000003</v>
      </c>
      <c r="U1796">
        <v>5.0359999999999996</v>
      </c>
      <c r="V1796">
        <v>100</v>
      </c>
      <c r="W1796">
        <v>0.83599999999999997</v>
      </c>
      <c r="X1796">
        <v>1.268</v>
      </c>
      <c r="Y1796">
        <v>22.08</v>
      </c>
      <c r="Z1796">
        <v>22.32</v>
      </c>
      <c r="AA1796">
        <v>0.61499999999999999</v>
      </c>
      <c r="AB1796">
        <v>0</v>
      </c>
      <c r="AC1796" t="b">
        <v>1</v>
      </c>
      <c r="BM1796" t="s">
        <v>2887</v>
      </c>
      <c r="BN1796" t="s">
        <v>2887</v>
      </c>
      <c r="BO1796" t="s">
        <v>2888</v>
      </c>
      <c r="BT1796"/>
      <c r="BU1796"/>
      <c r="BX1796"/>
      <c r="BZ1796"/>
      <c r="CA1796"/>
      <c r="CB1796"/>
      <c r="CC1796"/>
      <c r="CD1796">
        <v>0</v>
      </c>
      <c r="CE1796"/>
      <c r="CF1796">
        <v>0</v>
      </c>
    </row>
    <row r="1797" spans="1:85" hidden="1" x14ac:dyDescent="0.35">
      <c r="A1797" t="s">
        <v>1949</v>
      </c>
      <c r="B1797" t="s">
        <v>4760</v>
      </c>
      <c r="C1797">
        <v>2752.4549999999999</v>
      </c>
      <c r="D1797">
        <v>8.0009999999999994</v>
      </c>
      <c r="E1797">
        <v>301.34500000000003</v>
      </c>
      <c r="F1797">
        <v>10.782</v>
      </c>
      <c r="G1797" t="s">
        <v>2884</v>
      </c>
      <c r="I1797">
        <v>223.71</v>
      </c>
      <c r="J1797">
        <v>2752.46</v>
      </c>
      <c r="K1797" s="68">
        <v>309.83</v>
      </c>
      <c r="L1797">
        <v>4</v>
      </c>
      <c r="M1797">
        <v>3</v>
      </c>
      <c r="N1797" t="s">
        <v>4760</v>
      </c>
      <c r="O1797">
        <v>1.7849999999999999</v>
      </c>
      <c r="P1797">
        <v>10</v>
      </c>
      <c r="Q1797">
        <v>8.0009999999999994</v>
      </c>
      <c r="R1797">
        <v>2752.4560000000001</v>
      </c>
      <c r="S1797">
        <v>6.0010000000000003</v>
      </c>
      <c r="T1797">
        <v>303.04199999999997</v>
      </c>
      <c r="U1797">
        <v>8.6259999999999994</v>
      </c>
      <c r="V1797">
        <v>100</v>
      </c>
      <c r="W1797">
        <v>1.423</v>
      </c>
      <c r="X1797">
        <v>1.3049999999999999</v>
      </c>
      <c r="Y1797">
        <v>21.75</v>
      </c>
      <c r="Z1797">
        <v>22.4</v>
      </c>
      <c r="AA1797">
        <v>0.61699999999999999</v>
      </c>
      <c r="AB1797">
        <v>0</v>
      </c>
      <c r="AC1797" t="b">
        <v>1</v>
      </c>
      <c r="BM1797" t="s">
        <v>2905</v>
      </c>
      <c r="BN1797" t="s">
        <v>2905</v>
      </c>
      <c r="BO1797" t="s">
        <v>3359</v>
      </c>
      <c r="BT1797"/>
      <c r="BU1797"/>
      <c r="BX1797"/>
      <c r="BZ1797"/>
      <c r="CA1797"/>
      <c r="CB1797"/>
      <c r="CC1797"/>
      <c r="CD1797">
        <v>0</v>
      </c>
      <c r="CE1797"/>
      <c r="CF1797">
        <v>0</v>
      </c>
    </row>
    <row r="1798" spans="1:85" hidden="1" x14ac:dyDescent="0.35">
      <c r="A1798" t="s">
        <v>1950</v>
      </c>
      <c r="B1798" t="s">
        <v>4761</v>
      </c>
      <c r="C1798">
        <v>2752.4720000000002</v>
      </c>
      <c r="D1798">
        <v>15.513</v>
      </c>
      <c r="E1798">
        <v>322.113</v>
      </c>
      <c r="F1798">
        <v>8.9580000000000002</v>
      </c>
      <c r="G1798" t="s">
        <v>2884</v>
      </c>
      <c r="I1798">
        <v>241.24</v>
      </c>
      <c r="J1798">
        <v>2752.482</v>
      </c>
      <c r="K1798" s="68">
        <v>327.36</v>
      </c>
      <c r="L1798">
        <v>7</v>
      </c>
      <c r="M1798">
        <v>3</v>
      </c>
      <c r="N1798" t="s">
        <v>4761</v>
      </c>
      <c r="O1798">
        <v>1.782</v>
      </c>
      <c r="P1798">
        <v>10</v>
      </c>
      <c r="Q1798">
        <v>15.513</v>
      </c>
      <c r="R1798">
        <v>2752.4740000000002</v>
      </c>
      <c r="S1798">
        <v>12.41</v>
      </c>
      <c r="T1798">
        <v>323.16300000000001</v>
      </c>
      <c r="U1798">
        <v>7.1669999999999998</v>
      </c>
      <c r="V1798">
        <v>100</v>
      </c>
      <c r="W1798">
        <v>1.034</v>
      </c>
      <c r="X1798">
        <v>1.86</v>
      </c>
      <c r="Y1798">
        <v>23.02</v>
      </c>
      <c r="Z1798">
        <v>22.4</v>
      </c>
      <c r="AA1798">
        <v>0.61699999999999999</v>
      </c>
      <c r="AB1798">
        <v>0</v>
      </c>
      <c r="AC1798" t="b">
        <v>1</v>
      </c>
      <c r="BM1798" t="s">
        <v>2887</v>
      </c>
      <c r="BN1798" t="s">
        <v>2887</v>
      </c>
      <c r="BO1798" t="s">
        <v>2888</v>
      </c>
      <c r="BT1798"/>
      <c r="BU1798"/>
      <c r="BX1798"/>
      <c r="BZ1798"/>
      <c r="CA1798"/>
      <c r="CB1798"/>
      <c r="CC1798"/>
      <c r="CD1798">
        <v>0</v>
      </c>
      <c r="CE1798"/>
      <c r="CF1798">
        <v>0</v>
      </c>
    </row>
    <row r="1799" spans="1:85" hidden="1" x14ac:dyDescent="0.35">
      <c r="A1799" t="s">
        <v>1951</v>
      </c>
      <c r="B1799" t="s">
        <v>4762</v>
      </c>
      <c r="C1799">
        <v>2752.4549999999999</v>
      </c>
      <c r="D1799">
        <v>44.911999999999999</v>
      </c>
      <c r="E1799">
        <v>281.58199999999999</v>
      </c>
      <c r="F1799">
        <v>11.086</v>
      </c>
      <c r="G1799" t="s">
        <v>2884</v>
      </c>
      <c r="I1799">
        <v>206.19</v>
      </c>
      <c r="J1799">
        <v>2752.4839999999999</v>
      </c>
      <c r="K1799" s="68">
        <v>292.31</v>
      </c>
      <c r="L1799">
        <v>7</v>
      </c>
      <c r="M1799">
        <v>3</v>
      </c>
      <c r="N1799" t="s">
        <v>4762</v>
      </c>
      <c r="O1799">
        <v>1.78</v>
      </c>
      <c r="P1799">
        <v>10</v>
      </c>
      <c r="Q1799">
        <v>44.911999999999999</v>
      </c>
      <c r="R1799">
        <v>2752.4609999999998</v>
      </c>
      <c r="S1799">
        <v>35.929000000000002</v>
      </c>
      <c r="T1799">
        <v>283.72800000000001</v>
      </c>
      <c r="U1799">
        <v>8.8689999999999998</v>
      </c>
      <c r="V1799">
        <v>100</v>
      </c>
      <c r="W1799">
        <v>0.628</v>
      </c>
      <c r="X1799">
        <v>1.46</v>
      </c>
      <c r="Y1799">
        <v>22.22</v>
      </c>
      <c r="Z1799">
        <v>22.4</v>
      </c>
      <c r="AA1799">
        <v>0.61699999999999999</v>
      </c>
      <c r="AB1799">
        <v>0</v>
      </c>
      <c r="AC1799" t="b">
        <v>1</v>
      </c>
      <c r="BM1799" t="s">
        <v>2887</v>
      </c>
      <c r="BN1799" t="s">
        <v>2887</v>
      </c>
      <c r="BO1799" t="s">
        <v>2888</v>
      </c>
      <c r="BT1799"/>
      <c r="BU1799"/>
      <c r="BX1799"/>
      <c r="BZ1799"/>
      <c r="CA1799"/>
      <c r="CB1799"/>
      <c r="CC1799"/>
      <c r="CD1799">
        <v>0</v>
      </c>
      <c r="CE1799"/>
      <c r="CF1799">
        <v>0</v>
      </c>
    </row>
    <row r="1800" spans="1:85" hidden="1" x14ac:dyDescent="0.35">
      <c r="A1800" t="s">
        <v>1952</v>
      </c>
      <c r="B1800" t="s">
        <v>4763</v>
      </c>
      <c r="C1800">
        <v>2770.5659999999998</v>
      </c>
      <c r="D1800">
        <v>73.378</v>
      </c>
      <c r="E1800">
        <v>139.94499999999999</v>
      </c>
      <c r="F1800">
        <v>99.103999999999999</v>
      </c>
      <c r="G1800" t="s">
        <v>2884</v>
      </c>
      <c r="I1800">
        <v>105</v>
      </c>
      <c r="J1800">
        <v>2770.6080000000002</v>
      </c>
      <c r="K1800" s="68">
        <v>189.809</v>
      </c>
      <c r="L1800">
        <v>0.753</v>
      </c>
      <c r="M1800">
        <v>1</v>
      </c>
      <c r="N1800" t="s">
        <v>4763</v>
      </c>
      <c r="O1800">
        <v>1.77</v>
      </c>
      <c r="P1800">
        <v>0</v>
      </c>
      <c r="Q1800">
        <v>0</v>
      </c>
      <c r="R1800">
        <v>2770.6080000000002</v>
      </c>
      <c r="S1800">
        <v>0</v>
      </c>
      <c r="T1800">
        <v>189.809</v>
      </c>
      <c r="U1800">
        <v>0</v>
      </c>
      <c r="V1800">
        <v>0</v>
      </c>
      <c r="W1800">
        <v>0</v>
      </c>
      <c r="X1800">
        <v>0</v>
      </c>
      <c r="Y1800">
        <v>0</v>
      </c>
      <c r="Z1800">
        <v>0</v>
      </c>
      <c r="AA1800">
        <v>0</v>
      </c>
      <c r="AB1800">
        <v>0</v>
      </c>
      <c r="AC1800" t="b">
        <v>1</v>
      </c>
      <c r="AE1800">
        <v>0</v>
      </c>
      <c r="AF1800">
        <v>0</v>
      </c>
      <c r="AG1800">
        <v>0</v>
      </c>
      <c r="AH1800">
        <v>0</v>
      </c>
      <c r="AI1800">
        <v>0</v>
      </c>
      <c r="AJ1800">
        <v>0</v>
      </c>
      <c r="AK1800">
        <v>0</v>
      </c>
      <c r="AL1800">
        <v>0</v>
      </c>
      <c r="AM1800">
        <v>0</v>
      </c>
      <c r="AN1800">
        <v>0</v>
      </c>
      <c r="AO1800">
        <v>0</v>
      </c>
      <c r="AP1800">
        <v>0</v>
      </c>
      <c r="AQ1800">
        <v>0</v>
      </c>
      <c r="AR1800">
        <v>0</v>
      </c>
      <c r="AS1800">
        <v>0</v>
      </c>
      <c r="AT1800">
        <v>0</v>
      </c>
      <c r="AU1800">
        <v>0</v>
      </c>
      <c r="AV1800">
        <v>0</v>
      </c>
      <c r="AW1800">
        <v>0</v>
      </c>
      <c r="AX1800">
        <v>0</v>
      </c>
      <c r="AY1800" t="b">
        <v>0</v>
      </c>
      <c r="AZ1800">
        <v>0</v>
      </c>
      <c r="BI1800">
        <v>0</v>
      </c>
      <c r="BJ1800">
        <v>0</v>
      </c>
      <c r="BK1800">
        <v>0</v>
      </c>
      <c r="BM1800" t="s">
        <v>2887</v>
      </c>
      <c r="BN1800" t="s">
        <v>2887</v>
      </c>
      <c r="BO1800" t="s">
        <v>2888</v>
      </c>
      <c r="BT1800"/>
      <c r="BU1800"/>
      <c r="BX1800"/>
      <c r="BY1800" t="s">
        <v>2903</v>
      </c>
      <c r="BZ1800"/>
      <c r="CA1800"/>
      <c r="CB1800"/>
      <c r="CC1800"/>
      <c r="CD1800">
        <v>0</v>
      </c>
      <c r="CE1800"/>
      <c r="CF1800">
        <v>0</v>
      </c>
    </row>
    <row r="1801" spans="1:85" hidden="1" x14ac:dyDescent="0.35">
      <c r="A1801" t="s">
        <v>1953</v>
      </c>
      <c r="B1801" t="s">
        <v>4764</v>
      </c>
      <c r="C1801" s="51">
        <v>2772.8580000000002</v>
      </c>
      <c r="D1801">
        <v>14.1</v>
      </c>
      <c r="E1801" s="68">
        <v>359.78</v>
      </c>
      <c r="F1801">
        <v>6.2949999999999999</v>
      </c>
      <c r="G1801" t="s">
        <v>3339</v>
      </c>
      <c r="I1801">
        <v>278.76</v>
      </c>
      <c r="J1801">
        <v>2772.8649999999998</v>
      </c>
      <c r="K1801" s="73">
        <v>4</v>
      </c>
      <c r="L1801">
        <v>4</v>
      </c>
      <c r="M1801">
        <v>1</v>
      </c>
      <c r="N1801" s="51" t="s">
        <v>4764</v>
      </c>
      <c r="O1801">
        <v>1.86</v>
      </c>
      <c r="P1801">
        <v>10</v>
      </c>
      <c r="Q1801">
        <v>14.1</v>
      </c>
      <c r="R1801">
        <v>2772.86</v>
      </c>
      <c r="S1801">
        <v>11.28</v>
      </c>
      <c r="T1801">
        <v>0.624</v>
      </c>
      <c r="U1801">
        <v>5.0359999999999996</v>
      </c>
      <c r="V1801">
        <v>100</v>
      </c>
      <c r="W1801">
        <v>1.0409999999999999</v>
      </c>
      <c r="X1801">
        <v>0.88700000000000001</v>
      </c>
      <c r="Y1801">
        <v>22.7</v>
      </c>
      <c r="Z1801">
        <v>22.6</v>
      </c>
      <c r="AA1801">
        <v>0.62</v>
      </c>
      <c r="AB1801">
        <v>0</v>
      </c>
      <c r="AC1801" t="b">
        <v>0</v>
      </c>
      <c r="AI1801">
        <v>2772.8580000000002</v>
      </c>
      <c r="AJ1801">
        <v>1.288</v>
      </c>
      <c r="AK1801">
        <v>2772.8649999999998</v>
      </c>
      <c r="AL1801">
        <v>3.33</v>
      </c>
      <c r="AM1801">
        <v>4.0830000000000002</v>
      </c>
      <c r="AN1801">
        <v>12.89</v>
      </c>
      <c r="AO1801">
        <v>8.64</v>
      </c>
      <c r="AP1801">
        <v>0.60299999999999998</v>
      </c>
      <c r="AQ1801">
        <v>22.591000000000001</v>
      </c>
      <c r="AR1801">
        <v>1.111</v>
      </c>
      <c r="AS1801">
        <v>20.859000000000002</v>
      </c>
      <c r="AT1801">
        <v>6.0000000000000001E-3</v>
      </c>
      <c r="AU1801">
        <v>0.52700000000000002</v>
      </c>
      <c r="AV1801">
        <v>0.316</v>
      </c>
      <c r="AW1801">
        <v>0</v>
      </c>
      <c r="AX1801">
        <v>1332437</v>
      </c>
      <c r="AY1801" t="b">
        <v>1</v>
      </c>
      <c r="AZ1801">
        <v>278.08600000000001</v>
      </c>
      <c r="BA1801">
        <v>2772.8580000000002</v>
      </c>
      <c r="BB1801">
        <v>14.1</v>
      </c>
      <c r="BC1801">
        <v>359.78</v>
      </c>
      <c r="BD1801">
        <v>6.2949999999999999</v>
      </c>
      <c r="BE1801">
        <v>2772.8649999999998</v>
      </c>
      <c r="BF1801">
        <v>4</v>
      </c>
      <c r="BG1801">
        <v>5</v>
      </c>
      <c r="BH1801">
        <v>3</v>
      </c>
      <c r="BI1801">
        <v>11.28</v>
      </c>
      <c r="BJ1801">
        <v>5.0359999999999996</v>
      </c>
      <c r="BK1801">
        <v>0.91100000000000003</v>
      </c>
      <c r="BM1801" t="s">
        <v>144</v>
      </c>
      <c r="BN1801" t="s">
        <v>144</v>
      </c>
      <c r="BO1801" t="s">
        <v>3217</v>
      </c>
      <c r="BQ1801">
        <v>1</v>
      </c>
      <c r="BT1801" t="s">
        <v>3293</v>
      </c>
      <c r="BU1801"/>
      <c r="BV1801" t="s">
        <v>3294</v>
      </c>
      <c r="BX1801" s="51" t="s">
        <v>4765</v>
      </c>
      <c r="BZ1801"/>
      <c r="CA1801"/>
      <c r="CB1801">
        <v>8.64</v>
      </c>
      <c r="CC1801">
        <v>8.64</v>
      </c>
      <c r="CD1801">
        <v>-4.0000000000000001E-3</v>
      </c>
      <c r="CE1801">
        <v>-8.0000000000000002E-3</v>
      </c>
      <c r="CF1801">
        <v>0.65200000000000002</v>
      </c>
      <c r="CG1801" t="b">
        <f>IF(CE1801*100&lt;CC1801,TRUE,FALSE)</f>
        <v>1</v>
      </c>
    </row>
    <row r="1802" spans="1:85" hidden="1" x14ac:dyDescent="0.35">
      <c r="A1802" t="s">
        <v>1954</v>
      </c>
      <c r="B1802" t="s">
        <v>4766</v>
      </c>
      <c r="C1802">
        <v>2785.07</v>
      </c>
      <c r="D1802">
        <v>12.147</v>
      </c>
      <c r="E1802">
        <v>185.63300000000001</v>
      </c>
      <c r="F1802">
        <v>6.2949999999999999</v>
      </c>
      <c r="G1802" t="s">
        <v>2884</v>
      </c>
      <c r="I1802">
        <v>106.19</v>
      </c>
      <c r="J1802">
        <v>2785.076</v>
      </c>
      <c r="K1802" s="68">
        <v>191.41</v>
      </c>
      <c r="L1802">
        <v>7</v>
      </c>
      <c r="M1802">
        <v>3</v>
      </c>
      <c r="N1802" t="s">
        <v>4766</v>
      </c>
      <c r="O1802">
        <v>1.8320000000000001</v>
      </c>
      <c r="P1802">
        <v>10</v>
      </c>
      <c r="Q1802">
        <v>12.147</v>
      </c>
      <c r="R1802">
        <v>2785.0709999999999</v>
      </c>
      <c r="S1802">
        <v>9.718</v>
      </c>
      <c r="T1802">
        <v>186.78800000000001</v>
      </c>
      <c r="U1802">
        <v>5.0359999999999996</v>
      </c>
      <c r="V1802">
        <v>100</v>
      </c>
      <c r="W1802">
        <v>0.83299999999999996</v>
      </c>
      <c r="X1802">
        <v>1.2749999999999999</v>
      </c>
      <c r="Y1802">
        <v>22.704999999999998</v>
      </c>
      <c r="Z1802">
        <v>22.475000000000001</v>
      </c>
      <c r="AA1802">
        <v>0.61799999999999999</v>
      </c>
      <c r="AB1802">
        <v>0</v>
      </c>
      <c r="AC1802" t="b">
        <v>1</v>
      </c>
      <c r="BM1802" t="s">
        <v>2887</v>
      </c>
      <c r="BN1802" t="s">
        <v>2887</v>
      </c>
      <c r="BO1802" t="s">
        <v>2888</v>
      </c>
      <c r="BT1802"/>
      <c r="BU1802"/>
      <c r="BX1802"/>
      <c r="BZ1802"/>
      <c r="CA1802"/>
      <c r="CB1802"/>
      <c r="CC1802"/>
      <c r="CD1802">
        <v>0</v>
      </c>
      <c r="CE1802"/>
      <c r="CF1802">
        <v>0</v>
      </c>
    </row>
    <row r="1803" spans="1:85" hidden="1" x14ac:dyDescent="0.35">
      <c r="A1803" t="s">
        <v>1955</v>
      </c>
      <c r="B1803" t="s">
        <v>4767</v>
      </c>
      <c r="C1803">
        <v>2785.0940000000001</v>
      </c>
      <c r="D1803">
        <v>43.064999999999998</v>
      </c>
      <c r="E1803">
        <v>290.99400000000003</v>
      </c>
      <c r="F1803">
        <v>79.081000000000003</v>
      </c>
      <c r="G1803" t="s">
        <v>2884</v>
      </c>
      <c r="I1803">
        <v>255</v>
      </c>
      <c r="J1803">
        <v>2785.107</v>
      </c>
      <c r="K1803" s="68">
        <v>340.18599999999998</v>
      </c>
      <c r="L1803">
        <v>0.88</v>
      </c>
      <c r="M1803">
        <v>1</v>
      </c>
      <c r="N1803" t="s">
        <v>4767</v>
      </c>
      <c r="O1803">
        <v>1.7889999999999999</v>
      </c>
      <c r="P1803">
        <v>0</v>
      </c>
      <c r="Q1803">
        <v>0</v>
      </c>
      <c r="R1803">
        <v>2785.107</v>
      </c>
      <c r="S1803">
        <v>0</v>
      </c>
      <c r="T1803">
        <v>340.18599999999998</v>
      </c>
      <c r="U1803">
        <v>0</v>
      </c>
      <c r="V1803">
        <v>0</v>
      </c>
      <c r="W1803">
        <v>0</v>
      </c>
      <c r="X1803">
        <v>0</v>
      </c>
      <c r="Y1803">
        <v>0</v>
      </c>
      <c r="Z1803">
        <v>0</v>
      </c>
      <c r="AA1803">
        <v>0</v>
      </c>
      <c r="AB1803">
        <v>0</v>
      </c>
      <c r="AC1803" t="b">
        <v>1</v>
      </c>
      <c r="AE1803">
        <v>0</v>
      </c>
      <c r="AF1803">
        <v>0</v>
      </c>
      <c r="AG1803">
        <v>0</v>
      </c>
      <c r="AH1803">
        <v>0</v>
      </c>
      <c r="AI1803">
        <v>0</v>
      </c>
      <c r="AJ1803">
        <v>0</v>
      </c>
      <c r="AK1803">
        <v>0</v>
      </c>
      <c r="AL1803">
        <v>0</v>
      </c>
      <c r="AM1803">
        <v>0</v>
      </c>
      <c r="AN1803">
        <v>0</v>
      </c>
      <c r="AO1803">
        <v>0</v>
      </c>
      <c r="AP1803">
        <v>0</v>
      </c>
      <c r="AQ1803">
        <v>0</v>
      </c>
      <c r="AR1803">
        <v>0</v>
      </c>
      <c r="AS1803">
        <v>0</v>
      </c>
      <c r="AT1803">
        <v>0</v>
      </c>
      <c r="AU1803">
        <v>0</v>
      </c>
      <c r="AV1803">
        <v>0</v>
      </c>
      <c r="AW1803">
        <v>0</v>
      </c>
      <c r="AX1803">
        <v>0</v>
      </c>
      <c r="AY1803" t="b">
        <v>0</v>
      </c>
      <c r="AZ1803">
        <v>0</v>
      </c>
      <c r="BI1803">
        <v>0</v>
      </c>
      <c r="BJ1803">
        <v>0</v>
      </c>
      <c r="BK1803">
        <v>0</v>
      </c>
      <c r="BM1803" t="s">
        <v>3288</v>
      </c>
      <c r="BN1803" t="s">
        <v>3288</v>
      </c>
      <c r="BO1803" t="s">
        <v>2888</v>
      </c>
      <c r="BT1803"/>
      <c r="BU1803"/>
      <c r="BX1803"/>
      <c r="BY1803" t="s">
        <v>2903</v>
      </c>
      <c r="BZ1803"/>
      <c r="CA1803"/>
      <c r="CB1803"/>
      <c r="CC1803"/>
      <c r="CD1803">
        <v>0</v>
      </c>
      <c r="CE1803"/>
      <c r="CF1803">
        <v>0</v>
      </c>
    </row>
    <row r="1804" spans="1:85" hidden="1" x14ac:dyDescent="0.35">
      <c r="A1804" t="s">
        <v>1956</v>
      </c>
      <c r="B1804" t="s">
        <v>4768</v>
      </c>
      <c r="C1804" s="51">
        <v>2789.9180000000001</v>
      </c>
      <c r="D1804">
        <v>17.827000000000002</v>
      </c>
      <c r="E1804" s="68">
        <v>68.185000000000002</v>
      </c>
      <c r="F1804">
        <v>6.5250000000000004</v>
      </c>
      <c r="G1804" t="s">
        <v>3339</v>
      </c>
      <c r="I1804">
        <v>346.19</v>
      </c>
      <c r="J1804">
        <v>2789.9259999999999</v>
      </c>
      <c r="K1804" s="73">
        <v>70.88</v>
      </c>
      <c r="L1804">
        <v>13</v>
      </c>
      <c r="M1804">
        <v>3</v>
      </c>
      <c r="N1804" s="51" t="s">
        <v>4768</v>
      </c>
      <c r="O1804">
        <v>1.833</v>
      </c>
      <c r="P1804">
        <v>10.523</v>
      </c>
      <c r="Q1804">
        <v>17.827000000000002</v>
      </c>
      <c r="R1804">
        <v>2789.9189999999999</v>
      </c>
      <c r="S1804">
        <v>14.262</v>
      </c>
      <c r="T1804">
        <v>68.724000000000004</v>
      </c>
      <c r="U1804">
        <v>5.22</v>
      </c>
      <c r="V1804">
        <v>100</v>
      </c>
      <c r="W1804">
        <v>0.73099999999999998</v>
      </c>
      <c r="X1804">
        <v>2.4889999999999999</v>
      </c>
      <c r="Y1804">
        <v>22.36</v>
      </c>
      <c r="Z1804">
        <v>22.423999999999999</v>
      </c>
      <c r="AA1804">
        <v>0.61699999999999999</v>
      </c>
      <c r="AB1804">
        <v>0</v>
      </c>
      <c r="AC1804" t="b">
        <v>1</v>
      </c>
      <c r="AI1804">
        <v>2789.91</v>
      </c>
      <c r="AJ1804">
        <v>68.423000000000002</v>
      </c>
      <c r="AK1804">
        <v>2789.9229999999998</v>
      </c>
      <c r="AL1804">
        <v>70.84</v>
      </c>
      <c r="AM1804">
        <v>4.835</v>
      </c>
      <c r="AN1804">
        <v>26.05</v>
      </c>
      <c r="AO1804">
        <v>16.7</v>
      </c>
      <c r="AP1804">
        <v>2.0139999999999998</v>
      </c>
      <c r="AQ1804">
        <v>22.576000000000001</v>
      </c>
      <c r="AR1804">
        <v>6.484</v>
      </c>
      <c r="AS1804">
        <v>22.55</v>
      </c>
      <c r="AT1804">
        <v>8.3000000000000004E-2</v>
      </c>
      <c r="AU1804">
        <v>0.182</v>
      </c>
      <c r="AV1804">
        <v>0.371</v>
      </c>
      <c r="AW1804">
        <v>0</v>
      </c>
      <c r="AX1804">
        <v>1335810</v>
      </c>
      <c r="AY1804" t="b">
        <v>1</v>
      </c>
      <c r="AZ1804">
        <v>346.13799999999998</v>
      </c>
      <c r="BA1804">
        <v>2789.9180000000001</v>
      </c>
      <c r="BB1804">
        <v>17.827000000000002</v>
      </c>
      <c r="BC1804">
        <v>68.185000000000002</v>
      </c>
      <c r="BD1804">
        <v>6.5250000000000004</v>
      </c>
      <c r="BE1804">
        <v>2789.9259999999999</v>
      </c>
      <c r="BF1804">
        <v>70.88</v>
      </c>
      <c r="BG1804">
        <v>11</v>
      </c>
      <c r="BH1804">
        <v>3</v>
      </c>
      <c r="BI1804">
        <v>14.262</v>
      </c>
      <c r="BJ1804">
        <v>5.22</v>
      </c>
      <c r="BK1804">
        <v>2.1040000000000001</v>
      </c>
      <c r="BM1804" t="s">
        <v>144</v>
      </c>
      <c r="BN1804" t="s">
        <v>144</v>
      </c>
      <c r="BO1804" t="s">
        <v>3341</v>
      </c>
      <c r="BQ1804">
        <v>1</v>
      </c>
      <c r="BT1804" t="s">
        <v>3293</v>
      </c>
      <c r="BU1804"/>
      <c r="BZ1804"/>
      <c r="CA1804"/>
      <c r="CB1804">
        <v>16.7</v>
      </c>
      <c r="CC1804">
        <v>16.7</v>
      </c>
      <c r="CD1804">
        <v>3.4000000000000002E-2</v>
      </c>
      <c r="CE1804">
        <v>4.2999999999999997E-2</v>
      </c>
      <c r="CF1804">
        <v>0.86199999999999999</v>
      </c>
      <c r="CG1804" t="b">
        <f t="shared" ref="CG1804:CG1808" si="34">IF(CE1804*100&lt;CC1804,TRUE,FALSE)</f>
        <v>1</v>
      </c>
    </row>
    <row r="1805" spans="1:85" hidden="1" x14ac:dyDescent="0.35">
      <c r="A1805" t="s">
        <v>1957</v>
      </c>
      <c r="B1805" t="s">
        <v>4769</v>
      </c>
      <c r="C1805" s="51">
        <v>2791.223</v>
      </c>
      <c r="D1805">
        <v>36.216000000000001</v>
      </c>
      <c r="E1805" s="68">
        <v>64.744</v>
      </c>
      <c r="F1805">
        <v>11.932</v>
      </c>
      <c r="G1805" t="s">
        <v>3339</v>
      </c>
      <c r="I1805">
        <v>346.19</v>
      </c>
      <c r="J1805">
        <v>2791.241</v>
      </c>
      <c r="K1805" s="73">
        <v>70.709999999999994</v>
      </c>
      <c r="L1805">
        <v>11</v>
      </c>
      <c r="M1805">
        <v>3</v>
      </c>
      <c r="N1805" s="51" t="s">
        <v>4769</v>
      </c>
      <c r="O1805">
        <v>1.8640000000000001</v>
      </c>
      <c r="P1805">
        <v>10.523</v>
      </c>
      <c r="Q1805">
        <v>36.216000000000001</v>
      </c>
      <c r="R1805">
        <v>2791.2269999999999</v>
      </c>
      <c r="S1805">
        <v>28.972999999999999</v>
      </c>
      <c r="T1805">
        <v>65.936999999999998</v>
      </c>
      <c r="U1805">
        <v>9.5459999999999994</v>
      </c>
      <c r="V1805">
        <v>100</v>
      </c>
      <c r="W1805">
        <v>0.77100000000000002</v>
      </c>
      <c r="X1805">
        <v>2.714</v>
      </c>
      <c r="Y1805">
        <v>21.9</v>
      </c>
      <c r="Z1805">
        <v>22.423999999999999</v>
      </c>
      <c r="AA1805">
        <v>0.61699999999999999</v>
      </c>
      <c r="AB1805">
        <v>0</v>
      </c>
      <c r="AC1805" t="b">
        <v>1</v>
      </c>
      <c r="AI1805">
        <v>2791.2220000000002</v>
      </c>
      <c r="AJ1805">
        <v>66.491</v>
      </c>
      <c r="AK1805">
        <v>2791.239</v>
      </c>
      <c r="AL1805">
        <v>70.656000000000006</v>
      </c>
      <c r="AM1805">
        <v>8.3309999999999995</v>
      </c>
      <c r="AN1805">
        <v>33.89</v>
      </c>
      <c r="AO1805">
        <v>18.95</v>
      </c>
      <c r="AP1805">
        <v>2.609</v>
      </c>
      <c r="AQ1805">
        <v>22.347999999999999</v>
      </c>
      <c r="AR1805">
        <v>5.7670000000000003</v>
      </c>
      <c r="AS1805">
        <v>27.759</v>
      </c>
      <c r="AT1805">
        <v>5.0000000000000001E-3</v>
      </c>
      <c r="AU1805">
        <v>0.46100000000000002</v>
      </c>
      <c r="AV1805">
        <v>0.159</v>
      </c>
      <c r="AW1805">
        <v>0</v>
      </c>
      <c r="AX1805">
        <v>1339183</v>
      </c>
      <c r="AY1805" t="b">
        <v>1</v>
      </c>
      <c r="AZ1805">
        <v>346.13799999999998</v>
      </c>
      <c r="BI1805">
        <v>28.972999999999999</v>
      </c>
      <c r="BJ1805">
        <v>9.5459999999999994</v>
      </c>
      <c r="BK1805">
        <v>2.8580000000000001</v>
      </c>
      <c r="BM1805" t="s">
        <v>144</v>
      </c>
      <c r="BN1805" t="s">
        <v>144</v>
      </c>
      <c r="BO1805" t="s">
        <v>4353</v>
      </c>
      <c r="BQ1805">
        <v>1</v>
      </c>
      <c r="BT1805" t="s">
        <v>3293</v>
      </c>
      <c r="BU1805"/>
      <c r="BZ1805"/>
      <c r="CA1805"/>
      <c r="CB1805">
        <v>18.95</v>
      </c>
      <c r="CC1805">
        <v>18.95</v>
      </c>
      <c r="CD1805">
        <v>1.9E-2</v>
      </c>
      <c r="CE1805">
        <v>3.3000000000000002E-2</v>
      </c>
      <c r="CF1805">
        <v>0.90600000000000003</v>
      </c>
      <c r="CG1805" t="b">
        <f t="shared" si="34"/>
        <v>1</v>
      </c>
    </row>
    <row r="1806" spans="1:85" hidden="1" x14ac:dyDescent="0.35">
      <c r="A1806" t="s">
        <v>1958</v>
      </c>
      <c r="B1806" t="s">
        <v>4770</v>
      </c>
      <c r="C1806" s="51">
        <v>2792.518</v>
      </c>
      <c r="D1806">
        <v>26.061</v>
      </c>
      <c r="E1806" s="68">
        <v>70.394999999999996</v>
      </c>
      <c r="F1806">
        <v>6.0910000000000002</v>
      </c>
      <c r="G1806" t="s">
        <v>3339</v>
      </c>
      <c r="I1806">
        <v>346.19</v>
      </c>
      <c r="J1806">
        <v>2792.53</v>
      </c>
      <c r="K1806" s="73">
        <v>70.69</v>
      </c>
      <c r="L1806">
        <v>18</v>
      </c>
      <c r="M1806">
        <v>3</v>
      </c>
      <c r="N1806" s="51" t="s">
        <v>4770</v>
      </c>
      <c r="O1806">
        <v>1.873</v>
      </c>
      <c r="P1806">
        <v>10.523</v>
      </c>
      <c r="Q1806">
        <v>26.061</v>
      </c>
      <c r="R1806">
        <v>2792.5210000000002</v>
      </c>
      <c r="S1806">
        <v>20.849</v>
      </c>
      <c r="T1806">
        <v>70.453999999999994</v>
      </c>
      <c r="U1806">
        <v>4.8730000000000002</v>
      </c>
      <c r="V1806">
        <v>100</v>
      </c>
      <c r="W1806">
        <v>0.54400000000000004</v>
      </c>
      <c r="X1806">
        <v>3.0339999999999998</v>
      </c>
      <c r="Y1806">
        <v>21.9</v>
      </c>
      <c r="Z1806">
        <v>22.423999999999999</v>
      </c>
      <c r="AA1806">
        <v>0.61699999999999999</v>
      </c>
      <c r="AB1806">
        <v>0</v>
      </c>
      <c r="AC1806" t="b">
        <v>1</v>
      </c>
      <c r="AI1806">
        <v>2792.5129999999999</v>
      </c>
      <c r="AJ1806">
        <v>67.105999999999995</v>
      </c>
      <c r="AK1806">
        <v>2792.53</v>
      </c>
      <c r="AL1806">
        <v>70.641999999999996</v>
      </c>
      <c r="AM1806">
        <v>7.0709999999999997</v>
      </c>
      <c r="AN1806">
        <v>35.17</v>
      </c>
      <c r="AO1806">
        <v>27.55</v>
      </c>
      <c r="AP1806">
        <v>2.6960000000000002</v>
      </c>
      <c r="AQ1806">
        <v>22.434999999999999</v>
      </c>
      <c r="AR1806">
        <v>1.179</v>
      </c>
      <c r="AS1806">
        <v>1.821</v>
      </c>
      <c r="AT1806">
        <v>2E-3</v>
      </c>
      <c r="AU1806">
        <v>0.29399999999999998</v>
      </c>
      <c r="AV1806">
        <v>0.38600000000000001</v>
      </c>
      <c r="AW1806">
        <v>0</v>
      </c>
      <c r="AX1806">
        <v>1342556</v>
      </c>
      <c r="AY1806" t="b">
        <v>0</v>
      </c>
      <c r="AZ1806">
        <v>346.13799999999998</v>
      </c>
      <c r="BA1806">
        <v>2792.518</v>
      </c>
      <c r="BB1806">
        <v>26.061</v>
      </c>
      <c r="BC1806">
        <v>66.528000000000006</v>
      </c>
      <c r="BD1806">
        <v>10.907999999999999</v>
      </c>
      <c r="BE1806">
        <v>2792.53</v>
      </c>
      <c r="BF1806">
        <v>70.69</v>
      </c>
      <c r="BG1806">
        <v>11</v>
      </c>
      <c r="BH1806">
        <v>3</v>
      </c>
      <c r="BI1806">
        <v>20.849</v>
      </c>
      <c r="BJ1806">
        <v>8.7270000000000003</v>
      </c>
      <c r="BK1806">
        <v>3.1139999999999999</v>
      </c>
      <c r="BL1806">
        <v>18</v>
      </c>
      <c r="BM1806" t="s">
        <v>144</v>
      </c>
      <c r="BN1806" t="s">
        <v>144</v>
      </c>
      <c r="BO1806" t="s">
        <v>4353</v>
      </c>
      <c r="BQ1806">
        <v>1</v>
      </c>
      <c r="BT1806" t="s">
        <v>3293</v>
      </c>
      <c r="BU1806"/>
      <c r="BV1806" t="s">
        <v>3684</v>
      </c>
      <c r="BX1806" s="51" t="s">
        <v>3219</v>
      </c>
      <c r="BZ1806"/>
      <c r="CA1806"/>
      <c r="CB1806">
        <v>18</v>
      </c>
      <c r="CC1806">
        <v>18</v>
      </c>
      <c r="CD1806">
        <v>3.2000000000000001E-2</v>
      </c>
      <c r="CE1806">
        <v>3.2000000000000001E-2</v>
      </c>
      <c r="CF1806">
        <v>0.88600000000000001</v>
      </c>
      <c r="CG1806" t="b">
        <f t="shared" si="34"/>
        <v>1</v>
      </c>
    </row>
    <row r="1807" spans="1:85" hidden="1" x14ac:dyDescent="0.35">
      <c r="A1807" t="s">
        <v>1959</v>
      </c>
      <c r="B1807" t="s">
        <v>4771</v>
      </c>
      <c r="C1807" s="51">
        <v>2793.8</v>
      </c>
      <c r="D1807">
        <v>40.582000000000001</v>
      </c>
      <c r="E1807" s="68">
        <v>66.997</v>
      </c>
      <c r="F1807">
        <v>11.972</v>
      </c>
      <c r="G1807" t="s">
        <v>3339</v>
      </c>
      <c r="I1807">
        <v>346.19</v>
      </c>
      <c r="J1807">
        <v>2793.8240000000001</v>
      </c>
      <c r="K1807" s="73">
        <v>70.69</v>
      </c>
      <c r="L1807">
        <v>12</v>
      </c>
      <c r="M1807">
        <v>3</v>
      </c>
      <c r="N1807" s="51" t="s">
        <v>4771</v>
      </c>
      <c r="O1807">
        <v>1.8939999999999999</v>
      </c>
      <c r="P1807">
        <v>11.083</v>
      </c>
      <c r="Q1807">
        <v>40.582000000000001</v>
      </c>
      <c r="R1807">
        <v>2793.8049999999998</v>
      </c>
      <c r="S1807">
        <v>32.466000000000001</v>
      </c>
      <c r="T1807">
        <v>67.736000000000004</v>
      </c>
      <c r="U1807">
        <v>9.577</v>
      </c>
      <c r="V1807">
        <v>100</v>
      </c>
      <c r="W1807">
        <v>0.72799999999999998</v>
      </c>
      <c r="X1807">
        <v>2.782</v>
      </c>
      <c r="Y1807">
        <v>21.9</v>
      </c>
      <c r="Z1807">
        <v>22.449000000000002</v>
      </c>
      <c r="AA1807">
        <v>0.61799999999999999</v>
      </c>
      <c r="AB1807">
        <v>0</v>
      </c>
      <c r="AC1807" t="b">
        <v>1</v>
      </c>
      <c r="AI1807">
        <v>2793.8009999999999</v>
      </c>
      <c r="AJ1807">
        <v>67.335999999999999</v>
      </c>
      <c r="AK1807">
        <v>2793.8229999999999</v>
      </c>
      <c r="AL1807">
        <v>70.641000000000005</v>
      </c>
      <c r="AM1807">
        <v>6.61</v>
      </c>
      <c r="AN1807">
        <v>43.67</v>
      </c>
      <c r="AO1807">
        <v>17.600000000000001</v>
      </c>
      <c r="AP1807">
        <v>2.4430000000000001</v>
      </c>
      <c r="AQ1807">
        <v>22.434000000000001</v>
      </c>
      <c r="AR1807">
        <v>1.48</v>
      </c>
      <c r="AS1807">
        <v>25.277000000000001</v>
      </c>
      <c r="AT1807">
        <v>9.5000000000000001E-2</v>
      </c>
      <c r="AU1807">
        <v>0.4</v>
      </c>
      <c r="AV1807">
        <v>0.217</v>
      </c>
      <c r="AW1807">
        <v>0</v>
      </c>
      <c r="AX1807">
        <v>1345929</v>
      </c>
      <c r="AY1807" t="b">
        <v>1</v>
      </c>
      <c r="AZ1807">
        <v>346.13799999999998</v>
      </c>
      <c r="BI1807">
        <v>32.466000000000001</v>
      </c>
      <c r="BJ1807">
        <v>9.577</v>
      </c>
      <c r="BK1807">
        <v>2.8420000000000001</v>
      </c>
      <c r="BM1807" t="s">
        <v>144</v>
      </c>
      <c r="BN1807" t="s">
        <v>144</v>
      </c>
      <c r="BO1807" t="s">
        <v>4353</v>
      </c>
      <c r="BQ1807">
        <v>1</v>
      </c>
      <c r="BT1807" t="s">
        <v>3293</v>
      </c>
      <c r="BU1807"/>
      <c r="BZ1807"/>
      <c r="CA1807"/>
      <c r="CB1807">
        <v>17.600000000000001</v>
      </c>
      <c r="CC1807">
        <v>17.600000000000001</v>
      </c>
      <c r="CD1807">
        <v>2.4E-2</v>
      </c>
      <c r="CE1807">
        <v>3.4000000000000002E-2</v>
      </c>
      <c r="CF1807">
        <v>0.879</v>
      </c>
      <c r="CG1807" t="b">
        <f t="shared" si="34"/>
        <v>1</v>
      </c>
    </row>
    <row r="1808" spans="1:85" hidden="1" x14ac:dyDescent="0.35">
      <c r="A1808" t="s">
        <v>1960</v>
      </c>
      <c r="B1808" t="s">
        <v>4772</v>
      </c>
      <c r="C1808" s="51">
        <v>2795.0770000000002</v>
      </c>
      <c r="D1808">
        <v>50.935000000000002</v>
      </c>
      <c r="E1808" s="68">
        <v>67.527000000000001</v>
      </c>
      <c r="F1808">
        <v>17.568000000000001</v>
      </c>
      <c r="G1808" t="s">
        <v>3339</v>
      </c>
      <c r="I1808">
        <v>356.29</v>
      </c>
      <c r="J1808">
        <v>2795.0990000000002</v>
      </c>
      <c r="K1808" s="73">
        <v>80.760000000000005</v>
      </c>
      <c r="L1808">
        <v>8</v>
      </c>
      <c r="M1808">
        <v>3</v>
      </c>
      <c r="N1808" s="51" t="s">
        <v>4772</v>
      </c>
      <c r="O1808">
        <v>1.8029999999999999</v>
      </c>
      <c r="P1808">
        <v>10</v>
      </c>
      <c r="Q1808">
        <v>50.935000000000002</v>
      </c>
      <c r="R1808">
        <v>2795.0810000000001</v>
      </c>
      <c r="S1808">
        <v>40.747999999999998</v>
      </c>
      <c r="T1808">
        <v>70.174000000000007</v>
      </c>
      <c r="U1808">
        <v>14.054</v>
      </c>
      <c r="V1808">
        <v>100</v>
      </c>
      <c r="W1808">
        <v>0.84299999999999997</v>
      </c>
      <c r="X1808">
        <v>2.016</v>
      </c>
      <c r="Y1808">
        <v>22.47</v>
      </c>
      <c r="Z1808">
        <v>22.449000000000002</v>
      </c>
      <c r="AA1808">
        <v>0.61799999999999999</v>
      </c>
      <c r="AB1808">
        <v>0</v>
      </c>
      <c r="AC1808" t="b">
        <v>1</v>
      </c>
      <c r="AI1808">
        <v>2795.0810000000001</v>
      </c>
      <c r="AJ1808">
        <v>73.679000000000002</v>
      </c>
      <c r="AK1808">
        <v>2795.098</v>
      </c>
      <c r="AL1808">
        <v>79.850999999999999</v>
      </c>
      <c r="AM1808">
        <v>12.343</v>
      </c>
      <c r="AN1808">
        <v>34.89</v>
      </c>
      <c r="AO1808">
        <v>10.62</v>
      </c>
      <c r="AP1808">
        <v>1.615</v>
      </c>
      <c r="AQ1808">
        <v>22.632000000000001</v>
      </c>
      <c r="AR1808">
        <v>23.405999999999999</v>
      </c>
      <c r="AS1808">
        <v>33.213999999999999</v>
      </c>
      <c r="AT1808">
        <v>0.91300000000000003</v>
      </c>
      <c r="AU1808">
        <v>0.38</v>
      </c>
      <c r="AV1808">
        <v>0.33500000000000002</v>
      </c>
      <c r="AW1808">
        <v>0</v>
      </c>
      <c r="AX1808">
        <v>1349302</v>
      </c>
      <c r="AY1808" t="b">
        <v>1</v>
      </c>
      <c r="AZ1808">
        <v>355.37900000000002</v>
      </c>
      <c r="BA1808">
        <v>2795.0770000000002</v>
      </c>
      <c r="BB1808">
        <v>50.935000000000002</v>
      </c>
      <c r="BC1808">
        <v>67.527000000000001</v>
      </c>
      <c r="BD1808">
        <v>17.568000000000001</v>
      </c>
      <c r="BE1808">
        <v>2795.0990000000002</v>
      </c>
      <c r="BF1808">
        <v>80.760000000000005</v>
      </c>
      <c r="BG1808">
        <v>7</v>
      </c>
      <c r="BH1808">
        <v>3</v>
      </c>
      <c r="BI1808">
        <v>40.747999999999998</v>
      </c>
      <c r="BJ1808">
        <v>14.054</v>
      </c>
      <c r="BK1808">
        <v>1.931</v>
      </c>
      <c r="BM1808" t="s">
        <v>144</v>
      </c>
      <c r="BN1808" t="s">
        <v>144</v>
      </c>
      <c r="BO1808" t="s">
        <v>4353</v>
      </c>
      <c r="BQ1808">
        <v>1</v>
      </c>
      <c r="BT1808" t="s">
        <v>3293</v>
      </c>
      <c r="BU1808"/>
      <c r="BZ1808"/>
      <c r="CA1808"/>
      <c r="CB1808">
        <v>10.62</v>
      </c>
      <c r="CC1808">
        <v>10.62</v>
      </c>
      <c r="CD1808">
        <v>4.0000000000000001E-3</v>
      </c>
      <c r="CE1808">
        <v>5.0000000000000001E-3</v>
      </c>
      <c r="CF1808">
        <v>0.877</v>
      </c>
      <c r="CG1808" t="b">
        <f t="shared" si="34"/>
        <v>1</v>
      </c>
    </row>
    <row r="1809" spans="1:85" hidden="1" x14ac:dyDescent="0.35">
      <c r="A1809" t="s">
        <v>1961</v>
      </c>
      <c r="B1809" t="s">
        <v>4773</v>
      </c>
      <c r="C1809">
        <v>2821.172</v>
      </c>
      <c r="D1809">
        <v>19.722000000000001</v>
      </c>
      <c r="E1809">
        <v>337.46899999999999</v>
      </c>
      <c r="F1809">
        <v>8.3369999999999997</v>
      </c>
      <c r="G1809" t="s">
        <v>2884</v>
      </c>
      <c r="I1809">
        <v>266.19</v>
      </c>
      <c r="J1809">
        <v>2821.1840000000002</v>
      </c>
      <c r="K1809" s="68">
        <v>345.51</v>
      </c>
      <c r="L1809">
        <v>6</v>
      </c>
      <c r="M1809">
        <v>3</v>
      </c>
      <c r="N1809" t="s">
        <v>4773</v>
      </c>
      <c r="O1809">
        <v>1.804</v>
      </c>
      <c r="P1809">
        <v>10</v>
      </c>
      <c r="Q1809">
        <v>19.722000000000001</v>
      </c>
      <c r="R1809">
        <v>2821.174</v>
      </c>
      <c r="S1809">
        <v>15.778</v>
      </c>
      <c r="T1809">
        <v>339.07799999999997</v>
      </c>
      <c r="U1809">
        <v>6.67</v>
      </c>
      <c r="V1809">
        <v>100</v>
      </c>
      <c r="W1809">
        <v>0.84599999999999997</v>
      </c>
      <c r="X1809">
        <v>1.39</v>
      </c>
      <c r="Y1809">
        <v>22.09</v>
      </c>
      <c r="Z1809">
        <v>22.38</v>
      </c>
      <c r="AA1809">
        <v>0.61599999999999999</v>
      </c>
      <c r="AB1809">
        <v>0</v>
      </c>
      <c r="AC1809" t="b">
        <v>1</v>
      </c>
      <c r="BM1809" t="s">
        <v>2887</v>
      </c>
      <c r="BN1809" t="s">
        <v>2887</v>
      </c>
      <c r="BO1809" t="s">
        <v>2888</v>
      </c>
      <c r="BT1809"/>
      <c r="BU1809"/>
      <c r="BX1809"/>
      <c r="BZ1809"/>
      <c r="CA1809"/>
      <c r="CB1809"/>
      <c r="CC1809"/>
      <c r="CD1809">
        <v>0</v>
      </c>
      <c r="CE1809"/>
      <c r="CF1809">
        <v>0</v>
      </c>
    </row>
    <row r="1810" spans="1:85" hidden="1" x14ac:dyDescent="0.35">
      <c r="A1810" t="s">
        <v>1962</v>
      </c>
      <c r="B1810" t="s">
        <v>4774</v>
      </c>
      <c r="C1810">
        <v>2857.4050000000002</v>
      </c>
      <c r="D1810">
        <v>34.764000000000003</v>
      </c>
      <c r="E1810">
        <v>310.62599999999998</v>
      </c>
      <c r="F1810">
        <v>351.411</v>
      </c>
      <c r="G1810" t="s">
        <v>2884</v>
      </c>
      <c r="I1810">
        <v>353.81</v>
      </c>
      <c r="J1810">
        <v>2857.4180000000001</v>
      </c>
      <c r="K1810" s="68">
        <v>79.650000000000006</v>
      </c>
      <c r="L1810">
        <v>4</v>
      </c>
      <c r="M1810">
        <v>3</v>
      </c>
      <c r="N1810" t="s">
        <v>4774</v>
      </c>
      <c r="O1810">
        <v>1.7190000000000001</v>
      </c>
      <c r="P1810">
        <v>10</v>
      </c>
      <c r="Q1810">
        <v>34.764000000000003</v>
      </c>
      <c r="R1810">
        <v>2857.4079999999999</v>
      </c>
      <c r="S1810">
        <v>27.812000000000001</v>
      </c>
      <c r="T1810">
        <v>336.43099999999998</v>
      </c>
      <c r="U1810">
        <v>281.12799999999999</v>
      </c>
      <c r="V1810">
        <v>100</v>
      </c>
      <c r="W1810">
        <v>1.968</v>
      </c>
      <c r="X1810">
        <v>2.9129999999999998</v>
      </c>
      <c r="Y1810">
        <v>21.73</v>
      </c>
      <c r="Z1810">
        <v>22.52</v>
      </c>
      <c r="AA1810">
        <v>0.61899999999999999</v>
      </c>
      <c r="AB1810">
        <v>0</v>
      </c>
      <c r="AC1810" t="b">
        <v>1</v>
      </c>
      <c r="BM1810" t="s">
        <v>2887</v>
      </c>
      <c r="BN1810" t="s">
        <v>3288</v>
      </c>
      <c r="BO1810" t="s">
        <v>4775</v>
      </c>
      <c r="BT1810"/>
      <c r="BU1810"/>
      <c r="BX1810"/>
      <c r="BZ1810"/>
      <c r="CA1810"/>
      <c r="CB1810"/>
      <c r="CC1810"/>
      <c r="CD1810">
        <v>0</v>
      </c>
      <c r="CE1810"/>
      <c r="CF1810">
        <v>0</v>
      </c>
    </row>
    <row r="1811" spans="1:85" hidden="1" x14ac:dyDescent="0.35">
      <c r="A1811" t="s">
        <v>1963</v>
      </c>
      <c r="B1811" t="s">
        <v>4776</v>
      </c>
      <c r="C1811">
        <v>2857.47</v>
      </c>
      <c r="D1811">
        <v>8.42</v>
      </c>
      <c r="E1811">
        <v>78.971999999999994</v>
      </c>
      <c r="F1811">
        <v>6.2949999999999999</v>
      </c>
      <c r="G1811" t="s">
        <v>2884</v>
      </c>
      <c r="I1811">
        <v>356.29</v>
      </c>
      <c r="J1811">
        <v>2857.4749999999999</v>
      </c>
      <c r="K1811" s="68">
        <v>82.12</v>
      </c>
      <c r="L1811">
        <v>4</v>
      </c>
      <c r="M1811">
        <v>3</v>
      </c>
      <c r="N1811" t="s">
        <v>4776</v>
      </c>
      <c r="O1811">
        <v>1.7110000000000001</v>
      </c>
      <c r="P1811">
        <v>10</v>
      </c>
      <c r="Q1811">
        <v>8.42</v>
      </c>
      <c r="R1811">
        <v>2857.471</v>
      </c>
      <c r="S1811">
        <v>6.42</v>
      </c>
      <c r="T1811">
        <v>79.602000000000004</v>
      </c>
      <c r="U1811">
        <v>5.0359999999999996</v>
      </c>
      <c r="V1811">
        <v>100</v>
      </c>
      <c r="W1811">
        <v>0.83299999999999996</v>
      </c>
      <c r="X1811">
        <v>0.66400000000000003</v>
      </c>
      <c r="Y1811">
        <v>21.82</v>
      </c>
      <c r="Z1811">
        <v>22.52</v>
      </c>
      <c r="AA1811">
        <v>0.61899999999999999</v>
      </c>
      <c r="AB1811">
        <v>0</v>
      </c>
      <c r="AC1811" t="b">
        <v>1</v>
      </c>
      <c r="BM1811" t="s">
        <v>2905</v>
      </c>
      <c r="BN1811" t="s">
        <v>2905</v>
      </c>
      <c r="BO1811" t="s">
        <v>3359</v>
      </c>
      <c r="BT1811"/>
      <c r="BU1811"/>
      <c r="BX1811"/>
      <c r="BZ1811"/>
      <c r="CA1811"/>
      <c r="CB1811"/>
      <c r="CC1811"/>
      <c r="CD1811">
        <v>0</v>
      </c>
      <c r="CE1811"/>
      <c r="CF1811">
        <v>0</v>
      </c>
    </row>
    <row r="1812" spans="1:85" hidden="1" x14ac:dyDescent="0.35">
      <c r="A1812" t="s">
        <v>1964</v>
      </c>
      <c r="B1812" t="s">
        <v>4777</v>
      </c>
      <c r="C1812" s="51">
        <v>2857.5740000000001</v>
      </c>
      <c r="D1812">
        <v>8.4920000000000009</v>
      </c>
      <c r="E1812" s="68">
        <v>83.912000000000006</v>
      </c>
      <c r="F1812">
        <v>6.2949999999999999</v>
      </c>
      <c r="G1812" t="s">
        <v>3290</v>
      </c>
      <c r="I1812">
        <v>358.76</v>
      </c>
      <c r="J1812">
        <v>2857.578</v>
      </c>
      <c r="K1812" s="73">
        <v>84.57</v>
      </c>
      <c r="L1812">
        <v>4</v>
      </c>
      <c r="M1812">
        <v>1</v>
      </c>
      <c r="N1812" s="51" t="s">
        <v>4777</v>
      </c>
      <c r="O1812">
        <v>1.706</v>
      </c>
      <c r="P1812">
        <v>10</v>
      </c>
      <c r="Q1812">
        <v>8.4920000000000009</v>
      </c>
      <c r="R1812">
        <v>2857.5749999999998</v>
      </c>
      <c r="S1812">
        <v>6.492</v>
      </c>
      <c r="T1812">
        <v>84.043999999999997</v>
      </c>
      <c r="U1812">
        <v>5.0359999999999996</v>
      </c>
      <c r="V1812">
        <v>100</v>
      </c>
      <c r="W1812">
        <v>1.0860000000000001</v>
      </c>
      <c r="X1812">
        <v>0.74</v>
      </c>
      <c r="Y1812">
        <v>22.41</v>
      </c>
      <c r="Z1812">
        <v>22.093</v>
      </c>
      <c r="AA1812">
        <v>0.61099999999999999</v>
      </c>
      <c r="AB1812">
        <v>0</v>
      </c>
      <c r="AC1812" t="b">
        <v>1</v>
      </c>
      <c r="AI1812">
        <v>2857.5729999999999</v>
      </c>
      <c r="AJ1812">
        <v>83.376999999999995</v>
      </c>
      <c r="AK1812">
        <v>2857.5770000000002</v>
      </c>
      <c r="AL1812">
        <v>84.548000000000002</v>
      </c>
      <c r="AM1812">
        <v>2.3420000000000001</v>
      </c>
      <c r="AN1812">
        <v>7.46</v>
      </c>
      <c r="AO1812">
        <v>9.25</v>
      </c>
      <c r="AP1812">
        <v>0.30299999999999999</v>
      </c>
      <c r="AQ1812">
        <v>22.186</v>
      </c>
      <c r="AR1812">
        <v>8.5020000000000007</v>
      </c>
      <c r="AS1812">
        <v>18.395</v>
      </c>
      <c r="AT1812">
        <v>0.151</v>
      </c>
      <c r="AU1812">
        <v>0.188</v>
      </c>
      <c r="AV1812">
        <v>0.23100000000000001</v>
      </c>
      <c r="AW1812">
        <v>0</v>
      </c>
      <c r="AX1812">
        <v>1352675</v>
      </c>
      <c r="AY1812" t="b">
        <v>0</v>
      </c>
      <c r="AZ1812">
        <v>358.74</v>
      </c>
      <c r="BA1812">
        <v>2857.5740000000001</v>
      </c>
      <c r="BB1812">
        <v>8.4920000000000009</v>
      </c>
      <c r="BC1812">
        <v>83.912000000000006</v>
      </c>
      <c r="BD1812">
        <v>6.2949999999999999</v>
      </c>
      <c r="BE1812">
        <v>2857.578</v>
      </c>
      <c r="BF1812">
        <v>84.57</v>
      </c>
      <c r="BG1812">
        <v>4</v>
      </c>
      <c r="BH1812">
        <v>3</v>
      </c>
      <c r="BL1812">
        <v>10</v>
      </c>
      <c r="BM1812" t="s">
        <v>2905</v>
      </c>
      <c r="BN1812" t="s">
        <v>2905</v>
      </c>
      <c r="BO1812" t="s">
        <v>3292</v>
      </c>
      <c r="BQ1812" t="s">
        <v>4778</v>
      </c>
      <c r="BT1812" s="51" t="s">
        <v>3293</v>
      </c>
      <c r="BU1812" s="51" t="s">
        <v>4779</v>
      </c>
      <c r="BV1812" t="s">
        <v>3294</v>
      </c>
      <c r="CB1812" s="51">
        <v>10</v>
      </c>
      <c r="CC1812" s="51">
        <v>10</v>
      </c>
      <c r="CD1812" s="51">
        <v>2.1999999999999999E-2</v>
      </c>
      <c r="CE1812" s="51">
        <v>2.1999999999999999E-2</v>
      </c>
      <c r="CF1812" s="51">
        <v>1</v>
      </c>
      <c r="CG1812" t="b">
        <f>IF(CE1812*100&lt;CC1812,TRUE,FALSE)</f>
        <v>1</v>
      </c>
    </row>
    <row r="1813" spans="1:85" hidden="1" x14ac:dyDescent="0.35">
      <c r="A1813" t="s">
        <v>1965</v>
      </c>
      <c r="B1813" t="s">
        <v>4780</v>
      </c>
      <c r="C1813">
        <v>2857.7</v>
      </c>
      <c r="D1813">
        <v>8.2080000000000002</v>
      </c>
      <c r="E1813">
        <v>76.492000000000004</v>
      </c>
      <c r="F1813">
        <v>6.2949999999999999</v>
      </c>
      <c r="G1813" t="s">
        <v>2884</v>
      </c>
      <c r="I1813">
        <v>353.81</v>
      </c>
      <c r="J1813">
        <v>2857.7060000000001</v>
      </c>
      <c r="K1813" s="68">
        <v>79.64</v>
      </c>
      <c r="L1813">
        <v>4</v>
      </c>
      <c r="M1813">
        <v>3</v>
      </c>
      <c r="N1813" t="s">
        <v>4780</v>
      </c>
      <c r="O1813">
        <v>1.786</v>
      </c>
      <c r="P1813">
        <v>10</v>
      </c>
      <c r="Q1813">
        <v>8.2080000000000002</v>
      </c>
      <c r="R1813">
        <v>2857.701</v>
      </c>
      <c r="S1813">
        <v>6.2080000000000002</v>
      </c>
      <c r="T1813">
        <v>77.122</v>
      </c>
      <c r="U1813">
        <v>5.0359999999999996</v>
      </c>
      <c r="V1813">
        <v>100</v>
      </c>
      <c r="W1813">
        <v>0.83899999999999997</v>
      </c>
      <c r="X1813">
        <v>0.64600000000000002</v>
      </c>
      <c r="Y1813">
        <v>21.98</v>
      </c>
      <c r="Z1813">
        <v>22.093</v>
      </c>
      <c r="AA1813">
        <v>0.61099999999999999</v>
      </c>
      <c r="AB1813">
        <v>0</v>
      </c>
      <c r="AC1813" t="b">
        <v>1</v>
      </c>
      <c r="BM1813" t="s">
        <v>144</v>
      </c>
      <c r="BN1813" t="s">
        <v>144</v>
      </c>
      <c r="BO1813" t="s">
        <v>3359</v>
      </c>
      <c r="BT1813"/>
      <c r="BU1813"/>
      <c r="BX1813"/>
      <c r="BZ1813"/>
      <c r="CA1813"/>
      <c r="CB1813"/>
      <c r="CC1813"/>
      <c r="CD1813">
        <v>0</v>
      </c>
      <c r="CE1813"/>
      <c r="CF1813">
        <v>0</v>
      </c>
    </row>
    <row r="1814" spans="1:85" hidden="1" x14ac:dyDescent="0.35">
      <c r="A1814" t="s">
        <v>1966</v>
      </c>
      <c r="B1814" t="s">
        <v>4781</v>
      </c>
      <c r="C1814">
        <v>2857.7289999999998</v>
      </c>
      <c r="D1814">
        <v>8</v>
      </c>
      <c r="E1814">
        <v>78.971999999999994</v>
      </c>
      <c r="F1814">
        <v>6.2949999999999999</v>
      </c>
      <c r="G1814" t="s">
        <v>2884</v>
      </c>
      <c r="I1814">
        <v>356.29</v>
      </c>
      <c r="J1814">
        <v>2857.7330000000002</v>
      </c>
      <c r="K1814" s="68">
        <v>82.12</v>
      </c>
      <c r="L1814">
        <v>4</v>
      </c>
      <c r="M1814">
        <v>3</v>
      </c>
      <c r="N1814" t="s">
        <v>4781</v>
      </c>
      <c r="O1814">
        <v>1.802</v>
      </c>
      <c r="P1814">
        <v>10</v>
      </c>
      <c r="Q1814">
        <v>8</v>
      </c>
      <c r="R1814">
        <v>2857.73</v>
      </c>
      <c r="S1814">
        <v>6</v>
      </c>
      <c r="T1814">
        <v>79.602000000000004</v>
      </c>
      <c r="U1814">
        <v>5.0359999999999996</v>
      </c>
      <c r="V1814">
        <v>100</v>
      </c>
      <c r="W1814">
        <v>0.83899999999999997</v>
      </c>
      <c r="X1814">
        <v>0.64800000000000002</v>
      </c>
      <c r="Y1814">
        <v>22.01</v>
      </c>
      <c r="Z1814">
        <v>22.093</v>
      </c>
      <c r="AA1814">
        <v>0.61099999999999999</v>
      </c>
      <c r="AB1814">
        <v>0</v>
      </c>
      <c r="AC1814" t="b">
        <v>1</v>
      </c>
      <c r="BM1814" t="s">
        <v>144</v>
      </c>
      <c r="BN1814" t="s">
        <v>144</v>
      </c>
      <c r="BO1814" t="s">
        <v>3359</v>
      </c>
      <c r="BT1814"/>
      <c r="BU1814"/>
      <c r="BX1814"/>
      <c r="BZ1814"/>
      <c r="CA1814"/>
      <c r="CB1814"/>
      <c r="CC1814"/>
      <c r="CD1814">
        <v>0</v>
      </c>
      <c r="CE1814"/>
      <c r="CF1814">
        <v>0</v>
      </c>
    </row>
    <row r="1815" spans="1:85" hidden="1" x14ac:dyDescent="0.35">
      <c r="A1815" t="s">
        <v>1967</v>
      </c>
      <c r="B1815" t="s">
        <v>4782</v>
      </c>
      <c r="C1815" s="51">
        <v>2857.8910000000001</v>
      </c>
      <c r="D1815">
        <v>8.1</v>
      </c>
      <c r="E1815" s="68">
        <v>86.382999999999996</v>
      </c>
      <c r="F1815">
        <v>6.2949999999999999</v>
      </c>
      <c r="G1815" t="s">
        <v>3290</v>
      </c>
      <c r="I1815">
        <v>1.24</v>
      </c>
      <c r="J1815">
        <v>2857.8969999999999</v>
      </c>
      <c r="K1815" s="73">
        <v>87.07</v>
      </c>
      <c r="L1815">
        <v>4</v>
      </c>
      <c r="M1815">
        <v>1</v>
      </c>
      <c r="N1815" s="51" t="s">
        <v>4782</v>
      </c>
      <c r="O1815">
        <v>1.766</v>
      </c>
      <c r="P1815">
        <v>10</v>
      </c>
      <c r="Q1815">
        <v>8.1</v>
      </c>
      <c r="R1815">
        <v>2857.8919999999998</v>
      </c>
      <c r="S1815">
        <v>6.1</v>
      </c>
      <c r="T1815">
        <v>86.521000000000001</v>
      </c>
      <c r="U1815">
        <v>5.0359999999999996</v>
      </c>
      <c r="V1815">
        <v>100</v>
      </c>
      <c r="W1815">
        <v>1.0860000000000001</v>
      </c>
      <c r="X1815">
        <v>0.79600000000000004</v>
      </c>
      <c r="Y1815">
        <v>22.44</v>
      </c>
      <c r="Z1815">
        <v>22.093</v>
      </c>
      <c r="AA1815">
        <v>0.61099999999999999</v>
      </c>
      <c r="AB1815">
        <v>0</v>
      </c>
      <c r="AC1815" t="b">
        <v>0</v>
      </c>
      <c r="AI1815">
        <v>2857.89</v>
      </c>
      <c r="AJ1815">
        <v>85.545000000000002</v>
      </c>
      <c r="AK1815">
        <v>2857.8939999999998</v>
      </c>
      <c r="AL1815">
        <v>87.093999999999994</v>
      </c>
      <c r="AM1815">
        <v>3.097</v>
      </c>
      <c r="AN1815">
        <v>8.19</v>
      </c>
      <c r="AO1815">
        <v>8.17</v>
      </c>
      <c r="AP1815">
        <v>0.45500000000000002</v>
      </c>
      <c r="AQ1815">
        <v>22.065999999999999</v>
      </c>
      <c r="AR1815">
        <v>8.2249999999999996</v>
      </c>
      <c r="AS1815">
        <v>14.715999999999999</v>
      </c>
      <c r="AT1815">
        <v>6.7000000000000004E-2</v>
      </c>
      <c r="AU1815">
        <v>0.14399999999999999</v>
      </c>
      <c r="AV1815">
        <v>0.32200000000000001</v>
      </c>
      <c r="AW1815">
        <v>0</v>
      </c>
      <c r="AX1815">
        <v>1356048</v>
      </c>
      <c r="AY1815" t="b">
        <v>1</v>
      </c>
      <c r="AZ1815">
        <v>1.26</v>
      </c>
      <c r="BA1815">
        <v>2857.8910000000001</v>
      </c>
      <c r="BB1815">
        <v>8.1</v>
      </c>
      <c r="BC1815">
        <v>86.382999999999996</v>
      </c>
      <c r="BD1815">
        <v>6.2949999999999999</v>
      </c>
      <c r="BE1815">
        <v>2857.8969999999999</v>
      </c>
      <c r="BF1815">
        <v>87.07</v>
      </c>
      <c r="BG1815">
        <v>5</v>
      </c>
      <c r="BH1815">
        <v>3</v>
      </c>
      <c r="BI1815">
        <v>6.1</v>
      </c>
      <c r="BJ1815">
        <v>5.0359999999999996</v>
      </c>
      <c r="BK1815">
        <v>0.82699999999999996</v>
      </c>
      <c r="BM1815" t="s">
        <v>144</v>
      </c>
      <c r="BN1815" t="s">
        <v>144</v>
      </c>
      <c r="BO1815" t="s">
        <v>3292</v>
      </c>
      <c r="BQ1815">
        <v>1</v>
      </c>
      <c r="BT1815" s="51" t="s">
        <v>3293</v>
      </c>
      <c r="BV1815" t="s">
        <v>3294</v>
      </c>
      <c r="CB1815" s="51">
        <v>8.17</v>
      </c>
      <c r="CC1815" s="51">
        <v>8.17</v>
      </c>
      <c r="CD1815" s="51">
        <v>8.9999999999999993E-3</v>
      </c>
      <c r="CE1815" s="51">
        <v>1.9E-2</v>
      </c>
      <c r="CF1815" s="51">
        <v>0.64400000000000002</v>
      </c>
      <c r="CG1815" t="b">
        <f>IF(CE1815*100&lt;CC1815,TRUE,FALSE)</f>
        <v>1</v>
      </c>
    </row>
    <row r="1816" spans="1:85" hidden="1" x14ac:dyDescent="0.35">
      <c r="A1816" t="s">
        <v>1968</v>
      </c>
      <c r="B1816" t="s">
        <v>4783</v>
      </c>
      <c r="C1816">
        <v>2858.0070000000001</v>
      </c>
      <c r="D1816">
        <v>9.0850000000000009</v>
      </c>
      <c r="E1816">
        <v>81.421999999999997</v>
      </c>
      <c r="F1816">
        <v>6.2949999999999999</v>
      </c>
      <c r="G1816" t="s">
        <v>2884</v>
      </c>
      <c r="I1816">
        <v>358.76</v>
      </c>
      <c r="J1816">
        <v>2858.0120000000002</v>
      </c>
      <c r="K1816" s="68">
        <v>84.57</v>
      </c>
      <c r="L1816">
        <v>4</v>
      </c>
      <c r="M1816">
        <v>3</v>
      </c>
      <c r="N1816" t="s">
        <v>4783</v>
      </c>
      <c r="O1816">
        <v>1.79</v>
      </c>
      <c r="P1816">
        <v>10</v>
      </c>
      <c r="Q1816">
        <v>9.0850000000000009</v>
      </c>
      <c r="R1816">
        <v>2858.0079999999998</v>
      </c>
      <c r="S1816">
        <v>7.085</v>
      </c>
      <c r="T1816">
        <v>82.052000000000007</v>
      </c>
      <c r="U1816">
        <v>5.0359999999999996</v>
      </c>
      <c r="V1816">
        <v>100</v>
      </c>
      <c r="W1816">
        <v>0.83899999999999997</v>
      </c>
      <c r="X1816">
        <v>0.64800000000000002</v>
      </c>
      <c r="Y1816">
        <v>22.32</v>
      </c>
      <c r="Z1816">
        <v>22.093</v>
      </c>
      <c r="AA1816">
        <v>0.61099999999999999</v>
      </c>
      <c r="AB1816">
        <v>0</v>
      </c>
      <c r="AC1816" t="b">
        <v>1</v>
      </c>
      <c r="BM1816" t="s">
        <v>144</v>
      </c>
      <c r="BN1816" t="s">
        <v>144</v>
      </c>
      <c r="BO1816" t="s">
        <v>3359</v>
      </c>
      <c r="BT1816"/>
      <c r="BU1816"/>
      <c r="BX1816"/>
      <c r="BZ1816"/>
      <c r="CA1816"/>
      <c r="CB1816"/>
      <c r="CC1816"/>
      <c r="CD1816">
        <v>0</v>
      </c>
      <c r="CE1816"/>
      <c r="CF1816">
        <v>0</v>
      </c>
    </row>
    <row r="1817" spans="1:85" hidden="1" x14ac:dyDescent="0.35">
      <c r="A1817" t="s">
        <v>1969</v>
      </c>
      <c r="B1817" t="s">
        <v>4784</v>
      </c>
      <c r="C1817" s="51">
        <v>2858.03</v>
      </c>
      <c r="D1817">
        <v>8</v>
      </c>
      <c r="E1817" s="68">
        <v>81.412000000000006</v>
      </c>
      <c r="F1817">
        <v>6.2949999999999999</v>
      </c>
      <c r="G1817" t="s">
        <v>3290</v>
      </c>
      <c r="I1817">
        <v>358.76</v>
      </c>
      <c r="J1817">
        <v>2858.0349999999999</v>
      </c>
      <c r="K1817" s="73">
        <v>84.56</v>
      </c>
      <c r="L1817">
        <v>4</v>
      </c>
      <c r="M1817">
        <v>1</v>
      </c>
      <c r="N1817" s="51" t="s">
        <v>4784</v>
      </c>
      <c r="O1817">
        <v>1.788</v>
      </c>
      <c r="P1817">
        <v>10</v>
      </c>
      <c r="Q1817">
        <v>8</v>
      </c>
      <c r="R1817">
        <v>2858.0309999999999</v>
      </c>
      <c r="S1817">
        <v>6</v>
      </c>
      <c r="T1817">
        <v>82.042000000000002</v>
      </c>
      <c r="U1817">
        <v>5.0359999999999996</v>
      </c>
      <c r="V1817">
        <v>100</v>
      </c>
      <c r="W1817">
        <v>1.0860000000000001</v>
      </c>
      <c r="X1817">
        <v>0.78100000000000003</v>
      </c>
      <c r="Y1817">
        <v>22.27</v>
      </c>
      <c r="Z1817">
        <v>22.093</v>
      </c>
      <c r="AA1817">
        <v>0.61099999999999999</v>
      </c>
      <c r="AB1817">
        <v>0</v>
      </c>
      <c r="AC1817" t="b">
        <v>1</v>
      </c>
      <c r="AI1817">
        <v>2858.03</v>
      </c>
      <c r="AJ1817">
        <v>82.453000000000003</v>
      </c>
      <c r="AK1817">
        <v>2858.0329999999999</v>
      </c>
      <c r="AL1817">
        <v>83.703000000000003</v>
      </c>
      <c r="AM1817">
        <v>2.5009999999999999</v>
      </c>
      <c r="AN1817">
        <v>7.19</v>
      </c>
      <c r="AO1817">
        <v>10.68</v>
      </c>
      <c r="AP1817">
        <v>0.45400000000000001</v>
      </c>
      <c r="AQ1817">
        <v>22.07</v>
      </c>
      <c r="AR1817">
        <v>1.0269999999999999</v>
      </c>
      <c r="AS1817">
        <v>9.3970000000000002</v>
      </c>
      <c r="AT1817">
        <v>0.245</v>
      </c>
      <c r="AU1817">
        <v>0.188</v>
      </c>
      <c r="AV1817">
        <v>9.7000000000000003E-2</v>
      </c>
      <c r="AW1817">
        <v>0</v>
      </c>
      <c r="AX1817">
        <v>1359421</v>
      </c>
      <c r="AY1817" t="b">
        <v>1</v>
      </c>
      <c r="AZ1817">
        <v>357.9</v>
      </c>
      <c r="BA1817">
        <v>2858.03</v>
      </c>
      <c r="BB1817">
        <v>8</v>
      </c>
      <c r="BC1817">
        <v>81.412000000000006</v>
      </c>
      <c r="BD1817">
        <v>6.2949999999999999</v>
      </c>
      <c r="BE1817">
        <v>2858.0349999999999</v>
      </c>
      <c r="BF1817">
        <v>84.56</v>
      </c>
      <c r="BG1817">
        <v>5</v>
      </c>
      <c r="BH1817">
        <v>3</v>
      </c>
      <c r="BI1817">
        <v>6</v>
      </c>
      <c r="BJ1817">
        <v>5.0359999999999996</v>
      </c>
      <c r="BK1817">
        <v>0.81899999999999995</v>
      </c>
      <c r="BM1817" t="s">
        <v>144</v>
      </c>
      <c r="BN1817" t="s">
        <v>144</v>
      </c>
      <c r="BO1817" t="s">
        <v>3292</v>
      </c>
      <c r="BQ1817">
        <v>1</v>
      </c>
      <c r="BT1817" s="51" t="s">
        <v>3293</v>
      </c>
      <c r="BV1817" t="s">
        <v>3294</v>
      </c>
      <c r="CB1817" s="51">
        <v>10.68</v>
      </c>
      <c r="CC1817" s="51">
        <v>10.68</v>
      </c>
      <c r="CD1817" s="51">
        <v>8.9999999999999993E-3</v>
      </c>
      <c r="CE1817" s="51">
        <v>2.4E-2</v>
      </c>
      <c r="CF1817" s="51">
        <v>0.72399999999999998</v>
      </c>
      <c r="CG1817" t="b">
        <f>IF(CE1817*100&lt;CC1817,TRUE,FALSE)</f>
        <v>1</v>
      </c>
    </row>
    <row r="1818" spans="1:85" hidden="1" x14ac:dyDescent="0.35">
      <c r="A1818" t="s">
        <v>1970</v>
      </c>
      <c r="B1818" t="s">
        <v>4785</v>
      </c>
      <c r="C1818">
        <v>2858.0740000000001</v>
      </c>
      <c r="D1818">
        <v>9.7750000000000004</v>
      </c>
      <c r="E1818">
        <v>76.406999999999996</v>
      </c>
      <c r="F1818">
        <v>6.2949999999999999</v>
      </c>
      <c r="G1818" t="s">
        <v>2884</v>
      </c>
      <c r="I1818">
        <v>356.29</v>
      </c>
      <c r="J1818">
        <v>2858.0790000000002</v>
      </c>
      <c r="K1818" s="68">
        <v>82.09</v>
      </c>
      <c r="L1818">
        <v>4</v>
      </c>
      <c r="M1818">
        <v>3</v>
      </c>
      <c r="N1818" t="s">
        <v>4785</v>
      </c>
      <c r="O1818">
        <v>1.79</v>
      </c>
      <c r="P1818">
        <v>10</v>
      </c>
      <c r="Q1818">
        <v>9.7750000000000004</v>
      </c>
      <c r="R1818">
        <v>2858.0749999999998</v>
      </c>
      <c r="S1818">
        <v>7.7750000000000004</v>
      </c>
      <c r="T1818">
        <v>77.543999999999997</v>
      </c>
      <c r="U1818">
        <v>5.0359999999999996</v>
      </c>
      <c r="V1818">
        <v>100</v>
      </c>
      <c r="W1818">
        <v>0.83899999999999997</v>
      </c>
      <c r="X1818">
        <v>0.68100000000000005</v>
      </c>
      <c r="Y1818">
        <v>21.98</v>
      </c>
      <c r="Z1818">
        <v>22.093</v>
      </c>
      <c r="AA1818">
        <v>0.61099999999999999</v>
      </c>
      <c r="AB1818">
        <v>0</v>
      </c>
      <c r="AC1818" t="b">
        <v>1</v>
      </c>
      <c r="BM1818" t="s">
        <v>144</v>
      </c>
      <c r="BN1818" t="s">
        <v>144</v>
      </c>
      <c r="BO1818" t="s">
        <v>3359</v>
      </c>
      <c r="BT1818"/>
      <c r="BU1818"/>
      <c r="BX1818"/>
      <c r="BZ1818"/>
      <c r="CA1818"/>
      <c r="CB1818"/>
      <c r="CC1818"/>
      <c r="CD1818">
        <v>0</v>
      </c>
      <c r="CE1818"/>
      <c r="CF1818">
        <v>0</v>
      </c>
    </row>
    <row r="1819" spans="1:85" hidden="1" x14ac:dyDescent="0.35">
      <c r="A1819" t="s">
        <v>1971</v>
      </c>
      <c r="B1819" t="s">
        <v>4786</v>
      </c>
      <c r="C1819">
        <v>2858.1320000000001</v>
      </c>
      <c r="D1819">
        <v>16.231000000000002</v>
      </c>
      <c r="E1819">
        <v>83.921999999999997</v>
      </c>
      <c r="F1819">
        <v>6.2949999999999999</v>
      </c>
      <c r="G1819" t="s">
        <v>2884</v>
      </c>
      <c r="I1819">
        <v>1.24</v>
      </c>
      <c r="J1819">
        <v>2858.1379999999999</v>
      </c>
      <c r="K1819" s="68">
        <v>87.07</v>
      </c>
      <c r="L1819">
        <v>3</v>
      </c>
      <c r="M1819">
        <v>3</v>
      </c>
      <c r="N1819" t="s">
        <v>4786</v>
      </c>
      <c r="O1819">
        <v>1.839</v>
      </c>
      <c r="P1819">
        <v>10</v>
      </c>
      <c r="Q1819">
        <v>16.231000000000002</v>
      </c>
      <c r="R1819">
        <v>2858.1329999999998</v>
      </c>
      <c r="S1819">
        <v>12.984</v>
      </c>
      <c r="T1819">
        <v>84.552000000000007</v>
      </c>
      <c r="U1819">
        <v>5.0359999999999996</v>
      </c>
      <c r="V1819">
        <v>100</v>
      </c>
      <c r="W1819">
        <v>0.76200000000000001</v>
      </c>
      <c r="X1819">
        <v>0.62</v>
      </c>
      <c r="Y1819">
        <v>22.32</v>
      </c>
      <c r="Z1819">
        <v>22.093</v>
      </c>
      <c r="AA1819">
        <v>0.61099999999999999</v>
      </c>
      <c r="AB1819">
        <v>0</v>
      </c>
      <c r="AC1819" t="b">
        <v>1</v>
      </c>
      <c r="BM1819" t="s">
        <v>144</v>
      </c>
      <c r="BN1819" t="s">
        <v>144</v>
      </c>
      <c r="BO1819" t="s">
        <v>3359</v>
      </c>
      <c r="BT1819"/>
      <c r="BU1819"/>
      <c r="BX1819"/>
      <c r="BZ1819"/>
      <c r="CA1819"/>
      <c r="CB1819"/>
      <c r="CC1819"/>
      <c r="CD1819">
        <v>0</v>
      </c>
      <c r="CE1819"/>
      <c r="CF1819">
        <v>0</v>
      </c>
    </row>
    <row r="1820" spans="1:85" hidden="1" x14ac:dyDescent="0.35">
      <c r="A1820" t="s">
        <v>1972</v>
      </c>
      <c r="B1820" t="s">
        <v>4787</v>
      </c>
      <c r="C1820">
        <v>2858.1350000000002</v>
      </c>
      <c r="D1820">
        <v>14.465999999999999</v>
      </c>
      <c r="E1820">
        <v>78.971999999999994</v>
      </c>
      <c r="F1820">
        <v>6.2949999999999999</v>
      </c>
      <c r="G1820" t="s">
        <v>2884</v>
      </c>
      <c r="I1820">
        <v>356.29</v>
      </c>
      <c r="J1820">
        <v>2858.1439999999998</v>
      </c>
      <c r="K1820" s="68">
        <v>82.12</v>
      </c>
      <c r="L1820">
        <v>4</v>
      </c>
      <c r="M1820">
        <v>3</v>
      </c>
      <c r="N1820" t="s">
        <v>4787</v>
      </c>
      <c r="O1820">
        <v>1.839</v>
      </c>
      <c r="P1820">
        <v>10</v>
      </c>
      <c r="Q1820">
        <v>14.465999999999999</v>
      </c>
      <c r="R1820">
        <v>2858.1370000000002</v>
      </c>
      <c r="S1820">
        <v>11.573</v>
      </c>
      <c r="T1820">
        <v>79.602000000000004</v>
      </c>
      <c r="U1820">
        <v>5.0359999999999996</v>
      </c>
      <c r="V1820">
        <v>100</v>
      </c>
      <c r="W1820">
        <v>0.77900000000000003</v>
      </c>
      <c r="X1820">
        <v>0.64800000000000002</v>
      </c>
      <c r="Y1820">
        <v>21.92</v>
      </c>
      <c r="Z1820">
        <v>22.093</v>
      </c>
      <c r="AA1820">
        <v>0.61099999999999999</v>
      </c>
      <c r="AB1820">
        <v>0</v>
      </c>
      <c r="AC1820" t="b">
        <v>1</v>
      </c>
      <c r="BM1820" t="s">
        <v>144</v>
      </c>
      <c r="BN1820" t="s">
        <v>144</v>
      </c>
      <c r="BO1820" t="s">
        <v>2888</v>
      </c>
      <c r="BT1820"/>
      <c r="BU1820"/>
      <c r="BX1820"/>
      <c r="BZ1820"/>
      <c r="CA1820"/>
      <c r="CB1820"/>
      <c r="CC1820"/>
      <c r="CD1820">
        <v>0</v>
      </c>
      <c r="CE1820"/>
      <c r="CF1820">
        <v>0</v>
      </c>
    </row>
    <row r="1821" spans="1:85" hidden="1" x14ac:dyDescent="0.35">
      <c r="A1821" t="s">
        <v>1973</v>
      </c>
      <c r="B1821" t="s">
        <v>4788</v>
      </c>
      <c r="C1821" s="51">
        <v>2858.1819999999998</v>
      </c>
      <c r="D1821">
        <v>15.833</v>
      </c>
      <c r="E1821" s="68">
        <v>83.195999999999998</v>
      </c>
      <c r="F1821">
        <v>6.2949999999999999</v>
      </c>
      <c r="G1821" t="s">
        <v>3290</v>
      </c>
      <c r="I1821">
        <v>1.24</v>
      </c>
      <c r="J1821">
        <v>2858.1889999999999</v>
      </c>
      <c r="K1821" s="73">
        <v>87.08</v>
      </c>
      <c r="L1821">
        <v>3</v>
      </c>
      <c r="M1821">
        <v>1</v>
      </c>
      <c r="N1821" s="51" t="s">
        <v>4788</v>
      </c>
      <c r="O1821">
        <v>1.804</v>
      </c>
      <c r="P1821">
        <v>10</v>
      </c>
      <c r="Q1821">
        <v>15.833</v>
      </c>
      <c r="R1821">
        <v>2858.183</v>
      </c>
      <c r="S1821">
        <v>12.666</v>
      </c>
      <c r="T1821">
        <v>83.972999999999999</v>
      </c>
      <c r="U1821">
        <v>5.0359999999999996</v>
      </c>
      <c r="V1821">
        <v>100</v>
      </c>
      <c r="W1821">
        <v>1.002</v>
      </c>
      <c r="X1821">
        <v>0.7</v>
      </c>
      <c r="Y1821">
        <v>22.29</v>
      </c>
      <c r="Z1821">
        <v>22.093</v>
      </c>
      <c r="AA1821">
        <v>0.61099999999999999</v>
      </c>
      <c r="AB1821">
        <v>0</v>
      </c>
      <c r="AC1821" t="b">
        <v>1</v>
      </c>
      <c r="AI1821">
        <v>2858.183</v>
      </c>
      <c r="AJ1821">
        <v>84.784999999999997</v>
      </c>
      <c r="AK1821">
        <v>2858.1889999999999</v>
      </c>
      <c r="AL1821">
        <v>87.097999999999999</v>
      </c>
      <c r="AM1821">
        <v>4.625</v>
      </c>
      <c r="AN1821">
        <v>10.53</v>
      </c>
      <c r="AO1821">
        <v>10.7</v>
      </c>
      <c r="AP1821">
        <v>0.49399999999999999</v>
      </c>
      <c r="AQ1821">
        <v>22.035</v>
      </c>
      <c r="AR1821">
        <v>5.1550000000000002</v>
      </c>
      <c r="AS1821">
        <v>14.116</v>
      </c>
      <c r="AT1821">
        <v>3.0000000000000001E-3</v>
      </c>
      <c r="AU1821">
        <v>0.52700000000000002</v>
      </c>
      <c r="AV1821">
        <v>0.26100000000000001</v>
      </c>
      <c r="AW1821">
        <v>0</v>
      </c>
      <c r="AX1821">
        <v>1362794</v>
      </c>
      <c r="AY1821" t="b">
        <v>1</v>
      </c>
      <c r="AZ1821">
        <v>1.26</v>
      </c>
      <c r="BA1821">
        <v>2858.1819999999998</v>
      </c>
      <c r="BB1821">
        <v>15.833</v>
      </c>
      <c r="BC1821">
        <v>83.195999999999998</v>
      </c>
      <c r="BD1821">
        <v>6.2949999999999999</v>
      </c>
      <c r="BE1821">
        <v>2858.1889999999999</v>
      </c>
      <c r="BF1821">
        <v>87.08</v>
      </c>
      <c r="BG1821">
        <v>5</v>
      </c>
      <c r="BH1821">
        <v>3</v>
      </c>
      <c r="BI1821">
        <v>12.666</v>
      </c>
      <c r="BJ1821">
        <v>5.0359999999999996</v>
      </c>
      <c r="BK1821">
        <v>0.84</v>
      </c>
      <c r="BM1821" t="s">
        <v>144</v>
      </c>
      <c r="BN1821" t="s">
        <v>144</v>
      </c>
      <c r="BO1821" t="s">
        <v>3292</v>
      </c>
      <c r="BQ1821">
        <v>1</v>
      </c>
      <c r="BT1821" s="51" t="s">
        <v>3293</v>
      </c>
      <c r="BV1821" t="s">
        <v>3294</v>
      </c>
      <c r="CB1821" s="51">
        <v>10.7</v>
      </c>
      <c r="CC1821" s="51">
        <v>10.7</v>
      </c>
      <c r="CD1821" s="51">
        <v>5.0000000000000001E-3</v>
      </c>
      <c r="CE1821" s="51">
        <v>1.9E-2</v>
      </c>
      <c r="CF1821" s="51">
        <v>0.80300000000000005</v>
      </c>
      <c r="CG1821" t="b">
        <f t="shared" ref="CG1821:CG1823" si="35">IF(CE1821*100&lt;CC1821,TRUE,FALSE)</f>
        <v>1</v>
      </c>
    </row>
    <row r="1822" spans="1:85" hidden="1" x14ac:dyDescent="0.35">
      <c r="A1822" t="s">
        <v>1974</v>
      </c>
      <c r="B1822" t="s">
        <v>4789</v>
      </c>
      <c r="C1822" s="51">
        <v>2858.2330000000002</v>
      </c>
      <c r="D1822">
        <v>9.0969999999999995</v>
      </c>
      <c r="E1822" s="68">
        <v>77.900000000000006</v>
      </c>
      <c r="F1822">
        <v>6.2949999999999999</v>
      </c>
      <c r="G1822" t="s">
        <v>3290</v>
      </c>
      <c r="I1822">
        <v>356.29</v>
      </c>
      <c r="J1822">
        <v>2858.2370000000001</v>
      </c>
      <c r="K1822" s="73">
        <v>82.13</v>
      </c>
      <c r="L1822">
        <v>7</v>
      </c>
      <c r="M1822">
        <v>1</v>
      </c>
      <c r="N1822" s="51" t="s">
        <v>4789</v>
      </c>
      <c r="O1822">
        <v>1.784</v>
      </c>
      <c r="P1822">
        <v>10</v>
      </c>
      <c r="Q1822">
        <v>9.0969999999999995</v>
      </c>
      <c r="R1822">
        <v>2858.2339999999999</v>
      </c>
      <c r="S1822">
        <v>7.0970000000000004</v>
      </c>
      <c r="T1822">
        <v>78.745999999999995</v>
      </c>
      <c r="U1822">
        <v>5.0359999999999996</v>
      </c>
      <c r="V1822">
        <v>100</v>
      </c>
      <c r="W1822">
        <v>1.0860000000000001</v>
      </c>
      <c r="X1822">
        <v>1.446</v>
      </c>
      <c r="Y1822">
        <v>21.92</v>
      </c>
      <c r="Z1822">
        <v>22.093</v>
      </c>
      <c r="AA1822">
        <v>0.61099999999999999</v>
      </c>
      <c r="AB1822">
        <v>0</v>
      </c>
      <c r="AC1822" t="b">
        <v>1</v>
      </c>
      <c r="AI1822">
        <v>2858.2310000000002</v>
      </c>
      <c r="AJ1822">
        <v>79.534999999999997</v>
      </c>
      <c r="AK1822">
        <v>2858.2350000000001</v>
      </c>
      <c r="AL1822">
        <v>81.22</v>
      </c>
      <c r="AM1822">
        <v>3.37</v>
      </c>
      <c r="AN1822">
        <v>8.6199999999999992</v>
      </c>
      <c r="AO1822">
        <v>16.22</v>
      </c>
      <c r="AP1822">
        <v>1.0680000000000001</v>
      </c>
      <c r="AQ1822">
        <v>22.058</v>
      </c>
      <c r="AR1822">
        <v>6.407</v>
      </c>
      <c r="AS1822">
        <v>0.48799999999999999</v>
      </c>
      <c r="AT1822">
        <v>6.0000000000000001E-3</v>
      </c>
      <c r="AU1822">
        <v>0.316</v>
      </c>
      <c r="AV1822">
        <v>0.3</v>
      </c>
      <c r="AW1822">
        <v>0</v>
      </c>
      <c r="AX1822">
        <v>1366167</v>
      </c>
      <c r="AY1822" t="b">
        <v>1</v>
      </c>
      <c r="AZ1822">
        <v>355.37900000000002</v>
      </c>
      <c r="BA1822">
        <v>2858.2330000000002</v>
      </c>
      <c r="BB1822">
        <v>9.0969999999999995</v>
      </c>
      <c r="BC1822">
        <v>77.900000000000006</v>
      </c>
      <c r="BD1822">
        <v>6.2949999999999999</v>
      </c>
      <c r="BE1822">
        <v>2858.2370000000001</v>
      </c>
      <c r="BF1822">
        <v>82.13</v>
      </c>
      <c r="BG1822">
        <v>9</v>
      </c>
      <c r="BH1822">
        <v>3</v>
      </c>
      <c r="BI1822">
        <v>7.0970000000000004</v>
      </c>
      <c r="BJ1822">
        <v>5.0359999999999996</v>
      </c>
      <c r="BK1822">
        <v>1.569</v>
      </c>
      <c r="BM1822" t="s">
        <v>144</v>
      </c>
      <c r="BN1822" t="s">
        <v>144</v>
      </c>
      <c r="BO1822" t="s">
        <v>3292</v>
      </c>
      <c r="BQ1822">
        <v>1</v>
      </c>
      <c r="BT1822" s="51" t="s">
        <v>3293</v>
      </c>
      <c r="CB1822" s="51">
        <v>16.22</v>
      </c>
      <c r="CC1822" s="51">
        <v>16.22</v>
      </c>
      <c r="CD1822" s="51">
        <v>1.0999999999999999E-2</v>
      </c>
      <c r="CE1822" s="51">
        <v>2.5000000000000001E-2</v>
      </c>
      <c r="CF1822" s="51">
        <v>0.84099999999999997</v>
      </c>
      <c r="CG1822" t="b">
        <f t="shared" si="35"/>
        <v>1</v>
      </c>
    </row>
    <row r="1823" spans="1:85" hidden="1" x14ac:dyDescent="0.35">
      <c r="A1823" t="s">
        <v>1975</v>
      </c>
      <c r="B1823" t="s">
        <v>4790</v>
      </c>
      <c r="C1823" s="51">
        <v>2858.29</v>
      </c>
      <c r="D1823">
        <v>10.381</v>
      </c>
      <c r="E1823" s="68">
        <v>80.563999999999993</v>
      </c>
      <c r="F1823">
        <v>6.2949999999999999</v>
      </c>
      <c r="G1823" t="s">
        <v>3290</v>
      </c>
      <c r="I1823">
        <v>358.76</v>
      </c>
      <c r="J1823">
        <v>2858.2939999999999</v>
      </c>
      <c r="K1823" s="73">
        <v>84.61</v>
      </c>
      <c r="L1823">
        <v>6</v>
      </c>
      <c r="M1823">
        <v>1</v>
      </c>
      <c r="N1823" s="51" t="s">
        <v>4790</v>
      </c>
      <c r="O1823">
        <v>1.776</v>
      </c>
      <c r="P1823">
        <v>10</v>
      </c>
      <c r="Q1823">
        <v>10.381</v>
      </c>
      <c r="R1823">
        <v>2858.29</v>
      </c>
      <c r="S1823">
        <v>8.3049999999999997</v>
      </c>
      <c r="T1823">
        <v>81.373000000000005</v>
      </c>
      <c r="U1823">
        <v>5.0359999999999996</v>
      </c>
      <c r="V1823">
        <v>100</v>
      </c>
      <c r="W1823">
        <v>1.0860000000000001</v>
      </c>
      <c r="X1823">
        <v>1.1459999999999999</v>
      </c>
      <c r="Y1823">
        <v>22.274999999999999</v>
      </c>
      <c r="Z1823">
        <v>22.093</v>
      </c>
      <c r="AA1823">
        <v>0.61099999999999999</v>
      </c>
      <c r="AB1823">
        <v>0</v>
      </c>
      <c r="AC1823" t="b">
        <v>1</v>
      </c>
      <c r="AI1823">
        <v>2858.288</v>
      </c>
      <c r="AJ1823">
        <v>82.337000000000003</v>
      </c>
      <c r="AK1823">
        <v>2858.2930000000001</v>
      </c>
      <c r="AL1823">
        <v>83.747</v>
      </c>
      <c r="AM1823">
        <v>2.82</v>
      </c>
      <c r="AN1823">
        <v>10.050000000000001</v>
      </c>
      <c r="AO1823">
        <v>9.4700000000000006</v>
      </c>
      <c r="AP1823">
        <v>0.74</v>
      </c>
      <c r="AQ1823">
        <v>22.087</v>
      </c>
      <c r="AR1823">
        <v>0.754</v>
      </c>
      <c r="AS1823">
        <v>10.781000000000001</v>
      </c>
      <c r="AT1823">
        <v>0.151</v>
      </c>
      <c r="AU1823">
        <v>0.188</v>
      </c>
      <c r="AV1823">
        <v>0.23499999999999999</v>
      </c>
      <c r="AW1823">
        <v>0</v>
      </c>
      <c r="AX1823">
        <v>1369540</v>
      </c>
      <c r="AY1823" t="b">
        <v>0</v>
      </c>
      <c r="AZ1823">
        <v>357.9</v>
      </c>
      <c r="BA1823">
        <v>2858.29</v>
      </c>
      <c r="BB1823">
        <v>10.381</v>
      </c>
      <c r="BC1823">
        <v>80.563999999999993</v>
      </c>
      <c r="BD1823">
        <v>6.2949999999999999</v>
      </c>
      <c r="BE1823">
        <v>2858.2939999999999</v>
      </c>
      <c r="BF1823">
        <v>84.61</v>
      </c>
      <c r="BG1823">
        <v>7</v>
      </c>
      <c r="BH1823">
        <v>3</v>
      </c>
      <c r="BL1823">
        <v>10</v>
      </c>
      <c r="BM1823" t="s">
        <v>144</v>
      </c>
      <c r="BN1823" t="s">
        <v>144</v>
      </c>
      <c r="BO1823" t="s">
        <v>3292</v>
      </c>
      <c r="BQ1823">
        <v>1</v>
      </c>
      <c r="BT1823" s="51" t="s">
        <v>3293</v>
      </c>
      <c r="BV1823" t="s">
        <v>3294</v>
      </c>
      <c r="CB1823" s="51">
        <v>10</v>
      </c>
      <c r="CC1823" s="51">
        <v>10</v>
      </c>
      <c r="CD1823" s="51">
        <v>1.4999999999999999E-2</v>
      </c>
      <c r="CE1823" s="51">
        <v>1.4999999999999999E-2</v>
      </c>
      <c r="CF1823" s="51">
        <v>0.84</v>
      </c>
      <c r="CG1823" t="b">
        <f t="shared" si="35"/>
        <v>1</v>
      </c>
    </row>
    <row r="1824" spans="1:85" hidden="1" x14ac:dyDescent="0.35">
      <c r="A1824" t="s">
        <v>1976</v>
      </c>
      <c r="B1824" t="s">
        <v>4791</v>
      </c>
      <c r="C1824">
        <v>2858.31</v>
      </c>
      <c r="D1824">
        <v>8.7780000000000005</v>
      </c>
      <c r="E1824">
        <v>79.049000000000007</v>
      </c>
      <c r="F1824">
        <v>6.2949999999999999</v>
      </c>
      <c r="G1824" t="s">
        <v>2884</v>
      </c>
      <c r="I1824">
        <v>353.81</v>
      </c>
      <c r="J1824">
        <v>2858.3139999999999</v>
      </c>
      <c r="K1824" s="68">
        <v>79.66</v>
      </c>
      <c r="L1824">
        <v>4</v>
      </c>
      <c r="M1824">
        <v>3</v>
      </c>
      <c r="N1824" t="s">
        <v>4791</v>
      </c>
      <c r="O1824">
        <v>1.792</v>
      </c>
      <c r="P1824">
        <v>10</v>
      </c>
      <c r="Q1824">
        <v>8.7780000000000005</v>
      </c>
      <c r="R1824">
        <v>2858.3110000000001</v>
      </c>
      <c r="S1824">
        <v>6.7779999999999996</v>
      </c>
      <c r="T1824">
        <v>79.171999999999997</v>
      </c>
      <c r="U1824">
        <v>5.0359999999999996</v>
      </c>
      <c r="V1824">
        <v>100</v>
      </c>
      <c r="W1824">
        <v>0.83899999999999997</v>
      </c>
      <c r="X1824">
        <v>0.65</v>
      </c>
      <c r="Y1824">
        <v>21.88</v>
      </c>
      <c r="Z1824">
        <v>22.093</v>
      </c>
      <c r="AA1824">
        <v>0.61099999999999999</v>
      </c>
      <c r="AB1824">
        <v>0</v>
      </c>
      <c r="AC1824" t="b">
        <v>1</v>
      </c>
      <c r="BM1824" t="s">
        <v>144</v>
      </c>
      <c r="BN1824" t="s">
        <v>144</v>
      </c>
      <c r="BO1824" t="s">
        <v>3359</v>
      </c>
      <c r="BT1824"/>
      <c r="BU1824"/>
      <c r="BX1824"/>
      <c r="BZ1824"/>
      <c r="CA1824"/>
      <c r="CB1824"/>
      <c r="CC1824"/>
      <c r="CD1824">
        <v>0</v>
      </c>
      <c r="CE1824"/>
      <c r="CF1824">
        <v>0</v>
      </c>
    </row>
    <row r="1825" spans="1:85" hidden="1" x14ac:dyDescent="0.35">
      <c r="A1825" t="s">
        <v>1977</v>
      </c>
      <c r="B1825" t="s">
        <v>4792</v>
      </c>
      <c r="C1825">
        <v>2858.3609999999999</v>
      </c>
      <c r="D1825">
        <v>9.7520000000000007</v>
      </c>
      <c r="E1825">
        <v>76.512</v>
      </c>
      <c r="F1825">
        <v>6.2949999999999999</v>
      </c>
      <c r="G1825" t="s">
        <v>2884</v>
      </c>
      <c r="I1825">
        <v>353.81</v>
      </c>
      <c r="J1825">
        <v>2858.3649999999998</v>
      </c>
      <c r="K1825" s="68">
        <v>79.66</v>
      </c>
      <c r="L1825">
        <v>4</v>
      </c>
      <c r="M1825">
        <v>3</v>
      </c>
      <c r="N1825" t="s">
        <v>4792</v>
      </c>
      <c r="O1825">
        <v>1.7849999999999999</v>
      </c>
      <c r="P1825">
        <v>10</v>
      </c>
      <c r="Q1825">
        <v>9.7520000000000007</v>
      </c>
      <c r="R1825">
        <v>2858.3620000000001</v>
      </c>
      <c r="S1825">
        <v>7.7519999999999998</v>
      </c>
      <c r="T1825">
        <v>77.141999999999996</v>
      </c>
      <c r="U1825">
        <v>5.0359999999999996</v>
      </c>
      <c r="V1825">
        <v>100</v>
      </c>
      <c r="W1825">
        <v>0.83899999999999997</v>
      </c>
      <c r="X1825">
        <v>0.64900000000000002</v>
      </c>
      <c r="Y1825">
        <v>21.82</v>
      </c>
      <c r="Z1825">
        <v>22.093</v>
      </c>
      <c r="AA1825">
        <v>0.61099999999999999</v>
      </c>
      <c r="AB1825">
        <v>0</v>
      </c>
      <c r="AC1825" t="b">
        <v>1</v>
      </c>
      <c r="BM1825" t="s">
        <v>144</v>
      </c>
      <c r="BN1825" t="s">
        <v>144</v>
      </c>
      <c r="BO1825" t="s">
        <v>3359</v>
      </c>
      <c r="BT1825"/>
      <c r="BU1825"/>
      <c r="BX1825"/>
      <c r="BZ1825"/>
      <c r="CA1825"/>
      <c r="CB1825"/>
      <c r="CC1825"/>
      <c r="CD1825">
        <v>0</v>
      </c>
      <c r="CE1825"/>
      <c r="CF1825">
        <v>0</v>
      </c>
    </row>
    <row r="1826" spans="1:85" hidden="1" x14ac:dyDescent="0.35">
      <c r="A1826" t="s">
        <v>1978</v>
      </c>
      <c r="B1826" t="s">
        <v>4793</v>
      </c>
      <c r="C1826" s="51">
        <v>2858.54</v>
      </c>
      <c r="D1826">
        <v>9.2449999999999992</v>
      </c>
      <c r="E1826" s="68">
        <v>81.409000000000006</v>
      </c>
      <c r="F1826">
        <v>6.2949999999999999</v>
      </c>
      <c r="G1826" t="s">
        <v>3290</v>
      </c>
      <c r="I1826">
        <v>1.24</v>
      </c>
      <c r="J1826">
        <v>2858.547</v>
      </c>
      <c r="K1826" s="73">
        <v>87.09</v>
      </c>
      <c r="L1826">
        <v>3</v>
      </c>
      <c r="M1826">
        <v>1</v>
      </c>
      <c r="N1826" s="51" t="s">
        <v>4793</v>
      </c>
      <c r="O1826">
        <v>1.8240000000000001</v>
      </c>
      <c r="P1826">
        <v>10</v>
      </c>
      <c r="Q1826">
        <v>9.2449999999999992</v>
      </c>
      <c r="R1826">
        <v>2858.5419999999999</v>
      </c>
      <c r="S1826">
        <v>7.2450000000000001</v>
      </c>
      <c r="T1826">
        <v>82.546000000000006</v>
      </c>
      <c r="U1826">
        <v>5.0359999999999996</v>
      </c>
      <c r="V1826">
        <v>100</v>
      </c>
      <c r="W1826">
        <v>1.0860000000000001</v>
      </c>
      <c r="X1826">
        <v>0.66500000000000004</v>
      </c>
      <c r="Y1826">
        <v>22.29</v>
      </c>
      <c r="Z1826">
        <v>22.093</v>
      </c>
      <c r="AA1826">
        <v>0.61099999999999999</v>
      </c>
      <c r="AB1826">
        <v>0</v>
      </c>
      <c r="AC1826" t="b">
        <v>1</v>
      </c>
      <c r="AI1826">
        <v>2858.5410000000002</v>
      </c>
      <c r="AJ1826">
        <v>84.811999999999998</v>
      </c>
      <c r="AK1826">
        <v>2858.5439999999999</v>
      </c>
      <c r="AL1826">
        <v>86.266000000000005</v>
      </c>
      <c r="AM1826">
        <v>2.9079999999999999</v>
      </c>
      <c r="AN1826">
        <v>6.8</v>
      </c>
      <c r="AO1826">
        <v>9.85</v>
      </c>
      <c r="AP1826">
        <v>0.54200000000000004</v>
      </c>
      <c r="AQ1826">
        <v>22.03</v>
      </c>
      <c r="AR1826">
        <v>3.5590000000000002</v>
      </c>
      <c r="AS1826">
        <v>0.59399999999999997</v>
      </c>
      <c r="AT1826">
        <v>3.5999999999999997E-2</v>
      </c>
      <c r="AU1826">
        <v>0.218</v>
      </c>
      <c r="AV1826">
        <v>0.19900000000000001</v>
      </c>
      <c r="AW1826">
        <v>0</v>
      </c>
      <c r="AX1826">
        <v>1372913</v>
      </c>
      <c r="AY1826" t="b">
        <v>1</v>
      </c>
      <c r="AZ1826">
        <v>0.42</v>
      </c>
      <c r="BA1826">
        <v>2858.54</v>
      </c>
      <c r="BB1826">
        <v>9.2449999999999992</v>
      </c>
      <c r="BC1826">
        <v>81.409000000000006</v>
      </c>
      <c r="BD1826">
        <v>6.2949999999999999</v>
      </c>
      <c r="BE1826">
        <v>2858.547</v>
      </c>
      <c r="BF1826">
        <v>87.09</v>
      </c>
      <c r="BG1826">
        <v>4</v>
      </c>
      <c r="BH1826">
        <v>3</v>
      </c>
      <c r="BI1826">
        <v>7.2450000000000001</v>
      </c>
      <c r="BJ1826">
        <v>5.0359999999999996</v>
      </c>
      <c r="BK1826">
        <v>0.747</v>
      </c>
      <c r="BM1826" t="s">
        <v>144</v>
      </c>
      <c r="BN1826" t="s">
        <v>144</v>
      </c>
      <c r="BO1826" t="s">
        <v>3292</v>
      </c>
      <c r="BQ1826">
        <v>1</v>
      </c>
      <c r="BT1826" s="51" t="s">
        <v>3293</v>
      </c>
      <c r="BV1826" t="s">
        <v>3294</v>
      </c>
      <c r="CB1826" s="51">
        <v>9.85</v>
      </c>
      <c r="CC1826" s="51">
        <v>9.85</v>
      </c>
      <c r="CD1826" s="51">
        <v>6.0000000000000001E-3</v>
      </c>
      <c r="CE1826" s="51">
        <v>2.1000000000000001E-2</v>
      </c>
      <c r="CF1826" s="51">
        <v>0.75700000000000001</v>
      </c>
      <c r="CG1826" t="b">
        <f>IF(CE1826*100&lt;CC1826,TRUE,FALSE)</f>
        <v>1</v>
      </c>
    </row>
    <row r="1827" spans="1:85" hidden="1" x14ac:dyDescent="0.35">
      <c r="A1827" t="s">
        <v>1979</v>
      </c>
      <c r="B1827" t="s">
        <v>4794</v>
      </c>
      <c r="C1827">
        <v>2858.5650000000001</v>
      </c>
      <c r="D1827">
        <v>11.407999999999999</v>
      </c>
      <c r="E1827">
        <v>81.406000000000006</v>
      </c>
      <c r="F1827">
        <v>6.2949999999999999</v>
      </c>
      <c r="G1827" t="s">
        <v>2884</v>
      </c>
      <c r="I1827">
        <v>1.24</v>
      </c>
      <c r="J1827">
        <v>2858.569</v>
      </c>
      <c r="K1827" s="68">
        <v>87.09</v>
      </c>
      <c r="L1827">
        <v>4</v>
      </c>
      <c r="M1827">
        <v>3</v>
      </c>
      <c r="N1827" t="s">
        <v>4794</v>
      </c>
      <c r="O1827">
        <v>1.8029999999999999</v>
      </c>
      <c r="P1827">
        <v>10</v>
      </c>
      <c r="Q1827">
        <v>11.407999999999999</v>
      </c>
      <c r="R1827">
        <v>2858.5650000000001</v>
      </c>
      <c r="S1827">
        <v>9.1270000000000007</v>
      </c>
      <c r="T1827">
        <v>82.542000000000002</v>
      </c>
      <c r="U1827">
        <v>5.0359999999999996</v>
      </c>
      <c r="V1827">
        <v>100</v>
      </c>
      <c r="W1827">
        <v>0.83899999999999997</v>
      </c>
      <c r="X1827">
        <v>0.65</v>
      </c>
      <c r="Y1827">
        <v>22.29</v>
      </c>
      <c r="Z1827">
        <v>22.093</v>
      </c>
      <c r="AA1827">
        <v>0.61099999999999999</v>
      </c>
      <c r="AB1827">
        <v>0</v>
      </c>
      <c r="AC1827" t="b">
        <v>1</v>
      </c>
      <c r="BM1827" t="s">
        <v>144</v>
      </c>
      <c r="BN1827" t="s">
        <v>144</v>
      </c>
      <c r="BO1827" t="s">
        <v>3359</v>
      </c>
      <c r="BT1827"/>
      <c r="BU1827"/>
      <c r="BX1827"/>
      <c r="BZ1827"/>
      <c r="CA1827"/>
      <c r="CB1827"/>
      <c r="CC1827"/>
      <c r="CD1827">
        <v>0</v>
      </c>
      <c r="CE1827"/>
      <c r="CF1827">
        <v>0</v>
      </c>
    </row>
    <row r="1828" spans="1:85" hidden="1" x14ac:dyDescent="0.35">
      <c r="A1828" t="s">
        <v>1980</v>
      </c>
      <c r="B1828" t="s">
        <v>4795</v>
      </c>
      <c r="C1828" s="51">
        <v>2858.62</v>
      </c>
      <c r="D1828">
        <v>11.494</v>
      </c>
      <c r="E1828" s="68">
        <v>83.299000000000007</v>
      </c>
      <c r="F1828">
        <v>6.2949999999999999</v>
      </c>
      <c r="G1828" t="s">
        <v>3290</v>
      </c>
      <c r="I1828">
        <v>1.24</v>
      </c>
      <c r="J1828">
        <v>2858.6260000000002</v>
      </c>
      <c r="K1828" s="73">
        <v>87.1</v>
      </c>
      <c r="L1828">
        <v>4</v>
      </c>
      <c r="M1828">
        <v>1</v>
      </c>
      <c r="N1828" s="51" t="s">
        <v>4795</v>
      </c>
      <c r="O1828">
        <v>1.7649999999999999</v>
      </c>
      <c r="P1828">
        <v>10</v>
      </c>
      <c r="Q1828">
        <v>11.494</v>
      </c>
      <c r="R1828">
        <v>2858.6219999999998</v>
      </c>
      <c r="S1828">
        <v>9.1950000000000003</v>
      </c>
      <c r="T1828">
        <v>84.058999999999997</v>
      </c>
      <c r="U1828">
        <v>5.0359999999999996</v>
      </c>
      <c r="V1828">
        <v>100</v>
      </c>
      <c r="W1828">
        <v>1.0860000000000001</v>
      </c>
      <c r="X1828">
        <v>0.88300000000000001</v>
      </c>
      <c r="Y1828">
        <v>22.29</v>
      </c>
      <c r="Z1828">
        <v>22.093</v>
      </c>
      <c r="AA1828">
        <v>0.61099999999999999</v>
      </c>
      <c r="AB1828">
        <v>0</v>
      </c>
      <c r="AC1828" t="b">
        <v>1</v>
      </c>
      <c r="AI1828">
        <v>2858.6179999999999</v>
      </c>
      <c r="AJ1828">
        <v>85.125</v>
      </c>
      <c r="AK1828">
        <v>2858.623</v>
      </c>
      <c r="AL1828">
        <v>86.697000000000003</v>
      </c>
      <c r="AM1828">
        <v>3.1429999999999998</v>
      </c>
      <c r="AN1828">
        <v>9.89</v>
      </c>
      <c r="AO1828">
        <v>10.06</v>
      </c>
      <c r="AP1828">
        <v>0.65800000000000003</v>
      </c>
      <c r="AQ1828">
        <v>22.006</v>
      </c>
      <c r="AR1828">
        <v>5.9320000000000004</v>
      </c>
      <c r="AS1828">
        <v>13.856999999999999</v>
      </c>
      <c r="AT1828">
        <v>0.16700000000000001</v>
      </c>
      <c r="AU1828">
        <v>3.5999999999999997E-2</v>
      </c>
      <c r="AV1828">
        <v>0.26100000000000001</v>
      </c>
      <c r="AW1828">
        <v>0</v>
      </c>
      <c r="AX1828">
        <v>1376286</v>
      </c>
      <c r="AY1828" t="b">
        <v>1</v>
      </c>
      <c r="AZ1828">
        <v>0.84</v>
      </c>
      <c r="BA1828">
        <v>2858.62</v>
      </c>
      <c r="BB1828">
        <v>11.494</v>
      </c>
      <c r="BC1828">
        <v>83.299000000000007</v>
      </c>
      <c r="BD1828">
        <v>6.2949999999999999</v>
      </c>
      <c r="BE1828">
        <v>2858.6260000000002</v>
      </c>
      <c r="BF1828">
        <v>87.1</v>
      </c>
      <c r="BG1828">
        <v>6</v>
      </c>
      <c r="BH1828">
        <v>3</v>
      </c>
      <c r="BI1828">
        <v>9.1950000000000003</v>
      </c>
      <c r="BJ1828">
        <v>5.0359999999999996</v>
      </c>
      <c r="BK1828">
        <v>1.024</v>
      </c>
      <c r="BM1828" t="s">
        <v>144</v>
      </c>
      <c r="BN1828" t="s">
        <v>144</v>
      </c>
      <c r="BO1828" t="s">
        <v>3292</v>
      </c>
      <c r="BQ1828">
        <v>1</v>
      </c>
      <c r="BT1828" s="51" t="s">
        <v>3293</v>
      </c>
      <c r="BV1828" t="s">
        <v>3294</v>
      </c>
      <c r="CB1828" s="51">
        <v>10.06</v>
      </c>
      <c r="CC1828" s="51">
        <v>10.06</v>
      </c>
      <c r="CD1828" s="51">
        <v>6.0000000000000001E-3</v>
      </c>
      <c r="CE1828" s="51">
        <v>1.4E-2</v>
      </c>
      <c r="CF1828" s="51">
        <v>0.69299999999999995</v>
      </c>
      <c r="CG1828" t="b">
        <f>IF(CE1828*100&lt;CC1828,TRUE,FALSE)</f>
        <v>1</v>
      </c>
    </row>
    <row r="1829" spans="1:85" hidden="1" x14ac:dyDescent="0.35">
      <c r="A1829" t="s">
        <v>1981</v>
      </c>
      <c r="B1829" t="s">
        <v>4796</v>
      </c>
      <c r="C1829">
        <v>2858.77</v>
      </c>
      <c r="D1829">
        <v>9.1270000000000007</v>
      </c>
      <c r="E1829">
        <v>81.492000000000004</v>
      </c>
      <c r="F1829">
        <v>6.2949999999999999</v>
      </c>
      <c r="G1829" t="s">
        <v>2884</v>
      </c>
      <c r="I1829">
        <v>358.76</v>
      </c>
      <c r="J1829">
        <v>2858.7750000000001</v>
      </c>
      <c r="K1829" s="68">
        <v>84.64</v>
      </c>
      <c r="L1829">
        <v>4</v>
      </c>
      <c r="M1829">
        <v>3</v>
      </c>
      <c r="N1829" t="s">
        <v>4796</v>
      </c>
      <c r="O1829">
        <v>1.7829999999999999</v>
      </c>
      <c r="P1829">
        <v>10</v>
      </c>
      <c r="Q1829">
        <v>9.1270000000000007</v>
      </c>
      <c r="R1829">
        <v>2858.7710000000002</v>
      </c>
      <c r="S1829">
        <v>7.1269999999999998</v>
      </c>
      <c r="T1829">
        <v>82.122</v>
      </c>
      <c r="U1829">
        <v>5.0359999999999996</v>
      </c>
      <c r="V1829">
        <v>100</v>
      </c>
      <c r="W1829">
        <v>0.83899999999999997</v>
      </c>
      <c r="X1829">
        <v>0.73599999999999999</v>
      </c>
      <c r="Y1829">
        <v>22.23</v>
      </c>
      <c r="Z1829">
        <v>22.093</v>
      </c>
      <c r="AA1829">
        <v>0.61099999999999999</v>
      </c>
      <c r="AB1829">
        <v>0</v>
      </c>
      <c r="AC1829" t="b">
        <v>1</v>
      </c>
      <c r="BM1829" t="s">
        <v>144</v>
      </c>
      <c r="BN1829" t="s">
        <v>144</v>
      </c>
      <c r="BO1829" t="s">
        <v>3359</v>
      </c>
      <c r="BT1829"/>
      <c r="BU1829"/>
      <c r="BX1829"/>
      <c r="BZ1829"/>
      <c r="CA1829"/>
      <c r="CB1829"/>
      <c r="CC1829"/>
      <c r="CD1829">
        <v>0</v>
      </c>
      <c r="CE1829"/>
      <c r="CF1829">
        <v>0</v>
      </c>
    </row>
    <row r="1830" spans="1:85" hidden="1" x14ac:dyDescent="0.35">
      <c r="A1830" t="s">
        <v>1982</v>
      </c>
      <c r="B1830" t="s">
        <v>4797</v>
      </c>
      <c r="C1830">
        <v>2858.7930000000001</v>
      </c>
      <c r="D1830">
        <v>10.32</v>
      </c>
      <c r="E1830">
        <v>81.492000000000004</v>
      </c>
      <c r="F1830">
        <v>6.2949999999999999</v>
      </c>
      <c r="G1830" t="s">
        <v>2884</v>
      </c>
      <c r="I1830">
        <v>358.76</v>
      </c>
      <c r="J1830">
        <v>2858.797</v>
      </c>
      <c r="K1830" s="68">
        <v>84.64</v>
      </c>
      <c r="L1830">
        <v>4</v>
      </c>
      <c r="M1830">
        <v>3</v>
      </c>
      <c r="N1830" t="s">
        <v>4797</v>
      </c>
      <c r="O1830">
        <v>1.78</v>
      </c>
      <c r="P1830">
        <v>10</v>
      </c>
      <c r="Q1830">
        <v>10.32</v>
      </c>
      <c r="R1830">
        <v>2858.7939999999999</v>
      </c>
      <c r="S1830">
        <v>8.2560000000000002</v>
      </c>
      <c r="T1830">
        <v>82.122</v>
      </c>
      <c r="U1830">
        <v>5.0359999999999996</v>
      </c>
      <c r="V1830">
        <v>100</v>
      </c>
      <c r="W1830">
        <v>0.83899999999999997</v>
      </c>
      <c r="X1830">
        <v>0.64200000000000002</v>
      </c>
      <c r="Y1830">
        <v>22.23</v>
      </c>
      <c r="Z1830">
        <v>22.093</v>
      </c>
      <c r="AA1830">
        <v>0.61099999999999999</v>
      </c>
      <c r="AB1830">
        <v>0</v>
      </c>
      <c r="AC1830" t="b">
        <v>1</v>
      </c>
      <c r="BM1830" t="s">
        <v>144</v>
      </c>
      <c r="BN1830" t="s">
        <v>144</v>
      </c>
      <c r="BO1830" t="s">
        <v>3359</v>
      </c>
      <c r="BT1830"/>
      <c r="BU1830"/>
      <c r="BX1830"/>
      <c r="BZ1830"/>
      <c r="CA1830"/>
      <c r="CB1830"/>
      <c r="CC1830"/>
      <c r="CD1830">
        <v>0</v>
      </c>
      <c r="CE1830"/>
      <c r="CF1830">
        <v>0</v>
      </c>
    </row>
    <row r="1831" spans="1:85" hidden="1" x14ac:dyDescent="0.35">
      <c r="A1831" t="s">
        <v>1983</v>
      </c>
      <c r="B1831" t="s">
        <v>4798</v>
      </c>
      <c r="C1831" s="51">
        <v>2858.8389999999999</v>
      </c>
      <c r="D1831">
        <v>8</v>
      </c>
      <c r="E1831" s="68">
        <v>86.260999999999996</v>
      </c>
      <c r="F1831">
        <v>6.2949999999999999</v>
      </c>
      <c r="G1831" t="s">
        <v>3290</v>
      </c>
      <c r="I1831">
        <v>3.71</v>
      </c>
      <c r="J1831">
        <v>2858.8429999999998</v>
      </c>
      <c r="K1831" s="73">
        <v>89.61</v>
      </c>
      <c r="L1831">
        <v>6</v>
      </c>
      <c r="M1831">
        <v>1</v>
      </c>
      <c r="N1831" s="51" t="s">
        <v>4798</v>
      </c>
      <c r="O1831">
        <v>1.772</v>
      </c>
      <c r="P1831">
        <v>10</v>
      </c>
      <c r="Q1831">
        <v>8</v>
      </c>
      <c r="R1831">
        <v>2858.84</v>
      </c>
      <c r="S1831">
        <v>6</v>
      </c>
      <c r="T1831">
        <v>86.930999999999997</v>
      </c>
      <c r="U1831">
        <v>5.0359999999999996</v>
      </c>
      <c r="V1831">
        <v>100</v>
      </c>
      <c r="W1831">
        <v>1.0860000000000001</v>
      </c>
      <c r="X1831">
        <v>1.1419999999999999</v>
      </c>
      <c r="Y1831">
        <v>21.94</v>
      </c>
      <c r="Z1831">
        <v>22.093</v>
      </c>
      <c r="AA1831">
        <v>0.61099999999999999</v>
      </c>
      <c r="AB1831">
        <v>0</v>
      </c>
      <c r="AC1831" t="b">
        <v>1</v>
      </c>
      <c r="AI1831">
        <v>2858.837</v>
      </c>
      <c r="AJ1831">
        <v>87.588999999999999</v>
      </c>
      <c r="AK1831">
        <v>2858.8409999999999</v>
      </c>
      <c r="AL1831">
        <v>89.679000000000002</v>
      </c>
      <c r="AM1831">
        <v>4.18</v>
      </c>
      <c r="AN1831">
        <v>7.47</v>
      </c>
      <c r="AO1831">
        <v>12.72</v>
      </c>
      <c r="AP1831">
        <v>0.68200000000000005</v>
      </c>
      <c r="AQ1831">
        <v>22.021000000000001</v>
      </c>
      <c r="AR1831">
        <v>7.7389999999999999</v>
      </c>
      <c r="AS1831">
        <v>16.372</v>
      </c>
      <c r="AT1831">
        <v>0.151</v>
      </c>
      <c r="AU1831">
        <v>0.188</v>
      </c>
      <c r="AV1831">
        <v>0.21199999999999999</v>
      </c>
      <c r="AW1831">
        <v>0</v>
      </c>
      <c r="AX1831">
        <v>1379659</v>
      </c>
      <c r="AY1831" t="b">
        <v>1</v>
      </c>
      <c r="AZ1831">
        <v>3.7810000000000001</v>
      </c>
      <c r="BA1831">
        <v>2858.8389999999999</v>
      </c>
      <c r="BB1831">
        <v>8</v>
      </c>
      <c r="BC1831">
        <v>86.260999999999996</v>
      </c>
      <c r="BD1831">
        <v>6.2949999999999999</v>
      </c>
      <c r="BE1831">
        <v>2858.8429999999998</v>
      </c>
      <c r="BF1831">
        <v>89.61</v>
      </c>
      <c r="BG1831">
        <v>7</v>
      </c>
      <c r="BH1831">
        <v>3</v>
      </c>
      <c r="BM1831" t="s">
        <v>144</v>
      </c>
      <c r="BN1831" t="s">
        <v>144</v>
      </c>
      <c r="BO1831" t="s">
        <v>3296</v>
      </c>
      <c r="BQ1831">
        <v>1</v>
      </c>
      <c r="BT1831" s="51" t="s">
        <v>3293</v>
      </c>
      <c r="BV1831" t="s">
        <v>3294</v>
      </c>
      <c r="CB1831" s="51">
        <v>12.72</v>
      </c>
      <c r="CC1831" s="51">
        <v>12.72</v>
      </c>
      <c r="CD1831" s="51">
        <v>8.9999999999999993E-3</v>
      </c>
      <c r="CE1831" s="51">
        <v>0.02</v>
      </c>
      <c r="CF1831" s="51">
        <v>0.82499999999999996</v>
      </c>
      <c r="CG1831" t="b">
        <f t="shared" ref="CG1831:CG1835" si="36">IF(CE1831*100&lt;CC1831,TRUE,FALSE)</f>
        <v>1</v>
      </c>
    </row>
    <row r="1832" spans="1:85" hidden="1" x14ac:dyDescent="0.35">
      <c r="A1832" t="s">
        <v>1984</v>
      </c>
      <c r="B1832" t="s">
        <v>4799</v>
      </c>
      <c r="C1832" s="51">
        <v>2858.8890000000001</v>
      </c>
      <c r="D1832">
        <v>8.8919999999999995</v>
      </c>
      <c r="E1832" s="68">
        <v>86.352000000000004</v>
      </c>
      <c r="F1832">
        <v>6.2949999999999999</v>
      </c>
      <c r="G1832" t="s">
        <v>3290</v>
      </c>
      <c r="I1832">
        <v>6.19</v>
      </c>
      <c r="J1832">
        <v>2858.8939999999998</v>
      </c>
      <c r="K1832" s="73">
        <v>92.1</v>
      </c>
      <c r="L1832">
        <v>5</v>
      </c>
      <c r="M1832">
        <v>1</v>
      </c>
      <c r="N1832" s="51" t="s">
        <v>4799</v>
      </c>
      <c r="O1832">
        <v>1.796</v>
      </c>
      <c r="P1832">
        <v>10</v>
      </c>
      <c r="Q1832">
        <v>8.8919999999999995</v>
      </c>
      <c r="R1832">
        <v>2858.89</v>
      </c>
      <c r="S1832">
        <v>6.8920000000000003</v>
      </c>
      <c r="T1832">
        <v>87.501999999999995</v>
      </c>
      <c r="U1832">
        <v>5.0359999999999996</v>
      </c>
      <c r="V1832">
        <v>100</v>
      </c>
      <c r="W1832">
        <v>1.0860000000000001</v>
      </c>
      <c r="X1832">
        <v>0.97699999999999998</v>
      </c>
      <c r="Y1832">
        <v>21.785</v>
      </c>
      <c r="Z1832">
        <v>22.093</v>
      </c>
      <c r="AA1832">
        <v>0.61099999999999999</v>
      </c>
      <c r="AB1832">
        <v>0</v>
      </c>
      <c r="AC1832" t="b">
        <v>1</v>
      </c>
      <c r="AI1832">
        <v>2858.8890000000001</v>
      </c>
      <c r="AJ1832">
        <v>90.539000000000001</v>
      </c>
      <c r="AK1832">
        <v>2858.8919999999998</v>
      </c>
      <c r="AL1832">
        <v>92.210999999999999</v>
      </c>
      <c r="AM1832">
        <v>3.3450000000000002</v>
      </c>
      <c r="AN1832">
        <v>7.06</v>
      </c>
      <c r="AO1832">
        <v>11.45</v>
      </c>
      <c r="AP1832">
        <v>0.64200000000000002</v>
      </c>
      <c r="AQ1832">
        <v>22.018999999999998</v>
      </c>
      <c r="AR1832">
        <v>5.23</v>
      </c>
      <c r="AS1832">
        <v>14.497999999999999</v>
      </c>
      <c r="AT1832">
        <v>1.2999999999999999E-2</v>
      </c>
      <c r="AU1832">
        <v>0.26500000000000001</v>
      </c>
      <c r="AV1832">
        <v>0.18</v>
      </c>
      <c r="AW1832">
        <v>0</v>
      </c>
      <c r="AX1832">
        <v>1383032</v>
      </c>
      <c r="AY1832" t="b">
        <v>1</v>
      </c>
      <c r="AZ1832">
        <v>6.3010000000000002</v>
      </c>
      <c r="BA1832">
        <v>2858.8890000000001</v>
      </c>
      <c r="BB1832">
        <v>8.8919999999999995</v>
      </c>
      <c r="BC1832">
        <v>86.352000000000004</v>
      </c>
      <c r="BD1832">
        <v>6.2949999999999999</v>
      </c>
      <c r="BE1832">
        <v>2858.8939999999998</v>
      </c>
      <c r="BF1832">
        <v>92.1</v>
      </c>
      <c r="BG1832">
        <v>6</v>
      </c>
      <c r="BH1832">
        <v>3</v>
      </c>
      <c r="BI1832">
        <v>6.8920000000000003</v>
      </c>
      <c r="BJ1832">
        <v>5.0359999999999996</v>
      </c>
      <c r="BK1832">
        <v>1.0469999999999999</v>
      </c>
      <c r="BM1832" t="s">
        <v>144</v>
      </c>
      <c r="BN1832" t="s">
        <v>144</v>
      </c>
      <c r="BO1832" t="s">
        <v>3312</v>
      </c>
      <c r="BQ1832">
        <v>1</v>
      </c>
      <c r="BT1832" s="51" t="s">
        <v>3293</v>
      </c>
      <c r="BV1832" t="s">
        <v>3294</v>
      </c>
      <c r="CB1832" s="51">
        <v>11.45</v>
      </c>
      <c r="CC1832" s="51">
        <v>11.45</v>
      </c>
      <c r="CD1832" s="51">
        <v>8.9999999999999993E-3</v>
      </c>
      <c r="CE1832" s="51">
        <v>0.02</v>
      </c>
      <c r="CF1832" s="51">
        <v>0.79500000000000004</v>
      </c>
      <c r="CG1832" t="b">
        <f t="shared" si="36"/>
        <v>1</v>
      </c>
    </row>
    <row r="1833" spans="1:85" hidden="1" x14ac:dyDescent="0.35">
      <c r="A1833" t="s">
        <v>1985</v>
      </c>
      <c r="B1833" t="s">
        <v>4800</v>
      </c>
      <c r="C1833" s="51">
        <v>2858.92</v>
      </c>
      <c r="D1833">
        <v>9.5960000000000001</v>
      </c>
      <c r="E1833" s="68">
        <v>80.632999999999996</v>
      </c>
      <c r="F1833">
        <v>6.2949999999999999</v>
      </c>
      <c r="G1833" t="s">
        <v>3290</v>
      </c>
      <c r="I1833">
        <v>358.76</v>
      </c>
      <c r="J1833">
        <v>2858.9250000000002</v>
      </c>
      <c r="K1833" s="73">
        <v>84.68</v>
      </c>
      <c r="L1833">
        <v>6</v>
      </c>
      <c r="M1833">
        <v>1</v>
      </c>
      <c r="N1833" s="51" t="s">
        <v>4800</v>
      </c>
      <c r="O1833">
        <v>1.83</v>
      </c>
      <c r="P1833">
        <v>10</v>
      </c>
      <c r="Q1833">
        <v>9.5960000000000001</v>
      </c>
      <c r="R1833">
        <v>2858.9209999999998</v>
      </c>
      <c r="S1833">
        <v>7.5960000000000001</v>
      </c>
      <c r="T1833">
        <v>81.442999999999998</v>
      </c>
      <c r="U1833">
        <v>5.0359999999999996</v>
      </c>
      <c r="V1833">
        <v>100</v>
      </c>
      <c r="W1833">
        <v>1.0860000000000001</v>
      </c>
      <c r="X1833">
        <v>1.161</v>
      </c>
      <c r="Y1833">
        <v>22.23</v>
      </c>
      <c r="Z1833">
        <v>22.093</v>
      </c>
      <c r="AA1833">
        <v>0.61099999999999999</v>
      </c>
      <c r="AB1833">
        <v>0</v>
      </c>
      <c r="AC1833" t="b">
        <v>1</v>
      </c>
      <c r="AI1833">
        <v>2858.9189999999999</v>
      </c>
      <c r="AJ1833">
        <v>81.893000000000001</v>
      </c>
      <c r="AK1833">
        <v>2858.9229999999998</v>
      </c>
      <c r="AL1833">
        <v>83.816999999999993</v>
      </c>
      <c r="AM1833">
        <v>3.8479999999999999</v>
      </c>
      <c r="AN1833">
        <v>9.56</v>
      </c>
      <c r="AO1833">
        <v>11.25</v>
      </c>
      <c r="AP1833">
        <v>0.90200000000000002</v>
      </c>
      <c r="AQ1833">
        <v>22.038</v>
      </c>
      <c r="AR1833">
        <v>0.79700000000000004</v>
      </c>
      <c r="AS1833">
        <v>11.353</v>
      </c>
      <c r="AT1833">
        <v>0.16700000000000001</v>
      </c>
      <c r="AU1833">
        <v>3.5999999999999997E-2</v>
      </c>
      <c r="AV1833">
        <v>0.314</v>
      </c>
      <c r="AW1833">
        <v>0</v>
      </c>
      <c r="AX1833">
        <v>1386405</v>
      </c>
      <c r="AY1833" t="b">
        <v>1</v>
      </c>
      <c r="AZ1833">
        <v>357.9</v>
      </c>
      <c r="BA1833">
        <v>2858.92</v>
      </c>
      <c r="BB1833">
        <v>9.5960000000000001</v>
      </c>
      <c r="BC1833">
        <v>80.632999999999996</v>
      </c>
      <c r="BD1833">
        <v>6.2949999999999999</v>
      </c>
      <c r="BE1833">
        <v>2858.9250000000002</v>
      </c>
      <c r="BF1833">
        <v>84.68</v>
      </c>
      <c r="BG1833">
        <v>7</v>
      </c>
      <c r="BH1833">
        <v>3</v>
      </c>
      <c r="BI1833">
        <v>7.5960000000000001</v>
      </c>
      <c r="BJ1833">
        <v>5.0359999999999996</v>
      </c>
      <c r="BK1833">
        <v>1.129</v>
      </c>
      <c r="BM1833" t="s">
        <v>144</v>
      </c>
      <c r="BN1833" t="s">
        <v>144</v>
      </c>
      <c r="BO1833" t="s">
        <v>3312</v>
      </c>
      <c r="BQ1833">
        <v>1</v>
      </c>
      <c r="BT1833" s="51" t="s">
        <v>3293</v>
      </c>
      <c r="BV1833" t="s">
        <v>3294</v>
      </c>
      <c r="CB1833" s="51">
        <v>11.25</v>
      </c>
      <c r="CC1833" s="51">
        <v>11.25</v>
      </c>
      <c r="CD1833" s="51">
        <v>1.0999999999999999E-2</v>
      </c>
      <c r="CE1833" s="51">
        <v>0.02</v>
      </c>
      <c r="CF1833" s="51">
        <v>0.79300000000000004</v>
      </c>
      <c r="CG1833" t="b">
        <f t="shared" si="36"/>
        <v>1</v>
      </c>
    </row>
    <row r="1834" spans="1:85" hidden="1" x14ac:dyDescent="0.35">
      <c r="A1834" t="s">
        <v>1986</v>
      </c>
      <c r="B1834" t="s">
        <v>4801</v>
      </c>
      <c r="C1834" s="51">
        <v>2859.19</v>
      </c>
      <c r="D1834">
        <v>10.731999999999999</v>
      </c>
      <c r="E1834" s="68">
        <v>75.944999999999993</v>
      </c>
      <c r="F1834">
        <v>6.2949999999999999</v>
      </c>
      <c r="G1834" t="s">
        <v>3290</v>
      </c>
      <c r="I1834">
        <v>353.81</v>
      </c>
      <c r="J1834">
        <v>2859.194</v>
      </c>
      <c r="K1834" s="73">
        <v>79.77</v>
      </c>
      <c r="L1834">
        <v>7</v>
      </c>
      <c r="M1834">
        <v>1</v>
      </c>
      <c r="N1834" s="51" t="s">
        <v>4801</v>
      </c>
      <c r="O1834">
        <v>1.7789999999999999</v>
      </c>
      <c r="P1834">
        <v>10</v>
      </c>
      <c r="Q1834">
        <v>10.731999999999999</v>
      </c>
      <c r="R1834">
        <v>2859.1909999999998</v>
      </c>
      <c r="S1834">
        <v>8.5860000000000003</v>
      </c>
      <c r="T1834">
        <v>76.709999999999994</v>
      </c>
      <c r="U1834">
        <v>5.0359999999999996</v>
      </c>
      <c r="V1834">
        <v>100</v>
      </c>
      <c r="W1834">
        <v>1.0860000000000001</v>
      </c>
      <c r="X1834">
        <v>1.4179999999999999</v>
      </c>
      <c r="Y1834">
        <v>21.76</v>
      </c>
      <c r="Z1834">
        <v>22.093</v>
      </c>
      <c r="AA1834">
        <v>0.61099999999999999</v>
      </c>
      <c r="AB1834">
        <v>0</v>
      </c>
      <c r="AC1834" t="b">
        <v>1</v>
      </c>
      <c r="AI1834">
        <v>2859.19</v>
      </c>
      <c r="AJ1834">
        <v>77.707999999999998</v>
      </c>
      <c r="AK1834">
        <v>2859.194</v>
      </c>
      <c r="AL1834">
        <v>78.819999999999993</v>
      </c>
      <c r="AM1834">
        <v>2.2240000000000002</v>
      </c>
      <c r="AN1834">
        <v>9.2200000000000006</v>
      </c>
      <c r="AO1834">
        <v>12.6</v>
      </c>
      <c r="AP1834">
        <v>1.093</v>
      </c>
      <c r="AQ1834">
        <v>21.928000000000001</v>
      </c>
      <c r="AR1834">
        <v>0.51500000000000001</v>
      </c>
      <c r="AS1834">
        <v>1.27</v>
      </c>
      <c r="AT1834">
        <v>1.2999999999999999E-2</v>
      </c>
      <c r="AU1834">
        <v>0.24299999999999999</v>
      </c>
      <c r="AV1834">
        <v>0.23300000000000001</v>
      </c>
      <c r="AW1834">
        <v>0</v>
      </c>
      <c r="AX1834">
        <v>1389778</v>
      </c>
      <c r="AY1834" t="b">
        <v>1</v>
      </c>
      <c r="AZ1834">
        <v>352.85899999999998</v>
      </c>
      <c r="BA1834">
        <v>2859.19</v>
      </c>
      <c r="BB1834">
        <v>10.731999999999999</v>
      </c>
      <c r="BC1834">
        <v>75.944999999999993</v>
      </c>
      <c r="BD1834">
        <v>6.2949999999999999</v>
      </c>
      <c r="BE1834">
        <v>2859.194</v>
      </c>
      <c r="BF1834">
        <v>79.77</v>
      </c>
      <c r="BG1834">
        <v>8</v>
      </c>
      <c r="BH1834">
        <v>3</v>
      </c>
      <c r="BM1834" t="s">
        <v>144</v>
      </c>
      <c r="BN1834" t="s">
        <v>144</v>
      </c>
      <c r="BO1834" t="s">
        <v>3296</v>
      </c>
      <c r="BQ1834">
        <v>1</v>
      </c>
      <c r="BT1834" s="51" t="s">
        <v>3293</v>
      </c>
      <c r="CB1834" s="51">
        <v>12.6</v>
      </c>
      <c r="CC1834" s="51">
        <v>12.6</v>
      </c>
      <c r="CD1834" s="51">
        <v>2E-3</v>
      </c>
      <c r="CE1834" s="51">
        <v>4.0000000000000001E-3</v>
      </c>
      <c r="CF1834" s="51">
        <v>0.82</v>
      </c>
      <c r="CG1834" t="b">
        <f t="shared" si="36"/>
        <v>1</v>
      </c>
    </row>
    <row r="1835" spans="1:85" hidden="1" x14ac:dyDescent="0.35">
      <c r="A1835" t="s">
        <v>1987</v>
      </c>
      <c r="B1835" t="s">
        <v>4802</v>
      </c>
      <c r="C1835" s="51">
        <v>2859.2809999999999</v>
      </c>
      <c r="D1835">
        <v>9.3360000000000003</v>
      </c>
      <c r="E1835" s="68">
        <v>78.286000000000001</v>
      </c>
      <c r="F1835">
        <v>6.2949999999999999</v>
      </c>
      <c r="G1835" t="s">
        <v>3290</v>
      </c>
      <c r="I1835">
        <v>353.81</v>
      </c>
      <c r="J1835">
        <v>2859.2869999999998</v>
      </c>
      <c r="K1835" s="73">
        <v>79.81</v>
      </c>
      <c r="L1835">
        <v>8</v>
      </c>
      <c r="M1835">
        <v>1</v>
      </c>
      <c r="N1835" s="51" t="s">
        <v>4802</v>
      </c>
      <c r="O1835">
        <v>1.78</v>
      </c>
      <c r="P1835">
        <v>10</v>
      </c>
      <c r="Q1835">
        <v>9.3360000000000003</v>
      </c>
      <c r="R1835">
        <v>2859.2820000000002</v>
      </c>
      <c r="S1835">
        <v>7.3360000000000003</v>
      </c>
      <c r="T1835">
        <v>78.590999999999994</v>
      </c>
      <c r="U1835">
        <v>5.0359999999999996</v>
      </c>
      <c r="V1835">
        <v>100</v>
      </c>
      <c r="W1835">
        <v>1.0860000000000001</v>
      </c>
      <c r="X1835">
        <v>1.4970000000000001</v>
      </c>
      <c r="Y1835">
        <v>21.79</v>
      </c>
      <c r="Z1835">
        <v>22.093</v>
      </c>
      <c r="AA1835">
        <v>0.61099999999999999</v>
      </c>
      <c r="AB1835">
        <v>0</v>
      </c>
      <c r="AC1835" t="b">
        <v>1</v>
      </c>
      <c r="AI1835">
        <v>2859.28</v>
      </c>
      <c r="AJ1835">
        <v>77.53</v>
      </c>
      <c r="AK1835">
        <v>2859.2840000000001</v>
      </c>
      <c r="AL1835">
        <v>78.858000000000004</v>
      </c>
      <c r="AM1835">
        <v>2.657</v>
      </c>
      <c r="AN1835">
        <v>7.83</v>
      </c>
      <c r="AO1835">
        <v>12.67</v>
      </c>
      <c r="AP1835">
        <v>1.1539999999999999</v>
      </c>
      <c r="AQ1835">
        <v>21.917000000000002</v>
      </c>
      <c r="AR1835">
        <v>0.60399999999999998</v>
      </c>
      <c r="AS1835">
        <v>1.109</v>
      </c>
      <c r="AT1835">
        <v>2.9000000000000001E-2</v>
      </c>
      <c r="AU1835">
        <v>0.44900000000000001</v>
      </c>
      <c r="AV1835">
        <v>0.2</v>
      </c>
      <c r="AW1835">
        <v>0</v>
      </c>
      <c r="AX1835">
        <v>1393151</v>
      </c>
      <c r="AY1835" t="b">
        <v>1</v>
      </c>
      <c r="AZ1835">
        <v>352.85899999999998</v>
      </c>
      <c r="BA1835">
        <v>2859.2809999999999</v>
      </c>
      <c r="BB1835">
        <v>9.3360000000000003</v>
      </c>
      <c r="BC1835">
        <v>78.286000000000001</v>
      </c>
      <c r="BD1835">
        <v>6.2949999999999999</v>
      </c>
      <c r="BE1835">
        <v>2859.2869999999998</v>
      </c>
      <c r="BF1835">
        <v>79.81</v>
      </c>
      <c r="BG1835">
        <v>9</v>
      </c>
      <c r="BH1835">
        <v>3</v>
      </c>
      <c r="BM1835" t="s">
        <v>144</v>
      </c>
      <c r="BN1835" t="s">
        <v>144</v>
      </c>
      <c r="BO1835" t="s">
        <v>3296</v>
      </c>
      <c r="BQ1835">
        <v>1</v>
      </c>
      <c r="BT1835" s="51" t="s">
        <v>3293</v>
      </c>
      <c r="CB1835" s="51">
        <v>12.67</v>
      </c>
      <c r="CC1835" s="51">
        <v>12.67</v>
      </c>
      <c r="CD1835" s="51">
        <v>1.2E-2</v>
      </c>
      <c r="CE1835" s="51">
        <v>1.9E-2</v>
      </c>
      <c r="CF1835" s="51">
        <v>0.82599999999999996</v>
      </c>
      <c r="CG1835" t="b">
        <f t="shared" si="36"/>
        <v>1</v>
      </c>
    </row>
    <row r="1836" spans="1:85" hidden="1" x14ac:dyDescent="0.35">
      <c r="A1836" t="s">
        <v>1988</v>
      </c>
      <c r="B1836" t="s">
        <v>4803</v>
      </c>
      <c r="C1836">
        <v>2859.5050000000001</v>
      </c>
      <c r="D1836">
        <v>9.3819999999999997</v>
      </c>
      <c r="E1836">
        <v>79.162000000000006</v>
      </c>
      <c r="F1836">
        <v>6.2949999999999999</v>
      </c>
      <c r="G1836" t="s">
        <v>2884</v>
      </c>
      <c r="I1836">
        <v>356.29</v>
      </c>
      <c r="J1836">
        <v>2859.5120000000002</v>
      </c>
      <c r="K1836" s="68">
        <v>82.31</v>
      </c>
      <c r="L1836">
        <v>4</v>
      </c>
      <c r="M1836">
        <v>3</v>
      </c>
      <c r="N1836" t="s">
        <v>4803</v>
      </c>
      <c r="O1836">
        <v>1.796</v>
      </c>
      <c r="P1836">
        <v>10</v>
      </c>
      <c r="Q1836">
        <v>9.3819999999999997</v>
      </c>
      <c r="R1836">
        <v>2859.5070000000001</v>
      </c>
      <c r="S1836">
        <v>7.3819999999999997</v>
      </c>
      <c r="T1836">
        <v>79.792000000000002</v>
      </c>
      <c r="U1836">
        <v>5.0359999999999996</v>
      </c>
      <c r="V1836">
        <v>100</v>
      </c>
      <c r="W1836">
        <v>0.83899999999999997</v>
      </c>
      <c r="X1836">
        <v>0.65700000000000003</v>
      </c>
      <c r="Y1836">
        <v>21.82</v>
      </c>
      <c r="Z1836">
        <v>22.093</v>
      </c>
      <c r="AA1836">
        <v>0.61099999999999999</v>
      </c>
      <c r="AB1836">
        <v>0</v>
      </c>
      <c r="AC1836" t="b">
        <v>1</v>
      </c>
      <c r="BM1836" t="s">
        <v>144</v>
      </c>
      <c r="BN1836" t="s">
        <v>144</v>
      </c>
      <c r="BO1836" t="s">
        <v>3359</v>
      </c>
      <c r="BT1836"/>
      <c r="BU1836"/>
      <c r="BX1836"/>
      <c r="BZ1836"/>
      <c r="CA1836"/>
      <c r="CB1836"/>
      <c r="CC1836"/>
      <c r="CD1836">
        <v>0</v>
      </c>
      <c r="CE1836"/>
      <c r="CF1836">
        <v>0</v>
      </c>
    </row>
    <row r="1837" spans="1:85" hidden="1" x14ac:dyDescent="0.35">
      <c r="A1837" t="s">
        <v>1989</v>
      </c>
      <c r="B1837" t="s">
        <v>4804</v>
      </c>
      <c r="C1837" s="51">
        <v>2859.6089999999999</v>
      </c>
      <c r="D1837">
        <v>11.426</v>
      </c>
      <c r="E1837" s="68">
        <v>87.501999999999995</v>
      </c>
      <c r="F1837">
        <v>6.2949999999999999</v>
      </c>
      <c r="G1837" t="s">
        <v>3290</v>
      </c>
      <c r="I1837">
        <v>3.71</v>
      </c>
      <c r="J1837">
        <v>2859.6129999999998</v>
      </c>
      <c r="K1837" s="73">
        <v>89.72</v>
      </c>
      <c r="L1837">
        <v>5</v>
      </c>
      <c r="M1837">
        <v>1</v>
      </c>
      <c r="N1837" s="51" t="s">
        <v>4804</v>
      </c>
      <c r="O1837">
        <v>1.7809999999999999</v>
      </c>
      <c r="P1837">
        <v>10</v>
      </c>
      <c r="Q1837">
        <v>11.426</v>
      </c>
      <c r="R1837">
        <v>2859.61</v>
      </c>
      <c r="S1837">
        <v>9.141</v>
      </c>
      <c r="T1837">
        <v>87.945999999999998</v>
      </c>
      <c r="U1837">
        <v>5.0359999999999996</v>
      </c>
      <c r="V1837">
        <v>100</v>
      </c>
      <c r="W1837">
        <v>1.0860000000000001</v>
      </c>
      <c r="X1837">
        <v>0.96499999999999997</v>
      </c>
      <c r="Y1837">
        <v>21.89</v>
      </c>
      <c r="Z1837">
        <v>22.093</v>
      </c>
      <c r="AA1837">
        <v>0.61099999999999999</v>
      </c>
      <c r="AB1837">
        <v>0</v>
      </c>
      <c r="AC1837" t="b">
        <v>1</v>
      </c>
      <c r="AI1837">
        <v>2859.607</v>
      </c>
      <c r="AJ1837">
        <v>87.834000000000003</v>
      </c>
      <c r="AK1837">
        <v>2859.6129999999998</v>
      </c>
      <c r="AL1837">
        <v>89.790999999999997</v>
      </c>
      <c r="AM1837">
        <v>3.9159999999999999</v>
      </c>
      <c r="AN1837">
        <v>11.11</v>
      </c>
      <c r="AO1837">
        <v>12.59</v>
      </c>
      <c r="AP1837">
        <v>0.84699999999999998</v>
      </c>
      <c r="AQ1837">
        <v>21.922999999999998</v>
      </c>
      <c r="AR1837">
        <v>1.486</v>
      </c>
      <c r="AS1837">
        <v>1.504</v>
      </c>
      <c r="AT1837">
        <v>1E-3</v>
      </c>
      <c r="AU1837">
        <v>0.4</v>
      </c>
      <c r="AV1837">
        <v>0.19900000000000001</v>
      </c>
      <c r="AW1837">
        <v>0</v>
      </c>
      <c r="AX1837">
        <v>1396524</v>
      </c>
      <c r="AY1837" t="b">
        <v>1</v>
      </c>
      <c r="AZ1837">
        <v>3.7810000000000001</v>
      </c>
      <c r="BA1837">
        <v>2859.6089999999999</v>
      </c>
      <c r="BB1837">
        <v>11.426</v>
      </c>
      <c r="BC1837">
        <v>87.501999999999995</v>
      </c>
      <c r="BD1837">
        <v>6.2949999999999999</v>
      </c>
      <c r="BE1837">
        <v>2859.6129999999998</v>
      </c>
      <c r="BF1837">
        <v>89.72</v>
      </c>
      <c r="BG1837">
        <v>6</v>
      </c>
      <c r="BH1837">
        <v>3</v>
      </c>
      <c r="BI1837">
        <v>9.141</v>
      </c>
      <c r="BJ1837">
        <v>5.0359999999999996</v>
      </c>
      <c r="BK1837">
        <v>1.012</v>
      </c>
      <c r="BM1837" t="s">
        <v>144</v>
      </c>
      <c r="BN1837" t="s">
        <v>144</v>
      </c>
      <c r="BO1837" t="s">
        <v>3312</v>
      </c>
      <c r="BQ1837">
        <v>1</v>
      </c>
      <c r="BT1837" s="51" t="s">
        <v>3293</v>
      </c>
      <c r="BV1837" t="s">
        <v>3294</v>
      </c>
      <c r="CB1837" s="51">
        <v>12.59</v>
      </c>
      <c r="CC1837" s="51">
        <v>12.59</v>
      </c>
      <c r="CD1837" s="51">
        <v>1.2E-2</v>
      </c>
      <c r="CE1837" s="51">
        <v>3.1E-2</v>
      </c>
      <c r="CF1837" s="51">
        <v>0.77100000000000002</v>
      </c>
      <c r="CG1837" t="b">
        <f>IF(CE1837*100&lt;CC1837,TRUE,FALSE)</f>
        <v>1</v>
      </c>
    </row>
    <row r="1838" spans="1:85" hidden="1" x14ac:dyDescent="0.35">
      <c r="A1838" t="s">
        <v>1990</v>
      </c>
      <c r="B1838" t="s">
        <v>4805</v>
      </c>
      <c r="C1838">
        <v>2859.6410000000001</v>
      </c>
      <c r="D1838">
        <v>8.41</v>
      </c>
      <c r="E1838">
        <v>86.572000000000003</v>
      </c>
      <c r="F1838">
        <v>6.2949999999999999</v>
      </c>
      <c r="G1838" t="s">
        <v>2884</v>
      </c>
      <c r="I1838">
        <v>3.71</v>
      </c>
      <c r="J1838">
        <v>2859.6460000000002</v>
      </c>
      <c r="K1838" s="68">
        <v>89.72</v>
      </c>
      <c r="L1838">
        <v>4</v>
      </c>
      <c r="M1838">
        <v>3</v>
      </c>
      <c r="N1838" t="s">
        <v>4805</v>
      </c>
      <c r="O1838">
        <v>1.7729999999999999</v>
      </c>
      <c r="P1838">
        <v>10</v>
      </c>
      <c r="Q1838">
        <v>8.41</v>
      </c>
      <c r="R1838">
        <v>2859.6419999999998</v>
      </c>
      <c r="S1838">
        <v>6.41</v>
      </c>
      <c r="T1838">
        <v>87.201999999999998</v>
      </c>
      <c r="U1838">
        <v>5.0359999999999996</v>
      </c>
      <c r="V1838">
        <v>100</v>
      </c>
      <c r="W1838">
        <v>0.83899999999999997</v>
      </c>
      <c r="X1838">
        <v>0.73399999999999999</v>
      </c>
      <c r="Y1838">
        <v>21.89</v>
      </c>
      <c r="Z1838">
        <v>22.093</v>
      </c>
      <c r="AA1838">
        <v>0.61099999999999999</v>
      </c>
      <c r="AB1838">
        <v>0</v>
      </c>
      <c r="AC1838" t="b">
        <v>1</v>
      </c>
      <c r="BM1838" t="s">
        <v>144</v>
      </c>
      <c r="BN1838" t="s">
        <v>144</v>
      </c>
      <c r="BO1838" t="s">
        <v>3359</v>
      </c>
      <c r="BT1838"/>
      <c r="BU1838"/>
      <c r="BX1838"/>
      <c r="BZ1838"/>
      <c r="CA1838"/>
      <c r="CB1838"/>
      <c r="CC1838"/>
      <c r="CD1838">
        <v>0</v>
      </c>
      <c r="CE1838"/>
      <c r="CF1838">
        <v>0</v>
      </c>
    </row>
    <row r="1839" spans="1:85" hidden="1" x14ac:dyDescent="0.35">
      <c r="A1839" t="s">
        <v>1991</v>
      </c>
      <c r="B1839" t="s">
        <v>4806</v>
      </c>
      <c r="C1839" s="51">
        <v>2859.6869999999999</v>
      </c>
      <c r="D1839">
        <v>10.699</v>
      </c>
      <c r="E1839" s="68">
        <v>85.162000000000006</v>
      </c>
      <c r="F1839">
        <v>6.2949999999999999</v>
      </c>
      <c r="G1839" t="s">
        <v>3290</v>
      </c>
      <c r="I1839">
        <v>1.24</v>
      </c>
      <c r="J1839">
        <v>2859.6930000000002</v>
      </c>
      <c r="K1839" s="73">
        <v>87.26</v>
      </c>
      <c r="L1839">
        <v>5</v>
      </c>
      <c r="M1839">
        <v>1</v>
      </c>
      <c r="N1839" s="51" t="s">
        <v>4806</v>
      </c>
      <c r="O1839">
        <v>1.8109999999999999</v>
      </c>
      <c r="P1839">
        <v>10</v>
      </c>
      <c r="Q1839">
        <v>10.699</v>
      </c>
      <c r="R1839">
        <v>2859.6880000000001</v>
      </c>
      <c r="S1839">
        <v>8.5589999999999993</v>
      </c>
      <c r="T1839">
        <v>85.581000000000003</v>
      </c>
      <c r="U1839">
        <v>5.0359999999999996</v>
      </c>
      <c r="V1839">
        <v>100</v>
      </c>
      <c r="W1839">
        <v>1.0860000000000001</v>
      </c>
      <c r="X1839">
        <v>1.0860000000000001</v>
      </c>
      <c r="Y1839">
        <v>22.24</v>
      </c>
      <c r="Z1839">
        <v>22.093</v>
      </c>
      <c r="AA1839">
        <v>0.61099999999999999</v>
      </c>
      <c r="AB1839">
        <v>0</v>
      </c>
      <c r="AC1839" t="b">
        <v>1</v>
      </c>
      <c r="AI1839">
        <v>2859.6880000000001</v>
      </c>
      <c r="AJ1839">
        <v>85.248000000000005</v>
      </c>
      <c r="AK1839">
        <v>2859.692</v>
      </c>
      <c r="AL1839">
        <v>87.283000000000001</v>
      </c>
      <c r="AM1839">
        <v>4.0709999999999997</v>
      </c>
      <c r="AN1839">
        <v>9.42</v>
      </c>
      <c r="AO1839">
        <v>12.32</v>
      </c>
      <c r="AP1839">
        <v>0.79</v>
      </c>
      <c r="AQ1839">
        <v>21.916</v>
      </c>
      <c r="AR1839">
        <v>10.941000000000001</v>
      </c>
      <c r="AS1839">
        <v>12.391</v>
      </c>
      <c r="AT1839">
        <v>1.2999999999999999E-2</v>
      </c>
      <c r="AU1839">
        <v>0.26900000000000002</v>
      </c>
      <c r="AV1839">
        <v>0.186</v>
      </c>
      <c r="AW1839">
        <v>0</v>
      </c>
      <c r="AX1839">
        <v>1399897</v>
      </c>
      <c r="AY1839" t="b">
        <v>1</v>
      </c>
      <c r="AZ1839">
        <v>1.26</v>
      </c>
      <c r="BA1839">
        <v>2859.6869999999999</v>
      </c>
      <c r="BB1839">
        <v>10.699</v>
      </c>
      <c r="BC1839">
        <v>85.162000000000006</v>
      </c>
      <c r="BD1839">
        <v>6.2949999999999999</v>
      </c>
      <c r="BE1839">
        <v>2859.6930000000002</v>
      </c>
      <c r="BF1839">
        <v>87.26</v>
      </c>
      <c r="BG1839">
        <v>7</v>
      </c>
      <c r="BH1839">
        <v>3</v>
      </c>
      <c r="BI1839">
        <v>8.5589999999999993</v>
      </c>
      <c r="BJ1839">
        <v>5.0359999999999996</v>
      </c>
      <c r="BK1839">
        <v>1.17</v>
      </c>
      <c r="BM1839" t="s">
        <v>144</v>
      </c>
      <c r="BN1839" t="s">
        <v>144</v>
      </c>
      <c r="BO1839" t="s">
        <v>3312</v>
      </c>
      <c r="BQ1839">
        <v>1</v>
      </c>
      <c r="BT1839" s="51" t="s">
        <v>3293</v>
      </c>
      <c r="BV1839" t="s">
        <v>3294</v>
      </c>
      <c r="CB1839" s="51">
        <v>12.32</v>
      </c>
      <c r="CC1839" s="51">
        <v>12.32</v>
      </c>
      <c r="CD1839" s="51">
        <v>7.0000000000000001E-3</v>
      </c>
      <c r="CE1839" s="51">
        <v>1.7000000000000001E-2</v>
      </c>
      <c r="CF1839" s="51">
        <v>0.81499999999999995</v>
      </c>
      <c r="CG1839" t="b">
        <f t="shared" ref="CG1839:CG1843" si="37">IF(CE1839*100&lt;CC1839,TRUE,FALSE)</f>
        <v>1</v>
      </c>
    </row>
    <row r="1840" spans="1:85" hidden="1" x14ac:dyDescent="0.35">
      <c r="A1840" t="s">
        <v>1992</v>
      </c>
      <c r="B1840" t="s">
        <v>4807</v>
      </c>
      <c r="C1840" s="51">
        <v>2859.7330000000002</v>
      </c>
      <c r="D1840">
        <v>8.91</v>
      </c>
      <c r="E1840" s="68">
        <v>86.084000000000003</v>
      </c>
      <c r="F1840">
        <v>6.2949999999999999</v>
      </c>
      <c r="G1840" t="s">
        <v>3290</v>
      </c>
      <c r="I1840">
        <v>3.71</v>
      </c>
      <c r="J1840">
        <v>2859.739</v>
      </c>
      <c r="K1840" s="73">
        <v>89.76</v>
      </c>
      <c r="L1840">
        <v>5</v>
      </c>
      <c r="M1840">
        <v>1</v>
      </c>
      <c r="N1840" s="51" t="s">
        <v>4807</v>
      </c>
      <c r="O1840">
        <v>1.8169999999999999</v>
      </c>
      <c r="P1840">
        <v>10</v>
      </c>
      <c r="Q1840">
        <v>8.91</v>
      </c>
      <c r="R1840">
        <v>2859.7339999999999</v>
      </c>
      <c r="S1840">
        <v>6.91</v>
      </c>
      <c r="T1840">
        <v>86.819000000000003</v>
      </c>
      <c r="U1840">
        <v>5.0359999999999996</v>
      </c>
      <c r="V1840">
        <v>100</v>
      </c>
      <c r="W1840">
        <v>1.0860000000000001</v>
      </c>
      <c r="X1840">
        <v>1.089</v>
      </c>
      <c r="Y1840">
        <v>21.98</v>
      </c>
      <c r="Z1840">
        <v>22.093</v>
      </c>
      <c r="AA1840">
        <v>0.61099999999999999</v>
      </c>
      <c r="AB1840">
        <v>0</v>
      </c>
      <c r="AC1840" t="b">
        <v>1</v>
      </c>
      <c r="AI1840">
        <v>2859.7330000000002</v>
      </c>
      <c r="AJ1840">
        <v>87.415999999999997</v>
      </c>
      <c r="AK1840">
        <v>2859.7379999999998</v>
      </c>
      <c r="AL1840">
        <v>89.826999999999998</v>
      </c>
      <c r="AM1840">
        <v>4.8220000000000001</v>
      </c>
      <c r="AN1840">
        <v>9.42</v>
      </c>
      <c r="AO1840">
        <v>10.61</v>
      </c>
      <c r="AP1840">
        <v>0.60699999999999998</v>
      </c>
      <c r="AQ1840">
        <v>21.916</v>
      </c>
      <c r="AR1840">
        <v>6.3920000000000003</v>
      </c>
      <c r="AS1840">
        <v>8.2089999999999996</v>
      </c>
      <c r="AT1840">
        <v>3.1E-2</v>
      </c>
      <c r="AU1840">
        <v>0.25</v>
      </c>
      <c r="AV1840">
        <v>0.215</v>
      </c>
      <c r="AW1840">
        <v>0</v>
      </c>
      <c r="AX1840">
        <v>1403270</v>
      </c>
      <c r="AY1840" t="b">
        <v>1</v>
      </c>
      <c r="AZ1840">
        <v>3.7810000000000001</v>
      </c>
      <c r="BA1840">
        <v>2859.7330000000002</v>
      </c>
      <c r="BB1840">
        <v>8.91</v>
      </c>
      <c r="BC1840">
        <v>86.084000000000003</v>
      </c>
      <c r="BD1840">
        <v>6.2949999999999999</v>
      </c>
      <c r="BE1840">
        <v>2859.739</v>
      </c>
      <c r="BF1840">
        <v>89.76</v>
      </c>
      <c r="BG1840">
        <v>6</v>
      </c>
      <c r="BH1840">
        <v>3</v>
      </c>
      <c r="BI1840">
        <v>6.91</v>
      </c>
      <c r="BJ1840">
        <v>5.0359999999999996</v>
      </c>
      <c r="BK1840">
        <v>1.0189999999999999</v>
      </c>
      <c r="BM1840" t="s">
        <v>144</v>
      </c>
      <c r="BN1840" t="s">
        <v>144</v>
      </c>
      <c r="BO1840" t="s">
        <v>3312</v>
      </c>
      <c r="BQ1840">
        <v>1</v>
      </c>
      <c r="BT1840" s="51" t="s">
        <v>3293</v>
      </c>
      <c r="BV1840" t="s">
        <v>3294</v>
      </c>
      <c r="CB1840" s="51">
        <v>10.61</v>
      </c>
      <c r="CC1840" s="51">
        <v>10.61</v>
      </c>
      <c r="CD1840" s="51">
        <v>1.7999999999999999E-2</v>
      </c>
      <c r="CE1840" s="51">
        <v>3.9E-2</v>
      </c>
      <c r="CF1840" s="51">
        <v>0.80100000000000005</v>
      </c>
      <c r="CG1840" t="b">
        <f t="shared" si="37"/>
        <v>1</v>
      </c>
    </row>
    <row r="1841" spans="1:85" hidden="1" x14ac:dyDescent="0.35">
      <c r="A1841" t="s">
        <v>1993</v>
      </c>
      <c r="B1841" t="s">
        <v>4808</v>
      </c>
      <c r="C1841" s="51">
        <v>2859.7559999999999</v>
      </c>
      <c r="D1841">
        <v>9.0779999999999994</v>
      </c>
      <c r="E1841" s="68">
        <v>76.712000000000003</v>
      </c>
      <c r="F1841">
        <v>6.2949999999999999</v>
      </c>
      <c r="G1841" t="s">
        <v>3290</v>
      </c>
      <c r="I1841">
        <v>353.81</v>
      </c>
      <c r="J1841">
        <v>2859.76</v>
      </c>
      <c r="K1841" s="73">
        <v>79.86</v>
      </c>
      <c r="L1841">
        <v>4</v>
      </c>
      <c r="M1841">
        <v>1</v>
      </c>
      <c r="N1841" s="51" t="s">
        <v>4808</v>
      </c>
      <c r="O1841">
        <v>1.804</v>
      </c>
      <c r="P1841">
        <v>10</v>
      </c>
      <c r="Q1841">
        <v>9.0779999999999994</v>
      </c>
      <c r="R1841">
        <v>2859.7559999999999</v>
      </c>
      <c r="S1841">
        <v>7.0780000000000003</v>
      </c>
      <c r="T1841">
        <v>77.341999999999999</v>
      </c>
      <c r="U1841">
        <v>5.0359999999999996</v>
      </c>
      <c r="V1841">
        <v>100</v>
      </c>
      <c r="W1841">
        <v>1.0860000000000001</v>
      </c>
      <c r="X1841">
        <v>0.79</v>
      </c>
      <c r="Y1841">
        <v>21.745000000000001</v>
      </c>
      <c r="Z1841">
        <v>22.093</v>
      </c>
      <c r="AA1841">
        <v>0.61099999999999999</v>
      </c>
      <c r="AB1841">
        <v>0</v>
      </c>
      <c r="AC1841" t="b">
        <v>1</v>
      </c>
      <c r="AI1841">
        <v>2859.7550000000001</v>
      </c>
      <c r="AJ1841">
        <v>77.234999999999999</v>
      </c>
      <c r="AK1841">
        <v>2859.759</v>
      </c>
      <c r="AL1841">
        <v>78.91</v>
      </c>
      <c r="AM1841">
        <v>3.3490000000000002</v>
      </c>
      <c r="AN1841">
        <v>7.03</v>
      </c>
      <c r="AO1841">
        <v>11.22</v>
      </c>
      <c r="AP1841">
        <v>0.627</v>
      </c>
      <c r="AQ1841">
        <v>21.919</v>
      </c>
      <c r="AR1841">
        <v>4.3570000000000002</v>
      </c>
      <c r="AS1841">
        <v>1.7450000000000001</v>
      </c>
      <c r="AT1841">
        <v>0.1</v>
      </c>
      <c r="AU1841">
        <v>0.14399999999999999</v>
      </c>
      <c r="AV1841">
        <v>0.2</v>
      </c>
      <c r="AW1841">
        <v>0</v>
      </c>
      <c r="AX1841">
        <v>1406643</v>
      </c>
      <c r="AY1841" t="b">
        <v>1</v>
      </c>
      <c r="AZ1841">
        <v>352.85899999999998</v>
      </c>
      <c r="BA1841">
        <v>2859.7559999999999</v>
      </c>
      <c r="BB1841">
        <v>9.0779999999999994</v>
      </c>
      <c r="BC1841">
        <v>76.712000000000003</v>
      </c>
      <c r="BD1841">
        <v>6.2949999999999999</v>
      </c>
      <c r="BE1841">
        <v>2859.76</v>
      </c>
      <c r="BF1841">
        <v>79.86</v>
      </c>
      <c r="BG1841">
        <v>5</v>
      </c>
      <c r="BH1841">
        <v>3</v>
      </c>
      <c r="BI1841">
        <v>7.0780000000000003</v>
      </c>
      <c r="BJ1841">
        <v>5.0359999999999996</v>
      </c>
      <c r="BK1841">
        <v>0.79300000000000004</v>
      </c>
      <c r="BM1841" t="s">
        <v>144</v>
      </c>
      <c r="BN1841" t="s">
        <v>144</v>
      </c>
      <c r="BO1841" t="s">
        <v>3312</v>
      </c>
      <c r="BQ1841">
        <v>1</v>
      </c>
      <c r="BT1841" s="51" t="s">
        <v>3293</v>
      </c>
      <c r="BV1841" t="s">
        <v>3294</v>
      </c>
      <c r="CB1841" s="51">
        <v>11.22</v>
      </c>
      <c r="CC1841" s="51">
        <v>11.22</v>
      </c>
      <c r="CD1841" s="51">
        <v>1E-3</v>
      </c>
      <c r="CE1841" s="51">
        <v>2E-3</v>
      </c>
      <c r="CF1841" s="51">
        <v>0.79600000000000004</v>
      </c>
      <c r="CG1841" t="b">
        <f t="shared" si="37"/>
        <v>1</v>
      </c>
    </row>
    <row r="1842" spans="1:85" hidden="1" x14ac:dyDescent="0.35">
      <c r="A1842" t="s">
        <v>1994</v>
      </c>
      <c r="B1842" t="s">
        <v>4809</v>
      </c>
      <c r="C1842" s="51">
        <v>2859.768</v>
      </c>
      <c r="D1842">
        <v>8.0299999999999994</v>
      </c>
      <c r="E1842" s="68">
        <v>82.343999999999994</v>
      </c>
      <c r="F1842">
        <v>6.2949999999999999</v>
      </c>
      <c r="G1842" t="s">
        <v>3290</v>
      </c>
      <c r="I1842">
        <v>1.24</v>
      </c>
      <c r="J1842">
        <v>2859.7719999999999</v>
      </c>
      <c r="K1842" s="73">
        <v>87.29</v>
      </c>
      <c r="L1842">
        <v>5</v>
      </c>
      <c r="M1842">
        <v>1</v>
      </c>
      <c r="N1842" s="51" t="s">
        <v>4809</v>
      </c>
      <c r="O1842">
        <v>1.8</v>
      </c>
      <c r="P1842">
        <v>10</v>
      </c>
      <c r="Q1842">
        <v>8.0299999999999994</v>
      </c>
      <c r="R1842">
        <v>2859.7689999999998</v>
      </c>
      <c r="S1842">
        <v>6.03</v>
      </c>
      <c r="T1842">
        <v>83.332999999999998</v>
      </c>
      <c r="U1842">
        <v>5.0359999999999996</v>
      </c>
      <c r="V1842">
        <v>100</v>
      </c>
      <c r="W1842">
        <v>1.0860000000000001</v>
      </c>
      <c r="X1842">
        <v>1.0209999999999999</v>
      </c>
      <c r="Y1842">
        <v>22.29</v>
      </c>
      <c r="Z1842">
        <v>22.093</v>
      </c>
      <c r="AA1842">
        <v>0.61099999999999999</v>
      </c>
      <c r="AB1842">
        <v>0</v>
      </c>
      <c r="AC1842" t="b">
        <v>1</v>
      </c>
      <c r="AI1842">
        <v>2859.7669999999998</v>
      </c>
      <c r="AJ1842">
        <v>85.915999999999997</v>
      </c>
      <c r="AK1842">
        <v>2859.7719999999999</v>
      </c>
      <c r="AL1842">
        <v>87.313999999999993</v>
      </c>
      <c r="AM1842">
        <v>2.7949999999999999</v>
      </c>
      <c r="AN1842">
        <v>8.83</v>
      </c>
      <c r="AO1842">
        <v>10.85</v>
      </c>
      <c r="AP1842">
        <v>0.61799999999999999</v>
      </c>
      <c r="AQ1842">
        <v>21.913</v>
      </c>
      <c r="AR1842">
        <v>1.012</v>
      </c>
      <c r="AS1842">
        <v>11.269</v>
      </c>
      <c r="AT1842">
        <v>4.8000000000000001E-2</v>
      </c>
      <c r="AU1842">
        <v>0.06</v>
      </c>
      <c r="AV1842">
        <v>0.19700000000000001</v>
      </c>
      <c r="AW1842">
        <v>0</v>
      </c>
      <c r="AX1842">
        <v>1410016</v>
      </c>
      <c r="AY1842" t="b">
        <v>1</v>
      </c>
      <c r="AZ1842">
        <v>1.26</v>
      </c>
      <c r="BA1842">
        <v>2859.768</v>
      </c>
      <c r="BB1842">
        <v>8.0299999999999994</v>
      </c>
      <c r="BC1842">
        <v>82.343999999999994</v>
      </c>
      <c r="BD1842">
        <v>6.2949999999999999</v>
      </c>
      <c r="BE1842">
        <v>2859.7719999999999</v>
      </c>
      <c r="BF1842">
        <v>87.29</v>
      </c>
      <c r="BG1842">
        <v>6</v>
      </c>
      <c r="BH1842">
        <v>3</v>
      </c>
      <c r="BM1842" t="s">
        <v>144</v>
      </c>
      <c r="BN1842" t="s">
        <v>144</v>
      </c>
      <c r="BO1842" t="s">
        <v>3296</v>
      </c>
      <c r="BQ1842">
        <v>1</v>
      </c>
      <c r="BT1842" s="51" t="s">
        <v>3293</v>
      </c>
      <c r="BV1842" t="s">
        <v>3294</v>
      </c>
      <c r="CB1842" s="51">
        <v>10.85</v>
      </c>
      <c r="CC1842" s="51">
        <v>10.85</v>
      </c>
      <c r="CD1842" s="51">
        <v>1.2E-2</v>
      </c>
      <c r="CE1842" s="51">
        <v>2.7E-2</v>
      </c>
      <c r="CF1842" s="51">
        <v>0.79300000000000004</v>
      </c>
      <c r="CG1842" t="b">
        <f t="shared" si="37"/>
        <v>1</v>
      </c>
    </row>
    <row r="1843" spans="1:85" hidden="1" x14ac:dyDescent="0.35">
      <c r="A1843" t="s">
        <v>1995</v>
      </c>
      <c r="B1843" t="s">
        <v>4810</v>
      </c>
      <c r="C1843" s="51">
        <v>2859.9290000000001</v>
      </c>
      <c r="D1843">
        <v>10.576000000000001</v>
      </c>
      <c r="E1843" s="68">
        <v>80.786000000000001</v>
      </c>
      <c r="F1843">
        <v>6.2949999999999999</v>
      </c>
      <c r="G1843" t="s">
        <v>3290</v>
      </c>
      <c r="I1843">
        <v>356.29</v>
      </c>
      <c r="J1843">
        <v>2859.933</v>
      </c>
      <c r="K1843" s="73">
        <v>82.36</v>
      </c>
      <c r="L1843">
        <v>8</v>
      </c>
      <c r="M1843">
        <v>1</v>
      </c>
      <c r="N1843" s="51" t="s">
        <v>4810</v>
      </c>
      <c r="O1843">
        <v>1.7849999999999999</v>
      </c>
      <c r="P1843">
        <v>10</v>
      </c>
      <c r="Q1843">
        <v>10.576000000000001</v>
      </c>
      <c r="R1843">
        <v>2859.93</v>
      </c>
      <c r="S1843">
        <v>8.4600000000000009</v>
      </c>
      <c r="T1843">
        <v>81.100999999999999</v>
      </c>
      <c r="U1843">
        <v>5.0359999999999996</v>
      </c>
      <c r="V1843">
        <v>100</v>
      </c>
      <c r="W1843">
        <v>1.0860000000000001</v>
      </c>
      <c r="X1843">
        <v>1.577</v>
      </c>
      <c r="Y1843">
        <v>21.824999999999999</v>
      </c>
      <c r="Z1843">
        <v>22.093</v>
      </c>
      <c r="AA1843">
        <v>0.61099999999999999</v>
      </c>
      <c r="AB1843">
        <v>0</v>
      </c>
      <c r="AC1843" t="b">
        <v>1</v>
      </c>
      <c r="AI1843">
        <v>2859.9270000000001</v>
      </c>
      <c r="AJ1843">
        <v>79.61</v>
      </c>
      <c r="AK1843">
        <v>2859.933</v>
      </c>
      <c r="AL1843">
        <v>81.87</v>
      </c>
      <c r="AM1843">
        <v>4.5199999999999996</v>
      </c>
      <c r="AN1843">
        <v>12.09</v>
      </c>
      <c r="AO1843">
        <v>12.18</v>
      </c>
      <c r="AP1843">
        <v>1.004</v>
      </c>
      <c r="AQ1843">
        <v>21.977</v>
      </c>
      <c r="AR1843">
        <v>7.8540000000000001</v>
      </c>
      <c r="AS1843">
        <v>13.683999999999999</v>
      </c>
      <c r="AT1843">
        <v>9.4E-2</v>
      </c>
      <c r="AU1843">
        <v>0.188</v>
      </c>
      <c r="AV1843">
        <v>0.121</v>
      </c>
      <c r="AW1843">
        <v>0</v>
      </c>
      <c r="AX1843">
        <v>1413389</v>
      </c>
      <c r="AY1843" t="b">
        <v>1</v>
      </c>
      <c r="AZ1843">
        <v>355.79899999999998</v>
      </c>
      <c r="BA1843">
        <v>2859.9290000000001</v>
      </c>
      <c r="BB1843">
        <v>10.576000000000001</v>
      </c>
      <c r="BC1843">
        <v>80.786000000000001</v>
      </c>
      <c r="BD1843">
        <v>6.2949999999999999</v>
      </c>
      <c r="BE1843">
        <v>2859.933</v>
      </c>
      <c r="BF1843">
        <v>82.36</v>
      </c>
      <c r="BG1843">
        <v>9</v>
      </c>
      <c r="BH1843">
        <v>3</v>
      </c>
      <c r="BM1843" t="s">
        <v>144</v>
      </c>
      <c r="BN1843" t="s">
        <v>144</v>
      </c>
      <c r="BO1843" t="s">
        <v>3296</v>
      </c>
      <c r="BQ1843">
        <v>1</v>
      </c>
      <c r="BT1843" s="51" t="s">
        <v>3293</v>
      </c>
      <c r="CB1843" s="51">
        <v>12.18</v>
      </c>
      <c r="CC1843" s="51">
        <v>12.18</v>
      </c>
      <c r="CD1843" s="51">
        <v>1.7000000000000001E-2</v>
      </c>
      <c r="CE1843" s="51">
        <v>2.5999999999999999E-2</v>
      </c>
      <c r="CF1843" s="51">
        <v>0.83699999999999997</v>
      </c>
      <c r="CG1843" t="b">
        <f t="shared" si="37"/>
        <v>1</v>
      </c>
    </row>
    <row r="1844" spans="1:85" hidden="1" x14ac:dyDescent="0.35">
      <c r="A1844" t="s">
        <v>1996</v>
      </c>
      <c r="B1844" t="s">
        <v>4811</v>
      </c>
      <c r="C1844">
        <v>2860.0659999999998</v>
      </c>
      <c r="D1844">
        <v>8</v>
      </c>
      <c r="E1844">
        <v>81.682000000000002</v>
      </c>
      <c r="F1844">
        <v>6.2949999999999999</v>
      </c>
      <c r="G1844" t="s">
        <v>2884</v>
      </c>
      <c r="I1844">
        <v>358.76</v>
      </c>
      <c r="J1844">
        <v>2860.07</v>
      </c>
      <c r="K1844" s="68">
        <v>84.83</v>
      </c>
      <c r="L1844">
        <v>4</v>
      </c>
      <c r="M1844">
        <v>3</v>
      </c>
      <c r="N1844" t="s">
        <v>4811</v>
      </c>
      <c r="O1844">
        <v>1.7709999999999999</v>
      </c>
      <c r="P1844">
        <v>10</v>
      </c>
      <c r="Q1844">
        <v>8</v>
      </c>
      <c r="R1844">
        <v>2860.067</v>
      </c>
      <c r="S1844">
        <v>6</v>
      </c>
      <c r="T1844">
        <v>82.311999999999998</v>
      </c>
      <c r="U1844">
        <v>5.0359999999999996</v>
      </c>
      <c r="V1844">
        <v>100</v>
      </c>
      <c r="W1844">
        <v>0.83899999999999997</v>
      </c>
      <c r="X1844">
        <v>0.64500000000000002</v>
      </c>
      <c r="Y1844">
        <v>22.135000000000002</v>
      </c>
      <c r="Z1844">
        <v>22.093</v>
      </c>
      <c r="AA1844">
        <v>0.61099999999999999</v>
      </c>
      <c r="AB1844">
        <v>0</v>
      </c>
      <c r="AC1844" t="b">
        <v>1</v>
      </c>
      <c r="BM1844" t="s">
        <v>144</v>
      </c>
      <c r="BN1844" t="s">
        <v>144</v>
      </c>
      <c r="BO1844" t="s">
        <v>3359</v>
      </c>
      <c r="BT1844"/>
      <c r="BU1844"/>
      <c r="BX1844"/>
      <c r="BZ1844"/>
      <c r="CA1844"/>
      <c r="CB1844"/>
      <c r="CC1844"/>
      <c r="CD1844">
        <v>0</v>
      </c>
      <c r="CE1844"/>
      <c r="CF1844">
        <v>0</v>
      </c>
    </row>
    <row r="1845" spans="1:85" hidden="1" x14ac:dyDescent="0.35">
      <c r="A1845" t="s">
        <v>1997</v>
      </c>
      <c r="B1845" t="s">
        <v>4812</v>
      </c>
      <c r="C1845">
        <v>2860.1329999999998</v>
      </c>
      <c r="D1845">
        <v>8.1129999999999995</v>
      </c>
      <c r="E1845">
        <v>79.221999999999994</v>
      </c>
      <c r="F1845">
        <v>6.2949999999999999</v>
      </c>
      <c r="G1845" t="s">
        <v>2884</v>
      </c>
      <c r="I1845">
        <v>356.29</v>
      </c>
      <c r="J1845">
        <v>2860.1379999999999</v>
      </c>
      <c r="K1845" s="68">
        <v>82.37</v>
      </c>
      <c r="L1845">
        <v>4</v>
      </c>
      <c r="M1845">
        <v>3</v>
      </c>
      <c r="N1845" t="s">
        <v>4812</v>
      </c>
      <c r="O1845">
        <v>1.8169999999999999</v>
      </c>
      <c r="P1845">
        <v>10</v>
      </c>
      <c r="Q1845">
        <v>8.1129999999999995</v>
      </c>
      <c r="R1845">
        <v>2860.134</v>
      </c>
      <c r="S1845">
        <v>6.1130000000000004</v>
      </c>
      <c r="T1845">
        <v>79.852000000000004</v>
      </c>
      <c r="U1845">
        <v>5.0359999999999996</v>
      </c>
      <c r="V1845">
        <v>100</v>
      </c>
      <c r="W1845">
        <v>0.83899999999999997</v>
      </c>
      <c r="X1845">
        <v>0.65400000000000003</v>
      </c>
      <c r="Y1845">
        <v>21.82</v>
      </c>
      <c r="Z1845">
        <v>22.093</v>
      </c>
      <c r="AA1845">
        <v>0.61099999999999999</v>
      </c>
      <c r="AB1845">
        <v>0</v>
      </c>
      <c r="AC1845" t="b">
        <v>1</v>
      </c>
      <c r="BM1845" t="s">
        <v>144</v>
      </c>
      <c r="BN1845" t="s">
        <v>144</v>
      </c>
      <c r="BO1845" t="s">
        <v>3359</v>
      </c>
      <c r="BT1845"/>
      <c r="BU1845"/>
      <c r="BX1845"/>
      <c r="BZ1845"/>
      <c r="CA1845"/>
      <c r="CB1845"/>
      <c r="CC1845"/>
      <c r="CD1845">
        <v>0</v>
      </c>
      <c r="CE1845"/>
      <c r="CF1845">
        <v>0</v>
      </c>
    </row>
    <row r="1846" spans="1:85" hidden="1" x14ac:dyDescent="0.35">
      <c r="A1846" t="s">
        <v>1998</v>
      </c>
      <c r="B1846" t="s">
        <v>4813</v>
      </c>
      <c r="C1846">
        <v>2860.1509999999998</v>
      </c>
      <c r="D1846">
        <v>9.2110000000000003</v>
      </c>
      <c r="E1846">
        <v>79.221999999999994</v>
      </c>
      <c r="F1846">
        <v>6.2949999999999999</v>
      </c>
      <c r="G1846" t="s">
        <v>2884</v>
      </c>
      <c r="I1846">
        <v>356.29</v>
      </c>
      <c r="J1846">
        <v>2860.1559999999999</v>
      </c>
      <c r="K1846" s="68">
        <v>82.37</v>
      </c>
      <c r="L1846">
        <v>4</v>
      </c>
      <c r="M1846">
        <v>3</v>
      </c>
      <c r="N1846" t="s">
        <v>4813</v>
      </c>
      <c r="O1846">
        <v>1.8069999999999999</v>
      </c>
      <c r="P1846">
        <v>10</v>
      </c>
      <c r="Q1846">
        <v>9.2110000000000003</v>
      </c>
      <c r="R1846">
        <v>2860.152</v>
      </c>
      <c r="S1846">
        <v>7.2110000000000003</v>
      </c>
      <c r="T1846">
        <v>79.852000000000004</v>
      </c>
      <c r="U1846">
        <v>5.0359999999999996</v>
      </c>
      <c r="V1846">
        <v>100</v>
      </c>
      <c r="W1846">
        <v>0.83899999999999997</v>
      </c>
      <c r="X1846">
        <v>0.70699999999999996</v>
      </c>
      <c r="Y1846">
        <v>21.853000000000002</v>
      </c>
      <c r="Z1846">
        <v>22.093</v>
      </c>
      <c r="AA1846">
        <v>0.61099999999999999</v>
      </c>
      <c r="AB1846">
        <v>0</v>
      </c>
      <c r="AC1846" t="b">
        <v>1</v>
      </c>
      <c r="BM1846" t="s">
        <v>144</v>
      </c>
      <c r="BN1846" t="s">
        <v>144</v>
      </c>
      <c r="BO1846" t="s">
        <v>3359</v>
      </c>
      <c r="BT1846"/>
      <c r="BU1846"/>
      <c r="BX1846"/>
      <c r="BZ1846"/>
      <c r="CA1846"/>
      <c r="CB1846"/>
      <c r="CC1846"/>
      <c r="CD1846">
        <v>0</v>
      </c>
      <c r="CE1846"/>
      <c r="CF1846">
        <v>0</v>
      </c>
    </row>
    <row r="1847" spans="1:85" hidden="1" x14ac:dyDescent="0.35">
      <c r="A1847" t="s">
        <v>1999</v>
      </c>
      <c r="B1847" t="s">
        <v>4814</v>
      </c>
      <c r="C1847" s="51">
        <v>2860.1909999999998</v>
      </c>
      <c r="D1847">
        <v>12.311</v>
      </c>
      <c r="E1847" s="68">
        <v>78.471000000000004</v>
      </c>
      <c r="F1847">
        <v>6.2949999999999999</v>
      </c>
      <c r="G1847" t="s">
        <v>3290</v>
      </c>
      <c r="I1847">
        <v>356.29</v>
      </c>
      <c r="J1847">
        <v>2860.1970000000001</v>
      </c>
      <c r="K1847" s="73">
        <v>82.36</v>
      </c>
      <c r="L1847">
        <v>5</v>
      </c>
      <c r="M1847">
        <v>1</v>
      </c>
      <c r="N1847" s="51" t="s">
        <v>4814</v>
      </c>
      <c r="O1847">
        <v>1.792</v>
      </c>
      <c r="P1847">
        <v>10</v>
      </c>
      <c r="Q1847">
        <v>12.311</v>
      </c>
      <c r="R1847">
        <v>2860.1930000000002</v>
      </c>
      <c r="S1847">
        <v>9.8490000000000002</v>
      </c>
      <c r="T1847">
        <v>79.248000000000005</v>
      </c>
      <c r="U1847">
        <v>5.0359999999999996</v>
      </c>
      <c r="V1847">
        <v>100</v>
      </c>
      <c r="W1847">
        <v>1.0860000000000001</v>
      </c>
      <c r="X1847">
        <v>1.08</v>
      </c>
      <c r="Y1847">
        <v>21.87</v>
      </c>
      <c r="Z1847">
        <v>22.093</v>
      </c>
      <c r="AA1847">
        <v>0.61099999999999999</v>
      </c>
      <c r="AB1847">
        <v>0</v>
      </c>
      <c r="AC1847" t="b">
        <v>1</v>
      </c>
      <c r="AI1847">
        <v>2860.1889999999999</v>
      </c>
      <c r="AJ1847">
        <v>79.016999999999996</v>
      </c>
      <c r="AK1847">
        <v>2860.1959999999999</v>
      </c>
      <c r="AL1847">
        <v>81.444999999999993</v>
      </c>
      <c r="AM1847">
        <v>4.8559999999999999</v>
      </c>
      <c r="AN1847">
        <v>14.25</v>
      </c>
      <c r="AO1847">
        <v>13.46</v>
      </c>
      <c r="AP1847">
        <v>0.76100000000000001</v>
      </c>
      <c r="AQ1847">
        <v>21.986000000000001</v>
      </c>
      <c r="AR1847">
        <v>1.302</v>
      </c>
      <c r="AS1847">
        <v>2.2200000000000002</v>
      </c>
      <c r="AT1847">
        <v>8.9999999999999993E-3</v>
      </c>
      <c r="AU1847">
        <v>0.33600000000000002</v>
      </c>
      <c r="AV1847">
        <v>0.191</v>
      </c>
      <c r="AW1847">
        <v>0</v>
      </c>
      <c r="AX1847">
        <v>1416762</v>
      </c>
      <c r="AY1847" t="b">
        <v>1</v>
      </c>
      <c r="AZ1847">
        <v>355.37900000000002</v>
      </c>
      <c r="BA1847">
        <v>2860.1909999999998</v>
      </c>
      <c r="BB1847">
        <v>12.311</v>
      </c>
      <c r="BC1847">
        <v>78.471000000000004</v>
      </c>
      <c r="BD1847">
        <v>6.2949999999999999</v>
      </c>
      <c r="BE1847">
        <v>2860.1970000000001</v>
      </c>
      <c r="BF1847">
        <v>82.36</v>
      </c>
      <c r="BG1847">
        <v>6</v>
      </c>
      <c r="BH1847">
        <v>3</v>
      </c>
      <c r="BM1847" t="s">
        <v>144</v>
      </c>
      <c r="BN1847" t="s">
        <v>144</v>
      </c>
      <c r="BO1847" t="s">
        <v>3296</v>
      </c>
      <c r="BQ1847">
        <v>1</v>
      </c>
      <c r="BT1847" s="51" t="s">
        <v>3293</v>
      </c>
      <c r="BV1847" t="s">
        <v>3294</v>
      </c>
      <c r="CB1847" s="51">
        <v>13.46</v>
      </c>
      <c r="CC1847" s="51">
        <v>13.46</v>
      </c>
      <c r="CD1847" s="51">
        <v>8.9999999999999993E-3</v>
      </c>
      <c r="CE1847" s="51">
        <v>2.5999999999999999E-2</v>
      </c>
      <c r="CF1847" s="51">
        <v>0.81100000000000005</v>
      </c>
      <c r="CG1847" t="b">
        <f t="shared" ref="CG1847:CG1849" si="38">IF(CE1847*100&lt;CC1847,TRUE,FALSE)</f>
        <v>1</v>
      </c>
    </row>
    <row r="1848" spans="1:85" hidden="1" x14ac:dyDescent="0.35">
      <c r="A1848" t="s">
        <v>2000</v>
      </c>
      <c r="B1848" t="s">
        <v>4815</v>
      </c>
      <c r="C1848" s="51">
        <v>2860.2310000000002</v>
      </c>
      <c r="D1848">
        <v>8.66</v>
      </c>
      <c r="E1848" s="68">
        <v>78.591999999999999</v>
      </c>
      <c r="F1848">
        <v>6.2949999999999999</v>
      </c>
      <c r="G1848" t="s">
        <v>3290</v>
      </c>
      <c r="I1848">
        <v>356.29</v>
      </c>
      <c r="J1848">
        <v>2860.2339999999999</v>
      </c>
      <c r="K1848" s="73">
        <v>82.35</v>
      </c>
      <c r="L1848">
        <v>5</v>
      </c>
      <c r="M1848">
        <v>1</v>
      </c>
      <c r="N1848" s="51" t="s">
        <v>4815</v>
      </c>
      <c r="O1848">
        <v>1.772</v>
      </c>
      <c r="P1848">
        <v>10</v>
      </c>
      <c r="Q1848">
        <v>8.66</v>
      </c>
      <c r="R1848">
        <v>2860.232</v>
      </c>
      <c r="S1848">
        <v>6.66</v>
      </c>
      <c r="T1848">
        <v>79.343000000000004</v>
      </c>
      <c r="U1848">
        <v>5.0359999999999996</v>
      </c>
      <c r="V1848">
        <v>100</v>
      </c>
      <c r="W1848">
        <v>1.0860000000000001</v>
      </c>
      <c r="X1848">
        <v>1.0669999999999999</v>
      </c>
      <c r="Y1848">
        <v>22.01</v>
      </c>
      <c r="Z1848">
        <v>22.093</v>
      </c>
      <c r="AA1848">
        <v>0.61099999999999999</v>
      </c>
      <c r="AB1848">
        <v>0</v>
      </c>
      <c r="AC1848" t="b">
        <v>1</v>
      </c>
      <c r="AI1848">
        <v>2860.2249999999999</v>
      </c>
      <c r="AJ1848">
        <v>79.322999999999993</v>
      </c>
      <c r="AK1848">
        <v>2860.2310000000002</v>
      </c>
      <c r="AL1848">
        <v>81.441999999999993</v>
      </c>
      <c r="AM1848">
        <v>4.2389999999999999</v>
      </c>
      <c r="AN1848">
        <v>12.6</v>
      </c>
      <c r="AO1848">
        <v>13.02</v>
      </c>
      <c r="AP1848">
        <v>0.71099999999999997</v>
      </c>
      <c r="AQ1848">
        <v>22.001000000000001</v>
      </c>
      <c r="AR1848">
        <v>1.3580000000000001</v>
      </c>
      <c r="AS1848">
        <v>14.563000000000001</v>
      </c>
      <c r="AT1848">
        <v>0.14799999999999999</v>
      </c>
      <c r="AU1848">
        <v>6.5000000000000002E-2</v>
      </c>
      <c r="AV1848">
        <v>0.14499999999999999</v>
      </c>
      <c r="AW1848">
        <v>0</v>
      </c>
      <c r="AX1848">
        <v>1420135</v>
      </c>
      <c r="AY1848" t="b">
        <v>1</v>
      </c>
      <c r="AZ1848">
        <v>355.37900000000002</v>
      </c>
      <c r="BA1848">
        <v>2860.2310000000002</v>
      </c>
      <c r="BB1848">
        <v>8.66</v>
      </c>
      <c r="BC1848">
        <v>78.591999999999999</v>
      </c>
      <c r="BD1848">
        <v>6.2949999999999999</v>
      </c>
      <c r="BE1848">
        <v>2860.2339999999999</v>
      </c>
      <c r="BF1848">
        <v>82.35</v>
      </c>
      <c r="BG1848">
        <v>5</v>
      </c>
      <c r="BH1848">
        <v>3</v>
      </c>
      <c r="BI1848">
        <v>6.66</v>
      </c>
      <c r="BJ1848">
        <v>5.0359999999999996</v>
      </c>
      <c r="BK1848">
        <v>0.92600000000000005</v>
      </c>
      <c r="BM1848" t="s">
        <v>144</v>
      </c>
      <c r="BN1848" t="s">
        <v>144</v>
      </c>
      <c r="BO1848" t="s">
        <v>3312</v>
      </c>
      <c r="BQ1848">
        <v>1</v>
      </c>
      <c r="BT1848" s="51" t="s">
        <v>3293</v>
      </c>
      <c r="BV1848" t="s">
        <v>3294</v>
      </c>
      <c r="CB1848" s="51">
        <v>13.02</v>
      </c>
      <c r="CC1848" s="51">
        <v>13.02</v>
      </c>
      <c r="CD1848" s="51">
        <v>1.2E-2</v>
      </c>
      <c r="CE1848" s="51">
        <v>3.1E-2</v>
      </c>
      <c r="CF1848" s="51">
        <v>0.81</v>
      </c>
      <c r="CG1848" t="b">
        <f t="shared" si="38"/>
        <v>1</v>
      </c>
    </row>
    <row r="1849" spans="1:85" hidden="1" x14ac:dyDescent="0.35">
      <c r="A1849" t="s">
        <v>2001</v>
      </c>
      <c r="B1849" t="s">
        <v>4816</v>
      </c>
      <c r="C1849" s="51">
        <v>2860.2640000000001</v>
      </c>
      <c r="D1849">
        <v>16.501999999999999</v>
      </c>
      <c r="E1849" s="68">
        <v>84.290999999999997</v>
      </c>
      <c r="F1849">
        <v>6.2949999999999999</v>
      </c>
      <c r="G1849" t="s">
        <v>3290</v>
      </c>
      <c r="I1849">
        <v>3.71</v>
      </c>
      <c r="J1849">
        <v>2860.2710000000002</v>
      </c>
      <c r="K1849" s="73">
        <v>89.77</v>
      </c>
      <c r="L1849">
        <v>4</v>
      </c>
      <c r="M1849">
        <v>1</v>
      </c>
      <c r="N1849" s="51" t="s">
        <v>4816</v>
      </c>
      <c r="O1849">
        <v>1.762</v>
      </c>
      <c r="P1849">
        <v>10</v>
      </c>
      <c r="Q1849">
        <v>16.501999999999999</v>
      </c>
      <c r="R1849">
        <v>2860.2660000000001</v>
      </c>
      <c r="S1849">
        <v>13.202</v>
      </c>
      <c r="T1849">
        <v>85.387</v>
      </c>
      <c r="U1849">
        <v>5.0359999999999996</v>
      </c>
      <c r="V1849">
        <v>100</v>
      </c>
      <c r="W1849">
        <v>1.002</v>
      </c>
      <c r="X1849">
        <v>0.86699999999999999</v>
      </c>
      <c r="Y1849">
        <v>21.98</v>
      </c>
      <c r="Z1849">
        <v>22.093</v>
      </c>
      <c r="AA1849">
        <v>0.61099999999999999</v>
      </c>
      <c r="AB1849">
        <v>0</v>
      </c>
      <c r="AC1849" t="b">
        <v>1</v>
      </c>
      <c r="AI1849">
        <v>2860.2629999999999</v>
      </c>
      <c r="AJ1849">
        <v>86.507000000000005</v>
      </c>
      <c r="AK1849">
        <v>2860.2710000000002</v>
      </c>
      <c r="AL1849">
        <v>89.004000000000005</v>
      </c>
      <c r="AM1849">
        <v>4.9939999999999998</v>
      </c>
      <c r="AN1849">
        <v>16.28</v>
      </c>
      <c r="AO1849">
        <v>9.6300000000000008</v>
      </c>
      <c r="AP1849">
        <v>0.57699999999999996</v>
      </c>
      <c r="AQ1849">
        <v>21.978000000000002</v>
      </c>
      <c r="AR1849">
        <v>8.2260000000000009</v>
      </c>
      <c r="AS1849">
        <v>2.109</v>
      </c>
      <c r="AT1849">
        <v>4.0000000000000001E-3</v>
      </c>
      <c r="AU1849">
        <v>0.41199999999999998</v>
      </c>
      <c r="AV1849">
        <v>0.29499999999999998</v>
      </c>
      <c r="AW1849">
        <v>0</v>
      </c>
      <c r="AX1849">
        <v>1423508</v>
      </c>
      <c r="AY1849" t="b">
        <v>1</v>
      </c>
      <c r="AZ1849">
        <v>2.94</v>
      </c>
      <c r="BA1849">
        <v>2860.2640000000001</v>
      </c>
      <c r="BB1849">
        <v>16.501999999999999</v>
      </c>
      <c r="BC1849">
        <v>84.290999999999997</v>
      </c>
      <c r="BD1849">
        <v>6.2949999999999999</v>
      </c>
      <c r="BE1849">
        <v>2860.2710000000002</v>
      </c>
      <c r="BF1849">
        <v>89.77</v>
      </c>
      <c r="BG1849">
        <v>4</v>
      </c>
      <c r="BH1849">
        <v>3</v>
      </c>
      <c r="BI1849">
        <v>13.202</v>
      </c>
      <c r="BJ1849">
        <v>5.0359999999999996</v>
      </c>
      <c r="BK1849">
        <v>0.82099999999999995</v>
      </c>
      <c r="BM1849" t="s">
        <v>144</v>
      </c>
      <c r="BN1849" t="s">
        <v>144</v>
      </c>
      <c r="BO1849" t="s">
        <v>3312</v>
      </c>
      <c r="BQ1849">
        <v>1</v>
      </c>
      <c r="BT1849" s="51" t="s">
        <v>3293</v>
      </c>
      <c r="BV1849" t="s">
        <v>3294</v>
      </c>
      <c r="CB1849" s="51">
        <v>9.6300000000000008</v>
      </c>
      <c r="CC1849" s="51">
        <v>9.6300000000000008</v>
      </c>
      <c r="CD1849" s="51">
        <v>3.0000000000000001E-3</v>
      </c>
      <c r="CE1849" s="51">
        <v>8.0000000000000002E-3</v>
      </c>
      <c r="CF1849" s="51">
        <v>0.80400000000000005</v>
      </c>
      <c r="CG1849" t="b">
        <f t="shared" si="38"/>
        <v>1</v>
      </c>
    </row>
    <row r="1850" spans="1:85" hidden="1" x14ac:dyDescent="0.35">
      <c r="A1850" t="s">
        <v>2002</v>
      </c>
      <c r="B1850" t="s">
        <v>4817</v>
      </c>
      <c r="C1850">
        <v>2860.4630000000002</v>
      </c>
      <c r="D1850">
        <v>8.3979999999999997</v>
      </c>
      <c r="E1850">
        <v>86.632000000000005</v>
      </c>
      <c r="F1850">
        <v>6.2949999999999999</v>
      </c>
      <c r="G1850" t="s">
        <v>2884</v>
      </c>
      <c r="I1850">
        <v>3.71</v>
      </c>
      <c r="J1850">
        <v>2860.4670000000001</v>
      </c>
      <c r="K1850" s="68">
        <v>89.78</v>
      </c>
      <c r="L1850">
        <v>4</v>
      </c>
      <c r="M1850">
        <v>3</v>
      </c>
      <c r="N1850" t="s">
        <v>4817</v>
      </c>
      <c r="O1850">
        <v>1.778</v>
      </c>
      <c r="P1850">
        <v>10</v>
      </c>
      <c r="Q1850">
        <v>8.3979999999999997</v>
      </c>
      <c r="R1850">
        <v>2860.4639999999999</v>
      </c>
      <c r="S1850">
        <v>6.3979999999999997</v>
      </c>
      <c r="T1850">
        <v>87.262</v>
      </c>
      <c r="U1850">
        <v>5.0359999999999996</v>
      </c>
      <c r="V1850">
        <v>100</v>
      </c>
      <c r="W1850">
        <v>0.83899999999999997</v>
      </c>
      <c r="X1850">
        <v>0.68100000000000005</v>
      </c>
      <c r="Y1850">
        <v>22.03</v>
      </c>
      <c r="Z1850">
        <v>22.093</v>
      </c>
      <c r="AA1850">
        <v>0.61099999999999999</v>
      </c>
      <c r="AB1850">
        <v>0</v>
      </c>
      <c r="AC1850" t="b">
        <v>1</v>
      </c>
      <c r="BM1850" t="s">
        <v>144</v>
      </c>
      <c r="BN1850" t="s">
        <v>144</v>
      </c>
      <c r="BO1850" t="s">
        <v>3359</v>
      </c>
      <c r="BT1850"/>
      <c r="BU1850"/>
      <c r="BX1850"/>
      <c r="BZ1850"/>
      <c r="CA1850"/>
      <c r="CB1850"/>
      <c r="CC1850"/>
      <c r="CD1850">
        <v>0</v>
      </c>
      <c r="CE1850"/>
      <c r="CF1850">
        <v>0</v>
      </c>
    </row>
    <row r="1851" spans="1:85" hidden="1" x14ac:dyDescent="0.35">
      <c r="A1851" t="s">
        <v>2003</v>
      </c>
      <c r="B1851" t="s">
        <v>4818</v>
      </c>
      <c r="C1851" s="51">
        <v>2860.5219999999999</v>
      </c>
      <c r="D1851">
        <v>8.01</v>
      </c>
      <c r="E1851" s="68">
        <v>81.691999999999993</v>
      </c>
      <c r="F1851">
        <v>6.2949999999999999</v>
      </c>
      <c r="G1851" t="s">
        <v>3290</v>
      </c>
      <c r="I1851">
        <v>358.76</v>
      </c>
      <c r="J1851">
        <v>2860.5259999999998</v>
      </c>
      <c r="K1851" s="73">
        <v>84.84</v>
      </c>
      <c r="L1851">
        <v>4</v>
      </c>
      <c r="M1851">
        <v>1</v>
      </c>
      <c r="N1851" s="51" t="s">
        <v>4818</v>
      </c>
      <c r="O1851">
        <v>1.8149999999999999</v>
      </c>
      <c r="P1851">
        <v>10</v>
      </c>
      <c r="Q1851">
        <v>8.01</v>
      </c>
      <c r="R1851">
        <v>2860.5230000000001</v>
      </c>
      <c r="S1851">
        <v>6.01</v>
      </c>
      <c r="T1851">
        <v>82.322000000000003</v>
      </c>
      <c r="U1851">
        <v>5.0359999999999996</v>
      </c>
      <c r="V1851">
        <v>100</v>
      </c>
      <c r="W1851">
        <v>1.0860000000000001</v>
      </c>
      <c r="X1851">
        <v>0.76800000000000002</v>
      </c>
      <c r="Y1851">
        <v>22.137</v>
      </c>
      <c r="Z1851">
        <v>22.093</v>
      </c>
      <c r="AA1851">
        <v>0.61099999999999999</v>
      </c>
      <c r="AB1851">
        <v>0</v>
      </c>
      <c r="AC1851" t="b">
        <v>1</v>
      </c>
      <c r="AI1851">
        <v>2860.5210000000002</v>
      </c>
      <c r="AJ1851">
        <v>82.879000000000005</v>
      </c>
      <c r="AK1851">
        <v>2860.5250000000001</v>
      </c>
      <c r="AL1851">
        <v>84.816000000000003</v>
      </c>
      <c r="AM1851">
        <v>3.8740000000000001</v>
      </c>
      <c r="AN1851">
        <v>8.15</v>
      </c>
      <c r="AO1851">
        <v>10.57</v>
      </c>
      <c r="AP1851">
        <v>0.48599999999999999</v>
      </c>
      <c r="AQ1851">
        <v>22.007999999999999</v>
      </c>
      <c r="AR1851">
        <v>6.476</v>
      </c>
      <c r="AS1851">
        <v>14.728</v>
      </c>
      <c r="AT1851">
        <v>0.151</v>
      </c>
      <c r="AU1851">
        <v>0.188</v>
      </c>
      <c r="AV1851">
        <v>0.21</v>
      </c>
      <c r="AW1851">
        <v>0</v>
      </c>
      <c r="AX1851">
        <v>1426881</v>
      </c>
      <c r="AY1851" t="b">
        <v>1</v>
      </c>
      <c r="AZ1851">
        <v>358.74</v>
      </c>
      <c r="BA1851">
        <v>2860.5219999999999</v>
      </c>
      <c r="BB1851">
        <v>8.01</v>
      </c>
      <c r="BC1851">
        <v>81.691999999999993</v>
      </c>
      <c r="BD1851">
        <v>6.2949999999999999</v>
      </c>
      <c r="BE1851">
        <v>2860.5259999999998</v>
      </c>
      <c r="BF1851">
        <v>84.84</v>
      </c>
      <c r="BG1851">
        <v>4</v>
      </c>
      <c r="BH1851">
        <v>3</v>
      </c>
      <c r="BI1851">
        <v>6.01</v>
      </c>
      <c r="BJ1851">
        <v>5.0359999999999996</v>
      </c>
      <c r="BK1851">
        <v>0.73899999999999999</v>
      </c>
      <c r="BM1851" t="s">
        <v>144</v>
      </c>
      <c r="BN1851" t="s">
        <v>144</v>
      </c>
      <c r="BO1851" t="s">
        <v>3312</v>
      </c>
      <c r="BQ1851">
        <v>1</v>
      </c>
      <c r="BT1851" s="51" t="s">
        <v>3293</v>
      </c>
      <c r="BV1851" t="s">
        <v>3294</v>
      </c>
      <c r="CB1851" s="51">
        <v>10.57</v>
      </c>
      <c r="CC1851" s="51">
        <v>10.57</v>
      </c>
      <c r="CD1851" s="51">
        <v>7.0000000000000001E-3</v>
      </c>
      <c r="CE1851" s="51">
        <v>1.7999999999999999E-2</v>
      </c>
      <c r="CF1851" s="51">
        <v>0.746</v>
      </c>
      <c r="CG1851" t="b">
        <f t="shared" ref="CG1851:CG1859" si="39">IF(CE1851*100&lt;CC1851,TRUE,FALSE)</f>
        <v>1</v>
      </c>
    </row>
    <row r="1852" spans="1:85" hidden="1" x14ac:dyDescent="0.35">
      <c r="A1852" t="s">
        <v>2004</v>
      </c>
      <c r="B1852" t="s">
        <v>4819</v>
      </c>
      <c r="C1852" s="51">
        <v>2860.6019999999999</v>
      </c>
      <c r="D1852">
        <v>8.0220000000000002</v>
      </c>
      <c r="E1852" s="68">
        <v>84.171999999999997</v>
      </c>
      <c r="F1852">
        <v>6.2949999999999999</v>
      </c>
      <c r="G1852" t="s">
        <v>3290</v>
      </c>
      <c r="I1852">
        <v>1.24</v>
      </c>
      <c r="J1852">
        <v>2860.605</v>
      </c>
      <c r="K1852" s="73">
        <v>87.32</v>
      </c>
      <c r="L1852">
        <v>4</v>
      </c>
      <c r="M1852">
        <v>1</v>
      </c>
      <c r="N1852" s="51" t="s">
        <v>4819</v>
      </c>
      <c r="O1852">
        <v>1.796</v>
      </c>
      <c r="P1852">
        <v>10</v>
      </c>
      <c r="Q1852">
        <v>8.0220000000000002</v>
      </c>
      <c r="R1852">
        <v>2860.6030000000001</v>
      </c>
      <c r="S1852">
        <v>6.0220000000000002</v>
      </c>
      <c r="T1852">
        <v>84.802000000000007</v>
      </c>
      <c r="U1852">
        <v>5.0359999999999996</v>
      </c>
      <c r="V1852">
        <v>100</v>
      </c>
      <c r="W1852">
        <v>1.0860000000000001</v>
      </c>
      <c r="X1852">
        <v>0.78100000000000003</v>
      </c>
      <c r="Y1852">
        <v>22.257000000000001</v>
      </c>
      <c r="Z1852">
        <v>22.093</v>
      </c>
      <c r="AA1852">
        <v>0.61099999999999999</v>
      </c>
      <c r="AB1852">
        <v>0</v>
      </c>
      <c r="AC1852" t="b">
        <v>1</v>
      </c>
      <c r="AI1852">
        <v>2860.6010000000001</v>
      </c>
      <c r="AJ1852">
        <v>85.977000000000004</v>
      </c>
      <c r="AK1852">
        <v>2860.6039999999998</v>
      </c>
      <c r="AL1852">
        <v>87.343000000000004</v>
      </c>
      <c r="AM1852">
        <v>2.7320000000000002</v>
      </c>
      <c r="AN1852">
        <v>6.06</v>
      </c>
      <c r="AO1852">
        <v>9.9</v>
      </c>
      <c r="AP1852">
        <v>0.4</v>
      </c>
      <c r="AQ1852">
        <v>21.988</v>
      </c>
      <c r="AR1852">
        <v>0.74</v>
      </c>
      <c r="AS1852">
        <v>15.523</v>
      </c>
      <c r="AT1852">
        <v>0.151</v>
      </c>
      <c r="AU1852">
        <v>0.188</v>
      </c>
      <c r="AV1852">
        <v>0.19800000000000001</v>
      </c>
      <c r="AW1852">
        <v>0</v>
      </c>
      <c r="AX1852">
        <v>1430254</v>
      </c>
      <c r="AY1852" t="b">
        <v>1</v>
      </c>
      <c r="AZ1852">
        <v>1.26</v>
      </c>
      <c r="BA1852">
        <v>2860.6019999999999</v>
      </c>
      <c r="BB1852">
        <v>8.0220000000000002</v>
      </c>
      <c r="BC1852">
        <v>84.171999999999997</v>
      </c>
      <c r="BD1852">
        <v>6.2949999999999999</v>
      </c>
      <c r="BE1852">
        <v>2860.605</v>
      </c>
      <c r="BF1852">
        <v>87.32</v>
      </c>
      <c r="BG1852">
        <v>5</v>
      </c>
      <c r="BH1852">
        <v>3</v>
      </c>
      <c r="BM1852" t="s">
        <v>144</v>
      </c>
      <c r="BN1852" t="s">
        <v>144</v>
      </c>
      <c r="BO1852" t="s">
        <v>3296</v>
      </c>
      <c r="BQ1852">
        <v>1</v>
      </c>
      <c r="BT1852" s="51" t="s">
        <v>3293</v>
      </c>
      <c r="BV1852" t="s">
        <v>3294</v>
      </c>
      <c r="CB1852" s="51">
        <v>9.9</v>
      </c>
      <c r="CC1852" s="51">
        <v>9.9</v>
      </c>
      <c r="CD1852" s="51">
        <v>7.0000000000000001E-3</v>
      </c>
      <c r="CE1852" s="51">
        <v>1.6E-2</v>
      </c>
      <c r="CF1852" s="51">
        <v>0.70799999999999996</v>
      </c>
      <c r="CG1852" t="b">
        <f t="shared" si="39"/>
        <v>1</v>
      </c>
    </row>
    <row r="1853" spans="1:85" hidden="1" x14ac:dyDescent="0.35">
      <c r="A1853" t="s">
        <v>2005</v>
      </c>
      <c r="B1853" t="s">
        <v>4820</v>
      </c>
      <c r="C1853" s="51">
        <v>2860.6729999999998</v>
      </c>
      <c r="D1853">
        <v>8.3439999999999994</v>
      </c>
      <c r="E1853" s="68">
        <v>84.171999999999997</v>
      </c>
      <c r="F1853">
        <v>6.2949999999999999</v>
      </c>
      <c r="G1853" t="s">
        <v>3290</v>
      </c>
      <c r="I1853">
        <v>1.24</v>
      </c>
      <c r="J1853">
        <v>2860.6750000000002</v>
      </c>
      <c r="K1853" s="73">
        <v>87.32</v>
      </c>
      <c r="L1853">
        <v>4</v>
      </c>
      <c r="M1853">
        <v>1</v>
      </c>
      <c r="N1853" s="51" t="s">
        <v>4820</v>
      </c>
      <c r="O1853">
        <v>1.78</v>
      </c>
      <c r="P1853">
        <v>10</v>
      </c>
      <c r="Q1853">
        <v>8.3439999999999994</v>
      </c>
      <c r="R1853">
        <v>2860.6729999999998</v>
      </c>
      <c r="S1853">
        <v>6.3440000000000003</v>
      </c>
      <c r="T1853">
        <v>84.802000000000007</v>
      </c>
      <c r="U1853">
        <v>5.0359999999999996</v>
      </c>
      <c r="V1853">
        <v>100</v>
      </c>
      <c r="W1853">
        <v>1.0860000000000001</v>
      </c>
      <c r="X1853">
        <v>0.88700000000000001</v>
      </c>
      <c r="Y1853">
        <v>22.33</v>
      </c>
      <c r="Z1853">
        <v>22.093</v>
      </c>
      <c r="AA1853">
        <v>0.61099999999999999</v>
      </c>
      <c r="AB1853">
        <v>0</v>
      </c>
      <c r="AC1853" t="b">
        <v>1</v>
      </c>
      <c r="AI1853">
        <v>2860.67</v>
      </c>
      <c r="AJ1853">
        <v>85.265000000000001</v>
      </c>
      <c r="AK1853">
        <v>2860.674</v>
      </c>
      <c r="AL1853">
        <v>87.34</v>
      </c>
      <c r="AM1853">
        <v>4.1509999999999998</v>
      </c>
      <c r="AN1853">
        <v>8.19</v>
      </c>
      <c r="AO1853">
        <v>9.74</v>
      </c>
      <c r="AP1853">
        <v>0.49199999999999999</v>
      </c>
      <c r="AQ1853">
        <v>22.015999999999998</v>
      </c>
      <c r="AR1853">
        <v>0.94699999999999995</v>
      </c>
      <c r="AS1853">
        <v>18.106999999999999</v>
      </c>
      <c r="AT1853">
        <v>0.15</v>
      </c>
      <c r="AU1853">
        <v>0.10299999999999999</v>
      </c>
      <c r="AV1853">
        <v>0.26400000000000001</v>
      </c>
      <c r="AW1853">
        <v>0</v>
      </c>
      <c r="AX1853">
        <v>1433627</v>
      </c>
      <c r="AY1853" t="b">
        <v>1</v>
      </c>
      <c r="AZ1853">
        <v>1.26</v>
      </c>
      <c r="BA1853">
        <v>2860.6729999999998</v>
      </c>
      <c r="BB1853">
        <v>8.3439999999999994</v>
      </c>
      <c r="BC1853">
        <v>84.171999999999997</v>
      </c>
      <c r="BD1853">
        <v>6.2949999999999999</v>
      </c>
      <c r="BE1853">
        <v>2860.6750000000002</v>
      </c>
      <c r="BF1853">
        <v>87.32</v>
      </c>
      <c r="BG1853">
        <v>5</v>
      </c>
      <c r="BH1853">
        <v>3</v>
      </c>
      <c r="BI1853">
        <v>6.3440000000000003</v>
      </c>
      <c r="BJ1853">
        <v>5.0359999999999996</v>
      </c>
      <c r="BK1853">
        <v>0.81100000000000005</v>
      </c>
      <c r="BM1853" t="s">
        <v>144</v>
      </c>
      <c r="BN1853" t="s">
        <v>144</v>
      </c>
      <c r="BO1853" t="s">
        <v>3312</v>
      </c>
      <c r="BQ1853">
        <v>1</v>
      </c>
      <c r="BT1853" s="51" t="s">
        <v>3293</v>
      </c>
      <c r="BV1853" t="s">
        <v>3294</v>
      </c>
      <c r="CB1853" s="51">
        <v>9.74</v>
      </c>
      <c r="CC1853" s="51">
        <v>9.74</v>
      </c>
      <c r="CD1853" s="51">
        <v>7.0000000000000001E-3</v>
      </c>
      <c r="CE1853" s="51">
        <v>1.7000000000000001E-2</v>
      </c>
      <c r="CF1853" s="51">
        <v>0.71799999999999997</v>
      </c>
      <c r="CG1853" t="b">
        <f t="shared" si="39"/>
        <v>1</v>
      </c>
    </row>
    <row r="1854" spans="1:85" hidden="1" x14ac:dyDescent="0.35">
      <c r="A1854" t="s">
        <v>2006</v>
      </c>
      <c r="B1854" t="s">
        <v>4821</v>
      </c>
      <c r="C1854" s="51">
        <v>2860.8090000000002</v>
      </c>
      <c r="D1854">
        <v>8.0129999999999999</v>
      </c>
      <c r="E1854" s="68">
        <v>84.182000000000002</v>
      </c>
      <c r="F1854">
        <v>6.2949999999999999</v>
      </c>
      <c r="G1854" t="s">
        <v>3290</v>
      </c>
      <c r="I1854">
        <v>1.24</v>
      </c>
      <c r="J1854">
        <v>2860.8139999999999</v>
      </c>
      <c r="K1854" s="73">
        <v>87.33</v>
      </c>
      <c r="L1854">
        <v>4</v>
      </c>
      <c r="M1854">
        <v>1</v>
      </c>
      <c r="N1854" s="51" t="s">
        <v>4821</v>
      </c>
      <c r="O1854">
        <v>1.78</v>
      </c>
      <c r="P1854">
        <v>10</v>
      </c>
      <c r="Q1854">
        <v>8.0129999999999999</v>
      </c>
      <c r="R1854">
        <v>2860.8110000000001</v>
      </c>
      <c r="S1854">
        <v>6.0129999999999999</v>
      </c>
      <c r="T1854">
        <v>84.811999999999998</v>
      </c>
      <c r="U1854">
        <v>5.0359999999999996</v>
      </c>
      <c r="V1854">
        <v>100</v>
      </c>
      <c r="W1854">
        <v>1.0860000000000001</v>
      </c>
      <c r="X1854">
        <v>0.78600000000000003</v>
      </c>
      <c r="Y1854">
        <v>22.257000000000001</v>
      </c>
      <c r="Z1854">
        <v>22.093</v>
      </c>
      <c r="AA1854">
        <v>0.61099999999999999</v>
      </c>
      <c r="AB1854">
        <v>0</v>
      </c>
      <c r="AC1854" t="b">
        <v>1</v>
      </c>
      <c r="AI1854">
        <v>2860.8090000000002</v>
      </c>
      <c r="AJ1854">
        <v>85.966999999999999</v>
      </c>
      <c r="AK1854">
        <v>2860.8130000000001</v>
      </c>
      <c r="AL1854">
        <v>87.346999999999994</v>
      </c>
      <c r="AM1854">
        <v>2.7610000000000001</v>
      </c>
      <c r="AN1854">
        <v>7.59</v>
      </c>
      <c r="AO1854">
        <v>10.17</v>
      </c>
      <c r="AP1854">
        <v>0.35799999999999998</v>
      </c>
      <c r="AQ1854">
        <v>21.994</v>
      </c>
      <c r="AR1854">
        <v>7.1710000000000003</v>
      </c>
      <c r="AS1854">
        <v>16.148</v>
      </c>
      <c r="AT1854">
        <v>2.5000000000000001E-2</v>
      </c>
      <c r="AU1854">
        <v>0.10299999999999999</v>
      </c>
      <c r="AV1854">
        <v>0.30299999999999999</v>
      </c>
      <c r="AW1854">
        <v>0</v>
      </c>
      <c r="AX1854">
        <v>1437000</v>
      </c>
      <c r="AY1854" t="b">
        <v>1</v>
      </c>
      <c r="AZ1854">
        <v>1.26</v>
      </c>
      <c r="BA1854">
        <v>2860.8090000000002</v>
      </c>
      <c r="BB1854">
        <v>8.0129999999999999</v>
      </c>
      <c r="BC1854">
        <v>84.182000000000002</v>
      </c>
      <c r="BD1854">
        <v>6.2949999999999999</v>
      </c>
      <c r="BE1854">
        <v>2860.8139999999999</v>
      </c>
      <c r="BF1854">
        <v>87.33</v>
      </c>
      <c r="BG1854">
        <v>5</v>
      </c>
      <c r="BH1854">
        <v>3</v>
      </c>
      <c r="BI1854">
        <v>6.0129999999999999</v>
      </c>
      <c r="BJ1854">
        <v>5.0359999999999996</v>
      </c>
      <c r="BK1854">
        <v>0.77400000000000002</v>
      </c>
      <c r="BM1854" t="s">
        <v>144</v>
      </c>
      <c r="BN1854" t="s">
        <v>144</v>
      </c>
      <c r="BO1854" t="s">
        <v>3312</v>
      </c>
      <c r="BQ1854">
        <v>1</v>
      </c>
      <c r="BT1854" s="51" t="s">
        <v>3293</v>
      </c>
      <c r="BV1854" t="s">
        <v>3294</v>
      </c>
      <c r="CB1854" s="51">
        <v>10.17</v>
      </c>
      <c r="CC1854" s="51">
        <v>10.17</v>
      </c>
      <c r="CD1854" s="51">
        <v>1.2999999999999999E-2</v>
      </c>
      <c r="CE1854" s="51">
        <v>3.3000000000000002E-2</v>
      </c>
      <c r="CF1854" s="51">
        <v>0.69399999999999995</v>
      </c>
      <c r="CG1854" t="b">
        <f t="shared" si="39"/>
        <v>1</v>
      </c>
    </row>
    <row r="1855" spans="1:85" hidden="1" x14ac:dyDescent="0.35">
      <c r="A1855" t="s">
        <v>2007</v>
      </c>
      <c r="B1855" t="s">
        <v>4822</v>
      </c>
      <c r="C1855" s="51">
        <v>2860.828</v>
      </c>
      <c r="D1855">
        <v>9.3859999999999992</v>
      </c>
      <c r="E1855" s="68">
        <v>84.182000000000002</v>
      </c>
      <c r="F1855">
        <v>6.2949999999999999</v>
      </c>
      <c r="G1855" t="s">
        <v>3290</v>
      </c>
      <c r="I1855">
        <v>1.24</v>
      </c>
      <c r="J1855">
        <v>2860.8330000000001</v>
      </c>
      <c r="K1855" s="73">
        <v>87.33</v>
      </c>
      <c r="L1855">
        <v>4</v>
      </c>
      <c r="M1855">
        <v>1</v>
      </c>
      <c r="N1855" s="51" t="s">
        <v>4822</v>
      </c>
      <c r="O1855">
        <v>1.7749999999999999</v>
      </c>
      <c r="P1855">
        <v>10</v>
      </c>
      <c r="Q1855">
        <v>9.3859999999999992</v>
      </c>
      <c r="R1855">
        <v>2860.8290000000002</v>
      </c>
      <c r="S1855">
        <v>7.3860000000000001</v>
      </c>
      <c r="T1855">
        <v>84.811999999999998</v>
      </c>
      <c r="U1855">
        <v>5.0359999999999996</v>
      </c>
      <c r="V1855">
        <v>100</v>
      </c>
      <c r="W1855">
        <v>1.0860000000000001</v>
      </c>
      <c r="X1855">
        <v>0.77600000000000002</v>
      </c>
      <c r="Y1855">
        <v>22.257000000000001</v>
      </c>
      <c r="Z1855">
        <v>22.093</v>
      </c>
      <c r="AA1855">
        <v>0.61099999999999999</v>
      </c>
      <c r="AB1855">
        <v>0</v>
      </c>
      <c r="AC1855" t="b">
        <v>1</v>
      </c>
      <c r="AI1855">
        <v>2860.828</v>
      </c>
      <c r="AJ1855">
        <v>85.337000000000003</v>
      </c>
      <c r="AK1855">
        <v>2860.8310000000001</v>
      </c>
      <c r="AL1855">
        <v>86.507999999999996</v>
      </c>
      <c r="AM1855">
        <v>2.3420000000000001</v>
      </c>
      <c r="AN1855">
        <v>5.59</v>
      </c>
      <c r="AO1855">
        <v>10.99</v>
      </c>
      <c r="AP1855">
        <v>0.48499999999999999</v>
      </c>
      <c r="AQ1855">
        <v>21.978999999999999</v>
      </c>
      <c r="AR1855">
        <v>0.70399999999999996</v>
      </c>
      <c r="AS1855">
        <v>1.4710000000000001</v>
      </c>
      <c r="AT1855">
        <v>9.4E-2</v>
      </c>
      <c r="AU1855">
        <v>0.188</v>
      </c>
      <c r="AV1855">
        <v>0.13</v>
      </c>
      <c r="AW1855">
        <v>0</v>
      </c>
      <c r="AX1855">
        <v>1440373</v>
      </c>
      <c r="AY1855" t="b">
        <v>1</v>
      </c>
      <c r="AZ1855">
        <v>0.42</v>
      </c>
      <c r="BA1855">
        <v>2860.828</v>
      </c>
      <c r="BB1855">
        <v>9.3859999999999992</v>
      </c>
      <c r="BC1855">
        <v>84.182000000000002</v>
      </c>
      <c r="BD1855">
        <v>6.2949999999999999</v>
      </c>
      <c r="BE1855">
        <v>2860.8330000000001</v>
      </c>
      <c r="BF1855">
        <v>87.33</v>
      </c>
      <c r="BG1855">
        <v>5</v>
      </c>
      <c r="BH1855">
        <v>3</v>
      </c>
      <c r="BI1855">
        <v>7.3860000000000001</v>
      </c>
      <c r="BJ1855">
        <v>5.0359999999999996</v>
      </c>
      <c r="BK1855">
        <v>0.77500000000000002</v>
      </c>
      <c r="BM1855" t="s">
        <v>144</v>
      </c>
      <c r="BN1855" t="s">
        <v>144</v>
      </c>
      <c r="BO1855" t="s">
        <v>3312</v>
      </c>
      <c r="BQ1855">
        <v>1</v>
      </c>
      <c r="BT1855" s="51" t="s">
        <v>3293</v>
      </c>
      <c r="BV1855" t="s">
        <v>3294</v>
      </c>
      <c r="CB1855" s="51">
        <v>10.99</v>
      </c>
      <c r="CC1855" s="51">
        <v>10.99</v>
      </c>
      <c r="CD1855" s="51">
        <v>8.9999999999999993E-3</v>
      </c>
      <c r="CE1855" s="51">
        <v>2.5000000000000001E-2</v>
      </c>
      <c r="CF1855" s="51">
        <v>0.69199999999999995</v>
      </c>
      <c r="CG1855" t="b">
        <f t="shared" si="39"/>
        <v>1</v>
      </c>
    </row>
    <row r="1856" spans="1:85" hidden="1" x14ac:dyDescent="0.35">
      <c r="A1856" t="s">
        <v>2008</v>
      </c>
      <c r="B1856" t="s">
        <v>4823</v>
      </c>
      <c r="C1856" s="51">
        <v>2861.413</v>
      </c>
      <c r="D1856">
        <v>11.696999999999999</v>
      </c>
      <c r="E1856" s="68">
        <v>82.751999999999995</v>
      </c>
      <c r="F1856">
        <v>6.2949999999999999</v>
      </c>
      <c r="G1856" t="s">
        <v>3290</v>
      </c>
      <c r="I1856">
        <v>358.76</v>
      </c>
      <c r="J1856">
        <v>2861.4180000000001</v>
      </c>
      <c r="K1856" s="73">
        <v>84.85</v>
      </c>
      <c r="L1856">
        <v>7</v>
      </c>
      <c r="M1856">
        <v>1</v>
      </c>
      <c r="N1856" s="51" t="s">
        <v>4823</v>
      </c>
      <c r="O1856">
        <v>1.7769999999999999</v>
      </c>
      <c r="P1856">
        <v>10</v>
      </c>
      <c r="Q1856">
        <v>11.696999999999999</v>
      </c>
      <c r="R1856">
        <v>2861.4140000000002</v>
      </c>
      <c r="S1856">
        <v>9.3580000000000005</v>
      </c>
      <c r="T1856">
        <v>83.171000000000006</v>
      </c>
      <c r="U1856">
        <v>5.0359999999999996</v>
      </c>
      <c r="V1856">
        <v>100</v>
      </c>
      <c r="W1856">
        <v>1.0860000000000001</v>
      </c>
      <c r="X1856">
        <v>1.35</v>
      </c>
      <c r="Y1856">
        <v>22.07</v>
      </c>
      <c r="Z1856">
        <v>22.093</v>
      </c>
      <c r="AA1856">
        <v>0.61099999999999999</v>
      </c>
      <c r="AB1856">
        <v>0</v>
      </c>
      <c r="AC1856" t="b">
        <v>1</v>
      </c>
      <c r="AI1856">
        <v>2861.413</v>
      </c>
      <c r="AJ1856">
        <v>83.210999999999999</v>
      </c>
      <c r="AK1856">
        <v>2861.4169999999999</v>
      </c>
      <c r="AL1856">
        <v>84.826999999999998</v>
      </c>
      <c r="AM1856">
        <v>3.2309999999999999</v>
      </c>
      <c r="AN1856">
        <v>9.4</v>
      </c>
      <c r="AO1856">
        <v>12.53</v>
      </c>
      <c r="AP1856">
        <v>1.1200000000000001</v>
      </c>
      <c r="AQ1856">
        <v>21.960999999999999</v>
      </c>
      <c r="AR1856">
        <v>3.3279999999999998</v>
      </c>
      <c r="AS1856">
        <v>1.288</v>
      </c>
      <c r="AT1856">
        <v>4.0000000000000001E-3</v>
      </c>
      <c r="AU1856">
        <v>0.34</v>
      </c>
      <c r="AV1856">
        <v>0.21099999999999999</v>
      </c>
      <c r="AW1856">
        <v>0</v>
      </c>
      <c r="AX1856">
        <v>1443746</v>
      </c>
      <c r="AY1856" t="b">
        <v>1</v>
      </c>
      <c r="AZ1856">
        <v>358.74</v>
      </c>
      <c r="BA1856">
        <v>2861.413</v>
      </c>
      <c r="BB1856">
        <v>11.696999999999999</v>
      </c>
      <c r="BC1856">
        <v>82.751999999999995</v>
      </c>
      <c r="BD1856">
        <v>6.2949999999999999</v>
      </c>
      <c r="BE1856">
        <v>2861.4180000000001</v>
      </c>
      <c r="BF1856">
        <v>84.85</v>
      </c>
      <c r="BG1856">
        <v>8</v>
      </c>
      <c r="BH1856">
        <v>3</v>
      </c>
      <c r="BM1856" t="s">
        <v>144</v>
      </c>
      <c r="BN1856" t="s">
        <v>144</v>
      </c>
      <c r="BO1856" t="s">
        <v>3296</v>
      </c>
      <c r="BQ1856">
        <v>1</v>
      </c>
      <c r="BT1856" s="51" t="s">
        <v>3293</v>
      </c>
      <c r="CB1856" s="51">
        <v>12.53</v>
      </c>
      <c r="CC1856" s="51">
        <v>12.53</v>
      </c>
      <c r="CD1856" s="51">
        <v>1.2E-2</v>
      </c>
      <c r="CE1856" s="51">
        <v>2.1999999999999999E-2</v>
      </c>
      <c r="CF1856" s="51">
        <v>0.77600000000000002</v>
      </c>
      <c r="CG1856" t="b">
        <f t="shared" si="39"/>
        <v>1</v>
      </c>
    </row>
    <row r="1857" spans="1:85" hidden="1" x14ac:dyDescent="0.35">
      <c r="A1857" t="s">
        <v>2009</v>
      </c>
      <c r="B1857" t="s">
        <v>4824</v>
      </c>
      <c r="C1857" s="51">
        <v>2861.4520000000002</v>
      </c>
      <c r="D1857">
        <v>8</v>
      </c>
      <c r="E1857" s="68">
        <v>79.194000000000003</v>
      </c>
      <c r="F1857">
        <v>6.2949999999999999</v>
      </c>
      <c r="G1857" t="s">
        <v>3290</v>
      </c>
      <c r="I1857">
        <v>358.76</v>
      </c>
      <c r="J1857">
        <v>2861.4549999999999</v>
      </c>
      <c r="K1857" s="73">
        <v>84.85</v>
      </c>
      <c r="L1857">
        <v>3</v>
      </c>
      <c r="M1857">
        <v>1</v>
      </c>
      <c r="N1857" s="51" t="s">
        <v>4824</v>
      </c>
      <c r="O1857">
        <v>1.7669999999999999</v>
      </c>
      <c r="P1857">
        <v>10</v>
      </c>
      <c r="Q1857">
        <v>8</v>
      </c>
      <c r="R1857">
        <v>2861.453</v>
      </c>
      <c r="S1857">
        <v>6</v>
      </c>
      <c r="T1857">
        <v>80.325000000000003</v>
      </c>
      <c r="U1857">
        <v>5.0359999999999996</v>
      </c>
      <c r="V1857">
        <v>100</v>
      </c>
      <c r="W1857">
        <v>1.0860000000000001</v>
      </c>
      <c r="X1857">
        <v>0.68100000000000005</v>
      </c>
      <c r="Y1857">
        <v>22</v>
      </c>
      <c r="Z1857">
        <v>22.093</v>
      </c>
      <c r="AA1857">
        <v>0.61099999999999999</v>
      </c>
      <c r="AB1857">
        <v>0</v>
      </c>
      <c r="AC1857" t="b">
        <v>1</v>
      </c>
      <c r="AI1857">
        <v>2861.45</v>
      </c>
      <c r="AJ1857">
        <v>82.584000000000003</v>
      </c>
      <c r="AK1857">
        <v>2861.4549999999999</v>
      </c>
      <c r="AL1857">
        <v>83.992000000000004</v>
      </c>
      <c r="AM1857">
        <v>2.8159999999999998</v>
      </c>
      <c r="AN1857">
        <v>8.1300000000000008</v>
      </c>
      <c r="AO1857">
        <v>10.66</v>
      </c>
      <c r="AP1857">
        <v>0.33900000000000002</v>
      </c>
      <c r="AQ1857">
        <v>21.952000000000002</v>
      </c>
      <c r="AR1857">
        <v>0.98899999999999999</v>
      </c>
      <c r="AS1857">
        <v>14.321</v>
      </c>
      <c r="AT1857">
        <v>0.185</v>
      </c>
      <c r="AU1857">
        <v>0.224</v>
      </c>
      <c r="AV1857">
        <v>0.111</v>
      </c>
      <c r="AW1857">
        <v>0</v>
      </c>
      <c r="AX1857">
        <v>1447119</v>
      </c>
      <c r="AY1857" t="b">
        <v>1</v>
      </c>
      <c r="AZ1857">
        <v>357.9</v>
      </c>
      <c r="BA1857">
        <v>2861.4520000000002</v>
      </c>
      <c r="BB1857">
        <v>8</v>
      </c>
      <c r="BC1857">
        <v>79.194000000000003</v>
      </c>
      <c r="BD1857">
        <v>6.2949999999999999</v>
      </c>
      <c r="BE1857">
        <v>2861.4549999999999</v>
      </c>
      <c r="BF1857">
        <v>84.85</v>
      </c>
      <c r="BG1857">
        <v>5</v>
      </c>
      <c r="BH1857">
        <v>3</v>
      </c>
      <c r="BI1857">
        <v>6</v>
      </c>
      <c r="BJ1857">
        <v>5.0359999999999996</v>
      </c>
      <c r="BK1857">
        <v>0.79700000000000004</v>
      </c>
      <c r="BM1857" t="s">
        <v>144</v>
      </c>
      <c r="BN1857" t="s">
        <v>144</v>
      </c>
      <c r="BO1857" t="s">
        <v>3312</v>
      </c>
      <c r="BQ1857">
        <v>1</v>
      </c>
      <c r="BT1857" s="51" t="s">
        <v>3293</v>
      </c>
      <c r="BV1857" t="s">
        <v>3294</v>
      </c>
      <c r="CB1857" s="51">
        <v>10.66</v>
      </c>
      <c r="CC1857" s="51">
        <v>10.66</v>
      </c>
      <c r="CD1857" s="51">
        <v>5.0000000000000001E-3</v>
      </c>
      <c r="CE1857" s="51">
        <v>1.6E-2</v>
      </c>
      <c r="CF1857" s="51">
        <v>0.78100000000000003</v>
      </c>
      <c r="CG1857" t="b">
        <f t="shared" si="39"/>
        <v>1</v>
      </c>
    </row>
    <row r="1858" spans="1:85" hidden="1" x14ac:dyDescent="0.35">
      <c r="A1858" t="s">
        <v>2010</v>
      </c>
      <c r="B1858" t="s">
        <v>4825</v>
      </c>
      <c r="C1858" s="51">
        <v>2861.4650000000001</v>
      </c>
      <c r="D1858">
        <v>10.631</v>
      </c>
      <c r="E1858" s="68">
        <v>81.703000000000003</v>
      </c>
      <c r="F1858">
        <v>6.2949999999999999</v>
      </c>
      <c r="G1858" t="s">
        <v>3290</v>
      </c>
      <c r="I1858">
        <v>358.76</v>
      </c>
      <c r="J1858">
        <v>2861.4690000000001</v>
      </c>
      <c r="K1858" s="73">
        <v>84.86</v>
      </c>
      <c r="L1858">
        <v>4</v>
      </c>
      <c r="M1858">
        <v>1</v>
      </c>
      <c r="N1858" s="51" t="s">
        <v>4825</v>
      </c>
      <c r="O1858">
        <v>1.7789999999999999</v>
      </c>
      <c r="P1858">
        <v>10</v>
      </c>
      <c r="Q1858">
        <v>10.631</v>
      </c>
      <c r="R1858">
        <v>2861.4659999999999</v>
      </c>
      <c r="S1858">
        <v>8.5050000000000008</v>
      </c>
      <c r="T1858">
        <v>82.334000000000003</v>
      </c>
      <c r="U1858">
        <v>5.0359999999999996</v>
      </c>
      <c r="V1858">
        <v>100</v>
      </c>
      <c r="W1858">
        <v>1.0860000000000001</v>
      </c>
      <c r="X1858">
        <v>0.78900000000000003</v>
      </c>
      <c r="Y1858">
        <v>22.04</v>
      </c>
      <c r="Z1858">
        <v>22.093</v>
      </c>
      <c r="AA1858">
        <v>0.61099999999999999</v>
      </c>
      <c r="AB1858">
        <v>0</v>
      </c>
      <c r="AC1858" t="b">
        <v>1</v>
      </c>
      <c r="AI1858">
        <v>2861.462</v>
      </c>
      <c r="AJ1858">
        <v>83.212999999999994</v>
      </c>
      <c r="AK1858">
        <v>2861.4679999999998</v>
      </c>
      <c r="AL1858">
        <v>84.837000000000003</v>
      </c>
      <c r="AM1858">
        <v>3.2480000000000002</v>
      </c>
      <c r="AN1858">
        <v>10.41</v>
      </c>
      <c r="AO1858">
        <v>9.4700000000000006</v>
      </c>
      <c r="AP1858">
        <v>0.63900000000000001</v>
      </c>
      <c r="AQ1858">
        <v>21.954000000000001</v>
      </c>
      <c r="AR1858">
        <v>9.6880000000000006</v>
      </c>
      <c r="AS1858">
        <v>15.074</v>
      </c>
      <c r="AT1858">
        <v>0.16700000000000001</v>
      </c>
      <c r="AU1858">
        <v>3.5999999999999997E-2</v>
      </c>
      <c r="AV1858">
        <v>0.15</v>
      </c>
      <c r="AW1858">
        <v>0</v>
      </c>
      <c r="AX1858">
        <v>1450492</v>
      </c>
      <c r="AY1858" t="b">
        <v>0</v>
      </c>
      <c r="AZ1858">
        <v>358.74</v>
      </c>
      <c r="BA1858">
        <v>2861.4650000000001</v>
      </c>
      <c r="BB1858">
        <v>10.631</v>
      </c>
      <c r="BC1858">
        <v>81.703000000000003</v>
      </c>
      <c r="BD1858">
        <v>6.2949999999999999</v>
      </c>
      <c r="BE1858">
        <v>2861.4690000000001</v>
      </c>
      <c r="BF1858">
        <v>84.86</v>
      </c>
      <c r="BG1858">
        <v>5</v>
      </c>
      <c r="BH1858">
        <v>3</v>
      </c>
      <c r="BI1858">
        <v>8.5050000000000008</v>
      </c>
      <c r="BJ1858">
        <v>5.0359999999999996</v>
      </c>
      <c r="BK1858">
        <v>0.85899999999999999</v>
      </c>
      <c r="BL1858">
        <v>10</v>
      </c>
      <c r="BM1858" t="s">
        <v>144</v>
      </c>
      <c r="BN1858" t="s">
        <v>144</v>
      </c>
      <c r="BO1858" t="s">
        <v>3292</v>
      </c>
      <c r="BQ1858">
        <v>1</v>
      </c>
      <c r="BT1858" s="51" t="s">
        <v>3293</v>
      </c>
      <c r="BV1858" t="s">
        <v>3294</v>
      </c>
      <c r="CB1858" s="51">
        <v>10</v>
      </c>
      <c r="CC1858" s="51">
        <v>10</v>
      </c>
      <c r="CD1858" s="51">
        <v>1.2999999999999999E-2</v>
      </c>
      <c r="CE1858" s="51">
        <v>1.2999999999999999E-2</v>
      </c>
      <c r="CF1858" s="51">
        <v>0.78600000000000003</v>
      </c>
      <c r="CG1858" t="b">
        <f t="shared" si="39"/>
        <v>1</v>
      </c>
    </row>
    <row r="1859" spans="1:85" hidden="1" x14ac:dyDescent="0.35">
      <c r="A1859" t="s">
        <v>2011</v>
      </c>
      <c r="B1859" t="s">
        <v>4826</v>
      </c>
      <c r="C1859" s="51">
        <v>2861.652</v>
      </c>
      <c r="D1859">
        <v>8.4890000000000008</v>
      </c>
      <c r="E1859" s="68">
        <v>86.6</v>
      </c>
      <c r="F1859">
        <v>6.2949999999999999</v>
      </c>
      <c r="G1859" t="s">
        <v>3290</v>
      </c>
      <c r="I1859">
        <v>6.19</v>
      </c>
      <c r="J1859">
        <v>2861.6550000000002</v>
      </c>
      <c r="K1859" s="73">
        <v>92.35</v>
      </c>
      <c r="L1859">
        <v>6</v>
      </c>
      <c r="M1859">
        <v>1</v>
      </c>
      <c r="N1859" s="51" t="s">
        <v>4826</v>
      </c>
      <c r="O1859">
        <v>1.7849999999999999</v>
      </c>
      <c r="P1859">
        <v>10</v>
      </c>
      <c r="Q1859">
        <v>8.4890000000000008</v>
      </c>
      <c r="R1859">
        <v>2861.6529999999998</v>
      </c>
      <c r="S1859">
        <v>6.4889999999999999</v>
      </c>
      <c r="T1859">
        <v>87.75</v>
      </c>
      <c r="U1859">
        <v>5.0359999999999996</v>
      </c>
      <c r="V1859">
        <v>100</v>
      </c>
      <c r="W1859">
        <v>1.0860000000000001</v>
      </c>
      <c r="X1859">
        <v>1.17</v>
      </c>
      <c r="Y1859">
        <v>21.785</v>
      </c>
      <c r="Z1859">
        <v>22.093</v>
      </c>
      <c r="AA1859">
        <v>0.61099999999999999</v>
      </c>
      <c r="AB1859">
        <v>0</v>
      </c>
      <c r="AC1859" t="b">
        <v>1</v>
      </c>
      <c r="AI1859">
        <v>2861.6509999999998</v>
      </c>
      <c r="AJ1859">
        <v>90.941000000000003</v>
      </c>
      <c r="AK1859">
        <v>2861.6550000000002</v>
      </c>
      <c r="AL1859">
        <v>92.456000000000003</v>
      </c>
      <c r="AM1859">
        <v>3.03</v>
      </c>
      <c r="AN1859">
        <v>7.21</v>
      </c>
      <c r="AO1859">
        <v>12.67</v>
      </c>
      <c r="AP1859">
        <v>0.871</v>
      </c>
      <c r="AQ1859">
        <v>21.946000000000002</v>
      </c>
      <c r="AR1859">
        <v>0.92300000000000004</v>
      </c>
      <c r="AS1859">
        <v>1.633</v>
      </c>
      <c r="AT1859">
        <v>0.121</v>
      </c>
      <c r="AU1859">
        <v>0.16600000000000001</v>
      </c>
      <c r="AV1859">
        <v>0.373</v>
      </c>
      <c r="AW1859">
        <v>0</v>
      </c>
      <c r="AX1859">
        <v>1453865</v>
      </c>
      <c r="AY1859" t="b">
        <v>1</v>
      </c>
      <c r="AZ1859">
        <v>6.3010000000000002</v>
      </c>
      <c r="BA1859">
        <v>2861.652</v>
      </c>
      <c r="BB1859">
        <v>8.4890000000000008</v>
      </c>
      <c r="BC1859">
        <v>86.6</v>
      </c>
      <c r="BD1859">
        <v>6.2949999999999999</v>
      </c>
      <c r="BE1859">
        <v>2861.6550000000002</v>
      </c>
      <c r="BF1859">
        <v>92.35</v>
      </c>
      <c r="BG1859">
        <v>7</v>
      </c>
      <c r="BH1859">
        <v>3</v>
      </c>
      <c r="BI1859">
        <v>6.4889999999999999</v>
      </c>
      <c r="BJ1859">
        <v>5.0359999999999996</v>
      </c>
      <c r="BK1859">
        <v>1.1819999999999999</v>
      </c>
      <c r="BM1859" t="s">
        <v>144</v>
      </c>
      <c r="BN1859" t="s">
        <v>144</v>
      </c>
      <c r="BO1859" t="s">
        <v>3312</v>
      </c>
      <c r="BQ1859">
        <v>1</v>
      </c>
      <c r="BT1859" s="51" t="s">
        <v>3293</v>
      </c>
      <c r="BV1859" t="s">
        <v>3294</v>
      </c>
      <c r="CB1859" s="51">
        <v>12.67</v>
      </c>
      <c r="CC1859" s="51">
        <v>12.67</v>
      </c>
      <c r="CD1859" s="51">
        <v>1.4999999999999999E-2</v>
      </c>
      <c r="CE1859" s="51">
        <v>3.1E-2</v>
      </c>
      <c r="CF1859" s="51">
        <v>0.71799999999999997</v>
      </c>
      <c r="CG1859" t="b">
        <f t="shared" si="39"/>
        <v>1</v>
      </c>
    </row>
    <row r="1860" spans="1:85" hidden="1" x14ac:dyDescent="0.35">
      <c r="A1860" t="s">
        <v>2012</v>
      </c>
      <c r="B1860" t="s">
        <v>4827</v>
      </c>
      <c r="C1860">
        <v>2861.6790000000001</v>
      </c>
      <c r="D1860">
        <v>12.148999999999999</v>
      </c>
      <c r="E1860">
        <v>76.822000000000003</v>
      </c>
      <c r="F1860">
        <v>6.2949999999999999</v>
      </c>
      <c r="G1860" t="s">
        <v>2884</v>
      </c>
      <c r="I1860">
        <v>353.81</v>
      </c>
      <c r="J1860">
        <v>2861.6840000000002</v>
      </c>
      <c r="K1860" s="68">
        <v>79.97</v>
      </c>
      <c r="L1860">
        <v>4</v>
      </c>
      <c r="M1860">
        <v>3</v>
      </c>
      <c r="N1860" t="s">
        <v>4827</v>
      </c>
      <c r="O1860">
        <v>1.7889999999999999</v>
      </c>
      <c r="P1860">
        <v>10</v>
      </c>
      <c r="Q1860">
        <v>12.148999999999999</v>
      </c>
      <c r="R1860">
        <v>2861.68</v>
      </c>
      <c r="S1860">
        <v>9.7189999999999994</v>
      </c>
      <c r="T1860">
        <v>77.451999999999998</v>
      </c>
      <c r="U1860">
        <v>5.0359999999999996</v>
      </c>
      <c r="V1860">
        <v>100</v>
      </c>
      <c r="W1860">
        <v>0.83899999999999997</v>
      </c>
      <c r="X1860">
        <v>0.65200000000000002</v>
      </c>
      <c r="Y1860">
        <v>21.79</v>
      </c>
      <c r="Z1860">
        <v>22.093</v>
      </c>
      <c r="AA1860">
        <v>0.61099999999999999</v>
      </c>
      <c r="AB1860">
        <v>0</v>
      </c>
      <c r="AC1860" t="b">
        <v>1</v>
      </c>
      <c r="BM1860" t="s">
        <v>144</v>
      </c>
      <c r="BN1860" t="s">
        <v>144</v>
      </c>
      <c r="BO1860" t="s">
        <v>3359</v>
      </c>
      <c r="BT1860"/>
      <c r="BU1860"/>
      <c r="BX1860"/>
      <c r="BZ1860"/>
      <c r="CA1860"/>
      <c r="CB1860"/>
      <c r="CC1860"/>
      <c r="CD1860">
        <v>0</v>
      </c>
      <c r="CE1860"/>
      <c r="CF1860">
        <v>0</v>
      </c>
    </row>
    <row r="1861" spans="1:85" hidden="1" x14ac:dyDescent="0.35">
      <c r="A1861" t="s">
        <v>2013</v>
      </c>
      <c r="B1861" t="s">
        <v>4828</v>
      </c>
      <c r="C1861" s="51">
        <v>2861.7719999999999</v>
      </c>
      <c r="D1861">
        <v>9.0830000000000002</v>
      </c>
      <c r="E1861" s="68">
        <v>78.722999999999999</v>
      </c>
      <c r="F1861">
        <v>6.2949999999999999</v>
      </c>
      <c r="G1861" t="s">
        <v>3290</v>
      </c>
      <c r="I1861">
        <v>353.81</v>
      </c>
      <c r="J1861">
        <v>2861.7759999999998</v>
      </c>
      <c r="K1861" s="73">
        <v>79.98</v>
      </c>
      <c r="L1861">
        <v>4</v>
      </c>
      <c r="M1861">
        <v>1</v>
      </c>
      <c r="N1861" s="51" t="s">
        <v>4828</v>
      </c>
      <c r="O1861">
        <v>1.8</v>
      </c>
      <c r="P1861">
        <v>10</v>
      </c>
      <c r="Q1861">
        <v>9.0830000000000002</v>
      </c>
      <c r="R1861">
        <v>2861.7730000000001</v>
      </c>
      <c r="S1861">
        <v>7.0830000000000002</v>
      </c>
      <c r="T1861">
        <v>78.974000000000004</v>
      </c>
      <c r="U1861">
        <v>5.0359999999999996</v>
      </c>
      <c r="V1861">
        <v>100</v>
      </c>
      <c r="W1861">
        <v>1.0860000000000001</v>
      </c>
      <c r="X1861">
        <v>0.82399999999999995</v>
      </c>
      <c r="Y1861">
        <v>21.76</v>
      </c>
      <c r="Z1861">
        <v>22.093</v>
      </c>
      <c r="AA1861">
        <v>0.61099999999999999</v>
      </c>
      <c r="AB1861">
        <v>0</v>
      </c>
      <c r="AC1861" t="b">
        <v>1</v>
      </c>
      <c r="AI1861">
        <v>2861.7710000000002</v>
      </c>
      <c r="AJ1861">
        <v>77.063000000000002</v>
      </c>
      <c r="AK1861">
        <v>2861.7739999999999</v>
      </c>
      <c r="AL1861">
        <v>79.034000000000006</v>
      </c>
      <c r="AM1861">
        <v>3.9409999999999998</v>
      </c>
      <c r="AN1861">
        <v>7.52</v>
      </c>
      <c r="AO1861">
        <v>9.31</v>
      </c>
      <c r="AP1861">
        <v>0.64800000000000002</v>
      </c>
      <c r="AQ1861">
        <v>21.94</v>
      </c>
      <c r="AR1861">
        <v>0.85899999999999999</v>
      </c>
      <c r="AS1861">
        <v>9.9309999999999992</v>
      </c>
      <c r="AT1861">
        <v>3.0000000000000001E-3</v>
      </c>
      <c r="AU1861">
        <v>0.52700000000000002</v>
      </c>
      <c r="AV1861">
        <v>0.187</v>
      </c>
      <c r="AW1861">
        <v>0</v>
      </c>
      <c r="AX1861">
        <v>1457238</v>
      </c>
      <c r="AY1861" t="b">
        <v>0</v>
      </c>
      <c r="AZ1861">
        <v>352.85899999999998</v>
      </c>
      <c r="BA1861">
        <v>2861.7719999999999</v>
      </c>
      <c r="BB1861">
        <v>9.0830000000000002</v>
      </c>
      <c r="BC1861">
        <v>78.722999999999999</v>
      </c>
      <c r="BD1861">
        <v>6.2949999999999999</v>
      </c>
      <c r="BE1861">
        <v>2861.7759999999998</v>
      </c>
      <c r="BF1861">
        <v>79.98</v>
      </c>
      <c r="BG1861">
        <v>5</v>
      </c>
      <c r="BH1861">
        <v>3</v>
      </c>
      <c r="BI1861">
        <v>7.0830000000000002</v>
      </c>
      <c r="BJ1861">
        <v>5.0359999999999996</v>
      </c>
      <c r="BK1861">
        <v>0.86</v>
      </c>
      <c r="BL1861">
        <v>10</v>
      </c>
      <c r="BM1861" t="s">
        <v>144</v>
      </c>
      <c r="BN1861" t="s">
        <v>144</v>
      </c>
      <c r="BO1861" t="s">
        <v>3292</v>
      </c>
      <c r="BQ1861">
        <v>1</v>
      </c>
      <c r="BT1861" s="51" t="s">
        <v>3293</v>
      </c>
      <c r="BV1861" t="s">
        <v>3294</v>
      </c>
      <c r="CB1861" s="51">
        <v>10</v>
      </c>
      <c r="CC1861" s="51">
        <v>10</v>
      </c>
      <c r="CD1861" s="51">
        <v>1.0999999999999999E-2</v>
      </c>
      <c r="CE1861" s="51">
        <v>1.0999999999999999E-2</v>
      </c>
      <c r="CF1861" s="51">
        <v>0.69299999999999995</v>
      </c>
      <c r="CG1861" t="b">
        <f t="shared" ref="CG1861:CG1863" si="40">IF(CE1861*100&lt;CC1861,TRUE,FALSE)</f>
        <v>1</v>
      </c>
    </row>
    <row r="1862" spans="1:85" hidden="1" x14ac:dyDescent="0.35">
      <c r="A1862" t="s">
        <v>2014</v>
      </c>
      <c r="B1862" t="s">
        <v>4829</v>
      </c>
      <c r="C1862" s="51">
        <v>2861.9050000000002</v>
      </c>
      <c r="D1862">
        <v>8.4879999999999995</v>
      </c>
      <c r="E1862" s="68">
        <v>89.231999999999999</v>
      </c>
      <c r="F1862">
        <v>6.2949999999999999</v>
      </c>
      <c r="G1862" t="s">
        <v>3290</v>
      </c>
      <c r="I1862">
        <v>6.19</v>
      </c>
      <c r="J1862">
        <v>2861.9110000000001</v>
      </c>
      <c r="K1862" s="73">
        <v>92.38</v>
      </c>
      <c r="L1862">
        <v>4</v>
      </c>
      <c r="M1862">
        <v>1</v>
      </c>
      <c r="N1862" s="51" t="s">
        <v>4829</v>
      </c>
      <c r="O1862">
        <v>1.8069999999999999</v>
      </c>
      <c r="P1862">
        <v>10</v>
      </c>
      <c r="Q1862">
        <v>8.4879999999999995</v>
      </c>
      <c r="R1862">
        <v>2861.9059999999999</v>
      </c>
      <c r="S1862">
        <v>6.4880000000000004</v>
      </c>
      <c r="T1862">
        <v>89.861999999999995</v>
      </c>
      <c r="U1862">
        <v>5.0359999999999996</v>
      </c>
      <c r="V1862">
        <v>100</v>
      </c>
      <c r="W1862">
        <v>1.0860000000000001</v>
      </c>
      <c r="X1862">
        <v>0.81</v>
      </c>
      <c r="Y1862">
        <v>21.74</v>
      </c>
      <c r="Z1862">
        <v>22.093</v>
      </c>
      <c r="AA1862">
        <v>0.61099999999999999</v>
      </c>
      <c r="AB1862">
        <v>0</v>
      </c>
      <c r="AC1862" t="b">
        <v>1</v>
      </c>
      <c r="AI1862">
        <v>2861.9050000000002</v>
      </c>
      <c r="AJ1862">
        <v>90.867999999999995</v>
      </c>
      <c r="AK1862">
        <v>2861.91</v>
      </c>
      <c r="AL1862">
        <v>92.49</v>
      </c>
      <c r="AM1862">
        <v>3.2440000000000002</v>
      </c>
      <c r="AN1862">
        <v>8.83</v>
      </c>
      <c r="AO1862">
        <v>10.87</v>
      </c>
      <c r="AP1862">
        <v>0.47099999999999997</v>
      </c>
      <c r="AQ1862">
        <v>21.965</v>
      </c>
      <c r="AR1862">
        <v>4.7859999999999996</v>
      </c>
      <c r="AS1862">
        <v>14.37</v>
      </c>
      <c r="AT1862">
        <v>0.121</v>
      </c>
      <c r="AU1862">
        <v>0.18</v>
      </c>
      <c r="AV1862">
        <v>0.36</v>
      </c>
      <c r="AW1862">
        <v>0</v>
      </c>
      <c r="AX1862">
        <v>1460611</v>
      </c>
      <c r="AY1862" t="b">
        <v>1</v>
      </c>
      <c r="AZ1862">
        <v>6.3010000000000002</v>
      </c>
      <c r="BA1862">
        <v>2861.9050000000002</v>
      </c>
      <c r="BB1862">
        <v>8.4879999999999995</v>
      </c>
      <c r="BC1862">
        <v>89.231999999999999</v>
      </c>
      <c r="BD1862">
        <v>6.2949999999999999</v>
      </c>
      <c r="BE1862">
        <v>2861.9110000000001</v>
      </c>
      <c r="BF1862">
        <v>92.38</v>
      </c>
      <c r="BG1862">
        <v>5</v>
      </c>
      <c r="BH1862">
        <v>3</v>
      </c>
      <c r="BM1862" t="s">
        <v>144</v>
      </c>
      <c r="BN1862" t="s">
        <v>144</v>
      </c>
      <c r="BO1862" t="s">
        <v>3296</v>
      </c>
      <c r="BQ1862">
        <v>1</v>
      </c>
      <c r="BT1862" s="51" t="s">
        <v>3293</v>
      </c>
      <c r="BV1862" t="s">
        <v>3294</v>
      </c>
      <c r="CB1862" s="51">
        <v>10.87</v>
      </c>
      <c r="CC1862" s="51">
        <v>10.87</v>
      </c>
      <c r="CD1862" s="51">
        <v>1.7000000000000001E-2</v>
      </c>
      <c r="CE1862" s="51">
        <v>4.7E-2</v>
      </c>
      <c r="CF1862" s="51">
        <v>0.72599999999999998</v>
      </c>
      <c r="CG1862" t="b">
        <f t="shared" si="40"/>
        <v>1</v>
      </c>
    </row>
    <row r="1863" spans="1:85" hidden="1" x14ac:dyDescent="0.35">
      <c r="A1863" t="s">
        <v>2015</v>
      </c>
      <c r="B1863" t="s">
        <v>4830</v>
      </c>
      <c r="C1863" s="51">
        <v>2861.9549999999999</v>
      </c>
      <c r="D1863">
        <v>12.648999999999999</v>
      </c>
      <c r="E1863" s="68">
        <v>86.745999999999995</v>
      </c>
      <c r="F1863">
        <v>6.2949999999999999</v>
      </c>
      <c r="G1863" t="s">
        <v>3290</v>
      </c>
      <c r="I1863">
        <v>6.19</v>
      </c>
      <c r="J1863">
        <v>2861.9630000000002</v>
      </c>
      <c r="K1863" s="73">
        <v>92.38</v>
      </c>
      <c r="L1863">
        <v>4</v>
      </c>
      <c r="M1863">
        <v>1</v>
      </c>
      <c r="N1863" s="51" t="s">
        <v>4830</v>
      </c>
      <c r="O1863">
        <v>1.796</v>
      </c>
      <c r="P1863">
        <v>10</v>
      </c>
      <c r="Q1863">
        <v>12.648999999999999</v>
      </c>
      <c r="R1863">
        <v>2861.9569999999999</v>
      </c>
      <c r="S1863">
        <v>10.119</v>
      </c>
      <c r="T1863">
        <v>87.872</v>
      </c>
      <c r="U1863">
        <v>5.0359999999999996</v>
      </c>
      <c r="V1863">
        <v>100</v>
      </c>
      <c r="W1863">
        <v>1.0860000000000001</v>
      </c>
      <c r="X1863">
        <v>0.79500000000000004</v>
      </c>
      <c r="Y1863">
        <v>21.74</v>
      </c>
      <c r="Z1863">
        <v>22.093</v>
      </c>
      <c r="AA1863">
        <v>0.61099999999999999</v>
      </c>
      <c r="AB1863">
        <v>0</v>
      </c>
      <c r="AC1863" t="b">
        <v>1</v>
      </c>
      <c r="AI1863">
        <v>2861.9560000000001</v>
      </c>
      <c r="AJ1863">
        <v>90.8</v>
      </c>
      <c r="AK1863">
        <v>2861.9609999999998</v>
      </c>
      <c r="AL1863">
        <v>92.486999999999995</v>
      </c>
      <c r="AM1863">
        <v>3.3740000000000001</v>
      </c>
      <c r="AN1863">
        <v>10.119999999999999</v>
      </c>
      <c r="AO1863">
        <v>11.84</v>
      </c>
      <c r="AP1863">
        <v>0.66300000000000003</v>
      </c>
      <c r="AQ1863">
        <v>21.963999999999999</v>
      </c>
      <c r="AR1863">
        <v>3.8180000000000001</v>
      </c>
      <c r="AS1863">
        <v>1.66</v>
      </c>
      <c r="AT1863">
        <v>1.9E-2</v>
      </c>
      <c r="AU1863">
        <v>0.188</v>
      </c>
      <c r="AV1863">
        <v>0.311</v>
      </c>
      <c r="AW1863">
        <v>0</v>
      </c>
      <c r="AX1863">
        <v>1463984</v>
      </c>
      <c r="AY1863" t="b">
        <v>1</v>
      </c>
      <c r="AZ1863">
        <v>6.3010000000000002</v>
      </c>
      <c r="BA1863">
        <v>2861.9549999999999</v>
      </c>
      <c r="BB1863">
        <v>12.648999999999999</v>
      </c>
      <c r="BC1863">
        <v>86.745999999999995</v>
      </c>
      <c r="BD1863">
        <v>6.2949999999999999</v>
      </c>
      <c r="BE1863">
        <v>2861.9630000000002</v>
      </c>
      <c r="BF1863">
        <v>92.38</v>
      </c>
      <c r="BG1863">
        <v>5</v>
      </c>
      <c r="BH1863">
        <v>3</v>
      </c>
      <c r="BI1863">
        <v>10.119</v>
      </c>
      <c r="BJ1863">
        <v>5.0359999999999996</v>
      </c>
      <c r="BK1863">
        <v>0.81399999999999995</v>
      </c>
      <c r="BM1863" t="s">
        <v>144</v>
      </c>
      <c r="BN1863" t="s">
        <v>144</v>
      </c>
      <c r="BO1863" t="s">
        <v>3312</v>
      </c>
      <c r="BQ1863">
        <v>1</v>
      </c>
      <c r="BT1863" s="51" t="s">
        <v>3293</v>
      </c>
      <c r="BV1863" t="s">
        <v>3294</v>
      </c>
      <c r="CB1863" s="51">
        <v>11.84</v>
      </c>
      <c r="CC1863" s="51">
        <v>11.84</v>
      </c>
      <c r="CD1863" s="51">
        <v>1.0999999999999999E-2</v>
      </c>
      <c r="CE1863" s="51">
        <v>3.2000000000000001E-2</v>
      </c>
      <c r="CF1863" s="51">
        <v>0.77600000000000002</v>
      </c>
      <c r="CG1863" t="b">
        <f t="shared" si="40"/>
        <v>1</v>
      </c>
    </row>
    <row r="1864" spans="1:85" hidden="1" x14ac:dyDescent="0.35">
      <c r="A1864" t="s">
        <v>2016</v>
      </c>
      <c r="B1864" t="s">
        <v>4831</v>
      </c>
      <c r="C1864">
        <v>2861.9720000000002</v>
      </c>
      <c r="D1864">
        <v>8</v>
      </c>
      <c r="E1864">
        <v>69.221999999999994</v>
      </c>
      <c r="F1864">
        <v>6.2949999999999999</v>
      </c>
      <c r="G1864" t="s">
        <v>2884</v>
      </c>
      <c r="I1864">
        <v>346.19</v>
      </c>
      <c r="J1864">
        <v>2861.9769999999999</v>
      </c>
      <c r="K1864" s="68">
        <v>72.37</v>
      </c>
      <c r="L1864">
        <v>4</v>
      </c>
      <c r="M1864">
        <v>3</v>
      </c>
      <c r="N1864" t="s">
        <v>4831</v>
      </c>
      <c r="O1864">
        <v>1.7889999999999999</v>
      </c>
      <c r="P1864">
        <v>10</v>
      </c>
      <c r="Q1864">
        <v>8</v>
      </c>
      <c r="R1864">
        <v>2861.9740000000002</v>
      </c>
      <c r="S1864">
        <v>6</v>
      </c>
      <c r="T1864">
        <v>69.852000000000004</v>
      </c>
      <c r="U1864">
        <v>5.0359999999999996</v>
      </c>
      <c r="V1864">
        <v>100</v>
      </c>
      <c r="W1864">
        <v>0.83899999999999997</v>
      </c>
      <c r="X1864">
        <v>0.64</v>
      </c>
      <c r="Y1864">
        <v>21.63</v>
      </c>
      <c r="Z1864">
        <v>22.093</v>
      </c>
      <c r="AA1864">
        <v>0.61099999999999999</v>
      </c>
      <c r="AB1864">
        <v>0</v>
      </c>
      <c r="AC1864" t="b">
        <v>1</v>
      </c>
      <c r="BM1864" t="s">
        <v>144</v>
      </c>
      <c r="BN1864" t="s">
        <v>144</v>
      </c>
      <c r="BO1864" t="s">
        <v>3359</v>
      </c>
      <c r="BT1864"/>
      <c r="BU1864"/>
      <c r="BX1864"/>
      <c r="BZ1864"/>
      <c r="CA1864"/>
      <c r="CB1864"/>
      <c r="CC1864"/>
      <c r="CD1864">
        <v>0</v>
      </c>
      <c r="CE1864"/>
      <c r="CF1864">
        <v>0</v>
      </c>
    </row>
    <row r="1865" spans="1:85" hidden="1" x14ac:dyDescent="0.35">
      <c r="A1865" t="s">
        <v>2017</v>
      </c>
      <c r="B1865" t="s">
        <v>4832</v>
      </c>
      <c r="C1865" s="51">
        <v>2862.0030000000002</v>
      </c>
      <c r="D1865">
        <v>22.331</v>
      </c>
      <c r="E1865" s="68">
        <v>87.010999999999996</v>
      </c>
      <c r="F1865">
        <v>6.2949999999999999</v>
      </c>
      <c r="G1865" t="s">
        <v>3290</v>
      </c>
      <c r="I1865">
        <v>3.71</v>
      </c>
      <c r="J1865">
        <v>2862.0120000000002</v>
      </c>
      <c r="K1865" s="73">
        <v>89.89</v>
      </c>
      <c r="L1865">
        <v>3</v>
      </c>
      <c r="M1865">
        <v>1</v>
      </c>
      <c r="N1865" s="51" t="s">
        <v>4832</v>
      </c>
      <c r="O1865">
        <v>1.788</v>
      </c>
      <c r="P1865">
        <v>10</v>
      </c>
      <c r="Q1865">
        <v>22.331</v>
      </c>
      <c r="R1865">
        <v>2862.0050000000001</v>
      </c>
      <c r="S1865">
        <v>17.864999999999998</v>
      </c>
      <c r="T1865">
        <v>87.585999999999999</v>
      </c>
      <c r="U1865">
        <v>5.0359999999999996</v>
      </c>
      <c r="V1865">
        <v>100</v>
      </c>
      <c r="W1865">
        <v>0.84199999999999997</v>
      </c>
      <c r="X1865">
        <v>0.77600000000000002</v>
      </c>
      <c r="Y1865">
        <v>21.89</v>
      </c>
      <c r="Z1865">
        <v>22.093</v>
      </c>
      <c r="AA1865">
        <v>0.61099999999999999</v>
      </c>
      <c r="AB1865">
        <v>0</v>
      </c>
      <c r="AC1865" t="b">
        <v>1</v>
      </c>
      <c r="AI1865">
        <v>2862.0059999999999</v>
      </c>
      <c r="AJ1865">
        <v>87.498000000000005</v>
      </c>
      <c r="AK1865">
        <v>2862.0129999999999</v>
      </c>
      <c r="AL1865">
        <v>89.960999999999999</v>
      </c>
      <c r="AM1865">
        <v>4.9269999999999996</v>
      </c>
      <c r="AN1865">
        <v>14.36</v>
      </c>
      <c r="AO1865">
        <v>9.7899999999999991</v>
      </c>
      <c r="AP1865">
        <v>0.57899999999999996</v>
      </c>
      <c r="AQ1865">
        <v>21.934999999999999</v>
      </c>
      <c r="AR1865">
        <v>2.8149999999999999</v>
      </c>
      <c r="AS1865">
        <v>20.346</v>
      </c>
      <c r="AT1865">
        <v>1E-3</v>
      </c>
      <c r="AU1865">
        <v>0.36499999999999999</v>
      </c>
      <c r="AV1865">
        <v>0.13700000000000001</v>
      </c>
      <c r="AW1865">
        <v>0</v>
      </c>
      <c r="AX1865">
        <v>1467357</v>
      </c>
      <c r="AY1865" t="b">
        <v>1</v>
      </c>
      <c r="AZ1865">
        <v>3.7810000000000001</v>
      </c>
      <c r="BA1865">
        <v>2862.0030000000002</v>
      </c>
      <c r="BB1865">
        <v>22.331</v>
      </c>
      <c r="BC1865">
        <v>87.010999999999996</v>
      </c>
      <c r="BD1865">
        <v>6.2949999999999999</v>
      </c>
      <c r="BE1865">
        <v>2862.0120000000002</v>
      </c>
      <c r="BF1865">
        <v>89.89</v>
      </c>
      <c r="BG1865">
        <v>5</v>
      </c>
      <c r="BH1865">
        <v>3</v>
      </c>
      <c r="BI1865">
        <v>17.864999999999998</v>
      </c>
      <c r="BJ1865">
        <v>5.0359999999999996</v>
      </c>
      <c r="BK1865">
        <v>0.82399999999999995</v>
      </c>
      <c r="BM1865" t="s">
        <v>144</v>
      </c>
      <c r="BN1865" t="s">
        <v>144</v>
      </c>
      <c r="BO1865" t="s">
        <v>3312</v>
      </c>
      <c r="BQ1865">
        <v>1</v>
      </c>
      <c r="BT1865" s="51" t="s">
        <v>3293</v>
      </c>
      <c r="BV1865" t="s">
        <v>3294</v>
      </c>
      <c r="CB1865" s="51">
        <v>9.7899999999999991</v>
      </c>
      <c r="CC1865" s="51">
        <v>9.7899999999999991</v>
      </c>
      <c r="CD1865" s="51">
        <v>0</v>
      </c>
      <c r="CE1865" s="51">
        <v>1E-3</v>
      </c>
      <c r="CF1865" s="51">
        <v>0.78600000000000003</v>
      </c>
      <c r="CG1865" t="b">
        <f t="shared" ref="CG1865:CG1873" si="41">IF(CE1865*100&lt;CC1865,TRUE,FALSE)</f>
        <v>1</v>
      </c>
    </row>
    <row r="1866" spans="1:85" hidden="1" x14ac:dyDescent="0.35">
      <c r="A1866" t="s">
        <v>2018</v>
      </c>
      <c r="B1866" t="s">
        <v>4833</v>
      </c>
      <c r="C1866" s="51">
        <v>2862.15</v>
      </c>
      <c r="D1866">
        <v>9.1560000000000006</v>
      </c>
      <c r="E1866" s="68">
        <v>86.468000000000004</v>
      </c>
      <c r="F1866">
        <v>6.2949999999999999</v>
      </c>
      <c r="G1866" t="s">
        <v>3290</v>
      </c>
      <c r="I1866">
        <v>6.19</v>
      </c>
      <c r="J1866">
        <v>2862.1559999999999</v>
      </c>
      <c r="K1866" s="73">
        <v>92.36</v>
      </c>
      <c r="L1866">
        <v>8</v>
      </c>
      <c r="M1866">
        <v>1</v>
      </c>
      <c r="N1866" s="51" t="s">
        <v>4833</v>
      </c>
      <c r="O1866">
        <v>1.8160000000000001</v>
      </c>
      <c r="P1866">
        <v>10</v>
      </c>
      <c r="Q1866">
        <v>9.1560000000000006</v>
      </c>
      <c r="R1866">
        <v>2862.1509999999998</v>
      </c>
      <c r="S1866">
        <v>7.1559999999999997</v>
      </c>
      <c r="T1866">
        <v>87.646000000000001</v>
      </c>
      <c r="U1866">
        <v>5.0359999999999996</v>
      </c>
      <c r="V1866">
        <v>100</v>
      </c>
      <c r="W1866">
        <v>1.0860000000000001</v>
      </c>
      <c r="X1866">
        <v>1.5569999999999999</v>
      </c>
      <c r="Y1866">
        <v>21.785</v>
      </c>
      <c r="Z1866">
        <v>22.093</v>
      </c>
      <c r="AA1866">
        <v>0.61099999999999999</v>
      </c>
      <c r="AB1866">
        <v>0</v>
      </c>
      <c r="AC1866" t="b">
        <v>1</v>
      </c>
      <c r="AI1866">
        <v>2862.1480000000001</v>
      </c>
      <c r="AJ1866">
        <v>89.311999999999998</v>
      </c>
      <c r="AK1866">
        <v>2862.154</v>
      </c>
      <c r="AL1866">
        <v>91.629000000000005</v>
      </c>
      <c r="AM1866">
        <v>4.633</v>
      </c>
      <c r="AN1866">
        <v>11.54</v>
      </c>
      <c r="AO1866">
        <v>13.7</v>
      </c>
      <c r="AP1866">
        <v>1.177</v>
      </c>
      <c r="AQ1866">
        <v>21.984999999999999</v>
      </c>
      <c r="AR1866">
        <v>1.5609999999999999</v>
      </c>
      <c r="AS1866">
        <v>1.89</v>
      </c>
      <c r="AT1866">
        <v>3.0000000000000001E-3</v>
      </c>
      <c r="AU1866">
        <v>0.41199999999999998</v>
      </c>
      <c r="AV1866">
        <v>0.06</v>
      </c>
      <c r="AW1866">
        <v>0</v>
      </c>
      <c r="AX1866">
        <v>1470730</v>
      </c>
      <c r="AY1866" t="b">
        <v>1</v>
      </c>
      <c r="AZ1866">
        <v>5.4610000000000003</v>
      </c>
      <c r="BA1866">
        <v>2862.15</v>
      </c>
      <c r="BB1866">
        <v>9.1560000000000006</v>
      </c>
      <c r="BC1866">
        <v>86.468000000000004</v>
      </c>
      <c r="BD1866">
        <v>6.2949999999999999</v>
      </c>
      <c r="BE1866">
        <v>2862.1559999999999</v>
      </c>
      <c r="BF1866">
        <v>92.36</v>
      </c>
      <c r="BG1866">
        <v>9</v>
      </c>
      <c r="BH1866">
        <v>3</v>
      </c>
      <c r="BI1866">
        <v>7.1559999999999997</v>
      </c>
      <c r="BJ1866">
        <v>5.0359999999999996</v>
      </c>
      <c r="BK1866">
        <v>1.53</v>
      </c>
      <c r="BM1866" t="s">
        <v>144</v>
      </c>
      <c r="BN1866" t="s">
        <v>144</v>
      </c>
      <c r="BO1866" t="s">
        <v>3312</v>
      </c>
      <c r="BQ1866">
        <v>1</v>
      </c>
      <c r="BT1866" s="51" t="s">
        <v>3293</v>
      </c>
      <c r="CB1866" s="51">
        <v>13.7</v>
      </c>
      <c r="CC1866" s="51">
        <v>13.7</v>
      </c>
      <c r="CD1866" s="51">
        <v>1.2999999999999999E-2</v>
      </c>
      <c r="CE1866" s="51">
        <v>2.3E-2</v>
      </c>
      <c r="CF1866" s="51">
        <v>0.88600000000000001</v>
      </c>
      <c r="CG1866" t="b">
        <f t="shared" si="41"/>
        <v>1</v>
      </c>
    </row>
    <row r="1867" spans="1:85" hidden="1" x14ac:dyDescent="0.35">
      <c r="A1867" t="s">
        <v>2019</v>
      </c>
      <c r="B1867" t="s">
        <v>4834</v>
      </c>
      <c r="C1867" s="51">
        <v>2862.183</v>
      </c>
      <c r="D1867">
        <v>8</v>
      </c>
      <c r="E1867" s="68">
        <v>87.551000000000002</v>
      </c>
      <c r="F1867">
        <v>6.2949999999999999</v>
      </c>
      <c r="G1867" t="s">
        <v>3290</v>
      </c>
      <c r="I1867">
        <v>3.71</v>
      </c>
      <c r="J1867">
        <v>2862.1869999999999</v>
      </c>
      <c r="K1867" s="73">
        <v>89.88</v>
      </c>
      <c r="L1867">
        <v>7</v>
      </c>
      <c r="M1867">
        <v>1</v>
      </c>
      <c r="N1867" s="51" t="s">
        <v>4834</v>
      </c>
      <c r="O1867">
        <v>1.8109999999999999</v>
      </c>
      <c r="P1867">
        <v>10</v>
      </c>
      <c r="Q1867">
        <v>8</v>
      </c>
      <c r="R1867">
        <v>2862.1840000000002</v>
      </c>
      <c r="S1867">
        <v>6</v>
      </c>
      <c r="T1867">
        <v>88.016000000000005</v>
      </c>
      <c r="U1867">
        <v>5.0359999999999996</v>
      </c>
      <c r="V1867">
        <v>100</v>
      </c>
      <c r="W1867">
        <v>1.0860000000000001</v>
      </c>
      <c r="X1867">
        <v>1.4510000000000001</v>
      </c>
      <c r="Y1867">
        <v>21.94</v>
      </c>
      <c r="Z1867">
        <v>22.093</v>
      </c>
      <c r="AA1867">
        <v>0.61099999999999999</v>
      </c>
      <c r="AB1867">
        <v>0</v>
      </c>
      <c r="AC1867" t="b">
        <v>1</v>
      </c>
      <c r="AI1867">
        <v>2862.18</v>
      </c>
      <c r="AJ1867">
        <v>87.611999999999995</v>
      </c>
      <c r="AK1867">
        <v>2862.1849999999999</v>
      </c>
      <c r="AL1867">
        <v>89.950999999999993</v>
      </c>
      <c r="AM1867">
        <v>4.6790000000000003</v>
      </c>
      <c r="AN1867">
        <v>9.44</v>
      </c>
      <c r="AO1867">
        <v>14.23</v>
      </c>
      <c r="AP1867">
        <v>0.92300000000000004</v>
      </c>
      <c r="AQ1867">
        <v>21.994</v>
      </c>
      <c r="AR1867">
        <v>10.567</v>
      </c>
      <c r="AS1867">
        <v>19.513000000000002</v>
      </c>
      <c r="AT1867">
        <v>0.16700000000000001</v>
      </c>
      <c r="AU1867">
        <v>3.5999999999999997E-2</v>
      </c>
      <c r="AV1867">
        <v>0.15</v>
      </c>
      <c r="AW1867">
        <v>0</v>
      </c>
      <c r="AX1867">
        <v>1474103</v>
      </c>
      <c r="AY1867" t="b">
        <v>1</v>
      </c>
      <c r="AZ1867">
        <v>3.7810000000000001</v>
      </c>
      <c r="BA1867">
        <v>2862.183</v>
      </c>
      <c r="BB1867">
        <v>8</v>
      </c>
      <c r="BC1867">
        <v>87.551000000000002</v>
      </c>
      <c r="BD1867">
        <v>6.2949999999999999</v>
      </c>
      <c r="BE1867">
        <v>2862.1869999999999</v>
      </c>
      <c r="BF1867">
        <v>89.88</v>
      </c>
      <c r="BG1867">
        <v>8</v>
      </c>
      <c r="BH1867">
        <v>3</v>
      </c>
      <c r="BI1867">
        <v>6</v>
      </c>
      <c r="BJ1867">
        <v>5.0359999999999996</v>
      </c>
      <c r="BK1867">
        <v>1.413</v>
      </c>
      <c r="BM1867" t="s">
        <v>144</v>
      </c>
      <c r="BN1867" t="s">
        <v>144</v>
      </c>
      <c r="BO1867" t="s">
        <v>3312</v>
      </c>
      <c r="BQ1867">
        <v>1</v>
      </c>
      <c r="BT1867" s="51" t="s">
        <v>3293</v>
      </c>
      <c r="CB1867" s="51">
        <v>14.23</v>
      </c>
      <c r="CC1867" s="51">
        <v>14.23</v>
      </c>
      <c r="CD1867" s="51">
        <v>1.7000000000000001E-2</v>
      </c>
      <c r="CE1867" s="51">
        <v>3.5000000000000003E-2</v>
      </c>
      <c r="CF1867" s="51">
        <v>0.88300000000000001</v>
      </c>
      <c r="CG1867" t="b">
        <f t="shared" si="41"/>
        <v>1</v>
      </c>
    </row>
    <row r="1868" spans="1:85" hidden="1" x14ac:dyDescent="0.35">
      <c r="A1868" t="s">
        <v>2020</v>
      </c>
      <c r="B1868" t="s">
        <v>4835</v>
      </c>
      <c r="C1868" s="51">
        <v>2862.393</v>
      </c>
      <c r="D1868">
        <v>8</v>
      </c>
      <c r="E1868" s="68">
        <v>79.524000000000001</v>
      </c>
      <c r="F1868">
        <v>6.2949999999999999</v>
      </c>
      <c r="G1868" t="s">
        <v>3290</v>
      </c>
      <c r="I1868">
        <v>353.81</v>
      </c>
      <c r="J1868">
        <v>2862.3969999999999</v>
      </c>
      <c r="K1868" s="73">
        <v>79.959999999999994</v>
      </c>
      <c r="L1868">
        <v>6</v>
      </c>
      <c r="M1868">
        <v>1</v>
      </c>
      <c r="N1868" s="51" t="s">
        <v>4835</v>
      </c>
      <c r="O1868">
        <v>1.79</v>
      </c>
      <c r="P1868">
        <v>10</v>
      </c>
      <c r="Q1868">
        <v>8</v>
      </c>
      <c r="R1868">
        <v>2862.3939999999998</v>
      </c>
      <c r="S1868">
        <v>6</v>
      </c>
      <c r="T1868">
        <v>79.611000000000004</v>
      </c>
      <c r="U1868">
        <v>5.0359999999999996</v>
      </c>
      <c r="V1868">
        <v>100</v>
      </c>
      <c r="W1868">
        <v>1.0860000000000001</v>
      </c>
      <c r="X1868">
        <v>1.1220000000000001</v>
      </c>
      <c r="Y1868">
        <v>21.79</v>
      </c>
      <c r="Z1868">
        <v>22.093</v>
      </c>
      <c r="AA1868">
        <v>0.61099999999999999</v>
      </c>
      <c r="AB1868">
        <v>0</v>
      </c>
      <c r="AC1868" t="b">
        <v>1</v>
      </c>
      <c r="AI1868">
        <v>2862.3910000000001</v>
      </c>
      <c r="AJ1868">
        <v>77.930000000000007</v>
      </c>
      <c r="AK1868">
        <v>2862.395</v>
      </c>
      <c r="AL1868">
        <v>79.852000000000004</v>
      </c>
      <c r="AM1868">
        <v>3.8439999999999999</v>
      </c>
      <c r="AN1868">
        <v>8.1199999999999992</v>
      </c>
      <c r="AO1868">
        <v>11.64</v>
      </c>
      <c r="AP1868">
        <v>0.71699999999999997</v>
      </c>
      <c r="AQ1868">
        <v>22.003</v>
      </c>
      <c r="AR1868">
        <v>6.6609999999999996</v>
      </c>
      <c r="AS1868">
        <v>11.832000000000001</v>
      </c>
      <c r="AT1868">
        <v>0.123</v>
      </c>
      <c r="AU1868">
        <v>0.318</v>
      </c>
      <c r="AV1868">
        <v>0.22600000000000001</v>
      </c>
      <c r="AW1868">
        <v>0</v>
      </c>
      <c r="AX1868">
        <v>1477476</v>
      </c>
      <c r="AY1868" t="b">
        <v>1</v>
      </c>
      <c r="AZ1868">
        <v>353.69900000000001</v>
      </c>
      <c r="BA1868">
        <v>2862.393</v>
      </c>
      <c r="BB1868">
        <v>8</v>
      </c>
      <c r="BC1868">
        <v>79.524000000000001</v>
      </c>
      <c r="BD1868">
        <v>6.2949999999999999</v>
      </c>
      <c r="BE1868">
        <v>2862.3969999999999</v>
      </c>
      <c r="BF1868">
        <v>79.959999999999994</v>
      </c>
      <c r="BG1868">
        <v>7</v>
      </c>
      <c r="BH1868">
        <v>3</v>
      </c>
      <c r="BI1868">
        <v>6</v>
      </c>
      <c r="BJ1868">
        <v>5.0359999999999996</v>
      </c>
      <c r="BK1868">
        <v>1.135</v>
      </c>
      <c r="BM1868" t="s">
        <v>144</v>
      </c>
      <c r="BN1868" t="s">
        <v>144</v>
      </c>
      <c r="BO1868" t="s">
        <v>3312</v>
      </c>
      <c r="BQ1868">
        <v>1</v>
      </c>
      <c r="BT1868" s="51" t="s">
        <v>3293</v>
      </c>
      <c r="BV1868" t="s">
        <v>3294</v>
      </c>
      <c r="CB1868" s="51">
        <v>11.64</v>
      </c>
      <c r="CC1868" s="51">
        <v>11.64</v>
      </c>
      <c r="CD1868" s="51">
        <v>1.0999999999999999E-2</v>
      </c>
      <c r="CE1868" s="51">
        <v>2.1000000000000001E-2</v>
      </c>
      <c r="CF1868" s="51">
        <v>0.78600000000000003</v>
      </c>
      <c r="CG1868" t="b">
        <f t="shared" si="41"/>
        <v>1</v>
      </c>
    </row>
    <row r="1869" spans="1:85" hidden="1" x14ac:dyDescent="0.35">
      <c r="A1869" t="s">
        <v>2021</v>
      </c>
      <c r="B1869" t="s">
        <v>4836</v>
      </c>
      <c r="C1869" s="51">
        <v>2862.424</v>
      </c>
      <c r="D1869">
        <v>12.737</v>
      </c>
      <c r="E1869" s="68">
        <v>79.191000000000003</v>
      </c>
      <c r="F1869">
        <v>6.2949999999999999</v>
      </c>
      <c r="G1869" t="s">
        <v>3290</v>
      </c>
      <c r="I1869">
        <v>358.76</v>
      </c>
      <c r="J1869">
        <v>2862.43</v>
      </c>
      <c r="K1869" s="73">
        <v>84.91</v>
      </c>
      <c r="L1869">
        <v>5</v>
      </c>
      <c r="M1869">
        <v>1</v>
      </c>
      <c r="N1869" s="51" t="s">
        <v>4836</v>
      </c>
      <c r="O1869">
        <v>1.79</v>
      </c>
      <c r="P1869">
        <v>10</v>
      </c>
      <c r="Q1869">
        <v>12.737</v>
      </c>
      <c r="R1869">
        <v>2862.4250000000002</v>
      </c>
      <c r="S1869">
        <v>10.189</v>
      </c>
      <c r="T1869">
        <v>80.334999999999994</v>
      </c>
      <c r="U1869">
        <v>5.0359999999999996</v>
      </c>
      <c r="V1869">
        <v>100</v>
      </c>
      <c r="W1869">
        <v>1.0860000000000001</v>
      </c>
      <c r="X1869">
        <v>1.0669999999999999</v>
      </c>
      <c r="Y1869">
        <v>22.135000000000002</v>
      </c>
      <c r="Z1869">
        <v>22.093</v>
      </c>
      <c r="AA1869">
        <v>0.61099999999999999</v>
      </c>
      <c r="AB1869">
        <v>0</v>
      </c>
      <c r="AC1869" t="b">
        <v>1</v>
      </c>
      <c r="AI1869">
        <v>2862.4209999999998</v>
      </c>
      <c r="AJ1869">
        <v>81.878</v>
      </c>
      <c r="AK1869">
        <v>2862.4279999999999</v>
      </c>
      <c r="AL1869">
        <v>84.046000000000006</v>
      </c>
      <c r="AM1869">
        <v>4.335</v>
      </c>
      <c r="AN1869">
        <v>14.12</v>
      </c>
      <c r="AO1869">
        <v>9.1300000000000008</v>
      </c>
      <c r="AP1869">
        <v>0.67700000000000005</v>
      </c>
      <c r="AQ1869">
        <v>22.018000000000001</v>
      </c>
      <c r="AR1869">
        <v>5.3929999999999998</v>
      </c>
      <c r="AS1869">
        <v>13.666</v>
      </c>
      <c r="AT1869">
        <v>2E-3</v>
      </c>
      <c r="AU1869">
        <v>0.26500000000000001</v>
      </c>
      <c r="AV1869">
        <v>0.27100000000000002</v>
      </c>
      <c r="AW1869">
        <v>0</v>
      </c>
      <c r="AX1869">
        <v>1480849</v>
      </c>
      <c r="AY1869" t="b">
        <v>0</v>
      </c>
      <c r="AZ1869">
        <v>357.9</v>
      </c>
      <c r="BA1869">
        <v>2862.424</v>
      </c>
      <c r="BB1869">
        <v>12.737</v>
      </c>
      <c r="BC1869">
        <v>79.191000000000003</v>
      </c>
      <c r="BD1869">
        <v>6.2949999999999999</v>
      </c>
      <c r="BE1869">
        <v>2862.43</v>
      </c>
      <c r="BF1869">
        <v>84.91</v>
      </c>
      <c r="BG1869">
        <v>6</v>
      </c>
      <c r="BH1869">
        <v>3</v>
      </c>
      <c r="BI1869">
        <v>10.189</v>
      </c>
      <c r="BJ1869">
        <v>5.0359999999999996</v>
      </c>
      <c r="BK1869">
        <v>1.0209999999999999</v>
      </c>
      <c r="BL1869">
        <v>10</v>
      </c>
      <c r="BM1869" t="s">
        <v>144</v>
      </c>
      <c r="BN1869" t="s">
        <v>144</v>
      </c>
      <c r="BO1869" t="s">
        <v>3292</v>
      </c>
      <c r="BQ1869">
        <v>1</v>
      </c>
      <c r="BT1869" s="51" t="s">
        <v>3293</v>
      </c>
      <c r="BV1869" t="s">
        <v>3294</v>
      </c>
      <c r="CB1869" s="51">
        <v>10</v>
      </c>
      <c r="CC1869" s="51">
        <v>10</v>
      </c>
      <c r="CD1869" s="51">
        <v>1.7999999999999999E-2</v>
      </c>
      <c r="CE1869" s="51">
        <v>1.7999999999999999E-2</v>
      </c>
      <c r="CF1869" s="51">
        <v>0.78600000000000003</v>
      </c>
      <c r="CG1869" t="b">
        <f t="shared" si="41"/>
        <v>1</v>
      </c>
    </row>
    <row r="1870" spans="1:85" hidden="1" x14ac:dyDescent="0.35">
      <c r="A1870" t="s">
        <v>2022</v>
      </c>
      <c r="B1870" t="s">
        <v>4837</v>
      </c>
      <c r="C1870" s="51">
        <v>2862.6280000000002</v>
      </c>
      <c r="D1870">
        <v>8.3879999999999999</v>
      </c>
      <c r="E1870" s="68">
        <v>82.412000000000006</v>
      </c>
      <c r="F1870">
        <v>6.2949999999999999</v>
      </c>
      <c r="G1870" t="s">
        <v>3290</v>
      </c>
      <c r="I1870">
        <v>358.76</v>
      </c>
      <c r="J1870">
        <v>2862.6309999999999</v>
      </c>
      <c r="K1870" s="73">
        <v>84.93</v>
      </c>
      <c r="L1870">
        <v>8</v>
      </c>
      <c r="M1870">
        <v>1</v>
      </c>
      <c r="N1870" s="51" t="s">
        <v>4837</v>
      </c>
      <c r="O1870">
        <v>1.772</v>
      </c>
      <c r="P1870">
        <v>10</v>
      </c>
      <c r="Q1870">
        <v>8.3879999999999999</v>
      </c>
      <c r="R1870">
        <v>2862.6289999999999</v>
      </c>
      <c r="S1870">
        <v>6.3879999999999999</v>
      </c>
      <c r="T1870">
        <v>82.915999999999997</v>
      </c>
      <c r="U1870">
        <v>5.0359999999999996</v>
      </c>
      <c r="V1870">
        <v>100</v>
      </c>
      <c r="W1870">
        <v>1.0860000000000001</v>
      </c>
      <c r="X1870">
        <v>1.605</v>
      </c>
      <c r="Y1870">
        <v>22.04</v>
      </c>
      <c r="Z1870">
        <v>22.093</v>
      </c>
      <c r="AA1870">
        <v>0.61099999999999999</v>
      </c>
      <c r="AB1870">
        <v>0</v>
      </c>
      <c r="AC1870" t="b">
        <v>1</v>
      </c>
      <c r="AI1870">
        <v>2862.6280000000002</v>
      </c>
      <c r="AJ1870">
        <v>82.644999999999996</v>
      </c>
      <c r="AK1870">
        <v>2862.6320000000001</v>
      </c>
      <c r="AL1870">
        <v>84.069000000000003</v>
      </c>
      <c r="AM1870">
        <v>2.85</v>
      </c>
      <c r="AN1870">
        <v>7.86</v>
      </c>
      <c r="AO1870">
        <v>10.94</v>
      </c>
      <c r="AP1870">
        <v>0.98899999999999999</v>
      </c>
      <c r="AQ1870">
        <v>22.026</v>
      </c>
      <c r="AR1870">
        <v>4.5970000000000004</v>
      </c>
      <c r="AS1870">
        <v>14.3</v>
      </c>
      <c r="AT1870">
        <v>0</v>
      </c>
      <c r="AU1870">
        <v>0</v>
      </c>
      <c r="AV1870">
        <v>0.14799999999999999</v>
      </c>
      <c r="AW1870">
        <v>0</v>
      </c>
      <c r="AX1870">
        <v>1484222</v>
      </c>
      <c r="AY1870" t="b">
        <v>1</v>
      </c>
      <c r="AZ1870">
        <v>357.9</v>
      </c>
      <c r="BA1870">
        <v>2862.6280000000002</v>
      </c>
      <c r="BB1870">
        <v>8.3879999999999999</v>
      </c>
      <c r="BC1870">
        <v>82.412000000000006</v>
      </c>
      <c r="BD1870">
        <v>6.2949999999999999</v>
      </c>
      <c r="BE1870">
        <v>2862.6309999999999</v>
      </c>
      <c r="BF1870">
        <v>84.93</v>
      </c>
      <c r="BG1870">
        <v>9</v>
      </c>
      <c r="BH1870">
        <v>3</v>
      </c>
      <c r="BM1870" t="s">
        <v>144</v>
      </c>
      <c r="BN1870" t="s">
        <v>144</v>
      </c>
      <c r="BO1870" t="s">
        <v>3296</v>
      </c>
      <c r="BQ1870">
        <v>1</v>
      </c>
      <c r="BT1870" s="51" t="s">
        <v>3293</v>
      </c>
      <c r="CB1870" s="51">
        <v>10.94</v>
      </c>
      <c r="CC1870" s="51">
        <v>10.94</v>
      </c>
      <c r="CD1870" s="51">
        <v>1.7999999999999999E-2</v>
      </c>
      <c r="CE1870" s="51">
        <v>2.4E-2</v>
      </c>
      <c r="CF1870" s="51">
        <v>0.81399999999999995</v>
      </c>
      <c r="CG1870" t="b">
        <f t="shared" si="41"/>
        <v>1</v>
      </c>
    </row>
    <row r="1871" spans="1:85" hidden="1" x14ac:dyDescent="0.35">
      <c r="A1871" t="s">
        <v>2023</v>
      </c>
      <c r="B1871" t="s">
        <v>4838</v>
      </c>
      <c r="C1871" s="51">
        <v>2863.1060000000002</v>
      </c>
      <c r="D1871">
        <v>11.542</v>
      </c>
      <c r="E1871" s="68">
        <v>81.841999999999999</v>
      </c>
      <c r="F1871">
        <v>6.2949999999999999</v>
      </c>
      <c r="G1871" t="s">
        <v>3290</v>
      </c>
      <c r="I1871">
        <v>358.76</v>
      </c>
      <c r="J1871">
        <v>2863.1120000000001</v>
      </c>
      <c r="K1871" s="73">
        <v>84.99</v>
      </c>
      <c r="L1871">
        <v>7</v>
      </c>
      <c r="M1871">
        <v>1</v>
      </c>
      <c r="N1871" s="51" t="s">
        <v>4838</v>
      </c>
      <c r="O1871">
        <v>1.819</v>
      </c>
      <c r="P1871">
        <v>10</v>
      </c>
      <c r="Q1871">
        <v>11.542</v>
      </c>
      <c r="R1871">
        <v>2863.107</v>
      </c>
      <c r="S1871">
        <v>9.234</v>
      </c>
      <c r="T1871">
        <v>82.471999999999994</v>
      </c>
      <c r="U1871">
        <v>5.0359999999999996</v>
      </c>
      <c r="V1871">
        <v>100</v>
      </c>
      <c r="W1871">
        <v>1.0860000000000001</v>
      </c>
      <c r="X1871">
        <v>1.3480000000000001</v>
      </c>
      <c r="Y1871">
        <v>22.09</v>
      </c>
      <c r="Z1871">
        <v>22.093</v>
      </c>
      <c r="AA1871">
        <v>0.61099999999999999</v>
      </c>
      <c r="AB1871">
        <v>0</v>
      </c>
      <c r="AC1871" t="b">
        <v>1</v>
      </c>
      <c r="AI1871">
        <v>2863.105</v>
      </c>
      <c r="AJ1871">
        <v>82.66</v>
      </c>
      <c r="AK1871">
        <v>2863.11</v>
      </c>
      <c r="AL1871">
        <v>84.549000000000007</v>
      </c>
      <c r="AM1871">
        <v>3.7770000000000001</v>
      </c>
      <c r="AN1871">
        <v>10.199999999999999</v>
      </c>
      <c r="AO1871">
        <v>13.61</v>
      </c>
      <c r="AP1871">
        <v>0.93600000000000005</v>
      </c>
      <c r="AQ1871">
        <v>21.954999999999998</v>
      </c>
      <c r="AR1871">
        <v>4.28</v>
      </c>
      <c r="AS1871">
        <v>1.2889999999999999</v>
      </c>
      <c r="AT1871">
        <v>8.9999999999999993E-3</v>
      </c>
      <c r="AU1871">
        <v>0.316</v>
      </c>
      <c r="AV1871">
        <v>0.23300000000000001</v>
      </c>
      <c r="AW1871">
        <v>0</v>
      </c>
      <c r="AX1871">
        <v>1487595</v>
      </c>
      <c r="AY1871" t="b">
        <v>1</v>
      </c>
      <c r="AZ1871">
        <v>358.32</v>
      </c>
      <c r="BA1871">
        <v>2863.1060000000002</v>
      </c>
      <c r="BB1871">
        <v>11.542</v>
      </c>
      <c r="BC1871">
        <v>81.841999999999999</v>
      </c>
      <c r="BD1871">
        <v>6.2949999999999999</v>
      </c>
      <c r="BE1871">
        <v>2863.1120000000001</v>
      </c>
      <c r="BF1871">
        <v>84.99</v>
      </c>
      <c r="BG1871">
        <v>8</v>
      </c>
      <c r="BH1871">
        <v>3</v>
      </c>
      <c r="BI1871">
        <v>9.234</v>
      </c>
      <c r="BJ1871">
        <v>5.0359999999999996</v>
      </c>
      <c r="BK1871">
        <v>1.3420000000000001</v>
      </c>
      <c r="BM1871" t="s">
        <v>144</v>
      </c>
      <c r="BN1871" t="s">
        <v>144</v>
      </c>
      <c r="BO1871" t="s">
        <v>3312</v>
      </c>
      <c r="BQ1871">
        <v>1</v>
      </c>
      <c r="BT1871" s="51" t="s">
        <v>3293</v>
      </c>
      <c r="CB1871" s="51">
        <v>13.61</v>
      </c>
      <c r="CC1871" s="51">
        <v>13.61</v>
      </c>
      <c r="CD1871" s="51">
        <v>1.2999999999999999E-2</v>
      </c>
      <c r="CE1871" s="51">
        <v>2.5999999999999999E-2</v>
      </c>
      <c r="CF1871" s="51">
        <v>0.81100000000000005</v>
      </c>
      <c r="CG1871" t="b">
        <f t="shared" si="41"/>
        <v>1</v>
      </c>
    </row>
    <row r="1872" spans="1:85" hidden="1" x14ac:dyDescent="0.35">
      <c r="A1872" t="s">
        <v>2024</v>
      </c>
      <c r="B1872" t="s">
        <v>4839</v>
      </c>
      <c r="C1872" s="51">
        <v>2863.1570000000002</v>
      </c>
      <c r="D1872">
        <v>8.3919999999999995</v>
      </c>
      <c r="E1872" s="68">
        <v>83.632999999999996</v>
      </c>
      <c r="F1872">
        <v>6.2949999999999999</v>
      </c>
      <c r="G1872" t="s">
        <v>3290</v>
      </c>
      <c r="I1872">
        <v>1.24</v>
      </c>
      <c r="J1872">
        <v>2863.163</v>
      </c>
      <c r="K1872" s="73">
        <v>87.47</v>
      </c>
      <c r="L1872">
        <v>7</v>
      </c>
      <c r="M1872">
        <v>1</v>
      </c>
      <c r="N1872" s="51" t="s">
        <v>4839</v>
      </c>
      <c r="O1872">
        <v>1.802</v>
      </c>
      <c r="P1872">
        <v>10</v>
      </c>
      <c r="Q1872">
        <v>8.3919999999999995</v>
      </c>
      <c r="R1872">
        <v>2863.1590000000001</v>
      </c>
      <c r="S1872">
        <v>6.3920000000000003</v>
      </c>
      <c r="T1872">
        <v>84.400999999999996</v>
      </c>
      <c r="U1872">
        <v>5.0359999999999996</v>
      </c>
      <c r="V1872">
        <v>100</v>
      </c>
      <c r="W1872">
        <v>1.0860000000000001</v>
      </c>
      <c r="X1872">
        <v>1.421</v>
      </c>
      <c r="Y1872">
        <v>22.145</v>
      </c>
      <c r="Z1872">
        <v>22.093</v>
      </c>
      <c r="AA1872">
        <v>0.61099999999999999</v>
      </c>
      <c r="AB1872">
        <v>0</v>
      </c>
      <c r="AC1872" t="b">
        <v>1</v>
      </c>
      <c r="AI1872">
        <v>2863.1550000000002</v>
      </c>
      <c r="AJ1872">
        <v>84.745999999999995</v>
      </c>
      <c r="AK1872">
        <v>2863.1590000000001</v>
      </c>
      <c r="AL1872">
        <v>87.075000000000003</v>
      </c>
      <c r="AM1872">
        <v>4.6580000000000004</v>
      </c>
      <c r="AN1872">
        <v>7.57</v>
      </c>
      <c r="AO1872">
        <v>12.41</v>
      </c>
      <c r="AP1872">
        <v>0.84299999999999997</v>
      </c>
      <c r="AQ1872">
        <v>21.952999999999999</v>
      </c>
      <c r="AR1872">
        <v>0.66700000000000004</v>
      </c>
      <c r="AS1872">
        <v>2.0299999999999998</v>
      </c>
      <c r="AT1872">
        <v>0.16700000000000001</v>
      </c>
      <c r="AU1872">
        <v>3.5999999999999997E-2</v>
      </c>
      <c r="AV1872">
        <v>0.16700000000000001</v>
      </c>
      <c r="AW1872">
        <v>0</v>
      </c>
      <c r="AX1872">
        <v>1490968</v>
      </c>
      <c r="AY1872" t="b">
        <v>1</v>
      </c>
      <c r="AZ1872">
        <v>0.84</v>
      </c>
      <c r="BA1872">
        <v>2863.1570000000002</v>
      </c>
      <c r="BB1872">
        <v>8.3919999999999995</v>
      </c>
      <c r="BC1872">
        <v>83.632999999999996</v>
      </c>
      <c r="BD1872">
        <v>6.2949999999999999</v>
      </c>
      <c r="BE1872">
        <v>2863.163</v>
      </c>
      <c r="BF1872">
        <v>87.47</v>
      </c>
      <c r="BG1872">
        <v>9</v>
      </c>
      <c r="BH1872">
        <v>3</v>
      </c>
      <c r="BI1872">
        <v>6.3920000000000003</v>
      </c>
      <c r="BJ1872">
        <v>5.0359999999999996</v>
      </c>
      <c r="BK1872">
        <v>1.508</v>
      </c>
      <c r="BM1872" t="s">
        <v>144</v>
      </c>
      <c r="BN1872" t="s">
        <v>144</v>
      </c>
      <c r="BO1872" t="s">
        <v>3312</v>
      </c>
      <c r="BQ1872">
        <v>1</v>
      </c>
      <c r="BT1872" s="51" t="s">
        <v>3293</v>
      </c>
      <c r="CB1872" s="51">
        <v>12.41</v>
      </c>
      <c r="CC1872" s="51">
        <v>12.41</v>
      </c>
      <c r="CD1872" s="51">
        <v>1.7999999999999999E-2</v>
      </c>
      <c r="CE1872" s="51">
        <v>3.2000000000000001E-2</v>
      </c>
      <c r="CF1872" s="51">
        <v>0.81799999999999995</v>
      </c>
      <c r="CG1872" t="b">
        <f t="shared" si="41"/>
        <v>1</v>
      </c>
    </row>
    <row r="1873" spans="1:85" hidden="1" x14ac:dyDescent="0.35">
      <c r="A1873" t="s">
        <v>2025</v>
      </c>
      <c r="B1873" t="s">
        <v>4840</v>
      </c>
      <c r="C1873" s="51">
        <v>2864.0790000000002</v>
      </c>
      <c r="D1873">
        <v>8.7319999999999993</v>
      </c>
      <c r="E1873" s="68">
        <v>83.352999999999994</v>
      </c>
      <c r="F1873">
        <v>6.2949999999999999</v>
      </c>
      <c r="G1873" t="s">
        <v>3290</v>
      </c>
      <c r="I1873">
        <v>358.76</v>
      </c>
      <c r="J1873">
        <v>2864.0839999999998</v>
      </c>
      <c r="K1873" s="73">
        <v>85.12</v>
      </c>
      <c r="L1873">
        <v>5</v>
      </c>
      <c r="M1873">
        <v>1</v>
      </c>
      <c r="N1873" s="51" t="s">
        <v>4840</v>
      </c>
      <c r="O1873">
        <v>1.839</v>
      </c>
      <c r="P1873">
        <v>10</v>
      </c>
      <c r="Q1873">
        <v>8.7319999999999993</v>
      </c>
      <c r="R1873">
        <v>2864.08</v>
      </c>
      <c r="S1873">
        <v>6.7320000000000002</v>
      </c>
      <c r="T1873">
        <v>83.706000000000003</v>
      </c>
      <c r="U1873">
        <v>5.0359999999999996</v>
      </c>
      <c r="V1873">
        <v>100</v>
      </c>
      <c r="W1873">
        <v>1.0860000000000001</v>
      </c>
      <c r="X1873">
        <v>1.0669999999999999</v>
      </c>
      <c r="Y1873">
        <v>22.135000000000002</v>
      </c>
      <c r="Z1873">
        <v>22.093</v>
      </c>
      <c r="AA1873">
        <v>0.61099999999999999</v>
      </c>
      <c r="AB1873">
        <v>0</v>
      </c>
      <c r="AC1873" t="b">
        <v>1</v>
      </c>
      <c r="AI1873">
        <v>2864.0790000000002</v>
      </c>
      <c r="AJ1873">
        <v>83.608000000000004</v>
      </c>
      <c r="AK1873">
        <v>2864.0830000000001</v>
      </c>
      <c r="AL1873">
        <v>85.102000000000004</v>
      </c>
      <c r="AM1873">
        <v>2.988</v>
      </c>
      <c r="AN1873">
        <v>7.85</v>
      </c>
      <c r="AO1873">
        <v>10.76</v>
      </c>
      <c r="AP1873">
        <v>0.67900000000000005</v>
      </c>
      <c r="AQ1873">
        <v>21.969000000000001</v>
      </c>
      <c r="AR1873">
        <v>7.98</v>
      </c>
      <c r="AS1873">
        <v>18.827999999999999</v>
      </c>
      <c r="AT1873">
        <v>3.0000000000000001E-3</v>
      </c>
      <c r="AU1873">
        <v>0.52700000000000002</v>
      </c>
      <c r="AV1873">
        <v>0.125</v>
      </c>
      <c r="AW1873">
        <v>0</v>
      </c>
      <c r="AX1873">
        <v>1494341</v>
      </c>
      <c r="AY1873" t="b">
        <v>1</v>
      </c>
      <c r="AZ1873">
        <v>358.74</v>
      </c>
      <c r="BA1873">
        <v>2864.0790000000002</v>
      </c>
      <c r="BB1873">
        <v>8.7319999999999993</v>
      </c>
      <c r="BC1873">
        <v>83.352999999999994</v>
      </c>
      <c r="BD1873">
        <v>6.2949999999999999</v>
      </c>
      <c r="BE1873">
        <v>2864.0839999999998</v>
      </c>
      <c r="BF1873">
        <v>85.12</v>
      </c>
      <c r="BG1873">
        <v>6</v>
      </c>
      <c r="BH1873">
        <v>3</v>
      </c>
      <c r="BI1873">
        <v>6.7320000000000002</v>
      </c>
      <c r="BJ1873">
        <v>5.0359999999999996</v>
      </c>
      <c r="BK1873">
        <v>1.022</v>
      </c>
      <c r="BM1873" t="s">
        <v>144</v>
      </c>
      <c r="BN1873" t="s">
        <v>144</v>
      </c>
      <c r="BO1873" t="s">
        <v>3312</v>
      </c>
      <c r="BQ1873">
        <v>1</v>
      </c>
      <c r="BT1873" s="51" t="s">
        <v>3293</v>
      </c>
      <c r="BV1873" t="s">
        <v>3294</v>
      </c>
      <c r="CB1873" s="51">
        <v>10.76</v>
      </c>
      <c r="CC1873" s="51">
        <v>10.76</v>
      </c>
      <c r="CD1873" s="51">
        <v>1.0999999999999999E-2</v>
      </c>
      <c r="CE1873" s="51">
        <v>2.3E-2</v>
      </c>
      <c r="CF1873" s="51">
        <v>0.81699999999999995</v>
      </c>
      <c r="CG1873" t="b">
        <f t="shared" si="41"/>
        <v>1</v>
      </c>
    </row>
    <row r="1874" spans="1:85" hidden="1" x14ac:dyDescent="0.35">
      <c r="A1874" t="s">
        <v>2026</v>
      </c>
      <c r="B1874" t="s">
        <v>4841</v>
      </c>
      <c r="C1874">
        <v>2864.1019999999999</v>
      </c>
      <c r="D1874">
        <v>9.7070000000000007</v>
      </c>
      <c r="E1874">
        <v>77.031999999999996</v>
      </c>
      <c r="F1874">
        <v>6.2949999999999999</v>
      </c>
      <c r="G1874" t="s">
        <v>2884</v>
      </c>
      <c r="I1874">
        <v>353.81</v>
      </c>
      <c r="J1874">
        <v>2864.1060000000002</v>
      </c>
      <c r="K1874" s="68">
        <v>80.180000000000007</v>
      </c>
      <c r="L1874">
        <v>4</v>
      </c>
      <c r="M1874">
        <v>3</v>
      </c>
      <c r="N1874" t="s">
        <v>4841</v>
      </c>
      <c r="O1874">
        <v>1.8620000000000001</v>
      </c>
      <c r="P1874">
        <v>10</v>
      </c>
      <c r="Q1874">
        <v>9.7070000000000007</v>
      </c>
      <c r="R1874">
        <v>2864.1030000000001</v>
      </c>
      <c r="S1874">
        <v>7.7069999999999999</v>
      </c>
      <c r="T1874">
        <v>77.662000000000006</v>
      </c>
      <c r="U1874">
        <v>5.0359999999999996</v>
      </c>
      <c r="V1874">
        <v>100</v>
      </c>
      <c r="W1874">
        <v>0.84099999999999997</v>
      </c>
      <c r="X1874">
        <v>0.65</v>
      </c>
      <c r="Y1874">
        <v>21.79</v>
      </c>
      <c r="Z1874">
        <v>21.931000000000001</v>
      </c>
      <c r="AA1874">
        <v>0.60799999999999998</v>
      </c>
      <c r="AB1874">
        <v>0</v>
      </c>
      <c r="AC1874" t="b">
        <v>1</v>
      </c>
      <c r="BM1874" t="s">
        <v>144</v>
      </c>
      <c r="BN1874" t="s">
        <v>144</v>
      </c>
      <c r="BO1874" t="s">
        <v>3359</v>
      </c>
      <c r="BT1874"/>
      <c r="BU1874"/>
      <c r="BX1874"/>
      <c r="BZ1874"/>
      <c r="CA1874"/>
      <c r="CB1874"/>
      <c r="CC1874"/>
      <c r="CD1874">
        <v>0</v>
      </c>
      <c r="CE1874"/>
      <c r="CF1874">
        <v>0</v>
      </c>
    </row>
    <row r="1875" spans="1:85" hidden="1" x14ac:dyDescent="0.35">
      <c r="A1875" t="s">
        <v>2027</v>
      </c>
      <c r="B1875" t="s">
        <v>4842</v>
      </c>
      <c r="C1875" s="51">
        <v>2864.14</v>
      </c>
      <c r="D1875">
        <v>11.624000000000001</v>
      </c>
      <c r="E1875" s="68">
        <v>87.311999999999998</v>
      </c>
      <c r="F1875">
        <v>6.2949999999999999</v>
      </c>
      <c r="G1875" t="s">
        <v>3290</v>
      </c>
      <c r="I1875">
        <v>6.19</v>
      </c>
      <c r="J1875">
        <v>2864.1460000000002</v>
      </c>
      <c r="K1875" s="73">
        <v>92.56</v>
      </c>
      <c r="L1875">
        <v>4</v>
      </c>
      <c r="M1875">
        <v>1</v>
      </c>
      <c r="N1875" s="51" t="s">
        <v>4842</v>
      </c>
      <c r="O1875">
        <v>1.821</v>
      </c>
      <c r="P1875">
        <v>10</v>
      </c>
      <c r="Q1875">
        <v>11.624000000000001</v>
      </c>
      <c r="R1875">
        <v>2864.1410000000001</v>
      </c>
      <c r="S1875">
        <v>9.2989999999999995</v>
      </c>
      <c r="T1875">
        <v>88.361000000000004</v>
      </c>
      <c r="U1875">
        <v>5.0359999999999996</v>
      </c>
      <c r="V1875">
        <v>100</v>
      </c>
      <c r="W1875">
        <v>1.087</v>
      </c>
      <c r="X1875">
        <v>0.88200000000000001</v>
      </c>
      <c r="Y1875">
        <v>21.74</v>
      </c>
      <c r="Z1875">
        <v>21.931000000000001</v>
      </c>
      <c r="AA1875">
        <v>0.60799999999999998</v>
      </c>
      <c r="AB1875">
        <v>0</v>
      </c>
      <c r="AC1875" t="b">
        <v>1</v>
      </c>
      <c r="AI1875">
        <v>2864.14</v>
      </c>
      <c r="AJ1875">
        <v>91.003</v>
      </c>
      <c r="AK1875">
        <v>2864.1439999999998</v>
      </c>
      <c r="AL1875">
        <v>92.671999999999997</v>
      </c>
      <c r="AM1875">
        <v>3.3359999999999999</v>
      </c>
      <c r="AN1875">
        <v>9.16</v>
      </c>
      <c r="AO1875">
        <v>11.23</v>
      </c>
      <c r="AP1875">
        <v>0.68600000000000005</v>
      </c>
      <c r="AQ1875">
        <v>21.965</v>
      </c>
      <c r="AR1875">
        <v>0.84299999999999997</v>
      </c>
      <c r="AS1875">
        <v>11.076000000000001</v>
      </c>
      <c r="AT1875">
        <v>1E-3</v>
      </c>
      <c r="AU1875">
        <v>0.52700000000000002</v>
      </c>
      <c r="AV1875">
        <v>0.14599999999999999</v>
      </c>
      <c r="AW1875">
        <v>0</v>
      </c>
      <c r="AX1875">
        <v>1497714</v>
      </c>
      <c r="AY1875" t="b">
        <v>1</v>
      </c>
      <c r="AZ1875">
        <v>6.3029999999999999</v>
      </c>
      <c r="BA1875">
        <v>2864.14</v>
      </c>
      <c r="BB1875">
        <v>11.624000000000001</v>
      </c>
      <c r="BC1875">
        <v>87.311999999999998</v>
      </c>
      <c r="BD1875">
        <v>6.2949999999999999</v>
      </c>
      <c r="BE1875">
        <v>2864.1460000000002</v>
      </c>
      <c r="BF1875">
        <v>92.56</v>
      </c>
      <c r="BG1875">
        <v>5</v>
      </c>
      <c r="BH1875">
        <v>3</v>
      </c>
      <c r="BI1875">
        <v>9.2989999999999995</v>
      </c>
      <c r="BJ1875">
        <v>5.0359999999999996</v>
      </c>
      <c r="BK1875">
        <v>0.91500000000000004</v>
      </c>
      <c r="BM1875" t="s">
        <v>144</v>
      </c>
      <c r="BN1875" t="s">
        <v>144</v>
      </c>
      <c r="BO1875" t="s">
        <v>3312</v>
      </c>
      <c r="BQ1875">
        <v>1</v>
      </c>
      <c r="BT1875" s="51" t="s">
        <v>3293</v>
      </c>
      <c r="BV1875" t="s">
        <v>3294</v>
      </c>
      <c r="CB1875" s="51">
        <v>11.23</v>
      </c>
      <c r="CC1875" s="51">
        <v>11.23</v>
      </c>
      <c r="CD1875" s="51">
        <v>5.0000000000000001E-3</v>
      </c>
      <c r="CE1875" s="51">
        <v>1.4E-2</v>
      </c>
      <c r="CF1875" s="51">
        <v>0.81200000000000006</v>
      </c>
      <c r="CG1875" t="b">
        <f t="shared" ref="CG1875:CG1877" si="42">IF(CE1875*100&lt;CC1875,TRUE,FALSE)</f>
        <v>1</v>
      </c>
    </row>
    <row r="1876" spans="1:85" hidden="1" x14ac:dyDescent="0.35">
      <c r="A1876" t="s">
        <v>2028</v>
      </c>
      <c r="B1876" t="s">
        <v>4843</v>
      </c>
      <c r="C1876" s="51">
        <v>2864.1590000000001</v>
      </c>
      <c r="D1876">
        <v>8</v>
      </c>
      <c r="E1876" s="68">
        <v>78.933999999999997</v>
      </c>
      <c r="F1876">
        <v>6.2949999999999999</v>
      </c>
      <c r="G1876" t="s">
        <v>3290</v>
      </c>
      <c r="I1876">
        <v>353.81</v>
      </c>
      <c r="J1876">
        <v>2864.1640000000002</v>
      </c>
      <c r="K1876" s="73">
        <v>80.180000000000007</v>
      </c>
      <c r="L1876">
        <v>6</v>
      </c>
      <c r="M1876">
        <v>1</v>
      </c>
      <c r="N1876" s="51" t="s">
        <v>4843</v>
      </c>
      <c r="O1876">
        <v>1.821</v>
      </c>
      <c r="P1876">
        <v>10</v>
      </c>
      <c r="Q1876">
        <v>8</v>
      </c>
      <c r="R1876">
        <v>2864.1610000000001</v>
      </c>
      <c r="S1876">
        <v>6</v>
      </c>
      <c r="T1876">
        <v>79.183000000000007</v>
      </c>
      <c r="U1876">
        <v>5.0359999999999996</v>
      </c>
      <c r="V1876">
        <v>100</v>
      </c>
      <c r="W1876">
        <v>1.087</v>
      </c>
      <c r="X1876">
        <v>1.0920000000000001</v>
      </c>
      <c r="Y1876">
        <v>21.88</v>
      </c>
      <c r="Z1876">
        <v>21.931000000000001</v>
      </c>
      <c r="AA1876">
        <v>0.60799999999999998</v>
      </c>
      <c r="AB1876">
        <v>0</v>
      </c>
      <c r="AC1876" t="b">
        <v>1</v>
      </c>
      <c r="AI1876">
        <v>2864.1590000000001</v>
      </c>
      <c r="AJ1876">
        <v>77.766999999999996</v>
      </c>
      <c r="AK1876">
        <v>2864.163</v>
      </c>
      <c r="AL1876">
        <v>79.230999999999995</v>
      </c>
      <c r="AM1876">
        <v>2.9289999999999998</v>
      </c>
      <c r="AN1876">
        <v>7.36</v>
      </c>
      <c r="AO1876">
        <v>9.8800000000000008</v>
      </c>
      <c r="AP1876">
        <v>0.67800000000000005</v>
      </c>
      <c r="AQ1876">
        <v>21.972999999999999</v>
      </c>
      <c r="AR1876">
        <v>1.0509999999999999</v>
      </c>
      <c r="AS1876">
        <v>1.1359999999999999</v>
      </c>
      <c r="AT1876">
        <v>6.2E-2</v>
      </c>
      <c r="AU1876">
        <v>0.25</v>
      </c>
      <c r="AV1876">
        <v>0.188</v>
      </c>
      <c r="AW1876">
        <v>0</v>
      </c>
      <c r="AX1876">
        <v>1501087</v>
      </c>
      <c r="AY1876" t="b">
        <v>1</v>
      </c>
      <c r="AZ1876">
        <v>352.85899999999998</v>
      </c>
      <c r="BA1876">
        <v>2864.1590000000001</v>
      </c>
      <c r="BB1876">
        <v>8</v>
      </c>
      <c r="BC1876">
        <v>78.933999999999997</v>
      </c>
      <c r="BD1876">
        <v>6.2949999999999999</v>
      </c>
      <c r="BE1876">
        <v>2864.1640000000002</v>
      </c>
      <c r="BF1876">
        <v>80.180000000000007</v>
      </c>
      <c r="BG1876">
        <v>5</v>
      </c>
      <c r="BH1876">
        <v>3</v>
      </c>
      <c r="BI1876">
        <v>6</v>
      </c>
      <c r="BJ1876">
        <v>5.0359999999999996</v>
      </c>
      <c r="BK1876">
        <v>0.92</v>
      </c>
      <c r="BM1876" t="s">
        <v>144</v>
      </c>
      <c r="BN1876" t="s">
        <v>144</v>
      </c>
      <c r="BO1876" t="s">
        <v>3312</v>
      </c>
      <c r="BQ1876">
        <v>1</v>
      </c>
      <c r="BT1876" s="51" t="s">
        <v>3293</v>
      </c>
      <c r="BV1876" t="s">
        <v>3294</v>
      </c>
      <c r="CB1876" s="51">
        <v>9.8800000000000008</v>
      </c>
      <c r="CC1876" s="51">
        <v>9.8800000000000008</v>
      </c>
      <c r="CD1876" s="51">
        <v>1.4E-2</v>
      </c>
      <c r="CE1876" s="51">
        <v>2.3E-2</v>
      </c>
      <c r="CF1876" s="51">
        <v>0.79800000000000004</v>
      </c>
      <c r="CG1876" t="b">
        <f t="shared" si="42"/>
        <v>1</v>
      </c>
    </row>
    <row r="1877" spans="1:85" hidden="1" x14ac:dyDescent="0.35">
      <c r="A1877" t="s">
        <v>2029</v>
      </c>
      <c r="B1877" t="s">
        <v>4844</v>
      </c>
      <c r="C1877" s="51">
        <v>2864.1860000000001</v>
      </c>
      <c r="D1877">
        <v>22.919</v>
      </c>
      <c r="E1877" s="68">
        <v>87.103999999999999</v>
      </c>
      <c r="F1877">
        <v>6.2949999999999999</v>
      </c>
      <c r="G1877" t="s">
        <v>3290</v>
      </c>
      <c r="I1877">
        <v>6.19</v>
      </c>
      <c r="J1877">
        <v>2864.1990000000001</v>
      </c>
      <c r="K1877" s="73">
        <v>92.56</v>
      </c>
      <c r="L1877">
        <v>3</v>
      </c>
      <c r="M1877">
        <v>1</v>
      </c>
      <c r="N1877" s="51" t="s">
        <v>4844</v>
      </c>
      <c r="O1877">
        <v>1.7869999999999999</v>
      </c>
      <c r="P1877">
        <v>10</v>
      </c>
      <c r="Q1877">
        <v>22.919</v>
      </c>
      <c r="R1877">
        <v>2864.1889999999999</v>
      </c>
      <c r="S1877">
        <v>18.335000000000001</v>
      </c>
      <c r="T1877">
        <v>88.194999999999993</v>
      </c>
      <c r="U1877">
        <v>5.0359999999999996</v>
      </c>
      <c r="V1877">
        <v>100</v>
      </c>
      <c r="W1877">
        <v>0.84199999999999997</v>
      </c>
      <c r="X1877">
        <v>0.77100000000000002</v>
      </c>
      <c r="Y1877">
        <v>21.74</v>
      </c>
      <c r="Z1877">
        <v>21.931000000000001</v>
      </c>
      <c r="AA1877">
        <v>0.60799999999999998</v>
      </c>
      <c r="AB1877">
        <v>0</v>
      </c>
      <c r="AC1877" t="b">
        <v>1</v>
      </c>
      <c r="AI1877">
        <v>2864.19</v>
      </c>
      <c r="AJ1877">
        <v>91.018000000000001</v>
      </c>
      <c r="AK1877">
        <v>2864.1979999999999</v>
      </c>
      <c r="AL1877">
        <v>92.673000000000002</v>
      </c>
      <c r="AM1877">
        <v>3.3109999999999999</v>
      </c>
      <c r="AN1877">
        <v>16.05</v>
      </c>
      <c r="AO1877">
        <v>10.65</v>
      </c>
      <c r="AP1877">
        <v>0.57899999999999996</v>
      </c>
      <c r="AQ1877">
        <v>21.988</v>
      </c>
      <c r="AR1877">
        <v>1.3680000000000001</v>
      </c>
      <c r="AS1877">
        <v>25.363</v>
      </c>
      <c r="AT1877">
        <v>2E-3</v>
      </c>
      <c r="AU1877">
        <v>0.33800000000000002</v>
      </c>
      <c r="AV1877">
        <v>0.16800000000000001</v>
      </c>
      <c r="AW1877">
        <v>0</v>
      </c>
      <c r="AX1877">
        <v>1504460</v>
      </c>
      <c r="AY1877" t="b">
        <v>1</v>
      </c>
      <c r="AZ1877">
        <v>6.3010000000000002</v>
      </c>
      <c r="BA1877">
        <v>2864.1860000000001</v>
      </c>
      <c r="BB1877">
        <v>22.919</v>
      </c>
      <c r="BC1877">
        <v>87.103999999999999</v>
      </c>
      <c r="BD1877">
        <v>6.2949999999999999</v>
      </c>
      <c r="BE1877">
        <v>2864.1990000000001</v>
      </c>
      <c r="BF1877">
        <v>92.56</v>
      </c>
      <c r="BG1877">
        <v>4</v>
      </c>
      <c r="BH1877">
        <v>3</v>
      </c>
      <c r="BI1877">
        <v>18.335000000000001</v>
      </c>
      <c r="BJ1877">
        <v>5.0359999999999996</v>
      </c>
      <c r="BK1877">
        <v>0.81</v>
      </c>
      <c r="BM1877" t="s">
        <v>144</v>
      </c>
      <c r="BN1877" t="s">
        <v>144</v>
      </c>
      <c r="BO1877" t="s">
        <v>3312</v>
      </c>
      <c r="BQ1877">
        <v>1</v>
      </c>
      <c r="BT1877" s="51" t="s">
        <v>3293</v>
      </c>
      <c r="BV1877" t="s">
        <v>3294</v>
      </c>
      <c r="CB1877" s="51">
        <v>10.65</v>
      </c>
      <c r="CC1877" s="51">
        <v>10.65</v>
      </c>
      <c r="CD1877" s="51">
        <v>-7.0000000000000001E-3</v>
      </c>
      <c r="CE1877" s="51">
        <v>-2.5000000000000001E-2</v>
      </c>
      <c r="CF1877" s="51">
        <v>0.79200000000000004</v>
      </c>
      <c r="CG1877" t="b">
        <f t="shared" si="42"/>
        <v>1</v>
      </c>
    </row>
    <row r="1878" spans="1:85" hidden="1" x14ac:dyDescent="0.35">
      <c r="A1878" t="s">
        <v>2030</v>
      </c>
      <c r="B1878" t="s">
        <v>4845</v>
      </c>
      <c r="C1878">
        <v>2864.28</v>
      </c>
      <c r="D1878">
        <v>9.5489999999999995</v>
      </c>
      <c r="E1878">
        <v>84.521000000000001</v>
      </c>
      <c r="F1878">
        <v>6.2949999999999999</v>
      </c>
      <c r="G1878" t="s">
        <v>2884</v>
      </c>
      <c r="I1878">
        <v>358.76</v>
      </c>
      <c r="J1878">
        <v>2864.2849999999999</v>
      </c>
      <c r="K1878" s="68">
        <v>85.15</v>
      </c>
      <c r="L1878">
        <v>4</v>
      </c>
      <c r="M1878">
        <v>3</v>
      </c>
      <c r="N1878" t="s">
        <v>4845</v>
      </c>
      <c r="O1878">
        <v>1.794</v>
      </c>
      <c r="P1878">
        <v>10</v>
      </c>
      <c r="Q1878">
        <v>9.5489999999999995</v>
      </c>
      <c r="R1878">
        <v>2864.2809999999999</v>
      </c>
      <c r="S1878">
        <v>7.5490000000000004</v>
      </c>
      <c r="T1878">
        <v>84.647000000000006</v>
      </c>
      <c r="U1878">
        <v>5.0359999999999996</v>
      </c>
      <c r="V1878">
        <v>100</v>
      </c>
      <c r="W1878">
        <v>0.84099999999999997</v>
      </c>
      <c r="X1878">
        <v>0.68200000000000005</v>
      </c>
      <c r="Y1878">
        <v>22.1</v>
      </c>
      <c r="Z1878">
        <v>21.931000000000001</v>
      </c>
      <c r="AA1878">
        <v>0.60799999999999998</v>
      </c>
      <c r="AB1878">
        <v>0</v>
      </c>
      <c r="AC1878" t="b">
        <v>1</v>
      </c>
      <c r="BM1878" t="s">
        <v>144</v>
      </c>
      <c r="BN1878" t="s">
        <v>144</v>
      </c>
      <c r="BO1878" t="s">
        <v>3359</v>
      </c>
      <c r="BT1878"/>
      <c r="BU1878"/>
      <c r="BX1878"/>
      <c r="BZ1878"/>
      <c r="CA1878"/>
      <c r="CB1878"/>
      <c r="CC1878"/>
      <c r="CD1878">
        <v>0</v>
      </c>
      <c r="CE1878"/>
      <c r="CF1878">
        <v>0</v>
      </c>
    </row>
    <row r="1879" spans="1:85" hidden="1" x14ac:dyDescent="0.35">
      <c r="A1879" t="s">
        <v>2031</v>
      </c>
      <c r="B1879" t="s">
        <v>4846</v>
      </c>
      <c r="C1879" s="51">
        <v>2864.337</v>
      </c>
      <c r="D1879">
        <v>10.645</v>
      </c>
      <c r="E1879" s="68">
        <v>80.587000000000003</v>
      </c>
      <c r="F1879">
        <v>6.2949999999999999</v>
      </c>
      <c r="G1879" t="s">
        <v>3290</v>
      </c>
      <c r="I1879">
        <v>356.29</v>
      </c>
      <c r="J1879">
        <v>2864.3429999999998</v>
      </c>
      <c r="K1879" s="73">
        <v>82.7</v>
      </c>
      <c r="L1879">
        <v>6</v>
      </c>
      <c r="M1879">
        <v>1</v>
      </c>
      <c r="N1879" s="51" t="s">
        <v>4846</v>
      </c>
      <c r="O1879">
        <v>1.8149999999999999</v>
      </c>
      <c r="P1879">
        <v>10</v>
      </c>
      <c r="Q1879">
        <v>10.645</v>
      </c>
      <c r="R1879">
        <v>2864.3380000000002</v>
      </c>
      <c r="S1879">
        <v>8.516</v>
      </c>
      <c r="T1879">
        <v>81.009</v>
      </c>
      <c r="U1879">
        <v>5.0359999999999996</v>
      </c>
      <c r="V1879">
        <v>100</v>
      </c>
      <c r="W1879">
        <v>1.087</v>
      </c>
      <c r="X1879">
        <v>1.167</v>
      </c>
      <c r="Y1879">
        <v>21.82</v>
      </c>
      <c r="Z1879">
        <v>21.931000000000001</v>
      </c>
      <c r="AA1879">
        <v>0.60799999999999998</v>
      </c>
      <c r="AB1879">
        <v>0</v>
      </c>
      <c r="AC1879" t="b">
        <v>1</v>
      </c>
      <c r="AI1879">
        <v>2864.3359999999998</v>
      </c>
      <c r="AJ1879">
        <v>79.83</v>
      </c>
      <c r="AK1879">
        <v>2864.3409999999999</v>
      </c>
      <c r="AL1879">
        <v>81.790000000000006</v>
      </c>
      <c r="AM1879">
        <v>3.92</v>
      </c>
      <c r="AN1879">
        <v>11.38</v>
      </c>
      <c r="AO1879">
        <v>12.74</v>
      </c>
      <c r="AP1879">
        <v>0.88300000000000001</v>
      </c>
      <c r="AQ1879">
        <v>21.946999999999999</v>
      </c>
      <c r="AR1879">
        <v>6.4569999999999999</v>
      </c>
      <c r="AS1879">
        <v>18.248999999999999</v>
      </c>
      <c r="AT1879">
        <v>3.0000000000000001E-3</v>
      </c>
      <c r="AU1879">
        <v>0.309</v>
      </c>
      <c r="AV1879">
        <v>0.13900000000000001</v>
      </c>
      <c r="AW1879">
        <v>0</v>
      </c>
      <c r="AX1879">
        <v>1507833</v>
      </c>
      <c r="AY1879" t="b">
        <v>1</v>
      </c>
      <c r="AZ1879">
        <v>355.37900000000002</v>
      </c>
      <c r="BA1879">
        <v>2864.337</v>
      </c>
      <c r="BB1879">
        <v>10.645</v>
      </c>
      <c r="BC1879">
        <v>80.587000000000003</v>
      </c>
      <c r="BD1879">
        <v>6.2949999999999999</v>
      </c>
      <c r="BE1879">
        <v>2864.3429999999998</v>
      </c>
      <c r="BF1879">
        <v>82.7</v>
      </c>
      <c r="BG1879">
        <v>7</v>
      </c>
      <c r="BH1879">
        <v>3</v>
      </c>
      <c r="BI1879">
        <v>8.516</v>
      </c>
      <c r="BJ1879">
        <v>5.0359999999999996</v>
      </c>
      <c r="BK1879">
        <v>1.2050000000000001</v>
      </c>
      <c r="BM1879" t="s">
        <v>144</v>
      </c>
      <c r="BN1879" t="s">
        <v>144</v>
      </c>
      <c r="BO1879" t="s">
        <v>3312</v>
      </c>
      <c r="BQ1879">
        <v>1</v>
      </c>
      <c r="BT1879" s="51" t="s">
        <v>3293</v>
      </c>
      <c r="BV1879" t="s">
        <v>3294</v>
      </c>
      <c r="CB1879" s="51">
        <v>12.74</v>
      </c>
      <c r="CC1879" s="51">
        <v>12.74</v>
      </c>
      <c r="CD1879" s="51">
        <v>1.4999999999999999E-2</v>
      </c>
      <c r="CE1879" s="51">
        <v>3.2000000000000001E-2</v>
      </c>
      <c r="CF1879" s="51">
        <v>0.749</v>
      </c>
      <c r="CG1879" t="b">
        <f t="shared" ref="CG1879:CG1881" si="43">IF(CE1879*100&lt;CC1879,TRUE,FALSE)</f>
        <v>1</v>
      </c>
    </row>
    <row r="1880" spans="1:85" hidden="1" x14ac:dyDescent="0.35">
      <c r="A1880" t="s">
        <v>2032</v>
      </c>
      <c r="B1880" t="s">
        <v>4847</v>
      </c>
      <c r="C1880" s="51">
        <v>2864.3760000000002</v>
      </c>
      <c r="D1880">
        <v>8.0850000000000009</v>
      </c>
      <c r="E1880" s="68">
        <v>77.531000000000006</v>
      </c>
      <c r="F1880">
        <v>6.2949999999999999</v>
      </c>
      <c r="G1880" t="s">
        <v>3290</v>
      </c>
      <c r="I1880">
        <v>356.29</v>
      </c>
      <c r="J1880">
        <v>2864.3789999999999</v>
      </c>
      <c r="K1880" s="73">
        <v>82.7</v>
      </c>
      <c r="L1880">
        <v>4</v>
      </c>
      <c r="M1880">
        <v>1</v>
      </c>
      <c r="N1880" s="51" t="s">
        <v>4847</v>
      </c>
      <c r="O1880">
        <v>1.8109999999999999</v>
      </c>
      <c r="P1880">
        <v>10</v>
      </c>
      <c r="Q1880">
        <v>8.0850000000000009</v>
      </c>
      <c r="R1880">
        <v>2864.3760000000002</v>
      </c>
      <c r="S1880">
        <v>6.085</v>
      </c>
      <c r="T1880">
        <v>78.564999999999998</v>
      </c>
      <c r="U1880">
        <v>5.0359999999999996</v>
      </c>
      <c r="V1880">
        <v>100</v>
      </c>
      <c r="W1880">
        <v>1.087</v>
      </c>
      <c r="X1880">
        <v>0.77100000000000002</v>
      </c>
      <c r="Y1880">
        <v>21.853000000000002</v>
      </c>
      <c r="Z1880">
        <v>21.931000000000001</v>
      </c>
      <c r="AA1880">
        <v>0.60799999999999998</v>
      </c>
      <c r="AB1880">
        <v>0</v>
      </c>
      <c r="AC1880" t="b">
        <v>1</v>
      </c>
      <c r="AI1880">
        <v>2864.3739999999998</v>
      </c>
      <c r="AJ1880">
        <v>80.132999999999996</v>
      </c>
      <c r="AK1880">
        <v>2864.3780000000002</v>
      </c>
      <c r="AL1880">
        <v>81.790999999999997</v>
      </c>
      <c r="AM1880">
        <v>3.3149999999999999</v>
      </c>
      <c r="AN1880">
        <v>7.36</v>
      </c>
      <c r="AO1880">
        <v>10.14</v>
      </c>
      <c r="AP1880">
        <v>0.45500000000000002</v>
      </c>
      <c r="AQ1880">
        <v>21.981999999999999</v>
      </c>
      <c r="AR1880">
        <v>7.4370000000000003</v>
      </c>
      <c r="AS1880">
        <v>1.294</v>
      </c>
      <c r="AT1880">
        <v>0.17899999999999999</v>
      </c>
      <c r="AU1880">
        <v>0.12</v>
      </c>
      <c r="AV1880">
        <v>0.16300000000000001</v>
      </c>
      <c r="AW1880">
        <v>0</v>
      </c>
      <c r="AX1880">
        <v>1511206</v>
      </c>
      <c r="AY1880" t="b">
        <v>1</v>
      </c>
      <c r="AZ1880">
        <v>355.37900000000002</v>
      </c>
      <c r="BA1880">
        <v>2864.3760000000002</v>
      </c>
      <c r="BB1880">
        <v>8.0850000000000009</v>
      </c>
      <c r="BC1880">
        <v>77.531000000000006</v>
      </c>
      <c r="BD1880">
        <v>6.2949999999999999</v>
      </c>
      <c r="BE1880">
        <v>2864.3789999999999</v>
      </c>
      <c r="BF1880">
        <v>82.7</v>
      </c>
      <c r="BG1880">
        <v>5</v>
      </c>
      <c r="BH1880">
        <v>3</v>
      </c>
      <c r="BI1880">
        <v>6.085</v>
      </c>
      <c r="BJ1880">
        <v>5.0359999999999996</v>
      </c>
      <c r="BK1880">
        <v>0.84199999999999997</v>
      </c>
      <c r="BM1880" t="s">
        <v>144</v>
      </c>
      <c r="BN1880" t="s">
        <v>144</v>
      </c>
      <c r="BO1880" t="s">
        <v>3312</v>
      </c>
      <c r="BQ1880">
        <v>1</v>
      </c>
      <c r="BT1880" s="51" t="s">
        <v>3293</v>
      </c>
      <c r="BV1880" t="s">
        <v>3294</v>
      </c>
      <c r="CB1880" s="51">
        <v>10.14</v>
      </c>
      <c r="CC1880" s="51">
        <v>10.14</v>
      </c>
      <c r="CD1880" s="51">
        <v>3.0000000000000001E-3</v>
      </c>
      <c r="CE1880" s="51">
        <v>7.0000000000000001E-3</v>
      </c>
      <c r="CF1880" s="51">
        <v>0.755</v>
      </c>
      <c r="CG1880" t="b">
        <f t="shared" si="43"/>
        <v>1</v>
      </c>
    </row>
    <row r="1881" spans="1:85" hidden="1" x14ac:dyDescent="0.35">
      <c r="A1881" t="s">
        <v>2033</v>
      </c>
      <c r="B1881" t="s">
        <v>4848</v>
      </c>
      <c r="C1881" s="51">
        <v>2864.422</v>
      </c>
      <c r="D1881">
        <v>8.0749999999999993</v>
      </c>
      <c r="E1881" s="68">
        <v>84.186999999999998</v>
      </c>
      <c r="F1881">
        <v>6.2949999999999999</v>
      </c>
      <c r="G1881" t="s">
        <v>3290</v>
      </c>
      <c r="I1881">
        <v>358.76</v>
      </c>
      <c r="J1881">
        <v>2864.4250000000002</v>
      </c>
      <c r="K1881" s="73">
        <v>85.17</v>
      </c>
      <c r="L1881">
        <v>5</v>
      </c>
      <c r="M1881">
        <v>1</v>
      </c>
      <c r="N1881" s="51" t="s">
        <v>4848</v>
      </c>
      <c r="O1881">
        <v>1.802</v>
      </c>
      <c r="P1881">
        <v>10</v>
      </c>
      <c r="Q1881">
        <v>8.0749999999999993</v>
      </c>
      <c r="R1881">
        <v>2864.4229999999998</v>
      </c>
      <c r="S1881">
        <v>6.0750000000000002</v>
      </c>
      <c r="T1881">
        <v>84.384</v>
      </c>
      <c r="U1881">
        <v>5.0359999999999996</v>
      </c>
      <c r="V1881">
        <v>100</v>
      </c>
      <c r="W1881">
        <v>1.087</v>
      </c>
      <c r="X1881">
        <v>1.0669999999999999</v>
      </c>
      <c r="Y1881">
        <v>22.13</v>
      </c>
      <c r="Z1881">
        <v>21.931000000000001</v>
      </c>
      <c r="AA1881">
        <v>0.60799999999999998</v>
      </c>
      <c r="AB1881">
        <v>0</v>
      </c>
      <c r="AC1881" t="b">
        <v>1</v>
      </c>
      <c r="AI1881">
        <v>2864.4209999999998</v>
      </c>
      <c r="AJ1881">
        <v>84.043999999999997</v>
      </c>
      <c r="AK1881">
        <v>2864.4250000000002</v>
      </c>
      <c r="AL1881">
        <v>85.153999999999996</v>
      </c>
      <c r="AM1881">
        <v>2.2200000000000002</v>
      </c>
      <c r="AN1881">
        <v>7.48</v>
      </c>
      <c r="AO1881">
        <v>12.01</v>
      </c>
      <c r="AP1881">
        <v>0.61799999999999999</v>
      </c>
      <c r="AQ1881">
        <v>21.974</v>
      </c>
      <c r="AR1881">
        <v>0.94399999999999995</v>
      </c>
      <c r="AS1881">
        <v>9.3849999999999998</v>
      </c>
      <c r="AT1881">
        <v>9.0999999999999998E-2</v>
      </c>
      <c r="AU1881">
        <v>0.18</v>
      </c>
      <c r="AV1881">
        <v>9.1999999999999998E-2</v>
      </c>
      <c r="AW1881">
        <v>0</v>
      </c>
      <c r="AX1881">
        <v>1514579</v>
      </c>
      <c r="AY1881" t="b">
        <v>1</v>
      </c>
      <c r="AZ1881">
        <v>358.74</v>
      </c>
      <c r="BA1881">
        <v>2864.422</v>
      </c>
      <c r="BB1881">
        <v>8.0749999999999993</v>
      </c>
      <c r="BC1881">
        <v>84.186999999999998</v>
      </c>
      <c r="BD1881">
        <v>6.2949999999999999</v>
      </c>
      <c r="BE1881">
        <v>2864.4250000000002</v>
      </c>
      <c r="BF1881">
        <v>85.17</v>
      </c>
      <c r="BG1881">
        <v>6</v>
      </c>
      <c r="BH1881">
        <v>3</v>
      </c>
      <c r="BI1881">
        <v>6.0750000000000002</v>
      </c>
      <c r="BJ1881">
        <v>5.0359999999999996</v>
      </c>
      <c r="BK1881">
        <v>1.0369999999999999</v>
      </c>
      <c r="BM1881" t="s">
        <v>144</v>
      </c>
      <c r="BN1881" t="s">
        <v>144</v>
      </c>
      <c r="BO1881" t="s">
        <v>3312</v>
      </c>
      <c r="BQ1881">
        <v>1</v>
      </c>
      <c r="BT1881" s="51" t="s">
        <v>3293</v>
      </c>
      <c r="BV1881" t="s">
        <v>3294</v>
      </c>
      <c r="CB1881" s="51">
        <v>12.01</v>
      </c>
      <c r="CC1881" s="51">
        <v>12.01</v>
      </c>
      <c r="CD1881" s="51">
        <v>1.2999999999999999E-2</v>
      </c>
      <c r="CE1881" s="51">
        <v>0.03</v>
      </c>
      <c r="CF1881" s="51">
        <v>0.82499999999999996</v>
      </c>
      <c r="CG1881" t="b">
        <f t="shared" si="43"/>
        <v>1</v>
      </c>
    </row>
    <row r="1882" spans="1:85" hidden="1" x14ac:dyDescent="0.35">
      <c r="A1882" t="s">
        <v>2034</v>
      </c>
      <c r="B1882" t="s">
        <v>4849</v>
      </c>
      <c r="C1882">
        <v>2864.433</v>
      </c>
      <c r="D1882">
        <v>16.853000000000002</v>
      </c>
      <c r="E1882">
        <v>89.462000000000003</v>
      </c>
      <c r="F1882">
        <v>6.2949999999999999</v>
      </c>
      <c r="G1882" t="s">
        <v>2884</v>
      </c>
      <c r="I1882">
        <v>6.19</v>
      </c>
      <c r="J1882">
        <v>2864.44</v>
      </c>
      <c r="K1882" s="68">
        <v>92.61</v>
      </c>
      <c r="L1882">
        <v>3</v>
      </c>
      <c r="M1882">
        <v>3</v>
      </c>
      <c r="N1882" t="s">
        <v>4849</v>
      </c>
      <c r="O1882">
        <v>1.8169999999999999</v>
      </c>
      <c r="P1882">
        <v>10</v>
      </c>
      <c r="Q1882">
        <v>16.853000000000002</v>
      </c>
      <c r="R1882">
        <v>2864.4340000000002</v>
      </c>
      <c r="S1882">
        <v>13.481999999999999</v>
      </c>
      <c r="T1882">
        <v>90.091999999999999</v>
      </c>
      <c r="U1882">
        <v>5.0359999999999996</v>
      </c>
      <c r="V1882">
        <v>100</v>
      </c>
      <c r="W1882">
        <v>0.76300000000000001</v>
      </c>
      <c r="X1882">
        <v>0.66400000000000003</v>
      </c>
      <c r="Y1882">
        <v>21.83</v>
      </c>
      <c r="Z1882">
        <v>21.931000000000001</v>
      </c>
      <c r="AA1882">
        <v>0.60799999999999998</v>
      </c>
      <c r="AB1882">
        <v>0</v>
      </c>
      <c r="AC1882" t="b">
        <v>1</v>
      </c>
      <c r="BM1882" t="s">
        <v>144</v>
      </c>
      <c r="BN1882" t="s">
        <v>144</v>
      </c>
      <c r="BO1882" t="s">
        <v>3359</v>
      </c>
      <c r="BT1882"/>
      <c r="BU1882"/>
      <c r="BX1882"/>
      <c r="BZ1882"/>
      <c r="CA1882"/>
      <c r="CB1882"/>
      <c r="CC1882"/>
      <c r="CD1882">
        <v>0</v>
      </c>
      <c r="CE1882"/>
      <c r="CF1882">
        <v>0</v>
      </c>
    </row>
    <row r="1883" spans="1:85" hidden="1" x14ac:dyDescent="0.35">
      <c r="A1883" t="s">
        <v>2035</v>
      </c>
      <c r="B1883" t="s">
        <v>4850</v>
      </c>
      <c r="C1883" s="51">
        <v>2864.482</v>
      </c>
      <c r="D1883">
        <v>8.3130000000000006</v>
      </c>
      <c r="E1883" s="68">
        <v>85.933000000000007</v>
      </c>
      <c r="F1883">
        <v>6.2949999999999999</v>
      </c>
      <c r="G1883" t="s">
        <v>3290</v>
      </c>
      <c r="I1883">
        <v>3.71</v>
      </c>
      <c r="J1883">
        <v>2864.4859999999999</v>
      </c>
      <c r="K1883" s="73">
        <v>90.13</v>
      </c>
      <c r="L1883">
        <v>7</v>
      </c>
      <c r="M1883">
        <v>1</v>
      </c>
      <c r="N1883" s="51" t="s">
        <v>4850</v>
      </c>
      <c r="O1883">
        <v>1.853</v>
      </c>
      <c r="P1883">
        <v>10</v>
      </c>
      <c r="Q1883">
        <v>8.3130000000000006</v>
      </c>
      <c r="R1883">
        <v>2864.4830000000002</v>
      </c>
      <c r="S1883">
        <v>6.3129999999999997</v>
      </c>
      <c r="T1883">
        <v>86.772999999999996</v>
      </c>
      <c r="U1883">
        <v>5.0359999999999996</v>
      </c>
      <c r="V1883">
        <v>100</v>
      </c>
      <c r="W1883">
        <v>1.087</v>
      </c>
      <c r="X1883">
        <v>1.351</v>
      </c>
      <c r="Y1883">
        <v>21.8</v>
      </c>
      <c r="Z1883">
        <v>21.931000000000001</v>
      </c>
      <c r="AA1883">
        <v>0.60799999999999998</v>
      </c>
      <c r="AB1883">
        <v>0</v>
      </c>
      <c r="AC1883" t="b">
        <v>1</v>
      </c>
      <c r="AI1883">
        <v>2864.4780000000001</v>
      </c>
      <c r="AJ1883">
        <v>87.644000000000005</v>
      </c>
      <c r="AK1883">
        <v>2864.4830000000002</v>
      </c>
      <c r="AL1883">
        <v>89.775999999999996</v>
      </c>
      <c r="AM1883">
        <v>4.2640000000000002</v>
      </c>
      <c r="AN1883">
        <v>9.93</v>
      </c>
      <c r="AO1883">
        <v>11.43</v>
      </c>
      <c r="AP1883">
        <v>0.82899999999999996</v>
      </c>
      <c r="AQ1883">
        <v>21.977</v>
      </c>
      <c r="AR1883">
        <v>1.337</v>
      </c>
      <c r="AS1883">
        <v>12.903</v>
      </c>
      <c r="AT1883">
        <v>9.4E-2</v>
      </c>
      <c r="AU1883">
        <v>0.188</v>
      </c>
      <c r="AV1883">
        <v>9.7000000000000003E-2</v>
      </c>
      <c r="AW1883">
        <v>0</v>
      </c>
      <c r="AX1883">
        <v>1517952</v>
      </c>
      <c r="AY1883" t="b">
        <v>1</v>
      </c>
      <c r="AZ1883">
        <v>3.3610000000000002</v>
      </c>
      <c r="BA1883">
        <v>2864.482</v>
      </c>
      <c r="BB1883">
        <v>8.3130000000000006</v>
      </c>
      <c r="BC1883">
        <v>85.933000000000007</v>
      </c>
      <c r="BD1883">
        <v>6.2949999999999999</v>
      </c>
      <c r="BE1883">
        <v>2864.4859999999999</v>
      </c>
      <c r="BF1883">
        <v>90.13</v>
      </c>
      <c r="BG1883">
        <v>8</v>
      </c>
      <c r="BH1883">
        <v>3</v>
      </c>
      <c r="BI1883">
        <v>6.3129999999999997</v>
      </c>
      <c r="BJ1883">
        <v>5.0359999999999996</v>
      </c>
      <c r="BK1883">
        <v>1.3959999999999999</v>
      </c>
      <c r="BM1883" t="s">
        <v>144</v>
      </c>
      <c r="BN1883" t="s">
        <v>144</v>
      </c>
      <c r="BO1883" t="s">
        <v>3312</v>
      </c>
      <c r="BQ1883">
        <v>1</v>
      </c>
      <c r="BT1883" s="51" t="s">
        <v>3293</v>
      </c>
      <c r="CB1883" s="51">
        <v>11.43</v>
      </c>
      <c r="CC1883" s="51">
        <v>11.43</v>
      </c>
      <c r="CD1883" s="51">
        <v>7.0000000000000001E-3</v>
      </c>
      <c r="CE1883" s="51">
        <v>1.0999999999999999E-2</v>
      </c>
      <c r="CF1883" s="51">
        <v>0.84499999999999997</v>
      </c>
      <c r="CG1883" t="b">
        <f t="shared" ref="CG1883:CG1911" si="44">IF(CE1883*100&lt;CC1883,TRUE,FALSE)</f>
        <v>1</v>
      </c>
    </row>
    <row r="1884" spans="1:85" hidden="1" x14ac:dyDescent="0.35">
      <c r="A1884" t="s">
        <v>2036</v>
      </c>
      <c r="B1884" t="s">
        <v>4851</v>
      </c>
      <c r="C1884" s="51">
        <v>2864.5030000000002</v>
      </c>
      <c r="D1884">
        <v>10.204000000000001</v>
      </c>
      <c r="E1884" s="68">
        <v>86.864999999999995</v>
      </c>
      <c r="F1884">
        <v>6.2949999999999999</v>
      </c>
      <c r="G1884" t="s">
        <v>3290</v>
      </c>
      <c r="I1884">
        <v>6.19</v>
      </c>
      <c r="J1884">
        <v>2864.509</v>
      </c>
      <c r="K1884" s="73">
        <v>92.6</v>
      </c>
      <c r="L1884">
        <v>6</v>
      </c>
      <c r="M1884">
        <v>1</v>
      </c>
      <c r="N1884" s="51" t="s">
        <v>4851</v>
      </c>
      <c r="O1884">
        <v>1.853</v>
      </c>
      <c r="P1884">
        <v>10</v>
      </c>
      <c r="Q1884">
        <v>10.204000000000001</v>
      </c>
      <c r="R1884">
        <v>2864.5039999999999</v>
      </c>
      <c r="S1884">
        <v>8.1630000000000003</v>
      </c>
      <c r="T1884">
        <v>88.012</v>
      </c>
      <c r="U1884">
        <v>5.0359999999999996</v>
      </c>
      <c r="V1884">
        <v>100</v>
      </c>
      <c r="W1884">
        <v>1.087</v>
      </c>
      <c r="X1884">
        <v>1.2709999999999999</v>
      </c>
      <c r="Y1884">
        <v>21.74</v>
      </c>
      <c r="Z1884">
        <v>21.931000000000001</v>
      </c>
      <c r="AA1884">
        <v>0.60799999999999998</v>
      </c>
      <c r="AB1884">
        <v>0</v>
      </c>
      <c r="AC1884" t="b">
        <v>1</v>
      </c>
      <c r="AI1884">
        <v>2864.502</v>
      </c>
      <c r="AJ1884">
        <v>90.741</v>
      </c>
      <c r="AK1884">
        <v>2864.5079999999998</v>
      </c>
      <c r="AL1884">
        <v>92.715000000000003</v>
      </c>
      <c r="AM1884">
        <v>3.9489999999999998</v>
      </c>
      <c r="AN1884">
        <v>12.15</v>
      </c>
      <c r="AO1884">
        <v>14.59</v>
      </c>
      <c r="AP1884">
        <v>0.96699999999999997</v>
      </c>
      <c r="AQ1884">
        <v>21.984999999999999</v>
      </c>
      <c r="AR1884">
        <v>5.01</v>
      </c>
      <c r="AS1884">
        <v>1.028</v>
      </c>
      <c r="AT1884">
        <v>8.0000000000000002E-3</v>
      </c>
      <c r="AU1884">
        <v>0.34399999999999997</v>
      </c>
      <c r="AV1884">
        <v>0.26</v>
      </c>
      <c r="AW1884">
        <v>0</v>
      </c>
      <c r="AX1884">
        <v>1521325</v>
      </c>
      <c r="AY1884" t="b">
        <v>1</v>
      </c>
      <c r="AZ1884">
        <v>6.3010000000000002</v>
      </c>
      <c r="BA1884">
        <v>2864.5030000000002</v>
      </c>
      <c r="BB1884">
        <v>10.204000000000001</v>
      </c>
      <c r="BC1884">
        <v>86.864999999999995</v>
      </c>
      <c r="BD1884">
        <v>6.2949999999999999</v>
      </c>
      <c r="BE1884">
        <v>2864.509</v>
      </c>
      <c r="BF1884">
        <v>92.6</v>
      </c>
      <c r="BG1884">
        <v>7</v>
      </c>
      <c r="BH1884">
        <v>3</v>
      </c>
      <c r="BM1884" t="s">
        <v>144</v>
      </c>
      <c r="BN1884" t="s">
        <v>144</v>
      </c>
      <c r="BO1884" t="s">
        <v>3296</v>
      </c>
      <c r="BQ1884">
        <v>1</v>
      </c>
      <c r="BT1884" s="51" t="s">
        <v>3293</v>
      </c>
      <c r="CB1884" s="51">
        <v>14.59</v>
      </c>
      <c r="CC1884" s="51">
        <v>14.59</v>
      </c>
      <c r="CD1884" s="51">
        <v>1.4E-2</v>
      </c>
      <c r="CE1884" s="51">
        <v>3.3000000000000002E-2</v>
      </c>
      <c r="CF1884" s="51">
        <v>0.84599999999999997</v>
      </c>
      <c r="CG1884" t="b">
        <f t="shared" si="44"/>
        <v>1</v>
      </c>
    </row>
    <row r="1885" spans="1:85" hidden="1" x14ac:dyDescent="0.35">
      <c r="A1885" t="s">
        <v>2037</v>
      </c>
      <c r="B1885" t="s">
        <v>4852</v>
      </c>
      <c r="C1885" s="51">
        <v>2865.1010000000001</v>
      </c>
      <c r="D1885">
        <v>10.214</v>
      </c>
      <c r="E1885" s="68">
        <v>81.075999999999993</v>
      </c>
      <c r="F1885">
        <v>6.2949999999999999</v>
      </c>
      <c r="G1885" t="s">
        <v>3290</v>
      </c>
      <c r="I1885">
        <v>356.29</v>
      </c>
      <c r="J1885">
        <v>2865.1039999999998</v>
      </c>
      <c r="K1885" s="73">
        <v>82.65</v>
      </c>
      <c r="L1885">
        <v>7</v>
      </c>
      <c r="M1885">
        <v>1</v>
      </c>
      <c r="N1885" s="51" t="s">
        <v>4852</v>
      </c>
      <c r="O1885">
        <v>1.839</v>
      </c>
      <c r="P1885">
        <v>10</v>
      </c>
      <c r="Q1885">
        <v>10.214</v>
      </c>
      <c r="R1885">
        <v>2865.1019999999999</v>
      </c>
      <c r="S1885">
        <v>8.1720000000000006</v>
      </c>
      <c r="T1885">
        <v>81.391000000000005</v>
      </c>
      <c r="U1885">
        <v>5.0359999999999996</v>
      </c>
      <c r="V1885">
        <v>100</v>
      </c>
      <c r="W1885">
        <v>1.087</v>
      </c>
      <c r="X1885">
        <v>1.3859999999999999</v>
      </c>
      <c r="Y1885">
        <v>21.82</v>
      </c>
      <c r="Z1885">
        <v>21.931000000000001</v>
      </c>
      <c r="AA1885">
        <v>0.60799999999999998</v>
      </c>
      <c r="AB1885">
        <v>0</v>
      </c>
      <c r="AC1885" t="b">
        <v>1</v>
      </c>
      <c r="AI1885">
        <v>2865.0970000000002</v>
      </c>
      <c r="AJ1885">
        <v>80.53</v>
      </c>
      <c r="AK1885">
        <v>2865.1039999999998</v>
      </c>
      <c r="AL1885">
        <v>82.575999999999993</v>
      </c>
      <c r="AM1885">
        <v>4.0919999999999996</v>
      </c>
      <c r="AN1885">
        <v>14.37</v>
      </c>
      <c r="AO1885">
        <v>15.46</v>
      </c>
      <c r="AP1885">
        <v>0.99</v>
      </c>
      <c r="AQ1885">
        <v>21.991</v>
      </c>
      <c r="AR1885">
        <v>0.55000000000000004</v>
      </c>
      <c r="AS1885">
        <v>1.5129999999999999</v>
      </c>
      <c r="AT1885">
        <v>2E-3</v>
      </c>
      <c r="AU1885">
        <v>0.41199999999999998</v>
      </c>
      <c r="AV1885">
        <v>0.23</v>
      </c>
      <c r="AW1885">
        <v>0</v>
      </c>
      <c r="AX1885">
        <v>1524698</v>
      </c>
      <c r="AY1885" t="b">
        <v>1</v>
      </c>
      <c r="AZ1885">
        <v>356.21899999999999</v>
      </c>
      <c r="BA1885">
        <v>2865.1010000000001</v>
      </c>
      <c r="BB1885">
        <v>10.214</v>
      </c>
      <c r="BC1885">
        <v>81.075999999999993</v>
      </c>
      <c r="BD1885">
        <v>6.2949999999999999</v>
      </c>
      <c r="BE1885">
        <v>2865.1039999999998</v>
      </c>
      <c r="BF1885">
        <v>82.65</v>
      </c>
      <c r="BG1885">
        <v>8</v>
      </c>
      <c r="BH1885">
        <v>3</v>
      </c>
      <c r="BM1885" t="s">
        <v>144</v>
      </c>
      <c r="BN1885" t="s">
        <v>144</v>
      </c>
      <c r="BO1885" t="s">
        <v>3296</v>
      </c>
      <c r="BQ1885">
        <v>1</v>
      </c>
      <c r="BT1885" s="51" t="s">
        <v>3293</v>
      </c>
      <c r="CB1885" s="51">
        <v>15.46</v>
      </c>
      <c r="CC1885" s="51">
        <v>15.46</v>
      </c>
      <c r="CD1885" s="51">
        <v>0.01</v>
      </c>
      <c r="CE1885" s="51">
        <v>2.3E-2</v>
      </c>
      <c r="CF1885" s="51">
        <v>0.83199999999999996</v>
      </c>
      <c r="CG1885" t="b">
        <f t="shared" si="44"/>
        <v>1</v>
      </c>
    </row>
    <row r="1886" spans="1:85" hidden="1" x14ac:dyDescent="0.35">
      <c r="A1886" t="s">
        <v>2038</v>
      </c>
      <c r="B1886" t="s">
        <v>4853</v>
      </c>
      <c r="C1886" s="51">
        <v>2865.2130000000002</v>
      </c>
      <c r="D1886">
        <v>8.2129999999999992</v>
      </c>
      <c r="E1886" s="68">
        <v>82.001999999999995</v>
      </c>
      <c r="F1886">
        <v>6.2949999999999999</v>
      </c>
      <c r="G1886" t="s">
        <v>3290</v>
      </c>
      <c r="I1886">
        <v>358.76</v>
      </c>
      <c r="J1886">
        <v>2865.2170000000001</v>
      </c>
      <c r="K1886" s="73">
        <v>85.15</v>
      </c>
      <c r="L1886">
        <v>8</v>
      </c>
      <c r="M1886">
        <v>1</v>
      </c>
      <c r="N1886" s="51" t="s">
        <v>4853</v>
      </c>
      <c r="O1886">
        <v>1.8240000000000001</v>
      </c>
      <c r="P1886">
        <v>10</v>
      </c>
      <c r="Q1886">
        <v>8.2129999999999992</v>
      </c>
      <c r="R1886">
        <v>2865.2139999999999</v>
      </c>
      <c r="S1886">
        <v>6.2130000000000001</v>
      </c>
      <c r="T1886">
        <v>82.632000000000005</v>
      </c>
      <c r="U1886">
        <v>5.0359999999999996</v>
      </c>
      <c r="V1886">
        <v>100</v>
      </c>
      <c r="W1886">
        <v>1.087</v>
      </c>
      <c r="X1886">
        <v>1.6379999999999999</v>
      </c>
      <c r="Y1886">
        <v>22.085000000000001</v>
      </c>
      <c r="Z1886">
        <v>21.931000000000001</v>
      </c>
      <c r="AA1886">
        <v>0.60799999999999998</v>
      </c>
      <c r="AB1886">
        <v>0</v>
      </c>
      <c r="AC1886" t="b">
        <v>1</v>
      </c>
      <c r="AI1886">
        <v>2865.2109999999998</v>
      </c>
      <c r="AJ1886">
        <v>82.768000000000001</v>
      </c>
      <c r="AK1886">
        <v>2865.2159999999999</v>
      </c>
      <c r="AL1886">
        <v>84.709000000000003</v>
      </c>
      <c r="AM1886">
        <v>3.8820000000000001</v>
      </c>
      <c r="AN1886">
        <v>9.51</v>
      </c>
      <c r="AO1886">
        <v>10.5</v>
      </c>
      <c r="AP1886">
        <v>1.0009999999999999</v>
      </c>
      <c r="AQ1886">
        <v>21.983000000000001</v>
      </c>
      <c r="AR1886">
        <v>5.2960000000000003</v>
      </c>
      <c r="AS1886">
        <v>13.811999999999999</v>
      </c>
      <c r="AT1886">
        <v>0</v>
      </c>
      <c r="AU1886">
        <v>0</v>
      </c>
      <c r="AV1886">
        <v>0.221</v>
      </c>
      <c r="AW1886">
        <v>0</v>
      </c>
      <c r="AX1886">
        <v>1528071</v>
      </c>
      <c r="AY1886" t="b">
        <v>1</v>
      </c>
      <c r="AZ1886">
        <v>358.32</v>
      </c>
      <c r="BA1886">
        <v>2865.2130000000002</v>
      </c>
      <c r="BB1886">
        <v>8.2129999999999992</v>
      </c>
      <c r="BC1886">
        <v>82.001999999999995</v>
      </c>
      <c r="BD1886">
        <v>6.2949999999999999</v>
      </c>
      <c r="BE1886">
        <v>2865.2170000000001</v>
      </c>
      <c r="BF1886">
        <v>85.15</v>
      </c>
      <c r="BG1886">
        <v>10</v>
      </c>
      <c r="BH1886">
        <v>3</v>
      </c>
      <c r="BI1886">
        <v>6.2130000000000001</v>
      </c>
      <c r="BJ1886">
        <v>5.0359999999999996</v>
      </c>
      <c r="BK1886">
        <v>1.6259999999999999</v>
      </c>
      <c r="BM1886" t="s">
        <v>144</v>
      </c>
      <c r="BN1886" t="s">
        <v>144</v>
      </c>
      <c r="BO1886" t="s">
        <v>3312</v>
      </c>
      <c r="BQ1886">
        <v>1</v>
      </c>
      <c r="BT1886" s="51" t="s">
        <v>3293</v>
      </c>
      <c r="CB1886" s="51">
        <v>10.5</v>
      </c>
      <c r="CC1886" s="51">
        <v>10.5</v>
      </c>
      <c r="CD1886" s="51">
        <v>1.9E-2</v>
      </c>
      <c r="CE1886" s="51">
        <v>2.4E-2</v>
      </c>
      <c r="CF1886" s="51">
        <v>0.83</v>
      </c>
      <c r="CG1886" t="b">
        <f t="shared" si="44"/>
        <v>1</v>
      </c>
    </row>
    <row r="1887" spans="1:85" hidden="1" x14ac:dyDescent="0.35">
      <c r="A1887" t="s">
        <v>2039</v>
      </c>
      <c r="B1887" t="s">
        <v>4854</v>
      </c>
      <c r="C1887" s="51">
        <v>2865.4290000000001</v>
      </c>
      <c r="D1887">
        <v>8.2880000000000003</v>
      </c>
      <c r="E1887" s="68">
        <v>223.863</v>
      </c>
      <c r="F1887">
        <v>6.2949999999999999</v>
      </c>
      <c r="G1887" t="s">
        <v>3290</v>
      </c>
      <c r="I1887">
        <v>141.24</v>
      </c>
      <c r="J1887">
        <v>2865.4319999999998</v>
      </c>
      <c r="K1887" s="73">
        <v>227.64</v>
      </c>
      <c r="L1887">
        <v>10</v>
      </c>
      <c r="M1887">
        <v>3</v>
      </c>
      <c r="N1887" s="51" t="s">
        <v>4854</v>
      </c>
      <c r="O1887">
        <v>1.792</v>
      </c>
      <c r="P1887">
        <v>10</v>
      </c>
      <c r="Q1887">
        <v>8.2880000000000003</v>
      </c>
      <c r="R1887">
        <v>2865.43</v>
      </c>
      <c r="S1887">
        <v>6.2880000000000003</v>
      </c>
      <c r="T1887">
        <v>224.61799999999999</v>
      </c>
      <c r="U1887">
        <v>5.0359999999999996</v>
      </c>
      <c r="V1887">
        <v>100</v>
      </c>
      <c r="W1887">
        <v>0.84099999999999997</v>
      </c>
      <c r="X1887">
        <v>1.744</v>
      </c>
      <c r="Y1887">
        <v>22.96</v>
      </c>
      <c r="Z1887">
        <v>21.931000000000001</v>
      </c>
      <c r="AA1887">
        <v>0.60799999999999998</v>
      </c>
      <c r="AB1887">
        <v>0</v>
      </c>
      <c r="AC1887" t="b">
        <v>1</v>
      </c>
      <c r="AI1887">
        <v>2865.4290000000001</v>
      </c>
      <c r="AJ1887">
        <v>225.16</v>
      </c>
      <c r="AK1887">
        <v>2865.4319999999998</v>
      </c>
      <c r="AL1887">
        <v>227.547</v>
      </c>
      <c r="AM1887">
        <v>4.7759999999999998</v>
      </c>
      <c r="AN1887">
        <v>6.85</v>
      </c>
      <c r="AO1887">
        <v>13.44</v>
      </c>
      <c r="AP1887">
        <v>1.0289999999999999</v>
      </c>
      <c r="AQ1887">
        <v>21.966000000000001</v>
      </c>
      <c r="AR1887">
        <v>10.090999999999999</v>
      </c>
      <c r="AS1887">
        <v>3.585</v>
      </c>
      <c r="AT1887">
        <v>1.9E-2</v>
      </c>
      <c r="AU1887">
        <v>0.224</v>
      </c>
      <c r="AV1887">
        <v>0.14699999999999999</v>
      </c>
      <c r="AW1887">
        <v>0</v>
      </c>
      <c r="AX1887">
        <v>1531444</v>
      </c>
      <c r="AY1887" t="b">
        <v>1</v>
      </c>
      <c r="AZ1887">
        <v>141.14400000000001</v>
      </c>
      <c r="BI1887">
        <v>6.2880000000000003</v>
      </c>
      <c r="BJ1887">
        <v>5.0359999999999996</v>
      </c>
      <c r="BK1887">
        <v>1.68</v>
      </c>
      <c r="BM1887" t="s">
        <v>144</v>
      </c>
      <c r="BN1887" t="s">
        <v>144</v>
      </c>
      <c r="BO1887" t="s">
        <v>4855</v>
      </c>
      <c r="BQ1887" t="s">
        <v>4394</v>
      </c>
      <c r="BR1887" t="s">
        <v>4729</v>
      </c>
      <c r="BT1887" s="51" t="s">
        <v>3293</v>
      </c>
      <c r="BZ1887" s="51" t="s">
        <v>4394</v>
      </c>
      <c r="CB1887" s="51">
        <v>13.44</v>
      </c>
      <c r="CC1887" s="51">
        <v>13.44</v>
      </c>
      <c r="CD1887" s="51">
        <v>4.7E-2</v>
      </c>
      <c r="CE1887" s="51">
        <v>6.3E-2</v>
      </c>
      <c r="CF1887" s="51">
        <v>0.85699999999999998</v>
      </c>
      <c r="CG1887" t="b">
        <f t="shared" si="44"/>
        <v>1</v>
      </c>
    </row>
    <row r="1888" spans="1:85" hidden="1" x14ac:dyDescent="0.35">
      <c r="A1888" t="s">
        <v>2040</v>
      </c>
      <c r="B1888" t="s">
        <v>4856</v>
      </c>
      <c r="C1888" s="51">
        <v>2865.4639999999999</v>
      </c>
      <c r="D1888">
        <v>8.5389999999999997</v>
      </c>
      <c r="E1888" s="68">
        <v>206.86600000000001</v>
      </c>
      <c r="F1888">
        <v>11.602</v>
      </c>
      <c r="G1888" t="s">
        <v>3290</v>
      </c>
      <c r="I1888">
        <v>126.19</v>
      </c>
      <c r="J1888">
        <v>2865.4679999999998</v>
      </c>
      <c r="K1888" s="73">
        <v>212.6</v>
      </c>
      <c r="L1888">
        <v>5</v>
      </c>
      <c r="M1888">
        <v>3</v>
      </c>
      <c r="N1888" s="51" t="s">
        <v>4856</v>
      </c>
      <c r="O1888">
        <v>1.7909999999999999</v>
      </c>
      <c r="P1888">
        <v>10</v>
      </c>
      <c r="Q1888">
        <v>8.5389999999999997</v>
      </c>
      <c r="R1888">
        <v>2865.4650000000001</v>
      </c>
      <c r="S1888">
        <v>6.5389999999999997</v>
      </c>
      <c r="T1888">
        <v>208.01300000000001</v>
      </c>
      <c r="U1888">
        <v>9.282</v>
      </c>
      <c r="V1888">
        <v>100</v>
      </c>
      <c r="W1888">
        <v>1.5169999999999999</v>
      </c>
      <c r="X1888">
        <v>1.5980000000000001</v>
      </c>
      <c r="Y1888">
        <v>22.53</v>
      </c>
      <c r="Z1888">
        <v>21.931000000000001</v>
      </c>
      <c r="AA1888">
        <v>0.60799999999999998</v>
      </c>
      <c r="AB1888">
        <v>0</v>
      </c>
      <c r="AC1888" t="b">
        <v>1</v>
      </c>
      <c r="AI1888">
        <v>2865.4609999999998</v>
      </c>
      <c r="AJ1888">
        <v>210.04900000000001</v>
      </c>
      <c r="AK1888">
        <v>2865.4650000000001</v>
      </c>
      <c r="AL1888">
        <v>212.429</v>
      </c>
      <c r="AM1888">
        <v>4.7590000000000003</v>
      </c>
      <c r="AN1888">
        <v>8.1199999999999992</v>
      </c>
      <c r="AO1888">
        <v>13.57</v>
      </c>
      <c r="AP1888">
        <v>1.1299999999999999</v>
      </c>
      <c r="AQ1888">
        <v>21.981999999999999</v>
      </c>
      <c r="AR1888">
        <v>10.009</v>
      </c>
      <c r="AS1888">
        <v>24.234999999999999</v>
      </c>
      <c r="AT1888">
        <v>4.0000000000000001E-3</v>
      </c>
      <c r="AU1888">
        <v>0.33500000000000002</v>
      </c>
      <c r="AV1888">
        <v>0.157</v>
      </c>
      <c r="AW1888">
        <v>0</v>
      </c>
      <c r="AX1888">
        <v>1534817</v>
      </c>
      <c r="AY1888" t="b">
        <v>1</v>
      </c>
      <c r="AZ1888">
        <v>126.021</v>
      </c>
      <c r="BI1888">
        <v>6.5389999999999997</v>
      </c>
      <c r="BJ1888">
        <v>9.282</v>
      </c>
      <c r="BK1888">
        <v>1.5660000000000001</v>
      </c>
      <c r="BM1888" t="s">
        <v>144</v>
      </c>
      <c r="BN1888" t="s">
        <v>144</v>
      </c>
      <c r="BO1888" t="s">
        <v>4353</v>
      </c>
      <c r="BQ1888">
        <v>1</v>
      </c>
      <c r="BR1888" t="s">
        <v>4729</v>
      </c>
      <c r="BT1888" s="51" t="s">
        <v>3293</v>
      </c>
      <c r="BV1888" t="s">
        <v>3684</v>
      </c>
      <c r="BX1888" s="51" t="s">
        <v>4857</v>
      </c>
      <c r="CB1888" s="51">
        <v>13.57</v>
      </c>
      <c r="CC1888" s="51">
        <v>13.57</v>
      </c>
      <c r="CD1888" s="51">
        <v>6.0000000000000001E-3</v>
      </c>
      <c r="CE1888" s="51">
        <v>1.7000000000000001E-2</v>
      </c>
      <c r="CF1888" s="51">
        <v>0.85799999999999998</v>
      </c>
      <c r="CG1888" t="b">
        <f t="shared" si="44"/>
        <v>1</v>
      </c>
    </row>
    <row r="1889" spans="1:85" hidden="1" x14ac:dyDescent="0.35">
      <c r="A1889" t="s">
        <v>2041</v>
      </c>
      <c r="B1889" t="s">
        <v>4858</v>
      </c>
      <c r="C1889" s="51">
        <v>2865.4690000000001</v>
      </c>
      <c r="D1889">
        <v>11.946999999999999</v>
      </c>
      <c r="E1889" s="68">
        <v>86.953000000000003</v>
      </c>
      <c r="F1889">
        <v>6.2949999999999999</v>
      </c>
      <c r="G1889" t="s">
        <v>3290</v>
      </c>
      <c r="I1889">
        <v>6.19</v>
      </c>
      <c r="J1889">
        <v>2865.473</v>
      </c>
      <c r="K1889" s="73">
        <v>92.6</v>
      </c>
      <c r="L1889">
        <v>8</v>
      </c>
      <c r="M1889">
        <v>1</v>
      </c>
      <c r="N1889" s="51" t="s">
        <v>4858</v>
      </c>
      <c r="O1889">
        <v>1.796</v>
      </c>
      <c r="P1889">
        <v>10</v>
      </c>
      <c r="Q1889">
        <v>11.946999999999999</v>
      </c>
      <c r="R1889">
        <v>2865.47</v>
      </c>
      <c r="S1889">
        <v>9.5570000000000004</v>
      </c>
      <c r="T1889">
        <v>88.082999999999998</v>
      </c>
      <c r="U1889">
        <v>5.0359999999999996</v>
      </c>
      <c r="V1889">
        <v>100</v>
      </c>
      <c r="W1889">
        <v>1.087</v>
      </c>
      <c r="X1889">
        <v>1.546</v>
      </c>
      <c r="Y1889">
        <v>21.65</v>
      </c>
      <c r="Z1889">
        <v>21.931000000000001</v>
      </c>
      <c r="AA1889">
        <v>0.60799999999999998</v>
      </c>
      <c r="AB1889">
        <v>0</v>
      </c>
      <c r="AC1889" t="b">
        <v>1</v>
      </c>
      <c r="AI1889">
        <v>2865.4670000000001</v>
      </c>
      <c r="AJ1889">
        <v>90.807000000000002</v>
      </c>
      <c r="AK1889">
        <v>2865.4720000000002</v>
      </c>
      <c r="AL1889">
        <v>92.71</v>
      </c>
      <c r="AM1889">
        <v>3.806</v>
      </c>
      <c r="AN1889">
        <v>10.62</v>
      </c>
      <c r="AO1889">
        <v>11.25</v>
      </c>
      <c r="AP1889">
        <v>1.1020000000000001</v>
      </c>
      <c r="AQ1889">
        <v>21.966000000000001</v>
      </c>
      <c r="AR1889">
        <v>5.5869999999999997</v>
      </c>
      <c r="AS1889">
        <v>13.401</v>
      </c>
      <c r="AT1889">
        <v>0</v>
      </c>
      <c r="AU1889">
        <v>0</v>
      </c>
      <c r="AV1889">
        <v>0.32700000000000001</v>
      </c>
      <c r="AW1889">
        <v>0</v>
      </c>
      <c r="AX1889">
        <v>1538190</v>
      </c>
      <c r="AY1889" t="b">
        <v>1</v>
      </c>
      <c r="AZ1889">
        <v>6.3010000000000002</v>
      </c>
      <c r="BA1889">
        <v>2865.4690000000001</v>
      </c>
      <c r="BB1889">
        <v>11.946999999999999</v>
      </c>
      <c r="BC1889">
        <v>86.953000000000003</v>
      </c>
      <c r="BD1889">
        <v>6.2949999999999999</v>
      </c>
      <c r="BE1889">
        <v>2865.473</v>
      </c>
      <c r="BF1889">
        <v>92.6</v>
      </c>
      <c r="BG1889">
        <v>9</v>
      </c>
      <c r="BH1889">
        <v>3</v>
      </c>
      <c r="BM1889" t="s">
        <v>144</v>
      </c>
      <c r="BN1889" t="s">
        <v>144</v>
      </c>
      <c r="BO1889" t="s">
        <v>3296</v>
      </c>
      <c r="BQ1889">
        <v>1</v>
      </c>
      <c r="BT1889" s="51" t="s">
        <v>3293</v>
      </c>
      <c r="CB1889" s="51">
        <v>11.25</v>
      </c>
      <c r="CC1889" s="51">
        <v>11.25</v>
      </c>
      <c r="CD1889" s="51">
        <v>1.6E-2</v>
      </c>
      <c r="CE1889" s="51">
        <v>2.3E-2</v>
      </c>
      <c r="CF1889" s="51">
        <v>0.81200000000000006</v>
      </c>
      <c r="CG1889" t="b">
        <f t="shared" si="44"/>
        <v>1</v>
      </c>
    </row>
    <row r="1890" spans="1:85" hidden="1" x14ac:dyDescent="0.35">
      <c r="A1890" t="s">
        <v>2042</v>
      </c>
      <c r="B1890" t="s">
        <v>4859</v>
      </c>
      <c r="C1890" s="51">
        <v>2865.6439999999998</v>
      </c>
      <c r="D1890">
        <v>9.7349999999999994</v>
      </c>
      <c r="E1890" s="68">
        <v>81.927999999999997</v>
      </c>
      <c r="F1890">
        <v>6.2949999999999999</v>
      </c>
      <c r="G1890" t="s">
        <v>3290</v>
      </c>
      <c r="I1890">
        <v>356.29</v>
      </c>
      <c r="J1890">
        <v>2865.65</v>
      </c>
      <c r="K1890" s="73">
        <v>82.73</v>
      </c>
      <c r="L1890">
        <v>4</v>
      </c>
      <c r="M1890">
        <v>1</v>
      </c>
      <c r="N1890" s="51" t="s">
        <v>4859</v>
      </c>
      <c r="O1890">
        <v>1.8320000000000001</v>
      </c>
      <c r="P1890">
        <v>10</v>
      </c>
      <c r="Q1890">
        <v>9.7349999999999994</v>
      </c>
      <c r="R1890">
        <v>2865.645</v>
      </c>
      <c r="S1890">
        <v>7.7350000000000003</v>
      </c>
      <c r="T1890">
        <v>82.087999999999994</v>
      </c>
      <c r="U1890">
        <v>5.0359999999999996</v>
      </c>
      <c r="V1890">
        <v>100</v>
      </c>
      <c r="W1890">
        <v>1.087</v>
      </c>
      <c r="X1890">
        <v>0.76800000000000002</v>
      </c>
      <c r="Y1890">
        <v>21.92</v>
      </c>
      <c r="Z1890">
        <v>21.931000000000001</v>
      </c>
      <c r="AA1890">
        <v>0.60799999999999998</v>
      </c>
      <c r="AB1890">
        <v>0</v>
      </c>
      <c r="AC1890" t="b">
        <v>1</v>
      </c>
      <c r="AI1890">
        <v>2865.643</v>
      </c>
      <c r="AJ1890">
        <v>79.820999999999998</v>
      </c>
      <c r="AK1890">
        <v>2865.6480000000001</v>
      </c>
      <c r="AL1890">
        <v>81.814999999999998</v>
      </c>
      <c r="AM1890">
        <v>3.9870000000000001</v>
      </c>
      <c r="AN1890">
        <v>10.34</v>
      </c>
      <c r="AO1890">
        <v>10.73</v>
      </c>
      <c r="AP1890">
        <v>0.59499999999999997</v>
      </c>
      <c r="AQ1890">
        <v>21.978999999999999</v>
      </c>
      <c r="AR1890">
        <v>1.363</v>
      </c>
      <c r="AS1890">
        <v>12.802</v>
      </c>
      <c r="AT1890">
        <v>0</v>
      </c>
      <c r="AU1890">
        <v>0.52700000000000002</v>
      </c>
      <c r="AV1890">
        <v>0.19</v>
      </c>
      <c r="AW1890">
        <v>0</v>
      </c>
      <c r="AX1890">
        <v>1541563</v>
      </c>
      <c r="AY1890" t="b">
        <v>1</v>
      </c>
      <c r="AZ1890">
        <v>355.37900000000002</v>
      </c>
      <c r="BA1890">
        <v>2865.6439999999998</v>
      </c>
      <c r="BB1890">
        <v>9.7349999999999994</v>
      </c>
      <c r="BC1890">
        <v>81.927999999999997</v>
      </c>
      <c r="BD1890">
        <v>6.2949999999999999</v>
      </c>
      <c r="BE1890">
        <v>2865.65</v>
      </c>
      <c r="BF1890">
        <v>82.73</v>
      </c>
      <c r="BG1890">
        <v>5</v>
      </c>
      <c r="BH1890">
        <v>3</v>
      </c>
      <c r="BI1890">
        <v>7.7350000000000003</v>
      </c>
      <c r="BJ1890">
        <v>5.0359999999999996</v>
      </c>
      <c r="BK1890">
        <v>0.82699999999999996</v>
      </c>
      <c r="BM1890" t="s">
        <v>144</v>
      </c>
      <c r="BN1890" t="s">
        <v>144</v>
      </c>
      <c r="BO1890" t="s">
        <v>3312</v>
      </c>
      <c r="BQ1890">
        <v>1</v>
      </c>
      <c r="BT1890" s="51" t="s">
        <v>3293</v>
      </c>
      <c r="BV1890" t="s">
        <v>3294</v>
      </c>
      <c r="CB1890" s="51">
        <v>10.73</v>
      </c>
      <c r="CC1890" s="51">
        <v>10.73</v>
      </c>
      <c r="CD1890" s="51">
        <v>1.0999999999999999E-2</v>
      </c>
      <c r="CE1890" s="51">
        <v>2.8000000000000001E-2</v>
      </c>
      <c r="CF1890" s="51">
        <v>0.71099999999999997</v>
      </c>
      <c r="CG1890" t="b">
        <f t="shared" si="44"/>
        <v>1</v>
      </c>
    </row>
    <row r="1891" spans="1:85" hidden="1" x14ac:dyDescent="0.35">
      <c r="A1891" t="s">
        <v>2043</v>
      </c>
      <c r="B1891" t="s">
        <v>4860</v>
      </c>
      <c r="C1891" s="51">
        <v>2865.7449999999999</v>
      </c>
      <c r="D1891">
        <v>8</v>
      </c>
      <c r="E1891" s="68">
        <v>86.992000000000004</v>
      </c>
      <c r="F1891">
        <v>6.2949999999999999</v>
      </c>
      <c r="G1891" t="s">
        <v>3290</v>
      </c>
      <c r="I1891">
        <v>3.71</v>
      </c>
      <c r="J1891">
        <v>2865.75</v>
      </c>
      <c r="K1891" s="73">
        <v>90.14</v>
      </c>
      <c r="L1891">
        <v>4</v>
      </c>
      <c r="M1891">
        <v>1</v>
      </c>
      <c r="N1891" s="51" t="s">
        <v>4860</v>
      </c>
      <c r="O1891">
        <v>1.8420000000000001</v>
      </c>
      <c r="P1891">
        <v>10</v>
      </c>
      <c r="Q1891">
        <v>8</v>
      </c>
      <c r="R1891">
        <v>2865.7460000000001</v>
      </c>
      <c r="S1891">
        <v>6</v>
      </c>
      <c r="T1891">
        <v>87.622</v>
      </c>
      <c r="U1891">
        <v>5.0359999999999996</v>
      </c>
      <c r="V1891">
        <v>100</v>
      </c>
      <c r="W1891">
        <v>1.087</v>
      </c>
      <c r="X1891">
        <v>0.85399999999999998</v>
      </c>
      <c r="Y1891">
        <v>21.98</v>
      </c>
      <c r="Z1891">
        <v>21.931000000000001</v>
      </c>
      <c r="AA1891">
        <v>0.60799999999999998</v>
      </c>
      <c r="AB1891">
        <v>0</v>
      </c>
      <c r="AC1891" t="b">
        <v>1</v>
      </c>
      <c r="AI1891">
        <v>2865.7449999999999</v>
      </c>
      <c r="AJ1891">
        <v>88.451999999999998</v>
      </c>
      <c r="AK1891">
        <v>2865.7469999999998</v>
      </c>
      <c r="AL1891">
        <v>89.786000000000001</v>
      </c>
      <c r="AM1891">
        <v>2.669</v>
      </c>
      <c r="AN1891">
        <v>5.73</v>
      </c>
      <c r="AO1891">
        <v>10.06</v>
      </c>
      <c r="AP1891">
        <v>0.307</v>
      </c>
      <c r="AQ1891">
        <v>21.981000000000002</v>
      </c>
      <c r="AR1891">
        <v>10.545999999999999</v>
      </c>
      <c r="AS1891">
        <v>21.306000000000001</v>
      </c>
      <c r="AT1891">
        <v>0.27800000000000002</v>
      </c>
      <c r="AU1891">
        <v>0.224</v>
      </c>
      <c r="AV1891">
        <v>0.27500000000000002</v>
      </c>
      <c r="AW1891">
        <v>0</v>
      </c>
      <c r="AX1891">
        <v>1544936</v>
      </c>
      <c r="AY1891" t="b">
        <v>1</v>
      </c>
      <c r="AZ1891">
        <v>3.3610000000000002</v>
      </c>
      <c r="BA1891">
        <v>2865.7449999999999</v>
      </c>
      <c r="BB1891">
        <v>8</v>
      </c>
      <c r="BC1891">
        <v>86.992000000000004</v>
      </c>
      <c r="BD1891">
        <v>6.2949999999999999</v>
      </c>
      <c r="BE1891">
        <v>2865.75</v>
      </c>
      <c r="BF1891">
        <v>90.14</v>
      </c>
      <c r="BG1891">
        <v>5</v>
      </c>
      <c r="BH1891">
        <v>3</v>
      </c>
      <c r="BI1891">
        <v>6</v>
      </c>
      <c r="BJ1891">
        <v>5.0359999999999996</v>
      </c>
      <c r="BK1891">
        <v>0.82499999999999996</v>
      </c>
      <c r="BM1891" t="s">
        <v>144</v>
      </c>
      <c r="BN1891" t="s">
        <v>144</v>
      </c>
      <c r="BO1891" t="s">
        <v>3312</v>
      </c>
      <c r="BQ1891">
        <v>1</v>
      </c>
      <c r="BT1891" s="51" t="s">
        <v>3293</v>
      </c>
      <c r="BV1891" t="s">
        <v>3294</v>
      </c>
      <c r="CB1891" s="51">
        <v>10.06</v>
      </c>
      <c r="CC1891" s="51">
        <v>10.06</v>
      </c>
      <c r="CD1891" s="51">
        <v>1.0999999999999999E-2</v>
      </c>
      <c r="CE1891" s="51">
        <v>2.9000000000000001E-2</v>
      </c>
      <c r="CF1891" s="51">
        <v>0.72099999999999997</v>
      </c>
      <c r="CG1891" t="b">
        <f t="shared" si="44"/>
        <v>1</v>
      </c>
    </row>
    <row r="1892" spans="1:85" hidden="1" x14ac:dyDescent="0.35">
      <c r="A1892" t="s">
        <v>2044</v>
      </c>
      <c r="B1892" t="s">
        <v>4861</v>
      </c>
      <c r="C1892" s="51">
        <v>2865.7779999999998</v>
      </c>
      <c r="D1892">
        <v>8.2840000000000007</v>
      </c>
      <c r="E1892" s="68">
        <v>87.626000000000005</v>
      </c>
      <c r="F1892">
        <v>6.2949999999999999</v>
      </c>
      <c r="G1892" t="s">
        <v>3290</v>
      </c>
      <c r="I1892">
        <v>3.71</v>
      </c>
      <c r="J1892">
        <v>2865.7840000000001</v>
      </c>
      <c r="K1892" s="73">
        <v>90.13</v>
      </c>
      <c r="L1892">
        <v>5</v>
      </c>
      <c r="M1892">
        <v>1</v>
      </c>
      <c r="N1892" s="51" t="s">
        <v>4861</v>
      </c>
      <c r="O1892">
        <v>1.8360000000000001</v>
      </c>
      <c r="P1892">
        <v>10</v>
      </c>
      <c r="Q1892">
        <v>8.2840000000000007</v>
      </c>
      <c r="R1892">
        <v>2865.78</v>
      </c>
      <c r="S1892">
        <v>6.2839999999999998</v>
      </c>
      <c r="T1892">
        <v>88.126000000000005</v>
      </c>
      <c r="U1892">
        <v>5.0359999999999996</v>
      </c>
      <c r="V1892">
        <v>100</v>
      </c>
      <c r="W1892">
        <v>1.087</v>
      </c>
      <c r="X1892">
        <v>0.96299999999999997</v>
      </c>
      <c r="Y1892">
        <v>21.98</v>
      </c>
      <c r="Z1892">
        <v>21.931000000000001</v>
      </c>
      <c r="AA1892">
        <v>0.60799999999999998</v>
      </c>
      <c r="AB1892">
        <v>0</v>
      </c>
      <c r="AC1892" t="b">
        <v>1</v>
      </c>
      <c r="AI1892">
        <v>2865.7779999999998</v>
      </c>
      <c r="AJ1892">
        <v>88.28</v>
      </c>
      <c r="AK1892">
        <v>2865.7820000000002</v>
      </c>
      <c r="AL1892">
        <v>90.2</v>
      </c>
      <c r="AM1892">
        <v>3.84</v>
      </c>
      <c r="AN1892">
        <v>7.8</v>
      </c>
      <c r="AO1892">
        <v>13.01</v>
      </c>
      <c r="AP1892">
        <v>0.58199999999999996</v>
      </c>
      <c r="AQ1892">
        <v>21.995999999999999</v>
      </c>
      <c r="AR1892">
        <v>7.742</v>
      </c>
      <c r="AS1892">
        <v>0.76500000000000001</v>
      </c>
      <c r="AT1892">
        <v>2E-3</v>
      </c>
      <c r="AU1892">
        <v>0.52700000000000002</v>
      </c>
      <c r="AV1892">
        <v>0.312</v>
      </c>
      <c r="AW1892">
        <v>0</v>
      </c>
      <c r="AX1892">
        <v>1548309</v>
      </c>
      <c r="AY1892" t="b">
        <v>1</v>
      </c>
      <c r="AZ1892">
        <v>3.7810000000000001</v>
      </c>
      <c r="BA1892">
        <v>2865.7779999999998</v>
      </c>
      <c r="BB1892">
        <v>8.2840000000000007</v>
      </c>
      <c r="BC1892">
        <v>87.626000000000005</v>
      </c>
      <c r="BD1892">
        <v>6.2949999999999999</v>
      </c>
      <c r="BE1892">
        <v>2865.7840000000001</v>
      </c>
      <c r="BF1892">
        <v>90.13</v>
      </c>
      <c r="BG1892">
        <v>6</v>
      </c>
      <c r="BH1892">
        <v>3</v>
      </c>
      <c r="BI1892">
        <v>6.2839999999999998</v>
      </c>
      <c r="BJ1892">
        <v>5.0359999999999996</v>
      </c>
      <c r="BK1892">
        <v>0.94899999999999995</v>
      </c>
      <c r="BM1892" t="s">
        <v>144</v>
      </c>
      <c r="BN1892" t="s">
        <v>144</v>
      </c>
      <c r="BO1892" t="s">
        <v>3312</v>
      </c>
      <c r="BQ1892">
        <v>1</v>
      </c>
      <c r="BT1892" s="51" t="s">
        <v>3293</v>
      </c>
      <c r="BV1892" t="s">
        <v>3294</v>
      </c>
      <c r="CB1892" s="51">
        <v>13.01</v>
      </c>
      <c r="CC1892" s="51">
        <v>13.01</v>
      </c>
      <c r="CD1892" s="51">
        <v>1.2999999999999999E-2</v>
      </c>
      <c r="CE1892" s="51">
        <v>3.3000000000000002E-2</v>
      </c>
      <c r="CF1892" s="51">
        <v>0.70799999999999996</v>
      </c>
      <c r="CG1892" t="b">
        <f t="shared" si="44"/>
        <v>1</v>
      </c>
    </row>
    <row r="1893" spans="1:85" hidden="1" x14ac:dyDescent="0.35">
      <c r="A1893" t="s">
        <v>2045</v>
      </c>
      <c r="B1893" t="s">
        <v>4862</v>
      </c>
      <c r="C1893" s="51">
        <v>2865.81</v>
      </c>
      <c r="D1893">
        <v>8</v>
      </c>
      <c r="E1893" s="68">
        <v>84.512</v>
      </c>
      <c r="F1893">
        <v>6.2949999999999999</v>
      </c>
      <c r="G1893" t="s">
        <v>3290</v>
      </c>
      <c r="I1893">
        <v>1.24</v>
      </c>
      <c r="J1893">
        <v>2865.8150000000001</v>
      </c>
      <c r="K1893" s="73">
        <v>87.66</v>
      </c>
      <c r="L1893">
        <v>3</v>
      </c>
      <c r="M1893">
        <v>1</v>
      </c>
      <c r="N1893" s="51" t="s">
        <v>4862</v>
      </c>
      <c r="O1893">
        <v>1.804</v>
      </c>
      <c r="P1893">
        <v>10</v>
      </c>
      <c r="Q1893">
        <v>8</v>
      </c>
      <c r="R1893">
        <v>2865.8110000000001</v>
      </c>
      <c r="S1893">
        <v>6</v>
      </c>
      <c r="T1893">
        <v>85.141999999999996</v>
      </c>
      <c r="U1893">
        <v>5.0359999999999996</v>
      </c>
      <c r="V1893">
        <v>100</v>
      </c>
      <c r="W1893">
        <v>1.087</v>
      </c>
      <c r="X1893">
        <v>0.68300000000000005</v>
      </c>
      <c r="Y1893">
        <v>22.29</v>
      </c>
      <c r="Z1893">
        <v>21.931000000000001</v>
      </c>
      <c r="AA1893">
        <v>0.60799999999999998</v>
      </c>
      <c r="AB1893">
        <v>0</v>
      </c>
      <c r="AC1893" t="b">
        <v>1</v>
      </c>
      <c r="AI1893">
        <v>2865.81</v>
      </c>
      <c r="AJ1893">
        <v>85.978999999999999</v>
      </c>
      <c r="AK1893">
        <v>2865.8139999999999</v>
      </c>
      <c r="AL1893">
        <v>87.257000000000005</v>
      </c>
      <c r="AM1893">
        <v>2.556</v>
      </c>
      <c r="AN1893">
        <v>7.2</v>
      </c>
      <c r="AO1893">
        <v>11.84</v>
      </c>
      <c r="AP1893">
        <v>0.41799999999999998</v>
      </c>
      <c r="AQ1893">
        <v>21.994</v>
      </c>
      <c r="AR1893">
        <v>4.3109999999999999</v>
      </c>
      <c r="AS1893">
        <v>1.8280000000000001</v>
      </c>
      <c r="AT1893">
        <v>6.0000000000000001E-3</v>
      </c>
      <c r="AU1893">
        <v>0.52700000000000002</v>
      </c>
      <c r="AV1893">
        <v>0.20899999999999999</v>
      </c>
      <c r="AW1893">
        <v>0</v>
      </c>
      <c r="AX1893">
        <v>1551682</v>
      </c>
      <c r="AY1893" t="b">
        <v>1</v>
      </c>
      <c r="AZ1893">
        <v>0.84</v>
      </c>
      <c r="BA1893">
        <v>2865.81</v>
      </c>
      <c r="BB1893">
        <v>8</v>
      </c>
      <c r="BC1893">
        <v>84.512</v>
      </c>
      <c r="BD1893">
        <v>6.2949999999999999</v>
      </c>
      <c r="BE1893">
        <v>2865.8150000000001</v>
      </c>
      <c r="BF1893">
        <v>87.66</v>
      </c>
      <c r="BG1893">
        <v>4</v>
      </c>
      <c r="BH1893">
        <v>3</v>
      </c>
      <c r="BI1893">
        <v>6</v>
      </c>
      <c r="BJ1893">
        <v>5.0359999999999996</v>
      </c>
      <c r="BK1893">
        <v>0.74099999999999999</v>
      </c>
      <c r="BM1893" t="s">
        <v>144</v>
      </c>
      <c r="BN1893" t="s">
        <v>144</v>
      </c>
      <c r="BO1893" t="s">
        <v>3312</v>
      </c>
      <c r="BQ1893">
        <v>1</v>
      </c>
      <c r="BT1893" s="51" t="s">
        <v>3293</v>
      </c>
      <c r="BV1893" t="s">
        <v>3294</v>
      </c>
      <c r="CB1893" s="51">
        <v>11.84</v>
      </c>
      <c r="CC1893" s="51">
        <v>11.84</v>
      </c>
      <c r="CD1893" s="51">
        <v>0.01</v>
      </c>
      <c r="CE1893" s="51">
        <v>4.1000000000000002E-2</v>
      </c>
      <c r="CF1893" s="51">
        <v>0.69599999999999995</v>
      </c>
      <c r="CG1893" t="b">
        <f t="shared" si="44"/>
        <v>1</v>
      </c>
    </row>
    <row r="1894" spans="1:85" hidden="1" x14ac:dyDescent="0.35">
      <c r="A1894" t="s">
        <v>2046</v>
      </c>
      <c r="B1894" t="s">
        <v>4863</v>
      </c>
      <c r="C1894" s="51">
        <v>2865.92</v>
      </c>
      <c r="D1894">
        <v>8.3469999999999995</v>
      </c>
      <c r="E1894" s="68">
        <v>84.465999999999994</v>
      </c>
      <c r="F1894">
        <v>6.2949999999999999</v>
      </c>
      <c r="G1894" t="s">
        <v>3290</v>
      </c>
      <c r="I1894">
        <v>358.76</v>
      </c>
      <c r="J1894">
        <v>2865.9250000000002</v>
      </c>
      <c r="K1894" s="73">
        <v>85.16</v>
      </c>
      <c r="L1894">
        <v>5</v>
      </c>
      <c r="M1894">
        <v>1</v>
      </c>
      <c r="N1894" s="51" t="s">
        <v>4863</v>
      </c>
      <c r="O1894">
        <v>1.829</v>
      </c>
      <c r="P1894">
        <v>10</v>
      </c>
      <c r="Q1894">
        <v>8.3469999999999995</v>
      </c>
      <c r="R1894">
        <v>2865.9209999999998</v>
      </c>
      <c r="S1894">
        <v>6.3470000000000004</v>
      </c>
      <c r="T1894">
        <v>84.605000000000004</v>
      </c>
      <c r="U1894">
        <v>5.0359999999999996</v>
      </c>
      <c r="V1894">
        <v>100</v>
      </c>
      <c r="W1894">
        <v>1.087</v>
      </c>
      <c r="X1894">
        <v>0.96499999999999997</v>
      </c>
      <c r="Y1894">
        <v>22.225000000000001</v>
      </c>
      <c r="Z1894">
        <v>21.931000000000001</v>
      </c>
      <c r="AA1894">
        <v>0.60799999999999998</v>
      </c>
      <c r="AB1894">
        <v>0</v>
      </c>
      <c r="AC1894" t="b">
        <v>1</v>
      </c>
      <c r="AI1894">
        <v>2865.9180000000001</v>
      </c>
      <c r="AJ1894">
        <v>83.435000000000002</v>
      </c>
      <c r="AK1894">
        <v>2865.922</v>
      </c>
      <c r="AL1894">
        <v>85.144999999999996</v>
      </c>
      <c r="AM1894">
        <v>3.42</v>
      </c>
      <c r="AN1894">
        <v>6.72</v>
      </c>
      <c r="AO1894">
        <v>10.89</v>
      </c>
      <c r="AP1894">
        <v>0.59199999999999997</v>
      </c>
      <c r="AQ1894">
        <v>22.024000000000001</v>
      </c>
      <c r="AR1894">
        <v>6.149</v>
      </c>
      <c r="AS1894">
        <v>17.027999999999999</v>
      </c>
      <c r="AT1894">
        <v>0.17899999999999999</v>
      </c>
      <c r="AU1894">
        <v>0.12</v>
      </c>
      <c r="AV1894">
        <v>0.313</v>
      </c>
      <c r="AW1894">
        <v>0</v>
      </c>
      <c r="AX1894">
        <v>1555055</v>
      </c>
      <c r="AY1894" t="b">
        <v>1</v>
      </c>
      <c r="AZ1894">
        <v>358.74</v>
      </c>
      <c r="BA1894">
        <v>2865.92</v>
      </c>
      <c r="BB1894">
        <v>8.3469999999999995</v>
      </c>
      <c r="BC1894">
        <v>84.465999999999994</v>
      </c>
      <c r="BD1894">
        <v>6.2949999999999999</v>
      </c>
      <c r="BE1894">
        <v>2865.9250000000002</v>
      </c>
      <c r="BF1894">
        <v>85.16</v>
      </c>
      <c r="BG1894">
        <v>6</v>
      </c>
      <c r="BH1894">
        <v>3</v>
      </c>
      <c r="BI1894">
        <v>6.3470000000000004</v>
      </c>
      <c r="BJ1894">
        <v>5.0359999999999996</v>
      </c>
      <c r="BK1894">
        <v>0.95899999999999996</v>
      </c>
      <c r="BM1894" t="s">
        <v>144</v>
      </c>
      <c r="BN1894" t="s">
        <v>144</v>
      </c>
      <c r="BO1894" t="s">
        <v>3312</v>
      </c>
      <c r="BQ1894">
        <v>1</v>
      </c>
      <c r="BT1894" s="51" t="s">
        <v>3293</v>
      </c>
      <c r="BV1894" t="s">
        <v>3294</v>
      </c>
      <c r="CB1894" s="51">
        <v>10.89</v>
      </c>
      <c r="CC1894" s="51">
        <v>10.89</v>
      </c>
      <c r="CD1894" s="51">
        <v>8.0000000000000002E-3</v>
      </c>
      <c r="CE1894" s="51">
        <v>1.7000000000000001E-2</v>
      </c>
      <c r="CF1894" s="51">
        <v>0.64700000000000002</v>
      </c>
      <c r="CG1894" t="b">
        <f t="shared" si="44"/>
        <v>1</v>
      </c>
    </row>
    <row r="1895" spans="1:85" hidden="1" x14ac:dyDescent="0.35">
      <c r="A1895" t="s">
        <v>2047</v>
      </c>
      <c r="B1895" t="s">
        <v>4864</v>
      </c>
      <c r="C1895" s="51">
        <v>2866.1729999999998</v>
      </c>
      <c r="D1895">
        <v>8.032</v>
      </c>
      <c r="E1895" s="68">
        <v>88.840999999999994</v>
      </c>
      <c r="F1895">
        <v>6.2949999999999999</v>
      </c>
      <c r="G1895" t="s">
        <v>3290</v>
      </c>
      <c r="I1895">
        <v>3.71</v>
      </c>
      <c r="J1895">
        <v>2866.1770000000001</v>
      </c>
      <c r="K1895" s="73">
        <v>90.09</v>
      </c>
      <c r="L1895">
        <v>5</v>
      </c>
      <c r="M1895">
        <v>1</v>
      </c>
      <c r="N1895" s="51" t="s">
        <v>4864</v>
      </c>
      <c r="O1895">
        <v>1.8220000000000001</v>
      </c>
      <c r="P1895">
        <v>10</v>
      </c>
      <c r="Q1895">
        <v>8.032</v>
      </c>
      <c r="R1895">
        <v>2866.174</v>
      </c>
      <c r="S1895">
        <v>6.032</v>
      </c>
      <c r="T1895">
        <v>89.090999999999994</v>
      </c>
      <c r="U1895">
        <v>5.0359999999999996</v>
      </c>
      <c r="V1895">
        <v>100</v>
      </c>
      <c r="W1895">
        <v>1.087</v>
      </c>
      <c r="X1895">
        <v>0.96699999999999997</v>
      </c>
      <c r="Y1895">
        <v>21.94</v>
      </c>
      <c r="Z1895">
        <v>21.931000000000001</v>
      </c>
      <c r="AA1895">
        <v>0.60799999999999998</v>
      </c>
      <c r="AB1895">
        <v>0</v>
      </c>
      <c r="AC1895" t="b">
        <v>0</v>
      </c>
      <c r="AI1895">
        <v>2866.17</v>
      </c>
      <c r="AJ1895">
        <v>88.629000000000005</v>
      </c>
      <c r="AK1895">
        <v>2866.174</v>
      </c>
      <c r="AL1895">
        <v>90.165000000000006</v>
      </c>
      <c r="AM1895">
        <v>3.0720000000000001</v>
      </c>
      <c r="AN1895">
        <v>8.44</v>
      </c>
      <c r="AO1895">
        <v>8.9499999999999993</v>
      </c>
      <c r="AP1895">
        <v>0.51700000000000002</v>
      </c>
      <c r="AQ1895">
        <v>21.975000000000001</v>
      </c>
      <c r="AR1895">
        <v>9.3010000000000002</v>
      </c>
      <c r="AS1895">
        <v>16.876999999999999</v>
      </c>
      <c r="AT1895">
        <v>0.16700000000000001</v>
      </c>
      <c r="AU1895">
        <v>3.5999999999999997E-2</v>
      </c>
      <c r="AV1895">
        <v>0.38800000000000001</v>
      </c>
      <c r="AW1895">
        <v>0</v>
      </c>
      <c r="AX1895">
        <v>1558428</v>
      </c>
      <c r="AY1895" t="b">
        <v>1</v>
      </c>
      <c r="AZ1895">
        <v>3.7810000000000001</v>
      </c>
      <c r="BA1895">
        <v>2866.1729999999998</v>
      </c>
      <c r="BB1895">
        <v>8.032</v>
      </c>
      <c r="BC1895">
        <v>88.840999999999994</v>
      </c>
      <c r="BD1895">
        <v>6.2949999999999999</v>
      </c>
      <c r="BE1895">
        <v>2866.1770000000001</v>
      </c>
      <c r="BF1895">
        <v>90.09</v>
      </c>
      <c r="BG1895">
        <v>6</v>
      </c>
      <c r="BH1895">
        <v>3</v>
      </c>
      <c r="BM1895" t="s">
        <v>144</v>
      </c>
      <c r="BN1895" t="s">
        <v>144</v>
      </c>
      <c r="BO1895" t="s">
        <v>3296</v>
      </c>
      <c r="BQ1895">
        <v>1</v>
      </c>
      <c r="BT1895" s="51" t="s">
        <v>3293</v>
      </c>
      <c r="BV1895" t="s">
        <v>3294</v>
      </c>
      <c r="CB1895" s="51">
        <v>8.9499999999999993</v>
      </c>
      <c r="CC1895" s="51">
        <v>8.9499999999999993</v>
      </c>
      <c r="CD1895" s="51">
        <v>1.2999999999999999E-2</v>
      </c>
      <c r="CE1895" s="51">
        <v>2.4E-2</v>
      </c>
      <c r="CF1895" s="51">
        <v>0.61399999999999999</v>
      </c>
      <c r="CG1895" t="b">
        <f t="shared" si="44"/>
        <v>1</v>
      </c>
    </row>
    <row r="1896" spans="1:85" hidden="1" x14ac:dyDescent="0.35">
      <c r="A1896" t="s">
        <v>2048</v>
      </c>
      <c r="B1896" t="s">
        <v>4865</v>
      </c>
      <c r="C1896" s="51">
        <v>2866.3539999999998</v>
      </c>
      <c r="D1896">
        <v>11.994</v>
      </c>
      <c r="E1896" s="68">
        <v>87.582999999999998</v>
      </c>
      <c r="F1896">
        <v>6.2949999999999999</v>
      </c>
      <c r="G1896" t="s">
        <v>3290</v>
      </c>
      <c r="I1896">
        <v>6.19</v>
      </c>
      <c r="J1896">
        <v>2866.3580000000002</v>
      </c>
      <c r="K1896" s="73">
        <v>92.54</v>
      </c>
      <c r="L1896">
        <v>5</v>
      </c>
      <c r="M1896">
        <v>1</v>
      </c>
      <c r="N1896" s="51" t="s">
        <v>4865</v>
      </c>
      <c r="O1896">
        <v>1.8129999999999999</v>
      </c>
      <c r="P1896">
        <v>10</v>
      </c>
      <c r="Q1896">
        <v>11.994</v>
      </c>
      <c r="R1896">
        <v>2866.355</v>
      </c>
      <c r="S1896">
        <v>9.5950000000000006</v>
      </c>
      <c r="T1896">
        <v>88.573999999999998</v>
      </c>
      <c r="U1896">
        <v>5.0359999999999996</v>
      </c>
      <c r="V1896">
        <v>100</v>
      </c>
      <c r="W1896">
        <v>1.087</v>
      </c>
      <c r="X1896">
        <v>1.0669999999999999</v>
      </c>
      <c r="Y1896">
        <v>21.74</v>
      </c>
      <c r="Z1896">
        <v>21.931000000000001</v>
      </c>
      <c r="AA1896">
        <v>0.60799999999999998</v>
      </c>
      <c r="AB1896">
        <v>0</v>
      </c>
      <c r="AC1896" t="b">
        <v>1</v>
      </c>
      <c r="AI1896">
        <v>2866.3519999999999</v>
      </c>
      <c r="AJ1896">
        <v>91.155000000000001</v>
      </c>
      <c r="AK1896">
        <v>2866.3580000000002</v>
      </c>
      <c r="AL1896">
        <v>92.655000000000001</v>
      </c>
      <c r="AM1896">
        <v>3.0009999999999999</v>
      </c>
      <c r="AN1896">
        <v>10.66</v>
      </c>
      <c r="AO1896">
        <v>10.9</v>
      </c>
      <c r="AP1896">
        <v>0.81599999999999995</v>
      </c>
      <c r="AQ1896">
        <v>21.927</v>
      </c>
      <c r="AR1896">
        <v>4.335</v>
      </c>
      <c r="AS1896">
        <v>1.2130000000000001</v>
      </c>
      <c r="AT1896">
        <v>3.6999999999999998E-2</v>
      </c>
      <c r="AU1896">
        <v>0.224</v>
      </c>
      <c r="AV1896">
        <v>0.128</v>
      </c>
      <c r="AW1896">
        <v>0</v>
      </c>
      <c r="AX1896">
        <v>1561801</v>
      </c>
      <c r="AY1896" t="b">
        <v>1</v>
      </c>
      <c r="AZ1896">
        <v>6.3010000000000002</v>
      </c>
      <c r="BA1896">
        <v>2866.3539999999998</v>
      </c>
      <c r="BB1896">
        <v>11.994</v>
      </c>
      <c r="BC1896">
        <v>87.582999999999998</v>
      </c>
      <c r="BD1896">
        <v>6.2949999999999999</v>
      </c>
      <c r="BE1896">
        <v>2866.3580000000002</v>
      </c>
      <c r="BF1896">
        <v>92.54</v>
      </c>
      <c r="BG1896">
        <v>6</v>
      </c>
      <c r="BH1896">
        <v>3</v>
      </c>
      <c r="BI1896">
        <v>9.5950000000000006</v>
      </c>
      <c r="BJ1896">
        <v>5.0359999999999996</v>
      </c>
      <c r="BK1896">
        <v>1.0840000000000001</v>
      </c>
      <c r="BM1896" t="s">
        <v>144</v>
      </c>
      <c r="BN1896" t="s">
        <v>144</v>
      </c>
      <c r="BO1896" t="s">
        <v>3312</v>
      </c>
      <c r="BQ1896">
        <v>1</v>
      </c>
      <c r="BT1896" s="51" t="s">
        <v>3293</v>
      </c>
      <c r="BV1896" t="s">
        <v>3294</v>
      </c>
      <c r="CB1896" s="51">
        <v>10.9</v>
      </c>
      <c r="CC1896" s="51">
        <v>10.9</v>
      </c>
      <c r="CD1896" s="51">
        <v>0</v>
      </c>
      <c r="CE1896" s="51">
        <v>1E-3</v>
      </c>
      <c r="CF1896" s="51">
        <v>0.78300000000000003</v>
      </c>
      <c r="CG1896" t="b">
        <f t="shared" si="44"/>
        <v>1</v>
      </c>
    </row>
    <row r="1897" spans="1:85" hidden="1" x14ac:dyDescent="0.35">
      <c r="A1897" t="s">
        <v>2049</v>
      </c>
      <c r="B1897" t="s">
        <v>4866</v>
      </c>
      <c r="C1897" s="51">
        <v>2866.3710000000001</v>
      </c>
      <c r="D1897">
        <v>8</v>
      </c>
      <c r="E1897" s="68">
        <v>82.635000000000005</v>
      </c>
      <c r="F1897">
        <v>6.2949999999999999</v>
      </c>
      <c r="G1897" t="s">
        <v>3290</v>
      </c>
      <c r="I1897">
        <v>358.76</v>
      </c>
      <c r="J1897">
        <v>2866.3760000000002</v>
      </c>
      <c r="K1897" s="73">
        <v>85.11</v>
      </c>
      <c r="L1897">
        <v>5</v>
      </c>
      <c r="M1897">
        <v>1</v>
      </c>
      <c r="N1897" s="51" t="s">
        <v>4866</v>
      </c>
      <c r="O1897">
        <v>1.81</v>
      </c>
      <c r="P1897">
        <v>10</v>
      </c>
      <c r="Q1897">
        <v>8</v>
      </c>
      <c r="R1897">
        <v>2866.3719999999998</v>
      </c>
      <c r="S1897">
        <v>6</v>
      </c>
      <c r="T1897">
        <v>83.13</v>
      </c>
      <c r="U1897">
        <v>5.0359999999999996</v>
      </c>
      <c r="V1897">
        <v>100</v>
      </c>
      <c r="W1897">
        <v>1.087</v>
      </c>
      <c r="X1897">
        <v>1.0669999999999999</v>
      </c>
      <c r="Y1897">
        <v>22.045000000000002</v>
      </c>
      <c r="Z1897">
        <v>21.931000000000001</v>
      </c>
      <c r="AA1897">
        <v>0.60799999999999998</v>
      </c>
      <c r="AB1897">
        <v>0</v>
      </c>
      <c r="AC1897" t="b">
        <v>1</v>
      </c>
      <c r="AI1897">
        <v>2866.3690000000001</v>
      </c>
      <c r="AJ1897">
        <v>82.942999999999998</v>
      </c>
      <c r="AK1897">
        <v>2866.373</v>
      </c>
      <c r="AL1897">
        <v>84.67</v>
      </c>
      <c r="AM1897">
        <v>3.4540000000000002</v>
      </c>
      <c r="AN1897">
        <v>7.51</v>
      </c>
      <c r="AO1897">
        <v>10.99</v>
      </c>
      <c r="AP1897">
        <v>0.60199999999999998</v>
      </c>
      <c r="AQ1897">
        <v>21.922999999999998</v>
      </c>
      <c r="AR1897">
        <v>0.72399999999999998</v>
      </c>
      <c r="AS1897">
        <v>15.404</v>
      </c>
      <c r="AT1897">
        <v>0.152</v>
      </c>
      <c r="AU1897">
        <v>0.16600000000000001</v>
      </c>
      <c r="AV1897">
        <v>0.154</v>
      </c>
      <c r="AW1897">
        <v>0</v>
      </c>
      <c r="AX1897">
        <v>1565174</v>
      </c>
      <c r="AY1897" t="b">
        <v>1</v>
      </c>
      <c r="AZ1897">
        <v>358.32</v>
      </c>
      <c r="BA1897">
        <v>2866.3710000000001</v>
      </c>
      <c r="BB1897">
        <v>8</v>
      </c>
      <c r="BC1897">
        <v>82.635000000000005</v>
      </c>
      <c r="BD1897">
        <v>6.2949999999999999</v>
      </c>
      <c r="BE1897">
        <v>2866.3760000000002</v>
      </c>
      <c r="BF1897">
        <v>85.11</v>
      </c>
      <c r="BG1897">
        <v>7</v>
      </c>
      <c r="BH1897">
        <v>3</v>
      </c>
      <c r="BI1897">
        <v>6</v>
      </c>
      <c r="BJ1897">
        <v>5.0359999999999996</v>
      </c>
      <c r="BK1897">
        <v>1.196</v>
      </c>
      <c r="BM1897" t="s">
        <v>144</v>
      </c>
      <c r="BN1897" t="s">
        <v>144</v>
      </c>
      <c r="BO1897" t="s">
        <v>3312</v>
      </c>
      <c r="BQ1897">
        <v>1</v>
      </c>
      <c r="BT1897" s="51" t="s">
        <v>3293</v>
      </c>
      <c r="BV1897" t="s">
        <v>3294</v>
      </c>
      <c r="CB1897" s="51">
        <v>10.99</v>
      </c>
      <c r="CC1897" s="51">
        <v>10.99</v>
      </c>
      <c r="CD1897" s="51">
        <v>1.7999999999999999E-2</v>
      </c>
      <c r="CE1897" s="51">
        <v>0.04</v>
      </c>
      <c r="CF1897" s="51">
        <v>0.77600000000000002</v>
      </c>
      <c r="CG1897" t="b">
        <f t="shared" si="44"/>
        <v>1</v>
      </c>
    </row>
    <row r="1898" spans="1:85" hidden="1" x14ac:dyDescent="0.35">
      <c r="A1898" t="s">
        <v>2050</v>
      </c>
      <c r="B1898" t="s">
        <v>4867</v>
      </c>
      <c r="C1898" s="51">
        <v>2866.424</v>
      </c>
      <c r="D1898">
        <v>13.965999999999999</v>
      </c>
      <c r="E1898" s="68">
        <v>81.638999999999996</v>
      </c>
      <c r="F1898">
        <v>6.2949999999999999</v>
      </c>
      <c r="G1898" t="s">
        <v>3290</v>
      </c>
      <c r="I1898">
        <v>1.24</v>
      </c>
      <c r="J1898">
        <v>2866.431</v>
      </c>
      <c r="K1898" s="73">
        <v>87.58</v>
      </c>
      <c r="L1898">
        <v>4</v>
      </c>
      <c r="M1898">
        <v>1</v>
      </c>
      <c r="N1898" s="51" t="s">
        <v>4867</v>
      </c>
      <c r="O1898">
        <v>1.8109999999999999</v>
      </c>
      <c r="P1898">
        <v>10</v>
      </c>
      <c r="Q1898">
        <v>13.965999999999999</v>
      </c>
      <c r="R1898">
        <v>2866.4250000000002</v>
      </c>
      <c r="S1898">
        <v>11.173</v>
      </c>
      <c r="T1898">
        <v>82.826999999999998</v>
      </c>
      <c r="U1898">
        <v>5.0359999999999996</v>
      </c>
      <c r="V1898">
        <v>100</v>
      </c>
      <c r="W1898">
        <v>1.0449999999999999</v>
      </c>
      <c r="X1898">
        <v>0.78600000000000003</v>
      </c>
      <c r="Y1898">
        <v>22.19</v>
      </c>
      <c r="Z1898">
        <v>21.931000000000001</v>
      </c>
      <c r="AA1898">
        <v>0.60799999999999998</v>
      </c>
      <c r="AB1898">
        <v>0</v>
      </c>
      <c r="AC1898" t="b">
        <v>1</v>
      </c>
      <c r="AI1898">
        <v>2866.424</v>
      </c>
      <c r="AJ1898">
        <v>84.817999999999998</v>
      </c>
      <c r="AK1898">
        <v>2866.4290000000001</v>
      </c>
      <c r="AL1898">
        <v>86.762</v>
      </c>
      <c r="AM1898">
        <v>3.8860000000000001</v>
      </c>
      <c r="AN1898">
        <v>9.94</v>
      </c>
      <c r="AO1898">
        <v>9.93</v>
      </c>
      <c r="AP1898">
        <v>0.67500000000000004</v>
      </c>
      <c r="AQ1898">
        <v>21.927</v>
      </c>
      <c r="AR1898">
        <v>6.6139999999999999</v>
      </c>
      <c r="AS1898">
        <v>13.268000000000001</v>
      </c>
      <c r="AT1898">
        <v>7.4999999999999997E-2</v>
      </c>
      <c r="AU1898">
        <v>0.10299999999999999</v>
      </c>
      <c r="AV1898">
        <v>0.20599999999999999</v>
      </c>
      <c r="AW1898">
        <v>0</v>
      </c>
      <c r="AX1898">
        <v>1568547</v>
      </c>
      <c r="AY1898" t="b">
        <v>1</v>
      </c>
      <c r="AZ1898">
        <v>0.42</v>
      </c>
      <c r="BA1898">
        <v>2866.424</v>
      </c>
      <c r="BB1898">
        <v>13.965999999999999</v>
      </c>
      <c r="BC1898">
        <v>81.638999999999996</v>
      </c>
      <c r="BD1898">
        <v>6.2949999999999999</v>
      </c>
      <c r="BE1898">
        <v>2866.431</v>
      </c>
      <c r="BF1898">
        <v>87.58</v>
      </c>
      <c r="BG1898">
        <v>5</v>
      </c>
      <c r="BH1898">
        <v>3</v>
      </c>
      <c r="BI1898">
        <v>11.173</v>
      </c>
      <c r="BJ1898">
        <v>5.0359999999999996</v>
      </c>
      <c r="BK1898">
        <v>0.85099999999999998</v>
      </c>
      <c r="BM1898" t="s">
        <v>144</v>
      </c>
      <c r="BN1898" t="s">
        <v>144</v>
      </c>
      <c r="BO1898" t="s">
        <v>3312</v>
      </c>
      <c r="BQ1898">
        <v>1</v>
      </c>
      <c r="BT1898" s="51" t="s">
        <v>3293</v>
      </c>
      <c r="BV1898" t="s">
        <v>3294</v>
      </c>
      <c r="CB1898" s="51">
        <v>9.93</v>
      </c>
      <c r="CC1898" s="51">
        <v>9.93</v>
      </c>
      <c r="CD1898" s="51">
        <v>3.0000000000000001E-3</v>
      </c>
      <c r="CE1898" s="51">
        <v>7.0000000000000001E-3</v>
      </c>
      <c r="CF1898" s="51">
        <v>0.78700000000000003</v>
      </c>
      <c r="CG1898" t="b">
        <f t="shared" si="44"/>
        <v>1</v>
      </c>
    </row>
    <row r="1899" spans="1:85" hidden="1" x14ac:dyDescent="0.35">
      <c r="A1899" t="s">
        <v>2051</v>
      </c>
      <c r="B1899" t="s">
        <v>4868</v>
      </c>
      <c r="C1899" s="51">
        <v>2866.58</v>
      </c>
      <c r="D1899">
        <v>8.8539999999999992</v>
      </c>
      <c r="E1899" s="68">
        <v>78.504000000000005</v>
      </c>
      <c r="F1899">
        <v>6.2949999999999999</v>
      </c>
      <c r="G1899" t="s">
        <v>3290</v>
      </c>
      <c r="I1899">
        <v>353.81</v>
      </c>
      <c r="J1899">
        <v>2866.5839999999998</v>
      </c>
      <c r="K1899" s="73">
        <v>80.150000000000006</v>
      </c>
      <c r="L1899">
        <v>5</v>
      </c>
      <c r="M1899">
        <v>1</v>
      </c>
      <c r="N1899" s="51" t="s">
        <v>4868</v>
      </c>
      <c r="O1899">
        <v>1.8069999999999999</v>
      </c>
      <c r="P1899">
        <v>10</v>
      </c>
      <c r="Q1899">
        <v>8.8539999999999992</v>
      </c>
      <c r="R1899">
        <v>2866.5810000000001</v>
      </c>
      <c r="S1899">
        <v>6.8540000000000001</v>
      </c>
      <c r="T1899">
        <v>78.832999999999998</v>
      </c>
      <c r="U1899">
        <v>5.0359999999999996</v>
      </c>
      <c r="V1899">
        <v>100</v>
      </c>
      <c r="W1899">
        <v>1.087</v>
      </c>
      <c r="X1899">
        <v>1.0109999999999999</v>
      </c>
      <c r="Y1899">
        <v>21.79</v>
      </c>
      <c r="Z1899">
        <v>21.931000000000001</v>
      </c>
      <c r="AA1899">
        <v>0.60799999999999998</v>
      </c>
      <c r="AB1899">
        <v>0</v>
      </c>
      <c r="AC1899" t="b">
        <v>1</v>
      </c>
      <c r="AI1899">
        <v>2866.5790000000002</v>
      </c>
      <c r="AJ1899">
        <v>77.759</v>
      </c>
      <c r="AK1899">
        <v>2866.5830000000001</v>
      </c>
      <c r="AL1899">
        <v>79.195999999999998</v>
      </c>
      <c r="AM1899">
        <v>2.875</v>
      </c>
      <c r="AN1899">
        <v>7.64</v>
      </c>
      <c r="AO1899">
        <v>12.99</v>
      </c>
      <c r="AP1899">
        <v>0.71099999999999997</v>
      </c>
      <c r="AQ1899">
        <v>21.893000000000001</v>
      </c>
      <c r="AR1899">
        <v>3.2240000000000002</v>
      </c>
      <c r="AS1899">
        <v>0.92900000000000005</v>
      </c>
      <c r="AT1899">
        <v>0.15</v>
      </c>
      <c r="AU1899">
        <v>0.10299999999999999</v>
      </c>
      <c r="AV1899">
        <v>0.121</v>
      </c>
      <c r="AW1899">
        <v>0</v>
      </c>
      <c r="AX1899">
        <v>1571920</v>
      </c>
      <c r="AY1899" t="b">
        <v>1</v>
      </c>
      <c r="AZ1899">
        <v>352.85899999999998</v>
      </c>
      <c r="BA1899">
        <v>2866.58</v>
      </c>
      <c r="BB1899">
        <v>8.8539999999999992</v>
      </c>
      <c r="BC1899">
        <v>78.504000000000005</v>
      </c>
      <c r="BD1899">
        <v>6.2949999999999999</v>
      </c>
      <c r="BE1899">
        <v>2866.5839999999998</v>
      </c>
      <c r="BF1899">
        <v>80.150000000000006</v>
      </c>
      <c r="BG1899">
        <v>6</v>
      </c>
      <c r="BH1899">
        <v>3</v>
      </c>
      <c r="BM1899" t="s">
        <v>144</v>
      </c>
      <c r="BN1899" t="s">
        <v>144</v>
      </c>
      <c r="BO1899" t="s">
        <v>3296</v>
      </c>
      <c r="BQ1899">
        <v>1</v>
      </c>
      <c r="BT1899" s="51" t="s">
        <v>3293</v>
      </c>
      <c r="BV1899" t="s">
        <v>3294</v>
      </c>
      <c r="CB1899" s="51">
        <v>12.99</v>
      </c>
      <c r="CC1899" s="51">
        <v>12.99</v>
      </c>
      <c r="CD1899" s="51">
        <v>-3.0000000000000001E-3</v>
      </c>
      <c r="CE1899" s="51">
        <v>-8.0000000000000002E-3</v>
      </c>
      <c r="CF1899" s="51">
        <v>0.82199999999999995</v>
      </c>
      <c r="CG1899" t="b">
        <f t="shared" si="44"/>
        <v>1</v>
      </c>
    </row>
    <row r="1900" spans="1:85" hidden="1" x14ac:dyDescent="0.35">
      <c r="A1900" t="s">
        <v>2052</v>
      </c>
      <c r="B1900" t="s">
        <v>4869</v>
      </c>
      <c r="C1900" s="51">
        <v>2866.6120000000001</v>
      </c>
      <c r="D1900">
        <v>10.731</v>
      </c>
      <c r="E1900" s="68">
        <v>86.006</v>
      </c>
      <c r="F1900">
        <v>6.2949999999999999</v>
      </c>
      <c r="G1900" t="s">
        <v>3290</v>
      </c>
      <c r="I1900">
        <v>3.71</v>
      </c>
      <c r="J1900">
        <v>2866.6170000000002</v>
      </c>
      <c r="K1900" s="73">
        <v>90.05</v>
      </c>
      <c r="L1900">
        <v>8</v>
      </c>
      <c r="M1900">
        <v>1</v>
      </c>
      <c r="N1900" s="51" t="s">
        <v>4869</v>
      </c>
      <c r="O1900">
        <v>1.762</v>
      </c>
      <c r="P1900">
        <v>10</v>
      </c>
      <c r="Q1900">
        <v>10.731</v>
      </c>
      <c r="R1900">
        <v>2866.6129999999998</v>
      </c>
      <c r="S1900">
        <v>8.5839999999999996</v>
      </c>
      <c r="T1900">
        <v>86.814999999999998</v>
      </c>
      <c r="U1900">
        <v>5.0359999999999996</v>
      </c>
      <c r="V1900">
        <v>100</v>
      </c>
      <c r="W1900">
        <v>1.087</v>
      </c>
      <c r="X1900">
        <v>1.5620000000000001</v>
      </c>
      <c r="Y1900">
        <v>21.844999999999999</v>
      </c>
      <c r="Z1900">
        <v>21.931000000000001</v>
      </c>
      <c r="AA1900">
        <v>0.60799999999999998</v>
      </c>
      <c r="AB1900">
        <v>0</v>
      </c>
      <c r="AC1900" t="b">
        <v>1</v>
      </c>
      <c r="AI1900">
        <v>2866.6120000000001</v>
      </c>
      <c r="AJ1900">
        <v>87.873000000000005</v>
      </c>
      <c r="AK1900">
        <v>2866.616</v>
      </c>
      <c r="AL1900">
        <v>90.119</v>
      </c>
      <c r="AM1900">
        <v>4.49</v>
      </c>
      <c r="AN1900">
        <v>8.91</v>
      </c>
      <c r="AO1900">
        <v>12.28</v>
      </c>
      <c r="AP1900">
        <v>1.204</v>
      </c>
      <c r="AQ1900">
        <v>21.896000000000001</v>
      </c>
      <c r="AR1900">
        <v>6.6379999999999999</v>
      </c>
      <c r="AS1900">
        <v>15.696999999999999</v>
      </c>
      <c r="AT1900">
        <v>0</v>
      </c>
      <c r="AU1900">
        <v>0</v>
      </c>
      <c r="AV1900">
        <v>0.45900000000000002</v>
      </c>
      <c r="AW1900">
        <v>0</v>
      </c>
      <c r="AX1900">
        <v>1575293</v>
      </c>
      <c r="AY1900" t="b">
        <v>1</v>
      </c>
      <c r="AZ1900">
        <v>3.7810000000000001</v>
      </c>
      <c r="BA1900">
        <v>2866.6120000000001</v>
      </c>
      <c r="BB1900">
        <v>10.731</v>
      </c>
      <c r="BC1900">
        <v>86.006</v>
      </c>
      <c r="BD1900">
        <v>6.2949999999999999</v>
      </c>
      <c r="BE1900">
        <v>2866.6170000000002</v>
      </c>
      <c r="BF1900">
        <v>90.05</v>
      </c>
      <c r="BG1900">
        <v>9</v>
      </c>
      <c r="BH1900">
        <v>3</v>
      </c>
      <c r="BI1900">
        <v>8.5839999999999996</v>
      </c>
      <c r="BJ1900">
        <v>5.0359999999999996</v>
      </c>
      <c r="BK1900">
        <v>1.601</v>
      </c>
      <c r="BM1900" t="s">
        <v>144</v>
      </c>
      <c r="BN1900" t="s">
        <v>144</v>
      </c>
      <c r="BO1900" t="s">
        <v>3312</v>
      </c>
      <c r="BQ1900">
        <v>1</v>
      </c>
      <c r="BT1900" s="51" t="s">
        <v>3293</v>
      </c>
      <c r="CB1900" s="51">
        <v>12.28</v>
      </c>
      <c r="CC1900" s="51">
        <v>12.28</v>
      </c>
      <c r="CD1900" s="51">
        <v>6.0000000000000001E-3</v>
      </c>
      <c r="CE1900" s="51">
        <v>8.9999999999999993E-3</v>
      </c>
      <c r="CF1900" s="51">
        <v>0.81899999999999995</v>
      </c>
      <c r="CG1900" t="b">
        <f t="shared" si="44"/>
        <v>1</v>
      </c>
    </row>
    <row r="1901" spans="1:85" hidden="1" x14ac:dyDescent="0.35">
      <c r="A1901" t="s">
        <v>2053</v>
      </c>
      <c r="B1901" t="s">
        <v>4870</v>
      </c>
      <c r="C1901" s="51">
        <v>2866.732</v>
      </c>
      <c r="D1901">
        <v>10.433</v>
      </c>
      <c r="E1901" s="68">
        <v>80.492999999999995</v>
      </c>
      <c r="F1901">
        <v>6.2949999999999999</v>
      </c>
      <c r="G1901" t="s">
        <v>3290</v>
      </c>
      <c r="I1901">
        <v>356.29</v>
      </c>
      <c r="J1901">
        <v>2866.7359999999999</v>
      </c>
      <c r="K1901" s="73">
        <v>82.66</v>
      </c>
      <c r="L1901">
        <v>5</v>
      </c>
      <c r="M1901">
        <v>1</v>
      </c>
      <c r="N1901" s="51" t="s">
        <v>4870</v>
      </c>
      <c r="O1901">
        <v>1.827</v>
      </c>
      <c r="P1901">
        <v>10</v>
      </c>
      <c r="Q1901">
        <v>10.433</v>
      </c>
      <c r="R1901">
        <v>2866.7330000000002</v>
      </c>
      <c r="S1901">
        <v>8.3469999999999995</v>
      </c>
      <c r="T1901">
        <v>80.927000000000007</v>
      </c>
      <c r="U1901">
        <v>5.0359999999999996</v>
      </c>
      <c r="V1901">
        <v>100</v>
      </c>
      <c r="W1901">
        <v>1.087</v>
      </c>
      <c r="X1901">
        <v>1.08</v>
      </c>
      <c r="Y1901">
        <v>21.76</v>
      </c>
      <c r="Z1901">
        <v>21.931000000000001</v>
      </c>
      <c r="AA1901">
        <v>0.60799999999999998</v>
      </c>
      <c r="AB1901">
        <v>0</v>
      </c>
      <c r="AC1901" t="b">
        <v>1</v>
      </c>
      <c r="AI1901">
        <v>2866.73</v>
      </c>
      <c r="AJ1901">
        <v>79.704999999999998</v>
      </c>
      <c r="AK1901">
        <v>2866.7350000000001</v>
      </c>
      <c r="AL1901">
        <v>81.748999999999995</v>
      </c>
      <c r="AM1901">
        <v>4.0880000000000001</v>
      </c>
      <c r="AN1901">
        <v>9.67</v>
      </c>
      <c r="AO1901">
        <v>11.48</v>
      </c>
      <c r="AP1901">
        <v>0.89</v>
      </c>
      <c r="AQ1901">
        <v>21.887</v>
      </c>
      <c r="AR1901">
        <v>9.3569999999999993</v>
      </c>
      <c r="AS1901">
        <v>14.901</v>
      </c>
      <c r="AT1901">
        <v>0.16700000000000001</v>
      </c>
      <c r="AU1901">
        <v>3.5999999999999997E-2</v>
      </c>
      <c r="AV1901">
        <v>0.20499999999999999</v>
      </c>
      <c r="AW1901">
        <v>0</v>
      </c>
      <c r="AX1901">
        <v>1578666</v>
      </c>
      <c r="AY1901" t="b">
        <v>1</v>
      </c>
      <c r="AZ1901">
        <v>355.37900000000002</v>
      </c>
      <c r="BA1901">
        <v>2866.732</v>
      </c>
      <c r="BB1901">
        <v>10.433</v>
      </c>
      <c r="BC1901">
        <v>80.492999999999995</v>
      </c>
      <c r="BD1901">
        <v>6.2949999999999999</v>
      </c>
      <c r="BE1901">
        <v>2866.7359999999999</v>
      </c>
      <c r="BF1901">
        <v>82.66</v>
      </c>
      <c r="BG1901">
        <v>7</v>
      </c>
      <c r="BH1901">
        <v>3</v>
      </c>
      <c r="BI1901">
        <v>8.3469999999999995</v>
      </c>
      <c r="BJ1901">
        <v>5.0359999999999996</v>
      </c>
      <c r="BK1901">
        <v>1.18</v>
      </c>
      <c r="BM1901" t="s">
        <v>144</v>
      </c>
      <c r="BN1901" t="s">
        <v>144</v>
      </c>
      <c r="BO1901" t="s">
        <v>3312</v>
      </c>
      <c r="BQ1901">
        <v>1</v>
      </c>
      <c r="BT1901" s="51" t="s">
        <v>3293</v>
      </c>
      <c r="BV1901" t="s">
        <v>3294</v>
      </c>
      <c r="CB1901" s="51">
        <v>11.48</v>
      </c>
      <c r="CC1901" s="51">
        <v>11.48</v>
      </c>
      <c r="CD1901" s="51">
        <v>1.2E-2</v>
      </c>
      <c r="CE1901" s="51">
        <v>2.9000000000000001E-2</v>
      </c>
      <c r="CF1901" s="51">
        <v>0.76700000000000002</v>
      </c>
      <c r="CG1901" t="b">
        <f t="shared" si="44"/>
        <v>1</v>
      </c>
    </row>
    <row r="1902" spans="1:85" hidden="1" x14ac:dyDescent="0.35">
      <c r="A1902" t="s">
        <v>2054</v>
      </c>
      <c r="B1902" t="s">
        <v>4871</v>
      </c>
      <c r="C1902" s="51">
        <v>2866.8069999999998</v>
      </c>
      <c r="D1902">
        <v>8.2449999999999992</v>
      </c>
      <c r="E1902" s="68">
        <v>84.02</v>
      </c>
      <c r="F1902">
        <v>6.2949999999999999</v>
      </c>
      <c r="G1902" t="s">
        <v>3290</v>
      </c>
      <c r="I1902">
        <v>1.24</v>
      </c>
      <c r="J1902">
        <v>2866.81</v>
      </c>
      <c r="K1902" s="73">
        <v>87.64</v>
      </c>
      <c r="L1902">
        <v>6</v>
      </c>
      <c r="M1902">
        <v>1</v>
      </c>
      <c r="N1902" s="51" t="s">
        <v>4871</v>
      </c>
      <c r="O1902">
        <v>1.8</v>
      </c>
      <c r="P1902">
        <v>10</v>
      </c>
      <c r="Q1902">
        <v>8.2449999999999992</v>
      </c>
      <c r="R1902">
        <v>2866.808</v>
      </c>
      <c r="S1902">
        <v>6.2450000000000001</v>
      </c>
      <c r="T1902">
        <v>84.744</v>
      </c>
      <c r="U1902">
        <v>5.0359999999999996</v>
      </c>
      <c r="V1902">
        <v>100</v>
      </c>
      <c r="W1902">
        <v>1.087</v>
      </c>
      <c r="X1902">
        <v>1.1910000000000001</v>
      </c>
      <c r="Y1902">
        <v>22.29</v>
      </c>
      <c r="Z1902">
        <v>21.931000000000001</v>
      </c>
      <c r="AA1902">
        <v>0.60799999999999998</v>
      </c>
      <c r="AB1902">
        <v>0</v>
      </c>
      <c r="AC1902" t="b">
        <v>1</v>
      </c>
      <c r="AI1902">
        <v>2866.806</v>
      </c>
      <c r="AJ1902">
        <v>85.834999999999994</v>
      </c>
      <c r="AK1902">
        <v>2866.8090000000002</v>
      </c>
      <c r="AL1902">
        <v>87.661000000000001</v>
      </c>
      <c r="AM1902">
        <v>3.6509999999999998</v>
      </c>
      <c r="AN1902">
        <v>7.09</v>
      </c>
      <c r="AO1902">
        <v>10.24</v>
      </c>
      <c r="AP1902">
        <v>0.749</v>
      </c>
      <c r="AQ1902">
        <v>21.949000000000002</v>
      </c>
      <c r="AR1902">
        <v>6.5670000000000002</v>
      </c>
      <c r="AS1902">
        <v>11.709</v>
      </c>
      <c r="AT1902">
        <v>5.7000000000000002E-2</v>
      </c>
      <c r="AU1902">
        <v>0.188</v>
      </c>
      <c r="AV1902">
        <v>0.12</v>
      </c>
      <c r="AW1902">
        <v>0</v>
      </c>
      <c r="AX1902">
        <v>1582039</v>
      </c>
      <c r="AY1902" t="b">
        <v>1</v>
      </c>
      <c r="AZ1902">
        <v>1.26</v>
      </c>
      <c r="BA1902">
        <v>2866.8069999999998</v>
      </c>
      <c r="BB1902">
        <v>8.2449999999999992</v>
      </c>
      <c r="BC1902">
        <v>84.02</v>
      </c>
      <c r="BD1902">
        <v>6.2949999999999999</v>
      </c>
      <c r="BE1902">
        <v>2866.81</v>
      </c>
      <c r="BF1902">
        <v>87.64</v>
      </c>
      <c r="BG1902">
        <v>7</v>
      </c>
      <c r="BH1902">
        <v>3</v>
      </c>
      <c r="BI1902">
        <v>6.2450000000000001</v>
      </c>
      <c r="BJ1902">
        <v>5.0359999999999996</v>
      </c>
      <c r="BK1902">
        <v>1.1419999999999999</v>
      </c>
      <c r="BM1902" t="s">
        <v>144</v>
      </c>
      <c r="BN1902" t="s">
        <v>144</v>
      </c>
      <c r="BO1902" t="s">
        <v>3312</v>
      </c>
      <c r="BQ1902">
        <v>1</v>
      </c>
      <c r="BT1902" s="51" t="s">
        <v>3293</v>
      </c>
      <c r="BV1902" t="s">
        <v>3294</v>
      </c>
      <c r="CB1902" s="51">
        <v>10.24</v>
      </c>
      <c r="CC1902" s="51">
        <v>10.24</v>
      </c>
      <c r="CD1902" s="51">
        <v>0.01</v>
      </c>
      <c r="CE1902" s="51">
        <v>1.7000000000000001E-2</v>
      </c>
      <c r="CF1902" s="51">
        <v>0.82199999999999995</v>
      </c>
      <c r="CG1902" t="b">
        <f t="shared" si="44"/>
        <v>1</v>
      </c>
    </row>
    <row r="1903" spans="1:85" hidden="1" x14ac:dyDescent="0.35">
      <c r="A1903" t="s">
        <v>2055</v>
      </c>
      <c r="B1903" t="s">
        <v>4872</v>
      </c>
      <c r="C1903" s="51">
        <v>2866.8290000000002</v>
      </c>
      <c r="D1903">
        <v>9.3729999999999993</v>
      </c>
      <c r="E1903" s="68">
        <v>79.191999999999993</v>
      </c>
      <c r="F1903">
        <v>6.2949999999999999</v>
      </c>
      <c r="G1903" t="s">
        <v>3290</v>
      </c>
      <c r="I1903">
        <v>353.81</v>
      </c>
      <c r="J1903">
        <v>2866.8319999999999</v>
      </c>
      <c r="K1903" s="73">
        <v>80.209999999999994</v>
      </c>
      <c r="L1903">
        <v>4</v>
      </c>
      <c r="M1903">
        <v>1</v>
      </c>
      <c r="N1903" s="51" t="s">
        <v>4872</v>
      </c>
      <c r="O1903">
        <v>1.8029999999999999</v>
      </c>
      <c r="P1903">
        <v>10</v>
      </c>
      <c r="Q1903">
        <v>9.3729999999999993</v>
      </c>
      <c r="R1903">
        <v>2866.83</v>
      </c>
      <c r="S1903">
        <v>7.3730000000000002</v>
      </c>
      <c r="T1903">
        <v>79.394999999999996</v>
      </c>
      <c r="U1903">
        <v>5.0359999999999996</v>
      </c>
      <c r="V1903">
        <v>100</v>
      </c>
      <c r="W1903">
        <v>1.087</v>
      </c>
      <c r="X1903">
        <v>0.82099999999999995</v>
      </c>
      <c r="Y1903">
        <v>21.7</v>
      </c>
      <c r="Z1903">
        <v>21.931000000000001</v>
      </c>
      <c r="AA1903">
        <v>0.60799999999999998</v>
      </c>
      <c r="AB1903">
        <v>0</v>
      </c>
      <c r="AC1903" t="b">
        <v>1</v>
      </c>
      <c r="AI1903">
        <v>2866.826</v>
      </c>
      <c r="AJ1903">
        <v>77.683999999999997</v>
      </c>
      <c r="AK1903">
        <v>2866.8319999999999</v>
      </c>
      <c r="AL1903">
        <v>79.680999999999997</v>
      </c>
      <c r="AM1903">
        <v>3.9950000000000001</v>
      </c>
      <c r="AN1903">
        <v>11.18</v>
      </c>
      <c r="AO1903">
        <v>9.91</v>
      </c>
      <c r="AP1903">
        <v>0.64700000000000002</v>
      </c>
      <c r="AQ1903">
        <v>21.942</v>
      </c>
      <c r="AR1903">
        <v>5.35</v>
      </c>
      <c r="AS1903">
        <v>12.608000000000001</v>
      </c>
      <c r="AT1903">
        <v>1.9E-2</v>
      </c>
      <c r="AU1903">
        <v>0.28699999999999998</v>
      </c>
      <c r="AV1903">
        <v>0.16500000000000001</v>
      </c>
      <c r="AW1903">
        <v>0</v>
      </c>
      <c r="AX1903">
        <v>1585412</v>
      </c>
      <c r="AY1903" t="b">
        <v>1</v>
      </c>
      <c r="AZ1903">
        <v>353.279</v>
      </c>
      <c r="BA1903">
        <v>2866.8290000000002</v>
      </c>
      <c r="BB1903">
        <v>9.3729999999999993</v>
      </c>
      <c r="BC1903">
        <v>79.191999999999993</v>
      </c>
      <c r="BD1903">
        <v>6.2949999999999999</v>
      </c>
      <c r="BE1903">
        <v>2866.8319999999999</v>
      </c>
      <c r="BF1903">
        <v>80.209999999999994</v>
      </c>
      <c r="BG1903">
        <v>5</v>
      </c>
      <c r="BH1903">
        <v>3</v>
      </c>
      <c r="BI1903">
        <v>7.3730000000000002</v>
      </c>
      <c r="BJ1903">
        <v>5.0359999999999996</v>
      </c>
      <c r="BK1903">
        <v>0.93200000000000005</v>
      </c>
      <c r="BM1903" t="s">
        <v>144</v>
      </c>
      <c r="BN1903" t="s">
        <v>144</v>
      </c>
      <c r="BO1903" t="s">
        <v>3312</v>
      </c>
      <c r="BQ1903">
        <v>1</v>
      </c>
      <c r="BT1903" s="51" t="s">
        <v>3293</v>
      </c>
      <c r="BV1903" t="s">
        <v>3294</v>
      </c>
      <c r="CB1903" s="51">
        <v>9.91</v>
      </c>
      <c r="CC1903" s="51">
        <v>9.91</v>
      </c>
      <c r="CD1903" s="51">
        <v>0</v>
      </c>
      <c r="CE1903" s="51">
        <v>1E-3</v>
      </c>
      <c r="CF1903" s="51">
        <v>0.80300000000000005</v>
      </c>
      <c r="CG1903" t="b">
        <f t="shared" si="44"/>
        <v>1</v>
      </c>
    </row>
    <row r="1904" spans="1:85" hidden="1" x14ac:dyDescent="0.35">
      <c r="A1904" t="s">
        <v>2056</v>
      </c>
      <c r="B1904" t="s">
        <v>4873</v>
      </c>
      <c r="C1904" s="51">
        <v>2867.0259999999998</v>
      </c>
      <c r="D1904">
        <v>9.9860000000000007</v>
      </c>
      <c r="E1904" s="68">
        <v>85.912999999999997</v>
      </c>
      <c r="F1904">
        <v>6.2949999999999999</v>
      </c>
      <c r="G1904" t="s">
        <v>3290</v>
      </c>
      <c r="I1904">
        <v>3.71</v>
      </c>
      <c r="J1904">
        <v>2867.0329999999999</v>
      </c>
      <c r="K1904" s="73">
        <v>90.11</v>
      </c>
      <c r="L1904">
        <v>7</v>
      </c>
      <c r="M1904">
        <v>1</v>
      </c>
      <c r="N1904" s="51" t="s">
        <v>4873</v>
      </c>
      <c r="O1904">
        <v>1.782</v>
      </c>
      <c r="P1904">
        <v>10</v>
      </c>
      <c r="Q1904">
        <v>9.9860000000000007</v>
      </c>
      <c r="R1904">
        <v>2867.0279999999998</v>
      </c>
      <c r="S1904">
        <v>7.9859999999999998</v>
      </c>
      <c r="T1904">
        <v>86.753</v>
      </c>
      <c r="U1904">
        <v>5.0359999999999996</v>
      </c>
      <c r="V1904">
        <v>100</v>
      </c>
      <c r="W1904">
        <v>1.087</v>
      </c>
      <c r="X1904">
        <v>1.3340000000000001</v>
      </c>
      <c r="Y1904">
        <v>21.98</v>
      </c>
      <c r="Z1904">
        <v>21.931000000000001</v>
      </c>
      <c r="AA1904">
        <v>0.60799999999999998</v>
      </c>
      <c r="AB1904">
        <v>0</v>
      </c>
      <c r="AC1904" t="b">
        <v>1</v>
      </c>
      <c r="AI1904">
        <v>2867.027</v>
      </c>
      <c r="AJ1904">
        <v>88.316999999999993</v>
      </c>
      <c r="AK1904">
        <v>2867.0320000000002</v>
      </c>
      <c r="AL1904">
        <v>90.176000000000002</v>
      </c>
      <c r="AM1904">
        <v>3.718</v>
      </c>
      <c r="AN1904">
        <v>11.53</v>
      </c>
      <c r="AO1904">
        <v>14.09</v>
      </c>
      <c r="AP1904">
        <v>0.92900000000000005</v>
      </c>
      <c r="AQ1904">
        <v>21.96</v>
      </c>
      <c r="AR1904">
        <v>6.6820000000000004</v>
      </c>
      <c r="AS1904">
        <v>1.542</v>
      </c>
      <c r="AT1904">
        <v>3.0000000000000001E-3</v>
      </c>
      <c r="AU1904">
        <v>0.44</v>
      </c>
      <c r="AV1904">
        <v>0.19900000000000001</v>
      </c>
      <c r="AW1904">
        <v>0</v>
      </c>
      <c r="AX1904">
        <v>1588785</v>
      </c>
      <c r="AY1904" t="b">
        <v>1</v>
      </c>
      <c r="AZ1904">
        <v>3.7810000000000001</v>
      </c>
      <c r="BA1904">
        <v>2867.0259999999998</v>
      </c>
      <c r="BB1904">
        <v>9.9860000000000007</v>
      </c>
      <c r="BC1904">
        <v>85.912999999999997</v>
      </c>
      <c r="BD1904">
        <v>6.2949999999999999</v>
      </c>
      <c r="BE1904">
        <v>2867.0329999999999</v>
      </c>
      <c r="BF1904">
        <v>90.11</v>
      </c>
      <c r="BG1904">
        <v>8</v>
      </c>
      <c r="BH1904">
        <v>3</v>
      </c>
      <c r="BI1904">
        <v>7.9859999999999998</v>
      </c>
      <c r="BJ1904">
        <v>5.0359999999999996</v>
      </c>
      <c r="BK1904">
        <v>1.286</v>
      </c>
      <c r="BM1904" t="s">
        <v>144</v>
      </c>
      <c r="BN1904" t="s">
        <v>144</v>
      </c>
      <c r="BO1904" t="s">
        <v>3312</v>
      </c>
      <c r="BQ1904">
        <v>1</v>
      </c>
      <c r="BT1904" s="51" t="s">
        <v>3293</v>
      </c>
      <c r="CB1904" s="51">
        <v>14.09</v>
      </c>
      <c r="CC1904" s="51">
        <v>14.09</v>
      </c>
      <c r="CD1904" s="51">
        <v>1.2E-2</v>
      </c>
      <c r="CE1904" s="51">
        <v>2.4E-2</v>
      </c>
      <c r="CF1904" s="51">
        <v>0.79</v>
      </c>
      <c r="CG1904" t="b">
        <f t="shared" si="44"/>
        <v>1</v>
      </c>
    </row>
    <row r="1905" spans="1:85" hidden="1" x14ac:dyDescent="0.35">
      <c r="A1905" t="s">
        <v>2057</v>
      </c>
      <c r="B1905" t="s">
        <v>4874</v>
      </c>
      <c r="C1905" s="51">
        <v>2867.3719999999998</v>
      </c>
      <c r="D1905">
        <v>9.6419999999999995</v>
      </c>
      <c r="E1905" s="68">
        <v>81.078000000000003</v>
      </c>
      <c r="F1905">
        <v>6.2949999999999999</v>
      </c>
      <c r="G1905" t="s">
        <v>3290</v>
      </c>
      <c r="I1905">
        <v>358.76</v>
      </c>
      <c r="J1905">
        <v>2867.3789999999999</v>
      </c>
      <c r="K1905" s="73">
        <v>85.13</v>
      </c>
      <c r="L1905">
        <v>6</v>
      </c>
      <c r="M1905">
        <v>1</v>
      </c>
      <c r="N1905" s="51" t="s">
        <v>4874</v>
      </c>
      <c r="O1905">
        <v>1.829</v>
      </c>
      <c r="P1905">
        <v>10</v>
      </c>
      <c r="Q1905">
        <v>9.6419999999999995</v>
      </c>
      <c r="R1905">
        <v>2867.373</v>
      </c>
      <c r="S1905">
        <v>7.6420000000000003</v>
      </c>
      <c r="T1905">
        <v>81.888000000000005</v>
      </c>
      <c r="U1905">
        <v>5.0359999999999996</v>
      </c>
      <c r="V1905">
        <v>100</v>
      </c>
      <c r="W1905">
        <v>1.087</v>
      </c>
      <c r="X1905">
        <v>1.286</v>
      </c>
      <c r="Y1905">
        <v>22.07</v>
      </c>
      <c r="Z1905">
        <v>21.931000000000001</v>
      </c>
      <c r="AA1905">
        <v>0.60799999999999998</v>
      </c>
      <c r="AB1905">
        <v>0</v>
      </c>
      <c r="AC1905" t="b">
        <v>1</v>
      </c>
      <c r="AI1905">
        <v>2867.37</v>
      </c>
      <c r="AJ1905">
        <v>82.388999999999996</v>
      </c>
      <c r="AK1905">
        <v>2867.3760000000002</v>
      </c>
      <c r="AL1905">
        <v>84.272000000000006</v>
      </c>
      <c r="AM1905">
        <v>3.7639999999999998</v>
      </c>
      <c r="AN1905">
        <v>10.84</v>
      </c>
      <c r="AO1905">
        <v>12.4</v>
      </c>
      <c r="AP1905">
        <v>0.80400000000000005</v>
      </c>
      <c r="AQ1905">
        <v>21.998000000000001</v>
      </c>
      <c r="AR1905">
        <v>6.2910000000000004</v>
      </c>
      <c r="AS1905">
        <v>14.994</v>
      </c>
      <c r="AT1905">
        <v>0</v>
      </c>
      <c r="AU1905">
        <v>0</v>
      </c>
      <c r="AV1905">
        <v>6.3E-2</v>
      </c>
      <c r="AW1905">
        <v>0</v>
      </c>
      <c r="AX1905">
        <v>1592158</v>
      </c>
      <c r="AY1905" t="b">
        <v>1</v>
      </c>
      <c r="AZ1905">
        <v>357.9</v>
      </c>
      <c r="BA1905">
        <v>2867.3719999999998</v>
      </c>
      <c r="BB1905">
        <v>9.6419999999999995</v>
      </c>
      <c r="BC1905">
        <v>81.078000000000003</v>
      </c>
      <c r="BD1905">
        <v>6.2949999999999999</v>
      </c>
      <c r="BE1905">
        <v>2867.3789999999999</v>
      </c>
      <c r="BF1905">
        <v>85.13</v>
      </c>
      <c r="BG1905">
        <v>8</v>
      </c>
      <c r="BH1905">
        <v>3</v>
      </c>
      <c r="BM1905" t="s">
        <v>144</v>
      </c>
      <c r="BN1905" t="s">
        <v>144</v>
      </c>
      <c r="BO1905" t="s">
        <v>3296</v>
      </c>
      <c r="BQ1905">
        <v>1</v>
      </c>
      <c r="BT1905" s="51" t="s">
        <v>3293</v>
      </c>
      <c r="CB1905" s="51">
        <v>12.4</v>
      </c>
      <c r="CC1905" s="51">
        <v>12.4</v>
      </c>
      <c r="CD1905" s="51">
        <v>1.4E-2</v>
      </c>
      <c r="CE1905" s="51">
        <v>2.8000000000000001E-2</v>
      </c>
      <c r="CF1905" s="51">
        <v>0.83199999999999996</v>
      </c>
      <c r="CG1905" t="b">
        <f t="shared" si="44"/>
        <v>1</v>
      </c>
    </row>
    <row r="1906" spans="1:85" hidden="1" x14ac:dyDescent="0.35">
      <c r="A1906" t="s">
        <v>2058</v>
      </c>
      <c r="B1906" t="s">
        <v>4875</v>
      </c>
      <c r="C1906" s="51">
        <v>2867.4760000000001</v>
      </c>
      <c r="D1906">
        <v>9.6530000000000005</v>
      </c>
      <c r="E1906" s="68">
        <v>210.09800000000001</v>
      </c>
      <c r="F1906">
        <v>6.2949999999999999</v>
      </c>
      <c r="G1906" t="s">
        <v>3290</v>
      </c>
      <c r="I1906">
        <v>126.19</v>
      </c>
      <c r="J1906">
        <v>2867.482</v>
      </c>
      <c r="K1906" s="73">
        <v>212.57</v>
      </c>
      <c r="L1906">
        <v>8</v>
      </c>
      <c r="M1906">
        <v>3</v>
      </c>
      <c r="N1906" s="51" t="s">
        <v>4875</v>
      </c>
      <c r="O1906">
        <v>1.833</v>
      </c>
      <c r="P1906">
        <v>10</v>
      </c>
      <c r="Q1906">
        <v>9.6530000000000005</v>
      </c>
      <c r="R1906">
        <v>2867.4769999999999</v>
      </c>
      <c r="S1906">
        <v>7.6529999999999996</v>
      </c>
      <c r="T1906">
        <v>210.59200000000001</v>
      </c>
      <c r="U1906">
        <v>5.0359999999999996</v>
      </c>
      <c r="V1906">
        <v>100</v>
      </c>
      <c r="W1906">
        <v>0.84099999999999997</v>
      </c>
      <c r="X1906">
        <v>1.4</v>
      </c>
      <c r="Y1906">
        <v>22.497</v>
      </c>
      <c r="Z1906">
        <v>21.931000000000001</v>
      </c>
      <c r="AA1906">
        <v>0.60799999999999998</v>
      </c>
      <c r="AB1906">
        <v>0</v>
      </c>
      <c r="AC1906" t="b">
        <v>1</v>
      </c>
      <c r="AI1906">
        <v>2867.4760000000001</v>
      </c>
      <c r="AJ1906">
        <v>210.578</v>
      </c>
      <c r="AK1906">
        <v>2867.48</v>
      </c>
      <c r="AL1906">
        <v>212.39699999999999</v>
      </c>
      <c r="AM1906">
        <v>3.6389999999999998</v>
      </c>
      <c r="AN1906">
        <v>7.56</v>
      </c>
      <c r="AO1906">
        <v>11</v>
      </c>
      <c r="AP1906">
        <v>0.93300000000000005</v>
      </c>
      <c r="AQ1906">
        <v>21.971</v>
      </c>
      <c r="AR1906">
        <v>0.90700000000000003</v>
      </c>
      <c r="AS1906">
        <v>18.010999999999999</v>
      </c>
      <c r="AT1906">
        <v>2E-3</v>
      </c>
      <c r="AU1906">
        <v>0.34699999999999998</v>
      </c>
      <c r="AV1906">
        <v>0.628</v>
      </c>
      <c r="AW1906">
        <v>0</v>
      </c>
      <c r="AX1906">
        <v>1595531</v>
      </c>
      <c r="AY1906" t="b">
        <v>1</v>
      </c>
      <c r="AZ1906">
        <v>126.021</v>
      </c>
      <c r="BI1906">
        <v>7.6529999999999996</v>
      </c>
      <c r="BJ1906">
        <v>5.0359999999999996</v>
      </c>
      <c r="BK1906">
        <v>1.3149999999999999</v>
      </c>
      <c r="BM1906" t="s">
        <v>144</v>
      </c>
      <c r="BN1906" t="s">
        <v>144</v>
      </c>
      <c r="BO1906" t="s">
        <v>4876</v>
      </c>
      <c r="BQ1906">
        <v>1</v>
      </c>
      <c r="BR1906" t="s">
        <v>4729</v>
      </c>
      <c r="BT1906" s="51" t="s">
        <v>3293</v>
      </c>
      <c r="BV1906" t="s">
        <v>3684</v>
      </c>
      <c r="BX1906" s="51" t="s">
        <v>4857</v>
      </c>
      <c r="CB1906" s="51">
        <v>11</v>
      </c>
      <c r="CC1906" s="51">
        <v>11</v>
      </c>
      <c r="CD1906" s="51">
        <v>1.9E-2</v>
      </c>
      <c r="CE1906" s="51">
        <v>2.5999999999999999E-2</v>
      </c>
      <c r="CF1906" s="51">
        <v>0.66600000000000004</v>
      </c>
      <c r="CG1906" t="b">
        <f t="shared" si="44"/>
        <v>1</v>
      </c>
    </row>
    <row r="1907" spans="1:85" hidden="1" x14ac:dyDescent="0.35">
      <c r="A1907" t="s">
        <v>2059</v>
      </c>
      <c r="B1907" t="s">
        <v>4877</v>
      </c>
      <c r="C1907" s="51">
        <v>2867.576</v>
      </c>
      <c r="D1907">
        <v>12.53</v>
      </c>
      <c r="E1907" s="68">
        <v>82.879000000000005</v>
      </c>
      <c r="F1907">
        <v>6.2949999999999999</v>
      </c>
      <c r="G1907" t="s">
        <v>3290</v>
      </c>
      <c r="I1907">
        <v>1.24</v>
      </c>
      <c r="J1907">
        <v>2867.5810000000001</v>
      </c>
      <c r="K1907" s="73">
        <v>87.6</v>
      </c>
      <c r="L1907">
        <v>6</v>
      </c>
      <c r="M1907">
        <v>1</v>
      </c>
      <c r="N1907" s="51" t="s">
        <v>4877</v>
      </c>
      <c r="O1907">
        <v>1.829</v>
      </c>
      <c r="P1907">
        <v>10</v>
      </c>
      <c r="Q1907">
        <v>12.53</v>
      </c>
      <c r="R1907">
        <v>2867.5770000000002</v>
      </c>
      <c r="S1907">
        <v>10.023999999999999</v>
      </c>
      <c r="T1907">
        <v>83.822999999999993</v>
      </c>
      <c r="U1907">
        <v>5.0359999999999996</v>
      </c>
      <c r="V1907">
        <v>100</v>
      </c>
      <c r="W1907">
        <v>1.087</v>
      </c>
      <c r="X1907">
        <v>1.17</v>
      </c>
      <c r="Y1907">
        <v>22.19</v>
      </c>
      <c r="Z1907">
        <v>21.931000000000001</v>
      </c>
      <c r="AA1907">
        <v>0.60799999999999998</v>
      </c>
      <c r="AB1907">
        <v>0</v>
      </c>
      <c r="AC1907" t="b">
        <v>1</v>
      </c>
      <c r="AI1907">
        <v>2867.5740000000001</v>
      </c>
      <c r="AJ1907">
        <v>84.73</v>
      </c>
      <c r="AK1907">
        <v>2867.58</v>
      </c>
      <c r="AL1907">
        <v>86.781999999999996</v>
      </c>
      <c r="AM1907">
        <v>4.1040000000000001</v>
      </c>
      <c r="AN1907">
        <v>12.74</v>
      </c>
      <c r="AO1907">
        <v>10.84</v>
      </c>
      <c r="AP1907">
        <v>0.95099999999999996</v>
      </c>
      <c r="AQ1907">
        <v>21.945</v>
      </c>
      <c r="AR1907">
        <v>5.3949999999999996</v>
      </c>
      <c r="AS1907">
        <v>1.704</v>
      </c>
      <c r="AT1907">
        <v>3.5999999999999997E-2</v>
      </c>
      <c r="AU1907">
        <v>0.218</v>
      </c>
      <c r="AV1907">
        <v>0.28899999999999998</v>
      </c>
      <c r="AW1907">
        <v>0</v>
      </c>
      <c r="AX1907">
        <v>1598904</v>
      </c>
      <c r="AY1907" t="b">
        <v>1</v>
      </c>
      <c r="AZ1907">
        <v>0.42</v>
      </c>
      <c r="BA1907">
        <v>2867.576</v>
      </c>
      <c r="BB1907">
        <v>12.53</v>
      </c>
      <c r="BC1907">
        <v>82.879000000000005</v>
      </c>
      <c r="BD1907">
        <v>6.2949999999999999</v>
      </c>
      <c r="BE1907">
        <v>2867.5810000000001</v>
      </c>
      <c r="BF1907">
        <v>87.6</v>
      </c>
      <c r="BG1907">
        <v>7</v>
      </c>
      <c r="BH1907">
        <v>3</v>
      </c>
      <c r="BI1907">
        <v>10.023999999999999</v>
      </c>
      <c r="BJ1907">
        <v>5.0359999999999996</v>
      </c>
      <c r="BK1907">
        <v>1.2210000000000001</v>
      </c>
      <c r="BM1907" t="s">
        <v>144</v>
      </c>
      <c r="BN1907" t="s">
        <v>144</v>
      </c>
      <c r="BO1907" t="s">
        <v>3312</v>
      </c>
      <c r="BQ1907">
        <v>1</v>
      </c>
      <c r="BT1907" s="51" t="s">
        <v>3293</v>
      </c>
      <c r="CB1907" s="51">
        <v>10.84</v>
      </c>
      <c r="CC1907" s="51">
        <v>10.84</v>
      </c>
      <c r="CD1907" s="51">
        <v>5.0000000000000001E-3</v>
      </c>
      <c r="CE1907" s="51">
        <v>8.0000000000000002E-3</v>
      </c>
      <c r="CF1907" s="51">
        <v>0.80800000000000005</v>
      </c>
      <c r="CG1907" t="b">
        <f t="shared" si="44"/>
        <v>1</v>
      </c>
    </row>
    <row r="1908" spans="1:85" hidden="1" x14ac:dyDescent="0.35">
      <c r="A1908" t="s">
        <v>2060</v>
      </c>
      <c r="B1908" t="s">
        <v>4878</v>
      </c>
      <c r="C1908" s="51">
        <v>2867.63</v>
      </c>
      <c r="D1908">
        <v>9.2680000000000007</v>
      </c>
      <c r="E1908" s="68">
        <v>84.457999999999998</v>
      </c>
      <c r="F1908">
        <v>6.2949999999999999</v>
      </c>
      <c r="G1908" t="s">
        <v>3290</v>
      </c>
      <c r="I1908">
        <v>3.71</v>
      </c>
      <c r="J1908">
        <v>2867.6329999999998</v>
      </c>
      <c r="K1908" s="73">
        <v>90.07</v>
      </c>
      <c r="L1908">
        <v>5</v>
      </c>
      <c r="M1908">
        <v>1</v>
      </c>
      <c r="N1908" s="51" t="s">
        <v>4878</v>
      </c>
      <c r="O1908">
        <v>1.831</v>
      </c>
      <c r="P1908">
        <v>10</v>
      </c>
      <c r="Q1908">
        <v>9.2680000000000007</v>
      </c>
      <c r="R1908">
        <v>2867.63</v>
      </c>
      <c r="S1908">
        <v>7.2679999999999998</v>
      </c>
      <c r="T1908">
        <v>85.58</v>
      </c>
      <c r="U1908">
        <v>5.0359999999999996</v>
      </c>
      <c r="V1908">
        <v>100</v>
      </c>
      <c r="W1908">
        <v>1.087</v>
      </c>
      <c r="X1908">
        <v>0.96499999999999997</v>
      </c>
      <c r="Y1908">
        <v>21.934999999999999</v>
      </c>
      <c r="Z1908">
        <v>21.931000000000001</v>
      </c>
      <c r="AA1908">
        <v>0.60799999999999998</v>
      </c>
      <c r="AB1908">
        <v>0</v>
      </c>
      <c r="AC1908" t="b">
        <v>1</v>
      </c>
      <c r="AI1908">
        <v>2867.627</v>
      </c>
      <c r="AJ1908">
        <v>87.138000000000005</v>
      </c>
      <c r="AK1908">
        <v>2867.6320000000001</v>
      </c>
      <c r="AL1908">
        <v>89.299000000000007</v>
      </c>
      <c r="AM1908">
        <v>4.3230000000000004</v>
      </c>
      <c r="AN1908">
        <v>11.12</v>
      </c>
      <c r="AO1908">
        <v>12.08</v>
      </c>
      <c r="AP1908">
        <v>0.59899999999999998</v>
      </c>
      <c r="AQ1908">
        <v>21.959</v>
      </c>
      <c r="AR1908">
        <v>6.7480000000000002</v>
      </c>
      <c r="AS1908">
        <v>18.056000000000001</v>
      </c>
      <c r="AT1908">
        <v>0</v>
      </c>
      <c r="AU1908">
        <v>0.26500000000000001</v>
      </c>
      <c r="AV1908">
        <v>0.21199999999999999</v>
      </c>
      <c r="AW1908">
        <v>0</v>
      </c>
      <c r="AX1908">
        <v>1602277</v>
      </c>
      <c r="AY1908" t="b">
        <v>1</v>
      </c>
      <c r="AZ1908">
        <v>2.94</v>
      </c>
      <c r="BA1908">
        <v>2867.63</v>
      </c>
      <c r="BB1908">
        <v>9.2680000000000007</v>
      </c>
      <c r="BC1908">
        <v>84.457999999999998</v>
      </c>
      <c r="BD1908">
        <v>6.2949999999999999</v>
      </c>
      <c r="BE1908">
        <v>2867.6329999999998</v>
      </c>
      <c r="BF1908">
        <v>90.07</v>
      </c>
      <c r="BG1908">
        <v>6</v>
      </c>
      <c r="BH1908">
        <v>3</v>
      </c>
      <c r="BM1908" t="s">
        <v>144</v>
      </c>
      <c r="BN1908" t="s">
        <v>144</v>
      </c>
      <c r="BO1908" t="s">
        <v>3296</v>
      </c>
      <c r="BQ1908">
        <v>1</v>
      </c>
      <c r="BT1908" s="51" t="s">
        <v>3293</v>
      </c>
      <c r="BV1908" t="s">
        <v>3294</v>
      </c>
      <c r="CB1908" s="51">
        <v>12.08</v>
      </c>
      <c r="CC1908" s="51">
        <v>12.08</v>
      </c>
      <c r="CD1908" s="51">
        <v>1.2999999999999999E-2</v>
      </c>
      <c r="CE1908" s="51">
        <v>3.1E-2</v>
      </c>
      <c r="CF1908" s="51">
        <v>0.86</v>
      </c>
      <c r="CG1908" t="b">
        <f t="shared" si="44"/>
        <v>1</v>
      </c>
    </row>
    <row r="1909" spans="1:85" hidden="1" x14ac:dyDescent="0.35">
      <c r="A1909" t="s">
        <v>2061</v>
      </c>
      <c r="B1909" t="s">
        <v>4879</v>
      </c>
      <c r="C1909" s="51">
        <v>2867.6729999999998</v>
      </c>
      <c r="D1909">
        <v>8.89</v>
      </c>
      <c r="E1909" s="68">
        <v>89.305999999999997</v>
      </c>
      <c r="F1909">
        <v>6.2949999999999999</v>
      </c>
      <c r="G1909" t="s">
        <v>3290</v>
      </c>
      <c r="I1909">
        <v>3.71</v>
      </c>
      <c r="J1909">
        <v>2867.6790000000001</v>
      </c>
      <c r="K1909" s="73">
        <v>90.07</v>
      </c>
      <c r="L1909">
        <v>5</v>
      </c>
      <c r="M1909">
        <v>1</v>
      </c>
      <c r="N1909" s="51" t="s">
        <v>4879</v>
      </c>
      <c r="O1909">
        <v>1.86</v>
      </c>
      <c r="P1909">
        <v>10</v>
      </c>
      <c r="Q1909">
        <v>8.89</v>
      </c>
      <c r="R1909">
        <v>2867.674</v>
      </c>
      <c r="S1909">
        <v>6.89</v>
      </c>
      <c r="T1909">
        <v>89.459000000000003</v>
      </c>
      <c r="U1909">
        <v>5.0359999999999996</v>
      </c>
      <c r="V1909">
        <v>100</v>
      </c>
      <c r="W1909">
        <v>1.087</v>
      </c>
      <c r="X1909">
        <v>0.97799999999999998</v>
      </c>
      <c r="Y1909">
        <v>21.98</v>
      </c>
      <c r="Z1909">
        <v>21.931000000000001</v>
      </c>
      <c r="AA1909">
        <v>0.60799999999999998</v>
      </c>
      <c r="AB1909">
        <v>0</v>
      </c>
      <c r="AC1909" t="b">
        <v>1</v>
      </c>
      <c r="AI1909">
        <v>2867.672</v>
      </c>
      <c r="AJ1909">
        <v>87.894000000000005</v>
      </c>
      <c r="AK1909">
        <v>2867.6779999999999</v>
      </c>
      <c r="AL1909">
        <v>90.144000000000005</v>
      </c>
      <c r="AM1909">
        <v>4.4989999999999997</v>
      </c>
      <c r="AN1909">
        <v>11.07</v>
      </c>
      <c r="AO1909">
        <v>10.25</v>
      </c>
      <c r="AP1909">
        <v>0.72599999999999998</v>
      </c>
      <c r="AQ1909">
        <v>21.966000000000001</v>
      </c>
      <c r="AR1909">
        <v>1.2390000000000001</v>
      </c>
      <c r="AS1909">
        <v>11.516999999999999</v>
      </c>
      <c r="AT1909">
        <v>3.0000000000000001E-3</v>
      </c>
      <c r="AU1909">
        <v>0.45600000000000002</v>
      </c>
      <c r="AV1909">
        <v>9.1999999999999998E-2</v>
      </c>
      <c r="AW1909">
        <v>0</v>
      </c>
      <c r="AX1909">
        <v>1605650</v>
      </c>
      <c r="AY1909" t="b">
        <v>1</v>
      </c>
      <c r="AZ1909">
        <v>3.7810000000000001</v>
      </c>
      <c r="BA1909">
        <v>2867.6729999999998</v>
      </c>
      <c r="BB1909">
        <v>8.89</v>
      </c>
      <c r="BC1909">
        <v>89.305999999999997</v>
      </c>
      <c r="BD1909">
        <v>6.2949999999999999</v>
      </c>
      <c r="BE1909">
        <v>2867.6790000000001</v>
      </c>
      <c r="BF1909">
        <v>90.07</v>
      </c>
      <c r="BG1909">
        <v>6</v>
      </c>
      <c r="BH1909">
        <v>3</v>
      </c>
      <c r="BI1909">
        <v>6.89</v>
      </c>
      <c r="BJ1909">
        <v>5.0359999999999996</v>
      </c>
      <c r="BK1909">
        <v>0.94899999999999995</v>
      </c>
      <c r="BM1909" t="s">
        <v>144</v>
      </c>
      <c r="BN1909" t="s">
        <v>144</v>
      </c>
      <c r="BO1909" t="s">
        <v>3312</v>
      </c>
      <c r="BQ1909">
        <v>1</v>
      </c>
      <c r="BT1909" s="51" t="s">
        <v>3293</v>
      </c>
      <c r="BV1909" t="s">
        <v>3294</v>
      </c>
      <c r="CB1909" s="51">
        <v>10.25</v>
      </c>
      <c r="CC1909" s="51">
        <v>10.25</v>
      </c>
      <c r="CD1909" s="51">
        <v>3.0000000000000001E-3</v>
      </c>
      <c r="CE1909" s="51">
        <v>7.0000000000000001E-3</v>
      </c>
      <c r="CF1909" s="51">
        <v>0.84699999999999998</v>
      </c>
      <c r="CG1909" t="b">
        <f t="shared" si="44"/>
        <v>1</v>
      </c>
    </row>
    <row r="1910" spans="1:85" hidden="1" x14ac:dyDescent="0.35">
      <c r="A1910" t="s">
        <v>2062</v>
      </c>
      <c r="B1910" t="s">
        <v>4880</v>
      </c>
      <c r="C1910" s="51">
        <v>2867.69</v>
      </c>
      <c r="D1910">
        <v>8</v>
      </c>
      <c r="E1910" s="68">
        <v>83.403000000000006</v>
      </c>
      <c r="F1910">
        <v>6.2949999999999999</v>
      </c>
      <c r="G1910" t="s">
        <v>3290</v>
      </c>
      <c r="I1910">
        <v>1.24</v>
      </c>
      <c r="J1910">
        <v>2867.694</v>
      </c>
      <c r="K1910" s="73">
        <v>87.6</v>
      </c>
      <c r="L1910">
        <v>5</v>
      </c>
      <c r="M1910">
        <v>1</v>
      </c>
      <c r="N1910" s="51" t="s">
        <v>4880</v>
      </c>
      <c r="O1910">
        <v>1.87</v>
      </c>
      <c r="P1910">
        <v>10</v>
      </c>
      <c r="Q1910">
        <v>8</v>
      </c>
      <c r="R1910">
        <v>2867.6909999999998</v>
      </c>
      <c r="S1910">
        <v>6</v>
      </c>
      <c r="T1910">
        <v>84.242999999999995</v>
      </c>
      <c r="U1910">
        <v>5.0359999999999996</v>
      </c>
      <c r="V1910">
        <v>100</v>
      </c>
      <c r="W1910">
        <v>1.087</v>
      </c>
      <c r="X1910">
        <v>1.08</v>
      </c>
      <c r="Y1910">
        <v>22.29</v>
      </c>
      <c r="Z1910">
        <v>21.931000000000001</v>
      </c>
      <c r="AA1910">
        <v>0.60799999999999998</v>
      </c>
      <c r="AB1910">
        <v>0</v>
      </c>
      <c r="AC1910" t="b">
        <v>1</v>
      </c>
      <c r="AI1910">
        <v>2867.69</v>
      </c>
      <c r="AJ1910">
        <v>85.046000000000006</v>
      </c>
      <c r="AK1910">
        <v>2867.6930000000002</v>
      </c>
      <c r="AL1910">
        <v>86.781000000000006</v>
      </c>
      <c r="AM1910">
        <v>3.4710000000000001</v>
      </c>
      <c r="AN1910">
        <v>6.99</v>
      </c>
      <c r="AO1910">
        <v>10.77</v>
      </c>
      <c r="AP1910">
        <v>0.54300000000000004</v>
      </c>
      <c r="AQ1910">
        <v>21.954000000000001</v>
      </c>
      <c r="AR1910">
        <v>5.391</v>
      </c>
      <c r="AS1910">
        <v>12.284000000000001</v>
      </c>
      <c r="AT1910">
        <v>0.22600000000000001</v>
      </c>
      <c r="AU1910">
        <v>0.188</v>
      </c>
      <c r="AV1910">
        <v>9.5000000000000001E-2</v>
      </c>
      <c r="AW1910">
        <v>0</v>
      </c>
      <c r="AX1910">
        <v>1609023</v>
      </c>
      <c r="AY1910" t="b">
        <v>1</v>
      </c>
      <c r="AZ1910">
        <v>0.42</v>
      </c>
      <c r="BA1910">
        <v>2867.69</v>
      </c>
      <c r="BB1910">
        <v>8</v>
      </c>
      <c r="BC1910">
        <v>83.403000000000006</v>
      </c>
      <c r="BD1910">
        <v>6.2949999999999999</v>
      </c>
      <c r="BE1910">
        <v>2867.694</v>
      </c>
      <c r="BF1910">
        <v>87.6</v>
      </c>
      <c r="BG1910">
        <v>6</v>
      </c>
      <c r="BH1910">
        <v>3</v>
      </c>
      <c r="BI1910">
        <v>6</v>
      </c>
      <c r="BJ1910">
        <v>5.0359999999999996</v>
      </c>
      <c r="BK1910">
        <v>1.028</v>
      </c>
      <c r="BM1910" t="s">
        <v>144</v>
      </c>
      <c r="BN1910" t="s">
        <v>144</v>
      </c>
      <c r="BO1910" t="s">
        <v>3312</v>
      </c>
      <c r="BQ1910">
        <v>1</v>
      </c>
      <c r="BT1910" s="51" t="s">
        <v>3293</v>
      </c>
      <c r="BV1910" t="s">
        <v>3294</v>
      </c>
      <c r="CB1910" s="51">
        <v>10.77</v>
      </c>
      <c r="CC1910" s="51">
        <v>10.77</v>
      </c>
      <c r="CD1910" s="51">
        <v>1.4999999999999999E-2</v>
      </c>
      <c r="CE1910" s="51">
        <v>3.2000000000000001E-2</v>
      </c>
      <c r="CF1910" s="51">
        <v>0.84799999999999998</v>
      </c>
      <c r="CG1910" t="b">
        <f t="shared" si="44"/>
        <v>1</v>
      </c>
    </row>
    <row r="1911" spans="1:85" hidden="1" x14ac:dyDescent="0.35">
      <c r="A1911" t="s">
        <v>2063</v>
      </c>
      <c r="B1911" t="s">
        <v>4881</v>
      </c>
      <c r="C1911" s="51">
        <v>2867.712</v>
      </c>
      <c r="D1911">
        <v>13.1</v>
      </c>
      <c r="E1911" s="68">
        <v>81.168999999999997</v>
      </c>
      <c r="F1911">
        <v>6.2949999999999999</v>
      </c>
      <c r="G1911" t="s">
        <v>3290</v>
      </c>
      <c r="I1911">
        <v>358.76</v>
      </c>
      <c r="J1911">
        <v>2867.721</v>
      </c>
      <c r="K1911" s="73">
        <v>85.12</v>
      </c>
      <c r="L1911">
        <v>5</v>
      </c>
      <c r="M1911">
        <v>1</v>
      </c>
      <c r="N1911" s="51" t="s">
        <v>4881</v>
      </c>
      <c r="O1911">
        <v>1.85</v>
      </c>
      <c r="P1911">
        <v>10</v>
      </c>
      <c r="Q1911">
        <v>13.1</v>
      </c>
      <c r="R1911">
        <v>2867.7139999999999</v>
      </c>
      <c r="S1911">
        <v>10.48</v>
      </c>
      <c r="T1911">
        <v>81.959000000000003</v>
      </c>
      <c r="U1911">
        <v>5.0359999999999996</v>
      </c>
      <c r="V1911">
        <v>100</v>
      </c>
      <c r="W1911">
        <v>1.087</v>
      </c>
      <c r="X1911">
        <v>1.0860000000000001</v>
      </c>
      <c r="Y1911">
        <v>22.13</v>
      </c>
      <c r="Z1911">
        <v>21.931000000000001</v>
      </c>
      <c r="AA1911">
        <v>0.60799999999999998</v>
      </c>
      <c r="AB1911">
        <v>0</v>
      </c>
      <c r="AC1911" t="b">
        <v>1</v>
      </c>
      <c r="AI1911">
        <v>2867.7109999999998</v>
      </c>
      <c r="AJ1911">
        <v>82.078000000000003</v>
      </c>
      <c r="AK1911">
        <v>2867.7159999999999</v>
      </c>
      <c r="AL1911">
        <v>84.257999999999996</v>
      </c>
      <c r="AM1911">
        <v>4.3600000000000003</v>
      </c>
      <c r="AN1911">
        <v>10.32</v>
      </c>
      <c r="AO1911">
        <v>10.45</v>
      </c>
      <c r="AP1911">
        <v>0.67800000000000005</v>
      </c>
      <c r="AQ1911">
        <v>21.951000000000001</v>
      </c>
      <c r="AR1911">
        <v>1.077</v>
      </c>
      <c r="AS1911">
        <v>13.198</v>
      </c>
      <c r="AT1911">
        <v>1E-3</v>
      </c>
      <c r="AU1911">
        <v>0.33600000000000002</v>
      </c>
      <c r="AV1911">
        <v>0.35399999999999998</v>
      </c>
      <c r="AW1911">
        <v>0</v>
      </c>
      <c r="AX1911">
        <v>1612396</v>
      </c>
      <c r="AY1911" t="b">
        <v>1</v>
      </c>
      <c r="AZ1911">
        <v>357.9</v>
      </c>
      <c r="BA1911">
        <v>2867.712</v>
      </c>
      <c r="BB1911">
        <v>13.1</v>
      </c>
      <c r="BC1911">
        <v>81.168999999999997</v>
      </c>
      <c r="BD1911">
        <v>6.2949999999999999</v>
      </c>
      <c r="BE1911">
        <v>2867.721</v>
      </c>
      <c r="BF1911">
        <v>85.12</v>
      </c>
      <c r="BG1911">
        <v>6</v>
      </c>
      <c r="BH1911">
        <v>3</v>
      </c>
      <c r="BI1911">
        <v>10.48</v>
      </c>
      <c r="BJ1911">
        <v>5.0359999999999996</v>
      </c>
      <c r="BK1911">
        <v>1.0449999999999999</v>
      </c>
      <c r="BM1911" t="s">
        <v>144</v>
      </c>
      <c r="BN1911" t="s">
        <v>144</v>
      </c>
      <c r="BO1911" t="s">
        <v>3312</v>
      </c>
      <c r="BQ1911">
        <v>1</v>
      </c>
      <c r="BT1911" s="51" t="s">
        <v>3293</v>
      </c>
      <c r="BV1911" t="s">
        <v>3294</v>
      </c>
      <c r="CB1911" s="51">
        <v>10.45</v>
      </c>
      <c r="CC1911" s="51">
        <v>10.45</v>
      </c>
      <c r="CD1911" s="51">
        <v>1.2E-2</v>
      </c>
      <c r="CE1911" s="51">
        <v>2.5000000000000001E-2</v>
      </c>
      <c r="CF1911" s="51">
        <v>0.82899999999999996</v>
      </c>
      <c r="CG1911" t="b">
        <f t="shared" si="44"/>
        <v>1</v>
      </c>
    </row>
    <row r="1912" spans="1:85" hidden="1" x14ac:dyDescent="0.35">
      <c r="A1912" t="s">
        <v>2064</v>
      </c>
      <c r="B1912" t="s">
        <v>4882</v>
      </c>
      <c r="C1912">
        <v>2867.8850000000002</v>
      </c>
      <c r="D1912">
        <v>12.994999999999999</v>
      </c>
      <c r="E1912">
        <v>89.391999999999996</v>
      </c>
      <c r="F1912">
        <v>6.2949999999999999</v>
      </c>
      <c r="G1912" t="s">
        <v>2884</v>
      </c>
      <c r="I1912">
        <v>6.19</v>
      </c>
      <c r="J1912">
        <v>2867.8919999999998</v>
      </c>
      <c r="K1912" s="68">
        <v>92.54</v>
      </c>
      <c r="L1912">
        <v>4</v>
      </c>
      <c r="M1912">
        <v>3</v>
      </c>
      <c r="N1912" t="s">
        <v>4882</v>
      </c>
      <c r="O1912">
        <v>1.81</v>
      </c>
      <c r="P1912">
        <v>10</v>
      </c>
      <c r="Q1912">
        <v>12.994999999999999</v>
      </c>
      <c r="R1912">
        <v>2867.8870000000002</v>
      </c>
      <c r="S1912">
        <v>10.396000000000001</v>
      </c>
      <c r="T1912">
        <v>90.022000000000006</v>
      </c>
      <c r="U1912">
        <v>5.0359999999999996</v>
      </c>
      <c r="V1912">
        <v>100</v>
      </c>
      <c r="W1912">
        <v>0.84099999999999997</v>
      </c>
      <c r="X1912">
        <v>0.75600000000000001</v>
      </c>
      <c r="Y1912">
        <v>21.71</v>
      </c>
      <c r="Z1912">
        <v>21.931000000000001</v>
      </c>
      <c r="AA1912">
        <v>0.60799999999999998</v>
      </c>
      <c r="AB1912">
        <v>0</v>
      </c>
      <c r="AC1912" t="b">
        <v>1</v>
      </c>
      <c r="BM1912" t="s">
        <v>144</v>
      </c>
      <c r="BN1912" t="s">
        <v>144</v>
      </c>
      <c r="BO1912" t="s">
        <v>3359</v>
      </c>
      <c r="BT1912"/>
      <c r="BU1912"/>
      <c r="BX1912"/>
      <c r="BZ1912"/>
      <c r="CA1912"/>
      <c r="CB1912"/>
      <c r="CC1912"/>
      <c r="CD1912">
        <v>0</v>
      </c>
      <c r="CE1912"/>
      <c r="CF1912">
        <v>0</v>
      </c>
    </row>
    <row r="1913" spans="1:85" hidden="1" x14ac:dyDescent="0.35">
      <c r="A1913" t="s">
        <v>2065</v>
      </c>
      <c r="B1913" t="s">
        <v>4883</v>
      </c>
      <c r="C1913">
        <v>2868.0529999999999</v>
      </c>
      <c r="D1913">
        <v>8</v>
      </c>
      <c r="E1913">
        <v>84.405000000000001</v>
      </c>
      <c r="F1913">
        <v>6.2949999999999999</v>
      </c>
      <c r="G1913" t="s">
        <v>2884</v>
      </c>
      <c r="I1913">
        <v>358.76</v>
      </c>
      <c r="J1913">
        <v>2868.056</v>
      </c>
      <c r="K1913" s="68">
        <v>85.07</v>
      </c>
      <c r="L1913">
        <v>4</v>
      </c>
      <c r="M1913">
        <v>3</v>
      </c>
      <c r="N1913" t="s">
        <v>4883</v>
      </c>
      <c r="O1913">
        <v>1.8420000000000001</v>
      </c>
      <c r="P1913">
        <v>10</v>
      </c>
      <c r="Q1913">
        <v>8</v>
      </c>
      <c r="R1913">
        <v>2868.0540000000001</v>
      </c>
      <c r="S1913">
        <v>6</v>
      </c>
      <c r="T1913">
        <v>84.537999999999997</v>
      </c>
      <c r="U1913">
        <v>5.0359999999999996</v>
      </c>
      <c r="V1913">
        <v>100</v>
      </c>
      <c r="W1913">
        <v>0.84099999999999997</v>
      </c>
      <c r="X1913">
        <v>0.73599999999999999</v>
      </c>
      <c r="Y1913">
        <v>22.085000000000001</v>
      </c>
      <c r="Z1913">
        <v>21.931000000000001</v>
      </c>
      <c r="AA1913">
        <v>0.60799999999999998</v>
      </c>
      <c r="AB1913">
        <v>0</v>
      </c>
      <c r="AC1913" t="b">
        <v>1</v>
      </c>
      <c r="BM1913" t="s">
        <v>144</v>
      </c>
      <c r="BN1913" t="s">
        <v>144</v>
      </c>
      <c r="BO1913" t="s">
        <v>3359</v>
      </c>
      <c r="BT1913"/>
      <c r="BU1913"/>
      <c r="BX1913"/>
      <c r="BZ1913"/>
      <c r="CA1913"/>
      <c r="CB1913"/>
      <c r="CC1913"/>
      <c r="CD1913">
        <v>0</v>
      </c>
      <c r="CE1913"/>
      <c r="CF1913">
        <v>0</v>
      </c>
    </row>
    <row r="1914" spans="1:85" hidden="1" x14ac:dyDescent="0.35">
      <c r="A1914" t="s">
        <v>2066</v>
      </c>
      <c r="B1914" t="s">
        <v>4884</v>
      </c>
      <c r="C1914" s="51">
        <v>2868.25</v>
      </c>
      <c r="D1914">
        <v>8.3490000000000002</v>
      </c>
      <c r="E1914" s="68">
        <v>87.302000000000007</v>
      </c>
      <c r="F1914">
        <v>6.2949999999999999</v>
      </c>
      <c r="G1914" t="s">
        <v>3290</v>
      </c>
      <c r="I1914">
        <v>6.19</v>
      </c>
      <c r="J1914">
        <v>2868.2550000000001</v>
      </c>
      <c r="K1914" s="73">
        <v>92.5</v>
      </c>
      <c r="L1914">
        <v>6</v>
      </c>
      <c r="M1914">
        <v>1</v>
      </c>
      <c r="N1914" s="51" t="s">
        <v>4884</v>
      </c>
      <c r="O1914">
        <v>1.786</v>
      </c>
      <c r="P1914">
        <v>10</v>
      </c>
      <c r="Q1914">
        <v>8.3490000000000002</v>
      </c>
      <c r="R1914">
        <v>2868.2510000000002</v>
      </c>
      <c r="S1914">
        <v>6.3490000000000002</v>
      </c>
      <c r="T1914">
        <v>88.340999999999994</v>
      </c>
      <c r="U1914">
        <v>5.0359999999999996</v>
      </c>
      <c r="V1914">
        <v>100</v>
      </c>
      <c r="W1914">
        <v>1.087</v>
      </c>
      <c r="X1914">
        <v>1.1719999999999999</v>
      </c>
      <c r="Y1914">
        <v>21.74</v>
      </c>
      <c r="Z1914">
        <v>21.931000000000001</v>
      </c>
      <c r="AA1914">
        <v>0.60799999999999998</v>
      </c>
      <c r="AB1914">
        <v>0</v>
      </c>
      <c r="AC1914" t="b">
        <v>1</v>
      </c>
      <c r="AI1914">
        <v>2868.2469999999998</v>
      </c>
      <c r="AJ1914">
        <v>89.875</v>
      </c>
      <c r="AK1914">
        <v>2868.252</v>
      </c>
      <c r="AL1914">
        <v>91.77</v>
      </c>
      <c r="AM1914">
        <v>3.79</v>
      </c>
      <c r="AN1914">
        <v>10.34</v>
      </c>
      <c r="AO1914">
        <v>11.56</v>
      </c>
      <c r="AP1914">
        <v>0.76900000000000002</v>
      </c>
      <c r="AQ1914">
        <v>21.927</v>
      </c>
      <c r="AR1914">
        <v>7</v>
      </c>
      <c r="AS1914">
        <v>1.2709999999999999</v>
      </c>
      <c r="AT1914">
        <v>0.121</v>
      </c>
      <c r="AU1914">
        <v>0.16600000000000001</v>
      </c>
      <c r="AV1914">
        <v>0.151</v>
      </c>
      <c r="AW1914">
        <v>0</v>
      </c>
      <c r="AX1914">
        <v>1615769</v>
      </c>
      <c r="AY1914" t="b">
        <v>1</v>
      </c>
      <c r="AZ1914">
        <v>5.4610000000000003</v>
      </c>
      <c r="BA1914">
        <v>2868.25</v>
      </c>
      <c r="BB1914">
        <v>8.3490000000000002</v>
      </c>
      <c r="BC1914">
        <v>87.302000000000007</v>
      </c>
      <c r="BD1914">
        <v>6.2949999999999999</v>
      </c>
      <c r="BE1914">
        <v>2868.2550000000001</v>
      </c>
      <c r="BF1914">
        <v>92.5</v>
      </c>
      <c r="BG1914">
        <v>7</v>
      </c>
      <c r="BH1914">
        <v>3</v>
      </c>
      <c r="BM1914" t="s">
        <v>144</v>
      </c>
      <c r="BN1914" t="s">
        <v>144</v>
      </c>
      <c r="BO1914" t="s">
        <v>3296</v>
      </c>
      <c r="BQ1914">
        <v>1</v>
      </c>
      <c r="BT1914" s="51" t="s">
        <v>3293</v>
      </c>
      <c r="BV1914" t="s">
        <v>3294</v>
      </c>
      <c r="CB1914" s="51">
        <v>11.56</v>
      </c>
      <c r="CC1914" s="51">
        <v>11.56</v>
      </c>
      <c r="CD1914" s="51">
        <v>1.2E-2</v>
      </c>
      <c r="CE1914" s="51">
        <v>2.4E-2</v>
      </c>
      <c r="CF1914" s="51">
        <v>0.752</v>
      </c>
      <c r="CG1914" t="b">
        <f t="shared" ref="CG1914:CG1938" si="45">IF(CE1914*100&lt;CC1914,TRUE,FALSE)</f>
        <v>1</v>
      </c>
    </row>
    <row r="1915" spans="1:85" hidden="1" x14ac:dyDescent="0.35">
      <c r="A1915" t="s">
        <v>2067</v>
      </c>
      <c r="B1915" t="s">
        <v>4885</v>
      </c>
      <c r="C1915" s="51">
        <v>2868.4009999999998</v>
      </c>
      <c r="D1915">
        <v>10.009</v>
      </c>
      <c r="E1915" s="68">
        <v>79.512</v>
      </c>
      <c r="F1915">
        <v>6.2949999999999999</v>
      </c>
      <c r="G1915" t="s">
        <v>3290</v>
      </c>
      <c r="I1915">
        <v>353.81</v>
      </c>
      <c r="J1915">
        <v>2868.4079999999999</v>
      </c>
      <c r="K1915" s="73">
        <v>80.12</v>
      </c>
      <c r="L1915">
        <v>6</v>
      </c>
      <c r="M1915">
        <v>1</v>
      </c>
      <c r="N1915" s="51" t="s">
        <v>4885</v>
      </c>
      <c r="O1915">
        <v>1.8129999999999999</v>
      </c>
      <c r="P1915">
        <v>10</v>
      </c>
      <c r="Q1915">
        <v>10.009</v>
      </c>
      <c r="R1915">
        <v>2868.4029999999998</v>
      </c>
      <c r="S1915">
        <v>8.0069999999999997</v>
      </c>
      <c r="T1915">
        <v>79.632999999999996</v>
      </c>
      <c r="U1915">
        <v>5.0359999999999996</v>
      </c>
      <c r="V1915">
        <v>100</v>
      </c>
      <c r="W1915">
        <v>1.087</v>
      </c>
      <c r="X1915">
        <v>1.1120000000000001</v>
      </c>
      <c r="Y1915">
        <v>21.7</v>
      </c>
      <c r="Z1915">
        <v>21.931000000000001</v>
      </c>
      <c r="AA1915">
        <v>0.60799999999999998</v>
      </c>
      <c r="AB1915">
        <v>0</v>
      </c>
      <c r="AC1915" t="b">
        <v>1</v>
      </c>
      <c r="AI1915">
        <v>2868.402</v>
      </c>
      <c r="AJ1915">
        <v>78.126999999999995</v>
      </c>
      <c r="AK1915">
        <v>2868.4059999999999</v>
      </c>
      <c r="AL1915">
        <v>79.59</v>
      </c>
      <c r="AM1915">
        <v>2.9249999999999998</v>
      </c>
      <c r="AN1915">
        <v>7.5</v>
      </c>
      <c r="AO1915">
        <v>12.3</v>
      </c>
      <c r="AP1915">
        <v>0.82399999999999995</v>
      </c>
      <c r="AQ1915">
        <v>21.885999999999999</v>
      </c>
      <c r="AR1915">
        <v>5.47</v>
      </c>
      <c r="AS1915">
        <v>12.754</v>
      </c>
      <c r="AT1915">
        <v>1E-3</v>
      </c>
      <c r="AU1915">
        <v>0.52700000000000002</v>
      </c>
      <c r="AV1915">
        <v>0.161</v>
      </c>
      <c r="AW1915">
        <v>0</v>
      </c>
      <c r="AX1915">
        <v>1619142</v>
      </c>
      <c r="AY1915" t="b">
        <v>1</v>
      </c>
      <c r="AZ1915">
        <v>353.279</v>
      </c>
      <c r="BA1915">
        <v>2868.4009999999998</v>
      </c>
      <c r="BB1915">
        <v>10.009</v>
      </c>
      <c r="BC1915">
        <v>79.512</v>
      </c>
      <c r="BD1915">
        <v>6.2949999999999999</v>
      </c>
      <c r="BE1915">
        <v>2868.4079999999999</v>
      </c>
      <c r="BF1915">
        <v>80.12</v>
      </c>
      <c r="BG1915">
        <v>7</v>
      </c>
      <c r="BH1915">
        <v>3</v>
      </c>
      <c r="BM1915" t="s">
        <v>144</v>
      </c>
      <c r="BN1915" t="s">
        <v>144</v>
      </c>
      <c r="BO1915" t="s">
        <v>3296</v>
      </c>
      <c r="BQ1915">
        <v>1</v>
      </c>
      <c r="BT1915" s="51" t="s">
        <v>3293</v>
      </c>
      <c r="BV1915" t="s">
        <v>3294</v>
      </c>
      <c r="CB1915" s="51">
        <v>12.3</v>
      </c>
      <c r="CC1915" s="51">
        <v>12.3</v>
      </c>
      <c r="CD1915" s="51">
        <v>0.01</v>
      </c>
      <c r="CE1915" s="51">
        <v>2.1000000000000001E-2</v>
      </c>
      <c r="CF1915" s="51">
        <v>0.64800000000000002</v>
      </c>
      <c r="CG1915" t="b">
        <f t="shared" si="45"/>
        <v>1</v>
      </c>
    </row>
    <row r="1916" spans="1:85" hidden="1" x14ac:dyDescent="0.35">
      <c r="A1916" t="s">
        <v>2068</v>
      </c>
      <c r="B1916" t="s">
        <v>4886</v>
      </c>
      <c r="C1916" s="51">
        <v>2869.1990000000001</v>
      </c>
      <c r="D1916">
        <v>9.2219999999999995</v>
      </c>
      <c r="E1916" s="68">
        <v>86.616</v>
      </c>
      <c r="F1916">
        <v>6.2949999999999999</v>
      </c>
      <c r="G1916" t="s">
        <v>3290</v>
      </c>
      <c r="I1916">
        <v>6.19</v>
      </c>
      <c r="J1916">
        <v>2869.2020000000002</v>
      </c>
      <c r="K1916" s="73">
        <v>92.41</v>
      </c>
      <c r="L1916">
        <v>7</v>
      </c>
      <c r="M1916">
        <v>1</v>
      </c>
      <c r="N1916" s="51" t="s">
        <v>4886</v>
      </c>
      <c r="O1916">
        <v>1.8120000000000001</v>
      </c>
      <c r="P1916">
        <v>10</v>
      </c>
      <c r="Q1916">
        <v>9.2219999999999995</v>
      </c>
      <c r="R1916">
        <v>2869.2</v>
      </c>
      <c r="S1916">
        <v>7.2220000000000004</v>
      </c>
      <c r="T1916">
        <v>87.775000000000006</v>
      </c>
      <c r="U1916">
        <v>5.0359999999999996</v>
      </c>
      <c r="V1916">
        <v>100</v>
      </c>
      <c r="W1916">
        <v>1.087</v>
      </c>
      <c r="X1916">
        <v>1.2949999999999999</v>
      </c>
      <c r="Y1916">
        <v>21.74</v>
      </c>
      <c r="Z1916">
        <v>21.931000000000001</v>
      </c>
      <c r="AA1916">
        <v>0.60799999999999998</v>
      </c>
      <c r="AB1916">
        <v>0</v>
      </c>
      <c r="AC1916" t="b">
        <v>1</v>
      </c>
      <c r="AI1916">
        <v>2869.1970000000001</v>
      </c>
      <c r="AJ1916">
        <v>90.92</v>
      </c>
      <c r="AK1916">
        <v>2869.201</v>
      </c>
      <c r="AL1916">
        <v>92.521000000000001</v>
      </c>
      <c r="AM1916">
        <v>3.202</v>
      </c>
      <c r="AN1916">
        <v>8.16</v>
      </c>
      <c r="AO1916">
        <v>11.84</v>
      </c>
      <c r="AP1916">
        <v>0.97499999999999998</v>
      </c>
      <c r="AQ1916">
        <v>21.931000000000001</v>
      </c>
      <c r="AR1916">
        <v>5.4489999999999998</v>
      </c>
      <c r="AS1916">
        <v>2.9380000000000002</v>
      </c>
      <c r="AT1916">
        <v>0.16700000000000001</v>
      </c>
      <c r="AU1916">
        <v>3.5999999999999997E-2</v>
      </c>
      <c r="AV1916">
        <v>0.16</v>
      </c>
      <c r="AW1916">
        <v>0</v>
      </c>
      <c r="AX1916">
        <v>1622515</v>
      </c>
      <c r="AY1916" t="b">
        <v>1</v>
      </c>
      <c r="AZ1916">
        <v>6.3010000000000002</v>
      </c>
      <c r="BA1916">
        <v>2869.1990000000001</v>
      </c>
      <c r="BB1916">
        <v>9.2219999999999995</v>
      </c>
      <c r="BC1916">
        <v>86.616</v>
      </c>
      <c r="BD1916">
        <v>6.2949999999999999</v>
      </c>
      <c r="BE1916">
        <v>2869.2020000000002</v>
      </c>
      <c r="BF1916">
        <v>92.41</v>
      </c>
      <c r="BG1916">
        <v>8</v>
      </c>
      <c r="BH1916">
        <v>3</v>
      </c>
      <c r="BM1916" t="s">
        <v>144</v>
      </c>
      <c r="BN1916" t="s">
        <v>144</v>
      </c>
      <c r="BO1916" t="s">
        <v>3296</v>
      </c>
      <c r="BQ1916">
        <v>1</v>
      </c>
      <c r="BT1916" s="51" t="s">
        <v>3293</v>
      </c>
      <c r="CB1916" s="51">
        <v>11.84</v>
      </c>
      <c r="CC1916" s="51">
        <v>11.84</v>
      </c>
      <c r="CD1916" s="51">
        <v>1.2999999999999999E-2</v>
      </c>
      <c r="CE1916" s="51">
        <v>2.1999999999999999E-2</v>
      </c>
      <c r="CF1916" s="51">
        <v>0.78600000000000003</v>
      </c>
      <c r="CG1916" t="b">
        <f t="shared" si="45"/>
        <v>1</v>
      </c>
    </row>
    <row r="1917" spans="1:85" hidden="1" x14ac:dyDescent="0.35">
      <c r="A1917" t="s">
        <v>2069</v>
      </c>
      <c r="B1917" t="s">
        <v>4887</v>
      </c>
      <c r="C1917" s="51">
        <v>2869.2910000000002</v>
      </c>
      <c r="D1917">
        <v>8.4209999999999994</v>
      </c>
      <c r="E1917" s="68">
        <v>85.753</v>
      </c>
      <c r="F1917">
        <v>6.2949999999999999</v>
      </c>
      <c r="G1917" t="s">
        <v>3290</v>
      </c>
      <c r="I1917">
        <v>3.71</v>
      </c>
      <c r="J1917">
        <v>2869.2939999999999</v>
      </c>
      <c r="K1917" s="73">
        <v>89.95</v>
      </c>
      <c r="L1917">
        <v>7</v>
      </c>
      <c r="M1917">
        <v>1</v>
      </c>
      <c r="N1917" s="51" t="s">
        <v>4887</v>
      </c>
      <c r="O1917">
        <v>1.8240000000000001</v>
      </c>
      <c r="P1917">
        <v>10</v>
      </c>
      <c r="Q1917">
        <v>8.4209999999999994</v>
      </c>
      <c r="R1917">
        <v>2869.2910000000002</v>
      </c>
      <c r="S1917">
        <v>6.4210000000000003</v>
      </c>
      <c r="T1917">
        <v>86.593000000000004</v>
      </c>
      <c r="U1917">
        <v>5.0359999999999996</v>
      </c>
      <c r="V1917">
        <v>100</v>
      </c>
      <c r="W1917">
        <v>1.087</v>
      </c>
      <c r="X1917">
        <v>1.359</v>
      </c>
      <c r="Y1917">
        <v>21.83</v>
      </c>
      <c r="Z1917">
        <v>21.931000000000001</v>
      </c>
      <c r="AA1917">
        <v>0.60799999999999998</v>
      </c>
      <c r="AB1917">
        <v>0</v>
      </c>
      <c r="AC1917" t="b">
        <v>1</v>
      </c>
      <c r="AI1917">
        <v>2869.29</v>
      </c>
      <c r="AJ1917">
        <v>88.447999999999993</v>
      </c>
      <c r="AK1917">
        <v>2869.2939999999999</v>
      </c>
      <c r="AL1917">
        <v>90.016000000000005</v>
      </c>
      <c r="AM1917">
        <v>3.1349999999999998</v>
      </c>
      <c r="AN1917">
        <v>6.42</v>
      </c>
      <c r="AO1917">
        <v>11.32</v>
      </c>
      <c r="AP1917">
        <v>0.95</v>
      </c>
      <c r="AQ1917">
        <v>21.925000000000001</v>
      </c>
      <c r="AR1917">
        <v>6.1</v>
      </c>
      <c r="AS1917">
        <v>12.170999999999999</v>
      </c>
      <c r="AT1917">
        <v>0.245</v>
      </c>
      <c r="AU1917">
        <v>0.188</v>
      </c>
      <c r="AV1917">
        <v>0.26500000000000001</v>
      </c>
      <c r="AW1917">
        <v>0</v>
      </c>
      <c r="AX1917">
        <v>1625888</v>
      </c>
      <c r="AY1917" t="b">
        <v>1</v>
      </c>
      <c r="AZ1917">
        <v>3.7810000000000001</v>
      </c>
      <c r="BA1917">
        <v>2869.2910000000002</v>
      </c>
      <c r="BB1917">
        <v>8.4209999999999994</v>
      </c>
      <c r="BC1917">
        <v>85.753</v>
      </c>
      <c r="BD1917">
        <v>6.2949999999999999</v>
      </c>
      <c r="BE1917">
        <v>2869.2939999999999</v>
      </c>
      <c r="BF1917">
        <v>89.95</v>
      </c>
      <c r="BG1917">
        <v>8</v>
      </c>
      <c r="BH1917">
        <v>3</v>
      </c>
      <c r="BI1917">
        <v>6.4210000000000003</v>
      </c>
      <c r="BJ1917">
        <v>5.0359999999999996</v>
      </c>
      <c r="BK1917">
        <v>1.4419999999999999</v>
      </c>
      <c r="BM1917" t="s">
        <v>144</v>
      </c>
      <c r="BN1917" t="s">
        <v>144</v>
      </c>
      <c r="BO1917" t="s">
        <v>3292</v>
      </c>
      <c r="BQ1917">
        <v>1</v>
      </c>
      <c r="BT1917" s="51" t="s">
        <v>3293</v>
      </c>
      <c r="CB1917" s="51">
        <v>11.32</v>
      </c>
      <c r="CC1917" s="51">
        <v>11.32</v>
      </c>
      <c r="CD1917" s="51">
        <v>2E-3</v>
      </c>
      <c r="CE1917" s="51">
        <v>2E-3</v>
      </c>
      <c r="CF1917" s="51">
        <v>0.81699999999999995</v>
      </c>
      <c r="CG1917" t="b">
        <f t="shared" si="45"/>
        <v>1</v>
      </c>
    </row>
    <row r="1918" spans="1:85" hidden="1" x14ac:dyDescent="0.35">
      <c r="A1918" t="s">
        <v>2070</v>
      </c>
      <c r="B1918" t="s">
        <v>4888</v>
      </c>
      <c r="C1918" s="51">
        <v>2869.8420000000001</v>
      </c>
      <c r="D1918">
        <v>11.026</v>
      </c>
      <c r="E1918" s="68">
        <v>81.872</v>
      </c>
      <c r="F1918">
        <v>6.2949999999999999</v>
      </c>
      <c r="G1918" t="s">
        <v>3290</v>
      </c>
      <c r="I1918">
        <v>358.76</v>
      </c>
      <c r="J1918">
        <v>2869.8470000000002</v>
      </c>
      <c r="K1918" s="73">
        <v>85.02</v>
      </c>
      <c r="L1918">
        <v>7</v>
      </c>
      <c r="M1918">
        <v>1</v>
      </c>
      <c r="N1918" s="51" t="s">
        <v>4888</v>
      </c>
      <c r="O1918">
        <v>1.796</v>
      </c>
      <c r="P1918">
        <v>10</v>
      </c>
      <c r="Q1918">
        <v>11.026</v>
      </c>
      <c r="R1918">
        <v>2869.8429999999998</v>
      </c>
      <c r="S1918">
        <v>8.8209999999999997</v>
      </c>
      <c r="T1918">
        <v>82.501999999999995</v>
      </c>
      <c r="U1918">
        <v>5.0359999999999996</v>
      </c>
      <c r="V1918">
        <v>100</v>
      </c>
      <c r="W1918">
        <v>1.0880000000000001</v>
      </c>
      <c r="X1918">
        <v>1.367</v>
      </c>
      <c r="Y1918">
        <v>21.995000000000001</v>
      </c>
      <c r="Z1918">
        <v>21.88</v>
      </c>
      <c r="AA1918">
        <v>0.60699999999999998</v>
      </c>
      <c r="AB1918">
        <v>0</v>
      </c>
      <c r="AC1918" t="b">
        <v>1</v>
      </c>
      <c r="AI1918">
        <v>2869.84</v>
      </c>
      <c r="AJ1918">
        <v>82.102999999999994</v>
      </c>
      <c r="AK1918">
        <v>2869.846</v>
      </c>
      <c r="AL1918">
        <v>84.162000000000006</v>
      </c>
      <c r="AM1918">
        <v>4.117</v>
      </c>
      <c r="AN1918">
        <v>13.13</v>
      </c>
      <c r="AO1918">
        <v>12.22</v>
      </c>
      <c r="AP1918">
        <v>1.075</v>
      </c>
      <c r="AQ1918">
        <v>21.864000000000001</v>
      </c>
      <c r="AR1918">
        <v>1.05</v>
      </c>
      <c r="AS1918">
        <v>2.2810000000000001</v>
      </c>
      <c r="AT1918">
        <v>5.0000000000000001E-3</v>
      </c>
      <c r="AU1918">
        <v>0.309</v>
      </c>
      <c r="AV1918">
        <v>0.218</v>
      </c>
      <c r="AW1918">
        <v>0</v>
      </c>
      <c r="AX1918">
        <v>1629261</v>
      </c>
      <c r="AY1918" t="b">
        <v>1</v>
      </c>
      <c r="AZ1918">
        <v>357.9</v>
      </c>
      <c r="BA1918">
        <v>2869.8420000000001</v>
      </c>
      <c r="BB1918">
        <v>11.026</v>
      </c>
      <c r="BC1918">
        <v>81.872</v>
      </c>
      <c r="BD1918">
        <v>6.2949999999999999</v>
      </c>
      <c r="BE1918">
        <v>2869.8470000000002</v>
      </c>
      <c r="BF1918">
        <v>85.02</v>
      </c>
      <c r="BG1918">
        <v>8</v>
      </c>
      <c r="BH1918">
        <v>3</v>
      </c>
      <c r="BI1918">
        <v>8.8209999999999997</v>
      </c>
      <c r="BJ1918">
        <v>5.0359999999999996</v>
      </c>
      <c r="BK1918">
        <v>1.431</v>
      </c>
      <c r="BM1918" t="s">
        <v>144</v>
      </c>
      <c r="BN1918" t="s">
        <v>144</v>
      </c>
      <c r="BO1918" t="s">
        <v>3312</v>
      </c>
      <c r="BQ1918">
        <v>1</v>
      </c>
      <c r="BT1918" s="51" t="s">
        <v>3293</v>
      </c>
      <c r="CB1918" s="51">
        <v>12.22</v>
      </c>
      <c r="CC1918" s="51">
        <v>12.22</v>
      </c>
      <c r="CD1918" s="51">
        <v>1.4999999999999999E-2</v>
      </c>
      <c r="CE1918" s="51">
        <v>2.5999999999999999E-2</v>
      </c>
      <c r="CF1918" s="51">
        <v>0.74399999999999999</v>
      </c>
      <c r="CG1918" t="b">
        <f t="shared" si="45"/>
        <v>1</v>
      </c>
    </row>
    <row r="1919" spans="1:85" hidden="1" x14ac:dyDescent="0.35">
      <c r="A1919" t="s">
        <v>2071</v>
      </c>
      <c r="B1919" t="s">
        <v>4889</v>
      </c>
      <c r="C1919" s="51">
        <v>2870.0459999999998</v>
      </c>
      <c r="D1919">
        <v>10.093</v>
      </c>
      <c r="E1919" s="68">
        <v>82.932000000000002</v>
      </c>
      <c r="F1919">
        <v>6.2949999999999999</v>
      </c>
      <c r="G1919" t="s">
        <v>3290</v>
      </c>
      <c r="I1919">
        <v>358.76</v>
      </c>
      <c r="J1919">
        <v>2870.05</v>
      </c>
      <c r="K1919" s="73">
        <v>85.03</v>
      </c>
      <c r="L1919">
        <v>7</v>
      </c>
      <c r="M1919">
        <v>1</v>
      </c>
      <c r="N1919" s="51" t="s">
        <v>4889</v>
      </c>
      <c r="O1919">
        <v>1.853</v>
      </c>
      <c r="P1919">
        <v>10</v>
      </c>
      <c r="Q1919">
        <v>10.093</v>
      </c>
      <c r="R1919">
        <v>2870.047</v>
      </c>
      <c r="S1919">
        <v>8.0739999999999998</v>
      </c>
      <c r="T1919">
        <v>83.350999999999999</v>
      </c>
      <c r="U1919">
        <v>5.0359999999999996</v>
      </c>
      <c r="V1919">
        <v>100</v>
      </c>
      <c r="W1919">
        <v>1.0880000000000001</v>
      </c>
      <c r="X1919">
        <v>1.371</v>
      </c>
      <c r="Y1919">
        <v>21.95</v>
      </c>
      <c r="Z1919">
        <v>21.88</v>
      </c>
      <c r="AA1919">
        <v>0.60699999999999998</v>
      </c>
      <c r="AB1919">
        <v>0</v>
      </c>
      <c r="AC1919" t="b">
        <v>1</v>
      </c>
      <c r="AI1919">
        <v>2870.0450000000001</v>
      </c>
      <c r="AJ1919">
        <v>83.489000000000004</v>
      </c>
      <c r="AK1919">
        <v>2870.049</v>
      </c>
      <c r="AL1919">
        <v>85.006</v>
      </c>
      <c r="AM1919">
        <v>3.0339999999999998</v>
      </c>
      <c r="AN1919">
        <v>8.8699999999999992</v>
      </c>
      <c r="AO1919">
        <v>10.53</v>
      </c>
      <c r="AP1919">
        <v>1.1180000000000001</v>
      </c>
      <c r="AQ1919">
        <v>21.834</v>
      </c>
      <c r="AR1919">
        <v>0.95599999999999996</v>
      </c>
      <c r="AS1919">
        <v>10.273999999999999</v>
      </c>
      <c r="AT1919">
        <v>3.0000000000000001E-3</v>
      </c>
      <c r="AU1919">
        <v>0.38300000000000001</v>
      </c>
      <c r="AV1919">
        <v>0.255</v>
      </c>
      <c r="AW1919">
        <v>0</v>
      </c>
      <c r="AX1919">
        <v>1632634</v>
      </c>
      <c r="AY1919" t="b">
        <v>1</v>
      </c>
      <c r="AZ1919">
        <v>358.74</v>
      </c>
      <c r="BA1919">
        <v>2870.0459999999998</v>
      </c>
      <c r="BB1919">
        <v>10.093</v>
      </c>
      <c r="BC1919">
        <v>82.932000000000002</v>
      </c>
      <c r="BD1919">
        <v>6.2949999999999999</v>
      </c>
      <c r="BE1919">
        <v>2870.05</v>
      </c>
      <c r="BF1919">
        <v>85.03</v>
      </c>
      <c r="BG1919">
        <v>9</v>
      </c>
      <c r="BH1919">
        <v>3</v>
      </c>
      <c r="BI1919">
        <v>8.0739999999999998</v>
      </c>
      <c r="BJ1919">
        <v>5.0359999999999996</v>
      </c>
      <c r="BK1919">
        <v>1.4910000000000001</v>
      </c>
      <c r="BM1919" t="s">
        <v>144</v>
      </c>
      <c r="BN1919" t="s">
        <v>144</v>
      </c>
      <c r="BO1919" t="s">
        <v>3312</v>
      </c>
      <c r="BQ1919">
        <v>1</v>
      </c>
      <c r="BT1919" s="51" t="s">
        <v>3293</v>
      </c>
      <c r="CB1919" s="51">
        <v>10.53</v>
      </c>
      <c r="CC1919" s="51">
        <v>10.53</v>
      </c>
      <c r="CD1919" s="51">
        <v>1.2999999999999999E-2</v>
      </c>
      <c r="CE1919" s="51">
        <v>0.02</v>
      </c>
      <c r="CF1919" s="51">
        <v>0.77100000000000002</v>
      </c>
      <c r="CG1919" t="b">
        <f t="shared" si="45"/>
        <v>1</v>
      </c>
    </row>
    <row r="1920" spans="1:85" hidden="1" x14ac:dyDescent="0.35">
      <c r="A1920" t="s">
        <v>2072</v>
      </c>
      <c r="B1920" t="s">
        <v>4890</v>
      </c>
      <c r="C1920" s="51">
        <v>2870.114</v>
      </c>
      <c r="D1920">
        <v>8.1120000000000001</v>
      </c>
      <c r="E1920" s="68">
        <v>76.941999999999993</v>
      </c>
      <c r="F1920">
        <v>6.2949999999999999</v>
      </c>
      <c r="G1920" t="s">
        <v>3290</v>
      </c>
      <c r="I1920">
        <v>353.81</v>
      </c>
      <c r="J1920">
        <v>2870.1190000000001</v>
      </c>
      <c r="K1920" s="73">
        <v>80.09</v>
      </c>
      <c r="L1920">
        <v>5</v>
      </c>
      <c r="M1920">
        <v>1</v>
      </c>
      <c r="N1920" s="51" t="s">
        <v>4890</v>
      </c>
      <c r="O1920">
        <v>1.84</v>
      </c>
      <c r="P1920">
        <v>10</v>
      </c>
      <c r="Q1920">
        <v>8.1120000000000001</v>
      </c>
      <c r="R1920">
        <v>2870.1149999999998</v>
      </c>
      <c r="S1920">
        <v>6.1120000000000001</v>
      </c>
      <c r="T1920">
        <v>77.572000000000003</v>
      </c>
      <c r="U1920">
        <v>5.0359999999999996</v>
      </c>
      <c r="V1920">
        <v>100</v>
      </c>
      <c r="W1920">
        <v>1.0880000000000001</v>
      </c>
      <c r="X1920">
        <v>1.0569999999999999</v>
      </c>
      <c r="Y1920">
        <v>21.655000000000001</v>
      </c>
      <c r="Z1920">
        <v>21.88</v>
      </c>
      <c r="AA1920">
        <v>0.60699999999999998</v>
      </c>
      <c r="AB1920">
        <v>0</v>
      </c>
      <c r="AC1920" t="b">
        <v>1</v>
      </c>
      <c r="AI1920">
        <v>2870.1149999999998</v>
      </c>
      <c r="AJ1920">
        <v>78.102000000000004</v>
      </c>
      <c r="AK1920">
        <v>2870.1190000000001</v>
      </c>
      <c r="AL1920">
        <v>79.138000000000005</v>
      </c>
      <c r="AM1920">
        <v>2.073</v>
      </c>
      <c r="AN1920">
        <v>6.38</v>
      </c>
      <c r="AO1920">
        <v>9.6999999999999993</v>
      </c>
      <c r="AP1920">
        <v>0.624</v>
      </c>
      <c r="AQ1920">
        <v>21.818999999999999</v>
      </c>
      <c r="AR1920">
        <v>0.91800000000000004</v>
      </c>
      <c r="AS1920">
        <v>6.7889999999999997</v>
      </c>
      <c r="AT1920">
        <v>0.245</v>
      </c>
      <c r="AU1920">
        <v>0.188</v>
      </c>
      <c r="AV1920">
        <v>0.16600000000000001</v>
      </c>
      <c r="AW1920">
        <v>0</v>
      </c>
      <c r="AX1920">
        <v>1636007</v>
      </c>
      <c r="AY1920" t="b">
        <v>1</v>
      </c>
      <c r="AZ1920">
        <v>352.85899999999998</v>
      </c>
      <c r="BA1920">
        <v>2870.114</v>
      </c>
      <c r="BB1920">
        <v>8.1120000000000001</v>
      </c>
      <c r="BC1920">
        <v>76.941999999999993</v>
      </c>
      <c r="BD1920">
        <v>6.2949999999999999</v>
      </c>
      <c r="BE1920">
        <v>2870.1190000000001</v>
      </c>
      <c r="BF1920">
        <v>80.09</v>
      </c>
      <c r="BG1920">
        <v>6</v>
      </c>
      <c r="BH1920">
        <v>3</v>
      </c>
      <c r="BM1920" t="s">
        <v>144</v>
      </c>
      <c r="BN1920" t="s">
        <v>144</v>
      </c>
      <c r="BO1920" t="s">
        <v>3296</v>
      </c>
      <c r="BQ1920">
        <v>1</v>
      </c>
      <c r="BT1920" s="51" t="s">
        <v>3293</v>
      </c>
      <c r="BV1920" t="s">
        <v>3294</v>
      </c>
      <c r="CB1920" s="51">
        <v>9.6999999999999993</v>
      </c>
      <c r="CC1920" s="51">
        <v>9.6999999999999993</v>
      </c>
      <c r="CD1920" s="51">
        <v>5.0000000000000001E-3</v>
      </c>
      <c r="CE1920" s="51">
        <v>8.9999999999999993E-3</v>
      </c>
      <c r="CF1920" s="51">
        <v>0.82</v>
      </c>
      <c r="CG1920" t="b">
        <f t="shared" si="45"/>
        <v>1</v>
      </c>
    </row>
    <row r="1921" spans="1:85" hidden="1" x14ac:dyDescent="0.35">
      <c r="A1921" t="s">
        <v>2073</v>
      </c>
      <c r="B1921" t="s">
        <v>4891</v>
      </c>
      <c r="C1921" s="51">
        <v>2870.1590000000001</v>
      </c>
      <c r="D1921">
        <v>8.3170000000000002</v>
      </c>
      <c r="E1921" s="68">
        <v>82.960999999999999</v>
      </c>
      <c r="F1921">
        <v>6.2949999999999999</v>
      </c>
      <c r="G1921" t="s">
        <v>3290</v>
      </c>
      <c r="I1921">
        <v>358.76</v>
      </c>
      <c r="J1921">
        <v>2870.1610000000001</v>
      </c>
      <c r="K1921" s="73">
        <v>85.04</v>
      </c>
      <c r="L1921">
        <v>7</v>
      </c>
      <c r="M1921">
        <v>1</v>
      </c>
      <c r="N1921" s="51" t="s">
        <v>4891</v>
      </c>
      <c r="O1921">
        <v>1.81</v>
      </c>
      <c r="P1921">
        <v>10</v>
      </c>
      <c r="Q1921">
        <v>8.3170000000000002</v>
      </c>
      <c r="R1921">
        <v>2870.1590000000001</v>
      </c>
      <c r="S1921">
        <v>6.3170000000000002</v>
      </c>
      <c r="T1921">
        <v>83.376999999999995</v>
      </c>
      <c r="U1921">
        <v>5.0359999999999996</v>
      </c>
      <c r="V1921">
        <v>100</v>
      </c>
      <c r="W1921">
        <v>1.0880000000000001</v>
      </c>
      <c r="X1921">
        <v>1.341</v>
      </c>
      <c r="Y1921">
        <v>22.01</v>
      </c>
      <c r="Z1921">
        <v>21.88</v>
      </c>
      <c r="AA1921">
        <v>0.60699999999999998</v>
      </c>
      <c r="AB1921">
        <v>0</v>
      </c>
      <c r="AC1921" t="b">
        <v>1</v>
      </c>
      <c r="AI1921">
        <v>2870.1579999999999</v>
      </c>
      <c r="AJ1921">
        <v>82.896000000000001</v>
      </c>
      <c r="AK1921">
        <v>2870.1619999999998</v>
      </c>
      <c r="AL1921">
        <v>85.015000000000001</v>
      </c>
      <c r="AM1921">
        <v>4.2389999999999999</v>
      </c>
      <c r="AN1921">
        <v>8.2200000000000006</v>
      </c>
      <c r="AO1921">
        <v>10.94</v>
      </c>
      <c r="AP1921">
        <v>0.96499999999999997</v>
      </c>
      <c r="AQ1921">
        <v>21.852</v>
      </c>
      <c r="AR1921">
        <v>4.8040000000000003</v>
      </c>
      <c r="AS1921">
        <v>9.81</v>
      </c>
      <c r="AT1921">
        <v>0.189</v>
      </c>
      <c r="AU1921">
        <v>0.188</v>
      </c>
      <c r="AV1921">
        <v>0.24399999999999999</v>
      </c>
      <c r="AW1921">
        <v>0</v>
      </c>
      <c r="AX1921">
        <v>1639380</v>
      </c>
      <c r="AY1921" t="b">
        <v>1</v>
      </c>
      <c r="AZ1921">
        <v>358.74</v>
      </c>
      <c r="BA1921">
        <v>2870.1590000000001</v>
      </c>
      <c r="BB1921">
        <v>8.3170000000000002</v>
      </c>
      <c r="BC1921">
        <v>82.960999999999999</v>
      </c>
      <c r="BD1921">
        <v>6.2949999999999999</v>
      </c>
      <c r="BE1921">
        <v>2870.1610000000001</v>
      </c>
      <c r="BF1921">
        <v>85.04</v>
      </c>
      <c r="BG1921">
        <v>8</v>
      </c>
      <c r="BH1921">
        <v>3</v>
      </c>
      <c r="BI1921">
        <v>6.3170000000000002</v>
      </c>
      <c r="BJ1921">
        <v>5.0359999999999996</v>
      </c>
      <c r="BK1921">
        <v>1.375</v>
      </c>
      <c r="BM1921" t="s">
        <v>144</v>
      </c>
      <c r="BN1921" t="s">
        <v>144</v>
      </c>
      <c r="BO1921" t="s">
        <v>3312</v>
      </c>
      <c r="BQ1921">
        <v>1</v>
      </c>
      <c r="BT1921" s="51" t="s">
        <v>3293</v>
      </c>
      <c r="CB1921" s="51">
        <v>10.94</v>
      </c>
      <c r="CC1921" s="51">
        <v>10.94</v>
      </c>
      <c r="CD1921" s="51">
        <v>1.2999999999999999E-2</v>
      </c>
      <c r="CE1921" s="51">
        <v>2.1000000000000001E-2</v>
      </c>
      <c r="CF1921" s="51">
        <v>0.79800000000000004</v>
      </c>
      <c r="CG1921" t="b">
        <f t="shared" si="45"/>
        <v>1</v>
      </c>
    </row>
    <row r="1922" spans="1:85" hidden="1" x14ac:dyDescent="0.35">
      <c r="A1922" t="s">
        <v>2074</v>
      </c>
      <c r="B1922" t="s">
        <v>4892</v>
      </c>
      <c r="C1922" s="51">
        <v>2870.1849999999999</v>
      </c>
      <c r="D1922">
        <v>9.0410000000000004</v>
      </c>
      <c r="E1922" s="68">
        <v>81.335999999999999</v>
      </c>
      <c r="F1922">
        <v>6.2949999999999999</v>
      </c>
      <c r="G1922" t="s">
        <v>3290</v>
      </c>
      <c r="I1922">
        <v>358.76</v>
      </c>
      <c r="J1922">
        <v>2870.19</v>
      </c>
      <c r="K1922" s="73">
        <v>85.03</v>
      </c>
      <c r="L1922">
        <v>5</v>
      </c>
      <c r="M1922">
        <v>1</v>
      </c>
      <c r="N1922" s="51" t="s">
        <v>4892</v>
      </c>
      <c r="O1922">
        <v>1.7709999999999999</v>
      </c>
      <c r="P1922">
        <v>10</v>
      </c>
      <c r="Q1922">
        <v>9.0410000000000004</v>
      </c>
      <c r="R1922">
        <v>2870.1860000000001</v>
      </c>
      <c r="S1922">
        <v>7.0410000000000004</v>
      </c>
      <c r="T1922">
        <v>82.073999999999998</v>
      </c>
      <c r="U1922">
        <v>5.0359999999999996</v>
      </c>
      <c r="V1922">
        <v>100</v>
      </c>
      <c r="W1922">
        <v>1.0880000000000001</v>
      </c>
      <c r="X1922">
        <v>0.91300000000000003</v>
      </c>
      <c r="Y1922">
        <v>21.95</v>
      </c>
      <c r="Z1922">
        <v>21.88</v>
      </c>
      <c r="AA1922">
        <v>0.60699999999999998</v>
      </c>
      <c r="AB1922">
        <v>0</v>
      </c>
      <c r="AC1922" t="b">
        <v>1</v>
      </c>
      <c r="AI1922">
        <v>2870.183</v>
      </c>
      <c r="AJ1922">
        <v>82.950999999999993</v>
      </c>
      <c r="AK1922">
        <v>2870.1889999999999</v>
      </c>
      <c r="AL1922">
        <v>84.593999999999994</v>
      </c>
      <c r="AM1922">
        <v>3.286</v>
      </c>
      <c r="AN1922">
        <v>10.88</v>
      </c>
      <c r="AO1922">
        <v>10.81</v>
      </c>
      <c r="AP1922">
        <v>0.60199999999999998</v>
      </c>
      <c r="AQ1922">
        <v>21.853999999999999</v>
      </c>
      <c r="AR1922">
        <v>1.268</v>
      </c>
      <c r="AS1922">
        <v>0.82399999999999995</v>
      </c>
      <c r="AT1922">
        <v>7.3999999999999996E-2</v>
      </c>
      <c r="AU1922">
        <v>0.224</v>
      </c>
      <c r="AV1922">
        <v>0.13700000000000001</v>
      </c>
      <c r="AW1922">
        <v>0</v>
      </c>
      <c r="AX1922">
        <v>1642753</v>
      </c>
      <c r="AY1922" t="b">
        <v>1</v>
      </c>
      <c r="AZ1922">
        <v>358.32</v>
      </c>
      <c r="BA1922">
        <v>2870.1849999999999</v>
      </c>
      <c r="BB1922">
        <v>9.0410000000000004</v>
      </c>
      <c r="BC1922">
        <v>81.335999999999999</v>
      </c>
      <c r="BD1922">
        <v>6.2949999999999999</v>
      </c>
      <c r="BE1922">
        <v>2870.19</v>
      </c>
      <c r="BF1922">
        <v>85.03</v>
      </c>
      <c r="BG1922">
        <v>6</v>
      </c>
      <c r="BH1922">
        <v>3</v>
      </c>
      <c r="BI1922">
        <v>7.0410000000000004</v>
      </c>
      <c r="BJ1922">
        <v>5.0359999999999996</v>
      </c>
      <c r="BK1922">
        <v>1.0109999999999999</v>
      </c>
      <c r="BM1922" t="s">
        <v>144</v>
      </c>
      <c r="BN1922" t="s">
        <v>144</v>
      </c>
      <c r="BO1922" t="s">
        <v>3312</v>
      </c>
      <c r="BQ1922">
        <v>1</v>
      </c>
      <c r="BT1922" s="51" t="s">
        <v>3293</v>
      </c>
      <c r="BV1922" t="s">
        <v>3294</v>
      </c>
      <c r="CB1922" s="51">
        <v>10.81</v>
      </c>
      <c r="CC1922" s="51">
        <v>10.81</v>
      </c>
      <c r="CD1922" s="51">
        <v>1.2999999999999999E-2</v>
      </c>
      <c r="CE1922" s="51">
        <v>2.8000000000000001E-2</v>
      </c>
      <c r="CF1922" s="51">
        <v>0.80100000000000005</v>
      </c>
      <c r="CG1922" t="b">
        <f t="shared" si="45"/>
        <v>1</v>
      </c>
    </row>
    <row r="1923" spans="1:85" hidden="1" x14ac:dyDescent="0.35">
      <c r="A1923" t="s">
        <v>2075</v>
      </c>
      <c r="B1923" t="s">
        <v>4893</v>
      </c>
      <c r="C1923" s="51">
        <v>2870.1979999999999</v>
      </c>
      <c r="D1923">
        <v>8</v>
      </c>
      <c r="E1923" s="68">
        <v>79.436000000000007</v>
      </c>
      <c r="F1923">
        <v>6.2949999999999999</v>
      </c>
      <c r="G1923" t="s">
        <v>3290</v>
      </c>
      <c r="I1923">
        <v>358.76</v>
      </c>
      <c r="J1923">
        <v>2870.201</v>
      </c>
      <c r="K1923" s="73">
        <v>85.03</v>
      </c>
      <c r="L1923">
        <v>3</v>
      </c>
      <c r="M1923">
        <v>1</v>
      </c>
      <c r="N1923" s="51" t="s">
        <v>4893</v>
      </c>
      <c r="O1923">
        <v>1.7749999999999999</v>
      </c>
      <c r="P1923">
        <v>10</v>
      </c>
      <c r="Q1923">
        <v>8</v>
      </c>
      <c r="R1923">
        <v>2870.1990000000001</v>
      </c>
      <c r="S1923">
        <v>6</v>
      </c>
      <c r="T1923">
        <v>80.555000000000007</v>
      </c>
      <c r="U1923">
        <v>5.0359999999999996</v>
      </c>
      <c r="V1923">
        <v>100</v>
      </c>
      <c r="W1923">
        <v>1.0880000000000001</v>
      </c>
      <c r="X1923">
        <v>0.60299999999999998</v>
      </c>
      <c r="Y1923">
        <v>21.86</v>
      </c>
      <c r="Z1923">
        <v>21.88</v>
      </c>
      <c r="AA1923">
        <v>0.60699999999999998</v>
      </c>
      <c r="AB1923">
        <v>0</v>
      </c>
      <c r="AC1923" t="b">
        <v>1</v>
      </c>
      <c r="AI1923">
        <v>2870.1970000000001</v>
      </c>
      <c r="AJ1923">
        <v>82.858999999999995</v>
      </c>
      <c r="AK1923">
        <v>2870.201</v>
      </c>
      <c r="AL1923">
        <v>84.174000000000007</v>
      </c>
      <c r="AM1923">
        <v>2.6309999999999998</v>
      </c>
      <c r="AN1923">
        <v>7.65</v>
      </c>
      <c r="AO1923">
        <v>10.7</v>
      </c>
      <c r="AP1923">
        <v>0.20399999999999999</v>
      </c>
      <c r="AQ1923">
        <v>21.84</v>
      </c>
      <c r="AR1923">
        <v>0.73</v>
      </c>
      <c r="AS1923">
        <v>1.34</v>
      </c>
      <c r="AT1923">
        <v>0.52500000000000002</v>
      </c>
      <c r="AU1923">
        <v>0.10299999999999999</v>
      </c>
      <c r="AV1923">
        <v>0.186</v>
      </c>
      <c r="AW1923">
        <v>0</v>
      </c>
      <c r="AX1923">
        <v>1646126</v>
      </c>
      <c r="AY1923" t="b">
        <v>1</v>
      </c>
      <c r="AZ1923">
        <v>357.9</v>
      </c>
      <c r="BA1923">
        <v>2870.1979999999999</v>
      </c>
      <c r="BB1923">
        <v>8</v>
      </c>
      <c r="BC1923">
        <v>79.436000000000007</v>
      </c>
      <c r="BD1923">
        <v>6.2949999999999999</v>
      </c>
      <c r="BE1923">
        <v>2870.201</v>
      </c>
      <c r="BF1923">
        <v>85.03</v>
      </c>
      <c r="BG1923">
        <v>4</v>
      </c>
      <c r="BH1923">
        <v>3</v>
      </c>
      <c r="BI1923">
        <v>6</v>
      </c>
      <c r="BJ1923">
        <v>5.0359999999999996</v>
      </c>
      <c r="BK1923">
        <v>0.74199999999999999</v>
      </c>
      <c r="BM1923" t="s">
        <v>144</v>
      </c>
      <c r="BN1923" t="s">
        <v>144</v>
      </c>
      <c r="BO1923" t="s">
        <v>3312</v>
      </c>
      <c r="BQ1923">
        <v>1</v>
      </c>
      <c r="BT1923" s="51" t="s">
        <v>3293</v>
      </c>
      <c r="BV1923" t="s">
        <v>3294</v>
      </c>
      <c r="CB1923" s="51">
        <v>10.7</v>
      </c>
      <c r="CC1923" s="51">
        <v>10.7</v>
      </c>
      <c r="CD1923" s="51">
        <v>0.01</v>
      </c>
      <c r="CE1923" s="51">
        <v>3.5999999999999997E-2</v>
      </c>
      <c r="CF1923" s="51">
        <v>0.80200000000000005</v>
      </c>
      <c r="CG1923" t="b">
        <f t="shared" si="45"/>
        <v>1</v>
      </c>
    </row>
    <row r="1924" spans="1:85" hidden="1" x14ac:dyDescent="0.35">
      <c r="A1924" t="s">
        <v>2076</v>
      </c>
      <c r="B1924" t="s">
        <v>4894</v>
      </c>
      <c r="C1924" s="51">
        <v>2870.221</v>
      </c>
      <c r="D1924">
        <v>9.3640000000000008</v>
      </c>
      <c r="E1924" s="68">
        <v>82.789000000000001</v>
      </c>
      <c r="F1924">
        <v>6.2949999999999999</v>
      </c>
      <c r="G1924" t="s">
        <v>3290</v>
      </c>
      <c r="I1924">
        <v>1.24</v>
      </c>
      <c r="J1924">
        <v>2870.2280000000001</v>
      </c>
      <c r="K1924" s="73">
        <v>87.51</v>
      </c>
      <c r="L1924">
        <v>5</v>
      </c>
      <c r="M1924">
        <v>1</v>
      </c>
      <c r="N1924" s="51" t="s">
        <v>4894</v>
      </c>
      <c r="O1924">
        <v>1.8009999999999999</v>
      </c>
      <c r="P1924">
        <v>10</v>
      </c>
      <c r="Q1924">
        <v>9.3640000000000008</v>
      </c>
      <c r="R1924">
        <v>2870.223</v>
      </c>
      <c r="S1924">
        <v>7.3639999999999999</v>
      </c>
      <c r="T1924">
        <v>83.733000000000004</v>
      </c>
      <c r="U1924">
        <v>5.0359999999999996</v>
      </c>
      <c r="V1924">
        <v>100</v>
      </c>
      <c r="W1924">
        <v>1.0880000000000001</v>
      </c>
      <c r="X1924">
        <v>1.004</v>
      </c>
      <c r="Y1924">
        <v>22.1</v>
      </c>
      <c r="Z1924">
        <v>21.88</v>
      </c>
      <c r="AA1924">
        <v>0.60699999999999998</v>
      </c>
      <c r="AB1924">
        <v>0</v>
      </c>
      <c r="AC1924" t="b">
        <v>1</v>
      </c>
      <c r="AI1924">
        <v>2870.221</v>
      </c>
      <c r="AJ1924">
        <v>84.72</v>
      </c>
      <c r="AK1924">
        <v>2870.2249999999999</v>
      </c>
      <c r="AL1924">
        <v>86.692999999999998</v>
      </c>
      <c r="AM1924">
        <v>3.9449999999999998</v>
      </c>
      <c r="AN1924">
        <v>8.27</v>
      </c>
      <c r="AO1924">
        <v>11.22</v>
      </c>
      <c r="AP1924">
        <v>0.65400000000000003</v>
      </c>
      <c r="AQ1924">
        <v>21.831</v>
      </c>
      <c r="AR1924">
        <v>7.4960000000000004</v>
      </c>
      <c r="AS1924">
        <v>16.417999999999999</v>
      </c>
      <c r="AT1924">
        <v>0</v>
      </c>
      <c r="AU1924">
        <v>0</v>
      </c>
      <c r="AV1924">
        <v>0.217</v>
      </c>
      <c r="AW1924">
        <v>0</v>
      </c>
      <c r="AX1924">
        <v>1649499</v>
      </c>
      <c r="AY1924" t="b">
        <v>1</v>
      </c>
      <c r="AZ1924">
        <v>0.42</v>
      </c>
      <c r="BA1924">
        <v>2870.221</v>
      </c>
      <c r="BB1924">
        <v>9.3640000000000008</v>
      </c>
      <c r="BC1924">
        <v>82.789000000000001</v>
      </c>
      <c r="BD1924">
        <v>6.2949999999999999</v>
      </c>
      <c r="BE1924">
        <v>2870.2280000000001</v>
      </c>
      <c r="BF1924">
        <v>87.51</v>
      </c>
      <c r="BG1924">
        <v>6</v>
      </c>
      <c r="BH1924">
        <v>3</v>
      </c>
      <c r="BI1924">
        <v>7.3639999999999999</v>
      </c>
      <c r="BJ1924">
        <v>5.0359999999999996</v>
      </c>
      <c r="BK1924">
        <v>1.05</v>
      </c>
      <c r="BM1924" t="s">
        <v>144</v>
      </c>
      <c r="BN1924" t="s">
        <v>144</v>
      </c>
      <c r="BO1924" t="s">
        <v>3312</v>
      </c>
      <c r="BQ1924">
        <v>1</v>
      </c>
      <c r="BT1924" s="51" t="s">
        <v>3293</v>
      </c>
      <c r="BV1924" t="s">
        <v>3294</v>
      </c>
      <c r="CB1924" s="51">
        <v>11.22</v>
      </c>
      <c r="CC1924" s="51">
        <v>11.22</v>
      </c>
      <c r="CD1924" s="51">
        <v>8.9999999999999993E-3</v>
      </c>
      <c r="CE1924" s="51">
        <v>1.9E-2</v>
      </c>
      <c r="CF1924" s="51">
        <v>0.79400000000000004</v>
      </c>
      <c r="CG1924" t="b">
        <f t="shared" si="45"/>
        <v>1</v>
      </c>
    </row>
    <row r="1925" spans="1:85" hidden="1" x14ac:dyDescent="0.35">
      <c r="A1925" t="s">
        <v>2077</v>
      </c>
      <c r="B1925" t="s">
        <v>4895</v>
      </c>
      <c r="C1925" s="51">
        <v>2872.3139999999999</v>
      </c>
      <c r="D1925">
        <v>8</v>
      </c>
      <c r="E1925" s="68">
        <v>83.664000000000001</v>
      </c>
      <c r="F1925">
        <v>6.2949999999999999</v>
      </c>
      <c r="G1925" t="s">
        <v>3290</v>
      </c>
      <c r="I1925">
        <v>1.24</v>
      </c>
      <c r="J1925">
        <v>2872.32</v>
      </c>
      <c r="K1925" s="73">
        <v>87.54</v>
      </c>
      <c r="L1925">
        <v>6</v>
      </c>
      <c r="M1925">
        <v>1</v>
      </c>
      <c r="N1925" s="51" t="s">
        <v>4895</v>
      </c>
      <c r="O1925">
        <v>1.821</v>
      </c>
      <c r="P1925">
        <v>10</v>
      </c>
      <c r="Q1925">
        <v>8</v>
      </c>
      <c r="R1925">
        <v>2872.3159999999998</v>
      </c>
      <c r="S1925">
        <v>6</v>
      </c>
      <c r="T1925">
        <v>84.438999999999993</v>
      </c>
      <c r="U1925">
        <v>5.0359999999999996</v>
      </c>
      <c r="V1925">
        <v>100</v>
      </c>
      <c r="W1925">
        <v>1.0880000000000001</v>
      </c>
      <c r="X1925">
        <v>1.1819999999999999</v>
      </c>
      <c r="Y1925">
        <v>22.19</v>
      </c>
      <c r="Z1925">
        <v>21.88</v>
      </c>
      <c r="AA1925">
        <v>0.60699999999999998</v>
      </c>
      <c r="AB1925">
        <v>0</v>
      </c>
      <c r="AC1925" t="b">
        <v>1</v>
      </c>
      <c r="AI1925">
        <v>2872.3119999999999</v>
      </c>
      <c r="AJ1925">
        <v>85.171000000000006</v>
      </c>
      <c r="AK1925">
        <v>2872.317</v>
      </c>
      <c r="AL1925">
        <v>86.72</v>
      </c>
      <c r="AM1925">
        <v>3.097</v>
      </c>
      <c r="AN1925">
        <v>9.6199999999999992</v>
      </c>
      <c r="AO1925">
        <v>10.38</v>
      </c>
      <c r="AP1925">
        <v>0.628</v>
      </c>
      <c r="AQ1925">
        <v>21.934999999999999</v>
      </c>
      <c r="AR1925">
        <v>1.385</v>
      </c>
      <c r="AS1925">
        <v>16.286000000000001</v>
      </c>
      <c r="AT1925">
        <v>5.0999999999999997E-2</v>
      </c>
      <c r="AU1925">
        <v>0.12</v>
      </c>
      <c r="AV1925">
        <v>0.20599999999999999</v>
      </c>
      <c r="AW1925">
        <v>0</v>
      </c>
      <c r="AX1925">
        <v>1652872</v>
      </c>
      <c r="AY1925" t="b">
        <v>1</v>
      </c>
      <c r="AZ1925">
        <v>0.42</v>
      </c>
      <c r="BA1925">
        <v>2872.3139999999999</v>
      </c>
      <c r="BB1925">
        <v>8</v>
      </c>
      <c r="BC1925">
        <v>83.664000000000001</v>
      </c>
      <c r="BD1925">
        <v>6.2949999999999999</v>
      </c>
      <c r="BE1925">
        <v>2872.32</v>
      </c>
      <c r="BF1925">
        <v>87.54</v>
      </c>
      <c r="BG1925">
        <v>7</v>
      </c>
      <c r="BH1925">
        <v>3</v>
      </c>
      <c r="BI1925">
        <v>6</v>
      </c>
      <c r="BJ1925">
        <v>5.0359999999999996</v>
      </c>
      <c r="BK1925">
        <v>1.224</v>
      </c>
      <c r="BM1925" t="s">
        <v>144</v>
      </c>
      <c r="BN1925" t="s">
        <v>144</v>
      </c>
      <c r="BO1925" t="s">
        <v>3312</v>
      </c>
      <c r="BQ1925">
        <v>1</v>
      </c>
      <c r="BT1925" s="51" t="s">
        <v>3293</v>
      </c>
      <c r="CB1925" s="51">
        <v>10.38</v>
      </c>
      <c r="CC1925" s="51">
        <v>10.38</v>
      </c>
      <c r="CD1925" s="51">
        <v>2.5999999999999999E-2</v>
      </c>
      <c r="CE1925" s="51">
        <v>4.3999999999999997E-2</v>
      </c>
      <c r="CF1925" s="51">
        <v>0.69099999999999995</v>
      </c>
      <c r="CG1925" t="b">
        <f t="shared" si="45"/>
        <v>1</v>
      </c>
    </row>
    <row r="1926" spans="1:85" hidden="1" x14ac:dyDescent="0.35">
      <c r="A1926" t="s">
        <v>2078</v>
      </c>
      <c r="B1926" t="s">
        <v>4896</v>
      </c>
      <c r="C1926" s="51">
        <v>2872.4549999999999</v>
      </c>
      <c r="D1926">
        <v>13.51</v>
      </c>
      <c r="E1926" s="68">
        <v>84.361999999999995</v>
      </c>
      <c r="F1926">
        <v>6.2949999999999999</v>
      </c>
      <c r="G1926" t="s">
        <v>3290</v>
      </c>
      <c r="I1926">
        <v>1.24</v>
      </c>
      <c r="J1926">
        <v>2872.462</v>
      </c>
      <c r="K1926" s="73">
        <v>87.51</v>
      </c>
      <c r="L1926">
        <v>7</v>
      </c>
      <c r="M1926">
        <v>1</v>
      </c>
      <c r="N1926" s="51" t="s">
        <v>4896</v>
      </c>
      <c r="O1926">
        <v>1.863</v>
      </c>
      <c r="P1926">
        <v>10</v>
      </c>
      <c r="Q1926">
        <v>13.51</v>
      </c>
      <c r="R1926">
        <v>2872.4560000000001</v>
      </c>
      <c r="S1926">
        <v>10.808</v>
      </c>
      <c r="T1926">
        <v>84.992000000000004</v>
      </c>
      <c r="U1926">
        <v>5.0359999999999996</v>
      </c>
      <c r="V1926">
        <v>100</v>
      </c>
      <c r="W1926">
        <v>1.0449999999999999</v>
      </c>
      <c r="X1926">
        <v>1.4970000000000001</v>
      </c>
      <c r="Y1926">
        <v>22.145</v>
      </c>
      <c r="Z1926">
        <v>21.88</v>
      </c>
      <c r="AA1926">
        <v>0.60699999999999998</v>
      </c>
      <c r="AB1926">
        <v>0</v>
      </c>
      <c r="AC1926" t="b">
        <v>1</v>
      </c>
      <c r="AI1926">
        <v>2872.4540000000002</v>
      </c>
      <c r="AJ1926">
        <v>85.314999999999998</v>
      </c>
      <c r="AK1926">
        <v>2872.46</v>
      </c>
      <c r="AL1926">
        <v>87.534999999999997</v>
      </c>
      <c r="AM1926">
        <v>4.4400000000000004</v>
      </c>
      <c r="AN1926">
        <v>12.54</v>
      </c>
      <c r="AO1926">
        <v>11.53</v>
      </c>
      <c r="AP1926">
        <v>1.1319999999999999</v>
      </c>
      <c r="AQ1926">
        <v>21.902999999999999</v>
      </c>
      <c r="AR1926">
        <v>7.7469999999999999</v>
      </c>
      <c r="AS1926">
        <v>1.633</v>
      </c>
      <c r="AT1926">
        <v>2E-3</v>
      </c>
      <c r="AU1926">
        <v>0.31900000000000001</v>
      </c>
      <c r="AV1926">
        <v>0.188</v>
      </c>
      <c r="AW1926">
        <v>0</v>
      </c>
      <c r="AX1926">
        <v>1656245</v>
      </c>
      <c r="AY1926" t="b">
        <v>1</v>
      </c>
      <c r="AZ1926">
        <v>1.26</v>
      </c>
      <c r="BA1926">
        <v>2872.4549999999999</v>
      </c>
      <c r="BB1926">
        <v>13.51</v>
      </c>
      <c r="BC1926">
        <v>84.361999999999995</v>
      </c>
      <c r="BD1926">
        <v>6.2949999999999999</v>
      </c>
      <c r="BE1926">
        <v>2872.462</v>
      </c>
      <c r="BF1926">
        <v>87.51</v>
      </c>
      <c r="BG1926">
        <v>9</v>
      </c>
      <c r="BH1926">
        <v>3</v>
      </c>
      <c r="BI1926">
        <v>10.808</v>
      </c>
      <c r="BJ1926">
        <v>5.0359999999999996</v>
      </c>
      <c r="BK1926">
        <v>1.5489999999999999</v>
      </c>
      <c r="BM1926" t="s">
        <v>144</v>
      </c>
      <c r="BN1926" t="s">
        <v>144</v>
      </c>
      <c r="BO1926" t="s">
        <v>3312</v>
      </c>
      <c r="BQ1926">
        <v>1</v>
      </c>
      <c r="BT1926" s="51" t="s">
        <v>3293</v>
      </c>
      <c r="CB1926" s="51">
        <v>11.53</v>
      </c>
      <c r="CC1926" s="51">
        <v>11.53</v>
      </c>
      <c r="CD1926" s="51">
        <v>1.2E-2</v>
      </c>
      <c r="CE1926" s="51">
        <v>0.02</v>
      </c>
      <c r="CF1926" s="51">
        <v>0.82</v>
      </c>
      <c r="CG1926" t="b">
        <f t="shared" si="45"/>
        <v>1</v>
      </c>
    </row>
    <row r="1927" spans="1:85" hidden="1" x14ac:dyDescent="0.35">
      <c r="A1927" t="s">
        <v>2079</v>
      </c>
      <c r="B1927" t="s">
        <v>4897</v>
      </c>
      <c r="C1927" s="51">
        <v>2872.6370000000002</v>
      </c>
      <c r="D1927">
        <v>10.172000000000001</v>
      </c>
      <c r="E1927" s="68">
        <v>84.341999999999999</v>
      </c>
      <c r="F1927">
        <v>6.2949999999999999</v>
      </c>
      <c r="G1927" t="s">
        <v>3290</v>
      </c>
      <c r="I1927">
        <v>1.24</v>
      </c>
      <c r="J1927">
        <v>2872.6410000000001</v>
      </c>
      <c r="K1927" s="73">
        <v>87.49</v>
      </c>
      <c r="L1927">
        <v>7</v>
      </c>
      <c r="M1927">
        <v>1</v>
      </c>
      <c r="N1927" s="51" t="s">
        <v>4897</v>
      </c>
      <c r="O1927">
        <v>1.8360000000000001</v>
      </c>
      <c r="P1927">
        <v>10</v>
      </c>
      <c r="Q1927">
        <v>10.172000000000001</v>
      </c>
      <c r="R1927">
        <v>2872.6379999999999</v>
      </c>
      <c r="S1927">
        <v>8.1379999999999999</v>
      </c>
      <c r="T1927">
        <v>84.971999999999994</v>
      </c>
      <c r="U1927">
        <v>5.0359999999999996</v>
      </c>
      <c r="V1927">
        <v>100</v>
      </c>
      <c r="W1927">
        <v>1.0880000000000001</v>
      </c>
      <c r="X1927">
        <v>1.391</v>
      </c>
      <c r="Y1927">
        <v>22.19</v>
      </c>
      <c r="Z1927">
        <v>21.88</v>
      </c>
      <c r="AA1927">
        <v>0.60699999999999998</v>
      </c>
      <c r="AB1927">
        <v>0</v>
      </c>
      <c r="AC1927" t="b">
        <v>1</v>
      </c>
      <c r="AI1927">
        <v>2872.636</v>
      </c>
      <c r="AJ1927">
        <v>85.757000000000005</v>
      </c>
      <c r="AK1927">
        <v>2872.6410000000001</v>
      </c>
      <c r="AL1927">
        <v>87.509</v>
      </c>
      <c r="AM1927">
        <v>3.504</v>
      </c>
      <c r="AN1927">
        <v>8.69</v>
      </c>
      <c r="AO1927">
        <v>12.91</v>
      </c>
      <c r="AP1927">
        <v>1.113</v>
      </c>
      <c r="AQ1927">
        <v>21.902999999999999</v>
      </c>
      <c r="AR1927">
        <v>0.98799999999999999</v>
      </c>
      <c r="AS1927">
        <v>11.946</v>
      </c>
      <c r="AT1927">
        <v>5.7000000000000002E-2</v>
      </c>
      <c r="AU1927">
        <v>0.188</v>
      </c>
      <c r="AV1927">
        <v>0.25600000000000001</v>
      </c>
      <c r="AW1927">
        <v>0</v>
      </c>
      <c r="AX1927">
        <v>1659618</v>
      </c>
      <c r="AY1927" t="b">
        <v>1</v>
      </c>
      <c r="AZ1927">
        <v>1.26</v>
      </c>
      <c r="BA1927">
        <v>2872.6370000000002</v>
      </c>
      <c r="BB1927">
        <v>10.172000000000001</v>
      </c>
      <c r="BC1927">
        <v>84.341999999999999</v>
      </c>
      <c r="BD1927">
        <v>6.2949999999999999</v>
      </c>
      <c r="BE1927">
        <v>2872.6410000000001</v>
      </c>
      <c r="BF1927">
        <v>87.49</v>
      </c>
      <c r="BG1927">
        <v>8</v>
      </c>
      <c r="BH1927">
        <v>3</v>
      </c>
      <c r="BI1927">
        <v>8.1379999999999999</v>
      </c>
      <c r="BJ1927">
        <v>5.0359999999999996</v>
      </c>
      <c r="BK1927">
        <v>1.41</v>
      </c>
      <c r="BM1927" t="s">
        <v>144</v>
      </c>
      <c r="BN1927" t="s">
        <v>144</v>
      </c>
      <c r="BO1927" t="s">
        <v>3312</v>
      </c>
      <c r="BQ1927">
        <v>1</v>
      </c>
      <c r="BT1927" s="51" t="s">
        <v>3293</v>
      </c>
      <c r="CB1927" s="51">
        <v>12.91</v>
      </c>
      <c r="CC1927" s="51">
        <v>12.91</v>
      </c>
      <c r="CD1927" s="51">
        <v>2E-3</v>
      </c>
      <c r="CE1927" s="51">
        <v>4.0000000000000001E-3</v>
      </c>
      <c r="CF1927" s="51">
        <v>0.878</v>
      </c>
      <c r="CG1927" t="b">
        <f t="shared" si="45"/>
        <v>1</v>
      </c>
    </row>
    <row r="1928" spans="1:85" hidden="1" x14ac:dyDescent="0.35">
      <c r="A1928" t="s">
        <v>2080</v>
      </c>
      <c r="B1928" t="s">
        <v>4898</v>
      </c>
      <c r="C1928" s="51">
        <v>2872.6849999999999</v>
      </c>
      <c r="D1928">
        <v>10.625999999999999</v>
      </c>
      <c r="E1928" s="68">
        <v>84.341999999999999</v>
      </c>
      <c r="F1928">
        <v>6.2949999999999999</v>
      </c>
      <c r="G1928" t="s">
        <v>3290</v>
      </c>
      <c r="I1928">
        <v>1.24</v>
      </c>
      <c r="J1928">
        <v>2872.6930000000002</v>
      </c>
      <c r="K1928" s="73">
        <v>87.49</v>
      </c>
      <c r="L1928">
        <v>6</v>
      </c>
      <c r="M1928">
        <v>1</v>
      </c>
      <c r="N1928" s="51" t="s">
        <v>4898</v>
      </c>
      <c r="O1928">
        <v>1.841</v>
      </c>
      <c r="P1928">
        <v>10</v>
      </c>
      <c r="Q1928">
        <v>10.625999999999999</v>
      </c>
      <c r="R1928">
        <v>2872.6869999999999</v>
      </c>
      <c r="S1928">
        <v>8.5009999999999994</v>
      </c>
      <c r="T1928">
        <v>84.971999999999994</v>
      </c>
      <c r="U1928">
        <v>5.0359999999999996</v>
      </c>
      <c r="V1928">
        <v>100</v>
      </c>
      <c r="W1928">
        <v>1.0880000000000001</v>
      </c>
      <c r="X1928">
        <v>1.2589999999999999</v>
      </c>
      <c r="Y1928">
        <v>22.24</v>
      </c>
      <c r="Z1928">
        <v>21.88</v>
      </c>
      <c r="AA1928">
        <v>0.60699999999999998</v>
      </c>
      <c r="AB1928">
        <v>0</v>
      </c>
      <c r="AC1928" t="b">
        <v>1</v>
      </c>
      <c r="AI1928">
        <v>2872.683</v>
      </c>
      <c r="AJ1928">
        <v>85.438000000000002</v>
      </c>
      <c r="AK1928">
        <v>2872.69</v>
      </c>
      <c r="AL1928">
        <v>87.509</v>
      </c>
      <c r="AM1928">
        <v>4.1420000000000003</v>
      </c>
      <c r="AN1928">
        <v>13.93</v>
      </c>
      <c r="AO1928">
        <v>11.18</v>
      </c>
      <c r="AP1928">
        <v>0.79600000000000004</v>
      </c>
      <c r="AQ1928">
        <v>21.885999999999999</v>
      </c>
      <c r="AR1928">
        <v>0.70799999999999996</v>
      </c>
      <c r="AS1928">
        <v>15.865</v>
      </c>
      <c r="AT1928">
        <v>3.7999999999999999E-2</v>
      </c>
      <c r="AU1928">
        <v>0.188</v>
      </c>
      <c r="AV1928">
        <v>0.23899999999999999</v>
      </c>
      <c r="AW1928">
        <v>0</v>
      </c>
      <c r="AX1928">
        <v>1662991</v>
      </c>
      <c r="AY1928" t="b">
        <v>1</v>
      </c>
      <c r="AZ1928">
        <v>1.26</v>
      </c>
      <c r="BA1928">
        <v>2872.6849999999999</v>
      </c>
      <c r="BB1928">
        <v>10.625999999999999</v>
      </c>
      <c r="BC1928">
        <v>84.341999999999999</v>
      </c>
      <c r="BD1928">
        <v>6.2949999999999999</v>
      </c>
      <c r="BE1928">
        <v>2872.6930000000002</v>
      </c>
      <c r="BF1928">
        <v>87.49</v>
      </c>
      <c r="BG1928">
        <v>8</v>
      </c>
      <c r="BH1928">
        <v>3</v>
      </c>
      <c r="BI1928">
        <v>8.5009999999999994</v>
      </c>
      <c r="BJ1928">
        <v>5.0359999999999996</v>
      </c>
      <c r="BK1928">
        <v>1.298</v>
      </c>
      <c r="BM1928" t="s">
        <v>144</v>
      </c>
      <c r="BN1928" t="s">
        <v>144</v>
      </c>
      <c r="BO1928" t="s">
        <v>3312</v>
      </c>
      <c r="BQ1928">
        <v>1</v>
      </c>
      <c r="BT1928" s="51" t="s">
        <v>3293</v>
      </c>
      <c r="CB1928" s="51">
        <v>11.18</v>
      </c>
      <c r="CC1928" s="51">
        <v>11.18</v>
      </c>
      <c r="CD1928" s="51">
        <v>1.0999999999999999E-2</v>
      </c>
      <c r="CE1928" s="51">
        <v>0.02</v>
      </c>
      <c r="CF1928" s="51">
        <v>0.88300000000000001</v>
      </c>
      <c r="CG1928" t="b">
        <f t="shared" si="45"/>
        <v>1</v>
      </c>
    </row>
    <row r="1929" spans="1:85" hidden="1" x14ac:dyDescent="0.35">
      <c r="A1929" t="s">
        <v>2081</v>
      </c>
      <c r="B1929" t="s">
        <v>4899</v>
      </c>
      <c r="C1929" s="51">
        <v>2872.8910000000001</v>
      </c>
      <c r="D1929">
        <v>8.0350000000000001</v>
      </c>
      <c r="E1929" s="68">
        <v>86.765000000000001</v>
      </c>
      <c r="F1929">
        <v>6.2949999999999999</v>
      </c>
      <c r="G1929" t="s">
        <v>3290</v>
      </c>
      <c r="I1929">
        <v>6.19</v>
      </c>
      <c r="J1929">
        <v>2872.895</v>
      </c>
      <c r="K1929" s="73">
        <v>92.41</v>
      </c>
      <c r="L1929">
        <v>5</v>
      </c>
      <c r="M1929">
        <v>1</v>
      </c>
      <c r="N1929" s="51" t="s">
        <v>4899</v>
      </c>
      <c r="O1929">
        <v>1.84</v>
      </c>
      <c r="P1929">
        <v>10</v>
      </c>
      <c r="Q1929">
        <v>8.0350000000000001</v>
      </c>
      <c r="R1929">
        <v>2872.8919999999998</v>
      </c>
      <c r="S1929">
        <v>6.0350000000000001</v>
      </c>
      <c r="T1929">
        <v>87.894000000000005</v>
      </c>
      <c r="U1929">
        <v>5.0359999999999996</v>
      </c>
      <c r="V1929">
        <v>100</v>
      </c>
      <c r="W1929">
        <v>1.0880000000000001</v>
      </c>
      <c r="X1929">
        <v>0.99299999999999999</v>
      </c>
      <c r="Y1929">
        <v>21.74</v>
      </c>
      <c r="Z1929">
        <v>21.88</v>
      </c>
      <c r="AA1929">
        <v>0.60699999999999998</v>
      </c>
      <c r="AB1929">
        <v>0</v>
      </c>
      <c r="AC1929" t="b">
        <v>0</v>
      </c>
      <c r="AI1929">
        <v>2872.8910000000001</v>
      </c>
      <c r="AJ1929">
        <v>91.183999999999997</v>
      </c>
      <c r="AK1929">
        <v>2872.895</v>
      </c>
      <c r="AL1929">
        <v>92.522999999999996</v>
      </c>
      <c r="AM1929">
        <v>2.6779999999999999</v>
      </c>
      <c r="AN1929">
        <v>7.88</v>
      </c>
      <c r="AO1929">
        <v>8.85</v>
      </c>
      <c r="AP1929">
        <v>0.65400000000000003</v>
      </c>
      <c r="AQ1929">
        <v>21.895</v>
      </c>
      <c r="AR1929">
        <v>5.1029999999999998</v>
      </c>
      <c r="AS1929">
        <v>1.069</v>
      </c>
      <c r="AT1929">
        <v>3.0000000000000001E-3</v>
      </c>
      <c r="AU1929">
        <v>0.52700000000000002</v>
      </c>
      <c r="AV1929">
        <v>0.19</v>
      </c>
      <c r="AW1929">
        <v>0</v>
      </c>
      <c r="AX1929">
        <v>1666364</v>
      </c>
      <c r="AY1929" t="b">
        <v>1</v>
      </c>
      <c r="AZ1929">
        <v>6.3010000000000002</v>
      </c>
      <c r="BA1929">
        <v>2872.8910000000001</v>
      </c>
      <c r="BB1929">
        <v>8.0350000000000001</v>
      </c>
      <c r="BC1929">
        <v>86.765000000000001</v>
      </c>
      <c r="BD1929">
        <v>6.2949999999999999</v>
      </c>
      <c r="BE1929">
        <v>2872.895</v>
      </c>
      <c r="BF1929">
        <v>92.41</v>
      </c>
      <c r="BG1929">
        <v>6</v>
      </c>
      <c r="BH1929">
        <v>3</v>
      </c>
      <c r="BI1929">
        <v>6.0350000000000001</v>
      </c>
      <c r="BJ1929">
        <v>5.0359999999999996</v>
      </c>
      <c r="BK1929">
        <v>0.99399999999999999</v>
      </c>
      <c r="BM1929" t="s">
        <v>144</v>
      </c>
      <c r="BN1929" t="s">
        <v>144</v>
      </c>
      <c r="BO1929" t="s">
        <v>3312</v>
      </c>
      <c r="BQ1929">
        <v>1</v>
      </c>
      <c r="BT1929" s="51" t="s">
        <v>3293</v>
      </c>
      <c r="BV1929" t="s">
        <v>3294</v>
      </c>
      <c r="CB1929" s="51">
        <v>8.85</v>
      </c>
      <c r="CC1929" s="51">
        <v>8.85</v>
      </c>
      <c r="CD1929" s="51">
        <v>4.0000000000000001E-3</v>
      </c>
      <c r="CE1929" s="51">
        <v>8.0000000000000002E-3</v>
      </c>
      <c r="CF1929" s="51">
        <v>0.70899999999999996</v>
      </c>
      <c r="CG1929" t="b">
        <f t="shared" si="45"/>
        <v>1</v>
      </c>
    </row>
    <row r="1930" spans="1:85" hidden="1" x14ac:dyDescent="0.35">
      <c r="A1930" t="s">
        <v>2082</v>
      </c>
      <c r="B1930" t="s">
        <v>4900</v>
      </c>
      <c r="C1930" s="51">
        <v>2873.2739999999999</v>
      </c>
      <c r="D1930">
        <v>8.8320000000000007</v>
      </c>
      <c r="E1930" s="68">
        <v>84.162000000000006</v>
      </c>
      <c r="F1930">
        <v>6.2949999999999999</v>
      </c>
      <c r="G1930" t="s">
        <v>3290</v>
      </c>
      <c r="I1930">
        <v>1.24</v>
      </c>
      <c r="J1930">
        <v>2873.279</v>
      </c>
      <c r="K1930" s="73">
        <v>87.41</v>
      </c>
      <c r="L1930">
        <v>5</v>
      </c>
      <c r="M1930">
        <v>1</v>
      </c>
      <c r="N1930" s="51" t="s">
        <v>4900</v>
      </c>
      <c r="O1930">
        <v>1.86</v>
      </c>
      <c r="P1930">
        <v>10</v>
      </c>
      <c r="Q1930">
        <v>8.8320000000000007</v>
      </c>
      <c r="R1930">
        <v>2873.2750000000001</v>
      </c>
      <c r="S1930">
        <v>6.8319999999999999</v>
      </c>
      <c r="T1930">
        <v>84.811000000000007</v>
      </c>
      <c r="U1930">
        <v>5.0359999999999996</v>
      </c>
      <c r="V1930">
        <v>100</v>
      </c>
      <c r="W1930">
        <v>1.0880000000000001</v>
      </c>
      <c r="X1930">
        <v>0.97699999999999998</v>
      </c>
      <c r="Y1930">
        <v>22.19</v>
      </c>
      <c r="Z1930">
        <v>21.88</v>
      </c>
      <c r="AA1930">
        <v>0.60699999999999998</v>
      </c>
      <c r="AB1930">
        <v>0</v>
      </c>
      <c r="AC1930" t="b">
        <v>1</v>
      </c>
      <c r="AI1930">
        <v>2873.2730000000001</v>
      </c>
      <c r="AJ1930">
        <v>85.903000000000006</v>
      </c>
      <c r="AK1930">
        <v>2873.2779999999998</v>
      </c>
      <c r="AL1930">
        <v>87.429000000000002</v>
      </c>
      <c r="AM1930">
        <v>3.0510000000000002</v>
      </c>
      <c r="AN1930">
        <v>8.4700000000000006</v>
      </c>
      <c r="AO1930">
        <v>11.49</v>
      </c>
      <c r="AP1930">
        <v>0.73199999999999998</v>
      </c>
      <c r="AQ1930">
        <v>21.875</v>
      </c>
      <c r="AR1930">
        <v>3.0649999999999999</v>
      </c>
      <c r="AS1930">
        <v>9.1010000000000009</v>
      </c>
      <c r="AT1930">
        <v>4.8000000000000001E-2</v>
      </c>
      <c r="AU1930">
        <v>0.06</v>
      </c>
      <c r="AV1930">
        <v>0.20399999999999999</v>
      </c>
      <c r="AW1930">
        <v>0</v>
      </c>
      <c r="AX1930">
        <v>1669737</v>
      </c>
      <c r="AY1930" t="b">
        <v>1</v>
      </c>
      <c r="AZ1930">
        <v>1.26</v>
      </c>
      <c r="BA1930">
        <v>2873.2739999999999</v>
      </c>
      <c r="BB1930">
        <v>8.8320000000000007</v>
      </c>
      <c r="BC1930">
        <v>84.162000000000006</v>
      </c>
      <c r="BD1930">
        <v>6.2949999999999999</v>
      </c>
      <c r="BE1930">
        <v>2873.279</v>
      </c>
      <c r="BF1930">
        <v>87.41</v>
      </c>
      <c r="BG1930">
        <v>6</v>
      </c>
      <c r="BH1930">
        <v>3</v>
      </c>
      <c r="BI1930">
        <v>6.8319999999999999</v>
      </c>
      <c r="BJ1930">
        <v>5.0359999999999996</v>
      </c>
      <c r="BK1930">
        <v>1.034</v>
      </c>
      <c r="BM1930" t="s">
        <v>144</v>
      </c>
      <c r="BN1930" t="s">
        <v>144</v>
      </c>
      <c r="BO1930" t="s">
        <v>3312</v>
      </c>
      <c r="BQ1930">
        <v>1</v>
      </c>
      <c r="BT1930" s="51" t="s">
        <v>3293</v>
      </c>
      <c r="BV1930" t="s">
        <v>3294</v>
      </c>
      <c r="CB1930" s="51">
        <v>11.49</v>
      </c>
      <c r="CC1930" s="51">
        <v>11.49</v>
      </c>
      <c r="CD1930" s="51">
        <v>7.0000000000000001E-3</v>
      </c>
      <c r="CE1930" s="51">
        <v>1.6E-2</v>
      </c>
      <c r="CF1930" s="51">
        <v>0.75600000000000001</v>
      </c>
      <c r="CG1930" t="b">
        <f t="shared" si="45"/>
        <v>1</v>
      </c>
    </row>
    <row r="1931" spans="1:85" hidden="1" x14ac:dyDescent="0.35">
      <c r="A1931" t="s">
        <v>2083</v>
      </c>
      <c r="B1931" t="s">
        <v>4901</v>
      </c>
      <c r="C1931" s="51">
        <v>2873.2979999999998</v>
      </c>
      <c r="D1931">
        <v>10.500999999999999</v>
      </c>
      <c r="E1931" s="68">
        <v>86.731999999999999</v>
      </c>
      <c r="F1931">
        <v>6.2949999999999999</v>
      </c>
      <c r="G1931" t="s">
        <v>3290</v>
      </c>
      <c r="I1931">
        <v>3.71</v>
      </c>
      <c r="J1931">
        <v>2873.3009999999999</v>
      </c>
      <c r="K1931" s="73">
        <v>89.88</v>
      </c>
      <c r="L1931">
        <v>3</v>
      </c>
      <c r="M1931">
        <v>1</v>
      </c>
      <c r="N1931" s="51" t="s">
        <v>4901</v>
      </c>
      <c r="O1931">
        <v>1.8560000000000001</v>
      </c>
      <c r="P1931">
        <v>10</v>
      </c>
      <c r="Q1931">
        <v>10.500999999999999</v>
      </c>
      <c r="R1931">
        <v>2873.299</v>
      </c>
      <c r="S1931">
        <v>8.4009999999999998</v>
      </c>
      <c r="T1931">
        <v>87.361999999999995</v>
      </c>
      <c r="U1931">
        <v>5.0359999999999996</v>
      </c>
      <c r="V1931">
        <v>100</v>
      </c>
      <c r="W1931">
        <v>1.0880000000000001</v>
      </c>
      <c r="X1931">
        <v>0.58099999999999996</v>
      </c>
      <c r="Y1931">
        <v>21.71</v>
      </c>
      <c r="Z1931">
        <v>21.88</v>
      </c>
      <c r="AA1931">
        <v>0.60699999999999998</v>
      </c>
      <c r="AB1931">
        <v>0</v>
      </c>
      <c r="AC1931" t="b">
        <v>1</v>
      </c>
      <c r="AI1931">
        <v>2873.2939999999999</v>
      </c>
      <c r="AJ1931">
        <v>88.137</v>
      </c>
      <c r="AK1931">
        <v>2873.3009999999999</v>
      </c>
      <c r="AL1931">
        <v>89.95</v>
      </c>
      <c r="AM1931">
        <v>3.6259999999999999</v>
      </c>
      <c r="AN1931">
        <v>14.73</v>
      </c>
      <c r="AO1931">
        <v>9.43</v>
      </c>
      <c r="AP1931">
        <v>0.38600000000000001</v>
      </c>
      <c r="AQ1931">
        <v>21.876000000000001</v>
      </c>
      <c r="AR1931">
        <v>9.4540000000000006</v>
      </c>
      <c r="AS1931">
        <v>14.670999999999999</v>
      </c>
      <c r="AT1931">
        <v>4.0000000000000001E-3</v>
      </c>
      <c r="AU1931">
        <v>0.24299999999999999</v>
      </c>
      <c r="AV1931">
        <v>0.24399999999999999</v>
      </c>
      <c r="AW1931">
        <v>0</v>
      </c>
      <c r="AX1931">
        <v>1673110</v>
      </c>
      <c r="AY1931" t="b">
        <v>0</v>
      </c>
      <c r="AZ1931">
        <v>3.7810000000000001</v>
      </c>
      <c r="BA1931">
        <v>2873.2979999999998</v>
      </c>
      <c r="BB1931">
        <v>10.500999999999999</v>
      </c>
      <c r="BC1931">
        <v>86.731999999999999</v>
      </c>
      <c r="BD1931">
        <v>6.2949999999999999</v>
      </c>
      <c r="BE1931">
        <v>2873.3009999999999</v>
      </c>
      <c r="BF1931">
        <v>89.88</v>
      </c>
      <c r="BG1931">
        <v>4</v>
      </c>
      <c r="BH1931">
        <v>3</v>
      </c>
      <c r="BI1931">
        <v>8.4009999999999998</v>
      </c>
      <c r="BJ1931">
        <v>5.0359999999999996</v>
      </c>
      <c r="BK1931">
        <v>0.73599999999999999</v>
      </c>
      <c r="BL1931">
        <v>10</v>
      </c>
      <c r="BM1931" t="s">
        <v>144</v>
      </c>
      <c r="BN1931" t="s">
        <v>144</v>
      </c>
      <c r="BO1931" t="s">
        <v>3292</v>
      </c>
      <c r="BQ1931">
        <v>1</v>
      </c>
      <c r="BT1931" s="51" t="s">
        <v>3293</v>
      </c>
      <c r="BV1931" t="s">
        <v>3294</v>
      </c>
      <c r="CB1931" s="51">
        <v>10</v>
      </c>
      <c r="CC1931" s="51">
        <v>10</v>
      </c>
      <c r="CD1931" s="51">
        <v>2.9000000000000001E-2</v>
      </c>
      <c r="CE1931" s="51">
        <v>2.9000000000000001E-2</v>
      </c>
      <c r="CF1931" s="51">
        <v>0.74299999999999999</v>
      </c>
      <c r="CG1931" t="b">
        <f t="shared" si="45"/>
        <v>1</v>
      </c>
    </row>
    <row r="1932" spans="1:85" hidden="1" x14ac:dyDescent="0.35">
      <c r="A1932" t="s">
        <v>2084</v>
      </c>
      <c r="B1932" t="s">
        <v>4902</v>
      </c>
      <c r="C1932" s="51">
        <v>2873.3539999999998</v>
      </c>
      <c r="D1932">
        <v>9.7490000000000006</v>
      </c>
      <c r="E1932" s="68">
        <v>82.841999999999999</v>
      </c>
      <c r="F1932">
        <v>6.2949999999999999</v>
      </c>
      <c r="G1932" t="s">
        <v>3290</v>
      </c>
      <c r="I1932">
        <v>358.76</v>
      </c>
      <c r="J1932">
        <v>2873.3580000000002</v>
      </c>
      <c r="K1932" s="73">
        <v>84.94</v>
      </c>
      <c r="L1932">
        <v>5</v>
      </c>
      <c r="M1932">
        <v>1</v>
      </c>
      <c r="N1932" s="51" t="s">
        <v>4902</v>
      </c>
      <c r="O1932">
        <v>1.8049999999999999</v>
      </c>
      <c r="P1932">
        <v>10</v>
      </c>
      <c r="Q1932">
        <v>9.7490000000000006</v>
      </c>
      <c r="R1932">
        <v>2873.3539999999998</v>
      </c>
      <c r="S1932">
        <v>7.7489999999999997</v>
      </c>
      <c r="T1932">
        <v>83.260999999999996</v>
      </c>
      <c r="U1932">
        <v>5.0359999999999996</v>
      </c>
      <c r="V1932">
        <v>100</v>
      </c>
      <c r="W1932">
        <v>1.0880000000000001</v>
      </c>
      <c r="X1932">
        <v>0.98</v>
      </c>
      <c r="Y1932">
        <v>22.04</v>
      </c>
      <c r="Z1932">
        <v>21.88</v>
      </c>
      <c r="AA1932">
        <v>0.60699999999999998</v>
      </c>
      <c r="AB1932">
        <v>0</v>
      </c>
      <c r="AC1932" t="b">
        <v>1</v>
      </c>
      <c r="AI1932">
        <v>2873.3519999999999</v>
      </c>
      <c r="AJ1932">
        <v>82.983000000000004</v>
      </c>
      <c r="AK1932">
        <v>2873.3560000000002</v>
      </c>
      <c r="AL1932">
        <v>84.915000000000006</v>
      </c>
      <c r="AM1932">
        <v>3.8650000000000002</v>
      </c>
      <c r="AN1932">
        <v>8.9600000000000009</v>
      </c>
      <c r="AO1932">
        <v>10.41</v>
      </c>
      <c r="AP1932">
        <v>0.77500000000000002</v>
      </c>
      <c r="AQ1932">
        <v>21.88</v>
      </c>
      <c r="AR1932">
        <v>8.3260000000000005</v>
      </c>
      <c r="AS1932">
        <v>2.8849999999999998</v>
      </c>
      <c r="AT1932">
        <v>1E-3</v>
      </c>
      <c r="AU1932">
        <v>0.29199999999999998</v>
      </c>
      <c r="AV1932">
        <v>0.214</v>
      </c>
      <c r="AW1932">
        <v>0</v>
      </c>
      <c r="AX1932">
        <v>1676483</v>
      </c>
      <c r="AY1932" t="b">
        <v>1</v>
      </c>
      <c r="AZ1932">
        <v>358.74</v>
      </c>
      <c r="BA1932">
        <v>2873.3539999999998</v>
      </c>
      <c r="BB1932">
        <v>9.7490000000000006</v>
      </c>
      <c r="BC1932">
        <v>82.841999999999999</v>
      </c>
      <c r="BD1932">
        <v>6.2949999999999999</v>
      </c>
      <c r="BE1932">
        <v>2873.3580000000002</v>
      </c>
      <c r="BF1932">
        <v>84.94</v>
      </c>
      <c r="BG1932">
        <v>6</v>
      </c>
      <c r="BH1932">
        <v>3</v>
      </c>
      <c r="BI1932">
        <v>7.7489999999999997</v>
      </c>
      <c r="BJ1932">
        <v>5.0359999999999996</v>
      </c>
      <c r="BK1932">
        <v>1.0549999999999999</v>
      </c>
      <c r="BM1932" t="s">
        <v>144</v>
      </c>
      <c r="BN1932" t="s">
        <v>144</v>
      </c>
      <c r="BO1932" t="s">
        <v>3312</v>
      </c>
      <c r="BQ1932">
        <v>1</v>
      </c>
      <c r="BT1932" s="51" t="s">
        <v>3293</v>
      </c>
      <c r="BV1932" t="s">
        <v>3294</v>
      </c>
      <c r="CB1932" s="51">
        <v>10.41</v>
      </c>
      <c r="CC1932" s="51">
        <v>10.41</v>
      </c>
      <c r="CD1932" s="51">
        <v>8.0000000000000002E-3</v>
      </c>
      <c r="CE1932" s="51">
        <v>1.7999999999999999E-2</v>
      </c>
      <c r="CF1932" s="51">
        <v>0.72</v>
      </c>
      <c r="CG1932" t="b">
        <f t="shared" si="45"/>
        <v>1</v>
      </c>
    </row>
    <row r="1933" spans="1:85" hidden="1" x14ac:dyDescent="0.35">
      <c r="A1933" t="s">
        <v>2085</v>
      </c>
      <c r="B1933" t="s">
        <v>4903</v>
      </c>
      <c r="C1933" s="51">
        <v>2873.4760000000001</v>
      </c>
      <c r="D1933">
        <v>9.9269999999999996</v>
      </c>
      <c r="E1933" s="68">
        <v>98.843000000000004</v>
      </c>
      <c r="F1933">
        <v>6.2949999999999999</v>
      </c>
      <c r="G1933" t="s">
        <v>3290</v>
      </c>
      <c r="I1933">
        <v>13.81</v>
      </c>
      <c r="J1933">
        <v>2873.4810000000002</v>
      </c>
      <c r="K1933" s="73">
        <v>99.95</v>
      </c>
      <c r="L1933">
        <v>5</v>
      </c>
      <c r="M1933">
        <v>1</v>
      </c>
      <c r="N1933" s="51" t="s">
        <v>4903</v>
      </c>
      <c r="O1933">
        <v>1.821</v>
      </c>
      <c r="P1933">
        <v>10</v>
      </c>
      <c r="Q1933">
        <v>9.9269999999999996</v>
      </c>
      <c r="R1933">
        <v>2873.4769999999999</v>
      </c>
      <c r="S1933">
        <v>7.9269999999999996</v>
      </c>
      <c r="T1933">
        <v>99.063999999999993</v>
      </c>
      <c r="U1933">
        <v>5.0359999999999996</v>
      </c>
      <c r="V1933">
        <v>100</v>
      </c>
      <c r="W1933">
        <v>1.0880000000000001</v>
      </c>
      <c r="X1933">
        <v>0.94199999999999995</v>
      </c>
      <c r="Y1933">
        <v>21.75</v>
      </c>
      <c r="Z1933">
        <v>21.88</v>
      </c>
      <c r="AA1933">
        <v>0.60699999999999998</v>
      </c>
      <c r="AB1933">
        <v>0</v>
      </c>
      <c r="AC1933" t="b">
        <v>1</v>
      </c>
      <c r="AI1933">
        <v>2873.4749999999999</v>
      </c>
      <c r="AJ1933">
        <v>97.894999999999996</v>
      </c>
      <c r="AK1933">
        <v>2873.4789999999998</v>
      </c>
      <c r="AL1933">
        <v>99.165000000000006</v>
      </c>
      <c r="AM1933">
        <v>2.5390000000000001</v>
      </c>
      <c r="AN1933">
        <v>7.5</v>
      </c>
      <c r="AO1933">
        <v>11.36</v>
      </c>
      <c r="AP1933">
        <v>0.85799999999999998</v>
      </c>
      <c r="AQ1933">
        <v>21.891999999999999</v>
      </c>
      <c r="AR1933">
        <v>4.2460000000000004</v>
      </c>
      <c r="AS1933">
        <v>9.56</v>
      </c>
      <c r="AT1933">
        <v>2E-3</v>
      </c>
      <c r="AU1933">
        <v>0.52700000000000002</v>
      </c>
      <c r="AV1933">
        <v>0.217</v>
      </c>
      <c r="AW1933">
        <v>0</v>
      </c>
      <c r="AX1933">
        <v>1679856</v>
      </c>
      <c r="AY1933" t="b">
        <v>1</v>
      </c>
      <c r="AZ1933">
        <v>13.022</v>
      </c>
      <c r="BA1933">
        <v>2873.4760000000001</v>
      </c>
      <c r="BB1933">
        <v>9.9269999999999996</v>
      </c>
      <c r="BC1933">
        <v>98.843000000000004</v>
      </c>
      <c r="BD1933">
        <v>6.2949999999999999</v>
      </c>
      <c r="BE1933">
        <v>2873.4810000000002</v>
      </c>
      <c r="BF1933">
        <v>99.95</v>
      </c>
      <c r="BG1933">
        <v>6</v>
      </c>
      <c r="BH1933">
        <v>3</v>
      </c>
      <c r="BM1933" t="s">
        <v>144</v>
      </c>
      <c r="BN1933" t="s">
        <v>144</v>
      </c>
      <c r="BO1933" t="s">
        <v>3296</v>
      </c>
      <c r="BQ1933">
        <v>1</v>
      </c>
      <c r="BT1933" s="51" t="s">
        <v>3293</v>
      </c>
      <c r="BV1933" t="s">
        <v>3294</v>
      </c>
      <c r="CB1933" s="51">
        <v>11.36</v>
      </c>
      <c r="CC1933" s="51">
        <v>11.36</v>
      </c>
      <c r="CD1933" s="51">
        <v>-6.0000000000000001E-3</v>
      </c>
      <c r="CE1933" s="51">
        <v>-1.4E-2</v>
      </c>
      <c r="CF1933" s="51">
        <v>0.62</v>
      </c>
      <c r="CG1933" t="b">
        <f t="shared" si="45"/>
        <v>1</v>
      </c>
    </row>
    <row r="1934" spans="1:85" hidden="1" x14ac:dyDescent="0.35">
      <c r="A1934" t="s">
        <v>2086</v>
      </c>
      <c r="B1934" t="s">
        <v>4904</v>
      </c>
      <c r="C1934" s="51">
        <v>2874.4140000000002</v>
      </c>
      <c r="D1934">
        <v>17.327999999999999</v>
      </c>
      <c r="E1934" s="68">
        <v>85.212000000000003</v>
      </c>
      <c r="F1934">
        <v>6.2949999999999999</v>
      </c>
      <c r="G1934" t="s">
        <v>3290</v>
      </c>
      <c r="I1934">
        <v>1.24</v>
      </c>
      <c r="J1934">
        <v>2874.424</v>
      </c>
      <c r="K1934" s="73">
        <v>87.31</v>
      </c>
      <c r="L1934">
        <v>5</v>
      </c>
      <c r="M1934">
        <v>1</v>
      </c>
      <c r="N1934" s="51" t="s">
        <v>4904</v>
      </c>
      <c r="O1934">
        <v>1.863</v>
      </c>
      <c r="P1934">
        <v>10</v>
      </c>
      <c r="Q1934">
        <v>17.327999999999999</v>
      </c>
      <c r="R1934">
        <v>2874.4160000000002</v>
      </c>
      <c r="S1934">
        <v>13.862</v>
      </c>
      <c r="T1934">
        <v>85.631</v>
      </c>
      <c r="U1934">
        <v>5.0359999999999996</v>
      </c>
      <c r="V1934">
        <v>100</v>
      </c>
      <c r="W1934">
        <v>0.96299999999999997</v>
      </c>
      <c r="X1934">
        <v>1.083</v>
      </c>
      <c r="Y1934">
        <v>22.19</v>
      </c>
      <c r="Z1934">
        <v>21.88</v>
      </c>
      <c r="AA1934">
        <v>0.60699999999999998</v>
      </c>
      <c r="AB1934">
        <v>0</v>
      </c>
      <c r="AC1934" t="b">
        <v>1</v>
      </c>
      <c r="AI1934">
        <v>2874.413</v>
      </c>
      <c r="AJ1934">
        <v>84.647000000000006</v>
      </c>
      <c r="AK1934">
        <v>2874.422</v>
      </c>
      <c r="AL1934">
        <v>87.328999999999994</v>
      </c>
      <c r="AM1934">
        <v>5.3630000000000004</v>
      </c>
      <c r="AN1934">
        <v>19.11</v>
      </c>
      <c r="AO1934">
        <v>11.63</v>
      </c>
      <c r="AP1934">
        <v>0.77300000000000002</v>
      </c>
      <c r="AQ1934">
        <v>21.891999999999999</v>
      </c>
      <c r="AR1934">
        <v>2.6429999999999998</v>
      </c>
      <c r="AS1934">
        <v>15.616</v>
      </c>
      <c r="AT1934">
        <v>6.7000000000000004E-2</v>
      </c>
      <c r="AU1934">
        <v>0.14399999999999999</v>
      </c>
      <c r="AV1934">
        <v>0.35499999999999998</v>
      </c>
      <c r="AW1934">
        <v>0</v>
      </c>
      <c r="AX1934">
        <v>1683229</v>
      </c>
      <c r="AY1934" t="b">
        <v>1</v>
      </c>
      <c r="AZ1934">
        <v>1.26</v>
      </c>
      <c r="BA1934">
        <v>2874.4140000000002</v>
      </c>
      <c r="BB1934">
        <v>17.327999999999999</v>
      </c>
      <c r="BC1934">
        <v>85.212000000000003</v>
      </c>
      <c r="BD1934">
        <v>6.2949999999999999</v>
      </c>
      <c r="BE1934">
        <v>2874.424</v>
      </c>
      <c r="BF1934">
        <v>87.31</v>
      </c>
      <c r="BG1934">
        <v>6</v>
      </c>
      <c r="BH1934">
        <v>3</v>
      </c>
      <c r="BI1934">
        <v>13.862</v>
      </c>
      <c r="BJ1934">
        <v>5.0359999999999996</v>
      </c>
      <c r="BK1934">
        <v>1.048</v>
      </c>
      <c r="BM1934" t="s">
        <v>144</v>
      </c>
      <c r="BN1934" t="s">
        <v>144</v>
      </c>
      <c r="BO1934" t="s">
        <v>3312</v>
      </c>
      <c r="BQ1934">
        <v>1</v>
      </c>
      <c r="BT1934" s="51" t="s">
        <v>3293</v>
      </c>
      <c r="BV1934" t="s">
        <v>3294</v>
      </c>
      <c r="CB1934" s="51">
        <v>11.63</v>
      </c>
      <c r="CC1934" s="51">
        <v>11.63</v>
      </c>
      <c r="CD1934" s="51">
        <v>8.0000000000000002E-3</v>
      </c>
      <c r="CE1934" s="51">
        <v>1.9E-2</v>
      </c>
      <c r="CF1934" s="51">
        <v>0.77300000000000002</v>
      </c>
      <c r="CG1934" t="b">
        <f t="shared" si="45"/>
        <v>1</v>
      </c>
    </row>
    <row r="1935" spans="1:85" hidden="1" x14ac:dyDescent="0.35">
      <c r="A1935" t="s">
        <v>2087</v>
      </c>
      <c r="B1935" t="s">
        <v>4905</v>
      </c>
      <c r="C1935" s="51">
        <v>2874.4580000000001</v>
      </c>
      <c r="D1935">
        <v>8</v>
      </c>
      <c r="E1935" s="68">
        <v>86.599000000000004</v>
      </c>
      <c r="F1935">
        <v>6.2949999999999999</v>
      </c>
      <c r="G1935" t="s">
        <v>3290</v>
      </c>
      <c r="I1935">
        <v>6.19</v>
      </c>
      <c r="J1935">
        <v>2874.4589999999998</v>
      </c>
      <c r="K1935" s="73">
        <v>92.23</v>
      </c>
      <c r="L1935">
        <v>5</v>
      </c>
      <c r="M1935">
        <v>1</v>
      </c>
      <c r="N1935" s="51" t="s">
        <v>4905</v>
      </c>
      <c r="O1935">
        <v>1.8640000000000001</v>
      </c>
      <c r="P1935">
        <v>10</v>
      </c>
      <c r="Q1935">
        <v>8</v>
      </c>
      <c r="R1935">
        <v>2874.4580000000001</v>
      </c>
      <c r="S1935">
        <v>6</v>
      </c>
      <c r="T1935">
        <v>87.724999999999994</v>
      </c>
      <c r="U1935">
        <v>5.0359999999999996</v>
      </c>
      <c r="V1935">
        <v>100</v>
      </c>
      <c r="W1935">
        <v>1.0880000000000001</v>
      </c>
      <c r="X1935">
        <v>1.0489999999999999</v>
      </c>
      <c r="Y1935">
        <v>21.74</v>
      </c>
      <c r="Z1935">
        <v>21.88</v>
      </c>
      <c r="AA1935">
        <v>0.60699999999999998</v>
      </c>
      <c r="AB1935">
        <v>0</v>
      </c>
      <c r="AC1935" t="b">
        <v>1</v>
      </c>
      <c r="AI1935">
        <v>2874.453</v>
      </c>
      <c r="AJ1935">
        <v>90.031999999999996</v>
      </c>
      <c r="AK1935">
        <v>2874.4580000000001</v>
      </c>
      <c r="AL1935">
        <v>91.915999999999997</v>
      </c>
      <c r="AM1935">
        <v>3.7690000000000001</v>
      </c>
      <c r="AN1935">
        <v>8.76</v>
      </c>
      <c r="AO1935">
        <v>10.14</v>
      </c>
      <c r="AP1935">
        <v>0.66800000000000004</v>
      </c>
      <c r="AQ1935">
        <v>21.885000000000002</v>
      </c>
      <c r="AR1935">
        <v>5.085</v>
      </c>
      <c r="AS1935">
        <v>16.184999999999999</v>
      </c>
      <c r="AT1935">
        <v>0.189</v>
      </c>
      <c r="AU1935">
        <v>0.188</v>
      </c>
      <c r="AV1935">
        <v>0.33400000000000002</v>
      </c>
      <c r="AW1935">
        <v>0</v>
      </c>
      <c r="AX1935">
        <v>1686602</v>
      </c>
      <c r="AY1935" t="b">
        <v>1</v>
      </c>
      <c r="AZ1935">
        <v>5.8810000000000002</v>
      </c>
      <c r="BA1935">
        <v>2874.4580000000001</v>
      </c>
      <c r="BB1935">
        <v>8</v>
      </c>
      <c r="BC1935">
        <v>86.599000000000004</v>
      </c>
      <c r="BD1935">
        <v>6.2949999999999999</v>
      </c>
      <c r="BE1935">
        <v>2874.4589999999998</v>
      </c>
      <c r="BF1935">
        <v>92.23</v>
      </c>
      <c r="BG1935">
        <v>6</v>
      </c>
      <c r="BH1935">
        <v>3</v>
      </c>
      <c r="BI1935">
        <v>6</v>
      </c>
      <c r="BJ1935">
        <v>5.0359999999999996</v>
      </c>
      <c r="BK1935">
        <v>0.99399999999999999</v>
      </c>
      <c r="BM1935" t="s">
        <v>144</v>
      </c>
      <c r="BN1935" t="s">
        <v>144</v>
      </c>
      <c r="BO1935" t="s">
        <v>3312</v>
      </c>
      <c r="BQ1935">
        <v>1</v>
      </c>
      <c r="BT1935" s="51" t="s">
        <v>3293</v>
      </c>
      <c r="BV1935" t="s">
        <v>3294</v>
      </c>
      <c r="CB1935" s="51">
        <v>10.14</v>
      </c>
      <c r="CC1935" s="51">
        <v>10.14</v>
      </c>
      <c r="CD1935" s="51">
        <v>3.0000000000000001E-3</v>
      </c>
      <c r="CE1935" s="51">
        <v>5.0000000000000001E-3</v>
      </c>
      <c r="CF1935" s="51">
        <v>0.752</v>
      </c>
      <c r="CG1935" t="b">
        <f t="shared" si="45"/>
        <v>1</v>
      </c>
    </row>
    <row r="1936" spans="1:85" hidden="1" x14ac:dyDescent="0.35">
      <c r="A1936" t="s">
        <v>2088</v>
      </c>
      <c r="B1936" t="s">
        <v>4906</v>
      </c>
      <c r="C1936" s="51">
        <v>2874.5590000000002</v>
      </c>
      <c r="D1936">
        <v>9.4440000000000008</v>
      </c>
      <c r="E1936" s="68">
        <v>80.171999999999997</v>
      </c>
      <c r="F1936">
        <v>6.2949999999999999</v>
      </c>
      <c r="G1936" t="s">
        <v>3290</v>
      </c>
      <c r="I1936">
        <v>356.29</v>
      </c>
      <c r="J1936">
        <v>2874.5639999999999</v>
      </c>
      <c r="K1936" s="73">
        <v>82.27</v>
      </c>
      <c r="L1936">
        <v>6</v>
      </c>
      <c r="M1936">
        <v>1</v>
      </c>
      <c r="N1936" s="51" t="s">
        <v>4906</v>
      </c>
      <c r="O1936">
        <v>1.827</v>
      </c>
      <c r="P1936">
        <v>10</v>
      </c>
      <c r="Q1936">
        <v>9.4440000000000008</v>
      </c>
      <c r="R1936">
        <v>2874.56</v>
      </c>
      <c r="S1936">
        <v>7.444</v>
      </c>
      <c r="T1936">
        <v>80.590999999999994</v>
      </c>
      <c r="U1936">
        <v>5.0359999999999996</v>
      </c>
      <c r="V1936">
        <v>100</v>
      </c>
      <c r="W1936">
        <v>1.0880000000000001</v>
      </c>
      <c r="X1936">
        <v>1.167</v>
      </c>
      <c r="Y1936">
        <v>21.792999999999999</v>
      </c>
      <c r="Z1936">
        <v>21.88</v>
      </c>
      <c r="AA1936">
        <v>0.60699999999999998</v>
      </c>
      <c r="AB1936">
        <v>0</v>
      </c>
      <c r="AC1936" t="b">
        <v>1</v>
      </c>
      <c r="AI1936">
        <v>2874.5549999999998</v>
      </c>
      <c r="AJ1936">
        <v>79.683999999999997</v>
      </c>
      <c r="AK1936">
        <v>2874.5610000000001</v>
      </c>
      <c r="AL1936">
        <v>81.78</v>
      </c>
      <c r="AM1936">
        <v>4.1929999999999996</v>
      </c>
      <c r="AN1936">
        <v>11.79</v>
      </c>
      <c r="AO1936">
        <v>10.36</v>
      </c>
      <c r="AP1936">
        <v>0.74199999999999999</v>
      </c>
      <c r="AQ1936">
        <v>21.881</v>
      </c>
      <c r="AR1936">
        <v>0.79200000000000004</v>
      </c>
      <c r="AS1936">
        <v>15.922000000000001</v>
      </c>
      <c r="AT1936">
        <v>3.0000000000000001E-3</v>
      </c>
      <c r="AU1936">
        <v>0.33800000000000002</v>
      </c>
      <c r="AV1936">
        <v>0.23300000000000001</v>
      </c>
      <c r="AW1936">
        <v>0</v>
      </c>
      <c r="AX1936">
        <v>1689975</v>
      </c>
      <c r="AY1936" t="b">
        <v>1</v>
      </c>
      <c r="AZ1936">
        <v>355.79899999999998</v>
      </c>
      <c r="BA1936">
        <v>2874.5590000000002</v>
      </c>
      <c r="BB1936">
        <v>9.4440000000000008</v>
      </c>
      <c r="BC1936">
        <v>80.171999999999997</v>
      </c>
      <c r="BD1936">
        <v>6.2949999999999999</v>
      </c>
      <c r="BE1936">
        <v>2874.5639999999999</v>
      </c>
      <c r="BF1936">
        <v>82.27</v>
      </c>
      <c r="BG1936">
        <v>7</v>
      </c>
      <c r="BH1936">
        <v>3</v>
      </c>
      <c r="BI1936">
        <v>7.444</v>
      </c>
      <c r="BJ1936">
        <v>5.0359999999999996</v>
      </c>
      <c r="BK1936">
        <v>1.137</v>
      </c>
      <c r="BM1936" t="s">
        <v>144</v>
      </c>
      <c r="BN1936" t="s">
        <v>144</v>
      </c>
      <c r="BO1936" t="s">
        <v>3312</v>
      </c>
      <c r="BQ1936">
        <v>1</v>
      </c>
      <c r="BT1936" s="51" t="s">
        <v>3293</v>
      </c>
      <c r="BV1936" t="s">
        <v>3294</v>
      </c>
      <c r="CB1936" s="51">
        <v>10.36</v>
      </c>
      <c r="CC1936" s="51">
        <v>10.36</v>
      </c>
      <c r="CD1936" s="51">
        <v>1.4999999999999999E-2</v>
      </c>
      <c r="CE1936" s="51">
        <v>2.5999999999999999E-2</v>
      </c>
      <c r="CF1936" s="51">
        <v>0.74299999999999999</v>
      </c>
      <c r="CG1936" t="b">
        <f t="shared" si="45"/>
        <v>1</v>
      </c>
    </row>
    <row r="1937" spans="1:85" hidden="1" x14ac:dyDescent="0.35">
      <c r="A1937" t="s">
        <v>2089</v>
      </c>
      <c r="B1937" t="s">
        <v>4907</v>
      </c>
      <c r="C1937" s="51">
        <v>2874.57</v>
      </c>
      <c r="D1937">
        <v>10.404999999999999</v>
      </c>
      <c r="E1937" s="68">
        <v>99.572999999999993</v>
      </c>
      <c r="F1937">
        <v>6.2949999999999999</v>
      </c>
      <c r="G1937" t="s">
        <v>3290</v>
      </c>
      <c r="I1937">
        <v>16.29</v>
      </c>
      <c r="J1937">
        <v>2874.576</v>
      </c>
      <c r="K1937" s="73">
        <v>102.27</v>
      </c>
      <c r="L1937">
        <v>5</v>
      </c>
      <c r="M1937">
        <v>1</v>
      </c>
      <c r="N1937" s="51" t="s">
        <v>4907</v>
      </c>
      <c r="O1937">
        <v>1.827</v>
      </c>
      <c r="P1937">
        <v>10</v>
      </c>
      <c r="Q1937">
        <v>10.404999999999999</v>
      </c>
      <c r="R1937">
        <v>2874.5709999999999</v>
      </c>
      <c r="S1937">
        <v>8.3239999999999998</v>
      </c>
      <c r="T1937">
        <v>100.11199999999999</v>
      </c>
      <c r="U1937">
        <v>5.0359999999999996</v>
      </c>
      <c r="V1937">
        <v>100</v>
      </c>
      <c r="W1937">
        <v>1.0880000000000001</v>
      </c>
      <c r="X1937">
        <v>0.95299999999999996</v>
      </c>
      <c r="Y1937">
        <v>21.74</v>
      </c>
      <c r="Z1937">
        <v>21.88</v>
      </c>
      <c r="AA1937">
        <v>0.60699999999999998</v>
      </c>
      <c r="AB1937">
        <v>0</v>
      </c>
      <c r="AC1937" t="b">
        <v>1</v>
      </c>
      <c r="AI1937">
        <v>2874.569</v>
      </c>
      <c r="AJ1937">
        <v>99.613</v>
      </c>
      <c r="AK1937">
        <v>2874.5740000000001</v>
      </c>
      <c r="AL1937">
        <v>101.518</v>
      </c>
      <c r="AM1937">
        <v>3.8109999999999999</v>
      </c>
      <c r="AN1937">
        <v>9.43</v>
      </c>
      <c r="AO1937">
        <v>9.4</v>
      </c>
      <c r="AP1937">
        <v>0.67500000000000004</v>
      </c>
      <c r="AQ1937">
        <v>21.879000000000001</v>
      </c>
      <c r="AR1937">
        <v>0.84599999999999997</v>
      </c>
      <c r="AS1937">
        <v>1.5880000000000001</v>
      </c>
      <c r="AT1937">
        <v>2E-3</v>
      </c>
      <c r="AU1937">
        <v>0.52700000000000002</v>
      </c>
      <c r="AV1937">
        <v>0.43</v>
      </c>
      <c r="AW1937">
        <v>0</v>
      </c>
      <c r="AX1937">
        <v>1693348</v>
      </c>
      <c r="AY1937" t="b">
        <v>0</v>
      </c>
      <c r="AZ1937">
        <v>15.542999999999999</v>
      </c>
      <c r="BA1937">
        <v>2874.57</v>
      </c>
      <c r="BB1937">
        <v>10.404999999999999</v>
      </c>
      <c r="BC1937">
        <v>99.572999999999993</v>
      </c>
      <c r="BD1937">
        <v>6.2949999999999999</v>
      </c>
      <c r="BE1937">
        <v>2874.576</v>
      </c>
      <c r="BF1937">
        <v>102.27</v>
      </c>
      <c r="BG1937">
        <v>5</v>
      </c>
      <c r="BH1937">
        <v>3</v>
      </c>
      <c r="BI1937">
        <v>8.3239999999999998</v>
      </c>
      <c r="BJ1937">
        <v>5.0359999999999996</v>
      </c>
      <c r="BK1937">
        <v>0.92600000000000005</v>
      </c>
      <c r="BL1937">
        <v>10</v>
      </c>
      <c r="BM1937" t="s">
        <v>144</v>
      </c>
      <c r="BN1937" t="s">
        <v>144</v>
      </c>
      <c r="BO1937" t="s">
        <v>3292</v>
      </c>
      <c r="BQ1937">
        <v>1</v>
      </c>
      <c r="BT1937" s="51" t="s">
        <v>3293</v>
      </c>
      <c r="BV1937" t="s">
        <v>3294</v>
      </c>
      <c r="CB1937" s="51">
        <v>10</v>
      </c>
      <c r="CC1937" s="51">
        <v>10</v>
      </c>
      <c r="CD1937" s="51">
        <v>2.1999999999999999E-2</v>
      </c>
      <c r="CE1937" s="51">
        <v>2.1999999999999999E-2</v>
      </c>
      <c r="CF1937" s="51">
        <v>0.753</v>
      </c>
      <c r="CG1937" t="b">
        <f t="shared" si="45"/>
        <v>1</v>
      </c>
    </row>
    <row r="1938" spans="1:85" hidden="1" x14ac:dyDescent="0.35">
      <c r="A1938" t="s">
        <v>2090</v>
      </c>
      <c r="B1938" t="s">
        <v>4908</v>
      </c>
      <c r="C1938" s="51">
        <v>2874.5949999999998</v>
      </c>
      <c r="D1938">
        <v>8</v>
      </c>
      <c r="E1938" s="68">
        <v>76.909000000000006</v>
      </c>
      <c r="F1938">
        <v>6.2949999999999999</v>
      </c>
      <c r="G1938" t="s">
        <v>3290</v>
      </c>
      <c r="I1938">
        <v>356.29</v>
      </c>
      <c r="J1938">
        <v>2874.6</v>
      </c>
      <c r="K1938" s="73">
        <v>82.26</v>
      </c>
      <c r="L1938">
        <v>4</v>
      </c>
      <c r="M1938">
        <v>1</v>
      </c>
      <c r="N1938" s="51" t="s">
        <v>4908</v>
      </c>
      <c r="O1938">
        <v>1.84</v>
      </c>
      <c r="P1938">
        <v>10</v>
      </c>
      <c r="Q1938">
        <v>8</v>
      </c>
      <c r="R1938">
        <v>2874.596</v>
      </c>
      <c r="S1938">
        <v>6</v>
      </c>
      <c r="T1938">
        <v>77.978999999999999</v>
      </c>
      <c r="U1938">
        <v>5.0359999999999996</v>
      </c>
      <c r="V1938">
        <v>100</v>
      </c>
      <c r="W1938">
        <v>1.0880000000000001</v>
      </c>
      <c r="X1938">
        <v>0.77900000000000003</v>
      </c>
      <c r="Y1938">
        <v>21.797000000000001</v>
      </c>
      <c r="Z1938">
        <v>21.88</v>
      </c>
      <c r="AA1938">
        <v>0.60699999999999998</v>
      </c>
      <c r="AB1938">
        <v>0</v>
      </c>
      <c r="AC1938" t="b">
        <v>1</v>
      </c>
      <c r="AI1938">
        <v>2874.5940000000001</v>
      </c>
      <c r="AJ1938">
        <v>79.325000000000003</v>
      </c>
      <c r="AK1938">
        <v>2874.598</v>
      </c>
      <c r="AL1938">
        <v>81.347999999999999</v>
      </c>
      <c r="AM1938">
        <v>4.0460000000000003</v>
      </c>
      <c r="AN1938">
        <v>6.48</v>
      </c>
      <c r="AO1938">
        <v>10.25</v>
      </c>
      <c r="AP1938">
        <v>0.36499999999999999</v>
      </c>
      <c r="AQ1938">
        <v>21.876000000000001</v>
      </c>
      <c r="AR1938">
        <v>8.6010000000000009</v>
      </c>
      <c r="AS1938">
        <v>1.5509999999999999</v>
      </c>
      <c r="AT1938">
        <v>0.16700000000000001</v>
      </c>
      <c r="AU1938">
        <v>3.5999999999999997E-2</v>
      </c>
      <c r="AV1938">
        <v>7.1999999999999995E-2</v>
      </c>
      <c r="AW1938">
        <v>0</v>
      </c>
      <c r="AX1938">
        <v>1696721</v>
      </c>
      <c r="AY1938" t="b">
        <v>1</v>
      </c>
      <c r="AZ1938">
        <v>355.37900000000002</v>
      </c>
      <c r="BA1938">
        <v>2874.5949999999998</v>
      </c>
      <c r="BB1938">
        <v>8</v>
      </c>
      <c r="BC1938">
        <v>76.909000000000006</v>
      </c>
      <c r="BD1938">
        <v>6.2949999999999999</v>
      </c>
      <c r="BE1938">
        <v>2874.6</v>
      </c>
      <c r="BF1938">
        <v>82.26</v>
      </c>
      <c r="BG1938">
        <v>5</v>
      </c>
      <c r="BH1938">
        <v>3</v>
      </c>
      <c r="BM1938" t="s">
        <v>144</v>
      </c>
      <c r="BN1938" t="s">
        <v>144</v>
      </c>
      <c r="BO1938" t="s">
        <v>3296</v>
      </c>
      <c r="BQ1938">
        <v>1</v>
      </c>
      <c r="BT1938" s="51" t="s">
        <v>3293</v>
      </c>
      <c r="BV1938" t="s">
        <v>3294</v>
      </c>
      <c r="CB1938" s="51">
        <v>10.25</v>
      </c>
      <c r="CC1938" s="51">
        <v>10.25</v>
      </c>
      <c r="CD1938" s="51">
        <v>8.0000000000000002E-3</v>
      </c>
      <c r="CE1938" s="51">
        <v>2.1000000000000001E-2</v>
      </c>
      <c r="CF1938" s="51">
        <v>0.75</v>
      </c>
      <c r="CG1938" t="b">
        <f t="shared" si="45"/>
        <v>1</v>
      </c>
    </row>
    <row r="1939" spans="1:85" hidden="1" x14ac:dyDescent="0.35">
      <c r="A1939" t="s">
        <v>2091</v>
      </c>
      <c r="B1939" t="s">
        <v>4909</v>
      </c>
      <c r="C1939">
        <v>2874.6210000000001</v>
      </c>
      <c r="D1939">
        <v>8</v>
      </c>
      <c r="E1939">
        <v>96.602000000000004</v>
      </c>
      <c r="F1939">
        <v>6.2949999999999999</v>
      </c>
      <c r="G1939" t="s">
        <v>2884</v>
      </c>
      <c r="I1939">
        <v>13.81</v>
      </c>
      <c r="J1939">
        <v>2874.625</v>
      </c>
      <c r="K1939" s="68">
        <v>99.75</v>
      </c>
      <c r="L1939">
        <v>5</v>
      </c>
      <c r="M1939">
        <v>3</v>
      </c>
      <c r="N1939" t="s">
        <v>4909</v>
      </c>
      <c r="O1939">
        <v>1.86</v>
      </c>
      <c r="P1939">
        <v>10</v>
      </c>
      <c r="Q1939">
        <v>8</v>
      </c>
      <c r="R1939">
        <v>2874.6219999999998</v>
      </c>
      <c r="S1939">
        <v>6</v>
      </c>
      <c r="T1939">
        <v>97.231999999999999</v>
      </c>
      <c r="U1939">
        <v>5.0359999999999996</v>
      </c>
      <c r="V1939">
        <v>100</v>
      </c>
      <c r="W1939">
        <v>0.84199999999999997</v>
      </c>
      <c r="X1939">
        <v>0.77</v>
      </c>
      <c r="Y1939">
        <v>21.72</v>
      </c>
      <c r="Z1939">
        <v>21.88</v>
      </c>
      <c r="AA1939">
        <v>0.60699999999999998</v>
      </c>
      <c r="AB1939">
        <v>0</v>
      </c>
      <c r="AC1939" t="b">
        <v>1</v>
      </c>
      <c r="BM1939" t="s">
        <v>144</v>
      </c>
      <c r="BN1939" t="s">
        <v>144</v>
      </c>
      <c r="BO1939" t="s">
        <v>3359</v>
      </c>
      <c r="BT1939"/>
      <c r="BU1939"/>
      <c r="BX1939"/>
      <c r="BZ1939"/>
      <c r="CA1939"/>
      <c r="CB1939"/>
      <c r="CC1939"/>
      <c r="CD1939">
        <v>0</v>
      </c>
      <c r="CE1939"/>
      <c r="CF1939">
        <v>0</v>
      </c>
    </row>
    <row r="1940" spans="1:85" hidden="1" x14ac:dyDescent="0.35">
      <c r="A1940" t="s">
        <v>2092</v>
      </c>
      <c r="B1940" t="s">
        <v>4910</v>
      </c>
      <c r="C1940" s="51">
        <v>2874.65</v>
      </c>
      <c r="D1940">
        <v>8.6180000000000003</v>
      </c>
      <c r="E1940" s="68">
        <v>81.617999999999995</v>
      </c>
      <c r="F1940">
        <v>6.2949999999999999</v>
      </c>
      <c r="G1940" t="s">
        <v>3290</v>
      </c>
      <c r="I1940">
        <v>1.24</v>
      </c>
      <c r="J1940">
        <v>2874.6570000000002</v>
      </c>
      <c r="K1940" s="73">
        <v>87.17</v>
      </c>
      <c r="L1940">
        <v>4</v>
      </c>
      <c r="M1940">
        <v>1</v>
      </c>
      <c r="N1940" s="51" t="s">
        <v>4910</v>
      </c>
      <c r="O1940">
        <v>1.861</v>
      </c>
      <c r="P1940">
        <v>10</v>
      </c>
      <c r="Q1940">
        <v>8.6180000000000003</v>
      </c>
      <c r="R1940">
        <v>2874.652</v>
      </c>
      <c r="S1940">
        <v>6.6180000000000003</v>
      </c>
      <c r="T1940">
        <v>82.727999999999994</v>
      </c>
      <c r="U1940">
        <v>5.0359999999999996</v>
      </c>
      <c r="V1940">
        <v>100</v>
      </c>
      <c r="W1940">
        <v>1.0880000000000001</v>
      </c>
      <c r="X1940">
        <v>0.77800000000000002</v>
      </c>
      <c r="Y1940">
        <v>22.195</v>
      </c>
      <c r="Z1940">
        <v>21.88</v>
      </c>
      <c r="AA1940">
        <v>0.60699999999999998</v>
      </c>
      <c r="AB1940">
        <v>0</v>
      </c>
      <c r="AC1940" t="b">
        <v>1</v>
      </c>
      <c r="AI1940">
        <v>2874.6480000000001</v>
      </c>
      <c r="AJ1940">
        <v>85.162999999999997</v>
      </c>
      <c r="AK1940">
        <v>2874.654</v>
      </c>
      <c r="AL1940">
        <v>86.772000000000006</v>
      </c>
      <c r="AM1940">
        <v>3.2189999999999999</v>
      </c>
      <c r="AN1940">
        <v>12.1</v>
      </c>
      <c r="AO1940">
        <v>9.56</v>
      </c>
      <c r="AP1940">
        <v>0.35399999999999998</v>
      </c>
      <c r="AQ1940">
        <v>21.913</v>
      </c>
      <c r="AR1940">
        <v>6.9480000000000004</v>
      </c>
      <c r="AS1940">
        <v>18.869</v>
      </c>
      <c r="AT1940">
        <v>0.38200000000000001</v>
      </c>
      <c r="AU1940">
        <v>0.11600000000000001</v>
      </c>
      <c r="AV1940">
        <v>0.113</v>
      </c>
      <c r="AW1940">
        <v>0</v>
      </c>
      <c r="AX1940">
        <v>1700094</v>
      </c>
      <c r="AY1940" t="b">
        <v>1</v>
      </c>
      <c r="AZ1940">
        <v>0.84</v>
      </c>
      <c r="BA1940">
        <v>2874.65</v>
      </c>
      <c r="BB1940">
        <v>8.6180000000000003</v>
      </c>
      <c r="BC1940">
        <v>81.617999999999995</v>
      </c>
      <c r="BD1940">
        <v>6.2949999999999999</v>
      </c>
      <c r="BE1940">
        <v>2874.6570000000002</v>
      </c>
      <c r="BF1940">
        <v>87.17</v>
      </c>
      <c r="BG1940">
        <v>4</v>
      </c>
      <c r="BH1940">
        <v>3</v>
      </c>
      <c r="BI1940">
        <v>6.6180000000000003</v>
      </c>
      <c r="BJ1940">
        <v>5.0359999999999996</v>
      </c>
      <c r="BK1940">
        <v>0.745</v>
      </c>
      <c r="BM1940" t="s">
        <v>144</v>
      </c>
      <c r="BN1940" t="s">
        <v>144</v>
      </c>
      <c r="BO1940" t="s">
        <v>3312</v>
      </c>
      <c r="BQ1940">
        <v>1</v>
      </c>
      <c r="BT1940" s="51" t="s">
        <v>3293</v>
      </c>
      <c r="BV1940" t="s">
        <v>3294</v>
      </c>
      <c r="CB1940" s="51">
        <v>9.56</v>
      </c>
      <c r="CC1940" s="51">
        <v>9.56</v>
      </c>
      <c r="CD1940" s="51">
        <v>0.01</v>
      </c>
      <c r="CE1940" s="51">
        <v>2.3E-2</v>
      </c>
      <c r="CF1940" s="51">
        <v>0.77800000000000002</v>
      </c>
      <c r="CG1940" t="b">
        <f t="shared" ref="CG1940:CG1945" si="46">IF(CE1940*100&lt;CC1940,TRUE,FALSE)</f>
        <v>1</v>
      </c>
    </row>
    <row r="1941" spans="1:85" hidden="1" x14ac:dyDescent="0.35">
      <c r="A1941" t="s">
        <v>2093</v>
      </c>
      <c r="B1941" t="s">
        <v>4911</v>
      </c>
      <c r="C1941" s="51">
        <v>2874.6729999999998</v>
      </c>
      <c r="D1941">
        <v>8.3339999999999996</v>
      </c>
      <c r="E1941" s="68">
        <v>86.433000000000007</v>
      </c>
      <c r="F1941">
        <v>6.2949999999999999</v>
      </c>
      <c r="G1941" t="s">
        <v>3290</v>
      </c>
      <c r="I1941">
        <v>1.24</v>
      </c>
      <c r="J1941">
        <v>2874.6770000000001</v>
      </c>
      <c r="K1941" s="73">
        <v>87.17</v>
      </c>
      <c r="L1941">
        <v>4</v>
      </c>
      <c r="M1941">
        <v>1</v>
      </c>
      <c r="N1941" s="51" t="s">
        <v>4911</v>
      </c>
      <c r="O1941">
        <v>1.8440000000000001</v>
      </c>
      <c r="P1941">
        <v>10</v>
      </c>
      <c r="Q1941">
        <v>8.3339999999999996</v>
      </c>
      <c r="R1941">
        <v>2874.674</v>
      </c>
      <c r="S1941">
        <v>6.3339999999999996</v>
      </c>
      <c r="T1941">
        <v>86.581000000000003</v>
      </c>
      <c r="U1941">
        <v>5.0359999999999996</v>
      </c>
      <c r="V1941">
        <v>100</v>
      </c>
      <c r="W1941">
        <v>1.0880000000000001</v>
      </c>
      <c r="X1941">
        <v>0.78</v>
      </c>
      <c r="Y1941">
        <v>22.195</v>
      </c>
      <c r="Z1941">
        <v>21.88</v>
      </c>
      <c r="AA1941">
        <v>0.60699999999999998</v>
      </c>
      <c r="AB1941">
        <v>0</v>
      </c>
      <c r="AC1941" t="b">
        <v>0</v>
      </c>
      <c r="AI1941">
        <v>2874.6709999999998</v>
      </c>
      <c r="AJ1941">
        <v>85.676000000000002</v>
      </c>
      <c r="AK1941">
        <v>2874.6750000000002</v>
      </c>
      <c r="AL1941">
        <v>87.186999999999998</v>
      </c>
      <c r="AM1941">
        <v>3.0219999999999998</v>
      </c>
      <c r="AN1941">
        <v>7.04</v>
      </c>
      <c r="AO1941">
        <v>8.5</v>
      </c>
      <c r="AP1941">
        <v>0.34599999999999997</v>
      </c>
      <c r="AQ1941">
        <v>21.923999999999999</v>
      </c>
      <c r="AR1941">
        <v>7.5819999999999999</v>
      </c>
      <c r="AS1941">
        <v>12.44</v>
      </c>
      <c r="AT1941">
        <v>8.7999999999999995E-2</v>
      </c>
      <c r="AU1941">
        <v>0.11600000000000001</v>
      </c>
      <c r="AV1941">
        <v>0.20100000000000001</v>
      </c>
      <c r="AW1941">
        <v>0</v>
      </c>
      <c r="AX1941">
        <v>1703467</v>
      </c>
      <c r="AY1941" t="b">
        <v>1</v>
      </c>
      <c r="AZ1941">
        <v>1.26</v>
      </c>
      <c r="BA1941">
        <v>2874.6729999999998</v>
      </c>
      <c r="BB1941">
        <v>8.3339999999999996</v>
      </c>
      <c r="BC1941">
        <v>86.433000000000007</v>
      </c>
      <c r="BD1941">
        <v>6.2949999999999999</v>
      </c>
      <c r="BE1941">
        <v>2874.6770000000001</v>
      </c>
      <c r="BF1941">
        <v>87.17</v>
      </c>
      <c r="BG1941">
        <v>4</v>
      </c>
      <c r="BH1941">
        <v>3</v>
      </c>
      <c r="BI1941">
        <v>6.3339999999999996</v>
      </c>
      <c r="BJ1941">
        <v>5.0359999999999996</v>
      </c>
      <c r="BK1941">
        <v>0.746</v>
      </c>
      <c r="BM1941" t="s">
        <v>144</v>
      </c>
      <c r="BN1941" t="s">
        <v>144</v>
      </c>
      <c r="BO1941" t="s">
        <v>3312</v>
      </c>
      <c r="BQ1941">
        <v>1</v>
      </c>
      <c r="BT1941" s="51" t="s">
        <v>3293</v>
      </c>
      <c r="BV1941" t="s">
        <v>3294</v>
      </c>
      <c r="CB1941" s="51">
        <v>8.5</v>
      </c>
      <c r="CC1941" s="51">
        <v>8.5</v>
      </c>
      <c r="CD1941" s="51">
        <v>1.2E-2</v>
      </c>
      <c r="CE1941" s="51">
        <v>2.5000000000000001E-2</v>
      </c>
      <c r="CF1941" s="51">
        <v>0.73799999999999999</v>
      </c>
      <c r="CG1941" t="b">
        <f t="shared" si="46"/>
        <v>1</v>
      </c>
    </row>
    <row r="1942" spans="1:85" hidden="1" x14ac:dyDescent="0.35">
      <c r="A1942" t="s">
        <v>2094</v>
      </c>
      <c r="B1942" t="s">
        <v>4912</v>
      </c>
      <c r="C1942" s="51">
        <v>2874.8359999999998</v>
      </c>
      <c r="D1942">
        <v>8.7200000000000006</v>
      </c>
      <c r="E1942" s="68">
        <v>82.882999999999996</v>
      </c>
      <c r="F1942">
        <v>6.2949999999999999</v>
      </c>
      <c r="G1942" t="s">
        <v>3290</v>
      </c>
      <c r="I1942">
        <v>1.24</v>
      </c>
      <c r="J1942">
        <v>2874.8409999999999</v>
      </c>
      <c r="K1942" s="73">
        <v>87.08</v>
      </c>
      <c r="L1942">
        <v>7</v>
      </c>
      <c r="M1942">
        <v>1</v>
      </c>
      <c r="N1942" s="51" t="s">
        <v>4912</v>
      </c>
      <c r="O1942">
        <v>1.861</v>
      </c>
      <c r="P1942">
        <v>10</v>
      </c>
      <c r="Q1942">
        <v>8.7200000000000006</v>
      </c>
      <c r="R1942">
        <v>2874.837</v>
      </c>
      <c r="S1942">
        <v>6.72</v>
      </c>
      <c r="T1942">
        <v>83.722999999999999</v>
      </c>
      <c r="U1942">
        <v>5.0359999999999996</v>
      </c>
      <c r="V1942">
        <v>100</v>
      </c>
      <c r="W1942">
        <v>1.0880000000000001</v>
      </c>
      <c r="X1942">
        <v>1.2949999999999999</v>
      </c>
      <c r="Y1942">
        <v>22.1</v>
      </c>
      <c r="Z1942">
        <v>21.89</v>
      </c>
      <c r="AA1942">
        <v>0.60699999999999998</v>
      </c>
      <c r="AB1942">
        <v>0</v>
      </c>
      <c r="AC1942" t="b">
        <v>1</v>
      </c>
      <c r="AI1942">
        <v>2874.8359999999998</v>
      </c>
      <c r="AJ1942">
        <v>85.025000000000006</v>
      </c>
      <c r="AK1942">
        <v>2874.8389999999999</v>
      </c>
      <c r="AL1942">
        <v>86.676000000000002</v>
      </c>
      <c r="AM1942">
        <v>3.3029999999999999</v>
      </c>
      <c r="AN1942">
        <v>6.61</v>
      </c>
      <c r="AO1942">
        <v>11.35</v>
      </c>
      <c r="AP1942">
        <v>0.86699999999999999</v>
      </c>
      <c r="AQ1942">
        <v>21.917000000000002</v>
      </c>
      <c r="AR1942">
        <v>0.747</v>
      </c>
      <c r="AS1942">
        <v>12.778</v>
      </c>
      <c r="AT1942">
        <v>0.16700000000000001</v>
      </c>
      <c r="AU1942">
        <v>3.5999999999999997E-2</v>
      </c>
      <c r="AV1942">
        <v>0.161</v>
      </c>
      <c r="AW1942">
        <v>0</v>
      </c>
      <c r="AX1942">
        <v>1706840</v>
      </c>
      <c r="AY1942" t="b">
        <v>1</v>
      </c>
      <c r="AZ1942">
        <v>0.84</v>
      </c>
      <c r="BA1942">
        <v>2874.8359999999998</v>
      </c>
      <c r="BB1942">
        <v>8.7200000000000006</v>
      </c>
      <c r="BC1942">
        <v>82.882999999999996</v>
      </c>
      <c r="BD1942">
        <v>6.2949999999999999</v>
      </c>
      <c r="BE1942">
        <v>2874.8409999999999</v>
      </c>
      <c r="BF1942">
        <v>87.08</v>
      </c>
      <c r="BG1942">
        <v>8</v>
      </c>
      <c r="BH1942">
        <v>3</v>
      </c>
      <c r="BI1942">
        <v>6.72</v>
      </c>
      <c r="BJ1942">
        <v>5.0359999999999996</v>
      </c>
      <c r="BK1942">
        <v>1.357</v>
      </c>
      <c r="BM1942" t="s">
        <v>144</v>
      </c>
      <c r="BN1942" t="s">
        <v>144</v>
      </c>
      <c r="BO1942" t="s">
        <v>3312</v>
      </c>
      <c r="BQ1942">
        <v>1</v>
      </c>
      <c r="BT1942" s="51" t="s">
        <v>3293</v>
      </c>
      <c r="CB1942" s="51">
        <v>11.35</v>
      </c>
      <c r="CC1942" s="51">
        <v>11.35</v>
      </c>
      <c r="CD1942" s="51">
        <v>0.01</v>
      </c>
      <c r="CE1942" s="51">
        <v>1.6E-2</v>
      </c>
      <c r="CF1942" s="51">
        <v>0.751</v>
      </c>
      <c r="CG1942" t="b">
        <f t="shared" si="46"/>
        <v>1</v>
      </c>
    </row>
    <row r="1943" spans="1:85" hidden="1" x14ac:dyDescent="0.35">
      <c r="A1943" t="s">
        <v>2095</v>
      </c>
      <c r="B1943" t="s">
        <v>4913</v>
      </c>
      <c r="C1943" s="51">
        <v>2875.1260000000002</v>
      </c>
      <c r="D1943">
        <v>8.1940000000000008</v>
      </c>
      <c r="E1943" s="68">
        <v>81.870999999999995</v>
      </c>
      <c r="F1943">
        <v>6.2949999999999999</v>
      </c>
      <c r="G1943" t="s">
        <v>3290</v>
      </c>
      <c r="I1943">
        <v>358.76</v>
      </c>
      <c r="J1943">
        <v>2875.13</v>
      </c>
      <c r="K1943" s="73">
        <v>84.42</v>
      </c>
      <c r="L1943">
        <v>6</v>
      </c>
      <c r="M1943">
        <v>1</v>
      </c>
      <c r="N1943" s="51" t="s">
        <v>4913</v>
      </c>
      <c r="O1943">
        <v>1.86</v>
      </c>
      <c r="P1943">
        <v>10</v>
      </c>
      <c r="Q1943">
        <v>8.1940000000000008</v>
      </c>
      <c r="R1943">
        <v>2875.127</v>
      </c>
      <c r="S1943">
        <v>6.194</v>
      </c>
      <c r="T1943">
        <v>82.381</v>
      </c>
      <c r="U1943">
        <v>5.0359999999999996</v>
      </c>
      <c r="V1943">
        <v>100</v>
      </c>
      <c r="W1943">
        <v>1.0880000000000001</v>
      </c>
      <c r="X1943">
        <v>1.173</v>
      </c>
      <c r="Y1943">
        <v>22.13</v>
      </c>
      <c r="Z1943">
        <v>21.89</v>
      </c>
      <c r="AA1943">
        <v>0.60699999999999998</v>
      </c>
      <c r="AB1943">
        <v>0</v>
      </c>
      <c r="AC1943" t="b">
        <v>1</v>
      </c>
      <c r="AI1943">
        <v>2875.125</v>
      </c>
      <c r="AJ1943">
        <v>82.355000000000004</v>
      </c>
      <c r="AK1943">
        <v>2875.1280000000002</v>
      </c>
      <c r="AL1943">
        <v>83.989000000000004</v>
      </c>
      <c r="AM1943">
        <v>3.2690000000000001</v>
      </c>
      <c r="AN1943">
        <v>5.57</v>
      </c>
      <c r="AO1943">
        <v>10.91</v>
      </c>
      <c r="AP1943">
        <v>0.622</v>
      </c>
      <c r="AQ1943">
        <v>21.925000000000001</v>
      </c>
      <c r="AR1943">
        <v>4.1740000000000004</v>
      </c>
      <c r="AS1943">
        <v>1.516</v>
      </c>
      <c r="AT1943">
        <v>0.151</v>
      </c>
      <c r="AU1943">
        <v>0.188</v>
      </c>
      <c r="AV1943">
        <v>0.159</v>
      </c>
      <c r="AW1943">
        <v>0</v>
      </c>
      <c r="AX1943">
        <v>1710213</v>
      </c>
      <c r="AY1943" t="b">
        <v>1</v>
      </c>
      <c r="AZ1943">
        <v>358.32</v>
      </c>
      <c r="BA1943">
        <v>2875.1260000000002</v>
      </c>
      <c r="BB1943">
        <v>8.1940000000000008</v>
      </c>
      <c r="BC1943">
        <v>81.870999999999995</v>
      </c>
      <c r="BD1943">
        <v>6.2949999999999999</v>
      </c>
      <c r="BE1943">
        <v>2875.13</v>
      </c>
      <c r="BF1943">
        <v>84.42</v>
      </c>
      <c r="BG1943">
        <v>6</v>
      </c>
      <c r="BH1943">
        <v>3</v>
      </c>
      <c r="BI1943">
        <v>6.194</v>
      </c>
      <c r="BJ1943">
        <v>5.0359999999999996</v>
      </c>
      <c r="BK1943">
        <v>1.024</v>
      </c>
      <c r="BM1943" t="s">
        <v>2905</v>
      </c>
      <c r="BN1943" t="s">
        <v>2905</v>
      </c>
      <c r="BO1943" t="s">
        <v>3312</v>
      </c>
      <c r="BQ1943">
        <v>1</v>
      </c>
      <c r="BT1943" s="51" t="s">
        <v>3293</v>
      </c>
      <c r="BV1943" t="s">
        <v>3294</v>
      </c>
      <c r="CB1943" s="51">
        <v>10.91</v>
      </c>
      <c r="CC1943" s="51">
        <v>10.91</v>
      </c>
      <c r="CD1943" s="51">
        <v>1.2999999999999999E-2</v>
      </c>
      <c r="CE1943" s="51">
        <v>2.4E-2</v>
      </c>
      <c r="CF1943" s="51">
        <v>0.65800000000000003</v>
      </c>
      <c r="CG1943" t="b">
        <f t="shared" si="46"/>
        <v>1</v>
      </c>
    </row>
    <row r="1944" spans="1:85" hidden="1" x14ac:dyDescent="0.35">
      <c r="A1944" t="s">
        <v>2096</v>
      </c>
      <c r="B1944" t="s">
        <v>4914</v>
      </c>
      <c r="C1944" s="51">
        <v>2875.165</v>
      </c>
      <c r="D1944">
        <v>14.019</v>
      </c>
      <c r="E1944" s="68">
        <v>81.587999999999994</v>
      </c>
      <c r="F1944">
        <v>6.2949999999999999</v>
      </c>
      <c r="G1944" t="s">
        <v>3290</v>
      </c>
      <c r="I1944">
        <v>356.29</v>
      </c>
      <c r="J1944">
        <v>2875.17</v>
      </c>
      <c r="K1944" s="73">
        <v>81.94</v>
      </c>
      <c r="L1944">
        <v>4</v>
      </c>
      <c r="M1944">
        <v>1</v>
      </c>
      <c r="N1944" s="51" t="s">
        <v>4914</v>
      </c>
      <c r="O1944">
        <v>1.859</v>
      </c>
      <c r="P1944">
        <v>10</v>
      </c>
      <c r="Q1944">
        <v>14.019</v>
      </c>
      <c r="R1944">
        <v>2875.1660000000002</v>
      </c>
      <c r="S1944">
        <v>11.215</v>
      </c>
      <c r="T1944">
        <v>81.659000000000006</v>
      </c>
      <c r="U1944">
        <v>5.0359999999999996</v>
      </c>
      <c r="V1944">
        <v>100</v>
      </c>
      <c r="W1944">
        <v>1.0449999999999999</v>
      </c>
      <c r="X1944">
        <v>0.77</v>
      </c>
      <c r="Y1944">
        <v>21.82</v>
      </c>
      <c r="Z1944">
        <v>21.89</v>
      </c>
      <c r="AA1944">
        <v>0.60699999999999998</v>
      </c>
      <c r="AB1944">
        <v>0</v>
      </c>
      <c r="AC1944" t="b">
        <v>1</v>
      </c>
      <c r="AI1944">
        <v>2875.1640000000002</v>
      </c>
      <c r="AJ1944">
        <v>79.683999999999997</v>
      </c>
      <c r="AK1944">
        <v>2875.1689999999999</v>
      </c>
      <c r="AL1944">
        <v>81.866</v>
      </c>
      <c r="AM1944">
        <v>4.3650000000000002</v>
      </c>
      <c r="AN1944">
        <v>9.94</v>
      </c>
      <c r="AO1944">
        <v>9.76</v>
      </c>
      <c r="AP1944">
        <v>0.54200000000000004</v>
      </c>
      <c r="AQ1944">
        <v>21.879000000000001</v>
      </c>
      <c r="AR1944">
        <v>6.5259999999999998</v>
      </c>
      <c r="AS1944">
        <v>15.433999999999999</v>
      </c>
      <c r="AT1944">
        <v>5.0000000000000001E-3</v>
      </c>
      <c r="AU1944">
        <v>0.52700000000000002</v>
      </c>
      <c r="AV1944">
        <v>0.31</v>
      </c>
      <c r="AW1944">
        <v>0</v>
      </c>
      <c r="AX1944">
        <v>1713586</v>
      </c>
      <c r="AY1944" t="b">
        <v>1</v>
      </c>
      <c r="AZ1944">
        <v>356.21899999999999</v>
      </c>
      <c r="BA1944">
        <v>2875.165</v>
      </c>
      <c r="BB1944">
        <v>14.019</v>
      </c>
      <c r="BC1944">
        <v>81.587999999999994</v>
      </c>
      <c r="BD1944">
        <v>6.2949999999999999</v>
      </c>
      <c r="BE1944">
        <v>2875.17</v>
      </c>
      <c r="BF1944">
        <v>81.94</v>
      </c>
      <c r="BG1944">
        <v>4</v>
      </c>
      <c r="BH1944">
        <v>3</v>
      </c>
      <c r="BI1944">
        <v>11.215</v>
      </c>
      <c r="BJ1944">
        <v>5.0359999999999996</v>
      </c>
      <c r="BK1944">
        <v>0.745</v>
      </c>
      <c r="BM1944" t="s">
        <v>2905</v>
      </c>
      <c r="BN1944" t="s">
        <v>2905</v>
      </c>
      <c r="BO1944" t="s">
        <v>3312</v>
      </c>
      <c r="BQ1944">
        <v>1</v>
      </c>
      <c r="BT1944" s="51" t="s">
        <v>3293</v>
      </c>
      <c r="BV1944" t="s">
        <v>3294</v>
      </c>
      <c r="CB1944" s="51">
        <v>9.76</v>
      </c>
      <c r="CC1944" s="51">
        <v>9.76</v>
      </c>
      <c r="CD1944" s="51">
        <v>1.2E-2</v>
      </c>
      <c r="CE1944" s="51">
        <v>2.8000000000000001E-2</v>
      </c>
      <c r="CF1944" s="51">
        <v>0.64700000000000002</v>
      </c>
      <c r="CG1944" t="b">
        <f t="shared" si="46"/>
        <v>1</v>
      </c>
    </row>
    <row r="1945" spans="1:85" hidden="1" x14ac:dyDescent="0.35">
      <c r="A1945" t="s">
        <v>2097</v>
      </c>
      <c r="B1945" t="s">
        <v>4915</v>
      </c>
      <c r="C1945" s="51">
        <v>2875.288</v>
      </c>
      <c r="D1945">
        <v>8</v>
      </c>
      <c r="E1945" s="68">
        <v>86.465000000000003</v>
      </c>
      <c r="F1945">
        <v>6.2949999999999999</v>
      </c>
      <c r="G1945" t="s">
        <v>3290</v>
      </c>
      <c r="I1945">
        <v>3.71</v>
      </c>
      <c r="J1945">
        <v>2875.2910000000002</v>
      </c>
      <c r="K1945" s="73">
        <v>89.34</v>
      </c>
      <c r="L1945">
        <v>5</v>
      </c>
      <c r="M1945">
        <v>1</v>
      </c>
      <c r="N1945" s="51" t="s">
        <v>4915</v>
      </c>
      <c r="O1945">
        <v>1.885</v>
      </c>
      <c r="P1945">
        <v>10</v>
      </c>
      <c r="Q1945">
        <v>8</v>
      </c>
      <c r="R1945">
        <v>2875.2890000000002</v>
      </c>
      <c r="S1945">
        <v>6</v>
      </c>
      <c r="T1945">
        <v>87.04</v>
      </c>
      <c r="U1945">
        <v>5.0359999999999996</v>
      </c>
      <c r="V1945">
        <v>100</v>
      </c>
      <c r="W1945">
        <v>1.0880000000000001</v>
      </c>
      <c r="X1945">
        <v>0.89800000000000002</v>
      </c>
      <c r="Y1945">
        <v>21.71</v>
      </c>
      <c r="Z1945">
        <v>21.89</v>
      </c>
      <c r="AA1945">
        <v>0.60699999999999998</v>
      </c>
      <c r="AB1945">
        <v>0</v>
      </c>
      <c r="AC1945" t="b">
        <v>1</v>
      </c>
      <c r="AI1945">
        <v>2875.2849999999999</v>
      </c>
      <c r="AJ1945">
        <v>87.117999999999995</v>
      </c>
      <c r="AK1945">
        <v>2875.2890000000002</v>
      </c>
      <c r="AL1945">
        <v>89.406999999999996</v>
      </c>
      <c r="AM1945">
        <v>4.5789999999999997</v>
      </c>
      <c r="AN1945">
        <v>8.14</v>
      </c>
      <c r="AO1945">
        <v>11.66</v>
      </c>
      <c r="AP1945">
        <v>0.60699999999999998</v>
      </c>
      <c r="AQ1945">
        <v>21.905000000000001</v>
      </c>
      <c r="AR1945">
        <v>1.3580000000000001</v>
      </c>
      <c r="AS1945">
        <v>14.68</v>
      </c>
      <c r="AT1945">
        <v>0</v>
      </c>
      <c r="AU1945">
        <v>0.17599999999999999</v>
      </c>
      <c r="AV1945">
        <v>0.28100000000000003</v>
      </c>
      <c r="AW1945">
        <v>0</v>
      </c>
      <c r="AX1945">
        <v>1716959</v>
      </c>
      <c r="AY1945" t="b">
        <v>1</v>
      </c>
      <c r="AZ1945">
        <v>3.7810000000000001</v>
      </c>
      <c r="BA1945">
        <v>2875.288</v>
      </c>
      <c r="BB1945">
        <v>8</v>
      </c>
      <c r="BC1945">
        <v>86.465000000000003</v>
      </c>
      <c r="BD1945">
        <v>6.2949999999999999</v>
      </c>
      <c r="BE1945">
        <v>2875.2910000000002</v>
      </c>
      <c r="BF1945">
        <v>89.34</v>
      </c>
      <c r="BG1945">
        <v>6</v>
      </c>
      <c r="BH1945">
        <v>3</v>
      </c>
      <c r="BI1945">
        <v>6</v>
      </c>
      <c r="BJ1945">
        <v>5.0359999999999996</v>
      </c>
      <c r="BK1945">
        <v>1.0009999999999999</v>
      </c>
      <c r="BM1945" t="s">
        <v>2905</v>
      </c>
      <c r="BN1945" t="s">
        <v>2905</v>
      </c>
      <c r="BO1945" t="s">
        <v>3312</v>
      </c>
      <c r="BQ1945">
        <v>1</v>
      </c>
      <c r="BT1945" s="51" t="s">
        <v>3293</v>
      </c>
      <c r="BV1945" t="s">
        <v>3294</v>
      </c>
      <c r="CB1945" s="51">
        <v>11.66</v>
      </c>
      <c r="CC1945" s="51">
        <v>11.66</v>
      </c>
      <c r="CD1945" s="51">
        <v>6.0000000000000001E-3</v>
      </c>
      <c r="CE1945" s="51">
        <v>1.4E-2</v>
      </c>
      <c r="CF1945" s="51">
        <v>0.41499999999999998</v>
      </c>
      <c r="CG1945" t="b">
        <f t="shared" si="46"/>
        <v>1</v>
      </c>
    </row>
    <row r="1946" spans="1:85" hidden="1" x14ac:dyDescent="0.35">
      <c r="A1946" t="s">
        <v>2098</v>
      </c>
      <c r="B1946" t="s">
        <v>4916</v>
      </c>
      <c r="C1946">
        <v>2875.3</v>
      </c>
      <c r="D1946">
        <v>26.891999999999999</v>
      </c>
      <c r="E1946">
        <v>359.15899999999999</v>
      </c>
      <c r="F1946">
        <v>8.24</v>
      </c>
      <c r="G1946" t="s">
        <v>2884</v>
      </c>
      <c r="I1946">
        <v>273.81</v>
      </c>
      <c r="J1946">
        <v>2875.3110000000001</v>
      </c>
      <c r="K1946" s="68">
        <v>359.43</v>
      </c>
      <c r="L1946">
        <v>6</v>
      </c>
      <c r="M1946">
        <v>3</v>
      </c>
      <c r="N1946" t="s">
        <v>4916</v>
      </c>
      <c r="O1946">
        <v>1.8720000000000001</v>
      </c>
      <c r="P1946">
        <v>10</v>
      </c>
      <c r="Q1946">
        <v>26.891999999999999</v>
      </c>
      <c r="R1946">
        <v>2875.3020000000001</v>
      </c>
      <c r="S1946">
        <v>21.513999999999999</v>
      </c>
      <c r="T1946">
        <v>359.21300000000002</v>
      </c>
      <c r="U1946">
        <v>6.5919999999999996</v>
      </c>
      <c r="V1946">
        <v>100</v>
      </c>
      <c r="W1946">
        <v>0.68600000000000005</v>
      </c>
      <c r="X1946">
        <v>1.2809999999999999</v>
      </c>
      <c r="Y1946">
        <v>20.664999999999999</v>
      </c>
      <c r="Z1946">
        <v>21.89</v>
      </c>
      <c r="AA1946">
        <v>0.60699999999999998</v>
      </c>
      <c r="AB1946">
        <v>0</v>
      </c>
      <c r="AC1946" t="b">
        <v>1</v>
      </c>
      <c r="BM1946" t="s">
        <v>2905</v>
      </c>
      <c r="BN1946" t="s">
        <v>2905</v>
      </c>
      <c r="BO1946" t="s">
        <v>2888</v>
      </c>
      <c r="BT1946"/>
      <c r="BU1946"/>
      <c r="BX1946"/>
      <c r="BZ1946"/>
      <c r="CA1946"/>
      <c r="CB1946"/>
      <c r="CC1946"/>
      <c r="CD1946">
        <v>0</v>
      </c>
      <c r="CE1946"/>
      <c r="CF1946">
        <v>0</v>
      </c>
    </row>
    <row r="1947" spans="1:85" hidden="1" x14ac:dyDescent="0.35">
      <c r="A1947" t="s">
        <v>2099</v>
      </c>
      <c r="B1947" t="s">
        <v>4917</v>
      </c>
      <c r="C1947" s="51">
        <v>2875.3330000000001</v>
      </c>
      <c r="D1947">
        <v>10.071999999999999</v>
      </c>
      <c r="E1947" s="68">
        <v>84.751999999999995</v>
      </c>
      <c r="F1947">
        <v>6.2949999999999999</v>
      </c>
      <c r="G1947" t="s">
        <v>3290</v>
      </c>
      <c r="I1947">
        <v>1.24</v>
      </c>
      <c r="J1947">
        <v>2875.3380000000002</v>
      </c>
      <c r="K1947" s="73">
        <v>86.85</v>
      </c>
      <c r="L1947">
        <v>6</v>
      </c>
      <c r="M1947">
        <v>1</v>
      </c>
      <c r="N1947" s="51" t="s">
        <v>4917</v>
      </c>
      <c r="O1947">
        <v>1.835</v>
      </c>
      <c r="P1947">
        <v>10</v>
      </c>
      <c r="Q1947">
        <v>10.071999999999999</v>
      </c>
      <c r="R1947">
        <v>2875.3339999999998</v>
      </c>
      <c r="S1947">
        <v>8.0570000000000004</v>
      </c>
      <c r="T1947">
        <v>85.171000000000006</v>
      </c>
      <c r="U1947">
        <v>5.0359999999999996</v>
      </c>
      <c r="V1947">
        <v>100</v>
      </c>
      <c r="W1947">
        <v>1.0880000000000001</v>
      </c>
      <c r="X1947">
        <v>1.1200000000000001</v>
      </c>
      <c r="Y1947">
        <v>22.1</v>
      </c>
      <c r="Z1947">
        <v>21.89</v>
      </c>
      <c r="AA1947">
        <v>0.60699999999999998</v>
      </c>
      <c r="AB1947">
        <v>0</v>
      </c>
      <c r="AC1947" t="b">
        <v>1</v>
      </c>
      <c r="AI1947">
        <v>2875.3319999999999</v>
      </c>
      <c r="AJ1947">
        <v>84.825999999999993</v>
      </c>
      <c r="AK1947">
        <v>2875.337</v>
      </c>
      <c r="AL1947">
        <v>86.864999999999995</v>
      </c>
      <c r="AM1947">
        <v>4.0789999999999997</v>
      </c>
      <c r="AN1947">
        <v>9.8000000000000007</v>
      </c>
      <c r="AO1947">
        <v>12.31</v>
      </c>
      <c r="AP1947">
        <v>0.52700000000000002</v>
      </c>
      <c r="AQ1947">
        <v>21.9</v>
      </c>
      <c r="AR1947">
        <v>9.8390000000000004</v>
      </c>
      <c r="AS1947">
        <v>22.731000000000002</v>
      </c>
      <c r="AT1947">
        <v>0.25</v>
      </c>
      <c r="AU1947">
        <v>0.10299999999999999</v>
      </c>
      <c r="AV1947">
        <v>0.11899999999999999</v>
      </c>
      <c r="AW1947">
        <v>0</v>
      </c>
      <c r="AX1947">
        <v>1720332</v>
      </c>
      <c r="AY1947" t="b">
        <v>1</v>
      </c>
      <c r="AZ1947">
        <v>1.26</v>
      </c>
      <c r="BA1947">
        <v>2875.3330000000001</v>
      </c>
      <c r="BB1947">
        <v>10.071999999999999</v>
      </c>
      <c r="BC1947">
        <v>84.751999999999995</v>
      </c>
      <c r="BD1947">
        <v>6.2949999999999999</v>
      </c>
      <c r="BE1947">
        <v>2875.3380000000002</v>
      </c>
      <c r="BF1947">
        <v>86.85</v>
      </c>
      <c r="BG1947">
        <v>7</v>
      </c>
      <c r="BH1947">
        <v>3</v>
      </c>
      <c r="BM1947" t="s">
        <v>2905</v>
      </c>
      <c r="BN1947" t="s">
        <v>2905</v>
      </c>
      <c r="BO1947" t="s">
        <v>3296</v>
      </c>
      <c r="BQ1947">
        <v>1</v>
      </c>
      <c r="BT1947" s="51" t="s">
        <v>3293</v>
      </c>
      <c r="BV1947" t="s">
        <v>3294</v>
      </c>
      <c r="CB1947" s="51">
        <v>12.31</v>
      </c>
      <c r="CC1947" s="51">
        <v>12.31</v>
      </c>
      <c r="CD1947" s="51">
        <v>-8.0000000000000002E-3</v>
      </c>
      <c r="CE1947" s="51">
        <v>-1.6E-2</v>
      </c>
      <c r="CF1947" s="51">
        <v>0.91700000000000004</v>
      </c>
      <c r="CG1947" t="b">
        <f>IF(CE1947*100&lt;CC1947,TRUE,FALSE)</f>
        <v>1</v>
      </c>
    </row>
    <row r="1948" spans="1:85" hidden="1" x14ac:dyDescent="0.35">
      <c r="A1948" t="s">
        <v>2100</v>
      </c>
      <c r="B1948" t="s">
        <v>4918</v>
      </c>
      <c r="C1948">
        <v>2875.3389999999999</v>
      </c>
      <c r="D1948">
        <v>9.0830000000000002</v>
      </c>
      <c r="E1948">
        <v>0.23899999999999999</v>
      </c>
      <c r="F1948">
        <v>6.2949999999999999</v>
      </c>
      <c r="G1948" t="s">
        <v>2884</v>
      </c>
      <c r="I1948">
        <v>276.29000000000002</v>
      </c>
      <c r="J1948">
        <v>2875.3440000000001</v>
      </c>
      <c r="K1948" s="68">
        <v>1.9</v>
      </c>
      <c r="L1948">
        <v>10</v>
      </c>
      <c r="M1948">
        <v>3</v>
      </c>
      <c r="N1948" t="s">
        <v>4918</v>
      </c>
      <c r="O1948">
        <v>1.825</v>
      </c>
      <c r="P1948">
        <v>10</v>
      </c>
      <c r="Q1948">
        <v>9.0830000000000002</v>
      </c>
      <c r="R1948">
        <v>2875.34</v>
      </c>
      <c r="S1948">
        <v>7.0830000000000002</v>
      </c>
      <c r="T1948">
        <v>0.57099999999999995</v>
      </c>
      <c r="U1948">
        <v>5.0359999999999996</v>
      </c>
      <c r="V1948">
        <v>100</v>
      </c>
      <c r="W1948">
        <v>0.84199999999999997</v>
      </c>
      <c r="X1948">
        <v>1.7470000000000001</v>
      </c>
      <c r="Y1948">
        <v>20.643000000000001</v>
      </c>
      <c r="Z1948">
        <v>21.89</v>
      </c>
      <c r="AA1948">
        <v>0.60699999999999998</v>
      </c>
      <c r="AB1948">
        <v>0</v>
      </c>
      <c r="AC1948" t="b">
        <v>1</v>
      </c>
      <c r="BM1948" t="s">
        <v>2905</v>
      </c>
      <c r="BN1948" t="s">
        <v>2905</v>
      </c>
      <c r="BO1948" t="s">
        <v>2888</v>
      </c>
      <c r="BT1948"/>
      <c r="BU1948"/>
      <c r="BX1948"/>
      <c r="BZ1948"/>
      <c r="CA1948"/>
      <c r="CB1948"/>
      <c r="CC1948"/>
      <c r="CD1948">
        <v>0</v>
      </c>
      <c r="CE1948"/>
      <c r="CF1948">
        <v>0</v>
      </c>
    </row>
    <row r="1949" spans="1:85" hidden="1" x14ac:dyDescent="0.35">
      <c r="A1949" t="s">
        <v>2101</v>
      </c>
      <c r="B1949" t="s">
        <v>4919</v>
      </c>
      <c r="C1949" s="51">
        <v>2875.3530000000001</v>
      </c>
      <c r="D1949">
        <v>10.851000000000001</v>
      </c>
      <c r="E1949" s="68">
        <v>85.849000000000004</v>
      </c>
      <c r="F1949">
        <v>10.331</v>
      </c>
      <c r="G1949" t="s">
        <v>3290</v>
      </c>
      <c r="I1949">
        <v>3.71</v>
      </c>
      <c r="J1949">
        <v>2875.36</v>
      </c>
      <c r="K1949" s="73">
        <v>89.31</v>
      </c>
      <c r="L1949">
        <v>3</v>
      </c>
      <c r="M1949">
        <v>1</v>
      </c>
      <c r="N1949" s="51" t="s">
        <v>4919</v>
      </c>
      <c r="O1949">
        <v>1.7989999999999999</v>
      </c>
      <c r="P1949">
        <v>10</v>
      </c>
      <c r="Q1949">
        <v>10.851000000000001</v>
      </c>
      <c r="R1949">
        <v>2875.3539999999998</v>
      </c>
      <c r="S1949">
        <v>8.6809999999999992</v>
      </c>
      <c r="T1949">
        <v>86.540999999999997</v>
      </c>
      <c r="U1949">
        <v>8.2650000000000006</v>
      </c>
      <c r="V1949">
        <v>100</v>
      </c>
      <c r="W1949">
        <v>1.65</v>
      </c>
      <c r="X1949">
        <v>1.046</v>
      </c>
      <c r="Y1949">
        <v>21.68</v>
      </c>
      <c r="Z1949">
        <v>21.89</v>
      </c>
      <c r="AA1949">
        <v>0.60699999999999998</v>
      </c>
      <c r="AB1949">
        <v>0</v>
      </c>
      <c r="AC1949" t="b">
        <v>1</v>
      </c>
      <c r="AI1949">
        <v>2875.3510000000001</v>
      </c>
      <c r="AJ1949">
        <v>87.153999999999996</v>
      </c>
      <c r="AK1949">
        <v>2875.3560000000002</v>
      </c>
      <c r="AL1949">
        <v>89.385000000000005</v>
      </c>
      <c r="AM1949">
        <v>4.4610000000000003</v>
      </c>
      <c r="AN1949">
        <v>10.029999999999999</v>
      </c>
      <c r="AO1949">
        <v>11.24</v>
      </c>
      <c r="AP1949">
        <v>0.316</v>
      </c>
      <c r="AQ1949">
        <v>21.901</v>
      </c>
      <c r="AR1949">
        <v>10.702999999999999</v>
      </c>
      <c r="AS1949">
        <v>15.864000000000001</v>
      </c>
      <c r="AT1949">
        <v>6.4000000000000001E-2</v>
      </c>
      <c r="AU1949">
        <v>0.32600000000000001</v>
      </c>
      <c r="AV1949">
        <v>0.193</v>
      </c>
      <c r="AW1949">
        <v>0</v>
      </c>
      <c r="AX1949">
        <v>1723705</v>
      </c>
      <c r="AY1949" t="b">
        <v>1</v>
      </c>
      <c r="AZ1949">
        <v>3.7810000000000001</v>
      </c>
      <c r="BA1949">
        <v>2875.3530000000001</v>
      </c>
      <c r="BB1949">
        <v>10.851000000000001</v>
      </c>
      <c r="BC1949">
        <v>85.849000000000004</v>
      </c>
      <c r="BD1949">
        <v>10.331</v>
      </c>
      <c r="BE1949">
        <v>2875.36</v>
      </c>
      <c r="BF1949">
        <v>89.31</v>
      </c>
      <c r="BG1949">
        <v>4</v>
      </c>
      <c r="BH1949">
        <v>3</v>
      </c>
      <c r="BI1949">
        <v>8.6809999999999992</v>
      </c>
      <c r="BJ1949">
        <v>8.2650000000000006</v>
      </c>
      <c r="BK1949">
        <v>1.1220000000000001</v>
      </c>
      <c r="BM1949" t="s">
        <v>2905</v>
      </c>
      <c r="BN1949" t="s">
        <v>2905</v>
      </c>
      <c r="BO1949" t="s">
        <v>3312</v>
      </c>
      <c r="BQ1949">
        <v>1</v>
      </c>
      <c r="BT1949" s="51" t="s">
        <v>3293</v>
      </c>
      <c r="BV1949" t="s">
        <v>3294</v>
      </c>
      <c r="CB1949" s="51">
        <v>11.24</v>
      </c>
      <c r="CC1949" s="51">
        <v>11.24</v>
      </c>
      <c r="CD1949" s="51">
        <v>-3.0000000000000001E-3</v>
      </c>
      <c r="CE1949" s="51">
        <v>-1.0999999999999999E-2</v>
      </c>
      <c r="CF1949" s="51">
        <v>0.91</v>
      </c>
      <c r="CG1949" t="b">
        <f>IF(CE1949*100&lt;CC1949,TRUE,FALSE)</f>
        <v>1</v>
      </c>
    </row>
    <row r="1950" spans="1:85" hidden="1" x14ac:dyDescent="0.35">
      <c r="A1950" t="s">
        <v>2102</v>
      </c>
      <c r="B1950" t="s">
        <v>4920</v>
      </c>
      <c r="C1950">
        <v>2875.3560000000002</v>
      </c>
      <c r="D1950">
        <v>8</v>
      </c>
      <c r="E1950">
        <v>68.600999999999999</v>
      </c>
      <c r="F1950">
        <v>6.2949999999999999</v>
      </c>
      <c r="G1950" t="s">
        <v>2884</v>
      </c>
      <c r="I1950">
        <v>343.71</v>
      </c>
      <c r="J1950">
        <v>2875.3620000000001</v>
      </c>
      <c r="K1950" s="68">
        <v>69.31</v>
      </c>
      <c r="L1950">
        <v>4</v>
      </c>
      <c r="M1950">
        <v>3</v>
      </c>
      <c r="N1950" t="s">
        <v>4920</v>
      </c>
      <c r="O1950">
        <v>1.796</v>
      </c>
      <c r="P1950">
        <v>10</v>
      </c>
      <c r="Q1950">
        <v>8</v>
      </c>
      <c r="R1950">
        <v>2875.3580000000002</v>
      </c>
      <c r="S1950">
        <v>6</v>
      </c>
      <c r="T1950">
        <v>68.742999999999995</v>
      </c>
      <c r="U1950">
        <v>5.0359999999999996</v>
      </c>
      <c r="V1950">
        <v>100</v>
      </c>
      <c r="W1950">
        <v>0.84199999999999997</v>
      </c>
      <c r="X1950">
        <v>0.74</v>
      </c>
      <c r="Y1950">
        <v>21.44</v>
      </c>
      <c r="Z1950">
        <v>21.89</v>
      </c>
      <c r="AA1950">
        <v>0.60699999999999998</v>
      </c>
      <c r="AB1950">
        <v>0</v>
      </c>
      <c r="AC1950" t="b">
        <v>1</v>
      </c>
      <c r="BM1950" t="s">
        <v>2905</v>
      </c>
      <c r="BN1950" t="s">
        <v>2905</v>
      </c>
      <c r="BO1950" t="s">
        <v>2888</v>
      </c>
      <c r="BT1950"/>
      <c r="BU1950"/>
      <c r="BX1950"/>
      <c r="BZ1950"/>
      <c r="CA1950"/>
      <c r="CB1950"/>
      <c r="CC1950"/>
      <c r="CD1950">
        <v>0</v>
      </c>
      <c r="CE1950"/>
      <c r="CF1950">
        <v>0</v>
      </c>
    </row>
    <row r="1951" spans="1:85" hidden="1" x14ac:dyDescent="0.35">
      <c r="A1951" t="s">
        <v>2103</v>
      </c>
      <c r="B1951" t="s">
        <v>4921</v>
      </c>
      <c r="C1951">
        <v>2875.3510000000001</v>
      </c>
      <c r="D1951">
        <v>14.755000000000001</v>
      </c>
      <c r="E1951">
        <v>105.53700000000001</v>
      </c>
      <c r="F1951">
        <v>6.2949999999999999</v>
      </c>
      <c r="G1951" t="s">
        <v>2884</v>
      </c>
      <c r="I1951">
        <v>23.71</v>
      </c>
      <c r="J1951">
        <v>2875.364</v>
      </c>
      <c r="K1951" s="68">
        <v>109.31</v>
      </c>
      <c r="L1951">
        <v>5</v>
      </c>
      <c r="M1951">
        <v>3</v>
      </c>
      <c r="N1951" t="s">
        <v>4921</v>
      </c>
      <c r="O1951">
        <v>1.7929999999999999</v>
      </c>
      <c r="P1951">
        <v>10</v>
      </c>
      <c r="Q1951">
        <v>14.755000000000001</v>
      </c>
      <c r="R1951">
        <v>2875.3539999999998</v>
      </c>
      <c r="S1951">
        <v>11.804</v>
      </c>
      <c r="T1951">
        <v>106.291</v>
      </c>
      <c r="U1951">
        <v>5.0359999999999996</v>
      </c>
      <c r="V1951">
        <v>100</v>
      </c>
      <c r="W1951">
        <v>0.78100000000000003</v>
      </c>
      <c r="X1951">
        <v>0.84599999999999997</v>
      </c>
      <c r="Y1951">
        <v>21.99</v>
      </c>
      <c r="Z1951">
        <v>21.89</v>
      </c>
      <c r="AA1951">
        <v>0.60699999999999998</v>
      </c>
      <c r="AB1951">
        <v>0</v>
      </c>
      <c r="AC1951" t="b">
        <v>1</v>
      </c>
      <c r="BM1951" t="s">
        <v>2905</v>
      </c>
      <c r="BN1951" t="s">
        <v>2905</v>
      </c>
      <c r="BO1951" t="s">
        <v>2888</v>
      </c>
      <c r="BT1951"/>
      <c r="BU1951"/>
      <c r="BX1951"/>
      <c r="BZ1951"/>
      <c r="CA1951"/>
      <c r="CB1951"/>
      <c r="CC1951"/>
      <c r="CD1951">
        <v>0</v>
      </c>
      <c r="CE1951"/>
      <c r="CF1951">
        <v>0</v>
      </c>
    </row>
    <row r="1952" spans="1:85" hidden="1" x14ac:dyDescent="0.35">
      <c r="A1952" t="s">
        <v>2104</v>
      </c>
      <c r="B1952" t="s">
        <v>4922</v>
      </c>
      <c r="C1952">
        <v>2875.366</v>
      </c>
      <c r="D1952">
        <v>26.102</v>
      </c>
      <c r="E1952">
        <v>115.48</v>
      </c>
      <c r="F1952">
        <v>132.28800000000001</v>
      </c>
      <c r="G1952" t="s">
        <v>2884</v>
      </c>
      <c r="I1952">
        <v>90</v>
      </c>
      <c r="J1952">
        <v>2875.3789999999999</v>
      </c>
      <c r="K1952" s="68">
        <v>175.601</v>
      </c>
      <c r="L1952">
        <v>0.82699999999999996</v>
      </c>
      <c r="M1952">
        <v>1</v>
      </c>
      <c r="N1952" t="s">
        <v>4922</v>
      </c>
      <c r="O1952">
        <v>1.798</v>
      </c>
      <c r="P1952">
        <v>0</v>
      </c>
      <c r="Q1952">
        <v>0</v>
      </c>
      <c r="R1952">
        <v>2875.3789999999999</v>
      </c>
      <c r="S1952">
        <v>0</v>
      </c>
      <c r="T1952">
        <v>175.601</v>
      </c>
      <c r="U1952">
        <v>0</v>
      </c>
      <c r="V1952">
        <v>0</v>
      </c>
      <c r="W1952">
        <v>0</v>
      </c>
      <c r="X1952">
        <v>0</v>
      </c>
      <c r="Y1952">
        <v>0</v>
      </c>
      <c r="Z1952">
        <v>0</v>
      </c>
      <c r="AA1952">
        <v>0</v>
      </c>
      <c r="AB1952">
        <v>0</v>
      </c>
      <c r="AC1952" t="b">
        <v>1</v>
      </c>
      <c r="AE1952">
        <v>0</v>
      </c>
      <c r="AF1952">
        <v>0</v>
      </c>
      <c r="AG1952">
        <v>0</v>
      </c>
      <c r="AH1952">
        <v>0</v>
      </c>
      <c r="AI1952">
        <v>0</v>
      </c>
      <c r="AJ1952">
        <v>0</v>
      </c>
      <c r="AK1952">
        <v>0</v>
      </c>
      <c r="AL1952">
        <v>0</v>
      </c>
      <c r="AM1952">
        <v>0</v>
      </c>
      <c r="AN1952">
        <v>0</v>
      </c>
      <c r="AO1952">
        <v>0</v>
      </c>
      <c r="AP1952">
        <v>0</v>
      </c>
      <c r="AQ1952">
        <v>0</v>
      </c>
      <c r="AR1952">
        <v>0</v>
      </c>
      <c r="AS1952">
        <v>0</v>
      </c>
      <c r="AT1952">
        <v>0</v>
      </c>
      <c r="AU1952">
        <v>0</v>
      </c>
      <c r="AV1952">
        <v>0</v>
      </c>
      <c r="AW1952">
        <v>0</v>
      </c>
      <c r="AX1952">
        <v>0</v>
      </c>
      <c r="AY1952" t="b">
        <v>0</v>
      </c>
      <c r="AZ1952">
        <v>0</v>
      </c>
      <c r="BI1952">
        <v>0</v>
      </c>
      <c r="BJ1952">
        <v>0</v>
      </c>
      <c r="BK1952">
        <v>0</v>
      </c>
      <c r="BM1952" t="s">
        <v>2887</v>
      </c>
      <c r="BN1952" t="s">
        <v>2887</v>
      </c>
      <c r="BO1952" t="s">
        <v>2888</v>
      </c>
      <c r="BT1952"/>
      <c r="BU1952"/>
      <c r="BX1952"/>
      <c r="BY1952" t="s">
        <v>2903</v>
      </c>
      <c r="BZ1952"/>
      <c r="CA1952"/>
      <c r="CB1952"/>
      <c r="CC1952"/>
      <c r="CD1952">
        <v>0</v>
      </c>
      <c r="CE1952"/>
      <c r="CF1952">
        <v>0</v>
      </c>
    </row>
    <row r="1953" spans="1:85" hidden="1" x14ac:dyDescent="0.35">
      <c r="A1953" t="s">
        <v>2105</v>
      </c>
      <c r="B1953" t="s">
        <v>4923</v>
      </c>
      <c r="C1953">
        <v>2875.3739999999998</v>
      </c>
      <c r="D1953">
        <v>11.221</v>
      </c>
      <c r="E1953">
        <v>359.13499999999999</v>
      </c>
      <c r="F1953">
        <v>11.414999999999999</v>
      </c>
      <c r="G1953" t="s">
        <v>2884</v>
      </c>
      <c r="I1953">
        <v>273.81</v>
      </c>
      <c r="J1953">
        <v>2875.3789999999999</v>
      </c>
      <c r="K1953" s="68">
        <v>359.41</v>
      </c>
      <c r="L1953">
        <v>10</v>
      </c>
      <c r="M1953">
        <v>3</v>
      </c>
      <c r="N1953" t="s">
        <v>4923</v>
      </c>
      <c r="O1953">
        <v>1.7789999999999999</v>
      </c>
      <c r="P1953">
        <v>10</v>
      </c>
      <c r="Q1953">
        <v>11.221</v>
      </c>
      <c r="R1953">
        <v>2875.375</v>
      </c>
      <c r="S1953">
        <v>8.9770000000000003</v>
      </c>
      <c r="T1953">
        <v>359.19</v>
      </c>
      <c r="U1953">
        <v>9.1319999999999997</v>
      </c>
      <c r="V1953">
        <v>100</v>
      </c>
      <c r="W1953">
        <v>1.518</v>
      </c>
      <c r="X1953">
        <v>2.927</v>
      </c>
      <c r="Y1953">
        <v>19.385000000000002</v>
      </c>
      <c r="Z1953">
        <v>21.89</v>
      </c>
      <c r="AA1953">
        <v>0.60699999999999998</v>
      </c>
      <c r="AB1953">
        <v>0</v>
      </c>
      <c r="AC1953" t="b">
        <v>1</v>
      </c>
      <c r="BM1953" t="s">
        <v>2887</v>
      </c>
      <c r="BN1953" t="s">
        <v>2887</v>
      </c>
      <c r="BO1953" t="s">
        <v>2888</v>
      </c>
      <c r="BT1953"/>
      <c r="BU1953"/>
      <c r="BX1953"/>
      <c r="BZ1953"/>
      <c r="CA1953"/>
      <c r="CB1953"/>
      <c r="CC1953"/>
      <c r="CD1953">
        <v>0</v>
      </c>
      <c r="CE1953"/>
      <c r="CF1953">
        <v>0</v>
      </c>
    </row>
    <row r="1954" spans="1:85" hidden="1" x14ac:dyDescent="0.35">
      <c r="A1954" t="s">
        <v>2106</v>
      </c>
      <c r="B1954" t="s">
        <v>4924</v>
      </c>
      <c r="C1954">
        <v>2875.4639999999999</v>
      </c>
      <c r="D1954">
        <v>12.048</v>
      </c>
      <c r="E1954">
        <v>352.75200000000001</v>
      </c>
      <c r="F1954">
        <v>13.333</v>
      </c>
      <c r="G1954" t="s">
        <v>2884</v>
      </c>
      <c r="I1954">
        <v>273.81</v>
      </c>
      <c r="J1954">
        <v>2875.473</v>
      </c>
      <c r="K1954" s="68">
        <v>359.39</v>
      </c>
      <c r="L1954">
        <v>6</v>
      </c>
      <c r="M1954">
        <v>3</v>
      </c>
      <c r="N1954" t="s">
        <v>4924</v>
      </c>
      <c r="O1954">
        <v>1.742</v>
      </c>
      <c r="P1954">
        <v>10</v>
      </c>
      <c r="Q1954">
        <v>12.048</v>
      </c>
      <c r="R1954">
        <v>2875.4659999999999</v>
      </c>
      <c r="S1954">
        <v>9.6379999999999999</v>
      </c>
      <c r="T1954">
        <v>354.07900000000001</v>
      </c>
      <c r="U1954">
        <v>10.666</v>
      </c>
      <c r="V1954">
        <v>100</v>
      </c>
      <c r="W1954">
        <v>1.7490000000000001</v>
      </c>
      <c r="X1954">
        <v>2.1949999999999998</v>
      </c>
      <c r="Y1954">
        <v>20.39</v>
      </c>
      <c r="Z1954">
        <v>21.89</v>
      </c>
      <c r="AA1954">
        <v>0.60699999999999998</v>
      </c>
      <c r="AB1954">
        <v>0</v>
      </c>
      <c r="AC1954" t="b">
        <v>1</v>
      </c>
      <c r="BM1954" t="s">
        <v>2905</v>
      </c>
      <c r="BN1954" t="s">
        <v>2905</v>
      </c>
      <c r="BO1954" t="s">
        <v>2888</v>
      </c>
      <c r="BT1954"/>
      <c r="BU1954"/>
      <c r="BX1954"/>
      <c r="BZ1954"/>
      <c r="CA1954"/>
      <c r="CB1954"/>
      <c r="CC1954"/>
      <c r="CD1954">
        <v>0</v>
      </c>
      <c r="CE1954"/>
      <c r="CF1954">
        <v>0</v>
      </c>
    </row>
    <row r="1955" spans="1:85" hidden="1" x14ac:dyDescent="0.35">
      <c r="A1955" t="s">
        <v>2107</v>
      </c>
      <c r="B1955" t="s">
        <v>4925</v>
      </c>
      <c r="C1955">
        <v>2875.5010000000002</v>
      </c>
      <c r="D1955">
        <v>8</v>
      </c>
      <c r="E1955">
        <v>359.19</v>
      </c>
      <c r="F1955">
        <v>7.117</v>
      </c>
      <c r="G1955" t="s">
        <v>2884</v>
      </c>
      <c r="I1955">
        <v>273.81</v>
      </c>
      <c r="J1955">
        <v>2875.5050000000001</v>
      </c>
      <c r="K1955" s="68">
        <v>359.38</v>
      </c>
      <c r="L1955">
        <v>7</v>
      </c>
      <c r="M1955">
        <v>3</v>
      </c>
      <c r="N1955" t="s">
        <v>4925</v>
      </c>
      <c r="O1955">
        <v>1.7090000000000001</v>
      </c>
      <c r="P1955">
        <v>10</v>
      </c>
      <c r="Q1955">
        <v>8</v>
      </c>
      <c r="R1955">
        <v>2875.502</v>
      </c>
      <c r="S1955">
        <v>6</v>
      </c>
      <c r="T1955">
        <v>359.22800000000001</v>
      </c>
      <c r="U1955">
        <v>5.6929999999999996</v>
      </c>
      <c r="V1955">
        <v>100</v>
      </c>
      <c r="W1955">
        <v>0.93</v>
      </c>
      <c r="X1955">
        <v>1.377</v>
      </c>
      <c r="Y1955">
        <v>20.934999999999999</v>
      </c>
      <c r="Z1955">
        <v>21.89</v>
      </c>
      <c r="AA1955">
        <v>0.60699999999999998</v>
      </c>
      <c r="AB1955">
        <v>0</v>
      </c>
      <c r="AC1955" t="b">
        <v>1</v>
      </c>
      <c r="BM1955" t="s">
        <v>2905</v>
      </c>
      <c r="BN1955" t="s">
        <v>2905</v>
      </c>
      <c r="BO1955" t="s">
        <v>2888</v>
      </c>
      <c r="BT1955"/>
      <c r="BU1955"/>
      <c r="BX1955"/>
      <c r="BZ1955"/>
      <c r="CA1955"/>
      <c r="CB1955"/>
      <c r="CC1955"/>
      <c r="CD1955">
        <v>0</v>
      </c>
      <c r="CE1955"/>
      <c r="CF1955">
        <v>0</v>
      </c>
    </row>
    <row r="1956" spans="1:85" hidden="1" x14ac:dyDescent="0.35">
      <c r="A1956" t="s">
        <v>2108</v>
      </c>
      <c r="B1956" t="s">
        <v>4926</v>
      </c>
      <c r="C1956">
        <v>2892.8780000000002</v>
      </c>
      <c r="D1956">
        <v>8</v>
      </c>
      <c r="E1956">
        <v>216.68</v>
      </c>
      <c r="F1956">
        <v>6.2949999999999999</v>
      </c>
      <c r="G1956" t="s">
        <v>2884</v>
      </c>
      <c r="I1956">
        <v>136.29</v>
      </c>
      <c r="J1956">
        <v>2892.8809999999999</v>
      </c>
      <c r="K1956" s="68">
        <v>219.78</v>
      </c>
      <c r="L1956">
        <v>6</v>
      </c>
      <c r="M1956">
        <v>1</v>
      </c>
      <c r="N1956" t="s">
        <v>4926</v>
      </c>
      <c r="O1956">
        <v>1.873</v>
      </c>
      <c r="P1956">
        <v>10</v>
      </c>
      <c r="Q1956">
        <v>8</v>
      </c>
      <c r="R1956">
        <v>2892.8789999999999</v>
      </c>
      <c r="S1956">
        <v>6</v>
      </c>
      <c r="T1956">
        <v>217.3</v>
      </c>
      <c r="U1956">
        <v>5.0359999999999996</v>
      </c>
      <c r="V1956">
        <v>100</v>
      </c>
      <c r="W1956">
        <v>1.083</v>
      </c>
      <c r="X1956">
        <v>1.2210000000000001</v>
      </c>
      <c r="Y1956">
        <v>22.74</v>
      </c>
      <c r="Z1956">
        <v>22.465</v>
      </c>
      <c r="AA1956">
        <v>0.61799999999999999</v>
      </c>
      <c r="AB1956">
        <v>0</v>
      </c>
      <c r="AC1956" t="b">
        <v>1</v>
      </c>
      <c r="AI1956">
        <v>2892.8739999999998</v>
      </c>
      <c r="AJ1956">
        <v>217.02199999999999</v>
      </c>
      <c r="AK1956">
        <v>2892.8780000000002</v>
      </c>
      <c r="AL1956">
        <v>218.749</v>
      </c>
      <c r="AM1956">
        <v>3.4540000000000002</v>
      </c>
      <c r="AN1956">
        <v>7.46</v>
      </c>
      <c r="AO1956">
        <v>10.06</v>
      </c>
      <c r="AP1956">
        <v>0.435</v>
      </c>
      <c r="AQ1956">
        <v>22.504000000000001</v>
      </c>
      <c r="AR1956">
        <v>13.432</v>
      </c>
      <c r="AS1956">
        <v>20.484999999999999</v>
      </c>
      <c r="AT1956">
        <v>0.16700000000000001</v>
      </c>
      <c r="AU1956">
        <v>3.5999999999999997E-2</v>
      </c>
      <c r="AV1956">
        <v>0.27</v>
      </c>
      <c r="AW1956">
        <v>0</v>
      </c>
      <c r="AX1956">
        <v>1727078</v>
      </c>
      <c r="AY1956" t="b">
        <v>1</v>
      </c>
      <c r="AZ1956">
        <v>135.26300000000001</v>
      </c>
      <c r="BA1956">
        <v>2892.8780000000002</v>
      </c>
      <c r="BB1956">
        <v>8</v>
      </c>
      <c r="BC1956">
        <v>216.68</v>
      </c>
      <c r="BD1956">
        <v>6.2949999999999999</v>
      </c>
      <c r="BE1956">
        <v>2892.8809999999999</v>
      </c>
      <c r="BF1956">
        <v>219.78</v>
      </c>
      <c r="BG1956">
        <v>8</v>
      </c>
      <c r="BH1956">
        <v>3</v>
      </c>
      <c r="BI1956">
        <v>6</v>
      </c>
      <c r="BJ1956">
        <v>5.0359999999999996</v>
      </c>
      <c r="BK1956">
        <v>1.2949999999999999</v>
      </c>
      <c r="BM1956" t="s">
        <v>144</v>
      </c>
      <c r="BN1956" t="s">
        <v>144</v>
      </c>
      <c r="BO1956" t="s">
        <v>3217</v>
      </c>
      <c r="BQ1956" t="s">
        <v>4394</v>
      </c>
      <c r="BR1956" t="s">
        <v>4927</v>
      </c>
      <c r="BT1956" t="s">
        <v>3293</v>
      </c>
      <c r="BU1956"/>
      <c r="BX1956"/>
      <c r="BZ1956" t="s">
        <v>4394</v>
      </c>
      <c r="CA1956"/>
      <c r="CB1956">
        <v>10.06</v>
      </c>
      <c r="CC1956"/>
      <c r="CD1956">
        <v>0</v>
      </c>
      <c r="CE1956"/>
      <c r="CF1956">
        <v>0</v>
      </c>
    </row>
    <row r="1957" spans="1:85" hidden="1" x14ac:dyDescent="0.35">
      <c r="A1957" t="s">
        <v>2109</v>
      </c>
      <c r="B1957" t="s">
        <v>4928</v>
      </c>
      <c r="C1957" s="51">
        <v>2910.2579999999998</v>
      </c>
      <c r="D1957">
        <v>9.6910000000000007</v>
      </c>
      <c r="E1957" s="68">
        <v>304.79399999999998</v>
      </c>
      <c r="F1957">
        <v>6.2949999999999999</v>
      </c>
      <c r="G1957" t="s">
        <v>3339</v>
      </c>
      <c r="I1957">
        <v>226.19</v>
      </c>
      <c r="J1957">
        <v>2910.2629999999999</v>
      </c>
      <c r="K1957" s="73">
        <v>309.76</v>
      </c>
      <c r="L1957">
        <v>8</v>
      </c>
      <c r="M1957">
        <v>3</v>
      </c>
      <c r="N1957" s="51" t="s">
        <v>4928</v>
      </c>
      <c r="O1957">
        <v>1.91</v>
      </c>
      <c r="P1957">
        <v>10</v>
      </c>
      <c r="Q1957">
        <v>9.6910000000000007</v>
      </c>
      <c r="R1957">
        <v>2910.259</v>
      </c>
      <c r="S1957">
        <v>7.6909999999999998</v>
      </c>
      <c r="T1957">
        <v>305.78699999999998</v>
      </c>
      <c r="U1957">
        <v>5.0359999999999996</v>
      </c>
      <c r="V1957">
        <v>100</v>
      </c>
      <c r="W1957">
        <v>0.83299999999999996</v>
      </c>
      <c r="X1957">
        <v>1.4390000000000001</v>
      </c>
      <c r="Y1957">
        <v>22.024999999999999</v>
      </c>
      <c r="Z1957">
        <v>22.53</v>
      </c>
      <c r="AA1957">
        <v>0.61899999999999999</v>
      </c>
      <c r="AB1957">
        <v>0</v>
      </c>
      <c r="AC1957" t="b">
        <v>1</v>
      </c>
      <c r="AI1957">
        <v>2910.2559999999999</v>
      </c>
      <c r="AJ1957">
        <v>308.07299999999998</v>
      </c>
      <c r="AK1957">
        <v>2910.2620000000002</v>
      </c>
      <c r="AL1957">
        <v>309.57100000000003</v>
      </c>
      <c r="AM1957">
        <v>2.996</v>
      </c>
      <c r="AN1957">
        <v>11.08</v>
      </c>
      <c r="AO1957">
        <v>12.45</v>
      </c>
      <c r="AP1957">
        <v>1.038</v>
      </c>
      <c r="AQ1957">
        <v>22.7</v>
      </c>
      <c r="AR1957">
        <v>3.3159999999999998</v>
      </c>
      <c r="AS1957">
        <v>11.78</v>
      </c>
      <c r="AT1957">
        <v>0</v>
      </c>
      <c r="AU1957">
        <v>0</v>
      </c>
      <c r="AV1957">
        <v>0.49199999999999999</v>
      </c>
      <c r="AW1957">
        <v>0</v>
      </c>
      <c r="AX1957">
        <v>1730451</v>
      </c>
      <c r="AY1957" t="b">
        <v>1</v>
      </c>
      <c r="AZ1957">
        <v>225.99799999999999</v>
      </c>
      <c r="BI1957">
        <v>7.6909999999999998</v>
      </c>
      <c r="BJ1957">
        <v>5.0359999999999996</v>
      </c>
      <c r="BK1957">
        <v>1.325</v>
      </c>
      <c r="BM1957" t="s">
        <v>144</v>
      </c>
      <c r="BN1957" t="s">
        <v>144</v>
      </c>
      <c r="BO1957" t="s">
        <v>3341</v>
      </c>
      <c r="BQ1957">
        <v>1</v>
      </c>
      <c r="BT1957" t="s">
        <v>3293</v>
      </c>
      <c r="BU1957"/>
      <c r="BZ1957"/>
      <c r="CA1957"/>
      <c r="CB1957">
        <v>12.45</v>
      </c>
      <c r="CC1957">
        <v>12.45</v>
      </c>
      <c r="CD1957">
        <v>2.1999999999999999E-2</v>
      </c>
      <c r="CE1957">
        <v>3.5000000000000003E-2</v>
      </c>
      <c r="CF1957">
        <v>0.66</v>
      </c>
      <c r="CG1957" t="b">
        <f>IF(CE1957*100&lt;CC1957,TRUE,FALSE)</f>
        <v>1</v>
      </c>
    </row>
    <row r="1958" spans="1:85" hidden="1" x14ac:dyDescent="0.35">
      <c r="A1958" t="s">
        <v>2110</v>
      </c>
      <c r="B1958" t="s">
        <v>4929</v>
      </c>
      <c r="C1958">
        <v>2911.4560000000001</v>
      </c>
      <c r="D1958">
        <v>40.014000000000003</v>
      </c>
      <c r="E1958">
        <v>277.55200000000002</v>
      </c>
      <c r="F1958">
        <v>6.2949999999999999</v>
      </c>
      <c r="G1958" t="s">
        <v>2884</v>
      </c>
      <c r="I1958">
        <v>193.81</v>
      </c>
      <c r="J1958">
        <v>2911.4789999999998</v>
      </c>
      <c r="K1958" s="68">
        <v>277.75</v>
      </c>
      <c r="L1958">
        <v>14</v>
      </c>
      <c r="M1958">
        <v>3</v>
      </c>
      <c r="N1958" t="s">
        <v>4929</v>
      </c>
      <c r="O1958">
        <v>1.891</v>
      </c>
      <c r="P1958">
        <v>12.286</v>
      </c>
      <c r="Q1958">
        <v>40.014000000000003</v>
      </c>
      <c r="R1958">
        <v>2911.46</v>
      </c>
      <c r="S1958">
        <v>32.011000000000003</v>
      </c>
      <c r="T1958">
        <v>277.59199999999998</v>
      </c>
      <c r="U1958">
        <v>5.0359999999999996</v>
      </c>
      <c r="V1958">
        <v>100</v>
      </c>
      <c r="W1958">
        <v>0.39900000000000002</v>
      </c>
      <c r="X1958">
        <v>1.8320000000000001</v>
      </c>
      <c r="Y1958">
        <v>22.36</v>
      </c>
      <c r="Z1958">
        <v>22.53</v>
      </c>
      <c r="AA1958">
        <v>0.61899999999999999</v>
      </c>
      <c r="AB1958">
        <v>0</v>
      </c>
      <c r="AC1958" t="b">
        <v>1</v>
      </c>
      <c r="BM1958" t="s">
        <v>2887</v>
      </c>
      <c r="BN1958" t="s">
        <v>2887</v>
      </c>
      <c r="BO1958" t="s">
        <v>2888</v>
      </c>
      <c r="BT1958"/>
      <c r="BU1958"/>
      <c r="BX1958"/>
      <c r="BZ1958"/>
      <c r="CA1958"/>
      <c r="CB1958"/>
      <c r="CC1958"/>
      <c r="CD1958">
        <v>0</v>
      </c>
      <c r="CE1958"/>
      <c r="CF1958">
        <v>0</v>
      </c>
    </row>
    <row r="1959" spans="1:85" hidden="1" x14ac:dyDescent="0.35">
      <c r="A1959" t="s">
        <v>2111</v>
      </c>
      <c r="B1959" t="s">
        <v>4930</v>
      </c>
      <c r="C1959">
        <v>2911.4650000000001</v>
      </c>
      <c r="D1959">
        <v>68.807000000000002</v>
      </c>
      <c r="E1959">
        <v>132.87200000000001</v>
      </c>
      <c r="F1959">
        <v>101.488</v>
      </c>
      <c r="G1959" t="s">
        <v>2884</v>
      </c>
      <c r="I1959">
        <v>90</v>
      </c>
      <c r="J1959">
        <v>2911.4830000000002</v>
      </c>
      <c r="K1959" s="68">
        <v>173.94300000000001</v>
      </c>
      <c r="L1959">
        <v>1.0489999999999999</v>
      </c>
      <c r="M1959">
        <v>1</v>
      </c>
      <c r="N1959" t="s">
        <v>4930</v>
      </c>
      <c r="O1959">
        <v>1.829</v>
      </c>
      <c r="P1959">
        <v>0</v>
      </c>
      <c r="Q1959">
        <v>0</v>
      </c>
      <c r="R1959">
        <v>2911.4830000000002</v>
      </c>
      <c r="S1959">
        <v>0</v>
      </c>
      <c r="T1959">
        <v>173.94300000000001</v>
      </c>
      <c r="U1959">
        <v>0</v>
      </c>
      <c r="V1959">
        <v>0</v>
      </c>
      <c r="W1959">
        <v>0</v>
      </c>
      <c r="X1959">
        <v>0</v>
      </c>
      <c r="Y1959">
        <v>0</v>
      </c>
      <c r="Z1959">
        <v>0</v>
      </c>
      <c r="AA1959">
        <v>0</v>
      </c>
      <c r="AB1959">
        <v>0</v>
      </c>
      <c r="AC1959" t="b">
        <v>1</v>
      </c>
      <c r="AE1959">
        <v>0</v>
      </c>
      <c r="AF1959">
        <v>0</v>
      </c>
      <c r="AG1959">
        <v>0</v>
      </c>
      <c r="AH1959">
        <v>0</v>
      </c>
      <c r="AI1959">
        <v>0</v>
      </c>
      <c r="AJ1959">
        <v>0</v>
      </c>
      <c r="AK1959">
        <v>0</v>
      </c>
      <c r="AL1959">
        <v>0</v>
      </c>
      <c r="AM1959">
        <v>0</v>
      </c>
      <c r="AN1959">
        <v>0</v>
      </c>
      <c r="AO1959">
        <v>0</v>
      </c>
      <c r="AP1959">
        <v>0</v>
      </c>
      <c r="AQ1959">
        <v>0</v>
      </c>
      <c r="AR1959">
        <v>0</v>
      </c>
      <c r="AS1959">
        <v>0</v>
      </c>
      <c r="AT1959">
        <v>0</v>
      </c>
      <c r="AU1959">
        <v>0</v>
      </c>
      <c r="AV1959">
        <v>0</v>
      </c>
      <c r="AW1959">
        <v>0</v>
      </c>
      <c r="AX1959">
        <v>0</v>
      </c>
      <c r="AY1959" t="b">
        <v>0</v>
      </c>
      <c r="AZ1959">
        <v>0</v>
      </c>
      <c r="BI1959">
        <v>0</v>
      </c>
      <c r="BJ1959">
        <v>0</v>
      </c>
      <c r="BK1959">
        <v>0</v>
      </c>
      <c r="BM1959" t="s">
        <v>2887</v>
      </c>
      <c r="BN1959" t="s">
        <v>2887</v>
      </c>
      <c r="BO1959" t="s">
        <v>2888</v>
      </c>
      <c r="BT1959"/>
      <c r="BU1959"/>
      <c r="BX1959"/>
      <c r="BY1959" t="s">
        <v>2903</v>
      </c>
      <c r="BZ1959"/>
      <c r="CA1959"/>
      <c r="CB1959"/>
      <c r="CC1959"/>
      <c r="CD1959">
        <v>0</v>
      </c>
      <c r="CE1959"/>
      <c r="CF1959">
        <v>0</v>
      </c>
    </row>
    <row r="1960" spans="1:85" hidden="1" x14ac:dyDescent="0.35">
      <c r="A1960" t="s">
        <v>2112</v>
      </c>
      <c r="B1960" t="s">
        <v>4931</v>
      </c>
      <c r="C1960">
        <v>2927.0070000000001</v>
      </c>
      <c r="D1960">
        <v>32.250999999999998</v>
      </c>
      <c r="E1960">
        <v>264.57400000000001</v>
      </c>
      <c r="F1960">
        <v>149.488</v>
      </c>
      <c r="G1960" t="s">
        <v>2884</v>
      </c>
      <c r="I1960">
        <v>296.29000000000002</v>
      </c>
      <c r="J1960">
        <v>2927.0239999999999</v>
      </c>
      <c r="K1960" s="68">
        <v>21.77</v>
      </c>
      <c r="L1960">
        <v>7</v>
      </c>
      <c r="M1960">
        <v>3</v>
      </c>
      <c r="N1960" t="s">
        <v>4931</v>
      </c>
      <c r="O1960">
        <v>1.742</v>
      </c>
      <c r="P1960">
        <v>10</v>
      </c>
      <c r="Q1960">
        <v>32.250999999999998</v>
      </c>
      <c r="R1960">
        <v>2927.011</v>
      </c>
      <c r="S1960">
        <v>25.800999999999998</v>
      </c>
      <c r="T1960">
        <v>288.01400000000001</v>
      </c>
      <c r="U1960">
        <v>119.59</v>
      </c>
      <c r="V1960">
        <v>100</v>
      </c>
      <c r="W1960">
        <v>2.0499999999999998</v>
      </c>
      <c r="X1960">
        <v>4.5540000000000003</v>
      </c>
      <c r="Y1960">
        <v>20.51</v>
      </c>
      <c r="Z1960">
        <v>22.63</v>
      </c>
      <c r="AA1960">
        <v>0.621</v>
      </c>
      <c r="AB1960">
        <v>0</v>
      </c>
      <c r="AC1960" t="b">
        <v>1</v>
      </c>
      <c r="BM1960" t="s">
        <v>2887</v>
      </c>
      <c r="BN1960" t="s">
        <v>3345</v>
      </c>
      <c r="BO1960" t="s">
        <v>2888</v>
      </c>
      <c r="BT1960"/>
      <c r="BU1960"/>
      <c r="BX1960"/>
      <c r="BZ1960"/>
      <c r="CA1960"/>
      <c r="CB1960"/>
      <c r="CC1960"/>
      <c r="CD1960">
        <v>0</v>
      </c>
      <c r="CE1960"/>
      <c r="CF1960">
        <v>0</v>
      </c>
    </row>
    <row r="1961" spans="1:85" hidden="1" x14ac:dyDescent="0.35">
      <c r="A1961" t="s">
        <v>2113</v>
      </c>
      <c r="B1961" t="s">
        <v>4932</v>
      </c>
      <c r="C1961">
        <v>2927.0790000000002</v>
      </c>
      <c r="D1961">
        <v>40.744999999999997</v>
      </c>
      <c r="E1961">
        <v>19.835000000000001</v>
      </c>
      <c r="F1961">
        <v>13.749000000000001</v>
      </c>
      <c r="G1961" t="s">
        <v>2884</v>
      </c>
      <c r="I1961">
        <v>301.24</v>
      </c>
      <c r="J1961">
        <v>2927.1</v>
      </c>
      <c r="K1961" s="68">
        <v>26.71</v>
      </c>
      <c r="L1961">
        <v>6</v>
      </c>
      <c r="M1961">
        <v>1</v>
      </c>
      <c r="N1961" t="s">
        <v>4932</v>
      </c>
      <c r="O1961">
        <v>1.7310000000000001</v>
      </c>
      <c r="P1961">
        <v>10</v>
      </c>
      <c r="Q1961">
        <v>40.744999999999997</v>
      </c>
      <c r="R1961">
        <v>2927.0839999999998</v>
      </c>
      <c r="S1961">
        <v>32.595999999999997</v>
      </c>
      <c r="T1961">
        <v>21.21</v>
      </c>
      <c r="U1961">
        <v>11</v>
      </c>
      <c r="V1961">
        <v>100</v>
      </c>
      <c r="W1961">
        <v>1</v>
      </c>
      <c r="X1961">
        <v>1.756</v>
      </c>
      <c r="Y1961">
        <v>21.93</v>
      </c>
      <c r="Z1961">
        <v>22.63</v>
      </c>
      <c r="AA1961">
        <v>0.621</v>
      </c>
      <c r="AB1961">
        <v>0</v>
      </c>
      <c r="AC1961" t="b">
        <v>1</v>
      </c>
      <c r="BA1961">
        <v>2927.0790000000002</v>
      </c>
      <c r="BB1961">
        <v>40.744999999999997</v>
      </c>
      <c r="BC1961">
        <v>19.835000000000001</v>
      </c>
      <c r="BD1961">
        <v>13.749000000000001</v>
      </c>
      <c r="BE1961">
        <v>2927.1</v>
      </c>
      <c r="BF1961">
        <v>26.71</v>
      </c>
      <c r="BG1961">
        <v>7</v>
      </c>
      <c r="BH1961">
        <v>3</v>
      </c>
      <c r="BM1961" t="s">
        <v>2905</v>
      </c>
      <c r="BN1961" t="s">
        <v>2905</v>
      </c>
      <c r="BO1961" t="s">
        <v>3725</v>
      </c>
      <c r="BT1961"/>
      <c r="BU1961"/>
      <c r="BV1961" t="s">
        <v>4933</v>
      </c>
      <c r="BX1961" t="s">
        <v>4934</v>
      </c>
      <c r="BZ1961"/>
      <c r="CA1961"/>
      <c r="CB1961"/>
      <c r="CC1961"/>
      <c r="CD1961">
        <v>0</v>
      </c>
      <c r="CE1961"/>
      <c r="CF1961">
        <v>0</v>
      </c>
    </row>
    <row r="1962" spans="1:85" hidden="1" x14ac:dyDescent="0.35">
      <c r="A1962" t="s">
        <v>2114</v>
      </c>
      <c r="B1962" t="s">
        <v>4935</v>
      </c>
      <c r="C1962" s="51">
        <v>2981.8429999999998</v>
      </c>
      <c r="D1962">
        <v>8.06</v>
      </c>
      <c r="E1962" s="68">
        <v>242.19200000000001</v>
      </c>
      <c r="F1962">
        <v>6.2949999999999999</v>
      </c>
      <c r="G1962" t="s">
        <v>3290</v>
      </c>
      <c r="I1962">
        <v>158.76</v>
      </c>
      <c r="J1962">
        <v>2981.848</v>
      </c>
      <c r="K1962" s="73">
        <v>245.34</v>
      </c>
      <c r="L1962">
        <v>4</v>
      </c>
      <c r="M1962">
        <v>1</v>
      </c>
      <c r="N1962" s="51" t="s">
        <v>4935</v>
      </c>
      <c r="O1962">
        <v>1.837</v>
      </c>
      <c r="P1962">
        <v>10</v>
      </c>
      <c r="Q1962">
        <v>8.06</v>
      </c>
      <c r="R1962">
        <v>2981.8440000000001</v>
      </c>
      <c r="S1962">
        <v>6.06</v>
      </c>
      <c r="T1962">
        <v>242.822</v>
      </c>
      <c r="U1962">
        <v>5.0359999999999996</v>
      </c>
      <c r="V1962">
        <v>100</v>
      </c>
      <c r="W1962">
        <v>1.083</v>
      </c>
      <c r="X1962">
        <v>0.78600000000000003</v>
      </c>
      <c r="Y1962">
        <v>22.87</v>
      </c>
      <c r="Z1962">
        <v>22.4</v>
      </c>
      <c r="AA1962">
        <v>0.61699999999999999</v>
      </c>
      <c r="AB1962">
        <v>0</v>
      </c>
      <c r="AC1962" t="b">
        <v>0</v>
      </c>
      <c r="AI1962">
        <v>2981.8409999999999</v>
      </c>
      <c r="AJ1962">
        <v>243.08099999999999</v>
      </c>
      <c r="AK1962">
        <v>2981.8449999999998</v>
      </c>
      <c r="AL1962">
        <v>244.524</v>
      </c>
      <c r="AM1962">
        <v>2.887</v>
      </c>
      <c r="AN1962">
        <v>6.41</v>
      </c>
      <c r="AO1962">
        <v>8.49</v>
      </c>
      <c r="AP1962">
        <v>0.36299999999999999</v>
      </c>
      <c r="AQ1962">
        <v>22.417000000000002</v>
      </c>
      <c r="AR1962">
        <v>13.893000000000001</v>
      </c>
      <c r="AS1962">
        <v>24.38</v>
      </c>
      <c r="AT1962">
        <v>0.152</v>
      </c>
      <c r="AU1962">
        <v>0.16600000000000001</v>
      </c>
      <c r="AV1962">
        <v>0.28399999999999997</v>
      </c>
      <c r="AW1962">
        <v>0</v>
      </c>
      <c r="AX1962">
        <v>1733824</v>
      </c>
      <c r="AY1962" t="b">
        <v>1</v>
      </c>
      <c r="AZ1962">
        <v>157.946</v>
      </c>
      <c r="BA1962">
        <v>2981.8429999999998</v>
      </c>
      <c r="BB1962">
        <v>8.06</v>
      </c>
      <c r="BC1962">
        <v>242.19200000000001</v>
      </c>
      <c r="BD1962">
        <v>6.2949999999999999</v>
      </c>
      <c r="BE1962">
        <v>2981.848</v>
      </c>
      <c r="BF1962">
        <v>245.34</v>
      </c>
      <c r="BG1962">
        <v>4</v>
      </c>
      <c r="BH1962">
        <v>3</v>
      </c>
      <c r="BI1962">
        <v>6.06</v>
      </c>
      <c r="BJ1962">
        <v>5.0359999999999996</v>
      </c>
      <c r="BK1962">
        <v>0.76</v>
      </c>
      <c r="BM1962" t="s">
        <v>144</v>
      </c>
      <c r="BN1962" t="s">
        <v>144</v>
      </c>
      <c r="BO1962" t="s">
        <v>3292</v>
      </c>
      <c r="BQ1962">
        <v>1</v>
      </c>
      <c r="BT1962" s="51" t="s">
        <v>3293</v>
      </c>
      <c r="BV1962" t="s">
        <v>3294</v>
      </c>
      <c r="CB1962" s="51">
        <v>8.49</v>
      </c>
      <c r="CC1962" s="51">
        <v>8.49</v>
      </c>
      <c r="CD1962" s="51">
        <v>1.2E-2</v>
      </c>
      <c r="CE1962" s="51">
        <v>2.5000000000000001E-2</v>
      </c>
      <c r="CF1962" s="51">
        <v>0.60899999999999999</v>
      </c>
      <c r="CG1962" t="b">
        <f t="shared" ref="CG1962:CG1969" si="47">IF(CE1962*100&lt;CC1962,TRUE,FALSE)</f>
        <v>1</v>
      </c>
    </row>
    <row r="1963" spans="1:85" hidden="1" x14ac:dyDescent="0.35">
      <c r="A1963" t="s">
        <v>2115</v>
      </c>
      <c r="B1963" t="s">
        <v>4936</v>
      </c>
      <c r="C1963" s="51">
        <v>2981.8820000000001</v>
      </c>
      <c r="D1963">
        <v>8.9420000000000002</v>
      </c>
      <c r="E1963" s="68">
        <v>240.27099999999999</v>
      </c>
      <c r="F1963">
        <v>6.2949999999999999</v>
      </c>
      <c r="G1963" t="s">
        <v>3290</v>
      </c>
      <c r="I1963">
        <v>156.29</v>
      </c>
      <c r="J1963">
        <v>2981.8870000000002</v>
      </c>
      <c r="K1963" s="73">
        <v>242.87</v>
      </c>
      <c r="L1963">
        <v>4</v>
      </c>
      <c r="M1963">
        <v>1</v>
      </c>
      <c r="N1963" s="51" t="s">
        <v>4936</v>
      </c>
      <c r="O1963">
        <v>1.8169999999999999</v>
      </c>
      <c r="P1963">
        <v>10</v>
      </c>
      <c r="Q1963">
        <v>8.9420000000000002</v>
      </c>
      <c r="R1963">
        <v>2981.8829999999998</v>
      </c>
      <c r="S1963">
        <v>6.9420000000000002</v>
      </c>
      <c r="T1963">
        <v>240.791</v>
      </c>
      <c r="U1963">
        <v>5.0359999999999996</v>
      </c>
      <c r="V1963">
        <v>100</v>
      </c>
      <c r="W1963">
        <v>1.083</v>
      </c>
      <c r="X1963">
        <v>0.78</v>
      </c>
      <c r="Y1963">
        <v>22.975000000000001</v>
      </c>
      <c r="Z1963">
        <v>22.4</v>
      </c>
      <c r="AA1963">
        <v>0.61699999999999999</v>
      </c>
      <c r="AB1963">
        <v>0</v>
      </c>
      <c r="AC1963" t="b">
        <v>1</v>
      </c>
      <c r="AI1963">
        <v>2981.8809999999999</v>
      </c>
      <c r="AJ1963">
        <v>241.042</v>
      </c>
      <c r="AK1963">
        <v>2981.884</v>
      </c>
      <c r="AL1963">
        <v>242.42099999999999</v>
      </c>
      <c r="AM1963">
        <v>2.7570000000000001</v>
      </c>
      <c r="AN1963">
        <v>6.84</v>
      </c>
      <c r="AO1963">
        <v>9.65</v>
      </c>
      <c r="AP1963">
        <v>0.49</v>
      </c>
      <c r="AQ1963">
        <v>22.402000000000001</v>
      </c>
      <c r="AR1963">
        <v>0.71599999999999997</v>
      </c>
      <c r="AS1963">
        <v>0.8</v>
      </c>
      <c r="AT1963">
        <v>6.2E-2</v>
      </c>
      <c r="AU1963">
        <v>0.318</v>
      </c>
      <c r="AV1963">
        <v>0.17599999999999999</v>
      </c>
      <c r="AW1963">
        <v>0</v>
      </c>
      <c r="AX1963">
        <v>1737197</v>
      </c>
      <c r="AY1963" t="b">
        <v>1</v>
      </c>
      <c r="AZ1963">
        <v>155.846</v>
      </c>
      <c r="BA1963">
        <v>2981.8820000000001</v>
      </c>
      <c r="BB1963">
        <v>8.9420000000000002</v>
      </c>
      <c r="BC1963">
        <v>240.27099999999999</v>
      </c>
      <c r="BD1963">
        <v>6.2949999999999999</v>
      </c>
      <c r="BE1963">
        <v>2981.8870000000002</v>
      </c>
      <c r="BF1963">
        <v>242.87</v>
      </c>
      <c r="BG1963">
        <v>5</v>
      </c>
      <c r="BH1963">
        <v>3</v>
      </c>
      <c r="BI1963">
        <v>6.9420000000000002</v>
      </c>
      <c r="BJ1963">
        <v>5.0359999999999996</v>
      </c>
      <c r="BK1963">
        <v>0.77500000000000002</v>
      </c>
      <c r="BM1963" t="s">
        <v>144</v>
      </c>
      <c r="BN1963" t="s">
        <v>144</v>
      </c>
      <c r="BO1963" t="s">
        <v>3292</v>
      </c>
      <c r="BQ1963">
        <v>1</v>
      </c>
      <c r="BT1963" s="51" t="s">
        <v>3293</v>
      </c>
      <c r="BV1963" t="s">
        <v>3294</v>
      </c>
      <c r="CB1963" s="51">
        <v>9.65</v>
      </c>
      <c r="CC1963" s="51">
        <v>9.65</v>
      </c>
      <c r="CD1963" s="51">
        <v>1.0999999999999999E-2</v>
      </c>
      <c r="CE1963" s="51">
        <v>2.5999999999999999E-2</v>
      </c>
      <c r="CF1963" s="51">
        <v>0.58799999999999997</v>
      </c>
      <c r="CG1963" t="b">
        <f t="shared" si="47"/>
        <v>1</v>
      </c>
    </row>
    <row r="1964" spans="1:85" hidden="1" x14ac:dyDescent="0.35">
      <c r="A1964" t="s">
        <v>2116</v>
      </c>
      <c r="B1964" t="s">
        <v>4937</v>
      </c>
      <c r="C1964" s="51">
        <v>2981.9859999999999</v>
      </c>
      <c r="D1964">
        <v>9.7959999999999994</v>
      </c>
      <c r="E1964" s="68">
        <v>244.672</v>
      </c>
      <c r="F1964">
        <v>6.2949999999999999</v>
      </c>
      <c r="G1964" t="s">
        <v>3290</v>
      </c>
      <c r="I1964">
        <v>161.24</v>
      </c>
      <c r="J1964">
        <v>2981.9920000000002</v>
      </c>
      <c r="K1964" s="73">
        <v>247.82</v>
      </c>
      <c r="L1964">
        <v>4</v>
      </c>
      <c r="M1964">
        <v>1</v>
      </c>
      <c r="N1964" s="51" t="s">
        <v>4937</v>
      </c>
      <c r="O1964">
        <v>1.8049999999999999</v>
      </c>
      <c r="P1964">
        <v>10</v>
      </c>
      <c r="Q1964">
        <v>9.7959999999999994</v>
      </c>
      <c r="R1964">
        <v>2981.9870000000001</v>
      </c>
      <c r="S1964">
        <v>7.7960000000000003</v>
      </c>
      <c r="T1964">
        <v>245.30199999999999</v>
      </c>
      <c r="U1964">
        <v>5.0359999999999996</v>
      </c>
      <c r="V1964">
        <v>100</v>
      </c>
      <c r="W1964">
        <v>1.083</v>
      </c>
      <c r="X1964">
        <v>0.77500000000000002</v>
      </c>
      <c r="Y1964">
        <v>22.844999999999999</v>
      </c>
      <c r="Z1964">
        <v>22.4</v>
      </c>
      <c r="AA1964">
        <v>0.61699999999999999</v>
      </c>
      <c r="AB1964">
        <v>0</v>
      </c>
      <c r="AC1964" t="b">
        <v>1</v>
      </c>
      <c r="AI1964">
        <v>2981.9850000000001</v>
      </c>
      <c r="AJ1964">
        <v>245.80500000000001</v>
      </c>
      <c r="AK1964">
        <v>2981.989</v>
      </c>
      <c r="AL1964">
        <v>247.05</v>
      </c>
      <c r="AM1964">
        <v>2.4889999999999999</v>
      </c>
      <c r="AN1964">
        <v>8.1199999999999992</v>
      </c>
      <c r="AO1964">
        <v>11.01</v>
      </c>
      <c r="AP1964">
        <v>0.61899999999999999</v>
      </c>
      <c r="AQ1964">
        <v>22.428000000000001</v>
      </c>
      <c r="AR1964">
        <v>3.5190000000000001</v>
      </c>
      <c r="AS1964">
        <v>8.6959999999999997</v>
      </c>
      <c r="AT1964">
        <v>0.16700000000000001</v>
      </c>
      <c r="AU1964">
        <v>3.5999999999999997E-2</v>
      </c>
      <c r="AV1964">
        <v>0.20100000000000001</v>
      </c>
      <c r="AW1964">
        <v>0</v>
      </c>
      <c r="AX1964">
        <v>1740570</v>
      </c>
      <c r="AY1964" t="b">
        <v>1</v>
      </c>
      <c r="AZ1964">
        <v>160.46700000000001</v>
      </c>
      <c r="BA1964">
        <v>2981.9859999999999</v>
      </c>
      <c r="BB1964">
        <v>9.7959999999999994</v>
      </c>
      <c r="BC1964">
        <v>244.672</v>
      </c>
      <c r="BD1964">
        <v>6.2949999999999999</v>
      </c>
      <c r="BE1964">
        <v>2981.9920000000002</v>
      </c>
      <c r="BF1964">
        <v>247.82</v>
      </c>
      <c r="BG1964">
        <v>5</v>
      </c>
      <c r="BH1964">
        <v>3</v>
      </c>
      <c r="BM1964" t="s">
        <v>144</v>
      </c>
      <c r="BN1964" t="s">
        <v>144</v>
      </c>
      <c r="BO1964" t="s">
        <v>3296</v>
      </c>
      <c r="BQ1964">
        <v>1</v>
      </c>
      <c r="BT1964" s="51" t="s">
        <v>3293</v>
      </c>
      <c r="BV1964" t="s">
        <v>3294</v>
      </c>
      <c r="CB1964" s="51">
        <v>11.01</v>
      </c>
      <c r="CC1964" s="51">
        <v>11.01</v>
      </c>
      <c r="CD1964" s="51">
        <v>-1E-3</v>
      </c>
      <c r="CE1964" s="51">
        <v>-2E-3</v>
      </c>
      <c r="CF1964" s="51">
        <v>0.68899999999999995</v>
      </c>
      <c r="CG1964" t="b">
        <f t="shared" si="47"/>
        <v>1</v>
      </c>
    </row>
    <row r="1965" spans="1:85" hidden="1" x14ac:dyDescent="0.35">
      <c r="A1965" t="s">
        <v>2117</v>
      </c>
      <c r="B1965" t="s">
        <v>4938</v>
      </c>
      <c r="C1965" s="51">
        <v>2982.069</v>
      </c>
      <c r="D1965">
        <v>10.064</v>
      </c>
      <c r="E1965" s="68">
        <v>243.643</v>
      </c>
      <c r="F1965">
        <v>6.2949999999999999</v>
      </c>
      <c r="G1965" t="s">
        <v>3290</v>
      </c>
      <c r="I1965">
        <v>161.24</v>
      </c>
      <c r="J1965">
        <v>2982.0749999999998</v>
      </c>
      <c r="K1965" s="73">
        <v>247.84</v>
      </c>
      <c r="L1965">
        <v>4</v>
      </c>
      <c r="M1965">
        <v>1</v>
      </c>
      <c r="N1965" s="51" t="s">
        <v>4938</v>
      </c>
      <c r="O1965">
        <v>1.8140000000000001</v>
      </c>
      <c r="P1965">
        <v>10</v>
      </c>
      <c r="Q1965">
        <v>10.064</v>
      </c>
      <c r="R1965">
        <v>2982.07</v>
      </c>
      <c r="S1965">
        <v>8.0510000000000002</v>
      </c>
      <c r="T1965">
        <v>244.483</v>
      </c>
      <c r="U1965">
        <v>5.0359999999999996</v>
      </c>
      <c r="V1965">
        <v>100</v>
      </c>
      <c r="W1965">
        <v>1.083</v>
      </c>
      <c r="X1965">
        <v>0.88600000000000001</v>
      </c>
      <c r="Y1965">
        <v>22.83</v>
      </c>
      <c r="Z1965">
        <v>22.4</v>
      </c>
      <c r="AA1965">
        <v>0.61699999999999999</v>
      </c>
      <c r="AB1965">
        <v>0</v>
      </c>
      <c r="AC1965" t="b">
        <v>1</v>
      </c>
      <c r="AI1965">
        <v>2982.069</v>
      </c>
      <c r="AJ1965">
        <v>245.62299999999999</v>
      </c>
      <c r="AK1965">
        <v>2982.0729999999999</v>
      </c>
      <c r="AL1965">
        <v>247.066</v>
      </c>
      <c r="AM1965">
        <v>2.887</v>
      </c>
      <c r="AN1965">
        <v>8.09</v>
      </c>
      <c r="AO1965">
        <v>10.029999999999999</v>
      </c>
      <c r="AP1965">
        <v>0.64300000000000002</v>
      </c>
      <c r="AQ1965">
        <v>22.436</v>
      </c>
      <c r="AR1965">
        <v>3.8010000000000002</v>
      </c>
      <c r="AS1965">
        <v>9.3659999999999997</v>
      </c>
      <c r="AT1965">
        <v>3.5999999999999997E-2</v>
      </c>
      <c r="AU1965">
        <v>0.218</v>
      </c>
      <c r="AV1965">
        <v>0.104</v>
      </c>
      <c r="AW1965">
        <v>0</v>
      </c>
      <c r="AX1965">
        <v>1743943</v>
      </c>
      <c r="AY1965" t="b">
        <v>1</v>
      </c>
      <c r="AZ1965">
        <v>160.46700000000001</v>
      </c>
      <c r="BA1965">
        <v>2982.069</v>
      </c>
      <c r="BB1965">
        <v>10.064</v>
      </c>
      <c r="BC1965">
        <v>243.643</v>
      </c>
      <c r="BD1965">
        <v>6.2949999999999999</v>
      </c>
      <c r="BE1965">
        <v>2982.0749999999998</v>
      </c>
      <c r="BF1965">
        <v>247.84</v>
      </c>
      <c r="BG1965">
        <v>5</v>
      </c>
      <c r="BH1965">
        <v>3</v>
      </c>
      <c r="BM1965" t="s">
        <v>144</v>
      </c>
      <c r="BN1965" t="s">
        <v>144</v>
      </c>
      <c r="BO1965" t="s">
        <v>3296</v>
      </c>
      <c r="BQ1965">
        <v>1</v>
      </c>
      <c r="BT1965" s="51" t="s">
        <v>3293</v>
      </c>
      <c r="BV1965" t="s">
        <v>3294</v>
      </c>
      <c r="CB1965" s="51">
        <v>10.029999999999999</v>
      </c>
      <c r="CC1965" s="51">
        <v>10.029999999999999</v>
      </c>
      <c r="CD1965" s="51">
        <v>6.0000000000000001E-3</v>
      </c>
      <c r="CE1965" s="51">
        <v>1.4999999999999999E-2</v>
      </c>
      <c r="CF1965" s="51">
        <v>0.76200000000000001</v>
      </c>
      <c r="CG1965" t="b">
        <f t="shared" si="47"/>
        <v>1</v>
      </c>
    </row>
    <row r="1966" spans="1:85" hidden="1" x14ac:dyDescent="0.35">
      <c r="A1966" t="s">
        <v>2118</v>
      </c>
      <c r="B1966" t="s">
        <v>4939</v>
      </c>
      <c r="C1966" s="51">
        <v>2982.0929999999998</v>
      </c>
      <c r="D1966">
        <v>8.8379999999999992</v>
      </c>
      <c r="E1966" s="68">
        <v>246.96199999999999</v>
      </c>
      <c r="F1966">
        <v>6.2949999999999999</v>
      </c>
      <c r="G1966" t="s">
        <v>3290</v>
      </c>
      <c r="I1966">
        <v>166.19</v>
      </c>
      <c r="J1966">
        <v>2982.0990000000002</v>
      </c>
      <c r="K1966" s="73">
        <v>252.8</v>
      </c>
      <c r="L1966">
        <v>4</v>
      </c>
      <c r="M1966">
        <v>1</v>
      </c>
      <c r="N1966" s="51" t="s">
        <v>4939</v>
      </c>
      <c r="O1966">
        <v>1.8160000000000001</v>
      </c>
      <c r="P1966">
        <v>10</v>
      </c>
      <c r="Q1966">
        <v>8.8379999999999992</v>
      </c>
      <c r="R1966">
        <v>2982.0940000000001</v>
      </c>
      <c r="S1966">
        <v>6.8380000000000001</v>
      </c>
      <c r="T1966">
        <v>248.12899999999999</v>
      </c>
      <c r="U1966">
        <v>5.0359999999999996</v>
      </c>
      <c r="V1966">
        <v>100</v>
      </c>
      <c r="W1966">
        <v>1.083</v>
      </c>
      <c r="X1966">
        <v>0.85199999999999998</v>
      </c>
      <c r="Y1966">
        <v>22.44</v>
      </c>
      <c r="Z1966">
        <v>22.4</v>
      </c>
      <c r="AA1966">
        <v>0.61699999999999999</v>
      </c>
      <c r="AB1966">
        <v>0</v>
      </c>
      <c r="AC1966" t="b">
        <v>1</v>
      </c>
      <c r="AI1966">
        <v>2982.0909999999999</v>
      </c>
      <c r="AJ1966">
        <v>250.86699999999999</v>
      </c>
      <c r="AK1966">
        <v>2982.0970000000002</v>
      </c>
      <c r="AL1966">
        <v>252.535</v>
      </c>
      <c r="AM1966">
        <v>3.3359999999999999</v>
      </c>
      <c r="AN1966">
        <v>11.12</v>
      </c>
      <c r="AO1966">
        <v>10.46</v>
      </c>
      <c r="AP1966">
        <v>0.54900000000000004</v>
      </c>
      <c r="AQ1966">
        <v>22.434000000000001</v>
      </c>
      <c r="AR1966">
        <v>8.0069999999999997</v>
      </c>
      <c r="AS1966">
        <v>2.0459999999999998</v>
      </c>
      <c r="AT1966">
        <v>2E-3</v>
      </c>
      <c r="AU1966">
        <v>0.24299999999999999</v>
      </c>
      <c r="AV1966">
        <v>0.14099999999999999</v>
      </c>
      <c r="AW1966">
        <v>0</v>
      </c>
      <c r="AX1966">
        <v>1747316</v>
      </c>
      <c r="AY1966" t="b">
        <v>1</v>
      </c>
      <c r="AZ1966">
        <v>165.928</v>
      </c>
      <c r="BA1966">
        <v>2982.0929999999998</v>
      </c>
      <c r="BB1966">
        <v>8.8379999999999992</v>
      </c>
      <c r="BC1966">
        <v>246.96199999999999</v>
      </c>
      <c r="BD1966">
        <v>6.2949999999999999</v>
      </c>
      <c r="BE1966">
        <v>2982.0990000000002</v>
      </c>
      <c r="BF1966">
        <v>252.8</v>
      </c>
      <c r="BG1966">
        <v>5</v>
      </c>
      <c r="BH1966">
        <v>3</v>
      </c>
      <c r="BI1966">
        <v>6.8380000000000001</v>
      </c>
      <c r="BJ1966">
        <v>5.0359999999999996</v>
      </c>
      <c r="BK1966">
        <v>0.82199999999999995</v>
      </c>
      <c r="BM1966" t="s">
        <v>144</v>
      </c>
      <c r="BN1966" t="s">
        <v>144</v>
      </c>
      <c r="BO1966" t="s">
        <v>3292</v>
      </c>
      <c r="BQ1966">
        <v>1</v>
      </c>
      <c r="BT1966" s="51" t="s">
        <v>3293</v>
      </c>
      <c r="BV1966" t="s">
        <v>3294</v>
      </c>
      <c r="CB1966" s="51">
        <v>10.46</v>
      </c>
      <c r="CC1966" s="51">
        <v>10.46</v>
      </c>
      <c r="CD1966" s="51">
        <v>2E-3</v>
      </c>
      <c r="CE1966" s="51">
        <v>6.0000000000000001E-3</v>
      </c>
      <c r="CF1966" s="51">
        <v>0.749</v>
      </c>
      <c r="CG1966" t="b">
        <f t="shared" si="47"/>
        <v>1</v>
      </c>
    </row>
    <row r="1967" spans="1:85" hidden="1" x14ac:dyDescent="0.35">
      <c r="A1967" t="s">
        <v>2119</v>
      </c>
      <c r="B1967" t="s">
        <v>4940</v>
      </c>
      <c r="C1967" s="51">
        <v>2982.471</v>
      </c>
      <c r="D1967">
        <v>8.1189999999999998</v>
      </c>
      <c r="E1967" s="68">
        <v>244.792</v>
      </c>
      <c r="F1967">
        <v>6.2949999999999999</v>
      </c>
      <c r="G1967" t="s">
        <v>3290</v>
      </c>
      <c r="I1967">
        <v>161.24</v>
      </c>
      <c r="J1967">
        <v>2982.473</v>
      </c>
      <c r="K1967" s="73">
        <v>247.94</v>
      </c>
      <c r="L1967">
        <v>3</v>
      </c>
      <c r="M1967">
        <v>1</v>
      </c>
      <c r="N1967" s="51" t="s">
        <v>4940</v>
      </c>
      <c r="O1967">
        <v>1.8089999999999999</v>
      </c>
      <c r="P1967">
        <v>10</v>
      </c>
      <c r="Q1967">
        <v>8.1189999999999998</v>
      </c>
      <c r="R1967">
        <v>2982.4720000000002</v>
      </c>
      <c r="S1967">
        <v>6.1189999999999998</v>
      </c>
      <c r="T1967">
        <v>245.422</v>
      </c>
      <c r="U1967">
        <v>5.0359999999999996</v>
      </c>
      <c r="V1967">
        <v>100</v>
      </c>
      <c r="W1967">
        <v>1.083</v>
      </c>
      <c r="X1967">
        <v>0.69699999999999995</v>
      </c>
      <c r="Y1967">
        <v>22.8</v>
      </c>
      <c r="Z1967">
        <v>22.4</v>
      </c>
      <c r="AA1967">
        <v>0.61699999999999999</v>
      </c>
      <c r="AB1967">
        <v>0</v>
      </c>
      <c r="AC1967" t="b">
        <v>1</v>
      </c>
      <c r="AI1967">
        <v>2982.4690000000001</v>
      </c>
      <c r="AJ1967">
        <v>245.66399999999999</v>
      </c>
      <c r="AK1967">
        <v>2982.473</v>
      </c>
      <c r="AL1967">
        <v>247.16900000000001</v>
      </c>
      <c r="AM1967">
        <v>3.0089999999999999</v>
      </c>
      <c r="AN1967">
        <v>6.71</v>
      </c>
      <c r="AO1967">
        <v>9.89</v>
      </c>
      <c r="AP1967">
        <v>0.36399999999999999</v>
      </c>
      <c r="AQ1967">
        <v>22.428000000000001</v>
      </c>
      <c r="AR1967">
        <v>3.0630000000000002</v>
      </c>
      <c r="AS1967">
        <v>14.641999999999999</v>
      </c>
      <c r="AT1967">
        <v>0.33300000000000002</v>
      </c>
      <c r="AU1967">
        <v>0.12</v>
      </c>
      <c r="AV1967">
        <v>0.107</v>
      </c>
      <c r="AW1967">
        <v>0</v>
      </c>
      <c r="AX1967">
        <v>1750689</v>
      </c>
      <c r="AY1967" t="b">
        <v>1</v>
      </c>
      <c r="AZ1967">
        <v>160.46700000000001</v>
      </c>
      <c r="BA1967">
        <v>2982.471</v>
      </c>
      <c r="BB1967">
        <v>8.1189999999999998</v>
      </c>
      <c r="BC1967">
        <v>244.792</v>
      </c>
      <c r="BD1967">
        <v>6.2949999999999999</v>
      </c>
      <c r="BE1967">
        <v>2982.473</v>
      </c>
      <c r="BF1967">
        <v>247.94</v>
      </c>
      <c r="BG1967">
        <v>4</v>
      </c>
      <c r="BH1967">
        <v>3</v>
      </c>
      <c r="BI1967">
        <v>6.1189999999999998</v>
      </c>
      <c r="BJ1967">
        <v>5.0359999999999996</v>
      </c>
      <c r="BK1967">
        <v>0.74199999999999999</v>
      </c>
      <c r="BM1967" t="s">
        <v>144</v>
      </c>
      <c r="BN1967" t="s">
        <v>144</v>
      </c>
      <c r="BO1967" t="s">
        <v>3292</v>
      </c>
      <c r="BQ1967">
        <v>1</v>
      </c>
      <c r="BT1967" s="51" t="s">
        <v>3293</v>
      </c>
      <c r="BV1967" t="s">
        <v>3294</v>
      </c>
      <c r="CB1967" s="51">
        <v>9.89</v>
      </c>
      <c r="CC1967" s="51">
        <v>9.89</v>
      </c>
      <c r="CD1967" s="51">
        <v>1.0999999999999999E-2</v>
      </c>
      <c r="CE1967" s="51">
        <v>3.6999999999999998E-2</v>
      </c>
      <c r="CF1967" s="51">
        <v>0.502</v>
      </c>
      <c r="CG1967" t="b">
        <f t="shared" si="47"/>
        <v>1</v>
      </c>
    </row>
    <row r="1968" spans="1:85" hidden="1" x14ac:dyDescent="0.35">
      <c r="A1968" t="s">
        <v>2120</v>
      </c>
      <c r="B1968" t="s">
        <v>4941</v>
      </c>
      <c r="C1968" s="51">
        <v>2982.7289999999998</v>
      </c>
      <c r="D1968">
        <v>8.3550000000000004</v>
      </c>
      <c r="E1968" s="68">
        <v>247.684</v>
      </c>
      <c r="F1968">
        <v>6.2949999999999999</v>
      </c>
      <c r="G1968" t="s">
        <v>3290</v>
      </c>
      <c r="I1968">
        <v>166.19</v>
      </c>
      <c r="J1968">
        <v>2982.7350000000001</v>
      </c>
      <c r="K1968" s="73">
        <v>252.94</v>
      </c>
      <c r="L1968">
        <v>4</v>
      </c>
      <c r="M1968">
        <v>1</v>
      </c>
      <c r="N1968" s="51" t="s">
        <v>4941</v>
      </c>
      <c r="O1968">
        <v>1.833</v>
      </c>
      <c r="P1968">
        <v>10</v>
      </c>
      <c r="Q1968">
        <v>8.3550000000000004</v>
      </c>
      <c r="R1968">
        <v>2982.73</v>
      </c>
      <c r="S1968">
        <v>6.3550000000000004</v>
      </c>
      <c r="T1968">
        <v>248.73500000000001</v>
      </c>
      <c r="U1968">
        <v>5.0359999999999996</v>
      </c>
      <c r="V1968">
        <v>100</v>
      </c>
      <c r="W1968">
        <v>1.083</v>
      </c>
      <c r="X1968">
        <v>0.875</v>
      </c>
      <c r="Y1968">
        <v>22.484999999999999</v>
      </c>
      <c r="Z1968">
        <v>22.4</v>
      </c>
      <c r="AA1968">
        <v>0.61699999999999999</v>
      </c>
      <c r="AB1968">
        <v>0</v>
      </c>
      <c r="AC1968" t="b">
        <v>1</v>
      </c>
      <c r="AI1968">
        <v>2982.7289999999998</v>
      </c>
      <c r="AJ1968">
        <v>251.48</v>
      </c>
      <c r="AK1968">
        <v>2982.7330000000002</v>
      </c>
      <c r="AL1968">
        <v>253.09100000000001</v>
      </c>
      <c r="AM1968">
        <v>3.2229999999999999</v>
      </c>
      <c r="AN1968">
        <v>8.09</v>
      </c>
      <c r="AO1968">
        <v>11.88</v>
      </c>
      <c r="AP1968">
        <v>0.56399999999999995</v>
      </c>
      <c r="AQ1968">
        <v>22.440999999999999</v>
      </c>
      <c r="AR1968">
        <v>0.82399999999999995</v>
      </c>
      <c r="AS1968">
        <v>1.2150000000000001</v>
      </c>
      <c r="AT1968">
        <v>3.0000000000000001E-3</v>
      </c>
      <c r="AU1968">
        <v>0.52700000000000002</v>
      </c>
      <c r="AV1968">
        <v>0.28599999999999998</v>
      </c>
      <c r="AW1968">
        <v>0</v>
      </c>
      <c r="AX1968">
        <v>1754062</v>
      </c>
      <c r="AY1968" t="b">
        <v>1</v>
      </c>
      <c r="AZ1968">
        <v>166.34800000000001</v>
      </c>
      <c r="BA1968">
        <v>2982.7289999999998</v>
      </c>
      <c r="BB1968">
        <v>8.3550000000000004</v>
      </c>
      <c r="BC1968">
        <v>247.684</v>
      </c>
      <c r="BD1968">
        <v>6.2949999999999999</v>
      </c>
      <c r="BE1968">
        <v>2982.7350000000001</v>
      </c>
      <c r="BF1968">
        <v>252.94</v>
      </c>
      <c r="BG1968">
        <v>5</v>
      </c>
      <c r="BH1968">
        <v>3</v>
      </c>
      <c r="BM1968" t="s">
        <v>144</v>
      </c>
      <c r="BN1968" t="s">
        <v>144</v>
      </c>
      <c r="BO1968" t="s">
        <v>3296</v>
      </c>
      <c r="BQ1968">
        <v>1</v>
      </c>
      <c r="BT1968" s="51" t="s">
        <v>3293</v>
      </c>
      <c r="BV1968" t="s">
        <v>3294</v>
      </c>
      <c r="CB1968" s="51">
        <v>11.88</v>
      </c>
      <c r="CC1968" s="51">
        <v>11.88</v>
      </c>
      <c r="CD1968" s="51">
        <v>5.0000000000000001E-3</v>
      </c>
      <c r="CE1968" s="51">
        <v>1.6E-2</v>
      </c>
      <c r="CF1968" s="51">
        <v>0.55200000000000005</v>
      </c>
      <c r="CG1968" t="b">
        <f t="shared" si="47"/>
        <v>1</v>
      </c>
    </row>
    <row r="1969" spans="1:85" hidden="1" x14ac:dyDescent="0.35">
      <c r="A1969" t="s">
        <v>2121</v>
      </c>
      <c r="B1969" t="s">
        <v>4942</v>
      </c>
      <c r="C1969" s="51">
        <v>2984.3870000000002</v>
      </c>
      <c r="D1969">
        <v>8.2430000000000003</v>
      </c>
      <c r="E1969" s="68">
        <v>242.56200000000001</v>
      </c>
      <c r="F1969">
        <v>6.2949999999999999</v>
      </c>
      <c r="G1969" t="s">
        <v>3290</v>
      </c>
      <c r="I1969">
        <v>156.29</v>
      </c>
      <c r="J1969">
        <v>2984.393</v>
      </c>
      <c r="K1969" s="73">
        <v>243.45</v>
      </c>
      <c r="L1969">
        <v>4</v>
      </c>
      <c r="M1969">
        <v>1</v>
      </c>
      <c r="N1969" s="51" t="s">
        <v>4942</v>
      </c>
      <c r="O1969">
        <v>1.819</v>
      </c>
      <c r="P1969">
        <v>10</v>
      </c>
      <c r="Q1969">
        <v>8.2430000000000003</v>
      </c>
      <c r="R1969">
        <v>2984.3890000000001</v>
      </c>
      <c r="S1969">
        <v>6.2430000000000003</v>
      </c>
      <c r="T1969">
        <v>242.74</v>
      </c>
      <c r="U1969">
        <v>5.0359999999999996</v>
      </c>
      <c r="V1969">
        <v>100</v>
      </c>
      <c r="W1969">
        <v>1.083</v>
      </c>
      <c r="X1969">
        <v>0.86399999999999999</v>
      </c>
      <c r="Y1969">
        <v>22.93</v>
      </c>
      <c r="Z1969">
        <v>22.4</v>
      </c>
      <c r="AA1969">
        <v>0.61699999999999999</v>
      </c>
      <c r="AB1969">
        <v>0</v>
      </c>
      <c r="AC1969" t="b">
        <v>1</v>
      </c>
      <c r="AI1969">
        <v>2984.386</v>
      </c>
      <c r="AJ1969">
        <v>241.369</v>
      </c>
      <c r="AK1969">
        <v>2984.39</v>
      </c>
      <c r="AL1969">
        <v>243.42599999999999</v>
      </c>
      <c r="AM1969">
        <v>4.1130000000000004</v>
      </c>
      <c r="AN1969">
        <v>7.22</v>
      </c>
      <c r="AO1969">
        <v>10.32</v>
      </c>
      <c r="AP1969">
        <v>0.51800000000000002</v>
      </c>
      <c r="AQ1969">
        <v>22.363</v>
      </c>
      <c r="AR1969">
        <v>7.2549999999999999</v>
      </c>
      <c r="AS1969">
        <v>1.27</v>
      </c>
      <c r="AT1969">
        <v>0.4</v>
      </c>
      <c r="AU1969">
        <v>0.10299999999999999</v>
      </c>
      <c r="AV1969">
        <v>0.123</v>
      </c>
      <c r="AW1969">
        <v>0</v>
      </c>
      <c r="AX1969">
        <v>1757435</v>
      </c>
      <c r="AY1969" t="b">
        <v>1</v>
      </c>
      <c r="AZ1969">
        <v>156.26599999999999</v>
      </c>
      <c r="BA1969">
        <v>2984.3870000000002</v>
      </c>
      <c r="BB1969">
        <v>8.2430000000000003</v>
      </c>
      <c r="BC1969">
        <v>242.56200000000001</v>
      </c>
      <c r="BD1969">
        <v>6.2949999999999999</v>
      </c>
      <c r="BE1969">
        <v>2984.393</v>
      </c>
      <c r="BF1969">
        <v>243.45</v>
      </c>
      <c r="BG1969">
        <v>5</v>
      </c>
      <c r="BH1969">
        <v>3</v>
      </c>
      <c r="BI1969">
        <v>6.2430000000000003</v>
      </c>
      <c r="BJ1969">
        <v>5.0359999999999996</v>
      </c>
      <c r="BK1969">
        <v>0.92700000000000005</v>
      </c>
      <c r="BM1969" t="s">
        <v>144</v>
      </c>
      <c r="BN1969" t="s">
        <v>144</v>
      </c>
      <c r="BO1969" t="s">
        <v>3312</v>
      </c>
      <c r="BQ1969">
        <v>1</v>
      </c>
      <c r="BT1969" s="51" t="s">
        <v>3293</v>
      </c>
      <c r="BV1969" t="s">
        <v>3294</v>
      </c>
      <c r="CB1969" s="51">
        <v>10.32</v>
      </c>
      <c r="CC1969" s="51">
        <v>10.32</v>
      </c>
      <c r="CD1969" s="51">
        <v>5.0000000000000001E-3</v>
      </c>
      <c r="CE1969" s="51">
        <v>1.4E-2</v>
      </c>
      <c r="CF1969" s="51">
        <v>0.63300000000000001</v>
      </c>
      <c r="CG1969" t="b">
        <f t="shared" si="47"/>
        <v>1</v>
      </c>
    </row>
    <row r="1970" spans="1:85" hidden="1" x14ac:dyDescent="0.35">
      <c r="A1970" t="s">
        <v>2122</v>
      </c>
      <c r="B1970" t="s">
        <v>4943</v>
      </c>
      <c r="C1970">
        <v>2998.3519999999999</v>
      </c>
      <c r="D1970">
        <v>8.7639999999999993</v>
      </c>
      <c r="E1970">
        <v>353.346</v>
      </c>
      <c r="F1970">
        <v>6.2949999999999999</v>
      </c>
      <c r="G1970" t="s">
        <v>2884</v>
      </c>
      <c r="I1970">
        <v>266.19</v>
      </c>
      <c r="J1970">
        <v>2998.357</v>
      </c>
      <c r="K1970" s="68">
        <v>356.89</v>
      </c>
      <c r="L1970">
        <v>7</v>
      </c>
      <c r="M1970">
        <v>3</v>
      </c>
      <c r="N1970" t="s">
        <v>4943</v>
      </c>
      <c r="O1970">
        <v>1.8180000000000001</v>
      </c>
      <c r="P1970">
        <v>10</v>
      </c>
      <c r="Q1970">
        <v>8.7639999999999993</v>
      </c>
      <c r="R1970">
        <v>2998.3530000000001</v>
      </c>
      <c r="S1970">
        <v>6.7640000000000002</v>
      </c>
      <c r="T1970">
        <v>354.05500000000001</v>
      </c>
      <c r="U1970">
        <v>5.0359999999999996</v>
      </c>
      <c r="V1970">
        <v>100</v>
      </c>
      <c r="W1970">
        <v>0.83299999999999996</v>
      </c>
      <c r="X1970">
        <v>1.2849999999999999</v>
      </c>
      <c r="Y1970">
        <v>21.57</v>
      </c>
      <c r="Z1970">
        <v>22.47</v>
      </c>
      <c r="AA1970">
        <v>0.61799999999999999</v>
      </c>
      <c r="AB1970">
        <v>0</v>
      </c>
      <c r="AC1970" t="b">
        <v>1</v>
      </c>
      <c r="BM1970" t="s">
        <v>2905</v>
      </c>
      <c r="BN1970" t="s">
        <v>2905</v>
      </c>
      <c r="BO1970" t="s">
        <v>3359</v>
      </c>
      <c r="BT1970"/>
      <c r="BU1970"/>
      <c r="BX1970"/>
      <c r="BZ1970"/>
      <c r="CA1970"/>
      <c r="CB1970"/>
      <c r="CC1970"/>
      <c r="CD1970">
        <v>0</v>
      </c>
      <c r="CE1970"/>
      <c r="CF1970">
        <v>0</v>
      </c>
    </row>
    <row r="1971" spans="1:85" hidden="1" x14ac:dyDescent="0.35">
      <c r="A1971" t="s">
        <v>2123</v>
      </c>
      <c r="B1971" t="s">
        <v>4944</v>
      </c>
      <c r="C1971">
        <v>2998.384</v>
      </c>
      <c r="D1971">
        <v>11.712999999999999</v>
      </c>
      <c r="E1971">
        <v>94.385999999999996</v>
      </c>
      <c r="F1971">
        <v>7.6390000000000002</v>
      </c>
      <c r="G1971" t="s">
        <v>2884</v>
      </c>
      <c r="I1971">
        <v>6.19</v>
      </c>
      <c r="J1971">
        <v>2998.3919999999998</v>
      </c>
      <c r="K1971" s="68">
        <v>96.91</v>
      </c>
      <c r="L1971">
        <v>14</v>
      </c>
      <c r="M1971">
        <v>3</v>
      </c>
      <c r="N1971" t="s">
        <v>4944</v>
      </c>
      <c r="O1971">
        <v>1.7869999999999999</v>
      </c>
      <c r="P1971">
        <v>12.286</v>
      </c>
      <c r="Q1971">
        <v>11.712999999999999</v>
      </c>
      <c r="R1971">
        <v>2998.3850000000002</v>
      </c>
      <c r="S1971">
        <v>9.3699999999999992</v>
      </c>
      <c r="T1971">
        <v>94.891000000000005</v>
      </c>
      <c r="U1971">
        <v>6.1109999999999998</v>
      </c>
      <c r="V1971">
        <v>100</v>
      </c>
      <c r="W1971">
        <v>0.96299999999999997</v>
      </c>
      <c r="X1971">
        <v>2.8690000000000002</v>
      </c>
      <c r="Y1971">
        <v>22.04</v>
      </c>
      <c r="Z1971">
        <v>22.47</v>
      </c>
      <c r="AA1971">
        <v>0.61799999999999999</v>
      </c>
      <c r="AB1971">
        <v>0</v>
      </c>
      <c r="AC1971" t="b">
        <v>1</v>
      </c>
      <c r="BM1971" t="s">
        <v>2887</v>
      </c>
      <c r="BN1971" t="s">
        <v>2887</v>
      </c>
      <c r="BO1971" t="s">
        <v>2888</v>
      </c>
      <c r="BT1971"/>
      <c r="BU1971"/>
      <c r="BX1971"/>
      <c r="BZ1971"/>
      <c r="CA1971"/>
      <c r="CB1971"/>
      <c r="CC1971"/>
      <c r="CD1971">
        <v>0</v>
      </c>
      <c r="CE1971"/>
      <c r="CF1971">
        <v>0</v>
      </c>
    </row>
    <row r="1972" spans="1:85" hidden="1" x14ac:dyDescent="0.35">
      <c r="A1972" t="s">
        <v>2124</v>
      </c>
      <c r="B1972" t="s">
        <v>4945</v>
      </c>
      <c r="C1972">
        <v>2998.4070000000002</v>
      </c>
      <c r="D1972">
        <v>27.204000000000001</v>
      </c>
      <c r="E1972">
        <v>274.45</v>
      </c>
      <c r="F1972">
        <v>174.666</v>
      </c>
      <c r="G1972" t="s">
        <v>2884</v>
      </c>
      <c r="I1972">
        <v>283.70999999999998</v>
      </c>
      <c r="J1972">
        <v>2998.4209999999998</v>
      </c>
      <c r="K1972" s="68">
        <v>14.44</v>
      </c>
      <c r="L1972">
        <v>5</v>
      </c>
      <c r="M1972">
        <v>3</v>
      </c>
      <c r="N1972" t="s">
        <v>4945</v>
      </c>
      <c r="O1972">
        <v>1.78</v>
      </c>
      <c r="P1972">
        <v>10</v>
      </c>
      <c r="Q1972">
        <v>27.204000000000001</v>
      </c>
      <c r="R1972">
        <v>2998.41</v>
      </c>
      <c r="S1972">
        <v>21.763000000000002</v>
      </c>
      <c r="T1972">
        <v>294.44799999999998</v>
      </c>
      <c r="U1972">
        <v>139.733</v>
      </c>
      <c r="V1972">
        <v>100</v>
      </c>
      <c r="W1972">
        <v>2.2890000000000001</v>
      </c>
      <c r="X1972">
        <v>3.9609999999999999</v>
      </c>
      <c r="Y1972">
        <v>20.39</v>
      </c>
      <c r="Z1972">
        <v>22.47</v>
      </c>
      <c r="AA1972">
        <v>0.61799999999999999</v>
      </c>
      <c r="AB1972">
        <v>0</v>
      </c>
      <c r="AC1972" t="b">
        <v>1</v>
      </c>
      <c r="BM1972" t="s">
        <v>2887</v>
      </c>
      <c r="BN1972" t="s">
        <v>3288</v>
      </c>
      <c r="BO1972" t="s">
        <v>2888</v>
      </c>
      <c r="BT1972"/>
      <c r="BU1972"/>
      <c r="BX1972"/>
      <c r="BZ1972"/>
      <c r="CA1972"/>
      <c r="CB1972"/>
      <c r="CC1972"/>
      <c r="CD1972">
        <v>0</v>
      </c>
      <c r="CE1972"/>
      <c r="CF1972">
        <v>0</v>
      </c>
    </row>
    <row r="1973" spans="1:85" hidden="1" x14ac:dyDescent="0.35">
      <c r="A1973" t="s">
        <v>2125</v>
      </c>
      <c r="B1973" t="s">
        <v>4946</v>
      </c>
      <c r="C1973">
        <v>2998.4839999999999</v>
      </c>
      <c r="D1973">
        <v>12.749000000000001</v>
      </c>
      <c r="E1973">
        <v>350.99400000000003</v>
      </c>
      <c r="F1973">
        <v>6.2949999999999999</v>
      </c>
      <c r="G1973" t="s">
        <v>2884</v>
      </c>
      <c r="I1973">
        <v>266.19</v>
      </c>
      <c r="J1973">
        <v>2998.491</v>
      </c>
      <c r="K1973" s="68">
        <v>356.95</v>
      </c>
      <c r="L1973">
        <v>8</v>
      </c>
      <c r="M1973">
        <v>3</v>
      </c>
      <c r="N1973" t="s">
        <v>4946</v>
      </c>
      <c r="O1973">
        <v>1.7450000000000001</v>
      </c>
      <c r="P1973">
        <v>10</v>
      </c>
      <c r="Q1973">
        <v>12.749000000000001</v>
      </c>
      <c r="R1973">
        <v>2998.4859999999999</v>
      </c>
      <c r="S1973">
        <v>10.199</v>
      </c>
      <c r="T1973">
        <v>352.185</v>
      </c>
      <c r="U1973">
        <v>5.0359999999999996</v>
      </c>
      <c r="V1973">
        <v>100</v>
      </c>
      <c r="W1973">
        <v>0.83299999999999996</v>
      </c>
      <c r="X1973">
        <v>1.3879999999999999</v>
      </c>
      <c r="Y1973">
        <v>21.3</v>
      </c>
      <c r="Z1973">
        <v>22.47</v>
      </c>
      <c r="AA1973">
        <v>0.61799999999999999</v>
      </c>
      <c r="AB1973">
        <v>0</v>
      </c>
      <c r="AC1973" t="b">
        <v>1</v>
      </c>
      <c r="BM1973" t="s">
        <v>2905</v>
      </c>
      <c r="BN1973" t="s">
        <v>2905</v>
      </c>
      <c r="BO1973" t="s">
        <v>3359</v>
      </c>
      <c r="BT1973"/>
      <c r="BU1973"/>
      <c r="BX1973"/>
      <c r="BZ1973"/>
      <c r="CA1973"/>
      <c r="CB1973"/>
      <c r="CC1973"/>
      <c r="CD1973">
        <v>0</v>
      </c>
      <c r="CE1973"/>
      <c r="CF1973">
        <v>0</v>
      </c>
    </row>
    <row r="1974" spans="1:85" hidden="1" x14ac:dyDescent="0.35">
      <c r="A1974" t="s">
        <v>2126</v>
      </c>
      <c r="B1974" t="s">
        <v>4947</v>
      </c>
      <c r="C1974">
        <v>3013.2350000000001</v>
      </c>
      <c r="D1974">
        <v>405.24599999999998</v>
      </c>
      <c r="E1974">
        <v>220.411</v>
      </c>
      <c r="F1974">
        <v>94.61</v>
      </c>
      <c r="G1974" t="s">
        <v>2884</v>
      </c>
      <c r="I1974">
        <v>210</v>
      </c>
      <c r="J1974">
        <v>3013.2820000000002</v>
      </c>
      <c r="K1974" s="68">
        <v>302.21600000000001</v>
      </c>
      <c r="L1974">
        <v>0.72799999999999998</v>
      </c>
      <c r="M1974">
        <v>1</v>
      </c>
      <c r="N1974" t="s">
        <v>4947</v>
      </c>
      <c r="O1974">
        <v>1.7729999999999999</v>
      </c>
      <c r="P1974">
        <v>0</v>
      </c>
      <c r="Q1974">
        <v>0</v>
      </c>
      <c r="R1974">
        <v>3013.2820000000002</v>
      </c>
      <c r="S1974">
        <v>0</v>
      </c>
      <c r="T1974">
        <v>302.21600000000001</v>
      </c>
      <c r="U1974">
        <v>0</v>
      </c>
      <c r="V1974">
        <v>0</v>
      </c>
      <c r="W1974">
        <v>0</v>
      </c>
      <c r="X1974">
        <v>0</v>
      </c>
      <c r="Y1974">
        <v>0</v>
      </c>
      <c r="Z1974">
        <v>0</v>
      </c>
      <c r="AA1974">
        <v>0</v>
      </c>
      <c r="AB1974">
        <v>0</v>
      </c>
      <c r="AC1974" t="b">
        <v>1</v>
      </c>
      <c r="AE1974">
        <v>0</v>
      </c>
      <c r="AF1974">
        <v>0</v>
      </c>
      <c r="AG1974">
        <v>0</v>
      </c>
      <c r="AH1974">
        <v>0</v>
      </c>
      <c r="AI1974">
        <v>0</v>
      </c>
      <c r="AJ1974">
        <v>0</v>
      </c>
      <c r="AK1974">
        <v>0</v>
      </c>
      <c r="AL1974">
        <v>0</v>
      </c>
      <c r="AM1974">
        <v>0</v>
      </c>
      <c r="AN1974">
        <v>0</v>
      </c>
      <c r="AO1974">
        <v>0</v>
      </c>
      <c r="AP1974">
        <v>0</v>
      </c>
      <c r="AQ1974">
        <v>0</v>
      </c>
      <c r="AR1974">
        <v>0</v>
      </c>
      <c r="AS1974">
        <v>0</v>
      </c>
      <c r="AT1974">
        <v>0</v>
      </c>
      <c r="AU1974">
        <v>0</v>
      </c>
      <c r="AV1974">
        <v>0</v>
      </c>
      <c r="AW1974">
        <v>0</v>
      </c>
      <c r="AX1974">
        <v>0</v>
      </c>
      <c r="AY1974" t="b">
        <v>0</v>
      </c>
      <c r="AZ1974">
        <v>0</v>
      </c>
      <c r="BI1974">
        <v>0</v>
      </c>
      <c r="BJ1974">
        <v>0</v>
      </c>
      <c r="BK1974">
        <v>0</v>
      </c>
      <c r="BM1974" t="e">
        <v>#NAME?</v>
      </c>
      <c r="BN1974" t="s">
        <v>3356</v>
      </c>
      <c r="BO1974" t="s">
        <v>2888</v>
      </c>
      <c r="BT1974"/>
      <c r="BU1974"/>
      <c r="BX1974"/>
      <c r="BY1974" t="s">
        <v>2903</v>
      </c>
      <c r="BZ1974"/>
      <c r="CA1974"/>
      <c r="CB1974"/>
      <c r="CC1974"/>
      <c r="CD1974">
        <v>0</v>
      </c>
      <c r="CE1974"/>
      <c r="CF1974">
        <v>0</v>
      </c>
    </row>
    <row r="1975" spans="1:85" hidden="1" x14ac:dyDescent="0.35">
      <c r="A1975" t="s">
        <v>2127</v>
      </c>
      <c r="B1975" t="s">
        <v>4948</v>
      </c>
      <c r="C1975">
        <v>3013.652</v>
      </c>
      <c r="D1975">
        <v>30.085999999999999</v>
      </c>
      <c r="E1975">
        <v>146.59299999999999</v>
      </c>
      <c r="F1975">
        <v>109.343</v>
      </c>
      <c r="G1975" t="s">
        <v>2884</v>
      </c>
      <c r="I1975">
        <v>135</v>
      </c>
      <c r="J1975">
        <v>3013.6660000000002</v>
      </c>
      <c r="K1975" s="68">
        <v>226.76900000000001</v>
      </c>
      <c r="L1975">
        <v>0.94599999999999995</v>
      </c>
      <c r="M1975">
        <v>1</v>
      </c>
      <c r="N1975" t="s">
        <v>4948</v>
      </c>
      <c r="O1975">
        <v>1.661</v>
      </c>
      <c r="P1975">
        <v>0</v>
      </c>
      <c r="Q1975">
        <v>0</v>
      </c>
      <c r="R1975">
        <v>3013.6660000000002</v>
      </c>
      <c r="S1975">
        <v>0</v>
      </c>
      <c r="T1975">
        <v>226.76900000000001</v>
      </c>
      <c r="U1975">
        <v>0</v>
      </c>
      <c r="V1975">
        <v>0</v>
      </c>
      <c r="W1975">
        <v>0</v>
      </c>
      <c r="X1975">
        <v>0</v>
      </c>
      <c r="Y1975">
        <v>0</v>
      </c>
      <c r="Z1975">
        <v>0</v>
      </c>
      <c r="AA1975">
        <v>0</v>
      </c>
      <c r="AB1975">
        <v>0</v>
      </c>
      <c r="AC1975" t="b">
        <v>1</v>
      </c>
      <c r="AE1975">
        <v>0</v>
      </c>
      <c r="AF1975">
        <v>0</v>
      </c>
      <c r="AG1975">
        <v>0</v>
      </c>
      <c r="AH1975">
        <v>0</v>
      </c>
      <c r="AI1975">
        <v>0</v>
      </c>
      <c r="AJ1975">
        <v>0</v>
      </c>
      <c r="AK1975">
        <v>0</v>
      </c>
      <c r="AL1975">
        <v>0</v>
      </c>
      <c r="AM1975">
        <v>0</v>
      </c>
      <c r="AN1975">
        <v>0</v>
      </c>
      <c r="AO1975">
        <v>0</v>
      </c>
      <c r="AP1975">
        <v>0</v>
      </c>
      <c r="AQ1975">
        <v>0</v>
      </c>
      <c r="AR1975">
        <v>0</v>
      </c>
      <c r="AS1975">
        <v>0</v>
      </c>
      <c r="AT1975">
        <v>0</v>
      </c>
      <c r="AU1975">
        <v>0</v>
      </c>
      <c r="AV1975">
        <v>0</v>
      </c>
      <c r="AW1975">
        <v>0</v>
      </c>
      <c r="AX1975">
        <v>0</v>
      </c>
      <c r="AY1975" t="b">
        <v>0</v>
      </c>
      <c r="AZ1975">
        <v>0</v>
      </c>
      <c r="BI1975">
        <v>0</v>
      </c>
      <c r="BJ1975">
        <v>0</v>
      </c>
      <c r="BK1975">
        <v>0</v>
      </c>
      <c r="BM1975" t="s">
        <v>2905</v>
      </c>
      <c r="BN1975" t="s">
        <v>2887</v>
      </c>
      <c r="BO1975" t="s">
        <v>2888</v>
      </c>
      <c r="BT1975"/>
      <c r="BU1975"/>
      <c r="BX1975"/>
      <c r="BY1975" t="s">
        <v>2903</v>
      </c>
      <c r="BZ1975"/>
      <c r="CA1975"/>
      <c r="CB1975"/>
      <c r="CC1975"/>
      <c r="CD1975">
        <v>0</v>
      </c>
      <c r="CE1975"/>
      <c r="CF1975">
        <v>0</v>
      </c>
    </row>
    <row r="1976" spans="1:85" hidden="1" x14ac:dyDescent="0.35">
      <c r="A1976" t="s">
        <v>2128</v>
      </c>
      <c r="B1976" t="s">
        <v>4949</v>
      </c>
      <c r="C1976">
        <v>3013.6579999999999</v>
      </c>
      <c r="D1976">
        <v>29.965</v>
      </c>
      <c r="E1976">
        <v>0.161</v>
      </c>
      <c r="F1976">
        <v>45.917000000000002</v>
      </c>
      <c r="G1976" t="s">
        <v>2884</v>
      </c>
      <c r="I1976">
        <v>285</v>
      </c>
      <c r="J1976">
        <v>3013.672</v>
      </c>
      <c r="K1976" s="68">
        <v>16.747</v>
      </c>
      <c r="L1976">
        <v>-0.86399999999999999</v>
      </c>
      <c r="M1976">
        <v>1</v>
      </c>
      <c r="N1976" t="s">
        <v>4949</v>
      </c>
      <c r="O1976">
        <v>1.6459999999999999</v>
      </c>
      <c r="P1976">
        <v>0</v>
      </c>
      <c r="Q1976">
        <v>0</v>
      </c>
      <c r="R1976">
        <v>3013.672</v>
      </c>
      <c r="S1976">
        <v>0</v>
      </c>
      <c r="T1976">
        <v>16.747</v>
      </c>
      <c r="U1976">
        <v>0</v>
      </c>
      <c r="V1976">
        <v>0</v>
      </c>
      <c r="W1976">
        <v>0</v>
      </c>
      <c r="X1976">
        <v>0</v>
      </c>
      <c r="Y1976">
        <v>0</v>
      </c>
      <c r="Z1976">
        <v>0</v>
      </c>
      <c r="AA1976">
        <v>0</v>
      </c>
      <c r="AB1976">
        <v>0</v>
      </c>
      <c r="AC1976" t="b">
        <v>1</v>
      </c>
      <c r="AE1976">
        <v>0</v>
      </c>
      <c r="AF1976">
        <v>0</v>
      </c>
      <c r="AG1976">
        <v>0</v>
      </c>
      <c r="AH1976">
        <v>0</v>
      </c>
      <c r="AI1976">
        <v>0</v>
      </c>
      <c r="AJ1976">
        <v>0</v>
      </c>
      <c r="AK1976">
        <v>0</v>
      </c>
      <c r="AL1976">
        <v>0</v>
      </c>
      <c r="AM1976">
        <v>0</v>
      </c>
      <c r="AN1976">
        <v>0</v>
      </c>
      <c r="AO1976">
        <v>0</v>
      </c>
      <c r="AP1976">
        <v>0</v>
      </c>
      <c r="AQ1976">
        <v>0</v>
      </c>
      <c r="AR1976">
        <v>0</v>
      </c>
      <c r="AS1976">
        <v>0</v>
      </c>
      <c r="AT1976">
        <v>0</v>
      </c>
      <c r="AU1976">
        <v>0</v>
      </c>
      <c r="AV1976">
        <v>0</v>
      </c>
      <c r="AW1976">
        <v>0</v>
      </c>
      <c r="AX1976">
        <v>0</v>
      </c>
      <c r="AY1976" t="b">
        <v>0</v>
      </c>
      <c r="AZ1976">
        <v>0</v>
      </c>
      <c r="BI1976">
        <v>0</v>
      </c>
      <c r="BJ1976">
        <v>0</v>
      </c>
      <c r="BK1976">
        <v>0</v>
      </c>
      <c r="BM1976" t="s">
        <v>2905</v>
      </c>
      <c r="BN1976" t="s">
        <v>2887</v>
      </c>
      <c r="BO1976" t="s">
        <v>2888</v>
      </c>
      <c r="BT1976"/>
      <c r="BU1976"/>
      <c r="BX1976"/>
      <c r="BY1976" t="s">
        <v>2903</v>
      </c>
      <c r="BZ1976"/>
      <c r="CA1976"/>
      <c r="CB1976"/>
      <c r="CC1976"/>
      <c r="CD1976">
        <v>0</v>
      </c>
      <c r="CE1976"/>
      <c r="CF1976">
        <v>0</v>
      </c>
    </row>
    <row r="1977" spans="1:85" hidden="1" x14ac:dyDescent="0.35">
      <c r="A1977" t="s">
        <v>2129</v>
      </c>
      <c r="B1977" t="s">
        <v>4950</v>
      </c>
      <c r="C1977">
        <v>3013.665</v>
      </c>
      <c r="D1977">
        <v>31.34</v>
      </c>
      <c r="E1977">
        <v>36.682000000000002</v>
      </c>
      <c r="F1977">
        <v>360</v>
      </c>
      <c r="G1977" t="s">
        <v>2884</v>
      </c>
      <c r="I1977">
        <v>123.71</v>
      </c>
      <c r="J1977">
        <v>3013.6869999999999</v>
      </c>
      <c r="K1977" s="68">
        <v>215.44</v>
      </c>
      <c r="L1977">
        <v>10</v>
      </c>
      <c r="M1977">
        <v>3</v>
      </c>
      <c r="N1977" t="s">
        <v>4950</v>
      </c>
      <c r="O1977">
        <v>1.722</v>
      </c>
      <c r="P1977">
        <v>10</v>
      </c>
      <c r="Q1977">
        <v>31.34</v>
      </c>
      <c r="R1977">
        <v>3013.6689999999999</v>
      </c>
      <c r="S1977">
        <v>25.071999999999999</v>
      </c>
      <c r="T1977">
        <v>49.094000000000001</v>
      </c>
      <c r="U1977">
        <v>335.005</v>
      </c>
      <c r="V1977">
        <v>100</v>
      </c>
      <c r="W1977">
        <v>2.1520000000000001</v>
      </c>
      <c r="X1977">
        <v>7.13</v>
      </c>
      <c r="Y1977">
        <v>22.59</v>
      </c>
      <c r="Z1977">
        <v>21.59</v>
      </c>
      <c r="AA1977">
        <v>0.60199999999999998</v>
      </c>
      <c r="AB1977">
        <v>0</v>
      </c>
      <c r="AC1977" t="b">
        <v>1</v>
      </c>
      <c r="BM1977" t="s">
        <v>2887</v>
      </c>
      <c r="BN1977" t="s">
        <v>3288</v>
      </c>
      <c r="BO1977" t="s">
        <v>2888</v>
      </c>
      <c r="BT1977"/>
      <c r="BU1977"/>
      <c r="BX1977"/>
      <c r="BZ1977"/>
      <c r="CA1977"/>
      <c r="CB1977"/>
      <c r="CC1977"/>
      <c r="CD1977">
        <v>0</v>
      </c>
      <c r="CE1977"/>
      <c r="CF1977">
        <v>0</v>
      </c>
    </row>
    <row r="1978" spans="1:85" hidden="1" x14ac:dyDescent="0.35">
      <c r="A1978" t="s">
        <v>2130</v>
      </c>
      <c r="B1978" t="s">
        <v>4951</v>
      </c>
      <c r="C1978">
        <v>3015.75</v>
      </c>
      <c r="D1978">
        <v>33.381</v>
      </c>
      <c r="E1978">
        <v>2.7719999999999998</v>
      </c>
      <c r="F1978">
        <v>6.2949999999999999</v>
      </c>
      <c r="G1978" t="s">
        <v>2884</v>
      </c>
      <c r="I1978">
        <v>281.24</v>
      </c>
      <c r="J1978">
        <v>3015.7710000000002</v>
      </c>
      <c r="K1978" s="68">
        <v>8.74</v>
      </c>
      <c r="L1978">
        <v>11</v>
      </c>
      <c r="M1978">
        <v>3</v>
      </c>
      <c r="N1978" t="s">
        <v>4951</v>
      </c>
      <c r="O1978">
        <v>0.81599999999999995</v>
      </c>
      <c r="P1978">
        <v>10.523</v>
      </c>
      <c r="Q1978">
        <v>33.381</v>
      </c>
      <c r="R1978">
        <v>3015.7539999999999</v>
      </c>
      <c r="S1978">
        <v>26.704999999999998</v>
      </c>
      <c r="T1978">
        <v>3.9660000000000002</v>
      </c>
      <c r="U1978">
        <v>5.0359999999999996</v>
      </c>
      <c r="V1978">
        <v>100</v>
      </c>
      <c r="W1978">
        <v>0.438</v>
      </c>
      <c r="X1978">
        <v>1.2110000000000001</v>
      </c>
      <c r="Y1978">
        <v>14.44</v>
      </c>
      <c r="Z1978">
        <v>14.023999999999999</v>
      </c>
      <c r="AA1978">
        <v>0.46400000000000002</v>
      </c>
      <c r="AB1978">
        <v>0</v>
      </c>
      <c r="AC1978" t="b">
        <v>1</v>
      </c>
      <c r="BM1978" t="s">
        <v>2905</v>
      </c>
      <c r="BN1978" t="s">
        <v>2887</v>
      </c>
      <c r="BO1978" t="s">
        <v>2888</v>
      </c>
      <c r="BT1978"/>
      <c r="BU1978"/>
      <c r="BX1978"/>
      <c r="BZ1978"/>
      <c r="CA1978"/>
      <c r="CB1978"/>
      <c r="CC1978"/>
      <c r="CD1978">
        <v>0</v>
      </c>
      <c r="CE1978"/>
      <c r="CF1978">
        <v>0</v>
      </c>
    </row>
    <row r="1979" spans="1:85" hidden="1" x14ac:dyDescent="0.35">
      <c r="A1979" t="s">
        <v>2131</v>
      </c>
      <c r="B1979" t="s">
        <v>4952</v>
      </c>
      <c r="C1979">
        <v>3015.7640000000001</v>
      </c>
      <c r="D1979">
        <v>15.644</v>
      </c>
      <c r="E1979">
        <v>183.273</v>
      </c>
      <c r="F1979">
        <v>6.2949999999999999</v>
      </c>
      <c r="G1979" t="s">
        <v>2884</v>
      </c>
      <c r="I1979">
        <v>96.29</v>
      </c>
      <c r="J1979">
        <v>3015.7759999999998</v>
      </c>
      <c r="K1979" s="68">
        <v>183.83</v>
      </c>
      <c r="L1979">
        <v>13</v>
      </c>
      <c r="M1979">
        <v>3</v>
      </c>
      <c r="N1979" t="s">
        <v>4952</v>
      </c>
      <c r="O1979">
        <v>0.80100000000000005</v>
      </c>
      <c r="P1979">
        <v>11.673</v>
      </c>
      <c r="Q1979">
        <v>15.644</v>
      </c>
      <c r="R1979">
        <v>3015.7669999999998</v>
      </c>
      <c r="S1979">
        <v>12.515000000000001</v>
      </c>
      <c r="T1979">
        <v>183.38499999999999</v>
      </c>
      <c r="U1979">
        <v>5.0359999999999996</v>
      </c>
      <c r="V1979">
        <v>100</v>
      </c>
      <c r="W1979">
        <v>0.82799999999999996</v>
      </c>
      <c r="X1979">
        <v>2.0259999999999998</v>
      </c>
      <c r="Y1979">
        <v>14.57</v>
      </c>
      <c r="Z1979">
        <v>14.023999999999999</v>
      </c>
      <c r="AA1979">
        <v>0.46400000000000002</v>
      </c>
      <c r="AB1979">
        <v>0</v>
      </c>
      <c r="AC1979" t="b">
        <v>1</v>
      </c>
      <c r="BM1979" t="s">
        <v>2887</v>
      </c>
      <c r="BN1979" t="s">
        <v>2887</v>
      </c>
      <c r="BO1979" t="s">
        <v>2888</v>
      </c>
      <c r="BT1979"/>
      <c r="BU1979"/>
      <c r="BX1979"/>
      <c r="BZ1979"/>
      <c r="CA1979"/>
      <c r="CB1979"/>
      <c r="CC1979"/>
      <c r="CD1979">
        <v>0</v>
      </c>
      <c r="CE1979"/>
      <c r="CF1979">
        <v>0</v>
      </c>
    </row>
    <row r="1980" spans="1:85" hidden="1" x14ac:dyDescent="0.35">
      <c r="A1980" t="s">
        <v>2132</v>
      </c>
      <c r="B1980" t="s">
        <v>4953</v>
      </c>
      <c r="C1980">
        <v>3015.7629999999999</v>
      </c>
      <c r="D1980">
        <v>21.446999999999999</v>
      </c>
      <c r="E1980">
        <v>20.465</v>
      </c>
      <c r="F1980">
        <v>9.8119999999999994</v>
      </c>
      <c r="G1980" t="s">
        <v>2884</v>
      </c>
      <c r="I1980">
        <v>301.24</v>
      </c>
      <c r="J1980">
        <v>3015.779</v>
      </c>
      <c r="K1980" s="68">
        <v>28.82</v>
      </c>
      <c r="L1980">
        <v>11</v>
      </c>
      <c r="M1980">
        <v>3</v>
      </c>
      <c r="N1980" t="s">
        <v>4953</v>
      </c>
      <c r="O1980">
        <v>0.79300000000000004</v>
      </c>
      <c r="P1980">
        <v>10.523</v>
      </c>
      <c r="Q1980">
        <v>21.446999999999999</v>
      </c>
      <c r="R1980">
        <v>3015.7660000000001</v>
      </c>
      <c r="S1980">
        <v>17.158000000000001</v>
      </c>
      <c r="T1980">
        <v>22.135999999999999</v>
      </c>
      <c r="U1980">
        <v>7.8490000000000002</v>
      </c>
      <c r="V1980">
        <v>100</v>
      </c>
      <c r="W1980">
        <v>0.99</v>
      </c>
      <c r="X1980">
        <v>2.38</v>
      </c>
      <c r="Y1980">
        <v>14.22</v>
      </c>
      <c r="Z1980">
        <v>14.023999999999999</v>
      </c>
      <c r="AA1980">
        <v>0.46400000000000002</v>
      </c>
      <c r="AB1980">
        <v>0</v>
      </c>
      <c r="AC1980" t="b">
        <v>1</v>
      </c>
      <c r="BM1980" t="s">
        <v>2887</v>
      </c>
      <c r="BN1980" t="s">
        <v>2887</v>
      </c>
      <c r="BO1980" t="s">
        <v>2888</v>
      </c>
      <c r="BT1980"/>
      <c r="BU1980"/>
      <c r="BX1980"/>
      <c r="BZ1980"/>
      <c r="CA1980"/>
      <c r="CB1980"/>
      <c r="CC1980"/>
      <c r="CD1980">
        <v>0</v>
      </c>
      <c r="CE1980"/>
      <c r="CF1980">
        <v>0</v>
      </c>
    </row>
    <row r="1981" spans="1:85" hidden="1" x14ac:dyDescent="0.35">
      <c r="A1981" t="s">
        <v>2133</v>
      </c>
      <c r="B1981" t="s">
        <v>4954</v>
      </c>
      <c r="C1981">
        <v>3015.7669999999998</v>
      </c>
      <c r="D1981">
        <v>19.347000000000001</v>
      </c>
      <c r="E1981">
        <v>29.172000000000001</v>
      </c>
      <c r="F1981">
        <v>164.565</v>
      </c>
      <c r="G1981" t="s">
        <v>2884</v>
      </c>
      <c r="I1981">
        <v>338.76</v>
      </c>
      <c r="J1981">
        <v>3015.78</v>
      </c>
      <c r="K1981" s="68">
        <v>66.34</v>
      </c>
      <c r="L1981">
        <v>5</v>
      </c>
      <c r="M1981">
        <v>3</v>
      </c>
      <c r="N1981" t="s">
        <v>4954</v>
      </c>
      <c r="O1981">
        <v>0.79</v>
      </c>
      <c r="P1981">
        <v>10</v>
      </c>
      <c r="Q1981">
        <v>19.347000000000001</v>
      </c>
      <c r="R1981">
        <v>3015.7689999999998</v>
      </c>
      <c r="S1981">
        <v>15.477</v>
      </c>
      <c r="T1981">
        <v>36.606000000000002</v>
      </c>
      <c r="U1981">
        <v>131.65199999999999</v>
      </c>
      <c r="V1981">
        <v>100</v>
      </c>
      <c r="W1981">
        <v>3.976</v>
      </c>
      <c r="X1981">
        <v>4.3810000000000002</v>
      </c>
      <c r="Y1981">
        <v>14.255000000000001</v>
      </c>
      <c r="Z1981">
        <v>14.023999999999999</v>
      </c>
      <c r="AA1981">
        <v>0.46400000000000002</v>
      </c>
      <c r="AB1981">
        <v>0</v>
      </c>
      <c r="AC1981" t="b">
        <v>1</v>
      </c>
      <c r="BM1981" t="s">
        <v>2887</v>
      </c>
      <c r="BN1981" t="s">
        <v>2887</v>
      </c>
      <c r="BO1981" t="s">
        <v>2888</v>
      </c>
      <c r="BT1981"/>
      <c r="BU1981"/>
      <c r="BX1981"/>
      <c r="BZ1981"/>
      <c r="CA1981"/>
      <c r="CB1981"/>
      <c r="CC1981"/>
      <c r="CD1981">
        <v>0</v>
      </c>
      <c r="CE1981"/>
      <c r="CF1981">
        <v>0</v>
      </c>
    </row>
    <row r="1982" spans="1:85" hidden="1" x14ac:dyDescent="0.35">
      <c r="A1982" t="s">
        <v>2134</v>
      </c>
      <c r="B1982" t="s">
        <v>4955</v>
      </c>
      <c r="C1982">
        <v>3015.8049999999998</v>
      </c>
      <c r="D1982">
        <v>87.129000000000005</v>
      </c>
      <c r="E1982">
        <v>285.178</v>
      </c>
      <c r="F1982">
        <v>76.631</v>
      </c>
      <c r="G1982" t="s">
        <v>2884</v>
      </c>
      <c r="I1982">
        <v>255</v>
      </c>
      <c r="J1982">
        <v>3015.8119999999999</v>
      </c>
      <c r="K1982" s="68">
        <v>342.79199999999997</v>
      </c>
      <c r="L1982">
        <v>0.78300000000000003</v>
      </c>
      <c r="M1982">
        <v>1</v>
      </c>
      <c r="N1982" t="s">
        <v>4955</v>
      </c>
      <c r="O1982">
        <v>0.753</v>
      </c>
      <c r="P1982">
        <v>0</v>
      </c>
      <c r="Q1982">
        <v>0</v>
      </c>
      <c r="R1982">
        <v>3015.8119999999999</v>
      </c>
      <c r="S1982">
        <v>0</v>
      </c>
      <c r="T1982">
        <v>342.79199999999997</v>
      </c>
      <c r="U1982">
        <v>0</v>
      </c>
      <c r="V1982">
        <v>0</v>
      </c>
      <c r="W1982">
        <v>0</v>
      </c>
      <c r="X1982">
        <v>0</v>
      </c>
      <c r="Y1982">
        <v>0</v>
      </c>
      <c r="Z1982">
        <v>0</v>
      </c>
      <c r="AA1982">
        <v>0</v>
      </c>
      <c r="AB1982">
        <v>0</v>
      </c>
      <c r="AC1982" t="b">
        <v>1</v>
      </c>
      <c r="AE1982">
        <v>0</v>
      </c>
      <c r="AF1982">
        <v>0</v>
      </c>
      <c r="AG1982">
        <v>0</v>
      </c>
      <c r="AH1982">
        <v>0</v>
      </c>
      <c r="AI1982">
        <v>0</v>
      </c>
      <c r="AJ1982">
        <v>0</v>
      </c>
      <c r="AK1982">
        <v>0</v>
      </c>
      <c r="AL1982">
        <v>0</v>
      </c>
      <c r="AM1982">
        <v>0</v>
      </c>
      <c r="AN1982">
        <v>0</v>
      </c>
      <c r="AO1982">
        <v>0</v>
      </c>
      <c r="AP1982">
        <v>0</v>
      </c>
      <c r="AQ1982">
        <v>0</v>
      </c>
      <c r="AR1982">
        <v>0</v>
      </c>
      <c r="AS1982">
        <v>0</v>
      </c>
      <c r="AT1982">
        <v>0</v>
      </c>
      <c r="AU1982">
        <v>0</v>
      </c>
      <c r="AV1982">
        <v>0</v>
      </c>
      <c r="AW1982">
        <v>0</v>
      </c>
      <c r="AX1982">
        <v>0</v>
      </c>
      <c r="AY1982" t="b">
        <v>0</v>
      </c>
      <c r="AZ1982">
        <v>0</v>
      </c>
      <c r="BI1982">
        <v>0</v>
      </c>
      <c r="BJ1982">
        <v>0</v>
      </c>
      <c r="BK1982">
        <v>0</v>
      </c>
      <c r="BM1982" t="s">
        <v>2887</v>
      </c>
      <c r="BN1982" t="s">
        <v>2887</v>
      </c>
      <c r="BO1982" t="s">
        <v>2888</v>
      </c>
      <c r="BT1982"/>
      <c r="BU1982"/>
      <c r="BX1982"/>
      <c r="BY1982" t="s">
        <v>2903</v>
      </c>
      <c r="BZ1982"/>
      <c r="CA1982"/>
      <c r="CB1982"/>
      <c r="CC1982"/>
      <c r="CD1982">
        <v>0</v>
      </c>
      <c r="CE1982"/>
      <c r="CF1982">
        <v>0</v>
      </c>
    </row>
    <row r="1983" spans="1:85" hidden="1" x14ac:dyDescent="0.35">
      <c r="A1983" t="s">
        <v>2135</v>
      </c>
      <c r="B1983" t="s">
        <v>4956</v>
      </c>
      <c r="C1983">
        <v>3015.7750000000001</v>
      </c>
      <c r="D1983">
        <v>83.203999999999994</v>
      </c>
      <c r="E1983">
        <v>58.029000000000003</v>
      </c>
      <c r="F1983">
        <v>82.117999999999995</v>
      </c>
      <c r="G1983" t="s">
        <v>2884</v>
      </c>
      <c r="I1983">
        <v>15</v>
      </c>
      <c r="J1983">
        <v>3015.8119999999999</v>
      </c>
      <c r="K1983" s="68">
        <v>102.792</v>
      </c>
      <c r="L1983">
        <v>-0.77500000000000002</v>
      </c>
      <c r="M1983">
        <v>1</v>
      </c>
      <c r="N1983" t="s">
        <v>4956</v>
      </c>
      <c r="O1983">
        <v>0.753</v>
      </c>
      <c r="P1983">
        <v>0</v>
      </c>
      <c r="Q1983">
        <v>0</v>
      </c>
      <c r="R1983">
        <v>3015.8119999999999</v>
      </c>
      <c r="S1983">
        <v>0</v>
      </c>
      <c r="T1983">
        <v>102.792</v>
      </c>
      <c r="U1983">
        <v>0</v>
      </c>
      <c r="V1983">
        <v>0</v>
      </c>
      <c r="W1983">
        <v>0</v>
      </c>
      <c r="X1983">
        <v>0</v>
      </c>
      <c r="Y1983">
        <v>0</v>
      </c>
      <c r="Z1983">
        <v>0</v>
      </c>
      <c r="AA1983">
        <v>0</v>
      </c>
      <c r="AB1983">
        <v>0</v>
      </c>
      <c r="AC1983" t="b">
        <v>1</v>
      </c>
      <c r="AE1983">
        <v>0</v>
      </c>
      <c r="AF1983">
        <v>0</v>
      </c>
      <c r="AG1983">
        <v>0</v>
      </c>
      <c r="AH1983">
        <v>0</v>
      </c>
      <c r="AI1983">
        <v>0</v>
      </c>
      <c r="AJ1983">
        <v>0</v>
      </c>
      <c r="AK1983">
        <v>0</v>
      </c>
      <c r="AL1983">
        <v>0</v>
      </c>
      <c r="AM1983">
        <v>0</v>
      </c>
      <c r="AN1983">
        <v>0</v>
      </c>
      <c r="AO1983">
        <v>0</v>
      </c>
      <c r="AP1983">
        <v>0</v>
      </c>
      <c r="AQ1983">
        <v>0</v>
      </c>
      <c r="AR1983">
        <v>0</v>
      </c>
      <c r="AS1983">
        <v>0</v>
      </c>
      <c r="AT1983">
        <v>0</v>
      </c>
      <c r="AU1983">
        <v>0</v>
      </c>
      <c r="AV1983">
        <v>0</v>
      </c>
      <c r="AW1983">
        <v>0</v>
      </c>
      <c r="AX1983">
        <v>0</v>
      </c>
      <c r="AY1983" t="b">
        <v>0</v>
      </c>
      <c r="AZ1983">
        <v>0</v>
      </c>
      <c r="BI1983">
        <v>0</v>
      </c>
      <c r="BJ1983">
        <v>0</v>
      </c>
      <c r="BK1983">
        <v>0</v>
      </c>
      <c r="BM1983" t="s">
        <v>2887</v>
      </c>
      <c r="BN1983" t="s">
        <v>2887</v>
      </c>
      <c r="BO1983" t="s">
        <v>2888</v>
      </c>
      <c r="BT1983"/>
      <c r="BU1983"/>
      <c r="BX1983"/>
      <c r="BY1983" t="s">
        <v>2903</v>
      </c>
      <c r="BZ1983"/>
      <c r="CA1983"/>
      <c r="CB1983"/>
      <c r="CC1983"/>
      <c r="CD1983">
        <v>0</v>
      </c>
      <c r="CE1983"/>
      <c r="CF1983">
        <v>0</v>
      </c>
    </row>
    <row r="1984" spans="1:85" hidden="1" x14ac:dyDescent="0.35">
      <c r="A1984" t="s">
        <v>2136</v>
      </c>
      <c r="B1984" t="s">
        <v>4957</v>
      </c>
      <c r="C1984">
        <v>3015.808</v>
      </c>
      <c r="D1984">
        <v>36.746000000000002</v>
      </c>
      <c r="E1984">
        <v>270.416</v>
      </c>
      <c r="F1984">
        <v>127.744</v>
      </c>
      <c r="G1984" t="s">
        <v>2884</v>
      </c>
      <c r="I1984">
        <v>253.81</v>
      </c>
      <c r="J1984">
        <v>3015.8229999999999</v>
      </c>
      <c r="K1984" s="68">
        <v>341.65</v>
      </c>
      <c r="L1984">
        <v>6</v>
      </c>
      <c r="M1984">
        <v>3</v>
      </c>
      <c r="N1984" t="s">
        <v>4957</v>
      </c>
      <c r="O1984">
        <v>0.78100000000000003</v>
      </c>
      <c r="P1984">
        <v>10</v>
      </c>
      <c r="Q1984">
        <v>36.746000000000002</v>
      </c>
      <c r="R1984">
        <v>3015.8110000000001</v>
      </c>
      <c r="S1984">
        <v>29.396999999999998</v>
      </c>
      <c r="T1984">
        <v>284.66300000000001</v>
      </c>
      <c r="U1984">
        <v>102.19499999999999</v>
      </c>
      <c r="V1984">
        <v>100</v>
      </c>
      <c r="W1984">
        <v>2.3260000000000001</v>
      </c>
      <c r="X1984">
        <v>3.3580000000000001</v>
      </c>
      <c r="Y1984">
        <v>12.105</v>
      </c>
      <c r="Z1984">
        <v>12.954000000000001</v>
      </c>
      <c r="AA1984">
        <v>0.443</v>
      </c>
      <c r="AB1984">
        <v>0</v>
      </c>
      <c r="AC1984" t="b">
        <v>1</v>
      </c>
      <c r="BM1984" t="s">
        <v>2887</v>
      </c>
      <c r="BN1984" t="s">
        <v>2887</v>
      </c>
      <c r="BO1984" t="s">
        <v>2888</v>
      </c>
      <c r="BT1984"/>
      <c r="BU1984"/>
      <c r="BX1984"/>
      <c r="BZ1984"/>
      <c r="CA1984"/>
      <c r="CB1984"/>
      <c r="CC1984"/>
      <c r="CD1984">
        <v>0</v>
      </c>
      <c r="CE1984"/>
      <c r="CF1984">
        <v>0</v>
      </c>
    </row>
    <row r="1985" spans="1:85" hidden="1" x14ac:dyDescent="0.35">
      <c r="A1985" t="s">
        <v>2137</v>
      </c>
      <c r="B1985" t="s">
        <v>4958</v>
      </c>
      <c r="C1985">
        <v>3015.8150000000001</v>
      </c>
      <c r="D1985">
        <v>1535.0530000000001</v>
      </c>
      <c r="E1985">
        <v>303.875</v>
      </c>
      <c r="F1985">
        <v>268.57799999999997</v>
      </c>
      <c r="G1985" t="s">
        <v>2884</v>
      </c>
      <c r="I1985">
        <v>330</v>
      </c>
      <c r="J1985">
        <v>3015.902</v>
      </c>
      <c r="K1985" s="68">
        <v>58.250999999999998</v>
      </c>
      <c r="L1985">
        <v>0.73899999999999999</v>
      </c>
      <c r="M1985">
        <v>1</v>
      </c>
      <c r="N1985" t="s">
        <v>4958</v>
      </c>
      <c r="O1985">
        <v>0.83399999999999996</v>
      </c>
      <c r="P1985">
        <v>0</v>
      </c>
      <c r="Q1985">
        <v>0</v>
      </c>
      <c r="R1985">
        <v>3015.902</v>
      </c>
      <c r="S1985">
        <v>0</v>
      </c>
      <c r="T1985">
        <v>58.250999999999998</v>
      </c>
      <c r="U1985">
        <v>0</v>
      </c>
      <c r="V1985">
        <v>0</v>
      </c>
      <c r="W1985">
        <v>0</v>
      </c>
      <c r="X1985">
        <v>0</v>
      </c>
      <c r="Y1985">
        <v>0</v>
      </c>
      <c r="Z1985">
        <v>0</v>
      </c>
      <c r="AA1985">
        <v>0</v>
      </c>
      <c r="AB1985">
        <v>0</v>
      </c>
      <c r="AC1985" t="b">
        <v>1</v>
      </c>
      <c r="AE1985">
        <v>0</v>
      </c>
      <c r="AF1985">
        <v>0</v>
      </c>
      <c r="AG1985">
        <v>0</v>
      </c>
      <c r="AH1985">
        <v>0</v>
      </c>
      <c r="AI1985">
        <v>0</v>
      </c>
      <c r="AJ1985">
        <v>0</v>
      </c>
      <c r="AK1985">
        <v>0</v>
      </c>
      <c r="AL1985">
        <v>0</v>
      </c>
      <c r="AM1985">
        <v>0</v>
      </c>
      <c r="AN1985">
        <v>0</v>
      </c>
      <c r="AO1985">
        <v>0</v>
      </c>
      <c r="AP1985">
        <v>0</v>
      </c>
      <c r="AQ1985">
        <v>0</v>
      </c>
      <c r="AR1985">
        <v>0</v>
      </c>
      <c r="AS1985">
        <v>0</v>
      </c>
      <c r="AT1985">
        <v>0</v>
      </c>
      <c r="AU1985">
        <v>0</v>
      </c>
      <c r="AV1985">
        <v>0</v>
      </c>
      <c r="AW1985">
        <v>0</v>
      </c>
      <c r="AX1985">
        <v>0</v>
      </c>
      <c r="AY1985" t="b">
        <v>0</v>
      </c>
      <c r="AZ1985">
        <v>0</v>
      </c>
      <c r="BI1985">
        <v>0</v>
      </c>
      <c r="BJ1985">
        <v>0</v>
      </c>
      <c r="BK1985">
        <v>0</v>
      </c>
      <c r="BM1985" t="s">
        <v>2905</v>
      </c>
      <c r="BN1985" t="s">
        <v>2887</v>
      </c>
      <c r="BO1985" t="s">
        <v>2888</v>
      </c>
      <c r="BT1985"/>
      <c r="BU1985"/>
      <c r="BX1985"/>
      <c r="BY1985" t="s">
        <v>2903</v>
      </c>
      <c r="BZ1985"/>
      <c r="CA1985"/>
      <c r="CB1985"/>
      <c r="CC1985"/>
      <c r="CD1985">
        <v>0</v>
      </c>
      <c r="CE1985"/>
      <c r="CF1985">
        <v>0</v>
      </c>
    </row>
    <row r="1986" spans="1:85" hidden="1" x14ac:dyDescent="0.35">
      <c r="A1986" t="s">
        <v>2138</v>
      </c>
      <c r="B1986" t="s">
        <v>4959</v>
      </c>
      <c r="C1986">
        <v>3015.85</v>
      </c>
      <c r="D1986">
        <v>188.19300000000001</v>
      </c>
      <c r="E1986">
        <v>205.08099999999999</v>
      </c>
      <c r="F1986">
        <v>109.273</v>
      </c>
      <c r="G1986" t="s">
        <v>2884</v>
      </c>
      <c r="I1986">
        <v>135</v>
      </c>
      <c r="J1986">
        <v>3015.9050000000002</v>
      </c>
      <c r="K1986" s="68">
        <v>223.251</v>
      </c>
      <c r="L1986">
        <v>-0.64800000000000002</v>
      </c>
      <c r="M1986">
        <v>1</v>
      </c>
      <c r="N1986" t="s">
        <v>4959</v>
      </c>
      <c r="O1986">
        <v>0.83399999999999996</v>
      </c>
      <c r="P1986">
        <v>0</v>
      </c>
      <c r="Q1986">
        <v>0</v>
      </c>
      <c r="R1986">
        <v>3015.9050000000002</v>
      </c>
      <c r="S1986">
        <v>0</v>
      </c>
      <c r="T1986">
        <v>223.251</v>
      </c>
      <c r="U1986">
        <v>0</v>
      </c>
      <c r="V1986">
        <v>0</v>
      </c>
      <c r="W1986">
        <v>0</v>
      </c>
      <c r="X1986">
        <v>0</v>
      </c>
      <c r="Y1986">
        <v>0</v>
      </c>
      <c r="Z1986">
        <v>0</v>
      </c>
      <c r="AA1986">
        <v>0</v>
      </c>
      <c r="AB1986">
        <v>0</v>
      </c>
      <c r="AC1986" t="b">
        <v>1</v>
      </c>
      <c r="AE1986">
        <v>0</v>
      </c>
      <c r="AF1986">
        <v>0</v>
      </c>
      <c r="AG1986">
        <v>0</v>
      </c>
      <c r="AH1986">
        <v>0</v>
      </c>
      <c r="AI1986">
        <v>0</v>
      </c>
      <c r="AJ1986">
        <v>0</v>
      </c>
      <c r="AK1986">
        <v>0</v>
      </c>
      <c r="AL1986">
        <v>0</v>
      </c>
      <c r="AM1986">
        <v>0</v>
      </c>
      <c r="AN1986">
        <v>0</v>
      </c>
      <c r="AO1986">
        <v>0</v>
      </c>
      <c r="AP1986">
        <v>0</v>
      </c>
      <c r="AQ1986">
        <v>0</v>
      </c>
      <c r="AR1986">
        <v>0</v>
      </c>
      <c r="AS1986">
        <v>0</v>
      </c>
      <c r="AT1986">
        <v>0</v>
      </c>
      <c r="AU1986">
        <v>0</v>
      </c>
      <c r="AV1986">
        <v>0</v>
      </c>
      <c r="AW1986">
        <v>0</v>
      </c>
      <c r="AX1986">
        <v>0</v>
      </c>
      <c r="AY1986" t="b">
        <v>0</v>
      </c>
      <c r="AZ1986">
        <v>0</v>
      </c>
      <c r="BI1986">
        <v>0</v>
      </c>
      <c r="BJ1986">
        <v>0</v>
      </c>
      <c r="BK1986">
        <v>0</v>
      </c>
      <c r="BM1986" t="s">
        <v>2905</v>
      </c>
      <c r="BN1986" t="s">
        <v>2905</v>
      </c>
      <c r="BO1986" t="s">
        <v>2888</v>
      </c>
      <c r="BT1986"/>
      <c r="BU1986"/>
      <c r="BX1986"/>
      <c r="BY1986" t="s">
        <v>2903</v>
      </c>
      <c r="BZ1986"/>
      <c r="CA1986"/>
      <c r="CB1986"/>
      <c r="CC1986"/>
      <c r="CD1986">
        <v>0</v>
      </c>
      <c r="CE1986"/>
      <c r="CF1986">
        <v>0</v>
      </c>
    </row>
    <row r="1987" spans="1:85" hidden="1" x14ac:dyDescent="0.35">
      <c r="A1987" t="s">
        <v>2139</v>
      </c>
      <c r="B1987" t="s">
        <v>4960</v>
      </c>
      <c r="C1987">
        <v>3016.9470000000001</v>
      </c>
      <c r="D1987">
        <v>12.532</v>
      </c>
      <c r="E1987">
        <v>288.11099999999999</v>
      </c>
      <c r="F1987">
        <v>6.2949999999999999</v>
      </c>
      <c r="G1987" t="s">
        <v>2884</v>
      </c>
      <c r="I1987">
        <v>203.71</v>
      </c>
      <c r="J1987">
        <v>3016.9549999999999</v>
      </c>
      <c r="K1987" s="68">
        <v>294.24</v>
      </c>
      <c r="L1987">
        <v>7</v>
      </c>
      <c r="M1987">
        <v>3</v>
      </c>
      <c r="N1987" t="s">
        <v>4960</v>
      </c>
      <c r="O1987">
        <v>1.47</v>
      </c>
      <c r="P1987">
        <v>10</v>
      </c>
      <c r="Q1987">
        <v>12.532</v>
      </c>
      <c r="R1987">
        <v>3016.9479999999999</v>
      </c>
      <c r="S1987">
        <v>10.026</v>
      </c>
      <c r="T1987">
        <v>289.33699999999999</v>
      </c>
      <c r="U1987">
        <v>5.0359999999999996</v>
      </c>
      <c r="V1987">
        <v>100</v>
      </c>
      <c r="W1987">
        <v>1.0129999999999999</v>
      </c>
      <c r="X1987">
        <v>1.046</v>
      </c>
      <c r="Y1987">
        <v>13.135</v>
      </c>
      <c r="Z1987">
        <v>12.518000000000001</v>
      </c>
      <c r="AA1987">
        <v>0.435</v>
      </c>
      <c r="AB1987">
        <v>0</v>
      </c>
      <c r="AC1987" t="b">
        <v>1</v>
      </c>
      <c r="BM1987" t="s">
        <v>2887</v>
      </c>
      <c r="BN1987" t="s">
        <v>2887</v>
      </c>
      <c r="BO1987" t="s">
        <v>2888</v>
      </c>
      <c r="BT1987"/>
      <c r="BU1987"/>
      <c r="BX1987"/>
      <c r="BZ1987"/>
      <c r="CA1987"/>
      <c r="CB1987"/>
      <c r="CC1987"/>
      <c r="CD1987">
        <v>0</v>
      </c>
      <c r="CE1987"/>
      <c r="CF1987">
        <v>0</v>
      </c>
    </row>
    <row r="1988" spans="1:85" hidden="1" x14ac:dyDescent="0.35">
      <c r="A1988" t="s">
        <v>2140</v>
      </c>
      <c r="B1988" t="s">
        <v>4961</v>
      </c>
      <c r="C1988">
        <v>3016.98</v>
      </c>
      <c r="D1988">
        <v>38.603999999999999</v>
      </c>
      <c r="E1988">
        <v>12.292999999999999</v>
      </c>
      <c r="F1988">
        <v>244.30799999999999</v>
      </c>
      <c r="G1988" t="s">
        <v>2884</v>
      </c>
      <c r="I1988">
        <v>321.24</v>
      </c>
      <c r="J1988">
        <v>3016.9960000000001</v>
      </c>
      <c r="K1988" s="68">
        <v>51.89</v>
      </c>
      <c r="L1988">
        <v>8</v>
      </c>
      <c r="M1988">
        <v>3</v>
      </c>
      <c r="N1988" t="s">
        <v>4961</v>
      </c>
      <c r="O1988">
        <v>1.377</v>
      </c>
      <c r="P1988">
        <v>10</v>
      </c>
      <c r="Q1988">
        <v>38.603999999999999</v>
      </c>
      <c r="R1988">
        <v>3016.9830000000002</v>
      </c>
      <c r="S1988">
        <v>30.882999999999999</v>
      </c>
      <c r="T1988">
        <v>20.212</v>
      </c>
      <c r="U1988">
        <v>195.446</v>
      </c>
      <c r="V1988">
        <v>100</v>
      </c>
      <c r="W1988">
        <v>2.1459999999999999</v>
      </c>
      <c r="X1988">
        <v>4.2290000000000001</v>
      </c>
      <c r="Y1988">
        <v>15.02</v>
      </c>
      <c r="Z1988">
        <v>14.175000000000001</v>
      </c>
      <c r="AA1988">
        <v>0.46700000000000003</v>
      </c>
      <c r="AB1988">
        <v>0</v>
      </c>
      <c r="AC1988" t="b">
        <v>1</v>
      </c>
      <c r="BM1988" t="s">
        <v>2905</v>
      </c>
      <c r="BN1988" t="s">
        <v>2887</v>
      </c>
      <c r="BO1988" t="s">
        <v>2888</v>
      </c>
      <c r="BT1988"/>
      <c r="BU1988"/>
      <c r="BX1988"/>
      <c r="BZ1988"/>
      <c r="CA1988"/>
      <c r="CB1988"/>
      <c r="CC1988"/>
      <c r="CD1988">
        <v>0</v>
      </c>
      <c r="CE1988"/>
      <c r="CF1988">
        <v>0</v>
      </c>
    </row>
    <row r="1989" spans="1:85" hidden="1" x14ac:dyDescent="0.35">
      <c r="A1989" t="s">
        <v>2141</v>
      </c>
      <c r="B1989" t="s">
        <v>4962</v>
      </c>
      <c r="C1989">
        <v>3016.9850000000001</v>
      </c>
      <c r="D1989">
        <v>36.771999999999998</v>
      </c>
      <c r="E1989">
        <v>229.47200000000001</v>
      </c>
      <c r="F1989">
        <v>157.762</v>
      </c>
      <c r="G1989" t="s">
        <v>2884</v>
      </c>
      <c r="I1989">
        <v>173.81</v>
      </c>
      <c r="J1989">
        <v>3016.998</v>
      </c>
      <c r="K1989" s="68">
        <v>264.45999999999998</v>
      </c>
      <c r="L1989">
        <v>5</v>
      </c>
      <c r="M1989">
        <v>3</v>
      </c>
      <c r="N1989" t="s">
        <v>4962</v>
      </c>
      <c r="O1989">
        <v>1.3680000000000001</v>
      </c>
      <c r="P1989">
        <v>10</v>
      </c>
      <c r="Q1989">
        <v>36.771999999999998</v>
      </c>
      <c r="R1989">
        <v>3016.9879999999998</v>
      </c>
      <c r="S1989">
        <v>29.417000000000002</v>
      </c>
      <c r="T1989">
        <v>236.47</v>
      </c>
      <c r="U1989">
        <v>126.21</v>
      </c>
      <c r="V1989">
        <v>100</v>
      </c>
      <c r="W1989">
        <v>2.2589999999999999</v>
      </c>
      <c r="X1989">
        <v>2.8719999999999999</v>
      </c>
      <c r="Y1989">
        <v>15.13</v>
      </c>
      <c r="Z1989">
        <v>14.175000000000001</v>
      </c>
      <c r="AA1989">
        <v>0.46700000000000003</v>
      </c>
      <c r="AB1989">
        <v>0</v>
      </c>
      <c r="AC1989" t="b">
        <v>1</v>
      </c>
      <c r="BM1989" t="s">
        <v>2905</v>
      </c>
      <c r="BN1989" t="s">
        <v>2887</v>
      </c>
      <c r="BO1989" t="s">
        <v>2888</v>
      </c>
      <c r="BT1989"/>
      <c r="BU1989"/>
      <c r="BX1989"/>
      <c r="BZ1989"/>
      <c r="CA1989"/>
      <c r="CB1989"/>
      <c r="CC1989"/>
      <c r="CD1989">
        <v>0</v>
      </c>
      <c r="CE1989"/>
      <c r="CF1989">
        <v>0</v>
      </c>
    </row>
    <row r="1990" spans="1:85" hidden="1" x14ac:dyDescent="0.35">
      <c r="A1990" t="s">
        <v>2142</v>
      </c>
      <c r="B1990" t="s">
        <v>4963</v>
      </c>
      <c r="C1990">
        <v>3017.0059999999999</v>
      </c>
      <c r="D1990">
        <v>8.2270000000000003</v>
      </c>
      <c r="E1990">
        <v>351.22199999999998</v>
      </c>
      <c r="F1990">
        <v>6.2949999999999999</v>
      </c>
      <c r="G1990" t="s">
        <v>2884</v>
      </c>
      <c r="I1990">
        <v>263.70999999999998</v>
      </c>
      <c r="J1990">
        <v>3017.011</v>
      </c>
      <c r="K1990" s="68">
        <v>354.37</v>
      </c>
      <c r="L1990">
        <v>9</v>
      </c>
      <c r="M1990">
        <v>3</v>
      </c>
      <c r="N1990" t="s">
        <v>4963</v>
      </c>
      <c r="O1990">
        <v>1.3440000000000001</v>
      </c>
      <c r="P1990">
        <v>10</v>
      </c>
      <c r="Q1990">
        <v>8.2270000000000003</v>
      </c>
      <c r="R1990">
        <v>3017.0070000000001</v>
      </c>
      <c r="S1990">
        <v>6.2270000000000003</v>
      </c>
      <c r="T1990">
        <v>351.85199999999998</v>
      </c>
      <c r="U1990">
        <v>5.0359999999999996</v>
      </c>
      <c r="V1990">
        <v>100</v>
      </c>
      <c r="W1990">
        <v>0.97499999999999998</v>
      </c>
      <c r="X1990">
        <v>1.3049999999999999</v>
      </c>
      <c r="Y1990">
        <v>14.45</v>
      </c>
      <c r="Z1990">
        <v>14.175000000000001</v>
      </c>
      <c r="AA1990">
        <v>0.46700000000000003</v>
      </c>
      <c r="AB1990">
        <v>0</v>
      </c>
      <c r="AC1990" t="b">
        <v>1</v>
      </c>
      <c r="BM1990" t="s">
        <v>2905</v>
      </c>
      <c r="BN1990" t="s">
        <v>2905</v>
      </c>
      <c r="BO1990" t="s">
        <v>3359</v>
      </c>
      <c r="BT1990"/>
      <c r="BU1990"/>
      <c r="BX1990"/>
      <c r="BZ1990"/>
      <c r="CA1990"/>
      <c r="CB1990"/>
      <c r="CC1990"/>
      <c r="CD1990">
        <v>0</v>
      </c>
      <c r="CE1990"/>
      <c r="CF1990">
        <v>0</v>
      </c>
    </row>
    <row r="1991" spans="1:85" hidden="1" x14ac:dyDescent="0.35">
      <c r="A1991" t="s">
        <v>2143</v>
      </c>
      <c r="B1991" t="s">
        <v>4964</v>
      </c>
      <c r="C1991">
        <v>3016.81</v>
      </c>
      <c r="D1991">
        <v>280.03500000000003</v>
      </c>
      <c r="E1991">
        <v>340.44200000000001</v>
      </c>
      <c r="F1991">
        <v>202.846</v>
      </c>
      <c r="G1991" t="s">
        <v>2884</v>
      </c>
      <c r="I1991">
        <v>315</v>
      </c>
      <c r="J1991">
        <v>3017.0479999999998</v>
      </c>
      <c r="K1991" s="68">
        <v>45.692</v>
      </c>
      <c r="L1991">
        <v>1.857</v>
      </c>
      <c r="M1991">
        <v>1</v>
      </c>
      <c r="N1991" t="s">
        <v>4964</v>
      </c>
      <c r="O1991">
        <v>1.2609999999999999</v>
      </c>
      <c r="P1991">
        <v>0</v>
      </c>
      <c r="Q1991">
        <v>0</v>
      </c>
      <c r="R1991">
        <v>3017.0479999999998</v>
      </c>
      <c r="S1991">
        <v>0</v>
      </c>
      <c r="T1991">
        <v>45.692</v>
      </c>
      <c r="U1991">
        <v>0</v>
      </c>
      <c r="V1991">
        <v>0</v>
      </c>
      <c r="W1991">
        <v>0</v>
      </c>
      <c r="X1991">
        <v>0</v>
      </c>
      <c r="Y1991">
        <v>0</v>
      </c>
      <c r="Z1991">
        <v>0</v>
      </c>
      <c r="AA1991">
        <v>0</v>
      </c>
      <c r="AB1991">
        <v>0</v>
      </c>
      <c r="AC1991" t="b">
        <v>1</v>
      </c>
      <c r="AE1991">
        <v>0</v>
      </c>
      <c r="AF1991">
        <v>0</v>
      </c>
      <c r="AG1991">
        <v>0</v>
      </c>
      <c r="AH1991">
        <v>0</v>
      </c>
      <c r="AI1991">
        <v>0</v>
      </c>
      <c r="AJ1991">
        <v>0</v>
      </c>
      <c r="AK1991">
        <v>0</v>
      </c>
      <c r="AL1991">
        <v>0</v>
      </c>
      <c r="AM1991">
        <v>0</v>
      </c>
      <c r="AN1991">
        <v>0</v>
      </c>
      <c r="AO1991">
        <v>0</v>
      </c>
      <c r="AP1991">
        <v>0</v>
      </c>
      <c r="AQ1991">
        <v>0</v>
      </c>
      <c r="AR1991">
        <v>0</v>
      </c>
      <c r="AS1991">
        <v>0</v>
      </c>
      <c r="AT1991">
        <v>0</v>
      </c>
      <c r="AU1991">
        <v>0</v>
      </c>
      <c r="AV1991">
        <v>0</v>
      </c>
      <c r="AW1991">
        <v>0</v>
      </c>
      <c r="AX1991">
        <v>0</v>
      </c>
      <c r="AY1991" t="b">
        <v>0</v>
      </c>
      <c r="AZ1991">
        <v>0</v>
      </c>
      <c r="BI1991">
        <v>0</v>
      </c>
      <c r="BJ1991">
        <v>0</v>
      </c>
      <c r="BK1991">
        <v>0</v>
      </c>
      <c r="BM1991" t="s">
        <v>2905</v>
      </c>
      <c r="BN1991" t="s">
        <v>2887</v>
      </c>
      <c r="BO1991" t="s">
        <v>2888</v>
      </c>
      <c r="BT1991"/>
      <c r="BU1991"/>
      <c r="BX1991"/>
      <c r="BY1991" t="s">
        <v>2903</v>
      </c>
      <c r="BZ1991"/>
      <c r="CA1991"/>
      <c r="CB1991"/>
      <c r="CC1991"/>
      <c r="CD1991">
        <v>0</v>
      </c>
      <c r="CE1991"/>
      <c r="CF1991">
        <v>0</v>
      </c>
    </row>
    <row r="1992" spans="1:85" hidden="1" x14ac:dyDescent="0.35">
      <c r="A1992" t="s">
        <v>2144</v>
      </c>
      <c r="B1992" t="s">
        <v>4965</v>
      </c>
      <c r="C1992">
        <v>3016.9369999999999</v>
      </c>
      <c r="D1992">
        <v>156.10300000000001</v>
      </c>
      <c r="E1992">
        <v>229.50800000000001</v>
      </c>
      <c r="F1992">
        <v>69.495000000000005</v>
      </c>
      <c r="G1992" t="s">
        <v>2884</v>
      </c>
      <c r="I1992">
        <v>180</v>
      </c>
      <c r="J1992">
        <v>3017.056</v>
      </c>
      <c r="K1992" s="68">
        <v>270.70800000000003</v>
      </c>
      <c r="L1992">
        <v>-1.0609999999999999</v>
      </c>
      <c r="M1992">
        <v>1</v>
      </c>
      <c r="N1992" t="s">
        <v>4965</v>
      </c>
      <c r="O1992">
        <v>1.2609999999999999</v>
      </c>
      <c r="P1992">
        <v>0</v>
      </c>
      <c r="Q1992">
        <v>0</v>
      </c>
      <c r="R1992">
        <v>3017.056</v>
      </c>
      <c r="S1992">
        <v>0</v>
      </c>
      <c r="T1992">
        <v>270.70800000000003</v>
      </c>
      <c r="U1992">
        <v>0</v>
      </c>
      <c r="V1992">
        <v>0</v>
      </c>
      <c r="W1992">
        <v>0</v>
      </c>
      <c r="X1992">
        <v>0</v>
      </c>
      <c r="Y1992">
        <v>0</v>
      </c>
      <c r="Z1992">
        <v>0</v>
      </c>
      <c r="AA1992">
        <v>0</v>
      </c>
      <c r="AB1992">
        <v>0</v>
      </c>
      <c r="AC1992" t="b">
        <v>1</v>
      </c>
      <c r="AE1992">
        <v>0</v>
      </c>
      <c r="AF1992">
        <v>0</v>
      </c>
      <c r="AG1992">
        <v>0</v>
      </c>
      <c r="AH1992">
        <v>0</v>
      </c>
      <c r="AI1992">
        <v>0</v>
      </c>
      <c r="AJ1992">
        <v>0</v>
      </c>
      <c r="AK1992">
        <v>0</v>
      </c>
      <c r="AL1992">
        <v>0</v>
      </c>
      <c r="AM1992">
        <v>0</v>
      </c>
      <c r="AN1992">
        <v>0</v>
      </c>
      <c r="AO1992">
        <v>0</v>
      </c>
      <c r="AP1992">
        <v>0</v>
      </c>
      <c r="AQ1992">
        <v>0</v>
      </c>
      <c r="AR1992">
        <v>0</v>
      </c>
      <c r="AS1992">
        <v>0</v>
      </c>
      <c r="AT1992">
        <v>0</v>
      </c>
      <c r="AU1992">
        <v>0</v>
      </c>
      <c r="AV1992">
        <v>0</v>
      </c>
      <c r="AW1992">
        <v>0</v>
      </c>
      <c r="AX1992">
        <v>0</v>
      </c>
      <c r="AY1992" t="b">
        <v>0</v>
      </c>
      <c r="AZ1992">
        <v>0</v>
      </c>
      <c r="BI1992">
        <v>0</v>
      </c>
      <c r="BJ1992">
        <v>0</v>
      </c>
      <c r="BK1992">
        <v>0</v>
      </c>
      <c r="BM1992" t="s">
        <v>2905</v>
      </c>
      <c r="BN1992" t="s">
        <v>2887</v>
      </c>
      <c r="BO1992" t="s">
        <v>2888</v>
      </c>
      <c r="BT1992"/>
      <c r="BU1992"/>
      <c r="BX1992"/>
      <c r="BY1992" t="s">
        <v>2903</v>
      </c>
      <c r="BZ1992"/>
      <c r="CA1992"/>
      <c r="CB1992"/>
      <c r="CC1992"/>
      <c r="CD1992">
        <v>0</v>
      </c>
      <c r="CE1992"/>
      <c r="CF1992">
        <v>0</v>
      </c>
    </row>
    <row r="1993" spans="1:85" hidden="1" x14ac:dyDescent="0.35">
      <c r="A1993" t="s">
        <v>2145</v>
      </c>
      <c r="B1993" t="s">
        <v>4966</v>
      </c>
      <c r="C1993">
        <v>3016.8989999999999</v>
      </c>
      <c r="D1993">
        <v>398.39800000000002</v>
      </c>
      <c r="E1993">
        <v>220.72399999999999</v>
      </c>
      <c r="F1993">
        <v>83.581000000000003</v>
      </c>
      <c r="G1993" t="s">
        <v>2884</v>
      </c>
      <c r="I1993">
        <v>150</v>
      </c>
      <c r="J1993">
        <v>3017.13</v>
      </c>
      <c r="K1993" s="68">
        <v>240.80500000000001</v>
      </c>
      <c r="L1993">
        <v>-0.82799999999999996</v>
      </c>
      <c r="M1993">
        <v>1</v>
      </c>
      <c r="N1993" t="s">
        <v>4966</v>
      </c>
      <c r="O1993">
        <v>1.272</v>
      </c>
      <c r="P1993">
        <v>0</v>
      </c>
      <c r="Q1993">
        <v>0</v>
      </c>
      <c r="R1993">
        <v>3017.13</v>
      </c>
      <c r="S1993">
        <v>0</v>
      </c>
      <c r="T1993">
        <v>240.80500000000001</v>
      </c>
      <c r="U1993">
        <v>0</v>
      </c>
      <c r="V1993">
        <v>0</v>
      </c>
      <c r="W1993">
        <v>0</v>
      </c>
      <c r="X1993">
        <v>0</v>
      </c>
      <c r="Y1993">
        <v>0</v>
      </c>
      <c r="Z1993">
        <v>0</v>
      </c>
      <c r="AA1993">
        <v>0</v>
      </c>
      <c r="AB1993">
        <v>0</v>
      </c>
      <c r="AC1993" t="b">
        <v>1</v>
      </c>
      <c r="AE1993">
        <v>0</v>
      </c>
      <c r="AF1993">
        <v>0</v>
      </c>
      <c r="AG1993">
        <v>0</v>
      </c>
      <c r="AH1993">
        <v>0</v>
      </c>
      <c r="AI1993">
        <v>0</v>
      </c>
      <c r="AJ1993">
        <v>0</v>
      </c>
      <c r="AK1993">
        <v>0</v>
      </c>
      <c r="AL1993">
        <v>0</v>
      </c>
      <c r="AM1993">
        <v>0</v>
      </c>
      <c r="AN1993">
        <v>0</v>
      </c>
      <c r="AO1993">
        <v>0</v>
      </c>
      <c r="AP1993">
        <v>0</v>
      </c>
      <c r="AQ1993">
        <v>0</v>
      </c>
      <c r="AR1993">
        <v>0</v>
      </c>
      <c r="AS1993">
        <v>0</v>
      </c>
      <c r="AT1993">
        <v>0</v>
      </c>
      <c r="AU1993">
        <v>0</v>
      </c>
      <c r="AV1993">
        <v>0</v>
      </c>
      <c r="AW1993">
        <v>0</v>
      </c>
      <c r="AX1993">
        <v>0</v>
      </c>
      <c r="AY1993" t="b">
        <v>0</v>
      </c>
      <c r="AZ1993">
        <v>0</v>
      </c>
      <c r="BI1993">
        <v>0</v>
      </c>
      <c r="BJ1993">
        <v>0</v>
      </c>
      <c r="BK1993">
        <v>0</v>
      </c>
      <c r="BM1993" t="s">
        <v>2905</v>
      </c>
      <c r="BN1993" t="s">
        <v>2887</v>
      </c>
      <c r="BO1993" t="s">
        <v>2888</v>
      </c>
      <c r="BT1993"/>
      <c r="BU1993"/>
      <c r="BX1993"/>
      <c r="BY1993" t="s">
        <v>2903</v>
      </c>
      <c r="BZ1993"/>
      <c r="CA1993"/>
      <c r="CB1993"/>
      <c r="CC1993"/>
      <c r="CD1993">
        <v>0</v>
      </c>
      <c r="CE1993"/>
      <c r="CF1993">
        <v>0</v>
      </c>
    </row>
    <row r="1994" spans="1:85" hidden="1" x14ac:dyDescent="0.35">
      <c r="A1994" t="s">
        <v>2146</v>
      </c>
      <c r="B1994" t="s">
        <v>4967</v>
      </c>
      <c r="C1994">
        <v>3017.386</v>
      </c>
      <c r="D1994">
        <v>548.51</v>
      </c>
      <c r="E1994">
        <v>227.119</v>
      </c>
      <c r="F1994">
        <v>83.584999999999994</v>
      </c>
      <c r="G1994" t="s">
        <v>2884</v>
      </c>
      <c r="I1994">
        <v>180</v>
      </c>
      <c r="J1994">
        <v>3017.922</v>
      </c>
      <c r="K1994" s="68">
        <v>271.38299999999998</v>
      </c>
      <c r="L1994">
        <v>1.1220000000000001</v>
      </c>
      <c r="M1994">
        <v>1</v>
      </c>
      <c r="N1994" t="s">
        <v>4967</v>
      </c>
      <c r="O1994">
        <v>1.746</v>
      </c>
      <c r="P1994">
        <v>0</v>
      </c>
      <c r="Q1994">
        <v>0</v>
      </c>
      <c r="R1994">
        <v>3017.922</v>
      </c>
      <c r="S1994">
        <v>0</v>
      </c>
      <c r="T1994">
        <v>271.38299999999998</v>
      </c>
      <c r="U1994">
        <v>0</v>
      </c>
      <c r="V1994">
        <v>0</v>
      </c>
      <c r="W1994">
        <v>0</v>
      </c>
      <c r="X1994">
        <v>0</v>
      </c>
      <c r="Y1994">
        <v>0</v>
      </c>
      <c r="Z1994">
        <v>0</v>
      </c>
      <c r="AA1994">
        <v>0</v>
      </c>
      <c r="AB1994">
        <v>0</v>
      </c>
      <c r="AC1994" t="b">
        <v>1</v>
      </c>
      <c r="AE1994">
        <v>0</v>
      </c>
      <c r="AF1994">
        <v>0</v>
      </c>
      <c r="AG1994">
        <v>0</v>
      </c>
      <c r="AH1994">
        <v>0</v>
      </c>
      <c r="AI1994">
        <v>0</v>
      </c>
      <c r="AJ1994">
        <v>0</v>
      </c>
      <c r="AK1994">
        <v>0</v>
      </c>
      <c r="AL1994">
        <v>0</v>
      </c>
      <c r="AM1994">
        <v>0</v>
      </c>
      <c r="AN1994">
        <v>0</v>
      </c>
      <c r="AO1994">
        <v>0</v>
      </c>
      <c r="AP1994">
        <v>0</v>
      </c>
      <c r="AQ1994">
        <v>0</v>
      </c>
      <c r="AR1994">
        <v>0</v>
      </c>
      <c r="AS1994">
        <v>0</v>
      </c>
      <c r="AT1994">
        <v>0</v>
      </c>
      <c r="AU1994">
        <v>0</v>
      </c>
      <c r="AV1994">
        <v>0</v>
      </c>
      <c r="AW1994">
        <v>0</v>
      </c>
      <c r="AX1994">
        <v>0</v>
      </c>
      <c r="AY1994" t="b">
        <v>0</v>
      </c>
      <c r="AZ1994">
        <v>0</v>
      </c>
      <c r="BI1994">
        <v>0</v>
      </c>
      <c r="BJ1994">
        <v>0</v>
      </c>
      <c r="BK1994">
        <v>0</v>
      </c>
      <c r="BM1994" t="s">
        <v>2905</v>
      </c>
      <c r="BN1994" t="s">
        <v>2905</v>
      </c>
      <c r="BO1994" t="s">
        <v>2888</v>
      </c>
      <c r="BT1994"/>
      <c r="BU1994"/>
      <c r="BX1994"/>
      <c r="BY1994" t="s">
        <v>2903</v>
      </c>
      <c r="BZ1994"/>
      <c r="CA1994"/>
      <c r="CB1994"/>
      <c r="CC1994"/>
      <c r="CD1994">
        <v>0</v>
      </c>
      <c r="CE1994"/>
      <c r="CF1994">
        <v>0</v>
      </c>
    </row>
    <row r="1995" spans="1:85" hidden="1" x14ac:dyDescent="0.35">
      <c r="A1995" t="s">
        <v>2147</v>
      </c>
      <c r="B1995" t="s">
        <v>4968</v>
      </c>
      <c r="C1995">
        <v>3018.1039999999998</v>
      </c>
      <c r="D1995">
        <v>44.177999999999997</v>
      </c>
      <c r="E1995">
        <v>343.02499999999998</v>
      </c>
      <c r="F1995">
        <v>60.16</v>
      </c>
      <c r="G1995" t="s">
        <v>2884</v>
      </c>
      <c r="I1995">
        <v>278.76</v>
      </c>
      <c r="J1995">
        <v>3018.1190000000001</v>
      </c>
      <c r="K1995" s="68">
        <v>10.11</v>
      </c>
      <c r="L1995">
        <v>28</v>
      </c>
      <c r="M1995">
        <v>3</v>
      </c>
      <c r="N1995" t="s">
        <v>4968</v>
      </c>
      <c r="O1995">
        <v>1.8460000000000001</v>
      </c>
      <c r="P1995">
        <v>21.893000000000001</v>
      </c>
      <c r="Q1995">
        <v>44.177999999999997</v>
      </c>
      <c r="R1995">
        <v>3018.107</v>
      </c>
      <c r="S1995">
        <v>35.341999999999999</v>
      </c>
      <c r="T1995">
        <v>348.44200000000001</v>
      </c>
      <c r="U1995">
        <v>48.128</v>
      </c>
      <c r="V1995">
        <v>100</v>
      </c>
      <c r="W1995">
        <v>1.7</v>
      </c>
      <c r="X1995">
        <v>15.045</v>
      </c>
      <c r="Y1995">
        <v>23.8</v>
      </c>
      <c r="Z1995">
        <v>21.76</v>
      </c>
      <c r="AA1995">
        <v>0.60499999999999998</v>
      </c>
      <c r="AB1995">
        <v>0</v>
      </c>
      <c r="AC1995" t="b">
        <v>1</v>
      </c>
      <c r="BM1995" t="s">
        <v>3345</v>
      </c>
      <c r="BN1995" t="s">
        <v>3288</v>
      </c>
      <c r="BO1995" t="s">
        <v>2888</v>
      </c>
      <c r="BT1995"/>
      <c r="BU1995"/>
      <c r="BX1995"/>
      <c r="BZ1995"/>
      <c r="CA1995"/>
      <c r="CB1995"/>
      <c r="CC1995"/>
      <c r="CD1995">
        <v>0</v>
      </c>
      <c r="CE1995"/>
      <c r="CF1995">
        <v>0</v>
      </c>
    </row>
    <row r="1996" spans="1:85" hidden="1" x14ac:dyDescent="0.35">
      <c r="A1996" t="s">
        <v>2148</v>
      </c>
      <c r="B1996" t="s">
        <v>4969</v>
      </c>
      <c r="C1996">
        <v>3018.114</v>
      </c>
      <c r="D1996">
        <v>29.844999999999999</v>
      </c>
      <c r="E1996">
        <v>24.149000000000001</v>
      </c>
      <c r="F1996">
        <v>350.315</v>
      </c>
      <c r="G1996" t="s">
        <v>2884</v>
      </c>
      <c r="I1996">
        <v>78.760000000000005</v>
      </c>
      <c r="J1996">
        <v>3018.1210000000001</v>
      </c>
      <c r="K1996" s="68">
        <v>170.11</v>
      </c>
      <c r="L1996">
        <v>31</v>
      </c>
      <c r="M1996">
        <v>3</v>
      </c>
      <c r="N1996" t="s">
        <v>4969</v>
      </c>
      <c r="O1996">
        <v>1.845</v>
      </c>
      <c r="P1996">
        <v>24.056000000000001</v>
      </c>
      <c r="Q1996">
        <v>29.844999999999999</v>
      </c>
      <c r="R1996">
        <v>3018.1149999999998</v>
      </c>
      <c r="S1996">
        <v>23.876000000000001</v>
      </c>
      <c r="T1996">
        <v>53.341000000000001</v>
      </c>
      <c r="U1996">
        <v>280.25200000000001</v>
      </c>
      <c r="V1996">
        <v>100</v>
      </c>
      <c r="W1996">
        <v>2.1909999999999998</v>
      </c>
      <c r="X1996">
        <v>21.417999999999999</v>
      </c>
      <c r="Y1996">
        <v>23.94</v>
      </c>
      <c r="Z1996">
        <v>21.76</v>
      </c>
      <c r="AA1996">
        <v>0.60499999999999998</v>
      </c>
      <c r="AB1996">
        <v>0</v>
      </c>
      <c r="AC1996" t="b">
        <v>1</v>
      </c>
      <c r="BM1996" t="s">
        <v>2887</v>
      </c>
      <c r="BN1996" t="s">
        <v>3288</v>
      </c>
      <c r="BO1996" t="s">
        <v>2888</v>
      </c>
      <c r="BT1996"/>
      <c r="BU1996"/>
      <c r="BX1996"/>
      <c r="BZ1996"/>
      <c r="CA1996"/>
      <c r="CB1996"/>
      <c r="CC1996"/>
      <c r="CD1996">
        <v>0</v>
      </c>
      <c r="CE1996"/>
      <c r="CF1996">
        <v>0</v>
      </c>
    </row>
    <row r="1997" spans="1:85" hidden="1" x14ac:dyDescent="0.35">
      <c r="A1997" t="s">
        <v>2149</v>
      </c>
      <c r="B1997" t="s">
        <v>4970</v>
      </c>
      <c r="C1997">
        <v>3030.0349999999999</v>
      </c>
      <c r="D1997">
        <v>25.347999999999999</v>
      </c>
      <c r="E1997">
        <v>116.95099999999999</v>
      </c>
      <c r="F1997">
        <v>102.881</v>
      </c>
      <c r="G1997" t="s">
        <v>2884</v>
      </c>
      <c r="I1997">
        <v>75</v>
      </c>
      <c r="J1997">
        <v>3030.049</v>
      </c>
      <c r="K1997" s="68">
        <v>168.035</v>
      </c>
      <c r="L1997">
        <v>0.71099999999999997</v>
      </c>
      <c r="M1997">
        <v>1</v>
      </c>
      <c r="N1997" t="s">
        <v>4970</v>
      </c>
      <c r="O1997">
        <v>1.895</v>
      </c>
      <c r="P1997">
        <v>0</v>
      </c>
      <c r="Q1997">
        <v>0</v>
      </c>
      <c r="R1997">
        <v>3030.049</v>
      </c>
      <c r="S1997">
        <v>0</v>
      </c>
      <c r="T1997">
        <v>168.035</v>
      </c>
      <c r="U1997">
        <v>0</v>
      </c>
      <c r="V1997">
        <v>0</v>
      </c>
      <c r="W1997">
        <v>0</v>
      </c>
      <c r="X1997">
        <v>0</v>
      </c>
      <c r="Y1997">
        <v>0</v>
      </c>
      <c r="Z1997">
        <v>0</v>
      </c>
      <c r="AA1997">
        <v>0</v>
      </c>
      <c r="AB1997">
        <v>0</v>
      </c>
      <c r="AC1997" t="b">
        <v>1</v>
      </c>
      <c r="AE1997">
        <v>0</v>
      </c>
      <c r="AF1997">
        <v>0</v>
      </c>
      <c r="AG1997">
        <v>0</v>
      </c>
      <c r="AH1997">
        <v>0</v>
      </c>
      <c r="AI1997">
        <v>0</v>
      </c>
      <c r="AJ1997">
        <v>0</v>
      </c>
      <c r="AK1997">
        <v>0</v>
      </c>
      <c r="AL1997">
        <v>0</v>
      </c>
      <c r="AM1997">
        <v>0</v>
      </c>
      <c r="AN1997">
        <v>0</v>
      </c>
      <c r="AO1997">
        <v>0</v>
      </c>
      <c r="AP1997">
        <v>0</v>
      </c>
      <c r="AQ1997">
        <v>0</v>
      </c>
      <c r="AR1997">
        <v>0</v>
      </c>
      <c r="AS1997">
        <v>0</v>
      </c>
      <c r="AT1997">
        <v>0</v>
      </c>
      <c r="AU1997">
        <v>0</v>
      </c>
      <c r="AV1997">
        <v>0</v>
      </c>
      <c r="AW1997">
        <v>0</v>
      </c>
      <c r="AX1997">
        <v>0</v>
      </c>
      <c r="AY1997" t="b">
        <v>0</v>
      </c>
      <c r="AZ1997">
        <v>0</v>
      </c>
      <c r="BI1997">
        <v>0</v>
      </c>
      <c r="BJ1997">
        <v>0</v>
      </c>
      <c r="BK1997">
        <v>0</v>
      </c>
      <c r="BM1997" t="s">
        <v>2887</v>
      </c>
      <c r="BN1997" t="s">
        <v>2887</v>
      </c>
      <c r="BO1997" t="s">
        <v>2888</v>
      </c>
      <c r="BT1997"/>
      <c r="BU1997"/>
      <c r="BX1997"/>
      <c r="BY1997" t="s">
        <v>2903</v>
      </c>
      <c r="BZ1997"/>
      <c r="CA1997"/>
      <c r="CB1997"/>
      <c r="CC1997"/>
      <c r="CD1997">
        <v>0</v>
      </c>
      <c r="CE1997"/>
      <c r="CF1997">
        <v>0</v>
      </c>
    </row>
    <row r="1998" spans="1:85" hidden="1" x14ac:dyDescent="0.35">
      <c r="A1998" t="s">
        <v>2150</v>
      </c>
      <c r="B1998" t="s">
        <v>4971</v>
      </c>
      <c r="C1998">
        <v>3030.0720000000001</v>
      </c>
      <c r="D1998">
        <v>35.448</v>
      </c>
      <c r="E1998">
        <v>278.85300000000001</v>
      </c>
      <c r="F1998">
        <v>152.88300000000001</v>
      </c>
      <c r="G1998" t="s">
        <v>2884</v>
      </c>
      <c r="I1998">
        <v>253.81</v>
      </c>
      <c r="J1998">
        <v>3030.0909999999999</v>
      </c>
      <c r="K1998" s="68">
        <v>346.84</v>
      </c>
      <c r="L1998">
        <v>5</v>
      </c>
      <c r="M1998">
        <v>3</v>
      </c>
      <c r="N1998" t="s">
        <v>4971</v>
      </c>
      <c r="O1998">
        <v>1.9139999999999999</v>
      </c>
      <c r="P1998">
        <v>10</v>
      </c>
      <c r="Q1998">
        <v>35.448</v>
      </c>
      <c r="R1998">
        <v>3030.076</v>
      </c>
      <c r="S1998">
        <v>28.359000000000002</v>
      </c>
      <c r="T1998">
        <v>292.45</v>
      </c>
      <c r="U1998">
        <v>122.307</v>
      </c>
      <c r="V1998">
        <v>100</v>
      </c>
      <c r="W1998">
        <v>1.966</v>
      </c>
      <c r="X1998">
        <v>3.5710000000000002</v>
      </c>
      <c r="Y1998">
        <v>20.39</v>
      </c>
      <c r="Z1998">
        <v>22.58</v>
      </c>
      <c r="AA1998">
        <v>0.62</v>
      </c>
      <c r="AB1998">
        <v>0</v>
      </c>
      <c r="AC1998" t="b">
        <v>1</v>
      </c>
      <c r="BM1998" t="s">
        <v>2905</v>
      </c>
      <c r="BN1998" t="s">
        <v>2887</v>
      </c>
      <c r="BO1998" t="s">
        <v>2888</v>
      </c>
      <c r="BT1998"/>
      <c r="BU1998"/>
      <c r="BX1998"/>
      <c r="BZ1998"/>
      <c r="CA1998"/>
      <c r="CB1998"/>
      <c r="CC1998"/>
      <c r="CD1998">
        <v>0</v>
      </c>
      <c r="CE1998"/>
      <c r="CF1998">
        <v>0</v>
      </c>
    </row>
    <row r="1999" spans="1:85" hidden="1" x14ac:dyDescent="0.35">
      <c r="A1999" t="s">
        <v>2151</v>
      </c>
      <c r="B1999" t="s">
        <v>4972</v>
      </c>
      <c r="C1999" s="51">
        <v>3047.2750000000001</v>
      </c>
      <c r="D1999">
        <v>13.858000000000001</v>
      </c>
      <c r="E1999" s="68">
        <v>55.67</v>
      </c>
      <c r="F1999">
        <v>6.3010000000000002</v>
      </c>
      <c r="G1999" t="s">
        <v>3339</v>
      </c>
      <c r="I1999">
        <v>321.24</v>
      </c>
      <c r="J1999">
        <v>3047.2820000000002</v>
      </c>
      <c r="K1999" s="73">
        <v>59.45</v>
      </c>
      <c r="L1999">
        <v>7</v>
      </c>
      <c r="M1999">
        <v>3</v>
      </c>
      <c r="N1999" s="51" t="s">
        <v>4972</v>
      </c>
      <c r="O1999">
        <v>1.7450000000000001</v>
      </c>
      <c r="P1999">
        <v>10</v>
      </c>
      <c r="Q1999">
        <v>13.858000000000001</v>
      </c>
      <c r="R1999">
        <v>3047.2759999999998</v>
      </c>
      <c r="S1999">
        <v>11.087</v>
      </c>
      <c r="T1999">
        <v>56.426000000000002</v>
      </c>
      <c r="U1999">
        <v>5.04</v>
      </c>
      <c r="V1999">
        <v>100</v>
      </c>
      <c r="W1999">
        <v>0.80300000000000005</v>
      </c>
      <c r="X1999">
        <v>1.3089999999999999</v>
      </c>
      <c r="Y1999">
        <v>22.44</v>
      </c>
      <c r="Z1999">
        <v>22.61</v>
      </c>
      <c r="AA1999">
        <v>0.621</v>
      </c>
      <c r="AB1999">
        <v>0</v>
      </c>
      <c r="AC1999" t="b">
        <v>1</v>
      </c>
      <c r="AI1999">
        <v>3047.2759999999998</v>
      </c>
      <c r="AJ1999">
        <v>56.826000000000001</v>
      </c>
      <c r="AK1999">
        <v>3047.2820000000002</v>
      </c>
      <c r="AL1999">
        <v>58.725000000000001</v>
      </c>
      <c r="AM1999">
        <v>3.798</v>
      </c>
      <c r="AN1999">
        <v>12.15</v>
      </c>
      <c r="AO1999">
        <v>15.17</v>
      </c>
      <c r="AP1999">
        <v>1.0149999999999999</v>
      </c>
      <c r="AQ1999">
        <v>22.608000000000001</v>
      </c>
      <c r="AR1999">
        <v>0.61599999999999999</v>
      </c>
      <c r="AS1999">
        <v>17.015000000000001</v>
      </c>
      <c r="AT1999">
        <v>2E-3</v>
      </c>
      <c r="AU1999">
        <v>0.30399999999999999</v>
      </c>
      <c r="AV1999">
        <v>0.46100000000000002</v>
      </c>
      <c r="AW1999">
        <v>0</v>
      </c>
      <c r="AX1999">
        <v>1760808</v>
      </c>
      <c r="AY1999" t="b">
        <v>1</v>
      </c>
      <c r="AZ1999">
        <v>320.51299999999998</v>
      </c>
      <c r="BA1999">
        <v>3047.2750000000001</v>
      </c>
      <c r="BB1999">
        <v>13.858000000000001</v>
      </c>
      <c r="BC1999">
        <v>55.67</v>
      </c>
      <c r="BD1999">
        <v>6.3010000000000002</v>
      </c>
      <c r="BE1999">
        <v>3047.2820000000002</v>
      </c>
      <c r="BF1999">
        <v>59.45</v>
      </c>
      <c r="BG1999">
        <v>8</v>
      </c>
      <c r="BH1999">
        <v>3</v>
      </c>
      <c r="BI1999">
        <v>11.087</v>
      </c>
      <c r="BJ1999">
        <v>5.04</v>
      </c>
      <c r="BK1999">
        <v>1.3720000000000001</v>
      </c>
      <c r="BM1999" t="s">
        <v>144</v>
      </c>
      <c r="BN1999" t="s">
        <v>144</v>
      </c>
      <c r="BO1999" t="s">
        <v>3341</v>
      </c>
      <c r="BQ1999" t="s">
        <v>4394</v>
      </c>
      <c r="BR1999" t="s">
        <v>4395</v>
      </c>
      <c r="BT1999" t="s">
        <v>3293</v>
      </c>
      <c r="BU1999"/>
      <c r="BZ1999" t="s">
        <v>4394</v>
      </c>
      <c r="CA1999"/>
      <c r="CB1999">
        <v>15.17</v>
      </c>
      <c r="CC1999">
        <v>15.17</v>
      </c>
      <c r="CD1999">
        <v>1.9E-2</v>
      </c>
      <c r="CE1999">
        <v>4.2000000000000003E-2</v>
      </c>
      <c r="CF1999">
        <v>0.68100000000000005</v>
      </c>
      <c r="CG1999" t="b">
        <f>IF(CE1999*100&lt;CC1999,TRUE,FALSE)</f>
        <v>1</v>
      </c>
    </row>
    <row r="2000" spans="1:85" hidden="1" x14ac:dyDescent="0.35">
      <c r="A2000" t="s">
        <v>2152</v>
      </c>
      <c r="B2000" t="s">
        <v>4973</v>
      </c>
      <c r="C2000">
        <v>3053.2339999999999</v>
      </c>
      <c r="D2000">
        <v>42.762</v>
      </c>
      <c r="E2000">
        <v>233.34200000000001</v>
      </c>
      <c r="F2000">
        <v>6.2949999999999999</v>
      </c>
      <c r="G2000" t="s">
        <v>2884</v>
      </c>
      <c r="I2000">
        <v>138.76</v>
      </c>
      <c r="J2000">
        <v>3053.261</v>
      </c>
      <c r="K2000" s="68">
        <v>235.86</v>
      </c>
      <c r="L2000">
        <v>12</v>
      </c>
      <c r="M2000">
        <v>3</v>
      </c>
      <c r="N2000" t="s">
        <v>4973</v>
      </c>
      <c r="O2000">
        <v>2.0499999999999998</v>
      </c>
      <c r="P2000">
        <v>11.083</v>
      </c>
      <c r="Q2000">
        <v>42.762</v>
      </c>
      <c r="R2000">
        <v>3053.24</v>
      </c>
      <c r="S2000">
        <v>34.21</v>
      </c>
      <c r="T2000">
        <v>233.846</v>
      </c>
      <c r="U2000">
        <v>5.0359999999999996</v>
      </c>
      <c r="V2000">
        <v>100</v>
      </c>
      <c r="W2000">
        <v>0.36899999999999999</v>
      </c>
      <c r="X2000">
        <v>1.4890000000000001</v>
      </c>
      <c r="Y2000">
        <v>22.3</v>
      </c>
      <c r="Z2000">
        <v>22.04</v>
      </c>
      <c r="AA2000">
        <v>0.61</v>
      </c>
      <c r="AB2000">
        <v>0</v>
      </c>
      <c r="AC2000" t="b">
        <v>1</v>
      </c>
      <c r="BM2000" t="s">
        <v>2905</v>
      </c>
      <c r="BN2000" t="s">
        <v>2887</v>
      </c>
      <c r="BO2000" t="s">
        <v>2888</v>
      </c>
      <c r="BT2000"/>
      <c r="BU2000"/>
      <c r="BX2000"/>
      <c r="BZ2000"/>
      <c r="CA2000"/>
      <c r="CB2000"/>
      <c r="CC2000"/>
      <c r="CD2000">
        <v>0</v>
      </c>
      <c r="CE2000"/>
      <c r="CF2000">
        <v>0</v>
      </c>
    </row>
    <row r="2001" spans="1:85" hidden="1" x14ac:dyDescent="0.35">
      <c r="A2001" t="s">
        <v>2153</v>
      </c>
      <c r="B2001" t="s">
        <v>4974</v>
      </c>
      <c r="C2001">
        <v>3053.2629999999999</v>
      </c>
      <c r="D2001">
        <v>24.492000000000001</v>
      </c>
      <c r="E2001">
        <v>116.158</v>
      </c>
      <c r="F2001">
        <v>127.26300000000001</v>
      </c>
      <c r="G2001" t="s">
        <v>2884</v>
      </c>
      <c r="I2001">
        <v>75</v>
      </c>
      <c r="J2001">
        <v>3053.28</v>
      </c>
      <c r="K2001" s="68">
        <v>172.096</v>
      </c>
      <c r="L2001">
        <v>0.624</v>
      </c>
      <c r="M2001">
        <v>1</v>
      </c>
      <c r="N2001" t="s">
        <v>4974</v>
      </c>
      <c r="O2001">
        <v>2.0169999999999999</v>
      </c>
      <c r="P2001">
        <v>0</v>
      </c>
      <c r="Q2001">
        <v>0</v>
      </c>
      <c r="R2001">
        <v>3053.28</v>
      </c>
      <c r="S2001">
        <v>0</v>
      </c>
      <c r="T2001">
        <v>172.096</v>
      </c>
      <c r="U2001">
        <v>0</v>
      </c>
      <c r="V2001">
        <v>0</v>
      </c>
      <c r="W2001">
        <v>0</v>
      </c>
      <c r="X2001">
        <v>0</v>
      </c>
      <c r="Y2001">
        <v>0</v>
      </c>
      <c r="Z2001">
        <v>0</v>
      </c>
      <c r="AA2001">
        <v>0</v>
      </c>
      <c r="AB2001">
        <v>0</v>
      </c>
      <c r="AC2001" t="b">
        <v>1</v>
      </c>
      <c r="AE2001">
        <v>0</v>
      </c>
      <c r="AF2001">
        <v>0</v>
      </c>
      <c r="AG2001">
        <v>0</v>
      </c>
      <c r="AH2001">
        <v>0</v>
      </c>
      <c r="AI2001">
        <v>0</v>
      </c>
      <c r="AJ2001">
        <v>0</v>
      </c>
      <c r="AK2001">
        <v>0</v>
      </c>
      <c r="AL2001">
        <v>0</v>
      </c>
      <c r="AM2001">
        <v>0</v>
      </c>
      <c r="AN2001">
        <v>0</v>
      </c>
      <c r="AO2001">
        <v>0</v>
      </c>
      <c r="AP2001">
        <v>0</v>
      </c>
      <c r="AQ2001">
        <v>0</v>
      </c>
      <c r="AR2001">
        <v>0</v>
      </c>
      <c r="AS2001">
        <v>0</v>
      </c>
      <c r="AT2001">
        <v>0</v>
      </c>
      <c r="AU2001">
        <v>0</v>
      </c>
      <c r="AV2001">
        <v>0</v>
      </c>
      <c r="AW2001">
        <v>0</v>
      </c>
      <c r="AX2001">
        <v>0</v>
      </c>
      <c r="AY2001" t="b">
        <v>0</v>
      </c>
      <c r="AZ2001">
        <v>0</v>
      </c>
      <c r="BI2001">
        <v>0</v>
      </c>
      <c r="BJ2001">
        <v>0</v>
      </c>
      <c r="BK2001">
        <v>0</v>
      </c>
      <c r="BM2001" t="s">
        <v>2887</v>
      </c>
      <c r="BN2001" t="s">
        <v>2887</v>
      </c>
      <c r="BO2001" t="s">
        <v>2888</v>
      </c>
      <c r="BT2001"/>
      <c r="BU2001"/>
      <c r="BX2001"/>
      <c r="BY2001" t="s">
        <v>2903</v>
      </c>
      <c r="BZ2001"/>
      <c r="CA2001"/>
      <c r="CB2001"/>
      <c r="CC2001"/>
      <c r="CD2001">
        <v>0</v>
      </c>
      <c r="CE2001"/>
      <c r="CF2001">
        <v>0</v>
      </c>
    </row>
    <row r="2002" spans="1:85" hidden="1" x14ac:dyDescent="0.35">
      <c r="A2002" t="s">
        <v>2154</v>
      </c>
      <c r="B2002" t="s">
        <v>4975</v>
      </c>
      <c r="C2002">
        <v>3053.2649999999999</v>
      </c>
      <c r="D2002">
        <v>34.225999999999999</v>
      </c>
      <c r="E2002">
        <v>269.33199999999999</v>
      </c>
      <c r="F2002">
        <v>107.099</v>
      </c>
      <c r="G2002" t="s">
        <v>2884</v>
      </c>
      <c r="I2002">
        <v>210</v>
      </c>
      <c r="J2002">
        <v>3053.2829999999999</v>
      </c>
      <c r="K2002" s="68">
        <v>307.096</v>
      </c>
      <c r="L2002">
        <v>-0.86399999999999999</v>
      </c>
      <c r="M2002">
        <v>1</v>
      </c>
      <c r="N2002" t="s">
        <v>4975</v>
      </c>
      <c r="O2002">
        <v>2.0169999999999999</v>
      </c>
      <c r="P2002">
        <v>0</v>
      </c>
      <c r="Q2002">
        <v>0</v>
      </c>
      <c r="R2002">
        <v>3053.2829999999999</v>
      </c>
      <c r="S2002">
        <v>0</v>
      </c>
      <c r="T2002">
        <v>307.096</v>
      </c>
      <c r="U2002">
        <v>0</v>
      </c>
      <c r="V2002">
        <v>0</v>
      </c>
      <c r="W2002">
        <v>0</v>
      </c>
      <c r="X2002">
        <v>0</v>
      </c>
      <c r="Y2002">
        <v>0</v>
      </c>
      <c r="Z2002">
        <v>0</v>
      </c>
      <c r="AA2002">
        <v>0</v>
      </c>
      <c r="AB2002">
        <v>0</v>
      </c>
      <c r="AC2002" t="b">
        <v>1</v>
      </c>
      <c r="AE2002">
        <v>0</v>
      </c>
      <c r="AF2002">
        <v>0</v>
      </c>
      <c r="AG2002">
        <v>0</v>
      </c>
      <c r="AH2002">
        <v>0</v>
      </c>
      <c r="AI2002">
        <v>0</v>
      </c>
      <c r="AJ2002">
        <v>0</v>
      </c>
      <c r="AK2002">
        <v>0</v>
      </c>
      <c r="AL2002">
        <v>0</v>
      </c>
      <c r="AM2002">
        <v>0</v>
      </c>
      <c r="AN2002">
        <v>0</v>
      </c>
      <c r="AO2002">
        <v>0</v>
      </c>
      <c r="AP2002">
        <v>0</v>
      </c>
      <c r="AQ2002">
        <v>0</v>
      </c>
      <c r="AR2002">
        <v>0</v>
      </c>
      <c r="AS2002">
        <v>0</v>
      </c>
      <c r="AT2002">
        <v>0</v>
      </c>
      <c r="AU2002">
        <v>0</v>
      </c>
      <c r="AV2002">
        <v>0</v>
      </c>
      <c r="AW2002">
        <v>0</v>
      </c>
      <c r="AX2002">
        <v>0</v>
      </c>
      <c r="AY2002" t="b">
        <v>0</v>
      </c>
      <c r="AZ2002">
        <v>0</v>
      </c>
      <c r="BI2002">
        <v>0</v>
      </c>
      <c r="BJ2002">
        <v>0</v>
      </c>
      <c r="BK2002">
        <v>0</v>
      </c>
      <c r="BM2002" t="s">
        <v>2887</v>
      </c>
      <c r="BN2002" t="s">
        <v>3288</v>
      </c>
      <c r="BO2002" t="s">
        <v>2888</v>
      </c>
      <c r="BT2002"/>
      <c r="BU2002"/>
      <c r="BX2002"/>
      <c r="BY2002" t="s">
        <v>2903</v>
      </c>
      <c r="BZ2002"/>
      <c r="CA2002"/>
      <c r="CB2002"/>
      <c r="CC2002"/>
      <c r="CD2002">
        <v>0</v>
      </c>
      <c r="CE2002"/>
      <c r="CF2002">
        <v>0</v>
      </c>
    </row>
    <row r="2003" spans="1:85" hidden="1" x14ac:dyDescent="0.35">
      <c r="A2003" t="s">
        <v>2155</v>
      </c>
      <c r="B2003" t="s">
        <v>4976</v>
      </c>
      <c r="C2003">
        <v>3053.28</v>
      </c>
      <c r="D2003">
        <v>10.917999999999999</v>
      </c>
      <c r="E2003">
        <v>178.74199999999999</v>
      </c>
      <c r="F2003">
        <v>10.093</v>
      </c>
      <c r="G2003" t="s">
        <v>2884</v>
      </c>
      <c r="I2003">
        <v>86.19</v>
      </c>
      <c r="J2003">
        <v>3053.288</v>
      </c>
      <c r="K2003" s="68">
        <v>183.29</v>
      </c>
      <c r="L2003">
        <v>7</v>
      </c>
      <c r="M2003">
        <v>3</v>
      </c>
      <c r="N2003" t="s">
        <v>4976</v>
      </c>
      <c r="O2003">
        <v>1.994</v>
      </c>
      <c r="P2003">
        <v>10</v>
      </c>
      <c r="Q2003">
        <v>10.917999999999999</v>
      </c>
      <c r="R2003">
        <v>3053.2820000000002</v>
      </c>
      <c r="S2003">
        <v>8.7349999999999994</v>
      </c>
      <c r="T2003">
        <v>179.65100000000001</v>
      </c>
      <c r="U2003">
        <v>8.0749999999999993</v>
      </c>
      <c r="V2003">
        <v>100</v>
      </c>
      <c r="W2003">
        <v>1.272</v>
      </c>
      <c r="X2003">
        <v>1.8260000000000001</v>
      </c>
      <c r="Y2003">
        <v>22.25</v>
      </c>
      <c r="Z2003">
        <v>22.04</v>
      </c>
      <c r="AA2003">
        <v>0.61</v>
      </c>
      <c r="AB2003">
        <v>0</v>
      </c>
      <c r="AC2003" t="b">
        <v>1</v>
      </c>
      <c r="BM2003" t="s">
        <v>2887</v>
      </c>
      <c r="BN2003" t="s">
        <v>2887</v>
      </c>
      <c r="BO2003" t="s">
        <v>2888</v>
      </c>
      <c r="BT2003"/>
      <c r="BU2003"/>
      <c r="BX2003"/>
      <c r="BZ2003"/>
      <c r="CA2003"/>
      <c r="CB2003"/>
      <c r="CC2003"/>
      <c r="CD2003">
        <v>0</v>
      </c>
      <c r="CE2003"/>
      <c r="CF2003">
        <v>0</v>
      </c>
    </row>
    <row r="2004" spans="1:85" hidden="1" x14ac:dyDescent="0.35">
      <c r="A2004" t="s">
        <v>2156</v>
      </c>
      <c r="B2004" t="s">
        <v>4977</v>
      </c>
      <c r="C2004">
        <v>3053.3</v>
      </c>
      <c r="D2004">
        <v>33.521999999999998</v>
      </c>
      <c r="E2004">
        <v>327.666</v>
      </c>
      <c r="F2004">
        <v>111.374</v>
      </c>
      <c r="G2004" t="s">
        <v>2884</v>
      </c>
      <c r="I2004">
        <v>285</v>
      </c>
      <c r="J2004">
        <v>3053.3139999999999</v>
      </c>
      <c r="K2004" s="68">
        <v>22.099</v>
      </c>
      <c r="L2004">
        <v>0.92500000000000004</v>
      </c>
      <c r="M2004">
        <v>1</v>
      </c>
      <c r="N2004" t="s">
        <v>4977</v>
      </c>
      <c r="O2004">
        <v>1.9850000000000001</v>
      </c>
      <c r="P2004">
        <v>0</v>
      </c>
      <c r="Q2004">
        <v>0</v>
      </c>
      <c r="R2004">
        <v>3053.3139999999999</v>
      </c>
      <c r="S2004">
        <v>0</v>
      </c>
      <c r="T2004">
        <v>22.099</v>
      </c>
      <c r="U2004">
        <v>0</v>
      </c>
      <c r="V2004">
        <v>0</v>
      </c>
      <c r="W2004">
        <v>0</v>
      </c>
      <c r="X2004">
        <v>0</v>
      </c>
      <c r="Y2004">
        <v>0</v>
      </c>
      <c r="Z2004">
        <v>0</v>
      </c>
      <c r="AA2004">
        <v>0</v>
      </c>
      <c r="AB2004">
        <v>0</v>
      </c>
      <c r="AC2004" t="b">
        <v>1</v>
      </c>
      <c r="AE2004">
        <v>0</v>
      </c>
      <c r="AF2004">
        <v>0</v>
      </c>
      <c r="AG2004">
        <v>0</v>
      </c>
      <c r="AH2004">
        <v>0</v>
      </c>
      <c r="AI2004">
        <v>0</v>
      </c>
      <c r="AJ2004">
        <v>0</v>
      </c>
      <c r="AK2004">
        <v>0</v>
      </c>
      <c r="AL2004">
        <v>0</v>
      </c>
      <c r="AM2004">
        <v>0</v>
      </c>
      <c r="AN2004">
        <v>0</v>
      </c>
      <c r="AO2004">
        <v>0</v>
      </c>
      <c r="AP2004">
        <v>0</v>
      </c>
      <c r="AQ2004">
        <v>0</v>
      </c>
      <c r="AR2004">
        <v>0</v>
      </c>
      <c r="AS2004">
        <v>0</v>
      </c>
      <c r="AT2004">
        <v>0</v>
      </c>
      <c r="AU2004">
        <v>0</v>
      </c>
      <c r="AV2004">
        <v>0</v>
      </c>
      <c r="AW2004">
        <v>0</v>
      </c>
      <c r="AX2004">
        <v>0</v>
      </c>
      <c r="AY2004" t="b">
        <v>0</v>
      </c>
      <c r="AZ2004">
        <v>0</v>
      </c>
      <c r="BI2004">
        <v>0</v>
      </c>
      <c r="BJ2004">
        <v>0</v>
      </c>
      <c r="BK2004">
        <v>0</v>
      </c>
      <c r="BM2004" t="s">
        <v>3288</v>
      </c>
      <c r="BN2004" t="s">
        <v>3288</v>
      </c>
      <c r="BO2004" t="s">
        <v>2888</v>
      </c>
      <c r="BT2004"/>
      <c r="BU2004"/>
      <c r="BX2004"/>
      <c r="BY2004" t="s">
        <v>2903</v>
      </c>
      <c r="BZ2004"/>
      <c r="CA2004"/>
      <c r="CB2004"/>
      <c r="CC2004"/>
      <c r="CD2004">
        <v>0</v>
      </c>
      <c r="CE2004"/>
      <c r="CF2004">
        <v>0</v>
      </c>
    </row>
    <row r="2005" spans="1:85" hidden="1" x14ac:dyDescent="0.35">
      <c r="A2005" t="s">
        <v>2157</v>
      </c>
      <c r="B2005" t="s">
        <v>4978</v>
      </c>
      <c r="C2005">
        <v>3053.3649999999998</v>
      </c>
      <c r="D2005">
        <v>8.5619999999999994</v>
      </c>
      <c r="E2005">
        <v>219.31299999999999</v>
      </c>
      <c r="F2005">
        <v>6.4880000000000004</v>
      </c>
      <c r="G2005" t="s">
        <v>2884</v>
      </c>
      <c r="I2005">
        <v>126.19</v>
      </c>
      <c r="J2005">
        <v>3053.3690000000001</v>
      </c>
      <c r="K2005" s="68">
        <v>223.32</v>
      </c>
      <c r="L2005">
        <v>10</v>
      </c>
      <c r="M2005">
        <v>3</v>
      </c>
      <c r="N2005" t="s">
        <v>4978</v>
      </c>
      <c r="O2005">
        <v>1.9219999999999999</v>
      </c>
      <c r="P2005">
        <v>10</v>
      </c>
      <c r="Q2005">
        <v>8.5619999999999994</v>
      </c>
      <c r="R2005">
        <v>3053.366</v>
      </c>
      <c r="S2005">
        <v>6.5620000000000003</v>
      </c>
      <c r="T2005">
        <v>220.11500000000001</v>
      </c>
      <c r="U2005">
        <v>5.19</v>
      </c>
      <c r="V2005">
        <v>100</v>
      </c>
      <c r="W2005">
        <v>0.83899999999999997</v>
      </c>
      <c r="X2005">
        <v>1.766</v>
      </c>
      <c r="Y2005">
        <v>21.664999999999999</v>
      </c>
      <c r="Z2005">
        <v>22.04</v>
      </c>
      <c r="AA2005">
        <v>0.61</v>
      </c>
      <c r="AB2005">
        <v>0</v>
      </c>
      <c r="AC2005" t="b">
        <v>1</v>
      </c>
      <c r="BM2005" t="s">
        <v>2905</v>
      </c>
      <c r="BN2005" t="s">
        <v>2905</v>
      </c>
      <c r="BO2005" t="s">
        <v>3359</v>
      </c>
      <c r="BT2005"/>
      <c r="BU2005"/>
      <c r="BX2005"/>
      <c r="BZ2005"/>
      <c r="CA2005"/>
      <c r="CB2005"/>
      <c r="CC2005"/>
      <c r="CD2005">
        <v>0</v>
      </c>
      <c r="CE2005"/>
      <c r="CF2005">
        <v>0</v>
      </c>
    </row>
    <row r="2006" spans="1:85" hidden="1" x14ac:dyDescent="0.35">
      <c r="A2006" t="s">
        <v>2158</v>
      </c>
      <c r="B2006" t="s">
        <v>4979</v>
      </c>
      <c r="C2006" s="51">
        <v>3056.6869999999999</v>
      </c>
      <c r="D2006">
        <v>10.144</v>
      </c>
      <c r="E2006" s="68">
        <v>214.262</v>
      </c>
      <c r="F2006">
        <v>6.2949999999999999</v>
      </c>
      <c r="G2006" t="s">
        <v>3339</v>
      </c>
      <c r="I2006">
        <v>118.76</v>
      </c>
      <c r="J2006">
        <v>3056.6930000000002</v>
      </c>
      <c r="K2006" s="73">
        <v>217.41</v>
      </c>
      <c r="L2006">
        <v>8</v>
      </c>
      <c r="M2006">
        <v>3</v>
      </c>
      <c r="N2006" s="51" t="s">
        <v>4979</v>
      </c>
      <c r="O2006">
        <v>1.853</v>
      </c>
      <c r="P2006">
        <v>10</v>
      </c>
      <c r="Q2006">
        <v>10.144</v>
      </c>
      <c r="R2006">
        <v>3056.6880000000001</v>
      </c>
      <c r="S2006">
        <v>8.1150000000000002</v>
      </c>
      <c r="T2006">
        <v>214.892</v>
      </c>
      <c r="U2006">
        <v>5.0359999999999996</v>
      </c>
      <c r="V2006">
        <v>100</v>
      </c>
      <c r="W2006">
        <v>0.83199999999999996</v>
      </c>
      <c r="X2006">
        <v>1.4219999999999999</v>
      </c>
      <c r="Y2006">
        <v>23.1</v>
      </c>
      <c r="Z2006">
        <v>22.553000000000001</v>
      </c>
      <c r="AA2006">
        <v>0.62</v>
      </c>
      <c r="AB2006">
        <v>0</v>
      </c>
      <c r="AC2006" t="b">
        <v>1</v>
      </c>
      <c r="AI2006">
        <v>3056.6860000000001</v>
      </c>
      <c r="AJ2006">
        <v>215.96100000000001</v>
      </c>
      <c r="AK2006">
        <v>3056.6909999999998</v>
      </c>
      <c r="AL2006">
        <v>217.52799999999999</v>
      </c>
      <c r="AM2006">
        <v>3.1349999999999998</v>
      </c>
      <c r="AN2006">
        <v>9.31</v>
      </c>
      <c r="AO2006">
        <v>14.44</v>
      </c>
      <c r="AP2006">
        <v>0.93400000000000005</v>
      </c>
      <c r="AQ2006">
        <v>22.486000000000001</v>
      </c>
      <c r="AR2006">
        <v>4.0339999999999998</v>
      </c>
      <c r="AS2006">
        <v>10.724</v>
      </c>
      <c r="AT2006">
        <v>0</v>
      </c>
      <c r="AU2006">
        <v>0</v>
      </c>
      <c r="AV2006">
        <v>0.24</v>
      </c>
      <c r="AW2006">
        <v>0</v>
      </c>
      <c r="AX2006">
        <v>1764181</v>
      </c>
      <c r="AY2006" t="b">
        <v>1</v>
      </c>
      <c r="AZ2006">
        <v>118.88</v>
      </c>
      <c r="BI2006">
        <v>8.1150000000000002</v>
      </c>
      <c r="BJ2006">
        <v>5.0359999999999996</v>
      </c>
      <c r="BK2006">
        <v>1.391</v>
      </c>
      <c r="BM2006" t="s">
        <v>144</v>
      </c>
      <c r="BN2006" t="s">
        <v>144</v>
      </c>
      <c r="BO2006" t="s">
        <v>3341</v>
      </c>
      <c r="BQ2006">
        <v>1</v>
      </c>
      <c r="BT2006" t="s">
        <v>3293</v>
      </c>
      <c r="BU2006"/>
      <c r="BV2006" t="s">
        <v>3684</v>
      </c>
      <c r="BX2006" s="51" t="s">
        <v>4069</v>
      </c>
      <c r="BZ2006"/>
      <c r="CA2006"/>
      <c r="CB2006">
        <v>14.44</v>
      </c>
      <c r="CC2006">
        <v>14.44</v>
      </c>
      <c r="CD2006">
        <v>2.1999999999999999E-2</v>
      </c>
      <c r="CE2006">
        <v>3.9E-2</v>
      </c>
      <c r="CF2006">
        <v>0.77800000000000002</v>
      </c>
      <c r="CG2006" t="b">
        <f t="shared" ref="CG2006:CG2007" si="48">IF(CE2006*100&lt;CC2006,TRUE,FALSE)</f>
        <v>1</v>
      </c>
    </row>
    <row r="2007" spans="1:85" hidden="1" x14ac:dyDescent="0.35">
      <c r="A2007" t="s">
        <v>2159</v>
      </c>
      <c r="B2007" t="s">
        <v>4980</v>
      </c>
      <c r="C2007" s="51">
        <v>3057.8589999999999</v>
      </c>
      <c r="D2007">
        <v>13.526999999999999</v>
      </c>
      <c r="E2007" s="68">
        <v>155.75200000000001</v>
      </c>
      <c r="F2007">
        <v>6.2949999999999999</v>
      </c>
      <c r="G2007" t="s">
        <v>3339</v>
      </c>
      <c r="I2007">
        <v>58.76</v>
      </c>
      <c r="J2007">
        <v>3057.8679999999999</v>
      </c>
      <c r="K2007" s="73">
        <v>158.27000000000001</v>
      </c>
      <c r="L2007">
        <v>8</v>
      </c>
      <c r="M2007">
        <v>3</v>
      </c>
      <c r="N2007" s="51" t="s">
        <v>4980</v>
      </c>
      <c r="O2007">
        <v>1.7649999999999999</v>
      </c>
      <c r="P2007">
        <v>10</v>
      </c>
      <c r="Q2007">
        <v>13.526999999999999</v>
      </c>
      <c r="R2007">
        <v>3057.8609999999999</v>
      </c>
      <c r="S2007">
        <v>10.821999999999999</v>
      </c>
      <c r="T2007">
        <v>156.256</v>
      </c>
      <c r="U2007">
        <v>5.0359999999999996</v>
      </c>
      <c r="V2007">
        <v>100</v>
      </c>
      <c r="W2007">
        <v>0.80300000000000005</v>
      </c>
      <c r="X2007">
        <v>1.454</v>
      </c>
      <c r="Y2007">
        <v>23.22</v>
      </c>
      <c r="Z2007">
        <v>22.553000000000001</v>
      </c>
      <c r="AA2007">
        <v>0.62</v>
      </c>
      <c r="AB2007">
        <v>0</v>
      </c>
      <c r="AC2007" t="b">
        <v>1</v>
      </c>
      <c r="AI2007">
        <v>3057.86</v>
      </c>
      <c r="AJ2007">
        <v>156.273</v>
      </c>
      <c r="AK2007">
        <v>3057.8670000000002</v>
      </c>
      <c r="AL2007">
        <v>157.904</v>
      </c>
      <c r="AM2007">
        <v>3.2610000000000001</v>
      </c>
      <c r="AN2007">
        <v>13.13</v>
      </c>
      <c r="AO2007">
        <v>15.79</v>
      </c>
      <c r="AP2007">
        <v>1.0580000000000001</v>
      </c>
      <c r="AQ2007">
        <v>22.661000000000001</v>
      </c>
      <c r="AR2007">
        <v>1.363</v>
      </c>
      <c r="AS2007">
        <v>14.791</v>
      </c>
      <c r="AT2007">
        <v>0</v>
      </c>
      <c r="AU2007">
        <v>0.29199999999999998</v>
      </c>
      <c r="AV2007">
        <v>0.24</v>
      </c>
      <c r="AW2007">
        <v>0</v>
      </c>
      <c r="AX2007">
        <v>1767554</v>
      </c>
      <c r="AY2007" t="b">
        <v>1</v>
      </c>
      <c r="AZ2007">
        <v>58.39</v>
      </c>
      <c r="BA2007">
        <v>3057.8589999999999</v>
      </c>
      <c r="BB2007">
        <v>13.526999999999999</v>
      </c>
      <c r="BC2007">
        <v>155.75200000000001</v>
      </c>
      <c r="BD2007">
        <v>6.2949999999999999</v>
      </c>
      <c r="BE2007">
        <v>3057.8679999999999</v>
      </c>
      <c r="BF2007">
        <v>158.27000000000001</v>
      </c>
      <c r="BG2007">
        <v>8</v>
      </c>
      <c r="BH2007">
        <v>3</v>
      </c>
      <c r="BM2007" t="s">
        <v>144</v>
      </c>
      <c r="BN2007" t="s">
        <v>144</v>
      </c>
      <c r="BO2007" t="s">
        <v>3725</v>
      </c>
      <c r="BQ2007" t="s">
        <v>4981</v>
      </c>
      <c r="BR2007" t="s">
        <v>4982</v>
      </c>
      <c r="BT2007" t="s">
        <v>3293</v>
      </c>
      <c r="BU2007"/>
      <c r="BV2007" t="s">
        <v>3684</v>
      </c>
      <c r="BX2007" s="51" t="s">
        <v>4069</v>
      </c>
      <c r="BZ2007" t="s">
        <v>4981</v>
      </c>
      <c r="CA2007"/>
      <c r="CB2007">
        <v>15.79</v>
      </c>
      <c r="CC2007">
        <v>15.79</v>
      </c>
      <c r="CD2007">
        <v>2.3E-2</v>
      </c>
      <c r="CE2007">
        <v>4.5999999999999999E-2</v>
      </c>
      <c r="CF2007">
        <v>0.69499999999999995</v>
      </c>
      <c r="CG2007" t="b">
        <f t="shared" si="48"/>
        <v>1</v>
      </c>
    </row>
    <row r="2008" spans="1:85" hidden="1" x14ac:dyDescent="0.35">
      <c r="A2008" t="s">
        <v>2160</v>
      </c>
      <c r="B2008" t="s">
        <v>4983</v>
      </c>
      <c r="C2008">
        <v>3058.5520000000001</v>
      </c>
      <c r="D2008">
        <v>11.303000000000001</v>
      </c>
      <c r="E2008">
        <v>279.911</v>
      </c>
      <c r="F2008">
        <v>6.2949999999999999</v>
      </c>
      <c r="G2008" t="s">
        <v>2884</v>
      </c>
      <c r="I2008">
        <v>181.24</v>
      </c>
      <c r="J2008">
        <v>3058.56</v>
      </c>
      <c r="K2008" s="68">
        <v>280.77999999999997</v>
      </c>
      <c r="L2008">
        <v>8</v>
      </c>
      <c r="M2008">
        <v>3</v>
      </c>
      <c r="N2008" t="s">
        <v>4983</v>
      </c>
      <c r="O2008">
        <v>1.7609999999999999</v>
      </c>
      <c r="P2008">
        <v>10</v>
      </c>
      <c r="Q2008">
        <v>11.303000000000001</v>
      </c>
      <c r="R2008">
        <v>3058.5529999999999</v>
      </c>
      <c r="S2008">
        <v>9.0429999999999993</v>
      </c>
      <c r="T2008">
        <v>280.08499999999998</v>
      </c>
      <c r="U2008">
        <v>5.0359999999999996</v>
      </c>
      <c r="V2008">
        <v>100</v>
      </c>
      <c r="W2008">
        <v>0.83199999999999996</v>
      </c>
      <c r="X2008">
        <v>1.3120000000000001</v>
      </c>
      <c r="Y2008">
        <v>22.96</v>
      </c>
      <c r="Z2008">
        <v>22.553000000000001</v>
      </c>
      <c r="AA2008">
        <v>0.62</v>
      </c>
      <c r="AB2008">
        <v>0</v>
      </c>
      <c r="AC2008" t="b">
        <v>1</v>
      </c>
      <c r="BM2008" t="s">
        <v>2905</v>
      </c>
      <c r="BN2008" t="s">
        <v>2905</v>
      </c>
      <c r="BO2008" t="s">
        <v>3359</v>
      </c>
      <c r="BT2008"/>
      <c r="BU2008"/>
      <c r="BX2008"/>
      <c r="BZ2008"/>
      <c r="CA2008"/>
      <c r="CB2008"/>
      <c r="CC2008"/>
      <c r="CD2008">
        <v>0</v>
      </c>
      <c r="CE2008"/>
      <c r="CF2008">
        <v>0</v>
      </c>
    </row>
    <row r="2009" spans="1:85" hidden="1" x14ac:dyDescent="0.35">
      <c r="A2009" t="s">
        <v>2161</v>
      </c>
      <c r="B2009" t="s">
        <v>4984</v>
      </c>
      <c r="C2009">
        <v>3058.57</v>
      </c>
      <c r="D2009">
        <v>71.313999999999993</v>
      </c>
      <c r="E2009">
        <v>137.126</v>
      </c>
      <c r="F2009">
        <v>124.363</v>
      </c>
      <c r="G2009" t="s">
        <v>2884</v>
      </c>
      <c r="I2009">
        <v>105</v>
      </c>
      <c r="J2009">
        <v>3058.6089999999999</v>
      </c>
      <c r="K2009" s="68">
        <v>204.55600000000001</v>
      </c>
      <c r="L2009">
        <v>0.72</v>
      </c>
      <c r="M2009">
        <v>1</v>
      </c>
      <c r="N2009" t="s">
        <v>4984</v>
      </c>
      <c r="O2009">
        <v>1.7170000000000001</v>
      </c>
      <c r="P2009">
        <v>0</v>
      </c>
      <c r="Q2009">
        <v>0</v>
      </c>
      <c r="R2009">
        <v>3058.6089999999999</v>
      </c>
      <c r="S2009">
        <v>0</v>
      </c>
      <c r="T2009">
        <v>204.55600000000001</v>
      </c>
      <c r="U2009">
        <v>0</v>
      </c>
      <c r="V2009">
        <v>0</v>
      </c>
      <c r="W2009">
        <v>0</v>
      </c>
      <c r="X2009">
        <v>0</v>
      </c>
      <c r="Y2009">
        <v>0</v>
      </c>
      <c r="Z2009">
        <v>0</v>
      </c>
      <c r="AA2009">
        <v>0</v>
      </c>
      <c r="AB2009">
        <v>0</v>
      </c>
      <c r="AC2009" t="b">
        <v>1</v>
      </c>
      <c r="AE2009">
        <v>0</v>
      </c>
      <c r="AF2009">
        <v>0</v>
      </c>
      <c r="AG2009">
        <v>0</v>
      </c>
      <c r="AH2009">
        <v>0</v>
      </c>
      <c r="AI2009">
        <v>0</v>
      </c>
      <c r="AJ2009">
        <v>0</v>
      </c>
      <c r="AK2009">
        <v>0</v>
      </c>
      <c r="AL2009">
        <v>0</v>
      </c>
      <c r="AM2009">
        <v>0</v>
      </c>
      <c r="AN2009">
        <v>0</v>
      </c>
      <c r="AO2009">
        <v>0</v>
      </c>
      <c r="AP2009">
        <v>0</v>
      </c>
      <c r="AQ2009">
        <v>0</v>
      </c>
      <c r="AR2009">
        <v>0</v>
      </c>
      <c r="AS2009">
        <v>0</v>
      </c>
      <c r="AT2009">
        <v>0</v>
      </c>
      <c r="AU2009">
        <v>0</v>
      </c>
      <c r="AV2009">
        <v>0</v>
      </c>
      <c r="AW2009">
        <v>0</v>
      </c>
      <c r="AX2009">
        <v>0</v>
      </c>
      <c r="AY2009" t="b">
        <v>0</v>
      </c>
      <c r="AZ2009">
        <v>0</v>
      </c>
      <c r="BI2009">
        <v>0</v>
      </c>
      <c r="BJ2009">
        <v>0</v>
      </c>
      <c r="BK2009">
        <v>0</v>
      </c>
      <c r="BM2009" t="s">
        <v>2887</v>
      </c>
      <c r="BN2009" t="s">
        <v>2887</v>
      </c>
      <c r="BO2009" t="s">
        <v>2888</v>
      </c>
      <c r="BT2009"/>
      <c r="BU2009"/>
      <c r="BX2009"/>
      <c r="BY2009" t="s">
        <v>2903</v>
      </c>
      <c r="BZ2009"/>
      <c r="CA2009"/>
      <c r="CB2009"/>
      <c r="CC2009"/>
      <c r="CD2009">
        <v>0</v>
      </c>
      <c r="CE2009"/>
      <c r="CF2009">
        <v>0</v>
      </c>
    </row>
    <row r="2010" spans="1:85" hidden="1" x14ac:dyDescent="0.35">
      <c r="A2010" t="s">
        <v>2162</v>
      </c>
      <c r="B2010" t="s">
        <v>4985</v>
      </c>
      <c r="C2010" s="51">
        <v>3063.7510000000002</v>
      </c>
      <c r="D2010">
        <v>10.183</v>
      </c>
      <c r="E2010" s="68">
        <v>218.85300000000001</v>
      </c>
      <c r="F2010">
        <v>6.2949999999999999</v>
      </c>
      <c r="G2010" t="s">
        <v>3290</v>
      </c>
      <c r="I2010">
        <v>123.71</v>
      </c>
      <c r="J2010">
        <v>3063.7570000000001</v>
      </c>
      <c r="K2010" s="73">
        <v>223.05</v>
      </c>
      <c r="L2010">
        <v>7</v>
      </c>
      <c r="M2010">
        <v>3</v>
      </c>
      <c r="N2010" s="51" t="s">
        <v>4985</v>
      </c>
      <c r="O2010">
        <v>1.7569999999999999</v>
      </c>
      <c r="P2010">
        <v>10</v>
      </c>
      <c r="Q2010">
        <v>10.183</v>
      </c>
      <c r="R2010">
        <v>3063.752</v>
      </c>
      <c r="S2010">
        <v>8.1460000000000008</v>
      </c>
      <c r="T2010">
        <v>219.69300000000001</v>
      </c>
      <c r="U2010">
        <v>5.0359999999999996</v>
      </c>
      <c r="V2010">
        <v>100</v>
      </c>
      <c r="W2010">
        <v>0.83199999999999996</v>
      </c>
      <c r="X2010">
        <v>1.139</v>
      </c>
      <c r="Y2010">
        <v>22.95</v>
      </c>
      <c r="Z2010">
        <v>22.55</v>
      </c>
      <c r="AA2010">
        <v>0.62</v>
      </c>
      <c r="AB2010">
        <v>0</v>
      </c>
      <c r="AC2010" t="b">
        <v>1</v>
      </c>
      <c r="AI2010">
        <v>3063.7489999999998</v>
      </c>
      <c r="AJ2010">
        <v>220.142</v>
      </c>
      <c r="AK2010">
        <v>3063.7539999999999</v>
      </c>
      <c r="AL2010">
        <v>222.00299999999999</v>
      </c>
      <c r="AM2010">
        <v>3.7229999999999999</v>
      </c>
      <c r="AN2010">
        <v>8.84</v>
      </c>
      <c r="AO2010">
        <v>13.57</v>
      </c>
      <c r="AP2010">
        <v>0.78800000000000003</v>
      </c>
      <c r="AQ2010">
        <v>22.524999999999999</v>
      </c>
      <c r="AR2010">
        <v>0.71399999999999997</v>
      </c>
      <c r="AS2010">
        <v>0.85499999999999998</v>
      </c>
      <c r="AT2010">
        <v>5.0000000000000001E-3</v>
      </c>
      <c r="AU2010">
        <v>0.35599999999999998</v>
      </c>
      <c r="AV2010">
        <v>0.40400000000000003</v>
      </c>
      <c r="AW2010">
        <v>0</v>
      </c>
      <c r="AX2010">
        <v>1770927</v>
      </c>
      <c r="AY2010" t="b">
        <v>1</v>
      </c>
      <c r="AZ2010">
        <v>122.66</v>
      </c>
      <c r="BI2010">
        <v>8.1460000000000008</v>
      </c>
      <c r="BJ2010">
        <v>5.0359999999999996</v>
      </c>
      <c r="BK2010">
        <v>1.2090000000000001</v>
      </c>
      <c r="BM2010" t="s">
        <v>144</v>
      </c>
      <c r="BN2010" t="s">
        <v>144</v>
      </c>
      <c r="BO2010" t="s">
        <v>3341</v>
      </c>
      <c r="BQ2010">
        <v>1</v>
      </c>
      <c r="BT2010" s="51" t="s">
        <v>3293</v>
      </c>
      <c r="BV2010" t="s">
        <v>3294</v>
      </c>
      <c r="CB2010" s="51">
        <v>13.57</v>
      </c>
      <c r="CC2010" s="51">
        <v>13.57</v>
      </c>
      <c r="CD2010" s="51">
        <v>1.4E-2</v>
      </c>
      <c r="CE2010" s="51">
        <v>2.7E-2</v>
      </c>
      <c r="CF2010" s="51">
        <v>0.63</v>
      </c>
      <c r="CG2010" t="b">
        <f>IF(CE2010*100&lt;CC2010,TRUE,FALSE)</f>
        <v>1</v>
      </c>
    </row>
    <row r="2011" spans="1:85" hidden="1" x14ac:dyDescent="0.35">
      <c r="A2011" t="s">
        <v>2163</v>
      </c>
      <c r="B2011" t="s">
        <v>4986</v>
      </c>
      <c r="C2011">
        <v>3064.1559999999999</v>
      </c>
      <c r="D2011">
        <v>8</v>
      </c>
      <c r="E2011">
        <v>14.917999999999999</v>
      </c>
      <c r="F2011">
        <v>10.141</v>
      </c>
      <c r="G2011" t="s">
        <v>2884</v>
      </c>
      <c r="I2011">
        <v>283.70999999999998</v>
      </c>
      <c r="J2011">
        <v>3064.1610000000001</v>
      </c>
      <c r="K2011" s="68">
        <v>23.09</v>
      </c>
      <c r="L2011">
        <v>5</v>
      </c>
      <c r="M2011">
        <v>3</v>
      </c>
      <c r="N2011" t="s">
        <v>4986</v>
      </c>
      <c r="O2011">
        <v>1.774</v>
      </c>
      <c r="P2011">
        <v>10</v>
      </c>
      <c r="Q2011">
        <v>8</v>
      </c>
      <c r="R2011">
        <v>3064.1570000000002</v>
      </c>
      <c r="S2011">
        <v>6</v>
      </c>
      <c r="T2011">
        <v>16.553000000000001</v>
      </c>
      <c r="U2011">
        <v>8.1120000000000001</v>
      </c>
      <c r="V2011">
        <v>100</v>
      </c>
      <c r="W2011">
        <v>1.262</v>
      </c>
      <c r="X2011">
        <v>1.242</v>
      </c>
      <c r="Y2011">
        <v>22.465</v>
      </c>
      <c r="Z2011">
        <v>22.55</v>
      </c>
      <c r="AA2011">
        <v>0.62</v>
      </c>
      <c r="AB2011">
        <v>0</v>
      </c>
      <c r="AC2011" t="b">
        <v>1</v>
      </c>
      <c r="BM2011" t="s">
        <v>2905</v>
      </c>
      <c r="BN2011" t="s">
        <v>2905</v>
      </c>
      <c r="BO2011" t="s">
        <v>3359</v>
      </c>
      <c r="BT2011"/>
      <c r="BU2011"/>
      <c r="BX2011"/>
      <c r="BZ2011"/>
      <c r="CA2011"/>
      <c r="CB2011"/>
      <c r="CC2011"/>
      <c r="CD2011">
        <v>0</v>
      </c>
      <c r="CE2011"/>
      <c r="CF2011">
        <v>0</v>
      </c>
    </row>
    <row r="2012" spans="1:85" hidden="1" x14ac:dyDescent="0.35">
      <c r="A2012" t="s">
        <v>2164</v>
      </c>
      <c r="B2012" t="s">
        <v>4987</v>
      </c>
      <c r="C2012">
        <v>3064.1559999999999</v>
      </c>
      <c r="D2012">
        <v>38.314</v>
      </c>
      <c r="E2012">
        <v>33.712000000000003</v>
      </c>
      <c r="F2012">
        <v>14.840999999999999</v>
      </c>
      <c r="G2012" t="s">
        <v>2884</v>
      </c>
      <c r="I2012">
        <v>296.29000000000002</v>
      </c>
      <c r="J2012">
        <v>3064.1779999999999</v>
      </c>
      <c r="K2012" s="68">
        <v>35.68</v>
      </c>
      <c r="L2012">
        <v>5</v>
      </c>
      <c r="M2012">
        <v>3</v>
      </c>
      <c r="N2012" t="s">
        <v>4987</v>
      </c>
      <c r="O2012">
        <v>1.776</v>
      </c>
      <c r="P2012">
        <v>10</v>
      </c>
      <c r="Q2012">
        <v>38.314</v>
      </c>
      <c r="R2012">
        <v>3064.16</v>
      </c>
      <c r="S2012">
        <v>30.651</v>
      </c>
      <c r="T2012">
        <v>34.106000000000002</v>
      </c>
      <c r="U2012">
        <v>11.872999999999999</v>
      </c>
      <c r="V2012">
        <v>100</v>
      </c>
      <c r="W2012">
        <v>0.872</v>
      </c>
      <c r="X2012">
        <v>1.4630000000000001</v>
      </c>
      <c r="Y2012">
        <v>22.605</v>
      </c>
      <c r="Z2012">
        <v>22.55</v>
      </c>
      <c r="AA2012">
        <v>0.62</v>
      </c>
      <c r="AB2012">
        <v>0</v>
      </c>
      <c r="AC2012" t="b">
        <v>1</v>
      </c>
      <c r="BM2012" t="s">
        <v>2887</v>
      </c>
      <c r="BN2012" t="s">
        <v>2887</v>
      </c>
      <c r="BO2012" t="s">
        <v>2888</v>
      </c>
      <c r="BT2012"/>
      <c r="BU2012"/>
      <c r="BX2012"/>
      <c r="BZ2012"/>
      <c r="CA2012"/>
      <c r="CB2012"/>
      <c r="CC2012"/>
      <c r="CD2012">
        <v>0</v>
      </c>
      <c r="CE2012"/>
      <c r="CF2012">
        <v>0</v>
      </c>
    </row>
    <row r="2013" spans="1:85" hidden="1" x14ac:dyDescent="0.35">
      <c r="A2013" t="s">
        <v>2165</v>
      </c>
      <c r="B2013" t="s">
        <v>4988</v>
      </c>
      <c r="C2013">
        <v>3064.21</v>
      </c>
      <c r="D2013">
        <v>44.784999999999997</v>
      </c>
      <c r="E2013">
        <v>340.096</v>
      </c>
      <c r="F2013">
        <v>360</v>
      </c>
      <c r="G2013" t="s">
        <v>2884</v>
      </c>
      <c r="I2013">
        <v>116.29</v>
      </c>
      <c r="J2013">
        <v>3064.232</v>
      </c>
      <c r="K2013" s="68">
        <v>215.69</v>
      </c>
      <c r="L2013">
        <v>6</v>
      </c>
      <c r="M2013">
        <v>3</v>
      </c>
      <c r="N2013" t="s">
        <v>4988</v>
      </c>
      <c r="O2013">
        <v>1.7769999999999999</v>
      </c>
      <c r="P2013">
        <v>10</v>
      </c>
      <c r="Q2013">
        <v>44.784999999999997</v>
      </c>
      <c r="R2013">
        <v>3064.2150000000001</v>
      </c>
      <c r="S2013">
        <v>35.828000000000003</v>
      </c>
      <c r="T2013">
        <v>20.501000000000001</v>
      </c>
      <c r="U2013">
        <v>298.25799999999998</v>
      </c>
      <c r="V2013">
        <v>100</v>
      </c>
      <c r="W2013">
        <v>1.6359999999999999</v>
      </c>
      <c r="X2013">
        <v>3.0449999999999999</v>
      </c>
      <c r="Y2013">
        <v>23.63</v>
      </c>
      <c r="Z2013">
        <v>22.55</v>
      </c>
      <c r="AA2013">
        <v>0.62</v>
      </c>
      <c r="AB2013">
        <v>0</v>
      </c>
      <c r="AC2013" t="b">
        <v>1</v>
      </c>
      <c r="BM2013" t="s">
        <v>2905</v>
      </c>
      <c r="BN2013" t="s">
        <v>3288</v>
      </c>
      <c r="BO2013" t="s">
        <v>2888</v>
      </c>
      <c r="BT2013"/>
      <c r="BU2013"/>
      <c r="BX2013"/>
      <c r="BZ2013"/>
      <c r="CA2013"/>
      <c r="CB2013"/>
      <c r="CC2013"/>
      <c r="CD2013">
        <v>0</v>
      </c>
      <c r="CE2013"/>
      <c r="CF2013">
        <v>0</v>
      </c>
    </row>
    <row r="2014" spans="1:85" hidden="1" x14ac:dyDescent="0.35">
      <c r="A2014" t="s">
        <v>2166</v>
      </c>
      <c r="B2014" t="s">
        <v>4989</v>
      </c>
      <c r="C2014" s="51">
        <v>3064.8420000000001</v>
      </c>
      <c r="D2014">
        <v>13.532999999999999</v>
      </c>
      <c r="E2014" s="68">
        <v>153.74199999999999</v>
      </c>
      <c r="F2014">
        <v>6.2949999999999999</v>
      </c>
      <c r="G2014" t="s">
        <v>3290</v>
      </c>
      <c r="I2014">
        <v>56.29</v>
      </c>
      <c r="J2014">
        <v>3064.8490000000002</v>
      </c>
      <c r="K2014" s="73">
        <v>155.84</v>
      </c>
      <c r="L2014">
        <v>6</v>
      </c>
      <c r="M2014">
        <v>3</v>
      </c>
      <c r="N2014" s="51" t="s">
        <v>4989</v>
      </c>
      <c r="O2014">
        <v>1.776</v>
      </c>
      <c r="P2014">
        <v>10</v>
      </c>
      <c r="Q2014">
        <v>13.532999999999999</v>
      </c>
      <c r="R2014">
        <v>3064.8429999999998</v>
      </c>
      <c r="S2014">
        <v>10.826000000000001</v>
      </c>
      <c r="T2014">
        <v>154.161</v>
      </c>
      <c r="U2014">
        <v>5.0359999999999996</v>
      </c>
      <c r="V2014">
        <v>100</v>
      </c>
      <c r="W2014">
        <v>0.80100000000000005</v>
      </c>
      <c r="X2014">
        <v>1.06</v>
      </c>
      <c r="Y2014">
        <v>23.34</v>
      </c>
      <c r="Z2014">
        <v>22.75</v>
      </c>
      <c r="AA2014">
        <v>0.623</v>
      </c>
      <c r="AB2014">
        <v>0</v>
      </c>
      <c r="AC2014" t="b">
        <v>1</v>
      </c>
      <c r="AI2014">
        <v>3064.8409999999999</v>
      </c>
      <c r="AJ2014">
        <v>154.19800000000001</v>
      </c>
      <c r="AK2014">
        <v>3064.8470000000002</v>
      </c>
      <c r="AL2014">
        <v>155.839</v>
      </c>
      <c r="AM2014">
        <v>3.282</v>
      </c>
      <c r="AN2014">
        <v>11.64</v>
      </c>
      <c r="AO2014">
        <v>12.63</v>
      </c>
      <c r="AP2014">
        <v>0.753</v>
      </c>
      <c r="AQ2014">
        <v>22.751999999999999</v>
      </c>
      <c r="AR2014">
        <v>8.7669999999999995</v>
      </c>
      <c r="AS2014">
        <v>19.777000000000001</v>
      </c>
      <c r="AT2014">
        <v>3.0000000000000001E-3</v>
      </c>
      <c r="AU2014">
        <v>0.52700000000000002</v>
      </c>
      <c r="AV2014">
        <v>0.34100000000000003</v>
      </c>
      <c r="AW2014">
        <v>0</v>
      </c>
      <c r="AX2014">
        <v>1774300</v>
      </c>
      <c r="AY2014" t="b">
        <v>1</v>
      </c>
      <c r="AZ2014">
        <v>56.289000000000001</v>
      </c>
      <c r="BM2014" t="s">
        <v>144</v>
      </c>
      <c r="BN2014" t="s">
        <v>144</v>
      </c>
      <c r="BO2014" t="s">
        <v>3359</v>
      </c>
      <c r="BQ2014">
        <v>1</v>
      </c>
      <c r="BT2014" s="51" t="s">
        <v>3293</v>
      </c>
      <c r="BV2014" t="s">
        <v>3294</v>
      </c>
      <c r="CB2014" s="51">
        <v>12.63</v>
      </c>
      <c r="CC2014" s="51">
        <v>12.63</v>
      </c>
      <c r="CD2014" s="51">
        <v>0.01</v>
      </c>
      <c r="CE2014" s="51">
        <v>2.1999999999999999E-2</v>
      </c>
      <c r="CF2014" s="51">
        <v>0.57699999999999996</v>
      </c>
      <c r="CG2014" t="b">
        <f t="shared" ref="CG2014:CG2015" si="49">IF(CE2014*100&lt;CC2014,TRUE,FALSE)</f>
        <v>1</v>
      </c>
    </row>
    <row r="2015" spans="1:85" hidden="1" x14ac:dyDescent="0.35">
      <c r="A2015" t="s">
        <v>2167</v>
      </c>
      <c r="B2015" t="s">
        <v>4990</v>
      </c>
      <c r="C2015" s="51">
        <v>3065.4560000000001</v>
      </c>
      <c r="D2015">
        <v>11.105</v>
      </c>
      <c r="E2015" s="68">
        <v>163.72</v>
      </c>
      <c r="F2015">
        <v>6.2949999999999999</v>
      </c>
      <c r="G2015" t="s">
        <v>3290</v>
      </c>
      <c r="I2015">
        <v>66.19</v>
      </c>
      <c r="J2015">
        <v>3065.462</v>
      </c>
      <c r="K2015" s="73">
        <v>165.78</v>
      </c>
      <c r="L2015">
        <v>8</v>
      </c>
      <c r="M2015">
        <v>3</v>
      </c>
      <c r="N2015" s="51" t="s">
        <v>4990</v>
      </c>
      <c r="O2015">
        <v>1.792</v>
      </c>
      <c r="P2015">
        <v>10</v>
      </c>
      <c r="Q2015">
        <v>11.105</v>
      </c>
      <c r="R2015">
        <v>3065.4569999999999</v>
      </c>
      <c r="S2015">
        <v>8.8840000000000003</v>
      </c>
      <c r="T2015">
        <v>164.13200000000001</v>
      </c>
      <c r="U2015">
        <v>5.0359999999999996</v>
      </c>
      <c r="V2015">
        <v>100</v>
      </c>
      <c r="W2015">
        <v>0.83</v>
      </c>
      <c r="X2015">
        <v>1.3640000000000001</v>
      </c>
      <c r="Y2015">
        <v>23.25</v>
      </c>
      <c r="Z2015">
        <v>22.75</v>
      </c>
      <c r="AA2015">
        <v>0.623</v>
      </c>
      <c r="AB2015">
        <v>0</v>
      </c>
      <c r="AC2015" t="b">
        <v>1</v>
      </c>
      <c r="AI2015">
        <v>3065.4540000000002</v>
      </c>
      <c r="AJ2015">
        <v>164.41200000000001</v>
      </c>
      <c r="AK2015">
        <v>3065.4589999999998</v>
      </c>
      <c r="AL2015">
        <v>165.958</v>
      </c>
      <c r="AM2015">
        <v>3.093</v>
      </c>
      <c r="AN2015">
        <v>10.73</v>
      </c>
      <c r="AO2015">
        <v>14.14</v>
      </c>
      <c r="AP2015">
        <v>1.1859999999999999</v>
      </c>
      <c r="AQ2015">
        <v>22.69</v>
      </c>
      <c r="AR2015">
        <v>4.4119999999999999</v>
      </c>
      <c r="AS2015">
        <v>12.61</v>
      </c>
      <c r="AT2015">
        <v>6.0000000000000001E-3</v>
      </c>
      <c r="AU2015">
        <v>0.28399999999999997</v>
      </c>
      <c r="AV2015">
        <v>0.11</v>
      </c>
      <c r="AW2015">
        <v>0</v>
      </c>
      <c r="AX2015">
        <v>1777673</v>
      </c>
      <c r="AY2015" t="b">
        <v>1</v>
      </c>
      <c r="AZ2015">
        <v>66.370999999999995</v>
      </c>
      <c r="BM2015" t="s">
        <v>144</v>
      </c>
      <c r="BN2015" t="s">
        <v>144</v>
      </c>
      <c r="BO2015" t="s">
        <v>3359</v>
      </c>
      <c r="BQ2015">
        <v>1</v>
      </c>
      <c r="BT2015" s="51" t="s">
        <v>3293</v>
      </c>
      <c r="CB2015" s="51">
        <v>14.14</v>
      </c>
      <c r="CC2015" s="51">
        <v>14.14</v>
      </c>
      <c r="CD2015" s="51">
        <v>5.0000000000000001E-3</v>
      </c>
      <c r="CE2015" s="51">
        <v>8.9999999999999993E-3</v>
      </c>
      <c r="CF2015" s="51">
        <v>0.77300000000000002</v>
      </c>
      <c r="CG2015" t="b">
        <f t="shared" si="49"/>
        <v>1</v>
      </c>
    </row>
    <row r="2016" spans="1:85" hidden="1" x14ac:dyDescent="0.35">
      <c r="A2016" t="s">
        <v>2168</v>
      </c>
      <c r="B2016" t="s">
        <v>4991</v>
      </c>
      <c r="C2016">
        <v>3069.0709999999999</v>
      </c>
      <c r="D2016">
        <v>11.11</v>
      </c>
      <c r="E2016">
        <v>337.07600000000002</v>
      </c>
      <c r="F2016">
        <v>8.9450000000000003</v>
      </c>
      <c r="G2016" t="s">
        <v>2884</v>
      </c>
      <c r="I2016">
        <v>243.71</v>
      </c>
      <c r="J2016">
        <v>3069.0770000000002</v>
      </c>
      <c r="K2016" s="68">
        <v>343.84</v>
      </c>
      <c r="L2016">
        <v>6</v>
      </c>
      <c r="M2016">
        <v>3</v>
      </c>
      <c r="N2016" t="s">
        <v>4991</v>
      </c>
      <c r="O2016">
        <v>1.718</v>
      </c>
      <c r="P2016">
        <v>10</v>
      </c>
      <c r="Q2016">
        <v>11.11</v>
      </c>
      <c r="R2016">
        <v>3069.0720000000001</v>
      </c>
      <c r="S2016">
        <v>8.8879999999999999</v>
      </c>
      <c r="T2016">
        <v>338.42899999999997</v>
      </c>
      <c r="U2016">
        <v>7.1559999999999997</v>
      </c>
      <c r="V2016">
        <v>100</v>
      </c>
      <c r="W2016">
        <v>1.101</v>
      </c>
      <c r="X2016">
        <v>1.2909999999999999</v>
      </c>
      <c r="Y2016">
        <v>22.44</v>
      </c>
      <c r="Z2016">
        <v>22.75</v>
      </c>
      <c r="AA2016">
        <v>0.623</v>
      </c>
      <c r="AB2016">
        <v>0</v>
      </c>
      <c r="AC2016" t="b">
        <v>1</v>
      </c>
      <c r="BM2016" t="s">
        <v>3288</v>
      </c>
      <c r="BN2016" t="s">
        <v>3288</v>
      </c>
      <c r="BO2016" t="s">
        <v>2888</v>
      </c>
      <c r="BT2016"/>
      <c r="BU2016"/>
      <c r="BX2016"/>
      <c r="BZ2016"/>
      <c r="CA2016"/>
      <c r="CB2016"/>
      <c r="CC2016"/>
      <c r="CD2016">
        <v>0</v>
      </c>
      <c r="CE2016"/>
      <c r="CF2016">
        <v>0</v>
      </c>
    </row>
    <row r="2017" spans="1:85" hidden="1" x14ac:dyDescent="0.35">
      <c r="A2017" t="s">
        <v>2169</v>
      </c>
      <c r="B2017" t="s">
        <v>4992</v>
      </c>
      <c r="C2017">
        <v>3069.0729999999999</v>
      </c>
      <c r="D2017">
        <v>11.209</v>
      </c>
      <c r="E2017">
        <v>39.021000000000001</v>
      </c>
      <c r="F2017">
        <v>7.1340000000000003</v>
      </c>
      <c r="G2017" t="s">
        <v>2884</v>
      </c>
      <c r="I2017">
        <v>301.24</v>
      </c>
      <c r="J2017">
        <v>3069.0810000000001</v>
      </c>
      <c r="K2017" s="68">
        <v>41.37</v>
      </c>
      <c r="L2017">
        <v>9</v>
      </c>
      <c r="M2017">
        <v>3</v>
      </c>
      <c r="N2017" t="s">
        <v>4992</v>
      </c>
      <c r="O2017">
        <v>1.7130000000000001</v>
      </c>
      <c r="P2017">
        <v>10</v>
      </c>
      <c r="Q2017">
        <v>11.209</v>
      </c>
      <c r="R2017">
        <v>3069.0749999999998</v>
      </c>
      <c r="S2017">
        <v>8.9670000000000005</v>
      </c>
      <c r="T2017">
        <v>39.491</v>
      </c>
      <c r="U2017">
        <v>5.7069999999999999</v>
      </c>
      <c r="V2017">
        <v>100</v>
      </c>
      <c r="W2017">
        <v>0.91500000000000004</v>
      </c>
      <c r="X2017">
        <v>1.6539999999999999</v>
      </c>
      <c r="Y2017">
        <v>22.66</v>
      </c>
      <c r="Z2017">
        <v>22.75</v>
      </c>
      <c r="AA2017">
        <v>0.623</v>
      </c>
      <c r="AB2017">
        <v>0</v>
      </c>
      <c r="AC2017" t="b">
        <v>1</v>
      </c>
      <c r="BM2017" t="s">
        <v>2887</v>
      </c>
      <c r="BN2017" t="s">
        <v>2887</v>
      </c>
      <c r="BO2017" t="s">
        <v>2888</v>
      </c>
      <c r="BT2017"/>
      <c r="BU2017"/>
      <c r="BX2017"/>
      <c r="BZ2017"/>
      <c r="CA2017"/>
      <c r="CB2017"/>
      <c r="CC2017"/>
      <c r="CD2017">
        <v>0</v>
      </c>
      <c r="CE2017"/>
      <c r="CF2017">
        <v>0</v>
      </c>
    </row>
    <row r="2018" spans="1:85" hidden="1" x14ac:dyDescent="0.35">
      <c r="A2018" t="s">
        <v>2170</v>
      </c>
      <c r="B2018" t="s">
        <v>4993</v>
      </c>
      <c r="C2018">
        <v>3069.0659999999998</v>
      </c>
      <c r="D2018">
        <v>69.055999999999997</v>
      </c>
      <c r="E2018">
        <v>144.953</v>
      </c>
      <c r="F2018">
        <v>94.93</v>
      </c>
      <c r="G2018" t="s">
        <v>2884</v>
      </c>
      <c r="I2018">
        <v>105</v>
      </c>
      <c r="J2018">
        <v>3069.1060000000002</v>
      </c>
      <c r="K2018" s="68">
        <v>205.12299999999999</v>
      </c>
      <c r="L2018">
        <v>0.78700000000000003</v>
      </c>
      <c r="M2018">
        <v>1</v>
      </c>
      <c r="N2018" t="s">
        <v>4993</v>
      </c>
      <c r="O2018">
        <v>1.7230000000000001</v>
      </c>
      <c r="P2018">
        <v>0</v>
      </c>
      <c r="Q2018">
        <v>0</v>
      </c>
      <c r="R2018">
        <v>3069.1060000000002</v>
      </c>
      <c r="S2018">
        <v>0</v>
      </c>
      <c r="T2018">
        <v>205.12299999999999</v>
      </c>
      <c r="U2018">
        <v>0</v>
      </c>
      <c r="V2018">
        <v>0</v>
      </c>
      <c r="W2018">
        <v>0</v>
      </c>
      <c r="X2018">
        <v>0</v>
      </c>
      <c r="Y2018">
        <v>0</v>
      </c>
      <c r="Z2018">
        <v>0</v>
      </c>
      <c r="AA2018">
        <v>0</v>
      </c>
      <c r="AB2018">
        <v>0</v>
      </c>
      <c r="AC2018" t="b">
        <v>1</v>
      </c>
      <c r="AE2018">
        <v>0</v>
      </c>
      <c r="AF2018">
        <v>0</v>
      </c>
      <c r="AG2018">
        <v>0</v>
      </c>
      <c r="AH2018">
        <v>0</v>
      </c>
      <c r="AI2018">
        <v>0</v>
      </c>
      <c r="AJ2018">
        <v>0</v>
      </c>
      <c r="AK2018">
        <v>0</v>
      </c>
      <c r="AL2018">
        <v>0</v>
      </c>
      <c r="AM2018">
        <v>0</v>
      </c>
      <c r="AN2018">
        <v>0</v>
      </c>
      <c r="AO2018">
        <v>0</v>
      </c>
      <c r="AP2018">
        <v>0</v>
      </c>
      <c r="AQ2018">
        <v>0</v>
      </c>
      <c r="AR2018">
        <v>0</v>
      </c>
      <c r="AS2018">
        <v>0</v>
      </c>
      <c r="AT2018">
        <v>0</v>
      </c>
      <c r="AU2018">
        <v>0</v>
      </c>
      <c r="AV2018">
        <v>0</v>
      </c>
      <c r="AW2018">
        <v>0</v>
      </c>
      <c r="AX2018">
        <v>0</v>
      </c>
      <c r="AY2018" t="b">
        <v>0</v>
      </c>
      <c r="AZ2018">
        <v>0</v>
      </c>
      <c r="BI2018">
        <v>0</v>
      </c>
      <c r="BJ2018">
        <v>0</v>
      </c>
      <c r="BK2018">
        <v>0</v>
      </c>
      <c r="BM2018" t="s">
        <v>3288</v>
      </c>
      <c r="BN2018" t="s">
        <v>3288</v>
      </c>
      <c r="BO2018" t="s">
        <v>2888</v>
      </c>
      <c r="BT2018"/>
      <c r="BU2018"/>
      <c r="BX2018"/>
      <c r="BY2018" t="s">
        <v>2903</v>
      </c>
      <c r="BZ2018"/>
      <c r="CA2018"/>
      <c r="CB2018"/>
      <c r="CC2018"/>
      <c r="CD2018">
        <v>0</v>
      </c>
      <c r="CE2018"/>
      <c r="CF2018">
        <v>0</v>
      </c>
    </row>
    <row r="2019" spans="1:85" hidden="1" x14ac:dyDescent="0.35">
      <c r="A2019" t="s">
        <v>2171</v>
      </c>
      <c r="B2019" t="s">
        <v>4994</v>
      </c>
      <c r="C2019">
        <v>3069.1109999999999</v>
      </c>
      <c r="D2019">
        <v>24.754000000000001</v>
      </c>
      <c r="E2019">
        <v>46.03</v>
      </c>
      <c r="F2019">
        <v>7.1470000000000002</v>
      </c>
      <c r="G2019" t="s">
        <v>2884</v>
      </c>
      <c r="I2019">
        <v>306.19</v>
      </c>
      <c r="J2019">
        <v>3069.1210000000001</v>
      </c>
      <c r="K2019" s="68">
        <v>46.31</v>
      </c>
      <c r="L2019">
        <v>7</v>
      </c>
      <c r="M2019">
        <v>3</v>
      </c>
      <c r="N2019" t="s">
        <v>4994</v>
      </c>
      <c r="O2019">
        <v>1.698</v>
      </c>
      <c r="P2019">
        <v>10</v>
      </c>
      <c r="Q2019">
        <v>24.754000000000001</v>
      </c>
      <c r="R2019">
        <v>3069.1129999999998</v>
      </c>
      <c r="S2019">
        <v>19.803000000000001</v>
      </c>
      <c r="T2019">
        <v>46.085999999999999</v>
      </c>
      <c r="U2019">
        <v>5.7169999999999996</v>
      </c>
      <c r="V2019">
        <v>100</v>
      </c>
      <c r="W2019">
        <v>0.64300000000000002</v>
      </c>
      <c r="X2019">
        <v>1.341</v>
      </c>
      <c r="Y2019">
        <v>21.945</v>
      </c>
      <c r="Z2019">
        <v>22.75</v>
      </c>
      <c r="AA2019">
        <v>0.623</v>
      </c>
      <c r="AB2019">
        <v>0</v>
      </c>
      <c r="AC2019" t="b">
        <v>1</v>
      </c>
      <c r="BM2019" t="s">
        <v>2887</v>
      </c>
      <c r="BN2019" t="s">
        <v>2887</v>
      </c>
      <c r="BO2019" t="s">
        <v>2888</v>
      </c>
      <c r="BT2019"/>
      <c r="BU2019"/>
      <c r="BX2019"/>
      <c r="BZ2019"/>
      <c r="CA2019"/>
      <c r="CB2019"/>
      <c r="CC2019"/>
      <c r="CD2019">
        <v>0</v>
      </c>
      <c r="CE2019"/>
      <c r="CF2019">
        <v>0</v>
      </c>
    </row>
    <row r="2020" spans="1:85" hidden="1" x14ac:dyDescent="0.35">
      <c r="A2020" t="s">
        <v>2172</v>
      </c>
      <c r="B2020" t="s">
        <v>4995</v>
      </c>
      <c r="C2020" s="51">
        <v>3075.2959999999998</v>
      </c>
      <c r="D2020">
        <v>10.584</v>
      </c>
      <c r="E2020" s="68">
        <v>260.47300000000001</v>
      </c>
      <c r="F2020">
        <v>6.2949999999999999</v>
      </c>
      <c r="G2020" t="s">
        <v>3290</v>
      </c>
      <c r="I2020">
        <v>166.19</v>
      </c>
      <c r="J2020">
        <v>3075.3009999999999</v>
      </c>
      <c r="K2020" s="73">
        <v>266.45999999999998</v>
      </c>
      <c r="L2020">
        <v>12</v>
      </c>
      <c r="M2020">
        <v>3</v>
      </c>
      <c r="N2020" s="51" t="s">
        <v>4995</v>
      </c>
      <c r="O2020">
        <v>1.8160000000000001</v>
      </c>
      <c r="P2020">
        <v>11.083</v>
      </c>
      <c r="Q2020">
        <v>10.584</v>
      </c>
      <c r="R2020">
        <v>3075.297</v>
      </c>
      <c r="S2020">
        <v>8.4670000000000005</v>
      </c>
      <c r="T2020">
        <v>261.67</v>
      </c>
      <c r="U2020">
        <v>5.0359999999999996</v>
      </c>
      <c r="V2020">
        <v>100</v>
      </c>
      <c r="W2020">
        <v>0.83199999999999996</v>
      </c>
      <c r="X2020">
        <v>2.0110000000000001</v>
      </c>
      <c r="Y2020">
        <v>22.53</v>
      </c>
      <c r="Z2020">
        <v>22.55</v>
      </c>
      <c r="AA2020">
        <v>0.62</v>
      </c>
      <c r="AB2020">
        <v>0</v>
      </c>
      <c r="AC2020" t="b">
        <v>1</v>
      </c>
      <c r="AI2020">
        <v>3075.2939999999999</v>
      </c>
      <c r="AJ2020">
        <v>264.51</v>
      </c>
      <c r="AK2020">
        <v>3075.3</v>
      </c>
      <c r="AL2020">
        <v>266.19299999999998</v>
      </c>
      <c r="AM2020">
        <v>3.3660000000000001</v>
      </c>
      <c r="AN2020">
        <v>11.64</v>
      </c>
      <c r="AO2020">
        <v>17.75</v>
      </c>
      <c r="AP2020">
        <v>1.54</v>
      </c>
      <c r="AQ2020">
        <v>22.648</v>
      </c>
      <c r="AR2020">
        <v>5.7210000000000001</v>
      </c>
      <c r="AS2020">
        <v>2.2530000000000001</v>
      </c>
      <c r="AT2020">
        <v>4.0000000000000001E-3</v>
      </c>
      <c r="AU2020">
        <v>0.376</v>
      </c>
      <c r="AV2020">
        <v>0.45700000000000002</v>
      </c>
      <c r="AW2020">
        <v>0</v>
      </c>
      <c r="AX2020">
        <v>1781046</v>
      </c>
      <c r="AY2020" t="b">
        <v>1</v>
      </c>
      <c r="AZ2020">
        <v>165.928</v>
      </c>
      <c r="BM2020" t="s">
        <v>144</v>
      </c>
      <c r="BN2020" t="s">
        <v>144</v>
      </c>
      <c r="BO2020" t="s">
        <v>3359</v>
      </c>
      <c r="BQ2020">
        <v>1</v>
      </c>
      <c r="BT2020" s="51" t="s">
        <v>3293</v>
      </c>
      <c r="CB2020" s="51">
        <v>17.75</v>
      </c>
      <c r="CC2020" s="51">
        <v>17.75</v>
      </c>
      <c r="CD2020" s="51">
        <v>2.5000000000000001E-2</v>
      </c>
      <c r="CE2020" s="51">
        <v>3.6999999999999998E-2</v>
      </c>
      <c r="CF2020" s="51">
        <v>0.78400000000000003</v>
      </c>
      <c r="CG2020" t="b">
        <f t="shared" ref="CG2020:CG2021" si="50">IF(CE2020*100&lt;CC2020,TRUE,FALSE)</f>
        <v>1</v>
      </c>
    </row>
    <row r="2021" spans="1:85" hidden="1" x14ac:dyDescent="0.35">
      <c r="A2021" t="s">
        <v>2173</v>
      </c>
      <c r="B2021" t="s">
        <v>4996</v>
      </c>
      <c r="C2021" s="51">
        <v>3076.1990000000001</v>
      </c>
      <c r="D2021">
        <v>14.798</v>
      </c>
      <c r="E2021" s="68">
        <v>260.64800000000002</v>
      </c>
      <c r="F2021">
        <v>6.2949999999999999</v>
      </c>
      <c r="G2021" t="s">
        <v>3290</v>
      </c>
      <c r="I2021">
        <v>166.19</v>
      </c>
      <c r="J2021">
        <v>3076.2069999999999</v>
      </c>
      <c r="K2021" s="73">
        <v>266.37</v>
      </c>
      <c r="L2021">
        <v>6</v>
      </c>
      <c r="M2021">
        <v>3</v>
      </c>
      <c r="N2021" s="51" t="s">
        <v>4996</v>
      </c>
      <c r="O2021">
        <v>1.835</v>
      </c>
      <c r="P2021">
        <v>10</v>
      </c>
      <c r="Q2021">
        <v>14.798</v>
      </c>
      <c r="R2021">
        <v>3076.201</v>
      </c>
      <c r="S2021">
        <v>11.837999999999999</v>
      </c>
      <c r="T2021">
        <v>261.79300000000001</v>
      </c>
      <c r="U2021">
        <v>5.0359999999999996</v>
      </c>
      <c r="V2021">
        <v>100</v>
      </c>
      <c r="W2021">
        <v>0.77400000000000002</v>
      </c>
      <c r="X2021">
        <v>1.06</v>
      </c>
      <c r="Y2021">
        <v>22.484999999999999</v>
      </c>
      <c r="Z2021">
        <v>22.55</v>
      </c>
      <c r="AA2021">
        <v>0.62</v>
      </c>
      <c r="AB2021">
        <v>0</v>
      </c>
      <c r="AC2021" t="b">
        <v>1</v>
      </c>
      <c r="AI2021">
        <v>3076.1970000000001</v>
      </c>
      <c r="AJ2021">
        <v>264.35700000000003</v>
      </c>
      <c r="AK2021">
        <v>3076.2049999999999</v>
      </c>
      <c r="AL2021">
        <v>266.10199999999998</v>
      </c>
      <c r="AM2021">
        <v>3.492</v>
      </c>
      <c r="AN2021">
        <v>14.74</v>
      </c>
      <c r="AO2021">
        <v>13.72</v>
      </c>
      <c r="AP2021">
        <v>0.78500000000000003</v>
      </c>
      <c r="AQ2021">
        <v>22.533000000000001</v>
      </c>
      <c r="AR2021">
        <v>4.6390000000000002</v>
      </c>
      <c r="AS2021">
        <v>1.534</v>
      </c>
      <c r="AT2021">
        <v>2E-3</v>
      </c>
      <c r="AU2021">
        <v>0.309</v>
      </c>
      <c r="AV2021">
        <v>0.246</v>
      </c>
      <c r="AW2021">
        <v>0</v>
      </c>
      <c r="AX2021">
        <v>1784419</v>
      </c>
      <c r="AY2021" t="b">
        <v>1</v>
      </c>
      <c r="AZ2021">
        <v>165.928</v>
      </c>
      <c r="BM2021" t="s">
        <v>144</v>
      </c>
      <c r="BN2021" t="s">
        <v>144</v>
      </c>
      <c r="BO2021" t="s">
        <v>3359</v>
      </c>
      <c r="BQ2021">
        <v>1</v>
      </c>
      <c r="BT2021" s="51" t="s">
        <v>3293</v>
      </c>
      <c r="BV2021" t="s">
        <v>3294</v>
      </c>
      <c r="CB2021" s="51">
        <v>13.72</v>
      </c>
      <c r="CC2021" s="51">
        <v>13.72</v>
      </c>
      <c r="CD2021" s="51">
        <v>0.01</v>
      </c>
      <c r="CE2021" s="51">
        <v>2.3E-2</v>
      </c>
      <c r="CF2021" s="51">
        <v>0.71399999999999997</v>
      </c>
      <c r="CG2021" t="b">
        <f t="shared" si="50"/>
        <v>1</v>
      </c>
    </row>
    <row r="2022" spans="1:85" hidden="1" x14ac:dyDescent="0.35">
      <c r="A2022" t="s">
        <v>2174</v>
      </c>
      <c r="B2022" t="s">
        <v>4997</v>
      </c>
      <c r="C2022">
        <v>3081.1529999999998</v>
      </c>
      <c r="D2022">
        <v>46.978000000000002</v>
      </c>
      <c r="E2022">
        <v>357.517</v>
      </c>
      <c r="F2022">
        <v>9.0389999999999997</v>
      </c>
      <c r="G2022" t="s">
        <v>2884</v>
      </c>
      <c r="I2022">
        <v>263.70999999999998</v>
      </c>
      <c r="J2022">
        <v>3081.18</v>
      </c>
      <c r="K2022" s="68">
        <v>4.12</v>
      </c>
      <c r="L2022">
        <v>9</v>
      </c>
      <c r="M2022">
        <v>3</v>
      </c>
      <c r="N2022" t="s">
        <v>4997</v>
      </c>
      <c r="O2022">
        <v>1.821</v>
      </c>
      <c r="P2022">
        <v>10</v>
      </c>
      <c r="Q2022">
        <v>46.978000000000002</v>
      </c>
      <c r="R2022">
        <v>3081.1579999999999</v>
      </c>
      <c r="S2022">
        <v>37.582000000000001</v>
      </c>
      <c r="T2022">
        <v>358.83699999999999</v>
      </c>
      <c r="U2022">
        <v>7.2309999999999999</v>
      </c>
      <c r="V2022">
        <v>100</v>
      </c>
      <c r="W2022">
        <v>0.48499999999999999</v>
      </c>
      <c r="X2022">
        <v>1.35</v>
      </c>
      <c r="Y2022">
        <v>21.87</v>
      </c>
      <c r="Z2022">
        <v>22.501000000000001</v>
      </c>
      <c r="AA2022">
        <v>0.61899999999999999</v>
      </c>
      <c r="AB2022">
        <v>0</v>
      </c>
      <c r="AC2022" t="b">
        <v>1</v>
      </c>
      <c r="BM2022" t="s">
        <v>2887</v>
      </c>
      <c r="BN2022" t="s">
        <v>2887</v>
      </c>
      <c r="BO2022" t="s">
        <v>2888</v>
      </c>
      <c r="BT2022"/>
      <c r="BU2022"/>
      <c r="BX2022"/>
      <c r="BZ2022"/>
      <c r="CA2022"/>
      <c r="CB2022"/>
      <c r="CC2022"/>
      <c r="CD2022">
        <v>0</v>
      </c>
      <c r="CE2022"/>
      <c r="CF2022">
        <v>0</v>
      </c>
    </row>
    <row r="2023" spans="1:85" hidden="1" x14ac:dyDescent="0.35">
      <c r="A2023" t="s">
        <v>2175</v>
      </c>
      <c r="B2023" t="s">
        <v>4998</v>
      </c>
      <c r="C2023">
        <v>3081.1660000000002</v>
      </c>
      <c r="D2023">
        <v>60.834000000000003</v>
      </c>
      <c r="E2023">
        <v>195.83500000000001</v>
      </c>
      <c r="F2023">
        <v>152.71100000000001</v>
      </c>
      <c r="G2023" t="s">
        <v>2884</v>
      </c>
      <c r="I2023">
        <v>165</v>
      </c>
      <c r="J2023">
        <v>3081.1869999999999</v>
      </c>
      <c r="K2023" s="68">
        <v>265.404</v>
      </c>
      <c r="L2023">
        <v>0.78900000000000003</v>
      </c>
      <c r="M2023">
        <v>1</v>
      </c>
      <c r="N2023" t="s">
        <v>4998</v>
      </c>
      <c r="O2023">
        <v>1.8680000000000001</v>
      </c>
      <c r="P2023">
        <v>0</v>
      </c>
      <c r="Q2023">
        <v>0</v>
      </c>
      <c r="R2023">
        <v>3081.1869999999999</v>
      </c>
      <c r="S2023">
        <v>0</v>
      </c>
      <c r="T2023">
        <v>265.404</v>
      </c>
      <c r="U2023">
        <v>0</v>
      </c>
      <c r="V2023">
        <v>0</v>
      </c>
      <c r="W2023">
        <v>0</v>
      </c>
      <c r="X2023">
        <v>0</v>
      </c>
      <c r="Y2023">
        <v>0</v>
      </c>
      <c r="Z2023">
        <v>0</v>
      </c>
      <c r="AA2023">
        <v>0</v>
      </c>
      <c r="AB2023">
        <v>0</v>
      </c>
      <c r="AC2023" t="b">
        <v>1</v>
      </c>
      <c r="AE2023">
        <v>0</v>
      </c>
      <c r="AF2023">
        <v>0</v>
      </c>
      <c r="AG2023">
        <v>0</v>
      </c>
      <c r="AH2023">
        <v>0</v>
      </c>
      <c r="AI2023">
        <v>0</v>
      </c>
      <c r="AJ2023">
        <v>0</v>
      </c>
      <c r="AK2023">
        <v>0</v>
      </c>
      <c r="AL2023">
        <v>0</v>
      </c>
      <c r="AM2023">
        <v>0</v>
      </c>
      <c r="AN2023">
        <v>0</v>
      </c>
      <c r="AO2023">
        <v>0</v>
      </c>
      <c r="AP2023">
        <v>0</v>
      </c>
      <c r="AQ2023">
        <v>0</v>
      </c>
      <c r="AR2023">
        <v>0</v>
      </c>
      <c r="AS2023">
        <v>0</v>
      </c>
      <c r="AT2023">
        <v>0</v>
      </c>
      <c r="AU2023">
        <v>0</v>
      </c>
      <c r="AV2023">
        <v>0</v>
      </c>
      <c r="AW2023">
        <v>0</v>
      </c>
      <c r="AX2023">
        <v>0</v>
      </c>
      <c r="AY2023" t="b">
        <v>0</v>
      </c>
      <c r="AZ2023">
        <v>0</v>
      </c>
      <c r="BI2023">
        <v>0</v>
      </c>
      <c r="BJ2023">
        <v>0</v>
      </c>
      <c r="BK2023">
        <v>0</v>
      </c>
      <c r="BM2023" t="s">
        <v>2887</v>
      </c>
      <c r="BN2023" t="s">
        <v>2887</v>
      </c>
      <c r="BO2023" t="s">
        <v>2888</v>
      </c>
      <c r="BT2023"/>
      <c r="BU2023"/>
      <c r="BX2023"/>
      <c r="BY2023" t="s">
        <v>2903</v>
      </c>
      <c r="BZ2023"/>
      <c r="CA2023"/>
      <c r="CB2023"/>
      <c r="CC2023"/>
      <c r="CD2023">
        <v>0</v>
      </c>
      <c r="CE2023"/>
      <c r="CF2023">
        <v>0</v>
      </c>
    </row>
    <row r="2024" spans="1:85" hidden="1" x14ac:dyDescent="0.35">
      <c r="A2024" t="s">
        <v>2176</v>
      </c>
      <c r="B2024" t="s">
        <v>4999</v>
      </c>
      <c r="C2024" s="51">
        <v>3086.1840000000002</v>
      </c>
      <c r="D2024">
        <v>11.693</v>
      </c>
      <c r="E2024" s="68">
        <v>183.99600000000001</v>
      </c>
      <c r="F2024">
        <v>6.2949999999999999</v>
      </c>
      <c r="G2024" t="s">
        <v>3339</v>
      </c>
      <c r="I2024">
        <v>86.19</v>
      </c>
      <c r="J2024">
        <v>3086.1889999999999</v>
      </c>
      <c r="K2024" s="73">
        <v>186.46</v>
      </c>
      <c r="L2024">
        <v>8</v>
      </c>
      <c r="M2024">
        <v>1</v>
      </c>
      <c r="N2024" s="51" t="s">
        <v>4999</v>
      </c>
      <c r="O2024">
        <v>1.786</v>
      </c>
      <c r="P2024">
        <v>10</v>
      </c>
      <c r="Q2024">
        <v>11.693</v>
      </c>
      <c r="R2024">
        <v>3086.1849999999999</v>
      </c>
      <c r="S2024">
        <v>9.3550000000000004</v>
      </c>
      <c r="T2024">
        <v>184.489</v>
      </c>
      <c r="U2024">
        <v>5.0359999999999996</v>
      </c>
      <c r="V2024">
        <v>100</v>
      </c>
      <c r="W2024">
        <v>1.081</v>
      </c>
      <c r="X2024">
        <v>1.653</v>
      </c>
      <c r="Y2024">
        <v>22.61</v>
      </c>
      <c r="Z2024">
        <v>22.65</v>
      </c>
      <c r="AA2024">
        <v>0.621</v>
      </c>
      <c r="AB2024">
        <v>0</v>
      </c>
      <c r="AC2024" t="b">
        <v>1</v>
      </c>
      <c r="AI2024">
        <v>3086.183</v>
      </c>
      <c r="AJ2024">
        <v>184.53100000000001</v>
      </c>
      <c r="AK2024">
        <v>3086.1880000000001</v>
      </c>
      <c r="AL2024">
        <v>186.38800000000001</v>
      </c>
      <c r="AM2024">
        <v>3.714</v>
      </c>
      <c r="AN2024">
        <v>10.34</v>
      </c>
      <c r="AO2024">
        <v>11.95</v>
      </c>
      <c r="AP2024">
        <v>1.1990000000000001</v>
      </c>
      <c r="AQ2024">
        <v>22.588000000000001</v>
      </c>
      <c r="AR2024">
        <v>1</v>
      </c>
      <c r="AS2024">
        <v>1.3859999999999999</v>
      </c>
      <c r="AT2024">
        <v>1E-3</v>
      </c>
      <c r="AU2024">
        <v>0.309</v>
      </c>
      <c r="AV2024">
        <v>0.32500000000000001</v>
      </c>
      <c r="AW2024">
        <v>0</v>
      </c>
      <c r="AX2024">
        <v>1787792</v>
      </c>
      <c r="AY2024" t="b">
        <v>1</v>
      </c>
      <c r="AZ2024">
        <v>86.114000000000004</v>
      </c>
      <c r="BA2024">
        <v>3086.1840000000002</v>
      </c>
      <c r="BB2024">
        <v>11.693</v>
      </c>
      <c r="BC2024">
        <v>183.99600000000001</v>
      </c>
      <c r="BD2024">
        <v>6.2949999999999999</v>
      </c>
      <c r="BE2024">
        <v>3086.1889999999999</v>
      </c>
      <c r="BF2024">
        <v>186.46</v>
      </c>
      <c r="BG2024">
        <v>9</v>
      </c>
      <c r="BH2024">
        <v>3</v>
      </c>
      <c r="BI2024">
        <v>9.3550000000000004</v>
      </c>
      <c r="BJ2024">
        <v>5.0359999999999996</v>
      </c>
      <c r="BK2024">
        <v>1.55</v>
      </c>
      <c r="BM2024" t="e">
        <v>#NAME?</v>
      </c>
      <c r="BN2024" t="e">
        <v>#NAME?</v>
      </c>
      <c r="BO2024" t="s">
        <v>3217</v>
      </c>
      <c r="BQ2024">
        <v>1</v>
      </c>
      <c r="BT2024" t="s">
        <v>3293</v>
      </c>
      <c r="BU2024"/>
      <c r="BZ2024"/>
      <c r="CA2024"/>
      <c r="CB2024">
        <v>11.95</v>
      </c>
      <c r="CC2024">
        <v>11.95</v>
      </c>
      <c r="CD2024">
        <v>1.7000000000000001E-2</v>
      </c>
      <c r="CE2024">
        <v>2.5000000000000001E-2</v>
      </c>
      <c r="CF2024">
        <v>0.75600000000000001</v>
      </c>
      <c r="CG2024" t="b">
        <f>IF(CE2024*100&lt;CC2024,TRUE,FALSE)</f>
        <v>1</v>
      </c>
    </row>
    <row r="2025" spans="1:85" hidden="1" x14ac:dyDescent="0.35">
      <c r="A2025" t="s">
        <v>2177</v>
      </c>
      <c r="B2025" t="s">
        <v>5000</v>
      </c>
      <c r="C2025">
        <v>3124.0540000000001</v>
      </c>
      <c r="D2025">
        <v>10.339</v>
      </c>
      <c r="E2025">
        <v>356.98200000000003</v>
      </c>
      <c r="F2025">
        <v>6.2949999999999999</v>
      </c>
      <c r="G2025" t="s">
        <v>2884</v>
      </c>
      <c r="I2025">
        <v>261.24</v>
      </c>
      <c r="J2025">
        <v>3124.06</v>
      </c>
      <c r="K2025" s="68">
        <v>0.13</v>
      </c>
      <c r="L2025">
        <v>7</v>
      </c>
      <c r="M2025">
        <v>3</v>
      </c>
      <c r="N2025" t="s">
        <v>5000</v>
      </c>
      <c r="O2025">
        <v>1.8420000000000001</v>
      </c>
      <c r="P2025">
        <v>10</v>
      </c>
      <c r="Q2025">
        <v>10.339</v>
      </c>
      <c r="R2025">
        <v>3124.0549999999998</v>
      </c>
      <c r="S2025">
        <v>8.2710000000000008</v>
      </c>
      <c r="T2025">
        <v>357.61200000000002</v>
      </c>
      <c r="U2025">
        <v>5.0359999999999996</v>
      </c>
      <c r="V2025">
        <v>100</v>
      </c>
      <c r="W2025">
        <v>0.82899999999999996</v>
      </c>
      <c r="X2025">
        <v>1.28</v>
      </c>
      <c r="Y2025">
        <v>22.15</v>
      </c>
      <c r="Z2025">
        <v>22.79</v>
      </c>
      <c r="AA2025">
        <v>0.624</v>
      </c>
      <c r="AB2025">
        <v>0</v>
      </c>
      <c r="AC2025" t="b">
        <v>1</v>
      </c>
      <c r="BM2025" t="s">
        <v>2905</v>
      </c>
      <c r="BN2025" t="s">
        <v>2905</v>
      </c>
      <c r="BO2025" t="s">
        <v>3359</v>
      </c>
      <c r="BT2025"/>
      <c r="BU2025"/>
      <c r="BX2025"/>
      <c r="BZ2025"/>
      <c r="CA2025"/>
      <c r="CB2025"/>
      <c r="CC2025"/>
      <c r="CD2025">
        <v>0</v>
      </c>
      <c r="CE2025"/>
      <c r="CF2025">
        <v>0</v>
      </c>
    </row>
    <row r="2026" spans="1:85" hidden="1" x14ac:dyDescent="0.35">
      <c r="A2026" t="s">
        <v>2178</v>
      </c>
      <c r="B2026" t="s">
        <v>5001</v>
      </c>
      <c r="C2026" s="51">
        <v>3138.587</v>
      </c>
      <c r="D2026">
        <v>8.2449999999999992</v>
      </c>
      <c r="E2026" s="68">
        <v>288.43900000000002</v>
      </c>
      <c r="F2026">
        <v>6.2949999999999999</v>
      </c>
      <c r="G2026" t="s">
        <v>3339</v>
      </c>
      <c r="I2026">
        <v>193.81</v>
      </c>
      <c r="J2026">
        <v>3138.5909999999999</v>
      </c>
      <c r="K2026" s="73">
        <v>289.83999999999997</v>
      </c>
      <c r="L2026">
        <v>8</v>
      </c>
      <c r="M2026">
        <v>1</v>
      </c>
      <c r="N2026" s="51" t="s">
        <v>5001</v>
      </c>
      <c r="O2026">
        <v>1.83</v>
      </c>
      <c r="P2026">
        <v>10</v>
      </c>
      <c r="Q2026">
        <v>8.2449999999999992</v>
      </c>
      <c r="R2026">
        <v>3138.5880000000002</v>
      </c>
      <c r="S2026">
        <v>6.2450000000000001</v>
      </c>
      <c r="T2026">
        <v>288.71899999999999</v>
      </c>
      <c r="U2026">
        <v>5.0359999999999996</v>
      </c>
      <c r="V2026">
        <v>100</v>
      </c>
      <c r="W2026">
        <v>1.081</v>
      </c>
      <c r="X2026">
        <v>1.6579999999999999</v>
      </c>
      <c r="Y2026">
        <v>21.81</v>
      </c>
      <c r="Z2026">
        <v>22.608000000000001</v>
      </c>
      <c r="AA2026">
        <v>0.621</v>
      </c>
      <c r="AB2026">
        <v>0</v>
      </c>
      <c r="AC2026" t="b">
        <v>1</v>
      </c>
      <c r="AI2026">
        <v>3138.5859999999998</v>
      </c>
      <c r="AJ2026">
        <v>287.67599999999999</v>
      </c>
      <c r="AK2026">
        <v>3138.5909999999999</v>
      </c>
      <c r="AL2026">
        <v>288.84100000000001</v>
      </c>
      <c r="AM2026">
        <v>2.3290000000000002</v>
      </c>
      <c r="AN2026">
        <v>9.39</v>
      </c>
      <c r="AO2026">
        <v>14.28</v>
      </c>
      <c r="AP2026">
        <v>1.115</v>
      </c>
      <c r="AQ2026">
        <v>22.611999999999998</v>
      </c>
      <c r="AR2026">
        <v>3.82</v>
      </c>
      <c r="AS2026">
        <v>2.6739999999999999</v>
      </c>
      <c r="AT2026">
        <v>4.4999999999999998E-2</v>
      </c>
      <c r="AU2026">
        <v>0.24399999999999999</v>
      </c>
      <c r="AV2026">
        <v>0.184</v>
      </c>
      <c r="AW2026">
        <v>0</v>
      </c>
      <c r="AX2026">
        <v>1791165</v>
      </c>
      <c r="AY2026" t="b">
        <v>1</v>
      </c>
      <c r="AZ2026">
        <v>192.81200000000001</v>
      </c>
      <c r="BA2026">
        <v>3138.587</v>
      </c>
      <c r="BB2026">
        <v>8.2449999999999992</v>
      </c>
      <c r="BC2026">
        <v>288.43900000000002</v>
      </c>
      <c r="BD2026">
        <v>6.2949999999999999</v>
      </c>
      <c r="BE2026">
        <v>3138.5909999999999</v>
      </c>
      <c r="BF2026">
        <v>289.83999999999997</v>
      </c>
      <c r="BG2026">
        <v>10</v>
      </c>
      <c r="BH2026">
        <v>3</v>
      </c>
      <c r="BM2026" t="s">
        <v>144</v>
      </c>
      <c r="BN2026" t="s">
        <v>144</v>
      </c>
      <c r="BO2026" t="s">
        <v>3725</v>
      </c>
      <c r="BQ2026">
        <v>1</v>
      </c>
      <c r="BT2026" t="s">
        <v>3293</v>
      </c>
      <c r="BU2026"/>
      <c r="BV2026" t="s">
        <v>3684</v>
      </c>
      <c r="BX2026" s="51" t="s">
        <v>4387</v>
      </c>
      <c r="BZ2026"/>
      <c r="CA2026"/>
      <c r="CB2026">
        <v>14.28</v>
      </c>
      <c r="CC2026">
        <v>14.28</v>
      </c>
      <c r="CD2026">
        <v>1.0999999999999999E-2</v>
      </c>
      <c r="CE2026">
        <v>0.02</v>
      </c>
      <c r="CF2026">
        <v>0.69399999999999995</v>
      </c>
      <c r="CG2026" t="b">
        <f t="shared" ref="CG2026:CG2027" si="51">IF(CE2026*100&lt;CC2026,TRUE,FALSE)</f>
        <v>1</v>
      </c>
    </row>
    <row r="2027" spans="1:85" hidden="1" x14ac:dyDescent="0.35">
      <c r="A2027" t="s">
        <v>2179</v>
      </c>
      <c r="B2027" t="s">
        <v>5002</v>
      </c>
      <c r="C2027" s="51">
        <v>3176.2159999999999</v>
      </c>
      <c r="D2027">
        <v>8</v>
      </c>
      <c r="E2027" s="68">
        <v>256.01600000000002</v>
      </c>
      <c r="F2027">
        <v>6.2949999999999999</v>
      </c>
      <c r="G2027" t="s">
        <v>3339</v>
      </c>
      <c r="I2027">
        <v>161.24</v>
      </c>
      <c r="J2027">
        <v>3176.22</v>
      </c>
      <c r="K2027" s="73">
        <v>260.24</v>
      </c>
      <c r="L2027">
        <v>5</v>
      </c>
      <c r="M2027">
        <v>1</v>
      </c>
      <c r="N2027" s="51" t="s">
        <v>5002</v>
      </c>
      <c r="O2027">
        <v>1.82</v>
      </c>
      <c r="P2027">
        <v>10</v>
      </c>
      <c r="Q2027">
        <v>8</v>
      </c>
      <c r="R2027">
        <v>3176.2170000000001</v>
      </c>
      <c r="S2027">
        <v>6</v>
      </c>
      <c r="T2027">
        <v>256.86099999999999</v>
      </c>
      <c r="U2027">
        <v>5.0359999999999996</v>
      </c>
      <c r="V2027">
        <v>100</v>
      </c>
      <c r="W2027">
        <v>1.081</v>
      </c>
      <c r="X2027">
        <v>1.0249999999999999</v>
      </c>
      <c r="Y2027">
        <v>22.89</v>
      </c>
      <c r="Z2027">
        <v>22.62</v>
      </c>
      <c r="AA2027">
        <v>0.621</v>
      </c>
      <c r="AB2027">
        <v>0</v>
      </c>
      <c r="AC2027" t="b">
        <v>1</v>
      </c>
      <c r="AI2027">
        <v>3176.2159999999999</v>
      </c>
      <c r="AJ2027">
        <v>258.77</v>
      </c>
      <c r="AK2027">
        <v>3176.2179999999998</v>
      </c>
      <c r="AL2027">
        <v>259.88200000000001</v>
      </c>
      <c r="AM2027">
        <v>2.2240000000000002</v>
      </c>
      <c r="AN2027">
        <v>4.92</v>
      </c>
      <c r="AO2027">
        <v>10.41</v>
      </c>
      <c r="AP2027">
        <v>0.51300000000000001</v>
      </c>
      <c r="AQ2027">
        <v>22.562000000000001</v>
      </c>
      <c r="AR2027">
        <v>3.8780000000000001</v>
      </c>
      <c r="AS2027">
        <v>1.0109999999999999</v>
      </c>
      <c r="AT2027">
        <v>0.189</v>
      </c>
      <c r="AU2027">
        <v>0.188</v>
      </c>
      <c r="AV2027">
        <v>0.20699999999999999</v>
      </c>
      <c r="AW2027">
        <v>0</v>
      </c>
      <c r="AX2027">
        <v>1794538</v>
      </c>
      <c r="AY2027" t="b">
        <v>1</v>
      </c>
      <c r="AZ2027">
        <v>160.887</v>
      </c>
      <c r="BA2027">
        <v>3176.2159999999999</v>
      </c>
      <c r="BB2027">
        <v>8</v>
      </c>
      <c r="BC2027">
        <v>256.01600000000002</v>
      </c>
      <c r="BD2027">
        <v>6.2949999999999999</v>
      </c>
      <c r="BE2027">
        <v>3176.22</v>
      </c>
      <c r="BF2027">
        <v>260.24</v>
      </c>
      <c r="BG2027">
        <v>7</v>
      </c>
      <c r="BH2027">
        <v>3</v>
      </c>
      <c r="BI2027">
        <v>6</v>
      </c>
      <c r="BJ2027">
        <v>5.0359999999999996</v>
      </c>
      <c r="BK2027">
        <v>1.284</v>
      </c>
      <c r="BM2027" t="s">
        <v>144</v>
      </c>
      <c r="BN2027" t="s">
        <v>144</v>
      </c>
      <c r="BO2027" t="s">
        <v>3217</v>
      </c>
      <c r="BQ2027" t="s">
        <v>4394</v>
      </c>
      <c r="BR2027" t="s">
        <v>5003</v>
      </c>
      <c r="BT2027" t="s">
        <v>3293</v>
      </c>
      <c r="BU2027"/>
      <c r="BZ2027" t="s">
        <v>4394</v>
      </c>
      <c r="CA2027"/>
      <c r="CB2027">
        <v>10.41</v>
      </c>
      <c r="CC2027">
        <v>10.41</v>
      </c>
      <c r="CD2027">
        <v>2.3E-2</v>
      </c>
      <c r="CE2027">
        <v>4.9000000000000002E-2</v>
      </c>
      <c r="CF2027">
        <v>0.503</v>
      </c>
      <c r="CG2027" t="b">
        <f t="shared" si="51"/>
        <v>1</v>
      </c>
    </row>
    <row r="2028" spans="1:85" hidden="1" x14ac:dyDescent="0.35">
      <c r="A2028" t="s">
        <v>2180</v>
      </c>
      <c r="B2028" t="s">
        <v>5004</v>
      </c>
      <c r="C2028">
        <v>3178.3539999999998</v>
      </c>
      <c r="D2028">
        <v>42.844999999999999</v>
      </c>
      <c r="E2028">
        <v>32.000999999999998</v>
      </c>
      <c r="F2028">
        <v>10.084</v>
      </c>
      <c r="G2028" t="s">
        <v>2884</v>
      </c>
      <c r="I2028">
        <v>293.81</v>
      </c>
      <c r="J2028">
        <v>3178.3789999999999</v>
      </c>
      <c r="K2028" s="68">
        <v>32.29</v>
      </c>
      <c r="L2028">
        <v>8</v>
      </c>
      <c r="M2028">
        <v>3</v>
      </c>
      <c r="N2028" t="s">
        <v>5004</v>
      </c>
      <c r="O2028">
        <v>1.8540000000000001</v>
      </c>
      <c r="P2028">
        <v>10</v>
      </c>
      <c r="Q2028">
        <v>42.844999999999999</v>
      </c>
      <c r="R2028">
        <v>3178.3589999999999</v>
      </c>
      <c r="S2028">
        <v>34.276000000000003</v>
      </c>
      <c r="T2028">
        <v>32.058999999999997</v>
      </c>
      <c r="U2028">
        <v>8.0670000000000002</v>
      </c>
      <c r="V2028">
        <v>100</v>
      </c>
      <c r="W2028">
        <v>0.58599999999999997</v>
      </c>
      <c r="X2028">
        <v>1.506</v>
      </c>
      <c r="Y2028">
        <v>22.085000000000001</v>
      </c>
      <c r="Z2028">
        <v>22.62</v>
      </c>
      <c r="AA2028">
        <v>0.621</v>
      </c>
      <c r="AB2028">
        <v>0</v>
      </c>
      <c r="AC2028" t="b">
        <v>1</v>
      </c>
      <c r="BM2028" t="s">
        <v>2887</v>
      </c>
      <c r="BN2028" t="s">
        <v>3345</v>
      </c>
      <c r="BO2028" t="s">
        <v>2888</v>
      </c>
      <c r="BT2028"/>
      <c r="BU2028"/>
      <c r="BX2028"/>
      <c r="BZ2028"/>
      <c r="CA2028"/>
      <c r="CB2028"/>
      <c r="CC2028"/>
      <c r="CD2028">
        <v>0</v>
      </c>
      <c r="CE2028"/>
      <c r="CF2028">
        <v>0</v>
      </c>
    </row>
    <row r="2029" spans="1:85" hidden="1" x14ac:dyDescent="0.35">
      <c r="A2029" t="s">
        <v>2181</v>
      </c>
      <c r="B2029" t="s">
        <v>5005</v>
      </c>
      <c r="C2029">
        <v>3178.415</v>
      </c>
      <c r="D2029">
        <v>22.181999999999999</v>
      </c>
      <c r="E2029">
        <v>13.563000000000001</v>
      </c>
      <c r="F2029">
        <v>16.72</v>
      </c>
      <c r="G2029" t="s">
        <v>2884</v>
      </c>
      <c r="I2029">
        <v>286.19</v>
      </c>
      <c r="J2029">
        <v>3178.424</v>
      </c>
      <c r="K2029" s="68">
        <v>24.66</v>
      </c>
      <c r="L2029">
        <v>7</v>
      </c>
      <c r="M2029">
        <v>3</v>
      </c>
      <c r="N2029" t="s">
        <v>5005</v>
      </c>
      <c r="O2029">
        <v>1.8</v>
      </c>
      <c r="P2029">
        <v>10</v>
      </c>
      <c r="Q2029">
        <v>22.181999999999999</v>
      </c>
      <c r="R2029">
        <v>3178.4169999999999</v>
      </c>
      <c r="S2029">
        <v>17.745000000000001</v>
      </c>
      <c r="T2029">
        <v>15.782999999999999</v>
      </c>
      <c r="U2029">
        <v>13.375999999999999</v>
      </c>
      <c r="V2029">
        <v>100</v>
      </c>
      <c r="W2029">
        <v>1.431</v>
      </c>
      <c r="X2029">
        <v>2.9580000000000002</v>
      </c>
      <c r="Y2029">
        <v>20.89</v>
      </c>
      <c r="Z2029">
        <v>22.62</v>
      </c>
      <c r="AA2029">
        <v>0.621</v>
      </c>
      <c r="AB2029">
        <v>0</v>
      </c>
      <c r="AC2029" t="b">
        <v>1</v>
      </c>
      <c r="BM2029" t="s">
        <v>2887</v>
      </c>
      <c r="BN2029" t="s">
        <v>2887</v>
      </c>
      <c r="BO2029" t="s">
        <v>2888</v>
      </c>
      <c r="BT2029"/>
      <c r="BU2029"/>
      <c r="BX2029"/>
      <c r="BZ2029"/>
      <c r="CA2029"/>
      <c r="CB2029"/>
      <c r="CC2029"/>
      <c r="CD2029">
        <v>0</v>
      </c>
      <c r="CE2029"/>
      <c r="CF2029">
        <v>0</v>
      </c>
    </row>
    <row r="2030" spans="1:85" hidden="1" x14ac:dyDescent="0.35">
      <c r="A2030" t="s">
        <v>2182</v>
      </c>
      <c r="B2030" t="s">
        <v>5006</v>
      </c>
      <c r="C2030">
        <v>3210.357</v>
      </c>
      <c r="D2030">
        <v>45.040999999999997</v>
      </c>
      <c r="E2030">
        <v>351.995</v>
      </c>
      <c r="F2030">
        <v>6.2949999999999999</v>
      </c>
      <c r="G2030" t="s">
        <v>2884</v>
      </c>
      <c r="I2030">
        <v>266.19</v>
      </c>
      <c r="J2030">
        <v>3210.384</v>
      </c>
      <c r="K2030" s="68">
        <v>357.91</v>
      </c>
      <c r="L2030">
        <v>15</v>
      </c>
      <c r="M2030">
        <v>3</v>
      </c>
      <c r="N2030" t="s">
        <v>5006</v>
      </c>
      <c r="O2030">
        <v>1.8680000000000001</v>
      </c>
      <c r="P2030">
        <v>12.917</v>
      </c>
      <c r="Q2030">
        <v>45.040999999999997</v>
      </c>
      <c r="R2030">
        <v>3210.3620000000001</v>
      </c>
      <c r="S2030">
        <v>36.033000000000001</v>
      </c>
      <c r="T2030">
        <v>353.178</v>
      </c>
      <c r="U2030">
        <v>5.0359999999999996</v>
      </c>
      <c r="V2030">
        <v>100</v>
      </c>
      <c r="W2030">
        <v>0.35699999999999998</v>
      </c>
      <c r="X2030">
        <v>1.698</v>
      </c>
      <c r="Y2030">
        <v>22.056999999999999</v>
      </c>
      <c r="Z2030">
        <v>22.7</v>
      </c>
      <c r="AA2030">
        <v>0.622</v>
      </c>
      <c r="AB2030">
        <v>0</v>
      </c>
      <c r="AC2030" t="b">
        <v>1</v>
      </c>
      <c r="BM2030" t="s">
        <v>3345</v>
      </c>
      <c r="BN2030" t="s">
        <v>3345</v>
      </c>
      <c r="BO2030" t="s">
        <v>2888</v>
      </c>
      <c r="BT2030"/>
      <c r="BU2030"/>
      <c r="BX2030"/>
      <c r="BZ2030"/>
      <c r="CA2030"/>
      <c r="CB2030"/>
      <c r="CC2030"/>
      <c r="CD2030">
        <v>0</v>
      </c>
      <c r="CE2030"/>
      <c r="CF2030">
        <v>0</v>
      </c>
    </row>
    <row r="2031" spans="1:85" hidden="1" x14ac:dyDescent="0.35">
      <c r="A2031" t="s">
        <v>2183</v>
      </c>
      <c r="B2031" t="s">
        <v>5007</v>
      </c>
      <c r="C2031">
        <v>3220.6619999999998</v>
      </c>
      <c r="D2031">
        <v>28.085000000000001</v>
      </c>
      <c r="E2031">
        <v>3.931</v>
      </c>
      <c r="F2031">
        <v>11.095000000000001</v>
      </c>
      <c r="G2031" t="s">
        <v>2884</v>
      </c>
      <c r="I2031">
        <v>273.81</v>
      </c>
      <c r="J2031">
        <v>3220.681</v>
      </c>
      <c r="K2031" s="68">
        <v>4.29</v>
      </c>
      <c r="L2031">
        <v>7</v>
      </c>
      <c r="M2031">
        <v>3</v>
      </c>
      <c r="N2031" t="s">
        <v>5007</v>
      </c>
      <c r="O2031">
        <v>1.8440000000000001</v>
      </c>
      <c r="P2031">
        <v>10</v>
      </c>
      <c r="Q2031">
        <v>28.085000000000001</v>
      </c>
      <c r="R2031">
        <v>3220.6660000000002</v>
      </c>
      <c r="S2031">
        <v>22.468</v>
      </c>
      <c r="T2031">
        <v>4.0030000000000001</v>
      </c>
      <c r="U2031">
        <v>8.8759999999999994</v>
      </c>
      <c r="V2031">
        <v>100</v>
      </c>
      <c r="W2031">
        <v>0.872</v>
      </c>
      <c r="X2031">
        <v>2.0110000000000001</v>
      </c>
      <c r="Y2031">
        <v>22.4</v>
      </c>
      <c r="Z2031">
        <v>22.47</v>
      </c>
      <c r="AA2031">
        <v>0.61799999999999999</v>
      </c>
      <c r="AB2031">
        <v>0</v>
      </c>
      <c r="AC2031" t="b">
        <v>1</v>
      </c>
      <c r="BM2031" t="s">
        <v>2887</v>
      </c>
      <c r="BN2031" t="s">
        <v>2887</v>
      </c>
      <c r="BO2031" t="s">
        <v>2888</v>
      </c>
      <c r="BT2031"/>
      <c r="BU2031"/>
      <c r="BX2031"/>
      <c r="BZ2031"/>
      <c r="CA2031"/>
      <c r="CB2031"/>
      <c r="CC2031"/>
      <c r="CD2031">
        <v>0</v>
      </c>
      <c r="CE2031"/>
      <c r="CF2031">
        <v>0</v>
      </c>
    </row>
    <row r="2032" spans="1:85" hidden="1" x14ac:dyDescent="0.35">
      <c r="A2032" t="s">
        <v>2184</v>
      </c>
      <c r="B2032" t="s">
        <v>5008</v>
      </c>
      <c r="C2032">
        <v>3220.7179999999998</v>
      </c>
      <c r="D2032">
        <v>19.123999999999999</v>
      </c>
      <c r="E2032">
        <v>343.584</v>
      </c>
      <c r="F2032">
        <v>13.364000000000001</v>
      </c>
      <c r="G2032" t="s">
        <v>2884</v>
      </c>
      <c r="I2032">
        <v>266.19</v>
      </c>
      <c r="J2032">
        <v>3220.73</v>
      </c>
      <c r="K2032" s="68">
        <v>356.64</v>
      </c>
      <c r="L2032">
        <v>8</v>
      </c>
      <c r="M2032">
        <v>3</v>
      </c>
      <c r="N2032" t="s">
        <v>5008</v>
      </c>
      <c r="O2032">
        <v>1.8460000000000001</v>
      </c>
      <c r="P2032">
        <v>10</v>
      </c>
      <c r="Q2032">
        <v>19.123999999999999</v>
      </c>
      <c r="R2032">
        <v>3220.721</v>
      </c>
      <c r="S2032">
        <v>15.298999999999999</v>
      </c>
      <c r="T2032">
        <v>346.19499999999999</v>
      </c>
      <c r="U2032">
        <v>10.691000000000001</v>
      </c>
      <c r="V2032">
        <v>100</v>
      </c>
      <c r="W2032">
        <v>1.3320000000000001</v>
      </c>
      <c r="X2032">
        <v>2.827</v>
      </c>
      <c r="Y2032">
        <v>20.75</v>
      </c>
      <c r="Z2032">
        <v>22.47</v>
      </c>
      <c r="AA2032">
        <v>0.61799999999999999</v>
      </c>
      <c r="AB2032">
        <v>0</v>
      </c>
      <c r="AC2032" t="b">
        <v>1</v>
      </c>
      <c r="BM2032" t="s">
        <v>2905</v>
      </c>
      <c r="BN2032" t="s">
        <v>2887</v>
      </c>
      <c r="BO2032" t="s">
        <v>2888</v>
      </c>
      <c r="BT2032"/>
      <c r="BU2032"/>
      <c r="BX2032"/>
      <c r="BZ2032"/>
      <c r="CA2032"/>
      <c r="CB2032"/>
      <c r="CC2032"/>
      <c r="CD2032">
        <v>0</v>
      </c>
      <c r="CE2032"/>
      <c r="CF2032">
        <v>0</v>
      </c>
    </row>
    <row r="2033" spans="1:85" hidden="1" x14ac:dyDescent="0.35">
      <c r="A2033" t="s">
        <v>2185</v>
      </c>
      <c r="B2033" t="s">
        <v>5009</v>
      </c>
      <c r="C2033">
        <v>3220.7220000000002</v>
      </c>
      <c r="D2033">
        <v>17.609000000000002</v>
      </c>
      <c r="E2033">
        <v>321.05500000000001</v>
      </c>
      <c r="F2033">
        <v>6.2949999999999999</v>
      </c>
      <c r="G2033" t="s">
        <v>2884</v>
      </c>
      <c r="I2033">
        <v>236.29</v>
      </c>
      <c r="J2033">
        <v>3220.732</v>
      </c>
      <c r="K2033" s="68">
        <v>326.74</v>
      </c>
      <c r="L2033">
        <v>7</v>
      </c>
      <c r="M2033">
        <v>3</v>
      </c>
      <c r="N2033" t="s">
        <v>5009</v>
      </c>
      <c r="O2033">
        <v>1.8460000000000001</v>
      </c>
      <c r="P2033">
        <v>10</v>
      </c>
      <c r="Q2033">
        <v>17.609000000000002</v>
      </c>
      <c r="R2033">
        <v>3220.7240000000002</v>
      </c>
      <c r="S2033">
        <v>14.087</v>
      </c>
      <c r="T2033">
        <v>322.19200000000001</v>
      </c>
      <c r="U2033">
        <v>5.0359999999999996</v>
      </c>
      <c r="V2033">
        <v>100</v>
      </c>
      <c r="W2033">
        <v>0.73099999999999998</v>
      </c>
      <c r="X2033">
        <v>1.3959999999999999</v>
      </c>
      <c r="Y2033">
        <v>22.65</v>
      </c>
      <c r="Z2033">
        <v>22.47</v>
      </c>
      <c r="AA2033">
        <v>0.61799999999999999</v>
      </c>
      <c r="AB2033">
        <v>0</v>
      </c>
      <c r="AC2033" t="b">
        <v>1</v>
      </c>
      <c r="BM2033" t="s">
        <v>3356</v>
      </c>
      <c r="BN2033" t="s">
        <v>3288</v>
      </c>
      <c r="BO2033" t="s">
        <v>2888</v>
      </c>
      <c r="BT2033"/>
      <c r="BU2033"/>
      <c r="BX2033"/>
      <c r="BZ2033"/>
      <c r="CA2033"/>
      <c r="CB2033"/>
      <c r="CC2033"/>
      <c r="CD2033">
        <v>0</v>
      </c>
      <c r="CE2033"/>
      <c r="CF2033">
        <v>0</v>
      </c>
    </row>
    <row r="2034" spans="1:85" hidden="1" x14ac:dyDescent="0.35">
      <c r="A2034" t="s">
        <v>2186</v>
      </c>
      <c r="B2034" t="s">
        <v>5010</v>
      </c>
      <c r="C2034" s="51">
        <v>3220.8670000000002</v>
      </c>
      <c r="D2034">
        <v>9.7230000000000008</v>
      </c>
      <c r="E2034" s="68">
        <v>305.11</v>
      </c>
      <c r="F2034">
        <v>6.2949999999999999</v>
      </c>
      <c r="G2034" t="s">
        <v>3710</v>
      </c>
      <c r="I2034">
        <v>216.29</v>
      </c>
      <c r="J2034">
        <v>3220.8719999999998</v>
      </c>
      <c r="K2034" s="73">
        <v>306.7</v>
      </c>
      <c r="L2034">
        <v>8</v>
      </c>
      <c r="M2034">
        <v>0</v>
      </c>
      <c r="N2034" s="51" t="s">
        <v>5010</v>
      </c>
      <c r="O2034">
        <v>1.7749999999999999</v>
      </c>
      <c r="P2034">
        <v>10</v>
      </c>
      <c r="Q2034">
        <v>9.7230000000000008</v>
      </c>
      <c r="R2034">
        <v>3220.8679999999999</v>
      </c>
      <c r="S2034">
        <v>7.7229999999999999</v>
      </c>
      <c r="T2034">
        <v>305.428</v>
      </c>
      <c r="U2034">
        <v>5.0359999999999996</v>
      </c>
      <c r="V2034">
        <v>100</v>
      </c>
      <c r="W2034">
        <v>0.83299999999999996</v>
      </c>
      <c r="X2034">
        <v>1.3120000000000001</v>
      </c>
      <c r="Y2034">
        <v>21.65</v>
      </c>
      <c r="Z2034">
        <v>22.47</v>
      </c>
      <c r="AA2034">
        <v>0.61799999999999999</v>
      </c>
      <c r="AB2034">
        <v>0</v>
      </c>
      <c r="AC2034" t="b">
        <v>1</v>
      </c>
      <c r="AI2034">
        <v>3220.8670000000002</v>
      </c>
      <c r="AJ2034">
        <v>304.55900000000003</v>
      </c>
      <c r="AK2034">
        <v>3220.8710000000001</v>
      </c>
      <c r="AL2034">
        <v>306.32400000000001</v>
      </c>
      <c r="AM2034">
        <v>3.5289999999999999</v>
      </c>
      <c r="AN2034">
        <v>7.16</v>
      </c>
      <c r="AO2034">
        <v>11.11</v>
      </c>
      <c r="AP2034">
        <v>0.73799999999999999</v>
      </c>
      <c r="AQ2034">
        <v>22.484000000000002</v>
      </c>
      <c r="AR2034">
        <v>11.673999999999999</v>
      </c>
      <c r="AS2034">
        <v>22.053999999999998</v>
      </c>
      <c r="AT2034">
        <v>1E-3</v>
      </c>
      <c r="AU2034">
        <v>0.52700000000000002</v>
      </c>
      <c r="AV2034">
        <v>0.45300000000000001</v>
      </c>
      <c r="AW2034">
        <v>0</v>
      </c>
      <c r="AX2034">
        <v>1797911</v>
      </c>
      <c r="AY2034" t="b">
        <v>1</v>
      </c>
      <c r="AZ2034">
        <v>215.916</v>
      </c>
      <c r="BA2034">
        <v>3220.8670000000002</v>
      </c>
      <c r="BB2034">
        <v>9.7230000000000008</v>
      </c>
      <c r="BC2034">
        <v>305.11</v>
      </c>
      <c r="BD2034">
        <v>6.2949999999999999</v>
      </c>
      <c r="BE2034">
        <v>3220.8719999999998</v>
      </c>
      <c r="BF2034">
        <v>306.7</v>
      </c>
      <c r="BG2034">
        <v>8</v>
      </c>
      <c r="BH2034">
        <v>3</v>
      </c>
      <c r="BM2034" t="s">
        <v>3348</v>
      </c>
      <c r="BN2034" t="s">
        <v>3356</v>
      </c>
      <c r="BO2034" t="s">
        <v>3255</v>
      </c>
      <c r="BQ2034" t="s">
        <v>4778</v>
      </c>
      <c r="BT2034" t="s">
        <v>3293</v>
      </c>
      <c r="BU2034" t="s">
        <v>4779</v>
      </c>
      <c r="BZ2034"/>
      <c r="CA2034"/>
      <c r="CB2034">
        <v>11.11</v>
      </c>
      <c r="CC2034">
        <v>11.11</v>
      </c>
      <c r="CD2034">
        <v>1.7999999999999999E-2</v>
      </c>
      <c r="CE2034">
        <v>2.5000000000000001E-2</v>
      </c>
      <c r="CF2034">
        <v>1</v>
      </c>
      <c r="CG2034" t="b">
        <f t="shared" ref="CG2034:CG2035" si="52">IF(CE2034*100&lt;CC2034,TRUE,FALSE)</f>
        <v>1</v>
      </c>
    </row>
    <row r="2035" spans="1:85" hidden="1" x14ac:dyDescent="0.35">
      <c r="A2035" t="s">
        <v>2187</v>
      </c>
      <c r="B2035" t="s">
        <v>5011</v>
      </c>
      <c r="C2035" s="51">
        <v>3247.5129999999999</v>
      </c>
      <c r="D2035">
        <v>18.149000000000001</v>
      </c>
      <c r="E2035" s="68">
        <v>251.864</v>
      </c>
      <c r="F2035">
        <v>6.2949999999999999</v>
      </c>
      <c r="G2035" t="s">
        <v>3339</v>
      </c>
      <c r="I2035">
        <v>163.71</v>
      </c>
      <c r="J2035">
        <v>3247.5230000000001</v>
      </c>
      <c r="K2035" s="73">
        <v>255.5</v>
      </c>
      <c r="L2035">
        <v>7</v>
      </c>
      <c r="M2035">
        <v>3</v>
      </c>
      <c r="N2035" s="51" t="s">
        <v>5011</v>
      </c>
      <c r="O2035">
        <v>1.897</v>
      </c>
      <c r="P2035">
        <v>10</v>
      </c>
      <c r="Q2035">
        <v>18.149000000000001</v>
      </c>
      <c r="R2035">
        <v>3247.5149999999999</v>
      </c>
      <c r="S2035">
        <v>14.519</v>
      </c>
      <c r="T2035">
        <v>252.59100000000001</v>
      </c>
      <c r="U2035">
        <v>5.0359999999999996</v>
      </c>
      <c r="V2035">
        <v>100</v>
      </c>
      <c r="W2035">
        <v>0.70199999999999996</v>
      </c>
      <c r="X2035">
        <v>1.2310000000000001</v>
      </c>
      <c r="Y2035">
        <v>23.1</v>
      </c>
      <c r="Z2035">
        <v>22.449000000000002</v>
      </c>
      <c r="AA2035">
        <v>0.61799999999999999</v>
      </c>
      <c r="AB2035">
        <v>0</v>
      </c>
      <c r="AC2035" t="b">
        <v>1</v>
      </c>
      <c r="AI2035">
        <v>3247.5160000000001</v>
      </c>
      <c r="AJ2035">
        <v>253.50899999999999</v>
      </c>
      <c r="AK2035">
        <v>3247.5230000000001</v>
      </c>
      <c r="AL2035">
        <v>255.61799999999999</v>
      </c>
      <c r="AM2035">
        <v>4.218</v>
      </c>
      <c r="AN2035">
        <v>13.61</v>
      </c>
      <c r="AO2035">
        <v>15.96</v>
      </c>
      <c r="AP2035">
        <v>0.99299999999999999</v>
      </c>
      <c r="AQ2035">
        <v>22.524999999999999</v>
      </c>
      <c r="AR2035">
        <v>7.774</v>
      </c>
      <c r="AS2035">
        <v>20.082999999999998</v>
      </c>
      <c r="AT2035">
        <v>1.4E-2</v>
      </c>
      <c r="AU2035">
        <v>0.19700000000000001</v>
      </c>
      <c r="AV2035">
        <v>0.46100000000000002</v>
      </c>
      <c r="AW2035">
        <v>0</v>
      </c>
      <c r="AX2035">
        <v>1801284</v>
      </c>
      <c r="AY2035" t="b">
        <v>1</v>
      </c>
      <c r="AZ2035">
        <v>163.827</v>
      </c>
      <c r="BI2035">
        <v>14.519</v>
      </c>
      <c r="BJ2035">
        <v>5.0359999999999996</v>
      </c>
      <c r="BK2035">
        <v>1.244</v>
      </c>
      <c r="BM2035" t="s">
        <v>144</v>
      </c>
      <c r="BN2035" t="s">
        <v>144</v>
      </c>
      <c r="BO2035" t="s">
        <v>3341</v>
      </c>
      <c r="BQ2035">
        <v>1</v>
      </c>
      <c r="BT2035" t="s">
        <v>3293</v>
      </c>
      <c r="BU2035"/>
      <c r="BZ2035"/>
      <c r="CA2035"/>
      <c r="CB2035">
        <v>15.96</v>
      </c>
      <c r="CC2035">
        <v>15.96</v>
      </c>
      <c r="CD2035">
        <v>2.1000000000000001E-2</v>
      </c>
      <c r="CE2035">
        <v>4.8000000000000001E-2</v>
      </c>
      <c r="CF2035">
        <v>0.66700000000000004</v>
      </c>
      <c r="CG2035" t="b">
        <f t="shared" si="52"/>
        <v>1</v>
      </c>
    </row>
    <row r="2036" spans="1:85" hidden="1" x14ac:dyDescent="0.35">
      <c r="A2036" t="s">
        <v>2188</v>
      </c>
      <c r="B2036" t="s">
        <v>5012</v>
      </c>
      <c r="C2036">
        <v>3262.5990000000002</v>
      </c>
      <c r="D2036">
        <v>49.744999999999997</v>
      </c>
      <c r="E2036">
        <v>314.88400000000001</v>
      </c>
      <c r="F2036">
        <v>112.303</v>
      </c>
      <c r="G2036" t="s">
        <v>2884</v>
      </c>
      <c r="I2036">
        <v>255</v>
      </c>
      <c r="J2036">
        <v>3262.6210000000001</v>
      </c>
      <c r="K2036" s="68">
        <v>347.22800000000001</v>
      </c>
      <c r="L2036">
        <v>0.71699999999999997</v>
      </c>
      <c r="M2036">
        <v>1</v>
      </c>
      <c r="N2036" t="s">
        <v>5012</v>
      </c>
      <c r="O2036">
        <v>1.778</v>
      </c>
      <c r="P2036">
        <v>0</v>
      </c>
      <c r="Q2036">
        <v>0</v>
      </c>
      <c r="R2036">
        <v>3262.6210000000001</v>
      </c>
      <c r="S2036">
        <v>0</v>
      </c>
      <c r="T2036">
        <v>347.22800000000001</v>
      </c>
      <c r="U2036">
        <v>0</v>
      </c>
      <c r="V2036">
        <v>0</v>
      </c>
      <c r="W2036">
        <v>0</v>
      </c>
      <c r="X2036">
        <v>0</v>
      </c>
      <c r="Y2036">
        <v>0</v>
      </c>
      <c r="Z2036">
        <v>0</v>
      </c>
      <c r="AA2036">
        <v>0</v>
      </c>
      <c r="AB2036">
        <v>0</v>
      </c>
      <c r="AC2036" t="b">
        <v>1</v>
      </c>
      <c r="AE2036">
        <v>0</v>
      </c>
      <c r="AF2036">
        <v>0</v>
      </c>
      <c r="AG2036">
        <v>0</v>
      </c>
      <c r="AH2036">
        <v>0</v>
      </c>
      <c r="AI2036">
        <v>0</v>
      </c>
      <c r="AJ2036">
        <v>0</v>
      </c>
      <c r="AK2036">
        <v>0</v>
      </c>
      <c r="AL2036">
        <v>0</v>
      </c>
      <c r="AM2036">
        <v>0</v>
      </c>
      <c r="AN2036">
        <v>0</v>
      </c>
      <c r="AO2036">
        <v>0</v>
      </c>
      <c r="AP2036">
        <v>0</v>
      </c>
      <c r="AQ2036">
        <v>0</v>
      </c>
      <c r="AR2036">
        <v>0</v>
      </c>
      <c r="AS2036">
        <v>0</v>
      </c>
      <c r="AT2036">
        <v>0</v>
      </c>
      <c r="AU2036">
        <v>0</v>
      </c>
      <c r="AV2036">
        <v>0</v>
      </c>
      <c r="AW2036">
        <v>0</v>
      </c>
      <c r="AX2036">
        <v>0</v>
      </c>
      <c r="AY2036" t="b">
        <v>0</v>
      </c>
      <c r="AZ2036">
        <v>0</v>
      </c>
      <c r="BI2036">
        <v>0</v>
      </c>
      <c r="BJ2036">
        <v>0</v>
      </c>
      <c r="BK2036">
        <v>0</v>
      </c>
      <c r="BM2036" t="s">
        <v>3345</v>
      </c>
      <c r="BN2036" t="s">
        <v>3288</v>
      </c>
      <c r="BO2036" t="s">
        <v>2888</v>
      </c>
      <c r="BT2036"/>
      <c r="BU2036"/>
      <c r="BX2036"/>
      <c r="BY2036" t="s">
        <v>2903</v>
      </c>
      <c r="BZ2036"/>
      <c r="CA2036"/>
      <c r="CB2036"/>
      <c r="CC2036"/>
      <c r="CD2036">
        <v>0</v>
      </c>
      <c r="CE2036"/>
      <c r="CF2036">
        <v>0</v>
      </c>
    </row>
    <row r="2037" spans="1:85" hidden="1" x14ac:dyDescent="0.35">
      <c r="A2037" t="s">
        <v>2189</v>
      </c>
      <c r="B2037" t="s">
        <v>5013</v>
      </c>
      <c r="C2037" s="51">
        <v>3262.6869999999999</v>
      </c>
      <c r="D2037">
        <v>14.234999999999999</v>
      </c>
      <c r="E2037" s="68">
        <v>145.65199999999999</v>
      </c>
      <c r="F2037">
        <v>6.2949999999999999</v>
      </c>
      <c r="G2037" t="s">
        <v>3290</v>
      </c>
      <c r="I2037">
        <v>53.81</v>
      </c>
      <c r="J2037">
        <v>3262.6950000000002</v>
      </c>
      <c r="K2037" s="73">
        <v>146.06</v>
      </c>
      <c r="L2037">
        <v>7</v>
      </c>
      <c r="M2037">
        <v>1</v>
      </c>
      <c r="N2037" s="51" t="s">
        <v>5013</v>
      </c>
      <c r="O2037">
        <v>1.712</v>
      </c>
      <c r="P2037">
        <v>10</v>
      </c>
      <c r="Q2037">
        <v>14.234999999999999</v>
      </c>
      <c r="R2037">
        <v>3262.6880000000001</v>
      </c>
      <c r="S2037">
        <v>11.388</v>
      </c>
      <c r="T2037">
        <v>145.73400000000001</v>
      </c>
      <c r="U2037">
        <v>5.0359999999999996</v>
      </c>
      <c r="V2037">
        <v>100</v>
      </c>
      <c r="W2037">
        <v>1.0409999999999999</v>
      </c>
      <c r="X2037">
        <v>1.401</v>
      </c>
      <c r="Y2037">
        <v>22.32</v>
      </c>
      <c r="Z2037">
        <v>22.53</v>
      </c>
      <c r="AA2037">
        <v>0.61899999999999999</v>
      </c>
      <c r="AB2037">
        <v>0</v>
      </c>
      <c r="AC2037" t="b">
        <v>1</v>
      </c>
      <c r="AI2037">
        <v>3262.6869999999999</v>
      </c>
      <c r="AJ2037">
        <v>143.57</v>
      </c>
      <c r="AK2037">
        <v>3262.692</v>
      </c>
      <c r="AL2037">
        <v>145.601</v>
      </c>
      <c r="AM2037">
        <v>4.0620000000000003</v>
      </c>
      <c r="AN2037">
        <v>11.46</v>
      </c>
      <c r="AO2037">
        <v>10.95</v>
      </c>
      <c r="AP2037">
        <v>0.91</v>
      </c>
      <c r="AQ2037">
        <v>22.629000000000001</v>
      </c>
      <c r="AR2037">
        <v>5.13</v>
      </c>
      <c r="AS2037">
        <v>12.747999999999999</v>
      </c>
      <c r="AT2037">
        <v>6.0000000000000001E-3</v>
      </c>
      <c r="AU2037">
        <v>0.35599999999999998</v>
      </c>
      <c r="AV2037">
        <v>0.22900000000000001</v>
      </c>
      <c r="AW2037">
        <v>0</v>
      </c>
      <c r="AX2037">
        <v>1804657</v>
      </c>
      <c r="AY2037" t="b">
        <v>1</v>
      </c>
      <c r="AZ2037">
        <v>53.348999999999997</v>
      </c>
      <c r="BA2037">
        <v>3262.6869999999999</v>
      </c>
      <c r="BB2037">
        <v>14.234999999999999</v>
      </c>
      <c r="BC2037">
        <v>145.65199999999999</v>
      </c>
      <c r="BD2037">
        <v>6.2949999999999999</v>
      </c>
      <c r="BE2037">
        <v>3262.6950000000002</v>
      </c>
      <c r="BF2037">
        <v>146.06</v>
      </c>
      <c r="BG2037">
        <v>8</v>
      </c>
      <c r="BH2037">
        <v>3</v>
      </c>
      <c r="BM2037" t="s">
        <v>2905</v>
      </c>
      <c r="BN2037" t="s">
        <v>2905</v>
      </c>
      <c r="BO2037" t="s">
        <v>3725</v>
      </c>
      <c r="BQ2037">
        <v>1</v>
      </c>
      <c r="BT2037" s="51" t="s">
        <v>3293</v>
      </c>
      <c r="CB2037" s="51">
        <v>10.95</v>
      </c>
      <c r="CC2037" s="51">
        <v>10.95</v>
      </c>
      <c r="CD2037" s="51">
        <v>1.6E-2</v>
      </c>
      <c r="CE2037" s="51">
        <v>2.5000000000000001E-2</v>
      </c>
      <c r="CF2037" s="51">
        <v>0.96199999999999997</v>
      </c>
      <c r="CG2037" t="b">
        <f>IF(CE2037*100&lt;CC2037,TRUE,FALSE)</f>
        <v>1</v>
      </c>
    </row>
    <row r="2038" spans="1:85" hidden="1" x14ac:dyDescent="0.35">
      <c r="A2038" t="s">
        <v>2190</v>
      </c>
      <c r="B2038" t="s">
        <v>5014</v>
      </c>
      <c r="C2038">
        <v>3284.3710000000001</v>
      </c>
      <c r="D2038">
        <v>20.638000000000002</v>
      </c>
      <c r="E2038">
        <v>352.709</v>
      </c>
      <c r="F2038">
        <v>6.2949999999999999</v>
      </c>
      <c r="G2038" t="s">
        <v>2884</v>
      </c>
      <c r="I2038">
        <v>266.19</v>
      </c>
      <c r="J2038">
        <v>3284.3820000000001</v>
      </c>
      <c r="K2038" s="68">
        <v>358.38</v>
      </c>
      <c r="L2038">
        <v>7</v>
      </c>
      <c r="M2038">
        <v>3</v>
      </c>
      <c r="N2038" t="s">
        <v>5014</v>
      </c>
      <c r="O2038">
        <v>1.8120000000000001</v>
      </c>
      <c r="P2038">
        <v>10</v>
      </c>
      <c r="Q2038">
        <v>20.638000000000002</v>
      </c>
      <c r="R2038">
        <v>3284.373</v>
      </c>
      <c r="S2038">
        <v>16.510000000000002</v>
      </c>
      <c r="T2038">
        <v>353.84399999999999</v>
      </c>
      <c r="U2038">
        <v>5.0359999999999996</v>
      </c>
      <c r="V2038">
        <v>100</v>
      </c>
      <c r="W2038">
        <v>0.64400000000000002</v>
      </c>
      <c r="X2038">
        <v>1.2809999999999999</v>
      </c>
      <c r="Y2038">
        <v>22.12</v>
      </c>
      <c r="Z2038">
        <v>22.36</v>
      </c>
      <c r="AA2038">
        <v>0.61599999999999999</v>
      </c>
      <c r="AB2038">
        <v>0</v>
      </c>
      <c r="AC2038" t="b">
        <v>1</v>
      </c>
      <c r="BM2038" t="s">
        <v>2887</v>
      </c>
      <c r="BN2038" t="s">
        <v>2887</v>
      </c>
      <c r="BO2038" t="s">
        <v>2888</v>
      </c>
      <c r="BT2038"/>
      <c r="BU2038"/>
      <c r="BX2038"/>
      <c r="BZ2038"/>
      <c r="CA2038"/>
      <c r="CB2038"/>
      <c r="CC2038"/>
      <c r="CD2038">
        <v>0</v>
      </c>
      <c r="CE2038"/>
      <c r="CF2038">
        <v>0</v>
      </c>
    </row>
    <row r="2039" spans="1:85" hidden="1" x14ac:dyDescent="0.35">
      <c r="A2039" t="s">
        <v>2191</v>
      </c>
      <c r="B2039" t="s">
        <v>5015</v>
      </c>
      <c r="C2039">
        <v>3284.4119999999998</v>
      </c>
      <c r="D2039">
        <v>36.372</v>
      </c>
      <c r="E2039">
        <v>46.057000000000002</v>
      </c>
      <c r="F2039">
        <v>144.452</v>
      </c>
      <c r="G2039" t="s">
        <v>2884</v>
      </c>
      <c r="I2039">
        <v>38.76</v>
      </c>
      <c r="J2039">
        <v>3284.4259999999999</v>
      </c>
      <c r="K2039" s="68">
        <v>130.93</v>
      </c>
      <c r="L2039">
        <v>5</v>
      </c>
      <c r="M2039">
        <v>3</v>
      </c>
      <c r="N2039" t="s">
        <v>5015</v>
      </c>
      <c r="O2039">
        <v>1.8180000000000001</v>
      </c>
      <c r="P2039">
        <v>10</v>
      </c>
      <c r="Q2039">
        <v>36.372</v>
      </c>
      <c r="R2039">
        <v>3284.415</v>
      </c>
      <c r="S2039">
        <v>29.097000000000001</v>
      </c>
      <c r="T2039">
        <v>63.031999999999996</v>
      </c>
      <c r="U2039">
        <v>115.562</v>
      </c>
      <c r="V2039">
        <v>100</v>
      </c>
      <c r="W2039">
        <v>1.9159999999999999</v>
      </c>
      <c r="X2039">
        <v>3.24</v>
      </c>
      <c r="Y2039">
        <v>23.1</v>
      </c>
      <c r="Z2039">
        <v>22.36</v>
      </c>
      <c r="AA2039">
        <v>0.61599999999999999</v>
      </c>
      <c r="AB2039">
        <v>0</v>
      </c>
      <c r="AC2039" t="b">
        <v>1</v>
      </c>
      <c r="BM2039" t="s">
        <v>2905</v>
      </c>
      <c r="BN2039" t="s">
        <v>2887</v>
      </c>
      <c r="BO2039" t="s">
        <v>2888</v>
      </c>
      <c r="BT2039"/>
      <c r="BU2039"/>
      <c r="BX2039"/>
      <c r="BZ2039"/>
      <c r="CA2039"/>
      <c r="CB2039"/>
      <c r="CC2039"/>
      <c r="CD2039">
        <v>0</v>
      </c>
      <c r="CE2039"/>
      <c r="CF2039">
        <v>0</v>
      </c>
    </row>
    <row r="2040" spans="1:85" hidden="1" x14ac:dyDescent="0.35">
      <c r="A2040" t="s">
        <v>2192</v>
      </c>
      <c r="B2040" t="s">
        <v>5016</v>
      </c>
      <c r="C2040">
        <v>3295.5610000000001</v>
      </c>
      <c r="D2040">
        <v>92.51</v>
      </c>
      <c r="E2040">
        <v>136.95500000000001</v>
      </c>
      <c r="F2040">
        <v>110.19</v>
      </c>
      <c r="G2040" t="s">
        <v>2884</v>
      </c>
      <c r="I2040">
        <v>105</v>
      </c>
      <c r="J2040">
        <v>3295.5790000000002</v>
      </c>
      <c r="K2040" s="68">
        <v>194.37700000000001</v>
      </c>
      <c r="L2040">
        <v>0.72899999999999998</v>
      </c>
      <c r="M2040">
        <v>1</v>
      </c>
      <c r="N2040" t="s">
        <v>5016</v>
      </c>
      <c r="O2040">
        <v>1.8220000000000001</v>
      </c>
      <c r="P2040">
        <v>0</v>
      </c>
      <c r="Q2040">
        <v>0</v>
      </c>
      <c r="R2040">
        <v>3295.5790000000002</v>
      </c>
      <c r="S2040">
        <v>0</v>
      </c>
      <c r="T2040">
        <v>194.37700000000001</v>
      </c>
      <c r="U2040">
        <v>0</v>
      </c>
      <c r="V2040">
        <v>0</v>
      </c>
      <c r="W2040">
        <v>0</v>
      </c>
      <c r="X2040">
        <v>0</v>
      </c>
      <c r="Y2040">
        <v>0</v>
      </c>
      <c r="Z2040">
        <v>0</v>
      </c>
      <c r="AA2040">
        <v>0</v>
      </c>
      <c r="AB2040">
        <v>0</v>
      </c>
      <c r="AC2040" t="b">
        <v>1</v>
      </c>
      <c r="AE2040">
        <v>0</v>
      </c>
      <c r="AF2040">
        <v>0</v>
      </c>
      <c r="AG2040">
        <v>0</v>
      </c>
      <c r="AH2040">
        <v>0</v>
      </c>
      <c r="AI2040">
        <v>0</v>
      </c>
      <c r="AJ2040">
        <v>0</v>
      </c>
      <c r="AK2040">
        <v>0</v>
      </c>
      <c r="AL2040">
        <v>0</v>
      </c>
      <c r="AM2040">
        <v>0</v>
      </c>
      <c r="AN2040">
        <v>0</v>
      </c>
      <c r="AO2040">
        <v>0</v>
      </c>
      <c r="AP2040">
        <v>0</v>
      </c>
      <c r="AQ2040">
        <v>0</v>
      </c>
      <c r="AR2040">
        <v>0</v>
      </c>
      <c r="AS2040">
        <v>0</v>
      </c>
      <c r="AT2040">
        <v>0</v>
      </c>
      <c r="AU2040">
        <v>0</v>
      </c>
      <c r="AV2040">
        <v>0</v>
      </c>
      <c r="AW2040">
        <v>0</v>
      </c>
      <c r="AX2040">
        <v>0</v>
      </c>
      <c r="AY2040" t="b">
        <v>0</v>
      </c>
      <c r="AZ2040">
        <v>0</v>
      </c>
      <c r="BI2040">
        <v>0</v>
      </c>
      <c r="BJ2040">
        <v>0</v>
      </c>
      <c r="BK2040">
        <v>0</v>
      </c>
      <c r="BM2040" t="s">
        <v>2887</v>
      </c>
      <c r="BN2040" t="s">
        <v>2887</v>
      </c>
      <c r="BO2040" t="s">
        <v>2888</v>
      </c>
      <c r="BT2040"/>
      <c r="BU2040"/>
      <c r="BX2040"/>
      <c r="BY2040" t="s">
        <v>2903</v>
      </c>
      <c r="BZ2040"/>
      <c r="CA2040"/>
      <c r="CB2040"/>
      <c r="CC2040"/>
      <c r="CD2040">
        <v>0</v>
      </c>
      <c r="CE2040"/>
      <c r="CF2040">
        <v>0</v>
      </c>
    </row>
    <row r="2041" spans="1:85" hidden="1" x14ac:dyDescent="0.35">
      <c r="A2041" t="s">
        <v>2193</v>
      </c>
      <c r="B2041" t="s">
        <v>5017</v>
      </c>
      <c r="C2041">
        <v>3306.7710000000002</v>
      </c>
      <c r="D2041">
        <v>12.010999999999999</v>
      </c>
      <c r="E2041">
        <v>36.866</v>
      </c>
      <c r="F2041">
        <v>9.5429999999999993</v>
      </c>
      <c r="G2041" t="s">
        <v>2884</v>
      </c>
      <c r="I2041">
        <v>316.29000000000002</v>
      </c>
      <c r="J2041">
        <v>3306.779</v>
      </c>
      <c r="K2041" s="68">
        <v>46.14</v>
      </c>
      <c r="L2041">
        <v>8</v>
      </c>
      <c r="M2041">
        <v>3</v>
      </c>
      <c r="N2041" t="s">
        <v>5017</v>
      </c>
      <c r="O2041">
        <v>1.7649999999999999</v>
      </c>
      <c r="P2041">
        <v>10</v>
      </c>
      <c r="Q2041">
        <v>12.010999999999999</v>
      </c>
      <c r="R2041">
        <v>3306.7730000000001</v>
      </c>
      <c r="S2041">
        <v>9.609</v>
      </c>
      <c r="T2041">
        <v>38.720999999999997</v>
      </c>
      <c r="U2041">
        <v>7.6349999999999998</v>
      </c>
      <c r="V2041">
        <v>100</v>
      </c>
      <c r="W2041">
        <v>1.1910000000000001</v>
      </c>
      <c r="X2041">
        <v>1.855</v>
      </c>
      <c r="Y2041">
        <v>22.484999999999999</v>
      </c>
      <c r="Z2041">
        <v>22.51</v>
      </c>
      <c r="AA2041">
        <v>0.61899999999999999</v>
      </c>
      <c r="AB2041">
        <v>0</v>
      </c>
      <c r="AC2041" t="b">
        <v>1</v>
      </c>
      <c r="BM2041" t="s">
        <v>2887</v>
      </c>
      <c r="BN2041" t="s">
        <v>2887</v>
      </c>
      <c r="BO2041" t="s">
        <v>2888</v>
      </c>
      <c r="BT2041"/>
      <c r="BU2041"/>
      <c r="BX2041"/>
      <c r="BZ2041"/>
      <c r="CA2041"/>
      <c r="CB2041"/>
      <c r="CC2041"/>
      <c r="CD2041">
        <v>0</v>
      </c>
      <c r="CE2041"/>
      <c r="CF2041">
        <v>0</v>
      </c>
    </row>
    <row r="2042" spans="1:85" hidden="1" x14ac:dyDescent="0.35">
      <c r="A2042" t="s">
        <v>2194</v>
      </c>
      <c r="B2042" t="s">
        <v>5018</v>
      </c>
      <c r="C2042">
        <v>3327.6529999999998</v>
      </c>
      <c r="D2042">
        <v>12.837</v>
      </c>
      <c r="E2042">
        <v>345.47899999999998</v>
      </c>
      <c r="F2042">
        <v>6.2949999999999999</v>
      </c>
      <c r="G2042" t="s">
        <v>2884</v>
      </c>
      <c r="I2042">
        <v>256.29000000000002</v>
      </c>
      <c r="J2042">
        <v>3327.66</v>
      </c>
      <c r="K2042" s="68">
        <v>346.17</v>
      </c>
      <c r="L2042">
        <v>8</v>
      </c>
      <c r="M2042">
        <v>3</v>
      </c>
      <c r="N2042" t="s">
        <v>5018</v>
      </c>
      <c r="O2042">
        <v>1.857</v>
      </c>
      <c r="P2042">
        <v>10</v>
      </c>
      <c r="Q2042">
        <v>12.837</v>
      </c>
      <c r="R2042">
        <v>3327.654</v>
      </c>
      <c r="S2042">
        <v>10.27</v>
      </c>
      <c r="T2042">
        <v>345.61700000000002</v>
      </c>
      <c r="U2042">
        <v>5.0359999999999996</v>
      </c>
      <c r="V2042">
        <v>100</v>
      </c>
      <c r="W2042">
        <v>0.82899999999999996</v>
      </c>
      <c r="X2042">
        <v>1.45</v>
      </c>
      <c r="Y2042">
        <v>22.38</v>
      </c>
      <c r="Z2042">
        <v>22.83</v>
      </c>
      <c r="AA2042">
        <v>0.625</v>
      </c>
      <c r="AB2042">
        <v>0</v>
      </c>
      <c r="AC2042" t="b">
        <v>1</v>
      </c>
      <c r="BM2042" t="s">
        <v>3348</v>
      </c>
      <c r="BN2042" t="s">
        <v>3348</v>
      </c>
      <c r="BO2042" t="s">
        <v>3359</v>
      </c>
      <c r="BT2042"/>
      <c r="BU2042"/>
      <c r="BX2042"/>
      <c r="BZ2042"/>
      <c r="CA2042"/>
      <c r="CB2042"/>
      <c r="CC2042"/>
      <c r="CD2042">
        <v>0</v>
      </c>
      <c r="CE2042"/>
      <c r="CF2042">
        <v>0</v>
      </c>
    </row>
    <row r="2043" spans="1:85" hidden="1" x14ac:dyDescent="0.35">
      <c r="A2043" t="s">
        <v>2195</v>
      </c>
      <c r="B2043" t="s">
        <v>5019</v>
      </c>
      <c r="C2043">
        <v>3327.654</v>
      </c>
      <c r="D2043">
        <v>41.95</v>
      </c>
      <c r="E2043">
        <v>186.08500000000001</v>
      </c>
      <c r="F2043">
        <v>167.298</v>
      </c>
      <c r="G2043" t="s">
        <v>2884</v>
      </c>
      <c r="I2043">
        <v>163.71</v>
      </c>
      <c r="J2043">
        <v>3327.68</v>
      </c>
      <c r="K2043" s="68">
        <v>253.6</v>
      </c>
      <c r="L2043">
        <v>5</v>
      </c>
      <c r="M2043">
        <v>3</v>
      </c>
      <c r="N2043" t="s">
        <v>5019</v>
      </c>
      <c r="O2043">
        <v>1.857</v>
      </c>
      <c r="P2043">
        <v>10</v>
      </c>
      <c r="Q2043">
        <v>41.95</v>
      </c>
      <c r="R2043">
        <v>3327.6590000000001</v>
      </c>
      <c r="S2043">
        <v>33.56</v>
      </c>
      <c r="T2043">
        <v>199.58799999999999</v>
      </c>
      <c r="U2043">
        <v>133.839</v>
      </c>
      <c r="V2043">
        <v>100</v>
      </c>
      <c r="W2043">
        <v>1.702</v>
      </c>
      <c r="X2043">
        <v>2.9350000000000001</v>
      </c>
      <c r="Y2043">
        <v>23.67</v>
      </c>
      <c r="Z2043">
        <v>22.83</v>
      </c>
      <c r="AA2043">
        <v>0.625</v>
      </c>
      <c r="AB2043">
        <v>0</v>
      </c>
      <c r="AC2043" t="b">
        <v>1</v>
      </c>
      <c r="BM2043" t="s">
        <v>2887</v>
      </c>
      <c r="BN2043" t="s">
        <v>3288</v>
      </c>
      <c r="BO2043" t="s">
        <v>2888</v>
      </c>
      <c r="BT2043"/>
      <c r="BU2043"/>
      <c r="BX2043"/>
      <c r="BZ2043"/>
      <c r="CA2043"/>
      <c r="CB2043"/>
      <c r="CC2043"/>
      <c r="CD2043">
        <v>0</v>
      </c>
      <c r="CE2043"/>
      <c r="CF2043">
        <v>0</v>
      </c>
    </row>
    <row r="2044" spans="1:85" hidden="1" x14ac:dyDescent="0.35">
      <c r="A2044" t="s">
        <v>2196</v>
      </c>
      <c r="B2044" t="s">
        <v>5020</v>
      </c>
      <c r="C2044">
        <v>3327.6759999999999</v>
      </c>
      <c r="D2044">
        <v>14.465999999999999</v>
      </c>
      <c r="E2044">
        <v>350.73700000000002</v>
      </c>
      <c r="F2044">
        <v>6.2949999999999999</v>
      </c>
      <c r="G2044" t="s">
        <v>2884</v>
      </c>
      <c r="I2044">
        <v>266.19</v>
      </c>
      <c r="J2044">
        <v>3327.6869999999999</v>
      </c>
      <c r="K2044" s="68">
        <v>356.08</v>
      </c>
      <c r="L2044">
        <v>10</v>
      </c>
      <c r="M2044">
        <v>3</v>
      </c>
      <c r="N2044" t="s">
        <v>5020</v>
      </c>
      <c r="O2044">
        <v>1.8540000000000001</v>
      </c>
      <c r="P2044">
        <v>10</v>
      </c>
      <c r="Q2044">
        <v>14.465999999999999</v>
      </c>
      <c r="R2044">
        <v>3327.6779999999999</v>
      </c>
      <c r="S2044">
        <v>11.573</v>
      </c>
      <c r="T2044">
        <v>351.80599999999998</v>
      </c>
      <c r="U2044">
        <v>5.0359999999999996</v>
      </c>
      <c r="V2044">
        <v>100</v>
      </c>
      <c r="W2044">
        <v>0.77200000000000002</v>
      </c>
      <c r="X2044">
        <v>1.788</v>
      </c>
      <c r="Y2044">
        <v>22.57</v>
      </c>
      <c r="Z2044">
        <v>22.83</v>
      </c>
      <c r="AA2044">
        <v>0.625</v>
      </c>
      <c r="AB2044">
        <v>0</v>
      </c>
      <c r="AC2044" t="b">
        <v>1</v>
      </c>
      <c r="BM2044" t="s">
        <v>2887</v>
      </c>
      <c r="BN2044" t="s">
        <v>3345</v>
      </c>
      <c r="BO2044" t="s">
        <v>2888</v>
      </c>
      <c r="BT2044"/>
      <c r="BU2044"/>
      <c r="BX2044"/>
      <c r="BZ2044"/>
      <c r="CA2044"/>
      <c r="CB2044"/>
      <c r="CC2044"/>
      <c r="CD2044">
        <v>0</v>
      </c>
      <c r="CE2044"/>
      <c r="CF2044">
        <v>0</v>
      </c>
    </row>
    <row r="2045" spans="1:85" hidden="1" x14ac:dyDescent="0.35">
      <c r="A2045" t="s">
        <v>2197</v>
      </c>
      <c r="B2045" t="s">
        <v>5021</v>
      </c>
      <c r="C2045" s="51">
        <v>3333.0940000000001</v>
      </c>
      <c r="D2045">
        <v>17.187999999999999</v>
      </c>
      <c r="E2045" s="68">
        <v>264.77600000000001</v>
      </c>
      <c r="F2045">
        <v>6.2949999999999999</v>
      </c>
      <c r="G2045" t="s">
        <v>3339</v>
      </c>
      <c r="I2045">
        <v>176.29</v>
      </c>
      <c r="J2045">
        <v>3333.1039999999998</v>
      </c>
      <c r="K2045" s="73">
        <v>268.58</v>
      </c>
      <c r="L2045">
        <v>11</v>
      </c>
      <c r="M2045">
        <v>1</v>
      </c>
      <c r="N2045" s="51" t="s">
        <v>5021</v>
      </c>
      <c r="O2045">
        <v>1.87</v>
      </c>
      <c r="P2045">
        <v>12.286</v>
      </c>
      <c r="Q2045">
        <v>17.187999999999999</v>
      </c>
      <c r="R2045">
        <v>3333.096</v>
      </c>
      <c r="S2045">
        <v>13.75</v>
      </c>
      <c r="T2045">
        <v>265.53699999999998</v>
      </c>
      <c r="U2045">
        <v>5.0359999999999996</v>
      </c>
      <c r="V2045">
        <v>100</v>
      </c>
      <c r="W2045">
        <v>0.96099999999999997</v>
      </c>
      <c r="X2045">
        <v>2.4870000000000001</v>
      </c>
      <c r="Y2045">
        <v>22.03</v>
      </c>
      <c r="Z2045">
        <v>22.51</v>
      </c>
      <c r="AA2045">
        <v>0.61899999999999999</v>
      </c>
      <c r="AB2045">
        <v>0</v>
      </c>
      <c r="AC2045" t="b">
        <v>1</v>
      </c>
      <c r="AI2045">
        <v>3333.0929999999998</v>
      </c>
      <c r="AJ2045">
        <v>264.29700000000003</v>
      </c>
      <c r="AK2045">
        <v>3333.1010000000001</v>
      </c>
      <c r="AL2045">
        <v>267.87900000000002</v>
      </c>
      <c r="AM2045">
        <v>7.1639999999999997</v>
      </c>
      <c r="AN2045">
        <v>17.09</v>
      </c>
      <c r="AO2045">
        <v>13.12</v>
      </c>
      <c r="AP2045">
        <v>2.125</v>
      </c>
      <c r="AQ2045">
        <v>22.477</v>
      </c>
      <c r="AR2045">
        <v>6.28</v>
      </c>
      <c r="AS2045">
        <v>12.938000000000001</v>
      </c>
      <c r="AT2045">
        <v>2E-3</v>
      </c>
      <c r="AU2045">
        <v>0.36499999999999999</v>
      </c>
      <c r="AV2045">
        <v>0.47799999999999998</v>
      </c>
      <c r="AW2045">
        <v>0</v>
      </c>
      <c r="AX2045">
        <v>1808030</v>
      </c>
      <c r="AY2045" t="b">
        <v>1</v>
      </c>
      <c r="AZ2045">
        <v>175.589</v>
      </c>
      <c r="BA2045">
        <v>3333.0940000000001</v>
      </c>
      <c r="BB2045">
        <v>17.187999999999999</v>
      </c>
      <c r="BC2045">
        <v>264.77600000000001</v>
      </c>
      <c r="BD2045">
        <v>6.2949999999999999</v>
      </c>
      <c r="BE2045">
        <v>3333.1039999999998</v>
      </c>
      <c r="BF2045">
        <v>268.58</v>
      </c>
      <c r="BG2045">
        <v>14</v>
      </c>
      <c r="BH2045">
        <v>3</v>
      </c>
      <c r="BI2045">
        <v>13.75</v>
      </c>
      <c r="BJ2045">
        <v>5.0359999999999996</v>
      </c>
      <c r="BK2045">
        <v>2.6240000000000001</v>
      </c>
      <c r="BM2045" t="s">
        <v>144</v>
      </c>
      <c r="BN2045" t="s">
        <v>144</v>
      </c>
      <c r="BO2045" t="s">
        <v>3217</v>
      </c>
      <c r="BQ2045">
        <v>1</v>
      </c>
      <c r="BT2045" t="s">
        <v>3293</v>
      </c>
      <c r="BU2045"/>
      <c r="BZ2045"/>
      <c r="CA2045"/>
      <c r="CB2045">
        <v>13.12</v>
      </c>
      <c r="CC2045">
        <v>13.12</v>
      </c>
      <c r="CD2045">
        <v>3.2000000000000001E-2</v>
      </c>
      <c r="CE2045">
        <v>3.7999999999999999E-2</v>
      </c>
      <c r="CF2045">
        <v>0.875</v>
      </c>
      <c r="CG2045" t="b">
        <f>IF(CE2045*100&lt;CC2045,TRUE,FALSE)</f>
        <v>1</v>
      </c>
    </row>
    <row r="2046" spans="1:85" hidden="1" x14ac:dyDescent="0.35">
      <c r="A2046" t="s">
        <v>2198</v>
      </c>
      <c r="B2046" t="s">
        <v>5022</v>
      </c>
      <c r="C2046">
        <v>3338.4569999999999</v>
      </c>
      <c r="D2046">
        <v>9.2240000000000002</v>
      </c>
      <c r="E2046">
        <v>348.25900000000001</v>
      </c>
      <c r="F2046">
        <v>9.9830000000000005</v>
      </c>
      <c r="G2046" t="s">
        <v>2884</v>
      </c>
      <c r="I2046">
        <v>253.81</v>
      </c>
      <c r="J2046">
        <v>3338.4609999999998</v>
      </c>
      <c r="K2046" s="68">
        <v>348.54</v>
      </c>
      <c r="L2046">
        <v>5</v>
      </c>
      <c r="M2046">
        <v>3</v>
      </c>
      <c r="N2046" t="s">
        <v>5022</v>
      </c>
      <c r="O2046">
        <v>1.8280000000000001</v>
      </c>
      <c r="P2046">
        <v>10</v>
      </c>
      <c r="Q2046">
        <v>9.2240000000000002</v>
      </c>
      <c r="R2046">
        <v>3338.4580000000001</v>
      </c>
      <c r="S2046">
        <v>7.2240000000000002</v>
      </c>
      <c r="T2046">
        <v>348.31599999999997</v>
      </c>
      <c r="U2046">
        <v>7.9859999999999998</v>
      </c>
      <c r="V2046">
        <v>100</v>
      </c>
      <c r="W2046">
        <v>1.2629999999999999</v>
      </c>
      <c r="X2046">
        <v>1.256</v>
      </c>
      <c r="Y2046">
        <v>21.81</v>
      </c>
      <c r="Z2046">
        <v>22.521000000000001</v>
      </c>
      <c r="AA2046">
        <v>0.61899999999999999</v>
      </c>
      <c r="AB2046">
        <v>0</v>
      </c>
      <c r="AC2046" t="b">
        <v>1</v>
      </c>
      <c r="BM2046" t="s">
        <v>2905</v>
      </c>
      <c r="BN2046" t="s">
        <v>2905</v>
      </c>
      <c r="BO2046" t="s">
        <v>3359</v>
      </c>
      <c r="BT2046"/>
      <c r="BU2046"/>
      <c r="BX2046"/>
      <c r="BZ2046"/>
      <c r="CA2046"/>
      <c r="CB2046"/>
      <c r="CC2046"/>
      <c r="CD2046">
        <v>0</v>
      </c>
      <c r="CE2046"/>
      <c r="CF2046">
        <v>0</v>
      </c>
    </row>
    <row r="2047" spans="1:85" hidden="1" x14ac:dyDescent="0.35">
      <c r="A2047" t="s">
        <v>2199</v>
      </c>
      <c r="B2047" t="s">
        <v>5023</v>
      </c>
      <c r="C2047" s="51">
        <v>3350.3249999999998</v>
      </c>
      <c r="D2047">
        <v>9.3960000000000008</v>
      </c>
      <c r="E2047" s="68">
        <v>275.13799999999998</v>
      </c>
      <c r="F2047">
        <v>6.3220000000000001</v>
      </c>
      <c r="G2047" t="s">
        <v>3339</v>
      </c>
      <c r="I2047">
        <v>186.19</v>
      </c>
      <c r="J2047">
        <v>3350.3290000000002</v>
      </c>
      <c r="K2047" s="73">
        <v>281.24</v>
      </c>
      <c r="L2047">
        <v>6</v>
      </c>
      <c r="M2047">
        <v>1</v>
      </c>
      <c r="N2047" s="51" t="s">
        <v>5023</v>
      </c>
      <c r="O2047">
        <v>1.8859999999999999</v>
      </c>
      <c r="P2047">
        <v>10</v>
      </c>
      <c r="Q2047">
        <v>9.3960000000000008</v>
      </c>
      <c r="R2047">
        <v>3350.326</v>
      </c>
      <c r="S2047">
        <v>7.3959999999999999</v>
      </c>
      <c r="T2047">
        <v>276.358</v>
      </c>
      <c r="U2047">
        <v>5.0570000000000004</v>
      </c>
      <c r="V2047">
        <v>100</v>
      </c>
      <c r="W2047">
        <v>1.08</v>
      </c>
      <c r="X2047">
        <v>1.143</v>
      </c>
      <c r="Y2047">
        <v>22.53</v>
      </c>
      <c r="Z2047">
        <v>22.84</v>
      </c>
      <c r="AA2047">
        <v>0.625</v>
      </c>
      <c r="AB2047">
        <v>0</v>
      </c>
      <c r="AC2047" t="b">
        <v>1</v>
      </c>
      <c r="AI2047">
        <v>3350.3229999999999</v>
      </c>
      <c r="AJ2047">
        <v>278.56200000000001</v>
      </c>
      <c r="AK2047">
        <v>3350.3290000000002</v>
      </c>
      <c r="AL2047">
        <v>280.29899999999998</v>
      </c>
      <c r="AM2047">
        <v>3.4750000000000001</v>
      </c>
      <c r="AN2047">
        <v>12.05</v>
      </c>
      <c r="AO2047">
        <v>11.75</v>
      </c>
      <c r="AP2047">
        <v>0.78700000000000003</v>
      </c>
      <c r="AQ2047">
        <v>22.931999999999999</v>
      </c>
      <c r="AR2047">
        <v>8.984</v>
      </c>
      <c r="AS2047">
        <v>1.8029999999999999</v>
      </c>
      <c r="AT2047">
        <v>0</v>
      </c>
      <c r="AU2047">
        <v>0</v>
      </c>
      <c r="AV2047">
        <v>0.249</v>
      </c>
      <c r="AW2047">
        <v>0</v>
      </c>
      <c r="AX2047">
        <v>1811403</v>
      </c>
      <c r="AY2047" t="b">
        <v>1</v>
      </c>
      <c r="AZ2047">
        <v>185.251</v>
      </c>
      <c r="BA2047">
        <v>3350.3249999999998</v>
      </c>
      <c r="BB2047">
        <v>9.3960000000000008</v>
      </c>
      <c r="BC2047">
        <v>275.13799999999998</v>
      </c>
      <c r="BD2047">
        <v>6.3220000000000001</v>
      </c>
      <c r="BE2047">
        <v>3350.3290000000002</v>
      </c>
      <c r="BF2047">
        <v>281.24</v>
      </c>
      <c r="BG2047">
        <v>6</v>
      </c>
      <c r="BH2047">
        <v>3</v>
      </c>
      <c r="BI2047">
        <v>7.3959999999999999</v>
      </c>
      <c r="BJ2047">
        <v>5.0570000000000004</v>
      </c>
      <c r="BK2047">
        <v>1.028</v>
      </c>
      <c r="BM2047" t="s">
        <v>144</v>
      </c>
      <c r="BN2047" t="s">
        <v>144</v>
      </c>
      <c r="BO2047" t="s">
        <v>3217</v>
      </c>
      <c r="BQ2047">
        <v>1</v>
      </c>
      <c r="BT2047" t="s">
        <v>3293</v>
      </c>
      <c r="BU2047"/>
      <c r="BV2047" t="s">
        <v>3294</v>
      </c>
      <c r="BZ2047"/>
      <c r="CA2047"/>
      <c r="CB2047">
        <v>11.75</v>
      </c>
      <c r="CC2047">
        <v>11.75</v>
      </c>
      <c r="CD2047">
        <v>5.0000000000000001E-3</v>
      </c>
      <c r="CE2047">
        <v>0.01</v>
      </c>
      <c r="CF2047">
        <v>0.78400000000000003</v>
      </c>
      <c r="CG2047" t="b">
        <f t="shared" ref="CG2047:CG2048" si="53">IF(CE2047*100&lt;CC2047,TRUE,FALSE)</f>
        <v>1</v>
      </c>
    </row>
    <row r="2048" spans="1:85" hidden="1" x14ac:dyDescent="0.35">
      <c r="A2048" t="s">
        <v>2200</v>
      </c>
      <c r="B2048" t="s">
        <v>5024</v>
      </c>
      <c r="C2048">
        <v>3354.6080000000002</v>
      </c>
      <c r="D2048">
        <v>127.223</v>
      </c>
      <c r="E2048" s="68">
        <v>11.721</v>
      </c>
      <c r="F2048">
        <v>24.559000000000001</v>
      </c>
      <c r="G2048" t="s">
        <v>3502</v>
      </c>
      <c r="I2048">
        <v>285</v>
      </c>
      <c r="J2048">
        <v>3354.674</v>
      </c>
      <c r="K2048" s="73">
        <v>19.791</v>
      </c>
      <c r="L2048">
        <v>0.46700000000000003</v>
      </c>
      <c r="M2048">
        <v>0</v>
      </c>
      <c r="N2048" t="s">
        <v>5024</v>
      </c>
      <c r="P2048">
        <v>0</v>
      </c>
      <c r="Q2048">
        <v>0</v>
      </c>
      <c r="R2048">
        <v>3354.674</v>
      </c>
      <c r="S2048">
        <v>0</v>
      </c>
      <c r="T2048">
        <v>19.791</v>
      </c>
      <c r="U2048">
        <v>0</v>
      </c>
      <c r="V2048">
        <v>0</v>
      </c>
      <c r="W2048">
        <v>0</v>
      </c>
      <c r="X2048">
        <v>0</v>
      </c>
      <c r="Y2048">
        <v>0</v>
      </c>
      <c r="Z2048">
        <v>0</v>
      </c>
      <c r="AA2048">
        <v>0</v>
      </c>
      <c r="AB2048">
        <v>0</v>
      </c>
      <c r="AC2048" t="b">
        <v>1</v>
      </c>
      <c r="AE2048">
        <v>0</v>
      </c>
      <c r="AF2048">
        <v>0</v>
      </c>
      <c r="AG2048">
        <v>0</v>
      </c>
      <c r="AH2048">
        <v>0</v>
      </c>
      <c r="AI2048">
        <v>0</v>
      </c>
      <c r="AJ2048">
        <v>0</v>
      </c>
      <c r="AK2048">
        <v>0</v>
      </c>
      <c r="AL2048">
        <v>0</v>
      </c>
      <c r="AM2048">
        <v>0</v>
      </c>
      <c r="AN2048">
        <v>0</v>
      </c>
      <c r="AO2048">
        <v>0</v>
      </c>
      <c r="AP2048">
        <v>0</v>
      </c>
      <c r="AQ2048">
        <v>0</v>
      </c>
      <c r="AR2048">
        <v>0</v>
      </c>
      <c r="AS2048">
        <v>0</v>
      </c>
      <c r="AT2048">
        <v>0</v>
      </c>
      <c r="AU2048">
        <v>0</v>
      </c>
      <c r="AV2048">
        <v>0</v>
      </c>
      <c r="AW2048">
        <v>0</v>
      </c>
      <c r="AX2048">
        <v>0</v>
      </c>
      <c r="AY2048" t="b">
        <v>0</v>
      </c>
      <c r="AZ2048">
        <v>0</v>
      </c>
      <c r="BA2048">
        <v>3354.5920000000001</v>
      </c>
      <c r="BB2048">
        <v>111.044</v>
      </c>
      <c r="BC2048">
        <v>10.737</v>
      </c>
      <c r="BD2048">
        <v>25.806000000000001</v>
      </c>
      <c r="BE2048">
        <v>3354.674</v>
      </c>
      <c r="BF2048">
        <v>19.791</v>
      </c>
      <c r="BG2048">
        <v>0.46700000000000003</v>
      </c>
      <c r="BH2048">
        <v>0</v>
      </c>
      <c r="BI2048">
        <v>0</v>
      </c>
      <c r="BJ2048">
        <v>0</v>
      </c>
      <c r="BK2048">
        <v>0</v>
      </c>
      <c r="BM2048" t="s">
        <v>144</v>
      </c>
      <c r="BN2048" t="s">
        <v>144</v>
      </c>
      <c r="BO2048" t="s">
        <v>3700</v>
      </c>
      <c r="BT2048"/>
      <c r="BU2048"/>
      <c r="BX2048" t="s">
        <v>5025</v>
      </c>
      <c r="BY2048" t="s">
        <v>2903</v>
      </c>
      <c r="BZ2048"/>
      <c r="CA2048"/>
      <c r="CB2048"/>
      <c r="CC2048"/>
      <c r="CD2048">
        <v>0</v>
      </c>
      <c r="CE2048"/>
      <c r="CF2048">
        <v>0</v>
      </c>
      <c r="CG2048" t="b">
        <f t="shared" si="53"/>
        <v>0</v>
      </c>
    </row>
    <row r="2049" spans="1:85" hidden="1" x14ac:dyDescent="0.35">
      <c r="A2049" t="s">
        <v>2201</v>
      </c>
      <c r="B2049" t="s">
        <v>5026</v>
      </c>
      <c r="C2049">
        <v>3359.4720000000002</v>
      </c>
      <c r="D2049">
        <v>17.427</v>
      </c>
      <c r="E2049">
        <v>354.45499999999998</v>
      </c>
      <c r="F2049">
        <v>6.2949999999999999</v>
      </c>
      <c r="G2049" t="s">
        <v>2884</v>
      </c>
      <c r="I2049">
        <v>266.19</v>
      </c>
      <c r="J2049">
        <v>3359.4839999999999</v>
      </c>
      <c r="K2049" s="68">
        <v>0.48</v>
      </c>
      <c r="L2049">
        <v>8</v>
      </c>
      <c r="M2049">
        <v>3</v>
      </c>
      <c r="N2049" t="s">
        <v>5026</v>
      </c>
      <c r="O2049">
        <v>1.871</v>
      </c>
      <c r="P2049">
        <v>10</v>
      </c>
      <c r="Q2049">
        <v>17.427</v>
      </c>
      <c r="R2049">
        <v>3359.4749999999999</v>
      </c>
      <c r="S2049">
        <v>13.942</v>
      </c>
      <c r="T2049">
        <v>355.66</v>
      </c>
      <c r="U2049">
        <v>5.0359999999999996</v>
      </c>
      <c r="V2049">
        <v>100</v>
      </c>
      <c r="W2049">
        <v>0.72899999999999998</v>
      </c>
      <c r="X2049">
        <v>1.5549999999999999</v>
      </c>
      <c r="Y2049">
        <v>22.3</v>
      </c>
      <c r="Z2049">
        <v>22.8</v>
      </c>
      <c r="AA2049">
        <v>0.624</v>
      </c>
      <c r="AB2049">
        <v>0</v>
      </c>
      <c r="AC2049" t="b">
        <v>1</v>
      </c>
      <c r="BM2049" t="s">
        <v>2887</v>
      </c>
      <c r="BN2049" t="s">
        <v>2887</v>
      </c>
      <c r="BO2049" t="s">
        <v>2888</v>
      </c>
      <c r="BT2049"/>
      <c r="BU2049"/>
      <c r="BX2049"/>
      <c r="BZ2049"/>
      <c r="CA2049"/>
      <c r="CB2049"/>
      <c r="CC2049"/>
      <c r="CD2049">
        <v>0</v>
      </c>
      <c r="CE2049"/>
      <c r="CF2049">
        <v>0</v>
      </c>
    </row>
    <row r="2050" spans="1:85" hidden="1" x14ac:dyDescent="0.35">
      <c r="A2050" t="s">
        <v>2202</v>
      </c>
      <c r="B2050" t="s">
        <v>5027</v>
      </c>
      <c r="C2050">
        <v>3359.4749999999999</v>
      </c>
      <c r="D2050">
        <v>51.347999999999999</v>
      </c>
      <c r="E2050">
        <v>105.852</v>
      </c>
      <c r="F2050">
        <v>111.128</v>
      </c>
      <c r="G2050" t="s">
        <v>2884</v>
      </c>
      <c r="I2050">
        <v>60</v>
      </c>
      <c r="J2050">
        <v>3359.502</v>
      </c>
      <c r="K2050" s="68">
        <v>154.28899999999999</v>
      </c>
      <c r="L2050">
        <v>0.85399999999999998</v>
      </c>
      <c r="M2050">
        <v>1</v>
      </c>
      <c r="N2050" t="s">
        <v>5027</v>
      </c>
      <c r="O2050">
        <v>1.833</v>
      </c>
      <c r="P2050">
        <v>0</v>
      </c>
      <c r="Q2050">
        <v>0</v>
      </c>
      <c r="R2050">
        <v>3359.502</v>
      </c>
      <c r="S2050">
        <v>0</v>
      </c>
      <c r="T2050">
        <v>154.28899999999999</v>
      </c>
      <c r="U2050">
        <v>0</v>
      </c>
      <c r="V2050">
        <v>0</v>
      </c>
      <c r="W2050">
        <v>0</v>
      </c>
      <c r="X2050">
        <v>0</v>
      </c>
      <c r="Y2050">
        <v>0</v>
      </c>
      <c r="Z2050">
        <v>0</v>
      </c>
      <c r="AA2050">
        <v>0</v>
      </c>
      <c r="AB2050">
        <v>0</v>
      </c>
      <c r="AC2050" t="b">
        <v>1</v>
      </c>
      <c r="AE2050">
        <v>0</v>
      </c>
      <c r="AF2050">
        <v>0</v>
      </c>
      <c r="AG2050">
        <v>0</v>
      </c>
      <c r="AH2050">
        <v>0</v>
      </c>
      <c r="AI2050">
        <v>0</v>
      </c>
      <c r="AJ2050">
        <v>0</v>
      </c>
      <c r="AK2050">
        <v>0</v>
      </c>
      <c r="AL2050">
        <v>0</v>
      </c>
      <c r="AM2050">
        <v>0</v>
      </c>
      <c r="AN2050">
        <v>0</v>
      </c>
      <c r="AO2050">
        <v>0</v>
      </c>
      <c r="AP2050">
        <v>0</v>
      </c>
      <c r="AQ2050">
        <v>0</v>
      </c>
      <c r="AR2050">
        <v>0</v>
      </c>
      <c r="AS2050">
        <v>0</v>
      </c>
      <c r="AT2050">
        <v>0</v>
      </c>
      <c r="AU2050">
        <v>0</v>
      </c>
      <c r="AV2050">
        <v>0</v>
      </c>
      <c r="AW2050">
        <v>0</v>
      </c>
      <c r="AX2050">
        <v>0</v>
      </c>
      <c r="AY2050" t="b">
        <v>0</v>
      </c>
      <c r="AZ2050">
        <v>0</v>
      </c>
      <c r="BI2050">
        <v>0</v>
      </c>
      <c r="BJ2050">
        <v>0</v>
      </c>
      <c r="BK2050">
        <v>0</v>
      </c>
      <c r="BM2050" t="s">
        <v>2887</v>
      </c>
      <c r="BN2050" t="s">
        <v>2887</v>
      </c>
      <c r="BO2050" t="s">
        <v>2888</v>
      </c>
      <c r="BT2050"/>
      <c r="BU2050"/>
      <c r="BX2050"/>
      <c r="BY2050" t="s">
        <v>2903</v>
      </c>
      <c r="BZ2050"/>
      <c r="CA2050"/>
      <c r="CB2050"/>
      <c r="CC2050"/>
      <c r="CD2050">
        <v>0</v>
      </c>
      <c r="CE2050"/>
      <c r="CF2050">
        <v>0</v>
      </c>
    </row>
    <row r="2051" spans="1:85" hidden="1" x14ac:dyDescent="0.35">
      <c r="A2051" t="s">
        <v>2203</v>
      </c>
      <c r="B2051" t="s">
        <v>5028</v>
      </c>
      <c r="C2051">
        <v>3369.7710000000002</v>
      </c>
      <c r="D2051">
        <v>16.283000000000001</v>
      </c>
      <c r="E2051">
        <v>34.652999999999999</v>
      </c>
      <c r="F2051">
        <v>6.3339999999999996</v>
      </c>
      <c r="G2051" t="s">
        <v>2884</v>
      </c>
      <c r="I2051">
        <v>301.24</v>
      </c>
      <c r="J2051">
        <v>3369.7829999999999</v>
      </c>
      <c r="K2051" s="68">
        <v>34.85</v>
      </c>
      <c r="L2051">
        <v>7</v>
      </c>
      <c r="M2051">
        <v>3</v>
      </c>
      <c r="N2051" t="s">
        <v>5028</v>
      </c>
      <c r="O2051">
        <v>1.8049999999999999</v>
      </c>
      <c r="P2051">
        <v>10</v>
      </c>
      <c r="Q2051">
        <v>16.283000000000001</v>
      </c>
      <c r="R2051">
        <v>3369.7739999999999</v>
      </c>
      <c r="S2051">
        <v>13.026</v>
      </c>
      <c r="T2051">
        <v>34.692</v>
      </c>
      <c r="U2051">
        <v>5.0670000000000002</v>
      </c>
      <c r="V2051">
        <v>100</v>
      </c>
      <c r="W2051">
        <v>0.76</v>
      </c>
      <c r="X2051">
        <v>1.3</v>
      </c>
      <c r="Y2051">
        <v>22.57</v>
      </c>
      <c r="Z2051">
        <v>22.49</v>
      </c>
      <c r="AA2051">
        <v>0.61799999999999999</v>
      </c>
      <c r="AB2051">
        <v>0</v>
      </c>
      <c r="AC2051" t="b">
        <v>1</v>
      </c>
      <c r="BM2051" t="s">
        <v>2887</v>
      </c>
      <c r="BN2051" t="s">
        <v>3345</v>
      </c>
      <c r="BO2051" t="s">
        <v>2888</v>
      </c>
      <c r="BT2051"/>
      <c r="BU2051"/>
      <c r="BX2051"/>
      <c r="BZ2051"/>
      <c r="CA2051"/>
      <c r="CB2051"/>
      <c r="CC2051"/>
      <c r="CD2051">
        <v>0</v>
      </c>
      <c r="CE2051"/>
      <c r="CF2051">
        <v>0</v>
      </c>
    </row>
    <row r="2052" spans="1:85" hidden="1" x14ac:dyDescent="0.35">
      <c r="A2052" t="s">
        <v>2204</v>
      </c>
      <c r="B2052" t="s">
        <v>5029</v>
      </c>
      <c r="C2052">
        <v>3369.768</v>
      </c>
      <c r="D2052">
        <v>65.593999999999994</v>
      </c>
      <c r="E2052">
        <v>125.988</v>
      </c>
      <c r="F2052">
        <v>120.82</v>
      </c>
      <c r="G2052" t="s">
        <v>2884</v>
      </c>
      <c r="I2052">
        <v>105</v>
      </c>
      <c r="J2052">
        <v>3369.8069999999998</v>
      </c>
      <c r="K2052" s="68">
        <v>198.602</v>
      </c>
      <c r="L2052">
        <v>0.70099999999999996</v>
      </c>
      <c r="M2052">
        <v>1</v>
      </c>
      <c r="N2052" t="s">
        <v>5029</v>
      </c>
      <c r="O2052">
        <v>1.7869999999999999</v>
      </c>
      <c r="P2052">
        <v>0</v>
      </c>
      <c r="Q2052">
        <v>0</v>
      </c>
      <c r="R2052">
        <v>3369.8069999999998</v>
      </c>
      <c r="S2052">
        <v>0</v>
      </c>
      <c r="T2052">
        <v>198.602</v>
      </c>
      <c r="U2052">
        <v>0</v>
      </c>
      <c r="V2052">
        <v>0</v>
      </c>
      <c r="W2052">
        <v>0</v>
      </c>
      <c r="X2052">
        <v>0</v>
      </c>
      <c r="Y2052">
        <v>0</v>
      </c>
      <c r="Z2052">
        <v>0</v>
      </c>
      <c r="AA2052">
        <v>0</v>
      </c>
      <c r="AB2052">
        <v>0</v>
      </c>
      <c r="AC2052" t="b">
        <v>1</v>
      </c>
      <c r="AE2052">
        <v>0</v>
      </c>
      <c r="AF2052">
        <v>0</v>
      </c>
      <c r="AG2052">
        <v>0</v>
      </c>
      <c r="AH2052">
        <v>0</v>
      </c>
      <c r="AI2052">
        <v>0</v>
      </c>
      <c r="AJ2052">
        <v>0</v>
      </c>
      <c r="AK2052">
        <v>0</v>
      </c>
      <c r="AL2052">
        <v>0</v>
      </c>
      <c r="AM2052">
        <v>0</v>
      </c>
      <c r="AN2052">
        <v>0</v>
      </c>
      <c r="AO2052">
        <v>0</v>
      </c>
      <c r="AP2052">
        <v>0</v>
      </c>
      <c r="AQ2052">
        <v>0</v>
      </c>
      <c r="AR2052">
        <v>0</v>
      </c>
      <c r="AS2052">
        <v>0</v>
      </c>
      <c r="AT2052">
        <v>0</v>
      </c>
      <c r="AU2052">
        <v>0</v>
      </c>
      <c r="AV2052">
        <v>0</v>
      </c>
      <c r="AW2052">
        <v>0</v>
      </c>
      <c r="AX2052">
        <v>0</v>
      </c>
      <c r="AY2052" t="b">
        <v>0</v>
      </c>
      <c r="AZ2052">
        <v>0</v>
      </c>
      <c r="BI2052">
        <v>0</v>
      </c>
      <c r="BJ2052">
        <v>0</v>
      </c>
      <c r="BK2052">
        <v>0</v>
      </c>
      <c r="BM2052" t="s">
        <v>2887</v>
      </c>
      <c r="BN2052" t="s">
        <v>2887</v>
      </c>
      <c r="BO2052" t="s">
        <v>2888</v>
      </c>
      <c r="BT2052"/>
      <c r="BU2052"/>
      <c r="BX2052"/>
      <c r="BY2052" t="s">
        <v>2903</v>
      </c>
      <c r="BZ2052"/>
      <c r="CA2052"/>
      <c r="CB2052"/>
      <c r="CC2052"/>
      <c r="CD2052">
        <v>0</v>
      </c>
      <c r="CE2052"/>
      <c r="CF2052">
        <v>0</v>
      </c>
    </row>
    <row r="2053" spans="1:85" hidden="1" x14ac:dyDescent="0.35">
      <c r="A2053" t="s">
        <v>2205</v>
      </c>
      <c r="B2053" t="s">
        <v>5030</v>
      </c>
      <c r="C2053" s="51">
        <v>3373.1869999999999</v>
      </c>
      <c r="D2053">
        <v>8</v>
      </c>
      <c r="E2053" s="68">
        <v>191.572</v>
      </c>
      <c r="F2053">
        <v>6.2949999999999999</v>
      </c>
      <c r="G2053" t="s">
        <v>3290</v>
      </c>
      <c r="I2053">
        <v>101.24</v>
      </c>
      <c r="J2053">
        <v>3373.1909999999998</v>
      </c>
      <c r="K2053" s="73">
        <v>194.72</v>
      </c>
      <c r="L2053">
        <v>5</v>
      </c>
      <c r="M2053">
        <v>1</v>
      </c>
      <c r="N2053" s="51" t="s">
        <v>5030</v>
      </c>
      <c r="O2053">
        <v>1.8620000000000001</v>
      </c>
      <c r="P2053">
        <v>10</v>
      </c>
      <c r="Q2053">
        <v>8</v>
      </c>
      <c r="R2053">
        <v>3373.1880000000001</v>
      </c>
      <c r="S2053">
        <v>6</v>
      </c>
      <c r="T2053">
        <v>192.202</v>
      </c>
      <c r="U2053">
        <v>5.0359999999999996</v>
      </c>
      <c r="V2053">
        <v>100</v>
      </c>
      <c r="W2053">
        <v>1.0820000000000001</v>
      </c>
      <c r="X2053">
        <v>0.97799999999999998</v>
      </c>
      <c r="Y2053">
        <v>23.08</v>
      </c>
      <c r="Z2053">
        <v>22.49</v>
      </c>
      <c r="AA2053">
        <v>0.61799999999999999</v>
      </c>
      <c r="AB2053">
        <v>0</v>
      </c>
      <c r="AC2053" t="b">
        <v>1</v>
      </c>
      <c r="AI2053">
        <v>3373.1849999999999</v>
      </c>
      <c r="AJ2053">
        <v>192.316</v>
      </c>
      <c r="AK2053">
        <v>3373.1880000000001</v>
      </c>
      <c r="AL2053">
        <v>193.869</v>
      </c>
      <c r="AM2053">
        <v>3.1059999999999999</v>
      </c>
      <c r="AN2053">
        <v>7.27</v>
      </c>
      <c r="AO2053">
        <v>10.050000000000001</v>
      </c>
      <c r="AP2053">
        <v>0.47599999999999998</v>
      </c>
      <c r="AQ2053">
        <v>22.579000000000001</v>
      </c>
      <c r="AR2053">
        <v>2.202</v>
      </c>
      <c r="AS2053">
        <v>16.914000000000001</v>
      </c>
      <c r="AT2053">
        <v>9.4E-2</v>
      </c>
      <c r="AU2053">
        <v>0.188</v>
      </c>
      <c r="AV2053">
        <v>0.23499999999999999</v>
      </c>
      <c r="AW2053">
        <v>0</v>
      </c>
      <c r="AX2053">
        <v>1814776</v>
      </c>
      <c r="AY2053" t="b">
        <v>1</v>
      </c>
      <c r="AZ2053">
        <v>100.39700000000001</v>
      </c>
      <c r="BA2053">
        <v>3373.1869999999999</v>
      </c>
      <c r="BB2053">
        <v>8</v>
      </c>
      <c r="BC2053">
        <v>191.572</v>
      </c>
      <c r="BD2053">
        <v>6.2949999999999999</v>
      </c>
      <c r="BE2053">
        <v>3373.1909999999998</v>
      </c>
      <c r="BF2053">
        <v>194.72</v>
      </c>
      <c r="BG2053">
        <v>5</v>
      </c>
      <c r="BH2053">
        <v>3</v>
      </c>
      <c r="BI2053">
        <v>6</v>
      </c>
      <c r="BJ2053">
        <v>5.0359999999999996</v>
      </c>
      <c r="BK2053">
        <v>0.90200000000000002</v>
      </c>
      <c r="BM2053" t="s">
        <v>144</v>
      </c>
      <c r="BN2053" t="s">
        <v>144</v>
      </c>
      <c r="BO2053" t="s">
        <v>3292</v>
      </c>
      <c r="BQ2053">
        <v>1</v>
      </c>
      <c r="BT2053" s="51" t="s">
        <v>3293</v>
      </c>
      <c r="BV2053" t="s">
        <v>3294</v>
      </c>
      <c r="CB2053" s="51">
        <v>10.050000000000001</v>
      </c>
      <c r="CC2053" s="51">
        <v>10.050000000000001</v>
      </c>
      <c r="CD2053" s="51">
        <v>2.3E-2</v>
      </c>
      <c r="CE2053" s="51">
        <v>4.4999999999999998E-2</v>
      </c>
      <c r="CF2053" s="51">
        <v>0.51500000000000001</v>
      </c>
      <c r="CG2053" t="b">
        <f>IF(CE2053*100&lt;CC2053,TRUE,FALSE)</f>
        <v>1</v>
      </c>
    </row>
    <row r="2054" spans="1:85" hidden="1" x14ac:dyDescent="0.35">
      <c r="A2054" t="s">
        <v>2206</v>
      </c>
      <c r="B2054" t="s">
        <v>5031</v>
      </c>
      <c r="C2054">
        <v>3373.78</v>
      </c>
      <c r="D2054">
        <v>8</v>
      </c>
      <c r="E2054">
        <v>186.642</v>
      </c>
      <c r="F2054">
        <v>6.2949999999999999</v>
      </c>
      <c r="G2054" t="s">
        <v>2884</v>
      </c>
      <c r="I2054">
        <v>96.29</v>
      </c>
      <c r="J2054">
        <v>3373.7840000000001</v>
      </c>
      <c r="K2054" s="68">
        <v>189.79</v>
      </c>
      <c r="L2054">
        <v>4</v>
      </c>
      <c r="M2054">
        <v>3</v>
      </c>
      <c r="N2054" t="s">
        <v>5031</v>
      </c>
      <c r="O2054">
        <v>1.827</v>
      </c>
      <c r="P2054">
        <v>10</v>
      </c>
      <c r="Q2054">
        <v>8</v>
      </c>
      <c r="R2054">
        <v>3373.7809999999999</v>
      </c>
      <c r="S2054">
        <v>6</v>
      </c>
      <c r="T2054">
        <v>187.27199999999999</v>
      </c>
      <c r="U2054">
        <v>5.0359999999999996</v>
      </c>
      <c r="V2054">
        <v>100</v>
      </c>
      <c r="W2054">
        <v>0.83299999999999996</v>
      </c>
      <c r="X2054">
        <v>0.66100000000000003</v>
      </c>
      <c r="Y2054">
        <v>23.03</v>
      </c>
      <c r="Z2054">
        <v>22.49</v>
      </c>
      <c r="AA2054">
        <v>0.61799999999999999</v>
      </c>
      <c r="AB2054">
        <v>0</v>
      </c>
      <c r="AC2054" t="b">
        <v>1</v>
      </c>
      <c r="BM2054" t="s">
        <v>144</v>
      </c>
      <c r="BN2054" t="s">
        <v>144</v>
      </c>
      <c r="BO2054" t="s">
        <v>3359</v>
      </c>
      <c r="BT2054"/>
      <c r="BU2054"/>
      <c r="BX2054"/>
      <c r="BZ2054"/>
      <c r="CA2054"/>
      <c r="CB2054"/>
      <c r="CC2054"/>
      <c r="CD2054">
        <v>0</v>
      </c>
      <c r="CE2054"/>
      <c r="CF2054">
        <v>0</v>
      </c>
    </row>
    <row r="2055" spans="1:85" hidden="1" x14ac:dyDescent="0.35">
      <c r="A2055" t="s">
        <v>2207</v>
      </c>
      <c r="B2055" t="s">
        <v>5032</v>
      </c>
      <c r="C2055" s="51">
        <v>3373.9229999999998</v>
      </c>
      <c r="D2055">
        <v>8.9890000000000008</v>
      </c>
      <c r="E2055" s="68">
        <v>186.50399999999999</v>
      </c>
      <c r="F2055">
        <v>6.2949999999999999</v>
      </c>
      <c r="G2055" t="s">
        <v>3290</v>
      </c>
      <c r="I2055">
        <v>96.29</v>
      </c>
      <c r="J2055">
        <v>3373.9290000000001</v>
      </c>
      <c r="K2055" s="73">
        <v>189.8</v>
      </c>
      <c r="L2055">
        <v>4</v>
      </c>
      <c r="M2055">
        <v>1</v>
      </c>
      <c r="N2055" s="51" t="s">
        <v>5032</v>
      </c>
      <c r="O2055">
        <v>1.8580000000000001</v>
      </c>
      <c r="P2055">
        <v>10</v>
      </c>
      <c r="Q2055">
        <v>8.9890000000000008</v>
      </c>
      <c r="R2055">
        <v>3373.924</v>
      </c>
      <c r="S2055">
        <v>6.9889999999999999</v>
      </c>
      <c r="T2055">
        <v>187.16300000000001</v>
      </c>
      <c r="U2055">
        <v>5.0359999999999996</v>
      </c>
      <c r="V2055">
        <v>100</v>
      </c>
      <c r="W2055">
        <v>1.0820000000000001</v>
      </c>
      <c r="X2055">
        <v>0.78400000000000003</v>
      </c>
      <c r="Y2055">
        <v>22.94</v>
      </c>
      <c r="Z2055">
        <v>22.49</v>
      </c>
      <c r="AA2055">
        <v>0.61799999999999999</v>
      </c>
      <c r="AB2055">
        <v>0</v>
      </c>
      <c r="AC2055" t="b">
        <v>1</v>
      </c>
      <c r="AI2055">
        <v>3373.9229999999998</v>
      </c>
      <c r="AJ2055">
        <v>187.22800000000001</v>
      </c>
      <c r="AK2055">
        <v>3373.9259999999999</v>
      </c>
      <c r="AL2055">
        <v>188.863</v>
      </c>
      <c r="AM2055">
        <v>3.2690000000000001</v>
      </c>
      <c r="AN2055">
        <v>6.15</v>
      </c>
      <c r="AO2055">
        <v>10.53</v>
      </c>
      <c r="AP2055">
        <v>0.67300000000000004</v>
      </c>
      <c r="AQ2055">
        <v>22.506</v>
      </c>
      <c r="AR2055">
        <v>7.4249999999999998</v>
      </c>
      <c r="AS2055">
        <v>16.670999999999999</v>
      </c>
      <c r="AT2055">
        <v>6.2E-2</v>
      </c>
      <c r="AU2055">
        <v>0.25</v>
      </c>
      <c r="AV2055">
        <v>0.22700000000000001</v>
      </c>
      <c r="AW2055">
        <v>0</v>
      </c>
      <c r="AX2055">
        <v>1818149</v>
      </c>
      <c r="AY2055" t="b">
        <v>1</v>
      </c>
      <c r="AZ2055">
        <v>95.355999999999995</v>
      </c>
      <c r="BA2055">
        <v>3373.9229999999998</v>
      </c>
      <c r="BB2055">
        <v>8.9890000000000008</v>
      </c>
      <c r="BC2055">
        <v>186.50399999999999</v>
      </c>
      <c r="BD2055">
        <v>6.2949999999999999</v>
      </c>
      <c r="BE2055">
        <v>3373.9290000000001</v>
      </c>
      <c r="BF2055">
        <v>189.8</v>
      </c>
      <c r="BG2055">
        <v>5</v>
      </c>
      <c r="BH2055">
        <v>3</v>
      </c>
      <c r="BI2055">
        <v>6.9889999999999999</v>
      </c>
      <c r="BJ2055">
        <v>5.0359999999999996</v>
      </c>
      <c r="BK2055">
        <v>0.93200000000000005</v>
      </c>
      <c r="BM2055" t="s">
        <v>144</v>
      </c>
      <c r="BN2055" t="s">
        <v>144</v>
      </c>
      <c r="BO2055" t="s">
        <v>3292</v>
      </c>
      <c r="BQ2055">
        <v>1</v>
      </c>
      <c r="BT2055" s="51" t="s">
        <v>3293</v>
      </c>
      <c r="BV2055" t="s">
        <v>3294</v>
      </c>
      <c r="CB2055" s="51">
        <v>10.53</v>
      </c>
      <c r="CC2055" s="51">
        <v>10.53</v>
      </c>
      <c r="CD2055" s="51">
        <v>1.2999999999999999E-2</v>
      </c>
      <c r="CE2055" s="51">
        <v>3.4000000000000002E-2</v>
      </c>
      <c r="CF2055" s="51">
        <v>0.6</v>
      </c>
      <c r="CG2055" t="b">
        <f t="shared" ref="CG2055:CG2059" si="54">IF(CE2055*100&lt;CC2055,TRUE,FALSE)</f>
        <v>1</v>
      </c>
    </row>
    <row r="2056" spans="1:85" hidden="1" x14ac:dyDescent="0.35">
      <c r="A2056" t="s">
        <v>2208</v>
      </c>
      <c r="B2056" t="s">
        <v>5033</v>
      </c>
      <c r="C2056">
        <v>3375.7820000000002</v>
      </c>
      <c r="D2056">
        <v>86.314999999999998</v>
      </c>
      <c r="E2056" s="68">
        <v>332.517</v>
      </c>
      <c r="F2056">
        <v>15.664</v>
      </c>
      <c r="G2056" t="s">
        <v>3407</v>
      </c>
      <c r="I2056">
        <v>246.19</v>
      </c>
      <c r="J2056">
        <v>3375.835</v>
      </c>
      <c r="K2056" s="73">
        <v>339.74</v>
      </c>
      <c r="L2056">
        <v>10</v>
      </c>
      <c r="M2056">
        <v>0</v>
      </c>
      <c r="N2056" t="s">
        <v>5033</v>
      </c>
      <c r="O2056">
        <v>1.798</v>
      </c>
      <c r="P2056">
        <v>10</v>
      </c>
      <c r="Q2056">
        <v>8</v>
      </c>
      <c r="R2056">
        <v>3375.8310000000001</v>
      </c>
      <c r="S2056">
        <v>6</v>
      </c>
      <c r="T2056">
        <v>337.41800000000001</v>
      </c>
      <c r="U2056">
        <v>5.0359999999999996</v>
      </c>
      <c r="V2056">
        <v>100</v>
      </c>
      <c r="W2056">
        <v>0.83199999999999996</v>
      </c>
      <c r="X2056">
        <v>1.7669999999999999</v>
      </c>
      <c r="Y2056">
        <v>21.65</v>
      </c>
      <c r="Z2056">
        <v>22.555</v>
      </c>
      <c r="AA2056">
        <v>0.62</v>
      </c>
      <c r="AB2056">
        <v>0</v>
      </c>
      <c r="AC2056" t="b">
        <v>1</v>
      </c>
      <c r="AI2056">
        <v>3375.83</v>
      </c>
      <c r="AJ2056">
        <v>338.00099999999998</v>
      </c>
      <c r="AK2056">
        <v>3375.8339999999998</v>
      </c>
      <c r="AL2056">
        <v>339.71499999999997</v>
      </c>
      <c r="AM2056">
        <v>3.4289999999999998</v>
      </c>
      <c r="AN2056">
        <v>7.72</v>
      </c>
      <c r="AO2056">
        <v>11.83</v>
      </c>
      <c r="AP2056">
        <v>0.84599999999999997</v>
      </c>
      <c r="AQ2056">
        <v>22.536000000000001</v>
      </c>
      <c r="AR2056">
        <v>4.5609999999999999</v>
      </c>
      <c r="AS2056">
        <v>6.399</v>
      </c>
      <c r="AT2056">
        <v>3.2000000000000001E-2</v>
      </c>
      <c r="AU2056">
        <v>0.19700000000000001</v>
      </c>
      <c r="AV2056">
        <v>0.27400000000000002</v>
      </c>
      <c r="AW2056">
        <v>0</v>
      </c>
      <c r="AX2056">
        <v>1821522</v>
      </c>
      <c r="AY2056" t="b">
        <v>1</v>
      </c>
      <c r="AZ2056">
        <v>246.161</v>
      </c>
      <c r="BA2056">
        <v>3375.8319999999999</v>
      </c>
      <c r="BB2056">
        <v>8</v>
      </c>
      <c r="BC2056">
        <v>334.96300000000002</v>
      </c>
      <c r="BD2056">
        <v>6.2949999999999999</v>
      </c>
      <c r="BE2056">
        <v>3375.835</v>
      </c>
      <c r="BF2056">
        <v>339.74</v>
      </c>
      <c r="BG2056">
        <v>10</v>
      </c>
      <c r="BH2056">
        <v>3</v>
      </c>
      <c r="BM2056" t="s">
        <v>144</v>
      </c>
      <c r="BN2056" t="e">
        <v>#NAME?</v>
      </c>
      <c r="BO2056" t="s">
        <v>3725</v>
      </c>
      <c r="BT2056"/>
      <c r="BU2056"/>
      <c r="BX2056"/>
      <c r="BZ2056"/>
      <c r="CA2056"/>
      <c r="CB2056"/>
      <c r="CC2056"/>
      <c r="CD2056">
        <v>0</v>
      </c>
      <c r="CE2056"/>
      <c r="CF2056">
        <v>0</v>
      </c>
      <c r="CG2056" t="b">
        <f t="shared" si="54"/>
        <v>0</v>
      </c>
    </row>
    <row r="2057" spans="1:85" hidden="1" x14ac:dyDescent="0.35">
      <c r="A2057" t="s">
        <v>2209</v>
      </c>
      <c r="B2057" t="s">
        <v>5034</v>
      </c>
      <c r="C2057" s="51">
        <v>3376.163</v>
      </c>
      <c r="D2057">
        <v>9.8559999999999999</v>
      </c>
      <c r="E2057" s="68">
        <v>344.71699999999998</v>
      </c>
      <c r="F2057">
        <v>6.2949999999999999</v>
      </c>
      <c r="G2057" t="s">
        <v>3339</v>
      </c>
      <c r="I2057">
        <v>256.29000000000002</v>
      </c>
      <c r="J2057">
        <v>3376.17</v>
      </c>
      <c r="K2057" s="73">
        <v>349.78</v>
      </c>
      <c r="L2057">
        <v>6</v>
      </c>
      <c r="M2057">
        <v>1</v>
      </c>
      <c r="N2057" s="51" t="s">
        <v>5034</v>
      </c>
      <c r="O2057">
        <v>1.806</v>
      </c>
      <c r="P2057">
        <v>10</v>
      </c>
      <c r="Q2057">
        <v>9.8559999999999999</v>
      </c>
      <c r="R2057">
        <v>3376.165</v>
      </c>
      <c r="S2057">
        <v>7.8559999999999999</v>
      </c>
      <c r="T2057">
        <v>345.73</v>
      </c>
      <c r="U2057">
        <v>5.0359999999999996</v>
      </c>
      <c r="V2057">
        <v>100</v>
      </c>
      <c r="W2057">
        <v>1.0820000000000001</v>
      </c>
      <c r="X2057">
        <v>1.161</v>
      </c>
      <c r="Y2057">
        <v>21.35</v>
      </c>
      <c r="Z2057">
        <v>22.555</v>
      </c>
      <c r="AA2057">
        <v>0.62</v>
      </c>
      <c r="AB2057">
        <v>0</v>
      </c>
      <c r="AC2057" t="b">
        <v>1</v>
      </c>
      <c r="AI2057">
        <v>3376.163</v>
      </c>
      <c r="AJ2057">
        <v>346.99299999999999</v>
      </c>
      <c r="AK2057">
        <v>3376.1689999999999</v>
      </c>
      <c r="AL2057">
        <v>348.89600000000002</v>
      </c>
      <c r="AM2057">
        <v>3.806</v>
      </c>
      <c r="AN2057">
        <v>11.54</v>
      </c>
      <c r="AO2057">
        <v>11.64</v>
      </c>
      <c r="AP2057">
        <v>0.97</v>
      </c>
      <c r="AQ2057">
        <v>22.472999999999999</v>
      </c>
      <c r="AR2057">
        <v>0.89800000000000002</v>
      </c>
      <c r="AS2057">
        <v>19.853999999999999</v>
      </c>
      <c r="AT2057">
        <v>3.5999999999999997E-2</v>
      </c>
      <c r="AU2057">
        <v>0.218</v>
      </c>
      <c r="AV2057">
        <v>0.23599999999999999</v>
      </c>
      <c r="AW2057">
        <v>0</v>
      </c>
      <c r="AX2057">
        <v>1824895</v>
      </c>
      <c r="AY2057" t="b">
        <v>1</v>
      </c>
      <c r="AZ2057">
        <v>255.40299999999999</v>
      </c>
      <c r="BA2057">
        <v>3376.163</v>
      </c>
      <c r="BB2057">
        <v>9.8559999999999999</v>
      </c>
      <c r="BC2057">
        <v>344.71699999999998</v>
      </c>
      <c r="BD2057">
        <v>6.2949999999999999</v>
      </c>
      <c r="BE2057">
        <v>3376.17</v>
      </c>
      <c r="BF2057">
        <v>349.78</v>
      </c>
      <c r="BG2057">
        <v>8</v>
      </c>
      <c r="BH2057">
        <v>3</v>
      </c>
      <c r="BI2057">
        <v>7.8559999999999999</v>
      </c>
      <c r="BJ2057">
        <v>5.0359999999999996</v>
      </c>
      <c r="BK2057">
        <v>1.302</v>
      </c>
      <c r="BM2057" t="e">
        <v>#NAME?</v>
      </c>
      <c r="BN2057" t="e">
        <v>#NAME?</v>
      </c>
      <c r="BO2057" t="s">
        <v>3312</v>
      </c>
      <c r="BQ2057">
        <v>1</v>
      </c>
      <c r="BT2057" t="s">
        <v>3293</v>
      </c>
      <c r="BU2057"/>
      <c r="BV2057" t="s">
        <v>5035</v>
      </c>
      <c r="BZ2057"/>
      <c r="CA2057"/>
      <c r="CB2057">
        <v>11.64</v>
      </c>
      <c r="CC2057">
        <v>11.64</v>
      </c>
      <c r="CD2057">
        <v>-2E-3</v>
      </c>
      <c r="CE2057">
        <v>-4.0000000000000001E-3</v>
      </c>
      <c r="CF2057">
        <v>0.86</v>
      </c>
      <c r="CG2057" t="b">
        <f t="shared" si="54"/>
        <v>1</v>
      </c>
    </row>
    <row r="2058" spans="1:85" hidden="1" x14ac:dyDescent="0.35">
      <c r="A2058" t="s">
        <v>2210</v>
      </c>
      <c r="B2058" t="s">
        <v>5036</v>
      </c>
      <c r="C2058" s="51">
        <v>3376.2089999999998</v>
      </c>
      <c r="D2058">
        <v>22.300999999999998</v>
      </c>
      <c r="E2058" s="68">
        <v>342.26</v>
      </c>
      <c r="F2058">
        <v>8.3239999999999998</v>
      </c>
      <c r="G2058" t="s">
        <v>3339</v>
      </c>
      <c r="I2058">
        <v>253.81</v>
      </c>
      <c r="J2058">
        <v>3376.223</v>
      </c>
      <c r="K2058" s="73">
        <v>347.29</v>
      </c>
      <c r="L2058">
        <v>7</v>
      </c>
      <c r="M2058">
        <v>1</v>
      </c>
      <c r="N2058" s="51" t="s">
        <v>5036</v>
      </c>
      <c r="O2058">
        <v>1.8009999999999999</v>
      </c>
      <c r="P2058">
        <v>10</v>
      </c>
      <c r="Q2058">
        <v>22.300999999999998</v>
      </c>
      <c r="R2058">
        <v>3376.212</v>
      </c>
      <c r="S2058">
        <v>17.841000000000001</v>
      </c>
      <c r="T2058">
        <v>343.26600000000002</v>
      </c>
      <c r="U2058">
        <v>6.6589999999999998</v>
      </c>
      <c r="V2058">
        <v>100</v>
      </c>
      <c r="W2058">
        <v>1.0009999999999999</v>
      </c>
      <c r="X2058">
        <v>1.837</v>
      </c>
      <c r="Y2058">
        <v>21.49</v>
      </c>
      <c r="Z2058">
        <v>22.555</v>
      </c>
      <c r="AA2058">
        <v>0.62</v>
      </c>
      <c r="AB2058">
        <v>0</v>
      </c>
      <c r="AC2058" t="b">
        <v>1</v>
      </c>
      <c r="AI2058">
        <v>3376.21</v>
      </c>
      <c r="AJ2058">
        <v>343.11</v>
      </c>
      <c r="AK2058">
        <v>3376.22</v>
      </c>
      <c r="AL2058">
        <v>346.363</v>
      </c>
      <c r="AM2058">
        <v>6.5049999999999999</v>
      </c>
      <c r="AN2058">
        <v>19.809999999999999</v>
      </c>
      <c r="AO2058">
        <v>12.39</v>
      </c>
      <c r="AP2058">
        <v>1.5269999999999999</v>
      </c>
      <c r="AQ2058">
        <v>22.489000000000001</v>
      </c>
      <c r="AR2058">
        <v>8.0429999999999993</v>
      </c>
      <c r="AS2058">
        <v>20.725000000000001</v>
      </c>
      <c r="AT2058">
        <v>0</v>
      </c>
      <c r="AU2058">
        <v>0</v>
      </c>
      <c r="AV2058">
        <v>0.376</v>
      </c>
      <c r="AW2058">
        <v>0</v>
      </c>
      <c r="AX2058">
        <v>1828268</v>
      </c>
      <c r="AY2058" t="b">
        <v>1</v>
      </c>
      <c r="AZ2058">
        <v>252.88200000000001</v>
      </c>
      <c r="BA2058">
        <v>3376.2089999999998</v>
      </c>
      <c r="BB2058">
        <v>22.300999999999998</v>
      </c>
      <c r="BC2058">
        <v>342.26</v>
      </c>
      <c r="BD2058">
        <v>8.3239999999999998</v>
      </c>
      <c r="BE2058">
        <v>3376.223</v>
      </c>
      <c r="BF2058">
        <v>347.29</v>
      </c>
      <c r="BG2058">
        <v>8</v>
      </c>
      <c r="BH2058">
        <v>3</v>
      </c>
      <c r="BM2058" t="e">
        <v>#NAME?</v>
      </c>
      <c r="BN2058" t="e">
        <v>#NAME?</v>
      </c>
      <c r="BO2058" t="s">
        <v>3296</v>
      </c>
      <c r="BQ2058">
        <v>1</v>
      </c>
      <c r="BT2058" t="s">
        <v>3293</v>
      </c>
      <c r="BU2058"/>
      <c r="BV2058" t="s">
        <v>5035</v>
      </c>
      <c r="BZ2058"/>
      <c r="CA2058"/>
      <c r="CB2058">
        <v>12.39</v>
      </c>
      <c r="CC2058">
        <v>12.39</v>
      </c>
      <c r="CD2058">
        <v>1E-3</v>
      </c>
      <c r="CE2058">
        <v>2E-3</v>
      </c>
      <c r="CF2058">
        <v>0.88100000000000001</v>
      </c>
      <c r="CG2058" t="b">
        <f t="shared" si="54"/>
        <v>1</v>
      </c>
    </row>
    <row r="2059" spans="1:85" hidden="1" x14ac:dyDescent="0.35">
      <c r="A2059" t="s">
        <v>2211</v>
      </c>
      <c r="B2059" t="s">
        <v>5037</v>
      </c>
      <c r="C2059" s="51">
        <v>3376.3069999999998</v>
      </c>
      <c r="D2059">
        <v>26.701000000000001</v>
      </c>
      <c r="E2059" s="68">
        <v>341.911</v>
      </c>
      <c r="F2059">
        <v>6.2949999999999999</v>
      </c>
      <c r="G2059" t="s">
        <v>3339</v>
      </c>
      <c r="I2059">
        <v>253.81</v>
      </c>
      <c r="J2059">
        <v>3376.3150000000001</v>
      </c>
      <c r="K2059" s="73">
        <v>347.32</v>
      </c>
      <c r="L2059">
        <v>6</v>
      </c>
      <c r="M2059">
        <v>1</v>
      </c>
      <c r="N2059" s="51" t="s">
        <v>5037</v>
      </c>
      <c r="O2059">
        <v>1.8280000000000001</v>
      </c>
      <c r="P2059">
        <v>10</v>
      </c>
      <c r="Q2059">
        <v>26.701000000000001</v>
      </c>
      <c r="R2059">
        <v>3376.308</v>
      </c>
      <c r="S2059">
        <v>21.361000000000001</v>
      </c>
      <c r="T2059">
        <v>342.99200000000002</v>
      </c>
      <c r="U2059">
        <v>5.0359999999999996</v>
      </c>
      <c r="V2059">
        <v>100</v>
      </c>
      <c r="W2059">
        <v>0.76</v>
      </c>
      <c r="X2059">
        <v>1.2889999999999999</v>
      </c>
      <c r="Y2059">
        <v>21.58</v>
      </c>
      <c r="Z2059">
        <v>22.555</v>
      </c>
      <c r="AA2059">
        <v>0.62</v>
      </c>
      <c r="AB2059">
        <v>0</v>
      </c>
      <c r="AC2059" t="b">
        <v>1</v>
      </c>
      <c r="AI2059">
        <v>3376.306</v>
      </c>
      <c r="AJ2059">
        <v>344.61</v>
      </c>
      <c r="AK2059">
        <v>3376.3139999999999</v>
      </c>
      <c r="AL2059">
        <v>346.39499999999998</v>
      </c>
      <c r="AM2059">
        <v>3.5710000000000002</v>
      </c>
      <c r="AN2059">
        <v>17.47</v>
      </c>
      <c r="AO2059">
        <v>11.21</v>
      </c>
      <c r="AP2059">
        <v>0.90300000000000002</v>
      </c>
      <c r="AQ2059">
        <v>22.460999999999999</v>
      </c>
      <c r="AR2059">
        <v>0.59399999999999997</v>
      </c>
      <c r="AS2059">
        <v>26.526</v>
      </c>
      <c r="AT2059">
        <v>4.0000000000000001E-3</v>
      </c>
      <c r="AU2059">
        <v>0.316</v>
      </c>
      <c r="AV2059">
        <v>0.35099999999999998</v>
      </c>
      <c r="AW2059">
        <v>0</v>
      </c>
      <c r="AX2059">
        <v>1831641</v>
      </c>
      <c r="AY2059" t="b">
        <v>1</v>
      </c>
      <c r="AZ2059">
        <v>252.88200000000001</v>
      </c>
      <c r="BA2059">
        <v>3376.3069999999998</v>
      </c>
      <c r="BB2059">
        <v>26.701000000000001</v>
      </c>
      <c r="BC2059">
        <v>341.911</v>
      </c>
      <c r="BD2059">
        <v>6.2949999999999999</v>
      </c>
      <c r="BE2059">
        <v>3376.3150000000001</v>
      </c>
      <c r="BF2059">
        <v>347.32</v>
      </c>
      <c r="BG2059">
        <v>7</v>
      </c>
      <c r="BH2059">
        <v>3</v>
      </c>
      <c r="BM2059" t="e">
        <v>#NAME?</v>
      </c>
      <c r="BN2059" t="e">
        <v>#NAME?</v>
      </c>
      <c r="BO2059" t="s">
        <v>3296</v>
      </c>
      <c r="BQ2059">
        <v>1</v>
      </c>
      <c r="BT2059" t="s">
        <v>3293</v>
      </c>
      <c r="BU2059"/>
      <c r="BV2059" t="s">
        <v>5035</v>
      </c>
      <c r="BZ2059"/>
      <c r="CA2059"/>
      <c r="CB2059">
        <v>11.21</v>
      </c>
      <c r="CC2059">
        <v>11.21</v>
      </c>
      <c r="CD2059">
        <v>2E-3</v>
      </c>
      <c r="CE2059">
        <v>4.0000000000000001E-3</v>
      </c>
      <c r="CF2059">
        <v>0.81599999999999995</v>
      </c>
      <c r="CG2059" t="b">
        <f t="shared" si="54"/>
        <v>1</v>
      </c>
    </row>
    <row r="2060" spans="1:85" hidden="1" x14ac:dyDescent="0.35">
      <c r="A2060" t="s">
        <v>2212</v>
      </c>
      <c r="B2060" t="s">
        <v>5038</v>
      </c>
      <c r="C2060">
        <v>3380.2710000000002</v>
      </c>
      <c r="D2060">
        <v>19.878</v>
      </c>
      <c r="E2060">
        <v>68.128</v>
      </c>
      <c r="F2060">
        <v>10.845000000000001</v>
      </c>
      <c r="G2060" t="s">
        <v>2884</v>
      </c>
      <c r="I2060">
        <v>343.71</v>
      </c>
      <c r="J2060">
        <v>3380.2829999999999</v>
      </c>
      <c r="K2060" s="68">
        <v>76.67</v>
      </c>
      <c r="L2060">
        <v>6</v>
      </c>
      <c r="M2060">
        <v>3</v>
      </c>
      <c r="N2060" t="s">
        <v>5038</v>
      </c>
      <c r="O2060">
        <v>1.843</v>
      </c>
      <c r="P2060">
        <v>10</v>
      </c>
      <c r="Q2060">
        <v>19.878</v>
      </c>
      <c r="R2060">
        <v>3380.2730000000001</v>
      </c>
      <c r="S2060">
        <v>15.903</v>
      </c>
      <c r="T2060">
        <v>69.837000000000003</v>
      </c>
      <c r="U2060">
        <v>8.6760000000000002</v>
      </c>
      <c r="V2060">
        <v>100</v>
      </c>
      <c r="W2060">
        <v>1.1020000000000001</v>
      </c>
      <c r="X2060">
        <v>1.907</v>
      </c>
      <c r="Y2060">
        <v>22.393000000000001</v>
      </c>
      <c r="Z2060">
        <v>22.555</v>
      </c>
      <c r="AA2060">
        <v>0.62</v>
      </c>
      <c r="AB2060">
        <v>0</v>
      </c>
      <c r="AC2060" t="b">
        <v>1</v>
      </c>
      <c r="BM2060" t="s">
        <v>2887</v>
      </c>
      <c r="BN2060" t="s">
        <v>2887</v>
      </c>
      <c r="BO2060" t="s">
        <v>2888</v>
      </c>
      <c r="BT2060"/>
      <c r="BU2060"/>
      <c r="BX2060"/>
      <c r="BZ2060"/>
      <c r="CA2060"/>
      <c r="CB2060"/>
      <c r="CC2060"/>
      <c r="CD2060">
        <v>0</v>
      </c>
      <c r="CE2060"/>
      <c r="CF2060">
        <v>0</v>
      </c>
    </row>
    <row r="2061" spans="1:85" hidden="1" x14ac:dyDescent="0.35">
      <c r="A2061" t="s">
        <v>2213</v>
      </c>
      <c r="B2061" t="s">
        <v>5039</v>
      </c>
      <c r="C2061">
        <v>3411.8719999999998</v>
      </c>
      <c r="D2061">
        <v>18.888999999999999</v>
      </c>
      <c r="E2061">
        <v>127.404</v>
      </c>
      <c r="F2061">
        <v>6.2949999999999999</v>
      </c>
      <c r="G2061" t="s">
        <v>2884</v>
      </c>
      <c r="I2061">
        <v>46.19</v>
      </c>
      <c r="J2061">
        <v>3411.8809999999999</v>
      </c>
      <c r="K2061" s="68">
        <v>133.24</v>
      </c>
      <c r="L2061">
        <v>7</v>
      </c>
      <c r="M2061">
        <v>3</v>
      </c>
      <c r="N2061" t="s">
        <v>5039</v>
      </c>
      <c r="O2061">
        <v>1.8520000000000001</v>
      </c>
      <c r="P2061">
        <v>10</v>
      </c>
      <c r="Q2061">
        <v>18.888999999999999</v>
      </c>
      <c r="R2061">
        <v>3411.8739999999998</v>
      </c>
      <c r="S2061">
        <v>15.112</v>
      </c>
      <c r="T2061">
        <v>128.571</v>
      </c>
      <c r="U2061">
        <v>5.0359999999999996</v>
      </c>
      <c r="V2061">
        <v>100</v>
      </c>
      <c r="W2061">
        <v>0.70199999999999996</v>
      </c>
      <c r="X2061">
        <v>1.282</v>
      </c>
      <c r="Y2061">
        <v>22.88</v>
      </c>
      <c r="Z2061">
        <v>22.56</v>
      </c>
      <c r="AA2061">
        <v>0.62</v>
      </c>
      <c r="AB2061">
        <v>0</v>
      </c>
      <c r="AC2061" t="b">
        <v>1</v>
      </c>
      <c r="BM2061" t="s">
        <v>3345</v>
      </c>
      <c r="BN2061" t="s">
        <v>3345</v>
      </c>
      <c r="BO2061" t="s">
        <v>2888</v>
      </c>
      <c r="BT2061"/>
      <c r="BU2061"/>
      <c r="BX2061"/>
      <c r="BZ2061"/>
      <c r="CA2061"/>
      <c r="CB2061"/>
      <c r="CC2061"/>
      <c r="CD2061">
        <v>0</v>
      </c>
      <c r="CE2061"/>
      <c r="CF2061">
        <v>0</v>
      </c>
    </row>
    <row r="2062" spans="1:85" hidden="1" x14ac:dyDescent="0.35">
      <c r="A2062" t="s">
        <v>2214</v>
      </c>
      <c r="B2062" t="s">
        <v>5040</v>
      </c>
      <c r="C2062" s="51">
        <v>3413.77</v>
      </c>
      <c r="D2062">
        <v>12.505000000000001</v>
      </c>
      <c r="E2062" s="68">
        <v>36.71</v>
      </c>
      <c r="F2062">
        <v>6.2949999999999999</v>
      </c>
      <c r="G2062" t="s">
        <v>3290</v>
      </c>
      <c r="I2062">
        <v>313.81</v>
      </c>
      <c r="J2062">
        <v>3413.7759999999998</v>
      </c>
      <c r="K2062" s="73">
        <v>39.9</v>
      </c>
      <c r="L2062">
        <v>9</v>
      </c>
      <c r="M2062">
        <v>3</v>
      </c>
      <c r="N2062" s="51" t="s">
        <v>5040</v>
      </c>
      <c r="O2062">
        <v>1.831</v>
      </c>
      <c r="P2062">
        <v>10</v>
      </c>
      <c r="Q2062">
        <v>12.505000000000001</v>
      </c>
      <c r="R2062">
        <v>3413.7710000000002</v>
      </c>
      <c r="S2062">
        <v>10.004</v>
      </c>
      <c r="T2062">
        <v>37.347999999999999</v>
      </c>
      <c r="U2062">
        <v>5.0359999999999996</v>
      </c>
      <c r="V2062">
        <v>100</v>
      </c>
      <c r="W2062">
        <v>0.83199999999999996</v>
      </c>
      <c r="X2062">
        <v>1.552</v>
      </c>
      <c r="Y2062">
        <v>22.04</v>
      </c>
      <c r="Z2062">
        <v>22.59</v>
      </c>
      <c r="AA2062">
        <v>0.62</v>
      </c>
      <c r="AB2062">
        <v>0</v>
      </c>
      <c r="AC2062" t="b">
        <v>1</v>
      </c>
      <c r="AI2062">
        <v>3413.768</v>
      </c>
      <c r="AJ2062">
        <v>37.433999999999997</v>
      </c>
      <c r="AK2062">
        <v>3413.7739999999999</v>
      </c>
      <c r="AL2062">
        <v>39.042999999999999</v>
      </c>
      <c r="AM2062">
        <v>3.2189999999999999</v>
      </c>
      <c r="AN2062">
        <v>12.76</v>
      </c>
      <c r="AO2062">
        <v>15.84</v>
      </c>
      <c r="AP2062">
        <v>1.198</v>
      </c>
      <c r="AQ2062">
        <v>22.518999999999998</v>
      </c>
      <c r="AR2062">
        <v>4.2779999999999996</v>
      </c>
      <c r="AS2062">
        <v>14.89</v>
      </c>
      <c r="AT2062">
        <v>0</v>
      </c>
      <c r="AU2062">
        <v>0.29699999999999999</v>
      </c>
      <c r="AV2062">
        <v>0.251</v>
      </c>
      <c r="AW2062">
        <v>0</v>
      </c>
      <c r="AX2062">
        <v>1835014</v>
      </c>
      <c r="AY2062" t="b">
        <v>1</v>
      </c>
      <c r="AZ2062">
        <v>312.952</v>
      </c>
      <c r="BI2062">
        <v>10.004</v>
      </c>
      <c r="BJ2062">
        <v>5.0359999999999996</v>
      </c>
      <c r="BK2062">
        <v>1.5569999999999999</v>
      </c>
      <c r="BM2062" t="s">
        <v>144</v>
      </c>
      <c r="BN2062" t="s">
        <v>144</v>
      </c>
      <c r="BO2062" t="s">
        <v>3341</v>
      </c>
      <c r="BP2062" t="s">
        <v>3297</v>
      </c>
      <c r="BQ2062" t="s">
        <v>5041</v>
      </c>
      <c r="BR2062" t="s">
        <v>4729</v>
      </c>
      <c r="BT2062" s="51" t="s">
        <v>3293</v>
      </c>
      <c r="BZ2062" s="51" t="s">
        <v>5041</v>
      </c>
      <c r="CA2062" s="51" t="s">
        <v>3298</v>
      </c>
      <c r="CB2062" s="51">
        <v>15.84</v>
      </c>
      <c r="CC2062" s="51">
        <v>15.84</v>
      </c>
      <c r="CD2062" s="51">
        <v>4.2000000000000003E-2</v>
      </c>
      <c r="CE2062" s="51">
        <v>7.3999999999999996E-2</v>
      </c>
      <c r="CF2062" s="51">
        <v>0.65500000000000003</v>
      </c>
      <c r="CG2062" t="b">
        <f>IF(CE2062*100&lt;CC2062,TRUE,FALSE)</f>
        <v>1</v>
      </c>
    </row>
    <row r="2063" spans="1:85" hidden="1" x14ac:dyDescent="0.35">
      <c r="A2063" t="s">
        <v>2215</v>
      </c>
      <c r="B2063" t="s">
        <v>5042</v>
      </c>
      <c r="C2063">
        <v>3417.5030000000002</v>
      </c>
      <c r="D2063">
        <v>39.848999999999997</v>
      </c>
      <c r="E2063">
        <v>335.68299999999999</v>
      </c>
      <c r="F2063">
        <v>118.637</v>
      </c>
      <c r="G2063" t="s">
        <v>2884</v>
      </c>
      <c r="I2063">
        <v>273.81</v>
      </c>
      <c r="J2063">
        <v>3417.5219999999999</v>
      </c>
      <c r="K2063" s="68">
        <v>0.23</v>
      </c>
      <c r="L2063">
        <v>6</v>
      </c>
      <c r="M2063">
        <v>3</v>
      </c>
      <c r="N2063" t="s">
        <v>5042</v>
      </c>
      <c r="O2063">
        <v>1.7909999999999999</v>
      </c>
      <c r="P2063">
        <v>10</v>
      </c>
      <c r="Q2063">
        <v>39.848999999999997</v>
      </c>
      <c r="R2063">
        <v>3417.5070000000001</v>
      </c>
      <c r="S2063">
        <v>31.879000000000001</v>
      </c>
      <c r="T2063">
        <v>340.59300000000002</v>
      </c>
      <c r="U2063">
        <v>94.909000000000006</v>
      </c>
      <c r="V2063">
        <v>100</v>
      </c>
      <c r="W2063">
        <v>1.7829999999999999</v>
      </c>
      <c r="X2063">
        <v>3.2909999999999999</v>
      </c>
      <c r="Y2063">
        <v>21.39</v>
      </c>
      <c r="Z2063">
        <v>22.44</v>
      </c>
      <c r="AA2063">
        <v>0.61699999999999999</v>
      </c>
      <c r="AB2063">
        <v>0</v>
      </c>
      <c r="AC2063" t="b">
        <v>1</v>
      </c>
      <c r="BM2063" t="s">
        <v>2887</v>
      </c>
      <c r="BN2063" t="s">
        <v>3288</v>
      </c>
      <c r="BO2063" t="s">
        <v>2888</v>
      </c>
      <c r="BT2063"/>
      <c r="BU2063"/>
      <c r="BX2063"/>
      <c r="BZ2063"/>
      <c r="CA2063"/>
      <c r="CB2063"/>
      <c r="CC2063"/>
      <c r="CD2063">
        <v>0</v>
      </c>
      <c r="CE2063"/>
      <c r="CF2063">
        <v>0</v>
      </c>
    </row>
    <row r="2064" spans="1:85" hidden="1" x14ac:dyDescent="0.35">
      <c r="A2064" t="s">
        <v>2216</v>
      </c>
      <c r="B2064" t="s">
        <v>5043</v>
      </c>
      <c r="C2064">
        <v>3422.3589999999999</v>
      </c>
      <c r="D2064">
        <v>40.304000000000002</v>
      </c>
      <c r="E2064" s="68">
        <v>43.448999999999998</v>
      </c>
      <c r="F2064">
        <v>30.283000000000001</v>
      </c>
      <c r="G2064" t="s">
        <v>3407</v>
      </c>
      <c r="I2064">
        <v>336.29</v>
      </c>
      <c r="J2064">
        <v>3422.3820000000001</v>
      </c>
      <c r="K2064" s="73">
        <v>63.79</v>
      </c>
      <c r="L2064">
        <v>25</v>
      </c>
      <c r="M2064">
        <v>0</v>
      </c>
      <c r="N2064" t="s">
        <v>5043</v>
      </c>
      <c r="O2064">
        <v>1.75</v>
      </c>
      <c r="P2064">
        <v>19.042000000000002</v>
      </c>
      <c r="Q2064">
        <v>10.525</v>
      </c>
      <c r="R2064">
        <v>3422.377</v>
      </c>
      <c r="S2064">
        <v>8.42</v>
      </c>
      <c r="T2064">
        <v>60.406999999999996</v>
      </c>
      <c r="U2064">
        <v>5.0359999999999996</v>
      </c>
      <c r="V2064">
        <v>100</v>
      </c>
      <c r="W2064">
        <v>0.83199999999999996</v>
      </c>
      <c r="X2064">
        <v>4.2460000000000004</v>
      </c>
      <c r="Y2064">
        <v>22.08</v>
      </c>
      <c r="Z2064">
        <v>22.539000000000001</v>
      </c>
      <c r="AA2064">
        <v>0.61899999999999999</v>
      </c>
      <c r="AB2064">
        <v>0</v>
      </c>
      <c r="AC2064" t="b">
        <v>1</v>
      </c>
      <c r="AI2064">
        <v>3422.3690000000001</v>
      </c>
      <c r="AJ2064">
        <v>59.268000000000001</v>
      </c>
      <c r="AK2064">
        <v>3422.38</v>
      </c>
      <c r="AL2064">
        <v>63.134999999999998</v>
      </c>
      <c r="AM2064">
        <v>7.7350000000000003</v>
      </c>
      <c r="AN2064">
        <v>21.73</v>
      </c>
      <c r="AO2064">
        <v>27.88</v>
      </c>
      <c r="AP2064">
        <v>3.25</v>
      </c>
      <c r="AQ2064">
        <v>22.658999999999999</v>
      </c>
      <c r="AR2064">
        <v>8.1690000000000005</v>
      </c>
      <c r="AS2064">
        <v>18.558</v>
      </c>
      <c r="AT2064">
        <v>2.8000000000000001E-2</v>
      </c>
      <c r="AU2064">
        <v>0.30499999999999999</v>
      </c>
      <c r="AV2064">
        <v>0.28199999999999997</v>
      </c>
      <c r="AW2064">
        <v>0</v>
      </c>
      <c r="AX2064">
        <v>1838387</v>
      </c>
      <c r="AY2064" t="b">
        <v>1</v>
      </c>
      <c r="AZ2064">
        <v>335.63600000000002</v>
      </c>
      <c r="BA2064">
        <v>3422.3789999999999</v>
      </c>
      <c r="BB2064">
        <v>10.525</v>
      </c>
      <c r="BC2064">
        <v>59.985999999999997</v>
      </c>
      <c r="BD2064">
        <v>6.2949999999999999</v>
      </c>
      <c r="BE2064">
        <v>3422.3820000000001</v>
      </c>
      <c r="BF2064">
        <v>63.79</v>
      </c>
      <c r="BG2064">
        <v>24</v>
      </c>
      <c r="BH2064">
        <v>3</v>
      </c>
      <c r="BI2064">
        <v>8.42</v>
      </c>
      <c r="BJ2064">
        <v>5.0359999999999996</v>
      </c>
      <c r="BK2064">
        <v>4.0490000000000004</v>
      </c>
      <c r="BM2064" t="s">
        <v>2905</v>
      </c>
      <c r="BN2064" t="s">
        <v>2905</v>
      </c>
      <c r="BO2064" t="s">
        <v>3217</v>
      </c>
      <c r="BT2064"/>
      <c r="BU2064"/>
      <c r="BX2064"/>
      <c r="BZ2064"/>
      <c r="CA2064"/>
      <c r="CB2064"/>
      <c r="CC2064"/>
      <c r="CD2064">
        <v>0</v>
      </c>
      <c r="CE2064"/>
      <c r="CF2064">
        <v>0</v>
      </c>
      <c r="CG2064" t="b">
        <f t="shared" ref="CG2064:CG2066" si="55">IF(CE2064*100&lt;CC2064,TRUE,FALSE)</f>
        <v>0</v>
      </c>
    </row>
    <row r="2065" spans="1:85" hidden="1" x14ac:dyDescent="0.35">
      <c r="A2065" t="s">
        <v>2217</v>
      </c>
      <c r="B2065" t="s">
        <v>5044</v>
      </c>
      <c r="C2065" s="51">
        <v>3422.415</v>
      </c>
      <c r="D2065">
        <v>7.375</v>
      </c>
      <c r="E2065" s="68">
        <v>68.031999999999996</v>
      </c>
      <c r="F2065">
        <v>6.2949999999999999</v>
      </c>
      <c r="G2065" t="s">
        <v>3339</v>
      </c>
      <c r="I2065">
        <v>343.71</v>
      </c>
      <c r="J2065">
        <v>3422.42</v>
      </c>
      <c r="K2065" s="73">
        <v>71.180000000000007</v>
      </c>
      <c r="L2065">
        <v>7</v>
      </c>
      <c r="M2065">
        <v>1</v>
      </c>
      <c r="N2065" s="51" t="s">
        <v>5044</v>
      </c>
      <c r="O2065">
        <v>1.736</v>
      </c>
      <c r="P2065">
        <v>10</v>
      </c>
      <c r="Q2065">
        <v>19.882999999999999</v>
      </c>
      <c r="R2065">
        <v>3422.4160000000002</v>
      </c>
      <c r="S2065">
        <v>5.9</v>
      </c>
      <c r="T2065">
        <v>68.662000000000006</v>
      </c>
      <c r="U2065">
        <v>5.0359999999999996</v>
      </c>
      <c r="V2065">
        <v>100</v>
      </c>
      <c r="W2065">
        <v>1.0820000000000001</v>
      </c>
      <c r="X2065">
        <v>1.341</v>
      </c>
      <c r="Y2065">
        <v>22.46</v>
      </c>
      <c r="Z2065">
        <v>22.539000000000001</v>
      </c>
      <c r="AA2065">
        <v>0.61899999999999999</v>
      </c>
      <c r="AB2065">
        <v>0</v>
      </c>
      <c r="AC2065" t="b">
        <v>1</v>
      </c>
      <c r="AI2065">
        <v>3422.4050000000002</v>
      </c>
      <c r="AJ2065">
        <v>66.25</v>
      </c>
      <c r="AK2065">
        <v>3422.4169999999999</v>
      </c>
      <c r="AL2065">
        <v>70.667000000000002</v>
      </c>
      <c r="AM2065">
        <v>8.8339999999999996</v>
      </c>
      <c r="AN2065">
        <v>23.85</v>
      </c>
      <c r="AO2065">
        <v>14.43</v>
      </c>
      <c r="AP2065">
        <v>0.69399999999999995</v>
      </c>
      <c r="AQ2065">
        <v>22.771999999999998</v>
      </c>
      <c r="AR2065">
        <v>33.616</v>
      </c>
      <c r="AS2065">
        <v>16.233000000000001</v>
      </c>
      <c r="AT2065">
        <v>1.641</v>
      </c>
      <c r="AU2065">
        <v>0.312</v>
      </c>
      <c r="AV2065">
        <v>9.9000000000000005E-2</v>
      </c>
      <c r="AW2065">
        <v>0</v>
      </c>
      <c r="AX2065">
        <v>1841760</v>
      </c>
      <c r="AY2065" t="b">
        <v>1</v>
      </c>
      <c r="AZ2065">
        <v>343.197</v>
      </c>
      <c r="BA2065">
        <v>3422.4070000000002</v>
      </c>
      <c r="BB2065">
        <v>19.882999999999999</v>
      </c>
      <c r="BC2065">
        <v>68.031999999999996</v>
      </c>
      <c r="BD2065">
        <v>6.2949999999999999</v>
      </c>
      <c r="BE2065">
        <v>3422.42</v>
      </c>
      <c r="BF2065">
        <v>71.180000000000007</v>
      </c>
      <c r="BG2065">
        <v>5</v>
      </c>
      <c r="BH2065">
        <v>3</v>
      </c>
      <c r="BI2065">
        <v>15.907</v>
      </c>
      <c r="BJ2065">
        <v>5.0359999999999996</v>
      </c>
      <c r="BK2065">
        <v>0.95199999999999996</v>
      </c>
      <c r="BM2065" t="s">
        <v>2905</v>
      </c>
      <c r="BN2065" t="s">
        <v>2905</v>
      </c>
      <c r="BO2065" t="s">
        <v>3292</v>
      </c>
      <c r="BQ2065">
        <v>1</v>
      </c>
      <c r="BT2065" t="s">
        <v>3293</v>
      </c>
      <c r="BU2065"/>
      <c r="BV2065" t="s">
        <v>3294</v>
      </c>
      <c r="BZ2065"/>
      <c r="CA2065"/>
      <c r="CB2065">
        <v>14.43</v>
      </c>
      <c r="CC2065">
        <v>14.43</v>
      </c>
      <c r="CD2065">
        <v>1.6E-2</v>
      </c>
      <c r="CE2065">
        <v>3.3000000000000002E-2</v>
      </c>
      <c r="CF2065">
        <v>0.877</v>
      </c>
      <c r="CG2065" t="b">
        <f t="shared" si="55"/>
        <v>1</v>
      </c>
    </row>
    <row r="2066" spans="1:85" hidden="1" x14ac:dyDescent="0.35">
      <c r="A2066" t="s">
        <v>2218</v>
      </c>
      <c r="B2066" t="s">
        <v>5045</v>
      </c>
      <c r="C2066" s="51">
        <v>3422.4250000000002</v>
      </c>
      <c r="D2066">
        <v>7.58</v>
      </c>
      <c r="E2066" s="68">
        <v>67.322999999999993</v>
      </c>
      <c r="F2066">
        <v>9.2880000000000003</v>
      </c>
      <c r="G2066" t="s">
        <v>3339</v>
      </c>
      <c r="I2066">
        <v>340.33199999999999</v>
      </c>
      <c r="J2066">
        <v>3422.4290000000001</v>
      </c>
      <c r="K2066" s="73">
        <v>67.802000000000007</v>
      </c>
      <c r="L2066">
        <v>6</v>
      </c>
      <c r="M2066">
        <v>1</v>
      </c>
      <c r="N2066" s="51" t="s">
        <v>5045</v>
      </c>
      <c r="R2066">
        <v>3422.4250000000002</v>
      </c>
      <c r="S2066">
        <v>7.0330000000000004</v>
      </c>
      <c r="T2066">
        <v>67.378</v>
      </c>
      <c r="U2066">
        <v>8.2110000000000003</v>
      </c>
      <c r="V2066">
        <v>100</v>
      </c>
      <c r="W2066">
        <v>1.643</v>
      </c>
      <c r="X2066">
        <v>1.909</v>
      </c>
      <c r="Y2066">
        <v>0</v>
      </c>
      <c r="Z2066">
        <v>22.539000000000001</v>
      </c>
      <c r="AC2066" t="b">
        <v>1</v>
      </c>
      <c r="AI2066">
        <v>3422.413</v>
      </c>
      <c r="AJ2066">
        <v>63.360999999999997</v>
      </c>
      <c r="AK2066">
        <v>3422.4279999999999</v>
      </c>
      <c r="AL2066">
        <v>66.882000000000005</v>
      </c>
      <c r="AM2066">
        <v>7.0419999999999998</v>
      </c>
      <c r="AN2066">
        <v>30.71</v>
      </c>
      <c r="AO2066">
        <v>17.21</v>
      </c>
      <c r="AP2066">
        <v>1.173</v>
      </c>
      <c r="AQ2066">
        <v>22.783999999999999</v>
      </c>
      <c r="AR2066">
        <v>24.587</v>
      </c>
      <c r="AS2066">
        <v>20.712</v>
      </c>
      <c r="AT2066">
        <v>1.1100000000000001</v>
      </c>
      <c r="AU2066">
        <v>0.29099999999999998</v>
      </c>
      <c r="AV2066">
        <v>9.7000000000000003E-2</v>
      </c>
      <c r="AW2066">
        <v>0</v>
      </c>
      <c r="AX2066">
        <v>1845133</v>
      </c>
      <c r="AY2066" t="b">
        <v>1</v>
      </c>
      <c r="AZ2066">
        <v>339.41699999999997</v>
      </c>
      <c r="BA2066">
        <v>3422.4250000000002</v>
      </c>
      <c r="BB2066">
        <v>8.7910000000000004</v>
      </c>
      <c r="BC2066">
        <v>60.771000000000001</v>
      </c>
      <c r="BD2066">
        <v>14.061</v>
      </c>
      <c r="BE2066">
        <v>3422.4290000000001</v>
      </c>
      <c r="BF2066">
        <v>67.802000000000007</v>
      </c>
      <c r="BG2066">
        <v>2</v>
      </c>
      <c r="BH2066">
        <v>1</v>
      </c>
      <c r="BI2066">
        <v>7.0330000000000004</v>
      </c>
      <c r="BJ2066">
        <v>11.247999999999999</v>
      </c>
      <c r="BK2066">
        <v>1</v>
      </c>
      <c r="BM2066" t="s">
        <v>2905</v>
      </c>
      <c r="BN2066" t="s">
        <v>2905</v>
      </c>
      <c r="BO2066" t="s">
        <v>3341</v>
      </c>
      <c r="BQ2066">
        <v>1</v>
      </c>
      <c r="BT2066" t="s">
        <v>3293</v>
      </c>
      <c r="BU2066"/>
      <c r="BV2066" t="s">
        <v>3294</v>
      </c>
      <c r="BZ2066"/>
      <c r="CA2066"/>
      <c r="CB2066">
        <v>17.21</v>
      </c>
      <c r="CC2066">
        <v>17.21</v>
      </c>
      <c r="CD2066">
        <v>0.01</v>
      </c>
      <c r="CE2066">
        <v>0.03</v>
      </c>
      <c r="CF2066">
        <v>0.89800000000000002</v>
      </c>
      <c r="CG2066" t="b">
        <f t="shared" si="55"/>
        <v>1</v>
      </c>
    </row>
    <row r="2067" spans="1:85" hidden="1" x14ac:dyDescent="0.35">
      <c r="A2067" t="s">
        <v>2219</v>
      </c>
      <c r="B2067" t="s">
        <v>5046</v>
      </c>
      <c r="C2067">
        <v>3422.4229999999998</v>
      </c>
      <c r="D2067">
        <v>11.637</v>
      </c>
      <c r="E2067">
        <v>46.677999999999997</v>
      </c>
      <c r="F2067">
        <v>32.856999999999999</v>
      </c>
      <c r="G2067" t="s">
        <v>2884</v>
      </c>
      <c r="I2067">
        <v>326.19</v>
      </c>
      <c r="J2067">
        <v>3422.433</v>
      </c>
      <c r="K2067" s="68">
        <v>53.66</v>
      </c>
      <c r="L2067">
        <v>2</v>
      </c>
      <c r="M2067">
        <v>1</v>
      </c>
      <c r="N2067" t="s">
        <v>5046</v>
      </c>
      <c r="O2067">
        <v>1.728</v>
      </c>
      <c r="P2067">
        <v>10</v>
      </c>
      <c r="Q2067">
        <v>18.654</v>
      </c>
      <c r="R2067">
        <v>3422.4259999999999</v>
      </c>
      <c r="S2067">
        <v>9.14</v>
      </c>
      <c r="T2067">
        <v>49.253</v>
      </c>
      <c r="U2067">
        <v>20.739000000000001</v>
      </c>
      <c r="V2067">
        <v>100</v>
      </c>
      <c r="W2067">
        <v>3.49</v>
      </c>
      <c r="X2067">
        <v>1.272</v>
      </c>
      <c r="Y2067">
        <v>22.13</v>
      </c>
      <c r="Z2067">
        <v>22.539000000000001</v>
      </c>
      <c r="AA2067">
        <v>0.61899999999999999</v>
      </c>
      <c r="AB2067">
        <v>0</v>
      </c>
      <c r="AC2067" t="b">
        <v>1</v>
      </c>
      <c r="BA2067">
        <v>3422.4209999999998</v>
      </c>
      <c r="BB2067">
        <v>18.654</v>
      </c>
      <c r="BC2067">
        <v>48.927999999999997</v>
      </c>
      <c r="BD2067">
        <v>14.324</v>
      </c>
      <c r="BE2067">
        <v>3422.433</v>
      </c>
      <c r="BF2067">
        <v>53.66</v>
      </c>
      <c r="BG2067">
        <v>3</v>
      </c>
      <c r="BH2067">
        <v>3</v>
      </c>
      <c r="BI2067">
        <v>14.923</v>
      </c>
      <c r="BJ2067">
        <v>11.459</v>
      </c>
      <c r="BK2067">
        <v>1.272</v>
      </c>
      <c r="BM2067" t="s">
        <v>2905</v>
      </c>
      <c r="BN2067" t="s">
        <v>2905</v>
      </c>
      <c r="BO2067" t="s">
        <v>3292</v>
      </c>
      <c r="BT2067"/>
      <c r="BU2067"/>
      <c r="BV2067" t="s">
        <v>3294</v>
      </c>
      <c r="BX2067"/>
      <c r="BZ2067"/>
      <c r="CA2067"/>
      <c r="CB2067"/>
      <c r="CC2067"/>
      <c r="CD2067">
        <v>0</v>
      </c>
      <c r="CE2067"/>
      <c r="CF2067">
        <v>0</v>
      </c>
    </row>
    <row r="2068" spans="1:85" hidden="1" x14ac:dyDescent="0.35">
      <c r="A2068" t="s">
        <v>2220</v>
      </c>
      <c r="B2068" t="s">
        <v>5047</v>
      </c>
      <c r="C2068">
        <v>3428.1759999999999</v>
      </c>
      <c r="D2068">
        <v>12.169</v>
      </c>
      <c r="E2068">
        <v>124.41500000000001</v>
      </c>
      <c r="F2068">
        <v>9.3810000000000002</v>
      </c>
      <c r="G2068" t="s">
        <v>2884</v>
      </c>
      <c r="I2068">
        <v>46.19</v>
      </c>
      <c r="J2068">
        <v>3428.183</v>
      </c>
      <c r="K2068" s="68">
        <v>133.49</v>
      </c>
      <c r="L2068">
        <v>5</v>
      </c>
      <c r="M2068">
        <v>3</v>
      </c>
      <c r="N2068" t="s">
        <v>5047</v>
      </c>
      <c r="O2068">
        <v>1.7729999999999999</v>
      </c>
      <c r="P2068">
        <v>10</v>
      </c>
      <c r="Q2068">
        <v>12.169</v>
      </c>
      <c r="R2068">
        <v>3428.1770000000001</v>
      </c>
      <c r="S2068">
        <v>9.7349999999999994</v>
      </c>
      <c r="T2068">
        <v>126.23</v>
      </c>
      <c r="U2068">
        <v>7.5049999999999999</v>
      </c>
      <c r="V2068">
        <v>100</v>
      </c>
      <c r="W2068">
        <v>1.1930000000000001</v>
      </c>
      <c r="X2068">
        <v>1.2869999999999999</v>
      </c>
      <c r="Y2068">
        <v>22.42</v>
      </c>
      <c r="Z2068">
        <v>22.44</v>
      </c>
      <c r="AA2068">
        <v>0.61699999999999999</v>
      </c>
      <c r="AB2068">
        <v>0</v>
      </c>
      <c r="AC2068" t="b">
        <v>1</v>
      </c>
      <c r="BM2068" t="s">
        <v>2887</v>
      </c>
      <c r="BN2068" t="s">
        <v>2887</v>
      </c>
      <c r="BO2068" t="s">
        <v>2888</v>
      </c>
      <c r="BT2068"/>
      <c r="BU2068"/>
      <c r="BX2068"/>
      <c r="BZ2068"/>
      <c r="CA2068"/>
      <c r="CB2068"/>
      <c r="CC2068"/>
      <c r="CD2068">
        <v>0</v>
      </c>
      <c r="CE2068"/>
      <c r="CF2068">
        <v>0</v>
      </c>
    </row>
    <row r="2069" spans="1:85" hidden="1" x14ac:dyDescent="0.35">
      <c r="A2069" t="s">
        <v>2221</v>
      </c>
      <c r="B2069" t="s">
        <v>5048</v>
      </c>
      <c r="C2069">
        <v>3433.261</v>
      </c>
      <c r="D2069">
        <v>30.69</v>
      </c>
      <c r="E2069">
        <v>137.39699999999999</v>
      </c>
      <c r="F2069">
        <v>109.883</v>
      </c>
      <c r="G2069" t="s">
        <v>2884</v>
      </c>
      <c r="I2069">
        <v>90</v>
      </c>
      <c r="J2069">
        <v>3433.2779999999998</v>
      </c>
      <c r="K2069" s="68">
        <v>177.166</v>
      </c>
      <c r="L2069">
        <v>0.72099999999999997</v>
      </c>
      <c r="M2069">
        <v>1</v>
      </c>
      <c r="N2069" t="s">
        <v>5048</v>
      </c>
      <c r="O2069">
        <v>1.804</v>
      </c>
      <c r="P2069">
        <v>0</v>
      </c>
      <c r="Q2069">
        <v>0</v>
      </c>
      <c r="R2069">
        <v>3433.2779999999998</v>
      </c>
      <c r="S2069">
        <v>0</v>
      </c>
      <c r="T2069">
        <v>177.166</v>
      </c>
      <c r="U2069">
        <v>0</v>
      </c>
      <c r="V2069">
        <v>0</v>
      </c>
      <c r="W2069">
        <v>0</v>
      </c>
      <c r="X2069">
        <v>0</v>
      </c>
      <c r="Y2069">
        <v>0</v>
      </c>
      <c r="Z2069">
        <v>0</v>
      </c>
      <c r="AA2069">
        <v>0</v>
      </c>
      <c r="AB2069">
        <v>0</v>
      </c>
      <c r="AC2069" t="b">
        <v>1</v>
      </c>
      <c r="AE2069">
        <v>0</v>
      </c>
      <c r="AF2069">
        <v>0</v>
      </c>
      <c r="AG2069">
        <v>0</v>
      </c>
      <c r="AH2069">
        <v>0</v>
      </c>
      <c r="AI2069">
        <v>0</v>
      </c>
      <c r="AJ2069">
        <v>0</v>
      </c>
      <c r="AK2069">
        <v>0</v>
      </c>
      <c r="AL2069">
        <v>0</v>
      </c>
      <c r="AM2069">
        <v>0</v>
      </c>
      <c r="AN2069">
        <v>0</v>
      </c>
      <c r="AO2069">
        <v>0</v>
      </c>
      <c r="AP2069">
        <v>0</v>
      </c>
      <c r="AQ2069">
        <v>0</v>
      </c>
      <c r="AR2069">
        <v>0</v>
      </c>
      <c r="AS2069">
        <v>0</v>
      </c>
      <c r="AT2069">
        <v>0</v>
      </c>
      <c r="AU2069">
        <v>0</v>
      </c>
      <c r="AV2069">
        <v>0</v>
      </c>
      <c r="AW2069">
        <v>0</v>
      </c>
      <c r="AX2069">
        <v>0</v>
      </c>
      <c r="AY2069" t="b">
        <v>0</v>
      </c>
      <c r="AZ2069">
        <v>0</v>
      </c>
      <c r="BI2069">
        <v>0</v>
      </c>
      <c r="BJ2069">
        <v>0</v>
      </c>
      <c r="BK2069">
        <v>0</v>
      </c>
      <c r="BM2069" t="s">
        <v>2887</v>
      </c>
      <c r="BN2069" t="s">
        <v>2887</v>
      </c>
      <c r="BO2069" t="s">
        <v>2888</v>
      </c>
      <c r="BT2069"/>
      <c r="BU2069"/>
      <c r="BX2069"/>
      <c r="BY2069" t="s">
        <v>2903</v>
      </c>
      <c r="BZ2069"/>
      <c r="CA2069"/>
      <c r="CB2069"/>
      <c r="CC2069"/>
      <c r="CD2069">
        <v>0</v>
      </c>
      <c r="CE2069"/>
      <c r="CF2069">
        <v>0</v>
      </c>
    </row>
    <row r="2070" spans="1:85" hidden="1" x14ac:dyDescent="0.35">
      <c r="A2070" t="s">
        <v>2222</v>
      </c>
      <c r="B2070" t="s">
        <v>5049</v>
      </c>
      <c r="C2070">
        <v>3433.2930000000001</v>
      </c>
      <c r="D2070">
        <v>30.684999999999999</v>
      </c>
      <c r="E2070">
        <v>309.21600000000001</v>
      </c>
      <c r="F2070">
        <v>103.146</v>
      </c>
      <c r="G2070" t="s">
        <v>2884</v>
      </c>
      <c r="I2070">
        <v>270</v>
      </c>
      <c r="J2070">
        <v>3433.3040000000001</v>
      </c>
      <c r="K2070" s="68">
        <v>357.17399999999998</v>
      </c>
      <c r="L2070">
        <v>0.79200000000000004</v>
      </c>
      <c r="M2070">
        <v>1</v>
      </c>
      <c r="N2070" t="s">
        <v>5049</v>
      </c>
      <c r="O2070">
        <v>1.7849999999999999</v>
      </c>
      <c r="P2070">
        <v>0</v>
      </c>
      <c r="Q2070">
        <v>0</v>
      </c>
      <c r="R2070">
        <v>3433.3040000000001</v>
      </c>
      <c r="S2070">
        <v>0</v>
      </c>
      <c r="T2070">
        <v>357.17399999999998</v>
      </c>
      <c r="U2070">
        <v>0</v>
      </c>
      <c r="V2070">
        <v>0</v>
      </c>
      <c r="W2070">
        <v>0</v>
      </c>
      <c r="X2070">
        <v>0</v>
      </c>
      <c r="Y2070">
        <v>0</v>
      </c>
      <c r="Z2070">
        <v>0</v>
      </c>
      <c r="AA2070">
        <v>0</v>
      </c>
      <c r="AB2070">
        <v>0</v>
      </c>
      <c r="AC2070" t="b">
        <v>1</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t="b">
        <v>0</v>
      </c>
      <c r="AZ2070">
        <v>0</v>
      </c>
      <c r="BI2070">
        <v>0</v>
      </c>
      <c r="BJ2070">
        <v>0</v>
      </c>
      <c r="BK2070">
        <v>0</v>
      </c>
      <c r="BM2070" t="s">
        <v>2887</v>
      </c>
      <c r="BN2070" t="s">
        <v>3345</v>
      </c>
      <c r="BO2070" t="s">
        <v>2888</v>
      </c>
      <c r="BT2070"/>
      <c r="BU2070"/>
      <c r="BX2070"/>
      <c r="BY2070" t="s">
        <v>2903</v>
      </c>
      <c r="BZ2070"/>
      <c r="CA2070"/>
      <c r="CB2070"/>
      <c r="CC2070"/>
      <c r="CD2070">
        <v>0</v>
      </c>
      <c r="CE2070"/>
      <c r="CF2070">
        <v>0</v>
      </c>
    </row>
    <row r="2071" spans="1:85" hidden="1" x14ac:dyDescent="0.35">
      <c r="A2071" t="s">
        <v>2223</v>
      </c>
      <c r="B2071" t="s">
        <v>5050</v>
      </c>
      <c r="C2071">
        <v>3439.0790000000002</v>
      </c>
      <c r="D2071">
        <v>15.183</v>
      </c>
      <c r="E2071">
        <v>187.761</v>
      </c>
      <c r="F2071">
        <v>6.2949999999999999</v>
      </c>
      <c r="G2071" t="s">
        <v>2884</v>
      </c>
      <c r="I2071">
        <v>106.19</v>
      </c>
      <c r="J2071">
        <v>3439.09</v>
      </c>
      <c r="K2071" s="68">
        <v>193.71</v>
      </c>
      <c r="L2071">
        <v>8</v>
      </c>
      <c r="M2071">
        <v>3</v>
      </c>
      <c r="N2071" t="s">
        <v>5050</v>
      </c>
      <c r="O2071">
        <v>1.7809999999999999</v>
      </c>
      <c r="P2071">
        <v>10</v>
      </c>
      <c r="Q2071">
        <v>15.183</v>
      </c>
      <c r="R2071">
        <v>3439.0810000000001</v>
      </c>
      <c r="S2071">
        <v>12.146000000000001</v>
      </c>
      <c r="T2071">
        <v>188.95099999999999</v>
      </c>
      <c r="U2071">
        <v>5.0359999999999996</v>
      </c>
      <c r="V2071">
        <v>100</v>
      </c>
      <c r="W2071">
        <v>0.77400000000000002</v>
      </c>
      <c r="X2071">
        <v>1.4970000000000001</v>
      </c>
      <c r="Y2071">
        <v>23.03</v>
      </c>
      <c r="Z2071">
        <v>22.565000000000001</v>
      </c>
      <c r="AA2071">
        <v>0.62</v>
      </c>
      <c r="AB2071">
        <v>0</v>
      </c>
      <c r="AC2071" t="b">
        <v>1</v>
      </c>
      <c r="BM2071" t="s">
        <v>2887</v>
      </c>
      <c r="BN2071" t="s">
        <v>2887</v>
      </c>
      <c r="BO2071" t="s">
        <v>2888</v>
      </c>
      <c r="BT2071"/>
      <c r="BU2071"/>
      <c r="BX2071"/>
      <c r="BZ2071"/>
      <c r="CA2071"/>
      <c r="CB2071"/>
      <c r="CC2071"/>
      <c r="CD2071">
        <v>0</v>
      </c>
      <c r="CE2071"/>
      <c r="CF2071">
        <v>0</v>
      </c>
    </row>
    <row r="2072" spans="1:85" hidden="1" x14ac:dyDescent="0.35">
      <c r="A2072" t="s">
        <v>2224</v>
      </c>
      <c r="B2072" t="s">
        <v>5051</v>
      </c>
      <c r="C2072">
        <v>3439.087</v>
      </c>
      <c r="D2072">
        <v>9.3659999999999997</v>
      </c>
      <c r="E2072">
        <v>169.28299999999999</v>
      </c>
      <c r="F2072">
        <v>6.2949999999999999</v>
      </c>
      <c r="G2072" t="s">
        <v>2884</v>
      </c>
      <c r="I2072">
        <v>86.19</v>
      </c>
      <c r="J2072">
        <v>3439.0949999999998</v>
      </c>
      <c r="K2072" s="68">
        <v>173.71</v>
      </c>
      <c r="L2072">
        <v>21</v>
      </c>
      <c r="M2072">
        <v>3</v>
      </c>
      <c r="N2072" t="s">
        <v>5051</v>
      </c>
      <c r="O2072">
        <v>1.7769999999999999</v>
      </c>
      <c r="P2072">
        <v>16.940000000000001</v>
      </c>
      <c r="Q2072">
        <v>9.3659999999999997</v>
      </c>
      <c r="R2072">
        <v>3439.0889999999999</v>
      </c>
      <c r="S2072">
        <v>7.3659999999999997</v>
      </c>
      <c r="T2072">
        <v>170.16800000000001</v>
      </c>
      <c r="U2072">
        <v>5.0359999999999996</v>
      </c>
      <c r="V2072">
        <v>100</v>
      </c>
      <c r="W2072">
        <v>0.83199999999999996</v>
      </c>
      <c r="X2072">
        <v>3.5550000000000002</v>
      </c>
      <c r="Y2072">
        <v>22.7</v>
      </c>
      <c r="Z2072">
        <v>22.565000000000001</v>
      </c>
      <c r="AA2072">
        <v>0.62</v>
      </c>
      <c r="AB2072">
        <v>0</v>
      </c>
      <c r="AC2072" t="b">
        <v>1</v>
      </c>
      <c r="BM2072" t="s">
        <v>2887</v>
      </c>
      <c r="BN2072" t="s">
        <v>2887</v>
      </c>
      <c r="BO2072" t="s">
        <v>2888</v>
      </c>
      <c r="BT2072"/>
      <c r="BU2072"/>
      <c r="BX2072"/>
      <c r="BZ2072"/>
      <c r="CA2072"/>
      <c r="CB2072"/>
      <c r="CC2072"/>
      <c r="CD2072">
        <v>0</v>
      </c>
      <c r="CE2072"/>
      <c r="CF2072">
        <v>0</v>
      </c>
    </row>
    <row r="2073" spans="1:85" hidden="1" x14ac:dyDescent="0.35">
      <c r="A2073" t="s">
        <v>2225</v>
      </c>
      <c r="B2073" t="s">
        <v>5052</v>
      </c>
      <c r="C2073">
        <v>3444.9630000000002</v>
      </c>
      <c r="D2073">
        <v>26.198</v>
      </c>
      <c r="E2073">
        <v>116.15600000000001</v>
      </c>
      <c r="F2073">
        <v>117.596</v>
      </c>
      <c r="G2073" t="s">
        <v>2884</v>
      </c>
      <c r="I2073">
        <v>60</v>
      </c>
      <c r="J2073">
        <v>3444.9740000000002</v>
      </c>
      <c r="K2073" s="68">
        <v>148.75200000000001</v>
      </c>
      <c r="L2073">
        <v>0.85299999999999998</v>
      </c>
      <c r="M2073">
        <v>1</v>
      </c>
      <c r="N2073" t="s">
        <v>5052</v>
      </c>
      <c r="O2073">
        <v>1.8</v>
      </c>
      <c r="P2073">
        <v>0</v>
      </c>
      <c r="Q2073">
        <v>0</v>
      </c>
      <c r="R2073">
        <v>3444.9740000000002</v>
      </c>
      <c r="S2073">
        <v>0</v>
      </c>
      <c r="T2073">
        <v>148.75200000000001</v>
      </c>
      <c r="U2073">
        <v>0</v>
      </c>
      <c r="V2073">
        <v>0</v>
      </c>
      <c r="W2073">
        <v>0</v>
      </c>
      <c r="X2073">
        <v>0</v>
      </c>
      <c r="Y2073">
        <v>0</v>
      </c>
      <c r="Z2073">
        <v>0</v>
      </c>
      <c r="AA2073">
        <v>0</v>
      </c>
      <c r="AB2073">
        <v>0</v>
      </c>
      <c r="AC2073" t="b">
        <v>1</v>
      </c>
      <c r="AE2073">
        <v>0</v>
      </c>
      <c r="AF2073">
        <v>0</v>
      </c>
      <c r="AG2073">
        <v>0</v>
      </c>
      <c r="AH2073">
        <v>0</v>
      </c>
      <c r="AI2073">
        <v>0</v>
      </c>
      <c r="AJ2073">
        <v>0</v>
      </c>
      <c r="AK2073">
        <v>0</v>
      </c>
      <c r="AL2073">
        <v>0</v>
      </c>
      <c r="AM2073">
        <v>0</v>
      </c>
      <c r="AN2073">
        <v>0</v>
      </c>
      <c r="AO2073">
        <v>0</v>
      </c>
      <c r="AP2073">
        <v>0</v>
      </c>
      <c r="AQ2073">
        <v>0</v>
      </c>
      <c r="AR2073">
        <v>0</v>
      </c>
      <c r="AS2073">
        <v>0</v>
      </c>
      <c r="AT2073">
        <v>0</v>
      </c>
      <c r="AU2073">
        <v>0</v>
      </c>
      <c r="AV2073">
        <v>0</v>
      </c>
      <c r="AW2073">
        <v>0</v>
      </c>
      <c r="AX2073">
        <v>0</v>
      </c>
      <c r="AY2073" t="b">
        <v>0</v>
      </c>
      <c r="AZ2073">
        <v>0</v>
      </c>
      <c r="BI2073">
        <v>0</v>
      </c>
      <c r="BJ2073">
        <v>0</v>
      </c>
      <c r="BK2073">
        <v>0</v>
      </c>
      <c r="BM2073" t="s">
        <v>2905</v>
      </c>
      <c r="BN2073" t="s">
        <v>2887</v>
      </c>
      <c r="BO2073" t="s">
        <v>2888</v>
      </c>
      <c r="BT2073"/>
      <c r="BU2073"/>
      <c r="BX2073"/>
      <c r="BY2073" t="s">
        <v>2903</v>
      </c>
      <c r="BZ2073"/>
      <c r="CA2073"/>
      <c r="CB2073"/>
      <c r="CC2073"/>
      <c r="CD2073">
        <v>0</v>
      </c>
      <c r="CE2073"/>
      <c r="CF2073">
        <v>0</v>
      </c>
    </row>
    <row r="2074" spans="1:85" hidden="1" x14ac:dyDescent="0.35">
      <c r="A2074" t="s">
        <v>2226</v>
      </c>
      <c r="B2074" t="s">
        <v>5053</v>
      </c>
      <c r="C2074">
        <v>3444.9929999999999</v>
      </c>
      <c r="D2074">
        <v>40.28</v>
      </c>
      <c r="E2074">
        <v>265.45299999999997</v>
      </c>
      <c r="F2074">
        <v>115.42</v>
      </c>
      <c r="G2074" t="s">
        <v>2884</v>
      </c>
      <c r="I2074">
        <v>240</v>
      </c>
      <c r="J2074">
        <v>3445.011</v>
      </c>
      <c r="K2074" s="68">
        <v>328.73500000000001</v>
      </c>
      <c r="L2074">
        <v>0.76400000000000001</v>
      </c>
      <c r="M2074">
        <v>1</v>
      </c>
      <c r="N2074" t="s">
        <v>5053</v>
      </c>
      <c r="O2074">
        <v>1.768</v>
      </c>
      <c r="P2074">
        <v>0</v>
      </c>
      <c r="Q2074">
        <v>0</v>
      </c>
      <c r="R2074">
        <v>3445.011</v>
      </c>
      <c r="S2074">
        <v>0</v>
      </c>
      <c r="T2074">
        <v>328.73500000000001</v>
      </c>
      <c r="U2074">
        <v>0</v>
      </c>
      <c r="V2074">
        <v>0</v>
      </c>
      <c r="W2074">
        <v>0</v>
      </c>
      <c r="X2074">
        <v>0</v>
      </c>
      <c r="Y2074">
        <v>0</v>
      </c>
      <c r="Z2074">
        <v>0</v>
      </c>
      <c r="AA2074">
        <v>0</v>
      </c>
      <c r="AB2074">
        <v>0</v>
      </c>
      <c r="AC2074" t="b">
        <v>1</v>
      </c>
      <c r="AE2074">
        <v>0</v>
      </c>
      <c r="AF2074">
        <v>0</v>
      </c>
      <c r="AG2074">
        <v>0</v>
      </c>
      <c r="AH2074">
        <v>0</v>
      </c>
      <c r="AI2074">
        <v>0</v>
      </c>
      <c r="AJ2074">
        <v>0</v>
      </c>
      <c r="AK2074">
        <v>0</v>
      </c>
      <c r="AL2074">
        <v>0</v>
      </c>
      <c r="AM2074">
        <v>0</v>
      </c>
      <c r="AN2074">
        <v>0</v>
      </c>
      <c r="AO2074">
        <v>0</v>
      </c>
      <c r="AP2074">
        <v>0</v>
      </c>
      <c r="AQ2074">
        <v>0</v>
      </c>
      <c r="AR2074">
        <v>0</v>
      </c>
      <c r="AS2074">
        <v>0</v>
      </c>
      <c r="AT2074">
        <v>0</v>
      </c>
      <c r="AU2074">
        <v>0</v>
      </c>
      <c r="AV2074">
        <v>0</v>
      </c>
      <c r="AW2074">
        <v>0</v>
      </c>
      <c r="AX2074">
        <v>0</v>
      </c>
      <c r="AY2074" t="b">
        <v>0</v>
      </c>
      <c r="AZ2074">
        <v>0</v>
      </c>
      <c r="BI2074">
        <v>0</v>
      </c>
      <c r="BJ2074">
        <v>0</v>
      </c>
      <c r="BK2074">
        <v>0</v>
      </c>
      <c r="BM2074" t="s">
        <v>3345</v>
      </c>
      <c r="BN2074" t="s">
        <v>3288</v>
      </c>
      <c r="BO2074" t="s">
        <v>2888</v>
      </c>
      <c r="BT2074"/>
      <c r="BU2074"/>
      <c r="BX2074"/>
      <c r="BY2074" t="s">
        <v>2903</v>
      </c>
      <c r="BZ2074"/>
      <c r="CA2074"/>
      <c r="CB2074"/>
      <c r="CC2074"/>
      <c r="CD2074">
        <v>0</v>
      </c>
      <c r="CE2074"/>
      <c r="CF2074">
        <v>0</v>
      </c>
    </row>
    <row r="2075" spans="1:85" hidden="1" x14ac:dyDescent="0.35">
      <c r="A2075" t="s">
        <v>2227</v>
      </c>
      <c r="B2075" t="s">
        <v>5054</v>
      </c>
      <c r="C2075">
        <v>3445.01</v>
      </c>
      <c r="D2075">
        <v>27.271000000000001</v>
      </c>
      <c r="E2075">
        <v>33.466000000000001</v>
      </c>
      <c r="F2075">
        <v>360</v>
      </c>
      <c r="G2075" t="s">
        <v>2884</v>
      </c>
      <c r="I2075">
        <v>286.19</v>
      </c>
      <c r="J2075">
        <v>3445.0250000000001</v>
      </c>
      <c r="K2075" s="68">
        <v>14.92</v>
      </c>
      <c r="L2075">
        <v>5</v>
      </c>
      <c r="M2075">
        <v>3</v>
      </c>
      <c r="N2075" t="s">
        <v>5054</v>
      </c>
      <c r="O2075">
        <v>1.78</v>
      </c>
      <c r="P2075">
        <v>10</v>
      </c>
      <c r="Q2075">
        <v>27.271000000000001</v>
      </c>
      <c r="R2075">
        <v>3445.0129999999999</v>
      </c>
      <c r="S2075">
        <v>21.815999999999999</v>
      </c>
      <c r="T2075">
        <v>56.189</v>
      </c>
      <c r="U2075">
        <v>336.04399999999998</v>
      </c>
      <c r="V2075">
        <v>100</v>
      </c>
      <c r="W2075">
        <v>2.3050000000000002</v>
      </c>
      <c r="X2075">
        <v>4.0149999999999997</v>
      </c>
      <c r="Y2075">
        <v>20.59</v>
      </c>
      <c r="Z2075">
        <v>22.15</v>
      </c>
      <c r="AA2075">
        <v>0.61199999999999999</v>
      </c>
      <c r="AB2075">
        <v>0</v>
      </c>
      <c r="AC2075" t="b">
        <v>1</v>
      </c>
      <c r="BM2075" t="s">
        <v>2905</v>
      </c>
      <c r="BN2075" t="s">
        <v>3288</v>
      </c>
      <c r="BO2075" t="s">
        <v>2888</v>
      </c>
      <c r="BT2075"/>
      <c r="BU2075"/>
      <c r="BX2075"/>
      <c r="BZ2075"/>
      <c r="CA2075"/>
      <c r="CB2075"/>
      <c r="CC2075"/>
      <c r="CD2075">
        <v>0</v>
      </c>
      <c r="CE2075"/>
      <c r="CF2075">
        <v>0</v>
      </c>
    </row>
    <row r="2076" spans="1:85" hidden="1" x14ac:dyDescent="0.35">
      <c r="A2076" t="s">
        <v>2228</v>
      </c>
      <c r="B2076" t="s">
        <v>5055</v>
      </c>
      <c r="C2076" s="51">
        <v>3448.9270000000001</v>
      </c>
      <c r="D2076">
        <v>28.324999999999999</v>
      </c>
      <c r="E2076" s="68">
        <v>171.21600000000001</v>
      </c>
      <c r="F2076">
        <v>6.298</v>
      </c>
      <c r="G2076" t="s">
        <v>3290</v>
      </c>
      <c r="I2076">
        <v>86.19</v>
      </c>
      <c r="J2076">
        <v>3448.944</v>
      </c>
      <c r="K2076" s="73">
        <v>174.76</v>
      </c>
      <c r="L2076">
        <v>6</v>
      </c>
      <c r="M2076">
        <v>1</v>
      </c>
      <c r="N2076" s="51" t="s">
        <v>5055</v>
      </c>
      <c r="O2076">
        <v>1.8640000000000001</v>
      </c>
      <c r="P2076">
        <v>10</v>
      </c>
      <c r="Q2076">
        <v>28.324999999999999</v>
      </c>
      <c r="R2076">
        <v>3448.931</v>
      </c>
      <c r="S2076">
        <v>22.66</v>
      </c>
      <c r="T2076">
        <v>171.92500000000001</v>
      </c>
      <c r="U2076">
        <v>5.0380000000000003</v>
      </c>
      <c r="V2076">
        <v>100</v>
      </c>
      <c r="W2076">
        <v>0.75900000000000001</v>
      </c>
      <c r="X2076">
        <v>1.4259999999999999</v>
      </c>
      <c r="Y2076">
        <v>22.52</v>
      </c>
      <c r="Z2076">
        <v>22.588000000000001</v>
      </c>
      <c r="AA2076">
        <v>0.62</v>
      </c>
      <c r="AB2076">
        <v>0</v>
      </c>
      <c r="AC2076" t="b">
        <v>1</v>
      </c>
      <c r="AI2076">
        <v>3448.9340000000002</v>
      </c>
      <c r="AJ2076">
        <v>172.03399999999999</v>
      </c>
      <c r="AK2076">
        <v>3448.942</v>
      </c>
      <c r="AL2076">
        <v>174.68600000000001</v>
      </c>
      <c r="AM2076">
        <v>5.3049999999999997</v>
      </c>
      <c r="AN2076">
        <v>16.420000000000002</v>
      </c>
      <c r="AO2076">
        <v>11.79</v>
      </c>
      <c r="AP2076">
        <v>1.054</v>
      </c>
      <c r="AQ2076">
        <v>22.533000000000001</v>
      </c>
      <c r="AR2076">
        <v>1.1659999999999999</v>
      </c>
      <c r="AS2076">
        <v>21.155000000000001</v>
      </c>
      <c r="AT2076">
        <v>0</v>
      </c>
      <c r="AU2076">
        <v>0.42799999999999999</v>
      </c>
      <c r="AV2076">
        <v>0.24299999999999999</v>
      </c>
      <c r="AW2076">
        <v>0</v>
      </c>
      <c r="AX2076">
        <v>1848506</v>
      </c>
      <c r="AY2076" t="b">
        <v>1</v>
      </c>
      <c r="AZ2076">
        <v>86.114000000000004</v>
      </c>
      <c r="BA2076">
        <v>3448.9270000000001</v>
      </c>
      <c r="BB2076">
        <v>28.324999999999999</v>
      </c>
      <c r="BC2076">
        <v>171.21600000000001</v>
      </c>
      <c r="BD2076">
        <v>6.298</v>
      </c>
      <c r="BE2076">
        <v>3448.944</v>
      </c>
      <c r="BF2076">
        <v>174.76</v>
      </c>
      <c r="BG2076">
        <v>8</v>
      </c>
      <c r="BH2076">
        <v>3</v>
      </c>
      <c r="BI2076">
        <v>22.66</v>
      </c>
      <c r="BJ2076">
        <v>5.0380000000000003</v>
      </c>
      <c r="BK2076">
        <v>1.2809999999999999</v>
      </c>
      <c r="BM2076" t="s">
        <v>144</v>
      </c>
      <c r="BN2076" t="s">
        <v>144</v>
      </c>
      <c r="BO2076" t="s">
        <v>3217</v>
      </c>
      <c r="BQ2076">
        <v>1</v>
      </c>
      <c r="BT2076" s="51" t="s">
        <v>3293</v>
      </c>
      <c r="BV2076" t="s">
        <v>3766</v>
      </c>
      <c r="CB2076" s="51">
        <v>11.79</v>
      </c>
      <c r="CC2076" s="51">
        <v>11.79</v>
      </c>
      <c r="CD2076" s="51">
        <v>1.2E-2</v>
      </c>
      <c r="CE2076" s="51">
        <v>2.4E-2</v>
      </c>
      <c r="CF2076" s="51">
        <v>0.73899999999999999</v>
      </c>
      <c r="CG2076" t="b">
        <f t="shared" ref="CG2076:CG2077" si="56">IF(CE2076*100&lt;CC2076,TRUE,FALSE)</f>
        <v>1</v>
      </c>
    </row>
    <row r="2077" spans="1:85" hidden="1" x14ac:dyDescent="0.35">
      <c r="A2077" t="s">
        <v>2229</v>
      </c>
      <c r="B2077" t="s">
        <v>5056</v>
      </c>
      <c r="C2077" s="51">
        <v>3449.8220000000001</v>
      </c>
      <c r="D2077">
        <v>13.615</v>
      </c>
      <c r="E2077" s="68">
        <v>76.061999999999998</v>
      </c>
      <c r="F2077">
        <v>9.7789999999999999</v>
      </c>
      <c r="G2077" t="s">
        <v>3339</v>
      </c>
      <c r="I2077">
        <v>353.81</v>
      </c>
      <c r="J2077">
        <v>3449.828</v>
      </c>
      <c r="K2077" s="73">
        <v>82.32</v>
      </c>
      <c r="L2077">
        <v>11</v>
      </c>
      <c r="M2077">
        <v>3</v>
      </c>
      <c r="N2077" s="51" t="s">
        <v>5056</v>
      </c>
      <c r="O2077">
        <v>1.804</v>
      </c>
      <c r="P2077">
        <v>10</v>
      </c>
      <c r="Q2077">
        <v>13.615</v>
      </c>
      <c r="R2077">
        <v>3449.8229999999999</v>
      </c>
      <c r="S2077">
        <v>10.891999999999999</v>
      </c>
      <c r="T2077">
        <v>77.313999999999993</v>
      </c>
      <c r="U2077">
        <v>7.8230000000000004</v>
      </c>
      <c r="V2077">
        <v>100</v>
      </c>
      <c r="W2077">
        <v>1.204</v>
      </c>
      <c r="X2077">
        <v>2.8580000000000001</v>
      </c>
      <c r="Y2077">
        <v>22.16</v>
      </c>
      <c r="Z2077">
        <v>22.588000000000001</v>
      </c>
      <c r="AA2077">
        <v>0.62</v>
      </c>
      <c r="AB2077">
        <v>0</v>
      </c>
      <c r="AC2077" t="b">
        <v>1</v>
      </c>
      <c r="AI2077">
        <v>3449.819</v>
      </c>
      <c r="AJ2077">
        <v>77.834000000000003</v>
      </c>
      <c r="AK2077">
        <v>3449.826</v>
      </c>
      <c r="AL2077">
        <v>81.37</v>
      </c>
      <c r="AM2077">
        <v>7.0709999999999997</v>
      </c>
      <c r="AN2077">
        <v>15.44</v>
      </c>
      <c r="AO2077">
        <v>17.399999999999999</v>
      </c>
      <c r="AP2077">
        <v>2.391</v>
      </c>
      <c r="AQ2077">
        <v>22.614999999999998</v>
      </c>
      <c r="AR2077">
        <v>9.2200000000000006</v>
      </c>
      <c r="AS2077">
        <v>2.7389999999999999</v>
      </c>
      <c r="AT2077">
        <v>1E-3</v>
      </c>
      <c r="AU2077">
        <v>0.35599999999999998</v>
      </c>
      <c r="AV2077">
        <v>0.55300000000000005</v>
      </c>
      <c r="AW2077">
        <v>0</v>
      </c>
      <c r="AX2077">
        <v>1851879</v>
      </c>
      <c r="AY2077" t="b">
        <v>1</v>
      </c>
      <c r="AZ2077">
        <v>352.85899999999998</v>
      </c>
      <c r="BA2077">
        <v>3449.8220000000001</v>
      </c>
      <c r="BB2077">
        <v>13.615</v>
      </c>
      <c r="BC2077">
        <v>76.061999999999998</v>
      </c>
      <c r="BD2077">
        <v>9.7789999999999999</v>
      </c>
      <c r="BE2077">
        <v>3449.828</v>
      </c>
      <c r="BF2077">
        <v>82.32</v>
      </c>
      <c r="BG2077">
        <v>9</v>
      </c>
      <c r="BH2077">
        <v>3</v>
      </c>
      <c r="BI2077">
        <v>10.891999999999999</v>
      </c>
      <c r="BJ2077">
        <v>7.8230000000000004</v>
      </c>
      <c r="BK2077">
        <v>2.5019999999999998</v>
      </c>
      <c r="BM2077" t="s">
        <v>144</v>
      </c>
      <c r="BN2077" t="s">
        <v>144</v>
      </c>
      <c r="BO2077" t="s">
        <v>3341</v>
      </c>
      <c r="BQ2077">
        <v>1</v>
      </c>
      <c r="BT2077" t="s">
        <v>3293</v>
      </c>
      <c r="BU2077"/>
      <c r="BV2077" t="s">
        <v>3766</v>
      </c>
      <c r="BX2077" s="51" t="s">
        <v>4069</v>
      </c>
      <c r="BZ2077"/>
      <c r="CA2077"/>
      <c r="CB2077">
        <v>17.399999999999999</v>
      </c>
      <c r="CC2077">
        <v>17.399999999999999</v>
      </c>
      <c r="CD2077">
        <v>0.02</v>
      </c>
      <c r="CE2077">
        <v>3.1E-2</v>
      </c>
      <c r="CF2077">
        <v>0.88500000000000001</v>
      </c>
      <c r="CG2077" t="b">
        <f t="shared" si="56"/>
        <v>1</v>
      </c>
    </row>
    <row r="2078" spans="1:85" hidden="1" x14ac:dyDescent="0.35">
      <c r="A2078" t="s">
        <v>2230</v>
      </c>
      <c r="B2078" t="s">
        <v>5057</v>
      </c>
      <c r="C2078">
        <v>3457.7779999999998</v>
      </c>
      <c r="D2078">
        <v>11.997999999999999</v>
      </c>
      <c r="E2078">
        <v>162.12200000000001</v>
      </c>
      <c r="F2078">
        <v>9.5719999999999992</v>
      </c>
      <c r="G2078" t="s">
        <v>2884</v>
      </c>
      <c r="I2078">
        <v>73.81</v>
      </c>
      <c r="J2078">
        <v>3457.7860000000001</v>
      </c>
      <c r="K2078" s="68">
        <v>162.38999999999999</v>
      </c>
      <c r="L2078">
        <v>6</v>
      </c>
      <c r="M2078">
        <v>3</v>
      </c>
      <c r="N2078" t="s">
        <v>5057</v>
      </c>
      <c r="O2078">
        <v>1.79</v>
      </c>
      <c r="P2078">
        <v>10</v>
      </c>
      <c r="Q2078">
        <v>11.997999999999999</v>
      </c>
      <c r="R2078">
        <v>3457.78</v>
      </c>
      <c r="S2078">
        <v>9.5980000000000008</v>
      </c>
      <c r="T2078">
        <v>162.17500000000001</v>
      </c>
      <c r="U2078">
        <v>7.657</v>
      </c>
      <c r="V2078">
        <v>100</v>
      </c>
      <c r="W2078">
        <v>1.1950000000000001</v>
      </c>
      <c r="X2078">
        <v>1.476</v>
      </c>
      <c r="Y2078">
        <v>22.35</v>
      </c>
      <c r="Z2078">
        <v>22.32</v>
      </c>
      <c r="AA2078">
        <v>0.61499999999999999</v>
      </c>
      <c r="AB2078">
        <v>0</v>
      </c>
      <c r="AC2078" t="b">
        <v>1</v>
      </c>
      <c r="BM2078" t="s">
        <v>2887</v>
      </c>
      <c r="BN2078" t="s">
        <v>2887</v>
      </c>
      <c r="BO2078" t="s">
        <v>2888</v>
      </c>
      <c r="BT2078"/>
      <c r="BU2078"/>
      <c r="BX2078"/>
      <c r="BZ2078"/>
      <c r="CA2078"/>
      <c r="CB2078"/>
      <c r="CC2078"/>
      <c r="CD2078">
        <v>0</v>
      </c>
      <c r="CE2078"/>
      <c r="CF2078">
        <v>0</v>
      </c>
    </row>
    <row r="2079" spans="1:85" hidden="1" x14ac:dyDescent="0.35">
      <c r="A2079" t="s">
        <v>2231</v>
      </c>
      <c r="B2079" t="s">
        <v>5058</v>
      </c>
      <c r="C2079">
        <v>3457.768</v>
      </c>
      <c r="D2079">
        <v>30.109000000000002</v>
      </c>
      <c r="E2079">
        <v>127.245</v>
      </c>
      <c r="F2079">
        <v>122.872</v>
      </c>
      <c r="G2079" t="s">
        <v>2884</v>
      </c>
      <c r="I2079">
        <v>105</v>
      </c>
      <c r="J2079">
        <v>3457.7869999999998</v>
      </c>
      <c r="K2079" s="68">
        <v>193.578</v>
      </c>
      <c r="L2079">
        <v>0.746</v>
      </c>
      <c r="M2079">
        <v>1</v>
      </c>
      <c r="N2079" t="s">
        <v>5058</v>
      </c>
      <c r="O2079">
        <v>1.766</v>
      </c>
      <c r="P2079">
        <v>0</v>
      </c>
      <c r="Q2079">
        <v>0</v>
      </c>
      <c r="R2079">
        <v>3457.7869999999998</v>
      </c>
      <c r="S2079">
        <v>0</v>
      </c>
      <c r="T2079">
        <v>193.578</v>
      </c>
      <c r="U2079">
        <v>0</v>
      </c>
      <c r="V2079">
        <v>0</v>
      </c>
      <c r="W2079">
        <v>0</v>
      </c>
      <c r="X2079">
        <v>0</v>
      </c>
      <c r="Y2079">
        <v>0</v>
      </c>
      <c r="Z2079">
        <v>0</v>
      </c>
      <c r="AA2079">
        <v>0</v>
      </c>
      <c r="AB2079">
        <v>0</v>
      </c>
      <c r="AC2079" t="b">
        <v>1</v>
      </c>
      <c r="AE2079">
        <v>0</v>
      </c>
      <c r="AF2079">
        <v>0</v>
      </c>
      <c r="AG2079">
        <v>0</v>
      </c>
      <c r="AH2079">
        <v>0</v>
      </c>
      <c r="AI2079">
        <v>0</v>
      </c>
      <c r="AJ2079">
        <v>0</v>
      </c>
      <c r="AK2079">
        <v>0</v>
      </c>
      <c r="AL2079">
        <v>0</v>
      </c>
      <c r="AM2079">
        <v>0</v>
      </c>
      <c r="AN2079">
        <v>0</v>
      </c>
      <c r="AO2079">
        <v>0</v>
      </c>
      <c r="AP2079">
        <v>0</v>
      </c>
      <c r="AQ2079">
        <v>0</v>
      </c>
      <c r="AR2079">
        <v>0</v>
      </c>
      <c r="AS2079">
        <v>0</v>
      </c>
      <c r="AT2079">
        <v>0</v>
      </c>
      <c r="AU2079">
        <v>0</v>
      </c>
      <c r="AV2079">
        <v>0</v>
      </c>
      <c r="AW2079">
        <v>0</v>
      </c>
      <c r="AX2079">
        <v>0</v>
      </c>
      <c r="AY2079" t="b">
        <v>0</v>
      </c>
      <c r="AZ2079">
        <v>0</v>
      </c>
      <c r="BI2079">
        <v>0</v>
      </c>
      <c r="BJ2079">
        <v>0</v>
      </c>
      <c r="BK2079">
        <v>0</v>
      </c>
      <c r="BM2079" t="s">
        <v>2887</v>
      </c>
      <c r="BN2079" t="s">
        <v>2887</v>
      </c>
      <c r="BO2079" t="s">
        <v>2888</v>
      </c>
      <c r="BT2079"/>
      <c r="BU2079"/>
      <c r="BX2079"/>
      <c r="BY2079" t="s">
        <v>2903</v>
      </c>
      <c r="BZ2079"/>
      <c r="CA2079"/>
      <c r="CB2079"/>
      <c r="CC2079"/>
      <c r="CD2079">
        <v>0</v>
      </c>
      <c r="CE2079"/>
      <c r="CF2079">
        <v>0</v>
      </c>
    </row>
    <row r="2080" spans="1:85" hidden="1" x14ac:dyDescent="0.35">
      <c r="A2080" t="s">
        <v>2232</v>
      </c>
      <c r="B2080" t="s">
        <v>5059</v>
      </c>
      <c r="C2080">
        <v>3457.808</v>
      </c>
      <c r="D2080">
        <v>31.827000000000002</v>
      </c>
      <c r="E2080">
        <v>50.734000000000002</v>
      </c>
      <c r="F2080">
        <v>360</v>
      </c>
      <c r="G2080" t="s">
        <v>2884</v>
      </c>
      <c r="I2080">
        <v>263.70999999999998</v>
      </c>
      <c r="J2080">
        <v>3457.8240000000001</v>
      </c>
      <c r="K2080" s="68">
        <v>352.28</v>
      </c>
      <c r="L2080">
        <v>6</v>
      </c>
      <c r="M2080">
        <v>3</v>
      </c>
      <c r="N2080" t="s">
        <v>5059</v>
      </c>
      <c r="O2080">
        <v>1.786</v>
      </c>
      <c r="P2080">
        <v>10</v>
      </c>
      <c r="Q2080">
        <v>31.827000000000002</v>
      </c>
      <c r="R2080">
        <v>3457.8110000000001</v>
      </c>
      <c r="S2080">
        <v>25.462</v>
      </c>
      <c r="T2080">
        <v>71.103999999999999</v>
      </c>
      <c r="U2080">
        <v>335.68200000000002</v>
      </c>
      <c r="V2080">
        <v>100</v>
      </c>
      <c r="W2080">
        <v>2.121</v>
      </c>
      <c r="X2080">
        <v>4.4400000000000004</v>
      </c>
      <c r="Y2080">
        <v>20.96</v>
      </c>
      <c r="Z2080">
        <v>22.32</v>
      </c>
      <c r="AA2080">
        <v>0.61499999999999999</v>
      </c>
      <c r="AB2080">
        <v>0</v>
      </c>
      <c r="AC2080" t="b">
        <v>1</v>
      </c>
      <c r="BM2080" t="s">
        <v>2887</v>
      </c>
      <c r="BN2080" t="s">
        <v>3288</v>
      </c>
      <c r="BO2080" t="s">
        <v>2888</v>
      </c>
      <c r="BT2080"/>
      <c r="BU2080"/>
      <c r="BX2080"/>
      <c r="BZ2080"/>
      <c r="CA2080"/>
      <c r="CB2080"/>
      <c r="CC2080"/>
      <c r="CD2080">
        <v>0</v>
      </c>
      <c r="CE2080"/>
      <c r="CF2080">
        <v>0</v>
      </c>
    </row>
    <row r="2081" spans="1:84" hidden="1" x14ac:dyDescent="0.35">
      <c r="A2081" t="s">
        <v>2233</v>
      </c>
      <c r="B2081" t="s">
        <v>5060</v>
      </c>
      <c r="C2081">
        <v>3462.8939999999998</v>
      </c>
      <c r="D2081">
        <v>33.658000000000001</v>
      </c>
      <c r="E2081">
        <v>325.49799999999999</v>
      </c>
      <c r="F2081">
        <v>113.806</v>
      </c>
      <c r="G2081" t="s">
        <v>2884</v>
      </c>
      <c r="I2081">
        <v>255</v>
      </c>
      <c r="J2081">
        <v>3462.9119999999998</v>
      </c>
      <c r="K2081" s="68">
        <v>341.58300000000003</v>
      </c>
      <c r="L2081">
        <v>0.78900000000000003</v>
      </c>
      <c r="M2081">
        <v>1</v>
      </c>
      <c r="N2081" t="s">
        <v>5060</v>
      </c>
      <c r="O2081">
        <v>1.7969999999999999</v>
      </c>
      <c r="P2081">
        <v>0</v>
      </c>
      <c r="Q2081">
        <v>0</v>
      </c>
      <c r="R2081">
        <v>3462.9119999999998</v>
      </c>
      <c r="S2081">
        <v>0</v>
      </c>
      <c r="T2081">
        <v>341.58300000000003</v>
      </c>
      <c r="U2081">
        <v>0</v>
      </c>
      <c r="V2081">
        <v>0</v>
      </c>
      <c r="W2081">
        <v>0</v>
      </c>
      <c r="X2081">
        <v>0</v>
      </c>
      <c r="Y2081">
        <v>0</v>
      </c>
      <c r="Z2081">
        <v>0</v>
      </c>
      <c r="AA2081">
        <v>0</v>
      </c>
      <c r="AB2081">
        <v>0</v>
      </c>
      <c r="AC2081" t="b">
        <v>1</v>
      </c>
      <c r="AE2081">
        <v>0</v>
      </c>
      <c r="AF2081">
        <v>0</v>
      </c>
      <c r="AG2081">
        <v>0</v>
      </c>
      <c r="AH2081">
        <v>0</v>
      </c>
      <c r="AI2081">
        <v>0</v>
      </c>
      <c r="AJ2081">
        <v>0</v>
      </c>
      <c r="AK2081">
        <v>0</v>
      </c>
      <c r="AL2081">
        <v>0</v>
      </c>
      <c r="AM2081">
        <v>0</v>
      </c>
      <c r="AN2081">
        <v>0</v>
      </c>
      <c r="AO2081">
        <v>0</v>
      </c>
      <c r="AP2081">
        <v>0</v>
      </c>
      <c r="AQ2081">
        <v>0</v>
      </c>
      <c r="AR2081">
        <v>0</v>
      </c>
      <c r="AS2081">
        <v>0</v>
      </c>
      <c r="AT2081">
        <v>0</v>
      </c>
      <c r="AU2081">
        <v>0</v>
      </c>
      <c r="AV2081">
        <v>0</v>
      </c>
      <c r="AW2081">
        <v>0</v>
      </c>
      <c r="AX2081">
        <v>0</v>
      </c>
      <c r="AY2081" t="b">
        <v>0</v>
      </c>
      <c r="AZ2081">
        <v>0</v>
      </c>
      <c r="BI2081">
        <v>0</v>
      </c>
      <c r="BJ2081">
        <v>0</v>
      </c>
      <c r="BK2081">
        <v>0</v>
      </c>
      <c r="BM2081" t="s">
        <v>2887</v>
      </c>
      <c r="BN2081" t="s">
        <v>2887</v>
      </c>
      <c r="BO2081" t="s">
        <v>2888</v>
      </c>
      <c r="BT2081"/>
      <c r="BU2081"/>
      <c r="BX2081"/>
      <c r="BY2081" t="s">
        <v>2903</v>
      </c>
      <c r="BZ2081"/>
      <c r="CA2081"/>
      <c r="CB2081"/>
      <c r="CC2081"/>
      <c r="CD2081">
        <v>0</v>
      </c>
      <c r="CE2081"/>
      <c r="CF2081">
        <v>0</v>
      </c>
    </row>
    <row r="2082" spans="1:84" hidden="1" x14ac:dyDescent="0.35">
      <c r="A2082" t="s">
        <v>2234</v>
      </c>
      <c r="B2082" t="s">
        <v>5061</v>
      </c>
      <c r="C2082">
        <v>3465.0129999999999</v>
      </c>
      <c r="D2082">
        <v>38.734000000000002</v>
      </c>
      <c r="E2082">
        <v>359.80799999999999</v>
      </c>
      <c r="F2082">
        <v>7.6319999999999997</v>
      </c>
      <c r="G2082" t="s">
        <v>2884</v>
      </c>
      <c r="I2082">
        <v>276.29000000000002</v>
      </c>
      <c r="J2082">
        <v>3465.0349999999999</v>
      </c>
      <c r="K2082" s="68">
        <v>3.67</v>
      </c>
      <c r="L2082">
        <v>7</v>
      </c>
      <c r="M2082">
        <v>3</v>
      </c>
      <c r="N2082" t="s">
        <v>5061</v>
      </c>
      <c r="O2082">
        <v>1.8280000000000001</v>
      </c>
      <c r="P2082">
        <v>10</v>
      </c>
      <c r="Q2082">
        <v>38.734000000000002</v>
      </c>
      <c r="R2082">
        <v>3465.0169999999998</v>
      </c>
      <c r="S2082">
        <v>30.986999999999998</v>
      </c>
      <c r="T2082">
        <v>0.57999999999999996</v>
      </c>
      <c r="U2082">
        <v>6.1059999999999999</v>
      </c>
      <c r="V2082">
        <v>100</v>
      </c>
      <c r="W2082">
        <v>0.498</v>
      </c>
      <c r="X2082">
        <v>1.1339999999999999</v>
      </c>
      <c r="Y2082">
        <v>21.84</v>
      </c>
      <c r="Z2082">
        <v>22.119</v>
      </c>
      <c r="AA2082">
        <v>0.61099999999999999</v>
      </c>
      <c r="AB2082">
        <v>0</v>
      </c>
      <c r="AC2082" t="b">
        <v>1</v>
      </c>
      <c r="AI2082">
        <v>3465.0169999999998</v>
      </c>
      <c r="AJ2082">
        <v>359.83600000000001</v>
      </c>
      <c r="AK2082">
        <v>3465.0340000000001</v>
      </c>
      <c r="AL2082">
        <v>2.9420000000000002</v>
      </c>
      <c r="AM2082">
        <v>6.2110000000000003</v>
      </c>
      <c r="AN2082">
        <v>33.96</v>
      </c>
      <c r="AO2082">
        <v>10.46</v>
      </c>
      <c r="AP2082">
        <v>0.88900000000000001</v>
      </c>
      <c r="AQ2082">
        <v>22.494</v>
      </c>
      <c r="AR2082">
        <v>3.7839999999999998</v>
      </c>
      <c r="AS2082">
        <v>17.568999999999999</v>
      </c>
      <c r="AT2082">
        <v>0.45500000000000002</v>
      </c>
      <c r="AU2082">
        <v>4.7E-2</v>
      </c>
      <c r="AV2082">
        <v>0.22800000000000001</v>
      </c>
      <c r="AW2082">
        <v>0</v>
      </c>
      <c r="AX2082">
        <v>1855252</v>
      </c>
      <c r="AY2082" t="b">
        <v>1</v>
      </c>
      <c r="AZ2082">
        <v>275.56599999999997</v>
      </c>
      <c r="BA2082">
        <v>3465.0129999999999</v>
      </c>
      <c r="BB2082">
        <v>38.734000000000002</v>
      </c>
      <c r="BC2082">
        <v>359.80799999999999</v>
      </c>
      <c r="BD2082">
        <v>7.6319999999999997</v>
      </c>
      <c r="BE2082">
        <v>3465.0349999999999</v>
      </c>
      <c r="BF2082">
        <v>3.67</v>
      </c>
      <c r="BG2082">
        <v>8</v>
      </c>
      <c r="BH2082">
        <v>3</v>
      </c>
      <c r="BI2082">
        <v>30.986999999999998</v>
      </c>
      <c r="BJ2082">
        <v>6.1059999999999999</v>
      </c>
      <c r="BK2082">
        <v>1.2909999999999999</v>
      </c>
      <c r="BM2082" t="s">
        <v>144</v>
      </c>
      <c r="BN2082" t="s">
        <v>144</v>
      </c>
      <c r="BO2082" t="s">
        <v>3341</v>
      </c>
      <c r="BQ2082">
        <v>1</v>
      </c>
      <c r="BR2082" t="s">
        <v>4927</v>
      </c>
      <c r="BT2082" t="s">
        <v>3293</v>
      </c>
      <c r="BU2082"/>
      <c r="BX2082"/>
      <c r="BZ2082"/>
      <c r="CA2082"/>
      <c r="CB2082">
        <v>10.46</v>
      </c>
      <c r="CC2082"/>
      <c r="CD2082">
        <v>0</v>
      </c>
      <c r="CE2082"/>
      <c r="CF2082">
        <v>0</v>
      </c>
    </row>
    <row r="2083" spans="1:84" hidden="1" x14ac:dyDescent="0.35">
      <c r="A2083" t="s">
        <v>2235</v>
      </c>
      <c r="B2083" t="s">
        <v>5062</v>
      </c>
      <c r="C2083">
        <v>3466.136</v>
      </c>
      <c r="D2083">
        <v>23.49</v>
      </c>
      <c r="E2083">
        <v>223.19399999999999</v>
      </c>
      <c r="F2083">
        <v>6.2949999999999999</v>
      </c>
      <c r="G2083" t="s">
        <v>2884</v>
      </c>
      <c r="I2083">
        <v>133.81</v>
      </c>
      <c r="J2083">
        <v>3466.1550000000002</v>
      </c>
      <c r="K2083" s="68">
        <v>223.43</v>
      </c>
      <c r="L2083">
        <v>9</v>
      </c>
      <c r="M2083">
        <v>3</v>
      </c>
      <c r="N2083" t="s">
        <v>5062</v>
      </c>
      <c r="O2083">
        <v>1.724</v>
      </c>
      <c r="P2083">
        <v>10</v>
      </c>
      <c r="Q2083">
        <v>23.49</v>
      </c>
      <c r="R2083">
        <v>3466.14</v>
      </c>
      <c r="S2083">
        <v>18.792000000000002</v>
      </c>
      <c r="T2083">
        <v>223.24100000000001</v>
      </c>
      <c r="U2083">
        <v>5.0359999999999996</v>
      </c>
      <c r="V2083">
        <v>100</v>
      </c>
      <c r="W2083">
        <v>0.58799999999999997</v>
      </c>
      <c r="X2083">
        <v>1.55</v>
      </c>
      <c r="Y2083">
        <v>22.29</v>
      </c>
      <c r="Z2083">
        <v>21.446000000000002</v>
      </c>
      <c r="AA2083">
        <v>0.59899999999999998</v>
      </c>
      <c r="AB2083">
        <v>0</v>
      </c>
      <c r="AC2083" t="b">
        <v>1</v>
      </c>
      <c r="BM2083" t="s">
        <v>3288</v>
      </c>
      <c r="BN2083" t="s">
        <v>3288</v>
      </c>
      <c r="BO2083" t="s">
        <v>2888</v>
      </c>
      <c r="BT2083"/>
      <c r="BU2083"/>
      <c r="BX2083"/>
      <c r="BZ2083"/>
      <c r="CA2083"/>
      <c r="CB2083"/>
      <c r="CC2083"/>
      <c r="CD2083">
        <v>0</v>
      </c>
      <c r="CE2083"/>
      <c r="CF2083">
        <v>0</v>
      </c>
    </row>
    <row r="2084" spans="1:84" hidden="1" x14ac:dyDescent="0.35">
      <c r="A2084" t="s">
        <v>2236</v>
      </c>
      <c r="B2084" t="s">
        <v>5063</v>
      </c>
      <c r="C2084">
        <v>3466.134</v>
      </c>
      <c r="D2084">
        <v>38.478000000000002</v>
      </c>
      <c r="E2084">
        <v>1.7869999999999999</v>
      </c>
      <c r="F2084">
        <v>236.274</v>
      </c>
      <c r="G2084" t="s">
        <v>2884</v>
      </c>
      <c r="I2084">
        <v>296.29000000000002</v>
      </c>
      <c r="J2084">
        <v>3466.16</v>
      </c>
      <c r="K2084" s="68">
        <v>25.91</v>
      </c>
      <c r="L2084">
        <v>7</v>
      </c>
      <c r="M2084">
        <v>3</v>
      </c>
      <c r="N2084" t="s">
        <v>5063</v>
      </c>
      <c r="O2084">
        <v>1.724</v>
      </c>
      <c r="P2084">
        <v>10</v>
      </c>
      <c r="Q2084">
        <v>38.478000000000002</v>
      </c>
      <c r="R2084">
        <v>3466.14</v>
      </c>
      <c r="S2084">
        <v>30.783000000000001</v>
      </c>
      <c r="T2084">
        <v>6.6120000000000001</v>
      </c>
      <c r="U2084">
        <v>189.02</v>
      </c>
      <c r="V2084">
        <v>100</v>
      </c>
      <c r="W2084">
        <v>1.8580000000000001</v>
      </c>
      <c r="X2084">
        <v>4.2839999999999998</v>
      </c>
      <c r="Y2084">
        <v>20.6</v>
      </c>
      <c r="Z2084">
        <v>21.446000000000002</v>
      </c>
      <c r="AA2084">
        <v>0.59899999999999998</v>
      </c>
      <c r="AB2084">
        <v>0</v>
      </c>
      <c r="AC2084" t="b">
        <v>1</v>
      </c>
      <c r="BM2084" t="s">
        <v>2887</v>
      </c>
      <c r="BN2084" t="s">
        <v>3288</v>
      </c>
      <c r="BO2084" t="s">
        <v>2888</v>
      </c>
      <c r="BT2084"/>
      <c r="BU2084"/>
      <c r="BX2084"/>
      <c r="BZ2084"/>
      <c r="CA2084"/>
      <c r="CB2084"/>
      <c r="CC2084"/>
      <c r="CD2084">
        <v>0</v>
      </c>
      <c r="CE2084"/>
      <c r="CF2084">
        <v>0</v>
      </c>
    </row>
    <row r="2085" spans="1:84" hidden="1" x14ac:dyDescent="0.35">
      <c r="A2085" t="s">
        <v>2237</v>
      </c>
      <c r="B2085" t="s">
        <v>5064</v>
      </c>
      <c r="C2085">
        <v>3466.1480000000001</v>
      </c>
      <c r="D2085">
        <v>34.567999999999998</v>
      </c>
      <c r="E2085">
        <v>315.74599999999998</v>
      </c>
      <c r="F2085">
        <v>48.316000000000003</v>
      </c>
      <c r="G2085" t="s">
        <v>2884</v>
      </c>
      <c r="I2085">
        <v>256.29000000000002</v>
      </c>
      <c r="J2085">
        <v>3466.1729999999998</v>
      </c>
      <c r="K2085" s="68">
        <v>345.91</v>
      </c>
      <c r="L2085">
        <v>9</v>
      </c>
      <c r="M2085">
        <v>3</v>
      </c>
      <c r="N2085" t="s">
        <v>5064</v>
      </c>
      <c r="O2085">
        <v>1.724</v>
      </c>
      <c r="P2085">
        <v>10</v>
      </c>
      <c r="Q2085">
        <v>34.567999999999998</v>
      </c>
      <c r="R2085">
        <v>3466.1529999999998</v>
      </c>
      <c r="S2085">
        <v>27.654</v>
      </c>
      <c r="T2085">
        <v>321.779</v>
      </c>
      <c r="U2085">
        <v>38.652999999999999</v>
      </c>
      <c r="V2085">
        <v>100</v>
      </c>
      <c r="W2085">
        <v>2.0150000000000001</v>
      </c>
      <c r="X2085">
        <v>5.37</v>
      </c>
      <c r="Y2085">
        <v>20.925000000000001</v>
      </c>
      <c r="Z2085">
        <v>19.89</v>
      </c>
      <c r="AA2085">
        <v>0.57099999999999995</v>
      </c>
      <c r="AB2085">
        <v>0</v>
      </c>
      <c r="AC2085" t="b">
        <v>1</v>
      </c>
      <c r="BM2085" t="s">
        <v>2887</v>
      </c>
      <c r="BN2085" t="s">
        <v>2887</v>
      </c>
      <c r="BO2085" t="s">
        <v>2888</v>
      </c>
      <c r="BT2085"/>
      <c r="BU2085"/>
      <c r="BX2085"/>
      <c r="BZ2085"/>
      <c r="CA2085"/>
      <c r="CB2085"/>
      <c r="CC2085"/>
      <c r="CD2085">
        <v>0</v>
      </c>
      <c r="CE2085"/>
      <c r="CF2085">
        <v>0</v>
      </c>
    </row>
    <row r="2086" spans="1:84" hidden="1" x14ac:dyDescent="0.35">
      <c r="A2086" t="s">
        <v>2238</v>
      </c>
      <c r="B2086" t="s">
        <v>5065</v>
      </c>
      <c r="C2086">
        <v>3466.1439999999998</v>
      </c>
      <c r="D2086">
        <v>43.676000000000002</v>
      </c>
      <c r="E2086">
        <v>215.126</v>
      </c>
      <c r="F2086">
        <v>6.2949999999999999</v>
      </c>
      <c r="G2086" t="s">
        <v>2884</v>
      </c>
      <c r="I2086">
        <v>126.19</v>
      </c>
      <c r="J2086">
        <v>3466.1750000000002</v>
      </c>
      <c r="K2086" s="68">
        <v>215.81</v>
      </c>
      <c r="L2086">
        <v>24</v>
      </c>
      <c r="M2086">
        <v>3</v>
      </c>
      <c r="N2086" t="s">
        <v>5065</v>
      </c>
      <c r="O2086">
        <v>1.724</v>
      </c>
      <c r="P2086">
        <v>19.042000000000002</v>
      </c>
      <c r="Q2086">
        <v>43.676000000000002</v>
      </c>
      <c r="R2086">
        <v>3466.15</v>
      </c>
      <c r="S2086">
        <v>34.94</v>
      </c>
      <c r="T2086">
        <v>215.26300000000001</v>
      </c>
      <c r="U2086">
        <v>5.0359999999999996</v>
      </c>
      <c r="V2086">
        <v>100</v>
      </c>
      <c r="W2086">
        <v>0.34300000000000003</v>
      </c>
      <c r="X2086">
        <v>2.1800000000000002</v>
      </c>
      <c r="Y2086">
        <v>21.98</v>
      </c>
      <c r="Z2086">
        <v>16.63</v>
      </c>
      <c r="AA2086">
        <v>0.51200000000000001</v>
      </c>
      <c r="AB2086">
        <v>0</v>
      </c>
      <c r="AC2086" t="b">
        <v>1</v>
      </c>
      <c r="BM2086" t="s">
        <v>2887</v>
      </c>
      <c r="BN2086" t="s">
        <v>3345</v>
      </c>
      <c r="BO2086" t="s">
        <v>2888</v>
      </c>
      <c r="BT2086"/>
      <c r="BU2086"/>
      <c r="BX2086"/>
      <c r="BZ2086"/>
      <c r="CA2086"/>
      <c r="CB2086"/>
      <c r="CC2086"/>
      <c r="CD2086">
        <v>0</v>
      </c>
      <c r="CE2086"/>
      <c r="CF2086">
        <v>0</v>
      </c>
    </row>
    <row r="2087" spans="1:84" hidden="1" x14ac:dyDescent="0.35">
      <c r="A2087" t="s">
        <v>2239</v>
      </c>
      <c r="B2087" t="s">
        <v>5066</v>
      </c>
      <c r="C2087">
        <v>3466.1759999999999</v>
      </c>
      <c r="D2087">
        <v>8.0129999999999999</v>
      </c>
      <c r="E2087">
        <v>224.99299999999999</v>
      </c>
      <c r="F2087">
        <v>6.2949999999999999</v>
      </c>
      <c r="G2087" t="s">
        <v>2884</v>
      </c>
      <c r="I2087">
        <v>141.24</v>
      </c>
      <c r="J2087">
        <v>3466.181</v>
      </c>
      <c r="K2087" s="68">
        <v>230.85</v>
      </c>
      <c r="L2087">
        <v>12</v>
      </c>
      <c r="M2087">
        <v>3</v>
      </c>
      <c r="N2087" t="s">
        <v>5066</v>
      </c>
      <c r="O2087">
        <v>1.724</v>
      </c>
      <c r="P2087">
        <v>11.083</v>
      </c>
      <c r="Q2087">
        <v>8.0129999999999999</v>
      </c>
      <c r="R2087">
        <v>3466.1770000000001</v>
      </c>
      <c r="S2087">
        <v>6.0129999999999999</v>
      </c>
      <c r="T2087">
        <v>226.16399999999999</v>
      </c>
      <c r="U2087">
        <v>5.0359999999999996</v>
      </c>
      <c r="V2087">
        <v>100</v>
      </c>
      <c r="W2087">
        <v>0.93799999999999994</v>
      </c>
      <c r="X2087">
        <v>1.45</v>
      </c>
      <c r="Y2087">
        <v>21.62</v>
      </c>
      <c r="Z2087">
        <v>10.59</v>
      </c>
      <c r="AA2087">
        <v>0.39600000000000002</v>
      </c>
      <c r="AB2087">
        <v>0</v>
      </c>
      <c r="AC2087" t="b">
        <v>1</v>
      </c>
      <c r="BM2087" t="s">
        <v>2887</v>
      </c>
      <c r="BN2087" t="s">
        <v>2887</v>
      </c>
      <c r="BO2087" t="s">
        <v>2888</v>
      </c>
      <c r="BT2087"/>
      <c r="BU2087"/>
      <c r="BX2087"/>
      <c r="BZ2087"/>
      <c r="CA2087"/>
      <c r="CB2087"/>
      <c r="CC2087"/>
      <c r="CD2087">
        <v>0</v>
      </c>
      <c r="CE2087"/>
      <c r="CF2087">
        <v>0</v>
      </c>
    </row>
    <row r="2088" spans="1:84" hidden="1" x14ac:dyDescent="0.35">
      <c r="A2088" t="s">
        <v>2240</v>
      </c>
      <c r="B2088" t="s">
        <v>5067</v>
      </c>
      <c r="C2088">
        <v>3466.1660000000002</v>
      </c>
      <c r="D2088">
        <v>38.978999999999999</v>
      </c>
      <c r="E2088">
        <v>226.20500000000001</v>
      </c>
      <c r="F2088">
        <v>92.665000000000006</v>
      </c>
      <c r="G2088" t="s">
        <v>2884</v>
      </c>
      <c r="I2088">
        <v>165</v>
      </c>
      <c r="J2088">
        <v>3466.183</v>
      </c>
      <c r="K2088" s="68">
        <v>254.61500000000001</v>
      </c>
      <c r="L2088">
        <v>-0.92600000000000005</v>
      </c>
      <c r="M2088">
        <v>1</v>
      </c>
      <c r="N2088" t="s">
        <v>5067</v>
      </c>
      <c r="O2088">
        <v>1.784</v>
      </c>
      <c r="P2088">
        <v>0</v>
      </c>
      <c r="Q2088">
        <v>0</v>
      </c>
      <c r="R2088">
        <v>3466.183</v>
      </c>
      <c r="S2088">
        <v>0</v>
      </c>
      <c r="T2088">
        <v>254.61500000000001</v>
      </c>
      <c r="U2088">
        <v>0</v>
      </c>
      <c r="V2088">
        <v>0</v>
      </c>
      <c r="W2088">
        <v>0</v>
      </c>
      <c r="X2088">
        <v>0</v>
      </c>
      <c r="Y2088">
        <v>0</v>
      </c>
      <c r="Z2088">
        <v>0</v>
      </c>
      <c r="AA2088">
        <v>0</v>
      </c>
      <c r="AB2088">
        <v>0</v>
      </c>
      <c r="AC2088" t="b">
        <v>1</v>
      </c>
      <c r="AE2088">
        <v>0</v>
      </c>
      <c r="AF2088">
        <v>0</v>
      </c>
      <c r="AG2088">
        <v>0</v>
      </c>
      <c r="AH2088">
        <v>0</v>
      </c>
      <c r="AI2088">
        <v>0</v>
      </c>
      <c r="AJ2088">
        <v>0</v>
      </c>
      <c r="AK2088">
        <v>0</v>
      </c>
      <c r="AL2088">
        <v>0</v>
      </c>
      <c r="AM2088">
        <v>0</v>
      </c>
      <c r="AN2088">
        <v>0</v>
      </c>
      <c r="AO2088">
        <v>0</v>
      </c>
      <c r="AP2088">
        <v>0</v>
      </c>
      <c r="AQ2088">
        <v>0</v>
      </c>
      <c r="AR2088">
        <v>0</v>
      </c>
      <c r="AS2088">
        <v>0</v>
      </c>
      <c r="AT2088">
        <v>0</v>
      </c>
      <c r="AU2088">
        <v>0</v>
      </c>
      <c r="AV2088">
        <v>0</v>
      </c>
      <c r="AW2088">
        <v>0</v>
      </c>
      <c r="AX2088">
        <v>0</v>
      </c>
      <c r="AY2088" t="b">
        <v>0</v>
      </c>
      <c r="AZ2088">
        <v>0</v>
      </c>
      <c r="BI2088">
        <v>0</v>
      </c>
      <c r="BJ2088">
        <v>0</v>
      </c>
      <c r="BK2088">
        <v>0</v>
      </c>
      <c r="BM2088" t="s">
        <v>2887</v>
      </c>
      <c r="BN2088" t="s">
        <v>3288</v>
      </c>
      <c r="BO2088" t="s">
        <v>2888</v>
      </c>
      <c r="BT2088"/>
      <c r="BU2088"/>
      <c r="BX2088"/>
      <c r="BY2088" t="s">
        <v>2903</v>
      </c>
      <c r="BZ2088"/>
      <c r="CA2088"/>
      <c r="CB2088"/>
      <c r="CC2088"/>
      <c r="CD2088">
        <v>0</v>
      </c>
      <c r="CE2088"/>
      <c r="CF2088">
        <v>0</v>
      </c>
    </row>
    <row r="2089" spans="1:84" hidden="1" x14ac:dyDescent="0.35">
      <c r="A2089" t="s">
        <v>2241</v>
      </c>
      <c r="B2089" t="s">
        <v>5068</v>
      </c>
      <c r="C2089">
        <v>3466.69</v>
      </c>
      <c r="D2089">
        <v>30.640999999999998</v>
      </c>
      <c r="E2089">
        <v>82.539000000000001</v>
      </c>
      <c r="F2089">
        <v>11.612</v>
      </c>
      <c r="G2089" t="s">
        <v>2884</v>
      </c>
      <c r="I2089">
        <v>358.76</v>
      </c>
      <c r="J2089">
        <v>3466.7130000000002</v>
      </c>
      <c r="K2089" s="68">
        <v>84.74</v>
      </c>
      <c r="L2089">
        <v>6</v>
      </c>
      <c r="M2089">
        <v>3</v>
      </c>
      <c r="N2089" t="s">
        <v>5068</v>
      </c>
      <c r="O2089">
        <v>1.7549999999999999</v>
      </c>
      <c r="P2089">
        <v>10</v>
      </c>
      <c r="Q2089">
        <v>30.640999999999998</v>
      </c>
      <c r="R2089">
        <v>3466.6950000000002</v>
      </c>
      <c r="S2089">
        <v>24.513000000000002</v>
      </c>
      <c r="T2089">
        <v>82.978999999999999</v>
      </c>
      <c r="U2089">
        <v>9.2899999999999991</v>
      </c>
      <c r="V2089">
        <v>100</v>
      </c>
      <c r="W2089">
        <v>0.81299999999999994</v>
      </c>
      <c r="X2089">
        <v>1.111</v>
      </c>
      <c r="Y2089">
        <v>15.31</v>
      </c>
      <c r="Z2089">
        <v>12.337999999999999</v>
      </c>
      <c r="AA2089">
        <v>0.43099999999999999</v>
      </c>
      <c r="AB2089">
        <v>0</v>
      </c>
      <c r="AC2089" t="b">
        <v>1</v>
      </c>
      <c r="BM2089" t="s">
        <v>2905</v>
      </c>
      <c r="BN2089" t="s">
        <v>2905</v>
      </c>
      <c r="BO2089" t="s">
        <v>3359</v>
      </c>
      <c r="BT2089"/>
      <c r="BU2089"/>
      <c r="BX2089"/>
      <c r="BZ2089"/>
      <c r="CA2089"/>
      <c r="CB2089"/>
      <c r="CC2089"/>
      <c r="CD2089">
        <v>0</v>
      </c>
      <c r="CE2089"/>
      <c r="CF2089">
        <v>0</v>
      </c>
    </row>
    <row r="2090" spans="1:84" hidden="1" x14ac:dyDescent="0.35">
      <c r="A2090" t="s">
        <v>2242</v>
      </c>
      <c r="B2090" t="s">
        <v>5069</v>
      </c>
      <c r="C2090">
        <v>3466.7260000000001</v>
      </c>
      <c r="D2090">
        <v>91.581999999999994</v>
      </c>
      <c r="E2090">
        <v>61.024000000000001</v>
      </c>
      <c r="F2090">
        <v>21.263999999999999</v>
      </c>
      <c r="G2090" t="s">
        <v>2884</v>
      </c>
      <c r="I2090">
        <v>345</v>
      </c>
      <c r="J2090">
        <v>3466.7919999999999</v>
      </c>
      <c r="K2090" s="68">
        <v>70.269000000000005</v>
      </c>
      <c r="L2090">
        <v>-1.425</v>
      </c>
      <c r="M2090">
        <v>1</v>
      </c>
      <c r="N2090" t="s">
        <v>5069</v>
      </c>
      <c r="O2090">
        <v>1.7949999999999999</v>
      </c>
      <c r="P2090">
        <v>0</v>
      </c>
      <c r="Q2090">
        <v>0</v>
      </c>
      <c r="R2090">
        <v>3466.7919999999999</v>
      </c>
      <c r="S2090">
        <v>0</v>
      </c>
      <c r="T2090">
        <v>70.269000000000005</v>
      </c>
      <c r="U2090">
        <v>0</v>
      </c>
      <c r="V2090">
        <v>0</v>
      </c>
      <c r="W2090">
        <v>0</v>
      </c>
      <c r="X2090">
        <v>0</v>
      </c>
      <c r="Y2090">
        <v>0</v>
      </c>
      <c r="Z2090">
        <v>0</v>
      </c>
      <c r="AA2090">
        <v>0</v>
      </c>
      <c r="AB2090">
        <v>0</v>
      </c>
      <c r="AC2090" t="b">
        <v>1</v>
      </c>
      <c r="AE2090">
        <v>0</v>
      </c>
      <c r="AF2090">
        <v>0</v>
      </c>
      <c r="AG2090">
        <v>0</v>
      </c>
      <c r="AH2090">
        <v>0</v>
      </c>
      <c r="AI2090">
        <v>0</v>
      </c>
      <c r="AJ2090">
        <v>0</v>
      </c>
      <c r="AK2090">
        <v>0</v>
      </c>
      <c r="AL2090">
        <v>0</v>
      </c>
      <c r="AM2090">
        <v>0</v>
      </c>
      <c r="AN2090">
        <v>0</v>
      </c>
      <c r="AO2090">
        <v>0</v>
      </c>
      <c r="AP2090">
        <v>0</v>
      </c>
      <c r="AQ2090">
        <v>0</v>
      </c>
      <c r="AR2090">
        <v>0</v>
      </c>
      <c r="AS2090">
        <v>0</v>
      </c>
      <c r="AT2090">
        <v>0</v>
      </c>
      <c r="AU2090">
        <v>0</v>
      </c>
      <c r="AV2090">
        <v>0</v>
      </c>
      <c r="AW2090">
        <v>0</v>
      </c>
      <c r="AX2090">
        <v>0</v>
      </c>
      <c r="AY2090" t="b">
        <v>0</v>
      </c>
      <c r="AZ2090">
        <v>0</v>
      </c>
      <c r="BI2090">
        <v>0</v>
      </c>
      <c r="BJ2090">
        <v>0</v>
      </c>
      <c r="BK2090">
        <v>0</v>
      </c>
      <c r="BM2090" t="s">
        <v>2887</v>
      </c>
      <c r="BN2090" t="s">
        <v>2887</v>
      </c>
      <c r="BO2090" t="s">
        <v>2888</v>
      </c>
      <c r="BT2090"/>
      <c r="BU2090"/>
      <c r="BX2090"/>
      <c r="BY2090" t="s">
        <v>2903</v>
      </c>
      <c r="BZ2090"/>
      <c r="CA2090"/>
      <c r="CB2090"/>
      <c r="CC2090"/>
      <c r="CD2090">
        <v>0</v>
      </c>
      <c r="CE2090"/>
      <c r="CF2090">
        <v>0</v>
      </c>
    </row>
    <row r="2091" spans="1:84" hidden="1" x14ac:dyDescent="0.35">
      <c r="A2091" t="s">
        <v>2243</v>
      </c>
      <c r="B2091" t="s">
        <v>5070</v>
      </c>
      <c r="C2091">
        <v>3466.7910000000002</v>
      </c>
      <c r="D2091">
        <v>8</v>
      </c>
      <c r="E2091">
        <v>325.95600000000002</v>
      </c>
      <c r="F2091">
        <v>6.8550000000000004</v>
      </c>
      <c r="G2091" t="s">
        <v>2884</v>
      </c>
      <c r="I2091">
        <v>243.71</v>
      </c>
      <c r="J2091">
        <v>3466.7939999999999</v>
      </c>
      <c r="K2091" s="68">
        <v>328.98</v>
      </c>
      <c r="L2091">
        <v>12</v>
      </c>
      <c r="M2091">
        <v>3</v>
      </c>
      <c r="N2091" t="s">
        <v>5070</v>
      </c>
      <c r="O2091">
        <v>1.762</v>
      </c>
      <c r="P2091">
        <v>11.083</v>
      </c>
      <c r="Q2091">
        <v>8</v>
      </c>
      <c r="R2091">
        <v>3466.7919999999999</v>
      </c>
      <c r="S2091">
        <v>6</v>
      </c>
      <c r="T2091">
        <v>326.56099999999998</v>
      </c>
      <c r="U2091">
        <v>5.484</v>
      </c>
      <c r="V2091">
        <v>100</v>
      </c>
      <c r="W2091">
        <v>1.069</v>
      </c>
      <c r="X2091">
        <v>1.7849999999999999</v>
      </c>
      <c r="Y2091">
        <v>11.615</v>
      </c>
      <c r="Z2091">
        <v>12.337999999999999</v>
      </c>
      <c r="AA2091">
        <v>0.43099999999999999</v>
      </c>
      <c r="AB2091">
        <v>0</v>
      </c>
      <c r="AC2091" t="b">
        <v>1</v>
      </c>
      <c r="BM2091" t="s">
        <v>2887</v>
      </c>
      <c r="BN2091" t="s">
        <v>2887</v>
      </c>
      <c r="BO2091" t="s">
        <v>2888</v>
      </c>
      <c r="BT2091"/>
      <c r="BU2091"/>
      <c r="BX2091"/>
      <c r="BZ2091"/>
      <c r="CA2091"/>
      <c r="CB2091"/>
      <c r="CC2091"/>
      <c r="CD2091">
        <v>0</v>
      </c>
      <c r="CE2091"/>
      <c r="CF2091">
        <v>0</v>
      </c>
    </row>
    <row r="2092" spans="1:84" hidden="1" x14ac:dyDescent="0.35">
      <c r="A2092" t="s">
        <v>2244</v>
      </c>
      <c r="B2092" t="s">
        <v>5071</v>
      </c>
      <c r="C2092">
        <v>3466.7930000000001</v>
      </c>
      <c r="D2092">
        <v>8</v>
      </c>
      <c r="E2092">
        <v>344.12</v>
      </c>
      <c r="F2092">
        <v>11.71</v>
      </c>
      <c r="G2092" t="s">
        <v>2884</v>
      </c>
      <c r="I2092">
        <v>261.24</v>
      </c>
      <c r="J2092">
        <v>3466.7959999999998</v>
      </c>
      <c r="K2092" s="68">
        <v>346.51</v>
      </c>
      <c r="L2092">
        <v>7</v>
      </c>
      <c r="M2092">
        <v>3</v>
      </c>
      <c r="N2092" t="s">
        <v>5071</v>
      </c>
      <c r="O2092">
        <v>1.7629999999999999</v>
      </c>
      <c r="P2092">
        <v>10</v>
      </c>
      <c r="Q2092">
        <v>8</v>
      </c>
      <c r="R2092">
        <v>3466.7930000000001</v>
      </c>
      <c r="S2092">
        <v>6</v>
      </c>
      <c r="T2092">
        <v>344.59800000000001</v>
      </c>
      <c r="U2092">
        <v>9.3680000000000003</v>
      </c>
      <c r="V2092">
        <v>100</v>
      </c>
      <c r="W2092">
        <v>1.76</v>
      </c>
      <c r="X2092">
        <v>1.69</v>
      </c>
      <c r="Y2092">
        <v>11.22</v>
      </c>
      <c r="Z2092">
        <v>12.337999999999999</v>
      </c>
      <c r="AA2092">
        <v>0.43099999999999999</v>
      </c>
      <c r="AB2092">
        <v>0</v>
      </c>
      <c r="AC2092" t="b">
        <v>1</v>
      </c>
      <c r="BM2092" t="s">
        <v>2887</v>
      </c>
      <c r="BN2092" t="s">
        <v>2887</v>
      </c>
      <c r="BO2092" t="s">
        <v>2888</v>
      </c>
      <c r="BT2092"/>
      <c r="BU2092"/>
      <c r="BX2092"/>
      <c r="BZ2092"/>
      <c r="CA2092"/>
      <c r="CB2092"/>
      <c r="CC2092"/>
      <c r="CD2092">
        <v>0</v>
      </c>
      <c r="CE2092"/>
      <c r="CF2092">
        <v>0</v>
      </c>
    </row>
    <row r="2093" spans="1:84" hidden="1" x14ac:dyDescent="0.35">
      <c r="A2093" t="s">
        <v>2245</v>
      </c>
      <c r="B2093" t="s">
        <v>5072</v>
      </c>
      <c r="C2093">
        <v>3466.1959999999999</v>
      </c>
      <c r="D2093">
        <v>651.93799999999999</v>
      </c>
      <c r="E2093">
        <v>109.63</v>
      </c>
      <c r="F2093">
        <v>296.77499999999998</v>
      </c>
      <c r="G2093" t="s">
        <v>2884</v>
      </c>
      <c r="I2093">
        <v>255</v>
      </c>
      <c r="J2093">
        <v>3466.7979999999998</v>
      </c>
      <c r="K2093" s="68">
        <v>340.26900000000001</v>
      </c>
      <c r="L2093">
        <v>2.85</v>
      </c>
      <c r="M2093">
        <v>1</v>
      </c>
      <c r="N2093" t="s">
        <v>5072</v>
      </c>
      <c r="O2093">
        <v>1.788</v>
      </c>
      <c r="P2093">
        <v>0</v>
      </c>
      <c r="Q2093">
        <v>0</v>
      </c>
      <c r="R2093">
        <v>3466.7979999999998</v>
      </c>
      <c r="S2093">
        <v>0</v>
      </c>
      <c r="T2093">
        <v>340.26900000000001</v>
      </c>
      <c r="U2093">
        <v>0</v>
      </c>
      <c r="V2093">
        <v>0</v>
      </c>
      <c r="W2093">
        <v>0</v>
      </c>
      <c r="X2093">
        <v>0</v>
      </c>
      <c r="Y2093">
        <v>0</v>
      </c>
      <c r="Z2093">
        <v>0</v>
      </c>
      <c r="AA2093">
        <v>0</v>
      </c>
      <c r="AB2093">
        <v>0</v>
      </c>
      <c r="AC2093" t="b">
        <v>1</v>
      </c>
      <c r="AE2093">
        <v>0</v>
      </c>
      <c r="AF2093">
        <v>0</v>
      </c>
      <c r="AG2093">
        <v>0</v>
      </c>
      <c r="AH2093">
        <v>0</v>
      </c>
      <c r="AI2093">
        <v>0</v>
      </c>
      <c r="AJ2093">
        <v>0</v>
      </c>
      <c r="AK2093">
        <v>0</v>
      </c>
      <c r="AL2093">
        <v>0</v>
      </c>
      <c r="AM2093">
        <v>0</v>
      </c>
      <c r="AN2093">
        <v>0</v>
      </c>
      <c r="AO2093">
        <v>0</v>
      </c>
      <c r="AP2093">
        <v>0</v>
      </c>
      <c r="AQ2093">
        <v>0</v>
      </c>
      <c r="AR2093">
        <v>0</v>
      </c>
      <c r="AS2093">
        <v>0</v>
      </c>
      <c r="AT2093">
        <v>0</v>
      </c>
      <c r="AU2093">
        <v>0</v>
      </c>
      <c r="AV2093">
        <v>0</v>
      </c>
      <c r="AW2093">
        <v>0</v>
      </c>
      <c r="AX2093">
        <v>0</v>
      </c>
      <c r="AY2093" t="b">
        <v>0</v>
      </c>
      <c r="AZ2093">
        <v>0</v>
      </c>
      <c r="BI2093">
        <v>0</v>
      </c>
      <c r="BJ2093">
        <v>0</v>
      </c>
      <c r="BK2093">
        <v>0</v>
      </c>
      <c r="BM2093" t="s">
        <v>2887</v>
      </c>
      <c r="BN2093" t="s">
        <v>3288</v>
      </c>
      <c r="BO2093" t="s">
        <v>2888</v>
      </c>
      <c r="BT2093"/>
      <c r="BU2093"/>
      <c r="BX2093"/>
      <c r="BY2093" t="s">
        <v>2903</v>
      </c>
      <c r="BZ2093"/>
      <c r="CA2093"/>
      <c r="CB2093"/>
      <c r="CC2093"/>
      <c r="CD2093">
        <v>0</v>
      </c>
      <c r="CE2093"/>
      <c r="CF2093">
        <v>0</v>
      </c>
    </row>
    <row r="2094" spans="1:84" hidden="1" x14ac:dyDescent="0.35">
      <c r="A2094" t="s">
        <v>2246</v>
      </c>
      <c r="B2094" t="s">
        <v>5073</v>
      </c>
      <c r="C2094">
        <v>3466.806</v>
      </c>
      <c r="D2094">
        <v>33.302</v>
      </c>
      <c r="E2094">
        <v>22.748000000000001</v>
      </c>
      <c r="F2094">
        <v>360</v>
      </c>
      <c r="G2094" t="s">
        <v>2884</v>
      </c>
      <c r="I2094">
        <v>98.76</v>
      </c>
      <c r="J2094">
        <v>3466.8180000000002</v>
      </c>
      <c r="K2094" s="68">
        <v>183.96</v>
      </c>
      <c r="L2094">
        <v>22</v>
      </c>
      <c r="M2094">
        <v>3</v>
      </c>
      <c r="N2094" t="s">
        <v>5073</v>
      </c>
      <c r="O2094">
        <v>1.7689999999999999</v>
      </c>
      <c r="P2094">
        <v>17.635999999999999</v>
      </c>
      <c r="Q2094">
        <v>33.302</v>
      </c>
      <c r="R2094">
        <v>3466.8090000000002</v>
      </c>
      <c r="S2094">
        <v>26.641999999999999</v>
      </c>
      <c r="T2094">
        <v>33.923999999999999</v>
      </c>
      <c r="U2094">
        <v>335.04199999999997</v>
      </c>
      <c r="V2094">
        <v>100</v>
      </c>
      <c r="W2094">
        <v>2.0259999999999998</v>
      </c>
      <c r="X2094">
        <v>14.474</v>
      </c>
      <c r="Y2094">
        <v>22.94</v>
      </c>
      <c r="Z2094">
        <v>21.795999999999999</v>
      </c>
      <c r="AA2094">
        <v>0.60499999999999998</v>
      </c>
      <c r="AB2094">
        <v>0</v>
      </c>
      <c r="AC2094" t="b">
        <v>1</v>
      </c>
      <c r="BM2094" t="s">
        <v>2887</v>
      </c>
      <c r="BN2094" t="s">
        <v>3288</v>
      </c>
      <c r="BO2094" t="s">
        <v>2888</v>
      </c>
      <c r="BT2094"/>
      <c r="BU2094"/>
      <c r="BX2094"/>
      <c r="BZ2094"/>
      <c r="CA2094"/>
      <c r="CB2094"/>
      <c r="CC2094"/>
      <c r="CD2094">
        <v>0</v>
      </c>
      <c r="CE2094"/>
      <c r="CF2094">
        <v>0</v>
      </c>
    </row>
    <row r="2095" spans="1:84" hidden="1" x14ac:dyDescent="0.35">
      <c r="A2095" t="s">
        <v>2247</v>
      </c>
      <c r="B2095" t="s">
        <v>5074</v>
      </c>
      <c r="C2095">
        <v>3466.866</v>
      </c>
      <c r="D2095">
        <v>283.959</v>
      </c>
      <c r="E2095">
        <v>30.425999999999998</v>
      </c>
      <c r="F2095">
        <v>105.837</v>
      </c>
      <c r="G2095" t="s">
        <v>2884</v>
      </c>
      <c r="I2095">
        <v>0</v>
      </c>
      <c r="J2095">
        <v>3467.1089999999999</v>
      </c>
      <c r="K2095" s="68">
        <v>85.275000000000006</v>
      </c>
      <c r="L2095">
        <v>-1.258</v>
      </c>
      <c r="M2095">
        <v>1</v>
      </c>
      <c r="N2095" t="s">
        <v>5074</v>
      </c>
      <c r="O2095">
        <v>1.994</v>
      </c>
      <c r="P2095">
        <v>0</v>
      </c>
      <c r="Q2095">
        <v>0</v>
      </c>
      <c r="R2095">
        <v>3467.1089999999999</v>
      </c>
      <c r="S2095">
        <v>0</v>
      </c>
      <c r="T2095">
        <v>85.275000000000006</v>
      </c>
      <c r="U2095">
        <v>0</v>
      </c>
      <c r="V2095">
        <v>0</v>
      </c>
      <c r="W2095">
        <v>0</v>
      </c>
      <c r="X2095">
        <v>0</v>
      </c>
      <c r="Y2095">
        <v>0</v>
      </c>
      <c r="Z2095">
        <v>0</v>
      </c>
      <c r="AA2095">
        <v>0</v>
      </c>
      <c r="AB2095">
        <v>0</v>
      </c>
      <c r="AC2095" t="b">
        <v>1</v>
      </c>
      <c r="AE2095">
        <v>0</v>
      </c>
      <c r="AF2095">
        <v>0</v>
      </c>
      <c r="AG2095">
        <v>0</v>
      </c>
      <c r="AH2095">
        <v>0</v>
      </c>
      <c r="AI2095">
        <v>0</v>
      </c>
      <c r="AJ2095">
        <v>0</v>
      </c>
      <c r="AK2095">
        <v>0</v>
      </c>
      <c r="AL2095">
        <v>0</v>
      </c>
      <c r="AM2095">
        <v>0</v>
      </c>
      <c r="AN2095">
        <v>0</v>
      </c>
      <c r="AO2095">
        <v>0</v>
      </c>
      <c r="AP2095">
        <v>0</v>
      </c>
      <c r="AQ2095">
        <v>0</v>
      </c>
      <c r="AR2095">
        <v>0</v>
      </c>
      <c r="AS2095">
        <v>0</v>
      </c>
      <c r="AT2095">
        <v>0</v>
      </c>
      <c r="AU2095">
        <v>0</v>
      </c>
      <c r="AV2095">
        <v>0</v>
      </c>
      <c r="AW2095">
        <v>0</v>
      </c>
      <c r="AX2095">
        <v>0</v>
      </c>
      <c r="AY2095" t="b">
        <v>0</v>
      </c>
      <c r="AZ2095">
        <v>0</v>
      </c>
      <c r="BI2095">
        <v>0</v>
      </c>
      <c r="BJ2095">
        <v>0</v>
      </c>
      <c r="BK2095">
        <v>0</v>
      </c>
      <c r="BM2095" t="s">
        <v>2905</v>
      </c>
      <c r="BN2095" t="s">
        <v>2905</v>
      </c>
      <c r="BO2095" t="s">
        <v>2888</v>
      </c>
      <c r="BT2095"/>
      <c r="BU2095"/>
      <c r="BX2095"/>
      <c r="BY2095" t="s">
        <v>2903</v>
      </c>
      <c r="BZ2095"/>
      <c r="CA2095"/>
      <c r="CB2095"/>
      <c r="CC2095"/>
      <c r="CD2095">
        <v>0</v>
      </c>
      <c r="CE2095"/>
      <c r="CF2095">
        <v>0</v>
      </c>
    </row>
    <row r="2096" spans="1:84" hidden="1" x14ac:dyDescent="0.35">
      <c r="A2096" t="s">
        <v>2248</v>
      </c>
      <c r="B2096" t="s">
        <v>5075</v>
      </c>
      <c r="C2096">
        <v>3472.5740000000001</v>
      </c>
      <c r="D2096">
        <v>11.765000000000001</v>
      </c>
      <c r="E2096">
        <v>260.74599999999998</v>
      </c>
      <c r="F2096">
        <v>6.2949999999999999</v>
      </c>
      <c r="G2096" t="s">
        <v>2884</v>
      </c>
      <c r="I2096">
        <v>173.81</v>
      </c>
      <c r="J2096">
        <v>3472.578</v>
      </c>
      <c r="K2096" s="68">
        <v>260.95</v>
      </c>
      <c r="L2096">
        <v>8</v>
      </c>
      <c r="M2096">
        <v>3</v>
      </c>
      <c r="N2096" t="s">
        <v>5075</v>
      </c>
      <c r="O2096">
        <v>1.7350000000000001</v>
      </c>
      <c r="P2096">
        <v>10</v>
      </c>
      <c r="Q2096">
        <v>11.765000000000001</v>
      </c>
      <c r="R2096">
        <v>3472.5740000000001</v>
      </c>
      <c r="S2096">
        <v>9.4120000000000008</v>
      </c>
      <c r="T2096">
        <v>260.786</v>
      </c>
      <c r="U2096">
        <v>5.0359999999999996</v>
      </c>
      <c r="V2096">
        <v>100</v>
      </c>
      <c r="W2096">
        <v>0.83299999999999996</v>
      </c>
      <c r="X2096">
        <v>1.306</v>
      </c>
      <c r="Y2096">
        <v>22.37</v>
      </c>
      <c r="Z2096">
        <v>22.51</v>
      </c>
      <c r="AA2096">
        <v>0.61899999999999999</v>
      </c>
      <c r="AB2096">
        <v>0</v>
      </c>
      <c r="AC2096" t="b">
        <v>1</v>
      </c>
      <c r="BM2096" t="s">
        <v>2887</v>
      </c>
      <c r="BN2096" t="s">
        <v>2887</v>
      </c>
      <c r="BO2096" t="s">
        <v>2888</v>
      </c>
      <c r="BT2096"/>
      <c r="BU2096"/>
      <c r="BX2096"/>
      <c r="BZ2096"/>
      <c r="CA2096"/>
      <c r="CB2096"/>
      <c r="CC2096"/>
      <c r="CD2096">
        <v>0</v>
      </c>
      <c r="CE2096"/>
      <c r="CF2096">
        <v>0</v>
      </c>
    </row>
    <row r="2097" spans="1:84" hidden="1" x14ac:dyDescent="0.35">
      <c r="A2097" t="s">
        <v>2249</v>
      </c>
      <c r="B2097" t="s">
        <v>5076</v>
      </c>
      <c r="C2097">
        <v>3472.5709999999999</v>
      </c>
      <c r="D2097">
        <v>120.526</v>
      </c>
      <c r="E2097">
        <v>284.565</v>
      </c>
      <c r="F2097">
        <v>103.428</v>
      </c>
      <c r="G2097" t="s">
        <v>2884</v>
      </c>
      <c r="I2097">
        <v>255</v>
      </c>
      <c r="J2097">
        <v>3472.616</v>
      </c>
      <c r="K2097" s="68">
        <v>342.13799999999998</v>
      </c>
      <c r="L2097">
        <v>0.90100000000000002</v>
      </c>
      <c r="M2097">
        <v>1</v>
      </c>
      <c r="N2097" t="s">
        <v>5076</v>
      </c>
      <c r="O2097">
        <v>1.6719999999999999</v>
      </c>
      <c r="P2097">
        <v>0</v>
      </c>
      <c r="Q2097">
        <v>0</v>
      </c>
      <c r="R2097">
        <v>3472.616</v>
      </c>
      <c r="S2097">
        <v>0</v>
      </c>
      <c r="T2097">
        <v>342.13799999999998</v>
      </c>
      <c r="U2097">
        <v>0</v>
      </c>
      <c r="V2097">
        <v>0</v>
      </c>
      <c r="W2097">
        <v>0</v>
      </c>
      <c r="X2097">
        <v>0</v>
      </c>
      <c r="Y2097">
        <v>0</v>
      </c>
      <c r="Z2097">
        <v>0</v>
      </c>
      <c r="AA2097">
        <v>0</v>
      </c>
      <c r="AB2097">
        <v>0</v>
      </c>
      <c r="AC2097" t="b">
        <v>1</v>
      </c>
      <c r="AE2097">
        <v>0</v>
      </c>
      <c r="AF2097">
        <v>0</v>
      </c>
      <c r="AG2097">
        <v>0</v>
      </c>
      <c r="AH2097">
        <v>0</v>
      </c>
      <c r="AI2097">
        <v>0</v>
      </c>
      <c r="AJ2097">
        <v>0</v>
      </c>
      <c r="AK2097">
        <v>0</v>
      </c>
      <c r="AL2097">
        <v>0</v>
      </c>
      <c r="AM2097">
        <v>0</v>
      </c>
      <c r="AN2097">
        <v>0</v>
      </c>
      <c r="AO2097">
        <v>0</v>
      </c>
      <c r="AP2097">
        <v>0</v>
      </c>
      <c r="AQ2097">
        <v>0</v>
      </c>
      <c r="AR2097">
        <v>0</v>
      </c>
      <c r="AS2097">
        <v>0</v>
      </c>
      <c r="AT2097">
        <v>0</v>
      </c>
      <c r="AU2097">
        <v>0</v>
      </c>
      <c r="AV2097">
        <v>0</v>
      </c>
      <c r="AW2097">
        <v>0</v>
      </c>
      <c r="AX2097">
        <v>0</v>
      </c>
      <c r="AY2097" t="b">
        <v>0</v>
      </c>
      <c r="AZ2097">
        <v>0</v>
      </c>
      <c r="BI2097">
        <v>0</v>
      </c>
      <c r="BJ2097">
        <v>0</v>
      </c>
      <c r="BK2097">
        <v>0</v>
      </c>
      <c r="BM2097" t="s">
        <v>2887</v>
      </c>
      <c r="BN2097" t="s">
        <v>3288</v>
      </c>
      <c r="BO2097" t="s">
        <v>2888</v>
      </c>
      <c r="BT2097"/>
      <c r="BU2097"/>
      <c r="BX2097"/>
      <c r="BY2097" t="s">
        <v>2903</v>
      </c>
      <c r="BZ2097"/>
      <c r="CA2097"/>
      <c r="CB2097"/>
      <c r="CC2097"/>
      <c r="CD2097">
        <v>0</v>
      </c>
      <c r="CE2097"/>
      <c r="CF2097">
        <v>0</v>
      </c>
    </row>
    <row r="2098" spans="1:84" hidden="1" x14ac:dyDescent="0.35">
      <c r="A2098" t="s">
        <v>2250</v>
      </c>
      <c r="B2098" t="s">
        <v>5077</v>
      </c>
      <c r="C2098">
        <v>3472.6039999999998</v>
      </c>
      <c r="D2098">
        <v>73.790000000000006</v>
      </c>
      <c r="E2098">
        <v>141.386</v>
      </c>
      <c r="F2098">
        <v>59.543999999999997</v>
      </c>
      <c r="G2098" t="s">
        <v>2884</v>
      </c>
      <c r="I2098">
        <v>75</v>
      </c>
      <c r="J2098">
        <v>3472.6309999999999</v>
      </c>
      <c r="K2098" s="68">
        <v>162.136</v>
      </c>
      <c r="L2098">
        <v>0.99399999999999999</v>
      </c>
      <c r="M2098">
        <v>1</v>
      </c>
      <c r="N2098" t="s">
        <v>5077</v>
      </c>
      <c r="O2098">
        <v>1.6970000000000001</v>
      </c>
      <c r="P2098">
        <v>0</v>
      </c>
      <c r="Q2098">
        <v>0</v>
      </c>
      <c r="R2098">
        <v>3472.6309999999999</v>
      </c>
      <c r="S2098">
        <v>0</v>
      </c>
      <c r="T2098">
        <v>162.136</v>
      </c>
      <c r="U2098">
        <v>0</v>
      </c>
      <c r="V2098">
        <v>0</v>
      </c>
      <c r="W2098">
        <v>0</v>
      </c>
      <c r="X2098">
        <v>0</v>
      </c>
      <c r="Y2098">
        <v>0</v>
      </c>
      <c r="Z2098">
        <v>0</v>
      </c>
      <c r="AA2098">
        <v>0</v>
      </c>
      <c r="AB2098">
        <v>0</v>
      </c>
      <c r="AC2098" t="b">
        <v>1</v>
      </c>
      <c r="AE2098">
        <v>0</v>
      </c>
      <c r="AF2098">
        <v>0</v>
      </c>
      <c r="AG2098">
        <v>0</v>
      </c>
      <c r="AH2098">
        <v>0</v>
      </c>
      <c r="AI2098">
        <v>0</v>
      </c>
      <c r="AJ2098">
        <v>0</v>
      </c>
      <c r="AK2098">
        <v>0</v>
      </c>
      <c r="AL2098">
        <v>0</v>
      </c>
      <c r="AM2098">
        <v>0</v>
      </c>
      <c r="AN2098">
        <v>0</v>
      </c>
      <c r="AO2098">
        <v>0</v>
      </c>
      <c r="AP2098">
        <v>0</v>
      </c>
      <c r="AQ2098">
        <v>0</v>
      </c>
      <c r="AR2098">
        <v>0</v>
      </c>
      <c r="AS2098">
        <v>0</v>
      </c>
      <c r="AT2098">
        <v>0</v>
      </c>
      <c r="AU2098">
        <v>0</v>
      </c>
      <c r="AV2098">
        <v>0</v>
      </c>
      <c r="AW2098">
        <v>0</v>
      </c>
      <c r="AX2098">
        <v>0</v>
      </c>
      <c r="AY2098" t="b">
        <v>0</v>
      </c>
      <c r="AZ2098">
        <v>0</v>
      </c>
      <c r="BI2098">
        <v>0</v>
      </c>
      <c r="BJ2098">
        <v>0</v>
      </c>
      <c r="BK2098">
        <v>0</v>
      </c>
      <c r="BM2098" t="s">
        <v>2905</v>
      </c>
      <c r="BN2098" t="s">
        <v>3288</v>
      </c>
      <c r="BO2098" t="s">
        <v>2888</v>
      </c>
      <c r="BT2098"/>
      <c r="BU2098"/>
      <c r="BX2098"/>
      <c r="BY2098" t="s">
        <v>2903</v>
      </c>
      <c r="BZ2098"/>
      <c r="CA2098"/>
      <c r="CB2098"/>
      <c r="CC2098"/>
      <c r="CD2098">
        <v>0</v>
      </c>
      <c r="CE2098"/>
      <c r="CF2098">
        <v>0</v>
      </c>
    </row>
    <row r="2099" spans="1:84" hidden="1" x14ac:dyDescent="0.35">
      <c r="A2099" t="s">
        <v>2251</v>
      </c>
      <c r="B2099" t="s">
        <v>5078</v>
      </c>
      <c r="C2099">
        <v>3474.3510000000001</v>
      </c>
      <c r="D2099">
        <v>30.992999999999999</v>
      </c>
      <c r="E2099">
        <v>153.99799999999999</v>
      </c>
      <c r="F2099">
        <v>64.010999999999996</v>
      </c>
      <c r="G2099" t="s">
        <v>2884</v>
      </c>
      <c r="I2099">
        <v>105</v>
      </c>
      <c r="J2099">
        <v>3474.3670000000002</v>
      </c>
      <c r="K2099" s="68">
        <v>192.76599999999999</v>
      </c>
      <c r="L2099">
        <v>0.72799999999999998</v>
      </c>
      <c r="M2099">
        <v>1</v>
      </c>
      <c r="N2099" t="s">
        <v>5078</v>
      </c>
      <c r="O2099">
        <v>1.8260000000000001</v>
      </c>
      <c r="P2099">
        <v>0</v>
      </c>
      <c r="Q2099">
        <v>0</v>
      </c>
      <c r="R2099">
        <v>3474.3670000000002</v>
      </c>
      <c r="S2099">
        <v>0</v>
      </c>
      <c r="T2099">
        <v>192.76599999999999</v>
      </c>
      <c r="U2099">
        <v>0</v>
      </c>
      <c r="V2099">
        <v>0</v>
      </c>
      <c r="W2099">
        <v>0</v>
      </c>
      <c r="X2099">
        <v>0</v>
      </c>
      <c r="Y2099">
        <v>0</v>
      </c>
      <c r="Z2099">
        <v>0</v>
      </c>
      <c r="AA2099">
        <v>0</v>
      </c>
      <c r="AB2099">
        <v>0</v>
      </c>
      <c r="AC2099" t="b">
        <v>1</v>
      </c>
      <c r="AE2099">
        <v>0</v>
      </c>
      <c r="AF2099">
        <v>0</v>
      </c>
      <c r="AG2099">
        <v>0</v>
      </c>
      <c r="AH2099">
        <v>0</v>
      </c>
      <c r="AI2099">
        <v>0</v>
      </c>
      <c r="AJ2099">
        <v>0</v>
      </c>
      <c r="AK2099">
        <v>0</v>
      </c>
      <c r="AL2099">
        <v>0</v>
      </c>
      <c r="AM2099">
        <v>0</v>
      </c>
      <c r="AN2099">
        <v>0</v>
      </c>
      <c r="AO2099">
        <v>0</v>
      </c>
      <c r="AP2099">
        <v>0</v>
      </c>
      <c r="AQ2099">
        <v>0</v>
      </c>
      <c r="AR2099">
        <v>0</v>
      </c>
      <c r="AS2099">
        <v>0</v>
      </c>
      <c r="AT2099">
        <v>0</v>
      </c>
      <c r="AU2099">
        <v>0</v>
      </c>
      <c r="AV2099">
        <v>0</v>
      </c>
      <c r="AW2099">
        <v>0</v>
      </c>
      <c r="AX2099">
        <v>0</v>
      </c>
      <c r="AY2099" t="b">
        <v>0</v>
      </c>
      <c r="AZ2099">
        <v>0</v>
      </c>
      <c r="BI2099">
        <v>0</v>
      </c>
      <c r="BJ2099">
        <v>0</v>
      </c>
      <c r="BK2099">
        <v>0</v>
      </c>
      <c r="BM2099" t="s">
        <v>3356</v>
      </c>
      <c r="BN2099" t="s">
        <v>3288</v>
      </c>
      <c r="BO2099" t="s">
        <v>2888</v>
      </c>
      <c r="BT2099"/>
      <c r="BU2099"/>
      <c r="BX2099"/>
      <c r="BY2099" t="s">
        <v>2903</v>
      </c>
      <c r="BZ2099"/>
      <c r="CA2099"/>
      <c r="CB2099"/>
      <c r="CC2099"/>
      <c r="CD2099">
        <v>0</v>
      </c>
      <c r="CE2099"/>
      <c r="CF2099">
        <v>0</v>
      </c>
    </row>
    <row r="2100" spans="1:84" hidden="1" x14ac:dyDescent="0.35">
      <c r="A2100" t="s">
        <v>2252</v>
      </c>
      <c r="B2100" t="s">
        <v>5079</v>
      </c>
      <c r="C2100">
        <v>3474.3710000000001</v>
      </c>
      <c r="D2100">
        <v>56.363999999999997</v>
      </c>
      <c r="E2100">
        <v>319.286</v>
      </c>
      <c r="F2100">
        <v>94.036000000000001</v>
      </c>
      <c r="G2100" t="s">
        <v>2884</v>
      </c>
      <c r="I2100">
        <v>255</v>
      </c>
      <c r="J2100">
        <v>3474.413</v>
      </c>
      <c r="K2100" s="68">
        <v>342.77499999999998</v>
      </c>
      <c r="L2100">
        <v>1.0669999999999999</v>
      </c>
      <c r="M2100">
        <v>1</v>
      </c>
      <c r="N2100" t="s">
        <v>5079</v>
      </c>
      <c r="O2100">
        <v>1.784</v>
      </c>
      <c r="P2100">
        <v>0</v>
      </c>
      <c r="Q2100">
        <v>0</v>
      </c>
      <c r="R2100">
        <v>3474.413</v>
      </c>
      <c r="S2100">
        <v>0</v>
      </c>
      <c r="T2100">
        <v>342.77499999999998</v>
      </c>
      <c r="U2100">
        <v>0</v>
      </c>
      <c r="V2100">
        <v>0</v>
      </c>
      <c r="W2100">
        <v>0</v>
      </c>
      <c r="X2100">
        <v>0</v>
      </c>
      <c r="Y2100">
        <v>0</v>
      </c>
      <c r="Z2100">
        <v>0</v>
      </c>
      <c r="AA2100">
        <v>0</v>
      </c>
      <c r="AB2100">
        <v>0</v>
      </c>
      <c r="AC2100" t="b">
        <v>1</v>
      </c>
      <c r="AE2100">
        <v>0</v>
      </c>
      <c r="AF2100">
        <v>0</v>
      </c>
      <c r="AG2100">
        <v>0</v>
      </c>
      <c r="AH2100">
        <v>0</v>
      </c>
      <c r="AI2100">
        <v>0</v>
      </c>
      <c r="AJ2100">
        <v>0</v>
      </c>
      <c r="AK2100">
        <v>0</v>
      </c>
      <c r="AL2100">
        <v>0</v>
      </c>
      <c r="AM2100">
        <v>0</v>
      </c>
      <c r="AN2100">
        <v>0</v>
      </c>
      <c r="AO2100">
        <v>0</v>
      </c>
      <c r="AP2100">
        <v>0</v>
      </c>
      <c r="AQ2100">
        <v>0</v>
      </c>
      <c r="AR2100">
        <v>0</v>
      </c>
      <c r="AS2100">
        <v>0</v>
      </c>
      <c r="AT2100">
        <v>0</v>
      </c>
      <c r="AU2100">
        <v>0</v>
      </c>
      <c r="AV2100">
        <v>0</v>
      </c>
      <c r="AW2100">
        <v>0</v>
      </c>
      <c r="AX2100">
        <v>0</v>
      </c>
      <c r="AY2100" t="b">
        <v>0</v>
      </c>
      <c r="AZ2100">
        <v>0</v>
      </c>
      <c r="BI2100">
        <v>0</v>
      </c>
      <c r="BJ2100">
        <v>0</v>
      </c>
      <c r="BK2100">
        <v>0</v>
      </c>
      <c r="BM2100" t="s">
        <v>2887</v>
      </c>
      <c r="BN2100" t="s">
        <v>2887</v>
      </c>
      <c r="BO2100" t="s">
        <v>2888</v>
      </c>
      <c r="BT2100"/>
      <c r="BU2100"/>
      <c r="BX2100"/>
      <c r="BY2100" t="s">
        <v>2903</v>
      </c>
      <c r="BZ2100"/>
      <c r="CA2100"/>
      <c r="CB2100"/>
      <c r="CC2100"/>
      <c r="CD2100">
        <v>0</v>
      </c>
      <c r="CE2100"/>
      <c r="CF2100">
        <v>0</v>
      </c>
    </row>
    <row r="2101" spans="1:84" hidden="1" x14ac:dyDescent="0.35">
      <c r="A2101" t="s">
        <v>2253</v>
      </c>
      <c r="B2101" t="s">
        <v>5080</v>
      </c>
      <c r="C2101">
        <v>3474.415</v>
      </c>
      <c r="D2101">
        <v>20.079999999999998</v>
      </c>
      <c r="E2101">
        <v>276.66000000000003</v>
      </c>
      <c r="F2101">
        <v>132.155</v>
      </c>
      <c r="G2101" t="s">
        <v>2884</v>
      </c>
      <c r="I2101">
        <v>273.81</v>
      </c>
      <c r="J2101">
        <v>3474.424</v>
      </c>
      <c r="K2101" s="68">
        <v>1.59</v>
      </c>
      <c r="L2101">
        <v>5</v>
      </c>
      <c r="M2101">
        <v>3</v>
      </c>
      <c r="N2101" t="s">
        <v>5080</v>
      </c>
      <c r="O2101">
        <v>1.734</v>
      </c>
      <c r="P2101">
        <v>10</v>
      </c>
      <c r="Q2101">
        <v>20.079999999999998</v>
      </c>
      <c r="R2101">
        <v>3474.4169999999999</v>
      </c>
      <c r="S2101">
        <v>16.064</v>
      </c>
      <c r="T2101">
        <v>293.64600000000002</v>
      </c>
      <c r="U2101">
        <v>105.724</v>
      </c>
      <c r="V2101">
        <v>100</v>
      </c>
      <c r="W2101">
        <v>2.9159999999999999</v>
      </c>
      <c r="X2101">
        <v>4.1500000000000004</v>
      </c>
      <c r="Y2101">
        <v>20.844999999999999</v>
      </c>
      <c r="Z2101">
        <v>22.42</v>
      </c>
      <c r="AA2101">
        <v>0.61699999999999999</v>
      </c>
      <c r="AB2101">
        <v>0</v>
      </c>
      <c r="AC2101" t="b">
        <v>1</v>
      </c>
      <c r="BM2101" t="s">
        <v>2887</v>
      </c>
      <c r="BN2101" t="s">
        <v>2887</v>
      </c>
      <c r="BO2101" t="s">
        <v>2888</v>
      </c>
      <c r="BT2101"/>
      <c r="BU2101"/>
      <c r="BX2101"/>
      <c r="BZ2101"/>
      <c r="CA2101"/>
      <c r="CB2101"/>
      <c r="CC2101"/>
      <c r="CD2101">
        <v>0</v>
      </c>
      <c r="CE2101"/>
      <c r="CF2101">
        <v>0</v>
      </c>
    </row>
    <row r="2102" spans="1:84" hidden="1" x14ac:dyDescent="0.35">
      <c r="A2102" t="s">
        <v>2254</v>
      </c>
      <c r="B2102" t="s">
        <v>5081</v>
      </c>
      <c r="C2102">
        <v>3477.2420000000002</v>
      </c>
      <c r="D2102">
        <v>29.068000000000001</v>
      </c>
      <c r="E2102">
        <v>243.39</v>
      </c>
      <c r="F2102">
        <v>115.738</v>
      </c>
      <c r="G2102" t="s">
        <v>2884</v>
      </c>
      <c r="I2102">
        <v>218.76</v>
      </c>
      <c r="J2102">
        <v>3477.261</v>
      </c>
      <c r="K2102" s="68">
        <v>306.58</v>
      </c>
      <c r="L2102">
        <v>6</v>
      </c>
      <c r="M2102">
        <v>3</v>
      </c>
      <c r="N2102" t="s">
        <v>5081</v>
      </c>
      <c r="O2102">
        <v>1.867</v>
      </c>
      <c r="P2102">
        <v>10</v>
      </c>
      <c r="Q2102">
        <v>29.068000000000001</v>
      </c>
      <c r="R2102">
        <v>3477.2460000000001</v>
      </c>
      <c r="S2102">
        <v>23.254999999999999</v>
      </c>
      <c r="T2102">
        <v>256.02800000000002</v>
      </c>
      <c r="U2102">
        <v>92.59</v>
      </c>
      <c r="V2102">
        <v>100</v>
      </c>
      <c r="W2102">
        <v>2.2869999999999999</v>
      </c>
      <c r="X2102">
        <v>4.5339999999999998</v>
      </c>
      <c r="Y2102">
        <v>20.63</v>
      </c>
      <c r="Z2102">
        <v>21.303999999999998</v>
      </c>
      <c r="AA2102">
        <v>0.59699999999999998</v>
      </c>
      <c r="AB2102">
        <v>0</v>
      </c>
      <c r="AC2102" t="b">
        <v>1</v>
      </c>
      <c r="BM2102" t="s">
        <v>2887</v>
      </c>
      <c r="BN2102" t="s">
        <v>3345</v>
      </c>
      <c r="BO2102" t="s">
        <v>2888</v>
      </c>
      <c r="BT2102"/>
      <c r="BU2102"/>
      <c r="BX2102"/>
      <c r="BZ2102"/>
      <c r="CA2102"/>
      <c r="CB2102"/>
      <c r="CC2102"/>
      <c r="CD2102">
        <v>0</v>
      </c>
      <c r="CE2102"/>
      <c r="CF2102">
        <v>0</v>
      </c>
    </row>
    <row r="2103" spans="1:84" hidden="1" x14ac:dyDescent="0.35">
      <c r="A2103" t="s">
        <v>2255</v>
      </c>
      <c r="B2103" t="s">
        <v>5082</v>
      </c>
      <c r="C2103">
        <v>3477.2510000000002</v>
      </c>
      <c r="D2103">
        <v>24.146999999999998</v>
      </c>
      <c r="E2103">
        <v>321.90100000000001</v>
      </c>
      <c r="F2103">
        <v>90.724000000000004</v>
      </c>
      <c r="G2103" t="s">
        <v>2884</v>
      </c>
      <c r="I2103">
        <v>270</v>
      </c>
      <c r="J2103">
        <v>3477.2629999999999</v>
      </c>
      <c r="K2103" s="68">
        <v>357.82</v>
      </c>
      <c r="L2103">
        <v>-1.3839999999999999</v>
      </c>
      <c r="M2103">
        <v>1</v>
      </c>
      <c r="N2103" t="s">
        <v>5082</v>
      </c>
      <c r="O2103">
        <v>1.9710000000000001</v>
      </c>
      <c r="P2103">
        <v>0</v>
      </c>
      <c r="Q2103">
        <v>0</v>
      </c>
      <c r="R2103">
        <v>3477.2629999999999</v>
      </c>
      <c r="S2103">
        <v>0</v>
      </c>
      <c r="T2103">
        <v>357.82</v>
      </c>
      <c r="U2103">
        <v>0</v>
      </c>
      <c r="V2103">
        <v>0</v>
      </c>
      <c r="W2103">
        <v>0</v>
      </c>
      <c r="X2103">
        <v>0</v>
      </c>
      <c r="Y2103">
        <v>0</v>
      </c>
      <c r="Z2103">
        <v>0</v>
      </c>
      <c r="AA2103">
        <v>0</v>
      </c>
      <c r="AB2103">
        <v>0</v>
      </c>
      <c r="AC2103" t="b">
        <v>1</v>
      </c>
      <c r="AE2103">
        <v>0</v>
      </c>
      <c r="AF2103">
        <v>0</v>
      </c>
      <c r="AG2103">
        <v>0</v>
      </c>
      <c r="AH2103">
        <v>0</v>
      </c>
      <c r="AI2103">
        <v>0</v>
      </c>
      <c r="AJ2103">
        <v>0</v>
      </c>
      <c r="AK2103">
        <v>0</v>
      </c>
      <c r="AL2103">
        <v>0</v>
      </c>
      <c r="AM2103">
        <v>0</v>
      </c>
      <c r="AN2103">
        <v>0</v>
      </c>
      <c r="AO2103">
        <v>0</v>
      </c>
      <c r="AP2103">
        <v>0</v>
      </c>
      <c r="AQ2103">
        <v>0</v>
      </c>
      <c r="AR2103">
        <v>0</v>
      </c>
      <c r="AS2103">
        <v>0</v>
      </c>
      <c r="AT2103">
        <v>0</v>
      </c>
      <c r="AU2103">
        <v>0</v>
      </c>
      <c r="AV2103">
        <v>0</v>
      </c>
      <c r="AW2103">
        <v>0</v>
      </c>
      <c r="AX2103">
        <v>0</v>
      </c>
      <c r="AY2103" t="b">
        <v>0</v>
      </c>
      <c r="AZ2103">
        <v>0</v>
      </c>
      <c r="BI2103">
        <v>0</v>
      </c>
      <c r="BJ2103">
        <v>0</v>
      </c>
      <c r="BK2103">
        <v>0</v>
      </c>
      <c r="BM2103" t="s">
        <v>2887</v>
      </c>
      <c r="BN2103" t="s">
        <v>2887</v>
      </c>
      <c r="BO2103" t="s">
        <v>2888</v>
      </c>
      <c r="BT2103"/>
      <c r="BU2103"/>
      <c r="BX2103"/>
      <c r="BY2103" t="s">
        <v>2903</v>
      </c>
      <c r="BZ2103"/>
      <c r="CA2103"/>
      <c r="CB2103"/>
      <c r="CC2103"/>
      <c r="CD2103">
        <v>0</v>
      </c>
      <c r="CE2103"/>
      <c r="CF2103">
        <v>0</v>
      </c>
    </row>
    <row r="2104" spans="1:84" hidden="1" x14ac:dyDescent="0.35">
      <c r="A2104" t="s">
        <v>2256</v>
      </c>
      <c r="B2104" t="s">
        <v>5083</v>
      </c>
      <c r="C2104">
        <v>3477.2629999999999</v>
      </c>
      <c r="D2104">
        <v>34.192999999999998</v>
      </c>
      <c r="E2104">
        <v>150.001</v>
      </c>
      <c r="F2104">
        <v>6.6280000000000001</v>
      </c>
      <c r="G2104" t="s">
        <v>2884</v>
      </c>
      <c r="I2104">
        <v>66.19</v>
      </c>
      <c r="J2104">
        <v>3477.2860000000001</v>
      </c>
      <c r="K2104" s="68">
        <v>153.91999999999999</v>
      </c>
      <c r="L2104">
        <v>34</v>
      </c>
      <c r="M2104">
        <v>3</v>
      </c>
      <c r="N2104" t="s">
        <v>5083</v>
      </c>
      <c r="O2104">
        <v>1.9239999999999999</v>
      </c>
      <c r="P2104">
        <v>26.234999999999999</v>
      </c>
      <c r="Q2104">
        <v>34.192999999999998</v>
      </c>
      <c r="R2104">
        <v>3477.268</v>
      </c>
      <c r="S2104">
        <v>27.355</v>
      </c>
      <c r="T2104">
        <v>150.785</v>
      </c>
      <c r="U2104">
        <v>5.3019999999999996</v>
      </c>
      <c r="V2104">
        <v>100</v>
      </c>
      <c r="W2104">
        <v>0.45600000000000002</v>
      </c>
      <c r="X2104">
        <v>3.4830000000000001</v>
      </c>
      <c r="Y2104">
        <v>22.035</v>
      </c>
      <c r="Z2104">
        <v>11.52</v>
      </c>
      <c r="AA2104">
        <v>0.41499999999999998</v>
      </c>
      <c r="AB2104">
        <v>0</v>
      </c>
      <c r="AC2104" t="b">
        <v>1</v>
      </c>
      <c r="BM2104" t="s">
        <v>2887</v>
      </c>
      <c r="BN2104" t="s">
        <v>2887</v>
      </c>
      <c r="BO2104" t="s">
        <v>2888</v>
      </c>
      <c r="BT2104"/>
      <c r="BU2104"/>
      <c r="BX2104"/>
      <c r="BZ2104"/>
      <c r="CA2104"/>
      <c r="CB2104"/>
      <c r="CC2104"/>
      <c r="CD2104">
        <v>0</v>
      </c>
      <c r="CE2104"/>
      <c r="CF2104">
        <v>0</v>
      </c>
    </row>
    <row r="2105" spans="1:84" hidden="1" x14ac:dyDescent="0.35">
      <c r="A2105" t="s">
        <v>2257</v>
      </c>
      <c r="B2105" t="s">
        <v>5084</v>
      </c>
      <c r="C2105">
        <v>3477.261</v>
      </c>
      <c r="D2105">
        <v>41.457999999999998</v>
      </c>
      <c r="E2105">
        <v>205.99700000000001</v>
      </c>
      <c r="F2105">
        <v>44.435000000000002</v>
      </c>
      <c r="G2105" t="s">
        <v>2884</v>
      </c>
      <c r="I2105">
        <v>133.81</v>
      </c>
      <c r="J2105">
        <v>3477.288</v>
      </c>
      <c r="K2105" s="68">
        <v>221.54</v>
      </c>
      <c r="L2105">
        <v>7</v>
      </c>
      <c r="M2105">
        <v>3</v>
      </c>
      <c r="N2105" t="s">
        <v>5084</v>
      </c>
      <c r="O2105">
        <v>1.929</v>
      </c>
      <c r="P2105">
        <v>10</v>
      </c>
      <c r="Q2105">
        <v>41.457999999999998</v>
      </c>
      <c r="R2105">
        <v>3477.2669999999998</v>
      </c>
      <c r="S2105">
        <v>33.165999999999997</v>
      </c>
      <c r="T2105">
        <v>209.10599999999999</v>
      </c>
      <c r="U2105">
        <v>35.548000000000002</v>
      </c>
      <c r="V2105">
        <v>100</v>
      </c>
      <c r="W2105">
        <v>1.913</v>
      </c>
      <c r="X2105">
        <v>2.46</v>
      </c>
      <c r="Y2105">
        <v>22.29</v>
      </c>
      <c r="Z2105">
        <v>9.1739999999999995</v>
      </c>
      <c r="AA2105">
        <v>0.36299999999999999</v>
      </c>
      <c r="AB2105">
        <v>0</v>
      </c>
      <c r="AC2105" t="b">
        <v>1</v>
      </c>
      <c r="BM2105" t="s">
        <v>2887</v>
      </c>
      <c r="BN2105" t="s">
        <v>3288</v>
      </c>
      <c r="BO2105" t="s">
        <v>2888</v>
      </c>
      <c r="BT2105"/>
      <c r="BU2105"/>
      <c r="BX2105"/>
      <c r="BZ2105"/>
      <c r="CA2105"/>
      <c r="CB2105"/>
      <c r="CC2105"/>
      <c r="CD2105">
        <v>0</v>
      </c>
      <c r="CE2105"/>
      <c r="CF2105">
        <v>0</v>
      </c>
    </row>
    <row r="2106" spans="1:84" hidden="1" x14ac:dyDescent="0.35">
      <c r="A2106" t="s">
        <v>2258</v>
      </c>
      <c r="B2106" t="s">
        <v>5085</v>
      </c>
      <c r="C2106">
        <v>3477.2710000000002</v>
      </c>
      <c r="D2106">
        <v>35.548999999999999</v>
      </c>
      <c r="E2106">
        <v>165.90199999999999</v>
      </c>
      <c r="F2106">
        <v>30.43</v>
      </c>
      <c r="G2106" t="s">
        <v>2884</v>
      </c>
      <c r="I2106">
        <v>86.19</v>
      </c>
      <c r="J2106">
        <v>3477.2910000000002</v>
      </c>
      <c r="K2106" s="68">
        <v>173.92</v>
      </c>
      <c r="L2106">
        <v>9</v>
      </c>
      <c r="M2106">
        <v>3</v>
      </c>
      <c r="N2106" t="s">
        <v>5085</v>
      </c>
      <c r="O2106">
        <v>1.9359999999999999</v>
      </c>
      <c r="P2106">
        <v>10</v>
      </c>
      <c r="Q2106">
        <v>35.548999999999999</v>
      </c>
      <c r="R2106">
        <v>3477.2750000000001</v>
      </c>
      <c r="S2106">
        <v>28.439</v>
      </c>
      <c r="T2106">
        <v>167.505</v>
      </c>
      <c r="U2106">
        <v>24.344000000000001</v>
      </c>
      <c r="V2106">
        <v>100</v>
      </c>
      <c r="W2106">
        <v>1.673</v>
      </c>
      <c r="X2106">
        <v>2.8260000000000001</v>
      </c>
      <c r="Y2106">
        <v>22.065000000000001</v>
      </c>
      <c r="Z2106">
        <v>9.1739999999999995</v>
      </c>
      <c r="AA2106">
        <v>0.36299999999999999</v>
      </c>
      <c r="AB2106">
        <v>0</v>
      </c>
      <c r="AC2106" t="b">
        <v>1</v>
      </c>
      <c r="BM2106" t="s">
        <v>2887</v>
      </c>
      <c r="BN2106" t="s">
        <v>2887</v>
      </c>
      <c r="BO2106" t="s">
        <v>2888</v>
      </c>
      <c r="BT2106"/>
      <c r="BU2106"/>
      <c r="BX2106"/>
      <c r="BZ2106"/>
      <c r="CA2106"/>
      <c r="CB2106"/>
      <c r="CC2106"/>
      <c r="CD2106">
        <v>0</v>
      </c>
      <c r="CE2106"/>
      <c r="CF2106">
        <v>0</v>
      </c>
    </row>
    <row r="2107" spans="1:84" hidden="1" x14ac:dyDescent="0.35">
      <c r="A2107" t="s">
        <v>2259</v>
      </c>
      <c r="B2107" t="s">
        <v>5086</v>
      </c>
      <c r="C2107">
        <v>3477.308</v>
      </c>
      <c r="D2107">
        <v>330.55599999999998</v>
      </c>
      <c r="E2107">
        <v>50.686</v>
      </c>
      <c r="F2107">
        <v>289.57900000000001</v>
      </c>
      <c r="G2107" t="s">
        <v>2884</v>
      </c>
      <c r="I2107">
        <v>165</v>
      </c>
      <c r="J2107">
        <v>3477.35</v>
      </c>
      <c r="K2107" s="68">
        <v>252.82499999999999</v>
      </c>
      <c r="L2107">
        <v>2.883</v>
      </c>
      <c r="M2107">
        <v>1</v>
      </c>
      <c r="N2107" t="s">
        <v>5086</v>
      </c>
      <c r="O2107">
        <v>2.2999999999999998</v>
      </c>
      <c r="P2107">
        <v>0</v>
      </c>
      <c r="Q2107">
        <v>0</v>
      </c>
      <c r="R2107">
        <v>3477.35</v>
      </c>
      <c r="S2107">
        <v>0</v>
      </c>
      <c r="T2107">
        <v>252.82499999999999</v>
      </c>
      <c r="U2107">
        <v>0</v>
      </c>
      <c r="V2107">
        <v>0</v>
      </c>
      <c r="W2107">
        <v>0</v>
      </c>
      <c r="X2107">
        <v>0</v>
      </c>
      <c r="Y2107">
        <v>0</v>
      </c>
      <c r="Z2107">
        <v>0</v>
      </c>
      <c r="AA2107">
        <v>0</v>
      </c>
      <c r="AB2107">
        <v>0</v>
      </c>
      <c r="AC2107" t="b">
        <v>1</v>
      </c>
      <c r="AE2107">
        <v>0</v>
      </c>
      <c r="AF2107">
        <v>0</v>
      </c>
      <c r="AG2107">
        <v>0</v>
      </c>
      <c r="AH2107">
        <v>0</v>
      </c>
      <c r="AI2107">
        <v>0</v>
      </c>
      <c r="AJ2107">
        <v>0</v>
      </c>
      <c r="AK2107">
        <v>0</v>
      </c>
      <c r="AL2107">
        <v>0</v>
      </c>
      <c r="AM2107">
        <v>0</v>
      </c>
      <c r="AN2107">
        <v>0</v>
      </c>
      <c r="AO2107">
        <v>0</v>
      </c>
      <c r="AP2107">
        <v>0</v>
      </c>
      <c r="AQ2107">
        <v>0</v>
      </c>
      <c r="AR2107">
        <v>0</v>
      </c>
      <c r="AS2107">
        <v>0</v>
      </c>
      <c r="AT2107">
        <v>0</v>
      </c>
      <c r="AU2107">
        <v>0</v>
      </c>
      <c r="AV2107">
        <v>0</v>
      </c>
      <c r="AW2107">
        <v>0</v>
      </c>
      <c r="AX2107">
        <v>0</v>
      </c>
      <c r="AY2107" t="b">
        <v>0</v>
      </c>
      <c r="AZ2107">
        <v>0</v>
      </c>
      <c r="BI2107">
        <v>0</v>
      </c>
      <c r="BJ2107">
        <v>0</v>
      </c>
      <c r="BK2107">
        <v>0</v>
      </c>
      <c r="BM2107" t="s">
        <v>2905</v>
      </c>
      <c r="BN2107" t="s">
        <v>3288</v>
      </c>
      <c r="BO2107" t="s">
        <v>2888</v>
      </c>
      <c r="BT2107"/>
      <c r="BU2107"/>
      <c r="BX2107"/>
      <c r="BY2107" t="s">
        <v>2903</v>
      </c>
      <c r="BZ2107"/>
      <c r="CA2107"/>
      <c r="CB2107"/>
      <c r="CC2107"/>
      <c r="CD2107">
        <v>0</v>
      </c>
      <c r="CE2107"/>
      <c r="CF2107">
        <v>0</v>
      </c>
    </row>
    <row r="2108" spans="1:84" hidden="1" x14ac:dyDescent="0.35">
      <c r="A2108" t="s">
        <v>2260</v>
      </c>
      <c r="B2108" t="s">
        <v>5087</v>
      </c>
      <c r="C2108">
        <v>3477.607</v>
      </c>
      <c r="D2108">
        <v>8</v>
      </c>
      <c r="E2108">
        <v>203.661</v>
      </c>
      <c r="F2108">
        <v>6.2949999999999999</v>
      </c>
      <c r="G2108" t="s">
        <v>2884</v>
      </c>
      <c r="I2108">
        <v>116.29</v>
      </c>
      <c r="J2108">
        <v>3477.6109999999999</v>
      </c>
      <c r="K2108" s="68">
        <v>204.92</v>
      </c>
      <c r="L2108">
        <v>7</v>
      </c>
      <c r="M2108">
        <v>3</v>
      </c>
      <c r="N2108" t="s">
        <v>5087</v>
      </c>
      <c r="O2108">
        <v>2.0569999999999999</v>
      </c>
      <c r="P2108">
        <v>10</v>
      </c>
      <c r="Q2108">
        <v>8</v>
      </c>
      <c r="R2108">
        <v>3477.6080000000002</v>
      </c>
      <c r="S2108">
        <v>6</v>
      </c>
      <c r="T2108">
        <v>203.91300000000001</v>
      </c>
      <c r="U2108">
        <v>5.0359999999999996</v>
      </c>
      <c r="V2108">
        <v>100</v>
      </c>
      <c r="W2108">
        <v>0.96599999999999997</v>
      </c>
      <c r="X2108">
        <v>0.86199999999999999</v>
      </c>
      <c r="Y2108">
        <v>12.2</v>
      </c>
      <c r="Z2108">
        <v>11.122999999999999</v>
      </c>
      <c r="AA2108">
        <v>0.40699999999999997</v>
      </c>
      <c r="AB2108">
        <v>0</v>
      </c>
      <c r="AC2108" t="b">
        <v>1</v>
      </c>
      <c r="BM2108" t="s">
        <v>2887</v>
      </c>
      <c r="BN2108" t="s">
        <v>3345</v>
      </c>
      <c r="BO2108" t="s">
        <v>2888</v>
      </c>
      <c r="BT2108"/>
      <c r="BU2108"/>
      <c r="BX2108"/>
      <c r="BZ2108"/>
      <c r="CA2108"/>
      <c r="CB2108"/>
      <c r="CC2108"/>
      <c r="CD2108">
        <v>0</v>
      </c>
      <c r="CE2108"/>
      <c r="CF2108">
        <v>0</v>
      </c>
    </row>
    <row r="2109" spans="1:84" hidden="1" x14ac:dyDescent="0.35">
      <c r="A2109" t="s">
        <v>2261</v>
      </c>
      <c r="B2109" t="s">
        <v>5088</v>
      </c>
      <c r="C2109">
        <v>3477.625</v>
      </c>
      <c r="D2109">
        <v>27.489000000000001</v>
      </c>
      <c r="E2109">
        <v>358.79500000000002</v>
      </c>
      <c r="F2109">
        <v>347.32100000000003</v>
      </c>
      <c r="G2109" t="s">
        <v>2884</v>
      </c>
      <c r="I2109">
        <v>181.24</v>
      </c>
      <c r="J2109">
        <v>3477.634</v>
      </c>
      <c r="K2109" s="68">
        <v>269.89</v>
      </c>
      <c r="L2109">
        <v>25</v>
      </c>
      <c r="M2109">
        <v>3</v>
      </c>
      <c r="N2109" t="s">
        <v>5088</v>
      </c>
      <c r="O2109">
        <v>2.0579999999999998</v>
      </c>
      <c r="P2109">
        <v>19.75</v>
      </c>
      <c r="Q2109">
        <v>27.489000000000001</v>
      </c>
      <c r="R2109">
        <v>3477.627</v>
      </c>
      <c r="S2109">
        <v>21.991</v>
      </c>
      <c r="T2109">
        <v>53.014000000000003</v>
      </c>
      <c r="U2109">
        <v>277.85700000000003</v>
      </c>
      <c r="V2109">
        <v>100</v>
      </c>
      <c r="W2109">
        <v>2.3029999999999999</v>
      </c>
      <c r="X2109">
        <v>18.234999999999999</v>
      </c>
      <c r="Y2109">
        <v>23.195</v>
      </c>
      <c r="Z2109">
        <v>22.187000000000001</v>
      </c>
      <c r="AA2109">
        <v>0.61199999999999999</v>
      </c>
      <c r="AB2109">
        <v>0</v>
      </c>
      <c r="AC2109" t="b">
        <v>1</v>
      </c>
      <c r="BM2109" t="s">
        <v>2887</v>
      </c>
      <c r="BN2109" t="s">
        <v>3288</v>
      </c>
      <c r="BO2109" t="s">
        <v>2888</v>
      </c>
      <c r="BT2109"/>
      <c r="BU2109"/>
      <c r="BX2109"/>
      <c r="BZ2109"/>
      <c r="CA2109"/>
      <c r="CB2109"/>
      <c r="CC2109"/>
      <c r="CD2109">
        <v>0</v>
      </c>
      <c r="CE2109"/>
      <c r="CF2109">
        <v>0</v>
      </c>
    </row>
    <row r="2110" spans="1:84" hidden="1" x14ac:dyDescent="0.35">
      <c r="A2110" t="s">
        <v>2262</v>
      </c>
      <c r="B2110" t="s">
        <v>5089</v>
      </c>
      <c r="C2110">
        <v>3477.627</v>
      </c>
      <c r="D2110">
        <v>30.564</v>
      </c>
      <c r="E2110">
        <v>339.09899999999999</v>
      </c>
      <c r="F2110">
        <v>60.689</v>
      </c>
      <c r="G2110" t="s">
        <v>2884</v>
      </c>
      <c r="I2110">
        <v>266.19</v>
      </c>
      <c r="J2110">
        <v>3477.636</v>
      </c>
      <c r="K2110" s="68">
        <v>354.84</v>
      </c>
      <c r="L2110">
        <v>13</v>
      </c>
      <c r="M2110">
        <v>3</v>
      </c>
      <c r="N2110" t="s">
        <v>5089</v>
      </c>
      <c r="O2110">
        <v>2.0569999999999999</v>
      </c>
      <c r="P2110">
        <v>11.673</v>
      </c>
      <c r="Q2110">
        <v>30.564</v>
      </c>
      <c r="R2110">
        <v>3477.6289999999999</v>
      </c>
      <c r="S2110">
        <v>24.451000000000001</v>
      </c>
      <c r="T2110">
        <v>342.24700000000001</v>
      </c>
      <c r="U2110">
        <v>48.551000000000002</v>
      </c>
      <c r="V2110">
        <v>100</v>
      </c>
      <c r="W2110">
        <v>2.1709999999999998</v>
      </c>
      <c r="X2110">
        <v>9.484</v>
      </c>
      <c r="Y2110">
        <v>22.69</v>
      </c>
      <c r="Z2110">
        <v>22.187000000000001</v>
      </c>
      <c r="AA2110">
        <v>0.61199999999999999</v>
      </c>
      <c r="AB2110">
        <v>0</v>
      </c>
      <c r="AC2110" t="b">
        <v>1</v>
      </c>
      <c r="BM2110" t="s">
        <v>2887</v>
      </c>
      <c r="BN2110" t="s">
        <v>2887</v>
      </c>
      <c r="BO2110" t="s">
        <v>2888</v>
      </c>
      <c r="BT2110"/>
      <c r="BU2110"/>
      <c r="BX2110"/>
      <c r="BZ2110"/>
      <c r="CA2110"/>
      <c r="CB2110"/>
      <c r="CC2110"/>
      <c r="CD2110">
        <v>0</v>
      </c>
      <c r="CE2110"/>
      <c r="CF2110">
        <v>0</v>
      </c>
    </row>
    <row r="2111" spans="1:84" hidden="1" x14ac:dyDescent="0.35">
      <c r="A2111" t="s">
        <v>2263</v>
      </c>
      <c r="B2111" t="s">
        <v>5090</v>
      </c>
      <c r="C2111">
        <v>3477.788</v>
      </c>
      <c r="D2111">
        <v>132.053</v>
      </c>
      <c r="E2111">
        <v>126.78700000000001</v>
      </c>
      <c r="F2111">
        <v>109.696</v>
      </c>
      <c r="G2111" t="s">
        <v>2884</v>
      </c>
      <c r="I2111">
        <v>105</v>
      </c>
      <c r="J2111">
        <v>3477.8440000000001</v>
      </c>
      <c r="K2111" s="68">
        <v>193.571</v>
      </c>
      <c r="L2111">
        <v>1.5640000000000001</v>
      </c>
      <c r="M2111">
        <v>1</v>
      </c>
      <c r="N2111" t="s">
        <v>5090</v>
      </c>
      <c r="O2111">
        <v>2.0449999999999999</v>
      </c>
      <c r="P2111">
        <v>0</v>
      </c>
      <c r="Q2111">
        <v>0</v>
      </c>
      <c r="R2111">
        <v>3477.8440000000001</v>
      </c>
      <c r="S2111">
        <v>0</v>
      </c>
      <c r="T2111">
        <v>193.571</v>
      </c>
      <c r="U2111">
        <v>0</v>
      </c>
      <c r="V2111">
        <v>0</v>
      </c>
      <c r="W2111">
        <v>0</v>
      </c>
      <c r="X2111">
        <v>0</v>
      </c>
      <c r="Y2111">
        <v>0</v>
      </c>
      <c r="Z2111">
        <v>0</v>
      </c>
      <c r="AA2111">
        <v>0</v>
      </c>
      <c r="AB2111">
        <v>0</v>
      </c>
      <c r="AC2111" t="b">
        <v>1</v>
      </c>
      <c r="AE2111">
        <v>0</v>
      </c>
      <c r="AF2111">
        <v>0</v>
      </c>
      <c r="AG2111">
        <v>0</v>
      </c>
      <c r="AH2111">
        <v>0</v>
      </c>
      <c r="AI2111">
        <v>0</v>
      </c>
      <c r="AJ2111">
        <v>0</v>
      </c>
      <c r="AK2111">
        <v>0</v>
      </c>
      <c r="AL2111">
        <v>0</v>
      </c>
      <c r="AM2111">
        <v>0</v>
      </c>
      <c r="AN2111">
        <v>0</v>
      </c>
      <c r="AO2111">
        <v>0</v>
      </c>
      <c r="AP2111">
        <v>0</v>
      </c>
      <c r="AQ2111">
        <v>0</v>
      </c>
      <c r="AR2111">
        <v>0</v>
      </c>
      <c r="AS2111">
        <v>0</v>
      </c>
      <c r="AT2111">
        <v>0</v>
      </c>
      <c r="AU2111">
        <v>0</v>
      </c>
      <c r="AV2111">
        <v>0</v>
      </c>
      <c r="AW2111">
        <v>0</v>
      </c>
      <c r="AX2111">
        <v>0</v>
      </c>
      <c r="AY2111" t="b">
        <v>0</v>
      </c>
      <c r="AZ2111">
        <v>0</v>
      </c>
      <c r="BI2111">
        <v>0</v>
      </c>
      <c r="BJ2111">
        <v>0</v>
      </c>
      <c r="BK2111">
        <v>0</v>
      </c>
      <c r="BM2111" t="s">
        <v>3356</v>
      </c>
      <c r="BN2111" t="s">
        <v>3356</v>
      </c>
      <c r="BO2111" t="s">
        <v>2888</v>
      </c>
      <c r="BT2111"/>
      <c r="BU2111"/>
      <c r="BX2111"/>
      <c r="BY2111" t="s">
        <v>2903</v>
      </c>
      <c r="BZ2111"/>
      <c r="CA2111"/>
      <c r="CB2111"/>
      <c r="CC2111"/>
      <c r="CD2111">
        <v>0</v>
      </c>
      <c r="CE2111"/>
      <c r="CF2111">
        <v>0</v>
      </c>
    </row>
    <row r="2112" spans="1:84" hidden="1" x14ac:dyDescent="0.35">
      <c r="A2112" t="s">
        <v>2264</v>
      </c>
      <c r="B2112" t="s">
        <v>5091</v>
      </c>
      <c r="C2112">
        <v>3477.799</v>
      </c>
      <c r="D2112">
        <v>111.79300000000001</v>
      </c>
      <c r="E2112">
        <v>296.24200000000002</v>
      </c>
      <c r="F2112">
        <v>129.69</v>
      </c>
      <c r="G2112" t="s">
        <v>2884</v>
      </c>
      <c r="I2112">
        <v>270</v>
      </c>
      <c r="J2112">
        <v>3477.8589999999999</v>
      </c>
      <c r="K2112" s="68">
        <v>358.57100000000003</v>
      </c>
      <c r="L2112">
        <v>-1.6180000000000001</v>
      </c>
      <c r="M2112">
        <v>1</v>
      </c>
      <c r="N2112" t="s">
        <v>5091</v>
      </c>
      <c r="O2112">
        <v>2.0649999999999999</v>
      </c>
      <c r="P2112">
        <v>0</v>
      </c>
      <c r="Q2112">
        <v>0</v>
      </c>
      <c r="R2112">
        <v>3477.8589999999999</v>
      </c>
      <c r="S2112">
        <v>0</v>
      </c>
      <c r="T2112">
        <v>358.57100000000003</v>
      </c>
      <c r="U2112">
        <v>0</v>
      </c>
      <c r="V2112">
        <v>0</v>
      </c>
      <c r="W2112">
        <v>0</v>
      </c>
      <c r="X2112">
        <v>0</v>
      </c>
      <c r="Y2112">
        <v>0</v>
      </c>
      <c r="Z2112">
        <v>0</v>
      </c>
      <c r="AA2112">
        <v>0</v>
      </c>
      <c r="AB2112">
        <v>0</v>
      </c>
      <c r="AC2112" t="b">
        <v>1</v>
      </c>
      <c r="AE2112">
        <v>0</v>
      </c>
      <c r="AF2112">
        <v>0</v>
      </c>
      <c r="AG2112">
        <v>0</v>
      </c>
      <c r="AH2112">
        <v>0</v>
      </c>
      <c r="AI2112">
        <v>0</v>
      </c>
      <c r="AJ2112">
        <v>0</v>
      </c>
      <c r="AK2112">
        <v>0</v>
      </c>
      <c r="AL2112">
        <v>0</v>
      </c>
      <c r="AM2112">
        <v>0</v>
      </c>
      <c r="AN2112">
        <v>0</v>
      </c>
      <c r="AO2112">
        <v>0</v>
      </c>
      <c r="AP2112">
        <v>0</v>
      </c>
      <c r="AQ2112">
        <v>0</v>
      </c>
      <c r="AR2112">
        <v>0</v>
      </c>
      <c r="AS2112">
        <v>0</v>
      </c>
      <c r="AT2112">
        <v>0</v>
      </c>
      <c r="AU2112">
        <v>0</v>
      </c>
      <c r="AV2112">
        <v>0</v>
      </c>
      <c r="AW2112">
        <v>0</v>
      </c>
      <c r="AX2112">
        <v>0</v>
      </c>
      <c r="AY2112" t="b">
        <v>0</v>
      </c>
      <c r="AZ2112">
        <v>0</v>
      </c>
      <c r="BI2112">
        <v>0</v>
      </c>
      <c r="BJ2112">
        <v>0</v>
      </c>
      <c r="BK2112">
        <v>0</v>
      </c>
      <c r="BM2112" t="s">
        <v>2905</v>
      </c>
      <c r="BN2112" t="s">
        <v>2905</v>
      </c>
      <c r="BO2112" t="s">
        <v>2888</v>
      </c>
      <c r="BT2112"/>
      <c r="BU2112"/>
      <c r="BX2112"/>
      <c r="BY2112" t="s">
        <v>2903</v>
      </c>
      <c r="BZ2112"/>
      <c r="CA2112"/>
      <c r="CB2112"/>
      <c r="CC2112"/>
      <c r="CD2112">
        <v>0</v>
      </c>
      <c r="CE2112"/>
      <c r="CF2112">
        <v>0</v>
      </c>
    </row>
    <row r="2113" spans="1:84" hidden="1" x14ac:dyDescent="0.35">
      <c r="A2113" t="s">
        <v>2265</v>
      </c>
      <c r="B2113" t="s">
        <v>5092</v>
      </c>
      <c r="C2113">
        <v>3483.4349999999999</v>
      </c>
      <c r="D2113">
        <v>38.738999999999997</v>
      </c>
      <c r="E2113">
        <v>170.90600000000001</v>
      </c>
      <c r="F2113">
        <v>36.909999999999997</v>
      </c>
      <c r="G2113" t="s">
        <v>2884</v>
      </c>
      <c r="I2113">
        <v>83.71</v>
      </c>
      <c r="J2113">
        <v>3483.462</v>
      </c>
      <c r="K2113" s="68">
        <v>174.29</v>
      </c>
      <c r="L2113">
        <v>6</v>
      </c>
      <c r="M2113">
        <v>3</v>
      </c>
      <c r="N2113" t="s">
        <v>5092</v>
      </c>
      <c r="O2113">
        <v>1.6220000000000001</v>
      </c>
      <c r="P2113">
        <v>10</v>
      </c>
      <c r="Q2113">
        <v>38.738999999999997</v>
      </c>
      <c r="R2113">
        <v>3483.44</v>
      </c>
      <c r="S2113">
        <v>30.991</v>
      </c>
      <c r="T2113">
        <v>171.583</v>
      </c>
      <c r="U2113">
        <v>29.527999999999999</v>
      </c>
      <c r="V2113">
        <v>100</v>
      </c>
      <c r="W2113">
        <v>1.6120000000000001</v>
      </c>
      <c r="X2113">
        <v>2.9420000000000002</v>
      </c>
      <c r="Y2113">
        <v>21.44</v>
      </c>
      <c r="Z2113">
        <v>21.396000000000001</v>
      </c>
      <c r="AA2113">
        <v>0.59799999999999998</v>
      </c>
      <c r="AB2113">
        <v>0</v>
      </c>
      <c r="AC2113" t="b">
        <v>1</v>
      </c>
      <c r="BM2113" t="s">
        <v>3348</v>
      </c>
      <c r="BN2113" t="s">
        <v>3288</v>
      </c>
      <c r="BO2113" t="s">
        <v>2888</v>
      </c>
      <c r="BT2113"/>
      <c r="BU2113"/>
      <c r="BX2113"/>
      <c r="BZ2113"/>
      <c r="CA2113"/>
      <c r="CB2113"/>
      <c r="CC2113"/>
      <c r="CD2113">
        <v>0</v>
      </c>
      <c r="CE2113"/>
      <c r="CF2113">
        <v>0</v>
      </c>
    </row>
    <row r="2114" spans="1:84" hidden="1" x14ac:dyDescent="0.35">
      <c r="A2114" t="s">
        <v>2266</v>
      </c>
      <c r="B2114" t="s">
        <v>5093</v>
      </c>
      <c r="C2114">
        <v>3483.4459999999999</v>
      </c>
      <c r="D2114">
        <v>30.462</v>
      </c>
      <c r="E2114">
        <v>209.648</v>
      </c>
      <c r="F2114">
        <v>81.947000000000003</v>
      </c>
      <c r="G2114" t="s">
        <v>2884</v>
      </c>
      <c r="I2114">
        <v>166.19</v>
      </c>
      <c r="J2114">
        <v>3483.4690000000001</v>
      </c>
      <c r="K2114" s="68">
        <v>256.77</v>
      </c>
      <c r="L2114">
        <v>10</v>
      </c>
      <c r="M2114">
        <v>3</v>
      </c>
      <c r="N2114" t="s">
        <v>5093</v>
      </c>
      <c r="O2114">
        <v>1.627</v>
      </c>
      <c r="P2114">
        <v>10</v>
      </c>
      <c r="Q2114">
        <v>30.462</v>
      </c>
      <c r="R2114">
        <v>3483.451</v>
      </c>
      <c r="S2114">
        <v>24.37</v>
      </c>
      <c r="T2114">
        <v>219.07300000000001</v>
      </c>
      <c r="U2114">
        <v>65.558000000000007</v>
      </c>
      <c r="V2114">
        <v>100</v>
      </c>
      <c r="W2114">
        <v>2.2080000000000002</v>
      </c>
      <c r="X2114">
        <v>7.1660000000000004</v>
      </c>
      <c r="Y2114">
        <v>22.125</v>
      </c>
      <c r="Z2114">
        <v>21.396000000000001</v>
      </c>
      <c r="AA2114">
        <v>0.59799999999999998</v>
      </c>
      <c r="AB2114">
        <v>0</v>
      </c>
      <c r="AC2114" t="b">
        <v>1</v>
      </c>
      <c r="BM2114" t="s">
        <v>2887</v>
      </c>
      <c r="BN2114" t="s">
        <v>3345</v>
      </c>
      <c r="BO2114" t="s">
        <v>2888</v>
      </c>
      <c r="BT2114"/>
      <c r="BU2114"/>
      <c r="BX2114"/>
      <c r="BZ2114"/>
      <c r="CA2114"/>
      <c r="CB2114"/>
      <c r="CC2114"/>
      <c r="CD2114">
        <v>0</v>
      </c>
      <c r="CE2114"/>
      <c r="CF2114">
        <v>0</v>
      </c>
    </row>
    <row r="2115" spans="1:84" hidden="1" x14ac:dyDescent="0.35">
      <c r="A2115" t="s">
        <v>2267</v>
      </c>
      <c r="B2115" t="s">
        <v>5094</v>
      </c>
      <c r="C2115">
        <v>3483.4490000000001</v>
      </c>
      <c r="D2115">
        <v>33.877000000000002</v>
      </c>
      <c r="E2115">
        <v>48.851999999999997</v>
      </c>
      <c r="F2115">
        <v>133.048</v>
      </c>
      <c r="G2115" t="s">
        <v>2884</v>
      </c>
      <c r="I2115">
        <v>1.24</v>
      </c>
      <c r="J2115">
        <v>3483.473</v>
      </c>
      <c r="K2115" s="68">
        <v>91.82</v>
      </c>
      <c r="L2115">
        <v>9</v>
      </c>
      <c r="M2115">
        <v>3</v>
      </c>
      <c r="N2115" t="s">
        <v>5094</v>
      </c>
      <c r="O2115">
        <v>1.627</v>
      </c>
      <c r="P2115">
        <v>10</v>
      </c>
      <c r="Q2115">
        <v>33.877000000000002</v>
      </c>
      <c r="R2115">
        <v>3483.4540000000002</v>
      </c>
      <c r="S2115">
        <v>27.102</v>
      </c>
      <c r="T2115">
        <v>57.445</v>
      </c>
      <c r="U2115">
        <v>106.43899999999999</v>
      </c>
      <c r="V2115">
        <v>100</v>
      </c>
      <c r="W2115">
        <v>2.0419999999999998</v>
      </c>
      <c r="X2115">
        <v>5.6210000000000004</v>
      </c>
      <c r="Y2115">
        <v>22.01</v>
      </c>
      <c r="Z2115">
        <v>21.396000000000001</v>
      </c>
      <c r="AA2115">
        <v>0.59799999999999998</v>
      </c>
      <c r="AB2115">
        <v>0</v>
      </c>
      <c r="AC2115" t="b">
        <v>1</v>
      </c>
      <c r="BM2115" t="s">
        <v>2887</v>
      </c>
      <c r="BN2115" t="s">
        <v>3288</v>
      </c>
      <c r="BO2115" t="s">
        <v>2888</v>
      </c>
      <c r="BT2115"/>
      <c r="BU2115"/>
      <c r="BX2115"/>
      <c r="BZ2115"/>
      <c r="CA2115"/>
      <c r="CB2115"/>
      <c r="CC2115"/>
      <c r="CD2115">
        <v>0</v>
      </c>
      <c r="CE2115"/>
      <c r="CF2115">
        <v>0</v>
      </c>
    </row>
    <row r="2116" spans="1:84" hidden="1" x14ac:dyDescent="0.35">
      <c r="A2116" t="s">
        <v>2268</v>
      </c>
      <c r="B2116" t="s">
        <v>5095</v>
      </c>
      <c r="C2116">
        <v>3483.4580000000001</v>
      </c>
      <c r="D2116">
        <v>40.363</v>
      </c>
      <c r="E2116">
        <v>284.00099999999998</v>
      </c>
      <c r="F2116">
        <v>136.80099999999999</v>
      </c>
      <c r="G2116" t="s">
        <v>2884</v>
      </c>
      <c r="I2116">
        <v>266.19</v>
      </c>
      <c r="J2116">
        <v>3483.4859999999999</v>
      </c>
      <c r="K2116" s="68">
        <v>356.7</v>
      </c>
      <c r="L2116">
        <v>6</v>
      </c>
      <c r="M2116">
        <v>3</v>
      </c>
      <c r="N2116" t="s">
        <v>5095</v>
      </c>
      <c r="O2116">
        <v>1.627</v>
      </c>
      <c r="P2116">
        <v>10</v>
      </c>
      <c r="Q2116">
        <v>40.363</v>
      </c>
      <c r="R2116">
        <v>3483.4630000000002</v>
      </c>
      <c r="S2116">
        <v>32.290999999999997</v>
      </c>
      <c r="T2116">
        <v>298.541</v>
      </c>
      <c r="U2116">
        <v>109.441</v>
      </c>
      <c r="V2116">
        <v>100</v>
      </c>
      <c r="W2116">
        <v>2.0329999999999999</v>
      </c>
      <c r="X2116">
        <v>3.4350000000000001</v>
      </c>
      <c r="Y2116">
        <v>21.885000000000002</v>
      </c>
      <c r="Z2116">
        <v>15.57</v>
      </c>
      <c r="AA2116">
        <v>0.49299999999999999</v>
      </c>
      <c r="AB2116">
        <v>0</v>
      </c>
      <c r="AC2116" t="b">
        <v>1</v>
      </c>
      <c r="BM2116" t="s">
        <v>2887</v>
      </c>
      <c r="BN2116" t="s">
        <v>2887</v>
      </c>
      <c r="BO2116" t="s">
        <v>2888</v>
      </c>
      <c r="BT2116"/>
      <c r="BU2116"/>
      <c r="BX2116"/>
      <c r="BZ2116"/>
      <c r="CA2116"/>
      <c r="CB2116"/>
      <c r="CC2116"/>
      <c r="CD2116">
        <v>0</v>
      </c>
      <c r="CE2116"/>
      <c r="CF2116">
        <v>0</v>
      </c>
    </row>
    <row r="2117" spans="1:84" hidden="1" x14ac:dyDescent="0.35">
      <c r="A2117" t="s">
        <v>2269</v>
      </c>
      <c r="B2117" t="s">
        <v>5096</v>
      </c>
      <c r="C2117">
        <v>3483.4859999999999</v>
      </c>
      <c r="D2117">
        <v>35.619</v>
      </c>
      <c r="E2117">
        <v>123.05200000000001</v>
      </c>
      <c r="F2117">
        <v>46.445</v>
      </c>
      <c r="G2117" t="s">
        <v>2884</v>
      </c>
      <c r="I2117">
        <v>60</v>
      </c>
      <c r="J2117">
        <v>3483.5050000000001</v>
      </c>
      <c r="K2117" s="68">
        <v>150.44300000000001</v>
      </c>
      <c r="L2117">
        <v>0.873</v>
      </c>
      <c r="M2117">
        <v>1</v>
      </c>
      <c r="N2117" t="s">
        <v>5096</v>
      </c>
      <c r="O2117">
        <v>1.6739999999999999</v>
      </c>
      <c r="P2117">
        <v>0</v>
      </c>
      <c r="Q2117">
        <v>0</v>
      </c>
      <c r="R2117">
        <v>3483.5050000000001</v>
      </c>
      <c r="S2117">
        <v>0</v>
      </c>
      <c r="T2117">
        <v>150.44300000000001</v>
      </c>
      <c r="U2117">
        <v>0</v>
      </c>
      <c r="V2117">
        <v>0</v>
      </c>
      <c r="W2117">
        <v>0</v>
      </c>
      <c r="X2117">
        <v>0</v>
      </c>
      <c r="Y2117">
        <v>0</v>
      </c>
      <c r="Z2117">
        <v>0</v>
      </c>
      <c r="AA2117">
        <v>0</v>
      </c>
      <c r="AB2117">
        <v>0</v>
      </c>
      <c r="AC2117" t="b">
        <v>1</v>
      </c>
      <c r="AE2117">
        <v>0</v>
      </c>
      <c r="AF2117">
        <v>0</v>
      </c>
      <c r="AG2117">
        <v>0</v>
      </c>
      <c r="AH2117">
        <v>0</v>
      </c>
      <c r="AI2117">
        <v>0</v>
      </c>
      <c r="AJ2117">
        <v>0</v>
      </c>
      <c r="AK2117">
        <v>0</v>
      </c>
      <c r="AL2117">
        <v>0</v>
      </c>
      <c r="AM2117">
        <v>0</v>
      </c>
      <c r="AN2117">
        <v>0</v>
      </c>
      <c r="AO2117">
        <v>0</v>
      </c>
      <c r="AP2117">
        <v>0</v>
      </c>
      <c r="AQ2117">
        <v>0</v>
      </c>
      <c r="AR2117">
        <v>0</v>
      </c>
      <c r="AS2117">
        <v>0</v>
      </c>
      <c r="AT2117">
        <v>0</v>
      </c>
      <c r="AU2117">
        <v>0</v>
      </c>
      <c r="AV2117">
        <v>0</v>
      </c>
      <c r="AW2117">
        <v>0</v>
      </c>
      <c r="AX2117">
        <v>0</v>
      </c>
      <c r="AY2117" t="b">
        <v>0</v>
      </c>
      <c r="AZ2117">
        <v>0</v>
      </c>
      <c r="BI2117">
        <v>0</v>
      </c>
      <c r="BJ2117">
        <v>0</v>
      </c>
      <c r="BK2117">
        <v>0</v>
      </c>
      <c r="BM2117" t="s">
        <v>2887</v>
      </c>
      <c r="BN2117" t="s">
        <v>2887</v>
      </c>
      <c r="BO2117" t="s">
        <v>2888</v>
      </c>
      <c r="BT2117"/>
      <c r="BU2117"/>
      <c r="BX2117"/>
      <c r="BY2117" t="s">
        <v>2903</v>
      </c>
      <c r="BZ2117"/>
      <c r="CA2117"/>
      <c r="CB2117"/>
      <c r="CC2117"/>
      <c r="CD2117">
        <v>0</v>
      </c>
      <c r="CE2117"/>
      <c r="CF2117">
        <v>0</v>
      </c>
    </row>
    <row r="2118" spans="1:84" hidden="1" x14ac:dyDescent="0.35">
      <c r="A2118" t="s">
        <v>2270</v>
      </c>
      <c r="B2118" t="s">
        <v>5097</v>
      </c>
      <c r="C2118">
        <v>3483.3870000000002</v>
      </c>
      <c r="D2118">
        <v>174.01400000000001</v>
      </c>
      <c r="E2118">
        <v>297.92099999999999</v>
      </c>
      <c r="F2118">
        <v>111.18600000000001</v>
      </c>
      <c r="G2118" t="s">
        <v>2884</v>
      </c>
      <c r="I2118">
        <v>225</v>
      </c>
      <c r="J2118">
        <v>3483.5070000000001</v>
      </c>
      <c r="K2118" s="68">
        <v>315.44299999999998</v>
      </c>
      <c r="L2118">
        <v>-0.73199999999999998</v>
      </c>
      <c r="M2118">
        <v>1</v>
      </c>
      <c r="N2118" t="s">
        <v>5097</v>
      </c>
      <c r="O2118">
        <v>1.6739999999999999</v>
      </c>
      <c r="P2118">
        <v>0</v>
      </c>
      <c r="Q2118">
        <v>0</v>
      </c>
      <c r="R2118">
        <v>3483.5070000000001</v>
      </c>
      <c r="S2118">
        <v>0</v>
      </c>
      <c r="T2118">
        <v>315.44299999999998</v>
      </c>
      <c r="U2118">
        <v>0</v>
      </c>
      <c r="V2118">
        <v>0</v>
      </c>
      <c r="W2118">
        <v>0</v>
      </c>
      <c r="X2118">
        <v>0</v>
      </c>
      <c r="Y2118">
        <v>0</v>
      </c>
      <c r="Z2118">
        <v>0</v>
      </c>
      <c r="AA2118">
        <v>0</v>
      </c>
      <c r="AB2118">
        <v>0</v>
      </c>
      <c r="AC2118" t="b">
        <v>1</v>
      </c>
      <c r="AE2118">
        <v>0</v>
      </c>
      <c r="AF2118">
        <v>0</v>
      </c>
      <c r="AG2118">
        <v>0</v>
      </c>
      <c r="AH2118">
        <v>0</v>
      </c>
      <c r="AI2118">
        <v>0</v>
      </c>
      <c r="AJ2118">
        <v>0</v>
      </c>
      <c r="AK2118">
        <v>0</v>
      </c>
      <c r="AL2118">
        <v>0</v>
      </c>
      <c r="AM2118">
        <v>0</v>
      </c>
      <c r="AN2118">
        <v>0</v>
      </c>
      <c r="AO2118">
        <v>0</v>
      </c>
      <c r="AP2118">
        <v>0</v>
      </c>
      <c r="AQ2118">
        <v>0</v>
      </c>
      <c r="AR2118">
        <v>0</v>
      </c>
      <c r="AS2118">
        <v>0</v>
      </c>
      <c r="AT2118">
        <v>0</v>
      </c>
      <c r="AU2118">
        <v>0</v>
      </c>
      <c r="AV2118">
        <v>0</v>
      </c>
      <c r="AW2118">
        <v>0</v>
      </c>
      <c r="AX2118">
        <v>0</v>
      </c>
      <c r="AY2118" t="b">
        <v>0</v>
      </c>
      <c r="AZ2118">
        <v>0</v>
      </c>
      <c r="BI2118">
        <v>0</v>
      </c>
      <c r="BJ2118">
        <v>0</v>
      </c>
      <c r="BK2118">
        <v>0</v>
      </c>
      <c r="BM2118" t="s">
        <v>2887</v>
      </c>
      <c r="BN2118" t="s">
        <v>2887</v>
      </c>
      <c r="BO2118" t="s">
        <v>2888</v>
      </c>
      <c r="BT2118"/>
      <c r="BU2118"/>
      <c r="BX2118"/>
      <c r="BY2118" t="s">
        <v>2903</v>
      </c>
      <c r="BZ2118"/>
      <c r="CA2118"/>
      <c r="CB2118"/>
      <c r="CC2118"/>
      <c r="CD2118">
        <v>0</v>
      </c>
      <c r="CE2118"/>
      <c r="CF2118">
        <v>0</v>
      </c>
    </row>
    <row r="2119" spans="1:84" hidden="1" x14ac:dyDescent="0.35">
      <c r="A2119" t="s">
        <v>2271</v>
      </c>
      <c r="B2119" t="s">
        <v>5098</v>
      </c>
      <c r="C2119">
        <v>3483.4270000000001</v>
      </c>
      <c r="D2119">
        <v>113.477</v>
      </c>
      <c r="E2119">
        <v>335.31200000000001</v>
      </c>
      <c r="F2119">
        <v>54.247</v>
      </c>
      <c r="G2119" t="s">
        <v>2884</v>
      </c>
      <c r="I2119">
        <v>285</v>
      </c>
      <c r="J2119">
        <v>3483.5129999999999</v>
      </c>
      <c r="K2119" s="68">
        <v>15.381</v>
      </c>
      <c r="L2119">
        <v>-1.548</v>
      </c>
      <c r="M2119">
        <v>1</v>
      </c>
      <c r="N2119" t="s">
        <v>5098</v>
      </c>
      <c r="O2119">
        <v>1.7310000000000001</v>
      </c>
      <c r="P2119">
        <v>0</v>
      </c>
      <c r="Q2119">
        <v>0</v>
      </c>
      <c r="R2119">
        <v>3483.5129999999999</v>
      </c>
      <c r="S2119">
        <v>0</v>
      </c>
      <c r="T2119">
        <v>15.381</v>
      </c>
      <c r="U2119">
        <v>0</v>
      </c>
      <c r="V2119">
        <v>0</v>
      </c>
      <c r="W2119">
        <v>0</v>
      </c>
      <c r="X2119">
        <v>0</v>
      </c>
      <c r="Y2119">
        <v>0</v>
      </c>
      <c r="Z2119">
        <v>0</v>
      </c>
      <c r="AA2119">
        <v>0</v>
      </c>
      <c r="AB2119">
        <v>0</v>
      </c>
      <c r="AC2119" t="b">
        <v>1</v>
      </c>
      <c r="AE2119">
        <v>0</v>
      </c>
      <c r="AF2119">
        <v>0</v>
      </c>
      <c r="AG2119">
        <v>0</v>
      </c>
      <c r="AH2119">
        <v>0</v>
      </c>
      <c r="AI2119">
        <v>0</v>
      </c>
      <c r="AJ2119">
        <v>0</v>
      </c>
      <c r="AK2119">
        <v>0</v>
      </c>
      <c r="AL2119">
        <v>0</v>
      </c>
      <c r="AM2119">
        <v>0</v>
      </c>
      <c r="AN2119">
        <v>0</v>
      </c>
      <c r="AO2119">
        <v>0</v>
      </c>
      <c r="AP2119">
        <v>0</v>
      </c>
      <c r="AQ2119">
        <v>0</v>
      </c>
      <c r="AR2119">
        <v>0</v>
      </c>
      <c r="AS2119">
        <v>0</v>
      </c>
      <c r="AT2119">
        <v>0</v>
      </c>
      <c r="AU2119">
        <v>0</v>
      </c>
      <c r="AV2119">
        <v>0</v>
      </c>
      <c r="AW2119">
        <v>0</v>
      </c>
      <c r="AX2119">
        <v>0</v>
      </c>
      <c r="AY2119" t="b">
        <v>0</v>
      </c>
      <c r="AZ2119">
        <v>0</v>
      </c>
      <c r="BI2119">
        <v>0</v>
      </c>
      <c r="BJ2119">
        <v>0</v>
      </c>
      <c r="BK2119">
        <v>0</v>
      </c>
      <c r="BM2119" t="s">
        <v>2887</v>
      </c>
      <c r="BN2119" t="s">
        <v>2887</v>
      </c>
      <c r="BO2119" t="s">
        <v>2888</v>
      </c>
      <c r="BT2119"/>
      <c r="BU2119"/>
      <c r="BX2119"/>
      <c r="BY2119" t="s">
        <v>2903</v>
      </c>
      <c r="BZ2119"/>
      <c r="CA2119"/>
      <c r="CB2119"/>
      <c r="CC2119"/>
      <c r="CD2119">
        <v>0</v>
      </c>
      <c r="CE2119"/>
      <c r="CF2119">
        <v>0</v>
      </c>
    </row>
    <row r="2120" spans="1:84" hidden="1" x14ac:dyDescent="0.35">
      <c r="A2120" t="s">
        <v>2272</v>
      </c>
      <c r="B2120" t="s">
        <v>5099</v>
      </c>
      <c r="C2120">
        <v>3483.5210000000002</v>
      </c>
      <c r="D2120">
        <v>59.637999999999998</v>
      </c>
      <c r="E2120">
        <v>180.33</v>
      </c>
      <c r="F2120">
        <v>27.521000000000001</v>
      </c>
      <c r="G2120" t="s">
        <v>2884</v>
      </c>
      <c r="I2120">
        <v>105</v>
      </c>
      <c r="J2120">
        <v>3483.5569999999998</v>
      </c>
      <c r="K2120" s="68">
        <v>195.28899999999999</v>
      </c>
      <c r="L2120">
        <v>-1.464</v>
      </c>
      <c r="M2120">
        <v>1</v>
      </c>
      <c r="N2120" t="s">
        <v>5099</v>
      </c>
      <c r="O2120">
        <v>1.6859999999999999</v>
      </c>
      <c r="P2120">
        <v>0</v>
      </c>
      <c r="Q2120">
        <v>0</v>
      </c>
      <c r="R2120">
        <v>3483.5569999999998</v>
      </c>
      <c r="S2120">
        <v>0</v>
      </c>
      <c r="T2120">
        <v>195.28899999999999</v>
      </c>
      <c r="U2120">
        <v>0</v>
      </c>
      <c r="V2120">
        <v>0</v>
      </c>
      <c r="W2120">
        <v>0</v>
      </c>
      <c r="X2120">
        <v>0</v>
      </c>
      <c r="Y2120">
        <v>0</v>
      </c>
      <c r="Z2120">
        <v>0</v>
      </c>
      <c r="AA2120">
        <v>0</v>
      </c>
      <c r="AB2120">
        <v>0</v>
      </c>
      <c r="AC2120" t="b">
        <v>1</v>
      </c>
      <c r="AE2120">
        <v>0</v>
      </c>
      <c r="AF2120">
        <v>0</v>
      </c>
      <c r="AG2120">
        <v>0</v>
      </c>
      <c r="AH2120">
        <v>0</v>
      </c>
      <c r="AI2120">
        <v>0</v>
      </c>
      <c r="AJ2120">
        <v>0</v>
      </c>
      <c r="AK2120">
        <v>0</v>
      </c>
      <c r="AL2120">
        <v>0</v>
      </c>
      <c r="AM2120">
        <v>0</v>
      </c>
      <c r="AN2120">
        <v>0</v>
      </c>
      <c r="AO2120">
        <v>0</v>
      </c>
      <c r="AP2120">
        <v>0</v>
      </c>
      <c r="AQ2120">
        <v>0</v>
      </c>
      <c r="AR2120">
        <v>0</v>
      </c>
      <c r="AS2120">
        <v>0</v>
      </c>
      <c r="AT2120">
        <v>0</v>
      </c>
      <c r="AU2120">
        <v>0</v>
      </c>
      <c r="AV2120">
        <v>0</v>
      </c>
      <c r="AW2120">
        <v>0</v>
      </c>
      <c r="AX2120">
        <v>0</v>
      </c>
      <c r="AY2120" t="b">
        <v>0</v>
      </c>
      <c r="AZ2120">
        <v>0</v>
      </c>
      <c r="BI2120">
        <v>0</v>
      </c>
      <c r="BJ2120">
        <v>0</v>
      </c>
      <c r="BK2120">
        <v>0</v>
      </c>
      <c r="BM2120" t="s">
        <v>2905</v>
      </c>
      <c r="BN2120" t="s">
        <v>2905</v>
      </c>
      <c r="BO2120" t="s">
        <v>2888</v>
      </c>
      <c r="BT2120"/>
      <c r="BU2120"/>
      <c r="BX2120"/>
      <c r="BY2120" t="s">
        <v>2903</v>
      </c>
      <c r="BZ2120"/>
      <c r="CA2120"/>
      <c r="CB2120"/>
      <c r="CC2120"/>
      <c r="CD2120">
        <v>0</v>
      </c>
      <c r="CE2120"/>
      <c r="CF2120">
        <v>0</v>
      </c>
    </row>
    <row r="2121" spans="1:84" hidden="1" x14ac:dyDescent="0.35">
      <c r="A2121" t="s">
        <v>2273</v>
      </c>
      <c r="B2121" t="s">
        <v>5100</v>
      </c>
      <c r="C2121">
        <v>3483.5320000000002</v>
      </c>
      <c r="D2121">
        <v>283.73399999999998</v>
      </c>
      <c r="E2121">
        <v>247.34</v>
      </c>
      <c r="F2121">
        <v>196.517</v>
      </c>
      <c r="G2121" t="s">
        <v>2884</v>
      </c>
      <c r="I2121">
        <v>195</v>
      </c>
      <c r="J2121">
        <v>3483.5830000000001</v>
      </c>
      <c r="K2121" s="68">
        <v>285.23899999999998</v>
      </c>
      <c r="L2121">
        <v>2.7509999999999999</v>
      </c>
      <c r="M2121">
        <v>1</v>
      </c>
      <c r="N2121" t="s">
        <v>5100</v>
      </c>
      <c r="O2121">
        <v>1.6679999999999999</v>
      </c>
      <c r="P2121">
        <v>0</v>
      </c>
      <c r="Q2121">
        <v>0</v>
      </c>
      <c r="R2121">
        <v>3483.5830000000001</v>
      </c>
      <c r="S2121">
        <v>0</v>
      </c>
      <c r="T2121">
        <v>285.23899999999998</v>
      </c>
      <c r="U2121">
        <v>0</v>
      </c>
      <c r="V2121">
        <v>0</v>
      </c>
      <c r="W2121">
        <v>0</v>
      </c>
      <c r="X2121">
        <v>0</v>
      </c>
      <c r="Y2121">
        <v>0</v>
      </c>
      <c r="Z2121">
        <v>0</v>
      </c>
      <c r="AA2121">
        <v>0</v>
      </c>
      <c r="AB2121">
        <v>0</v>
      </c>
      <c r="AC2121" t="b">
        <v>1</v>
      </c>
      <c r="AE2121">
        <v>0</v>
      </c>
      <c r="AF2121">
        <v>0</v>
      </c>
      <c r="AG2121">
        <v>0</v>
      </c>
      <c r="AH2121">
        <v>0</v>
      </c>
      <c r="AI2121">
        <v>0</v>
      </c>
      <c r="AJ2121">
        <v>0</v>
      </c>
      <c r="AK2121">
        <v>0</v>
      </c>
      <c r="AL2121">
        <v>0</v>
      </c>
      <c r="AM2121">
        <v>0</v>
      </c>
      <c r="AN2121">
        <v>0</v>
      </c>
      <c r="AO2121">
        <v>0</v>
      </c>
      <c r="AP2121">
        <v>0</v>
      </c>
      <c r="AQ2121">
        <v>0</v>
      </c>
      <c r="AR2121">
        <v>0</v>
      </c>
      <c r="AS2121">
        <v>0</v>
      </c>
      <c r="AT2121">
        <v>0</v>
      </c>
      <c r="AU2121">
        <v>0</v>
      </c>
      <c r="AV2121">
        <v>0</v>
      </c>
      <c r="AW2121">
        <v>0</v>
      </c>
      <c r="AX2121">
        <v>0</v>
      </c>
      <c r="AY2121" t="b">
        <v>0</v>
      </c>
      <c r="AZ2121">
        <v>0</v>
      </c>
      <c r="BI2121">
        <v>0</v>
      </c>
      <c r="BJ2121">
        <v>0</v>
      </c>
      <c r="BK2121">
        <v>0</v>
      </c>
      <c r="BM2121" t="s">
        <v>2905</v>
      </c>
      <c r="BN2121" t="s">
        <v>2887</v>
      </c>
      <c r="BO2121" t="s">
        <v>2888</v>
      </c>
      <c r="BT2121"/>
      <c r="BU2121"/>
      <c r="BX2121"/>
      <c r="BY2121" t="s">
        <v>2903</v>
      </c>
      <c r="BZ2121"/>
      <c r="CA2121"/>
      <c r="CB2121"/>
      <c r="CC2121"/>
      <c r="CD2121">
        <v>0</v>
      </c>
      <c r="CE2121"/>
      <c r="CF2121">
        <v>0</v>
      </c>
    </row>
    <row r="2122" spans="1:84" hidden="1" x14ac:dyDescent="0.35">
      <c r="A2122" t="s">
        <v>2274</v>
      </c>
      <c r="B2122" t="s">
        <v>5101</v>
      </c>
      <c r="C2122">
        <v>3483.6010000000001</v>
      </c>
      <c r="D2122">
        <v>90.736999999999995</v>
      </c>
      <c r="E2122">
        <v>172.08500000000001</v>
      </c>
      <c r="F2122">
        <v>13.637</v>
      </c>
      <c r="G2122" t="s">
        <v>2884</v>
      </c>
      <c r="I2122">
        <v>90</v>
      </c>
      <c r="J2122">
        <v>3483.654</v>
      </c>
      <c r="K2122" s="68">
        <v>180.16800000000001</v>
      </c>
      <c r="L2122">
        <v>0.75800000000000001</v>
      </c>
      <c r="M2122">
        <v>1</v>
      </c>
      <c r="N2122" t="s">
        <v>5101</v>
      </c>
      <c r="O2122">
        <v>1.575</v>
      </c>
      <c r="P2122">
        <v>0</v>
      </c>
      <c r="Q2122">
        <v>0</v>
      </c>
      <c r="R2122">
        <v>3483.654</v>
      </c>
      <c r="S2122">
        <v>0</v>
      </c>
      <c r="T2122">
        <v>180.16800000000001</v>
      </c>
      <c r="U2122">
        <v>0</v>
      </c>
      <c r="V2122">
        <v>0</v>
      </c>
      <c r="W2122">
        <v>0</v>
      </c>
      <c r="X2122">
        <v>0</v>
      </c>
      <c r="Y2122">
        <v>0</v>
      </c>
      <c r="Z2122">
        <v>0</v>
      </c>
      <c r="AA2122">
        <v>0</v>
      </c>
      <c r="AB2122">
        <v>0</v>
      </c>
      <c r="AC2122" t="b">
        <v>1</v>
      </c>
      <c r="AE2122">
        <v>0</v>
      </c>
      <c r="AF2122">
        <v>0</v>
      </c>
      <c r="AG2122">
        <v>0</v>
      </c>
      <c r="AH2122">
        <v>0</v>
      </c>
      <c r="AI2122">
        <v>0</v>
      </c>
      <c r="AJ2122">
        <v>0</v>
      </c>
      <c r="AK2122">
        <v>0</v>
      </c>
      <c r="AL2122">
        <v>0</v>
      </c>
      <c r="AM2122">
        <v>0</v>
      </c>
      <c r="AN2122">
        <v>0</v>
      </c>
      <c r="AO2122">
        <v>0</v>
      </c>
      <c r="AP2122">
        <v>0</v>
      </c>
      <c r="AQ2122">
        <v>0</v>
      </c>
      <c r="AR2122">
        <v>0</v>
      </c>
      <c r="AS2122">
        <v>0</v>
      </c>
      <c r="AT2122">
        <v>0</v>
      </c>
      <c r="AU2122">
        <v>0</v>
      </c>
      <c r="AV2122">
        <v>0</v>
      </c>
      <c r="AW2122">
        <v>0</v>
      </c>
      <c r="AX2122">
        <v>0</v>
      </c>
      <c r="AY2122" t="b">
        <v>0</v>
      </c>
      <c r="AZ2122">
        <v>0</v>
      </c>
      <c r="BI2122">
        <v>0</v>
      </c>
      <c r="BJ2122">
        <v>0</v>
      </c>
      <c r="BK2122">
        <v>0</v>
      </c>
      <c r="BM2122" t="s">
        <v>2905</v>
      </c>
      <c r="BN2122" t="s">
        <v>2905</v>
      </c>
      <c r="BO2122" t="s">
        <v>2888</v>
      </c>
      <c r="BT2122"/>
      <c r="BU2122"/>
      <c r="BX2122"/>
      <c r="BY2122" t="s">
        <v>2903</v>
      </c>
      <c r="BZ2122"/>
      <c r="CA2122"/>
      <c r="CB2122"/>
      <c r="CC2122"/>
      <c r="CD2122">
        <v>0</v>
      </c>
      <c r="CE2122"/>
      <c r="CF2122">
        <v>0</v>
      </c>
    </row>
    <row r="2123" spans="1:84" hidden="1" x14ac:dyDescent="0.35">
      <c r="A2123" t="s">
        <v>2275</v>
      </c>
      <c r="B2123" t="s">
        <v>5102</v>
      </c>
      <c r="C2123">
        <v>3483.7979999999998</v>
      </c>
      <c r="D2123">
        <v>8.2210000000000001</v>
      </c>
      <c r="E2123">
        <v>22.939</v>
      </c>
      <c r="F2123">
        <v>6.2949999999999999</v>
      </c>
      <c r="G2123" t="s">
        <v>2884</v>
      </c>
      <c r="I2123">
        <v>298.76</v>
      </c>
      <c r="J2123">
        <v>3483.8020000000001</v>
      </c>
      <c r="K2123" s="68">
        <v>28.86</v>
      </c>
      <c r="L2123">
        <v>9</v>
      </c>
      <c r="M2123">
        <v>3</v>
      </c>
      <c r="N2123" t="s">
        <v>5102</v>
      </c>
      <c r="O2123">
        <v>1.379</v>
      </c>
      <c r="P2123">
        <v>10</v>
      </c>
      <c r="Q2123">
        <v>8.2210000000000001</v>
      </c>
      <c r="R2123">
        <v>3483.799</v>
      </c>
      <c r="S2123">
        <v>6.2210000000000001</v>
      </c>
      <c r="T2123">
        <v>24.123999999999999</v>
      </c>
      <c r="U2123">
        <v>5.0359999999999996</v>
      </c>
      <c r="V2123">
        <v>100</v>
      </c>
      <c r="W2123">
        <v>0.96299999999999997</v>
      </c>
      <c r="X2123">
        <v>1.2250000000000001</v>
      </c>
      <c r="Y2123">
        <v>10.97</v>
      </c>
      <c r="Z2123">
        <v>11.065</v>
      </c>
      <c r="AA2123">
        <v>0.40600000000000003</v>
      </c>
      <c r="AB2123">
        <v>0</v>
      </c>
      <c r="AC2123" t="b">
        <v>1</v>
      </c>
      <c r="BM2123" t="s">
        <v>2887</v>
      </c>
      <c r="BN2123" t="s">
        <v>2887</v>
      </c>
      <c r="BO2123" t="s">
        <v>2888</v>
      </c>
      <c r="BT2123"/>
      <c r="BU2123"/>
      <c r="BX2123"/>
      <c r="BZ2123"/>
      <c r="CA2123"/>
      <c r="CB2123"/>
      <c r="CC2123"/>
      <c r="CD2123">
        <v>0</v>
      </c>
      <c r="CE2123"/>
      <c r="CF2123">
        <v>0</v>
      </c>
    </row>
    <row r="2124" spans="1:84" hidden="1" x14ac:dyDescent="0.35">
      <c r="A2124" t="s">
        <v>2276</v>
      </c>
      <c r="B2124" t="s">
        <v>5103</v>
      </c>
      <c r="C2124">
        <v>3483.8229999999999</v>
      </c>
      <c r="D2124">
        <v>37.773000000000003</v>
      </c>
      <c r="E2124">
        <v>216.20099999999999</v>
      </c>
      <c r="F2124">
        <v>115.057</v>
      </c>
      <c r="G2124" t="s">
        <v>2884</v>
      </c>
      <c r="I2124">
        <v>163.71</v>
      </c>
      <c r="J2124">
        <v>3483.8330000000001</v>
      </c>
      <c r="K2124" s="68">
        <v>253.82</v>
      </c>
      <c r="L2124">
        <v>11</v>
      </c>
      <c r="M2124">
        <v>3</v>
      </c>
      <c r="N2124" t="s">
        <v>5103</v>
      </c>
      <c r="O2124">
        <v>1.4379999999999999</v>
      </c>
      <c r="P2124">
        <v>10.523</v>
      </c>
      <c r="Q2124">
        <v>37.773000000000003</v>
      </c>
      <c r="R2124">
        <v>3483.8249999999998</v>
      </c>
      <c r="S2124">
        <v>30.218</v>
      </c>
      <c r="T2124">
        <v>223.72499999999999</v>
      </c>
      <c r="U2124">
        <v>92.046000000000006</v>
      </c>
      <c r="V2124">
        <v>100</v>
      </c>
      <c r="W2124">
        <v>2.0299999999999998</v>
      </c>
      <c r="X2124">
        <v>6.41</v>
      </c>
      <c r="Y2124">
        <v>19.91</v>
      </c>
      <c r="Z2124">
        <v>18.077000000000002</v>
      </c>
      <c r="AA2124">
        <v>0.53800000000000003</v>
      </c>
      <c r="AB2124">
        <v>0</v>
      </c>
      <c r="AC2124" t="b">
        <v>1</v>
      </c>
      <c r="BM2124" t="s">
        <v>2887</v>
      </c>
      <c r="BN2124" t="s">
        <v>2887</v>
      </c>
      <c r="BO2124" t="s">
        <v>2888</v>
      </c>
      <c r="BT2124"/>
      <c r="BU2124"/>
      <c r="BX2124"/>
      <c r="BZ2124"/>
      <c r="CA2124"/>
      <c r="CB2124"/>
      <c r="CC2124"/>
      <c r="CD2124">
        <v>0</v>
      </c>
      <c r="CE2124"/>
      <c r="CF2124">
        <v>0</v>
      </c>
    </row>
    <row r="2125" spans="1:84" hidden="1" x14ac:dyDescent="0.35">
      <c r="A2125" t="s">
        <v>2277</v>
      </c>
      <c r="B2125" t="s">
        <v>5104</v>
      </c>
      <c r="C2125">
        <v>3483.8220000000001</v>
      </c>
      <c r="D2125">
        <v>41.104999999999997</v>
      </c>
      <c r="E2125">
        <v>26.998999999999999</v>
      </c>
      <c r="F2125">
        <v>128.52000000000001</v>
      </c>
      <c r="G2125" t="s">
        <v>2884</v>
      </c>
      <c r="I2125">
        <v>18.760000000000002</v>
      </c>
      <c r="J2125">
        <v>3483.835</v>
      </c>
      <c r="K2125" s="68">
        <v>108.87</v>
      </c>
      <c r="L2125">
        <v>11</v>
      </c>
      <c r="M2125">
        <v>3</v>
      </c>
      <c r="N2125" t="s">
        <v>5104</v>
      </c>
      <c r="O2125">
        <v>1.4419999999999999</v>
      </c>
      <c r="P2125">
        <v>10.523</v>
      </c>
      <c r="Q2125">
        <v>41.104999999999997</v>
      </c>
      <c r="R2125">
        <v>3483.8249999999998</v>
      </c>
      <c r="S2125">
        <v>32.884</v>
      </c>
      <c r="T2125">
        <v>43.372999999999998</v>
      </c>
      <c r="U2125">
        <v>102.816</v>
      </c>
      <c r="V2125">
        <v>100</v>
      </c>
      <c r="W2125">
        <v>1.8939999999999999</v>
      </c>
      <c r="X2125">
        <v>6.0259999999999998</v>
      </c>
      <c r="Y2125">
        <v>19.59</v>
      </c>
      <c r="Z2125">
        <v>18.077000000000002</v>
      </c>
      <c r="AA2125">
        <v>0.53800000000000003</v>
      </c>
      <c r="AB2125">
        <v>0</v>
      </c>
      <c r="AC2125" t="b">
        <v>1</v>
      </c>
      <c r="BM2125" t="s">
        <v>2887</v>
      </c>
      <c r="BN2125" t="s">
        <v>3288</v>
      </c>
      <c r="BO2125" t="s">
        <v>2888</v>
      </c>
      <c r="BT2125"/>
      <c r="BU2125"/>
      <c r="BX2125"/>
      <c r="BZ2125"/>
      <c r="CA2125"/>
      <c r="CB2125"/>
      <c r="CC2125"/>
      <c r="CD2125">
        <v>0</v>
      </c>
      <c r="CE2125"/>
      <c r="CF2125">
        <v>0</v>
      </c>
    </row>
    <row r="2126" spans="1:84" hidden="1" x14ac:dyDescent="0.35">
      <c r="A2126" t="s">
        <v>2278</v>
      </c>
      <c r="B2126" t="s">
        <v>5105</v>
      </c>
      <c r="C2126">
        <v>3483.8249999999998</v>
      </c>
      <c r="D2126">
        <v>37.231000000000002</v>
      </c>
      <c r="E2126">
        <v>147.541</v>
      </c>
      <c r="F2126">
        <v>68.760000000000005</v>
      </c>
      <c r="G2126" t="s">
        <v>2884</v>
      </c>
      <c r="I2126">
        <v>116.29</v>
      </c>
      <c r="J2126">
        <v>3483.8389999999999</v>
      </c>
      <c r="K2126" s="68">
        <v>206.4</v>
      </c>
      <c r="L2126">
        <v>5</v>
      </c>
      <c r="M2126">
        <v>3</v>
      </c>
      <c r="N2126" t="s">
        <v>5105</v>
      </c>
      <c r="O2126">
        <v>1.448</v>
      </c>
      <c r="P2126">
        <v>10</v>
      </c>
      <c r="Q2126">
        <v>37.231000000000002</v>
      </c>
      <c r="R2126">
        <v>3483.828</v>
      </c>
      <c r="S2126">
        <v>29.785</v>
      </c>
      <c r="T2126">
        <v>159.31200000000001</v>
      </c>
      <c r="U2126">
        <v>55.008000000000003</v>
      </c>
      <c r="V2126">
        <v>100</v>
      </c>
      <c r="W2126">
        <v>2.0299999999999998</v>
      </c>
      <c r="X2126">
        <v>3.1859999999999999</v>
      </c>
      <c r="Y2126">
        <v>20.704999999999998</v>
      </c>
      <c r="Z2126">
        <v>18.077000000000002</v>
      </c>
      <c r="AA2126">
        <v>0.53800000000000003</v>
      </c>
      <c r="AB2126">
        <v>0</v>
      </c>
      <c r="AC2126" t="b">
        <v>1</v>
      </c>
      <c r="BM2126" t="s">
        <v>2887</v>
      </c>
      <c r="BN2126" t="s">
        <v>2887</v>
      </c>
      <c r="BO2126" t="s">
        <v>2888</v>
      </c>
      <c r="BT2126"/>
      <c r="BU2126"/>
      <c r="BX2126"/>
      <c r="BZ2126"/>
      <c r="CA2126"/>
      <c r="CB2126"/>
      <c r="CC2126"/>
      <c r="CD2126">
        <v>0</v>
      </c>
      <c r="CE2126"/>
      <c r="CF2126">
        <v>0</v>
      </c>
    </row>
    <row r="2127" spans="1:84" hidden="1" x14ac:dyDescent="0.35">
      <c r="A2127" t="s">
        <v>2279</v>
      </c>
      <c r="B2127" t="s">
        <v>5106</v>
      </c>
      <c r="C2127">
        <v>3483.8130000000001</v>
      </c>
      <c r="D2127">
        <v>56.113999999999997</v>
      </c>
      <c r="E2127">
        <v>323.94200000000001</v>
      </c>
      <c r="F2127">
        <v>77.308999999999997</v>
      </c>
      <c r="G2127" t="s">
        <v>2884</v>
      </c>
      <c r="I2127">
        <v>243.71</v>
      </c>
      <c r="J2127">
        <v>3483.8389999999999</v>
      </c>
      <c r="K2127" s="68">
        <v>333.82</v>
      </c>
      <c r="L2127">
        <v>9</v>
      </c>
      <c r="M2127">
        <v>3</v>
      </c>
      <c r="N2127" t="s">
        <v>5106</v>
      </c>
      <c r="O2127">
        <v>1.448</v>
      </c>
      <c r="P2127">
        <v>10</v>
      </c>
      <c r="Q2127">
        <v>56.113999999999997</v>
      </c>
      <c r="R2127">
        <v>3483.8180000000002</v>
      </c>
      <c r="S2127">
        <v>44.890999999999998</v>
      </c>
      <c r="T2127">
        <v>325.91800000000001</v>
      </c>
      <c r="U2127">
        <v>61.847000000000001</v>
      </c>
      <c r="V2127">
        <v>100</v>
      </c>
      <c r="W2127">
        <v>1.522</v>
      </c>
      <c r="X2127">
        <v>3.7629999999999999</v>
      </c>
      <c r="Y2127">
        <v>18.329999999999998</v>
      </c>
      <c r="Z2127">
        <v>18.077000000000002</v>
      </c>
      <c r="AA2127">
        <v>0.53800000000000003</v>
      </c>
      <c r="AB2127">
        <v>0</v>
      </c>
      <c r="AC2127" t="b">
        <v>1</v>
      </c>
      <c r="BM2127" t="s">
        <v>2887</v>
      </c>
      <c r="BN2127" t="s">
        <v>3288</v>
      </c>
      <c r="BO2127" t="s">
        <v>2888</v>
      </c>
      <c r="BT2127"/>
      <c r="BU2127"/>
      <c r="BX2127"/>
      <c r="BZ2127"/>
      <c r="CA2127"/>
      <c r="CB2127"/>
      <c r="CC2127"/>
      <c r="CD2127">
        <v>0</v>
      </c>
      <c r="CE2127"/>
      <c r="CF2127">
        <v>0</v>
      </c>
    </row>
    <row r="2128" spans="1:84" hidden="1" x14ac:dyDescent="0.35">
      <c r="A2128" t="s">
        <v>2280</v>
      </c>
      <c r="B2128" t="s">
        <v>5107</v>
      </c>
      <c r="C2128">
        <v>3483.8290000000002</v>
      </c>
      <c r="D2128">
        <v>240.33799999999999</v>
      </c>
      <c r="E2128">
        <v>167.505</v>
      </c>
      <c r="F2128">
        <v>57.067999999999998</v>
      </c>
      <c r="G2128" t="s">
        <v>2884</v>
      </c>
      <c r="I2128">
        <v>90</v>
      </c>
      <c r="J2128">
        <v>3483.8470000000002</v>
      </c>
      <c r="K2128" s="68">
        <v>180.125</v>
      </c>
      <c r="L2128">
        <v>-0.76400000000000001</v>
      </c>
      <c r="M2128">
        <v>1</v>
      </c>
      <c r="N2128" t="s">
        <v>5107</v>
      </c>
      <c r="O2128">
        <v>1.4179999999999999</v>
      </c>
      <c r="P2128">
        <v>0</v>
      </c>
      <c r="Q2128">
        <v>0</v>
      </c>
      <c r="R2128">
        <v>3483.8470000000002</v>
      </c>
      <c r="S2128">
        <v>0</v>
      </c>
      <c r="T2128">
        <v>180.125</v>
      </c>
      <c r="U2128">
        <v>0</v>
      </c>
      <c r="V2128">
        <v>0</v>
      </c>
      <c r="W2128">
        <v>0</v>
      </c>
      <c r="X2128">
        <v>0</v>
      </c>
      <c r="Y2128">
        <v>0</v>
      </c>
      <c r="Z2128">
        <v>0</v>
      </c>
      <c r="AA2128">
        <v>0</v>
      </c>
      <c r="AB2128">
        <v>0</v>
      </c>
      <c r="AC2128" t="b">
        <v>1</v>
      </c>
      <c r="AE2128">
        <v>0</v>
      </c>
      <c r="AF2128">
        <v>0</v>
      </c>
      <c r="AG2128">
        <v>0</v>
      </c>
      <c r="AH2128">
        <v>0</v>
      </c>
      <c r="AI2128">
        <v>0</v>
      </c>
      <c r="AJ2128">
        <v>0</v>
      </c>
      <c r="AK2128">
        <v>0</v>
      </c>
      <c r="AL2128">
        <v>0</v>
      </c>
      <c r="AM2128">
        <v>0</v>
      </c>
      <c r="AN2128">
        <v>0</v>
      </c>
      <c r="AO2128">
        <v>0</v>
      </c>
      <c r="AP2128">
        <v>0</v>
      </c>
      <c r="AQ2128">
        <v>0</v>
      </c>
      <c r="AR2128">
        <v>0</v>
      </c>
      <c r="AS2128">
        <v>0</v>
      </c>
      <c r="AT2128">
        <v>0</v>
      </c>
      <c r="AU2128">
        <v>0</v>
      </c>
      <c r="AV2128">
        <v>0</v>
      </c>
      <c r="AW2128">
        <v>0</v>
      </c>
      <c r="AX2128">
        <v>0</v>
      </c>
      <c r="AY2128" t="b">
        <v>0</v>
      </c>
      <c r="AZ2128">
        <v>0</v>
      </c>
      <c r="BI2128">
        <v>0</v>
      </c>
      <c r="BJ2128">
        <v>0</v>
      </c>
      <c r="BK2128">
        <v>0</v>
      </c>
      <c r="BM2128" t="s">
        <v>2905</v>
      </c>
      <c r="BN2128" t="s">
        <v>2887</v>
      </c>
      <c r="BO2128" t="s">
        <v>2888</v>
      </c>
      <c r="BT2128"/>
      <c r="BU2128"/>
      <c r="BX2128"/>
      <c r="BY2128" t="s">
        <v>2903</v>
      </c>
      <c r="BZ2128"/>
      <c r="CA2128"/>
      <c r="CB2128"/>
      <c r="CC2128"/>
      <c r="CD2128">
        <v>0</v>
      </c>
      <c r="CE2128"/>
      <c r="CF2128">
        <v>0</v>
      </c>
    </row>
    <row r="2129" spans="1:84" hidden="1" x14ac:dyDescent="0.35">
      <c r="A2129" t="s">
        <v>2281</v>
      </c>
      <c r="B2129" t="s">
        <v>5108</v>
      </c>
      <c r="C2129">
        <v>3483.8330000000001</v>
      </c>
      <c r="D2129">
        <v>235.309</v>
      </c>
      <c r="E2129">
        <v>124.658</v>
      </c>
      <c r="F2129">
        <v>35.802999999999997</v>
      </c>
      <c r="G2129" t="s">
        <v>2884</v>
      </c>
      <c r="I2129">
        <v>60</v>
      </c>
      <c r="J2129">
        <v>3483.991</v>
      </c>
      <c r="K2129" s="68">
        <v>150.03200000000001</v>
      </c>
      <c r="L2129">
        <v>-0.878</v>
      </c>
      <c r="M2129">
        <v>1</v>
      </c>
      <c r="N2129" t="s">
        <v>5108</v>
      </c>
      <c r="O2129">
        <v>1.264</v>
      </c>
      <c r="P2129">
        <v>0</v>
      </c>
      <c r="Q2129">
        <v>0</v>
      </c>
      <c r="R2129">
        <v>3483.991</v>
      </c>
      <c r="S2129">
        <v>0</v>
      </c>
      <c r="T2129">
        <v>150.03200000000001</v>
      </c>
      <c r="U2129">
        <v>0</v>
      </c>
      <c r="V2129">
        <v>0</v>
      </c>
      <c r="W2129">
        <v>0</v>
      </c>
      <c r="X2129">
        <v>0</v>
      </c>
      <c r="Y2129">
        <v>0</v>
      </c>
      <c r="Z2129">
        <v>0</v>
      </c>
      <c r="AA2129">
        <v>0</v>
      </c>
      <c r="AB2129">
        <v>0</v>
      </c>
      <c r="AC2129" t="b">
        <v>1</v>
      </c>
      <c r="AE2129">
        <v>0</v>
      </c>
      <c r="AF2129">
        <v>0</v>
      </c>
      <c r="AG2129">
        <v>0</v>
      </c>
      <c r="AH2129">
        <v>0</v>
      </c>
      <c r="AI2129">
        <v>0</v>
      </c>
      <c r="AJ2129">
        <v>0</v>
      </c>
      <c r="AK2129">
        <v>0</v>
      </c>
      <c r="AL2129">
        <v>0</v>
      </c>
      <c r="AM2129">
        <v>0</v>
      </c>
      <c r="AN2129">
        <v>0</v>
      </c>
      <c r="AO2129">
        <v>0</v>
      </c>
      <c r="AP2129">
        <v>0</v>
      </c>
      <c r="AQ2129">
        <v>0</v>
      </c>
      <c r="AR2129">
        <v>0</v>
      </c>
      <c r="AS2129">
        <v>0</v>
      </c>
      <c r="AT2129">
        <v>0</v>
      </c>
      <c r="AU2129">
        <v>0</v>
      </c>
      <c r="AV2129">
        <v>0</v>
      </c>
      <c r="AW2129">
        <v>0</v>
      </c>
      <c r="AX2129">
        <v>0</v>
      </c>
      <c r="AY2129" t="b">
        <v>0</v>
      </c>
      <c r="AZ2129">
        <v>0</v>
      </c>
      <c r="BI2129">
        <v>0</v>
      </c>
      <c r="BJ2129">
        <v>0</v>
      </c>
      <c r="BK2129">
        <v>0</v>
      </c>
      <c r="BM2129" t="s">
        <v>2905</v>
      </c>
      <c r="BN2129" t="s">
        <v>2887</v>
      </c>
      <c r="BO2129" t="s">
        <v>2888</v>
      </c>
      <c r="BT2129"/>
      <c r="BU2129"/>
      <c r="BX2129"/>
      <c r="BY2129" t="s">
        <v>2903</v>
      </c>
      <c r="BZ2129"/>
      <c r="CA2129"/>
      <c r="CB2129"/>
      <c r="CC2129"/>
      <c r="CD2129">
        <v>0</v>
      </c>
      <c r="CE2129"/>
      <c r="CF2129">
        <v>0</v>
      </c>
    </row>
    <row r="2130" spans="1:84" hidden="1" x14ac:dyDescent="0.35">
      <c r="A2130" t="s">
        <v>2282</v>
      </c>
      <c r="B2130" t="s">
        <v>5109</v>
      </c>
      <c r="C2130">
        <v>3492.7840000000001</v>
      </c>
      <c r="D2130">
        <v>120.742</v>
      </c>
      <c r="E2130">
        <v>267.22399999999999</v>
      </c>
      <c r="F2130">
        <v>58.481000000000002</v>
      </c>
      <c r="G2130" t="s">
        <v>2884</v>
      </c>
      <c r="I2130">
        <v>210</v>
      </c>
      <c r="J2130">
        <v>3492.8409999999999</v>
      </c>
      <c r="K2130" s="68">
        <v>298.31200000000001</v>
      </c>
      <c r="L2130">
        <v>-0.748</v>
      </c>
      <c r="M2130">
        <v>1</v>
      </c>
      <c r="N2130" t="s">
        <v>5109</v>
      </c>
      <c r="O2130">
        <v>1.667</v>
      </c>
      <c r="P2130">
        <v>0</v>
      </c>
      <c r="Q2130">
        <v>0</v>
      </c>
      <c r="R2130">
        <v>3492.8409999999999</v>
      </c>
      <c r="S2130">
        <v>0</v>
      </c>
      <c r="T2130">
        <v>298.31200000000001</v>
      </c>
      <c r="U2130">
        <v>0</v>
      </c>
      <c r="V2130">
        <v>0</v>
      </c>
      <c r="W2130">
        <v>0</v>
      </c>
      <c r="X2130">
        <v>0</v>
      </c>
      <c r="Y2130">
        <v>0</v>
      </c>
      <c r="Z2130">
        <v>0</v>
      </c>
      <c r="AA2130">
        <v>0</v>
      </c>
      <c r="AB2130">
        <v>0</v>
      </c>
      <c r="AC2130" t="b">
        <v>1</v>
      </c>
      <c r="AE2130">
        <v>0</v>
      </c>
      <c r="AF2130">
        <v>0</v>
      </c>
      <c r="AG2130">
        <v>0</v>
      </c>
      <c r="AH2130">
        <v>0</v>
      </c>
      <c r="AI2130">
        <v>0</v>
      </c>
      <c r="AJ2130">
        <v>0</v>
      </c>
      <c r="AK2130">
        <v>0</v>
      </c>
      <c r="AL2130">
        <v>0</v>
      </c>
      <c r="AM2130">
        <v>0</v>
      </c>
      <c r="AN2130">
        <v>0</v>
      </c>
      <c r="AO2130">
        <v>0</v>
      </c>
      <c r="AP2130">
        <v>0</v>
      </c>
      <c r="AQ2130">
        <v>0</v>
      </c>
      <c r="AR2130">
        <v>0</v>
      </c>
      <c r="AS2130">
        <v>0</v>
      </c>
      <c r="AT2130">
        <v>0</v>
      </c>
      <c r="AU2130">
        <v>0</v>
      </c>
      <c r="AV2130">
        <v>0</v>
      </c>
      <c r="AW2130">
        <v>0</v>
      </c>
      <c r="AX2130">
        <v>0</v>
      </c>
      <c r="AY2130" t="b">
        <v>0</v>
      </c>
      <c r="AZ2130">
        <v>0</v>
      </c>
      <c r="BI2130">
        <v>0</v>
      </c>
      <c r="BJ2130">
        <v>0</v>
      </c>
      <c r="BK2130">
        <v>0</v>
      </c>
      <c r="BM2130" t="s">
        <v>2905</v>
      </c>
      <c r="BN2130" t="s">
        <v>2887</v>
      </c>
      <c r="BO2130" t="s">
        <v>2888</v>
      </c>
      <c r="BT2130"/>
      <c r="BU2130"/>
      <c r="BX2130"/>
      <c r="BY2130" t="s">
        <v>2903</v>
      </c>
      <c r="BZ2130"/>
      <c r="CA2130"/>
      <c r="CB2130"/>
      <c r="CC2130"/>
      <c r="CD2130">
        <v>0</v>
      </c>
      <c r="CE2130"/>
      <c r="CF2130">
        <v>0</v>
      </c>
    </row>
    <row r="2131" spans="1:84" hidden="1" x14ac:dyDescent="0.35">
      <c r="A2131" t="s">
        <v>2283</v>
      </c>
      <c r="B2131" t="s">
        <v>5110</v>
      </c>
      <c r="C2131">
        <v>3492.788</v>
      </c>
      <c r="D2131">
        <v>162.30099999999999</v>
      </c>
      <c r="E2131">
        <v>334.45800000000003</v>
      </c>
      <c r="F2131">
        <v>124.86499999999999</v>
      </c>
      <c r="G2131" t="s">
        <v>2884</v>
      </c>
      <c r="I2131">
        <v>330</v>
      </c>
      <c r="J2131">
        <v>3492.9</v>
      </c>
      <c r="K2131" s="68">
        <v>58.226999999999997</v>
      </c>
      <c r="L2131">
        <v>-0.94699999999999995</v>
      </c>
      <c r="M2131">
        <v>1</v>
      </c>
      <c r="N2131" t="s">
        <v>5110</v>
      </c>
      <c r="O2131">
        <v>1.7310000000000001</v>
      </c>
      <c r="P2131">
        <v>0</v>
      </c>
      <c r="Q2131">
        <v>0</v>
      </c>
      <c r="R2131">
        <v>3492.9</v>
      </c>
      <c r="S2131">
        <v>0</v>
      </c>
      <c r="T2131">
        <v>58.226999999999997</v>
      </c>
      <c r="U2131">
        <v>0</v>
      </c>
      <c r="V2131">
        <v>0</v>
      </c>
      <c r="W2131">
        <v>0</v>
      </c>
      <c r="X2131">
        <v>0</v>
      </c>
      <c r="Y2131">
        <v>0</v>
      </c>
      <c r="Z2131">
        <v>0</v>
      </c>
      <c r="AA2131">
        <v>0</v>
      </c>
      <c r="AB2131">
        <v>0</v>
      </c>
      <c r="AC2131" t="b">
        <v>1</v>
      </c>
      <c r="AE2131">
        <v>0</v>
      </c>
      <c r="AF2131">
        <v>0</v>
      </c>
      <c r="AG2131">
        <v>0</v>
      </c>
      <c r="AH2131">
        <v>0</v>
      </c>
      <c r="AI2131">
        <v>0</v>
      </c>
      <c r="AJ2131">
        <v>0</v>
      </c>
      <c r="AK2131">
        <v>0</v>
      </c>
      <c r="AL2131">
        <v>0</v>
      </c>
      <c r="AM2131">
        <v>0</v>
      </c>
      <c r="AN2131">
        <v>0</v>
      </c>
      <c r="AO2131">
        <v>0</v>
      </c>
      <c r="AP2131">
        <v>0</v>
      </c>
      <c r="AQ2131">
        <v>0</v>
      </c>
      <c r="AR2131">
        <v>0</v>
      </c>
      <c r="AS2131">
        <v>0</v>
      </c>
      <c r="AT2131">
        <v>0</v>
      </c>
      <c r="AU2131">
        <v>0</v>
      </c>
      <c r="AV2131">
        <v>0</v>
      </c>
      <c r="AW2131">
        <v>0</v>
      </c>
      <c r="AX2131">
        <v>0</v>
      </c>
      <c r="AY2131" t="b">
        <v>0</v>
      </c>
      <c r="AZ2131">
        <v>0</v>
      </c>
      <c r="BI2131">
        <v>0</v>
      </c>
      <c r="BJ2131">
        <v>0</v>
      </c>
      <c r="BK2131">
        <v>0</v>
      </c>
      <c r="BM2131" t="s">
        <v>2905</v>
      </c>
      <c r="BN2131" t="s">
        <v>3288</v>
      </c>
      <c r="BO2131" t="s">
        <v>2888</v>
      </c>
      <c r="BT2131"/>
      <c r="BU2131"/>
      <c r="BX2131"/>
      <c r="BY2131" t="s">
        <v>2903</v>
      </c>
      <c r="BZ2131"/>
      <c r="CA2131"/>
      <c r="CB2131"/>
      <c r="CC2131"/>
      <c r="CD2131">
        <v>0</v>
      </c>
      <c r="CE2131"/>
      <c r="CF2131">
        <v>0</v>
      </c>
    </row>
    <row r="2132" spans="1:84" hidden="1" x14ac:dyDescent="0.35">
      <c r="A2132" t="s">
        <v>2284</v>
      </c>
      <c r="B2132" t="s">
        <v>5111</v>
      </c>
      <c r="C2132">
        <v>3493.01</v>
      </c>
      <c r="D2132">
        <v>8.6</v>
      </c>
      <c r="E2132">
        <v>223.958</v>
      </c>
      <c r="F2132">
        <v>9.0540000000000003</v>
      </c>
      <c r="G2132" t="s">
        <v>2884</v>
      </c>
      <c r="I2132">
        <v>141.24</v>
      </c>
      <c r="J2132">
        <v>3493.0140000000001</v>
      </c>
      <c r="K2132" s="68">
        <v>229.39</v>
      </c>
      <c r="L2132">
        <v>6</v>
      </c>
      <c r="M2132">
        <v>3</v>
      </c>
      <c r="N2132" t="s">
        <v>5111</v>
      </c>
      <c r="O2132">
        <v>1.514</v>
      </c>
      <c r="P2132">
        <v>10</v>
      </c>
      <c r="Q2132">
        <v>8.6</v>
      </c>
      <c r="R2132">
        <v>3493.011</v>
      </c>
      <c r="S2132">
        <v>6.6</v>
      </c>
      <c r="T2132">
        <v>225.04400000000001</v>
      </c>
      <c r="U2132">
        <v>7.2430000000000003</v>
      </c>
      <c r="V2132">
        <v>100</v>
      </c>
      <c r="W2132">
        <v>1.232</v>
      </c>
      <c r="X2132">
        <v>0.97099999999999997</v>
      </c>
      <c r="Y2132">
        <v>12.455</v>
      </c>
      <c r="Z2132">
        <v>9.93</v>
      </c>
      <c r="AA2132">
        <v>0.38100000000000001</v>
      </c>
      <c r="AB2132">
        <v>0</v>
      </c>
      <c r="AC2132" t="b">
        <v>1</v>
      </c>
      <c r="BM2132" t="s">
        <v>2905</v>
      </c>
      <c r="BN2132" t="s">
        <v>2905</v>
      </c>
      <c r="BO2132" t="s">
        <v>2888</v>
      </c>
      <c r="BT2132"/>
      <c r="BU2132"/>
      <c r="BX2132"/>
      <c r="BZ2132"/>
      <c r="CA2132"/>
      <c r="CB2132"/>
      <c r="CC2132"/>
      <c r="CD2132">
        <v>0</v>
      </c>
      <c r="CE2132"/>
      <c r="CF2132">
        <v>0</v>
      </c>
    </row>
    <row r="2133" spans="1:84" hidden="1" x14ac:dyDescent="0.35">
      <c r="A2133" t="s">
        <v>2285</v>
      </c>
      <c r="B2133" t="s">
        <v>5112</v>
      </c>
      <c r="C2133">
        <v>3493.0360000000001</v>
      </c>
      <c r="D2133">
        <v>9.7609999999999992</v>
      </c>
      <c r="E2133">
        <v>346.39499999999998</v>
      </c>
      <c r="F2133">
        <v>10.093999999999999</v>
      </c>
      <c r="G2133" t="s">
        <v>2884</v>
      </c>
      <c r="I2133">
        <v>263.70999999999998</v>
      </c>
      <c r="J2133">
        <v>3493.0419999999999</v>
      </c>
      <c r="K2133" s="68">
        <v>351.85</v>
      </c>
      <c r="L2133">
        <v>5</v>
      </c>
      <c r="M2133">
        <v>3</v>
      </c>
      <c r="N2133" t="s">
        <v>5112</v>
      </c>
      <c r="O2133">
        <v>1.466</v>
      </c>
      <c r="P2133">
        <v>10</v>
      </c>
      <c r="Q2133">
        <v>9.7609999999999992</v>
      </c>
      <c r="R2133">
        <v>3493.0369999999998</v>
      </c>
      <c r="S2133">
        <v>7.7610000000000001</v>
      </c>
      <c r="T2133">
        <v>347.48599999999999</v>
      </c>
      <c r="U2133">
        <v>8.0749999999999993</v>
      </c>
      <c r="V2133">
        <v>100</v>
      </c>
      <c r="W2133">
        <v>1.3859999999999999</v>
      </c>
      <c r="X2133">
        <v>0.91800000000000004</v>
      </c>
      <c r="Y2133">
        <v>9.74</v>
      </c>
      <c r="Z2133">
        <v>9.93</v>
      </c>
      <c r="AA2133">
        <v>0.38100000000000001</v>
      </c>
      <c r="AB2133">
        <v>0</v>
      </c>
      <c r="AC2133" t="b">
        <v>1</v>
      </c>
      <c r="BM2133" t="s">
        <v>2905</v>
      </c>
      <c r="BN2133" t="s">
        <v>2905</v>
      </c>
      <c r="BO2133" t="s">
        <v>2888</v>
      </c>
      <c r="BT2133"/>
      <c r="BU2133"/>
      <c r="BX2133"/>
      <c r="BZ2133"/>
      <c r="CA2133"/>
      <c r="CB2133"/>
      <c r="CC2133"/>
      <c r="CD2133">
        <v>0</v>
      </c>
      <c r="CE2133"/>
      <c r="CF2133">
        <v>0</v>
      </c>
    </row>
    <row r="2134" spans="1:84" hidden="1" x14ac:dyDescent="0.35">
      <c r="A2134" t="s">
        <v>2286</v>
      </c>
      <c r="B2134" t="s">
        <v>5113</v>
      </c>
      <c r="C2134">
        <v>3493.0859999999998</v>
      </c>
      <c r="D2134">
        <v>28.818000000000001</v>
      </c>
      <c r="E2134">
        <v>149.07400000000001</v>
      </c>
      <c r="F2134">
        <v>12.034000000000001</v>
      </c>
      <c r="G2134" t="s">
        <v>2884</v>
      </c>
      <c r="I2134">
        <v>66.19</v>
      </c>
      <c r="J2134">
        <v>3493.1060000000002</v>
      </c>
      <c r="K2134" s="68">
        <v>154.22</v>
      </c>
      <c r="L2134">
        <v>5</v>
      </c>
      <c r="M2134">
        <v>3</v>
      </c>
      <c r="N2134" t="s">
        <v>5113</v>
      </c>
      <c r="O2134">
        <v>1.4650000000000001</v>
      </c>
      <c r="P2134">
        <v>10</v>
      </c>
      <c r="Q2134">
        <v>28.818000000000001</v>
      </c>
      <c r="R2134">
        <v>3493.09</v>
      </c>
      <c r="S2134">
        <v>23.053999999999998</v>
      </c>
      <c r="T2134">
        <v>150.10300000000001</v>
      </c>
      <c r="U2134">
        <v>9.6270000000000007</v>
      </c>
      <c r="V2134">
        <v>100</v>
      </c>
      <c r="W2134">
        <v>0.86599999999999999</v>
      </c>
      <c r="X2134">
        <v>0.91600000000000004</v>
      </c>
      <c r="Y2134">
        <v>13.49</v>
      </c>
      <c r="Z2134">
        <v>9.93</v>
      </c>
      <c r="AA2134">
        <v>0.38100000000000001</v>
      </c>
      <c r="AB2134">
        <v>0</v>
      </c>
      <c r="AC2134" t="b">
        <v>1</v>
      </c>
      <c r="BM2134" t="s">
        <v>2905</v>
      </c>
      <c r="BN2134" t="s">
        <v>2905</v>
      </c>
      <c r="BO2134" t="s">
        <v>2888</v>
      </c>
      <c r="BT2134"/>
      <c r="BU2134"/>
      <c r="BX2134"/>
      <c r="BZ2134"/>
      <c r="CA2134"/>
      <c r="CB2134"/>
      <c r="CC2134"/>
      <c r="CD2134">
        <v>0</v>
      </c>
      <c r="CE2134"/>
      <c r="CF2134">
        <v>0</v>
      </c>
    </row>
    <row r="2135" spans="1:84" hidden="1" x14ac:dyDescent="0.35">
      <c r="A2135" t="s">
        <v>2287</v>
      </c>
      <c r="B2135" t="s">
        <v>5114</v>
      </c>
      <c r="C2135">
        <v>3493.0889999999999</v>
      </c>
      <c r="D2135">
        <v>34.747</v>
      </c>
      <c r="E2135">
        <v>264.14</v>
      </c>
      <c r="F2135">
        <v>11.702999999999999</v>
      </c>
      <c r="G2135" t="s">
        <v>2884</v>
      </c>
      <c r="I2135">
        <v>183.71</v>
      </c>
      <c r="J2135">
        <v>3493.11</v>
      </c>
      <c r="K2135" s="68">
        <v>271.74</v>
      </c>
      <c r="L2135">
        <v>9</v>
      </c>
      <c r="M2135">
        <v>3</v>
      </c>
      <c r="N2135" t="s">
        <v>5114</v>
      </c>
      <c r="O2135">
        <v>1.4650000000000001</v>
      </c>
      <c r="P2135">
        <v>10</v>
      </c>
      <c r="Q2135">
        <v>34.747</v>
      </c>
      <c r="R2135">
        <v>3493.0929999999998</v>
      </c>
      <c r="S2135">
        <v>27.797000000000001</v>
      </c>
      <c r="T2135">
        <v>265.66000000000003</v>
      </c>
      <c r="U2135">
        <v>9.3629999999999995</v>
      </c>
      <c r="V2135">
        <v>100</v>
      </c>
      <c r="W2135">
        <v>0.70099999999999996</v>
      </c>
      <c r="X2135">
        <v>1.246</v>
      </c>
      <c r="Y2135">
        <v>8.8249999999999993</v>
      </c>
      <c r="Z2135">
        <v>9.93</v>
      </c>
      <c r="AA2135">
        <v>0.38100000000000001</v>
      </c>
      <c r="AB2135">
        <v>0</v>
      </c>
      <c r="AC2135" t="b">
        <v>1</v>
      </c>
      <c r="BM2135" t="s">
        <v>2905</v>
      </c>
      <c r="BN2135" t="s">
        <v>2905</v>
      </c>
      <c r="BO2135" t="s">
        <v>2888</v>
      </c>
      <c r="BT2135"/>
      <c r="BU2135"/>
      <c r="BX2135"/>
      <c r="BZ2135"/>
      <c r="CA2135"/>
      <c r="CB2135"/>
      <c r="CC2135"/>
      <c r="CD2135">
        <v>0</v>
      </c>
      <c r="CE2135"/>
      <c r="CF2135">
        <v>0</v>
      </c>
    </row>
    <row r="2136" spans="1:84" hidden="1" x14ac:dyDescent="0.35">
      <c r="A2136" t="s">
        <v>2288</v>
      </c>
      <c r="B2136" t="s">
        <v>5115</v>
      </c>
      <c r="C2136">
        <v>3493.1260000000002</v>
      </c>
      <c r="D2136">
        <v>133.345</v>
      </c>
      <c r="E2136">
        <v>307.41800000000001</v>
      </c>
      <c r="F2136">
        <v>116.04900000000001</v>
      </c>
      <c r="G2136" t="s">
        <v>2884</v>
      </c>
      <c r="I2136">
        <v>270</v>
      </c>
      <c r="J2136">
        <v>3493.18</v>
      </c>
      <c r="K2136" s="68">
        <v>357.94600000000003</v>
      </c>
      <c r="L2136">
        <v>2.677</v>
      </c>
      <c r="M2136">
        <v>1</v>
      </c>
      <c r="N2136" t="s">
        <v>5115</v>
      </c>
      <c r="O2136">
        <v>1.6539999999999999</v>
      </c>
      <c r="P2136">
        <v>0</v>
      </c>
      <c r="Q2136">
        <v>0</v>
      </c>
      <c r="R2136">
        <v>3493.18</v>
      </c>
      <c r="S2136">
        <v>0</v>
      </c>
      <c r="T2136">
        <v>357.94600000000003</v>
      </c>
      <c r="U2136">
        <v>0</v>
      </c>
      <c r="V2136">
        <v>0</v>
      </c>
      <c r="W2136">
        <v>0</v>
      </c>
      <c r="X2136">
        <v>0</v>
      </c>
      <c r="Y2136">
        <v>0</v>
      </c>
      <c r="Z2136">
        <v>0</v>
      </c>
      <c r="AA2136">
        <v>0</v>
      </c>
      <c r="AB2136">
        <v>0</v>
      </c>
      <c r="AC2136" t="b">
        <v>1</v>
      </c>
      <c r="AE2136">
        <v>0</v>
      </c>
      <c r="AF2136">
        <v>0</v>
      </c>
      <c r="AG2136">
        <v>0</v>
      </c>
      <c r="AH2136">
        <v>0</v>
      </c>
      <c r="AI2136">
        <v>0</v>
      </c>
      <c r="AJ2136">
        <v>0</v>
      </c>
      <c r="AK2136">
        <v>0</v>
      </c>
      <c r="AL2136">
        <v>0</v>
      </c>
      <c r="AM2136">
        <v>0</v>
      </c>
      <c r="AN2136">
        <v>0</v>
      </c>
      <c r="AO2136">
        <v>0</v>
      </c>
      <c r="AP2136">
        <v>0</v>
      </c>
      <c r="AQ2136">
        <v>0</v>
      </c>
      <c r="AR2136">
        <v>0</v>
      </c>
      <c r="AS2136">
        <v>0</v>
      </c>
      <c r="AT2136">
        <v>0</v>
      </c>
      <c r="AU2136">
        <v>0</v>
      </c>
      <c r="AV2136">
        <v>0</v>
      </c>
      <c r="AW2136">
        <v>0</v>
      </c>
      <c r="AX2136">
        <v>0</v>
      </c>
      <c r="AY2136" t="b">
        <v>0</v>
      </c>
      <c r="AZ2136">
        <v>0</v>
      </c>
      <c r="BI2136">
        <v>0</v>
      </c>
      <c r="BJ2136">
        <v>0</v>
      </c>
      <c r="BK2136">
        <v>0</v>
      </c>
      <c r="BM2136" t="s">
        <v>2905</v>
      </c>
      <c r="BN2136" t="s">
        <v>3288</v>
      </c>
      <c r="BO2136" t="s">
        <v>2888</v>
      </c>
      <c r="BT2136"/>
      <c r="BU2136"/>
      <c r="BX2136"/>
      <c r="BY2136" t="s">
        <v>2903</v>
      </c>
      <c r="BZ2136"/>
      <c r="CA2136"/>
      <c r="CB2136"/>
      <c r="CC2136"/>
      <c r="CD2136">
        <v>0</v>
      </c>
      <c r="CE2136"/>
      <c r="CF2136">
        <v>0</v>
      </c>
    </row>
    <row r="2137" spans="1:84" hidden="1" x14ac:dyDescent="0.35">
      <c r="A2137" t="s">
        <v>2289</v>
      </c>
      <c r="B2137" t="s">
        <v>5116</v>
      </c>
      <c r="C2137">
        <v>3493.1950000000002</v>
      </c>
      <c r="D2137">
        <v>8</v>
      </c>
      <c r="E2137">
        <v>3.141</v>
      </c>
      <c r="F2137">
        <v>8.4610000000000003</v>
      </c>
      <c r="G2137" t="s">
        <v>2884</v>
      </c>
      <c r="I2137">
        <v>276.29000000000002</v>
      </c>
      <c r="J2137">
        <v>3493.2</v>
      </c>
      <c r="K2137" s="68">
        <v>4.22</v>
      </c>
      <c r="L2137">
        <v>7</v>
      </c>
      <c r="M2137">
        <v>3</v>
      </c>
      <c r="N2137" t="s">
        <v>5116</v>
      </c>
      <c r="O2137">
        <v>1.508</v>
      </c>
      <c r="P2137">
        <v>10</v>
      </c>
      <c r="Q2137">
        <v>8</v>
      </c>
      <c r="R2137">
        <v>3493.1959999999999</v>
      </c>
      <c r="S2137">
        <v>6</v>
      </c>
      <c r="T2137">
        <v>3.3570000000000002</v>
      </c>
      <c r="U2137">
        <v>6.7690000000000001</v>
      </c>
      <c r="V2137">
        <v>100</v>
      </c>
      <c r="W2137">
        <v>1.161</v>
      </c>
      <c r="X2137">
        <v>1.026</v>
      </c>
      <c r="Y2137">
        <v>8.82</v>
      </c>
      <c r="Z2137">
        <v>10.124000000000001</v>
      </c>
      <c r="AA2137">
        <v>0.38500000000000001</v>
      </c>
      <c r="AB2137">
        <v>0</v>
      </c>
      <c r="AC2137" t="b">
        <v>1</v>
      </c>
      <c r="BM2137" t="s">
        <v>2887</v>
      </c>
      <c r="BN2137" t="s">
        <v>2887</v>
      </c>
      <c r="BO2137" t="s">
        <v>2888</v>
      </c>
      <c r="BT2137"/>
      <c r="BU2137"/>
      <c r="BX2137"/>
      <c r="BZ2137"/>
      <c r="CA2137"/>
      <c r="CB2137"/>
      <c r="CC2137"/>
      <c r="CD2137">
        <v>0</v>
      </c>
      <c r="CE2137"/>
      <c r="CF2137">
        <v>0</v>
      </c>
    </row>
    <row r="2138" spans="1:84" hidden="1" x14ac:dyDescent="0.35">
      <c r="A2138" t="s">
        <v>2290</v>
      </c>
      <c r="B2138" t="s">
        <v>5117</v>
      </c>
      <c r="C2138">
        <v>3493.1990000000001</v>
      </c>
      <c r="D2138">
        <v>8</v>
      </c>
      <c r="E2138">
        <v>302.83199999999999</v>
      </c>
      <c r="F2138">
        <v>6.2949999999999999</v>
      </c>
      <c r="G2138" t="s">
        <v>2884</v>
      </c>
      <c r="I2138">
        <v>218.76</v>
      </c>
      <c r="J2138">
        <v>3493.203</v>
      </c>
      <c r="K2138" s="68">
        <v>306.69</v>
      </c>
      <c r="L2138">
        <v>10</v>
      </c>
      <c r="M2138">
        <v>3</v>
      </c>
      <c r="N2138" t="s">
        <v>5117</v>
      </c>
      <c r="O2138">
        <v>1.51</v>
      </c>
      <c r="P2138">
        <v>10</v>
      </c>
      <c r="Q2138">
        <v>8</v>
      </c>
      <c r="R2138">
        <v>3493.2</v>
      </c>
      <c r="S2138">
        <v>6</v>
      </c>
      <c r="T2138">
        <v>303.60399999999998</v>
      </c>
      <c r="U2138">
        <v>5.0359999999999996</v>
      </c>
      <c r="V2138">
        <v>100</v>
      </c>
      <c r="W2138">
        <v>0.96699999999999997</v>
      </c>
      <c r="X2138">
        <v>1.3169999999999999</v>
      </c>
      <c r="Y2138">
        <v>8.5299999999999994</v>
      </c>
      <c r="Z2138">
        <v>11.143000000000001</v>
      </c>
      <c r="AA2138">
        <v>0.40699999999999997</v>
      </c>
      <c r="AB2138">
        <v>0</v>
      </c>
      <c r="AC2138" t="b">
        <v>1</v>
      </c>
      <c r="BM2138" t="s">
        <v>2887</v>
      </c>
      <c r="BN2138" t="s">
        <v>2887</v>
      </c>
      <c r="BO2138" t="s">
        <v>2888</v>
      </c>
      <c r="BT2138"/>
      <c r="BU2138"/>
      <c r="BX2138"/>
      <c r="BZ2138"/>
      <c r="CA2138"/>
      <c r="CB2138"/>
      <c r="CC2138"/>
      <c r="CD2138">
        <v>0</v>
      </c>
      <c r="CE2138"/>
      <c r="CF2138">
        <v>0</v>
      </c>
    </row>
    <row r="2139" spans="1:84" hidden="1" x14ac:dyDescent="0.35">
      <c r="A2139" t="s">
        <v>2291</v>
      </c>
      <c r="B2139" t="s">
        <v>5118</v>
      </c>
      <c r="C2139">
        <v>3493.1979999999999</v>
      </c>
      <c r="D2139">
        <v>10.179</v>
      </c>
      <c r="E2139">
        <v>62.832000000000001</v>
      </c>
      <c r="F2139">
        <v>6.2949999999999999</v>
      </c>
      <c r="G2139" t="s">
        <v>2884</v>
      </c>
      <c r="I2139">
        <v>338.76</v>
      </c>
      <c r="J2139">
        <v>3493.2049999999999</v>
      </c>
      <c r="K2139" s="68">
        <v>66.69</v>
      </c>
      <c r="L2139">
        <v>9</v>
      </c>
      <c r="M2139">
        <v>3</v>
      </c>
      <c r="N2139" t="s">
        <v>5118</v>
      </c>
      <c r="O2139">
        <v>1.5089999999999999</v>
      </c>
      <c r="P2139">
        <v>10</v>
      </c>
      <c r="Q2139">
        <v>10.179</v>
      </c>
      <c r="R2139">
        <v>3493.2</v>
      </c>
      <c r="S2139">
        <v>8.1430000000000007</v>
      </c>
      <c r="T2139">
        <v>63.603999999999999</v>
      </c>
      <c r="U2139">
        <v>5.0359999999999996</v>
      </c>
      <c r="V2139">
        <v>100</v>
      </c>
      <c r="W2139">
        <v>0.96699999999999997</v>
      </c>
      <c r="X2139">
        <v>1.1259999999999999</v>
      </c>
      <c r="Y2139">
        <v>11.63</v>
      </c>
      <c r="Z2139">
        <v>11.143000000000001</v>
      </c>
      <c r="AA2139">
        <v>0.40699999999999997</v>
      </c>
      <c r="AB2139">
        <v>0</v>
      </c>
      <c r="AC2139" t="b">
        <v>1</v>
      </c>
      <c r="BM2139" t="s">
        <v>2887</v>
      </c>
      <c r="BN2139" t="s">
        <v>3288</v>
      </c>
      <c r="BO2139" t="s">
        <v>2888</v>
      </c>
      <c r="BT2139"/>
      <c r="BU2139"/>
      <c r="BX2139"/>
      <c r="BZ2139"/>
      <c r="CA2139"/>
      <c r="CB2139"/>
      <c r="CC2139"/>
      <c r="CD2139">
        <v>0</v>
      </c>
      <c r="CE2139"/>
      <c r="CF2139">
        <v>0</v>
      </c>
    </row>
    <row r="2140" spans="1:84" hidden="1" x14ac:dyDescent="0.35">
      <c r="A2140" t="s">
        <v>2292</v>
      </c>
      <c r="B2140" t="s">
        <v>5119</v>
      </c>
      <c r="C2140">
        <v>3493.201</v>
      </c>
      <c r="D2140">
        <v>8</v>
      </c>
      <c r="E2140">
        <v>269.20600000000002</v>
      </c>
      <c r="F2140">
        <v>7.15</v>
      </c>
      <c r="G2140" t="s">
        <v>2884</v>
      </c>
      <c r="I2140">
        <v>183.71</v>
      </c>
      <c r="J2140">
        <v>3493.2060000000001</v>
      </c>
      <c r="K2140" s="68">
        <v>271.64</v>
      </c>
      <c r="L2140">
        <v>12</v>
      </c>
      <c r="M2140">
        <v>3</v>
      </c>
      <c r="N2140" t="s">
        <v>5119</v>
      </c>
      <c r="O2140">
        <v>1.5089999999999999</v>
      </c>
      <c r="P2140">
        <v>11.083</v>
      </c>
      <c r="Q2140">
        <v>8</v>
      </c>
      <c r="R2140">
        <v>3493.2020000000002</v>
      </c>
      <c r="S2140">
        <v>6</v>
      </c>
      <c r="T2140">
        <v>269.69299999999998</v>
      </c>
      <c r="U2140">
        <v>5.72</v>
      </c>
      <c r="V2140">
        <v>100</v>
      </c>
      <c r="W2140">
        <v>1.085</v>
      </c>
      <c r="X2140">
        <v>1.7170000000000001</v>
      </c>
      <c r="Y2140">
        <v>9.7899999999999991</v>
      </c>
      <c r="Z2140">
        <v>11.143000000000001</v>
      </c>
      <c r="AA2140">
        <v>0.40699999999999997</v>
      </c>
      <c r="AB2140">
        <v>0</v>
      </c>
      <c r="AC2140" t="b">
        <v>1</v>
      </c>
      <c r="BM2140" t="s">
        <v>2887</v>
      </c>
      <c r="BN2140" t="s">
        <v>2887</v>
      </c>
      <c r="BO2140" t="s">
        <v>2888</v>
      </c>
      <c r="BT2140"/>
      <c r="BU2140"/>
      <c r="BX2140"/>
      <c r="BZ2140"/>
      <c r="CA2140"/>
      <c r="CB2140"/>
      <c r="CC2140"/>
      <c r="CD2140">
        <v>0</v>
      </c>
      <c r="CE2140"/>
      <c r="CF2140">
        <v>0</v>
      </c>
    </row>
    <row r="2141" spans="1:84" hidden="1" x14ac:dyDescent="0.35">
      <c r="A2141" t="s">
        <v>2293</v>
      </c>
      <c r="B2141" t="s">
        <v>5120</v>
      </c>
      <c r="C2141">
        <v>3493.2109999999998</v>
      </c>
      <c r="D2141">
        <v>47.628999999999998</v>
      </c>
      <c r="E2141">
        <v>230.31899999999999</v>
      </c>
      <c r="F2141">
        <v>281.96600000000001</v>
      </c>
      <c r="G2141" t="s">
        <v>2884</v>
      </c>
      <c r="I2141">
        <v>18.760000000000002</v>
      </c>
      <c r="J2141">
        <v>3493.2260000000001</v>
      </c>
      <c r="K2141" s="68">
        <v>106.66</v>
      </c>
      <c r="L2141">
        <v>11</v>
      </c>
      <c r="M2141">
        <v>3</v>
      </c>
      <c r="N2141" t="s">
        <v>5120</v>
      </c>
      <c r="O2141">
        <v>1.4970000000000001</v>
      </c>
      <c r="P2141">
        <v>10.523</v>
      </c>
      <c r="Q2141">
        <v>47.628999999999998</v>
      </c>
      <c r="R2141">
        <v>3493.2139999999999</v>
      </c>
      <c r="S2141">
        <v>38.103999999999999</v>
      </c>
      <c r="T2141">
        <v>277.58699999999999</v>
      </c>
      <c r="U2141">
        <v>225.57300000000001</v>
      </c>
      <c r="V2141">
        <v>100</v>
      </c>
      <c r="W2141">
        <v>1.7110000000000001</v>
      </c>
      <c r="X2141">
        <v>5.2720000000000002</v>
      </c>
      <c r="Y2141">
        <v>19.309999999999999</v>
      </c>
      <c r="Z2141">
        <v>17.847000000000001</v>
      </c>
      <c r="AA2141">
        <v>0.53400000000000003</v>
      </c>
      <c r="AB2141">
        <v>0</v>
      </c>
      <c r="AC2141" t="b">
        <v>1</v>
      </c>
      <c r="BM2141" t="s">
        <v>2887</v>
      </c>
      <c r="BN2141" t="s">
        <v>3288</v>
      </c>
      <c r="BO2141" t="s">
        <v>2888</v>
      </c>
      <c r="BT2141"/>
      <c r="BU2141"/>
      <c r="BX2141"/>
      <c r="BZ2141"/>
      <c r="CA2141"/>
      <c r="CB2141"/>
      <c r="CC2141"/>
      <c r="CD2141">
        <v>0</v>
      </c>
      <c r="CE2141"/>
      <c r="CF2141">
        <v>0</v>
      </c>
    </row>
    <row r="2142" spans="1:84" hidden="1" x14ac:dyDescent="0.35">
      <c r="A2142" t="s">
        <v>2294</v>
      </c>
      <c r="B2142" t="s">
        <v>5121</v>
      </c>
      <c r="C2142">
        <v>3493.2139999999999</v>
      </c>
      <c r="D2142">
        <v>57.765999999999998</v>
      </c>
      <c r="E2142">
        <v>138.93199999999999</v>
      </c>
      <c r="F2142">
        <v>109.15</v>
      </c>
      <c r="G2142" t="s">
        <v>2884</v>
      </c>
      <c r="I2142">
        <v>158.76</v>
      </c>
      <c r="J2142">
        <v>3493.2429999999999</v>
      </c>
      <c r="K2142" s="68">
        <v>246.64</v>
      </c>
      <c r="L2142">
        <v>6</v>
      </c>
      <c r="M2142">
        <v>3</v>
      </c>
      <c r="N2142" t="s">
        <v>5121</v>
      </c>
      <c r="O2142">
        <v>1.4810000000000001</v>
      </c>
      <c r="P2142">
        <v>10</v>
      </c>
      <c r="Q2142">
        <v>57.765999999999998</v>
      </c>
      <c r="R2142">
        <v>3493.22</v>
      </c>
      <c r="S2142">
        <v>46.213000000000001</v>
      </c>
      <c r="T2142">
        <v>160.47399999999999</v>
      </c>
      <c r="U2142">
        <v>87.32</v>
      </c>
      <c r="V2142">
        <v>100</v>
      </c>
      <c r="W2142">
        <v>1.5049999999999999</v>
      </c>
      <c r="X2142">
        <v>2.5499999999999998</v>
      </c>
      <c r="Y2142">
        <v>18.93</v>
      </c>
      <c r="Z2142">
        <v>17.847000000000001</v>
      </c>
      <c r="AA2142">
        <v>0.53400000000000003</v>
      </c>
      <c r="AB2142">
        <v>0</v>
      </c>
      <c r="AC2142" t="b">
        <v>1</v>
      </c>
      <c r="BM2142" t="s">
        <v>2905</v>
      </c>
      <c r="BN2142" t="s">
        <v>2887</v>
      </c>
      <c r="BO2142" t="s">
        <v>2888</v>
      </c>
      <c r="BT2142"/>
      <c r="BU2142"/>
      <c r="BX2142"/>
      <c r="BZ2142"/>
      <c r="CA2142"/>
      <c r="CB2142"/>
      <c r="CC2142"/>
      <c r="CD2142">
        <v>0</v>
      </c>
      <c r="CE2142"/>
      <c r="CF2142">
        <v>0</v>
      </c>
    </row>
    <row r="2143" spans="1:84" hidden="1" x14ac:dyDescent="0.35">
      <c r="A2143" t="s">
        <v>2295</v>
      </c>
      <c r="B2143" t="s">
        <v>5122</v>
      </c>
      <c r="C2143">
        <v>3493.2370000000001</v>
      </c>
      <c r="D2143">
        <v>249.471</v>
      </c>
      <c r="E2143">
        <v>77.552999999999997</v>
      </c>
      <c r="F2143">
        <v>183.351</v>
      </c>
      <c r="G2143" t="s">
        <v>2884</v>
      </c>
      <c r="I2143">
        <v>90</v>
      </c>
      <c r="J2143">
        <v>3493.252</v>
      </c>
      <c r="K2143" s="68">
        <v>177.88200000000001</v>
      </c>
      <c r="L2143">
        <v>-0.92300000000000004</v>
      </c>
      <c r="M2143">
        <v>1</v>
      </c>
      <c r="N2143" t="s">
        <v>5122</v>
      </c>
      <c r="O2143">
        <v>1.5309999999999999</v>
      </c>
      <c r="P2143">
        <v>0</v>
      </c>
      <c r="Q2143">
        <v>0</v>
      </c>
      <c r="R2143">
        <v>3493.252</v>
      </c>
      <c r="S2143">
        <v>0</v>
      </c>
      <c r="T2143">
        <v>177.88200000000001</v>
      </c>
      <c r="U2143">
        <v>0</v>
      </c>
      <c r="V2143">
        <v>0</v>
      </c>
      <c r="W2143">
        <v>0</v>
      </c>
      <c r="X2143">
        <v>0</v>
      </c>
      <c r="Y2143">
        <v>0</v>
      </c>
      <c r="Z2143">
        <v>0</v>
      </c>
      <c r="AA2143">
        <v>0</v>
      </c>
      <c r="AB2143">
        <v>0</v>
      </c>
      <c r="AC2143" t="b">
        <v>1</v>
      </c>
      <c r="AE2143">
        <v>0</v>
      </c>
      <c r="AF2143">
        <v>0</v>
      </c>
      <c r="AG2143">
        <v>0</v>
      </c>
      <c r="AH2143">
        <v>0</v>
      </c>
      <c r="AI2143">
        <v>0</v>
      </c>
      <c r="AJ2143">
        <v>0</v>
      </c>
      <c r="AK2143">
        <v>0</v>
      </c>
      <c r="AL2143">
        <v>0</v>
      </c>
      <c r="AM2143">
        <v>0</v>
      </c>
      <c r="AN2143">
        <v>0</v>
      </c>
      <c r="AO2143">
        <v>0</v>
      </c>
      <c r="AP2143">
        <v>0</v>
      </c>
      <c r="AQ2143">
        <v>0</v>
      </c>
      <c r="AR2143">
        <v>0</v>
      </c>
      <c r="AS2143">
        <v>0</v>
      </c>
      <c r="AT2143">
        <v>0</v>
      </c>
      <c r="AU2143">
        <v>0</v>
      </c>
      <c r="AV2143">
        <v>0</v>
      </c>
      <c r="AW2143">
        <v>0</v>
      </c>
      <c r="AX2143">
        <v>0</v>
      </c>
      <c r="AY2143" t="b">
        <v>0</v>
      </c>
      <c r="AZ2143">
        <v>0</v>
      </c>
      <c r="BI2143">
        <v>0</v>
      </c>
      <c r="BJ2143">
        <v>0</v>
      </c>
      <c r="BK2143">
        <v>0</v>
      </c>
      <c r="BM2143" t="s">
        <v>2905</v>
      </c>
      <c r="BN2143" t="s">
        <v>3356</v>
      </c>
      <c r="BO2143" t="s">
        <v>2888</v>
      </c>
      <c r="BT2143"/>
      <c r="BU2143"/>
      <c r="BX2143"/>
      <c r="BY2143" t="s">
        <v>2903</v>
      </c>
      <c r="BZ2143"/>
      <c r="CA2143"/>
      <c r="CB2143"/>
      <c r="CC2143"/>
      <c r="CD2143">
        <v>0</v>
      </c>
      <c r="CE2143"/>
      <c r="CF2143">
        <v>0</v>
      </c>
    </row>
    <row r="2144" spans="1:84" hidden="1" x14ac:dyDescent="0.35">
      <c r="A2144" t="s">
        <v>2296</v>
      </c>
      <c r="B2144" t="s">
        <v>5123</v>
      </c>
      <c r="C2144">
        <v>3498.6410000000001</v>
      </c>
      <c r="D2144">
        <v>38.270000000000003</v>
      </c>
      <c r="E2144">
        <v>47.139000000000003</v>
      </c>
      <c r="F2144">
        <v>9.6340000000000003</v>
      </c>
      <c r="G2144" t="s">
        <v>2884</v>
      </c>
      <c r="I2144">
        <v>323.70999999999998</v>
      </c>
      <c r="J2144">
        <v>3498.6640000000002</v>
      </c>
      <c r="K2144" s="68">
        <v>47.41</v>
      </c>
      <c r="L2144">
        <v>8</v>
      </c>
      <c r="M2144">
        <v>3</v>
      </c>
      <c r="N2144" t="s">
        <v>5123</v>
      </c>
      <c r="O2144">
        <v>1.4330000000000001</v>
      </c>
      <c r="P2144">
        <v>10</v>
      </c>
      <c r="Q2144">
        <v>38.270000000000003</v>
      </c>
      <c r="R2144">
        <v>3498.6460000000002</v>
      </c>
      <c r="S2144">
        <v>30.616</v>
      </c>
      <c r="T2144">
        <v>47.192999999999998</v>
      </c>
      <c r="U2144">
        <v>7.7069999999999999</v>
      </c>
      <c r="V2144">
        <v>100</v>
      </c>
      <c r="W2144">
        <v>0.57299999999999995</v>
      </c>
      <c r="X2144">
        <v>1.1910000000000001</v>
      </c>
      <c r="Y2144">
        <v>15.73</v>
      </c>
      <c r="Z2144">
        <v>15.907999999999999</v>
      </c>
      <c r="AA2144">
        <v>0.498</v>
      </c>
      <c r="AB2144">
        <v>0</v>
      </c>
      <c r="AC2144" t="b">
        <v>1</v>
      </c>
      <c r="BM2144" t="s">
        <v>2887</v>
      </c>
      <c r="BN2144" t="s">
        <v>3345</v>
      </c>
      <c r="BO2144" t="s">
        <v>2888</v>
      </c>
      <c r="BT2144"/>
      <c r="BU2144"/>
      <c r="BX2144"/>
      <c r="BZ2144"/>
      <c r="CA2144"/>
      <c r="CB2144"/>
      <c r="CC2144"/>
      <c r="CD2144">
        <v>0</v>
      </c>
      <c r="CE2144"/>
      <c r="CF2144">
        <v>0</v>
      </c>
    </row>
    <row r="2145" spans="1:84" hidden="1" x14ac:dyDescent="0.35">
      <c r="A2145" t="s">
        <v>2297</v>
      </c>
      <c r="B2145" t="s">
        <v>5124</v>
      </c>
      <c r="C2145">
        <v>3498.6619999999998</v>
      </c>
      <c r="D2145">
        <v>30.876000000000001</v>
      </c>
      <c r="E2145">
        <v>263.87099999999998</v>
      </c>
      <c r="F2145">
        <v>6.2949999999999999</v>
      </c>
      <c r="G2145" t="s">
        <v>2884</v>
      </c>
      <c r="I2145">
        <v>186.19</v>
      </c>
      <c r="J2145">
        <v>3498.6819999999998</v>
      </c>
      <c r="K2145" s="68">
        <v>269.88</v>
      </c>
      <c r="L2145">
        <v>13</v>
      </c>
      <c r="M2145">
        <v>3</v>
      </c>
      <c r="N2145" t="s">
        <v>5124</v>
      </c>
      <c r="O2145">
        <v>1.444</v>
      </c>
      <c r="P2145">
        <v>11.673</v>
      </c>
      <c r="Q2145">
        <v>30.876000000000001</v>
      </c>
      <c r="R2145">
        <v>3498.6660000000002</v>
      </c>
      <c r="S2145">
        <v>24.701000000000001</v>
      </c>
      <c r="T2145">
        <v>265.07299999999998</v>
      </c>
      <c r="U2145">
        <v>5.0359999999999996</v>
      </c>
      <c r="V2145">
        <v>100</v>
      </c>
      <c r="W2145">
        <v>0.46500000000000002</v>
      </c>
      <c r="X2145">
        <v>1.5609999999999999</v>
      </c>
      <c r="Y2145">
        <v>16.13</v>
      </c>
      <c r="Z2145">
        <v>15.907999999999999</v>
      </c>
      <c r="AA2145">
        <v>0.498</v>
      </c>
      <c r="AB2145">
        <v>0</v>
      </c>
      <c r="AC2145" t="b">
        <v>1</v>
      </c>
      <c r="BM2145" t="s">
        <v>2887</v>
      </c>
      <c r="BN2145" t="s">
        <v>2887</v>
      </c>
      <c r="BO2145" t="s">
        <v>2888</v>
      </c>
      <c r="BT2145"/>
      <c r="BU2145"/>
      <c r="BX2145"/>
      <c r="BZ2145"/>
      <c r="CA2145"/>
      <c r="CB2145"/>
      <c r="CC2145"/>
      <c r="CD2145">
        <v>0</v>
      </c>
      <c r="CE2145"/>
      <c r="CF2145">
        <v>0</v>
      </c>
    </row>
    <row r="2146" spans="1:84" hidden="1" x14ac:dyDescent="0.35">
      <c r="A2146" t="s">
        <v>2298</v>
      </c>
      <c r="B2146" t="s">
        <v>5125</v>
      </c>
      <c r="C2146">
        <v>3498.703</v>
      </c>
      <c r="D2146">
        <v>8</v>
      </c>
      <c r="E2146">
        <v>80.885999999999996</v>
      </c>
      <c r="F2146">
        <v>6.2949999999999999</v>
      </c>
      <c r="G2146" t="s">
        <v>2884</v>
      </c>
      <c r="I2146">
        <v>358.76</v>
      </c>
      <c r="J2146">
        <v>3498.7069999999999</v>
      </c>
      <c r="K2146" s="68">
        <v>82.46</v>
      </c>
      <c r="L2146">
        <v>9</v>
      </c>
      <c r="M2146">
        <v>3</v>
      </c>
      <c r="N2146" t="s">
        <v>5125</v>
      </c>
      <c r="O2146">
        <v>1.462</v>
      </c>
      <c r="P2146">
        <v>10</v>
      </c>
      <c r="Q2146">
        <v>8</v>
      </c>
      <c r="R2146">
        <v>3498.7040000000002</v>
      </c>
      <c r="S2146">
        <v>6</v>
      </c>
      <c r="T2146">
        <v>81.200999999999993</v>
      </c>
      <c r="U2146">
        <v>5.0359999999999996</v>
      </c>
      <c r="V2146">
        <v>100</v>
      </c>
      <c r="W2146">
        <v>0.93200000000000005</v>
      </c>
      <c r="X2146">
        <v>1.044</v>
      </c>
      <c r="Y2146">
        <v>9.9649999999999999</v>
      </c>
      <c r="Z2146">
        <v>10.487</v>
      </c>
      <c r="AA2146">
        <v>0.39400000000000002</v>
      </c>
      <c r="AB2146">
        <v>0</v>
      </c>
      <c r="AC2146" t="b">
        <v>1</v>
      </c>
      <c r="BM2146" t="s">
        <v>2887</v>
      </c>
      <c r="BN2146" t="s">
        <v>2887</v>
      </c>
      <c r="BO2146" t="s">
        <v>2888</v>
      </c>
      <c r="BT2146"/>
      <c r="BU2146"/>
      <c r="BX2146"/>
      <c r="BZ2146"/>
      <c r="CA2146"/>
      <c r="CB2146"/>
      <c r="CC2146"/>
      <c r="CD2146">
        <v>0</v>
      </c>
      <c r="CE2146"/>
      <c r="CF2146">
        <v>0</v>
      </c>
    </row>
    <row r="2147" spans="1:84" hidden="1" x14ac:dyDescent="0.35">
      <c r="A2147" t="s">
        <v>2299</v>
      </c>
      <c r="B2147" t="s">
        <v>5126</v>
      </c>
      <c r="C2147">
        <v>3498.6770000000001</v>
      </c>
      <c r="D2147">
        <v>88.908000000000001</v>
      </c>
      <c r="E2147">
        <v>109.492</v>
      </c>
      <c r="F2147">
        <v>118.035</v>
      </c>
      <c r="G2147" t="s">
        <v>2884</v>
      </c>
      <c r="I2147">
        <v>90</v>
      </c>
      <c r="J2147">
        <v>3498.7489999999998</v>
      </c>
      <c r="K2147" s="68">
        <v>173.73</v>
      </c>
      <c r="L2147">
        <v>-2.7370000000000001</v>
      </c>
      <c r="M2147">
        <v>1</v>
      </c>
      <c r="N2147" t="s">
        <v>5126</v>
      </c>
      <c r="O2147">
        <v>1.389</v>
      </c>
      <c r="P2147">
        <v>0</v>
      </c>
      <c r="Q2147">
        <v>0</v>
      </c>
      <c r="R2147">
        <v>3498.7489999999998</v>
      </c>
      <c r="S2147">
        <v>0</v>
      </c>
      <c r="T2147">
        <v>173.73</v>
      </c>
      <c r="U2147">
        <v>0</v>
      </c>
      <c r="V2147">
        <v>0</v>
      </c>
      <c r="W2147">
        <v>0</v>
      </c>
      <c r="X2147">
        <v>0</v>
      </c>
      <c r="Y2147">
        <v>0</v>
      </c>
      <c r="Z2147">
        <v>0</v>
      </c>
      <c r="AA2147">
        <v>0</v>
      </c>
      <c r="AB2147">
        <v>0</v>
      </c>
      <c r="AC2147" t="b">
        <v>1</v>
      </c>
      <c r="AE2147">
        <v>0</v>
      </c>
      <c r="AF2147">
        <v>0</v>
      </c>
      <c r="AG2147">
        <v>0</v>
      </c>
      <c r="AH2147">
        <v>0</v>
      </c>
      <c r="AI2147">
        <v>0</v>
      </c>
      <c r="AJ2147">
        <v>0</v>
      </c>
      <c r="AK2147">
        <v>0</v>
      </c>
      <c r="AL2147">
        <v>0</v>
      </c>
      <c r="AM2147">
        <v>0</v>
      </c>
      <c r="AN2147">
        <v>0</v>
      </c>
      <c r="AO2147">
        <v>0</v>
      </c>
      <c r="AP2147">
        <v>0</v>
      </c>
      <c r="AQ2147">
        <v>0</v>
      </c>
      <c r="AR2147">
        <v>0</v>
      </c>
      <c r="AS2147">
        <v>0</v>
      </c>
      <c r="AT2147">
        <v>0</v>
      </c>
      <c r="AU2147">
        <v>0</v>
      </c>
      <c r="AV2147">
        <v>0</v>
      </c>
      <c r="AW2147">
        <v>0</v>
      </c>
      <c r="AX2147">
        <v>0</v>
      </c>
      <c r="AY2147" t="b">
        <v>0</v>
      </c>
      <c r="AZ2147">
        <v>0</v>
      </c>
      <c r="BI2147">
        <v>0</v>
      </c>
      <c r="BJ2147">
        <v>0</v>
      </c>
      <c r="BK2147">
        <v>0</v>
      </c>
      <c r="BM2147" t="s">
        <v>2905</v>
      </c>
      <c r="BN2147" t="s">
        <v>2887</v>
      </c>
      <c r="BO2147" t="s">
        <v>2888</v>
      </c>
      <c r="BT2147"/>
      <c r="BU2147"/>
      <c r="BX2147"/>
      <c r="BY2147" t="s">
        <v>2903</v>
      </c>
      <c r="BZ2147"/>
      <c r="CA2147"/>
      <c r="CB2147"/>
      <c r="CC2147"/>
      <c r="CD2147">
        <v>0</v>
      </c>
      <c r="CE2147"/>
      <c r="CF2147">
        <v>0</v>
      </c>
    </row>
    <row r="2148" spans="1:84" hidden="1" x14ac:dyDescent="0.35">
      <c r="A2148" t="s">
        <v>2300</v>
      </c>
      <c r="B2148" t="s">
        <v>5127</v>
      </c>
      <c r="C2148">
        <v>3498.6819999999998</v>
      </c>
      <c r="D2148">
        <v>232.90600000000001</v>
      </c>
      <c r="E2148">
        <v>232.06100000000001</v>
      </c>
      <c r="F2148">
        <v>168.137</v>
      </c>
      <c r="G2148" t="s">
        <v>2884</v>
      </c>
      <c r="I2148">
        <v>210</v>
      </c>
      <c r="J2148">
        <v>3498.75</v>
      </c>
      <c r="K2148" s="68">
        <v>293.73</v>
      </c>
      <c r="L2148">
        <v>2.1190000000000002</v>
      </c>
      <c r="M2148">
        <v>1</v>
      </c>
      <c r="N2148" t="s">
        <v>5127</v>
      </c>
      <c r="O2148">
        <v>1.389</v>
      </c>
      <c r="P2148">
        <v>0</v>
      </c>
      <c r="Q2148">
        <v>0</v>
      </c>
      <c r="R2148">
        <v>3498.75</v>
      </c>
      <c r="S2148">
        <v>0</v>
      </c>
      <c r="T2148">
        <v>293.73</v>
      </c>
      <c r="U2148">
        <v>0</v>
      </c>
      <c r="V2148">
        <v>0</v>
      </c>
      <c r="W2148">
        <v>0</v>
      </c>
      <c r="X2148">
        <v>0</v>
      </c>
      <c r="Y2148">
        <v>0</v>
      </c>
      <c r="Z2148">
        <v>0</v>
      </c>
      <c r="AA2148">
        <v>0</v>
      </c>
      <c r="AB2148">
        <v>0</v>
      </c>
      <c r="AC2148" t="b">
        <v>1</v>
      </c>
      <c r="AE2148">
        <v>0</v>
      </c>
      <c r="AF2148">
        <v>0</v>
      </c>
      <c r="AG2148">
        <v>0</v>
      </c>
      <c r="AH2148">
        <v>0</v>
      </c>
      <c r="AI2148">
        <v>0</v>
      </c>
      <c r="AJ2148">
        <v>0</v>
      </c>
      <c r="AK2148">
        <v>0</v>
      </c>
      <c r="AL2148">
        <v>0</v>
      </c>
      <c r="AM2148">
        <v>0</v>
      </c>
      <c r="AN2148">
        <v>0</v>
      </c>
      <c r="AO2148">
        <v>0</v>
      </c>
      <c r="AP2148">
        <v>0</v>
      </c>
      <c r="AQ2148">
        <v>0</v>
      </c>
      <c r="AR2148">
        <v>0</v>
      </c>
      <c r="AS2148">
        <v>0</v>
      </c>
      <c r="AT2148">
        <v>0</v>
      </c>
      <c r="AU2148">
        <v>0</v>
      </c>
      <c r="AV2148">
        <v>0</v>
      </c>
      <c r="AW2148">
        <v>0</v>
      </c>
      <c r="AX2148">
        <v>0</v>
      </c>
      <c r="AY2148" t="b">
        <v>0</v>
      </c>
      <c r="AZ2148">
        <v>0</v>
      </c>
      <c r="BI2148">
        <v>0</v>
      </c>
      <c r="BJ2148">
        <v>0</v>
      </c>
      <c r="BK2148">
        <v>0</v>
      </c>
      <c r="BM2148" t="s">
        <v>2905</v>
      </c>
      <c r="BN2148" t="s">
        <v>2887</v>
      </c>
      <c r="BO2148" t="s">
        <v>2888</v>
      </c>
      <c r="BT2148"/>
      <c r="BU2148"/>
      <c r="BX2148"/>
      <c r="BY2148" t="s">
        <v>2903</v>
      </c>
      <c r="BZ2148"/>
      <c r="CA2148"/>
      <c r="CB2148"/>
      <c r="CC2148"/>
      <c r="CD2148">
        <v>0</v>
      </c>
      <c r="CE2148"/>
      <c r="CF2148">
        <v>0</v>
      </c>
    </row>
    <row r="2149" spans="1:84" hidden="1" x14ac:dyDescent="0.35">
      <c r="A2149" t="s">
        <v>2301</v>
      </c>
      <c r="B2149" t="s">
        <v>5128</v>
      </c>
      <c r="C2149">
        <v>3498.8119999999999</v>
      </c>
      <c r="D2149">
        <v>41.183</v>
      </c>
      <c r="E2149">
        <v>152.28399999999999</v>
      </c>
      <c r="F2149">
        <v>49.648000000000003</v>
      </c>
      <c r="G2149" t="s">
        <v>2884</v>
      </c>
      <c r="I2149">
        <v>105</v>
      </c>
      <c r="J2149">
        <v>3498.828</v>
      </c>
      <c r="K2149" s="68">
        <v>188.66200000000001</v>
      </c>
      <c r="L2149">
        <v>-0.81</v>
      </c>
      <c r="M2149">
        <v>1</v>
      </c>
      <c r="N2149" t="s">
        <v>5128</v>
      </c>
      <c r="O2149">
        <v>1.44</v>
      </c>
      <c r="P2149">
        <v>0</v>
      </c>
      <c r="Q2149">
        <v>0</v>
      </c>
      <c r="R2149">
        <v>3498.828</v>
      </c>
      <c r="S2149">
        <v>0</v>
      </c>
      <c r="T2149">
        <v>188.66200000000001</v>
      </c>
      <c r="U2149">
        <v>0</v>
      </c>
      <c r="V2149">
        <v>0</v>
      </c>
      <c r="W2149">
        <v>0</v>
      </c>
      <c r="X2149">
        <v>0</v>
      </c>
      <c r="Y2149">
        <v>0</v>
      </c>
      <c r="Z2149">
        <v>0</v>
      </c>
      <c r="AA2149">
        <v>0</v>
      </c>
      <c r="AB2149">
        <v>0</v>
      </c>
      <c r="AC2149" t="b">
        <v>1</v>
      </c>
      <c r="AE2149">
        <v>0</v>
      </c>
      <c r="AF2149">
        <v>0</v>
      </c>
      <c r="AG2149">
        <v>0</v>
      </c>
      <c r="AH2149">
        <v>0</v>
      </c>
      <c r="AI2149">
        <v>0</v>
      </c>
      <c r="AJ2149">
        <v>0</v>
      </c>
      <c r="AK2149">
        <v>0</v>
      </c>
      <c r="AL2149">
        <v>0</v>
      </c>
      <c r="AM2149">
        <v>0</v>
      </c>
      <c r="AN2149">
        <v>0</v>
      </c>
      <c r="AO2149">
        <v>0</v>
      </c>
      <c r="AP2149">
        <v>0</v>
      </c>
      <c r="AQ2149">
        <v>0</v>
      </c>
      <c r="AR2149">
        <v>0</v>
      </c>
      <c r="AS2149">
        <v>0</v>
      </c>
      <c r="AT2149">
        <v>0</v>
      </c>
      <c r="AU2149">
        <v>0</v>
      </c>
      <c r="AV2149">
        <v>0</v>
      </c>
      <c r="AW2149">
        <v>0</v>
      </c>
      <c r="AX2149">
        <v>0</v>
      </c>
      <c r="AY2149" t="b">
        <v>0</v>
      </c>
      <c r="AZ2149">
        <v>0</v>
      </c>
      <c r="BI2149">
        <v>0</v>
      </c>
      <c r="BJ2149">
        <v>0</v>
      </c>
      <c r="BK2149">
        <v>0</v>
      </c>
      <c r="BM2149" t="s">
        <v>2905</v>
      </c>
      <c r="BN2149" t="s">
        <v>2905</v>
      </c>
      <c r="BO2149" t="s">
        <v>2888</v>
      </c>
      <c r="BT2149"/>
      <c r="BU2149"/>
      <c r="BX2149"/>
      <c r="BY2149" t="s">
        <v>2903</v>
      </c>
      <c r="BZ2149"/>
      <c r="CA2149"/>
      <c r="CB2149"/>
      <c r="CC2149"/>
      <c r="CD2149">
        <v>0</v>
      </c>
      <c r="CE2149"/>
      <c r="CF2149">
        <v>0</v>
      </c>
    </row>
    <row r="2150" spans="1:84" hidden="1" x14ac:dyDescent="0.35">
      <c r="A2150" t="s">
        <v>2302</v>
      </c>
      <c r="B2150" t="s">
        <v>5129</v>
      </c>
      <c r="C2150">
        <v>3498.9690000000001</v>
      </c>
      <c r="D2150">
        <v>8</v>
      </c>
      <c r="E2150">
        <v>61.058999999999997</v>
      </c>
      <c r="F2150">
        <v>6.2949999999999999</v>
      </c>
      <c r="G2150" t="s">
        <v>2884</v>
      </c>
      <c r="I2150">
        <v>341.24</v>
      </c>
      <c r="J2150">
        <v>3498.971</v>
      </c>
      <c r="K2150" s="68">
        <v>64.75</v>
      </c>
      <c r="L2150">
        <v>10</v>
      </c>
      <c r="M2150">
        <v>3</v>
      </c>
      <c r="N2150" t="s">
        <v>5129</v>
      </c>
      <c r="O2150">
        <v>1.72</v>
      </c>
      <c r="P2150">
        <v>10</v>
      </c>
      <c r="Q2150">
        <v>8</v>
      </c>
      <c r="R2150">
        <v>3498.9690000000001</v>
      </c>
      <c r="S2150">
        <v>6</v>
      </c>
      <c r="T2150">
        <v>61.796999999999997</v>
      </c>
      <c r="U2150">
        <v>5.0359999999999996</v>
      </c>
      <c r="V2150">
        <v>100</v>
      </c>
      <c r="W2150">
        <v>0.97899999999999998</v>
      </c>
      <c r="X2150">
        <v>1.28</v>
      </c>
      <c r="Y2150">
        <v>9.85</v>
      </c>
      <c r="Z2150">
        <v>11.394</v>
      </c>
      <c r="AA2150">
        <v>0.41199999999999998</v>
      </c>
      <c r="AB2150">
        <v>0</v>
      </c>
      <c r="AC2150" t="b">
        <v>1</v>
      </c>
      <c r="BM2150" t="s">
        <v>2887</v>
      </c>
      <c r="BN2150" t="s">
        <v>2887</v>
      </c>
      <c r="BO2150" t="s">
        <v>2888</v>
      </c>
      <c r="BT2150"/>
      <c r="BU2150"/>
      <c r="BX2150"/>
      <c r="BZ2150"/>
      <c r="CA2150"/>
      <c r="CB2150"/>
      <c r="CC2150"/>
      <c r="CD2150">
        <v>0</v>
      </c>
      <c r="CE2150"/>
      <c r="CF2150">
        <v>0</v>
      </c>
    </row>
    <row r="2151" spans="1:84" hidden="1" x14ac:dyDescent="0.35">
      <c r="A2151" t="s">
        <v>2303</v>
      </c>
      <c r="B2151" t="s">
        <v>5130</v>
      </c>
      <c r="C2151">
        <v>3498.9659999999999</v>
      </c>
      <c r="D2151">
        <v>8.4710000000000001</v>
      </c>
      <c r="E2151">
        <v>194.679</v>
      </c>
      <c r="F2151">
        <v>11.544</v>
      </c>
      <c r="G2151" t="s">
        <v>2884</v>
      </c>
      <c r="I2151">
        <v>118.76</v>
      </c>
      <c r="J2151">
        <v>3498.971</v>
      </c>
      <c r="K2151" s="68">
        <v>202.27</v>
      </c>
      <c r="L2151">
        <v>11</v>
      </c>
      <c r="M2151">
        <v>3</v>
      </c>
      <c r="N2151" t="s">
        <v>5130</v>
      </c>
      <c r="O2151">
        <v>1.72</v>
      </c>
      <c r="P2151">
        <v>10.523</v>
      </c>
      <c r="Q2151">
        <v>8.4710000000000001</v>
      </c>
      <c r="R2151">
        <v>3498.9670000000001</v>
      </c>
      <c r="S2151">
        <v>6.4710000000000001</v>
      </c>
      <c r="T2151">
        <v>196.19800000000001</v>
      </c>
      <c r="U2151">
        <v>9.2349999999999994</v>
      </c>
      <c r="V2151">
        <v>100</v>
      </c>
      <c r="W2151">
        <v>1.716</v>
      </c>
      <c r="X2151">
        <v>2.4940000000000002</v>
      </c>
      <c r="Y2151">
        <v>13.49</v>
      </c>
      <c r="Z2151">
        <v>11.394</v>
      </c>
      <c r="AA2151">
        <v>0.41199999999999998</v>
      </c>
      <c r="AB2151">
        <v>0</v>
      </c>
      <c r="AC2151" t="b">
        <v>1</v>
      </c>
      <c r="BM2151" t="s">
        <v>2887</v>
      </c>
      <c r="BN2151" t="s">
        <v>2887</v>
      </c>
      <c r="BO2151" t="s">
        <v>2888</v>
      </c>
      <c r="BT2151"/>
      <c r="BU2151"/>
      <c r="BX2151"/>
      <c r="BZ2151"/>
      <c r="CA2151"/>
      <c r="CB2151"/>
      <c r="CC2151"/>
      <c r="CD2151">
        <v>0</v>
      </c>
      <c r="CE2151"/>
      <c r="CF2151">
        <v>0</v>
      </c>
    </row>
    <row r="2152" spans="1:84" hidden="1" x14ac:dyDescent="0.35">
      <c r="A2152" t="s">
        <v>2304</v>
      </c>
      <c r="B2152" t="s">
        <v>5131</v>
      </c>
      <c r="C2152">
        <v>3498.9659999999999</v>
      </c>
      <c r="D2152">
        <v>8</v>
      </c>
      <c r="E2152">
        <v>95.971999999999994</v>
      </c>
      <c r="F2152">
        <v>88.150999999999996</v>
      </c>
      <c r="G2152" t="s">
        <v>2884</v>
      </c>
      <c r="I2152">
        <v>66.19</v>
      </c>
      <c r="J2152">
        <v>3498.971</v>
      </c>
      <c r="K2152" s="68">
        <v>149.69999999999999</v>
      </c>
      <c r="L2152">
        <v>5</v>
      </c>
      <c r="M2152">
        <v>3</v>
      </c>
      <c r="N2152" t="s">
        <v>5131</v>
      </c>
      <c r="O2152">
        <v>1.72</v>
      </c>
      <c r="P2152">
        <v>10</v>
      </c>
      <c r="Q2152">
        <v>8</v>
      </c>
      <c r="R2152">
        <v>3498.9679999999998</v>
      </c>
      <c r="S2152">
        <v>6</v>
      </c>
      <c r="T2152">
        <v>106.718</v>
      </c>
      <c r="U2152">
        <v>70.521000000000001</v>
      </c>
      <c r="V2152">
        <v>100</v>
      </c>
      <c r="W2152">
        <v>6.194</v>
      </c>
      <c r="X2152">
        <v>4.4660000000000002</v>
      </c>
      <c r="Y2152">
        <v>13.45</v>
      </c>
      <c r="Z2152">
        <v>11.394</v>
      </c>
      <c r="AA2152">
        <v>0.41199999999999998</v>
      </c>
      <c r="AB2152">
        <v>0</v>
      </c>
      <c r="AC2152" t="b">
        <v>1</v>
      </c>
      <c r="BM2152" t="s">
        <v>2887</v>
      </c>
      <c r="BN2152" t="s">
        <v>2887</v>
      </c>
      <c r="BO2152" t="s">
        <v>2888</v>
      </c>
      <c r="BT2152"/>
      <c r="BU2152"/>
      <c r="BX2152"/>
      <c r="BZ2152"/>
      <c r="CA2152"/>
      <c r="CB2152"/>
      <c r="CC2152"/>
      <c r="CD2152">
        <v>0</v>
      </c>
      <c r="CE2152"/>
      <c r="CF2152">
        <v>0</v>
      </c>
    </row>
    <row r="2153" spans="1:84" hidden="1" x14ac:dyDescent="0.35">
      <c r="A2153" t="s">
        <v>2305</v>
      </c>
      <c r="B2153" t="s">
        <v>5132</v>
      </c>
      <c r="C2153">
        <v>3498.97</v>
      </c>
      <c r="D2153">
        <v>8</v>
      </c>
      <c r="E2153">
        <v>74.653999999999996</v>
      </c>
      <c r="F2153">
        <v>10.042999999999999</v>
      </c>
      <c r="G2153" t="s">
        <v>2884</v>
      </c>
      <c r="I2153">
        <v>353.81</v>
      </c>
      <c r="J2153">
        <v>3498.9749999999999</v>
      </c>
      <c r="K2153" s="68">
        <v>77.319999999999993</v>
      </c>
      <c r="L2153">
        <v>15</v>
      </c>
      <c r="M2153">
        <v>3</v>
      </c>
      <c r="N2153" t="s">
        <v>5132</v>
      </c>
      <c r="O2153">
        <v>1.72</v>
      </c>
      <c r="P2153">
        <v>12.917</v>
      </c>
      <c r="Q2153">
        <v>8</v>
      </c>
      <c r="R2153">
        <v>3498.971</v>
      </c>
      <c r="S2153">
        <v>6</v>
      </c>
      <c r="T2153">
        <v>75.186999999999998</v>
      </c>
      <c r="U2153">
        <v>8.0350000000000001</v>
      </c>
      <c r="V2153">
        <v>100</v>
      </c>
      <c r="W2153">
        <v>1.4930000000000001</v>
      </c>
      <c r="X2153">
        <v>3.3889999999999998</v>
      </c>
      <c r="Y2153">
        <v>11.53</v>
      </c>
      <c r="Z2153">
        <v>13.099</v>
      </c>
      <c r="AA2153">
        <v>0.44600000000000001</v>
      </c>
      <c r="AB2153">
        <v>0</v>
      </c>
      <c r="AC2153" t="b">
        <v>1</v>
      </c>
      <c r="BM2153" t="s">
        <v>2887</v>
      </c>
      <c r="BN2153" t="s">
        <v>2887</v>
      </c>
      <c r="BO2153" t="s">
        <v>2888</v>
      </c>
      <c r="BT2153"/>
      <c r="BU2153"/>
      <c r="BX2153"/>
      <c r="BZ2153"/>
      <c r="CA2153"/>
      <c r="CB2153"/>
      <c r="CC2153"/>
      <c r="CD2153">
        <v>0</v>
      </c>
      <c r="CE2153"/>
      <c r="CF2153">
        <v>0</v>
      </c>
    </row>
    <row r="2154" spans="1:84" hidden="1" x14ac:dyDescent="0.35">
      <c r="A2154" t="s">
        <v>2306</v>
      </c>
      <c r="B2154" t="s">
        <v>5133</v>
      </c>
      <c r="C2154">
        <v>3498.9830000000002</v>
      </c>
      <c r="D2154">
        <v>39.896000000000001</v>
      </c>
      <c r="E2154">
        <v>357.839</v>
      </c>
      <c r="F2154">
        <v>342.863</v>
      </c>
      <c r="G2154" t="s">
        <v>2884</v>
      </c>
      <c r="I2154">
        <v>213.81</v>
      </c>
      <c r="J2154">
        <v>3498.9949999999999</v>
      </c>
      <c r="K2154" s="68">
        <v>297.29000000000002</v>
      </c>
      <c r="L2154">
        <v>8</v>
      </c>
      <c r="M2154">
        <v>3</v>
      </c>
      <c r="N2154" t="s">
        <v>5133</v>
      </c>
      <c r="O2154">
        <v>1.7170000000000001</v>
      </c>
      <c r="P2154">
        <v>10</v>
      </c>
      <c r="Q2154">
        <v>39.896000000000001</v>
      </c>
      <c r="R2154">
        <v>3498.9850000000001</v>
      </c>
      <c r="S2154">
        <v>31.917000000000002</v>
      </c>
      <c r="T2154">
        <v>57.728999999999999</v>
      </c>
      <c r="U2154">
        <v>274.29000000000002</v>
      </c>
      <c r="V2154">
        <v>100</v>
      </c>
      <c r="W2154">
        <v>1.954</v>
      </c>
      <c r="X2154">
        <v>4.37</v>
      </c>
      <c r="Y2154">
        <v>17.3</v>
      </c>
      <c r="Z2154">
        <v>17.489999999999998</v>
      </c>
      <c r="AA2154">
        <v>0.52700000000000002</v>
      </c>
      <c r="AB2154">
        <v>0</v>
      </c>
      <c r="AC2154" t="b">
        <v>1</v>
      </c>
      <c r="BM2154" t="s">
        <v>2887</v>
      </c>
      <c r="BN2154" t="s">
        <v>2887</v>
      </c>
      <c r="BO2154" t="s">
        <v>2888</v>
      </c>
      <c r="BT2154"/>
      <c r="BU2154"/>
      <c r="BX2154"/>
      <c r="BZ2154"/>
      <c r="CA2154"/>
      <c r="CB2154"/>
      <c r="CC2154"/>
      <c r="CD2154">
        <v>0</v>
      </c>
      <c r="CE2154"/>
      <c r="CF2154">
        <v>0</v>
      </c>
    </row>
    <row r="2155" spans="1:84" hidden="1" x14ac:dyDescent="0.35">
      <c r="A2155" t="s">
        <v>2307</v>
      </c>
      <c r="B2155" t="s">
        <v>5134</v>
      </c>
      <c r="C2155">
        <v>3498.9810000000002</v>
      </c>
      <c r="D2155">
        <v>323.83</v>
      </c>
      <c r="E2155">
        <v>246.68799999999999</v>
      </c>
      <c r="F2155">
        <v>217.85300000000001</v>
      </c>
      <c r="G2155" t="s">
        <v>2884</v>
      </c>
      <c r="I2155">
        <v>255</v>
      </c>
      <c r="J2155">
        <v>3499.0070000000001</v>
      </c>
      <c r="K2155" s="68">
        <v>338.48200000000003</v>
      </c>
      <c r="L2155">
        <v>-0.87</v>
      </c>
      <c r="M2155">
        <v>1</v>
      </c>
      <c r="N2155" t="s">
        <v>5134</v>
      </c>
      <c r="O2155">
        <v>1.645</v>
      </c>
      <c r="P2155">
        <v>0</v>
      </c>
      <c r="Q2155">
        <v>0</v>
      </c>
      <c r="R2155">
        <v>3499.0070000000001</v>
      </c>
      <c r="S2155">
        <v>0</v>
      </c>
      <c r="T2155">
        <v>338.48200000000003</v>
      </c>
      <c r="U2155">
        <v>0</v>
      </c>
      <c r="V2155">
        <v>0</v>
      </c>
      <c r="W2155">
        <v>0</v>
      </c>
      <c r="X2155">
        <v>0</v>
      </c>
      <c r="Y2155">
        <v>0</v>
      </c>
      <c r="Z2155">
        <v>0</v>
      </c>
      <c r="AA2155">
        <v>0</v>
      </c>
      <c r="AB2155">
        <v>0</v>
      </c>
      <c r="AC2155" t="b">
        <v>1</v>
      </c>
      <c r="AE2155">
        <v>0</v>
      </c>
      <c r="AF2155">
        <v>0</v>
      </c>
      <c r="AG2155">
        <v>0</v>
      </c>
      <c r="AH2155">
        <v>0</v>
      </c>
      <c r="AI2155">
        <v>0</v>
      </c>
      <c r="AJ2155">
        <v>0</v>
      </c>
      <c r="AK2155">
        <v>0</v>
      </c>
      <c r="AL2155">
        <v>0</v>
      </c>
      <c r="AM2155">
        <v>0</v>
      </c>
      <c r="AN2155">
        <v>0</v>
      </c>
      <c r="AO2155">
        <v>0</v>
      </c>
      <c r="AP2155">
        <v>0</v>
      </c>
      <c r="AQ2155">
        <v>0</v>
      </c>
      <c r="AR2155">
        <v>0</v>
      </c>
      <c r="AS2155">
        <v>0</v>
      </c>
      <c r="AT2155">
        <v>0</v>
      </c>
      <c r="AU2155">
        <v>0</v>
      </c>
      <c r="AV2155">
        <v>0</v>
      </c>
      <c r="AW2155">
        <v>0</v>
      </c>
      <c r="AX2155">
        <v>0</v>
      </c>
      <c r="AY2155" t="b">
        <v>0</v>
      </c>
      <c r="AZ2155">
        <v>0</v>
      </c>
      <c r="BI2155">
        <v>0</v>
      </c>
      <c r="BJ2155">
        <v>0</v>
      </c>
      <c r="BK2155">
        <v>0</v>
      </c>
      <c r="BM2155" t="s">
        <v>2905</v>
      </c>
      <c r="BN2155" t="s">
        <v>2887</v>
      </c>
      <c r="BO2155" t="s">
        <v>2888</v>
      </c>
      <c r="BT2155"/>
      <c r="BU2155"/>
      <c r="BX2155"/>
      <c r="BY2155" t="s">
        <v>2903</v>
      </c>
      <c r="BZ2155"/>
      <c r="CA2155"/>
      <c r="CB2155"/>
      <c r="CC2155"/>
      <c r="CD2155">
        <v>0</v>
      </c>
      <c r="CE2155"/>
      <c r="CF2155">
        <v>0</v>
      </c>
    </row>
    <row r="2156" spans="1:84" hidden="1" x14ac:dyDescent="0.35">
      <c r="A2156" t="s">
        <v>2308</v>
      </c>
      <c r="B2156" t="s">
        <v>5135</v>
      </c>
      <c r="C2156">
        <v>3498.9749999999999</v>
      </c>
      <c r="D2156">
        <v>621.351</v>
      </c>
      <c r="E2156">
        <v>83.492000000000004</v>
      </c>
      <c r="F2156">
        <v>360</v>
      </c>
      <c r="G2156" t="s">
        <v>2884</v>
      </c>
      <c r="I2156">
        <v>195</v>
      </c>
      <c r="J2156">
        <v>3499.0210000000002</v>
      </c>
      <c r="K2156" s="68">
        <v>278.49200000000002</v>
      </c>
      <c r="L2156">
        <v>-0.60699999999999998</v>
      </c>
      <c r="M2156">
        <v>1</v>
      </c>
      <c r="N2156" t="s">
        <v>5135</v>
      </c>
      <c r="O2156">
        <v>1.645</v>
      </c>
      <c r="P2156">
        <v>0</v>
      </c>
      <c r="Q2156">
        <v>0</v>
      </c>
      <c r="R2156">
        <v>3499.0210000000002</v>
      </c>
      <c r="S2156">
        <v>0</v>
      </c>
      <c r="T2156">
        <v>278.49200000000002</v>
      </c>
      <c r="U2156">
        <v>0</v>
      </c>
      <c r="V2156">
        <v>0</v>
      </c>
      <c r="W2156">
        <v>0</v>
      </c>
      <c r="X2156">
        <v>0</v>
      </c>
      <c r="Y2156">
        <v>0</v>
      </c>
      <c r="Z2156">
        <v>0</v>
      </c>
      <c r="AA2156">
        <v>0</v>
      </c>
      <c r="AB2156">
        <v>0</v>
      </c>
      <c r="AC2156" t="b">
        <v>1</v>
      </c>
      <c r="AE2156">
        <v>0</v>
      </c>
      <c r="AF2156">
        <v>0</v>
      </c>
      <c r="AG2156">
        <v>0</v>
      </c>
      <c r="AH2156">
        <v>0</v>
      </c>
      <c r="AI2156">
        <v>0</v>
      </c>
      <c r="AJ2156">
        <v>0</v>
      </c>
      <c r="AK2156">
        <v>0</v>
      </c>
      <c r="AL2156">
        <v>0</v>
      </c>
      <c r="AM2156">
        <v>0</v>
      </c>
      <c r="AN2156">
        <v>0</v>
      </c>
      <c r="AO2156">
        <v>0</v>
      </c>
      <c r="AP2156">
        <v>0</v>
      </c>
      <c r="AQ2156">
        <v>0</v>
      </c>
      <c r="AR2156">
        <v>0</v>
      </c>
      <c r="AS2156">
        <v>0</v>
      </c>
      <c r="AT2156">
        <v>0</v>
      </c>
      <c r="AU2156">
        <v>0</v>
      </c>
      <c r="AV2156">
        <v>0</v>
      </c>
      <c r="AW2156">
        <v>0</v>
      </c>
      <c r="AX2156">
        <v>0</v>
      </c>
      <c r="AY2156" t="b">
        <v>0</v>
      </c>
      <c r="AZ2156">
        <v>0</v>
      </c>
      <c r="BI2156">
        <v>0</v>
      </c>
      <c r="BJ2156">
        <v>0</v>
      </c>
      <c r="BK2156">
        <v>0</v>
      </c>
      <c r="BM2156" t="s">
        <v>2905</v>
      </c>
      <c r="BN2156" t="s">
        <v>2887</v>
      </c>
      <c r="BO2156" t="s">
        <v>2888</v>
      </c>
      <c r="BT2156"/>
      <c r="BU2156"/>
      <c r="BX2156"/>
      <c r="BY2156" t="s">
        <v>2903</v>
      </c>
      <c r="BZ2156"/>
      <c r="CA2156"/>
      <c r="CB2156"/>
      <c r="CC2156"/>
      <c r="CD2156">
        <v>0</v>
      </c>
      <c r="CE2156"/>
      <c r="CF2156">
        <v>0</v>
      </c>
    </row>
    <row r="2157" spans="1:84" hidden="1" x14ac:dyDescent="0.35">
      <c r="A2157" t="s">
        <v>2309</v>
      </c>
      <c r="B2157" t="s">
        <v>5136</v>
      </c>
      <c r="C2157">
        <v>3498.614</v>
      </c>
      <c r="D2157">
        <v>600.63599999999997</v>
      </c>
      <c r="E2157">
        <v>83.597999999999999</v>
      </c>
      <c r="F2157">
        <v>360</v>
      </c>
      <c r="G2157" t="s">
        <v>2884</v>
      </c>
      <c r="I2157">
        <v>105</v>
      </c>
      <c r="J2157">
        <v>3499.1089999999999</v>
      </c>
      <c r="K2157" s="68">
        <v>188.59800000000001</v>
      </c>
      <c r="L2157">
        <v>0.85399999999999998</v>
      </c>
      <c r="M2157">
        <v>1</v>
      </c>
      <c r="N2157" t="s">
        <v>5136</v>
      </c>
      <c r="O2157">
        <v>1.6259999999999999</v>
      </c>
      <c r="P2157">
        <v>0</v>
      </c>
      <c r="Q2157">
        <v>0</v>
      </c>
      <c r="R2157">
        <v>3499.1089999999999</v>
      </c>
      <c r="S2157">
        <v>0</v>
      </c>
      <c r="T2157">
        <v>188.59800000000001</v>
      </c>
      <c r="U2157">
        <v>0</v>
      </c>
      <c r="V2157">
        <v>0</v>
      </c>
      <c r="W2157">
        <v>0</v>
      </c>
      <c r="X2157">
        <v>0</v>
      </c>
      <c r="Y2157">
        <v>0</v>
      </c>
      <c r="Z2157">
        <v>0</v>
      </c>
      <c r="AA2157">
        <v>0</v>
      </c>
      <c r="AB2157">
        <v>0</v>
      </c>
      <c r="AC2157" t="b">
        <v>1</v>
      </c>
      <c r="AE2157">
        <v>0</v>
      </c>
      <c r="AF2157">
        <v>0</v>
      </c>
      <c r="AG2157">
        <v>0</v>
      </c>
      <c r="AH2157">
        <v>0</v>
      </c>
      <c r="AI2157">
        <v>0</v>
      </c>
      <c r="AJ2157">
        <v>0</v>
      </c>
      <c r="AK2157">
        <v>0</v>
      </c>
      <c r="AL2157">
        <v>0</v>
      </c>
      <c r="AM2157">
        <v>0</v>
      </c>
      <c r="AN2157">
        <v>0</v>
      </c>
      <c r="AO2157">
        <v>0</v>
      </c>
      <c r="AP2157">
        <v>0</v>
      </c>
      <c r="AQ2157">
        <v>0</v>
      </c>
      <c r="AR2157">
        <v>0</v>
      </c>
      <c r="AS2157">
        <v>0</v>
      </c>
      <c r="AT2157">
        <v>0</v>
      </c>
      <c r="AU2157">
        <v>0</v>
      </c>
      <c r="AV2157">
        <v>0</v>
      </c>
      <c r="AW2157">
        <v>0</v>
      </c>
      <c r="AX2157">
        <v>0</v>
      </c>
      <c r="AY2157" t="b">
        <v>0</v>
      </c>
      <c r="AZ2157">
        <v>0</v>
      </c>
      <c r="BI2157">
        <v>0</v>
      </c>
      <c r="BJ2157">
        <v>0</v>
      </c>
      <c r="BK2157">
        <v>0</v>
      </c>
      <c r="BM2157" t="s">
        <v>2905</v>
      </c>
      <c r="BN2157" t="s">
        <v>3288</v>
      </c>
      <c r="BO2157" t="s">
        <v>2888</v>
      </c>
      <c r="BT2157"/>
      <c r="BU2157"/>
      <c r="BX2157"/>
      <c r="BY2157" t="s">
        <v>2903</v>
      </c>
      <c r="BZ2157"/>
      <c r="CA2157"/>
      <c r="CB2157"/>
      <c r="CC2157"/>
      <c r="CD2157">
        <v>0</v>
      </c>
      <c r="CE2157"/>
      <c r="CF2157">
        <v>0</v>
      </c>
    </row>
    <row r="2158" spans="1:84" hidden="1" x14ac:dyDescent="0.35">
      <c r="A2158" t="s">
        <v>2310</v>
      </c>
      <c r="B2158" t="s">
        <v>5137</v>
      </c>
      <c r="C2158">
        <v>3499.009</v>
      </c>
      <c r="D2158">
        <v>293.91699999999997</v>
      </c>
      <c r="E2158">
        <v>254.489</v>
      </c>
      <c r="F2158">
        <v>207.88900000000001</v>
      </c>
      <c r="G2158" t="s">
        <v>2884</v>
      </c>
      <c r="I2158">
        <v>255</v>
      </c>
      <c r="J2158">
        <v>3499.2710000000002</v>
      </c>
      <c r="K2158" s="68">
        <v>338.32900000000001</v>
      </c>
      <c r="L2158">
        <v>-1.0029999999999999</v>
      </c>
      <c r="M2158">
        <v>1</v>
      </c>
      <c r="N2158" t="s">
        <v>5137</v>
      </c>
      <c r="O2158">
        <v>1.5109999999999999</v>
      </c>
      <c r="P2158">
        <v>0</v>
      </c>
      <c r="Q2158">
        <v>0</v>
      </c>
      <c r="R2158">
        <v>3499.2710000000002</v>
      </c>
      <c r="S2158">
        <v>0</v>
      </c>
      <c r="T2158">
        <v>338.32900000000001</v>
      </c>
      <c r="U2158">
        <v>0</v>
      </c>
      <c r="V2158">
        <v>0</v>
      </c>
      <c r="W2158">
        <v>0</v>
      </c>
      <c r="X2158">
        <v>0</v>
      </c>
      <c r="Y2158">
        <v>0</v>
      </c>
      <c r="Z2158">
        <v>0</v>
      </c>
      <c r="AA2158">
        <v>0</v>
      </c>
      <c r="AB2158">
        <v>0</v>
      </c>
      <c r="AC2158" t="b">
        <v>1</v>
      </c>
      <c r="AE2158">
        <v>0</v>
      </c>
      <c r="AF2158">
        <v>0</v>
      </c>
      <c r="AG2158">
        <v>0</v>
      </c>
      <c r="AH2158">
        <v>0</v>
      </c>
      <c r="AI2158">
        <v>0</v>
      </c>
      <c r="AJ2158">
        <v>0</v>
      </c>
      <c r="AK2158">
        <v>0</v>
      </c>
      <c r="AL2158">
        <v>0</v>
      </c>
      <c r="AM2158">
        <v>0</v>
      </c>
      <c r="AN2158">
        <v>0</v>
      </c>
      <c r="AO2158">
        <v>0</v>
      </c>
      <c r="AP2158">
        <v>0</v>
      </c>
      <c r="AQ2158">
        <v>0</v>
      </c>
      <c r="AR2158">
        <v>0</v>
      </c>
      <c r="AS2158">
        <v>0</v>
      </c>
      <c r="AT2158">
        <v>0</v>
      </c>
      <c r="AU2158">
        <v>0</v>
      </c>
      <c r="AV2158">
        <v>0</v>
      </c>
      <c r="AW2158">
        <v>0</v>
      </c>
      <c r="AX2158">
        <v>0</v>
      </c>
      <c r="AY2158" t="b">
        <v>0</v>
      </c>
      <c r="AZ2158">
        <v>0</v>
      </c>
      <c r="BI2158">
        <v>0</v>
      </c>
      <c r="BJ2158">
        <v>0</v>
      </c>
      <c r="BK2158">
        <v>0</v>
      </c>
      <c r="BM2158" t="s">
        <v>2905</v>
      </c>
      <c r="BN2158" t="s">
        <v>2905</v>
      </c>
      <c r="BO2158" t="s">
        <v>2888</v>
      </c>
      <c r="BT2158"/>
      <c r="BU2158"/>
      <c r="BX2158"/>
      <c r="BY2158" t="s">
        <v>2903</v>
      </c>
      <c r="BZ2158"/>
      <c r="CA2158"/>
      <c r="CB2158"/>
      <c r="CC2158"/>
      <c r="CD2158">
        <v>0</v>
      </c>
      <c r="CE2158"/>
      <c r="CF2158">
        <v>0</v>
      </c>
    </row>
    <row r="2159" spans="1:84" hidden="1" x14ac:dyDescent="0.35">
      <c r="A2159" t="s">
        <v>2311</v>
      </c>
      <c r="B2159" t="s">
        <v>5138</v>
      </c>
      <c r="C2159">
        <v>3499.5189999999998</v>
      </c>
      <c r="D2159">
        <v>51.201000000000001</v>
      </c>
      <c r="E2159">
        <v>144.53100000000001</v>
      </c>
      <c r="F2159">
        <v>287.90800000000002</v>
      </c>
      <c r="G2159" t="s">
        <v>2884</v>
      </c>
      <c r="I2159">
        <v>273.81</v>
      </c>
      <c r="J2159">
        <v>3499.5529999999999</v>
      </c>
      <c r="K2159" s="68">
        <v>354.98</v>
      </c>
      <c r="L2159">
        <v>6</v>
      </c>
      <c r="M2159">
        <v>3</v>
      </c>
      <c r="N2159" t="s">
        <v>5138</v>
      </c>
      <c r="O2159">
        <v>1.411</v>
      </c>
      <c r="P2159">
        <v>10</v>
      </c>
      <c r="Q2159">
        <v>51.201000000000001</v>
      </c>
      <c r="R2159">
        <v>3499.5259999999998</v>
      </c>
      <c r="S2159">
        <v>40.960999999999999</v>
      </c>
      <c r="T2159">
        <v>186.62100000000001</v>
      </c>
      <c r="U2159">
        <v>230.32599999999999</v>
      </c>
      <c r="V2159">
        <v>100</v>
      </c>
      <c r="W2159">
        <v>1.6639999999999999</v>
      </c>
      <c r="X2159">
        <v>2.5830000000000002</v>
      </c>
      <c r="Y2159">
        <v>17.28</v>
      </c>
      <c r="Z2159">
        <v>16.443000000000001</v>
      </c>
      <c r="AA2159">
        <v>0.50800000000000001</v>
      </c>
      <c r="AB2159">
        <v>0</v>
      </c>
      <c r="AC2159" t="b">
        <v>1</v>
      </c>
      <c r="BM2159" t="s">
        <v>2905</v>
      </c>
      <c r="BN2159" t="s">
        <v>2887</v>
      </c>
      <c r="BO2159" t="s">
        <v>2888</v>
      </c>
      <c r="BT2159"/>
      <c r="BU2159"/>
      <c r="BX2159"/>
      <c r="BZ2159"/>
      <c r="CA2159"/>
      <c r="CB2159"/>
      <c r="CC2159"/>
      <c r="CD2159">
        <v>0</v>
      </c>
      <c r="CE2159"/>
      <c r="CF2159">
        <v>0</v>
      </c>
    </row>
    <row r="2160" spans="1:84" hidden="1" x14ac:dyDescent="0.35">
      <c r="A2160" t="s">
        <v>2312</v>
      </c>
      <c r="B2160" t="s">
        <v>5139</v>
      </c>
      <c r="C2160">
        <v>3499.47</v>
      </c>
      <c r="D2160">
        <v>118.607</v>
      </c>
      <c r="E2160">
        <v>334.08199999999999</v>
      </c>
      <c r="F2160">
        <v>165.43299999999999</v>
      </c>
      <c r="G2160" t="s">
        <v>2884</v>
      </c>
      <c r="I2160">
        <v>0</v>
      </c>
      <c r="J2160">
        <v>3499.5659999999998</v>
      </c>
      <c r="K2160" s="68">
        <v>81.117000000000004</v>
      </c>
      <c r="L2160">
        <v>-1.6850000000000001</v>
      </c>
      <c r="M2160">
        <v>1</v>
      </c>
      <c r="N2160" t="s">
        <v>5139</v>
      </c>
      <c r="O2160">
        <v>1.33</v>
      </c>
      <c r="P2160">
        <v>0</v>
      </c>
      <c r="Q2160">
        <v>0</v>
      </c>
      <c r="R2160">
        <v>3499.5659999999998</v>
      </c>
      <c r="S2160">
        <v>0</v>
      </c>
      <c r="T2160">
        <v>81.117000000000004</v>
      </c>
      <c r="U2160">
        <v>0</v>
      </c>
      <c r="V2160">
        <v>0</v>
      </c>
      <c r="W2160">
        <v>0</v>
      </c>
      <c r="X2160">
        <v>0</v>
      </c>
      <c r="Y2160">
        <v>0</v>
      </c>
      <c r="Z2160">
        <v>0</v>
      </c>
      <c r="AA2160">
        <v>0</v>
      </c>
      <c r="AB2160">
        <v>0</v>
      </c>
      <c r="AC2160" t="b">
        <v>1</v>
      </c>
      <c r="AE2160">
        <v>0</v>
      </c>
      <c r="AF2160">
        <v>0</v>
      </c>
      <c r="AG2160">
        <v>0</v>
      </c>
      <c r="AH2160">
        <v>0</v>
      </c>
      <c r="AI2160">
        <v>0</v>
      </c>
      <c r="AJ2160">
        <v>0</v>
      </c>
      <c r="AK2160">
        <v>0</v>
      </c>
      <c r="AL2160">
        <v>0</v>
      </c>
      <c r="AM2160">
        <v>0</v>
      </c>
      <c r="AN2160">
        <v>0</v>
      </c>
      <c r="AO2160">
        <v>0</v>
      </c>
      <c r="AP2160">
        <v>0</v>
      </c>
      <c r="AQ2160">
        <v>0</v>
      </c>
      <c r="AR2160">
        <v>0</v>
      </c>
      <c r="AS2160">
        <v>0</v>
      </c>
      <c r="AT2160">
        <v>0</v>
      </c>
      <c r="AU2160">
        <v>0</v>
      </c>
      <c r="AV2160">
        <v>0</v>
      </c>
      <c r="AW2160">
        <v>0</v>
      </c>
      <c r="AX2160">
        <v>0</v>
      </c>
      <c r="AY2160" t="b">
        <v>0</v>
      </c>
      <c r="AZ2160">
        <v>0</v>
      </c>
      <c r="BI2160">
        <v>0</v>
      </c>
      <c r="BJ2160">
        <v>0</v>
      </c>
      <c r="BK2160">
        <v>0</v>
      </c>
      <c r="BM2160" t="s">
        <v>2887</v>
      </c>
      <c r="BN2160" t="s">
        <v>2887</v>
      </c>
      <c r="BO2160" t="s">
        <v>2888</v>
      </c>
      <c r="BT2160"/>
      <c r="BU2160"/>
      <c r="BX2160"/>
      <c r="BY2160" t="s">
        <v>2903</v>
      </c>
      <c r="BZ2160"/>
      <c r="CA2160"/>
      <c r="CB2160"/>
      <c r="CC2160"/>
      <c r="CD2160">
        <v>0</v>
      </c>
      <c r="CE2160"/>
      <c r="CF2160">
        <v>0</v>
      </c>
    </row>
    <row r="2161" spans="1:84" hidden="1" x14ac:dyDescent="0.35">
      <c r="A2161" t="s">
        <v>2313</v>
      </c>
      <c r="B2161" t="s">
        <v>5140</v>
      </c>
      <c r="C2161">
        <v>3500.0439999999999</v>
      </c>
      <c r="D2161">
        <v>185.91900000000001</v>
      </c>
      <c r="E2161">
        <v>197.62100000000001</v>
      </c>
      <c r="F2161">
        <v>142.327</v>
      </c>
      <c r="G2161" t="s">
        <v>2884</v>
      </c>
      <c r="I2161">
        <v>150</v>
      </c>
      <c r="J2161">
        <v>3500.1570000000002</v>
      </c>
      <c r="K2161" s="68">
        <v>231.53899999999999</v>
      </c>
      <c r="L2161">
        <v>0.99099999999999999</v>
      </c>
      <c r="M2161">
        <v>1</v>
      </c>
      <c r="N2161" t="s">
        <v>5140</v>
      </c>
      <c r="O2161">
        <v>1.0940000000000001</v>
      </c>
      <c r="P2161">
        <v>0</v>
      </c>
      <c r="Q2161">
        <v>0</v>
      </c>
      <c r="R2161">
        <v>3500.1570000000002</v>
      </c>
      <c r="S2161">
        <v>0</v>
      </c>
      <c r="T2161">
        <v>231.53899999999999</v>
      </c>
      <c r="U2161">
        <v>0</v>
      </c>
      <c r="V2161">
        <v>0</v>
      </c>
      <c r="W2161">
        <v>0</v>
      </c>
      <c r="X2161">
        <v>0</v>
      </c>
      <c r="Y2161">
        <v>0</v>
      </c>
      <c r="Z2161">
        <v>0</v>
      </c>
      <c r="AA2161">
        <v>0</v>
      </c>
      <c r="AB2161">
        <v>0</v>
      </c>
      <c r="AC2161" t="b">
        <v>1</v>
      </c>
      <c r="AE2161">
        <v>0</v>
      </c>
      <c r="AF2161">
        <v>0</v>
      </c>
      <c r="AG2161">
        <v>0</v>
      </c>
      <c r="AH2161">
        <v>0</v>
      </c>
      <c r="AI2161">
        <v>0</v>
      </c>
      <c r="AJ2161">
        <v>0</v>
      </c>
      <c r="AK2161">
        <v>0</v>
      </c>
      <c r="AL2161">
        <v>0</v>
      </c>
      <c r="AM2161">
        <v>0</v>
      </c>
      <c r="AN2161">
        <v>0</v>
      </c>
      <c r="AO2161">
        <v>0</v>
      </c>
      <c r="AP2161">
        <v>0</v>
      </c>
      <c r="AQ2161">
        <v>0</v>
      </c>
      <c r="AR2161">
        <v>0</v>
      </c>
      <c r="AS2161">
        <v>0</v>
      </c>
      <c r="AT2161">
        <v>0</v>
      </c>
      <c r="AU2161">
        <v>0</v>
      </c>
      <c r="AV2161">
        <v>0</v>
      </c>
      <c r="AW2161">
        <v>0</v>
      </c>
      <c r="AX2161">
        <v>0</v>
      </c>
      <c r="AY2161" t="b">
        <v>0</v>
      </c>
      <c r="AZ2161">
        <v>0</v>
      </c>
      <c r="BI2161">
        <v>0</v>
      </c>
      <c r="BJ2161">
        <v>0</v>
      </c>
      <c r="BK2161">
        <v>0</v>
      </c>
      <c r="BM2161" t="s">
        <v>2905</v>
      </c>
      <c r="BN2161" t="s">
        <v>2887</v>
      </c>
      <c r="BO2161" t="s">
        <v>2888</v>
      </c>
      <c r="BT2161"/>
      <c r="BU2161"/>
      <c r="BX2161"/>
      <c r="BY2161" t="s">
        <v>2903</v>
      </c>
      <c r="BZ2161"/>
      <c r="CA2161"/>
      <c r="CB2161"/>
      <c r="CC2161"/>
      <c r="CD2161">
        <v>0</v>
      </c>
      <c r="CE2161"/>
      <c r="CF2161">
        <v>0</v>
      </c>
    </row>
    <row r="2162" spans="1:84" hidden="1" x14ac:dyDescent="0.35">
      <c r="A2162" t="s">
        <v>2314</v>
      </c>
      <c r="B2162" t="s">
        <v>5141</v>
      </c>
      <c r="C2162">
        <v>3500.174</v>
      </c>
      <c r="D2162">
        <v>20.41</v>
      </c>
      <c r="E2162">
        <v>135.559</v>
      </c>
      <c r="F2162">
        <v>11.526999999999999</v>
      </c>
      <c r="G2162" t="s">
        <v>2884</v>
      </c>
      <c r="I2162">
        <v>53.81</v>
      </c>
      <c r="J2162">
        <v>3500.1819999999998</v>
      </c>
      <c r="K2162" s="68">
        <v>135.87</v>
      </c>
      <c r="L2162">
        <v>7</v>
      </c>
      <c r="M2162">
        <v>3</v>
      </c>
      <c r="N2162" t="s">
        <v>5141</v>
      </c>
      <c r="O2162">
        <v>1.056</v>
      </c>
      <c r="P2162">
        <v>10</v>
      </c>
      <c r="Q2162">
        <v>20.41</v>
      </c>
      <c r="R2162">
        <v>3500.1759999999999</v>
      </c>
      <c r="S2162">
        <v>16.327999999999999</v>
      </c>
      <c r="T2162">
        <v>135.62100000000001</v>
      </c>
      <c r="U2162">
        <v>9.2210000000000001</v>
      </c>
      <c r="V2162">
        <v>100</v>
      </c>
      <c r="W2162">
        <v>1.0720000000000001</v>
      </c>
      <c r="X2162">
        <v>1.2190000000000001</v>
      </c>
      <c r="Y2162">
        <v>7.7949999999999999</v>
      </c>
      <c r="Z2162">
        <v>8.266</v>
      </c>
      <c r="AA2162">
        <v>0.34</v>
      </c>
      <c r="AB2162">
        <v>0</v>
      </c>
      <c r="AC2162" t="b">
        <v>1</v>
      </c>
      <c r="BM2162" t="s">
        <v>2887</v>
      </c>
      <c r="BN2162" t="s">
        <v>2887</v>
      </c>
      <c r="BO2162" t="s">
        <v>2888</v>
      </c>
      <c r="BT2162"/>
      <c r="BU2162"/>
      <c r="BX2162"/>
      <c r="BZ2162"/>
      <c r="CA2162"/>
      <c r="CB2162"/>
      <c r="CC2162"/>
      <c r="CD2162">
        <v>0</v>
      </c>
      <c r="CE2162"/>
      <c r="CF2162">
        <v>0</v>
      </c>
    </row>
    <row r="2163" spans="1:84" hidden="1" x14ac:dyDescent="0.35">
      <c r="A2163" t="s">
        <v>2315</v>
      </c>
      <c r="B2163" t="s">
        <v>5142</v>
      </c>
      <c r="C2163">
        <v>3500.181</v>
      </c>
      <c r="D2163">
        <v>28.606999999999999</v>
      </c>
      <c r="E2163">
        <v>213.79300000000001</v>
      </c>
      <c r="F2163">
        <v>109.572</v>
      </c>
      <c r="G2163" t="s">
        <v>2884</v>
      </c>
      <c r="I2163">
        <v>180</v>
      </c>
      <c r="J2163">
        <v>3500.1979999999999</v>
      </c>
      <c r="K2163" s="68">
        <v>262.26900000000001</v>
      </c>
      <c r="L2163">
        <v>1.5629999999999999</v>
      </c>
      <c r="M2163">
        <v>1</v>
      </c>
      <c r="N2163" t="s">
        <v>5142</v>
      </c>
      <c r="O2163">
        <v>1.1200000000000001</v>
      </c>
      <c r="P2163">
        <v>0</v>
      </c>
      <c r="Q2163">
        <v>0</v>
      </c>
      <c r="R2163">
        <v>3500.1979999999999</v>
      </c>
      <c r="S2163">
        <v>0</v>
      </c>
      <c r="T2163">
        <v>262.26900000000001</v>
      </c>
      <c r="U2163">
        <v>0</v>
      </c>
      <c r="V2163">
        <v>0</v>
      </c>
      <c r="W2163">
        <v>0</v>
      </c>
      <c r="X2163">
        <v>0</v>
      </c>
      <c r="Y2163">
        <v>0</v>
      </c>
      <c r="Z2163">
        <v>0</v>
      </c>
      <c r="AA2163">
        <v>0</v>
      </c>
      <c r="AB2163">
        <v>0</v>
      </c>
      <c r="AC2163" t="b">
        <v>1</v>
      </c>
      <c r="AE2163">
        <v>0</v>
      </c>
      <c r="AF2163">
        <v>0</v>
      </c>
      <c r="AG2163">
        <v>0</v>
      </c>
      <c r="AH2163">
        <v>0</v>
      </c>
      <c r="AI2163">
        <v>0</v>
      </c>
      <c r="AJ2163">
        <v>0</v>
      </c>
      <c r="AK2163">
        <v>0</v>
      </c>
      <c r="AL2163">
        <v>0</v>
      </c>
      <c r="AM2163">
        <v>0</v>
      </c>
      <c r="AN2163">
        <v>0</v>
      </c>
      <c r="AO2163">
        <v>0</v>
      </c>
      <c r="AP2163">
        <v>0</v>
      </c>
      <c r="AQ2163">
        <v>0</v>
      </c>
      <c r="AR2163">
        <v>0</v>
      </c>
      <c r="AS2163">
        <v>0</v>
      </c>
      <c r="AT2163">
        <v>0</v>
      </c>
      <c r="AU2163">
        <v>0</v>
      </c>
      <c r="AV2163">
        <v>0</v>
      </c>
      <c r="AW2163">
        <v>0</v>
      </c>
      <c r="AX2163">
        <v>0</v>
      </c>
      <c r="AY2163" t="b">
        <v>0</v>
      </c>
      <c r="AZ2163">
        <v>0</v>
      </c>
      <c r="BI2163">
        <v>0</v>
      </c>
      <c r="BJ2163">
        <v>0</v>
      </c>
      <c r="BK2163">
        <v>0</v>
      </c>
      <c r="BM2163" t="s">
        <v>2887</v>
      </c>
      <c r="BN2163" t="s">
        <v>2887</v>
      </c>
      <c r="BO2163" t="s">
        <v>2888</v>
      </c>
      <c r="BT2163"/>
      <c r="BU2163"/>
      <c r="BX2163"/>
      <c r="BY2163" t="s">
        <v>2903</v>
      </c>
      <c r="BZ2163"/>
      <c r="CA2163"/>
      <c r="CB2163"/>
      <c r="CC2163"/>
      <c r="CD2163">
        <v>0</v>
      </c>
      <c r="CE2163"/>
      <c r="CF2163">
        <v>0</v>
      </c>
    </row>
    <row r="2164" spans="1:84" hidden="1" x14ac:dyDescent="0.35">
      <c r="A2164" t="s">
        <v>2316</v>
      </c>
      <c r="B2164" t="s">
        <v>5143</v>
      </c>
      <c r="C2164">
        <v>3500.181</v>
      </c>
      <c r="D2164">
        <v>25.911000000000001</v>
      </c>
      <c r="E2164">
        <v>70.825000000000003</v>
      </c>
      <c r="F2164">
        <v>105.194</v>
      </c>
      <c r="G2164" t="s">
        <v>2884</v>
      </c>
      <c r="I2164">
        <v>45</v>
      </c>
      <c r="J2164">
        <v>3500.1979999999999</v>
      </c>
      <c r="K2164" s="68">
        <v>127.26900000000001</v>
      </c>
      <c r="L2164">
        <v>-0.89100000000000001</v>
      </c>
      <c r="M2164">
        <v>1</v>
      </c>
      <c r="N2164" t="s">
        <v>5143</v>
      </c>
      <c r="O2164">
        <v>1.1200000000000001</v>
      </c>
      <c r="P2164">
        <v>0</v>
      </c>
      <c r="Q2164">
        <v>0</v>
      </c>
      <c r="R2164">
        <v>3500.1979999999999</v>
      </c>
      <c r="S2164">
        <v>0</v>
      </c>
      <c r="T2164">
        <v>127.26900000000001</v>
      </c>
      <c r="U2164">
        <v>0</v>
      </c>
      <c r="V2164">
        <v>0</v>
      </c>
      <c r="W2164">
        <v>0</v>
      </c>
      <c r="X2164">
        <v>0</v>
      </c>
      <c r="Y2164">
        <v>0</v>
      </c>
      <c r="Z2164">
        <v>0</v>
      </c>
      <c r="AA2164">
        <v>0</v>
      </c>
      <c r="AB2164">
        <v>0</v>
      </c>
      <c r="AC2164" t="b">
        <v>1</v>
      </c>
      <c r="AE2164">
        <v>0</v>
      </c>
      <c r="AF2164">
        <v>0</v>
      </c>
      <c r="AG2164">
        <v>0</v>
      </c>
      <c r="AH2164">
        <v>0</v>
      </c>
      <c r="AI2164">
        <v>0</v>
      </c>
      <c r="AJ2164">
        <v>0</v>
      </c>
      <c r="AK2164">
        <v>0</v>
      </c>
      <c r="AL2164">
        <v>0</v>
      </c>
      <c r="AM2164">
        <v>0</v>
      </c>
      <c r="AN2164">
        <v>0</v>
      </c>
      <c r="AO2164">
        <v>0</v>
      </c>
      <c r="AP2164">
        <v>0</v>
      </c>
      <c r="AQ2164">
        <v>0</v>
      </c>
      <c r="AR2164">
        <v>0</v>
      </c>
      <c r="AS2164">
        <v>0</v>
      </c>
      <c r="AT2164">
        <v>0</v>
      </c>
      <c r="AU2164">
        <v>0</v>
      </c>
      <c r="AV2164">
        <v>0</v>
      </c>
      <c r="AW2164">
        <v>0</v>
      </c>
      <c r="AX2164">
        <v>0</v>
      </c>
      <c r="AY2164" t="b">
        <v>0</v>
      </c>
      <c r="AZ2164">
        <v>0</v>
      </c>
      <c r="BI2164">
        <v>0</v>
      </c>
      <c r="BJ2164">
        <v>0</v>
      </c>
      <c r="BK2164">
        <v>0</v>
      </c>
      <c r="BM2164" t="s">
        <v>2887</v>
      </c>
      <c r="BN2164" t="s">
        <v>2887</v>
      </c>
      <c r="BO2164" t="s">
        <v>2888</v>
      </c>
      <c r="BT2164"/>
      <c r="BU2164"/>
      <c r="BX2164"/>
      <c r="BY2164" t="s">
        <v>2903</v>
      </c>
      <c r="BZ2164"/>
      <c r="CA2164"/>
      <c r="CB2164"/>
      <c r="CC2164"/>
      <c r="CD2164">
        <v>0</v>
      </c>
      <c r="CE2164"/>
      <c r="CF2164">
        <v>0</v>
      </c>
    </row>
    <row r="2165" spans="1:84" hidden="1" x14ac:dyDescent="0.35">
      <c r="A2165" t="s">
        <v>2317</v>
      </c>
      <c r="B2165" t="s">
        <v>5144</v>
      </c>
      <c r="C2165">
        <v>3500.1970000000001</v>
      </c>
      <c r="D2165">
        <v>14.125</v>
      </c>
      <c r="E2165">
        <v>301.73599999999999</v>
      </c>
      <c r="F2165">
        <v>6.2949999999999999</v>
      </c>
      <c r="G2165" t="s">
        <v>2884</v>
      </c>
      <c r="I2165">
        <v>223.71</v>
      </c>
      <c r="J2165">
        <v>3500.201</v>
      </c>
      <c r="K2165" s="68">
        <v>306.19</v>
      </c>
      <c r="L2165">
        <v>15</v>
      </c>
      <c r="M2165">
        <v>3</v>
      </c>
      <c r="N2165" t="s">
        <v>5144</v>
      </c>
      <c r="O2165">
        <v>1.0649999999999999</v>
      </c>
      <c r="P2165">
        <v>12.917</v>
      </c>
      <c r="Q2165">
        <v>14.125</v>
      </c>
      <c r="R2165">
        <v>3500.1979999999999</v>
      </c>
      <c r="S2165">
        <v>11.3</v>
      </c>
      <c r="T2165">
        <v>302.62700000000001</v>
      </c>
      <c r="U2165">
        <v>5.0359999999999996</v>
      </c>
      <c r="V2165">
        <v>100</v>
      </c>
      <c r="W2165">
        <v>0.68799999999999994</v>
      </c>
      <c r="X2165">
        <v>1.1100000000000001</v>
      </c>
      <c r="Y2165">
        <v>6.5350000000000001</v>
      </c>
      <c r="Z2165">
        <v>6.9279999999999999</v>
      </c>
      <c r="AA2165">
        <v>0.29899999999999999</v>
      </c>
      <c r="AB2165">
        <v>0</v>
      </c>
      <c r="AC2165" t="b">
        <v>1</v>
      </c>
      <c r="BM2165" t="s">
        <v>2887</v>
      </c>
      <c r="BN2165" t="s">
        <v>2887</v>
      </c>
      <c r="BO2165" t="s">
        <v>2888</v>
      </c>
      <c r="BT2165"/>
      <c r="BU2165"/>
      <c r="BX2165"/>
      <c r="BZ2165"/>
      <c r="CA2165"/>
      <c r="CB2165"/>
      <c r="CC2165"/>
      <c r="CD2165">
        <v>0</v>
      </c>
      <c r="CE2165"/>
      <c r="CF2165">
        <v>0</v>
      </c>
    </row>
    <row r="2166" spans="1:84" hidden="1" x14ac:dyDescent="0.35">
      <c r="A2166" t="s">
        <v>2318</v>
      </c>
      <c r="B2166" t="s">
        <v>5145</v>
      </c>
      <c r="C2166">
        <v>3500.1959999999999</v>
      </c>
      <c r="D2166">
        <v>17.812000000000001</v>
      </c>
      <c r="E2166">
        <v>318.99400000000003</v>
      </c>
      <c r="F2166">
        <v>6.2949999999999999</v>
      </c>
      <c r="G2166" t="s">
        <v>2884</v>
      </c>
      <c r="I2166">
        <v>241.24</v>
      </c>
      <c r="J2166">
        <v>3500.2020000000002</v>
      </c>
      <c r="K2166" s="68">
        <v>323.72000000000003</v>
      </c>
      <c r="L2166">
        <v>11</v>
      </c>
      <c r="M2166">
        <v>3</v>
      </c>
      <c r="N2166" t="s">
        <v>5145</v>
      </c>
      <c r="O2166">
        <v>1.069</v>
      </c>
      <c r="P2166">
        <v>10.523</v>
      </c>
      <c r="Q2166">
        <v>17.812000000000001</v>
      </c>
      <c r="R2166">
        <v>3500.1970000000001</v>
      </c>
      <c r="S2166">
        <v>14.25</v>
      </c>
      <c r="T2166">
        <v>319.94</v>
      </c>
      <c r="U2166">
        <v>5.0359999999999996</v>
      </c>
      <c r="V2166">
        <v>100</v>
      </c>
      <c r="W2166">
        <v>0.60199999999999998</v>
      </c>
      <c r="X2166">
        <v>0.86299999999999999</v>
      </c>
      <c r="Y2166">
        <v>6.41</v>
      </c>
      <c r="Z2166">
        <v>6.9279999999999999</v>
      </c>
      <c r="AA2166">
        <v>0.29899999999999999</v>
      </c>
      <c r="AB2166">
        <v>0</v>
      </c>
      <c r="AC2166" t="b">
        <v>1</v>
      </c>
      <c r="BM2166" t="s">
        <v>2887</v>
      </c>
      <c r="BN2166" t="s">
        <v>2887</v>
      </c>
      <c r="BO2166" t="s">
        <v>2888</v>
      </c>
      <c r="BT2166"/>
      <c r="BU2166"/>
      <c r="BX2166"/>
      <c r="BZ2166"/>
      <c r="CA2166"/>
      <c r="CB2166"/>
      <c r="CC2166"/>
      <c r="CD2166">
        <v>0</v>
      </c>
      <c r="CE2166"/>
      <c r="CF2166">
        <v>0</v>
      </c>
    </row>
    <row r="2167" spans="1:84" hidden="1" x14ac:dyDescent="0.35">
      <c r="A2167" t="s">
        <v>2319</v>
      </c>
      <c r="B2167" t="s">
        <v>5146</v>
      </c>
      <c r="C2167">
        <v>3500.2</v>
      </c>
      <c r="D2167">
        <v>14.146000000000001</v>
      </c>
      <c r="E2167">
        <v>214.179</v>
      </c>
      <c r="F2167">
        <v>6.2949999999999999</v>
      </c>
      <c r="G2167" t="s">
        <v>2884</v>
      </c>
      <c r="I2167">
        <v>133.81</v>
      </c>
      <c r="J2167">
        <v>3500.2040000000002</v>
      </c>
      <c r="K2167" s="68">
        <v>216.29</v>
      </c>
      <c r="L2167">
        <v>17</v>
      </c>
      <c r="M2167">
        <v>3</v>
      </c>
      <c r="N2167" t="s">
        <v>5146</v>
      </c>
      <c r="O2167">
        <v>1.077</v>
      </c>
      <c r="P2167">
        <v>14.221</v>
      </c>
      <c r="Q2167">
        <v>14.146000000000001</v>
      </c>
      <c r="R2167">
        <v>3500.201</v>
      </c>
      <c r="S2167">
        <v>11.317</v>
      </c>
      <c r="T2167">
        <v>214.601</v>
      </c>
      <c r="U2167">
        <v>5.0359999999999996</v>
      </c>
      <c r="V2167">
        <v>100</v>
      </c>
      <c r="W2167">
        <v>0.68799999999999994</v>
      </c>
      <c r="X2167">
        <v>1.29</v>
      </c>
      <c r="Y2167">
        <v>5.63</v>
      </c>
      <c r="Z2167">
        <v>6.9279999999999999</v>
      </c>
      <c r="AA2167">
        <v>0.29899999999999999</v>
      </c>
      <c r="AB2167">
        <v>0</v>
      </c>
      <c r="AC2167" t="b">
        <v>1</v>
      </c>
      <c r="BM2167" t="s">
        <v>2887</v>
      </c>
      <c r="BN2167" t="s">
        <v>2887</v>
      </c>
      <c r="BO2167" t="s">
        <v>2888</v>
      </c>
      <c r="BT2167"/>
      <c r="BU2167"/>
      <c r="BX2167"/>
      <c r="BZ2167"/>
      <c r="CA2167"/>
      <c r="CB2167"/>
      <c r="CC2167"/>
      <c r="CD2167">
        <v>0</v>
      </c>
      <c r="CE2167"/>
      <c r="CF2167">
        <v>0</v>
      </c>
    </row>
    <row r="2168" spans="1:84" hidden="1" x14ac:dyDescent="0.35">
      <c r="A2168" t="s">
        <v>2320</v>
      </c>
      <c r="B2168" t="s">
        <v>5147</v>
      </c>
      <c r="C2168">
        <v>3500.201</v>
      </c>
      <c r="D2168">
        <v>8</v>
      </c>
      <c r="E2168">
        <v>342.00200000000001</v>
      </c>
      <c r="F2168">
        <v>11.757999999999999</v>
      </c>
      <c r="G2168" t="s">
        <v>2884</v>
      </c>
      <c r="I2168">
        <v>266.19</v>
      </c>
      <c r="J2168">
        <v>3500.2049999999999</v>
      </c>
      <c r="K2168" s="68">
        <v>348.67</v>
      </c>
      <c r="L2168">
        <v>14</v>
      </c>
      <c r="M2168">
        <v>3</v>
      </c>
      <c r="N2168" t="s">
        <v>5147</v>
      </c>
      <c r="O2168">
        <v>1.081</v>
      </c>
      <c r="P2168">
        <v>12.286</v>
      </c>
      <c r="Q2168">
        <v>8</v>
      </c>
      <c r="R2168">
        <v>3500.2020000000002</v>
      </c>
      <c r="S2168">
        <v>6</v>
      </c>
      <c r="T2168">
        <v>343.33600000000001</v>
      </c>
      <c r="U2168">
        <v>9.4060000000000006</v>
      </c>
      <c r="V2168">
        <v>100</v>
      </c>
      <c r="W2168">
        <v>1.337</v>
      </c>
      <c r="X2168">
        <v>1.66</v>
      </c>
      <c r="Y2168">
        <v>5.54</v>
      </c>
      <c r="Z2168">
        <v>5.8949999999999996</v>
      </c>
      <c r="AA2168">
        <v>0.25900000000000001</v>
      </c>
      <c r="AB2168">
        <v>0</v>
      </c>
      <c r="AC2168" t="b">
        <v>1</v>
      </c>
      <c r="BM2168" t="s">
        <v>2887</v>
      </c>
      <c r="BN2168" t="s">
        <v>2887</v>
      </c>
      <c r="BO2168" t="s">
        <v>2888</v>
      </c>
      <c r="BT2168"/>
      <c r="BU2168"/>
      <c r="BX2168"/>
      <c r="BZ2168"/>
      <c r="CA2168"/>
      <c r="CB2168"/>
      <c r="CC2168"/>
      <c r="CD2168">
        <v>0</v>
      </c>
      <c r="CE2168"/>
      <c r="CF2168">
        <v>0</v>
      </c>
    </row>
    <row r="2169" spans="1:84" hidden="1" x14ac:dyDescent="0.35">
      <c r="A2169" t="s">
        <v>2321</v>
      </c>
      <c r="B2169" t="s">
        <v>5148</v>
      </c>
      <c r="C2169">
        <v>3500.2040000000002</v>
      </c>
      <c r="D2169">
        <v>8</v>
      </c>
      <c r="E2169">
        <v>5.5220000000000002</v>
      </c>
      <c r="F2169">
        <v>6.2949999999999999</v>
      </c>
      <c r="G2169" t="s">
        <v>2884</v>
      </c>
      <c r="I2169">
        <v>286.19</v>
      </c>
      <c r="J2169">
        <v>3500.2080000000001</v>
      </c>
      <c r="K2169" s="68">
        <v>8.67</v>
      </c>
      <c r="L2169">
        <v>10</v>
      </c>
      <c r="M2169">
        <v>3</v>
      </c>
      <c r="N2169" t="s">
        <v>5148</v>
      </c>
      <c r="O2169">
        <v>1.093</v>
      </c>
      <c r="P2169">
        <v>10</v>
      </c>
      <c r="Q2169">
        <v>8</v>
      </c>
      <c r="R2169">
        <v>3500.2049999999999</v>
      </c>
      <c r="S2169">
        <v>6</v>
      </c>
      <c r="T2169">
        <v>6.1520000000000001</v>
      </c>
      <c r="U2169">
        <v>5.0359999999999996</v>
      </c>
      <c r="V2169">
        <v>100</v>
      </c>
      <c r="W2169">
        <v>0.65500000000000003</v>
      </c>
      <c r="X2169">
        <v>0.57399999999999995</v>
      </c>
      <c r="Y2169">
        <v>5.5</v>
      </c>
      <c r="Z2169">
        <v>5.8949999999999996</v>
      </c>
      <c r="AA2169">
        <v>0.25900000000000001</v>
      </c>
      <c r="AB2169">
        <v>0</v>
      </c>
      <c r="AC2169" t="b">
        <v>1</v>
      </c>
      <c r="BM2169" t="s">
        <v>2887</v>
      </c>
      <c r="BN2169" t="s">
        <v>2887</v>
      </c>
      <c r="BO2169" t="s">
        <v>2888</v>
      </c>
      <c r="BT2169"/>
      <c r="BU2169"/>
      <c r="BX2169"/>
      <c r="BZ2169"/>
      <c r="CA2169"/>
      <c r="CB2169"/>
      <c r="CC2169"/>
      <c r="CD2169">
        <v>0</v>
      </c>
      <c r="CE2169"/>
      <c r="CF2169">
        <v>0</v>
      </c>
    </row>
    <row r="2170" spans="1:84" hidden="1" x14ac:dyDescent="0.35">
      <c r="A2170" t="s">
        <v>2322</v>
      </c>
      <c r="B2170" t="s">
        <v>5149</v>
      </c>
      <c r="C2170">
        <v>3500.2089999999998</v>
      </c>
      <c r="D2170">
        <v>8</v>
      </c>
      <c r="E2170">
        <v>17.356000000000002</v>
      </c>
      <c r="F2170">
        <v>6.2949999999999999</v>
      </c>
      <c r="G2170" t="s">
        <v>2884</v>
      </c>
      <c r="I2170">
        <v>296.29000000000002</v>
      </c>
      <c r="J2170">
        <v>3500.212</v>
      </c>
      <c r="K2170" s="68">
        <v>18.98</v>
      </c>
      <c r="L2170">
        <v>17</v>
      </c>
      <c r="M2170">
        <v>3</v>
      </c>
      <c r="N2170" t="s">
        <v>5149</v>
      </c>
      <c r="O2170">
        <v>1.109</v>
      </c>
      <c r="P2170">
        <v>14.221</v>
      </c>
      <c r="Q2170">
        <v>8</v>
      </c>
      <c r="R2170">
        <v>3500.2089999999998</v>
      </c>
      <c r="S2170">
        <v>6</v>
      </c>
      <c r="T2170">
        <v>17.681000000000001</v>
      </c>
      <c r="U2170">
        <v>5.0359999999999996</v>
      </c>
      <c r="V2170">
        <v>100</v>
      </c>
      <c r="W2170">
        <v>0.65500000000000003</v>
      </c>
      <c r="X2170">
        <v>0.94</v>
      </c>
      <c r="Y2170">
        <v>5.57</v>
      </c>
      <c r="Z2170">
        <v>5.8949999999999996</v>
      </c>
      <c r="AA2170">
        <v>0.25900000000000001</v>
      </c>
      <c r="AB2170">
        <v>0</v>
      </c>
      <c r="AC2170" t="b">
        <v>1</v>
      </c>
      <c r="BM2170" t="s">
        <v>2887</v>
      </c>
      <c r="BN2170" t="s">
        <v>2887</v>
      </c>
      <c r="BO2170" t="s">
        <v>2888</v>
      </c>
      <c r="BT2170"/>
      <c r="BU2170"/>
      <c r="BX2170"/>
      <c r="BZ2170"/>
      <c r="CA2170"/>
      <c r="CB2170"/>
      <c r="CC2170"/>
      <c r="CD2170">
        <v>0</v>
      </c>
      <c r="CE2170"/>
      <c r="CF2170">
        <v>0</v>
      </c>
    </row>
    <row r="2171" spans="1:84" hidden="1" x14ac:dyDescent="0.35">
      <c r="A2171" t="s">
        <v>2323</v>
      </c>
      <c r="B2171" t="s">
        <v>5150</v>
      </c>
      <c r="C2171">
        <v>3500.0120000000002</v>
      </c>
      <c r="D2171">
        <v>327.786</v>
      </c>
      <c r="E2171">
        <v>186.56399999999999</v>
      </c>
      <c r="F2171">
        <v>239.66499999999999</v>
      </c>
      <c r="G2171" t="s">
        <v>2884</v>
      </c>
      <c r="I2171">
        <v>315</v>
      </c>
      <c r="J2171">
        <v>3500.2139999999999</v>
      </c>
      <c r="K2171" s="68">
        <v>37.692999999999998</v>
      </c>
      <c r="L2171">
        <v>0.84</v>
      </c>
      <c r="M2171">
        <v>1</v>
      </c>
      <c r="N2171" t="s">
        <v>5150</v>
      </c>
      <c r="O2171">
        <v>1.1080000000000001</v>
      </c>
      <c r="P2171">
        <v>0</v>
      </c>
      <c r="Q2171">
        <v>0</v>
      </c>
      <c r="R2171">
        <v>3500.2139999999999</v>
      </c>
      <c r="S2171">
        <v>0</v>
      </c>
      <c r="T2171">
        <v>37.692999999999998</v>
      </c>
      <c r="U2171">
        <v>0</v>
      </c>
      <c r="V2171">
        <v>0</v>
      </c>
      <c r="W2171">
        <v>0</v>
      </c>
      <c r="X2171">
        <v>0</v>
      </c>
      <c r="Y2171">
        <v>0</v>
      </c>
      <c r="Z2171">
        <v>0</v>
      </c>
      <c r="AA2171">
        <v>0</v>
      </c>
      <c r="AB2171">
        <v>0</v>
      </c>
      <c r="AC2171" t="b">
        <v>1</v>
      </c>
      <c r="AE2171">
        <v>0</v>
      </c>
      <c r="AF2171">
        <v>0</v>
      </c>
      <c r="AG2171">
        <v>0</v>
      </c>
      <c r="AH2171">
        <v>0</v>
      </c>
      <c r="AI2171">
        <v>0</v>
      </c>
      <c r="AJ2171">
        <v>0</v>
      </c>
      <c r="AK2171">
        <v>0</v>
      </c>
      <c r="AL2171">
        <v>0</v>
      </c>
      <c r="AM2171">
        <v>0</v>
      </c>
      <c r="AN2171">
        <v>0</v>
      </c>
      <c r="AO2171">
        <v>0</v>
      </c>
      <c r="AP2171">
        <v>0</v>
      </c>
      <c r="AQ2171">
        <v>0</v>
      </c>
      <c r="AR2171">
        <v>0</v>
      </c>
      <c r="AS2171">
        <v>0</v>
      </c>
      <c r="AT2171">
        <v>0</v>
      </c>
      <c r="AU2171">
        <v>0</v>
      </c>
      <c r="AV2171">
        <v>0</v>
      </c>
      <c r="AW2171">
        <v>0</v>
      </c>
      <c r="AX2171">
        <v>0</v>
      </c>
      <c r="AY2171" t="b">
        <v>0</v>
      </c>
      <c r="AZ2171">
        <v>0</v>
      </c>
      <c r="BI2171">
        <v>0</v>
      </c>
      <c r="BJ2171">
        <v>0</v>
      </c>
      <c r="BK2171">
        <v>0</v>
      </c>
      <c r="BM2171" t="s">
        <v>2887</v>
      </c>
      <c r="BN2171" t="s">
        <v>2887</v>
      </c>
      <c r="BO2171" t="s">
        <v>2888</v>
      </c>
      <c r="BT2171"/>
      <c r="BU2171"/>
      <c r="BX2171"/>
      <c r="BY2171" t="s">
        <v>2903</v>
      </c>
      <c r="BZ2171"/>
      <c r="CA2171"/>
      <c r="CB2171"/>
      <c r="CC2171"/>
      <c r="CD2171">
        <v>0</v>
      </c>
      <c r="CE2171"/>
      <c r="CF2171">
        <v>0</v>
      </c>
    </row>
    <row r="2172" spans="1:84" hidden="1" x14ac:dyDescent="0.35">
      <c r="A2172" t="s">
        <v>2324</v>
      </c>
      <c r="B2172" t="s">
        <v>5151</v>
      </c>
      <c r="C2172">
        <v>3500.2109999999998</v>
      </c>
      <c r="D2172">
        <v>8</v>
      </c>
      <c r="E2172">
        <v>126.646</v>
      </c>
      <c r="F2172">
        <v>6.2949999999999999</v>
      </c>
      <c r="G2172" t="s">
        <v>2884</v>
      </c>
      <c r="I2172">
        <v>46.19</v>
      </c>
      <c r="J2172">
        <v>3500.2139999999999</v>
      </c>
      <c r="K2172" s="68">
        <v>128.88</v>
      </c>
      <c r="L2172">
        <v>21</v>
      </c>
      <c r="M2172">
        <v>3</v>
      </c>
      <c r="N2172" t="s">
        <v>5151</v>
      </c>
      <c r="O2172">
        <v>1.117</v>
      </c>
      <c r="P2172">
        <v>16.940000000000001</v>
      </c>
      <c r="Q2172">
        <v>8</v>
      </c>
      <c r="R2172">
        <v>3500.212</v>
      </c>
      <c r="S2172">
        <v>6</v>
      </c>
      <c r="T2172">
        <v>127.092</v>
      </c>
      <c r="U2172">
        <v>5.0359999999999996</v>
      </c>
      <c r="V2172">
        <v>100</v>
      </c>
      <c r="W2172">
        <v>0.65500000000000003</v>
      </c>
      <c r="X2172">
        <v>1.194</v>
      </c>
      <c r="Y2172">
        <v>4.63</v>
      </c>
      <c r="Z2172">
        <v>5.8949999999999996</v>
      </c>
      <c r="AA2172">
        <v>0.25900000000000001</v>
      </c>
      <c r="AB2172">
        <v>0</v>
      </c>
      <c r="AC2172" t="b">
        <v>1</v>
      </c>
      <c r="BM2172" t="s">
        <v>2887</v>
      </c>
      <c r="BN2172" t="s">
        <v>2887</v>
      </c>
      <c r="BO2172" t="s">
        <v>2888</v>
      </c>
      <c r="BT2172"/>
      <c r="BU2172"/>
      <c r="BX2172"/>
      <c r="BZ2172"/>
      <c r="CA2172"/>
      <c r="CB2172"/>
      <c r="CC2172"/>
      <c r="CD2172">
        <v>0</v>
      </c>
      <c r="CE2172"/>
      <c r="CF2172">
        <v>0</v>
      </c>
    </row>
    <row r="2173" spans="1:84" hidden="1" x14ac:dyDescent="0.35">
      <c r="A2173" t="s">
        <v>2325</v>
      </c>
      <c r="B2173" t="s">
        <v>5152</v>
      </c>
      <c r="C2173">
        <v>3500.2130000000002</v>
      </c>
      <c r="D2173">
        <v>10.007</v>
      </c>
      <c r="E2173">
        <v>37.703000000000003</v>
      </c>
      <c r="F2173">
        <v>6.2949999999999999</v>
      </c>
      <c r="G2173" t="s">
        <v>2884</v>
      </c>
      <c r="I2173">
        <v>318.76</v>
      </c>
      <c r="J2173">
        <v>3500.2159999999999</v>
      </c>
      <c r="K2173" s="68">
        <v>41.45</v>
      </c>
      <c r="L2173">
        <v>31</v>
      </c>
      <c r="M2173">
        <v>3</v>
      </c>
      <c r="N2173" t="s">
        <v>5152</v>
      </c>
      <c r="O2173">
        <v>1.1259999999999999</v>
      </c>
      <c r="P2173">
        <v>24.056000000000001</v>
      </c>
      <c r="Q2173">
        <v>10.007</v>
      </c>
      <c r="R2173">
        <v>3500.2130000000002</v>
      </c>
      <c r="S2173">
        <v>8.0050000000000008</v>
      </c>
      <c r="T2173">
        <v>38.451999999999998</v>
      </c>
      <c r="U2173">
        <v>5.0359999999999996</v>
      </c>
      <c r="V2173">
        <v>100</v>
      </c>
      <c r="W2173">
        <v>0.65100000000000002</v>
      </c>
      <c r="X2173">
        <v>1.571</v>
      </c>
      <c r="Y2173">
        <v>6.02</v>
      </c>
      <c r="Z2173">
        <v>5.36</v>
      </c>
      <c r="AA2173">
        <v>0.23499999999999999</v>
      </c>
      <c r="AB2173">
        <v>0</v>
      </c>
      <c r="AC2173" t="b">
        <v>1</v>
      </c>
      <c r="BM2173" t="s">
        <v>2887</v>
      </c>
      <c r="BN2173" t="s">
        <v>2887</v>
      </c>
      <c r="BO2173" t="s">
        <v>2888</v>
      </c>
      <c r="BT2173"/>
      <c r="BU2173"/>
      <c r="BX2173"/>
      <c r="BZ2173"/>
      <c r="CA2173"/>
      <c r="CB2173"/>
      <c r="CC2173"/>
      <c r="CD2173">
        <v>0</v>
      </c>
      <c r="CE2173"/>
      <c r="CF2173">
        <v>0</v>
      </c>
    </row>
    <row r="2174" spans="1:84" hidden="1" x14ac:dyDescent="0.35">
      <c r="A2174" t="s">
        <v>2326</v>
      </c>
      <c r="B2174" t="s">
        <v>5153</v>
      </c>
      <c r="C2174">
        <v>3500.212</v>
      </c>
      <c r="D2174">
        <v>8</v>
      </c>
      <c r="E2174">
        <v>98.524000000000001</v>
      </c>
      <c r="F2174">
        <v>6.5149999999999997</v>
      </c>
      <c r="G2174" t="s">
        <v>2884</v>
      </c>
      <c r="I2174">
        <v>18.760000000000002</v>
      </c>
      <c r="J2174">
        <v>3500.2159999999999</v>
      </c>
      <c r="K2174" s="68">
        <v>101.45</v>
      </c>
      <c r="L2174">
        <v>13</v>
      </c>
      <c r="M2174">
        <v>3</v>
      </c>
      <c r="N2174" t="s">
        <v>5153</v>
      </c>
      <c r="O2174">
        <v>1.1259999999999999</v>
      </c>
      <c r="P2174">
        <v>11.673</v>
      </c>
      <c r="Q2174">
        <v>8</v>
      </c>
      <c r="R2174">
        <v>3500.2130000000002</v>
      </c>
      <c r="S2174">
        <v>6</v>
      </c>
      <c r="T2174">
        <v>99.108999999999995</v>
      </c>
      <c r="U2174">
        <v>5.2119999999999997</v>
      </c>
      <c r="V2174">
        <v>100</v>
      </c>
      <c r="W2174">
        <v>0.65100000000000002</v>
      </c>
      <c r="X2174">
        <v>0.66200000000000003</v>
      </c>
      <c r="Y2174">
        <v>5.48</v>
      </c>
      <c r="Z2174">
        <v>5.36</v>
      </c>
      <c r="AA2174">
        <v>0.23499999999999999</v>
      </c>
      <c r="AB2174">
        <v>0</v>
      </c>
      <c r="AC2174" t="b">
        <v>1</v>
      </c>
      <c r="BM2174" t="s">
        <v>2887</v>
      </c>
      <c r="BN2174" t="s">
        <v>2887</v>
      </c>
      <c r="BO2174" t="s">
        <v>2888</v>
      </c>
      <c r="BT2174"/>
      <c r="BU2174"/>
      <c r="BX2174"/>
      <c r="BZ2174"/>
      <c r="CA2174"/>
      <c r="CB2174"/>
      <c r="CC2174"/>
      <c r="CD2174">
        <v>0</v>
      </c>
      <c r="CE2174"/>
      <c r="CF2174">
        <v>0</v>
      </c>
    </row>
    <row r="2175" spans="1:84" hidden="1" x14ac:dyDescent="0.35">
      <c r="A2175" t="s">
        <v>2327</v>
      </c>
      <c r="B2175" t="s">
        <v>5154</v>
      </c>
      <c r="C2175">
        <v>3500.2060000000001</v>
      </c>
      <c r="D2175">
        <v>23.745000000000001</v>
      </c>
      <c r="E2175">
        <v>189.73699999999999</v>
      </c>
      <c r="F2175">
        <v>9.9269999999999996</v>
      </c>
      <c r="G2175" t="s">
        <v>2884</v>
      </c>
      <c r="I2175">
        <v>113.81</v>
      </c>
      <c r="J2175">
        <v>3500.2179999999998</v>
      </c>
      <c r="K2175" s="68">
        <v>196.5</v>
      </c>
      <c r="L2175">
        <v>6</v>
      </c>
      <c r="M2175">
        <v>3</v>
      </c>
      <c r="N2175" t="s">
        <v>5154</v>
      </c>
      <c r="O2175">
        <v>1.1259999999999999</v>
      </c>
      <c r="P2175">
        <v>10</v>
      </c>
      <c r="Q2175">
        <v>23.745000000000001</v>
      </c>
      <c r="R2175">
        <v>3500.2080000000001</v>
      </c>
      <c r="S2175">
        <v>18.995999999999999</v>
      </c>
      <c r="T2175">
        <v>191.09</v>
      </c>
      <c r="U2175">
        <v>7.9420000000000002</v>
      </c>
      <c r="V2175">
        <v>100</v>
      </c>
      <c r="W2175">
        <v>0.69299999999999995</v>
      </c>
      <c r="X2175">
        <v>0.47799999999999998</v>
      </c>
      <c r="Y2175">
        <v>4.83</v>
      </c>
      <c r="Z2175">
        <v>5.36</v>
      </c>
      <c r="AA2175">
        <v>0.23499999999999999</v>
      </c>
      <c r="AB2175">
        <v>0</v>
      </c>
      <c r="AC2175" t="b">
        <v>1</v>
      </c>
      <c r="BM2175" t="s">
        <v>2887</v>
      </c>
      <c r="BN2175" t="s">
        <v>2887</v>
      </c>
      <c r="BO2175" t="s">
        <v>2888</v>
      </c>
      <c r="BT2175"/>
      <c r="BU2175"/>
      <c r="BX2175"/>
      <c r="BZ2175"/>
      <c r="CA2175"/>
      <c r="CB2175"/>
      <c r="CC2175"/>
      <c r="CD2175">
        <v>0</v>
      </c>
      <c r="CE2175"/>
      <c r="CF2175">
        <v>0</v>
      </c>
    </row>
    <row r="2176" spans="1:84" hidden="1" x14ac:dyDescent="0.35">
      <c r="A2176" t="s">
        <v>2328</v>
      </c>
      <c r="B2176" t="s">
        <v>5155</v>
      </c>
      <c r="C2176">
        <v>3500.2150000000001</v>
      </c>
      <c r="D2176">
        <v>8</v>
      </c>
      <c r="E2176">
        <v>56.267000000000003</v>
      </c>
      <c r="F2176">
        <v>10.462</v>
      </c>
      <c r="G2176" t="s">
        <v>2884</v>
      </c>
      <c r="I2176">
        <v>333.81</v>
      </c>
      <c r="J2176">
        <v>3500.2179999999998</v>
      </c>
      <c r="K2176" s="68">
        <v>56.5</v>
      </c>
      <c r="L2176">
        <v>11</v>
      </c>
      <c r="M2176">
        <v>3</v>
      </c>
      <c r="N2176" t="s">
        <v>5155</v>
      </c>
      <c r="O2176">
        <v>1.1259999999999999</v>
      </c>
      <c r="P2176">
        <v>10.523</v>
      </c>
      <c r="Q2176">
        <v>8</v>
      </c>
      <c r="R2176">
        <v>3500.2159999999999</v>
      </c>
      <c r="S2176">
        <v>6</v>
      </c>
      <c r="T2176">
        <v>56.314</v>
      </c>
      <c r="U2176">
        <v>8.3689999999999998</v>
      </c>
      <c r="V2176">
        <v>100</v>
      </c>
      <c r="W2176">
        <v>1.1779999999999999</v>
      </c>
      <c r="X2176">
        <v>0.97</v>
      </c>
      <c r="Y2176">
        <v>5.78</v>
      </c>
      <c r="Z2176">
        <v>5.36</v>
      </c>
      <c r="AA2176">
        <v>0.23499999999999999</v>
      </c>
      <c r="AB2176">
        <v>0</v>
      </c>
      <c r="AC2176" t="b">
        <v>1</v>
      </c>
      <c r="BM2176" t="s">
        <v>2887</v>
      </c>
      <c r="BN2176" t="s">
        <v>2887</v>
      </c>
      <c r="BO2176" t="s">
        <v>2888</v>
      </c>
      <c r="BT2176"/>
      <c r="BU2176"/>
      <c r="BX2176"/>
      <c r="BZ2176"/>
      <c r="CA2176"/>
      <c r="CB2176"/>
      <c r="CC2176"/>
      <c r="CD2176">
        <v>0</v>
      </c>
      <c r="CE2176"/>
      <c r="CF2176">
        <v>0</v>
      </c>
    </row>
    <row r="2177" spans="1:85" hidden="1" x14ac:dyDescent="0.35">
      <c r="A2177" t="s">
        <v>2329</v>
      </c>
      <c r="B2177" t="s">
        <v>5156</v>
      </c>
      <c r="C2177">
        <v>3500.259</v>
      </c>
      <c r="D2177">
        <v>8</v>
      </c>
      <c r="E2177">
        <v>26.253</v>
      </c>
      <c r="F2177">
        <v>10.428000000000001</v>
      </c>
      <c r="G2177" t="s">
        <v>2884</v>
      </c>
      <c r="I2177">
        <v>306.19</v>
      </c>
      <c r="J2177">
        <v>3500.2629999999999</v>
      </c>
      <c r="K2177" s="68">
        <v>29.27</v>
      </c>
      <c r="L2177">
        <v>6</v>
      </c>
      <c r="M2177">
        <v>3</v>
      </c>
      <c r="N2177" t="s">
        <v>5156</v>
      </c>
      <c r="O2177">
        <v>1.123</v>
      </c>
      <c r="P2177">
        <v>10</v>
      </c>
      <c r="Q2177">
        <v>8</v>
      </c>
      <c r="R2177">
        <v>3500.26</v>
      </c>
      <c r="S2177">
        <v>6</v>
      </c>
      <c r="T2177">
        <v>26.856000000000002</v>
      </c>
      <c r="U2177">
        <v>8.343</v>
      </c>
      <c r="V2177">
        <v>100</v>
      </c>
      <c r="W2177">
        <v>1.1779999999999999</v>
      </c>
      <c r="X2177">
        <v>0.56200000000000006</v>
      </c>
      <c r="Y2177">
        <v>4.5</v>
      </c>
      <c r="Z2177">
        <v>5.36</v>
      </c>
      <c r="AA2177">
        <v>0.23499999999999999</v>
      </c>
      <c r="AB2177">
        <v>0</v>
      </c>
      <c r="AC2177" t="b">
        <v>1</v>
      </c>
      <c r="BM2177" t="s">
        <v>2905</v>
      </c>
      <c r="BN2177" t="s">
        <v>2905</v>
      </c>
      <c r="BO2177" t="s">
        <v>2888</v>
      </c>
      <c r="BT2177"/>
      <c r="BU2177"/>
      <c r="BX2177"/>
      <c r="BZ2177"/>
      <c r="CA2177"/>
      <c r="CB2177"/>
      <c r="CC2177"/>
      <c r="CD2177">
        <v>0</v>
      </c>
      <c r="CE2177"/>
      <c r="CF2177">
        <v>0</v>
      </c>
    </row>
    <row r="2178" spans="1:85" hidden="1" x14ac:dyDescent="0.35">
      <c r="A2178" t="s">
        <v>2330</v>
      </c>
      <c r="B2178" t="s">
        <v>5157</v>
      </c>
      <c r="C2178">
        <v>3500.279</v>
      </c>
      <c r="D2178">
        <v>8</v>
      </c>
      <c r="E2178">
        <v>51.031999999999996</v>
      </c>
      <c r="F2178">
        <v>6.2949999999999999</v>
      </c>
      <c r="G2178" t="s">
        <v>2884</v>
      </c>
      <c r="I2178">
        <v>333.81</v>
      </c>
      <c r="J2178">
        <v>3500.2829999999999</v>
      </c>
      <c r="K2178" s="68">
        <v>56.93</v>
      </c>
      <c r="L2178">
        <v>9</v>
      </c>
      <c r="M2178">
        <v>3</v>
      </c>
      <c r="N2178" t="s">
        <v>5157</v>
      </c>
      <c r="O2178">
        <v>1.083</v>
      </c>
      <c r="P2178">
        <v>10</v>
      </c>
      <c r="Q2178">
        <v>8</v>
      </c>
      <c r="R2178">
        <v>3500.28</v>
      </c>
      <c r="S2178">
        <v>6</v>
      </c>
      <c r="T2178">
        <v>52.210999999999999</v>
      </c>
      <c r="U2178">
        <v>5.0359999999999996</v>
      </c>
      <c r="V2178">
        <v>100</v>
      </c>
      <c r="W2178">
        <v>0.65100000000000002</v>
      </c>
      <c r="X2178">
        <v>0.47</v>
      </c>
      <c r="Y2178">
        <v>4.71</v>
      </c>
      <c r="Z2178">
        <v>5.36</v>
      </c>
      <c r="AA2178">
        <v>0.23499999999999999</v>
      </c>
      <c r="AB2178">
        <v>0</v>
      </c>
      <c r="AC2178" t="b">
        <v>1</v>
      </c>
      <c r="BM2178" t="s">
        <v>2905</v>
      </c>
      <c r="BN2178" t="s">
        <v>2905</v>
      </c>
      <c r="BO2178" t="s">
        <v>2888</v>
      </c>
      <c r="BT2178"/>
      <c r="BU2178"/>
      <c r="BX2178"/>
      <c r="BZ2178"/>
      <c r="CA2178"/>
      <c r="CB2178"/>
      <c r="CC2178"/>
      <c r="CD2178">
        <v>0</v>
      </c>
      <c r="CE2178"/>
      <c r="CF2178">
        <v>0</v>
      </c>
    </row>
    <row r="2179" spans="1:85" hidden="1" x14ac:dyDescent="0.35">
      <c r="A2179" t="s">
        <v>2331</v>
      </c>
      <c r="B2179" t="s">
        <v>5158</v>
      </c>
      <c r="C2179">
        <v>3500.5419999999999</v>
      </c>
      <c r="D2179">
        <v>8</v>
      </c>
      <c r="E2179">
        <v>144.97300000000001</v>
      </c>
      <c r="F2179">
        <v>6.2949999999999999</v>
      </c>
      <c r="G2179" t="s">
        <v>2884</v>
      </c>
      <c r="I2179">
        <v>63.71</v>
      </c>
      <c r="J2179">
        <v>3500.547</v>
      </c>
      <c r="K2179" s="68">
        <v>148.21</v>
      </c>
      <c r="L2179">
        <v>5</v>
      </c>
      <c r="M2179">
        <v>1</v>
      </c>
      <c r="N2179" t="s">
        <v>5158</v>
      </c>
      <c r="O2179">
        <v>1.764</v>
      </c>
      <c r="P2179">
        <v>10</v>
      </c>
      <c r="Q2179">
        <v>8</v>
      </c>
      <c r="R2179">
        <v>3500.5430000000001</v>
      </c>
      <c r="S2179">
        <v>6</v>
      </c>
      <c r="T2179">
        <v>145.62</v>
      </c>
      <c r="U2179">
        <v>5.0359999999999996</v>
      </c>
      <c r="V2179">
        <v>100</v>
      </c>
      <c r="W2179">
        <v>1.327</v>
      </c>
      <c r="X2179">
        <v>0.55100000000000005</v>
      </c>
      <c r="Y2179">
        <v>4.68</v>
      </c>
      <c r="Z2179">
        <v>6.1150000000000002</v>
      </c>
      <c r="AA2179">
        <v>0.26800000000000002</v>
      </c>
      <c r="AB2179">
        <v>0</v>
      </c>
      <c r="AC2179" t="b">
        <v>1</v>
      </c>
      <c r="BA2179">
        <v>3500.5419999999999</v>
      </c>
      <c r="BB2179">
        <v>8</v>
      </c>
      <c r="BC2179">
        <v>144.97300000000001</v>
      </c>
      <c r="BD2179">
        <v>6.2949999999999999</v>
      </c>
      <c r="BE2179">
        <v>3500.547</v>
      </c>
      <c r="BF2179">
        <v>148.21</v>
      </c>
      <c r="BG2179">
        <v>9</v>
      </c>
      <c r="BH2179">
        <v>3</v>
      </c>
      <c r="BM2179" t="s">
        <v>144</v>
      </c>
      <c r="BN2179" t="s">
        <v>144</v>
      </c>
      <c r="BO2179" t="s">
        <v>3296</v>
      </c>
      <c r="BT2179"/>
      <c r="BU2179"/>
      <c r="BX2179" t="s">
        <v>5159</v>
      </c>
      <c r="BZ2179"/>
      <c r="CA2179"/>
      <c r="CB2179"/>
      <c r="CC2179"/>
      <c r="CD2179">
        <v>0</v>
      </c>
      <c r="CE2179"/>
      <c r="CF2179">
        <v>0</v>
      </c>
    </row>
    <row r="2180" spans="1:85" hidden="1" x14ac:dyDescent="0.35">
      <c r="A2180" t="s">
        <v>2332</v>
      </c>
      <c r="B2180" t="s">
        <v>5160</v>
      </c>
      <c r="C2180">
        <v>3500.6840000000002</v>
      </c>
      <c r="D2180">
        <v>8</v>
      </c>
      <c r="E2180">
        <v>124.11199999999999</v>
      </c>
      <c r="F2180">
        <v>6.2949999999999999</v>
      </c>
      <c r="G2180" t="s">
        <v>2884</v>
      </c>
      <c r="I2180">
        <v>43.71</v>
      </c>
      <c r="J2180">
        <v>3500.6880000000001</v>
      </c>
      <c r="K2180" s="68">
        <v>128.21</v>
      </c>
      <c r="L2180">
        <v>6</v>
      </c>
      <c r="M2180">
        <v>1</v>
      </c>
      <c r="N2180" t="s">
        <v>5160</v>
      </c>
      <c r="O2180">
        <v>2.1920000000000002</v>
      </c>
      <c r="P2180">
        <v>10</v>
      </c>
      <c r="Q2180">
        <v>8</v>
      </c>
      <c r="R2180">
        <v>3500.6849999999999</v>
      </c>
      <c r="S2180">
        <v>6</v>
      </c>
      <c r="T2180">
        <v>124.932</v>
      </c>
      <c r="U2180">
        <v>5.0359999999999996</v>
      </c>
      <c r="V2180">
        <v>100</v>
      </c>
      <c r="W2180">
        <v>1.327</v>
      </c>
      <c r="X2180">
        <v>0.60599999999999998</v>
      </c>
      <c r="Y2180">
        <v>5.01</v>
      </c>
      <c r="Z2180">
        <v>6.1150000000000002</v>
      </c>
      <c r="AA2180">
        <v>0.26800000000000002</v>
      </c>
      <c r="AB2180">
        <v>0</v>
      </c>
      <c r="AC2180" t="b">
        <v>1</v>
      </c>
      <c r="BA2180">
        <v>3500.6840000000002</v>
      </c>
      <c r="BB2180">
        <v>8</v>
      </c>
      <c r="BC2180">
        <v>124.11199999999999</v>
      </c>
      <c r="BD2180">
        <v>6.2949999999999999</v>
      </c>
      <c r="BE2180">
        <v>3500.6880000000001</v>
      </c>
      <c r="BF2180">
        <v>128.21</v>
      </c>
      <c r="BG2180">
        <v>10</v>
      </c>
      <c r="BH2180">
        <v>3</v>
      </c>
      <c r="BM2180" t="s">
        <v>144</v>
      </c>
      <c r="BN2180" t="s">
        <v>144</v>
      </c>
      <c r="BO2180" t="s">
        <v>3296</v>
      </c>
      <c r="BT2180"/>
      <c r="BU2180"/>
      <c r="BX2180" t="s">
        <v>5159</v>
      </c>
      <c r="BZ2180"/>
      <c r="CA2180"/>
      <c r="CB2180"/>
      <c r="CC2180"/>
      <c r="CD2180">
        <v>0</v>
      </c>
      <c r="CE2180"/>
      <c r="CF2180">
        <v>0</v>
      </c>
    </row>
    <row r="2181" spans="1:85" hidden="1" x14ac:dyDescent="0.35">
      <c r="A2181" t="s">
        <v>2333</v>
      </c>
      <c r="B2181" t="s">
        <v>5161</v>
      </c>
      <c r="C2181" s="51">
        <v>3500.6970000000001</v>
      </c>
      <c r="D2181">
        <v>9.5259999999999998</v>
      </c>
      <c r="E2181" s="68">
        <v>60.999000000000002</v>
      </c>
      <c r="F2181">
        <v>6.2949999999999999</v>
      </c>
      <c r="G2181" t="s">
        <v>3339</v>
      </c>
      <c r="I2181">
        <v>341.24</v>
      </c>
      <c r="J2181">
        <v>3500.701</v>
      </c>
      <c r="K2181" s="73">
        <v>65.72</v>
      </c>
      <c r="L2181">
        <v>7</v>
      </c>
      <c r="M2181">
        <v>1</v>
      </c>
      <c r="N2181" s="51" t="s">
        <v>5161</v>
      </c>
      <c r="O2181">
        <v>2.2650000000000001</v>
      </c>
      <c r="P2181">
        <v>10.523</v>
      </c>
      <c r="Q2181">
        <v>9.5259999999999998</v>
      </c>
      <c r="R2181">
        <v>3500.6979999999999</v>
      </c>
      <c r="S2181">
        <v>7.5259999999999998</v>
      </c>
      <c r="T2181">
        <v>61.942999999999998</v>
      </c>
      <c r="U2181">
        <v>5.0359999999999996</v>
      </c>
      <c r="V2181">
        <v>100</v>
      </c>
      <c r="W2181">
        <v>1.327</v>
      </c>
      <c r="X2181">
        <v>0.76600000000000001</v>
      </c>
      <c r="Y2181">
        <v>5.54</v>
      </c>
      <c r="Z2181">
        <v>6.1150000000000002</v>
      </c>
      <c r="AA2181">
        <v>0.26800000000000002</v>
      </c>
      <c r="AB2181">
        <v>0</v>
      </c>
      <c r="AC2181" t="b">
        <v>1</v>
      </c>
      <c r="AI2181">
        <v>3500.6930000000002</v>
      </c>
      <c r="AJ2181">
        <v>62.421999999999997</v>
      </c>
      <c r="AK2181">
        <v>3500.7</v>
      </c>
      <c r="AL2181">
        <v>64.734999999999999</v>
      </c>
      <c r="AM2181">
        <v>4.625</v>
      </c>
      <c r="AN2181">
        <v>14.38</v>
      </c>
      <c r="AO2181">
        <v>11.37</v>
      </c>
      <c r="AP2181">
        <v>0.46</v>
      </c>
      <c r="AQ2181">
        <v>5.8849999999999998</v>
      </c>
      <c r="AR2181">
        <v>16.678999999999998</v>
      </c>
      <c r="AS2181">
        <v>20.917000000000002</v>
      </c>
      <c r="AT2181">
        <v>0.433</v>
      </c>
      <c r="AU2181">
        <v>0.374</v>
      </c>
      <c r="AV2181">
        <v>0.55400000000000005</v>
      </c>
      <c r="AW2181">
        <v>0</v>
      </c>
      <c r="AX2181">
        <v>1858625</v>
      </c>
      <c r="AY2181" t="b">
        <v>1</v>
      </c>
      <c r="AZ2181">
        <v>340.25700000000001</v>
      </c>
      <c r="BA2181">
        <v>3500.6970000000001</v>
      </c>
      <c r="BB2181">
        <v>9.5259999999999998</v>
      </c>
      <c r="BC2181">
        <v>60.999000000000002</v>
      </c>
      <c r="BD2181">
        <v>6.2949999999999999</v>
      </c>
      <c r="BE2181">
        <v>3500.701</v>
      </c>
      <c r="BF2181">
        <v>65.72</v>
      </c>
      <c r="BG2181">
        <v>11</v>
      </c>
      <c r="BH2181">
        <v>3</v>
      </c>
      <c r="BI2181">
        <v>7.5259999999999998</v>
      </c>
      <c r="BJ2181">
        <v>5.0359999999999996</v>
      </c>
      <c r="BK2181">
        <v>0.66400000000000003</v>
      </c>
      <c r="BM2181" t="s">
        <v>144</v>
      </c>
      <c r="BN2181" t="s">
        <v>144</v>
      </c>
      <c r="BO2181" t="s">
        <v>3292</v>
      </c>
      <c r="BQ2181">
        <v>1</v>
      </c>
      <c r="BT2181" t="s">
        <v>3293</v>
      </c>
      <c r="BU2181"/>
      <c r="BV2181" t="s">
        <v>3766</v>
      </c>
      <c r="BX2181" s="51" t="s">
        <v>5159</v>
      </c>
      <c r="BZ2181"/>
      <c r="CA2181" t="s">
        <v>5162</v>
      </c>
      <c r="CB2181">
        <v>11.37</v>
      </c>
      <c r="CC2181">
        <v>11.37</v>
      </c>
      <c r="CD2181">
        <v>1.2999999999999999E-2</v>
      </c>
      <c r="CE2181">
        <v>2.1000000000000001E-2</v>
      </c>
      <c r="CF2181">
        <v>0.29699999999999999</v>
      </c>
      <c r="CG2181" t="b">
        <f t="shared" ref="CG2181:CG2182" si="57">IF(CE2181*100&lt;CC2181,TRUE,FALSE)</f>
        <v>1</v>
      </c>
    </row>
    <row r="2182" spans="1:85" hidden="1" x14ac:dyDescent="0.35">
      <c r="A2182" t="s">
        <v>2334</v>
      </c>
      <c r="B2182" t="s">
        <v>5163</v>
      </c>
      <c r="C2182" s="51">
        <v>3500.71</v>
      </c>
      <c r="D2182">
        <v>11.590999999999999</v>
      </c>
      <c r="E2182" s="68">
        <v>68.328999999999994</v>
      </c>
      <c r="F2182">
        <v>10.987</v>
      </c>
      <c r="G2182" t="s">
        <v>3339</v>
      </c>
      <c r="I2182">
        <v>346.19</v>
      </c>
      <c r="J2182">
        <v>3500.7179999999998</v>
      </c>
      <c r="K2182" s="73">
        <v>70.650000000000006</v>
      </c>
      <c r="L2182">
        <v>6</v>
      </c>
      <c r="M2182">
        <v>1</v>
      </c>
      <c r="N2182" s="51" t="s">
        <v>5163</v>
      </c>
      <c r="O2182">
        <v>2.375</v>
      </c>
      <c r="P2182">
        <v>10</v>
      </c>
      <c r="Q2182">
        <v>11.590999999999999</v>
      </c>
      <c r="R2182">
        <v>3500.712</v>
      </c>
      <c r="S2182">
        <v>9.2729999999999997</v>
      </c>
      <c r="T2182">
        <v>68.793000000000006</v>
      </c>
      <c r="U2182">
        <v>8.7899999999999991</v>
      </c>
      <c r="V2182">
        <v>100</v>
      </c>
      <c r="W2182">
        <v>2.0880000000000001</v>
      </c>
      <c r="X2182">
        <v>1.0429999999999999</v>
      </c>
      <c r="Y2182">
        <v>5.71</v>
      </c>
      <c r="Z2182">
        <v>6.1150000000000002</v>
      </c>
      <c r="AA2182">
        <v>0.26800000000000002</v>
      </c>
      <c r="AB2182">
        <v>0</v>
      </c>
      <c r="AC2182" t="b">
        <v>1</v>
      </c>
      <c r="AI2182">
        <v>3500.7089999999998</v>
      </c>
      <c r="AJ2182">
        <v>65.519000000000005</v>
      </c>
      <c r="AK2182">
        <v>3500.7179999999998</v>
      </c>
      <c r="AL2182">
        <v>70.596999999999994</v>
      </c>
      <c r="AM2182">
        <v>10.156000000000001</v>
      </c>
      <c r="AN2182">
        <v>16.62</v>
      </c>
      <c r="AO2182">
        <v>13.47</v>
      </c>
      <c r="AP2182">
        <v>0.58199999999999996</v>
      </c>
      <c r="AQ2182">
        <v>5.9119999999999999</v>
      </c>
      <c r="AR2182">
        <v>11.753</v>
      </c>
      <c r="AS2182">
        <v>36.997999999999998</v>
      </c>
      <c r="AT2182">
        <v>0.107</v>
      </c>
      <c r="AU2182">
        <v>0.72399999999999998</v>
      </c>
      <c r="AV2182">
        <v>0.51100000000000001</v>
      </c>
      <c r="AW2182">
        <v>0</v>
      </c>
      <c r="AX2182">
        <v>1861998</v>
      </c>
      <c r="AY2182" t="b">
        <v>1</v>
      </c>
      <c r="AZ2182">
        <v>346.13799999999998</v>
      </c>
      <c r="BA2182">
        <v>3500.71</v>
      </c>
      <c r="BB2182">
        <v>11.590999999999999</v>
      </c>
      <c r="BC2182">
        <v>68.328999999999994</v>
      </c>
      <c r="BD2182">
        <v>10.987</v>
      </c>
      <c r="BE2182">
        <v>3500.7179999999998</v>
      </c>
      <c r="BF2182">
        <v>70.650000000000006</v>
      </c>
      <c r="BG2182">
        <v>7</v>
      </c>
      <c r="BH2182">
        <v>3</v>
      </c>
      <c r="BI2182">
        <v>9.2729999999999997</v>
      </c>
      <c r="BJ2182">
        <v>8.7899999999999991</v>
      </c>
      <c r="BK2182">
        <v>0.83</v>
      </c>
      <c r="BM2182" t="s">
        <v>144</v>
      </c>
      <c r="BN2182" t="s">
        <v>144</v>
      </c>
      <c r="BO2182" t="s">
        <v>3292</v>
      </c>
      <c r="BQ2182">
        <v>1</v>
      </c>
      <c r="BT2182" t="s">
        <v>3293</v>
      </c>
      <c r="BU2182"/>
      <c r="BV2182" t="s">
        <v>3766</v>
      </c>
      <c r="BX2182" s="51" t="s">
        <v>5159</v>
      </c>
      <c r="BZ2182"/>
      <c r="CA2182" t="s">
        <v>5162</v>
      </c>
      <c r="CB2182">
        <v>13.47</v>
      </c>
      <c r="CC2182">
        <v>13.47</v>
      </c>
      <c r="CD2182">
        <v>1.2E-2</v>
      </c>
      <c r="CE2182">
        <v>2.7E-2</v>
      </c>
      <c r="CF2182">
        <v>0.35499999999999998</v>
      </c>
      <c r="CG2182" t="b">
        <f t="shared" si="57"/>
        <v>1</v>
      </c>
    </row>
    <row r="2183" spans="1:85" hidden="1" x14ac:dyDescent="0.35">
      <c r="A2183" t="s">
        <v>2335</v>
      </c>
      <c r="B2183" t="s">
        <v>5164</v>
      </c>
      <c r="C2183">
        <v>3500.7179999999998</v>
      </c>
      <c r="D2183">
        <v>11.34</v>
      </c>
      <c r="E2183">
        <v>119.43300000000001</v>
      </c>
      <c r="F2183">
        <v>6.2949999999999999</v>
      </c>
      <c r="G2183" t="s">
        <v>2884</v>
      </c>
      <c r="I2183">
        <v>36.29</v>
      </c>
      <c r="J2183">
        <v>3500.7240000000002</v>
      </c>
      <c r="K2183" s="68">
        <v>120.75</v>
      </c>
      <c r="L2183">
        <v>6</v>
      </c>
      <c r="M2183">
        <v>1</v>
      </c>
      <c r="N2183" t="s">
        <v>5164</v>
      </c>
      <c r="O2183">
        <v>2.4119999999999999</v>
      </c>
      <c r="P2183">
        <v>10.523</v>
      </c>
      <c r="Q2183">
        <v>11.34</v>
      </c>
      <c r="R2183">
        <v>3500.7190000000001</v>
      </c>
      <c r="S2183">
        <v>9.0719999999999992</v>
      </c>
      <c r="T2183">
        <v>119.696</v>
      </c>
      <c r="U2183">
        <v>5.0359999999999996</v>
      </c>
      <c r="V2183">
        <v>100</v>
      </c>
      <c r="W2183">
        <v>1.327</v>
      </c>
      <c r="X2183">
        <v>0.64500000000000002</v>
      </c>
      <c r="Y2183">
        <v>5.4749999999999996</v>
      </c>
      <c r="Z2183">
        <v>6.1150000000000002</v>
      </c>
      <c r="AA2183">
        <v>0.26800000000000002</v>
      </c>
      <c r="AB2183">
        <v>0</v>
      </c>
      <c r="AC2183" t="b">
        <v>1</v>
      </c>
      <c r="BA2183">
        <v>3500.7179999999998</v>
      </c>
      <c r="BB2183">
        <v>11.34</v>
      </c>
      <c r="BC2183">
        <v>119.43300000000001</v>
      </c>
      <c r="BD2183">
        <v>6.2949999999999999</v>
      </c>
      <c r="BE2183">
        <v>3500.7240000000002</v>
      </c>
      <c r="BF2183">
        <v>120.75</v>
      </c>
      <c r="BG2183">
        <v>11</v>
      </c>
      <c r="BH2183">
        <v>3</v>
      </c>
      <c r="BM2183" t="s">
        <v>144</v>
      </c>
      <c r="BN2183" t="s">
        <v>144</v>
      </c>
      <c r="BO2183" t="s">
        <v>3296</v>
      </c>
      <c r="BT2183"/>
      <c r="BU2183"/>
      <c r="BX2183" t="s">
        <v>5159</v>
      </c>
      <c r="BZ2183"/>
      <c r="CA2183"/>
      <c r="CB2183"/>
      <c r="CC2183"/>
      <c r="CD2183">
        <v>0</v>
      </c>
      <c r="CE2183"/>
      <c r="CF2183">
        <v>0</v>
      </c>
    </row>
    <row r="2184" spans="1:85" hidden="1" x14ac:dyDescent="0.35">
      <c r="A2184" t="s">
        <v>2336</v>
      </c>
      <c r="B2184" t="s">
        <v>5165</v>
      </c>
      <c r="C2184" s="51">
        <v>3500.7719999999999</v>
      </c>
      <c r="D2184">
        <v>8.2210000000000001</v>
      </c>
      <c r="E2184" s="68">
        <v>64.875</v>
      </c>
      <c r="F2184">
        <v>6.2949999999999999</v>
      </c>
      <c r="G2184" t="s">
        <v>3339</v>
      </c>
      <c r="I2184">
        <v>343.71</v>
      </c>
      <c r="J2184">
        <v>3500.777</v>
      </c>
      <c r="K2184" s="73">
        <v>68.22</v>
      </c>
      <c r="L2184">
        <v>11</v>
      </c>
      <c r="M2184">
        <v>1</v>
      </c>
      <c r="N2184" s="51" t="s">
        <v>5165</v>
      </c>
      <c r="O2184">
        <v>2.472</v>
      </c>
      <c r="P2184">
        <v>11.083</v>
      </c>
      <c r="Q2184">
        <v>8.2210000000000001</v>
      </c>
      <c r="R2184">
        <v>3500.7730000000001</v>
      </c>
      <c r="S2184">
        <v>6.2210000000000001</v>
      </c>
      <c r="T2184">
        <v>65.543999999999997</v>
      </c>
      <c r="U2184">
        <v>5.0359999999999996</v>
      </c>
      <c r="V2184">
        <v>100</v>
      </c>
      <c r="W2184">
        <v>1.3009999999999999</v>
      </c>
      <c r="X2184">
        <v>1.238</v>
      </c>
      <c r="Y2184">
        <v>5.66</v>
      </c>
      <c r="Z2184">
        <v>6.9950000000000001</v>
      </c>
      <c r="AA2184">
        <v>0.30099999999999999</v>
      </c>
      <c r="AB2184">
        <v>0</v>
      </c>
      <c r="AC2184" t="b">
        <v>1</v>
      </c>
      <c r="AI2184">
        <v>3500.7660000000001</v>
      </c>
      <c r="AJ2184">
        <v>64.001999999999995</v>
      </c>
      <c r="AK2184">
        <v>3500.7750000000001</v>
      </c>
      <c r="AL2184">
        <v>68.123000000000005</v>
      </c>
      <c r="AM2184">
        <v>8.2420000000000009</v>
      </c>
      <c r="AN2184">
        <v>17.86</v>
      </c>
      <c r="AO2184">
        <v>11.51</v>
      </c>
      <c r="AP2184">
        <v>0.63400000000000001</v>
      </c>
      <c r="AQ2184">
        <v>6.0170000000000003</v>
      </c>
      <c r="AR2184">
        <v>19.009</v>
      </c>
      <c r="AS2184">
        <v>5.5430000000000001</v>
      </c>
      <c r="AT2184">
        <v>0.104</v>
      </c>
      <c r="AU2184">
        <v>0.72399999999999998</v>
      </c>
      <c r="AV2184">
        <v>0.63800000000000001</v>
      </c>
      <c r="AW2184">
        <v>0</v>
      </c>
      <c r="AX2184">
        <v>1865371</v>
      </c>
      <c r="AY2184" t="b">
        <v>1</v>
      </c>
      <c r="AZ2184">
        <v>343.61700000000002</v>
      </c>
      <c r="BA2184">
        <v>3500.7719999999999</v>
      </c>
      <c r="BB2184">
        <v>8.2210000000000001</v>
      </c>
      <c r="BC2184">
        <v>64.875</v>
      </c>
      <c r="BD2184">
        <v>6.2949999999999999</v>
      </c>
      <c r="BE2184">
        <v>3500.777</v>
      </c>
      <c r="BF2184">
        <v>68.22</v>
      </c>
      <c r="BG2184">
        <v>12</v>
      </c>
      <c r="BH2184">
        <v>3</v>
      </c>
      <c r="BI2184">
        <v>6.2210000000000001</v>
      </c>
      <c r="BJ2184">
        <v>5.0359999999999996</v>
      </c>
      <c r="BK2184">
        <v>0.83</v>
      </c>
      <c r="BM2184" t="s">
        <v>144</v>
      </c>
      <c r="BN2184" t="s">
        <v>144</v>
      </c>
      <c r="BO2184" t="s">
        <v>3292</v>
      </c>
      <c r="BQ2184">
        <v>1</v>
      </c>
      <c r="BT2184" t="s">
        <v>3293</v>
      </c>
      <c r="BU2184"/>
      <c r="BV2184" t="s">
        <v>3766</v>
      </c>
      <c r="BX2184" s="51" t="s">
        <v>5159</v>
      </c>
      <c r="BZ2184"/>
      <c r="CA2184" t="s">
        <v>5162</v>
      </c>
      <c r="CB2184">
        <v>11.51</v>
      </c>
      <c r="CC2184">
        <v>11.51</v>
      </c>
      <c r="CD2184">
        <v>7.0000000000000001E-3</v>
      </c>
      <c r="CE2184">
        <v>8.0000000000000002E-3</v>
      </c>
      <c r="CF2184">
        <v>0.38900000000000001</v>
      </c>
      <c r="CG2184" t="b">
        <f t="shared" ref="CG2184:CG2186" si="58">IF(CE2184*100&lt;CC2184,TRUE,FALSE)</f>
        <v>1</v>
      </c>
    </row>
    <row r="2185" spans="1:85" hidden="1" x14ac:dyDescent="0.35">
      <c r="A2185" t="s">
        <v>2337</v>
      </c>
      <c r="B2185" t="s">
        <v>5166</v>
      </c>
      <c r="C2185" s="51">
        <v>3500.788</v>
      </c>
      <c r="D2185">
        <v>14.885</v>
      </c>
      <c r="E2185" s="68">
        <v>43.533000000000001</v>
      </c>
      <c r="F2185">
        <v>6.2949999999999999</v>
      </c>
      <c r="G2185" t="s">
        <v>3339</v>
      </c>
      <c r="I2185">
        <v>323.70999999999998</v>
      </c>
      <c r="J2185">
        <v>3500.797</v>
      </c>
      <c r="K2185" s="73">
        <v>48.25</v>
      </c>
      <c r="L2185">
        <v>10</v>
      </c>
      <c r="M2185">
        <v>1</v>
      </c>
      <c r="N2185" s="51" t="s">
        <v>5166</v>
      </c>
      <c r="O2185">
        <v>2.472</v>
      </c>
      <c r="P2185">
        <v>10.523</v>
      </c>
      <c r="Q2185">
        <v>14.885</v>
      </c>
      <c r="R2185">
        <v>3500.79</v>
      </c>
      <c r="S2185">
        <v>11.907999999999999</v>
      </c>
      <c r="T2185">
        <v>44.475999999999999</v>
      </c>
      <c r="U2185">
        <v>5.0359999999999996</v>
      </c>
      <c r="V2185">
        <v>100</v>
      </c>
      <c r="W2185">
        <v>1.2150000000000001</v>
      </c>
      <c r="X2185">
        <v>1.298</v>
      </c>
      <c r="Y2185">
        <v>5.92</v>
      </c>
      <c r="Z2185">
        <v>6.9950000000000001</v>
      </c>
      <c r="AA2185">
        <v>0.30099999999999999</v>
      </c>
      <c r="AB2185">
        <v>0</v>
      </c>
      <c r="AC2185" t="b">
        <v>1</v>
      </c>
      <c r="AI2185">
        <v>3500.7840000000001</v>
      </c>
      <c r="AJ2185">
        <v>45.107999999999997</v>
      </c>
      <c r="AK2185">
        <v>3500.7950000000001</v>
      </c>
      <c r="AL2185">
        <v>47.576999999999998</v>
      </c>
      <c r="AM2185">
        <v>4.9400000000000004</v>
      </c>
      <c r="AN2185">
        <v>20.36</v>
      </c>
      <c r="AO2185">
        <v>10.27</v>
      </c>
      <c r="AP2185">
        <v>0.44700000000000001</v>
      </c>
      <c r="AQ2185">
        <v>6.3310000000000004</v>
      </c>
      <c r="AR2185">
        <v>25.111999999999998</v>
      </c>
      <c r="AS2185">
        <v>19.218</v>
      </c>
      <c r="AT2185">
        <v>1.542</v>
      </c>
      <c r="AU2185">
        <v>0.374</v>
      </c>
      <c r="AV2185">
        <v>0.26400000000000001</v>
      </c>
      <c r="AW2185">
        <v>0</v>
      </c>
      <c r="AX2185">
        <v>1868744</v>
      </c>
      <c r="AY2185" t="b">
        <v>1</v>
      </c>
      <c r="AZ2185">
        <v>323.03399999999999</v>
      </c>
      <c r="BA2185">
        <v>3500.788</v>
      </c>
      <c r="BB2185">
        <v>14.885</v>
      </c>
      <c r="BC2185">
        <v>43.533000000000001</v>
      </c>
      <c r="BD2185">
        <v>6.2949999999999999</v>
      </c>
      <c r="BE2185">
        <v>3500.797</v>
      </c>
      <c r="BF2185">
        <v>48.25</v>
      </c>
      <c r="BG2185">
        <v>11</v>
      </c>
      <c r="BH2185">
        <v>3</v>
      </c>
      <c r="BI2185">
        <v>11.907999999999999</v>
      </c>
      <c r="BJ2185">
        <v>5.0359999999999996</v>
      </c>
      <c r="BK2185">
        <v>0.82399999999999995</v>
      </c>
      <c r="BM2185" t="s">
        <v>144</v>
      </c>
      <c r="BN2185" t="s">
        <v>144</v>
      </c>
      <c r="BO2185" t="s">
        <v>3292</v>
      </c>
      <c r="BQ2185">
        <v>1</v>
      </c>
      <c r="BT2185" t="s">
        <v>3293</v>
      </c>
      <c r="BU2185"/>
      <c r="BV2185" t="s">
        <v>3766</v>
      </c>
      <c r="BX2185" s="51" t="s">
        <v>5159</v>
      </c>
      <c r="BZ2185"/>
      <c r="CA2185" t="s">
        <v>5162</v>
      </c>
      <c r="CB2185">
        <v>10.27</v>
      </c>
      <c r="CC2185">
        <v>10.27</v>
      </c>
      <c r="CD2185">
        <v>5.0000000000000001E-3</v>
      </c>
      <c r="CE2185">
        <v>5.0000000000000001E-3</v>
      </c>
      <c r="CF2185">
        <v>1</v>
      </c>
      <c r="CG2185" t="b">
        <f t="shared" si="58"/>
        <v>1</v>
      </c>
    </row>
    <row r="2186" spans="1:85" hidden="1" x14ac:dyDescent="0.35">
      <c r="A2186" t="s">
        <v>2338</v>
      </c>
      <c r="B2186" t="s">
        <v>5167</v>
      </c>
      <c r="C2186" s="51">
        <v>3500.857</v>
      </c>
      <c r="D2186">
        <v>18.093</v>
      </c>
      <c r="E2186" s="68">
        <v>78.191000000000003</v>
      </c>
      <c r="F2186">
        <v>6.2949999999999999</v>
      </c>
      <c r="G2186" t="s">
        <v>3339</v>
      </c>
      <c r="I2186">
        <v>353.81</v>
      </c>
      <c r="J2186">
        <v>3500.8690000000001</v>
      </c>
      <c r="K2186" s="73">
        <v>78.41</v>
      </c>
      <c r="L2186">
        <v>4</v>
      </c>
      <c r="M2186">
        <v>1</v>
      </c>
      <c r="N2186" s="51" t="s">
        <v>5167</v>
      </c>
      <c r="O2186">
        <v>2.4510000000000001</v>
      </c>
      <c r="P2186">
        <v>10</v>
      </c>
      <c r="Q2186">
        <v>18.093</v>
      </c>
      <c r="R2186">
        <v>3500.8589999999999</v>
      </c>
      <c r="S2186">
        <v>14.474</v>
      </c>
      <c r="T2186">
        <v>78.233999999999995</v>
      </c>
      <c r="U2186">
        <v>5.0359999999999996</v>
      </c>
      <c r="V2186">
        <v>100</v>
      </c>
      <c r="W2186">
        <v>1.101</v>
      </c>
      <c r="X2186">
        <v>0.57599999999999996</v>
      </c>
      <c r="Y2186">
        <v>5.97</v>
      </c>
      <c r="Z2186">
        <v>6.9950000000000001</v>
      </c>
      <c r="AA2186">
        <v>0.30099999999999999</v>
      </c>
      <c r="AB2186">
        <v>0</v>
      </c>
      <c r="AC2186" t="b">
        <v>1</v>
      </c>
      <c r="AI2186">
        <v>3500.857</v>
      </c>
      <c r="AJ2186">
        <v>74.968000000000004</v>
      </c>
      <c r="AK2186">
        <v>3500.8670000000002</v>
      </c>
      <c r="AL2186">
        <v>77.861999999999995</v>
      </c>
      <c r="AM2186">
        <v>5.7869999999999999</v>
      </c>
      <c r="AN2186">
        <v>19.39</v>
      </c>
      <c r="AO2186">
        <v>10.35</v>
      </c>
      <c r="AP2186">
        <v>0.33200000000000002</v>
      </c>
      <c r="AQ2186">
        <v>6.1859999999999999</v>
      </c>
      <c r="AR2186">
        <v>1.0469999999999999</v>
      </c>
      <c r="AS2186">
        <v>2.552</v>
      </c>
      <c r="AT2186">
        <v>2E-3</v>
      </c>
      <c r="AU2186">
        <v>0.17599999999999999</v>
      </c>
      <c r="AV2186">
        <v>0.3</v>
      </c>
      <c r="AW2186">
        <v>0</v>
      </c>
      <c r="AX2186">
        <v>1872117</v>
      </c>
      <c r="AY2186" t="b">
        <v>1</v>
      </c>
      <c r="AZ2186">
        <v>353.279</v>
      </c>
      <c r="BA2186">
        <v>3500.857</v>
      </c>
      <c r="BB2186">
        <v>18.093</v>
      </c>
      <c r="BC2186">
        <v>78.191000000000003</v>
      </c>
      <c r="BD2186">
        <v>6.2949999999999999</v>
      </c>
      <c r="BE2186">
        <v>3500.8690000000001</v>
      </c>
      <c r="BF2186">
        <v>78.41</v>
      </c>
      <c r="BG2186">
        <v>8</v>
      </c>
      <c r="BH2186">
        <v>3</v>
      </c>
      <c r="BI2186">
        <v>14.474</v>
      </c>
      <c r="BJ2186">
        <v>5.0359999999999996</v>
      </c>
      <c r="BK2186">
        <v>0.65</v>
      </c>
      <c r="BM2186" t="s">
        <v>144</v>
      </c>
      <c r="BN2186" t="s">
        <v>144</v>
      </c>
      <c r="BO2186" t="s">
        <v>3292</v>
      </c>
      <c r="BQ2186">
        <v>1</v>
      </c>
      <c r="BT2186" t="s">
        <v>3293</v>
      </c>
      <c r="BU2186"/>
      <c r="BV2186" t="s">
        <v>3766</v>
      </c>
      <c r="BX2186" s="51" t="s">
        <v>5159</v>
      </c>
      <c r="BZ2186"/>
      <c r="CA2186" t="s">
        <v>5162</v>
      </c>
      <c r="CB2186">
        <v>10.35</v>
      </c>
      <c r="CC2186">
        <v>10.35</v>
      </c>
      <c r="CD2186">
        <v>1.7999999999999999E-2</v>
      </c>
      <c r="CE2186">
        <v>4.5999999999999999E-2</v>
      </c>
      <c r="CF2186">
        <v>0.33200000000000002</v>
      </c>
      <c r="CG2186" t="b">
        <f t="shared" si="58"/>
        <v>1</v>
      </c>
    </row>
    <row r="2187" spans="1:85" hidden="1" x14ac:dyDescent="0.35">
      <c r="A2187" t="s">
        <v>2339</v>
      </c>
      <c r="B2187" t="s">
        <v>5168</v>
      </c>
      <c r="C2187">
        <v>3501.2869999999998</v>
      </c>
      <c r="D2187">
        <v>46.862000000000002</v>
      </c>
      <c r="E2187">
        <v>309.36799999999999</v>
      </c>
      <c r="F2187">
        <v>20.411999999999999</v>
      </c>
      <c r="G2187" t="s">
        <v>2884</v>
      </c>
      <c r="I2187">
        <v>241.24</v>
      </c>
      <c r="J2187">
        <v>3501.3069999999998</v>
      </c>
      <c r="K2187" s="68">
        <v>327.02</v>
      </c>
      <c r="L2187">
        <v>19</v>
      </c>
      <c r="M2187">
        <v>3</v>
      </c>
      <c r="N2187" t="s">
        <v>5168</v>
      </c>
      <c r="O2187">
        <v>1.744</v>
      </c>
      <c r="P2187">
        <v>15.566000000000001</v>
      </c>
      <c r="Q2187">
        <v>46.862000000000002</v>
      </c>
      <c r="R2187">
        <v>3501.2910000000002</v>
      </c>
      <c r="S2187">
        <v>37.488999999999997</v>
      </c>
      <c r="T2187">
        <v>312.89800000000002</v>
      </c>
      <c r="U2187">
        <v>16.329000000000001</v>
      </c>
      <c r="V2187">
        <v>100</v>
      </c>
      <c r="W2187">
        <v>0.91500000000000004</v>
      </c>
      <c r="X2187">
        <v>2.9369999999999998</v>
      </c>
      <c r="Y2187">
        <v>10.545</v>
      </c>
      <c r="Z2187">
        <v>7.8780000000000001</v>
      </c>
      <c r="AA2187">
        <v>0.32900000000000001</v>
      </c>
      <c r="AB2187">
        <v>0</v>
      </c>
      <c r="AC2187" t="b">
        <v>1</v>
      </c>
      <c r="BM2187" t="s">
        <v>2905</v>
      </c>
      <c r="BN2187" t="s">
        <v>2905</v>
      </c>
      <c r="BO2187" t="s">
        <v>2888</v>
      </c>
      <c r="BT2187"/>
      <c r="BU2187"/>
      <c r="BX2187"/>
      <c r="BZ2187"/>
      <c r="CA2187"/>
      <c r="CB2187"/>
      <c r="CC2187"/>
      <c r="CD2187">
        <v>0</v>
      </c>
      <c r="CE2187"/>
      <c r="CF2187">
        <v>0</v>
      </c>
    </row>
    <row r="2188" spans="1:85" hidden="1" x14ac:dyDescent="0.35">
      <c r="A2188" t="s">
        <v>2340</v>
      </c>
      <c r="B2188" t="s">
        <v>5169</v>
      </c>
      <c r="C2188">
        <v>3501.3049999999998</v>
      </c>
      <c r="D2188">
        <v>39.890999999999998</v>
      </c>
      <c r="E2188">
        <v>342.34699999999998</v>
      </c>
      <c r="F2188">
        <v>12.086</v>
      </c>
      <c r="G2188" t="s">
        <v>2884</v>
      </c>
      <c r="I2188">
        <v>258.76</v>
      </c>
      <c r="J2188">
        <v>3501.3240000000001</v>
      </c>
      <c r="K2188" s="68">
        <v>344.54</v>
      </c>
      <c r="L2188">
        <v>14</v>
      </c>
      <c r="M2188">
        <v>3</v>
      </c>
      <c r="N2188" t="s">
        <v>5169</v>
      </c>
      <c r="O2188">
        <v>1.835</v>
      </c>
      <c r="P2188">
        <v>12.286</v>
      </c>
      <c r="Q2188">
        <v>39.890999999999998</v>
      </c>
      <c r="R2188">
        <v>3501.3090000000002</v>
      </c>
      <c r="S2188">
        <v>31.913</v>
      </c>
      <c r="T2188">
        <v>342.78500000000003</v>
      </c>
      <c r="U2188">
        <v>9.6690000000000005</v>
      </c>
      <c r="V2188">
        <v>100</v>
      </c>
      <c r="W2188">
        <v>0.61799999999999999</v>
      </c>
      <c r="X2188">
        <v>1.552</v>
      </c>
      <c r="Y2188">
        <v>8.5500000000000007</v>
      </c>
      <c r="Z2188">
        <v>7.8780000000000001</v>
      </c>
      <c r="AA2188">
        <v>0.32900000000000001</v>
      </c>
      <c r="AB2188">
        <v>0</v>
      </c>
      <c r="AC2188" t="b">
        <v>1</v>
      </c>
      <c r="BM2188" t="s">
        <v>2905</v>
      </c>
      <c r="BN2188" t="s">
        <v>2905</v>
      </c>
      <c r="BO2188" t="s">
        <v>2888</v>
      </c>
      <c r="BT2188"/>
      <c r="BU2188"/>
      <c r="BX2188"/>
      <c r="BZ2188"/>
      <c r="CA2188"/>
      <c r="CB2188"/>
      <c r="CC2188"/>
      <c r="CD2188">
        <v>0</v>
      </c>
      <c r="CE2188"/>
      <c r="CF2188">
        <v>0</v>
      </c>
    </row>
    <row r="2189" spans="1:85" hidden="1" x14ac:dyDescent="0.35">
      <c r="A2189" t="s">
        <v>2341</v>
      </c>
      <c r="B2189" t="s">
        <v>5170</v>
      </c>
      <c r="C2189">
        <v>3501.3069999999998</v>
      </c>
      <c r="D2189">
        <v>32.933999999999997</v>
      </c>
      <c r="E2189">
        <v>16.324000000000002</v>
      </c>
      <c r="F2189">
        <v>11.153</v>
      </c>
      <c r="G2189" t="s">
        <v>2884</v>
      </c>
      <c r="I2189">
        <v>293.81</v>
      </c>
      <c r="J2189">
        <v>3501.326</v>
      </c>
      <c r="K2189" s="68">
        <v>19.600000000000001</v>
      </c>
      <c r="L2189">
        <v>7</v>
      </c>
      <c r="M2189">
        <v>3</v>
      </c>
      <c r="N2189" t="s">
        <v>5170</v>
      </c>
      <c r="O2189">
        <v>1.845</v>
      </c>
      <c r="P2189">
        <v>10</v>
      </c>
      <c r="Q2189">
        <v>32.933999999999997</v>
      </c>
      <c r="R2189">
        <v>3501.3110000000001</v>
      </c>
      <c r="S2189">
        <v>26.347000000000001</v>
      </c>
      <c r="T2189">
        <v>16.978999999999999</v>
      </c>
      <c r="U2189">
        <v>8.9220000000000006</v>
      </c>
      <c r="V2189">
        <v>100</v>
      </c>
      <c r="W2189">
        <v>0.65500000000000003</v>
      </c>
      <c r="X2189">
        <v>0.83</v>
      </c>
      <c r="Y2189">
        <v>7.73</v>
      </c>
      <c r="Z2189">
        <v>7.8780000000000001</v>
      </c>
      <c r="AA2189">
        <v>0.32900000000000001</v>
      </c>
      <c r="AB2189">
        <v>0</v>
      </c>
      <c r="AC2189" t="b">
        <v>1</v>
      </c>
      <c r="BM2189" t="s">
        <v>2905</v>
      </c>
      <c r="BN2189" t="s">
        <v>2905</v>
      </c>
      <c r="BO2189" t="s">
        <v>2888</v>
      </c>
      <c r="BT2189"/>
      <c r="BU2189"/>
      <c r="BX2189"/>
      <c r="BZ2189"/>
      <c r="CA2189"/>
      <c r="CB2189"/>
      <c r="CC2189"/>
      <c r="CD2189">
        <v>0</v>
      </c>
      <c r="CE2189"/>
      <c r="CF2189">
        <v>0</v>
      </c>
    </row>
    <row r="2190" spans="1:85" hidden="1" x14ac:dyDescent="0.35">
      <c r="A2190" t="s">
        <v>2342</v>
      </c>
      <c r="B2190" t="s">
        <v>5171</v>
      </c>
      <c r="C2190">
        <v>3501.3760000000002</v>
      </c>
      <c r="D2190">
        <v>8</v>
      </c>
      <c r="E2190">
        <v>63.851999999999997</v>
      </c>
      <c r="F2190">
        <v>6.2949999999999999</v>
      </c>
      <c r="G2190" t="s">
        <v>2884</v>
      </c>
      <c r="I2190">
        <v>341.24</v>
      </c>
      <c r="J2190">
        <v>3501.38</v>
      </c>
      <c r="K2190" s="68">
        <v>67</v>
      </c>
      <c r="L2190">
        <v>10</v>
      </c>
      <c r="M2190">
        <v>3</v>
      </c>
      <c r="N2190" t="s">
        <v>5171</v>
      </c>
      <c r="O2190">
        <v>2.2250000000000001</v>
      </c>
      <c r="P2190">
        <v>10</v>
      </c>
      <c r="Q2190">
        <v>8</v>
      </c>
      <c r="R2190">
        <v>3501.377</v>
      </c>
      <c r="S2190">
        <v>6</v>
      </c>
      <c r="T2190">
        <v>64.481999999999999</v>
      </c>
      <c r="U2190">
        <v>5.0359999999999996</v>
      </c>
      <c r="V2190">
        <v>100</v>
      </c>
      <c r="W2190">
        <v>0.83199999999999996</v>
      </c>
      <c r="X2190">
        <v>0.98399999999999999</v>
      </c>
      <c r="Y2190">
        <v>7.3250000000000002</v>
      </c>
      <c r="Z2190">
        <v>8.7590000000000003</v>
      </c>
      <c r="AA2190">
        <v>0.35299999999999998</v>
      </c>
      <c r="AB2190">
        <v>0</v>
      </c>
      <c r="AC2190" t="b">
        <v>1</v>
      </c>
      <c r="BM2190" t="s">
        <v>2887</v>
      </c>
      <c r="BN2190" t="s">
        <v>2887</v>
      </c>
      <c r="BO2190" t="s">
        <v>2888</v>
      </c>
      <c r="BT2190"/>
      <c r="BU2190"/>
      <c r="BX2190"/>
      <c r="BZ2190"/>
      <c r="CA2190"/>
      <c r="CB2190"/>
      <c r="CC2190"/>
      <c r="CD2190">
        <v>0</v>
      </c>
      <c r="CE2190"/>
      <c r="CF2190">
        <v>0</v>
      </c>
    </row>
    <row r="2191" spans="1:85" hidden="1" x14ac:dyDescent="0.35">
      <c r="A2191" t="s">
        <v>2343</v>
      </c>
      <c r="B2191" t="s">
        <v>5172</v>
      </c>
      <c r="C2191">
        <v>3501.377</v>
      </c>
      <c r="D2191">
        <v>8</v>
      </c>
      <c r="E2191">
        <v>103.852</v>
      </c>
      <c r="F2191">
        <v>6.2949999999999999</v>
      </c>
      <c r="G2191" t="s">
        <v>2884</v>
      </c>
      <c r="I2191">
        <v>21.24</v>
      </c>
      <c r="J2191">
        <v>3501.3809999999999</v>
      </c>
      <c r="K2191" s="68">
        <v>107</v>
      </c>
      <c r="L2191">
        <v>10</v>
      </c>
      <c r="M2191">
        <v>3</v>
      </c>
      <c r="N2191" t="s">
        <v>5172</v>
      </c>
      <c r="O2191">
        <v>2.2349999999999999</v>
      </c>
      <c r="P2191">
        <v>10</v>
      </c>
      <c r="Q2191">
        <v>8</v>
      </c>
      <c r="R2191">
        <v>3501.3780000000002</v>
      </c>
      <c r="S2191">
        <v>6</v>
      </c>
      <c r="T2191">
        <v>104.482</v>
      </c>
      <c r="U2191">
        <v>5.0359999999999996</v>
      </c>
      <c r="V2191">
        <v>100</v>
      </c>
      <c r="W2191">
        <v>0.83199999999999996</v>
      </c>
      <c r="X2191">
        <v>0.94499999999999995</v>
      </c>
      <c r="Y2191">
        <v>7.99</v>
      </c>
      <c r="Z2191">
        <v>8.7590000000000003</v>
      </c>
      <c r="AA2191">
        <v>0.35299999999999998</v>
      </c>
      <c r="AB2191">
        <v>0</v>
      </c>
      <c r="AC2191" t="b">
        <v>1</v>
      </c>
      <c r="BM2191" t="s">
        <v>2887</v>
      </c>
      <c r="BN2191" t="s">
        <v>2887</v>
      </c>
      <c r="BO2191" t="s">
        <v>2888</v>
      </c>
      <c r="BT2191"/>
      <c r="BU2191"/>
      <c r="BX2191"/>
      <c r="BZ2191"/>
      <c r="CA2191"/>
      <c r="CB2191"/>
      <c r="CC2191"/>
      <c r="CD2191">
        <v>0</v>
      </c>
      <c r="CE2191"/>
      <c r="CF2191">
        <v>0</v>
      </c>
    </row>
    <row r="2192" spans="1:85" hidden="1" x14ac:dyDescent="0.35">
      <c r="A2192" t="s">
        <v>2344</v>
      </c>
      <c r="B2192" t="s">
        <v>5173</v>
      </c>
      <c r="C2192">
        <v>3501.3760000000002</v>
      </c>
      <c r="D2192">
        <v>8</v>
      </c>
      <c r="E2192">
        <v>96.421999999999997</v>
      </c>
      <c r="F2192">
        <v>6.2949999999999999</v>
      </c>
      <c r="G2192" t="s">
        <v>2884</v>
      </c>
      <c r="I2192">
        <v>13.81</v>
      </c>
      <c r="J2192">
        <v>3501.3809999999999</v>
      </c>
      <c r="K2192" s="68">
        <v>99.57</v>
      </c>
      <c r="L2192">
        <v>10</v>
      </c>
      <c r="M2192">
        <v>3</v>
      </c>
      <c r="N2192" t="s">
        <v>5173</v>
      </c>
      <c r="O2192">
        <v>2.2349999999999999</v>
      </c>
      <c r="P2192">
        <v>10</v>
      </c>
      <c r="Q2192">
        <v>8</v>
      </c>
      <c r="R2192">
        <v>3501.377</v>
      </c>
      <c r="S2192">
        <v>6</v>
      </c>
      <c r="T2192">
        <v>97.052000000000007</v>
      </c>
      <c r="U2192">
        <v>5.0359999999999996</v>
      </c>
      <c r="V2192">
        <v>100</v>
      </c>
      <c r="W2192">
        <v>0.83199999999999996</v>
      </c>
      <c r="X2192">
        <v>0.93400000000000005</v>
      </c>
      <c r="Y2192">
        <v>8.36</v>
      </c>
      <c r="Z2192">
        <v>8.7590000000000003</v>
      </c>
      <c r="AA2192">
        <v>0.35299999999999998</v>
      </c>
      <c r="AB2192">
        <v>0</v>
      </c>
      <c r="AC2192" t="b">
        <v>1</v>
      </c>
      <c r="BM2192" t="s">
        <v>2887</v>
      </c>
      <c r="BN2192" t="s">
        <v>2887</v>
      </c>
      <c r="BO2192" t="s">
        <v>2888</v>
      </c>
      <c r="BT2192"/>
      <c r="BU2192"/>
      <c r="BX2192"/>
      <c r="BZ2192"/>
      <c r="CA2192"/>
      <c r="CB2192"/>
      <c r="CC2192"/>
      <c r="CD2192">
        <v>0</v>
      </c>
      <c r="CE2192"/>
      <c r="CF2192">
        <v>0</v>
      </c>
    </row>
    <row r="2193" spans="1:84" hidden="1" x14ac:dyDescent="0.35">
      <c r="A2193" t="s">
        <v>2345</v>
      </c>
      <c r="B2193" t="s">
        <v>5174</v>
      </c>
      <c r="C2193">
        <v>3501.3760000000002</v>
      </c>
      <c r="D2193">
        <v>12.406000000000001</v>
      </c>
      <c r="E2193">
        <v>45.795000000000002</v>
      </c>
      <c r="F2193">
        <v>6.2949999999999999</v>
      </c>
      <c r="G2193" t="s">
        <v>2884</v>
      </c>
      <c r="I2193">
        <v>321.24</v>
      </c>
      <c r="J2193">
        <v>3501.3829999999998</v>
      </c>
      <c r="K2193" s="68">
        <v>47</v>
      </c>
      <c r="L2193">
        <v>18</v>
      </c>
      <c r="M2193">
        <v>3</v>
      </c>
      <c r="N2193" t="s">
        <v>5174</v>
      </c>
      <c r="O2193">
        <v>2.254</v>
      </c>
      <c r="P2193">
        <v>14.888999999999999</v>
      </c>
      <c r="Q2193">
        <v>12.406000000000001</v>
      </c>
      <c r="R2193">
        <v>3501.377</v>
      </c>
      <c r="S2193">
        <v>9.9250000000000007</v>
      </c>
      <c r="T2193">
        <v>46.036000000000001</v>
      </c>
      <c r="U2193">
        <v>5.0359999999999996</v>
      </c>
      <c r="V2193">
        <v>100</v>
      </c>
      <c r="W2193">
        <v>0.83199999999999996</v>
      </c>
      <c r="X2193">
        <v>1.786</v>
      </c>
      <c r="Y2193">
        <v>9.81</v>
      </c>
      <c r="Z2193">
        <v>8.7590000000000003</v>
      </c>
      <c r="AA2193">
        <v>0.35299999999999998</v>
      </c>
      <c r="AB2193">
        <v>0</v>
      </c>
      <c r="AC2193" t="b">
        <v>1</v>
      </c>
      <c r="BM2193" t="s">
        <v>2887</v>
      </c>
      <c r="BN2193" t="s">
        <v>2887</v>
      </c>
      <c r="BO2193" t="s">
        <v>2888</v>
      </c>
      <c r="BT2193"/>
      <c r="BU2193"/>
      <c r="BX2193"/>
      <c r="BZ2193"/>
      <c r="CA2193"/>
      <c r="CB2193"/>
      <c r="CC2193"/>
      <c r="CD2193">
        <v>0</v>
      </c>
      <c r="CE2193"/>
      <c r="CF2193">
        <v>0</v>
      </c>
    </row>
    <row r="2194" spans="1:84" hidden="1" x14ac:dyDescent="0.35">
      <c r="A2194" t="s">
        <v>2346</v>
      </c>
      <c r="B2194" t="s">
        <v>5175</v>
      </c>
      <c r="C2194">
        <v>3501.384</v>
      </c>
      <c r="D2194">
        <v>9.9879999999999995</v>
      </c>
      <c r="E2194">
        <v>136.53899999999999</v>
      </c>
      <c r="F2194">
        <v>14.647</v>
      </c>
      <c r="G2194" t="s">
        <v>2884</v>
      </c>
      <c r="I2194">
        <v>56.29</v>
      </c>
      <c r="J2194">
        <v>3501.39</v>
      </c>
      <c r="K2194" s="68">
        <v>142.05000000000001</v>
      </c>
      <c r="L2194">
        <v>6</v>
      </c>
      <c r="M2194">
        <v>3</v>
      </c>
      <c r="N2194" t="s">
        <v>5175</v>
      </c>
      <c r="O2194">
        <v>2.3330000000000002</v>
      </c>
      <c r="P2194">
        <v>10</v>
      </c>
      <c r="Q2194">
        <v>9.9879999999999995</v>
      </c>
      <c r="R2194">
        <v>3501.3850000000002</v>
      </c>
      <c r="S2194">
        <v>7.9880000000000004</v>
      </c>
      <c r="T2194">
        <v>137.64099999999999</v>
      </c>
      <c r="U2194">
        <v>11.718</v>
      </c>
      <c r="V2194">
        <v>100</v>
      </c>
      <c r="W2194">
        <v>2.052</v>
      </c>
      <c r="X2194">
        <v>1.552</v>
      </c>
      <c r="Y2194">
        <v>7.75</v>
      </c>
      <c r="Z2194">
        <v>8.7590000000000003</v>
      </c>
      <c r="AA2194">
        <v>0.35299999999999998</v>
      </c>
      <c r="AB2194">
        <v>0</v>
      </c>
      <c r="AC2194" t="b">
        <v>1</v>
      </c>
      <c r="BM2194" t="s">
        <v>2887</v>
      </c>
      <c r="BN2194" t="s">
        <v>2887</v>
      </c>
      <c r="BO2194" t="s">
        <v>2888</v>
      </c>
      <c r="BT2194"/>
      <c r="BU2194"/>
      <c r="BX2194"/>
      <c r="BZ2194"/>
      <c r="CA2194"/>
      <c r="CB2194"/>
      <c r="CC2194"/>
      <c r="CD2194">
        <v>0</v>
      </c>
      <c r="CE2194"/>
      <c r="CF2194">
        <v>0</v>
      </c>
    </row>
    <row r="2195" spans="1:84" hidden="1" x14ac:dyDescent="0.35">
      <c r="A2195" t="s">
        <v>2347</v>
      </c>
      <c r="B2195" t="s">
        <v>5176</v>
      </c>
      <c r="C2195">
        <v>3501.3850000000002</v>
      </c>
      <c r="D2195">
        <v>11.183</v>
      </c>
      <c r="E2195">
        <v>165.245</v>
      </c>
      <c r="F2195">
        <v>6.2949999999999999</v>
      </c>
      <c r="G2195" t="s">
        <v>2884</v>
      </c>
      <c r="I2195">
        <v>83.71</v>
      </c>
      <c r="J2195">
        <v>3501.3919999999998</v>
      </c>
      <c r="K2195" s="68">
        <v>169.47</v>
      </c>
      <c r="L2195">
        <v>10</v>
      </c>
      <c r="M2195">
        <v>3</v>
      </c>
      <c r="N2195" t="s">
        <v>5176</v>
      </c>
      <c r="O2195">
        <v>2.3530000000000002</v>
      </c>
      <c r="P2195">
        <v>10</v>
      </c>
      <c r="Q2195">
        <v>11.183</v>
      </c>
      <c r="R2195">
        <v>3501.386</v>
      </c>
      <c r="S2195">
        <v>8.9459999999999997</v>
      </c>
      <c r="T2195">
        <v>166.09</v>
      </c>
      <c r="U2195">
        <v>5.0359999999999996</v>
      </c>
      <c r="V2195">
        <v>100</v>
      </c>
      <c r="W2195">
        <v>0.83199999999999996</v>
      </c>
      <c r="X2195">
        <v>0.93</v>
      </c>
      <c r="Y2195">
        <v>8.2899999999999991</v>
      </c>
      <c r="Z2195">
        <v>8.7590000000000003</v>
      </c>
      <c r="AA2195">
        <v>0.35299999999999998</v>
      </c>
      <c r="AB2195">
        <v>0</v>
      </c>
      <c r="AC2195" t="b">
        <v>1</v>
      </c>
      <c r="BM2195" t="s">
        <v>2887</v>
      </c>
      <c r="BN2195" t="s">
        <v>2887</v>
      </c>
      <c r="BO2195" t="s">
        <v>2888</v>
      </c>
      <c r="BT2195"/>
      <c r="BU2195"/>
      <c r="BX2195"/>
      <c r="BZ2195"/>
      <c r="CA2195"/>
      <c r="CB2195"/>
      <c r="CC2195"/>
      <c r="CD2195">
        <v>0</v>
      </c>
      <c r="CE2195"/>
      <c r="CF2195">
        <v>0</v>
      </c>
    </row>
    <row r="2196" spans="1:84" hidden="1" x14ac:dyDescent="0.35">
      <c r="A2196" t="s">
        <v>2348</v>
      </c>
      <c r="B2196" t="s">
        <v>5177</v>
      </c>
      <c r="C2196">
        <v>3501.3960000000002</v>
      </c>
      <c r="D2196">
        <v>10.956</v>
      </c>
      <c r="E2196">
        <v>0.72799999999999998</v>
      </c>
      <c r="F2196">
        <v>6.9489999999999998</v>
      </c>
      <c r="G2196" t="s">
        <v>2884</v>
      </c>
      <c r="I2196">
        <v>281.24</v>
      </c>
      <c r="J2196">
        <v>3501.4029999999998</v>
      </c>
      <c r="K2196" s="68">
        <v>7</v>
      </c>
      <c r="L2196">
        <v>59</v>
      </c>
      <c r="M2196">
        <v>3</v>
      </c>
      <c r="N2196" t="s">
        <v>5177</v>
      </c>
      <c r="O2196">
        <v>2.4609999999999999</v>
      </c>
      <c r="P2196">
        <v>44.673999999999999</v>
      </c>
      <c r="Q2196">
        <v>10.956</v>
      </c>
      <c r="R2196">
        <v>3501.3969999999999</v>
      </c>
      <c r="S2196">
        <v>8.7650000000000006</v>
      </c>
      <c r="T2196">
        <v>1.9830000000000001</v>
      </c>
      <c r="U2196">
        <v>5.5590000000000002</v>
      </c>
      <c r="V2196">
        <v>100</v>
      </c>
      <c r="W2196">
        <v>0.88100000000000001</v>
      </c>
      <c r="X2196">
        <v>6.07</v>
      </c>
      <c r="Y2196">
        <v>9.39</v>
      </c>
      <c r="Z2196">
        <v>8.7590000000000003</v>
      </c>
      <c r="AA2196">
        <v>0.35299999999999998</v>
      </c>
      <c r="AB2196">
        <v>0</v>
      </c>
      <c r="AC2196" t="b">
        <v>1</v>
      </c>
      <c r="BM2196" t="s">
        <v>3345</v>
      </c>
      <c r="BN2196" t="s">
        <v>3288</v>
      </c>
      <c r="BO2196" t="s">
        <v>2888</v>
      </c>
      <c r="BT2196"/>
      <c r="BU2196"/>
      <c r="BX2196"/>
      <c r="BZ2196"/>
      <c r="CA2196"/>
      <c r="CB2196"/>
      <c r="CC2196"/>
      <c r="CD2196">
        <v>0</v>
      </c>
      <c r="CE2196"/>
      <c r="CF2196">
        <v>0</v>
      </c>
    </row>
    <row r="2197" spans="1:84" hidden="1" x14ac:dyDescent="0.35">
      <c r="A2197" t="s">
        <v>2349</v>
      </c>
      <c r="B2197" t="s">
        <v>5178</v>
      </c>
      <c r="C2197">
        <v>3501.4</v>
      </c>
      <c r="D2197">
        <v>12.192</v>
      </c>
      <c r="E2197">
        <v>31.17</v>
      </c>
      <c r="F2197">
        <v>19.952000000000002</v>
      </c>
      <c r="G2197" t="s">
        <v>2884</v>
      </c>
      <c r="I2197">
        <v>323.70999999999998</v>
      </c>
      <c r="J2197">
        <v>3501.4029999999998</v>
      </c>
      <c r="K2197" s="68">
        <v>49.47</v>
      </c>
      <c r="L2197">
        <v>29</v>
      </c>
      <c r="M2197">
        <v>3</v>
      </c>
      <c r="N2197" t="s">
        <v>5178</v>
      </c>
      <c r="O2197">
        <v>2.4609999999999999</v>
      </c>
      <c r="P2197">
        <v>22.611999999999998</v>
      </c>
      <c r="Q2197">
        <v>12.192</v>
      </c>
      <c r="R2197">
        <v>3501.4009999999998</v>
      </c>
      <c r="S2197">
        <v>9.7539999999999996</v>
      </c>
      <c r="T2197">
        <v>34.83</v>
      </c>
      <c r="U2197">
        <v>15.962</v>
      </c>
      <c r="V2197">
        <v>100</v>
      </c>
      <c r="W2197">
        <v>2.8769999999999998</v>
      </c>
      <c r="X2197">
        <v>9.6359999999999992</v>
      </c>
      <c r="Y2197">
        <v>9.77</v>
      </c>
      <c r="Z2197">
        <v>8.7590000000000003</v>
      </c>
      <c r="AA2197">
        <v>0.35299999999999998</v>
      </c>
      <c r="AB2197">
        <v>0</v>
      </c>
      <c r="AC2197" t="b">
        <v>1</v>
      </c>
      <c r="BM2197" t="s">
        <v>2887</v>
      </c>
      <c r="BN2197" t="s">
        <v>2887</v>
      </c>
      <c r="BO2197" t="s">
        <v>2888</v>
      </c>
      <c r="BT2197"/>
      <c r="BU2197"/>
      <c r="BX2197"/>
      <c r="BZ2197"/>
      <c r="CA2197"/>
      <c r="CB2197"/>
      <c r="CC2197"/>
      <c r="CD2197">
        <v>0</v>
      </c>
      <c r="CE2197"/>
      <c r="CF2197">
        <v>0</v>
      </c>
    </row>
    <row r="2198" spans="1:84" hidden="1" x14ac:dyDescent="0.35">
      <c r="A2198" t="s">
        <v>2350</v>
      </c>
      <c r="B2198" t="s">
        <v>5179</v>
      </c>
      <c r="C2198">
        <v>3501.4</v>
      </c>
      <c r="D2198">
        <v>14.308</v>
      </c>
      <c r="E2198">
        <v>320.84100000000001</v>
      </c>
      <c r="F2198">
        <v>7.5730000000000004</v>
      </c>
      <c r="G2198" t="s">
        <v>2884</v>
      </c>
      <c r="I2198">
        <v>241.24</v>
      </c>
      <c r="J2198">
        <v>3501.4050000000002</v>
      </c>
      <c r="K2198" s="68">
        <v>326.99</v>
      </c>
      <c r="L2198">
        <v>47</v>
      </c>
      <c r="M2198">
        <v>3</v>
      </c>
      <c r="N2198" t="s">
        <v>5179</v>
      </c>
      <c r="O2198">
        <v>2.4809999999999999</v>
      </c>
      <c r="P2198">
        <v>35.781999999999996</v>
      </c>
      <c r="Q2198">
        <v>14.308</v>
      </c>
      <c r="R2198">
        <v>3501.4009999999998</v>
      </c>
      <c r="S2198">
        <v>11.446</v>
      </c>
      <c r="T2198">
        <v>322.07100000000003</v>
      </c>
      <c r="U2198">
        <v>6.0590000000000002</v>
      </c>
      <c r="V2198">
        <v>100</v>
      </c>
      <c r="W2198">
        <v>0.88800000000000001</v>
      </c>
      <c r="X2198">
        <v>5.4859999999999998</v>
      </c>
      <c r="Y2198">
        <v>10.68</v>
      </c>
      <c r="Z2198">
        <v>8.7590000000000003</v>
      </c>
      <c r="AA2198">
        <v>0.35299999999999998</v>
      </c>
      <c r="AB2198">
        <v>0</v>
      </c>
      <c r="AC2198" t="b">
        <v>1</v>
      </c>
      <c r="BM2198" t="s">
        <v>2887</v>
      </c>
      <c r="BN2198" t="s">
        <v>2887</v>
      </c>
      <c r="BO2198" t="s">
        <v>2888</v>
      </c>
      <c r="BT2198"/>
      <c r="BU2198"/>
      <c r="BX2198"/>
      <c r="BZ2198"/>
      <c r="CA2198"/>
      <c r="CB2198"/>
      <c r="CC2198"/>
      <c r="CD2198">
        <v>0</v>
      </c>
      <c r="CE2198"/>
      <c r="CF2198">
        <v>0</v>
      </c>
    </row>
    <row r="2199" spans="1:84" hidden="1" x14ac:dyDescent="0.35">
      <c r="A2199" t="s">
        <v>2351</v>
      </c>
      <c r="B2199" t="s">
        <v>5180</v>
      </c>
      <c r="C2199">
        <v>3501.4</v>
      </c>
      <c r="D2199">
        <v>18.879000000000001</v>
      </c>
      <c r="E2199">
        <v>221.99199999999999</v>
      </c>
      <c r="F2199">
        <v>6.2949999999999999</v>
      </c>
      <c r="G2199" t="s">
        <v>2884</v>
      </c>
      <c r="I2199">
        <v>138.76</v>
      </c>
      <c r="J2199">
        <v>3501.4050000000002</v>
      </c>
      <c r="K2199" s="68">
        <v>224.51</v>
      </c>
      <c r="L2199">
        <v>68</v>
      </c>
      <c r="M2199">
        <v>3</v>
      </c>
      <c r="N2199" t="s">
        <v>5180</v>
      </c>
      <c r="O2199">
        <v>2.4809999999999999</v>
      </c>
      <c r="P2199">
        <v>51.368000000000002</v>
      </c>
      <c r="Q2199">
        <v>18.879000000000001</v>
      </c>
      <c r="R2199">
        <v>3501.4009999999998</v>
      </c>
      <c r="S2199">
        <v>15.103</v>
      </c>
      <c r="T2199">
        <v>222.49600000000001</v>
      </c>
      <c r="U2199">
        <v>5.0359999999999996</v>
      </c>
      <c r="V2199">
        <v>100</v>
      </c>
      <c r="W2199">
        <v>0.83299999999999996</v>
      </c>
      <c r="X2199">
        <v>7.38</v>
      </c>
      <c r="Y2199">
        <v>8.75</v>
      </c>
      <c r="Z2199">
        <v>8.7590000000000003</v>
      </c>
      <c r="AA2199">
        <v>0.35299999999999998</v>
      </c>
      <c r="AB2199">
        <v>0</v>
      </c>
      <c r="AC2199" t="b">
        <v>1</v>
      </c>
      <c r="BM2199" t="s">
        <v>2887</v>
      </c>
      <c r="BN2199" t="s">
        <v>2887</v>
      </c>
      <c r="BO2199" t="s">
        <v>2888</v>
      </c>
      <c r="BT2199"/>
      <c r="BU2199"/>
      <c r="BX2199"/>
      <c r="BZ2199"/>
      <c r="CA2199"/>
      <c r="CB2199"/>
      <c r="CC2199"/>
      <c r="CD2199">
        <v>0</v>
      </c>
      <c r="CE2199"/>
      <c r="CF2199">
        <v>0</v>
      </c>
    </row>
    <row r="2200" spans="1:84" hidden="1" x14ac:dyDescent="0.35">
      <c r="A2200" t="s">
        <v>2352</v>
      </c>
      <c r="B2200" t="s">
        <v>5181</v>
      </c>
      <c r="C2200">
        <v>3501.3879999999999</v>
      </c>
      <c r="D2200">
        <v>43.185000000000002</v>
      </c>
      <c r="E2200">
        <v>240.976</v>
      </c>
      <c r="F2200">
        <v>11.231</v>
      </c>
      <c r="G2200" t="s">
        <v>2884</v>
      </c>
      <c r="I2200">
        <v>156.29</v>
      </c>
      <c r="J2200">
        <v>3501.4050000000002</v>
      </c>
      <c r="K2200" s="68">
        <v>242.04</v>
      </c>
      <c r="L2200">
        <v>47</v>
      </c>
      <c r="M2200">
        <v>3</v>
      </c>
      <c r="N2200" t="s">
        <v>5181</v>
      </c>
      <c r="O2200">
        <v>2.4809999999999999</v>
      </c>
      <c r="P2200">
        <v>35.781999999999996</v>
      </c>
      <c r="Q2200">
        <v>43.185000000000002</v>
      </c>
      <c r="R2200">
        <v>3501.3910000000001</v>
      </c>
      <c r="S2200">
        <v>34.548000000000002</v>
      </c>
      <c r="T2200">
        <v>241.18899999999999</v>
      </c>
      <c r="U2200">
        <v>8.9849999999999994</v>
      </c>
      <c r="V2200">
        <v>100</v>
      </c>
      <c r="W2200">
        <v>0.52300000000000002</v>
      </c>
      <c r="X2200">
        <v>4.6310000000000002</v>
      </c>
      <c r="Y2200">
        <v>9.1199999999999992</v>
      </c>
      <c r="Z2200">
        <v>8.7590000000000003</v>
      </c>
      <c r="AA2200">
        <v>0.35299999999999998</v>
      </c>
      <c r="AB2200">
        <v>0</v>
      </c>
      <c r="AC2200" t="b">
        <v>1</v>
      </c>
      <c r="BM2200" t="s">
        <v>2887</v>
      </c>
      <c r="BN2200" t="s">
        <v>2887</v>
      </c>
      <c r="BO2200" t="s">
        <v>2888</v>
      </c>
      <c r="BT2200"/>
      <c r="BU2200"/>
      <c r="BX2200"/>
      <c r="BZ2200"/>
      <c r="CA2200"/>
      <c r="CB2200"/>
      <c r="CC2200"/>
      <c r="CD2200">
        <v>0</v>
      </c>
      <c r="CE2200"/>
      <c r="CF2200">
        <v>0</v>
      </c>
    </row>
    <row r="2201" spans="1:84" hidden="1" x14ac:dyDescent="0.35">
      <c r="A2201" t="s">
        <v>2353</v>
      </c>
      <c r="B2201" t="s">
        <v>5182</v>
      </c>
      <c r="C2201">
        <v>3501.402</v>
      </c>
      <c r="D2201">
        <v>13.920999999999999</v>
      </c>
      <c r="E2201">
        <v>61.531999999999996</v>
      </c>
      <c r="F2201">
        <v>142.90799999999999</v>
      </c>
      <c r="G2201" t="s">
        <v>2884</v>
      </c>
      <c r="I2201">
        <v>56.29</v>
      </c>
      <c r="J2201">
        <v>3501.4059999999999</v>
      </c>
      <c r="K2201" s="68">
        <v>142.04</v>
      </c>
      <c r="L2201">
        <v>15</v>
      </c>
      <c r="M2201">
        <v>3</v>
      </c>
      <c r="N2201" t="s">
        <v>5182</v>
      </c>
      <c r="O2201">
        <v>2.4809999999999999</v>
      </c>
      <c r="P2201">
        <v>12.917</v>
      </c>
      <c r="Q2201">
        <v>13.920999999999999</v>
      </c>
      <c r="R2201">
        <v>3501.4029999999998</v>
      </c>
      <c r="S2201">
        <v>11.137</v>
      </c>
      <c r="T2201">
        <v>77.634</v>
      </c>
      <c r="U2201">
        <v>114.327</v>
      </c>
      <c r="V2201">
        <v>100</v>
      </c>
      <c r="W2201">
        <v>5.5510000000000002</v>
      </c>
      <c r="X2201">
        <v>10.522</v>
      </c>
      <c r="Y2201">
        <v>7.75</v>
      </c>
      <c r="Z2201">
        <v>8.7590000000000003</v>
      </c>
      <c r="AA2201">
        <v>0.35299999999999998</v>
      </c>
      <c r="AB2201">
        <v>0</v>
      </c>
      <c r="AC2201" t="b">
        <v>1</v>
      </c>
      <c r="BM2201" t="s">
        <v>2887</v>
      </c>
      <c r="BN2201" t="s">
        <v>2887</v>
      </c>
      <c r="BO2201" t="s">
        <v>2888</v>
      </c>
      <c r="BT2201"/>
      <c r="BU2201"/>
      <c r="BX2201"/>
      <c r="BZ2201"/>
      <c r="CA2201"/>
      <c r="CB2201"/>
      <c r="CC2201"/>
      <c r="CD2201">
        <v>0</v>
      </c>
      <c r="CE2201"/>
      <c r="CF2201">
        <v>0</v>
      </c>
    </row>
    <row r="2202" spans="1:84" hidden="1" x14ac:dyDescent="0.35">
      <c r="A2202" t="s">
        <v>2354</v>
      </c>
      <c r="B2202" t="s">
        <v>5183</v>
      </c>
      <c r="C2202">
        <v>3501.4009999999998</v>
      </c>
      <c r="D2202">
        <v>17.646000000000001</v>
      </c>
      <c r="E2202">
        <v>285.69099999999997</v>
      </c>
      <c r="F2202">
        <v>10.787000000000001</v>
      </c>
      <c r="G2202" t="s">
        <v>2884</v>
      </c>
      <c r="I2202">
        <v>206.19</v>
      </c>
      <c r="J2202">
        <v>3501.4079999999999</v>
      </c>
      <c r="K2202" s="68">
        <v>291.94</v>
      </c>
      <c r="L2202">
        <v>24</v>
      </c>
      <c r="M2202">
        <v>3</v>
      </c>
      <c r="N2202" t="s">
        <v>5183</v>
      </c>
      <c r="O2202">
        <v>2.5009999999999999</v>
      </c>
      <c r="P2202">
        <v>19.042000000000002</v>
      </c>
      <c r="Q2202">
        <v>17.646000000000001</v>
      </c>
      <c r="R2202">
        <v>3501.402</v>
      </c>
      <c r="S2202">
        <v>14.116</v>
      </c>
      <c r="T2202">
        <v>286.94099999999997</v>
      </c>
      <c r="U2202">
        <v>8.6300000000000008</v>
      </c>
      <c r="V2202">
        <v>100</v>
      </c>
      <c r="W2202">
        <v>1.159</v>
      </c>
      <c r="X2202">
        <v>4.2</v>
      </c>
      <c r="Y2202">
        <v>10.67</v>
      </c>
      <c r="Z2202">
        <v>8.7590000000000003</v>
      </c>
      <c r="AA2202">
        <v>0.35299999999999998</v>
      </c>
      <c r="AB2202">
        <v>0</v>
      </c>
      <c r="AC2202" t="b">
        <v>1</v>
      </c>
      <c r="BM2202" t="s">
        <v>2887</v>
      </c>
      <c r="BN2202" t="s">
        <v>2887</v>
      </c>
      <c r="BO2202" t="s">
        <v>2888</v>
      </c>
      <c r="BT2202"/>
      <c r="BU2202"/>
      <c r="BX2202"/>
      <c r="BZ2202"/>
      <c r="CA2202"/>
      <c r="CB2202"/>
      <c r="CC2202"/>
      <c r="CD2202">
        <v>0</v>
      </c>
      <c r="CE2202"/>
      <c r="CF2202">
        <v>0</v>
      </c>
    </row>
    <row r="2203" spans="1:84" hidden="1" x14ac:dyDescent="0.35">
      <c r="A2203" t="s">
        <v>2355</v>
      </c>
      <c r="B2203" t="s">
        <v>5184</v>
      </c>
      <c r="C2203">
        <v>3501.424</v>
      </c>
      <c r="D2203">
        <v>8</v>
      </c>
      <c r="E2203">
        <v>43.213000000000001</v>
      </c>
      <c r="F2203">
        <v>6.2949999999999999</v>
      </c>
      <c r="G2203" t="s">
        <v>2884</v>
      </c>
      <c r="I2203">
        <v>321.24</v>
      </c>
      <c r="J2203">
        <v>3501.4270000000001</v>
      </c>
      <c r="K2203" s="68">
        <v>46.99</v>
      </c>
      <c r="L2203">
        <v>14</v>
      </c>
      <c r="M2203">
        <v>3</v>
      </c>
      <c r="N2203" t="s">
        <v>5184</v>
      </c>
      <c r="O2203">
        <v>2.4470000000000001</v>
      </c>
      <c r="P2203">
        <v>12.286</v>
      </c>
      <c r="Q2203">
        <v>8</v>
      </c>
      <c r="R2203">
        <v>3501.4250000000002</v>
      </c>
      <c r="S2203">
        <v>6</v>
      </c>
      <c r="T2203">
        <v>43.968000000000004</v>
      </c>
      <c r="U2203">
        <v>5.0359999999999996</v>
      </c>
      <c r="V2203">
        <v>100</v>
      </c>
      <c r="W2203">
        <v>0.89100000000000001</v>
      </c>
      <c r="X2203">
        <v>1.62</v>
      </c>
      <c r="Y2203">
        <v>10.63</v>
      </c>
      <c r="Z2203">
        <v>9.7370000000000001</v>
      </c>
      <c r="AA2203">
        <v>0.376</v>
      </c>
      <c r="AB2203">
        <v>0</v>
      </c>
      <c r="AC2203" t="b">
        <v>1</v>
      </c>
      <c r="BM2203" t="s">
        <v>2905</v>
      </c>
      <c r="BN2203" t="s">
        <v>2887</v>
      </c>
      <c r="BO2203" t="s">
        <v>2888</v>
      </c>
      <c r="BT2203"/>
      <c r="BU2203"/>
      <c r="BX2203"/>
      <c r="BZ2203"/>
      <c r="CA2203"/>
      <c r="CB2203"/>
      <c r="CC2203"/>
      <c r="CD2203">
        <v>0</v>
      </c>
      <c r="CE2203"/>
      <c r="CF2203">
        <v>0</v>
      </c>
    </row>
    <row r="2204" spans="1:84" hidden="1" x14ac:dyDescent="0.35">
      <c r="A2204" t="s">
        <v>2356</v>
      </c>
      <c r="B2204" t="s">
        <v>5185</v>
      </c>
      <c r="C2204">
        <v>3501.4259999999999</v>
      </c>
      <c r="D2204">
        <v>8.4550000000000001</v>
      </c>
      <c r="E2204">
        <v>320.416</v>
      </c>
      <c r="F2204">
        <v>7.7990000000000004</v>
      </c>
      <c r="G2204" t="s">
        <v>2884</v>
      </c>
      <c r="I2204">
        <v>236.29</v>
      </c>
      <c r="J2204">
        <v>3501.43</v>
      </c>
      <c r="K2204" s="68">
        <v>322.07</v>
      </c>
      <c r="L2204">
        <v>9</v>
      </c>
      <c r="M2204">
        <v>3</v>
      </c>
      <c r="N2204" t="s">
        <v>5185</v>
      </c>
      <c r="O2204">
        <v>2.4380000000000002</v>
      </c>
      <c r="P2204">
        <v>10</v>
      </c>
      <c r="Q2204">
        <v>8.4550000000000001</v>
      </c>
      <c r="R2204">
        <v>3501.4270000000001</v>
      </c>
      <c r="S2204">
        <v>6.4550000000000001</v>
      </c>
      <c r="T2204">
        <v>320.74700000000001</v>
      </c>
      <c r="U2204">
        <v>6.24</v>
      </c>
      <c r="V2204">
        <v>100</v>
      </c>
      <c r="W2204">
        <v>1.0660000000000001</v>
      </c>
      <c r="X2204">
        <v>1.242</v>
      </c>
      <c r="Y2204">
        <v>11.14</v>
      </c>
      <c r="Z2204">
        <v>9.7370000000000001</v>
      </c>
      <c r="AA2204">
        <v>0.376</v>
      </c>
      <c r="AB2204">
        <v>0</v>
      </c>
      <c r="AC2204" t="b">
        <v>1</v>
      </c>
      <c r="BM2204" t="s">
        <v>2905</v>
      </c>
      <c r="BN2204" t="s">
        <v>2905</v>
      </c>
      <c r="BO2204" t="s">
        <v>2888</v>
      </c>
      <c r="BT2204"/>
      <c r="BU2204"/>
      <c r="BX2204"/>
      <c r="BZ2204"/>
      <c r="CA2204"/>
      <c r="CB2204"/>
      <c r="CC2204"/>
      <c r="CD2204">
        <v>0</v>
      </c>
      <c r="CE2204"/>
      <c r="CF2204">
        <v>0</v>
      </c>
    </row>
    <row r="2205" spans="1:84" hidden="1" x14ac:dyDescent="0.35">
      <c r="A2205" t="s">
        <v>2357</v>
      </c>
      <c r="B2205" t="s">
        <v>5186</v>
      </c>
      <c r="C2205">
        <v>3501.4279999999999</v>
      </c>
      <c r="D2205">
        <v>8</v>
      </c>
      <c r="E2205">
        <v>286.17500000000001</v>
      </c>
      <c r="F2205">
        <v>6.2949999999999999</v>
      </c>
      <c r="G2205" t="s">
        <v>2884</v>
      </c>
      <c r="I2205">
        <v>206.19</v>
      </c>
      <c r="J2205">
        <v>3501.433</v>
      </c>
      <c r="K2205" s="68">
        <v>291.97000000000003</v>
      </c>
      <c r="L2205">
        <v>8</v>
      </c>
      <c r="M2205">
        <v>3</v>
      </c>
      <c r="N2205" t="s">
        <v>5186</v>
      </c>
      <c r="O2205">
        <v>2.4300000000000002</v>
      </c>
      <c r="P2205">
        <v>10</v>
      </c>
      <c r="Q2205">
        <v>8</v>
      </c>
      <c r="R2205">
        <v>3501.4290000000001</v>
      </c>
      <c r="S2205">
        <v>6</v>
      </c>
      <c r="T2205">
        <v>287.334</v>
      </c>
      <c r="U2205">
        <v>5.0359999999999996</v>
      </c>
      <c r="V2205">
        <v>100</v>
      </c>
      <c r="W2205">
        <v>0.89100000000000001</v>
      </c>
      <c r="X2205">
        <v>0.91100000000000003</v>
      </c>
      <c r="Y2205">
        <v>10.85</v>
      </c>
      <c r="Z2205">
        <v>9.7370000000000001</v>
      </c>
      <c r="AA2205">
        <v>0.376</v>
      </c>
      <c r="AB2205">
        <v>0</v>
      </c>
      <c r="AC2205" t="b">
        <v>1</v>
      </c>
      <c r="BM2205" t="s">
        <v>2905</v>
      </c>
      <c r="BN2205" t="s">
        <v>2905</v>
      </c>
      <c r="BO2205" t="s">
        <v>2888</v>
      </c>
      <c r="BT2205"/>
      <c r="BU2205"/>
      <c r="BX2205"/>
      <c r="BZ2205"/>
      <c r="CA2205"/>
      <c r="CB2205"/>
      <c r="CC2205"/>
      <c r="CD2205">
        <v>0</v>
      </c>
      <c r="CE2205"/>
      <c r="CF2205">
        <v>0</v>
      </c>
    </row>
    <row r="2206" spans="1:84" hidden="1" x14ac:dyDescent="0.35">
      <c r="A2206" t="s">
        <v>2358</v>
      </c>
      <c r="B2206" t="s">
        <v>5187</v>
      </c>
      <c r="C2206">
        <v>3501.364</v>
      </c>
      <c r="D2206">
        <v>119.047</v>
      </c>
      <c r="E2206">
        <v>200.61500000000001</v>
      </c>
      <c r="F2206">
        <v>120.307</v>
      </c>
      <c r="G2206" t="s">
        <v>2884</v>
      </c>
      <c r="I2206">
        <v>195</v>
      </c>
      <c r="J2206">
        <v>3501.471</v>
      </c>
      <c r="K2206" s="68">
        <v>280.82600000000002</v>
      </c>
      <c r="L2206">
        <v>-1.002</v>
      </c>
      <c r="M2206">
        <v>1</v>
      </c>
      <c r="N2206" t="s">
        <v>5187</v>
      </c>
      <c r="O2206">
        <v>2.641</v>
      </c>
      <c r="P2206">
        <v>0</v>
      </c>
      <c r="Q2206">
        <v>0</v>
      </c>
      <c r="R2206">
        <v>3501.471</v>
      </c>
      <c r="S2206">
        <v>0</v>
      </c>
      <c r="T2206">
        <v>280.82600000000002</v>
      </c>
      <c r="U2206">
        <v>0</v>
      </c>
      <c r="V2206">
        <v>0</v>
      </c>
      <c r="W2206">
        <v>0</v>
      </c>
      <c r="X2206">
        <v>0</v>
      </c>
      <c r="Y2206">
        <v>0</v>
      </c>
      <c r="Z2206">
        <v>0</v>
      </c>
      <c r="AA2206">
        <v>0</v>
      </c>
      <c r="AB2206">
        <v>0</v>
      </c>
      <c r="AC2206" t="b">
        <v>1</v>
      </c>
      <c r="AE2206">
        <v>0</v>
      </c>
      <c r="AF2206">
        <v>0</v>
      </c>
      <c r="AG2206">
        <v>0</v>
      </c>
      <c r="AH2206">
        <v>0</v>
      </c>
      <c r="AI2206">
        <v>0</v>
      </c>
      <c r="AJ2206">
        <v>0</v>
      </c>
      <c r="AK2206">
        <v>0</v>
      </c>
      <c r="AL2206">
        <v>0</v>
      </c>
      <c r="AM2206">
        <v>0</v>
      </c>
      <c r="AN2206">
        <v>0</v>
      </c>
      <c r="AO2206">
        <v>0</v>
      </c>
      <c r="AP2206">
        <v>0</v>
      </c>
      <c r="AQ2206">
        <v>0</v>
      </c>
      <c r="AR2206">
        <v>0</v>
      </c>
      <c r="AS2206">
        <v>0</v>
      </c>
      <c r="AT2206">
        <v>0</v>
      </c>
      <c r="AU2206">
        <v>0</v>
      </c>
      <c r="AV2206">
        <v>0</v>
      </c>
      <c r="AW2206">
        <v>0</v>
      </c>
      <c r="AX2206">
        <v>0</v>
      </c>
      <c r="AY2206" t="b">
        <v>0</v>
      </c>
      <c r="AZ2206">
        <v>0</v>
      </c>
      <c r="BI2206">
        <v>0</v>
      </c>
      <c r="BJ2206">
        <v>0</v>
      </c>
      <c r="BK2206">
        <v>0</v>
      </c>
      <c r="BM2206" t="s">
        <v>2905</v>
      </c>
      <c r="BN2206" t="s">
        <v>2887</v>
      </c>
      <c r="BO2206" t="s">
        <v>2888</v>
      </c>
      <c r="BT2206"/>
      <c r="BU2206"/>
      <c r="BX2206"/>
      <c r="BY2206" t="s">
        <v>2903</v>
      </c>
      <c r="BZ2206"/>
      <c r="CA2206"/>
      <c r="CB2206"/>
      <c r="CC2206"/>
      <c r="CD2206">
        <v>0</v>
      </c>
      <c r="CE2206"/>
      <c r="CF2206">
        <v>0</v>
      </c>
    </row>
    <row r="2207" spans="1:84" hidden="1" x14ac:dyDescent="0.35">
      <c r="A2207" t="s">
        <v>2359</v>
      </c>
      <c r="B2207" t="s">
        <v>5188</v>
      </c>
      <c r="C2207">
        <v>3501.4630000000002</v>
      </c>
      <c r="D2207">
        <v>27.158999999999999</v>
      </c>
      <c r="E2207">
        <v>143.63900000000001</v>
      </c>
      <c r="F2207">
        <v>11.326000000000001</v>
      </c>
      <c r="G2207" t="s">
        <v>2884</v>
      </c>
      <c r="I2207">
        <v>66.19</v>
      </c>
      <c r="J2207">
        <v>3501.4720000000002</v>
      </c>
      <c r="K2207" s="68">
        <v>152.02000000000001</v>
      </c>
      <c r="L2207">
        <v>14</v>
      </c>
      <c r="M2207">
        <v>3</v>
      </c>
      <c r="N2207" t="s">
        <v>5188</v>
      </c>
      <c r="O2207">
        <v>2.375</v>
      </c>
      <c r="P2207">
        <v>12.286</v>
      </c>
      <c r="Q2207">
        <v>27.158999999999999</v>
      </c>
      <c r="R2207">
        <v>3501.4639999999999</v>
      </c>
      <c r="S2207">
        <v>21.727</v>
      </c>
      <c r="T2207">
        <v>145.315</v>
      </c>
      <c r="U2207">
        <v>9.0609999999999999</v>
      </c>
      <c r="V2207">
        <v>100</v>
      </c>
      <c r="W2207">
        <v>0.85399999999999998</v>
      </c>
      <c r="X2207">
        <v>2.492</v>
      </c>
      <c r="Y2207">
        <v>8.34</v>
      </c>
      <c r="Z2207">
        <v>10.3</v>
      </c>
      <c r="AA2207">
        <v>0.38900000000000001</v>
      </c>
      <c r="AB2207">
        <v>0</v>
      </c>
      <c r="AC2207" t="b">
        <v>1</v>
      </c>
      <c r="BM2207" t="s">
        <v>2905</v>
      </c>
      <c r="BN2207" t="s">
        <v>2905</v>
      </c>
      <c r="BO2207" t="s">
        <v>2888</v>
      </c>
      <c r="BT2207"/>
      <c r="BU2207"/>
      <c r="BX2207"/>
      <c r="BZ2207"/>
      <c r="CA2207"/>
      <c r="CB2207"/>
      <c r="CC2207"/>
      <c r="CD2207">
        <v>0</v>
      </c>
      <c r="CE2207"/>
      <c r="CF2207">
        <v>0</v>
      </c>
    </row>
    <row r="2208" spans="1:84" hidden="1" x14ac:dyDescent="0.35">
      <c r="A2208" t="s">
        <v>2360</v>
      </c>
      <c r="B2208" t="s">
        <v>5189</v>
      </c>
      <c r="C2208">
        <v>3501.46</v>
      </c>
      <c r="D2208">
        <v>37.302999999999997</v>
      </c>
      <c r="E2208">
        <v>251.74299999999999</v>
      </c>
      <c r="F2208">
        <v>6.2949999999999999</v>
      </c>
      <c r="G2208" t="s">
        <v>2884</v>
      </c>
      <c r="I2208">
        <v>166.19</v>
      </c>
      <c r="J2208">
        <v>3501.4720000000002</v>
      </c>
      <c r="K2208" s="68">
        <v>252.02</v>
      </c>
      <c r="L2208">
        <v>13</v>
      </c>
      <c r="M2208">
        <v>3</v>
      </c>
      <c r="N2208" t="s">
        <v>5189</v>
      </c>
      <c r="O2208">
        <v>2.375</v>
      </c>
      <c r="P2208">
        <v>11.673</v>
      </c>
      <c r="Q2208">
        <v>37.302999999999997</v>
      </c>
      <c r="R2208">
        <v>3501.462</v>
      </c>
      <c r="S2208">
        <v>29.841999999999999</v>
      </c>
      <c r="T2208">
        <v>251.79900000000001</v>
      </c>
      <c r="U2208">
        <v>5.0359999999999996</v>
      </c>
      <c r="V2208">
        <v>100</v>
      </c>
      <c r="W2208">
        <v>0.34200000000000003</v>
      </c>
      <c r="X2208">
        <v>0.91100000000000003</v>
      </c>
      <c r="Y2208">
        <v>10.48</v>
      </c>
      <c r="Z2208">
        <v>10.3</v>
      </c>
      <c r="AA2208">
        <v>0.38900000000000001</v>
      </c>
      <c r="AB2208">
        <v>0</v>
      </c>
      <c r="AC2208" t="b">
        <v>1</v>
      </c>
      <c r="BM2208" t="s">
        <v>2905</v>
      </c>
      <c r="BN2208" t="s">
        <v>2905</v>
      </c>
      <c r="BO2208" t="s">
        <v>2888</v>
      </c>
      <c r="BT2208"/>
      <c r="BU2208"/>
      <c r="BX2208"/>
      <c r="BZ2208"/>
      <c r="CA2208"/>
      <c r="CB2208"/>
      <c r="CC2208"/>
      <c r="CD2208">
        <v>0</v>
      </c>
      <c r="CE2208"/>
      <c r="CF2208">
        <v>0</v>
      </c>
    </row>
    <row r="2209" spans="1:84" hidden="1" x14ac:dyDescent="0.35">
      <c r="A2209" t="s">
        <v>2361</v>
      </c>
      <c r="B2209" t="s">
        <v>5190</v>
      </c>
      <c r="C2209">
        <v>3501.4630000000002</v>
      </c>
      <c r="D2209">
        <v>35.405000000000001</v>
      </c>
      <c r="E2209">
        <v>228.00800000000001</v>
      </c>
      <c r="F2209">
        <v>10.693</v>
      </c>
      <c r="G2209" t="s">
        <v>2884</v>
      </c>
      <c r="I2209">
        <v>146.19</v>
      </c>
      <c r="J2209">
        <v>3501.482</v>
      </c>
      <c r="K2209" s="68">
        <v>232.02</v>
      </c>
      <c r="L2209">
        <v>13</v>
      </c>
      <c r="M2209">
        <v>3</v>
      </c>
      <c r="N2209" t="s">
        <v>5190</v>
      </c>
      <c r="O2209">
        <v>2.387</v>
      </c>
      <c r="P2209">
        <v>11.673</v>
      </c>
      <c r="Q2209">
        <v>35.405000000000001</v>
      </c>
      <c r="R2209">
        <v>3501.4670000000001</v>
      </c>
      <c r="S2209">
        <v>28.324000000000002</v>
      </c>
      <c r="T2209">
        <v>228.81</v>
      </c>
      <c r="U2209">
        <v>8.5549999999999997</v>
      </c>
      <c r="V2209">
        <v>100</v>
      </c>
      <c r="W2209">
        <v>0.64100000000000001</v>
      </c>
      <c r="X2209">
        <v>1.81</v>
      </c>
      <c r="Y2209">
        <v>9.6999999999999993</v>
      </c>
      <c r="Z2209">
        <v>10.3</v>
      </c>
      <c r="AA2209">
        <v>0.38900000000000001</v>
      </c>
      <c r="AB2209">
        <v>0</v>
      </c>
      <c r="AC2209" t="b">
        <v>1</v>
      </c>
      <c r="BM2209" t="s">
        <v>2905</v>
      </c>
      <c r="BN2209" t="s">
        <v>2905</v>
      </c>
      <c r="BO2209" t="s">
        <v>2888</v>
      </c>
      <c r="BT2209"/>
      <c r="BU2209"/>
      <c r="BX2209"/>
      <c r="BZ2209"/>
      <c r="CA2209"/>
      <c r="CB2209"/>
      <c r="CC2209"/>
      <c r="CD2209">
        <v>0</v>
      </c>
      <c r="CE2209"/>
      <c r="CF2209">
        <v>0</v>
      </c>
    </row>
    <row r="2210" spans="1:84" hidden="1" x14ac:dyDescent="0.35">
      <c r="A2210" t="s">
        <v>2362</v>
      </c>
      <c r="B2210" t="s">
        <v>5191</v>
      </c>
      <c r="C2210">
        <v>3501.4760000000001</v>
      </c>
      <c r="D2210">
        <v>26.834</v>
      </c>
      <c r="E2210">
        <v>200.023</v>
      </c>
      <c r="F2210">
        <v>12.968999999999999</v>
      </c>
      <c r="G2210" t="s">
        <v>2884</v>
      </c>
      <c r="I2210">
        <v>121.24</v>
      </c>
      <c r="J2210">
        <v>3501.4850000000001</v>
      </c>
      <c r="K2210" s="68">
        <v>207.13</v>
      </c>
      <c r="L2210">
        <v>15</v>
      </c>
      <c r="M2210">
        <v>3</v>
      </c>
      <c r="N2210" t="s">
        <v>5191</v>
      </c>
      <c r="O2210">
        <v>2.391</v>
      </c>
      <c r="P2210">
        <v>12.917</v>
      </c>
      <c r="Q2210">
        <v>26.834</v>
      </c>
      <c r="R2210">
        <v>3501.4769999999999</v>
      </c>
      <c r="S2210">
        <v>21.466999999999999</v>
      </c>
      <c r="T2210">
        <v>201.44399999999999</v>
      </c>
      <c r="U2210">
        <v>10.375</v>
      </c>
      <c r="V2210">
        <v>100</v>
      </c>
      <c r="W2210">
        <v>1.024</v>
      </c>
      <c r="X2210">
        <v>3.121</v>
      </c>
      <c r="Y2210">
        <v>9.4</v>
      </c>
      <c r="Z2210">
        <v>10.3</v>
      </c>
      <c r="AA2210">
        <v>0.38900000000000001</v>
      </c>
      <c r="AB2210">
        <v>0</v>
      </c>
      <c r="AC2210" t="b">
        <v>1</v>
      </c>
      <c r="BM2210" t="s">
        <v>2905</v>
      </c>
      <c r="BN2210" t="s">
        <v>2905</v>
      </c>
      <c r="BO2210" t="s">
        <v>2888</v>
      </c>
      <c r="BT2210"/>
      <c r="BU2210"/>
      <c r="BX2210"/>
      <c r="BZ2210"/>
      <c r="CA2210"/>
      <c r="CB2210"/>
      <c r="CC2210"/>
      <c r="CD2210">
        <v>0</v>
      </c>
      <c r="CE2210"/>
      <c r="CF2210">
        <v>0</v>
      </c>
    </row>
    <row r="2211" spans="1:84" hidden="1" x14ac:dyDescent="0.35">
      <c r="A2211" t="s">
        <v>2363</v>
      </c>
      <c r="B2211" t="s">
        <v>5192</v>
      </c>
      <c r="C2211">
        <v>3501.4639999999999</v>
      </c>
      <c r="D2211">
        <v>36.451000000000001</v>
      </c>
      <c r="E2211">
        <v>172.01900000000001</v>
      </c>
      <c r="F2211">
        <v>18.074000000000002</v>
      </c>
      <c r="G2211" t="s">
        <v>2884</v>
      </c>
      <c r="I2211">
        <v>103.71</v>
      </c>
      <c r="J2211">
        <v>3501.4850000000001</v>
      </c>
      <c r="K2211" s="68">
        <v>189.6</v>
      </c>
      <c r="L2211">
        <v>7</v>
      </c>
      <c r="M2211">
        <v>3</v>
      </c>
      <c r="N2211" t="s">
        <v>5192</v>
      </c>
      <c r="O2211">
        <v>2.391</v>
      </c>
      <c r="P2211">
        <v>10</v>
      </c>
      <c r="Q2211">
        <v>36.451000000000001</v>
      </c>
      <c r="R2211">
        <v>3501.4679999999998</v>
      </c>
      <c r="S2211">
        <v>29.161000000000001</v>
      </c>
      <c r="T2211">
        <v>175.535</v>
      </c>
      <c r="U2211">
        <v>14.459</v>
      </c>
      <c r="V2211">
        <v>100</v>
      </c>
      <c r="W2211">
        <v>1.032</v>
      </c>
      <c r="X2211">
        <v>1.5149999999999999</v>
      </c>
      <c r="Y2211">
        <v>9.9350000000000005</v>
      </c>
      <c r="Z2211">
        <v>10.3</v>
      </c>
      <c r="AA2211">
        <v>0.38900000000000001</v>
      </c>
      <c r="AB2211">
        <v>0</v>
      </c>
      <c r="AC2211" t="b">
        <v>1</v>
      </c>
      <c r="BM2211" t="s">
        <v>2905</v>
      </c>
      <c r="BN2211" t="s">
        <v>2905</v>
      </c>
      <c r="BO2211" t="s">
        <v>2888</v>
      </c>
      <c r="BT2211"/>
      <c r="BU2211"/>
      <c r="BX2211"/>
      <c r="BZ2211"/>
      <c r="CA2211"/>
      <c r="CB2211"/>
      <c r="CC2211"/>
      <c r="CD2211">
        <v>0</v>
      </c>
      <c r="CE2211"/>
      <c r="CF2211">
        <v>0</v>
      </c>
    </row>
    <row r="2212" spans="1:84" hidden="1" x14ac:dyDescent="0.35">
      <c r="A2212" t="s">
        <v>2364</v>
      </c>
      <c r="B2212" t="s">
        <v>5193</v>
      </c>
      <c r="C2212">
        <v>3501.473</v>
      </c>
      <c r="D2212">
        <v>25.725000000000001</v>
      </c>
      <c r="E2212">
        <v>58.848999999999997</v>
      </c>
      <c r="F2212">
        <v>9.3569999999999993</v>
      </c>
      <c r="G2212" t="s">
        <v>2884</v>
      </c>
      <c r="I2212">
        <v>336.29</v>
      </c>
      <c r="J2212">
        <v>3501.4850000000001</v>
      </c>
      <c r="K2212" s="68">
        <v>62.18</v>
      </c>
      <c r="L2212">
        <v>6</v>
      </c>
      <c r="M2212">
        <v>3</v>
      </c>
      <c r="N2212" t="s">
        <v>5193</v>
      </c>
      <c r="O2212">
        <v>2.391</v>
      </c>
      <c r="P2212">
        <v>10</v>
      </c>
      <c r="Q2212">
        <v>25.725000000000001</v>
      </c>
      <c r="R2212">
        <v>3501.4749999999999</v>
      </c>
      <c r="S2212">
        <v>20.58</v>
      </c>
      <c r="T2212">
        <v>59.515000000000001</v>
      </c>
      <c r="U2212">
        <v>7.4859999999999998</v>
      </c>
      <c r="V2212">
        <v>100</v>
      </c>
      <c r="W2212">
        <v>0.73299999999999998</v>
      </c>
      <c r="X2212">
        <v>0.94</v>
      </c>
      <c r="Y2212">
        <v>9.32</v>
      </c>
      <c r="Z2212">
        <v>10.3</v>
      </c>
      <c r="AA2212">
        <v>0.38900000000000001</v>
      </c>
      <c r="AB2212">
        <v>0</v>
      </c>
      <c r="AC2212" t="b">
        <v>1</v>
      </c>
      <c r="BM2212" t="s">
        <v>2905</v>
      </c>
      <c r="BN2212" t="s">
        <v>2905</v>
      </c>
      <c r="BO2212" t="s">
        <v>2888</v>
      </c>
      <c r="BT2212"/>
      <c r="BU2212"/>
      <c r="BX2212"/>
      <c r="BZ2212"/>
      <c r="CA2212"/>
      <c r="CB2212"/>
      <c r="CC2212"/>
      <c r="CD2212">
        <v>0</v>
      </c>
      <c r="CE2212"/>
      <c r="CF2212">
        <v>0</v>
      </c>
    </row>
    <row r="2213" spans="1:84" hidden="1" x14ac:dyDescent="0.35">
      <c r="A2213" t="s">
        <v>2365</v>
      </c>
      <c r="B2213" t="s">
        <v>5194</v>
      </c>
      <c r="C2213">
        <v>3501.433</v>
      </c>
      <c r="D2213">
        <v>133.13300000000001</v>
      </c>
      <c r="E2213">
        <v>350.59899999999999</v>
      </c>
      <c r="F2213">
        <v>163.95599999999999</v>
      </c>
      <c r="G2213" t="s">
        <v>2884</v>
      </c>
      <c r="I2213">
        <v>315</v>
      </c>
      <c r="J2213">
        <v>3501.5010000000002</v>
      </c>
      <c r="K2213" s="68">
        <v>40.887</v>
      </c>
      <c r="L2213">
        <v>1.1850000000000001</v>
      </c>
      <c r="M2213">
        <v>1</v>
      </c>
      <c r="N2213" t="s">
        <v>5194</v>
      </c>
      <c r="O2213">
        <v>2.6760000000000002</v>
      </c>
      <c r="P2213">
        <v>0</v>
      </c>
      <c r="Q2213">
        <v>0</v>
      </c>
      <c r="R2213">
        <v>3501.5010000000002</v>
      </c>
      <c r="S2213">
        <v>0</v>
      </c>
      <c r="T2213">
        <v>40.887</v>
      </c>
      <c r="U2213">
        <v>0</v>
      </c>
      <c r="V2213">
        <v>0</v>
      </c>
      <c r="W2213">
        <v>0</v>
      </c>
      <c r="X2213">
        <v>0</v>
      </c>
      <c r="Y2213">
        <v>0</v>
      </c>
      <c r="Z2213">
        <v>0</v>
      </c>
      <c r="AA2213">
        <v>0</v>
      </c>
      <c r="AB2213">
        <v>0</v>
      </c>
      <c r="AC2213" t="b">
        <v>1</v>
      </c>
      <c r="AE2213">
        <v>0</v>
      </c>
      <c r="AF2213">
        <v>0</v>
      </c>
      <c r="AG2213">
        <v>0</v>
      </c>
      <c r="AH2213">
        <v>0</v>
      </c>
      <c r="AI2213">
        <v>0</v>
      </c>
      <c r="AJ2213">
        <v>0</v>
      </c>
      <c r="AK2213">
        <v>0</v>
      </c>
      <c r="AL2213">
        <v>0</v>
      </c>
      <c r="AM2213">
        <v>0</v>
      </c>
      <c r="AN2213">
        <v>0</v>
      </c>
      <c r="AO2213">
        <v>0</v>
      </c>
      <c r="AP2213">
        <v>0</v>
      </c>
      <c r="AQ2213">
        <v>0</v>
      </c>
      <c r="AR2213">
        <v>0</v>
      </c>
      <c r="AS2213">
        <v>0</v>
      </c>
      <c r="AT2213">
        <v>0</v>
      </c>
      <c r="AU2213">
        <v>0</v>
      </c>
      <c r="AV2213">
        <v>0</v>
      </c>
      <c r="AW2213">
        <v>0</v>
      </c>
      <c r="AX2213">
        <v>0</v>
      </c>
      <c r="AY2213" t="b">
        <v>0</v>
      </c>
      <c r="AZ2213">
        <v>0</v>
      </c>
      <c r="BI2213">
        <v>0</v>
      </c>
      <c r="BJ2213">
        <v>0</v>
      </c>
      <c r="BK2213">
        <v>0</v>
      </c>
      <c r="BM2213" t="s">
        <v>2905</v>
      </c>
      <c r="BN2213" t="s">
        <v>3356</v>
      </c>
      <c r="BO2213" t="s">
        <v>2888</v>
      </c>
      <c r="BT2213"/>
      <c r="BU2213"/>
      <c r="BX2213"/>
      <c r="BY2213" t="s">
        <v>2903</v>
      </c>
      <c r="BZ2213"/>
      <c r="CA2213"/>
      <c r="CB2213"/>
      <c r="CC2213"/>
      <c r="CD2213">
        <v>0</v>
      </c>
      <c r="CE2213"/>
      <c r="CF2213">
        <v>0</v>
      </c>
    </row>
    <row r="2214" spans="1:84" hidden="1" x14ac:dyDescent="0.35">
      <c r="A2214" t="s">
        <v>2366</v>
      </c>
      <c r="B2214" t="s">
        <v>5195</v>
      </c>
      <c r="C2214">
        <v>3501.4929999999999</v>
      </c>
      <c r="D2214">
        <v>31.114000000000001</v>
      </c>
      <c r="E2214">
        <v>196.35400000000001</v>
      </c>
      <c r="F2214">
        <v>115.67100000000001</v>
      </c>
      <c r="G2214" t="s">
        <v>2884</v>
      </c>
      <c r="I2214">
        <v>150</v>
      </c>
      <c r="J2214">
        <v>3501.502</v>
      </c>
      <c r="K2214" s="68">
        <v>235.887</v>
      </c>
      <c r="L2214">
        <v>-0.82199999999999995</v>
      </c>
      <c r="M2214">
        <v>1</v>
      </c>
      <c r="N2214" t="s">
        <v>5195</v>
      </c>
      <c r="O2214">
        <v>2.6760000000000002</v>
      </c>
      <c r="P2214">
        <v>0</v>
      </c>
      <c r="Q2214">
        <v>0</v>
      </c>
      <c r="R2214">
        <v>3501.502</v>
      </c>
      <c r="S2214">
        <v>0</v>
      </c>
      <c r="T2214">
        <v>235.887</v>
      </c>
      <c r="U2214">
        <v>0</v>
      </c>
      <c r="V2214">
        <v>0</v>
      </c>
      <c r="W2214">
        <v>0</v>
      </c>
      <c r="X2214">
        <v>0</v>
      </c>
      <c r="Y2214">
        <v>0</v>
      </c>
      <c r="Z2214">
        <v>0</v>
      </c>
      <c r="AA2214">
        <v>0</v>
      </c>
      <c r="AB2214">
        <v>0</v>
      </c>
      <c r="AC2214" t="b">
        <v>1</v>
      </c>
      <c r="AE2214">
        <v>0</v>
      </c>
      <c r="AF2214">
        <v>0</v>
      </c>
      <c r="AG2214">
        <v>0</v>
      </c>
      <c r="AH2214">
        <v>0</v>
      </c>
      <c r="AI2214">
        <v>0</v>
      </c>
      <c r="AJ2214">
        <v>0</v>
      </c>
      <c r="AK2214">
        <v>0</v>
      </c>
      <c r="AL2214">
        <v>0</v>
      </c>
      <c r="AM2214">
        <v>0</v>
      </c>
      <c r="AN2214">
        <v>0</v>
      </c>
      <c r="AO2214">
        <v>0</v>
      </c>
      <c r="AP2214">
        <v>0</v>
      </c>
      <c r="AQ2214">
        <v>0</v>
      </c>
      <c r="AR2214">
        <v>0</v>
      </c>
      <c r="AS2214">
        <v>0</v>
      </c>
      <c r="AT2214">
        <v>0</v>
      </c>
      <c r="AU2214">
        <v>0</v>
      </c>
      <c r="AV2214">
        <v>0</v>
      </c>
      <c r="AW2214">
        <v>0</v>
      </c>
      <c r="AX2214">
        <v>0</v>
      </c>
      <c r="AY2214" t="b">
        <v>0</v>
      </c>
      <c r="AZ2214">
        <v>0</v>
      </c>
      <c r="BI2214">
        <v>0</v>
      </c>
      <c r="BJ2214">
        <v>0</v>
      </c>
      <c r="BK2214">
        <v>0</v>
      </c>
      <c r="BM2214" t="s">
        <v>2905</v>
      </c>
      <c r="BN2214" t="s">
        <v>2905</v>
      </c>
      <c r="BO2214" t="s">
        <v>2888</v>
      </c>
      <c r="BT2214"/>
      <c r="BU2214"/>
      <c r="BX2214"/>
      <c r="BY2214" t="s">
        <v>2903</v>
      </c>
      <c r="BZ2214"/>
      <c r="CA2214"/>
      <c r="CB2214"/>
      <c r="CC2214"/>
      <c r="CD2214">
        <v>0</v>
      </c>
      <c r="CE2214"/>
      <c r="CF2214">
        <v>0</v>
      </c>
    </row>
    <row r="2215" spans="1:84" hidden="1" x14ac:dyDescent="0.35">
      <c r="A2215" t="s">
        <v>2367</v>
      </c>
      <c r="B2215" t="s">
        <v>5196</v>
      </c>
      <c r="C2215">
        <v>3506.9430000000002</v>
      </c>
      <c r="D2215">
        <v>8</v>
      </c>
      <c r="E2215">
        <v>255.95400000000001</v>
      </c>
      <c r="F2215">
        <v>6.2949999999999999</v>
      </c>
      <c r="G2215" t="s">
        <v>2884</v>
      </c>
      <c r="I2215">
        <v>178.76</v>
      </c>
      <c r="J2215">
        <v>3506.9450000000002</v>
      </c>
      <c r="K2215" s="68">
        <v>257.60000000000002</v>
      </c>
      <c r="L2215">
        <v>11</v>
      </c>
      <c r="M2215">
        <v>3</v>
      </c>
      <c r="N2215" t="s">
        <v>5196</v>
      </c>
      <c r="O2215">
        <v>1.478</v>
      </c>
      <c r="P2215">
        <v>10.523</v>
      </c>
      <c r="Q2215">
        <v>8</v>
      </c>
      <c r="R2215">
        <v>3506.9430000000002</v>
      </c>
      <c r="S2215">
        <v>6</v>
      </c>
      <c r="T2215">
        <v>256.28300000000002</v>
      </c>
      <c r="U2215">
        <v>5.0359999999999996</v>
      </c>
      <c r="V2215">
        <v>100</v>
      </c>
      <c r="W2215">
        <v>0.85399999999999998</v>
      </c>
      <c r="X2215">
        <v>1.111</v>
      </c>
      <c r="Y2215">
        <v>9.6</v>
      </c>
      <c r="Z2215">
        <v>9.11</v>
      </c>
      <c r="AA2215">
        <v>0.36199999999999999</v>
      </c>
      <c r="AB2215">
        <v>0</v>
      </c>
      <c r="AC2215" t="b">
        <v>1</v>
      </c>
      <c r="BM2215" t="s">
        <v>2887</v>
      </c>
      <c r="BN2215" t="s">
        <v>2887</v>
      </c>
      <c r="BO2215" t="s">
        <v>2888</v>
      </c>
      <c r="BT2215"/>
      <c r="BU2215"/>
      <c r="BX2215"/>
      <c r="BZ2215"/>
      <c r="CA2215"/>
      <c r="CB2215"/>
      <c r="CC2215"/>
      <c r="CD2215">
        <v>0</v>
      </c>
      <c r="CE2215"/>
      <c r="CF2215">
        <v>0</v>
      </c>
    </row>
    <row r="2216" spans="1:84" hidden="1" x14ac:dyDescent="0.35">
      <c r="A2216" t="s">
        <v>2368</v>
      </c>
      <c r="B2216" t="s">
        <v>5197</v>
      </c>
      <c r="C2216">
        <v>3506.944</v>
      </c>
      <c r="D2216">
        <v>8</v>
      </c>
      <c r="E2216">
        <v>275.245</v>
      </c>
      <c r="F2216">
        <v>6.2949999999999999</v>
      </c>
      <c r="G2216" t="s">
        <v>2884</v>
      </c>
      <c r="I2216">
        <v>198.76</v>
      </c>
      <c r="J2216">
        <v>3506.9470000000001</v>
      </c>
      <c r="K2216" s="68">
        <v>277.60000000000002</v>
      </c>
      <c r="L2216">
        <v>8</v>
      </c>
      <c r="M2216">
        <v>3</v>
      </c>
      <c r="N2216" t="s">
        <v>5197</v>
      </c>
      <c r="O2216">
        <v>1.4690000000000001</v>
      </c>
      <c r="P2216">
        <v>10</v>
      </c>
      <c r="Q2216">
        <v>8</v>
      </c>
      <c r="R2216">
        <v>3506.9450000000002</v>
      </c>
      <c r="S2216">
        <v>6</v>
      </c>
      <c r="T2216">
        <v>275.71600000000001</v>
      </c>
      <c r="U2216">
        <v>5.0359999999999996</v>
      </c>
      <c r="V2216">
        <v>100</v>
      </c>
      <c r="W2216">
        <v>0.85399999999999998</v>
      </c>
      <c r="X2216">
        <v>0.81699999999999995</v>
      </c>
      <c r="Y2216">
        <v>9.49</v>
      </c>
      <c r="Z2216">
        <v>9.11</v>
      </c>
      <c r="AA2216">
        <v>0.36199999999999999</v>
      </c>
      <c r="AB2216">
        <v>0</v>
      </c>
      <c r="AC2216" t="b">
        <v>1</v>
      </c>
      <c r="BM2216" t="s">
        <v>2887</v>
      </c>
      <c r="BN2216" t="s">
        <v>2887</v>
      </c>
      <c r="BO2216" t="s">
        <v>2888</v>
      </c>
      <c r="BT2216"/>
      <c r="BU2216"/>
      <c r="BX2216"/>
      <c r="BZ2216"/>
      <c r="CA2216"/>
      <c r="CB2216"/>
      <c r="CC2216"/>
      <c r="CD2216">
        <v>0</v>
      </c>
      <c r="CE2216"/>
      <c r="CF2216">
        <v>0</v>
      </c>
    </row>
    <row r="2217" spans="1:84" hidden="1" x14ac:dyDescent="0.35">
      <c r="A2217" t="s">
        <v>2369</v>
      </c>
      <c r="B2217" t="s">
        <v>5198</v>
      </c>
      <c r="C2217">
        <v>3506.944</v>
      </c>
      <c r="D2217">
        <v>8.3789999999999996</v>
      </c>
      <c r="E2217">
        <v>319.04700000000003</v>
      </c>
      <c r="F2217">
        <v>6.2949999999999999</v>
      </c>
      <c r="G2217" t="s">
        <v>2884</v>
      </c>
      <c r="I2217">
        <v>246.19</v>
      </c>
      <c r="J2217">
        <v>3506.9470000000001</v>
      </c>
      <c r="K2217" s="68">
        <v>325.02999999999997</v>
      </c>
      <c r="L2217">
        <v>12</v>
      </c>
      <c r="M2217">
        <v>3</v>
      </c>
      <c r="N2217" t="s">
        <v>5198</v>
      </c>
      <c r="O2217">
        <v>1.4690000000000001</v>
      </c>
      <c r="P2217">
        <v>11.083</v>
      </c>
      <c r="Q2217">
        <v>8.3789999999999996</v>
      </c>
      <c r="R2217">
        <v>3506.9450000000002</v>
      </c>
      <c r="S2217">
        <v>6.3789999999999996</v>
      </c>
      <c r="T2217">
        <v>320.24299999999999</v>
      </c>
      <c r="U2217">
        <v>5.0359999999999996</v>
      </c>
      <c r="V2217">
        <v>100</v>
      </c>
      <c r="W2217">
        <v>0.85399999999999998</v>
      </c>
      <c r="X2217">
        <v>1.1910000000000001</v>
      </c>
      <c r="Y2217">
        <v>9.7100000000000009</v>
      </c>
      <c r="Z2217">
        <v>9.11</v>
      </c>
      <c r="AA2217">
        <v>0.36199999999999999</v>
      </c>
      <c r="AB2217">
        <v>0</v>
      </c>
      <c r="AC2217" t="b">
        <v>1</v>
      </c>
      <c r="BM2217" t="s">
        <v>2887</v>
      </c>
      <c r="BN2217" t="s">
        <v>2887</v>
      </c>
      <c r="BO2217" t="s">
        <v>2888</v>
      </c>
      <c r="BT2217"/>
      <c r="BU2217"/>
      <c r="BX2217"/>
      <c r="BZ2217"/>
      <c r="CA2217"/>
      <c r="CB2217"/>
      <c r="CC2217"/>
      <c r="CD2217">
        <v>0</v>
      </c>
      <c r="CE2217"/>
      <c r="CF2217">
        <v>0</v>
      </c>
    </row>
    <row r="2218" spans="1:84" hidden="1" x14ac:dyDescent="0.35">
      <c r="A2218" t="s">
        <v>2370</v>
      </c>
      <c r="B2218" t="s">
        <v>5199</v>
      </c>
      <c r="C2218">
        <v>3506.944</v>
      </c>
      <c r="D2218">
        <v>8</v>
      </c>
      <c r="E2218">
        <v>342.70600000000002</v>
      </c>
      <c r="F2218">
        <v>12.757</v>
      </c>
      <c r="G2218" t="s">
        <v>2884</v>
      </c>
      <c r="I2218">
        <v>276.29000000000002</v>
      </c>
      <c r="J2218">
        <v>3506.9470000000001</v>
      </c>
      <c r="K2218" s="68">
        <v>355.13</v>
      </c>
      <c r="L2218">
        <v>7</v>
      </c>
      <c r="M2218">
        <v>3</v>
      </c>
      <c r="N2218" t="s">
        <v>5199</v>
      </c>
      <c r="O2218">
        <v>1.4690000000000001</v>
      </c>
      <c r="P2218">
        <v>10</v>
      </c>
      <c r="Q2218">
        <v>8</v>
      </c>
      <c r="R2218">
        <v>3506.9450000000002</v>
      </c>
      <c r="S2218">
        <v>6</v>
      </c>
      <c r="T2218">
        <v>345.19099999999997</v>
      </c>
      <c r="U2218">
        <v>10.205</v>
      </c>
      <c r="V2218">
        <v>100</v>
      </c>
      <c r="W2218">
        <v>1.74</v>
      </c>
      <c r="X2218">
        <v>1.502</v>
      </c>
      <c r="Y2218">
        <v>9.4700000000000006</v>
      </c>
      <c r="Z2218">
        <v>9.11</v>
      </c>
      <c r="AA2218">
        <v>0.36199999999999999</v>
      </c>
      <c r="AB2218">
        <v>0</v>
      </c>
      <c r="AC2218" t="b">
        <v>1</v>
      </c>
      <c r="BM2218" t="s">
        <v>2887</v>
      </c>
      <c r="BN2218" t="s">
        <v>2887</v>
      </c>
      <c r="BO2218" t="s">
        <v>2888</v>
      </c>
      <c r="BT2218"/>
      <c r="BU2218"/>
      <c r="BX2218"/>
      <c r="BZ2218"/>
      <c r="CA2218"/>
      <c r="CB2218"/>
      <c r="CC2218"/>
      <c r="CD2218">
        <v>0</v>
      </c>
      <c r="CE2218"/>
      <c r="CF2218">
        <v>0</v>
      </c>
    </row>
    <row r="2219" spans="1:84" hidden="1" x14ac:dyDescent="0.35">
      <c r="A2219" t="s">
        <v>2371</v>
      </c>
      <c r="B2219" t="s">
        <v>5200</v>
      </c>
      <c r="C2219">
        <v>3506.944</v>
      </c>
      <c r="D2219">
        <v>8</v>
      </c>
      <c r="E2219">
        <v>234.452</v>
      </c>
      <c r="F2219">
        <v>6.2949999999999999</v>
      </c>
      <c r="G2219" t="s">
        <v>2884</v>
      </c>
      <c r="I2219">
        <v>158.76</v>
      </c>
      <c r="J2219">
        <v>3506.9470000000001</v>
      </c>
      <c r="K2219" s="68">
        <v>237.6</v>
      </c>
      <c r="L2219">
        <v>7</v>
      </c>
      <c r="M2219">
        <v>3</v>
      </c>
      <c r="N2219" t="s">
        <v>5200</v>
      </c>
      <c r="O2219">
        <v>1.4690000000000001</v>
      </c>
      <c r="P2219">
        <v>10</v>
      </c>
      <c r="Q2219">
        <v>8</v>
      </c>
      <c r="R2219">
        <v>3506.9450000000002</v>
      </c>
      <c r="S2219">
        <v>6</v>
      </c>
      <c r="T2219">
        <v>235.08199999999999</v>
      </c>
      <c r="U2219">
        <v>5.0359999999999996</v>
      </c>
      <c r="V2219">
        <v>100</v>
      </c>
      <c r="W2219">
        <v>0.85399999999999998</v>
      </c>
      <c r="X2219">
        <v>0.76100000000000001</v>
      </c>
      <c r="Y2219">
        <v>9.7899999999999991</v>
      </c>
      <c r="Z2219">
        <v>9.11</v>
      </c>
      <c r="AA2219">
        <v>0.36199999999999999</v>
      </c>
      <c r="AB2219">
        <v>0</v>
      </c>
      <c r="AC2219" t="b">
        <v>1</v>
      </c>
      <c r="BM2219" t="s">
        <v>2887</v>
      </c>
      <c r="BN2219" t="s">
        <v>2887</v>
      </c>
      <c r="BO2219" t="s">
        <v>2888</v>
      </c>
      <c r="BT2219"/>
      <c r="BU2219"/>
      <c r="BX2219"/>
      <c r="BZ2219"/>
      <c r="CA2219"/>
      <c r="CB2219"/>
      <c r="CC2219"/>
      <c r="CD2219">
        <v>0</v>
      </c>
      <c r="CE2219"/>
      <c r="CF2219">
        <v>0</v>
      </c>
    </row>
    <row r="2220" spans="1:84" hidden="1" x14ac:dyDescent="0.35">
      <c r="A2220" t="s">
        <v>2372</v>
      </c>
      <c r="B2220" t="s">
        <v>5201</v>
      </c>
      <c r="C2220">
        <v>3506.9450000000002</v>
      </c>
      <c r="D2220">
        <v>8.1560000000000006</v>
      </c>
      <c r="E2220">
        <v>1.2450000000000001</v>
      </c>
      <c r="F2220">
        <v>6.2949999999999999</v>
      </c>
      <c r="G2220" t="s">
        <v>2884</v>
      </c>
      <c r="I2220">
        <v>283.70999999999998</v>
      </c>
      <c r="J2220">
        <v>3506.9470000000001</v>
      </c>
      <c r="K2220" s="68">
        <v>2.5499999999999998</v>
      </c>
      <c r="L2220">
        <v>30</v>
      </c>
      <c r="M2220">
        <v>3</v>
      </c>
      <c r="N2220" t="s">
        <v>5201</v>
      </c>
      <c r="O2220">
        <v>1.4690000000000001</v>
      </c>
      <c r="P2220">
        <v>23.332999999999998</v>
      </c>
      <c r="Q2220">
        <v>8.1560000000000006</v>
      </c>
      <c r="R2220">
        <v>3506.9450000000002</v>
      </c>
      <c r="S2220">
        <v>6.1559999999999997</v>
      </c>
      <c r="T2220">
        <v>1.506</v>
      </c>
      <c r="U2220">
        <v>5.0359999999999996</v>
      </c>
      <c r="V2220">
        <v>100</v>
      </c>
      <c r="W2220">
        <v>0.85399999999999998</v>
      </c>
      <c r="X2220">
        <v>3.0979999999999999</v>
      </c>
      <c r="Y2220">
        <v>9.33</v>
      </c>
      <c r="Z2220">
        <v>9.11</v>
      </c>
      <c r="AA2220">
        <v>0.36199999999999999</v>
      </c>
      <c r="AB2220">
        <v>0</v>
      </c>
      <c r="AC2220" t="b">
        <v>1</v>
      </c>
      <c r="BM2220" t="s">
        <v>2887</v>
      </c>
      <c r="BN2220" t="s">
        <v>2887</v>
      </c>
      <c r="BO2220" t="s">
        <v>2888</v>
      </c>
      <c r="BT2220"/>
      <c r="BU2220"/>
      <c r="BX2220"/>
      <c r="BZ2220"/>
      <c r="CA2220"/>
      <c r="CB2220"/>
      <c r="CC2220"/>
      <c r="CD2220">
        <v>0</v>
      </c>
      <c r="CE2220"/>
      <c r="CF2220">
        <v>0</v>
      </c>
    </row>
    <row r="2221" spans="1:84" hidden="1" x14ac:dyDescent="0.35">
      <c r="A2221" t="s">
        <v>2373</v>
      </c>
      <c r="B2221" t="s">
        <v>5202</v>
      </c>
      <c r="C2221">
        <v>3506.9450000000002</v>
      </c>
      <c r="D2221">
        <v>8.3539999999999992</v>
      </c>
      <c r="E2221">
        <v>35.241999999999997</v>
      </c>
      <c r="F2221">
        <v>16.98</v>
      </c>
      <c r="G2221" t="s">
        <v>2884</v>
      </c>
      <c r="I2221">
        <v>326.19</v>
      </c>
      <c r="J2221">
        <v>3506.9479999999999</v>
      </c>
      <c r="K2221" s="68">
        <v>45.03</v>
      </c>
      <c r="L2221">
        <v>6</v>
      </c>
      <c r="M2221">
        <v>3</v>
      </c>
      <c r="N2221" t="s">
        <v>5202</v>
      </c>
      <c r="O2221">
        <v>1.4690000000000001</v>
      </c>
      <c r="P2221">
        <v>10</v>
      </c>
      <c r="Q2221">
        <v>8.3539999999999992</v>
      </c>
      <c r="R2221">
        <v>3506.9459999999999</v>
      </c>
      <c r="S2221">
        <v>6.3540000000000001</v>
      </c>
      <c r="T2221">
        <v>37.200000000000003</v>
      </c>
      <c r="U2221">
        <v>13.584</v>
      </c>
      <c r="V2221">
        <v>100</v>
      </c>
      <c r="W2221">
        <v>2.4129999999999998</v>
      </c>
      <c r="X2221">
        <v>1.6919999999999999</v>
      </c>
      <c r="Y2221">
        <v>9.32</v>
      </c>
      <c r="Z2221">
        <v>9.11</v>
      </c>
      <c r="AA2221">
        <v>0.36199999999999999</v>
      </c>
      <c r="AB2221">
        <v>0</v>
      </c>
      <c r="AC2221" t="b">
        <v>1</v>
      </c>
      <c r="BM2221" t="s">
        <v>2887</v>
      </c>
      <c r="BN2221" t="s">
        <v>2887</v>
      </c>
      <c r="BO2221" t="s">
        <v>2888</v>
      </c>
      <c r="BT2221"/>
      <c r="BU2221"/>
      <c r="BX2221"/>
      <c r="BZ2221"/>
      <c r="CA2221"/>
      <c r="CB2221"/>
      <c r="CC2221"/>
      <c r="CD2221">
        <v>0</v>
      </c>
      <c r="CE2221"/>
      <c r="CF2221">
        <v>0</v>
      </c>
    </row>
    <row r="2222" spans="1:84" hidden="1" x14ac:dyDescent="0.35">
      <c r="A2222" t="s">
        <v>2374</v>
      </c>
      <c r="B2222" t="s">
        <v>5203</v>
      </c>
      <c r="C2222">
        <v>3506.9450000000002</v>
      </c>
      <c r="D2222">
        <v>8.0259999999999998</v>
      </c>
      <c r="E2222">
        <v>63.517000000000003</v>
      </c>
      <c r="F2222">
        <v>8.3070000000000004</v>
      </c>
      <c r="G2222" t="s">
        <v>2884</v>
      </c>
      <c r="I2222">
        <v>346.19</v>
      </c>
      <c r="J2222">
        <v>3506.9479999999999</v>
      </c>
      <c r="K2222" s="68">
        <v>65.03</v>
      </c>
      <c r="L2222">
        <v>6</v>
      </c>
      <c r="M2222">
        <v>3</v>
      </c>
      <c r="N2222" t="s">
        <v>5203</v>
      </c>
      <c r="O2222">
        <v>1.4690000000000001</v>
      </c>
      <c r="P2222">
        <v>10</v>
      </c>
      <c r="Q2222">
        <v>8.0259999999999998</v>
      </c>
      <c r="R2222">
        <v>3506.9459999999999</v>
      </c>
      <c r="S2222">
        <v>6.0259999999999998</v>
      </c>
      <c r="T2222">
        <v>63.819000000000003</v>
      </c>
      <c r="U2222">
        <v>6.6449999999999996</v>
      </c>
      <c r="V2222">
        <v>100</v>
      </c>
      <c r="W2222">
        <v>1.097</v>
      </c>
      <c r="X2222">
        <v>0.82599999999999996</v>
      </c>
      <c r="Y2222">
        <v>9.9600000000000009</v>
      </c>
      <c r="Z2222">
        <v>9.11</v>
      </c>
      <c r="AA2222">
        <v>0.36199999999999999</v>
      </c>
      <c r="AB2222">
        <v>0</v>
      </c>
      <c r="AC2222" t="b">
        <v>1</v>
      </c>
      <c r="BM2222" t="s">
        <v>2887</v>
      </c>
      <c r="BN2222" t="s">
        <v>2887</v>
      </c>
      <c r="BO2222" t="s">
        <v>2888</v>
      </c>
      <c r="BT2222"/>
      <c r="BU2222"/>
      <c r="BX2222"/>
      <c r="BZ2222"/>
      <c r="CA2222"/>
      <c r="CB2222"/>
      <c r="CC2222"/>
      <c r="CD2222">
        <v>0</v>
      </c>
      <c r="CE2222"/>
      <c r="CF2222">
        <v>0</v>
      </c>
    </row>
    <row r="2223" spans="1:84" hidden="1" x14ac:dyDescent="0.35">
      <c r="A2223" t="s">
        <v>2375</v>
      </c>
      <c r="B2223" t="s">
        <v>5204</v>
      </c>
      <c r="C2223">
        <v>3506.9470000000001</v>
      </c>
      <c r="D2223">
        <v>8</v>
      </c>
      <c r="E2223">
        <v>193.233</v>
      </c>
      <c r="F2223">
        <v>6.2949999999999999</v>
      </c>
      <c r="G2223" t="s">
        <v>2884</v>
      </c>
      <c r="I2223">
        <v>118.76</v>
      </c>
      <c r="J2223">
        <v>3506.951</v>
      </c>
      <c r="K2223" s="68">
        <v>197.43</v>
      </c>
      <c r="L2223">
        <v>12</v>
      </c>
      <c r="M2223">
        <v>3</v>
      </c>
      <c r="N2223" t="s">
        <v>5204</v>
      </c>
      <c r="O2223">
        <v>1.45</v>
      </c>
      <c r="P2223">
        <v>11.083</v>
      </c>
      <c r="Q2223">
        <v>8</v>
      </c>
      <c r="R2223">
        <v>3506.9479999999999</v>
      </c>
      <c r="S2223">
        <v>6</v>
      </c>
      <c r="T2223">
        <v>194.07300000000001</v>
      </c>
      <c r="U2223">
        <v>5.0359999999999996</v>
      </c>
      <c r="V2223">
        <v>100</v>
      </c>
      <c r="W2223">
        <v>0.85399999999999998</v>
      </c>
      <c r="X2223">
        <v>1.216</v>
      </c>
      <c r="Y2223">
        <v>9.92</v>
      </c>
      <c r="Z2223">
        <v>9.11</v>
      </c>
      <c r="AA2223">
        <v>0.36199999999999999</v>
      </c>
      <c r="AB2223">
        <v>0</v>
      </c>
      <c r="AC2223" t="b">
        <v>1</v>
      </c>
      <c r="BM2223" t="s">
        <v>2887</v>
      </c>
      <c r="BN2223" t="s">
        <v>2887</v>
      </c>
      <c r="BO2223" t="s">
        <v>2888</v>
      </c>
      <c r="BT2223"/>
      <c r="BU2223"/>
      <c r="BX2223"/>
      <c r="BZ2223"/>
      <c r="CA2223"/>
      <c r="CB2223"/>
      <c r="CC2223"/>
      <c r="CD2223">
        <v>0</v>
      </c>
      <c r="CE2223"/>
      <c r="CF2223">
        <v>0</v>
      </c>
    </row>
    <row r="2224" spans="1:84" hidden="1" x14ac:dyDescent="0.35">
      <c r="A2224" t="s">
        <v>2376</v>
      </c>
      <c r="B2224" t="s">
        <v>5205</v>
      </c>
      <c r="C2224">
        <v>3506.9560000000001</v>
      </c>
      <c r="D2224">
        <v>28.983000000000001</v>
      </c>
      <c r="E2224">
        <v>319.279</v>
      </c>
      <c r="F2224">
        <v>57.56</v>
      </c>
      <c r="G2224" t="s">
        <v>2884</v>
      </c>
      <c r="I2224">
        <v>270</v>
      </c>
      <c r="J2224">
        <v>3506.97</v>
      </c>
      <c r="K2224" s="68">
        <v>348.512</v>
      </c>
      <c r="L2224">
        <v>0.71599999999999997</v>
      </c>
      <c r="M2224">
        <v>1</v>
      </c>
      <c r="N2224" t="s">
        <v>5205</v>
      </c>
      <c r="O2224">
        <v>1.5049999999999999</v>
      </c>
      <c r="P2224">
        <v>0</v>
      </c>
      <c r="Q2224">
        <v>0</v>
      </c>
      <c r="R2224">
        <v>3506.97</v>
      </c>
      <c r="S2224">
        <v>0</v>
      </c>
      <c r="T2224">
        <v>348.512</v>
      </c>
      <c r="U2224">
        <v>0</v>
      </c>
      <c r="V2224">
        <v>0</v>
      </c>
      <c r="W2224">
        <v>0</v>
      </c>
      <c r="X2224">
        <v>0</v>
      </c>
      <c r="Y2224">
        <v>0</v>
      </c>
      <c r="Z2224">
        <v>0</v>
      </c>
      <c r="AA2224">
        <v>0</v>
      </c>
      <c r="AB2224">
        <v>0</v>
      </c>
      <c r="AC2224" t="b">
        <v>1</v>
      </c>
      <c r="AE2224">
        <v>0</v>
      </c>
      <c r="AF2224">
        <v>0</v>
      </c>
      <c r="AG2224">
        <v>0</v>
      </c>
      <c r="AH2224">
        <v>0</v>
      </c>
      <c r="AI2224">
        <v>0</v>
      </c>
      <c r="AJ2224">
        <v>0</v>
      </c>
      <c r="AK2224">
        <v>0</v>
      </c>
      <c r="AL2224">
        <v>0</v>
      </c>
      <c r="AM2224">
        <v>0</v>
      </c>
      <c r="AN2224">
        <v>0</v>
      </c>
      <c r="AO2224">
        <v>0</v>
      </c>
      <c r="AP2224">
        <v>0</v>
      </c>
      <c r="AQ2224">
        <v>0</v>
      </c>
      <c r="AR2224">
        <v>0</v>
      </c>
      <c r="AS2224">
        <v>0</v>
      </c>
      <c r="AT2224">
        <v>0</v>
      </c>
      <c r="AU2224">
        <v>0</v>
      </c>
      <c r="AV2224">
        <v>0</v>
      </c>
      <c r="AW2224">
        <v>0</v>
      </c>
      <c r="AX2224">
        <v>0</v>
      </c>
      <c r="AY2224" t="b">
        <v>0</v>
      </c>
      <c r="AZ2224">
        <v>0</v>
      </c>
      <c r="BI2224">
        <v>0</v>
      </c>
      <c r="BJ2224">
        <v>0</v>
      </c>
      <c r="BK2224">
        <v>0</v>
      </c>
      <c r="BM2224" t="s">
        <v>2905</v>
      </c>
      <c r="BN2224" t="s">
        <v>2887</v>
      </c>
      <c r="BO2224" t="s">
        <v>2888</v>
      </c>
      <c r="BT2224"/>
      <c r="BU2224"/>
      <c r="BX2224"/>
      <c r="BY2224" t="s">
        <v>2903</v>
      </c>
      <c r="BZ2224"/>
      <c r="CA2224"/>
      <c r="CB2224"/>
      <c r="CC2224"/>
      <c r="CD2224">
        <v>0</v>
      </c>
      <c r="CE2224"/>
      <c r="CF2224">
        <v>0</v>
      </c>
    </row>
    <row r="2225" spans="1:84" hidden="1" x14ac:dyDescent="0.35">
      <c r="A2225" t="s">
        <v>2377</v>
      </c>
      <c r="B2225" t="s">
        <v>5206</v>
      </c>
      <c r="C2225">
        <v>3506.9690000000001</v>
      </c>
      <c r="D2225">
        <v>9.7420000000000009</v>
      </c>
      <c r="E2225">
        <v>274.01799999999997</v>
      </c>
      <c r="F2225">
        <v>13.31</v>
      </c>
      <c r="G2225" t="s">
        <v>2884</v>
      </c>
      <c r="I2225">
        <v>198.76</v>
      </c>
      <c r="J2225">
        <v>3506.9749999999999</v>
      </c>
      <c r="K2225" s="68">
        <v>277.27</v>
      </c>
      <c r="L2225">
        <v>6</v>
      </c>
      <c r="M2225">
        <v>3</v>
      </c>
      <c r="N2225" t="s">
        <v>5206</v>
      </c>
      <c r="O2225">
        <v>1.3460000000000001</v>
      </c>
      <c r="P2225">
        <v>10</v>
      </c>
      <c r="Q2225">
        <v>9.7420000000000009</v>
      </c>
      <c r="R2225">
        <v>3506.97</v>
      </c>
      <c r="S2225">
        <v>7.742</v>
      </c>
      <c r="T2225">
        <v>274.66800000000001</v>
      </c>
      <c r="U2225">
        <v>10.648</v>
      </c>
      <c r="V2225">
        <v>100</v>
      </c>
      <c r="W2225">
        <v>1.821</v>
      </c>
      <c r="X2225">
        <v>1.373</v>
      </c>
      <c r="Y2225">
        <v>9.49</v>
      </c>
      <c r="Z2225">
        <v>9.11</v>
      </c>
      <c r="AA2225">
        <v>0.36199999999999999</v>
      </c>
      <c r="AB2225">
        <v>0</v>
      </c>
      <c r="AC2225" t="b">
        <v>1</v>
      </c>
      <c r="BM2225" t="s">
        <v>2905</v>
      </c>
      <c r="BN2225" t="s">
        <v>2905</v>
      </c>
      <c r="BO2225" t="s">
        <v>2888</v>
      </c>
      <c r="BT2225"/>
      <c r="BU2225"/>
      <c r="BX2225"/>
      <c r="BZ2225"/>
      <c r="CA2225"/>
      <c r="CB2225"/>
      <c r="CC2225"/>
      <c r="CD2225">
        <v>0</v>
      </c>
      <c r="CE2225"/>
      <c r="CF2225">
        <v>0</v>
      </c>
    </row>
    <row r="2226" spans="1:84" hidden="1" x14ac:dyDescent="0.35">
      <c r="A2226" t="s">
        <v>2378</v>
      </c>
      <c r="B2226" t="s">
        <v>5207</v>
      </c>
      <c r="C2226">
        <v>3506.991</v>
      </c>
      <c r="D2226">
        <v>8.1310000000000002</v>
      </c>
      <c r="E2226">
        <v>348.59100000000001</v>
      </c>
      <c r="F2226">
        <v>12.335000000000001</v>
      </c>
      <c r="G2226" t="s">
        <v>2884</v>
      </c>
      <c r="I2226">
        <v>281.24</v>
      </c>
      <c r="J2226">
        <v>3506.9940000000001</v>
      </c>
      <c r="K2226" s="68">
        <v>359.44</v>
      </c>
      <c r="L2226">
        <v>5</v>
      </c>
      <c r="M2226">
        <v>3</v>
      </c>
      <c r="N2226" t="s">
        <v>5207</v>
      </c>
      <c r="O2226">
        <v>1.3460000000000001</v>
      </c>
      <c r="P2226">
        <v>10</v>
      </c>
      <c r="Q2226">
        <v>8.1310000000000002</v>
      </c>
      <c r="R2226">
        <v>3506.9920000000002</v>
      </c>
      <c r="S2226">
        <v>6.1310000000000002</v>
      </c>
      <c r="T2226">
        <v>350.76100000000002</v>
      </c>
      <c r="U2226">
        <v>9.8680000000000003</v>
      </c>
      <c r="V2226">
        <v>100</v>
      </c>
      <c r="W2226">
        <v>1.74</v>
      </c>
      <c r="X2226">
        <v>1.012</v>
      </c>
      <c r="Y2226">
        <v>9.94</v>
      </c>
      <c r="Z2226">
        <v>9.11</v>
      </c>
      <c r="AA2226">
        <v>0.36199999999999999</v>
      </c>
      <c r="AB2226">
        <v>0</v>
      </c>
      <c r="AC2226" t="b">
        <v>1</v>
      </c>
      <c r="BM2226" t="s">
        <v>2905</v>
      </c>
      <c r="BN2226" t="s">
        <v>2905</v>
      </c>
      <c r="BO2226" t="s">
        <v>2888</v>
      </c>
      <c r="BT2226"/>
      <c r="BU2226"/>
      <c r="BX2226"/>
      <c r="BZ2226"/>
      <c r="CA2226"/>
      <c r="CB2226"/>
      <c r="CC2226"/>
      <c r="CD2226">
        <v>0</v>
      </c>
      <c r="CE2226"/>
      <c r="CF2226">
        <v>0</v>
      </c>
    </row>
    <row r="2227" spans="1:84" hidden="1" x14ac:dyDescent="0.35">
      <c r="A2227" t="s">
        <v>2379</v>
      </c>
      <c r="B2227" t="s">
        <v>5208</v>
      </c>
      <c r="C2227">
        <v>3507.7779999999998</v>
      </c>
      <c r="D2227">
        <v>9.7769999999999992</v>
      </c>
      <c r="E2227">
        <v>62.164999999999999</v>
      </c>
      <c r="F2227">
        <v>8.1329999999999991</v>
      </c>
      <c r="G2227" t="s">
        <v>2884</v>
      </c>
      <c r="I2227">
        <v>346.19</v>
      </c>
      <c r="J2227">
        <v>3507.7829999999999</v>
      </c>
      <c r="K2227" s="68">
        <v>65.05</v>
      </c>
      <c r="L2227">
        <v>10</v>
      </c>
      <c r="M2227">
        <v>3</v>
      </c>
      <c r="N2227" t="s">
        <v>5208</v>
      </c>
      <c r="O2227">
        <v>1.268</v>
      </c>
      <c r="P2227">
        <v>10</v>
      </c>
      <c r="Q2227">
        <v>9.7769999999999992</v>
      </c>
      <c r="R2227">
        <v>3507.779</v>
      </c>
      <c r="S2227">
        <v>7.7770000000000001</v>
      </c>
      <c r="T2227">
        <v>62.741999999999997</v>
      </c>
      <c r="U2227">
        <v>6.5060000000000002</v>
      </c>
      <c r="V2227">
        <v>100</v>
      </c>
      <c r="W2227">
        <v>1.081</v>
      </c>
      <c r="X2227">
        <v>1.282</v>
      </c>
      <c r="Y2227">
        <v>7.9</v>
      </c>
      <c r="Z2227">
        <v>8.8659999999999997</v>
      </c>
      <c r="AA2227">
        <v>0.35499999999999998</v>
      </c>
      <c r="AB2227">
        <v>0</v>
      </c>
      <c r="AC2227" t="b">
        <v>1</v>
      </c>
      <c r="BM2227" t="s">
        <v>2887</v>
      </c>
      <c r="BN2227" t="s">
        <v>2887</v>
      </c>
      <c r="BO2227" t="s">
        <v>2888</v>
      </c>
      <c r="BT2227"/>
      <c r="BU2227"/>
      <c r="BX2227"/>
      <c r="BZ2227"/>
      <c r="CA2227"/>
      <c r="CB2227"/>
      <c r="CC2227"/>
      <c r="CD2227">
        <v>0</v>
      </c>
      <c r="CE2227"/>
      <c r="CF2227">
        <v>0</v>
      </c>
    </row>
    <row r="2228" spans="1:84" hidden="1" x14ac:dyDescent="0.35">
      <c r="A2228" t="s">
        <v>2380</v>
      </c>
      <c r="B2228" t="s">
        <v>5209</v>
      </c>
      <c r="C2228">
        <v>3507.8029999999999</v>
      </c>
      <c r="D2228">
        <v>8.4949999999999992</v>
      </c>
      <c r="E2228">
        <v>61.182000000000002</v>
      </c>
      <c r="F2228">
        <v>12.58</v>
      </c>
      <c r="G2228" t="s">
        <v>2884</v>
      </c>
      <c r="I2228">
        <v>346.19</v>
      </c>
      <c r="J2228">
        <v>3507.8040000000001</v>
      </c>
      <c r="K2228" s="68">
        <v>65.099999999999994</v>
      </c>
      <c r="L2228">
        <v>9</v>
      </c>
      <c r="M2228">
        <v>3</v>
      </c>
      <c r="N2228" t="s">
        <v>5209</v>
      </c>
      <c r="O2228">
        <v>1.238</v>
      </c>
      <c r="P2228">
        <v>10</v>
      </c>
      <c r="Q2228">
        <v>8.4949999999999992</v>
      </c>
      <c r="R2228">
        <v>3507.8029999999999</v>
      </c>
      <c r="S2228">
        <v>6.4950000000000001</v>
      </c>
      <c r="T2228">
        <v>61.965000000000003</v>
      </c>
      <c r="U2228">
        <v>10.064</v>
      </c>
      <c r="V2228">
        <v>100</v>
      </c>
      <c r="W2228">
        <v>1.573</v>
      </c>
      <c r="X2228">
        <v>1.4610000000000001</v>
      </c>
      <c r="Y2228">
        <v>7.08</v>
      </c>
      <c r="Z2228">
        <v>6.99</v>
      </c>
      <c r="AA2228">
        <v>0.30099999999999999</v>
      </c>
      <c r="AB2228">
        <v>0</v>
      </c>
      <c r="AC2228" t="b">
        <v>1</v>
      </c>
      <c r="BM2228" t="s">
        <v>2887</v>
      </c>
      <c r="BN2228" t="s">
        <v>2887</v>
      </c>
      <c r="BO2228" t="s">
        <v>2888</v>
      </c>
      <c r="BT2228"/>
      <c r="BU2228"/>
      <c r="BX2228"/>
      <c r="BZ2228"/>
      <c r="CA2228"/>
      <c r="CB2228"/>
      <c r="CC2228"/>
      <c r="CD2228">
        <v>0</v>
      </c>
      <c r="CE2228"/>
      <c r="CF2228">
        <v>0</v>
      </c>
    </row>
    <row r="2229" spans="1:84" hidden="1" x14ac:dyDescent="0.35">
      <c r="A2229" t="s">
        <v>2381</v>
      </c>
      <c r="B2229" t="s">
        <v>5210</v>
      </c>
      <c r="C2229">
        <v>3507.8029999999999</v>
      </c>
      <c r="D2229">
        <v>8</v>
      </c>
      <c r="E2229">
        <v>151.584</v>
      </c>
      <c r="F2229">
        <v>6.2949999999999999</v>
      </c>
      <c r="G2229" t="s">
        <v>2884</v>
      </c>
      <c r="I2229">
        <v>78.760000000000005</v>
      </c>
      <c r="J2229">
        <v>3507.8049999999998</v>
      </c>
      <c r="K2229" s="68">
        <v>157.66999999999999</v>
      </c>
      <c r="L2229">
        <v>15</v>
      </c>
      <c r="M2229">
        <v>3</v>
      </c>
      <c r="N2229" t="s">
        <v>5210</v>
      </c>
      <c r="O2229">
        <v>1.238</v>
      </c>
      <c r="P2229">
        <v>12.917</v>
      </c>
      <c r="Q2229">
        <v>8</v>
      </c>
      <c r="R2229">
        <v>3507.8040000000001</v>
      </c>
      <c r="S2229">
        <v>6</v>
      </c>
      <c r="T2229">
        <v>152.80099999999999</v>
      </c>
      <c r="U2229">
        <v>5.0359999999999996</v>
      </c>
      <c r="V2229">
        <v>100</v>
      </c>
      <c r="W2229">
        <v>0.71199999999999997</v>
      </c>
      <c r="X2229">
        <v>1.0880000000000001</v>
      </c>
      <c r="Y2229">
        <v>6.585</v>
      </c>
      <c r="Z2229">
        <v>6.99</v>
      </c>
      <c r="AA2229">
        <v>0.30099999999999999</v>
      </c>
      <c r="AB2229">
        <v>0</v>
      </c>
      <c r="AC2229" t="b">
        <v>1</v>
      </c>
      <c r="BM2229" t="s">
        <v>2887</v>
      </c>
      <c r="BN2229" t="s">
        <v>2887</v>
      </c>
      <c r="BO2229" t="s">
        <v>2888</v>
      </c>
      <c r="BT2229"/>
      <c r="BU2229"/>
      <c r="BX2229"/>
      <c r="BZ2229"/>
      <c r="CA2229"/>
      <c r="CB2229"/>
      <c r="CC2229"/>
      <c r="CD2229">
        <v>0</v>
      </c>
      <c r="CE2229"/>
      <c r="CF2229">
        <v>0</v>
      </c>
    </row>
    <row r="2230" spans="1:84" hidden="1" x14ac:dyDescent="0.35">
      <c r="A2230" t="s">
        <v>2382</v>
      </c>
      <c r="B2230" t="s">
        <v>5211</v>
      </c>
      <c r="C2230">
        <v>3507.8049999999998</v>
      </c>
      <c r="D2230">
        <v>8.4130000000000003</v>
      </c>
      <c r="E2230">
        <v>29.067</v>
      </c>
      <c r="F2230">
        <v>8.8320000000000007</v>
      </c>
      <c r="G2230" t="s">
        <v>2884</v>
      </c>
      <c r="I2230">
        <v>313.81</v>
      </c>
      <c r="J2230">
        <v>3507.8069999999998</v>
      </c>
      <c r="K2230" s="68">
        <v>32.72</v>
      </c>
      <c r="L2230">
        <v>13</v>
      </c>
      <c r="M2230">
        <v>3</v>
      </c>
      <c r="N2230" t="s">
        <v>5211</v>
      </c>
      <c r="O2230">
        <v>1.238</v>
      </c>
      <c r="P2230">
        <v>11.673</v>
      </c>
      <c r="Q2230">
        <v>8.4130000000000003</v>
      </c>
      <c r="R2230">
        <v>3507.806</v>
      </c>
      <c r="S2230">
        <v>6.4130000000000003</v>
      </c>
      <c r="T2230">
        <v>29.797999999999998</v>
      </c>
      <c r="U2230">
        <v>7.0659999999999998</v>
      </c>
      <c r="V2230">
        <v>100</v>
      </c>
      <c r="W2230">
        <v>1.018</v>
      </c>
      <c r="X2230">
        <v>1.28</v>
      </c>
      <c r="Y2230">
        <v>6.96</v>
      </c>
      <c r="Z2230">
        <v>6.99</v>
      </c>
      <c r="AA2230">
        <v>0.30099999999999999</v>
      </c>
      <c r="AB2230">
        <v>0</v>
      </c>
      <c r="AC2230" t="b">
        <v>1</v>
      </c>
      <c r="BM2230" t="s">
        <v>2887</v>
      </c>
      <c r="BN2230" t="s">
        <v>2887</v>
      </c>
      <c r="BO2230" t="s">
        <v>2888</v>
      </c>
      <c r="BT2230"/>
      <c r="BU2230"/>
      <c r="BX2230"/>
      <c r="BZ2230"/>
      <c r="CA2230"/>
      <c r="CB2230"/>
      <c r="CC2230"/>
      <c r="CD2230">
        <v>0</v>
      </c>
      <c r="CE2230"/>
      <c r="CF2230">
        <v>0</v>
      </c>
    </row>
    <row r="2231" spans="1:84" hidden="1" x14ac:dyDescent="0.35">
      <c r="A2231" t="s">
        <v>2383</v>
      </c>
      <c r="B2231" t="s">
        <v>5212</v>
      </c>
      <c r="C2231">
        <v>3507.799</v>
      </c>
      <c r="D2231">
        <v>26.346</v>
      </c>
      <c r="E2231">
        <v>209.244</v>
      </c>
      <c r="F2231">
        <v>111.277</v>
      </c>
      <c r="G2231" t="s">
        <v>2884</v>
      </c>
      <c r="I2231">
        <v>195</v>
      </c>
      <c r="J2231">
        <v>3507.8150000000001</v>
      </c>
      <c r="K2231" s="68">
        <v>273.84300000000002</v>
      </c>
      <c r="L2231">
        <v>-1.079</v>
      </c>
      <c r="M2231">
        <v>1</v>
      </c>
      <c r="N2231" t="s">
        <v>5212</v>
      </c>
      <c r="O2231">
        <v>1.2290000000000001</v>
      </c>
      <c r="P2231">
        <v>0</v>
      </c>
      <c r="Q2231">
        <v>0</v>
      </c>
      <c r="R2231">
        <v>3507.8150000000001</v>
      </c>
      <c r="S2231">
        <v>0</v>
      </c>
      <c r="T2231">
        <v>273.84300000000002</v>
      </c>
      <c r="U2231">
        <v>0</v>
      </c>
      <c r="V2231">
        <v>0</v>
      </c>
      <c r="W2231">
        <v>0</v>
      </c>
      <c r="X2231">
        <v>0</v>
      </c>
      <c r="Y2231">
        <v>0</v>
      </c>
      <c r="Z2231">
        <v>0</v>
      </c>
      <c r="AA2231">
        <v>0</v>
      </c>
      <c r="AB2231">
        <v>0</v>
      </c>
      <c r="AC2231" t="b">
        <v>1</v>
      </c>
      <c r="AE2231">
        <v>0</v>
      </c>
      <c r="AF2231">
        <v>0</v>
      </c>
      <c r="AG2231">
        <v>0</v>
      </c>
      <c r="AH2231">
        <v>0</v>
      </c>
      <c r="AI2231">
        <v>0</v>
      </c>
      <c r="AJ2231">
        <v>0</v>
      </c>
      <c r="AK2231">
        <v>0</v>
      </c>
      <c r="AL2231">
        <v>0</v>
      </c>
      <c r="AM2231">
        <v>0</v>
      </c>
      <c r="AN2231">
        <v>0</v>
      </c>
      <c r="AO2231">
        <v>0</v>
      </c>
      <c r="AP2231">
        <v>0</v>
      </c>
      <c r="AQ2231">
        <v>0</v>
      </c>
      <c r="AR2231">
        <v>0</v>
      </c>
      <c r="AS2231">
        <v>0</v>
      </c>
      <c r="AT2231">
        <v>0</v>
      </c>
      <c r="AU2231">
        <v>0</v>
      </c>
      <c r="AV2231">
        <v>0</v>
      </c>
      <c r="AW2231">
        <v>0</v>
      </c>
      <c r="AX2231">
        <v>0</v>
      </c>
      <c r="AY2231" t="b">
        <v>0</v>
      </c>
      <c r="AZ2231">
        <v>0</v>
      </c>
      <c r="BI2231">
        <v>0</v>
      </c>
      <c r="BJ2231">
        <v>0</v>
      </c>
      <c r="BK2231">
        <v>0</v>
      </c>
      <c r="BM2231" t="s">
        <v>2887</v>
      </c>
      <c r="BN2231" t="s">
        <v>2887</v>
      </c>
      <c r="BO2231" t="s">
        <v>2888</v>
      </c>
      <c r="BT2231"/>
      <c r="BU2231"/>
      <c r="BX2231"/>
      <c r="BY2231" t="s">
        <v>2903</v>
      </c>
      <c r="BZ2231"/>
      <c r="CA2231"/>
      <c r="CB2231"/>
      <c r="CC2231"/>
      <c r="CD2231">
        <v>0</v>
      </c>
      <c r="CE2231"/>
      <c r="CF2231">
        <v>0</v>
      </c>
    </row>
    <row r="2232" spans="1:84" hidden="1" x14ac:dyDescent="0.35">
      <c r="A2232" t="s">
        <v>2384</v>
      </c>
      <c r="B2232" t="s">
        <v>5213</v>
      </c>
      <c r="C2232">
        <v>3507.808</v>
      </c>
      <c r="D2232">
        <v>18.954999999999998</v>
      </c>
      <c r="E2232">
        <v>63.935000000000002</v>
      </c>
      <c r="F2232">
        <v>83.034000000000006</v>
      </c>
      <c r="G2232" t="s">
        <v>2884</v>
      </c>
      <c r="I2232">
        <v>0</v>
      </c>
      <c r="J2232">
        <v>3507.817</v>
      </c>
      <c r="K2232" s="68">
        <v>78.843000000000004</v>
      </c>
      <c r="L2232">
        <v>0.998</v>
      </c>
      <c r="M2232">
        <v>1</v>
      </c>
      <c r="N2232" t="s">
        <v>5213</v>
      </c>
      <c r="O2232">
        <v>1.2290000000000001</v>
      </c>
      <c r="P2232">
        <v>0</v>
      </c>
      <c r="Q2232">
        <v>0</v>
      </c>
      <c r="R2232">
        <v>3507.817</v>
      </c>
      <c r="S2232">
        <v>0</v>
      </c>
      <c r="T2232">
        <v>78.843000000000004</v>
      </c>
      <c r="U2232">
        <v>0</v>
      </c>
      <c r="V2232">
        <v>0</v>
      </c>
      <c r="W2232">
        <v>0</v>
      </c>
      <c r="X2232">
        <v>0</v>
      </c>
      <c r="Y2232">
        <v>0</v>
      </c>
      <c r="Z2232">
        <v>0</v>
      </c>
      <c r="AA2232">
        <v>0</v>
      </c>
      <c r="AB2232">
        <v>0</v>
      </c>
      <c r="AC2232" t="b">
        <v>1</v>
      </c>
      <c r="AE2232">
        <v>0</v>
      </c>
      <c r="AF2232">
        <v>0</v>
      </c>
      <c r="AG2232">
        <v>0</v>
      </c>
      <c r="AH2232">
        <v>0</v>
      </c>
      <c r="AI2232">
        <v>0</v>
      </c>
      <c r="AJ2232">
        <v>0</v>
      </c>
      <c r="AK2232">
        <v>0</v>
      </c>
      <c r="AL2232">
        <v>0</v>
      </c>
      <c r="AM2232">
        <v>0</v>
      </c>
      <c r="AN2232">
        <v>0</v>
      </c>
      <c r="AO2232">
        <v>0</v>
      </c>
      <c r="AP2232">
        <v>0</v>
      </c>
      <c r="AQ2232">
        <v>0</v>
      </c>
      <c r="AR2232">
        <v>0</v>
      </c>
      <c r="AS2232">
        <v>0</v>
      </c>
      <c r="AT2232">
        <v>0</v>
      </c>
      <c r="AU2232">
        <v>0</v>
      </c>
      <c r="AV2232">
        <v>0</v>
      </c>
      <c r="AW2232">
        <v>0</v>
      </c>
      <c r="AX2232">
        <v>0</v>
      </c>
      <c r="AY2232" t="b">
        <v>0</v>
      </c>
      <c r="AZ2232">
        <v>0</v>
      </c>
      <c r="BI2232">
        <v>0</v>
      </c>
      <c r="BJ2232">
        <v>0</v>
      </c>
      <c r="BK2232">
        <v>0</v>
      </c>
      <c r="BM2232" t="s">
        <v>2887</v>
      </c>
      <c r="BN2232" t="s">
        <v>2887</v>
      </c>
      <c r="BO2232" t="s">
        <v>2888</v>
      </c>
      <c r="BT2232"/>
      <c r="BU2232"/>
      <c r="BX2232"/>
      <c r="BY2232" t="s">
        <v>2903</v>
      </c>
      <c r="BZ2232"/>
      <c r="CA2232"/>
      <c r="CB2232"/>
      <c r="CC2232"/>
      <c r="CD2232">
        <v>0</v>
      </c>
      <c r="CE2232"/>
      <c r="CF2232">
        <v>0</v>
      </c>
    </row>
    <row r="2233" spans="1:84" hidden="1" x14ac:dyDescent="0.35">
      <c r="A2233" t="s">
        <v>2385</v>
      </c>
      <c r="B2233" t="s">
        <v>5214</v>
      </c>
      <c r="C2233">
        <v>3507.8139999999999</v>
      </c>
      <c r="D2233">
        <v>8</v>
      </c>
      <c r="E2233">
        <v>302.46499999999997</v>
      </c>
      <c r="F2233">
        <v>12.146000000000001</v>
      </c>
      <c r="G2233" t="s">
        <v>2884</v>
      </c>
      <c r="I2233">
        <v>233.81</v>
      </c>
      <c r="J2233">
        <v>3507.817</v>
      </c>
      <c r="K2233" s="68">
        <v>312.64999999999998</v>
      </c>
      <c r="L2233">
        <v>6</v>
      </c>
      <c r="M2233">
        <v>3</v>
      </c>
      <c r="N2233" t="s">
        <v>5214</v>
      </c>
      <c r="O2233">
        <v>1.238</v>
      </c>
      <c r="P2233">
        <v>10</v>
      </c>
      <c r="Q2233">
        <v>8</v>
      </c>
      <c r="R2233">
        <v>3507.8150000000001</v>
      </c>
      <c r="S2233">
        <v>6</v>
      </c>
      <c r="T2233">
        <v>304.50200000000001</v>
      </c>
      <c r="U2233">
        <v>9.7170000000000005</v>
      </c>
      <c r="V2233">
        <v>100</v>
      </c>
      <c r="W2233">
        <v>1.484</v>
      </c>
      <c r="X2233">
        <v>0.83599999999999997</v>
      </c>
      <c r="Y2233">
        <v>5.95</v>
      </c>
      <c r="Z2233">
        <v>6.99</v>
      </c>
      <c r="AA2233">
        <v>0.30099999999999999</v>
      </c>
      <c r="AB2233">
        <v>0</v>
      </c>
      <c r="AC2233" t="b">
        <v>1</v>
      </c>
      <c r="BM2233" t="s">
        <v>2887</v>
      </c>
      <c r="BN2233" t="s">
        <v>2887</v>
      </c>
      <c r="BO2233" t="s">
        <v>2888</v>
      </c>
      <c r="BT2233"/>
      <c r="BU2233"/>
      <c r="BX2233"/>
      <c r="BZ2233"/>
      <c r="CA2233"/>
      <c r="CB2233"/>
      <c r="CC2233"/>
      <c r="CD2233">
        <v>0</v>
      </c>
      <c r="CE2233"/>
      <c r="CF2233">
        <v>0</v>
      </c>
    </row>
    <row r="2234" spans="1:84" hidden="1" x14ac:dyDescent="0.35">
      <c r="A2234" t="s">
        <v>2386</v>
      </c>
      <c r="B2234" t="s">
        <v>5215</v>
      </c>
      <c r="C2234">
        <v>3507.8150000000001</v>
      </c>
      <c r="D2234">
        <v>8.1649999999999991</v>
      </c>
      <c r="E2234">
        <v>235.458</v>
      </c>
      <c r="F2234">
        <v>6.2949999999999999</v>
      </c>
      <c r="G2234" t="s">
        <v>2884</v>
      </c>
      <c r="I2234">
        <v>161.24</v>
      </c>
      <c r="J2234">
        <v>3507.817</v>
      </c>
      <c r="K2234" s="68">
        <v>240.08</v>
      </c>
      <c r="L2234">
        <v>20</v>
      </c>
      <c r="M2234">
        <v>3</v>
      </c>
      <c r="N2234" t="s">
        <v>5215</v>
      </c>
      <c r="O2234">
        <v>1.238</v>
      </c>
      <c r="P2234">
        <v>16.25</v>
      </c>
      <c r="Q2234">
        <v>8.1649999999999991</v>
      </c>
      <c r="R2234">
        <v>3507.8159999999998</v>
      </c>
      <c r="S2234">
        <v>6.165</v>
      </c>
      <c r="T2234">
        <v>236.38200000000001</v>
      </c>
      <c r="U2234">
        <v>5.0359999999999996</v>
      </c>
      <c r="V2234">
        <v>100</v>
      </c>
      <c r="W2234">
        <v>0.71199999999999997</v>
      </c>
      <c r="X2234">
        <v>1.3939999999999999</v>
      </c>
      <c r="Y2234">
        <v>6.44</v>
      </c>
      <c r="Z2234">
        <v>6.99</v>
      </c>
      <c r="AA2234">
        <v>0.30099999999999999</v>
      </c>
      <c r="AB2234">
        <v>0</v>
      </c>
      <c r="AC2234" t="b">
        <v>1</v>
      </c>
      <c r="BM2234" t="s">
        <v>2887</v>
      </c>
      <c r="BN2234" t="s">
        <v>2887</v>
      </c>
      <c r="BO2234" t="s">
        <v>2888</v>
      </c>
      <c r="BT2234"/>
      <c r="BU2234"/>
      <c r="BX2234"/>
      <c r="BZ2234"/>
      <c r="CA2234"/>
      <c r="CB2234"/>
      <c r="CC2234"/>
      <c r="CD2234">
        <v>0</v>
      </c>
      <c r="CE2234"/>
      <c r="CF2234">
        <v>0</v>
      </c>
    </row>
    <row r="2235" spans="1:84" hidden="1" x14ac:dyDescent="0.35">
      <c r="A2235" t="s">
        <v>2387</v>
      </c>
      <c r="B2235" t="s">
        <v>5216</v>
      </c>
      <c r="C2235">
        <v>3507.8150000000001</v>
      </c>
      <c r="D2235">
        <v>8</v>
      </c>
      <c r="E2235">
        <v>252.28</v>
      </c>
      <c r="F2235">
        <v>13.856</v>
      </c>
      <c r="G2235" t="s">
        <v>2884</v>
      </c>
      <c r="I2235">
        <v>173.81</v>
      </c>
      <c r="J2235">
        <v>3507.817</v>
      </c>
      <c r="K2235" s="68">
        <v>252.65</v>
      </c>
      <c r="L2235">
        <v>5</v>
      </c>
      <c r="M2235">
        <v>3</v>
      </c>
      <c r="N2235" t="s">
        <v>5216</v>
      </c>
      <c r="O2235">
        <v>1.238</v>
      </c>
      <c r="P2235">
        <v>10</v>
      </c>
      <c r="Q2235">
        <v>8</v>
      </c>
      <c r="R2235">
        <v>3507.8159999999998</v>
      </c>
      <c r="S2235">
        <v>6</v>
      </c>
      <c r="T2235">
        <v>252.35400000000001</v>
      </c>
      <c r="U2235">
        <v>11.085000000000001</v>
      </c>
      <c r="V2235">
        <v>100</v>
      </c>
      <c r="W2235">
        <v>1.726</v>
      </c>
      <c r="X2235">
        <v>0.86599999999999999</v>
      </c>
      <c r="Y2235">
        <v>6.5949999999999998</v>
      </c>
      <c r="Z2235">
        <v>6.99</v>
      </c>
      <c r="AA2235">
        <v>0.30099999999999999</v>
      </c>
      <c r="AB2235">
        <v>0</v>
      </c>
      <c r="AC2235" t="b">
        <v>1</v>
      </c>
      <c r="BM2235" t="s">
        <v>2887</v>
      </c>
      <c r="BN2235" t="s">
        <v>2887</v>
      </c>
      <c r="BO2235" t="s">
        <v>2888</v>
      </c>
      <c r="BT2235"/>
      <c r="BU2235"/>
      <c r="BX2235"/>
      <c r="BZ2235"/>
      <c r="CA2235"/>
      <c r="CB2235"/>
      <c r="CC2235"/>
      <c r="CD2235">
        <v>0</v>
      </c>
      <c r="CE2235"/>
      <c r="CF2235">
        <v>0</v>
      </c>
    </row>
    <row r="2236" spans="1:84" hidden="1" x14ac:dyDescent="0.35">
      <c r="A2236" t="s">
        <v>2388</v>
      </c>
      <c r="B2236" t="s">
        <v>5217</v>
      </c>
      <c r="C2236">
        <v>3507.8139999999999</v>
      </c>
      <c r="D2236">
        <v>8.6660000000000004</v>
      </c>
      <c r="E2236">
        <v>319.38499999999999</v>
      </c>
      <c r="F2236">
        <v>6.2949999999999999</v>
      </c>
      <c r="G2236" t="s">
        <v>2884</v>
      </c>
      <c r="I2236">
        <v>246.19</v>
      </c>
      <c r="J2236">
        <v>3507.8180000000002</v>
      </c>
      <c r="K2236" s="68">
        <v>325.02999999999997</v>
      </c>
      <c r="L2236">
        <v>22</v>
      </c>
      <c r="M2236">
        <v>3</v>
      </c>
      <c r="N2236" t="s">
        <v>5217</v>
      </c>
      <c r="O2236">
        <v>1.238</v>
      </c>
      <c r="P2236">
        <v>17.635999999999999</v>
      </c>
      <c r="Q2236">
        <v>8.6660000000000004</v>
      </c>
      <c r="R2236">
        <v>3507.8150000000001</v>
      </c>
      <c r="S2236">
        <v>6.6660000000000004</v>
      </c>
      <c r="T2236">
        <v>320.51400000000001</v>
      </c>
      <c r="U2236">
        <v>5.0359999999999996</v>
      </c>
      <c r="V2236">
        <v>100</v>
      </c>
      <c r="W2236">
        <v>0.67500000000000004</v>
      </c>
      <c r="X2236">
        <v>1.375</v>
      </c>
      <c r="Y2236">
        <v>6.31</v>
      </c>
      <c r="Z2236">
        <v>6.49</v>
      </c>
      <c r="AA2236">
        <v>0.28299999999999997</v>
      </c>
      <c r="AB2236">
        <v>0</v>
      </c>
      <c r="AC2236" t="b">
        <v>1</v>
      </c>
      <c r="BM2236" t="s">
        <v>2887</v>
      </c>
      <c r="BN2236" t="s">
        <v>2887</v>
      </c>
      <c r="BO2236" t="s">
        <v>2888</v>
      </c>
      <c r="BT2236"/>
      <c r="BU2236"/>
      <c r="BX2236"/>
      <c r="BZ2236"/>
      <c r="CA2236"/>
      <c r="CB2236"/>
      <c r="CC2236"/>
      <c r="CD2236">
        <v>0</v>
      </c>
      <c r="CE2236"/>
      <c r="CF2236">
        <v>0</v>
      </c>
    </row>
    <row r="2237" spans="1:84" hidden="1" x14ac:dyDescent="0.35">
      <c r="A2237" t="s">
        <v>2389</v>
      </c>
      <c r="B2237" t="s">
        <v>5218</v>
      </c>
      <c r="C2237">
        <v>3507.806</v>
      </c>
      <c r="D2237">
        <v>24.63</v>
      </c>
      <c r="E2237">
        <v>136.53899999999999</v>
      </c>
      <c r="F2237">
        <v>6.2949999999999999</v>
      </c>
      <c r="G2237" t="s">
        <v>2884</v>
      </c>
      <c r="I2237">
        <v>63.71</v>
      </c>
      <c r="J2237">
        <v>3507.82</v>
      </c>
      <c r="K2237" s="68">
        <v>142.55000000000001</v>
      </c>
      <c r="L2237">
        <v>15</v>
      </c>
      <c r="M2237">
        <v>3</v>
      </c>
      <c r="N2237" t="s">
        <v>5218</v>
      </c>
      <c r="O2237">
        <v>1.236</v>
      </c>
      <c r="P2237">
        <v>12.917</v>
      </c>
      <c r="Q2237">
        <v>24.63</v>
      </c>
      <c r="R2237">
        <v>3507.8090000000002</v>
      </c>
      <c r="S2237">
        <v>19.704000000000001</v>
      </c>
      <c r="T2237">
        <v>137.74100000000001</v>
      </c>
      <c r="U2237">
        <v>5.0359999999999996</v>
      </c>
      <c r="V2237">
        <v>100</v>
      </c>
      <c r="W2237">
        <v>0.42499999999999999</v>
      </c>
      <c r="X2237">
        <v>0.92200000000000004</v>
      </c>
      <c r="Y2237">
        <v>5.78</v>
      </c>
      <c r="Z2237">
        <v>6.49</v>
      </c>
      <c r="AA2237">
        <v>0.28299999999999997</v>
      </c>
      <c r="AB2237">
        <v>0</v>
      </c>
      <c r="AC2237" t="b">
        <v>1</v>
      </c>
      <c r="BM2237" t="s">
        <v>2887</v>
      </c>
      <c r="BN2237" t="s">
        <v>2887</v>
      </c>
      <c r="BO2237" t="s">
        <v>2888</v>
      </c>
      <c r="BT2237"/>
      <c r="BU2237"/>
      <c r="BX2237"/>
      <c r="BZ2237"/>
      <c r="CA2237"/>
      <c r="CB2237"/>
      <c r="CC2237"/>
      <c r="CD2237">
        <v>0</v>
      </c>
      <c r="CE2237"/>
      <c r="CF2237">
        <v>0</v>
      </c>
    </row>
    <row r="2238" spans="1:84" hidden="1" x14ac:dyDescent="0.35">
      <c r="A2238" t="s">
        <v>2390</v>
      </c>
      <c r="B2238" t="s">
        <v>5219</v>
      </c>
      <c r="C2238">
        <v>3507.8249999999998</v>
      </c>
      <c r="D2238">
        <v>8</v>
      </c>
      <c r="E2238">
        <v>217.11799999999999</v>
      </c>
      <c r="F2238">
        <v>6.2949999999999999</v>
      </c>
      <c r="G2238" t="s">
        <v>2884</v>
      </c>
      <c r="I2238">
        <v>143.71</v>
      </c>
      <c r="J2238">
        <v>3507.83</v>
      </c>
      <c r="K2238" s="68">
        <v>222.46</v>
      </c>
      <c r="L2238">
        <v>16</v>
      </c>
      <c r="M2238">
        <v>3</v>
      </c>
      <c r="N2238" t="s">
        <v>5219</v>
      </c>
      <c r="O2238">
        <v>1.222</v>
      </c>
      <c r="P2238">
        <v>13.563000000000001</v>
      </c>
      <c r="Q2238">
        <v>8</v>
      </c>
      <c r="R2238">
        <v>3507.826</v>
      </c>
      <c r="S2238">
        <v>6</v>
      </c>
      <c r="T2238">
        <v>218.18700000000001</v>
      </c>
      <c r="U2238">
        <v>5.0359999999999996</v>
      </c>
      <c r="V2238">
        <v>100</v>
      </c>
      <c r="W2238">
        <v>0.67500000000000004</v>
      </c>
      <c r="X2238">
        <v>1.008</v>
      </c>
      <c r="Y2238">
        <v>5.78</v>
      </c>
      <c r="Z2238">
        <v>6.49</v>
      </c>
      <c r="AA2238">
        <v>0.28299999999999997</v>
      </c>
      <c r="AB2238">
        <v>0</v>
      </c>
      <c r="AC2238" t="b">
        <v>1</v>
      </c>
      <c r="BM2238" t="s">
        <v>2905</v>
      </c>
      <c r="BN2238" t="s">
        <v>2905</v>
      </c>
      <c r="BO2238" t="s">
        <v>3359</v>
      </c>
      <c r="BT2238"/>
      <c r="BU2238"/>
      <c r="BX2238"/>
      <c r="BZ2238"/>
      <c r="CA2238"/>
      <c r="CB2238"/>
      <c r="CC2238"/>
      <c r="CD2238">
        <v>0</v>
      </c>
      <c r="CE2238"/>
      <c r="CF2238">
        <v>0</v>
      </c>
    </row>
    <row r="2239" spans="1:84" hidden="1" x14ac:dyDescent="0.35">
      <c r="A2239" t="s">
        <v>2391</v>
      </c>
      <c r="B2239" t="s">
        <v>5220</v>
      </c>
      <c r="C2239">
        <v>3507.806</v>
      </c>
      <c r="D2239">
        <v>46.402999999999999</v>
      </c>
      <c r="E2239">
        <v>53.582000000000001</v>
      </c>
      <c r="F2239">
        <v>143.42500000000001</v>
      </c>
      <c r="G2239" t="s">
        <v>2884</v>
      </c>
      <c r="I2239">
        <v>105</v>
      </c>
      <c r="J2239">
        <v>3507.837</v>
      </c>
      <c r="K2239" s="68">
        <v>183.74600000000001</v>
      </c>
      <c r="L2239">
        <v>0.73299999999999998</v>
      </c>
      <c r="M2239">
        <v>1</v>
      </c>
      <c r="N2239" t="s">
        <v>5220</v>
      </c>
      <c r="O2239">
        <v>1.19</v>
      </c>
      <c r="P2239">
        <v>0</v>
      </c>
      <c r="Q2239">
        <v>0</v>
      </c>
      <c r="R2239">
        <v>3507.837</v>
      </c>
      <c r="S2239">
        <v>0</v>
      </c>
      <c r="T2239">
        <v>183.74600000000001</v>
      </c>
      <c r="U2239">
        <v>0</v>
      </c>
      <c r="V2239">
        <v>0</v>
      </c>
      <c r="W2239">
        <v>0</v>
      </c>
      <c r="X2239">
        <v>0</v>
      </c>
      <c r="Y2239">
        <v>0</v>
      </c>
      <c r="Z2239">
        <v>0</v>
      </c>
      <c r="AA2239">
        <v>0</v>
      </c>
      <c r="AB2239">
        <v>0</v>
      </c>
      <c r="AC2239" t="b">
        <v>1</v>
      </c>
      <c r="AE2239">
        <v>0</v>
      </c>
      <c r="AF2239">
        <v>0</v>
      </c>
      <c r="AG2239">
        <v>0</v>
      </c>
      <c r="AH2239">
        <v>0</v>
      </c>
      <c r="AI2239">
        <v>0</v>
      </c>
      <c r="AJ2239">
        <v>0</v>
      </c>
      <c r="AK2239">
        <v>0</v>
      </c>
      <c r="AL2239">
        <v>0</v>
      </c>
      <c r="AM2239">
        <v>0</v>
      </c>
      <c r="AN2239">
        <v>0</v>
      </c>
      <c r="AO2239">
        <v>0</v>
      </c>
      <c r="AP2239">
        <v>0</v>
      </c>
      <c r="AQ2239">
        <v>0</v>
      </c>
      <c r="AR2239">
        <v>0</v>
      </c>
      <c r="AS2239">
        <v>0</v>
      </c>
      <c r="AT2239">
        <v>0</v>
      </c>
      <c r="AU2239">
        <v>0</v>
      </c>
      <c r="AV2239">
        <v>0</v>
      </c>
      <c r="AW2239">
        <v>0</v>
      </c>
      <c r="AX2239">
        <v>0</v>
      </c>
      <c r="AY2239" t="b">
        <v>0</v>
      </c>
      <c r="AZ2239">
        <v>0</v>
      </c>
      <c r="BI2239">
        <v>0</v>
      </c>
      <c r="BJ2239">
        <v>0</v>
      </c>
      <c r="BK2239">
        <v>0</v>
      </c>
      <c r="BM2239" t="s">
        <v>2905</v>
      </c>
      <c r="BN2239" t="s">
        <v>2887</v>
      </c>
      <c r="BO2239" t="s">
        <v>2888</v>
      </c>
      <c r="BT2239"/>
      <c r="BU2239"/>
      <c r="BX2239"/>
      <c r="BY2239" t="s">
        <v>2903</v>
      </c>
      <c r="BZ2239"/>
      <c r="CA2239"/>
      <c r="CB2239"/>
      <c r="CC2239"/>
      <c r="CD2239">
        <v>0</v>
      </c>
      <c r="CE2239"/>
      <c r="CF2239">
        <v>0</v>
      </c>
    </row>
    <row r="2240" spans="1:84" hidden="1" x14ac:dyDescent="0.35">
      <c r="A2240" t="s">
        <v>2392</v>
      </c>
      <c r="B2240" t="s">
        <v>5221</v>
      </c>
      <c r="C2240">
        <v>3507.83</v>
      </c>
      <c r="D2240">
        <v>88.019000000000005</v>
      </c>
      <c r="E2240">
        <v>17.420999999999999</v>
      </c>
      <c r="F2240">
        <v>66.811000000000007</v>
      </c>
      <c r="G2240" t="s">
        <v>2884</v>
      </c>
      <c r="I2240">
        <v>330</v>
      </c>
      <c r="J2240">
        <v>3507.8380000000002</v>
      </c>
      <c r="K2240" s="68">
        <v>48.746000000000002</v>
      </c>
      <c r="L2240">
        <v>-0.71599999999999997</v>
      </c>
      <c r="M2240">
        <v>1</v>
      </c>
      <c r="N2240" t="s">
        <v>5221</v>
      </c>
      <c r="O2240">
        <v>1.1839999999999999</v>
      </c>
      <c r="P2240">
        <v>0</v>
      </c>
      <c r="Q2240">
        <v>0</v>
      </c>
      <c r="R2240">
        <v>3507.8380000000002</v>
      </c>
      <c r="S2240">
        <v>0</v>
      </c>
      <c r="T2240">
        <v>48.746000000000002</v>
      </c>
      <c r="U2240">
        <v>0</v>
      </c>
      <c r="V2240">
        <v>0</v>
      </c>
      <c r="W2240">
        <v>0</v>
      </c>
      <c r="X2240">
        <v>0</v>
      </c>
      <c r="Y2240">
        <v>0</v>
      </c>
      <c r="Z2240">
        <v>0</v>
      </c>
      <c r="AA2240">
        <v>0</v>
      </c>
      <c r="AB2240">
        <v>0</v>
      </c>
      <c r="AC2240" t="b">
        <v>1</v>
      </c>
      <c r="AE2240">
        <v>0</v>
      </c>
      <c r="AF2240">
        <v>0</v>
      </c>
      <c r="AG2240">
        <v>0</v>
      </c>
      <c r="AH2240">
        <v>0</v>
      </c>
      <c r="AI2240">
        <v>0</v>
      </c>
      <c r="AJ2240">
        <v>0</v>
      </c>
      <c r="AK2240">
        <v>0</v>
      </c>
      <c r="AL2240">
        <v>0</v>
      </c>
      <c r="AM2240">
        <v>0</v>
      </c>
      <c r="AN2240">
        <v>0</v>
      </c>
      <c r="AO2240">
        <v>0</v>
      </c>
      <c r="AP2240">
        <v>0</v>
      </c>
      <c r="AQ2240">
        <v>0</v>
      </c>
      <c r="AR2240">
        <v>0</v>
      </c>
      <c r="AS2240">
        <v>0</v>
      </c>
      <c r="AT2240">
        <v>0</v>
      </c>
      <c r="AU2240">
        <v>0</v>
      </c>
      <c r="AV2240">
        <v>0</v>
      </c>
      <c r="AW2240">
        <v>0</v>
      </c>
      <c r="AX2240">
        <v>0</v>
      </c>
      <c r="AY2240" t="b">
        <v>0</v>
      </c>
      <c r="AZ2240">
        <v>0</v>
      </c>
      <c r="BI2240">
        <v>0</v>
      </c>
      <c r="BJ2240">
        <v>0</v>
      </c>
      <c r="BK2240">
        <v>0</v>
      </c>
      <c r="BM2240" t="s">
        <v>2905</v>
      </c>
      <c r="BN2240" t="s">
        <v>2905</v>
      </c>
      <c r="BO2240" t="s">
        <v>2888</v>
      </c>
      <c r="BT2240"/>
      <c r="BU2240"/>
      <c r="BX2240"/>
      <c r="BY2240" t="s">
        <v>2903</v>
      </c>
      <c r="BZ2240"/>
      <c r="CA2240"/>
      <c r="CB2240"/>
      <c r="CC2240"/>
      <c r="CD2240">
        <v>0</v>
      </c>
      <c r="CE2240"/>
      <c r="CF2240">
        <v>0</v>
      </c>
    </row>
    <row r="2241" spans="1:85" hidden="1" x14ac:dyDescent="0.35">
      <c r="A2241" t="s">
        <v>2393</v>
      </c>
      <c r="B2241" t="s">
        <v>5222</v>
      </c>
      <c r="C2241" s="51">
        <v>3508.165</v>
      </c>
      <c r="D2241">
        <v>8.5660000000000007</v>
      </c>
      <c r="E2241" s="68">
        <v>327.61599999999999</v>
      </c>
      <c r="F2241">
        <v>6.2949999999999999</v>
      </c>
      <c r="G2241" t="s">
        <v>3339</v>
      </c>
      <c r="I2241">
        <v>253.81</v>
      </c>
      <c r="J2241">
        <v>3508.1669999999999</v>
      </c>
      <c r="K2241" s="73">
        <v>331.1</v>
      </c>
      <c r="L2241">
        <v>8</v>
      </c>
      <c r="M2241">
        <v>1</v>
      </c>
      <c r="N2241" s="51" t="s">
        <v>5222</v>
      </c>
      <c r="O2241">
        <v>1.7589999999999999</v>
      </c>
      <c r="P2241">
        <v>11.083</v>
      </c>
      <c r="Q2241">
        <v>8.5660000000000007</v>
      </c>
      <c r="R2241">
        <v>3508.165</v>
      </c>
      <c r="S2241">
        <v>6.5659999999999998</v>
      </c>
      <c r="T2241">
        <v>328.31299999999999</v>
      </c>
      <c r="U2241">
        <v>5.0359999999999996</v>
      </c>
      <c r="V2241">
        <v>100</v>
      </c>
      <c r="W2241">
        <v>1.32</v>
      </c>
      <c r="X2241">
        <v>0.85399999999999998</v>
      </c>
      <c r="Y2241">
        <v>5.55</v>
      </c>
      <c r="Z2241">
        <v>6.28</v>
      </c>
      <c r="AA2241">
        <v>0.27500000000000002</v>
      </c>
      <c r="AB2241">
        <v>0</v>
      </c>
      <c r="AC2241" t="b">
        <v>1</v>
      </c>
      <c r="AI2241">
        <v>3508.1619999999998</v>
      </c>
      <c r="AJ2241">
        <v>328.85</v>
      </c>
      <c r="AK2241">
        <v>3508.1669999999999</v>
      </c>
      <c r="AL2241">
        <v>330.17700000000002</v>
      </c>
      <c r="AM2241">
        <v>2.6520000000000001</v>
      </c>
      <c r="AN2241">
        <v>11.52</v>
      </c>
      <c r="AO2241">
        <v>11.58</v>
      </c>
      <c r="AP2241">
        <v>0.44500000000000001</v>
      </c>
      <c r="AQ2241">
        <v>5.5670000000000002</v>
      </c>
      <c r="AR2241">
        <v>11.17</v>
      </c>
      <c r="AS2241">
        <v>25.917000000000002</v>
      </c>
      <c r="AT2241">
        <v>0.39300000000000002</v>
      </c>
      <c r="AU2241">
        <v>0.378</v>
      </c>
      <c r="AV2241">
        <v>0.06</v>
      </c>
      <c r="AW2241">
        <v>0</v>
      </c>
      <c r="AX2241">
        <v>1875490</v>
      </c>
      <c r="AY2241" t="b">
        <v>1</v>
      </c>
      <c r="AZ2241">
        <v>252.88200000000001</v>
      </c>
      <c r="BA2241">
        <v>3508.165</v>
      </c>
      <c r="BB2241">
        <v>8.5660000000000007</v>
      </c>
      <c r="BC2241">
        <v>327.61599999999999</v>
      </c>
      <c r="BD2241">
        <v>6.2949999999999999</v>
      </c>
      <c r="BE2241">
        <v>3508.1669999999999</v>
      </c>
      <c r="BF2241">
        <v>331.1</v>
      </c>
      <c r="BG2241">
        <v>12</v>
      </c>
      <c r="BH2241">
        <v>3</v>
      </c>
      <c r="BI2241">
        <v>6.5659999999999998</v>
      </c>
      <c r="BJ2241">
        <v>5.0359999999999996</v>
      </c>
      <c r="BK2241">
        <v>0.751</v>
      </c>
      <c r="BM2241" t="s">
        <v>144</v>
      </c>
      <c r="BN2241" t="s">
        <v>144</v>
      </c>
      <c r="BO2241" t="s">
        <v>3292</v>
      </c>
      <c r="BQ2241">
        <v>1</v>
      </c>
      <c r="BT2241" t="s">
        <v>3293</v>
      </c>
      <c r="BU2241"/>
      <c r="BV2241" t="s">
        <v>3766</v>
      </c>
      <c r="BX2241" s="51" t="s">
        <v>5159</v>
      </c>
      <c r="BZ2241"/>
      <c r="CA2241"/>
      <c r="CB2241">
        <v>11.58</v>
      </c>
      <c r="CC2241">
        <v>11.58</v>
      </c>
      <c r="CD2241">
        <v>2.5999999999999999E-2</v>
      </c>
      <c r="CE2241">
        <v>3.6999999999999998E-2</v>
      </c>
      <c r="CF2241">
        <v>0.23100000000000001</v>
      </c>
      <c r="CG2241" t="b">
        <f t="shared" ref="CG2241:CG2243" si="59">IF(CE2241*100&lt;CC2241,TRUE,FALSE)</f>
        <v>1</v>
      </c>
    </row>
    <row r="2242" spans="1:85" hidden="1" x14ac:dyDescent="0.35">
      <c r="A2242" t="s">
        <v>2394</v>
      </c>
      <c r="B2242" t="s">
        <v>5223</v>
      </c>
      <c r="C2242" s="51">
        <v>3508.6990000000001</v>
      </c>
      <c r="D2242">
        <v>8</v>
      </c>
      <c r="E2242" s="68">
        <v>251.00700000000001</v>
      </c>
      <c r="F2242">
        <v>6.2949999999999999</v>
      </c>
      <c r="G2242" t="s">
        <v>3339</v>
      </c>
      <c r="I2242">
        <v>181.24</v>
      </c>
      <c r="J2242">
        <v>3508.7040000000002</v>
      </c>
      <c r="K2242" s="73">
        <v>255.63</v>
      </c>
      <c r="L2242">
        <v>9</v>
      </c>
      <c r="M2242">
        <v>1</v>
      </c>
      <c r="N2242" s="51" t="s">
        <v>5223</v>
      </c>
      <c r="O2242">
        <v>2.2719999999999998</v>
      </c>
      <c r="P2242">
        <v>10</v>
      </c>
      <c r="Q2242">
        <v>8</v>
      </c>
      <c r="R2242">
        <v>3508.7</v>
      </c>
      <c r="S2242">
        <v>6</v>
      </c>
      <c r="T2242">
        <v>251.93100000000001</v>
      </c>
      <c r="U2242">
        <v>5.0359999999999996</v>
      </c>
      <c r="V2242">
        <v>100</v>
      </c>
      <c r="W2242">
        <v>1.3</v>
      </c>
      <c r="X2242">
        <v>1.04</v>
      </c>
      <c r="Y2242">
        <v>6.9550000000000001</v>
      </c>
      <c r="Z2242">
        <v>7.0549999999999997</v>
      </c>
      <c r="AA2242">
        <v>0.30299999999999999</v>
      </c>
      <c r="AB2242">
        <v>0</v>
      </c>
      <c r="AC2242" t="b">
        <v>1</v>
      </c>
      <c r="AI2242">
        <v>3508.6979999999999</v>
      </c>
      <c r="AJ2242">
        <v>252.31899999999999</v>
      </c>
      <c r="AK2242">
        <v>3508.7040000000002</v>
      </c>
      <c r="AL2242">
        <v>255.441</v>
      </c>
      <c r="AM2242">
        <v>6.2450000000000001</v>
      </c>
      <c r="AN2242">
        <v>11.28</v>
      </c>
      <c r="AO2242">
        <v>12.13</v>
      </c>
      <c r="AP2242">
        <v>0.40100000000000002</v>
      </c>
      <c r="AQ2242">
        <v>7.069</v>
      </c>
      <c r="AR2242">
        <v>17.356999999999999</v>
      </c>
      <c r="AS2242">
        <v>22.893000000000001</v>
      </c>
      <c r="AT2242">
        <v>0.09</v>
      </c>
      <c r="AU2242">
        <v>0.72399999999999998</v>
      </c>
      <c r="AV2242">
        <v>0.497</v>
      </c>
      <c r="AW2242">
        <v>0</v>
      </c>
      <c r="AX2242">
        <v>1878863</v>
      </c>
      <c r="AY2242" t="b">
        <v>1</v>
      </c>
      <c r="AZ2242">
        <v>181.05</v>
      </c>
      <c r="BA2242">
        <v>3508.6990000000001</v>
      </c>
      <c r="BB2242">
        <v>8</v>
      </c>
      <c r="BC2242">
        <v>251.00700000000001</v>
      </c>
      <c r="BD2242">
        <v>6.2949999999999999</v>
      </c>
      <c r="BE2242">
        <v>3508.7040000000002</v>
      </c>
      <c r="BF2242">
        <v>255.63</v>
      </c>
      <c r="BG2242">
        <v>10</v>
      </c>
      <c r="BH2242">
        <v>3</v>
      </c>
      <c r="BI2242">
        <v>6</v>
      </c>
      <c r="BJ2242">
        <v>5.0359999999999996</v>
      </c>
      <c r="BK2242">
        <v>0.71799999999999997</v>
      </c>
      <c r="BM2242" t="s">
        <v>2905</v>
      </c>
      <c r="BN2242" t="s">
        <v>2905</v>
      </c>
      <c r="BO2242" t="s">
        <v>3292</v>
      </c>
      <c r="BQ2242">
        <v>1</v>
      </c>
      <c r="BT2242" t="s">
        <v>3293</v>
      </c>
      <c r="BU2242"/>
      <c r="BV2242" t="s">
        <v>3766</v>
      </c>
      <c r="BX2242" s="51" t="s">
        <v>5159</v>
      </c>
      <c r="BZ2242"/>
      <c r="CA2242"/>
      <c r="CB2242">
        <v>12.13</v>
      </c>
      <c r="CC2242">
        <v>12.13</v>
      </c>
      <c r="CD2242">
        <v>2.9000000000000001E-2</v>
      </c>
      <c r="CE2242">
        <v>3.9E-2</v>
      </c>
      <c r="CF2242">
        <v>1</v>
      </c>
      <c r="CG2242" t="b">
        <f t="shared" si="59"/>
        <v>1</v>
      </c>
    </row>
    <row r="2243" spans="1:85" hidden="1" x14ac:dyDescent="0.35">
      <c r="A2243" t="s">
        <v>2395</v>
      </c>
      <c r="B2243" t="s">
        <v>5224</v>
      </c>
      <c r="C2243" s="51">
        <v>3508.7460000000001</v>
      </c>
      <c r="D2243">
        <v>8</v>
      </c>
      <c r="E2243" s="68">
        <v>227.19300000000001</v>
      </c>
      <c r="F2243">
        <v>6.2949999999999999</v>
      </c>
      <c r="G2243" t="s">
        <v>3339</v>
      </c>
      <c r="I2243">
        <v>158.76</v>
      </c>
      <c r="J2243">
        <v>3508.7489999999998</v>
      </c>
      <c r="K2243" s="73">
        <v>232.75</v>
      </c>
      <c r="L2243">
        <v>6</v>
      </c>
      <c r="M2243">
        <v>1</v>
      </c>
      <c r="N2243" s="51" t="s">
        <v>5224</v>
      </c>
      <c r="O2243">
        <v>2.3439999999999999</v>
      </c>
      <c r="P2243">
        <v>10</v>
      </c>
      <c r="Q2243">
        <v>8</v>
      </c>
      <c r="R2243">
        <v>3508.7469999999998</v>
      </c>
      <c r="S2243">
        <v>6</v>
      </c>
      <c r="T2243">
        <v>228.304</v>
      </c>
      <c r="U2243">
        <v>5.0359999999999996</v>
      </c>
      <c r="V2243">
        <v>100</v>
      </c>
      <c r="W2243">
        <v>1.3</v>
      </c>
      <c r="X2243">
        <v>0.73199999999999998</v>
      </c>
      <c r="Y2243">
        <v>7.1</v>
      </c>
      <c r="Z2243">
        <v>7.0549999999999997</v>
      </c>
      <c r="AA2243">
        <v>0.30299999999999999</v>
      </c>
      <c r="AB2243">
        <v>0</v>
      </c>
      <c r="AC2243" t="b">
        <v>1</v>
      </c>
      <c r="AI2243">
        <v>3508.741</v>
      </c>
      <c r="AJ2243">
        <v>230.042</v>
      </c>
      <c r="AK2243">
        <v>3508.7489999999998</v>
      </c>
      <c r="AL2243">
        <v>231.93700000000001</v>
      </c>
      <c r="AM2243">
        <v>3.79</v>
      </c>
      <c r="AN2243">
        <v>15.61</v>
      </c>
      <c r="AO2243">
        <v>10.57</v>
      </c>
      <c r="AP2243">
        <v>0.312</v>
      </c>
      <c r="AQ2243">
        <v>6.8949999999999996</v>
      </c>
      <c r="AR2243">
        <v>12.074999999999999</v>
      </c>
      <c r="AS2243">
        <v>16.992000000000001</v>
      </c>
      <c r="AT2243">
        <v>0.308</v>
      </c>
      <c r="AU2243">
        <v>0.12</v>
      </c>
      <c r="AV2243">
        <v>0.16800000000000001</v>
      </c>
      <c r="AW2243">
        <v>0</v>
      </c>
      <c r="AX2243">
        <v>1882236</v>
      </c>
      <c r="AY2243" t="b">
        <v>1</v>
      </c>
      <c r="AZ2243">
        <v>157.946</v>
      </c>
      <c r="BA2243">
        <v>3508.7460000000001</v>
      </c>
      <c r="BB2243">
        <v>8</v>
      </c>
      <c r="BC2243">
        <v>227.19300000000001</v>
      </c>
      <c r="BD2243">
        <v>6.2949999999999999</v>
      </c>
      <c r="BE2243">
        <v>3508.7489999999998</v>
      </c>
      <c r="BF2243">
        <v>232.75</v>
      </c>
      <c r="BG2243">
        <v>9</v>
      </c>
      <c r="BH2243">
        <v>3</v>
      </c>
      <c r="BI2243">
        <v>6</v>
      </c>
      <c r="BJ2243">
        <v>5.0359999999999996</v>
      </c>
      <c r="BK2243">
        <v>0.66100000000000003</v>
      </c>
      <c r="BM2243" t="s">
        <v>2905</v>
      </c>
      <c r="BN2243" t="s">
        <v>2905</v>
      </c>
      <c r="BO2243" t="s">
        <v>3292</v>
      </c>
      <c r="BQ2243">
        <v>1</v>
      </c>
      <c r="BT2243" t="s">
        <v>3293</v>
      </c>
      <c r="BU2243"/>
      <c r="BV2243" t="s">
        <v>3766</v>
      </c>
      <c r="BX2243" s="51" t="s">
        <v>5159</v>
      </c>
      <c r="BZ2243"/>
      <c r="CA2243"/>
      <c r="CB2243">
        <v>10.57</v>
      </c>
      <c r="CC2243">
        <v>10.57</v>
      </c>
      <c r="CD2243">
        <v>1.0999999999999999E-2</v>
      </c>
      <c r="CE2243">
        <v>0.02</v>
      </c>
      <c r="CF2243">
        <v>0.35099999999999998</v>
      </c>
      <c r="CG2243" t="b">
        <f t="shared" si="59"/>
        <v>1</v>
      </c>
    </row>
    <row r="2244" spans="1:85" hidden="1" x14ac:dyDescent="0.35">
      <c r="A2244" t="s">
        <v>2396</v>
      </c>
      <c r="B2244" t="s">
        <v>5225</v>
      </c>
      <c r="C2244">
        <v>3508.8910000000001</v>
      </c>
      <c r="D2244">
        <v>17.238</v>
      </c>
      <c r="E2244">
        <v>70.349999999999994</v>
      </c>
      <c r="F2244">
        <v>6.2949999999999999</v>
      </c>
      <c r="G2244" t="s">
        <v>2884</v>
      </c>
      <c r="I2244">
        <v>3.71</v>
      </c>
      <c r="J2244">
        <v>3508.902</v>
      </c>
      <c r="K2244" s="68">
        <v>76.03</v>
      </c>
      <c r="L2244">
        <v>13</v>
      </c>
      <c r="M2244">
        <v>3</v>
      </c>
      <c r="N2244" t="s">
        <v>5225</v>
      </c>
      <c r="O2244">
        <v>2.1080000000000001</v>
      </c>
      <c r="P2244">
        <v>11.673</v>
      </c>
      <c r="Q2244">
        <v>17.238</v>
      </c>
      <c r="R2244">
        <v>3508.893</v>
      </c>
      <c r="S2244">
        <v>13.791</v>
      </c>
      <c r="T2244">
        <v>71.486000000000004</v>
      </c>
      <c r="U2244">
        <v>5.0359999999999996</v>
      </c>
      <c r="V2244">
        <v>100</v>
      </c>
      <c r="W2244">
        <v>0.60799999999999998</v>
      </c>
      <c r="X2244">
        <v>1.004</v>
      </c>
      <c r="Y2244">
        <v>8.7799999999999994</v>
      </c>
      <c r="Z2244">
        <v>7.0549999999999997</v>
      </c>
      <c r="AA2244">
        <v>0.30299999999999999</v>
      </c>
      <c r="AB2244">
        <v>0</v>
      </c>
      <c r="AC2244" t="b">
        <v>1</v>
      </c>
      <c r="BM2244" t="s">
        <v>2905</v>
      </c>
      <c r="BN2244" t="s">
        <v>2905</v>
      </c>
      <c r="BO2244" t="s">
        <v>2888</v>
      </c>
      <c r="BT2244"/>
      <c r="BU2244"/>
      <c r="BX2244"/>
      <c r="BZ2244"/>
      <c r="CA2244"/>
      <c r="CB2244"/>
      <c r="CC2244"/>
      <c r="CD2244">
        <v>0</v>
      </c>
      <c r="CE2244"/>
      <c r="CF2244">
        <v>0</v>
      </c>
    </row>
    <row r="2245" spans="1:85" hidden="1" x14ac:dyDescent="0.35">
      <c r="A2245" t="s">
        <v>2397</v>
      </c>
      <c r="B2245" t="s">
        <v>5226</v>
      </c>
      <c r="C2245">
        <v>3508.886</v>
      </c>
      <c r="D2245">
        <v>44.918999999999997</v>
      </c>
      <c r="E2245">
        <v>133.71199999999999</v>
      </c>
      <c r="F2245">
        <v>6.3479999999999999</v>
      </c>
      <c r="G2245" t="s">
        <v>2884</v>
      </c>
      <c r="I2245">
        <v>63.71</v>
      </c>
      <c r="J2245">
        <v>3508.902</v>
      </c>
      <c r="K2245" s="68">
        <v>136.03</v>
      </c>
      <c r="L2245">
        <v>23</v>
      </c>
      <c r="M2245">
        <v>3</v>
      </c>
      <c r="N2245" t="s">
        <v>5226</v>
      </c>
      <c r="O2245">
        <v>2.1080000000000001</v>
      </c>
      <c r="P2245">
        <v>18.337</v>
      </c>
      <c r="Q2245">
        <v>44.918999999999997</v>
      </c>
      <c r="R2245">
        <v>3508.8890000000001</v>
      </c>
      <c r="S2245">
        <v>35.935000000000002</v>
      </c>
      <c r="T2245">
        <v>134.17599999999999</v>
      </c>
      <c r="U2245">
        <v>5.0789999999999997</v>
      </c>
      <c r="V2245">
        <v>100</v>
      </c>
      <c r="W2245">
        <v>0.251</v>
      </c>
      <c r="X2245">
        <v>0.92100000000000004</v>
      </c>
      <c r="Y2245">
        <v>8.8000000000000007</v>
      </c>
      <c r="Z2245">
        <v>7.0549999999999997</v>
      </c>
      <c r="AA2245">
        <v>0.30299999999999999</v>
      </c>
      <c r="AB2245">
        <v>0</v>
      </c>
      <c r="AC2245" t="b">
        <v>1</v>
      </c>
      <c r="BM2245" t="s">
        <v>2905</v>
      </c>
      <c r="BN2245" t="s">
        <v>2905</v>
      </c>
      <c r="BO2245" t="s">
        <v>2888</v>
      </c>
      <c r="BT2245"/>
      <c r="BU2245"/>
      <c r="BX2245"/>
      <c r="BZ2245"/>
      <c r="CA2245"/>
      <c r="CB2245"/>
      <c r="CC2245"/>
      <c r="CD2245">
        <v>0</v>
      </c>
      <c r="CE2245"/>
      <c r="CF2245">
        <v>0</v>
      </c>
    </row>
    <row r="2246" spans="1:85" hidden="1" x14ac:dyDescent="0.35">
      <c r="A2246" t="s">
        <v>2398</v>
      </c>
      <c r="B2246" t="s">
        <v>5227</v>
      </c>
      <c r="C2246">
        <v>3508.8910000000001</v>
      </c>
      <c r="D2246">
        <v>37.692999999999998</v>
      </c>
      <c r="E2246">
        <v>345.11700000000002</v>
      </c>
      <c r="F2246">
        <v>13.358000000000001</v>
      </c>
      <c r="G2246" t="s">
        <v>2884</v>
      </c>
      <c r="I2246">
        <v>278.76</v>
      </c>
      <c r="J2246">
        <v>3508.9050000000002</v>
      </c>
      <c r="K2246" s="68">
        <v>350.89</v>
      </c>
      <c r="L2246">
        <v>9</v>
      </c>
      <c r="M2246">
        <v>3</v>
      </c>
      <c r="N2246" t="s">
        <v>5227</v>
      </c>
      <c r="O2246">
        <v>2.101</v>
      </c>
      <c r="P2246">
        <v>10</v>
      </c>
      <c r="Q2246">
        <v>37.692999999999998</v>
      </c>
      <c r="R2246">
        <v>3508.8939999999998</v>
      </c>
      <c r="S2246">
        <v>30.155000000000001</v>
      </c>
      <c r="T2246">
        <v>346.27199999999999</v>
      </c>
      <c r="U2246">
        <v>10.686</v>
      </c>
      <c r="V2246">
        <v>100</v>
      </c>
      <c r="W2246">
        <v>0.68899999999999995</v>
      </c>
      <c r="X2246">
        <v>1.0009999999999999</v>
      </c>
      <c r="Y2246">
        <v>6.4</v>
      </c>
      <c r="Z2246">
        <v>7.0549999999999997</v>
      </c>
      <c r="AA2246">
        <v>0.30299999999999999</v>
      </c>
      <c r="AB2246">
        <v>0</v>
      </c>
      <c r="AC2246" t="b">
        <v>1</v>
      </c>
      <c r="BM2246" t="s">
        <v>2905</v>
      </c>
      <c r="BN2246" t="s">
        <v>2905</v>
      </c>
      <c r="BO2246" t="s">
        <v>2888</v>
      </c>
      <c r="BT2246"/>
      <c r="BU2246"/>
      <c r="BX2246"/>
      <c r="BZ2246"/>
      <c r="CA2246"/>
      <c r="CB2246"/>
      <c r="CC2246"/>
      <c r="CD2246">
        <v>0</v>
      </c>
      <c r="CE2246"/>
      <c r="CF2246">
        <v>0</v>
      </c>
    </row>
    <row r="2247" spans="1:85" hidden="1" x14ac:dyDescent="0.35">
      <c r="A2247" t="s">
        <v>2399</v>
      </c>
      <c r="B2247" t="s">
        <v>5228</v>
      </c>
      <c r="C2247">
        <v>3508.8870000000002</v>
      </c>
      <c r="D2247">
        <v>42.777999999999999</v>
      </c>
      <c r="E2247">
        <v>7.1680000000000001</v>
      </c>
      <c r="F2247">
        <v>60.360999999999997</v>
      </c>
      <c r="G2247" t="s">
        <v>2884</v>
      </c>
      <c r="I2247">
        <v>313.81</v>
      </c>
      <c r="J2247">
        <v>3508.91</v>
      </c>
      <c r="K2247" s="68">
        <v>25.94</v>
      </c>
      <c r="L2247">
        <v>6</v>
      </c>
      <c r="M2247">
        <v>3</v>
      </c>
      <c r="N2247" t="s">
        <v>5228</v>
      </c>
      <c r="O2247">
        <v>2.0880000000000001</v>
      </c>
      <c r="P2247">
        <v>10</v>
      </c>
      <c r="Q2247">
        <v>42.777999999999999</v>
      </c>
      <c r="R2247">
        <v>3508.8919999999998</v>
      </c>
      <c r="S2247">
        <v>34.222000000000001</v>
      </c>
      <c r="T2247">
        <v>10.922000000000001</v>
      </c>
      <c r="U2247">
        <v>48.287999999999997</v>
      </c>
      <c r="V2247">
        <v>100</v>
      </c>
      <c r="W2247">
        <v>1.95</v>
      </c>
      <c r="X2247">
        <v>1.7490000000000001</v>
      </c>
      <c r="Y2247">
        <v>7.59</v>
      </c>
      <c r="Z2247">
        <v>7.0549999999999997</v>
      </c>
      <c r="AA2247">
        <v>0.30299999999999999</v>
      </c>
      <c r="AB2247">
        <v>0</v>
      </c>
      <c r="AC2247" t="b">
        <v>1</v>
      </c>
      <c r="BM2247" t="s">
        <v>2905</v>
      </c>
      <c r="BN2247" t="s">
        <v>2905</v>
      </c>
      <c r="BO2247" t="s">
        <v>2888</v>
      </c>
      <c r="BT2247"/>
      <c r="BU2247"/>
      <c r="BX2247"/>
      <c r="BZ2247"/>
      <c r="CA2247"/>
      <c r="CB2247"/>
      <c r="CC2247"/>
      <c r="CD2247">
        <v>0</v>
      </c>
      <c r="CE2247"/>
      <c r="CF2247">
        <v>0</v>
      </c>
    </row>
    <row r="2248" spans="1:85" hidden="1" x14ac:dyDescent="0.35">
      <c r="A2248" t="s">
        <v>2400</v>
      </c>
      <c r="B2248" t="s">
        <v>5229</v>
      </c>
      <c r="C2248">
        <v>3508.9160000000002</v>
      </c>
      <c r="D2248">
        <v>9.9640000000000004</v>
      </c>
      <c r="E2248">
        <v>65.653000000000006</v>
      </c>
      <c r="F2248">
        <v>6.2949999999999999</v>
      </c>
      <c r="G2248" t="s">
        <v>2884</v>
      </c>
      <c r="I2248">
        <v>353.81</v>
      </c>
      <c r="J2248">
        <v>3508.9189999999999</v>
      </c>
      <c r="K2248" s="68">
        <v>65.94</v>
      </c>
      <c r="L2248">
        <v>9</v>
      </c>
      <c r="M2248">
        <v>3</v>
      </c>
      <c r="N2248" t="s">
        <v>5229</v>
      </c>
      <c r="O2248">
        <v>2.0649999999999999</v>
      </c>
      <c r="P2248">
        <v>10</v>
      </c>
      <c r="Q2248">
        <v>9.9640000000000004</v>
      </c>
      <c r="R2248">
        <v>3508.9160000000002</v>
      </c>
      <c r="S2248">
        <v>7.9640000000000004</v>
      </c>
      <c r="T2248">
        <v>65.709999999999994</v>
      </c>
      <c r="U2248">
        <v>5.0359999999999996</v>
      </c>
      <c r="V2248">
        <v>100</v>
      </c>
      <c r="W2248">
        <v>0.71699999999999997</v>
      </c>
      <c r="X2248">
        <v>0.64</v>
      </c>
      <c r="Y2248">
        <v>8.82</v>
      </c>
      <c r="Z2248">
        <v>7.0549999999999997</v>
      </c>
      <c r="AA2248">
        <v>0.30299999999999999</v>
      </c>
      <c r="AB2248">
        <v>0</v>
      </c>
      <c r="AC2248" t="b">
        <v>1</v>
      </c>
      <c r="BM2248" t="s">
        <v>2905</v>
      </c>
      <c r="BN2248" t="s">
        <v>2905</v>
      </c>
      <c r="BO2248" t="s">
        <v>2888</v>
      </c>
      <c r="BT2248"/>
      <c r="BU2248"/>
      <c r="BX2248"/>
      <c r="BZ2248"/>
      <c r="CA2248"/>
      <c r="CB2248"/>
      <c r="CC2248"/>
      <c r="CD2248">
        <v>0</v>
      </c>
      <c r="CE2248"/>
      <c r="CF2248">
        <v>0</v>
      </c>
    </row>
    <row r="2249" spans="1:85" hidden="1" x14ac:dyDescent="0.35">
      <c r="A2249" t="s">
        <v>2401</v>
      </c>
      <c r="B2249" t="s">
        <v>5230</v>
      </c>
      <c r="C2249">
        <v>3508.9140000000002</v>
      </c>
      <c r="D2249">
        <v>16.364000000000001</v>
      </c>
      <c r="E2249">
        <v>205.76400000000001</v>
      </c>
      <c r="F2249">
        <v>6.2949999999999999</v>
      </c>
      <c r="G2249" t="s">
        <v>2884</v>
      </c>
      <c r="I2249">
        <v>133.81</v>
      </c>
      <c r="J2249">
        <v>3508.922</v>
      </c>
      <c r="K2249" s="68">
        <v>205.94</v>
      </c>
      <c r="L2249">
        <v>8</v>
      </c>
      <c r="M2249">
        <v>3</v>
      </c>
      <c r="N2249" t="s">
        <v>5230</v>
      </c>
      <c r="O2249">
        <v>2.0569999999999999</v>
      </c>
      <c r="P2249">
        <v>10</v>
      </c>
      <c r="Q2249">
        <v>16.364000000000001</v>
      </c>
      <c r="R2249">
        <v>3508.915</v>
      </c>
      <c r="S2249">
        <v>13.090999999999999</v>
      </c>
      <c r="T2249">
        <v>205.79900000000001</v>
      </c>
      <c r="U2249">
        <v>5.0359999999999996</v>
      </c>
      <c r="V2249">
        <v>100</v>
      </c>
      <c r="W2249">
        <v>0.63900000000000001</v>
      </c>
      <c r="X2249">
        <v>0.65</v>
      </c>
      <c r="Y2249">
        <v>6.72</v>
      </c>
      <c r="Z2249">
        <v>7.0549999999999997</v>
      </c>
      <c r="AA2249">
        <v>0.30299999999999999</v>
      </c>
      <c r="AB2249">
        <v>0</v>
      </c>
      <c r="AC2249" t="b">
        <v>1</v>
      </c>
      <c r="BM2249" t="s">
        <v>2905</v>
      </c>
      <c r="BN2249" t="s">
        <v>2905</v>
      </c>
      <c r="BO2249" t="s">
        <v>2888</v>
      </c>
      <c r="BT2249"/>
      <c r="BU2249"/>
      <c r="BX2249"/>
      <c r="BZ2249"/>
      <c r="CA2249"/>
      <c r="CB2249"/>
      <c r="CC2249"/>
      <c r="CD2249">
        <v>0</v>
      </c>
      <c r="CE2249"/>
      <c r="CF2249">
        <v>0</v>
      </c>
    </row>
    <row r="2250" spans="1:85" hidden="1" x14ac:dyDescent="0.35">
      <c r="A2250" t="s">
        <v>2402</v>
      </c>
      <c r="B2250" t="s">
        <v>5231</v>
      </c>
      <c r="C2250">
        <v>3508.9119999999998</v>
      </c>
      <c r="D2250">
        <v>26.882000000000001</v>
      </c>
      <c r="E2250">
        <v>186.215</v>
      </c>
      <c r="F2250">
        <v>6.3140000000000001</v>
      </c>
      <c r="G2250" t="s">
        <v>2884</v>
      </c>
      <c r="I2250">
        <v>118.76</v>
      </c>
      <c r="J2250">
        <v>3508.931</v>
      </c>
      <c r="K2250" s="68">
        <v>190.73</v>
      </c>
      <c r="L2250">
        <v>16</v>
      </c>
      <c r="M2250">
        <v>3</v>
      </c>
      <c r="N2250" t="s">
        <v>5231</v>
      </c>
      <c r="O2250">
        <v>2.0350000000000001</v>
      </c>
      <c r="P2250">
        <v>13.563000000000001</v>
      </c>
      <c r="Q2250">
        <v>26.882000000000001</v>
      </c>
      <c r="R2250">
        <v>3508.9160000000002</v>
      </c>
      <c r="S2250">
        <v>21.504999999999999</v>
      </c>
      <c r="T2250">
        <v>187.11799999999999</v>
      </c>
      <c r="U2250">
        <v>5.0510000000000002</v>
      </c>
      <c r="V2250">
        <v>100</v>
      </c>
      <c r="W2250">
        <v>0.39500000000000002</v>
      </c>
      <c r="X2250">
        <v>0.98</v>
      </c>
      <c r="Y2250">
        <v>6.93</v>
      </c>
      <c r="Z2250">
        <v>7.0549999999999997</v>
      </c>
      <c r="AA2250">
        <v>0.30299999999999999</v>
      </c>
      <c r="AB2250">
        <v>0</v>
      </c>
      <c r="AC2250" t="b">
        <v>1</v>
      </c>
      <c r="BM2250" t="s">
        <v>2905</v>
      </c>
      <c r="BN2250" t="s">
        <v>2905</v>
      </c>
      <c r="BO2250" t="s">
        <v>2888</v>
      </c>
      <c r="BT2250"/>
      <c r="BU2250"/>
      <c r="BX2250"/>
      <c r="BZ2250"/>
      <c r="CA2250"/>
      <c r="CB2250"/>
      <c r="CC2250"/>
      <c r="CD2250">
        <v>0</v>
      </c>
      <c r="CE2250"/>
      <c r="CF2250">
        <v>0</v>
      </c>
    </row>
    <row r="2251" spans="1:85" hidden="1" x14ac:dyDescent="0.35">
      <c r="A2251" t="s">
        <v>2403</v>
      </c>
      <c r="B2251" t="s">
        <v>5232</v>
      </c>
      <c r="C2251">
        <v>3508.9679999999998</v>
      </c>
      <c r="D2251">
        <v>17.954999999999998</v>
      </c>
      <c r="E2251">
        <v>248.28399999999999</v>
      </c>
      <c r="F2251">
        <v>6.2949999999999999</v>
      </c>
      <c r="G2251" t="s">
        <v>2884</v>
      </c>
      <c r="I2251">
        <v>178.76</v>
      </c>
      <c r="J2251">
        <v>3508.9760000000001</v>
      </c>
      <c r="K2251" s="68">
        <v>250.5</v>
      </c>
      <c r="L2251">
        <v>23</v>
      </c>
      <c r="M2251">
        <v>3</v>
      </c>
      <c r="N2251" t="s">
        <v>5232</v>
      </c>
      <c r="O2251">
        <v>1.9510000000000001</v>
      </c>
      <c r="P2251">
        <v>18.337</v>
      </c>
      <c r="Q2251">
        <v>17.954999999999998</v>
      </c>
      <c r="R2251">
        <v>3508.9690000000001</v>
      </c>
      <c r="S2251">
        <v>14.364000000000001</v>
      </c>
      <c r="T2251">
        <v>248.727</v>
      </c>
      <c r="U2251">
        <v>5.0359999999999996</v>
      </c>
      <c r="V2251">
        <v>100</v>
      </c>
      <c r="W2251">
        <v>0.65400000000000003</v>
      </c>
      <c r="X2251">
        <v>2.1800000000000002</v>
      </c>
      <c r="Y2251">
        <v>8.24</v>
      </c>
      <c r="Z2251">
        <v>8.0280000000000005</v>
      </c>
      <c r="AA2251">
        <v>0.33300000000000002</v>
      </c>
      <c r="AB2251">
        <v>0</v>
      </c>
      <c r="AC2251" t="b">
        <v>1</v>
      </c>
      <c r="BM2251" t="s">
        <v>2887</v>
      </c>
      <c r="BN2251" t="s">
        <v>2887</v>
      </c>
      <c r="BO2251" t="s">
        <v>2888</v>
      </c>
      <c r="BT2251"/>
      <c r="BU2251"/>
      <c r="BX2251"/>
      <c r="BZ2251"/>
      <c r="CA2251"/>
      <c r="CB2251"/>
      <c r="CC2251"/>
      <c r="CD2251">
        <v>0</v>
      </c>
      <c r="CE2251"/>
      <c r="CF2251">
        <v>0</v>
      </c>
    </row>
    <row r="2252" spans="1:85" hidden="1" x14ac:dyDescent="0.35">
      <c r="A2252" t="s">
        <v>2404</v>
      </c>
      <c r="B2252" t="s">
        <v>5233</v>
      </c>
      <c r="C2252">
        <v>3508.97</v>
      </c>
      <c r="D2252">
        <v>14.218</v>
      </c>
      <c r="E2252">
        <v>214.768</v>
      </c>
      <c r="F2252">
        <v>21.428999999999998</v>
      </c>
      <c r="G2252" t="s">
        <v>2884</v>
      </c>
      <c r="I2252">
        <v>158.76</v>
      </c>
      <c r="J2252">
        <v>3508.9810000000002</v>
      </c>
      <c r="K2252" s="68">
        <v>230.43</v>
      </c>
      <c r="L2252">
        <v>12</v>
      </c>
      <c r="M2252">
        <v>3</v>
      </c>
      <c r="N2252" t="s">
        <v>5233</v>
      </c>
      <c r="O2252">
        <v>1.9470000000000001</v>
      </c>
      <c r="P2252">
        <v>11.083</v>
      </c>
      <c r="Q2252">
        <v>14.218</v>
      </c>
      <c r="R2252">
        <v>3508.9720000000002</v>
      </c>
      <c r="S2252">
        <v>11.374000000000001</v>
      </c>
      <c r="T2252">
        <v>217.90100000000001</v>
      </c>
      <c r="U2252">
        <v>17.143000000000001</v>
      </c>
      <c r="V2252">
        <v>100</v>
      </c>
      <c r="W2252">
        <v>2.7679999999999998</v>
      </c>
      <c r="X2252">
        <v>4.0110000000000001</v>
      </c>
      <c r="Y2252">
        <v>7.4370000000000003</v>
      </c>
      <c r="Z2252">
        <v>8.0280000000000005</v>
      </c>
      <c r="AA2252">
        <v>0.33300000000000002</v>
      </c>
      <c r="AB2252">
        <v>0</v>
      </c>
      <c r="AC2252" t="b">
        <v>1</v>
      </c>
      <c r="BM2252" t="s">
        <v>2887</v>
      </c>
      <c r="BN2252" t="s">
        <v>2887</v>
      </c>
      <c r="BO2252" t="s">
        <v>2888</v>
      </c>
      <c r="BT2252"/>
      <c r="BU2252"/>
      <c r="BX2252"/>
      <c r="BZ2252"/>
      <c r="CA2252"/>
      <c r="CB2252"/>
      <c r="CC2252"/>
      <c r="CD2252">
        <v>0</v>
      </c>
      <c r="CE2252"/>
      <c r="CF2252">
        <v>0</v>
      </c>
    </row>
    <row r="2253" spans="1:85" hidden="1" x14ac:dyDescent="0.35">
      <c r="A2253" t="s">
        <v>2405</v>
      </c>
      <c r="B2253" t="s">
        <v>5234</v>
      </c>
      <c r="C2253">
        <v>3508.9749999999999</v>
      </c>
      <c r="D2253">
        <v>10.750999999999999</v>
      </c>
      <c r="E2253">
        <v>288.88400000000001</v>
      </c>
      <c r="F2253">
        <v>11.529</v>
      </c>
      <c r="G2253" t="s">
        <v>2884</v>
      </c>
      <c r="I2253">
        <v>221.24</v>
      </c>
      <c r="J2253">
        <v>3508.9810000000002</v>
      </c>
      <c r="K2253" s="68">
        <v>292.91000000000003</v>
      </c>
      <c r="L2253">
        <v>15</v>
      </c>
      <c r="M2253">
        <v>3</v>
      </c>
      <c r="N2253" t="s">
        <v>5234</v>
      </c>
      <c r="O2253">
        <v>1.9470000000000001</v>
      </c>
      <c r="P2253">
        <v>12.917</v>
      </c>
      <c r="Q2253">
        <v>10.750999999999999</v>
      </c>
      <c r="R2253">
        <v>3508.9760000000001</v>
      </c>
      <c r="S2253">
        <v>8.6010000000000009</v>
      </c>
      <c r="T2253">
        <v>289.68900000000002</v>
      </c>
      <c r="U2253">
        <v>9.2230000000000008</v>
      </c>
      <c r="V2253">
        <v>100</v>
      </c>
      <c r="W2253">
        <v>1.492</v>
      </c>
      <c r="X2253">
        <v>2.4950000000000001</v>
      </c>
      <c r="Y2253">
        <v>7.0750000000000002</v>
      </c>
      <c r="Z2253">
        <v>8.0280000000000005</v>
      </c>
      <c r="AA2253">
        <v>0.33300000000000002</v>
      </c>
      <c r="AB2253">
        <v>0</v>
      </c>
      <c r="AC2253" t="b">
        <v>1</v>
      </c>
      <c r="BM2253" t="s">
        <v>2887</v>
      </c>
      <c r="BN2253" t="s">
        <v>2887</v>
      </c>
      <c r="BO2253" t="s">
        <v>2888</v>
      </c>
      <c r="BT2253"/>
      <c r="BU2253"/>
      <c r="BX2253"/>
      <c r="BZ2253"/>
      <c r="CA2253"/>
      <c r="CB2253"/>
      <c r="CC2253"/>
      <c r="CD2253">
        <v>0</v>
      </c>
      <c r="CE2253"/>
      <c r="CF2253">
        <v>0</v>
      </c>
    </row>
    <row r="2254" spans="1:85" hidden="1" x14ac:dyDescent="0.35">
      <c r="A2254" t="s">
        <v>2406</v>
      </c>
      <c r="B2254" t="s">
        <v>5235</v>
      </c>
      <c r="C2254">
        <v>3508.9740000000002</v>
      </c>
      <c r="D2254">
        <v>13.348000000000001</v>
      </c>
      <c r="E2254">
        <v>266.233</v>
      </c>
      <c r="F2254">
        <v>6.2949999999999999</v>
      </c>
      <c r="G2254" t="s">
        <v>2884</v>
      </c>
      <c r="I2254">
        <v>198.76</v>
      </c>
      <c r="J2254">
        <v>3508.9810000000002</v>
      </c>
      <c r="K2254" s="68">
        <v>270.43</v>
      </c>
      <c r="L2254">
        <v>42</v>
      </c>
      <c r="M2254">
        <v>3</v>
      </c>
      <c r="N2254" t="s">
        <v>5235</v>
      </c>
      <c r="O2254">
        <v>1.9470000000000001</v>
      </c>
      <c r="P2254">
        <v>32.094999999999999</v>
      </c>
      <c r="Q2254">
        <v>13.348000000000001</v>
      </c>
      <c r="R2254">
        <v>3508.9749999999999</v>
      </c>
      <c r="S2254">
        <v>10.679</v>
      </c>
      <c r="T2254">
        <v>267.07299999999998</v>
      </c>
      <c r="U2254">
        <v>5.0359999999999996</v>
      </c>
      <c r="V2254">
        <v>100</v>
      </c>
      <c r="W2254">
        <v>0.75700000000000001</v>
      </c>
      <c r="X2254">
        <v>3.68</v>
      </c>
      <c r="Y2254">
        <v>7.53</v>
      </c>
      <c r="Z2254">
        <v>8.0280000000000005</v>
      </c>
      <c r="AA2254">
        <v>0.33300000000000002</v>
      </c>
      <c r="AB2254">
        <v>0</v>
      </c>
      <c r="AC2254" t="b">
        <v>1</v>
      </c>
      <c r="BM2254" t="s">
        <v>2887</v>
      </c>
      <c r="BN2254" t="s">
        <v>2887</v>
      </c>
      <c r="BO2254" t="s">
        <v>2888</v>
      </c>
      <c r="BT2254"/>
      <c r="BU2254"/>
      <c r="BX2254"/>
      <c r="BZ2254"/>
      <c r="CA2254"/>
      <c r="CB2254"/>
      <c r="CC2254"/>
      <c r="CD2254">
        <v>0</v>
      </c>
      <c r="CE2254"/>
      <c r="CF2254">
        <v>0</v>
      </c>
    </row>
    <row r="2255" spans="1:85" hidden="1" x14ac:dyDescent="0.35">
      <c r="A2255" t="s">
        <v>2407</v>
      </c>
      <c r="B2255" t="s">
        <v>5236</v>
      </c>
      <c r="C2255">
        <v>3508.9769999999999</v>
      </c>
      <c r="D2255">
        <v>8.07</v>
      </c>
      <c r="E2255">
        <v>181.22900000000001</v>
      </c>
      <c r="F2255">
        <v>6.2949999999999999</v>
      </c>
      <c r="G2255" t="s">
        <v>2884</v>
      </c>
      <c r="I2255">
        <v>113.81</v>
      </c>
      <c r="J2255">
        <v>3508.9810000000002</v>
      </c>
      <c r="K2255" s="68">
        <v>185.48</v>
      </c>
      <c r="L2255">
        <v>9</v>
      </c>
      <c r="M2255">
        <v>3</v>
      </c>
      <c r="N2255" t="s">
        <v>5236</v>
      </c>
      <c r="O2255">
        <v>1.9470000000000001</v>
      </c>
      <c r="P2255">
        <v>10</v>
      </c>
      <c r="Q2255">
        <v>8.07</v>
      </c>
      <c r="R2255">
        <v>3508.9780000000001</v>
      </c>
      <c r="S2255">
        <v>6.07</v>
      </c>
      <c r="T2255">
        <v>182.07900000000001</v>
      </c>
      <c r="U2255">
        <v>5.0359999999999996</v>
      </c>
      <c r="V2255">
        <v>100</v>
      </c>
      <c r="W2255">
        <v>0.78500000000000003</v>
      </c>
      <c r="X2255">
        <v>0.81899999999999995</v>
      </c>
      <c r="Y2255">
        <v>7.915</v>
      </c>
      <c r="Z2255">
        <v>8.0280000000000005</v>
      </c>
      <c r="AA2255">
        <v>0.33300000000000002</v>
      </c>
      <c r="AB2255">
        <v>0</v>
      </c>
      <c r="AC2255" t="b">
        <v>1</v>
      </c>
      <c r="BM2255" t="s">
        <v>2887</v>
      </c>
      <c r="BN2255" t="s">
        <v>2887</v>
      </c>
      <c r="BO2255" t="s">
        <v>2888</v>
      </c>
      <c r="BT2255"/>
      <c r="BU2255"/>
      <c r="BX2255"/>
      <c r="BZ2255"/>
      <c r="CA2255"/>
      <c r="CB2255"/>
      <c r="CC2255"/>
      <c r="CD2255">
        <v>0</v>
      </c>
      <c r="CE2255"/>
      <c r="CF2255">
        <v>0</v>
      </c>
    </row>
    <row r="2256" spans="1:85" hidden="1" x14ac:dyDescent="0.35">
      <c r="A2256" t="s">
        <v>2408</v>
      </c>
      <c r="B2256" t="s">
        <v>5237</v>
      </c>
      <c r="C2256">
        <v>3508.9769999999999</v>
      </c>
      <c r="D2256">
        <v>8.7040000000000006</v>
      </c>
      <c r="E2256">
        <v>323.20499999999998</v>
      </c>
      <c r="F2256">
        <v>8.9079999999999995</v>
      </c>
      <c r="G2256" t="s">
        <v>2884</v>
      </c>
      <c r="I2256">
        <v>258.76</v>
      </c>
      <c r="J2256">
        <v>3508.9830000000002</v>
      </c>
      <c r="K2256" s="68">
        <v>330.43</v>
      </c>
      <c r="L2256">
        <v>17</v>
      </c>
      <c r="M2256">
        <v>3</v>
      </c>
      <c r="N2256" t="s">
        <v>5237</v>
      </c>
      <c r="O2256">
        <v>1.9450000000000001</v>
      </c>
      <c r="P2256">
        <v>14.221</v>
      </c>
      <c r="Q2256">
        <v>8.7040000000000006</v>
      </c>
      <c r="R2256">
        <v>3508.9780000000001</v>
      </c>
      <c r="S2256">
        <v>6.7039999999999997</v>
      </c>
      <c r="T2256">
        <v>324.64999999999998</v>
      </c>
      <c r="U2256">
        <v>7.1260000000000003</v>
      </c>
      <c r="V2256">
        <v>100</v>
      </c>
      <c r="W2256">
        <v>1.1000000000000001</v>
      </c>
      <c r="X2256">
        <v>2.0990000000000002</v>
      </c>
      <c r="Y2256">
        <v>7.6349999999999998</v>
      </c>
      <c r="Z2256">
        <v>8.0280000000000005</v>
      </c>
      <c r="AA2256">
        <v>0.33300000000000002</v>
      </c>
      <c r="AB2256">
        <v>0</v>
      </c>
      <c r="AC2256" t="b">
        <v>1</v>
      </c>
      <c r="BM2256" t="s">
        <v>2887</v>
      </c>
      <c r="BN2256" t="s">
        <v>2887</v>
      </c>
      <c r="BO2256" t="s">
        <v>2888</v>
      </c>
      <c r="BT2256"/>
      <c r="BU2256"/>
      <c r="BX2256"/>
      <c r="BZ2256"/>
      <c r="CA2256"/>
      <c r="CB2256"/>
      <c r="CC2256"/>
      <c r="CD2256">
        <v>0</v>
      </c>
      <c r="CE2256"/>
      <c r="CF2256">
        <v>0</v>
      </c>
    </row>
    <row r="2257" spans="1:84" hidden="1" x14ac:dyDescent="0.35">
      <c r="A2257" t="s">
        <v>2409</v>
      </c>
      <c r="B2257" t="s">
        <v>5238</v>
      </c>
      <c r="C2257">
        <v>3508.9789999999998</v>
      </c>
      <c r="D2257">
        <v>8.2289999999999992</v>
      </c>
      <c r="E2257">
        <v>16.245999999999999</v>
      </c>
      <c r="F2257">
        <v>15.042</v>
      </c>
      <c r="G2257" t="s">
        <v>2884</v>
      </c>
      <c r="I2257">
        <v>306.19</v>
      </c>
      <c r="J2257">
        <v>3508.9850000000001</v>
      </c>
      <c r="K2257" s="68">
        <v>17.86</v>
      </c>
      <c r="L2257">
        <v>10</v>
      </c>
      <c r="M2257">
        <v>3</v>
      </c>
      <c r="N2257" t="s">
        <v>5238</v>
      </c>
      <c r="O2257">
        <v>1.944</v>
      </c>
      <c r="P2257">
        <v>10</v>
      </c>
      <c r="Q2257">
        <v>8.2289999999999992</v>
      </c>
      <c r="R2257">
        <v>3508.9810000000002</v>
      </c>
      <c r="S2257">
        <v>6.2290000000000001</v>
      </c>
      <c r="T2257">
        <v>16.568999999999999</v>
      </c>
      <c r="U2257">
        <v>12.032999999999999</v>
      </c>
      <c r="V2257">
        <v>100</v>
      </c>
      <c r="W2257">
        <v>2.0819999999999999</v>
      </c>
      <c r="X2257">
        <v>2.2160000000000002</v>
      </c>
      <c r="Y2257">
        <v>7.54</v>
      </c>
      <c r="Z2257">
        <v>8.0280000000000005</v>
      </c>
      <c r="AA2257">
        <v>0.33300000000000002</v>
      </c>
      <c r="AB2257">
        <v>0</v>
      </c>
      <c r="AC2257" t="b">
        <v>1</v>
      </c>
      <c r="BM2257" t="s">
        <v>2887</v>
      </c>
      <c r="BN2257" t="s">
        <v>2887</v>
      </c>
      <c r="BO2257" t="s">
        <v>2888</v>
      </c>
      <c r="BT2257"/>
      <c r="BU2257"/>
      <c r="BX2257"/>
      <c r="BZ2257"/>
      <c r="CA2257"/>
      <c r="CB2257"/>
      <c r="CC2257"/>
      <c r="CD2257">
        <v>0</v>
      </c>
      <c r="CE2257"/>
      <c r="CF2257">
        <v>0</v>
      </c>
    </row>
    <row r="2258" spans="1:84" hidden="1" x14ac:dyDescent="0.35">
      <c r="A2258" t="s">
        <v>2410</v>
      </c>
      <c r="B2258" t="s">
        <v>5239</v>
      </c>
      <c r="C2258">
        <v>3508.98</v>
      </c>
      <c r="D2258">
        <v>8.3780000000000001</v>
      </c>
      <c r="E2258">
        <v>47.588999999999999</v>
      </c>
      <c r="F2258">
        <v>6.2949999999999999</v>
      </c>
      <c r="G2258" t="s">
        <v>2884</v>
      </c>
      <c r="I2258">
        <v>336.29</v>
      </c>
      <c r="J2258">
        <v>3508.9850000000001</v>
      </c>
      <c r="K2258" s="68">
        <v>47.96</v>
      </c>
      <c r="L2258">
        <v>10</v>
      </c>
      <c r="M2258">
        <v>3</v>
      </c>
      <c r="N2258" t="s">
        <v>5239</v>
      </c>
      <c r="O2258">
        <v>1.944</v>
      </c>
      <c r="P2258">
        <v>10</v>
      </c>
      <c r="Q2258">
        <v>8.3780000000000001</v>
      </c>
      <c r="R2258">
        <v>3508.9810000000002</v>
      </c>
      <c r="S2258">
        <v>6.3780000000000001</v>
      </c>
      <c r="T2258">
        <v>47.662999999999997</v>
      </c>
      <c r="U2258">
        <v>5.0359999999999996</v>
      </c>
      <c r="V2258">
        <v>100</v>
      </c>
      <c r="W2258">
        <v>0.78500000000000003</v>
      </c>
      <c r="X2258">
        <v>0.83</v>
      </c>
      <c r="Y2258">
        <v>8.1329999999999991</v>
      </c>
      <c r="Z2258">
        <v>8.0280000000000005</v>
      </c>
      <c r="AA2258">
        <v>0.33300000000000002</v>
      </c>
      <c r="AB2258">
        <v>0</v>
      </c>
      <c r="AC2258" t="b">
        <v>1</v>
      </c>
      <c r="BM2258" t="s">
        <v>2887</v>
      </c>
      <c r="BN2258" t="s">
        <v>2887</v>
      </c>
      <c r="BO2258" t="s">
        <v>2888</v>
      </c>
      <c r="BT2258"/>
      <c r="BU2258"/>
      <c r="BX2258"/>
      <c r="BZ2258"/>
      <c r="CA2258"/>
      <c r="CB2258"/>
      <c r="CC2258"/>
      <c r="CD2258">
        <v>0</v>
      </c>
      <c r="CE2258"/>
      <c r="CF2258">
        <v>0</v>
      </c>
    </row>
    <row r="2259" spans="1:84" hidden="1" x14ac:dyDescent="0.35">
      <c r="A2259" t="s">
        <v>2411</v>
      </c>
      <c r="B2259" t="s">
        <v>5240</v>
      </c>
      <c r="C2259">
        <v>3508.9920000000002</v>
      </c>
      <c r="D2259">
        <v>10.581</v>
      </c>
      <c r="E2259">
        <v>269.43400000000003</v>
      </c>
      <c r="F2259">
        <v>15.007</v>
      </c>
      <c r="G2259" t="s">
        <v>2884</v>
      </c>
      <c r="I2259">
        <v>201.24</v>
      </c>
      <c r="J2259">
        <v>3508.9969999999998</v>
      </c>
      <c r="K2259" s="68">
        <v>272.91000000000003</v>
      </c>
      <c r="L2259">
        <v>15</v>
      </c>
      <c r="M2259">
        <v>3</v>
      </c>
      <c r="N2259" t="s">
        <v>5240</v>
      </c>
      <c r="O2259">
        <v>1.9339999999999999</v>
      </c>
      <c r="P2259">
        <v>12.917</v>
      </c>
      <c r="Q2259">
        <v>10.581</v>
      </c>
      <c r="R2259">
        <v>3508.9929999999999</v>
      </c>
      <c r="S2259">
        <v>8.4649999999999999</v>
      </c>
      <c r="T2259">
        <v>270.12900000000002</v>
      </c>
      <c r="U2259">
        <v>12.005000000000001</v>
      </c>
      <c r="V2259">
        <v>100</v>
      </c>
      <c r="W2259">
        <v>2.153</v>
      </c>
      <c r="X2259">
        <v>3.923</v>
      </c>
      <c r="Y2259">
        <v>9.0299999999999994</v>
      </c>
      <c r="Z2259">
        <v>8.9350000000000005</v>
      </c>
      <c r="AA2259">
        <v>0.35699999999999998</v>
      </c>
      <c r="AB2259">
        <v>0</v>
      </c>
      <c r="AC2259" t="b">
        <v>1</v>
      </c>
      <c r="BM2259" t="s">
        <v>2887</v>
      </c>
      <c r="BN2259" t="s">
        <v>2887</v>
      </c>
      <c r="BO2259" t="s">
        <v>2888</v>
      </c>
      <c r="BT2259"/>
      <c r="BU2259"/>
      <c r="BX2259"/>
      <c r="BZ2259"/>
      <c r="CA2259"/>
      <c r="CB2259"/>
      <c r="CC2259"/>
      <c r="CD2259">
        <v>0</v>
      </c>
      <c r="CE2259"/>
      <c r="CF2259">
        <v>0</v>
      </c>
    </row>
    <row r="2260" spans="1:84" hidden="1" x14ac:dyDescent="0.35">
      <c r="A2260" t="s">
        <v>2412</v>
      </c>
      <c r="B2260" t="s">
        <v>5241</v>
      </c>
      <c r="C2260">
        <v>3508.9940000000001</v>
      </c>
      <c r="D2260">
        <v>11.500999999999999</v>
      </c>
      <c r="E2260">
        <v>194.29400000000001</v>
      </c>
      <c r="F2260">
        <v>67.647999999999996</v>
      </c>
      <c r="G2260" t="s">
        <v>2884</v>
      </c>
      <c r="I2260">
        <v>161.24</v>
      </c>
      <c r="J2260">
        <v>3508.9969999999998</v>
      </c>
      <c r="K2260" s="68">
        <v>232.91</v>
      </c>
      <c r="L2260">
        <v>9</v>
      </c>
      <c r="M2260">
        <v>3</v>
      </c>
      <c r="N2260" t="s">
        <v>5241</v>
      </c>
      <c r="O2260">
        <v>1.9339999999999999</v>
      </c>
      <c r="P2260">
        <v>10</v>
      </c>
      <c r="Q2260">
        <v>11.500999999999999</v>
      </c>
      <c r="R2260">
        <v>3508.9949999999999</v>
      </c>
      <c r="S2260">
        <v>9.2010000000000005</v>
      </c>
      <c r="T2260">
        <v>202.017</v>
      </c>
      <c r="U2260">
        <v>54.118000000000002</v>
      </c>
      <c r="V2260">
        <v>100</v>
      </c>
      <c r="W2260">
        <v>6.2130000000000001</v>
      </c>
      <c r="X2260">
        <v>6.3860000000000001</v>
      </c>
      <c r="Y2260">
        <v>8.36</v>
      </c>
      <c r="Z2260">
        <v>8.9350000000000005</v>
      </c>
      <c r="AA2260">
        <v>0.35699999999999998</v>
      </c>
      <c r="AB2260">
        <v>0</v>
      </c>
      <c r="AC2260" t="b">
        <v>1</v>
      </c>
      <c r="BM2260" t="s">
        <v>2887</v>
      </c>
      <c r="BN2260" t="s">
        <v>2887</v>
      </c>
      <c r="BO2260" t="s">
        <v>2888</v>
      </c>
      <c r="BT2260"/>
      <c r="BU2260"/>
      <c r="BX2260"/>
      <c r="BZ2260"/>
      <c r="CA2260"/>
      <c r="CB2260"/>
      <c r="CC2260"/>
      <c r="CD2260">
        <v>0</v>
      </c>
      <c r="CE2260"/>
      <c r="CF2260">
        <v>0</v>
      </c>
    </row>
    <row r="2261" spans="1:84" hidden="1" x14ac:dyDescent="0.35">
      <c r="A2261" t="s">
        <v>2413</v>
      </c>
      <c r="B2261" t="s">
        <v>5242</v>
      </c>
      <c r="C2261">
        <v>3508.9960000000001</v>
      </c>
      <c r="D2261">
        <v>10.378</v>
      </c>
      <c r="E2261">
        <v>182.28200000000001</v>
      </c>
      <c r="F2261">
        <v>6.2949999999999999</v>
      </c>
      <c r="G2261" t="s">
        <v>2884</v>
      </c>
      <c r="I2261">
        <v>113.81</v>
      </c>
      <c r="J2261">
        <v>3508.9989999999998</v>
      </c>
      <c r="K2261" s="68">
        <v>185.43</v>
      </c>
      <c r="L2261">
        <v>8</v>
      </c>
      <c r="M2261">
        <v>3</v>
      </c>
      <c r="N2261" t="s">
        <v>5242</v>
      </c>
      <c r="O2261">
        <v>1.9330000000000001</v>
      </c>
      <c r="P2261">
        <v>10</v>
      </c>
      <c r="Q2261">
        <v>10.378</v>
      </c>
      <c r="R2261">
        <v>3508.9969999999998</v>
      </c>
      <c r="S2261">
        <v>8.3030000000000008</v>
      </c>
      <c r="T2261">
        <v>182.91200000000001</v>
      </c>
      <c r="U2261">
        <v>5.0359999999999996</v>
      </c>
      <c r="V2261">
        <v>100</v>
      </c>
      <c r="W2261">
        <v>0.84299999999999997</v>
      </c>
      <c r="X2261">
        <v>0.82</v>
      </c>
      <c r="Y2261">
        <v>9.73</v>
      </c>
      <c r="Z2261">
        <v>8.9350000000000005</v>
      </c>
      <c r="AA2261">
        <v>0.35699999999999998</v>
      </c>
      <c r="AB2261">
        <v>0</v>
      </c>
      <c r="AC2261" t="b">
        <v>1</v>
      </c>
      <c r="BM2261" t="s">
        <v>2887</v>
      </c>
      <c r="BN2261" t="s">
        <v>2887</v>
      </c>
      <c r="BO2261" t="s">
        <v>2888</v>
      </c>
      <c r="BT2261"/>
      <c r="BU2261"/>
      <c r="BX2261"/>
      <c r="BZ2261"/>
      <c r="CA2261"/>
      <c r="CB2261"/>
      <c r="CC2261"/>
      <c r="CD2261">
        <v>0</v>
      </c>
      <c r="CE2261"/>
      <c r="CF2261">
        <v>0</v>
      </c>
    </row>
    <row r="2262" spans="1:84" hidden="1" x14ac:dyDescent="0.35">
      <c r="A2262" t="s">
        <v>2414</v>
      </c>
      <c r="B2262" t="s">
        <v>5243</v>
      </c>
      <c r="C2262">
        <v>3508.9960000000001</v>
      </c>
      <c r="D2262">
        <v>11.715999999999999</v>
      </c>
      <c r="E2262">
        <v>289.04399999999998</v>
      </c>
      <c r="F2262">
        <v>84.796000000000006</v>
      </c>
      <c r="G2262" t="s">
        <v>2884</v>
      </c>
      <c r="I2262">
        <v>256.29000000000002</v>
      </c>
      <c r="J2262">
        <v>3508.9989999999998</v>
      </c>
      <c r="K2262" s="68">
        <v>327.91</v>
      </c>
      <c r="L2262">
        <v>9</v>
      </c>
      <c r="M2262">
        <v>3</v>
      </c>
      <c r="N2262" t="s">
        <v>5243</v>
      </c>
      <c r="O2262">
        <v>1.9330000000000001</v>
      </c>
      <c r="P2262">
        <v>10</v>
      </c>
      <c r="Q2262">
        <v>11.715999999999999</v>
      </c>
      <c r="R2262">
        <v>3508.9969999999998</v>
      </c>
      <c r="S2262">
        <v>9.3719999999999999</v>
      </c>
      <c r="T2262">
        <v>296.81799999999998</v>
      </c>
      <c r="U2262">
        <v>67.837000000000003</v>
      </c>
      <c r="V2262">
        <v>100</v>
      </c>
      <c r="W2262">
        <v>6.2130000000000001</v>
      </c>
      <c r="X2262">
        <v>6.9950000000000001</v>
      </c>
      <c r="Y2262">
        <v>8.3849999999999998</v>
      </c>
      <c r="Z2262">
        <v>8.9350000000000005</v>
      </c>
      <c r="AA2262">
        <v>0.35699999999999998</v>
      </c>
      <c r="AB2262">
        <v>0</v>
      </c>
      <c r="AC2262" t="b">
        <v>1</v>
      </c>
      <c r="BM2262" t="s">
        <v>2887</v>
      </c>
      <c r="BN2262" t="s">
        <v>2887</v>
      </c>
      <c r="BO2262" t="s">
        <v>2888</v>
      </c>
      <c r="BT2262"/>
      <c r="BU2262"/>
      <c r="BX2262"/>
      <c r="BZ2262"/>
      <c r="CA2262"/>
      <c r="CB2262"/>
      <c r="CC2262"/>
      <c r="CD2262">
        <v>0</v>
      </c>
      <c r="CE2262"/>
      <c r="CF2262">
        <v>0</v>
      </c>
    </row>
    <row r="2263" spans="1:84" hidden="1" x14ac:dyDescent="0.35">
      <c r="A2263" t="s">
        <v>2415</v>
      </c>
      <c r="B2263" t="s">
        <v>5244</v>
      </c>
      <c r="C2263">
        <v>3509</v>
      </c>
      <c r="D2263">
        <v>10.805</v>
      </c>
      <c r="E2263">
        <v>12.749000000000001</v>
      </c>
      <c r="F2263">
        <v>55.645000000000003</v>
      </c>
      <c r="G2263" t="s">
        <v>2884</v>
      </c>
      <c r="I2263">
        <v>338.76</v>
      </c>
      <c r="J2263">
        <v>3509.002</v>
      </c>
      <c r="K2263" s="68">
        <v>50.38</v>
      </c>
      <c r="L2263">
        <v>8</v>
      </c>
      <c r="M2263">
        <v>3</v>
      </c>
      <c r="N2263" t="s">
        <v>5244</v>
      </c>
      <c r="O2263">
        <v>1.9319999999999999</v>
      </c>
      <c r="P2263">
        <v>10</v>
      </c>
      <c r="Q2263">
        <v>10.805</v>
      </c>
      <c r="R2263">
        <v>3509</v>
      </c>
      <c r="S2263">
        <v>8.6440000000000001</v>
      </c>
      <c r="T2263">
        <v>20.274999999999999</v>
      </c>
      <c r="U2263">
        <v>44.515999999999998</v>
      </c>
      <c r="V2263">
        <v>100</v>
      </c>
      <c r="W2263">
        <v>6.2130000000000001</v>
      </c>
      <c r="X2263">
        <v>5.6669999999999998</v>
      </c>
      <c r="Y2263">
        <v>9.375</v>
      </c>
      <c r="Z2263">
        <v>8.9350000000000005</v>
      </c>
      <c r="AA2263">
        <v>0.35699999999999998</v>
      </c>
      <c r="AB2263">
        <v>0</v>
      </c>
      <c r="AC2263" t="b">
        <v>1</v>
      </c>
      <c r="BM2263" t="s">
        <v>2887</v>
      </c>
      <c r="BN2263" t="s">
        <v>2887</v>
      </c>
      <c r="BO2263" t="s">
        <v>2888</v>
      </c>
      <c r="BT2263"/>
      <c r="BU2263"/>
      <c r="BX2263"/>
      <c r="BZ2263"/>
      <c r="CA2263"/>
      <c r="CB2263"/>
      <c r="CC2263"/>
      <c r="CD2263">
        <v>0</v>
      </c>
      <c r="CE2263"/>
      <c r="CF2263">
        <v>0</v>
      </c>
    </row>
    <row r="2264" spans="1:84" hidden="1" x14ac:dyDescent="0.35">
      <c r="A2264" t="s">
        <v>2416</v>
      </c>
      <c r="B2264" t="s">
        <v>5245</v>
      </c>
      <c r="C2264">
        <v>3508.9859999999999</v>
      </c>
      <c r="D2264">
        <v>40.481000000000002</v>
      </c>
      <c r="E2264">
        <v>71.417000000000002</v>
      </c>
      <c r="F2264">
        <v>103.589</v>
      </c>
      <c r="G2264" t="s">
        <v>2884</v>
      </c>
      <c r="I2264">
        <v>1.24</v>
      </c>
      <c r="J2264">
        <v>3509.002</v>
      </c>
      <c r="K2264" s="68">
        <v>72.86</v>
      </c>
      <c r="L2264">
        <v>6</v>
      </c>
      <c r="M2264">
        <v>3</v>
      </c>
      <c r="N2264" t="s">
        <v>5245</v>
      </c>
      <c r="O2264">
        <v>1.9319999999999999</v>
      </c>
      <c r="P2264">
        <v>10</v>
      </c>
      <c r="Q2264">
        <v>40.481000000000002</v>
      </c>
      <c r="R2264">
        <v>3508.99</v>
      </c>
      <c r="S2264">
        <v>32.384999999999998</v>
      </c>
      <c r="T2264">
        <v>71.706000000000003</v>
      </c>
      <c r="U2264">
        <v>82.870999999999995</v>
      </c>
      <c r="V2264">
        <v>100</v>
      </c>
      <c r="W2264">
        <v>2.1150000000000002</v>
      </c>
      <c r="X2264">
        <v>2.5510000000000002</v>
      </c>
      <c r="Y2264">
        <v>10.25</v>
      </c>
      <c r="Z2264">
        <v>8.9350000000000005</v>
      </c>
      <c r="AA2264">
        <v>0.35699999999999998</v>
      </c>
      <c r="AB2264">
        <v>0</v>
      </c>
      <c r="AC2264" t="b">
        <v>1</v>
      </c>
      <c r="BM2264" t="s">
        <v>2887</v>
      </c>
      <c r="BN2264" t="s">
        <v>3288</v>
      </c>
      <c r="BO2264" t="s">
        <v>2888</v>
      </c>
      <c r="BT2264"/>
      <c r="BU2264"/>
      <c r="BX2264"/>
      <c r="BZ2264"/>
      <c r="CA2264"/>
      <c r="CB2264"/>
      <c r="CC2264"/>
      <c r="CD2264">
        <v>0</v>
      </c>
      <c r="CE2264"/>
      <c r="CF2264">
        <v>0</v>
      </c>
    </row>
    <row r="2265" spans="1:84" hidden="1" x14ac:dyDescent="0.35">
      <c r="A2265" t="s">
        <v>2417</v>
      </c>
      <c r="B2265" t="s">
        <v>5246</v>
      </c>
      <c r="C2265">
        <v>3509.0140000000001</v>
      </c>
      <c r="D2265">
        <v>8.0090000000000003</v>
      </c>
      <c r="E2265">
        <v>332.09</v>
      </c>
      <c r="F2265">
        <v>6.2949999999999999</v>
      </c>
      <c r="G2265" t="s">
        <v>2884</v>
      </c>
      <c r="I2265">
        <v>263.70999999999998</v>
      </c>
      <c r="J2265">
        <v>3509.02</v>
      </c>
      <c r="K2265" s="68">
        <v>335.27</v>
      </c>
      <c r="L2265">
        <v>14</v>
      </c>
      <c r="M2265">
        <v>3</v>
      </c>
      <c r="N2265" t="s">
        <v>5246</v>
      </c>
      <c r="O2265">
        <v>1.925</v>
      </c>
      <c r="P2265">
        <v>12.286</v>
      </c>
      <c r="Q2265">
        <v>8.0090000000000003</v>
      </c>
      <c r="R2265">
        <v>3509.0160000000001</v>
      </c>
      <c r="S2265">
        <v>6.0090000000000003</v>
      </c>
      <c r="T2265">
        <v>332.726</v>
      </c>
      <c r="U2265">
        <v>5.0359999999999996</v>
      </c>
      <c r="V2265">
        <v>100</v>
      </c>
      <c r="W2265">
        <v>0.877</v>
      </c>
      <c r="X2265">
        <v>1.5569999999999999</v>
      </c>
      <c r="Y2265">
        <v>9.59</v>
      </c>
      <c r="Z2265">
        <v>9.4949999999999992</v>
      </c>
      <c r="AA2265">
        <v>0.371</v>
      </c>
      <c r="AB2265">
        <v>0</v>
      </c>
      <c r="AC2265" t="b">
        <v>1</v>
      </c>
      <c r="BM2265" t="s">
        <v>2887</v>
      </c>
      <c r="BN2265" t="s">
        <v>2887</v>
      </c>
      <c r="BO2265" t="s">
        <v>2888</v>
      </c>
      <c r="BT2265"/>
      <c r="BU2265"/>
      <c r="BX2265"/>
      <c r="BZ2265"/>
      <c r="CA2265"/>
      <c r="CB2265"/>
      <c r="CC2265"/>
      <c r="CD2265">
        <v>0</v>
      </c>
      <c r="CE2265"/>
      <c r="CF2265">
        <v>0</v>
      </c>
    </row>
    <row r="2266" spans="1:84" hidden="1" x14ac:dyDescent="0.35">
      <c r="A2266" t="s">
        <v>2418</v>
      </c>
      <c r="B2266" t="s">
        <v>5247</v>
      </c>
      <c r="C2266">
        <v>3508.9969999999998</v>
      </c>
      <c r="D2266">
        <v>42.43</v>
      </c>
      <c r="E2266">
        <v>168.42699999999999</v>
      </c>
      <c r="F2266">
        <v>6.2949999999999999</v>
      </c>
      <c r="G2266" t="s">
        <v>2884</v>
      </c>
      <c r="I2266">
        <v>98.76</v>
      </c>
      <c r="J2266">
        <v>3509.02</v>
      </c>
      <c r="K2266" s="68">
        <v>170.32</v>
      </c>
      <c r="L2266">
        <v>24</v>
      </c>
      <c r="M2266">
        <v>3</v>
      </c>
      <c r="N2266" t="s">
        <v>5247</v>
      </c>
      <c r="O2266">
        <v>1.925</v>
      </c>
      <c r="P2266">
        <v>19.042000000000002</v>
      </c>
      <c r="Q2266">
        <v>42.43</v>
      </c>
      <c r="R2266">
        <v>3509.002</v>
      </c>
      <c r="S2266">
        <v>33.944000000000003</v>
      </c>
      <c r="T2266">
        <v>168.80600000000001</v>
      </c>
      <c r="U2266">
        <v>5.0359999999999996</v>
      </c>
      <c r="V2266">
        <v>100</v>
      </c>
      <c r="W2266">
        <v>0.29899999999999999</v>
      </c>
      <c r="X2266">
        <v>1.399</v>
      </c>
      <c r="Y2266">
        <v>10.595000000000001</v>
      </c>
      <c r="Z2266">
        <v>9.4949999999999992</v>
      </c>
      <c r="AA2266">
        <v>0.371</v>
      </c>
      <c r="AB2266">
        <v>0</v>
      </c>
      <c r="AC2266" t="b">
        <v>1</v>
      </c>
      <c r="BM2266" t="s">
        <v>2887</v>
      </c>
      <c r="BN2266" t="s">
        <v>2887</v>
      </c>
      <c r="BO2266" t="s">
        <v>2888</v>
      </c>
      <c r="BT2266"/>
      <c r="BU2266"/>
      <c r="BX2266"/>
      <c r="BZ2266"/>
      <c r="CA2266"/>
      <c r="CB2266"/>
      <c r="CC2266"/>
      <c r="CD2266">
        <v>0</v>
      </c>
      <c r="CE2266"/>
      <c r="CF2266">
        <v>0</v>
      </c>
    </row>
    <row r="2267" spans="1:84" hidden="1" x14ac:dyDescent="0.35">
      <c r="A2267" t="s">
        <v>2419</v>
      </c>
      <c r="B2267" t="s">
        <v>5248</v>
      </c>
      <c r="C2267">
        <v>3509.0479999999998</v>
      </c>
      <c r="D2267">
        <v>21.364000000000001</v>
      </c>
      <c r="E2267">
        <v>326.78500000000003</v>
      </c>
      <c r="F2267">
        <v>8.1890000000000001</v>
      </c>
      <c r="G2267" t="s">
        <v>2884</v>
      </c>
      <c r="I2267">
        <v>256.29000000000002</v>
      </c>
      <c r="J2267">
        <v>3509.056</v>
      </c>
      <c r="K2267" s="68">
        <v>327.74</v>
      </c>
      <c r="L2267">
        <v>7</v>
      </c>
      <c r="M2267">
        <v>3</v>
      </c>
      <c r="N2267" t="s">
        <v>5248</v>
      </c>
      <c r="O2267">
        <v>1.885</v>
      </c>
      <c r="P2267">
        <v>10</v>
      </c>
      <c r="Q2267">
        <v>21.364000000000001</v>
      </c>
      <c r="R2267">
        <v>3509.05</v>
      </c>
      <c r="S2267">
        <v>17.091000000000001</v>
      </c>
      <c r="T2267">
        <v>326.976</v>
      </c>
      <c r="U2267">
        <v>6.5510000000000002</v>
      </c>
      <c r="V2267">
        <v>100</v>
      </c>
      <c r="W2267">
        <v>0.77700000000000002</v>
      </c>
      <c r="X2267">
        <v>0.91200000000000003</v>
      </c>
      <c r="Y2267">
        <v>9.11</v>
      </c>
      <c r="Z2267">
        <v>9.4949999999999992</v>
      </c>
      <c r="AA2267">
        <v>0.371</v>
      </c>
      <c r="AB2267">
        <v>0</v>
      </c>
      <c r="AC2267" t="b">
        <v>1</v>
      </c>
      <c r="BM2267" t="s">
        <v>2905</v>
      </c>
      <c r="BN2267" t="s">
        <v>2905</v>
      </c>
      <c r="BO2267" t="s">
        <v>2888</v>
      </c>
      <c r="BT2267"/>
      <c r="BU2267"/>
      <c r="BX2267"/>
      <c r="BZ2267"/>
      <c r="CA2267"/>
      <c r="CB2267"/>
      <c r="CC2267"/>
      <c r="CD2267">
        <v>0</v>
      </c>
      <c r="CE2267"/>
      <c r="CF2267">
        <v>0</v>
      </c>
    </row>
    <row r="2268" spans="1:84" hidden="1" x14ac:dyDescent="0.35">
      <c r="A2268" t="s">
        <v>2420</v>
      </c>
      <c r="B2268" t="s">
        <v>5249</v>
      </c>
      <c r="C2268">
        <v>3508.9360000000001</v>
      </c>
      <c r="D2268">
        <v>426.29700000000003</v>
      </c>
      <c r="E2268">
        <v>33.235999999999997</v>
      </c>
      <c r="F2268">
        <v>139.774</v>
      </c>
      <c r="G2268" t="s">
        <v>2884</v>
      </c>
      <c r="I2268">
        <v>60</v>
      </c>
      <c r="J2268">
        <v>3509.0889999999999</v>
      </c>
      <c r="K2268" s="68">
        <v>131.38499999999999</v>
      </c>
      <c r="L2268">
        <v>-0.70199999999999996</v>
      </c>
      <c r="M2268">
        <v>1</v>
      </c>
      <c r="N2268" t="s">
        <v>5249</v>
      </c>
      <c r="O2268">
        <v>1.8280000000000001</v>
      </c>
      <c r="P2268">
        <v>0</v>
      </c>
      <c r="Q2268">
        <v>0</v>
      </c>
      <c r="R2268">
        <v>3509.0889999999999</v>
      </c>
      <c r="S2268">
        <v>0</v>
      </c>
      <c r="T2268">
        <v>131.38499999999999</v>
      </c>
      <c r="U2268">
        <v>0</v>
      </c>
      <c r="V2268">
        <v>0</v>
      </c>
      <c r="W2268">
        <v>0</v>
      </c>
      <c r="X2268">
        <v>0</v>
      </c>
      <c r="Y2268">
        <v>0</v>
      </c>
      <c r="Z2268">
        <v>0</v>
      </c>
      <c r="AA2268">
        <v>0</v>
      </c>
      <c r="AB2268">
        <v>0</v>
      </c>
      <c r="AC2268" t="b">
        <v>1</v>
      </c>
      <c r="AE2268">
        <v>0</v>
      </c>
      <c r="AF2268">
        <v>0</v>
      </c>
      <c r="AG2268">
        <v>0</v>
      </c>
      <c r="AH2268">
        <v>0</v>
      </c>
      <c r="AI2268">
        <v>0</v>
      </c>
      <c r="AJ2268">
        <v>0</v>
      </c>
      <c r="AK2268">
        <v>0</v>
      </c>
      <c r="AL2268">
        <v>0</v>
      </c>
      <c r="AM2268">
        <v>0</v>
      </c>
      <c r="AN2268">
        <v>0</v>
      </c>
      <c r="AO2268">
        <v>0</v>
      </c>
      <c r="AP2268">
        <v>0</v>
      </c>
      <c r="AQ2268">
        <v>0</v>
      </c>
      <c r="AR2268">
        <v>0</v>
      </c>
      <c r="AS2268">
        <v>0</v>
      </c>
      <c r="AT2268">
        <v>0</v>
      </c>
      <c r="AU2268">
        <v>0</v>
      </c>
      <c r="AV2268">
        <v>0</v>
      </c>
      <c r="AW2268">
        <v>0</v>
      </c>
      <c r="AX2268">
        <v>0</v>
      </c>
      <c r="AY2268" t="b">
        <v>0</v>
      </c>
      <c r="AZ2268">
        <v>0</v>
      </c>
      <c r="BI2268">
        <v>0</v>
      </c>
      <c r="BJ2268">
        <v>0</v>
      </c>
      <c r="BK2268">
        <v>0</v>
      </c>
      <c r="BM2268" t="s">
        <v>3356</v>
      </c>
      <c r="BN2268" t="s">
        <v>3288</v>
      </c>
      <c r="BO2268" t="s">
        <v>2888</v>
      </c>
      <c r="BT2268"/>
      <c r="BU2268"/>
      <c r="BX2268"/>
      <c r="BY2268" t="s">
        <v>2903</v>
      </c>
      <c r="BZ2268"/>
      <c r="CA2268"/>
      <c r="CB2268"/>
      <c r="CC2268"/>
      <c r="CD2268">
        <v>0</v>
      </c>
      <c r="CE2268"/>
      <c r="CF2268">
        <v>0</v>
      </c>
    </row>
    <row r="2269" spans="1:84" hidden="1" x14ac:dyDescent="0.35">
      <c r="A2269" t="s">
        <v>2421</v>
      </c>
      <c r="B2269" t="s">
        <v>5250</v>
      </c>
      <c r="C2269">
        <v>3509.0309999999999</v>
      </c>
      <c r="D2269">
        <v>152.61600000000001</v>
      </c>
      <c r="E2269">
        <v>229.75200000000001</v>
      </c>
      <c r="F2269">
        <v>133.56200000000001</v>
      </c>
      <c r="G2269" t="s">
        <v>2884</v>
      </c>
      <c r="I2269">
        <v>255</v>
      </c>
      <c r="J2269">
        <v>3509.0889999999999</v>
      </c>
      <c r="K2269" s="68">
        <v>326.38499999999999</v>
      </c>
      <c r="L2269">
        <v>1.252</v>
      </c>
      <c r="M2269">
        <v>1</v>
      </c>
      <c r="N2269" t="s">
        <v>5250</v>
      </c>
      <c r="O2269">
        <v>1.8280000000000001</v>
      </c>
      <c r="P2269">
        <v>0</v>
      </c>
      <c r="Q2269">
        <v>0</v>
      </c>
      <c r="R2269">
        <v>3509.0889999999999</v>
      </c>
      <c r="S2269">
        <v>0</v>
      </c>
      <c r="T2269">
        <v>326.38499999999999</v>
      </c>
      <c r="U2269">
        <v>0</v>
      </c>
      <c r="V2269">
        <v>0</v>
      </c>
      <c r="W2269">
        <v>0</v>
      </c>
      <c r="X2269">
        <v>0</v>
      </c>
      <c r="Y2269">
        <v>0</v>
      </c>
      <c r="Z2269">
        <v>0</v>
      </c>
      <c r="AA2269">
        <v>0</v>
      </c>
      <c r="AB2269">
        <v>0</v>
      </c>
      <c r="AC2269" t="b">
        <v>1</v>
      </c>
      <c r="AE2269">
        <v>0</v>
      </c>
      <c r="AF2269">
        <v>0</v>
      </c>
      <c r="AG2269">
        <v>0</v>
      </c>
      <c r="AH2269">
        <v>0</v>
      </c>
      <c r="AI2269">
        <v>0</v>
      </c>
      <c r="AJ2269">
        <v>0</v>
      </c>
      <c r="AK2269">
        <v>0</v>
      </c>
      <c r="AL2269">
        <v>0</v>
      </c>
      <c r="AM2269">
        <v>0</v>
      </c>
      <c r="AN2269">
        <v>0</v>
      </c>
      <c r="AO2269">
        <v>0</v>
      </c>
      <c r="AP2269">
        <v>0</v>
      </c>
      <c r="AQ2269">
        <v>0</v>
      </c>
      <c r="AR2269">
        <v>0</v>
      </c>
      <c r="AS2269">
        <v>0</v>
      </c>
      <c r="AT2269">
        <v>0</v>
      </c>
      <c r="AU2269">
        <v>0</v>
      </c>
      <c r="AV2269">
        <v>0</v>
      </c>
      <c r="AW2269">
        <v>0</v>
      </c>
      <c r="AX2269">
        <v>0</v>
      </c>
      <c r="AY2269" t="b">
        <v>0</v>
      </c>
      <c r="AZ2269">
        <v>0</v>
      </c>
      <c r="BI2269">
        <v>0</v>
      </c>
      <c r="BJ2269">
        <v>0</v>
      </c>
      <c r="BK2269">
        <v>0</v>
      </c>
      <c r="BM2269" t="s">
        <v>2905</v>
      </c>
      <c r="BN2269" t="s">
        <v>2905</v>
      </c>
      <c r="BO2269" t="s">
        <v>2888</v>
      </c>
      <c r="BT2269"/>
      <c r="BU2269"/>
      <c r="BX2269"/>
      <c r="BY2269" t="s">
        <v>2903</v>
      </c>
      <c r="BZ2269"/>
      <c r="CA2269"/>
      <c r="CB2269"/>
      <c r="CC2269"/>
      <c r="CD2269">
        <v>0</v>
      </c>
      <c r="CE2269"/>
      <c r="CF2269">
        <v>0</v>
      </c>
    </row>
    <row r="2270" spans="1:84" hidden="1" x14ac:dyDescent="0.35">
      <c r="A2270" t="s">
        <v>2422</v>
      </c>
      <c r="B2270" t="s">
        <v>5251</v>
      </c>
      <c r="C2270">
        <v>3513.5720000000001</v>
      </c>
      <c r="D2270">
        <v>45.082999999999998</v>
      </c>
      <c r="E2270">
        <v>41.831000000000003</v>
      </c>
      <c r="F2270">
        <v>17.012</v>
      </c>
      <c r="G2270" t="s">
        <v>2884</v>
      </c>
      <c r="I2270">
        <v>346.19</v>
      </c>
      <c r="J2270">
        <v>3513.578</v>
      </c>
      <c r="K2270" s="68">
        <v>48.3</v>
      </c>
      <c r="L2270">
        <v>13</v>
      </c>
      <c r="M2270">
        <v>0</v>
      </c>
      <c r="N2270" t="s">
        <v>5251</v>
      </c>
      <c r="O2270">
        <v>1.86</v>
      </c>
      <c r="P2270">
        <v>11.673</v>
      </c>
      <c r="Q2270">
        <v>17.670000000000002</v>
      </c>
      <c r="R2270">
        <v>3513.576</v>
      </c>
      <c r="S2270">
        <v>14.135999999999999</v>
      </c>
      <c r="T2270">
        <v>45.222999999999999</v>
      </c>
      <c r="U2270">
        <v>8.093</v>
      </c>
      <c r="V2270">
        <v>100</v>
      </c>
      <c r="W2270">
        <v>1.073</v>
      </c>
      <c r="X2270">
        <v>2.2000000000000002</v>
      </c>
      <c r="Y2270">
        <v>9.82</v>
      </c>
      <c r="Z2270">
        <v>9.6639999999999997</v>
      </c>
      <c r="AA2270">
        <v>0.375</v>
      </c>
      <c r="AB2270">
        <v>0</v>
      </c>
      <c r="AC2270" t="b">
        <v>1</v>
      </c>
      <c r="BA2270">
        <v>3513.5680000000002</v>
      </c>
      <c r="BB2270">
        <v>17.670000000000002</v>
      </c>
      <c r="BC2270">
        <v>43.688000000000002</v>
      </c>
      <c r="BD2270">
        <v>10.116</v>
      </c>
      <c r="BE2270">
        <v>3513.578</v>
      </c>
      <c r="BF2270">
        <v>48.3</v>
      </c>
      <c r="BG2270">
        <v>13</v>
      </c>
      <c r="BH2270">
        <v>3</v>
      </c>
      <c r="BM2270" t="s">
        <v>144</v>
      </c>
      <c r="BN2270" t="s">
        <v>144</v>
      </c>
      <c r="BO2270" t="s">
        <v>3255</v>
      </c>
      <c r="BT2270"/>
      <c r="BU2270"/>
      <c r="BX2270"/>
      <c r="BZ2270"/>
      <c r="CA2270"/>
      <c r="CB2270"/>
      <c r="CC2270"/>
      <c r="CD2270">
        <v>0</v>
      </c>
      <c r="CE2270"/>
      <c r="CF2270">
        <v>0</v>
      </c>
    </row>
    <row r="2271" spans="1:84" hidden="1" x14ac:dyDescent="0.35">
      <c r="A2271" t="s">
        <v>2423</v>
      </c>
      <c r="B2271" t="s">
        <v>5252</v>
      </c>
      <c r="C2271">
        <v>3514.1759999999999</v>
      </c>
      <c r="D2271">
        <v>37.363</v>
      </c>
      <c r="E2271">
        <v>355.05500000000001</v>
      </c>
      <c r="F2271">
        <v>16.648</v>
      </c>
      <c r="G2271" t="s">
        <v>2884</v>
      </c>
      <c r="I2271">
        <v>298.76</v>
      </c>
      <c r="J2271">
        <v>3514.1970000000001</v>
      </c>
      <c r="K2271" s="68">
        <v>2.2999999999999998</v>
      </c>
      <c r="L2271">
        <v>32</v>
      </c>
      <c r="M2271">
        <v>3</v>
      </c>
      <c r="N2271" t="s">
        <v>5252</v>
      </c>
      <c r="O2271">
        <v>1.71</v>
      </c>
      <c r="P2271">
        <v>24.780999999999999</v>
      </c>
      <c r="Q2271">
        <v>37.363</v>
      </c>
      <c r="R2271">
        <v>3514.18</v>
      </c>
      <c r="S2271">
        <v>29.890999999999998</v>
      </c>
      <c r="T2271">
        <v>356.50400000000002</v>
      </c>
      <c r="U2271">
        <v>13.318</v>
      </c>
      <c r="V2271">
        <v>100</v>
      </c>
      <c r="W2271">
        <v>0.95199999999999996</v>
      </c>
      <c r="X2271">
        <v>6.3609999999999998</v>
      </c>
      <c r="Y2271">
        <v>12.6</v>
      </c>
      <c r="Z2271">
        <v>10.44</v>
      </c>
      <c r="AA2271">
        <v>0.39200000000000002</v>
      </c>
      <c r="AB2271">
        <v>0</v>
      </c>
      <c r="AC2271" t="b">
        <v>1</v>
      </c>
      <c r="BM2271" t="s">
        <v>144</v>
      </c>
      <c r="BN2271" t="s">
        <v>144</v>
      </c>
      <c r="BO2271" t="s">
        <v>2888</v>
      </c>
      <c r="BT2271"/>
      <c r="BU2271"/>
      <c r="BX2271" t="s">
        <v>5253</v>
      </c>
      <c r="BZ2271"/>
      <c r="CA2271"/>
      <c r="CB2271"/>
      <c r="CC2271"/>
      <c r="CD2271">
        <v>0</v>
      </c>
      <c r="CE2271"/>
      <c r="CF2271">
        <v>0</v>
      </c>
    </row>
    <row r="2272" spans="1:84" hidden="1" x14ac:dyDescent="0.35">
      <c r="A2272" t="s">
        <v>2424</v>
      </c>
      <c r="B2272" t="s">
        <v>5254</v>
      </c>
      <c r="C2272">
        <v>3514.1759999999999</v>
      </c>
      <c r="D2272">
        <v>51.914999999999999</v>
      </c>
      <c r="E2272">
        <v>319.67700000000002</v>
      </c>
      <c r="F2272">
        <v>6.2949999999999999</v>
      </c>
      <c r="G2272" t="s">
        <v>2884</v>
      </c>
      <c r="I2272">
        <v>261.24</v>
      </c>
      <c r="J2272">
        <v>3514.2</v>
      </c>
      <c r="K2272" s="68">
        <v>324.77999999999997</v>
      </c>
      <c r="L2272">
        <v>17</v>
      </c>
      <c r="M2272">
        <v>3</v>
      </c>
      <c r="N2272" t="s">
        <v>5254</v>
      </c>
      <c r="O2272">
        <v>1.702</v>
      </c>
      <c r="P2272">
        <v>14.221</v>
      </c>
      <c r="Q2272">
        <v>51.914999999999999</v>
      </c>
      <c r="R2272">
        <v>3514.181</v>
      </c>
      <c r="S2272">
        <v>41.531999999999996</v>
      </c>
      <c r="T2272">
        <v>320.69799999999998</v>
      </c>
      <c r="U2272">
        <v>5.0359999999999996</v>
      </c>
      <c r="V2272">
        <v>100</v>
      </c>
      <c r="W2272">
        <v>0.26</v>
      </c>
      <c r="X2272">
        <v>0.91100000000000003</v>
      </c>
      <c r="Y2272">
        <v>11.27</v>
      </c>
      <c r="Z2272">
        <v>10.44</v>
      </c>
      <c r="AA2272">
        <v>0.39200000000000002</v>
      </c>
      <c r="AB2272">
        <v>0</v>
      </c>
      <c r="AC2272" t="b">
        <v>1</v>
      </c>
      <c r="BM2272" t="s">
        <v>144</v>
      </c>
      <c r="BN2272" t="s">
        <v>144</v>
      </c>
      <c r="BO2272" t="s">
        <v>2888</v>
      </c>
      <c r="BT2272"/>
      <c r="BU2272"/>
      <c r="BX2272" t="s">
        <v>5253</v>
      </c>
      <c r="BZ2272"/>
      <c r="CA2272"/>
      <c r="CB2272"/>
      <c r="CC2272"/>
      <c r="CD2272">
        <v>0</v>
      </c>
      <c r="CE2272"/>
      <c r="CF2272">
        <v>0</v>
      </c>
    </row>
    <row r="2273" spans="1:84" hidden="1" x14ac:dyDescent="0.35">
      <c r="A2273" t="s">
        <v>2425</v>
      </c>
      <c r="B2273" t="s">
        <v>5255</v>
      </c>
      <c r="C2273">
        <v>3514.2629999999999</v>
      </c>
      <c r="D2273">
        <v>33.731999999999999</v>
      </c>
      <c r="E2273">
        <v>356.55099999999999</v>
      </c>
      <c r="F2273">
        <v>15.042</v>
      </c>
      <c r="G2273" t="s">
        <v>2884</v>
      </c>
      <c r="I2273">
        <v>301.24</v>
      </c>
      <c r="J2273">
        <v>3514.2849999999999</v>
      </c>
      <c r="K2273" s="68">
        <v>5.28</v>
      </c>
      <c r="L2273">
        <v>20</v>
      </c>
      <c r="M2273">
        <v>3</v>
      </c>
      <c r="N2273" t="s">
        <v>5255</v>
      </c>
      <c r="O2273">
        <v>1.4910000000000001</v>
      </c>
      <c r="P2273">
        <v>16.25</v>
      </c>
      <c r="Q2273">
        <v>33.731999999999999</v>
      </c>
      <c r="R2273">
        <v>3514.268</v>
      </c>
      <c r="S2273">
        <v>26.986000000000001</v>
      </c>
      <c r="T2273">
        <v>358.29700000000003</v>
      </c>
      <c r="U2273">
        <v>12.034000000000001</v>
      </c>
      <c r="V2273">
        <v>100</v>
      </c>
      <c r="W2273">
        <v>0.95199999999999996</v>
      </c>
      <c r="X2273">
        <v>4.0510000000000002</v>
      </c>
      <c r="Y2273">
        <v>12.47</v>
      </c>
      <c r="Z2273">
        <v>10.44</v>
      </c>
      <c r="AA2273">
        <v>0.39200000000000002</v>
      </c>
      <c r="AB2273">
        <v>0</v>
      </c>
      <c r="AC2273" t="b">
        <v>1</v>
      </c>
      <c r="BM2273" t="s">
        <v>144</v>
      </c>
      <c r="BN2273" t="s">
        <v>144</v>
      </c>
      <c r="BO2273" t="s">
        <v>2888</v>
      </c>
      <c r="BT2273"/>
      <c r="BU2273"/>
      <c r="BX2273" t="s">
        <v>5253</v>
      </c>
      <c r="BZ2273"/>
      <c r="CA2273"/>
      <c r="CB2273"/>
      <c r="CC2273"/>
      <c r="CD2273">
        <v>0</v>
      </c>
      <c r="CE2273"/>
      <c r="CF2273">
        <v>0</v>
      </c>
    </row>
    <row r="2274" spans="1:84" hidden="1" x14ac:dyDescent="0.35">
      <c r="A2274" t="s">
        <v>2426</v>
      </c>
      <c r="B2274" t="s">
        <v>5256</v>
      </c>
      <c r="C2274">
        <v>3515.011</v>
      </c>
      <c r="D2274">
        <v>39.942</v>
      </c>
      <c r="E2274">
        <v>313.31400000000002</v>
      </c>
      <c r="F2274">
        <v>6.2949999999999999</v>
      </c>
      <c r="G2274" t="s">
        <v>2884</v>
      </c>
      <c r="I2274">
        <v>258.76</v>
      </c>
      <c r="J2274">
        <v>3515.0369999999998</v>
      </c>
      <c r="K2274" s="68">
        <v>318.83999999999997</v>
      </c>
      <c r="L2274">
        <v>12</v>
      </c>
      <c r="M2274">
        <v>3</v>
      </c>
      <c r="N2274" t="s">
        <v>5256</v>
      </c>
      <c r="O2274">
        <v>1.2729999999999999</v>
      </c>
      <c r="P2274">
        <v>11.083</v>
      </c>
      <c r="Q2274">
        <v>39.942</v>
      </c>
      <c r="R2274">
        <v>3515.0160000000001</v>
      </c>
      <c r="S2274">
        <v>31.954000000000001</v>
      </c>
      <c r="T2274">
        <v>314.42</v>
      </c>
      <c r="U2274">
        <v>5.0359999999999996</v>
      </c>
      <c r="V2274">
        <v>100</v>
      </c>
      <c r="W2274">
        <v>0.315</v>
      </c>
      <c r="X2274">
        <v>0.75</v>
      </c>
      <c r="Y2274">
        <v>9.09</v>
      </c>
      <c r="Z2274">
        <v>9.4740000000000002</v>
      </c>
      <c r="AA2274">
        <v>0.37</v>
      </c>
      <c r="AB2274">
        <v>0</v>
      </c>
      <c r="AC2274" t="b">
        <v>1</v>
      </c>
      <c r="BM2274" t="s">
        <v>2905</v>
      </c>
      <c r="BN2274" t="s">
        <v>2905</v>
      </c>
      <c r="BO2274" t="s">
        <v>2888</v>
      </c>
      <c r="BT2274"/>
      <c r="BU2274"/>
      <c r="BX2274" t="s">
        <v>5253</v>
      </c>
      <c r="BZ2274"/>
      <c r="CA2274"/>
      <c r="CB2274"/>
      <c r="CC2274"/>
      <c r="CD2274">
        <v>0</v>
      </c>
      <c r="CE2274"/>
      <c r="CF2274">
        <v>0</v>
      </c>
    </row>
    <row r="2275" spans="1:84" hidden="1" x14ac:dyDescent="0.35">
      <c r="A2275" t="s">
        <v>2427</v>
      </c>
      <c r="B2275" t="s">
        <v>5257</v>
      </c>
      <c r="C2275">
        <v>3515.069</v>
      </c>
      <c r="D2275">
        <v>8.9779999999999998</v>
      </c>
      <c r="E2275">
        <v>25.856999999999999</v>
      </c>
      <c r="F2275">
        <v>8.5980000000000008</v>
      </c>
      <c r="G2275" t="s">
        <v>2884</v>
      </c>
      <c r="I2275">
        <v>333.81</v>
      </c>
      <c r="J2275">
        <v>3515.0729999999999</v>
      </c>
      <c r="K2275" s="68">
        <v>34.200000000000003</v>
      </c>
      <c r="L2275">
        <v>9</v>
      </c>
      <c r="M2275">
        <v>3</v>
      </c>
      <c r="N2275" t="s">
        <v>5257</v>
      </c>
      <c r="O2275">
        <v>1.3160000000000001</v>
      </c>
      <c r="P2275">
        <v>10</v>
      </c>
      <c r="Q2275">
        <v>8.9779999999999998</v>
      </c>
      <c r="R2275">
        <v>3515.07</v>
      </c>
      <c r="S2275">
        <v>6.9779999999999998</v>
      </c>
      <c r="T2275">
        <v>27.524999999999999</v>
      </c>
      <c r="U2275">
        <v>6.8780000000000001</v>
      </c>
      <c r="V2275">
        <v>100</v>
      </c>
      <c r="W2275">
        <v>1.0640000000000001</v>
      </c>
      <c r="X2275">
        <v>1.155</v>
      </c>
      <c r="Y2275">
        <v>7.8150000000000004</v>
      </c>
      <c r="Z2275">
        <v>8.6210000000000004</v>
      </c>
      <c r="AA2275">
        <v>0.34899999999999998</v>
      </c>
      <c r="AB2275">
        <v>0</v>
      </c>
      <c r="AC2275" t="b">
        <v>1</v>
      </c>
      <c r="BM2275" t="s">
        <v>2905</v>
      </c>
      <c r="BN2275" t="s">
        <v>2887</v>
      </c>
      <c r="BO2275" t="s">
        <v>2888</v>
      </c>
      <c r="BT2275"/>
      <c r="BU2275"/>
      <c r="BX2275" t="s">
        <v>5253</v>
      </c>
      <c r="BZ2275"/>
      <c r="CA2275"/>
      <c r="CB2275"/>
      <c r="CC2275"/>
      <c r="CD2275">
        <v>0</v>
      </c>
      <c r="CE2275"/>
      <c r="CF2275">
        <v>0</v>
      </c>
    </row>
    <row r="2276" spans="1:84" hidden="1" x14ac:dyDescent="0.35">
      <c r="A2276" t="s">
        <v>2428</v>
      </c>
      <c r="B2276" t="s">
        <v>5258</v>
      </c>
      <c r="C2276">
        <v>3515.0680000000002</v>
      </c>
      <c r="D2276">
        <v>9.7289999999999992</v>
      </c>
      <c r="E2276">
        <v>300.98</v>
      </c>
      <c r="F2276">
        <v>6.2949999999999999</v>
      </c>
      <c r="G2276" t="s">
        <v>2884</v>
      </c>
      <c r="I2276">
        <v>241.24</v>
      </c>
      <c r="J2276">
        <v>3515.0740000000001</v>
      </c>
      <c r="K2276" s="68">
        <v>301.63</v>
      </c>
      <c r="L2276">
        <v>8</v>
      </c>
      <c r="M2276">
        <v>3</v>
      </c>
      <c r="N2276" t="s">
        <v>5258</v>
      </c>
      <c r="O2276">
        <v>1.3180000000000001</v>
      </c>
      <c r="P2276">
        <v>10</v>
      </c>
      <c r="Q2276">
        <v>9.7289999999999992</v>
      </c>
      <c r="R2276">
        <v>3515.07</v>
      </c>
      <c r="S2276">
        <v>7.7290000000000001</v>
      </c>
      <c r="T2276">
        <v>301.11</v>
      </c>
      <c r="U2276">
        <v>5.0359999999999996</v>
      </c>
      <c r="V2276">
        <v>100</v>
      </c>
      <c r="W2276">
        <v>0.82399999999999995</v>
      </c>
      <c r="X2276">
        <v>0.74199999999999999</v>
      </c>
      <c r="Y2276">
        <v>9.1999999999999993</v>
      </c>
      <c r="Z2276">
        <v>8.6210000000000004</v>
      </c>
      <c r="AA2276">
        <v>0.34899999999999998</v>
      </c>
      <c r="AB2276">
        <v>0</v>
      </c>
      <c r="AC2276" t="b">
        <v>1</v>
      </c>
      <c r="BM2276" t="s">
        <v>2905</v>
      </c>
      <c r="BN2276" t="s">
        <v>2887</v>
      </c>
      <c r="BO2276" t="s">
        <v>2888</v>
      </c>
      <c r="BT2276"/>
      <c r="BU2276"/>
      <c r="BX2276" t="s">
        <v>5253</v>
      </c>
      <c r="BZ2276"/>
      <c r="CA2276"/>
      <c r="CB2276"/>
      <c r="CC2276"/>
      <c r="CD2276">
        <v>0</v>
      </c>
      <c r="CE2276"/>
      <c r="CF2276">
        <v>0</v>
      </c>
    </row>
    <row r="2277" spans="1:84" hidden="1" x14ac:dyDescent="0.35">
      <c r="A2277" t="s">
        <v>2429</v>
      </c>
      <c r="B2277" t="s">
        <v>5259</v>
      </c>
      <c r="C2277">
        <v>3515.07</v>
      </c>
      <c r="D2277">
        <v>13.432</v>
      </c>
      <c r="E2277">
        <v>49.807000000000002</v>
      </c>
      <c r="F2277">
        <v>20.513000000000002</v>
      </c>
      <c r="G2277" t="s">
        <v>2884</v>
      </c>
      <c r="I2277">
        <v>3.71</v>
      </c>
      <c r="J2277">
        <v>3515.076</v>
      </c>
      <c r="K2277" s="68">
        <v>64.099999999999994</v>
      </c>
      <c r="L2277">
        <v>6</v>
      </c>
      <c r="M2277">
        <v>3</v>
      </c>
      <c r="N2277" t="s">
        <v>5259</v>
      </c>
      <c r="O2277">
        <v>1.321</v>
      </c>
      <c r="P2277">
        <v>10</v>
      </c>
      <c r="Q2277">
        <v>13.432</v>
      </c>
      <c r="R2277">
        <v>3515.0709999999999</v>
      </c>
      <c r="S2277">
        <v>10.746</v>
      </c>
      <c r="T2277">
        <v>52.665999999999997</v>
      </c>
      <c r="U2277">
        <v>16.41</v>
      </c>
      <c r="V2277">
        <v>100</v>
      </c>
      <c r="W2277">
        <v>2.6819999999999999</v>
      </c>
      <c r="X2277">
        <v>2.0110000000000001</v>
      </c>
      <c r="Y2277">
        <v>7.41</v>
      </c>
      <c r="Z2277">
        <v>8.6210000000000004</v>
      </c>
      <c r="AA2277">
        <v>0.34899999999999998</v>
      </c>
      <c r="AB2277">
        <v>0</v>
      </c>
      <c r="AC2277" t="b">
        <v>1</v>
      </c>
      <c r="BM2277" t="s">
        <v>2887</v>
      </c>
      <c r="BN2277" t="s">
        <v>2887</v>
      </c>
      <c r="BO2277" t="s">
        <v>2888</v>
      </c>
      <c r="BT2277"/>
      <c r="BU2277"/>
      <c r="BX2277" t="s">
        <v>5253</v>
      </c>
      <c r="BZ2277"/>
      <c r="CA2277"/>
      <c r="CB2277"/>
      <c r="CC2277"/>
      <c r="CD2277">
        <v>0</v>
      </c>
      <c r="CE2277"/>
      <c r="CF2277">
        <v>0</v>
      </c>
    </row>
    <row r="2278" spans="1:84" hidden="1" x14ac:dyDescent="0.35">
      <c r="A2278" t="s">
        <v>2430</v>
      </c>
      <c r="B2278" t="s">
        <v>5260</v>
      </c>
      <c r="C2278">
        <v>3515.0720000000001</v>
      </c>
      <c r="D2278">
        <v>14.079000000000001</v>
      </c>
      <c r="E2278">
        <v>80.772000000000006</v>
      </c>
      <c r="F2278">
        <v>6.2949999999999999</v>
      </c>
      <c r="G2278" t="s">
        <v>2884</v>
      </c>
      <c r="I2278">
        <v>26.19</v>
      </c>
      <c r="J2278">
        <v>3515.078</v>
      </c>
      <c r="K2278" s="68">
        <v>86.58</v>
      </c>
      <c r="L2278">
        <v>12</v>
      </c>
      <c r="M2278">
        <v>3</v>
      </c>
      <c r="N2278" t="s">
        <v>5260</v>
      </c>
      <c r="O2278">
        <v>1.325</v>
      </c>
      <c r="P2278">
        <v>11.083</v>
      </c>
      <c r="Q2278">
        <v>14.079000000000001</v>
      </c>
      <c r="R2278">
        <v>3515.0729999999999</v>
      </c>
      <c r="S2278">
        <v>11.263</v>
      </c>
      <c r="T2278">
        <v>81.933000000000007</v>
      </c>
      <c r="U2278">
        <v>5.0359999999999996</v>
      </c>
      <c r="V2278">
        <v>100</v>
      </c>
      <c r="W2278">
        <v>0.79200000000000004</v>
      </c>
      <c r="X2278">
        <v>1.21</v>
      </c>
      <c r="Y2278">
        <v>8.27</v>
      </c>
      <c r="Z2278">
        <v>8.6210000000000004</v>
      </c>
      <c r="AA2278">
        <v>0.34899999999999998</v>
      </c>
      <c r="AB2278">
        <v>0</v>
      </c>
      <c r="AC2278" t="b">
        <v>1</v>
      </c>
      <c r="BM2278" t="s">
        <v>2887</v>
      </c>
      <c r="BN2278" t="s">
        <v>2887</v>
      </c>
      <c r="BO2278" t="s">
        <v>2888</v>
      </c>
      <c r="BT2278"/>
      <c r="BU2278"/>
      <c r="BX2278" t="s">
        <v>5253</v>
      </c>
      <c r="BZ2278"/>
      <c r="CA2278"/>
      <c r="CB2278"/>
      <c r="CC2278"/>
      <c r="CD2278">
        <v>0</v>
      </c>
      <c r="CE2278"/>
      <c r="CF2278">
        <v>0</v>
      </c>
    </row>
    <row r="2279" spans="1:84" hidden="1" x14ac:dyDescent="0.35">
      <c r="A2279" t="s">
        <v>2431</v>
      </c>
      <c r="B2279" t="s">
        <v>5261</v>
      </c>
      <c r="C2279">
        <v>3515.067</v>
      </c>
      <c r="D2279">
        <v>30.736999999999998</v>
      </c>
      <c r="E2279">
        <v>198.85900000000001</v>
      </c>
      <c r="F2279">
        <v>10.965</v>
      </c>
      <c r="G2279" t="s">
        <v>2884</v>
      </c>
      <c r="I2279">
        <v>138.76</v>
      </c>
      <c r="J2279">
        <v>3515.0830000000001</v>
      </c>
      <c r="K2279" s="68">
        <v>199.15</v>
      </c>
      <c r="L2279">
        <v>8</v>
      </c>
      <c r="M2279">
        <v>3</v>
      </c>
      <c r="N2279" t="s">
        <v>5261</v>
      </c>
      <c r="O2279">
        <v>1.3360000000000001</v>
      </c>
      <c r="P2279">
        <v>10</v>
      </c>
      <c r="Q2279">
        <v>30.736999999999998</v>
      </c>
      <c r="R2279">
        <v>3515.07</v>
      </c>
      <c r="S2279">
        <v>24.588999999999999</v>
      </c>
      <c r="T2279">
        <v>198.917</v>
      </c>
      <c r="U2279">
        <v>8.7720000000000002</v>
      </c>
      <c r="V2279">
        <v>100</v>
      </c>
      <c r="W2279">
        <v>0.70399999999999996</v>
      </c>
      <c r="X2279">
        <v>1</v>
      </c>
      <c r="Y2279">
        <v>9.4700000000000006</v>
      </c>
      <c r="Z2279">
        <v>8.6210000000000004</v>
      </c>
      <c r="AA2279">
        <v>0.34899999999999998</v>
      </c>
      <c r="AB2279">
        <v>0</v>
      </c>
      <c r="AC2279" t="b">
        <v>1</v>
      </c>
      <c r="BM2279" t="s">
        <v>2887</v>
      </c>
      <c r="BN2279" t="s">
        <v>2887</v>
      </c>
      <c r="BO2279" t="s">
        <v>2888</v>
      </c>
      <c r="BT2279"/>
      <c r="BU2279"/>
      <c r="BX2279" t="s">
        <v>5253</v>
      </c>
      <c r="BZ2279"/>
      <c r="CA2279"/>
      <c r="CB2279"/>
      <c r="CC2279"/>
      <c r="CD2279">
        <v>0</v>
      </c>
      <c r="CE2279"/>
      <c r="CF2279">
        <v>0</v>
      </c>
    </row>
    <row r="2280" spans="1:84" hidden="1" x14ac:dyDescent="0.35">
      <c r="A2280" t="s">
        <v>2432</v>
      </c>
      <c r="B2280" t="s">
        <v>5262</v>
      </c>
      <c r="C2280">
        <v>3515.0920000000001</v>
      </c>
      <c r="D2280">
        <v>8.0429999999999993</v>
      </c>
      <c r="E2280">
        <v>57.85</v>
      </c>
      <c r="F2280">
        <v>6.2949999999999999</v>
      </c>
      <c r="G2280" t="s">
        <v>2884</v>
      </c>
      <c r="I2280">
        <v>1.24</v>
      </c>
      <c r="J2280">
        <v>3515.0940000000001</v>
      </c>
      <c r="K2280" s="68">
        <v>61.86</v>
      </c>
      <c r="L2280">
        <v>12</v>
      </c>
      <c r="M2280">
        <v>3</v>
      </c>
      <c r="N2280" t="s">
        <v>5262</v>
      </c>
      <c r="O2280">
        <v>1.365</v>
      </c>
      <c r="P2280">
        <v>11.083</v>
      </c>
      <c r="Q2280">
        <v>8.0429999999999993</v>
      </c>
      <c r="R2280">
        <v>3515.0929999999998</v>
      </c>
      <c r="S2280">
        <v>6.0430000000000001</v>
      </c>
      <c r="T2280">
        <v>58.652000000000001</v>
      </c>
      <c r="U2280">
        <v>5.0359999999999996</v>
      </c>
      <c r="V2280">
        <v>100</v>
      </c>
      <c r="W2280">
        <v>0.76100000000000001</v>
      </c>
      <c r="X2280">
        <v>0.94299999999999995</v>
      </c>
      <c r="Y2280">
        <v>6.57</v>
      </c>
      <c r="Z2280">
        <v>7.6660000000000004</v>
      </c>
      <c r="AA2280">
        <v>0.32200000000000001</v>
      </c>
      <c r="AB2280">
        <v>0</v>
      </c>
      <c r="AC2280" t="b">
        <v>1</v>
      </c>
      <c r="BM2280" t="s">
        <v>2887</v>
      </c>
      <c r="BN2280" t="s">
        <v>2887</v>
      </c>
      <c r="BO2280" t="s">
        <v>2888</v>
      </c>
      <c r="BT2280"/>
      <c r="BU2280"/>
      <c r="BX2280" t="s">
        <v>5253</v>
      </c>
      <c r="BZ2280"/>
      <c r="CA2280"/>
      <c r="CB2280"/>
      <c r="CC2280"/>
      <c r="CD2280">
        <v>0</v>
      </c>
      <c r="CE2280"/>
      <c r="CF2280">
        <v>0</v>
      </c>
    </row>
    <row r="2281" spans="1:84" hidden="1" x14ac:dyDescent="0.35">
      <c r="A2281" t="s">
        <v>2433</v>
      </c>
      <c r="B2281" t="s">
        <v>5263</v>
      </c>
      <c r="C2281">
        <v>3515.1039999999998</v>
      </c>
      <c r="D2281">
        <v>8</v>
      </c>
      <c r="E2281">
        <v>221.06299999999999</v>
      </c>
      <c r="F2281">
        <v>7.4640000000000004</v>
      </c>
      <c r="G2281" t="s">
        <v>2884</v>
      </c>
      <c r="I2281">
        <v>163.71</v>
      </c>
      <c r="J2281">
        <v>3515.1060000000002</v>
      </c>
      <c r="K2281" s="68">
        <v>224.57</v>
      </c>
      <c r="L2281">
        <v>19</v>
      </c>
      <c r="M2281">
        <v>3</v>
      </c>
      <c r="N2281" t="s">
        <v>5263</v>
      </c>
      <c r="O2281">
        <v>1.397</v>
      </c>
      <c r="P2281">
        <v>15.566000000000001</v>
      </c>
      <c r="Q2281">
        <v>8</v>
      </c>
      <c r="R2281">
        <v>3515.1039999999998</v>
      </c>
      <c r="S2281">
        <v>6</v>
      </c>
      <c r="T2281">
        <v>221.76400000000001</v>
      </c>
      <c r="U2281">
        <v>5.9710000000000001</v>
      </c>
      <c r="V2281">
        <v>100</v>
      </c>
      <c r="W2281">
        <v>0.80200000000000005</v>
      </c>
      <c r="X2281">
        <v>1.476</v>
      </c>
      <c r="Y2281">
        <v>6.0949999999999998</v>
      </c>
      <c r="Z2281">
        <v>6.7729999999999997</v>
      </c>
      <c r="AA2281">
        <v>0.29299999999999998</v>
      </c>
      <c r="AB2281">
        <v>0</v>
      </c>
      <c r="AC2281" t="b">
        <v>1</v>
      </c>
      <c r="BM2281" t="s">
        <v>2887</v>
      </c>
      <c r="BN2281" t="s">
        <v>2887</v>
      </c>
      <c r="BO2281" t="s">
        <v>2888</v>
      </c>
      <c r="BT2281"/>
      <c r="BU2281"/>
      <c r="BX2281" t="s">
        <v>5253</v>
      </c>
      <c r="BZ2281"/>
      <c r="CA2281"/>
      <c r="CB2281"/>
      <c r="CC2281"/>
      <c r="CD2281">
        <v>0</v>
      </c>
      <c r="CE2281"/>
      <c r="CF2281">
        <v>0</v>
      </c>
    </row>
    <row r="2282" spans="1:84" hidden="1" x14ac:dyDescent="0.35">
      <c r="A2282" t="s">
        <v>2434</v>
      </c>
      <c r="B2282" t="s">
        <v>5264</v>
      </c>
      <c r="C2282">
        <v>3515.0949999999998</v>
      </c>
      <c r="D2282">
        <v>122.408</v>
      </c>
      <c r="E2282">
        <v>305.05500000000001</v>
      </c>
      <c r="F2282">
        <v>194.04900000000001</v>
      </c>
      <c r="G2282" t="s">
        <v>2884</v>
      </c>
      <c r="I2282">
        <v>330</v>
      </c>
      <c r="J2282">
        <v>3515.1210000000001</v>
      </c>
      <c r="K2282" s="68">
        <v>31.117999999999999</v>
      </c>
      <c r="L2282">
        <v>1.03</v>
      </c>
      <c r="M2282">
        <v>1</v>
      </c>
      <c r="N2282" t="s">
        <v>5264</v>
      </c>
      <c r="O2282">
        <v>1.528</v>
      </c>
      <c r="P2282">
        <v>0</v>
      </c>
      <c r="Q2282">
        <v>0</v>
      </c>
      <c r="R2282">
        <v>3515.1210000000001</v>
      </c>
      <c r="S2282">
        <v>0</v>
      </c>
      <c r="T2282">
        <v>31.117999999999999</v>
      </c>
      <c r="U2282">
        <v>0</v>
      </c>
      <c r="V2282">
        <v>0</v>
      </c>
      <c r="W2282">
        <v>0</v>
      </c>
      <c r="X2282">
        <v>0</v>
      </c>
      <c r="Y2282">
        <v>0</v>
      </c>
      <c r="Z2282">
        <v>0</v>
      </c>
      <c r="AA2282">
        <v>0</v>
      </c>
      <c r="AB2282">
        <v>0</v>
      </c>
      <c r="AC2282" t="b">
        <v>1</v>
      </c>
      <c r="AE2282">
        <v>0</v>
      </c>
      <c r="AF2282">
        <v>0</v>
      </c>
      <c r="AG2282">
        <v>0</v>
      </c>
      <c r="AH2282">
        <v>0</v>
      </c>
      <c r="AI2282">
        <v>0</v>
      </c>
      <c r="AJ2282">
        <v>0</v>
      </c>
      <c r="AK2282">
        <v>0</v>
      </c>
      <c r="AL2282">
        <v>0</v>
      </c>
      <c r="AM2282">
        <v>0</v>
      </c>
      <c r="AN2282">
        <v>0</v>
      </c>
      <c r="AO2282">
        <v>0</v>
      </c>
      <c r="AP2282">
        <v>0</v>
      </c>
      <c r="AQ2282">
        <v>0</v>
      </c>
      <c r="AR2282">
        <v>0</v>
      </c>
      <c r="AS2282">
        <v>0</v>
      </c>
      <c r="AT2282">
        <v>0</v>
      </c>
      <c r="AU2282">
        <v>0</v>
      </c>
      <c r="AV2282">
        <v>0</v>
      </c>
      <c r="AW2282">
        <v>0</v>
      </c>
      <c r="AX2282">
        <v>0</v>
      </c>
      <c r="AY2282" t="b">
        <v>0</v>
      </c>
      <c r="AZ2282">
        <v>0</v>
      </c>
      <c r="BI2282">
        <v>0</v>
      </c>
      <c r="BJ2282">
        <v>0</v>
      </c>
      <c r="BK2282">
        <v>0</v>
      </c>
      <c r="BM2282" t="s">
        <v>2887</v>
      </c>
      <c r="BN2282" t="s">
        <v>3288</v>
      </c>
      <c r="BO2282" t="s">
        <v>2888</v>
      </c>
      <c r="BT2282"/>
      <c r="BU2282"/>
      <c r="BX2282"/>
      <c r="BY2282" t="s">
        <v>2903</v>
      </c>
      <c r="BZ2282"/>
      <c r="CA2282"/>
      <c r="CB2282"/>
      <c r="CC2282"/>
      <c r="CD2282">
        <v>0</v>
      </c>
      <c r="CE2282"/>
      <c r="CF2282">
        <v>0</v>
      </c>
    </row>
    <row r="2283" spans="1:84" hidden="1" x14ac:dyDescent="0.35">
      <c r="A2283" t="s">
        <v>2435</v>
      </c>
      <c r="B2283" t="s">
        <v>5265</v>
      </c>
      <c r="C2283">
        <v>3515.1370000000002</v>
      </c>
      <c r="D2283">
        <v>106.67</v>
      </c>
      <c r="E2283">
        <v>109.997</v>
      </c>
      <c r="F2283">
        <v>72.629000000000005</v>
      </c>
      <c r="G2283" t="s">
        <v>2884</v>
      </c>
      <c r="I2283">
        <v>75</v>
      </c>
      <c r="J2283">
        <v>3515.1610000000001</v>
      </c>
      <c r="K2283" s="68">
        <v>136.571</v>
      </c>
      <c r="L2283">
        <v>-0.72</v>
      </c>
      <c r="M2283">
        <v>1</v>
      </c>
      <c r="N2283" t="s">
        <v>5265</v>
      </c>
      <c r="O2283">
        <v>1.6240000000000001</v>
      </c>
      <c r="P2283">
        <v>0</v>
      </c>
      <c r="Q2283">
        <v>0</v>
      </c>
      <c r="R2283">
        <v>3515.1610000000001</v>
      </c>
      <c r="S2283">
        <v>0</v>
      </c>
      <c r="T2283">
        <v>136.571</v>
      </c>
      <c r="U2283">
        <v>0</v>
      </c>
      <c r="V2283">
        <v>0</v>
      </c>
      <c r="W2283">
        <v>0</v>
      </c>
      <c r="X2283">
        <v>0</v>
      </c>
      <c r="Y2283">
        <v>0</v>
      </c>
      <c r="Z2283">
        <v>0</v>
      </c>
      <c r="AA2283">
        <v>0</v>
      </c>
      <c r="AB2283">
        <v>0</v>
      </c>
      <c r="AC2283" t="b">
        <v>1</v>
      </c>
      <c r="AE2283">
        <v>0</v>
      </c>
      <c r="AF2283">
        <v>0</v>
      </c>
      <c r="AG2283">
        <v>0</v>
      </c>
      <c r="AH2283">
        <v>0</v>
      </c>
      <c r="AI2283">
        <v>0</v>
      </c>
      <c r="AJ2283">
        <v>0</v>
      </c>
      <c r="AK2283">
        <v>0</v>
      </c>
      <c r="AL2283">
        <v>0</v>
      </c>
      <c r="AM2283">
        <v>0</v>
      </c>
      <c r="AN2283">
        <v>0</v>
      </c>
      <c r="AO2283">
        <v>0</v>
      </c>
      <c r="AP2283">
        <v>0</v>
      </c>
      <c r="AQ2283">
        <v>0</v>
      </c>
      <c r="AR2283">
        <v>0</v>
      </c>
      <c r="AS2283">
        <v>0</v>
      </c>
      <c r="AT2283">
        <v>0</v>
      </c>
      <c r="AU2283">
        <v>0</v>
      </c>
      <c r="AV2283">
        <v>0</v>
      </c>
      <c r="AW2283">
        <v>0</v>
      </c>
      <c r="AX2283">
        <v>0</v>
      </c>
      <c r="AY2283" t="b">
        <v>0</v>
      </c>
      <c r="AZ2283">
        <v>0</v>
      </c>
      <c r="BI2283">
        <v>0</v>
      </c>
      <c r="BJ2283">
        <v>0</v>
      </c>
      <c r="BK2283">
        <v>0</v>
      </c>
      <c r="BM2283" t="s">
        <v>2905</v>
      </c>
      <c r="BN2283" t="s">
        <v>2905</v>
      </c>
      <c r="BO2283" t="s">
        <v>2888</v>
      </c>
      <c r="BT2283"/>
      <c r="BU2283"/>
      <c r="BX2283"/>
      <c r="BY2283" t="s">
        <v>2903</v>
      </c>
      <c r="BZ2283"/>
      <c r="CA2283"/>
      <c r="CB2283"/>
      <c r="CC2283"/>
      <c r="CD2283">
        <v>0</v>
      </c>
      <c r="CE2283"/>
      <c r="CF2283">
        <v>0</v>
      </c>
    </row>
    <row r="2284" spans="1:84" hidden="1" x14ac:dyDescent="0.35">
      <c r="A2284" t="s">
        <v>2436</v>
      </c>
      <c r="B2284" t="s">
        <v>5266</v>
      </c>
      <c r="C2284">
        <v>3515.1640000000002</v>
      </c>
      <c r="D2284">
        <v>18.678999999999998</v>
      </c>
      <c r="E2284">
        <v>42.16</v>
      </c>
      <c r="F2284">
        <v>6.2949999999999999</v>
      </c>
      <c r="G2284" t="s">
        <v>2884</v>
      </c>
      <c r="I2284">
        <v>341.24</v>
      </c>
      <c r="J2284">
        <v>3515.1709999999998</v>
      </c>
      <c r="K2284" s="68">
        <v>43.01</v>
      </c>
      <c r="L2284">
        <v>10</v>
      </c>
      <c r="M2284">
        <v>3</v>
      </c>
      <c r="N2284" t="s">
        <v>5266</v>
      </c>
      <c r="O2284">
        <v>1.542</v>
      </c>
      <c r="P2284">
        <v>10</v>
      </c>
      <c r="Q2284">
        <v>18.678999999999998</v>
      </c>
      <c r="R2284">
        <v>3515.1660000000002</v>
      </c>
      <c r="S2284">
        <v>14.943</v>
      </c>
      <c r="T2284">
        <v>42.33</v>
      </c>
      <c r="U2284">
        <v>5.0359999999999996</v>
      </c>
      <c r="V2284">
        <v>100</v>
      </c>
      <c r="W2284">
        <v>0.53</v>
      </c>
      <c r="X2284">
        <v>0.55200000000000005</v>
      </c>
      <c r="Y2284">
        <v>5.81</v>
      </c>
      <c r="Z2284">
        <v>5.2869999999999999</v>
      </c>
      <c r="AA2284">
        <v>0.23100000000000001</v>
      </c>
      <c r="AB2284">
        <v>0</v>
      </c>
      <c r="AC2284" t="b">
        <v>1</v>
      </c>
      <c r="BM2284" t="s">
        <v>2905</v>
      </c>
      <c r="BN2284" t="s">
        <v>2905</v>
      </c>
      <c r="BO2284" t="s">
        <v>2888</v>
      </c>
      <c r="BT2284"/>
      <c r="BU2284"/>
      <c r="BX2284" t="s">
        <v>5253</v>
      </c>
      <c r="BZ2284"/>
      <c r="CA2284"/>
      <c r="CB2284"/>
      <c r="CC2284"/>
      <c r="CD2284">
        <v>0</v>
      </c>
      <c r="CE2284"/>
      <c r="CF2284">
        <v>0</v>
      </c>
    </row>
    <row r="2285" spans="1:84" hidden="1" x14ac:dyDescent="0.35">
      <c r="A2285" t="s">
        <v>2437</v>
      </c>
      <c r="B2285" t="s">
        <v>5267</v>
      </c>
      <c r="C2285">
        <v>3515.2040000000002</v>
      </c>
      <c r="D2285">
        <v>8.6289999999999996</v>
      </c>
      <c r="E2285">
        <v>4.3920000000000003</v>
      </c>
      <c r="F2285">
        <v>6.2949999999999999</v>
      </c>
      <c r="G2285" t="s">
        <v>2884</v>
      </c>
      <c r="I2285">
        <v>303.70999999999998</v>
      </c>
      <c r="J2285">
        <v>3515.2109999999998</v>
      </c>
      <c r="K2285" s="68">
        <v>5.89</v>
      </c>
      <c r="L2285">
        <v>11</v>
      </c>
      <c r="M2285">
        <v>3</v>
      </c>
      <c r="N2285" t="s">
        <v>5267</v>
      </c>
      <c r="O2285">
        <v>1.65</v>
      </c>
      <c r="P2285">
        <v>10.523</v>
      </c>
      <c r="Q2285">
        <v>8.6289999999999996</v>
      </c>
      <c r="R2285">
        <v>3515.2060000000001</v>
      </c>
      <c r="S2285">
        <v>6.6289999999999996</v>
      </c>
      <c r="T2285">
        <v>4.6920000000000002</v>
      </c>
      <c r="U2285">
        <v>5.0359999999999996</v>
      </c>
      <c r="V2285">
        <v>100</v>
      </c>
      <c r="W2285">
        <v>0.65100000000000002</v>
      </c>
      <c r="X2285">
        <v>0.54100000000000004</v>
      </c>
      <c r="Y2285">
        <v>8.11</v>
      </c>
      <c r="Z2285">
        <v>5.2869999999999999</v>
      </c>
      <c r="AA2285">
        <v>0.23100000000000001</v>
      </c>
      <c r="AB2285">
        <v>0</v>
      </c>
      <c r="AC2285" t="b">
        <v>1</v>
      </c>
      <c r="BM2285" t="s">
        <v>2905</v>
      </c>
      <c r="BN2285" t="s">
        <v>2905</v>
      </c>
      <c r="BO2285" t="s">
        <v>2888</v>
      </c>
      <c r="BT2285"/>
      <c r="BU2285"/>
      <c r="BX2285" t="s">
        <v>5253</v>
      </c>
      <c r="BZ2285"/>
      <c r="CA2285"/>
      <c r="CB2285"/>
      <c r="CC2285"/>
      <c r="CD2285">
        <v>0</v>
      </c>
      <c r="CE2285"/>
      <c r="CF2285">
        <v>0</v>
      </c>
    </row>
    <row r="2286" spans="1:84" hidden="1" x14ac:dyDescent="0.35">
      <c r="A2286" t="s">
        <v>2438</v>
      </c>
      <c r="B2286" t="s">
        <v>5268</v>
      </c>
      <c r="C2286">
        <v>3515.2179999999998</v>
      </c>
      <c r="D2286">
        <v>13.441000000000001</v>
      </c>
      <c r="E2286">
        <v>159.035</v>
      </c>
      <c r="F2286">
        <v>6.2949999999999999</v>
      </c>
      <c r="G2286" t="s">
        <v>2884</v>
      </c>
      <c r="I2286">
        <v>101.24</v>
      </c>
      <c r="J2286">
        <v>3515.2260000000001</v>
      </c>
      <c r="K2286" s="68">
        <v>163.63</v>
      </c>
      <c r="L2286">
        <v>11</v>
      </c>
      <c r="M2286">
        <v>3</v>
      </c>
      <c r="N2286" t="s">
        <v>5268</v>
      </c>
      <c r="O2286">
        <v>1.665</v>
      </c>
      <c r="P2286">
        <v>10.523</v>
      </c>
      <c r="Q2286">
        <v>13.441000000000001</v>
      </c>
      <c r="R2286">
        <v>3515.22</v>
      </c>
      <c r="S2286">
        <v>10.753</v>
      </c>
      <c r="T2286">
        <v>159.95400000000001</v>
      </c>
      <c r="U2286">
        <v>5.0359999999999996</v>
      </c>
      <c r="V2286">
        <v>100</v>
      </c>
      <c r="W2286">
        <v>0.63200000000000001</v>
      </c>
      <c r="X2286">
        <v>0.56899999999999995</v>
      </c>
      <c r="Y2286">
        <v>5.085</v>
      </c>
      <c r="Z2286">
        <v>5.2869999999999999</v>
      </c>
      <c r="AA2286">
        <v>0.23100000000000001</v>
      </c>
      <c r="AB2286">
        <v>0</v>
      </c>
      <c r="AC2286" t="b">
        <v>1</v>
      </c>
      <c r="BM2286" t="s">
        <v>2905</v>
      </c>
      <c r="BN2286" t="s">
        <v>2905</v>
      </c>
      <c r="BO2286" t="s">
        <v>2888</v>
      </c>
      <c r="BT2286"/>
      <c r="BU2286"/>
      <c r="BX2286" t="s">
        <v>5253</v>
      </c>
      <c r="BZ2286"/>
      <c r="CA2286"/>
      <c r="CB2286"/>
      <c r="CC2286"/>
      <c r="CD2286">
        <v>0</v>
      </c>
      <c r="CE2286"/>
      <c r="CF2286">
        <v>0</v>
      </c>
    </row>
    <row r="2287" spans="1:84" hidden="1" x14ac:dyDescent="0.35">
      <c r="A2287" t="s">
        <v>2439</v>
      </c>
      <c r="B2287" t="s">
        <v>5269</v>
      </c>
      <c r="C2287">
        <v>3515.223</v>
      </c>
      <c r="D2287">
        <v>8</v>
      </c>
      <c r="E2287">
        <v>35.784999999999997</v>
      </c>
      <c r="F2287">
        <v>6.2949999999999999</v>
      </c>
      <c r="G2287" t="s">
        <v>2884</v>
      </c>
      <c r="I2287">
        <v>336.29</v>
      </c>
      <c r="J2287">
        <v>3515.2289999999998</v>
      </c>
      <c r="K2287" s="68">
        <v>38.68</v>
      </c>
      <c r="L2287">
        <v>10</v>
      </c>
      <c r="M2287">
        <v>3</v>
      </c>
      <c r="N2287" t="s">
        <v>5269</v>
      </c>
      <c r="O2287">
        <v>1.6679999999999999</v>
      </c>
      <c r="P2287">
        <v>10</v>
      </c>
      <c r="Q2287">
        <v>8</v>
      </c>
      <c r="R2287">
        <v>3515.2240000000002</v>
      </c>
      <c r="S2287">
        <v>6</v>
      </c>
      <c r="T2287">
        <v>36.363999999999997</v>
      </c>
      <c r="U2287">
        <v>5.0359999999999996</v>
      </c>
      <c r="V2287">
        <v>100</v>
      </c>
      <c r="W2287">
        <v>0.65100000000000002</v>
      </c>
      <c r="X2287">
        <v>0.48199999999999998</v>
      </c>
      <c r="Y2287">
        <v>7.16</v>
      </c>
      <c r="Z2287">
        <v>5.2869999999999999</v>
      </c>
      <c r="AA2287">
        <v>0.23100000000000001</v>
      </c>
      <c r="AB2287">
        <v>0</v>
      </c>
      <c r="AC2287" t="b">
        <v>1</v>
      </c>
      <c r="BM2287" t="s">
        <v>2905</v>
      </c>
      <c r="BN2287" t="s">
        <v>2905</v>
      </c>
      <c r="BO2287" t="s">
        <v>2888</v>
      </c>
      <c r="BT2287"/>
      <c r="BU2287"/>
      <c r="BX2287" t="s">
        <v>5253</v>
      </c>
      <c r="BZ2287"/>
      <c r="CA2287"/>
      <c r="CB2287"/>
      <c r="CC2287"/>
      <c r="CD2287">
        <v>0</v>
      </c>
      <c r="CE2287"/>
      <c r="CF2287">
        <v>0</v>
      </c>
    </row>
    <row r="2288" spans="1:84" hidden="1" x14ac:dyDescent="0.35">
      <c r="A2288" t="s">
        <v>2440</v>
      </c>
      <c r="B2288" t="s">
        <v>5270</v>
      </c>
      <c r="C2288">
        <v>3515.2249999999999</v>
      </c>
      <c r="D2288">
        <v>8</v>
      </c>
      <c r="E2288">
        <v>75.769000000000005</v>
      </c>
      <c r="F2288">
        <v>6.2949999999999999</v>
      </c>
      <c r="G2288" t="s">
        <v>2884</v>
      </c>
      <c r="I2288">
        <v>13.81</v>
      </c>
      <c r="J2288">
        <v>3515.2310000000002</v>
      </c>
      <c r="K2288" s="68">
        <v>76.400000000000006</v>
      </c>
      <c r="L2288">
        <v>9</v>
      </c>
      <c r="M2288">
        <v>3</v>
      </c>
      <c r="N2288" t="s">
        <v>5270</v>
      </c>
      <c r="O2288">
        <v>1.67</v>
      </c>
      <c r="P2288">
        <v>10</v>
      </c>
      <c r="Q2288">
        <v>8</v>
      </c>
      <c r="R2288">
        <v>3515.2269999999999</v>
      </c>
      <c r="S2288">
        <v>6</v>
      </c>
      <c r="T2288">
        <v>75.894999999999996</v>
      </c>
      <c r="U2288">
        <v>5.0359999999999996</v>
      </c>
      <c r="V2288">
        <v>100</v>
      </c>
      <c r="W2288">
        <v>0.65100000000000002</v>
      </c>
      <c r="X2288">
        <v>0.47099999999999997</v>
      </c>
      <c r="Y2288">
        <v>5.12</v>
      </c>
      <c r="Z2288">
        <v>5.2869999999999999</v>
      </c>
      <c r="AA2288">
        <v>0.23100000000000001</v>
      </c>
      <c r="AB2288">
        <v>0</v>
      </c>
      <c r="AC2288" t="b">
        <v>1</v>
      </c>
      <c r="BM2288" t="s">
        <v>2905</v>
      </c>
      <c r="BN2288" t="s">
        <v>2905</v>
      </c>
      <c r="BO2288" t="s">
        <v>2888</v>
      </c>
      <c r="BT2288"/>
      <c r="BU2288"/>
      <c r="BX2288" t="s">
        <v>5253</v>
      </c>
      <c r="BZ2288"/>
      <c r="CA2288"/>
      <c r="CB2288"/>
      <c r="CC2288"/>
      <c r="CD2288">
        <v>0</v>
      </c>
      <c r="CE2288"/>
      <c r="CF2288">
        <v>0</v>
      </c>
    </row>
    <row r="2289" spans="1:84" hidden="1" x14ac:dyDescent="0.35">
      <c r="A2289" t="s">
        <v>2441</v>
      </c>
      <c r="B2289" t="s">
        <v>5271</v>
      </c>
      <c r="C2289">
        <v>3515.2779999999998</v>
      </c>
      <c r="D2289">
        <v>46.795999999999999</v>
      </c>
      <c r="E2289">
        <v>40.878</v>
      </c>
      <c r="F2289">
        <v>6.7789999999999999</v>
      </c>
      <c r="G2289" t="s">
        <v>2884</v>
      </c>
      <c r="I2289">
        <v>338.76</v>
      </c>
      <c r="J2289">
        <v>3515.2959999999998</v>
      </c>
      <c r="K2289" s="68">
        <v>41.82</v>
      </c>
      <c r="L2289">
        <v>37</v>
      </c>
      <c r="M2289">
        <v>3</v>
      </c>
      <c r="N2289" t="s">
        <v>5271</v>
      </c>
      <c r="O2289">
        <v>1.792</v>
      </c>
      <c r="P2289">
        <v>28.425999999999998</v>
      </c>
      <c r="Q2289">
        <v>46.795999999999999</v>
      </c>
      <c r="R2289">
        <v>3515.2820000000002</v>
      </c>
      <c r="S2289">
        <v>37.436999999999998</v>
      </c>
      <c r="T2289">
        <v>41.066000000000003</v>
      </c>
      <c r="U2289">
        <v>5.423</v>
      </c>
      <c r="V2289">
        <v>100</v>
      </c>
      <c r="W2289">
        <v>0.246</v>
      </c>
      <c r="X2289">
        <v>1.1020000000000001</v>
      </c>
      <c r="Y2289">
        <v>7.86</v>
      </c>
      <c r="Z2289">
        <v>5.2869999999999999</v>
      </c>
      <c r="AA2289">
        <v>0.23100000000000001</v>
      </c>
      <c r="AB2289">
        <v>0</v>
      </c>
      <c r="AC2289" t="b">
        <v>1</v>
      </c>
      <c r="BM2289" t="s">
        <v>2905</v>
      </c>
      <c r="BN2289" t="s">
        <v>2905</v>
      </c>
      <c r="BO2289" t="s">
        <v>2888</v>
      </c>
      <c r="BT2289"/>
      <c r="BU2289"/>
      <c r="BX2289" t="s">
        <v>5253</v>
      </c>
      <c r="BZ2289"/>
      <c r="CA2289"/>
      <c r="CB2289"/>
      <c r="CC2289"/>
      <c r="CD2289">
        <v>0</v>
      </c>
      <c r="CE2289"/>
      <c r="CF2289">
        <v>0</v>
      </c>
    </row>
    <row r="2290" spans="1:84" hidden="1" x14ac:dyDescent="0.35">
      <c r="A2290" t="s">
        <v>2442</v>
      </c>
      <c r="B2290" t="s">
        <v>5272</v>
      </c>
      <c r="C2290">
        <v>3515.28</v>
      </c>
      <c r="D2290">
        <v>49.100999999999999</v>
      </c>
      <c r="E2290">
        <v>338.40199999999999</v>
      </c>
      <c r="F2290">
        <v>6.2949999999999999</v>
      </c>
      <c r="G2290" t="s">
        <v>2884</v>
      </c>
      <c r="I2290">
        <v>281.24</v>
      </c>
      <c r="J2290">
        <v>3515.2979999999998</v>
      </c>
      <c r="K2290" s="68">
        <v>344.3</v>
      </c>
      <c r="L2290">
        <v>53</v>
      </c>
      <c r="M2290">
        <v>3</v>
      </c>
      <c r="N2290" t="s">
        <v>5272</v>
      </c>
      <c r="O2290">
        <v>1.8009999999999999</v>
      </c>
      <c r="P2290">
        <v>40.222000000000001</v>
      </c>
      <c r="Q2290">
        <v>49.100999999999999</v>
      </c>
      <c r="R2290">
        <v>3515.2840000000001</v>
      </c>
      <c r="S2290">
        <v>39.280999999999999</v>
      </c>
      <c r="T2290">
        <v>339.58199999999999</v>
      </c>
      <c r="U2290">
        <v>5.0359999999999996</v>
      </c>
      <c r="V2290">
        <v>100</v>
      </c>
      <c r="W2290">
        <v>0.216</v>
      </c>
      <c r="X2290">
        <v>1.3720000000000001</v>
      </c>
      <c r="Y2290">
        <v>8.2899999999999991</v>
      </c>
      <c r="Z2290">
        <v>5.2869999999999999</v>
      </c>
      <c r="AA2290">
        <v>0.23100000000000001</v>
      </c>
      <c r="AB2290">
        <v>0</v>
      </c>
      <c r="AC2290" t="b">
        <v>1</v>
      </c>
      <c r="BM2290" t="s">
        <v>2905</v>
      </c>
      <c r="BN2290" t="s">
        <v>2905</v>
      </c>
      <c r="BO2290" t="s">
        <v>2888</v>
      </c>
      <c r="BT2290"/>
      <c r="BU2290"/>
      <c r="BX2290" t="s">
        <v>5253</v>
      </c>
      <c r="BZ2290"/>
      <c r="CA2290"/>
      <c r="CB2290"/>
      <c r="CC2290"/>
      <c r="CD2290">
        <v>0</v>
      </c>
      <c r="CE2290"/>
      <c r="CF2290">
        <v>0</v>
      </c>
    </row>
    <row r="2291" spans="1:84" hidden="1" x14ac:dyDescent="0.35">
      <c r="A2291" t="s">
        <v>2443</v>
      </c>
      <c r="B2291" t="s">
        <v>5273</v>
      </c>
      <c r="C2291">
        <v>3515.2890000000002</v>
      </c>
      <c r="D2291">
        <v>34.268000000000001</v>
      </c>
      <c r="E2291">
        <v>351.06799999999998</v>
      </c>
      <c r="F2291">
        <v>30.995000000000001</v>
      </c>
      <c r="G2291" t="s">
        <v>2884</v>
      </c>
      <c r="I2291">
        <v>301.24</v>
      </c>
      <c r="J2291">
        <v>3515.3049999999998</v>
      </c>
      <c r="K2291" s="68">
        <v>4.42</v>
      </c>
      <c r="L2291">
        <v>11</v>
      </c>
      <c r="M2291">
        <v>1</v>
      </c>
      <c r="N2291" t="s">
        <v>5273</v>
      </c>
      <c r="O2291">
        <v>1.833</v>
      </c>
      <c r="P2291">
        <v>10</v>
      </c>
      <c r="Q2291">
        <v>34.268000000000001</v>
      </c>
      <c r="R2291">
        <v>3515.2919999999999</v>
      </c>
      <c r="S2291">
        <v>27.414000000000001</v>
      </c>
      <c r="T2291">
        <v>353.738</v>
      </c>
      <c r="U2291">
        <v>24.795999999999999</v>
      </c>
      <c r="V2291">
        <v>100</v>
      </c>
      <c r="W2291">
        <v>2.0579999999999998</v>
      </c>
      <c r="X2291">
        <v>2.4870000000000001</v>
      </c>
      <c r="Y2291">
        <v>8.7550000000000008</v>
      </c>
      <c r="Z2291">
        <v>5.2869999999999999</v>
      </c>
      <c r="AA2291">
        <v>0.23100000000000001</v>
      </c>
      <c r="AB2291">
        <v>0</v>
      </c>
      <c r="AC2291" t="b">
        <v>1</v>
      </c>
      <c r="BA2291">
        <v>3515.2890000000002</v>
      </c>
      <c r="BB2291">
        <v>34.268000000000001</v>
      </c>
      <c r="BC2291">
        <v>350.68700000000001</v>
      </c>
      <c r="BD2291">
        <v>39.055</v>
      </c>
      <c r="BE2291">
        <v>3515.3049999999998</v>
      </c>
      <c r="BF2291">
        <v>4.42</v>
      </c>
      <c r="BG2291">
        <v>10</v>
      </c>
      <c r="BH2291">
        <v>3</v>
      </c>
      <c r="BI2291">
        <v>27.414000000000001</v>
      </c>
      <c r="BJ2291">
        <v>31.244</v>
      </c>
      <c r="BK2291">
        <v>2.5289999999999999</v>
      </c>
      <c r="BM2291" t="s">
        <v>2905</v>
      </c>
      <c r="BN2291" t="s">
        <v>2905</v>
      </c>
      <c r="BO2291" t="s">
        <v>3217</v>
      </c>
      <c r="BT2291"/>
      <c r="BU2291"/>
      <c r="BV2291" t="s">
        <v>3256</v>
      </c>
      <c r="BX2291" t="s">
        <v>5274</v>
      </c>
      <c r="BZ2291"/>
      <c r="CA2291"/>
      <c r="CB2291"/>
      <c r="CC2291"/>
      <c r="CD2291">
        <v>0</v>
      </c>
      <c r="CE2291"/>
      <c r="CF2291">
        <v>0</v>
      </c>
    </row>
    <row r="2292" spans="1:84" hidden="1" x14ac:dyDescent="0.35">
      <c r="A2292" t="s">
        <v>2444</v>
      </c>
      <c r="B2292" t="s">
        <v>5275</v>
      </c>
      <c r="C2292">
        <v>3515.306</v>
      </c>
      <c r="D2292">
        <v>14.308</v>
      </c>
      <c r="E2292">
        <v>59.421999999999997</v>
      </c>
      <c r="F2292">
        <v>6.2949999999999999</v>
      </c>
      <c r="G2292" t="s">
        <v>2884</v>
      </c>
      <c r="I2292">
        <v>358.76</v>
      </c>
      <c r="J2292">
        <v>3515.3090000000002</v>
      </c>
      <c r="K2292" s="68">
        <v>61.94</v>
      </c>
      <c r="L2292">
        <v>19</v>
      </c>
      <c r="M2292">
        <v>3</v>
      </c>
      <c r="N2292" t="s">
        <v>5275</v>
      </c>
      <c r="O2292">
        <v>1.8520000000000001</v>
      </c>
      <c r="P2292">
        <v>15.566000000000001</v>
      </c>
      <c r="Q2292">
        <v>14.308</v>
      </c>
      <c r="R2292">
        <v>3515.306</v>
      </c>
      <c r="S2292">
        <v>11.446</v>
      </c>
      <c r="T2292">
        <v>59.926000000000002</v>
      </c>
      <c r="U2292">
        <v>5.0359999999999996</v>
      </c>
      <c r="V2292">
        <v>100</v>
      </c>
      <c r="W2292">
        <v>0.63200000000000001</v>
      </c>
      <c r="X2292">
        <v>1.0209999999999999</v>
      </c>
      <c r="Y2292">
        <v>6.27</v>
      </c>
      <c r="Z2292">
        <v>5.2869999999999999</v>
      </c>
      <c r="AA2292">
        <v>0.23100000000000001</v>
      </c>
      <c r="AB2292">
        <v>0</v>
      </c>
      <c r="AC2292" t="b">
        <v>1</v>
      </c>
      <c r="BM2292" t="s">
        <v>2905</v>
      </c>
      <c r="BN2292" t="s">
        <v>2905</v>
      </c>
      <c r="BO2292" t="s">
        <v>2888</v>
      </c>
      <c r="BT2292"/>
      <c r="BU2292"/>
      <c r="BX2292" t="s">
        <v>5253</v>
      </c>
      <c r="BZ2292"/>
      <c r="CA2292"/>
      <c r="CB2292"/>
      <c r="CC2292"/>
      <c r="CD2292">
        <v>0</v>
      </c>
      <c r="CE2292"/>
      <c r="CF2292">
        <v>0</v>
      </c>
    </row>
    <row r="2293" spans="1:84" hidden="1" x14ac:dyDescent="0.35">
      <c r="A2293" t="s">
        <v>2445</v>
      </c>
      <c r="B2293" t="s">
        <v>5276</v>
      </c>
      <c r="C2293">
        <v>3515.297</v>
      </c>
      <c r="D2293">
        <v>38.231000000000002</v>
      </c>
      <c r="E2293">
        <v>75.290999999999997</v>
      </c>
      <c r="F2293">
        <v>7.024</v>
      </c>
      <c r="G2293" t="s">
        <v>2884</v>
      </c>
      <c r="I2293">
        <v>16.29</v>
      </c>
      <c r="J2293">
        <v>3515.3119999999999</v>
      </c>
      <c r="K2293" s="68">
        <v>79.47</v>
      </c>
      <c r="L2293">
        <v>13</v>
      </c>
      <c r="M2293">
        <v>3</v>
      </c>
      <c r="N2293" t="s">
        <v>5276</v>
      </c>
      <c r="O2293">
        <v>1.861</v>
      </c>
      <c r="P2293">
        <v>11.673</v>
      </c>
      <c r="Q2293">
        <v>38.231000000000002</v>
      </c>
      <c r="R2293">
        <v>3515.3</v>
      </c>
      <c r="S2293">
        <v>30.585000000000001</v>
      </c>
      <c r="T2293">
        <v>76.126999999999995</v>
      </c>
      <c r="U2293">
        <v>5.6189999999999998</v>
      </c>
      <c r="V2293">
        <v>100</v>
      </c>
      <c r="W2293">
        <v>0.307</v>
      </c>
      <c r="X2293">
        <v>0.502</v>
      </c>
      <c r="Y2293">
        <v>5.4630000000000001</v>
      </c>
      <c r="Z2293">
        <v>5.2869999999999999</v>
      </c>
      <c r="AA2293">
        <v>0.23100000000000001</v>
      </c>
      <c r="AB2293">
        <v>0</v>
      </c>
      <c r="AC2293" t="b">
        <v>1</v>
      </c>
      <c r="BM2293" t="s">
        <v>2905</v>
      </c>
      <c r="BN2293" t="s">
        <v>2905</v>
      </c>
      <c r="BO2293" t="s">
        <v>2888</v>
      </c>
      <c r="BT2293"/>
      <c r="BU2293"/>
      <c r="BX2293" t="s">
        <v>5253</v>
      </c>
      <c r="BZ2293"/>
      <c r="CA2293"/>
      <c r="CB2293"/>
      <c r="CC2293"/>
      <c r="CD2293">
        <v>0</v>
      </c>
      <c r="CE2293"/>
      <c r="CF2293">
        <v>0</v>
      </c>
    </row>
    <row r="2294" spans="1:84" hidden="1" x14ac:dyDescent="0.35">
      <c r="A2294" t="s">
        <v>2446</v>
      </c>
      <c r="B2294" t="s">
        <v>5277</v>
      </c>
      <c r="C2294">
        <v>3515.299</v>
      </c>
      <c r="D2294">
        <v>39.725999999999999</v>
      </c>
      <c r="E2294">
        <v>263.74200000000002</v>
      </c>
      <c r="F2294">
        <v>6.2949999999999999</v>
      </c>
      <c r="G2294" t="s">
        <v>2884</v>
      </c>
      <c r="I2294">
        <v>203.71</v>
      </c>
      <c r="J2294">
        <v>3515.3180000000002</v>
      </c>
      <c r="K2294" s="68">
        <v>266.89</v>
      </c>
      <c r="L2294">
        <v>19</v>
      </c>
      <c r="M2294">
        <v>3</v>
      </c>
      <c r="N2294" t="s">
        <v>5277</v>
      </c>
      <c r="O2294">
        <v>1.8660000000000001</v>
      </c>
      <c r="P2294">
        <v>15.566000000000001</v>
      </c>
      <c r="Q2294">
        <v>39.725999999999999</v>
      </c>
      <c r="R2294">
        <v>3515.3029999999999</v>
      </c>
      <c r="S2294">
        <v>31.78</v>
      </c>
      <c r="T2294">
        <v>264.37200000000001</v>
      </c>
      <c r="U2294">
        <v>5.0359999999999996</v>
      </c>
      <c r="V2294">
        <v>100</v>
      </c>
      <c r="W2294">
        <v>0.26100000000000001</v>
      </c>
      <c r="X2294">
        <v>0.63100000000000001</v>
      </c>
      <c r="Y2294">
        <v>4.8899999999999997</v>
      </c>
      <c r="Z2294">
        <v>5.2869999999999999</v>
      </c>
      <c r="AA2294">
        <v>0.23100000000000001</v>
      </c>
      <c r="AB2294">
        <v>0</v>
      </c>
      <c r="AC2294" t="b">
        <v>1</v>
      </c>
      <c r="BM2294" t="s">
        <v>2905</v>
      </c>
      <c r="BN2294" t="s">
        <v>2905</v>
      </c>
      <c r="BO2294" t="s">
        <v>2888</v>
      </c>
      <c r="BT2294"/>
      <c r="BU2294"/>
      <c r="BX2294" t="s">
        <v>5253</v>
      </c>
      <c r="BZ2294"/>
      <c r="CA2294"/>
      <c r="CB2294"/>
      <c r="CC2294"/>
      <c r="CD2294">
        <v>0</v>
      </c>
      <c r="CE2294"/>
      <c r="CF2294">
        <v>0</v>
      </c>
    </row>
    <row r="2295" spans="1:84" hidden="1" x14ac:dyDescent="0.35">
      <c r="A2295" t="s">
        <v>2447</v>
      </c>
      <c r="B2295" t="s">
        <v>5278</v>
      </c>
      <c r="C2295">
        <v>3515.3760000000002</v>
      </c>
      <c r="D2295">
        <v>12.472</v>
      </c>
      <c r="E2295">
        <v>80.126999999999995</v>
      </c>
      <c r="F2295">
        <v>6.2949999999999999</v>
      </c>
      <c r="G2295" t="s">
        <v>2884</v>
      </c>
      <c r="I2295">
        <v>21.24</v>
      </c>
      <c r="J2295">
        <v>3515.38</v>
      </c>
      <c r="K2295" s="68">
        <v>84.91</v>
      </c>
      <c r="L2295">
        <v>10</v>
      </c>
      <c r="M2295">
        <v>3</v>
      </c>
      <c r="N2295" t="s">
        <v>5278</v>
      </c>
      <c r="O2295">
        <v>1.8580000000000001</v>
      </c>
      <c r="P2295">
        <v>10</v>
      </c>
      <c r="Q2295">
        <v>12.472</v>
      </c>
      <c r="R2295">
        <v>3515.377</v>
      </c>
      <c r="S2295">
        <v>9.9779999999999998</v>
      </c>
      <c r="T2295">
        <v>81.082999999999998</v>
      </c>
      <c r="U2295">
        <v>5.0359999999999996</v>
      </c>
      <c r="V2295">
        <v>100</v>
      </c>
      <c r="W2295">
        <v>0.71399999999999997</v>
      </c>
      <c r="X2295">
        <v>0.74</v>
      </c>
      <c r="Y2295">
        <v>7.06</v>
      </c>
      <c r="Z2295">
        <v>7.01</v>
      </c>
      <c r="AA2295">
        <v>0.30199999999999999</v>
      </c>
      <c r="AB2295">
        <v>0</v>
      </c>
      <c r="AC2295" t="b">
        <v>1</v>
      </c>
      <c r="BM2295" t="s">
        <v>2887</v>
      </c>
      <c r="BN2295" t="s">
        <v>2887</v>
      </c>
      <c r="BO2295" t="s">
        <v>2888</v>
      </c>
      <c r="BT2295"/>
      <c r="BU2295"/>
      <c r="BX2295" t="s">
        <v>5253</v>
      </c>
      <c r="BZ2295"/>
      <c r="CA2295"/>
      <c r="CB2295"/>
      <c r="CC2295"/>
      <c r="CD2295">
        <v>0</v>
      </c>
      <c r="CE2295"/>
      <c r="CF2295">
        <v>0</v>
      </c>
    </row>
    <row r="2296" spans="1:84" hidden="1" x14ac:dyDescent="0.35">
      <c r="A2296" t="s">
        <v>2448</v>
      </c>
      <c r="B2296" t="s">
        <v>5279</v>
      </c>
      <c r="C2296">
        <v>3515.3710000000001</v>
      </c>
      <c r="D2296">
        <v>17.177</v>
      </c>
      <c r="E2296">
        <v>95.138999999999996</v>
      </c>
      <c r="F2296">
        <v>155.58000000000001</v>
      </c>
      <c r="G2296" t="s">
        <v>2884</v>
      </c>
      <c r="I2296">
        <v>81.239999999999995</v>
      </c>
      <c r="J2296">
        <v>3515.3809999999999</v>
      </c>
      <c r="K2296" s="68">
        <v>144.91</v>
      </c>
      <c r="L2296">
        <v>6</v>
      </c>
      <c r="M2296">
        <v>3</v>
      </c>
      <c r="N2296" t="s">
        <v>5279</v>
      </c>
      <c r="O2296">
        <v>1.8580000000000001</v>
      </c>
      <c r="P2296">
        <v>10</v>
      </c>
      <c r="Q2296">
        <v>17.177</v>
      </c>
      <c r="R2296">
        <v>3515.373</v>
      </c>
      <c r="S2296">
        <v>13.741</v>
      </c>
      <c r="T2296">
        <v>105.093</v>
      </c>
      <c r="U2296">
        <v>124.464</v>
      </c>
      <c r="V2296">
        <v>100</v>
      </c>
      <c r="W2296">
        <v>4.4710000000000001</v>
      </c>
      <c r="X2296">
        <v>3.512</v>
      </c>
      <c r="Y2296">
        <v>6.9850000000000003</v>
      </c>
      <c r="Z2296">
        <v>7.01</v>
      </c>
      <c r="AA2296">
        <v>0.30199999999999999</v>
      </c>
      <c r="AB2296">
        <v>0</v>
      </c>
      <c r="AC2296" t="b">
        <v>1</v>
      </c>
      <c r="BM2296" t="s">
        <v>2887</v>
      </c>
      <c r="BN2296" t="s">
        <v>2887</v>
      </c>
      <c r="BO2296" t="s">
        <v>2888</v>
      </c>
      <c r="BT2296"/>
      <c r="BU2296"/>
      <c r="BX2296" t="s">
        <v>5253</v>
      </c>
      <c r="BZ2296"/>
      <c r="CA2296"/>
      <c r="CB2296"/>
      <c r="CC2296"/>
      <c r="CD2296">
        <v>0</v>
      </c>
      <c r="CE2296"/>
      <c r="CF2296">
        <v>0</v>
      </c>
    </row>
    <row r="2297" spans="1:84" hidden="1" x14ac:dyDescent="0.35">
      <c r="A2297" t="s">
        <v>2449</v>
      </c>
      <c r="B2297" t="s">
        <v>5280</v>
      </c>
      <c r="C2297">
        <v>3515.384</v>
      </c>
      <c r="D2297">
        <v>8</v>
      </c>
      <c r="E2297">
        <v>57.323999999999998</v>
      </c>
      <c r="F2297">
        <v>7.03</v>
      </c>
      <c r="G2297" t="s">
        <v>2884</v>
      </c>
      <c r="I2297">
        <v>353.81</v>
      </c>
      <c r="J2297">
        <v>3515.3870000000002</v>
      </c>
      <c r="K2297" s="68">
        <v>57.48</v>
      </c>
      <c r="L2297">
        <v>17</v>
      </c>
      <c r="M2297">
        <v>3</v>
      </c>
      <c r="N2297" t="s">
        <v>5280</v>
      </c>
      <c r="O2297">
        <v>1.8560000000000001</v>
      </c>
      <c r="P2297">
        <v>14.221</v>
      </c>
      <c r="Q2297">
        <v>8</v>
      </c>
      <c r="R2297">
        <v>3515.3850000000002</v>
      </c>
      <c r="S2297">
        <v>6</v>
      </c>
      <c r="T2297">
        <v>57.356000000000002</v>
      </c>
      <c r="U2297">
        <v>5.6239999999999997</v>
      </c>
      <c r="V2297">
        <v>100</v>
      </c>
      <c r="W2297">
        <v>0.76</v>
      </c>
      <c r="X2297">
        <v>1.28</v>
      </c>
      <c r="Y2297">
        <v>6.89</v>
      </c>
      <c r="Z2297">
        <v>7.01</v>
      </c>
      <c r="AA2297">
        <v>0.30199999999999999</v>
      </c>
      <c r="AB2297">
        <v>0</v>
      </c>
      <c r="AC2297" t="b">
        <v>1</v>
      </c>
      <c r="BM2297" t="s">
        <v>2887</v>
      </c>
      <c r="BN2297" t="s">
        <v>2887</v>
      </c>
      <c r="BO2297" t="s">
        <v>2888</v>
      </c>
      <c r="BT2297"/>
      <c r="BU2297"/>
      <c r="BX2297" t="s">
        <v>5253</v>
      </c>
      <c r="BZ2297"/>
      <c r="CA2297"/>
      <c r="CB2297"/>
      <c r="CC2297"/>
      <c r="CD2297">
        <v>0</v>
      </c>
      <c r="CE2297"/>
      <c r="CF2297">
        <v>0</v>
      </c>
    </row>
    <row r="2298" spans="1:84" hidden="1" x14ac:dyDescent="0.35">
      <c r="A2298" t="s">
        <v>2450</v>
      </c>
      <c r="B2298" t="s">
        <v>5281</v>
      </c>
      <c r="C2298">
        <v>3515.3710000000001</v>
      </c>
      <c r="D2298">
        <v>35.143999999999998</v>
      </c>
      <c r="E2298">
        <v>28.355</v>
      </c>
      <c r="F2298">
        <v>59.600999999999999</v>
      </c>
      <c r="G2298" t="s">
        <v>2884</v>
      </c>
      <c r="I2298">
        <v>0</v>
      </c>
      <c r="J2298">
        <v>3515.3960000000002</v>
      </c>
      <c r="K2298" s="68">
        <v>63.667999999999999</v>
      </c>
      <c r="L2298">
        <v>-0.95399999999999996</v>
      </c>
      <c r="M2298">
        <v>1</v>
      </c>
      <c r="N2298" t="s">
        <v>5281</v>
      </c>
      <c r="O2298">
        <v>1.895</v>
      </c>
      <c r="P2298">
        <v>0</v>
      </c>
      <c r="Q2298">
        <v>0</v>
      </c>
      <c r="R2298">
        <v>3515.3960000000002</v>
      </c>
      <c r="S2298">
        <v>0</v>
      </c>
      <c r="T2298">
        <v>63.667999999999999</v>
      </c>
      <c r="U2298">
        <v>0</v>
      </c>
      <c r="V2298">
        <v>0</v>
      </c>
      <c r="W2298">
        <v>0</v>
      </c>
      <c r="X2298">
        <v>0</v>
      </c>
      <c r="Y2298">
        <v>0</v>
      </c>
      <c r="Z2298">
        <v>0</v>
      </c>
      <c r="AA2298">
        <v>0</v>
      </c>
      <c r="AB2298">
        <v>0</v>
      </c>
      <c r="AC2298" t="b">
        <v>1</v>
      </c>
      <c r="AE2298">
        <v>0</v>
      </c>
      <c r="AF2298">
        <v>0</v>
      </c>
      <c r="AG2298">
        <v>0</v>
      </c>
      <c r="AH2298">
        <v>0</v>
      </c>
      <c r="AI2298">
        <v>0</v>
      </c>
      <c r="AJ2298">
        <v>0</v>
      </c>
      <c r="AK2298">
        <v>0</v>
      </c>
      <c r="AL2298">
        <v>0</v>
      </c>
      <c r="AM2298">
        <v>0</v>
      </c>
      <c r="AN2298">
        <v>0</v>
      </c>
      <c r="AO2298">
        <v>0</v>
      </c>
      <c r="AP2298">
        <v>0</v>
      </c>
      <c r="AQ2298">
        <v>0</v>
      </c>
      <c r="AR2298">
        <v>0</v>
      </c>
      <c r="AS2298">
        <v>0</v>
      </c>
      <c r="AT2298">
        <v>0</v>
      </c>
      <c r="AU2298">
        <v>0</v>
      </c>
      <c r="AV2298">
        <v>0</v>
      </c>
      <c r="AW2298">
        <v>0</v>
      </c>
      <c r="AX2298">
        <v>0</v>
      </c>
      <c r="AY2298" t="b">
        <v>0</v>
      </c>
      <c r="AZ2298">
        <v>0</v>
      </c>
      <c r="BI2298">
        <v>0</v>
      </c>
      <c r="BJ2298">
        <v>0</v>
      </c>
      <c r="BK2298">
        <v>0</v>
      </c>
      <c r="BM2298" t="s">
        <v>2887</v>
      </c>
      <c r="BN2298" t="s">
        <v>2887</v>
      </c>
      <c r="BO2298" t="s">
        <v>2888</v>
      </c>
      <c r="BT2298"/>
      <c r="BU2298"/>
      <c r="BX2298"/>
      <c r="BY2298" t="s">
        <v>2903</v>
      </c>
      <c r="BZ2298"/>
      <c r="CA2298"/>
      <c r="CB2298"/>
      <c r="CC2298"/>
      <c r="CD2298">
        <v>0</v>
      </c>
      <c r="CE2298"/>
      <c r="CF2298">
        <v>0</v>
      </c>
    </row>
    <row r="2299" spans="1:84" hidden="1" x14ac:dyDescent="0.35">
      <c r="A2299" t="s">
        <v>2451</v>
      </c>
      <c r="B2299" t="s">
        <v>5282</v>
      </c>
      <c r="C2299">
        <v>3515.3850000000002</v>
      </c>
      <c r="D2299">
        <v>35.929000000000002</v>
      </c>
      <c r="E2299">
        <v>80.58</v>
      </c>
      <c r="F2299">
        <v>139.39599999999999</v>
      </c>
      <c r="G2299" t="s">
        <v>2884</v>
      </c>
      <c r="I2299">
        <v>138.76</v>
      </c>
      <c r="J2299">
        <v>3515.3980000000001</v>
      </c>
      <c r="K2299" s="68">
        <v>202.51</v>
      </c>
      <c r="L2299">
        <v>16</v>
      </c>
      <c r="M2299">
        <v>3</v>
      </c>
      <c r="N2299" t="s">
        <v>5282</v>
      </c>
      <c r="O2299">
        <v>1.855</v>
      </c>
      <c r="P2299">
        <v>13.563000000000001</v>
      </c>
      <c r="Q2299">
        <v>35.929000000000002</v>
      </c>
      <c r="R2299">
        <v>3515.3870000000002</v>
      </c>
      <c r="S2299">
        <v>28.742999999999999</v>
      </c>
      <c r="T2299">
        <v>104.96599999999999</v>
      </c>
      <c r="U2299">
        <v>111.517</v>
      </c>
      <c r="V2299">
        <v>100</v>
      </c>
      <c r="W2299">
        <v>2.266</v>
      </c>
      <c r="X2299">
        <v>6.36</v>
      </c>
      <c r="Y2299">
        <v>8.93</v>
      </c>
      <c r="Z2299">
        <v>8.0410000000000004</v>
      </c>
      <c r="AA2299">
        <v>0.33300000000000002</v>
      </c>
      <c r="AB2299">
        <v>0</v>
      </c>
      <c r="AC2299" t="b">
        <v>1</v>
      </c>
      <c r="BM2299" t="s">
        <v>2887</v>
      </c>
      <c r="BN2299" t="s">
        <v>2887</v>
      </c>
      <c r="BO2299" t="s">
        <v>2888</v>
      </c>
      <c r="BT2299"/>
      <c r="BU2299"/>
      <c r="BX2299" t="s">
        <v>5253</v>
      </c>
      <c r="BZ2299"/>
      <c r="CA2299"/>
      <c r="CB2299"/>
      <c r="CC2299"/>
      <c r="CD2299">
        <v>0</v>
      </c>
      <c r="CE2299"/>
      <c r="CF2299">
        <v>0</v>
      </c>
    </row>
    <row r="2300" spans="1:84" hidden="1" x14ac:dyDescent="0.35">
      <c r="A2300" t="s">
        <v>2452</v>
      </c>
      <c r="B2300" t="s">
        <v>5283</v>
      </c>
      <c r="C2300">
        <v>3515.3870000000002</v>
      </c>
      <c r="D2300">
        <v>33.628</v>
      </c>
      <c r="E2300">
        <v>220.52500000000001</v>
      </c>
      <c r="F2300">
        <v>77.241</v>
      </c>
      <c r="G2300" t="s">
        <v>2884</v>
      </c>
      <c r="I2300">
        <v>173.81</v>
      </c>
      <c r="J2300">
        <v>3515.4</v>
      </c>
      <c r="K2300" s="68">
        <v>237.56</v>
      </c>
      <c r="L2300">
        <v>7</v>
      </c>
      <c r="M2300">
        <v>3</v>
      </c>
      <c r="N2300" t="s">
        <v>5283</v>
      </c>
      <c r="O2300">
        <v>1.855</v>
      </c>
      <c r="P2300">
        <v>10</v>
      </c>
      <c r="Q2300">
        <v>33.628</v>
      </c>
      <c r="R2300">
        <v>3515.39</v>
      </c>
      <c r="S2300">
        <v>26.902000000000001</v>
      </c>
      <c r="T2300">
        <v>223.93199999999999</v>
      </c>
      <c r="U2300">
        <v>61.792999999999999</v>
      </c>
      <c r="V2300">
        <v>100</v>
      </c>
      <c r="W2300">
        <v>2.427</v>
      </c>
      <c r="X2300">
        <v>3.2069999999999999</v>
      </c>
      <c r="Y2300">
        <v>8.52</v>
      </c>
      <c r="Z2300">
        <v>8.0410000000000004</v>
      </c>
      <c r="AA2300">
        <v>0.33300000000000002</v>
      </c>
      <c r="AB2300">
        <v>0</v>
      </c>
      <c r="AC2300" t="b">
        <v>1</v>
      </c>
      <c r="BM2300" t="s">
        <v>2887</v>
      </c>
      <c r="BN2300" t="s">
        <v>2887</v>
      </c>
      <c r="BO2300" t="s">
        <v>2888</v>
      </c>
      <c r="BT2300"/>
      <c r="BU2300"/>
      <c r="BX2300" t="s">
        <v>5253</v>
      </c>
      <c r="BZ2300"/>
      <c r="CA2300"/>
      <c r="CB2300"/>
      <c r="CC2300"/>
      <c r="CD2300">
        <v>0</v>
      </c>
      <c r="CE2300"/>
      <c r="CF2300">
        <v>0</v>
      </c>
    </row>
    <row r="2301" spans="1:84" hidden="1" x14ac:dyDescent="0.35">
      <c r="A2301" t="s">
        <v>2453</v>
      </c>
      <c r="B2301" t="s">
        <v>5284</v>
      </c>
      <c r="C2301">
        <v>3515.3989999999999</v>
      </c>
      <c r="D2301">
        <v>10.912000000000001</v>
      </c>
      <c r="E2301">
        <v>299.52999999999997</v>
      </c>
      <c r="F2301">
        <v>6.2949999999999999</v>
      </c>
      <c r="G2301" t="s">
        <v>2884</v>
      </c>
      <c r="I2301">
        <v>236.29</v>
      </c>
      <c r="J2301">
        <v>3515.402</v>
      </c>
      <c r="K2301" s="68">
        <v>300.04000000000002</v>
      </c>
      <c r="L2301">
        <v>12</v>
      </c>
      <c r="M2301">
        <v>3</v>
      </c>
      <c r="N2301" t="s">
        <v>5284</v>
      </c>
      <c r="O2301">
        <v>1.855</v>
      </c>
      <c r="P2301">
        <v>11.083</v>
      </c>
      <c r="Q2301">
        <v>10.912000000000001</v>
      </c>
      <c r="R2301">
        <v>3515.4</v>
      </c>
      <c r="S2301">
        <v>8.7289999999999992</v>
      </c>
      <c r="T2301">
        <v>299.63200000000001</v>
      </c>
      <c r="U2301">
        <v>5.0359999999999996</v>
      </c>
      <c r="V2301">
        <v>100</v>
      </c>
      <c r="W2301">
        <v>0.78600000000000003</v>
      </c>
      <c r="X2301">
        <v>1.01</v>
      </c>
      <c r="Y2301">
        <v>7.7</v>
      </c>
      <c r="Z2301">
        <v>8.0410000000000004</v>
      </c>
      <c r="AA2301">
        <v>0.33300000000000002</v>
      </c>
      <c r="AB2301">
        <v>0</v>
      </c>
      <c r="AC2301" t="b">
        <v>1</v>
      </c>
      <c r="BM2301" t="s">
        <v>2887</v>
      </c>
      <c r="BN2301" t="s">
        <v>2887</v>
      </c>
      <c r="BO2301" t="s">
        <v>2888</v>
      </c>
      <c r="BT2301"/>
      <c r="BU2301"/>
      <c r="BX2301" t="s">
        <v>5253</v>
      </c>
      <c r="BZ2301"/>
      <c r="CA2301"/>
      <c r="CB2301"/>
      <c r="CC2301"/>
      <c r="CD2301">
        <v>0</v>
      </c>
      <c r="CE2301"/>
      <c r="CF2301">
        <v>0</v>
      </c>
    </row>
    <row r="2302" spans="1:84" hidden="1" x14ac:dyDescent="0.35">
      <c r="A2302" t="s">
        <v>2454</v>
      </c>
      <c r="B2302" t="s">
        <v>5285</v>
      </c>
      <c r="C2302">
        <v>3515.3919999999998</v>
      </c>
      <c r="D2302">
        <v>42.581000000000003</v>
      </c>
      <c r="E2302">
        <v>358.52499999999998</v>
      </c>
      <c r="F2302">
        <v>60.561</v>
      </c>
      <c r="G2302" t="s">
        <v>2884</v>
      </c>
      <c r="I2302">
        <v>313.81</v>
      </c>
      <c r="J2302">
        <v>3515.404</v>
      </c>
      <c r="K2302" s="68">
        <v>17.559999999999999</v>
      </c>
      <c r="L2302">
        <v>6</v>
      </c>
      <c r="M2302">
        <v>3</v>
      </c>
      <c r="N2302" t="s">
        <v>5285</v>
      </c>
      <c r="O2302">
        <v>1.8540000000000001</v>
      </c>
      <c r="P2302">
        <v>10</v>
      </c>
      <c r="Q2302">
        <v>42.581000000000003</v>
      </c>
      <c r="R2302">
        <v>3515.395</v>
      </c>
      <c r="S2302">
        <v>34.064999999999998</v>
      </c>
      <c r="T2302">
        <v>2.3319999999999999</v>
      </c>
      <c r="U2302">
        <v>48.448</v>
      </c>
      <c r="V2302">
        <v>100</v>
      </c>
      <c r="W2302">
        <v>1.9790000000000001</v>
      </c>
      <c r="X2302">
        <v>1.9550000000000001</v>
      </c>
      <c r="Y2302">
        <v>8.6349999999999998</v>
      </c>
      <c r="Z2302">
        <v>8.0410000000000004</v>
      </c>
      <c r="AA2302">
        <v>0.33300000000000002</v>
      </c>
      <c r="AB2302">
        <v>0</v>
      </c>
      <c r="AC2302" t="b">
        <v>1</v>
      </c>
      <c r="BM2302" t="s">
        <v>2887</v>
      </c>
      <c r="BN2302" t="s">
        <v>2887</v>
      </c>
      <c r="BO2302" t="s">
        <v>2888</v>
      </c>
      <c r="BT2302"/>
      <c r="BU2302"/>
      <c r="BX2302" t="s">
        <v>5253</v>
      </c>
      <c r="BZ2302"/>
      <c r="CA2302"/>
      <c r="CB2302"/>
      <c r="CC2302"/>
      <c r="CD2302">
        <v>0</v>
      </c>
      <c r="CE2302"/>
      <c r="CF2302">
        <v>0</v>
      </c>
    </row>
    <row r="2303" spans="1:84" hidden="1" x14ac:dyDescent="0.35">
      <c r="A2303" t="s">
        <v>2455</v>
      </c>
      <c r="B2303" t="s">
        <v>5286</v>
      </c>
      <c r="C2303">
        <v>3515.4</v>
      </c>
      <c r="D2303">
        <v>8</v>
      </c>
      <c r="E2303">
        <v>61.823999999999998</v>
      </c>
      <c r="F2303">
        <v>6.2949999999999999</v>
      </c>
      <c r="G2303" t="s">
        <v>2884</v>
      </c>
      <c r="I2303">
        <v>358.76</v>
      </c>
      <c r="J2303">
        <v>3515.404</v>
      </c>
      <c r="K2303" s="68">
        <v>62.51</v>
      </c>
      <c r="L2303">
        <v>11</v>
      </c>
      <c r="M2303">
        <v>3</v>
      </c>
      <c r="N2303" t="s">
        <v>5286</v>
      </c>
      <c r="O2303">
        <v>1.8540000000000001</v>
      </c>
      <c r="P2303">
        <v>10.523</v>
      </c>
      <c r="Q2303">
        <v>8</v>
      </c>
      <c r="R2303">
        <v>3515.4009999999998</v>
      </c>
      <c r="S2303">
        <v>6</v>
      </c>
      <c r="T2303">
        <v>61.960999999999999</v>
      </c>
      <c r="U2303">
        <v>5.0359999999999996</v>
      </c>
      <c r="V2303">
        <v>100</v>
      </c>
      <c r="W2303">
        <v>0.78600000000000003</v>
      </c>
      <c r="X2303">
        <v>0.92800000000000005</v>
      </c>
      <c r="Y2303">
        <v>9.32</v>
      </c>
      <c r="Z2303">
        <v>8.0410000000000004</v>
      </c>
      <c r="AA2303">
        <v>0.33300000000000002</v>
      </c>
      <c r="AB2303">
        <v>0</v>
      </c>
      <c r="AC2303" t="b">
        <v>1</v>
      </c>
      <c r="BM2303" t="s">
        <v>2887</v>
      </c>
      <c r="BN2303" t="s">
        <v>2887</v>
      </c>
      <c r="BO2303" t="s">
        <v>2888</v>
      </c>
      <c r="BT2303"/>
      <c r="BU2303"/>
      <c r="BX2303" t="s">
        <v>5253</v>
      </c>
      <c r="BZ2303"/>
      <c r="CA2303"/>
      <c r="CB2303"/>
      <c r="CC2303"/>
      <c r="CD2303">
        <v>0</v>
      </c>
      <c r="CE2303"/>
      <c r="CF2303">
        <v>0</v>
      </c>
    </row>
    <row r="2304" spans="1:84" hidden="1" x14ac:dyDescent="0.35">
      <c r="A2304" t="s">
        <v>2456</v>
      </c>
      <c r="B2304" t="s">
        <v>5287</v>
      </c>
      <c r="C2304">
        <v>3515.4029999999998</v>
      </c>
      <c r="D2304">
        <v>8.7669999999999995</v>
      </c>
      <c r="E2304">
        <v>317.87299999999999</v>
      </c>
      <c r="F2304">
        <v>6.2949999999999999</v>
      </c>
      <c r="G2304" t="s">
        <v>2884</v>
      </c>
      <c r="I2304">
        <v>258.76</v>
      </c>
      <c r="J2304">
        <v>3515.4050000000002</v>
      </c>
      <c r="K2304" s="68">
        <v>322.51</v>
      </c>
      <c r="L2304">
        <v>20</v>
      </c>
      <c r="M2304">
        <v>3</v>
      </c>
      <c r="N2304" t="s">
        <v>5287</v>
      </c>
      <c r="O2304">
        <v>1.8540000000000001</v>
      </c>
      <c r="P2304">
        <v>16.25</v>
      </c>
      <c r="Q2304">
        <v>8.7669999999999995</v>
      </c>
      <c r="R2304">
        <v>3515.4029999999998</v>
      </c>
      <c r="S2304">
        <v>6.7670000000000003</v>
      </c>
      <c r="T2304">
        <v>318.80099999999999</v>
      </c>
      <c r="U2304">
        <v>5.0359999999999996</v>
      </c>
      <c r="V2304">
        <v>100</v>
      </c>
      <c r="W2304">
        <v>0.78600000000000003</v>
      </c>
      <c r="X2304">
        <v>1.7490000000000001</v>
      </c>
      <c r="Y2304">
        <v>9.1850000000000005</v>
      </c>
      <c r="Z2304">
        <v>8.0410000000000004</v>
      </c>
      <c r="AA2304">
        <v>0.33300000000000002</v>
      </c>
      <c r="AB2304">
        <v>0</v>
      </c>
      <c r="AC2304" t="b">
        <v>1</v>
      </c>
      <c r="BM2304" t="s">
        <v>2887</v>
      </c>
      <c r="BN2304" t="s">
        <v>2887</v>
      </c>
      <c r="BO2304" t="s">
        <v>2888</v>
      </c>
      <c r="BT2304"/>
      <c r="BU2304"/>
      <c r="BX2304" t="s">
        <v>5253</v>
      </c>
      <c r="BZ2304"/>
      <c r="CA2304"/>
      <c r="CB2304"/>
      <c r="CC2304"/>
      <c r="CD2304">
        <v>0</v>
      </c>
      <c r="CE2304"/>
      <c r="CF2304">
        <v>0</v>
      </c>
    </row>
    <row r="2305" spans="1:84" hidden="1" x14ac:dyDescent="0.35">
      <c r="A2305" t="s">
        <v>2457</v>
      </c>
      <c r="B2305" t="s">
        <v>5288</v>
      </c>
      <c r="C2305">
        <v>3515.4050000000002</v>
      </c>
      <c r="D2305">
        <v>9.4879999999999995</v>
      </c>
      <c r="E2305">
        <v>337.93700000000001</v>
      </c>
      <c r="F2305">
        <v>10.141999999999999</v>
      </c>
      <c r="G2305" t="s">
        <v>2884</v>
      </c>
      <c r="I2305">
        <v>278.76</v>
      </c>
      <c r="J2305">
        <v>3515.4059999999999</v>
      </c>
      <c r="K2305" s="68">
        <v>342.51</v>
      </c>
      <c r="L2305">
        <v>14</v>
      </c>
      <c r="M2305">
        <v>3</v>
      </c>
      <c r="N2305" t="s">
        <v>5288</v>
      </c>
      <c r="O2305">
        <v>1.8540000000000001</v>
      </c>
      <c r="P2305">
        <v>12.286</v>
      </c>
      <c r="Q2305">
        <v>9.4879999999999995</v>
      </c>
      <c r="R2305">
        <v>3515.4050000000002</v>
      </c>
      <c r="S2305">
        <v>7.4880000000000004</v>
      </c>
      <c r="T2305">
        <v>338.85199999999998</v>
      </c>
      <c r="U2305">
        <v>8.1129999999999995</v>
      </c>
      <c r="V2305">
        <v>100</v>
      </c>
      <c r="W2305">
        <v>1.2529999999999999</v>
      </c>
      <c r="X2305">
        <v>1.978</v>
      </c>
      <c r="Y2305">
        <v>9.8149999999999995</v>
      </c>
      <c r="Z2305">
        <v>8.0410000000000004</v>
      </c>
      <c r="AA2305">
        <v>0.33300000000000002</v>
      </c>
      <c r="AB2305">
        <v>0</v>
      </c>
      <c r="AC2305" t="b">
        <v>1</v>
      </c>
      <c r="BM2305" t="s">
        <v>2887</v>
      </c>
      <c r="BN2305" t="s">
        <v>2887</v>
      </c>
      <c r="BO2305" t="s">
        <v>2888</v>
      </c>
      <c r="BT2305"/>
      <c r="BU2305"/>
      <c r="BX2305" t="s">
        <v>5253</v>
      </c>
      <c r="BZ2305"/>
      <c r="CA2305"/>
      <c r="CB2305"/>
      <c r="CC2305"/>
      <c r="CD2305">
        <v>0</v>
      </c>
      <c r="CE2305"/>
      <c r="CF2305">
        <v>0</v>
      </c>
    </row>
    <row r="2306" spans="1:84" hidden="1" x14ac:dyDescent="0.35">
      <c r="A2306" t="s">
        <v>2458</v>
      </c>
      <c r="B2306" t="s">
        <v>5289</v>
      </c>
      <c r="C2306">
        <v>3515.3150000000001</v>
      </c>
      <c r="D2306">
        <v>143.69399999999999</v>
      </c>
      <c r="E2306">
        <v>132.46700000000001</v>
      </c>
      <c r="F2306">
        <v>117.87</v>
      </c>
      <c r="G2306" t="s">
        <v>2884</v>
      </c>
      <c r="I2306">
        <v>105</v>
      </c>
      <c r="J2306">
        <v>3515.42</v>
      </c>
      <c r="K2306" s="68">
        <v>168.81</v>
      </c>
      <c r="L2306">
        <v>1.3129999999999999</v>
      </c>
      <c r="M2306">
        <v>1</v>
      </c>
      <c r="N2306" t="s">
        <v>5289</v>
      </c>
      <c r="O2306">
        <v>1.63</v>
      </c>
      <c r="P2306">
        <v>0</v>
      </c>
      <c r="Q2306">
        <v>0</v>
      </c>
      <c r="R2306">
        <v>3515.42</v>
      </c>
      <c r="S2306">
        <v>0</v>
      </c>
      <c r="T2306">
        <v>168.81</v>
      </c>
      <c r="U2306">
        <v>0</v>
      </c>
      <c r="V2306">
        <v>0</v>
      </c>
      <c r="W2306">
        <v>0</v>
      </c>
      <c r="X2306">
        <v>0</v>
      </c>
      <c r="Y2306">
        <v>0</v>
      </c>
      <c r="Z2306">
        <v>0</v>
      </c>
      <c r="AA2306">
        <v>0</v>
      </c>
      <c r="AB2306">
        <v>0</v>
      </c>
      <c r="AC2306" t="b">
        <v>1</v>
      </c>
      <c r="AE2306">
        <v>0</v>
      </c>
      <c r="AF2306">
        <v>0</v>
      </c>
      <c r="AG2306">
        <v>0</v>
      </c>
      <c r="AH2306">
        <v>0</v>
      </c>
      <c r="AI2306">
        <v>0</v>
      </c>
      <c r="AJ2306">
        <v>0</v>
      </c>
      <c r="AK2306">
        <v>0</v>
      </c>
      <c r="AL2306">
        <v>0</v>
      </c>
      <c r="AM2306">
        <v>0</v>
      </c>
      <c r="AN2306">
        <v>0</v>
      </c>
      <c r="AO2306">
        <v>0</v>
      </c>
      <c r="AP2306">
        <v>0</v>
      </c>
      <c r="AQ2306">
        <v>0</v>
      </c>
      <c r="AR2306">
        <v>0</v>
      </c>
      <c r="AS2306">
        <v>0</v>
      </c>
      <c r="AT2306">
        <v>0</v>
      </c>
      <c r="AU2306">
        <v>0</v>
      </c>
      <c r="AV2306">
        <v>0</v>
      </c>
      <c r="AW2306">
        <v>0</v>
      </c>
      <c r="AX2306">
        <v>0</v>
      </c>
      <c r="AY2306" t="b">
        <v>0</v>
      </c>
      <c r="AZ2306">
        <v>0</v>
      </c>
      <c r="BI2306">
        <v>0</v>
      </c>
      <c r="BJ2306">
        <v>0</v>
      </c>
      <c r="BK2306">
        <v>0</v>
      </c>
      <c r="BM2306" t="s">
        <v>2905</v>
      </c>
      <c r="BN2306" t="s">
        <v>2887</v>
      </c>
      <c r="BO2306" t="s">
        <v>2888</v>
      </c>
      <c r="BT2306"/>
      <c r="BU2306"/>
      <c r="BX2306"/>
      <c r="BY2306" t="s">
        <v>2903</v>
      </c>
      <c r="BZ2306"/>
      <c r="CA2306"/>
      <c r="CB2306"/>
      <c r="CC2306"/>
      <c r="CD2306">
        <v>0</v>
      </c>
      <c r="CE2306"/>
      <c r="CF2306">
        <v>0</v>
      </c>
    </row>
    <row r="2307" spans="1:84" hidden="1" x14ac:dyDescent="0.35">
      <c r="A2307" t="s">
        <v>2459</v>
      </c>
      <c r="B2307" t="s">
        <v>5290</v>
      </c>
      <c r="C2307">
        <v>3515.415</v>
      </c>
      <c r="D2307">
        <v>8</v>
      </c>
      <c r="E2307">
        <v>249.822</v>
      </c>
      <c r="F2307">
        <v>6.2949999999999999</v>
      </c>
      <c r="G2307" t="s">
        <v>2884</v>
      </c>
      <c r="I2307">
        <v>186.19</v>
      </c>
      <c r="J2307">
        <v>3515.42</v>
      </c>
      <c r="K2307" s="68">
        <v>250</v>
      </c>
      <c r="L2307">
        <v>11</v>
      </c>
      <c r="M2307">
        <v>3</v>
      </c>
      <c r="N2307" t="s">
        <v>5290</v>
      </c>
      <c r="O2307">
        <v>1.8520000000000001</v>
      </c>
      <c r="P2307">
        <v>10.523</v>
      </c>
      <c r="Q2307">
        <v>8</v>
      </c>
      <c r="R2307">
        <v>3515.4160000000002</v>
      </c>
      <c r="S2307">
        <v>6</v>
      </c>
      <c r="T2307">
        <v>249.857</v>
      </c>
      <c r="U2307">
        <v>5.0359999999999996</v>
      </c>
      <c r="V2307">
        <v>100</v>
      </c>
      <c r="W2307">
        <v>0.85399999999999998</v>
      </c>
      <c r="X2307">
        <v>1.103</v>
      </c>
      <c r="Y2307">
        <v>8.4499999999999993</v>
      </c>
      <c r="Z2307">
        <v>9.1180000000000003</v>
      </c>
      <c r="AA2307">
        <v>0.36199999999999999</v>
      </c>
      <c r="AB2307">
        <v>0</v>
      </c>
      <c r="AC2307" t="b">
        <v>1</v>
      </c>
      <c r="BM2307" t="s">
        <v>2905</v>
      </c>
      <c r="BN2307" t="s">
        <v>2887</v>
      </c>
      <c r="BO2307" t="s">
        <v>2888</v>
      </c>
      <c r="BT2307"/>
      <c r="BU2307"/>
      <c r="BX2307" t="s">
        <v>5253</v>
      </c>
      <c r="BZ2307"/>
      <c r="CA2307"/>
      <c r="CB2307"/>
      <c r="CC2307"/>
      <c r="CD2307">
        <v>0</v>
      </c>
      <c r="CE2307"/>
      <c r="CF2307">
        <v>0</v>
      </c>
    </row>
    <row r="2308" spans="1:84" hidden="1" x14ac:dyDescent="0.35">
      <c r="A2308" t="s">
        <v>2460</v>
      </c>
      <c r="B2308" t="s">
        <v>5291</v>
      </c>
      <c r="C2308">
        <v>3515.415</v>
      </c>
      <c r="D2308">
        <v>21.928000000000001</v>
      </c>
      <c r="E2308">
        <v>60.357999999999997</v>
      </c>
      <c r="F2308">
        <v>9.08</v>
      </c>
      <c r="G2308" t="s">
        <v>2884</v>
      </c>
      <c r="I2308">
        <v>3.71</v>
      </c>
      <c r="J2308">
        <v>3515.422</v>
      </c>
      <c r="K2308" s="68">
        <v>67.52</v>
      </c>
      <c r="L2308">
        <v>15</v>
      </c>
      <c r="M2308">
        <v>3</v>
      </c>
      <c r="N2308" t="s">
        <v>5291</v>
      </c>
      <c r="O2308">
        <v>1.851</v>
      </c>
      <c r="P2308">
        <v>12.917</v>
      </c>
      <c r="Q2308">
        <v>21.928000000000001</v>
      </c>
      <c r="R2308">
        <v>3515.4160000000002</v>
      </c>
      <c r="S2308">
        <v>17.542999999999999</v>
      </c>
      <c r="T2308">
        <v>61.790999999999997</v>
      </c>
      <c r="U2308">
        <v>7.2640000000000002</v>
      </c>
      <c r="V2308">
        <v>100</v>
      </c>
      <c r="W2308">
        <v>0.77</v>
      </c>
      <c r="X2308">
        <v>2.0019999999999998</v>
      </c>
      <c r="Y2308">
        <v>9.51</v>
      </c>
      <c r="Z2308">
        <v>9.1180000000000003</v>
      </c>
      <c r="AA2308">
        <v>0.36199999999999999</v>
      </c>
      <c r="AB2308">
        <v>0</v>
      </c>
      <c r="AC2308" t="b">
        <v>1</v>
      </c>
      <c r="BM2308" t="s">
        <v>2905</v>
      </c>
      <c r="BN2308" t="s">
        <v>2887</v>
      </c>
      <c r="BO2308" t="s">
        <v>2888</v>
      </c>
      <c r="BT2308"/>
      <c r="BU2308"/>
      <c r="BX2308" t="s">
        <v>5253</v>
      </c>
      <c r="BZ2308"/>
      <c r="CA2308"/>
      <c r="CB2308"/>
      <c r="CC2308"/>
      <c r="CD2308">
        <v>0</v>
      </c>
      <c r="CE2308"/>
      <c r="CF2308">
        <v>0</v>
      </c>
    </row>
    <row r="2309" spans="1:84" hidden="1" x14ac:dyDescent="0.35">
      <c r="A2309" t="s">
        <v>2461</v>
      </c>
      <c r="B2309" t="s">
        <v>5292</v>
      </c>
      <c r="C2309">
        <v>3515.4360000000001</v>
      </c>
      <c r="D2309">
        <v>8</v>
      </c>
      <c r="E2309">
        <v>103.97799999999999</v>
      </c>
      <c r="F2309">
        <v>6.2949999999999999</v>
      </c>
      <c r="G2309" t="s">
        <v>2884</v>
      </c>
      <c r="I2309">
        <v>46.19</v>
      </c>
      <c r="J2309">
        <v>3515.4380000000001</v>
      </c>
      <c r="K2309" s="68">
        <v>110.05</v>
      </c>
      <c r="L2309">
        <v>9</v>
      </c>
      <c r="M2309">
        <v>3</v>
      </c>
      <c r="N2309" t="s">
        <v>5292</v>
      </c>
      <c r="O2309">
        <v>1.8420000000000001</v>
      </c>
      <c r="P2309">
        <v>10</v>
      </c>
      <c r="Q2309">
        <v>8</v>
      </c>
      <c r="R2309">
        <v>3515.4360000000001</v>
      </c>
      <c r="S2309">
        <v>6</v>
      </c>
      <c r="T2309">
        <v>105.19199999999999</v>
      </c>
      <c r="U2309">
        <v>5.0359999999999996</v>
      </c>
      <c r="V2309">
        <v>100</v>
      </c>
      <c r="W2309">
        <v>0.85399999999999998</v>
      </c>
      <c r="X2309">
        <v>0.88</v>
      </c>
      <c r="Y2309">
        <v>8.7949999999999999</v>
      </c>
      <c r="Z2309">
        <v>9.1180000000000003</v>
      </c>
      <c r="AA2309">
        <v>0.36199999999999999</v>
      </c>
      <c r="AB2309">
        <v>0</v>
      </c>
      <c r="AC2309" t="b">
        <v>1</v>
      </c>
      <c r="BM2309" t="s">
        <v>2905</v>
      </c>
      <c r="BN2309" t="s">
        <v>2905</v>
      </c>
      <c r="BO2309" t="s">
        <v>2888</v>
      </c>
      <c r="BT2309"/>
      <c r="BU2309"/>
      <c r="BX2309" t="s">
        <v>5253</v>
      </c>
      <c r="BZ2309"/>
      <c r="CA2309"/>
      <c r="CB2309"/>
      <c r="CC2309"/>
      <c r="CD2309">
        <v>0</v>
      </c>
      <c r="CE2309"/>
      <c r="CF2309">
        <v>0</v>
      </c>
    </row>
    <row r="2310" spans="1:84" hidden="1" x14ac:dyDescent="0.35">
      <c r="A2310" t="s">
        <v>2462</v>
      </c>
      <c r="B2310" t="s">
        <v>5293</v>
      </c>
      <c r="C2310">
        <v>3515.4349999999999</v>
      </c>
      <c r="D2310">
        <v>8</v>
      </c>
      <c r="E2310">
        <v>197.46100000000001</v>
      </c>
      <c r="F2310">
        <v>7.8769999999999998</v>
      </c>
      <c r="G2310" t="s">
        <v>2884</v>
      </c>
      <c r="I2310">
        <v>133.81</v>
      </c>
      <c r="J2310">
        <v>3515.4380000000001</v>
      </c>
      <c r="K2310" s="68">
        <v>197.67</v>
      </c>
      <c r="L2310">
        <v>9</v>
      </c>
      <c r="M2310">
        <v>3</v>
      </c>
      <c r="N2310" t="s">
        <v>5293</v>
      </c>
      <c r="O2310">
        <v>1.8420000000000001</v>
      </c>
      <c r="P2310">
        <v>10</v>
      </c>
      <c r="Q2310">
        <v>8</v>
      </c>
      <c r="R2310">
        <v>3515.4360000000001</v>
      </c>
      <c r="S2310">
        <v>6</v>
      </c>
      <c r="T2310">
        <v>197.50299999999999</v>
      </c>
      <c r="U2310">
        <v>6.3019999999999996</v>
      </c>
      <c r="V2310">
        <v>100</v>
      </c>
      <c r="W2310">
        <v>1.026</v>
      </c>
      <c r="X2310">
        <v>1.0680000000000001</v>
      </c>
      <c r="Y2310">
        <v>8.6750000000000007</v>
      </c>
      <c r="Z2310">
        <v>9.1180000000000003</v>
      </c>
      <c r="AA2310">
        <v>0.36199999999999999</v>
      </c>
      <c r="AB2310">
        <v>0</v>
      </c>
      <c r="AC2310" t="b">
        <v>1</v>
      </c>
      <c r="BM2310" t="s">
        <v>2905</v>
      </c>
      <c r="BN2310" t="s">
        <v>2905</v>
      </c>
      <c r="BO2310" t="s">
        <v>2888</v>
      </c>
      <c r="BT2310"/>
      <c r="BU2310"/>
      <c r="BX2310" t="s">
        <v>5253</v>
      </c>
      <c r="BZ2310"/>
      <c r="CA2310"/>
      <c r="CB2310"/>
      <c r="CC2310"/>
      <c r="CD2310">
        <v>0</v>
      </c>
      <c r="CE2310"/>
      <c r="CF2310">
        <v>0</v>
      </c>
    </row>
    <row r="2311" spans="1:84" hidden="1" x14ac:dyDescent="0.35">
      <c r="A2311" t="s">
        <v>2463</v>
      </c>
      <c r="B2311" t="s">
        <v>5294</v>
      </c>
      <c r="C2311">
        <v>3515.451</v>
      </c>
      <c r="D2311">
        <v>11.013999999999999</v>
      </c>
      <c r="E2311">
        <v>124.143</v>
      </c>
      <c r="F2311">
        <v>10.125999999999999</v>
      </c>
      <c r="G2311" t="s">
        <v>2884</v>
      </c>
      <c r="I2311">
        <v>63.71</v>
      </c>
      <c r="J2311">
        <v>3515.4560000000001</v>
      </c>
      <c r="K2311" s="68">
        <v>127.62</v>
      </c>
      <c r="L2311">
        <v>6</v>
      </c>
      <c r="M2311">
        <v>1</v>
      </c>
      <c r="N2311" t="s">
        <v>5294</v>
      </c>
      <c r="O2311">
        <v>1.835</v>
      </c>
      <c r="P2311">
        <v>10</v>
      </c>
      <c r="Q2311">
        <v>11.013999999999999</v>
      </c>
      <c r="R2311">
        <v>3515.4520000000002</v>
      </c>
      <c r="S2311">
        <v>8.8109999999999999</v>
      </c>
      <c r="T2311">
        <v>124.839</v>
      </c>
      <c r="U2311">
        <v>8.1010000000000009</v>
      </c>
      <c r="V2311">
        <v>100</v>
      </c>
      <c r="W2311">
        <v>1.7929999999999999</v>
      </c>
      <c r="X2311">
        <v>1.1910000000000001</v>
      </c>
      <c r="Y2311">
        <v>8.44</v>
      </c>
      <c r="Z2311">
        <v>9.1180000000000003</v>
      </c>
      <c r="AA2311">
        <v>0.36199999999999999</v>
      </c>
      <c r="AB2311">
        <v>0</v>
      </c>
      <c r="AC2311" t="b">
        <v>1</v>
      </c>
      <c r="BA2311">
        <v>3515.451</v>
      </c>
      <c r="BB2311">
        <v>11.013999999999999</v>
      </c>
      <c r="BC2311">
        <v>124.143</v>
      </c>
      <c r="BD2311">
        <v>10.125999999999999</v>
      </c>
      <c r="BE2311">
        <v>3515.4560000000001</v>
      </c>
      <c r="BF2311">
        <v>127.62</v>
      </c>
      <c r="BG2311">
        <v>7</v>
      </c>
      <c r="BH2311">
        <v>3</v>
      </c>
      <c r="BM2311" t="s">
        <v>2905</v>
      </c>
      <c r="BN2311" t="s">
        <v>2905</v>
      </c>
      <c r="BO2311" t="s">
        <v>3725</v>
      </c>
      <c r="BT2311"/>
      <c r="BU2311"/>
      <c r="BV2311" t="s">
        <v>3256</v>
      </c>
      <c r="BX2311" t="s">
        <v>5274</v>
      </c>
      <c r="BZ2311"/>
      <c r="CA2311"/>
      <c r="CB2311"/>
      <c r="CC2311"/>
      <c r="CD2311">
        <v>0</v>
      </c>
      <c r="CE2311"/>
      <c r="CF2311">
        <v>0</v>
      </c>
    </row>
    <row r="2312" spans="1:84" hidden="1" x14ac:dyDescent="0.35">
      <c r="A2312" t="s">
        <v>2464</v>
      </c>
      <c r="B2312" t="s">
        <v>5295</v>
      </c>
      <c r="C2312">
        <v>3515.4870000000001</v>
      </c>
      <c r="D2312">
        <v>11.018000000000001</v>
      </c>
      <c r="E2312">
        <v>356.90600000000001</v>
      </c>
      <c r="F2312">
        <v>6.2949999999999999</v>
      </c>
      <c r="G2312" t="s">
        <v>2884</v>
      </c>
      <c r="I2312">
        <v>296.29000000000002</v>
      </c>
      <c r="J2312">
        <v>3515.4929999999999</v>
      </c>
      <c r="K2312" s="68">
        <v>0.28999999999999998</v>
      </c>
      <c r="L2312">
        <v>25</v>
      </c>
      <c r="M2312">
        <v>3</v>
      </c>
      <c r="N2312" t="s">
        <v>5295</v>
      </c>
      <c r="O2312">
        <v>1.835</v>
      </c>
      <c r="P2312">
        <v>19.75</v>
      </c>
      <c r="Q2312">
        <v>11.018000000000001</v>
      </c>
      <c r="R2312">
        <v>3515.4879999999998</v>
      </c>
      <c r="S2312">
        <v>8.8149999999999995</v>
      </c>
      <c r="T2312">
        <v>357.58300000000003</v>
      </c>
      <c r="U2312">
        <v>5.0359999999999996</v>
      </c>
      <c r="V2312">
        <v>100</v>
      </c>
      <c r="W2312">
        <v>0.85399999999999998</v>
      </c>
      <c r="X2312">
        <v>2.5950000000000002</v>
      </c>
      <c r="Y2312">
        <v>9.5350000000000001</v>
      </c>
      <c r="Z2312">
        <v>9.1180000000000003</v>
      </c>
      <c r="AA2312">
        <v>0.36199999999999999</v>
      </c>
      <c r="AB2312">
        <v>0</v>
      </c>
      <c r="AC2312" t="b">
        <v>1</v>
      </c>
      <c r="BM2312" t="s">
        <v>2905</v>
      </c>
      <c r="BN2312" t="s">
        <v>2905</v>
      </c>
      <c r="BO2312" t="s">
        <v>2888</v>
      </c>
      <c r="BT2312"/>
      <c r="BU2312"/>
      <c r="BX2312" t="s">
        <v>5253</v>
      </c>
      <c r="BZ2312"/>
      <c r="CA2312"/>
      <c r="CB2312"/>
      <c r="CC2312"/>
      <c r="CD2312">
        <v>0</v>
      </c>
      <c r="CE2312"/>
      <c r="CF2312">
        <v>0</v>
      </c>
    </row>
    <row r="2313" spans="1:84" hidden="1" x14ac:dyDescent="0.35">
      <c r="A2313" t="s">
        <v>2465</v>
      </c>
      <c r="B2313" t="s">
        <v>5296</v>
      </c>
      <c r="C2313">
        <v>3515.509</v>
      </c>
      <c r="D2313">
        <v>11.14</v>
      </c>
      <c r="E2313">
        <v>0.35399999999999998</v>
      </c>
      <c r="F2313">
        <v>6.3140000000000001</v>
      </c>
      <c r="G2313" t="s">
        <v>2884</v>
      </c>
      <c r="I2313">
        <v>298.76</v>
      </c>
      <c r="J2313">
        <v>3515.5129999999999</v>
      </c>
      <c r="K2313" s="68">
        <v>2.88</v>
      </c>
      <c r="L2313">
        <v>43</v>
      </c>
      <c r="M2313">
        <v>3</v>
      </c>
      <c r="N2313" t="s">
        <v>5296</v>
      </c>
      <c r="O2313">
        <v>1.835</v>
      </c>
      <c r="P2313">
        <v>32.831000000000003</v>
      </c>
      <c r="Q2313">
        <v>11.14</v>
      </c>
      <c r="R2313">
        <v>3515.51</v>
      </c>
      <c r="S2313">
        <v>8.9120000000000008</v>
      </c>
      <c r="T2313">
        <v>0.86</v>
      </c>
      <c r="U2313">
        <v>5.0510000000000002</v>
      </c>
      <c r="V2313">
        <v>100</v>
      </c>
      <c r="W2313">
        <v>0.85399999999999998</v>
      </c>
      <c r="X2313">
        <v>4.476</v>
      </c>
      <c r="Y2313">
        <v>9.3849999999999998</v>
      </c>
      <c r="Z2313">
        <v>9.1180000000000003</v>
      </c>
      <c r="AA2313">
        <v>0.36199999999999999</v>
      </c>
      <c r="AB2313">
        <v>0</v>
      </c>
      <c r="AC2313" t="b">
        <v>1</v>
      </c>
      <c r="BM2313" t="s">
        <v>2905</v>
      </c>
      <c r="BN2313" t="s">
        <v>2905</v>
      </c>
      <c r="BO2313" t="s">
        <v>2888</v>
      </c>
      <c r="BT2313"/>
      <c r="BU2313"/>
      <c r="BX2313" t="s">
        <v>5253</v>
      </c>
      <c r="BZ2313"/>
      <c r="CA2313"/>
      <c r="CB2313"/>
      <c r="CC2313"/>
      <c r="CD2313">
        <v>0</v>
      </c>
      <c r="CE2313"/>
      <c r="CF2313">
        <v>0</v>
      </c>
    </row>
    <row r="2314" spans="1:84" hidden="1" x14ac:dyDescent="0.35">
      <c r="A2314" t="s">
        <v>2466</v>
      </c>
      <c r="B2314" t="s">
        <v>5297</v>
      </c>
      <c r="C2314">
        <v>3515.498</v>
      </c>
      <c r="D2314">
        <v>51.652999999999999</v>
      </c>
      <c r="E2314">
        <v>105.864</v>
      </c>
      <c r="F2314">
        <v>143.5</v>
      </c>
      <c r="G2314" t="s">
        <v>2884</v>
      </c>
      <c r="I2314">
        <v>61.24</v>
      </c>
      <c r="J2314">
        <v>3515.5210000000002</v>
      </c>
      <c r="K2314" s="68">
        <v>125.36</v>
      </c>
      <c r="L2314">
        <v>8</v>
      </c>
      <c r="M2314">
        <v>3</v>
      </c>
      <c r="N2314" t="s">
        <v>5297</v>
      </c>
      <c r="O2314">
        <v>1.829</v>
      </c>
      <c r="P2314">
        <v>10</v>
      </c>
      <c r="Q2314">
        <v>51.652999999999999</v>
      </c>
      <c r="R2314">
        <v>3515.5030000000002</v>
      </c>
      <c r="S2314">
        <v>41.323</v>
      </c>
      <c r="T2314">
        <v>109.76300000000001</v>
      </c>
      <c r="U2314">
        <v>114.8</v>
      </c>
      <c r="V2314">
        <v>100</v>
      </c>
      <c r="W2314">
        <v>1.734</v>
      </c>
      <c r="X2314">
        <v>2.504</v>
      </c>
      <c r="Y2314">
        <v>8.1199999999999992</v>
      </c>
      <c r="Z2314">
        <v>9.1180000000000003</v>
      </c>
      <c r="AA2314">
        <v>0.36199999999999999</v>
      </c>
      <c r="AB2314">
        <v>0</v>
      </c>
      <c r="AC2314" t="b">
        <v>1</v>
      </c>
      <c r="BM2314" t="s">
        <v>2905</v>
      </c>
      <c r="BN2314" t="s">
        <v>2905</v>
      </c>
      <c r="BO2314" t="s">
        <v>2888</v>
      </c>
      <c r="BT2314"/>
      <c r="BU2314"/>
      <c r="BX2314" t="s">
        <v>5253</v>
      </c>
      <c r="BZ2314"/>
      <c r="CA2314"/>
      <c r="CB2314"/>
      <c r="CC2314"/>
      <c r="CD2314">
        <v>0</v>
      </c>
      <c r="CE2314"/>
      <c r="CF2314">
        <v>0</v>
      </c>
    </row>
    <row r="2315" spans="1:84" hidden="1" x14ac:dyDescent="0.35">
      <c r="A2315" t="s">
        <v>2467</v>
      </c>
      <c r="B2315" t="s">
        <v>5298</v>
      </c>
      <c r="C2315">
        <v>3515.5369999999998</v>
      </c>
      <c r="D2315">
        <v>38.686</v>
      </c>
      <c r="E2315">
        <v>342.02</v>
      </c>
      <c r="F2315">
        <v>29.896000000000001</v>
      </c>
      <c r="G2315" t="s">
        <v>2884</v>
      </c>
      <c r="I2315">
        <v>300</v>
      </c>
      <c r="J2315">
        <v>3515.5529999999999</v>
      </c>
      <c r="K2315" s="68">
        <v>4.1929999999999996</v>
      </c>
      <c r="L2315">
        <v>-1.6220000000000001</v>
      </c>
      <c r="M2315">
        <v>1</v>
      </c>
      <c r="N2315" t="s">
        <v>5298</v>
      </c>
      <c r="O2315">
        <v>1.89</v>
      </c>
      <c r="P2315">
        <v>0</v>
      </c>
      <c r="Q2315">
        <v>0</v>
      </c>
      <c r="R2315">
        <v>3515.5529999999999</v>
      </c>
      <c r="S2315">
        <v>0</v>
      </c>
      <c r="T2315">
        <v>4.1929999999999996</v>
      </c>
      <c r="U2315">
        <v>0</v>
      </c>
      <c r="V2315">
        <v>0</v>
      </c>
      <c r="W2315">
        <v>0</v>
      </c>
      <c r="X2315">
        <v>0</v>
      </c>
      <c r="Y2315">
        <v>0</v>
      </c>
      <c r="Z2315">
        <v>0</v>
      </c>
      <c r="AA2315">
        <v>0</v>
      </c>
      <c r="AB2315">
        <v>0</v>
      </c>
      <c r="AC2315" t="b">
        <v>1</v>
      </c>
      <c r="AE2315">
        <v>0</v>
      </c>
      <c r="AF2315">
        <v>0</v>
      </c>
      <c r="AG2315">
        <v>0</v>
      </c>
      <c r="AH2315">
        <v>0</v>
      </c>
      <c r="AI2315">
        <v>0</v>
      </c>
      <c r="AJ2315">
        <v>0</v>
      </c>
      <c r="AK2315">
        <v>0</v>
      </c>
      <c r="AL2315">
        <v>0</v>
      </c>
      <c r="AM2315">
        <v>0</v>
      </c>
      <c r="AN2315">
        <v>0</v>
      </c>
      <c r="AO2315">
        <v>0</v>
      </c>
      <c r="AP2315">
        <v>0</v>
      </c>
      <c r="AQ2315">
        <v>0</v>
      </c>
      <c r="AR2315">
        <v>0</v>
      </c>
      <c r="AS2315">
        <v>0</v>
      </c>
      <c r="AT2315">
        <v>0</v>
      </c>
      <c r="AU2315">
        <v>0</v>
      </c>
      <c r="AV2315">
        <v>0</v>
      </c>
      <c r="AW2315">
        <v>0</v>
      </c>
      <c r="AX2315">
        <v>0</v>
      </c>
      <c r="AY2315" t="b">
        <v>0</v>
      </c>
      <c r="AZ2315">
        <v>0</v>
      </c>
      <c r="BI2315">
        <v>0</v>
      </c>
      <c r="BJ2315">
        <v>0</v>
      </c>
      <c r="BK2315">
        <v>0</v>
      </c>
      <c r="BM2315" t="s">
        <v>2905</v>
      </c>
      <c r="BN2315" t="s">
        <v>2905</v>
      </c>
      <c r="BO2315" t="s">
        <v>2888</v>
      </c>
      <c r="BT2315"/>
      <c r="BU2315"/>
      <c r="BX2315"/>
      <c r="BY2315" t="s">
        <v>2903</v>
      </c>
      <c r="BZ2315"/>
      <c r="CA2315"/>
      <c r="CB2315"/>
      <c r="CC2315"/>
      <c r="CD2315">
        <v>0</v>
      </c>
      <c r="CE2315"/>
      <c r="CF2315">
        <v>0</v>
      </c>
    </row>
    <row r="2316" spans="1:84" hidden="1" x14ac:dyDescent="0.35">
      <c r="A2316" t="s">
        <v>2468</v>
      </c>
      <c r="B2316" t="s">
        <v>5299</v>
      </c>
      <c r="C2316">
        <v>3515.5659999999998</v>
      </c>
      <c r="D2316">
        <v>15.48</v>
      </c>
      <c r="E2316">
        <v>359.15300000000002</v>
      </c>
      <c r="F2316">
        <v>6.2949999999999999</v>
      </c>
      <c r="G2316" t="s">
        <v>2884</v>
      </c>
      <c r="I2316">
        <v>298.76</v>
      </c>
      <c r="J2316">
        <v>3515.5729999999999</v>
      </c>
      <c r="K2316" s="68">
        <v>2.98</v>
      </c>
      <c r="L2316">
        <v>20</v>
      </c>
      <c r="M2316">
        <v>3</v>
      </c>
      <c r="N2316" t="s">
        <v>5299</v>
      </c>
      <c r="O2316">
        <v>1.8240000000000001</v>
      </c>
      <c r="P2316">
        <v>16.25</v>
      </c>
      <c r="Q2316">
        <v>15.48</v>
      </c>
      <c r="R2316">
        <v>3515.5680000000002</v>
      </c>
      <c r="S2316">
        <v>12.384</v>
      </c>
      <c r="T2316">
        <v>359.91899999999998</v>
      </c>
      <c r="U2316">
        <v>5.0359999999999996</v>
      </c>
      <c r="V2316">
        <v>100</v>
      </c>
      <c r="W2316">
        <v>0.77800000000000002</v>
      </c>
      <c r="X2316">
        <v>2.206</v>
      </c>
      <c r="Y2316">
        <v>9.1300000000000008</v>
      </c>
      <c r="Z2316">
        <v>9.1180000000000003</v>
      </c>
      <c r="AA2316">
        <v>0.36199999999999999</v>
      </c>
      <c r="AB2316">
        <v>0</v>
      </c>
      <c r="AC2316" t="b">
        <v>1</v>
      </c>
      <c r="BM2316" t="s">
        <v>2905</v>
      </c>
      <c r="BN2316" t="s">
        <v>2905</v>
      </c>
      <c r="BO2316" t="s">
        <v>2888</v>
      </c>
      <c r="BT2316"/>
      <c r="BU2316"/>
      <c r="BX2316" t="s">
        <v>5253</v>
      </c>
      <c r="BZ2316"/>
      <c r="CA2316"/>
      <c r="CB2316"/>
      <c r="CC2316"/>
      <c r="CD2316">
        <v>0</v>
      </c>
      <c r="CE2316"/>
      <c r="CF2316">
        <v>0</v>
      </c>
    </row>
    <row r="2317" spans="1:84" hidden="1" x14ac:dyDescent="0.35">
      <c r="A2317" t="s">
        <v>2469</v>
      </c>
      <c r="B2317" t="s">
        <v>5300</v>
      </c>
      <c r="C2317">
        <v>3515.6060000000002</v>
      </c>
      <c r="D2317">
        <v>48.9</v>
      </c>
      <c r="E2317">
        <v>172.52199999999999</v>
      </c>
      <c r="F2317">
        <v>360</v>
      </c>
      <c r="G2317" t="s">
        <v>2884</v>
      </c>
      <c r="I2317">
        <v>38.76</v>
      </c>
      <c r="J2317">
        <v>3515.636</v>
      </c>
      <c r="K2317" s="68">
        <v>103.1</v>
      </c>
      <c r="L2317">
        <v>8</v>
      </c>
      <c r="M2317">
        <v>3</v>
      </c>
      <c r="N2317" t="s">
        <v>5300</v>
      </c>
      <c r="O2317">
        <v>1.85</v>
      </c>
      <c r="P2317">
        <v>10</v>
      </c>
      <c r="Q2317">
        <v>48.9</v>
      </c>
      <c r="R2317">
        <v>3515.6120000000001</v>
      </c>
      <c r="S2317">
        <v>39.119999999999997</v>
      </c>
      <c r="T2317">
        <v>213.11500000000001</v>
      </c>
      <c r="U2317">
        <v>309.70800000000003</v>
      </c>
      <c r="V2317">
        <v>100</v>
      </c>
      <c r="W2317">
        <v>1.764</v>
      </c>
      <c r="X2317">
        <v>2.3109999999999999</v>
      </c>
      <c r="Y2317">
        <v>8.59</v>
      </c>
      <c r="Z2317">
        <v>8.1609999999999996</v>
      </c>
      <c r="AA2317">
        <v>0.33700000000000002</v>
      </c>
      <c r="AB2317">
        <v>0</v>
      </c>
      <c r="AC2317" t="b">
        <v>1</v>
      </c>
      <c r="BM2317" t="s">
        <v>2905</v>
      </c>
      <c r="BN2317" t="s">
        <v>2905</v>
      </c>
      <c r="BO2317" t="s">
        <v>2888</v>
      </c>
      <c r="BT2317"/>
      <c r="BU2317"/>
      <c r="BX2317" t="s">
        <v>5253</v>
      </c>
      <c r="BZ2317"/>
      <c r="CA2317"/>
      <c r="CB2317"/>
      <c r="CC2317"/>
      <c r="CD2317">
        <v>0</v>
      </c>
      <c r="CE2317"/>
      <c r="CF2317">
        <v>0</v>
      </c>
    </row>
    <row r="2318" spans="1:84" hidden="1" x14ac:dyDescent="0.35">
      <c r="A2318" t="s">
        <v>2470</v>
      </c>
      <c r="B2318" t="s">
        <v>5301</v>
      </c>
      <c r="C2318">
        <v>3515.6689999999999</v>
      </c>
      <c r="D2318">
        <v>8</v>
      </c>
      <c r="E2318">
        <v>1.0129999999999999</v>
      </c>
      <c r="F2318">
        <v>7.3609999999999998</v>
      </c>
      <c r="G2318" t="s">
        <v>2884</v>
      </c>
      <c r="I2318">
        <v>303.70999999999998</v>
      </c>
      <c r="J2318">
        <v>3515.674</v>
      </c>
      <c r="K2318" s="68">
        <v>8.17</v>
      </c>
      <c r="L2318">
        <v>8</v>
      </c>
      <c r="M2318">
        <v>3</v>
      </c>
      <c r="N2318" t="s">
        <v>5301</v>
      </c>
      <c r="O2318">
        <v>1.88</v>
      </c>
      <c r="P2318">
        <v>10</v>
      </c>
      <c r="Q2318">
        <v>8</v>
      </c>
      <c r="R2318">
        <v>3515.67</v>
      </c>
      <c r="S2318">
        <v>6</v>
      </c>
      <c r="T2318">
        <v>2.4449999999999998</v>
      </c>
      <c r="U2318">
        <v>5.8890000000000002</v>
      </c>
      <c r="V2318">
        <v>100</v>
      </c>
      <c r="W2318">
        <v>0.90500000000000003</v>
      </c>
      <c r="X2318">
        <v>0.79200000000000004</v>
      </c>
      <c r="Y2318">
        <v>7.86</v>
      </c>
      <c r="Z2318">
        <v>8.1609999999999996</v>
      </c>
      <c r="AA2318">
        <v>0.33700000000000002</v>
      </c>
      <c r="AB2318">
        <v>0</v>
      </c>
      <c r="AC2318" t="b">
        <v>1</v>
      </c>
      <c r="BM2318" t="s">
        <v>2887</v>
      </c>
      <c r="BN2318" t="s">
        <v>2887</v>
      </c>
      <c r="BO2318" t="s">
        <v>2888</v>
      </c>
      <c r="BT2318"/>
      <c r="BU2318"/>
      <c r="BX2318" t="s">
        <v>5253</v>
      </c>
      <c r="BZ2318"/>
      <c r="CA2318"/>
      <c r="CB2318"/>
      <c r="CC2318"/>
      <c r="CD2318">
        <v>0</v>
      </c>
      <c r="CE2318"/>
      <c r="CF2318">
        <v>0</v>
      </c>
    </row>
    <row r="2319" spans="1:84" hidden="1" x14ac:dyDescent="0.35">
      <c r="A2319" t="s">
        <v>2471</v>
      </c>
      <c r="B2319" t="s">
        <v>5302</v>
      </c>
      <c r="C2319">
        <v>3515.67</v>
      </c>
      <c r="D2319">
        <v>10.38</v>
      </c>
      <c r="E2319">
        <v>18.109000000000002</v>
      </c>
      <c r="F2319">
        <v>8.4459999999999997</v>
      </c>
      <c r="G2319" t="s">
        <v>2884</v>
      </c>
      <c r="I2319">
        <v>318.76</v>
      </c>
      <c r="J2319">
        <v>3515.674</v>
      </c>
      <c r="K2319" s="68">
        <v>23.22</v>
      </c>
      <c r="L2319">
        <v>16</v>
      </c>
      <c r="M2319">
        <v>3</v>
      </c>
      <c r="N2319" t="s">
        <v>5302</v>
      </c>
      <c r="O2319">
        <v>1.88</v>
      </c>
      <c r="P2319">
        <v>13.561999999999999</v>
      </c>
      <c r="Q2319">
        <v>10.38</v>
      </c>
      <c r="R2319">
        <v>3515.6709999999998</v>
      </c>
      <c r="S2319">
        <v>8.3040000000000003</v>
      </c>
      <c r="T2319">
        <v>19.131</v>
      </c>
      <c r="U2319">
        <v>6.7569999999999997</v>
      </c>
      <c r="V2319">
        <v>100</v>
      </c>
      <c r="W2319">
        <v>1.0309999999999999</v>
      </c>
      <c r="X2319">
        <v>1.889</v>
      </c>
      <c r="Y2319">
        <v>7.7770000000000001</v>
      </c>
      <c r="Z2319">
        <v>8.1609999999999996</v>
      </c>
      <c r="AA2319">
        <v>0.33700000000000002</v>
      </c>
      <c r="AB2319">
        <v>0</v>
      </c>
      <c r="AC2319" t="b">
        <v>1</v>
      </c>
      <c r="BM2319" t="s">
        <v>2887</v>
      </c>
      <c r="BN2319" t="s">
        <v>2887</v>
      </c>
      <c r="BO2319" t="s">
        <v>2888</v>
      </c>
      <c r="BT2319"/>
      <c r="BU2319"/>
      <c r="BX2319" t="s">
        <v>5253</v>
      </c>
      <c r="BZ2319"/>
      <c r="CA2319"/>
      <c r="CB2319"/>
      <c r="CC2319"/>
      <c r="CD2319">
        <v>0</v>
      </c>
      <c r="CE2319"/>
      <c r="CF2319">
        <v>0</v>
      </c>
    </row>
    <row r="2320" spans="1:84" hidden="1" x14ac:dyDescent="0.35">
      <c r="A2320" t="s">
        <v>2472</v>
      </c>
      <c r="B2320" t="s">
        <v>5303</v>
      </c>
      <c r="C2320">
        <v>3515.6709999999998</v>
      </c>
      <c r="D2320">
        <v>8</v>
      </c>
      <c r="E2320">
        <v>84.552999999999997</v>
      </c>
      <c r="F2320">
        <v>6.2949999999999999</v>
      </c>
      <c r="G2320" t="s">
        <v>2884</v>
      </c>
      <c r="I2320">
        <v>26.19</v>
      </c>
      <c r="J2320">
        <v>3515.674</v>
      </c>
      <c r="K2320" s="68">
        <v>90.65</v>
      </c>
      <c r="L2320">
        <v>8</v>
      </c>
      <c r="M2320">
        <v>3</v>
      </c>
      <c r="N2320" t="s">
        <v>5303</v>
      </c>
      <c r="O2320">
        <v>1.88</v>
      </c>
      <c r="P2320">
        <v>10</v>
      </c>
      <c r="Q2320">
        <v>8</v>
      </c>
      <c r="R2320">
        <v>3515.672</v>
      </c>
      <c r="S2320">
        <v>6</v>
      </c>
      <c r="T2320">
        <v>85.772999999999996</v>
      </c>
      <c r="U2320">
        <v>5.0359999999999996</v>
      </c>
      <c r="V2320">
        <v>100</v>
      </c>
      <c r="W2320">
        <v>0.79400000000000004</v>
      </c>
      <c r="X2320">
        <v>0.68100000000000005</v>
      </c>
      <c r="Y2320">
        <v>6.6</v>
      </c>
      <c r="Z2320">
        <v>8.1609999999999996</v>
      </c>
      <c r="AA2320">
        <v>0.33700000000000002</v>
      </c>
      <c r="AB2320">
        <v>0</v>
      </c>
      <c r="AC2320" t="b">
        <v>1</v>
      </c>
      <c r="BM2320" t="s">
        <v>2887</v>
      </c>
      <c r="BN2320" t="s">
        <v>2887</v>
      </c>
      <c r="BO2320" t="s">
        <v>2888</v>
      </c>
      <c r="BT2320"/>
      <c r="BU2320"/>
      <c r="BX2320" t="s">
        <v>5253</v>
      </c>
      <c r="BZ2320"/>
      <c r="CA2320"/>
      <c r="CB2320"/>
      <c r="CC2320"/>
      <c r="CD2320">
        <v>0</v>
      </c>
      <c r="CE2320"/>
      <c r="CF2320">
        <v>0</v>
      </c>
    </row>
    <row r="2321" spans="1:84" hidden="1" x14ac:dyDescent="0.35">
      <c r="A2321" t="s">
        <v>2473</v>
      </c>
      <c r="B2321" t="s">
        <v>5304</v>
      </c>
      <c r="C2321">
        <v>3515.672</v>
      </c>
      <c r="D2321">
        <v>8</v>
      </c>
      <c r="E2321">
        <v>120.702</v>
      </c>
      <c r="F2321">
        <v>6.2949999999999999</v>
      </c>
      <c r="G2321" t="s">
        <v>2884</v>
      </c>
      <c r="I2321">
        <v>58.76</v>
      </c>
      <c r="J2321">
        <v>3515.6770000000001</v>
      </c>
      <c r="K2321" s="68">
        <v>123.22</v>
      </c>
      <c r="L2321">
        <v>9</v>
      </c>
      <c r="M2321">
        <v>3</v>
      </c>
      <c r="N2321" t="s">
        <v>5304</v>
      </c>
      <c r="O2321">
        <v>1.8759999999999999</v>
      </c>
      <c r="P2321">
        <v>10</v>
      </c>
      <c r="Q2321">
        <v>8</v>
      </c>
      <c r="R2321">
        <v>3515.6729999999998</v>
      </c>
      <c r="S2321">
        <v>6</v>
      </c>
      <c r="T2321">
        <v>121.206</v>
      </c>
      <c r="U2321">
        <v>5.0359999999999996</v>
      </c>
      <c r="V2321">
        <v>100</v>
      </c>
      <c r="W2321">
        <v>0.79400000000000004</v>
      </c>
      <c r="X2321">
        <v>0.79600000000000004</v>
      </c>
      <c r="Y2321">
        <v>6.5330000000000004</v>
      </c>
      <c r="Z2321">
        <v>8.1609999999999996</v>
      </c>
      <c r="AA2321">
        <v>0.33700000000000002</v>
      </c>
      <c r="AB2321">
        <v>0</v>
      </c>
      <c r="AC2321" t="b">
        <v>1</v>
      </c>
      <c r="BM2321" t="s">
        <v>2887</v>
      </c>
      <c r="BN2321" t="s">
        <v>2887</v>
      </c>
      <c r="BO2321" t="s">
        <v>2888</v>
      </c>
      <c r="BT2321"/>
      <c r="BU2321"/>
      <c r="BX2321" t="s">
        <v>5253</v>
      </c>
      <c r="BZ2321"/>
      <c r="CA2321"/>
      <c r="CB2321"/>
      <c r="CC2321"/>
      <c r="CD2321">
        <v>0</v>
      </c>
      <c r="CE2321"/>
      <c r="CF2321">
        <v>0</v>
      </c>
    </row>
    <row r="2322" spans="1:84" hidden="1" x14ac:dyDescent="0.35">
      <c r="A2322" t="s">
        <v>2474</v>
      </c>
      <c r="B2322" t="s">
        <v>5305</v>
      </c>
      <c r="C2322">
        <v>3515.6729999999998</v>
      </c>
      <c r="D2322">
        <v>8.0069999999999997</v>
      </c>
      <c r="E2322">
        <v>319.72699999999998</v>
      </c>
      <c r="F2322">
        <v>8.4649999999999999</v>
      </c>
      <c r="G2322" t="s">
        <v>2884</v>
      </c>
      <c r="I2322">
        <v>256.29000000000002</v>
      </c>
      <c r="J2322">
        <v>3515.6770000000001</v>
      </c>
      <c r="K2322" s="68">
        <v>320.75</v>
      </c>
      <c r="L2322">
        <v>12</v>
      </c>
      <c r="M2322">
        <v>3</v>
      </c>
      <c r="N2322" t="s">
        <v>5305</v>
      </c>
      <c r="O2322">
        <v>1.8759999999999999</v>
      </c>
      <c r="P2322">
        <v>11.083</v>
      </c>
      <c r="Q2322">
        <v>8.0069999999999997</v>
      </c>
      <c r="R2322">
        <v>3515.674</v>
      </c>
      <c r="S2322">
        <v>6.0069999999999997</v>
      </c>
      <c r="T2322">
        <v>319.93200000000002</v>
      </c>
      <c r="U2322">
        <v>6.7720000000000002</v>
      </c>
      <c r="V2322">
        <v>100</v>
      </c>
      <c r="W2322">
        <v>1.0309999999999999</v>
      </c>
      <c r="X2322">
        <v>1.347</v>
      </c>
      <c r="Y2322">
        <v>7.51</v>
      </c>
      <c r="Z2322">
        <v>8.1609999999999996</v>
      </c>
      <c r="AA2322">
        <v>0.33700000000000002</v>
      </c>
      <c r="AB2322">
        <v>0</v>
      </c>
      <c r="AC2322" t="b">
        <v>1</v>
      </c>
      <c r="BM2322" t="s">
        <v>2887</v>
      </c>
      <c r="BN2322" t="s">
        <v>2887</v>
      </c>
      <c r="BO2322" t="s">
        <v>2888</v>
      </c>
      <c r="BT2322"/>
      <c r="BU2322"/>
      <c r="BX2322" t="s">
        <v>5253</v>
      </c>
      <c r="BZ2322"/>
      <c r="CA2322"/>
      <c r="CB2322"/>
      <c r="CC2322"/>
      <c r="CD2322">
        <v>0</v>
      </c>
      <c r="CE2322"/>
      <c r="CF2322">
        <v>0</v>
      </c>
    </row>
    <row r="2323" spans="1:84" hidden="1" x14ac:dyDescent="0.35">
      <c r="A2323" t="s">
        <v>2475</v>
      </c>
      <c r="B2323" t="s">
        <v>5306</v>
      </c>
      <c r="C2323">
        <v>3515.674</v>
      </c>
      <c r="D2323">
        <v>28.911000000000001</v>
      </c>
      <c r="E2323">
        <v>309.899</v>
      </c>
      <c r="F2323">
        <v>113.95</v>
      </c>
      <c r="G2323" t="s">
        <v>2884</v>
      </c>
      <c r="I2323">
        <v>285</v>
      </c>
      <c r="J2323">
        <v>3515.6860000000001</v>
      </c>
      <c r="K2323" s="68">
        <v>349.45499999999998</v>
      </c>
      <c r="L2323">
        <v>-1.06</v>
      </c>
      <c r="M2323">
        <v>1</v>
      </c>
      <c r="N2323" t="s">
        <v>5306</v>
      </c>
      <c r="O2323">
        <v>2.0779999999999998</v>
      </c>
      <c r="P2323">
        <v>0</v>
      </c>
      <c r="Q2323">
        <v>0</v>
      </c>
      <c r="R2323">
        <v>3515.6860000000001</v>
      </c>
      <c r="S2323">
        <v>0</v>
      </c>
      <c r="T2323">
        <v>349.45499999999998</v>
      </c>
      <c r="U2323">
        <v>0</v>
      </c>
      <c r="V2323">
        <v>0</v>
      </c>
      <c r="W2323">
        <v>0</v>
      </c>
      <c r="X2323">
        <v>0</v>
      </c>
      <c r="Y2323">
        <v>0</v>
      </c>
      <c r="Z2323">
        <v>0</v>
      </c>
      <c r="AA2323">
        <v>0</v>
      </c>
      <c r="AB2323">
        <v>0</v>
      </c>
      <c r="AC2323" t="b">
        <v>1</v>
      </c>
      <c r="AE2323">
        <v>0</v>
      </c>
      <c r="AF2323">
        <v>0</v>
      </c>
      <c r="AG2323">
        <v>0</v>
      </c>
      <c r="AH2323">
        <v>0</v>
      </c>
      <c r="AI2323">
        <v>0</v>
      </c>
      <c r="AJ2323">
        <v>0</v>
      </c>
      <c r="AK2323">
        <v>0</v>
      </c>
      <c r="AL2323">
        <v>0</v>
      </c>
      <c r="AM2323">
        <v>0</v>
      </c>
      <c r="AN2323">
        <v>0</v>
      </c>
      <c r="AO2323">
        <v>0</v>
      </c>
      <c r="AP2323">
        <v>0</v>
      </c>
      <c r="AQ2323">
        <v>0</v>
      </c>
      <c r="AR2323">
        <v>0</v>
      </c>
      <c r="AS2323">
        <v>0</v>
      </c>
      <c r="AT2323">
        <v>0</v>
      </c>
      <c r="AU2323">
        <v>0</v>
      </c>
      <c r="AV2323">
        <v>0</v>
      </c>
      <c r="AW2323">
        <v>0</v>
      </c>
      <c r="AX2323">
        <v>0</v>
      </c>
      <c r="AY2323" t="b">
        <v>0</v>
      </c>
      <c r="AZ2323">
        <v>0</v>
      </c>
      <c r="BI2323">
        <v>0</v>
      </c>
      <c r="BJ2323">
        <v>0</v>
      </c>
      <c r="BK2323">
        <v>0</v>
      </c>
      <c r="BM2323" t="s">
        <v>2887</v>
      </c>
      <c r="BN2323" t="s">
        <v>2887</v>
      </c>
      <c r="BO2323" t="s">
        <v>2888</v>
      </c>
      <c r="BT2323"/>
      <c r="BU2323"/>
      <c r="BX2323"/>
      <c r="BY2323" t="s">
        <v>2903</v>
      </c>
      <c r="BZ2323"/>
      <c r="CA2323"/>
      <c r="CB2323"/>
      <c r="CC2323"/>
      <c r="CD2323">
        <v>0</v>
      </c>
      <c r="CE2323"/>
      <c r="CF2323">
        <v>0</v>
      </c>
    </row>
    <row r="2324" spans="1:84" hidden="1" x14ac:dyDescent="0.35">
      <c r="A2324" t="s">
        <v>2476</v>
      </c>
      <c r="B2324" t="s">
        <v>5307</v>
      </c>
      <c r="C2324">
        <v>3515.69</v>
      </c>
      <c r="D2324">
        <v>8</v>
      </c>
      <c r="E2324">
        <v>42.978999999999999</v>
      </c>
      <c r="F2324">
        <v>6.2949999999999999</v>
      </c>
      <c r="G2324" t="s">
        <v>2884</v>
      </c>
      <c r="I2324">
        <v>343.71</v>
      </c>
      <c r="J2324">
        <v>3515.694</v>
      </c>
      <c r="K2324" s="68">
        <v>48.22</v>
      </c>
      <c r="L2324">
        <v>10</v>
      </c>
      <c r="M2324">
        <v>3</v>
      </c>
      <c r="N2324" t="s">
        <v>5307</v>
      </c>
      <c r="O2324">
        <v>1.8540000000000001</v>
      </c>
      <c r="P2324">
        <v>10</v>
      </c>
      <c r="Q2324">
        <v>8</v>
      </c>
      <c r="R2324">
        <v>3515.6909999999998</v>
      </c>
      <c r="S2324">
        <v>6</v>
      </c>
      <c r="T2324">
        <v>44.027000000000001</v>
      </c>
      <c r="U2324">
        <v>5.0359999999999996</v>
      </c>
      <c r="V2324">
        <v>100</v>
      </c>
      <c r="W2324">
        <v>0.75900000000000001</v>
      </c>
      <c r="X2324">
        <v>0.85199999999999998</v>
      </c>
      <c r="Y2324">
        <v>5.01</v>
      </c>
      <c r="Z2324">
        <v>7.64</v>
      </c>
      <c r="AA2324">
        <v>0.32100000000000001</v>
      </c>
      <c r="AB2324">
        <v>0</v>
      </c>
      <c r="AC2324" t="b">
        <v>1</v>
      </c>
      <c r="BM2324" t="s">
        <v>2887</v>
      </c>
      <c r="BN2324" t="s">
        <v>2887</v>
      </c>
      <c r="BO2324" t="s">
        <v>2888</v>
      </c>
      <c r="BT2324"/>
      <c r="BU2324"/>
      <c r="BX2324" t="s">
        <v>5253</v>
      </c>
      <c r="BZ2324"/>
      <c r="CA2324"/>
      <c r="CB2324"/>
      <c r="CC2324"/>
      <c r="CD2324">
        <v>0</v>
      </c>
      <c r="CE2324"/>
      <c r="CF2324">
        <v>0</v>
      </c>
    </row>
    <row r="2325" spans="1:84" hidden="1" x14ac:dyDescent="0.35">
      <c r="A2325" t="s">
        <v>2477</v>
      </c>
      <c r="B2325" t="s">
        <v>5308</v>
      </c>
      <c r="C2325">
        <v>3515.69</v>
      </c>
      <c r="D2325">
        <v>8</v>
      </c>
      <c r="E2325">
        <v>35.171999999999997</v>
      </c>
      <c r="F2325">
        <v>6.2949999999999999</v>
      </c>
      <c r="G2325" t="s">
        <v>2884</v>
      </c>
      <c r="I2325">
        <v>333.81</v>
      </c>
      <c r="J2325">
        <v>3515.694</v>
      </c>
      <c r="K2325" s="68">
        <v>38.32</v>
      </c>
      <c r="L2325">
        <v>9</v>
      </c>
      <c r="M2325">
        <v>3</v>
      </c>
      <c r="N2325" t="s">
        <v>5308</v>
      </c>
      <c r="O2325">
        <v>1.8540000000000001</v>
      </c>
      <c r="P2325">
        <v>10</v>
      </c>
      <c r="Q2325">
        <v>8</v>
      </c>
      <c r="R2325">
        <v>3515.6909999999998</v>
      </c>
      <c r="S2325">
        <v>6</v>
      </c>
      <c r="T2325">
        <v>35.802</v>
      </c>
      <c r="U2325">
        <v>5.0359999999999996</v>
      </c>
      <c r="V2325">
        <v>100</v>
      </c>
      <c r="W2325">
        <v>0.75900000000000001</v>
      </c>
      <c r="X2325">
        <v>0.77</v>
      </c>
      <c r="Y2325">
        <v>5.36</v>
      </c>
      <c r="Z2325">
        <v>7.64</v>
      </c>
      <c r="AA2325">
        <v>0.32100000000000001</v>
      </c>
      <c r="AB2325">
        <v>0</v>
      </c>
      <c r="AC2325" t="b">
        <v>1</v>
      </c>
      <c r="BM2325" t="s">
        <v>2887</v>
      </c>
      <c r="BN2325" t="s">
        <v>2887</v>
      </c>
      <c r="BO2325" t="s">
        <v>2888</v>
      </c>
      <c r="BT2325"/>
      <c r="BU2325"/>
      <c r="BX2325" t="s">
        <v>5253</v>
      </c>
      <c r="BZ2325"/>
      <c r="CA2325"/>
      <c r="CB2325"/>
      <c r="CC2325"/>
      <c r="CD2325">
        <v>0</v>
      </c>
      <c r="CE2325"/>
      <c r="CF2325">
        <v>0</v>
      </c>
    </row>
    <row r="2326" spans="1:84" hidden="1" x14ac:dyDescent="0.35">
      <c r="A2326" t="s">
        <v>2478</v>
      </c>
      <c r="B2326" t="s">
        <v>5309</v>
      </c>
      <c r="C2326">
        <v>3515.69</v>
      </c>
      <c r="D2326">
        <v>8</v>
      </c>
      <c r="E2326">
        <v>13.679</v>
      </c>
      <c r="F2326">
        <v>6.3079999999999998</v>
      </c>
      <c r="G2326" t="s">
        <v>2884</v>
      </c>
      <c r="I2326">
        <v>313.81</v>
      </c>
      <c r="J2326">
        <v>3515.694</v>
      </c>
      <c r="K2326" s="68">
        <v>18.32</v>
      </c>
      <c r="L2326">
        <v>13</v>
      </c>
      <c r="M2326">
        <v>3</v>
      </c>
      <c r="N2326" t="s">
        <v>5309</v>
      </c>
      <c r="O2326">
        <v>1.8540000000000001</v>
      </c>
      <c r="P2326">
        <v>11.673</v>
      </c>
      <c r="Q2326">
        <v>8</v>
      </c>
      <c r="R2326">
        <v>3515.6909999999998</v>
      </c>
      <c r="S2326">
        <v>6</v>
      </c>
      <c r="T2326">
        <v>14.606999999999999</v>
      </c>
      <c r="U2326">
        <v>5.0469999999999997</v>
      </c>
      <c r="V2326">
        <v>100</v>
      </c>
      <c r="W2326">
        <v>0.75900000000000001</v>
      </c>
      <c r="X2326">
        <v>1.0289999999999999</v>
      </c>
      <c r="Y2326">
        <v>6.32</v>
      </c>
      <c r="Z2326">
        <v>7.64</v>
      </c>
      <c r="AA2326">
        <v>0.32100000000000001</v>
      </c>
      <c r="AB2326">
        <v>0</v>
      </c>
      <c r="AC2326" t="b">
        <v>1</v>
      </c>
      <c r="BM2326" t="s">
        <v>2887</v>
      </c>
      <c r="BN2326" t="s">
        <v>2887</v>
      </c>
      <c r="BO2326" t="s">
        <v>2888</v>
      </c>
      <c r="BT2326"/>
      <c r="BU2326"/>
      <c r="BX2326" t="s">
        <v>5253</v>
      </c>
      <c r="BZ2326"/>
      <c r="CA2326"/>
      <c r="CB2326"/>
      <c r="CC2326"/>
      <c r="CD2326">
        <v>0</v>
      </c>
      <c r="CE2326"/>
      <c r="CF2326">
        <v>0</v>
      </c>
    </row>
    <row r="2327" spans="1:84" hidden="1" x14ac:dyDescent="0.35">
      <c r="A2327" t="s">
        <v>2479</v>
      </c>
      <c r="B2327" t="s">
        <v>5310</v>
      </c>
      <c r="C2327">
        <v>3515.6930000000002</v>
      </c>
      <c r="D2327">
        <v>8.0079999999999991</v>
      </c>
      <c r="E2327">
        <v>341.11900000000003</v>
      </c>
      <c r="F2327">
        <v>6.2949999999999999</v>
      </c>
      <c r="G2327" t="s">
        <v>2884</v>
      </c>
      <c r="I2327">
        <v>281.24</v>
      </c>
      <c r="J2327">
        <v>3515.6959999999999</v>
      </c>
      <c r="K2327" s="68">
        <v>345.75</v>
      </c>
      <c r="L2327">
        <v>36</v>
      </c>
      <c r="M2327">
        <v>3</v>
      </c>
      <c r="N2327" t="s">
        <v>5310</v>
      </c>
      <c r="O2327">
        <v>1.851</v>
      </c>
      <c r="P2327">
        <v>27.693999999999999</v>
      </c>
      <c r="Q2327">
        <v>8.0079999999999991</v>
      </c>
      <c r="R2327">
        <v>3515.694</v>
      </c>
      <c r="S2327">
        <v>6.008</v>
      </c>
      <c r="T2327">
        <v>342.04500000000002</v>
      </c>
      <c r="U2327">
        <v>5.0359999999999996</v>
      </c>
      <c r="V2327">
        <v>100</v>
      </c>
      <c r="W2327">
        <v>0.75900000000000001</v>
      </c>
      <c r="X2327">
        <v>2.9140000000000001</v>
      </c>
      <c r="Y2327">
        <v>6.585</v>
      </c>
      <c r="Z2327">
        <v>7.64</v>
      </c>
      <c r="AA2327">
        <v>0.32100000000000001</v>
      </c>
      <c r="AB2327">
        <v>0</v>
      </c>
      <c r="AC2327" t="b">
        <v>1</v>
      </c>
      <c r="BM2327" t="s">
        <v>2887</v>
      </c>
      <c r="BN2327" t="s">
        <v>2887</v>
      </c>
      <c r="BO2327" t="s">
        <v>2888</v>
      </c>
      <c r="BT2327"/>
      <c r="BU2327"/>
      <c r="BX2327" t="s">
        <v>5253</v>
      </c>
      <c r="BZ2327"/>
      <c r="CA2327"/>
      <c r="CB2327"/>
      <c r="CC2327"/>
      <c r="CD2327">
        <v>0</v>
      </c>
      <c r="CE2327"/>
      <c r="CF2327">
        <v>0</v>
      </c>
    </row>
    <row r="2328" spans="1:84" hidden="1" x14ac:dyDescent="0.35">
      <c r="A2328" t="s">
        <v>2480</v>
      </c>
      <c r="B2328" t="s">
        <v>5311</v>
      </c>
      <c r="C2328">
        <v>3515.6930000000002</v>
      </c>
      <c r="D2328">
        <v>8</v>
      </c>
      <c r="E2328">
        <v>164.98099999999999</v>
      </c>
      <c r="F2328">
        <v>17.417999999999999</v>
      </c>
      <c r="G2328" t="s">
        <v>2884</v>
      </c>
      <c r="I2328">
        <v>103.71</v>
      </c>
      <c r="J2328">
        <v>3515.6959999999999</v>
      </c>
      <c r="K2328" s="68">
        <v>168.22</v>
      </c>
      <c r="L2328">
        <v>8</v>
      </c>
      <c r="M2328">
        <v>3</v>
      </c>
      <c r="N2328" t="s">
        <v>5311</v>
      </c>
      <c r="O2328">
        <v>1.851</v>
      </c>
      <c r="P2328">
        <v>10</v>
      </c>
      <c r="Q2328">
        <v>8</v>
      </c>
      <c r="R2328">
        <v>3515.6930000000002</v>
      </c>
      <c r="S2328">
        <v>6</v>
      </c>
      <c r="T2328">
        <v>165.62899999999999</v>
      </c>
      <c r="U2328">
        <v>13.935</v>
      </c>
      <c r="V2328">
        <v>100</v>
      </c>
      <c r="W2328">
        <v>2.383</v>
      </c>
      <c r="X2328">
        <v>2.0110000000000001</v>
      </c>
      <c r="Y2328">
        <v>6.24</v>
      </c>
      <c r="Z2328">
        <v>7.64</v>
      </c>
      <c r="AA2328">
        <v>0.32100000000000001</v>
      </c>
      <c r="AB2328">
        <v>0</v>
      </c>
      <c r="AC2328" t="b">
        <v>1</v>
      </c>
      <c r="BM2328" t="s">
        <v>2887</v>
      </c>
      <c r="BN2328" t="s">
        <v>2887</v>
      </c>
      <c r="BO2328" t="s">
        <v>2888</v>
      </c>
      <c r="BT2328"/>
      <c r="BU2328"/>
      <c r="BX2328" t="s">
        <v>5253</v>
      </c>
      <c r="BZ2328"/>
      <c r="CA2328"/>
      <c r="CB2328"/>
      <c r="CC2328"/>
      <c r="CD2328">
        <v>0</v>
      </c>
      <c r="CE2328"/>
      <c r="CF2328">
        <v>0</v>
      </c>
    </row>
    <row r="2329" spans="1:84" hidden="1" x14ac:dyDescent="0.35">
      <c r="A2329" t="s">
        <v>2481</v>
      </c>
      <c r="B2329" t="s">
        <v>5312</v>
      </c>
      <c r="C2329">
        <v>3515.692</v>
      </c>
      <c r="D2329">
        <v>8</v>
      </c>
      <c r="E2329">
        <v>139.643</v>
      </c>
      <c r="F2329">
        <v>6.2949999999999999</v>
      </c>
      <c r="G2329" t="s">
        <v>2884</v>
      </c>
      <c r="I2329">
        <v>78.760000000000005</v>
      </c>
      <c r="J2329">
        <v>3515.6959999999999</v>
      </c>
      <c r="K2329" s="68">
        <v>143.27000000000001</v>
      </c>
      <c r="L2329">
        <v>26</v>
      </c>
      <c r="M2329">
        <v>3</v>
      </c>
      <c r="N2329" t="s">
        <v>5312</v>
      </c>
      <c r="O2329">
        <v>1.851</v>
      </c>
      <c r="P2329">
        <v>20.462</v>
      </c>
      <c r="Q2329">
        <v>8</v>
      </c>
      <c r="R2329">
        <v>3515.6930000000002</v>
      </c>
      <c r="S2329">
        <v>6</v>
      </c>
      <c r="T2329">
        <v>140.369</v>
      </c>
      <c r="U2329">
        <v>5.0359999999999996</v>
      </c>
      <c r="V2329">
        <v>100</v>
      </c>
      <c r="W2329">
        <v>0.75900000000000001</v>
      </c>
      <c r="X2329">
        <v>2.13</v>
      </c>
      <c r="Y2329">
        <v>5.75</v>
      </c>
      <c r="Z2329">
        <v>7.64</v>
      </c>
      <c r="AA2329">
        <v>0.32100000000000001</v>
      </c>
      <c r="AB2329">
        <v>0</v>
      </c>
      <c r="AC2329" t="b">
        <v>1</v>
      </c>
      <c r="BM2329" t="s">
        <v>2887</v>
      </c>
      <c r="BN2329" t="s">
        <v>2887</v>
      </c>
      <c r="BO2329" t="s">
        <v>2888</v>
      </c>
      <c r="BT2329"/>
      <c r="BU2329"/>
      <c r="BX2329" t="s">
        <v>5253</v>
      </c>
      <c r="BZ2329"/>
      <c r="CA2329"/>
      <c r="CB2329"/>
      <c r="CC2329"/>
      <c r="CD2329">
        <v>0</v>
      </c>
      <c r="CE2329"/>
      <c r="CF2329">
        <v>0</v>
      </c>
    </row>
    <row r="2330" spans="1:84" hidden="1" x14ac:dyDescent="0.35">
      <c r="A2330" t="s">
        <v>2482</v>
      </c>
      <c r="B2330" t="s">
        <v>5313</v>
      </c>
      <c r="C2330">
        <v>3515.692</v>
      </c>
      <c r="D2330">
        <v>8</v>
      </c>
      <c r="E2330">
        <v>235.98699999999999</v>
      </c>
      <c r="F2330">
        <v>6.2949999999999999</v>
      </c>
      <c r="G2330" t="s">
        <v>2884</v>
      </c>
      <c r="I2330">
        <v>173.81</v>
      </c>
      <c r="J2330">
        <v>3515.6959999999999</v>
      </c>
      <c r="K2330" s="68">
        <v>238.32</v>
      </c>
      <c r="L2330">
        <v>11</v>
      </c>
      <c r="M2330">
        <v>3</v>
      </c>
      <c r="N2330" t="s">
        <v>5313</v>
      </c>
      <c r="O2330">
        <v>1.851</v>
      </c>
      <c r="P2330">
        <v>10.523</v>
      </c>
      <c r="Q2330">
        <v>8</v>
      </c>
      <c r="R2330">
        <v>3515.6930000000002</v>
      </c>
      <c r="S2330">
        <v>6</v>
      </c>
      <c r="T2330">
        <v>236.45400000000001</v>
      </c>
      <c r="U2330">
        <v>5.0359999999999996</v>
      </c>
      <c r="V2330">
        <v>100</v>
      </c>
      <c r="W2330">
        <v>0.75900000000000001</v>
      </c>
      <c r="X2330">
        <v>0.877</v>
      </c>
      <c r="Y2330">
        <v>8.4269999999999996</v>
      </c>
      <c r="Z2330">
        <v>7.64</v>
      </c>
      <c r="AA2330">
        <v>0.32100000000000001</v>
      </c>
      <c r="AB2330">
        <v>0</v>
      </c>
      <c r="AC2330" t="b">
        <v>1</v>
      </c>
      <c r="BM2330" t="s">
        <v>2887</v>
      </c>
      <c r="BN2330" t="s">
        <v>2887</v>
      </c>
      <c r="BO2330" t="s">
        <v>2888</v>
      </c>
      <c r="BT2330"/>
      <c r="BU2330"/>
      <c r="BX2330" t="s">
        <v>5253</v>
      </c>
      <c r="BZ2330"/>
      <c r="CA2330"/>
      <c r="CB2330"/>
      <c r="CC2330"/>
      <c r="CD2330">
        <v>0</v>
      </c>
      <c r="CE2330"/>
      <c r="CF2330">
        <v>0</v>
      </c>
    </row>
    <row r="2331" spans="1:84" hidden="1" x14ac:dyDescent="0.35">
      <c r="A2331" t="s">
        <v>2483</v>
      </c>
      <c r="B2331" t="s">
        <v>5314</v>
      </c>
      <c r="C2331">
        <v>3515.69</v>
      </c>
      <c r="D2331">
        <v>19.13</v>
      </c>
      <c r="E2331">
        <v>205.46199999999999</v>
      </c>
      <c r="F2331">
        <v>10.19</v>
      </c>
      <c r="G2331" t="s">
        <v>2884</v>
      </c>
      <c r="I2331">
        <v>141.24</v>
      </c>
      <c r="J2331">
        <v>3515.6959999999999</v>
      </c>
      <c r="K2331" s="68">
        <v>205.75</v>
      </c>
      <c r="L2331">
        <v>9</v>
      </c>
      <c r="M2331">
        <v>3</v>
      </c>
      <c r="N2331" t="s">
        <v>5314</v>
      </c>
      <c r="O2331">
        <v>1.851</v>
      </c>
      <c r="P2331">
        <v>10</v>
      </c>
      <c r="Q2331">
        <v>19.13</v>
      </c>
      <c r="R2331">
        <v>3515.6909999999998</v>
      </c>
      <c r="S2331">
        <v>15.304</v>
      </c>
      <c r="T2331">
        <v>205.52</v>
      </c>
      <c r="U2331">
        <v>8.1519999999999992</v>
      </c>
      <c r="V2331">
        <v>100</v>
      </c>
      <c r="W2331">
        <v>0.92800000000000005</v>
      </c>
      <c r="X2331">
        <v>1.256</v>
      </c>
      <c r="Y2331">
        <v>8.0549999999999997</v>
      </c>
      <c r="Z2331">
        <v>7.64</v>
      </c>
      <c r="AA2331">
        <v>0.32100000000000001</v>
      </c>
      <c r="AB2331">
        <v>0</v>
      </c>
      <c r="AC2331" t="b">
        <v>1</v>
      </c>
      <c r="BM2331" t="s">
        <v>2887</v>
      </c>
      <c r="BN2331" t="s">
        <v>2887</v>
      </c>
      <c r="BO2331" t="s">
        <v>2888</v>
      </c>
      <c r="BT2331"/>
      <c r="BU2331"/>
      <c r="BX2331" t="s">
        <v>5253</v>
      </c>
      <c r="BZ2331"/>
      <c r="CA2331"/>
      <c r="CB2331"/>
      <c r="CC2331"/>
      <c r="CD2331">
        <v>0</v>
      </c>
      <c r="CE2331"/>
      <c r="CF2331">
        <v>0</v>
      </c>
    </row>
    <row r="2332" spans="1:84" hidden="1" x14ac:dyDescent="0.35">
      <c r="A2332" t="s">
        <v>2484</v>
      </c>
      <c r="B2332" t="s">
        <v>5315</v>
      </c>
      <c r="C2332">
        <v>3515.7060000000001</v>
      </c>
      <c r="D2332">
        <v>8.6709999999999994</v>
      </c>
      <c r="E2332">
        <v>96.006</v>
      </c>
      <c r="F2332">
        <v>10.234</v>
      </c>
      <c r="G2332" t="s">
        <v>2884</v>
      </c>
      <c r="I2332">
        <v>36.29</v>
      </c>
      <c r="J2332">
        <v>3515.71</v>
      </c>
      <c r="K2332" s="68">
        <v>100.83</v>
      </c>
      <c r="L2332">
        <v>13</v>
      </c>
      <c r="M2332">
        <v>3</v>
      </c>
      <c r="N2332" t="s">
        <v>5315</v>
      </c>
      <c r="O2332">
        <v>1.8360000000000001</v>
      </c>
      <c r="P2332">
        <v>11.673</v>
      </c>
      <c r="Q2332">
        <v>8.6709999999999994</v>
      </c>
      <c r="R2332">
        <v>3515.7069999999999</v>
      </c>
      <c r="S2332">
        <v>6.6710000000000003</v>
      </c>
      <c r="T2332">
        <v>96.971000000000004</v>
      </c>
      <c r="U2332">
        <v>8.1869999999999994</v>
      </c>
      <c r="V2332">
        <v>100</v>
      </c>
      <c r="W2332">
        <v>1.31</v>
      </c>
      <c r="X2332">
        <v>1.8859999999999999</v>
      </c>
      <c r="Y2332">
        <v>4.9649999999999999</v>
      </c>
      <c r="Z2332">
        <v>7.64</v>
      </c>
      <c r="AA2332">
        <v>0.32100000000000001</v>
      </c>
      <c r="AB2332">
        <v>0</v>
      </c>
      <c r="AC2332" t="b">
        <v>1</v>
      </c>
      <c r="BM2332" t="s">
        <v>2887</v>
      </c>
      <c r="BN2332" t="s">
        <v>2887</v>
      </c>
      <c r="BO2332" t="s">
        <v>2888</v>
      </c>
      <c r="BT2332"/>
      <c r="BU2332"/>
      <c r="BX2332" t="s">
        <v>5253</v>
      </c>
      <c r="BZ2332"/>
      <c r="CA2332"/>
      <c r="CB2332"/>
      <c r="CC2332"/>
      <c r="CD2332">
        <v>0</v>
      </c>
      <c r="CE2332"/>
      <c r="CF2332">
        <v>0</v>
      </c>
    </row>
    <row r="2333" spans="1:84" hidden="1" x14ac:dyDescent="0.35">
      <c r="A2333" t="s">
        <v>2485</v>
      </c>
      <c r="B2333" t="s">
        <v>5316</v>
      </c>
      <c r="C2333">
        <v>3515.7150000000001</v>
      </c>
      <c r="D2333">
        <v>8</v>
      </c>
      <c r="E2333">
        <v>337.27699999999999</v>
      </c>
      <c r="F2333">
        <v>6.2949999999999999</v>
      </c>
      <c r="G2333" t="s">
        <v>2884</v>
      </c>
      <c r="I2333">
        <v>273.81</v>
      </c>
      <c r="J2333">
        <v>3515.7190000000001</v>
      </c>
      <c r="K2333" s="68">
        <v>338.35</v>
      </c>
      <c r="L2333">
        <v>8</v>
      </c>
      <c r="M2333">
        <v>3</v>
      </c>
      <c r="N2333" t="s">
        <v>5316</v>
      </c>
      <c r="O2333">
        <v>1.8320000000000001</v>
      </c>
      <c r="P2333">
        <v>10</v>
      </c>
      <c r="Q2333">
        <v>8</v>
      </c>
      <c r="R2333">
        <v>3515.7159999999999</v>
      </c>
      <c r="S2333">
        <v>6</v>
      </c>
      <c r="T2333">
        <v>337.49200000000002</v>
      </c>
      <c r="U2333">
        <v>5.0359999999999996</v>
      </c>
      <c r="V2333">
        <v>100</v>
      </c>
      <c r="W2333">
        <v>0.75900000000000001</v>
      </c>
      <c r="X2333">
        <v>0.65300000000000002</v>
      </c>
      <c r="Y2333">
        <v>6.41</v>
      </c>
      <c r="Z2333">
        <v>7.64</v>
      </c>
      <c r="AA2333">
        <v>0.32100000000000001</v>
      </c>
      <c r="AB2333">
        <v>0</v>
      </c>
      <c r="AC2333" t="b">
        <v>1</v>
      </c>
      <c r="BM2333" t="s">
        <v>2905</v>
      </c>
      <c r="BN2333" t="s">
        <v>2905</v>
      </c>
      <c r="BO2333" t="s">
        <v>2888</v>
      </c>
      <c r="BT2333"/>
      <c r="BU2333"/>
      <c r="BX2333" t="s">
        <v>5253</v>
      </c>
      <c r="BZ2333"/>
      <c r="CA2333"/>
      <c r="CB2333"/>
      <c r="CC2333"/>
      <c r="CD2333">
        <v>0</v>
      </c>
      <c r="CE2333"/>
      <c r="CF2333">
        <v>0</v>
      </c>
    </row>
    <row r="2334" spans="1:84" hidden="1" x14ac:dyDescent="0.35">
      <c r="A2334" t="s">
        <v>2486</v>
      </c>
      <c r="B2334" t="s">
        <v>5317</v>
      </c>
      <c r="C2334">
        <v>3515.7130000000002</v>
      </c>
      <c r="D2334">
        <v>8.4239999999999995</v>
      </c>
      <c r="E2334">
        <v>302.78500000000003</v>
      </c>
      <c r="F2334">
        <v>6.3040000000000003</v>
      </c>
      <c r="G2334" t="s">
        <v>2884</v>
      </c>
      <c r="I2334">
        <v>243.71</v>
      </c>
      <c r="J2334">
        <v>3515.7190000000001</v>
      </c>
      <c r="K2334" s="68">
        <v>308.25</v>
      </c>
      <c r="L2334">
        <v>23</v>
      </c>
      <c r="M2334">
        <v>3</v>
      </c>
      <c r="N2334" t="s">
        <v>5317</v>
      </c>
      <c r="O2334">
        <v>1.8320000000000001</v>
      </c>
      <c r="P2334">
        <v>18.337</v>
      </c>
      <c r="Q2334">
        <v>8.4239999999999995</v>
      </c>
      <c r="R2334">
        <v>3515.7139999999999</v>
      </c>
      <c r="S2334">
        <v>6.4240000000000004</v>
      </c>
      <c r="T2334">
        <v>303.87799999999999</v>
      </c>
      <c r="U2334">
        <v>5.0430000000000001</v>
      </c>
      <c r="V2334">
        <v>100</v>
      </c>
      <c r="W2334">
        <v>0.75900000000000001</v>
      </c>
      <c r="X2334">
        <v>1.831</v>
      </c>
      <c r="Y2334">
        <v>8.4600000000000009</v>
      </c>
      <c r="Z2334">
        <v>7.64</v>
      </c>
      <c r="AA2334">
        <v>0.32100000000000001</v>
      </c>
      <c r="AB2334">
        <v>0</v>
      </c>
      <c r="AC2334" t="b">
        <v>1</v>
      </c>
      <c r="BM2334" t="s">
        <v>2905</v>
      </c>
      <c r="BN2334" t="s">
        <v>2887</v>
      </c>
      <c r="BO2334" t="s">
        <v>2888</v>
      </c>
      <c r="BT2334"/>
      <c r="BU2334"/>
      <c r="BX2334" t="s">
        <v>5253</v>
      </c>
      <c r="BZ2334"/>
      <c r="CA2334"/>
      <c r="CB2334"/>
      <c r="CC2334"/>
      <c r="CD2334">
        <v>0</v>
      </c>
      <c r="CE2334"/>
      <c r="CF2334">
        <v>0</v>
      </c>
    </row>
    <row r="2335" spans="1:84" hidden="1" x14ac:dyDescent="0.35">
      <c r="A2335" t="s">
        <v>2487</v>
      </c>
      <c r="B2335" t="s">
        <v>5318</v>
      </c>
      <c r="C2335">
        <v>3515.7170000000001</v>
      </c>
      <c r="D2335">
        <v>8</v>
      </c>
      <c r="E2335">
        <v>283.72000000000003</v>
      </c>
      <c r="F2335">
        <v>6.2949999999999999</v>
      </c>
      <c r="G2335" t="s">
        <v>2884</v>
      </c>
      <c r="I2335">
        <v>223.71</v>
      </c>
      <c r="J2335">
        <v>3515.721</v>
      </c>
      <c r="K2335" s="68">
        <v>288.25</v>
      </c>
      <c r="L2335">
        <v>8</v>
      </c>
      <c r="M2335">
        <v>3</v>
      </c>
      <c r="N2335" t="s">
        <v>5318</v>
      </c>
      <c r="O2335">
        <v>1.831</v>
      </c>
      <c r="P2335">
        <v>10</v>
      </c>
      <c r="Q2335">
        <v>8</v>
      </c>
      <c r="R2335">
        <v>3515.7179999999998</v>
      </c>
      <c r="S2335">
        <v>6</v>
      </c>
      <c r="T2335">
        <v>284.62599999999998</v>
      </c>
      <c r="U2335">
        <v>5.0359999999999996</v>
      </c>
      <c r="V2335">
        <v>100</v>
      </c>
      <c r="W2335">
        <v>0.75900000000000001</v>
      </c>
      <c r="X2335">
        <v>0.68500000000000005</v>
      </c>
      <c r="Y2335">
        <v>7.3929999999999998</v>
      </c>
      <c r="Z2335">
        <v>7.64</v>
      </c>
      <c r="AA2335">
        <v>0.32100000000000001</v>
      </c>
      <c r="AB2335">
        <v>0</v>
      </c>
      <c r="AC2335" t="b">
        <v>1</v>
      </c>
      <c r="BM2335" t="s">
        <v>2905</v>
      </c>
      <c r="BN2335" t="s">
        <v>2905</v>
      </c>
      <c r="BO2335" t="s">
        <v>2888</v>
      </c>
      <c r="BT2335"/>
      <c r="BU2335"/>
      <c r="BX2335" t="s">
        <v>5253</v>
      </c>
      <c r="BZ2335"/>
      <c r="CA2335"/>
      <c r="CB2335"/>
      <c r="CC2335"/>
      <c r="CD2335">
        <v>0</v>
      </c>
      <c r="CE2335"/>
      <c r="CF2335">
        <v>0</v>
      </c>
    </row>
    <row r="2336" spans="1:84" hidden="1" x14ac:dyDescent="0.35">
      <c r="A2336" t="s">
        <v>2488</v>
      </c>
      <c r="B2336" t="s">
        <v>5319</v>
      </c>
      <c r="C2336">
        <v>3515.741</v>
      </c>
      <c r="D2336">
        <v>8</v>
      </c>
      <c r="E2336">
        <v>203.32</v>
      </c>
      <c r="F2336">
        <v>6.2949999999999999</v>
      </c>
      <c r="G2336" t="s">
        <v>2884</v>
      </c>
      <c r="I2336">
        <v>141.24</v>
      </c>
      <c r="J2336">
        <v>3515.7440000000001</v>
      </c>
      <c r="K2336" s="68">
        <v>205.83</v>
      </c>
      <c r="L2336">
        <v>11</v>
      </c>
      <c r="M2336">
        <v>3</v>
      </c>
      <c r="N2336" t="s">
        <v>5319</v>
      </c>
      <c r="O2336">
        <v>1.8220000000000001</v>
      </c>
      <c r="P2336">
        <v>10.523</v>
      </c>
      <c r="Q2336">
        <v>8</v>
      </c>
      <c r="R2336">
        <v>3515.7420000000002</v>
      </c>
      <c r="S2336">
        <v>6</v>
      </c>
      <c r="T2336">
        <v>203.822</v>
      </c>
      <c r="U2336">
        <v>5.0359999999999996</v>
      </c>
      <c r="V2336">
        <v>100</v>
      </c>
      <c r="W2336">
        <v>0.71099999999999997</v>
      </c>
      <c r="X2336">
        <v>0.751</v>
      </c>
      <c r="Y2336">
        <v>9.11</v>
      </c>
      <c r="Z2336">
        <v>6.968</v>
      </c>
      <c r="AA2336">
        <v>0.3</v>
      </c>
      <c r="AB2336">
        <v>0</v>
      </c>
      <c r="AC2336" t="b">
        <v>1</v>
      </c>
      <c r="BM2336" t="s">
        <v>2905</v>
      </c>
      <c r="BN2336" t="s">
        <v>2905</v>
      </c>
      <c r="BO2336" t="s">
        <v>2888</v>
      </c>
      <c r="BT2336"/>
      <c r="BU2336"/>
      <c r="BX2336" t="s">
        <v>5253</v>
      </c>
      <c r="BZ2336"/>
      <c r="CA2336"/>
      <c r="CB2336"/>
      <c r="CC2336"/>
      <c r="CD2336">
        <v>0</v>
      </c>
      <c r="CE2336"/>
      <c r="CF2336">
        <v>0</v>
      </c>
    </row>
    <row r="2337" spans="1:84" hidden="1" x14ac:dyDescent="0.35">
      <c r="A2337" t="s">
        <v>2489</v>
      </c>
      <c r="B2337" t="s">
        <v>5320</v>
      </c>
      <c r="C2337">
        <v>3515.7440000000001</v>
      </c>
      <c r="D2337">
        <v>18.861999999999998</v>
      </c>
      <c r="E2337">
        <v>273.15199999999999</v>
      </c>
      <c r="F2337">
        <v>6.53</v>
      </c>
      <c r="G2337" t="s">
        <v>2884</v>
      </c>
      <c r="I2337">
        <v>213.81</v>
      </c>
      <c r="J2337">
        <v>3515.7579999999998</v>
      </c>
      <c r="K2337" s="68">
        <v>278.5</v>
      </c>
      <c r="L2337">
        <v>71</v>
      </c>
      <c r="M2337">
        <v>3</v>
      </c>
      <c r="N2337" t="s">
        <v>5320</v>
      </c>
      <c r="O2337">
        <v>1.8220000000000001</v>
      </c>
      <c r="P2337">
        <v>53.601999999999997</v>
      </c>
      <c r="Q2337">
        <v>18.861999999999998</v>
      </c>
      <c r="R2337">
        <v>3515.7469999999998</v>
      </c>
      <c r="S2337">
        <v>15.089</v>
      </c>
      <c r="T2337">
        <v>274.221</v>
      </c>
      <c r="U2337">
        <v>5.2240000000000002</v>
      </c>
      <c r="V2337">
        <v>100</v>
      </c>
      <c r="W2337">
        <v>0.81499999999999995</v>
      </c>
      <c r="X2337">
        <v>6.2119999999999997</v>
      </c>
      <c r="Y2337">
        <v>16.234999999999999</v>
      </c>
      <c r="Z2337">
        <v>6.968</v>
      </c>
      <c r="AA2337">
        <v>0.3</v>
      </c>
      <c r="AB2337">
        <v>0</v>
      </c>
      <c r="AC2337" t="b">
        <v>1</v>
      </c>
      <c r="BM2337" t="s">
        <v>2905</v>
      </c>
      <c r="BN2337" t="s">
        <v>2905</v>
      </c>
      <c r="BO2337" t="s">
        <v>2888</v>
      </c>
      <c r="BT2337"/>
      <c r="BU2337"/>
      <c r="BX2337" t="s">
        <v>5253</v>
      </c>
      <c r="BZ2337"/>
      <c r="CA2337"/>
      <c r="CB2337"/>
      <c r="CC2337"/>
      <c r="CD2337">
        <v>0</v>
      </c>
      <c r="CE2337"/>
      <c r="CF2337">
        <v>0</v>
      </c>
    </row>
    <row r="2338" spans="1:84" hidden="1" x14ac:dyDescent="0.35">
      <c r="A2338" t="s">
        <v>2490</v>
      </c>
      <c r="B2338" t="s">
        <v>5321</v>
      </c>
      <c r="C2338">
        <v>3515.7420000000002</v>
      </c>
      <c r="D2338">
        <v>45.1</v>
      </c>
      <c r="E2338">
        <v>148.19</v>
      </c>
      <c r="F2338">
        <v>7.1109999999999998</v>
      </c>
      <c r="G2338" t="s">
        <v>2884</v>
      </c>
      <c r="I2338">
        <v>83.71</v>
      </c>
      <c r="J2338">
        <v>3515.76</v>
      </c>
      <c r="K2338" s="68">
        <v>148.4</v>
      </c>
      <c r="L2338">
        <v>16</v>
      </c>
      <c r="M2338">
        <v>3</v>
      </c>
      <c r="N2338" t="s">
        <v>5321</v>
      </c>
      <c r="O2338">
        <v>1.8220000000000001</v>
      </c>
      <c r="P2338">
        <v>13.563000000000001</v>
      </c>
      <c r="Q2338">
        <v>45.1</v>
      </c>
      <c r="R2338">
        <v>3515.7460000000001</v>
      </c>
      <c r="S2338">
        <v>36.08</v>
      </c>
      <c r="T2338">
        <v>148.232</v>
      </c>
      <c r="U2338">
        <v>5.6890000000000001</v>
      </c>
      <c r="V2338">
        <v>100</v>
      </c>
      <c r="W2338">
        <v>0.29799999999999999</v>
      </c>
      <c r="X2338">
        <v>0.73</v>
      </c>
      <c r="Y2338">
        <v>6.46</v>
      </c>
      <c r="Z2338">
        <v>6.968</v>
      </c>
      <c r="AA2338">
        <v>0.3</v>
      </c>
      <c r="AB2338">
        <v>0</v>
      </c>
      <c r="AC2338" t="b">
        <v>1</v>
      </c>
      <c r="BM2338" t="s">
        <v>2905</v>
      </c>
      <c r="BN2338" t="s">
        <v>2905</v>
      </c>
      <c r="BO2338" t="s">
        <v>2888</v>
      </c>
      <c r="BT2338"/>
      <c r="BU2338"/>
      <c r="BX2338" t="s">
        <v>5253</v>
      </c>
      <c r="BZ2338"/>
      <c r="CA2338"/>
      <c r="CB2338"/>
      <c r="CC2338"/>
      <c r="CD2338">
        <v>0</v>
      </c>
      <c r="CE2338"/>
      <c r="CF2338">
        <v>0</v>
      </c>
    </row>
    <row r="2339" spans="1:84" hidden="1" x14ac:dyDescent="0.35">
      <c r="A2339" t="s">
        <v>2491</v>
      </c>
      <c r="B2339" t="s">
        <v>5322</v>
      </c>
      <c r="C2339">
        <v>3515.7449999999999</v>
      </c>
      <c r="D2339">
        <v>50.210999999999999</v>
      </c>
      <c r="E2339">
        <v>288.71899999999999</v>
      </c>
      <c r="F2339">
        <v>9.8350000000000009</v>
      </c>
      <c r="G2339" t="s">
        <v>2884</v>
      </c>
      <c r="I2339">
        <v>226.19</v>
      </c>
      <c r="J2339">
        <v>3515.7689999999998</v>
      </c>
      <c r="K2339" s="68">
        <v>290.98</v>
      </c>
      <c r="L2339">
        <v>66</v>
      </c>
      <c r="M2339">
        <v>3</v>
      </c>
      <c r="N2339" t="s">
        <v>5322</v>
      </c>
      <c r="O2339">
        <v>1.8220000000000001</v>
      </c>
      <c r="P2339">
        <v>53.148000000000003</v>
      </c>
      <c r="Q2339">
        <v>46.408000000000001</v>
      </c>
      <c r="R2339">
        <v>3515.75</v>
      </c>
      <c r="S2339">
        <v>40.168999999999997</v>
      </c>
      <c r="T2339">
        <v>289.17099999999999</v>
      </c>
      <c r="U2339">
        <v>7.8680000000000003</v>
      </c>
      <c r="V2339">
        <v>100</v>
      </c>
      <c r="W2339">
        <v>0.48299999999999998</v>
      </c>
      <c r="X2339">
        <v>4.1340000000000003</v>
      </c>
      <c r="Y2339">
        <v>22.25</v>
      </c>
      <c r="Z2339">
        <v>6.968</v>
      </c>
      <c r="AA2339">
        <v>0.3</v>
      </c>
      <c r="AB2339">
        <v>0</v>
      </c>
      <c r="AC2339" t="b">
        <v>1</v>
      </c>
      <c r="BM2339" t="s">
        <v>2905</v>
      </c>
      <c r="BN2339" t="s">
        <v>2905</v>
      </c>
      <c r="BO2339" t="s">
        <v>2888</v>
      </c>
      <c r="BT2339"/>
      <c r="BU2339"/>
      <c r="BX2339" t="s">
        <v>5253</v>
      </c>
      <c r="BZ2339"/>
      <c r="CA2339"/>
      <c r="CB2339"/>
      <c r="CC2339"/>
      <c r="CD2339">
        <v>0</v>
      </c>
      <c r="CE2339"/>
      <c r="CF2339">
        <v>0</v>
      </c>
    </row>
    <row r="2340" spans="1:84" hidden="1" x14ac:dyDescent="0.35">
      <c r="A2340" t="s">
        <v>2492</v>
      </c>
      <c r="B2340" t="s">
        <v>5323</v>
      </c>
      <c r="C2340">
        <v>3515.7460000000001</v>
      </c>
      <c r="D2340">
        <v>50.454999999999998</v>
      </c>
      <c r="E2340">
        <v>252.92500000000001</v>
      </c>
      <c r="F2340">
        <v>7.4139999999999997</v>
      </c>
      <c r="G2340" t="s">
        <v>2884</v>
      </c>
      <c r="I2340">
        <v>193.81</v>
      </c>
      <c r="J2340">
        <v>3515.7689999999998</v>
      </c>
      <c r="K2340" s="68">
        <v>258.60000000000002</v>
      </c>
      <c r="L2340">
        <v>81</v>
      </c>
      <c r="M2340">
        <v>3</v>
      </c>
      <c r="N2340" t="s">
        <v>5323</v>
      </c>
      <c r="O2340">
        <v>1.8220000000000001</v>
      </c>
      <c r="P2340">
        <v>64.418000000000006</v>
      </c>
      <c r="Q2340">
        <v>47.34</v>
      </c>
      <c r="R2340">
        <v>3515.75</v>
      </c>
      <c r="S2340">
        <v>40.363999999999997</v>
      </c>
      <c r="T2340">
        <v>254.06</v>
      </c>
      <c r="U2340">
        <v>5.931</v>
      </c>
      <c r="V2340">
        <v>100</v>
      </c>
      <c r="W2340">
        <v>0.35899999999999999</v>
      </c>
      <c r="X2340">
        <v>4.1180000000000003</v>
      </c>
      <c r="Y2340">
        <v>23.73</v>
      </c>
      <c r="Z2340">
        <v>6.968</v>
      </c>
      <c r="AA2340">
        <v>0.3</v>
      </c>
      <c r="AB2340">
        <v>0</v>
      </c>
      <c r="AC2340" t="b">
        <v>1</v>
      </c>
      <c r="BM2340" t="s">
        <v>2905</v>
      </c>
      <c r="BN2340" t="s">
        <v>2905</v>
      </c>
      <c r="BO2340" t="s">
        <v>2888</v>
      </c>
      <c r="BT2340"/>
      <c r="BU2340"/>
      <c r="BX2340" t="s">
        <v>5253</v>
      </c>
      <c r="BZ2340"/>
      <c r="CA2340"/>
      <c r="CB2340"/>
      <c r="CC2340"/>
      <c r="CD2340">
        <v>0</v>
      </c>
      <c r="CE2340"/>
      <c r="CF2340">
        <v>0</v>
      </c>
    </row>
    <row r="2341" spans="1:84" hidden="1" x14ac:dyDescent="0.35">
      <c r="A2341" t="s">
        <v>2493</v>
      </c>
      <c r="B2341" t="s">
        <v>5324</v>
      </c>
      <c r="C2341">
        <v>3515.7649999999999</v>
      </c>
      <c r="D2341">
        <v>17.606000000000002</v>
      </c>
      <c r="E2341">
        <v>194.65</v>
      </c>
      <c r="F2341">
        <v>15.326000000000001</v>
      </c>
      <c r="G2341" t="s">
        <v>2884</v>
      </c>
      <c r="I2341">
        <v>141.24</v>
      </c>
      <c r="J2341">
        <v>3515.77</v>
      </c>
      <c r="K2341" s="68">
        <v>206.03</v>
      </c>
      <c r="L2341">
        <v>5</v>
      </c>
      <c r="M2341">
        <v>3</v>
      </c>
      <c r="N2341" t="s">
        <v>5324</v>
      </c>
      <c r="O2341">
        <v>1.8220000000000001</v>
      </c>
      <c r="P2341">
        <v>10</v>
      </c>
      <c r="Q2341">
        <v>17.606000000000002</v>
      </c>
      <c r="R2341">
        <v>3515.7660000000001</v>
      </c>
      <c r="S2341">
        <v>14.085000000000001</v>
      </c>
      <c r="T2341">
        <v>196.92599999999999</v>
      </c>
      <c r="U2341">
        <v>12.260999999999999</v>
      </c>
      <c r="V2341">
        <v>100</v>
      </c>
      <c r="W2341">
        <v>1.5229999999999999</v>
      </c>
      <c r="X2341">
        <v>1.0569999999999999</v>
      </c>
      <c r="Y2341">
        <v>9.7200000000000006</v>
      </c>
      <c r="Z2341">
        <v>6.968</v>
      </c>
      <c r="AA2341">
        <v>0.3</v>
      </c>
      <c r="AB2341">
        <v>0</v>
      </c>
      <c r="AC2341" t="b">
        <v>1</v>
      </c>
      <c r="BM2341" t="s">
        <v>2905</v>
      </c>
      <c r="BN2341" t="s">
        <v>2905</v>
      </c>
      <c r="BO2341" t="s">
        <v>2888</v>
      </c>
      <c r="BT2341"/>
      <c r="BU2341"/>
      <c r="BX2341" t="s">
        <v>5253</v>
      </c>
      <c r="BZ2341"/>
      <c r="CA2341"/>
      <c r="CB2341"/>
      <c r="CC2341"/>
      <c r="CD2341">
        <v>0</v>
      </c>
      <c r="CE2341"/>
      <c r="CF2341">
        <v>0</v>
      </c>
    </row>
    <row r="2342" spans="1:84" hidden="1" x14ac:dyDescent="0.35">
      <c r="A2342" t="s">
        <v>2494</v>
      </c>
      <c r="B2342" t="s">
        <v>5325</v>
      </c>
      <c r="C2342">
        <v>3515.7370000000001</v>
      </c>
      <c r="D2342">
        <v>86.427999999999997</v>
      </c>
      <c r="E2342">
        <v>233.184</v>
      </c>
      <c r="F2342">
        <v>6.2949999999999999</v>
      </c>
      <c r="G2342" t="s">
        <v>2884</v>
      </c>
      <c r="I2342">
        <v>173.81</v>
      </c>
      <c r="J2342">
        <v>3515.788</v>
      </c>
      <c r="K2342" s="68">
        <v>238.7</v>
      </c>
      <c r="L2342">
        <v>68</v>
      </c>
      <c r="M2342">
        <v>3</v>
      </c>
      <c r="N2342" t="s">
        <v>5325</v>
      </c>
      <c r="O2342">
        <v>1.831</v>
      </c>
      <c r="P2342">
        <v>54.651000000000003</v>
      </c>
      <c r="Q2342">
        <v>80.072999999999993</v>
      </c>
      <c r="R2342">
        <v>3515.7469999999998</v>
      </c>
      <c r="S2342">
        <v>69.143000000000001</v>
      </c>
      <c r="T2342">
        <v>234.28800000000001</v>
      </c>
      <c r="U2342">
        <v>5.0359999999999996</v>
      </c>
      <c r="V2342">
        <v>100</v>
      </c>
      <c r="W2342">
        <v>0.20399999999999999</v>
      </c>
      <c r="X2342">
        <v>1.702</v>
      </c>
      <c r="Y2342">
        <v>23.06</v>
      </c>
      <c r="Z2342">
        <v>6.968</v>
      </c>
      <c r="AA2342">
        <v>0.3</v>
      </c>
      <c r="AB2342">
        <v>0</v>
      </c>
      <c r="AC2342" t="b">
        <v>1</v>
      </c>
      <c r="BM2342" t="s">
        <v>2905</v>
      </c>
      <c r="BN2342" t="s">
        <v>2905</v>
      </c>
      <c r="BO2342" t="s">
        <v>2888</v>
      </c>
      <c r="BT2342"/>
      <c r="BU2342"/>
      <c r="BX2342" t="s">
        <v>5253</v>
      </c>
      <c r="BZ2342"/>
      <c r="CA2342"/>
      <c r="CB2342"/>
      <c r="CC2342"/>
      <c r="CD2342">
        <v>0</v>
      </c>
      <c r="CE2342"/>
      <c r="CF2342">
        <v>0</v>
      </c>
    </row>
    <row r="2343" spans="1:84" hidden="1" x14ac:dyDescent="0.35">
      <c r="A2343" t="s">
        <v>2495</v>
      </c>
      <c r="B2343" t="s">
        <v>5326</v>
      </c>
      <c r="C2343">
        <v>3515.7350000000001</v>
      </c>
      <c r="D2343">
        <v>94.475999999999999</v>
      </c>
      <c r="E2343">
        <v>223.30500000000001</v>
      </c>
      <c r="F2343">
        <v>6.2949999999999999</v>
      </c>
      <c r="G2343" t="s">
        <v>2884</v>
      </c>
      <c r="I2343">
        <v>163.71</v>
      </c>
      <c r="J2343">
        <v>3515.788</v>
      </c>
      <c r="K2343" s="68">
        <v>228.6</v>
      </c>
      <c r="L2343">
        <v>45</v>
      </c>
      <c r="M2343">
        <v>3</v>
      </c>
      <c r="N2343" t="s">
        <v>5326</v>
      </c>
      <c r="O2343">
        <v>1.831</v>
      </c>
      <c r="P2343">
        <v>37.344000000000001</v>
      </c>
      <c r="Q2343">
        <v>83.977999999999994</v>
      </c>
      <c r="R2343">
        <v>3515.7449999999999</v>
      </c>
      <c r="S2343">
        <v>75.581000000000003</v>
      </c>
      <c r="T2343">
        <v>224.364</v>
      </c>
      <c r="U2343">
        <v>5.0359999999999996</v>
      </c>
      <c r="V2343">
        <v>100</v>
      </c>
      <c r="W2343">
        <v>0.14299999999999999</v>
      </c>
      <c r="X2343">
        <v>0.99</v>
      </c>
      <c r="Y2343">
        <v>19.91</v>
      </c>
      <c r="Z2343">
        <v>6.968</v>
      </c>
      <c r="AA2343">
        <v>0.3</v>
      </c>
      <c r="AB2343">
        <v>0</v>
      </c>
      <c r="AC2343" t="b">
        <v>1</v>
      </c>
      <c r="BM2343" t="s">
        <v>2905</v>
      </c>
      <c r="BN2343" t="s">
        <v>2905</v>
      </c>
      <c r="BO2343" t="s">
        <v>2888</v>
      </c>
      <c r="BT2343"/>
      <c r="BU2343"/>
      <c r="BX2343" t="s">
        <v>5253</v>
      </c>
      <c r="BZ2343"/>
      <c r="CA2343"/>
      <c r="CB2343"/>
      <c r="CC2343"/>
      <c r="CD2343">
        <v>0</v>
      </c>
      <c r="CE2343"/>
      <c r="CF2343">
        <v>0</v>
      </c>
    </row>
    <row r="2344" spans="1:84" hidden="1" x14ac:dyDescent="0.35">
      <c r="A2344" t="s">
        <v>2496</v>
      </c>
      <c r="B2344" t="s">
        <v>5327</v>
      </c>
      <c r="C2344">
        <v>3515.7759999999998</v>
      </c>
      <c r="D2344">
        <v>40.228000000000002</v>
      </c>
      <c r="E2344">
        <v>269.68900000000002</v>
      </c>
      <c r="F2344">
        <v>6.2949999999999999</v>
      </c>
      <c r="G2344" t="s">
        <v>2884</v>
      </c>
      <c r="I2344">
        <v>206.19</v>
      </c>
      <c r="J2344">
        <v>3515.79</v>
      </c>
      <c r="K2344" s="68">
        <v>271.08</v>
      </c>
      <c r="L2344">
        <v>95</v>
      </c>
      <c r="M2344">
        <v>3</v>
      </c>
      <c r="N2344" t="s">
        <v>5327</v>
      </c>
      <c r="O2344">
        <v>1.833</v>
      </c>
      <c r="P2344">
        <v>95</v>
      </c>
      <c r="Q2344">
        <v>20.114000000000001</v>
      </c>
      <c r="R2344">
        <v>3515.779</v>
      </c>
      <c r="S2344">
        <v>32.183</v>
      </c>
      <c r="T2344">
        <v>269.96699999999998</v>
      </c>
      <c r="U2344">
        <v>5.0359999999999996</v>
      </c>
      <c r="V2344">
        <v>100</v>
      </c>
      <c r="W2344">
        <v>0.38600000000000001</v>
      </c>
      <c r="X2344">
        <v>5.734</v>
      </c>
      <c r="Y2344">
        <v>18.760000000000002</v>
      </c>
      <c r="Z2344">
        <v>6.968</v>
      </c>
      <c r="AA2344">
        <v>0.3</v>
      </c>
      <c r="AB2344">
        <v>0</v>
      </c>
      <c r="AC2344" t="b">
        <v>1</v>
      </c>
      <c r="BM2344" t="s">
        <v>2905</v>
      </c>
      <c r="BN2344" t="s">
        <v>2905</v>
      </c>
      <c r="BO2344" t="s">
        <v>2888</v>
      </c>
      <c r="BT2344"/>
      <c r="BU2344"/>
      <c r="BX2344" t="s">
        <v>5253</v>
      </c>
      <c r="BZ2344"/>
      <c r="CA2344"/>
      <c r="CB2344"/>
      <c r="CC2344"/>
      <c r="CD2344">
        <v>0</v>
      </c>
      <c r="CE2344"/>
      <c r="CF2344">
        <v>0</v>
      </c>
    </row>
    <row r="2345" spans="1:84" hidden="1" x14ac:dyDescent="0.35">
      <c r="A2345" t="s">
        <v>2497</v>
      </c>
      <c r="B2345" t="s">
        <v>5328</v>
      </c>
      <c r="C2345">
        <v>3515.723</v>
      </c>
      <c r="D2345">
        <v>351.40100000000001</v>
      </c>
      <c r="E2345">
        <v>155.83500000000001</v>
      </c>
      <c r="F2345">
        <v>218.904</v>
      </c>
      <c r="G2345" t="s">
        <v>2884</v>
      </c>
      <c r="I2345">
        <v>285</v>
      </c>
      <c r="J2345">
        <v>3515.8180000000002</v>
      </c>
      <c r="K2345" s="68">
        <v>349.947</v>
      </c>
      <c r="L2345">
        <v>2.4969999999999999</v>
      </c>
      <c r="M2345">
        <v>1</v>
      </c>
      <c r="N2345" t="s">
        <v>5328</v>
      </c>
      <c r="O2345">
        <v>1.913</v>
      </c>
      <c r="P2345">
        <v>0</v>
      </c>
      <c r="Q2345">
        <v>0</v>
      </c>
      <c r="R2345">
        <v>3515.8180000000002</v>
      </c>
      <c r="S2345">
        <v>0</v>
      </c>
      <c r="T2345">
        <v>349.947</v>
      </c>
      <c r="U2345">
        <v>0</v>
      </c>
      <c r="V2345">
        <v>0</v>
      </c>
      <c r="W2345">
        <v>0</v>
      </c>
      <c r="X2345">
        <v>0</v>
      </c>
      <c r="Y2345">
        <v>0</v>
      </c>
      <c r="Z2345">
        <v>0</v>
      </c>
      <c r="AA2345">
        <v>0</v>
      </c>
      <c r="AB2345">
        <v>0</v>
      </c>
      <c r="AC2345" t="b">
        <v>1</v>
      </c>
      <c r="AE2345">
        <v>0</v>
      </c>
      <c r="AF2345">
        <v>0</v>
      </c>
      <c r="AG2345">
        <v>0</v>
      </c>
      <c r="AH2345">
        <v>0</v>
      </c>
      <c r="AI2345">
        <v>0</v>
      </c>
      <c r="AJ2345">
        <v>0</v>
      </c>
      <c r="AK2345">
        <v>0</v>
      </c>
      <c r="AL2345">
        <v>0</v>
      </c>
      <c r="AM2345">
        <v>0</v>
      </c>
      <c r="AN2345">
        <v>0</v>
      </c>
      <c r="AO2345">
        <v>0</v>
      </c>
      <c r="AP2345">
        <v>0</v>
      </c>
      <c r="AQ2345">
        <v>0</v>
      </c>
      <c r="AR2345">
        <v>0</v>
      </c>
      <c r="AS2345">
        <v>0</v>
      </c>
      <c r="AT2345">
        <v>0</v>
      </c>
      <c r="AU2345">
        <v>0</v>
      </c>
      <c r="AV2345">
        <v>0</v>
      </c>
      <c r="AW2345">
        <v>0</v>
      </c>
      <c r="AX2345">
        <v>0</v>
      </c>
      <c r="AY2345" t="b">
        <v>0</v>
      </c>
      <c r="AZ2345">
        <v>0</v>
      </c>
      <c r="BI2345">
        <v>0</v>
      </c>
      <c r="BJ2345">
        <v>0</v>
      </c>
      <c r="BK2345">
        <v>0</v>
      </c>
      <c r="BM2345" t="s">
        <v>2905</v>
      </c>
      <c r="BN2345" t="s">
        <v>2905</v>
      </c>
      <c r="BO2345" t="s">
        <v>2888</v>
      </c>
      <c r="BT2345"/>
      <c r="BU2345"/>
      <c r="BX2345"/>
      <c r="BY2345" t="s">
        <v>2903</v>
      </c>
      <c r="BZ2345"/>
      <c r="CA2345"/>
      <c r="CB2345"/>
      <c r="CC2345"/>
      <c r="CD2345">
        <v>0</v>
      </c>
      <c r="CE2345"/>
      <c r="CF2345">
        <v>0</v>
      </c>
    </row>
    <row r="2346" spans="1:84" hidden="1" x14ac:dyDescent="0.35">
      <c r="A2346" t="s">
        <v>2498</v>
      </c>
      <c r="B2346" t="s">
        <v>5329</v>
      </c>
      <c r="C2346">
        <v>3515.8180000000002</v>
      </c>
      <c r="D2346">
        <v>62.161999999999999</v>
      </c>
      <c r="E2346">
        <v>271.61700000000002</v>
      </c>
      <c r="F2346">
        <v>4.2930000000000001</v>
      </c>
      <c r="G2346" t="s">
        <v>2884</v>
      </c>
      <c r="I2346">
        <v>210</v>
      </c>
      <c r="J2346">
        <v>3515.837</v>
      </c>
      <c r="K2346" s="68">
        <v>274.971</v>
      </c>
      <c r="L2346">
        <v>2.4929999999999999</v>
      </c>
      <c r="M2346">
        <v>1</v>
      </c>
      <c r="N2346" t="s">
        <v>5329</v>
      </c>
      <c r="O2346">
        <v>1.9239999999999999</v>
      </c>
      <c r="P2346">
        <v>0</v>
      </c>
      <c r="Q2346">
        <v>0</v>
      </c>
      <c r="R2346">
        <v>3515.837</v>
      </c>
      <c r="S2346">
        <v>0</v>
      </c>
      <c r="T2346">
        <v>274.971</v>
      </c>
      <c r="U2346">
        <v>0</v>
      </c>
      <c r="V2346">
        <v>0</v>
      </c>
      <c r="W2346">
        <v>0</v>
      </c>
      <c r="X2346">
        <v>0</v>
      </c>
      <c r="Y2346">
        <v>0</v>
      </c>
      <c r="Z2346">
        <v>0</v>
      </c>
      <c r="AA2346">
        <v>0</v>
      </c>
      <c r="AB2346">
        <v>0</v>
      </c>
      <c r="AC2346" t="b">
        <v>1</v>
      </c>
      <c r="AE2346">
        <v>0</v>
      </c>
      <c r="AF2346">
        <v>0</v>
      </c>
      <c r="AG2346">
        <v>0</v>
      </c>
      <c r="AH2346">
        <v>0</v>
      </c>
      <c r="AI2346">
        <v>0</v>
      </c>
      <c r="AJ2346">
        <v>0</v>
      </c>
      <c r="AK2346">
        <v>0</v>
      </c>
      <c r="AL2346">
        <v>0</v>
      </c>
      <c r="AM2346">
        <v>0</v>
      </c>
      <c r="AN2346">
        <v>0</v>
      </c>
      <c r="AO2346">
        <v>0</v>
      </c>
      <c r="AP2346">
        <v>0</v>
      </c>
      <c r="AQ2346">
        <v>0</v>
      </c>
      <c r="AR2346">
        <v>0</v>
      </c>
      <c r="AS2346">
        <v>0</v>
      </c>
      <c r="AT2346">
        <v>0</v>
      </c>
      <c r="AU2346">
        <v>0</v>
      </c>
      <c r="AV2346">
        <v>0</v>
      </c>
      <c r="AW2346">
        <v>0</v>
      </c>
      <c r="AX2346">
        <v>0</v>
      </c>
      <c r="AY2346" t="b">
        <v>0</v>
      </c>
      <c r="AZ2346">
        <v>0</v>
      </c>
      <c r="BI2346">
        <v>0</v>
      </c>
      <c r="BJ2346">
        <v>0</v>
      </c>
      <c r="BK2346">
        <v>0</v>
      </c>
      <c r="BM2346" t="s">
        <v>2905</v>
      </c>
      <c r="BN2346" t="s">
        <v>2905</v>
      </c>
      <c r="BO2346" t="s">
        <v>2888</v>
      </c>
      <c r="BT2346"/>
      <c r="BU2346"/>
      <c r="BX2346"/>
      <c r="BY2346" t="s">
        <v>2903</v>
      </c>
      <c r="BZ2346"/>
      <c r="CA2346"/>
      <c r="CB2346"/>
      <c r="CC2346"/>
      <c r="CD2346">
        <v>0</v>
      </c>
      <c r="CE2346"/>
      <c r="CF2346">
        <v>0</v>
      </c>
    </row>
    <row r="2347" spans="1:84" hidden="1" x14ac:dyDescent="0.35">
      <c r="A2347" t="s">
        <v>2499</v>
      </c>
      <c r="B2347" t="s">
        <v>5330</v>
      </c>
      <c r="C2347">
        <v>3515.8690000000001</v>
      </c>
      <c r="D2347">
        <v>10.092000000000001</v>
      </c>
      <c r="E2347">
        <v>272.76400000000001</v>
      </c>
      <c r="F2347">
        <v>6.2949999999999999</v>
      </c>
      <c r="G2347" t="s">
        <v>2884</v>
      </c>
      <c r="I2347">
        <v>213.81</v>
      </c>
      <c r="J2347">
        <v>3515.873</v>
      </c>
      <c r="K2347" s="68">
        <v>278.83999999999997</v>
      </c>
      <c r="L2347">
        <v>23</v>
      </c>
      <c r="M2347">
        <v>3</v>
      </c>
      <c r="N2347" t="s">
        <v>5330</v>
      </c>
      <c r="O2347">
        <v>1.9470000000000001</v>
      </c>
      <c r="P2347">
        <v>18.337</v>
      </c>
      <c r="Q2347">
        <v>10.092000000000001</v>
      </c>
      <c r="R2347">
        <v>3515.87</v>
      </c>
      <c r="S2347">
        <v>8.0739999999999998</v>
      </c>
      <c r="T2347">
        <v>273.97899999999998</v>
      </c>
      <c r="U2347">
        <v>5.0359999999999996</v>
      </c>
      <c r="V2347">
        <v>100</v>
      </c>
      <c r="W2347">
        <v>0.71099999999999997</v>
      </c>
      <c r="X2347">
        <v>1.67</v>
      </c>
      <c r="Y2347">
        <v>14.52</v>
      </c>
      <c r="Z2347">
        <v>6.968</v>
      </c>
      <c r="AA2347">
        <v>0.3</v>
      </c>
      <c r="AB2347">
        <v>0</v>
      </c>
      <c r="AC2347" t="b">
        <v>1</v>
      </c>
      <c r="BM2347" t="s">
        <v>2905</v>
      </c>
      <c r="BN2347" t="s">
        <v>2905</v>
      </c>
      <c r="BO2347" t="s">
        <v>2888</v>
      </c>
      <c r="BT2347"/>
      <c r="BU2347"/>
      <c r="BX2347" t="s">
        <v>5253</v>
      </c>
      <c r="BZ2347"/>
      <c r="CA2347"/>
      <c r="CB2347"/>
      <c r="CC2347"/>
      <c r="CD2347">
        <v>0</v>
      </c>
      <c r="CE2347"/>
      <c r="CF2347">
        <v>0</v>
      </c>
    </row>
    <row r="2348" spans="1:84" hidden="1" x14ac:dyDescent="0.35">
      <c r="A2348" t="s">
        <v>2500</v>
      </c>
      <c r="B2348" t="s">
        <v>5331</v>
      </c>
      <c r="C2348">
        <v>3515.8539999999998</v>
      </c>
      <c r="D2348">
        <v>38.567</v>
      </c>
      <c r="E2348">
        <v>220.62799999999999</v>
      </c>
      <c r="F2348">
        <v>10.263</v>
      </c>
      <c r="G2348" t="s">
        <v>2884</v>
      </c>
      <c r="I2348">
        <v>161.24</v>
      </c>
      <c r="J2348">
        <v>3515.8760000000002</v>
      </c>
      <c r="K2348" s="68">
        <v>226.27</v>
      </c>
      <c r="L2348">
        <v>9</v>
      </c>
      <c r="M2348">
        <v>3</v>
      </c>
      <c r="N2348" t="s">
        <v>5331</v>
      </c>
      <c r="O2348">
        <v>1.9470000000000001</v>
      </c>
      <c r="P2348">
        <v>10</v>
      </c>
      <c r="Q2348">
        <v>38.567</v>
      </c>
      <c r="R2348">
        <v>3515.8580000000002</v>
      </c>
      <c r="S2348">
        <v>30.853000000000002</v>
      </c>
      <c r="T2348">
        <v>221.756</v>
      </c>
      <c r="U2348">
        <v>8.2110000000000003</v>
      </c>
      <c r="V2348">
        <v>100</v>
      </c>
      <c r="W2348">
        <v>0.52200000000000002</v>
      </c>
      <c r="X2348">
        <v>0.73899999999999999</v>
      </c>
      <c r="Y2348">
        <v>18.690000000000001</v>
      </c>
      <c r="Z2348">
        <v>6.968</v>
      </c>
      <c r="AA2348">
        <v>0.3</v>
      </c>
      <c r="AB2348">
        <v>0</v>
      </c>
      <c r="AC2348" t="b">
        <v>1</v>
      </c>
      <c r="BM2348" t="s">
        <v>2905</v>
      </c>
      <c r="BN2348" t="s">
        <v>2905</v>
      </c>
      <c r="BO2348" t="s">
        <v>2888</v>
      </c>
      <c r="BT2348"/>
      <c r="BU2348"/>
      <c r="BX2348" t="s">
        <v>5253</v>
      </c>
      <c r="BZ2348"/>
      <c r="CA2348"/>
      <c r="CB2348"/>
      <c r="CC2348"/>
      <c r="CD2348">
        <v>0</v>
      </c>
      <c r="CE2348"/>
      <c r="CF2348">
        <v>0</v>
      </c>
    </row>
    <row r="2349" spans="1:84" hidden="1" x14ac:dyDescent="0.35">
      <c r="A2349" t="s">
        <v>2501</v>
      </c>
      <c r="B2349" t="s">
        <v>5332</v>
      </c>
      <c r="C2349">
        <v>3515.8270000000002</v>
      </c>
      <c r="D2349">
        <v>174.21600000000001</v>
      </c>
      <c r="E2349">
        <v>38.585999999999999</v>
      </c>
      <c r="F2349">
        <v>94.343999999999994</v>
      </c>
      <c r="G2349" t="s">
        <v>2884</v>
      </c>
      <c r="I2349">
        <v>15</v>
      </c>
      <c r="J2349">
        <v>3515.931</v>
      </c>
      <c r="K2349" s="68">
        <v>80.16</v>
      </c>
      <c r="L2349">
        <v>-6.03</v>
      </c>
      <c r="M2349">
        <v>1</v>
      </c>
      <c r="N2349" t="s">
        <v>5332</v>
      </c>
      <c r="O2349">
        <v>1.9550000000000001</v>
      </c>
      <c r="P2349">
        <v>0</v>
      </c>
      <c r="Q2349">
        <v>0</v>
      </c>
      <c r="R2349">
        <v>3515.931</v>
      </c>
      <c r="S2349">
        <v>0</v>
      </c>
      <c r="T2349">
        <v>80.16</v>
      </c>
      <c r="U2349">
        <v>0</v>
      </c>
      <c r="V2349">
        <v>0</v>
      </c>
      <c r="W2349">
        <v>0</v>
      </c>
      <c r="X2349">
        <v>0</v>
      </c>
      <c r="Y2349">
        <v>0</v>
      </c>
      <c r="Z2349">
        <v>0</v>
      </c>
      <c r="AA2349">
        <v>0</v>
      </c>
      <c r="AB2349">
        <v>0</v>
      </c>
      <c r="AC2349" t="b">
        <v>1</v>
      </c>
      <c r="AE2349">
        <v>0</v>
      </c>
      <c r="AF2349">
        <v>0</v>
      </c>
      <c r="AG2349">
        <v>0</v>
      </c>
      <c r="AH2349">
        <v>0</v>
      </c>
      <c r="AI2349">
        <v>0</v>
      </c>
      <c r="AJ2349">
        <v>0</v>
      </c>
      <c r="AK2349">
        <v>0</v>
      </c>
      <c r="AL2349">
        <v>0</v>
      </c>
      <c r="AM2349">
        <v>0</v>
      </c>
      <c r="AN2349">
        <v>0</v>
      </c>
      <c r="AO2349">
        <v>0</v>
      </c>
      <c r="AP2349">
        <v>0</v>
      </c>
      <c r="AQ2349">
        <v>0</v>
      </c>
      <c r="AR2349">
        <v>0</v>
      </c>
      <c r="AS2349">
        <v>0</v>
      </c>
      <c r="AT2349">
        <v>0</v>
      </c>
      <c r="AU2349">
        <v>0</v>
      </c>
      <c r="AV2349">
        <v>0</v>
      </c>
      <c r="AW2349">
        <v>0</v>
      </c>
      <c r="AX2349">
        <v>0</v>
      </c>
      <c r="AY2349" t="b">
        <v>0</v>
      </c>
      <c r="AZ2349">
        <v>0</v>
      </c>
      <c r="BI2349">
        <v>0</v>
      </c>
      <c r="BJ2349">
        <v>0</v>
      </c>
      <c r="BK2349">
        <v>0</v>
      </c>
      <c r="BM2349" t="s">
        <v>2905</v>
      </c>
      <c r="BN2349" t="s">
        <v>2905</v>
      </c>
      <c r="BO2349" t="s">
        <v>2888</v>
      </c>
      <c r="BT2349"/>
      <c r="BU2349"/>
      <c r="BX2349"/>
      <c r="BY2349" t="s">
        <v>2903</v>
      </c>
      <c r="BZ2349"/>
      <c r="CA2349"/>
      <c r="CB2349"/>
      <c r="CC2349"/>
      <c r="CD2349">
        <v>0</v>
      </c>
      <c r="CE2349"/>
      <c r="CF2349">
        <v>0</v>
      </c>
    </row>
    <row r="2350" spans="1:84" hidden="1" x14ac:dyDescent="0.35">
      <c r="A2350" t="s">
        <v>2502</v>
      </c>
      <c r="B2350" t="s">
        <v>5333</v>
      </c>
      <c r="C2350">
        <v>3515.8180000000002</v>
      </c>
      <c r="D2350">
        <v>224.441</v>
      </c>
      <c r="E2350">
        <v>219.03800000000001</v>
      </c>
      <c r="F2350">
        <v>44.668999999999997</v>
      </c>
      <c r="G2350" t="s">
        <v>2884</v>
      </c>
      <c r="I2350">
        <v>180</v>
      </c>
      <c r="J2350">
        <v>3515.9369999999999</v>
      </c>
      <c r="K2350" s="68">
        <v>245.16</v>
      </c>
      <c r="L2350">
        <v>-21.728999999999999</v>
      </c>
      <c r="M2350">
        <v>1</v>
      </c>
      <c r="N2350" t="s">
        <v>5333</v>
      </c>
      <c r="O2350">
        <v>1.9550000000000001</v>
      </c>
      <c r="P2350">
        <v>0</v>
      </c>
      <c r="Q2350">
        <v>0</v>
      </c>
      <c r="R2350">
        <v>3515.9369999999999</v>
      </c>
      <c r="S2350">
        <v>0</v>
      </c>
      <c r="T2350">
        <v>245.16</v>
      </c>
      <c r="U2350">
        <v>0</v>
      </c>
      <c r="V2350">
        <v>0</v>
      </c>
      <c r="W2350">
        <v>0</v>
      </c>
      <c r="X2350">
        <v>0</v>
      </c>
      <c r="Y2350">
        <v>0</v>
      </c>
      <c r="Z2350">
        <v>0</v>
      </c>
      <c r="AA2350">
        <v>0</v>
      </c>
      <c r="AB2350">
        <v>0</v>
      </c>
      <c r="AC2350" t="b">
        <v>1</v>
      </c>
      <c r="AE2350">
        <v>0</v>
      </c>
      <c r="AF2350">
        <v>0</v>
      </c>
      <c r="AG2350">
        <v>0</v>
      </c>
      <c r="AH2350">
        <v>0</v>
      </c>
      <c r="AI2350">
        <v>0</v>
      </c>
      <c r="AJ2350">
        <v>0</v>
      </c>
      <c r="AK2350">
        <v>0</v>
      </c>
      <c r="AL2350">
        <v>0</v>
      </c>
      <c r="AM2350">
        <v>0</v>
      </c>
      <c r="AN2350">
        <v>0</v>
      </c>
      <c r="AO2350">
        <v>0</v>
      </c>
      <c r="AP2350">
        <v>0</v>
      </c>
      <c r="AQ2350">
        <v>0</v>
      </c>
      <c r="AR2350">
        <v>0</v>
      </c>
      <c r="AS2350">
        <v>0</v>
      </c>
      <c r="AT2350">
        <v>0</v>
      </c>
      <c r="AU2350">
        <v>0</v>
      </c>
      <c r="AV2350">
        <v>0</v>
      </c>
      <c r="AW2350">
        <v>0</v>
      </c>
      <c r="AX2350">
        <v>0</v>
      </c>
      <c r="AY2350" t="b">
        <v>0</v>
      </c>
      <c r="AZ2350">
        <v>0</v>
      </c>
      <c r="BI2350">
        <v>0</v>
      </c>
      <c r="BJ2350">
        <v>0</v>
      </c>
      <c r="BK2350">
        <v>0</v>
      </c>
      <c r="BM2350" t="s">
        <v>2905</v>
      </c>
      <c r="BN2350" t="s">
        <v>2905</v>
      </c>
      <c r="BO2350" t="s">
        <v>2888</v>
      </c>
      <c r="BT2350"/>
      <c r="BU2350"/>
      <c r="BX2350"/>
      <c r="BY2350" t="s">
        <v>2903</v>
      </c>
      <c r="BZ2350"/>
      <c r="CA2350"/>
      <c r="CB2350"/>
      <c r="CC2350"/>
      <c r="CD2350">
        <v>0</v>
      </c>
      <c r="CE2350"/>
      <c r="CF2350">
        <v>0</v>
      </c>
    </row>
    <row r="2351" spans="1:84" hidden="1" x14ac:dyDescent="0.35">
      <c r="A2351" t="s">
        <v>2503</v>
      </c>
      <c r="B2351" t="s">
        <v>5334</v>
      </c>
      <c r="C2351">
        <v>3515.9409999999998</v>
      </c>
      <c r="D2351">
        <v>28.277999999999999</v>
      </c>
      <c r="E2351">
        <v>260.822</v>
      </c>
      <c r="F2351">
        <v>6.2949999999999999</v>
      </c>
      <c r="G2351" t="s">
        <v>2884</v>
      </c>
      <c r="I2351">
        <v>198.76</v>
      </c>
      <c r="J2351">
        <v>3515.9520000000002</v>
      </c>
      <c r="K2351" s="68">
        <v>263.97000000000003</v>
      </c>
      <c r="L2351">
        <v>12</v>
      </c>
      <c r="M2351">
        <v>3</v>
      </c>
      <c r="N2351" t="s">
        <v>5334</v>
      </c>
      <c r="O2351">
        <v>2.0739999999999998</v>
      </c>
      <c r="P2351">
        <v>11.083</v>
      </c>
      <c r="Q2351">
        <v>28.277999999999999</v>
      </c>
      <c r="R2351">
        <v>3515.9430000000002</v>
      </c>
      <c r="S2351">
        <v>22.623000000000001</v>
      </c>
      <c r="T2351">
        <v>261.452</v>
      </c>
      <c r="U2351">
        <v>5.0359999999999996</v>
      </c>
      <c r="V2351">
        <v>100</v>
      </c>
      <c r="W2351">
        <v>0.40899999999999997</v>
      </c>
      <c r="X2351">
        <v>0.81</v>
      </c>
      <c r="Y2351">
        <v>18.22</v>
      </c>
      <c r="Z2351">
        <v>7.8609999999999998</v>
      </c>
      <c r="AA2351">
        <v>0.32800000000000001</v>
      </c>
      <c r="AB2351">
        <v>0</v>
      </c>
      <c r="AC2351" t="b">
        <v>1</v>
      </c>
      <c r="BM2351" t="s">
        <v>2905</v>
      </c>
      <c r="BN2351" t="s">
        <v>2905</v>
      </c>
      <c r="BO2351" t="s">
        <v>2888</v>
      </c>
      <c r="BT2351"/>
      <c r="BU2351"/>
      <c r="BX2351" t="s">
        <v>5253</v>
      </c>
      <c r="BZ2351"/>
      <c r="CA2351"/>
      <c r="CB2351"/>
      <c r="CC2351"/>
      <c r="CD2351">
        <v>0</v>
      </c>
      <c r="CE2351"/>
      <c r="CF2351">
        <v>0</v>
      </c>
    </row>
    <row r="2352" spans="1:84" hidden="1" x14ac:dyDescent="0.35">
      <c r="A2352" t="s">
        <v>2504</v>
      </c>
      <c r="B2352" t="s">
        <v>5335</v>
      </c>
      <c r="C2352">
        <v>3515.998</v>
      </c>
      <c r="D2352">
        <v>11.878</v>
      </c>
      <c r="E2352">
        <v>44.595999999999997</v>
      </c>
      <c r="F2352">
        <v>6.2949999999999999</v>
      </c>
      <c r="G2352" t="s">
        <v>2884</v>
      </c>
      <c r="I2352">
        <v>343.71</v>
      </c>
      <c r="J2352">
        <v>3516.0059999999999</v>
      </c>
      <c r="K2352" s="68">
        <v>49</v>
      </c>
      <c r="L2352">
        <v>10</v>
      </c>
      <c r="M2352">
        <v>3</v>
      </c>
      <c r="N2352" t="s">
        <v>5335</v>
      </c>
      <c r="O2352">
        <v>2.1030000000000002</v>
      </c>
      <c r="P2352">
        <v>10</v>
      </c>
      <c r="Q2352">
        <v>11.878</v>
      </c>
      <c r="R2352">
        <v>3515.9989999999998</v>
      </c>
      <c r="S2352">
        <v>9.5030000000000001</v>
      </c>
      <c r="T2352">
        <v>45.476999999999997</v>
      </c>
      <c r="U2352">
        <v>5.0359999999999996</v>
      </c>
      <c r="V2352">
        <v>100</v>
      </c>
      <c r="W2352">
        <v>0.77400000000000002</v>
      </c>
      <c r="X2352">
        <v>0.84199999999999997</v>
      </c>
      <c r="Y2352">
        <v>7.78</v>
      </c>
      <c r="Z2352">
        <v>7.8609999999999998</v>
      </c>
      <c r="AA2352">
        <v>0.32800000000000001</v>
      </c>
      <c r="AB2352">
        <v>0</v>
      </c>
      <c r="AC2352" t="b">
        <v>1</v>
      </c>
      <c r="BM2352" t="s">
        <v>2905</v>
      </c>
      <c r="BN2352" t="s">
        <v>2905</v>
      </c>
      <c r="BO2352" t="s">
        <v>2888</v>
      </c>
      <c r="BT2352"/>
      <c r="BU2352"/>
      <c r="BX2352" t="s">
        <v>5253</v>
      </c>
      <c r="BZ2352"/>
      <c r="CA2352"/>
      <c r="CB2352"/>
      <c r="CC2352"/>
      <c r="CD2352">
        <v>0</v>
      </c>
      <c r="CE2352"/>
      <c r="CF2352">
        <v>0</v>
      </c>
    </row>
    <row r="2353" spans="1:84" hidden="1" x14ac:dyDescent="0.35">
      <c r="A2353" t="s">
        <v>2505</v>
      </c>
      <c r="B2353" t="s">
        <v>5336</v>
      </c>
      <c r="C2353">
        <v>3515.9810000000002</v>
      </c>
      <c r="D2353">
        <v>44.073999999999998</v>
      </c>
      <c r="E2353">
        <v>269.69600000000003</v>
      </c>
      <c r="F2353">
        <v>6.76</v>
      </c>
      <c r="G2353" t="s">
        <v>2884</v>
      </c>
      <c r="I2353">
        <v>206.19</v>
      </c>
      <c r="J2353">
        <v>3516.009</v>
      </c>
      <c r="K2353" s="68">
        <v>271.48</v>
      </c>
      <c r="L2353">
        <v>62</v>
      </c>
      <c r="M2353">
        <v>3</v>
      </c>
      <c r="N2353" t="s">
        <v>5336</v>
      </c>
      <c r="O2353">
        <v>2.1040000000000001</v>
      </c>
      <c r="P2353">
        <v>46.902999999999999</v>
      </c>
      <c r="Q2353">
        <v>44.073999999999998</v>
      </c>
      <c r="R2353">
        <v>3515.9870000000001</v>
      </c>
      <c r="S2353">
        <v>35.259</v>
      </c>
      <c r="T2353">
        <v>270.053</v>
      </c>
      <c r="U2353">
        <v>5.4080000000000004</v>
      </c>
      <c r="V2353">
        <v>100</v>
      </c>
      <c r="W2353">
        <v>0.38300000000000001</v>
      </c>
      <c r="X2353">
        <v>3.2719999999999998</v>
      </c>
      <c r="Y2353">
        <v>12.76</v>
      </c>
      <c r="Z2353">
        <v>7.8609999999999998</v>
      </c>
      <c r="AA2353">
        <v>0.32800000000000001</v>
      </c>
      <c r="AB2353">
        <v>0</v>
      </c>
      <c r="AC2353" t="b">
        <v>1</v>
      </c>
      <c r="BM2353" t="s">
        <v>2905</v>
      </c>
      <c r="BN2353" t="s">
        <v>2905</v>
      </c>
      <c r="BO2353" t="s">
        <v>2888</v>
      </c>
      <c r="BT2353"/>
      <c r="BU2353"/>
      <c r="BX2353" t="s">
        <v>5253</v>
      </c>
      <c r="BZ2353"/>
      <c r="CA2353"/>
      <c r="CB2353"/>
      <c r="CC2353"/>
      <c r="CD2353">
        <v>0</v>
      </c>
      <c r="CE2353"/>
      <c r="CF2353">
        <v>0</v>
      </c>
    </row>
    <row r="2354" spans="1:84" hidden="1" x14ac:dyDescent="0.35">
      <c r="A2354" t="s">
        <v>2506</v>
      </c>
      <c r="B2354" t="s">
        <v>5337</v>
      </c>
      <c r="C2354">
        <v>3516.04</v>
      </c>
      <c r="D2354">
        <v>8</v>
      </c>
      <c r="E2354">
        <v>275.99200000000002</v>
      </c>
      <c r="F2354">
        <v>6.2949999999999999</v>
      </c>
      <c r="G2354" t="s">
        <v>2884</v>
      </c>
      <c r="I2354">
        <v>213.81</v>
      </c>
      <c r="J2354">
        <v>3516.0430000000001</v>
      </c>
      <c r="K2354" s="68">
        <v>279.14</v>
      </c>
      <c r="L2354">
        <v>8</v>
      </c>
      <c r="M2354">
        <v>3</v>
      </c>
      <c r="N2354" t="s">
        <v>5337</v>
      </c>
      <c r="O2354">
        <v>2.1749999999999998</v>
      </c>
      <c r="P2354">
        <v>10</v>
      </c>
      <c r="Q2354">
        <v>8</v>
      </c>
      <c r="R2354">
        <v>3516.04</v>
      </c>
      <c r="S2354">
        <v>6</v>
      </c>
      <c r="T2354">
        <v>276.62200000000001</v>
      </c>
      <c r="U2354">
        <v>5.0359999999999996</v>
      </c>
      <c r="V2354">
        <v>100</v>
      </c>
      <c r="W2354">
        <v>0.83</v>
      </c>
      <c r="X2354">
        <v>0.74299999999999999</v>
      </c>
      <c r="Y2354">
        <v>7.83</v>
      </c>
      <c r="Z2354">
        <v>8.7260000000000009</v>
      </c>
      <c r="AA2354">
        <v>0.35199999999999998</v>
      </c>
      <c r="AB2354">
        <v>0</v>
      </c>
      <c r="AC2354" t="b">
        <v>1</v>
      </c>
      <c r="BM2354" t="s">
        <v>2905</v>
      </c>
      <c r="BN2354" t="s">
        <v>2905</v>
      </c>
      <c r="BO2354" t="s">
        <v>2888</v>
      </c>
      <c r="BT2354"/>
      <c r="BU2354"/>
      <c r="BX2354" t="s">
        <v>5253</v>
      </c>
      <c r="BZ2354"/>
      <c r="CA2354"/>
      <c r="CB2354"/>
      <c r="CC2354"/>
      <c r="CD2354">
        <v>0</v>
      </c>
      <c r="CE2354"/>
      <c r="CF2354">
        <v>0</v>
      </c>
    </row>
    <row r="2355" spans="1:84" hidden="1" x14ac:dyDescent="0.35">
      <c r="A2355" t="s">
        <v>2507</v>
      </c>
      <c r="B2355" t="s">
        <v>5338</v>
      </c>
      <c r="C2355">
        <v>3516.0680000000002</v>
      </c>
      <c r="D2355">
        <v>19.488</v>
      </c>
      <c r="E2355">
        <v>202.49600000000001</v>
      </c>
      <c r="F2355">
        <v>7.048</v>
      </c>
      <c r="G2355" t="s">
        <v>2884</v>
      </c>
      <c r="I2355">
        <v>138.76</v>
      </c>
      <c r="J2355">
        <v>3516.076</v>
      </c>
      <c r="K2355" s="68">
        <v>204.13</v>
      </c>
      <c r="L2355">
        <v>10</v>
      </c>
      <c r="M2355">
        <v>3</v>
      </c>
      <c r="N2355" t="s">
        <v>5338</v>
      </c>
      <c r="O2355">
        <v>2.1379999999999999</v>
      </c>
      <c r="P2355">
        <v>10</v>
      </c>
      <c r="Q2355">
        <v>19.488</v>
      </c>
      <c r="R2355">
        <v>3516.07</v>
      </c>
      <c r="S2355">
        <v>15.590999999999999</v>
      </c>
      <c r="T2355">
        <v>202.822</v>
      </c>
      <c r="U2355">
        <v>5.6390000000000002</v>
      </c>
      <c r="V2355">
        <v>100</v>
      </c>
      <c r="W2355">
        <v>0.64400000000000002</v>
      </c>
      <c r="X2355">
        <v>0.99399999999999999</v>
      </c>
      <c r="Y2355">
        <v>9.65</v>
      </c>
      <c r="Z2355">
        <v>8.7260000000000009</v>
      </c>
      <c r="AA2355">
        <v>0.35199999999999998</v>
      </c>
      <c r="AB2355">
        <v>0</v>
      </c>
      <c r="AC2355" t="b">
        <v>1</v>
      </c>
      <c r="BM2355" t="s">
        <v>2905</v>
      </c>
      <c r="BN2355" t="s">
        <v>2905</v>
      </c>
      <c r="BO2355" t="s">
        <v>2888</v>
      </c>
      <c r="BT2355"/>
      <c r="BU2355"/>
      <c r="BX2355" t="s">
        <v>5253</v>
      </c>
      <c r="BZ2355"/>
      <c r="CA2355"/>
      <c r="CB2355"/>
      <c r="CC2355"/>
      <c r="CD2355">
        <v>0</v>
      </c>
      <c r="CE2355"/>
      <c r="CF2355">
        <v>0</v>
      </c>
    </row>
    <row r="2356" spans="1:84" hidden="1" x14ac:dyDescent="0.35">
      <c r="A2356" t="s">
        <v>2508</v>
      </c>
      <c r="B2356" t="s">
        <v>5339</v>
      </c>
      <c r="C2356">
        <v>3516.0729999999999</v>
      </c>
      <c r="D2356">
        <v>8</v>
      </c>
      <c r="E2356">
        <v>43.509</v>
      </c>
      <c r="F2356">
        <v>6.2949999999999999</v>
      </c>
      <c r="G2356" t="s">
        <v>2884</v>
      </c>
      <c r="I2356">
        <v>343.71</v>
      </c>
      <c r="J2356">
        <v>3516.0770000000002</v>
      </c>
      <c r="K2356" s="68">
        <v>49.08</v>
      </c>
      <c r="L2356">
        <v>8</v>
      </c>
      <c r="M2356">
        <v>3</v>
      </c>
      <c r="N2356" t="s">
        <v>5339</v>
      </c>
      <c r="O2356">
        <v>2.1360000000000001</v>
      </c>
      <c r="P2356">
        <v>10</v>
      </c>
      <c r="Q2356">
        <v>8</v>
      </c>
      <c r="R2356">
        <v>3516.0740000000001</v>
      </c>
      <c r="S2356">
        <v>6</v>
      </c>
      <c r="T2356">
        <v>44.622999999999998</v>
      </c>
      <c r="U2356">
        <v>5.0359999999999996</v>
      </c>
      <c r="V2356">
        <v>100</v>
      </c>
      <c r="W2356">
        <v>0.83</v>
      </c>
      <c r="X2356">
        <v>0.74399999999999999</v>
      </c>
      <c r="Y2356">
        <v>8.61</v>
      </c>
      <c r="Z2356">
        <v>8.7260000000000009</v>
      </c>
      <c r="AA2356">
        <v>0.35199999999999998</v>
      </c>
      <c r="AB2356">
        <v>0</v>
      </c>
      <c r="AC2356" t="b">
        <v>1</v>
      </c>
      <c r="BM2356" t="s">
        <v>2905</v>
      </c>
      <c r="BN2356" t="s">
        <v>2905</v>
      </c>
      <c r="BO2356" t="s">
        <v>2888</v>
      </c>
      <c r="BT2356"/>
      <c r="BU2356"/>
      <c r="BX2356" t="s">
        <v>5253</v>
      </c>
      <c r="BZ2356"/>
      <c r="CA2356"/>
      <c r="CB2356"/>
      <c r="CC2356"/>
      <c r="CD2356">
        <v>0</v>
      </c>
      <c r="CE2356"/>
      <c r="CF2356">
        <v>0</v>
      </c>
    </row>
    <row r="2357" spans="1:84" hidden="1" x14ac:dyDescent="0.35">
      <c r="A2357" t="s">
        <v>2509</v>
      </c>
      <c r="B2357" t="s">
        <v>5340</v>
      </c>
      <c r="C2357">
        <v>3516.0610000000001</v>
      </c>
      <c r="D2357">
        <v>41.594000000000001</v>
      </c>
      <c r="E2357">
        <v>172.482</v>
      </c>
      <c r="F2357">
        <v>17.056000000000001</v>
      </c>
      <c r="G2357" t="s">
        <v>2884</v>
      </c>
      <c r="I2357">
        <v>123.71</v>
      </c>
      <c r="J2357">
        <v>3516.078</v>
      </c>
      <c r="K2357" s="68">
        <v>189.08</v>
      </c>
      <c r="L2357">
        <v>7</v>
      </c>
      <c r="M2357">
        <v>3</v>
      </c>
      <c r="N2357" t="s">
        <v>5340</v>
      </c>
      <c r="O2357">
        <v>2.1360000000000001</v>
      </c>
      <c r="P2357">
        <v>10</v>
      </c>
      <c r="Q2357">
        <v>41.594000000000001</v>
      </c>
      <c r="R2357">
        <v>3516.0639999999999</v>
      </c>
      <c r="S2357">
        <v>33.276000000000003</v>
      </c>
      <c r="T2357">
        <v>175.80099999999999</v>
      </c>
      <c r="U2357">
        <v>13.645</v>
      </c>
      <c r="V2357">
        <v>100</v>
      </c>
      <c r="W2357">
        <v>0.86699999999999999</v>
      </c>
      <c r="X2357">
        <v>1.101</v>
      </c>
      <c r="Y2357">
        <v>10.119999999999999</v>
      </c>
      <c r="Z2357">
        <v>8.7260000000000009</v>
      </c>
      <c r="AA2357">
        <v>0.35199999999999998</v>
      </c>
      <c r="AB2357">
        <v>0</v>
      </c>
      <c r="AC2357" t="b">
        <v>1</v>
      </c>
      <c r="BM2357" t="s">
        <v>2905</v>
      </c>
      <c r="BN2357" t="s">
        <v>2887</v>
      </c>
      <c r="BO2357" t="s">
        <v>2888</v>
      </c>
      <c r="BT2357"/>
      <c r="BU2357"/>
      <c r="BX2357" t="s">
        <v>5253</v>
      </c>
      <c r="BZ2357"/>
      <c r="CA2357"/>
      <c r="CB2357"/>
      <c r="CC2357"/>
      <c r="CD2357">
        <v>0</v>
      </c>
      <c r="CE2357"/>
      <c r="CF2357">
        <v>0</v>
      </c>
    </row>
    <row r="2358" spans="1:84" hidden="1" x14ac:dyDescent="0.35">
      <c r="A2358" t="s">
        <v>2510</v>
      </c>
      <c r="B2358" t="s">
        <v>5341</v>
      </c>
      <c r="C2358">
        <v>3516.087</v>
      </c>
      <c r="D2358">
        <v>8</v>
      </c>
      <c r="E2358">
        <v>265.827</v>
      </c>
      <c r="F2358">
        <v>6.2949999999999999</v>
      </c>
      <c r="G2358" t="s">
        <v>2884</v>
      </c>
      <c r="I2358">
        <v>203.71</v>
      </c>
      <c r="J2358">
        <v>3516.0909999999999</v>
      </c>
      <c r="K2358" s="68">
        <v>269.12</v>
      </c>
      <c r="L2358">
        <v>10</v>
      </c>
      <c r="M2358">
        <v>3</v>
      </c>
      <c r="N2358" t="s">
        <v>5341</v>
      </c>
      <c r="O2358">
        <v>2.1110000000000002</v>
      </c>
      <c r="P2358">
        <v>10</v>
      </c>
      <c r="Q2358">
        <v>8</v>
      </c>
      <c r="R2358">
        <v>3516.0880000000002</v>
      </c>
      <c r="S2358">
        <v>6</v>
      </c>
      <c r="T2358">
        <v>266.48599999999999</v>
      </c>
      <c r="U2358">
        <v>5.0359999999999996</v>
      </c>
      <c r="V2358">
        <v>100</v>
      </c>
      <c r="W2358">
        <v>0.85099999999999998</v>
      </c>
      <c r="X2358">
        <v>0.99</v>
      </c>
      <c r="Y2358">
        <v>9.2200000000000006</v>
      </c>
      <c r="Z2358">
        <v>9.0559999999999992</v>
      </c>
      <c r="AA2358">
        <v>0.36</v>
      </c>
      <c r="AB2358">
        <v>0</v>
      </c>
      <c r="AC2358" t="b">
        <v>1</v>
      </c>
      <c r="BM2358" t="s">
        <v>2905</v>
      </c>
      <c r="BN2358" t="s">
        <v>2887</v>
      </c>
      <c r="BO2358" t="s">
        <v>2888</v>
      </c>
      <c r="BT2358"/>
      <c r="BU2358"/>
      <c r="BX2358" t="s">
        <v>5253</v>
      </c>
      <c r="BZ2358"/>
      <c r="CA2358"/>
      <c r="CB2358"/>
      <c r="CC2358"/>
      <c r="CD2358">
        <v>0</v>
      </c>
      <c r="CE2358"/>
      <c r="CF2358">
        <v>0</v>
      </c>
    </row>
    <row r="2359" spans="1:84" hidden="1" x14ac:dyDescent="0.35">
      <c r="A2359" t="s">
        <v>2511</v>
      </c>
      <c r="B2359" t="s">
        <v>5342</v>
      </c>
      <c r="C2359">
        <v>3516.0880000000002</v>
      </c>
      <c r="D2359">
        <v>8</v>
      </c>
      <c r="E2359">
        <v>300.80900000000003</v>
      </c>
      <c r="F2359">
        <v>7.702</v>
      </c>
      <c r="G2359" t="s">
        <v>2884</v>
      </c>
      <c r="I2359">
        <v>236.29</v>
      </c>
      <c r="J2359">
        <v>3516.0920000000001</v>
      </c>
      <c r="K2359" s="68">
        <v>301.7</v>
      </c>
      <c r="L2359">
        <v>7</v>
      </c>
      <c r="M2359">
        <v>3</v>
      </c>
      <c r="N2359" t="s">
        <v>5342</v>
      </c>
      <c r="O2359">
        <v>2.1110000000000002</v>
      </c>
      <c r="P2359">
        <v>10</v>
      </c>
      <c r="Q2359">
        <v>8</v>
      </c>
      <c r="R2359">
        <v>3516.0889999999999</v>
      </c>
      <c r="S2359">
        <v>6</v>
      </c>
      <c r="T2359">
        <v>300.98700000000002</v>
      </c>
      <c r="U2359">
        <v>6.1619999999999999</v>
      </c>
      <c r="V2359">
        <v>100</v>
      </c>
      <c r="W2359">
        <v>1.022</v>
      </c>
      <c r="X2359">
        <v>0.85399999999999998</v>
      </c>
      <c r="Y2359">
        <v>9.44</v>
      </c>
      <c r="Z2359">
        <v>9.0559999999999992</v>
      </c>
      <c r="AA2359">
        <v>0.36</v>
      </c>
      <c r="AB2359">
        <v>0</v>
      </c>
      <c r="AC2359" t="b">
        <v>1</v>
      </c>
      <c r="BM2359" t="s">
        <v>2905</v>
      </c>
      <c r="BN2359" t="s">
        <v>2887</v>
      </c>
      <c r="BO2359" t="s">
        <v>2888</v>
      </c>
      <c r="BT2359"/>
      <c r="BU2359"/>
      <c r="BX2359" t="s">
        <v>5253</v>
      </c>
      <c r="BZ2359"/>
      <c r="CA2359"/>
      <c r="CB2359"/>
      <c r="CC2359"/>
      <c r="CD2359">
        <v>0</v>
      </c>
      <c r="CE2359"/>
      <c r="CF2359">
        <v>0</v>
      </c>
    </row>
    <row r="2360" spans="1:84" hidden="1" x14ac:dyDescent="0.35">
      <c r="A2360" t="s">
        <v>2512</v>
      </c>
      <c r="B2360" t="s">
        <v>5343</v>
      </c>
      <c r="C2360">
        <v>3516.09</v>
      </c>
      <c r="D2360">
        <v>8.1470000000000002</v>
      </c>
      <c r="E2360">
        <v>223.846</v>
      </c>
      <c r="F2360">
        <v>6.2949999999999999</v>
      </c>
      <c r="G2360" t="s">
        <v>2884</v>
      </c>
      <c r="I2360">
        <v>158.76</v>
      </c>
      <c r="J2360">
        <v>3516.0940000000001</v>
      </c>
      <c r="K2360" s="68">
        <v>224.17</v>
      </c>
      <c r="L2360">
        <v>8</v>
      </c>
      <c r="M2360">
        <v>3</v>
      </c>
      <c r="N2360" t="s">
        <v>5343</v>
      </c>
      <c r="O2360">
        <v>2.11</v>
      </c>
      <c r="P2360">
        <v>10</v>
      </c>
      <c r="Q2360">
        <v>8.1470000000000002</v>
      </c>
      <c r="R2360">
        <v>3516.0909999999999</v>
      </c>
      <c r="S2360">
        <v>6.1470000000000002</v>
      </c>
      <c r="T2360">
        <v>223.911</v>
      </c>
      <c r="U2360">
        <v>5.0359999999999996</v>
      </c>
      <c r="V2360">
        <v>100</v>
      </c>
      <c r="W2360">
        <v>0.85099999999999998</v>
      </c>
      <c r="X2360">
        <v>0.84099999999999997</v>
      </c>
      <c r="Y2360">
        <v>9.33</v>
      </c>
      <c r="Z2360">
        <v>9.0559999999999992</v>
      </c>
      <c r="AA2360">
        <v>0.36</v>
      </c>
      <c r="AB2360">
        <v>0</v>
      </c>
      <c r="AC2360" t="b">
        <v>1</v>
      </c>
      <c r="BM2360" t="s">
        <v>2887</v>
      </c>
      <c r="BN2360" t="s">
        <v>2887</v>
      </c>
      <c r="BO2360" t="s">
        <v>2888</v>
      </c>
      <c r="BT2360"/>
      <c r="BU2360"/>
      <c r="BX2360" t="s">
        <v>5253</v>
      </c>
      <c r="BZ2360"/>
      <c r="CA2360"/>
      <c r="CB2360"/>
      <c r="CC2360"/>
      <c r="CD2360">
        <v>0</v>
      </c>
      <c r="CE2360"/>
      <c r="CF2360">
        <v>0</v>
      </c>
    </row>
    <row r="2361" spans="1:84" hidden="1" x14ac:dyDescent="0.35">
      <c r="A2361" t="s">
        <v>2513</v>
      </c>
      <c r="B2361" t="s">
        <v>5344</v>
      </c>
      <c r="C2361">
        <v>3516.09</v>
      </c>
      <c r="D2361">
        <v>8</v>
      </c>
      <c r="E2361">
        <v>242.71799999999999</v>
      </c>
      <c r="F2361">
        <v>6.2949999999999999</v>
      </c>
      <c r="G2361" t="s">
        <v>2884</v>
      </c>
      <c r="I2361">
        <v>181.24</v>
      </c>
      <c r="J2361">
        <v>3516.0940000000001</v>
      </c>
      <c r="K2361" s="68">
        <v>246.65</v>
      </c>
      <c r="L2361">
        <v>9</v>
      </c>
      <c r="M2361">
        <v>3</v>
      </c>
      <c r="N2361" t="s">
        <v>5344</v>
      </c>
      <c r="O2361">
        <v>2.11</v>
      </c>
      <c r="P2361">
        <v>10</v>
      </c>
      <c r="Q2361">
        <v>8</v>
      </c>
      <c r="R2361">
        <v>3516.0909999999999</v>
      </c>
      <c r="S2361">
        <v>6</v>
      </c>
      <c r="T2361">
        <v>243.50399999999999</v>
      </c>
      <c r="U2361">
        <v>5.0359999999999996</v>
      </c>
      <c r="V2361">
        <v>100</v>
      </c>
      <c r="W2361">
        <v>0.85099999999999998</v>
      </c>
      <c r="X2361">
        <v>0.96799999999999997</v>
      </c>
      <c r="Y2361">
        <v>9.7799999999999994</v>
      </c>
      <c r="Z2361">
        <v>9.0559999999999992</v>
      </c>
      <c r="AA2361">
        <v>0.36</v>
      </c>
      <c r="AB2361">
        <v>0</v>
      </c>
      <c r="AC2361" t="b">
        <v>1</v>
      </c>
      <c r="BM2361" t="s">
        <v>2887</v>
      </c>
      <c r="BN2361" t="s">
        <v>2887</v>
      </c>
      <c r="BO2361" t="s">
        <v>2888</v>
      </c>
      <c r="BT2361"/>
      <c r="BU2361"/>
      <c r="BX2361" t="s">
        <v>5253</v>
      </c>
      <c r="BZ2361"/>
      <c r="CA2361"/>
      <c r="CB2361"/>
      <c r="CC2361"/>
      <c r="CD2361">
        <v>0</v>
      </c>
      <c r="CE2361"/>
      <c r="CF2361">
        <v>0</v>
      </c>
    </row>
    <row r="2362" spans="1:84" hidden="1" x14ac:dyDescent="0.35">
      <c r="A2362" t="s">
        <v>2514</v>
      </c>
      <c r="B2362" t="s">
        <v>5345</v>
      </c>
      <c r="C2362">
        <v>3516.1</v>
      </c>
      <c r="D2362">
        <v>8</v>
      </c>
      <c r="E2362">
        <v>238.54599999999999</v>
      </c>
      <c r="F2362">
        <v>6.2949999999999999</v>
      </c>
      <c r="G2362" t="s">
        <v>2884</v>
      </c>
      <c r="I2362">
        <v>173.81</v>
      </c>
      <c r="J2362">
        <v>3516.107</v>
      </c>
      <c r="K2362" s="68">
        <v>239.26</v>
      </c>
      <c r="L2362">
        <v>19</v>
      </c>
      <c r="M2362">
        <v>3</v>
      </c>
      <c r="N2362" t="s">
        <v>5345</v>
      </c>
      <c r="O2362">
        <v>2.1030000000000002</v>
      </c>
      <c r="P2362">
        <v>15.566000000000001</v>
      </c>
      <c r="Q2362">
        <v>8</v>
      </c>
      <c r="R2362">
        <v>3516.1010000000001</v>
      </c>
      <c r="S2362">
        <v>6</v>
      </c>
      <c r="T2362">
        <v>238.68899999999999</v>
      </c>
      <c r="U2362">
        <v>5.0359999999999996</v>
      </c>
      <c r="V2362">
        <v>100</v>
      </c>
      <c r="W2362">
        <v>0.85099999999999998</v>
      </c>
      <c r="X2362">
        <v>1.9530000000000001</v>
      </c>
      <c r="Y2362">
        <v>10.08</v>
      </c>
      <c r="Z2362">
        <v>9.0559999999999992</v>
      </c>
      <c r="AA2362">
        <v>0.36</v>
      </c>
      <c r="AB2362">
        <v>0</v>
      </c>
      <c r="AC2362" t="b">
        <v>1</v>
      </c>
      <c r="BM2362" t="s">
        <v>2887</v>
      </c>
      <c r="BN2362" t="s">
        <v>2887</v>
      </c>
      <c r="BO2362" t="s">
        <v>2888</v>
      </c>
      <c r="BT2362"/>
      <c r="BU2362"/>
      <c r="BX2362" t="s">
        <v>5253</v>
      </c>
      <c r="BZ2362"/>
      <c r="CA2362"/>
      <c r="CB2362"/>
      <c r="CC2362"/>
      <c r="CD2362">
        <v>0</v>
      </c>
      <c r="CE2362"/>
      <c r="CF2362">
        <v>0</v>
      </c>
    </row>
    <row r="2363" spans="1:84" hidden="1" x14ac:dyDescent="0.35">
      <c r="A2363" t="s">
        <v>2515</v>
      </c>
      <c r="B2363" t="s">
        <v>5346</v>
      </c>
      <c r="C2363">
        <v>3516.1019999999999</v>
      </c>
      <c r="D2363">
        <v>8</v>
      </c>
      <c r="E2363">
        <v>327.86099999999999</v>
      </c>
      <c r="F2363">
        <v>6.2949999999999999</v>
      </c>
      <c r="G2363" t="s">
        <v>2884</v>
      </c>
      <c r="I2363">
        <v>263.70999999999998</v>
      </c>
      <c r="J2363">
        <v>3516.1080000000002</v>
      </c>
      <c r="K2363" s="68">
        <v>329.16</v>
      </c>
      <c r="L2363">
        <v>8</v>
      </c>
      <c r="M2363">
        <v>3</v>
      </c>
      <c r="N2363" t="s">
        <v>5346</v>
      </c>
      <c r="O2363">
        <v>2.1019999999999999</v>
      </c>
      <c r="P2363">
        <v>10</v>
      </c>
      <c r="Q2363">
        <v>8</v>
      </c>
      <c r="R2363">
        <v>3516.1030000000001</v>
      </c>
      <c r="S2363">
        <v>6</v>
      </c>
      <c r="T2363">
        <v>328.12099999999998</v>
      </c>
      <c r="U2363">
        <v>5.0359999999999996</v>
      </c>
      <c r="V2363">
        <v>100</v>
      </c>
      <c r="W2363">
        <v>0.85099999999999998</v>
      </c>
      <c r="X2363">
        <v>0.77100000000000002</v>
      </c>
      <c r="Y2363">
        <v>9.92</v>
      </c>
      <c r="Z2363">
        <v>9.0559999999999992</v>
      </c>
      <c r="AA2363">
        <v>0.36</v>
      </c>
      <c r="AB2363">
        <v>0</v>
      </c>
      <c r="AC2363" t="b">
        <v>1</v>
      </c>
      <c r="BM2363" t="s">
        <v>2887</v>
      </c>
      <c r="BN2363" t="s">
        <v>2887</v>
      </c>
      <c r="BO2363" t="s">
        <v>2888</v>
      </c>
      <c r="BT2363"/>
      <c r="BU2363"/>
      <c r="BX2363" t="s">
        <v>5253</v>
      </c>
      <c r="BZ2363"/>
      <c r="CA2363"/>
      <c r="CB2363"/>
      <c r="CC2363"/>
      <c r="CD2363">
        <v>0</v>
      </c>
      <c r="CE2363"/>
      <c r="CF2363">
        <v>0</v>
      </c>
    </row>
    <row r="2364" spans="1:84" hidden="1" x14ac:dyDescent="0.35">
      <c r="A2364" t="s">
        <v>2516</v>
      </c>
      <c r="B2364" t="s">
        <v>5347</v>
      </c>
      <c r="C2364">
        <v>3516.098</v>
      </c>
      <c r="D2364">
        <v>14.526</v>
      </c>
      <c r="E2364">
        <v>39.959000000000003</v>
      </c>
      <c r="F2364">
        <v>134.18700000000001</v>
      </c>
      <c r="G2364" t="s">
        <v>2884</v>
      </c>
      <c r="I2364">
        <v>33.81</v>
      </c>
      <c r="J2364">
        <v>3516.11</v>
      </c>
      <c r="K2364" s="68">
        <v>99.26</v>
      </c>
      <c r="L2364">
        <v>7</v>
      </c>
      <c r="M2364">
        <v>3</v>
      </c>
      <c r="N2364" t="s">
        <v>5347</v>
      </c>
      <c r="O2364">
        <v>2.1019999999999999</v>
      </c>
      <c r="P2364">
        <v>10</v>
      </c>
      <c r="Q2364">
        <v>14.526</v>
      </c>
      <c r="R2364">
        <v>3516.1</v>
      </c>
      <c r="S2364">
        <v>11.621</v>
      </c>
      <c r="T2364">
        <v>51.819000000000003</v>
      </c>
      <c r="U2364">
        <v>107.349</v>
      </c>
      <c r="V2364">
        <v>100</v>
      </c>
      <c r="W2364">
        <v>5.1989999999999998</v>
      </c>
      <c r="X2364">
        <v>4.5739999999999998</v>
      </c>
      <c r="Y2364">
        <v>9.4600000000000009</v>
      </c>
      <c r="Z2364">
        <v>9.0559999999999992</v>
      </c>
      <c r="AA2364">
        <v>0.36</v>
      </c>
      <c r="AB2364">
        <v>0</v>
      </c>
      <c r="AC2364" t="b">
        <v>1</v>
      </c>
      <c r="BM2364" t="s">
        <v>2887</v>
      </c>
      <c r="BN2364" t="s">
        <v>2887</v>
      </c>
      <c r="BO2364" t="s">
        <v>2888</v>
      </c>
      <c r="BT2364"/>
      <c r="BU2364"/>
      <c r="BX2364" t="s">
        <v>5253</v>
      </c>
      <c r="BZ2364"/>
      <c r="CA2364"/>
      <c r="CB2364"/>
      <c r="CC2364"/>
      <c r="CD2364">
        <v>0</v>
      </c>
      <c r="CE2364"/>
      <c r="CF2364">
        <v>0</v>
      </c>
    </row>
    <row r="2365" spans="1:84" hidden="1" x14ac:dyDescent="0.35">
      <c r="A2365" t="s">
        <v>2517</v>
      </c>
      <c r="B2365" t="s">
        <v>5348</v>
      </c>
      <c r="C2365">
        <v>3516.1030000000001</v>
      </c>
      <c r="D2365">
        <v>8.0429999999999993</v>
      </c>
      <c r="E2365">
        <v>36.317999999999998</v>
      </c>
      <c r="F2365">
        <v>6.2949999999999999</v>
      </c>
      <c r="G2365" t="s">
        <v>2884</v>
      </c>
      <c r="I2365">
        <v>336.29</v>
      </c>
      <c r="J2365">
        <v>3516.11</v>
      </c>
      <c r="K2365" s="68">
        <v>41.74</v>
      </c>
      <c r="L2365">
        <v>28</v>
      </c>
      <c r="M2365">
        <v>3</v>
      </c>
      <c r="N2365" t="s">
        <v>5348</v>
      </c>
      <c r="O2365">
        <v>2.1019999999999999</v>
      </c>
      <c r="P2365">
        <v>21.893000000000001</v>
      </c>
      <c r="Q2365">
        <v>8.0429999999999993</v>
      </c>
      <c r="R2365">
        <v>3516.1039999999998</v>
      </c>
      <c r="S2365">
        <v>6.0430000000000001</v>
      </c>
      <c r="T2365">
        <v>37.402000000000001</v>
      </c>
      <c r="U2365">
        <v>5.0359999999999996</v>
      </c>
      <c r="V2365">
        <v>100</v>
      </c>
      <c r="W2365">
        <v>0.85099999999999998</v>
      </c>
      <c r="X2365">
        <v>2.8450000000000002</v>
      </c>
      <c r="Y2365">
        <v>9.51</v>
      </c>
      <c r="Z2365">
        <v>9.0559999999999992</v>
      </c>
      <c r="AA2365">
        <v>0.36</v>
      </c>
      <c r="AB2365">
        <v>0</v>
      </c>
      <c r="AC2365" t="b">
        <v>1</v>
      </c>
      <c r="BM2365" t="s">
        <v>2887</v>
      </c>
      <c r="BN2365" t="s">
        <v>2887</v>
      </c>
      <c r="BO2365" t="s">
        <v>2888</v>
      </c>
      <c r="BT2365"/>
      <c r="BU2365"/>
      <c r="BX2365" t="s">
        <v>5253</v>
      </c>
      <c r="BZ2365"/>
      <c r="CA2365"/>
      <c r="CB2365"/>
      <c r="CC2365"/>
      <c r="CD2365">
        <v>0</v>
      </c>
      <c r="CE2365"/>
      <c r="CF2365">
        <v>0</v>
      </c>
    </row>
    <row r="2366" spans="1:84" hidden="1" x14ac:dyDescent="0.35">
      <c r="A2366" t="s">
        <v>2518</v>
      </c>
      <c r="B2366" t="s">
        <v>5349</v>
      </c>
      <c r="C2366">
        <v>3516.116</v>
      </c>
      <c r="D2366">
        <v>8</v>
      </c>
      <c r="E2366">
        <v>262.41899999999998</v>
      </c>
      <c r="F2366">
        <v>11.887</v>
      </c>
      <c r="G2366" t="s">
        <v>2884</v>
      </c>
      <c r="I2366">
        <v>198.76</v>
      </c>
      <c r="J2366">
        <v>3516.116</v>
      </c>
      <c r="K2366" s="68">
        <v>264.20999999999998</v>
      </c>
      <c r="L2366">
        <v>14</v>
      </c>
      <c r="M2366">
        <v>3</v>
      </c>
      <c r="N2366" t="s">
        <v>5349</v>
      </c>
      <c r="O2366">
        <v>2.0979999999999999</v>
      </c>
      <c r="P2366">
        <v>12.286</v>
      </c>
      <c r="Q2366">
        <v>8</v>
      </c>
      <c r="R2366">
        <v>3516.116</v>
      </c>
      <c r="S2366">
        <v>6</v>
      </c>
      <c r="T2366">
        <v>262.77699999999999</v>
      </c>
      <c r="U2366">
        <v>9.51</v>
      </c>
      <c r="V2366">
        <v>100</v>
      </c>
      <c r="W2366">
        <v>1.6479999999999999</v>
      </c>
      <c r="X2366">
        <v>2.742</v>
      </c>
      <c r="Y2366">
        <v>10.49</v>
      </c>
      <c r="Z2366">
        <v>9.0559999999999992</v>
      </c>
      <c r="AA2366">
        <v>0.36</v>
      </c>
      <c r="AB2366">
        <v>0</v>
      </c>
      <c r="AC2366" t="b">
        <v>1</v>
      </c>
      <c r="BM2366" t="s">
        <v>2887</v>
      </c>
      <c r="BN2366" t="s">
        <v>2887</v>
      </c>
      <c r="BO2366" t="s">
        <v>2888</v>
      </c>
      <c r="BT2366"/>
      <c r="BU2366"/>
      <c r="BX2366" t="s">
        <v>5253</v>
      </c>
      <c r="BZ2366"/>
      <c r="CA2366"/>
      <c r="CB2366"/>
      <c r="CC2366"/>
      <c r="CD2366">
        <v>0</v>
      </c>
      <c r="CE2366"/>
      <c r="CF2366">
        <v>0</v>
      </c>
    </row>
    <row r="2367" spans="1:84" hidden="1" x14ac:dyDescent="0.35">
      <c r="A2367" t="s">
        <v>2519</v>
      </c>
      <c r="B2367" t="s">
        <v>5350</v>
      </c>
      <c r="C2367">
        <v>3516.1129999999998</v>
      </c>
      <c r="D2367">
        <v>8</v>
      </c>
      <c r="E2367">
        <v>276.79899999999998</v>
      </c>
      <c r="F2367">
        <v>130.26400000000001</v>
      </c>
      <c r="G2367" t="s">
        <v>2884</v>
      </c>
      <c r="I2367">
        <v>263.70999999999998</v>
      </c>
      <c r="J2367">
        <v>3516.116</v>
      </c>
      <c r="K2367" s="68">
        <v>329.16</v>
      </c>
      <c r="L2367">
        <v>5</v>
      </c>
      <c r="M2367">
        <v>3</v>
      </c>
      <c r="N2367" t="s">
        <v>5350</v>
      </c>
      <c r="O2367">
        <v>2.0979999999999999</v>
      </c>
      <c r="P2367">
        <v>10</v>
      </c>
      <c r="Q2367">
        <v>8</v>
      </c>
      <c r="R2367">
        <v>3516.114</v>
      </c>
      <c r="S2367">
        <v>6</v>
      </c>
      <c r="T2367">
        <v>287.27100000000002</v>
      </c>
      <c r="U2367">
        <v>104.211</v>
      </c>
      <c r="V2367">
        <v>100</v>
      </c>
      <c r="W2367">
        <v>6.2119999999999997</v>
      </c>
      <c r="X2367">
        <v>4.0529999999999999</v>
      </c>
      <c r="Y2367">
        <v>9.92</v>
      </c>
      <c r="Z2367">
        <v>9.0559999999999992</v>
      </c>
      <c r="AA2367">
        <v>0.36</v>
      </c>
      <c r="AB2367">
        <v>0</v>
      </c>
      <c r="AC2367" t="b">
        <v>1</v>
      </c>
      <c r="BM2367" t="s">
        <v>2887</v>
      </c>
      <c r="BN2367" t="s">
        <v>2887</v>
      </c>
      <c r="BO2367" t="s">
        <v>2888</v>
      </c>
      <c r="BT2367"/>
      <c r="BU2367"/>
      <c r="BX2367" t="s">
        <v>5253</v>
      </c>
      <c r="BZ2367"/>
      <c r="CA2367"/>
      <c r="CB2367"/>
      <c r="CC2367"/>
      <c r="CD2367">
        <v>0</v>
      </c>
      <c r="CE2367"/>
      <c r="CF2367">
        <v>0</v>
      </c>
    </row>
    <row r="2368" spans="1:84" hidden="1" x14ac:dyDescent="0.35">
      <c r="A2368" t="s">
        <v>2520</v>
      </c>
      <c r="B2368" t="s">
        <v>5351</v>
      </c>
      <c r="C2368">
        <v>3516.1109999999999</v>
      </c>
      <c r="D2368">
        <v>8</v>
      </c>
      <c r="E2368">
        <v>184.14699999999999</v>
      </c>
      <c r="F2368">
        <v>76.298000000000002</v>
      </c>
      <c r="G2368" t="s">
        <v>2884</v>
      </c>
      <c r="I2368">
        <v>163.71</v>
      </c>
      <c r="J2368">
        <v>3516.1170000000002</v>
      </c>
      <c r="K2368" s="68">
        <v>229.16</v>
      </c>
      <c r="L2368">
        <v>6</v>
      </c>
      <c r="M2368">
        <v>3</v>
      </c>
      <c r="N2368" t="s">
        <v>5351</v>
      </c>
      <c r="O2368">
        <v>2.0979999999999999</v>
      </c>
      <c r="P2368">
        <v>10</v>
      </c>
      <c r="Q2368">
        <v>8</v>
      </c>
      <c r="R2368">
        <v>3516.1120000000001</v>
      </c>
      <c r="S2368">
        <v>6</v>
      </c>
      <c r="T2368">
        <v>193.15</v>
      </c>
      <c r="U2368">
        <v>61.037999999999997</v>
      </c>
      <c r="V2368">
        <v>100</v>
      </c>
      <c r="W2368">
        <v>6.2119999999999997</v>
      </c>
      <c r="X2368">
        <v>4.3209999999999997</v>
      </c>
      <c r="Y2368">
        <v>10.07</v>
      </c>
      <c r="Z2368">
        <v>9.0559999999999992</v>
      </c>
      <c r="AA2368">
        <v>0.36</v>
      </c>
      <c r="AB2368">
        <v>0</v>
      </c>
      <c r="AC2368" t="b">
        <v>1</v>
      </c>
      <c r="BM2368" t="s">
        <v>2887</v>
      </c>
      <c r="BN2368" t="s">
        <v>2887</v>
      </c>
      <c r="BO2368" t="s">
        <v>2888</v>
      </c>
      <c r="BT2368"/>
      <c r="BU2368"/>
      <c r="BX2368" t="s">
        <v>5253</v>
      </c>
      <c r="BZ2368"/>
      <c r="CA2368"/>
      <c r="CB2368"/>
      <c r="CC2368"/>
      <c r="CD2368">
        <v>0</v>
      </c>
      <c r="CE2368"/>
      <c r="CF2368">
        <v>0</v>
      </c>
    </row>
    <row r="2369" spans="1:84" hidden="1" x14ac:dyDescent="0.35">
      <c r="A2369" t="s">
        <v>2521</v>
      </c>
      <c r="B2369" t="s">
        <v>5352</v>
      </c>
      <c r="C2369">
        <v>3516.1260000000002</v>
      </c>
      <c r="D2369">
        <v>29.396999999999998</v>
      </c>
      <c r="E2369">
        <v>78.63</v>
      </c>
      <c r="F2369">
        <v>6.2949999999999999</v>
      </c>
      <c r="G2369" t="s">
        <v>2884</v>
      </c>
      <c r="I2369">
        <v>13.81</v>
      </c>
      <c r="J2369">
        <v>3516.1329999999998</v>
      </c>
      <c r="K2369" s="68">
        <v>79.319999999999993</v>
      </c>
      <c r="L2369">
        <v>12</v>
      </c>
      <c r="M2369">
        <v>3</v>
      </c>
      <c r="N2369" t="s">
        <v>5352</v>
      </c>
      <c r="O2369">
        <v>2.09</v>
      </c>
      <c r="P2369">
        <v>11.083</v>
      </c>
      <c r="Q2369">
        <v>29.396999999999998</v>
      </c>
      <c r="R2369">
        <v>3516.127</v>
      </c>
      <c r="S2369">
        <v>23.516999999999999</v>
      </c>
      <c r="T2369">
        <v>78.768000000000001</v>
      </c>
      <c r="U2369">
        <v>5.0359999999999996</v>
      </c>
      <c r="V2369">
        <v>100</v>
      </c>
      <c r="W2369">
        <v>0.41599999999999998</v>
      </c>
      <c r="X2369">
        <v>0.95399999999999996</v>
      </c>
      <c r="Y2369">
        <v>9.74</v>
      </c>
      <c r="Z2369">
        <v>9.0559999999999992</v>
      </c>
      <c r="AA2369">
        <v>0.36</v>
      </c>
      <c r="AB2369">
        <v>0</v>
      </c>
      <c r="AC2369" t="b">
        <v>1</v>
      </c>
      <c r="BM2369" t="s">
        <v>2887</v>
      </c>
      <c r="BN2369" t="s">
        <v>2887</v>
      </c>
      <c r="BO2369" t="s">
        <v>2888</v>
      </c>
      <c r="BT2369"/>
      <c r="BU2369"/>
      <c r="BX2369" t="s">
        <v>5253</v>
      </c>
      <c r="BZ2369"/>
      <c r="CA2369"/>
      <c r="CB2369"/>
      <c r="CC2369"/>
      <c r="CD2369">
        <v>0</v>
      </c>
      <c r="CE2369"/>
      <c r="CF2369">
        <v>0</v>
      </c>
    </row>
    <row r="2370" spans="1:84" hidden="1" x14ac:dyDescent="0.35">
      <c r="A2370" t="s">
        <v>2522</v>
      </c>
      <c r="B2370" t="s">
        <v>5353</v>
      </c>
      <c r="C2370">
        <v>3516.1309999999999</v>
      </c>
      <c r="D2370">
        <v>10.411</v>
      </c>
      <c r="E2370">
        <v>162.93100000000001</v>
      </c>
      <c r="F2370">
        <v>7.2130000000000001</v>
      </c>
      <c r="G2370" t="s">
        <v>2884</v>
      </c>
      <c r="I2370">
        <v>103.71</v>
      </c>
      <c r="J2370">
        <v>3516.1350000000002</v>
      </c>
      <c r="K2370" s="68">
        <v>169.22</v>
      </c>
      <c r="L2370">
        <v>13</v>
      </c>
      <c r="M2370">
        <v>3</v>
      </c>
      <c r="N2370" t="s">
        <v>5353</v>
      </c>
      <c r="O2370">
        <v>2.0880000000000001</v>
      </c>
      <c r="P2370">
        <v>11.673</v>
      </c>
      <c r="Q2370">
        <v>10.411</v>
      </c>
      <c r="R2370">
        <v>3516.1309999999999</v>
      </c>
      <c r="S2370">
        <v>8.3290000000000006</v>
      </c>
      <c r="T2370">
        <v>164.18899999999999</v>
      </c>
      <c r="U2370">
        <v>5.7709999999999999</v>
      </c>
      <c r="V2370">
        <v>100</v>
      </c>
      <c r="W2370">
        <v>0.96399999999999997</v>
      </c>
      <c r="X2370">
        <v>1.4510000000000001</v>
      </c>
      <c r="Y2370">
        <v>9.7100000000000009</v>
      </c>
      <c r="Z2370">
        <v>9.0559999999999992</v>
      </c>
      <c r="AA2370">
        <v>0.36</v>
      </c>
      <c r="AB2370">
        <v>0</v>
      </c>
      <c r="AC2370" t="b">
        <v>1</v>
      </c>
      <c r="BM2370" t="s">
        <v>2887</v>
      </c>
      <c r="BN2370" t="s">
        <v>2887</v>
      </c>
      <c r="BO2370" t="s">
        <v>2888</v>
      </c>
      <c r="BT2370"/>
      <c r="BU2370"/>
      <c r="BX2370" t="s">
        <v>5253</v>
      </c>
      <c r="BZ2370"/>
      <c r="CA2370"/>
      <c r="CB2370"/>
      <c r="CC2370"/>
      <c r="CD2370">
        <v>0</v>
      </c>
      <c r="CE2370"/>
      <c r="CF2370">
        <v>0</v>
      </c>
    </row>
    <row r="2371" spans="1:84" hidden="1" x14ac:dyDescent="0.35">
      <c r="A2371" t="s">
        <v>2523</v>
      </c>
      <c r="B2371" t="s">
        <v>5354</v>
      </c>
      <c r="C2371">
        <v>3516.1190000000001</v>
      </c>
      <c r="D2371">
        <v>46.457999999999998</v>
      </c>
      <c r="E2371">
        <v>60.09</v>
      </c>
      <c r="F2371">
        <v>6.2949999999999999</v>
      </c>
      <c r="G2371" t="s">
        <v>2884</v>
      </c>
      <c r="I2371">
        <v>356.29</v>
      </c>
      <c r="J2371">
        <v>3516.1350000000002</v>
      </c>
      <c r="K2371" s="68">
        <v>61.8</v>
      </c>
      <c r="L2371">
        <v>15</v>
      </c>
      <c r="M2371">
        <v>3</v>
      </c>
      <c r="N2371" t="s">
        <v>5354</v>
      </c>
      <c r="O2371">
        <v>2.0880000000000001</v>
      </c>
      <c r="P2371">
        <v>12.917</v>
      </c>
      <c r="Q2371">
        <v>46.457999999999998</v>
      </c>
      <c r="R2371">
        <v>3516.1219999999998</v>
      </c>
      <c r="S2371">
        <v>37.165999999999997</v>
      </c>
      <c r="T2371">
        <v>60.432000000000002</v>
      </c>
      <c r="U2371">
        <v>5.0359999999999996</v>
      </c>
      <c r="V2371">
        <v>100</v>
      </c>
      <c r="W2371">
        <v>0.27</v>
      </c>
      <c r="X2371">
        <v>0.74199999999999999</v>
      </c>
      <c r="Y2371">
        <v>9.7799999999999994</v>
      </c>
      <c r="Z2371">
        <v>9.0559999999999992</v>
      </c>
      <c r="AA2371">
        <v>0.36</v>
      </c>
      <c r="AB2371">
        <v>0</v>
      </c>
      <c r="AC2371" t="b">
        <v>1</v>
      </c>
      <c r="BM2371" t="s">
        <v>2887</v>
      </c>
      <c r="BN2371" t="s">
        <v>2887</v>
      </c>
      <c r="BO2371" t="s">
        <v>2888</v>
      </c>
      <c r="BT2371"/>
      <c r="BU2371"/>
      <c r="BX2371" t="s">
        <v>5253</v>
      </c>
      <c r="BZ2371"/>
      <c r="CA2371"/>
      <c r="CB2371"/>
      <c r="CC2371"/>
      <c r="CD2371">
        <v>0</v>
      </c>
      <c r="CE2371"/>
      <c r="CF2371">
        <v>0</v>
      </c>
    </row>
    <row r="2372" spans="1:84" hidden="1" x14ac:dyDescent="0.35">
      <c r="A2372" t="s">
        <v>2524</v>
      </c>
      <c r="B2372" t="s">
        <v>5355</v>
      </c>
      <c r="C2372">
        <v>3516.1439999999998</v>
      </c>
      <c r="D2372">
        <v>17.591999999999999</v>
      </c>
      <c r="E2372">
        <v>97.881</v>
      </c>
      <c r="F2372">
        <v>6.2949999999999999</v>
      </c>
      <c r="G2372" t="s">
        <v>2884</v>
      </c>
      <c r="I2372">
        <v>33.81</v>
      </c>
      <c r="J2372">
        <v>3516.15</v>
      </c>
      <c r="K2372" s="68">
        <v>99.38</v>
      </c>
      <c r="L2372">
        <v>8</v>
      </c>
      <c r="M2372">
        <v>3</v>
      </c>
      <c r="N2372" t="s">
        <v>5355</v>
      </c>
      <c r="O2372">
        <v>2.0790000000000002</v>
      </c>
      <c r="P2372">
        <v>10</v>
      </c>
      <c r="Q2372">
        <v>17.591999999999999</v>
      </c>
      <c r="R2372">
        <v>3516.145</v>
      </c>
      <c r="S2372">
        <v>14.073</v>
      </c>
      <c r="T2372">
        <v>98.180999999999997</v>
      </c>
      <c r="U2372">
        <v>5.0359999999999996</v>
      </c>
      <c r="V2372">
        <v>100</v>
      </c>
      <c r="W2372">
        <v>0.69799999999999995</v>
      </c>
      <c r="X2372">
        <v>0.84199999999999997</v>
      </c>
      <c r="Y2372">
        <v>9</v>
      </c>
      <c r="Z2372">
        <v>9.0559999999999992</v>
      </c>
      <c r="AA2372">
        <v>0.36</v>
      </c>
      <c r="AB2372">
        <v>0</v>
      </c>
      <c r="AC2372" t="b">
        <v>1</v>
      </c>
      <c r="BM2372" t="s">
        <v>2905</v>
      </c>
      <c r="BN2372" t="s">
        <v>2905</v>
      </c>
      <c r="BO2372" t="s">
        <v>2888</v>
      </c>
      <c r="BT2372"/>
      <c r="BU2372"/>
      <c r="BX2372" t="s">
        <v>5253</v>
      </c>
      <c r="BZ2372"/>
      <c r="CA2372"/>
      <c r="CB2372"/>
      <c r="CC2372"/>
      <c r="CD2372">
        <v>0</v>
      </c>
      <c r="CE2372"/>
      <c r="CF2372">
        <v>0</v>
      </c>
    </row>
    <row r="2373" spans="1:84" hidden="1" x14ac:dyDescent="0.35">
      <c r="A2373" t="s">
        <v>2525</v>
      </c>
      <c r="B2373" t="s">
        <v>5356</v>
      </c>
      <c r="C2373">
        <v>3516.1390000000001</v>
      </c>
      <c r="D2373">
        <v>14.565</v>
      </c>
      <c r="E2373">
        <v>268.589</v>
      </c>
      <c r="F2373">
        <v>6.2949999999999999</v>
      </c>
      <c r="G2373" t="s">
        <v>2884</v>
      </c>
      <c r="I2373">
        <v>203.71</v>
      </c>
      <c r="J2373">
        <v>3516.15</v>
      </c>
      <c r="K2373" s="68">
        <v>269.27999999999997</v>
      </c>
      <c r="L2373">
        <v>8</v>
      </c>
      <c r="M2373">
        <v>3</v>
      </c>
      <c r="N2373" t="s">
        <v>5356</v>
      </c>
      <c r="O2373">
        <v>2.0790000000000002</v>
      </c>
      <c r="P2373">
        <v>10</v>
      </c>
      <c r="Q2373">
        <v>14.565</v>
      </c>
      <c r="R2373">
        <v>3516.1410000000001</v>
      </c>
      <c r="S2373">
        <v>11.651999999999999</v>
      </c>
      <c r="T2373">
        <v>268.72699999999998</v>
      </c>
      <c r="U2373">
        <v>5.0359999999999996</v>
      </c>
      <c r="V2373">
        <v>100</v>
      </c>
      <c r="W2373">
        <v>0.77400000000000002</v>
      </c>
      <c r="X2373">
        <v>0.81100000000000005</v>
      </c>
      <c r="Y2373">
        <v>10.48</v>
      </c>
      <c r="Z2373">
        <v>9.0559999999999992</v>
      </c>
      <c r="AA2373">
        <v>0.36</v>
      </c>
      <c r="AB2373">
        <v>0</v>
      </c>
      <c r="AC2373" t="b">
        <v>1</v>
      </c>
      <c r="BM2373" t="s">
        <v>2905</v>
      </c>
      <c r="BN2373" t="s">
        <v>2887</v>
      </c>
      <c r="BO2373" t="s">
        <v>2888</v>
      </c>
      <c r="BT2373"/>
      <c r="BU2373"/>
      <c r="BX2373" t="s">
        <v>5253</v>
      </c>
      <c r="BZ2373"/>
      <c r="CA2373"/>
      <c r="CB2373"/>
      <c r="CC2373"/>
      <c r="CD2373">
        <v>0</v>
      </c>
      <c r="CE2373"/>
      <c r="CF2373">
        <v>0</v>
      </c>
    </row>
    <row r="2374" spans="1:84" hidden="1" x14ac:dyDescent="0.35">
      <c r="A2374" t="s">
        <v>2526</v>
      </c>
      <c r="B2374" t="s">
        <v>5357</v>
      </c>
      <c r="C2374">
        <v>3516.1559999999999</v>
      </c>
      <c r="D2374">
        <v>10.781000000000001</v>
      </c>
      <c r="E2374">
        <v>43.104999999999997</v>
      </c>
      <c r="F2374">
        <v>6.2949999999999999</v>
      </c>
      <c r="G2374" t="s">
        <v>2884</v>
      </c>
      <c r="I2374">
        <v>341.24</v>
      </c>
      <c r="J2374">
        <v>3516.1640000000002</v>
      </c>
      <c r="K2374" s="68">
        <v>46.81</v>
      </c>
      <c r="L2374">
        <v>8</v>
      </c>
      <c r="M2374">
        <v>3</v>
      </c>
      <c r="N2374" t="s">
        <v>5357</v>
      </c>
      <c r="O2374">
        <v>2.0699999999999998</v>
      </c>
      <c r="P2374">
        <v>10</v>
      </c>
      <c r="Q2374">
        <v>10.781000000000001</v>
      </c>
      <c r="R2374">
        <v>3516.1579999999999</v>
      </c>
      <c r="S2374">
        <v>8.6240000000000006</v>
      </c>
      <c r="T2374">
        <v>43.845999999999997</v>
      </c>
      <c r="U2374">
        <v>5.0359999999999996</v>
      </c>
      <c r="V2374">
        <v>100</v>
      </c>
      <c r="W2374">
        <v>0.85099999999999998</v>
      </c>
      <c r="X2374">
        <v>0.84299999999999997</v>
      </c>
      <c r="Y2374">
        <v>9.02</v>
      </c>
      <c r="Z2374">
        <v>9.0559999999999992</v>
      </c>
      <c r="AA2374">
        <v>0.36</v>
      </c>
      <c r="AB2374">
        <v>0</v>
      </c>
      <c r="AC2374" t="b">
        <v>1</v>
      </c>
      <c r="BM2374" t="s">
        <v>2905</v>
      </c>
      <c r="BN2374" t="s">
        <v>2905</v>
      </c>
      <c r="BO2374" t="s">
        <v>2888</v>
      </c>
      <c r="BT2374"/>
      <c r="BU2374"/>
      <c r="BX2374" t="s">
        <v>5253</v>
      </c>
      <c r="BZ2374"/>
      <c r="CA2374"/>
      <c r="CB2374"/>
      <c r="CC2374"/>
      <c r="CD2374">
        <v>0</v>
      </c>
      <c r="CE2374"/>
      <c r="CF2374">
        <v>0</v>
      </c>
    </row>
    <row r="2375" spans="1:84" hidden="1" x14ac:dyDescent="0.35">
      <c r="A2375" t="s">
        <v>2527</v>
      </c>
      <c r="B2375" t="s">
        <v>5358</v>
      </c>
      <c r="C2375">
        <v>3516.2249999999999</v>
      </c>
      <c r="D2375">
        <v>8</v>
      </c>
      <c r="E2375">
        <v>356.23200000000003</v>
      </c>
      <c r="F2375">
        <v>6.2949999999999999</v>
      </c>
      <c r="G2375" t="s">
        <v>2884</v>
      </c>
      <c r="I2375">
        <v>293.81</v>
      </c>
      <c r="J2375">
        <v>3516.2310000000002</v>
      </c>
      <c r="K2375" s="68">
        <v>359.38</v>
      </c>
      <c r="L2375">
        <v>8</v>
      </c>
      <c r="M2375">
        <v>3</v>
      </c>
      <c r="N2375" t="s">
        <v>5358</v>
      </c>
      <c r="O2375">
        <v>2.0920000000000001</v>
      </c>
      <c r="P2375">
        <v>10</v>
      </c>
      <c r="Q2375">
        <v>8</v>
      </c>
      <c r="R2375">
        <v>3516.2269999999999</v>
      </c>
      <c r="S2375">
        <v>6</v>
      </c>
      <c r="T2375">
        <v>356.86200000000002</v>
      </c>
      <c r="U2375">
        <v>5.0359999999999996</v>
      </c>
      <c r="V2375">
        <v>100</v>
      </c>
      <c r="W2375">
        <v>0.79</v>
      </c>
      <c r="X2375">
        <v>0.70899999999999996</v>
      </c>
      <c r="Y2375">
        <v>10.08</v>
      </c>
      <c r="Z2375">
        <v>8.0980000000000008</v>
      </c>
      <c r="AA2375">
        <v>0.33500000000000002</v>
      </c>
      <c r="AB2375">
        <v>0</v>
      </c>
      <c r="AC2375" t="b">
        <v>1</v>
      </c>
      <c r="BM2375" t="s">
        <v>2905</v>
      </c>
      <c r="BN2375" t="s">
        <v>2905</v>
      </c>
      <c r="BO2375" t="s">
        <v>2888</v>
      </c>
      <c r="BT2375"/>
      <c r="BU2375"/>
      <c r="BX2375" t="s">
        <v>5253</v>
      </c>
      <c r="BZ2375"/>
      <c r="CA2375"/>
      <c r="CB2375"/>
      <c r="CC2375"/>
      <c r="CD2375">
        <v>0</v>
      </c>
      <c r="CE2375"/>
      <c r="CF2375">
        <v>0</v>
      </c>
    </row>
    <row r="2376" spans="1:84" hidden="1" x14ac:dyDescent="0.35">
      <c r="A2376" t="s">
        <v>2528</v>
      </c>
      <c r="B2376" t="s">
        <v>5359</v>
      </c>
      <c r="C2376">
        <v>3516.241</v>
      </c>
      <c r="D2376">
        <v>8</v>
      </c>
      <c r="E2376">
        <v>16.302</v>
      </c>
      <c r="F2376">
        <v>6.2949999999999999</v>
      </c>
      <c r="G2376" t="s">
        <v>2884</v>
      </c>
      <c r="I2376">
        <v>313.81</v>
      </c>
      <c r="J2376">
        <v>3516.2460000000001</v>
      </c>
      <c r="K2376" s="68">
        <v>19.45</v>
      </c>
      <c r="L2376">
        <v>9</v>
      </c>
      <c r="M2376">
        <v>3</v>
      </c>
      <c r="N2376" t="s">
        <v>5359</v>
      </c>
      <c r="O2376">
        <v>2.097</v>
      </c>
      <c r="P2376">
        <v>10</v>
      </c>
      <c r="Q2376">
        <v>8</v>
      </c>
      <c r="R2376">
        <v>3516.2420000000002</v>
      </c>
      <c r="S2376">
        <v>6</v>
      </c>
      <c r="T2376">
        <v>16.931999999999999</v>
      </c>
      <c r="U2376">
        <v>5.0359999999999996</v>
      </c>
      <c r="V2376">
        <v>100</v>
      </c>
      <c r="W2376">
        <v>0.79</v>
      </c>
      <c r="X2376">
        <v>0.82099999999999995</v>
      </c>
      <c r="Y2376">
        <v>11.32</v>
      </c>
      <c r="Z2376">
        <v>8.0980000000000008</v>
      </c>
      <c r="AA2376">
        <v>0.33500000000000002</v>
      </c>
      <c r="AB2376">
        <v>0</v>
      </c>
      <c r="AC2376" t="b">
        <v>1</v>
      </c>
      <c r="BM2376" t="s">
        <v>2905</v>
      </c>
      <c r="BN2376" t="s">
        <v>2905</v>
      </c>
      <c r="BO2376" t="s">
        <v>2888</v>
      </c>
      <c r="BT2376"/>
      <c r="BU2376"/>
      <c r="BX2376" t="s">
        <v>5253</v>
      </c>
      <c r="BZ2376"/>
      <c r="CA2376"/>
      <c r="CB2376"/>
      <c r="CC2376"/>
      <c r="CD2376">
        <v>0</v>
      </c>
      <c r="CE2376"/>
      <c r="CF2376">
        <v>0</v>
      </c>
    </row>
    <row r="2377" spans="1:84" hidden="1" x14ac:dyDescent="0.35">
      <c r="A2377" t="s">
        <v>2529</v>
      </c>
      <c r="B2377" t="s">
        <v>5360</v>
      </c>
      <c r="C2377">
        <v>3516.24</v>
      </c>
      <c r="D2377">
        <v>8</v>
      </c>
      <c r="E2377">
        <v>3.7320000000000002</v>
      </c>
      <c r="F2377">
        <v>6.2949999999999999</v>
      </c>
      <c r="G2377" t="s">
        <v>2884</v>
      </c>
      <c r="I2377">
        <v>301.24</v>
      </c>
      <c r="J2377">
        <v>3516.2460000000001</v>
      </c>
      <c r="K2377" s="68">
        <v>6.88</v>
      </c>
      <c r="L2377">
        <v>9</v>
      </c>
      <c r="M2377">
        <v>3</v>
      </c>
      <c r="N2377" t="s">
        <v>5360</v>
      </c>
      <c r="O2377">
        <v>2.097</v>
      </c>
      <c r="P2377">
        <v>10</v>
      </c>
      <c r="Q2377">
        <v>8</v>
      </c>
      <c r="R2377">
        <v>3516.2420000000002</v>
      </c>
      <c r="S2377">
        <v>6</v>
      </c>
      <c r="T2377">
        <v>4.3620000000000001</v>
      </c>
      <c r="U2377">
        <v>5.0359999999999996</v>
      </c>
      <c r="V2377">
        <v>100</v>
      </c>
      <c r="W2377">
        <v>0.79</v>
      </c>
      <c r="X2377">
        <v>0.83199999999999996</v>
      </c>
      <c r="Y2377">
        <v>13.57</v>
      </c>
      <c r="Z2377">
        <v>8.0980000000000008</v>
      </c>
      <c r="AA2377">
        <v>0.33500000000000002</v>
      </c>
      <c r="AB2377">
        <v>0</v>
      </c>
      <c r="AC2377" t="b">
        <v>1</v>
      </c>
      <c r="BM2377" t="s">
        <v>2905</v>
      </c>
      <c r="BN2377" t="s">
        <v>2905</v>
      </c>
      <c r="BO2377" t="s">
        <v>2888</v>
      </c>
      <c r="BT2377"/>
      <c r="BU2377"/>
      <c r="BX2377" t="s">
        <v>5253</v>
      </c>
      <c r="BZ2377"/>
      <c r="CA2377"/>
      <c r="CB2377"/>
      <c r="CC2377"/>
      <c r="CD2377">
        <v>0</v>
      </c>
      <c r="CE2377"/>
      <c r="CF2377">
        <v>0</v>
      </c>
    </row>
    <row r="2378" spans="1:84" hidden="1" x14ac:dyDescent="0.35">
      <c r="A2378" t="s">
        <v>2530</v>
      </c>
      <c r="B2378" t="s">
        <v>5361</v>
      </c>
      <c r="C2378">
        <v>3516.24</v>
      </c>
      <c r="D2378">
        <v>8</v>
      </c>
      <c r="E2378">
        <v>356.30200000000002</v>
      </c>
      <c r="F2378">
        <v>6.2949999999999999</v>
      </c>
      <c r="G2378" t="s">
        <v>2884</v>
      </c>
      <c r="I2378">
        <v>293.81</v>
      </c>
      <c r="J2378">
        <v>3516.2460000000001</v>
      </c>
      <c r="K2378" s="68">
        <v>359.45</v>
      </c>
      <c r="L2378">
        <v>10</v>
      </c>
      <c r="M2378">
        <v>3</v>
      </c>
      <c r="N2378" t="s">
        <v>5361</v>
      </c>
      <c r="O2378">
        <v>2.097</v>
      </c>
      <c r="P2378">
        <v>10</v>
      </c>
      <c r="Q2378">
        <v>8</v>
      </c>
      <c r="R2378">
        <v>3516.2420000000002</v>
      </c>
      <c r="S2378">
        <v>6</v>
      </c>
      <c r="T2378">
        <v>356.93200000000002</v>
      </c>
      <c r="U2378">
        <v>5.0359999999999996</v>
      </c>
      <c r="V2378">
        <v>100</v>
      </c>
      <c r="W2378">
        <v>0.79</v>
      </c>
      <c r="X2378">
        <v>0.92200000000000004</v>
      </c>
      <c r="Y2378">
        <v>13.61</v>
      </c>
      <c r="Z2378">
        <v>8.0980000000000008</v>
      </c>
      <c r="AA2378">
        <v>0.33500000000000002</v>
      </c>
      <c r="AB2378">
        <v>0</v>
      </c>
      <c r="AC2378" t="b">
        <v>1</v>
      </c>
      <c r="BM2378" t="s">
        <v>2905</v>
      </c>
      <c r="BN2378" t="s">
        <v>2905</v>
      </c>
      <c r="BO2378" t="s">
        <v>2888</v>
      </c>
      <c r="BT2378"/>
      <c r="BU2378"/>
      <c r="BX2378" t="s">
        <v>5253</v>
      </c>
      <c r="BZ2378"/>
      <c r="CA2378"/>
      <c r="CB2378"/>
      <c r="CC2378"/>
      <c r="CD2378">
        <v>0</v>
      </c>
      <c r="CE2378"/>
      <c r="CF2378">
        <v>0</v>
      </c>
    </row>
    <row r="2379" spans="1:84" hidden="1" x14ac:dyDescent="0.35">
      <c r="A2379" t="s">
        <v>2531</v>
      </c>
      <c r="B2379" t="s">
        <v>5362</v>
      </c>
      <c r="C2379">
        <v>3516.248</v>
      </c>
      <c r="D2379">
        <v>8</v>
      </c>
      <c r="E2379">
        <v>3.7320000000000002</v>
      </c>
      <c r="F2379">
        <v>6.2949999999999999</v>
      </c>
      <c r="G2379" t="s">
        <v>2884</v>
      </c>
      <c r="I2379">
        <v>301.24</v>
      </c>
      <c r="J2379">
        <v>3516.2539999999999</v>
      </c>
      <c r="K2379" s="68">
        <v>6.88</v>
      </c>
      <c r="L2379">
        <v>22</v>
      </c>
      <c r="M2379">
        <v>3</v>
      </c>
      <c r="N2379" t="s">
        <v>5362</v>
      </c>
      <c r="O2379">
        <v>2.0990000000000002</v>
      </c>
      <c r="P2379">
        <v>17.635999999999999</v>
      </c>
      <c r="Q2379">
        <v>8</v>
      </c>
      <c r="R2379">
        <v>3516.25</v>
      </c>
      <c r="S2379">
        <v>6</v>
      </c>
      <c r="T2379">
        <v>4.3620000000000001</v>
      </c>
      <c r="U2379">
        <v>5.0359999999999996</v>
      </c>
      <c r="V2379">
        <v>100</v>
      </c>
      <c r="W2379">
        <v>0.79</v>
      </c>
      <c r="X2379">
        <v>1.9570000000000001</v>
      </c>
      <c r="Y2379">
        <v>16.97</v>
      </c>
      <c r="Z2379">
        <v>8.0980000000000008</v>
      </c>
      <c r="AA2379">
        <v>0.33500000000000002</v>
      </c>
      <c r="AB2379">
        <v>0</v>
      </c>
      <c r="AC2379" t="b">
        <v>1</v>
      </c>
      <c r="BM2379" t="s">
        <v>2905</v>
      </c>
      <c r="BN2379" t="s">
        <v>2905</v>
      </c>
      <c r="BO2379" t="s">
        <v>2888</v>
      </c>
      <c r="BT2379"/>
      <c r="BU2379"/>
      <c r="BX2379" t="s">
        <v>5253</v>
      </c>
      <c r="BZ2379"/>
      <c r="CA2379"/>
      <c r="CB2379"/>
      <c r="CC2379"/>
      <c r="CD2379">
        <v>0</v>
      </c>
      <c r="CE2379"/>
      <c r="CF2379">
        <v>0</v>
      </c>
    </row>
    <row r="2380" spans="1:84" hidden="1" x14ac:dyDescent="0.35">
      <c r="A2380" t="s">
        <v>2532</v>
      </c>
      <c r="B2380" t="s">
        <v>5363</v>
      </c>
      <c r="C2380">
        <v>3516.248</v>
      </c>
      <c r="D2380">
        <v>8</v>
      </c>
      <c r="E2380">
        <v>356.30200000000002</v>
      </c>
      <c r="F2380">
        <v>6.2949999999999999</v>
      </c>
      <c r="G2380" t="s">
        <v>2884</v>
      </c>
      <c r="I2380">
        <v>293.81</v>
      </c>
      <c r="J2380">
        <v>3516.2539999999999</v>
      </c>
      <c r="K2380" s="68">
        <v>359.45</v>
      </c>
      <c r="L2380">
        <v>17</v>
      </c>
      <c r="M2380">
        <v>3</v>
      </c>
      <c r="N2380" t="s">
        <v>5363</v>
      </c>
      <c r="O2380">
        <v>2.0990000000000002</v>
      </c>
      <c r="P2380">
        <v>14.221</v>
      </c>
      <c r="Q2380">
        <v>8</v>
      </c>
      <c r="R2380">
        <v>3516.25</v>
      </c>
      <c r="S2380">
        <v>6</v>
      </c>
      <c r="T2380">
        <v>356.93200000000002</v>
      </c>
      <c r="U2380">
        <v>5.0359999999999996</v>
      </c>
      <c r="V2380">
        <v>100</v>
      </c>
      <c r="W2380">
        <v>0.79</v>
      </c>
      <c r="X2380">
        <v>1.53</v>
      </c>
      <c r="Y2380">
        <v>17.239999999999998</v>
      </c>
      <c r="Z2380">
        <v>8.0980000000000008</v>
      </c>
      <c r="AA2380">
        <v>0.33500000000000002</v>
      </c>
      <c r="AB2380">
        <v>0</v>
      </c>
      <c r="AC2380" t="b">
        <v>1</v>
      </c>
      <c r="BM2380" t="s">
        <v>2905</v>
      </c>
      <c r="BN2380" t="s">
        <v>2905</v>
      </c>
      <c r="BO2380" t="s">
        <v>2888</v>
      </c>
      <c r="BT2380"/>
      <c r="BU2380"/>
      <c r="BX2380" t="s">
        <v>5253</v>
      </c>
      <c r="BZ2380"/>
      <c r="CA2380"/>
      <c r="CB2380"/>
      <c r="CC2380"/>
      <c r="CD2380">
        <v>0</v>
      </c>
      <c r="CE2380"/>
      <c r="CF2380">
        <v>0</v>
      </c>
    </row>
    <row r="2381" spans="1:84" hidden="1" x14ac:dyDescent="0.35">
      <c r="A2381" t="s">
        <v>2533</v>
      </c>
      <c r="B2381" t="s">
        <v>5364</v>
      </c>
      <c r="C2381">
        <v>3516.248</v>
      </c>
      <c r="D2381">
        <v>8</v>
      </c>
      <c r="E2381">
        <v>16.302</v>
      </c>
      <c r="F2381">
        <v>6.2949999999999999</v>
      </c>
      <c r="G2381" t="s">
        <v>2884</v>
      </c>
      <c r="I2381">
        <v>313.81</v>
      </c>
      <c r="J2381">
        <v>3516.2539999999999</v>
      </c>
      <c r="K2381" s="68">
        <v>19.45</v>
      </c>
      <c r="L2381">
        <v>8</v>
      </c>
      <c r="M2381">
        <v>3</v>
      </c>
      <c r="N2381" t="s">
        <v>5364</v>
      </c>
      <c r="O2381">
        <v>2.0990000000000002</v>
      </c>
      <c r="P2381">
        <v>10</v>
      </c>
      <c r="Q2381">
        <v>8</v>
      </c>
      <c r="R2381">
        <v>3516.25</v>
      </c>
      <c r="S2381">
        <v>6</v>
      </c>
      <c r="T2381">
        <v>16.931999999999999</v>
      </c>
      <c r="U2381">
        <v>5.0359999999999996</v>
      </c>
      <c r="V2381">
        <v>100</v>
      </c>
      <c r="W2381">
        <v>0.79</v>
      </c>
      <c r="X2381">
        <v>0.70899999999999996</v>
      </c>
      <c r="Y2381">
        <v>13.14</v>
      </c>
      <c r="Z2381">
        <v>8.0980000000000008</v>
      </c>
      <c r="AA2381">
        <v>0.33500000000000002</v>
      </c>
      <c r="AB2381">
        <v>0</v>
      </c>
      <c r="AC2381" t="b">
        <v>1</v>
      </c>
      <c r="BM2381" t="s">
        <v>2905</v>
      </c>
      <c r="BN2381" t="s">
        <v>2905</v>
      </c>
      <c r="BO2381" t="s">
        <v>2888</v>
      </c>
      <c r="BT2381"/>
      <c r="BU2381"/>
      <c r="BX2381" t="s">
        <v>5253</v>
      </c>
      <c r="BZ2381"/>
      <c r="CA2381"/>
      <c r="CB2381"/>
      <c r="CC2381"/>
      <c r="CD2381">
        <v>0</v>
      </c>
      <c r="CE2381"/>
      <c r="CF2381">
        <v>0</v>
      </c>
    </row>
    <row r="2382" spans="1:84" hidden="1" x14ac:dyDescent="0.35">
      <c r="A2382" t="s">
        <v>2534</v>
      </c>
      <c r="B2382" t="s">
        <v>5365</v>
      </c>
      <c r="C2382">
        <v>3516.2379999999998</v>
      </c>
      <c r="D2382">
        <v>33.728000000000002</v>
      </c>
      <c r="E2382">
        <v>11.38</v>
      </c>
      <c r="F2382">
        <v>6.2949999999999999</v>
      </c>
      <c r="G2382" t="s">
        <v>2884</v>
      </c>
      <c r="I2382">
        <v>306.19</v>
      </c>
      <c r="J2382">
        <v>3516.259</v>
      </c>
      <c r="K2382" s="68">
        <v>11.83</v>
      </c>
      <c r="L2382">
        <v>14</v>
      </c>
      <c r="M2382">
        <v>3</v>
      </c>
      <c r="N2382" t="s">
        <v>5365</v>
      </c>
      <c r="O2382">
        <v>2.101</v>
      </c>
      <c r="P2382">
        <v>12.286</v>
      </c>
      <c r="Q2382">
        <v>33.728000000000002</v>
      </c>
      <c r="R2382">
        <v>3516.2420000000002</v>
      </c>
      <c r="S2382">
        <v>26.981999999999999</v>
      </c>
      <c r="T2382">
        <v>11.47</v>
      </c>
      <c r="U2382">
        <v>5.0359999999999996</v>
      </c>
      <c r="V2382">
        <v>100</v>
      </c>
      <c r="W2382">
        <v>0.35699999999999998</v>
      </c>
      <c r="X2382">
        <v>0.92</v>
      </c>
      <c r="Y2382">
        <v>18.77</v>
      </c>
      <c r="Z2382">
        <v>8.0980000000000008</v>
      </c>
      <c r="AA2382">
        <v>0.33500000000000002</v>
      </c>
      <c r="AB2382">
        <v>0</v>
      </c>
      <c r="AC2382" t="b">
        <v>1</v>
      </c>
      <c r="BM2382" t="s">
        <v>2905</v>
      </c>
      <c r="BN2382" t="s">
        <v>2905</v>
      </c>
      <c r="BO2382" t="s">
        <v>2888</v>
      </c>
      <c r="BT2382"/>
      <c r="BU2382"/>
      <c r="BX2382" t="s">
        <v>5253</v>
      </c>
      <c r="BZ2382"/>
      <c r="CA2382"/>
      <c r="CB2382"/>
      <c r="CC2382"/>
      <c r="CD2382">
        <v>0</v>
      </c>
      <c r="CE2382"/>
      <c r="CF2382">
        <v>0</v>
      </c>
    </row>
    <row r="2383" spans="1:84" hidden="1" x14ac:dyDescent="0.35">
      <c r="A2383" t="s">
        <v>2535</v>
      </c>
      <c r="B2383" t="s">
        <v>5366</v>
      </c>
      <c r="C2383">
        <v>3516.2629999999999</v>
      </c>
      <c r="D2383">
        <v>8</v>
      </c>
      <c r="E2383">
        <v>23.731999999999999</v>
      </c>
      <c r="F2383">
        <v>6.2949999999999999</v>
      </c>
      <c r="G2383" t="s">
        <v>2884</v>
      </c>
      <c r="I2383">
        <v>321.24</v>
      </c>
      <c r="J2383">
        <v>3516.2689999999998</v>
      </c>
      <c r="K2383" s="68">
        <v>26.88</v>
      </c>
      <c r="L2383">
        <v>10</v>
      </c>
      <c r="M2383">
        <v>3</v>
      </c>
      <c r="N2383" t="s">
        <v>5366</v>
      </c>
      <c r="O2383">
        <v>2.1040000000000001</v>
      </c>
      <c r="P2383">
        <v>10</v>
      </c>
      <c r="Q2383">
        <v>8</v>
      </c>
      <c r="R2383">
        <v>3516.2649999999999</v>
      </c>
      <c r="S2383">
        <v>6</v>
      </c>
      <c r="T2383">
        <v>24.361999999999998</v>
      </c>
      <c r="U2383">
        <v>5.0359999999999996</v>
      </c>
      <c r="V2383">
        <v>100</v>
      </c>
      <c r="W2383">
        <v>0.79</v>
      </c>
      <c r="X2383">
        <v>0.92300000000000004</v>
      </c>
      <c r="Y2383">
        <v>11.73</v>
      </c>
      <c r="Z2383">
        <v>8.0980000000000008</v>
      </c>
      <c r="AA2383">
        <v>0.33500000000000002</v>
      </c>
      <c r="AB2383">
        <v>0</v>
      </c>
      <c r="AC2383" t="b">
        <v>1</v>
      </c>
      <c r="BM2383" t="s">
        <v>2905</v>
      </c>
      <c r="BN2383" t="s">
        <v>2905</v>
      </c>
      <c r="BO2383" t="s">
        <v>2888</v>
      </c>
      <c r="BT2383"/>
      <c r="BU2383"/>
      <c r="BX2383" t="s">
        <v>5253</v>
      </c>
      <c r="BZ2383"/>
      <c r="CA2383"/>
      <c r="CB2383"/>
      <c r="CC2383"/>
      <c r="CD2383">
        <v>0</v>
      </c>
      <c r="CE2383"/>
      <c r="CF2383">
        <v>0</v>
      </c>
    </row>
    <row r="2384" spans="1:84" hidden="1" x14ac:dyDescent="0.35">
      <c r="A2384" t="s">
        <v>2536</v>
      </c>
      <c r="B2384" t="s">
        <v>5367</v>
      </c>
      <c r="C2384">
        <v>3516.2510000000002</v>
      </c>
      <c r="D2384">
        <v>51.764000000000003</v>
      </c>
      <c r="E2384">
        <v>342.63900000000001</v>
      </c>
      <c r="F2384">
        <v>24.175999999999998</v>
      </c>
      <c r="G2384" t="s">
        <v>2884</v>
      </c>
      <c r="I2384">
        <v>286.19</v>
      </c>
      <c r="J2384">
        <v>3516.2829999999999</v>
      </c>
      <c r="K2384" s="68">
        <v>351.92</v>
      </c>
      <c r="L2384">
        <v>22</v>
      </c>
      <c r="M2384">
        <v>3</v>
      </c>
      <c r="N2384" t="s">
        <v>5367</v>
      </c>
      <c r="O2384">
        <v>2.1040000000000001</v>
      </c>
      <c r="P2384">
        <v>17.635999999999999</v>
      </c>
      <c r="Q2384">
        <v>51.764000000000003</v>
      </c>
      <c r="R2384">
        <v>3516.2570000000001</v>
      </c>
      <c r="S2384">
        <v>41.411000000000001</v>
      </c>
      <c r="T2384">
        <v>344.49599999999998</v>
      </c>
      <c r="U2384">
        <v>19.341000000000001</v>
      </c>
      <c r="V2384">
        <v>100</v>
      </c>
      <c r="W2384">
        <v>0.98199999999999998</v>
      </c>
      <c r="X2384">
        <v>3.8010000000000002</v>
      </c>
      <c r="Y2384">
        <v>19.5</v>
      </c>
      <c r="Z2384">
        <v>8.0980000000000008</v>
      </c>
      <c r="AA2384">
        <v>0.33500000000000002</v>
      </c>
      <c r="AB2384">
        <v>0</v>
      </c>
      <c r="AC2384" t="b">
        <v>1</v>
      </c>
      <c r="BM2384" t="s">
        <v>2905</v>
      </c>
      <c r="BN2384" t="s">
        <v>2905</v>
      </c>
      <c r="BO2384" t="s">
        <v>2888</v>
      </c>
      <c r="BT2384"/>
      <c r="BU2384"/>
      <c r="BX2384" t="s">
        <v>5253</v>
      </c>
      <c r="BZ2384"/>
      <c r="CA2384"/>
      <c r="CB2384"/>
      <c r="CC2384"/>
      <c r="CD2384">
        <v>0</v>
      </c>
      <c r="CE2384"/>
      <c r="CF2384">
        <v>0</v>
      </c>
    </row>
    <row r="2385" spans="1:84" hidden="1" x14ac:dyDescent="0.35">
      <c r="A2385" t="s">
        <v>2537</v>
      </c>
      <c r="B2385" t="s">
        <v>5368</v>
      </c>
      <c r="C2385">
        <v>3516.277</v>
      </c>
      <c r="D2385">
        <v>54.375999999999998</v>
      </c>
      <c r="E2385">
        <v>323.38799999999998</v>
      </c>
      <c r="F2385">
        <v>6.2949999999999999</v>
      </c>
      <c r="G2385" t="s">
        <v>2884</v>
      </c>
      <c r="I2385">
        <v>263.70999999999998</v>
      </c>
      <c r="J2385">
        <v>3516.2979999999998</v>
      </c>
      <c r="K2385" s="68">
        <v>329.51</v>
      </c>
      <c r="L2385">
        <v>33</v>
      </c>
      <c r="M2385">
        <v>3</v>
      </c>
      <c r="N2385" t="s">
        <v>5368</v>
      </c>
      <c r="O2385">
        <v>2.0990000000000002</v>
      </c>
      <c r="P2385">
        <v>25.507999999999999</v>
      </c>
      <c r="Q2385">
        <v>54.375999999999998</v>
      </c>
      <c r="R2385">
        <v>3516.2809999999999</v>
      </c>
      <c r="S2385">
        <v>43.500999999999998</v>
      </c>
      <c r="T2385">
        <v>324.61200000000002</v>
      </c>
      <c r="U2385">
        <v>5.0359999999999996</v>
      </c>
      <c r="V2385">
        <v>100</v>
      </c>
      <c r="W2385">
        <v>0.224</v>
      </c>
      <c r="X2385">
        <v>1.2909999999999999</v>
      </c>
      <c r="Y2385">
        <v>9.3800000000000008</v>
      </c>
      <c r="Z2385">
        <v>8.0980000000000008</v>
      </c>
      <c r="AA2385">
        <v>0.33500000000000002</v>
      </c>
      <c r="AB2385">
        <v>0</v>
      </c>
      <c r="AC2385" t="b">
        <v>1</v>
      </c>
      <c r="BM2385" t="s">
        <v>2905</v>
      </c>
      <c r="BN2385" t="s">
        <v>2905</v>
      </c>
      <c r="BO2385" t="s">
        <v>2888</v>
      </c>
      <c r="BT2385"/>
      <c r="BU2385"/>
      <c r="BX2385" t="s">
        <v>5253</v>
      </c>
      <c r="BZ2385"/>
      <c r="CA2385"/>
      <c r="CB2385"/>
      <c r="CC2385"/>
      <c r="CD2385">
        <v>0</v>
      </c>
      <c r="CE2385"/>
      <c r="CF2385">
        <v>0</v>
      </c>
    </row>
    <row r="2386" spans="1:84" hidden="1" x14ac:dyDescent="0.35">
      <c r="A2386" t="s">
        <v>2538</v>
      </c>
      <c r="B2386" t="s">
        <v>5369</v>
      </c>
      <c r="C2386">
        <v>3516.279</v>
      </c>
      <c r="D2386">
        <v>47.609000000000002</v>
      </c>
      <c r="E2386">
        <v>26.907</v>
      </c>
      <c r="F2386">
        <v>6.2949999999999999</v>
      </c>
      <c r="G2386" t="s">
        <v>2884</v>
      </c>
      <c r="I2386">
        <v>321.24</v>
      </c>
      <c r="J2386">
        <v>3516.3069999999998</v>
      </c>
      <c r="K2386" s="68">
        <v>27.04</v>
      </c>
      <c r="L2386">
        <v>44</v>
      </c>
      <c r="M2386">
        <v>3</v>
      </c>
      <c r="N2386" t="s">
        <v>5369</v>
      </c>
      <c r="O2386">
        <v>2.0960000000000001</v>
      </c>
      <c r="P2386">
        <v>33.567999999999998</v>
      </c>
      <c r="Q2386">
        <v>47.609000000000002</v>
      </c>
      <c r="R2386">
        <v>3516.2849999999999</v>
      </c>
      <c r="S2386">
        <v>38.087000000000003</v>
      </c>
      <c r="T2386">
        <v>26.934000000000001</v>
      </c>
      <c r="U2386">
        <v>5.0359999999999996</v>
      </c>
      <c r="V2386">
        <v>100</v>
      </c>
      <c r="W2386">
        <v>0.25600000000000001</v>
      </c>
      <c r="X2386">
        <v>1.9650000000000001</v>
      </c>
      <c r="Y2386">
        <v>14.2</v>
      </c>
      <c r="Z2386">
        <v>8.0980000000000008</v>
      </c>
      <c r="AA2386">
        <v>0.33500000000000002</v>
      </c>
      <c r="AB2386">
        <v>0</v>
      </c>
      <c r="AC2386" t="b">
        <v>1</v>
      </c>
      <c r="BM2386" t="s">
        <v>2905</v>
      </c>
      <c r="BN2386" t="s">
        <v>2905</v>
      </c>
      <c r="BO2386" t="s">
        <v>2888</v>
      </c>
      <c r="BT2386"/>
      <c r="BU2386"/>
      <c r="BX2386" t="s">
        <v>5253</v>
      </c>
      <c r="BZ2386"/>
      <c r="CA2386"/>
      <c r="CB2386"/>
      <c r="CC2386"/>
      <c r="CD2386">
        <v>0</v>
      </c>
      <c r="CE2386"/>
      <c r="CF2386">
        <v>0</v>
      </c>
    </row>
    <row r="2387" spans="1:84" hidden="1" x14ac:dyDescent="0.35">
      <c r="A2387" t="s">
        <v>2539</v>
      </c>
      <c r="B2387" t="s">
        <v>5370</v>
      </c>
      <c r="C2387">
        <v>3516.328</v>
      </c>
      <c r="D2387">
        <v>101.346</v>
      </c>
      <c r="E2387">
        <v>341.31200000000001</v>
      </c>
      <c r="F2387">
        <v>34.186999999999998</v>
      </c>
      <c r="G2387" t="s">
        <v>2884</v>
      </c>
      <c r="I2387">
        <v>285</v>
      </c>
      <c r="J2387">
        <v>3516.3530000000001</v>
      </c>
      <c r="K2387" s="68">
        <v>350.88</v>
      </c>
      <c r="L2387">
        <v>-20.108000000000001</v>
      </c>
      <c r="M2387">
        <v>1</v>
      </c>
      <c r="N2387" t="s">
        <v>5370</v>
      </c>
      <c r="O2387">
        <v>2.1320000000000001</v>
      </c>
      <c r="P2387">
        <v>0</v>
      </c>
      <c r="Q2387">
        <v>0</v>
      </c>
      <c r="R2387">
        <v>3516.3530000000001</v>
      </c>
      <c r="S2387">
        <v>0</v>
      </c>
      <c r="T2387">
        <v>350.88</v>
      </c>
      <c r="U2387">
        <v>0</v>
      </c>
      <c r="V2387">
        <v>0</v>
      </c>
      <c r="W2387">
        <v>0</v>
      </c>
      <c r="X2387">
        <v>0</v>
      </c>
      <c r="Y2387">
        <v>0</v>
      </c>
      <c r="Z2387">
        <v>0</v>
      </c>
      <c r="AA2387">
        <v>0</v>
      </c>
      <c r="AB2387">
        <v>0</v>
      </c>
      <c r="AC2387" t="b">
        <v>1</v>
      </c>
      <c r="AE2387">
        <v>0</v>
      </c>
      <c r="AF2387">
        <v>0</v>
      </c>
      <c r="AG2387">
        <v>0</v>
      </c>
      <c r="AH2387">
        <v>0</v>
      </c>
      <c r="AI2387">
        <v>0</v>
      </c>
      <c r="AJ2387">
        <v>0</v>
      </c>
      <c r="AK2387">
        <v>0</v>
      </c>
      <c r="AL2387">
        <v>0</v>
      </c>
      <c r="AM2387">
        <v>0</v>
      </c>
      <c r="AN2387">
        <v>0</v>
      </c>
      <c r="AO2387">
        <v>0</v>
      </c>
      <c r="AP2387">
        <v>0</v>
      </c>
      <c r="AQ2387">
        <v>0</v>
      </c>
      <c r="AR2387">
        <v>0</v>
      </c>
      <c r="AS2387">
        <v>0</v>
      </c>
      <c r="AT2387">
        <v>0</v>
      </c>
      <c r="AU2387">
        <v>0</v>
      </c>
      <c r="AV2387">
        <v>0</v>
      </c>
      <c r="AW2387">
        <v>0</v>
      </c>
      <c r="AX2387">
        <v>0</v>
      </c>
      <c r="AY2387" t="b">
        <v>0</v>
      </c>
      <c r="AZ2387">
        <v>0</v>
      </c>
      <c r="BI2387">
        <v>0</v>
      </c>
      <c r="BJ2387">
        <v>0</v>
      </c>
      <c r="BK2387">
        <v>0</v>
      </c>
      <c r="BM2387" t="s">
        <v>2905</v>
      </c>
      <c r="BN2387" t="s">
        <v>2905</v>
      </c>
      <c r="BO2387" t="s">
        <v>2888</v>
      </c>
      <c r="BT2387"/>
      <c r="BU2387"/>
      <c r="BX2387"/>
      <c r="BY2387" t="s">
        <v>2903</v>
      </c>
      <c r="BZ2387"/>
      <c r="CA2387"/>
      <c r="CB2387"/>
      <c r="CC2387"/>
      <c r="CD2387">
        <v>0</v>
      </c>
      <c r="CE2387"/>
      <c r="CF2387">
        <v>0</v>
      </c>
    </row>
    <row r="2388" spans="1:84" hidden="1" x14ac:dyDescent="0.35">
      <c r="A2388" t="s">
        <v>2540</v>
      </c>
      <c r="B2388" t="s">
        <v>5371</v>
      </c>
      <c r="C2388">
        <v>3516.34</v>
      </c>
      <c r="D2388">
        <v>44.338000000000001</v>
      </c>
      <c r="E2388">
        <v>120.221</v>
      </c>
      <c r="F2388">
        <v>79.525999999999996</v>
      </c>
      <c r="G2388" t="s">
        <v>2884</v>
      </c>
      <c r="I2388">
        <v>75</v>
      </c>
      <c r="J2388">
        <v>3516.3580000000002</v>
      </c>
      <c r="K2388" s="68">
        <v>140.88</v>
      </c>
      <c r="L2388">
        <v>-1.73</v>
      </c>
      <c r="M2388">
        <v>1</v>
      </c>
      <c r="N2388" t="s">
        <v>5371</v>
      </c>
      <c r="O2388">
        <v>2.008</v>
      </c>
      <c r="P2388">
        <v>0</v>
      </c>
      <c r="Q2388">
        <v>0</v>
      </c>
      <c r="R2388">
        <v>3516.3580000000002</v>
      </c>
      <c r="S2388">
        <v>0</v>
      </c>
      <c r="T2388">
        <v>140.88</v>
      </c>
      <c r="U2388">
        <v>0</v>
      </c>
      <c r="V2388">
        <v>0</v>
      </c>
      <c r="W2388">
        <v>0</v>
      </c>
      <c r="X2388">
        <v>0</v>
      </c>
      <c r="Y2388">
        <v>0</v>
      </c>
      <c r="Z2388">
        <v>0</v>
      </c>
      <c r="AA2388">
        <v>0</v>
      </c>
      <c r="AB2388">
        <v>0</v>
      </c>
      <c r="AC2388" t="b">
        <v>1</v>
      </c>
      <c r="AE2388">
        <v>0</v>
      </c>
      <c r="AF2388">
        <v>0</v>
      </c>
      <c r="AG2388">
        <v>0</v>
      </c>
      <c r="AH2388">
        <v>0</v>
      </c>
      <c r="AI2388">
        <v>0</v>
      </c>
      <c r="AJ2388">
        <v>0</v>
      </c>
      <c r="AK2388">
        <v>0</v>
      </c>
      <c r="AL2388">
        <v>0</v>
      </c>
      <c r="AM2388">
        <v>0</v>
      </c>
      <c r="AN2388">
        <v>0</v>
      </c>
      <c r="AO2388">
        <v>0</v>
      </c>
      <c r="AP2388">
        <v>0</v>
      </c>
      <c r="AQ2388">
        <v>0</v>
      </c>
      <c r="AR2388">
        <v>0</v>
      </c>
      <c r="AS2388">
        <v>0</v>
      </c>
      <c r="AT2388">
        <v>0</v>
      </c>
      <c r="AU2388">
        <v>0</v>
      </c>
      <c r="AV2388">
        <v>0</v>
      </c>
      <c r="AW2388">
        <v>0</v>
      </c>
      <c r="AX2388">
        <v>0</v>
      </c>
      <c r="AY2388" t="b">
        <v>0</v>
      </c>
      <c r="AZ2388">
        <v>0</v>
      </c>
      <c r="BI2388">
        <v>0</v>
      </c>
      <c r="BJ2388">
        <v>0</v>
      </c>
      <c r="BK2388">
        <v>0</v>
      </c>
      <c r="BM2388" t="s">
        <v>2905</v>
      </c>
      <c r="BN2388" t="s">
        <v>2905</v>
      </c>
      <c r="BO2388" t="s">
        <v>2888</v>
      </c>
      <c r="BT2388"/>
      <c r="BU2388"/>
      <c r="BX2388"/>
      <c r="BY2388" t="s">
        <v>2903</v>
      </c>
      <c r="BZ2388"/>
      <c r="CA2388"/>
      <c r="CB2388"/>
      <c r="CC2388"/>
      <c r="CD2388">
        <v>0</v>
      </c>
      <c r="CE2388"/>
      <c r="CF2388">
        <v>0</v>
      </c>
    </row>
    <row r="2389" spans="1:84" hidden="1" x14ac:dyDescent="0.35">
      <c r="A2389" t="s">
        <v>2541</v>
      </c>
      <c r="B2389" t="s">
        <v>5372</v>
      </c>
      <c r="C2389">
        <v>3516.3560000000002</v>
      </c>
      <c r="D2389">
        <v>8</v>
      </c>
      <c r="E2389">
        <v>62.112000000000002</v>
      </c>
      <c r="F2389">
        <v>6.2949999999999999</v>
      </c>
      <c r="G2389" t="s">
        <v>2884</v>
      </c>
      <c r="I2389">
        <v>358.76</v>
      </c>
      <c r="J2389">
        <v>3516.3620000000001</v>
      </c>
      <c r="K2389" s="68">
        <v>64.63</v>
      </c>
      <c r="L2389">
        <v>9</v>
      </c>
      <c r="M2389">
        <v>3</v>
      </c>
      <c r="N2389" t="s">
        <v>5372</v>
      </c>
      <c r="O2389">
        <v>2.13</v>
      </c>
      <c r="P2389">
        <v>10</v>
      </c>
      <c r="Q2389">
        <v>8</v>
      </c>
      <c r="R2389">
        <v>3516.3580000000002</v>
      </c>
      <c r="S2389">
        <v>6</v>
      </c>
      <c r="T2389">
        <v>62.616</v>
      </c>
      <c r="U2389">
        <v>5.0359999999999996</v>
      </c>
      <c r="V2389">
        <v>100</v>
      </c>
      <c r="W2389">
        <v>0.79</v>
      </c>
      <c r="X2389">
        <v>0.83</v>
      </c>
      <c r="Y2389">
        <v>6.46</v>
      </c>
      <c r="Z2389">
        <v>8.0980000000000008</v>
      </c>
      <c r="AA2389">
        <v>0.33500000000000002</v>
      </c>
      <c r="AB2389">
        <v>0</v>
      </c>
      <c r="AC2389" t="b">
        <v>1</v>
      </c>
      <c r="BM2389" t="s">
        <v>2905</v>
      </c>
      <c r="BN2389" t="s">
        <v>2905</v>
      </c>
      <c r="BO2389" t="s">
        <v>2888</v>
      </c>
      <c r="BT2389"/>
      <c r="BU2389"/>
      <c r="BX2389" t="s">
        <v>5253</v>
      </c>
      <c r="BZ2389"/>
      <c r="CA2389"/>
      <c r="CB2389"/>
      <c r="CC2389"/>
      <c r="CD2389">
        <v>0</v>
      </c>
      <c r="CE2389"/>
      <c r="CF2389">
        <v>0</v>
      </c>
    </row>
    <row r="2390" spans="1:84" hidden="1" x14ac:dyDescent="0.35">
      <c r="A2390" t="s">
        <v>2542</v>
      </c>
      <c r="B2390" t="s">
        <v>5373</v>
      </c>
      <c r="C2390">
        <v>3516.5360000000001</v>
      </c>
      <c r="D2390">
        <v>8</v>
      </c>
      <c r="E2390">
        <v>355.279</v>
      </c>
      <c r="F2390">
        <v>6.3239999999999998</v>
      </c>
      <c r="G2390" t="s">
        <v>2884</v>
      </c>
      <c r="I2390">
        <v>293.81</v>
      </c>
      <c r="J2390">
        <v>3516.54</v>
      </c>
      <c r="K2390" s="68">
        <v>0.14000000000000001</v>
      </c>
      <c r="L2390">
        <v>8</v>
      </c>
      <c r="M2390">
        <v>3</v>
      </c>
      <c r="N2390" t="s">
        <v>5373</v>
      </c>
      <c r="O2390">
        <v>2.153</v>
      </c>
      <c r="P2390">
        <v>10</v>
      </c>
      <c r="Q2390">
        <v>8</v>
      </c>
      <c r="R2390">
        <v>3516.5369999999998</v>
      </c>
      <c r="S2390">
        <v>6</v>
      </c>
      <c r="T2390">
        <v>356.25099999999998</v>
      </c>
      <c r="U2390">
        <v>5.0590000000000002</v>
      </c>
      <c r="V2390">
        <v>100</v>
      </c>
      <c r="W2390">
        <v>0.84899999999999998</v>
      </c>
      <c r="X2390">
        <v>0.82099999999999995</v>
      </c>
      <c r="Y2390">
        <v>8.5399999999999991</v>
      </c>
      <c r="Z2390">
        <v>9.0340000000000007</v>
      </c>
      <c r="AA2390">
        <v>0.36</v>
      </c>
      <c r="AB2390">
        <v>0</v>
      </c>
      <c r="AC2390" t="b">
        <v>1</v>
      </c>
      <c r="BM2390" t="s">
        <v>2887</v>
      </c>
      <c r="BN2390" t="s">
        <v>2887</v>
      </c>
      <c r="BO2390" t="s">
        <v>2888</v>
      </c>
      <c r="BT2390"/>
      <c r="BU2390"/>
      <c r="BX2390" t="s">
        <v>5253</v>
      </c>
      <c r="BZ2390"/>
      <c r="CA2390"/>
      <c r="CB2390"/>
      <c r="CC2390"/>
      <c r="CD2390">
        <v>0</v>
      </c>
      <c r="CE2390"/>
      <c r="CF2390">
        <v>0</v>
      </c>
    </row>
    <row r="2391" spans="1:84" hidden="1" x14ac:dyDescent="0.35">
      <c r="A2391" t="s">
        <v>2543</v>
      </c>
      <c r="B2391" t="s">
        <v>5374</v>
      </c>
      <c r="C2391">
        <v>3516.5369999999998</v>
      </c>
      <c r="D2391">
        <v>8</v>
      </c>
      <c r="E2391">
        <v>244.422</v>
      </c>
      <c r="F2391">
        <v>6.2949999999999999</v>
      </c>
      <c r="G2391" t="s">
        <v>2884</v>
      </c>
      <c r="I2391">
        <v>181.24</v>
      </c>
      <c r="J2391">
        <v>3516.5410000000002</v>
      </c>
      <c r="K2391" s="68">
        <v>247.57</v>
      </c>
      <c r="L2391">
        <v>9</v>
      </c>
      <c r="M2391">
        <v>3</v>
      </c>
      <c r="N2391" t="s">
        <v>5374</v>
      </c>
      <c r="O2391">
        <v>2.153</v>
      </c>
      <c r="P2391">
        <v>10</v>
      </c>
      <c r="Q2391">
        <v>8</v>
      </c>
      <c r="R2391">
        <v>3516.538</v>
      </c>
      <c r="S2391">
        <v>6</v>
      </c>
      <c r="T2391">
        <v>245.05199999999999</v>
      </c>
      <c r="U2391">
        <v>5.0359999999999996</v>
      </c>
      <c r="V2391">
        <v>100</v>
      </c>
      <c r="W2391">
        <v>0.84899999999999998</v>
      </c>
      <c r="X2391">
        <v>0.91100000000000003</v>
      </c>
      <c r="Y2391">
        <v>8.2100000000000009</v>
      </c>
      <c r="Z2391">
        <v>9.0340000000000007</v>
      </c>
      <c r="AA2391">
        <v>0.36</v>
      </c>
      <c r="AB2391">
        <v>0</v>
      </c>
      <c r="AC2391" t="b">
        <v>1</v>
      </c>
      <c r="BM2391" t="s">
        <v>2887</v>
      </c>
      <c r="BN2391" t="s">
        <v>2887</v>
      </c>
      <c r="BO2391" t="s">
        <v>2888</v>
      </c>
      <c r="BT2391"/>
      <c r="BU2391"/>
      <c r="BX2391" t="s">
        <v>5253</v>
      </c>
      <c r="BZ2391"/>
      <c r="CA2391"/>
      <c r="CB2391"/>
      <c r="CC2391"/>
      <c r="CD2391">
        <v>0</v>
      </c>
      <c r="CE2391"/>
      <c r="CF2391">
        <v>0</v>
      </c>
    </row>
    <row r="2392" spans="1:84" hidden="1" x14ac:dyDescent="0.35">
      <c r="A2392" t="s">
        <v>2544</v>
      </c>
      <c r="B2392" t="s">
        <v>5375</v>
      </c>
      <c r="C2392">
        <v>3516.5410000000002</v>
      </c>
      <c r="D2392">
        <v>8</v>
      </c>
      <c r="E2392">
        <v>24.422000000000001</v>
      </c>
      <c r="F2392">
        <v>6.2949999999999999</v>
      </c>
      <c r="G2392" t="s">
        <v>2884</v>
      </c>
      <c r="I2392">
        <v>321.24</v>
      </c>
      <c r="J2392">
        <v>3516.5459999999998</v>
      </c>
      <c r="K2392" s="68">
        <v>27.57</v>
      </c>
      <c r="L2392">
        <v>7</v>
      </c>
      <c r="M2392">
        <v>3</v>
      </c>
      <c r="N2392" t="s">
        <v>5375</v>
      </c>
      <c r="O2392">
        <v>2.153</v>
      </c>
      <c r="P2392">
        <v>10</v>
      </c>
      <c r="Q2392">
        <v>8</v>
      </c>
      <c r="R2392">
        <v>3516.5419999999999</v>
      </c>
      <c r="S2392">
        <v>6</v>
      </c>
      <c r="T2392">
        <v>25.052</v>
      </c>
      <c r="U2392">
        <v>5.0359999999999996</v>
      </c>
      <c r="V2392">
        <v>100</v>
      </c>
      <c r="W2392">
        <v>0.84899999999999998</v>
      </c>
      <c r="X2392">
        <v>0.72</v>
      </c>
      <c r="Y2392">
        <v>9.35</v>
      </c>
      <c r="Z2392">
        <v>9.0340000000000007</v>
      </c>
      <c r="AA2392">
        <v>0.36</v>
      </c>
      <c r="AB2392">
        <v>0</v>
      </c>
      <c r="AC2392" t="b">
        <v>1</v>
      </c>
      <c r="BM2392" t="s">
        <v>2887</v>
      </c>
      <c r="BN2392" t="s">
        <v>2887</v>
      </c>
      <c r="BO2392" t="s">
        <v>2888</v>
      </c>
      <c r="BT2392"/>
      <c r="BU2392"/>
      <c r="BX2392" t="s">
        <v>5253</v>
      </c>
      <c r="BZ2392"/>
      <c r="CA2392"/>
      <c r="CB2392"/>
      <c r="CC2392"/>
      <c r="CD2392">
        <v>0</v>
      </c>
      <c r="CE2392"/>
      <c r="CF2392">
        <v>0</v>
      </c>
    </row>
    <row r="2393" spans="1:84" hidden="1" x14ac:dyDescent="0.35">
      <c r="A2393" t="s">
        <v>2545</v>
      </c>
      <c r="B2393" t="s">
        <v>5376</v>
      </c>
      <c r="C2393">
        <v>3516.5479999999998</v>
      </c>
      <c r="D2393">
        <v>9.3000000000000007</v>
      </c>
      <c r="E2393">
        <v>36.701999999999998</v>
      </c>
      <c r="F2393">
        <v>6.2949999999999999</v>
      </c>
      <c r="G2393" t="s">
        <v>2884</v>
      </c>
      <c r="I2393">
        <v>336.29</v>
      </c>
      <c r="J2393">
        <v>3516.5540000000001</v>
      </c>
      <c r="K2393" s="68">
        <v>42.76</v>
      </c>
      <c r="L2393">
        <v>20</v>
      </c>
      <c r="M2393">
        <v>3</v>
      </c>
      <c r="N2393" t="s">
        <v>5376</v>
      </c>
      <c r="O2393">
        <v>2.153</v>
      </c>
      <c r="P2393">
        <v>16.25</v>
      </c>
      <c r="Q2393">
        <v>9.3000000000000007</v>
      </c>
      <c r="R2393">
        <v>3516.549</v>
      </c>
      <c r="S2393">
        <v>7.3</v>
      </c>
      <c r="T2393">
        <v>37.914000000000001</v>
      </c>
      <c r="U2393">
        <v>5.0359999999999996</v>
      </c>
      <c r="V2393">
        <v>100</v>
      </c>
      <c r="W2393">
        <v>0.88900000000000001</v>
      </c>
      <c r="X2393">
        <v>2.2509999999999999</v>
      </c>
      <c r="Y2393">
        <v>11.38</v>
      </c>
      <c r="Z2393">
        <v>9.7100000000000009</v>
      </c>
      <c r="AA2393">
        <v>0.376</v>
      </c>
      <c r="AB2393">
        <v>0</v>
      </c>
      <c r="AC2393" t="b">
        <v>1</v>
      </c>
      <c r="BM2393" t="s">
        <v>2887</v>
      </c>
      <c r="BN2393" t="s">
        <v>2887</v>
      </c>
      <c r="BO2393" t="s">
        <v>2888</v>
      </c>
      <c r="BT2393"/>
      <c r="BU2393"/>
      <c r="BX2393" t="s">
        <v>5253</v>
      </c>
      <c r="BZ2393"/>
      <c r="CA2393"/>
      <c r="CB2393"/>
      <c r="CC2393"/>
      <c r="CD2393">
        <v>0</v>
      </c>
      <c r="CE2393"/>
      <c r="CF2393">
        <v>0</v>
      </c>
    </row>
    <row r="2394" spans="1:84" hidden="1" x14ac:dyDescent="0.35">
      <c r="A2394" t="s">
        <v>2546</v>
      </c>
      <c r="B2394" t="s">
        <v>5377</v>
      </c>
      <c r="C2394">
        <v>3516.5410000000002</v>
      </c>
      <c r="D2394">
        <v>29.59</v>
      </c>
      <c r="E2394">
        <v>47.581000000000003</v>
      </c>
      <c r="F2394">
        <v>53.436999999999998</v>
      </c>
      <c r="G2394" t="s">
        <v>2884</v>
      </c>
      <c r="I2394">
        <v>346.19</v>
      </c>
      <c r="J2394">
        <v>3516.5540000000001</v>
      </c>
      <c r="K2394" s="68">
        <v>52.66</v>
      </c>
      <c r="L2394">
        <v>5</v>
      </c>
      <c r="M2394">
        <v>3</v>
      </c>
      <c r="N2394" t="s">
        <v>5377</v>
      </c>
      <c r="O2394">
        <v>2.153</v>
      </c>
      <c r="P2394">
        <v>10</v>
      </c>
      <c r="Q2394">
        <v>29.59</v>
      </c>
      <c r="R2394">
        <v>3516.5439999999999</v>
      </c>
      <c r="S2394">
        <v>23.672000000000001</v>
      </c>
      <c r="T2394">
        <v>48.597000000000001</v>
      </c>
      <c r="U2394">
        <v>42.75</v>
      </c>
      <c r="V2394">
        <v>100</v>
      </c>
      <c r="W2394">
        <v>2.7160000000000002</v>
      </c>
      <c r="X2394">
        <v>2.8519999999999999</v>
      </c>
      <c r="Y2394">
        <v>11.56</v>
      </c>
      <c r="Z2394">
        <v>9.7100000000000009</v>
      </c>
      <c r="AA2394">
        <v>0.376</v>
      </c>
      <c r="AB2394">
        <v>0</v>
      </c>
      <c r="AC2394" t="b">
        <v>1</v>
      </c>
      <c r="BM2394" t="s">
        <v>2887</v>
      </c>
      <c r="BN2394" t="s">
        <v>2887</v>
      </c>
      <c r="BO2394" t="s">
        <v>2888</v>
      </c>
      <c r="BT2394"/>
      <c r="BU2394"/>
      <c r="BX2394" t="s">
        <v>5253</v>
      </c>
      <c r="BZ2394"/>
      <c r="CA2394"/>
      <c r="CB2394"/>
      <c r="CC2394"/>
      <c r="CD2394">
        <v>0</v>
      </c>
      <c r="CE2394"/>
      <c r="CF2394">
        <v>0</v>
      </c>
    </row>
    <row r="2395" spans="1:84" hidden="1" x14ac:dyDescent="0.35">
      <c r="A2395" t="s">
        <v>2547</v>
      </c>
      <c r="B2395" t="s">
        <v>5378</v>
      </c>
      <c r="C2395">
        <v>3516.5520000000001</v>
      </c>
      <c r="D2395">
        <v>26.928000000000001</v>
      </c>
      <c r="E2395">
        <v>344.88499999999999</v>
      </c>
      <c r="F2395">
        <v>45.204999999999998</v>
      </c>
      <c r="G2395" t="s">
        <v>2884</v>
      </c>
      <c r="I2395">
        <v>298.76</v>
      </c>
      <c r="J2395">
        <v>3516.5659999999998</v>
      </c>
      <c r="K2395" s="68">
        <v>5.23</v>
      </c>
      <c r="L2395">
        <v>9</v>
      </c>
      <c r="M2395">
        <v>3</v>
      </c>
      <c r="N2395" t="s">
        <v>5378</v>
      </c>
      <c r="O2395">
        <v>2.1560000000000001</v>
      </c>
      <c r="P2395">
        <v>10</v>
      </c>
      <c r="Q2395">
        <v>26.928000000000001</v>
      </c>
      <c r="R2395">
        <v>3516.5549999999998</v>
      </c>
      <c r="S2395">
        <v>21.542000000000002</v>
      </c>
      <c r="T2395">
        <v>348.95400000000001</v>
      </c>
      <c r="U2395">
        <v>36.164000000000001</v>
      </c>
      <c r="V2395">
        <v>100</v>
      </c>
      <c r="W2395">
        <v>2.7269999999999999</v>
      </c>
      <c r="X2395">
        <v>4.62</v>
      </c>
      <c r="Y2395">
        <v>10.61</v>
      </c>
      <c r="Z2395">
        <v>9.7100000000000009</v>
      </c>
      <c r="AA2395">
        <v>0.376</v>
      </c>
      <c r="AB2395">
        <v>0</v>
      </c>
      <c r="AC2395" t="b">
        <v>1</v>
      </c>
      <c r="BM2395" t="s">
        <v>2887</v>
      </c>
      <c r="BN2395" t="s">
        <v>2887</v>
      </c>
      <c r="BO2395" t="s">
        <v>2888</v>
      </c>
      <c r="BT2395"/>
      <c r="BU2395"/>
      <c r="BX2395" t="s">
        <v>5253</v>
      </c>
      <c r="BZ2395"/>
      <c r="CA2395"/>
      <c r="CB2395"/>
      <c r="CC2395"/>
      <c r="CD2395">
        <v>0</v>
      </c>
      <c r="CE2395"/>
      <c r="CF2395">
        <v>0</v>
      </c>
    </row>
    <row r="2396" spans="1:84" hidden="1" x14ac:dyDescent="0.35">
      <c r="A2396" t="s">
        <v>2548</v>
      </c>
      <c r="B2396" t="s">
        <v>5379</v>
      </c>
      <c r="C2396">
        <v>3516.5630000000001</v>
      </c>
      <c r="D2396">
        <v>9.4339999999999993</v>
      </c>
      <c r="E2396">
        <v>315.51799999999997</v>
      </c>
      <c r="F2396">
        <v>14.568</v>
      </c>
      <c r="G2396" t="s">
        <v>2884</v>
      </c>
      <c r="I2396">
        <v>258.76</v>
      </c>
      <c r="J2396">
        <v>3516.5659999999998</v>
      </c>
      <c r="K2396" s="68">
        <v>325.23</v>
      </c>
      <c r="L2396">
        <v>21</v>
      </c>
      <c r="M2396">
        <v>3</v>
      </c>
      <c r="N2396" t="s">
        <v>5379</v>
      </c>
      <c r="O2396">
        <v>2.1560000000000001</v>
      </c>
      <c r="P2396">
        <v>16.940000000000001</v>
      </c>
      <c r="Q2396">
        <v>9.4339999999999993</v>
      </c>
      <c r="R2396">
        <v>3516.5630000000001</v>
      </c>
      <c r="S2396">
        <v>7.4340000000000002</v>
      </c>
      <c r="T2396">
        <v>317.45999999999998</v>
      </c>
      <c r="U2396">
        <v>11.654999999999999</v>
      </c>
      <c r="V2396">
        <v>100</v>
      </c>
      <c r="W2396">
        <v>2.121</v>
      </c>
      <c r="X2396">
        <v>5.617</v>
      </c>
      <c r="Y2396">
        <v>9.2799999999999994</v>
      </c>
      <c r="Z2396">
        <v>9.7100000000000009</v>
      </c>
      <c r="AA2396">
        <v>0.376</v>
      </c>
      <c r="AB2396">
        <v>0</v>
      </c>
      <c r="AC2396" t="b">
        <v>1</v>
      </c>
      <c r="BM2396" t="s">
        <v>2887</v>
      </c>
      <c r="BN2396" t="s">
        <v>2887</v>
      </c>
      <c r="BO2396" t="s">
        <v>2888</v>
      </c>
      <c r="BT2396"/>
      <c r="BU2396"/>
      <c r="BX2396" t="s">
        <v>5253</v>
      </c>
      <c r="BZ2396"/>
      <c r="CA2396"/>
      <c r="CB2396"/>
      <c r="CC2396"/>
      <c r="CD2396">
        <v>0</v>
      </c>
      <c r="CE2396"/>
      <c r="CF2396">
        <v>0</v>
      </c>
    </row>
    <row r="2397" spans="1:84" hidden="1" x14ac:dyDescent="0.35">
      <c r="A2397" t="s">
        <v>2549</v>
      </c>
      <c r="B2397" t="s">
        <v>5380</v>
      </c>
      <c r="C2397">
        <v>3516.5650000000001</v>
      </c>
      <c r="D2397">
        <v>8</v>
      </c>
      <c r="E2397">
        <v>281.7</v>
      </c>
      <c r="F2397">
        <v>6.2949999999999999</v>
      </c>
      <c r="G2397" t="s">
        <v>2884</v>
      </c>
      <c r="I2397">
        <v>221.24</v>
      </c>
      <c r="J2397">
        <v>3516.567</v>
      </c>
      <c r="K2397" s="68">
        <v>287.8</v>
      </c>
      <c r="L2397">
        <v>15</v>
      </c>
      <c r="M2397">
        <v>3</v>
      </c>
      <c r="N2397" t="s">
        <v>5380</v>
      </c>
      <c r="O2397">
        <v>2.1579999999999999</v>
      </c>
      <c r="P2397">
        <v>12.917</v>
      </c>
      <c r="Q2397">
        <v>8</v>
      </c>
      <c r="R2397">
        <v>3516.5650000000001</v>
      </c>
      <c r="S2397">
        <v>6</v>
      </c>
      <c r="T2397">
        <v>282.92</v>
      </c>
      <c r="U2397">
        <v>5.0359999999999996</v>
      </c>
      <c r="V2397">
        <v>100</v>
      </c>
      <c r="W2397">
        <v>0.88900000000000001</v>
      </c>
      <c r="X2397">
        <v>1.623</v>
      </c>
      <c r="Y2397">
        <v>9.1999999999999993</v>
      </c>
      <c r="Z2397">
        <v>9.7100000000000009</v>
      </c>
      <c r="AA2397">
        <v>0.376</v>
      </c>
      <c r="AB2397">
        <v>0</v>
      </c>
      <c r="AC2397" t="b">
        <v>1</v>
      </c>
      <c r="BM2397" t="s">
        <v>2887</v>
      </c>
      <c r="BN2397" t="s">
        <v>2887</v>
      </c>
      <c r="BO2397" t="s">
        <v>2888</v>
      </c>
      <c r="BT2397"/>
      <c r="BU2397"/>
      <c r="BX2397" t="s">
        <v>5253</v>
      </c>
      <c r="BZ2397"/>
      <c r="CA2397"/>
      <c r="CB2397"/>
      <c r="CC2397"/>
      <c r="CD2397">
        <v>0</v>
      </c>
      <c r="CE2397"/>
      <c r="CF2397">
        <v>0</v>
      </c>
    </row>
    <row r="2398" spans="1:84" hidden="1" x14ac:dyDescent="0.35">
      <c r="A2398" t="s">
        <v>2550</v>
      </c>
      <c r="B2398" t="s">
        <v>5381</v>
      </c>
      <c r="C2398">
        <v>3516.5659999999998</v>
      </c>
      <c r="D2398">
        <v>8.3970000000000002</v>
      </c>
      <c r="E2398">
        <v>38.771000000000001</v>
      </c>
      <c r="F2398">
        <v>6.2949999999999999</v>
      </c>
      <c r="G2398" t="s">
        <v>2884</v>
      </c>
      <c r="I2398">
        <v>336.29</v>
      </c>
      <c r="J2398">
        <v>3516.5680000000002</v>
      </c>
      <c r="K2398" s="68">
        <v>42.85</v>
      </c>
      <c r="L2398">
        <v>30</v>
      </c>
      <c r="M2398">
        <v>3</v>
      </c>
      <c r="N2398" t="s">
        <v>5381</v>
      </c>
      <c r="O2398">
        <v>2.1579999999999999</v>
      </c>
      <c r="P2398">
        <v>23.332999999999998</v>
      </c>
      <c r="Q2398">
        <v>8.3970000000000002</v>
      </c>
      <c r="R2398">
        <v>3516.5659999999998</v>
      </c>
      <c r="S2398">
        <v>6.3970000000000002</v>
      </c>
      <c r="T2398">
        <v>39.587000000000003</v>
      </c>
      <c r="U2398">
        <v>5.0359999999999996</v>
      </c>
      <c r="V2398">
        <v>100</v>
      </c>
      <c r="W2398">
        <v>0.88900000000000001</v>
      </c>
      <c r="X2398">
        <v>3.319</v>
      </c>
      <c r="Y2398">
        <v>11.38</v>
      </c>
      <c r="Z2398">
        <v>9.7100000000000009</v>
      </c>
      <c r="AA2398">
        <v>0.376</v>
      </c>
      <c r="AB2398">
        <v>0</v>
      </c>
      <c r="AC2398" t="b">
        <v>1</v>
      </c>
      <c r="BM2398" t="s">
        <v>2887</v>
      </c>
      <c r="BN2398" t="s">
        <v>2887</v>
      </c>
      <c r="BO2398" t="s">
        <v>2888</v>
      </c>
      <c r="BT2398"/>
      <c r="BU2398"/>
      <c r="BX2398" t="s">
        <v>5253</v>
      </c>
      <c r="BZ2398"/>
      <c r="CA2398"/>
      <c r="CB2398"/>
      <c r="CC2398"/>
      <c r="CD2398">
        <v>0</v>
      </c>
      <c r="CE2398"/>
      <c r="CF2398">
        <v>0</v>
      </c>
    </row>
    <row r="2399" spans="1:84" hidden="1" x14ac:dyDescent="0.35">
      <c r="A2399" t="s">
        <v>2551</v>
      </c>
      <c r="B2399" t="s">
        <v>5382</v>
      </c>
      <c r="C2399">
        <v>3516.5650000000001</v>
      </c>
      <c r="D2399">
        <v>8</v>
      </c>
      <c r="E2399">
        <v>82.171999999999997</v>
      </c>
      <c r="F2399">
        <v>6.2949999999999999</v>
      </c>
      <c r="G2399" t="s">
        <v>2884</v>
      </c>
      <c r="I2399">
        <v>18.760000000000002</v>
      </c>
      <c r="J2399">
        <v>3516.5680000000002</v>
      </c>
      <c r="K2399" s="68">
        <v>85.32</v>
      </c>
      <c r="L2399">
        <v>11</v>
      </c>
      <c r="M2399">
        <v>3</v>
      </c>
      <c r="N2399" t="s">
        <v>5382</v>
      </c>
      <c r="O2399">
        <v>2.16</v>
      </c>
      <c r="P2399">
        <v>10.523</v>
      </c>
      <c r="Q2399">
        <v>8</v>
      </c>
      <c r="R2399">
        <v>3516.5650000000001</v>
      </c>
      <c r="S2399">
        <v>6</v>
      </c>
      <c r="T2399">
        <v>82.802000000000007</v>
      </c>
      <c r="U2399">
        <v>5.0359999999999996</v>
      </c>
      <c r="V2399">
        <v>100</v>
      </c>
      <c r="W2399">
        <v>0.88900000000000001</v>
      </c>
      <c r="X2399">
        <v>1.2729999999999999</v>
      </c>
      <c r="Y2399">
        <v>11.645</v>
      </c>
      <c r="Z2399">
        <v>9.7100000000000009</v>
      </c>
      <c r="AA2399">
        <v>0.376</v>
      </c>
      <c r="AB2399">
        <v>0</v>
      </c>
      <c r="AC2399" t="b">
        <v>1</v>
      </c>
      <c r="BM2399" t="s">
        <v>2887</v>
      </c>
      <c r="BN2399" t="s">
        <v>2887</v>
      </c>
      <c r="BO2399" t="s">
        <v>2888</v>
      </c>
      <c r="BT2399"/>
      <c r="BU2399"/>
      <c r="BX2399" t="s">
        <v>5253</v>
      </c>
      <c r="BZ2399"/>
      <c r="CA2399"/>
      <c r="CB2399"/>
      <c r="CC2399"/>
      <c r="CD2399">
        <v>0</v>
      </c>
      <c r="CE2399"/>
      <c r="CF2399">
        <v>0</v>
      </c>
    </row>
    <row r="2400" spans="1:84" hidden="1" x14ac:dyDescent="0.35">
      <c r="A2400" t="s">
        <v>2552</v>
      </c>
      <c r="B2400" t="s">
        <v>5383</v>
      </c>
      <c r="C2400">
        <v>3516.5680000000002</v>
      </c>
      <c r="D2400">
        <v>8.0609999999999999</v>
      </c>
      <c r="E2400">
        <v>65.616</v>
      </c>
      <c r="F2400">
        <v>10.1</v>
      </c>
      <c r="G2400" t="s">
        <v>2884</v>
      </c>
      <c r="I2400">
        <v>3.71</v>
      </c>
      <c r="J2400">
        <v>3516.5680000000002</v>
      </c>
      <c r="K2400" s="68">
        <v>70.27</v>
      </c>
      <c r="L2400">
        <v>16</v>
      </c>
      <c r="M2400">
        <v>3</v>
      </c>
      <c r="N2400" t="s">
        <v>5383</v>
      </c>
      <c r="O2400">
        <v>2.16</v>
      </c>
      <c r="P2400">
        <v>13.563000000000001</v>
      </c>
      <c r="Q2400">
        <v>8.0609999999999999</v>
      </c>
      <c r="R2400">
        <v>3516.5680000000002</v>
      </c>
      <c r="S2400">
        <v>6.0609999999999999</v>
      </c>
      <c r="T2400">
        <v>66.546999999999997</v>
      </c>
      <c r="U2400">
        <v>8.08</v>
      </c>
      <c r="V2400">
        <v>100</v>
      </c>
      <c r="W2400">
        <v>1.371</v>
      </c>
      <c r="X2400">
        <v>2.7109999999999999</v>
      </c>
      <c r="Y2400">
        <v>10.69</v>
      </c>
      <c r="Z2400">
        <v>9.7100000000000009</v>
      </c>
      <c r="AA2400">
        <v>0.376</v>
      </c>
      <c r="AB2400">
        <v>0</v>
      </c>
      <c r="AC2400" t="b">
        <v>1</v>
      </c>
      <c r="BM2400" t="s">
        <v>2887</v>
      </c>
      <c r="BN2400" t="s">
        <v>2887</v>
      </c>
      <c r="BO2400" t="s">
        <v>2888</v>
      </c>
      <c r="BT2400"/>
      <c r="BU2400"/>
      <c r="BX2400" t="s">
        <v>5253</v>
      </c>
      <c r="BZ2400"/>
      <c r="CA2400"/>
      <c r="CB2400"/>
      <c r="CC2400"/>
      <c r="CD2400">
        <v>0</v>
      </c>
      <c r="CE2400"/>
      <c r="CF2400">
        <v>0</v>
      </c>
    </row>
    <row r="2401" spans="1:85" hidden="1" x14ac:dyDescent="0.35">
      <c r="A2401" t="s">
        <v>2553</v>
      </c>
      <c r="B2401" t="s">
        <v>5384</v>
      </c>
      <c r="C2401">
        <v>3516.5529999999999</v>
      </c>
      <c r="D2401">
        <v>50.091000000000001</v>
      </c>
      <c r="E2401">
        <v>85.799000000000007</v>
      </c>
      <c r="F2401">
        <v>100.33199999999999</v>
      </c>
      <c r="G2401" t="s">
        <v>2884</v>
      </c>
      <c r="I2401">
        <v>73.81</v>
      </c>
      <c r="J2401">
        <v>3516.569</v>
      </c>
      <c r="K2401" s="68">
        <v>140.37</v>
      </c>
      <c r="L2401">
        <v>10</v>
      </c>
      <c r="M2401">
        <v>3</v>
      </c>
      <c r="N2401" t="s">
        <v>5384</v>
      </c>
      <c r="O2401">
        <v>2.161</v>
      </c>
      <c r="P2401">
        <v>10</v>
      </c>
      <c r="Q2401">
        <v>50.091000000000001</v>
      </c>
      <c r="R2401">
        <v>3516.556</v>
      </c>
      <c r="S2401">
        <v>40.073</v>
      </c>
      <c r="T2401">
        <v>96.712999999999994</v>
      </c>
      <c r="U2401">
        <v>80.266000000000005</v>
      </c>
      <c r="V2401">
        <v>100</v>
      </c>
      <c r="W2401">
        <v>1.78</v>
      </c>
      <c r="X2401">
        <v>3.4</v>
      </c>
      <c r="Y2401">
        <v>11.21</v>
      </c>
      <c r="Z2401">
        <v>9.7100000000000009</v>
      </c>
      <c r="AA2401">
        <v>0.376</v>
      </c>
      <c r="AB2401">
        <v>0</v>
      </c>
      <c r="AC2401" t="b">
        <v>1</v>
      </c>
      <c r="BM2401" t="s">
        <v>2887</v>
      </c>
      <c r="BN2401" t="s">
        <v>2887</v>
      </c>
      <c r="BO2401" t="s">
        <v>2888</v>
      </c>
      <c r="BT2401"/>
      <c r="BU2401"/>
      <c r="BX2401" t="s">
        <v>5253</v>
      </c>
      <c r="BZ2401"/>
      <c r="CA2401"/>
      <c r="CB2401"/>
      <c r="CC2401"/>
      <c r="CD2401">
        <v>0</v>
      </c>
      <c r="CE2401"/>
      <c r="CF2401">
        <v>0</v>
      </c>
    </row>
    <row r="2402" spans="1:85" hidden="1" x14ac:dyDescent="0.35">
      <c r="A2402" t="s">
        <v>2554</v>
      </c>
      <c r="B2402" t="s">
        <v>5385</v>
      </c>
      <c r="C2402">
        <v>3516.567</v>
      </c>
      <c r="D2402">
        <v>8</v>
      </c>
      <c r="E2402">
        <v>235.667</v>
      </c>
      <c r="F2402">
        <v>8.7219999999999995</v>
      </c>
      <c r="G2402" t="s">
        <v>2884</v>
      </c>
      <c r="I2402">
        <v>173.81</v>
      </c>
      <c r="J2402">
        <v>3516.569</v>
      </c>
      <c r="K2402" s="68">
        <v>240.37</v>
      </c>
      <c r="L2402">
        <v>13</v>
      </c>
      <c r="M2402">
        <v>3</v>
      </c>
      <c r="N2402" t="s">
        <v>5385</v>
      </c>
      <c r="O2402">
        <v>2.161</v>
      </c>
      <c r="P2402">
        <v>11.673</v>
      </c>
      <c r="Q2402">
        <v>8</v>
      </c>
      <c r="R2402">
        <v>3516.5680000000002</v>
      </c>
      <c r="S2402">
        <v>6</v>
      </c>
      <c r="T2402">
        <v>236.607</v>
      </c>
      <c r="U2402">
        <v>6.9779999999999998</v>
      </c>
      <c r="V2402">
        <v>100</v>
      </c>
      <c r="W2402">
        <v>1.218</v>
      </c>
      <c r="X2402">
        <v>1.992</v>
      </c>
      <c r="Y2402">
        <v>11.46</v>
      </c>
      <c r="Z2402">
        <v>9.7100000000000009</v>
      </c>
      <c r="AA2402">
        <v>0.376</v>
      </c>
      <c r="AB2402">
        <v>0</v>
      </c>
      <c r="AC2402" t="b">
        <v>1</v>
      </c>
      <c r="BM2402" t="s">
        <v>2887</v>
      </c>
      <c r="BN2402" t="s">
        <v>2887</v>
      </c>
      <c r="BO2402" t="s">
        <v>2888</v>
      </c>
      <c r="BT2402"/>
      <c r="BU2402"/>
      <c r="BX2402" t="s">
        <v>5253</v>
      </c>
      <c r="BZ2402"/>
      <c r="CA2402"/>
      <c r="CB2402"/>
      <c r="CC2402"/>
      <c r="CD2402">
        <v>0</v>
      </c>
      <c r="CE2402"/>
      <c r="CF2402">
        <v>0</v>
      </c>
    </row>
    <row r="2403" spans="1:85" hidden="1" x14ac:dyDescent="0.35">
      <c r="A2403" t="s">
        <v>2555</v>
      </c>
      <c r="B2403" t="s">
        <v>5386</v>
      </c>
      <c r="C2403">
        <v>3516.558</v>
      </c>
      <c r="D2403">
        <v>33.999000000000002</v>
      </c>
      <c r="E2403">
        <v>195.70699999999999</v>
      </c>
      <c r="F2403">
        <v>16.303999999999998</v>
      </c>
      <c r="G2403" t="s">
        <v>2884</v>
      </c>
      <c r="I2403">
        <v>136.29</v>
      </c>
      <c r="J2403">
        <v>3516.57</v>
      </c>
      <c r="K2403" s="68">
        <v>202.85</v>
      </c>
      <c r="L2403">
        <v>11</v>
      </c>
      <c r="M2403">
        <v>3</v>
      </c>
      <c r="N2403" t="s">
        <v>5386</v>
      </c>
      <c r="O2403">
        <v>2.161</v>
      </c>
      <c r="P2403">
        <v>10.523</v>
      </c>
      <c r="Q2403">
        <v>33.999000000000002</v>
      </c>
      <c r="R2403">
        <v>3516.5610000000001</v>
      </c>
      <c r="S2403">
        <v>27.199000000000002</v>
      </c>
      <c r="T2403">
        <v>197.136</v>
      </c>
      <c r="U2403">
        <v>13.044</v>
      </c>
      <c r="V2403">
        <v>100</v>
      </c>
      <c r="W2403">
        <v>1.0029999999999999</v>
      </c>
      <c r="X2403">
        <v>2.3260000000000001</v>
      </c>
      <c r="Y2403">
        <v>10.79</v>
      </c>
      <c r="Z2403">
        <v>9.7100000000000009</v>
      </c>
      <c r="AA2403">
        <v>0.376</v>
      </c>
      <c r="AB2403">
        <v>0</v>
      </c>
      <c r="AC2403" t="b">
        <v>1</v>
      </c>
      <c r="BM2403" t="s">
        <v>2887</v>
      </c>
      <c r="BN2403" t="s">
        <v>2887</v>
      </c>
      <c r="BO2403" t="s">
        <v>2888</v>
      </c>
      <c r="BT2403"/>
      <c r="BU2403"/>
      <c r="BX2403" t="s">
        <v>5253</v>
      </c>
      <c r="BZ2403"/>
      <c r="CA2403"/>
      <c r="CB2403"/>
      <c r="CC2403"/>
      <c r="CD2403">
        <v>0</v>
      </c>
      <c r="CE2403"/>
      <c r="CF2403">
        <v>0</v>
      </c>
    </row>
    <row r="2404" spans="1:85" hidden="1" x14ac:dyDescent="0.35">
      <c r="A2404" t="s">
        <v>2556</v>
      </c>
      <c r="B2404" t="s">
        <v>5387</v>
      </c>
      <c r="C2404">
        <v>3516.5880000000002</v>
      </c>
      <c r="D2404">
        <v>9.0280000000000005</v>
      </c>
      <c r="E2404">
        <v>33.167999999999999</v>
      </c>
      <c r="F2404">
        <v>7.4489999999999998</v>
      </c>
      <c r="G2404" t="s">
        <v>2884</v>
      </c>
      <c r="I2404">
        <v>333.81</v>
      </c>
      <c r="J2404">
        <v>3516.5920000000001</v>
      </c>
      <c r="K2404" s="68">
        <v>40.4</v>
      </c>
      <c r="L2404">
        <v>6</v>
      </c>
      <c r="M2404">
        <v>3</v>
      </c>
      <c r="N2404" t="s">
        <v>5387</v>
      </c>
      <c r="O2404">
        <v>2.198</v>
      </c>
      <c r="P2404">
        <v>10</v>
      </c>
      <c r="Q2404">
        <v>9.0280000000000005</v>
      </c>
      <c r="R2404">
        <v>3516.5889999999999</v>
      </c>
      <c r="S2404">
        <v>7.0279999999999996</v>
      </c>
      <c r="T2404">
        <v>34.615000000000002</v>
      </c>
      <c r="U2404">
        <v>5.9589999999999996</v>
      </c>
      <c r="V2404">
        <v>100</v>
      </c>
      <c r="W2404">
        <v>1.004</v>
      </c>
      <c r="X2404">
        <v>0.76200000000000001</v>
      </c>
      <c r="Y2404">
        <v>11.65</v>
      </c>
      <c r="Z2404">
        <v>9.7100000000000009</v>
      </c>
      <c r="AA2404">
        <v>0.376</v>
      </c>
      <c r="AB2404">
        <v>0</v>
      </c>
      <c r="AC2404" t="b">
        <v>1</v>
      </c>
      <c r="BM2404" t="s">
        <v>2905</v>
      </c>
      <c r="BN2404" t="s">
        <v>2905</v>
      </c>
      <c r="BO2404" t="s">
        <v>2888</v>
      </c>
      <c r="BT2404"/>
      <c r="BU2404"/>
      <c r="BX2404" t="s">
        <v>5253</v>
      </c>
      <c r="BZ2404"/>
      <c r="CA2404"/>
      <c r="CB2404"/>
      <c r="CC2404"/>
      <c r="CD2404">
        <v>0</v>
      </c>
      <c r="CE2404"/>
      <c r="CF2404">
        <v>0</v>
      </c>
    </row>
    <row r="2405" spans="1:85" hidden="1" x14ac:dyDescent="0.35">
      <c r="A2405" t="s">
        <v>2557</v>
      </c>
      <c r="B2405" t="s">
        <v>5388</v>
      </c>
      <c r="C2405">
        <v>3516.5839999999998</v>
      </c>
      <c r="D2405">
        <v>12.971</v>
      </c>
      <c r="E2405">
        <v>46.124000000000002</v>
      </c>
      <c r="F2405">
        <v>6.2949999999999999</v>
      </c>
      <c r="G2405" t="s">
        <v>2884</v>
      </c>
      <c r="I2405">
        <v>343.71</v>
      </c>
      <c r="J2405">
        <v>3516.5920000000001</v>
      </c>
      <c r="K2405" s="68">
        <v>50.3</v>
      </c>
      <c r="L2405">
        <v>8</v>
      </c>
      <c r="M2405">
        <v>3</v>
      </c>
      <c r="N2405" t="s">
        <v>5388</v>
      </c>
      <c r="O2405">
        <v>2.2000000000000002</v>
      </c>
      <c r="P2405">
        <v>10</v>
      </c>
      <c r="Q2405">
        <v>12.971</v>
      </c>
      <c r="R2405">
        <v>3516.5859999999998</v>
      </c>
      <c r="S2405">
        <v>10.377000000000001</v>
      </c>
      <c r="T2405">
        <v>46.959000000000003</v>
      </c>
      <c r="U2405">
        <v>5.0359999999999996</v>
      </c>
      <c r="V2405">
        <v>100</v>
      </c>
      <c r="W2405">
        <v>0.88900000000000001</v>
      </c>
      <c r="X2405">
        <v>0.92</v>
      </c>
      <c r="Y2405">
        <v>11.29</v>
      </c>
      <c r="Z2405">
        <v>9.7100000000000009</v>
      </c>
      <c r="AA2405">
        <v>0.376</v>
      </c>
      <c r="AB2405">
        <v>0</v>
      </c>
      <c r="AC2405" t="b">
        <v>1</v>
      </c>
      <c r="BM2405" t="s">
        <v>2905</v>
      </c>
      <c r="BN2405" t="s">
        <v>2905</v>
      </c>
      <c r="BO2405" t="s">
        <v>2888</v>
      </c>
      <c r="BT2405"/>
      <c r="BU2405"/>
      <c r="BX2405" t="s">
        <v>5253</v>
      </c>
      <c r="BZ2405"/>
      <c r="CA2405"/>
      <c r="CB2405"/>
      <c r="CC2405"/>
      <c r="CD2405">
        <v>0</v>
      </c>
      <c r="CE2405"/>
      <c r="CF2405">
        <v>0</v>
      </c>
    </row>
    <row r="2406" spans="1:85" hidden="1" x14ac:dyDescent="0.35">
      <c r="A2406" t="s">
        <v>2558</v>
      </c>
      <c r="B2406" t="s">
        <v>5389</v>
      </c>
      <c r="C2406">
        <v>3516.5650000000001</v>
      </c>
      <c r="D2406">
        <v>51.892000000000003</v>
      </c>
      <c r="E2406">
        <v>82.088999999999999</v>
      </c>
      <c r="F2406">
        <v>6.2949999999999999</v>
      </c>
      <c r="G2406" t="s">
        <v>2884</v>
      </c>
      <c r="I2406">
        <v>21.24</v>
      </c>
      <c r="J2406">
        <v>3516.5929999999998</v>
      </c>
      <c r="K2406" s="68">
        <v>87.83</v>
      </c>
      <c r="L2406">
        <v>39</v>
      </c>
      <c r="M2406">
        <v>3</v>
      </c>
      <c r="N2406" t="s">
        <v>5389</v>
      </c>
      <c r="O2406">
        <v>2.2000000000000002</v>
      </c>
      <c r="P2406">
        <v>29.890999999999998</v>
      </c>
      <c r="Q2406">
        <v>51.892000000000003</v>
      </c>
      <c r="R2406">
        <v>3516.57</v>
      </c>
      <c r="S2406">
        <v>41.512999999999998</v>
      </c>
      <c r="T2406">
        <v>83.236999999999995</v>
      </c>
      <c r="U2406">
        <v>5.0359999999999996</v>
      </c>
      <c r="V2406">
        <v>100</v>
      </c>
      <c r="W2406">
        <v>0.252</v>
      </c>
      <c r="X2406">
        <v>1.905</v>
      </c>
      <c r="Y2406">
        <v>11.17</v>
      </c>
      <c r="Z2406">
        <v>9.7100000000000009</v>
      </c>
      <c r="AA2406">
        <v>0.376</v>
      </c>
      <c r="AB2406">
        <v>0</v>
      </c>
      <c r="AC2406" t="b">
        <v>1</v>
      </c>
      <c r="BM2406" t="s">
        <v>2905</v>
      </c>
      <c r="BN2406" t="s">
        <v>2887</v>
      </c>
      <c r="BO2406" t="s">
        <v>2888</v>
      </c>
      <c r="BT2406"/>
      <c r="BU2406"/>
      <c r="BX2406" t="s">
        <v>5253</v>
      </c>
      <c r="BZ2406"/>
      <c r="CA2406"/>
      <c r="CB2406"/>
      <c r="CC2406"/>
      <c r="CD2406">
        <v>0</v>
      </c>
      <c r="CE2406"/>
      <c r="CF2406">
        <v>0</v>
      </c>
    </row>
    <row r="2407" spans="1:85" hidden="1" x14ac:dyDescent="0.35">
      <c r="A2407" t="s">
        <v>2559</v>
      </c>
      <c r="B2407" t="s">
        <v>5390</v>
      </c>
      <c r="C2407">
        <v>3516.5859999999998</v>
      </c>
      <c r="D2407">
        <v>14.721</v>
      </c>
      <c r="E2407">
        <v>64.682000000000002</v>
      </c>
      <c r="F2407">
        <v>6.2949999999999999</v>
      </c>
      <c r="G2407" t="s">
        <v>2884</v>
      </c>
      <c r="I2407">
        <v>1.24</v>
      </c>
      <c r="J2407">
        <v>3516.5929999999998</v>
      </c>
      <c r="K2407" s="68">
        <v>67.83</v>
      </c>
      <c r="L2407">
        <v>7</v>
      </c>
      <c r="M2407">
        <v>3</v>
      </c>
      <c r="N2407" t="s">
        <v>5390</v>
      </c>
      <c r="O2407">
        <v>2.2000000000000002</v>
      </c>
      <c r="P2407">
        <v>10</v>
      </c>
      <c r="Q2407">
        <v>14.721</v>
      </c>
      <c r="R2407">
        <v>3516.587</v>
      </c>
      <c r="S2407">
        <v>11.776999999999999</v>
      </c>
      <c r="T2407">
        <v>65.311999999999998</v>
      </c>
      <c r="U2407">
        <v>5.0359999999999996</v>
      </c>
      <c r="V2407">
        <v>100</v>
      </c>
      <c r="W2407">
        <v>0.80700000000000005</v>
      </c>
      <c r="X2407">
        <v>0.76100000000000001</v>
      </c>
      <c r="Y2407">
        <v>11.06</v>
      </c>
      <c r="Z2407">
        <v>9.7100000000000009</v>
      </c>
      <c r="AA2407">
        <v>0.376</v>
      </c>
      <c r="AB2407">
        <v>0</v>
      </c>
      <c r="AC2407" t="b">
        <v>1</v>
      </c>
      <c r="BM2407" t="s">
        <v>2905</v>
      </c>
      <c r="BN2407" t="s">
        <v>2905</v>
      </c>
      <c r="BO2407" t="s">
        <v>2888</v>
      </c>
      <c r="BT2407"/>
      <c r="BU2407"/>
      <c r="BX2407" t="s">
        <v>5253</v>
      </c>
      <c r="BZ2407"/>
      <c r="CA2407"/>
      <c r="CB2407"/>
      <c r="CC2407"/>
      <c r="CD2407">
        <v>0</v>
      </c>
      <c r="CE2407"/>
      <c r="CF2407">
        <v>0</v>
      </c>
    </row>
    <row r="2408" spans="1:85" hidden="1" x14ac:dyDescent="0.35">
      <c r="A2408" t="s">
        <v>2560</v>
      </c>
      <c r="B2408" t="s">
        <v>5391</v>
      </c>
      <c r="C2408">
        <v>3515.529</v>
      </c>
      <c r="D2408">
        <v>1192.306</v>
      </c>
      <c r="E2408">
        <v>66.593000000000004</v>
      </c>
      <c r="F2408">
        <v>360</v>
      </c>
      <c r="G2408" t="s">
        <v>2884</v>
      </c>
      <c r="I2408">
        <v>225</v>
      </c>
      <c r="J2408">
        <v>3516.6</v>
      </c>
      <c r="K2408" s="68">
        <v>291.59300000000002</v>
      </c>
      <c r="L2408">
        <v>0.80400000000000005</v>
      </c>
      <c r="M2408">
        <v>1</v>
      </c>
      <c r="N2408" t="s">
        <v>5391</v>
      </c>
      <c r="O2408">
        <v>2.4849999999999999</v>
      </c>
      <c r="P2408">
        <v>0</v>
      </c>
      <c r="Q2408">
        <v>0</v>
      </c>
      <c r="R2408">
        <v>3516.6</v>
      </c>
      <c r="S2408">
        <v>0</v>
      </c>
      <c r="T2408">
        <v>291.59300000000002</v>
      </c>
      <c r="U2408">
        <v>0</v>
      </c>
      <c r="V2408">
        <v>0</v>
      </c>
      <c r="W2408">
        <v>0</v>
      </c>
      <c r="X2408">
        <v>0</v>
      </c>
      <c r="Y2408">
        <v>0</v>
      </c>
      <c r="Z2408">
        <v>0</v>
      </c>
      <c r="AA2408">
        <v>0</v>
      </c>
      <c r="AB2408">
        <v>0</v>
      </c>
      <c r="AC2408" t="b">
        <v>1</v>
      </c>
      <c r="AE2408">
        <v>0</v>
      </c>
      <c r="AF2408">
        <v>0</v>
      </c>
      <c r="AG2408">
        <v>0</v>
      </c>
      <c r="AH2408">
        <v>0</v>
      </c>
      <c r="AI2408">
        <v>0</v>
      </c>
      <c r="AJ2408">
        <v>0</v>
      </c>
      <c r="AK2408">
        <v>0</v>
      </c>
      <c r="AL2408">
        <v>0</v>
      </c>
      <c r="AM2408">
        <v>0</v>
      </c>
      <c r="AN2408">
        <v>0</v>
      </c>
      <c r="AO2408">
        <v>0</v>
      </c>
      <c r="AP2408">
        <v>0</v>
      </c>
      <c r="AQ2408">
        <v>0</v>
      </c>
      <c r="AR2408">
        <v>0</v>
      </c>
      <c r="AS2408">
        <v>0</v>
      </c>
      <c r="AT2408">
        <v>0</v>
      </c>
      <c r="AU2408">
        <v>0</v>
      </c>
      <c r="AV2408">
        <v>0</v>
      </c>
      <c r="AW2408">
        <v>0</v>
      </c>
      <c r="AX2408">
        <v>0</v>
      </c>
      <c r="AY2408" t="b">
        <v>0</v>
      </c>
      <c r="AZ2408">
        <v>0</v>
      </c>
      <c r="BI2408">
        <v>0</v>
      </c>
      <c r="BJ2408">
        <v>0</v>
      </c>
      <c r="BK2408">
        <v>0</v>
      </c>
      <c r="BM2408" t="s">
        <v>2905</v>
      </c>
      <c r="BN2408" t="s">
        <v>2887</v>
      </c>
      <c r="BO2408" t="s">
        <v>2888</v>
      </c>
      <c r="BT2408"/>
      <c r="BU2408"/>
      <c r="BX2408"/>
      <c r="BY2408" t="s">
        <v>2903</v>
      </c>
      <c r="BZ2408"/>
      <c r="CA2408"/>
      <c r="CB2408"/>
      <c r="CC2408"/>
      <c r="CD2408">
        <v>0</v>
      </c>
      <c r="CE2408"/>
      <c r="CF2408">
        <v>0</v>
      </c>
    </row>
    <row r="2409" spans="1:85" hidden="1" x14ac:dyDescent="0.35">
      <c r="A2409" t="s">
        <v>2561</v>
      </c>
      <c r="B2409" t="s">
        <v>5392</v>
      </c>
      <c r="C2409">
        <v>3516.6750000000002</v>
      </c>
      <c r="D2409">
        <v>47.075000000000003</v>
      </c>
      <c r="E2409">
        <v>168.898</v>
      </c>
      <c r="F2409">
        <v>6.2949999999999999</v>
      </c>
      <c r="G2409" t="s">
        <v>2884</v>
      </c>
      <c r="I2409">
        <v>106.19</v>
      </c>
      <c r="J2409">
        <v>3516.6909999999998</v>
      </c>
      <c r="K2409" s="68">
        <v>172.66</v>
      </c>
      <c r="L2409">
        <v>27</v>
      </c>
      <c r="M2409">
        <v>3</v>
      </c>
      <c r="N2409" t="s">
        <v>5392</v>
      </c>
      <c r="O2409">
        <v>2.194</v>
      </c>
      <c r="P2409">
        <v>21.175999999999998</v>
      </c>
      <c r="Q2409">
        <v>47.075000000000003</v>
      </c>
      <c r="R2409">
        <v>3516.6779999999999</v>
      </c>
      <c r="S2409">
        <v>37.659999999999997</v>
      </c>
      <c r="T2409">
        <v>169.65100000000001</v>
      </c>
      <c r="U2409">
        <v>5.0359999999999996</v>
      </c>
      <c r="V2409">
        <v>100</v>
      </c>
      <c r="W2409">
        <v>0.28299999999999997</v>
      </c>
      <c r="X2409">
        <v>1.502</v>
      </c>
      <c r="Y2409">
        <v>9.94</v>
      </c>
      <c r="Z2409">
        <v>9.9719999999999995</v>
      </c>
      <c r="AA2409">
        <v>0.38200000000000001</v>
      </c>
      <c r="AB2409">
        <v>0</v>
      </c>
      <c r="AC2409" t="b">
        <v>1</v>
      </c>
      <c r="BM2409" t="s">
        <v>2905</v>
      </c>
      <c r="BN2409" t="s">
        <v>2905</v>
      </c>
      <c r="BO2409" t="s">
        <v>2888</v>
      </c>
      <c r="BT2409"/>
      <c r="BU2409"/>
      <c r="BX2409" t="s">
        <v>5253</v>
      </c>
      <c r="BZ2409"/>
      <c r="CA2409"/>
      <c r="CB2409"/>
      <c r="CC2409"/>
      <c r="CD2409">
        <v>0</v>
      </c>
      <c r="CE2409"/>
      <c r="CF2409">
        <v>0</v>
      </c>
    </row>
    <row r="2410" spans="1:85" hidden="1" x14ac:dyDescent="0.35">
      <c r="A2410" t="s">
        <v>2562</v>
      </c>
      <c r="B2410" t="s">
        <v>5393</v>
      </c>
      <c r="C2410">
        <v>3516.6790000000001</v>
      </c>
      <c r="D2410">
        <v>42.029000000000003</v>
      </c>
      <c r="E2410">
        <v>74.875</v>
      </c>
      <c r="F2410">
        <v>17.821999999999999</v>
      </c>
      <c r="G2410" t="s">
        <v>2884</v>
      </c>
      <c r="I2410">
        <v>13.81</v>
      </c>
      <c r="J2410">
        <v>3516.692</v>
      </c>
      <c r="K2410" s="68">
        <v>80.28</v>
      </c>
      <c r="L2410">
        <v>6</v>
      </c>
      <c r="M2410">
        <v>3</v>
      </c>
      <c r="N2410" t="s">
        <v>5393</v>
      </c>
      <c r="O2410">
        <v>2.194</v>
      </c>
      <c r="P2410">
        <v>10</v>
      </c>
      <c r="Q2410">
        <v>42.029000000000003</v>
      </c>
      <c r="R2410">
        <v>3516.6819999999998</v>
      </c>
      <c r="S2410">
        <v>33.622999999999998</v>
      </c>
      <c r="T2410">
        <v>75.956000000000003</v>
      </c>
      <c r="U2410">
        <v>14.257999999999999</v>
      </c>
      <c r="V2410">
        <v>100</v>
      </c>
      <c r="W2410">
        <v>0.89800000000000002</v>
      </c>
      <c r="X2410">
        <v>1.133</v>
      </c>
      <c r="Y2410">
        <v>9.65</v>
      </c>
      <c r="Z2410">
        <v>9.9719999999999995</v>
      </c>
      <c r="AA2410">
        <v>0.38200000000000001</v>
      </c>
      <c r="AB2410">
        <v>0</v>
      </c>
      <c r="AC2410" t="b">
        <v>1</v>
      </c>
      <c r="BM2410" t="s">
        <v>2905</v>
      </c>
      <c r="BN2410" t="s">
        <v>2905</v>
      </c>
      <c r="BO2410" t="s">
        <v>2888</v>
      </c>
      <c r="BT2410"/>
      <c r="BU2410"/>
      <c r="BX2410" t="s">
        <v>5253</v>
      </c>
      <c r="BZ2410"/>
      <c r="CA2410"/>
      <c r="CB2410"/>
      <c r="CC2410"/>
      <c r="CD2410">
        <v>0</v>
      </c>
      <c r="CE2410"/>
      <c r="CF2410">
        <v>0</v>
      </c>
    </row>
    <row r="2411" spans="1:85" hidden="1" x14ac:dyDescent="0.35">
      <c r="A2411" t="s">
        <v>2563</v>
      </c>
      <c r="B2411" t="s">
        <v>5394</v>
      </c>
      <c r="C2411">
        <v>3516.6849999999999</v>
      </c>
      <c r="D2411">
        <v>57.338999999999999</v>
      </c>
      <c r="E2411">
        <v>157.05199999999999</v>
      </c>
      <c r="F2411">
        <v>6.2949999999999999</v>
      </c>
      <c r="G2411" t="s">
        <v>2884</v>
      </c>
      <c r="I2411">
        <v>93.81</v>
      </c>
      <c r="J2411">
        <v>3516.7170000000001</v>
      </c>
      <c r="K2411" s="68">
        <v>160.19999999999999</v>
      </c>
      <c r="L2411">
        <v>17</v>
      </c>
      <c r="M2411">
        <v>3</v>
      </c>
      <c r="N2411" t="s">
        <v>5394</v>
      </c>
      <c r="O2411">
        <v>2.0819999999999999</v>
      </c>
      <c r="P2411">
        <v>14.221</v>
      </c>
      <c r="Q2411">
        <v>57.338999999999999</v>
      </c>
      <c r="R2411">
        <v>3516.692</v>
      </c>
      <c r="S2411">
        <v>45.871000000000002</v>
      </c>
      <c r="T2411">
        <v>157.68199999999999</v>
      </c>
      <c r="U2411">
        <v>5.0359999999999996</v>
      </c>
      <c r="V2411">
        <v>100</v>
      </c>
      <c r="W2411">
        <v>0.23799999999999999</v>
      </c>
      <c r="X2411">
        <v>0.82</v>
      </c>
      <c r="Y2411">
        <v>10.06</v>
      </c>
      <c r="Z2411">
        <v>9.9719999999999995</v>
      </c>
      <c r="AA2411">
        <v>0.38200000000000001</v>
      </c>
      <c r="AB2411">
        <v>0</v>
      </c>
      <c r="AC2411" t="b">
        <v>1</v>
      </c>
      <c r="BM2411" t="s">
        <v>2905</v>
      </c>
      <c r="BN2411" t="s">
        <v>2905</v>
      </c>
      <c r="BO2411" t="s">
        <v>2888</v>
      </c>
      <c r="BT2411"/>
      <c r="BU2411"/>
      <c r="BX2411" t="s">
        <v>5253</v>
      </c>
      <c r="BZ2411"/>
      <c r="CA2411"/>
      <c r="CB2411"/>
      <c r="CC2411"/>
      <c r="CD2411">
        <v>0</v>
      </c>
      <c r="CE2411"/>
      <c r="CF2411">
        <v>0</v>
      </c>
    </row>
    <row r="2412" spans="1:85" hidden="1" x14ac:dyDescent="0.35">
      <c r="A2412" t="s">
        <v>2564</v>
      </c>
      <c r="B2412" t="s">
        <v>5395</v>
      </c>
      <c r="C2412" s="51">
        <v>3516.8159999999998</v>
      </c>
      <c r="D2412">
        <v>8.1590000000000007</v>
      </c>
      <c r="E2412" s="68">
        <v>217.74600000000001</v>
      </c>
      <c r="F2412">
        <v>6.2949999999999999</v>
      </c>
      <c r="G2412" t="s">
        <v>3290</v>
      </c>
      <c r="I2412">
        <v>156.29</v>
      </c>
      <c r="J2412">
        <v>3516.819</v>
      </c>
      <c r="K2412" s="73">
        <v>222.7</v>
      </c>
      <c r="L2412">
        <v>6</v>
      </c>
      <c r="M2412">
        <v>1</v>
      </c>
      <c r="N2412" s="51" t="s">
        <v>5395</v>
      </c>
      <c r="O2412">
        <v>2.19</v>
      </c>
      <c r="P2412">
        <v>10</v>
      </c>
      <c r="Q2412">
        <v>8.1590000000000007</v>
      </c>
      <c r="R2412">
        <v>3516.817</v>
      </c>
      <c r="S2412">
        <v>6.1589999999999998</v>
      </c>
      <c r="T2412">
        <v>218.73699999999999</v>
      </c>
      <c r="U2412">
        <v>5.0359999999999996</v>
      </c>
      <c r="V2412">
        <v>100</v>
      </c>
      <c r="W2412">
        <v>1.238</v>
      </c>
      <c r="X2412">
        <v>0.78600000000000003</v>
      </c>
      <c r="Y2412">
        <v>10.48</v>
      </c>
      <c r="Z2412">
        <v>9.9719999999999995</v>
      </c>
      <c r="AA2412">
        <v>0.38200000000000001</v>
      </c>
      <c r="AB2412">
        <v>0</v>
      </c>
      <c r="AC2412" t="b">
        <v>1</v>
      </c>
      <c r="AI2412">
        <v>3516.8130000000001</v>
      </c>
      <c r="AJ2412">
        <v>219.898</v>
      </c>
      <c r="AK2412">
        <v>3516.819</v>
      </c>
      <c r="AL2412">
        <v>221.834</v>
      </c>
      <c r="AM2412">
        <v>3.8740000000000001</v>
      </c>
      <c r="AN2412">
        <v>11.82</v>
      </c>
      <c r="AO2412">
        <v>10.39</v>
      </c>
      <c r="AP2412">
        <v>0.21099999999999999</v>
      </c>
      <c r="AQ2412">
        <v>9.7420000000000009</v>
      </c>
      <c r="AR2412">
        <v>8.0180000000000007</v>
      </c>
      <c r="AS2412">
        <v>21.324999999999999</v>
      </c>
      <c r="AT2412">
        <v>1.6459999999999999</v>
      </c>
      <c r="AU2412">
        <v>0.69099999999999995</v>
      </c>
      <c r="AV2412">
        <v>0.22900000000000001</v>
      </c>
      <c r="AW2412">
        <v>0</v>
      </c>
      <c r="AX2412">
        <v>1885609</v>
      </c>
      <c r="AY2412" t="b">
        <v>1</v>
      </c>
      <c r="AZ2412">
        <v>155.42599999999999</v>
      </c>
      <c r="BA2412">
        <v>3516.8159999999998</v>
      </c>
      <c r="BB2412">
        <v>8.1590000000000007</v>
      </c>
      <c r="BC2412">
        <v>217.74600000000001</v>
      </c>
      <c r="BD2412">
        <v>6.2949999999999999</v>
      </c>
      <c r="BE2412">
        <v>3516.819</v>
      </c>
      <c r="BF2412">
        <v>222.7</v>
      </c>
      <c r="BG2412">
        <v>7</v>
      </c>
      <c r="BH2412">
        <v>3</v>
      </c>
      <c r="BM2412" t="s">
        <v>2905</v>
      </c>
      <c r="BN2412" t="s">
        <v>2905</v>
      </c>
      <c r="BO2412" t="s">
        <v>3296</v>
      </c>
      <c r="BQ2412">
        <v>11</v>
      </c>
      <c r="BT2412" s="51" t="s">
        <v>3293</v>
      </c>
      <c r="BV2412" t="s">
        <v>3684</v>
      </c>
      <c r="BX2412" s="51" t="s">
        <v>5396</v>
      </c>
      <c r="CA2412" s="51" t="s">
        <v>5397</v>
      </c>
      <c r="CB2412" s="51">
        <v>10.39</v>
      </c>
      <c r="CC2412" s="51">
        <v>10.39</v>
      </c>
      <c r="CD2412" s="51">
        <v>1.6E-2</v>
      </c>
      <c r="CE2412" s="51">
        <v>2.7E-2</v>
      </c>
      <c r="CF2412" s="51">
        <v>0.20499999999999999</v>
      </c>
      <c r="CG2412" t="b">
        <f t="shared" ref="CG2412:CG2416" si="60">IF(CE2412*100&lt;CC2412,TRUE,FALSE)</f>
        <v>1</v>
      </c>
    </row>
    <row r="2413" spans="1:85" hidden="1" x14ac:dyDescent="0.35">
      <c r="A2413" t="s">
        <v>2565</v>
      </c>
      <c r="B2413" t="s">
        <v>5398</v>
      </c>
      <c r="C2413" s="51">
        <v>3516.819</v>
      </c>
      <c r="D2413">
        <v>8.0719999999999992</v>
      </c>
      <c r="E2413" s="68">
        <v>178.71799999999999</v>
      </c>
      <c r="F2413">
        <v>6.2949999999999999</v>
      </c>
      <c r="G2413" t="s">
        <v>3290</v>
      </c>
      <c r="I2413">
        <v>116.29</v>
      </c>
      <c r="J2413">
        <v>3516.8249999999998</v>
      </c>
      <c r="K2413" s="73">
        <v>182.73</v>
      </c>
      <c r="L2413">
        <v>4</v>
      </c>
      <c r="M2413">
        <v>1</v>
      </c>
      <c r="N2413" s="51" t="s">
        <v>5398</v>
      </c>
      <c r="O2413">
        <v>2.2280000000000002</v>
      </c>
      <c r="P2413">
        <v>10</v>
      </c>
      <c r="Q2413">
        <v>8.0719999999999992</v>
      </c>
      <c r="R2413">
        <v>3516.82</v>
      </c>
      <c r="S2413">
        <v>6.0720000000000001</v>
      </c>
      <c r="T2413">
        <v>179.52</v>
      </c>
      <c r="U2413">
        <v>5.0359999999999996</v>
      </c>
      <c r="V2413">
        <v>100</v>
      </c>
      <c r="W2413">
        <v>1.238</v>
      </c>
      <c r="X2413">
        <v>0.60299999999999998</v>
      </c>
      <c r="Y2413">
        <v>10.27</v>
      </c>
      <c r="Z2413">
        <v>9.9719999999999995</v>
      </c>
      <c r="AA2413">
        <v>0.38200000000000001</v>
      </c>
      <c r="AB2413">
        <v>0</v>
      </c>
      <c r="AC2413" t="b">
        <v>1</v>
      </c>
      <c r="AI2413">
        <v>3516.819</v>
      </c>
      <c r="AJ2413">
        <v>179.22499999999999</v>
      </c>
      <c r="AK2413">
        <v>3516.8229999999999</v>
      </c>
      <c r="AL2413">
        <v>181.928</v>
      </c>
      <c r="AM2413">
        <v>5.4050000000000002</v>
      </c>
      <c r="AN2413">
        <v>7.87</v>
      </c>
      <c r="AO2413">
        <v>12.8</v>
      </c>
      <c r="AP2413">
        <v>0.34100000000000003</v>
      </c>
      <c r="AQ2413">
        <v>10.058999999999999</v>
      </c>
      <c r="AR2413">
        <v>0.90100000000000002</v>
      </c>
      <c r="AS2413">
        <v>5.8010000000000002</v>
      </c>
      <c r="AT2413">
        <v>1.575</v>
      </c>
      <c r="AU2413">
        <v>0.65700000000000003</v>
      </c>
      <c r="AV2413">
        <v>0.25900000000000001</v>
      </c>
      <c r="AW2413">
        <v>0</v>
      </c>
      <c r="AX2413">
        <v>1888982</v>
      </c>
      <c r="AY2413" t="b">
        <v>1</v>
      </c>
      <c r="AZ2413">
        <v>115.51900000000001</v>
      </c>
      <c r="BA2413">
        <v>3516.819</v>
      </c>
      <c r="BB2413">
        <v>8.0719999999999992</v>
      </c>
      <c r="BC2413">
        <v>178.71799999999999</v>
      </c>
      <c r="BD2413">
        <v>6.2949999999999999</v>
      </c>
      <c r="BE2413">
        <v>3516.8249999999998</v>
      </c>
      <c r="BF2413">
        <v>182.73</v>
      </c>
      <c r="BG2413">
        <v>7</v>
      </c>
      <c r="BH2413">
        <v>3</v>
      </c>
      <c r="BI2413">
        <v>6.0720000000000001</v>
      </c>
      <c r="BJ2413">
        <v>5.0359999999999996</v>
      </c>
      <c r="BK2413">
        <v>0.77100000000000002</v>
      </c>
      <c r="BM2413" t="s">
        <v>2905</v>
      </c>
      <c r="BN2413" t="s">
        <v>2905</v>
      </c>
      <c r="BO2413" t="s">
        <v>3292</v>
      </c>
      <c r="BQ2413">
        <v>1</v>
      </c>
      <c r="BT2413" s="51" t="s">
        <v>3293</v>
      </c>
      <c r="BV2413" t="s">
        <v>3684</v>
      </c>
      <c r="BX2413" s="51" t="s">
        <v>5396</v>
      </c>
      <c r="CA2413" s="51" t="s">
        <v>5397</v>
      </c>
      <c r="CB2413" s="51">
        <v>12.8</v>
      </c>
      <c r="CC2413" s="51">
        <v>12.8</v>
      </c>
      <c r="CD2413" s="51">
        <v>1.4999999999999999E-2</v>
      </c>
      <c r="CE2413" s="51">
        <v>4.8000000000000001E-2</v>
      </c>
      <c r="CF2413" s="51">
        <v>0.25700000000000001</v>
      </c>
      <c r="CG2413" t="b">
        <f t="shared" si="60"/>
        <v>1</v>
      </c>
    </row>
    <row r="2414" spans="1:85" hidden="1" x14ac:dyDescent="0.35">
      <c r="A2414" t="s">
        <v>2566</v>
      </c>
      <c r="B2414" t="s">
        <v>5399</v>
      </c>
      <c r="C2414" s="51">
        <v>3516.9850000000001</v>
      </c>
      <c r="D2414">
        <v>8.0719999999999992</v>
      </c>
      <c r="E2414" s="68">
        <v>165.798</v>
      </c>
      <c r="F2414">
        <v>7.0819999999999999</v>
      </c>
      <c r="G2414" t="s">
        <v>3290</v>
      </c>
      <c r="I2414">
        <v>103.71</v>
      </c>
      <c r="J2414">
        <v>3516.991</v>
      </c>
      <c r="K2414" s="73">
        <v>170.22</v>
      </c>
      <c r="L2414">
        <v>13</v>
      </c>
      <c r="M2414">
        <v>1</v>
      </c>
      <c r="N2414" s="51" t="s">
        <v>5399</v>
      </c>
      <c r="O2414">
        <v>2.331</v>
      </c>
      <c r="P2414">
        <v>11.673</v>
      </c>
      <c r="Q2414">
        <v>8.0719999999999992</v>
      </c>
      <c r="R2414">
        <v>3516.9859999999999</v>
      </c>
      <c r="S2414">
        <v>6.0720000000000001</v>
      </c>
      <c r="T2414">
        <v>166.68199999999999</v>
      </c>
      <c r="U2414">
        <v>5.6660000000000004</v>
      </c>
      <c r="V2414">
        <v>100</v>
      </c>
      <c r="W2414">
        <v>1.371</v>
      </c>
      <c r="X2414">
        <v>2.0910000000000002</v>
      </c>
      <c r="Y2414">
        <v>10.8</v>
      </c>
      <c r="Z2414">
        <v>9.9719999999999995</v>
      </c>
      <c r="AA2414">
        <v>0.38200000000000001</v>
      </c>
      <c r="AB2414">
        <v>0</v>
      </c>
      <c r="AC2414" t="b">
        <v>1</v>
      </c>
      <c r="AI2414">
        <v>3516.9830000000002</v>
      </c>
      <c r="AJ2414">
        <v>166.36099999999999</v>
      </c>
      <c r="AK2414">
        <v>3516.9870000000001</v>
      </c>
      <c r="AL2414">
        <v>170.27199999999999</v>
      </c>
      <c r="AM2414">
        <v>7.8230000000000004</v>
      </c>
      <c r="AN2414">
        <v>9.7100000000000009</v>
      </c>
      <c r="AO2414">
        <v>19.41</v>
      </c>
      <c r="AP2414">
        <v>0.92400000000000004</v>
      </c>
      <c r="AQ2414">
        <v>10.43</v>
      </c>
      <c r="AR2414">
        <v>1.155</v>
      </c>
      <c r="AS2414">
        <v>2.3220000000000001</v>
      </c>
      <c r="AT2414">
        <v>0.377</v>
      </c>
      <c r="AU2414">
        <v>0.188</v>
      </c>
      <c r="AV2414">
        <v>0.254</v>
      </c>
      <c r="AW2414">
        <v>0</v>
      </c>
      <c r="AX2414">
        <v>1892355</v>
      </c>
      <c r="AY2414" t="b">
        <v>1</v>
      </c>
      <c r="AZ2414">
        <v>103.75700000000001</v>
      </c>
      <c r="BA2414">
        <v>3516.9850000000001</v>
      </c>
      <c r="BB2414">
        <v>8.0719999999999992</v>
      </c>
      <c r="BC2414">
        <v>168.464</v>
      </c>
      <c r="BD2414">
        <v>6.2949999999999999</v>
      </c>
      <c r="BE2414">
        <v>3516.991</v>
      </c>
      <c r="BF2414">
        <v>170.22</v>
      </c>
      <c r="BG2414">
        <v>13</v>
      </c>
      <c r="BH2414">
        <v>3</v>
      </c>
      <c r="BI2414">
        <v>6.0720000000000001</v>
      </c>
      <c r="BJ2414">
        <v>5.0359999999999996</v>
      </c>
      <c r="BK2414">
        <v>1.5469999999999999</v>
      </c>
      <c r="BM2414" t="s">
        <v>144</v>
      </c>
      <c r="BN2414" t="s">
        <v>144</v>
      </c>
      <c r="BO2414" t="s">
        <v>3292</v>
      </c>
      <c r="BQ2414" t="s">
        <v>5400</v>
      </c>
      <c r="BT2414" s="51" t="s">
        <v>3293</v>
      </c>
      <c r="BV2414" t="s">
        <v>3684</v>
      </c>
      <c r="BX2414" s="51" t="s">
        <v>5396</v>
      </c>
      <c r="CA2414" s="51" t="s">
        <v>5401</v>
      </c>
      <c r="CB2414" s="51">
        <v>19.41</v>
      </c>
      <c r="CC2414" s="51">
        <v>19.41</v>
      </c>
      <c r="CD2414" s="51">
        <v>0</v>
      </c>
      <c r="CE2414" s="51">
        <v>0</v>
      </c>
      <c r="CF2414" s="51">
        <v>0</v>
      </c>
      <c r="CG2414" t="b">
        <f t="shared" si="60"/>
        <v>1</v>
      </c>
    </row>
    <row r="2415" spans="1:85" hidden="1" x14ac:dyDescent="0.35">
      <c r="A2415" t="s">
        <v>2567</v>
      </c>
      <c r="B2415" t="s">
        <v>5402</v>
      </c>
      <c r="C2415" s="51">
        <v>3516.99</v>
      </c>
      <c r="D2415">
        <v>8</v>
      </c>
      <c r="E2415" s="68">
        <v>184.602</v>
      </c>
      <c r="F2415">
        <v>6.2949999999999999</v>
      </c>
      <c r="G2415" t="s">
        <v>3290</v>
      </c>
      <c r="I2415">
        <v>121.24</v>
      </c>
      <c r="J2415">
        <v>3516.9929999999999</v>
      </c>
      <c r="K2415" s="73">
        <v>187.75</v>
      </c>
      <c r="L2415">
        <v>6</v>
      </c>
      <c r="M2415">
        <v>1</v>
      </c>
      <c r="N2415" s="51" t="s">
        <v>5402</v>
      </c>
      <c r="O2415">
        <v>2.3330000000000002</v>
      </c>
      <c r="P2415">
        <v>10</v>
      </c>
      <c r="Q2415">
        <v>8</v>
      </c>
      <c r="R2415">
        <v>3516.99</v>
      </c>
      <c r="S2415">
        <v>6</v>
      </c>
      <c r="T2415">
        <v>185.232</v>
      </c>
      <c r="U2415">
        <v>5.0359999999999996</v>
      </c>
      <c r="V2415">
        <v>100</v>
      </c>
      <c r="W2415">
        <v>1.238</v>
      </c>
      <c r="X2415">
        <v>0.78700000000000003</v>
      </c>
      <c r="Y2415">
        <v>11.21</v>
      </c>
      <c r="Z2415">
        <v>9.9719999999999995</v>
      </c>
      <c r="AA2415">
        <v>0.38200000000000001</v>
      </c>
      <c r="AB2415">
        <v>0</v>
      </c>
      <c r="AC2415" t="b">
        <v>1</v>
      </c>
      <c r="AI2415">
        <v>3516.98</v>
      </c>
      <c r="AJ2415">
        <v>183.09899999999999</v>
      </c>
      <c r="AK2415">
        <v>3516.991</v>
      </c>
      <c r="AL2415">
        <v>187.495</v>
      </c>
      <c r="AM2415">
        <v>8.7919999999999998</v>
      </c>
      <c r="AN2415">
        <v>22.82</v>
      </c>
      <c r="AO2415">
        <v>16.420000000000002</v>
      </c>
      <c r="AP2415">
        <v>0.46300000000000002</v>
      </c>
      <c r="AQ2415">
        <v>10.491</v>
      </c>
      <c r="AR2415">
        <v>0</v>
      </c>
      <c r="AS2415">
        <v>11.851000000000001</v>
      </c>
      <c r="AT2415">
        <v>0.34100000000000003</v>
      </c>
      <c r="AU2415">
        <v>0.24399999999999999</v>
      </c>
      <c r="AV2415">
        <v>0.33900000000000002</v>
      </c>
      <c r="AW2415">
        <v>0</v>
      </c>
      <c r="AX2415">
        <v>1895728</v>
      </c>
      <c r="AY2415" t="b">
        <v>1</v>
      </c>
      <c r="AZ2415">
        <v>120.98</v>
      </c>
      <c r="BA2415">
        <v>3516.99</v>
      </c>
      <c r="BB2415">
        <v>8</v>
      </c>
      <c r="BC2415">
        <v>184.602</v>
      </c>
      <c r="BD2415">
        <v>6.2949999999999999</v>
      </c>
      <c r="BE2415">
        <v>3516.9929999999999</v>
      </c>
      <c r="BF2415">
        <v>187.75</v>
      </c>
      <c r="BG2415">
        <v>7</v>
      </c>
      <c r="BH2415">
        <v>3</v>
      </c>
      <c r="BM2415" t="s">
        <v>144</v>
      </c>
      <c r="BN2415" t="s">
        <v>144</v>
      </c>
      <c r="BO2415" t="s">
        <v>3296</v>
      </c>
      <c r="BQ2415" t="s">
        <v>5400</v>
      </c>
      <c r="BT2415" s="51" t="s">
        <v>3293</v>
      </c>
      <c r="BV2415" t="s">
        <v>3684</v>
      </c>
      <c r="BX2415" s="51" t="s">
        <v>5396</v>
      </c>
      <c r="CA2415" s="51" t="s">
        <v>5401</v>
      </c>
      <c r="CB2415" s="51">
        <v>16.420000000000002</v>
      </c>
      <c r="CC2415" s="51">
        <v>16.420000000000002</v>
      </c>
      <c r="CD2415" s="51">
        <v>0</v>
      </c>
      <c r="CE2415" s="51">
        <v>0</v>
      </c>
      <c r="CF2415" s="51">
        <v>0</v>
      </c>
      <c r="CG2415" t="b">
        <f t="shared" si="60"/>
        <v>1</v>
      </c>
    </row>
    <row r="2416" spans="1:85" hidden="1" x14ac:dyDescent="0.35">
      <c r="A2416" t="s">
        <v>2570</v>
      </c>
      <c r="B2416" t="s">
        <v>5405</v>
      </c>
      <c r="C2416" s="51">
        <v>3517.0120000000002</v>
      </c>
      <c r="D2416">
        <v>8</v>
      </c>
      <c r="E2416" s="68">
        <v>220.702</v>
      </c>
      <c r="F2416">
        <v>6.2949999999999999</v>
      </c>
      <c r="G2416" t="s">
        <v>3290</v>
      </c>
      <c r="I2416">
        <v>156.29</v>
      </c>
      <c r="J2416">
        <v>3517.0169999999998</v>
      </c>
      <c r="K2416" s="73">
        <v>222.8</v>
      </c>
      <c r="L2416">
        <v>7</v>
      </c>
      <c r="M2416">
        <v>1</v>
      </c>
      <c r="N2416" s="51" t="s">
        <v>5405</v>
      </c>
      <c r="O2416">
        <v>2.3620000000000001</v>
      </c>
      <c r="P2416">
        <v>10</v>
      </c>
      <c r="Q2416">
        <v>8</v>
      </c>
      <c r="R2416">
        <v>3517.0129999999999</v>
      </c>
      <c r="S2416">
        <v>6</v>
      </c>
      <c r="T2416">
        <v>221.12100000000001</v>
      </c>
      <c r="U2416">
        <v>5.0359999999999996</v>
      </c>
      <c r="V2416">
        <v>100</v>
      </c>
      <c r="W2416">
        <v>1.238</v>
      </c>
      <c r="X2416">
        <v>1.056</v>
      </c>
      <c r="Y2416">
        <v>11.12</v>
      </c>
      <c r="Z2416">
        <v>9.9719999999999995</v>
      </c>
      <c r="AA2416">
        <v>0.38200000000000001</v>
      </c>
      <c r="AB2416">
        <v>0</v>
      </c>
      <c r="AC2416" t="b">
        <v>1</v>
      </c>
      <c r="AI2416">
        <v>3517.011</v>
      </c>
      <c r="AJ2416">
        <v>218.982</v>
      </c>
      <c r="AK2416">
        <v>3517.0140000000001</v>
      </c>
      <c r="AL2416">
        <v>221.93799999999999</v>
      </c>
      <c r="AM2416">
        <v>5.9130000000000003</v>
      </c>
      <c r="AN2416">
        <v>6.46</v>
      </c>
      <c r="AO2416">
        <v>14.73</v>
      </c>
      <c r="AP2416">
        <v>0.54900000000000004</v>
      </c>
      <c r="AQ2416">
        <v>9.7759999999999998</v>
      </c>
      <c r="AR2416">
        <v>0.34699999999999998</v>
      </c>
      <c r="AS2416">
        <v>13.131</v>
      </c>
      <c r="AT2416">
        <v>3.0979999999999999</v>
      </c>
      <c r="AU2416">
        <v>0.69099999999999995</v>
      </c>
      <c r="AV2416">
        <v>0.155</v>
      </c>
      <c r="AW2416">
        <v>0</v>
      </c>
      <c r="AX2416">
        <v>1902474</v>
      </c>
      <c r="AY2416" t="b">
        <v>1</v>
      </c>
      <c r="AZ2416">
        <v>155.42599999999999</v>
      </c>
      <c r="BA2416">
        <v>3517.0120000000002</v>
      </c>
      <c r="BB2416">
        <v>8</v>
      </c>
      <c r="BC2416">
        <v>220.702</v>
      </c>
      <c r="BD2416">
        <v>6.2949999999999999</v>
      </c>
      <c r="BE2416">
        <v>3517.0169999999998</v>
      </c>
      <c r="BF2416">
        <v>222.8</v>
      </c>
      <c r="BG2416">
        <v>9</v>
      </c>
      <c r="BH2416">
        <v>3</v>
      </c>
      <c r="BM2416" t="s">
        <v>144</v>
      </c>
      <c r="BN2416" t="s">
        <v>144</v>
      </c>
      <c r="BO2416" t="s">
        <v>3312</v>
      </c>
      <c r="BQ2416" t="s">
        <v>5400</v>
      </c>
      <c r="BT2416" s="51" t="s">
        <v>3293</v>
      </c>
      <c r="BV2416" t="s">
        <v>3684</v>
      </c>
      <c r="BX2416" s="51" t="s">
        <v>5396</v>
      </c>
      <c r="CA2416" s="51" t="s">
        <v>5401</v>
      </c>
      <c r="CB2416" s="51">
        <v>14.73</v>
      </c>
      <c r="CC2416" s="51">
        <v>14.73</v>
      </c>
      <c r="CD2416" s="51">
        <v>0</v>
      </c>
      <c r="CE2416" s="51">
        <v>0</v>
      </c>
      <c r="CF2416" s="51">
        <v>0</v>
      </c>
      <c r="CG2416" t="b">
        <f t="shared" si="60"/>
        <v>1</v>
      </c>
    </row>
    <row r="2417" spans="1:85" hidden="1" x14ac:dyDescent="0.35">
      <c r="A2417" t="s">
        <v>2569</v>
      </c>
      <c r="B2417" t="s">
        <v>5404</v>
      </c>
      <c r="C2417">
        <v>3517.0120000000002</v>
      </c>
      <c r="D2417">
        <v>8</v>
      </c>
      <c r="E2417">
        <v>169.55199999999999</v>
      </c>
      <c r="F2417">
        <v>6.2949999999999999</v>
      </c>
      <c r="G2417" t="s">
        <v>2884</v>
      </c>
      <c r="I2417">
        <v>106.19</v>
      </c>
      <c r="J2417">
        <v>3517.0160000000001</v>
      </c>
      <c r="K2417" s="68">
        <v>172.7</v>
      </c>
      <c r="L2417">
        <v>7</v>
      </c>
      <c r="M2417">
        <v>1</v>
      </c>
      <c r="N2417" t="s">
        <v>5404</v>
      </c>
      <c r="O2417">
        <v>2.3620000000000001</v>
      </c>
      <c r="P2417">
        <v>10</v>
      </c>
      <c r="Q2417">
        <v>8</v>
      </c>
      <c r="R2417">
        <v>3517.0129999999999</v>
      </c>
      <c r="S2417">
        <v>6</v>
      </c>
      <c r="T2417">
        <v>170.18199999999999</v>
      </c>
      <c r="U2417">
        <v>5.0359999999999996</v>
      </c>
      <c r="V2417">
        <v>100</v>
      </c>
      <c r="W2417">
        <v>1.238</v>
      </c>
      <c r="X2417">
        <v>0.93</v>
      </c>
      <c r="Y2417">
        <v>11.03</v>
      </c>
      <c r="Z2417">
        <v>9.9719999999999995</v>
      </c>
      <c r="AA2417">
        <v>0.38200000000000001</v>
      </c>
      <c r="AB2417">
        <v>0</v>
      </c>
      <c r="AC2417" t="b">
        <v>1</v>
      </c>
      <c r="BA2417">
        <v>3517.0120000000002</v>
      </c>
      <c r="BB2417">
        <v>8</v>
      </c>
      <c r="BC2417">
        <v>169.55199999999999</v>
      </c>
      <c r="BD2417">
        <v>6.2949999999999999</v>
      </c>
      <c r="BE2417">
        <v>3517.0160000000001</v>
      </c>
      <c r="BF2417">
        <v>172.7</v>
      </c>
      <c r="BG2417">
        <v>8</v>
      </c>
      <c r="BH2417">
        <v>3</v>
      </c>
      <c r="BM2417" t="s">
        <v>144</v>
      </c>
      <c r="BN2417" t="s">
        <v>144</v>
      </c>
      <c r="BO2417" t="s">
        <v>3301</v>
      </c>
      <c r="BT2417"/>
      <c r="BU2417"/>
      <c r="BV2417" t="s">
        <v>3684</v>
      </c>
      <c r="BX2417" t="s">
        <v>5396</v>
      </c>
      <c r="BZ2417"/>
      <c r="CA2417"/>
      <c r="CB2417"/>
      <c r="CC2417"/>
      <c r="CD2417">
        <v>0</v>
      </c>
      <c r="CE2417"/>
      <c r="CF2417">
        <v>0</v>
      </c>
    </row>
    <row r="2418" spans="1:85" hidden="1" x14ac:dyDescent="0.35">
      <c r="A2418" t="s">
        <v>2568</v>
      </c>
      <c r="B2418" t="s">
        <v>5403</v>
      </c>
      <c r="C2418" s="51">
        <v>3517.0129999999999</v>
      </c>
      <c r="D2418">
        <v>8</v>
      </c>
      <c r="E2418" s="68">
        <v>165.54599999999999</v>
      </c>
      <c r="F2418">
        <v>6.2949999999999999</v>
      </c>
      <c r="G2418" t="s">
        <v>3290</v>
      </c>
      <c r="I2418">
        <v>101.24</v>
      </c>
      <c r="J2418">
        <v>3517.0149999999999</v>
      </c>
      <c r="K2418" s="73">
        <v>167.75</v>
      </c>
      <c r="L2418">
        <v>7</v>
      </c>
      <c r="M2418">
        <v>1</v>
      </c>
      <c r="N2418" s="51" t="s">
        <v>5403</v>
      </c>
      <c r="O2418">
        <v>2.3610000000000002</v>
      </c>
      <c r="P2418">
        <v>10</v>
      </c>
      <c r="Q2418">
        <v>8</v>
      </c>
      <c r="R2418">
        <v>3517.0129999999999</v>
      </c>
      <c r="S2418">
        <v>6</v>
      </c>
      <c r="T2418">
        <v>165.98699999999999</v>
      </c>
      <c r="U2418">
        <v>5.0359999999999996</v>
      </c>
      <c r="V2418">
        <v>100</v>
      </c>
      <c r="W2418">
        <v>1.238</v>
      </c>
      <c r="X2418">
        <v>0.94199999999999995</v>
      </c>
      <c r="Y2418">
        <v>10.85</v>
      </c>
      <c r="Z2418">
        <v>9.9719999999999995</v>
      </c>
      <c r="AA2418">
        <v>0.38200000000000001</v>
      </c>
      <c r="AB2418">
        <v>0</v>
      </c>
      <c r="AC2418" t="b">
        <v>1</v>
      </c>
      <c r="AI2418">
        <v>3517.0079999999998</v>
      </c>
      <c r="AJ2418">
        <v>165.93600000000001</v>
      </c>
      <c r="AK2418">
        <v>3517.0140000000001</v>
      </c>
      <c r="AL2418">
        <v>167.749</v>
      </c>
      <c r="AM2418">
        <v>3.6259999999999999</v>
      </c>
      <c r="AN2418">
        <v>12.36</v>
      </c>
      <c r="AO2418">
        <v>15.39</v>
      </c>
      <c r="AP2418">
        <v>0.24</v>
      </c>
      <c r="AQ2418">
        <v>10.531000000000001</v>
      </c>
      <c r="AR2418">
        <v>2.9279999999999999</v>
      </c>
      <c r="AS2418">
        <v>1.048</v>
      </c>
      <c r="AT2418">
        <v>0.47599999999999998</v>
      </c>
      <c r="AU2418">
        <v>0.26900000000000002</v>
      </c>
      <c r="AV2418">
        <v>0.27700000000000002</v>
      </c>
      <c r="AW2418">
        <v>0</v>
      </c>
      <c r="AX2418">
        <v>1899101</v>
      </c>
      <c r="AY2418" t="b">
        <v>1</v>
      </c>
      <c r="AZ2418">
        <v>101.23699999999999</v>
      </c>
      <c r="BA2418">
        <v>3517.0129999999999</v>
      </c>
      <c r="BB2418">
        <v>8</v>
      </c>
      <c r="BC2418">
        <v>165.54599999999999</v>
      </c>
      <c r="BD2418">
        <v>6.2949999999999999</v>
      </c>
      <c r="BE2418">
        <v>3517.0149999999999</v>
      </c>
      <c r="BF2418">
        <v>167.75</v>
      </c>
      <c r="BG2418">
        <v>8</v>
      </c>
      <c r="BH2418">
        <v>3</v>
      </c>
      <c r="BI2418">
        <v>6</v>
      </c>
      <c r="BJ2418">
        <v>5.0359999999999996</v>
      </c>
      <c r="BK2418">
        <v>0.94199999999999995</v>
      </c>
      <c r="BM2418" t="s">
        <v>144</v>
      </c>
      <c r="BN2418" t="s">
        <v>144</v>
      </c>
      <c r="BO2418" t="s">
        <v>3292</v>
      </c>
      <c r="BQ2418" t="s">
        <v>5400</v>
      </c>
      <c r="BT2418" s="51" t="s">
        <v>3293</v>
      </c>
      <c r="BV2418" t="s">
        <v>3684</v>
      </c>
      <c r="BX2418" s="51" t="s">
        <v>5396</v>
      </c>
      <c r="CA2418" s="51" t="s">
        <v>5401</v>
      </c>
      <c r="CB2418" s="51">
        <v>15.39</v>
      </c>
      <c r="CC2418" s="51">
        <v>15.39</v>
      </c>
      <c r="CD2418" s="51">
        <v>0</v>
      </c>
      <c r="CE2418" s="51">
        <v>0</v>
      </c>
      <c r="CF2418" s="51">
        <v>0</v>
      </c>
      <c r="CG2418" t="b">
        <f t="shared" ref="CG2418:CG2420" si="61">IF(CE2418*100&lt;CC2418,TRUE,FALSE)</f>
        <v>1</v>
      </c>
    </row>
    <row r="2419" spans="1:85" hidden="1" x14ac:dyDescent="0.35">
      <c r="A2419" t="s">
        <v>2571</v>
      </c>
      <c r="B2419" t="s">
        <v>5406</v>
      </c>
      <c r="C2419" s="51">
        <v>3517.049</v>
      </c>
      <c r="D2419">
        <v>8</v>
      </c>
      <c r="E2419" s="68">
        <v>200.06100000000001</v>
      </c>
      <c r="F2419">
        <v>6.2949999999999999</v>
      </c>
      <c r="G2419" t="s">
        <v>3290</v>
      </c>
      <c r="I2419">
        <v>136.29</v>
      </c>
      <c r="J2419">
        <v>3517.0509999999999</v>
      </c>
      <c r="K2419" s="73">
        <v>202.79</v>
      </c>
      <c r="L2419">
        <v>6</v>
      </c>
      <c r="M2419">
        <v>1</v>
      </c>
      <c r="N2419" s="51" t="s">
        <v>5406</v>
      </c>
      <c r="O2419">
        <v>2.38</v>
      </c>
      <c r="P2419">
        <v>10</v>
      </c>
      <c r="Q2419">
        <v>8</v>
      </c>
      <c r="R2419">
        <v>3517.049</v>
      </c>
      <c r="S2419">
        <v>6</v>
      </c>
      <c r="T2419">
        <v>200.607</v>
      </c>
      <c r="U2419">
        <v>5.0359999999999996</v>
      </c>
      <c r="V2419">
        <v>100</v>
      </c>
      <c r="W2419">
        <v>1.238</v>
      </c>
      <c r="X2419">
        <v>0.82699999999999996</v>
      </c>
      <c r="Y2419">
        <v>10.425000000000001</v>
      </c>
      <c r="Z2419">
        <v>9.9719999999999995</v>
      </c>
      <c r="AA2419">
        <v>0.38200000000000001</v>
      </c>
      <c r="AB2419">
        <v>0</v>
      </c>
      <c r="AC2419" t="b">
        <v>1</v>
      </c>
      <c r="AI2419">
        <v>3517.047</v>
      </c>
      <c r="AJ2419">
        <v>200.066</v>
      </c>
      <c r="AK2419">
        <v>3517.0509999999999</v>
      </c>
      <c r="AL2419">
        <v>201.762</v>
      </c>
      <c r="AM2419">
        <v>3.391</v>
      </c>
      <c r="AN2419">
        <v>8.17</v>
      </c>
      <c r="AO2419">
        <v>16.420000000000002</v>
      </c>
      <c r="AP2419">
        <v>0.76900000000000002</v>
      </c>
      <c r="AQ2419">
        <v>10.371</v>
      </c>
      <c r="AR2419">
        <v>14.638</v>
      </c>
      <c r="AS2419">
        <v>19.794</v>
      </c>
      <c r="AT2419">
        <v>0.312</v>
      </c>
      <c r="AU2419">
        <v>0.3</v>
      </c>
      <c r="AV2419">
        <v>0.23799999999999999</v>
      </c>
      <c r="AW2419">
        <v>0</v>
      </c>
      <c r="AX2419">
        <v>1905847</v>
      </c>
      <c r="AY2419" t="b">
        <v>1</v>
      </c>
      <c r="AZ2419">
        <v>135.26300000000001</v>
      </c>
      <c r="BA2419">
        <v>3517.049</v>
      </c>
      <c r="BB2419">
        <v>8</v>
      </c>
      <c r="BC2419">
        <v>200.06100000000001</v>
      </c>
      <c r="BD2419">
        <v>6.2949999999999999</v>
      </c>
      <c r="BE2419">
        <v>3517.0509999999999</v>
      </c>
      <c r="BF2419">
        <v>202.79</v>
      </c>
      <c r="BG2419">
        <v>7</v>
      </c>
      <c r="BH2419">
        <v>3</v>
      </c>
      <c r="BM2419" t="s">
        <v>144</v>
      </c>
      <c r="BN2419" t="s">
        <v>144</v>
      </c>
      <c r="BO2419" t="s">
        <v>3296</v>
      </c>
      <c r="BQ2419" t="s">
        <v>5400</v>
      </c>
      <c r="BT2419" s="51" t="s">
        <v>3293</v>
      </c>
      <c r="BV2419" t="s">
        <v>3684</v>
      </c>
      <c r="BX2419" s="51" t="s">
        <v>5396</v>
      </c>
      <c r="CA2419" s="51" t="s">
        <v>5401</v>
      </c>
      <c r="CB2419" s="51">
        <v>16.420000000000002</v>
      </c>
      <c r="CC2419" s="51">
        <v>16.420000000000002</v>
      </c>
      <c r="CD2419" s="51">
        <v>0</v>
      </c>
      <c r="CE2419" s="51">
        <v>0</v>
      </c>
      <c r="CF2419" s="51">
        <v>0</v>
      </c>
      <c r="CG2419" t="b">
        <f t="shared" si="61"/>
        <v>1</v>
      </c>
    </row>
    <row r="2420" spans="1:85" hidden="1" x14ac:dyDescent="0.35">
      <c r="A2420" t="s">
        <v>2572</v>
      </c>
      <c r="B2420" t="s">
        <v>5407</v>
      </c>
      <c r="C2420" s="51">
        <v>3517.067</v>
      </c>
      <c r="D2420">
        <v>8.1229999999999993</v>
      </c>
      <c r="E2420" s="68">
        <v>182.55199999999999</v>
      </c>
      <c r="F2420">
        <v>6.2949999999999999</v>
      </c>
      <c r="G2420" t="s">
        <v>3290</v>
      </c>
      <c r="I2420">
        <v>121.24</v>
      </c>
      <c r="J2420">
        <v>3517.0720000000001</v>
      </c>
      <c r="K2420" s="73">
        <v>187.73</v>
      </c>
      <c r="L2420">
        <v>6</v>
      </c>
      <c r="M2420">
        <v>1</v>
      </c>
      <c r="N2420" s="51" t="s">
        <v>5407</v>
      </c>
      <c r="O2420">
        <v>2.38</v>
      </c>
      <c r="P2420">
        <v>10</v>
      </c>
      <c r="Q2420">
        <v>8.1229999999999993</v>
      </c>
      <c r="R2420">
        <v>3517.0680000000002</v>
      </c>
      <c r="S2420">
        <v>6.1230000000000002</v>
      </c>
      <c r="T2420">
        <v>183.58799999999999</v>
      </c>
      <c r="U2420">
        <v>5.0359999999999996</v>
      </c>
      <c r="V2420">
        <v>100</v>
      </c>
      <c r="W2420">
        <v>1.238</v>
      </c>
      <c r="X2420">
        <v>0.83399999999999996</v>
      </c>
      <c r="Y2420">
        <v>10.76</v>
      </c>
      <c r="Z2420">
        <v>9.9719999999999995</v>
      </c>
      <c r="AA2420">
        <v>0.38200000000000001</v>
      </c>
      <c r="AB2420">
        <v>0</v>
      </c>
      <c r="AC2420" t="b">
        <v>1</v>
      </c>
      <c r="AI2420">
        <v>3517.0639999999999</v>
      </c>
      <c r="AJ2420">
        <v>184.476</v>
      </c>
      <c r="AK2420">
        <v>3517.07</v>
      </c>
      <c r="AL2420">
        <v>187.05</v>
      </c>
      <c r="AM2420">
        <v>5.149</v>
      </c>
      <c r="AN2420">
        <v>11.83</v>
      </c>
      <c r="AO2420">
        <v>16.48</v>
      </c>
      <c r="AP2420">
        <v>0.63700000000000001</v>
      </c>
      <c r="AQ2420">
        <v>10.382999999999999</v>
      </c>
      <c r="AR2420">
        <v>15.542999999999999</v>
      </c>
      <c r="AS2420">
        <v>32.317</v>
      </c>
      <c r="AT2420">
        <v>0.51</v>
      </c>
      <c r="AU2420">
        <v>0.36499999999999999</v>
      </c>
      <c r="AV2420">
        <v>0.54800000000000004</v>
      </c>
      <c r="AW2420">
        <v>0</v>
      </c>
      <c r="AX2420">
        <v>1909220</v>
      </c>
      <c r="AY2420" t="b">
        <v>1</v>
      </c>
      <c r="AZ2420">
        <v>120.56</v>
      </c>
      <c r="BA2420">
        <v>3517.067</v>
      </c>
      <c r="BB2420">
        <v>8.1229999999999993</v>
      </c>
      <c r="BC2420">
        <v>182.55199999999999</v>
      </c>
      <c r="BD2420">
        <v>6.2949999999999999</v>
      </c>
      <c r="BE2420">
        <v>3517.0720000000001</v>
      </c>
      <c r="BF2420">
        <v>187.73</v>
      </c>
      <c r="BG2420">
        <v>7</v>
      </c>
      <c r="BH2420">
        <v>3</v>
      </c>
      <c r="BM2420" t="s">
        <v>144</v>
      </c>
      <c r="BN2420" t="s">
        <v>144</v>
      </c>
      <c r="BO2420" t="s">
        <v>3296</v>
      </c>
      <c r="BQ2420" t="s">
        <v>5400</v>
      </c>
      <c r="BT2420" s="51" t="s">
        <v>3293</v>
      </c>
      <c r="BV2420" t="s">
        <v>3684</v>
      </c>
      <c r="BX2420" s="51" t="s">
        <v>5396</v>
      </c>
      <c r="CA2420" s="51" t="s">
        <v>5401</v>
      </c>
      <c r="CB2420" s="51">
        <v>16.48</v>
      </c>
      <c r="CC2420" s="51">
        <v>16.48</v>
      </c>
      <c r="CD2420" s="51">
        <v>0</v>
      </c>
      <c r="CE2420" s="51">
        <v>0</v>
      </c>
      <c r="CF2420" s="51">
        <v>0</v>
      </c>
      <c r="CG2420" t="b">
        <f t="shared" si="61"/>
        <v>1</v>
      </c>
    </row>
    <row r="2421" spans="1:85" hidden="1" x14ac:dyDescent="0.35">
      <c r="A2421" t="s">
        <v>2573</v>
      </c>
      <c r="B2421" t="s">
        <v>5408</v>
      </c>
      <c r="C2421">
        <v>3517.1590000000001</v>
      </c>
      <c r="D2421">
        <v>37.734999999999999</v>
      </c>
      <c r="E2421">
        <v>108.455</v>
      </c>
      <c r="F2421">
        <v>9.3360000000000003</v>
      </c>
      <c r="G2421" t="s">
        <v>2884</v>
      </c>
      <c r="I2421">
        <v>43.71</v>
      </c>
      <c r="J2421">
        <v>3517.1770000000001</v>
      </c>
      <c r="K2421" s="68">
        <v>110.1</v>
      </c>
      <c r="L2421">
        <v>8</v>
      </c>
      <c r="M2421">
        <v>3</v>
      </c>
      <c r="N2421" t="s">
        <v>5408</v>
      </c>
      <c r="O2421">
        <v>2.3370000000000002</v>
      </c>
      <c r="P2421">
        <v>10</v>
      </c>
      <c r="Q2421">
        <v>37.734999999999999</v>
      </c>
      <c r="R2421">
        <v>3517.163</v>
      </c>
      <c r="S2421">
        <v>30.187999999999999</v>
      </c>
      <c r="T2421">
        <v>108.78400000000001</v>
      </c>
      <c r="U2421">
        <v>7.4690000000000003</v>
      </c>
      <c r="V2421">
        <v>100</v>
      </c>
      <c r="W2421">
        <v>0.52</v>
      </c>
      <c r="X2421">
        <v>0.84199999999999997</v>
      </c>
      <c r="Y2421">
        <v>8.9700000000000006</v>
      </c>
      <c r="Z2421">
        <v>9.9719999999999995</v>
      </c>
      <c r="AA2421">
        <v>0.38200000000000001</v>
      </c>
      <c r="AB2421">
        <v>0</v>
      </c>
      <c r="AC2421" t="b">
        <v>1</v>
      </c>
      <c r="BM2421" t="s">
        <v>144</v>
      </c>
      <c r="BN2421" t="s">
        <v>144</v>
      </c>
      <c r="BO2421" t="s">
        <v>2888</v>
      </c>
      <c r="BT2421"/>
      <c r="BU2421"/>
      <c r="BX2421" t="s">
        <v>5253</v>
      </c>
      <c r="BZ2421"/>
      <c r="CA2421"/>
      <c r="CB2421"/>
      <c r="CC2421"/>
      <c r="CD2421">
        <v>0</v>
      </c>
      <c r="CE2421"/>
      <c r="CF2421">
        <v>0</v>
      </c>
    </row>
    <row r="2422" spans="1:85" hidden="1" x14ac:dyDescent="0.35">
      <c r="A2422" t="s">
        <v>2574</v>
      </c>
      <c r="B2422" t="s">
        <v>5409</v>
      </c>
      <c r="C2422">
        <v>3517.1779999999999</v>
      </c>
      <c r="D2422">
        <v>22.774999999999999</v>
      </c>
      <c r="E2422">
        <v>98.795000000000002</v>
      </c>
      <c r="F2422">
        <v>6.2949999999999999</v>
      </c>
      <c r="G2422" t="s">
        <v>2884</v>
      </c>
      <c r="I2422">
        <v>33.81</v>
      </c>
      <c r="J2422">
        <v>3517.1889999999999</v>
      </c>
      <c r="K2422" s="68">
        <v>100.2</v>
      </c>
      <c r="L2422">
        <v>8</v>
      </c>
      <c r="M2422">
        <v>3</v>
      </c>
      <c r="N2422" t="s">
        <v>5409</v>
      </c>
      <c r="O2422">
        <v>2.35</v>
      </c>
      <c r="P2422">
        <v>10</v>
      </c>
      <c r="Q2422">
        <v>22.774999999999999</v>
      </c>
      <c r="R2422">
        <v>3517.18</v>
      </c>
      <c r="S2422">
        <v>18.22</v>
      </c>
      <c r="T2422">
        <v>99.075999999999993</v>
      </c>
      <c r="U2422">
        <v>5.0359999999999996</v>
      </c>
      <c r="V2422">
        <v>100</v>
      </c>
      <c r="W2422">
        <v>0.58299999999999996</v>
      </c>
      <c r="X2422">
        <v>0.92</v>
      </c>
      <c r="Y2422">
        <v>10.73</v>
      </c>
      <c r="Z2422">
        <v>9.9719999999999995</v>
      </c>
      <c r="AA2422">
        <v>0.38200000000000001</v>
      </c>
      <c r="AB2422">
        <v>0</v>
      </c>
      <c r="AC2422" t="b">
        <v>1</v>
      </c>
      <c r="BM2422" t="s">
        <v>144</v>
      </c>
      <c r="BN2422" t="s">
        <v>144</v>
      </c>
      <c r="BO2422" t="s">
        <v>2888</v>
      </c>
      <c r="BT2422"/>
      <c r="BU2422"/>
      <c r="BX2422" t="s">
        <v>5253</v>
      </c>
      <c r="BZ2422"/>
      <c r="CA2422"/>
      <c r="CB2422"/>
      <c r="CC2422"/>
      <c r="CD2422">
        <v>0</v>
      </c>
      <c r="CE2422"/>
      <c r="CF2422">
        <v>0</v>
      </c>
    </row>
    <row r="2423" spans="1:85" hidden="1" x14ac:dyDescent="0.35">
      <c r="A2423" t="s">
        <v>2575</v>
      </c>
      <c r="B2423" t="s">
        <v>5410</v>
      </c>
      <c r="C2423">
        <v>3517.1950000000002</v>
      </c>
      <c r="D2423">
        <v>17.155000000000001</v>
      </c>
      <c r="E2423">
        <v>86.816000000000003</v>
      </c>
      <c r="F2423">
        <v>8.7539999999999996</v>
      </c>
      <c r="G2423" t="s">
        <v>2884</v>
      </c>
      <c r="I2423">
        <v>23.71</v>
      </c>
      <c r="J2423">
        <v>3517.2060000000001</v>
      </c>
      <c r="K2423" s="68">
        <v>90.09</v>
      </c>
      <c r="L2423">
        <v>74</v>
      </c>
      <c r="M2423">
        <v>3</v>
      </c>
      <c r="N2423" t="s">
        <v>5410</v>
      </c>
      <c r="O2423">
        <v>2.367</v>
      </c>
      <c r="P2423">
        <v>59.158999999999999</v>
      </c>
      <c r="Q2423">
        <v>15.996</v>
      </c>
      <c r="R2423">
        <v>3517.1979999999999</v>
      </c>
      <c r="S2423">
        <v>13.724</v>
      </c>
      <c r="T2423">
        <v>87.47</v>
      </c>
      <c r="U2423">
        <v>7.0030000000000001</v>
      </c>
      <c r="V2423">
        <v>100</v>
      </c>
      <c r="W2423">
        <v>1.177</v>
      </c>
      <c r="X2423">
        <v>12.662000000000001</v>
      </c>
      <c r="Y2423">
        <v>10.62</v>
      </c>
      <c r="Z2423">
        <v>9.9719999999999995</v>
      </c>
      <c r="AA2423">
        <v>0.38200000000000001</v>
      </c>
      <c r="AB2423">
        <v>0</v>
      </c>
      <c r="AC2423" t="b">
        <v>1</v>
      </c>
      <c r="BM2423" t="s">
        <v>144</v>
      </c>
      <c r="BN2423" t="s">
        <v>144</v>
      </c>
      <c r="BO2423" t="s">
        <v>2888</v>
      </c>
      <c r="BT2423"/>
      <c r="BU2423"/>
      <c r="BX2423" t="s">
        <v>5253</v>
      </c>
      <c r="BZ2423"/>
      <c r="CA2423"/>
      <c r="CB2423"/>
      <c r="CC2423"/>
      <c r="CD2423">
        <v>0</v>
      </c>
      <c r="CE2423"/>
      <c r="CF2423">
        <v>0</v>
      </c>
    </row>
    <row r="2424" spans="1:85" hidden="1" x14ac:dyDescent="0.35">
      <c r="A2424" t="s">
        <v>2576</v>
      </c>
      <c r="B2424" t="s">
        <v>5411</v>
      </c>
      <c r="C2424">
        <v>3517.2330000000002</v>
      </c>
      <c r="D2424">
        <v>12.157999999999999</v>
      </c>
      <c r="E2424">
        <v>77.031999999999996</v>
      </c>
      <c r="F2424">
        <v>6.2949999999999999</v>
      </c>
      <c r="G2424" t="s">
        <v>2884</v>
      </c>
      <c r="I2424">
        <v>13.81</v>
      </c>
      <c r="J2424">
        <v>3517.2379999999998</v>
      </c>
      <c r="K2424" s="68">
        <v>80.180000000000007</v>
      </c>
      <c r="L2424">
        <v>8</v>
      </c>
      <c r="M2424">
        <v>3</v>
      </c>
      <c r="N2424" t="s">
        <v>5411</v>
      </c>
      <c r="O2424">
        <v>2.3809999999999998</v>
      </c>
      <c r="P2424">
        <v>10</v>
      </c>
      <c r="Q2424">
        <v>12.157999999999999</v>
      </c>
      <c r="R2424">
        <v>3517.2339999999999</v>
      </c>
      <c r="S2424">
        <v>9.7270000000000003</v>
      </c>
      <c r="T2424">
        <v>77.662000000000006</v>
      </c>
      <c r="U2424">
        <v>5.0359999999999996</v>
      </c>
      <c r="V2424">
        <v>100</v>
      </c>
      <c r="W2424">
        <v>0.90400000000000003</v>
      </c>
      <c r="X2424">
        <v>0.93</v>
      </c>
      <c r="Y2424">
        <v>10.199999999999999</v>
      </c>
      <c r="Z2424">
        <v>9.9719999999999995</v>
      </c>
      <c r="AA2424">
        <v>0.38200000000000001</v>
      </c>
      <c r="AB2424">
        <v>0</v>
      </c>
      <c r="AC2424" t="b">
        <v>1</v>
      </c>
      <c r="BM2424" t="s">
        <v>144</v>
      </c>
      <c r="BN2424" t="s">
        <v>144</v>
      </c>
      <c r="BO2424" t="s">
        <v>2888</v>
      </c>
      <c r="BT2424"/>
      <c r="BU2424"/>
      <c r="BX2424" t="s">
        <v>5253</v>
      </c>
      <c r="BZ2424"/>
      <c r="CA2424"/>
      <c r="CB2424"/>
      <c r="CC2424"/>
      <c r="CD2424">
        <v>0</v>
      </c>
      <c r="CE2424"/>
      <c r="CF2424">
        <v>0</v>
      </c>
    </row>
    <row r="2425" spans="1:85" hidden="1" x14ac:dyDescent="0.35">
      <c r="A2425" t="s">
        <v>2577</v>
      </c>
      <c r="B2425" t="s">
        <v>5412</v>
      </c>
      <c r="C2425">
        <v>3517.2240000000002</v>
      </c>
      <c r="D2425">
        <v>27.238</v>
      </c>
      <c r="E2425">
        <v>74.039000000000001</v>
      </c>
      <c r="F2425">
        <v>27.506</v>
      </c>
      <c r="G2425" t="s">
        <v>2884</v>
      </c>
      <c r="I2425">
        <v>15</v>
      </c>
      <c r="J2425">
        <v>3517.239</v>
      </c>
      <c r="K2425" s="68">
        <v>81.369</v>
      </c>
      <c r="L2425">
        <v>-2.8969999999999998</v>
      </c>
      <c r="M2425">
        <v>1</v>
      </c>
      <c r="N2425" t="s">
        <v>5412</v>
      </c>
      <c r="O2425">
        <v>2.23</v>
      </c>
      <c r="P2425">
        <v>0</v>
      </c>
      <c r="Q2425">
        <v>0</v>
      </c>
      <c r="R2425">
        <v>3517.239</v>
      </c>
      <c r="S2425">
        <v>0</v>
      </c>
      <c r="T2425">
        <v>81.369</v>
      </c>
      <c r="U2425">
        <v>0</v>
      </c>
      <c r="V2425">
        <v>0</v>
      </c>
      <c r="W2425">
        <v>0</v>
      </c>
      <c r="X2425">
        <v>0</v>
      </c>
      <c r="Y2425">
        <v>0</v>
      </c>
      <c r="Z2425">
        <v>0</v>
      </c>
      <c r="AA2425">
        <v>0</v>
      </c>
      <c r="AB2425">
        <v>0</v>
      </c>
      <c r="AC2425" t="b">
        <v>1</v>
      </c>
      <c r="AE2425">
        <v>0</v>
      </c>
      <c r="AF2425">
        <v>0</v>
      </c>
      <c r="AG2425">
        <v>0</v>
      </c>
      <c r="AH2425">
        <v>0</v>
      </c>
      <c r="AI2425">
        <v>0</v>
      </c>
      <c r="AJ2425">
        <v>0</v>
      </c>
      <c r="AK2425">
        <v>0</v>
      </c>
      <c r="AL2425">
        <v>0</v>
      </c>
      <c r="AM2425">
        <v>0</v>
      </c>
      <c r="AN2425">
        <v>0</v>
      </c>
      <c r="AO2425">
        <v>0</v>
      </c>
      <c r="AP2425">
        <v>0</v>
      </c>
      <c r="AQ2425">
        <v>0</v>
      </c>
      <c r="AR2425">
        <v>0</v>
      </c>
      <c r="AS2425">
        <v>0</v>
      </c>
      <c r="AT2425">
        <v>0</v>
      </c>
      <c r="AU2425">
        <v>0</v>
      </c>
      <c r="AV2425">
        <v>0</v>
      </c>
      <c r="AW2425">
        <v>0</v>
      </c>
      <c r="AX2425">
        <v>0</v>
      </c>
      <c r="AY2425" t="b">
        <v>0</v>
      </c>
      <c r="AZ2425">
        <v>0</v>
      </c>
      <c r="BI2425">
        <v>0</v>
      </c>
      <c r="BJ2425">
        <v>0</v>
      </c>
      <c r="BK2425">
        <v>0</v>
      </c>
      <c r="BM2425" t="s">
        <v>144</v>
      </c>
      <c r="BN2425" t="s">
        <v>144</v>
      </c>
      <c r="BO2425" t="s">
        <v>2888</v>
      </c>
      <c r="BT2425"/>
      <c r="BU2425"/>
      <c r="BX2425"/>
      <c r="BY2425" t="s">
        <v>2903</v>
      </c>
      <c r="BZ2425"/>
      <c r="CA2425"/>
      <c r="CB2425"/>
      <c r="CC2425"/>
      <c r="CD2425">
        <v>0</v>
      </c>
      <c r="CE2425"/>
      <c r="CF2425">
        <v>0</v>
      </c>
    </row>
    <row r="2426" spans="1:85" hidden="1" x14ac:dyDescent="0.35">
      <c r="A2426" t="s">
        <v>2578</v>
      </c>
      <c r="B2426" t="s">
        <v>5413</v>
      </c>
      <c r="C2426">
        <v>3517.308</v>
      </c>
      <c r="D2426">
        <v>37.548999999999999</v>
      </c>
      <c r="E2426">
        <v>82.632999999999996</v>
      </c>
      <c r="F2426">
        <v>15.013999999999999</v>
      </c>
      <c r="G2426" t="s">
        <v>2884</v>
      </c>
      <c r="I2426">
        <v>23.71</v>
      </c>
      <c r="J2426">
        <v>3517.3270000000002</v>
      </c>
      <c r="K2426" s="68">
        <v>90.14</v>
      </c>
      <c r="L2426">
        <v>54</v>
      </c>
      <c r="M2426">
        <v>3</v>
      </c>
      <c r="N2426" t="s">
        <v>5413</v>
      </c>
      <c r="O2426">
        <v>2.35</v>
      </c>
      <c r="P2426">
        <v>40.963000000000001</v>
      </c>
      <c r="Q2426">
        <v>37.548999999999999</v>
      </c>
      <c r="R2426">
        <v>3517.3119999999999</v>
      </c>
      <c r="S2426">
        <v>30.039000000000001</v>
      </c>
      <c r="T2426">
        <v>84.134</v>
      </c>
      <c r="U2426">
        <v>12.012</v>
      </c>
      <c r="V2426">
        <v>100</v>
      </c>
      <c r="W2426">
        <v>0.86</v>
      </c>
      <c r="X2426">
        <v>9.6229999999999993</v>
      </c>
      <c r="Y2426">
        <v>10.71</v>
      </c>
      <c r="Z2426">
        <v>9.9719999999999995</v>
      </c>
      <c r="AA2426">
        <v>0.38200000000000001</v>
      </c>
      <c r="AB2426">
        <v>0</v>
      </c>
      <c r="AC2426" t="b">
        <v>1</v>
      </c>
      <c r="BM2426" t="s">
        <v>2905</v>
      </c>
      <c r="BN2426" t="s">
        <v>2905</v>
      </c>
      <c r="BO2426" t="s">
        <v>2888</v>
      </c>
      <c r="BT2426"/>
      <c r="BU2426"/>
      <c r="BX2426" t="s">
        <v>5253</v>
      </c>
      <c r="BZ2426"/>
      <c r="CA2426"/>
      <c r="CB2426"/>
      <c r="CC2426"/>
      <c r="CD2426">
        <v>0</v>
      </c>
      <c r="CE2426"/>
      <c r="CF2426">
        <v>0</v>
      </c>
    </row>
    <row r="2427" spans="1:85" hidden="1" x14ac:dyDescent="0.35">
      <c r="A2427" t="s">
        <v>2579</v>
      </c>
      <c r="B2427" t="s">
        <v>5414</v>
      </c>
      <c r="C2427">
        <v>3517.58</v>
      </c>
      <c r="D2427">
        <v>9.76</v>
      </c>
      <c r="E2427">
        <v>186.23400000000001</v>
      </c>
      <c r="F2427">
        <v>6.2949999999999999</v>
      </c>
      <c r="G2427" t="s">
        <v>2884</v>
      </c>
      <c r="I2427">
        <v>121.24</v>
      </c>
      <c r="J2427">
        <v>3517.585</v>
      </c>
      <c r="K2427" s="68">
        <v>187.71</v>
      </c>
      <c r="L2427">
        <v>7</v>
      </c>
      <c r="M2427">
        <v>3</v>
      </c>
      <c r="N2427" t="s">
        <v>5414</v>
      </c>
      <c r="O2427">
        <v>2.298</v>
      </c>
      <c r="P2427">
        <v>10</v>
      </c>
      <c r="Q2427">
        <v>9.76</v>
      </c>
      <c r="R2427">
        <v>3517.5810000000001</v>
      </c>
      <c r="S2427">
        <v>7.76</v>
      </c>
      <c r="T2427">
        <v>186.529</v>
      </c>
      <c r="U2427">
        <v>5.0359999999999996</v>
      </c>
      <c r="V2427">
        <v>100</v>
      </c>
      <c r="W2427">
        <v>0.90400000000000003</v>
      </c>
      <c r="X2427">
        <v>0.81599999999999995</v>
      </c>
      <c r="Y2427">
        <v>10.58</v>
      </c>
      <c r="Z2427">
        <v>9.9719999999999995</v>
      </c>
      <c r="AA2427">
        <v>0.38200000000000001</v>
      </c>
      <c r="AB2427">
        <v>0</v>
      </c>
      <c r="AC2427" t="b">
        <v>1</v>
      </c>
      <c r="BM2427" t="s">
        <v>2887</v>
      </c>
      <c r="BN2427" t="s">
        <v>2887</v>
      </c>
      <c r="BO2427" t="s">
        <v>2888</v>
      </c>
      <c r="BT2427"/>
      <c r="BU2427"/>
      <c r="BX2427" t="s">
        <v>5253</v>
      </c>
      <c r="BZ2427"/>
      <c r="CA2427"/>
      <c r="CB2427"/>
      <c r="CC2427"/>
      <c r="CD2427">
        <v>0</v>
      </c>
      <c r="CE2427"/>
      <c r="CF2427">
        <v>0</v>
      </c>
    </row>
    <row r="2428" spans="1:85" hidden="1" x14ac:dyDescent="0.35">
      <c r="A2428" t="s">
        <v>2580</v>
      </c>
      <c r="B2428" t="s">
        <v>5415</v>
      </c>
      <c r="C2428">
        <v>3517.5839999999998</v>
      </c>
      <c r="D2428">
        <v>8.0359999999999996</v>
      </c>
      <c r="E2428">
        <v>124.97</v>
      </c>
      <c r="F2428">
        <v>6.2949999999999999</v>
      </c>
      <c r="G2428" t="s">
        <v>2884</v>
      </c>
      <c r="I2428">
        <v>61.24</v>
      </c>
      <c r="J2428">
        <v>3517.5889999999999</v>
      </c>
      <c r="K2428" s="68">
        <v>127.71</v>
      </c>
      <c r="L2428">
        <v>8</v>
      </c>
      <c r="M2428">
        <v>3</v>
      </c>
      <c r="N2428" t="s">
        <v>5415</v>
      </c>
      <c r="O2428">
        <v>2.3050000000000002</v>
      </c>
      <c r="P2428">
        <v>10</v>
      </c>
      <c r="Q2428">
        <v>8.0359999999999996</v>
      </c>
      <c r="R2428">
        <v>3517.585</v>
      </c>
      <c r="S2428">
        <v>6.0359999999999996</v>
      </c>
      <c r="T2428">
        <v>125.518</v>
      </c>
      <c r="U2428">
        <v>5.0359999999999996</v>
      </c>
      <c r="V2428">
        <v>100</v>
      </c>
      <c r="W2428">
        <v>0.90400000000000003</v>
      </c>
      <c r="X2428">
        <v>0.92400000000000004</v>
      </c>
      <c r="Y2428">
        <v>8.1199999999999992</v>
      </c>
      <c r="Z2428">
        <v>9.9719999999999995</v>
      </c>
      <c r="AA2428">
        <v>0.38200000000000001</v>
      </c>
      <c r="AB2428">
        <v>0</v>
      </c>
      <c r="AC2428" t="b">
        <v>1</v>
      </c>
      <c r="BM2428" t="s">
        <v>2887</v>
      </c>
      <c r="BN2428" t="s">
        <v>2887</v>
      </c>
      <c r="BO2428" t="s">
        <v>2888</v>
      </c>
      <c r="BT2428"/>
      <c r="BU2428"/>
      <c r="BX2428" t="s">
        <v>5253</v>
      </c>
      <c r="BZ2428"/>
      <c r="CA2428"/>
      <c r="CB2428"/>
      <c r="CC2428"/>
      <c r="CD2428">
        <v>0</v>
      </c>
      <c r="CE2428"/>
      <c r="CF2428">
        <v>0</v>
      </c>
    </row>
    <row r="2429" spans="1:85" hidden="1" x14ac:dyDescent="0.35">
      <c r="A2429" t="s">
        <v>2581</v>
      </c>
      <c r="B2429" t="s">
        <v>5416</v>
      </c>
      <c r="C2429">
        <v>3517.585</v>
      </c>
      <c r="D2429">
        <v>9.4049999999999994</v>
      </c>
      <c r="E2429">
        <v>87.495000000000005</v>
      </c>
      <c r="F2429">
        <v>6.2949999999999999</v>
      </c>
      <c r="G2429" t="s">
        <v>2884</v>
      </c>
      <c r="I2429">
        <v>21.24</v>
      </c>
      <c r="J2429">
        <v>3517.5920000000001</v>
      </c>
      <c r="K2429" s="68">
        <v>87.71</v>
      </c>
      <c r="L2429">
        <v>7</v>
      </c>
      <c r="M2429">
        <v>3</v>
      </c>
      <c r="N2429" t="s">
        <v>5416</v>
      </c>
      <c r="O2429">
        <v>2.3140000000000001</v>
      </c>
      <c r="P2429">
        <v>10</v>
      </c>
      <c r="Q2429">
        <v>9.4049999999999994</v>
      </c>
      <c r="R2429">
        <v>3517.587</v>
      </c>
      <c r="S2429">
        <v>7.4050000000000002</v>
      </c>
      <c r="T2429">
        <v>87.537999999999997</v>
      </c>
      <c r="U2429">
        <v>5.0359999999999996</v>
      </c>
      <c r="V2429">
        <v>100</v>
      </c>
      <c r="W2429">
        <v>0.90400000000000003</v>
      </c>
      <c r="X2429">
        <v>0.79100000000000004</v>
      </c>
      <c r="Y2429">
        <v>8.74</v>
      </c>
      <c r="Z2429">
        <v>9.9719999999999995</v>
      </c>
      <c r="AA2429">
        <v>0.38200000000000001</v>
      </c>
      <c r="AB2429">
        <v>0</v>
      </c>
      <c r="AC2429" t="b">
        <v>1</v>
      </c>
      <c r="BM2429" t="s">
        <v>2887</v>
      </c>
      <c r="BN2429" t="s">
        <v>2887</v>
      </c>
      <c r="BO2429" t="s">
        <v>2888</v>
      </c>
      <c r="BT2429"/>
      <c r="BU2429"/>
      <c r="BX2429" t="s">
        <v>5253</v>
      </c>
      <c r="BZ2429"/>
      <c r="CA2429"/>
      <c r="CB2429"/>
      <c r="CC2429"/>
      <c r="CD2429">
        <v>0</v>
      </c>
      <c r="CE2429"/>
      <c r="CF2429">
        <v>0</v>
      </c>
    </row>
    <row r="2430" spans="1:85" hidden="1" x14ac:dyDescent="0.35">
      <c r="A2430" t="s">
        <v>2582</v>
      </c>
      <c r="B2430" t="s">
        <v>5417</v>
      </c>
      <c r="C2430">
        <v>3517.5839999999998</v>
      </c>
      <c r="D2430">
        <v>46.972000000000001</v>
      </c>
      <c r="E2430">
        <v>209.85499999999999</v>
      </c>
      <c r="F2430">
        <v>81.751999999999995</v>
      </c>
      <c r="G2430" t="s">
        <v>2884</v>
      </c>
      <c r="I2430">
        <v>186.19</v>
      </c>
      <c r="J2430">
        <v>3517.6019999999999</v>
      </c>
      <c r="K2430" s="68">
        <v>252.59</v>
      </c>
      <c r="L2430">
        <v>11</v>
      </c>
      <c r="M2430">
        <v>3</v>
      </c>
      <c r="N2430" t="s">
        <v>5417</v>
      </c>
      <c r="O2430">
        <v>2.351</v>
      </c>
      <c r="P2430">
        <v>10.523</v>
      </c>
      <c r="Q2430">
        <v>46.972000000000001</v>
      </c>
      <c r="R2430">
        <v>3517.5880000000002</v>
      </c>
      <c r="S2430">
        <v>37.576999999999998</v>
      </c>
      <c r="T2430">
        <v>218.40199999999999</v>
      </c>
      <c r="U2430">
        <v>65.402000000000001</v>
      </c>
      <c r="V2430">
        <v>100</v>
      </c>
      <c r="W2430">
        <v>1.8380000000000001</v>
      </c>
      <c r="X2430">
        <v>3.8969999999999998</v>
      </c>
      <c r="Y2430">
        <v>11.695</v>
      </c>
      <c r="Z2430">
        <v>9.3949999999999996</v>
      </c>
      <c r="AA2430">
        <v>0.36899999999999999</v>
      </c>
      <c r="AB2430">
        <v>0</v>
      </c>
      <c r="AC2430" t="b">
        <v>1</v>
      </c>
      <c r="BM2430" t="s">
        <v>2887</v>
      </c>
      <c r="BN2430" t="s">
        <v>2887</v>
      </c>
      <c r="BO2430" t="s">
        <v>2888</v>
      </c>
      <c r="BT2430"/>
      <c r="BU2430"/>
      <c r="BX2430" t="s">
        <v>5253</v>
      </c>
      <c r="BZ2430"/>
      <c r="CA2430"/>
      <c r="CB2430"/>
      <c r="CC2430"/>
      <c r="CD2430">
        <v>0</v>
      </c>
      <c r="CE2430"/>
      <c r="CF2430">
        <v>0</v>
      </c>
    </row>
    <row r="2431" spans="1:85" hidden="1" x14ac:dyDescent="0.35">
      <c r="A2431" t="s">
        <v>2583</v>
      </c>
      <c r="B2431" t="s">
        <v>5418</v>
      </c>
      <c r="C2431">
        <v>3517.5949999999998</v>
      </c>
      <c r="D2431">
        <v>23.494</v>
      </c>
      <c r="E2431">
        <v>57.496000000000002</v>
      </c>
      <c r="F2431">
        <v>91.078000000000003</v>
      </c>
      <c r="G2431" t="s">
        <v>2884</v>
      </c>
      <c r="I2431">
        <v>21.24</v>
      </c>
      <c r="J2431">
        <v>3517.6030000000001</v>
      </c>
      <c r="K2431" s="68">
        <v>87.64</v>
      </c>
      <c r="L2431">
        <v>9</v>
      </c>
      <c r="M2431">
        <v>3</v>
      </c>
      <c r="N2431" t="s">
        <v>5418</v>
      </c>
      <c r="O2431">
        <v>2.351</v>
      </c>
      <c r="P2431">
        <v>10</v>
      </c>
      <c r="Q2431">
        <v>23.494</v>
      </c>
      <c r="R2431">
        <v>3517.5970000000002</v>
      </c>
      <c r="S2431">
        <v>18.795000000000002</v>
      </c>
      <c r="T2431">
        <v>63.524999999999999</v>
      </c>
      <c r="U2431">
        <v>72.863</v>
      </c>
      <c r="V2431">
        <v>100</v>
      </c>
      <c r="W2431">
        <v>3.3450000000000002</v>
      </c>
      <c r="X2431">
        <v>5.4180000000000001</v>
      </c>
      <c r="Y2431">
        <v>8.08</v>
      </c>
      <c r="Z2431">
        <v>9.3949999999999996</v>
      </c>
      <c r="AA2431">
        <v>0.36899999999999999</v>
      </c>
      <c r="AB2431">
        <v>0</v>
      </c>
      <c r="AC2431" t="b">
        <v>1</v>
      </c>
      <c r="BM2431" t="s">
        <v>2887</v>
      </c>
      <c r="BN2431" t="s">
        <v>2887</v>
      </c>
      <c r="BO2431" t="s">
        <v>2888</v>
      </c>
      <c r="BT2431"/>
      <c r="BU2431"/>
      <c r="BX2431" t="s">
        <v>5253</v>
      </c>
      <c r="BZ2431"/>
      <c r="CA2431"/>
      <c r="CB2431"/>
      <c r="CC2431"/>
      <c r="CD2431">
        <v>0</v>
      </c>
      <c r="CE2431"/>
      <c r="CF2431">
        <v>0</v>
      </c>
    </row>
    <row r="2432" spans="1:85" hidden="1" x14ac:dyDescent="0.35">
      <c r="A2432" t="s">
        <v>2584</v>
      </c>
      <c r="B2432" t="s">
        <v>5419</v>
      </c>
      <c r="C2432">
        <v>3517.5990000000002</v>
      </c>
      <c r="D2432">
        <v>12.156000000000001</v>
      </c>
      <c r="E2432">
        <v>149.18199999999999</v>
      </c>
      <c r="F2432">
        <v>12.114000000000001</v>
      </c>
      <c r="G2432" t="s">
        <v>2884</v>
      </c>
      <c r="I2432">
        <v>86.19</v>
      </c>
      <c r="J2432">
        <v>3517.6030000000001</v>
      </c>
      <c r="K2432" s="68">
        <v>152.59</v>
      </c>
      <c r="L2432">
        <v>16</v>
      </c>
      <c r="M2432">
        <v>3</v>
      </c>
      <c r="N2432" t="s">
        <v>5419</v>
      </c>
      <c r="O2432">
        <v>2.351</v>
      </c>
      <c r="P2432">
        <v>13.563000000000001</v>
      </c>
      <c r="Q2432">
        <v>12.156000000000001</v>
      </c>
      <c r="R2432">
        <v>3517.6</v>
      </c>
      <c r="S2432">
        <v>9.7249999999999996</v>
      </c>
      <c r="T2432">
        <v>149.864</v>
      </c>
      <c r="U2432">
        <v>9.6910000000000007</v>
      </c>
      <c r="V2432">
        <v>100</v>
      </c>
      <c r="W2432">
        <v>1.673</v>
      </c>
      <c r="X2432">
        <v>3.2810000000000001</v>
      </c>
      <c r="Y2432">
        <v>8.86</v>
      </c>
      <c r="Z2432">
        <v>9.3949999999999996</v>
      </c>
      <c r="AA2432">
        <v>0.36899999999999999</v>
      </c>
      <c r="AB2432">
        <v>0</v>
      </c>
      <c r="AC2432" t="b">
        <v>1</v>
      </c>
      <c r="BM2432" t="s">
        <v>2887</v>
      </c>
      <c r="BN2432" t="s">
        <v>2887</v>
      </c>
      <c r="BO2432" t="s">
        <v>2888</v>
      </c>
      <c r="BT2432"/>
      <c r="BU2432"/>
      <c r="BX2432" t="s">
        <v>5253</v>
      </c>
      <c r="BZ2432"/>
      <c r="CA2432"/>
      <c r="CB2432"/>
      <c r="CC2432"/>
      <c r="CD2432">
        <v>0</v>
      </c>
      <c r="CE2432"/>
      <c r="CF2432">
        <v>0</v>
      </c>
    </row>
    <row r="2433" spans="1:84" hidden="1" x14ac:dyDescent="0.35">
      <c r="A2433" t="s">
        <v>2585</v>
      </c>
      <c r="B2433" t="s">
        <v>5420</v>
      </c>
      <c r="C2433">
        <v>3517.5880000000002</v>
      </c>
      <c r="D2433">
        <v>40.753999999999998</v>
      </c>
      <c r="E2433">
        <v>295.24700000000001</v>
      </c>
      <c r="F2433">
        <v>11.733000000000001</v>
      </c>
      <c r="G2433" t="s">
        <v>2884</v>
      </c>
      <c r="I2433">
        <v>233.81</v>
      </c>
      <c r="J2433">
        <v>3517.6030000000001</v>
      </c>
      <c r="K2433" s="68">
        <v>300.20999999999998</v>
      </c>
      <c r="L2433">
        <v>30</v>
      </c>
      <c r="M2433">
        <v>3</v>
      </c>
      <c r="N2433" t="s">
        <v>5420</v>
      </c>
      <c r="O2433">
        <v>2.355</v>
      </c>
      <c r="P2433">
        <v>23.332999999999998</v>
      </c>
      <c r="Q2433">
        <v>40.753999999999998</v>
      </c>
      <c r="R2433">
        <v>3517.5909999999999</v>
      </c>
      <c r="S2433">
        <v>32.603000000000002</v>
      </c>
      <c r="T2433">
        <v>296.24</v>
      </c>
      <c r="U2433">
        <v>9.3870000000000005</v>
      </c>
      <c r="V2433">
        <v>100</v>
      </c>
      <c r="W2433">
        <v>0.58099999999999996</v>
      </c>
      <c r="X2433">
        <v>3.4</v>
      </c>
      <c r="Y2433">
        <v>9.6999999999999993</v>
      </c>
      <c r="Z2433">
        <v>9.3949999999999996</v>
      </c>
      <c r="AA2433">
        <v>0.36899999999999999</v>
      </c>
      <c r="AB2433">
        <v>0</v>
      </c>
      <c r="AC2433" t="b">
        <v>1</v>
      </c>
      <c r="BM2433" t="s">
        <v>2887</v>
      </c>
      <c r="BN2433" t="s">
        <v>2887</v>
      </c>
      <c r="BO2433" t="s">
        <v>2888</v>
      </c>
      <c r="BT2433"/>
      <c r="BU2433"/>
      <c r="BX2433" t="s">
        <v>5253</v>
      </c>
      <c r="BZ2433"/>
      <c r="CA2433"/>
      <c r="CB2433"/>
      <c r="CC2433"/>
      <c r="CD2433">
        <v>0</v>
      </c>
      <c r="CE2433"/>
      <c r="CF2433">
        <v>0</v>
      </c>
    </row>
    <row r="2434" spans="1:84" hidden="1" x14ac:dyDescent="0.35">
      <c r="A2434" t="s">
        <v>2586</v>
      </c>
      <c r="B2434" t="s">
        <v>5421</v>
      </c>
      <c r="C2434">
        <v>3517.587</v>
      </c>
      <c r="D2434">
        <v>46.024999999999999</v>
      </c>
      <c r="E2434">
        <v>316.12099999999998</v>
      </c>
      <c r="F2434">
        <v>101.586</v>
      </c>
      <c r="G2434" t="s">
        <v>2884</v>
      </c>
      <c r="I2434">
        <v>306.19</v>
      </c>
      <c r="J2434">
        <v>3517.605</v>
      </c>
      <c r="K2434" s="68">
        <v>12.59</v>
      </c>
      <c r="L2434">
        <v>14</v>
      </c>
      <c r="M2434">
        <v>3</v>
      </c>
      <c r="N2434" t="s">
        <v>5421</v>
      </c>
      <c r="O2434">
        <v>2.3620000000000001</v>
      </c>
      <c r="P2434">
        <v>12.286</v>
      </c>
      <c r="Q2434">
        <v>46.024999999999999</v>
      </c>
      <c r="R2434">
        <v>3517.59</v>
      </c>
      <c r="S2434">
        <v>36.82</v>
      </c>
      <c r="T2434">
        <v>327.41500000000002</v>
      </c>
      <c r="U2434">
        <v>81.269000000000005</v>
      </c>
      <c r="V2434">
        <v>100</v>
      </c>
      <c r="W2434">
        <v>1.887</v>
      </c>
      <c r="X2434">
        <v>5.25</v>
      </c>
      <c r="Y2434">
        <v>6.43</v>
      </c>
      <c r="Z2434">
        <v>9.3949999999999996</v>
      </c>
      <c r="AA2434">
        <v>0.36899999999999999</v>
      </c>
      <c r="AB2434">
        <v>0</v>
      </c>
      <c r="AC2434" t="b">
        <v>1</v>
      </c>
      <c r="BM2434" t="s">
        <v>2887</v>
      </c>
      <c r="BN2434" t="s">
        <v>2887</v>
      </c>
      <c r="BO2434" t="s">
        <v>2888</v>
      </c>
      <c r="BT2434"/>
      <c r="BU2434"/>
      <c r="BX2434" t="s">
        <v>5253</v>
      </c>
      <c r="BZ2434"/>
      <c r="CA2434"/>
      <c r="CB2434"/>
      <c r="CC2434"/>
      <c r="CD2434">
        <v>0</v>
      </c>
      <c r="CE2434"/>
      <c r="CF2434">
        <v>0</v>
      </c>
    </row>
    <row r="2435" spans="1:84" hidden="1" x14ac:dyDescent="0.35">
      <c r="A2435" t="s">
        <v>2587</v>
      </c>
      <c r="B2435" t="s">
        <v>5422</v>
      </c>
      <c r="C2435">
        <v>3517.6</v>
      </c>
      <c r="D2435">
        <v>43.341000000000001</v>
      </c>
      <c r="E2435">
        <v>194.10900000000001</v>
      </c>
      <c r="F2435">
        <v>15.122</v>
      </c>
      <c r="G2435" t="s">
        <v>2884</v>
      </c>
      <c r="I2435">
        <v>141.24</v>
      </c>
      <c r="J2435">
        <v>3517.623</v>
      </c>
      <c r="K2435" s="68">
        <v>207.64</v>
      </c>
      <c r="L2435">
        <v>13</v>
      </c>
      <c r="M2435">
        <v>3</v>
      </c>
      <c r="N2435" t="s">
        <v>5422</v>
      </c>
      <c r="O2435">
        <v>2.4289999999999998</v>
      </c>
      <c r="P2435">
        <v>11.673</v>
      </c>
      <c r="Q2435">
        <v>43.341000000000001</v>
      </c>
      <c r="R2435">
        <v>3517.605</v>
      </c>
      <c r="S2435">
        <v>34.673000000000002</v>
      </c>
      <c r="T2435">
        <v>196.815</v>
      </c>
      <c r="U2435">
        <v>12.097</v>
      </c>
      <c r="V2435">
        <v>100</v>
      </c>
      <c r="W2435">
        <v>0.751</v>
      </c>
      <c r="X2435">
        <v>1.885</v>
      </c>
      <c r="Y2435">
        <v>9.7949999999999999</v>
      </c>
      <c r="Z2435">
        <v>9.3949999999999996</v>
      </c>
      <c r="AA2435">
        <v>0.36899999999999999</v>
      </c>
      <c r="AB2435">
        <v>0</v>
      </c>
      <c r="AC2435" t="b">
        <v>1</v>
      </c>
      <c r="BM2435" t="s">
        <v>2887</v>
      </c>
      <c r="BN2435" t="s">
        <v>2887</v>
      </c>
      <c r="BO2435" t="s">
        <v>2888</v>
      </c>
      <c r="BT2435"/>
      <c r="BU2435"/>
      <c r="BX2435" t="s">
        <v>5253</v>
      </c>
      <c r="BZ2435"/>
      <c r="CA2435"/>
      <c r="CB2435"/>
      <c r="CC2435"/>
      <c r="CD2435">
        <v>0</v>
      </c>
      <c r="CE2435"/>
      <c r="CF2435">
        <v>0</v>
      </c>
    </row>
    <row r="2436" spans="1:84" hidden="1" x14ac:dyDescent="0.35">
      <c r="A2436" t="s">
        <v>2588</v>
      </c>
      <c r="B2436" t="s">
        <v>5423</v>
      </c>
      <c r="C2436">
        <v>3517.623</v>
      </c>
      <c r="D2436">
        <v>8</v>
      </c>
      <c r="E2436">
        <v>49.442</v>
      </c>
      <c r="F2436">
        <v>6.2949999999999999</v>
      </c>
      <c r="G2436" t="s">
        <v>2884</v>
      </c>
      <c r="I2436">
        <v>346.19</v>
      </c>
      <c r="J2436">
        <v>3517.627</v>
      </c>
      <c r="K2436" s="68">
        <v>52.59</v>
      </c>
      <c r="L2436">
        <v>7</v>
      </c>
      <c r="M2436">
        <v>3</v>
      </c>
      <c r="N2436" t="s">
        <v>5423</v>
      </c>
      <c r="O2436">
        <v>2.4430000000000001</v>
      </c>
      <c r="P2436">
        <v>10</v>
      </c>
      <c r="Q2436">
        <v>8</v>
      </c>
      <c r="R2436">
        <v>3517.6239999999998</v>
      </c>
      <c r="S2436">
        <v>6</v>
      </c>
      <c r="T2436">
        <v>50.072000000000003</v>
      </c>
      <c r="U2436">
        <v>5.0359999999999996</v>
      </c>
      <c r="V2436">
        <v>100</v>
      </c>
      <c r="W2436">
        <v>0.871</v>
      </c>
      <c r="X2436">
        <v>0.79800000000000004</v>
      </c>
      <c r="Y2436">
        <v>8.3930000000000007</v>
      </c>
      <c r="Z2436">
        <v>9.3949999999999996</v>
      </c>
      <c r="AA2436">
        <v>0.36899999999999999</v>
      </c>
      <c r="AB2436">
        <v>0</v>
      </c>
      <c r="AC2436" t="b">
        <v>1</v>
      </c>
      <c r="BM2436" t="s">
        <v>2887</v>
      </c>
      <c r="BN2436" t="s">
        <v>2887</v>
      </c>
      <c r="BO2436" t="s">
        <v>2888</v>
      </c>
      <c r="BT2436"/>
      <c r="BU2436"/>
      <c r="BX2436" t="s">
        <v>5253</v>
      </c>
      <c r="BZ2436"/>
      <c r="CA2436"/>
      <c r="CB2436"/>
      <c r="CC2436"/>
      <c r="CD2436">
        <v>0</v>
      </c>
      <c r="CE2436"/>
      <c r="CF2436">
        <v>0</v>
      </c>
    </row>
    <row r="2437" spans="1:84" hidden="1" x14ac:dyDescent="0.35">
      <c r="A2437" t="s">
        <v>2589</v>
      </c>
      <c r="B2437" t="s">
        <v>5424</v>
      </c>
      <c r="C2437">
        <v>3517.6210000000001</v>
      </c>
      <c r="D2437">
        <v>11.315</v>
      </c>
      <c r="E2437">
        <v>165.63200000000001</v>
      </c>
      <c r="F2437">
        <v>7.1369999999999996</v>
      </c>
      <c r="G2437" t="s">
        <v>2884</v>
      </c>
      <c r="I2437">
        <v>106.19</v>
      </c>
      <c r="J2437">
        <v>3517.6280000000002</v>
      </c>
      <c r="K2437" s="68">
        <v>172.59</v>
      </c>
      <c r="L2437">
        <v>8</v>
      </c>
      <c r="M2437">
        <v>3</v>
      </c>
      <c r="N2437" t="s">
        <v>5424</v>
      </c>
      <c r="O2437">
        <v>2.4470000000000001</v>
      </c>
      <c r="P2437">
        <v>10</v>
      </c>
      <c r="Q2437">
        <v>11.315</v>
      </c>
      <c r="R2437">
        <v>3517.623</v>
      </c>
      <c r="S2437">
        <v>9.0519999999999996</v>
      </c>
      <c r="T2437">
        <v>167.023</v>
      </c>
      <c r="U2437">
        <v>5.7089999999999996</v>
      </c>
      <c r="V2437">
        <v>100</v>
      </c>
      <c r="W2437">
        <v>0.98499999999999999</v>
      </c>
      <c r="X2437">
        <v>0.91200000000000003</v>
      </c>
      <c r="Y2437">
        <v>9.85</v>
      </c>
      <c r="Z2437">
        <v>9.3949999999999996</v>
      </c>
      <c r="AA2437">
        <v>0.36899999999999999</v>
      </c>
      <c r="AB2437">
        <v>0</v>
      </c>
      <c r="AC2437" t="b">
        <v>1</v>
      </c>
      <c r="BM2437" t="s">
        <v>2905</v>
      </c>
      <c r="BN2437" t="s">
        <v>2887</v>
      </c>
      <c r="BO2437" t="s">
        <v>2888</v>
      </c>
      <c r="BT2437"/>
      <c r="BU2437"/>
      <c r="BX2437" t="s">
        <v>5253</v>
      </c>
      <c r="BZ2437"/>
      <c r="CA2437"/>
      <c r="CB2437"/>
      <c r="CC2437"/>
      <c r="CD2437">
        <v>0</v>
      </c>
      <c r="CE2437"/>
      <c r="CF2437">
        <v>0</v>
      </c>
    </row>
    <row r="2438" spans="1:84" hidden="1" x14ac:dyDescent="0.35">
      <c r="A2438" t="s">
        <v>2590</v>
      </c>
      <c r="B2438" t="s">
        <v>5425</v>
      </c>
      <c r="C2438">
        <v>3517.6660000000002</v>
      </c>
      <c r="D2438">
        <v>23.222000000000001</v>
      </c>
      <c r="E2438">
        <v>47.570999999999998</v>
      </c>
      <c r="F2438">
        <v>58.771000000000001</v>
      </c>
      <c r="G2438" t="s">
        <v>2884</v>
      </c>
      <c r="I2438">
        <v>1.24</v>
      </c>
      <c r="J2438">
        <v>3517.681</v>
      </c>
      <c r="K2438" s="68">
        <v>67.680000000000007</v>
      </c>
      <c r="L2438">
        <v>5</v>
      </c>
      <c r="M2438">
        <v>3</v>
      </c>
      <c r="N2438" t="s">
        <v>5425</v>
      </c>
      <c r="O2438">
        <v>2.6309999999999998</v>
      </c>
      <c r="P2438">
        <v>10</v>
      </c>
      <c r="Q2438">
        <v>23.222000000000001</v>
      </c>
      <c r="R2438">
        <v>3517.6689999999999</v>
      </c>
      <c r="S2438">
        <v>18.577999999999999</v>
      </c>
      <c r="T2438">
        <v>51.593000000000004</v>
      </c>
      <c r="U2438">
        <v>47.017000000000003</v>
      </c>
      <c r="V2438">
        <v>100</v>
      </c>
      <c r="W2438">
        <v>3.3370000000000002</v>
      </c>
      <c r="X2438">
        <v>2.923</v>
      </c>
      <c r="Y2438">
        <v>6.29</v>
      </c>
      <c r="Z2438">
        <v>8.9250000000000007</v>
      </c>
      <c r="AA2438">
        <v>0.35699999999999998</v>
      </c>
      <c r="AB2438">
        <v>0</v>
      </c>
      <c r="AC2438" t="b">
        <v>1</v>
      </c>
      <c r="BM2438" t="s">
        <v>2905</v>
      </c>
      <c r="BN2438" t="s">
        <v>2905</v>
      </c>
      <c r="BO2438" t="s">
        <v>2888</v>
      </c>
      <c r="BT2438"/>
      <c r="BU2438"/>
      <c r="BX2438" t="s">
        <v>5253</v>
      </c>
      <c r="BZ2438"/>
      <c r="CA2438"/>
      <c r="CB2438"/>
      <c r="CC2438"/>
      <c r="CD2438">
        <v>0</v>
      </c>
      <c r="CE2438"/>
      <c r="CF2438">
        <v>0</v>
      </c>
    </row>
    <row r="2439" spans="1:84" hidden="1" x14ac:dyDescent="0.35">
      <c r="A2439" t="s">
        <v>2591</v>
      </c>
      <c r="B2439" t="s">
        <v>5426</v>
      </c>
      <c r="C2439">
        <v>3517.6729999999998</v>
      </c>
      <c r="D2439">
        <v>21.212</v>
      </c>
      <c r="E2439">
        <v>243.20500000000001</v>
      </c>
      <c r="F2439">
        <v>170.93600000000001</v>
      </c>
      <c r="G2439" t="s">
        <v>2884</v>
      </c>
      <c r="I2439">
        <v>276.29000000000002</v>
      </c>
      <c r="J2439">
        <v>3517.683</v>
      </c>
      <c r="K2439" s="68">
        <v>342.73</v>
      </c>
      <c r="L2439">
        <v>7</v>
      </c>
      <c r="M2439">
        <v>3</v>
      </c>
      <c r="N2439" t="s">
        <v>5426</v>
      </c>
      <c r="O2439">
        <v>2.6139999999999999</v>
      </c>
      <c r="P2439">
        <v>10</v>
      </c>
      <c r="Q2439">
        <v>21.212</v>
      </c>
      <c r="R2439">
        <v>3517.6750000000002</v>
      </c>
      <c r="S2439">
        <v>16.97</v>
      </c>
      <c r="T2439">
        <v>263.11</v>
      </c>
      <c r="U2439">
        <v>136.749</v>
      </c>
      <c r="V2439">
        <v>100</v>
      </c>
      <c r="W2439">
        <v>3.7210000000000001</v>
      </c>
      <c r="X2439">
        <v>4.0709999999999997</v>
      </c>
      <c r="Y2439">
        <v>7.62</v>
      </c>
      <c r="Z2439">
        <v>8.9250000000000007</v>
      </c>
      <c r="AA2439">
        <v>0.35699999999999998</v>
      </c>
      <c r="AB2439">
        <v>0</v>
      </c>
      <c r="AC2439" t="b">
        <v>1</v>
      </c>
      <c r="BM2439" t="s">
        <v>2905</v>
      </c>
      <c r="BN2439" t="s">
        <v>2905</v>
      </c>
      <c r="BO2439" t="s">
        <v>2888</v>
      </c>
      <c r="BT2439"/>
      <c r="BU2439"/>
      <c r="BX2439" t="s">
        <v>5253</v>
      </c>
      <c r="BZ2439"/>
      <c r="CA2439"/>
      <c r="CB2439"/>
      <c r="CC2439"/>
      <c r="CD2439">
        <v>0</v>
      </c>
      <c r="CE2439"/>
      <c r="CF2439">
        <v>0</v>
      </c>
    </row>
    <row r="2440" spans="1:84" hidden="1" x14ac:dyDescent="0.35">
      <c r="A2440" t="s">
        <v>2592</v>
      </c>
      <c r="B2440" t="s">
        <v>5427</v>
      </c>
      <c r="C2440">
        <v>3517.6640000000002</v>
      </c>
      <c r="D2440">
        <v>34.289000000000001</v>
      </c>
      <c r="E2440">
        <v>213.696</v>
      </c>
      <c r="F2440">
        <v>34.398000000000003</v>
      </c>
      <c r="G2440" t="s">
        <v>2884</v>
      </c>
      <c r="I2440">
        <v>166.19</v>
      </c>
      <c r="J2440">
        <v>3517.6849999999999</v>
      </c>
      <c r="K2440" s="68">
        <v>232.63</v>
      </c>
      <c r="L2440">
        <v>7</v>
      </c>
      <c r="M2440">
        <v>3</v>
      </c>
      <c r="N2440" t="s">
        <v>5427</v>
      </c>
      <c r="O2440">
        <v>2.597</v>
      </c>
      <c r="P2440">
        <v>10</v>
      </c>
      <c r="Q2440">
        <v>34.289000000000001</v>
      </c>
      <c r="R2440">
        <v>3517.6680000000001</v>
      </c>
      <c r="S2440">
        <v>27.431000000000001</v>
      </c>
      <c r="T2440">
        <v>217.483</v>
      </c>
      <c r="U2440">
        <v>27.518000000000001</v>
      </c>
      <c r="V2440">
        <v>100</v>
      </c>
      <c r="W2440">
        <v>1.899</v>
      </c>
      <c r="X2440">
        <v>2.5529999999999999</v>
      </c>
      <c r="Y2440">
        <v>7.2169999999999996</v>
      </c>
      <c r="Z2440">
        <v>8.9250000000000007</v>
      </c>
      <c r="AA2440">
        <v>0.35699999999999998</v>
      </c>
      <c r="AB2440">
        <v>0</v>
      </c>
      <c r="AC2440" t="b">
        <v>1</v>
      </c>
      <c r="BM2440" t="s">
        <v>2905</v>
      </c>
      <c r="BN2440" t="s">
        <v>2905</v>
      </c>
      <c r="BO2440" t="s">
        <v>2888</v>
      </c>
      <c r="BT2440"/>
      <c r="BU2440"/>
      <c r="BX2440" t="s">
        <v>5253</v>
      </c>
      <c r="BZ2440"/>
      <c r="CA2440"/>
      <c r="CB2440"/>
      <c r="CC2440"/>
      <c r="CD2440">
        <v>0</v>
      </c>
      <c r="CE2440"/>
      <c r="CF2440">
        <v>0</v>
      </c>
    </row>
    <row r="2441" spans="1:84" hidden="1" x14ac:dyDescent="0.35">
      <c r="A2441" t="s">
        <v>2593</v>
      </c>
      <c r="B2441" t="s">
        <v>5428</v>
      </c>
      <c r="C2441">
        <v>3517.7539999999999</v>
      </c>
      <c r="D2441">
        <v>9.9659999999999993</v>
      </c>
      <c r="E2441">
        <v>286.22399999999999</v>
      </c>
      <c r="F2441">
        <v>360</v>
      </c>
      <c r="G2441" t="s">
        <v>2884</v>
      </c>
      <c r="I2441">
        <v>118.76</v>
      </c>
      <c r="J2441">
        <v>3517.7579999999998</v>
      </c>
      <c r="K2441" s="68">
        <v>185.18</v>
      </c>
      <c r="L2441">
        <v>80</v>
      </c>
      <c r="M2441">
        <v>3</v>
      </c>
      <c r="N2441" t="s">
        <v>5428</v>
      </c>
      <c r="O2441">
        <v>0.74199999999999999</v>
      </c>
      <c r="P2441">
        <v>63.667000000000002</v>
      </c>
      <c r="Q2441">
        <v>9.343</v>
      </c>
      <c r="R2441">
        <v>3517.7539999999999</v>
      </c>
      <c r="S2441">
        <v>7.9660000000000002</v>
      </c>
      <c r="T2441">
        <v>317.29000000000002</v>
      </c>
      <c r="U2441">
        <v>316.81299999999999</v>
      </c>
      <c r="V2441">
        <v>100</v>
      </c>
      <c r="W2441">
        <v>6.4169999999999998</v>
      </c>
      <c r="X2441">
        <v>60.055</v>
      </c>
      <c r="Y2441">
        <v>8.1199999999999992</v>
      </c>
      <c r="Z2441">
        <v>8.9250000000000007</v>
      </c>
      <c r="AA2441">
        <v>0.35699999999999998</v>
      </c>
      <c r="AB2441">
        <v>0</v>
      </c>
      <c r="AC2441" t="b">
        <v>1</v>
      </c>
      <c r="BM2441" t="s">
        <v>2905</v>
      </c>
      <c r="BN2441" t="s">
        <v>2905</v>
      </c>
      <c r="BO2441" t="s">
        <v>2888</v>
      </c>
      <c r="BT2441"/>
      <c r="BU2441"/>
      <c r="BX2441" t="s">
        <v>5253</v>
      </c>
      <c r="BZ2441"/>
      <c r="CA2441"/>
      <c r="CB2441"/>
      <c r="CC2441"/>
      <c r="CD2441">
        <v>0</v>
      </c>
      <c r="CE2441"/>
      <c r="CF2441">
        <v>0</v>
      </c>
    </row>
    <row r="2442" spans="1:84" hidden="1" x14ac:dyDescent="0.35">
      <c r="A2442" t="s">
        <v>2594</v>
      </c>
      <c r="B2442" t="s">
        <v>5429</v>
      </c>
      <c r="C2442">
        <v>3517.8789999999999</v>
      </c>
      <c r="D2442">
        <v>12.064</v>
      </c>
      <c r="E2442">
        <v>201.714</v>
      </c>
      <c r="F2442">
        <v>6.2949999999999999</v>
      </c>
      <c r="G2442" t="s">
        <v>2884</v>
      </c>
      <c r="I2442">
        <v>141.24</v>
      </c>
      <c r="J2442">
        <v>3517.8870000000002</v>
      </c>
      <c r="K2442" s="68">
        <v>207.79</v>
      </c>
      <c r="L2442">
        <v>10</v>
      </c>
      <c r="M2442">
        <v>3</v>
      </c>
      <c r="N2442" t="s">
        <v>5429</v>
      </c>
      <c r="O2442">
        <v>2.0659999999999998</v>
      </c>
      <c r="P2442">
        <v>10</v>
      </c>
      <c r="Q2442">
        <v>12.064</v>
      </c>
      <c r="R2442">
        <v>3517.8809999999999</v>
      </c>
      <c r="S2442">
        <v>9.6509999999999998</v>
      </c>
      <c r="T2442">
        <v>202.929</v>
      </c>
      <c r="U2442">
        <v>5.0359999999999996</v>
      </c>
      <c r="V2442">
        <v>100</v>
      </c>
      <c r="W2442">
        <v>0.78300000000000003</v>
      </c>
      <c r="X2442">
        <v>0.84099999999999997</v>
      </c>
      <c r="Y2442">
        <v>8.19</v>
      </c>
      <c r="Z2442">
        <v>7.9980000000000002</v>
      </c>
      <c r="AA2442">
        <v>0.33200000000000002</v>
      </c>
      <c r="AB2442">
        <v>0</v>
      </c>
      <c r="AC2442" t="b">
        <v>1</v>
      </c>
      <c r="BM2442" t="s">
        <v>2905</v>
      </c>
      <c r="BN2442" t="s">
        <v>2905</v>
      </c>
      <c r="BO2442" t="s">
        <v>2888</v>
      </c>
      <c r="BT2442"/>
      <c r="BU2442"/>
      <c r="BX2442" t="s">
        <v>5253</v>
      </c>
      <c r="BZ2442"/>
      <c r="CA2442"/>
      <c r="CB2442"/>
      <c r="CC2442"/>
      <c r="CD2442">
        <v>0</v>
      </c>
      <c r="CE2442"/>
      <c r="CF2442">
        <v>0</v>
      </c>
    </row>
    <row r="2443" spans="1:84" hidden="1" x14ac:dyDescent="0.35">
      <c r="A2443" t="s">
        <v>2595</v>
      </c>
      <c r="B2443" t="s">
        <v>5430</v>
      </c>
      <c r="C2443">
        <v>3517.9479999999999</v>
      </c>
      <c r="D2443">
        <v>8.9120000000000008</v>
      </c>
      <c r="E2443">
        <v>311.56700000000001</v>
      </c>
      <c r="F2443">
        <v>360</v>
      </c>
      <c r="G2443" t="s">
        <v>2884</v>
      </c>
      <c r="I2443">
        <v>1.24</v>
      </c>
      <c r="J2443">
        <v>3517.9560000000001</v>
      </c>
      <c r="K2443" s="68">
        <v>67.83</v>
      </c>
      <c r="L2443">
        <v>71</v>
      </c>
      <c r="M2443">
        <v>3</v>
      </c>
      <c r="N2443" t="s">
        <v>5430</v>
      </c>
      <c r="O2443">
        <v>2.2919999999999998</v>
      </c>
      <c r="P2443">
        <v>53.601999999999997</v>
      </c>
      <c r="Q2443">
        <v>8.9120000000000008</v>
      </c>
      <c r="R2443">
        <v>3517.95</v>
      </c>
      <c r="S2443">
        <v>6.9119999999999999</v>
      </c>
      <c r="T2443">
        <v>326.01799999999997</v>
      </c>
      <c r="U2443">
        <v>315.25299999999999</v>
      </c>
      <c r="V2443">
        <v>100</v>
      </c>
      <c r="W2443">
        <v>6.5339999999999998</v>
      </c>
      <c r="X2443">
        <v>50.006</v>
      </c>
      <c r="Y2443">
        <v>8.26</v>
      </c>
      <c r="Z2443">
        <v>7.9980000000000002</v>
      </c>
      <c r="AA2443">
        <v>0.33200000000000002</v>
      </c>
      <c r="AB2443">
        <v>0</v>
      </c>
      <c r="AC2443" t="b">
        <v>1</v>
      </c>
      <c r="BM2443" t="s">
        <v>144</v>
      </c>
      <c r="BN2443" t="s">
        <v>144</v>
      </c>
      <c r="BO2443" t="s">
        <v>2888</v>
      </c>
      <c r="BT2443"/>
      <c r="BU2443"/>
      <c r="BX2443" t="s">
        <v>5253</v>
      </c>
      <c r="BZ2443"/>
      <c r="CA2443"/>
      <c r="CB2443"/>
      <c r="CC2443"/>
      <c r="CD2443">
        <v>0</v>
      </c>
      <c r="CE2443"/>
      <c r="CF2443">
        <v>0</v>
      </c>
    </row>
    <row r="2444" spans="1:84" hidden="1" x14ac:dyDescent="0.35">
      <c r="A2444" t="s">
        <v>2596</v>
      </c>
      <c r="B2444" t="s">
        <v>5431</v>
      </c>
      <c r="C2444">
        <v>3518.0050000000001</v>
      </c>
      <c r="D2444">
        <v>9.4849999999999994</v>
      </c>
      <c r="E2444">
        <v>359.53399999999999</v>
      </c>
      <c r="F2444">
        <v>56.356000000000002</v>
      </c>
      <c r="G2444" t="s">
        <v>2884</v>
      </c>
      <c r="I2444">
        <v>326.19</v>
      </c>
      <c r="J2444">
        <v>3518.01</v>
      </c>
      <c r="K2444" s="68">
        <v>32.799999999999997</v>
      </c>
      <c r="L2444">
        <v>44</v>
      </c>
      <c r="M2444">
        <v>3</v>
      </c>
      <c r="N2444" t="s">
        <v>5431</v>
      </c>
      <c r="O2444">
        <v>2.2290000000000001</v>
      </c>
      <c r="P2444">
        <v>33.567999999999998</v>
      </c>
      <c r="Q2444">
        <v>9.4849999999999994</v>
      </c>
      <c r="R2444">
        <v>3518.0059999999999</v>
      </c>
      <c r="S2444">
        <v>7.4850000000000003</v>
      </c>
      <c r="T2444">
        <v>6.1870000000000003</v>
      </c>
      <c r="U2444">
        <v>45.085000000000001</v>
      </c>
      <c r="V2444">
        <v>100</v>
      </c>
      <c r="W2444">
        <v>6.2169999999999996</v>
      </c>
      <c r="X2444">
        <v>31.535</v>
      </c>
      <c r="Y2444">
        <v>7.8650000000000002</v>
      </c>
      <c r="Z2444">
        <v>8.51</v>
      </c>
      <c r="AA2444">
        <v>0.34599999999999997</v>
      </c>
      <c r="AB2444">
        <v>0</v>
      </c>
      <c r="AC2444" t="b">
        <v>1</v>
      </c>
      <c r="BM2444" t="s">
        <v>144</v>
      </c>
      <c r="BN2444" t="s">
        <v>144</v>
      </c>
      <c r="BO2444" t="s">
        <v>2888</v>
      </c>
      <c r="BT2444"/>
      <c r="BU2444"/>
      <c r="BX2444" t="s">
        <v>5253</v>
      </c>
      <c r="BZ2444"/>
      <c r="CA2444"/>
      <c r="CB2444"/>
      <c r="CC2444"/>
      <c r="CD2444">
        <v>0</v>
      </c>
      <c r="CE2444"/>
      <c r="CF2444">
        <v>0</v>
      </c>
    </row>
    <row r="2445" spans="1:84" hidden="1" x14ac:dyDescent="0.35">
      <c r="A2445" t="s">
        <v>2597</v>
      </c>
      <c r="B2445" t="s">
        <v>5432</v>
      </c>
      <c r="C2445">
        <v>3518.009</v>
      </c>
      <c r="D2445">
        <v>9.3010000000000002</v>
      </c>
      <c r="E2445">
        <v>55.53</v>
      </c>
      <c r="F2445">
        <v>326.77199999999999</v>
      </c>
      <c r="G2445" t="s">
        <v>2884</v>
      </c>
      <c r="I2445">
        <v>41.24</v>
      </c>
      <c r="J2445">
        <v>3518.0129999999999</v>
      </c>
      <c r="K2445" s="68">
        <v>107.85</v>
      </c>
      <c r="L2445">
        <v>60</v>
      </c>
      <c r="M2445">
        <v>3</v>
      </c>
      <c r="N2445" t="s">
        <v>5432</v>
      </c>
      <c r="O2445">
        <v>2.2280000000000002</v>
      </c>
      <c r="P2445">
        <v>45.417000000000002</v>
      </c>
      <c r="Q2445">
        <v>9.3010000000000002</v>
      </c>
      <c r="R2445">
        <v>3518.01</v>
      </c>
      <c r="S2445">
        <v>7.3010000000000002</v>
      </c>
      <c r="T2445">
        <v>65.994</v>
      </c>
      <c r="U2445">
        <v>261.41800000000001</v>
      </c>
      <c r="V2445">
        <v>100</v>
      </c>
      <c r="W2445">
        <v>6.468</v>
      </c>
      <c r="X2445">
        <v>43.194000000000003</v>
      </c>
      <c r="Y2445">
        <v>7.17</v>
      </c>
      <c r="Z2445">
        <v>8.51</v>
      </c>
      <c r="AA2445">
        <v>0.34599999999999997</v>
      </c>
      <c r="AB2445">
        <v>0</v>
      </c>
      <c r="AC2445" t="b">
        <v>1</v>
      </c>
      <c r="BM2445" t="s">
        <v>144</v>
      </c>
      <c r="BN2445" t="s">
        <v>144</v>
      </c>
      <c r="BO2445" t="s">
        <v>2888</v>
      </c>
      <c r="BT2445"/>
      <c r="BU2445"/>
      <c r="BX2445" t="s">
        <v>5253</v>
      </c>
      <c r="BZ2445"/>
      <c r="CA2445"/>
      <c r="CB2445"/>
      <c r="CC2445"/>
      <c r="CD2445">
        <v>0</v>
      </c>
      <c r="CE2445"/>
      <c r="CF2445">
        <v>0</v>
      </c>
    </row>
    <row r="2446" spans="1:84" hidden="1" x14ac:dyDescent="0.35">
      <c r="A2446" t="s">
        <v>2598</v>
      </c>
      <c r="B2446" t="s">
        <v>5433</v>
      </c>
      <c r="C2446">
        <v>3518.0819999999999</v>
      </c>
      <c r="D2446">
        <v>8</v>
      </c>
      <c r="E2446">
        <v>0.38600000000000001</v>
      </c>
      <c r="F2446">
        <v>6.2949999999999999</v>
      </c>
      <c r="G2446" t="s">
        <v>2884</v>
      </c>
      <c r="I2446">
        <v>296.29000000000002</v>
      </c>
      <c r="J2446">
        <v>3518.0880000000002</v>
      </c>
      <c r="K2446" s="68">
        <v>2.97</v>
      </c>
      <c r="L2446">
        <v>33</v>
      </c>
      <c r="M2446">
        <v>3</v>
      </c>
      <c r="N2446" t="s">
        <v>5433</v>
      </c>
      <c r="O2446">
        <v>2.2400000000000002</v>
      </c>
      <c r="P2446">
        <v>25.507999999999999</v>
      </c>
      <c r="Q2446">
        <v>8</v>
      </c>
      <c r="R2446">
        <v>3518.0830000000001</v>
      </c>
      <c r="S2446">
        <v>6</v>
      </c>
      <c r="T2446">
        <v>0.90300000000000002</v>
      </c>
      <c r="U2446">
        <v>5.0359999999999996</v>
      </c>
      <c r="V2446">
        <v>100</v>
      </c>
      <c r="W2446">
        <v>0.77700000000000002</v>
      </c>
      <c r="X2446">
        <v>2.7709999999999999</v>
      </c>
      <c r="Y2446">
        <v>8.3000000000000007</v>
      </c>
      <c r="Z2446">
        <v>7.9029999999999996</v>
      </c>
      <c r="AA2446">
        <v>0.32900000000000001</v>
      </c>
      <c r="AB2446">
        <v>0</v>
      </c>
      <c r="AC2446" t="b">
        <v>1</v>
      </c>
      <c r="BM2446" t="s">
        <v>144</v>
      </c>
      <c r="BN2446" t="s">
        <v>144</v>
      </c>
      <c r="BO2446" t="s">
        <v>2888</v>
      </c>
      <c r="BT2446"/>
      <c r="BU2446"/>
      <c r="BX2446" t="s">
        <v>5253</v>
      </c>
      <c r="BZ2446"/>
      <c r="CA2446"/>
      <c r="CB2446"/>
      <c r="CC2446"/>
      <c r="CD2446">
        <v>0</v>
      </c>
      <c r="CE2446"/>
      <c r="CF2446">
        <v>0</v>
      </c>
    </row>
    <row r="2447" spans="1:84" hidden="1" x14ac:dyDescent="0.35">
      <c r="A2447" t="s">
        <v>2599</v>
      </c>
      <c r="B2447" t="s">
        <v>5434</v>
      </c>
      <c r="C2447">
        <v>3518.1309999999999</v>
      </c>
      <c r="D2447">
        <v>9.2490000000000006</v>
      </c>
      <c r="E2447">
        <v>0.90200000000000002</v>
      </c>
      <c r="F2447">
        <v>6.2949999999999999</v>
      </c>
      <c r="G2447" t="s">
        <v>2884</v>
      </c>
      <c r="I2447">
        <v>296.29000000000002</v>
      </c>
      <c r="J2447">
        <v>3518.136</v>
      </c>
      <c r="K2447" s="68">
        <v>3</v>
      </c>
      <c r="L2447">
        <v>9</v>
      </c>
      <c r="M2447">
        <v>3</v>
      </c>
      <c r="N2447" t="s">
        <v>5434</v>
      </c>
      <c r="O2447">
        <v>2.3290000000000002</v>
      </c>
      <c r="P2447">
        <v>10</v>
      </c>
      <c r="Q2447">
        <v>9.2490000000000006</v>
      </c>
      <c r="R2447">
        <v>3518.1320000000001</v>
      </c>
      <c r="S2447">
        <v>7.2489999999999997</v>
      </c>
      <c r="T2447">
        <v>1.321</v>
      </c>
      <c r="U2447">
        <v>5.0359999999999996</v>
      </c>
      <c r="V2447">
        <v>100</v>
      </c>
      <c r="W2447">
        <v>0.77700000000000002</v>
      </c>
      <c r="X2447">
        <v>0.73</v>
      </c>
      <c r="Y2447">
        <v>7.58</v>
      </c>
      <c r="Z2447">
        <v>7.9029999999999996</v>
      </c>
      <c r="AA2447">
        <v>0.32900000000000001</v>
      </c>
      <c r="AB2447">
        <v>0</v>
      </c>
      <c r="AC2447" t="b">
        <v>1</v>
      </c>
      <c r="BM2447" t="s">
        <v>144</v>
      </c>
      <c r="BN2447" t="s">
        <v>144</v>
      </c>
      <c r="BO2447" t="s">
        <v>2888</v>
      </c>
      <c r="BT2447"/>
      <c r="BU2447"/>
      <c r="BX2447" t="s">
        <v>5253</v>
      </c>
      <c r="BZ2447"/>
      <c r="CA2447"/>
      <c r="CB2447"/>
      <c r="CC2447"/>
      <c r="CD2447">
        <v>0</v>
      </c>
      <c r="CE2447"/>
      <c r="CF2447">
        <v>0</v>
      </c>
    </row>
    <row r="2448" spans="1:84" hidden="1" x14ac:dyDescent="0.35">
      <c r="A2448" t="s">
        <v>2600</v>
      </c>
      <c r="B2448" t="s">
        <v>5435</v>
      </c>
      <c r="C2448">
        <v>3518.31</v>
      </c>
      <c r="D2448">
        <v>8.1859999999999999</v>
      </c>
      <c r="E2448">
        <v>161.78399999999999</v>
      </c>
      <c r="F2448">
        <v>360</v>
      </c>
      <c r="G2448" t="s">
        <v>2884</v>
      </c>
      <c r="I2448">
        <v>3.71</v>
      </c>
      <c r="J2448">
        <v>3518.3150000000001</v>
      </c>
      <c r="K2448" s="68">
        <v>70.55</v>
      </c>
      <c r="L2448">
        <v>72</v>
      </c>
      <c r="M2448">
        <v>3</v>
      </c>
      <c r="N2448" t="s">
        <v>5435</v>
      </c>
      <c r="O2448">
        <v>2.2519999999999998</v>
      </c>
      <c r="P2448">
        <v>54.347000000000001</v>
      </c>
      <c r="Q2448">
        <v>8.1859999999999999</v>
      </c>
      <c r="R2448">
        <v>3518.3119999999999</v>
      </c>
      <c r="S2448">
        <v>6.1859999999999999</v>
      </c>
      <c r="T2448">
        <v>196.89400000000001</v>
      </c>
      <c r="U2448">
        <v>312.971</v>
      </c>
      <c r="V2448">
        <v>100</v>
      </c>
      <c r="W2448">
        <v>6.64</v>
      </c>
      <c r="X2448">
        <v>47.051000000000002</v>
      </c>
      <c r="Y2448">
        <v>7.41</v>
      </c>
      <c r="Z2448">
        <v>7.2160000000000002</v>
      </c>
      <c r="AA2448">
        <v>0.308</v>
      </c>
      <c r="AB2448">
        <v>0</v>
      </c>
      <c r="AC2448" t="b">
        <v>1</v>
      </c>
      <c r="BM2448" t="s">
        <v>144</v>
      </c>
      <c r="BN2448" t="s">
        <v>144</v>
      </c>
      <c r="BO2448" t="s">
        <v>2888</v>
      </c>
      <c r="BT2448"/>
      <c r="BU2448"/>
      <c r="BX2448" t="s">
        <v>5253</v>
      </c>
      <c r="BZ2448"/>
      <c r="CA2448"/>
      <c r="CB2448"/>
      <c r="CC2448"/>
      <c r="CD2448">
        <v>0</v>
      </c>
      <c r="CE2448"/>
      <c r="CF2448">
        <v>0</v>
      </c>
    </row>
    <row r="2449" spans="1:84" hidden="1" x14ac:dyDescent="0.35">
      <c r="A2449" t="s">
        <v>2601</v>
      </c>
      <c r="B2449" t="s">
        <v>5436</v>
      </c>
      <c r="C2449">
        <v>3518.3670000000002</v>
      </c>
      <c r="D2449">
        <v>8.8859999999999992</v>
      </c>
      <c r="E2449">
        <v>354.91800000000001</v>
      </c>
      <c r="F2449">
        <v>360</v>
      </c>
      <c r="G2449" t="s">
        <v>2884</v>
      </c>
      <c r="I2449">
        <v>236.29</v>
      </c>
      <c r="J2449">
        <v>3518.3690000000001</v>
      </c>
      <c r="K2449" s="68">
        <v>303.17</v>
      </c>
      <c r="L2449">
        <v>60</v>
      </c>
      <c r="M2449">
        <v>3</v>
      </c>
      <c r="N2449" t="s">
        <v>5436</v>
      </c>
      <c r="O2449">
        <v>2.2509999999999999</v>
      </c>
      <c r="P2449">
        <v>45.417000000000002</v>
      </c>
      <c r="Q2449">
        <v>8.8859999999999992</v>
      </c>
      <c r="R2449">
        <v>3518.3670000000002</v>
      </c>
      <c r="S2449">
        <v>6.8860000000000001</v>
      </c>
      <c r="T2449">
        <v>38.262999999999998</v>
      </c>
      <c r="U2449">
        <v>309.37799999999999</v>
      </c>
      <c r="V2449">
        <v>100</v>
      </c>
      <c r="W2449">
        <v>6.5439999999999996</v>
      </c>
      <c r="X2449">
        <v>41.222999999999999</v>
      </c>
      <c r="Y2449">
        <v>9.44</v>
      </c>
      <c r="Z2449">
        <v>7.92</v>
      </c>
      <c r="AA2449">
        <v>0.33</v>
      </c>
      <c r="AB2449">
        <v>0</v>
      </c>
      <c r="AC2449" t="b">
        <v>1</v>
      </c>
      <c r="BM2449" t="s">
        <v>144</v>
      </c>
      <c r="BN2449" t="s">
        <v>144</v>
      </c>
      <c r="BO2449" t="s">
        <v>2888</v>
      </c>
      <c r="BT2449"/>
      <c r="BU2449"/>
      <c r="BX2449" t="s">
        <v>5253</v>
      </c>
      <c r="BZ2449"/>
      <c r="CA2449"/>
      <c r="CB2449"/>
      <c r="CC2449"/>
      <c r="CD2449">
        <v>0</v>
      </c>
      <c r="CE2449"/>
      <c r="CF2449">
        <v>0</v>
      </c>
    </row>
    <row r="2450" spans="1:84" hidden="1" x14ac:dyDescent="0.35">
      <c r="A2450" t="s">
        <v>2602</v>
      </c>
      <c r="B2450" t="s">
        <v>5437</v>
      </c>
      <c r="C2450">
        <v>3518.42</v>
      </c>
      <c r="D2450">
        <v>23.89</v>
      </c>
      <c r="E2450">
        <v>216.018</v>
      </c>
      <c r="F2450">
        <v>12.327</v>
      </c>
      <c r="G2450" t="s">
        <v>2884</v>
      </c>
      <c r="I2450">
        <v>156.29</v>
      </c>
      <c r="J2450">
        <v>3518.4290000000001</v>
      </c>
      <c r="K2450" s="68">
        <v>223.2</v>
      </c>
      <c r="L2450">
        <v>5</v>
      </c>
      <c r="M2450">
        <v>3</v>
      </c>
      <c r="N2450" t="s">
        <v>5437</v>
      </c>
      <c r="O2450">
        <v>2.2370000000000001</v>
      </c>
      <c r="P2450">
        <v>10</v>
      </c>
      <c r="Q2450">
        <v>23.89</v>
      </c>
      <c r="R2450">
        <v>3518.4209999999998</v>
      </c>
      <c r="S2450">
        <v>19.111999999999998</v>
      </c>
      <c r="T2450">
        <v>217.45400000000001</v>
      </c>
      <c r="U2450">
        <v>9.8610000000000007</v>
      </c>
      <c r="V2450">
        <v>100</v>
      </c>
      <c r="W2450">
        <v>0.96</v>
      </c>
      <c r="X2450">
        <v>0.84899999999999998</v>
      </c>
      <c r="Y2450">
        <v>8.94</v>
      </c>
      <c r="Z2450">
        <v>7.92</v>
      </c>
      <c r="AA2450">
        <v>0.33</v>
      </c>
      <c r="AB2450">
        <v>0</v>
      </c>
      <c r="AC2450" t="b">
        <v>1</v>
      </c>
      <c r="BM2450" t="s">
        <v>144</v>
      </c>
      <c r="BN2450" t="s">
        <v>144</v>
      </c>
      <c r="BO2450" t="s">
        <v>2888</v>
      </c>
      <c r="BT2450"/>
      <c r="BU2450"/>
      <c r="BX2450" t="s">
        <v>5253</v>
      </c>
      <c r="BZ2450"/>
      <c r="CA2450"/>
      <c r="CB2450"/>
      <c r="CC2450"/>
      <c r="CD2450">
        <v>0</v>
      </c>
      <c r="CE2450"/>
      <c r="CF2450">
        <v>0</v>
      </c>
    </row>
    <row r="2451" spans="1:84" hidden="1" x14ac:dyDescent="0.35">
      <c r="A2451" t="s">
        <v>2603</v>
      </c>
      <c r="B2451" t="s">
        <v>5438</v>
      </c>
      <c r="C2451">
        <v>3518.4229999999998</v>
      </c>
      <c r="D2451">
        <v>15.795</v>
      </c>
      <c r="E2451">
        <v>181.803</v>
      </c>
      <c r="F2451">
        <v>13.831</v>
      </c>
      <c r="G2451" t="s">
        <v>2884</v>
      </c>
      <c r="I2451">
        <v>121.24</v>
      </c>
      <c r="J2451">
        <v>3518.431</v>
      </c>
      <c r="K2451" s="68">
        <v>188.15</v>
      </c>
      <c r="L2451">
        <v>5</v>
      </c>
      <c r="M2451">
        <v>3</v>
      </c>
      <c r="N2451" t="s">
        <v>5438</v>
      </c>
      <c r="O2451">
        <v>2.2349999999999999</v>
      </c>
      <c r="P2451">
        <v>10</v>
      </c>
      <c r="Q2451">
        <v>15.795</v>
      </c>
      <c r="R2451">
        <v>3518.4250000000002</v>
      </c>
      <c r="S2451">
        <v>12.635999999999999</v>
      </c>
      <c r="T2451">
        <v>183.072</v>
      </c>
      <c r="U2451">
        <v>11.065</v>
      </c>
      <c r="V2451">
        <v>100</v>
      </c>
      <c r="W2451">
        <v>1.496</v>
      </c>
      <c r="X2451">
        <v>1.0349999999999999</v>
      </c>
      <c r="Y2451">
        <v>8.68</v>
      </c>
      <c r="Z2451">
        <v>7.92</v>
      </c>
      <c r="AA2451">
        <v>0.33</v>
      </c>
      <c r="AB2451">
        <v>0</v>
      </c>
      <c r="AC2451" t="b">
        <v>1</v>
      </c>
      <c r="BM2451" t="s">
        <v>144</v>
      </c>
      <c r="BN2451" t="s">
        <v>144</v>
      </c>
      <c r="BO2451" t="s">
        <v>2888</v>
      </c>
      <c r="BT2451"/>
      <c r="BU2451"/>
      <c r="BX2451" t="s">
        <v>5253</v>
      </c>
      <c r="BZ2451"/>
      <c r="CA2451"/>
      <c r="CB2451"/>
      <c r="CC2451"/>
      <c r="CD2451">
        <v>0</v>
      </c>
      <c r="CE2451"/>
      <c r="CF2451">
        <v>0</v>
      </c>
    </row>
    <row r="2452" spans="1:84" hidden="1" x14ac:dyDescent="0.35">
      <c r="A2452" t="s">
        <v>2604</v>
      </c>
      <c r="B2452" t="s">
        <v>5439</v>
      </c>
      <c r="C2452">
        <v>3518.4749999999999</v>
      </c>
      <c r="D2452">
        <v>9.9949999999999992</v>
      </c>
      <c r="E2452">
        <v>205.04599999999999</v>
      </c>
      <c r="F2452">
        <v>6.2949999999999999</v>
      </c>
      <c r="G2452" t="s">
        <v>2884</v>
      </c>
      <c r="I2452">
        <v>138.76</v>
      </c>
      <c r="J2452">
        <v>3518.4810000000002</v>
      </c>
      <c r="K2452" s="68">
        <v>205.7</v>
      </c>
      <c r="L2452">
        <v>10</v>
      </c>
      <c r="M2452">
        <v>3</v>
      </c>
      <c r="N2452" t="s">
        <v>5439</v>
      </c>
      <c r="O2452">
        <v>2.226</v>
      </c>
      <c r="P2452">
        <v>10</v>
      </c>
      <c r="Q2452">
        <v>9.9949999999999992</v>
      </c>
      <c r="R2452">
        <v>3518.4760000000001</v>
      </c>
      <c r="S2452">
        <v>7.9950000000000001</v>
      </c>
      <c r="T2452">
        <v>205.17699999999999</v>
      </c>
      <c r="U2452">
        <v>5.0359999999999996</v>
      </c>
      <c r="V2452">
        <v>100</v>
      </c>
      <c r="W2452">
        <v>0.77100000000000002</v>
      </c>
      <c r="X2452">
        <v>0.85499999999999998</v>
      </c>
      <c r="Y2452">
        <v>7.76</v>
      </c>
      <c r="Z2452">
        <v>7.81</v>
      </c>
      <c r="AA2452">
        <v>0.32700000000000001</v>
      </c>
      <c r="AB2452">
        <v>0</v>
      </c>
      <c r="AC2452" t="b">
        <v>1</v>
      </c>
      <c r="BM2452" t="s">
        <v>2905</v>
      </c>
      <c r="BN2452" t="s">
        <v>2905</v>
      </c>
      <c r="BO2452" t="s">
        <v>2888</v>
      </c>
      <c r="BT2452"/>
      <c r="BU2452"/>
      <c r="BX2452" t="s">
        <v>5253</v>
      </c>
      <c r="BZ2452"/>
      <c r="CA2452"/>
      <c r="CB2452"/>
      <c r="CC2452"/>
      <c r="CD2452">
        <v>0</v>
      </c>
      <c r="CE2452"/>
      <c r="CF2452">
        <v>0</v>
      </c>
    </row>
    <row r="2453" spans="1:84" hidden="1" x14ac:dyDescent="0.35">
      <c r="A2453" t="s">
        <v>2605</v>
      </c>
      <c r="B2453" t="s">
        <v>5440</v>
      </c>
      <c r="C2453">
        <v>3518.4859999999999</v>
      </c>
      <c r="D2453">
        <v>12.911</v>
      </c>
      <c r="E2453">
        <v>60.531999999999996</v>
      </c>
      <c r="F2453">
        <v>7.4290000000000003</v>
      </c>
      <c r="G2453" t="s">
        <v>2884</v>
      </c>
      <c r="I2453">
        <v>353.81</v>
      </c>
      <c r="J2453">
        <v>3518.4940000000001</v>
      </c>
      <c r="K2453" s="68">
        <v>60.75</v>
      </c>
      <c r="L2453">
        <v>13</v>
      </c>
      <c r="M2453">
        <v>3</v>
      </c>
      <c r="N2453" t="s">
        <v>5440</v>
      </c>
      <c r="O2453">
        <v>2.226</v>
      </c>
      <c r="P2453">
        <v>11.673</v>
      </c>
      <c r="Q2453">
        <v>12.911</v>
      </c>
      <c r="R2453">
        <v>3518.4879999999998</v>
      </c>
      <c r="S2453">
        <v>10.329000000000001</v>
      </c>
      <c r="T2453">
        <v>60.576000000000001</v>
      </c>
      <c r="U2453">
        <v>5.944</v>
      </c>
      <c r="V2453">
        <v>100</v>
      </c>
      <c r="W2453">
        <v>0.88</v>
      </c>
      <c r="X2453">
        <v>1.3009999999999999</v>
      </c>
      <c r="Y2453">
        <v>5.78</v>
      </c>
      <c r="Z2453">
        <v>7.81</v>
      </c>
      <c r="AA2453">
        <v>0.32700000000000001</v>
      </c>
      <c r="AB2453">
        <v>0</v>
      </c>
      <c r="AC2453" t="b">
        <v>1</v>
      </c>
      <c r="BM2453" t="s">
        <v>2905</v>
      </c>
      <c r="BN2453" t="s">
        <v>2905</v>
      </c>
      <c r="BO2453" t="s">
        <v>2888</v>
      </c>
      <c r="BT2453"/>
      <c r="BU2453"/>
      <c r="BX2453" t="s">
        <v>5253</v>
      </c>
      <c r="BZ2453"/>
      <c r="CA2453"/>
      <c r="CB2453"/>
      <c r="CC2453"/>
      <c r="CD2453">
        <v>0</v>
      </c>
      <c r="CE2453"/>
      <c r="CF2453">
        <v>0</v>
      </c>
    </row>
    <row r="2454" spans="1:84" hidden="1" x14ac:dyDescent="0.35">
      <c r="A2454" t="s">
        <v>2606</v>
      </c>
      <c r="B2454" t="s">
        <v>5441</v>
      </c>
      <c r="C2454">
        <v>3518.4789999999998</v>
      </c>
      <c r="D2454">
        <v>26.254999999999999</v>
      </c>
      <c r="E2454">
        <v>296.34899999999999</v>
      </c>
      <c r="F2454">
        <v>11.686</v>
      </c>
      <c r="G2454" t="s">
        <v>2884</v>
      </c>
      <c r="I2454">
        <v>233.81</v>
      </c>
      <c r="J2454">
        <v>3518.4940000000001</v>
      </c>
      <c r="K2454" s="68">
        <v>300.75</v>
      </c>
      <c r="L2454">
        <v>18</v>
      </c>
      <c r="M2454">
        <v>3</v>
      </c>
      <c r="N2454" t="s">
        <v>5441</v>
      </c>
      <c r="O2454">
        <v>2.2250000000000001</v>
      </c>
      <c r="P2454">
        <v>14.888999999999999</v>
      </c>
      <c r="Q2454">
        <v>26.254999999999999</v>
      </c>
      <c r="R2454">
        <v>3518.482</v>
      </c>
      <c r="S2454">
        <v>21.004000000000001</v>
      </c>
      <c r="T2454">
        <v>297.22899999999998</v>
      </c>
      <c r="U2454">
        <v>9.3490000000000002</v>
      </c>
      <c r="V2454">
        <v>100</v>
      </c>
      <c r="W2454">
        <v>0.83099999999999996</v>
      </c>
      <c r="X2454">
        <v>2.46</v>
      </c>
      <c r="Y2454">
        <v>7.24</v>
      </c>
      <c r="Z2454">
        <v>7.81</v>
      </c>
      <c r="AA2454">
        <v>0.32700000000000001</v>
      </c>
      <c r="AB2454">
        <v>0</v>
      </c>
      <c r="AC2454" t="b">
        <v>1</v>
      </c>
      <c r="BM2454" t="s">
        <v>2905</v>
      </c>
      <c r="BN2454" t="s">
        <v>2905</v>
      </c>
      <c r="BO2454" t="s">
        <v>2888</v>
      </c>
      <c r="BT2454"/>
      <c r="BU2454"/>
      <c r="BX2454" t="s">
        <v>5253</v>
      </c>
      <c r="BZ2454"/>
      <c r="CA2454"/>
      <c r="CB2454"/>
      <c r="CC2454"/>
      <c r="CD2454">
        <v>0</v>
      </c>
      <c r="CE2454"/>
      <c r="CF2454">
        <v>0</v>
      </c>
    </row>
    <row r="2455" spans="1:84" hidden="1" x14ac:dyDescent="0.35">
      <c r="A2455" t="s">
        <v>2607</v>
      </c>
      <c r="B2455" t="s">
        <v>5442</v>
      </c>
      <c r="C2455">
        <v>3518.4789999999998</v>
      </c>
      <c r="D2455">
        <v>47.186</v>
      </c>
      <c r="E2455">
        <v>274.20299999999997</v>
      </c>
      <c r="F2455">
        <v>11.863</v>
      </c>
      <c r="G2455" t="s">
        <v>2884</v>
      </c>
      <c r="I2455">
        <v>218.76</v>
      </c>
      <c r="J2455">
        <v>3518.5079999999998</v>
      </c>
      <c r="K2455" s="68">
        <v>285.70999999999998</v>
      </c>
      <c r="L2455">
        <v>12</v>
      </c>
      <c r="M2455">
        <v>3</v>
      </c>
      <c r="N2455" t="s">
        <v>5442</v>
      </c>
      <c r="O2455">
        <v>2.21</v>
      </c>
      <c r="P2455">
        <v>11.083</v>
      </c>
      <c r="Q2455">
        <v>47.186</v>
      </c>
      <c r="R2455">
        <v>3518.4850000000001</v>
      </c>
      <c r="S2455">
        <v>37.749000000000002</v>
      </c>
      <c r="T2455">
        <v>276.50400000000002</v>
      </c>
      <c r="U2455">
        <v>9.49</v>
      </c>
      <c r="V2455">
        <v>100</v>
      </c>
      <c r="W2455">
        <v>0.52200000000000002</v>
      </c>
      <c r="X2455">
        <v>1.0409999999999999</v>
      </c>
      <c r="Y2455">
        <v>7.12</v>
      </c>
      <c r="Z2455">
        <v>7.81</v>
      </c>
      <c r="AA2455">
        <v>0.32700000000000001</v>
      </c>
      <c r="AB2455">
        <v>0</v>
      </c>
      <c r="AC2455" t="b">
        <v>1</v>
      </c>
      <c r="BM2455" t="s">
        <v>2905</v>
      </c>
      <c r="BN2455" t="s">
        <v>2905</v>
      </c>
      <c r="BO2455" t="s">
        <v>2888</v>
      </c>
      <c r="BT2455"/>
      <c r="BU2455"/>
      <c r="BX2455" t="s">
        <v>5253</v>
      </c>
      <c r="BZ2455"/>
      <c r="CA2455"/>
      <c r="CB2455"/>
      <c r="CC2455"/>
      <c r="CD2455">
        <v>0</v>
      </c>
      <c r="CE2455"/>
      <c r="CF2455">
        <v>0</v>
      </c>
    </row>
    <row r="2456" spans="1:84" hidden="1" x14ac:dyDescent="0.35">
      <c r="A2456" t="s">
        <v>2608</v>
      </c>
      <c r="B2456" t="s">
        <v>5443</v>
      </c>
      <c r="C2456">
        <v>3518.3290000000002</v>
      </c>
      <c r="D2456">
        <v>285.08600000000001</v>
      </c>
      <c r="E2456">
        <v>66.989999999999995</v>
      </c>
      <c r="F2456">
        <v>360</v>
      </c>
      <c r="G2456" t="s">
        <v>2884</v>
      </c>
      <c r="I2456">
        <v>300</v>
      </c>
      <c r="J2456">
        <v>3518.5740000000001</v>
      </c>
      <c r="K2456" s="68">
        <v>6.99</v>
      </c>
      <c r="L2456">
        <v>-2.12</v>
      </c>
      <c r="M2456">
        <v>1</v>
      </c>
      <c r="N2456" t="s">
        <v>5443</v>
      </c>
      <c r="O2456">
        <v>2.2210000000000001</v>
      </c>
      <c r="P2456">
        <v>0</v>
      </c>
      <c r="Q2456">
        <v>0</v>
      </c>
      <c r="R2456">
        <v>3518.5740000000001</v>
      </c>
      <c r="S2456">
        <v>0</v>
      </c>
      <c r="T2456">
        <v>6.99</v>
      </c>
      <c r="U2456">
        <v>0</v>
      </c>
      <c r="V2456">
        <v>0</v>
      </c>
      <c r="W2456">
        <v>0</v>
      </c>
      <c r="X2456">
        <v>0</v>
      </c>
      <c r="Y2456">
        <v>0</v>
      </c>
      <c r="Z2456">
        <v>0</v>
      </c>
      <c r="AA2456">
        <v>0</v>
      </c>
      <c r="AB2456">
        <v>0</v>
      </c>
      <c r="AC2456" t="b">
        <v>1</v>
      </c>
      <c r="AE2456">
        <v>0</v>
      </c>
      <c r="AF2456">
        <v>0</v>
      </c>
      <c r="AG2456">
        <v>0</v>
      </c>
      <c r="AH2456">
        <v>0</v>
      </c>
      <c r="AI2456">
        <v>0</v>
      </c>
      <c r="AJ2456">
        <v>0</v>
      </c>
      <c r="AK2456">
        <v>0</v>
      </c>
      <c r="AL2456">
        <v>0</v>
      </c>
      <c r="AM2456">
        <v>0</v>
      </c>
      <c r="AN2456">
        <v>0</v>
      </c>
      <c r="AO2456">
        <v>0</v>
      </c>
      <c r="AP2456">
        <v>0</v>
      </c>
      <c r="AQ2456">
        <v>0</v>
      </c>
      <c r="AR2456">
        <v>0</v>
      </c>
      <c r="AS2456">
        <v>0</v>
      </c>
      <c r="AT2456">
        <v>0</v>
      </c>
      <c r="AU2456">
        <v>0</v>
      </c>
      <c r="AV2456">
        <v>0</v>
      </c>
      <c r="AW2456">
        <v>0</v>
      </c>
      <c r="AX2456">
        <v>0</v>
      </c>
      <c r="AY2456" t="b">
        <v>0</v>
      </c>
      <c r="AZ2456">
        <v>0</v>
      </c>
      <c r="BI2456">
        <v>0</v>
      </c>
      <c r="BJ2456">
        <v>0</v>
      </c>
      <c r="BK2456">
        <v>0</v>
      </c>
      <c r="BM2456" t="s">
        <v>2905</v>
      </c>
      <c r="BN2456" t="s">
        <v>2905</v>
      </c>
      <c r="BO2456" t="s">
        <v>2888</v>
      </c>
      <c r="BT2456"/>
      <c r="BU2456"/>
      <c r="BX2456"/>
      <c r="BY2456" t="s">
        <v>2903</v>
      </c>
      <c r="BZ2456"/>
      <c r="CA2456"/>
      <c r="CB2456"/>
      <c r="CC2456"/>
      <c r="CD2456">
        <v>0</v>
      </c>
      <c r="CE2456"/>
      <c r="CF2456">
        <v>0</v>
      </c>
    </row>
    <row r="2457" spans="1:84" hidden="1" x14ac:dyDescent="0.35">
      <c r="A2457" t="s">
        <v>2609</v>
      </c>
      <c r="B2457" t="s">
        <v>5444</v>
      </c>
      <c r="C2457">
        <v>3518.567</v>
      </c>
      <c r="D2457">
        <v>14.781000000000001</v>
      </c>
      <c r="E2457">
        <v>4.6139999999999999</v>
      </c>
      <c r="F2457">
        <v>360</v>
      </c>
      <c r="G2457" t="s">
        <v>2884</v>
      </c>
      <c r="I2457">
        <v>78.760000000000005</v>
      </c>
      <c r="J2457">
        <v>3518.5740000000001</v>
      </c>
      <c r="K2457" s="68">
        <v>145.75</v>
      </c>
      <c r="L2457">
        <v>73</v>
      </c>
      <c r="M2457">
        <v>3</v>
      </c>
      <c r="N2457" t="s">
        <v>5444</v>
      </c>
      <c r="O2457">
        <v>2.141</v>
      </c>
      <c r="P2457">
        <v>55.091999999999999</v>
      </c>
      <c r="Q2457">
        <v>14.781000000000001</v>
      </c>
      <c r="R2457">
        <v>3518.5680000000002</v>
      </c>
      <c r="S2457">
        <v>11.824999999999999</v>
      </c>
      <c r="T2457">
        <v>22.666</v>
      </c>
      <c r="U2457">
        <v>313.95499999999998</v>
      </c>
      <c r="V2457">
        <v>100</v>
      </c>
      <c r="W2457">
        <v>5.4950000000000001</v>
      </c>
      <c r="X2457">
        <v>48.243000000000002</v>
      </c>
      <c r="Y2457">
        <v>7.41</v>
      </c>
      <c r="Z2457">
        <v>7.81</v>
      </c>
      <c r="AA2457">
        <v>0.32700000000000001</v>
      </c>
      <c r="AB2457">
        <v>0</v>
      </c>
      <c r="AC2457" t="b">
        <v>1</v>
      </c>
      <c r="BM2457" t="s">
        <v>2905</v>
      </c>
      <c r="BN2457" t="s">
        <v>2905</v>
      </c>
      <c r="BO2457" t="s">
        <v>2888</v>
      </c>
      <c r="BT2457"/>
      <c r="BU2457"/>
      <c r="BX2457" t="s">
        <v>5253</v>
      </c>
      <c r="BZ2457"/>
      <c r="CA2457"/>
      <c r="CB2457"/>
      <c r="CC2457"/>
      <c r="CD2457">
        <v>0</v>
      </c>
      <c r="CE2457"/>
      <c r="CF2457">
        <v>0</v>
      </c>
    </row>
    <row r="2458" spans="1:84" hidden="1" x14ac:dyDescent="0.35">
      <c r="A2458" t="s">
        <v>2610</v>
      </c>
      <c r="B2458" t="s">
        <v>5445</v>
      </c>
      <c r="C2458">
        <v>3518.6280000000002</v>
      </c>
      <c r="D2458">
        <v>47.116</v>
      </c>
      <c r="E2458">
        <v>215.23400000000001</v>
      </c>
      <c r="F2458">
        <v>97.757999999999996</v>
      </c>
      <c r="G2458" t="s">
        <v>2884</v>
      </c>
      <c r="I2458">
        <v>233.81</v>
      </c>
      <c r="J2458">
        <v>3518.645</v>
      </c>
      <c r="K2458" s="68">
        <v>300.77</v>
      </c>
      <c r="L2458">
        <v>7</v>
      </c>
      <c r="M2458">
        <v>3</v>
      </c>
      <c r="N2458" t="s">
        <v>5445</v>
      </c>
      <c r="O2458">
        <v>2.1789999999999998</v>
      </c>
      <c r="P2458">
        <v>10</v>
      </c>
      <c r="Q2458">
        <v>47.116</v>
      </c>
      <c r="R2458">
        <v>3518.6309999999999</v>
      </c>
      <c r="S2458">
        <v>37.692</v>
      </c>
      <c r="T2458">
        <v>232.34100000000001</v>
      </c>
      <c r="U2458">
        <v>78.206000000000003</v>
      </c>
      <c r="V2458">
        <v>100</v>
      </c>
      <c r="W2458">
        <v>1.8280000000000001</v>
      </c>
      <c r="X2458">
        <v>2.3460000000000001</v>
      </c>
      <c r="Y2458">
        <v>9.3849999999999998</v>
      </c>
      <c r="Z2458">
        <v>9.0060000000000002</v>
      </c>
      <c r="AA2458">
        <v>0.35899999999999999</v>
      </c>
      <c r="AB2458">
        <v>0</v>
      </c>
      <c r="AC2458" t="b">
        <v>1</v>
      </c>
      <c r="BM2458" t="s">
        <v>2905</v>
      </c>
      <c r="BN2458" t="s">
        <v>2905</v>
      </c>
      <c r="BO2458" t="s">
        <v>2888</v>
      </c>
      <c r="BT2458"/>
      <c r="BU2458"/>
      <c r="BX2458" t="s">
        <v>5253</v>
      </c>
      <c r="BZ2458"/>
      <c r="CA2458"/>
      <c r="CB2458"/>
      <c r="CC2458"/>
      <c r="CD2458">
        <v>0</v>
      </c>
      <c r="CE2458"/>
      <c r="CF2458">
        <v>0</v>
      </c>
    </row>
    <row r="2459" spans="1:84" hidden="1" x14ac:dyDescent="0.35">
      <c r="A2459" t="s">
        <v>2611</v>
      </c>
      <c r="B2459" t="s">
        <v>5446</v>
      </c>
      <c r="C2459">
        <v>3518.63</v>
      </c>
      <c r="D2459">
        <v>44.774999999999999</v>
      </c>
      <c r="E2459">
        <v>54.604999999999997</v>
      </c>
      <c r="F2459">
        <v>108.681</v>
      </c>
      <c r="G2459" t="s">
        <v>2884</v>
      </c>
      <c r="I2459">
        <v>41.24</v>
      </c>
      <c r="J2459">
        <v>3518.65</v>
      </c>
      <c r="K2459" s="68">
        <v>108.2</v>
      </c>
      <c r="L2459">
        <v>6</v>
      </c>
      <c r="M2459">
        <v>3</v>
      </c>
      <c r="N2459" t="s">
        <v>5446</v>
      </c>
      <c r="O2459">
        <v>2.1669999999999998</v>
      </c>
      <c r="P2459">
        <v>10</v>
      </c>
      <c r="Q2459">
        <v>44.774999999999999</v>
      </c>
      <c r="R2459">
        <v>3518.634</v>
      </c>
      <c r="S2459">
        <v>35.82</v>
      </c>
      <c r="T2459">
        <v>65.323999999999998</v>
      </c>
      <c r="U2459">
        <v>86.944999999999993</v>
      </c>
      <c r="V2459">
        <v>100</v>
      </c>
      <c r="W2459">
        <v>1.9159999999999999</v>
      </c>
      <c r="X2459">
        <v>2.25</v>
      </c>
      <c r="Y2459">
        <v>7.86</v>
      </c>
      <c r="Z2459">
        <v>9.0060000000000002</v>
      </c>
      <c r="AA2459">
        <v>0.35899999999999999</v>
      </c>
      <c r="AB2459">
        <v>0</v>
      </c>
      <c r="AC2459" t="b">
        <v>1</v>
      </c>
      <c r="BM2459" t="s">
        <v>2905</v>
      </c>
      <c r="BN2459" t="s">
        <v>2905</v>
      </c>
      <c r="BO2459" t="s">
        <v>2888</v>
      </c>
      <c r="BT2459"/>
      <c r="BU2459"/>
      <c r="BX2459" t="s">
        <v>5253</v>
      </c>
      <c r="BZ2459"/>
      <c r="CA2459"/>
      <c r="CB2459"/>
      <c r="CC2459"/>
      <c r="CD2459">
        <v>0</v>
      </c>
      <c r="CE2459"/>
      <c r="CF2459">
        <v>0</v>
      </c>
    </row>
    <row r="2460" spans="1:84" hidden="1" x14ac:dyDescent="0.35">
      <c r="A2460" t="s">
        <v>2612</v>
      </c>
      <c r="B2460" t="s">
        <v>5447</v>
      </c>
      <c r="C2460">
        <v>3518.6309999999999</v>
      </c>
      <c r="D2460">
        <v>44.045000000000002</v>
      </c>
      <c r="E2460">
        <v>307.77300000000002</v>
      </c>
      <c r="F2460">
        <v>110.69199999999999</v>
      </c>
      <c r="G2460" t="s">
        <v>2884</v>
      </c>
      <c r="I2460">
        <v>296.29000000000002</v>
      </c>
      <c r="J2460">
        <v>3518.6509999999998</v>
      </c>
      <c r="K2460" s="68">
        <v>3.23</v>
      </c>
      <c r="L2460">
        <v>10</v>
      </c>
      <c r="M2460">
        <v>3</v>
      </c>
      <c r="N2460" t="s">
        <v>5447</v>
      </c>
      <c r="O2460">
        <v>2.165</v>
      </c>
      <c r="P2460">
        <v>10</v>
      </c>
      <c r="Q2460">
        <v>44.045000000000002</v>
      </c>
      <c r="R2460">
        <v>3518.6350000000002</v>
      </c>
      <c r="S2460">
        <v>35.235999999999997</v>
      </c>
      <c r="T2460">
        <v>318.86500000000001</v>
      </c>
      <c r="U2460">
        <v>88.554000000000002</v>
      </c>
      <c r="V2460">
        <v>100</v>
      </c>
      <c r="W2460">
        <v>1.964</v>
      </c>
      <c r="X2460">
        <v>3.7730000000000001</v>
      </c>
      <c r="Y2460">
        <v>7.36</v>
      </c>
      <c r="Z2460">
        <v>9.0060000000000002</v>
      </c>
      <c r="AA2460">
        <v>0.35899999999999999</v>
      </c>
      <c r="AB2460">
        <v>0</v>
      </c>
      <c r="AC2460" t="b">
        <v>1</v>
      </c>
      <c r="BM2460" t="s">
        <v>2905</v>
      </c>
      <c r="BN2460" t="s">
        <v>2905</v>
      </c>
      <c r="BO2460" t="s">
        <v>2888</v>
      </c>
      <c r="BT2460"/>
      <c r="BU2460"/>
      <c r="BX2460" t="s">
        <v>5253</v>
      </c>
      <c r="BZ2460"/>
      <c r="CA2460"/>
      <c r="CB2460"/>
      <c r="CC2460"/>
      <c r="CD2460">
        <v>0</v>
      </c>
      <c r="CE2460"/>
      <c r="CF2460">
        <v>0</v>
      </c>
    </row>
    <row r="2461" spans="1:84" hidden="1" x14ac:dyDescent="0.35">
      <c r="A2461" t="s">
        <v>2613</v>
      </c>
      <c r="B2461" t="s">
        <v>5448</v>
      </c>
      <c r="C2461">
        <v>3518.6379999999999</v>
      </c>
      <c r="D2461">
        <v>42.753</v>
      </c>
      <c r="E2461">
        <v>207.81399999999999</v>
      </c>
      <c r="F2461">
        <v>10.743</v>
      </c>
      <c r="G2461" t="s">
        <v>2884</v>
      </c>
      <c r="I2461">
        <v>146.19</v>
      </c>
      <c r="J2461">
        <v>3518.6619999999998</v>
      </c>
      <c r="K2461" s="68">
        <v>213.13</v>
      </c>
      <c r="L2461">
        <v>13</v>
      </c>
      <c r="M2461">
        <v>3</v>
      </c>
      <c r="N2461" t="s">
        <v>5448</v>
      </c>
      <c r="O2461">
        <v>2.1429999999999998</v>
      </c>
      <c r="P2461">
        <v>11.673</v>
      </c>
      <c r="Q2461">
        <v>42.753</v>
      </c>
      <c r="R2461">
        <v>3518.643</v>
      </c>
      <c r="S2461">
        <v>34.201999999999998</v>
      </c>
      <c r="T2461">
        <v>208.87700000000001</v>
      </c>
      <c r="U2461">
        <v>8.5939999999999994</v>
      </c>
      <c r="V2461">
        <v>100</v>
      </c>
      <c r="W2461">
        <v>0.51900000000000002</v>
      </c>
      <c r="X2461">
        <v>1.2509999999999999</v>
      </c>
      <c r="Y2461">
        <v>9.91</v>
      </c>
      <c r="Z2461">
        <v>9.0060000000000002</v>
      </c>
      <c r="AA2461">
        <v>0.35899999999999999</v>
      </c>
      <c r="AB2461">
        <v>0</v>
      </c>
      <c r="AC2461" t="b">
        <v>1</v>
      </c>
      <c r="BM2461" t="s">
        <v>2905</v>
      </c>
      <c r="BN2461" t="s">
        <v>2905</v>
      </c>
      <c r="BO2461" t="s">
        <v>2888</v>
      </c>
      <c r="BT2461"/>
      <c r="BU2461"/>
      <c r="BX2461" t="s">
        <v>5253</v>
      </c>
      <c r="BZ2461"/>
      <c r="CA2461"/>
      <c r="CB2461"/>
      <c r="CC2461"/>
      <c r="CD2461">
        <v>0</v>
      </c>
      <c r="CE2461"/>
      <c r="CF2461">
        <v>0</v>
      </c>
    </row>
    <row r="2462" spans="1:84" hidden="1" x14ac:dyDescent="0.35">
      <c r="A2462" t="s">
        <v>2614</v>
      </c>
      <c r="B2462" t="s">
        <v>5449</v>
      </c>
      <c r="C2462">
        <v>3518.6460000000002</v>
      </c>
      <c r="D2462">
        <v>38.21</v>
      </c>
      <c r="E2462">
        <v>169.05699999999999</v>
      </c>
      <c r="F2462">
        <v>12.055999999999999</v>
      </c>
      <c r="G2462" t="s">
        <v>2884</v>
      </c>
      <c r="I2462">
        <v>113.81</v>
      </c>
      <c r="J2462">
        <v>3518.6640000000002</v>
      </c>
      <c r="K2462" s="68">
        <v>180.75</v>
      </c>
      <c r="L2462">
        <v>10</v>
      </c>
      <c r="M2462">
        <v>3</v>
      </c>
      <c r="N2462" t="s">
        <v>5449</v>
      </c>
      <c r="O2462">
        <v>2.1389999999999998</v>
      </c>
      <c r="P2462">
        <v>10</v>
      </c>
      <c r="Q2462">
        <v>38.21</v>
      </c>
      <c r="R2462">
        <v>3518.65</v>
      </c>
      <c r="S2462">
        <v>30.568000000000001</v>
      </c>
      <c r="T2462">
        <v>171.39500000000001</v>
      </c>
      <c r="U2462">
        <v>9.6449999999999996</v>
      </c>
      <c r="V2462">
        <v>100</v>
      </c>
      <c r="W2462">
        <v>0.65600000000000003</v>
      </c>
      <c r="X2462">
        <v>1.27</v>
      </c>
      <c r="Y2462">
        <v>10.46</v>
      </c>
      <c r="Z2462">
        <v>9.0060000000000002</v>
      </c>
      <c r="AA2462">
        <v>0.35899999999999999</v>
      </c>
      <c r="AB2462">
        <v>0</v>
      </c>
      <c r="AC2462" t="b">
        <v>1</v>
      </c>
      <c r="BM2462" t="s">
        <v>2905</v>
      </c>
      <c r="BN2462" t="s">
        <v>2905</v>
      </c>
      <c r="BO2462" t="s">
        <v>2888</v>
      </c>
      <c r="BT2462"/>
      <c r="BU2462"/>
      <c r="BX2462" t="s">
        <v>5253</v>
      </c>
      <c r="BZ2462"/>
      <c r="CA2462"/>
      <c r="CB2462"/>
      <c r="CC2462"/>
      <c r="CD2462">
        <v>0</v>
      </c>
      <c r="CE2462"/>
      <c r="CF2462">
        <v>0</v>
      </c>
    </row>
    <row r="2463" spans="1:84" hidden="1" x14ac:dyDescent="0.35">
      <c r="A2463" t="s">
        <v>2615</v>
      </c>
      <c r="B2463" t="s">
        <v>5450</v>
      </c>
      <c r="C2463">
        <v>3518.6489999999999</v>
      </c>
      <c r="D2463">
        <v>22.384</v>
      </c>
      <c r="E2463">
        <v>186.53299999999999</v>
      </c>
      <c r="F2463">
        <v>6.2949999999999999</v>
      </c>
      <c r="G2463" t="s">
        <v>2884</v>
      </c>
      <c r="I2463">
        <v>121.24</v>
      </c>
      <c r="J2463">
        <v>3518.665</v>
      </c>
      <c r="K2463" s="68">
        <v>188.18</v>
      </c>
      <c r="L2463">
        <v>23</v>
      </c>
      <c r="M2463">
        <v>3</v>
      </c>
      <c r="N2463" t="s">
        <v>5450</v>
      </c>
      <c r="O2463">
        <v>2.1379999999999999</v>
      </c>
      <c r="P2463">
        <v>18.337</v>
      </c>
      <c r="Q2463">
        <v>22.384</v>
      </c>
      <c r="R2463">
        <v>3518.652</v>
      </c>
      <c r="S2463">
        <v>17.907</v>
      </c>
      <c r="T2463">
        <v>186.86199999999999</v>
      </c>
      <c r="U2463">
        <v>5.0359999999999996</v>
      </c>
      <c r="V2463">
        <v>100</v>
      </c>
      <c r="W2463">
        <v>0.55600000000000005</v>
      </c>
      <c r="X2463">
        <v>2.222</v>
      </c>
      <c r="Y2463">
        <v>10.220000000000001</v>
      </c>
      <c r="Z2463">
        <v>9.0060000000000002</v>
      </c>
      <c r="AA2463">
        <v>0.35899999999999999</v>
      </c>
      <c r="AB2463">
        <v>0</v>
      </c>
      <c r="AC2463" t="b">
        <v>1</v>
      </c>
      <c r="BM2463" t="s">
        <v>2905</v>
      </c>
      <c r="BN2463" t="s">
        <v>2905</v>
      </c>
      <c r="BO2463" t="s">
        <v>2888</v>
      </c>
      <c r="BT2463"/>
      <c r="BU2463"/>
      <c r="BX2463" t="s">
        <v>5253</v>
      </c>
      <c r="BZ2463"/>
      <c r="CA2463"/>
      <c r="CB2463"/>
      <c r="CC2463"/>
      <c r="CD2463">
        <v>0</v>
      </c>
      <c r="CE2463"/>
      <c r="CF2463">
        <v>0</v>
      </c>
    </row>
    <row r="2464" spans="1:84" hidden="1" x14ac:dyDescent="0.35">
      <c r="A2464" t="s">
        <v>2616</v>
      </c>
      <c r="B2464" t="s">
        <v>5451</v>
      </c>
      <c r="C2464">
        <v>3518.723</v>
      </c>
      <c r="D2464">
        <v>10.441000000000001</v>
      </c>
      <c r="E2464">
        <v>227.93</v>
      </c>
      <c r="F2464">
        <v>6.2949999999999999</v>
      </c>
      <c r="G2464" t="s">
        <v>2884</v>
      </c>
      <c r="I2464">
        <v>161.24</v>
      </c>
      <c r="J2464">
        <v>3518.7269999999999</v>
      </c>
      <c r="K2464" s="68">
        <v>228.16</v>
      </c>
      <c r="L2464">
        <v>12</v>
      </c>
      <c r="M2464">
        <v>3</v>
      </c>
      <c r="N2464" t="s">
        <v>5451</v>
      </c>
      <c r="O2464">
        <v>2.0499999999999998</v>
      </c>
      <c r="P2464">
        <v>11.083</v>
      </c>
      <c r="Q2464">
        <v>10.441000000000001</v>
      </c>
      <c r="R2464">
        <v>3518.7240000000002</v>
      </c>
      <c r="S2464">
        <v>8.3529999999999998</v>
      </c>
      <c r="T2464">
        <v>227.976</v>
      </c>
      <c r="U2464">
        <v>5.0359999999999996</v>
      </c>
      <c r="V2464">
        <v>100</v>
      </c>
      <c r="W2464">
        <v>0.92500000000000004</v>
      </c>
      <c r="X2464">
        <v>1.462</v>
      </c>
      <c r="Y2464">
        <v>10.83</v>
      </c>
      <c r="Z2464">
        <v>10.346</v>
      </c>
      <c r="AA2464">
        <v>0.39</v>
      </c>
      <c r="AB2464">
        <v>0</v>
      </c>
      <c r="AC2464" t="b">
        <v>1</v>
      </c>
      <c r="BM2464" t="s">
        <v>2905</v>
      </c>
      <c r="BN2464" t="s">
        <v>2887</v>
      </c>
      <c r="BO2464" t="s">
        <v>2888</v>
      </c>
      <c r="BT2464"/>
      <c r="BU2464"/>
      <c r="BX2464" t="s">
        <v>5253</v>
      </c>
      <c r="BZ2464"/>
      <c r="CA2464"/>
      <c r="CB2464"/>
      <c r="CC2464"/>
      <c r="CD2464">
        <v>0</v>
      </c>
      <c r="CE2464"/>
      <c r="CF2464">
        <v>0</v>
      </c>
    </row>
    <row r="2465" spans="1:85" hidden="1" x14ac:dyDescent="0.35">
      <c r="A2465" t="s">
        <v>2617</v>
      </c>
      <c r="B2465" t="s">
        <v>5452</v>
      </c>
      <c r="C2465">
        <v>3518.7150000000001</v>
      </c>
      <c r="D2465">
        <v>20.498999999999999</v>
      </c>
      <c r="E2465">
        <v>37.417000000000002</v>
      </c>
      <c r="F2465">
        <v>19.821999999999999</v>
      </c>
      <c r="G2465" t="s">
        <v>2884</v>
      </c>
      <c r="I2465">
        <v>338.76</v>
      </c>
      <c r="J2465">
        <v>3518.7269999999999</v>
      </c>
      <c r="K2465" s="68">
        <v>45.68</v>
      </c>
      <c r="L2465">
        <v>6</v>
      </c>
      <c r="M2465">
        <v>3</v>
      </c>
      <c r="N2465" t="s">
        <v>5452</v>
      </c>
      <c r="O2465">
        <v>2.0499999999999998</v>
      </c>
      <c r="P2465">
        <v>10</v>
      </c>
      <c r="Q2465">
        <v>20.498999999999999</v>
      </c>
      <c r="R2465">
        <v>3518.7179999999998</v>
      </c>
      <c r="S2465">
        <v>16.399000000000001</v>
      </c>
      <c r="T2465">
        <v>39.07</v>
      </c>
      <c r="U2465">
        <v>15.858000000000001</v>
      </c>
      <c r="V2465">
        <v>100</v>
      </c>
      <c r="W2465">
        <v>1.9710000000000001</v>
      </c>
      <c r="X2465">
        <v>2.302</v>
      </c>
      <c r="Y2465">
        <v>10.25</v>
      </c>
      <c r="Z2465">
        <v>10.346</v>
      </c>
      <c r="AA2465">
        <v>0.39</v>
      </c>
      <c r="AB2465">
        <v>0</v>
      </c>
      <c r="AC2465" t="b">
        <v>1</v>
      </c>
      <c r="BM2465" t="s">
        <v>2905</v>
      </c>
      <c r="BN2465" t="s">
        <v>2887</v>
      </c>
      <c r="BO2465" t="s">
        <v>2888</v>
      </c>
      <c r="BT2465"/>
      <c r="BU2465"/>
      <c r="BX2465" t="s">
        <v>5253</v>
      </c>
      <c r="BZ2465"/>
      <c r="CA2465"/>
      <c r="CB2465"/>
      <c r="CC2465"/>
      <c r="CD2465">
        <v>0</v>
      </c>
      <c r="CE2465"/>
      <c r="CF2465">
        <v>0</v>
      </c>
    </row>
    <row r="2466" spans="1:85" hidden="1" x14ac:dyDescent="0.35">
      <c r="A2466" t="s">
        <v>2618</v>
      </c>
      <c r="B2466" t="s">
        <v>5453</v>
      </c>
      <c r="C2466">
        <v>3518.7269999999999</v>
      </c>
      <c r="D2466">
        <v>8.609</v>
      </c>
      <c r="E2466">
        <v>196.71199999999999</v>
      </c>
      <c r="F2466">
        <v>14.068</v>
      </c>
      <c r="G2466" t="s">
        <v>2884</v>
      </c>
      <c r="I2466">
        <v>141.24</v>
      </c>
      <c r="J2466">
        <v>3518.7330000000002</v>
      </c>
      <c r="K2466" s="68">
        <v>208.16</v>
      </c>
      <c r="L2466">
        <v>7</v>
      </c>
      <c r="M2466">
        <v>3</v>
      </c>
      <c r="N2466" t="s">
        <v>5453</v>
      </c>
      <c r="O2466">
        <v>2.0230000000000001</v>
      </c>
      <c r="P2466">
        <v>10</v>
      </c>
      <c r="Q2466">
        <v>8.609</v>
      </c>
      <c r="R2466">
        <v>3518.7280000000001</v>
      </c>
      <c r="S2466">
        <v>6.609</v>
      </c>
      <c r="T2466">
        <v>199.00200000000001</v>
      </c>
      <c r="U2466">
        <v>11.255000000000001</v>
      </c>
      <c r="V2466">
        <v>100</v>
      </c>
      <c r="W2466">
        <v>2.0819999999999999</v>
      </c>
      <c r="X2466">
        <v>1.8320000000000001</v>
      </c>
      <c r="Y2466">
        <v>10.58</v>
      </c>
      <c r="Z2466">
        <v>10.346</v>
      </c>
      <c r="AA2466">
        <v>0.39</v>
      </c>
      <c r="AB2466">
        <v>0</v>
      </c>
      <c r="AC2466" t="b">
        <v>1</v>
      </c>
      <c r="BM2466" t="s">
        <v>2887</v>
      </c>
      <c r="BN2466" t="s">
        <v>2887</v>
      </c>
      <c r="BO2466" t="s">
        <v>2888</v>
      </c>
      <c r="BT2466"/>
      <c r="BU2466"/>
      <c r="BX2466" t="s">
        <v>5253</v>
      </c>
      <c r="BZ2466"/>
      <c r="CA2466"/>
      <c r="CB2466"/>
      <c r="CC2466"/>
      <c r="CD2466">
        <v>0</v>
      </c>
      <c r="CE2466"/>
      <c r="CF2466">
        <v>0</v>
      </c>
    </row>
    <row r="2467" spans="1:85" hidden="1" x14ac:dyDescent="0.35">
      <c r="A2467" t="s">
        <v>2619</v>
      </c>
      <c r="B2467" t="s">
        <v>5454</v>
      </c>
      <c r="C2467">
        <v>3518.6289999999999</v>
      </c>
      <c r="D2467">
        <v>153.5</v>
      </c>
      <c r="E2467">
        <v>146.37200000000001</v>
      </c>
      <c r="F2467">
        <v>215.22900000000001</v>
      </c>
      <c r="G2467" t="s">
        <v>2884</v>
      </c>
      <c r="I2467">
        <v>165</v>
      </c>
      <c r="J2467">
        <v>3518.7370000000001</v>
      </c>
      <c r="K2467" s="68">
        <v>231.91900000000001</v>
      </c>
      <c r="L2467">
        <v>0.86599999999999999</v>
      </c>
      <c r="M2467">
        <v>1</v>
      </c>
      <c r="N2467" t="s">
        <v>5454</v>
      </c>
      <c r="O2467">
        <v>2.0960000000000001</v>
      </c>
      <c r="P2467">
        <v>0</v>
      </c>
      <c r="Q2467">
        <v>0</v>
      </c>
      <c r="R2467">
        <v>3518.7370000000001</v>
      </c>
      <c r="S2467">
        <v>0</v>
      </c>
      <c r="T2467">
        <v>231.91900000000001</v>
      </c>
      <c r="U2467">
        <v>0</v>
      </c>
      <c r="V2467">
        <v>0</v>
      </c>
      <c r="W2467">
        <v>0</v>
      </c>
      <c r="X2467">
        <v>0</v>
      </c>
      <c r="Y2467">
        <v>0</v>
      </c>
      <c r="Z2467">
        <v>0</v>
      </c>
      <c r="AA2467">
        <v>0</v>
      </c>
      <c r="AB2467">
        <v>0</v>
      </c>
      <c r="AC2467" t="b">
        <v>1</v>
      </c>
      <c r="AE2467">
        <v>0</v>
      </c>
      <c r="AF2467">
        <v>0</v>
      </c>
      <c r="AG2467">
        <v>0</v>
      </c>
      <c r="AH2467">
        <v>0</v>
      </c>
      <c r="AI2467">
        <v>0</v>
      </c>
      <c r="AJ2467">
        <v>0</v>
      </c>
      <c r="AK2467">
        <v>0</v>
      </c>
      <c r="AL2467">
        <v>0</v>
      </c>
      <c r="AM2467">
        <v>0</v>
      </c>
      <c r="AN2467">
        <v>0</v>
      </c>
      <c r="AO2467">
        <v>0</v>
      </c>
      <c r="AP2467">
        <v>0</v>
      </c>
      <c r="AQ2467">
        <v>0</v>
      </c>
      <c r="AR2467">
        <v>0</v>
      </c>
      <c r="AS2467">
        <v>0</v>
      </c>
      <c r="AT2467">
        <v>0</v>
      </c>
      <c r="AU2467">
        <v>0</v>
      </c>
      <c r="AV2467">
        <v>0</v>
      </c>
      <c r="AW2467">
        <v>0</v>
      </c>
      <c r="AX2467">
        <v>0</v>
      </c>
      <c r="AY2467" t="b">
        <v>0</v>
      </c>
      <c r="AZ2467">
        <v>0</v>
      </c>
      <c r="BI2467">
        <v>0</v>
      </c>
      <c r="BJ2467">
        <v>0</v>
      </c>
      <c r="BK2467">
        <v>0</v>
      </c>
      <c r="BM2467" t="s">
        <v>2887</v>
      </c>
      <c r="BN2467" t="s">
        <v>2887</v>
      </c>
      <c r="BO2467" t="s">
        <v>2888</v>
      </c>
      <c r="BT2467"/>
      <c r="BU2467"/>
      <c r="BX2467"/>
      <c r="BY2467" t="s">
        <v>2903</v>
      </c>
      <c r="BZ2467"/>
      <c r="CA2467"/>
      <c r="CB2467"/>
      <c r="CC2467"/>
      <c r="CD2467">
        <v>0</v>
      </c>
      <c r="CE2467"/>
      <c r="CF2467">
        <v>0</v>
      </c>
    </row>
    <row r="2468" spans="1:85" hidden="1" x14ac:dyDescent="0.35">
      <c r="A2468" t="s">
        <v>2620</v>
      </c>
      <c r="B2468" t="s">
        <v>5455</v>
      </c>
      <c r="C2468">
        <v>3518.7379999999998</v>
      </c>
      <c r="D2468">
        <v>13.601000000000001</v>
      </c>
      <c r="E2468">
        <v>211.714</v>
      </c>
      <c r="F2468">
        <v>121.68300000000001</v>
      </c>
      <c r="G2468" t="s">
        <v>2884</v>
      </c>
      <c r="I2468">
        <v>243.71</v>
      </c>
      <c r="J2468">
        <v>3518.7440000000001</v>
      </c>
      <c r="K2468" s="68">
        <v>310.63</v>
      </c>
      <c r="L2468">
        <v>12</v>
      </c>
      <c r="M2468">
        <v>3</v>
      </c>
      <c r="N2468" t="s">
        <v>5455</v>
      </c>
      <c r="O2468">
        <v>1.974</v>
      </c>
      <c r="P2468">
        <v>11.083</v>
      </c>
      <c r="Q2468">
        <v>13.601000000000001</v>
      </c>
      <c r="R2468">
        <v>3518.739</v>
      </c>
      <c r="S2468">
        <v>10.881</v>
      </c>
      <c r="T2468">
        <v>231.49700000000001</v>
      </c>
      <c r="U2468">
        <v>97.346000000000004</v>
      </c>
      <c r="V2468">
        <v>100</v>
      </c>
      <c r="W2468">
        <v>5.55</v>
      </c>
      <c r="X2468">
        <v>9.3650000000000002</v>
      </c>
      <c r="Y2468">
        <v>10.26</v>
      </c>
      <c r="Z2468">
        <v>10.346</v>
      </c>
      <c r="AA2468">
        <v>0.39</v>
      </c>
      <c r="AB2468">
        <v>0</v>
      </c>
      <c r="AC2468" t="b">
        <v>1</v>
      </c>
      <c r="BM2468" t="s">
        <v>2887</v>
      </c>
      <c r="BN2468" t="s">
        <v>2887</v>
      </c>
      <c r="BO2468" t="s">
        <v>2888</v>
      </c>
      <c r="BT2468"/>
      <c r="BU2468"/>
      <c r="BX2468" t="s">
        <v>5253</v>
      </c>
      <c r="BZ2468"/>
      <c r="CA2468"/>
      <c r="CB2468"/>
      <c r="CC2468"/>
      <c r="CD2468">
        <v>0</v>
      </c>
      <c r="CE2468"/>
      <c r="CF2468">
        <v>0</v>
      </c>
    </row>
    <row r="2469" spans="1:85" hidden="1" x14ac:dyDescent="0.35">
      <c r="A2469" t="s">
        <v>2621</v>
      </c>
      <c r="B2469" t="s">
        <v>5456</v>
      </c>
      <c r="C2469">
        <v>3518.7260000000001</v>
      </c>
      <c r="D2469">
        <v>42.881999999999998</v>
      </c>
      <c r="E2469">
        <v>140.20400000000001</v>
      </c>
      <c r="F2469">
        <v>76.700999999999993</v>
      </c>
      <c r="G2469" t="s">
        <v>2884</v>
      </c>
      <c r="I2469">
        <v>118.76</v>
      </c>
      <c r="J2469">
        <v>3518.7440000000001</v>
      </c>
      <c r="K2469" s="68">
        <v>185.68</v>
      </c>
      <c r="L2469">
        <v>16</v>
      </c>
      <c r="M2469">
        <v>3</v>
      </c>
      <c r="N2469" t="s">
        <v>5456</v>
      </c>
      <c r="O2469">
        <v>1.974</v>
      </c>
      <c r="P2469">
        <v>13.561999999999999</v>
      </c>
      <c r="Q2469">
        <v>42.881999999999998</v>
      </c>
      <c r="R2469">
        <v>3518.73</v>
      </c>
      <c r="S2469">
        <v>34.305</v>
      </c>
      <c r="T2469">
        <v>149.29900000000001</v>
      </c>
      <c r="U2469">
        <v>61.360999999999997</v>
      </c>
      <c r="V2469">
        <v>100</v>
      </c>
      <c r="W2469">
        <v>2.0350000000000001</v>
      </c>
      <c r="X2469">
        <v>6.68</v>
      </c>
      <c r="Y2469">
        <v>10.65</v>
      </c>
      <c r="Z2469">
        <v>10.346</v>
      </c>
      <c r="AA2469">
        <v>0.39</v>
      </c>
      <c r="AB2469">
        <v>0</v>
      </c>
      <c r="AC2469" t="b">
        <v>1</v>
      </c>
      <c r="BM2469" t="s">
        <v>2887</v>
      </c>
      <c r="BN2469" t="s">
        <v>2887</v>
      </c>
      <c r="BO2469" t="s">
        <v>2888</v>
      </c>
      <c r="BT2469"/>
      <c r="BU2469"/>
      <c r="BX2469" t="s">
        <v>5253</v>
      </c>
      <c r="BZ2469"/>
      <c r="CA2469"/>
      <c r="CB2469"/>
      <c r="CC2469"/>
      <c r="CD2469">
        <v>0</v>
      </c>
      <c r="CE2469"/>
      <c r="CF2469">
        <v>0</v>
      </c>
    </row>
    <row r="2470" spans="1:85" hidden="1" x14ac:dyDescent="0.35">
      <c r="A2470" t="s">
        <v>2622</v>
      </c>
      <c r="B2470" t="s">
        <v>5457</v>
      </c>
      <c r="C2470">
        <v>3518.7289999999998</v>
      </c>
      <c r="D2470">
        <v>36.857999999999997</v>
      </c>
      <c r="E2470">
        <v>329.89699999999999</v>
      </c>
      <c r="F2470">
        <v>190.33099999999999</v>
      </c>
      <c r="G2470" t="s">
        <v>2884</v>
      </c>
      <c r="I2470">
        <v>286.19</v>
      </c>
      <c r="J2470">
        <v>3518.7440000000001</v>
      </c>
      <c r="K2470" s="68">
        <v>353.11</v>
      </c>
      <c r="L2470">
        <v>14</v>
      </c>
      <c r="M2470">
        <v>3</v>
      </c>
      <c r="N2470" t="s">
        <v>5457</v>
      </c>
      <c r="O2470">
        <v>1.974</v>
      </c>
      <c r="P2470">
        <v>12.286</v>
      </c>
      <c r="Q2470">
        <v>36.857999999999997</v>
      </c>
      <c r="R2470">
        <v>3518.732</v>
      </c>
      <c r="S2470">
        <v>29.486000000000001</v>
      </c>
      <c r="T2470">
        <v>334.53899999999999</v>
      </c>
      <c r="U2470">
        <v>152.26499999999999</v>
      </c>
      <c r="V2470">
        <v>100</v>
      </c>
      <c r="W2470">
        <v>2.327</v>
      </c>
      <c r="X2470">
        <v>6.74</v>
      </c>
      <c r="Y2470">
        <v>10.425000000000001</v>
      </c>
      <c r="Z2470">
        <v>10.346</v>
      </c>
      <c r="AA2470">
        <v>0.39</v>
      </c>
      <c r="AB2470">
        <v>0</v>
      </c>
      <c r="AC2470" t="b">
        <v>1</v>
      </c>
      <c r="BM2470" t="s">
        <v>2887</v>
      </c>
      <c r="BN2470" t="s">
        <v>2887</v>
      </c>
      <c r="BO2470" t="s">
        <v>2888</v>
      </c>
      <c r="BT2470"/>
      <c r="BU2470"/>
      <c r="BX2470" t="s">
        <v>5253</v>
      </c>
      <c r="BZ2470"/>
      <c r="CA2470"/>
      <c r="CB2470"/>
      <c r="CC2470"/>
      <c r="CD2470">
        <v>0</v>
      </c>
      <c r="CE2470"/>
      <c r="CF2470">
        <v>0</v>
      </c>
    </row>
    <row r="2471" spans="1:85" hidden="1" x14ac:dyDescent="0.35">
      <c r="A2471" t="s">
        <v>2623</v>
      </c>
      <c r="B2471" t="s">
        <v>5458</v>
      </c>
      <c r="C2471">
        <v>3518.788</v>
      </c>
      <c r="D2471">
        <v>17.491</v>
      </c>
      <c r="E2471">
        <v>130.37100000000001</v>
      </c>
      <c r="F2471">
        <v>6.2949999999999999</v>
      </c>
      <c r="G2471" t="s">
        <v>2884</v>
      </c>
      <c r="I2471">
        <v>63.71</v>
      </c>
      <c r="J2471">
        <v>3518.7939999999999</v>
      </c>
      <c r="K2471" s="68">
        <v>130.65</v>
      </c>
      <c r="L2471">
        <v>6</v>
      </c>
      <c r="M2471">
        <v>3</v>
      </c>
      <c r="N2471" t="s">
        <v>5458</v>
      </c>
      <c r="O2471">
        <v>1.9450000000000001</v>
      </c>
      <c r="P2471">
        <v>10</v>
      </c>
      <c r="Q2471">
        <v>17.491</v>
      </c>
      <c r="R2471">
        <v>3518.79</v>
      </c>
      <c r="S2471">
        <v>13.993</v>
      </c>
      <c r="T2471">
        <v>130.42699999999999</v>
      </c>
      <c r="U2471">
        <v>5.0359999999999996</v>
      </c>
      <c r="V2471">
        <v>100</v>
      </c>
      <c r="W2471">
        <v>0.76700000000000002</v>
      </c>
      <c r="X2471">
        <v>0.82399999999999995</v>
      </c>
      <c r="Y2471">
        <v>10.91</v>
      </c>
      <c r="Z2471">
        <v>10.87</v>
      </c>
      <c r="AA2471">
        <v>0.40200000000000002</v>
      </c>
      <c r="AB2471">
        <v>0</v>
      </c>
      <c r="AC2471" t="b">
        <v>1</v>
      </c>
      <c r="BM2471" t="s">
        <v>2905</v>
      </c>
      <c r="BN2471" t="s">
        <v>2905</v>
      </c>
      <c r="BO2471" t="s">
        <v>2888</v>
      </c>
      <c r="BT2471"/>
      <c r="BU2471"/>
      <c r="BX2471" t="s">
        <v>5253</v>
      </c>
      <c r="BZ2471"/>
      <c r="CA2471"/>
      <c r="CB2471"/>
      <c r="CC2471"/>
      <c r="CD2471">
        <v>0</v>
      </c>
      <c r="CE2471"/>
      <c r="CF2471">
        <v>0</v>
      </c>
    </row>
    <row r="2472" spans="1:85" hidden="1" x14ac:dyDescent="0.35">
      <c r="A2472" t="s">
        <v>2624</v>
      </c>
      <c r="B2472" t="s">
        <v>5459</v>
      </c>
      <c r="C2472">
        <v>3518.7950000000001</v>
      </c>
      <c r="D2472">
        <v>11.651999999999999</v>
      </c>
      <c r="E2472">
        <v>100.172</v>
      </c>
      <c r="F2472">
        <v>13.946</v>
      </c>
      <c r="G2472" t="s">
        <v>2884</v>
      </c>
      <c r="I2472">
        <v>38.76</v>
      </c>
      <c r="J2472">
        <v>3518.8</v>
      </c>
      <c r="K2472" s="68">
        <v>105.7</v>
      </c>
      <c r="L2472">
        <v>6</v>
      </c>
      <c r="M2472">
        <v>3</v>
      </c>
      <c r="N2472" t="s">
        <v>5459</v>
      </c>
      <c r="O2472">
        <v>1.9450000000000001</v>
      </c>
      <c r="P2472">
        <v>10</v>
      </c>
      <c r="Q2472">
        <v>11.651999999999999</v>
      </c>
      <c r="R2472">
        <v>3518.7959999999998</v>
      </c>
      <c r="S2472">
        <v>9.3219999999999992</v>
      </c>
      <c r="T2472">
        <v>101.27800000000001</v>
      </c>
      <c r="U2472">
        <v>11.157</v>
      </c>
      <c r="V2472">
        <v>100</v>
      </c>
      <c r="W2472">
        <v>2.1150000000000002</v>
      </c>
      <c r="X2472">
        <v>1.7549999999999999</v>
      </c>
      <c r="Y2472">
        <v>10.904999999999999</v>
      </c>
      <c r="Z2472">
        <v>10.87</v>
      </c>
      <c r="AA2472">
        <v>0.40200000000000002</v>
      </c>
      <c r="AB2472">
        <v>0</v>
      </c>
      <c r="AC2472" t="b">
        <v>1</v>
      </c>
      <c r="BM2472" t="s">
        <v>2905</v>
      </c>
      <c r="BN2472" t="s">
        <v>2905</v>
      </c>
      <c r="BO2472" t="s">
        <v>2888</v>
      </c>
      <c r="BT2472"/>
      <c r="BU2472"/>
      <c r="BX2472" t="s">
        <v>5253</v>
      </c>
      <c r="BZ2472"/>
      <c r="CA2472"/>
      <c r="CB2472"/>
      <c r="CC2472"/>
      <c r="CD2472">
        <v>0</v>
      </c>
      <c r="CE2472"/>
      <c r="CF2472">
        <v>0</v>
      </c>
    </row>
    <row r="2473" spans="1:85" hidden="1" x14ac:dyDescent="0.35">
      <c r="A2473" t="s">
        <v>2625</v>
      </c>
      <c r="B2473" t="s">
        <v>5460</v>
      </c>
      <c r="C2473">
        <v>3518.7959999999998</v>
      </c>
      <c r="D2473">
        <v>15.88</v>
      </c>
      <c r="E2473">
        <v>162.86699999999999</v>
      </c>
      <c r="F2473">
        <v>6.2949999999999999</v>
      </c>
      <c r="G2473" t="s">
        <v>2884</v>
      </c>
      <c r="I2473">
        <v>96.29</v>
      </c>
      <c r="J2473">
        <v>3518.806</v>
      </c>
      <c r="K2473" s="68">
        <v>163.22999999999999</v>
      </c>
      <c r="L2473">
        <v>7</v>
      </c>
      <c r="M2473">
        <v>1</v>
      </c>
      <c r="N2473" t="s">
        <v>5460</v>
      </c>
      <c r="O2473">
        <v>1.9450000000000001</v>
      </c>
      <c r="P2473">
        <v>10</v>
      </c>
      <c r="Q2473">
        <v>15.88</v>
      </c>
      <c r="R2473">
        <v>3518.7979999999998</v>
      </c>
      <c r="S2473">
        <v>12.704000000000001</v>
      </c>
      <c r="T2473">
        <v>162.93899999999999</v>
      </c>
      <c r="U2473">
        <v>5.0359999999999996</v>
      </c>
      <c r="V2473">
        <v>100</v>
      </c>
      <c r="W2473">
        <v>1.0620000000000001</v>
      </c>
      <c r="X2473">
        <v>1.016</v>
      </c>
      <c r="Y2473">
        <v>11.44</v>
      </c>
      <c r="Z2473">
        <v>10.87</v>
      </c>
      <c r="AA2473">
        <v>0.40200000000000002</v>
      </c>
      <c r="AB2473">
        <v>0</v>
      </c>
      <c r="AC2473" t="b">
        <v>1</v>
      </c>
      <c r="BA2473">
        <v>3518.7959999999998</v>
      </c>
      <c r="BB2473">
        <v>15.88</v>
      </c>
      <c r="BC2473">
        <v>162.86699999999999</v>
      </c>
      <c r="BD2473">
        <v>6.2949999999999999</v>
      </c>
      <c r="BE2473">
        <v>3518.806</v>
      </c>
      <c r="BF2473">
        <v>163.22999999999999</v>
      </c>
      <c r="BG2473">
        <v>8</v>
      </c>
      <c r="BH2473">
        <v>3</v>
      </c>
      <c r="BM2473" t="s">
        <v>2905</v>
      </c>
      <c r="BN2473" t="s">
        <v>2905</v>
      </c>
      <c r="BO2473" t="s">
        <v>3296</v>
      </c>
      <c r="BT2473"/>
      <c r="BU2473"/>
      <c r="BV2473" t="s">
        <v>3684</v>
      </c>
      <c r="BX2473" t="s">
        <v>5461</v>
      </c>
      <c r="BZ2473"/>
      <c r="CA2473"/>
      <c r="CB2473"/>
      <c r="CC2473"/>
      <c r="CD2473">
        <v>0</v>
      </c>
      <c r="CE2473"/>
      <c r="CF2473">
        <v>0</v>
      </c>
    </row>
    <row r="2474" spans="1:85" hidden="1" x14ac:dyDescent="0.35">
      <c r="A2474" t="s">
        <v>2626</v>
      </c>
      <c r="B2474" t="s">
        <v>5462</v>
      </c>
      <c r="C2474">
        <v>3518.8069999999998</v>
      </c>
      <c r="D2474">
        <v>11.217000000000001</v>
      </c>
      <c r="E2474">
        <v>145.36099999999999</v>
      </c>
      <c r="F2474">
        <v>10.228999999999999</v>
      </c>
      <c r="G2474" t="s">
        <v>2884</v>
      </c>
      <c r="I2474">
        <v>83.71</v>
      </c>
      <c r="J2474">
        <v>3518.81</v>
      </c>
      <c r="K2474" s="68">
        <v>150.65</v>
      </c>
      <c r="L2474">
        <v>6</v>
      </c>
      <c r="M2474">
        <v>1</v>
      </c>
      <c r="N2474" t="s">
        <v>5462</v>
      </c>
      <c r="O2474">
        <v>1.9450000000000001</v>
      </c>
      <c r="P2474">
        <v>10</v>
      </c>
      <c r="Q2474">
        <v>11.217000000000001</v>
      </c>
      <c r="R2474">
        <v>3518.8069999999998</v>
      </c>
      <c r="S2474">
        <v>8.9730000000000008</v>
      </c>
      <c r="T2474">
        <v>146.41900000000001</v>
      </c>
      <c r="U2474">
        <v>8.1829999999999998</v>
      </c>
      <c r="V2474">
        <v>100</v>
      </c>
      <c r="W2474">
        <v>1.75</v>
      </c>
      <c r="X2474">
        <v>1.286</v>
      </c>
      <c r="Y2474">
        <v>10.78</v>
      </c>
      <c r="Z2474">
        <v>10.87</v>
      </c>
      <c r="AA2474">
        <v>0.40200000000000002</v>
      </c>
      <c r="AB2474">
        <v>0</v>
      </c>
      <c r="AC2474" t="b">
        <v>1</v>
      </c>
      <c r="BA2474">
        <v>3518.8069999999998</v>
      </c>
      <c r="BB2474">
        <v>11.217000000000001</v>
      </c>
      <c r="BC2474">
        <v>145.36099999999999</v>
      </c>
      <c r="BD2474">
        <v>10.228999999999999</v>
      </c>
      <c r="BE2474">
        <v>3518.81</v>
      </c>
      <c r="BF2474">
        <v>150.65</v>
      </c>
      <c r="BG2474">
        <v>7</v>
      </c>
      <c r="BH2474">
        <v>3</v>
      </c>
      <c r="BM2474" t="s">
        <v>2905</v>
      </c>
      <c r="BN2474" t="s">
        <v>2905</v>
      </c>
      <c r="BO2474" t="s">
        <v>3296</v>
      </c>
      <c r="BT2474"/>
      <c r="BU2474"/>
      <c r="BV2474" t="s">
        <v>3684</v>
      </c>
      <c r="BX2474" t="s">
        <v>5461</v>
      </c>
      <c r="BZ2474"/>
      <c r="CA2474"/>
      <c r="CB2474"/>
      <c r="CC2474"/>
      <c r="CD2474">
        <v>0</v>
      </c>
      <c r="CE2474"/>
      <c r="CF2474">
        <v>0</v>
      </c>
    </row>
    <row r="2475" spans="1:85" hidden="1" x14ac:dyDescent="0.35">
      <c r="A2475" t="s">
        <v>2627</v>
      </c>
      <c r="B2475" t="s">
        <v>5463</v>
      </c>
      <c r="C2475" s="51">
        <v>3518.86</v>
      </c>
      <c r="D2475">
        <v>13.054</v>
      </c>
      <c r="E2475" s="68">
        <v>186.822</v>
      </c>
      <c r="F2475">
        <v>14.663</v>
      </c>
      <c r="G2475" t="s">
        <v>3290</v>
      </c>
      <c r="I2475">
        <v>126.19</v>
      </c>
      <c r="J2475">
        <v>3518.864</v>
      </c>
      <c r="K2475" s="73">
        <v>193.1</v>
      </c>
      <c r="L2475">
        <v>6</v>
      </c>
      <c r="M2475">
        <v>1</v>
      </c>
      <c r="N2475" s="51" t="s">
        <v>5463</v>
      </c>
      <c r="O2475">
        <v>1.9710000000000001</v>
      </c>
      <c r="P2475">
        <v>10</v>
      </c>
      <c r="Q2475">
        <v>13.054</v>
      </c>
      <c r="R2475">
        <v>3518.8609999999999</v>
      </c>
      <c r="S2475">
        <v>10.443</v>
      </c>
      <c r="T2475">
        <v>188.078</v>
      </c>
      <c r="U2475">
        <v>11.73</v>
      </c>
      <c r="V2475">
        <v>100</v>
      </c>
      <c r="W2475">
        <v>2.593</v>
      </c>
      <c r="X2475">
        <v>1.8380000000000001</v>
      </c>
      <c r="Y2475">
        <v>10.55</v>
      </c>
      <c r="Z2475">
        <v>10.249000000000001</v>
      </c>
      <c r="AA2475">
        <v>0.38800000000000001</v>
      </c>
      <c r="AB2475">
        <v>0</v>
      </c>
      <c r="AC2475" t="b">
        <v>1</v>
      </c>
      <c r="AI2475">
        <v>3518.8530000000001</v>
      </c>
      <c r="AJ2475">
        <v>189.43600000000001</v>
      </c>
      <c r="AK2475">
        <v>3518.8620000000001</v>
      </c>
      <c r="AL2475">
        <v>192.51400000000001</v>
      </c>
      <c r="AM2475">
        <v>6.157</v>
      </c>
      <c r="AN2475">
        <v>18.03</v>
      </c>
      <c r="AO2475">
        <v>18.23</v>
      </c>
      <c r="AP2475">
        <v>0.498</v>
      </c>
      <c r="AQ2475">
        <v>9.6549999999999994</v>
      </c>
      <c r="AR2475">
        <v>10.336</v>
      </c>
      <c r="AS2475">
        <v>22.111999999999998</v>
      </c>
      <c r="AT2475">
        <v>0.121</v>
      </c>
      <c r="AU2475">
        <v>0.18</v>
      </c>
      <c r="AV2475">
        <v>0.125</v>
      </c>
      <c r="AW2475">
        <v>0</v>
      </c>
      <c r="AX2475">
        <v>1912593</v>
      </c>
      <c r="AY2475" t="b">
        <v>1</v>
      </c>
      <c r="AZ2475">
        <v>125.601</v>
      </c>
      <c r="BA2475">
        <v>3518.86</v>
      </c>
      <c r="BB2475">
        <v>13.054</v>
      </c>
      <c r="BC2475">
        <v>184.61199999999999</v>
      </c>
      <c r="BD2475">
        <v>13.076000000000001</v>
      </c>
      <c r="BE2475">
        <v>3518.864</v>
      </c>
      <c r="BF2475">
        <v>193.1</v>
      </c>
      <c r="BG2475">
        <v>7</v>
      </c>
      <c r="BH2475">
        <v>3</v>
      </c>
      <c r="BI2475">
        <v>10.443</v>
      </c>
      <c r="BJ2475">
        <v>10.461</v>
      </c>
      <c r="BK2475">
        <v>1.8380000000000001</v>
      </c>
      <c r="BM2475" t="s">
        <v>2905</v>
      </c>
      <c r="BN2475" t="s">
        <v>2905</v>
      </c>
      <c r="BO2475" t="s">
        <v>3292</v>
      </c>
      <c r="BP2475" t="s">
        <v>3297</v>
      </c>
      <c r="BQ2475">
        <v>1</v>
      </c>
      <c r="BT2475" s="51" t="s">
        <v>3293</v>
      </c>
      <c r="BU2475" s="51" t="s">
        <v>4779</v>
      </c>
      <c r="BV2475" t="s">
        <v>3684</v>
      </c>
      <c r="BX2475" s="51" t="s">
        <v>5461</v>
      </c>
      <c r="CA2475" s="51" t="s">
        <v>5464</v>
      </c>
      <c r="CB2475" s="51">
        <v>18.23</v>
      </c>
      <c r="CC2475" s="51">
        <v>18.23</v>
      </c>
      <c r="CD2475" s="51">
        <v>3.3000000000000002E-2</v>
      </c>
      <c r="CE2475" s="51">
        <v>0.1</v>
      </c>
      <c r="CF2475" s="51">
        <v>1</v>
      </c>
      <c r="CG2475" t="b">
        <f t="shared" ref="CG2475:CG2477" si="62">IF(CE2475*100&lt;CC2475,TRUE,FALSE)</f>
        <v>1</v>
      </c>
    </row>
    <row r="2476" spans="1:85" hidden="1" x14ac:dyDescent="0.35">
      <c r="A2476" t="s">
        <v>2628</v>
      </c>
      <c r="B2476" t="s">
        <v>5465</v>
      </c>
      <c r="C2476" s="51">
        <v>3518.942</v>
      </c>
      <c r="D2476">
        <v>8</v>
      </c>
      <c r="E2476" s="68">
        <v>183.90299999999999</v>
      </c>
      <c r="F2476">
        <v>6.2949999999999999</v>
      </c>
      <c r="G2476" t="s">
        <v>3290</v>
      </c>
      <c r="I2476">
        <v>121.24</v>
      </c>
      <c r="J2476">
        <v>3518.9470000000001</v>
      </c>
      <c r="K2476" s="73">
        <v>188.1</v>
      </c>
      <c r="L2476">
        <v>7</v>
      </c>
      <c r="M2476">
        <v>1</v>
      </c>
      <c r="N2476" s="51" t="s">
        <v>5465</v>
      </c>
      <c r="O2476">
        <v>2.0209999999999999</v>
      </c>
      <c r="P2476">
        <v>10</v>
      </c>
      <c r="Q2476">
        <v>8</v>
      </c>
      <c r="R2476">
        <v>3518.9430000000002</v>
      </c>
      <c r="S2476">
        <v>6</v>
      </c>
      <c r="T2476">
        <v>184.74299999999999</v>
      </c>
      <c r="U2476">
        <v>5.0359999999999996</v>
      </c>
      <c r="V2476">
        <v>100</v>
      </c>
      <c r="W2476">
        <v>1.236</v>
      </c>
      <c r="X2476">
        <v>1.0109999999999999</v>
      </c>
      <c r="Y2476">
        <v>10.58</v>
      </c>
      <c r="Z2476">
        <v>10.087999999999999</v>
      </c>
      <c r="AA2476">
        <v>0.38500000000000001</v>
      </c>
      <c r="AB2476">
        <v>0</v>
      </c>
      <c r="AC2476" t="b">
        <v>1</v>
      </c>
      <c r="AI2476">
        <v>3518.942</v>
      </c>
      <c r="AJ2476">
        <v>183.83099999999999</v>
      </c>
      <c r="AK2476">
        <v>3518.9470000000001</v>
      </c>
      <c r="AL2476">
        <v>188.26300000000001</v>
      </c>
      <c r="AM2476">
        <v>8.8629999999999995</v>
      </c>
      <c r="AN2476">
        <v>9.69</v>
      </c>
      <c r="AO2476">
        <v>12.41</v>
      </c>
      <c r="AP2476">
        <v>0.72399999999999998</v>
      </c>
      <c r="AQ2476">
        <v>10.169</v>
      </c>
      <c r="AR2476">
        <v>12.961</v>
      </c>
      <c r="AS2476">
        <v>24.683</v>
      </c>
      <c r="AT2476">
        <v>0.625</v>
      </c>
      <c r="AU2476">
        <v>0.27300000000000002</v>
      </c>
      <c r="AV2476">
        <v>9.2999999999999999E-2</v>
      </c>
      <c r="AW2476">
        <v>0</v>
      </c>
      <c r="AX2476">
        <v>1915966</v>
      </c>
      <c r="AY2476" t="b">
        <v>1</v>
      </c>
      <c r="AZ2476">
        <v>121.4</v>
      </c>
      <c r="BA2476">
        <v>3518.942</v>
      </c>
      <c r="BB2476">
        <v>8</v>
      </c>
      <c r="BC2476">
        <v>183.90299999999999</v>
      </c>
      <c r="BD2476">
        <v>6.2949999999999999</v>
      </c>
      <c r="BE2476">
        <v>3518.9470000000001</v>
      </c>
      <c r="BF2476">
        <v>188.1</v>
      </c>
      <c r="BG2476">
        <v>9</v>
      </c>
      <c r="BH2476">
        <v>3</v>
      </c>
      <c r="BM2476" t="s">
        <v>2905</v>
      </c>
      <c r="BN2476" t="s">
        <v>2905</v>
      </c>
      <c r="BO2476" t="s">
        <v>3296</v>
      </c>
      <c r="BQ2476" t="s">
        <v>5466</v>
      </c>
      <c r="BT2476" s="51" t="s">
        <v>3293</v>
      </c>
      <c r="BV2476" t="s">
        <v>3684</v>
      </c>
      <c r="BX2476" s="51" t="s">
        <v>5461</v>
      </c>
      <c r="CA2476" s="51" t="s">
        <v>5467</v>
      </c>
      <c r="CB2476" s="51">
        <v>12.41</v>
      </c>
      <c r="CC2476" s="51">
        <v>12.41</v>
      </c>
      <c r="CD2476" s="51">
        <v>0</v>
      </c>
      <c r="CE2476" s="51">
        <v>0</v>
      </c>
      <c r="CF2476" s="51">
        <v>0</v>
      </c>
      <c r="CG2476" t="b">
        <f t="shared" si="62"/>
        <v>1</v>
      </c>
    </row>
    <row r="2477" spans="1:85" hidden="1" x14ac:dyDescent="0.35">
      <c r="A2477" t="s">
        <v>2629</v>
      </c>
      <c r="B2477" t="s">
        <v>5468</v>
      </c>
      <c r="C2477" s="51">
        <v>3518.96</v>
      </c>
      <c r="D2477">
        <v>8</v>
      </c>
      <c r="E2477" s="68">
        <v>178.48</v>
      </c>
      <c r="F2477">
        <v>6.2949999999999999</v>
      </c>
      <c r="G2477" t="s">
        <v>3290</v>
      </c>
      <c r="I2477">
        <v>116.29</v>
      </c>
      <c r="J2477">
        <v>3518.9650000000001</v>
      </c>
      <c r="K2477" s="73">
        <v>183.14</v>
      </c>
      <c r="L2477">
        <v>9</v>
      </c>
      <c r="M2477">
        <v>1</v>
      </c>
      <c r="N2477" s="51" t="s">
        <v>5468</v>
      </c>
      <c r="O2477">
        <v>2.0249999999999999</v>
      </c>
      <c r="P2477">
        <v>10.523</v>
      </c>
      <c r="Q2477">
        <v>8</v>
      </c>
      <c r="R2477">
        <v>3518.9609999999998</v>
      </c>
      <c r="S2477">
        <v>6</v>
      </c>
      <c r="T2477">
        <v>179.41200000000001</v>
      </c>
      <c r="U2477">
        <v>5.0359999999999996</v>
      </c>
      <c r="V2477">
        <v>100</v>
      </c>
      <c r="W2477">
        <v>1.236</v>
      </c>
      <c r="X2477">
        <v>1.3049999999999999</v>
      </c>
      <c r="Y2477">
        <v>10.54</v>
      </c>
      <c r="Z2477">
        <v>10.087999999999999</v>
      </c>
      <c r="AA2477">
        <v>0.38500000000000001</v>
      </c>
      <c r="AB2477">
        <v>0</v>
      </c>
      <c r="AC2477" t="b">
        <v>1</v>
      </c>
      <c r="AI2477">
        <v>3518.9589999999998</v>
      </c>
      <c r="AJ2477">
        <v>179.489</v>
      </c>
      <c r="AK2477">
        <v>3518.9630000000002</v>
      </c>
      <c r="AL2477">
        <v>182.36600000000001</v>
      </c>
      <c r="AM2477">
        <v>5.7539999999999996</v>
      </c>
      <c r="AN2477">
        <v>8.26</v>
      </c>
      <c r="AO2477">
        <v>14.65</v>
      </c>
      <c r="AP2477">
        <v>0.96799999999999997</v>
      </c>
      <c r="AQ2477">
        <v>10.201000000000001</v>
      </c>
      <c r="AR2477">
        <v>7.64</v>
      </c>
      <c r="AS2477">
        <v>32.567999999999998</v>
      </c>
      <c r="AT2477">
        <v>9.1999999999999998E-2</v>
      </c>
      <c r="AU2477">
        <v>0.318</v>
      </c>
      <c r="AV2477">
        <v>0.60799999999999998</v>
      </c>
      <c r="AW2477">
        <v>0</v>
      </c>
      <c r="AX2477">
        <v>1919339</v>
      </c>
      <c r="AY2477" t="b">
        <v>1</v>
      </c>
      <c r="AZ2477">
        <v>115.51900000000001</v>
      </c>
      <c r="BA2477">
        <v>3518.96</v>
      </c>
      <c r="BB2477">
        <v>8</v>
      </c>
      <c r="BC2477">
        <v>178.48</v>
      </c>
      <c r="BD2477">
        <v>6.2949999999999999</v>
      </c>
      <c r="BE2477">
        <v>3518.9650000000001</v>
      </c>
      <c r="BF2477">
        <v>183.14</v>
      </c>
      <c r="BG2477">
        <v>11</v>
      </c>
      <c r="BH2477">
        <v>3</v>
      </c>
      <c r="BM2477" t="s">
        <v>2905</v>
      </c>
      <c r="BN2477" t="s">
        <v>2905</v>
      </c>
      <c r="BO2477" t="s">
        <v>3296</v>
      </c>
      <c r="BQ2477" t="s">
        <v>5466</v>
      </c>
      <c r="BT2477" s="51" t="s">
        <v>3293</v>
      </c>
      <c r="BU2477" s="51" t="s">
        <v>4779</v>
      </c>
      <c r="BV2477" t="s">
        <v>3684</v>
      </c>
      <c r="BX2477" s="51" t="s">
        <v>5461</v>
      </c>
      <c r="CA2477" s="51" t="s">
        <v>5467</v>
      </c>
      <c r="CB2477" s="51">
        <v>14.65</v>
      </c>
      <c r="CC2477" s="51">
        <v>14.65</v>
      </c>
      <c r="CD2477" s="51">
        <v>0</v>
      </c>
      <c r="CE2477" s="51">
        <v>0</v>
      </c>
      <c r="CF2477" s="51">
        <v>0</v>
      </c>
      <c r="CG2477" t="b">
        <f t="shared" si="62"/>
        <v>1</v>
      </c>
    </row>
    <row r="2478" spans="1:85" hidden="1" x14ac:dyDescent="0.35">
      <c r="A2478" t="s">
        <v>2630</v>
      </c>
      <c r="B2478" t="s">
        <v>5469</v>
      </c>
      <c r="C2478">
        <v>3518.9569999999999</v>
      </c>
      <c r="D2478">
        <v>16.521000000000001</v>
      </c>
      <c r="E2478">
        <v>357.63499999999999</v>
      </c>
      <c r="F2478">
        <v>6.2949999999999999</v>
      </c>
      <c r="G2478" t="s">
        <v>2884</v>
      </c>
      <c r="I2478">
        <v>293.81</v>
      </c>
      <c r="J2478">
        <v>3518.9659999999999</v>
      </c>
      <c r="K2478" s="68">
        <v>0.66</v>
      </c>
      <c r="L2478">
        <v>13</v>
      </c>
      <c r="M2478">
        <v>3</v>
      </c>
      <c r="N2478" t="s">
        <v>5469</v>
      </c>
      <c r="O2478">
        <v>2.0249999999999999</v>
      </c>
      <c r="P2478">
        <v>11.673</v>
      </c>
      <c r="Q2478">
        <v>16.521000000000001</v>
      </c>
      <c r="R2478">
        <v>3518.9589999999998</v>
      </c>
      <c r="S2478">
        <v>13.217000000000001</v>
      </c>
      <c r="T2478">
        <v>358.24</v>
      </c>
      <c r="U2478">
        <v>5.0359999999999996</v>
      </c>
      <c r="V2478">
        <v>100</v>
      </c>
      <c r="W2478">
        <v>0.77200000000000002</v>
      </c>
      <c r="X2478">
        <v>1.5620000000000001</v>
      </c>
      <c r="Y2478">
        <v>10.17</v>
      </c>
      <c r="Z2478">
        <v>10.087999999999999</v>
      </c>
      <c r="AA2478">
        <v>0.38500000000000001</v>
      </c>
      <c r="AB2478">
        <v>0</v>
      </c>
      <c r="AC2478" t="b">
        <v>1</v>
      </c>
      <c r="BM2478" t="s">
        <v>2905</v>
      </c>
      <c r="BN2478" t="s">
        <v>2905</v>
      </c>
      <c r="BO2478" t="s">
        <v>2888</v>
      </c>
      <c r="BT2478"/>
      <c r="BU2478"/>
      <c r="BX2478" t="s">
        <v>5253</v>
      </c>
      <c r="BZ2478"/>
      <c r="CA2478"/>
      <c r="CB2478"/>
      <c r="CC2478"/>
      <c r="CD2478">
        <v>0</v>
      </c>
      <c r="CE2478"/>
      <c r="CF2478">
        <v>0</v>
      </c>
    </row>
    <row r="2479" spans="1:85" hidden="1" x14ac:dyDescent="0.35">
      <c r="A2479" t="s">
        <v>2631</v>
      </c>
      <c r="B2479" t="s">
        <v>5470</v>
      </c>
      <c r="C2479">
        <v>3518.9630000000002</v>
      </c>
      <c r="D2479">
        <v>10.739000000000001</v>
      </c>
      <c r="E2479">
        <v>98.653999999999996</v>
      </c>
      <c r="F2479">
        <v>6.2949999999999999</v>
      </c>
      <c r="G2479" t="s">
        <v>2884</v>
      </c>
      <c r="I2479">
        <v>33.81</v>
      </c>
      <c r="J2479">
        <v>3518.9690000000001</v>
      </c>
      <c r="K2479" s="68">
        <v>100.66</v>
      </c>
      <c r="L2479">
        <v>7</v>
      </c>
      <c r="M2479">
        <v>3</v>
      </c>
      <c r="N2479" t="s">
        <v>5470</v>
      </c>
      <c r="O2479">
        <v>2.0249999999999999</v>
      </c>
      <c r="P2479">
        <v>10</v>
      </c>
      <c r="Q2479">
        <v>10.739000000000001</v>
      </c>
      <c r="R2479">
        <v>3518.9639999999999</v>
      </c>
      <c r="S2479">
        <v>8.5909999999999993</v>
      </c>
      <c r="T2479">
        <v>99.055000000000007</v>
      </c>
      <c r="U2479">
        <v>5.0359999999999996</v>
      </c>
      <c r="V2479">
        <v>100</v>
      </c>
      <c r="W2479">
        <v>0.91100000000000003</v>
      </c>
      <c r="X2479">
        <v>0.83099999999999996</v>
      </c>
      <c r="Y2479">
        <v>10</v>
      </c>
      <c r="Z2479">
        <v>10.087999999999999</v>
      </c>
      <c r="AA2479">
        <v>0.38500000000000001</v>
      </c>
      <c r="AB2479">
        <v>0</v>
      </c>
      <c r="AC2479" t="b">
        <v>1</v>
      </c>
      <c r="BM2479" t="s">
        <v>2905</v>
      </c>
      <c r="BN2479" t="s">
        <v>2905</v>
      </c>
      <c r="BO2479" t="s">
        <v>2888</v>
      </c>
      <c r="BT2479"/>
      <c r="BU2479"/>
      <c r="BX2479" t="s">
        <v>5253</v>
      </c>
      <c r="BZ2479"/>
      <c r="CA2479"/>
      <c r="CB2479"/>
      <c r="CC2479"/>
      <c r="CD2479">
        <v>0</v>
      </c>
      <c r="CE2479"/>
      <c r="CF2479">
        <v>0</v>
      </c>
    </row>
    <row r="2480" spans="1:85" hidden="1" x14ac:dyDescent="0.35">
      <c r="A2480" t="s">
        <v>2632</v>
      </c>
      <c r="B2480" t="s">
        <v>5471</v>
      </c>
      <c r="C2480" s="51">
        <v>3518.9679999999998</v>
      </c>
      <c r="D2480">
        <v>8.8640000000000008</v>
      </c>
      <c r="E2480" s="68">
        <v>189.62</v>
      </c>
      <c r="F2480">
        <v>6.2949999999999999</v>
      </c>
      <c r="G2480" t="s">
        <v>3290</v>
      </c>
      <c r="I2480">
        <v>123.71</v>
      </c>
      <c r="J2480">
        <v>3518.9740000000002</v>
      </c>
      <c r="K2480" s="73">
        <v>190.56</v>
      </c>
      <c r="L2480">
        <v>6</v>
      </c>
      <c r="M2480">
        <v>1</v>
      </c>
      <c r="N2480" s="51" t="s">
        <v>5471</v>
      </c>
      <c r="O2480">
        <v>2.0249999999999999</v>
      </c>
      <c r="P2480">
        <v>10</v>
      </c>
      <c r="Q2480">
        <v>8.8640000000000008</v>
      </c>
      <c r="R2480">
        <v>3518.9690000000001</v>
      </c>
      <c r="S2480">
        <v>6.8639999999999999</v>
      </c>
      <c r="T2480">
        <v>189.80799999999999</v>
      </c>
      <c r="U2480">
        <v>5.0359999999999996</v>
      </c>
      <c r="V2480">
        <v>100</v>
      </c>
      <c r="W2480">
        <v>1.236</v>
      </c>
      <c r="X2480">
        <v>0.78700000000000003</v>
      </c>
      <c r="Y2480">
        <v>10.255000000000001</v>
      </c>
      <c r="Z2480">
        <v>10.087999999999999</v>
      </c>
      <c r="AA2480">
        <v>0.38500000000000001</v>
      </c>
      <c r="AB2480">
        <v>0</v>
      </c>
      <c r="AC2480" t="b">
        <v>1</v>
      </c>
      <c r="AI2480">
        <v>3518.9630000000002</v>
      </c>
      <c r="AJ2480">
        <v>188.19300000000001</v>
      </c>
      <c r="AK2480">
        <v>3518.971</v>
      </c>
      <c r="AL2480">
        <v>190.768</v>
      </c>
      <c r="AM2480">
        <v>5.149</v>
      </c>
      <c r="AN2480">
        <v>15.58</v>
      </c>
      <c r="AO2480">
        <v>10.55</v>
      </c>
      <c r="AP2480">
        <v>0.48599999999999999</v>
      </c>
      <c r="AQ2480">
        <v>10.199</v>
      </c>
      <c r="AR2480">
        <v>12.958</v>
      </c>
      <c r="AS2480">
        <v>19.247</v>
      </c>
      <c r="AT2480">
        <v>0.48</v>
      </c>
      <c r="AU2480">
        <v>0.27300000000000002</v>
      </c>
      <c r="AV2480">
        <v>0.32400000000000001</v>
      </c>
      <c r="AW2480">
        <v>0</v>
      </c>
      <c r="AX2480">
        <v>1922712</v>
      </c>
      <c r="AY2480" t="b">
        <v>1</v>
      </c>
      <c r="AZ2480">
        <v>123.92100000000001</v>
      </c>
      <c r="BA2480">
        <v>3518.9679999999998</v>
      </c>
      <c r="BB2480">
        <v>8.8640000000000008</v>
      </c>
      <c r="BC2480">
        <v>189.62</v>
      </c>
      <c r="BD2480">
        <v>6.2949999999999999</v>
      </c>
      <c r="BE2480">
        <v>3518.9740000000002</v>
      </c>
      <c r="BF2480">
        <v>190.56</v>
      </c>
      <c r="BG2480">
        <v>7</v>
      </c>
      <c r="BH2480">
        <v>3</v>
      </c>
      <c r="BM2480" t="s">
        <v>2905</v>
      </c>
      <c r="BN2480" t="s">
        <v>2905</v>
      </c>
      <c r="BO2480" t="s">
        <v>3296</v>
      </c>
      <c r="BQ2480" t="s">
        <v>5466</v>
      </c>
      <c r="BT2480" s="51" t="s">
        <v>3293</v>
      </c>
      <c r="BU2480" s="51" t="s">
        <v>4779</v>
      </c>
      <c r="BV2480" t="s">
        <v>3684</v>
      </c>
      <c r="BX2480" s="51" t="s">
        <v>5461</v>
      </c>
      <c r="CA2480" s="51" t="s">
        <v>5467</v>
      </c>
      <c r="CB2480" s="51">
        <v>10.55</v>
      </c>
      <c r="CC2480" s="51">
        <v>10.55</v>
      </c>
      <c r="CD2480" s="51">
        <v>0</v>
      </c>
      <c r="CE2480" s="51">
        <v>0</v>
      </c>
      <c r="CF2480" s="51">
        <v>0</v>
      </c>
      <c r="CG2480" t="b">
        <f>IF(CE2480*100&lt;CC2480,TRUE,FALSE)</f>
        <v>1</v>
      </c>
    </row>
    <row r="2481" spans="1:85" hidden="1" x14ac:dyDescent="0.35">
      <c r="A2481" t="s">
        <v>2633</v>
      </c>
      <c r="B2481" t="s">
        <v>5472</v>
      </c>
      <c r="C2481">
        <v>3518.97</v>
      </c>
      <c r="D2481">
        <v>15.227</v>
      </c>
      <c r="E2481">
        <v>84.706999999999994</v>
      </c>
      <c r="F2481">
        <v>7.6459999999999999</v>
      </c>
      <c r="G2481" t="s">
        <v>2884</v>
      </c>
      <c r="I2481">
        <v>21.24</v>
      </c>
      <c r="J2481">
        <v>3518.9789999999998</v>
      </c>
      <c r="K2481" s="68">
        <v>88.09</v>
      </c>
      <c r="L2481">
        <v>73</v>
      </c>
      <c r="M2481">
        <v>3</v>
      </c>
      <c r="N2481" t="s">
        <v>5472</v>
      </c>
      <c r="O2481">
        <v>2.0249999999999999</v>
      </c>
      <c r="P2481">
        <v>55.091999999999999</v>
      </c>
      <c r="Q2481">
        <v>15.227</v>
      </c>
      <c r="R2481">
        <v>3518.9720000000002</v>
      </c>
      <c r="S2481">
        <v>12.182</v>
      </c>
      <c r="T2481">
        <v>85.382999999999996</v>
      </c>
      <c r="U2481">
        <v>6.117</v>
      </c>
      <c r="V2481">
        <v>100</v>
      </c>
      <c r="W2481">
        <v>1.1779999999999999</v>
      </c>
      <c r="X2481">
        <v>11.429</v>
      </c>
      <c r="Y2481">
        <v>9.77</v>
      </c>
      <c r="Z2481">
        <v>10.087999999999999</v>
      </c>
      <c r="AA2481">
        <v>0.38500000000000001</v>
      </c>
      <c r="AB2481">
        <v>0</v>
      </c>
      <c r="AC2481" t="b">
        <v>1</v>
      </c>
      <c r="BM2481" t="s">
        <v>2905</v>
      </c>
      <c r="BN2481" t="s">
        <v>2905</v>
      </c>
      <c r="BO2481" t="s">
        <v>2888</v>
      </c>
      <c r="BT2481"/>
      <c r="BU2481"/>
      <c r="BX2481" t="s">
        <v>5253</v>
      </c>
      <c r="BZ2481"/>
      <c r="CA2481"/>
      <c r="CB2481"/>
      <c r="CC2481"/>
      <c r="CD2481">
        <v>0</v>
      </c>
      <c r="CE2481"/>
      <c r="CF2481">
        <v>0</v>
      </c>
    </row>
    <row r="2482" spans="1:85" hidden="1" x14ac:dyDescent="0.35">
      <c r="A2482" t="s">
        <v>2634</v>
      </c>
      <c r="B2482" t="s">
        <v>5473</v>
      </c>
      <c r="C2482">
        <v>3518.9879999999998</v>
      </c>
      <c r="D2482">
        <v>8.1969999999999992</v>
      </c>
      <c r="E2482">
        <v>0.191</v>
      </c>
      <c r="F2482">
        <v>6.2949999999999999</v>
      </c>
      <c r="G2482" t="s">
        <v>2884</v>
      </c>
      <c r="I2482">
        <v>296.29000000000002</v>
      </c>
      <c r="J2482">
        <v>3518.9920000000002</v>
      </c>
      <c r="K2482" s="68">
        <v>3.12</v>
      </c>
      <c r="L2482">
        <v>39</v>
      </c>
      <c r="M2482">
        <v>3</v>
      </c>
      <c r="N2482" t="s">
        <v>5473</v>
      </c>
      <c r="O2482">
        <v>2.048</v>
      </c>
      <c r="P2482">
        <v>29.890999999999998</v>
      </c>
      <c r="Q2482">
        <v>8.1969999999999992</v>
      </c>
      <c r="R2482">
        <v>3518.989</v>
      </c>
      <c r="S2482">
        <v>6.1970000000000001</v>
      </c>
      <c r="T2482">
        <v>0.77700000000000002</v>
      </c>
      <c r="U2482">
        <v>5.0359999999999996</v>
      </c>
      <c r="V2482">
        <v>100</v>
      </c>
      <c r="W2482">
        <v>0.91100000000000003</v>
      </c>
      <c r="X2482">
        <v>4.5609999999999999</v>
      </c>
      <c r="Y2482">
        <v>10.220000000000001</v>
      </c>
      <c r="Z2482">
        <v>10.087999999999999</v>
      </c>
      <c r="AA2482">
        <v>0.38500000000000001</v>
      </c>
      <c r="AB2482">
        <v>0</v>
      </c>
      <c r="AC2482" t="b">
        <v>1</v>
      </c>
      <c r="BM2482" t="s">
        <v>2905</v>
      </c>
      <c r="BN2482" t="s">
        <v>2905</v>
      </c>
      <c r="BO2482" t="s">
        <v>2888</v>
      </c>
      <c r="BT2482"/>
      <c r="BU2482"/>
      <c r="BX2482" t="s">
        <v>5253</v>
      </c>
      <c r="BZ2482"/>
      <c r="CA2482"/>
      <c r="CB2482"/>
      <c r="CC2482"/>
      <c r="CD2482">
        <v>0</v>
      </c>
      <c r="CE2482"/>
      <c r="CF2482">
        <v>0</v>
      </c>
    </row>
    <row r="2483" spans="1:85" hidden="1" x14ac:dyDescent="0.35">
      <c r="A2483" t="s">
        <v>2635</v>
      </c>
      <c r="B2483" t="s">
        <v>5474</v>
      </c>
      <c r="C2483">
        <v>3519.018</v>
      </c>
      <c r="D2483">
        <v>31.178999999999998</v>
      </c>
      <c r="E2483">
        <v>74.155000000000001</v>
      </c>
      <c r="F2483">
        <v>23.19</v>
      </c>
      <c r="G2483" t="s">
        <v>2884</v>
      </c>
      <c r="I2483">
        <v>15</v>
      </c>
      <c r="J2483">
        <v>3519.0320000000002</v>
      </c>
      <c r="K2483" s="68">
        <v>81.807000000000002</v>
      </c>
      <c r="L2483">
        <v>-3.476</v>
      </c>
      <c r="M2483">
        <v>1</v>
      </c>
      <c r="N2483" t="s">
        <v>5474</v>
      </c>
      <c r="O2483">
        <v>1.8440000000000001</v>
      </c>
      <c r="P2483">
        <v>0</v>
      </c>
      <c r="Q2483">
        <v>0</v>
      </c>
      <c r="R2483">
        <v>3519.0320000000002</v>
      </c>
      <c r="S2483">
        <v>0</v>
      </c>
      <c r="T2483">
        <v>81.807000000000002</v>
      </c>
      <c r="U2483">
        <v>0</v>
      </c>
      <c r="V2483">
        <v>0</v>
      </c>
      <c r="W2483">
        <v>0</v>
      </c>
      <c r="X2483">
        <v>0</v>
      </c>
      <c r="Y2483">
        <v>0</v>
      </c>
      <c r="Z2483">
        <v>0</v>
      </c>
      <c r="AA2483">
        <v>0</v>
      </c>
      <c r="AB2483">
        <v>0</v>
      </c>
      <c r="AC2483" t="b">
        <v>1</v>
      </c>
      <c r="AE2483">
        <v>0</v>
      </c>
      <c r="AF2483">
        <v>0</v>
      </c>
      <c r="AG2483">
        <v>0</v>
      </c>
      <c r="AH2483">
        <v>0</v>
      </c>
      <c r="AI2483">
        <v>0</v>
      </c>
      <c r="AJ2483">
        <v>0</v>
      </c>
      <c r="AK2483">
        <v>0</v>
      </c>
      <c r="AL2483">
        <v>0</v>
      </c>
      <c r="AM2483">
        <v>0</v>
      </c>
      <c r="AN2483">
        <v>0</v>
      </c>
      <c r="AO2483">
        <v>0</v>
      </c>
      <c r="AP2483">
        <v>0</v>
      </c>
      <c r="AQ2483">
        <v>0</v>
      </c>
      <c r="AR2483">
        <v>0</v>
      </c>
      <c r="AS2483">
        <v>0</v>
      </c>
      <c r="AT2483">
        <v>0</v>
      </c>
      <c r="AU2483">
        <v>0</v>
      </c>
      <c r="AV2483">
        <v>0</v>
      </c>
      <c r="AW2483">
        <v>0</v>
      </c>
      <c r="AX2483">
        <v>0</v>
      </c>
      <c r="AY2483" t="b">
        <v>0</v>
      </c>
      <c r="AZ2483">
        <v>0</v>
      </c>
      <c r="BI2483">
        <v>0</v>
      </c>
      <c r="BJ2483">
        <v>0</v>
      </c>
      <c r="BK2483">
        <v>0</v>
      </c>
      <c r="BM2483" t="s">
        <v>2905</v>
      </c>
      <c r="BN2483" t="s">
        <v>2905</v>
      </c>
      <c r="BO2483" t="s">
        <v>2888</v>
      </c>
      <c r="BT2483"/>
      <c r="BU2483"/>
      <c r="BX2483"/>
      <c r="BY2483" t="s">
        <v>2903</v>
      </c>
      <c r="BZ2483"/>
      <c r="CA2483"/>
      <c r="CB2483"/>
      <c r="CC2483"/>
      <c r="CD2483">
        <v>0</v>
      </c>
      <c r="CE2483"/>
      <c r="CF2483">
        <v>0</v>
      </c>
    </row>
    <row r="2484" spans="1:85" hidden="1" x14ac:dyDescent="0.35">
      <c r="A2484" t="s">
        <v>2636</v>
      </c>
      <c r="B2484" t="s">
        <v>5475</v>
      </c>
      <c r="C2484">
        <v>3519.029</v>
      </c>
      <c r="D2484">
        <v>29.173999999999999</v>
      </c>
      <c r="E2484">
        <v>356.56700000000001</v>
      </c>
      <c r="F2484">
        <v>8.202</v>
      </c>
      <c r="G2484" t="s">
        <v>2884</v>
      </c>
      <c r="I2484">
        <v>293.81</v>
      </c>
      <c r="J2484">
        <v>3519.0369999999998</v>
      </c>
      <c r="K2484" s="68">
        <v>0.61</v>
      </c>
      <c r="L2484">
        <v>49</v>
      </c>
      <c r="M2484">
        <v>3</v>
      </c>
      <c r="N2484" t="s">
        <v>5475</v>
      </c>
      <c r="O2484">
        <v>2.1509999999999998</v>
      </c>
      <c r="P2484">
        <v>37.26</v>
      </c>
      <c r="Q2484">
        <v>29.173999999999999</v>
      </c>
      <c r="R2484">
        <v>3519.03</v>
      </c>
      <c r="S2484">
        <v>23.338999999999999</v>
      </c>
      <c r="T2484">
        <v>357.37599999999998</v>
      </c>
      <c r="U2484">
        <v>6.5620000000000003</v>
      </c>
      <c r="V2484">
        <v>100</v>
      </c>
      <c r="W2484">
        <v>0.58799999999999997</v>
      </c>
      <c r="X2484">
        <v>5.8460000000000001</v>
      </c>
      <c r="Y2484">
        <v>11.08</v>
      </c>
      <c r="Z2484">
        <v>10.087999999999999</v>
      </c>
      <c r="AA2484">
        <v>0.38500000000000001</v>
      </c>
      <c r="AB2484">
        <v>0</v>
      </c>
      <c r="AC2484" t="b">
        <v>1</v>
      </c>
      <c r="BM2484" t="s">
        <v>2905</v>
      </c>
      <c r="BN2484" t="s">
        <v>2905</v>
      </c>
      <c r="BO2484" t="s">
        <v>2888</v>
      </c>
      <c r="BT2484"/>
      <c r="BU2484"/>
      <c r="BX2484" t="s">
        <v>5253</v>
      </c>
      <c r="BZ2484"/>
      <c r="CA2484"/>
      <c r="CB2484"/>
      <c r="CC2484"/>
      <c r="CD2484">
        <v>0</v>
      </c>
      <c r="CE2484"/>
      <c r="CF2484">
        <v>0</v>
      </c>
    </row>
    <row r="2485" spans="1:85" hidden="1" x14ac:dyDescent="0.35">
      <c r="A2485" t="s">
        <v>2637</v>
      </c>
      <c r="B2485" t="s">
        <v>5476</v>
      </c>
      <c r="C2485">
        <v>3519.0479999999998</v>
      </c>
      <c r="D2485">
        <v>8</v>
      </c>
      <c r="E2485">
        <v>57.462000000000003</v>
      </c>
      <c r="F2485">
        <v>6.2949999999999999</v>
      </c>
      <c r="G2485" t="s">
        <v>2884</v>
      </c>
      <c r="I2485">
        <v>353.81</v>
      </c>
      <c r="J2485">
        <v>3519.0529999999999</v>
      </c>
      <c r="K2485" s="68">
        <v>60.61</v>
      </c>
      <c r="L2485">
        <v>7</v>
      </c>
      <c r="M2485">
        <v>3</v>
      </c>
      <c r="N2485" t="s">
        <v>5476</v>
      </c>
      <c r="O2485">
        <v>2.149</v>
      </c>
      <c r="P2485">
        <v>10</v>
      </c>
      <c r="Q2485">
        <v>8</v>
      </c>
      <c r="R2485">
        <v>3519.049</v>
      </c>
      <c r="S2485">
        <v>6</v>
      </c>
      <c r="T2485">
        <v>58.091999999999999</v>
      </c>
      <c r="U2485">
        <v>5.0359999999999996</v>
      </c>
      <c r="V2485">
        <v>100</v>
      </c>
      <c r="W2485">
        <v>0.91100000000000003</v>
      </c>
      <c r="X2485">
        <v>0.82099999999999995</v>
      </c>
      <c r="Y2485">
        <v>11.03</v>
      </c>
      <c r="Z2485">
        <v>10.087999999999999</v>
      </c>
      <c r="AA2485">
        <v>0.38500000000000001</v>
      </c>
      <c r="AB2485">
        <v>0</v>
      </c>
      <c r="AC2485" t="b">
        <v>1</v>
      </c>
      <c r="BM2485" t="s">
        <v>2905</v>
      </c>
      <c r="BN2485" t="s">
        <v>2905</v>
      </c>
      <c r="BO2485" t="s">
        <v>2888</v>
      </c>
      <c r="BT2485"/>
      <c r="BU2485"/>
      <c r="BX2485" t="s">
        <v>5253</v>
      </c>
      <c r="BZ2485"/>
      <c r="CA2485"/>
      <c r="CB2485"/>
      <c r="CC2485"/>
      <c r="CD2485">
        <v>0</v>
      </c>
      <c r="CE2485"/>
      <c r="CF2485">
        <v>0</v>
      </c>
    </row>
    <row r="2486" spans="1:85" hidden="1" x14ac:dyDescent="0.35">
      <c r="A2486" t="s">
        <v>2638</v>
      </c>
      <c r="B2486" t="s">
        <v>5477</v>
      </c>
      <c r="C2486" s="51">
        <v>3519.0549999999998</v>
      </c>
      <c r="D2486">
        <v>8.2409999999999997</v>
      </c>
      <c r="E2486" s="68">
        <v>177.70500000000001</v>
      </c>
      <c r="F2486">
        <v>6.3419999999999996</v>
      </c>
      <c r="G2486" t="s">
        <v>3290</v>
      </c>
      <c r="I2486">
        <v>116.29</v>
      </c>
      <c r="J2486">
        <v>3519.058</v>
      </c>
      <c r="K2486" s="73">
        <v>183.1</v>
      </c>
      <c r="L2486">
        <v>9</v>
      </c>
      <c r="M2486">
        <v>1</v>
      </c>
      <c r="N2486" s="51" t="s">
        <v>5477</v>
      </c>
      <c r="O2486">
        <v>2.1480000000000001</v>
      </c>
      <c r="P2486">
        <v>10</v>
      </c>
      <c r="Q2486">
        <v>8.2409999999999997</v>
      </c>
      <c r="R2486">
        <v>3519.056</v>
      </c>
      <c r="S2486">
        <v>6.2409999999999997</v>
      </c>
      <c r="T2486">
        <v>178.78399999999999</v>
      </c>
      <c r="U2486">
        <v>5.0730000000000004</v>
      </c>
      <c r="V2486">
        <v>100</v>
      </c>
      <c r="W2486">
        <v>1.236</v>
      </c>
      <c r="X2486">
        <v>1.222</v>
      </c>
      <c r="Y2486">
        <v>10.64</v>
      </c>
      <c r="Z2486">
        <v>10.087999999999999</v>
      </c>
      <c r="AA2486">
        <v>0.38500000000000001</v>
      </c>
      <c r="AB2486">
        <v>0</v>
      </c>
      <c r="AC2486" t="b">
        <v>1</v>
      </c>
      <c r="AI2486">
        <v>3519.0509999999999</v>
      </c>
      <c r="AJ2486">
        <v>180.37700000000001</v>
      </c>
      <c r="AK2486">
        <v>3519.0569999999998</v>
      </c>
      <c r="AL2486">
        <v>182.316</v>
      </c>
      <c r="AM2486">
        <v>3.8780000000000001</v>
      </c>
      <c r="AN2486">
        <v>10.79</v>
      </c>
      <c r="AO2486">
        <v>11.16</v>
      </c>
      <c r="AP2486">
        <v>0.39200000000000002</v>
      </c>
      <c r="AQ2486">
        <v>10.137</v>
      </c>
      <c r="AR2486">
        <v>35.795000000000002</v>
      </c>
      <c r="AS2486">
        <v>19.655999999999999</v>
      </c>
      <c r="AT2486">
        <v>0.91300000000000003</v>
      </c>
      <c r="AU2486">
        <v>0.33800000000000002</v>
      </c>
      <c r="AV2486">
        <v>0.442</v>
      </c>
      <c r="AW2486">
        <v>0</v>
      </c>
      <c r="AX2486">
        <v>1926085</v>
      </c>
      <c r="AY2486" t="b">
        <v>1</v>
      </c>
      <c r="AZ2486">
        <v>115.51900000000001</v>
      </c>
      <c r="BA2486">
        <v>3519.0549999999998</v>
      </c>
      <c r="BB2486">
        <v>8.2409999999999997</v>
      </c>
      <c r="BC2486">
        <v>177.70500000000001</v>
      </c>
      <c r="BD2486">
        <v>6.3419999999999996</v>
      </c>
      <c r="BE2486">
        <v>3519.058</v>
      </c>
      <c r="BF2486">
        <v>183.1</v>
      </c>
      <c r="BG2486">
        <v>10</v>
      </c>
      <c r="BH2486">
        <v>3</v>
      </c>
      <c r="BM2486" t="s">
        <v>144</v>
      </c>
      <c r="BN2486" t="s">
        <v>144</v>
      </c>
      <c r="BO2486" t="s">
        <v>3296</v>
      </c>
      <c r="BQ2486" t="s">
        <v>5466</v>
      </c>
      <c r="BT2486" s="51" t="s">
        <v>3293</v>
      </c>
      <c r="BV2486" t="s">
        <v>3684</v>
      </c>
      <c r="BX2486" s="51" t="s">
        <v>5461</v>
      </c>
      <c r="CA2486" s="51" t="s">
        <v>5467</v>
      </c>
      <c r="CB2486" s="51">
        <v>11.16</v>
      </c>
      <c r="CC2486" s="51">
        <v>11.16</v>
      </c>
      <c r="CD2486" s="51">
        <v>0</v>
      </c>
      <c r="CE2486" s="51">
        <v>0</v>
      </c>
      <c r="CF2486" s="51">
        <v>0</v>
      </c>
      <c r="CG2486" t="b">
        <f t="shared" ref="CG2486:CG2487" si="63">IF(CE2486*100&lt;CC2486,TRUE,FALSE)</f>
        <v>1</v>
      </c>
    </row>
    <row r="2487" spans="1:85" hidden="1" x14ac:dyDescent="0.35">
      <c r="A2487" t="s">
        <v>2639</v>
      </c>
      <c r="B2487" t="s">
        <v>5478</v>
      </c>
      <c r="C2487" s="51">
        <v>3519.056</v>
      </c>
      <c r="D2487">
        <v>10.098000000000001</v>
      </c>
      <c r="E2487" s="68">
        <v>161.24199999999999</v>
      </c>
      <c r="F2487">
        <v>6.2949999999999999</v>
      </c>
      <c r="G2487" t="s">
        <v>3290</v>
      </c>
      <c r="I2487">
        <v>98.76</v>
      </c>
      <c r="J2487">
        <v>3519.0610000000001</v>
      </c>
      <c r="K2487" s="73">
        <v>165.57</v>
      </c>
      <c r="L2487">
        <v>6</v>
      </c>
      <c r="M2487">
        <v>1</v>
      </c>
      <c r="N2487" s="51" t="s">
        <v>5478</v>
      </c>
      <c r="O2487">
        <v>2.1480000000000001</v>
      </c>
      <c r="P2487">
        <v>10</v>
      </c>
      <c r="Q2487">
        <v>10.098000000000001</v>
      </c>
      <c r="R2487">
        <v>3519.0569999999998</v>
      </c>
      <c r="S2487">
        <v>8.0790000000000006</v>
      </c>
      <c r="T2487">
        <v>162.108</v>
      </c>
      <c r="U2487">
        <v>5.0359999999999996</v>
      </c>
      <c r="V2487">
        <v>100</v>
      </c>
      <c r="W2487">
        <v>1.236</v>
      </c>
      <c r="X2487">
        <v>0.83</v>
      </c>
      <c r="Y2487">
        <v>10.97</v>
      </c>
      <c r="Z2487">
        <v>10.087999999999999</v>
      </c>
      <c r="AA2487">
        <v>0.38500000000000001</v>
      </c>
      <c r="AB2487">
        <v>0</v>
      </c>
      <c r="AC2487" t="b">
        <v>1</v>
      </c>
      <c r="AI2487">
        <v>3519.056</v>
      </c>
      <c r="AJ2487">
        <v>163.065</v>
      </c>
      <c r="AK2487">
        <v>3519.0610000000001</v>
      </c>
      <c r="AL2487">
        <v>165.52799999999999</v>
      </c>
      <c r="AM2487">
        <v>4.9269999999999996</v>
      </c>
      <c r="AN2487">
        <v>9.31</v>
      </c>
      <c r="AO2487">
        <v>11.37</v>
      </c>
      <c r="AP2487">
        <v>0.48299999999999998</v>
      </c>
      <c r="AQ2487">
        <v>10.24</v>
      </c>
      <c r="AR2487">
        <v>22.318999999999999</v>
      </c>
      <c r="AS2487">
        <v>22.387</v>
      </c>
      <c r="AT2487">
        <v>0.20799999999999999</v>
      </c>
      <c r="AU2487">
        <v>0.188</v>
      </c>
      <c r="AV2487">
        <v>0.33700000000000002</v>
      </c>
      <c r="AW2487">
        <v>0</v>
      </c>
      <c r="AX2487">
        <v>1929458</v>
      </c>
      <c r="AY2487" t="b">
        <v>1</v>
      </c>
      <c r="AZ2487">
        <v>98.715999999999994</v>
      </c>
      <c r="BA2487">
        <v>3519.056</v>
      </c>
      <c r="BB2487">
        <v>10.098000000000001</v>
      </c>
      <c r="BC2487">
        <v>161.24199999999999</v>
      </c>
      <c r="BD2487">
        <v>6.2949999999999999</v>
      </c>
      <c r="BE2487">
        <v>3519.0610000000001</v>
      </c>
      <c r="BF2487">
        <v>165.57</v>
      </c>
      <c r="BG2487">
        <v>7</v>
      </c>
      <c r="BH2487">
        <v>3</v>
      </c>
      <c r="BM2487" t="s">
        <v>144</v>
      </c>
      <c r="BN2487" t="s">
        <v>144</v>
      </c>
      <c r="BO2487" t="s">
        <v>3296</v>
      </c>
      <c r="BQ2487" t="s">
        <v>5466</v>
      </c>
      <c r="BT2487" s="51" t="s">
        <v>3293</v>
      </c>
      <c r="BV2487" t="s">
        <v>3684</v>
      </c>
      <c r="BX2487" s="51" t="s">
        <v>5461</v>
      </c>
      <c r="CA2487" s="51" t="s">
        <v>5467</v>
      </c>
      <c r="CB2487" s="51">
        <v>11.37</v>
      </c>
      <c r="CC2487" s="51">
        <v>11.37</v>
      </c>
      <c r="CD2487" s="51">
        <v>0</v>
      </c>
      <c r="CE2487" s="51">
        <v>0</v>
      </c>
      <c r="CF2487" s="51">
        <v>0</v>
      </c>
      <c r="CG2487" t="b">
        <f t="shared" si="63"/>
        <v>1</v>
      </c>
    </row>
    <row r="2488" spans="1:85" hidden="1" x14ac:dyDescent="0.35">
      <c r="A2488" t="s">
        <v>2640</v>
      </c>
      <c r="B2488" t="s">
        <v>5479</v>
      </c>
      <c r="C2488">
        <v>3519.0610000000001</v>
      </c>
      <c r="D2488">
        <v>8</v>
      </c>
      <c r="E2488">
        <v>84.902000000000001</v>
      </c>
      <c r="F2488">
        <v>6.2949999999999999</v>
      </c>
      <c r="G2488" t="s">
        <v>2884</v>
      </c>
      <c r="I2488">
        <v>21.24</v>
      </c>
      <c r="J2488">
        <v>3519.0659999999998</v>
      </c>
      <c r="K2488" s="68">
        <v>88.05</v>
      </c>
      <c r="L2488">
        <v>9</v>
      </c>
      <c r="M2488">
        <v>3</v>
      </c>
      <c r="N2488" t="s">
        <v>5479</v>
      </c>
      <c r="O2488">
        <v>2.1429999999999998</v>
      </c>
      <c r="P2488">
        <v>10</v>
      </c>
      <c r="Q2488">
        <v>8</v>
      </c>
      <c r="R2488">
        <v>3519.0619999999999</v>
      </c>
      <c r="S2488">
        <v>6</v>
      </c>
      <c r="T2488">
        <v>85.531999999999996</v>
      </c>
      <c r="U2488">
        <v>5.0359999999999996</v>
      </c>
      <c r="V2488">
        <v>100</v>
      </c>
      <c r="W2488">
        <v>0.91100000000000003</v>
      </c>
      <c r="X2488">
        <v>1.0569999999999999</v>
      </c>
      <c r="Y2488">
        <v>8.08</v>
      </c>
      <c r="Z2488">
        <v>10.087999999999999</v>
      </c>
      <c r="AA2488">
        <v>0.38500000000000001</v>
      </c>
      <c r="AB2488">
        <v>0</v>
      </c>
      <c r="AC2488" t="b">
        <v>1</v>
      </c>
      <c r="BM2488" t="s">
        <v>144</v>
      </c>
      <c r="BN2488" t="s">
        <v>144</v>
      </c>
      <c r="BO2488" t="s">
        <v>2888</v>
      </c>
      <c r="BT2488"/>
      <c r="BU2488"/>
      <c r="BX2488" t="s">
        <v>5253</v>
      </c>
      <c r="BZ2488"/>
      <c r="CA2488"/>
      <c r="CB2488"/>
      <c r="CC2488"/>
      <c r="CD2488">
        <v>0</v>
      </c>
      <c r="CE2488"/>
      <c r="CF2488">
        <v>0</v>
      </c>
    </row>
    <row r="2489" spans="1:85" hidden="1" x14ac:dyDescent="0.35">
      <c r="A2489" t="s">
        <v>2641</v>
      </c>
      <c r="B2489" t="s">
        <v>5480</v>
      </c>
      <c r="C2489">
        <v>3519.0610000000001</v>
      </c>
      <c r="D2489">
        <v>8</v>
      </c>
      <c r="E2489">
        <v>77.471999999999994</v>
      </c>
      <c r="F2489">
        <v>6.2949999999999999</v>
      </c>
      <c r="G2489" t="s">
        <v>2884</v>
      </c>
      <c r="I2489">
        <v>13.81</v>
      </c>
      <c r="J2489">
        <v>3519.0659999999998</v>
      </c>
      <c r="K2489" s="68">
        <v>80.62</v>
      </c>
      <c r="L2489">
        <v>12</v>
      </c>
      <c r="M2489">
        <v>3</v>
      </c>
      <c r="N2489" t="s">
        <v>5480</v>
      </c>
      <c r="O2489">
        <v>2.1429999999999998</v>
      </c>
      <c r="P2489">
        <v>11.083</v>
      </c>
      <c r="Q2489">
        <v>8</v>
      </c>
      <c r="R2489">
        <v>3519.0619999999999</v>
      </c>
      <c r="S2489">
        <v>6</v>
      </c>
      <c r="T2489">
        <v>78.102000000000004</v>
      </c>
      <c r="U2489">
        <v>5.0359999999999996</v>
      </c>
      <c r="V2489">
        <v>100</v>
      </c>
      <c r="W2489">
        <v>0.91100000000000003</v>
      </c>
      <c r="X2489">
        <v>1.35</v>
      </c>
      <c r="Y2489">
        <v>9.56</v>
      </c>
      <c r="Z2489">
        <v>10.087999999999999</v>
      </c>
      <c r="AA2489">
        <v>0.38500000000000001</v>
      </c>
      <c r="AB2489">
        <v>0</v>
      </c>
      <c r="AC2489" t="b">
        <v>1</v>
      </c>
      <c r="BM2489" t="s">
        <v>144</v>
      </c>
      <c r="BN2489" t="s">
        <v>144</v>
      </c>
      <c r="BO2489" t="s">
        <v>2888</v>
      </c>
      <c r="BT2489"/>
      <c r="BU2489"/>
      <c r="BX2489" t="s">
        <v>5253</v>
      </c>
      <c r="BZ2489"/>
      <c r="CA2489"/>
      <c r="CB2489"/>
      <c r="CC2489"/>
      <c r="CD2489">
        <v>0</v>
      </c>
      <c r="CE2489"/>
      <c r="CF2489">
        <v>0</v>
      </c>
    </row>
    <row r="2490" spans="1:85" hidden="1" x14ac:dyDescent="0.35">
      <c r="A2490" t="s">
        <v>2642</v>
      </c>
      <c r="B2490" t="s">
        <v>5481</v>
      </c>
      <c r="C2490" s="51">
        <v>3519.078</v>
      </c>
      <c r="D2490">
        <v>8</v>
      </c>
      <c r="E2490" s="68">
        <v>180.01</v>
      </c>
      <c r="F2490">
        <v>6.2949999999999999</v>
      </c>
      <c r="G2490" t="s">
        <v>3290</v>
      </c>
      <c r="I2490">
        <v>113.81</v>
      </c>
      <c r="J2490">
        <v>3519.0810000000001</v>
      </c>
      <c r="K2490" s="73">
        <v>180.64</v>
      </c>
      <c r="L2490">
        <v>6</v>
      </c>
      <c r="M2490">
        <v>1</v>
      </c>
      <c r="N2490" s="51" t="s">
        <v>5481</v>
      </c>
      <c r="O2490">
        <v>2.12</v>
      </c>
      <c r="P2490">
        <v>10</v>
      </c>
      <c r="Q2490">
        <v>8</v>
      </c>
      <c r="R2490">
        <v>3519.0790000000002</v>
      </c>
      <c r="S2490">
        <v>6</v>
      </c>
      <c r="T2490">
        <v>180.136</v>
      </c>
      <c r="U2490">
        <v>5.0359999999999996</v>
      </c>
      <c r="V2490">
        <v>100</v>
      </c>
      <c r="W2490">
        <v>1.236</v>
      </c>
      <c r="X2490">
        <v>0.88900000000000001</v>
      </c>
      <c r="Y2490">
        <v>10.91</v>
      </c>
      <c r="Z2490">
        <v>10.087999999999999</v>
      </c>
      <c r="AA2490">
        <v>0.38500000000000001</v>
      </c>
      <c r="AB2490">
        <v>0</v>
      </c>
      <c r="AC2490" t="b">
        <v>1</v>
      </c>
      <c r="AI2490">
        <v>3519.0770000000002</v>
      </c>
      <c r="AJ2490">
        <v>178.535</v>
      </c>
      <c r="AK2490">
        <v>3519.0810000000001</v>
      </c>
      <c r="AL2490">
        <v>179.82900000000001</v>
      </c>
      <c r="AM2490">
        <v>2.589</v>
      </c>
      <c r="AN2490">
        <v>9.1199999999999992</v>
      </c>
      <c r="AO2490">
        <v>14.14</v>
      </c>
      <c r="AP2490">
        <v>0.37</v>
      </c>
      <c r="AQ2490">
        <v>10.077</v>
      </c>
      <c r="AR2490">
        <v>4.6550000000000002</v>
      </c>
      <c r="AS2490">
        <v>0.91600000000000004</v>
      </c>
      <c r="AT2490">
        <v>0.30399999999999999</v>
      </c>
      <c r="AU2490">
        <v>0.26900000000000002</v>
      </c>
      <c r="AV2490">
        <v>0.16</v>
      </c>
      <c r="AW2490">
        <v>0</v>
      </c>
      <c r="AX2490">
        <v>1932831</v>
      </c>
      <c r="AY2490" t="b">
        <v>1</v>
      </c>
      <c r="AZ2490">
        <v>112.999</v>
      </c>
      <c r="BA2490">
        <v>3519.078</v>
      </c>
      <c r="BB2490">
        <v>8</v>
      </c>
      <c r="BC2490">
        <v>180.01</v>
      </c>
      <c r="BD2490">
        <v>6.2949999999999999</v>
      </c>
      <c r="BE2490">
        <v>3519.0810000000001</v>
      </c>
      <c r="BF2490">
        <v>180.64</v>
      </c>
      <c r="BG2490">
        <v>8</v>
      </c>
      <c r="BH2490">
        <v>3</v>
      </c>
      <c r="BM2490" t="s">
        <v>144</v>
      </c>
      <c r="BN2490" t="s">
        <v>144</v>
      </c>
      <c r="BO2490" t="s">
        <v>3296</v>
      </c>
      <c r="BQ2490" t="s">
        <v>5466</v>
      </c>
      <c r="BT2490" s="51" t="s">
        <v>3293</v>
      </c>
      <c r="BV2490" t="s">
        <v>3684</v>
      </c>
      <c r="BX2490" s="51" t="s">
        <v>5461</v>
      </c>
      <c r="CA2490" s="51" t="s">
        <v>5467</v>
      </c>
      <c r="CB2490" s="51">
        <v>14.14</v>
      </c>
      <c r="CC2490" s="51">
        <v>14.14</v>
      </c>
      <c r="CD2490" s="51">
        <v>0</v>
      </c>
      <c r="CE2490" s="51">
        <v>0</v>
      </c>
      <c r="CF2490" s="51">
        <v>0</v>
      </c>
      <c r="CG2490" t="b">
        <f>IF(CE2490*100&lt;CC2490,TRUE,FALSE)</f>
        <v>1</v>
      </c>
    </row>
    <row r="2491" spans="1:85" hidden="1" x14ac:dyDescent="0.35">
      <c r="A2491" t="s">
        <v>2643</v>
      </c>
      <c r="B2491" t="s">
        <v>5482</v>
      </c>
      <c r="C2491">
        <v>3519.0729999999999</v>
      </c>
      <c r="D2491">
        <v>31.076000000000001</v>
      </c>
      <c r="E2491">
        <v>78.67</v>
      </c>
      <c r="F2491">
        <v>17.777999999999999</v>
      </c>
      <c r="G2491" t="s">
        <v>2884</v>
      </c>
      <c r="I2491">
        <v>21.24</v>
      </c>
      <c r="J2491">
        <v>3519.0819999999999</v>
      </c>
      <c r="K2491" s="68">
        <v>88.07</v>
      </c>
      <c r="L2491">
        <v>49</v>
      </c>
      <c r="M2491">
        <v>3</v>
      </c>
      <c r="N2491" t="s">
        <v>5482</v>
      </c>
      <c r="O2491">
        <v>2.117</v>
      </c>
      <c r="P2491">
        <v>37.26</v>
      </c>
      <c r="Q2491">
        <v>31.076000000000001</v>
      </c>
      <c r="R2491">
        <v>3519.0749999999998</v>
      </c>
      <c r="S2491">
        <v>24.861000000000001</v>
      </c>
      <c r="T2491">
        <v>80.55</v>
      </c>
      <c r="U2491">
        <v>14.223000000000001</v>
      </c>
      <c r="V2491">
        <v>100</v>
      </c>
      <c r="W2491">
        <v>1.177</v>
      </c>
      <c r="X2491">
        <v>11.821</v>
      </c>
      <c r="Y2491">
        <v>11.68</v>
      </c>
      <c r="Z2491">
        <v>10.087999999999999</v>
      </c>
      <c r="AA2491">
        <v>0.38500000000000001</v>
      </c>
      <c r="AB2491">
        <v>0</v>
      </c>
      <c r="AC2491" t="b">
        <v>1</v>
      </c>
      <c r="BM2491" t="s">
        <v>144</v>
      </c>
      <c r="BN2491" t="s">
        <v>144</v>
      </c>
      <c r="BO2491" t="s">
        <v>2888</v>
      </c>
      <c r="BT2491"/>
      <c r="BU2491"/>
      <c r="BX2491" t="s">
        <v>5253</v>
      </c>
      <c r="BZ2491"/>
      <c r="CA2491"/>
      <c r="CB2491"/>
      <c r="CC2491"/>
      <c r="CD2491">
        <v>0</v>
      </c>
      <c r="CE2491"/>
      <c r="CF2491">
        <v>0</v>
      </c>
    </row>
    <row r="2492" spans="1:85" hidden="1" x14ac:dyDescent="0.35">
      <c r="A2492" t="s">
        <v>2644</v>
      </c>
      <c r="B2492" t="s">
        <v>5483</v>
      </c>
      <c r="C2492">
        <v>3519.0549999999998</v>
      </c>
      <c r="D2492">
        <v>50.091000000000001</v>
      </c>
      <c r="E2492">
        <v>132.62200000000001</v>
      </c>
      <c r="F2492">
        <v>6.2949999999999999</v>
      </c>
      <c r="G2492" t="s">
        <v>2884</v>
      </c>
      <c r="I2492">
        <v>66.19</v>
      </c>
      <c r="J2492">
        <v>3519.0830000000001</v>
      </c>
      <c r="K2492" s="68">
        <v>133.02000000000001</v>
      </c>
      <c r="L2492">
        <v>19</v>
      </c>
      <c r="M2492">
        <v>3</v>
      </c>
      <c r="N2492" t="s">
        <v>5483</v>
      </c>
      <c r="O2492">
        <v>2.1150000000000002</v>
      </c>
      <c r="P2492">
        <v>15.566000000000001</v>
      </c>
      <c r="Q2492">
        <v>50.091000000000001</v>
      </c>
      <c r="R2492">
        <v>3519.06</v>
      </c>
      <c r="S2492">
        <v>40.073</v>
      </c>
      <c r="T2492">
        <v>132.702</v>
      </c>
      <c r="U2492">
        <v>5.0359999999999996</v>
      </c>
      <c r="V2492">
        <v>100</v>
      </c>
      <c r="W2492">
        <v>0.26800000000000002</v>
      </c>
      <c r="X2492">
        <v>1.004</v>
      </c>
      <c r="Y2492">
        <v>11.5</v>
      </c>
      <c r="Z2492">
        <v>10.087999999999999</v>
      </c>
      <c r="AA2492">
        <v>0.38500000000000001</v>
      </c>
      <c r="AB2492">
        <v>0</v>
      </c>
      <c r="AC2492" t="b">
        <v>1</v>
      </c>
      <c r="BM2492" t="s">
        <v>144</v>
      </c>
      <c r="BN2492" t="s">
        <v>144</v>
      </c>
      <c r="BO2492" t="s">
        <v>2888</v>
      </c>
      <c r="BT2492"/>
      <c r="BU2492"/>
      <c r="BX2492" t="s">
        <v>5253</v>
      </c>
      <c r="BZ2492"/>
      <c r="CA2492"/>
      <c r="CB2492"/>
      <c r="CC2492"/>
      <c r="CD2492">
        <v>0</v>
      </c>
      <c r="CE2492"/>
      <c r="CF2492">
        <v>0</v>
      </c>
    </row>
    <row r="2493" spans="1:85" hidden="1" x14ac:dyDescent="0.35">
      <c r="A2493" t="s">
        <v>2645</v>
      </c>
      <c r="B2493" t="s">
        <v>5484</v>
      </c>
      <c r="C2493" s="51">
        <v>3519.105</v>
      </c>
      <c r="D2493">
        <v>8</v>
      </c>
      <c r="E2493" s="68">
        <v>179.04400000000001</v>
      </c>
      <c r="F2493">
        <v>6.2949999999999999</v>
      </c>
      <c r="G2493" t="s">
        <v>3290</v>
      </c>
      <c r="I2493">
        <v>116.29</v>
      </c>
      <c r="J2493">
        <v>3519.1089999999999</v>
      </c>
      <c r="K2493" s="73">
        <v>183.13</v>
      </c>
      <c r="L2493">
        <v>8</v>
      </c>
      <c r="M2493">
        <v>1</v>
      </c>
      <c r="N2493" s="51" t="s">
        <v>5484</v>
      </c>
      <c r="O2493">
        <v>2.0840000000000001</v>
      </c>
      <c r="P2493">
        <v>10</v>
      </c>
      <c r="Q2493">
        <v>8</v>
      </c>
      <c r="R2493">
        <v>3519.1060000000002</v>
      </c>
      <c r="S2493">
        <v>6</v>
      </c>
      <c r="T2493">
        <v>179.86099999999999</v>
      </c>
      <c r="U2493">
        <v>5.0359999999999996</v>
      </c>
      <c r="V2493">
        <v>100</v>
      </c>
      <c r="W2493">
        <v>1.236</v>
      </c>
      <c r="X2493">
        <v>1.1990000000000001</v>
      </c>
      <c r="Y2493">
        <v>11.095000000000001</v>
      </c>
      <c r="Z2493">
        <v>10.087999999999999</v>
      </c>
      <c r="AA2493">
        <v>0.38500000000000001</v>
      </c>
      <c r="AB2493">
        <v>0</v>
      </c>
      <c r="AC2493" t="b">
        <v>1</v>
      </c>
      <c r="AI2493">
        <v>3519.105</v>
      </c>
      <c r="AJ2493">
        <v>180.68299999999999</v>
      </c>
      <c r="AK2493">
        <v>3519.1080000000002</v>
      </c>
      <c r="AL2493">
        <v>182.35499999999999</v>
      </c>
      <c r="AM2493">
        <v>3.3450000000000002</v>
      </c>
      <c r="AN2493">
        <v>7.29</v>
      </c>
      <c r="AO2493">
        <v>12.44</v>
      </c>
      <c r="AP2493">
        <v>0.51300000000000001</v>
      </c>
      <c r="AQ2493">
        <v>10.048999999999999</v>
      </c>
      <c r="AR2493">
        <v>6.407</v>
      </c>
      <c r="AS2493">
        <v>10.09</v>
      </c>
      <c r="AT2493">
        <v>0.7</v>
      </c>
      <c r="AU2493">
        <v>0.10299999999999999</v>
      </c>
      <c r="AV2493">
        <v>8.7999999999999995E-2</v>
      </c>
      <c r="AW2493">
        <v>0</v>
      </c>
      <c r="AX2493">
        <v>1936204</v>
      </c>
      <c r="AY2493" t="b">
        <v>1</v>
      </c>
      <c r="AZ2493">
        <v>115.51900000000001</v>
      </c>
      <c r="BA2493">
        <v>3519.105</v>
      </c>
      <c r="BB2493">
        <v>8</v>
      </c>
      <c r="BC2493">
        <v>179.04400000000001</v>
      </c>
      <c r="BD2493">
        <v>6.2949999999999999</v>
      </c>
      <c r="BE2493">
        <v>3519.1089999999999</v>
      </c>
      <c r="BF2493">
        <v>183.13</v>
      </c>
      <c r="BG2493">
        <v>10</v>
      </c>
      <c r="BH2493">
        <v>3</v>
      </c>
      <c r="BM2493" t="s">
        <v>144</v>
      </c>
      <c r="BN2493" t="s">
        <v>144</v>
      </c>
      <c r="BO2493" t="s">
        <v>3296</v>
      </c>
      <c r="BQ2493" t="s">
        <v>5466</v>
      </c>
      <c r="BT2493" s="51" t="s">
        <v>3293</v>
      </c>
      <c r="BU2493" s="51" t="s">
        <v>4779</v>
      </c>
      <c r="BV2493" t="s">
        <v>3684</v>
      </c>
      <c r="BX2493" s="51" t="s">
        <v>5461</v>
      </c>
      <c r="CA2493" s="51" t="s">
        <v>5467</v>
      </c>
      <c r="CB2493" s="51">
        <v>12.44</v>
      </c>
      <c r="CC2493" s="51">
        <v>12.44</v>
      </c>
      <c r="CD2493" s="51">
        <v>0</v>
      </c>
      <c r="CE2493" s="51">
        <v>0</v>
      </c>
      <c r="CF2493" s="51">
        <v>0</v>
      </c>
      <c r="CG2493" t="b">
        <f t="shared" ref="CG2493:CG2505" si="64">IF(CE2493*100&lt;CC2493,TRUE,FALSE)</f>
        <v>1</v>
      </c>
    </row>
    <row r="2494" spans="1:85" hidden="1" x14ac:dyDescent="0.35">
      <c r="A2494" t="s">
        <v>2646</v>
      </c>
      <c r="B2494" t="s">
        <v>5485</v>
      </c>
      <c r="C2494" s="51">
        <v>3519.502</v>
      </c>
      <c r="D2494">
        <v>9.0470000000000006</v>
      </c>
      <c r="E2494" s="68">
        <v>171.298</v>
      </c>
      <c r="F2494">
        <v>6.2949999999999999</v>
      </c>
      <c r="G2494" t="s">
        <v>3290</v>
      </c>
      <c r="I2494">
        <v>106.19</v>
      </c>
      <c r="J2494">
        <v>3519.5079999999998</v>
      </c>
      <c r="K2494" s="73">
        <v>173</v>
      </c>
      <c r="L2494">
        <v>8</v>
      </c>
      <c r="M2494">
        <v>1</v>
      </c>
      <c r="N2494" s="51" t="s">
        <v>5485</v>
      </c>
      <c r="O2494">
        <v>2.0499999999999998</v>
      </c>
      <c r="P2494">
        <v>10</v>
      </c>
      <c r="Q2494">
        <v>9.0470000000000006</v>
      </c>
      <c r="R2494">
        <v>3519.5030000000002</v>
      </c>
      <c r="S2494">
        <v>7.0469999999999997</v>
      </c>
      <c r="T2494">
        <v>171.63900000000001</v>
      </c>
      <c r="U2494">
        <v>5.0359999999999996</v>
      </c>
      <c r="V2494">
        <v>100</v>
      </c>
      <c r="W2494">
        <v>1.236</v>
      </c>
      <c r="X2494">
        <v>1.0920000000000001</v>
      </c>
      <c r="Y2494">
        <v>10.210000000000001</v>
      </c>
      <c r="Z2494">
        <v>10.087999999999999</v>
      </c>
      <c r="AA2494">
        <v>0.38500000000000001</v>
      </c>
      <c r="AB2494">
        <v>0</v>
      </c>
      <c r="AC2494" t="b">
        <v>1</v>
      </c>
      <c r="AI2494">
        <v>3519.4929999999999</v>
      </c>
      <c r="AJ2494">
        <v>170.48400000000001</v>
      </c>
      <c r="AK2494">
        <v>3519.4969999999998</v>
      </c>
      <c r="AL2494">
        <v>173.084</v>
      </c>
      <c r="AM2494">
        <v>5.2</v>
      </c>
      <c r="AN2494">
        <v>8.8800000000000008</v>
      </c>
      <c r="AO2494">
        <v>11.42</v>
      </c>
      <c r="AP2494">
        <v>2.9000000000000001E-2</v>
      </c>
      <c r="AQ2494">
        <v>9.8670000000000009</v>
      </c>
      <c r="AR2494">
        <v>0.84099999999999997</v>
      </c>
      <c r="AS2494">
        <v>11.971</v>
      </c>
      <c r="AT2494">
        <v>1.8819999999999999</v>
      </c>
      <c r="AU2494">
        <v>0.11600000000000001</v>
      </c>
      <c r="AV2494">
        <v>0.113</v>
      </c>
      <c r="AW2494">
        <v>0</v>
      </c>
      <c r="AX2494">
        <v>1939577</v>
      </c>
      <c r="AY2494" t="b">
        <v>1</v>
      </c>
      <c r="AZ2494">
        <v>106.27800000000001</v>
      </c>
      <c r="BA2494">
        <v>3519.502</v>
      </c>
      <c r="BB2494">
        <v>9.0470000000000006</v>
      </c>
      <c r="BC2494">
        <v>171.298</v>
      </c>
      <c r="BD2494">
        <v>6.2949999999999999</v>
      </c>
      <c r="BE2494">
        <v>3519.5079999999998</v>
      </c>
      <c r="BF2494">
        <v>173</v>
      </c>
      <c r="BG2494">
        <v>9</v>
      </c>
      <c r="BH2494">
        <v>3</v>
      </c>
      <c r="BM2494" t="s">
        <v>144</v>
      </c>
      <c r="BN2494" t="s">
        <v>144</v>
      </c>
      <c r="BO2494" t="s">
        <v>3296</v>
      </c>
      <c r="BQ2494" t="s">
        <v>5466</v>
      </c>
      <c r="BT2494" s="51" t="s">
        <v>3293</v>
      </c>
      <c r="BV2494" t="s">
        <v>3684</v>
      </c>
      <c r="BX2494" s="51" t="s">
        <v>5461</v>
      </c>
      <c r="CA2494" s="51" t="s">
        <v>5467</v>
      </c>
      <c r="CB2494" s="51">
        <v>11.42</v>
      </c>
      <c r="CC2494" s="51">
        <v>11.42</v>
      </c>
      <c r="CD2494" s="51">
        <v>0</v>
      </c>
      <c r="CE2494" s="51">
        <v>0</v>
      </c>
      <c r="CF2494" s="51">
        <v>0</v>
      </c>
      <c r="CG2494" t="b">
        <f t="shared" si="64"/>
        <v>1</v>
      </c>
    </row>
    <row r="2495" spans="1:85" hidden="1" x14ac:dyDescent="0.35">
      <c r="A2495" t="s">
        <v>2647</v>
      </c>
      <c r="B2495" t="s">
        <v>5486</v>
      </c>
      <c r="C2495" s="51">
        <v>3519.511</v>
      </c>
      <c r="D2495">
        <v>8.17</v>
      </c>
      <c r="E2495" s="68">
        <v>179.624</v>
      </c>
      <c r="F2495">
        <v>6.2949999999999999</v>
      </c>
      <c r="G2495" t="s">
        <v>3290</v>
      </c>
      <c r="I2495">
        <v>116.29</v>
      </c>
      <c r="J2495">
        <v>3519.5169999999998</v>
      </c>
      <c r="K2495" s="73">
        <v>183.1</v>
      </c>
      <c r="L2495">
        <v>8</v>
      </c>
      <c r="M2495">
        <v>1</v>
      </c>
      <c r="N2495" s="51" t="s">
        <v>5486</v>
      </c>
      <c r="O2495">
        <v>2.0630000000000002</v>
      </c>
      <c r="P2495">
        <v>10</v>
      </c>
      <c r="Q2495">
        <v>8.17</v>
      </c>
      <c r="R2495">
        <v>3519.5129999999999</v>
      </c>
      <c r="S2495">
        <v>6.17</v>
      </c>
      <c r="T2495">
        <v>180.31899999999999</v>
      </c>
      <c r="U2495">
        <v>5.0359999999999996</v>
      </c>
      <c r="V2495">
        <v>100</v>
      </c>
      <c r="W2495">
        <v>1.236</v>
      </c>
      <c r="X2495">
        <v>1.212</v>
      </c>
      <c r="Y2495">
        <v>10.54</v>
      </c>
      <c r="Z2495">
        <v>10.087999999999999</v>
      </c>
      <c r="AA2495">
        <v>0.38500000000000001</v>
      </c>
      <c r="AB2495">
        <v>0</v>
      </c>
      <c r="AC2495" t="b">
        <v>1</v>
      </c>
      <c r="AI2495">
        <v>3519.4920000000002</v>
      </c>
      <c r="AJ2495">
        <v>180.679</v>
      </c>
      <c r="AK2495">
        <v>3519.4969999999998</v>
      </c>
      <c r="AL2495">
        <v>182.74600000000001</v>
      </c>
      <c r="AM2495">
        <v>4.1340000000000003</v>
      </c>
      <c r="AN2495">
        <v>10.09</v>
      </c>
      <c r="AO2495">
        <v>11.71</v>
      </c>
      <c r="AP2495">
        <v>5.8000000000000003E-2</v>
      </c>
      <c r="AQ2495">
        <v>9.8480000000000008</v>
      </c>
      <c r="AR2495">
        <v>0.77200000000000002</v>
      </c>
      <c r="AS2495">
        <v>1.633</v>
      </c>
      <c r="AT2495">
        <v>0.76900000000000002</v>
      </c>
      <c r="AU2495">
        <v>0.12</v>
      </c>
      <c r="AV2495">
        <v>8.8999999999999996E-2</v>
      </c>
      <c r="AW2495">
        <v>0</v>
      </c>
      <c r="AX2495">
        <v>1942950</v>
      </c>
      <c r="AY2495" t="b">
        <v>1</v>
      </c>
      <c r="AZ2495">
        <v>115.93899999999999</v>
      </c>
      <c r="BA2495">
        <v>3519.511</v>
      </c>
      <c r="BB2495">
        <v>8.17</v>
      </c>
      <c r="BC2495">
        <v>179.624</v>
      </c>
      <c r="BD2495">
        <v>6.2949999999999999</v>
      </c>
      <c r="BE2495">
        <v>3519.5169999999998</v>
      </c>
      <c r="BF2495">
        <v>183.1</v>
      </c>
      <c r="BG2495">
        <v>10</v>
      </c>
      <c r="BH2495">
        <v>3</v>
      </c>
      <c r="BM2495" t="s">
        <v>144</v>
      </c>
      <c r="BN2495" t="s">
        <v>144</v>
      </c>
      <c r="BO2495" t="s">
        <v>3296</v>
      </c>
      <c r="BQ2495" t="s">
        <v>5466</v>
      </c>
      <c r="BT2495" s="51" t="s">
        <v>3293</v>
      </c>
      <c r="BU2495" s="51" t="s">
        <v>4779</v>
      </c>
      <c r="BV2495" t="s">
        <v>3684</v>
      </c>
      <c r="BX2495" s="51" t="s">
        <v>5461</v>
      </c>
      <c r="CA2495" s="51" t="s">
        <v>5467</v>
      </c>
      <c r="CB2495" s="51">
        <v>11.71</v>
      </c>
      <c r="CC2495" s="51">
        <v>11.71</v>
      </c>
      <c r="CD2495" s="51">
        <v>0</v>
      </c>
      <c r="CE2495" s="51">
        <v>0</v>
      </c>
      <c r="CF2495" s="51">
        <v>0</v>
      </c>
      <c r="CG2495" t="b">
        <f t="shared" si="64"/>
        <v>1</v>
      </c>
    </row>
    <row r="2496" spans="1:85" hidden="1" x14ac:dyDescent="0.35">
      <c r="A2496" t="s">
        <v>2648</v>
      </c>
      <c r="B2496" t="s">
        <v>5487</v>
      </c>
      <c r="C2496" s="51">
        <v>3519.5810000000001</v>
      </c>
      <c r="D2496">
        <v>8.1780000000000008</v>
      </c>
      <c r="E2496" s="68">
        <v>183.09200000000001</v>
      </c>
      <c r="F2496">
        <v>6.2949999999999999</v>
      </c>
      <c r="G2496" t="s">
        <v>3290</v>
      </c>
      <c r="I2496">
        <v>118.76</v>
      </c>
      <c r="J2496">
        <v>3519.5859999999998</v>
      </c>
      <c r="K2496" s="73">
        <v>185.61</v>
      </c>
      <c r="L2496">
        <v>7</v>
      </c>
      <c r="M2496">
        <v>1</v>
      </c>
      <c r="N2496" s="51" t="s">
        <v>5487</v>
      </c>
      <c r="O2496">
        <v>2.0249999999999999</v>
      </c>
      <c r="P2496">
        <v>10</v>
      </c>
      <c r="Q2496">
        <v>8.1780000000000008</v>
      </c>
      <c r="R2496">
        <v>3519.5819999999999</v>
      </c>
      <c r="S2496">
        <v>6.1779999999999999</v>
      </c>
      <c r="T2496">
        <v>183.596</v>
      </c>
      <c r="U2496">
        <v>5.0359999999999996</v>
      </c>
      <c r="V2496">
        <v>100</v>
      </c>
      <c r="W2496">
        <v>1.236</v>
      </c>
      <c r="X2496">
        <v>0.94399999999999995</v>
      </c>
      <c r="Y2496">
        <v>10.199999999999999</v>
      </c>
      <c r="Z2496">
        <v>10.087999999999999</v>
      </c>
      <c r="AA2496">
        <v>0.38500000000000001</v>
      </c>
      <c r="AB2496">
        <v>0</v>
      </c>
      <c r="AC2496" t="b">
        <v>1</v>
      </c>
      <c r="AI2496">
        <v>3519.5790000000002</v>
      </c>
      <c r="AJ2496">
        <v>182.18199999999999</v>
      </c>
      <c r="AK2496">
        <v>3519.585</v>
      </c>
      <c r="AL2496">
        <v>184.88900000000001</v>
      </c>
      <c r="AM2496">
        <v>5.4139999999999997</v>
      </c>
      <c r="AN2496">
        <v>12.95</v>
      </c>
      <c r="AO2496">
        <v>13.72</v>
      </c>
      <c r="AP2496">
        <v>0.61199999999999999</v>
      </c>
      <c r="AQ2496">
        <v>9.8049999999999997</v>
      </c>
      <c r="AR2496">
        <v>17.359000000000002</v>
      </c>
      <c r="AS2496">
        <v>22.477</v>
      </c>
      <c r="AT2496">
        <v>0.17899999999999999</v>
      </c>
      <c r="AU2496">
        <v>0.12</v>
      </c>
      <c r="AV2496">
        <v>0.29499999999999998</v>
      </c>
      <c r="AW2496">
        <v>0</v>
      </c>
      <c r="AX2496">
        <v>1946323</v>
      </c>
      <c r="AY2496" t="b">
        <v>1</v>
      </c>
      <c r="AZ2496">
        <v>118.04</v>
      </c>
      <c r="BA2496">
        <v>3519.5810000000001</v>
      </c>
      <c r="BB2496">
        <v>8.1780000000000008</v>
      </c>
      <c r="BC2496">
        <v>183.09200000000001</v>
      </c>
      <c r="BD2496">
        <v>6.2949999999999999</v>
      </c>
      <c r="BE2496">
        <v>3519.5859999999998</v>
      </c>
      <c r="BF2496">
        <v>185.61</v>
      </c>
      <c r="BG2496">
        <v>8</v>
      </c>
      <c r="BH2496">
        <v>3</v>
      </c>
      <c r="BM2496" t="s">
        <v>144</v>
      </c>
      <c r="BN2496" t="s">
        <v>144</v>
      </c>
      <c r="BO2496" t="s">
        <v>3296</v>
      </c>
      <c r="BQ2496" t="s">
        <v>5466</v>
      </c>
      <c r="BT2496" s="51" t="s">
        <v>3293</v>
      </c>
      <c r="BV2496" t="s">
        <v>3684</v>
      </c>
      <c r="BX2496" s="51" t="s">
        <v>5461</v>
      </c>
      <c r="CA2496" s="51" t="s">
        <v>5467</v>
      </c>
      <c r="CB2496" s="51">
        <v>13.72</v>
      </c>
      <c r="CC2496" s="51">
        <v>13.72</v>
      </c>
      <c r="CD2496" s="51">
        <v>0</v>
      </c>
      <c r="CE2496" s="51">
        <v>0</v>
      </c>
      <c r="CF2496" s="51">
        <v>0</v>
      </c>
      <c r="CG2496" t="b">
        <f t="shared" si="64"/>
        <v>1</v>
      </c>
    </row>
    <row r="2497" spans="1:85" hidden="1" x14ac:dyDescent="0.35">
      <c r="A2497" t="s">
        <v>2649</v>
      </c>
      <c r="B2497" t="s">
        <v>5488</v>
      </c>
      <c r="C2497" s="51">
        <v>3519.5990000000002</v>
      </c>
      <c r="D2497">
        <v>14.782</v>
      </c>
      <c r="E2497" s="68">
        <v>147.01300000000001</v>
      </c>
      <c r="F2497">
        <v>6.2949999999999999</v>
      </c>
      <c r="G2497" t="s">
        <v>3290</v>
      </c>
      <c r="I2497">
        <v>86.19</v>
      </c>
      <c r="J2497">
        <v>3519.605</v>
      </c>
      <c r="K2497" s="73">
        <v>153.05000000000001</v>
      </c>
      <c r="L2497">
        <v>6</v>
      </c>
      <c r="M2497">
        <v>1</v>
      </c>
      <c r="N2497" s="51" t="s">
        <v>5488</v>
      </c>
      <c r="O2497">
        <v>1.988</v>
      </c>
      <c r="P2497">
        <v>10</v>
      </c>
      <c r="Q2497">
        <v>14.782</v>
      </c>
      <c r="R2497">
        <v>3519.6</v>
      </c>
      <c r="S2497">
        <v>11.824999999999999</v>
      </c>
      <c r="T2497">
        <v>148.22</v>
      </c>
      <c r="U2497">
        <v>5.0359999999999996</v>
      </c>
      <c r="V2497">
        <v>100</v>
      </c>
      <c r="W2497">
        <v>1.1279999999999999</v>
      </c>
      <c r="X2497">
        <v>0.82399999999999995</v>
      </c>
      <c r="Y2497">
        <v>9.86</v>
      </c>
      <c r="Z2497">
        <v>10.087999999999999</v>
      </c>
      <c r="AA2497">
        <v>0.38500000000000001</v>
      </c>
      <c r="AB2497">
        <v>0</v>
      </c>
      <c r="AC2497" t="b">
        <v>1</v>
      </c>
      <c r="AI2497">
        <v>3519.598</v>
      </c>
      <c r="AJ2497">
        <v>150.053</v>
      </c>
      <c r="AK2497">
        <v>3519.6039999999998</v>
      </c>
      <c r="AL2497">
        <v>152.97200000000001</v>
      </c>
      <c r="AM2497">
        <v>5.8380000000000001</v>
      </c>
      <c r="AN2497">
        <v>11.88</v>
      </c>
      <c r="AO2497">
        <v>9.65</v>
      </c>
      <c r="AP2497">
        <v>0.57099999999999995</v>
      </c>
      <c r="AQ2497">
        <v>9.8160000000000007</v>
      </c>
      <c r="AR2497">
        <v>12.814</v>
      </c>
      <c r="AS2497">
        <v>24.460999999999999</v>
      </c>
      <c r="AT2497">
        <v>0.04</v>
      </c>
      <c r="AU2497">
        <v>0.72399999999999998</v>
      </c>
      <c r="AV2497">
        <v>0.28000000000000003</v>
      </c>
      <c r="AW2497">
        <v>0</v>
      </c>
      <c r="AX2497">
        <v>1949696</v>
      </c>
      <c r="AY2497" t="b">
        <v>1</v>
      </c>
      <c r="AZ2497">
        <v>86.114000000000004</v>
      </c>
      <c r="BA2497">
        <v>3519.5990000000002</v>
      </c>
      <c r="BB2497">
        <v>14.782</v>
      </c>
      <c r="BC2497">
        <v>147.01300000000001</v>
      </c>
      <c r="BD2497">
        <v>6.2949999999999999</v>
      </c>
      <c r="BE2497">
        <v>3519.605</v>
      </c>
      <c r="BF2497">
        <v>153.05000000000001</v>
      </c>
      <c r="BG2497">
        <v>7</v>
      </c>
      <c r="BH2497">
        <v>3</v>
      </c>
      <c r="BM2497" t="s">
        <v>144</v>
      </c>
      <c r="BN2497" t="s">
        <v>144</v>
      </c>
      <c r="BO2497" t="s">
        <v>3296</v>
      </c>
      <c r="BQ2497" t="s">
        <v>5466</v>
      </c>
      <c r="BT2497" s="51" t="s">
        <v>3293</v>
      </c>
      <c r="BV2497" t="s">
        <v>3684</v>
      </c>
      <c r="BX2497" s="51" t="s">
        <v>5461</v>
      </c>
      <c r="CA2497" s="51" t="s">
        <v>5467</v>
      </c>
      <c r="CB2497" s="51">
        <v>9.65</v>
      </c>
      <c r="CC2497" s="51">
        <v>9.65</v>
      </c>
      <c r="CD2497" s="51">
        <v>0</v>
      </c>
      <c r="CE2497" s="51">
        <v>0</v>
      </c>
      <c r="CF2497" s="51">
        <v>0</v>
      </c>
      <c r="CG2497" t="b">
        <f t="shared" si="64"/>
        <v>1</v>
      </c>
    </row>
    <row r="2498" spans="1:85" hidden="1" x14ac:dyDescent="0.35">
      <c r="A2498" t="s">
        <v>2650</v>
      </c>
      <c r="B2498" t="s">
        <v>5489</v>
      </c>
      <c r="C2498" s="51">
        <v>3519.6930000000002</v>
      </c>
      <c r="D2498">
        <v>11.743</v>
      </c>
      <c r="E2498" s="68">
        <v>168.24700000000001</v>
      </c>
      <c r="F2498">
        <v>6.2949999999999999</v>
      </c>
      <c r="G2498" t="s">
        <v>3290</v>
      </c>
      <c r="I2498">
        <v>106.19</v>
      </c>
      <c r="J2498">
        <v>3519.7</v>
      </c>
      <c r="K2498" s="73">
        <v>173.1</v>
      </c>
      <c r="L2498">
        <v>10</v>
      </c>
      <c r="M2498">
        <v>1</v>
      </c>
      <c r="N2498" s="51" t="s">
        <v>5489</v>
      </c>
      <c r="O2498">
        <v>1.984</v>
      </c>
      <c r="P2498">
        <v>11.673</v>
      </c>
      <c r="Q2498">
        <v>11.743</v>
      </c>
      <c r="R2498">
        <v>3519.694</v>
      </c>
      <c r="S2498">
        <v>9.3949999999999996</v>
      </c>
      <c r="T2498">
        <v>169.21799999999999</v>
      </c>
      <c r="U2498">
        <v>5.0359999999999996</v>
      </c>
      <c r="V2498">
        <v>100</v>
      </c>
      <c r="W2498">
        <v>1.236</v>
      </c>
      <c r="X2498">
        <v>1.46</v>
      </c>
      <c r="Y2498">
        <v>10.119999999999999</v>
      </c>
      <c r="Z2498">
        <v>10.087999999999999</v>
      </c>
      <c r="AA2498">
        <v>0.38500000000000001</v>
      </c>
      <c r="AB2498">
        <v>0</v>
      </c>
      <c r="AC2498" t="b">
        <v>1</v>
      </c>
      <c r="AI2498">
        <v>3519.6909999999998</v>
      </c>
      <c r="AJ2498">
        <v>171.405</v>
      </c>
      <c r="AK2498">
        <v>3519.6970000000001</v>
      </c>
      <c r="AL2498">
        <v>173.60499999999999</v>
      </c>
      <c r="AM2498">
        <v>4.3979999999999997</v>
      </c>
      <c r="AN2498">
        <v>13.75</v>
      </c>
      <c r="AO2498">
        <v>15.3</v>
      </c>
      <c r="AP2498">
        <v>1.381</v>
      </c>
      <c r="AQ2498">
        <v>9.7140000000000004</v>
      </c>
      <c r="AR2498">
        <v>0.59199999999999997</v>
      </c>
      <c r="AS2498">
        <v>1.5089999999999999</v>
      </c>
      <c r="AT2498">
        <v>0.35299999999999998</v>
      </c>
      <c r="AU2498">
        <v>0.11600000000000001</v>
      </c>
      <c r="AV2498">
        <v>0.28199999999999997</v>
      </c>
      <c r="AW2498">
        <v>0</v>
      </c>
      <c r="AX2498">
        <v>1953069</v>
      </c>
      <c r="AY2498" t="b">
        <v>1</v>
      </c>
      <c r="AZ2498">
        <v>106.69799999999999</v>
      </c>
      <c r="BA2498">
        <v>3519.6930000000002</v>
      </c>
      <c r="BB2498">
        <v>11.743</v>
      </c>
      <c r="BC2498">
        <v>168.24700000000001</v>
      </c>
      <c r="BD2498">
        <v>6.2949999999999999</v>
      </c>
      <c r="BE2498">
        <v>3519.7</v>
      </c>
      <c r="BF2498">
        <v>173.1</v>
      </c>
      <c r="BG2498">
        <v>13</v>
      </c>
      <c r="BH2498">
        <v>3</v>
      </c>
      <c r="BM2498" t="s">
        <v>144</v>
      </c>
      <c r="BN2498" t="s">
        <v>144</v>
      </c>
      <c r="BO2498" t="s">
        <v>3296</v>
      </c>
      <c r="BQ2498" t="s">
        <v>5466</v>
      </c>
      <c r="BT2498" s="51" t="s">
        <v>3293</v>
      </c>
      <c r="BU2498" s="51" t="s">
        <v>4779</v>
      </c>
      <c r="BV2498" t="s">
        <v>3684</v>
      </c>
      <c r="BX2498" s="51" t="s">
        <v>5461</v>
      </c>
      <c r="CA2498" s="51" t="s">
        <v>5467</v>
      </c>
      <c r="CB2498" s="51">
        <v>15.3</v>
      </c>
      <c r="CC2498" s="51">
        <v>15.3</v>
      </c>
      <c r="CD2498" s="51">
        <v>0</v>
      </c>
      <c r="CE2498" s="51">
        <v>0</v>
      </c>
      <c r="CF2498" s="51">
        <v>0</v>
      </c>
      <c r="CG2498" t="b">
        <f t="shared" si="64"/>
        <v>1</v>
      </c>
    </row>
    <row r="2499" spans="1:85" hidden="1" x14ac:dyDescent="0.35">
      <c r="A2499" t="s">
        <v>2651</v>
      </c>
      <c r="B2499" t="s">
        <v>5490</v>
      </c>
      <c r="C2499" s="51">
        <v>3519.7440000000001</v>
      </c>
      <c r="D2499">
        <v>8</v>
      </c>
      <c r="E2499" s="68">
        <v>180.499</v>
      </c>
      <c r="F2499">
        <v>6.2949999999999999</v>
      </c>
      <c r="G2499" t="s">
        <v>3290</v>
      </c>
      <c r="I2499">
        <v>118.76</v>
      </c>
      <c r="J2499">
        <v>3519.748</v>
      </c>
      <c r="K2499" s="73">
        <v>185.69</v>
      </c>
      <c r="L2499">
        <v>8</v>
      </c>
      <c r="M2499">
        <v>1</v>
      </c>
      <c r="N2499" s="51" t="s">
        <v>5490</v>
      </c>
      <c r="O2499">
        <v>1.9379999999999999</v>
      </c>
      <c r="P2499">
        <v>10</v>
      </c>
      <c r="Q2499">
        <v>8</v>
      </c>
      <c r="R2499">
        <v>3519.7449999999999</v>
      </c>
      <c r="S2499">
        <v>6</v>
      </c>
      <c r="T2499">
        <v>181.53700000000001</v>
      </c>
      <c r="U2499">
        <v>5.0359999999999996</v>
      </c>
      <c r="V2499">
        <v>100</v>
      </c>
      <c r="W2499">
        <v>1.236</v>
      </c>
      <c r="X2499">
        <v>1.101</v>
      </c>
      <c r="Y2499">
        <v>10.199999999999999</v>
      </c>
      <c r="Z2499">
        <v>10.087999999999999</v>
      </c>
      <c r="AA2499">
        <v>0.38500000000000001</v>
      </c>
      <c r="AB2499">
        <v>0</v>
      </c>
      <c r="AC2499" t="b">
        <v>1</v>
      </c>
      <c r="AI2499">
        <v>3519.7420000000002</v>
      </c>
      <c r="AJ2499">
        <v>181.33500000000001</v>
      </c>
      <c r="AK2499">
        <v>3519.7469999999998</v>
      </c>
      <c r="AL2499">
        <v>184.965</v>
      </c>
      <c r="AM2499">
        <v>7.26</v>
      </c>
      <c r="AN2499">
        <v>9.69</v>
      </c>
      <c r="AO2499">
        <v>12.32</v>
      </c>
      <c r="AP2499">
        <v>0.63100000000000001</v>
      </c>
      <c r="AQ2499">
        <v>9.6969999999999992</v>
      </c>
      <c r="AR2499">
        <v>8.2520000000000007</v>
      </c>
      <c r="AS2499">
        <v>27</v>
      </c>
      <c r="AT2499">
        <v>0.04</v>
      </c>
      <c r="AU2499">
        <v>0.72399999999999998</v>
      </c>
      <c r="AV2499">
        <v>0.27800000000000002</v>
      </c>
      <c r="AW2499">
        <v>0</v>
      </c>
      <c r="AX2499">
        <v>1956442</v>
      </c>
      <c r="AY2499" t="b">
        <v>1</v>
      </c>
      <c r="AZ2499">
        <v>118.04</v>
      </c>
      <c r="BA2499">
        <v>3519.7440000000001</v>
      </c>
      <c r="BB2499">
        <v>8</v>
      </c>
      <c r="BC2499">
        <v>180.499</v>
      </c>
      <c r="BD2499">
        <v>6.2949999999999999</v>
      </c>
      <c r="BE2499">
        <v>3519.748</v>
      </c>
      <c r="BF2499">
        <v>185.69</v>
      </c>
      <c r="BG2499">
        <v>9</v>
      </c>
      <c r="BH2499">
        <v>3</v>
      </c>
      <c r="BM2499" t="s">
        <v>144</v>
      </c>
      <c r="BN2499" t="s">
        <v>144</v>
      </c>
      <c r="BO2499" t="s">
        <v>3296</v>
      </c>
      <c r="BQ2499" t="s">
        <v>5466</v>
      </c>
      <c r="BT2499" s="51" t="s">
        <v>3293</v>
      </c>
      <c r="BV2499" t="s">
        <v>3684</v>
      </c>
      <c r="BX2499" s="51" t="s">
        <v>5461</v>
      </c>
      <c r="CA2499" s="51" t="s">
        <v>5467</v>
      </c>
      <c r="CB2499" s="51">
        <v>12.32</v>
      </c>
      <c r="CC2499" s="51">
        <v>12.32</v>
      </c>
      <c r="CD2499" s="51">
        <v>0</v>
      </c>
      <c r="CE2499" s="51">
        <v>0</v>
      </c>
      <c r="CF2499" s="51">
        <v>0</v>
      </c>
      <c r="CG2499" t="b">
        <f t="shared" si="64"/>
        <v>1</v>
      </c>
    </row>
    <row r="2500" spans="1:85" hidden="1" x14ac:dyDescent="0.35">
      <c r="A2500" t="s">
        <v>2652</v>
      </c>
      <c r="B2500" t="s">
        <v>5491</v>
      </c>
      <c r="C2500" s="51">
        <v>3519.98</v>
      </c>
      <c r="D2500">
        <v>8</v>
      </c>
      <c r="E2500" s="68">
        <v>176.20599999999999</v>
      </c>
      <c r="F2500">
        <v>6.2949999999999999</v>
      </c>
      <c r="G2500" t="s">
        <v>3290</v>
      </c>
      <c r="I2500">
        <v>113.81</v>
      </c>
      <c r="J2500">
        <v>3519.9830000000002</v>
      </c>
      <c r="K2500" s="73">
        <v>180.8</v>
      </c>
      <c r="L2500">
        <v>10</v>
      </c>
      <c r="M2500">
        <v>1</v>
      </c>
      <c r="N2500" s="51" t="s">
        <v>5491</v>
      </c>
      <c r="O2500">
        <v>1.855</v>
      </c>
      <c r="P2500">
        <v>11.673</v>
      </c>
      <c r="Q2500">
        <v>8</v>
      </c>
      <c r="R2500">
        <v>3519.9810000000002</v>
      </c>
      <c r="S2500">
        <v>6</v>
      </c>
      <c r="T2500">
        <v>177.125</v>
      </c>
      <c r="U2500">
        <v>5.0359999999999996</v>
      </c>
      <c r="V2500">
        <v>100</v>
      </c>
      <c r="W2500">
        <v>1.236</v>
      </c>
      <c r="X2500">
        <v>1.4610000000000001</v>
      </c>
      <c r="Y2500">
        <v>10.1</v>
      </c>
      <c r="Z2500">
        <v>10.087999999999999</v>
      </c>
      <c r="AA2500">
        <v>0.38500000000000001</v>
      </c>
      <c r="AB2500">
        <v>0</v>
      </c>
      <c r="AC2500" t="b">
        <v>1</v>
      </c>
      <c r="AI2500">
        <v>3519.9789999999998</v>
      </c>
      <c r="AJ2500">
        <v>177.64</v>
      </c>
      <c r="AK2500">
        <v>3519.9830000000002</v>
      </c>
      <c r="AL2500">
        <v>179.99</v>
      </c>
      <c r="AM2500">
        <v>4.7</v>
      </c>
      <c r="AN2500">
        <v>9.81</v>
      </c>
      <c r="AO2500">
        <v>13.87</v>
      </c>
      <c r="AP2500">
        <v>0.98599999999999999</v>
      </c>
      <c r="AQ2500">
        <v>9.4719999999999995</v>
      </c>
      <c r="AR2500">
        <v>3.226</v>
      </c>
      <c r="AS2500">
        <v>1.6719999999999999</v>
      </c>
      <c r="AT2500">
        <v>4.1000000000000002E-2</v>
      </c>
      <c r="AU2500">
        <v>0.32700000000000001</v>
      </c>
      <c r="AV2500">
        <v>0.249</v>
      </c>
      <c r="AW2500">
        <v>0</v>
      </c>
      <c r="AX2500">
        <v>1959815</v>
      </c>
      <c r="AY2500" t="b">
        <v>1</v>
      </c>
      <c r="AZ2500">
        <v>112.999</v>
      </c>
      <c r="BA2500">
        <v>3519.98</v>
      </c>
      <c r="BB2500">
        <v>8</v>
      </c>
      <c r="BC2500">
        <v>176.20599999999999</v>
      </c>
      <c r="BD2500">
        <v>6.2949999999999999</v>
      </c>
      <c r="BE2500">
        <v>3519.9830000000002</v>
      </c>
      <c r="BF2500">
        <v>180.8</v>
      </c>
      <c r="BG2500">
        <v>13</v>
      </c>
      <c r="BH2500">
        <v>3</v>
      </c>
      <c r="BM2500" t="s">
        <v>144</v>
      </c>
      <c r="BN2500" t="s">
        <v>144</v>
      </c>
      <c r="BO2500" t="s">
        <v>3296</v>
      </c>
      <c r="BQ2500" t="s">
        <v>5466</v>
      </c>
      <c r="BT2500" s="51" t="s">
        <v>3293</v>
      </c>
      <c r="BU2500" s="51" t="s">
        <v>4779</v>
      </c>
      <c r="BV2500" t="s">
        <v>3684</v>
      </c>
      <c r="BX2500" s="51" t="s">
        <v>5461</v>
      </c>
      <c r="CA2500" s="51" t="s">
        <v>5467</v>
      </c>
      <c r="CB2500" s="51">
        <v>13.87</v>
      </c>
      <c r="CC2500" s="51">
        <v>13.87</v>
      </c>
      <c r="CD2500" s="51">
        <v>0</v>
      </c>
      <c r="CE2500" s="51">
        <v>0</v>
      </c>
      <c r="CF2500" s="51">
        <v>0</v>
      </c>
      <c r="CG2500" t="b">
        <f t="shared" si="64"/>
        <v>1</v>
      </c>
    </row>
    <row r="2501" spans="1:85" hidden="1" x14ac:dyDescent="0.35">
      <c r="A2501" t="s">
        <v>2653</v>
      </c>
      <c r="B2501" t="s">
        <v>5492</v>
      </c>
      <c r="C2501" s="51">
        <v>3520.15</v>
      </c>
      <c r="D2501">
        <v>8</v>
      </c>
      <c r="E2501" s="68">
        <v>178.86699999999999</v>
      </c>
      <c r="F2501">
        <v>6.2949999999999999</v>
      </c>
      <c r="G2501" t="s">
        <v>3290</v>
      </c>
      <c r="I2501">
        <v>113.81</v>
      </c>
      <c r="J2501">
        <v>3520.154</v>
      </c>
      <c r="K2501" s="73">
        <v>180.87</v>
      </c>
      <c r="L2501">
        <v>6</v>
      </c>
      <c r="M2501">
        <v>1</v>
      </c>
      <c r="N2501" s="51" t="s">
        <v>5492</v>
      </c>
      <c r="O2501">
        <v>1.784</v>
      </c>
      <c r="P2501">
        <v>10</v>
      </c>
      <c r="Q2501">
        <v>8</v>
      </c>
      <c r="R2501">
        <v>3520.1509999999998</v>
      </c>
      <c r="S2501">
        <v>6</v>
      </c>
      <c r="T2501">
        <v>179.268</v>
      </c>
      <c r="U2501">
        <v>5.0359999999999996</v>
      </c>
      <c r="V2501">
        <v>100</v>
      </c>
      <c r="W2501">
        <v>1.2509999999999999</v>
      </c>
      <c r="X2501">
        <v>0.83899999999999997</v>
      </c>
      <c r="Y2501">
        <v>10</v>
      </c>
      <c r="Z2501">
        <v>9.3290000000000006</v>
      </c>
      <c r="AA2501">
        <v>0.36699999999999999</v>
      </c>
      <c r="AB2501">
        <v>0</v>
      </c>
      <c r="AC2501" t="b">
        <v>1</v>
      </c>
      <c r="AI2501">
        <v>3520.15</v>
      </c>
      <c r="AJ2501">
        <v>178.126</v>
      </c>
      <c r="AK2501">
        <v>3520.154</v>
      </c>
      <c r="AL2501">
        <v>180.059</v>
      </c>
      <c r="AM2501">
        <v>3.8650000000000002</v>
      </c>
      <c r="AN2501">
        <v>7.55</v>
      </c>
      <c r="AO2501">
        <v>13</v>
      </c>
      <c r="AP2501">
        <v>0.47099999999999997</v>
      </c>
      <c r="AQ2501">
        <v>9.4250000000000007</v>
      </c>
      <c r="AR2501">
        <v>3.1019999999999999</v>
      </c>
      <c r="AS2501">
        <v>1.28</v>
      </c>
      <c r="AT2501">
        <v>4.7E-2</v>
      </c>
      <c r="AU2501">
        <v>0.72399999999999998</v>
      </c>
      <c r="AV2501">
        <v>0.20499999999999999</v>
      </c>
      <c r="AW2501">
        <v>0</v>
      </c>
      <c r="AX2501">
        <v>1963188</v>
      </c>
      <c r="AY2501" t="b">
        <v>1</v>
      </c>
      <c r="AZ2501">
        <v>112.999</v>
      </c>
      <c r="BA2501">
        <v>3520.15</v>
      </c>
      <c r="BB2501">
        <v>8</v>
      </c>
      <c r="BC2501">
        <v>178.86699999999999</v>
      </c>
      <c r="BD2501">
        <v>6.2949999999999999</v>
      </c>
      <c r="BE2501">
        <v>3520.154</v>
      </c>
      <c r="BF2501">
        <v>180.87</v>
      </c>
      <c r="BG2501">
        <v>8</v>
      </c>
      <c r="BH2501">
        <v>3</v>
      </c>
      <c r="BM2501" t="s">
        <v>144</v>
      </c>
      <c r="BN2501" t="s">
        <v>144</v>
      </c>
      <c r="BO2501" t="s">
        <v>3296</v>
      </c>
      <c r="BQ2501" t="s">
        <v>5466</v>
      </c>
      <c r="BT2501" s="51" t="s">
        <v>3293</v>
      </c>
      <c r="BV2501" t="s">
        <v>3684</v>
      </c>
      <c r="BX2501" s="51" t="s">
        <v>5461</v>
      </c>
      <c r="CA2501" s="51" t="s">
        <v>5467</v>
      </c>
      <c r="CB2501" s="51">
        <v>13</v>
      </c>
      <c r="CC2501" s="51">
        <v>13</v>
      </c>
      <c r="CD2501" s="51">
        <v>0</v>
      </c>
      <c r="CE2501" s="51">
        <v>0</v>
      </c>
      <c r="CF2501" s="51">
        <v>0</v>
      </c>
      <c r="CG2501" t="b">
        <f t="shared" si="64"/>
        <v>1</v>
      </c>
    </row>
    <row r="2502" spans="1:85" hidden="1" x14ac:dyDescent="0.35">
      <c r="A2502" t="s">
        <v>2654</v>
      </c>
      <c r="B2502" t="s">
        <v>5493</v>
      </c>
      <c r="C2502" s="51">
        <v>3520.22</v>
      </c>
      <c r="D2502">
        <v>8</v>
      </c>
      <c r="E2502" s="68">
        <v>179.21600000000001</v>
      </c>
      <c r="F2502">
        <v>6.2949999999999999</v>
      </c>
      <c r="G2502" t="s">
        <v>3290</v>
      </c>
      <c r="I2502">
        <v>116.29</v>
      </c>
      <c r="J2502">
        <v>3520.2240000000002</v>
      </c>
      <c r="K2502" s="73">
        <v>183.36</v>
      </c>
      <c r="L2502">
        <v>5</v>
      </c>
      <c r="M2502">
        <v>1</v>
      </c>
      <c r="N2502" s="51" t="s">
        <v>5493</v>
      </c>
      <c r="O2502">
        <v>1.6479999999999999</v>
      </c>
      <c r="P2502">
        <v>10</v>
      </c>
      <c r="Q2502">
        <v>8</v>
      </c>
      <c r="R2502">
        <v>3520.221</v>
      </c>
      <c r="S2502">
        <v>6</v>
      </c>
      <c r="T2502">
        <v>180.04499999999999</v>
      </c>
      <c r="U2502">
        <v>5.0359999999999996</v>
      </c>
      <c r="V2502">
        <v>100</v>
      </c>
      <c r="W2502">
        <v>1.2509999999999999</v>
      </c>
      <c r="X2502">
        <v>0.747</v>
      </c>
      <c r="Y2502">
        <v>9.9</v>
      </c>
      <c r="Z2502">
        <v>9.3290000000000006</v>
      </c>
      <c r="AA2502">
        <v>0.36699999999999999</v>
      </c>
      <c r="AB2502">
        <v>0</v>
      </c>
      <c r="AC2502" t="b">
        <v>1</v>
      </c>
      <c r="AI2502">
        <v>3520.22</v>
      </c>
      <c r="AJ2502">
        <v>180.126</v>
      </c>
      <c r="AK2502">
        <v>3520.2240000000002</v>
      </c>
      <c r="AL2502">
        <v>183.005</v>
      </c>
      <c r="AM2502">
        <v>5.758</v>
      </c>
      <c r="AN2502">
        <v>6.37</v>
      </c>
      <c r="AO2502">
        <v>12.67</v>
      </c>
      <c r="AP2502">
        <v>0.26400000000000001</v>
      </c>
      <c r="AQ2502">
        <v>9.4019999999999992</v>
      </c>
      <c r="AR2502">
        <v>1.0149999999999999</v>
      </c>
      <c r="AS2502">
        <v>19.21</v>
      </c>
      <c r="AT2502">
        <v>0.52900000000000003</v>
      </c>
      <c r="AU2502">
        <v>0.11600000000000001</v>
      </c>
      <c r="AV2502">
        <v>0.39300000000000002</v>
      </c>
      <c r="AW2502">
        <v>0</v>
      </c>
      <c r="AX2502">
        <v>1966561</v>
      </c>
      <c r="AY2502" t="b">
        <v>1</v>
      </c>
      <c r="AZ2502">
        <v>115.93899999999999</v>
      </c>
      <c r="BA2502">
        <v>3520.22</v>
      </c>
      <c r="BB2502">
        <v>8</v>
      </c>
      <c r="BC2502">
        <v>179.21600000000001</v>
      </c>
      <c r="BD2502">
        <v>6.2949999999999999</v>
      </c>
      <c r="BE2502">
        <v>3520.2240000000002</v>
      </c>
      <c r="BF2502">
        <v>183.36</v>
      </c>
      <c r="BG2502">
        <v>7</v>
      </c>
      <c r="BH2502">
        <v>3</v>
      </c>
      <c r="BM2502" t="s">
        <v>144</v>
      </c>
      <c r="BN2502" t="s">
        <v>144</v>
      </c>
      <c r="BO2502" t="s">
        <v>3296</v>
      </c>
      <c r="BQ2502" t="s">
        <v>5466</v>
      </c>
      <c r="BT2502" s="51" t="s">
        <v>3293</v>
      </c>
      <c r="BV2502" t="s">
        <v>3684</v>
      </c>
      <c r="BX2502" s="51" t="s">
        <v>5461</v>
      </c>
      <c r="CA2502" s="51" t="s">
        <v>5467</v>
      </c>
      <c r="CB2502" s="51">
        <v>12.67</v>
      </c>
      <c r="CC2502" s="51">
        <v>12.67</v>
      </c>
      <c r="CD2502" s="51">
        <v>0</v>
      </c>
      <c r="CE2502" s="51">
        <v>0</v>
      </c>
      <c r="CF2502" s="51">
        <v>0</v>
      </c>
      <c r="CG2502" t="b">
        <f t="shared" si="64"/>
        <v>1</v>
      </c>
    </row>
    <row r="2503" spans="1:85" hidden="1" x14ac:dyDescent="0.35">
      <c r="A2503" t="s">
        <v>2655</v>
      </c>
      <c r="B2503" t="s">
        <v>5494</v>
      </c>
      <c r="C2503" s="51">
        <v>3520.268</v>
      </c>
      <c r="D2503">
        <v>8</v>
      </c>
      <c r="E2503" s="68">
        <v>180.52099999999999</v>
      </c>
      <c r="F2503">
        <v>6.2949999999999999</v>
      </c>
      <c r="G2503" t="s">
        <v>3290</v>
      </c>
      <c r="I2503">
        <v>116.29</v>
      </c>
      <c r="J2503">
        <v>3520.2730000000001</v>
      </c>
      <c r="K2503" s="73">
        <v>183.35</v>
      </c>
      <c r="L2503">
        <v>7</v>
      </c>
      <c r="M2503">
        <v>1</v>
      </c>
      <c r="N2503" s="51" t="s">
        <v>5494</v>
      </c>
      <c r="O2503">
        <v>1.69</v>
      </c>
      <c r="P2503">
        <v>10</v>
      </c>
      <c r="Q2503">
        <v>8</v>
      </c>
      <c r="R2503">
        <v>3520.2689999999998</v>
      </c>
      <c r="S2503">
        <v>6</v>
      </c>
      <c r="T2503">
        <v>181.08699999999999</v>
      </c>
      <c r="U2503">
        <v>5.0359999999999996</v>
      </c>
      <c r="V2503">
        <v>100</v>
      </c>
      <c r="W2503">
        <v>1.2509999999999999</v>
      </c>
      <c r="X2503">
        <v>0.92100000000000004</v>
      </c>
      <c r="Y2503">
        <v>9.81</v>
      </c>
      <c r="Z2503">
        <v>9.3290000000000006</v>
      </c>
      <c r="AA2503">
        <v>0.36699999999999999</v>
      </c>
      <c r="AB2503">
        <v>0</v>
      </c>
      <c r="AC2503" t="b">
        <v>1</v>
      </c>
      <c r="AI2503">
        <v>3520.2629999999999</v>
      </c>
      <c r="AJ2503">
        <v>179.27799999999999</v>
      </c>
      <c r="AK2503">
        <v>3520.2689999999998</v>
      </c>
      <c r="AL2503">
        <v>182.583</v>
      </c>
      <c r="AM2503">
        <v>6.61</v>
      </c>
      <c r="AN2503">
        <v>11.65</v>
      </c>
      <c r="AO2503">
        <v>11.33</v>
      </c>
      <c r="AP2503">
        <v>0.45600000000000002</v>
      </c>
      <c r="AQ2503">
        <v>9.4410000000000007</v>
      </c>
      <c r="AR2503">
        <v>7.7679999999999998</v>
      </c>
      <c r="AS2503">
        <v>11.558</v>
      </c>
      <c r="AT2503">
        <v>2E-3</v>
      </c>
      <c r="AU2503">
        <v>0.17599999999999999</v>
      </c>
      <c r="AV2503">
        <v>8.3000000000000004E-2</v>
      </c>
      <c r="AW2503">
        <v>0</v>
      </c>
      <c r="AX2503">
        <v>1969934</v>
      </c>
      <c r="AY2503" t="b">
        <v>1</v>
      </c>
      <c r="AZ2503">
        <v>115.51900000000001</v>
      </c>
      <c r="BA2503">
        <v>3520.268</v>
      </c>
      <c r="BB2503">
        <v>8</v>
      </c>
      <c r="BC2503">
        <v>180.52099999999999</v>
      </c>
      <c r="BD2503">
        <v>6.2949999999999999</v>
      </c>
      <c r="BE2503">
        <v>3520.2730000000001</v>
      </c>
      <c r="BF2503">
        <v>183.35</v>
      </c>
      <c r="BG2503">
        <v>9</v>
      </c>
      <c r="BH2503">
        <v>3</v>
      </c>
      <c r="BM2503" t="s">
        <v>144</v>
      </c>
      <c r="BN2503" t="s">
        <v>144</v>
      </c>
      <c r="BO2503" t="s">
        <v>3296</v>
      </c>
      <c r="BQ2503" t="s">
        <v>5466</v>
      </c>
      <c r="BT2503" s="51" t="s">
        <v>3293</v>
      </c>
      <c r="BV2503" t="s">
        <v>3684</v>
      </c>
      <c r="BX2503" s="51" t="s">
        <v>5461</v>
      </c>
      <c r="CA2503" s="51" t="s">
        <v>5467</v>
      </c>
      <c r="CB2503" s="51">
        <v>11.33</v>
      </c>
      <c r="CC2503" s="51">
        <v>11.33</v>
      </c>
      <c r="CD2503" s="51">
        <v>0</v>
      </c>
      <c r="CE2503" s="51">
        <v>0</v>
      </c>
      <c r="CF2503" s="51">
        <v>0</v>
      </c>
      <c r="CG2503" t="b">
        <f t="shared" si="64"/>
        <v>1</v>
      </c>
    </row>
    <row r="2504" spans="1:85" hidden="1" x14ac:dyDescent="0.35">
      <c r="A2504" t="s">
        <v>2656</v>
      </c>
      <c r="B2504" t="s">
        <v>5495</v>
      </c>
      <c r="C2504" s="51">
        <v>3520.306</v>
      </c>
      <c r="D2504">
        <v>8</v>
      </c>
      <c r="E2504" s="68">
        <v>179.32400000000001</v>
      </c>
      <c r="F2504">
        <v>6.2949999999999999</v>
      </c>
      <c r="G2504" t="s">
        <v>3290</v>
      </c>
      <c r="I2504">
        <v>116.29</v>
      </c>
      <c r="J2504">
        <v>3520.3110000000001</v>
      </c>
      <c r="K2504" s="73">
        <v>183.37</v>
      </c>
      <c r="L2504">
        <v>6</v>
      </c>
      <c r="M2504">
        <v>1</v>
      </c>
      <c r="N2504" s="51" t="s">
        <v>5495</v>
      </c>
      <c r="O2504">
        <v>2.0129999999999999</v>
      </c>
      <c r="P2504">
        <v>10</v>
      </c>
      <c r="Q2504">
        <v>8</v>
      </c>
      <c r="R2504">
        <v>3520.3069999999998</v>
      </c>
      <c r="S2504">
        <v>6</v>
      </c>
      <c r="T2504">
        <v>180.13300000000001</v>
      </c>
      <c r="U2504">
        <v>5.0359999999999996</v>
      </c>
      <c r="V2504">
        <v>100</v>
      </c>
      <c r="W2504">
        <v>1.2509999999999999</v>
      </c>
      <c r="X2504">
        <v>0.75800000000000001</v>
      </c>
      <c r="Y2504">
        <v>9.5350000000000001</v>
      </c>
      <c r="Z2504">
        <v>9.3290000000000006</v>
      </c>
      <c r="AA2504">
        <v>0.36699999999999999</v>
      </c>
      <c r="AB2504">
        <v>0</v>
      </c>
      <c r="AC2504" t="b">
        <v>1</v>
      </c>
      <c r="AI2504">
        <v>3520.3009999999999</v>
      </c>
      <c r="AJ2504">
        <v>179.852</v>
      </c>
      <c r="AK2504">
        <v>3520.308</v>
      </c>
      <c r="AL2504">
        <v>182.595</v>
      </c>
      <c r="AM2504">
        <v>5.4850000000000003</v>
      </c>
      <c r="AN2504">
        <v>12.9</v>
      </c>
      <c r="AO2504">
        <v>13.88</v>
      </c>
      <c r="AP2504">
        <v>0.61399999999999999</v>
      </c>
      <c r="AQ2504">
        <v>9.5370000000000008</v>
      </c>
      <c r="AR2504">
        <v>6.2</v>
      </c>
      <c r="AS2504">
        <v>12.992000000000001</v>
      </c>
      <c r="AT2504">
        <v>0.125</v>
      </c>
      <c r="AU2504">
        <v>0.10299999999999999</v>
      </c>
      <c r="AV2504">
        <v>0.14599999999999999</v>
      </c>
      <c r="AW2504">
        <v>0</v>
      </c>
      <c r="AX2504">
        <v>1973307</v>
      </c>
      <c r="AY2504" t="b">
        <v>1</v>
      </c>
      <c r="AZ2504">
        <v>115.51900000000001</v>
      </c>
      <c r="BA2504">
        <v>3520.306</v>
      </c>
      <c r="BB2504">
        <v>8</v>
      </c>
      <c r="BC2504">
        <v>179.32400000000001</v>
      </c>
      <c r="BD2504">
        <v>6.2949999999999999</v>
      </c>
      <c r="BE2504">
        <v>3520.3110000000001</v>
      </c>
      <c r="BF2504">
        <v>183.37</v>
      </c>
      <c r="BG2504">
        <v>7</v>
      </c>
      <c r="BH2504">
        <v>3</v>
      </c>
      <c r="BM2504" t="s">
        <v>144</v>
      </c>
      <c r="BN2504" t="s">
        <v>144</v>
      </c>
      <c r="BO2504" t="s">
        <v>3296</v>
      </c>
      <c r="BQ2504" t="s">
        <v>5466</v>
      </c>
      <c r="BT2504" s="51" t="s">
        <v>3293</v>
      </c>
      <c r="BU2504" s="51" t="s">
        <v>4779</v>
      </c>
      <c r="BV2504" t="s">
        <v>3684</v>
      </c>
      <c r="BX2504" s="51" t="s">
        <v>5461</v>
      </c>
      <c r="CA2504" s="51" t="s">
        <v>5467</v>
      </c>
      <c r="CB2504" s="51">
        <v>13.88</v>
      </c>
      <c r="CC2504" s="51">
        <v>13.88</v>
      </c>
      <c r="CD2504" s="51">
        <v>0</v>
      </c>
      <c r="CE2504" s="51">
        <v>0</v>
      </c>
      <c r="CF2504" s="51">
        <v>0</v>
      </c>
      <c r="CG2504" t="b">
        <f t="shared" si="64"/>
        <v>1</v>
      </c>
    </row>
    <row r="2505" spans="1:85" hidden="1" x14ac:dyDescent="0.35">
      <c r="A2505" t="s">
        <v>2657</v>
      </c>
      <c r="B2505" t="s">
        <v>5496</v>
      </c>
      <c r="C2505" s="51">
        <v>3520.3490000000002</v>
      </c>
      <c r="D2505">
        <v>8.1829999999999998</v>
      </c>
      <c r="E2505" s="68">
        <v>183.60900000000001</v>
      </c>
      <c r="F2505">
        <v>6.2949999999999999</v>
      </c>
      <c r="G2505" t="s">
        <v>3290</v>
      </c>
      <c r="I2505">
        <v>121.24</v>
      </c>
      <c r="J2505">
        <v>3520.3519999999999</v>
      </c>
      <c r="K2505" s="73">
        <v>188.33</v>
      </c>
      <c r="L2505">
        <v>9</v>
      </c>
      <c r="M2505">
        <v>1</v>
      </c>
      <c r="N2505" s="51" t="s">
        <v>5496</v>
      </c>
      <c r="O2505">
        <v>2.097</v>
      </c>
      <c r="P2505">
        <v>11.083</v>
      </c>
      <c r="Q2505">
        <v>8.1829999999999998</v>
      </c>
      <c r="R2505">
        <v>3520.35</v>
      </c>
      <c r="S2505">
        <v>6.1829999999999998</v>
      </c>
      <c r="T2505">
        <v>184.553</v>
      </c>
      <c r="U2505">
        <v>5.0359999999999996</v>
      </c>
      <c r="V2505">
        <v>100</v>
      </c>
      <c r="W2505">
        <v>1.2509999999999999</v>
      </c>
      <c r="X2505">
        <v>1.2270000000000001</v>
      </c>
      <c r="Y2505">
        <v>9.4</v>
      </c>
      <c r="Z2505">
        <v>9.3290000000000006</v>
      </c>
      <c r="AA2505">
        <v>0.36699999999999999</v>
      </c>
      <c r="AB2505">
        <v>0</v>
      </c>
      <c r="AC2505" t="b">
        <v>1</v>
      </c>
      <c r="AI2505">
        <v>3520.3440000000001</v>
      </c>
      <c r="AJ2505">
        <v>183.81299999999999</v>
      </c>
      <c r="AK2505">
        <v>3520.3510000000001</v>
      </c>
      <c r="AL2505">
        <v>187.65100000000001</v>
      </c>
      <c r="AM2505">
        <v>7.6760000000000002</v>
      </c>
      <c r="AN2505">
        <v>13.91</v>
      </c>
      <c r="AO2505">
        <v>11.16</v>
      </c>
      <c r="AP2505">
        <v>0.69699999999999995</v>
      </c>
      <c r="AQ2505">
        <v>9.6959999999999997</v>
      </c>
      <c r="AR2505">
        <v>4.5229999999999997</v>
      </c>
      <c r="AS2505">
        <v>19.721</v>
      </c>
      <c r="AT2505">
        <v>0.436</v>
      </c>
      <c r="AU2505">
        <v>0.12</v>
      </c>
      <c r="AV2505">
        <v>0.14499999999999999</v>
      </c>
      <c r="AW2505">
        <v>0</v>
      </c>
      <c r="AX2505">
        <v>1976680</v>
      </c>
      <c r="AY2505" t="b">
        <v>1</v>
      </c>
      <c r="AZ2505">
        <v>120.56</v>
      </c>
      <c r="BA2505">
        <v>3520.3490000000002</v>
      </c>
      <c r="BB2505">
        <v>8.1829999999999998</v>
      </c>
      <c r="BC2505">
        <v>183.60900000000001</v>
      </c>
      <c r="BD2505">
        <v>6.2949999999999999</v>
      </c>
      <c r="BE2505">
        <v>3520.3519999999999</v>
      </c>
      <c r="BF2505">
        <v>188.33</v>
      </c>
      <c r="BG2505">
        <v>12</v>
      </c>
      <c r="BH2505">
        <v>3</v>
      </c>
      <c r="BM2505" t="s">
        <v>144</v>
      </c>
      <c r="BN2505" t="s">
        <v>144</v>
      </c>
      <c r="BO2505" t="s">
        <v>3296</v>
      </c>
      <c r="BQ2505" t="s">
        <v>5466</v>
      </c>
      <c r="BT2505" s="51" t="s">
        <v>3293</v>
      </c>
      <c r="BV2505" t="s">
        <v>3684</v>
      </c>
      <c r="BX2505" s="51" t="s">
        <v>5461</v>
      </c>
      <c r="CA2505" s="51" t="s">
        <v>5467</v>
      </c>
      <c r="CB2505" s="51">
        <v>11.16</v>
      </c>
      <c r="CC2505" s="51">
        <v>11.16</v>
      </c>
      <c r="CD2505" s="51">
        <v>0</v>
      </c>
      <c r="CE2505" s="51">
        <v>0</v>
      </c>
      <c r="CF2505" s="51">
        <v>0</v>
      </c>
      <c r="CG2505" t="b">
        <f t="shared" si="64"/>
        <v>1</v>
      </c>
    </row>
    <row r="2506" spans="1:85" hidden="1" x14ac:dyDescent="0.35">
      <c r="A2506" t="s">
        <v>2658</v>
      </c>
      <c r="B2506" t="s">
        <v>5497</v>
      </c>
      <c r="C2506">
        <v>3520.4</v>
      </c>
      <c r="D2506">
        <v>8.0990000000000002</v>
      </c>
      <c r="E2506">
        <v>183.756</v>
      </c>
      <c r="F2506">
        <v>6.2949999999999999</v>
      </c>
      <c r="G2506" t="s">
        <v>2884</v>
      </c>
      <c r="I2506">
        <v>118.76</v>
      </c>
      <c r="J2506">
        <v>3520.404</v>
      </c>
      <c r="K2506" s="68">
        <v>185.85</v>
      </c>
      <c r="L2506">
        <v>7</v>
      </c>
      <c r="M2506">
        <v>1</v>
      </c>
      <c r="N2506" t="s">
        <v>5497</v>
      </c>
      <c r="O2506">
        <v>2.0760000000000001</v>
      </c>
      <c r="P2506">
        <v>10</v>
      </c>
      <c r="Q2506">
        <v>8.0990000000000002</v>
      </c>
      <c r="R2506">
        <v>3520.4009999999998</v>
      </c>
      <c r="S2506">
        <v>6.0990000000000002</v>
      </c>
      <c r="T2506">
        <v>184.17500000000001</v>
      </c>
      <c r="U2506">
        <v>5.0359999999999996</v>
      </c>
      <c r="V2506">
        <v>100</v>
      </c>
      <c r="W2506">
        <v>1.2509999999999999</v>
      </c>
      <c r="X2506">
        <v>0.95</v>
      </c>
      <c r="Y2506">
        <v>9.98</v>
      </c>
      <c r="Z2506">
        <v>9.3290000000000006</v>
      </c>
      <c r="AA2506">
        <v>0.36699999999999999</v>
      </c>
      <c r="AB2506">
        <v>0</v>
      </c>
      <c r="AC2506" t="b">
        <v>1</v>
      </c>
      <c r="BA2506">
        <v>3520.4</v>
      </c>
      <c r="BB2506">
        <v>8.0990000000000002</v>
      </c>
      <c r="BC2506">
        <v>183.756</v>
      </c>
      <c r="BD2506">
        <v>6.2949999999999999</v>
      </c>
      <c r="BE2506">
        <v>3520.404</v>
      </c>
      <c r="BF2506">
        <v>185.85</v>
      </c>
      <c r="BG2506">
        <v>9</v>
      </c>
      <c r="BH2506">
        <v>3</v>
      </c>
      <c r="BM2506" t="s">
        <v>144</v>
      </c>
      <c r="BN2506" t="s">
        <v>144</v>
      </c>
      <c r="BO2506" t="s">
        <v>3301</v>
      </c>
      <c r="BT2506"/>
      <c r="BU2506"/>
      <c r="BV2506" t="s">
        <v>3684</v>
      </c>
      <c r="BX2506" t="s">
        <v>5461</v>
      </c>
      <c r="BZ2506"/>
      <c r="CA2506"/>
      <c r="CB2506"/>
      <c r="CC2506"/>
      <c r="CD2506">
        <v>0</v>
      </c>
      <c r="CE2506"/>
      <c r="CF2506">
        <v>0</v>
      </c>
    </row>
    <row r="2507" spans="1:85" hidden="1" x14ac:dyDescent="0.35">
      <c r="A2507" t="s">
        <v>2659</v>
      </c>
      <c r="B2507" t="s">
        <v>5498</v>
      </c>
      <c r="C2507" s="51">
        <v>3520.4110000000001</v>
      </c>
      <c r="D2507">
        <v>14.836</v>
      </c>
      <c r="E2507" s="68">
        <v>177.077</v>
      </c>
      <c r="F2507">
        <v>6.2949999999999999</v>
      </c>
      <c r="G2507" t="s">
        <v>3290</v>
      </c>
      <c r="I2507">
        <v>113.81</v>
      </c>
      <c r="J2507">
        <v>3520.4140000000002</v>
      </c>
      <c r="K2507" s="73">
        <v>180.91</v>
      </c>
      <c r="L2507">
        <v>7</v>
      </c>
      <c r="M2507">
        <v>1</v>
      </c>
      <c r="N2507" s="51" t="s">
        <v>5498</v>
      </c>
      <c r="O2507">
        <v>2.0350000000000001</v>
      </c>
      <c r="P2507">
        <v>10</v>
      </c>
      <c r="Q2507">
        <v>14.115</v>
      </c>
      <c r="R2507">
        <v>3520.4119999999998</v>
      </c>
      <c r="S2507">
        <v>11.292</v>
      </c>
      <c r="T2507">
        <v>177.84399999999999</v>
      </c>
      <c r="U2507">
        <v>5.0359999999999996</v>
      </c>
      <c r="V2507">
        <v>100</v>
      </c>
      <c r="W2507">
        <v>1.1870000000000001</v>
      </c>
      <c r="X2507">
        <v>0.96099999999999997</v>
      </c>
      <c r="Y2507">
        <v>10.31</v>
      </c>
      <c r="Z2507">
        <v>9.3290000000000006</v>
      </c>
      <c r="AA2507">
        <v>0.36699999999999999</v>
      </c>
      <c r="AB2507">
        <v>0</v>
      </c>
      <c r="AC2507" t="b">
        <v>1</v>
      </c>
      <c r="AI2507">
        <v>3520.4079999999999</v>
      </c>
      <c r="AJ2507">
        <v>178.32</v>
      </c>
      <c r="AK2507">
        <v>3520.4140000000002</v>
      </c>
      <c r="AL2507">
        <v>180.51499999999999</v>
      </c>
      <c r="AM2507">
        <v>4.3899999999999997</v>
      </c>
      <c r="AN2507">
        <v>12.11</v>
      </c>
      <c r="AO2507">
        <v>11.55</v>
      </c>
      <c r="AP2507">
        <v>0.52800000000000002</v>
      </c>
      <c r="AQ2507">
        <v>9.6519999999999992</v>
      </c>
      <c r="AR2507">
        <v>7.2789999999999999</v>
      </c>
      <c r="AS2507">
        <v>32.148000000000003</v>
      </c>
      <c r="AT2507">
        <v>0.108</v>
      </c>
      <c r="AU2507">
        <v>0.35599999999999998</v>
      </c>
      <c r="AV2507">
        <v>0.16200000000000001</v>
      </c>
      <c r="AW2507">
        <v>0</v>
      </c>
      <c r="AX2507">
        <v>1980053</v>
      </c>
      <c r="AY2507" t="b">
        <v>1</v>
      </c>
      <c r="AZ2507">
        <v>113.419</v>
      </c>
      <c r="BA2507">
        <v>3520.404</v>
      </c>
      <c r="BB2507">
        <v>14.115</v>
      </c>
      <c r="BC2507">
        <v>177.45</v>
      </c>
      <c r="BD2507">
        <v>6.2949999999999999</v>
      </c>
      <c r="BE2507">
        <v>3520.4140000000002</v>
      </c>
      <c r="BF2507">
        <v>180.91</v>
      </c>
      <c r="BG2507">
        <v>9</v>
      </c>
      <c r="BH2507">
        <v>3</v>
      </c>
      <c r="BM2507" t="s">
        <v>144</v>
      </c>
      <c r="BN2507" t="s">
        <v>144</v>
      </c>
      <c r="BO2507" t="s">
        <v>3296</v>
      </c>
      <c r="BQ2507" t="s">
        <v>5466</v>
      </c>
      <c r="BT2507" s="51" t="s">
        <v>3293</v>
      </c>
      <c r="BV2507" t="s">
        <v>3684</v>
      </c>
      <c r="BX2507" s="51" t="s">
        <v>5461</v>
      </c>
      <c r="CA2507" s="51" t="s">
        <v>5467</v>
      </c>
      <c r="CB2507" s="51">
        <v>11.55</v>
      </c>
      <c r="CC2507" s="51">
        <v>11.55</v>
      </c>
      <c r="CD2507" s="51">
        <v>0</v>
      </c>
      <c r="CE2507" s="51">
        <v>0</v>
      </c>
      <c r="CF2507" s="51">
        <v>0</v>
      </c>
      <c r="CG2507" t="b">
        <f t="shared" ref="CG2507:CG2514" si="65">IF(CE2507*100&lt;CC2507,TRUE,FALSE)</f>
        <v>1</v>
      </c>
    </row>
    <row r="2508" spans="1:85" hidden="1" x14ac:dyDescent="0.35">
      <c r="A2508" t="s">
        <v>2660</v>
      </c>
      <c r="B2508" t="s">
        <v>5499</v>
      </c>
      <c r="C2508" s="51">
        <v>3520.4650000000001</v>
      </c>
      <c r="D2508">
        <v>14.481999999999999</v>
      </c>
      <c r="E2508" s="68">
        <v>180.53399999999999</v>
      </c>
      <c r="F2508">
        <v>6.2949999999999999</v>
      </c>
      <c r="G2508" t="s">
        <v>3290</v>
      </c>
      <c r="I2508">
        <v>116.29</v>
      </c>
      <c r="J2508">
        <v>3520.4740000000002</v>
      </c>
      <c r="K2508" s="73">
        <v>183.41</v>
      </c>
      <c r="L2508">
        <v>6</v>
      </c>
      <c r="M2508">
        <v>1</v>
      </c>
      <c r="N2508" s="51" t="s">
        <v>5499</v>
      </c>
      <c r="O2508">
        <v>1.9390000000000001</v>
      </c>
      <c r="P2508">
        <v>10</v>
      </c>
      <c r="Q2508">
        <v>14.481999999999999</v>
      </c>
      <c r="R2508">
        <v>3520.4659999999999</v>
      </c>
      <c r="S2508">
        <v>11.585000000000001</v>
      </c>
      <c r="T2508">
        <v>181.10900000000001</v>
      </c>
      <c r="U2508">
        <v>5.0359999999999996</v>
      </c>
      <c r="V2508">
        <v>100</v>
      </c>
      <c r="W2508">
        <v>1.1299999999999999</v>
      </c>
      <c r="X2508">
        <v>0.92400000000000004</v>
      </c>
      <c r="Y2508">
        <v>10.82</v>
      </c>
      <c r="Z2508">
        <v>10.032</v>
      </c>
      <c r="AA2508">
        <v>0.38300000000000001</v>
      </c>
      <c r="AB2508">
        <v>0</v>
      </c>
      <c r="AC2508" t="b">
        <v>1</v>
      </c>
      <c r="AI2508">
        <v>3520.4569999999999</v>
      </c>
      <c r="AJ2508">
        <v>179.006</v>
      </c>
      <c r="AK2508">
        <v>3520.4720000000002</v>
      </c>
      <c r="AL2508">
        <v>182.636</v>
      </c>
      <c r="AM2508">
        <v>7.26</v>
      </c>
      <c r="AN2508">
        <v>30.04</v>
      </c>
      <c r="AO2508">
        <v>11.61</v>
      </c>
      <c r="AP2508">
        <v>0.51200000000000001</v>
      </c>
      <c r="AQ2508">
        <v>10.015000000000001</v>
      </c>
      <c r="AR2508">
        <v>1.538</v>
      </c>
      <c r="AS2508">
        <v>15.055999999999999</v>
      </c>
      <c r="AT2508">
        <v>3.5999999999999997E-2</v>
      </c>
      <c r="AU2508">
        <v>0.72399999999999998</v>
      </c>
      <c r="AV2508">
        <v>0.159</v>
      </c>
      <c r="AW2508">
        <v>0</v>
      </c>
      <c r="AX2508">
        <v>1983426</v>
      </c>
      <c r="AY2508" t="b">
        <v>1</v>
      </c>
      <c r="AZ2508">
        <v>115.51900000000001</v>
      </c>
      <c r="BA2508">
        <v>3520.4650000000001</v>
      </c>
      <c r="BB2508">
        <v>14.481999999999999</v>
      </c>
      <c r="BC2508">
        <v>180.53399999999999</v>
      </c>
      <c r="BD2508">
        <v>6.2949999999999999</v>
      </c>
      <c r="BE2508">
        <v>3520.4740000000002</v>
      </c>
      <c r="BF2508">
        <v>183.41</v>
      </c>
      <c r="BG2508">
        <v>8</v>
      </c>
      <c r="BH2508">
        <v>3</v>
      </c>
      <c r="BM2508" t="s">
        <v>144</v>
      </c>
      <c r="BN2508" t="s">
        <v>144</v>
      </c>
      <c r="BO2508" t="s">
        <v>3296</v>
      </c>
      <c r="BQ2508" t="s">
        <v>5466</v>
      </c>
      <c r="BT2508" s="51" t="s">
        <v>3293</v>
      </c>
      <c r="BV2508" t="s">
        <v>3684</v>
      </c>
      <c r="BX2508" s="51" t="s">
        <v>5461</v>
      </c>
      <c r="CA2508" s="51" t="s">
        <v>5467</v>
      </c>
      <c r="CB2508" s="51">
        <v>11.61</v>
      </c>
      <c r="CC2508" s="51">
        <v>11.61</v>
      </c>
      <c r="CD2508" s="51">
        <v>0</v>
      </c>
      <c r="CE2508" s="51">
        <v>0</v>
      </c>
      <c r="CF2508" s="51">
        <v>0</v>
      </c>
      <c r="CG2508" t="b">
        <f t="shared" si="65"/>
        <v>1</v>
      </c>
    </row>
    <row r="2509" spans="1:85" hidden="1" x14ac:dyDescent="0.35">
      <c r="A2509" t="s">
        <v>2661</v>
      </c>
      <c r="B2509" t="s">
        <v>5500</v>
      </c>
      <c r="C2509" s="51">
        <v>3520.4920000000002</v>
      </c>
      <c r="D2509">
        <v>9.6890000000000001</v>
      </c>
      <c r="E2509" s="68">
        <v>181.298</v>
      </c>
      <c r="F2509">
        <v>6.2949999999999999</v>
      </c>
      <c r="G2509" t="s">
        <v>3290</v>
      </c>
      <c r="I2509">
        <v>116.29</v>
      </c>
      <c r="J2509">
        <v>3520.4969999999998</v>
      </c>
      <c r="K2509" s="73">
        <v>183.42</v>
      </c>
      <c r="L2509">
        <v>7</v>
      </c>
      <c r="M2509">
        <v>1</v>
      </c>
      <c r="N2509" s="51" t="s">
        <v>5500</v>
      </c>
      <c r="O2509">
        <v>1.9350000000000001</v>
      </c>
      <c r="P2509">
        <v>10</v>
      </c>
      <c r="Q2509">
        <v>9.6890000000000001</v>
      </c>
      <c r="R2509">
        <v>3520.4929999999999</v>
      </c>
      <c r="S2509">
        <v>7.6890000000000001</v>
      </c>
      <c r="T2509">
        <v>181.72300000000001</v>
      </c>
      <c r="U2509">
        <v>5.0359999999999996</v>
      </c>
      <c r="V2509">
        <v>100</v>
      </c>
      <c r="W2509">
        <v>1.2370000000000001</v>
      </c>
      <c r="X2509">
        <v>1.026</v>
      </c>
      <c r="Y2509">
        <v>10.91</v>
      </c>
      <c r="Z2509">
        <v>10.032</v>
      </c>
      <c r="AA2509">
        <v>0.38300000000000001</v>
      </c>
      <c r="AB2509">
        <v>0</v>
      </c>
      <c r="AC2509" t="b">
        <v>1</v>
      </c>
      <c r="AI2509">
        <v>3520.4879999999998</v>
      </c>
      <c r="AJ2509">
        <v>180.22499999999999</v>
      </c>
      <c r="AK2509">
        <v>3520.4969999999998</v>
      </c>
      <c r="AL2509">
        <v>182.65199999999999</v>
      </c>
      <c r="AM2509">
        <v>4.8559999999999999</v>
      </c>
      <c r="AN2509">
        <v>18.87</v>
      </c>
      <c r="AO2509">
        <v>13.11</v>
      </c>
      <c r="AP2509">
        <v>0.64600000000000002</v>
      </c>
      <c r="AQ2509">
        <v>10.109</v>
      </c>
      <c r="AR2509">
        <v>6.508</v>
      </c>
      <c r="AS2509">
        <v>1.252</v>
      </c>
      <c r="AT2509">
        <v>0.113</v>
      </c>
      <c r="AU2509">
        <v>0.185</v>
      </c>
      <c r="AV2509">
        <v>0.23599999999999999</v>
      </c>
      <c r="AW2509">
        <v>0</v>
      </c>
      <c r="AX2509">
        <v>1986799</v>
      </c>
      <c r="AY2509" t="b">
        <v>1</v>
      </c>
      <c r="AZ2509">
        <v>115.51900000000001</v>
      </c>
      <c r="BA2509">
        <v>3520.4920000000002</v>
      </c>
      <c r="BB2509">
        <v>9.6890000000000001</v>
      </c>
      <c r="BC2509">
        <v>181.298</v>
      </c>
      <c r="BD2509">
        <v>6.2949999999999999</v>
      </c>
      <c r="BE2509">
        <v>3520.4969999999998</v>
      </c>
      <c r="BF2509">
        <v>183.42</v>
      </c>
      <c r="BG2509">
        <v>9</v>
      </c>
      <c r="BH2509">
        <v>3</v>
      </c>
      <c r="BM2509" t="s">
        <v>144</v>
      </c>
      <c r="BN2509" t="s">
        <v>144</v>
      </c>
      <c r="BO2509" t="s">
        <v>3296</v>
      </c>
      <c r="BQ2509" t="s">
        <v>5466</v>
      </c>
      <c r="BT2509" s="51" t="s">
        <v>3293</v>
      </c>
      <c r="BV2509" t="s">
        <v>3684</v>
      </c>
      <c r="BX2509" s="51" t="s">
        <v>5461</v>
      </c>
      <c r="CA2509" s="51" t="s">
        <v>5467</v>
      </c>
      <c r="CB2509" s="51">
        <v>13.11</v>
      </c>
      <c r="CC2509" s="51">
        <v>13.11</v>
      </c>
      <c r="CD2509" s="51">
        <v>0</v>
      </c>
      <c r="CE2509" s="51">
        <v>0</v>
      </c>
      <c r="CF2509" s="51">
        <v>0</v>
      </c>
      <c r="CG2509" t="b">
        <f t="shared" si="65"/>
        <v>1</v>
      </c>
    </row>
    <row r="2510" spans="1:85" hidden="1" x14ac:dyDescent="0.35">
      <c r="A2510" t="s">
        <v>2662</v>
      </c>
      <c r="B2510" t="s">
        <v>5501</v>
      </c>
      <c r="C2510" s="51">
        <v>3520.5320000000002</v>
      </c>
      <c r="D2510">
        <v>8</v>
      </c>
      <c r="E2510" s="68">
        <v>179.12100000000001</v>
      </c>
      <c r="F2510">
        <v>6.2949999999999999</v>
      </c>
      <c r="G2510" t="s">
        <v>3290</v>
      </c>
      <c r="I2510">
        <v>116.29</v>
      </c>
      <c r="J2510">
        <v>3520.5360000000001</v>
      </c>
      <c r="K2510" s="73">
        <v>183.44</v>
      </c>
      <c r="L2510">
        <v>6</v>
      </c>
      <c r="M2510">
        <v>1</v>
      </c>
      <c r="N2510" s="51" t="s">
        <v>5501</v>
      </c>
      <c r="O2510">
        <v>1.92</v>
      </c>
      <c r="P2510">
        <v>10</v>
      </c>
      <c r="Q2510">
        <v>8</v>
      </c>
      <c r="R2510">
        <v>3520.5329999999999</v>
      </c>
      <c r="S2510">
        <v>6</v>
      </c>
      <c r="T2510">
        <v>179.98500000000001</v>
      </c>
      <c r="U2510">
        <v>5.0359999999999996</v>
      </c>
      <c r="V2510">
        <v>100</v>
      </c>
      <c r="W2510">
        <v>1.2370000000000001</v>
      </c>
      <c r="X2510">
        <v>0.92200000000000004</v>
      </c>
      <c r="Y2510">
        <v>10.82</v>
      </c>
      <c r="Z2510">
        <v>10.032</v>
      </c>
      <c r="AA2510">
        <v>0.38300000000000001</v>
      </c>
      <c r="AB2510">
        <v>0</v>
      </c>
      <c r="AC2510" t="b">
        <v>1</v>
      </c>
      <c r="AI2510">
        <v>3520.53</v>
      </c>
      <c r="AJ2510">
        <v>180.64699999999999</v>
      </c>
      <c r="AK2510">
        <v>3520.5340000000001</v>
      </c>
      <c r="AL2510">
        <v>182.67</v>
      </c>
      <c r="AM2510">
        <v>4.0460000000000003</v>
      </c>
      <c r="AN2510">
        <v>6.63</v>
      </c>
      <c r="AO2510">
        <v>9.85</v>
      </c>
      <c r="AP2510">
        <v>0.26300000000000001</v>
      </c>
      <c r="AQ2510">
        <v>10.095000000000001</v>
      </c>
      <c r="AR2510">
        <v>8.5429999999999993</v>
      </c>
      <c r="AS2510">
        <v>14.568</v>
      </c>
      <c r="AT2510">
        <v>0.79400000000000004</v>
      </c>
      <c r="AU2510">
        <v>0.11600000000000001</v>
      </c>
      <c r="AV2510">
        <v>0.17499999999999999</v>
      </c>
      <c r="AW2510">
        <v>0</v>
      </c>
      <c r="AX2510">
        <v>1990172</v>
      </c>
      <c r="AY2510" t="b">
        <v>1</v>
      </c>
      <c r="AZ2510">
        <v>115.51900000000001</v>
      </c>
      <c r="BA2510">
        <v>3520.5320000000002</v>
      </c>
      <c r="BB2510">
        <v>8</v>
      </c>
      <c r="BC2510">
        <v>179.12100000000001</v>
      </c>
      <c r="BD2510">
        <v>6.2949999999999999</v>
      </c>
      <c r="BE2510">
        <v>3520.5360000000001</v>
      </c>
      <c r="BF2510">
        <v>183.44</v>
      </c>
      <c r="BG2510">
        <v>8</v>
      </c>
      <c r="BH2510">
        <v>3</v>
      </c>
      <c r="BM2510" t="s">
        <v>144</v>
      </c>
      <c r="BN2510" t="s">
        <v>144</v>
      </c>
      <c r="BO2510" t="s">
        <v>3296</v>
      </c>
      <c r="BQ2510" t="s">
        <v>5466</v>
      </c>
      <c r="BT2510" s="51" t="s">
        <v>3293</v>
      </c>
      <c r="BV2510" t="s">
        <v>3684</v>
      </c>
      <c r="BX2510" s="51" t="s">
        <v>5461</v>
      </c>
      <c r="CA2510" s="51" t="s">
        <v>5467</v>
      </c>
      <c r="CB2510" s="51">
        <v>9.85</v>
      </c>
      <c r="CC2510" s="51">
        <v>9.85</v>
      </c>
      <c r="CD2510" s="51">
        <v>0</v>
      </c>
      <c r="CE2510" s="51">
        <v>0</v>
      </c>
      <c r="CF2510" s="51">
        <v>0</v>
      </c>
      <c r="CG2510" t="b">
        <f t="shared" si="65"/>
        <v>1</v>
      </c>
    </row>
    <row r="2511" spans="1:85" hidden="1" x14ac:dyDescent="0.35">
      <c r="A2511" t="s">
        <v>2663</v>
      </c>
      <c r="B2511" t="s">
        <v>5502</v>
      </c>
      <c r="C2511" s="51">
        <v>3520.5929999999998</v>
      </c>
      <c r="D2511">
        <v>15.804</v>
      </c>
      <c r="E2511" s="68">
        <v>179.39500000000001</v>
      </c>
      <c r="F2511">
        <v>6.2949999999999999</v>
      </c>
      <c r="G2511" t="s">
        <v>3290</v>
      </c>
      <c r="I2511">
        <v>116.29</v>
      </c>
      <c r="J2511">
        <v>3520.6030000000001</v>
      </c>
      <c r="K2511" s="73">
        <v>183.48</v>
      </c>
      <c r="L2511">
        <v>7</v>
      </c>
      <c r="M2511">
        <v>1</v>
      </c>
      <c r="N2511" s="51" t="s">
        <v>5502</v>
      </c>
      <c r="O2511">
        <v>1.843</v>
      </c>
      <c r="P2511">
        <v>10</v>
      </c>
      <c r="Q2511">
        <v>15.804</v>
      </c>
      <c r="R2511">
        <v>3520.5949999999998</v>
      </c>
      <c r="S2511">
        <v>12.643000000000001</v>
      </c>
      <c r="T2511">
        <v>180.21199999999999</v>
      </c>
      <c r="U2511">
        <v>5.0359999999999996</v>
      </c>
      <c r="V2511">
        <v>100</v>
      </c>
      <c r="W2511">
        <v>1.077</v>
      </c>
      <c r="X2511">
        <v>1.101</v>
      </c>
      <c r="Y2511">
        <v>10.73</v>
      </c>
      <c r="Z2511">
        <v>10.032</v>
      </c>
      <c r="AA2511">
        <v>0.38300000000000001</v>
      </c>
      <c r="AB2511">
        <v>0</v>
      </c>
      <c r="AC2511" t="b">
        <v>1</v>
      </c>
      <c r="AI2511">
        <v>3520.5929999999998</v>
      </c>
      <c r="AJ2511">
        <v>180.29300000000001</v>
      </c>
      <c r="AK2511">
        <v>3520.6019999999999</v>
      </c>
      <c r="AL2511">
        <v>182.70400000000001</v>
      </c>
      <c r="AM2511">
        <v>4.8220000000000001</v>
      </c>
      <c r="AN2511">
        <v>17.46</v>
      </c>
      <c r="AO2511">
        <v>11.75</v>
      </c>
      <c r="AP2511">
        <v>0.749</v>
      </c>
      <c r="AQ2511">
        <v>10.058</v>
      </c>
      <c r="AR2511">
        <v>0.70899999999999996</v>
      </c>
      <c r="AS2511">
        <v>13.247999999999999</v>
      </c>
      <c r="AT2511">
        <v>3.2000000000000001E-2</v>
      </c>
      <c r="AU2511">
        <v>0.72399999999999998</v>
      </c>
      <c r="AV2511">
        <v>0.32900000000000001</v>
      </c>
      <c r="AW2511">
        <v>0</v>
      </c>
      <c r="AX2511">
        <v>1993545</v>
      </c>
      <c r="AY2511" t="b">
        <v>1</v>
      </c>
      <c r="AZ2511">
        <v>115.51900000000001</v>
      </c>
      <c r="BA2511">
        <v>3520.5929999999998</v>
      </c>
      <c r="BB2511">
        <v>15.804</v>
      </c>
      <c r="BC2511">
        <v>179.39500000000001</v>
      </c>
      <c r="BD2511">
        <v>6.2949999999999999</v>
      </c>
      <c r="BE2511">
        <v>3520.6030000000001</v>
      </c>
      <c r="BF2511">
        <v>183.48</v>
      </c>
      <c r="BG2511">
        <v>9</v>
      </c>
      <c r="BH2511">
        <v>3</v>
      </c>
      <c r="BM2511" t="s">
        <v>144</v>
      </c>
      <c r="BN2511" t="s">
        <v>144</v>
      </c>
      <c r="BO2511" t="s">
        <v>3296</v>
      </c>
      <c r="BQ2511" t="s">
        <v>5466</v>
      </c>
      <c r="BT2511" s="51" t="s">
        <v>3293</v>
      </c>
      <c r="BU2511" s="51" t="s">
        <v>4779</v>
      </c>
      <c r="BV2511" t="s">
        <v>3684</v>
      </c>
      <c r="BX2511" s="51" t="s">
        <v>5461</v>
      </c>
      <c r="CA2511" s="51" t="s">
        <v>5467</v>
      </c>
      <c r="CB2511" s="51">
        <v>11.75</v>
      </c>
      <c r="CC2511" s="51">
        <v>11.75</v>
      </c>
      <c r="CD2511" s="51">
        <v>0</v>
      </c>
      <c r="CE2511" s="51">
        <v>0</v>
      </c>
      <c r="CF2511" s="51">
        <v>0</v>
      </c>
      <c r="CG2511" t="b">
        <f t="shared" si="65"/>
        <v>1</v>
      </c>
    </row>
    <row r="2512" spans="1:85" x14ac:dyDescent="0.35">
      <c r="A2512" t="s">
        <v>2664</v>
      </c>
      <c r="B2512" t="s">
        <v>5503</v>
      </c>
      <c r="C2512" s="51">
        <v>3520.9490000000001</v>
      </c>
      <c r="D2512">
        <v>9.2159999999999993</v>
      </c>
      <c r="E2512" s="68">
        <v>176.785</v>
      </c>
      <c r="F2512">
        <v>6.2949999999999999</v>
      </c>
      <c r="G2512" t="s">
        <v>3290</v>
      </c>
      <c r="I2512">
        <v>113.81</v>
      </c>
      <c r="J2512">
        <v>3520.9569999999999</v>
      </c>
      <c r="K2512" s="73">
        <v>181.2</v>
      </c>
      <c r="L2512">
        <v>6</v>
      </c>
      <c r="M2512">
        <v>1</v>
      </c>
      <c r="N2512" s="51" t="s">
        <v>5503</v>
      </c>
      <c r="O2512">
        <v>1.786</v>
      </c>
      <c r="P2512">
        <v>10</v>
      </c>
      <c r="Q2512">
        <v>9.2159999999999993</v>
      </c>
      <c r="R2512">
        <v>3520.951</v>
      </c>
      <c r="S2512">
        <v>7.2160000000000002</v>
      </c>
      <c r="T2512">
        <v>177.66800000000001</v>
      </c>
      <c r="U2512">
        <v>5.0359999999999996</v>
      </c>
      <c r="V2512">
        <v>100</v>
      </c>
      <c r="W2512">
        <v>1.2370000000000001</v>
      </c>
      <c r="X2512">
        <v>0.82599999999999996</v>
      </c>
      <c r="Y2512">
        <v>10.55</v>
      </c>
      <c r="Z2512">
        <v>10.032</v>
      </c>
      <c r="AA2512">
        <v>0.38300000000000001</v>
      </c>
      <c r="AB2512">
        <v>0</v>
      </c>
      <c r="AC2512" t="b">
        <v>1</v>
      </c>
      <c r="AI2512">
        <v>3520.951</v>
      </c>
      <c r="AJ2512">
        <v>178.583</v>
      </c>
      <c r="AK2512">
        <v>3520.9549999999999</v>
      </c>
      <c r="AL2512">
        <v>180.39400000000001</v>
      </c>
      <c r="AM2512">
        <v>3.6219999999999999</v>
      </c>
      <c r="AN2512">
        <v>8.94</v>
      </c>
      <c r="AO2512">
        <v>10.65</v>
      </c>
      <c r="AP2512">
        <v>0.55400000000000005</v>
      </c>
      <c r="AQ2512">
        <v>9.9570000000000007</v>
      </c>
      <c r="AR2512">
        <v>4.5830000000000002</v>
      </c>
      <c r="AS2512">
        <v>18.042000000000002</v>
      </c>
      <c r="AT2512">
        <v>3.5999999999999997E-2</v>
      </c>
      <c r="AU2512">
        <v>0.72399999999999998</v>
      </c>
      <c r="AV2512">
        <v>0.107</v>
      </c>
      <c r="AW2512">
        <v>0</v>
      </c>
      <c r="AX2512">
        <v>1996918</v>
      </c>
      <c r="AY2512" t="b">
        <v>1</v>
      </c>
      <c r="AZ2512">
        <v>112.999</v>
      </c>
      <c r="BA2512">
        <v>3520.9490000000001</v>
      </c>
      <c r="BB2512">
        <v>9.2159999999999993</v>
      </c>
      <c r="BC2512">
        <v>176.785</v>
      </c>
      <c r="BD2512">
        <v>6.2949999999999999</v>
      </c>
      <c r="BE2512">
        <v>3520.9569999999999</v>
      </c>
      <c r="BF2512">
        <v>181.2</v>
      </c>
      <c r="BG2512">
        <v>7</v>
      </c>
      <c r="BH2512">
        <v>3</v>
      </c>
      <c r="BI2512">
        <v>7.2160000000000002</v>
      </c>
      <c r="BJ2512">
        <v>5.0359999999999996</v>
      </c>
      <c r="BK2512">
        <v>0.83399999999999996</v>
      </c>
      <c r="BM2512" t="s">
        <v>144</v>
      </c>
      <c r="BN2512" t="s">
        <v>144</v>
      </c>
      <c r="BO2512" t="s">
        <v>3292</v>
      </c>
      <c r="BP2512" t="s">
        <v>3297</v>
      </c>
      <c r="BQ2512">
        <v>1</v>
      </c>
      <c r="BT2512" s="51" t="s">
        <v>3293</v>
      </c>
      <c r="BV2512" t="s">
        <v>3684</v>
      </c>
      <c r="BX2512" s="51" t="s">
        <v>5461</v>
      </c>
      <c r="CA2512" s="51" t="s">
        <v>5464</v>
      </c>
      <c r="CB2512" s="51">
        <v>10.65</v>
      </c>
      <c r="CC2512" s="51">
        <v>10.65</v>
      </c>
      <c r="CD2512" s="51">
        <v>3.5000000000000003E-2</v>
      </c>
      <c r="CE2512" s="51">
        <v>6.2E-2</v>
      </c>
      <c r="CF2512" s="51">
        <v>0.16800000000000001</v>
      </c>
      <c r="CG2512" t="b">
        <f t="shared" si="65"/>
        <v>1</v>
      </c>
    </row>
    <row r="2513" spans="1:85" hidden="1" x14ac:dyDescent="0.35">
      <c r="A2513" t="s">
        <v>2665</v>
      </c>
      <c r="B2513" t="s">
        <v>5504</v>
      </c>
      <c r="C2513" s="51">
        <v>3521.377</v>
      </c>
      <c r="D2513">
        <v>13.904</v>
      </c>
      <c r="E2513" s="68">
        <v>183.041</v>
      </c>
      <c r="F2513">
        <v>6.2949999999999999</v>
      </c>
      <c r="G2513" t="s">
        <v>3290</v>
      </c>
      <c r="I2513">
        <v>116.29</v>
      </c>
      <c r="J2513">
        <v>3521.3829999999998</v>
      </c>
      <c r="K2513" s="73">
        <v>184.3</v>
      </c>
      <c r="L2513">
        <v>6</v>
      </c>
      <c r="M2513">
        <v>1</v>
      </c>
      <c r="N2513" s="51" t="s">
        <v>5504</v>
      </c>
      <c r="O2513">
        <v>1.885</v>
      </c>
      <c r="P2513">
        <v>10</v>
      </c>
      <c r="Q2513">
        <v>13.904</v>
      </c>
      <c r="R2513">
        <v>3521.3780000000002</v>
      </c>
      <c r="S2513">
        <v>11.122999999999999</v>
      </c>
      <c r="T2513">
        <v>183.29300000000001</v>
      </c>
      <c r="U2513">
        <v>5.0359999999999996</v>
      </c>
      <c r="V2513">
        <v>100</v>
      </c>
      <c r="W2513">
        <v>1.17</v>
      </c>
      <c r="X2513">
        <v>0.89100000000000001</v>
      </c>
      <c r="Y2513">
        <v>10.67</v>
      </c>
      <c r="Z2513">
        <v>10.032</v>
      </c>
      <c r="AA2513">
        <v>0.38300000000000001</v>
      </c>
      <c r="AB2513">
        <v>0</v>
      </c>
      <c r="AC2513" t="b">
        <v>1</v>
      </c>
      <c r="AI2513">
        <v>3521.377</v>
      </c>
      <c r="AJ2513">
        <v>181.553</v>
      </c>
      <c r="AK2513">
        <v>3521.3820000000001</v>
      </c>
      <c r="AL2513">
        <v>183.93600000000001</v>
      </c>
      <c r="AM2513">
        <v>4.7670000000000003</v>
      </c>
      <c r="AN2513">
        <v>9.51</v>
      </c>
      <c r="AO2513">
        <v>10.85</v>
      </c>
      <c r="AP2513">
        <v>0.64800000000000002</v>
      </c>
      <c r="AQ2513">
        <v>9.9640000000000004</v>
      </c>
      <c r="AR2513">
        <v>6.4870000000000001</v>
      </c>
      <c r="AS2513">
        <v>12.206</v>
      </c>
      <c r="AT2513">
        <v>5.0999999999999997E-2</v>
      </c>
      <c r="AU2513">
        <v>0.12</v>
      </c>
      <c r="AV2513">
        <v>0.27200000000000002</v>
      </c>
      <c r="AW2513">
        <v>0</v>
      </c>
      <c r="AX2513">
        <v>2000291</v>
      </c>
      <c r="AY2513" t="b">
        <v>1</v>
      </c>
      <c r="AZ2513">
        <v>115.93899999999999</v>
      </c>
      <c r="BA2513">
        <v>3521.377</v>
      </c>
      <c r="BB2513">
        <v>13.904</v>
      </c>
      <c r="BC2513">
        <v>183.041</v>
      </c>
      <c r="BD2513">
        <v>6.2949999999999999</v>
      </c>
      <c r="BE2513">
        <v>3521.3829999999998</v>
      </c>
      <c r="BF2513">
        <v>184.3</v>
      </c>
      <c r="BG2513">
        <v>7</v>
      </c>
      <c r="BH2513">
        <v>3</v>
      </c>
      <c r="BM2513" t="s">
        <v>144</v>
      </c>
      <c r="BN2513" t="s">
        <v>144</v>
      </c>
      <c r="BO2513" t="s">
        <v>3296</v>
      </c>
      <c r="BQ2513" t="s">
        <v>5466</v>
      </c>
      <c r="BT2513" s="51" t="s">
        <v>3293</v>
      </c>
      <c r="BU2513" s="51" t="s">
        <v>4779</v>
      </c>
      <c r="BV2513" t="s">
        <v>3684</v>
      </c>
      <c r="BX2513" s="51" t="s">
        <v>5461</v>
      </c>
      <c r="CA2513" s="51" t="s">
        <v>5467</v>
      </c>
      <c r="CB2513" s="51">
        <v>10.85</v>
      </c>
      <c r="CC2513" s="51">
        <v>10.85</v>
      </c>
      <c r="CD2513" s="51">
        <v>0</v>
      </c>
      <c r="CE2513" s="51">
        <v>0</v>
      </c>
      <c r="CF2513" s="51">
        <v>0</v>
      </c>
      <c r="CG2513" t="b">
        <f t="shared" si="65"/>
        <v>1</v>
      </c>
    </row>
    <row r="2514" spans="1:85" hidden="1" x14ac:dyDescent="0.35">
      <c r="A2514" t="s">
        <v>2666</v>
      </c>
      <c r="B2514" t="s">
        <v>5505</v>
      </c>
      <c r="C2514" s="51">
        <v>3521.4490000000001</v>
      </c>
      <c r="D2514">
        <v>23.013000000000002</v>
      </c>
      <c r="E2514" s="68">
        <v>187.25800000000001</v>
      </c>
      <c r="F2514">
        <v>6.2949999999999999</v>
      </c>
      <c r="G2514" t="s">
        <v>3290</v>
      </c>
      <c r="I2514">
        <v>123.71</v>
      </c>
      <c r="J2514">
        <v>3521.4650000000001</v>
      </c>
      <c r="K2514" s="73">
        <v>191.8</v>
      </c>
      <c r="L2514">
        <v>5</v>
      </c>
      <c r="M2514">
        <v>1</v>
      </c>
      <c r="N2514" s="51" t="s">
        <v>5505</v>
      </c>
      <c r="O2514">
        <v>1.8160000000000001</v>
      </c>
      <c r="P2514">
        <v>10</v>
      </c>
      <c r="Q2514">
        <v>23.013000000000002</v>
      </c>
      <c r="R2514">
        <v>3521.4520000000002</v>
      </c>
      <c r="S2514">
        <v>18.41</v>
      </c>
      <c r="T2514">
        <v>188.167</v>
      </c>
      <c r="U2514">
        <v>5.0359999999999996</v>
      </c>
      <c r="V2514">
        <v>100</v>
      </c>
      <c r="W2514">
        <v>0.89200000000000002</v>
      </c>
      <c r="X2514">
        <v>0.82099999999999995</v>
      </c>
      <c r="Y2514">
        <v>10.39</v>
      </c>
      <c r="Z2514">
        <v>10.032</v>
      </c>
      <c r="AA2514">
        <v>0.38300000000000001</v>
      </c>
      <c r="AB2514">
        <v>0</v>
      </c>
      <c r="AC2514" t="b">
        <v>1</v>
      </c>
      <c r="AI2514">
        <v>3521.451</v>
      </c>
      <c r="AJ2514">
        <v>189.309</v>
      </c>
      <c r="AK2514">
        <v>3521.4609999999998</v>
      </c>
      <c r="AL2514">
        <v>191.59200000000001</v>
      </c>
      <c r="AM2514">
        <v>4.5659999999999998</v>
      </c>
      <c r="AN2514">
        <v>19.57</v>
      </c>
      <c r="AO2514">
        <v>11.28</v>
      </c>
      <c r="AP2514">
        <v>0.56399999999999995</v>
      </c>
      <c r="AQ2514">
        <v>9.9879999999999995</v>
      </c>
      <c r="AR2514">
        <v>1.4059999999999999</v>
      </c>
      <c r="AS2514">
        <v>6.0640000000000001</v>
      </c>
      <c r="AT2514">
        <v>3.5999999999999997E-2</v>
      </c>
      <c r="AU2514">
        <v>0.72399999999999998</v>
      </c>
      <c r="AV2514">
        <v>0.14499999999999999</v>
      </c>
      <c r="AW2514">
        <v>0</v>
      </c>
      <c r="AX2514">
        <v>2003664</v>
      </c>
      <c r="AY2514" t="b">
        <v>1</v>
      </c>
      <c r="AZ2514">
        <v>123.501</v>
      </c>
      <c r="BA2514">
        <v>3521.4490000000001</v>
      </c>
      <c r="BB2514">
        <v>23.013000000000002</v>
      </c>
      <c r="BC2514">
        <v>187.25800000000001</v>
      </c>
      <c r="BD2514">
        <v>6.2949999999999999</v>
      </c>
      <c r="BE2514">
        <v>3521.4650000000001</v>
      </c>
      <c r="BF2514">
        <v>191.8</v>
      </c>
      <c r="BG2514">
        <v>8</v>
      </c>
      <c r="BH2514">
        <v>3</v>
      </c>
      <c r="BM2514" t="s">
        <v>144</v>
      </c>
      <c r="BN2514" t="s">
        <v>144</v>
      </c>
      <c r="BO2514" t="s">
        <v>3296</v>
      </c>
      <c r="BQ2514" t="s">
        <v>5466</v>
      </c>
      <c r="BT2514" s="51" t="s">
        <v>3293</v>
      </c>
      <c r="BU2514" s="51" t="s">
        <v>4779</v>
      </c>
      <c r="BV2514" t="s">
        <v>3684</v>
      </c>
      <c r="BX2514" s="51" t="s">
        <v>5396</v>
      </c>
      <c r="CA2514" s="51" t="s">
        <v>5467</v>
      </c>
      <c r="CB2514" s="51">
        <v>11.28</v>
      </c>
      <c r="CC2514" s="51">
        <v>11.28</v>
      </c>
      <c r="CD2514" s="51">
        <v>0</v>
      </c>
      <c r="CE2514" s="51">
        <v>0</v>
      </c>
      <c r="CF2514" s="51">
        <v>0</v>
      </c>
      <c r="CG2514" t="b">
        <f t="shared" si="65"/>
        <v>1</v>
      </c>
    </row>
    <row r="2515" spans="1:85" hidden="1" x14ac:dyDescent="0.35">
      <c r="A2515" t="s">
        <v>2667</v>
      </c>
      <c r="B2515" t="s">
        <v>5506</v>
      </c>
      <c r="C2515">
        <v>3522.1010000000001</v>
      </c>
      <c r="D2515">
        <v>33.229999999999997</v>
      </c>
      <c r="E2515">
        <v>351.03800000000001</v>
      </c>
      <c r="F2515">
        <v>10.314</v>
      </c>
      <c r="G2515" t="s">
        <v>2884</v>
      </c>
      <c r="I2515">
        <v>286.19</v>
      </c>
      <c r="J2515">
        <v>3522.1219999999998</v>
      </c>
      <c r="K2515" s="68">
        <v>355.1</v>
      </c>
      <c r="L2515">
        <v>17</v>
      </c>
      <c r="M2515">
        <v>3</v>
      </c>
      <c r="N2515" t="s">
        <v>5506</v>
      </c>
      <c r="O2515">
        <v>1.863</v>
      </c>
      <c r="P2515">
        <v>14.221</v>
      </c>
      <c r="Q2515">
        <v>33.229999999999997</v>
      </c>
      <c r="R2515">
        <v>3522.105</v>
      </c>
      <c r="S2515">
        <v>26.584</v>
      </c>
      <c r="T2515">
        <v>351.851</v>
      </c>
      <c r="U2515">
        <v>8.2509999999999994</v>
      </c>
      <c r="V2515">
        <v>100</v>
      </c>
      <c r="W2515">
        <v>0.65300000000000002</v>
      </c>
      <c r="X2515">
        <v>2.262</v>
      </c>
      <c r="Y2515">
        <v>10.83</v>
      </c>
      <c r="Z2515">
        <v>10.032</v>
      </c>
      <c r="AA2515">
        <v>0.38300000000000001</v>
      </c>
      <c r="AB2515">
        <v>0</v>
      </c>
      <c r="AC2515" t="b">
        <v>1</v>
      </c>
      <c r="BM2515" t="s">
        <v>144</v>
      </c>
      <c r="BN2515" t="s">
        <v>144</v>
      </c>
      <c r="BO2515" t="s">
        <v>2888</v>
      </c>
      <c r="BT2515"/>
      <c r="BU2515"/>
      <c r="BX2515" t="s">
        <v>5253</v>
      </c>
      <c r="BZ2515"/>
      <c r="CA2515"/>
      <c r="CB2515"/>
      <c r="CC2515"/>
      <c r="CD2515">
        <v>0</v>
      </c>
      <c r="CE2515"/>
      <c r="CF2515">
        <v>0</v>
      </c>
    </row>
    <row r="2516" spans="1:85" hidden="1" x14ac:dyDescent="0.35">
      <c r="A2516" t="s">
        <v>2668</v>
      </c>
      <c r="B2516" t="s">
        <v>5507</v>
      </c>
      <c r="C2516" s="51">
        <v>3522.13</v>
      </c>
      <c r="D2516">
        <v>23.465</v>
      </c>
      <c r="E2516" s="68">
        <v>202.51400000000001</v>
      </c>
      <c r="F2516">
        <v>8.6940000000000008</v>
      </c>
      <c r="G2516" t="s">
        <v>3290</v>
      </c>
      <c r="I2516">
        <v>133.81</v>
      </c>
      <c r="J2516">
        <v>3522.1390000000001</v>
      </c>
      <c r="K2516" s="73">
        <v>202.79</v>
      </c>
      <c r="L2516">
        <v>5</v>
      </c>
      <c r="M2516">
        <v>1</v>
      </c>
      <c r="N2516" s="51" t="s">
        <v>5507</v>
      </c>
      <c r="O2516">
        <v>1.869</v>
      </c>
      <c r="P2516">
        <v>10</v>
      </c>
      <c r="Q2516">
        <v>23.465</v>
      </c>
      <c r="R2516">
        <v>3522.1309999999999</v>
      </c>
      <c r="S2516">
        <v>18.771999999999998</v>
      </c>
      <c r="T2516">
        <v>202.56899999999999</v>
      </c>
      <c r="U2516">
        <v>6.9550000000000001</v>
      </c>
      <c r="V2516">
        <v>100</v>
      </c>
      <c r="W2516">
        <v>1.052</v>
      </c>
      <c r="X2516">
        <v>0.91200000000000003</v>
      </c>
      <c r="Y2516">
        <v>10</v>
      </c>
      <c r="Z2516">
        <v>10.032</v>
      </c>
      <c r="AA2516">
        <v>0.38300000000000001</v>
      </c>
      <c r="AB2516">
        <v>0</v>
      </c>
      <c r="AC2516" t="b">
        <v>1</v>
      </c>
      <c r="AI2516">
        <v>3522.1320000000001</v>
      </c>
      <c r="AJ2516">
        <v>199.39699999999999</v>
      </c>
      <c r="AK2516">
        <v>3522.1390000000001</v>
      </c>
      <c r="AL2516">
        <v>202.983</v>
      </c>
      <c r="AM2516">
        <v>7.1719999999999997</v>
      </c>
      <c r="AN2516">
        <v>14.46</v>
      </c>
      <c r="AO2516">
        <v>9.58</v>
      </c>
      <c r="AP2516">
        <v>0.72399999999999998</v>
      </c>
      <c r="AQ2516">
        <v>9.9380000000000006</v>
      </c>
      <c r="AR2516">
        <v>17.524999999999999</v>
      </c>
      <c r="AS2516">
        <v>7.5039999999999996</v>
      </c>
      <c r="AT2516">
        <v>3.5000000000000003E-2</v>
      </c>
      <c r="AU2516">
        <v>0.72399999999999998</v>
      </c>
      <c r="AV2516">
        <v>0.19700000000000001</v>
      </c>
      <c r="AW2516">
        <v>0</v>
      </c>
      <c r="AX2516">
        <v>2007037</v>
      </c>
      <c r="AY2516" t="b">
        <v>1</v>
      </c>
      <c r="AZ2516">
        <v>134.00200000000001</v>
      </c>
      <c r="BA2516">
        <v>3522.13</v>
      </c>
      <c r="BB2516">
        <v>23.465</v>
      </c>
      <c r="BC2516">
        <v>202.51400000000001</v>
      </c>
      <c r="BD2516">
        <v>8.6940000000000008</v>
      </c>
      <c r="BE2516">
        <v>3522.1390000000001</v>
      </c>
      <c r="BF2516">
        <v>202.79</v>
      </c>
      <c r="BG2516">
        <v>6</v>
      </c>
      <c r="BH2516">
        <v>3</v>
      </c>
      <c r="BM2516" t="s">
        <v>144</v>
      </c>
      <c r="BN2516" t="s">
        <v>144</v>
      </c>
      <c r="BO2516" t="s">
        <v>3301</v>
      </c>
      <c r="BQ2516" t="s">
        <v>5466</v>
      </c>
      <c r="BT2516" s="51" t="s">
        <v>3293</v>
      </c>
      <c r="BV2516" t="s">
        <v>3684</v>
      </c>
      <c r="BX2516" s="51" t="s">
        <v>5396</v>
      </c>
      <c r="CA2516" s="51" t="s">
        <v>5467</v>
      </c>
      <c r="CB2516" s="51">
        <v>9.58</v>
      </c>
      <c r="CC2516" s="51">
        <v>9.58</v>
      </c>
      <c r="CD2516" s="51">
        <v>0</v>
      </c>
      <c r="CE2516" s="51">
        <v>0</v>
      </c>
      <c r="CF2516" s="51">
        <v>0</v>
      </c>
      <c r="CG2516" t="b">
        <f>IF(CE2516*100&lt;CC2516,TRUE,FALSE)</f>
        <v>1</v>
      </c>
    </row>
    <row r="2517" spans="1:85" hidden="1" x14ac:dyDescent="0.35">
      <c r="A2517" t="s">
        <v>2669</v>
      </c>
      <c r="B2517" t="s">
        <v>5508</v>
      </c>
      <c r="C2517">
        <v>3522.1469999999999</v>
      </c>
      <c r="D2517">
        <v>13.95</v>
      </c>
      <c r="E2517">
        <v>357.96100000000001</v>
      </c>
      <c r="F2517">
        <v>10.175000000000001</v>
      </c>
      <c r="G2517" t="s">
        <v>2884</v>
      </c>
      <c r="I2517">
        <v>293.81</v>
      </c>
      <c r="J2517">
        <v>3522.1509999999998</v>
      </c>
      <c r="K2517" s="68">
        <v>2.89</v>
      </c>
      <c r="L2517">
        <v>35</v>
      </c>
      <c r="M2517">
        <v>3</v>
      </c>
      <c r="N2517" t="s">
        <v>5508</v>
      </c>
      <c r="O2517">
        <v>1.877</v>
      </c>
      <c r="P2517">
        <v>26.963999999999999</v>
      </c>
      <c r="Q2517">
        <v>13.95</v>
      </c>
      <c r="R2517">
        <v>3522.1469999999999</v>
      </c>
      <c r="S2517">
        <v>11.16</v>
      </c>
      <c r="T2517">
        <v>358.947</v>
      </c>
      <c r="U2517">
        <v>8.14</v>
      </c>
      <c r="V2517">
        <v>100</v>
      </c>
      <c r="W2517">
        <v>1.2849999999999999</v>
      </c>
      <c r="X2517">
        <v>6.2949999999999999</v>
      </c>
      <c r="Y2517">
        <v>11.664999999999999</v>
      </c>
      <c r="Z2517">
        <v>10.032</v>
      </c>
      <c r="AA2517">
        <v>0.38300000000000001</v>
      </c>
      <c r="AB2517">
        <v>0</v>
      </c>
      <c r="AC2517" t="b">
        <v>1</v>
      </c>
      <c r="BM2517" t="s">
        <v>144</v>
      </c>
      <c r="BN2517" t="s">
        <v>144</v>
      </c>
      <c r="BO2517" t="s">
        <v>2888</v>
      </c>
      <c r="BT2517"/>
      <c r="BU2517"/>
      <c r="BX2517" t="s">
        <v>5253</v>
      </c>
      <c r="BZ2517"/>
      <c r="CA2517"/>
      <c r="CB2517"/>
      <c r="CC2517"/>
      <c r="CD2517">
        <v>0</v>
      </c>
      <c r="CE2517"/>
      <c r="CF2517">
        <v>0</v>
      </c>
    </row>
    <row r="2518" spans="1:85" hidden="1" x14ac:dyDescent="0.35">
      <c r="A2518" t="s">
        <v>2670</v>
      </c>
      <c r="B2518" t="s">
        <v>5509</v>
      </c>
      <c r="C2518">
        <v>3522.1819999999998</v>
      </c>
      <c r="D2518">
        <v>36.409999999999997</v>
      </c>
      <c r="E2518">
        <v>347.3</v>
      </c>
      <c r="F2518">
        <v>27.675999999999998</v>
      </c>
      <c r="G2518" t="s">
        <v>2884</v>
      </c>
      <c r="I2518">
        <v>285</v>
      </c>
      <c r="J2518">
        <v>3522.201</v>
      </c>
      <c r="K2518" s="68">
        <v>354.30700000000002</v>
      </c>
      <c r="L2518">
        <v>-3.6120000000000001</v>
      </c>
      <c r="M2518">
        <v>1</v>
      </c>
      <c r="N2518" t="s">
        <v>5509</v>
      </c>
      <c r="O2518">
        <v>1.968</v>
      </c>
      <c r="P2518">
        <v>0</v>
      </c>
      <c r="Q2518">
        <v>0</v>
      </c>
      <c r="R2518">
        <v>3522.201</v>
      </c>
      <c r="S2518">
        <v>0</v>
      </c>
      <c r="T2518">
        <v>354.30700000000002</v>
      </c>
      <c r="U2518">
        <v>0</v>
      </c>
      <c r="V2518">
        <v>0</v>
      </c>
      <c r="W2518">
        <v>0</v>
      </c>
      <c r="X2518">
        <v>0</v>
      </c>
      <c r="Y2518">
        <v>0</v>
      </c>
      <c r="Z2518">
        <v>0</v>
      </c>
      <c r="AA2518">
        <v>0</v>
      </c>
      <c r="AB2518">
        <v>0</v>
      </c>
      <c r="AC2518" t="b">
        <v>1</v>
      </c>
      <c r="AE2518">
        <v>0</v>
      </c>
      <c r="AF2518">
        <v>0</v>
      </c>
      <c r="AG2518">
        <v>0</v>
      </c>
      <c r="AH2518">
        <v>0</v>
      </c>
      <c r="AI2518">
        <v>0</v>
      </c>
      <c r="AJ2518">
        <v>0</v>
      </c>
      <c r="AK2518">
        <v>0</v>
      </c>
      <c r="AL2518">
        <v>0</v>
      </c>
      <c r="AM2518">
        <v>0</v>
      </c>
      <c r="AN2518">
        <v>0</v>
      </c>
      <c r="AO2518">
        <v>0</v>
      </c>
      <c r="AP2518">
        <v>0</v>
      </c>
      <c r="AQ2518">
        <v>0</v>
      </c>
      <c r="AR2518">
        <v>0</v>
      </c>
      <c r="AS2518">
        <v>0</v>
      </c>
      <c r="AT2518">
        <v>0</v>
      </c>
      <c r="AU2518">
        <v>0</v>
      </c>
      <c r="AV2518">
        <v>0</v>
      </c>
      <c r="AW2518">
        <v>0</v>
      </c>
      <c r="AX2518">
        <v>0</v>
      </c>
      <c r="AY2518" t="b">
        <v>0</v>
      </c>
      <c r="AZ2518">
        <v>0</v>
      </c>
      <c r="BI2518">
        <v>0</v>
      </c>
      <c r="BJ2518">
        <v>0</v>
      </c>
      <c r="BK2518">
        <v>0</v>
      </c>
      <c r="BM2518" t="s">
        <v>144</v>
      </c>
      <c r="BN2518" t="s">
        <v>144</v>
      </c>
      <c r="BO2518" t="s">
        <v>2888</v>
      </c>
      <c r="BT2518"/>
      <c r="BU2518"/>
      <c r="BX2518"/>
      <c r="BY2518" t="s">
        <v>2903</v>
      </c>
      <c r="BZ2518"/>
      <c r="CA2518"/>
      <c r="CB2518"/>
      <c r="CC2518"/>
      <c r="CD2518">
        <v>0</v>
      </c>
      <c r="CE2518"/>
      <c r="CF2518">
        <v>0</v>
      </c>
    </row>
    <row r="2519" spans="1:85" hidden="1" x14ac:dyDescent="0.35">
      <c r="A2519" t="s">
        <v>2671</v>
      </c>
      <c r="B2519" t="s">
        <v>5510</v>
      </c>
      <c r="C2519">
        <v>3522.2269999999999</v>
      </c>
      <c r="D2519">
        <v>29.09</v>
      </c>
      <c r="E2519">
        <v>357.59800000000001</v>
      </c>
      <c r="F2519">
        <v>11.497</v>
      </c>
      <c r="G2519" t="s">
        <v>2884</v>
      </c>
      <c r="I2519">
        <v>293.81</v>
      </c>
      <c r="J2519">
        <v>3522.2359999999999</v>
      </c>
      <c r="K2519" s="68">
        <v>3.5</v>
      </c>
      <c r="L2519">
        <v>49</v>
      </c>
      <c r="M2519">
        <v>3</v>
      </c>
      <c r="N2519" t="s">
        <v>5510</v>
      </c>
      <c r="O2519">
        <v>1.9890000000000001</v>
      </c>
      <c r="P2519">
        <v>37.26</v>
      </c>
      <c r="Q2519">
        <v>29.09</v>
      </c>
      <c r="R2519">
        <v>3522.2289999999998</v>
      </c>
      <c r="S2519">
        <v>23.271999999999998</v>
      </c>
      <c r="T2519">
        <v>358.77800000000002</v>
      </c>
      <c r="U2519">
        <v>9.1980000000000004</v>
      </c>
      <c r="V2519">
        <v>100</v>
      </c>
      <c r="W2519">
        <v>0.81899999999999995</v>
      </c>
      <c r="X2519">
        <v>8.1530000000000005</v>
      </c>
      <c r="Y2519">
        <v>10.897</v>
      </c>
      <c r="Z2519">
        <v>10.032</v>
      </c>
      <c r="AA2519">
        <v>0.38300000000000001</v>
      </c>
      <c r="AB2519">
        <v>0</v>
      </c>
      <c r="AC2519" t="b">
        <v>1</v>
      </c>
      <c r="BM2519" t="s">
        <v>144</v>
      </c>
      <c r="BN2519" t="s">
        <v>144</v>
      </c>
      <c r="BO2519" t="s">
        <v>2888</v>
      </c>
      <c r="BT2519"/>
      <c r="BU2519"/>
      <c r="BX2519" t="s">
        <v>5253</v>
      </c>
      <c r="BZ2519"/>
      <c r="CA2519"/>
      <c r="CB2519"/>
      <c r="CC2519"/>
      <c r="CD2519">
        <v>0</v>
      </c>
      <c r="CE2519"/>
      <c r="CF2519">
        <v>0</v>
      </c>
    </row>
    <row r="2520" spans="1:85" hidden="1" x14ac:dyDescent="0.35">
      <c r="A2520" t="s">
        <v>2672</v>
      </c>
      <c r="B2520" t="s">
        <v>5511</v>
      </c>
      <c r="C2520">
        <v>3522.2260000000001</v>
      </c>
      <c r="D2520">
        <v>32.335000000000001</v>
      </c>
      <c r="E2520">
        <v>320.57</v>
      </c>
      <c r="F2520">
        <v>6.2949999999999999</v>
      </c>
      <c r="G2520" t="s">
        <v>2884</v>
      </c>
      <c r="I2520">
        <v>256.29000000000002</v>
      </c>
      <c r="J2520">
        <v>3522.2449999999999</v>
      </c>
      <c r="K2520" s="68">
        <v>326.23</v>
      </c>
      <c r="L2520">
        <v>11</v>
      </c>
      <c r="M2520">
        <v>3</v>
      </c>
      <c r="N2520" t="s">
        <v>5511</v>
      </c>
      <c r="O2520">
        <v>1.998</v>
      </c>
      <c r="P2520">
        <v>10.523</v>
      </c>
      <c r="Q2520">
        <v>32.335000000000001</v>
      </c>
      <c r="R2520">
        <v>3522.23</v>
      </c>
      <c r="S2520">
        <v>25.867999999999999</v>
      </c>
      <c r="T2520">
        <v>321.702</v>
      </c>
      <c r="U2520">
        <v>5.0359999999999996</v>
      </c>
      <c r="V2520">
        <v>100</v>
      </c>
      <c r="W2520">
        <v>0.41199999999999998</v>
      </c>
      <c r="X2520">
        <v>0.91100000000000003</v>
      </c>
      <c r="Y2520">
        <v>9.57</v>
      </c>
      <c r="Z2520">
        <v>10.032</v>
      </c>
      <c r="AA2520">
        <v>0.38300000000000001</v>
      </c>
      <c r="AB2520">
        <v>0</v>
      </c>
      <c r="AC2520" t="b">
        <v>1</v>
      </c>
      <c r="BM2520" t="s">
        <v>144</v>
      </c>
      <c r="BN2520" t="s">
        <v>144</v>
      </c>
      <c r="BO2520" t="s">
        <v>2888</v>
      </c>
      <c r="BT2520"/>
      <c r="BU2520"/>
      <c r="BX2520" t="s">
        <v>5253</v>
      </c>
      <c r="BZ2520"/>
      <c r="CA2520"/>
      <c r="CB2520"/>
      <c r="CC2520"/>
      <c r="CD2520">
        <v>0</v>
      </c>
      <c r="CE2520"/>
      <c r="CF2520">
        <v>0</v>
      </c>
    </row>
    <row r="2521" spans="1:85" hidden="1" x14ac:dyDescent="0.35">
      <c r="A2521" t="s">
        <v>2673</v>
      </c>
      <c r="B2521" t="s">
        <v>5513</v>
      </c>
      <c r="C2521">
        <v>3522.5439999999999</v>
      </c>
      <c r="D2521">
        <v>115.733</v>
      </c>
      <c r="E2521">
        <v>88.820999999999998</v>
      </c>
      <c r="F2521">
        <v>20.561</v>
      </c>
      <c r="G2521" t="s">
        <v>2884</v>
      </c>
      <c r="H2521" t="s">
        <v>5512</v>
      </c>
      <c r="I2521">
        <v>30</v>
      </c>
      <c r="J2521">
        <v>3522.6460000000002</v>
      </c>
      <c r="K2521" s="68">
        <v>97.534999999999997</v>
      </c>
      <c r="L2521">
        <v>1.167</v>
      </c>
      <c r="M2521">
        <v>1</v>
      </c>
      <c r="N2521" t="s">
        <v>5513</v>
      </c>
      <c r="O2521">
        <v>1.909</v>
      </c>
      <c r="P2521">
        <v>0</v>
      </c>
      <c r="Q2521">
        <v>0</v>
      </c>
      <c r="R2521">
        <v>3522.6460000000002</v>
      </c>
      <c r="S2521">
        <v>0</v>
      </c>
      <c r="T2521">
        <v>97.534999999999997</v>
      </c>
      <c r="U2521">
        <v>0</v>
      </c>
      <c r="V2521">
        <v>0</v>
      </c>
      <c r="W2521">
        <v>0</v>
      </c>
      <c r="X2521">
        <v>0</v>
      </c>
      <c r="Y2521">
        <v>0</v>
      </c>
      <c r="Z2521">
        <v>0</v>
      </c>
      <c r="AA2521">
        <v>0</v>
      </c>
      <c r="AB2521">
        <v>0</v>
      </c>
      <c r="AC2521" t="b">
        <v>1</v>
      </c>
      <c r="AE2521">
        <v>0</v>
      </c>
      <c r="AF2521">
        <v>0</v>
      </c>
      <c r="AG2521">
        <v>0</v>
      </c>
      <c r="AH2521">
        <v>0</v>
      </c>
      <c r="AI2521">
        <v>0</v>
      </c>
      <c r="AJ2521">
        <v>0</v>
      </c>
      <c r="AK2521">
        <v>0</v>
      </c>
      <c r="AL2521">
        <v>0</v>
      </c>
      <c r="AM2521">
        <v>0</v>
      </c>
      <c r="AN2521">
        <v>0</v>
      </c>
      <c r="AO2521">
        <v>0</v>
      </c>
      <c r="AP2521">
        <v>0</v>
      </c>
      <c r="AQ2521">
        <v>0</v>
      </c>
      <c r="AR2521">
        <v>0</v>
      </c>
      <c r="AS2521">
        <v>0</v>
      </c>
      <c r="AT2521">
        <v>0</v>
      </c>
      <c r="AU2521">
        <v>0</v>
      </c>
      <c r="AV2521">
        <v>0</v>
      </c>
      <c r="AW2521">
        <v>0</v>
      </c>
      <c r="AX2521">
        <v>0</v>
      </c>
      <c r="AY2521" t="b">
        <v>0</v>
      </c>
      <c r="AZ2521">
        <v>0</v>
      </c>
      <c r="BI2521">
        <v>0</v>
      </c>
      <c r="BJ2521">
        <v>0</v>
      </c>
      <c r="BK2521">
        <v>0</v>
      </c>
      <c r="BM2521" t="s">
        <v>144</v>
      </c>
      <c r="BN2521" t="s">
        <v>144</v>
      </c>
      <c r="BO2521" t="s">
        <v>2888</v>
      </c>
      <c r="BT2521"/>
      <c r="BU2521"/>
      <c r="BX2521"/>
      <c r="BY2521" t="s">
        <v>2903</v>
      </c>
      <c r="BZ2521"/>
      <c r="CA2521"/>
      <c r="CB2521"/>
      <c r="CC2521"/>
      <c r="CD2521">
        <v>0</v>
      </c>
      <c r="CE2521"/>
      <c r="CF2521">
        <v>0</v>
      </c>
    </row>
    <row r="2522" spans="1:85" hidden="1" x14ac:dyDescent="0.35">
      <c r="A2522" t="s">
        <v>2674</v>
      </c>
      <c r="B2522" t="s">
        <v>5514</v>
      </c>
      <c r="C2522">
        <v>3522.5920000000001</v>
      </c>
      <c r="D2522">
        <v>67.709000000000003</v>
      </c>
      <c r="E2522">
        <v>116.226</v>
      </c>
      <c r="F2522">
        <v>26.206</v>
      </c>
      <c r="G2522" t="s">
        <v>2884</v>
      </c>
      <c r="H2522" t="s">
        <v>5512</v>
      </c>
      <c r="I2522">
        <v>60</v>
      </c>
      <c r="J2522">
        <v>3522.6480000000001</v>
      </c>
      <c r="K2522" s="68">
        <v>127.535</v>
      </c>
      <c r="L2522">
        <v>1.179</v>
      </c>
      <c r="M2522">
        <v>1</v>
      </c>
      <c r="N2522" t="s">
        <v>5514</v>
      </c>
      <c r="O2522">
        <v>1.909</v>
      </c>
      <c r="P2522">
        <v>0</v>
      </c>
      <c r="Q2522">
        <v>0</v>
      </c>
      <c r="R2522">
        <v>3522.6480000000001</v>
      </c>
      <c r="S2522">
        <v>0</v>
      </c>
      <c r="T2522">
        <v>127.535</v>
      </c>
      <c r="U2522">
        <v>0</v>
      </c>
      <c r="V2522">
        <v>0</v>
      </c>
      <c r="W2522">
        <v>0</v>
      </c>
      <c r="X2522">
        <v>0</v>
      </c>
      <c r="Y2522">
        <v>0</v>
      </c>
      <c r="Z2522">
        <v>0</v>
      </c>
      <c r="AA2522">
        <v>0</v>
      </c>
      <c r="AB2522">
        <v>0</v>
      </c>
      <c r="AC2522" t="b">
        <v>1</v>
      </c>
      <c r="AE2522">
        <v>0</v>
      </c>
      <c r="AF2522">
        <v>0</v>
      </c>
      <c r="AG2522">
        <v>0</v>
      </c>
      <c r="AH2522">
        <v>0</v>
      </c>
      <c r="AI2522">
        <v>0</v>
      </c>
      <c r="AJ2522">
        <v>0</v>
      </c>
      <c r="AK2522">
        <v>0</v>
      </c>
      <c r="AL2522">
        <v>0</v>
      </c>
      <c r="AM2522">
        <v>0</v>
      </c>
      <c r="AN2522">
        <v>0</v>
      </c>
      <c r="AO2522">
        <v>0</v>
      </c>
      <c r="AP2522">
        <v>0</v>
      </c>
      <c r="AQ2522">
        <v>0</v>
      </c>
      <c r="AR2522">
        <v>0</v>
      </c>
      <c r="AS2522">
        <v>0</v>
      </c>
      <c r="AT2522">
        <v>0</v>
      </c>
      <c r="AU2522">
        <v>0</v>
      </c>
      <c r="AV2522">
        <v>0</v>
      </c>
      <c r="AW2522">
        <v>0</v>
      </c>
      <c r="AX2522">
        <v>0</v>
      </c>
      <c r="AY2522" t="b">
        <v>0</v>
      </c>
      <c r="AZ2522">
        <v>0</v>
      </c>
      <c r="BI2522">
        <v>0</v>
      </c>
      <c r="BJ2522">
        <v>0</v>
      </c>
      <c r="BK2522">
        <v>0</v>
      </c>
      <c r="BM2522" t="s">
        <v>144</v>
      </c>
      <c r="BN2522" t="s">
        <v>144</v>
      </c>
      <c r="BO2522" t="s">
        <v>2888</v>
      </c>
      <c r="BT2522"/>
      <c r="BU2522"/>
      <c r="BX2522"/>
      <c r="BY2522" t="s">
        <v>2903</v>
      </c>
      <c r="BZ2522"/>
      <c r="CA2522"/>
      <c r="CB2522"/>
      <c r="CC2522"/>
      <c r="CD2522">
        <v>0</v>
      </c>
      <c r="CE2522"/>
      <c r="CF2522">
        <v>0</v>
      </c>
    </row>
    <row r="2523" spans="1:85" hidden="1" x14ac:dyDescent="0.35">
      <c r="A2523" t="s">
        <v>2675</v>
      </c>
      <c r="B2523" t="s">
        <v>5515</v>
      </c>
      <c r="C2523">
        <v>3522.65</v>
      </c>
      <c r="D2523">
        <v>22.873999999999999</v>
      </c>
      <c r="E2523">
        <v>283.935</v>
      </c>
      <c r="F2523">
        <v>11.065</v>
      </c>
      <c r="G2523" t="s">
        <v>2884</v>
      </c>
      <c r="H2523" t="s">
        <v>5512</v>
      </c>
      <c r="I2523">
        <v>225</v>
      </c>
      <c r="J2523">
        <v>3522.6619999999998</v>
      </c>
      <c r="K2523" s="68">
        <v>292.29199999999997</v>
      </c>
      <c r="L2523">
        <v>-0.79300000000000004</v>
      </c>
      <c r="M2523">
        <v>1</v>
      </c>
      <c r="N2523" t="s">
        <v>5515</v>
      </c>
      <c r="O2523">
        <v>1.891</v>
      </c>
      <c r="P2523">
        <v>0</v>
      </c>
      <c r="Q2523">
        <v>0</v>
      </c>
      <c r="R2523">
        <v>3522.6619999999998</v>
      </c>
      <c r="S2523">
        <v>0</v>
      </c>
      <c r="T2523">
        <v>292.29199999999997</v>
      </c>
      <c r="U2523">
        <v>0</v>
      </c>
      <c r="V2523">
        <v>0</v>
      </c>
      <c r="W2523">
        <v>0</v>
      </c>
      <c r="X2523">
        <v>0</v>
      </c>
      <c r="Y2523">
        <v>0</v>
      </c>
      <c r="Z2523">
        <v>0</v>
      </c>
      <c r="AA2523">
        <v>0</v>
      </c>
      <c r="AB2523">
        <v>0</v>
      </c>
      <c r="AC2523" t="b">
        <v>1</v>
      </c>
      <c r="AE2523">
        <v>0</v>
      </c>
      <c r="AF2523">
        <v>0</v>
      </c>
      <c r="AG2523">
        <v>0</v>
      </c>
      <c r="AH2523">
        <v>0</v>
      </c>
      <c r="AI2523">
        <v>0</v>
      </c>
      <c r="AJ2523">
        <v>0</v>
      </c>
      <c r="AK2523">
        <v>0</v>
      </c>
      <c r="AL2523">
        <v>0</v>
      </c>
      <c r="AM2523">
        <v>0</v>
      </c>
      <c r="AN2523">
        <v>0</v>
      </c>
      <c r="AO2523">
        <v>0</v>
      </c>
      <c r="AP2523">
        <v>0</v>
      </c>
      <c r="AQ2523">
        <v>0</v>
      </c>
      <c r="AR2523">
        <v>0</v>
      </c>
      <c r="AS2523">
        <v>0</v>
      </c>
      <c r="AT2523">
        <v>0</v>
      </c>
      <c r="AU2523">
        <v>0</v>
      </c>
      <c r="AV2523">
        <v>0</v>
      </c>
      <c r="AW2523">
        <v>0</v>
      </c>
      <c r="AX2523">
        <v>0</v>
      </c>
      <c r="AY2523" t="b">
        <v>0</v>
      </c>
      <c r="AZ2523">
        <v>0</v>
      </c>
      <c r="BI2523">
        <v>0</v>
      </c>
      <c r="BJ2523">
        <v>0</v>
      </c>
      <c r="BK2523">
        <v>0</v>
      </c>
      <c r="BM2523" t="s">
        <v>144</v>
      </c>
      <c r="BN2523" t="s">
        <v>144</v>
      </c>
      <c r="BO2523" t="s">
        <v>2888</v>
      </c>
      <c r="BT2523"/>
      <c r="BU2523"/>
      <c r="BX2523"/>
      <c r="BY2523" t="s">
        <v>2903</v>
      </c>
      <c r="BZ2523"/>
      <c r="CA2523"/>
      <c r="CB2523"/>
      <c r="CC2523"/>
      <c r="CD2523">
        <v>0</v>
      </c>
      <c r="CE2523"/>
      <c r="CF2523">
        <v>0</v>
      </c>
    </row>
    <row r="2524" spans="1:85" hidden="1" x14ac:dyDescent="0.35">
      <c r="A2524" t="s">
        <v>2676</v>
      </c>
      <c r="B2524" t="s">
        <v>5516</v>
      </c>
      <c r="C2524">
        <v>3522.6669999999999</v>
      </c>
      <c r="D2524">
        <v>22.588000000000001</v>
      </c>
      <c r="E2524">
        <v>273.13099999999997</v>
      </c>
      <c r="F2524">
        <v>11.079000000000001</v>
      </c>
      <c r="G2524" t="s">
        <v>2884</v>
      </c>
      <c r="H2524" t="s">
        <v>5512</v>
      </c>
      <c r="I2524">
        <v>210</v>
      </c>
      <c r="J2524">
        <v>3522.6759999999999</v>
      </c>
      <c r="K2524" s="68">
        <v>277.29199999999997</v>
      </c>
      <c r="L2524">
        <v>1.1950000000000001</v>
      </c>
      <c r="M2524">
        <v>1</v>
      </c>
      <c r="N2524" t="s">
        <v>5516</v>
      </c>
      <c r="O2524">
        <v>1.8759999999999999</v>
      </c>
      <c r="P2524">
        <v>0</v>
      </c>
      <c r="Q2524">
        <v>0</v>
      </c>
      <c r="R2524">
        <v>3522.6759999999999</v>
      </c>
      <c r="S2524">
        <v>0</v>
      </c>
      <c r="T2524">
        <v>277.29199999999997</v>
      </c>
      <c r="U2524">
        <v>0</v>
      </c>
      <c r="V2524">
        <v>0</v>
      </c>
      <c r="W2524">
        <v>0</v>
      </c>
      <c r="X2524">
        <v>0</v>
      </c>
      <c r="Y2524">
        <v>0</v>
      </c>
      <c r="Z2524">
        <v>0</v>
      </c>
      <c r="AA2524">
        <v>0</v>
      </c>
      <c r="AB2524">
        <v>0</v>
      </c>
      <c r="AC2524" t="b">
        <v>1</v>
      </c>
      <c r="AE2524">
        <v>0</v>
      </c>
      <c r="AF2524">
        <v>0</v>
      </c>
      <c r="AG2524">
        <v>0</v>
      </c>
      <c r="AH2524">
        <v>0</v>
      </c>
      <c r="AI2524">
        <v>0</v>
      </c>
      <c r="AJ2524">
        <v>0</v>
      </c>
      <c r="AK2524">
        <v>0</v>
      </c>
      <c r="AL2524">
        <v>0</v>
      </c>
      <c r="AM2524">
        <v>0</v>
      </c>
      <c r="AN2524">
        <v>0</v>
      </c>
      <c r="AO2524">
        <v>0</v>
      </c>
      <c r="AP2524">
        <v>0</v>
      </c>
      <c r="AQ2524">
        <v>0</v>
      </c>
      <c r="AR2524">
        <v>0</v>
      </c>
      <c r="AS2524">
        <v>0</v>
      </c>
      <c r="AT2524">
        <v>0</v>
      </c>
      <c r="AU2524">
        <v>0</v>
      </c>
      <c r="AV2524">
        <v>0</v>
      </c>
      <c r="AW2524">
        <v>0</v>
      </c>
      <c r="AX2524">
        <v>0</v>
      </c>
      <c r="AY2524" t="b">
        <v>0</v>
      </c>
      <c r="AZ2524">
        <v>0</v>
      </c>
      <c r="BI2524">
        <v>0</v>
      </c>
      <c r="BJ2524">
        <v>0</v>
      </c>
      <c r="BK2524">
        <v>0</v>
      </c>
      <c r="BM2524" t="s">
        <v>144</v>
      </c>
      <c r="BN2524" t="s">
        <v>144</v>
      </c>
      <c r="BO2524" t="s">
        <v>2888</v>
      </c>
      <c r="BT2524"/>
      <c r="BU2524"/>
      <c r="BX2524"/>
      <c r="BY2524" t="s">
        <v>2903</v>
      </c>
      <c r="BZ2524"/>
      <c r="CA2524"/>
      <c r="CB2524"/>
      <c r="CC2524"/>
      <c r="CD2524">
        <v>0</v>
      </c>
      <c r="CE2524"/>
      <c r="CF2524">
        <v>0</v>
      </c>
    </row>
    <row r="2525" spans="1:85" hidden="1" x14ac:dyDescent="0.35">
      <c r="A2525" t="s">
        <v>2677</v>
      </c>
      <c r="B2525" t="s">
        <v>5517</v>
      </c>
      <c r="C2525">
        <v>3522.6959999999999</v>
      </c>
      <c r="D2525">
        <v>15.468</v>
      </c>
      <c r="E2525">
        <v>120.282</v>
      </c>
      <c r="F2525">
        <v>11.773999999999999</v>
      </c>
      <c r="G2525" t="s">
        <v>2884</v>
      </c>
      <c r="H2525" t="s">
        <v>5512</v>
      </c>
      <c r="I2525">
        <v>60</v>
      </c>
      <c r="J2525">
        <v>3522.7020000000002</v>
      </c>
      <c r="K2525" s="68">
        <v>126.752</v>
      </c>
      <c r="L2525">
        <v>0.95699999999999996</v>
      </c>
      <c r="M2525">
        <v>1</v>
      </c>
      <c r="N2525" t="s">
        <v>5517</v>
      </c>
      <c r="O2525">
        <v>1.8280000000000001</v>
      </c>
      <c r="P2525">
        <v>0</v>
      </c>
      <c r="Q2525">
        <v>0</v>
      </c>
      <c r="R2525">
        <v>3522.7020000000002</v>
      </c>
      <c r="S2525">
        <v>0</v>
      </c>
      <c r="T2525">
        <v>126.752</v>
      </c>
      <c r="U2525">
        <v>0</v>
      </c>
      <c r="V2525">
        <v>0</v>
      </c>
      <c r="W2525">
        <v>0</v>
      </c>
      <c r="X2525">
        <v>0</v>
      </c>
      <c r="Y2525">
        <v>0</v>
      </c>
      <c r="Z2525">
        <v>0</v>
      </c>
      <c r="AA2525">
        <v>0</v>
      </c>
      <c r="AB2525">
        <v>0</v>
      </c>
      <c r="AC2525" t="b">
        <v>1</v>
      </c>
      <c r="AE2525">
        <v>0</v>
      </c>
      <c r="AF2525">
        <v>0</v>
      </c>
      <c r="AG2525">
        <v>0</v>
      </c>
      <c r="AH2525">
        <v>0</v>
      </c>
      <c r="AI2525">
        <v>0</v>
      </c>
      <c r="AJ2525">
        <v>0</v>
      </c>
      <c r="AK2525">
        <v>0</v>
      </c>
      <c r="AL2525">
        <v>0</v>
      </c>
      <c r="AM2525">
        <v>0</v>
      </c>
      <c r="AN2525">
        <v>0</v>
      </c>
      <c r="AO2525">
        <v>0</v>
      </c>
      <c r="AP2525">
        <v>0</v>
      </c>
      <c r="AQ2525">
        <v>0</v>
      </c>
      <c r="AR2525">
        <v>0</v>
      </c>
      <c r="AS2525">
        <v>0</v>
      </c>
      <c r="AT2525">
        <v>0</v>
      </c>
      <c r="AU2525">
        <v>0</v>
      </c>
      <c r="AV2525">
        <v>0</v>
      </c>
      <c r="AW2525">
        <v>0</v>
      </c>
      <c r="AX2525">
        <v>0</v>
      </c>
      <c r="AY2525" t="b">
        <v>0</v>
      </c>
      <c r="AZ2525">
        <v>0</v>
      </c>
      <c r="BI2525">
        <v>0</v>
      </c>
      <c r="BJ2525">
        <v>0</v>
      </c>
      <c r="BK2525">
        <v>0</v>
      </c>
      <c r="BM2525" t="s">
        <v>144</v>
      </c>
      <c r="BN2525" t="s">
        <v>144</v>
      </c>
      <c r="BO2525" t="s">
        <v>2888</v>
      </c>
      <c r="BT2525"/>
      <c r="BU2525"/>
      <c r="BX2525"/>
      <c r="BY2525" t="s">
        <v>2903</v>
      </c>
      <c r="BZ2525"/>
      <c r="CA2525"/>
      <c r="CB2525"/>
      <c r="CC2525"/>
      <c r="CD2525">
        <v>0</v>
      </c>
      <c r="CE2525"/>
      <c r="CF2525">
        <v>0</v>
      </c>
    </row>
    <row r="2526" spans="1:85" hidden="1" x14ac:dyDescent="0.35">
      <c r="A2526" t="s">
        <v>2678</v>
      </c>
      <c r="B2526" t="s">
        <v>5518</v>
      </c>
      <c r="C2526">
        <v>3522.7020000000002</v>
      </c>
      <c r="D2526">
        <v>11.000999999999999</v>
      </c>
      <c r="E2526">
        <v>73.959999999999994</v>
      </c>
      <c r="F2526">
        <v>19.510999999999999</v>
      </c>
      <c r="G2526" t="s">
        <v>2884</v>
      </c>
      <c r="H2526" t="s">
        <v>5512</v>
      </c>
      <c r="I2526">
        <v>15</v>
      </c>
      <c r="J2526">
        <v>3522.7089999999998</v>
      </c>
      <c r="K2526" s="68">
        <v>81.751999999999995</v>
      </c>
      <c r="L2526">
        <v>0.73799999999999999</v>
      </c>
      <c r="M2526">
        <v>1</v>
      </c>
      <c r="N2526" t="s">
        <v>5518</v>
      </c>
      <c r="O2526">
        <v>1.8280000000000001</v>
      </c>
      <c r="P2526">
        <v>0</v>
      </c>
      <c r="Q2526">
        <v>0</v>
      </c>
      <c r="R2526">
        <v>3522.7089999999998</v>
      </c>
      <c r="S2526">
        <v>0</v>
      </c>
      <c r="T2526">
        <v>81.751999999999995</v>
      </c>
      <c r="U2526">
        <v>0</v>
      </c>
      <c r="V2526">
        <v>0</v>
      </c>
      <c r="W2526">
        <v>0</v>
      </c>
      <c r="X2526">
        <v>0</v>
      </c>
      <c r="Y2526">
        <v>0</v>
      </c>
      <c r="Z2526">
        <v>0</v>
      </c>
      <c r="AA2526">
        <v>0</v>
      </c>
      <c r="AB2526">
        <v>0</v>
      </c>
      <c r="AC2526" t="b">
        <v>1</v>
      </c>
      <c r="AE2526">
        <v>0</v>
      </c>
      <c r="AF2526">
        <v>0</v>
      </c>
      <c r="AG2526">
        <v>0</v>
      </c>
      <c r="AH2526">
        <v>0</v>
      </c>
      <c r="AI2526">
        <v>0</v>
      </c>
      <c r="AJ2526">
        <v>0</v>
      </c>
      <c r="AK2526">
        <v>0</v>
      </c>
      <c r="AL2526">
        <v>0</v>
      </c>
      <c r="AM2526">
        <v>0</v>
      </c>
      <c r="AN2526">
        <v>0</v>
      </c>
      <c r="AO2526">
        <v>0</v>
      </c>
      <c r="AP2526">
        <v>0</v>
      </c>
      <c r="AQ2526">
        <v>0</v>
      </c>
      <c r="AR2526">
        <v>0</v>
      </c>
      <c r="AS2526">
        <v>0</v>
      </c>
      <c r="AT2526">
        <v>0</v>
      </c>
      <c r="AU2526">
        <v>0</v>
      </c>
      <c r="AV2526">
        <v>0</v>
      </c>
      <c r="AW2526">
        <v>0</v>
      </c>
      <c r="AX2526">
        <v>0</v>
      </c>
      <c r="AY2526" t="b">
        <v>0</v>
      </c>
      <c r="AZ2526">
        <v>0</v>
      </c>
      <c r="BI2526">
        <v>0</v>
      </c>
      <c r="BJ2526">
        <v>0</v>
      </c>
      <c r="BK2526">
        <v>0</v>
      </c>
      <c r="BM2526" t="s">
        <v>144</v>
      </c>
      <c r="BN2526" t="s">
        <v>144</v>
      </c>
      <c r="BO2526" t="s">
        <v>2888</v>
      </c>
      <c r="BT2526"/>
      <c r="BU2526"/>
      <c r="BX2526"/>
      <c r="BY2526" t="s">
        <v>2903</v>
      </c>
      <c r="BZ2526"/>
      <c r="CA2526"/>
      <c r="CB2526"/>
      <c r="CC2526"/>
      <c r="CD2526">
        <v>0</v>
      </c>
      <c r="CE2526"/>
      <c r="CF2526">
        <v>0</v>
      </c>
    </row>
    <row r="2527" spans="1:85" hidden="1" x14ac:dyDescent="0.35">
      <c r="A2527" t="s">
        <v>2679</v>
      </c>
      <c r="B2527" t="s">
        <v>5519</v>
      </c>
      <c r="C2527">
        <v>3522.4560000000001</v>
      </c>
      <c r="D2527">
        <v>949.62900000000002</v>
      </c>
      <c r="E2527">
        <v>240.91399999999999</v>
      </c>
      <c r="F2527">
        <v>185.36500000000001</v>
      </c>
      <c r="G2527" t="s">
        <v>2884</v>
      </c>
      <c r="H2527" t="s">
        <v>5512</v>
      </c>
      <c r="I2527">
        <v>240</v>
      </c>
      <c r="J2527">
        <v>3522.7109999999998</v>
      </c>
      <c r="K2527" s="68">
        <v>306.75200000000001</v>
      </c>
      <c r="L2527">
        <v>0.62</v>
      </c>
      <c r="M2527">
        <v>1</v>
      </c>
      <c r="N2527" t="s">
        <v>5519</v>
      </c>
      <c r="O2527">
        <v>1.8280000000000001</v>
      </c>
      <c r="P2527">
        <v>0</v>
      </c>
      <c r="Q2527">
        <v>0</v>
      </c>
      <c r="R2527">
        <v>3522.7109999999998</v>
      </c>
      <c r="S2527">
        <v>0</v>
      </c>
      <c r="T2527">
        <v>306.75200000000001</v>
      </c>
      <c r="U2527">
        <v>0</v>
      </c>
      <c r="V2527">
        <v>0</v>
      </c>
      <c r="W2527">
        <v>0</v>
      </c>
      <c r="X2527">
        <v>0</v>
      </c>
      <c r="Y2527">
        <v>0</v>
      </c>
      <c r="Z2527">
        <v>0</v>
      </c>
      <c r="AA2527">
        <v>0</v>
      </c>
      <c r="AB2527">
        <v>0</v>
      </c>
      <c r="AC2527" t="b">
        <v>1</v>
      </c>
      <c r="AE2527">
        <v>0</v>
      </c>
      <c r="AF2527">
        <v>0</v>
      </c>
      <c r="AG2527">
        <v>0</v>
      </c>
      <c r="AH2527">
        <v>0</v>
      </c>
      <c r="AI2527">
        <v>0</v>
      </c>
      <c r="AJ2527">
        <v>0</v>
      </c>
      <c r="AK2527">
        <v>0</v>
      </c>
      <c r="AL2527">
        <v>0</v>
      </c>
      <c r="AM2527">
        <v>0</v>
      </c>
      <c r="AN2527">
        <v>0</v>
      </c>
      <c r="AO2527">
        <v>0</v>
      </c>
      <c r="AP2527">
        <v>0</v>
      </c>
      <c r="AQ2527">
        <v>0</v>
      </c>
      <c r="AR2527">
        <v>0</v>
      </c>
      <c r="AS2527">
        <v>0</v>
      </c>
      <c r="AT2527">
        <v>0</v>
      </c>
      <c r="AU2527">
        <v>0</v>
      </c>
      <c r="AV2527">
        <v>0</v>
      </c>
      <c r="AW2527">
        <v>0</v>
      </c>
      <c r="AX2527">
        <v>0</v>
      </c>
      <c r="AY2527" t="b">
        <v>0</v>
      </c>
      <c r="AZ2527">
        <v>0</v>
      </c>
      <c r="BI2527">
        <v>0</v>
      </c>
      <c r="BJ2527">
        <v>0</v>
      </c>
      <c r="BK2527">
        <v>0</v>
      </c>
      <c r="BM2527" t="s">
        <v>144</v>
      </c>
      <c r="BN2527" t="s">
        <v>2887</v>
      </c>
      <c r="BO2527" t="s">
        <v>2888</v>
      </c>
      <c r="BT2527"/>
      <c r="BU2527"/>
      <c r="BX2527"/>
      <c r="BY2527" t="s">
        <v>2903</v>
      </c>
      <c r="BZ2527"/>
      <c r="CA2527"/>
      <c r="CB2527"/>
      <c r="CC2527"/>
      <c r="CD2527">
        <v>0</v>
      </c>
      <c r="CE2527"/>
      <c r="CF2527">
        <v>0</v>
      </c>
    </row>
    <row r="2528" spans="1:85" hidden="1" x14ac:dyDescent="0.35">
      <c r="A2528" t="s">
        <v>2680</v>
      </c>
      <c r="B2528" t="s">
        <v>5520</v>
      </c>
      <c r="C2528">
        <v>3522.65</v>
      </c>
      <c r="D2528">
        <v>2049.1219999999998</v>
      </c>
      <c r="E2528">
        <v>64.091999999999999</v>
      </c>
      <c r="F2528">
        <v>360</v>
      </c>
      <c r="G2528" t="s">
        <v>2884</v>
      </c>
      <c r="H2528" t="s">
        <v>5512</v>
      </c>
      <c r="I2528">
        <v>315</v>
      </c>
      <c r="J2528">
        <v>3522.8069999999998</v>
      </c>
      <c r="K2528" s="68">
        <v>19.091999999999999</v>
      </c>
      <c r="L2528">
        <v>-0.878</v>
      </c>
      <c r="M2528">
        <v>1</v>
      </c>
      <c r="N2528" t="s">
        <v>5520</v>
      </c>
      <c r="O2528">
        <v>1.6220000000000001</v>
      </c>
      <c r="P2528">
        <v>0</v>
      </c>
      <c r="Q2528">
        <v>0</v>
      </c>
      <c r="R2528">
        <v>3522.8069999999998</v>
      </c>
      <c r="S2528">
        <v>0</v>
      </c>
      <c r="T2528">
        <v>19.091999999999999</v>
      </c>
      <c r="U2528">
        <v>0</v>
      </c>
      <c r="V2528">
        <v>0</v>
      </c>
      <c r="W2528">
        <v>0</v>
      </c>
      <c r="X2528">
        <v>0</v>
      </c>
      <c r="Y2528">
        <v>0</v>
      </c>
      <c r="Z2528">
        <v>0</v>
      </c>
      <c r="AA2528">
        <v>0</v>
      </c>
      <c r="AB2528">
        <v>0</v>
      </c>
      <c r="AC2528" t="b">
        <v>1</v>
      </c>
      <c r="AE2528">
        <v>0</v>
      </c>
      <c r="AF2528">
        <v>0</v>
      </c>
      <c r="AG2528">
        <v>0</v>
      </c>
      <c r="AH2528">
        <v>0</v>
      </c>
      <c r="AI2528">
        <v>0</v>
      </c>
      <c r="AJ2528">
        <v>0</v>
      </c>
      <c r="AK2528">
        <v>0</v>
      </c>
      <c r="AL2528">
        <v>0</v>
      </c>
      <c r="AM2528">
        <v>0</v>
      </c>
      <c r="AN2528">
        <v>0</v>
      </c>
      <c r="AO2528">
        <v>0</v>
      </c>
      <c r="AP2528">
        <v>0</v>
      </c>
      <c r="AQ2528">
        <v>0</v>
      </c>
      <c r="AR2528">
        <v>0</v>
      </c>
      <c r="AS2528">
        <v>0</v>
      </c>
      <c r="AT2528">
        <v>0</v>
      </c>
      <c r="AU2528">
        <v>0</v>
      </c>
      <c r="AV2528">
        <v>0</v>
      </c>
      <c r="AW2528">
        <v>0</v>
      </c>
      <c r="AX2528">
        <v>0</v>
      </c>
      <c r="AY2528" t="b">
        <v>0</v>
      </c>
      <c r="AZ2528">
        <v>0</v>
      </c>
      <c r="BI2528">
        <v>0</v>
      </c>
      <c r="BJ2528">
        <v>0</v>
      </c>
      <c r="BK2528">
        <v>0</v>
      </c>
      <c r="BM2528" t="s">
        <v>144</v>
      </c>
      <c r="BN2528" t="s">
        <v>2887</v>
      </c>
      <c r="BO2528" t="s">
        <v>2888</v>
      </c>
      <c r="BT2528"/>
      <c r="BU2528"/>
      <c r="BX2528"/>
      <c r="BY2528" t="s">
        <v>2903</v>
      </c>
      <c r="BZ2528"/>
      <c r="CA2528"/>
      <c r="CB2528"/>
      <c r="CC2528"/>
      <c r="CD2528">
        <v>0</v>
      </c>
      <c r="CE2528"/>
      <c r="CF2528">
        <v>0</v>
      </c>
    </row>
    <row r="2529" spans="1:84" hidden="1" x14ac:dyDescent="0.35">
      <c r="A2529" t="s">
        <v>2681</v>
      </c>
      <c r="B2529" t="s">
        <v>5521</v>
      </c>
      <c r="C2529">
        <v>3523.1729999999998</v>
      </c>
      <c r="D2529">
        <v>8</v>
      </c>
      <c r="E2529">
        <v>142.34899999999999</v>
      </c>
      <c r="F2529">
        <v>6.3019999999999996</v>
      </c>
      <c r="G2529" t="s">
        <v>2884</v>
      </c>
      <c r="H2529" t="s">
        <v>5512</v>
      </c>
      <c r="I2529">
        <v>98.76</v>
      </c>
      <c r="J2529">
        <v>3523.1779999999999</v>
      </c>
      <c r="K2529" s="68">
        <v>145.5</v>
      </c>
      <c r="L2529">
        <v>15</v>
      </c>
      <c r="M2529">
        <v>3</v>
      </c>
      <c r="N2529" t="s">
        <v>5521</v>
      </c>
      <c r="O2529">
        <v>1.046</v>
      </c>
      <c r="P2529">
        <v>12.917</v>
      </c>
      <c r="Q2529">
        <v>8</v>
      </c>
      <c r="R2529">
        <v>3523.174</v>
      </c>
      <c r="S2529">
        <v>6</v>
      </c>
      <c r="T2529">
        <v>142.97900000000001</v>
      </c>
      <c r="U2529">
        <v>5.0419999999999998</v>
      </c>
      <c r="V2529">
        <v>100</v>
      </c>
      <c r="W2529">
        <v>0.84099999999999997</v>
      </c>
      <c r="X2529">
        <v>1.49</v>
      </c>
      <c r="Y2529">
        <v>6.88</v>
      </c>
      <c r="Z2529">
        <v>8.8989999999999991</v>
      </c>
      <c r="AA2529">
        <v>0.35599999999999998</v>
      </c>
      <c r="AB2529">
        <v>0</v>
      </c>
      <c r="AC2529" t="b">
        <v>1</v>
      </c>
      <c r="BM2529" t="s">
        <v>2887</v>
      </c>
      <c r="BN2529" t="s">
        <v>2887</v>
      </c>
      <c r="BO2529" t="s">
        <v>2888</v>
      </c>
      <c r="BT2529"/>
      <c r="BU2529"/>
      <c r="BX2529"/>
      <c r="BZ2529"/>
      <c r="CA2529"/>
      <c r="CB2529"/>
      <c r="CC2529"/>
      <c r="CD2529">
        <v>0</v>
      </c>
      <c r="CE2529"/>
      <c r="CF2529">
        <v>0</v>
      </c>
    </row>
    <row r="2530" spans="1:84" hidden="1" x14ac:dyDescent="0.35">
      <c r="A2530" t="s">
        <v>2682</v>
      </c>
      <c r="B2530" t="s">
        <v>5522</v>
      </c>
      <c r="C2530">
        <v>3523.1759999999999</v>
      </c>
      <c r="D2530">
        <v>8</v>
      </c>
      <c r="E2530">
        <v>219.9</v>
      </c>
      <c r="F2530">
        <v>6.2949999999999999</v>
      </c>
      <c r="G2530" t="s">
        <v>2884</v>
      </c>
      <c r="H2530" t="s">
        <v>5512</v>
      </c>
      <c r="I2530">
        <v>173.81</v>
      </c>
      <c r="J2530">
        <v>3523.18</v>
      </c>
      <c r="K2530" s="68">
        <v>220.55</v>
      </c>
      <c r="L2530">
        <v>8</v>
      </c>
      <c r="M2530">
        <v>3</v>
      </c>
      <c r="N2530" t="s">
        <v>5522</v>
      </c>
      <c r="O2530">
        <v>1.0389999999999999</v>
      </c>
      <c r="P2530">
        <v>10</v>
      </c>
      <c r="Q2530">
        <v>8</v>
      </c>
      <c r="R2530">
        <v>3523.1770000000001</v>
      </c>
      <c r="S2530">
        <v>6</v>
      </c>
      <c r="T2530">
        <v>220.03</v>
      </c>
      <c r="U2530">
        <v>5.0359999999999996</v>
      </c>
      <c r="V2530">
        <v>100</v>
      </c>
      <c r="W2530">
        <v>0.84099999999999997</v>
      </c>
      <c r="X2530">
        <v>0.82499999999999996</v>
      </c>
      <c r="Y2530">
        <v>7.97</v>
      </c>
      <c r="Z2530">
        <v>8.8989999999999991</v>
      </c>
      <c r="AA2530">
        <v>0.35599999999999998</v>
      </c>
      <c r="AB2530">
        <v>0</v>
      </c>
      <c r="AC2530" t="b">
        <v>1</v>
      </c>
      <c r="BM2530" t="s">
        <v>2887</v>
      </c>
      <c r="BN2530" t="s">
        <v>2887</v>
      </c>
      <c r="BO2530" t="s">
        <v>2888</v>
      </c>
      <c r="BT2530"/>
      <c r="BU2530"/>
      <c r="BX2530"/>
      <c r="BZ2530"/>
      <c r="CA2530"/>
      <c r="CB2530"/>
      <c r="CC2530"/>
      <c r="CD2530">
        <v>0</v>
      </c>
      <c r="CE2530"/>
      <c r="CF2530">
        <v>0</v>
      </c>
    </row>
    <row r="2531" spans="1:84" hidden="1" x14ac:dyDescent="0.35">
      <c r="A2531" t="s">
        <v>2683</v>
      </c>
      <c r="B2531" t="s">
        <v>5523</v>
      </c>
      <c r="C2531">
        <v>3523.1759999999999</v>
      </c>
      <c r="D2531">
        <v>8</v>
      </c>
      <c r="E2531">
        <v>238.41800000000001</v>
      </c>
      <c r="F2531">
        <v>8.5890000000000004</v>
      </c>
      <c r="G2531" t="s">
        <v>2884</v>
      </c>
      <c r="H2531" t="s">
        <v>5512</v>
      </c>
      <c r="I2531">
        <v>196.29</v>
      </c>
      <c r="J2531">
        <v>3523.18</v>
      </c>
      <c r="K2531" s="68">
        <v>243.03</v>
      </c>
      <c r="L2531">
        <v>9</v>
      </c>
      <c r="M2531">
        <v>3</v>
      </c>
      <c r="N2531" t="s">
        <v>5523</v>
      </c>
      <c r="O2531">
        <v>1.0389999999999999</v>
      </c>
      <c r="P2531">
        <v>10</v>
      </c>
      <c r="Q2531">
        <v>8</v>
      </c>
      <c r="R2531">
        <v>3523.1770000000001</v>
      </c>
      <c r="S2531">
        <v>6</v>
      </c>
      <c r="T2531">
        <v>239.34</v>
      </c>
      <c r="U2531">
        <v>6.8710000000000004</v>
      </c>
      <c r="V2531">
        <v>100</v>
      </c>
      <c r="W2531">
        <v>1.083</v>
      </c>
      <c r="X2531">
        <v>1.2030000000000001</v>
      </c>
      <c r="Y2531">
        <v>7.59</v>
      </c>
      <c r="Z2531">
        <v>8.8989999999999991</v>
      </c>
      <c r="AA2531">
        <v>0.35599999999999998</v>
      </c>
      <c r="AB2531">
        <v>0</v>
      </c>
      <c r="AC2531" t="b">
        <v>1</v>
      </c>
      <c r="BM2531" t="s">
        <v>2887</v>
      </c>
      <c r="BN2531" t="s">
        <v>2887</v>
      </c>
      <c r="BO2531" t="s">
        <v>2888</v>
      </c>
      <c r="BT2531"/>
      <c r="BU2531"/>
      <c r="BX2531"/>
      <c r="BZ2531"/>
      <c r="CA2531"/>
      <c r="CB2531"/>
      <c r="CC2531"/>
      <c r="CD2531">
        <v>0</v>
      </c>
      <c r="CE2531"/>
      <c r="CF2531">
        <v>0</v>
      </c>
    </row>
    <row r="2532" spans="1:84" hidden="1" x14ac:dyDescent="0.35">
      <c r="A2532" t="s">
        <v>2684</v>
      </c>
      <c r="B2532" t="s">
        <v>5524</v>
      </c>
      <c r="C2532">
        <v>3523.1759999999999</v>
      </c>
      <c r="D2532">
        <v>8</v>
      </c>
      <c r="E2532">
        <v>168.018</v>
      </c>
      <c r="F2532">
        <v>6.2949999999999999</v>
      </c>
      <c r="G2532" t="s">
        <v>2884</v>
      </c>
      <c r="H2532" t="s">
        <v>5512</v>
      </c>
      <c r="I2532">
        <v>126.19</v>
      </c>
      <c r="J2532">
        <v>3523.18</v>
      </c>
      <c r="K2532" s="68">
        <v>172.93</v>
      </c>
      <c r="L2532">
        <v>9</v>
      </c>
      <c r="M2532">
        <v>3</v>
      </c>
      <c r="N2532" t="s">
        <v>5524</v>
      </c>
      <c r="O2532">
        <v>1.0389999999999999</v>
      </c>
      <c r="P2532">
        <v>10</v>
      </c>
      <c r="Q2532">
        <v>8</v>
      </c>
      <c r="R2532">
        <v>3523.1770000000001</v>
      </c>
      <c r="S2532">
        <v>6</v>
      </c>
      <c r="T2532">
        <v>169</v>
      </c>
      <c r="U2532">
        <v>5.0359999999999996</v>
      </c>
      <c r="V2532">
        <v>100</v>
      </c>
      <c r="W2532">
        <v>0.84099999999999997</v>
      </c>
      <c r="X2532">
        <v>0.88100000000000001</v>
      </c>
      <c r="Y2532">
        <v>7.46</v>
      </c>
      <c r="Z2532">
        <v>8.8989999999999991</v>
      </c>
      <c r="AA2532">
        <v>0.35599999999999998</v>
      </c>
      <c r="AB2532">
        <v>0</v>
      </c>
      <c r="AC2532" t="b">
        <v>1</v>
      </c>
      <c r="BM2532" t="s">
        <v>2887</v>
      </c>
      <c r="BN2532" t="s">
        <v>2887</v>
      </c>
      <c r="BO2532" t="s">
        <v>2888</v>
      </c>
      <c r="BT2532"/>
      <c r="BU2532"/>
      <c r="BX2532"/>
      <c r="BZ2532"/>
      <c r="CA2532"/>
      <c r="CB2532"/>
      <c r="CC2532"/>
      <c r="CD2532">
        <v>0</v>
      </c>
      <c r="CE2532"/>
      <c r="CF2532">
        <v>0</v>
      </c>
    </row>
    <row r="2533" spans="1:84" hidden="1" x14ac:dyDescent="0.35">
      <c r="A2533" t="s">
        <v>2685</v>
      </c>
      <c r="B2533" t="s">
        <v>5525</v>
      </c>
      <c r="C2533">
        <v>3523.1759999999999</v>
      </c>
      <c r="D2533">
        <v>8</v>
      </c>
      <c r="E2533">
        <v>184.04300000000001</v>
      </c>
      <c r="F2533">
        <v>6.2949999999999999</v>
      </c>
      <c r="G2533" t="s">
        <v>2884</v>
      </c>
      <c r="H2533" t="s">
        <v>5512</v>
      </c>
      <c r="I2533">
        <v>138.76</v>
      </c>
      <c r="J2533">
        <v>3523.18</v>
      </c>
      <c r="K2533" s="68">
        <v>185.5</v>
      </c>
      <c r="L2533">
        <v>11</v>
      </c>
      <c r="M2533">
        <v>3</v>
      </c>
      <c r="N2533" t="s">
        <v>5525</v>
      </c>
      <c r="O2533">
        <v>1.0389999999999999</v>
      </c>
      <c r="P2533">
        <v>10.523</v>
      </c>
      <c r="Q2533">
        <v>8</v>
      </c>
      <c r="R2533">
        <v>3523.1770000000001</v>
      </c>
      <c r="S2533">
        <v>6</v>
      </c>
      <c r="T2533">
        <v>184.334</v>
      </c>
      <c r="U2533">
        <v>5.0359999999999996</v>
      </c>
      <c r="V2533">
        <v>100</v>
      </c>
      <c r="W2533">
        <v>0.84099999999999997</v>
      </c>
      <c r="X2533">
        <v>1.1000000000000001</v>
      </c>
      <c r="Y2533">
        <v>7.67</v>
      </c>
      <c r="Z2533">
        <v>8.8989999999999991</v>
      </c>
      <c r="AA2533">
        <v>0.35599999999999998</v>
      </c>
      <c r="AB2533">
        <v>0</v>
      </c>
      <c r="AC2533" t="b">
        <v>1</v>
      </c>
      <c r="BM2533" t="s">
        <v>2887</v>
      </c>
      <c r="BN2533" t="s">
        <v>2887</v>
      </c>
      <c r="BO2533" t="s">
        <v>2888</v>
      </c>
      <c r="BT2533"/>
      <c r="BU2533"/>
      <c r="BX2533"/>
      <c r="BZ2533"/>
      <c r="CA2533"/>
      <c r="CB2533"/>
      <c r="CC2533"/>
      <c r="CD2533">
        <v>0</v>
      </c>
      <c r="CE2533"/>
      <c r="CF2533">
        <v>0</v>
      </c>
    </row>
    <row r="2534" spans="1:84" hidden="1" x14ac:dyDescent="0.35">
      <c r="A2534" t="s">
        <v>2686</v>
      </c>
      <c r="B2534" t="s">
        <v>5526</v>
      </c>
      <c r="C2534">
        <v>3523.1759999999999</v>
      </c>
      <c r="D2534">
        <v>8</v>
      </c>
      <c r="E2534">
        <v>205.83799999999999</v>
      </c>
      <c r="F2534">
        <v>6.2949999999999999</v>
      </c>
      <c r="G2534" t="s">
        <v>2884</v>
      </c>
      <c r="H2534" t="s">
        <v>5512</v>
      </c>
      <c r="I2534">
        <v>163.71</v>
      </c>
      <c r="J2534">
        <v>3523.18</v>
      </c>
      <c r="K2534" s="68">
        <v>210.45</v>
      </c>
      <c r="L2534">
        <v>8</v>
      </c>
      <c r="M2534">
        <v>3</v>
      </c>
      <c r="N2534" t="s">
        <v>5526</v>
      </c>
      <c r="O2534">
        <v>1.0389999999999999</v>
      </c>
      <c r="P2534">
        <v>10</v>
      </c>
      <c r="Q2534">
        <v>8</v>
      </c>
      <c r="R2534">
        <v>3523.1770000000001</v>
      </c>
      <c r="S2534">
        <v>6</v>
      </c>
      <c r="T2534">
        <v>206.761</v>
      </c>
      <c r="U2534">
        <v>5.0359999999999996</v>
      </c>
      <c r="V2534">
        <v>100</v>
      </c>
      <c r="W2534">
        <v>0.84099999999999997</v>
      </c>
      <c r="X2534">
        <v>0.81</v>
      </c>
      <c r="Y2534">
        <v>7.9</v>
      </c>
      <c r="Z2534">
        <v>8.8989999999999991</v>
      </c>
      <c r="AA2534">
        <v>0.35599999999999998</v>
      </c>
      <c r="AB2534">
        <v>0</v>
      </c>
      <c r="AC2534" t="b">
        <v>1</v>
      </c>
      <c r="BM2534" t="s">
        <v>2887</v>
      </c>
      <c r="BN2534" t="s">
        <v>2887</v>
      </c>
      <c r="BO2534" t="s">
        <v>2888</v>
      </c>
      <c r="BT2534"/>
      <c r="BU2534"/>
      <c r="BX2534"/>
      <c r="BZ2534"/>
      <c r="CA2534"/>
      <c r="CB2534"/>
      <c r="CC2534"/>
      <c r="CD2534">
        <v>0</v>
      </c>
      <c r="CE2534"/>
      <c r="CF2534">
        <v>0</v>
      </c>
    </row>
    <row r="2535" spans="1:84" hidden="1" x14ac:dyDescent="0.35">
      <c r="A2535" t="s">
        <v>2687</v>
      </c>
      <c r="B2535" t="s">
        <v>5527</v>
      </c>
      <c r="C2535">
        <v>3523.1770000000001</v>
      </c>
      <c r="D2535">
        <v>8</v>
      </c>
      <c r="E2535">
        <v>124.83199999999999</v>
      </c>
      <c r="F2535">
        <v>6.2949999999999999</v>
      </c>
      <c r="G2535" t="s">
        <v>2884</v>
      </c>
      <c r="H2535" t="s">
        <v>5512</v>
      </c>
      <c r="I2535">
        <v>81.239999999999995</v>
      </c>
      <c r="J2535">
        <v>3523.181</v>
      </c>
      <c r="K2535" s="68">
        <v>127.98</v>
      </c>
      <c r="L2535">
        <v>9</v>
      </c>
      <c r="M2535">
        <v>3</v>
      </c>
      <c r="N2535" t="s">
        <v>5527</v>
      </c>
      <c r="O2535">
        <v>1.0389999999999999</v>
      </c>
      <c r="P2535">
        <v>10</v>
      </c>
      <c r="Q2535">
        <v>8</v>
      </c>
      <c r="R2535">
        <v>3523.1779999999999</v>
      </c>
      <c r="S2535">
        <v>6</v>
      </c>
      <c r="T2535">
        <v>125.462</v>
      </c>
      <c r="U2535">
        <v>5.0359999999999996</v>
      </c>
      <c r="V2535">
        <v>100</v>
      </c>
      <c r="W2535">
        <v>0.84099999999999997</v>
      </c>
      <c r="X2535">
        <v>0.876</v>
      </c>
      <c r="Y2535">
        <v>6.29</v>
      </c>
      <c r="Z2535">
        <v>8.8989999999999991</v>
      </c>
      <c r="AA2535">
        <v>0.35599999999999998</v>
      </c>
      <c r="AB2535">
        <v>0</v>
      </c>
      <c r="AC2535" t="b">
        <v>1</v>
      </c>
      <c r="BM2535" t="s">
        <v>2887</v>
      </c>
      <c r="BN2535" t="s">
        <v>2887</v>
      </c>
      <c r="BO2535" t="s">
        <v>2888</v>
      </c>
      <c r="BT2535"/>
      <c r="BU2535"/>
      <c r="BX2535"/>
      <c r="BZ2535"/>
      <c r="CA2535"/>
      <c r="CB2535"/>
      <c r="CC2535"/>
      <c r="CD2535">
        <v>0</v>
      </c>
      <c r="CE2535"/>
      <c r="CF2535">
        <v>0</v>
      </c>
    </row>
    <row r="2536" spans="1:84" hidden="1" x14ac:dyDescent="0.35">
      <c r="A2536" t="s">
        <v>2688</v>
      </c>
      <c r="B2536" t="s">
        <v>5528</v>
      </c>
      <c r="C2536">
        <v>3523.1759999999999</v>
      </c>
      <c r="D2536">
        <v>8</v>
      </c>
      <c r="E2536">
        <v>281.036</v>
      </c>
      <c r="F2536">
        <v>9.2040000000000006</v>
      </c>
      <c r="G2536" t="s">
        <v>2884</v>
      </c>
      <c r="H2536" t="s">
        <v>5512</v>
      </c>
      <c r="I2536">
        <v>236.29</v>
      </c>
      <c r="J2536">
        <v>3523.181</v>
      </c>
      <c r="K2536" s="68">
        <v>283.02999999999997</v>
      </c>
      <c r="L2536">
        <v>8</v>
      </c>
      <c r="M2536">
        <v>3</v>
      </c>
      <c r="N2536" t="s">
        <v>5528</v>
      </c>
      <c r="O2536">
        <v>1.0389999999999999</v>
      </c>
      <c r="P2536">
        <v>10</v>
      </c>
      <c r="Q2536">
        <v>8</v>
      </c>
      <c r="R2536">
        <v>3523.1770000000001</v>
      </c>
      <c r="S2536">
        <v>6</v>
      </c>
      <c r="T2536">
        <v>281.435</v>
      </c>
      <c r="U2536">
        <v>7.3630000000000004</v>
      </c>
      <c r="V2536">
        <v>100</v>
      </c>
      <c r="W2536">
        <v>1.2350000000000001</v>
      </c>
      <c r="X2536">
        <v>1.236</v>
      </c>
      <c r="Y2536">
        <v>7.43</v>
      </c>
      <c r="Z2536">
        <v>8.8989999999999991</v>
      </c>
      <c r="AA2536">
        <v>0.35599999999999998</v>
      </c>
      <c r="AB2536">
        <v>0</v>
      </c>
      <c r="AC2536" t="b">
        <v>1</v>
      </c>
      <c r="BM2536" t="s">
        <v>2887</v>
      </c>
      <c r="BN2536" t="s">
        <v>2887</v>
      </c>
      <c r="BO2536" t="s">
        <v>2888</v>
      </c>
      <c r="BT2536"/>
      <c r="BU2536"/>
      <c r="BX2536"/>
      <c r="BZ2536"/>
      <c r="CA2536"/>
      <c r="CB2536"/>
      <c r="CC2536"/>
      <c r="CD2536">
        <v>0</v>
      </c>
      <c r="CE2536"/>
      <c r="CF2536">
        <v>0</v>
      </c>
    </row>
    <row r="2537" spans="1:84" hidden="1" x14ac:dyDescent="0.35">
      <c r="A2537" t="s">
        <v>2689</v>
      </c>
      <c r="B2537" t="s">
        <v>5529</v>
      </c>
      <c r="C2537">
        <v>3523.1770000000001</v>
      </c>
      <c r="D2537">
        <v>8</v>
      </c>
      <c r="E2537">
        <v>116.96899999999999</v>
      </c>
      <c r="F2537">
        <v>6.2949999999999999</v>
      </c>
      <c r="G2537" t="s">
        <v>2884</v>
      </c>
      <c r="H2537" t="s">
        <v>5512</v>
      </c>
      <c r="I2537">
        <v>73.81</v>
      </c>
      <c r="J2537">
        <v>3523.181</v>
      </c>
      <c r="K2537" s="68">
        <v>120.55</v>
      </c>
      <c r="L2537">
        <v>11</v>
      </c>
      <c r="M2537">
        <v>3</v>
      </c>
      <c r="N2537" t="s">
        <v>5529</v>
      </c>
      <c r="O2537">
        <v>1.0349999999999999</v>
      </c>
      <c r="P2537">
        <v>10.523</v>
      </c>
      <c r="Q2537">
        <v>8</v>
      </c>
      <c r="R2537">
        <v>3523.1779999999999</v>
      </c>
      <c r="S2537">
        <v>6</v>
      </c>
      <c r="T2537">
        <v>117.685</v>
      </c>
      <c r="U2537">
        <v>5.0359999999999996</v>
      </c>
      <c r="V2537">
        <v>100</v>
      </c>
      <c r="W2537">
        <v>0.84099999999999997</v>
      </c>
      <c r="X2537">
        <v>1.06</v>
      </c>
      <c r="Y2537">
        <v>6.42</v>
      </c>
      <c r="Z2537">
        <v>8.8989999999999991</v>
      </c>
      <c r="AA2537">
        <v>0.35599999999999998</v>
      </c>
      <c r="AB2537">
        <v>0</v>
      </c>
      <c r="AC2537" t="b">
        <v>1</v>
      </c>
      <c r="BM2537" t="s">
        <v>2887</v>
      </c>
      <c r="BN2537" t="s">
        <v>2887</v>
      </c>
      <c r="BO2537" t="s">
        <v>2888</v>
      </c>
      <c r="BT2537"/>
      <c r="BU2537"/>
      <c r="BX2537"/>
      <c r="BZ2537"/>
      <c r="CA2537"/>
      <c r="CB2537"/>
      <c r="CC2537"/>
      <c r="CD2537">
        <v>0</v>
      </c>
      <c r="CE2537"/>
      <c r="CF2537">
        <v>0</v>
      </c>
    </row>
    <row r="2538" spans="1:84" hidden="1" x14ac:dyDescent="0.35">
      <c r="A2538" t="s">
        <v>2690</v>
      </c>
      <c r="B2538" t="s">
        <v>5530</v>
      </c>
      <c r="C2538">
        <v>3523.1770000000001</v>
      </c>
      <c r="D2538">
        <v>8</v>
      </c>
      <c r="E2538">
        <v>65.158000000000001</v>
      </c>
      <c r="F2538">
        <v>6.2949999999999999</v>
      </c>
      <c r="G2538" t="s">
        <v>2884</v>
      </c>
      <c r="H2538" t="s">
        <v>5512</v>
      </c>
      <c r="I2538">
        <v>18.760000000000002</v>
      </c>
      <c r="J2538">
        <v>3523.181</v>
      </c>
      <c r="K2538" s="68">
        <v>65.5</v>
      </c>
      <c r="L2538">
        <v>10</v>
      </c>
      <c r="M2538">
        <v>3</v>
      </c>
      <c r="N2538" t="s">
        <v>5530</v>
      </c>
      <c r="O2538">
        <v>1.0349999999999999</v>
      </c>
      <c r="P2538">
        <v>10</v>
      </c>
      <c r="Q2538">
        <v>8</v>
      </c>
      <c r="R2538">
        <v>3523.1779999999999</v>
      </c>
      <c r="S2538">
        <v>6</v>
      </c>
      <c r="T2538">
        <v>65.227000000000004</v>
      </c>
      <c r="U2538">
        <v>5.0359999999999996</v>
      </c>
      <c r="V2538">
        <v>100</v>
      </c>
      <c r="W2538">
        <v>0.84099999999999997</v>
      </c>
      <c r="X2538">
        <v>1.036</v>
      </c>
      <c r="Y2538">
        <v>6.4249999999999998</v>
      </c>
      <c r="Z2538">
        <v>8.8989999999999991</v>
      </c>
      <c r="AA2538">
        <v>0.35599999999999998</v>
      </c>
      <c r="AB2538">
        <v>0</v>
      </c>
      <c r="AC2538" t="b">
        <v>1</v>
      </c>
      <c r="BM2538" t="s">
        <v>2887</v>
      </c>
      <c r="BN2538" t="s">
        <v>2887</v>
      </c>
      <c r="BO2538" t="s">
        <v>2888</v>
      </c>
      <c r="BT2538"/>
      <c r="BU2538"/>
      <c r="BX2538"/>
      <c r="BZ2538"/>
      <c r="CA2538"/>
      <c r="CB2538"/>
      <c r="CC2538"/>
      <c r="CD2538">
        <v>0</v>
      </c>
      <c r="CE2538"/>
      <c r="CF2538">
        <v>0</v>
      </c>
    </row>
    <row r="2539" spans="1:84" hidden="1" x14ac:dyDescent="0.35">
      <c r="A2539" t="s">
        <v>2691</v>
      </c>
      <c r="B2539" t="s">
        <v>5531</v>
      </c>
      <c r="C2539">
        <v>3523.1770000000001</v>
      </c>
      <c r="D2539">
        <v>8</v>
      </c>
      <c r="E2539">
        <v>37.863999999999997</v>
      </c>
      <c r="F2539">
        <v>13.672000000000001</v>
      </c>
      <c r="G2539" t="s">
        <v>2884</v>
      </c>
      <c r="H2539" t="s">
        <v>5512</v>
      </c>
      <c r="I2539">
        <v>356.29</v>
      </c>
      <c r="J2539">
        <v>3523.181</v>
      </c>
      <c r="K2539" s="68">
        <v>43.03</v>
      </c>
      <c r="L2539">
        <v>6</v>
      </c>
      <c r="M2539">
        <v>3</v>
      </c>
      <c r="N2539" t="s">
        <v>5531</v>
      </c>
      <c r="O2539">
        <v>1.0349999999999999</v>
      </c>
      <c r="P2539">
        <v>10</v>
      </c>
      <c r="Q2539">
        <v>8</v>
      </c>
      <c r="R2539">
        <v>3523.1779999999999</v>
      </c>
      <c r="S2539">
        <v>6</v>
      </c>
      <c r="T2539">
        <v>38.898000000000003</v>
      </c>
      <c r="U2539">
        <v>10.936999999999999</v>
      </c>
      <c r="V2539">
        <v>100</v>
      </c>
      <c r="W2539">
        <v>1.8859999999999999</v>
      </c>
      <c r="X2539">
        <v>1.347</v>
      </c>
      <c r="Y2539">
        <v>5.46</v>
      </c>
      <c r="Z2539">
        <v>8.8989999999999991</v>
      </c>
      <c r="AA2539">
        <v>0.35599999999999998</v>
      </c>
      <c r="AB2539">
        <v>0</v>
      </c>
      <c r="AC2539" t="b">
        <v>1</v>
      </c>
      <c r="BM2539" t="s">
        <v>2887</v>
      </c>
      <c r="BN2539" t="s">
        <v>2887</v>
      </c>
      <c r="BO2539" t="s">
        <v>2888</v>
      </c>
      <c r="BT2539"/>
      <c r="BU2539"/>
      <c r="BX2539"/>
      <c r="BZ2539"/>
      <c r="CA2539"/>
      <c r="CB2539"/>
      <c r="CC2539"/>
      <c r="CD2539">
        <v>0</v>
      </c>
      <c r="CE2539"/>
      <c r="CF2539">
        <v>0</v>
      </c>
    </row>
    <row r="2540" spans="1:84" hidden="1" x14ac:dyDescent="0.35">
      <c r="A2540" t="s">
        <v>2692</v>
      </c>
      <c r="B2540" t="s">
        <v>5532</v>
      </c>
      <c r="C2540">
        <v>3523.1790000000001</v>
      </c>
      <c r="D2540">
        <v>8</v>
      </c>
      <c r="E2540">
        <v>358.375</v>
      </c>
      <c r="F2540">
        <v>6.2949999999999999</v>
      </c>
      <c r="G2540" t="s">
        <v>2884</v>
      </c>
      <c r="H2540" t="s">
        <v>5512</v>
      </c>
      <c r="I2540">
        <v>313.81</v>
      </c>
      <c r="J2540">
        <v>3523.183</v>
      </c>
      <c r="K2540" s="68">
        <v>0.55000000000000004</v>
      </c>
      <c r="L2540">
        <v>21</v>
      </c>
      <c r="M2540">
        <v>3</v>
      </c>
      <c r="N2540" t="s">
        <v>5532</v>
      </c>
      <c r="O2540">
        <v>1.028</v>
      </c>
      <c r="P2540">
        <v>16.940000000000001</v>
      </c>
      <c r="Q2540">
        <v>8</v>
      </c>
      <c r="R2540">
        <v>3523.18</v>
      </c>
      <c r="S2540">
        <v>6</v>
      </c>
      <c r="T2540">
        <v>358.81</v>
      </c>
      <c r="U2540">
        <v>5.0359999999999996</v>
      </c>
      <c r="V2540">
        <v>100</v>
      </c>
      <c r="W2540">
        <v>0.84099999999999997</v>
      </c>
      <c r="X2540">
        <v>2.0529999999999999</v>
      </c>
      <c r="Y2540">
        <v>6.77</v>
      </c>
      <c r="Z2540">
        <v>8.8989999999999991</v>
      </c>
      <c r="AA2540">
        <v>0.35599999999999998</v>
      </c>
      <c r="AB2540">
        <v>0</v>
      </c>
      <c r="AC2540" t="b">
        <v>1</v>
      </c>
      <c r="BM2540" t="s">
        <v>2887</v>
      </c>
      <c r="BN2540" t="s">
        <v>2887</v>
      </c>
      <c r="BO2540" t="s">
        <v>2888</v>
      </c>
      <c r="BT2540"/>
      <c r="BU2540"/>
      <c r="BX2540"/>
      <c r="BZ2540"/>
      <c r="CA2540"/>
      <c r="CB2540"/>
      <c r="CC2540"/>
      <c r="CD2540">
        <v>0</v>
      </c>
      <c r="CE2540"/>
      <c r="CF2540">
        <v>0</v>
      </c>
    </row>
    <row r="2541" spans="1:84" hidden="1" x14ac:dyDescent="0.35">
      <c r="A2541" t="s">
        <v>2693</v>
      </c>
      <c r="B2541" t="s">
        <v>5533</v>
      </c>
      <c r="C2541">
        <v>3523.2</v>
      </c>
      <c r="D2541">
        <v>10.509</v>
      </c>
      <c r="E2541">
        <v>251.875</v>
      </c>
      <c r="F2541">
        <v>63.850999999999999</v>
      </c>
      <c r="G2541" t="s">
        <v>2884</v>
      </c>
      <c r="H2541" t="s">
        <v>5512</v>
      </c>
      <c r="I2541">
        <v>236.29</v>
      </c>
      <c r="J2541">
        <v>3523.203</v>
      </c>
      <c r="K2541" s="68">
        <v>283</v>
      </c>
      <c r="L2541">
        <v>19</v>
      </c>
      <c r="M2541">
        <v>3</v>
      </c>
      <c r="N2541" t="s">
        <v>5533</v>
      </c>
      <c r="O2541">
        <v>0.90700000000000003</v>
      </c>
      <c r="P2541">
        <v>15.566000000000001</v>
      </c>
      <c r="Q2541">
        <v>10.509</v>
      </c>
      <c r="R2541">
        <v>3523.201</v>
      </c>
      <c r="S2541">
        <v>8.4079999999999995</v>
      </c>
      <c r="T2541">
        <v>258.10000000000002</v>
      </c>
      <c r="U2541">
        <v>51.081000000000003</v>
      </c>
      <c r="V2541">
        <v>100</v>
      </c>
      <c r="W2541">
        <v>6.2140000000000004</v>
      </c>
      <c r="X2541">
        <v>13.91</v>
      </c>
      <c r="Y2541">
        <v>15.22</v>
      </c>
      <c r="Z2541">
        <v>8.8989999999999991</v>
      </c>
      <c r="AA2541">
        <v>0.35599999999999998</v>
      </c>
      <c r="AB2541">
        <v>0</v>
      </c>
      <c r="AC2541" t="b">
        <v>1</v>
      </c>
      <c r="BM2541" t="s">
        <v>2887</v>
      </c>
      <c r="BN2541" t="s">
        <v>2887</v>
      </c>
      <c r="BO2541" t="s">
        <v>2888</v>
      </c>
      <c r="BT2541"/>
      <c r="BU2541"/>
      <c r="BX2541"/>
      <c r="BZ2541"/>
      <c r="CA2541"/>
      <c r="CB2541"/>
      <c r="CC2541"/>
      <c r="CD2541">
        <v>0</v>
      </c>
      <c r="CE2541"/>
      <c r="CF2541">
        <v>0</v>
      </c>
    </row>
    <row r="2542" spans="1:84" hidden="1" x14ac:dyDescent="0.35">
      <c r="A2542" t="s">
        <v>2694</v>
      </c>
      <c r="B2542" t="s">
        <v>5534</v>
      </c>
      <c r="C2542">
        <v>3523.201</v>
      </c>
      <c r="D2542">
        <v>14.266</v>
      </c>
      <c r="E2542">
        <v>244.816</v>
      </c>
      <c r="F2542">
        <v>6.2949999999999999</v>
      </c>
      <c r="G2542" t="s">
        <v>2884</v>
      </c>
      <c r="H2542" t="s">
        <v>5512</v>
      </c>
      <c r="I2542">
        <v>198.76</v>
      </c>
      <c r="J2542">
        <v>3523.2060000000001</v>
      </c>
      <c r="K2542" s="68">
        <v>245.47</v>
      </c>
      <c r="L2542">
        <v>48</v>
      </c>
      <c r="M2542">
        <v>3</v>
      </c>
      <c r="N2542" t="s">
        <v>5534</v>
      </c>
      <c r="O2542">
        <v>0.90200000000000002</v>
      </c>
      <c r="P2542">
        <v>36.521000000000001</v>
      </c>
      <c r="Q2542">
        <v>14.266</v>
      </c>
      <c r="R2542">
        <v>3523.2020000000002</v>
      </c>
      <c r="S2542">
        <v>11.413</v>
      </c>
      <c r="T2542">
        <v>244.947</v>
      </c>
      <c r="U2542">
        <v>5.0359999999999996</v>
      </c>
      <c r="V2542">
        <v>100</v>
      </c>
      <c r="W2542">
        <v>0.92700000000000005</v>
      </c>
      <c r="X2542">
        <v>7.6859999999999999</v>
      </c>
      <c r="Y2542">
        <v>14.895</v>
      </c>
      <c r="Z2542">
        <v>14.294</v>
      </c>
      <c r="AA2542">
        <v>0.46899999999999997</v>
      </c>
      <c r="AB2542">
        <v>0</v>
      </c>
      <c r="AC2542" t="b">
        <v>1</v>
      </c>
      <c r="BM2542" t="s">
        <v>2887</v>
      </c>
      <c r="BN2542" t="s">
        <v>2887</v>
      </c>
      <c r="BO2542" t="s">
        <v>2888</v>
      </c>
      <c r="BT2542"/>
      <c r="BU2542"/>
      <c r="BX2542"/>
      <c r="BZ2542"/>
      <c r="CA2542"/>
      <c r="CB2542"/>
      <c r="CC2542"/>
      <c r="CD2542">
        <v>0</v>
      </c>
      <c r="CE2542"/>
      <c r="CF2542">
        <v>0</v>
      </c>
    </row>
    <row r="2543" spans="1:84" hidden="1" x14ac:dyDescent="0.35">
      <c r="A2543" t="s">
        <v>2695</v>
      </c>
      <c r="B2543" t="s">
        <v>5535</v>
      </c>
      <c r="C2543">
        <v>3522.8589999999999</v>
      </c>
      <c r="D2543">
        <v>434.45100000000002</v>
      </c>
      <c r="E2543">
        <v>246.005</v>
      </c>
      <c r="F2543">
        <v>36.103000000000002</v>
      </c>
      <c r="G2543" t="s">
        <v>2884</v>
      </c>
      <c r="H2543" t="s">
        <v>5512</v>
      </c>
      <c r="I2543">
        <v>210</v>
      </c>
      <c r="J2543">
        <v>3523.2069999999999</v>
      </c>
      <c r="K2543" s="68">
        <v>256.73599999999999</v>
      </c>
      <c r="L2543">
        <v>6.0449999999999999</v>
      </c>
      <c r="M2543">
        <v>1</v>
      </c>
      <c r="N2543" t="s">
        <v>5535</v>
      </c>
      <c r="O2543">
        <v>1</v>
      </c>
      <c r="P2543">
        <v>0</v>
      </c>
      <c r="Q2543">
        <v>0</v>
      </c>
      <c r="R2543">
        <v>3523.2069999999999</v>
      </c>
      <c r="S2543">
        <v>0</v>
      </c>
      <c r="T2543">
        <v>256.73599999999999</v>
      </c>
      <c r="U2543">
        <v>0</v>
      </c>
      <c r="V2543">
        <v>0</v>
      </c>
      <c r="W2543">
        <v>0</v>
      </c>
      <c r="X2543">
        <v>0</v>
      </c>
      <c r="Y2543">
        <v>0</v>
      </c>
      <c r="Z2543">
        <v>0</v>
      </c>
      <c r="AA2543">
        <v>0</v>
      </c>
      <c r="AB2543">
        <v>0</v>
      </c>
      <c r="AC2543" t="b">
        <v>1</v>
      </c>
      <c r="AE2543">
        <v>0</v>
      </c>
      <c r="AF2543">
        <v>0</v>
      </c>
      <c r="AG2543">
        <v>0</v>
      </c>
      <c r="AH2543">
        <v>0</v>
      </c>
      <c r="AI2543">
        <v>0</v>
      </c>
      <c r="AJ2543">
        <v>0</v>
      </c>
      <c r="AK2543">
        <v>0</v>
      </c>
      <c r="AL2543">
        <v>0</v>
      </c>
      <c r="AM2543">
        <v>0</v>
      </c>
      <c r="AN2543">
        <v>0</v>
      </c>
      <c r="AO2543">
        <v>0</v>
      </c>
      <c r="AP2543">
        <v>0</v>
      </c>
      <c r="AQ2543">
        <v>0</v>
      </c>
      <c r="AR2543">
        <v>0</v>
      </c>
      <c r="AS2543">
        <v>0</v>
      </c>
      <c r="AT2543">
        <v>0</v>
      </c>
      <c r="AU2543">
        <v>0</v>
      </c>
      <c r="AV2543">
        <v>0</v>
      </c>
      <c r="AW2543">
        <v>0</v>
      </c>
      <c r="AX2543">
        <v>0</v>
      </c>
      <c r="AY2543" t="b">
        <v>0</v>
      </c>
      <c r="AZ2543">
        <v>0</v>
      </c>
      <c r="BI2543">
        <v>0</v>
      </c>
      <c r="BJ2543">
        <v>0</v>
      </c>
      <c r="BK2543">
        <v>0</v>
      </c>
      <c r="BM2543" t="s">
        <v>2887</v>
      </c>
      <c r="BN2543" t="s">
        <v>2887</v>
      </c>
      <c r="BO2543" t="s">
        <v>2888</v>
      </c>
      <c r="BT2543"/>
      <c r="BU2543"/>
      <c r="BX2543"/>
      <c r="BY2543" t="s">
        <v>2903</v>
      </c>
      <c r="BZ2543"/>
      <c r="CA2543"/>
      <c r="CB2543"/>
      <c r="CC2543"/>
      <c r="CD2543">
        <v>0</v>
      </c>
      <c r="CE2543"/>
      <c r="CF2543">
        <v>0</v>
      </c>
    </row>
    <row r="2544" spans="1:84" hidden="1" x14ac:dyDescent="0.35">
      <c r="A2544" t="s">
        <v>2696</v>
      </c>
      <c r="B2544" t="s">
        <v>5536</v>
      </c>
      <c r="C2544">
        <v>3523.2080000000001</v>
      </c>
      <c r="D2544">
        <v>17.742999999999999</v>
      </c>
      <c r="E2544">
        <v>298.80399999999997</v>
      </c>
      <c r="F2544">
        <v>320.46600000000001</v>
      </c>
      <c r="G2544" t="s">
        <v>2884</v>
      </c>
      <c r="H2544" t="s">
        <v>5512</v>
      </c>
      <c r="I2544">
        <v>66.19</v>
      </c>
      <c r="J2544">
        <v>3523.2109999999998</v>
      </c>
      <c r="K2544" s="68">
        <v>112.93</v>
      </c>
      <c r="L2544">
        <v>16</v>
      </c>
      <c r="M2544">
        <v>3</v>
      </c>
      <c r="N2544" t="s">
        <v>5536</v>
      </c>
      <c r="O2544">
        <v>0.91600000000000004</v>
      </c>
      <c r="P2544">
        <v>13.563000000000001</v>
      </c>
      <c r="Q2544">
        <v>17.742999999999999</v>
      </c>
      <c r="R2544">
        <v>3523.2089999999998</v>
      </c>
      <c r="S2544">
        <v>14.194000000000001</v>
      </c>
      <c r="T2544">
        <v>333.62900000000002</v>
      </c>
      <c r="U2544">
        <v>256.37299999999999</v>
      </c>
      <c r="V2544">
        <v>100</v>
      </c>
      <c r="W2544">
        <v>4.0419999999999998</v>
      </c>
      <c r="X2544">
        <v>13.829000000000001</v>
      </c>
      <c r="Y2544">
        <v>11.5</v>
      </c>
      <c r="Z2544">
        <v>15.315</v>
      </c>
      <c r="AA2544">
        <v>0.48799999999999999</v>
      </c>
      <c r="AB2544">
        <v>0</v>
      </c>
      <c r="AC2544" t="b">
        <v>1</v>
      </c>
      <c r="BM2544" t="s">
        <v>2887</v>
      </c>
      <c r="BN2544" t="s">
        <v>2887</v>
      </c>
      <c r="BO2544" t="s">
        <v>2888</v>
      </c>
      <c r="BT2544"/>
      <c r="BU2544"/>
      <c r="BX2544"/>
      <c r="BZ2544"/>
      <c r="CA2544"/>
      <c r="CB2544"/>
      <c r="CC2544"/>
      <c r="CD2544">
        <v>0</v>
      </c>
      <c r="CE2544"/>
      <c r="CF2544">
        <v>0</v>
      </c>
    </row>
    <row r="2545" spans="1:84" hidden="1" x14ac:dyDescent="0.35">
      <c r="A2545" t="s">
        <v>2697</v>
      </c>
      <c r="B2545" t="s">
        <v>5537</v>
      </c>
      <c r="C2545">
        <v>3522.741</v>
      </c>
      <c r="D2545">
        <v>725.33900000000006</v>
      </c>
      <c r="E2545">
        <v>114.173</v>
      </c>
      <c r="F2545">
        <v>95.59</v>
      </c>
      <c r="G2545" t="s">
        <v>2884</v>
      </c>
      <c r="H2545" t="s">
        <v>5512</v>
      </c>
      <c r="I2545">
        <v>105</v>
      </c>
      <c r="J2545">
        <v>3523.2150000000001</v>
      </c>
      <c r="K2545" s="68">
        <v>151.73599999999999</v>
      </c>
      <c r="L2545">
        <v>-17.024999999999999</v>
      </c>
      <c r="M2545">
        <v>1</v>
      </c>
      <c r="N2545" t="s">
        <v>5537</v>
      </c>
      <c r="O2545">
        <v>0.98299999999999998</v>
      </c>
      <c r="P2545">
        <v>0</v>
      </c>
      <c r="Q2545">
        <v>0</v>
      </c>
      <c r="R2545">
        <v>3523.2150000000001</v>
      </c>
      <c r="S2545">
        <v>0</v>
      </c>
      <c r="T2545">
        <v>151.73599999999999</v>
      </c>
      <c r="U2545">
        <v>0</v>
      </c>
      <c r="V2545">
        <v>0</v>
      </c>
      <c r="W2545">
        <v>0</v>
      </c>
      <c r="X2545">
        <v>0</v>
      </c>
      <c r="Y2545">
        <v>0</v>
      </c>
      <c r="Z2545">
        <v>0</v>
      </c>
      <c r="AA2545">
        <v>0</v>
      </c>
      <c r="AB2545">
        <v>0</v>
      </c>
      <c r="AC2545" t="b">
        <v>1</v>
      </c>
      <c r="AE2545">
        <v>0</v>
      </c>
      <c r="AF2545">
        <v>0</v>
      </c>
      <c r="AG2545">
        <v>0</v>
      </c>
      <c r="AH2545">
        <v>0</v>
      </c>
      <c r="AI2545">
        <v>0</v>
      </c>
      <c r="AJ2545">
        <v>0</v>
      </c>
      <c r="AK2545">
        <v>0</v>
      </c>
      <c r="AL2545">
        <v>0</v>
      </c>
      <c r="AM2545">
        <v>0</v>
      </c>
      <c r="AN2545">
        <v>0</v>
      </c>
      <c r="AO2545">
        <v>0</v>
      </c>
      <c r="AP2545">
        <v>0</v>
      </c>
      <c r="AQ2545">
        <v>0</v>
      </c>
      <c r="AR2545">
        <v>0</v>
      </c>
      <c r="AS2545">
        <v>0</v>
      </c>
      <c r="AT2545">
        <v>0</v>
      </c>
      <c r="AU2545">
        <v>0</v>
      </c>
      <c r="AV2545">
        <v>0</v>
      </c>
      <c r="AW2545">
        <v>0</v>
      </c>
      <c r="AX2545">
        <v>0</v>
      </c>
      <c r="AY2545" t="b">
        <v>0</v>
      </c>
      <c r="AZ2545">
        <v>0</v>
      </c>
      <c r="BI2545">
        <v>0</v>
      </c>
      <c r="BJ2545">
        <v>0</v>
      </c>
      <c r="BK2545">
        <v>0</v>
      </c>
      <c r="BM2545" t="s">
        <v>2887</v>
      </c>
      <c r="BN2545" t="s">
        <v>2887</v>
      </c>
      <c r="BO2545" t="s">
        <v>2888</v>
      </c>
      <c r="BT2545"/>
      <c r="BU2545"/>
      <c r="BX2545"/>
      <c r="BY2545" t="s">
        <v>2903</v>
      </c>
      <c r="BZ2545"/>
      <c r="CA2545"/>
      <c r="CB2545"/>
      <c r="CC2545"/>
      <c r="CD2545">
        <v>0</v>
      </c>
      <c r="CE2545"/>
      <c r="CF2545">
        <v>0</v>
      </c>
    </row>
    <row r="2546" spans="1:84" hidden="1" x14ac:dyDescent="0.35">
      <c r="A2546" t="s">
        <v>2698</v>
      </c>
      <c r="B2546" t="s">
        <v>5538</v>
      </c>
      <c r="C2546">
        <v>3523.223</v>
      </c>
      <c r="D2546">
        <v>22.367000000000001</v>
      </c>
      <c r="E2546">
        <v>323.84800000000001</v>
      </c>
      <c r="F2546">
        <v>13.757</v>
      </c>
      <c r="G2546" t="s">
        <v>2884</v>
      </c>
      <c r="H2546" t="s">
        <v>5512</v>
      </c>
      <c r="I2546">
        <v>285</v>
      </c>
      <c r="J2546">
        <v>3523.2339999999999</v>
      </c>
      <c r="K2546" s="68">
        <v>332.18700000000001</v>
      </c>
      <c r="L2546">
        <v>-2.3119999999999998</v>
      </c>
      <c r="M2546">
        <v>1</v>
      </c>
      <c r="N2546" t="s">
        <v>5538</v>
      </c>
      <c r="O2546">
        <v>0.99299999999999999</v>
      </c>
      <c r="P2546">
        <v>0</v>
      </c>
      <c r="Q2546">
        <v>0</v>
      </c>
      <c r="R2546">
        <v>3523.2339999999999</v>
      </c>
      <c r="S2546">
        <v>0</v>
      </c>
      <c r="T2546">
        <v>332.18700000000001</v>
      </c>
      <c r="U2546">
        <v>0</v>
      </c>
      <c r="V2546">
        <v>0</v>
      </c>
      <c r="W2546">
        <v>0</v>
      </c>
      <c r="X2546">
        <v>0</v>
      </c>
      <c r="Y2546">
        <v>0</v>
      </c>
      <c r="Z2546">
        <v>0</v>
      </c>
      <c r="AA2546">
        <v>0</v>
      </c>
      <c r="AB2546">
        <v>0</v>
      </c>
      <c r="AC2546" t="b">
        <v>1</v>
      </c>
      <c r="AE2546">
        <v>0</v>
      </c>
      <c r="AF2546">
        <v>0</v>
      </c>
      <c r="AG2546">
        <v>0</v>
      </c>
      <c r="AH2546">
        <v>0</v>
      </c>
      <c r="AI2546">
        <v>0</v>
      </c>
      <c r="AJ2546">
        <v>0</v>
      </c>
      <c r="AK2546">
        <v>0</v>
      </c>
      <c r="AL2546">
        <v>0</v>
      </c>
      <c r="AM2546">
        <v>0</v>
      </c>
      <c r="AN2546">
        <v>0</v>
      </c>
      <c r="AO2546">
        <v>0</v>
      </c>
      <c r="AP2546">
        <v>0</v>
      </c>
      <c r="AQ2546">
        <v>0</v>
      </c>
      <c r="AR2546">
        <v>0</v>
      </c>
      <c r="AS2546">
        <v>0</v>
      </c>
      <c r="AT2546">
        <v>0</v>
      </c>
      <c r="AU2546">
        <v>0</v>
      </c>
      <c r="AV2546">
        <v>0</v>
      </c>
      <c r="AW2546">
        <v>0</v>
      </c>
      <c r="AX2546">
        <v>0</v>
      </c>
      <c r="AY2546" t="b">
        <v>0</v>
      </c>
      <c r="AZ2546">
        <v>0</v>
      </c>
      <c r="BI2546">
        <v>0</v>
      </c>
      <c r="BJ2546">
        <v>0</v>
      </c>
      <c r="BK2546">
        <v>0</v>
      </c>
      <c r="BM2546" t="s">
        <v>2905</v>
      </c>
      <c r="BN2546" t="s">
        <v>2887</v>
      </c>
      <c r="BO2546" t="s">
        <v>2888</v>
      </c>
      <c r="BT2546"/>
      <c r="BU2546"/>
      <c r="BX2546"/>
      <c r="BY2546" t="s">
        <v>2903</v>
      </c>
      <c r="BZ2546"/>
      <c r="CA2546"/>
      <c r="CB2546"/>
      <c r="CC2546"/>
      <c r="CD2546">
        <v>0</v>
      </c>
      <c r="CE2546"/>
      <c r="CF2546">
        <v>0</v>
      </c>
    </row>
    <row r="2547" spans="1:84" hidden="1" x14ac:dyDescent="0.35">
      <c r="A2547" t="s">
        <v>2699</v>
      </c>
      <c r="B2547" t="s">
        <v>5539</v>
      </c>
      <c r="C2547">
        <v>3522.875</v>
      </c>
      <c r="D2547">
        <v>479.37099999999998</v>
      </c>
      <c r="E2547">
        <v>32.558</v>
      </c>
      <c r="F2547">
        <v>41.381</v>
      </c>
      <c r="G2547" t="s">
        <v>2884</v>
      </c>
      <c r="H2547" t="s">
        <v>5512</v>
      </c>
      <c r="I2547">
        <v>15</v>
      </c>
      <c r="J2547">
        <v>3523.2359999999999</v>
      </c>
      <c r="K2547" s="68">
        <v>62.186999999999998</v>
      </c>
      <c r="L2547">
        <v>7.6470000000000002</v>
      </c>
      <c r="M2547">
        <v>1</v>
      </c>
      <c r="N2547" t="s">
        <v>5539</v>
      </c>
      <c r="O2547">
        <v>1.0089999999999999</v>
      </c>
      <c r="P2547">
        <v>0</v>
      </c>
      <c r="Q2547">
        <v>0</v>
      </c>
      <c r="R2547">
        <v>3523.2359999999999</v>
      </c>
      <c r="S2547">
        <v>0</v>
      </c>
      <c r="T2547">
        <v>62.186999999999998</v>
      </c>
      <c r="U2547">
        <v>0</v>
      </c>
      <c r="V2547">
        <v>0</v>
      </c>
      <c r="W2547">
        <v>0</v>
      </c>
      <c r="X2547">
        <v>0</v>
      </c>
      <c r="Y2547">
        <v>0</v>
      </c>
      <c r="Z2547">
        <v>0</v>
      </c>
      <c r="AA2547">
        <v>0</v>
      </c>
      <c r="AB2547">
        <v>0</v>
      </c>
      <c r="AC2547" t="b">
        <v>1</v>
      </c>
      <c r="AE2547">
        <v>0</v>
      </c>
      <c r="AF2547">
        <v>0</v>
      </c>
      <c r="AG2547">
        <v>0</v>
      </c>
      <c r="AH2547">
        <v>0</v>
      </c>
      <c r="AI2547">
        <v>0</v>
      </c>
      <c r="AJ2547">
        <v>0</v>
      </c>
      <c r="AK2547">
        <v>0</v>
      </c>
      <c r="AL2547">
        <v>0</v>
      </c>
      <c r="AM2547">
        <v>0</v>
      </c>
      <c r="AN2547">
        <v>0</v>
      </c>
      <c r="AO2547">
        <v>0</v>
      </c>
      <c r="AP2547">
        <v>0</v>
      </c>
      <c r="AQ2547">
        <v>0</v>
      </c>
      <c r="AR2547">
        <v>0</v>
      </c>
      <c r="AS2547">
        <v>0</v>
      </c>
      <c r="AT2547">
        <v>0</v>
      </c>
      <c r="AU2547">
        <v>0</v>
      </c>
      <c r="AV2547">
        <v>0</v>
      </c>
      <c r="AW2547">
        <v>0</v>
      </c>
      <c r="AX2547">
        <v>0</v>
      </c>
      <c r="AY2547" t="b">
        <v>0</v>
      </c>
      <c r="AZ2547">
        <v>0</v>
      </c>
      <c r="BI2547">
        <v>0</v>
      </c>
      <c r="BJ2547">
        <v>0</v>
      </c>
      <c r="BK2547">
        <v>0</v>
      </c>
      <c r="BM2547" t="s">
        <v>2905</v>
      </c>
      <c r="BN2547" t="s">
        <v>2887</v>
      </c>
      <c r="BO2547" t="s">
        <v>2888</v>
      </c>
      <c r="BT2547"/>
      <c r="BU2547"/>
      <c r="BX2547"/>
      <c r="BY2547" t="s">
        <v>2903</v>
      </c>
      <c r="BZ2547"/>
      <c r="CA2547"/>
      <c r="CB2547"/>
      <c r="CC2547"/>
      <c r="CD2547">
        <v>0</v>
      </c>
      <c r="CE2547"/>
      <c r="CF2547">
        <v>0</v>
      </c>
    </row>
    <row r="2548" spans="1:84" hidden="1" x14ac:dyDescent="0.35">
      <c r="A2548" t="s">
        <v>2700</v>
      </c>
      <c r="B2548" t="s">
        <v>5540</v>
      </c>
      <c r="C2548">
        <v>3523.232</v>
      </c>
      <c r="D2548">
        <v>15.754</v>
      </c>
      <c r="E2548">
        <v>284.61399999999998</v>
      </c>
      <c r="F2548">
        <v>14.708</v>
      </c>
      <c r="G2548" t="s">
        <v>2884</v>
      </c>
      <c r="H2548" t="s">
        <v>5512</v>
      </c>
      <c r="I2548">
        <v>240</v>
      </c>
      <c r="J2548">
        <v>3523.2429999999999</v>
      </c>
      <c r="K2548" s="68">
        <v>287.66699999999997</v>
      </c>
      <c r="L2548">
        <v>-1.726</v>
      </c>
      <c r="M2548">
        <v>1</v>
      </c>
      <c r="N2548" t="s">
        <v>5540</v>
      </c>
      <c r="O2548">
        <v>1.0089999999999999</v>
      </c>
      <c r="P2548">
        <v>0</v>
      </c>
      <c r="Q2548">
        <v>0</v>
      </c>
      <c r="R2548">
        <v>3523.2429999999999</v>
      </c>
      <c r="S2548">
        <v>0</v>
      </c>
      <c r="T2548">
        <v>287.66699999999997</v>
      </c>
      <c r="U2548">
        <v>0</v>
      </c>
      <c r="V2548">
        <v>0</v>
      </c>
      <c r="W2548">
        <v>0</v>
      </c>
      <c r="X2548">
        <v>0</v>
      </c>
      <c r="Y2548">
        <v>0</v>
      </c>
      <c r="Z2548">
        <v>0</v>
      </c>
      <c r="AA2548">
        <v>0</v>
      </c>
      <c r="AB2548">
        <v>0</v>
      </c>
      <c r="AC2548" t="b">
        <v>1</v>
      </c>
      <c r="AE2548">
        <v>0</v>
      </c>
      <c r="AF2548">
        <v>0</v>
      </c>
      <c r="AG2548">
        <v>0</v>
      </c>
      <c r="AH2548">
        <v>0</v>
      </c>
      <c r="AI2548">
        <v>0</v>
      </c>
      <c r="AJ2548">
        <v>0</v>
      </c>
      <c r="AK2548">
        <v>0</v>
      </c>
      <c r="AL2548">
        <v>0</v>
      </c>
      <c r="AM2548">
        <v>0</v>
      </c>
      <c r="AN2548">
        <v>0</v>
      </c>
      <c r="AO2548">
        <v>0</v>
      </c>
      <c r="AP2548">
        <v>0</v>
      </c>
      <c r="AQ2548">
        <v>0</v>
      </c>
      <c r="AR2548">
        <v>0</v>
      </c>
      <c r="AS2548">
        <v>0</v>
      </c>
      <c r="AT2548">
        <v>0</v>
      </c>
      <c r="AU2548">
        <v>0</v>
      </c>
      <c r="AV2548">
        <v>0</v>
      </c>
      <c r="AW2548">
        <v>0</v>
      </c>
      <c r="AX2548">
        <v>0</v>
      </c>
      <c r="AY2548" t="b">
        <v>0</v>
      </c>
      <c r="AZ2548">
        <v>0</v>
      </c>
      <c r="BI2548">
        <v>0</v>
      </c>
      <c r="BJ2548">
        <v>0</v>
      </c>
      <c r="BK2548">
        <v>0</v>
      </c>
      <c r="BM2548" t="s">
        <v>2905</v>
      </c>
      <c r="BN2548" t="s">
        <v>2905</v>
      </c>
      <c r="BO2548" t="s">
        <v>2888</v>
      </c>
      <c r="BT2548"/>
      <c r="BU2548"/>
      <c r="BX2548"/>
      <c r="BY2548" t="s">
        <v>2903</v>
      </c>
      <c r="BZ2548"/>
      <c r="CA2548"/>
      <c r="CB2548"/>
      <c r="CC2548"/>
      <c r="CD2548">
        <v>0</v>
      </c>
      <c r="CE2548"/>
      <c r="CF2548">
        <v>0</v>
      </c>
    </row>
    <row r="2549" spans="1:84" hidden="1" x14ac:dyDescent="0.35">
      <c r="A2549" t="s">
        <v>2701</v>
      </c>
      <c r="B2549" t="s">
        <v>5541</v>
      </c>
      <c r="C2549">
        <v>3523.25</v>
      </c>
      <c r="D2549">
        <v>8</v>
      </c>
      <c r="E2549">
        <v>197.25299999999999</v>
      </c>
      <c r="F2549">
        <v>13.175000000000001</v>
      </c>
      <c r="G2549" t="s">
        <v>2884</v>
      </c>
      <c r="H2549" t="s">
        <v>5512</v>
      </c>
      <c r="I2549">
        <v>156.29</v>
      </c>
      <c r="J2549">
        <v>3523.252</v>
      </c>
      <c r="K2549" s="68">
        <v>204.67</v>
      </c>
      <c r="L2549">
        <v>5</v>
      </c>
      <c r="M2549">
        <v>3</v>
      </c>
      <c r="N2549" t="s">
        <v>5541</v>
      </c>
      <c r="O2549">
        <v>0.96699999999999997</v>
      </c>
      <c r="P2549">
        <v>10</v>
      </c>
      <c r="Q2549">
        <v>8</v>
      </c>
      <c r="R2549">
        <v>3523.25</v>
      </c>
      <c r="S2549">
        <v>6</v>
      </c>
      <c r="T2549">
        <v>198.73699999999999</v>
      </c>
      <c r="U2549">
        <v>10.54</v>
      </c>
      <c r="V2549">
        <v>100</v>
      </c>
      <c r="W2549">
        <v>1.8879999999999999</v>
      </c>
      <c r="X2549">
        <v>1.5660000000000001</v>
      </c>
      <c r="Y2549">
        <v>12.76</v>
      </c>
      <c r="Z2549">
        <v>16.321000000000002</v>
      </c>
      <c r="AA2549">
        <v>0.50600000000000001</v>
      </c>
      <c r="AB2549">
        <v>0</v>
      </c>
      <c r="AC2549" t="b">
        <v>1</v>
      </c>
      <c r="BM2549" t="s">
        <v>2905</v>
      </c>
      <c r="BN2549" t="s">
        <v>2905</v>
      </c>
      <c r="BO2549" t="s">
        <v>2888</v>
      </c>
      <c r="BT2549"/>
      <c r="BU2549"/>
      <c r="BX2549"/>
      <c r="BZ2549"/>
      <c r="CA2549"/>
      <c r="CB2549"/>
      <c r="CC2549"/>
      <c r="CD2549">
        <v>0</v>
      </c>
      <c r="CE2549"/>
      <c r="CF2549">
        <v>0</v>
      </c>
    </row>
    <row r="2550" spans="1:84" hidden="1" x14ac:dyDescent="0.35">
      <c r="A2550" t="s">
        <v>2702</v>
      </c>
      <c r="B2550" t="s">
        <v>5542</v>
      </c>
      <c r="C2550">
        <v>3523.252</v>
      </c>
      <c r="D2550">
        <v>8</v>
      </c>
      <c r="E2550">
        <v>123.70399999999999</v>
      </c>
      <c r="F2550">
        <v>6.83</v>
      </c>
      <c r="G2550" t="s">
        <v>2884</v>
      </c>
      <c r="H2550" t="s">
        <v>5512</v>
      </c>
      <c r="I2550">
        <v>78.760000000000005</v>
      </c>
      <c r="J2550">
        <v>3523.2559999999999</v>
      </c>
      <c r="K2550" s="68">
        <v>127.14</v>
      </c>
      <c r="L2550">
        <v>6</v>
      </c>
      <c r="M2550">
        <v>3</v>
      </c>
      <c r="N2550" t="s">
        <v>5542</v>
      </c>
      <c r="O2550">
        <v>0.97699999999999998</v>
      </c>
      <c r="P2550">
        <v>10</v>
      </c>
      <c r="Q2550">
        <v>8</v>
      </c>
      <c r="R2550">
        <v>3523.2530000000002</v>
      </c>
      <c r="S2550">
        <v>6</v>
      </c>
      <c r="T2550">
        <v>124.39100000000001</v>
      </c>
      <c r="U2550">
        <v>5.4640000000000004</v>
      </c>
      <c r="V2550">
        <v>100</v>
      </c>
      <c r="W2550">
        <v>0.97299999999999998</v>
      </c>
      <c r="X2550">
        <v>1.02</v>
      </c>
      <c r="Y2550">
        <v>11.48</v>
      </c>
      <c r="Z2550">
        <v>16.321000000000002</v>
      </c>
      <c r="AA2550">
        <v>0.50600000000000001</v>
      </c>
      <c r="AB2550">
        <v>0</v>
      </c>
      <c r="AC2550" t="b">
        <v>1</v>
      </c>
      <c r="BM2550" t="s">
        <v>2905</v>
      </c>
      <c r="BN2550" t="s">
        <v>2905</v>
      </c>
      <c r="BO2550" t="s">
        <v>2888</v>
      </c>
      <c r="BT2550"/>
      <c r="BU2550"/>
      <c r="BX2550"/>
      <c r="BZ2550"/>
      <c r="CA2550"/>
      <c r="CB2550"/>
      <c r="CC2550"/>
      <c r="CD2550">
        <v>0</v>
      </c>
      <c r="CE2550"/>
      <c r="CF2550">
        <v>0</v>
      </c>
    </row>
    <row r="2551" spans="1:84" hidden="1" x14ac:dyDescent="0.35">
      <c r="A2551" t="s">
        <v>2703</v>
      </c>
      <c r="B2551" t="s">
        <v>5543</v>
      </c>
      <c r="C2551">
        <v>3523.252</v>
      </c>
      <c r="D2551">
        <v>23.498000000000001</v>
      </c>
      <c r="E2551">
        <v>336.94900000000001</v>
      </c>
      <c r="F2551">
        <v>15.337</v>
      </c>
      <c r="G2551" t="s">
        <v>2884</v>
      </c>
      <c r="H2551" t="s">
        <v>5512</v>
      </c>
      <c r="I2551">
        <v>300</v>
      </c>
      <c r="J2551">
        <v>3523.2620000000002</v>
      </c>
      <c r="K2551" s="68">
        <v>349.09899999999999</v>
      </c>
      <c r="L2551">
        <v>1.4279999999999999</v>
      </c>
      <c r="M2551">
        <v>1</v>
      </c>
      <c r="N2551" t="s">
        <v>5543</v>
      </c>
      <c r="O2551">
        <v>1.0549999999999999</v>
      </c>
      <c r="P2551">
        <v>0</v>
      </c>
      <c r="Q2551">
        <v>0</v>
      </c>
      <c r="R2551">
        <v>3523.2620000000002</v>
      </c>
      <c r="S2551">
        <v>0</v>
      </c>
      <c r="T2551">
        <v>349.09899999999999</v>
      </c>
      <c r="U2551">
        <v>0</v>
      </c>
      <c r="V2551">
        <v>0</v>
      </c>
      <c r="W2551">
        <v>0</v>
      </c>
      <c r="X2551">
        <v>0</v>
      </c>
      <c r="Y2551">
        <v>0</v>
      </c>
      <c r="Z2551">
        <v>0</v>
      </c>
      <c r="AA2551">
        <v>0</v>
      </c>
      <c r="AB2551">
        <v>0</v>
      </c>
      <c r="AC2551" t="b">
        <v>1</v>
      </c>
      <c r="AE2551">
        <v>0</v>
      </c>
      <c r="AF2551">
        <v>0</v>
      </c>
      <c r="AG2551">
        <v>0</v>
      </c>
      <c r="AH2551">
        <v>0</v>
      </c>
      <c r="AI2551">
        <v>0</v>
      </c>
      <c r="AJ2551">
        <v>0</v>
      </c>
      <c r="AK2551">
        <v>0</v>
      </c>
      <c r="AL2551">
        <v>0</v>
      </c>
      <c r="AM2551">
        <v>0</v>
      </c>
      <c r="AN2551">
        <v>0</v>
      </c>
      <c r="AO2551">
        <v>0</v>
      </c>
      <c r="AP2551">
        <v>0</v>
      </c>
      <c r="AQ2551">
        <v>0</v>
      </c>
      <c r="AR2551">
        <v>0</v>
      </c>
      <c r="AS2551">
        <v>0</v>
      </c>
      <c r="AT2551">
        <v>0</v>
      </c>
      <c r="AU2551">
        <v>0</v>
      </c>
      <c r="AV2551">
        <v>0</v>
      </c>
      <c r="AW2551">
        <v>0</v>
      </c>
      <c r="AX2551">
        <v>0</v>
      </c>
      <c r="AY2551" t="b">
        <v>0</v>
      </c>
      <c r="AZ2551">
        <v>0</v>
      </c>
      <c r="BI2551">
        <v>0</v>
      </c>
      <c r="BJ2551">
        <v>0</v>
      </c>
      <c r="BK2551">
        <v>0</v>
      </c>
      <c r="BM2551" t="s">
        <v>2905</v>
      </c>
      <c r="BN2551" t="s">
        <v>2905</v>
      </c>
      <c r="BO2551" t="s">
        <v>2888</v>
      </c>
      <c r="BT2551"/>
      <c r="BU2551"/>
      <c r="BX2551"/>
      <c r="BY2551" t="s">
        <v>2903</v>
      </c>
      <c r="BZ2551"/>
      <c r="CA2551"/>
      <c r="CB2551"/>
      <c r="CC2551"/>
      <c r="CD2551">
        <v>0</v>
      </c>
      <c r="CE2551"/>
      <c r="CF2551">
        <v>0</v>
      </c>
    </row>
    <row r="2552" spans="1:84" hidden="1" x14ac:dyDescent="0.35">
      <c r="A2552" t="s">
        <v>2704</v>
      </c>
      <c r="B2552" t="s">
        <v>5544</v>
      </c>
      <c r="C2552">
        <v>3523.4679999999998</v>
      </c>
      <c r="D2552">
        <v>70.363</v>
      </c>
      <c r="E2552">
        <v>246.43899999999999</v>
      </c>
      <c r="F2552">
        <v>23.167999999999999</v>
      </c>
      <c r="G2552" t="s">
        <v>2884</v>
      </c>
      <c r="H2552" t="s">
        <v>5512</v>
      </c>
      <c r="I2552">
        <v>210</v>
      </c>
      <c r="J2552">
        <v>3523.5059999999999</v>
      </c>
      <c r="K2552" s="68">
        <v>267.00900000000001</v>
      </c>
      <c r="L2552">
        <v>0.70099999999999996</v>
      </c>
      <c r="M2552">
        <v>1</v>
      </c>
      <c r="N2552" t="s">
        <v>5544</v>
      </c>
      <c r="O2552">
        <v>1.2729999999999999</v>
      </c>
      <c r="P2552">
        <v>0</v>
      </c>
      <c r="Q2552">
        <v>0</v>
      </c>
      <c r="R2552">
        <v>3523.5059999999999</v>
      </c>
      <c r="S2552">
        <v>0</v>
      </c>
      <c r="T2552">
        <v>267.00900000000001</v>
      </c>
      <c r="U2552">
        <v>0</v>
      </c>
      <c r="V2552">
        <v>0</v>
      </c>
      <c r="W2552">
        <v>0</v>
      </c>
      <c r="X2552">
        <v>0</v>
      </c>
      <c r="Y2552">
        <v>0</v>
      </c>
      <c r="Z2552">
        <v>0</v>
      </c>
      <c r="AA2552">
        <v>0</v>
      </c>
      <c r="AB2552">
        <v>0</v>
      </c>
      <c r="AC2552" t="b">
        <v>1</v>
      </c>
      <c r="AE2552">
        <v>0</v>
      </c>
      <c r="AF2552">
        <v>0</v>
      </c>
      <c r="AG2552">
        <v>0</v>
      </c>
      <c r="AH2552">
        <v>0</v>
      </c>
      <c r="AI2552">
        <v>0</v>
      </c>
      <c r="AJ2552">
        <v>0</v>
      </c>
      <c r="AK2552">
        <v>0</v>
      </c>
      <c r="AL2552">
        <v>0</v>
      </c>
      <c r="AM2552">
        <v>0</v>
      </c>
      <c r="AN2552">
        <v>0</v>
      </c>
      <c r="AO2552">
        <v>0</v>
      </c>
      <c r="AP2552">
        <v>0</v>
      </c>
      <c r="AQ2552">
        <v>0</v>
      </c>
      <c r="AR2552">
        <v>0</v>
      </c>
      <c r="AS2552">
        <v>0</v>
      </c>
      <c r="AT2552">
        <v>0</v>
      </c>
      <c r="AU2552">
        <v>0</v>
      </c>
      <c r="AV2552">
        <v>0</v>
      </c>
      <c r="AW2552">
        <v>0</v>
      </c>
      <c r="AX2552">
        <v>0</v>
      </c>
      <c r="AY2552" t="b">
        <v>0</v>
      </c>
      <c r="AZ2552">
        <v>0</v>
      </c>
      <c r="BI2552">
        <v>0</v>
      </c>
      <c r="BJ2552">
        <v>0</v>
      </c>
      <c r="BK2552">
        <v>0</v>
      </c>
      <c r="BM2552" t="s">
        <v>144</v>
      </c>
      <c r="BN2552" t="s">
        <v>2905</v>
      </c>
      <c r="BO2552" t="s">
        <v>2888</v>
      </c>
      <c r="BT2552"/>
      <c r="BU2552"/>
      <c r="BX2552"/>
      <c r="BY2552" t="s">
        <v>2903</v>
      </c>
      <c r="BZ2552"/>
      <c r="CA2552"/>
      <c r="CB2552"/>
      <c r="CC2552"/>
      <c r="CD2552">
        <v>0</v>
      </c>
      <c r="CE2552"/>
      <c r="CF2552">
        <v>0</v>
      </c>
    </row>
    <row r="2553" spans="1:84" hidden="1" x14ac:dyDescent="0.35">
      <c r="A2553" t="s">
        <v>2705</v>
      </c>
      <c r="B2553" t="s">
        <v>5545</v>
      </c>
      <c r="C2553">
        <v>3523.8009999999999</v>
      </c>
      <c r="D2553">
        <v>443.339</v>
      </c>
      <c r="E2553">
        <v>222.28899999999999</v>
      </c>
      <c r="F2553">
        <v>7.9889999999999999</v>
      </c>
      <c r="G2553" t="s">
        <v>2884</v>
      </c>
      <c r="H2553" t="s">
        <v>5512</v>
      </c>
      <c r="I2553">
        <v>165</v>
      </c>
      <c r="J2553">
        <v>3523.9839999999999</v>
      </c>
      <c r="K2553" s="68">
        <v>224.50399999999999</v>
      </c>
      <c r="L2553">
        <v>2.9660000000000002</v>
      </c>
      <c r="M2553">
        <v>1</v>
      </c>
      <c r="N2553" t="s">
        <v>5545</v>
      </c>
      <c r="O2553">
        <v>1.655</v>
      </c>
      <c r="P2553">
        <v>0</v>
      </c>
      <c r="Q2553">
        <v>0</v>
      </c>
      <c r="R2553">
        <v>3523.9839999999999</v>
      </c>
      <c r="S2553">
        <v>0</v>
      </c>
      <c r="T2553">
        <v>224.50399999999999</v>
      </c>
      <c r="U2553">
        <v>0</v>
      </c>
      <c r="V2553">
        <v>0</v>
      </c>
      <c r="W2553">
        <v>0</v>
      </c>
      <c r="X2553">
        <v>0</v>
      </c>
      <c r="Y2553">
        <v>0</v>
      </c>
      <c r="Z2553">
        <v>0</v>
      </c>
      <c r="AA2553">
        <v>0</v>
      </c>
      <c r="AB2553">
        <v>0</v>
      </c>
      <c r="AC2553" t="b">
        <v>1</v>
      </c>
      <c r="AE2553">
        <v>0</v>
      </c>
      <c r="AF2553">
        <v>0</v>
      </c>
      <c r="AG2553">
        <v>0</v>
      </c>
      <c r="AH2553">
        <v>0</v>
      </c>
      <c r="AI2553">
        <v>0</v>
      </c>
      <c r="AJ2553">
        <v>0</v>
      </c>
      <c r="AK2553">
        <v>0</v>
      </c>
      <c r="AL2553">
        <v>0</v>
      </c>
      <c r="AM2553">
        <v>0</v>
      </c>
      <c r="AN2553">
        <v>0</v>
      </c>
      <c r="AO2553">
        <v>0</v>
      </c>
      <c r="AP2553">
        <v>0</v>
      </c>
      <c r="AQ2553">
        <v>0</v>
      </c>
      <c r="AR2553">
        <v>0</v>
      </c>
      <c r="AS2553">
        <v>0</v>
      </c>
      <c r="AT2553">
        <v>0</v>
      </c>
      <c r="AU2553">
        <v>0</v>
      </c>
      <c r="AV2553">
        <v>0</v>
      </c>
      <c r="AW2553">
        <v>0</v>
      </c>
      <c r="AX2553">
        <v>0</v>
      </c>
      <c r="AY2553" t="b">
        <v>0</v>
      </c>
      <c r="AZ2553">
        <v>0</v>
      </c>
      <c r="BI2553">
        <v>0</v>
      </c>
      <c r="BJ2553">
        <v>0</v>
      </c>
      <c r="BK2553">
        <v>0</v>
      </c>
      <c r="BM2553" t="s">
        <v>144</v>
      </c>
      <c r="BN2553" t="s">
        <v>144</v>
      </c>
      <c r="BO2553" t="s">
        <v>2888</v>
      </c>
      <c r="BT2553"/>
      <c r="BU2553"/>
      <c r="BX2553"/>
      <c r="BY2553" t="s">
        <v>2903</v>
      </c>
      <c r="BZ2553"/>
      <c r="CA2553"/>
      <c r="CB2553"/>
      <c r="CC2553"/>
      <c r="CD2553">
        <v>0</v>
      </c>
      <c r="CE2553"/>
      <c r="CF2553">
        <v>0</v>
      </c>
    </row>
    <row r="2554" spans="1:84" hidden="1" x14ac:dyDescent="0.35">
      <c r="A2554" t="s">
        <v>2706</v>
      </c>
      <c r="B2554" t="s">
        <v>5546</v>
      </c>
      <c r="C2554">
        <v>3523.8290000000002</v>
      </c>
      <c r="D2554">
        <v>412.53300000000002</v>
      </c>
      <c r="E2554">
        <v>249.91200000000001</v>
      </c>
      <c r="F2554">
        <v>10.263999999999999</v>
      </c>
      <c r="G2554" t="s">
        <v>2884</v>
      </c>
      <c r="H2554" t="s">
        <v>5512</v>
      </c>
      <c r="I2554">
        <v>195</v>
      </c>
      <c r="J2554">
        <v>3523.9839999999999</v>
      </c>
      <c r="K2554" s="68">
        <v>254.50399999999999</v>
      </c>
      <c r="L2554">
        <v>1.4</v>
      </c>
      <c r="M2554">
        <v>1</v>
      </c>
      <c r="N2554" t="s">
        <v>5546</v>
      </c>
      <c r="O2554">
        <v>1.655</v>
      </c>
      <c r="P2554">
        <v>0</v>
      </c>
      <c r="Q2554">
        <v>0</v>
      </c>
      <c r="R2554">
        <v>3523.9839999999999</v>
      </c>
      <c r="S2554">
        <v>0</v>
      </c>
      <c r="T2554">
        <v>254.50399999999999</v>
      </c>
      <c r="U2554">
        <v>0</v>
      </c>
      <c r="V2554">
        <v>0</v>
      </c>
      <c r="W2554">
        <v>0</v>
      </c>
      <c r="X2554">
        <v>0</v>
      </c>
      <c r="Y2554">
        <v>0</v>
      </c>
      <c r="Z2554">
        <v>0</v>
      </c>
      <c r="AA2554">
        <v>0</v>
      </c>
      <c r="AB2554">
        <v>0</v>
      </c>
      <c r="AC2554" t="b">
        <v>1</v>
      </c>
      <c r="AE2554">
        <v>0</v>
      </c>
      <c r="AF2554">
        <v>0</v>
      </c>
      <c r="AG2554">
        <v>0</v>
      </c>
      <c r="AH2554">
        <v>0</v>
      </c>
      <c r="AI2554">
        <v>0</v>
      </c>
      <c r="AJ2554">
        <v>0</v>
      </c>
      <c r="AK2554">
        <v>0</v>
      </c>
      <c r="AL2554">
        <v>0</v>
      </c>
      <c r="AM2554">
        <v>0</v>
      </c>
      <c r="AN2554">
        <v>0</v>
      </c>
      <c r="AO2554">
        <v>0</v>
      </c>
      <c r="AP2554">
        <v>0</v>
      </c>
      <c r="AQ2554">
        <v>0</v>
      </c>
      <c r="AR2554">
        <v>0</v>
      </c>
      <c r="AS2554">
        <v>0</v>
      </c>
      <c r="AT2554">
        <v>0</v>
      </c>
      <c r="AU2554">
        <v>0</v>
      </c>
      <c r="AV2554">
        <v>0</v>
      </c>
      <c r="AW2554">
        <v>0</v>
      </c>
      <c r="AX2554">
        <v>0</v>
      </c>
      <c r="AY2554" t="b">
        <v>0</v>
      </c>
      <c r="AZ2554">
        <v>0</v>
      </c>
      <c r="BI2554">
        <v>0</v>
      </c>
      <c r="BJ2554">
        <v>0</v>
      </c>
      <c r="BK2554">
        <v>0</v>
      </c>
      <c r="BM2554" t="s">
        <v>144</v>
      </c>
      <c r="BN2554" t="s">
        <v>144</v>
      </c>
      <c r="BO2554" t="s">
        <v>2888</v>
      </c>
      <c r="BT2554"/>
      <c r="BU2554"/>
      <c r="BX2554"/>
      <c r="BY2554" t="s">
        <v>2903</v>
      </c>
      <c r="BZ2554"/>
      <c r="CA2554"/>
      <c r="CB2554"/>
      <c r="CC2554"/>
      <c r="CD2554">
        <v>0</v>
      </c>
      <c r="CE2554"/>
      <c r="CF2554">
        <v>0</v>
      </c>
    </row>
    <row r="2555" spans="1:84" hidden="1" x14ac:dyDescent="0.35">
      <c r="A2555" t="s">
        <v>2707</v>
      </c>
      <c r="B2555" t="s">
        <v>5547</v>
      </c>
      <c r="C2555">
        <v>3523.8449999999998</v>
      </c>
      <c r="D2555">
        <v>224.17400000000001</v>
      </c>
      <c r="E2555">
        <v>237.75299999999999</v>
      </c>
      <c r="F2555">
        <v>4.6980000000000004</v>
      </c>
      <c r="G2555" t="s">
        <v>2884</v>
      </c>
      <c r="H2555" t="s">
        <v>5512</v>
      </c>
      <c r="I2555">
        <v>180</v>
      </c>
      <c r="J2555">
        <v>3523.9859999999999</v>
      </c>
      <c r="K2555" s="68">
        <v>239.50399999999999</v>
      </c>
      <c r="L2555">
        <v>-0.89700000000000002</v>
      </c>
      <c r="M2555">
        <v>1</v>
      </c>
      <c r="N2555" t="s">
        <v>5547</v>
      </c>
      <c r="O2555">
        <v>1.655</v>
      </c>
      <c r="P2555">
        <v>0</v>
      </c>
      <c r="Q2555">
        <v>0</v>
      </c>
      <c r="R2555">
        <v>3523.9859999999999</v>
      </c>
      <c r="S2555">
        <v>0</v>
      </c>
      <c r="T2555">
        <v>239.50399999999999</v>
      </c>
      <c r="U2555">
        <v>0</v>
      </c>
      <c r="V2555">
        <v>0</v>
      </c>
      <c r="W2555">
        <v>0</v>
      </c>
      <c r="X2555">
        <v>0</v>
      </c>
      <c r="Y2555">
        <v>0</v>
      </c>
      <c r="Z2555">
        <v>0</v>
      </c>
      <c r="AA2555">
        <v>0</v>
      </c>
      <c r="AB2555">
        <v>0</v>
      </c>
      <c r="AC2555" t="b">
        <v>1</v>
      </c>
      <c r="AE2555">
        <v>0</v>
      </c>
      <c r="AF2555">
        <v>0</v>
      </c>
      <c r="AG2555">
        <v>0</v>
      </c>
      <c r="AH2555">
        <v>0</v>
      </c>
      <c r="AI2555">
        <v>0</v>
      </c>
      <c r="AJ2555">
        <v>0</v>
      </c>
      <c r="AK2555">
        <v>0</v>
      </c>
      <c r="AL2555">
        <v>0</v>
      </c>
      <c r="AM2555">
        <v>0</v>
      </c>
      <c r="AN2555">
        <v>0</v>
      </c>
      <c r="AO2555">
        <v>0</v>
      </c>
      <c r="AP2555">
        <v>0</v>
      </c>
      <c r="AQ2555">
        <v>0</v>
      </c>
      <c r="AR2555">
        <v>0</v>
      </c>
      <c r="AS2555">
        <v>0</v>
      </c>
      <c r="AT2555">
        <v>0</v>
      </c>
      <c r="AU2555">
        <v>0</v>
      </c>
      <c r="AV2555">
        <v>0</v>
      </c>
      <c r="AW2555">
        <v>0</v>
      </c>
      <c r="AX2555">
        <v>0</v>
      </c>
      <c r="AY2555" t="b">
        <v>0</v>
      </c>
      <c r="AZ2555">
        <v>0</v>
      </c>
      <c r="BI2555">
        <v>0</v>
      </c>
      <c r="BJ2555">
        <v>0</v>
      </c>
      <c r="BK2555">
        <v>0</v>
      </c>
      <c r="BM2555" t="s">
        <v>144</v>
      </c>
      <c r="BN2555" t="s">
        <v>144</v>
      </c>
      <c r="BO2555" t="s">
        <v>2888</v>
      </c>
      <c r="BT2555"/>
      <c r="BU2555"/>
      <c r="BX2555"/>
      <c r="BY2555" t="s">
        <v>2903</v>
      </c>
      <c r="BZ2555"/>
      <c r="CA2555"/>
      <c r="CB2555"/>
      <c r="CC2555"/>
      <c r="CD2555">
        <v>0</v>
      </c>
      <c r="CE2555"/>
      <c r="CF2555">
        <v>0</v>
      </c>
    </row>
    <row r="2556" spans="1:84" hidden="1" x14ac:dyDescent="0.35">
      <c r="A2556" t="s">
        <v>2708</v>
      </c>
      <c r="B2556" t="s">
        <v>5548</v>
      </c>
      <c r="C2556">
        <v>3524.3539999999998</v>
      </c>
      <c r="D2556">
        <v>10.329000000000001</v>
      </c>
      <c r="E2556">
        <v>188.94</v>
      </c>
      <c r="F2556">
        <v>8.3620000000000001</v>
      </c>
      <c r="G2556" t="s">
        <v>2884</v>
      </c>
      <c r="H2556" t="s">
        <v>5512</v>
      </c>
      <c r="I2556">
        <v>126.19</v>
      </c>
      <c r="J2556">
        <v>3524.3629999999998</v>
      </c>
      <c r="K2556" s="68">
        <v>189.19</v>
      </c>
      <c r="L2556">
        <v>8</v>
      </c>
      <c r="M2556">
        <v>3</v>
      </c>
      <c r="N2556" t="s">
        <v>5548</v>
      </c>
      <c r="O2556">
        <v>5.0000000000000001E-3</v>
      </c>
      <c r="P2556">
        <v>10</v>
      </c>
      <c r="Q2556">
        <v>10.329000000000001</v>
      </c>
      <c r="R2556">
        <v>3524.3560000000002</v>
      </c>
      <c r="S2556">
        <v>8.2629999999999999</v>
      </c>
      <c r="T2556">
        <v>188.99</v>
      </c>
      <c r="U2556">
        <v>6.69</v>
      </c>
      <c r="V2556">
        <v>100</v>
      </c>
      <c r="W2556">
        <v>1.03</v>
      </c>
      <c r="X2556">
        <v>1.8029999999999999</v>
      </c>
      <c r="Y2556">
        <v>6.1</v>
      </c>
      <c r="Z2556">
        <v>26.465</v>
      </c>
      <c r="AA2556">
        <v>0.67400000000000004</v>
      </c>
      <c r="AB2556">
        <v>0</v>
      </c>
      <c r="AC2556" t="b">
        <v>1</v>
      </c>
      <c r="BM2556" t="s">
        <v>144</v>
      </c>
      <c r="BN2556" t="s">
        <v>144</v>
      </c>
      <c r="BO2556" t="s">
        <v>2888</v>
      </c>
      <c r="BT2556"/>
      <c r="BU2556"/>
      <c r="BX2556"/>
      <c r="BZ2556"/>
      <c r="CA2556"/>
      <c r="CB2556"/>
      <c r="CC2556"/>
      <c r="CD2556">
        <v>0</v>
      </c>
      <c r="CE2556"/>
      <c r="CF2556">
        <v>0</v>
      </c>
    </row>
    <row r="2557" spans="1:84" hidden="1" x14ac:dyDescent="0.35">
      <c r="A2557" t="s">
        <v>2709</v>
      </c>
      <c r="B2557" t="s">
        <v>5549</v>
      </c>
      <c r="C2557">
        <v>3524.3530000000001</v>
      </c>
      <c r="D2557">
        <v>13.067</v>
      </c>
      <c r="E2557">
        <v>109.624</v>
      </c>
      <c r="F2557">
        <v>9.9390000000000001</v>
      </c>
      <c r="G2557" t="s">
        <v>2884</v>
      </c>
      <c r="H2557" t="s">
        <v>5512</v>
      </c>
      <c r="I2557">
        <v>56.29</v>
      </c>
      <c r="J2557">
        <v>3524.3629999999998</v>
      </c>
      <c r="K2557" s="68">
        <v>119.29</v>
      </c>
      <c r="L2557">
        <v>5</v>
      </c>
      <c r="M2557">
        <v>3</v>
      </c>
      <c r="N2557" t="s">
        <v>5549</v>
      </c>
      <c r="O2557">
        <v>5.0000000000000001E-3</v>
      </c>
      <c r="P2557">
        <v>10</v>
      </c>
      <c r="Q2557">
        <v>13.067</v>
      </c>
      <c r="R2557">
        <v>3524.355</v>
      </c>
      <c r="S2557">
        <v>10.454000000000001</v>
      </c>
      <c r="T2557">
        <v>111.557</v>
      </c>
      <c r="U2557">
        <v>7.9509999999999996</v>
      </c>
      <c r="V2557">
        <v>100</v>
      </c>
      <c r="W2557">
        <v>1.258</v>
      </c>
      <c r="X2557">
        <v>1.5940000000000001</v>
      </c>
      <c r="Y2557">
        <v>24.22</v>
      </c>
      <c r="Z2557">
        <v>26.465</v>
      </c>
      <c r="AA2557">
        <v>0.67400000000000004</v>
      </c>
      <c r="AB2557">
        <v>0</v>
      </c>
      <c r="AC2557" t="b">
        <v>1</v>
      </c>
      <c r="BM2557" t="s">
        <v>144</v>
      </c>
      <c r="BN2557" t="s">
        <v>144</v>
      </c>
      <c r="BO2557" t="s">
        <v>2888</v>
      </c>
      <c r="BT2557"/>
      <c r="BU2557"/>
      <c r="BX2557"/>
      <c r="BZ2557"/>
      <c r="CA2557"/>
      <c r="CB2557"/>
      <c r="CC2557"/>
      <c r="CD2557">
        <v>0</v>
      </c>
      <c r="CE2557"/>
      <c r="CF2557">
        <v>0</v>
      </c>
    </row>
    <row r="2558" spans="1:84" hidden="1" x14ac:dyDescent="0.35">
      <c r="A2558" t="s">
        <v>2710</v>
      </c>
      <c r="B2558" t="s">
        <v>5550</v>
      </c>
      <c r="C2558">
        <v>3524.3629999999998</v>
      </c>
      <c r="D2558">
        <v>566.15700000000004</v>
      </c>
      <c r="E2558">
        <v>90.207999999999998</v>
      </c>
      <c r="F2558">
        <v>52.433</v>
      </c>
      <c r="G2558" t="s">
        <v>2884</v>
      </c>
      <c r="H2558" t="s">
        <v>5512</v>
      </c>
      <c r="I2558">
        <v>45</v>
      </c>
      <c r="J2558">
        <v>3524.5929999999998</v>
      </c>
      <c r="K2558" s="68">
        <v>112.504</v>
      </c>
      <c r="L2558">
        <v>2.9870000000000001</v>
      </c>
      <c r="M2558">
        <v>1</v>
      </c>
      <c r="N2558" t="s">
        <v>5550</v>
      </c>
      <c r="O2558">
        <v>0.33400000000000002</v>
      </c>
      <c r="P2558">
        <v>0</v>
      </c>
      <c r="Q2558">
        <v>0</v>
      </c>
      <c r="R2558">
        <v>3524.5929999999998</v>
      </c>
      <c r="S2558">
        <v>0</v>
      </c>
      <c r="T2558">
        <v>112.504</v>
      </c>
      <c r="U2558">
        <v>0</v>
      </c>
      <c r="V2558">
        <v>0</v>
      </c>
      <c r="W2558">
        <v>0</v>
      </c>
      <c r="X2558">
        <v>0</v>
      </c>
      <c r="Y2558">
        <v>0</v>
      </c>
      <c r="Z2558">
        <v>0</v>
      </c>
      <c r="AA2558">
        <v>0</v>
      </c>
      <c r="AB2558">
        <v>0</v>
      </c>
      <c r="AC2558" t="b">
        <v>1</v>
      </c>
      <c r="AE2558">
        <v>0</v>
      </c>
      <c r="AF2558">
        <v>0</v>
      </c>
      <c r="AG2558">
        <v>0</v>
      </c>
      <c r="AH2558">
        <v>0</v>
      </c>
      <c r="AI2558">
        <v>0</v>
      </c>
      <c r="AJ2558">
        <v>0</v>
      </c>
      <c r="AK2558">
        <v>0</v>
      </c>
      <c r="AL2558">
        <v>0</v>
      </c>
      <c r="AM2558">
        <v>0</v>
      </c>
      <c r="AN2558">
        <v>0</v>
      </c>
      <c r="AO2558">
        <v>0</v>
      </c>
      <c r="AP2558">
        <v>0</v>
      </c>
      <c r="AQ2558">
        <v>0</v>
      </c>
      <c r="AR2558">
        <v>0</v>
      </c>
      <c r="AS2558">
        <v>0</v>
      </c>
      <c r="AT2558">
        <v>0</v>
      </c>
      <c r="AU2558">
        <v>0</v>
      </c>
      <c r="AV2558">
        <v>0</v>
      </c>
      <c r="AW2558">
        <v>0</v>
      </c>
      <c r="AX2558">
        <v>0</v>
      </c>
      <c r="AY2558" t="b">
        <v>0</v>
      </c>
      <c r="AZ2558">
        <v>0</v>
      </c>
      <c r="BI2558">
        <v>0</v>
      </c>
      <c r="BJ2558">
        <v>0</v>
      </c>
      <c r="BK2558">
        <v>0</v>
      </c>
      <c r="BM2558" t="s">
        <v>144</v>
      </c>
      <c r="BN2558" t="s">
        <v>144</v>
      </c>
      <c r="BO2558" t="s">
        <v>2888</v>
      </c>
      <c r="BT2558"/>
      <c r="BU2558"/>
      <c r="BX2558"/>
      <c r="BY2558" t="s">
        <v>2903</v>
      </c>
      <c r="BZ2558"/>
      <c r="CA2558"/>
      <c r="CB2558"/>
      <c r="CC2558"/>
      <c r="CD2558">
        <v>0</v>
      </c>
      <c r="CE2558"/>
      <c r="CF2558">
        <v>0</v>
      </c>
    </row>
    <row r="2559" spans="1:84" hidden="1" x14ac:dyDescent="0.35">
      <c r="A2559" t="s">
        <v>2711</v>
      </c>
      <c r="B2559" t="s">
        <v>5551</v>
      </c>
      <c r="C2559">
        <v>3524.549</v>
      </c>
      <c r="D2559">
        <v>124.754</v>
      </c>
      <c r="E2559">
        <v>270.512</v>
      </c>
      <c r="F2559">
        <v>14.391999999999999</v>
      </c>
      <c r="G2559" t="s">
        <v>2884</v>
      </c>
      <c r="H2559" t="s">
        <v>5512</v>
      </c>
      <c r="I2559">
        <v>210</v>
      </c>
      <c r="J2559">
        <v>3524.5929999999998</v>
      </c>
      <c r="K2559" s="68">
        <v>277.50400000000002</v>
      </c>
      <c r="L2559">
        <v>-0.87</v>
      </c>
      <c r="M2559">
        <v>1</v>
      </c>
      <c r="N2559" t="s">
        <v>5551</v>
      </c>
      <c r="O2559">
        <v>0.33400000000000002</v>
      </c>
      <c r="P2559">
        <v>0</v>
      </c>
      <c r="Q2559">
        <v>0</v>
      </c>
      <c r="R2559">
        <v>3524.5929999999998</v>
      </c>
      <c r="S2559">
        <v>0</v>
      </c>
      <c r="T2559">
        <v>277.50400000000002</v>
      </c>
      <c r="U2559">
        <v>0</v>
      </c>
      <c r="V2559">
        <v>0</v>
      </c>
      <c r="W2559">
        <v>0</v>
      </c>
      <c r="X2559">
        <v>0</v>
      </c>
      <c r="Y2559">
        <v>0</v>
      </c>
      <c r="Z2559">
        <v>0</v>
      </c>
      <c r="AA2559">
        <v>0</v>
      </c>
      <c r="AB2559">
        <v>0</v>
      </c>
      <c r="AC2559" t="b">
        <v>1</v>
      </c>
      <c r="AE2559">
        <v>0</v>
      </c>
      <c r="AF2559">
        <v>0</v>
      </c>
      <c r="AG2559">
        <v>0</v>
      </c>
      <c r="AH2559">
        <v>0</v>
      </c>
      <c r="AI2559">
        <v>0</v>
      </c>
      <c r="AJ2559">
        <v>0</v>
      </c>
      <c r="AK2559">
        <v>0</v>
      </c>
      <c r="AL2559">
        <v>0</v>
      </c>
      <c r="AM2559">
        <v>0</v>
      </c>
      <c r="AN2559">
        <v>0</v>
      </c>
      <c r="AO2559">
        <v>0</v>
      </c>
      <c r="AP2559">
        <v>0</v>
      </c>
      <c r="AQ2559">
        <v>0</v>
      </c>
      <c r="AR2559">
        <v>0</v>
      </c>
      <c r="AS2559">
        <v>0</v>
      </c>
      <c r="AT2559">
        <v>0</v>
      </c>
      <c r="AU2559">
        <v>0</v>
      </c>
      <c r="AV2559">
        <v>0</v>
      </c>
      <c r="AW2559">
        <v>0</v>
      </c>
      <c r="AX2559">
        <v>0</v>
      </c>
      <c r="AY2559" t="b">
        <v>0</v>
      </c>
      <c r="AZ2559">
        <v>0</v>
      </c>
      <c r="BI2559">
        <v>0</v>
      </c>
      <c r="BJ2559">
        <v>0</v>
      </c>
      <c r="BK2559">
        <v>0</v>
      </c>
      <c r="BM2559" t="s">
        <v>144</v>
      </c>
      <c r="BN2559" t="s">
        <v>144</v>
      </c>
      <c r="BO2559" t="s">
        <v>2888</v>
      </c>
      <c r="BT2559"/>
      <c r="BU2559"/>
      <c r="BX2559"/>
      <c r="BY2559" t="s">
        <v>2903</v>
      </c>
      <c r="BZ2559"/>
      <c r="CA2559"/>
      <c r="CB2559"/>
      <c r="CC2559"/>
      <c r="CD2559">
        <v>0</v>
      </c>
      <c r="CE2559"/>
      <c r="CF2559">
        <v>0</v>
      </c>
    </row>
    <row r="2560" spans="1:84" hidden="1" x14ac:dyDescent="0.35">
      <c r="A2560" t="s">
        <v>2712</v>
      </c>
      <c r="B2560" t="s">
        <v>5552</v>
      </c>
      <c r="C2560">
        <v>3524.95</v>
      </c>
      <c r="D2560">
        <v>685.45600000000002</v>
      </c>
      <c r="E2560">
        <v>101.063</v>
      </c>
      <c r="F2560">
        <v>24.916</v>
      </c>
      <c r="G2560" t="s">
        <v>2884</v>
      </c>
      <c r="H2560" t="s">
        <v>5512</v>
      </c>
      <c r="I2560">
        <v>45</v>
      </c>
      <c r="J2560">
        <v>3525.4589999999998</v>
      </c>
      <c r="K2560" s="68">
        <v>115.086</v>
      </c>
      <c r="L2560">
        <v>-1.4419999999999999</v>
      </c>
      <c r="M2560">
        <v>1</v>
      </c>
      <c r="N2560" t="s">
        <v>5552</v>
      </c>
      <c r="O2560">
        <v>0.81399999999999995</v>
      </c>
      <c r="P2560">
        <v>0</v>
      </c>
      <c r="Q2560">
        <v>0</v>
      </c>
      <c r="R2560">
        <v>3525.4589999999998</v>
      </c>
      <c r="S2560">
        <v>0</v>
      </c>
      <c r="T2560">
        <v>115.086</v>
      </c>
      <c r="U2560">
        <v>0</v>
      </c>
      <c r="V2560">
        <v>0</v>
      </c>
      <c r="W2560">
        <v>0</v>
      </c>
      <c r="X2560">
        <v>0</v>
      </c>
      <c r="Y2560">
        <v>0</v>
      </c>
      <c r="Z2560">
        <v>0</v>
      </c>
      <c r="AA2560">
        <v>0</v>
      </c>
      <c r="AB2560">
        <v>0</v>
      </c>
      <c r="AC2560" t="b">
        <v>1</v>
      </c>
      <c r="AE2560">
        <v>0</v>
      </c>
      <c r="AF2560">
        <v>0</v>
      </c>
      <c r="AG2560">
        <v>0</v>
      </c>
      <c r="AH2560">
        <v>0</v>
      </c>
      <c r="AI2560">
        <v>0</v>
      </c>
      <c r="AJ2560">
        <v>0</v>
      </c>
      <c r="AK2560">
        <v>0</v>
      </c>
      <c r="AL2560">
        <v>0</v>
      </c>
      <c r="AM2560">
        <v>0</v>
      </c>
      <c r="AN2560">
        <v>0</v>
      </c>
      <c r="AO2560">
        <v>0</v>
      </c>
      <c r="AP2560">
        <v>0</v>
      </c>
      <c r="AQ2560">
        <v>0</v>
      </c>
      <c r="AR2560">
        <v>0</v>
      </c>
      <c r="AS2560">
        <v>0</v>
      </c>
      <c r="AT2560">
        <v>0</v>
      </c>
      <c r="AU2560">
        <v>0</v>
      </c>
      <c r="AV2560">
        <v>0</v>
      </c>
      <c r="AW2560">
        <v>0</v>
      </c>
      <c r="AX2560">
        <v>0</v>
      </c>
      <c r="AY2560" t="b">
        <v>0</v>
      </c>
      <c r="AZ2560">
        <v>0</v>
      </c>
      <c r="BI2560">
        <v>0</v>
      </c>
      <c r="BJ2560">
        <v>0</v>
      </c>
      <c r="BK2560">
        <v>0</v>
      </c>
      <c r="BM2560" t="s">
        <v>144</v>
      </c>
      <c r="BN2560" t="s">
        <v>144</v>
      </c>
      <c r="BO2560" t="s">
        <v>2888</v>
      </c>
      <c r="BT2560"/>
      <c r="BU2560"/>
      <c r="BX2560"/>
      <c r="BY2560" t="s">
        <v>2903</v>
      </c>
      <c r="BZ2560"/>
      <c r="CA2560"/>
      <c r="CB2560"/>
      <c r="CC2560"/>
      <c r="CD2560">
        <v>0</v>
      </c>
      <c r="CE2560"/>
      <c r="CF2560">
        <v>0</v>
      </c>
    </row>
    <row r="2561" spans="1:84" hidden="1" x14ac:dyDescent="0.35">
      <c r="A2561" t="s">
        <v>2713</v>
      </c>
      <c r="B2561" t="s">
        <v>5553</v>
      </c>
      <c r="C2561">
        <v>3525.7130000000002</v>
      </c>
      <c r="D2561">
        <v>380.69799999999998</v>
      </c>
      <c r="E2561">
        <v>110.241</v>
      </c>
      <c r="F2561">
        <v>18.515000000000001</v>
      </c>
      <c r="G2561" t="s">
        <v>2884</v>
      </c>
      <c r="H2561" t="s">
        <v>5512</v>
      </c>
      <c r="I2561">
        <v>45</v>
      </c>
      <c r="J2561">
        <v>3525.8040000000001</v>
      </c>
      <c r="K2561" s="68">
        <v>117.807</v>
      </c>
      <c r="L2561">
        <v>-1.022</v>
      </c>
      <c r="M2561">
        <v>1</v>
      </c>
      <c r="N2561" t="s">
        <v>5553</v>
      </c>
      <c r="O2561">
        <v>0.313</v>
      </c>
      <c r="P2561">
        <v>0</v>
      </c>
      <c r="Q2561">
        <v>0</v>
      </c>
      <c r="R2561">
        <v>3525.8040000000001</v>
      </c>
      <c r="S2561">
        <v>0</v>
      </c>
      <c r="T2561">
        <v>117.807</v>
      </c>
      <c r="U2561">
        <v>0</v>
      </c>
      <c r="V2561">
        <v>0</v>
      </c>
      <c r="W2561">
        <v>0</v>
      </c>
      <c r="X2561">
        <v>0</v>
      </c>
      <c r="Y2561">
        <v>0</v>
      </c>
      <c r="Z2561">
        <v>0</v>
      </c>
      <c r="AA2561">
        <v>0</v>
      </c>
      <c r="AB2561">
        <v>0</v>
      </c>
      <c r="AC2561" t="b">
        <v>1</v>
      </c>
      <c r="AE2561">
        <v>0</v>
      </c>
      <c r="AF2561">
        <v>0</v>
      </c>
      <c r="AG2561">
        <v>0</v>
      </c>
      <c r="AH2561">
        <v>0</v>
      </c>
      <c r="AI2561">
        <v>0</v>
      </c>
      <c r="AJ2561">
        <v>0</v>
      </c>
      <c r="AK2561">
        <v>0</v>
      </c>
      <c r="AL2561">
        <v>0</v>
      </c>
      <c r="AM2561">
        <v>0</v>
      </c>
      <c r="AN2561">
        <v>0</v>
      </c>
      <c r="AO2561">
        <v>0</v>
      </c>
      <c r="AP2561">
        <v>0</v>
      </c>
      <c r="AQ2561">
        <v>0</v>
      </c>
      <c r="AR2561">
        <v>0</v>
      </c>
      <c r="AS2561">
        <v>0</v>
      </c>
      <c r="AT2561">
        <v>0</v>
      </c>
      <c r="AU2561">
        <v>0</v>
      </c>
      <c r="AV2561">
        <v>0</v>
      </c>
      <c r="AW2561">
        <v>0</v>
      </c>
      <c r="AX2561">
        <v>0</v>
      </c>
      <c r="AY2561" t="b">
        <v>0</v>
      </c>
      <c r="AZ2561">
        <v>0</v>
      </c>
      <c r="BI2561">
        <v>0</v>
      </c>
      <c r="BJ2561">
        <v>0</v>
      </c>
      <c r="BK2561">
        <v>0</v>
      </c>
      <c r="BM2561" t="s">
        <v>144</v>
      </c>
      <c r="BN2561" t="s">
        <v>144</v>
      </c>
      <c r="BO2561" t="s">
        <v>2888</v>
      </c>
      <c r="BT2561"/>
      <c r="BU2561"/>
      <c r="BX2561"/>
      <c r="BY2561" t="s">
        <v>2903</v>
      </c>
      <c r="BZ2561"/>
      <c r="CA2561"/>
      <c r="CB2561"/>
      <c r="CC2561"/>
      <c r="CD2561">
        <v>0</v>
      </c>
      <c r="CE2561"/>
      <c r="CF2561">
        <v>0</v>
      </c>
    </row>
    <row r="2562" spans="1:84" hidden="1" x14ac:dyDescent="0.35">
      <c r="A2562" t="s">
        <v>2714</v>
      </c>
      <c r="B2562" t="s">
        <v>5554</v>
      </c>
      <c r="C2562">
        <v>3524.3229999999999</v>
      </c>
      <c r="D2562">
        <v>2826.8760000000002</v>
      </c>
      <c r="E2562">
        <v>74.349000000000004</v>
      </c>
      <c r="F2562">
        <v>360</v>
      </c>
      <c r="G2562" t="s">
        <v>2884</v>
      </c>
      <c r="H2562" t="s">
        <v>5512</v>
      </c>
      <c r="I2562">
        <v>30</v>
      </c>
      <c r="J2562">
        <v>3526.1579999999999</v>
      </c>
      <c r="K2562" s="68">
        <v>104.349</v>
      </c>
      <c r="L2562">
        <v>1.028</v>
      </c>
      <c r="M2562">
        <v>1</v>
      </c>
      <c r="N2562" t="s">
        <v>5554</v>
      </c>
      <c r="O2562">
        <v>0.90800000000000003</v>
      </c>
      <c r="P2562">
        <v>0</v>
      </c>
      <c r="Q2562">
        <v>0</v>
      </c>
      <c r="R2562">
        <v>3526.1579999999999</v>
      </c>
      <c r="S2562">
        <v>0</v>
      </c>
      <c r="T2562">
        <v>104.349</v>
      </c>
      <c r="U2562">
        <v>0</v>
      </c>
      <c r="V2562">
        <v>0</v>
      </c>
      <c r="W2562">
        <v>0</v>
      </c>
      <c r="X2562">
        <v>0</v>
      </c>
      <c r="Y2562">
        <v>0</v>
      </c>
      <c r="Z2562">
        <v>0</v>
      </c>
      <c r="AA2562">
        <v>0</v>
      </c>
      <c r="AB2562">
        <v>0</v>
      </c>
      <c r="AC2562" t="b">
        <v>1</v>
      </c>
      <c r="AE2562">
        <v>0</v>
      </c>
      <c r="AF2562">
        <v>0</v>
      </c>
      <c r="AG2562">
        <v>0</v>
      </c>
      <c r="AH2562">
        <v>0</v>
      </c>
      <c r="AI2562">
        <v>0</v>
      </c>
      <c r="AJ2562">
        <v>0</v>
      </c>
      <c r="AK2562">
        <v>0</v>
      </c>
      <c r="AL2562">
        <v>0</v>
      </c>
      <c r="AM2562">
        <v>0</v>
      </c>
      <c r="AN2562">
        <v>0</v>
      </c>
      <c r="AO2562">
        <v>0</v>
      </c>
      <c r="AP2562">
        <v>0</v>
      </c>
      <c r="AQ2562">
        <v>0</v>
      </c>
      <c r="AR2562">
        <v>0</v>
      </c>
      <c r="AS2562">
        <v>0</v>
      </c>
      <c r="AT2562">
        <v>0</v>
      </c>
      <c r="AU2562">
        <v>0</v>
      </c>
      <c r="AV2562">
        <v>0</v>
      </c>
      <c r="AW2562">
        <v>0</v>
      </c>
      <c r="AX2562">
        <v>0</v>
      </c>
      <c r="AY2562" t="b">
        <v>0</v>
      </c>
      <c r="AZ2562">
        <v>0</v>
      </c>
      <c r="BI2562">
        <v>0</v>
      </c>
      <c r="BJ2562">
        <v>0</v>
      </c>
      <c r="BK2562">
        <v>0</v>
      </c>
      <c r="BM2562" t="s">
        <v>144</v>
      </c>
      <c r="BN2562" t="s">
        <v>144</v>
      </c>
      <c r="BO2562" t="s">
        <v>2888</v>
      </c>
      <c r="BT2562"/>
      <c r="BU2562"/>
      <c r="BX2562"/>
      <c r="BY2562" t="s">
        <v>2903</v>
      </c>
      <c r="BZ2562"/>
      <c r="CA2562"/>
      <c r="CB2562"/>
      <c r="CC2562"/>
      <c r="CD2562">
        <v>0</v>
      </c>
      <c r="CE2562"/>
      <c r="CF2562">
        <v>0</v>
      </c>
    </row>
    <row r="2563" spans="1:84" hidden="1" x14ac:dyDescent="0.35">
      <c r="A2563" t="s">
        <v>2715</v>
      </c>
      <c r="B2563" t="s">
        <v>5555</v>
      </c>
      <c r="C2563">
        <v>3526.3</v>
      </c>
      <c r="D2563">
        <v>87.174000000000007</v>
      </c>
      <c r="E2563">
        <v>112.498</v>
      </c>
      <c r="F2563">
        <v>27.515000000000001</v>
      </c>
      <c r="G2563" t="s">
        <v>2884</v>
      </c>
      <c r="H2563" t="s">
        <v>5512</v>
      </c>
      <c r="I2563">
        <v>45</v>
      </c>
      <c r="J2563">
        <v>3526.3809999999999</v>
      </c>
      <c r="K2563" s="68">
        <v>119.36199999999999</v>
      </c>
      <c r="L2563">
        <v>-1.0189999999999999</v>
      </c>
      <c r="M2563">
        <v>1</v>
      </c>
      <c r="N2563" t="s">
        <v>5555</v>
      </c>
      <c r="O2563">
        <v>0.35599999999999998</v>
      </c>
      <c r="P2563">
        <v>0</v>
      </c>
      <c r="Q2563">
        <v>0</v>
      </c>
      <c r="R2563">
        <v>3526.3809999999999</v>
      </c>
      <c r="S2563">
        <v>0</v>
      </c>
      <c r="T2563">
        <v>119.36199999999999</v>
      </c>
      <c r="U2563">
        <v>0</v>
      </c>
      <c r="V2563">
        <v>0</v>
      </c>
      <c r="W2563">
        <v>0</v>
      </c>
      <c r="X2563">
        <v>0</v>
      </c>
      <c r="Y2563">
        <v>0</v>
      </c>
      <c r="Z2563">
        <v>0</v>
      </c>
      <c r="AA2563">
        <v>0</v>
      </c>
      <c r="AB2563">
        <v>0</v>
      </c>
      <c r="AC2563" t="b">
        <v>1</v>
      </c>
      <c r="AE2563">
        <v>0</v>
      </c>
      <c r="AF2563">
        <v>0</v>
      </c>
      <c r="AG2563">
        <v>0</v>
      </c>
      <c r="AH2563">
        <v>0</v>
      </c>
      <c r="AI2563">
        <v>0</v>
      </c>
      <c r="AJ2563">
        <v>0</v>
      </c>
      <c r="AK2563">
        <v>0</v>
      </c>
      <c r="AL2563">
        <v>0</v>
      </c>
      <c r="AM2563">
        <v>0</v>
      </c>
      <c r="AN2563">
        <v>0</v>
      </c>
      <c r="AO2563">
        <v>0</v>
      </c>
      <c r="AP2563">
        <v>0</v>
      </c>
      <c r="AQ2563">
        <v>0</v>
      </c>
      <c r="AR2563">
        <v>0</v>
      </c>
      <c r="AS2563">
        <v>0</v>
      </c>
      <c r="AT2563">
        <v>0</v>
      </c>
      <c r="AU2563">
        <v>0</v>
      </c>
      <c r="AV2563">
        <v>0</v>
      </c>
      <c r="AW2563">
        <v>0</v>
      </c>
      <c r="AX2563">
        <v>0</v>
      </c>
      <c r="AY2563" t="b">
        <v>0</v>
      </c>
      <c r="AZ2563">
        <v>0</v>
      </c>
      <c r="BI2563">
        <v>0</v>
      </c>
      <c r="BJ2563">
        <v>0</v>
      </c>
      <c r="BK2563">
        <v>0</v>
      </c>
      <c r="BM2563" t="s">
        <v>144</v>
      </c>
      <c r="BN2563" t="s">
        <v>144</v>
      </c>
      <c r="BO2563" t="s">
        <v>2888</v>
      </c>
      <c r="BT2563"/>
      <c r="BU2563"/>
      <c r="BX2563"/>
      <c r="BY2563" t="s">
        <v>2903</v>
      </c>
      <c r="BZ2563"/>
      <c r="CA2563"/>
      <c r="CB2563"/>
      <c r="CC2563"/>
      <c r="CD2563">
        <v>0</v>
      </c>
      <c r="CE2563"/>
      <c r="CF2563">
        <v>0</v>
      </c>
    </row>
    <row r="2564" spans="1:84" hidden="1" x14ac:dyDescent="0.35">
      <c r="A2564" t="s">
        <v>2716</v>
      </c>
      <c r="B2564" t="s">
        <v>5556</v>
      </c>
      <c r="C2564">
        <v>3526.3870000000002</v>
      </c>
      <c r="D2564">
        <v>130.001</v>
      </c>
      <c r="E2564">
        <v>336.63099999999997</v>
      </c>
      <c r="F2564">
        <v>13.624000000000001</v>
      </c>
      <c r="G2564" t="s">
        <v>2884</v>
      </c>
      <c r="H2564" t="s">
        <v>5512</v>
      </c>
      <c r="I2564">
        <v>270</v>
      </c>
      <c r="J2564">
        <v>3526.4009999999998</v>
      </c>
      <c r="K2564" s="68">
        <v>344.13099999999997</v>
      </c>
      <c r="L2564">
        <v>0.68799999999999994</v>
      </c>
      <c r="M2564">
        <v>1</v>
      </c>
      <c r="N2564" t="s">
        <v>5556</v>
      </c>
      <c r="O2564">
        <v>0.22600000000000001</v>
      </c>
      <c r="P2564">
        <v>0</v>
      </c>
      <c r="Q2564">
        <v>0</v>
      </c>
      <c r="R2564">
        <v>3526.4009999999998</v>
      </c>
      <c r="S2564">
        <v>0</v>
      </c>
      <c r="T2564">
        <v>344.13099999999997</v>
      </c>
      <c r="U2564">
        <v>0</v>
      </c>
      <c r="V2564">
        <v>0</v>
      </c>
      <c r="W2564">
        <v>0</v>
      </c>
      <c r="X2564">
        <v>0</v>
      </c>
      <c r="Y2564">
        <v>0</v>
      </c>
      <c r="Z2564">
        <v>0</v>
      </c>
      <c r="AA2564">
        <v>0</v>
      </c>
      <c r="AB2564">
        <v>0</v>
      </c>
      <c r="AC2564" t="b">
        <v>1</v>
      </c>
      <c r="AE2564">
        <v>0</v>
      </c>
      <c r="AF2564">
        <v>0</v>
      </c>
      <c r="AG2564">
        <v>0</v>
      </c>
      <c r="AH2564">
        <v>0</v>
      </c>
      <c r="AI2564">
        <v>0</v>
      </c>
      <c r="AJ2564">
        <v>0</v>
      </c>
      <c r="AK2564">
        <v>0</v>
      </c>
      <c r="AL2564">
        <v>0</v>
      </c>
      <c r="AM2564">
        <v>0</v>
      </c>
      <c r="AN2564">
        <v>0</v>
      </c>
      <c r="AO2564">
        <v>0</v>
      </c>
      <c r="AP2564">
        <v>0</v>
      </c>
      <c r="AQ2564">
        <v>0</v>
      </c>
      <c r="AR2564">
        <v>0</v>
      </c>
      <c r="AS2564">
        <v>0</v>
      </c>
      <c r="AT2564">
        <v>0</v>
      </c>
      <c r="AU2564">
        <v>0</v>
      </c>
      <c r="AV2564">
        <v>0</v>
      </c>
      <c r="AW2564">
        <v>0</v>
      </c>
      <c r="AX2564">
        <v>0</v>
      </c>
      <c r="AY2564" t="b">
        <v>0</v>
      </c>
      <c r="AZ2564">
        <v>0</v>
      </c>
      <c r="BI2564">
        <v>0</v>
      </c>
      <c r="BJ2564">
        <v>0</v>
      </c>
      <c r="BK2564">
        <v>0</v>
      </c>
      <c r="BM2564" t="s">
        <v>144</v>
      </c>
      <c r="BN2564" t="s">
        <v>144</v>
      </c>
      <c r="BO2564" t="s">
        <v>2888</v>
      </c>
      <c r="BT2564"/>
      <c r="BU2564"/>
      <c r="BX2564"/>
      <c r="BY2564" t="s">
        <v>2903</v>
      </c>
      <c r="BZ2564"/>
      <c r="CA2564"/>
      <c r="CB2564"/>
      <c r="CC2564"/>
      <c r="CD2564">
        <v>0</v>
      </c>
      <c r="CE2564"/>
      <c r="CF2564">
        <v>0</v>
      </c>
    </row>
    <row r="2565" spans="1:84" hidden="1" x14ac:dyDescent="0.35">
      <c r="A2565" t="s">
        <v>2717</v>
      </c>
      <c r="B2565" t="s">
        <v>5557</v>
      </c>
      <c r="C2565">
        <v>3526.3960000000002</v>
      </c>
      <c r="D2565">
        <v>837.21500000000003</v>
      </c>
      <c r="E2565">
        <v>100.82299999999999</v>
      </c>
      <c r="F2565">
        <v>31.885999999999999</v>
      </c>
      <c r="G2565" t="s">
        <v>2884</v>
      </c>
      <c r="H2565" t="s">
        <v>5512</v>
      </c>
      <c r="I2565">
        <v>45</v>
      </c>
      <c r="J2565">
        <v>3526.4029999999998</v>
      </c>
      <c r="K2565" s="68">
        <v>119.131</v>
      </c>
      <c r="L2565">
        <v>0.93</v>
      </c>
      <c r="M2565">
        <v>1</v>
      </c>
      <c r="N2565" t="s">
        <v>5557</v>
      </c>
      <c r="O2565">
        <v>0.22600000000000001</v>
      </c>
      <c r="P2565">
        <v>0</v>
      </c>
      <c r="Q2565">
        <v>0</v>
      </c>
      <c r="R2565">
        <v>3526.4029999999998</v>
      </c>
      <c r="S2565">
        <v>0</v>
      </c>
      <c r="T2565">
        <v>119.131</v>
      </c>
      <c r="U2565">
        <v>0</v>
      </c>
      <c r="V2565">
        <v>0</v>
      </c>
      <c r="W2565">
        <v>0</v>
      </c>
      <c r="X2565">
        <v>0</v>
      </c>
      <c r="Y2565">
        <v>0</v>
      </c>
      <c r="Z2565">
        <v>0</v>
      </c>
      <c r="AA2565">
        <v>0</v>
      </c>
      <c r="AB2565">
        <v>0</v>
      </c>
      <c r="AC2565" t="b">
        <v>1</v>
      </c>
      <c r="AE2565">
        <v>0</v>
      </c>
      <c r="AF2565">
        <v>0</v>
      </c>
      <c r="AG2565">
        <v>0</v>
      </c>
      <c r="AH2565">
        <v>0</v>
      </c>
      <c r="AI2565">
        <v>0</v>
      </c>
      <c r="AJ2565">
        <v>0</v>
      </c>
      <c r="AK2565">
        <v>0</v>
      </c>
      <c r="AL2565">
        <v>0</v>
      </c>
      <c r="AM2565">
        <v>0</v>
      </c>
      <c r="AN2565">
        <v>0</v>
      </c>
      <c r="AO2565">
        <v>0</v>
      </c>
      <c r="AP2565">
        <v>0</v>
      </c>
      <c r="AQ2565">
        <v>0</v>
      </c>
      <c r="AR2565">
        <v>0</v>
      </c>
      <c r="AS2565">
        <v>0</v>
      </c>
      <c r="AT2565">
        <v>0</v>
      </c>
      <c r="AU2565">
        <v>0</v>
      </c>
      <c r="AV2565">
        <v>0</v>
      </c>
      <c r="AW2565">
        <v>0</v>
      </c>
      <c r="AX2565">
        <v>0</v>
      </c>
      <c r="AY2565" t="b">
        <v>0</v>
      </c>
      <c r="AZ2565">
        <v>0</v>
      </c>
      <c r="BI2565">
        <v>0</v>
      </c>
      <c r="BJ2565">
        <v>0</v>
      </c>
      <c r="BK2565">
        <v>0</v>
      </c>
      <c r="BM2565" t="s">
        <v>144</v>
      </c>
      <c r="BN2565" t="s">
        <v>144</v>
      </c>
      <c r="BO2565" t="s">
        <v>2888</v>
      </c>
      <c r="BT2565"/>
      <c r="BU2565"/>
      <c r="BX2565"/>
      <c r="BY2565" t="s">
        <v>2903</v>
      </c>
      <c r="BZ2565"/>
      <c r="CA2565"/>
      <c r="CB2565"/>
      <c r="CC2565"/>
      <c r="CD2565">
        <v>0</v>
      </c>
      <c r="CE2565"/>
      <c r="CF2565">
        <v>0</v>
      </c>
    </row>
    <row r="2566" spans="1:84" hidden="1" x14ac:dyDescent="0.35">
      <c r="A2566" t="s">
        <v>2718</v>
      </c>
      <c r="B2566" t="s">
        <v>5558</v>
      </c>
      <c r="C2566">
        <v>3526.395</v>
      </c>
      <c r="D2566">
        <v>758.85900000000004</v>
      </c>
      <c r="E2566">
        <v>258.99</v>
      </c>
      <c r="F2566">
        <v>16.622</v>
      </c>
      <c r="G2566" t="s">
        <v>2884</v>
      </c>
      <c r="H2566" t="s">
        <v>5512</v>
      </c>
      <c r="I2566">
        <v>195</v>
      </c>
      <c r="J2566">
        <v>3526.8789999999999</v>
      </c>
      <c r="K2566" s="68">
        <v>267.71199999999999</v>
      </c>
      <c r="L2566">
        <v>-0.61899999999999999</v>
      </c>
      <c r="M2566">
        <v>1</v>
      </c>
      <c r="N2566" t="s">
        <v>5558</v>
      </c>
      <c r="O2566">
        <v>0.59</v>
      </c>
      <c r="P2566">
        <v>0</v>
      </c>
      <c r="Q2566">
        <v>0</v>
      </c>
      <c r="R2566">
        <v>3526.8789999999999</v>
      </c>
      <c r="S2566">
        <v>0</v>
      </c>
      <c r="T2566">
        <v>267.71199999999999</v>
      </c>
      <c r="U2566">
        <v>0</v>
      </c>
      <c r="V2566">
        <v>0</v>
      </c>
      <c r="W2566">
        <v>0</v>
      </c>
      <c r="X2566">
        <v>0</v>
      </c>
      <c r="Y2566">
        <v>0</v>
      </c>
      <c r="Z2566">
        <v>0</v>
      </c>
      <c r="AA2566">
        <v>0</v>
      </c>
      <c r="AB2566">
        <v>0</v>
      </c>
      <c r="AC2566" t="b">
        <v>1</v>
      </c>
      <c r="AE2566">
        <v>0</v>
      </c>
      <c r="AF2566">
        <v>0</v>
      </c>
      <c r="AG2566">
        <v>0</v>
      </c>
      <c r="AH2566">
        <v>0</v>
      </c>
      <c r="AI2566">
        <v>0</v>
      </c>
      <c r="AJ2566">
        <v>0</v>
      </c>
      <c r="AK2566">
        <v>0</v>
      </c>
      <c r="AL2566">
        <v>0</v>
      </c>
      <c r="AM2566">
        <v>0</v>
      </c>
      <c r="AN2566">
        <v>0</v>
      </c>
      <c r="AO2566">
        <v>0</v>
      </c>
      <c r="AP2566">
        <v>0</v>
      </c>
      <c r="AQ2566">
        <v>0</v>
      </c>
      <c r="AR2566">
        <v>0</v>
      </c>
      <c r="AS2566">
        <v>0</v>
      </c>
      <c r="AT2566">
        <v>0</v>
      </c>
      <c r="AU2566">
        <v>0</v>
      </c>
      <c r="AV2566">
        <v>0</v>
      </c>
      <c r="AW2566">
        <v>0</v>
      </c>
      <c r="AX2566">
        <v>0</v>
      </c>
      <c r="AY2566" t="b">
        <v>0</v>
      </c>
      <c r="AZ2566">
        <v>0</v>
      </c>
      <c r="BI2566">
        <v>0</v>
      </c>
      <c r="BJ2566">
        <v>0</v>
      </c>
      <c r="BK2566">
        <v>0</v>
      </c>
      <c r="BM2566" t="s">
        <v>144</v>
      </c>
      <c r="BN2566" t="s">
        <v>144</v>
      </c>
      <c r="BO2566" t="s">
        <v>2888</v>
      </c>
      <c r="BT2566"/>
      <c r="BU2566"/>
      <c r="BX2566"/>
      <c r="BY2566" t="s">
        <v>2903</v>
      </c>
      <c r="BZ2566"/>
      <c r="CA2566"/>
      <c r="CB2566"/>
      <c r="CC2566"/>
      <c r="CD2566">
        <v>0</v>
      </c>
      <c r="CE2566"/>
      <c r="CF2566">
        <v>0</v>
      </c>
    </row>
    <row r="2567" spans="1:84" hidden="1" x14ac:dyDescent="0.35">
      <c r="A2567" t="s">
        <v>2719</v>
      </c>
      <c r="B2567" t="s">
        <v>5559</v>
      </c>
      <c r="C2567">
        <v>3526.7240000000002</v>
      </c>
      <c r="D2567">
        <v>529.38099999999997</v>
      </c>
      <c r="E2567">
        <v>313.99700000000001</v>
      </c>
      <c r="F2567">
        <v>93.090999999999994</v>
      </c>
      <c r="G2567" t="s">
        <v>2884</v>
      </c>
      <c r="H2567" t="s">
        <v>5512</v>
      </c>
      <c r="I2567">
        <v>315</v>
      </c>
      <c r="J2567">
        <v>3527.1390000000001</v>
      </c>
      <c r="K2567" s="68">
        <v>27.4</v>
      </c>
      <c r="L2567">
        <v>-0.63700000000000001</v>
      </c>
      <c r="M2567">
        <v>1</v>
      </c>
      <c r="N2567" t="s">
        <v>5559</v>
      </c>
      <c r="O2567">
        <v>0.62</v>
      </c>
      <c r="P2567">
        <v>0</v>
      </c>
      <c r="Q2567">
        <v>0</v>
      </c>
      <c r="R2567">
        <v>3527.1390000000001</v>
      </c>
      <c r="S2567">
        <v>0</v>
      </c>
      <c r="T2567">
        <v>27.4</v>
      </c>
      <c r="U2567">
        <v>0</v>
      </c>
      <c r="V2567">
        <v>0</v>
      </c>
      <c r="W2567">
        <v>0</v>
      </c>
      <c r="X2567">
        <v>0</v>
      </c>
      <c r="Y2567">
        <v>0</v>
      </c>
      <c r="Z2567">
        <v>0</v>
      </c>
      <c r="AA2567">
        <v>0</v>
      </c>
      <c r="AB2567">
        <v>0</v>
      </c>
      <c r="AC2567" t="b">
        <v>1</v>
      </c>
      <c r="AE2567">
        <v>0</v>
      </c>
      <c r="AF2567">
        <v>0</v>
      </c>
      <c r="AG2567">
        <v>0</v>
      </c>
      <c r="AH2567">
        <v>0</v>
      </c>
      <c r="AI2567">
        <v>0</v>
      </c>
      <c r="AJ2567">
        <v>0</v>
      </c>
      <c r="AK2567">
        <v>0</v>
      </c>
      <c r="AL2567">
        <v>0</v>
      </c>
      <c r="AM2567">
        <v>0</v>
      </c>
      <c r="AN2567">
        <v>0</v>
      </c>
      <c r="AO2567">
        <v>0</v>
      </c>
      <c r="AP2567">
        <v>0</v>
      </c>
      <c r="AQ2567">
        <v>0</v>
      </c>
      <c r="AR2567">
        <v>0</v>
      </c>
      <c r="AS2567">
        <v>0</v>
      </c>
      <c r="AT2567">
        <v>0</v>
      </c>
      <c r="AU2567">
        <v>0</v>
      </c>
      <c r="AV2567">
        <v>0</v>
      </c>
      <c r="AW2567">
        <v>0</v>
      </c>
      <c r="AX2567">
        <v>0</v>
      </c>
      <c r="AY2567" t="b">
        <v>0</v>
      </c>
      <c r="AZ2567">
        <v>0</v>
      </c>
      <c r="BI2567">
        <v>0</v>
      </c>
      <c r="BJ2567">
        <v>0</v>
      </c>
      <c r="BK2567">
        <v>0</v>
      </c>
      <c r="BM2567" t="s">
        <v>144</v>
      </c>
      <c r="BN2567" t="s">
        <v>144</v>
      </c>
      <c r="BO2567" t="s">
        <v>2888</v>
      </c>
      <c r="BT2567"/>
      <c r="BU2567"/>
      <c r="BX2567"/>
      <c r="BY2567" t="s">
        <v>2903</v>
      </c>
      <c r="BZ2567"/>
      <c r="CA2567"/>
      <c r="CB2567"/>
      <c r="CC2567"/>
      <c r="CD2567">
        <v>0</v>
      </c>
      <c r="CE2567"/>
      <c r="CF2567">
        <v>0</v>
      </c>
    </row>
    <row r="2568" spans="1:84" hidden="1" x14ac:dyDescent="0.35">
      <c r="A2568" t="s">
        <v>2720</v>
      </c>
      <c r="B2568" t="s">
        <v>5560</v>
      </c>
      <c r="C2568">
        <v>3526.8069999999998</v>
      </c>
      <c r="D2568">
        <v>438.29899999999998</v>
      </c>
      <c r="E2568">
        <v>344.61500000000001</v>
      </c>
      <c r="F2568">
        <v>48.972000000000001</v>
      </c>
      <c r="G2568" t="s">
        <v>2884</v>
      </c>
      <c r="H2568" t="s">
        <v>5512</v>
      </c>
      <c r="I2568">
        <v>285</v>
      </c>
      <c r="J2568">
        <v>3527.1390000000001</v>
      </c>
      <c r="K2568" s="68">
        <v>357.4</v>
      </c>
      <c r="L2568">
        <v>-0.74</v>
      </c>
      <c r="M2568">
        <v>1</v>
      </c>
      <c r="N2568" t="s">
        <v>5560</v>
      </c>
      <c r="O2568">
        <v>0.62</v>
      </c>
      <c r="P2568">
        <v>0</v>
      </c>
      <c r="Q2568">
        <v>0</v>
      </c>
      <c r="R2568">
        <v>3527.1390000000001</v>
      </c>
      <c r="S2568">
        <v>0</v>
      </c>
      <c r="T2568">
        <v>357.4</v>
      </c>
      <c r="U2568">
        <v>0</v>
      </c>
      <c r="V2568">
        <v>0</v>
      </c>
      <c r="W2568">
        <v>0</v>
      </c>
      <c r="X2568">
        <v>0</v>
      </c>
      <c r="Y2568">
        <v>0</v>
      </c>
      <c r="Z2568">
        <v>0</v>
      </c>
      <c r="AA2568">
        <v>0</v>
      </c>
      <c r="AB2568">
        <v>0</v>
      </c>
      <c r="AC2568" t="b">
        <v>1</v>
      </c>
      <c r="AE2568">
        <v>0</v>
      </c>
      <c r="AF2568">
        <v>0</v>
      </c>
      <c r="AG2568">
        <v>0</v>
      </c>
      <c r="AH2568">
        <v>0</v>
      </c>
      <c r="AI2568">
        <v>0</v>
      </c>
      <c r="AJ2568">
        <v>0</v>
      </c>
      <c r="AK2568">
        <v>0</v>
      </c>
      <c r="AL2568">
        <v>0</v>
      </c>
      <c r="AM2568">
        <v>0</v>
      </c>
      <c r="AN2568">
        <v>0</v>
      </c>
      <c r="AO2568">
        <v>0</v>
      </c>
      <c r="AP2568">
        <v>0</v>
      </c>
      <c r="AQ2568">
        <v>0</v>
      </c>
      <c r="AR2568">
        <v>0</v>
      </c>
      <c r="AS2568">
        <v>0</v>
      </c>
      <c r="AT2568">
        <v>0</v>
      </c>
      <c r="AU2568">
        <v>0</v>
      </c>
      <c r="AV2568">
        <v>0</v>
      </c>
      <c r="AW2568">
        <v>0</v>
      </c>
      <c r="AX2568">
        <v>0</v>
      </c>
      <c r="AY2568" t="b">
        <v>0</v>
      </c>
      <c r="AZ2568">
        <v>0</v>
      </c>
      <c r="BI2568">
        <v>0</v>
      </c>
      <c r="BJ2568">
        <v>0</v>
      </c>
      <c r="BK2568">
        <v>0</v>
      </c>
      <c r="BM2568" t="s">
        <v>144</v>
      </c>
      <c r="BN2568" t="s">
        <v>144</v>
      </c>
      <c r="BO2568" t="s">
        <v>2888</v>
      </c>
      <c r="BT2568"/>
      <c r="BU2568"/>
      <c r="BX2568"/>
      <c r="BY2568" t="s">
        <v>2903</v>
      </c>
      <c r="BZ2568"/>
      <c r="CA2568"/>
      <c r="CB2568"/>
      <c r="CC2568"/>
      <c r="CD2568">
        <v>0</v>
      </c>
      <c r="CE2568"/>
      <c r="CF2568">
        <v>0</v>
      </c>
    </row>
    <row r="2569" spans="1:84" hidden="1" x14ac:dyDescent="0.35">
      <c r="A2569" t="s">
        <v>2721</v>
      </c>
      <c r="B2569" t="s">
        <v>5561</v>
      </c>
      <c r="C2569">
        <v>3526.9070000000002</v>
      </c>
      <c r="D2569">
        <v>325.37599999999998</v>
      </c>
      <c r="E2569">
        <v>110.625</v>
      </c>
      <c r="F2569">
        <v>15.058999999999999</v>
      </c>
      <c r="G2569" t="s">
        <v>2884</v>
      </c>
      <c r="H2569" t="s">
        <v>5512</v>
      </c>
      <c r="I2569">
        <v>45</v>
      </c>
      <c r="J2569">
        <v>3527.1590000000001</v>
      </c>
      <c r="K2569" s="68">
        <v>117.407</v>
      </c>
      <c r="L2569">
        <v>1.242</v>
      </c>
      <c r="M2569">
        <v>1</v>
      </c>
      <c r="N2569" t="s">
        <v>5561</v>
      </c>
      <c r="O2569">
        <v>0.48599999999999999</v>
      </c>
      <c r="P2569">
        <v>0</v>
      </c>
      <c r="Q2569">
        <v>0</v>
      </c>
      <c r="R2569">
        <v>3527.1590000000001</v>
      </c>
      <c r="S2569">
        <v>0</v>
      </c>
      <c r="T2569">
        <v>117.407</v>
      </c>
      <c r="U2569">
        <v>0</v>
      </c>
      <c r="V2569">
        <v>0</v>
      </c>
      <c r="W2569">
        <v>0</v>
      </c>
      <c r="X2569">
        <v>0</v>
      </c>
      <c r="Y2569">
        <v>0</v>
      </c>
      <c r="Z2569">
        <v>0</v>
      </c>
      <c r="AA2569">
        <v>0</v>
      </c>
      <c r="AB2569">
        <v>0</v>
      </c>
      <c r="AC2569" t="b">
        <v>1</v>
      </c>
      <c r="AE2569">
        <v>0</v>
      </c>
      <c r="AF2569">
        <v>0</v>
      </c>
      <c r="AG2569">
        <v>0</v>
      </c>
      <c r="AH2569">
        <v>0</v>
      </c>
      <c r="AI2569">
        <v>0</v>
      </c>
      <c r="AJ2569">
        <v>0</v>
      </c>
      <c r="AK2569">
        <v>0</v>
      </c>
      <c r="AL2569">
        <v>0</v>
      </c>
      <c r="AM2569">
        <v>0</v>
      </c>
      <c r="AN2569">
        <v>0</v>
      </c>
      <c r="AO2569">
        <v>0</v>
      </c>
      <c r="AP2569">
        <v>0</v>
      </c>
      <c r="AQ2569">
        <v>0</v>
      </c>
      <c r="AR2569">
        <v>0</v>
      </c>
      <c r="AS2569">
        <v>0</v>
      </c>
      <c r="AT2569">
        <v>0</v>
      </c>
      <c r="AU2569">
        <v>0</v>
      </c>
      <c r="AV2569">
        <v>0</v>
      </c>
      <c r="AW2569">
        <v>0</v>
      </c>
      <c r="AX2569">
        <v>0</v>
      </c>
      <c r="AY2569" t="b">
        <v>0</v>
      </c>
      <c r="AZ2569">
        <v>0</v>
      </c>
      <c r="BI2569">
        <v>0</v>
      </c>
      <c r="BJ2569">
        <v>0</v>
      </c>
      <c r="BK2569">
        <v>0</v>
      </c>
      <c r="BM2569" t="s">
        <v>144</v>
      </c>
      <c r="BN2569" t="s">
        <v>144</v>
      </c>
      <c r="BO2569" t="s">
        <v>2888</v>
      </c>
      <c r="BT2569"/>
      <c r="BU2569"/>
      <c r="BX2569"/>
      <c r="BY2569" t="s">
        <v>2903</v>
      </c>
      <c r="BZ2569"/>
      <c r="CA2569"/>
      <c r="CB2569"/>
      <c r="CC2569"/>
      <c r="CD2569">
        <v>0</v>
      </c>
      <c r="CE2569"/>
      <c r="CF2569">
        <v>0</v>
      </c>
    </row>
    <row r="2570" spans="1:84" hidden="1" x14ac:dyDescent="0.35">
      <c r="A2570" t="s">
        <v>2722</v>
      </c>
      <c r="B2570" t="s">
        <v>5562</v>
      </c>
      <c r="C2570">
        <v>3527.1480000000001</v>
      </c>
      <c r="D2570">
        <v>119.30500000000001</v>
      </c>
      <c r="E2570">
        <v>230.066</v>
      </c>
      <c r="F2570">
        <v>14.885</v>
      </c>
      <c r="G2570" t="s">
        <v>2884</v>
      </c>
      <c r="H2570" t="s">
        <v>5512</v>
      </c>
      <c r="I2570">
        <v>165</v>
      </c>
      <c r="J2570">
        <v>3527.1590000000001</v>
      </c>
      <c r="K2570" s="68">
        <v>237.40700000000001</v>
      </c>
      <c r="L2570">
        <v>1.2949999999999999</v>
      </c>
      <c r="M2570">
        <v>1</v>
      </c>
      <c r="N2570" t="s">
        <v>5562</v>
      </c>
      <c r="O2570">
        <v>0.48599999999999999</v>
      </c>
      <c r="P2570">
        <v>0</v>
      </c>
      <c r="Q2570">
        <v>0</v>
      </c>
      <c r="R2570">
        <v>3527.1590000000001</v>
      </c>
      <c r="S2570">
        <v>0</v>
      </c>
      <c r="T2570">
        <v>237.40700000000001</v>
      </c>
      <c r="U2570">
        <v>0</v>
      </c>
      <c r="V2570">
        <v>0</v>
      </c>
      <c r="W2570">
        <v>0</v>
      </c>
      <c r="X2570">
        <v>0</v>
      </c>
      <c r="Y2570">
        <v>0</v>
      </c>
      <c r="Z2570">
        <v>0</v>
      </c>
      <c r="AA2570">
        <v>0</v>
      </c>
      <c r="AB2570">
        <v>0</v>
      </c>
      <c r="AC2570" t="b">
        <v>1</v>
      </c>
      <c r="AE2570">
        <v>0</v>
      </c>
      <c r="AF2570">
        <v>0</v>
      </c>
      <c r="AG2570">
        <v>0</v>
      </c>
      <c r="AH2570">
        <v>0</v>
      </c>
      <c r="AI2570">
        <v>0</v>
      </c>
      <c r="AJ2570">
        <v>0</v>
      </c>
      <c r="AK2570">
        <v>0</v>
      </c>
      <c r="AL2570">
        <v>0</v>
      </c>
      <c r="AM2570">
        <v>0</v>
      </c>
      <c r="AN2570">
        <v>0</v>
      </c>
      <c r="AO2570">
        <v>0</v>
      </c>
      <c r="AP2570">
        <v>0</v>
      </c>
      <c r="AQ2570">
        <v>0</v>
      </c>
      <c r="AR2570">
        <v>0</v>
      </c>
      <c r="AS2570">
        <v>0</v>
      </c>
      <c r="AT2570">
        <v>0</v>
      </c>
      <c r="AU2570">
        <v>0</v>
      </c>
      <c r="AV2570">
        <v>0</v>
      </c>
      <c r="AW2570">
        <v>0</v>
      </c>
      <c r="AX2570">
        <v>0</v>
      </c>
      <c r="AY2570" t="b">
        <v>0</v>
      </c>
      <c r="AZ2570">
        <v>0</v>
      </c>
      <c r="BI2570">
        <v>0</v>
      </c>
      <c r="BJ2570">
        <v>0</v>
      </c>
      <c r="BK2570">
        <v>0</v>
      </c>
      <c r="BM2570" t="s">
        <v>144</v>
      </c>
      <c r="BN2570" t="s">
        <v>144</v>
      </c>
      <c r="BO2570" t="s">
        <v>2888</v>
      </c>
      <c r="BT2570"/>
      <c r="BU2570"/>
      <c r="BX2570"/>
      <c r="BY2570" t="s">
        <v>2903</v>
      </c>
      <c r="BZ2570"/>
      <c r="CA2570"/>
      <c r="CB2570"/>
      <c r="CC2570"/>
      <c r="CD2570">
        <v>0</v>
      </c>
      <c r="CE2570"/>
      <c r="CF2570">
        <v>0</v>
      </c>
    </row>
    <row r="2571" spans="1:84" hidden="1" x14ac:dyDescent="0.35">
      <c r="A2571" t="s">
        <v>2723</v>
      </c>
      <c r="B2571" t="s">
        <v>5563</v>
      </c>
      <c r="C2571">
        <v>3527.136</v>
      </c>
      <c r="D2571">
        <v>998.51400000000001</v>
      </c>
      <c r="E2571">
        <v>237.40700000000001</v>
      </c>
      <c r="F2571">
        <v>0</v>
      </c>
      <c r="G2571" t="s">
        <v>2884</v>
      </c>
      <c r="H2571" t="s">
        <v>5512</v>
      </c>
      <c r="I2571">
        <v>30</v>
      </c>
      <c r="J2571">
        <v>3527.1590000000001</v>
      </c>
      <c r="K2571" s="68">
        <v>102.407</v>
      </c>
      <c r="L2571">
        <v>-0.73099999999999998</v>
      </c>
      <c r="M2571">
        <v>1</v>
      </c>
      <c r="N2571" t="s">
        <v>5563</v>
      </c>
      <c r="O2571">
        <v>0.48599999999999999</v>
      </c>
      <c r="P2571">
        <v>0</v>
      </c>
      <c r="Q2571">
        <v>0</v>
      </c>
      <c r="R2571">
        <v>3527.1590000000001</v>
      </c>
      <c r="S2571">
        <v>0</v>
      </c>
      <c r="U2571">
        <v>0</v>
      </c>
      <c r="V2571">
        <v>0</v>
      </c>
      <c r="W2571">
        <v>0</v>
      </c>
      <c r="X2571">
        <v>0</v>
      </c>
      <c r="Y2571">
        <v>0</v>
      </c>
      <c r="Z2571">
        <v>0</v>
      </c>
      <c r="AA2571">
        <v>0</v>
      </c>
      <c r="AB2571">
        <v>0</v>
      </c>
      <c r="AC2571" t="b">
        <v>1</v>
      </c>
      <c r="AE2571">
        <v>0</v>
      </c>
      <c r="AF2571">
        <v>0</v>
      </c>
      <c r="AG2571">
        <v>0</v>
      </c>
      <c r="AH2571">
        <v>0</v>
      </c>
      <c r="AI2571">
        <v>0</v>
      </c>
      <c r="AJ2571">
        <v>0</v>
      </c>
      <c r="AK2571">
        <v>0</v>
      </c>
      <c r="AL2571">
        <v>0</v>
      </c>
      <c r="AM2571">
        <v>0</v>
      </c>
      <c r="AN2571">
        <v>0</v>
      </c>
      <c r="AO2571">
        <v>0</v>
      </c>
      <c r="AP2571">
        <v>0</v>
      </c>
      <c r="AQ2571">
        <v>0</v>
      </c>
      <c r="AR2571">
        <v>0</v>
      </c>
      <c r="AS2571">
        <v>0</v>
      </c>
      <c r="AT2571">
        <v>0</v>
      </c>
      <c r="AU2571">
        <v>0</v>
      </c>
      <c r="AV2571">
        <v>0</v>
      </c>
      <c r="AW2571">
        <v>0</v>
      </c>
      <c r="AX2571">
        <v>0</v>
      </c>
      <c r="AY2571" t="b">
        <v>0</v>
      </c>
      <c r="AZ2571">
        <v>0</v>
      </c>
      <c r="BI2571">
        <v>0</v>
      </c>
      <c r="BJ2571">
        <v>0</v>
      </c>
      <c r="BK2571">
        <v>0</v>
      </c>
      <c r="BM2571" t="s">
        <v>144</v>
      </c>
      <c r="BN2571" t="s">
        <v>144</v>
      </c>
      <c r="BO2571" t="s">
        <v>2888</v>
      </c>
      <c r="BT2571"/>
      <c r="BU2571"/>
      <c r="BX2571"/>
      <c r="BY2571" t="s">
        <v>2903</v>
      </c>
      <c r="BZ2571"/>
      <c r="CA2571"/>
      <c r="CB2571"/>
      <c r="CC2571"/>
      <c r="CD2571">
        <v>0</v>
      </c>
      <c r="CE2571"/>
      <c r="CF2571">
        <v>0</v>
      </c>
    </row>
    <row r="2572" spans="1:84" hidden="1" x14ac:dyDescent="0.35">
      <c r="A2572" t="s">
        <v>2724</v>
      </c>
      <c r="B2572" t="s">
        <v>5564</v>
      </c>
      <c r="C2572">
        <v>3527.25</v>
      </c>
      <c r="D2572">
        <v>38.167999999999999</v>
      </c>
      <c r="E2572">
        <v>91.8</v>
      </c>
      <c r="F2572">
        <v>22.193999999999999</v>
      </c>
      <c r="G2572" t="s">
        <v>2884</v>
      </c>
      <c r="H2572" t="s">
        <v>5512</v>
      </c>
      <c r="I2572">
        <v>30</v>
      </c>
      <c r="J2572">
        <v>3527.2719999999999</v>
      </c>
      <c r="K2572" s="68">
        <v>102.295</v>
      </c>
      <c r="L2572">
        <v>-1.5860000000000001</v>
      </c>
      <c r="M2572">
        <v>1</v>
      </c>
      <c r="N2572" t="s">
        <v>5564</v>
      </c>
      <c r="O2572">
        <v>0.879</v>
      </c>
      <c r="P2572">
        <v>0</v>
      </c>
      <c r="Q2572">
        <v>0</v>
      </c>
      <c r="R2572">
        <v>3527.2719999999999</v>
      </c>
      <c r="S2572">
        <v>0</v>
      </c>
      <c r="T2572">
        <v>102.295</v>
      </c>
      <c r="U2572">
        <v>0</v>
      </c>
      <c r="V2572">
        <v>0</v>
      </c>
      <c r="W2572">
        <v>0</v>
      </c>
      <c r="X2572">
        <v>0</v>
      </c>
      <c r="Y2572">
        <v>0</v>
      </c>
      <c r="Z2572">
        <v>0</v>
      </c>
      <c r="AA2572">
        <v>0</v>
      </c>
      <c r="AB2572">
        <v>0</v>
      </c>
      <c r="AC2572" t="b">
        <v>1</v>
      </c>
      <c r="AE2572">
        <v>0</v>
      </c>
      <c r="AF2572">
        <v>0</v>
      </c>
      <c r="AG2572">
        <v>0</v>
      </c>
      <c r="AH2572">
        <v>0</v>
      </c>
      <c r="AI2572">
        <v>0</v>
      </c>
      <c r="AJ2572">
        <v>0</v>
      </c>
      <c r="AK2572">
        <v>0</v>
      </c>
      <c r="AL2572">
        <v>0</v>
      </c>
      <c r="AM2572">
        <v>0</v>
      </c>
      <c r="AN2572">
        <v>0</v>
      </c>
      <c r="AO2572">
        <v>0</v>
      </c>
      <c r="AP2572">
        <v>0</v>
      </c>
      <c r="AQ2572">
        <v>0</v>
      </c>
      <c r="AR2572">
        <v>0</v>
      </c>
      <c r="AS2572">
        <v>0</v>
      </c>
      <c r="AT2572">
        <v>0</v>
      </c>
      <c r="AU2572">
        <v>0</v>
      </c>
      <c r="AV2572">
        <v>0</v>
      </c>
      <c r="AW2572">
        <v>0</v>
      </c>
      <c r="AX2572">
        <v>0</v>
      </c>
      <c r="AY2572" t="b">
        <v>0</v>
      </c>
      <c r="AZ2572">
        <v>0</v>
      </c>
      <c r="BI2572">
        <v>0</v>
      </c>
      <c r="BJ2572">
        <v>0</v>
      </c>
      <c r="BK2572">
        <v>0</v>
      </c>
      <c r="BM2572" t="s">
        <v>144</v>
      </c>
      <c r="BN2572" t="s">
        <v>144</v>
      </c>
      <c r="BO2572" t="s">
        <v>2888</v>
      </c>
      <c r="BT2572"/>
      <c r="BU2572"/>
      <c r="BX2572"/>
      <c r="BY2572" t="s">
        <v>2903</v>
      </c>
      <c r="BZ2572"/>
      <c r="CA2572"/>
      <c r="CB2572"/>
      <c r="CC2572"/>
      <c r="CD2572">
        <v>0</v>
      </c>
      <c r="CE2572"/>
      <c r="CF2572">
        <v>0</v>
      </c>
    </row>
    <row r="2573" spans="1:84" hidden="1" x14ac:dyDescent="0.35">
      <c r="A2573" t="s">
        <v>2725</v>
      </c>
      <c r="B2573" t="s">
        <v>5565</v>
      </c>
      <c r="C2573">
        <v>3527.2310000000002</v>
      </c>
      <c r="D2573">
        <v>94.058000000000007</v>
      </c>
      <c r="E2573">
        <v>123.925</v>
      </c>
      <c r="F2573">
        <v>98.897000000000006</v>
      </c>
      <c r="G2573" t="s">
        <v>2884</v>
      </c>
      <c r="H2573" t="s">
        <v>5512</v>
      </c>
      <c r="I2573">
        <v>120</v>
      </c>
      <c r="J2573">
        <v>3527.29</v>
      </c>
      <c r="K2573" s="68">
        <v>192.292</v>
      </c>
      <c r="L2573">
        <v>-2.056</v>
      </c>
      <c r="M2573">
        <v>1</v>
      </c>
      <c r="N2573" t="s">
        <v>5565</v>
      </c>
      <c r="O2573">
        <v>0.95199999999999996</v>
      </c>
      <c r="P2573">
        <v>0</v>
      </c>
      <c r="Q2573">
        <v>0</v>
      </c>
      <c r="R2573">
        <v>3527.29</v>
      </c>
      <c r="S2573">
        <v>0</v>
      </c>
      <c r="T2573">
        <v>192.292</v>
      </c>
      <c r="U2573">
        <v>0</v>
      </c>
      <c r="V2573">
        <v>0</v>
      </c>
      <c r="W2573">
        <v>0</v>
      </c>
      <c r="X2573">
        <v>0</v>
      </c>
      <c r="Y2573">
        <v>0</v>
      </c>
      <c r="Z2573">
        <v>0</v>
      </c>
      <c r="AA2573">
        <v>0</v>
      </c>
      <c r="AB2573">
        <v>0</v>
      </c>
      <c r="AC2573" t="b">
        <v>1</v>
      </c>
      <c r="AE2573">
        <v>0</v>
      </c>
      <c r="AF2573">
        <v>0</v>
      </c>
      <c r="AG2573">
        <v>0</v>
      </c>
      <c r="AH2573">
        <v>0</v>
      </c>
      <c r="AI2573">
        <v>0</v>
      </c>
      <c r="AJ2573">
        <v>0</v>
      </c>
      <c r="AK2573">
        <v>0</v>
      </c>
      <c r="AL2573">
        <v>0</v>
      </c>
      <c r="AM2573">
        <v>0</v>
      </c>
      <c r="AN2573">
        <v>0</v>
      </c>
      <c r="AO2573">
        <v>0</v>
      </c>
      <c r="AP2573">
        <v>0</v>
      </c>
      <c r="AQ2573">
        <v>0</v>
      </c>
      <c r="AR2573">
        <v>0</v>
      </c>
      <c r="AS2573">
        <v>0</v>
      </c>
      <c r="AT2573">
        <v>0</v>
      </c>
      <c r="AU2573">
        <v>0</v>
      </c>
      <c r="AV2573">
        <v>0</v>
      </c>
      <c r="AW2573">
        <v>0</v>
      </c>
      <c r="AX2573">
        <v>0</v>
      </c>
      <c r="AY2573" t="b">
        <v>0</v>
      </c>
      <c r="AZ2573">
        <v>0</v>
      </c>
      <c r="BI2573">
        <v>0</v>
      </c>
      <c r="BJ2573">
        <v>0</v>
      </c>
      <c r="BK2573">
        <v>0</v>
      </c>
      <c r="BM2573" t="s">
        <v>144</v>
      </c>
      <c r="BN2573" t="s">
        <v>144</v>
      </c>
      <c r="BO2573" t="s">
        <v>2888</v>
      </c>
      <c r="BT2573"/>
      <c r="BU2573"/>
      <c r="BX2573"/>
      <c r="BY2573" t="s">
        <v>2903</v>
      </c>
      <c r="BZ2573"/>
      <c r="CA2573"/>
      <c r="CB2573"/>
      <c r="CC2573"/>
      <c r="CD2573">
        <v>0</v>
      </c>
      <c r="CE2573"/>
      <c r="CF2573">
        <v>0</v>
      </c>
    </row>
    <row r="2574" spans="1:84" hidden="1" x14ac:dyDescent="0.35">
      <c r="A2574" t="s">
        <v>2726</v>
      </c>
      <c r="B2574" t="s">
        <v>5566</v>
      </c>
      <c r="C2574">
        <v>3527.2950000000001</v>
      </c>
      <c r="D2574">
        <v>305.78100000000001</v>
      </c>
      <c r="E2574">
        <v>228.71</v>
      </c>
      <c r="F2574">
        <v>15.829000000000001</v>
      </c>
      <c r="G2574" t="s">
        <v>2884</v>
      </c>
      <c r="H2574" t="s">
        <v>5512</v>
      </c>
      <c r="I2574">
        <v>165</v>
      </c>
      <c r="J2574">
        <v>3527.3240000000001</v>
      </c>
      <c r="K2574" s="68">
        <v>237.31</v>
      </c>
      <c r="L2574">
        <v>1.4950000000000001</v>
      </c>
      <c r="M2574">
        <v>1</v>
      </c>
      <c r="N2574" t="s">
        <v>5566</v>
      </c>
      <c r="O2574">
        <v>1.034</v>
      </c>
      <c r="P2574">
        <v>0</v>
      </c>
      <c r="Q2574">
        <v>0</v>
      </c>
      <c r="R2574">
        <v>3527.3240000000001</v>
      </c>
      <c r="S2574">
        <v>0</v>
      </c>
      <c r="T2574">
        <v>237.31</v>
      </c>
      <c r="U2574">
        <v>0</v>
      </c>
      <c r="V2574">
        <v>0</v>
      </c>
      <c r="W2574">
        <v>0</v>
      </c>
      <c r="X2574">
        <v>0</v>
      </c>
      <c r="Y2574">
        <v>0</v>
      </c>
      <c r="Z2574">
        <v>0</v>
      </c>
      <c r="AA2574">
        <v>0</v>
      </c>
      <c r="AB2574">
        <v>0</v>
      </c>
      <c r="AC2574" t="b">
        <v>1</v>
      </c>
      <c r="AE2574">
        <v>0</v>
      </c>
      <c r="AF2574">
        <v>0</v>
      </c>
      <c r="AG2574">
        <v>0</v>
      </c>
      <c r="AH2574">
        <v>0</v>
      </c>
      <c r="AI2574">
        <v>0</v>
      </c>
      <c r="AJ2574">
        <v>0</v>
      </c>
      <c r="AK2574">
        <v>0</v>
      </c>
      <c r="AL2574">
        <v>0</v>
      </c>
      <c r="AM2574">
        <v>0</v>
      </c>
      <c r="AN2574">
        <v>0</v>
      </c>
      <c r="AO2574">
        <v>0</v>
      </c>
      <c r="AP2574">
        <v>0</v>
      </c>
      <c r="AQ2574">
        <v>0</v>
      </c>
      <c r="AR2574">
        <v>0</v>
      </c>
      <c r="AS2574">
        <v>0</v>
      </c>
      <c r="AT2574">
        <v>0</v>
      </c>
      <c r="AU2574">
        <v>0</v>
      </c>
      <c r="AV2574">
        <v>0</v>
      </c>
      <c r="AW2574">
        <v>0</v>
      </c>
      <c r="AX2574">
        <v>0</v>
      </c>
      <c r="AY2574" t="b">
        <v>0</v>
      </c>
      <c r="AZ2574">
        <v>0</v>
      </c>
      <c r="BI2574">
        <v>0</v>
      </c>
      <c r="BJ2574">
        <v>0</v>
      </c>
      <c r="BK2574">
        <v>0</v>
      </c>
      <c r="BM2574" t="s">
        <v>144</v>
      </c>
      <c r="BN2574" t="s">
        <v>144</v>
      </c>
      <c r="BO2574" t="s">
        <v>2888</v>
      </c>
      <c r="BT2574"/>
      <c r="BU2574"/>
      <c r="BX2574"/>
      <c r="BY2574" t="s">
        <v>2903</v>
      </c>
      <c r="BZ2574"/>
      <c r="CA2574"/>
      <c r="CB2574"/>
      <c r="CC2574"/>
      <c r="CD2574">
        <v>0</v>
      </c>
      <c r="CE2574"/>
      <c r="CF2574">
        <v>0</v>
      </c>
    </row>
    <row r="2575" spans="1:84" hidden="1" x14ac:dyDescent="0.35">
      <c r="A2575" t="s">
        <v>2727</v>
      </c>
      <c r="B2575" t="s">
        <v>5567</v>
      </c>
      <c r="C2575">
        <v>3527.3009999999999</v>
      </c>
      <c r="D2575">
        <v>202.10900000000001</v>
      </c>
      <c r="E2575">
        <v>260.99</v>
      </c>
      <c r="F2575">
        <v>18.175999999999998</v>
      </c>
      <c r="G2575" t="s">
        <v>2884</v>
      </c>
      <c r="H2575" t="s">
        <v>5512</v>
      </c>
      <c r="I2575">
        <v>195</v>
      </c>
      <c r="J2575">
        <v>3527.3530000000001</v>
      </c>
      <c r="K2575" s="68">
        <v>267.33100000000002</v>
      </c>
      <c r="L2575">
        <v>0.77100000000000002</v>
      </c>
      <c r="M2575">
        <v>1</v>
      </c>
      <c r="N2575" t="s">
        <v>5567</v>
      </c>
      <c r="O2575">
        <v>1.0529999999999999</v>
      </c>
      <c r="P2575">
        <v>0</v>
      </c>
      <c r="Q2575">
        <v>0</v>
      </c>
      <c r="R2575">
        <v>3527.3530000000001</v>
      </c>
      <c r="S2575">
        <v>0</v>
      </c>
      <c r="T2575">
        <v>267.33100000000002</v>
      </c>
      <c r="U2575">
        <v>0</v>
      </c>
      <c r="V2575">
        <v>0</v>
      </c>
      <c r="W2575">
        <v>0</v>
      </c>
      <c r="X2575">
        <v>0</v>
      </c>
      <c r="Y2575">
        <v>0</v>
      </c>
      <c r="Z2575">
        <v>0</v>
      </c>
      <c r="AA2575">
        <v>0</v>
      </c>
      <c r="AB2575">
        <v>0</v>
      </c>
      <c r="AC2575" t="b">
        <v>1</v>
      </c>
      <c r="AE2575">
        <v>0</v>
      </c>
      <c r="AF2575">
        <v>0</v>
      </c>
      <c r="AG2575">
        <v>0</v>
      </c>
      <c r="AH2575">
        <v>0</v>
      </c>
      <c r="AI2575">
        <v>0</v>
      </c>
      <c r="AJ2575">
        <v>0</v>
      </c>
      <c r="AK2575">
        <v>0</v>
      </c>
      <c r="AL2575">
        <v>0</v>
      </c>
      <c r="AM2575">
        <v>0</v>
      </c>
      <c r="AN2575">
        <v>0</v>
      </c>
      <c r="AO2575">
        <v>0</v>
      </c>
      <c r="AP2575">
        <v>0</v>
      </c>
      <c r="AQ2575">
        <v>0</v>
      </c>
      <c r="AR2575">
        <v>0</v>
      </c>
      <c r="AS2575">
        <v>0</v>
      </c>
      <c r="AT2575">
        <v>0</v>
      </c>
      <c r="AU2575">
        <v>0</v>
      </c>
      <c r="AV2575">
        <v>0</v>
      </c>
      <c r="AW2575">
        <v>0</v>
      </c>
      <c r="AX2575">
        <v>0</v>
      </c>
      <c r="AY2575" t="b">
        <v>0</v>
      </c>
      <c r="AZ2575">
        <v>0</v>
      </c>
      <c r="BI2575">
        <v>0</v>
      </c>
      <c r="BJ2575">
        <v>0</v>
      </c>
      <c r="BK2575">
        <v>0</v>
      </c>
      <c r="BM2575" t="s">
        <v>144</v>
      </c>
      <c r="BN2575" t="s">
        <v>144</v>
      </c>
      <c r="BO2575" t="s">
        <v>2888</v>
      </c>
      <c r="BT2575"/>
      <c r="BU2575"/>
      <c r="BX2575"/>
      <c r="BY2575" t="s">
        <v>2903</v>
      </c>
      <c r="BZ2575"/>
      <c r="CA2575"/>
      <c r="CB2575"/>
      <c r="CC2575"/>
      <c r="CD2575">
        <v>0</v>
      </c>
      <c r="CE2575"/>
      <c r="CF2575">
        <v>0</v>
      </c>
    </row>
    <row r="2576" spans="1:84" hidden="1" x14ac:dyDescent="0.35">
      <c r="A2576" t="s">
        <v>2728</v>
      </c>
      <c r="B2576" t="s">
        <v>5568</v>
      </c>
      <c r="C2576">
        <v>3527.5140000000001</v>
      </c>
      <c r="D2576">
        <v>136.827</v>
      </c>
      <c r="E2576">
        <v>251.786</v>
      </c>
      <c r="F2576">
        <v>42.686</v>
      </c>
      <c r="G2576" t="s">
        <v>2884</v>
      </c>
      <c r="H2576" t="s">
        <v>5512</v>
      </c>
      <c r="I2576">
        <v>210</v>
      </c>
      <c r="J2576">
        <v>3527.5749999999998</v>
      </c>
      <c r="K2576" s="68">
        <v>282.39699999999999</v>
      </c>
      <c r="L2576">
        <v>-1.004</v>
      </c>
      <c r="M2576">
        <v>1</v>
      </c>
      <c r="N2576" t="s">
        <v>5568</v>
      </c>
      <c r="O2576">
        <v>0.38600000000000001</v>
      </c>
      <c r="P2576">
        <v>0</v>
      </c>
      <c r="Q2576">
        <v>0</v>
      </c>
      <c r="R2576">
        <v>3527.5749999999998</v>
      </c>
      <c r="S2576">
        <v>0</v>
      </c>
      <c r="T2576">
        <v>282.39699999999999</v>
      </c>
      <c r="U2576">
        <v>0</v>
      </c>
      <c r="V2576">
        <v>0</v>
      </c>
      <c r="W2576">
        <v>0</v>
      </c>
      <c r="X2576">
        <v>0</v>
      </c>
      <c r="Y2576">
        <v>0</v>
      </c>
      <c r="Z2576">
        <v>0</v>
      </c>
      <c r="AA2576">
        <v>0</v>
      </c>
      <c r="AB2576">
        <v>0</v>
      </c>
      <c r="AC2576" t="b">
        <v>1</v>
      </c>
      <c r="AE2576">
        <v>0</v>
      </c>
      <c r="AF2576">
        <v>0</v>
      </c>
      <c r="AG2576">
        <v>0</v>
      </c>
      <c r="AH2576">
        <v>0</v>
      </c>
      <c r="AI2576">
        <v>0</v>
      </c>
      <c r="AJ2576">
        <v>0</v>
      </c>
      <c r="AK2576">
        <v>0</v>
      </c>
      <c r="AL2576">
        <v>0</v>
      </c>
      <c r="AM2576">
        <v>0</v>
      </c>
      <c r="AN2576">
        <v>0</v>
      </c>
      <c r="AO2576">
        <v>0</v>
      </c>
      <c r="AP2576">
        <v>0</v>
      </c>
      <c r="AQ2576">
        <v>0</v>
      </c>
      <c r="AR2576">
        <v>0</v>
      </c>
      <c r="AS2576">
        <v>0</v>
      </c>
      <c r="AT2576">
        <v>0</v>
      </c>
      <c r="AU2576">
        <v>0</v>
      </c>
      <c r="AV2576">
        <v>0</v>
      </c>
      <c r="AW2576">
        <v>0</v>
      </c>
      <c r="AX2576">
        <v>0</v>
      </c>
      <c r="AY2576" t="b">
        <v>0</v>
      </c>
      <c r="AZ2576">
        <v>0</v>
      </c>
      <c r="BI2576">
        <v>0</v>
      </c>
      <c r="BJ2576">
        <v>0</v>
      </c>
      <c r="BK2576">
        <v>0</v>
      </c>
      <c r="BM2576" t="s">
        <v>144</v>
      </c>
      <c r="BN2576" t="s">
        <v>144</v>
      </c>
      <c r="BO2576" t="s">
        <v>2888</v>
      </c>
      <c r="BT2576"/>
      <c r="BU2576"/>
      <c r="BX2576"/>
      <c r="BY2576" t="s">
        <v>2903</v>
      </c>
      <c r="BZ2576"/>
      <c r="CA2576"/>
      <c r="CB2576"/>
      <c r="CC2576"/>
      <c r="CD2576">
        <v>0</v>
      </c>
      <c r="CE2576"/>
      <c r="CF2576">
        <v>0</v>
      </c>
    </row>
    <row r="2577" spans="1:84" hidden="1" x14ac:dyDescent="0.35">
      <c r="A2577" t="s">
        <v>2729</v>
      </c>
      <c r="B2577" t="s">
        <v>5569</v>
      </c>
      <c r="C2577">
        <v>3527.136</v>
      </c>
      <c r="D2577">
        <v>998.51400000000001</v>
      </c>
      <c r="E2577">
        <v>236.98</v>
      </c>
      <c r="F2577">
        <v>0</v>
      </c>
      <c r="G2577" t="s">
        <v>2884</v>
      </c>
      <c r="H2577" t="s">
        <v>5512</v>
      </c>
      <c r="I2577">
        <v>180</v>
      </c>
      <c r="J2577">
        <v>3527.8939999999998</v>
      </c>
      <c r="K2577" s="68">
        <v>251.98</v>
      </c>
      <c r="L2577">
        <v>-0.72699999999999998</v>
      </c>
      <c r="M2577">
        <v>1</v>
      </c>
      <c r="N2577" t="s">
        <v>5569</v>
      </c>
      <c r="O2577">
        <v>5.7000000000000002E-2</v>
      </c>
      <c r="P2577">
        <v>0</v>
      </c>
      <c r="Q2577">
        <v>0</v>
      </c>
      <c r="R2577">
        <v>3527.8939999999998</v>
      </c>
      <c r="S2577">
        <v>0</v>
      </c>
      <c r="U2577">
        <v>0</v>
      </c>
      <c r="V2577">
        <v>0</v>
      </c>
      <c r="W2577">
        <v>0</v>
      </c>
      <c r="X2577">
        <v>0</v>
      </c>
      <c r="Y2577">
        <v>0</v>
      </c>
      <c r="Z2577">
        <v>0</v>
      </c>
      <c r="AA2577">
        <v>0</v>
      </c>
      <c r="AB2577">
        <v>0</v>
      </c>
      <c r="AC2577" t="b">
        <v>1</v>
      </c>
      <c r="AE2577">
        <v>0</v>
      </c>
      <c r="AF2577">
        <v>0</v>
      </c>
      <c r="AG2577">
        <v>0</v>
      </c>
      <c r="AH2577">
        <v>0</v>
      </c>
      <c r="AI2577">
        <v>0</v>
      </c>
      <c r="AJ2577">
        <v>0</v>
      </c>
      <c r="AK2577">
        <v>0</v>
      </c>
      <c r="AL2577">
        <v>0</v>
      </c>
      <c r="AM2577">
        <v>0</v>
      </c>
      <c r="AN2577">
        <v>0</v>
      </c>
      <c r="AO2577">
        <v>0</v>
      </c>
      <c r="AP2577">
        <v>0</v>
      </c>
      <c r="AQ2577">
        <v>0</v>
      </c>
      <c r="AR2577">
        <v>0</v>
      </c>
      <c r="AS2577">
        <v>0</v>
      </c>
      <c r="AT2577">
        <v>0</v>
      </c>
      <c r="AU2577">
        <v>0</v>
      </c>
      <c r="AV2577">
        <v>0</v>
      </c>
      <c r="AW2577">
        <v>0</v>
      </c>
      <c r="AX2577">
        <v>0</v>
      </c>
      <c r="AY2577" t="b">
        <v>0</v>
      </c>
      <c r="AZ2577">
        <v>0</v>
      </c>
      <c r="BI2577">
        <v>0</v>
      </c>
      <c r="BJ2577">
        <v>0</v>
      </c>
      <c r="BK2577">
        <v>0</v>
      </c>
      <c r="BM2577" t="s">
        <v>144</v>
      </c>
      <c r="BN2577" t="s">
        <v>144</v>
      </c>
      <c r="BO2577" t="s">
        <v>2888</v>
      </c>
      <c r="BT2577"/>
      <c r="BU2577"/>
      <c r="BX2577"/>
      <c r="BY2577" t="s">
        <v>2903</v>
      </c>
      <c r="BZ2577"/>
      <c r="CA2577"/>
      <c r="CB2577"/>
      <c r="CC2577"/>
      <c r="CD2577">
        <v>0</v>
      </c>
      <c r="CE2577"/>
      <c r="CF2577">
        <v>0</v>
      </c>
    </row>
    <row r="2578" spans="1:84" hidden="1" x14ac:dyDescent="0.35">
      <c r="A2578" t="s">
        <v>2730</v>
      </c>
      <c r="B2578" t="s">
        <v>5570</v>
      </c>
      <c r="C2578">
        <v>3527.8870000000002</v>
      </c>
      <c r="D2578">
        <v>39.729999999999997</v>
      </c>
      <c r="E2578">
        <v>217.77699999999999</v>
      </c>
      <c r="F2578">
        <v>13</v>
      </c>
      <c r="G2578" t="s">
        <v>2884</v>
      </c>
      <c r="H2578" t="s">
        <v>5512</v>
      </c>
      <c r="I2578">
        <v>153.81</v>
      </c>
      <c r="J2578">
        <v>3527.9029999999998</v>
      </c>
      <c r="K2578" s="68">
        <v>225.82</v>
      </c>
      <c r="L2578">
        <v>7</v>
      </c>
      <c r="M2578">
        <v>3</v>
      </c>
      <c r="N2578" t="s">
        <v>5570</v>
      </c>
      <c r="O2578">
        <v>6.3E-2</v>
      </c>
      <c r="P2578">
        <v>10</v>
      </c>
      <c r="Q2578">
        <v>39.729999999999997</v>
      </c>
      <c r="R2578">
        <v>3527.89</v>
      </c>
      <c r="S2578">
        <v>31.783999999999999</v>
      </c>
      <c r="T2578">
        <v>219.38499999999999</v>
      </c>
      <c r="U2578">
        <v>10.4</v>
      </c>
      <c r="V2578">
        <v>100</v>
      </c>
      <c r="W2578">
        <v>0.78600000000000003</v>
      </c>
      <c r="X2578">
        <v>1.8340000000000001</v>
      </c>
      <c r="Y2578">
        <v>1.67</v>
      </c>
      <c r="Z2578">
        <v>22.794</v>
      </c>
      <c r="AA2578">
        <v>0.624</v>
      </c>
      <c r="AB2578">
        <v>0</v>
      </c>
      <c r="AC2578" t="b">
        <v>1</v>
      </c>
      <c r="BM2578" t="s">
        <v>144</v>
      </c>
      <c r="BN2578" t="s">
        <v>144</v>
      </c>
      <c r="BO2578" t="s">
        <v>2888</v>
      </c>
      <c r="BT2578"/>
      <c r="BU2578"/>
      <c r="BX2578"/>
      <c r="BZ2578"/>
      <c r="CA2578"/>
      <c r="CB2578"/>
      <c r="CC2578"/>
      <c r="CD2578">
        <v>0</v>
      </c>
      <c r="CE2578"/>
      <c r="CF2578">
        <v>0</v>
      </c>
    </row>
    <row r="2579" spans="1:84" hidden="1" x14ac:dyDescent="0.35">
      <c r="A2579" t="s">
        <v>2731</v>
      </c>
      <c r="B2579" t="s">
        <v>5571</v>
      </c>
      <c r="C2579">
        <v>3527.8989999999999</v>
      </c>
      <c r="D2579">
        <v>37.752000000000002</v>
      </c>
      <c r="E2579">
        <v>118.00700000000001</v>
      </c>
      <c r="F2579">
        <v>79.915999999999997</v>
      </c>
      <c r="G2579" t="s">
        <v>2884</v>
      </c>
      <c r="H2579" t="s">
        <v>5512</v>
      </c>
      <c r="I2579">
        <v>83.71</v>
      </c>
      <c r="J2579">
        <v>3527.9189999999999</v>
      </c>
      <c r="K2579" s="68">
        <v>155.62</v>
      </c>
      <c r="L2579">
        <v>6</v>
      </c>
      <c r="M2579">
        <v>3</v>
      </c>
      <c r="N2579" t="s">
        <v>5571</v>
      </c>
      <c r="O2579">
        <v>7.1999999999999995E-2</v>
      </c>
      <c r="P2579">
        <v>10</v>
      </c>
      <c r="Q2579">
        <v>37.752000000000002</v>
      </c>
      <c r="R2579">
        <v>3527.9029999999998</v>
      </c>
      <c r="S2579">
        <v>30.202000000000002</v>
      </c>
      <c r="T2579">
        <v>125.53</v>
      </c>
      <c r="U2579">
        <v>63.933</v>
      </c>
      <c r="V2579">
        <v>100</v>
      </c>
      <c r="W2579">
        <v>1.859</v>
      </c>
      <c r="X2579">
        <v>3.4910000000000001</v>
      </c>
      <c r="Y2579">
        <v>1.77</v>
      </c>
      <c r="Z2579">
        <v>22.794</v>
      </c>
      <c r="AA2579">
        <v>0.624</v>
      </c>
      <c r="AB2579">
        <v>0</v>
      </c>
      <c r="AC2579" t="b">
        <v>1</v>
      </c>
      <c r="BM2579" t="s">
        <v>144</v>
      </c>
      <c r="BN2579" t="s">
        <v>144</v>
      </c>
      <c r="BO2579" t="s">
        <v>2888</v>
      </c>
      <c r="BT2579"/>
      <c r="BU2579"/>
      <c r="BX2579"/>
      <c r="BZ2579"/>
      <c r="CA2579"/>
      <c r="CB2579"/>
      <c r="CC2579"/>
      <c r="CD2579">
        <v>0</v>
      </c>
      <c r="CE2579"/>
      <c r="CF2579">
        <v>0</v>
      </c>
    </row>
    <row r="2580" spans="1:84" hidden="1" x14ac:dyDescent="0.35">
      <c r="A2580" t="s">
        <v>2732</v>
      </c>
      <c r="B2580" t="s">
        <v>5572</v>
      </c>
      <c r="C2580">
        <v>3527.8879999999999</v>
      </c>
      <c r="D2580">
        <v>90.552999999999997</v>
      </c>
      <c r="E2580">
        <v>159.245</v>
      </c>
      <c r="F2580">
        <v>65.459000000000003</v>
      </c>
      <c r="G2580" t="s">
        <v>2884</v>
      </c>
      <c r="H2580" t="s">
        <v>5512</v>
      </c>
      <c r="I2580">
        <v>120</v>
      </c>
      <c r="J2580">
        <v>3527.924</v>
      </c>
      <c r="K2580" s="68">
        <v>191.89500000000001</v>
      </c>
      <c r="L2580">
        <v>-1.7929999999999999</v>
      </c>
      <c r="M2580">
        <v>1</v>
      </c>
      <c r="N2580" t="s">
        <v>5572</v>
      </c>
      <c r="O2580">
        <v>6.7000000000000004E-2</v>
      </c>
      <c r="P2580">
        <v>0</v>
      </c>
      <c r="Q2580">
        <v>0</v>
      </c>
      <c r="R2580">
        <v>3527.924</v>
      </c>
      <c r="S2580">
        <v>0</v>
      </c>
      <c r="T2580">
        <v>191.89500000000001</v>
      </c>
      <c r="U2580">
        <v>0</v>
      </c>
      <c r="V2580">
        <v>0</v>
      </c>
      <c r="W2580">
        <v>0</v>
      </c>
      <c r="X2580">
        <v>0</v>
      </c>
      <c r="Y2580">
        <v>0</v>
      </c>
      <c r="Z2580">
        <v>0</v>
      </c>
      <c r="AA2580">
        <v>0</v>
      </c>
      <c r="AB2580">
        <v>0</v>
      </c>
      <c r="AC2580" t="b">
        <v>1</v>
      </c>
      <c r="AE2580">
        <v>0</v>
      </c>
      <c r="AF2580">
        <v>0</v>
      </c>
      <c r="AG2580">
        <v>0</v>
      </c>
      <c r="AH2580">
        <v>0</v>
      </c>
      <c r="AI2580">
        <v>0</v>
      </c>
      <c r="AJ2580">
        <v>0</v>
      </c>
      <c r="AK2580">
        <v>0</v>
      </c>
      <c r="AL2580">
        <v>0</v>
      </c>
      <c r="AM2580">
        <v>0</v>
      </c>
      <c r="AN2580">
        <v>0</v>
      </c>
      <c r="AO2580">
        <v>0</v>
      </c>
      <c r="AP2580">
        <v>0</v>
      </c>
      <c r="AQ2580">
        <v>0</v>
      </c>
      <c r="AR2580">
        <v>0</v>
      </c>
      <c r="AS2580">
        <v>0</v>
      </c>
      <c r="AT2580">
        <v>0</v>
      </c>
      <c r="AU2580">
        <v>0</v>
      </c>
      <c r="AV2580">
        <v>0</v>
      </c>
      <c r="AW2580">
        <v>0</v>
      </c>
      <c r="AX2580">
        <v>0</v>
      </c>
      <c r="AY2580" t="b">
        <v>0</v>
      </c>
      <c r="AZ2580">
        <v>0</v>
      </c>
      <c r="BI2580">
        <v>0</v>
      </c>
      <c r="BJ2580">
        <v>0</v>
      </c>
      <c r="BK2580">
        <v>0</v>
      </c>
      <c r="BM2580" t="s">
        <v>144</v>
      </c>
      <c r="BN2580" t="s">
        <v>144</v>
      </c>
      <c r="BO2580" t="s">
        <v>2888</v>
      </c>
      <c r="BT2580"/>
      <c r="BU2580"/>
      <c r="BX2580"/>
      <c r="BY2580" t="s">
        <v>2903</v>
      </c>
      <c r="BZ2580"/>
      <c r="CA2580"/>
      <c r="CB2580"/>
      <c r="CC2580"/>
      <c r="CD2580">
        <v>0</v>
      </c>
      <c r="CE2580"/>
      <c r="CF2580">
        <v>0</v>
      </c>
    </row>
    <row r="2581" spans="1:84" hidden="1" x14ac:dyDescent="0.35">
      <c r="A2581" t="s">
        <v>2733</v>
      </c>
      <c r="B2581" t="s">
        <v>5573</v>
      </c>
      <c r="C2581">
        <v>3527.9189999999999</v>
      </c>
      <c r="D2581">
        <v>220.40600000000001</v>
      </c>
      <c r="E2581">
        <v>229.74799999999999</v>
      </c>
      <c r="F2581">
        <v>18.581</v>
      </c>
      <c r="G2581" t="s">
        <v>2884</v>
      </c>
      <c r="H2581" t="s">
        <v>5512</v>
      </c>
      <c r="I2581">
        <v>165</v>
      </c>
      <c r="J2581">
        <v>3528.116</v>
      </c>
      <c r="K2581" s="68">
        <v>237.798</v>
      </c>
      <c r="L2581">
        <v>0.75900000000000001</v>
      </c>
      <c r="M2581">
        <v>1</v>
      </c>
      <c r="N2581" t="s">
        <v>5573</v>
      </c>
      <c r="O2581">
        <v>7.2999999999999995E-2</v>
      </c>
      <c r="P2581">
        <v>0</v>
      </c>
      <c r="Q2581">
        <v>0</v>
      </c>
      <c r="R2581">
        <v>3528.116</v>
      </c>
      <c r="S2581">
        <v>0</v>
      </c>
      <c r="T2581">
        <v>237.798</v>
      </c>
      <c r="U2581">
        <v>0</v>
      </c>
      <c r="V2581">
        <v>0</v>
      </c>
      <c r="W2581">
        <v>0</v>
      </c>
      <c r="X2581">
        <v>0</v>
      </c>
      <c r="Y2581">
        <v>0</v>
      </c>
      <c r="Z2581">
        <v>0</v>
      </c>
      <c r="AA2581">
        <v>0</v>
      </c>
      <c r="AB2581">
        <v>0</v>
      </c>
      <c r="AC2581" t="b">
        <v>1</v>
      </c>
      <c r="AE2581">
        <v>0</v>
      </c>
      <c r="AF2581">
        <v>0</v>
      </c>
      <c r="AG2581">
        <v>0</v>
      </c>
      <c r="AH2581">
        <v>0</v>
      </c>
      <c r="AI2581">
        <v>0</v>
      </c>
      <c r="AJ2581">
        <v>0</v>
      </c>
      <c r="AK2581">
        <v>0</v>
      </c>
      <c r="AL2581">
        <v>0</v>
      </c>
      <c r="AM2581">
        <v>0</v>
      </c>
      <c r="AN2581">
        <v>0</v>
      </c>
      <c r="AO2581">
        <v>0</v>
      </c>
      <c r="AP2581">
        <v>0</v>
      </c>
      <c r="AQ2581">
        <v>0</v>
      </c>
      <c r="AR2581">
        <v>0</v>
      </c>
      <c r="AS2581">
        <v>0</v>
      </c>
      <c r="AT2581">
        <v>0</v>
      </c>
      <c r="AU2581">
        <v>0</v>
      </c>
      <c r="AV2581">
        <v>0</v>
      </c>
      <c r="AW2581">
        <v>0</v>
      </c>
      <c r="AX2581">
        <v>0</v>
      </c>
      <c r="AY2581" t="b">
        <v>0</v>
      </c>
      <c r="AZ2581">
        <v>0</v>
      </c>
      <c r="BI2581">
        <v>0</v>
      </c>
      <c r="BJ2581">
        <v>0</v>
      </c>
      <c r="BK2581">
        <v>0</v>
      </c>
      <c r="BM2581" t="s">
        <v>144</v>
      </c>
      <c r="BN2581" t="s">
        <v>144</v>
      </c>
      <c r="BO2581" t="s">
        <v>2888</v>
      </c>
      <c r="BT2581"/>
      <c r="BU2581"/>
      <c r="BX2581"/>
      <c r="BY2581" t="s">
        <v>2903</v>
      </c>
      <c r="BZ2581"/>
      <c r="CA2581"/>
      <c r="CB2581"/>
      <c r="CC2581"/>
      <c r="CD2581">
        <v>0</v>
      </c>
      <c r="CE2581"/>
      <c r="CF2581">
        <v>0</v>
      </c>
    </row>
    <row r="2582" spans="1:84" hidden="1" x14ac:dyDescent="0.35">
      <c r="A2582" t="s">
        <v>2734</v>
      </c>
      <c r="B2582" t="s">
        <v>5574</v>
      </c>
      <c r="C2582">
        <v>3528.1419999999998</v>
      </c>
      <c r="D2582">
        <v>25.64</v>
      </c>
      <c r="E2582">
        <v>171.19499999999999</v>
      </c>
      <c r="F2582">
        <v>19.975000000000001</v>
      </c>
      <c r="G2582" t="s">
        <v>2884</v>
      </c>
      <c r="H2582" t="s">
        <v>5512</v>
      </c>
      <c r="I2582">
        <v>105</v>
      </c>
      <c r="J2582">
        <v>3528.1509999999998</v>
      </c>
      <c r="K2582" s="68">
        <v>177.96</v>
      </c>
      <c r="L2582">
        <v>2.5289999999999999</v>
      </c>
      <c r="M2582">
        <v>1</v>
      </c>
      <c r="N2582" t="s">
        <v>5574</v>
      </c>
      <c r="O2582">
        <v>9.2999999999999999E-2</v>
      </c>
      <c r="P2582">
        <v>0</v>
      </c>
      <c r="Q2582">
        <v>0</v>
      </c>
      <c r="R2582">
        <v>3528.1509999999998</v>
      </c>
      <c r="S2582">
        <v>0</v>
      </c>
      <c r="T2582">
        <v>177.96</v>
      </c>
      <c r="U2582">
        <v>0</v>
      </c>
      <c r="V2582">
        <v>0</v>
      </c>
      <c r="W2582">
        <v>0</v>
      </c>
      <c r="X2582">
        <v>0</v>
      </c>
      <c r="Y2582">
        <v>0</v>
      </c>
      <c r="Z2582">
        <v>0</v>
      </c>
      <c r="AA2582">
        <v>0</v>
      </c>
      <c r="AB2582">
        <v>0</v>
      </c>
      <c r="AC2582" t="b">
        <v>1</v>
      </c>
      <c r="AE2582">
        <v>0</v>
      </c>
      <c r="AF2582">
        <v>0</v>
      </c>
      <c r="AG2582">
        <v>0</v>
      </c>
      <c r="AH2582">
        <v>0</v>
      </c>
      <c r="AI2582">
        <v>0</v>
      </c>
      <c r="AJ2582">
        <v>0</v>
      </c>
      <c r="AK2582">
        <v>0</v>
      </c>
      <c r="AL2582">
        <v>0</v>
      </c>
      <c r="AM2582">
        <v>0</v>
      </c>
      <c r="AN2582">
        <v>0</v>
      </c>
      <c r="AO2582">
        <v>0</v>
      </c>
      <c r="AP2582">
        <v>0</v>
      </c>
      <c r="AQ2582">
        <v>0</v>
      </c>
      <c r="AR2582">
        <v>0</v>
      </c>
      <c r="AS2582">
        <v>0</v>
      </c>
      <c r="AT2582">
        <v>0</v>
      </c>
      <c r="AU2582">
        <v>0</v>
      </c>
      <c r="AV2582">
        <v>0</v>
      </c>
      <c r="AW2582">
        <v>0</v>
      </c>
      <c r="AX2582">
        <v>0</v>
      </c>
      <c r="AY2582" t="b">
        <v>0</v>
      </c>
      <c r="AZ2582">
        <v>0</v>
      </c>
      <c r="BI2582">
        <v>0</v>
      </c>
      <c r="BJ2582">
        <v>0</v>
      </c>
      <c r="BK2582">
        <v>0</v>
      </c>
      <c r="BM2582" t="s">
        <v>144</v>
      </c>
      <c r="BN2582" t="s">
        <v>144</v>
      </c>
      <c r="BO2582" t="s">
        <v>2888</v>
      </c>
      <c r="BT2582"/>
      <c r="BU2582"/>
      <c r="BX2582"/>
      <c r="BY2582" t="s">
        <v>2903</v>
      </c>
      <c r="BZ2582"/>
      <c r="CA2582"/>
      <c r="CB2582"/>
      <c r="CC2582"/>
      <c r="CD2582">
        <v>0</v>
      </c>
      <c r="CE2582"/>
      <c r="CF2582">
        <v>0</v>
      </c>
    </row>
    <row r="2583" spans="1:84" hidden="1" x14ac:dyDescent="0.35">
      <c r="A2583" t="s">
        <v>2735</v>
      </c>
      <c r="B2583" t="s">
        <v>5575</v>
      </c>
      <c r="C2583">
        <v>3528.1439999999998</v>
      </c>
      <c r="D2583">
        <v>44.723999999999997</v>
      </c>
      <c r="E2583">
        <v>166.62200000000001</v>
      </c>
      <c r="F2583">
        <v>29.82</v>
      </c>
      <c r="G2583" t="s">
        <v>2884</v>
      </c>
      <c r="H2583" t="s">
        <v>5512</v>
      </c>
      <c r="I2583">
        <v>106.19</v>
      </c>
      <c r="J2583">
        <v>3528.1669999999999</v>
      </c>
      <c r="K2583" s="68">
        <v>179.21</v>
      </c>
      <c r="L2583">
        <v>11</v>
      </c>
      <c r="M2583">
        <v>3</v>
      </c>
      <c r="N2583" t="s">
        <v>5575</v>
      </c>
      <c r="O2583">
        <v>0.10100000000000001</v>
      </c>
      <c r="P2583">
        <v>10.523</v>
      </c>
      <c r="Q2583">
        <v>44.723999999999997</v>
      </c>
      <c r="R2583">
        <v>3528.1489999999999</v>
      </c>
      <c r="S2583">
        <v>35.779000000000003</v>
      </c>
      <c r="T2583">
        <v>169.13900000000001</v>
      </c>
      <c r="U2583">
        <v>23.856000000000002</v>
      </c>
      <c r="V2583">
        <v>100</v>
      </c>
      <c r="W2583">
        <v>1.2929999999999999</v>
      </c>
      <c r="X2583">
        <v>4.4610000000000003</v>
      </c>
      <c r="Y2583">
        <v>10.49</v>
      </c>
      <c r="Z2583">
        <v>21.869</v>
      </c>
      <c r="AA2583">
        <v>0.60699999999999998</v>
      </c>
      <c r="AB2583">
        <v>0</v>
      </c>
      <c r="AC2583" t="b">
        <v>1</v>
      </c>
      <c r="BM2583" t="s">
        <v>144</v>
      </c>
      <c r="BN2583" t="s">
        <v>144</v>
      </c>
      <c r="BO2583" t="s">
        <v>2888</v>
      </c>
      <c r="BT2583"/>
      <c r="BU2583"/>
      <c r="BX2583"/>
      <c r="BZ2583"/>
      <c r="CA2583"/>
      <c r="CB2583"/>
      <c r="CC2583"/>
      <c r="CD2583">
        <v>0</v>
      </c>
      <c r="CE2583"/>
      <c r="CF2583">
        <v>0</v>
      </c>
    </row>
    <row r="2584" spans="1:84" hidden="1" x14ac:dyDescent="0.35">
      <c r="A2584" t="s">
        <v>2736</v>
      </c>
      <c r="B2584" t="s">
        <v>5576</v>
      </c>
      <c r="C2584">
        <v>3528.11</v>
      </c>
      <c r="D2584">
        <v>3410.6089999999999</v>
      </c>
      <c r="E2584">
        <v>43.523000000000003</v>
      </c>
      <c r="F2584">
        <v>29.756</v>
      </c>
      <c r="G2584" t="s">
        <v>2884</v>
      </c>
      <c r="H2584" t="s">
        <v>5512</v>
      </c>
      <c r="I2584">
        <v>180</v>
      </c>
      <c r="J2584">
        <v>3528.1819999999998</v>
      </c>
      <c r="K2584" s="68">
        <v>253.322</v>
      </c>
      <c r="L2584">
        <v>-0.79200000000000004</v>
      </c>
      <c r="M2584">
        <v>1</v>
      </c>
      <c r="N2584" t="s">
        <v>5576</v>
      </c>
      <c r="O2584">
        <v>0.107</v>
      </c>
      <c r="P2584">
        <v>0</v>
      </c>
      <c r="Q2584">
        <v>0</v>
      </c>
      <c r="R2584">
        <v>3528.1819999999998</v>
      </c>
      <c r="S2584">
        <v>0</v>
      </c>
      <c r="T2584">
        <v>253.322</v>
      </c>
      <c r="U2584">
        <v>0</v>
      </c>
      <c r="V2584">
        <v>0</v>
      </c>
      <c r="W2584">
        <v>0</v>
      </c>
      <c r="X2584">
        <v>0</v>
      </c>
      <c r="Y2584">
        <v>0</v>
      </c>
      <c r="Z2584">
        <v>0</v>
      </c>
      <c r="AA2584">
        <v>0</v>
      </c>
      <c r="AB2584">
        <v>0</v>
      </c>
      <c r="AC2584" t="b">
        <v>1</v>
      </c>
      <c r="AE2584">
        <v>0</v>
      </c>
      <c r="AF2584">
        <v>0</v>
      </c>
      <c r="AG2584">
        <v>0</v>
      </c>
      <c r="AH2584">
        <v>0</v>
      </c>
      <c r="AI2584">
        <v>0</v>
      </c>
      <c r="AJ2584">
        <v>0</v>
      </c>
      <c r="AK2584">
        <v>0</v>
      </c>
      <c r="AL2584">
        <v>0</v>
      </c>
      <c r="AM2584">
        <v>0</v>
      </c>
      <c r="AN2584">
        <v>0</v>
      </c>
      <c r="AO2584">
        <v>0</v>
      </c>
      <c r="AP2584">
        <v>0</v>
      </c>
      <c r="AQ2584">
        <v>0</v>
      </c>
      <c r="AR2584">
        <v>0</v>
      </c>
      <c r="AS2584">
        <v>0</v>
      </c>
      <c r="AT2584">
        <v>0</v>
      </c>
      <c r="AU2584">
        <v>0</v>
      </c>
      <c r="AV2584">
        <v>0</v>
      </c>
      <c r="AW2584">
        <v>0</v>
      </c>
      <c r="AX2584">
        <v>0</v>
      </c>
      <c r="AY2584" t="b">
        <v>0</v>
      </c>
      <c r="AZ2584">
        <v>0</v>
      </c>
      <c r="BI2584">
        <v>0</v>
      </c>
      <c r="BJ2584">
        <v>0</v>
      </c>
      <c r="BK2584">
        <v>0</v>
      </c>
      <c r="BM2584" t="s">
        <v>144</v>
      </c>
      <c r="BN2584" t="s">
        <v>2887</v>
      </c>
      <c r="BO2584" t="s">
        <v>2888</v>
      </c>
      <c r="BT2584"/>
      <c r="BU2584"/>
      <c r="BX2584"/>
      <c r="BY2584" t="s">
        <v>2903</v>
      </c>
      <c r="BZ2584"/>
      <c r="CA2584"/>
      <c r="CB2584"/>
      <c r="CC2584"/>
      <c r="CD2584">
        <v>0</v>
      </c>
      <c r="CE2584"/>
      <c r="CF2584">
        <v>0</v>
      </c>
    </row>
    <row r="2585" spans="1:84" hidden="1" x14ac:dyDescent="0.35">
      <c r="A2585" t="s">
        <v>2737</v>
      </c>
      <c r="B2585" t="s">
        <v>5577</v>
      </c>
      <c r="C2585">
        <v>3528.1460000000002</v>
      </c>
      <c r="D2585">
        <v>108.786</v>
      </c>
      <c r="E2585">
        <v>304.85899999999998</v>
      </c>
      <c r="F2585">
        <v>110.858</v>
      </c>
      <c r="G2585" t="s">
        <v>2884</v>
      </c>
      <c r="H2585" t="s">
        <v>5512</v>
      </c>
      <c r="I2585">
        <v>300</v>
      </c>
      <c r="J2585">
        <v>3528.2</v>
      </c>
      <c r="K2585" s="68">
        <v>13.635</v>
      </c>
      <c r="L2585">
        <v>-2.3719999999999999</v>
      </c>
      <c r="M2585">
        <v>1</v>
      </c>
      <c r="N2585" t="s">
        <v>5577</v>
      </c>
      <c r="O2585">
        <v>9.1999999999999998E-2</v>
      </c>
      <c r="P2585">
        <v>0</v>
      </c>
      <c r="Q2585">
        <v>0</v>
      </c>
      <c r="R2585">
        <v>3528.2</v>
      </c>
      <c r="S2585">
        <v>0</v>
      </c>
      <c r="T2585">
        <v>13.635</v>
      </c>
      <c r="U2585">
        <v>0</v>
      </c>
      <c r="V2585">
        <v>0</v>
      </c>
      <c r="W2585">
        <v>0</v>
      </c>
      <c r="X2585">
        <v>0</v>
      </c>
      <c r="Y2585">
        <v>0</v>
      </c>
      <c r="Z2585">
        <v>0</v>
      </c>
      <c r="AA2585">
        <v>0</v>
      </c>
      <c r="AB2585">
        <v>0</v>
      </c>
      <c r="AC2585" t="b">
        <v>1</v>
      </c>
      <c r="AE2585">
        <v>0</v>
      </c>
      <c r="AF2585">
        <v>0</v>
      </c>
      <c r="AG2585">
        <v>0</v>
      </c>
      <c r="AH2585">
        <v>0</v>
      </c>
      <c r="AI2585">
        <v>0</v>
      </c>
      <c r="AJ2585">
        <v>0</v>
      </c>
      <c r="AK2585">
        <v>0</v>
      </c>
      <c r="AL2585">
        <v>0</v>
      </c>
      <c r="AM2585">
        <v>0</v>
      </c>
      <c r="AN2585">
        <v>0</v>
      </c>
      <c r="AO2585">
        <v>0</v>
      </c>
      <c r="AP2585">
        <v>0</v>
      </c>
      <c r="AQ2585">
        <v>0</v>
      </c>
      <c r="AR2585">
        <v>0</v>
      </c>
      <c r="AS2585">
        <v>0</v>
      </c>
      <c r="AT2585">
        <v>0</v>
      </c>
      <c r="AU2585">
        <v>0</v>
      </c>
      <c r="AV2585">
        <v>0</v>
      </c>
      <c r="AW2585">
        <v>0</v>
      </c>
      <c r="AX2585">
        <v>0</v>
      </c>
      <c r="AY2585" t="b">
        <v>0</v>
      </c>
      <c r="AZ2585">
        <v>0</v>
      </c>
      <c r="BI2585">
        <v>0</v>
      </c>
      <c r="BJ2585">
        <v>0</v>
      </c>
      <c r="BK2585">
        <v>0</v>
      </c>
      <c r="BM2585" t="s">
        <v>144</v>
      </c>
      <c r="BN2585" t="s">
        <v>144</v>
      </c>
      <c r="BO2585" t="s">
        <v>2888</v>
      </c>
      <c r="BT2585"/>
      <c r="BU2585"/>
      <c r="BX2585"/>
      <c r="BY2585" t="s">
        <v>2903</v>
      </c>
      <c r="BZ2585"/>
      <c r="CA2585"/>
      <c r="CB2585"/>
      <c r="CC2585"/>
      <c r="CD2585">
        <v>0</v>
      </c>
      <c r="CE2585"/>
      <c r="CF2585">
        <v>0</v>
      </c>
    </row>
    <row r="2586" spans="1:84" hidden="1" x14ac:dyDescent="0.35">
      <c r="A2586" t="s">
        <v>2738</v>
      </c>
      <c r="B2586" t="s">
        <v>5578</v>
      </c>
      <c r="C2586">
        <v>3528.2460000000001</v>
      </c>
      <c r="D2586">
        <v>42.837000000000003</v>
      </c>
      <c r="E2586">
        <v>177.18</v>
      </c>
      <c r="F2586">
        <v>17.494</v>
      </c>
      <c r="G2586" t="s">
        <v>2884</v>
      </c>
      <c r="H2586" t="s">
        <v>5512</v>
      </c>
      <c r="I2586">
        <v>116.29</v>
      </c>
      <c r="J2586">
        <v>3528.2719999999999</v>
      </c>
      <c r="K2586" s="68">
        <v>190.35</v>
      </c>
      <c r="L2586">
        <v>10</v>
      </c>
      <c r="M2586">
        <v>3</v>
      </c>
      <c r="N2586" t="s">
        <v>5578</v>
      </c>
      <c r="O2586">
        <v>8.2000000000000003E-2</v>
      </c>
      <c r="P2586">
        <v>10</v>
      </c>
      <c r="Q2586">
        <v>42.837000000000003</v>
      </c>
      <c r="R2586">
        <v>3528.2510000000002</v>
      </c>
      <c r="S2586">
        <v>34.270000000000003</v>
      </c>
      <c r="T2586">
        <v>179.81399999999999</v>
      </c>
      <c r="U2586">
        <v>13.994999999999999</v>
      </c>
      <c r="V2586">
        <v>100</v>
      </c>
      <c r="W2586">
        <v>0.94199999999999995</v>
      </c>
      <c r="X2586">
        <v>3.0609999999999999</v>
      </c>
      <c r="Y2586">
        <v>10.45</v>
      </c>
      <c r="Z2586">
        <v>21.869</v>
      </c>
      <c r="AA2586">
        <v>0.60699999999999998</v>
      </c>
      <c r="AB2586">
        <v>0</v>
      </c>
      <c r="AC2586" t="b">
        <v>1</v>
      </c>
      <c r="BM2586" t="s">
        <v>144</v>
      </c>
      <c r="BN2586" t="s">
        <v>144</v>
      </c>
      <c r="BO2586" t="s">
        <v>2888</v>
      </c>
      <c r="BT2586"/>
      <c r="BU2586"/>
      <c r="BX2586"/>
      <c r="BZ2586"/>
      <c r="CA2586"/>
      <c r="CB2586"/>
      <c r="CC2586"/>
      <c r="CD2586">
        <v>0</v>
      </c>
      <c r="CE2586"/>
      <c r="CF2586">
        <v>0</v>
      </c>
    </row>
    <row r="2587" spans="1:84" hidden="1" x14ac:dyDescent="0.35">
      <c r="A2587" t="s">
        <v>2739</v>
      </c>
      <c r="B2587" t="s">
        <v>5579</v>
      </c>
      <c r="C2587">
        <v>3528.1379999999999</v>
      </c>
      <c r="D2587">
        <v>334.50799999999998</v>
      </c>
      <c r="E2587">
        <v>83.391000000000005</v>
      </c>
      <c r="F2587">
        <v>26.571999999999999</v>
      </c>
      <c r="G2587" t="s">
        <v>2884</v>
      </c>
      <c r="H2587" t="s">
        <v>5512</v>
      </c>
      <c r="I2587">
        <v>15</v>
      </c>
      <c r="J2587">
        <v>3528.3539999999998</v>
      </c>
      <c r="K2587" s="68">
        <v>89.873999999999995</v>
      </c>
      <c r="L2587">
        <v>2.4689999999999999</v>
      </c>
      <c r="M2587">
        <v>1</v>
      </c>
      <c r="N2587" t="s">
        <v>5579</v>
      </c>
      <c r="O2587">
        <v>6.7000000000000004E-2</v>
      </c>
      <c r="P2587">
        <v>0</v>
      </c>
      <c r="Q2587">
        <v>0</v>
      </c>
      <c r="R2587">
        <v>3528.3539999999998</v>
      </c>
      <c r="S2587">
        <v>0</v>
      </c>
      <c r="T2587">
        <v>89.873999999999995</v>
      </c>
      <c r="U2587">
        <v>0</v>
      </c>
      <c r="V2587">
        <v>0</v>
      </c>
      <c r="W2587">
        <v>0</v>
      </c>
      <c r="X2587">
        <v>0</v>
      </c>
      <c r="Y2587">
        <v>0</v>
      </c>
      <c r="Z2587">
        <v>0</v>
      </c>
      <c r="AA2587">
        <v>0</v>
      </c>
      <c r="AB2587">
        <v>0</v>
      </c>
      <c r="AC2587" t="b">
        <v>1</v>
      </c>
      <c r="AE2587">
        <v>0</v>
      </c>
      <c r="AF2587">
        <v>0</v>
      </c>
      <c r="AG2587">
        <v>0</v>
      </c>
      <c r="AH2587">
        <v>0</v>
      </c>
      <c r="AI2587">
        <v>0</v>
      </c>
      <c r="AJ2587">
        <v>0</v>
      </c>
      <c r="AK2587">
        <v>0</v>
      </c>
      <c r="AL2587">
        <v>0</v>
      </c>
      <c r="AM2587">
        <v>0</v>
      </c>
      <c r="AN2587">
        <v>0</v>
      </c>
      <c r="AO2587">
        <v>0</v>
      </c>
      <c r="AP2587">
        <v>0</v>
      </c>
      <c r="AQ2587">
        <v>0</v>
      </c>
      <c r="AR2587">
        <v>0</v>
      </c>
      <c r="AS2587">
        <v>0</v>
      </c>
      <c r="AT2587">
        <v>0</v>
      </c>
      <c r="AU2587">
        <v>0</v>
      </c>
      <c r="AV2587">
        <v>0</v>
      </c>
      <c r="AW2587">
        <v>0</v>
      </c>
      <c r="AX2587">
        <v>0</v>
      </c>
      <c r="AY2587" t="b">
        <v>0</v>
      </c>
      <c r="AZ2587">
        <v>0</v>
      </c>
      <c r="BI2587">
        <v>0</v>
      </c>
      <c r="BJ2587">
        <v>0</v>
      </c>
      <c r="BK2587">
        <v>0</v>
      </c>
      <c r="BM2587" t="s">
        <v>144</v>
      </c>
      <c r="BN2587" t="s">
        <v>144</v>
      </c>
      <c r="BO2587" t="s">
        <v>2888</v>
      </c>
      <c r="BT2587"/>
      <c r="BU2587"/>
      <c r="BX2587"/>
      <c r="BY2587" t="s">
        <v>2903</v>
      </c>
      <c r="BZ2587"/>
      <c r="CA2587"/>
      <c r="CB2587"/>
      <c r="CC2587"/>
      <c r="CD2587">
        <v>0</v>
      </c>
      <c r="CE2587"/>
      <c r="CF2587">
        <v>0</v>
      </c>
    </row>
    <row r="2588" spans="1:84" hidden="1" x14ac:dyDescent="0.35">
      <c r="A2588" t="s">
        <v>2740</v>
      </c>
      <c r="B2588" t="s">
        <v>5580</v>
      </c>
      <c r="C2588">
        <v>3528.3330000000001</v>
      </c>
      <c r="D2588">
        <v>143.95500000000001</v>
      </c>
      <c r="E2588">
        <v>354.43400000000003</v>
      </c>
      <c r="F2588">
        <v>11.231999999999999</v>
      </c>
      <c r="G2588" t="s">
        <v>2884</v>
      </c>
      <c r="H2588" t="s">
        <v>5512</v>
      </c>
      <c r="I2588">
        <v>285</v>
      </c>
      <c r="J2588">
        <v>3528.364</v>
      </c>
      <c r="K2588" s="68">
        <v>4.1000000000000002E-2</v>
      </c>
      <c r="L2588">
        <v>0.69099999999999995</v>
      </c>
      <c r="M2588">
        <v>1</v>
      </c>
      <c r="N2588" t="s">
        <v>5580</v>
      </c>
      <c r="O2588">
        <v>7.2999999999999995E-2</v>
      </c>
      <c r="P2588">
        <v>0</v>
      </c>
      <c r="Q2588">
        <v>0</v>
      </c>
      <c r="R2588">
        <v>3528.364</v>
      </c>
      <c r="S2588">
        <v>0</v>
      </c>
      <c r="T2588">
        <v>4.1000000000000002E-2</v>
      </c>
      <c r="U2588">
        <v>0</v>
      </c>
      <c r="V2588">
        <v>0</v>
      </c>
      <c r="W2588">
        <v>0</v>
      </c>
      <c r="X2588">
        <v>0</v>
      </c>
      <c r="Y2588">
        <v>0</v>
      </c>
      <c r="Z2588">
        <v>0</v>
      </c>
      <c r="AA2588">
        <v>0</v>
      </c>
      <c r="AB2588">
        <v>0</v>
      </c>
      <c r="AC2588" t="b">
        <v>1</v>
      </c>
      <c r="AE2588">
        <v>0</v>
      </c>
      <c r="AF2588">
        <v>0</v>
      </c>
      <c r="AG2588">
        <v>0</v>
      </c>
      <c r="AH2588">
        <v>0</v>
      </c>
      <c r="AI2588">
        <v>0</v>
      </c>
      <c r="AJ2588">
        <v>0</v>
      </c>
      <c r="AK2588">
        <v>0</v>
      </c>
      <c r="AL2588">
        <v>0</v>
      </c>
      <c r="AM2588">
        <v>0</v>
      </c>
      <c r="AN2588">
        <v>0</v>
      </c>
      <c r="AO2588">
        <v>0</v>
      </c>
      <c r="AP2588">
        <v>0</v>
      </c>
      <c r="AQ2588">
        <v>0</v>
      </c>
      <c r="AR2588">
        <v>0</v>
      </c>
      <c r="AS2588">
        <v>0</v>
      </c>
      <c r="AT2588">
        <v>0</v>
      </c>
      <c r="AU2588">
        <v>0</v>
      </c>
      <c r="AV2588">
        <v>0</v>
      </c>
      <c r="AW2588">
        <v>0</v>
      </c>
      <c r="AX2588">
        <v>0</v>
      </c>
      <c r="AY2588" t="b">
        <v>0</v>
      </c>
      <c r="AZ2588">
        <v>0</v>
      </c>
      <c r="BI2588">
        <v>0</v>
      </c>
      <c r="BJ2588">
        <v>0</v>
      </c>
      <c r="BK2588">
        <v>0</v>
      </c>
      <c r="BM2588" t="s">
        <v>144</v>
      </c>
      <c r="BN2588" t="s">
        <v>144</v>
      </c>
      <c r="BO2588" t="s">
        <v>2888</v>
      </c>
      <c r="BT2588"/>
      <c r="BU2588"/>
      <c r="BX2588"/>
      <c r="BY2588" t="s">
        <v>2903</v>
      </c>
      <c r="BZ2588"/>
      <c r="CA2588"/>
      <c r="CB2588"/>
      <c r="CC2588"/>
      <c r="CD2588">
        <v>0</v>
      </c>
      <c r="CE2588"/>
      <c r="CF2588">
        <v>0</v>
      </c>
    </row>
    <row r="2589" spans="1:84" hidden="1" x14ac:dyDescent="0.35">
      <c r="A2589" t="s">
        <v>2741</v>
      </c>
      <c r="B2589" t="s">
        <v>5581</v>
      </c>
      <c r="C2589">
        <v>3528.3290000000002</v>
      </c>
      <c r="D2589">
        <v>150.357</v>
      </c>
      <c r="E2589">
        <v>325.23</v>
      </c>
      <c r="F2589">
        <v>10.231999999999999</v>
      </c>
      <c r="G2589" t="s">
        <v>2884</v>
      </c>
      <c r="H2589" t="s">
        <v>5512</v>
      </c>
      <c r="I2589">
        <v>255</v>
      </c>
      <c r="J2589">
        <v>3528.364</v>
      </c>
      <c r="K2589" s="68">
        <v>330.041</v>
      </c>
      <c r="L2589">
        <v>0.60799999999999998</v>
      </c>
      <c r="M2589">
        <v>1</v>
      </c>
      <c r="N2589" t="s">
        <v>5581</v>
      </c>
      <c r="O2589">
        <v>7.2999999999999995E-2</v>
      </c>
      <c r="P2589">
        <v>0</v>
      </c>
      <c r="Q2589">
        <v>0</v>
      </c>
      <c r="R2589">
        <v>3528.364</v>
      </c>
      <c r="S2589">
        <v>0</v>
      </c>
      <c r="T2589">
        <v>330.041</v>
      </c>
      <c r="U2589">
        <v>0</v>
      </c>
      <c r="V2589">
        <v>0</v>
      </c>
      <c r="W2589">
        <v>0</v>
      </c>
      <c r="X2589">
        <v>0</v>
      </c>
      <c r="Y2589">
        <v>0</v>
      </c>
      <c r="Z2589">
        <v>0</v>
      </c>
      <c r="AA2589">
        <v>0</v>
      </c>
      <c r="AB2589">
        <v>0</v>
      </c>
      <c r="AC2589" t="b">
        <v>1</v>
      </c>
      <c r="AE2589">
        <v>0</v>
      </c>
      <c r="AF2589">
        <v>0</v>
      </c>
      <c r="AG2589">
        <v>0</v>
      </c>
      <c r="AH2589">
        <v>0</v>
      </c>
      <c r="AI2589">
        <v>0</v>
      </c>
      <c r="AJ2589">
        <v>0</v>
      </c>
      <c r="AK2589">
        <v>0</v>
      </c>
      <c r="AL2589">
        <v>0</v>
      </c>
      <c r="AM2589">
        <v>0</v>
      </c>
      <c r="AN2589">
        <v>0</v>
      </c>
      <c r="AO2589">
        <v>0</v>
      </c>
      <c r="AP2589">
        <v>0</v>
      </c>
      <c r="AQ2589">
        <v>0</v>
      </c>
      <c r="AR2589">
        <v>0</v>
      </c>
      <c r="AS2589">
        <v>0</v>
      </c>
      <c r="AT2589">
        <v>0</v>
      </c>
      <c r="AU2589">
        <v>0</v>
      </c>
      <c r="AV2589">
        <v>0</v>
      </c>
      <c r="AW2589">
        <v>0</v>
      </c>
      <c r="AX2589">
        <v>0</v>
      </c>
      <c r="AY2589" t="b">
        <v>0</v>
      </c>
      <c r="AZ2589">
        <v>0</v>
      </c>
      <c r="BI2589">
        <v>0</v>
      </c>
      <c r="BJ2589">
        <v>0</v>
      </c>
      <c r="BK2589">
        <v>0</v>
      </c>
      <c r="BM2589" t="s">
        <v>144</v>
      </c>
      <c r="BN2589" t="s">
        <v>144</v>
      </c>
      <c r="BO2589" t="s">
        <v>2888</v>
      </c>
      <c r="BT2589"/>
      <c r="BU2589"/>
      <c r="BX2589"/>
      <c r="BY2589" t="s">
        <v>2903</v>
      </c>
      <c r="BZ2589"/>
      <c r="CA2589"/>
      <c r="CB2589"/>
      <c r="CC2589"/>
      <c r="CD2589">
        <v>0</v>
      </c>
      <c r="CE2589"/>
      <c r="CF2589">
        <v>0</v>
      </c>
    </row>
    <row r="2590" spans="1:84" hidden="1" x14ac:dyDescent="0.35">
      <c r="A2590" t="s">
        <v>2742</v>
      </c>
      <c r="B2590" t="s">
        <v>5582</v>
      </c>
      <c r="C2590">
        <v>3527.1149999999998</v>
      </c>
      <c r="D2590">
        <v>4405.4960000000001</v>
      </c>
      <c r="E2590">
        <v>75.632999999999996</v>
      </c>
      <c r="F2590">
        <v>360</v>
      </c>
      <c r="G2590" t="s">
        <v>2884</v>
      </c>
      <c r="H2590" t="s">
        <v>5512</v>
      </c>
      <c r="I2590">
        <v>60</v>
      </c>
      <c r="J2590">
        <v>3528.451</v>
      </c>
      <c r="K2590" s="68">
        <v>135.63300000000001</v>
      </c>
      <c r="L2590">
        <v>-0.61099999999999999</v>
      </c>
      <c r="M2590">
        <v>1</v>
      </c>
      <c r="N2590" t="s">
        <v>5582</v>
      </c>
      <c r="O2590">
        <v>8.3000000000000004E-2</v>
      </c>
      <c r="P2590">
        <v>0</v>
      </c>
      <c r="Q2590">
        <v>0</v>
      </c>
      <c r="R2590">
        <v>3528.451</v>
      </c>
      <c r="S2590">
        <v>0</v>
      </c>
      <c r="T2590">
        <v>135.63300000000001</v>
      </c>
      <c r="U2590">
        <v>0</v>
      </c>
      <c r="V2590">
        <v>0</v>
      </c>
      <c r="W2590">
        <v>0</v>
      </c>
      <c r="X2590">
        <v>0</v>
      </c>
      <c r="Y2590">
        <v>0</v>
      </c>
      <c r="Z2590">
        <v>0</v>
      </c>
      <c r="AA2590">
        <v>0</v>
      </c>
      <c r="AB2590">
        <v>0</v>
      </c>
      <c r="AC2590" t="b">
        <v>1</v>
      </c>
      <c r="AE2590">
        <v>0</v>
      </c>
      <c r="AF2590">
        <v>0</v>
      </c>
      <c r="AG2590">
        <v>0</v>
      </c>
      <c r="AH2590">
        <v>0</v>
      </c>
      <c r="AI2590">
        <v>0</v>
      </c>
      <c r="AJ2590">
        <v>0</v>
      </c>
      <c r="AK2590">
        <v>0</v>
      </c>
      <c r="AL2590">
        <v>0</v>
      </c>
      <c r="AM2590">
        <v>0</v>
      </c>
      <c r="AN2590">
        <v>0</v>
      </c>
      <c r="AO2590">
        <v>0</v>
      </c>
      <c r="AP2590">
        <v>0</v>
      </c>
      <c r="AQ2590">
        <v>0</v>
      </c>
      <c r="AR2590">
        <v>0</v>
      </c>
      <c r="AS2590">
        <v>0</v>
      </c>
      <c r="AT2590">
        <v>0</v>
      </c>
      <c r="AU2590">
        <v>0</v>
      </c>
      <c r="AV2590">
        <v>0</v>
      </c>
      <c r="AW2590">
        <v>0</v>
      </c>
      <c r="AX2590">
        <v>0</v>
      </c>
      <c r="AY2590" t="b">
        <v>0</v>
      </c>
      <c r="AZ2590">
        <v>0</v>
      </c>
      <c r="BI2590">
        <v>0</v>
      </c>
      <c r="BJ2590">
        <v>0</v>
      </c>
      <c r="BK2590">
        <v>0</v>
      </c>
      <c r="BM2590" t="s">
        <v>144</v>
      </c>
      <c r="BN2590" t="s">
        <v>2887</v>
      </c>
      <c r="BO2590" t="s">
        <v>2888</v>
      </c>
      <c r="BT2590"/>
      <c r="BU2590"/>
      <c r="BX2590"/>
      <c r="BY2590" t="s">
        <v>2903</v>
      </c>
      <c r="BZ2590"/>
      <c r="CA2590"/>
      <c r="CB2590"/>
      <c r="CC2590"/>
      <c r="CD2590">
        <v>0</v>
      </c>
      <c r="CE2590"/>
      <c r="CF2590">
        <v>0</v>
      </c>
    </row>
    <row r="2591" spans="1:84" hidden="1" x14ac:dyDescent="0.35">
      <c r="A2591" t="s">
        <v>2743</v>
      </c>
      <c r="B2591" t="s">
        <v>5583</v>
      </c>
      <c r="C2591">
        <v>3528.3249999999998</v>
      </c>
      <c r="D2591">
        <v>214.3</v>
      </c>
      <c r="E2591">
        <v>170.30699999999999</v>
      </c>
      <c r="F2591">
        <v>26.268999999999998</v>
      </c>
      <c r="G2591" t="s">
        <v>2884</v>
      </c>
      <c r="H2591" t="s">
        <v>5512</v>
      </c>
      <c r="I2591">
        <v>105</v>
      </c>
      <c r="J2591">
        <v>3528.5070000000001</v>
      </c>
      <c r="K2591" s="68">
        <v>181.15899999999999</v>
      </c>
      <c r="L2591">
        <v>3.0030000000000001</v>
      </c>
      <c r="M2591">
        <v>1</v>
      </c>
      <c r="N2591" t="s">
        <v>5583</v>
      </c>
      <c r="O2591">
        <v>8.5000000000000006E-2</v>
      </c>
      <c r="P2591">
        <v>0</v>
      </c>
      <c r="Q2591">
        <v>0</v>
      </c>
      <c r="R2591">
        <v>3528.5070000000001</v>
      </c>
      <c r="S2591">
        <v>0</v>
      </c>
      <c r="T2591">
        <v>181.15899999999999</v>
      </c>
      <c r="U2591">
        <v>0</v>
      </c>
      <c r="V2591">
        <v>0</v>
      </c>
      <c r="W2591">
        <v>0</v>
      </c>
      <c r="X2591">
        <v>0</v>
      </c>
      <c r="Y2591">
        <v>0</v>
      </c>
      <c r="Z2591">
        <v>0</v>
      </c>
      <c r="AA2591">
        <v>0</v>
      </c>
      <c r="AB2591">
        <v>0</v>
      </c>
      <c r="AC2591" t="b">
        <v>1</v>
      </c>
      <c r="AE2591">
        <v>0</v>
      </c>
      <c r="AF2591">
        <v>0</v>
      </c>
      <c r="AG2591">
        <v>0</v>
      </c>
      <c r="AH2591">
        <v>0</v>
      </c>
      <c r="AI2591">
        <v>0</v>
      </c>
      <c r="AJ2591">
        <v>0</v>
      </c>
      <c r="AK2591">
        <v>0</v>
      </c>
      <c r="AL2591">
        <v>0</v>
      </c>
      <c r="AM2591">
        <v>0</v>
      </c>
      <c r="AN2591">
        <v>0</v>
      </c>
      <c r="AO2591">
        <v>0</v>
      </c>
      <c r="AP2591">
        <v>0</v>
      </c>
      <c r="AQ2591">
        <v>0</v>
      </c>
      <c r="AR2591">
        <v>0</v>
      </c>
      <c r="AS2591">
        <v>0</v>
      </c>
      <c r="AT2591">
        <v>0</v>
      </c>
      <c r="AU2591">
        <v>0</v>
      </c>
      <c r="AV2591">
        <v>0</v>
      </c>
      <c r="AW2591">
        <v>0</v>
      </c>
      <c r="AX2591">
        <v>0</v>
      </c>
      <c r="AY2591" t="b">
        <v>0</v>
      </c>
      <c r="AZ2591">
        <v>0</v>
      </c>
      <c r="BI2591">
        <v>0</v>
      </c>
      <c r="BJ2591">
        <v>0</v>
      </c>
      <c r="BK2591">
        <v>0</v>
      </c>
      <c r="BM2591" t="s">
        <v>144</v>
      </c>
      <c r="BN2591" t="s">
        <v>144</v>
      </c>
      <c r="BO2591" t="s">
        <v>2888</v>
      </c>
      <c r="BT2591"/>
      <c r="BU2591"/>
      <c r="BX2591"/>
      <c r="BY2591" t="s">
        <v>2903</v>
      </c>
      <c r="BZ2591"/>
      <c r="CA2591"/>
      <c r="CB2591"/>
      <c r="CC2591"/>
      <c r="CD2591">
        <v>0</v>
      </c>
      <c r="CE2591"/>
      <c r="CF2591">
        <v>0</v>
      </c>
    </row>
    <row r="2592" spans="1:84" hidden="1" x14ac:dyDescent="0.35">
      <c r="A2592" t="s">
        <v>2744</v>
      </c>
      <c r="B2592" t="s">
        <v>5584</v>
      </c>
      <c r="C2592">
        <v>3528.509</v>
      </c>
      <c r="D2592">
        <v>37.018999999999998</v>
      </c>
      <c r="E2592">
        <v>229.74299999999999</v>
      </c>
      <c r="F2592">
        <v>6.2949999999999999</v>
      </c>
      <c r="G2592" t="s">
        <v>2884</v>
      </c>
      <c r="H2592" t="s">
        <v>5512</v>
      </c>
      <c r="I2592">
        <v>153.81</v>
      </c>
      <c r="J2592">
        <v>3528.5259999999998</v>
      </c>
      <c r="K2592" s="68">
        <v>230.07</v>
      </c>
      <c r="L2592">
        <v>10</v>
      </c>
      <c r="M2592">
        <v>3</v>
      </c>
      <c r="N2592" t="s">
        <v>5584</v>
      </c>
      <c r="O2592">
        <v>0.107</v>
      </c>
      <c r="P2592">
        <v>10</v>
      </c>
      <c r="Q2592">
        <v>37.018999999999998</v>
      </c>
      <c r="R2592">
        <v>3528.5120000000002</v>
      </c>
      <c r="S2592">
        <v>29.614999999999998</v>
      </c>
      <c r="T2592">
        <v>229.80799999999999</v>
      </c>
      <c r="U2592">
        <v>5.0359999999999996</v>
      </c>
      <c r="V2592">
        <v>100</v>
      </c>
      <c r="W2592">
        <v>0.41499999999999998</v>
      </c>
      <c r="X2592">
        <v>1.4810000000000001</v>
      </c>
      <c r="Y2592">
        <v>3.59</v>
      </c>
      <c r="Z2592">
        <v>23.661999999999999</v>
      </c>
      <c r="AA2592">
        <v>0.64</v>
      </c>
      <c r="AB2592">
        <v>0</v>
      </c>
      <c r="AC2592" t="b">
        <v>1</v>
      </c>
      <c r="BM2592" t="s">
        <v>144</v>
      </c>
      <c r="BN2592" t="s">
        <v>144</v>
      </c>
      <c r="BO2592" t="s">
        <v>2888</v>
      </c>
      <c r="BT2592"/>
      <c r="BU2592"/>
      <c r="BX2592"/>
      <c r="BZ2592"/>
      <c r="CA2592"/>
      <c r="CB2592"/>
      <c r="CC2592"/>
      <c r="CD2592">
        <v>0</v>
      </c>
      <c r="CE2592"/>
      <c r="CF2592">
        <v>0</v>
      </c>
    </row>
    <row r="2593" spans="1:84" hidden="1" x14ac:dyDescent="0.35">
      <c r="A2593" t="s">
        <v>2745</v>
      </c>
      <c r="B2593" t="s">
        <v>5585</v>
      </c>
      <c r="C2593">
        <v>3528.5529999999999</v>
      </c>
      <c r="D2593">
        <v>93.555999999999997</v>
      </c>
      <c r="E2593">
        <v>163.08199999999999</v>
      </c>
      <c r="F2593">
        <v>8.1170000000000009</v>
      </c>
      <c r="G2593" t="s">
        <v>2884</v>
      </c>
      <c r="H2593" t="s">
        <v>5512</v>
      </c>
      <c r="I2593">
        <v>90</v>
      </c>
      <c r="J2593">
        <v>3528.5659999999998</v>
      </c>
      <c r="K2593" s="68">
        <v>166.327</v>
      </c>
      <c r="L2593">
        <v>-0.70299999999999996</v>
      </c>
      <c r="M2593">
        <v>1</v>
      </c>
      <c r="N2593" t="s">
        <v>5585</v>
      </c>
      <c r="O2593">
        <v>9.7000000000000003E-2</v>
      </c>
      <c r="P2593">
        <v>0</v>
      </c>
      <c r="Q2593">
        <v>0</v>
      </c>
      <c r="R2593">
        <v>3528.5659999999998</v>
      </c>
      <c r="S2593">
        <v>0</v>
      </c>
      <c r="T2593">
        <v>166.327</v>
      </c>
      <c r="U2593">
        <v>0</v>
      </c>
      <c r="V2593">
        <v>0</v>
      </c>
      <c r="W2593">
        <v>0</v>
      </c>
      <c r="X2593">
        <v>0</v>
      </c>
      <c r="Y2593">
        <v>0</v>
      </c>
      <c r="Z2593">
        <v>0</v>
      </c>
      <c r="AA2593">
        <v>0</v>
      </c>
      <c r="AB2593">
        <v>0</v>
      </c>
      <c r="AC2593" t="b">
        <v>1</v>
      </c>
      <c r="AE2593">
        <v>0</v>
      </c>
      <c r="AF2593">
        <v>0</v>
      </c>
      <c r="AG2593">
        <v>0</v>
      </c>
      <c r="AH2593">
        <v>0</v>
      </c>
      <c r="AI2593">
        <v>0</v>
      </c>
      <c r="AJ2593">
        <v>0</v>
      </c>
      <c r="AK2593">
        <v>0</v>
      </c>
      <c r="AL2593">
        <v>0</v>
      </c>
      <c r="AM2593">
        <v>0</v>
      </c>
      <c r="AN2593">
        <v>0</v>
      </c>
      <c r="AO2593">
        <v>0</v>
      </c>
      <c r="AP2593">
        <v>0</v>
      </c>
      <c r="AQ2593">
        <v>0</v>
      </c>
      <c r="AR2593">
        <v>0</v>
      </c>
      <c r="AS2593">
        <v>0</v>
      </c>
      <c r="AT2593">
        <v>0</v>
      </c>
      <c r="AU2593">
        <v>0</v>
      </c>
      <c r="AV2593">
        <v>0</v>
      </c>
      <c r="AW2593">
        <v>0</v>
      </c>
      <c r="AX2593">
        <v>0</v>
      </c>
      <c r="AY2593" t="b">
        <v>0</v>
      </c>
      <c r="AZ2593">
        <v>0</v>
      </c>
      <c r="BI2593">
        <v>0</v>
      </c>
      <c r="BJ2593">
        <v>0</v>
      </c>
      <c r="BK2593">
        <v>0</v>
      </c>
      <c r="BM2593" t="s">
        <v>144</v>
      </c>
      <c r="BN2593" t="s">
        <v>144</v>
      </c>
      <c r="BO2593" t="s">
        <v>2888</v>
      </c>
      <c r="BT2593"/>
      <c r="BU2593"/>
      <c r="BX2593"/>
      <c r="BY2593" t="s">
        <v>2903</v>
      </c>
      <c r="BZ2593"/>
      <c r="CA2593"/>
      <c r="CB2593"/>
      <c r="CC2593"/>
      <c r="CD2593">
        <v>0</v>
      </c>
      <c r="CE2593"/>
      <c r="CF2593">
        <v>0</v>
      </c>
    </row>
    <row r="2594" spans="1:84" hidden="1" x14ac:dyDescent="0.35">
      <c r="A2594" t="s">
        <v>2746</v>
      </c>
      <c r="B2594" t="s">
        <v>5586</v>
      </c>
      <c r="C2594">
        <v>3528.61</v>
      </c>
      <c r="D2594">
        <v>170.16300000000001</v>
      </c>
      <c r="E2594">
        <v>176.45500000000001</v>
      </c>
      <c r="F2594">
        <v>12.323</v>
      </c>
      <c r="G2594" t="s">
        <v>2884</v>
      </c>
      <c r="H2594" t="s">
        <v>5512</v>
      </c>
      <c r="I2594">
        <v>105</v>
      </c>
      <c r="J2594">
        <v>3528.7109999999998</v>
      </c>
      <c r="K2594" s="68">
        <v>182.09200000000001</v>
      </c>
      <c r="L2594">
        <v>1.0960000000000001</v>
      </c>
      <c r="M2594">
        <v>1</v>
      </c>
      <c r="N2594" t="s">
        <v>5586</v>
      </c>
      <c r="O2594">
        <v>7.9000000000000001E-2</v>
      </c>
      <c r="P2594">
        <v>0</v>
      </c>
      <c r="Q2594">
        <v>0</v>
      </c>
      <c r="R2594">
        <v>3528.7109999999998</v>
      </c>
      <c r="S2594">
        <v>0</v>
      </c>
      <c r="T2594">
        <v>182.09200000000001</v>
      </c>
      <c r="U2594">
        <v>0</v>
      </c>
      <c r="V2594">
        <v>0</v>
      </c>
      <c r="W2594">
        <v>0</v>
      </c>
      <c r="X2594">
        <v>0</v>
      </c>
      <c r="Y2594">
        <v>0</v>
      </c>
      <c r="Z2594">
        <v>0</v>
      </c>
      <c r="AA2594">
        <v>0</v>
      </c>
      <c r="AB2594">
        <v>0</v>
      </c>
      <c r="AC2594" t="b">
        <v>1</v>
      </c>
      <c r="AE2594">
        <v>0</v>
      </c>
      <c r="AF2594">
        <v>0</v>
      </c>
      <c r="AG2594">
        <v>0</v>
      </c>
      <c r="AH2594">
        <v>0</v>
      </c>
      <c r="AI2594">
        <v>0</v>
      </c>
      <c r="AJ2594">
        <v>0</v>
      </c>
      <c r="AK2594">
        <v>0</v>
      </c>
      <c r="AL2594">
        <v>0</v>
      </c>
      <c r="AM2594">
        <v>0</v>
      </c>
      <c r="AN2594">
        <v>0</v>
      </c>
      <c r="AO2594">
        <v>0</v>
      </c>
      <c r="AP2594">
        <v>0</v>
      </c>
      <c r="AQ2594">
        <v>0</v>
      </c>
      <c r="AR2594">
        <v>0</v>
      </c>
      <c r="AS2594">
        <v>0</v>
      </c>
      <c r="AT2594">
        <v>0</v>
      </c>
      <c r="AU2594">
        <v>0</v>
      </c>
      <c r="AV2594">
        <v>0</v>
      </c>
      <c r="AW2594">
        <v>0</v>
      </c>
      <c r="AX2594">
        <v>0</v>
      </c>
      <c r="AY2594" t="b">
        <v>0</v>
      </c>
      <c r="AZ2594">
        <v>0</v>
      </c>
      <c r="BI2594">
        <v>0</v>
      </c>
      <c r="BJ2594">
        <v>0</v>
      </c>
      <c r="BK2594">
        <v>0</v>
      </c>
      <c r="BM2594" t="s">
        <v>144</v>
      </c>
      <c r="BN2594" t="s">
        <v>144</v>
      </c>
      <c r="BO2594" t="s">
        <v>2888</v>
      </c>
      <c r="BT2594"/>
      <c r="BU2594"/>
      <c r="BX2594"/>
      <c r="BY2594" t="s">
        <v>2903</v>
      </c>
      <c r="BZ2594"/>
      <c r="CA2594"/>
      <c r="CB2594"/>
      <c r="CC2594"/>
      <c r="CD2594">
        <v>0</v>
      </c>
      <c r="CE2594"/>
      <c r="CF2594">
        <v>0</v>
      </c>
    </row>
    <row r="2595" spans="1:84" hidden="1" x14ac:dyDescent="0.35">
      <c r="A2595" t="s">
        <v>2747</v>
      </c>
      <c r="B2595" t="s">
        <v>5587</v>
      </c>
      <c r="C2595">
        <v>3528.9720000000002</v>
      </c>
      <c r="D2595">
        <v>32.220999999999997</v>
      </c>
      <c r="E2595">
        <v>229.36199999999999</v>
      </c>
      <c r="F2595">
        <v>8.4529999999999994</v>
      </c>
      <c r="G2595" t="s">
        <v>2884</v>
      </c>
      <c r="H2595" t="s">
        <v>5512</v>
      </c>
      <c r="I2595">
        <v>156.29</v>
      </c>
      <c r="J2595">
        <v>3528.99</v>
      </c>
      <c r="K2595" s="68">
        <v>233.66</v>
      </c>
      <c r="L2595">
        <v>7</v>
      </c>
      <c r="M2595">
        <v>3</v>
      </c>
      <c r="N2595" t="s">
        <v>5587</v>
      </c>
      <c r="O2595">
        <v>0.08</v>
      </c>
      <c r="P2595">
        <v>10</v>
      </c>
      <c r="Q2595">
        <v>32.220999999999997</v>
      </c>
      <c r="R2595">
        <v>3528.9749999999999</v>
      </c>
      <c r="S2595">
        <v>25.777000000000001</v>
      </c>
      <c r="T2595">
        <v>230.221</v>
      </c>
      <c r="U2595">
        <v>6.7629999999999999</v>
      </c>
      <c r="V2595">
        <v>100</v>
      </c>
      <c r="W2595">
        <v>0.61499999999999999</v>
      </c>
      <c r="X2595">
        <v>1.552</v>
      </c>
      <c r="Y2595">
        <v>2.85</v>
      </c>
      <c r="Z2595">
        <v>23.902000000000001</v>
      </c>
      <c r="AA2595">
        <v>0.64400000000000002</v>
      </c>
      <c r="AB2595">
        <v>0</v>
      </c>
      <c r="AC2595" t="b">
        <v>1</v>
      </c>
      <c r="BM2595" t="s">
        <v>144</v>
      </c>
      <c r="BN2595" t="s">
        <v>144</v>
      </c>
      <c r="BO2595" t="s">
        <v>2888</v>
      </c>
      <c r="BT2595"/>
      <c r="BU2595"/>
      <c r="BX2595"/>
      <c r="BZ2595"/>
      <c r="CA2595"/>
      <c r="CB2595"/>
      <c r="CC2595"/>
      <c r="CD2595">
        <v>0</v>
      </c>
      <c r="CE2595"/>
      <c r="CF2595">
        <v>0</v>
      </c>
    </row>
    <row r="2596" spans="1:84" hidden="1" x14ac:dyDescent="0.35">
      <c r="A2596" t="s">
        <v>2748</v>
      </c>
      <c r="B2596" t="s">
        <v>5588</v>
      </c>
      <c r="C2596">
        <v>3528.9740000000002</v>
      </c>
      <c r="D2596">
        <v>36.042000000000002</v>
      </c>
      <c r="E2596">
        <v>135.20699999999999</v>
      </c>
      <c r="F2596">
        <v>7.4589999999999996</v>
      </c>
      <c r="G2596" t="s">
        <v>2884</v>
      </c>
      <c r="H2596" t="s">
        <v>5512</v>
      </c>
      <c r="I2596">
        <v>63.71</v>
      </c>
      <c r="J2596">
        <v>3528.9969999999998</v>
      </c>
      <c r="K2596" s="68">
        <v>141.04</v>
      </c>
      <c r="L2596">
        <v>8</v>
      </c>
      <c r="M2596">
        <v>3</v>
      </c>
      <c r="N2596" t="s">
        <v>5588</v>
      </c>
      <c r="O2596">
        <v>8.4000000000000005E-2</v>
      </c>
      <c r="P2596">
        <v>10</v>
      </c>
      <c r="Q2596">
        <v>36.042000000000002</v>
      </c>
      <c r="R2596">
        <v>3528.9780000000001</v>
      </c>
      <c r="S2596">
        <v>28.834</v>
      </c>
      <c r="T2596">
        <v>136.374</v>
      </c>
      <c r="U2596">
        <v>5.9669999999999996</v>
      </c>
      <c r="V2596">
        <v>100</v>
      </c>
      <c r="W2596">
        <v>0.5</v>
      </c>
      <c r="X2596">
        <v>1.472</v>
      </c>
      <c r="Y2596">
        <v>2.85</v>
      </c>
      <c r="Z2596">
        <v>23.902000000000001</v>
      </c>
      <c r="AA2596">
        <v>0.64400000000000002</v>
      </c>
      <c r="AB2596">
        <v>0</v>
      </c>
      <c r="AC2596" t="b">
        <v>1</v>
      </c>
      <c r="BM2596" t="s">
        <v>144</v>
      </c>
      <c r="BN2596" t="s">
        <v>144</v>
      </c>
      <c r="BO2596" t="s">
        <v>2888</v>
      </c>
      <c r="BT2596"/>
      <c r="BU2596"/>
      <c r="BX2596"/>
      <c r="BZ2596"/>
      <c r="CA2596"/>
      <c r="CB2596"/>
      <c r="CC2596"/>
      <c r="CD2596">
        <v>0</v>
      </c>
      <c r="CE2596"/>
      <c r="CF2596">
        <v>0</v>
      </c>
    </row>
    <row r="2597" spans="1:84" hidden="1" x14ac:dyDescent="0.35">
      <c r="A2597" t="s">
        <v>2749</v>
      </c>
      <c r="B2597" t="s">
        <v>5589</v>
      </c>
      <c r="C2597">
        <v>3528.9749999999999</v>
      </c>
      <c r="D2597">
        <v>46.008000000000003</v>
      </c>
      <c r="E2597">
        <v>55.98</v>
      </c>
      <c r="F2597">
        <v>12.324</v>
      </c>
      <c r="G2597" t="s">
        <v>2884</v>
      </c>
      <c r="H2597" t="s">
        <v>5512</v>
      </c>
      <c r="I2597">
        <v>345</v>
      </c>
      <c r="J2597">
        <v>3529.0059999999999</v>
      </c>
      <c r="K2597" s="68">
        <v>62.311</v>
      </c>
      <c r="L2597">
        <v>4.3090000000000002</v>
      </c>
      <c r="M2597">
        <v>1</v>
      </c>
      <c r="N2597" t="s">
        <v>5589</v>
      </c>
      <c r="O2597">
        <v>0.105</v>
      </c>
      <c r="P2597">
        <v>0</v>
      </c>
      <c r="Q2597">
        <v>0</v>
      </c>
      <c r="R2597">
        <v>3529.0059999999999</v>
      </c>
      <c r="S2597">
        <v>0</v>
      </c>
      <c r="T2597">
        <v>62.311</v>
      </c>
      <c r="U2597">
        <v>0</v>
      </c>
      <c r="V2597">
        <v>0</v>
      </c>
      <c r="W2597">
        <v>0</v>
      </c>
      <c r="X2597">
        <v>0</v>
      </c>
      <c r="Y2597">
        <v>0</v>
      </c>
      <c r="Z2597">
        <v>0</v>
      </c>
      <c r="AA2597">
        <v>0</v>
      </c>
      <c r="AB2597">
        <v>0</v>
      </c>
      <c r="AC2597" t="b">
        <v>1</v>
      </c>
      <c r="AE2597">
        <v>0</v>
      </c>
      <c r="AF2597">
        <v>0</v>
      </c>
      <c r="AG2597">
        <v>0</v>
      </c>
      <c r="AH2597">
        <v>0</v>
      </c>
      <c r="AI2597">
        <v>0</v>
      </c>
      <c r="AJ2597">
        <v>0</v>
      </c>
      <c r="AK2597">
        <v>0</v>
      </c>
      <c r="AL2597">
        <v>0</v>
      </c>
      <c r="AM2597">
        <v>0</v>
      </c>
      <c r="AN2597">
        <v>0</v>
      </c>
      <c r="AO2597">
        <v>0</v>
      </c>
      <c r="AP2597">
        <v>0</v>
      </c>
      <c r="AQ2597">
        <v>0</v>
      </c>
      <c r="AR2597">
        <v>0</v>
      </c>
      <c r="AS2597">
        <v>0</v>
      </c>
      <c r="AT2597">
        <v>0</v>
      </c>
      <c r="AU2597">
        <v>0</v>
      </c>
      <c r="AV2597">
        <v>0</v>
      </c>
      <c r="AW2597">
        <v>0</v>
      </c>
      <c r="AX2597">
        <v>0</v>
      </c>
      <c r="AY2597" t="b">
        <v>0</v>
      </c>
      <c r="AZ2597">
        <v>0</v>
      </c>
      <c r="BI2597">
        <v>0</v>
      </c>
      <c r="BJ2597">
        <v>0</v>
      </c>
      <c r="BK2597">
        <v>0</v>
      </c>
      <c r="BM2597" t="s">
        <v>144</v>
      </c>
      <c r="BN2597" t="s">
        <v>144</v>
      </c>
      <c r="BO2597" t="s">
        <v>2888</v>
      </c>
      <c r="BT2597"/>
      <c r="BU2597"/>
      <c r="BX2597"/>
      <c r="BY2597" t="s">
        <v>2903</v>
      </c>
      <c r="BZ2597"/>
      <c r="CA2597"/>
      <c r="CB2597"/>
      <c r="CC2597"/>
      <c r="CD2597">
        <v>0</v>
      </c>
      <c r="CE2597"/>
      <c r="CF2597">
        <v>0</v>
      </c>
    </row>
    <row r="2598" spans="1:84" hidden="1" x14ac:dyDescent="0.35">
      <c r="A2598" t="s">
        <v>2750</v>
      </c>
      <c r="B2598" t="s">
        <v>5590</v>
      </c>
      <c r="C2598">
        <v>3529.0349999999999</v>
      </c>
      <c r="D2598">
        <v>152.589</v>
      </c>
      <c r="E2598">
        <v>299.99400000000003</v>
      </c>
      <c r="F2598">
        <v>89.734999999999999</v>
      </c>
      <c r="G2598" t="s">
        <v>2884</v>
      </c>
      <c r="H2598" t="s">
        <v>5512</v>
      </c>
      <c r="I2598">
        <v>270</v>
      </c>
      <c r="J2598">
        <v>3529.105</v>
      </c>
      <c r="K2598" s="68">
        <v>347.35199999999998</v>
      </c>
      <c r="L2598">
        <v>2.1320000000000001</v>
      </c>
      <c r="M2598">
        <v>1</v>
      </c>
      <c r="N2598" t="s">
        <v>5590</v>
      </c>
      <c r="O2598">
        <v>0.108</v>
      </c>
      <c r="P2598">
        <v>0</v>
      </c>
      <c r="Q2598">
        <v>0</v>
      </c>
      <c r="R2598">
        <v>3529.105</v>
      </c>
      <c r="S2598">
        <v>0</v>
      </c>
      <c r="T2598">
        <v>347.35199999999998</v>
      </c>
      <c r="U2598">
        <v>0</v>
      </c>
      <c r="V2598">
        <v>0</v>
      </c>
      <c r="W2598">
        <v>0</v>
      </c>
      <c r="X2598">
        <v>0</v>
      </c>
      <c r="Y2598">
        <v>0</v>
      </c>
      <c r="Z2598">
        <v>0</v>
      </c>
      <c r="AA2598">
        <v>0</v>
      </c>
      <c r="AB2598">
        <v>0</v>
      </c>
      <c r="AC2598" t="b">
        <v>1</v>
      </c>
      <c r="AE2598">
        <v>0</v>
      </c>
      <c r="AF2598">
        <v>0</v>
      </c>
      <c r="AG2598">
        <v>0</v>
      </c>
      <c r="AH2598">
        <v>0</v>
      </c>
      <c r="AI2598">
        <v>0</v>
      </c>
      <c r="AJ2598">
        <v>0</v>
      </c>
      <c r="AK2598">
        <v>0</v>
      </c>
      <c r="AL2598">
        <v>0</v>
      </c>
      <c r="AM2598">
        <v>0</v>
      </c>
      <c r="AN2598">
        <v>0</v>
      </c>
      <c r="AO2598">
        <v>0</v>
      </c>
      <c r="AP2598">
        <v>0</v>
      </c>
      <c r="AQ2598">
        <v>0</v>
      </c>
      <c r="AR2598">
        <v>0</v>
      </c>
      <c r="AS2598">
        <v>0</v>
      </c>
      <c r="AT2598">
        <v>0</v>
      </c>
      <c r="AU2598">
        <v>0</v>
      </c>
      <c r="AV2598">
        <v>0</v>
      </c>
      <c r="AW2598">
        <v>0</v>
      </c>
      <c r="AX2598">
        <v>0</v>
      </c>
      <c r="AY2598" t="b">
        <v>0</v>
      </c>
      <c r="AZ2598">
        <v>0</v>
      </c>
      <c r="BI2598">
        <v>0</v>
      </c>
      <c r="BJ2598">
        <v>0</v>
      </c>
      <c r="BK2598">
        <v>0</v>
      </c>
      <c r="BM2598" t="s">
        <v>144</v>
      </c>
      <c r="BN2598" t="s">
        <v>144</v>
      </c>
      <c r="BO2598" t="s">
        <v>2888</v>
      </c>
      <c r="BT2598"/>
      <c r="BU2598"/>
      <c r="BX2598"/>
      <c r="BY2598" t="s">
        <v>2903</v>
      </c>
      <c r="BZ2598"/>
      <c r="CA2598"/>
      <c r="CB2598"/>
      <c r="CC2598"/>
      <c r="CD2598">
        <v>0</v>
      </c>
      <c r="CE2598"/>
      <c r="CF2598">
        <v>0</v>
      </c>
    </row>
    <row r="2599" spans="1:84" hidden="1" x14ac:dyDescent="0.35">
      <c r="A2599" t="s">
        <v>2751</v>
      </c>
      <c r="B2599" t="s">
        <v>5591</v>
      </c>
      <c r="C2599">
        <v>3529.0630000000001</v>
      </c>
      <c r="D2599">
        <v>139.71799999999999</v>
      </c>
      <c r="E2599">
        <v>140.24700000000001</v>
      </c>
      <c r="F2599">
        <v>22.646000000000001</v>
      </c>
      <c r="G2599" t="s">
        <v>2884</v>
      </c>
      <c r="H2599" t="s">
        <v>5512</v>
      </c>
      <c r="I2599">
        <v>75</v>
      </c>
      <c r="J2599">
        <v>3529.1860000000001</v>
      </c>
      <c r="K2599" s="68">
        <v>152.506</v>
      </c>
      <c r="L2599">
        <v>3.903</v>
      </c>
      <c r="M2599">
        <v>1</v>
      </c>
      <c r="N2599" t="s">
        <v>5591</v>
      </c>
      <c r="O2599">
        <v>0.128</v>
      </c>
      <c r="P2599">
        <v>0</v>
      </c>
      <c r="Q2599">
        <v>0</v>
      </c>
      <c r="R2599">
        <v>3529.1860000000001</v>
      </c>
      <c r="S2599">
        <v>0</v>
      </c>
      <c r="T2599">
        <v>152.506</v>
      </c>
      <c r="U2599">
        <v>0</v>
      </c>
      <c r="V2599">
        <v>0</v>
      </c>
      <c r="W2599">
        <v>0</v>
      </c>
      <c r="X2599">
        <v>0</v>
      </c>
      <c r="Y2599">
        <v>0</v>
      </c>
      <c r="Z2599">
        <v>0</v>
      </c>
      <c r="AA2599">
        <v>0</v>
      </c>
      <c r="AB2599">
        <v>0</v>
      </c>
      <c r="AC2599" t="b">
        <v>1</v>
      </c>
      <c r="AE2599">
        <v>0</v>
      </c>
      <c r="AF2599">
        <v>0</v>
      </c>
      <c r="AG2599">
        <v>0</v>
      </c>
      <c r="AH2599">
        <v>0</v>
      </c>
      <c r="AI2599">
        <v>0</v>
      </c>
      <c r="AJ2599">
        <v>0</v>
      </c>
      <c r="AK2599">
        <v>0</v>
      </c>
      <c r="AL2599">
        <v>0</v>
      </c>
      <c r="AM2599">
        <v>0</v>
      </c>
      <c r="AN2599">
        <v>0</v>
      </c>
      <c r="AO2599">
        <v>0</v>
      </c>
      <c r="AP2599">
        <v>0</v>
      </c>
      <c r="AQ2599">
        <v>0</v>
      </c>
      <c r="AR2599">
        <v>0</v>
      </c>
      <c r="AS2599">
        <v>0</v>
      </c>
      <c r="AT2599">
        <v>0</v>
      </c>
      <c r="AU2599">
        <v>0</v>
      </c>
      <c r="AV2599">
        <v>0</v>
      </c>
      <c r="AW2599">
        <v>0</v>
      </c>
      <c r="AX2599">
        <v>0</v>
      </c>
      <c r="AY2599" t="b">
        <v>0</v>
      </c>
      <c r="AZ2599">
        <v>0</v>
      </c>
      <c r="BI2599">
        <v>0</v>
      </c>
      <c r="BJ2599">
        <v>0</v>
      </c>
      <c r="BK2599">
        <v>0</v>
      </c>
      <c r="BM2599" t="s">
        <v>144</v>
      </c>
      <c r="BN2599" t="s">
        <v>144</v>
      </c>
      <c r="BO2599" t="s">
        <v>2888</v>
      </c>
      <c r="BT2599"/>
      <c r="BU2599"/>
      <c r="BX2599"/>
      <c r="BY2599" t="s">
        <v>2903</v>
      </c>
      <c r="BZ2599"/>
      <c r="CA2599"/>
      <c r="CB2599"/>
      <c r="CC2599"/>
      <c r="CD2599">
        <v>0</v>
      </c>
      <c r="CE2599"/>
      <c r="CF2599">
        <v>0</v>
      </c>
    </row>
    <row r="2600" spans="1:84" hidden="1" x14ac:dyDescent="0.35">
      <c r="A2600" t="s">
        <v>2752</v>
      </c>
      <c r="B2600" t="s">
        <v>5592</v>
      </c>
      <c r="C2600">
        <v>3529.1790000000001</v>
      </c>
      <c r="D2600">
        <v>32.551000000000002</v>
      </c>
      <c r="E2600">
        <v>121.255</v>
      </c>
      <c r="F2600">
        <v>133.91999999999999</v>
      </c>
      <c r="G2600" t="s">
        <v>2884</v>
      </c>
      <c r="H2600" t="s">
        <v>5512</v>
      </c>
      <c r="I2600">
        <v>116.29</v>
      </c>
      <c r="J2600">
        <v>3529.19</v>
      </c>
      <c r="K2600" s="68">
        <v>193.82</v>
      </c>
      <c r="L2600">
        <v>41</v>
      </c>
      <c r="M2600">
        <v>3</v>
      </c>
      <c r="N2600" t="s">
        <v>5592</v>
      </c>
      <c r="O2600">
        <v>0.128</v>
      </c>
      <c r="P2600">
        <v>31.36</v>
      </c>
      <c r="Q2600">
        <v>32.551000000000002</v>
      </c>
      <c r="R2600">
        <v>3529.181</v>
      </c>
      <c r="S2600">
        <v>26.041</v>
      </c>
      <c r="T2600">
        <v>135.768</v>
      </c>
      <c r="U2600">
        <v>107.136</v>
      </c>
      <c r="V2600">
        <v>100</v>
      </c>
      <c r="W2600">
        <v>2.0449999999999999</v>
      </c>
      <c r="X2600">
        <v>31.67</v>
      </c>
      <c r="Y2600">
        <v>30.96</v>
      </c>
      <c r="Z2600">
        <v>29.95</v>
      </c>
      <c r="AA2600">
        <v>0.69799999999999995</v>
      </c>
      <c r="AB2600">
        <v>0</v>
      </c>
      <c r="AC2600" t="b">
        <v>1</v>
      </c>
      <c r="BM2600" t="s">
        <v>144</v>
      </c>
      <c r="BN2600" t="s">
        <v>144</v>
      </c>
      <c r="BO2600" t="s">
        <v>2888</v>
      </c>
      <c r="BT2600"/>
      <c r="BU2600"/>
      <c r="BX2600"/>
      <c r="BZ2600"/>
      <c r="CA2600"/>
      <c r="CB2600"/>
      <c r="CC2600"/>
      <c r="CD2600">
        <v>0</v>
      </c>
      <c r="CE2600"/>
      <c r="CF2600">
        <v>0</v>
      </c>
    </row>
    <row r="2601" spans="1:84" hidden="1" x14ac:dyDescent="0.35">
      <c r="A2601" t="s">
        <v>2753</v>
      </c>
      <c r="B2601" t="s">
        <v>5593</v>
      </c>
      <c r="C2601">
        <v>3529.357</v>
      </c>
      <c r="D2601">
        <v>34.695999999999998</v>
      </c>
      <c r="E2601">
        <v>184.285</v>
      </c>
      <c r="F2601">
        <v>14.571999999999999</v>
      </c>
      <c r="G2601" t="s">
        <v>2884</v>
      </c>
      <c r="H2601" t="s">
        <v>5512</v>
      </c>
      <c r="I2601">
        <v>116.29</v>
      </c>
      <c r="J2601">
        <v>3529.3739999999998</v>
      </c>
      <c r="K2601" s="68">
        <v>194.46</v>
      </c>
      <c r="L2601">
        <v>14</v>
      </c>
      <c r="M2601">
        <v>3</v>
      </c>
      <c r="N2601" t="s">
        <v>5593</v>
      </c>
      <c r="O2601">
        <v>0.111</v>
      </c>
      <c r="P2601">
        <v>12.286</v>
      </c>
      <c r="Q2601">
        <v>34.695999999999998</v>
      </c>
      <c r="R2601">
        <v>3529.3609999999999</v>
      </c>
      <c r="S2601">
        <v>27.757000000000001</v>
      </c>
      <c r="T2601">
        <v>186.32</v>
      </c>
      <c r="U2601">
        <v>11.657999999999999</v>
      </c>
      <c r="V2601">
        <v>100</v>
      </c>
      <c r="W2601">
        <v>0.92900000000000005</v>
      </c>
      <c r="X2601">
        <v>4.7969999999999997</v>
      </c>
      <c r="Y2601">
        <v>23.695</v>
      </c>
      <c r="Z2601">
        <v>29.95</v>
      </c>
      <c r="AA2601">
        <v>0.69799999999999995</v>
      </c>
      <c r="AB2601">
        <v>0</v>
      </c>
      <c r="AC2601" t="b">
        <v>1</v>
      </c>
      <c r="BM2601" t="s">
        <v>144</v>
      </c>
      <c r="BN2601" t="s">
        <v>144</v>
      </c>
      <c r="BO2601" t="s">
        <v>2888</v>
      </c>
      <c r="BT2601"/>
      <c r="BU2601"/>
      <c r="BX2601"/>
      <c r="BZ2601"/>
      <c r="CA2601"/>
      <c r="CB2601"/>
      <c r="CC2601"/>
      <c r="CD2601">
        <v>0</v>
      </c>
      <c r="CE2601"/>
      <c r="CF2601">
        <v>0</v>
      </c>
    </row>
    <row r="2602" spans="1:84" hidden="1" x14ac:dyDescent="0.35">
      <c r="A2602" t="s">
        <v>2754</v>
      </c>
      <c r="B2602" t="s">
        <v>5594</v>
      </c>
      <c r="C2602">
        <v>3529.4169999999999</v>
      </c>
      <c r="D2602">
        <v>23.702999999999999</v>
      </c>
      <c r="E2602">
        <v>184.381</v>
      </c>
      <c r="F2602">
        <v>13.051</v>
      </c>
      <c r="G2602" t="s">
        <v>2884</v>
      </c>
      <c r="H2602" t="s">
        <v>5512</v>
      </c>
      <c r="I2602">
        <v>116.29</v>
      </c>
      <c r="J2602">
        <v>3529.4279999999999</v>
      </c>
      <c r="K2602" s="68">
        <v>194.27</v>
      </c>
      <c r="L2602">
        <v>7</v>
      </c>
      <c r="M2602">
        <v>3</v>
      </c>
      <c r="N2602" t="s">
        <v>5594</v>
      </c>
      <c r="O2602">
        <v>0.106</v>
      </c>
      <c r="P2602">
        <v>10</v>
      </c>
      <c r="Q2602">
        <v>23.702999999999999</v>
      </c>
      <c r="R2602">
        <v>3529.4189999999999</v>
      </c>
      <c r="S2602">
        <v>18.962</v>
      </c>
      <c r="T2602">
        <v>186.35900000000001</v>
      </c>
      <c r="U2602">
        <v>10.441000000000001</v>
      </c>
      <c r="V2602">
        <v>100</v>
      </c>
      <c r="W2602">
        <v>1.1299999999999999</v>
      </c>
      <c r="X2602">
        <v>2.58</v>
      </c>
      <c r="Y2602">
        <v>22.59</v>
      </c>
      <c r="Z2602">
        <v>29.95</v>
      </c>
      <c r="AA2602">
        <v>0.69799999999999995</v>
      </c>
      <c r="AB2602">
        <v>0</v>
      </c>
      <c r="AC2602" t="b">
        <v>1</v>
      </c>
      <c r="BM2602" t="s">
        <v>144</v>
      </c>
      <c r="BN2602" t="s">
        <v>144</v>
      </c>
      <c r="BO2602" t="s">
        <v>2888</v>
      </c>
      <c r="BT2602"/>
      <c r="BU2602"/>
      <c r="BX2602"/>
      <c r="BZ2602"/>
      <c r="CA2602"/>
      <c r="CB2602"/>
      <c r="CC2602"/>
      <c r="CD2602">
        <v>0</v>
      </c>
      <c r="CE2602"/>
      <c r="CF2602">
        <v>0</v>
      </c>
    </row>
    <row r="2603" spans="1:84" hidden="1" x14ac:dyDescent="0.35">
      <c r="A2603" t="s">
        <v>2755</v>
      </c>
      <c r="B2603" t="s">
        <v>5595</v>
      </c>
      <c r="C2603">
        <v>3529.471</v>
      </c>
      <c r="D2603">
        <v>34.645000000000003</v>
      </c>
      <c r="E2603">
        <v>184.221</v>
      </c>
      <c r="F2603">
        <v>14.005000000000001</v>
      </c>
      <c r="G2603" t="s">
        <v>2884</v>
      </c>
      <c r="H2603" t="s">
        <v>5512</v>
      </c>
      <c r="I2603">
        <v>116.29</v>
      </c>
      <c r="J2603">
        <v>3529.4870000000001</v>
      </c>
      <c r="K2603" s="68">
        <v>194</v>
      </c>
      <c r="L2603">
        <v>15</v>
      </c>
      <c r="M2603">
        <v>3</v>
      </c>
      <c r="N2603" t="s">
        <v>5595</v>
      </c>
      <c r="O2603">
        <v>8.7999999999999995E-2</v>
      </c>
      <c r="P2603">
        <v>12.917</v>
      </c>
      <c r="Q2603">
        <v>34.645000000000003</v>
      </c>
      <c r="R2603">
        <v>3529.4740000000002</v>
      </c>
      <c r="S2603">
        <v>27.716000000000001</v>
      </c>
      <c r="T2603">
        <v>186.17699999999999</v>
      </c>
      <c r="U2603">
        <v>11.204000000000001</v>
      </c>
      <c r="V2603">
        <v>100</v>
      </c>
      <c r="W2603">
        <v>0.91500000000000004</v>
      </c>
      <c r="X2603">
        <v>5.0949999999999998</v>
      </c>
      <c r="Y2603">
        <v>20.75</v>
      </c>
      <c r="Z2603">
        <v>29.95</v>
      </c>
      <c r="AA2603">
        <v>0.69799999999999995</v>
      </c>
      <c r="AB2603">
        <v>0</v>
      </c>
      <c r="AC2603" t="b">
        <v>1</v>
      </c>
      <c r="BM2603" t="s">
        <v>144</v>
      </c>
      <c r="BN2603" t="s">
        <v>144</v>
      </c>
      <c r="BO2603" t="s">
        <v>2888</v>
      </c>
      <c r="BT2603"/>
      <c r="BU2603"/>
      <c r="BX2603"/>
      <c r="BZ2603"/>
      <c r="CA2603"/>
      <c r="CB2603"/>
      <c r="CC2603"/>
      <c r="CD2603">
        <v>0</v>
      </c>
      <c r="CE2603"/>
      <c r="CF2603">
        <v>0</v>
      </c>
    </row>
    <row r="2604" spans="1:84" hidden="1" x14ac:dyDescent="0.35">
      <c r="A2604" t="s">
        <v>2756</v>
      </c>
      <c r="B2604" t="s">
        <v>5596</v>
      </c>
      <c r="C2604">
        <v>3529.5929999999998</v>
      </c>
      <c r="D2604">
        <v>453.51</v>
      </c>
      <c r="E2604">
        <v>212.529</v>
      </c>
      <c r="F2604">
        <v>16.811</v>
      </c>
      <c r="G2604" t="s">
        <v>2884</v>
      </c>
      <c r="H2604" t="s">
        <v>5512</v>
      </c>
      <c r="I2604">
        <v>150</v>
      </c>
      <c r="J2604">
        <v>3529.6060000000002</v>
      </c>
      <c r="K2604" s="68">
        <v>227.15299999999999</v>
      </c>
      <c r="L2604">
        <v>2.282</v>
      </c>
      <c r="M2604">
        <v>1</v>
      </c>
      <c r="N2604" t="s">
        <v>5596</v>
      </c>
      <c r="O2604">
        <v>9.4E-2</v>
      </c>
      <c r="P2604">
        <v>0</v>
      </c>
      <c r="Q2604">
        <v>0</v>
      </c>
      <c r="R2604">
        <v>3529.6060000000002</v>
      </c>
      <c r="S2604">
        <v>0</v>
      </c>
      <c r="T2604">
        <v>227.15299999999999</v>
      </c>
      <c r="U2604">
        <v>0</v>
      </c>
      <c r="V2604">
        <v>0</v>
      </c>
      <c r="W2604">
        <v>0</v>
      </c>
      <c r="X2604">
        <v>0</v>
      </c>
      <c r="Y2604">
        <v>0</v>
      </c>
      <c r="Z2604">
        <v>0</v>
      </c>
      <c r="AA2604">
        <v>0</v>
      </c>
      <c r="AB2604">
        <v>0</v>
      </c>
      <c r="AC2604" t="b">
        <v>1</v>
      </c>
      <c r="AE2604">
        <v>0</v>
      </c>
      <c r="AF2604">
        <v>0</v>
      </c>
      <c r="AG2604">
        <v>0</v>
      </c>
      <c r="AH2604">
        <v>0</v>
      </c>
      <c r="AI2604">
        <v>0</v>
      </c>
      <c r="AJ2604">
        <v>0</v>
      </c>
      <c r="AK2604">
        <v>0</v>
      </c>
      <c r="AL2604">
        <v>0</v>
      </c>
      <c r="AM2604">
        <v>0</v>
      </c>
      <c r="AN2604">
        <v>0</v>
      </c>
      <c r="AO2604">
        <v>0</v>
      </c>
      <c r="AP2604">
        <v>0</v>
      </c>
      <c r="AQ2604">
        <v>0</v>
      </c>
      <c r="AR2604">
        <v>0</v>
      </c>
      <c r="AS2604">
        <v>0</v>
      </c>
      <c r="AT2604">
        <v>0</v>
      </c>
      <c r="AU2604">
        <v>0</v>
      </c>
      <c r="AV2604">
        <v>0</v>
      </c>
      <c r="AW2604">
        <v>0</v>
      </c>
      <c r="AX2604">
        <v>0</v>
      </c>
      <c r="AY2604" t="b">
        <v>0</v>
      </c>
      <c r="AZ2604">
        <v>0</v>
      </c>
      <c r="BI2604">
        <v>0</v>
      </c>
      <c r="BJ2604">
        <v>0</v>
      </c>
      <c r="BK2604">
        <v>0</v>
      </c>
      <c r="BM2604" t="s">
        <v>144</v>
      </c>
      <c r="BN2604" t="s">
        <v>144</v>
      </c>
      <c r="BO2604" t="s">
        <v>2888</v>
      </c>
      <c r="BT2604"/>
      <c r="BU2604"/>
      <c r="BX2604"/>
      <c r="BY2604" t="s">
        <v>2903</v>
      </c>
      <c r="BZ2604"/>
      <c r="CA2604"/>
      <c r="CB2604"/>
      <c r="CC2604"/>
      <c r="CD2604">
        <v>0</v>
      </c>
      <c r="CE2604"/>
      <c r="CF2604">
        <v>0</v>
      </c>
    </row>
    <row r="2605" spans="1:84" hidden="1" x14ac:dyDescent="0.35">
      <c r="A2605" t="s">
        <v>2757</v>
      </c>
      <c r="B2605" t="s">
        <v>5597</v>
      </c>
      <c r="C2605">
        <v>3529.5949999999998</v>
      </c>
      <c r="D2605">
        <v>37.17</v>
      </c>
      <c r="E2605">
        <v>176.00200000000001</v>
      </c>
      <c r="F2605">
        <v>14.885</v>
      </c>
      <c r="G2605" t="s">
        <v>2884</v>
      </c>
      <c r="H2605" t="s">
        <v>5512</v>
      </c>
      <c r="I2605">
        <v>103.71</v>
      </c>
      <c r="J2605">
        <v>3529.616</v>
      </c>
      <c r="K2605" s="68">
        <v>180.86</v>
      </c>
      <c r="L2605">
        <v>13</v>
      </c>
      <c r="M2605">
        <v>3</v>
      </c>
      <c r="N2605" t="s">
        <v>5597</v>
      </c>
      <c r="O2605">
        <v>7.8E-2</v>
      </c>
      <c r="P2605">
        <v>11.673</v>
      </c>
      <c r="Q2605">
        <v>37.17</v>
      </c>
      <c r="R2605">
        <v>3529.5990000000002</v>
      </c>
      <c r="S2605">
        <v>29.736000000000001</v>
      </c>
      <c r="T2605">
        <v>176.97300000000001</v>
      </c>
      <c r="U2605">
        <v>11.907999999999999</v>
      </c>
      <c r="V2605">
        <v>100</v>
      </c>
      <c r="W2605">
        <v>0.88700000000000001</v>
      </c>
      <c r="X2605">
        <v>4.3819999999999997</v>
      </c>
      <c r="Y2605">
        <v>21.74</v>
      </c>
      <c r="Z2605">
        <v>29.95</v>
      </c>
      <c r="AA2605">
        <v>0.69799999999999995</v>
      </c>
      <c r="AB2605">
        <v>0</v>
      </c>
      <c r="AC2605" t="b">
        <v>1</v>
      </c>
      <c r="BM2605" t="s">
        <v>144</v>
      </c>
      <c r="BN2605" t="s">
        <v>144</v>
      </c>
      <c r="BO2605" t="s">
        <v>2888</v>
      </c>
      <c r="BT2605"/>
      <c r="BU2605"/>
      <c r="BX2605"/>
      <c r="BZ2605"/>
      <c r="CA2605"/>
      <c r="CB2605"/>
      <c r="CC2605"/>
      <c r="CD2605">
        <v>0</v>
      </c>
      <c r="CE2605"/>
      <c r="CF2605">
        <v>0</v>
      </c>
    </row>
    <row r="2606" spans="1:84" hidden="1" x14ac:dyDescent="0.35">
      <c r="A2606" t="s">
        <v>2758</v>
      </c>
      <c r="B2606" t="s">
        <v>5598</v>
      </c>
      <c r="C2606">
        <v>3529.7060000000001</v>
      </c>
      <c r="D2606">
        <v>48.243000000000002</v>
      </c>
      <c r="E2606">
        <v>180.37899999999999</v>
      </c>
      <c r="F2606">
        <v>15.22</v>
      </c>
      <c r="G2606" t="s">
        <v>2884</v>
      </c>
      <c r="H2606" t="s">
        <v>5512</v>
      </c>
      <c r="I2606">
        <v>113.81</v>
      </c>
      <c r="J2606">
        <v>3529.7289999999998</v>
      </c>
      <c r="K2606" s="68">
        <v>190.99</v>
      </c>
      <c r="L2606">
        <v>18</v>
      </c>
      <c r="M2606">
        <v>3</v>
      </c>
      <c r="N2606" t="s">
        <v>5598</v>
      </c>
      <c r="O2606">
        <v>0.13600000000000001</v>
      </c>
      <c r="P2606">
        <v>14.888999999999999</v>
      </c>
      <c r="Q2606">
        <v>48.243000000000002</v>
      </c>
      <c r="R2606">
        <v>3529.71</v>
      </c>
      <c r="S2606">
        <v>38.594000000000001</v>
      </c>
      <c r="T2606">
        <v>182.501</v>
      </c>
      <c r="U2606">
        <v>12.176</v>
      </c>
      <c r="V2606">
        <v>100</v>
      </c>
      <c r="W2606">
        <v>0.78600000000000003</v>
      </c>
      <c r="X2606">
        <v>4.9909999999999997</v>
      </c>
      <c r="Y2606">
        <v>24.43</v>
      </c>
      <c r="Z2606">
        <v>29.95</v>
      </c>
      <c r="AA2606">
        <v>0.69799999999999995</v>
      </c>
      <c r="AB2606">
        <v>0</v>
      </c>
      <c r="AC2606" t="b">
        <v>1</v>
      </c>
      <c r="BM2606" t="s">
        <v>144</v>
      </c>
      <c r="BN2606" t="s">
        <v>144</v>
      </c>
      <c r="BO2606" t="s">
        <v>2888</v>
      </c>
      <c r="BT2606"/>
      <c r="BU2606"/>
      <c r="BX2606"/>
      <c r="BZ2606"/>
      <c r="CA2606"/>
      <c r="CB2606"/>
      <c r="CC2606"/>
      <c r="CD2606">
        <v>0</v>
      </c>
      <c r="CE2606"/>
      <c r="CF2606">
        <v>0</v>
      </c>
    </row>
    <row r="2607" spans="1:84" hidden="1" x14ac:dyDescent="0.35">
      <c r="A2607" t="s">
        <v>2759</v>
      </c>
      <c r="B2607" t="s">
        <v>5599</v>
      </c>
      <c r="C2607">
        <v>3529.828</v>
      </c>
      <c r="D2607">
        <v>8.4269999999999996</v>
      </c>
      <c r="E2607">
        <v>147.71199999999999</v>
      </c>
      <c r="F2607">
        <v>6.2949999999999999</v>
      </c>
      <c r="G2607" t="s">
        <v>2884</v>
      </c>
      <c r="H2607" t="s">
        <v>5512</v>
      </c>
      <c r="I2607">
        <v>73.81</v>
      </c>
      <c r="J2607">
        <v>3529.835</v>
      </c>
      <c r="K2607" s="68">
        <v>150.86000000000001</v>
      </c>
      <c r="L2607">
        <v>12</v>
      </c>
      <c r="M2607">
        <v>3</v>
      </c>
      <c r="N2607" t="s">
        <v>5599</v>
      </c>
      <c r="O2607">
        <v>9.5000000000000001E-2</v>
      </c>
      <c r="P2607">
        <v>11.083</v>
      </c>
      <c r="Q2607">
        <v>8.4269999999999996</v>
      </c>
      <c r="R2607">
        <v>3529.83</v>
      </c>
      <c r="S2607">
        <v>6.4269999999999996</v>
      </c>
      <c r="T2607">
        <v>148.34200000000001</v>
      </c>
      <c r="U2607">
        <v>5.0359999999999996</v>
      </c>
      <c r="V2607">
        <v>100</v>
      </c>
      <c r="W2607">
        <v>0.82899999999999996</v>
      </c>
      <c r="X2607">
        <v>2.4009999999999998</v>
      </c>
      <c r="Y2607">
        <v>33.950000000000003</v>
      </c>
      <c r="Z2607">
        <v>29.95</v>
      </c>
      <c r="AA2607">
        <v>0.69799999999999995</v>
      </c>
      <c r="AB2607">
        <v>0</v>
      </c>
      <c r="AC2607" t="b">
        <v>1</v>
      </c>
      <c r="BM2607" t="s">
        <v>144</v>
      </c>
      <c r="BN2607" t="s">
        <v>144</v>
      </c>
      <c r="BO2607" t="s">
        <v>2888</v>
      </c>
      <c r="BT2607"/>
      <c r="BU2607"/>
      <c r="BX2607"/>
      <c r="BZ2607"/>
      <c r="CA2607"/>
      <c r="CB2607"/>
      <c r="CC2607"/>
      <c r="CD2607">
        <v>0</v>
      </c>
      <c r="CE2607"/>
      <c r="CF2607">
        <v>0</v>
      </c>
    </row>
    <row r="2608" spans="1:84" hidden="1" x14ac:dyDescent="0.35">
      <c r="A2608" t="s">
        <v>2760</v>
      </c>
      <c r="B2608" t="s">
        <v>5600</v>
      </c>
      <c r="C2608">
        <v>3529.828</v>
      </c>
      <c r="D2608">
        <v>9.2989999999999995</v>
      </c>
      <c r="E2608">
        <v>214.75200000000001</v>
      </c>
      <c r="F2608">
        <v>6.2949999999999999</v>
      </c>
      <c r="G2608" t="s">
        <v>2884</v>
      </c>
      <c r="H2608" t="s">
        <v>5512</v>
      </c>
      <c r="I2608">
        <v>141.24</v>
      </c>
      <c r="J2608">
        <v>3529.8359999999998</v>
      </c>
      <c r="K2608" s="68">
        <v>218.29</v>
      </c>
      <c r="L2608">
        <v>16</v>
      </c>
      <c r="M2608">
        <v>3</v>
      </c>
      <c r="N2608" t="s">
        <v>5600</v>
      </c>
      <c r="O2608">
        <v>9.5000000000000001E-2</v>
      </c>
      <c r="P2608">
        <v>13.561999999999999</v>
      </c>
      <c r="Q2608">
        <v>9.2989999999999995</v>
      </c>
      <c r="R2608">
        <v>3529.83</v>
      </c>
      <c r="S2608">
        <v>7.2990000000000004</v>
      </c>
      <c r="T2608">
        <v>215.46</v>
      </c>
      <c r="U2608">
        <v>5.0359999999999996</v>
      </c>
      <c r="V2608">
        <v>100</v>
      </c>
      <c r="W2608">
        <v>0.82899999999999996</v>
      </c>
      <c r="X2608">
        <v>3.0939999999999999</v>
      </c>
      <c r="Y2608">
        <v>34.524999999999999</v>
      </c>
      <c r="Z2608">
        <v>29.95</v>
      </c>
      <c r="AA2608">
        <v>0.69799999999999995</v>
      </c>
      <c r="AB2608">
        <v>0</v>
      </c>
      <c r="AC2608" t="b">
        <v>1</v>
      </c>
      <c r="BM2608" t="s">
        <v>144</v>
      </c>
      <c r="BN2608" t="s">
        <v>144</v>
      </c>
      <c r="BO2608" t="s">
        <v>2888</v>
      </c>
      <c r="BT2608"/>
      <c r="BU2608"/>
      <c r="BX2608"/>
      <c r="BZ2608"/>
      <c r="CA2608"/>
      <c r="CB2608"/>
      <c r="CC2608"/>
      <c r="CD2608">
        <v>0</v>
      </c>
      <c r="CE2608"/>
      <c r="CF2608">
        <v>0</v>
      </c>
    </row>
    <row r="2609" spans="1:84" hidden="1" x14ac:dyDescent="0.35">
      <c r="A2609" t="s">
        <v>2761</v>
      </c>
      <c r="B2609" t="s">
        <v>5601</v>
      </c>
      <c r="C2609">
        <v>3529.8389999999999</v>
      </c>
      <c r="D2609">
        <v>8</v>
      </c>
      <c r="E2609">
        <v>142.95699999999999</v>
      </c>
      <c r="F2609">
        <v>7.3280000000000003</v>
      </c>
      <c r="G2609" t="s">
        <v>2884</v>
      </c>
      <c r="H2609" t="s">
        <v>5512</v>
      </c>
      <c r="I2609">
        <v>66.19</v>
      </c>
      <c r="J2609">
        <v>3529.8440000000001</v>
      </c>
      <c r="K2609" s="68">
        <v>143.24</v>
      </c>
      <c r="L2609">
        <v>8</v>
      </c>
      <c r="M2609">
        <v>3</v>
      </c>
      <c r="N2609" t="s">
        <v>5601</v>
      </c>
      <c r="O2609">
        <v>0.09</v>
      </c>
      <c r="P2609">
        <v>10</v>
      </c>
      <c r="Q2609">
        <v>8</v>
      </c>
      <c r="R2609">
        <v>3529.8409999999999</v>
      </c>
      <c r="S2609">
        <v>6</v>
      </c>
      <c r="T2609">
        <v>143.01400000000001</v>
      </c>
      <c r="U2609">
        <v>5.8620000000000001</v>
      </c>
      <c r="V2609">
        <v>100</v>
      </c>
      <c r="W2609">
        <v>0.91500000000000004</v>
      </c>
      <c r="X2609">
        <v>1.6339999999999999</v>
      </c>
      <c r="Y2609">
        <v>34.64</v>
      </c>
      <c r="Z2609">
        <v>29.95</v>
      </c>
      <c r="AA2609">
        <v>0.69799999999999995</v>
      </c>
      <c r="AB2609">
        <v>0</v>
      </c>
      <c r="AC2609" t="b">
        <v>1</v>
      </c>
      <c r="BM2609" t="s">
        <v>144</v>
      </c>
      <c r="BN2609" t="s">
        <v>144</v>
      </c>
      <c r="BO2609" t="s">
        <v>2888</v>
      </c>
      <c r="BT2609"/>
      <c r="BU2609"/>
      <c r="BX2609"/>
      <c r="BZ2609"/>
      <c r="CA2609"/>
      <c r="CB2609"/>
      <c r="CC2609"/>
      <c r="CD2609">
        <v>0</v>
      </c>
      <c r="CE2609"/>
      <c r="CF2609">
        <v>0</v>
      </c>
    </row>
    <row r="2610" spans="1:84" hidden="1" x14ac:dyDescent="0.35">
      <c r="A2610" t="s">
        <v>2762</v>
      </c>
      <c r="B2610" t="s">
        <v>5602</v>
      </c>
      <c r="C2610">
        <v>3529.84</v>
      </c>
      <c r="D2610">
        <v>8</v>
      </c>
      <c r="E2610">
        <v>209.506</v>
      </c>
      <c r="F2610">
        <v>6.2949999999999999</v>
      </c>
      <c r="G2610" t="s">
        <v>2884</v>
      </c>
      <c r="H2610" t="s">
        <v>5512</v>
      </c>
      <c r="I2610">
        <v>136.29</v>
      </c>
      <c r="J2610">
        <v>3529.8449999999998</v>
      </c>
      <c r="K2610" s="68">
        <v>213.34</v>
      </c>
      <c r="L2610">
        <v>11</v>
      </c>
      <c r="M2610">
        <v>3</v>
      </c>
      <c r="N2610" t="s">
        <v>5602</v>
      </c>
      <c r="O2610">
        <v>0.09</v>
      </c>
      <c r="P2610">
        <v>10.523</v>
      </c>
      <c r="Q2610">
        <v>8</v>
      </c>
      <c r="R2610">
        <v>3529.8409999999999</v>
      </c>
      <c r="S2610">
        <v>6</v>
      </c>
      <c r="T2610">
        <v>210.273</v>
      </c>
      <c r="U2610">
        <v>5.0359999999999996</v>
      </c>
      <c r="V2610">
        <v>100</v>
      </c>
      <c r="W2610">
        <v>0.82899999999999996</v>
      </c>
      <c r="X2610">
        <v>2.1</v>
      </c>
      <c r="Y2610">
        <v>32.5</v>
      </c>
      <c r="Z2610">
        <v>29.95</v>
      </c>
      <c r="AA2610">
        <v>0.69799999999999995</v>
      </c>
      <c r="AB2610">
        <v>0</v>
      </c>
      <c r="AC2610" t="b">
        <v>1</v>
      </c>
      <c r="BM2610" t="s">
        <v>144</v>
      </c>
      <c r="BN2610" t="s">
        <v>144</v>
      </c>
      <c r="BO2610" t="s">
        <v>2888</v>
      </c>
      <c r="BT2610"/>
      <c r="BU2610"/>
      <c r="BX2610"/>
      <c r="BZ2610"/>
      <c r="CA2610"/>
      <c r="CB2610"/>
      <c r="CC2610"/>
      <c r="CD2610">
        <v>0</v>
      </c>
      <c r="CE2610"/>
      <c r="CF2610">
        <v>0</v>
      </c>
    </row>
    <row r="2611" spans="1:84" hidden="1" x14ac:dyDescent="0.35">
      <c r="A2611" t="s">
        <v>2763</v>
      </c>
      <c r="B2611" t="s">
        <v>5603</v>
      </c>
      <c r="C2611">
        <v>3529.8580000000002</v>
      </c>
      <c r="D2611">
        <v>9.8810000000000002</v>
      </c>
      <c r="E2611">
        <v>139.23400000000001</v>
      </c>
      <c r="F2611">
        <v>6.2949999999999999</v>
      </c>
      <c r="G2611" t="s">
        <v>2884</v>
      </c>
      <c r="H2611" t="s">
        <v>5512</v>
      </c>
      <c r="I2611">
        <v>66.19</v>
      </c>
      <c r="J2611">
        <v>3529.86</v>
      </c>
      <c r="K2611" s="68">
        <v>143.24</v>
      </c>
      <c r="L2611">
        <v>18</v>
      </c>
      <c r="M2611">
        <v>3</v>
      </c>
      <c r="N2611" t="s">
        <v>5603</v>
      </c>
      <c r="O2611">
        <v>8.7999999999999995E-2</v>
      </c>
      <c r="P2611">
        <v>14.888999999999999</v>
      </c>
      <c r="Q2611">
        <v>9.8810000000000002</v>
      </c>
      <c r="R2611">
        <v>3529.8580000000002</v>
      </c>
      <c r="S2611">
        <v>7.8810000000000002</v>
      </c>
      <c r="T2611">
        <v>140.035</v>
      </c>
      <c r="U2611">
        <v>5.0359999999999996</v>
      </c>
      <c r="V2611">
        <v>100</v>
      </c>
      <c r="W2611">
        <v>0.82899999999999996</v>
      </c>
      <c r="X2611">
        <v>3.4319999999999999</v>
      </c>
      <c r="Y2611">
        <v>34.82</v>
      </c>
      <c r="Z2611">
        <v>29.95</v>
      </c>
      <c r="AA2611">
        <v>0.69799999999999995</v>
      </c>
      <c r="AB2611">
        <v>0</v>
      </c>
      <c r="AC2611" t="b">
        <v>1</v>
      </c>
      <c r="BM2611" t="s">
        <v>144</v>
      </c>
      <c r="BN2611" t="s">
        <v>144</v>
      </c>
      <c r="BO2611" t="s">
        <v>2888</v>
      </c>
      <c r="BT2611"/>
      <c r="BU2611"/>
      <c r="BX2611"/>
      <c r="BZ2611"/>
      <c r="CA2611"/>
      <c r="CB2611"/>
      <c r="CC2611"/>
      <c r="CD2611">
        <v>0</v>
      </c>
      <c r="CE2611"/>
      <c r="CF2611">
        <v>0</v>
      </c>
    </row>
    <row r="2612" spans="1:84" hidden="1" x14ac:dyDescent="0.35">
      <c r="A2612" t="s">
        <v>2764</v>
      </c>
      <c r="B2612" t="s">
        <v>5604</v>
      </c>
      <c r="C2612">
        <v>3529.8589999999999</v>
      </c>
      <c r="D2612">
        <v>11.404</v>
      </c>
      <c r="E2612">
        <v>211.43100000000001</v>
      </c>
      <c r="F2612">
        <v>6.2949999999999999</v>
      </c>
      <c r="G2612" t="s">
        <v>2884</v>
      </c>
      <c r="H2612" t="s">
        <v>5512</v>
      </c>
      <c r="I2612">
        <v>136.29</v>
      </c>
      <c r="J2612">
        <v>3529.86</v>
      </c>
      <c r="K2612" s="68">
        <v>213.34</v>
      </c>
      <c r="L2612">
        <v>22</v>
      </c>
      <c r="M2612">
        <v>3</v>
      </c>
      <c r="N2612" t="s">
        <v>5604</v>
      </c>
      <c r="O2612">
        <v>8.7999999999999995E-2</v>
      </c>
      <c r="P2612">
        <v>17.635999999999999</v>
      </c>
      <c r="Q2612">
        <v>11.404</v>
      </c>
      <c r="R2612">
        <v>3529.8589999999999</v>
      </c>
      <c r="S2612">
        <v>9.1229999999999993</v>
      </c>
      <c r="T2612">
        <v>211.81299999999999</v>
      </c>
      <c r="U2612">
        <v>5.0359999999999996</v>
      </c>
      <c r="V2612">
        <v>100</v>
      </c>
      <c r="W2612">
        <v>0.82899999999999996</v>
      </c>
      <c r="X2612">
        <v>4.1829999999999998</v>
      </c>
      <c r="Y2612">
        <v>32.909999999999997</v>
      </c>
      <c r="Z2612">
        <v>29.95</v>
      </c>
      <c r="AA2612">
        <v>0.69799999999999995</v>
      </c>
      <c r="AB2612">
        <v>0</v>
      </c>
      <c r="AC2612" t="b">
        <v>1</v>
      </c>
      <c r="BM2612" t="s">
        <v>144</v>
      </c>
      <c r="BN2612" t="s">
        <v>144</v>
      </c>
      <c r="BO2612" t="s">
        <v>2888</v>
      </c>
      <c r="BT2612"/>
      <c r="BU2612"/>
      <c r="BX2612"/>
      <c r="BZ2612"/>
      <c r="CA2612"/>
      <c r="CB2612"/>
      <c r="CC2612"/>
      <c r="CD2612">
        <v>0</v>
      </c>
      <c r="CE2612"/>
      <c r="CF2612">
        <v>0</v>
      </c>
    </row>
    <row r="2613" spans="1:84" hidden="1" x14ac:dyDescent="0.35">
      <c r="A2613" t="s">
        <v>2765</v>
      </c>
      <c r="B2613" t="s">
        <v>5605</v>
      </c>
      <c r="C2613">
        <v>3529.8420000000001</v>
      </c>
      <c r="D2613">
        <v>50.780999999999999</v>
      </c>
      <c r="E2613">
        <v>175.18899999999999</v>
      </c>
      <c r="F2613">
        <v>15.614000000000001</v>
      </c>
      <c r="G2613" t="s">
        <v>2884</v>
      </c>
      <c r="H2613" t="s">
        <v>5512</v>
      </c>
      <c r="I2613">
        <v>106.19</v>
      </c>
      <c r="J2613">
        <v>3529.8679999999999</v>
      </c>
      <c r="K2613" s="68">
        <v>183.24</v>
      </c>
      <c r="L2613">
        <v>54</v>
      </c>
      <c r="M2613">
        <v>3</v>
      </c>
      <c r="N2613" t="s">
        <v>5605</v>
      </c>
      <c r="O2613">
        <v>0.1</v>
      </c>
      <c r="P2613">
        <v>44.122</v>
      </c>
      <c r="Q2613">
        <v>46.079000000000001</v>
      </c>
      <c r="R2613">
        <v>3529.8470000000002</v>
      </c>
      <c r="S2613">
        <v>40.625</v>
      </c>
      <c r="T2613">
        <v>176.79900000000001</v>
      </c>
      <c r="U2613">
        <v>12.491</v>
      </c>
      <c r="V2613">
        <v>100</v>
      </c>
      <c r="W2613">
        <v>0.78600000000000003</v>
      </c>
      <c r="X2613">
        <v>15.356999999999999</v>
      </c>
      <c r="Y2613">
        <v>27.12</v>
      </c>
      <c r="Z2613">
        <v>29.95</v>
      </c>
      <c r="AA2613">
        <v>0.69799999999999995</v>
      </c>
      <c r="AB2613">
        <v>0</v>
      </c>
      <c r="AC2613" t="b">
        <v>1</v>
      </c>
      <c r="BM2613" t="s">
        <v>144</v>
      </c>
      <c r="BN2613" t="s">
        <v>144</v>
      </c>
      <c r="BO2613" t="s">
        <v>2888</v>
      </c>
      <c r="BT2613"/>
      <c r="BU2613"/>
      <c r="BX2613"/>
      <c r="BZ2613"/>
      <c r="CA2613"/>
      <c r="CB2613"/>
      <c r="CC2613"/>
      <c r="CD2613">
        <v>0</v>
      </c>
      <c r="CE2613"/>
      <c r="CF2613">
        <v>0</v>
      </c>
    </row>
    <row r="2614" spans="1:84" hidden="1" x14ac:dyDescent="0.35">
      <c r="A2614" t="s">
        <v>2766</v>
      </c>
      <c r="B2614" t="s">
        <v>5606</v>
      </c>
      <c r="C2614">
        <v>3529.8879999999999</v>
      </c>
      <c r="D2614">
        <v>11.663</v>
      </c>
      <c r="E2614">
        <v>216.41499999999999</v>
      </c>
      <c r="F2614">
        <v>6.2949999999999999</v>
      </c>
      <c r="G2614" t="s">
        <v>2884</v>
      </c>
      <c r="H2614" t="s">
        <v>5512</v>
      </c>
      <c r="I2614">
        <v>141.24</v>
      </c>
      <c r="J2614">
        <v>3529.8969999999999</v>
      </c>
      <c r="K2614" s="68">
        <v>218.3</v>
      </c>
      <c r="L2614">
        <v>16</v>
      </c>
      <c r="M2614">
        <v>3</v>
      </c>
      <c r="N2614" t="s">
        <v>5606</v>
      </c>
      <c r="O2614">
        <v>0.112</v>
      </c>
      <c r="P2614">
        <v>13.563000000000001</v>
      </c>
      <c r="Q2614">
        <v>11.663</v>
      </c>
      <c r="R2614">
        <v>3529.89</v>
      </c>
      <c r="S2614">
        <v>9.33</v>
      </c>
      <c r="T2614">
        <v>216.792</v>
      </c>
      <c r="U2614">
        <v>5.0359999999999996</v>
      </c>
      <c r="V2614">
        <v>100</v>
      </c>
      <c r="W2614">
        <v>0.82899999999999996</v>
      </c>
      <c r="X2614">
        <v>3.133</v>
      </c>
      <c r="Y2614">
        <v>34.979999999999997</v>
      </c>
      <c r="Z2614">
        <v>29.95</v>
      </c>
      <c r="AA2614">
        <v>0.69799999999999995</v>
      </c>
      <c r="AB2614">
        <v>0</v>
      </c>
      <c r="AC2614" t="b">
        <v>1</v>
      </c>
      <c r="BM2614" t="s">
        <v>144</v>
      </c>
      <c r="BN2614" t="s">
        <v>144</v>
      </c>
      <c r="BO2614" t="s">
        <v>2888</v>
      </c>
      <c r="BT2614"/>
      <c r="BU2614"/>
      <c r="BX2614"/>
      <c r="BZ2614"/>
      <c r="CA2614"/>
      <c r="CB2614"/>
      <c r="CC2614"/>
      <c r="CD2614">
        <v>0</v>
      </c>
      <c r="CE2614"/>
      <c r="CF2614">
        <v>0</v>
      </c>
    </row>
    <row r="2615" spans="1:84" hidden="1" x14ac:dyDescent="0.35">
      <c r="A2615" t="s">
        <v>2767</v>
      </c>
      <c r="B2615" t="s">
        <v>5607</v>
      </c>
      <c r="C2615">
        <v>3529.89</v>
      </c>
      <c r="D2615">
        <v>12.287000000000001</v>
      </c>
      <c r="E2615">
        <v>147.72200000000001</v>
      </c>
      <c r="F2615">
        <v>6.2949999999999999</v>
      </c>
      <c r="G2615" t="s">
        <v>2884</v>
      </c>
      <c r="H2615" t="s">
        <v>5512</v>
      </c>
      <c r="I2615">
        <v>73.81</v>
      </c>
      <c r="J2615">
        <v>3529.8989999999999</v>
      </c>
      <c r="K2615" s="68">
        <v>150.87</v>
      </c>
      <c r="L2615">
        <v>12</v>
      </c>
      <c r="M2615">
        <v>3</v>
      </c>
      <c r="N2615" t="s">
        <v>5607</v>
      </c>
      <c r="O2615">
        <v>0.105</v>
      </c>
      <c r="P2615">
        <v>11.083</v>
      </c>
      <c r="Q2615">
        <v>12.287000000000001</v>
      </c>
      <c r="R2615">
        <v>3529.8910000000001</v>
      </c>
      <c r="S2615">
        <v>9.83</v>
      </c>
      <c r="T2615">
        <v>148.352</v>
      </c>
      <c r="U2615">
        <v>5.0359999999999996</v>
      </c>
      <c r="V2615">
        <v>100</v>
      </c>
      <c r="W2615">
        <v>0.82899999999999996</v>
      </c>
      <c r="X2615">
        <v>2.343</v>
      </c>
      <c r="Y2615">
        <v>33.86</v>
      </c>
      <c r="Z2615">
        <v>29.95</v>
      </c>
      <c r="AA2615">
        <v>0.69799999999999995</v>
      </c>
      <c r="AB2615">
        <v>0</v>
      </c>
      <c r="AC2615" t="b">
        <v>1</v>
      </c>
      <c r="BM2615" t="s">
        <v>144</v>
      </c>
      <c r="BN2615" t="s">
        <v>144</v>
      </c>
      <c r="BO2615" t="s">
        <v>2888</v>
      </c>
      <c r="BT2615"/>
      <c r="BU2615"/>
      <c r="BX2615"/>
      <c r="BZ2615"/>
      <c r="CA2615"/>
      <c r="CB2615"/>
      <c r="CC2615"/>
      <c r="CD2615">
        <v>0</v>
      </c>
      <c r="CE2615"/>
      <c r="CF2615">
        <v>0</v>
      </c>
    </row>
    <row r="2616" spans="1:84" hidden="1" x14ac:dyDescent="0.35">
      <c r="A2616" t="s">
        <v>2768</v>
      </c>
      <c r="B2616" t="s">
        <v>5608</v>
      </c>
      <c r="C2616">
        <v>3529.902</v>
      </c>
      <c r="D2616">
        <v>8</v>
      </c>
      <c r="E2616">
        <v>142.96799999999999</v>
      </c>
      <c r="F2616">
        <v>6.2949999999999999</v>
      </c>
      <c r="G2616" t="s">
        <v>2884</v>
      </c>
      <c r="H2616" t="s">
        <v>5512</v>
      </c>
      <c r="I2616">
        <v>66.19</v>
      </c>
      <c r="J2616">
        <v>3529.9059999999999</v>
      </c>
      <c r="K2616" s="68">
        <v>143.26</v>
      </c>
      <c r="L2616">
        <v>9</v>
      </c>
      <c r="M2616">
        <v>3</v>
      </c>
      <c r="N2616" t="s">
        <v>5608</v>
      </c>
      <c r="O2616">
        <v>0.106</v>
      </c>
      <c r="P2616">
        <v>10</v>
      </c>
      <c r="Q2616">
        <v>8</v>
      </c>
      <c r="R2616">
        <v>3529.9029999999998</v>
      </c>
      <c r="S2616">
        <v>6</v>
      </c>
      <c r="T2616">
        <v>143.02600000000001</v>
      </c>
      <c r="U2616">
        <v>5.0359999999999996</v>
      </c>
      <c r="V2616">
        <v>100</v>
      </c>
      <c r="W2616">
        <v>0.82899999999999996</v>
      </c>
      <c r="X2616">
        <v>1.732</v>
      </c>
      <c r="Y2616">
        <v>34.909999999999997</v>
      </c>
      <c r="Z2616">
        <v>29.95</v>
      </c>
      <c r="AA2616">
        <v>0.69799999999999995</v>
      </c>
      <c r="AB2616">
        <v>0</v>
      </c>
      <c r="AC2616" t="b">
        <v>1</v>
      </c>
      <c r="BM2616" t="s">
        <v>144</v>
      </c>
      <c r="BN2616" t="s">
        <v>144</v>
      </c>
      <c r="BO2616" t="s">
        <v>2888</v>
      </c>
      <c r="BT2616"/>
      <c r="BU2616"/>
      <c r="BX2616"/>
      <c r="BZ2616"/>
      <c r="CA2616"/>
      <c r="CB2616"/>
      <c r="CC2616"/>
      <c r="CD2616">
        <v>0</v>
      </c>
      <c r="CE2616"/>
      <c r="CF2616">
        <v>0</v>
      </c>
    </row>
    <row r="2617" spans="1:84" hidden="1" x14ac:dyDescent="0.35">
      <c r="A2617" t="s">
        <v>2769</v>
      </c>
      <c r="B2617" t="s">
        <v>5609</v>
      </c>
      <c r="C2617">
        <v>3529.9079999999999</v>
      </c>
      <c r="D2617">
        <v>8</v>
      </c>
      <c r="E2617">
        <v>214.44399999999999</v>
      </c>
      <c r="F2617">
        <v>6.2949999999999999</v>
      </c>
      <c r="G2617" t="s">
        <v>2884</v>
      </c>
      <c r="H2617" t="s">
        <v>5512</v>
      </c>
      <c r="I2617">
        <v>141.24</v>
      </c>
      <c r="J2617">
        <v>3529.9119999999998</v>
      </c>
      <c r="K2617" s="68">
        <v>218.35</v>
      </c>
      <c r="L2617">
        <v>11</v>
      </c>
      <c r="M2617">
        <v>3</v>
      </c>
      <c r="N2617" t="s">
        <v>5609</v>
      </c>
      <c r="O2617">
        <v>9.7000000000000003E-2</v>
      </c>
      <c r="P2617">
        <v>10.523</v>
      </c>
      <c r="Q2617">
        <v>8</v>
      </c>
      <c r="R2617">
        <v>3529.9090000000001</v>
      </c>
      <c r="S2617">
        <v>6</v>
      </c>
      <c r="T2617">
        <v>215.22499999999999</v>
      </c>
      <c r="U2617">
        <v>5.0359999999999996</v>
      </c>
      <c r="V2617">
        <v>100</v>
      </c>
      <c r="W2617">
        <v>0.82899999999999996</v>
      </c>
      <c r="X2617">
        <v>2.173</v>
      </c>
      <c r="Y2617">
        <v>34.340000000000003</v>
      </c>
      <c r="Z2617">
        <v>29.95</v>
      </c>
      <c r="AA2617">
        <v>0.69799999999999995</v>
      </c>
      <c r="AB2617">
        <v>0</v>
      </c>
      <c r="AC2617" t="b">
        <v>1</v>
      </c>
      <c r="BM2617" t="s">
        <v>144</v>
      </c>
      <c r="BN2617" t="s">
        <v>144</v>
      </c>
      <c r="BO2617" t="s">
        <v>2888</v>
      </c>
      <c r="BT2617"/>
      <c r="BU2617"/>
      <c r="BX2617"/>
      <c r="BZ2617"/>
      <c r="CA2617"/>
      <c r="CB2617"/>
      <c r="CC2617"/>
      <c r="CD2617">
        <v>0</v>
      </c>
      <c r="CE2617"/>
      <c r="CF2617">
        <v>0</v>
      </c>
    </row>
    <row r="2618" spans="1:84" hidden="1" x14ac:dyDescent="0.35">
      <c r="A2618" t="s">
        <v>2770</v>
      </c>
      <c r="B2618" t="s">
        <v>5610</v>
      </c>
      <c r="C2618">
        <v>3529.92</v>
      </c>
      <c r="D2618">
        <v>8.9429999999999996</v>
      </c>
      <c r="E2618">
        <v>140.262</v>
      </c>
      <c r="F2618">
        <v>6.2949999999999999</v>
      </c>
      <c r="G2618" t="s">
        <v>2884</v>
      </c>
      <c r="H2618" t="s">
        <v>5512</v>
      </c>
      <c r="I2618">
        <v>66.19</v>
      </c>
      <c r="J2618">
        <v>3529.922</v>
      </c>
      <c r="K2618" s="68">
        <v>143.41</v>
      </c>
      <c r="L2618">
        <v>14</v>
      </c>
      <c r="M2618">
        <v>3</v>
      </c>
      <c r="N2618" t="s">
        <v>5610</v>
      </c>
      <c r="O2618">
        <v>0.1</v>
      </c>
      <c r="P2618">
        <v>12.286</v>
      </c>
      <c r="Q2618">
        <v>8.9429999999999996</v>
      </c>
      <c r="R2618">
        <v>3529.92</v>
      </c>
      <c r="S2618">
        <v>6.9429999999999996</v>
      </c>
      <c r="T2618">
        <v>140.892</v>
      </c>
      <c r="U2618">
        <v>5.0359999999999996</v>
      </c>
      <c r="V2618">
        <v>100</v>
      </c>
      <c r="W2618">
        <v>0.82899999999999996</v>
      </c>
      <c r="X2618">
        <v>2.7160000000000002</v>
      </c>
      <c r="Y2618">
        <v>34.82</v>
      </c>
      <c r="Z2618">
        <v>29.95</v>
      </c>
      <c r="AA2618">
        <v>0.69799999999999995</v>
      </c>
      <c r="AB2618">
        <v>0</v>
      </c>
      <c r="AC2618" t="b">
        <v>1</v>
      </c>
      <c r="BM2618" t="s">
        <v>144</v>
      </c>
      <c r="BN2618" t="s">
        <v>144</v>
      </c>
      <c r="BO2618" t="s">
        <v>2888</v>
      </c>
      <c r="BT2618"/>
      <c r="BU2618"/>
      <c r="BX2618"/>
      <c r="BZ2618"/>
      <c r="CA2618"/>
      <c r="CB2618"/>
      <c r="CC2618"/>
      <c r="CD2618">
        <v>0</v>
      </c>
      <c r="CE2618"/>
      <c r="CF2618">
        <v>0</v>
      </c>
    </row>
    <row r="2619" spans="1:84" hidden="1" x14ac:dyDescent="0.35">
      <c r="A2619" t="s">
        <v>2771</v>
      </c>
      <c r="B2619" t="s">
        <v>5611</v>
      </c>
      <c r="C2619">
        <v>3529.92</v>
      </c>
      <c r="D2619">
        <v>9.8870000000000005</v>
      </c>
      <c r="E2619">
        <v>210.36199999999999</v>
      </c>
      <c r="F2619">
        <v>6.2949999999999999</v>
      </c>
      <c r="G2619" t="s">
        <v>2884</v>
      </c>
      <c r="H2619" t="s">
        <v>5512</v>
      </c>
      <c r="I2619">
        <v>136.29</v>
      </c>
      <c r="J2619">
        <v>3529.922</v>
      </c>
      <c r="K2619" s="68">
        <v>213.51</v>
      </c>
      <c r="L2619">
        <v>11</v>
      </c>
      <c r="M2619">
        <v>3</v>
      </c>
      <c r="N2619" t="s">
        <v>5611</v>
      </c>
      <c r="O2619">
        <v>0.1</v>
      </c>
      <c r="P2619">
        <v>10.523</v>
      </c>
      <c r="Q2619">
        <v>9.8870000000000005</v>
      </c>
      <c r="R2619">
        <v>3529.92</v>
      </c>
      <c r="S2619">
        <v>7.8869999999999996</v>
      </c>
      <c r="T2619">
        <v>210.99199999999999</v>
      </c>
      <c r="U2619">
        <v>5.0359999999999996</v>
      </c>
      <c r="V2619">
        <v>100</v>
      </c>
      <c r="W2619">
        <v>0.82899999999999996</v>
      </c>
      <c r="X2619">
        <v>2.1019999999999999</v>
      </c>
      <c r="Y2619">
        <v>32.590000000000003</v>
      </c>
      <c r="Z2619">
        <v>29.95</v>
      </c>
      <c r="AA2619">
        <v>0.69799999999999995</v>
      </c>
      <c r="AB2619">
        <v>0</v>
      </c>
      <c r="AC2619" t="b">
        <v>1</v>
      </c>
      <c r="BM2619" t="s">
        <v>144</v>
      </c>
      <c r="BN2619" t="s">
        <v>144</v>
      </c>
      <c r="BO2619" t="s">
        <v>2888</v>
      </c>
      <c r="BT2619"/>
      <c r="BU2619"/>
      <c r="BX2619"/>
      <c r="BZ2619"/>
      <c r="CA2619"/>
      <c r="CB2619"/>
      <c r="CC2619"/>
      <c r="CD2619">
        <v>0</v>
      </c>
      <c r="CE2619"/>
      <c r="CF2619">
        <v>0</v>
      </c>
    </row>
    <row r="2620" spans="1:84" hidden="1" x14ac:dyDescent="0.35">
      <c r="A2620" t="s">
        <v>2772</v>
      </c>
      <c r="B2620" t="s">
        <v>5612</v>
      </c>
      <c r="C2620">
        <v>3529.9830000000002</v>
      </c>
      <c r="D2620">
        <v>41.593000000000004</v>
      </c>
      <c r="E2620">
        <v>176.22300000000001</v>
      </c>
      <c r="F2620">
        <v>15.17</v>
      </c>
      <c r="G2620" t="s">
        <v>2884</v>
      </c>
      <c r="H2620" t="s">
        <v>5512</v>
      </c>
      <c r="I2620">
        <v>103.71</v>
      </c>
      <c r="J2620">
        <v>3530.0059999999999</v>
      </c>
      <c r="K2620" s="68">
        <v>180.8</v>
      </c>
      <c r="L2620">
        <v>15</v>
      </c>
      <c r="M2620">
        <v>3</v>
      </c>
      <c r="N2620" t="s">
        <v>5612</v>
      </c>
      <c r="O2620">
        <v>9.9000000000000005E-2</v>
      </c>
      <c r="P2620">
        <v>12.917</v>
      </c>
      <c r="Q2620">
        <v>41.593000000000004</v>
      </c>
      <c r="R2620">
        <v>3529.9879999999998</v>
      </c>
      <c r="S2620">
        <v>33.274999999999999</v>
      </c>
      <c r="T2620">
        <v>177.13800000000001</v>
      </c>
      <c r="U2620">
        <v>12.135999999999999</v>
      </c>
      <c r="V2620">
        <v>100</v>
      </c>
      <c r="W2620">
        <v>0.85799999999999998</v>
      </c>
      <c r="X2620">
        <v>4.84</v>
      </c>
      <c r="Y2620">
        <v>23.38</v>
      </c>
      <c r="Z2620">
        <v>29.95</v>
      </c>
      <c r="AA2620">
        <v>0.69799999999999995</v>
      </c>
      <c r="AB2620">
        <v>0</v>
      </c>
      <c r="AC2620" t="b">
        <v>1</v>
      </c>
      <c r="BM2620" t="s">
        <v>144</v>
      </c>
      <c r="BN2620" t="s">
        <v>144</v>
      </c>
      <c r="BO2620" t="s">
        <v>2888</v>
      </c>
      <c r="BT2620"/>
      <c r="BU2620"/>
      <c r="BX2620"/>
      <c r="BZ2620"/>
      <c r="CA2620"/>
      <c r="CB2620"/>
      <c r="CC2620"/>
      <c r="CD2620">
        <v>0</v>
      </c>
      <c r="CE2620"/>
      <c r="CF2620">
        <v>0</v>
      </c>
    </row>
    <row r="2621" spans="1:84" hidden="1" x14ac:dyDescent="0.35">
      <c r="A2621" t="s">
        <v>2773</v>
      </c>
      <c r="B2621" t="s">
        <v>5613</v>
      </c>
      <c r="C2621">
        <v>3529.7559999999999</v>
      </c>
      <c r="D2621">
        <v>270.77600000000001</v>
      </c>
      <c r="E2621">
        <v>143.91499999999999</v>
      </c>
      <c r="F2621">
        <v>14.981</v>
      </c>
      <c r="G2621" t="s">
        <v>2884</v>
      </c>
      <c r="H2621" t="s">
        <v>5512</v>
      </c>
      <c r="I2621">
        <v>75</v>
      </c>
      <c r="J2621">
        <v>3530.0230000000001</v>
      </c>
      <c r="K2621" s="68">
        <v>152.08199999999999</v>
      </c>
      <c r="L2621">
        <v>2.5270000000000001</v>
      </c>
      <c r="M2621">
        <v>1</v>
      </c>
      <c r="N2621" t="s">
        <v>5613</v>
      </c>
      <c r="O2621">
        <v>0.1</v>
      </c>
      <c r="P2621">
        <v>0</v>
      </c>
      <c r="Q2621">
        <v>0</v>
      </c>
      <c r="R2621">
        <v>3530.0230000000001</v>
      </c>
      <c r="S2621">
        <v>0</v>
      </c>
      <c r="T2621">
        <v>152.08199999999999</v>
      </c>
      <c r="U2621">
        <v>0</v>
      </c>
      <c r="V2621">
        <v>0</v>
      </c>
      <c r="W2621">
        <v>0</v>
      </c>
      <c r="X2621">
        <v>0</v>
      </c>
      <c r="Y2621">
        <v>0</v>
      </c>
      <c r="Z2621">
        <v>0</v>
      </c>
      <c r="AA2621">
        <v>0</v>
      </c>
      <c r="AB2621">
        <v>0</v>
      </c>
      <c r="AC2621" t="b">
        <v>1</v>
      </c>
      <c r="AE2621">
        <v>0</v>
      </c>
      <c r="AF2621">
        <v>0</v>
      </c>
      <c r="AG2621">
        <v>0</v>
      </c>
      <c r="AH2621">
        <v>0</v>
      </c>
      <c r="AI2621">
        <v>0</v>
      </c>
      <c r="AJ2621">
        <v>0</v>
      </c>
      <c r="AK2621">
        <v>0</v>
      </c>
      <c r="AL2621">
        <v>0</v>
      </c>
      <c r="AM2621">
        <v>0</v>
      </c>
      <c r="AN2621">
        <v>0</v>
      </c>
      <c r="AO2621">
        <v>0</v>
      </c>
      <c r="AP2621">
        <v>0</v>
      </c>
      <c r="AQ2621">
        <v>0</v>
      </c>
      <c r="AR2621">
        <v>0</v>
      </c>
      <c r="AS2621">
        <v>0</v>
      </c>
      <c r="AT2621">
        <v>0</v>
      </c>
      <c r="AU2621">
        <v>0</v>
      </c>
      <c r="AV2621">
        <v>0</v>
      </c>
      <c r="AW2621">
        <v>0</v>
      </c>
      <c r="AX2621">
        <v>0</v>
      </c>
      <c r="AY2621" t="b">
        <v>0</v>
      </c>
      <c r="AZ2621">
        <v>0</v>
      </c>
      <c r="BI2621">
        <v>0</v>
      </c>
      <c r="BJ2621">
        <v>0</v>
      </c>
      <c r="BK2621">
        <v>0</v>
      </c>
      <c r="BM2621" t="s">
        <v>144</v>
      </c>
      <c r="BN2621" t="s">
        <v>144</v>
      </c>
      <c r="BO2621" t="s">
        <v>2888</v>
      </c>
      <c r="BT2621"/>
      <c r="BU2621"/>
      <c r="BX2621"/>
      <c r="BY2621" t="s">
        <v>2903</v>
      </c>
      <c r="BZ2621"/>
      <c r="CA2621"/>
      <c r="CB2621"/>
      <c r="CC2621"/>
      <c r="CD2621">
        <v>0</v>
      </c>
      <c r="CE2621"/>
      <c r="CF2621">
        <v>0</v>
      </c>
    </row>
    <row r="2622" spans="1:84" hidden="1" x14ac:dyDescent="0.35">
      <c r="A2622" t="s">
        <v>2774</v>
      </c>
      <c r="B2622" t="s">
        <v>5614</v>
      </c>
      <c r="C2622">
        <v>3530.1080000000002</v>
      </c>
      <c r="D2622">
        <v>35.567999999999998</v>
      </c>
      <c r="E2622">
        <v>176.601</v>
      </c>
      <c r="F2622">
        <v>14.148</v>
      </c>
      <c r="G2622" t="s">
        <v>2884</v>
      </c>
      <c r="H2622" t="s">
        <v>5512</v>
      </c>
      <c r="I2622">
        <v>103.71</v>
      </c>
      <c r="J2622">
        <v>3530.1260000000002</v>
      </c>
      <c r="K2622" s="68">
        <v>180.87</v>
      </c>
      <c r="L2622">
        <v>13</v>
      </c>
      <c r="M2622">
        <v>3</v>
      </c>
      <c r="N2622" t="s">
        <v>5614</v>
      </c>
      <c r="O2622">
        <v>8.2000000000000003E-2</v>
      </c>
      <c r="P2622">
        <v>11.673</v>
      </c>
      <c r="Q2622">
        <v>35.567999999999998</v>
      </c>
      <c r="R2622">
        <v>3530.1120000000001</v>
      </c>
      <c r="S2622">
        <v>28.454000000000001</v>
      </c>
      <c r="T2622">
        <v>177.45500000000001</v>
      </c>
      <c r="U2622">
        <v>11.319000000000001</v>
      </c>
      <c r="V2622">
        <v>100</v>
      </c>
      <c r="W2622">
        <v>0.91500000000000004</v>
      </c>
      <c r="X2622">
        <v>4.38</v>
      </c>
      <c r="Y2622">
        <v>20.28</v>
      </c>
      <c r="Z2622">
        <v>29.95</v>
      </c>
      <c r="AA2622">
        <v>0.69799999999999995</v>
      </c>
      <c r="AB2622">
        <v>0</v>
      </c>
      <c r="AC2622" t="b">
        <v>1</v>
      </c>
      <c r="BM2622" t="s">
        <v>144</v>
      </c>
      <c r="BN2622" t="s">
        <v>144</v>
      </c>
      <c r="BO2622" t="s">
        <v>2888</v>
      </c>
      <c r="BT2622"/>
      <c r="BU2622"/>
      <c r="BX2622"/>
      <c r="BZ2622"/>
      <c r="CA2622"/>
      <c r="CB2622"/>
      <c r="CC2622"/>
      <c r="CD2622">
        <v>0</v>
      </c>
      <c r="CE2622"/>
      <c r="CF2622">
        <v>0</v>
      </c>
    </row>
    <row r="2623" spans="1:84" hidden="1" x14ac:dyDescent="0.35">
      <c r="A2623" t="s">
        <v>2775</v>
      </c>
      <c r="B2623" t="s">
        <v>5615</v>
      </c>
      <c r="C2623">
        <v>3530.1779999999999</v>
      </c>
      <c r="D2623">
        <v>30.943000000000001</v>
      </c>
      <c r="E2623">
        <v>181.13300000000001</v>
      </c>
      <c r="F2623">
        <v>14.186999999999999</v>
      </c>
      <c r="G2623" t="s">
        <v>2884</v>
      </c>
      <c r="H2623" t="s">
        <v>5512</v>
      </c>
      <c r="I2623">
        <v>113.81</v>
      </c>
      <c r="J2623">
        <v>3530.1930000000002</v>
      </c>
      <c r="K2623" s="68">
        <v>191.17</v>
      </c>
      <c r="L2623">
        <v>6</v>
      </c>
      <c r="M2623">
        <v>3</v>
      </c>
      <c r="N2623" t="s">
        <v>5615</v>
      </c>
      <c r="O2623">
        <v>8.7999999999999995E-2</v>
      </c>
      <c r="P2623">
        <v>10</v>
      </c>
      <c r="Q2623">
        <v>30.943000000000001</v>
      </c>
      <c r="R2623">
        <v>3530.181</v>
      </c>
      <c r="S2623">
        <v>24.754999999999999</v>
      </c>
      <c r="T2623">
        <v>183.14</v>
      </c>
      <c r="U2623">
        <v>11.35</v>
      </c>
      <c r="V2623">
        <v>100</v>
      </c>
      <c r="W2623">
        <v>0.97199999999999998</v>
      </c>
      <c r="X2623">
        <v>2.1760000000000002</v>
      </c>
      <c r="Y2623">
        <v>20.260000000000002</v>
      </c>
      <c r="Z2623">
        <v>29.95</v>
      </c>
      <c r="AA2623">
        <v>0.69799999999999995</v>
      </c>
      <c r="AB2623">
        <v>0</v>
      </c>
      <c r="AC2623" t="b">
        <v>1</v>
      </c>
      <c r="BM2623" t="s">
        <v>144</v>
      </c>
      <c r="BN2623" t="s">
        <v>144</v>
      </c>
      <c r="BO2623" t="s">
        <v>2888</v>
      </c>
      <c r="BT2623"/>
      <c r="BU2623"/>
      <c r="BX2623"/>
      <c r="BZ2623"/>
      <c r="CA2623"/>
      <c r="CB2623"/>
      <c r="CC2623"/>
      <c r="CD2623">
        <v>0</v>
      </c>
      <c r="CE2623"/>
      <c r="CF2623">
        <v>0</v>
      </c>
    </row>
    <row r="2624" spans="1:84" hidden="1" x14ac:dyDescent="0.35">
      <c r="A2624" t="s">
        <v>2776</v>
      </c>
      <c r="B2624" t="s">
        <v>5616</v>
      </c>
      <c r="C2624">
        <v>3530.1959999999999</v>
      </c>
      <c r="D2624">
        <v>3.8660000000000001</v>
      </c>
      <c r="E2624">
        <v>175.87299999999999</v>
      </c>
      <c r="F2624">
        <v>13.391999999999999</v>
      </c>
      <c r="G2624" t="s">
        <v>2884</v>
      </c>
      <c r="H2624" t="s">
        <v>5512</v>
      </c>
      <c r="I2624">
        <v>105</v>
      </c>
      <c r="J2624">
        <v>3530.1970000000001</v>
      </c>
      <c r="K2624" s="68">
        <v>182.55099999999999</v>
      </c>
      <c r="L2624">
        <v>7.1619999999999999</v>
      </c>
      <c r="M2624">
        <v>1</v>
      </c>
      <c r="N2624" t="s">
        <v>5616</v>
      </c>
      <c r="O2624">
        <v>9.0999999999999998E-2</v>
      </c>
      <c r="P2624">
        <v>0</v>
      </c>
      <c r="Q2624">
        <v>0</v>
      </c>
      <c r="R2624">
        <v>3530.1970000000001</v>
      </c>
      <c r="S2624">
        <v>0</v>
      </c>
      <c r="T2624">
        <v>182.55099999999999</v>
      </c>
      <c r="U2624">
        <v>0</v>
      </c>
      <c r="V2624">
        <v>0</v>
      </c>
      <c r="W2624">
        <v>0</v>
      </c>
      <c r="X2624">
        <v>0</v>
      </c>
      <c r="Y2624">
        <v>0</v>
      </c>
      <c r="Z2624">
        <v>0</v>
      </c>
      <c r="AA2624">
        <v>0</v>
      </c>
      <c r="AB2624">
        <v>0</v>
      </c>
      <c r="AC2624" t="b">
        <v>1</v>
      </c>
      <c r="AE2624">
        <v>0</v>
      </c>
      <c r="AF2624">
        <v>0</v>
      </c>
      <c r="AG2624">
        <v>0</v>
      </c>
      <c r="AH2624">
        <v>0</v>
      </c>
      <c r="AI2624">
        <v>0</v>
      </c>
      <c r="AJ2624">
        <v>0</v>
      </c>
      <c r="AK2624">
        <v>0</v>
      </c>
      <c r="AL2624">
        <v>0</v>
      </c>
      <c r="AM2624">
        <v>0</v>
      </c>
      <c r="AN2624">
        <v>0</v>
      </c>
      <c r="AO2624">
        <v>0</v>
      </c>
      <c r="AP2624">
        <v>0</v>
      </c>
      <c r="AQ2624">
        <v>0</v>
      </c>
      <c r="AR2624">
        <v>0</v>
      </c>
      <c r="AS2624">
        <v>0</v>
      </c>
      <c r="AT2624">
        <v>0</v>
      </c>
      <c r="AU2624">
        <v>0</v>
      </c>
      <c r="AV2624">
        <v>0</v>
      </c>
      <c r="AW2624">
        <v>0</v>
      </c>
      <c r="AX2624">
        <v>0</v>
      </c>
      <c r="AY2624" t="b">
        <v>0</v>
      </c>
      <c r="AZ2624">
        <v>0</v>
      </c>
      <c r="BI2624">
        <v>0</v>
      </c>
      <c r="BJ2624">
        <v>0</v>
      </c>
      <c r="BK2624">
        <v>0</v>
      </c>
      <c r="BM2624" t="s">
        <v>144</v>
      </c>
      <c r="BN2624" t="s">
        <v>144</v>
      </c>
      <c r="BO2624" t="s">
        <v>2888</v>
      </c>
      <c r="BT2624"/>
      <c r="BU2624"/>
      <c r="BX2624"/>
      <c r="BY2624" t="s">
        <v>2903</v>
      </c>
      <c r="BZ2624"/>
      <c r="CA2624"/>
      <c r="CB2624"/>
      <c r="CC2624"/>
      <c r="CD2624">
        <v>0</v>
      </c>
      <c r="CE2624"/>
      <c r="CF2624">
        <v>0</v>
      </c>
    </row>
    <row r="2625" spans="1:84" hidden="1" x14ac:dyDescent="0.35">
      <c r="A2625" t="s">
        <v>2777</v>
      </c>
      <c r="B2625" t="s">
        <v>5617</v>
      </c>
      <c r="C2625">
        <v>3530.2130000000002</v>
      </c>
      <c r="D2625">
        <v>112.607</v>
      </c>
      <c r="E2625">
        <v>99.349000000000004</v>
      </c>
      <c r="F2625">
        <v>39.759</v>
      </c>
      <c r="G2625" t="s">
        <v>2884</v>
      </c>
      <c r="H2625" t="s">
        <v>5512</v>
      </c>
      <c r="I2625">
        <v>60</v>
      </c>
      <c r="J2625">
        <v>3530.2190000000001</v>
      </c>
      <c r="K2625" s="68">
        <v>138.37100000000001</v>
      </c>
      <c r="L2625">
        <v>5.3609999999999998</v>
      </c>
      <c r="M2625">
        <v>1</v>
      </c>
      <c r="N2625" t="s">
        <v>5617</v>
      </c>
      <c r="O2625">
        <v>0.105</v>
      </c>
      <c r="P2625">
        <v>0</v>
      </c>
      <c r="Q2625">
        <v>0</v>
      </c>
      <c r="R2625">
        <v>3530.2190000000001</v>
      </c>
      <c r="S2625">
        <v>0</v>
      </c>
      <c r="T2625">
        <v>138.37100000000001</v>
      </c>
      <c r="U2625">
        <v>0</v>
      </c>
      <c r="V2625">
        <v>0</v>
      </c>
      <c r="W2625">
        <v>0</v>
      </c>
      <c r="X2625">
        <v>0</v>
      </c>
      <c r="Y2625">
        <v>0</v>
      </c>
      <c r="Z2625">
        <v>0</v>
      </c>
      <c r="AA2625">
        <v>0</v>
      </c>
      <c r="AB2625">
        <v>0</v>
      </c>
      <c r="AC2625" t="b">
        <v>1</v>
      </c>
      <c r="AE2625">
        <v>0</v>
      </c>
      <c r="AF2625">
        <v>0</v>
      </c>
      <c r="AG2625">
        <v>0</v>
      </c>
      <c r="AH2625">
        <v>0</v>
      </c>
      <c r="AI2625">
        <v>0</v>
      </c>
      <c r="AJ2625">
        <v>0</v>
      </c>
      <c r="AK2625">
        <v>0</v>
      </c>
      <c r="AL2625">
        <v>0</v>
      </c>
      <c r="AM2625">
        <v>0</v>
      </c>
      <c r="AN2625">
        <v>0</v>
      </c>
      <c r="AO2625">
        <v>0</v>
      </c>
      <c r="AP2625">
        <v>0</v>
      </c>
      <c r="AQ2625">
        <v>0</v>
      </c>
      <c r="AR2625">
        <v>0</v>
      </c>
      <c r="AS2625">
        <v>0</v>
      </c>
      <c r="AT2625">
        <v>0</v>
      </c>
      <c r="AU2625">
        <v>0</v>
      </c>
      <c r="AV2625">
        <v>0</v>
      </c>
      <c r="AW2625">
        <v>0</v>
      </c>
      <c r="AX2625">
        <v>0</v>
      </c>
      <c r="AY2625" t="b">
        <v>0</v>
      </c>
      <c r="AZ2625">
        <v>0</v>
      </c>
      <c r="BI2625">
        <v>0</v>
      </c>
      <c r="BJ2625">
        <v>0</v>
      </c>
      <c r="BK2625">
        <v>0</v>
      </c>
      <c r="BM2625" t="s">
        <v>144</v>
      </c>
      <c r="BN2625" t="s">
        <v>144</v>
      </c>
      <c r="BO2625" t="s">
        <v>2888</v>
      </c>
      <c r="BT2625"/>
      <c r="BU2625"/>
      <c r="BX2625"/>
      <c r="BY2625" t="s">
        <v>2903</v>
      </c>
      <c r="BZ2625"/>
      <c r="CA2625"/>
      <c r="CB2625"/>
      <c r="CC2625"/>
      <c r="CD2625">
        <v>0</v>
      </c>
      <c r="CE2625"/>
      <c r="CF2625">
        <v>0</v>
      </c>
    </row>
    <row r="2626" spans="1:84" hidden="1" x14ac:dyDescent="0.35">
      <c r="A2626" t="s">
        <v>2778</v>
      </c>
      <c r="B2626" t="s">
        <v>5618</v>
      </c>
      <c r="C2626">
        <v>3530.241</v>
      </c>
      <c r="D2626">
        <v>39.576000000000001</v>
      </c>
      <c r="E2626">
        <v>176.303</v>
      </c>
      <c r="F2626">
        <v>14.596</v>
      </c>
      <c r="G2626" t="s">
        <v>2884</v>
      </c>
      <c r="H2626" t="s">
        <v>5512</v>
      </c>
      <c r="I2626">
        <v>103.71</v>
      </c>
      <c r="J2626">
        <v>3530.2620000000002</v>
      </c>
      <c r="K2626" s="68">
        <v>181.49</v>
      </c>
      <c r="L2626">
        <v>10</v>
      </c>
      <c r="M2626">
        <v>3</v>
      </c>
      <c r="N2626" t="s">
        <v>5618</v>
      </c>
      <c r="O2626">
        <v>0.156</v>
      </c>
      <c r="P2626">
        <v>10</v>
      </c>
      <c r="Q2626">
        <v>39.576000000000001</v>
      </c>
      <c r="R2626">
        <v>3530.2449999999999</v>
      </c>
      <c r="S2626">
        <v>31.661000000000001</v>
      </c>
      <c r="T2626">
        <v>177.34</v>
      </c>
      <c r="U2626">
        <v>11.677</v>
      </c>
      <c r="V2626">
        <v>100</v>
      </c>
      <c r="W2626">
        <v>0.85799999999999998</v>
      </c>
      <c r="X2626">
        <v>3.145</v>
      </c>
      <c r="Y2626">
        <v>21.785</v>
      </c>
      <c r="Z2626">
        <v>29.95</v>
      </c>
      <c r="AA2626">
        <v>0.69799999999999995</v>
      </c>
      <c r="AB2626">
        <v>0</v>
      </c>
      <c r="AC2626" t="b">
        <v>1</v>
      </c>
      <c r="BM2626" t="s">
        <v>144</v>
      </c>
      <c r="BN2626" t="s">
        <v>144</v>
      </c>
      <c r="BO2626" t="s">
        <v>2888</v>
      </c>
      <c r="BT2626"/>
      <c r="BU2626"/>
      <c r="BX2626"/>
      <c r="BZ2626"/>
      <c r="CA2626"/>
      <c r="CB2626"/>
      <c r="CC2626"/>
      <c r="CD2626">
        <v>0</v>
      </c>
      <c r="CE2626"/>
      <c r="CF2626">
        <v>0</v>
      </c>
    </row>
    <row r="2627" spans="1:84" hidden="1" x14ac:dyDescent="0.35">
      <c r="A2627" t="s">
        <v>2779</v>
      </c>
      <c r="B2627" t="s">
        <v>5619</v>
      </c>
      <c r="C2627">
        <v>3530.2139999999999</v>
      </c>
      <c r="D2627">
        <v>108.81699999999999</v>
      </c>
      <c r="E2627">
        <v>226.79400000000001</v>
      </c>
      <c r="F2627">
        <v>3.2970000000000002</v>
      </c>
      <c r="G2627" t="s">
        <v>2884</v>
      </c>
      <c r="H2627" t="s">
        <v>5512</v>
      </c>
      <c r="I2627">
        <v>150</v>
      </c>
      <c r="J2627">
        <v>3530.319</v>
      </c>
      <c r="K2627" s="68">
        <v>227.27600000000001</v>
      </c>
      <c r="L2627">
        <v>3.2309999999999999</v>
      </c>
      <c r="M2627">
        <v>1</v>
      </c>
      <c r="N2627" t="s">
        <v>5619</v>
      </c>
      <c r="O2627">
        <v>8.1000000000000003E-2</v>
      </c>
      <c r="P2627">
        <v>0</v>
      </c>
      <c r="Q2627">
        <v>0</v>
      </c>
      <c r="R2627">
        <v>3530.319</v>
      </c>
      <c r="S2627">
        <v>0</v>
      </c>
      <c r="T2627">
        <v>227.27600000000001</v>
      </c>
      <c r="U2627">
        <v>0</v>
      </c>
      <c r="V2627">
        <v>0</v>
      </c>
      <c r="W2627">
        <v>0</v>
      </c>
      <c r="X2627">
        <v>0</v>
      </c>
      <c r="Y2627">
        <v>0</v>
      </c>
      <c r="Z2627">
        <v>0</v>
      </c>
      <c r="AA2627">
        <v>0</v>
      </c>
      <c r="AB2627">
        <v>0</v>
      </c>
      <c r="AC2627" t="b">
        <v>1</v>
      </c>
      <c r="AE2627">
        <v>0</v>
      </c>
      <c r="AF2627">
        <v>0</v>
      </c>
      <c r="AG2627">
        <v>0</v>
      </c>
      <c r="AH2627">
        <v>0</v>
      </c>
      <c r="AI2627">
        <v>0</v>
      </c>
      <c r="AJ2627">
        <v>0</v>
      </c>
      <c r="AK2627">
        <v>0</v>
      </c>
      <c r="AL2627">
        <v>0</v>
      </c>
      <c r="AM2627">
        <v>0</v>
      </c>
      <c r="AN2627">
        <v>0</v>
      </c>
      <c r="AO2627">
        <v>0</v>
      </c>
      <c r="AP2627">
        <v>0</v>
      </c>
      <c r="AQ2627">
        <v>0</v>
      </c>
      <c r="AR2627">
        <v>0</v>
      </c>
      <c r="AS2627">
        <v>0</v>
      </c>
      <c r="AT2627">
        <v>0</v>
      </c>
      <c r="AU2627">
        <v>0</v>
      </c>
      <c r="AV2627">
        <v>0</v>
      </c>
      <c r="AW2627">
        <v>0</v>
      </c>
      <c r="AX2627">
        <v>0</v>
      </c>
      <c r="AY2627" t="b">
        <v>0</v>
      </c>
      <c r="AZ2627">
        <v>0</v>
      </c>
      <c r="BI2627">
        <v>0</v>
      </c>
      <c r="BJ2627">
        <v>0</v>
      </c>
      <c r="BK2627">
        <v>0</v>
      </c>
      <c r="BM2627" t="s">
        <v>144</v>
      </c>
      <c r="BN2627" t="s">
        <v>144</v>
      </c>
      <c r="BO2627" t="s">
        <v>2888</v>
      </c>
      <c r="BT2627"/>
      <c r="BU2627"/>
      <c r="BX2627"/>
      <c r="BY2627" t="s">
        <v>2903</v>
      </c>
      <c r="BZ2627"/>
      <c r="CA2627"/>
      <c r="CB2627"/>
      <c r="CC2627"/>
      <c r="CD2627">
        <v>0</v>
      </c>
      <c r="CE2627"/>
      <c r="CF2627">
        <v>0</v>
      </c>
    </row>
    <row r="2628" spans="1:84" hidden="1" x14ac:dyDescent="0.35">
      <c r="A2628" t="s">
        <v>2780</v>
      </c>
      <c r="B2628" t="s">
        <v>5620</v>
      </c>
      <c r="C2628">
        <v>3530.3429999999998</v>
      </c>
      <c r="D2628">
        <v>41.906999999999996</v>
      </c>
      <c r="E2628">
        <v>173.447</v>
      </c>
      <c r="F2628">
        <v>16.164999999999999</v>
      </c>
      <c r="G2628" t="s">
        <v>2884</v>
      </c>
      <c r="H2628" t="s">
        <v>5512</v>
      </c>
      <c r="I2628">
        <v>103.71</v>
      </c>
      <c r="J2628">
        <v>3530.3589999999999</v>
      </c>
      <c r="K2628" s="68">
        <v>180.55</v>
      </c>
      <c r="L2628">
        <v>13</v>
      </c>
      <c r="M2628">
        <v>3</v>
      </c>
      <c r="N2628" t="s">
        <v>5620</v>
      </c>
      <c r="O2628">
        <v>0.1</v>
      </c>
      <c r="P2628">
        <v>11.673</v>
      </c>
      <c r="Q2628">
        <v>41.906999999999996</v>
      </c>
      <c r="R2628">
        <v>3530.346</v>
      </c>
      <c r="S2628">
        <v>33.526000000000003</v>
      </c>
      <c r="T2628">
        <v>174.86699999999999</v>
      </c>
      <c r="U2628">
        <v>12.932</v>
      </c>
      <c r="V2628">
        <v>100</v>
      </c>
      <c r="W2628">
        <v>0.88700000000000001</v>
      </c>
      <c r="X2628">
        <v>4.3810000000000002</v>
      </c>
      <c r="Y2628">
        <v>24.57</v>
      </c>
      <c r="Z2628">
        <v>29.95</v>
      </c>
      <c r="AA2628">
        <v>0.69799999999999995</v>
      </c>
      <c r="AB2628">
        <v>0</v>
      </c>
      <c r="AC2628" t="b">
        <v>1</v>
      </c>
      <c r="BM2628" t="s">
        <v>144</v>
      </c>
      <c r="BN2628" t="s">
        <v>144</v>
      </c>
      <c r="BO2628" t="s">
        <v>2888</v>
      </c>
      <c r="BT2628"/>
      <c r="BU2628"/>
      <c r="BX2628"/>
      <c r="BZ2628"/>
      <c r="CA2628"/>
      <c r="CB2628"/>
      <c r="CC2628"/>
      <c r="CD2628">
        <v>0</v>
      </c>
      <c r="CE2628"/>
      <c r="CF2628">
        <v>0</v>
      </c>
    </row>
    <row r="2629" spans="1:84" hidden="1" x14ac:dyDescent="0.35">
      <c r="A2629" t="s">
        <v>2781</v>
      </c>
      <c r="B2629" t="s">
        <v>5621</v>
      </c>
      <c r="C2629">
        <v>3530.3980000000001</v>
      </c>
      <c r="D2629">
        <v>65.180000000000007</v>
      </c>
      <c r="E2629">
        <v>80.364000000000004</v>
      </c>
      <c r="F2629">
        <v>22.309000000000001</v>
      </c>
      <c r="G2629" t="s">
        <v>2884</v>
      </c>
      <c r="H2629" t="s">
        <v>5512</v>
      </c>
      <c r="I2629">
        <v>15</v>
      </c>
      <c r="J2629">
        <v>3530.4059999999999</v>
      </c>
      <c r="K2629" s="68">
        <v>91.718000000000004</v>
      </c>
      <c r="L2629">
        <v>0.748</v>
      </c>
      <c r="M2629">
        <v>1</v>
      </c>
      <c r="N2629" t="s">
        <v>5621</v>
      </c>
      <c r="O2629">
        <v>0.10100000000000001</v>
      </c>
      <c r="P2629">
        <v>0</v>
      </c>
      <c r="Q2629">
        <v>0</v>
      </c>
      <c r="R2629">
        <v>3530.4059999999999</v>
      </c>
      <c r="S2629">
        <v>0</v>
      </c>
      <c r="T2629">
        <v>91.718000000000004</v>
      </c>
      <c r="U2629">
        <v>0</v>
      </c>
      <c r="V2629">
        <v>0</v>
      </c>
      <c r="W2629">
        <v>0</v>
      </c>
      <c r="X2629">
        <v>0</v>
      </c>
      <c r="Y2629">
        <v>0</v>
      </c>
      <c r="Z2629">
        <v>0</v>
      </c>
      <c r="AA2629">
        <v>0</v>
      </c>
      <c r="AB2629">
        <v>0</v>
      </c>
      <c r="AC2629" t="b">
        <v>1</v>
      </c>
      <c r="AE2629">
        <v>0</v>
      </c>
      <c r="AF2629">
        <v>0</v>
      </c>
      <c r="AG2629">
        <v>0</v>
      </c>
      <c r="AH2629">
        <v>0</v>
      </c>
      <c r="AI2629">
        <v>0</v>
      </c>
      <c r="AJ2629">
        <v>0</v>
      </c>
      <c r="AK2629">
        <v>0</v>
      </c>
      <c r="AL2629">
        <v>0</v>
      </c>
      <c r="AM2629">
        <v>0</v>
      </c>
      <c r="AN2629">
        <v>0</v>
      </c>
      <c r="AO2629">
        <v>0</v>
      </c>
      <c r="AP2629">
        <v>0</v>
      </c>
      <c r="AQ2629">
        <v>0</v>
      </c>
      <c r="AR2629">
        <v>0</v>
      </c>
      <c r="AS2629">
        <v>0</v>
      </c>
      <c r="AT2629">
        <v>0</v>
      </c>
      <c r="AU2629">
        <v>0</v>
      </c>
      <c r="AV2629">
        <v>0</v>
      </c>
      <c r="AW2629">
        <v>0</v>
      </c>
      <c r="AX2629">
        <v>0</v>
      </c>
      <c r="AY2629" t="b">
        <v>0</v>
      </c>
      <c r="AZ2629">
        <v>0</v>
      </c>
      <c r="BI2629">
        <v>0</v>
      </c>
      <c r="BJ2629">
        <v>0</v>
      </c>
      <c r="BK2629">
        <v>0</v>
      </c>
      <c r="BM2629" t="s">
        <v>144</v>
      </c>
      <c r="BN2629" t="s">
        <v>144</v>
      </c>
      <c r="BO2629" t="s">
        <v>2888</v>
      </c>
      <c r="BT2629"/>
      <c r="BU2629"/>
      <c r="BX2629"/>
      <c r="BY2629" t="s">
        <v>2903</v>
      </c>
      <c r="BZ2629"/>
      <c r="CA2629"/>
      <c r="CB2629"/>
      <c r="CC2629"/>
      <c r="CD2629">
        <v>0</v>
      </c>
      <c r="CE2629"/>
      <c r="CF2629">
        <v>0</v>
      </c>
    </row>
    <row r="2630" spans="1:84" hidden="1" x14ac:dyDescent="0.35">
      <c r="A2630" t="s">
        <v>2782</v>
      </c>
      <c r="B2630" t="s">
        <v>5622</v>
      </c>
      <c r="C2630">
        <v>3530.402</v>
      </c>
      <c r="D2630">
        <v>52.405000000000001</v>
      </c>
      <c r="E2630">
        <v>196.536</v>
      </c>
      <c r="F2630">
        <v>0.36399999999999999</v>
      </c>
      <c r="G2630" t="s">
        <v>2884</v>
      </c>
      <c r="H2630" t="s">
        <v>5512</v>
      </c>
      <c r="I2630">
        <v>120</v>
      </c>
      <c r="J2630">
        <v>3530.4070000000002</v>
      </c>
      <c r="K2630" s="68">
        <v>196.71799999999999</v>
      </c>
      <c r="L2630">
        <v>1.1859999999999999</v>
      </c>
      <c r="M2630">
        <v>1</v>
      </c>
      <c r="N2630" t="s">
        <v>5622</v>
      </c>
      <c r="O2630">
        <v>0.1</v>
      </c>
      <c r="P2630">
        <v>0</v>
      </c>
      <c r="Q2630">
        <v>0</v>
      </c>
      <c r="R2630">
        <v>3530.4070000000002</v>
      </c>
      <c r="S2630">
        <v>0</v>
      </c>
      <c r="T2630">
        <v>196.71799999999999</v>
      </c>
      <c r="U2630">
        <v>0</v>
      </c>
      <c r="V2630">
        <v>0</v>
      </c>
      <c r="W2630">
        <v>0</v>
      </c>
      <c r="X2630">
        <v>0</v>
      </c>
      <c r="Y2630">
        <v>0</v>
      </c>
      <c r="Z2630">
        <v>0</v>
      </c>
      <c r="AA2630">
        <v>0</v>
      </c>
      <c r="AB2630">
        <v>0</v>
      </c>
      <c r="AC2630" t="b">
        <v>1</v>
      </c>
      <c r="AE2630">
        <v>0</v>
      </c>
      <c r="AF2630">
        <v>0</v>
      </c>
      <c r="AG2630">
        <v>0</v>
      </c>
      <c r="AH2630">
        <v>0</v>
      </c>
      <c r="AI2630">
        <v>0</v>
      </c>
      <c r="AJ2630">
        <v>0</v>
      </c>
      <c r="AK2630">
        <v>0</v>
      </c>
      <c r="AL2630">
        <v>0</v>
      </c>
      <c r="AM2630">
        <v>0</v>
      </c>
      <c r="AN2630">
        <v>0</v>
      </c>
      <c r="AO2630">
        <v>0</v>
      </c>
      <c r="AP2630">
        <v>0</v>
      </c>
      <c r="AQ2630">
        <v>0</v>
      </c>
      <c r="AR2630">
        <v>0</v>
      </c>
      <c r="AS2630">
        <v>0</v>
      </c>
      <c r="AT2630">
        <v>0</v>
      </c>
      <c r="AU2630">
        <v>0</v>
      </c>
      <c r="AV2630">
        <v>0</v>
      </c>
      <c r="AW2630">
        <v>0</v>
      </c>
      <c r="AX2630">
        <v>0</v>
      </c>
      <c r="AY2630" t="b">
        <v>0</v>
      </c>
      <c r="AZ2630">
        <v>0</v>
      </c>
      <c r="BI2630">
        <v>0</v>
      </c>
      <c r="BJ2630">
        <v>0</v>
      </c>
      <c r="BK2630">
        <v>0</v>
      </c>
      <c r="BM2630" t="s">
        <v>144</v>
      </c>
      <c r="BN2630" t="s">
        <v>144</v>
      </c>
      <c r="BO2630" t="s">
        <v>2888</v>
      </c>
      <c r="BT2630"/>
      <c r="BU2630"/>
      <c r="BX2630"/>
      <c r="BY2630" t="s">
        <v>2903</v>
      </c>
      <c r="BZ2630"/>
      <c r="CA2630"/>
      <c r="CB2630"/>
      <c r="CC2630"/>
      <c r="CD2630">
        <v>0</v>
      </c>
      <c r="CE2630"/>
      <c r="CF2630">
        <v>0</v>
      </c>
    </row>
    <row r="2631" spans="1:84" hidden="1" x14ac:dyDescent="0.35">
      <c r="A2631" t="s">
        <v>2783</v>
      </c>
      <c r="B2631" t="s">
        <v>5623</v>
      </c>
      <c r="C2631">
        <v>3530.4580000000001</v>
      </c>
      <c r="D2631">
        <v>3.8650000000000002</v>
      </c>
      <c r="E2631">
        <v>85.304000000000002</v>
      </c>
      <c r="F2631">
        <v>12.601000000000001</v>
      </c>
      <c r="G2631" t="s">
        <v>2884</v>
      </c>
      <c r="H2631" t="s">
        <v>5512</v>
      </c>
      <c r="I2631">
        <v>15</v>
      </c>
      <c r="J2631">
        <v>3530.4589999999998</v>
      </c>
      <c r="K2631" s="68">
        <v>91.716999999999999</v>
      </c>
      <c r="L2631">
        <v>3.2749999999999999</v>
      </c>
      <c r="M2631">
        <v>1</v>
      </c>
      <c r="N2631" t="s">
        <v>5623</v>
      </c>
      <c r="O2631">
        <v>9.6000000000000002E-2</v>
      </c>
      <c r="P2631">
        <v>0</v>
      </c>
      <c r="Q2631">
        <v>0</v>
      </c>
      <c r="R2631">
        <v>3530.4589999999998</v>
      </c>
      <c r="S2631">
        <v>0</v>
      </c>
      <c r="T2631">
        <v>91.716999999999999</v>
      </c>
      <c r="U2631">
        <v>0</v>
      </c>
      <c r="V2631">
        <v>0</v>
      </c>
      <c r="W2631">
        <v>0</v>
      </c>
      <c r="X2631">
        <v>0</v>
      </c>
      <c r="Y2631">
        <v>0</v>
      </c>
      <c r="Z2631">
        <v>0</v>
      </c>
      <c r="AA2631">
        <v>0</v>
      </c>
      <c r="AB2631">
        <v>0</v>
      </c>
      <c r="AC2631" t="b">
        <v>1</v>
      </c>
      <c r="AE2631">
        <v>0</v>
      </c>
      <c r="AF2631">
        <v>0</v>
      </c>
      <c r="AG2631">
        <v>0</v>
      </c>
      <c r="AH2631">
        <v>0</v>
      </c>
      <c r="AI2631">
        <v>0</v>
      </c>
      <c r="AJ2631">
        <v>0</v>
      </c>
      <c r="AK2631">
        <v>0</v>
      </c>
      <c r="AL2631">
        <v>0</v>
      </c>
      <c r="AM2631">
        <v>0</v>
      </c>
      <c r="AN2631">
        <v>0</v>
      </c>
      <c r="AO2631">
        <v>0</v>
      </c>
      <c r="AP2631">
        <v>0</v>
      </c>
      <c r="AQ2631">
        <v>0</v>
      </c>
      <c r="AR2631">
        <v>0</v>
      </c>
      <c r="AS2631">
        <v>0</v>
      </c>
      <c r="AT2631">
        <v>0</v>
      </c>
      <c r="AU2631">
        <v>0</v>
      </c>
      <c r="AV2631">
        <v>0</v>
      </c>
      <c r="AW2631">
        <v>0</v>
      </c>
      <c r="AX2631">
        <v>0</v>
      </c>
      <c r="AY2631" t="b">
        <v>0</v>
      </c>
      <c r="AZ2631">
        <v>0</v>
      </c>
      <c r="BI2631">
        <v>0</v>
      </c>
      <c r="BJ2631">
        <v>0</v>
      </c>
      <c r="BK2631">
        <v>0</v>
      </c>
      <c r="BM2631" t="s">
        <v>144</v>
      </c>
      <c r="BN2631" t="s">
        <v>144</v>
      </c>
      <c r="BO2631" t="s">
        <v>2888</v>
      </c>
      <c r="BT2631"/>
      <c r="BU2631"/>
      <c r="BX2631"/>
      <c r="BY2631" t="s">
        <v>2903</v>
      </c>
      <c r="BZ2631"/>
      <c r="CA2631"/>
      <c r="CB2631"/>
      <c r="CC2631"/>
      <c r="CD2631">
        <v>0</v>
      </c>
      <c r="CE2631"/>
      <c r="CF2631">
        <v>0</v>
      </c>
    </row>
    <row r="2632" spans="1:84" hidden="1" x14ac:dyDescent="0.35">
      <c r="A2632" t="s">
        <v>2784</v>
      </c>
      <c r="B2632" t="s">
        <v>5624</v>
      </c>
      <c r="C2632">
        <v>3530.4589999999998</v>
      </c>
      <c r="D2632">
        <v>1.2989999999999999</v>
      </c>
      <c r="E2632">
        <v>117.279</v>
      </c>
      <c r="F2632">
        <v>6.2649999999999997</v>
      </c>
      <c r="G2632" t="s">
        <v>2884</v>
      </c>
      <c r="H2632" t="s">
        <v>5512</v>
      </c>
      <c r="I2632">
        <v>45</v>
      </c>
      <c r="J2632">
        <v>3530.4589999999998</v>
      </c>
      <c r="K2632" s="68">
        <v>121.717</v>
      </c>
      <c r="L2632">
        <v>1.0069999999999999</v>
      </c>
      <c r="M2632">
        <v>1</v>
      </c>
      <c r="N2632" t="s">
        <v>5624</v>
      </c>
      <c r="O2632">
        <v>9.6000000000000002E-2</v>
      </c>
      <c r="P2632">
        <v>0</v>
      </c>
      <c r="Q2632">
        <v>0</v>
      </c>
      <c r="R2632">
        <v>3530.4589999999998</v>
      </c>
      <c r="S2632">
        <v>0</v>
      </c>
      <c r="T2632">
        <v>121.717</v>
      </c>
      <c r="U2632">
        <v>0</v>
      </c>
      <c r="V2632">
        <v>0</v>
      </c>
      <c r="W2632">
        <v>0</v>
      </c>
      <c r="X2632">
        <v>0</v>
      </c>
      <c r="Y2632">
        <v>0</v>
      </c>
      <c r="Z2632">
        <v>0</v>
      </c>
      <c r="AA2632">
        <v>0</v>
      </c>
      <c r="AB2632">
        <v>0</v>
      </c>
      <c r="AC2632" t="b">
        <v>1</v>
      </c>
      <c r="AE2632">
        <v>0</v>
      </c>
      <c r="AF2632">
        <v>0</v>
      </c>
      <c r="AG2632">
        <v>0</v>
      </c>
      <c r="AH2632">
        <v>0</v>
      </c>
      <c r="AI2632">
        <v>0</v>
      </c>
      <c r="AJ2632">
        <v>0</v>
      </c>
      <c r="AK2632">
        <v>0</v>
      </c>
      <c r="AL2632">
        <v>0</v>
      </c>
      <c r="AM2632">
        <v>0</v>
      </c>
      <c r="AN2632">
        <v>0</v>
      </c>
      <c r="AO2632">
        <v>0</v>
      </c>
      <c r="AP2632">
        <v>0</v>
      </c>
      <c r="AQ2632">
        <v>0</v>
      </c>
      <c r="AR2632">
        <v>0</v>
      </c>
      <c r="AS2632">
        <v>0</v>
      </c>
      <c r="AT2632">
        <v>0</v>
      </c>
      <c r="AU2632">
        <v>0</v>
      </c>
      <c r="AV2632">
        <v>0</v>
      </c>
      <c r="AW2632">
        <v>0</v>
      </c>
      <c r="AX2632">
        <v>0</v>
      </c>
      <c r="AY2632" t="b">
        <v>0</v>
      </c>
      <c r="AZ2632">
        <v>0</v>
      </c>
      <c r="BI2632">
        <v>0</v>
      </c>
      <c r="BJ2632">
        <v>0</v>
      </c>
      <c r="BK2632">
        <v>0</v>
      </c>
      <c r="BM2632" t="s">
        <v>144</v>
      </c>
      <c r="BN2632" t="s">
        <v>144</v>
      </c>
      <c r="BO2632" t="s">
        <v>2888</v>
      </c>
      <c r="BT2632"/>
      <c r="BU2632"/>
      <c r="BX2632"/>
      <c r="BY2632" t="s">
        <v>2903</v>
      </c>
      <c r="BZ2632"/>
      <c r="CA2632"/>
      <c r="CB2632"/>
      <c r="CC2632"/>
      <c r="CD2632">
        <v>0</v>
      </c>
      <c r="CE2632"/>
      <c r="CF2632">
        <v>0</v>
      </c>
    </row>
    <row r="2633" spans="1:84" hidden="1" x14ac:dyDescent="0.35">
      <c r="A2633" t="s">
        <v>2785</v>
      </c>
      <c r="B2633" t="s">
        <v>5625</v>
      </c>
      <c r="C2633">
        <v>3530.4569999999999</v>
      </c>
      <c r="D2633">
        <v>9.4990000000000006</v>
      </c>
      <c r="E2633">
        <v>213.148</v>
      </c>
      <c r="F2633">
        <v>6.2949999999999999</v>
      </c>
      <c r="G2633" t="s">
        <v>2884</v>
      </c>
      <c r="H2633" t="s">
        <v>5512</v>
      </c>
      <c r="I2633">
        <v>141.24</v>
      </c>
      <c r="J2633">
        <v>3530.4650000000001</v>
      </c>
      <c r="K2633" s="68">
        <v>217.96</v>
      </c>
      <c r="L2633">
        <v>18</v>
      </c>
      <c r="M2633">
        <v>3</v>
      </c>
      <c r="N2633" t="s">
        <v>5625</v>
      </c>
      <c r="O2633">
        <v>0.106</v>
      </c>
      <c r="P2633">
        <v>14.888999999999999</v>
      </c>
      <c r="Q2633">
        <v>9.4990000000000006</v>
      </c>
      <c r="R2633">
        <v>3530.4589999999998</v>
      </c>
      <c r="S2633">
        <v>7.4989999999999997</v>
      </c>
      <c r="T2633">
        <v>214.11</v>
      </c>
      <c r="U2633">
        <v>5.0359999999999996</v>
      </c>
      <c r="V2633">
        <v>100</v>
      </c>
      <c r="W2633">
        <v>0.82899999999999996</v>
      </c>
      <c r="X2633">
        <v>3.4990000000000001</v>
      </c>
      <c r="Y2633">
        <v>34.89</v>
      </c>
      <c r="Z2633">
        <v>29.95</v>
      </c>
      <c r="AA2633">
        <v>0.69799999999999995</v>
      </c>
      <c r="AB2633">
        <v>0</v>
      </c>
      <c r="AC2633" t="b">
        <v>1</v>
      </c>
      <c r="BM2633" t="s">
        <v>144</v>
      </c>
      <c r="BN2633" t="s">
        <v>144</v>
      </c>
      <c r="BO2633" t="s">
        <v>2888</v>
      </c>
      <c r="BT2633"/>
      <c r="BU2633"/>
      <c r="BX2633"/>
      <c r="BZ2633"/>
      <c r="CA2633"/>
      <c r="CB2633"/>
      <c r="CC2633"/>
      <c r="CD2633">
        <v>0</v>
      </c>
      <c r="CE2633"/>
      <c r="CF2633">
        <v>0</v>
      </c>
    </row>
    <row r="2634" spans="1:84" hidden="1" x14ac:dyDescent="0.35">
      <c r="A2634" t="s">
        <v>2786</v>
      </c>
      <c r="B2634" t="s">
        <v>5626</v>
      </c>
      <c r="C2634">
        <v>3530.4780000000001</v>
      </c>
      <c r="D2634">
        <v>8</v>
      </c>
      <c r="E2634">
        <v>214.81200000000001</v>
      </c>
      <c r="F2634">
        <v>6.2949999999999999</v>
      </c>
      <c r="G2634" t="s">
        <v>2884</v>
      </c>
      <c r="H2634" t="s">
        <v>5512</v>
      </c>
      <c r="I2634">
        <v>141.24</v>
      </c>
      <c r="J2634">
        <v>3530.48</v>
      </c>
      <c r="K2634" s="68">
        <v>217.96</v>
      </c>
      <c r="L2634">
        <v>14</v>
      </c>
      <c r="M2634">
        <v>3</v>
      </c>
      <c r="N2634" t="s">
        <v>5626</v>
      </c>
      <c r="O2634">
        <v>8.3000000000000004E-2</v>
      </c>
      <c r="P2634">
        <v>12.286</v>
      </c>
      <c r="Q2634">
        <v>8</v>
      </c>
      <c r="R2634">
        <v>3530.4789999999998</v>
      </c>
      <c r="S2634">
        <v>6</v>
      </c>
      <c r="T2634">
        <v>215.44200000000001</v>
      </c>
      <c r="U2634">
        <v>5.0359999999999996</v>
      </c>
      <c r="V2634">
        <v>100</v>
      </c>
      <c r="W2634">
        <v>0.82899999999999996</v>
      </c>
      <c r="X2634">
        <v>2.6669999999999998</v>
      </c>
      <c r="Y2634">
        <v>35.08</v>
      </c>
      <c r="Z2634">
        <v>29.95</v>
      </c>
      <c r="AA2634">
        <v>0.69799999999999995</v>
      </c>
      <c r="AB2634">
        <v>0</v>
      </c>
      <c r="AC2634" t="b">
        <v>1</v>
      </c>
      <c r="BM2634" t="s">
        <v>144</v>
      </c>
      <c r="BN2634" t="s">
        <v>144</v>
      </c>
      <c r="BO2634" t="s">
        <v>2888</v>
      </c>
      <c r="BT2634"/>
      <c r="BU2634"/>
      <c r="BX2634"/>
      <c r="BZ2634"/>
      <c r="CA2634"/>
      <c r="CB2634"/>
      <c r="CC2634"/>
      <c r="CD2634">
        <v>0</v>
      </c>
      <c r="CE2634"/>
      <c r="CF2634">
        <v>0</v>
      </c>
    </row>
    <row r="2635" spans="1:84" hidden="1" x14ac:dyDescent="0.35">
      <c r="A2635" t="s">
        <v>2787</v>
      </c>
      <c r="B2635" t="s">
        <v>5627</v>
      </c>
      <c r="C2635">
        <v>3530.4879999999998</v>
      </c>
      <c r="D2635">
        <v>12.096</v>
      </c>
      <c r="E2635">
        <v>207.67</v>
      </c>
      <c r="F2635">
        <v>6.2949999999999999</v>
      </c>
      <c r="G2635" t="s">
        <v>2884</v>
      </c>
      <c r="H2635" t="s">
        <v>5512</v>
      </c>
      <c r="I2635">
        <v>136.29</v>
      </c>
      <c r="J2635">
        <v>3530.489</v>
      </c>
      <c r="K2635" s="68">
        <v>213.01</v>
      </c>
      <c r="L2635">
        <v>20</v>
      </c>
      <c r="M2635">
        <v>3</v>
      </c>
      <c r="N2635" t="s">
        <v>5627</v>
      </c>
      <c r="O2635">
        <v>8.4000000000000005E-2</v>
      </c>
      <c r="P2635">
        <v>16.25</v>
      </c>
      <c r="Q2635">
        <v>12.096</v>
      </c>
      <c r="R2635">
        <v>3530.4879999999998</v>
      </c>
      <c r="S2635">
        <v>9.6769999999999996</v>
      </c>
      <c r="T2635">
        <v>208.738</v>
      </c>
      <c r="U2635">
        <v>5.0359999999999996</v>
      </c>
      <c r="V2635">
        <v>100</v>
      </c>
      <c r="W2635">
        <v>0.82899999999999996</v>
      </c>
      <c r="X2635">
        <v>3.851</v>
      </c>
      <c r="Y2635">
        <v>33.14</v>
      </c>
      <c r="Z2635">
        <v>29.95</v>
      </c>
      <c r="AA2635">
        <v>0.69799999999999995</v>
      </c>
      <c r="AB2635">
        <v>0</v>
      </c>
      <c r="AC2635" t="b">
        <v>1</v>
      </c>
      <c r="BM2635" t="s">
        <v>144</v>
      </c>
      <c r="BN2635" t="s">
        <v>144</v>
      </c>
      <c r="BO2635" t="s">
        <v>2888</v>
      </c>
      <c r="BT2635"/>
      <c r="BU2635"/>
      <c r="BX2635"/>
      <c r="BZ2635"/>
      <c r="CA2635"/>
      <c r="CB2635"/>
      <c r="CC2635"/>
      <c r="CD2635">
        <v>0</v>
      </c>
      <c r="CE2635"/>
      <c r="CF2635">
        <v>0</v>
      </c>
    </row>
    <row r="2636" spans="1:84" hidden="1" x14ac:dyDescent="0.35">
      <c r="A2636" t="s">
        <v>2788</v>
      </c>
      <c r="B2636" t="s">
        <v>5628</v>
      </c>
      <c r="C2636">
        <v>3530.4859999999999</v>
      </c>
      <c r="D2636">
        <v>10.994</v>
      </c>
      <c r="E2636">
        <v>141.43100000000001</v>
      </c>
      <c r="F2636">
        <v>6.2949999999999999</v>
      </c>
      <c r="G2636" t="s">
        <v>2884</v>
      </c>
      <c r="H2636" t="s">
        <v>5512</v>
      </c>
      <c r="I2636">
        <v>66.19</v>
      </c>
      <c r="J2636">
        <v>3530.489</v>
      </c>
      <c r="K2636" s="68">
        <v>142.91</v>
      </c>
      <c r="L2636">
        <v>17</v>
      </c>
      <c r="M2636">
        <v>3</v>
      </c>
      <c r="N2636" t="s">
        <v>5628</v>
      </c>
      <c r="O2636">
        <v>8.4000000000000005E-2</v>
      </c>
      <c r="P2636">
        <v>14.221</v>
      </c>
      <c r="Q2636">
        <v>10.994</v>
      </c>
      <c r="R2636">
        <v>3530.4870000000001</v>
      </c>
      <c r="S2636">
        <v>8.7949999999999999</v>
      </c>
      <c r="T2636">
        <v>141.727</v>
      </c>
      <c r="U2636">
        <v>5.0359999999999996</v>
      </c>
      <c r="V2636">
        <v>100</v>
      </c>
      <c r="W2636">
        <v>0.82899999999999996</v>
      </c>
      <c r="X2636">
        <v>3.25</v>
      </c>
      <c r="Y2636">
        <v>34.32</v>
      </c>
      <c r="Z2636">
        <v>29.95</v>
      </c>
      <c r="AA2636">
        <v>0.69799999999999995</v>
      </c>
      <c r="AB2636">
        <v>0</v>
      </c>
      <c r="AC2636" t="b">
        <v>1</v>
      </c>
      <c r="BM2636" t="s">
        <v>144</v>
      </c>
      <c r="BN2636" t="s">
        <v>144</v>
      </c>
      <c r="BO2636" t="s">
        <v>2888</v>
      </c>
      <c r="BT2636"/>
      <c r="BU2636"/>
      <c r="BX2636"/>
      <c r="BZ2636"/>
      <c r="CA2636"/>
      <c r="CB2636"/>
      <c r="CC2636"/>
      <c r="CD2636">
        <v>0</v>
      </c>
      <c r="CE2636"/>
      <c r="CF2636">
        <v>0</v>
      </c>
    </row>
    <row r="2637" spans="1:84" hidden="1" x14ac:dyDescent="0.35">
      <c r="A2637" t="s">
        <v>2789</v>
      </c>
      <c r="B2637" t="s">
        <v>5629</v>
      </c>
      <c r="C2637">
        <v>3530.4679999999998</v>
      </c>
      <c r="D2637">
        <v>52.249000000000002</v>
      </c>
      <c r="E2637">
        <v>173.99</v>
      </c>
      <c r="F2637">
        <v>14.928000000000001</v>
      </c>
      <c r="G2637" t="s">
        <v>2884</v>
      </c>
      <c r="H2637" t="s">
        <v>5512</v>
      </c>
      <c r="I2637">
        <v>106.19</v>
      </c>
      <c r="J2637">
        <v>3530.498</v>
      </c>
      <c r="K2637" s="68">
        <v>182.91</v>
      </c>
      <c r="L2637">
        <v>58</v>
      </c>
      <c r="M2637">
        <v>3</v>
      </c>
      <c r="N2637" t="s">
        <v>5629</v>
      </c>
      <c r="O2637">
        <v>8.4000000000000005E-2</v>
      </c>
      <c r="P2637">
        <v>47.131999999999998</v>
      </c>
      <c r="Q2637">
        <v>47.744999999999997</v>
      </c>
      <c r="R2637">
        <v>3530.4740000000002</v>
      </c>
      <c r="S2637">
        <v>41.798999999999999</v>
      </c>
      <c r="T2637">
        <v>175.774</v>
      </c>
      <c r="U2637">
        <v>11.943</v>
      </c>
      <c r="V2637">
        <v>100</v>
      </c>
      <c r="W2637">
        <v>0.72899999999999998</v>
      </c>
      <c r="X2637">
        <v>15.19</v>
      </c>
      <c r="Y2637">
        <v>26.57</v>
      </c>
      <c r="Z2637">
        <v>29.95</v>
      </c>
      <c r="AA2637">
        <v>0.69799999999999995</v>
      </c>
      <c r="AB2637">
        <v>0</v>
      </c>
      <c r="AC2637" t="b">
        <v>1</v>
      </c>
      <c r="BM2637" t="s">
        <v>144</v>
      </c>
      <c r="BN2637" t="s">
        <v>144</v>
      </c>
      <c r="BO2637" t="s">
        <v>2888</v>
      </c>
      <c r="BT2637"/>
      <c r="BU2637"/>
      <c r="BX2637"/>
      <c r="BZ2637"/>
      <c r="CA2637"/>
      <c r="CB2637"/>
      <c r="CC2637"/>
      <c r="CD2637">
        <v>0</v>
      </c>
      <c r="CE2637"/>
      <c r="CF2637">
        <v>0</v>
      </c>
    </row>
    <row r="2638" spans="1:84" hidden="1" x14ac:dyDescent="0.35">
      <c r="A2638" t="s">
        <v>2790</v>
      </c>
      <c r="B2638" t="s">
        <v>5630</v>
      </c>
      <c r="C2638">
        <v>3530.5</v>
      </c>
      <c r="D2638">
        <v>2.552</v>
      </c>
      <c r="E2638">
        <v>195.84299999999999</v>
      </c>
      <c r="F2638">
        <v>1.748</v>
      </c>
      <c r="G2638" t="s">
        <v>2884</v>
      </c>
      <c r="H2638" t="s">
        <v>5512</v>
      </c>
      <c r="I2638">
        <v>120</v>
      </c>
      <c r="J2638">
        <v>3530.5030000000002</v>
      </c>
      <c r="K2638" s="68">
        <v>196.71700000000001</v>
      </c>
      <c r="L2638">
        <v>3.1030000000000002</v>
      </c>
      <c r="M2638">
        <v>1</v>
      </c>
      <c r="N2638" t="s">
        <v>5630</v>
      </c>
      <c r="O2638">
        <v>8.8999999999999996E-2</v>
      </c>
      <c r="P2638">
        <v>0</v>
      </c>
      <c r="Q2638">
        <v>0</v>
      </c>
      <c r="R2638">
        <v>3530.5030000000002</v>
      </c>
      <c r="S2638">
        <v>0</v>
      </c>
      <c r="T2638">
        <v>196.71700000000001</v>
      </c>
      <c r="U2638">
        <v>0</v>
      </c>
      <c r="V2638">
        <v>0</v>
      </c>
      <c r="W2638">
        <v>0</v>
      </c>
      <c r="X2638">
        <v>0</v>
      </c>
      <c r="Y2638">
        <v>0</v>
      </c>
      <c r="Z2638">
        <v>0</v>
      </c>
      <c r="AA2638">
        <v>0</v>
      </c>
      <c r="AB2638">
        <v>0</v>
      </c>
      <c r="AC2638" t="b">
        <v>1</v>
      </c>
      <c r="AE2638">
        <v>0</v>
      </c>
      <c r="AF2638">
        <v>0</v>
      </c>
      <c r="AG2638">
        <v>0</v>
      </c>
      <c r="AH2638">
        <v>0</v>
      </c>
      <c r="AI2638">
        <v>0</v>
      </c>
      <c r="AJ2638">
        <v>0</v>
      </c>
      <c r="AK2638">
        <v>0</v>
      </c>
      <c r="AL2638">
        <v>0</v>
      </c>
      <c r="AM2638">
        <v>0</v>
      </c>
      <c r="AN2638">
        <v>0</v>
      </c>
      <c r="AO2638">
        <v>0</v>
      </c>
      <c r="AP2638">
        <v>0</v>
      </c>
      <c r="AQ2638">
        <v>0</v>
      </c>
      <c r="AR2638">
        <v>0</v>
      </c>
      <c r="AS2638">
        <v>0</v>
      </c>
      <c r="AT2638">
        <v>0</v>
      </c>
      <c r="AU2638">
        <v>0</v>
      </c>
      <c r="AV2638">
        <v>0</v>
      </c>
      <c r="AW2638">
        <v>0</v>
      </c>
      <c r="AX2638">
        <v>0</v>
      </c>
      <c r="AY2638" t="b">
        <v>0</v>
      </c>
      <c r="AZ2638">
        <v>0</v>
      </c>
      <c r="BI2638">
        <v>0</v>
      </c>
      <c r="BJ2638">
        <v>0</v>
      </c>
      <c r="BK2638">
        <v>0</v>
      </c>
      <c r="BM2638" t="s">
        <v>144</v>
      </c>
      <c r="BN2638" t="s">
        <v>144</v>
      </c>
      <c r="BO2638" t="s">
        <v>2888</v>
      </c>
      <c r="BT2638"/>
      <c r="BU2638"/>
      <c r="BX2638"/>
      <c r="BY2638" t="s">
        <v>2903</v>
      </c>
      <c r="BZ2638"/>
      <c r="CA2638"/>
      <c r="CB2638"/>
      <c r="CC2638"/>
      <c r="CD2638">
        <v>0</v>
      </c>
      <c r="CE2638"/>
      <c r="CF2638">
        <v>0</v>
      </c>
    </row>
    <row r="2639" spans="1:84" hidden="1" x14ac:dyDescent="0.35">
      <c r="A2639" t="s">
        <v>2791</v>
      </c>
      <c r="B2639" t="s">
        <v>5631</v>
      </c>
      <c r="C2639">
        <v>3530.502</v>
      </c>
      <c r="D2639">
        <v>1.3009999999999999</v>
      </c>
      <c r="E2639">
        <v>37.067</v>
      </c>
      <c r="F2639">
        <v>42.436</v>
      </c>
      <c r="G2639" t="s">
        <v>2884</v>
      </c>
      <c r="H2639" t="s">
        <v>5512</v>
      </c>
      <c r="I2639">
        <v>0</v>
      </c>
      <c r="J2639">
        <v>3530.5030000000002</v>
      </c>
      <c r="K2639" s="68">
        <v>76.716999999999999</v>
      </c>
      <c r="L2639">
        <v>7.194</v>
      </c>
      <c r="M2639">
        <v>1</v>
      </c>
      <c r="N2639" t="s">
        <v>5631</v>
      </c>
      <c r="O2639">
        <v>8.8999999999999996E-2</v>
      </c>
      <c r="P2639">
        <v>0</v>
      </c>
      <c r="Q2639">
        <v>0</v>
      </c>
      <c r="R2639">
        <v>3530.5030000000002</v>
      </c>
      <c r="S2639">
        <v>0</v>
      </c>
      <c r="T2639">
        <v>76.716999999999999</v>
      </c>
      <c r="U2639">
        <v>0</v>
      </c>
      <c r="V2639">
        <v>0</v>
      </c>
      <c r="W2639">
        <v>0</v>
      </c>
      <c r="X2639">
        <v>0</v>
      </c>
      <c r="Y2639">
        <v>0</v>
      </c>
      <c r="Z2639">
        <v>0</v>
      </c>
      <c r="AA2639">
        <v>0</v>
      </c>
      <c r="AB2639">
        <v>0</v>
      </c>
      <c r="AC2639" t="b">
        <v>1</v>
      </c>
      <c r="AE2639">
        <v>0</v>
      </c>
      <c r="AF2639">
        <v>0</v>
      </c>
      <c r="AG2639">
        <v>0</v>
      </c>
      <c r="AH2639">
        <v>0</v>
      </c>
      <c r="AI2639">
        <v>0</v>
      </c>
      <c r="AJ2639">
        <v>0</v>
      </c>
      <c r="AK2639">
        <v>0</v>
      </c>
      <c r="AL2639">
        <v>0</v>
      </c>
      <c r="AM2639">
        <v>0</v>
      </c>
      <c r="AN2639">
        <v>0</v>
      </c>
      <c r="AO2639">
        <v>0</v>
      </c>
      <c r="AP2639">
        <v>0</v>
      </c>
      <c r="AQ2639">
        <v>0</v>
      </c>
      <c r="AR2639">
        <v>0</v>
      </c>
      <c r="AS2639">
        <v>0</v>
      </c>
      <c r="AT2639">
        <v>0</v>
      </c>
      <c r="AU2639">
        <v>0</v>
      </c>
      <c r="AV2639">
        <v>0</v>
      </c>
      <c r="AW2639">
        <v>0</v>
      </c>
      <c r="AX2639">
        <v>0</v>
      </c>
      <c r="AY2639" t="b">
        <v>0</v>
      </c>
      <c r="AZ2639">
        <v>0</v>
      </c>
      <c r="BI2639">
        <v>0</v>
      </c>
      <c r="BJ2639">
        <v>0</v>
      </c>
      <c r="BK2639">
        <v>0</v>
      </c>
      <c r="BM2639" t="s">
        <v>144</v>
      </c>
      <c r="BN2639" t="s">
        <v>144</v>
      </c>
      <c r="BO2639" t="s">
        <v>2888</v>
      </c>
      <c r="BT2639"/>
      <c r="BU2639"/>
      <c r="BX2639"/>
      <c r="BY2639" t="s">
        <v>2903</v>
      </c>
      <c r="BZ2639"/>
      <c r="CA2639"/>
      <c r="CB2639"/>
      <c r="CC2639"/>
      <c r="CD2639">
        <v>0</v>
      </c>
      <c r="CE2639"/>
      <c r="CF2639">
        <v>0</v>
      </c>
    </row>
    <row r="2640" spans="1:84" hidden="1" x14ac:dyDescent="0.35">
      <c r="A2640" t="s">
        <v>2792</v>
      </c>
      <c r="B2640" t="s">
        <v>5632</v>
      </c>
      <c r="C2640">
        <v>3530.5030000000002</v>
      </c>
      <c r="D2640">
        <v>0</v>
      </c>
      <c r="E2640">
        <v>105.023</v>
      </c>
      <c r="F2640">
        <v>2.976</v>
      </c>
      <c r="G2640" t="s">
        <v>2884</v>
      </c>
      <c r="H2640" t="s">
        <v>5512</v>
      </c>
      <c r="I2640">
        <v>30</v>
      </c>
      <c r="J2640">
        <v>3530.5030000000002</v>
      </c>
      <c r="K2640" s="68">
        <v>106.717</v>
      </c>
      <c r="L2640">
        <v>3.5489999999999999</v>
      </c>
      <c r="M2640">
        <v>1</v>
      </c>
      <c r="N2640" t="s">
        <v>5632</v>
      </c>
      <c r="O2640">
        <v>8.8999999999999996E-2</v>
      </c>
      <c r="P2640">
        <v>0</v>
      </c>
      <c r="Q2640">
        <v>0</v>
      </c>
      <c r="S2640">
        <v>0</v>
      </c>
      <c r="T2640">
        <v>106.717</v>
      </c>
      <c r="U2640">
        <v>0</v>
      </c>
      <c r="V2640">
        <v>0</v>
      </c>
      <c r="W2640">
        <v>0</v>
      </c>
      <c r="X2640">
        <v>0</v>
      </c>
      <c r="Y2640">
        <v>0</v>
      </c>
      <c r="Z2640">
        <v>0</v>
      </c>
      <c r="AA2640">
        <v>0</v>
      </c>
      <c r="AB2640">
        <v>0</v>
      </c>
      <c r="AC2640" t="b">
        <v>1</v>
      </c>
      <c r="AE2640">
        <v>0</v>
      </c>
      <c r="AF2640">
        <v>0</v>
      </c>
      <c r="AG2640">
        <v>0</v>
      </c>
      <c r="AH2640">
        <v>0</v>
      </c>
      <c r="AI2640">
        <v>0</v>
      </c>
      <c r="AJ2640">
        <v>0</v>
      </c>
      <c r="AK2640">
        <v>0</v>
      </c>
      <c r="AL2640">
        <v>0</v>
      </c>
      <c r="AM2640">
        <v>0</v>
      </c>
      <c r="AN2640">
        <v>0</v>
      </c>
      <c r="AO2640">
        <v>0</v>
      </c>
      <c r="AP2640">
        <v>0</v>
      </c>
      <c r="AQ2640">
        <v>0</v>
      </c>
      <c r="AR2640">
        <v>0</v>
      </c>
      <c r="AS2640">
        <v>0</v>
      </c>
      <c r="AT2640">
        <v>0</v>
      </c>
      <c r="AU2640">
        <v>0</v>
      </c>
      <c r="AV2640">
        <v>0</v>
      </c>
      <c r="AW2640">
        <v>0</v>
      </c>
      <c r="AX2640">
        <v>0</v>
      </c>
      <c r="AY2640" t="b">
        <v>0</v>
      </c>
      <c r="AZ2640">
        <v>0</v>
      </c>
      <c r="BI2640">
        <v>0</v>
      </c>
      <c r="BJ2640">
        <v>0</v>
      </c>
      <c r="BK2640">
        <v>0</v>
      </c>
      <c r="BM2640" t="s">
        <v>144</v>
      </c>
      <c r="BN2640" t="s">
        <v>144</v>
      </c>
      <c r="BO2640" t="s">
        <v>2888</v>
      </c>
      <c r="BT2640"/>
      <c r="BU2640"/>
      <c r="BX2640"/>
      <c r="BY2640" t="s">
        <v>2903</v>
      </c>
      <c r="BZ2640"/>
      <c r="CA2640"/>
      <c r="CB2640"/>
      <c r="CC2640"/>
      <c r="CD2640">
        <v>0</v>
      </c>
      <c r="CE2640"/>
      <c r="CF2640">
        <v>0</v>
      </c>
    </row>
    <row r="2641" spans="1:84" hidden="1" x14ac:dyDescent="0.35">
      <c r="A2641" t="s">
        <v>2793</v>
      </c>
      <c r="B2641" t="s">
        <v>5633</v>
      </c>
      <c r="C2641">
        <v>3530.5030000000002</v>
      </c>
      <c r="D2641">
        <v>0</v>
      </c>
      <c r="E2641">
        <v>135.887</v>
      </c>
      <c r="F2641">
        <v>1.4890000000000001</v>
      </c>
      <c r="G2641" t="s">
        <v>2884</v>
      </c>
      <c r="H2641" t="s">
        <v>5512</v>
      </c>
      <c r="I2641">
        <v>60</v>
      </c>
      <c r="J2641">
        <v>3530.5030000000002</v>
      </c>
      <c r="K2641" s="68">
        <v>136.71700000000001</v>
      </c>
      <c r="L2641">
        <v>2.1429999999999998</v>
      </c>
      <c r="M2641">
        <v>1</v>
      </c>
      <c r="N2641" t="s">
        <v>5633</v>
      </c>
      <c r="O2641">
        <v>8.8999999999999996E-2</v>
      </c>
      <c r="P2641">
        <v>0</v>
      </c>
      <c r="Q2641">
        <v>0</v>
      </c>
      <c r="S2641">
        <v>0</v>
      </c>
      <c r="T2641">
        <v>136.71700000000001</v>
      </c>
      <c r="U2641">
        <v>0</v>
      </c>
      <c r="V2641">
        <v>0</v>
      </c>
      <c r="W2641">
        <v>0</v>
      </c>
      <c r="X2641">
        <v>0</v>
      </c>
      <c r="Y2641">
        <v>0</v>
      </c>
      <c r="Z2641">
        <v>0</v>
      </c>
      <c r="AA2641">
        <v>0</v>
      </c>
      <c r="AB2641">
        <v>0</v>
      </c>
      <c r="AC2641" t="b">
        <v>1</v>
      </c>
      <c r="AE2641">
        <v>0</v>
      </c>
      <c r="AF2641">
        <v>0</v>
      </c>
      <c r="AG2641">
        <v>0</v>
      </c>
      <c r="AH2641">
        <v>0</v>
      </c>
      <c r="AI2641">
        <v>0</v>
      </c>
      <c r="AJ2641">
        <v>0</v>
      </c>
      <c r="AK2641">
        <v>0</v>
      </c>
      <c r="AL2641">
        <v>0</v>
      </c>
      <c r="AM2641">
        <v>0</v>
      </c>
      <c r="AN2641">
        <v>0</v>
      </c>
      <c r="AO2641">
        <v>0</v>
      </c>
      <c r="AP2641">
        <v>0</v>
      </c>
      <c r="AQ2641">
        <v>0</v>
      </c>
      <c r="AR2641">
        <v>0</v>
      </c>
      <c r="AS2641">
        <v>0</v>
      </c>
      <c r="AT2641">
        <v>0</v>
      </c>
      <c r="AU2641">
        <v>0</v>
      </c>
      <c r="AV2641">
        <v>0</v>
      </c>
      <c r="AW2641">
        <v>0</v>
      </c>
      <c r="AX2641">
        <v>0</v>
      </c>
      <c r="AY2641" t="b">
        <v>0</v>
      </c>
      <c r="AZ2641">
        <v>0</v>
      </c>
      <c r="BI2641">
        <v>0</v>
      </c>
      <c r="BJ2641">
        <v>0</v>
      </c>
      <c r="BK2641">
        <v>0</v>
      </c>
      <c r="BM2641" t="s">
        <v>144</v>
      </c>
      <c r="BN2641" t="s">
        <v>144</v>
      </c>
      <c r="BO2641" t="s">
        <v>2888</v>
      </c>
      <c r="BT2641"/>
      <c r="BU2641"/>
      <c r="BX2641"/>
      <c r="BY2641" t="s">
        <v>2903</v>
      </c>
      <c r="BZ2641"/>
      <c r="CA2641"/>
      <c r="CB2641"/>
      <c r="CC2641"/>
      <c r="CD2641">
        <v>0</v>
      </c>
      <c r="CE2641"/>
      <c r="CF2641">
        <v>0</v>
      </c>
    </row>
    <row r="2642" spans="1:84" hidden="1" x14ac:dyDescent="0.35">
      <c r="A2642" t="s">
        <v>2794</v>
      </c>
      <c r="B2642" t="s">
        <v>5634</v>
      </c>
      <c r="C2642">
        <v>3530.5039999999999</v>
      </c>
      <c r="D2642">
        <v>1016.5839999999999</v>
      </c>
      <c r="E2642">
        <v>76.716999999999999</v>
      </c>
      <c r="F2642">
        <v>360</v>
      </c>
      <c r="G2642" t="s">
        <v>2884</v>
      </c>
      <c r="H2642" t="s">
        <v>5512</v>
      </c>
      <c r="I2642">
        <v>105</v>
      </c>
      <c r="J2642">
        <v>3530.5039999999999</v>
      </c>
      <c r="K2642" s="68">
        <v>181.71700000000001</v>
      </c>
      <c r="L2642">
        <v>0</v>
      </c>
      <c r="M2642">
        <v>1</v>
      </c>
      <c r="N2642" t="s">
        <v>5634</v>
      </c>
      <c r="O2642">
        <v>8.7999999999999995E-2</v>
      </c>
      <c r="P2642">
        <v>0</v>
      </c>
      <c r="Q2642">
        <v>0</v>
      </c>
      <c r="R2642">
        <v>3530.5039999999999</v>
      </c>
      <c r="S2642">
        <v>0</v>
      </c>
      <c r="T2642">
        <v>181.71700000000001</v>
      </c>
      <c r="U2642">
        <v>0</v>
      </c>
      <c r="V2642">
        <v>0</v>
      </c>
      <c r="W2642">
        <v>0</v>
      </c>
      <c r="X2642">
        <v>0</v>
      </c>
      <c r="Y2642">
        <v>0</v>
      </c>
      <c r="Z2642">
        <v>0</v>
      </c>
      <c r="AA2642">
        <v>0</v>
      </c>
      <c r="AB2642">
        <v>0</v>
      </c>
      <c r="AC2642" t="b">
        <v>1</v>
      </c>
      <c r="AE2642">
        <v>0</v>
      </c>
      <c r="AF2642">
        <v>0</v>
      </c>
      <c r="AG2642">
        <v>0</v>
      </c>
      <c r="AH2642">
        <v>0</v>
      </c>
      <c r="AI2642">
        <v>0</v>
      </c>
      <c r="AJ2642">
        <v>0</v>
      </c>
      <c r="AK2642">
        <v>0</v>
      </c>
      <c r="AL2642">
        <v>0</v>
      </c>
      <c r="AM2642">
        <v>0</v>
      </c>
      <c r="AN2642">
        <v>0</v>
      </c>
      <c r="AO2642">
        <v>0</v>
      </c>
      <c r="AP2642">
        <v>0</v>
      </c>
      <c r="AQ2642">
        <v>0</v>
      </c>
      <c r="AR2642">
        <v>0</v>
      </c>
      <c r="AS2642">
        <v>0</v>
      </c>
      <c r="AT2642">
        <v>0</v>
      </c>
      <c r="AU2642">
        <v>0</v>
      </c>
      <c r="AV2642">
        <v>0</v>
      </c>
      <c r="AW2642">
        <v>0</v>
      </c>
      <c r="AX2642">
        <v>0</v>
      </c>
      <c r="AY2642" t="b">
        <v>0</v>
      </c>
      <c r="AZ2642">
        <v>0</v>
      </c>
      <c r="BI2642">
        <v>0</v>
      </c>
      <c r="BJ2642">
        <v>0</v>
      </c>
      <c r="BK2642">
        <v>0</v>
      </c>
      <c r="BM2642" t="s">
        <v>144</v>
      </c>
      <c r="BN2642" t="s">
        <v>2887</v>
      </c>
      <c r="BO2642" t="s">
        <v>2888</v>
      </c>
      <c r="BT2642"/>
      <c r="BU2642"/>
      <c r="BX2642"/>
      <c r="BY2642" t="s">
        <v>2903</v>
      </c>
      <c r="BZ2642"/>
      <c r="CA2642"/>
      <c r="CB2642"/>
      <c r="CC2642"/>
      <c r="CD2642">
        <v>0</v>
      </c>
      <c r="CE2642"/>
      <c r="CF2642">
        <v>0</v>
      </c>
    </row>
    <row r="2643" spans="1:84" hidden="1" x14ac:dyDescent="0.35">
      <c r="A2643" t="s">
        <v>2795</v>
      </c>
      <c r="B2643" t="s">
        <v>5635</v>
      </c>
      <c r="C2643">
        <v>3530.5149999999999</v>
      </c>
      <c r="D2643">
        <v>8.9770000000000003</v>
      </c>
      <c r="E2643">
        <v>214.81200000000001</v>
      </c>
      <c r="F2643">
        <v>6.2949999999999999</v>
      </c>
      <c r="G2643" t="s">
        <v>2884</v>
      </c>
      <c r="H2643" t="s">
        <v>5512</v>
      </c>
      <c r="I2643">
        <v>141.24</v>
      </c>
      <c r="J2643">
        <v>3530.5219999999999</v>
      </c>
      <c r="K2643" s="68">
        <v>217.96</v>
      </c>
      <c r="L2643">
        <v>18</v>
      </c>
      <c r="M2643">
        <v>3</v>
      </c>
      <c r="N2643" t="s">
        <v>5635</v>
      </c>
      <c r="O2643">
        <v>8.4000000000000005E-2</v>
      </c>
      <c r="P2643">
        <v>14.888999999999999</v>
      </c>
      <c r="Q2643">
        <v>8.9770000000000003</v>
      </c>
      <c r="R2643">
        <v>3530.5169999999998</v>
      </c>
      <c r="S2643">
        <v>6.9770000000000003</v>
      </c>
      <c r="T2643">
        <v>215.44200000000001</v>
      </c>
      <c r="U2643">
        <v>5.0359999999999996</v>
      </c>
      <c r="V2643">
        <v>100</v>
      </c>
      <c r="W2643">
        <v>0.82899999999999996</v>
      </c>
      <c r="X2643">
        <v>3.4929999999999999</v>
      </c>
      <c r="Y2643">
        <v>34.799999999999997</v>
      </c>
      <c r="Z2643">
        <v>29.95</v>
      </c>
      <c r="AA2643">
        <v>0.69799999999999995</v>
      </c>
      <c r="AB2643">
        <v>0</v>
      </c>
      <c r="AC2643" t="b">
        <v>1</v>
      </c>
      <c r="BM2643" t="s">
        <v>144</v>
      </c>
      <c r="BN2643" t="s">
        <v>144</v>
      </c>
      <c r="BO2643" t="s">
        <v>2888</v>
      </c>
      <c r="BT2643"/>
      <c r="BU2643"/>
      <c r="BX2643"/>
      <c r="BZ2643"/>
      <c r="CA2643"/>
      <c r="CB2643"/>
      <c r="CC2643"/>
      <c r="CD2643">
        <v>0</v>
      </c>
      <c r="CE2643"/>
      <c r="CF2643">
        <v>0</v>
      </c>
    </row>
    <row r="2644" spans="1:84" hidden="1" x14ac:dyDescent="0.35">
      <c r="A2644" t="s">
        <v>2796</v>
      </c>
      <c r="B2644" t="s">
        <v>5636</v>
      </c>
      <c r="C2644">
        <v>3530.5169999999998</v>
      </c>
      <c r="D2644">
        <v>8.8550000000000004</v>
      </c>
      <c r="E2644">
        <v>147.38200000000001</v>
      </c>
      <c r="F2644">
        <v>6.2949999999999999</v>
      </c>
      <c r="G2644" t="s">
        <v>2884</v>
      </c>
      <c r="H2644" t="s">
        <v>5512</v>
      </c>
      <c r="I2644">
        <v>73.81</v>
      </c>
      <c r="J2644">
        <v>3530.5239999999999</v>
      </c>
      <c r="K2644" s="68">
        <v>150.53</v>
      </c>
      <c r="L2644">
        <v>8</v>
      </c>
      <c r="M2644">
        <v>3</v>
      </c>
      <c r="N2644" t="s">
        <v>5636</v>
      </c>
      <c r="O2644">
        <v>9.5000000000000001E-2</v>
      </c>
      <c r="P2644">
        <v>10</v>
      </c>
      <c r="Q2644">
        <v>8.8550000000000004</v>
      </c>
      <c r="R2644">
        <v>3530.518</v>
      </c>
      <c r="S2644">
        <v>6.8550000000000004</v>
      </c>
      <c r="T2644">
        <v>148.012</v>
      </c>
      <c r="U2644">
        <v>5.0359999999999996</v>
      </c>
      <c r="V2644">
        <v>100</v>
      </c>
      <c r="W2644">
        <v>0.82899999999999996</v>
      </c>
      <c r="X2644">
        <v>1.5920000000000001</v>
      </c>
      <c r="Y2644">
        <v>33.4</v>
      </c>
      <c r="Z2644">
        <v>29.95</v>
      </c>
      <c r="AA2644">
        <v>0.69799999999999995</v>
      </c>
      <c r="AB2644">
        <v>0</v>
      </c>
      <c r="AC2644" t="b">
        <v>1</v>
      </c>
      <c r="BM2644" t="s">
        <v>144</v>
      </c>
      <c r="BN2644" t="s">
        <v>144</v>
      </c>
      <c r="BO2644" t="s">
        <v>2888</v>
      </c>
      <c r="BT2644"/>
      <c r="BU2644"/>
      <c r="BX2644"/>
      <c r="BZ2644"/>
      <c r="CA2644"/>
      <c r="CB2644"/>
      <c r="CC2644"/>
      <c r="CD2644">
        <v>0</v>
      </c>
      <c r="CE2644"/>
      <c r="CF2644">
        <v>0</v>
      </c>
    </row>
    <row r="2645" spans="1:84" hidden="1" x14ac:dyDescent="0.35">
      <c r="A2645" t="s">
        <v>2797</v>
      </c>
      <c r="B2645" t="s">
        <v>5637</v>
      </c>
      <c r="C2645">
        <v>3530.5329999999999</v>
      </c>
      <c r="D2645">
        <v>8</v>
      </c>
      <c r="E2645">
        <v>214.81200000000001</v>
      </c>
      <c r="F2645">
        <v>6.2949999999999999</v>
      </c>
      <c r="G2645" t="s">
        <v>2884</v>
      </c>
      <c r="H2645" t="s">
        <v>5512</v>
      </c>
      <c r="I2645">
        <v>141.24</v>
      </c>
      <c r="J2645">
        <v>3530.5360000000001</v>
      </c>
      <c r="K2645" s="68">
        <v>217.96</v>
      </c>
      <c r="L2645">
        <v>11</v>
      </c>
      <c r="M2645">
        <v>3</v>
      </c>
      <c r="N2645" t="s">
        <v>5637</v>
      </c>
      <c r="O2645">
        <v>7.8E-2</v>
      </c>
      <c r="P2645">
        <v>10.523</v>
      </c>
      <c r="Q2645">
        <v>8</v>
      </c>
      <c r="R2645">
        <v>3530.5340000000001</v>
      </c>
      <c r="S2645">
        <v>6</v>
      </c>
      <c r="T2645">
        <v>215.44200000000001</v>
      </c>
      <c r="U2645">
        <v>5.0359999999999996</v>
      </c>
      <c r="V2645">
        <v>100</v>
      </c>
      <c r="W2645">
        <v>0.82899999999999996</v>
      </c>
      <c r="X2645">
        <v>2.2010000000000001</v>
      </c>
      <c r="Y2645">
        <v>34.53</v>
      </c>
      <c r="Z2645">
        <v>29.95</v>
      </c>
      <c r="AA2645">
        <v>0.69799999999999995</v>
      </c>
      <c r="AB2645">
        <v>0</v>
      </c>
      <c r="AC2645" t="b">
        <v>1</v>
      </c>
      <c r="BM2645" t="s">
        <v>144</v>
      </c>
      <c r="BN2645" t="s">
        <v>144</v>
      </c>
      <c r="BO2645" t="s">
        <v>2888</v>
      </c>
      <c r="BT2645"/>
      <c r="BU2645"/>
      <c r="BX2645"/>
      <c r="BZ2645"/>
      <c r="CA2645"/>
      <c r="CB2645"/>
      <c r="CC2645"/>
      <c r="CD2645">
        <v>0</v>
      </c>
      <c r="CE2645"/>
      <c r="CF2645">
        <v>0</v>
      </c>
    </row>
    <row r="2646" spans="1:84" hidden="1" x14ac:dyDescent="0.35">
      <c r="A2646" t="s">
        <v>2798</v>
      </c>
      <c r="B2646" t="s">
        <v>5638</v>
      </c>
      <c r="C2646">
        <v>3530.5360000000001</v>
      </c>
      <c r="D2646">
        <v>8</v>
      </c>
      <c r="E2646">
        <v>144.49</v>
      </c>
      <c r="F2646">
        <v>6.2949999999999999</v>
      </c>
      <c r="G2646" t="s">
        <v>2884</v>
      </c>
      <c r="H2646" t="s">
        <v>5512</v>
      </c>
      <c r="I2646">
        <v>73.81</v>
      </c>
      <c r="J2646">
        <v>3530.5390000000002</v>
      </c>
      <c r="K2646" s="68">
        <v>150.53</v>
      </c>
      <c r="L2646">
        <v>8</v>
      </c>
      <c r="M2646">
        <v>3</v>
      </c>
      <c r="N2646" t="s">
        <v>5638</v>
      </c>
      <c r="O2646">
        <v>8.3000000000000004E-2</v>
      </c>
      <c r="P2646">
        <v>10</v>
      </c>
      <c r="Q2646">
        <v>8</v>
      </c>
      <c r="R2646">
        <v>3530.5369999999998</v>
      </c>
      <c r="S2646">
        <v>6</v>
      </c>
      <c r="T2646">
        <v>145.69800000000001</v>
      </c>
      <c r="U2646">
        <v>5.0359999999999996</v>
      </c>
      <c r="V2646">
        <v>100</v>
      </c>
      <c r="W2646">
        <v>0.82899999999999996</v>
      </c>
      <c r="X2646">
        <v>1.472</v>
      </c>
      <c r="Y2646">
        <v>33.31</v>
      </c>
      <c r="Z2646">
        <v>29.95</v>
      </c>
      <c r="AA2646">
        <v>0.69799999999999995</v>
      </c>
      <c r="AB2646">
        <v>0</v>
      </c>
      <c r="AC2646" t="b">
        <v>1</v>
      </c>
      <c r="BM2646" t="s">
        <v>144</v>
      </c>
      <c r="BN2646" t="s">
        <v>144</v>
      </c>
      <c r="BO2646" t="s">
        <v>2888</v>
      </c>
      <c r="BT2646"/>
      <c r="BU2646"/>
      <c r="BX2646"/>
      <c r="BZ2646"/>
      <c r="CA2646"/>
      <c r="CB2646"/>
      <c r="CC2646"/>
      <c r="CD2646">
        <v>0</v>
      </c>
      <c r="CE2646"/>
      <c r="CF2646">
        <v>0</v>
      </c>
    </row>
    <row r="2647" spans="1:84" hidden="1" x14ac:dyDescent="0.35">
      <c r="A2647" t="s">
        <v>2799</v>
      </c>
      <c r="B2647" t="s">
        <v>5639</v>
      </c>
      <c r="C2647">
        <v>3530.5439999999999</v>
      </c>
      <c r="D2647">
        <v>10.16</v>
      </c>
      <c r="E2647">
        <v>208.84299999999999</v>
      </c>
      <c r="F2647">
        <v>6.2949999999999999</v>
      </c>
      <c r="G2647" t="s">
        <v>2884</v>
      </c>
      <c r="H2647" t="s">
        <v>5512</v>
      </c>
      <c r="I2647">
        <v>136.29</v>
      </c>
      <c r="J2647">
        <v>3530.547</v>
      </c>
      <c r="K2647" s="68">
        <v>213.01</v>
      </c>
      <c r="L2647">
        <v>11</v>
      </c>
      <c r="M2647">
        <v>3</v>
      </c>
      <c r="N2647" t="s">
        <v>5639</v>
      </c>
      <c r="O2647">
        <v>8.7999999999999995E-2</v>
      </c>
      <c r="P2647">
        <v>10.523</v>
      </c>
      <c r="Q2647">
        <v>10.16</v>
      </c>
      <c r="R2647">
        <v>3530.5450000000001</v>
      </c>
      <c r="S2647">
        <v>8.1280000000000001</v>
      </c>
      <c r="T2647">
        <v>209.67699999999999</v>
      </c>
      <c r="U2647">
        <v>5.0359999999999996</v>
      </c>
      <c r="V2647">
        <v>100</v>
      </c>
      <c r="W2647">
        <v>0.82899999999999996</v>
      </c>
      <c r="X2647">
        <v>2.101</v>
      </c>
      <c r="Y2647">
        <v>32.86</v>
      </c>
      <c r="Z2647">
        <v>29.95</v>
      </c>
      <c r="AA2647">
        <v>0.69799999999999995</v>
      </c>
      <c r="AB2647">
        <v>0</v>
      </c>
      <c r="AC2647" t="b">
        <v>1</v>
      </c>
      <c r="BM2647" t="s">
        <v>144</v>
      </c>
      <c r="BN2647" t="s">
        <v>144</v>
      </c>
      <c r="BO2647" t="s">
        <v>2888</v>
      </c>
      <c r="BT2647"/>
      <c r="BU2647"/>
      <c r="BX2647"/>
      <c r="BZ2647"/>
      <c r="CA2647"/>
      <c r="CB2647"/>
      <c r="CC2647"/>
      <c r="CD2647">
        <v>0</v>
      </c>
      <c r="CE2647"/>
      <c r="CF2647">
        <v>0</v>
      </c>
    </row>
    <row r="2648" spans="1:84" hidden="1" x14ac:dyDescent="0.35">
      <c r="A2648" t="s">
        <v>2800</v>
      </c>
      <c r="B2648" t="s">
        <v>5640</v>
      </c>
      <c r="C2648">
        <v>3530.5459999999998</v>
      </c>
      <c r="D2648">
        <v>9.6050000000000004</v>
      </c>
      <c r="E2648">
        <v>138.70500000000001</v>
      </c>
      <c r="F2648">
        <v>6.2949999999999999</v>
      </c>
      <c r="G2648" t="s">
        <v>2884</v>
      </c>
      <c r="H2648" t="s">
        <v>5512</v>
      </c>
      <c r="I2648">
        <v>66.19</v>
      </c>
      <c r="J2648">
        <v>3530.547</v>
      </c>
      <c r="K2648" s="68">
        <v>142.91</v>
      </c>
      <c r="L2648">
        <v>15</v>
      </c>
      <c r="M2648">
        <v>3</v>
      </c>
      <c r="N2648" t="s">
        <v>5640</v>
      </c>
      <c r="O2648">
        <v>8.7999999999999995E-2</v>
      </c>
      <c r="P2648">
        <v>12.917</v>
      </c>
      <c r="Q2648">
        <v>9.6050000000000004</v>
      </c>
      <c r="R2648">
        <v>3530.5459999999998</v>
      </c>
      <c r="S2648">
        <v>7.6050000000000004</v>
      </c>
      <c r="T2648">
        <v>139.54599999999999</v>
      </c>
      <c r="U2648">
        <v>5.0359999999999996</v>
      </c>
      <c r="V2648">
        <v>100</v>
      </c>
      <c r="W2648">
        <v>0.82899999999999996</v>
      </c>
      <c r="X2648">
        <v>2.9809999999999999</v>
      </c>
      <c r="Y2648">
        <v>34.369999999999997</v>
      </c>
      <c r="Z2648">
        <v>29.95</v>
      </c>
      <c r="AA2648">
        <v>0.69799999999999995</v>
      </c>
      <c r="AB2648">
        <v>0</v>
      </c>
      <c r="AC2648" t="b">
        <v>1</v>
      </c>
      <c r="BM2648" t="s">
        <v>144</v>
      </c>
      <c r="BN2648" t="s">
        <v>144</v>
      </c>
      <c r="BO2648" t="s">
        <v>2888</v>
      </c>
      <c r="BT2648"/>
      <c r="BU2648"/>
      <c r="BX2648"/>
      <c r="BZ2648"/>
      <c r="CA2648"/>
      <c r="CB2648"/>
      <c r="CC2648"/>
      <c r="CD2648">
        <v>0</v>
      </c>
      <c r="CE2648"/>
      <c r="CF2648">
        <v>0</v>
      </c>
    </row>
    <row r="2649" spans="1:84" hidden="1" x14ac:dyDescent="0.35">
      <c r="A2649" t="s">
        <v>2801</v>
      </c>
      <c r="B2649" t="s">
        <v>5641</v>
      </c>
      <c r="C2649">
        <v>3530.681</v>
      </c>
      <c r="D2649">
        <v>29.457999999999998</v>
      </c>
      <c r="E2649">
        <v>178.23099999999999</v>
      </c>
      <c r="F2649">
        <v>7.9409999999999998</v>
      </c>
      <c r="G2649" t="s">
        <v>2884</v>
      </c>
      <c r="H2649" t="s">
        <v>5512</v>
      </c>
      <c r="I2649">
        <v>103.71</v>
      </c>
      <c r="J2649">
        <v>3530.6979999999999</v>
      </c>
      <c r="K2649" s="68">
        <v>180.42</v>
      </c>
      <c r="L2649">
        <v>11</v>
      </c>
      <c r="M2649">
        <v>3</v>
      </c>
      <c r="N2649" t="s">
        <v>5641</v>
      </c>
      <c r="O2649">
        <v>0.10299999999999999</v>
      </c>
      <c r="P2649">
        <v>10.523</v>
      </c>
      <c r="Q2649">
        <v>29.457999999999998</v>
      </c>
      <c r="R2649">
        <v>3530.6849999999999</v>
      </c>
      <c r="S2649">
        <v>23.567</v>
      </c>
      <c r="T2649">
        <v>178.66900000000001</v>
      </c>
      <c r="U2649">
        <v>6.3529999999999998</v>
      </c>
      <c r="V2649">
        <v>100</v>
      </c>
      <c r="W2649">
        <v>0.61499999999999999</v>
      </c>
      <c r="X2649">
        <v>2.5499999999999998</v>
      </c>
      <c r="Y2649">
        <v>23.11</v>
      </c>
      <c r="Z2649">
        <v>29.95</v>
      </c>
      <c r="AA2649">
        <v>0.69799999999999995</v>
      </c>
      <c r="AB2649">
        <v>0</v>
      </c>
      <c r="AC2649" t="b">
        <v>1</v>
      </c>
      <c r="BM2649" t="s">
        <v>144</v>
      </c>
      <c r="BN2649" t="s">
        <v>144</v>
      </c>
      <c r="BO2649" t="s">
        <v>2888</v>
      </c>
      <c r="BT2649"/>
      <c r="BU2649"/>
      <c r="BX2649"/>
      <c r="BZ2649"/>
      <c r="CA2649"/>
      <c r="CB2649"/>
      <c r="CC2649"/>
      <c r="CD2649">
        <v>0</v>
      </c>
      <c r="CE2649"/>
      <c r="CF2649">
        <v>0</v>
      </c>
    </row>
    <row r="2650" spans="1:84" hidden="1" x14ac:dyDescent="0.35">
      <c r="A2650" t="s">
        <v>2802</v>
      </c>
      <c r="B2650" t="s">
        <v>5642</v>
      </c>
      <c r="C2650">
        <v>3531.0070000000001</v>
      </c>
      <c r="D2650">
        <v>38.046999999999997</v>
      </c>
      <c r="E2650">
        <v>173.679</v>
      </c>
      <c r="F2650">
        <v>15.340999999999999</v>
      </c>
      <c r="G2650" t="s">
        <v>2884</v>
      </c>
      <c r="H2650" t="s">
        <v>5512</v>
      </c>
      <c r="I2650">
        <v>103.71</v>
      </c>
      <c r="J2650">
        <v>3531.0250000000001</v>
      </c>
      <c r="K2650" s="68">
        <v>180.42</v>
      </c>
      <c r="L2650">
        <v>23</v>
      </c>
      <c r="M2650">
        <v>3</v>
      </c>
      <c r="N2650" t="s">
        <v>5642</v>
      </c>
      <c r="O2650">
        <v>7.6999999999999999E-2</v>
      </c>
      <c r="P2650">
        <v>18.337</v>
      </c>
      <c r="Q2650">
        <v>38.046999999999997</v>
      </c>
      <c r="R2650">
        <v>3531.01</v>
      </c>
      <c r="S2650">
        <v>30.437999999999999</v>
      </c>
      <c r="T2650">
        <v>175.02699999999999</v>
      </c>
      <c r="U2650">
        <v>12.273</v>
      </c>
      <c r="V2650">
        <v>100</v>
      </c>
      <c r="W2650">
        <v>0.90100000000000002</v>
      </c>
      <c r="X2650">
        <v>7.7610000000000001</v>
      </c>
      <c r="Y2650">
        <v>22.38</v>
      </c>
      <c r="Z2650">
        <v>29.95</v>
      </c>
      <c r="AA2650">
        <v>0.69799999999999995</v>
      </c>
      <c r="AB2650">
        <v>0</v>
      </c>
      <c r="AC2650" t="b">
        <v>1</v>
      </c>
      <c r="BM2650" t="s">
        <v>144</v>
      </c>
      <c r="BN2650" t="s">
        <v>144</v>
      </c>
      <c r="BO2650" t="s">
        <v>2888</v>
      </c>
      <c r="BT2650"/>
      <c r="BU2650"/>
      <c r="BX2650"/>
      <c r="BZ2650"/>
      <c r="CA2650"/>
      <c r="CB2650"/>
      <c r="CC2650"/>
      <c r="CD2650">
        <v>0</v>
      </c>
      <c r="CE2650"/>
      <c r="CF2650">
        <v>0</v>
      </c>
    </row>
    <row r="2651" spans="1:84" hidden="1" x14ac:dyDescent="0.35">
      <c r="A2651" t="s">
        <v>2803</v>
      </c>
      <c r="B2651" t="s">
        <v>5643</v>
      </c>
      <c r="C2651">
        <v>3531.08</v>
      </c>
      <c r="D2651">
        <v>33.642000000000003</v>
      </c>
      <c r="E2651">
        <v>175.36799999999999</v>
      </c>
      <c r="F2651">
        <v>15.478</v>
      </c>
      <c r="G2651" t="s">
        <v>2884</v>
      </c>
      <c r="H2651" t="s">
        <v>5512</v>
      </c>
      <c r="I2651">
        <v>103.71</v>
      </c>
      <c r="J2651">
        <v>3531.0990000000002</v>
      </c>
      <c r="K2651" s="68">
        <v>180.42</v>
      </c>
      <c r="L2651">
        <v>8</v>
      </c>
      <c r="M2651">
        <v>3</v>
      </c>
      <c r="N2651" t="s">
        <v>5643</v>
      </c>
      <c r="O2651">
        <v>7.6999999999999999E-2</v>
      </c>
      <c r="P2651">
        <v>10</v>
      </c>
      <c r="Q2651">
        <v>33.642000000000003</v>
      </c>
      <c r="R2651">
        <v>3531.0839999999998</v>
      </c>
      <c r="S2651">
        <v>26.914000000000001</v>
      </c>
      <c r="T2651">
        <v>176.37899999999999</v>
      </c>
      <c r="U2651">
        <v>12.382999999999999</v>
      </c>
      <c r="V2651">
        <v>100</v>
      </c>
      <c r="W2651">
        <v>1.0009999999999999</v>
      </c>
      <c r="X2651">
        <v>2.97</v>
      </c>
      <c r="Y2651">
        <v>19.690000000000001</v>
      </c>
      <c r="Z2651">
        <v>29.95</v>
      </c>
      <c r="AA2651">
        <v>0.69799999999999995</v>
      </c>
      <c r="AB2651">
        <v>0</v>
      </c>
      <c r="AC2651" t="b">
        <v>1</v>
      </c>
      <c r="BM2651" t="s">
        <v>144</v>
      </c>
      <c r="BN2651" t="s">
        <v>144</v>
      </c>
      <c r="BO2651" t="s">
        <v>2888</v>
      </c>
      <c r="BT2651"/>
      <c r="BU2651"/>
      <c r="BX2651"/>
      <c r="BZ2651"/>
      <c r="CA2651"/>
      <c r="CB2651"/>
      <c r="CC2651"/>
      <c r="CD2651">
        <v>0</v>
      </c>
      <c r="CE2651"/>
      <c r="CF2651">
        <v>0</v>
      </c>
    </row>
    <row r="2652" spans="1:84" hidden="1" x14ac:dyDescent="0.35">
      <c r="A2652" t="s">
        <v>2804</v>
      </c>
      <c r="B2652" t="s">
        <v>5644</v>
      </c>
      <c r="C2652">
        <v>3531.1480000000001</v>
      </c>
      <c r="D2652">
        <v>33.927999999999997</v>
      </c>
      <c r="E2652">
        <v>181.18199999999999</v>
      </c>
      <c r="F2652">
        <v>14.993</v>
      </c>
      <c r="G2652" t="s">
        <v>2884</v>
      </c>
      <c r="H2652" t="s">
        <v>5512</v>
      </c>
      <c r="I2652">
        <v>113.81</v>
      </c>
      <c r="J2652">
        <v>3531.1640000000002</v>
      </c>
      <c r="K2652" s="68">
        <v>190.52</v>
      </c>
      <c r="L2652">
        <v>20</v>
      </c>
      <c r="M2652">
        <v>3</v>
      </c>
      <c r="N2652" t="s">
        <v>5644</v>
      </c>
      <c r="O2652">
        <v>8.4000000000000005E-2</v>
      </c>
      <c r="P2652">
        <v>16.25</v>
      </c>
      <c r="Q2652">
        <v>33.927999999999997</v>
      </c>
      <c r="R2652">
        <v>3531.1509999999998</v>
      </c>
      <c r="S2652">
        <v>27.141999999999999</v>
      </c>
      <c r="T2652">
        <v>183.05</v>
      </c>
      <c r="U2652">
        <v>11.994999999999999</v>
      </c>
      <c r="V2652">
        <v>100</v>
      </c>
      <c r="W2652">
        <v>0.97199999999999998</v>
      </c>
      <c r="X2652">
        <v>7.2949999999999999</v>
      </c>
      <c r="Y2652">
        <v>22.62</v>
      </c>
      <c r="Z2652">
        <v>29.95</v>
      </c>
      <c r="AA2652">
        <v>0.69799999999999995</v>
      </c>
      <c r="AB2652">
        <v>0</v>
      </c>
      <c r="AC2652" t="b">
        <v>1</v>
      </c>
      <c r="BM2652" t="s">
        <v>144</v>
      </c>
      <c r="BN2652" t="s">
        <v>144</v>
      </c>
      <c r="BO2652" t="s">
        <v>2888</v>
      </c>
      <c r="BT2652"/>
      <c r="BU2652"/>
      <c r="BX2652"/>
      <c r="BZ2652"/>
      <c r="CA2652"/>
      <c r="CB2652"/>
      <c r="CC2652"/>
      <c r="CD2652">
        <v>0</v>
      </c>
      <c r="CE2652"/>
      <c r="CF2652">
        <v>0</v>
      </c>
    </row>
  </sheetData>
  <autoFilter ref="A1:CH2652" xr:uid="{33ADED6E-CEAD-46FB-A82A-BDE3A0BE8FC1}">
    <filterColumn colId="1">
      <filters>
        <filter val="AS00-0002055"/>
      </filters>
    </filterColumn>
    <filterColumn colId="6">
      <filters>
        <filter val="IDAN-DENT"/>
        <filter val="MELO-CORR"/>
        <filter val="MELO-MIFE"/>
        <filter val="MIFE"/>
        <filter val="SWFE"/>
        <filter val="SWFE-MIFE"/>
        <filter val="SWID-DENT"/>
      </filters>
    </filterColumn>
  </autoFilter>
  <conditionalFormatting sqref="B1:B1048576">
    <cfRule type="duplicateValues" dxfId="2"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4B135-ED2B-487C-AE81-25AF15D9C316}">
  <sheetPr codeName="Sheet16" filterMode="1">
    <tabColor rgb="FF7030A0"/>
  </sheetPr>
  <dimension ref="A1:CK727"/>
  <sheetViews>
    <sheetView workbookViewId="0">
      <selection activeCell="J9" sqref="J9"/>
    </sheetView>
  </sheetViews>
  <sheetFormatPr defaultRowHeight="14.5" x14ac:dyDescent="0.35"/>
  <cols>
    <col min="1" max="1" width="15.90625" bestFit="1" customWidth="1"/>
    <col min="2" max="2" width="9.81640625" customWidth="1"/>
    <col min="8" max="8" width="11.6328125" customWidth="1"/>
    <col min="9" max="9" width="15.90625" customWidth="1"/>
    <col min="10" max="10" width="19.90625" bestFit="1" customWidth="1"/>
    <col min="11" max="11" width="27.54296875" bestFit="1" customWidth="1"/>
    <col min="12" max="12" width="27.90625" bestFit="1" customWidth="1"/>
    <col min="13" max="13" width="27.36328125" bestFit="1" customWidth="1"/>
    <col min="14" max="14" width="15.81640625" bestFit="1" customWidth="1"/>
    <col min="39" max="39" width="14.1796875" customWidth="1"/>
    <col min="58" max="58" width="15.90625" bestFit="1" customWidth="1"/>
    <col min="59" max="59" width="40.6328125" bestFit="1" customWidth="1"/>
    <col min="62" max="62" width="25.90625" bestFit="1" customWidth="1"/>
    <col min="86" max="86" width="13.7265625" bestFit="1" customWidth="1"/>
    <col min="87" max="87" width="32.81640625" bestFit="1" customWidth="1"/>
  </cols>
  <sheetData>
    <row r="1" spans="1:89" x14ac:dyDescent="0.35">
      <c r="A1" t="s">
        <v>5670</v>
      </c>
      <c r="B1" s="51" t="s">
        <v>7715</v>
      </c>
      <c r="C1" t="s">
        <v>3</v>
      </c>
      <c r="D1" t="s">
        <v>7722</v>
      </c>
      <c r="E1" s="51" t="s">
        <v>5646</v>
      </c>
      <c r="F1" t="s">
        <v>7745</v>
      </c>
      <c r="G1" t="s">
        <v>7751</v>
      </c>
      <c r="H1" t="s">
        <v>7733</v>
      </c>
      <c r="I1" t="s">
        <v>7732</v>
      </c>
      <c r="J1" s="51" t="s">
        <v>7712</v>
      </c>
      <c r="K1" s="51" t="s">
        <v>8642</v>
      </c>
      <c r="L1" s="51" t="s">
        <v>8643</v>
      </c>
      <c r="M1" s="51" t="s">
        <v>8644</v>
      </c>
      <c r="N1" s="51" t="s">
        <v>7750</v>
      </c>
      <c r="O1" t="s">
        <v>7744</v>
      </c>
      <c r="P1" t="s">
        <v>5656</v>
      </c>
      <c r="Q1" t="s">
        <v>5652</v>
      </c>
      <c r="R1" t="s">
        <v>7768</v>
      </c>
      <c r="S1" t="s">
        <v>7726</v>
      </c>
      <c r="T1" t="s">
        <v>7741</v>
      </c>
      <c r="U1" t="s">
        <v>7759</v>
      </c>
      <c r="V1" t="s">
        <v>7771</v>
      </c>
      <c r="W1" t="s">
        <v>7762</v>
      </c>
      <c r="X1" t="s">
        <v>7763</v>
      </c>
      <c r="Y1" t="s">
        <v>8645</v>
      </c>
      <c r="Z1" t="s">
        <v>7747</v>
      </c>
      <c r="AA1" t="s">
        <v>7743</v>
      </c>
      <c r="AB1" t="s">
        <v>7765</v>
      </c>
      <c r="AC1" t="s">
        <v>7764</v>
      </c>
      <c r="AD1" t="s">
        <v>7766</v>
      </c>
      <c r="AE1" t="s">
        <v>5657</v>
      </c>
      <c r="AF1" t="s">
        <v>7327</v>
      </c>
      <c r="AG1" t="s">
        <v>7328</v>
      </c>
      <c r="AH1" t="s">
        <v>5665</v>
      </c>
      <c r="AI1" t="s">
        <v>7760</v>
      </c>
      <c r="AJ1" t="s">
        <v>7769</v>
      </c>
      <c r="AK1" t="s">
        <v>7719</v>
      </c>
      <c r="AL1" t="s">
        <v>8646</v>
      </c>
      <c r="AM1" t="s">
        <v>7724</v>
      </c>
      <c r="AN1" t="s">
        <v>7716</v>
      </c>
      <c r="AO1" t="s">
        <v>8647</v>
      </c>
      <c r="AP1" t="s">
        <v>8648</v>
      </c>
      <c r="AQ1" t="s">
        <v>8649</v>
      </c>
      <c r="AR1" t="s">
        <v>7753</v>
      </c>
      <c r="AS1" t="s">
        <v>7752</v>
      </c>
      <c r="AT1" t="s">
        <v>7754</v>
      </c>
      <c r="AU1" t="s">
        <v>7735</v>
      </c>
      <c r="AV1" t="s">
        <v>7734</v>
      </c>
      <c r="AW1" t="s">
        <v>7736</v>
      </c>
      <c r="AX1" t="s">
        <v>7723</v>
      </c>
      <c r="AY1" t="s">
        <v>7740</v>
      </c>
      <c r="AZ1" t="s">
        <v>7770</v>
      </c>
      <c r="BA1" t="s">
        <v>7742</v>
      </c>
      <c r="BB1" t="s">
        <v>7721</v>
      </c>
      <c r="BC1" t="s">
        <v>7725</v>
      </c>
      <c r="BD1" t="s">
        <v>7711</v>
      </c>
      <c r="BE1" t="s">
        <v>5669</v>
      </c>
      <c r="BF1" t="s">
        <v>5670</v>
      </c>
      <c r="BG1" t="s">
        <v>7715</v>
      </c>
      <c r="BH1" t="s">
        <v>7714</v>
      </c>
      <c r="BI1" t="s">
        <v>7713</v>
      </c>
      <c r="BJ1" t="s">
        <v>5645</v>
      </c>
      <c r="BK1" t="s">
        <v>7749</v>
      </c>
      <c r="BL1" t="s">
        <v>26</v>
      </c>
      <c r="BM1" t="s">
        <v>5671</v>
      </c>
      <c r="BN1" t="s">
        <v>7720</v>
      </c>
      <c r="BO1" t="s">
        <v>7727</v>
      </c>
      <c r="BP1" t="s">
        <v>7728</v>
      </c>
      <c r="BQ1" t="s">
        <v>7729</v>
      </c>
      <c r="BR1" t="s">
        <v>7730</v>
      </c>
      <c r="BS1" t="s">
        <v>7717</v>
      </c>
      <c r="BT1" t="s">
        <v>7757</v>
      </c>
      <c r="BU1" t="s">
        <v>7755</v>
      </c>
      <c r="BV1" t="s">
        <v>7737</v>
      </c>
      <c r="BW1" t="s">
        <v>7738</v>
      </c>
      <c r="BX1" t="s">
        <v>7739</v>
      </c>
      <c r="BY1" t="s">
        <v>5664</v>
      </c>
      <c r="BZ1" t="s">
        <v>7709</v>
      </c>
      <c r="CA1" t="s">
        <v>7746</v>
      </c>
      <c r="CB1" t="s">
        <v>7748</v>
      </c>
      <c r="CC1" t="s">
        <v>7718</v>
      </c>
      <c r="CD1" t="s">
        <v>7758</v>
      </c>
      <c r="CE1" t="s">
        <v>7756</v>
      </c>
      <c r="CF1" s="51" t="s">
        <v>7326</v>
      </c>
      <c r="CG1" t="s">
        <v>7761</v>
      </c>
      <c r="CH1" s="51" t="s">
        <v>5651</v>
      </c>
      <c r="CI1" t="s">
        <v>7325</v>
      </c>
      <c r="CJ1" t="s">
        <v>7767</v>
      </c>
      <c r="CK1" t="s">
        <v>7710</v>
      </c>
    </row>
    <row r="2" spans="1:89" x14ac:dyDescent="0.35">
      <c r="A2" t="s">
        <v>5676</v>
      </c>
      <c r="B2">
        <v>1</v>
      </c>
      <c r="C2" t="s">
        <v>7778</v>
      </c>
      <c r="D2">
        <v>23</v>
      </c>
      <c r="E2">
        <v>6.3209999999999997</v>
      </c>
      <c r="F2">
        <v>10</v>
      </c>
      <c r="G2" t="s">
        <v>7798</v>
      </c>
      <c r="H2" t="s">
        <v>7773</v>
      </c>
      <c r="I2" t="s">
        <v>7797</v>
      </c>
      <c r="L2">
        <v>35</v>
      </c>
      <c r="M2">
        <v>8</v>
      </c>
      <c r="N2" t="s">
        <v>7605</v>
      </c>
      <c r="Q2" t="s">
        <v>7776</v>
      </c>
      <c r="R2" t="s">
        <v>7774</v>
      </c>
      <c r="S2" t="s">
        <v>7162</v>
      </c>
      <c r="V2">
        <v>12.7</v>
      </c>
      <c r="W2" t="s">
        <v>7799</v>
      </c>
      <c r="X2">
        <v>1.1000000000000001</v>
      </c>
      <c r="Y2" t="s">
        <v>7774</v>
      </c>
      <c r="AA2" t="s">
        <v>7774</v>
      </c>
      <c r="AE2" t="s">
        <v>5673</v>
      </c>
      <c r="AF2">
        <v>42.78458723</v>
      </c>
      <c r="AG2">
        <v>-82.037177850000006</v>
      </c>
      <c r="AH2">
        <v>202.4</v>
      </c>
      <c r="AI2">
        <v>290</v>
      </c>
      <c r="AK2">
        <v>15</v>
      </c>
      <c r="AL2">
        <v>986</v>
      </c>
      <c r="AM2">
        <v>0.30299999999999999</v>
      </c>
      <c r="BE2" t="s">
        <v>5675</v>
      </c>
      <c r="BF2" t="s">
        <v>5676</v>
      </c>
      <c r="BG2">
        <v>1</v>
      </c>
      <c r="BH2" t="s">
        <v>7797</v>
      </c>
      <c r="BI2" t="s">
        <v>7773</v>
      </c>
      <c r="BJ2">
        <v>1</v>
      </c>
      <c r="BK2">
        <v>80</v>
      </c>
      <c r="BV2">
        <v>42.78458723</v>
      </c>
      <c r="BW2">
        <v>-82.037177850000006</v>
      </c>
      <c r="BX2">
        <v>4737415.6050000004</v>
      </c>
      <c r="BY2">
        <v>202.44399999999999</v>
      </c>
      <c r="BZ2">
        <v>2.2000000000000002</v>
      </c>
      <c r="CA2" t="s">
        <v>8650</v>
      </c>
      <c r="CB2">
        <v>7</v>
      </c>
      <c r="CF2" t="s">
        <v>5672</v>
      </c>
      <c r="CG2">
        <v>414</v>
      </c>
      <c r="CH2" t="s">
        <v>3407</v>
      </c>
      <c r="CI2" t="s">
        <v>8651</v>
      </c>
      <c r="CJ2">
        <v>12.7</v>
      </c>
      <c r="CK2">
        <v>1.1000000000000001</v>
      </c>
    </row>
    <row r="3" spans="1:89" x14ac:dyDescent="0.35">
      <c r="A3" t="s">
        <v>3291</v>
      </c>
      <c r="B3">
        <v>2</v>
      </c>
      <c r="C3" t="s">
        <v>7778</v>
      </c>
      <c r="D3">
        <v>28</v>
      </c>
      <c r="E3">
        <v>10.791</v>
      </c>
      <c r="F3">
        <v>10</v>
      </c>
      <c r="G3" t="s">
        <v>7782</v>
      </c>
      <c r="H3" t="s">
        <v>7773</v>
      </c>
      <c r="I3" t="s">
        <v>5753</v>
      </c>
      <c r="J3">
        <v>13</v>
      </c>
      <c r="K3">
        <v>0.75</v>
      </c>
      <c r="L3">
        <v>13</v>
      </c>
      <c r="M3">
        <v>10</v>
      </c>
      <c r="N3" t="s">
        <v>7567</v>
      </c>
      <c r="Q3" t="s">
        <v>7784</v>
      </c>
      <c r="R3" t="s">
        <v>7774</v>
      </c>
      <c r="S3" t="s">
        <v>7163</v>
      </c>
      <c r="T3" t="s">
        <v>7330</v>
      </c>
      <c r="U3" t="s">
        <v>7330</v>
      </c>
      <c r="V3">
        <v>5.56</v>
      </c>
      <c r="W3" t="s">
        <v>7785</v>
      </c>
      <c r="X3">
        <v>0.7</v>
      </c>
      <c r="Y3" t="s">
        <v>7774</v>
      </c>
      <c r="Z3" t="s">
        <v>7783</v>
      </c>
      <c r="AA3" t="s">
        <v>7774</v>
      </c>
      <c r="AE3" t="s">
        <v>5678</v>
      </c>
      <c r="AF3">
        <v>42.784546849999998</v>
      </c>
      <c r="AG3">
        <v>-82.037179120000005</v>
      </c>
      <c r="AH3">
        <v>202.4</v>
      </c>
      <c r="AI3">
        <v>290</v>
      </c>
      <c r="AK3">
        <v>15</v>
      </c>
      <c r="AL3">
        <v>986</v>
      </c>
      <c r="AM3">
        <v>0.38600000000000001</v>
      </c>
      <c r="AN3">
        <v>-383.238</v>
      </c>
      <c r="AO3">
        <v>2110</v>
      </c>
      <c r="AP3">
        <v>2111</v>
      </c>
      <c r="AS3">
        <v>1.23</v>
      </c>
      <c r="AT3">
        <v>1.23</v>
      </c>
      <c r="AV3">
        <v>2.14</v>
      </c>
      <c r="AW3">
        <v>2.14</v>
      </c>
      <c r="BC3">
        <v>0.75</v>
      </c>
      <c r="BD3">
        <v>13</v>
      </c>
      <c r="BE3" t="s">
        <v>547</v>
      </c>
      <c r="BF3" t="s">
        <v>3291</v>
      </c>
      <c r="BG3">
        <v>2</v>
      </c>
      <c r="BH3" t="s">
        <v>5753</v>
      </c>
      <c r="BI3" t="s">
        <v>7773</v>
      </c>
      <c r="BJ3">
        <v>2</v>
      </c>
      <c r="BK3">
        <v>110</v>
      </c>
      <c r="BR3">
        <v>13</v>
      </c>
      <c r="BS3">
        <v>0.66</v>
      </c>
      <c r="BT3">
        <v>0.57999999999999996</v>
      </c>
      <c r="BU3">
        <v>0.57999999999999996</v>
      </c>
      <c r="BV3">
        <v>42.784546849999998</v>
      </c>
      <c r="BW3">
        <v>-82.037179120000005</v>
      </c>
      <c r="BX3">
        <v>4737411.1220000004</v>
      </c>
      <c r="BY3">
        <v>202.417</v>
      </c>
      <c r="BZ3">
        <v>208.8</v>
      </c>
      <c r="CA3" t="s">
        <v>7331</v>
      </c>
      <c r="CB3">
        <v>7</v>
      </c>
      <c r="CC3">
        <v>10</v>
      </c>
      <c r="CD3">
        <v>12</v>
      </c>
      <c r="CE3">
        <v>12</v>
      </c>
      <c r="CF3" t="s">
        <v>5677</v>
      </c>
      <c r="CG3">
        <v>414</v>
      </c>
      <c r="CH3" t="s">
        <v>3290</v>
      </c>
      <c r="CI3" t="s">
        <v>7332</v>
      </c>
      <c r="CJ3">
        <v>5.56</v>
      </c>
      <c r="CK3">
        <v>0.7</v>
      </c>
    </row>
    <row r="4" spans="1:89" x14ac:dyDescent="0.35">
      <c r="A4" t="s">
        <v>3295</v>
      </c>
      <c r="B4">
        <v>3</v>
      </c>
      <c r="C4" t="s">
        <v>7778</v>
      </c>
      <c r="D4">
        <v>29</v>
      </c>
      <c r="E4">
        <v>11.739000000000001</v>
      </c>
      <c r="F4">
        <v>10</v>
      </c>
      <c r="G4" t="s">
        <v>7782</v>
      </c>
      <c r="H4" t="s">
        <v>7773</v>
      </c>
      <c r="I4" t="s">
        <v>5753</v>
      </c>
      <c r="J4">
        <v>14</v>
      </c>
      <c r="K4">
        <v>0.75</v>
      </c>
      <c r="L4">
        <v>8</v>
      </c>
      <c r="M4">
        <v>10</v>
      </c>
      <c r="N4" t="s">
        <v>7659</v>
      </c>
      <c r="Q4" t="s">
        <v>7784</v>
      </c>
      <c r="R4" t="s">
        <v>7774</v>
      </c>
      <c r="S4" t="s">
        <v>7163</v>
      </c>
      <c r="T4" t="s">
        <v>7330</v>
      </c>
      <c r="U4" t="s">
        <v>7330</v>
      </c>
      <c r="V4">
        <v>5.56</v>
      </c>
      <c r="W4" t="s">
        <v>7785</v>
      </c>
      <c r="X4">
        <v>0.7</v>
      </c>
      <c r="Y4" t="s">
        <v>7774</v>
      </c>
      <c r="Z4" t="s">
        <v>7786</v>
      </c>
      <c r="AA4" t="s">
        <v>7774</v>
      </c>
      <c r="AB4">
        <v>10</v>
      </c>
      <c r="AC4">
        <v>10</v>
      </c>
      <c r="AD4">
        <v>15</v>
      </c>
      <c r="AE4" t="s">
        <v>5683</v>
      </c>
      <c r="AF4">
        <v>42.784538269999999</v>
      </c>
      <c r="AG4">
        <v>-82.037179309999999</v>
      </c>
      <c r="AH4">
        <v>202.4</v>
      </c>
      <c r="AI4">
        <v>290</v>
      </c>
      <c r="AK4">
        <v>15</v>
      </c>
      <c r="AL4">
        <v>986</v>
      </c>
      <c r="AM4">
        <v>1.335</v>
      </c>
      <c r="AN4">
        <v>-234.143</v>
      </c>
      <c r="AO4">
        <v>2116</v>
      </c>
      <c r="AP4">
        <v>2116</v>
      </c>
      <c r="AS4">
        <v>1.24</v>
      </c>
      <c r="AT4">
        <v>1.24</v>
      </c>
      <c r="AV4">
        <v>2.15</v>
      </c>
      <c r="AW4">
        <v>2.15</v>
      </c>
      <c r="BC4">
        <v>0.75</v>
      </c>
      <c r="BD4">
        <v>8</v>
      </c>
      <c r="BE4" t="s">
        <v>548</v>
      </c>
      <c r="BF4" t="s">
        <v>3295</v>
      </c>
      <c r="BG4">
        <v>3</v>
      </c>
      <c r="BH4" t="s">
        <v>5753</v>
      </c>
      <c r="BI4" t="s">
        <v>7773</v>
      </c>
      <c r="BJ4">
        <v>3</v>
      </c>
      <c r="BK4">
        <v>110</v>
      </c>
      <c r="BR4">
        <v>13</v>
      </c>
      <c r="BS4">
        <v>0.66</v>
      </c>
      <c r="BT4">
        <v>0.57999999999999996</v>
      </c>
      <c r="BU4">
        <v>0.57999999999999996</v>
      </c>
      <c r="BV4">
        <v>42.784538269999999</v>
      </c>
      <c r="BW4">
        <v>-82.037179309999999</v>
      </c>
      <c r="BX4">
        <v>4737410.1689999998</v>
      </c>
      <c r="BY4">
        <v>202.42699999999999</v>
      </c>
      <c r="BZ4">
        <v>146.19999999999999</v>
      </c>
      <c r="CA4" t="s">
        <v>7333</v>
      </c>
      <c r="CB4">
        <v>7</v>
      </c>
      <c r="CC4">
        <v>10</v>
      </c>
      <c r="CD4">
        <v>12</v>
      </c>
      <c r="CE4">
        <v>12</v>
      </c>
      <c r="CF4" t="s">
        <v>5677</v>
      </c>
      <c r="CG4">
        <v>414</v>
      </c>
      <c r="CH4" t="s">
        <v>3290</v>
      </c>
      <c r="CI4" t="s">
        <v>7332</v>
      </c>
      <c r="CJ4">
        <v>5.56</v>
      </c>
      <c r="CK4">
        <v>0.7</v>
      </c>
    </row>
    <row r="5" spans="1:89" x14ac:dyDescent="0.35">
      <c r="A5" t="s">
        <v>3299</v>
      </c>
      <c r="B5">
        <v>4</v>
      </c>
      <c r="C5" t="s">
        <v>7778</v>
      </c>
      <c r="D5">
        <v>30</v>
      </c>
      <c r="E5">
        <v>11.907999999999999</v>
      </c>
      <c r="F5">
        <v>10</v>
      </c>
      <c r="G5" t="s">
        <v>7782</v>
      </c>
      <c r="H5" t="s">
        <v>7773</v>
      </c>
      <c r="I5" t="s">
        <v>5753</v>
      </c>
      <c r="J5">
        <v>12</v>
      </c>
      <c r="K5">
        <v>0.69</v>
      </c>
      <c r="L5">
        <v>10</v>
      </c>
      <c r="M5">
        <v>14</v>
      </c>
      <c r="N5" t="s">
        <v>7787</v>
      </c>
      <c r="Q5" t="s">
        <v>7784</v>
      </c>
      <c r="R5" t="s">
        <v>7774</v>
      </c>
      <c r="S5" t="s">
        <v>7163</v>
      </c>
      <c r="T5" t="s">
        <v>7330</v>
      </c>
      <c r="U5" t="s">
        <v>7330</v>
      </c>
      <c r="V5">
        <v>5.56</v>
      </c>
      <c r="W5" t="s">
        <v>7785</v>
      </c>
      <c r="X5">
        <v>0.7</v>
      </c>
      <c r="Y5" t="s">
        <v>7774</v>
      </c>
      <c r="Z5" t="s">
        <v>7788</v>
      </c>
      <c r="AA5" t="s">
        <v>7774</v>
      </c>
      <c r="AB5">
        <v>10</v>
      </c>
      <c r="AC5">
        <v>10</v>
      </c>
      <c r="AD5">
        <v>12</v>
      </c>
      <c r="AE5" t="s">
        <v>5683</v>
      </c>
      <c r="AF5">
        <v>42.784536750000001</v>
      </c>
      <c r="AG5">
        <v>-82.037179350000002</v>
      </c>
      <c r="AH5">
        <v>202.4</v>
      </c>
      <c r="AI5">
        <v>290</v>
      </c>
      <c r="AK5">
        <v>15</v>
      </c>
      <c r="AL5">
        <v>986</v>
      </c>
      <c r="AM5">
        <v>1.5029999999999999</v>
      </c>
      <c r="AN5">
        <v>-339.54599999999999</v>
      </c>
      <c r="AO5">
        <v>2113</v>
      </c>
      <c r="AP5">
        <v>2114</v>
      </c>
      <c r="AS5">
        <v>1.23</v>
      </c>
      <c r="AT5">
        <v>1.23</v>
      </c>
      <c r="AV5">
        <v>2.14</v>
      </c>
      <c r="AW5">
        <v>2.14</v>
      </c>
      <c r="BC5">
        <v>0.69</v>
      </c>
      <c r="BD5">
        <v>10</v>
      </c>
      <c r="BE5" t="s">
        <v>549</v>
      </c>
      <c r="BF5" t="s">
        <v>3299</v>
      </c>
      <c r="BG5">
        <v>4</v>
      </c>
      <c r="BH5" t="s">
        <v>5753</v>
      </c>
      <c r="BI5" t="s">
        <v>7773</v>
      </c>
      <c r="BJ5">
        <v>4</v>
      </c>
      <c r="BK5">
        <v>110</v>
      </c>
      <c r="BR5">
        <v>13</v>
      </c>
      <c r="BS5">
        <v>0.66</v>
      </c>
      <c r="BT5">
        <v>0.57999999999999996</v>
      </c>
      <c r="BU5">
        <v>0.57999999999999996</v>
      </c>
      <c r="BV5">
        <v>42.784536750000001</v>
      </c>
      <c r="BW5">
        <v>-82.037179350000002</v>
      </c>
      <c r="BX5">
        <v>4737410.0010000002</v>
      </c>
      <c r="BY5">
        <v>202.428</v>
      </c>
      <c r="BZ5">
        <v>190.5</v>
      </c>
      <c r="CA5" t="s">
        <v>7334</v>
      </c>
      <c r="CB5">
        <v>7</v>
      </c>
      <c r="CC5">
        <v>10</v>
      </c>
      <c r="CD5">
        <v>12</v>
      </c>
      <c r="CE5">
        <v>12</v>
      </c>
      <c r="CF5" t="s">
        <v>5677</v>
      </c>
      <c r="CG5">
        <v>414</v>
      </c>
      <c r="CH5" t="s">
        <v>3290</v>
      </c>
      <c r="CI5" t="s">
        <v>7332</v>
      </c>
      <c r="CJ5">
        <v>5.56</v>
      </c>
      <c r="CK5">
        <v>0.7</v>
      </c>
    </row>
    <row r="6" spans="1:89" x14ac:dyDescent="0.35">
      <c r="A6" t="s">
        <v>3302</v>
      </c>
      <c r="B6">
        <v>5</v>
      </c>
      <c r="C6" t="s">
        <v>7778</v>
      </c>
      <c r="D6">
        <v>31</v>
      </c>
      <c r="E6">
        <v>12.29</v>
      </c>
      <c r="F6">
        <v>10</v>
      </c>
      <c r="G6" t="s">
        <v>7782</v>
      </c>
      <c r="H6" t="s">
        <v>7773</v>
      </c>
      <c r="I6" t="s">
        <v>5753</v>
      </c>
      <c r="J6">
        <v>14</v>
      </c>
      <c r="K6">
        <v>0.76</v>
      </c>
      <c r="L6">
        <v>8</v>
      </c>
      <c r="M6">
        <v>9</v>
      </c>
      <c r="N6" t="s">
        <v>7587</v>
      </c>
      <c r="Q6" t="s">
        <v>7784</v>
      </c>
      <c r="R6" t="s">
        <v>7774</v>
      </c>
      <c r="S6" t="s">
        <v>7163</v>
      </c>
      <c r="T6" t="s">
        <v>7330</v>
      </c>
      <c r="U6" t="s">
        <v>7330</v>
      </c>
      <c r="V6">
        <v>5.56</v>
      </c>
      <c r="W6" t="s">
        <v>7785</v>
      </c>
      <c r="X6">
        <v>0.7</v>
      </c>
      <c r="Y6" t="s">
        <v>7774</v>
      </c>
      <c r="Z6" t="s">
        <v>7789</v>
      </c>
      <c r="AA6" t="s">
        <v>7774</v>
      </c>
      <c r="AE6" t="s">
        <v>5678</v>
      </c>
      <c r="AF6">
        <v>42.784533279999998</v>
      </c>
      <c r="AG6">
        <v>-82.037179420000001</v>
      </c>
      <c r="AH6">
        <v>202.4</v>
      </c>
      <c r="AI6">
        <v>290</v>
      </c>
      <c r="AK6">
        <v>15</v>
      </c>
      <c r="AL6">
        <v>986</v>
      </c>
      <c r="AM6">
        <v>1.887</v>
      </c>
      <c r="AN6">
        <v>-391.54599999999999</v>
      </c>
      <c r="AO6">
        <v>2115</v>
      </c>
      <c r="AP6">
        <v>2116</v>
      </c>
      <c r="AS6">
        <v>1.24</v>
      </c>
      <c r="AT6">
        <v>1.24</v>
      </c>
      <c r="AV6">
        <v>2.15</v>
      </c>
      <c r="AW6">
        <v>2.14</v>
      </c>
      <c r="BC6">
        <v>0.76</v>
      </c>
      <c r="BD6">
        <v>8</v>
      </c>
      <c r="BE6" t="s">
        <v>551</v>
      </c>
      <c r="BF6" t="s">
        <v>3302</v>
      </c>
      <c r="BG6">
        <v>5</v>
      </c>
      <c r="BH6" t="s">
        <v>5753</v>
      </c>
      <c r="BI6" t="s">
        <v>7773</v>
      </c>
      <c r="BJ6">
        <v>5</v>
      </c>
      <c r="BK6">
        <v>110</v>
      </c>
      <c r="BR6">
        <v>13</v>
      </c>
      <c r="BS6">
        <v>0.66</v>
      </c>
      <c r="BT6">
        <v>0.57999999999999996</v>
      </c>
      <c r="BU6">
        <v>0.57999999999999996</v>
      </c>
      <c r="BV6">
        <v>42.784533279999998</v>
      </c>
      <c r="BW6">
        <v>-82.037179420000001</v>
      </c>
      <c r="BX6">
        <v>4737409.6160000004</v>
      </c>
      <c r="BY6">
        <v>202.43199999999999</v>
      </c>
      <c r="BZ6">
        <v>212.3</v>
      </c>
      <c r="CA6" t="s">
        <v>7335</v>
      </c>
      <c r="CB6">
        <v>7</v>
      </c>
      <c r="CC6">
        <v>10</v>
      </c>
      <c r="CD6">
        <v>12</v>
      </c>
      <c r="CE6">
        <v>12</v>
      </c>
      <c r="CF6" t="s">
        <v>5677</v>
      </c>
      <c r="CG6">
        <v>414</v>
      </c>
      <c r="CH6" t="s">
        <v>3290</v>
      </c>
      <c r="CI6" t="s">
        <v>7332</v>
      </c>
      <c r="CJ6">
        <v>5.56</v>
      </c>
      <c r="CK6">
        <v>0.7</v>
      </c>
    </row>
    <row r="7" spans="1:89" x14ac:dyDescent="0.35">
      <c r="A7" t="s">
        <v>3304</v>
      </c>
      <c r="B7">
        <v>6</v>
      </c>
      <c r="C7" t="s">
        <v>7778</v>
      </c>
      <c r="D7">
        <v>32</v>
      </c>
      <c r="E7">
        <v>12.292999999999999</v>
      </c>
      <c r="F7">
        <v>10</v>
      </c>
      <c r="G7" t="s">
        <v>7782</v>
      </c>
      <c r="H7" t="s">
        <v>7773</v>
      </c>
      <c r="I7" t="s">
        <v>5753</v>
      </c>
      <c r="J7">
        <v>12</v>
      </c>
      <c r="K7">
        <v>0.67</v>
      </c>
      <c r="L7">
        <v>9</v>
      </c>
      <c r="M7">
        <v>7</v>
      </c>
      <c r="N7" t="s">
        <v>7790</v>
      </c>
      <c r="Q7" t="s">
        <v>7784</v>
      </c>
      <c r="R7" t="s">
        <v>7774</v>
      </c>
      <c r="S7" t="s">
        <v>7163</v>
      </c>
      <c r="T7" t="s">
        <v>7330</v>
      </c>
      <c r="U7" t="s">
        <v>7330</v>
      </c>
      <c r="V7">
        <v>5.56</v>
      </c>
      <c r="W7" t="s">
        <v>7785</v>
      </c>
      <c r="X7">
        <v>0.7</v>
      </c>
      <c r="Y7" t="s">
        <v>7774</v>
      </c>
      <c r="Z7" t="s">
        <v>7789</v>
      </c>
      <c r="AA7" t="s">
        <v>7774</v>
      </c>
      <c r="AE7" t="s">
        <v>5678</v>
      </c>
      <c r="AF7">
        <v>42.784533269999997</v>
      </c>
      <c r="AG7">
        <v>-82.037179420000001</v>
      </c>
      <c r="AH7">
        <v>202.4</v>
      </c>
      <c r="AI7">
        <v>290</v>
      </c>
      <c r="AK7">
        <v>15</v>
      </c>
      <c r="AL7">
        <v>986</v>
      </c>
      <c r="AM7">
        <v>1.889</v>
      </c>
      <c r="AN7">
        <v>-261.33600000000001</v>
      </c>
      <c r="AO7">
        <v>2115</v>
      </c>
      <c r="AP7">
        <v>2116</v>
      </c>
      <c r="AS7">
        <v>1.24</v>
      </c>
      <c r="AT7">
        <v>1.24</v>
      </c>
      <c r="AV7">
        <v>2.15</v>
      </c>
      <c r="AW7">
        <v>2.14</v>
      </c>
      <c r="BC7">
        <v>0.67</v>
      </c>
      <c r="BD7">
        <v>9</v>
      </c>
      <c r="BE7" t="s">
        <v>552</v>
      </c>
      <c r="BF7" t="s">
        <v>3304</v>
      </c>
      <c r="BG7">
        <v>6</v>
      </c>
      <c r="BH7" t="s">
        <v>5753</v>
      </c>
      <c r="BI7" t="s">
        <v>7773</v>
      </c>
      <c r="BJ7">
        <v>6</v>
      </c>
      <c r="BK7">
        <v>110</v>
      </c>
      <c r="BR7">
        <v>13</v>
      </c>
      <c r="BS7">
        <v>0.66</v>
      </c>
      <c r="BT7">
        <v>0.57999999999999996</v>
      </c>
      <c r="BU7">
        <v>0.57999999999999996</v>
      </c>
      <c r="BV7">
        <v>42.784533269999997</v>
      </c>
      <c r="BW7">
        <v>-82.037179420000001</v>
      </c>
      <c r="BX7">
        <v>4737409.6140000001</v>
      </c>
      <c r="BY7">
        <v>202.43199999999999</v>
      </c>
      <c r="BZ7">
        <v>157.69999999999999</v>
      </c>
      <c r="CA7" t="s">
        <v>7336</v>
      </c>
      <c r="CB7">
        <v>7</v>
      </c>
      <c r="CC7">
        <v>10</v>
      </c>
      <c r="CD7">
        <v>12</v>
      </c>
      <c r="CE7">
        <v>12</v>
      </c>
      <c r="CF7" t="s">
        <v>5677</v>
      </c>
      <c r="CG7">
        <v>414</v>
      </c>
      <c r="CH7" t="s">
        <v>3290</v>
      </c>
      <c r="CI7" t="s">
        <v>7332</v>
      </c>
      <c r="CJ7">
        <v>5.56</v>
      </c>
      <c r="CK7">
        <v>0.7</v>
      </c>
    </row>
    <row r="8" spans="1:89" x14ac:dyDescent="0.35">
      <c r="A8" t="s">
        <v>3305</v>
      </c>
      <c r="B8">
        <v>7</v>
      </c>
      <c r="C8" t="s">
        <v>7778</v>
      </c>
      <c r="D8">
        <v>33</v>
      </c>
      <c r="E8">
        <v>12.337</v>
      </c>
      <c r="F8">
        <v>10</v>
      </c>
      <c r="G8" t="s">
        <v>7782</v>
      </c>
      <c r="H8" t="s">
        <v>7773</v>
      </c>
      <c r="I8" t="s">
        <v>5753</v>
      </c>
      <c r="J8">
        <v>12</v>
      </c>
      <c r="K8">
        <v>0.69</v>
      </c>
      <c r="L8">
        <v>7</v>
      </c>
      <c r="M8">
        <v>8</v>
      </c>
      <c r="N8" t="s">
        <v>7567</v>
      </c>
      <c r="Q8" t="s">
        <v>7784</v>
      </c>
      <c r="R8" t="s">
        <v>7774</v>
      </c>
      <c r="S8" t="s">
        <v>7163</v>
      </c>
      <c r="T8" t="s">
        <v>7330</v>
      </c>
      <c r="U8" t="s">
        <v>7330</v>
      </c>
      <c r="V8">
        <v>5.56</v>
      </c>
      <c r="W8" t="s">
        <v>7785</v>
      </c>
      <c r="X8">
        <v>0.7</v>
      </c>
      <c r="Y8" t="s">
        <v>7774</v>
      </c>
      <c r="Z8" t="s">
        <v>7789</v>
      </c>
      <c r="AA8" t="s">
        <v>7774</v>
      </c>
      <c r="AE8" t="s">
        <v>5678</v>
      </c>
      <c r="AF8">
        <v>42.784532859999999</v>
      </c>
      <c r="AG8">
        <v>-82.037179429999995</v>
      </c>
      <c r="AH8">
        <v>202.4</v>
      </c>
      <c r="AI8">
        <v>290</v>
      </c>
      <c r="AK8">
        <v>15</v>
      </c>
      <c r="AL8">
        <v>986</v>
      </c>
      <c r="AM8">
        <v>1.9339999999999999</v>
      </c>
      <c r="AN8">
        <v>-385.24299999999999</v>
      </c>
      <c r="AO8">
        <v>2117</v>
      </c>
      <c r="AP8">
        <v>2117</v>
      </c>
      <c r="AS8">
        <v>1.24</v>
      </c>
      <c r="AT8">
        <v>1.24</v>
      </c>
      <c r="AV8">
        <v>2.15</v>
      </c>
      <c r="AW8">
        <v>2.15</v>
      </c>
      <c r="BC8">
        <v>0.69</v>
      </c>
      <c r="BD8">
        <v>7</v>
      </c>
      <c r="BE8" t="s">
        <v>553</v>
      </c>
      <c r="BF8" t="s">
        <v>3305</v>
      </c>
      <c r="BG8">
        <v>7</v>
      </c>
      <c r="BH8" t="s">
        <v>5753</v>
      </c>
      <c r="BI8" t="s">
        <v>7773</v>
      </c>
      <c r="BJ8">
        <v>7</v>
      </c>
      <c r="BK8">
        <v>110</v>
      </c>
      <c r="BR8">
        <v>13</v>
      </c>
      <c r="BS8">
        <v>0.66</v>
      </c>
      <c r="BT8">
        <v>0.57999999999999996</v>
      </c>
      <c r="BU8">
        <v>0.57999999999999996</v>
      </c>
      <c r="BV8">
        <v>42.784532859999999</v>
      </c>
      <c r="BW8">
        <v>-82.037179429999995</v>
      </c>
      <c r="BX8">
        <v>4737409.568</v>
      </c>
      <c r="BY8">
        <v>202.43299999999999</v>
      </c>
      <c r="BZ8">
        <v>209.6</v>
      </c>
      <c r="CA8" t="s">
        <v>7337</v>
      </c>
      <c r="CB8">
        <v>7</v>
      </c>
      <c r="CC8">
        <v>10</v>
      </c>
      <c r="CD8">
        <v>12</v>
      </c>
      <c r="CE8">
        <v>12</v>
      </c>
      <c r="CF8" t="s">
        <v>5677</v>
      </c>
      <c r="CG8">
        <v>414</v>
      </c>
      <c r="CH8" t="s">
        <v>3290</v>
      </c>
      <c r="CI8" t="s">
        <v>7332</v>
      </c>
      <c r="CJ8">
        <v>5.56</v>
      </c>
      <c r="CK8">
        <v>0.7</v>
      </c>
    </row>
    <row r="9" spans="1:89" x14ac:dyDescent="0.35">
      <c r="A9" t="s">
        <v>3306</v>
      </c>
      <c r="B9">
        <v>8</v>
      </c>
      <c r="C9" t="s">
        <v>7778</v>
      </c>
      <c r="D9">
        <v>34</v>
      </c>
      <c r="E9">
        <v>12.69</v>
      </c>
      <c r="F9">
        <v>10</v>
      </c>
      <c r="G9" t="s">
        <v>7782</v>
      </c>
      <c r="H9" t="s">
        <v>7773</v>
      </c>
      <c r="I9" t="s">
        <v>5753</v>
      </c>
      <c r="J9">
        <v>12</v>
      </c>
      <c r="K9">
        <v>0.69</v>
      </c>
      <c r="L9">
        <v>9</v>
      </c>
      <c r="M9">
        <v>9</v>
      </c>
      <c r="N9" t="s">
        <v>7358</v>
      </c>
      <c r="Q9" t="s">
        <v>7784</v>
      </c>
      <c r="R9" t="s">
        <v>7774</v>
      </c>
      <c r="S9" t="s">
        <v>7163</v>
      </c>
      <c r="T9" t="s">
        <v>7330</v>
      </c>
      <c r="U9" t="s">
        <v>7330</v>
      </c>
      <c r="V9">
        <v>5.56</v>
      </c>
      <c r="W9" t="s">
        <v>7785</v>
      </c>
      <c r="X9">
        <v>0.7</v>
      </c>
      <c r="Y9" t="s">
        <v>7774</v>
      </c>
      <c r="Z9" t="s">
        <v>7789</v>
      </c>
      <c r="AA9" t="s">
        <v>7774</v>
      </c>
      <c r="AE9" t="s">
        <v>5678</v>
      </c>
      <c r="AF9">
        <v>42.784529669999998</v>
      </c>
      <c r="AG9">
        <v>-82.037179499999993</v>
      </c>
      <c r="AH9">
        <v>202.4</v>
      </c>
      <c r="AI9">
        <v>290</v>
      </c>
      <c r="AK9">
        <v>15</v>
      </c>
      <c r="AL9">
        <v>986</v>
      </c>
      <c r="AM9">
        <v>2.286</v>
      </c>
      <c r="AN9">
        <v>-389.69</v>
      </c>
      <c r="AO9">
        <v>2115</v>
      </c>
      <c r="AP9">
        <v>2116</v>
      </c>
      <c r="AS9">
        <v>1.24</v>
      </c>
      <c r="AT9">
        <v>1.23</v>
      </c>
      <c r="AV9">
        <v>2.15</v>
      </c>
      <c r="AW9">
        <v>2.14</v>
      </c>
      <c r="BC9">
        <v>0.69</v>
      </c>
      <c r="BD9">
        <v>9</v>
      </c>
      <c r="BE9" t="s">
        <v>554</v>
      </c>
      <c r="BF9" t="s">
        <v>3306</v>
      </c>
      <c r="BG9">
        <v>8</v>
      </c>
      <c r="BH9" t="s">
        <v>5753</v>
      </c>
      <c r="BI9" t="s">
        <v>7773</v>
      </c>
      <c r="BJ9">
        <v>8</v>
      </c>
      <c r="BK9">
        <v>110</v>
      </c>
      <c r="BR9">
        <v>13</v>
      </c>
      <c r="BS9">
        <v>0.66</v>
      </c>
      <c r="BT9">
        <v>0.57999999999999996</v>
      </c>
      <c r="BU9">
        <v>0.57999999999999996</v>
      </c>
      <c r="BV9">
        <v>42.784529669999998</v>
      </c>
      <c r="BW9">
        <v>-82.037179499999993</v>
      </c>
      <c r="BX9">
        <v>4737409.2149999999</v>
      </c>
      <c r="BY9">
        <v>202.43600000000001</v>
      </c>
      <c r="BZ9">
        <v>211.5</v>
      </c>
      <c r="CA9" t="s">
        <v>7338</v>
      </c>
      <c r="CB9">
        <v>7</v>
      </c>
      <c r="CC9">
        <v>10</v>
      </c>
      <c r="CD9">
        <v>12</v>
      </c>
      <c r="CE9">
        <v>12</v>
      </c>
      <c r="CF9" t="s">
        <v>5677</v>
      </c>
      <c r="CG9">
        <v>414</v>
      </c>
      <c r="CH9" t="s">
        <v>3290</v>
      </c>
      <c r="CI9" t="s">
        <v>7332</v>
      </c>
      <c r="CJ9">
        <v>5.56</v>
      </c>
      <c r="CK9">
        <v>0.7</v>
      </c>
    </row>
    <row r="10" spans="1:89" x14ac:dyDescent="0.35">
      <c r="A10" t="s">
        <v>3307</v>
      </c>
      <c r="B10">
        <v>9</v>
      </c>
      <c r="C10" t="s">
        <v>7778</v>
      </c>
      <c r="D10">
        <v>35</v>
      </c>
      <c r="E10">
        <v>12.769</v>
      </c>
      <c r="F10">
        <v>10</v>
      </c>
      <c r="G10" t="s">
        <v>7782</v>
      </c>
      <c r="H10" t="s">
        <v>7773</v>
      </c>
      <c r="I10" t="s">
        <v>5753</v>
      </c>
      <c r="J10">
        <v>13</v>
      </c>
      <c r="K10">
        <v>0.73</v>
      </c>
      <c r="L10">
        <v>12</v>
      </c>
      <c r="M10">
        <v>9</v>
      </c>
      <c r="N10" t="s">
        <v>7452</v>
      </c>
      <c r="Q10" t="s">
        <v>7784</v>
      </c>
      <c r="R10" t="s">
        <v>7774</v>
      </c>
      <c r="S10" t="s">
        <v>7163</v>
      </c>
      <c r="T10" t="s">
        <v>7330</v>
      </c>
      <c r="U10" t="s">
        <v>7330</v>
      </c>
      <c r="V10">
        <v>5.56</v>
      </c>
      <c r="W10" t="s">
        <v>7785</v>
      </c>
      <c r="X10">
        <v>0.7</v>
      </c>
      <c r="Y10" t="s">
        <v>7774</v>
      </c>
      <c r="Z10" t="s">
        <v>7783</v>
      </c>
      <c r="AA10" t="s">
        <v>7774</v>
      </c>
      <c r="AE10" t="s">
        <v>5678</v>
      </c>
      <c r="AF10">
        <v>42.784528979999997</v>
      </c>
      <c r="AG10">
        <v>-82.037179519999995</v>
      </c>
      <c r="AH10">
        <v>202.4</v>
      </c>
      <c r="AI10">
        <v>290</v>
      </c>
      <c r="AK10">
        <v>15</v>
      </c>
      <c r="AL10">
        <v>986</v>
      </c>
      <c r="AM10">
        <v>2.363</v>
      </c>
      <c r="AN10">
        <v>-348.44900000000001</v>
      </c>
      <c r="AO10">
        <v>2111</v>
      </c>
      <c r="AP10">
        <v>2112</v>
      </c>
      <c r="AS10">
        <v>1.23</v>
      </c>
      <c r="AT10">
        <v>1.23</v>
      </c>
      <c r="AV10">
        <v>2.14</v>
      </c>
      <c r="AW10">
        <v>2.14</v>
      </c>
      <c r="BC10">
        <v>0.73</v>
      </c>
      <c r="BD10">
        <v>12</v>
      </c>
      <c r="BE10" t="s">
        <v>555</v>
      </c>
      <c r="BF10" t="s">
        <v>3307</v>
      </c>
      <c r="BG10">
        <v>9</v>
      </c>
      <c r="BH10" t="s">
        <v>5753</v>
      </c>
      <c r="BI10" t="s">
        <v>7773</v>
      </c>
      <c r="BJ10">
        <v>9</v>
      </c>
      <c r="BK10">
        <v>110</v>
      </c>
      <c r="BR10">
        <v>13</v>
      </c>
      <c r="BS10">
        <v>0.66</v>
      </c>
      <c r="BT10">
        <v>0.57999999999999996</v>
      </c>
      <c r="BU10">
        <v>0.57999999999999996</v>
      </c>
      <c r="BV10">
        <v>42.784528979999997</v>
      </c>
      <c r="BW10">
        <v>-82.037179519999995</v>
      </c>
      <c r="BX10">
        <v>4737409.1380000003</v>
      </c>
      <c r="BY10">
        <v>202.43700000000001</v>
      </c>
      <c r="BZ10">
        <v>194.2</v>
      </c>
      <c r="CA10" t="s">
        <v>7339</v>
      </c>
      <c r="CB10">
        <v>7</v>
      </c>
      <c r="CC10">
        <v>10</v>
      </c>
      <c r="CD10">
        <v>12</v>
      </c>
      <c r="CE10">
        <v>12</v>
      </c>
      <c r="CF10" t="s">
        <v>5677</v>
      </c>
      <c r="CG10">
        <v>414</v>
      </c>
      <c r="CH10" t="s">
        <v>3290</v>
      </c>
      <c r="CI10" t="s">
        <v>7332</v>
      </c>
      <c r="CJ10">
        <v>5.56</v>
      </c>
      <c r="CK10">
        <v>0.7</v>
      </c>
    </row>
    <row r="11" spans="1:89" x14ac:dyDescent="0.35">
      <c r="A11" t="s">
        <v>3308</v>
      </c>
      <c r="B11">
        <v>10</v>
      </c>
      <c r="C11" t="s">
        <v>7778</v>
      </c>
      <c r="D11">
        <v>36</v>
      </c>
      <c r="E11">
        <v>12.961</v>
      </c>
      <c r="F11">
        <v>10</v>
      </c>
      <c r="G11" t="s">
        <v>7782</v>
      </c>
      <c r="H11" t="s">
        <v>7773</v>
      </c>
      <c r="I11" t="s">
        <v>5753</v>
      </c>
      <c r="J11">
        <v>12</v>
      </c>
      <c r="K11">
        <v>0.69</v>
      </c>
      <c r="L11">
        <v>10</v>
      </c>
      <c r="M11">
        <v>10</v>
      </c>
      <c r="N11" t="s">
        <v>7791</v>
      </c>
      <c r="Q11" t="s">
        <v>7784</v>
      </c>
      <c r="R11" t="s">
        <v>7774</v>
      </c>
      <c r="S11" t="s">
        <v>7163</v>
      </c>
      <c r="T11" t="s">
        <v>7330</v>
      </c>
      <c r="U11" t="s">
        <v>7330</v>
      </c>
      <c r="V11">
        <v>5.56</v>
      </c>
      <c r="W11" t="s">
        <v>7785</v>
      </c>
      <c r="X11">
        <v>0.8</v>
      </c>
      <c r="Y11" t="s">
        <v>7774</v>
      </c>
      <c r="Z11" t="s">
        <v>7783</v>
      </c>
      <c r="AA11" t="s">
        <v>7774</v>
      </c>
      <c r="AE11" t="s">
        <v>5678</v>
      </c>
      <c r="AF11">
        <v>42.784527240000003</v>
      </c>
      <c r="AG11">
        <v>-82.037179559999998</v>
      </c>
      <c r="AH11">
        <v>202.4</v>
      </c>
      <c r="AI11">
        <v>290</v>
      </c>
      <c r="AK11">
        <v>15</v>
      </c>
      <c r="AL11">
        <v>986</v>
      </c>
      <c r="AM11">
        <v>2.556</v>
      </c>
      <c r="AN11">
        <v>-241.06800000000001</v>
      </c>
      <c r="AO11">
        <v>2114</v>
      </c>
      <c r="AP11">
        <v>2115</v>
      </c>
      <c r="AS11">
        <v>1.23</v>
      </c>
      <c r="AT11">
        <v>1.23</v>
      </c>
      <c r="AV11">
        <v>2.14</v>
      </c>
      <c r="AW11">
        <v>2.14</v>
      </c>
      <c r="BC11">
        <v>0.69</v>
      </c>
      <c r="BD11">
        <v>10</v>
      </c>
      <c r="BE11" t="s">
        <v>556</v>
      </c>
      <c r="BF11" t="s">
        <v>3308</v>
      </c>
      <c r="BG11">
        <v>10</v>
      </c>
      <c r="BH11" t="s">
        <v>5753</v>
      </c>
      <c r="BI11" t="s">
        <v>7773</v>
      </c>
      <c r="BJ11">
        <v>10</v>
      </c>
      <c r="BK11">
        <v>110</v>
      </c>
      <c r="BR11">
        <v>13</v>
      </c>
      <c r="BS11">
        <v>0.66</v>
      </c>
      <c r="BT11">
        <v>0.57999999999999996</v>
      </c>
      <c r="BU11">
        <v>0.57999999999999996</v>
      </c>
      <c r="BV11">
        <v>42.784527240000003</v>
      </c>
      <c r="BW11">
        <v>-82.037179559999998</v>
      </c>
      <c r="BX11">
        <v>4737408.9440000001</v>
      </c>
      <c r="BY11">
        <v>202.43899999999999</v>
      </c>
      <c r="BZ11">
        <v>149.19999999999999</v>
      </c>
      <c r="CA11" t="s">
        <v>7340</v>
      </c>
      <c r="CB11">
        <v>7</v>
      </c>
      <c r="CC11">
        <v>10</v>
      </c>
      <c r="CD11">
        <v>12</v>
      </c>
      <c r="CE11">
        <v>12</v>
      </c>
      <c r="CF11" t="s">
        <v>5677</v>
      </c>
      <c r="CG11">
        <v>414</v>
      </c>
      <c r="CH11" t="s">
        <v>3290</v>
      </c>
      <c r="CI11" t="s">
        <v>7332</v>
      </c>
      <c r="CJ11">
        <v>5.56</v>
      </c>
      <c r="CK11">
        <v>0.8</v>
      </c>
    </row>
    <row r="12" spans="1:89" x14ac:dyDescent="0.35">
      <c r="A12" t="s">
        <v>3309</v>
      </c>
      <c r="B12">
        <v>11</v>
      </c>
      <c r="C12" t="s">
        <v>7778</v>
      </c>
      <c r="D12">
        <v>37</v>
      </c>
      <c r="E12">
        <v>13.038</v>
      </c>
      <c r="F12">
        <v>10</v>
      </c>
      <c r="G12" t="s">
        <v>7782</v>
      </c>
      <c r="H12" t="s">
        <v>7773</v>
      </c>
      <c r="I12" t="s">
        <v>5753</v>
      </c>
      <c r="J12">
        <v>11</v>
      </c>
      <c r="K12">
        <v>0.63</v>
      </c>
      <c r="L12">
        <v>8</v>
      </c>
      <c r="M12">
        <v>9</v>
      </c>
      <c r="N12" t="s">
        <v>7338</v>
      </c>
      <c r="Q12" t="s">
        <v>7784</v>
      </c>
      <c r="R12" t="s">
        <v>7774</v>
      </c>
      <c r="S12" t="s">
        <v>7163</v>
      </c>
      <c r="T12" t="s">
        <v>7330</v>
      </c>
      <c r="U12" t="s">
        <v>7330</v>
      </c>
      <c r="V12">
        <v>5.56</v>
      </c>
      <c r="W12" t="s">
        <v>7785</v>
      </c>
      <c r="X12">
        <v>0.7</v>
      </c>
      <c r="Y12" t="s">
        <v>7774</v>
      </c>
      <c r="Z12" t="s">
        <v>7789</v>
      </c>
      <c r="AA12" t="s">
        <v>7774</v>
      </c>
      <c r="AE12" t="s">
        <v>5678</v>
      </c>
      <c r="AF12">
        <v>42.784526530000001</v>
      </c>
      <c r="AG12">
        <v>-82.037179570000006</v>
      </c>
      <c r="AH12">
        <v>202.4</v>
      </c>
      <c r="AI12">
        <v>290</v>
      </c>
      <c r="AK12">
        <v>15</v>
      </c>
      <c r="AL12">
        <v>986</v>
      </c>
      <c r="AM12">
        <v>2.6349999999999998</v>
      </c>
      <c r="AN12">
        <v>-384.99200000000002</v>
      </c>
      <c r="AO12">
        <v>2116</v>
      </c>
      <c r="AP12">
        <v>2117</v>
      </c>
      <c r="AS12">
        <v>1.24</v>
      </c>
      <c r="AT12">
        <v>1.24</v>
      </c>
      <c r="AV12">
        <v>2.15</v>
      </c>
      <c r="AW12">
        <v>2.15</v>
      </c>
      <c r="BC12">
        <v>0.63</v>
      </c>
      <c r="BD12">
        <v>8</v>
      </c>
      <c r="BE12" t="s">
        <v>557</v>
      </c>
      <c r="BF12" t="s">
        <v>3309</v>
      </c>
      <c r="BG12">
        <v>11</v>
      </c>
      <c r="BH12" t="s">
        <v>5753</v>
      </c>
      <c r="BI12" t="s">
        <v>7773</v>
      </c>
      <c r="BJ12">
        <v>11</v>
      </c>
      <c r="BK12">
        <v>110</v>
      </c>
      <c r="BR12">
        <v>13</v>
      </c>
      <c r="BS12">
        <v>0.66</v>
      </c>
      <c r="BT12">
        <v>0.57999999999999996</v>
      </c>
      <c r="BU12">
        <v>0.57999999999999996</v>
      </c>
      <c r="BV12">
        <v>42.784526530000001</v>
      </c>
      <c r="BW12">
        <v>-82.037179570000006</v>
      </c>
      <c r="BX12">
        <v>4737408.8660000004</v>
      </c>
      <c r="BY12">
        <v>202.44</v>
      </c>
      <c r="BZ12">
        <v>209.5</v>
      </c>
      <c r="CA12" t="s">
        <v>7337</v>
      </c>
      <c r="CB12">
        <v>7</v>
      </c>
      <c r="CC12">
        <v>10</v>
      </c>
      <c r="CD12">
        <v>12</v>
      </c>
      <c r="CE12">
        <v>12</v>
      </c>
      <c r="CF12" t="s">
        <v>5677</v>
      </c>
      <c r="CG12">
        <v>414</v>
      </c>
      <c r="CH12" t="s">
        <v>3290</v>
      </c>
      <c r="CI12" t="s">
        <v>7332</v>
      </c>
      <c r="CJ12">
        <v>5.56</v>
      </c>
      <c r="CK12">
        <v>0.7</v>
      </c>
    </row>
    <row r="13" spans="1:89" x14ac:dyDescent="0.35">
      <c r="A13" t="s">
        <v>3310</v>
      </c>
      <c r="B13">
        <v>12</v>
      </c>
      <c r="C13" t="s">
        <v>7778</v>
      </c>
      <c r="D13">
        <v>38</v>
      </c>
      <c r="E13">
        <v>13.332000000000001</v>
      </c>
      <c r="F13">
        <v>10</v>
      </c>
      <c r="G13" t="s">
        <v>7782</v>
      </c>
      <c r="H13" t="s">
        <v>7773</v>
      </c>
      <c r="I13" t="s">
        <v>5753</v>
      </c>
      <c r="J13">
        <v>14</v>
      </c>
      <c r="K13">
        <v>0.76</v>
      </c>
      <c r="L13">
        <v>9</v>
      </c>
      <c r="M13">
        <v>9</v>
      </c>
      <c r="N13" t="s">
        <v>7792</v>
      </c>
      <c r="Q13" t="s">
        <v>7784</v>
      </c>
      <c r="R13" t="s">
        <v>7774</v>
      </c>
      <c r="S13" t="s">
        <v>7163</v>
      </c>
      <c r="T13" t="s">
        <v>7330</v>
      </c>
      <c r="U13" t="s">
        <v>7330</v>
      </c>
      <c r="V13">
        <v>5.56</v>
      </c>
      <c r="W13" t="s">
        <v>7785</v>
      </c>
      <c r="X13">
        <v>0.8</v>
      </c>
      <c r="Y13" t="s">
        <v>7774</v>
      </c>
      <c r="Z13" t="s">
        <v>7789</v>
      </c>
      <c r="AA13" t="s">
        <v>7774</v>
      </c>
      <c r="AE13" t="s">
        <v>5678</v>
      </c>
      <c r="AF13">
        <v>42.784523880000002</v>
      </c>
      <c r="AG13">
        <v>-82.037179629999997</v>
      </c>
      <c r="AH13">
        <v>202.4</v>
      </c>
      <c r="AI13">
        <v>290</v>
      </c>
      <c r="AK13">
        <v>15</v>
      </c>
      <c r="AL13">
        <v>986</v>
      </c>
      <c r="AM13">
        <v>2.9279999999999999</v>
      </c>
      <c r="AN13">
        <v>-337.15300000000002</v>
      </c>
      <c r="AO13">
        <v>2114</v>
      </c>
      <c r="AP13">
        <v>2115</v>
      </c>
      <c r="AS13">
        <v>1.24</v>
      </c>
      <c r="AT13">
        <v>1.23</v>
      </c>
      <c r="AV13">
        <v>2.14</v>
      </c>
      <c r="AW13">
        <v>2.14</v>
      </c>
      <c r="BC13">
        <v>0.76</v>
      </c>
      <c r="BD13">
        <v>9</v>
      </c>
      <c r="BE13" t="s">
        <v>558</v>
      </c>
      <c r="BF13" t="s">
        <v>3310</v>
      </c>
      <c r="BG13">
        <v>12</v>
      </c>
      <c r="BH13" t="s">
        <v>5753</v>
      </c>
      <c r="BI13" t="s">
        <v>7773</v>
      </c>
      <c r="BJ13">
        <v>12</v>
      </c>
      <c r="BK13">
        <v>110</v>
      </c>
      <c r="BR13">
        <v>13</v>
      </c>
      <c r="BS13">
        <v>0.66</v>
      </c>
      <c r="BT13">
        <v>0.57999999999999996</v>
      </c>
      <c r="BU13">
        <v>0.57999999999999996</v>
      </c>
      <c r="BV13">
        <v>42.784523880000002</v>
      </c>
      <c r="BW13">
        <v>-82.037179629999997</v>
      </c>
      <c r="BX13">
        <v>4737408.5710000005</v>
      </c>
      <c r="BY13">
        <v>202.44300000000001</v>
      </c>
      <c r="BZ13">
        <v>189.5</v>
      </c>
      <c r="CA13" t="s">
        <v>7341</v>
      </c>
      <c r="CB13">
        <v>7</v>
      </c>
      <c r="CC13">
        <v>10</v>
      </c>
      <c r="CD13">
        <v>12</v>
      </c>
      <c r="CE13">
        <v>12</v>
      </c>
      <c r="CF13" t="s">
        <v>5677</v>
      </c>
      <c r="CG13">
        <v>414</v>
      </c>
      <c r="CH13" t="s">
        <v>3290</v>
      </c>
      <c r="CI13" t="s">
        <v>7332</v>
      </c>
      <c r="CJ13">
        <v>5.56</v>
      </c>
      <c r="CK13">
        <v>0.8</v>
      </c>
    </row>
    <row r="14" spans="1:89" x14ac:dyDescent="0.35">
      <c r="A14" t="s">
        <v>3311</v>
      </c>
      <c r="B14">
        <v>13</v>
      </c>
      <c r="C14" t="s">
        <v>7778</v>
      </c>
      <c r="D14">
        <v>39</v>
      </c>
      <c r="E14">
        <v>13.61</v>
      </c>
      <c r="F14">
        <v>10</v>
      </c>
      <c r="G14" t="s">
        <v>7782</v>
      </c>
      <c r="H14" t="s">
        <v>7773</v>
      </c>
      <c r="I14" t="s">
        <v>5753</v>
      </c>
      <c r="J14">
        <v>14</v>
      </c>
      <c r="K14">
        <v>0.76</v>
      </c>
      <c r="L14">
        <v>8</v>
      </c>
      <c r="M14">
        <v>11</v>
      </c>
      <c r="N14" t="s">
        <v>7793</v>
      </c>
      <c r="Q14" t="s">
        <v>7784</v>
      </c>
      <c r="R14" t="s">
        <v>7774</v>
      </c>
      <c r="S14" t="s">
        <v>7163</v>
      </c>
      <c r="T14" t="s">
        <v>7330</v>
      </c>
      <c r="U14" t="s">
        <v>7330</v>
      </c>
      <c r="V14">
        <v>5.56</v>
      </c>
      <c r="W14" t="s">
        <v>7785</v>
      </c>
      <c r="X14">
        <v>0.7</v>
      </c>
      <c r="Y14" t="s">
        <v>7774</v>
      </c>
      <c r="Z14" t="s">
        <v>7786</v>
      </c>
      <c r="AA14" t="s">
        <v>7774</v>
      </c>
      <c r="AB14">
        <v>10</v>
      </c>
      <c r="AC14">
        <v>10</v>
      </c>
      <c r="AD14">
        <v>15</v>
      </c>
      <c r="AE14" t="s">
        <v>5683</v>
      </c>
      <c r="AF14">
        <v>42.784521359999999</v>
      </c>
      <c r="AG14">
        <v>-82.037179690000002</v>
      </c>
      <c r="AH14">
        <v>202.4</v>
      </c>
      <c r="AI14">
        <v>290</v>
      </c>
      <c r="AK14">
        <v>15</v>
      </c>
      <c r="AL14">
        <v>986</v>
      </c>
      <c r="AM14">
        <v>3.206</v>
      </c>
      <c r="AN14">
        <v>-241.34899999999999</v>
      </c>
      <c r="AO14">
        <v>2115</v>
      </c>
      <c r="AP14">
        <v>2116</v>
      </c>
      <c r="AS14">
        <v>1.24</v>
      </c>
      <c r="AT14">
        <v>1.24</v>
      </c>
      <c r="AV14">
        <v>2.15</v>
      </c>
      <c r="AW14">
        <v>2.14</v>
      </c>
      <c r="BC14">
        <v>0.76</v>
      </c>
      <c r="BD14">
        <v>8</v>
      </c>
      <c r="BE14" t="s">
        <v>559</v>
      </c>
      <c r="BF14" t="s">
        <v>3311</v>
      </c>
      <c r="BG14">
        <v>13</v>
      </c>
      <c r="BH14" t="s">
        <v>5753</v>
      </c>
      <c r="BI14" t="s">
        <v>7773</v>
      </c>
      <c r="BJ14">
        <v>13</v>
      </c>
      <c r="BK14">
        <v>110</v>
      </c>
      <c r="BR14">
        <v>13</v>
      </c>
      <c r="BS14">
        <v>0.66</v>
      </c>
      <c r="BT14">
        <v>0.57999999999999996</v>
      </c>
      <c r="BU14">
        <v>0.57999999999999996</v>
      </c>
      <c r="BV14">
        <v>42.784521359999999</v>
      </c>
      <c r="BW14">
        <v>-82.037179690000002</v>
      </c>
      <c r="BX14">
        <v>4737408.2920000004</v>
      </c>
      <c r="BY14">
        <v>202.44499999999999</v>
      </c>
      <c r="BZ14">
        <v>149.30000000000001</v>
      </c>
      <c r="CA14" t="s">
        <v>7342</v>
      </c>
      <c r="CB14">
        <v>7</v>
      </c>
      <c r="CC14">
        <v>10</v>
      </c>
      <c r="CD14">
        <v>12</v>
      </c>
      <c r="CE14">
        <v>12</v>
      </c>
      <c r="CF14" t="s">
        <v>5677</v>
      </c>
      <c r="CG14">
        <v>414</v>
      </c>
      <c r="CH14" t="s">
        <v>3290</v>
      </c>
      <c r="CI14" t="s">
        <v>7332</v>
      </c>
      <c r="CJ14">
        <v>5.56</v>
      </c>
      <c r="CK14">
        <v>0.7</v>
      </c>
    </row>
    <row r="15" spans="1:89" x14ac:dyDescent="0.35">
      <c r="A15" t="s">
        <v>3313</v>
      </c>
      <c r="B15">
        <v>14</v>
      </c>
      <c r="C15" t="s">
        <v>7778</v>
      </c>
      <c r="D15">
        <v>40</v>
      </c>
      <c r="E15">
        <v>13.667999999999999</v>
      </c>
      <c r="F15">
        <v>10</v>
      </c>
      <c r="G15" t="s">
        <v>7782</v>
      </c>
      <c r="H15" t="s">
        <v>7773</v>
      </c>
      <c r="I15" t="s">
        <v>5753</v>
      </c>
      <c r="J15">
        <v>12</v>
      </c>
      <c r="K15">
        <v>0.65</v>
      </c>
      <c r="L15">
        <v>7</v>
      </c>
      <c r="M15">
        <v>8</v>
      </c>
      <c r="N15" t="s">
        <v>7794</v>
      </c>
      <c r="Q15" t="s">
        <v>7784</v>
      </c>
      <c r="R15" t="s">
        <v>7774</v>
      </c>
      <c r="S15" t="s">
        <v>7163</v>
      </c>
      <c r="T15" t="s">
        <v>7330</v>
      </c>
      <c r="U15" t="s">
        <v>7330</v>
      </c>
      <c r="V15">
        <v>5.56</v>
      </c>
      <c r="W15" t="s">
        <v>7785</v>
      </c>
      <c r="X15">
        <v>0.7</v>
      </c>
      <c r="Y15" t="s">
        <v>7774</v>
      </c>
      <c r="Z15" t="s">
        <v>7789</v>
      </c>
      <c r="AA15" t="s">
        <v>7774</v>
      </c>
      <c r="AE15" t="s">
        <v>5678</v>
      </c>
      <c r="AF15">
        <v>42.784520829999998</v>
      </c>
      <c r="AG15">
        <v>-82.037179699999996</v>
      </c>
      <c r="AH15">
        <v>202.4</v>
      </c>
      <c r="AI15">
        <v>290</v>
      </c>
      <c r="AK15">
        <v>15</v>
      </c>
      <c r="AL15">
        <v>986</v>
      </c>
      <c r="AM15">
        <v>3.2650000000000001</v>
      </c>
      <c r="AN15">
        <v>-352.04599999999999</v>
      </c>
      <c r="AO15">
        <v>2117</v>
      </c>
      <c r="AP15">
        <v>2117</v>
      </c>
      <c r="AS15">
        <v>1.24</v>
      </c>
      <c r="AT15">
        <v>1.24</v>
      </c>
      <c r="AV15">
        <v>2.15</v>
      </c>
      <c r="AW15">
        <v>2.15</v>
      </c>
      <c r="BC15">
        <v>0.65</v>
      </c>
      <c r="BD15">
        <v>7</v>
      </c>
      <c r="BE15" t="s">
        <v>560</v>
      </c>
      <c r="BF15" t="s">
        <v>3313</v>
      </c>
      <c r="BG15">
        <v>14</v>
      </c>
      <c r="BH15" t="s">
        <v>5753</v>
      </c>
      <c r="BI15" t="s">
        <v>7773</v>
      </c>
      <c r="BJ15">
        <v>14</v>
      </c>
      <c r="BK15">
        <v>110</v>
      </c>
      <c r="BR15">
        <v>13</v>
      </c>
      <c r="BS15">
        <v>0.66</v>
      </c>
      <c r="BT15">
        <v>0.57999999999999996</v>
      </c>
      <c r="BU15">
        <v>0.57999999999999996</v>
      </c>
      <c r="BV15">
        <v>42.784520829999998</v>
      </c>
      <c r="BW15">
        <v>-82.037179699999996</v>
      </c>
      <c r="BX15">
        <v>4737408.233</v>
      </c>
      <c r="BY15">
        <v>202.446</v>
      </c>
      <c r="BZ15">
        <v>195.7</v>
      </c>
      <c r="CA15" t="s">
        <v>7343</v>
      </c>
      <c r="CB15">
        <v>7</v>
      </c>
      <c r="CC15">
        <v>10</v>
      </c>
      <c r="CD15">
        <v>12</v>
      </c>
      <c r="CE15">
        <v>12</v>
      </c>
      <c r="CF15" t="s">
        <v>5677</v>
      </c>
      <c r="CG15">
        <v>414</v>
      </c>
      <c r="CH15" t="s">
        <v>3290</v>
      </c>
      <c r="CI15" t="s">
        <v>7332</v>
      </c>
      <c r="CJ15">
        <v>5.56</v>
      </c>
      <c r="CK15">
        <v>0.7</v>
      </c>
    </row>
    <row r="16" spans="1:89" x14ac:dyDescent="0.35">
      <c r="A16" t="s">
        <v>3314</v>
      </c>
      <c r="B16">
        <v>15</v>
      </c>
      <c r="C16" t="s">
        <v>7778</v>
      </c>
      <c r="D16">
        <v>41</v>
      </c>
      <c r="E16">
        <v>14.086</v>
      </c>
      <c r="F16">
        <v>10</v>
      </c>
      <c r="G16" t="s">
        <v>7782</v>
      </c>
      <c r="H16" t="s">
        <v>7773</v>
      </c>
      <c r="I16" t="s">
        <v>5753</v>
      </c>
      <c r="J16">
        <v>12</v>
      </c>
      <c r="K16">
        <v>0.69</v>
      </c>
      <c r="L16">
        <v>8</v>
      </c>
      <c r="M16">
        <v>8</v>
      </c>
      <c r="N16" t="s">
        <v>7355</v>
      </c>
      <c r="Q16" t="s">
        <v>7784</v>
      </c>
      <c r="R16" t="s">
        <v>7774</v>
      </c>
      <c r="S16" t="s">
        <v>7163</v>
      </c>
      <c r="T16" t="s">
        <v>7330</v>
      </c>
      <c r="U16" t="s">
        <v>7330</v>
      </c>
      <c r="V16">
        <v>5.56</v>
      </c>
      <c r="W16" t="s">
        <v>7785</v>
      </c>
      <c r="X16">
        <v>0.9</v>
      </c>
      <c r="Y16" t="s">
        <v>7774</v>
      </c>
      <c r="Z16" t="s">
        <v>7789</v>
      </c>
      <c r="AA16" t="s">
        <v>7774</v>
      </c>
      <c r="AE16" t="s">
        <v>5678</v>
      </c>
      <c r="AF16">
        <v>42.784517059999999</v>
      </c>
      <c r="AG16">
        <v>-82.037179780000002</v>
      </c>
      <c r="AH16">
        <v>202.4</v>
      </c>
      <c r="AI16">
        <v>290</v>
      </c>
      <c r="AK16">
        <v>15</v>
      </c>
      <c r="AL16">
        <v>986</v>
      </c>
      <c r="AM16">
        <v>3.6819999999999999</v>
      </c>
      <c r="AN16">
        <v>-267.666</v>
      </c>
      <c r="AO16">
        <v>2116</v>
      </c>
      <c r="AP16">
        <v>2116</v>
      </c>
      <c r="AS16">
        <v>1.24</v>
      </c>
      <c r="AT16">
        <v>1.24</v>
      </c>
      <c r="AV16">
        <v>2.15</v>
      </c>
      <c r="AW16">
        <v>2.15</v>
      </c>
      <c r="BC16">
        <v>0.69</v>
      </c>
      <c r="BD16">
        <v>8</v>
      </c>
      <c r="BE16" t="s">
        <v>561</v>
      </c>
      <c r="BF16" t="s">
        <v>3314</v>
      </c>
      <c r="BG16">
        <v>15</v>
      </c>
      <c r="BH16" t="s">
        <v>5753</v>
      </c>
      <c r="BI16" t="s">
        <v>7773</v>
      </c>
      <c r="BJ16">
        <v>15</v>
      </c>
      <c r="BK16">
        <v>110</v>
      </c>
      <c r="BR16">
        <v>13</v>
      </c>
      <c r="BS16">
        <v>0.66</v>
      </c>
      <c r="BT16">
        <v>0.57999999999999996</v>
      </c>
      <c r="BU16">
        <v>0.57999999999999996</v>
      </c>
      <c r="BV16">
        <v>42.784517059999999</v>
      </c>
      <c r="BW16">
        <v>-82.037179780000002</v>
      </c>
      <c r="BX16">
        <v>4737407.8140000002</v>
      </c>
      <c r="BY16">
        <v>202.45</v>
      </c>
      <c r="BZ16">
        <v>160.30000000000001</v>
      </c>
      <c r="CA16" t="s">
        <v>7344</v>
      </c>
      <c r="CB16">
        <v>7</v>
      </c>
      <c r="CC16">
        <v>10</v>
      </c>
      <c r="CD16">
        <v>12</v>
      </c>
      <c r="CE16">
        <v>12</v>
      </c>
      <c r="CF16" t="s">
        <v>5677</v>
      </c>
      <c r="CG16">
        <v>414</v>
      </c>
      <c r="CH16" t="s">
        <v>3290</v>
      </c>
      <c r="CI16" t="s">
        <v>7332</v>
      </c>
      <c r="CJ16">
        <v>5.56</v>
      </c>
      <c r="CK16">
        <v>0.8</v>
      </c>
    </row>
    <row r="17" spans="1:89" x14ac:dyDescent="0.35">
      <c r="A17" t="s">
        <v>3315</v>
      </c>
      <c r="B17">
        <v>16</v>
      </c>
      <c r="C17" t="s">
        <v>7778</v>
      </c>
      <c r="D17">
        <v>42</v>
      </c>
      <c r="E17">
        <v>14.138999999999999</v>
      </c>
      <c r="F17">
        <v>10</v>
      </c>
      <c r="G17" t="s">
        <v>7782</v>
      </c>
      <c r="H17" t="s">
        <v>7773</v>
      </c>
      <c r="I17" t="s">
        <v>5753</v>
      </c>
      <c r="J17">
        <v>11</v>
      </c>
      <c r="K17">
        <v>0.61</v>
      </c>
      <c r="L17">
        <v>7</v>
      </c>
      <c r="M17">
        <v>9</v>
      </c>
      <c r="N17" t="s">
        <v>7331</v>
      </c>
      <c r="Q17" t="s">
        <v>7784</v>
      </c>
      <c r="R17" t="s">
        <v>7774</v>
      </c>
      <c r="S17" t="s">
        <v>7163</v>
      </c>
      <c r="T17" t="s">
        <v>7330</v>
      </c>
      <c r="U17" t="s">
        <v>7330</v>
      </c>
      <c r="V17">
        <v>5.56</v>
      </c>
      <c r="W17" t="s">
        <v>7785</v>
      </c>
      <c r="X17">
        <v>0.9</v>
      </c>
      <c r="Y17" t="s">
        <v>7774</v>
      </c>
      <c r="Z17" t="s">
        <v>7789</v>
      </c>
      <c r="AA17" t="s">
        <v>7774</v>
      </c>
      <c r="AE17" t="s">
        <v>5678</v>
      </c>
      <c r="AF17">
        <v>42.784516570000001</v>
      </c>
      <c r="AG17">
        <v>-82.037179789999996</v>
      </c>
      <c r="AH17">
        <v>202.5</v>
      </c>
      <c r="AI17">
        <v>290</v>
      </c>
      <c r="AK17">
        <v>15</v>
      </c>
      <c r="AL17">
        <v>986</v>
      </c>
      <c r="AM17">
        <v>3.7360000000000002</v>
      </c>
      <c r="AN17">
        <v>-379.64699999999999</v>
      </c>
      <c r="AO17">
        <v>2117</v>
      </c>
      <c r="AP17">
        <v>2118</v>
      </c>
      <c r="AS17">
        <v>1.24</v>
      </c>
      <c r="AT17">
        <v>1.24</v>
      </c>
      <c r="AV17">
        <v>2.15</v>
      </c>
      <c r="AW17">
        <v>2.15</v>
      </c>
      <c r="BC17">
        <v>0.61</v>
      </c>
      <c r="BD17">
        <v>7</v>
      </c>
      <c r="BE17" t="s">
        <v>562</v>
      </c>
      <c r="BF17" t="s">
        <v>3315</v>
      </c>
      <c r="BG17">
        <v>16</v>
      </c>
      <c r="BH17" t="s">
        <v>5753</v>
      </c>
      <c r="BI17" t="s">
        <v>7773</v>
      </c>
      <c r="BJ17">
        <v>16</v>
      </c>
      <c r="BK17">
        <v>110</v>
      </c>
      <c r="BR17">
        <v>13</v>
      </c>
      <c r="BS17">
        <v>0.65</v>
      </c>
      <c r="BT17">
        <v>0.57999999999999996</v>
      </c>
      <c r="BU17">
        <v>0.57999999999999996</v>
      </c>
      <c r="BV17">
        <v>42.784516570000001</v>
      </c>
      <c r="BW17">
        <v>-82.037179789999996</v>
      </c>
      <c r="BX17">
        <v>4737407.7609999999</v>
      </c>
      <c r="BY17">
        <v>202.45</v>
      </c>
      <c r="BZ17">
        <v>207.3</v>
      </c>
      <c r="CA17" t="s">
        <v>7345</v>
      </c>
      <c r="CB17">
        <v>7</v>
      </c>
      <c r="CC17">
        <v>10</v>
      </c>
      <c r="CD17">
        <v>12</v>
      </c>
      <c r="CE17">
        <v>12</v>
      </c>
      <c r="CF17" t="s">
        <v>5677</v>
      </c>
      <c r="CG17">
        <v>414</v>
      </c>
      <c r="CH17" t="s">
        <v>3290</v>
      </c>
      <c r="CI17" t="s">
        <v>7332</v>
      </c>
      <c r="CJ17">
        <v>5.56</v>
      </c>
      <c r="CK17">
        <v>0.9</v>
      </c>
    </row>
    <row r="18" spans="1:89" x14ac:dyDescent="0.35">
      <c r="A18" t="s">
        <v>3316</v>
      </c>
      <c r="B18">
        <v>17</v>
      </c>
      <c r="C18" t="s">
        <v>7778</v>
      </c>
      <c r="D18">
        <v>43</v>
      </c>
      <c r="E18">
        <v>14.654</v>
      </c>
      <c r="F18">
        <v>10</v>
      </c>
      <c r="G18" t="s">
        <v>7782</v>
      </c>
      <c r="H18" t="s">
        <v>7773</v>
      </c>
      <c r="I18" t="s">
        <v>5753</v>
      </c>
      <c r="J18">
        <v>13</v>
      </c>
      <c r="K18">
        <v>0.71</v>
      </c>
      <c r="L18">
        <v>8</v>
      </c>
      <c r="M18">
        <v>11</v>
      </c>
      <c r="N18" t="s">
        <v>7795</v>
      </c>
      <c r="Q18" t="s">
        <v>7784</v>
      </c>
      <c r="R18" t="s">
        <v>7774</v>
      </c>
      <c r="S18" t="s">
        <v>7163</v>
      </c>
      <c r="T18" t="s">
        <v>7330</v>
      </c>
      <c r="U18" t="s">
        <v>7330</v>
      </c>
      <c r="V18">
        <v>5.56</v>
      </c>
      <c r="W18" t="s">
        <v>7785</v>
      </c>
      <c r="X18">
        <v>0.8</v>
      </c>
      <c r="Y18" t="s">
        <v>7774</v>
      </c>
      <c r="Z18" t="s">
        <v>7786</v>
      </c>
      <c r="AA18" t="s">
        <v>7774</v>
      </c>
      <c r="AB18">
        <v>10</v>
      </c>
      <c r="AC18">
        <v>10</v>
      </c>
      <c r="AD18">
        <v>15</v>
      </c>
      <c r="AE18" t="s">
        <v>5683</v>
      </c>
      <c r="AF18">
        <v>42.78451192</v>
      </c>
      <c r="AG18">
        <v>-82.037179899999998</v>
      </c>
      <c r="AH18">
        <v>202.5</v>
      </c>
      <c r="AI18">
        <v>290</v>
      </c>
      <c r="AK18">
        <v>15</v>
      </c>
      <c r="AL18">
        <v>986</v>
      </c>
      <c r="AM18">
        <v>4.25</v>
      </c>
      <c r="AN18">
        <v>-248.19499999999999</v>
      </c>
      <c r="AO18">
        <v>2116</v>
      </c>
      <c r="AP18">
        <v>2116</v>
      </c>
      <c r="AS18">
        <v>1.24</v>
      </c>
      <c r="AT18">
        <v>1.24</v>
      </c>
      <c r="AV18">
        <v>2.15</v>
      </c>
      <c r="AW18">
        <v>2.15</v>
      </c>
      <c r="BC18">
        <v>0.71</v>
      </c>
      <c r="BD18">
        <v>8</v>
      </c>
      <c r="BE18" t="s">
        <v>563</v>
      </c>
      <c r="BF18" t="s">
        <v>3316</v>
      </c>
      <c r="BG18">
        <v>17</v>
      </c>
      <c r="BH18" t="s">
        <v>5753</v>
      </c>
      <c r="BI18" t="s">
        <v>7773</v>
      </c>
      <c r="BJ18">
        <v>17</v>
      </c>
      <c r="BK18">
        <v>110</v>
      </c>
      <c r="BR18">
        <v>13</v>
      </c>
      <c r="BS18">
        <v>0.66</v>
      </c>
      <c r="BT18">
        <v>0.57999999999999996</v>
      </c>
      <c r="BU18">
        <v>0.57999999999999996</v>
      </c>
      <c r="BV18">
        <v>42.78451192</v>
      </c>
      <c r="BW18">
        <v>-82.037179899999998</v>
      </c>
      <c r="BX18">
        <v>4737407.2439999999</v>
      </c>
      <c r="BY18">
        <v>202.45500000000001</v>
      </c>
      <c r="BZ18">
        <v>152.1</v>
      </c>
      <c r="CA18" t="s">
        <v>7346</v>
      </c>
      <c r="CB18">
        <v>7</v>
      </c>
      <c r="CC18">
        <v>10</v>
      </c>
      <c r="CD18">
        <v>12</v>
      </c>
      <c r="CE18">
        <v>12</v>
      </c>
      <c r="CF18" t="s">
        <v>5677</v>
      </c>
      <c r="CG18">
        <v>414</v>
      </c>
      <c r="CH18" t="s">
        <v>3290</v>
      </c>
      <c r="CI18" t="s">
        <v>7332</v>
      </c>
      <c r="CJ18">
        <v>5.56</v>
      </c>
      <c r="CK18">
        <v>0.8</v>
      </c>
    </row>
    <row r="19" spans="1:89" x14ac:dyDescent="0.35">
      <c r="A19" t="s">
        <v>3317</v>
      </c>
      <c r="B19">
        <v>18</v>
      </c>
      <c r="C19" t="s">
        <v>7778</v>
      </c>
      <c r="D19">
        <v>44</v>
      </c>
      <c r="E19">
        <v>14.759</v>
      </c>
      <c r="F19">
        <v>10</v>
      </c>
      <c r="G19" t="s">
        <v>7782</v>
      </c>
      <c r="H19" t="s">
        <v>7773</v>
      </c>
      <c r="I19" t="s">
        <v>5753</v>
      </c>
      <c r="J19">
        <v>12</v>
      </c>
      <c r="K19">
        <v>0.65</v>
      </c>
      <c r="L19">
        <v>10</v>
      </c>
      <c r="M19">
        <v>9</v>
      </c>
      <c r="N19" t="s">
        <v>7796</v>
      </c>
      <c r="Q19" t="s">
        <v>7784</v>
      </c>
      <c r="R19" t="s">
        <v>7774</v>
      </c>
      <c r="S19" t="s">
        <v>7163</v>
      </c>
      <c r="T19" t="s">
        <v>7330</v>
      </c>
      <c r="U19" t="s">
        <v>7330</v>
      </c>
      <c r="V19">
        <v>5.56</v>
      </c>
      <c r="W19" t="s">
        <v>7785</v>
      </c>
      <c r="X19">
        <v>0.8</v>
      </c>
      <c r="Y19" t="s">
        <v>7774</v>
      </c>
      <c r="Z19" t="s">
        <v>7783</v>
      </c>
      <c r="AA19" t="s">
        <v>7774</v>
      </c>
      <c r="AE19" t="s">
        <v>5678</v>
      </c>
      <c r="AF19">
        <v>42.78451098</v>
      </c>
      <c r="AG19">
        <v>-82.03717992</v>
      </c>
      <c r="AH19">
        <v>202.5</v>
      </c>
      <c r="AI19">
        <v>290</v>
      </c>
      <c r="AK19">
        <v>15</v>
      </c>
      <c r="AL19">
        <v>986</v>
      </c>
      <c r="AM19">
        <v>4.3550000000000004</v>
      </c>
      <c r="AN19">
        <v>-268.18099999999998</v>
      </c>
      <c r="AO19">
        <v>2114</v>
      </c>
      <c r="AP19">
        <v>2115</v>
      </c>
      <c r="AS19">
        <v>1.23</v>
      </c>
      <c r="AT19">
        <v>1.23</v>
      </c>
      <c r="AV19">
        <v>2.14</v>
      </c>
      <c r="AW19">
        <v>2.14</v>
      </c>
      <c r="BC19">
        <v>0.65</v>
      </c>
      <c r="BD19">
        <v>10</v>
      </c>
      <c r="BE19" t="s">
        <v>564</v>
      </c>
      <c r="BF19" t="s">
        <v>3317</v>
      </c>
      <c r="BG19">
        <v>18</v>
      </c>
      <c r="BH19" t="s">
        <v>5753</v>
      </c>
      <c r="BI19" t="s">
        <v>7773</v>
      </c>
      <c r="BJ19">
        <v>18</v>
      </c>
      <c r="BK19">
        <v>110</v>
      </c>
      <c r="BR19">
        <v>13</v>
      </c>
      <c r="BS19">
        <v>0.66</v>
      </c>
      <c r="BT19">
        <v>0.57999999999999996</v>
      </c>
      <c r="BU19">
        <v>0.57999999999999996</v>
      </c>
      <c r="BV19">
        <v>42.78451098</v>
      </c>
      <c r="BW19">
        <v>-82.03717992</v>
      </c>
      <c r="BX19">
        <v>4737407.1399999997</v>
      </c>
      <c r="BY19">
        <v>202.45599999999999</v>
      </c>
      <c r="BZ19">
        <v>160.5</v>
      </c>
      <c r="CA19" t="s">
        <v>7344</v>
      </c>
      <c r="CB19">
        <v>7</v>
      </c>
      <c r="CC19">
        <v>10</v>
      </c>
      <c r="CD19">
        <v>12</v>
      </c>
      <c r="CE19">
        <v>12</v>
      </c>
      <c r="CF19" t="s">
        <v>5677</v>
      </c>
      <c r="CG19">
        <v>414</v>
      </c>
      <c r="CH19" t="s">
        <v>3290</v>
      </c>
      <c r="CI19" t="s">
        <v>7332</v>
      </c>
      <c r="CJ19">
        <v>5.56</v>
      </c>
      <c r="CK19">
        <v>0.8</v>
      </c>
    </row>
    <row r="20" spans="1:89" x14ac:dyDescent="0.35">
      <c r="A20" t="s">
        <v>3318</v>
      </c>
      <c r="B20">
        <v>19</v>
      </c>
      <c r="C20" t="s">
        <v>7778</v>
      </c>
      <c r="D20">
        <v>45</v>
      </c>
      <c r="E20">
        <v>14.781000000000001</v>
      </c>
      <c r="F20">
        <v>10</v>
      </c>
      <c r="G20" t="s">
        <v>7782</v>
      </c>
      <c r="H20" t="s">
        <v>7773</v>
      </c>
      <c r="I20" t="s">
        <v>5753</v>
      </c>
      <c r="J20">
        <v>13</v>
      </c>
      <c r="K20">
        <v>0.73</v>
      </c>
      <c r="L20">
        <v>9</v>
      </c>
      <c r="M20">
        <v>10</v>
      </c>
      <c r="N20" t="s">
        <v>7558</v>
      </c>
      <c r="Q20" t="s">
        <v>7784</v>
      </c>
      <c r="R20" t="s">
        <v>7774</v>
      </c>
      <c r="S20" t="s">
        <v>7163</v>
      </c>
      <c r="T20" t="s">
        <v>7330</v>
      </c>
      <c r="U20" t="s">
        <v>7330</v>
      </c>
      <c r="V20">
        <v>5.56</v>
      </c>
      <c r="W20" t="s">
        <v>7785</v>
      </c>
      <c r="X20">
        <v>0.8</v>
      </c>
      <c r="Y20" t="s">
        <v>7774</v>
      </c>
      <c r="Z20" t="s">
        <v>7789</v>
      </c>
      <c r="AA20" t="s">
        <v>7774</v>
      </c>
      <c r="AE20" t="s">
        <v>5678</v>
      </c>
      <c r="AF20">
        <v>42.784510779999998</v>
      </c>
      <c r="AG20">
        <v>-82.03717992</v>
      </c>
      <c r="AH20">
        <v>202.5</v>
      </c>
      <c r="AI20">
        <v>290</v>
      </c>
      <c r="AK20">
        <v>15</v>
      </c>
      <c r="AL20">
        <v>986</v>
      </c>
      <c r="AM20">
        <v>4.3769999999999998</v>
      </c>
      <c r="AN20">
        <v>-357.97500000000002</v>
      </c>
      <c r="AO20">
        <v>2114</v>
      </c>
      <c r="AP20">
        <v>2115</v>
      </c>
      <c r="AS20">
        <v>1.24</v>
      </c>
      <c r="AT20">
        <v>1.23</v>
      </c>
      <c r="AV20">
        <v>2.14</v>
      </c>
      <c r="AW20">
        <v>2.14</v>
      </c>
      <c r="BC20">
        <v>0.73</v>
      </c>
      <c r="BD20">
        <v>9</v>
      </c>
      <c r="BE20" t="s">
        <v>565</v>
      </c>
      <c r="BF20" t="s">
        <v>3318</v>
      </c>
      <c r="BG20">
        <v>19</v>
      </c>
      <c r="BH20" t="s">
        <v>5753</v>
      </c>
      <c r="BI20" t="s">
        <v>7773</v>
      </c>
      <c r="BJ20">
        <v>19</v>
      </c>
      <c r="BK20">
        <v>110</v>
      </c>
      <c r="BR20">
        <v>13</v>
      </c>
      <c r="BS20">
        <v>0.66</v>
      </c>
      <c r="BT20">
        <v>0.57999999999999996</v>
      </c>
      <c r="BU20">
        <v>0.57999999999999996</v>
      </c>
      <c r="BV20">
        <v>42.784510779999998</v>
      </c>
      <c r="BW20">
        <v>-82.03717992</v>
      </c>
      <c r="BX20">
        <v>4737407.1169999996</v>
      </c>
      <c r="BY20">
        <v>202.45699999999999</v>
      </c>
      <c r="BZ20">
        <v>198.2</v>
      </c>
      <c r="CA20" t="s">
        <v>7347</v>
      </c>
      <c r="CB20">
        <v>7</v>
      </c>
      <c r="CC20">
        <v>10</v>
      </c>
      <c r="CD20">
        <v>12</v>
      </c>
      <c r="CE20">
        <v>12</v>
      </c>
      <c r="CF20" t="s">
        <v>5677</v>
      </c>
      <c r="CG20">
        <v>414</v>
      </c>
      <c r="CH20" t="s">
        <v>3290</v>
      </c>
      <c r="CI20" t="s">
        <v>7332</v>
      </c>
      <c r="CJ20">
        <v>5.56</v>
      </c>
      <c r="CK20">
        <v>0.8</v>
      </c>
    </row>
    <row r="21" spans="1:89" x14ac:dyDescent="0.35">
      <c r="A21" t="s">
        <v>3319</v>
      </c>
      <c r="B21">
        <v>20</v>
      </c>
      <c r="C21" t="s">
        <v>7778</v>
      </c>
      <c r="D21">
        <v>46</v>
      </c>
      <c r="E21">
        <v>14.909000000000001</v>
      </c>
      <c r="F21">
        <v>10</v>
      </c>
      <c r="G21" t="s">
        <v>7782</v>
      </c>
      <c r="H21" t="s">
        <v>7773</v>
      </c>
      <c r="I21" t="s">
        <v>5753</v>
      </c>
      <c r="J21">
        <v>13</v>
      </c>
      <c r="K21">
        <v>0.74</v>
      </c>
      <c r="L21">
        <v>7</v>
      </c>
      <c r="M21">
        <v>9</v>
      </c>
      <c r="N21" t="s">
        <v>7800</v>
      </c>
      <c r="Q21" t="s">
        <v>7784</v>
      </c>
      <c r="R21" t="s">
        <v>7774</v>
      </c>
      <c r="S21" t="s">
        <v>7163</v>
      </c>
      <c r="T21" t="s">
        <v>7330</v>
      </c>
      <c r="U21" t="s">
        <v>7330</v>
      </c>
      <c r="V21">
        <v>5.56</v>
      </c>
      <c r="W21" t="s">
        <v>7785</v>
      </c>
      <c r="X21">
        <v>0.8</v>
      </c>
      <c r="Y21" t="s">
        <v>7774</v>
      </c>
      <c r="Z21" t="s">
        <v>7789</v>
      </c>
      <c r="AA21" t="s">
        <v>7774</v>
      </c>
      <c r="AE21" t="s">
        <v>5678</v>
      </c>
      <c r="AF21">
        <v>42.784509620000001</v>
      </c>
      <c r="AG21">
        <v>-82.037179949999995</v>
      </c>
      <c r="AH21">
        <v>202.5</v>
      </c>
      <c r="AI21">
        <v>290</v>
      </c>
      <c r="AK21">
        <v>15</v>
      </c>
      <c r="AL21">
        <v>986</v>
      </c>
      <c r="AM21">
        <v>4.5060000000000002</v>
      </c>
      <c r="AN21">
        <v>-386.42099999999999</v>
      </c>
      <c r="AO21">
        <v>2117</v>
      </c>
      <c r="AP21">
        <v>2117</v>
      </c>
      <c r="AS21">
        <v>1.24</v>
      </c>
      <c r="AT21">
        <v>1.24</v>
      </c>
      <c r="AV21">
        <v>2.15</v>
      </c>
      <c r="AW21">
        <v>2.15</v>
      </c>
      <c r="BC21">
        <v>0.74</v>
      </c>
      <c r="BD21">
        <v>7</v>
      </c>
      <c r="BE21" t="s">
        <v>566</v>
      </c>
      <c r="BF21" t="s">
        <v>3319</v>
      </c>
      <c r="BG21">
        <v>20</v>
      </c>
      <c r="BH21" t="s">
        <v>5753</v>
      </c>
      <c r="BI21" t="s">
        <v>7773</v>
      </c>
      <c r="BJ21">
        <v>20</v>
      </c>
      <c r="BK21">
        <v>110</v>
      </c>
      <c r="BR21">
        <v>13</v>
      </c>
      <c r="BS21">
        <v>0.66</v>
      </c>
      <c r="BT21">
        <v>0.57999999999999996</v>
      </c>
      <c r="BU21">
        <v>0.57999999999999996</v>
      </c>
      <c r="BV21">
        <v>42.784509620000001</v>
      </c>
      <c r="BW21">
        <v>-82.037179949999995</v>
      </c>
      <c r="BX21">
        <v>4737406.9879999999</v>
      </c>
      <c r="BY21">
        <v>202.458</v>
      </c>
      <c r="BZ21">
        <v>210.1</v>
      </c>
      <c r="CA21" t="s">
        <v>7348</v>
      </c>
      <c r="CB21">
        <v>7</v>
      </c>
      <c r="CC21">
        <v>10</v>
      </c>
      <c r="CD21">
        <v>12</v>
      </c>
      <c r="CE21">
        <v>12</v>
      </c>
      <c r="CF21" t="s">
        <v>5677</v>
      </c>
      <c r="CG21">
        <v>414</v>
      </c>
      <c r="CH21" t="s">
        <v>3290</v>
      </c>
      <c r="CI21" t="s">
        <v>7332</v>
      </c>
      <c r="CJ21">
        <v>5.56</v>
      </c>
      <c r="CK21">
        <v>0.8</v>
      </c>
    </row>
    <row r="22" spans="1:89" x14ac:dyDescent="0.35">
      <c r="A22" t="s">
        <v>3322</v>
      </c>
      <c r="B22">
        <v>21</v>
      </c>
      <c r="C22" t="s">
        <v>7778</v>
      </c>
      <c r="D22">
        <v>47</v>
      </c>
      <c r="E22">
        <v>15.72</v>
      </c>
      <c r="F22">
        <v>10</v>
      </c>
      <c r="G22" t="s">
        <v>7782</v>
      </c>
      <c r="H22" t="s">
        <v>7773</v>
      </c>
      <c r="I22" t="s">
        <v>5753</v>
      </c>
      <c r="J22">
        <v>12</v>
      </c>
      <c r="K22">
        <v>0.66</v>
      </c>
      <c r="L22">
        <v>8</v>
      </c>
      <c r="M22">
        <v>9</v>
      </c>
      <c r="N22" t="s">
        <v>7800</v>
      </c>
      <c r="Q22" t="s">
        <v>7784</v>
      </c>
      <c r="R22" t="s">
        <v>7774</v>
      </c>
      <c r="S22" t="s">
        <v>7163</v>
      </c>
      <c r="T22" t="s">
        <v>7330</v>
      </c>
      <c r="U22" t="s">
        <v>7330</v>
      </c>
      <c r="V22">
        <v>5.56</v>
      </c>
      <c r="W22" t="s">
        <v>7785</v>
      </c>
      <c r="X22">
        <v>0.6</v>
      </c>
      <c r="Y22" t="s">
        <v>7774</v>
      </c>
      <c r="Z22" t="s">
        <v>7789</v>
      </c>
      <c r="AA22" t="s">
        <v>7774</v>
      </c>
      <c r="AE22" t="s">
        <v>5678</v>
      </c>
      <c r="AF22">
        <v>42.784502289999999</v>
      </c>
      <c r="AG22">
        <v>-82.037180120000002</v>
      </c>
      <c r="AH22">
        <v>202.5</v>
      </c>
      <c r="AI22">
        <v>290</v>
      </c>
      <c r="AK22">
        <v>15</v>
      </c>
      <c r="AL22">
        <v>986</v>
      </c>
      <c r="AM22">
        <v>5.3170000000000002</v>
      </c>
      <c r="AN22">
        <v>-387.041</v>
      </c>
      <c r="AO22">
        <v>2116</v>
      </c>
      <c r="AP22">
        <v>2117</v>
      </c>
      <c r="AS22">
        <v>1.24</v>
      </c>
      <c r="AT22">
        <v>1.24</v>
      </c>
      <c r="AV22">
        <v>2.15</v>
      </c>
      <c r="AW22">
        <v>2.15</v>
      </c>
      <c r="BC22">
        <v>0.66</v>
      </c>
      <c r="BD22">
        <v>8</v>
      </c>
      <c r="BE22" t="s">
        <v>568</v>
      </c>
      <c r="BF22" t="s">
        <v>3322</v>
      </c>
      <c r="BG22">
        <v>21</v>
      </c>
      <c r="BH22" t="s">
        <v>5753</v>
      </c>
      <c r="BI22" t="s">
        <v>7773</v>
      </c>
      <c r="BJ22">
        <v>21</v>
      </c>
      <c r="BK22">
        <v>110</v>
      </c>
      <c r="BR22">
        <v>13</v>
      </c>
      <c r="BS22">
        <v>0.66</v>
      </c>
      <c r="BT22">
        <v>0.57999999999999996</v>
      </c>
      <c r="BU22">
        <v>0.57999999999999996</v>
      </c>
      <c r="BV22">
        <v>42.784502289999999</v>
      </c>
      <c r="BW22">
        <v>-82.037180120000002</v>
      </c>
      <c r="BX22">
        <v>4737406.1739999996</v>
      </c>
      <c r="BY22">
        <v>202.46700000000001</v>
      </c>
      <c r="BZ22">
        <v>210.4</v>
      </c>
      <c r="CA22" t="s">
        <v>7349</v>
      </c>
      <c r="CB22">
        <v>7</v>
      </c>
      <c r="CC22">
        <v>10</v>
      </c>
      <c r="CD22">
        <v>12</v>
      </c>
      <c r="CE22">
        <v>12</v>
      </c>
      <c r="CF22" t="s">
        <v>5677</v>
      </c>
      <c r="CG22">
        <v>414</v>
      </c>
      <c r="CH22" t="s">
        <v>3290</v>
      </c>
      <c r="CI22" t="s">
        <v>7332</v>
      </c>
      <c r="CJ22">
        <v>5.56</v>
      </c>
      <c r="CK22">
        <v>0.6</v>
      </c>
    </row>
    <row r="23" spans="1:89" x14ac:dyDescent="0.35">
      <c r="A23" t="s">
        <v>3323</v>
      </c>
      <c r="B23">
        <v>22</v>
      </c>
      <c r="C23" t="s">
        <v>7778</v>
      </c>
      <c r="D23">
        <v>48</v>
      </c>
      <c r="E23">
        <v>15.824999999999999</v>
      </c>
      <c r="F23">
        <v>10</v>
      </c>
      <c r="G23" t="s">
        <v>7782</v>
      </c>
      <c r="H23" t="s">
        <v>7773</v>
      </c>
      <c r="I23" t="s">
        <v>5753</v>
      </c>
      <c r="J23">
        <v>13</v>
      </c>
      <c r="K23">
        <v>0.74</v>
      </c>
      <c r="L23">
        <v>11</v>
      </c>
      <c r="M23">
        <v>11</v>
      </c>
      <c r="N23" t="s">
        <v>7801</v>
      </c>
      <c r="Q23" t="s">
        <v>7784</v>
      </c>
      <c r="R23" t="s">
        <v>7774</v>
      </c>
      <c r="S23" t="s">
        <v>7163</v>
      </c>
      <c r="T23" t="s">
        <v>7330</v>
      </c>
      <c r="U23" t="s">
        <v>7330</v>
      </c>
      <c r="V23">
        <v>5.56</v>
      </c>
      <c r="W23" t="s">
        <v>7785</v>
      </c>
      <c r="X23">
        <v>0.6</v>
      </c>
      <c r="Y23" t="s">
        <v>7774</v>
      </c>
      <c r="Z23" t="s">
        <v>7788</v>
      </c>
      <c r="AA23" t="s">
        <v>7774</v>
      </c>
      <c r="AB23">
        <v>10</v>
      </c>
      <c r="AC23">
        <v>10</v>
      </c>
      <c r="AD23">
        <v>12</v>
      </c>
      <c r="AE23" t="s">
        <v>5683</v>
      </c>
      <c r="AF23">
        <v>42.784501349999999</v>
      </c>
      <c r="AG23">
        <v>-82.037180140000004</v>
      </c>
      <c r="AH23">
        <v>202.5</v>
      </c>
      <c r="AI23">
        <v>290</v>
      </c>
      <c r="AK23">
        <v>15</v>
      </c>
      <c r="AL23">
        <v>986</v>
      </c>
      <c r="AM23">
        <v>5.42</v>
      </c>
      <c r="AN23">
        <v>-349.86599999999999</v>
      </c>
      <c r="AO23">
        <v>2111</v>
      </c>
      <c r="AP23">
        <v>2113</v>
      </c>
      <c r="AS23">
        <v>1.23</v>
      </c>
      <c r="AT23">
        <v>1.23</v>
      </c>
      <c r="AV23">
        <v>2.14</v>
      </c>
      <c r="AW23">
        <v>2.14</v>
      </c>
      <c r="BC23">
        <v>0.74</v>
      </c>
      <c r="BD23">
        <v>11</v>
      </c>
      <c r="BE23" t="s">
        <v>569</v>
      </c>
      <c r="BF23" t="s">
        <v>3323</v>
      </c>
      <c r="BG23">
        <v>22</v>
      </c>
      <c r="BH23" t="s">
        <v>5753</v>
      </c>
      <c r="BI23" t="s">
        <v>7773</v>
      </c>
      <c r="BJ23">
        <v>22</v>
      </c>
      <c r="BK23">
        <v>110</v>
      </c>
      <c r="BR23">
        <v>13</v>
      </c>
      <c r="BS23">
        <v>0.66</v>
      </c>
      <c r="BT23">
        <v>0.57999999999999996</v>
      </c>
      <c r="BU23">
        <v>0.57999999999999996</v>
      </c>
      <c r="BV23">
        <v>42.784501349999999</v>
      </c>
      <c r="BW23">
        <v>-82.037180140000004</v>
      </c>
      <c r="BX23">
        <v>4737406.0710000005</v>
      </c>
      <c r="BY23">
        <v>202.46799999999999</v>
      </c>
      <c r="BZ23">
        <v>194.8</v>
      </c>
      <c r="CA23" t="s">
        <v>7350</v>
      </c>
      <c r="CB23">
        <v>7</v>
      </c>
      <c r="CC23">
        <v>10</v>
      </c>
      <c r="CD23">
        <v>12</v>
      </c>
      <c r="CE23">
        <v>12</v>
      </c>
      <c r="CF23" t="s">
        <v>5677</v>
      </c>
      <c r="CG23">
        <v>414</v>
      </c>
      <c r="CH23" t="s">
        <v>3290</v>
      </c>
      <c r="CI23" t="s">
        <v>7332</v>
      </c>
      <c r="CJ23">
        <v>5.56</v>
      </c>
      <c r="CK23">
        <v>0.6</v>
      </c>
    </row>
    <row r="24" spans="1:89" x14ac:dyDescent="0.35">
      <c r="A24" t="s">
        <v>3325</v>
      </c>
      <c r="B24">
        <v>23</v>
      </c>
      <c r="C24" t="s">
        <v>7778</v>
      </c>
      <c r="D24">
        <v>50</v>
      </c>
      <c r="E24">
        <v>17.065000000000001</v>
      </c>
      <c r="F24">
        <v>10</v>
      </c>
      <c r="G24" t="s">
        <v>7782</v>
      </c>
      <c r="H24" t="s">
        <v>7773</v>
      </c>
      <c r="I24" t="s">
        <v>5753</v>
      </c>
      <c r="J24">
        <v>12</v>
      </c>
      <c r="K24">
        <v>0.65</v>
      </c>
      <c r="L24">
        <v>7</v>
      </c>
      <c r="M24">
        <v>9</v>
      </c>
      <c r="N24" t="s">
        <v>7335</v>
      </c>
      <c r="Q24" t="s">
        <v>7784</v>
      </c>
      <c r="R24" t="s">
        <v>7774</v>
      </c>
      <c r="S24" t="s">
        <v>7164</v>
      </c>
      <c r="T24" t="s">
        <v>7351</v>
      </c>
      <c r="U24" t="s">
        <v>7351</v>
      </c>
      <c r="V24">
        <v>5.56</v>
      </c>
      <c r="W24" t="s">
        <v>7802</v>
      </c>
      <c r="X24">
        <v>0.8</v>
      </c>
      <c r="Y24" t="s">
        <v>7774</v>
      </c>
      <c r="Z24" t="s">
        <v>7789</v>
      </c>
      <c r="AA24" t="s">
        <v>7774</v>
      </c>
      <c r="AE24" t="s">
        <v>5678</v>
      </c>
      <c r="AF24">
        <v>42.784490130000002</v>
      </c>
      <c r="AG24">
        <v>-82.037180390000003</v>
      </c>
      <c r="AH24">
        <v>202.5</v>
      </c>
      <c r="AI24">
        <v>290</v>
      </c>
      <c r="AK24">
        <v>15</v>
      </c>
      <c r="AL24">
        <v>986</v>
      </c>
      <c r="AM24">
        <v>0.66200000000000003</v>
      </c>
      <c r="AN24">
        <v>274.45699999999999</v>
      </c>
      <c r="AO24">
        <v>2117</v>
      </c>
      <c r="AP24">
        <v>2118</v>
      </c>
      <c r="AS24">
        <v>1.24</v>
      </c>
      <c r="AT24">
        <v>1.24</v>
      </c>
      <c r="AV24">
        <v>2.15</v>
      </c>
      <c r="AW24">
        <v>2.15</v>
      </c>
      <c r="BC24">
        <v>0.65</v>
      </c>
      <c r="BD24">
        <v>7</v>
      </c>
      <c r="BE24" t="s">
        <v>571</v>
      </c>
      <c r="BF24" t="s">
        <v>3325</v>
      </c>
      <c r="BG24">
        <v>23</v>
      </c>
      <c r="BH24" t="s">
        <v>5753</v>
      </c>
      <c r="BI24" t="s">
        <v>7773</v>
      </c>
      <c r="BJ24">
        <v>23</v>
      </c>
      <c r="BK24">
        <v>120</v>
      </c>
      <c r="BR24">
        <v>13</v>
      </c>
      <c r="BS24">
        <v>0.66</v>
      </c>
      <c r="BT24">
        <v>0.57999999999999996</v>
      </c>
      <c r="BU24">
        <v>0.57999999999999996</v>
      </c>
      <c r="BV24">
        <v>42.784490130000002</v>
      </c>
      <c r="BW24">
        <v>-82.037180390000003</v>
      </c>
      <c r="BX24">
        <v>4737404.8250000002</v>
      </c>
      <c r="BY24">
        <v>202.482</v>
      </c>
      <c r="BZ24">
        <v>210.4</v>
      </c>
      <c r="CA24" t="s">
        <v>7349</v>
      </c>
      <c r="CB24">
        <v>7</v>
      </c>
      <c r="CC24">
        <v>10</v>
      </c>
      <c r="CD24">
        <v>12</v>
      </c>
      <c r="CE24">
        <v>12</v>
      </c>
      <c r="CF24" t="s">
        <v>5677</v>
      </c>
      <c r="CG24">
        <v>414</v>
      </c>
      <c r="CH24" t="s">
        <v>3290</v>
      </c>
      <c r="CI24" t="s">
        <v>7332</v>
      </c>
      <c r="CJ24">
        <v>5.56</v>
      </c>
      <c r="CK24">
        <v>0.8</v>
      </c>
    </row>
    <row r="25" spans="1:89" x14ac:dyDescent="0.35">
      <c r="A25" t="s">
        <v>3326</v>
      </c>
      <c r="B25">
        <v>24</v>
      </c>
      <c r="C25" t="s">
        <v>7778</v>
      </c>
      <c r="D25">
        <v>51</v>
      </c>
      <c r="E25">
        <v>17.757000000000001</v>
      </c>
      <c r="F25">
        <v>10</v>
      </c>
      <c r="G25" t="s">
        <v>7782</v>
      </c>
      <c r="H25" t="s">
        <v>7773</v>
      </c>
      <c r="I25" t="s">
        <v>5753</v>
      </c>
      <c r="J25">
        <v>13</v>
      </c>
      <c r="K25">
        <v>0.71</v>
      </c>
      <c r="L25">
        <v>9</v>
      </c>
      <c r="M25">
        <v>9</v>
      </c>
      <c r="N25" t="s">
        <v>7444</v>
      </c>
      <c r="Q25" t="s">
        <v>7784</v>
      </c>
      <c r="R25" t="s">
        <v>7774</v>
      </c>
      <c r="S25" t="s">
        <v>7164</v>
      </c>
      <c r="T25" t="s">
        <v>7351</v>
      </c>
      <c r="U25" t="s">
        <v>7351</v>
      </c>
      <c r="V25">
        <v>5.56</v>
      </c>
      <c r="W25" t="s">
        <v>7802</v>
      </c>
      <c r="X25">
        <v>0.8</v>
      </c>
      <c r="Y25" t="s">
        <v>7774</v>
      </c>
      <c r="Z25" t="s">
        <v>7789</v>
      </c>
      <c r="AA25" t="s">
        <v>7774</v>
      </c>
      <c r="AE25" t="s">
        <v>5678</v>
      </c>
      <c r="AF25">
        <v>42.784483889999997</v>
      </c>
      <c r="AG25">
        <v>-82.037180539999994</v>
      </c>
      <c r="AH25">
        <v>202.5</v>
      </c>
      <c r="AI25">
        <v>290</v>
      </c>
      <c r="AK25">
        <v>15</v>
      </c>
      <c r="AL25">
        <v>986</v>
      </c>
      <c r="AM25">
        <v>1.353</v>
      </c>
      <c r="AN25">
        <v>262.839</v>
      </c>
      <c r="AO25">
        <v>2115</v>
      </c>
      <c r="AP25">
        <v>2116</v>
      </c>
      <c r="AS25">
        <v>1.24</v>
      </c>
      <c r="AT25">
        <v>1.24</v>
      </c>
      <c r="AV25">
        <v>2.15</v>
      </c>
      <c r="AW25">
        <v>2.14</v>
      </c>
      <c r="BC25">
        <v>0.71</v>
      </c>
      <c r="BD25">
        <v>9</v>
      </c>
      <c r="BE25" t="s">
        <v>572</v>
      </c>
      <c r="BF25" t="s">
        <v>3326</v>
      </c>
      <c r="BG25">
        <v>24</v>
      </c>
      <c r="BH25" t="s">
        <v>5753</v>
      </c>
      <c r="BI25" t="s">
        <v>7773</v>
      </c>
      <c r="BJ25">
        <v>24</v>
      </c>
      <c r="BK25">
        <v>120</v>
      </c>
      <c r="BR25">
        <v>13</v>
      </c>
      <c r="BS25">
        <v>0.66</v>
      </c>
      <c r="BT25">
        <v>0.57999999999999996</v>
      </c>
      <c r="BU25">
        <v>0.57999999999999996</v>
      </c>
      <c r="BV25">
        <v>42.784483889999997</v>
      </c>
      <c r="BW25">
        <v>-82.037180539999994</v>
      </c>
      <c r="BX25">
        <v>4737404.1320000002</v>
      </c>
      <c r="BY25">
        <v>202.49</v>
      </c>
      <c r="BZ25">
        <v>215.3</v>
      </c>
      <c r="CA25" t="s">
        <v>7352</v>
      </c>
      <c r="CB25">
        <v>7</v>
      </c>
      <c r="CC25">
        <v>10</v>
      </c>
      <c r="CD25">
        <v>12</v>
      </c>
      <c r="CE25">
        <v>12</v>
      </c>
      <c r="CF25" t="s">
        <v>5677</v>
      </c>
      <c r="CG25">
        <v>414</v>
      </c>
      <c r="CH25" t="s">
        <v>3290</v>
      </c>
      <c r="CI25" t="s">
        <v>7332</v>
      </c>
      <c r="CJ25">
        <v>5.56</v>
      </c>
      <c r="CK25">
        <v>0.8</v>
      </c>
    </row>
    <row r="26" spans="1:89" x14ac:dyDescent="0.35">
      <c r="A26" t="s">
        <v>3327</v>
      </c>
      <c r="B26">
        <v>25</v>
      </c>
      <c r="C26" t="s">
        <v>7778</v>
      </c>
      <c r="D26">
        <v>52</v>
      </c>
      <c r="E26">
        <v>20.661999999999999</v>
      </c>
      <c r="F26">
        <v>10</v>
      </c>
      <c r="G26" t="s">
        <v>7782</v>
      </c>
      <c r="H26" t="s">
        <v>7773</v>
      </c>
      <c r="I26" t="s">
        <v>5753</v>
      </c>
      <c r="J26">
        <v>14</v>
      </c>
      <c r="K26">
        <v>0.75</v>
      </c>
      <c r="L26">
        <v>9</v>
      </c>
      <c r="M26">
        <v>10</v>
      </c>
      <c r="N26" t="s">
        <v>7550</v>
      </c>
      <c r="Q26" t="s">
        <v>7784</v>
      </c>
      <c r="R26" t="s">
        <v>7774</v>
      </c>
      <c r="S26" t="s">
        <v>7164</v>
      </c>
      <c r="T26" t="s">
        <v>7351</v>
      </c>
      <c r="U26" t="s">
        <v>7351</v>
      </c>
      <c r="V26">
        <v>5.56</v>
      </c>
      <c r="W26" t="s">
        <v>7802</v>
      </c>
      <c r="X26">
        <v>0.8</v>
      </c>
      <c r="Y26" t="s">
        <v>7774</v>
      </c>
      <c r="Z26" t="s">
        <v>7789</v>
      </c>
      <c r="AA26" t="s">
        <v>7774</v>
      </c>
      <c r="AE26" t="s">
        <v>5678</v>
      </c>
      <c r="AF26">
        <v>42.784457629999999</v>
      </c>
      <c r="AG26">
        <v>-82.037181090000004</v>
      </c>
      <c r="AH26">
        <v>202.5</v>
      </c>
      <c r="AI26">
        <v>290</v>
      </c>
      <c r="AK26">
        <v>15</v>
      </c>
      <c r="AL26">
        <v>986</v>
      </c>
      <c r="AM26">
        <v>4.258</v>
      </c>
      <c r="AN26">
        <v>295.202</v>
      </c>
      <c r="AO26">
        <v>2114</v>
      </c>
      <c r="AP26">
        <v>2115</v>
      </c>
      <c r="AS26">
        <v>1.23</v>
      </c>
      <c r="AT26">
        <v>1.23</v>
      </c>
      <c r="AV26">
        <v>2.14</v>
      </c>
      <c r="AW26">
        <v>2.14</v>
      </c>
      <c r="BC26">
        <v>0.75</v>
      </c>
      <c r="BD26">
        <v>9</v>
      </c>
      <c r="BE26" t="s">
        <v>573</v>
      </c>
      <c r="BF26" t="s">
        <v>3327</v>
      </c>
      <c r="BG26">
        <v>25</v>
      </c>
      <c r="BH26" t="s">
        <v>5753</v>
      </c>
      <c r="BI26" t="s">
        <v>7773</v>
      </c>
      <c r="BJ26">
        <v>25</v>
      </c>
      <c r="BK26">
        <v>120</v>
      </c>
      <c r="BR26">
        <v>13</v>
      </c>
      <c r="BS26">
        <v>0.66</v>
      </c>
      <c r="BT26">
        <v>0.57999999999999996</v>
      </c>
      <c r="BU26">
        <v>0.57999999999999996</v>
      </c>
      <c r="BV26">
        <v>42.784457629999999</v>
      </c>
      <c r="BW26">
        <v>-82.037181090000004</v>
      </c>
      <c r="BX26">
        <v>4737401.2170000002</v>
      </c>
      <c r="BY26">
        <v>202.52699999999999</v>
      </c>
      <c r="BZ26">
        <v>201.5</v>
      </c>
      <c r="CA26" t="s">
        <v>7353</v>
      </c>
      <c r="CB26">
        <v>7</v>
      </c>
      <c r="CC26">
        <v>10</v>
      </c>
      <c r="CD26">
        <v>12</v>
      </c>
      <c r="CE26">
        <v>12</v>
      </c>
      <c r="CF26" t="s">
        <v>5677</v>
      </c>
      <c r="CG26">
        <v>414</v>
      </c>
      <c r="CH26" t="s">
        <v>3290</v>
      </c>
      <c r="CI26" t="s">
        <v>7332</v>
      </c>
      <c r="CJ26">
        <v>5.56</v>
      </c>
      <c r="CK26">
        <v>0.8</v>
      </c>
    </row>
    <row r="27" spans="1:89" x14ac:dyDescent="0.35">
      <c r="A27" t="s">
        <v>3328</v>
      </c>
      <c r="B27">
        <v>26</v>
      </c>
      <c r="C27" t="s">
        <v>7778</v>
      </c>
      <c r="D27">
        <v>53</v>
      </c>
      <c r="E27">
        <v>20.713000000000001</v>
      </c>
      <c r="F27">
        <v>10</v>
      </c>
      <c r="G27" t="s">
        <v>7782</v>
      </c>
      <c r="H27" t="s">
        <v>7773</v>
      </c>
      <c r="I27" t="s">
        <v>5753</v>
      </c>
      <c r="J27">
        <v>11</v>
      </c>
      <c r="K27">
        <v>0.62</v>
      </c>
      <c r="L27">
        <v>13</v>
      </c>
      <c r="M27">
        <v>11</v>
      </c>
      <c r="N27" t="s">
        <v>7695</v>
      </c>
      <c r="Q27" t="s">
        <v>7784</v>
      </c>
      <c r="R27" t="s">
        <v>7774</v>
      </c>
      <c r="S27" t="s">
        <v>7164</v>
      </c>
      <c r="T27" t="s">
        <v>7351</v>
      </c>
      <c r="U27" t="s">
        <v>7351</v>
      </c>
      <c r="V27">
        <v>5.56</v>
      </c>
      <c r="W27" t="s">
        <v>7802</v>
      </c>
      <c r="X27">
        <v>0.7</v>
      </c>
      <c r="Y27" t="s">
        <v>7774</v>
      </c>
      <c r="Z27" t="s">
        <v>7788</v>
      </c>
      <c r="AA27" t="s">
        <v>7774</v>
      </c>
      <c r="AB27">
        <v>10</v>
      </c>
      <c r="AC27">
        <v>10</v>
      </c>
      <c r="AD27">
        <v>12</v>
      </c>
      <c r="AE27" t="s">
        <v>5683</v>
      </c>
      <c r="AF27">
        <v>42.784457189999998</v>
      </c>
      <c r="AG27">
        <v>-82.037181099999998</v>
      </c>
      <c r="AH27">
        <v>202.5</v>
      </c>
      <c r="AI27">
        <v>290</v>
      </c>
      <c r="AK27">
        <v>15</v>
      </c>
      <c r="AL27">
        <v>986</v>
      </c>
      <c r="AM27">
        <v>4.3070000000000004</v>
      </c>
      <c r="AN27">
        <v>406.44499999999999</v>
      </c>
      <c r="AO27">
        <v>2111</v>
      </c>
      <c r="AP27">
        <v>2112</v>
      </c>
      <c r="AS27">
        <v>1.23</v>
      </c>
      <c r="AT27">
        <v>1.23</v>
      </c>
      <c r="AV27">
        <v>2.14</v>
      </c>
      <c r="AW27">
        <v>2.14</v>
      </c>
      <c r="BC27">
        <v>0.62</v>
      </c>
      <c r="BD27">
        <v>13</v>
      </c>
      <c r="BE27" t="s">
        <v>574</v>
      </c>
      <c r="BF27" t="s">
        <v>3328</v>
      </c>
      <c r="BG27">
        <v>26</v>
      </c>
      <c r="BH27" t="s">
        <v>5753</v>
      </c>
      <c r="BI27" t="s">
        <v>7773</v>
      </c>
      <c r="BJ27">
        <v>26</v>
      </c>
      <c r="BK27">
        <v>120</v>
      </c>
      <c r="BR27">
        <v>13</v>
      </c>
      <c r="BS27">
        <v>0.66</v>
      </c>
      <c r="BT27">
        <v>0.57999999999999996</v>
      </c>
      <c r="BU27">
        <v>0.57999999999999996</v>
      </c>
      <c r="BV27">
        <v>42.784457189999998</v>
      </c>
      <c r="BW27">
        <v>-82.037181099999998</v>
      </c>
      <c r="BX27">
        <v>4737401.1679999996</v>
      </c>
      <c r="BY27">
        <v>202.52699999999999</v>
      </c>
      <c r="BZ27">
        <v>154.1</v>
      </c>
      <c r="CA27" t="s">
        <v>7354</v>
      </c>
      <c r="CB27">
        <v>7</v>
      </c>
      <c r="CC27">
        <v>10</v>
      </c>
      <c r="CD27">
        <v>12</v>
      </c>
      <c r="CE27">
        <v>12</v>
      </c>
      <c r="CF27" t="s">
        <v>5677</v>
      </c>
      <c r="CG27">
        <v>414</v>
      </c>
      <c r="CH27" t="s">
        <v>3290</v>
      </c>
      <c r="CI27" t="s">
        <v>7332</v>
      </c>
      <c r="CJ27">
        <v>5.56</v>
      </c>
      <c r="CK27">
        <v>0.8</v>
      </c>
    </row>
    <row r="28" spans="1:89" x14ac:dyDescent="0.35">
      <c r="A28" t="s">
        <v>3329</v>
      </c>
      <c r="B28">
        <v>27</v>
      </c>
      <c r="C28" t="s">
        <v>7778</v>
      </c>
      <c r="D28">
        <v>54</v>
      </c>
      <c r="E28">
        <v>21.151</v>
      </c>
      <c r="F28">
        <v>10</v>
      </c>
      <c r="G28" t="s">
        <v>7782</v>
      </c>
      <c r="H28" t="s">
        <v>7773</v>
      </c>
      <c r="I28" t="s">
        <v>5753</v>
      </c>
      <c r="J28">
        <v>14</v>
      </c>
      <c r="K28">
        <v>0.77</v>
      </c>
      <c r="L28">
        <v>7</v>
      </c>
      <c r="M28">
        <v>9</v>
      </c>
      <c r="N28" t="s">
        <v>7803</v>
      </c>
      <c r="Q28" t="s">
        <v>7784</v>
      </c>
      <c r="R28" t="s">
        <v>7774</v>
      </c>
      <c r="S28" t="s">
        <v>7164</v>
      </c>
      <c r="T28" t="s">
        <v>7351</v>
      </c>
      <c r="U28" t="s">
        <v>7351</v>
      </c>
      <c r="V28">
        <v>5.56</v>
      </c>
      <c r="W28" t="s">
        <v>7802</v>
      </c>
      <c r="X28">
        <v>0.7</v>
      </c>
      <c r="Y28" t="s">
        <v>7774</v>
      </c>
      <c r="Z28" t="s">
        <v>7789</v>
      </c>
      <c r="AA28" t="s">
        <v>7774</v>
      </c>
      <c r="AE28" t="s">
        <v>5678</v>
      </c>
      <c r="AF28">
        <v>42.784453200000002</v>
      </c>
      <c r="AG28">
        <v>-82.037181169999997</v>
      </c>
      <c r="AH28">
        <v>202.5</v>
      </c>
      <c r="AI28">
        <v>290</v>
      </c>
      <c r="AK28">
        <v>15</v>
      </c>
      <c r="AL28">
        <v>986</v>
      </c>
      <c r="AM28">
        <v>4.7480000000000002</v>
      </c>
      <c r="AN28">
        <v>390.613</v>
      </c>
      <c r="AO28">
        <v>2116</v>
      </c>
      <c r="AP28">
        <v>2117</v>
      </c>
      <c r="AS28">
        <v>1.24</v>
      </c>
      <c r="AT28">
        <v>1.24</v>
      </c>
      <c r="AV28">
        <v>2.15</v>
      </c>
      <c r="AW28">
        <v>2.15</v>
      </c>
      <c r="BC28">
        <v>0.77</v>
      </c>
      <c r="BD28">
        <v>7</v>
      </c>
      <c r="BE28" t="s">
        <v>575</v>
      </c>
      <c r="BF28" t="s">
        <v>3329</v>
      </c>
      <c r="BG28">
        <v>27</v>
      </c>
      <c r="BH28" t="s">
        <v>5753</v>
      </c>
      <c r="BI28" t="s">
        <v>7773</v>
      </c>
      <c r="BJ28">
        <v>27</v>
      </c>
      <c r="BK28">
        <v>120</v>
      </c>
      <c r="BR28">
        <v>13</v>
      </c>
      <c r="BS28">
        <v>0.66</v>
      </c>
      <c r="BT28">
        <v>0.57999999999999996</v>
      </c>
      <c r="BU28">
        <v>0.57999999999999996</v>
      </c>
      <c r="BV28">
        <v>42.784453200000002</v>
      </c>
      <c r="BW28">
        <v>-82.037181169999997</v>
      </c>
      <c r="BX28">
        <v>4737400.7249999996</v>
      </c>
      <c r="BY28">
        <v>202.53299999999999</v>
      </c>
      <c r="BZ28">
        <v>161.9</v>
      </c>
      <c r="CA28" t="s">
        <v>7355</v>
      </c>
      <c r="CB28">
        <v>7</v>
      </c>
      <c r="CC28">
        <v>10</v>
      </c>
      <c r="CD28">
        <v>12</v>
      </c>
      <c r="CE28">
        <v>12</v>
      </c>
      <c r="CF28" t="s">
        <v>5677</v>
      </c>
      <c r="CG28">
        <v>414</v>
      </c>
      <c r="CH28" t="s">
        <v>3290</v>
      </c>
      <c r="CI28" t="s">
        <v>7332</v>
      </c>
      <c r="CJ28">
        <v>5.56</v>
      </c>
      <c r="CK28">
        <v>0.8</v>
      </c>
    </row>
    <row r="29" spans="1:89" x14ac:dyDescent="0.35">
      <c r="A29" t="s">
        <v>3331</v>
      </c>
      <c r="B29">
        <v>28</v>
      </c>
      <c r="C29" t="s">
        <v>7778</v>
      </c>
      <c r="D29">
        <v>56</v>
      </c>
      <c r="E29">
        <v>25.992000000000001</v>
      </c>
      <c r="F29">
        <v>10</v>
      </c>
      <c r="G29" t="s">
        <v>7782</v>
      </c>
      <c r="H29" t="s">
        <v>7773</v>
      </c>
      <c r="I29" t="s">
        <v>5753</v>
      </c>
      <c r="J29">
        <v>13</v>
      </c>
      <c r="K29">
        <v>0.7</v>
      </c>
      <c r="L29">
        <v>7</v>
      </c>
      <c r="M29">
        <v>10</v>
      </c>
      <c r="N29" t="s">
        <v>7507</v>
      </c>
      <c r="Q29" t="s">
        <v>7784</v>
      </c>
      <c r="R29" t="s">
        <v>7774</v>
      </c>
      <c r="S29" t="s">
        <v>7165</v>
      </c>
      <c r="T29" t="s">
        <v>7356</v>
      </c>
      <c r="U29" t="s">
        <v>7356</v>
      </c>
      <c r="V29">
        <v>5.56</v>
      </c>
      <c r="W29" t="s">
        <v>7804</v>
      </c>
      <c r="X29">
        <v>0.8</v>
      </c>
      <c r="Y29" t="s">
        <v>7774</v>
      </c>
      <c r="Z29" t="s">
        <v>7786</v>
      </c>
      <c r="AA29" t="s">
        <v>7774</v>
      </c>
      <c r="AB29">
        <v>10</v>
      </c>
      <c r="AC29">
        <v>10</v>
      </c>
      <c r="AD29">
        <v>15</v>
      </c>
      <c r="AE29" t="s">
        <v>5683</v>
      </c>
      <c r="AF29">
        <v>42.784409449999998</v>
      </c>
      <c r="AG29">
        <v>-82.037181970000006</v>
      </c>
      <c r="AH29">
        <v>202.6</v>
      </c>
      <c r="AI29">
        <v>290</v>
      </c>
      <c r="AK29">
        <v>15</v>
      </c>
      <c r="AL29">
        <v>986</v>
      </c>
      <c r="AM29">
        <v>0.58899999999999997</v>
      </c>
      <c r="AN29">
        <v>-204.61600000000001</v>
      </c>
      <c r="AO29">
        <v>2117</v>
      </c>
      <c r="AP29">
        <v>2117</v>
      </c>
      <c r="AS29">
        <v>1.24</v>
      </c>
      <c r="AT29">
        <v>1.24</v>
      </c>
      <c r="AV29">
        <v>2.15</v>
      </c>
      <c r="AW29">
        <v>2.15</v>
      </c>
      <c r="BC29">
        <v>0.7</v>
      </c>
      <c r="BD29">
        <v>7</v>
      </c>
      <c r="BE29" t="s">
        <v>577</v>
      </c>
      <c r="BF29" t="s">
        <v>3331</v>
      </c>
      <c r="BG29">
        <v>28</v>
      </c>
      <c r="BH29" t="s">
        <v>5753</v>
      </c>
      <c r="BI29" t="s">
        <v>7773</v>
      </c>
      <c r="BJ29">
        <v>28</v>
      </c>
      <c r="BK29">
        <v>130</v>
      </c>
      <c r="BR29">
        <v>13</v>
      </c>
      <c r="BS29">
        <v>0.66</v>
      </c>
      <c r="BT29">
        <v>0.57999999999999996</v>
      </c>
      <c r="BU29">
        <v>0.57999999999999996</v>
      </c>
      <c r="BV29">
        <v>42.784409449999998</v>
      </c>
      <c r="BW29">
        <v>-82.037181970000006</v>
      </c>
      <c r="BX29">
        <v>4737395.8669999996</v>
      </c>
      <c r="BY29">
        <v>202.578</v>
      </c>
      <c r="BZ29">
        <v>137.9</v>
      </c>
      <c r="CA29" t="s">
        <v>7357</v>
      </c>
      <c r="CB29">
        <v>7</v>
      </c>
      <c r="CC29">
        <v>10</v>
      </c>
      <c r="CD29">
        <v>12</v>
      </c>
      <c r="CE29">
        <v>12</v>
      </c>
      <c r="CF29" t="s">
        <v>5677</v>
      </c>
      <c r="CG29">
        <v>414</v>
      </c>
      <c r="CH29" t="s">
        <v>3290</v>
      </c>
      <c r="CI29" t="s">
        <v>7332</v>
      </c>
      <c r="CJ29">
        <v>5.56</v>
      </c>
      <c r="CK29">
        <v>0.8</v>
      </c>
    </row>
    <row r="30" spans="1:89" x14ac:dyDescent="0.35">
      <c r="A30" t="s">
        <v>3332</v>
      </c>
      <c r="B30">
        <v>29</v>
      </c>
      <c r="C30" t="s">
        <v>7778</v>
      </c>
      <c r="D30">
        <v>57</v>
      </c>
      <c r="E30">
        <v>26.033000000000001</v>
      </c>
      <c r="F30">
        <v>10</v>
      </c>
      <c r="G30" t="s">
        <v>7782</v>
      </c>
      <c r="H30" t="s">
        <v>7773</v>
      </c>
      <c r="I30" t="s">
        <v>5753</v>
      </c>
      <c r="J30">
        <v>12</v>
      </c>
      <c r="K30">
        <v>0.68</v>
      </c>
      <c r="L30">
        <v>8</v>
      </c>
      <c r="M30">
        <v>9</v>
      </c>
      <c r="N30" t="s">
        <v>7352</v>
      </c>
      <c r="Q30" t="s">
        <v>7784</v>
      </c>
      <c r="R30" t="s">
        <v>7774</v>
      </c>
      <c r="S30" t="s">
        <v>7165</v>
      </c>
      <c r="T30" t="s">
        <v>7356</v>
      </c>
      <c r="U30" t="s">
        <v>7356</v>
      </c>
      <c r="V30">
        <v>5.56</v>
      </c>
      <c r="W30" t="s">
        <v>7804</v>
      </c>
      <c r="X30">
        <v>0.8</v>
      </c>
      <c r="Y30" t="s">
        <v>7774</v>
      </c>
      <c r="Z30" t="s">
        <v>7789</v>
      </c>
      <c r="AA30" t="s">
        <v>7774</v>
      </c>
      <c r="AE30" t="s">
        <v>5678</v>
      </c>
      <c r="AF30">
        <v>42.784409089999997</v>
      </c>
      <c r="AG30">
        <v>-82.03718198</v>
      </c>
      <c r="AH30">
        <v>202.6</v>
      </c>
      <c r="AI30">
        <v>290</v>
      </c>
      <c r="AK30">
        <v>15</v>
      </c>
      <c r="AL30">
        <v>986</v>
      </c>
      <c r="AM30">
        <v>0.63</v>
      </c>
      <c r="AN30">
        <v>-385.45299999999997</v>
      </c>
      <c r="AO30">
        <v>2116</v>
      </c>
      <c r="AP30">
        <v>2116</v>
      </c>
      <c r="AS30">
        <v>1.24</v>
      </c>
      <c r="AT30">
        <v>1.24</v>
      </c>
      <c r="AV30">
        <v>2.15</v>
      </c>
      <c r="AW30">
        <v>2.15</v>
      </c>
      <c r="BC30">
        <v>0.68</v>
      </c>
      <c r="BD30">
        <v>8</v>
      </c>
      <c r="BE30" t="s">
        <v>578</v>
      </c>
      <c r="BF30" t="s">
        <v>3332</v>
      </c>
      <c r="BG30">
        <v>29</v>
      </c>
      <c r="BH30" t="s">
        <v>5753</v>
      </c>
      <c r="BI30" t="s">
        <v>7773</v>
      </c>
      <c r="BJ30">
        <v>29</v>
      </c>
      <c r="BK30">
        <v>130</v>
      </c>
      <c r="BR30">
        <v>13</v>
      </c>
      <c r="BS30">
        <v>0.66</v>
      </c>
      <c r="BT30">
        <v>0.57999999999999996</v>
      </c>
      <c r="BU30">
        <v>0.57999999999999996</v>
      </c>
      <c r="BV30">
        <v>42.784409089999997</v>
      </c>
      <c r="BW30">
        <v>-82.03718198</v>
      </c>
      <c r="BX30">
        <v>4737395.8269999996</v>
      </c>
      <c r="BY30">
        <v>202.578</v>
      </c>
      <c r="BZ30">
        <v>213.7</v>
      </c>
      <c r="CA30" t="s">
        <v>7358</v>
      </c>
      <c r="CB30">
        <v>7</v>
      </c>
      <c r="CC30">
        <v>10</v>
      </c>
      <c r="CD30">
        <v>12</v>
      </c>
      <c r="CE30">
        <v>12</v>
      </c>
      <c r="CF30" t="s">
        <v>5677</v>
      </c>
      <c r="CG30">
        <v>414</v>
      </c>
      <c r="CH30" t="s">
        <v>3290</v>
      </c>
      <c r="CI30" t="s">
        <v>7332</v>
      </c>
      <c r="CJ30">
        <v>5.56</v>
      </c>
      <c r="CK30">
        <v>0.8</v>
      </c>
    </row>
    <row r="31" spans="1:89" x14ac:dyDescent="0.35">
      <c r="A31" t="s">
        <v>3333</v>
      </c>
      <c r="B31">
        <v>30</v>
      </c>
      <c r="C31" t="s">
        <v>7778</v>
      </c>
      <c r="D31">
        <v>58</v>
      </c>
      <c r="E31">
        <v>26.084</v>
      </c>
      <c r="F31">
        <v>10</v>
      </c>
      <c r="G31" t="s">
        <v>7782</v>
      </c>
      <c r="H31" t="s">
        <v>7773</v>
      </c>
      <c r="I31" t="s">
        <v>5753</v>
      </c>
      <c r="J31">
        <v>13</v>
      </c>
      <c r="K31">
        <v>0.73</v>
      </c>
      <c r="L31">
        <v>7</v>
      </c>
      <c r="M31">
        <v>8</v>
      </c>
      <c r="N31" t="s">
        <v>7670</v>
      </c>
      <c r="Q31" t="s">
        <v>7784</v>
      </c>
      <c r="R31" t="s">
        <v>7774</v>
      </c>
      <c r="S31" t="s">
        <v>7165</v>
      </c>
      <c r="T31" t="s">
        <v>7356</v>
      </c>
      <c r="U31" t="s">
        <v>7356</v>
      </c>
      <c r="V31">
        <v>5.56</v>
      </c>
      <c r="W31" t="s">
        <v>7804</v>
      </c>
      <c r="X31">
        <v>0.8</v>
      </c>
      <c r="Y31" t="s">
        <v>7774</v>
      </c>
      <c r="Z31" t="s">
        <v>7789</v>
      </c>
      <c r="AA31" t="s">
        <v>7774</v>
      </c>
      <c r="AE31" t="s">
        <v>5678</v>
      </c>
      <c r="AF31">
        <v>42.784408630000001</v>
      </c>
      <c r="AG31">
        <v>-82.037181989999993</v>
      </c>
      <c r="AH31">
        <v>202.6</v>
      </c>
      <c r="AI31">
        <v>290</v>
      </c>
      <c r="AK31">
        <v>15</v>
      </c>
      <c r="AL31">
        <v>986</v>
      </c>
      <c r="AM31">
        <v>0.68100000000000005</v>
      </c>
      <c r="AN31">
        <v>-207.833</v>
      </c>
      <c r="AO31">
        <v>2116</v>
      </c>
      <c r="AP31">
        <v>2117</v>
      </c>
      <c r="AS31">
        <v>1.24</v>
      </c>
      <c r="AT31">
        <v>1.24</v>
      </c>
      <c r="AV31">
        <v>2.15</v>
      </c>
      <c r="AW31">
        <v>2.15</v>
      </c>
      <c r="BC31">
        <v>0.73</v>
      </c>
      <c r="BD31">
        <v>7</v>
      </c>
      <c r="BE31" t="s">
        <v>579</v>
      </c>
      <c r="BF31" t="s">
        <v>3333</v>
      </c>
      <c r="BG31">
        <v>30</v>
      </c>
      <c r="BH31" t="s">
        <v>5753</v>
      </c>
      <c r="BI31" t="s">
        <v>7773</v>
      </c>
      <c r="BJ31">
        <v>30</v>
      </c>
      <c r="BK31">
        <v>130</v>
      </c>
      <c r="BR31">
        <v>13</v>
      </c>
      <c r="BS31">
        <v>0.66</v>
      </c>
      <c r="BT31">
        <v>0.57999999999999996</v>
      </c>
      <c r="BU31">
        <v>0.57999999999999996</v>
      </c>
      <c r="BV31">
        <v>42.784408630000001</v>
      </c>
      <c r="BW31">
        <v>-82.037181989999993</v>
      </c>
      <c r="BX31">
        <v>4737395.7759999996</v>
      </c>
      <c r="BY31">
        <v>202.578</v>
      </c>
      <c r="BZ31">
        <v>139.19999999999999</v>
      </c>
      <c r="CA31" t="s">
        <v>7359</v>
      </c>
      <c r="CB31">
        <v>7</v>
      </c>
      <c r="CC31">
        <v>10</v>
      </c>
      <c r="CD31">
        <v>12</v>
      </c>
      <c r="CE31">
        <v>12</v>
      </c>
      <c r="CF31" t="s">
        <v>5677</v>
      </c>
      <c r="CG31">
        <v>414</v>
      </c>
      <c r="CH31" t="s">
        <v>3290</v>
      </c>
      <c r="CI31" t="s">
        <v>7332</v>
      </c>
      <c r="CJ31">
        <v>5.56</v>
      </c>
      <c r="CK31">
        <v>0.8</v>
      </c>
    </row>
    <row r="32" spans="1:89" x14ac:dyDescent="0.35">
      <c r="A32" t="s">
        <v>3334</v>
      </c>
      <c r="B32">
        <v>31</v>
      </c>
      <c r="C32" t="s">
        <v>7778</v>
      </c>
      <c r="D32">
        <v>59</v>
      </c>
      <c r="E32">
        <v>26.212</v>
      </c>
      <c r="F32">
        <v>10</v>
      </c>
      <c r="G32" t="s">
        <v>7782</v>
      </c>
      <c r="H32" t="s">
        <v>7773</v>
      </c>
      <c r="I32" t="s">
        <v>5753</v>
      </c>
      <c r="J32">
        <v>11</v>
      </c>
      <c r="K32">
        <v>0.62</v>
      </c>
      <c r="L32">
        <v>7</v>
      </c>
      <c r="M32">
        <v>9</v>
      </c>
      <c r="N32" t="s">
        <v>7499</v>
      </c>
      <c r="Q32" t="s">
        <v>7784</v>
      </c>
      <c r="R32" t="s">
        <v>7774</v>
      </c>
      <c r="S32" t="s">
        <v>7165</v>
      </c>
      <c r="T32" t="s">
        <v>7356</v>
      </c>
      <c r="U32" t="s">
        <v>7356</v>
      </c>
      <c r="V32">
        <v>5.56</v>
      </c>
      <c r="W32" t="s">
        <v>7804</v>
      </c>
      <c r="X32">
        <v>0.8</v>
      </c>
      <c r="Y32" t="s">
        <v>7774</v>
      </c>
      <c r="Z32" t="s">
        <v>7789</v>
      </c>
      <c r="AA32" t="s">
        <v>7774</v>
      </c>
      <c r="AE32" t="s">
        <v>5678</v>
      </c>
      <c r="AF32">
        <v>42.784407469999998</v>
      </c>
      <c r="AG32">
        <v>-82.037182009999995</v>
      </c>
      <c r="AH32">
        <v>202.6</v>
      </c>
      <c r="AI32">
        <v>290</v>
      </c>
      <c r="AK32">
        <v>15</v>
      </c>
      <c r="AL32">
        <v>986</v>
      </c>
      <c r="AM32">
        <v>0.80900000000000005</v>
      </c>
      <c r="AN32">
        <v>-201.15899999999999</v>
      </c>
      <c r="AO32">
        <v>2117</v>
      </c>
      <c r="AP32">
        <v>2117</v>
      </c>
      <c r="AS32">
        <v>1.24</v>
      </c>
      <c r="AT32">
        <v>1.24</v>
      </c>
      <c r="AV32">
        <v>2.15</v>
      </c>
      <c r="AW32">
        <v>2.15</v>
      </c>
      <c r="BC32">
        <v>0.62</v>
      </c>
      <c r="BD32">
        <v>7</v>
      </c>
      <c r="BE32" t="s">
        <v>580</v>
      </c>
      <c r="BF32" t="s">
        <v>3334</v>
      </c>
      <c r="BG32">
        <v>31</v>
      </c>
      <c r="BH32" t="s">
        <v>5753</v>
      </c>
      <c r="BI32" t="s">
        <v>7773</v>
      </c>
      <c r="BJ32">
        <v>31</v>
      </c>
      <c r="BK32">
        <v>130</v>
      </c>
      <c r="BR32">
        <v>13</v>
      </c>
      <c r="BS32">
        <v>0.66</v>
      </c>
      <c r="BT32">
        <v>0.57999999999999996</v>
      </c>
      <c r="BU32">
        <v>0.57999999999999996</v>
      </c>
      <c r="BV32">
        <v>42.784407469999998</v>
      </c>
      <c r="BW32">
        <v>-82.037182009999995</v>
      </c>
      <c r="BX32">
        <v>4737395.6469999999</v>
      </c>
      <c r="BY32">
        <v>202.57900000000001</v>
      </c>
      <c r="BZ32">
        <v>136.4</v>
      </c>
      <c r="CA32" t="s">
        <v>7360</v>
      </c>
      <c r="CB32">
        <v>7</v>
      </c>
      <c r="CC32">
        <v>10</v>
      </c>
      <c r="CD32">
        <v>12</v>
      </c>
      <c r="CE32">
        <v>12</v>
      </c>
      <c r="CF32" t="s">
        <v>5677</v>
      </c>
      <c r="CG32">
        <v>414</v>
      </c>
      <c r="CH32" t="s">
        <v>3290</v>
      </c>
      <c r="CI32" t="s">
        <v>7332</v>
      </c>
      <c r="CJ32">
        <v>5.56</v>
      </c>
      <c r="CK32">
        <v>0.8</v>
      </c>
    </row>
    <row r="33" spans="1:89" x14ac:dyDescent="0.35">
      <c r="A33" t="s">
        <v>3335</v>
      </c>
      <c r="B33">
        <v>32</v>
      </c>
      <c r="C33" t="s">
        <v>7778</v>
      </c>
      <c r="D33">
        <v>60</v>
      </c>
      <c r="E33">
        <v>28.085999999999999</v>
      </c>
      <c r="F33">
        <v>10</v>
      </c>
      <c r="G33" t="s">
        <v>7782</v>
      </c>
      <c r="H33" t="s">
        <v>7773</v>
      </c>
      <c r="I33" t="s">
        <v>5753</v>
      </c>
      <c r="J33">
        <v>14</v>
      </c>
      <c r="K33">
        <v>0.78</v>
      </c>
      <c r="L33">
        <v>9</v>
      </c>
      <c r="M33">
        <v>10</v>
      </c>
      <c r="N33" t="s">
        <v>7363</v>
      </c>
      <c r="Q33" t="s">
        <v>7784</v>
      </c>
      <c r="R33" t="s">
        <v>7774</v>
      </c>
      <c r="S33" t="s">
        <v>7165</v>
      </c>
      <c r="T33" t="s">
        <v>7356</v>
      </c>
      <c r="U33" t="s">
        <v>7356</v>
      </c>
      <c r="V33">
        <v>5.56</v>
      </c>
      <c r="W33" t="s">
        <v>7804</v>
      </c>
      <c r="X33">
        <v>0.8</v>
      </c>
      <c r="Y33" t="s">
        <v>7774</v>
      </c>
      <c r="Z33" t="s">
        <v>7786</v>
      </c>
      <c r="AA33" t="s">
        <v>7774</v>
      </c>
      <c r="AB33">
        <v>10</v>
      </c>
      <c r="AC33">
        <v>10</v>
      </c>
      <c r="AD33">
        <v>15</v>
      </c>
      <c r="AE33" t="s">
        <v>5683</v>
      </c>
      <c r="AF33">
        <v>42.784390539999997</v>
      </c>
      <c r="AG33">
        <v>-82.037182329999993</v>
      </c>
      <c r="AH33">
        <v>202.6</v>
      </c>
      <c r="AI33">
        <v>290</v>
      </c>
      <c r="AK33">
        <v>15</v>
      </c>
      <c r="AL33">
        <v>986</v>
      </c>
      <c r="AM33">
        <v>2.6819999999999999</v>
      </c>
      <c r="AN33">
        <v>-234.38399999999999</v>
      </c>
      <c r="AO33">
        <v>2114</v>
      </c>
      <c r="AP33">
        <v>2115</v>
      </c>
      <c r="AS33">
        <v>1.23</v>
      </c>
      <c r="AT33">
        <v>1.23</v>
      </c>
      <c r="AV33">
        <v>2.14</v>
      </c>
      <c r="AW33">
        <v>2.14</v>
      </c>
      <c r="BC33">
        <v>0.78</v>
      </c>
      <c r="BD33">
        <v>9</v>
      </c>
      <c r="BE33" t="s">
        <v>581</v>
      </c>
      <c r="BF33" t="s">
        <v>3335</v>
      </c>
      <c r="BG33">
        <v>32</v>
      </c>
      <c r="BH33" t="s">
        <v>5753</v>
      </c>
      <c r="BI33" t="s">
        <v>7773</v>
      </c>
      <c r="BJ33">
        <v>32</v>
      </c>
      <c r="BK33">
        <v>130</v>
      </c>
      <c r="BR33">
        <v>13</v>
      </c>
      <c r="BS33">
        <v>0.66</v>
      </c>
      <c r="BT33">
        <v>0.57999999999999996</v>
      </c>
      <c r="BU33">
        <v>0.57999999999999996</v>
      </c>
      <c r="BV33">
        <v>42.784390539999997</v>
      </c>
      <c r="BW33">
        <v>-82.037182329999993</v>
      </c>
      <c r="BX33">
        <v>4737393.767</v>
      </c>
      <c r="BY33">
        <v>202.58600000000001</v>
      </c>
      <c r="BZ33">
        <v>150.30000000000001</v>
      </c>
      <c r="CA33" t="s">
        <v>7361</v>
      </c>
      <c r="CB33">
        <v>7</v>
      </c>
      <c r="CC33">
        <v>10</v>
      </c>
      <c r="CD33">
        <v>12</v>
      </c>
      <c r="CE33">
        <v>12</v>
      </c>
      <c r="CF33" t="s">
        <v>5677</v>
      </c>
      <c r="CG33">
        <v>414</v>
      </c>
      <c r="CH33" t="s">
        <v>3290</v>
      </c>
      <c r="CI33" t="s">
        <v>7332</v>
      </c>
      <c r="CJ33">
        <v>5.56</v>
      </c>
      <c r="CK33">
        <v>0.8</v>
      </c>
    </row>
    <row r="34" spans="1:89" x14ac:dyDescent="0.35">
      <c r="A34" t="s">
        <v>3336</v>
      </c>
      <c r="B34">
        <v>33</v>
      </c>
      <c r="C34" t="s">
        <v>7778</v>
      </c>
      <c r="D34">
        <v>61</v>
      </c>
      <c r="E34">
        <v>28.280999999999999</v>
      </c>
      <c r="F34">
        <v>10</v>
      </c>
      <c r="G34" t="s">
        <v>7782</v>
      </c>
      <c r="H34" t="s">
        <v>7773</v>
      </c>
      <c r="I34" t="s">
        <v>5753</v>
      </c>
      <c r="J34">
        <v>12</v>
      </c>
      <c r="K34">
        <v>0.67</v>
      </c>
      <c r="L34">
        <v>6</v>
      </c>
      <c r="M34">
        <v>5</v>
      </c>
      <c r="N34" t="s">
        <v>7624</v>
      </c>
      <c r="Q34" t="s">
        <v>7784</v>
      </c>
      <c r="R34" t="s">
        <v>7774</v>
      </c>
      <c r="S34" t="s">
        <v>7165</v>
      </c>
      <c r="T34" t="s">
        <v>7356</v>
      </c>
      <c r="U34" t="s">
        <v>7356</v>
      </c>
      <c r="V34">
        <v>5.56</v>
      </c>
      <c r="W34" t="s">
        <v>7804</v>
      </c>
      <c r="X34">
        <v>0.8</v>
      </c>
      <c r="Y34" t="s">
        <v>7774</v>
      </c>
      <c r="Z34" t="s">
        <v>7789</v>
      </c>
      <c r="AA34" t="s">
        <v>7774</v>
      </c>
      <c r="AE34" t="s">
        <v>5678</v>
      </c>
      <c r="AF34">
        <v>42.784388759999999</v>
      </c>
      <c r="AG34">
        <v>-82.037182369999996</v>
      </c>
      <c r="AH34">
        <v>202.6</v>
      </c>
      <c r="AI34">
        <v>290</v>
      </c>
      <c r="AK34">
        <v>15</v>
      </c>
      <c r="AL34">
        <v>986</v>
      </c>
      <c r="AM34">
        <v>2.879</v>
      </c>
      <c r="AN34">
        <v>-213.655</v>
      </c>
      <c r="AO34">
        <v>2118</v>
      </c>
      <c r="AP34">
        <v>2118</v>
      </c>
      <c r="AS34">
        <v>1.24</v>
      </c>
      <c r="AT34">
        <v>1.24</v>
      </c>
      <c r="AV34">
        <v>2.15</v>
      </c>
      <c r="AW34">
        <v>2.15</v>
      </c>
      <c r="BC34">
        <v>0.67</v>
      </c>
      <c r="BD34">
        <v>6</v>
      </c>
      <c r="BE34" t="s">
        <v>582</v>
      </c>
      <c r="BF34" t="s">
        <v>3336</v>
      </c>
      <c r="BG34">
        <v>33</v>
      </c>
      <c r="BH34" t="s">
        <v>5753</v>
      </c>
      <c r="BI34" t="s">
        <v>7773</v>
      </c>
      <c r="BJ34">
        <v>33</v>
      </c>
      <c r="BK34">
        <v>130</v>
      </c>
      <c r="BR34">
        <v>13</v>
      </c>
      <c r="BS34">
        <v>0.65</v>
      </c>
      <c r="BT34">
        <v>0.57999999999999996</v>
      </c>
      <c r="BU34">
        <v>0.57999999999999996</v>
      </c>
      <c r="BV34">
        <v>42.784388759999999</v>
      </c>
      <c r="BW34">
        <v>-82.037182369999996</v>
      </c>
      <c r="BX34">
        <v>4737393.57</v>
      </c>
      <c r="BY34">
        <v>202.58699999999999</v>
      </c>
      <c r="BZ34">
        <v>141.6</v>
      </c>
      <c r="CA34" t="s">
        <v>7362</v>
      </c>
      <c r="CB34">
        <v>7</v>
      </c>
      <c r="CC34">
        <v>10</v>
      </c>
      <c r="CD34">
        <v>12</v>
      </c>
      <c r="CE34">
        <v>12</v>
      </c>
      <c r="CF34" t="s">
        <v>5677</v>
      </c>
      <c r="CG34">
        <v>414</v>
      </c>
      <c r="CH34" t="s">
        <v>3290</v>
      </c>
      <c r="CI34" t="s">
        <v>7332</v>
      </c>
      <c r="CJ34">
        <v>5.56</v>
      </c>
      <c r="CK34">
        <v>0.8</v>
      </c>
    </row>
    <row r="35" spans="1:89" x14ac:dyDescent="0.35">
      <c r="A35" t="s">
        <v>3337</v>
      </c>
      <c r="B35">
        <v>34</v>
      </c>
      <c r="C35" t="s">
        <v>7778</v>
      </c>
      <c r="D35">
        <v>62</v>
      </c>
      <c r="E35">
        <v>28.404</v>
      </c>
      <c r="F35">
        <v>10</v>
      </c>
      <c r="G35" t="s">
        <v>7782</v>
      </c>
      <c r="H35" t="s">
        <v>7773</v>
      </c>
      <c r="I35" t="s">
        <v>5753</v>
      </c>
      <c r="J35">
        <v>12</v>
      </c>
      <c r="K35">
        <v>0.69</v>
      </c>
      <c r="L35">
        <v>7</v>
      </c>
      <c r="M35">
        <v>9</v>
      </c>
      <c r="N35" t="s">
        <v>7337</v>
      </c>
      <c r="Q35" t="s">
        <v>7784</v>
      </c>
      <c r="R35" t="s">
        <v>7774</v>
      </c>
      <c r="S35" t="s">
        <v>7165</v>
      </c>
      <c r="T35" t="s">
        <v>7356</v>
      </c>
      <c r="U35" t="s">
        <v>7356</v>
      </c>
      <c r="V35">
        <v>5.56</v>
      </c>
      <c r="W35" t="s">
        <v>7804</v>
      </c>
      <c r="X35">
        <v>0.8</v>
      </c>
      <c r="Y35" t="s">
        <v>7774</v>
      </c>
      <c r="Z35" t="s">
        <v>7789</v>
      </c>
      <c r="AA35" t="s">
        <v>7774</v>
      </c>
      <c r="AE35" t="s">
        <v>5678</v>
      </c>
      <c r="AF35">
        <v>42.784387649999999</v>
      </c>
      <c r="AG35">
        <v>-82.037182389999998</v>
      </c>
      <c r="AH35">
        <v>202.6</v>
      </c>
      <c r="AI35">
        <v>290</v>
      </c>
      <c r="AK35">
        <v>15</v>
      </c>
      <c r="AL35">
        <v>986</v>
      </c>
      <c r="AM35">
        <v>3.0009999999999999</v>
      </c>
      <c r="AN35">
        <v>-371.13099999999997</v>
      </c>
      <c r="AO35">
        <v>2117</v>
      </c>
      <c r="AP35">
        <v>2117</v>
      </c>
      <c r="AS35">
        <v>1.24</v>
      </c>
      <c r="AT35">
        <v>1.24</v>
      </c>
      <c r="AV35">
        <v>2.15</v>
      </c>
      <c r="AW35">
        <v>2.15</v>
      </c>
      <c r="BC35">
        <v>0.69</v>
      </c>
      <c r="BD35">
        <v>7</v>
      </c>
      <c r="BE35" t="s">
        <v>583</v>
      </c>
      <c r="BF35" t="s">
        <v>3337</v>
      </c>
      <c r="BG35">
        <v>34</v>
      </c>
      <c r="BH35" t="s">
        <v>5753</v>
      </c>
      <c r="BI35" t="s">
        <v>7773</v>
      </c>
      <c r="BJ35">
        <v>34</v>
      </c>
      <c r="BK35">
        <v>130</v>
      </c>
      <c r="BR35">
        <v>13</v>
      </c>
      <c r="BS35">
        <v>0.66</v>
      </c>
      <c r="BT35">
        <v>0.57999999999999996</v>
      </c>
      <c r="BU35">
        <v>0.57999999999999996</v>
      </c>
      <c r="BV35">
        <v>42.784387649999999</v>
      </c>
      <c r="BW35">
        <v>-82.037182389999998</v>
      </c>
      <c r="BX35">
        <v>4737393.4469999997</v>
      </c>
      <c r="BY35">
        <v>202.58699999999999</v>
      </c>
      <c r="BZ35">
        <v>207.7</v>
      </c>
      <c r="CA35" t="s">
        <v>7345</v>
      </c>
      <c r="CB35">
        <v>7</v>
      </c>
      <c r="CC35">
        <v>10</v>
      </c>
      <c r="CD35">
        <v>12</v>
      </c>
      <c r="CE35">
        <v>12</v>
      </c>
      <c r="CF35" t="s">
        <v>5677</v>
      </c>
      <c r="CG35">
        <v>414</v>
      </c>
      <c r="CH35" t="s">
        <v>3290</v>
      </c>
      <c r="CI35" t="s">
        <v>7332</v>
      </c>
      <c r="CJ35">
        <v>5.56</v>
      </c>
      <c r="CK35">
        <v>0.8</v>
      </c>
    </row>
    <row r="36" spans="1:89" x14ac:dyDescent="0.35">
      <c r="A36" t="s">
        <v>3338</v>
      </c>
      <c r="B36">
        <v>35</v>
      </c>
      <c r="C36" t="s">
        <v>7778</v>
      </c>
      <c r="D36">
        <v>63</v>
      </c>
      <c r="E36">
        <v>28.536999999999999</v>
      </c>
      <c r="F36">
        <v>10</v>
      </c>
      <c r="G36" t="s">
        <v>7782</v>
      </c>
      <c r="H36" t="s">
        <v>7773</v>
      </c>
      <c r="I36" t="s">
        <v>5753</v>
      </c>
      <c r="J36">
        <v>12</v>
      </c>
      <c r="K36">
        <v>0.65</v>
      </c>
      <c r="L36">
        <v>8</v>
      </c>
      <c r="M36">
        <v>11</v>
      </c>
      <c r="N36" t="s">
        <v>7795</v>
      </c>
      <c r="Q36" t="s">
        <v>7784</v>
      </c>
      <c r="R36" t="s">
        <v>7774</v>
      </c>
      <c r="S36" t="s">
        <v>7165</v>
      </c>
      <c r="T36" t="s">
        <v>7356</v>
      </c>
      <c r="U36" t="s">
        <v>7356</v>
      </c>
      <c r="V36">
        <v>5.56</v>
      </c>
      <c r="W36" t="s">
        <v>7804</v>
      </c>
      <c r="X36">
        <v>0.8</v>
      </c>
      <c r="Y36" t="s">
        <v>7774</v>
      </c>
      <c r="Z36" t="s">
        <v>7786</v>
      </c>
      <c r="AA36" t="s">
        <v>7774</v>
      </c>
      <c r="AB36">
        <v>10</v>
      </c>
      <c r="AC36">
        <v>10</v>
      </c>
      <c r="AD36">
        <v>15</v>
      </c>
      <c r="AE36" t="s">
        <v>5683</v>
      </c>
      <c r="AF36">
        <v>42.78438645</v>
      </c>
      <c r="AG36">
        <v>-82.03718241</v>
      </c>
      <c r="AH36">
        <v>202.6</v>
      </c>
      <c r="AI36">
        <v>290</v>
      </c>
      <c r="AK36">
        <v>15</v>
      </c>
      <c r="AL36">
        <v>986</v>
      </c>
      <c r="AM36">
        <v>3.1339999999999999</v>
      </c>
      <c r="AN36">
        <v>-238.983</v>
      </c>
      <c r="AO36">
        <v>2116</v>
      </c>
      <c r="AP36">
        <v>2117</v>
      </c>
      <c r="AS36">
        <v>1.24</v>
      </c>
      <c r="AT36">
        <v>1.24</v>
      </c>
      <c r="AV36">
        <v>2.15</v>
      </c>
      <c r="AW36">
        <v>2.15</v>
      </c>
      <c r="BC36">
        <v>0.65</v>
      </c>
      <c r="BD36">
        <v>8</v>
      </c>
      <c r="BE36" t="s">
        <v>584</v>
      </c>
      <c r="BF36" t="s">
        <v>3338</v>
      </c>
      <c r="BG36">
        <v>35</v>
      </c>
      <c r="BH36" t="s">
        <v>5753</v>
      </c>
      <c r="BI36" t="s">
        <v>7773</v>
      </c>
      <c r="BJ36">
        <v>35</v>
      </c>
      <c r="BK36">
        <v>130</v>
      </c>
      <c r="BR36">
        <v>13</v>
      </c>
      <c r="BS36">
        <v>0.66</v>
      </c>
      <c r="BT36">
        <v>0.57999999999999996</v>
      </c>
      <c r="BU36">
        <v>0.57999999999999996</v>
      </c>
      <c r="BV36">
        <v>42.78438645</v>
      </c>
      <c r="BW36">
        <v>-82.03718241</v>
      </c>
      <c r="BX36">
        <v>4737393.3140000002</v>
      </c>
      <c r="BY36">
        <v>202.58799999999999</v>
      </c>
      <c r="BZ36">
        <v>152.30000000000001</v>
      </c>
      <c r="CA36" t="s">
        <v>7363</v>
      </c>
      <c r="CB36">
        <v>7</v>
      </c>
      <c r="CC36">
        <v>10</v>
      </c>
      <c r="CD36">
        <v>12</v>
      </c>
      <c r="CE36">
        <v>12</v>
      </c>
      <c r="CF36" t="s">
        <v>5677</v>
      </c>
      <c r="CG36">
        <v>414</v>
      </c>
      <c r="CH36" t="s">
        <v>3290</v>
      </c>
      <c r="CI36" t="s">
        <v>7332</v>
      </c>
      <c r="CJ36">
        <v>5.56</v>
      </c>
      <c r="CK36">
        <v>0.8</v>
      </c>
    </row>
    <row r="37" spans="1:89" x14ac:dyDescent="0.35">
      <c r="A37" t="s">
        <v>3340</v>
      </c>
      <c r="B37">
        <v>36</v>
      </c>
      <c r="C37" t="s">
        <v>7778</v>
      </c>
      <c r="D37">
        <v>64</v>
      </c>
      <c r="E37">
        <v>28.899000000000001</v>
      </c>
      <c r="F37">
        <v>10</v>
      </c>
      <c r="G37" t="s">
        <v>7782</v>
      </c>
      <c r="H37" t="s">
        <v>7773</v>
      </c>
      <c r="I37" t="s">
        <v>7797</v>
      </c>
      <c r="J37">
        <v>16</v>
      </c>
      <c r="K37">
        <v>0.87</v>
      </c>
      <c r="L37">
        <v>7</v>
      </c>
      <c r="M37">
        <v>12</v>
      </c>
      <c r="N37" t="s">
        <v>7548</v>
      </c>
      <c r="Q37" t="s">
        <v>7805</v>
      </c>
      <c r="R37" t="s">
        <v>7774</v>
      </c>
      <c r="S37" t="s">
        <v>7165</v>
      </c>
      <c r="T37" t="s">
        <v>7356</v>
      </c>
      <c r="U37" t="s">
        <v>7356</v>
      </c>
      <c r="V37">
        <v>5.56</v>
      </c>
      <c r="W37" t="s">
        <v>7804</v>
      </c>
      <c r="X37">
        <v>0.8</v>
      </c>
      <c r="Y37" t="s">
        <v>7774</v>
      </c>
      <c r="Z37" t="s">
        <v>7786</v>
      </c>
      <c r="AA37" t="s">
        <v>7774</v>
      </c>
      <c r="AB37">
        <v>10</v>
      </c>
      <c r="AC37">
        <v>10</v>
      </c>
      <c r="AD37">
        <v>15</v>
      </c>
      <c r="AE37" t="s">
        <v>5753</v>
      </c>
      <c r="AF37">
        <v>42.784383179999999</v>
      </c>
      <c r="AG37">
        <v>-82.037182479999998</v>
      </c>
      <c r="AH37">
        <v>202.6</v>
      </c>
      <c r="AI37">
        <v>290</v>
      </c>
      <c r="AK37">
        <v>15</v>
      </c>
      <c r="AL37">
        <v>986</v>
      </c>
      <c r="AM37">
        <v>3.496</v>
      </c>
      <c r="AN37">
        <v>-226.35499999999999</v>
      </c>
      <c r="AO37">
        <v>2116</v>
      </c>
      <c r="AP37">
        <v>2117</v>
      </c>
      <c r="AS37">
        <v>1.24</v>
      </c>
      <c r="AT37">
        <v>1.24</v>
      </c>
      <c r="AV37">
        <v>2.15</v>
      </c>
      <c r="AW37">
        <v>2.15</v>
      </c>
      <c r="BC37">
        <v>0.87</v>
      </c>
      <c r="BD37">
        <v>7</v>
      </c>
      <c r="BE37" t="s">
        <v>585</v>
      </c>
      <c r="BF37" t="s">
        <v>3340</v>
      </c>
      <c r="BG37">
        <v>36</v>
      </c>
      <c r="BH37" t="s">
        <v>7797</v>
      </c>
      <c r="BI37" t="s">
        <v>7773</v>
      </c>
      <c r="BJ37">
        <v>36</v>
      </c>
      <c r="BK37">
        <v>130</v>
      </c>
      <c r="BR37">
        <v>13</v>
      </c>
      <c r="BS37">
        <v>0.66</v>
      </c>
      <c r="BT37">
        <v>0.57999999999999996</v>
      </c>
      <c r="BU37">
        <v>0.57999999999999996</v>
      </c>
      <c r="BV37">
        <v>42.784383179999999</v>
      </c>
      <c r="BW37">
        <v>-82.037182479999998</v>
      </c>
      <c r="BX37">
        <v>4737392.95</v>
      </c>
      <c r="BY37">
        <v>202.589</v>
      </c>
      <c r="BZ37">
        <v>312</v>
      </c>
      <c r="CA37" t="s">
        <v>7364</v>
      </c>
      <c r="CB37">
        <v>7</v>
      </c>
      <c r="CC37">
        <v>10</v>
      </c>
      <c r="CD37">
        <v>12</v>
      </c>
      <c r="CE37">
        <v>12</v>
      </c>
      <c r="CF37" t="s">
        <v>5752</v>
      </c>
      <c r="CG37">
        <v>414</v>
      </c>
      <c r="CH37" t="s">
        <v>3339</v>
      </c>
      <c r="CI37" t="s">
        <v>8652</v>
      </c>
      <c r="CJ37">
        <v>5.56</v>
      </c>
      <c r="CK37">
        <v>0.8</v>
      </c>
    </row>
    <row r="38" spans="1:89" x14ac:dyDescent="0.35">
      <c r="A38" t="s">
        <v>3342</v>
      </c>
      <c r="B38">
        <v>37</v>
      </c>
      <c r="C38" t="s">
        <v>7778</v>
      </c>
      <c r="D38">
        <v>65</v>
      </c>
      <c r="E38">
        <v>30.797000000000001</v>
      </c>
      <c r="F38">
        <v>10</v>
      </c>
      <c r="G38" t="s">
        <v>7782</v>
      </c>
      <c r="H38" t="s">
        <v>7773</v>
      </c>
      <c r="I38" t="s">
        <v>5753</v>
      </c>
      <c r="J38">
        <v>13</v>
      </c>
      <c r="K38">
        <v>0.72</v>
      </c>
      <c r="L38">
        <v>8</v>
      </c>
      <c r="M38">
        <v>10</v>
      </c>
      <c r="N38" t="s">
        <v>7340</v>
      </c>
      <c r="Q38" t="s">
        <v>7784</v>
      </c>
      <c r="R38" t="s">
        <v>7774</v>
      </c>
      <c r="S38" t="s">
        <v>7165</v>
      </c>
      <c r="T38" t="s">
        <v>7356</v>
      </c>
      <c r="U38" t="s">
        <v>7356</v>
      </c>
      <c r="V38">
        <v>5.56</v>
      </c>
      <c r="W38" t="s">
        <v>7804</v>
      </c>
      <c r="X38">
        <v>0.8</v>
      </c>
      <c r="Y38" t="s">
        <v>7774</v>
      </c>
      <c r="Z38" t="s">
        <v>7789</v>
      </c>
      <c r="AA38" t="s">
        <v>7774</v>
      </c>
      <c r="AE38" t="s">
        <v>5678</v>
      </c>
      <c r="AF38">
        <v>42.784366030000001</v>
      </c>
      <c r="AG38">
        <v>-82.037182830000006</v>
      </c>
      <c r="AH38">
        <v>202.6</v>
      </c>
      <c r="AI38">
        <v>290</v>
      </c>
      <c r="AK38">
        <v>15</v>
      </c>
      <c r="AL38">
        <v>986</v>
      </c>
      <c r="AM38">
        <v>5.3929999999999998</v>
      </c>
      <c r="AN38">
        <v>-226.72300000000001</v>
      </c>
      <c r="AO38">
        <v>2116</v>
      </c>
      <c r="AP38">
        <v>2117</v>
      </c>
      <c r="AS38">
        <v>1.24</v>
      </c>
      <c r="AT38">
        <v>1.24</v>
      </c>
      <c r="AV38">
        <v>2.15</v>
      </c>
      <c r="AW38">
        <v>2.15</v>
      </c>
      <c r="BC38">
        <v>0.72</v>
      </c>
      <c r="BD38">
        <v>8</v>
      </c>
      <c r="BE38" t="s">
        <v>586</v>
      </c>
      <c r="BF38" t="s">
        <v>3342</v>
      </c>
      <c r="BG38">
        <v>37</v>
      </c>
      <c r="BH38" t="s">
        <v>5753</v>
      </c>
      <c r="BI38" t="s">
        <v>7773</v>
      </c>
      <c r="BJ38">
        <v>37</v>
      </c>
      <c r="BK38">
        <v>130</v>
      </c>
      <c r="BR38">
        <v>13</v>
      </c>
      <c r="BS38">
        <v>0.66</v>
      </c>
      <c r="BT38">
        <v>0.57999999999999996</v>
      </c>
      <c r="BU38">
        <v>0.57999999999999996</v>
      </c>
      <c r="BV38">
        <v>42.784366030000001</v>
      </c>
      <c r="BW38">
        <v>-82.037182830000006</v>
      </c>
      <c r="BX38">
        <v>4737391.0460000001</v>
      </c>
      <c r="BY38">
        <v>202.595</v>
      </c>
      <c r="BZ38">
        <v>147.1</v>
      </c>
      <c r="CA38" t="s">
        <v>7365</v>
      </c>
      <c r="CB38">
        <v>7</v>
      </c>
      <c r="CC38">
        <v>10</v>
      </c>
      <c r="CD38">
        <v>12</v>
      </c>
      <c r="CE38">
        <v>12</v>
      </c>
      <c r="CF38" t="s">
        <v>5677</v>
      </c>
      <c r="CG38">
        <v>414</v>
      </c>
      <c r="CH38" t="s">
        <v>3290</v>
      </c>
      <c r="CI38" t="s">
        <v>7332</v>
      </c>
      <c r="CJ38">
        <v>5.56</v>
      </c>
      <c r="CK38">
        <v>0.8</v>
      </c>
    </row>
    <row r="39" spans="1:89" x14ac:dyDescent="0.35">
      <c r="A39" t="s">
        <v>3343</v>
      </c>
      <c r="B39">
        <v>38</v>
      </c>
      <c r="C39" t="s">
        <v>7778</v>
      </c>
      <c r="D39">
        <v>66</v>
      </c>
      <c r="E39">
        <v>31.791</v>
      </c>
      <c r="F39">
        <v>10</v>
      </c>
      <c r="G39" t="s">
        <v>7782</v>
      </c>
      <c r="H39" t="s">
        <v>7773</v>
      </c>
      <c r="I39" t="s">
        <v>5753</v>
      </c>
      <c r="J39">
        <v>15</v>
      </c>
      <c r="K39">
        <v>0.82</v>
      </c>
      <c r="L39">
        <v>6</v>
      </c>
      <c r="M39">
        <v>9</v>
      </c>
      <c r="N39" t="s">
        <v>7453</v>
      </c>
      <c r="Q39" t="s">
        <v>7784</v>
      </c>
      <c r="R39" t="s">
        <v>7774</v>
      </c>
      <c r="S39" t="s">
        <v>7165</v>
      </c>
      <c r="T39" t="s">
        <v>7356</v>
      </c>
      <c r="U39" t="s">
        <v>7356</v>
      </c>
      <c r="V39">
        <v>5.56</v>
      </c>
      <c r="W39" t="s">
        <v>7804</v>
      </c>
      <c r="X39">
        <v>0.8</v>
      </c>
      <c r="Y39" t="s">
        <v>7774</v>
      </c>
      <c r="Z39" t="s">
        <v>7789</v>
      </c>
      <c r="AA39" t="s">
        <v>7774</v>
      </c>
      <c r="AE39" t="s">
        <v>5678</v>
      </c>
      <c r="AF39">
        <v>42.784357030000002</v>
      </c>
      <c r="AG39">
        <v>-82.037183020000001</v>
      </c>
      <c r="AH39">
        <v>202.6</v>
      </c>
      <c r="AI39">
        <v>290</v>
      </c>
      <c r="AK39">
        <v>15</v>
      </c>
      <c r="AL39">
        <v>986</v>
      </c>
      <c r="AM39">
        <v>6.3890000000000002</v>
      </c>
      <c r="AN39">
        <v>-348.11799999999999</v>
      </c>
      <c r="AO39">
        <v>2117</v>
      </c>
      <c r="AP39">
        <v>2117</v>
      </c>
      <c r="AS39">
        <v>1.24</v>
      </c>
      <c r="AT39">
        <v>1.24</v>
      </c>
      <c r="AV39">
        <v>2.15</v>
      </c>
      <c r="AW39">
        <v>2.15</v>
      </c>
      <c r="BC39">
        <v>0.82</v>
      </c>
      <c r="BD39">
        <v>6</v>
      </c>
      <c r="BE39" t="s">
        <v>587</v>
      </c>
      <c r="BF39" t="s">
        <v>3343</v>
      </c>
      <c r="BG39">
        <v>38</v>
      </c>
      <c r="BH39" t="s">
        <v>5753</v>
      </c>
      <c r="BI39" t="s">
        <v>7773</v>
      </c>
      <c r="BJ39">
        <v>38</v>
      </c>
      <c r="BK39">
        <v>130</v>
      </c>
      <c r="BR39">
        <v>13</v>
      </c>
      <c r="BS39">
        <v>0.66</v>
      </c>
      <c r="BT39">
        <v>0.57999999999999996</v>
      </c>
      <c r="BU39">
        <v>0.57999999999999996</v>
      </c>
      <c r="BV39">
        <v>42.784357030000002</v>
      </c>
      <c r="BW39">
        <v>-82.037183020000001</v>
      </c>
      <c r="BX39">
        <v>4737390.0480000004</v>
      </c>
      <c r="BY39">
        <v>202.6</v>
      </c>
      <c r="BZ39">
        <v>198.1</v>
      </c>
      <c r="CA39" t="s">
        <v>7347</v>
      </c>
      <c r="CB39">
        <v>7</v>
      </c>
      <c r="CC39">
        <v>10</v>
      </c>
      <c r="CD39">
        <v>12</v>
      </c>
      <c r="CE39">
        <v>12</v>
      </c>
      <c r="CF39" t="s">
        <v>5677</v>
      </c>
      <c r="CG39">
        <v>414</v>
      </c>
      <c r="CH39" t="s">
        <v>3290</v>
      </c>
      <c r="CI39" t="s">
        <v>7332</v>
      </c>
      <c r="CJ39">
        <v>5.56</v>
      </c>
      <c r="CK39">
        <v>0.8</v>
      </c>
    </row>
    <row r="40" spans="1:89" x14ac:dyDescent="0.35">
      <c r="A40" t="s">
        <v>3346</v>
      </c>
      <c r="B40">
        <v>39</v>
      </c>
      <c r="C40" t="s">
        <v>7778</v>
      </c>
      <c r="D40">
        <v>68</v>
      </c>
      <c r="E40">
        <v>38.036999999999999</v>
      </c>
      <c r="F40">
        <v>10</v>
      </c>
      <c r="G40" t="s">
        <v>7782</v>
      </c>
      <c r="H40" t="s">
        <v>7773</v>
      </c>
      <c r="I40" t="s">
        <v>5753</v>
      </c>
      <c r="J40">
        <v>13</v>
      </c>
      <c r="K40">
        <v>0.7</v>
      </c>
      <c r="L40">
        <v>7</v>
      </c>
      <c r="M40">
        <v>8</v>
      </c>
      <c r="N40" t="s">
        <v>7587</v>
      </c>
      <c r="Q40" t="s">
        <v>7784</v>
      </c>
      <c r="R40" t="s">
        <v>7774</v>
      </c>
      <c r="S40" t="s">
        <v>7166</v>
      </c>
      <c r="T40" t="s">
        <v>7366</v>
      </c>
      <c r="U40" t="s">
        <v>7366</v>
      </c>
      <c r="V40">
        <v>5.56</v>
      </c>
      <c r="W40" t="s">
        <v>7806</v>
      </c>
      <c r="X40">
        <v>1.3</v>
      </c>
      <c r="Y40" t="s">
        <v>7774</v>
      </c>
      <c r="Z40" t="s">
        <v>7789</v>
      </c>
      <c r="AA40" t="s">
        <v>7774</v>
      </c>
      <c r="AE40" t="s">
        <v>5678</v>
      </c>
      <c r="AF40">
        <v>42.784300590000001</v>
      </c>
      <c r="AG40">
        <v>-82.037184229999994</v>
      </c>
      <c r="AH40">
        <v>202.6</v>
      </c>
      <c r="AI40">
        <v>290</v>
      </c>
      <c r="AK40">
        <v>15</v>
      </c>
      <c r="AL40">
        <v>986</v>
      </c>
      <c r="AM40">
        <v>5.133</v>
      </c>
      <c r="AN40">
        <v>294.07100000000003</v>
      </c>
      <c r="AO40">
        <v>2117</v>
      </c>
      <c r="AP40">
        <v>2117</v>
      </c>
      <c r="AS40">
        <v>1.24</v>
      </c>
      <c r="AT40">
        <v>1.24</v>
      </c>
      <c r="AV40">
        <v>2.15</v>
      </c>
      <c r="AW40">
        <v>2.15</v>
      </c>
      <c r="BC40">
        <v>0.7</v>
      </c>
      <c r="BD40">
        <v>7</v>
      </c>
      <c r="BE40" t="s">
        <v>589</v>
      </c>
      <c r="BF40" t="s">
        <v>3346</v>
      </c>
      <c r="BG40">
        <v>39</v>
      </c>
      <c r="BH40" t="s">
        <v>5753</v>
      </c>
      <c r="BI40" t="s">
        <v>7773</v>
      </c>
      <c r="BJ40">
        <v>39</v>
      </c>
      <c r="BK40">
        <v>140</v>
      </c>
      <c r="BR40">
        <v>13</v>
      </c>
      <c r="BS40">
        <v>0.66</v>
      </c>
      <c r="BT40">
        <v>0.57999999999999996</v>
      </c>
      <c r="BU40">
        <v>0.57999999999999996</v>
      </c>
      <c r="BV40">
        <v>42.784300590000001</v>
      </c>
      <c r="BW40">
        <v>-82.037184229999994</v>
      </c>
      <c r="BX40">
        <v>4737383.7810000004</v>
      </c>
      <c r="BY40">
        <v>202.642</v>
      </c>
      <c r="BZ40">
        <v>212.3</v>
      </c>
      <c r="CA40" t="s">
        <v>7335</v>
      </c>
      <c r="CB40">
        <v>7</v>
      </c>
      <c r="CC40">
        <v>10</v>
      </c>
      <c r="CD40">
        <v>12</v>
      </c>
      <c r="CE40">
        <v>12</v>
      </c>
      <c r="CF40" t="s">
        <v>5677</v>
      </c>
      <c r="CG40">
        <v>414</v>
      </c>
      <c r="CH40" t="s">
        <v>3290</v>
      </c>
      <c r="CI40" t="s">
        <v>7332</v>
      </c>
      <c r="CJ40">
        <v>5.56</v>
      </c>
      <c r="CK40">
        <v>1.2</v>
      </c>
    </row>
    <row r="41" spans="1:89" x14ac:dyDescent="0.35">
      <c r="A41" t="s">
        <v>3350</v>
      </c>
      <c r="B41">
        <v>40</v>
      </c>
      <c r="C41" t="s">
        <v>7778</v>
      </c>
      <c r="D41">
        <v>72</v>
      </c>
      <c r="E41">
        <v>64.134</v>
      </c>
      <c r="F41">
        <v>10</v>
      </c>
      <c r="G41" t="s">
        <v>7782</v>
      </c>
      <c r="H41" t="s">
        <v>7773</v>
      </c>
      <c r="I41" t="s">
        <v>7797</v>
      </c>
      <c r="J41">
        <v>11</v>
      </c>
      <c r="K41">
        <v>0.63</v>
      </c>
      <c r="L41">
        <v>11</v>
      </c>
      <c r="M41">
        <v>9</v>
      </c>
      <c r="N41" t="s">
        <v>7601</v>
      </c>
      <c r="Q41" t="s">
        <v>7784</v>
      </c>
      <c r="R41" t="s">
        <v>7774</v>
      </c>
      <c r="S41" t="s">
        <v>7167</v>
      </c>
      <c r="T41" t="s">
        <v>7369</v>
      </c>
      <c r="U41" t="s">
        <v>7369</v>
      </c>
      <c r="V41">
        <v>5.56</v>
      </c>
      <c r="W41" t="s">
        <v>7807</v>
      </c>
      <c r="X41">
        <v>2.2000000000000002</v>
      </c>
      <c r="Y41" t="s">
        <v>7774</v>
      </c>
      <c r="Z41" t="s">
        <v>7783</v>
      </c>
      <c r="AA41" t="s">
        <v>7774</v>
      </c>
      <c r="AE41" t="s">
        <v>5762</v>
      </c>
      <c r="AF41">
        <v>42.784064770000001</v>
      </c>
      <c r="AG41">
        <v>-82.037191059999998</v>
      </c>
      <c r="AH41">
        <v>202.6</v>
      </c>
      <c r="AI41">
        <v>290</v>
      </c>
      <c r="AK41">
        <v>15</v>
      </c>
      <c r="AL41">
        <v>986</v>
      </c>
      <c r="AM41">
        <v>6.6289999999999996</v>
      </c>
      <c r="AN41">
        <v>-220.185</v>
      </c>
      <c r="AO41">
        <v>2114</v>
      </c>
      <c r="AP41">
        <v>2115</v>
      </c>
      <c r="AS41">
        <v>1.23</v>
      </c>
      <c r="AT41">
        <v>1.23</v>
      </c>
      <c r="AV41">
        <v>2.14</v>
      </c>
      <c r="AW41">
        <v>2.14</v>
      </c>
      <c r="BC41">
        <v>0.63</v>
      </c>
      <c r="BD41">
        <v>11</v>
      </c>
      <c r="BE41" t="s">
        <v>592</v>
      </c>
      <c r="BF41" t="s">
        <v>3350</v>
      </c>
      <c r="BG41">
        <v>40</v>
      </c>
      <c r="BH41" t="s">
        <v>7797</v>
      </c>
      <c r="BI41" t="s">
        <v>7773</v>
      </c>
      <c r="BJ41">
        <v>40</v>
      </c>
      <c r="BK41">
        <v>170</v>
      </c>
      <c r="BR41">
        <v>13</v>
      </c>
      <c r="BS41">
        <v>0.66</v>
      </c>
      <c r="BT41">
        <v>0.57999999999999996</v>
      </c>
      <c r="BU41">
        <v>0.57999999999999996</v>
      </c>
      <c r="BV41">
        <v>42.784064770000001</v>
      </c>
      <c r="BW41">
        <v>-82.037191059999998</v>
      </c>
      <c r="BX41">
        <v>4737357.6009999998</v>
      </c>
      <c r="BY41">
        <v>202.58799999999999</v>
      </c>
      <c r="BZ41">
        <v>317.7</v>
      </c>
      <c r="CA41" t="s">
        <v>7370</v>
      </c>
      <c r="CB41">
        <v>7</v>
      </c>
      <c r="CC41">
        <v>10</v>
      </c>
      <c r="CD41">
        <v>12</v>
      </c>
      <c r="CE41">
        <v>12</v>
      </c>
      <c r="CF41" t="s">
        <v>5677</v>
      </c>
      <c r="CG41">
        <v>414</v>
      </c>
      <c r="CH41" t="s">
        <v>3339</v>
      </c>
      <c r="CI41" t="s">
        <v>8652</v>
      </c>
      <c r="CJ41">
        <v>5.56</v>
      </c>
      <c r="CK41">
        <v>2.2000000000000002</v>
      </c>
    </row>
    <row r="42" spans="1:89" x14ac:dyDescent="0.35">
      <c r="A42" t="s">
        <v>3408</v>
      </c>
      <c r="B42">
        <v>41</v>
      </c>
      <c r="C42" t="s">
        <v>7778</v>
      </c>
      <c r="D42">
        <v>81</v>
      </c>
      <c r="E42">
        <v>124.70699999999999</v>
      </c>
      <c r="F42">
        <v>10</v>
      </c>
      <c r="G42" t="s">
        <v>7782</v>
      </c>
      <c r="H42" t="s">
        <v>7773</v>
      </c>
      <c r="I42" t="s">
        <v>7797</v>
      </c>
      <c r="L42">
        <v>8</v>
      </c>
      <c r="M42">
        <v>8</v>
      </c>
      <c r="N42" t="s">
        <v>7443</v>
      </c>
      <c r="Q42" t="s">
        <v>7776</v>
      </c>
      <c r="R42" t="s">
        <v>7774</v>
      </c>
      <c r="S42" t="s">
        <v>7168</v>
      </c>
      <c r="T42" t="s">
        <v>7377</v>
      </c>
      <c r="U42" t="s">
        <v>7377</v>
      </c>
      <c r="V42">
        <v>5.56</v>
      </c>
      <c r="W42" t="s">
        <v>7808</v>
      </c>
      <c r="X42">
        <v>3.6</v>
      </c>
      <c r="Y42" t="s">
        <v>7774</v>
      </c>
      <c r="AA42" t="s">
        <v>7774</v>
      </c>
      <c r="AE42" t="s">
        <v>5673</v>
      </c>
      <c r="AF42">
        <v>42.783517430000003</v>
      </c>
      <c r="AG42">
        <v>-82.037209919999995</v>
      </c>
      <c r="AH42">
        <v>202.7</v>
      </c>
      <c r="AI42">
        <v>290</v>
      </c>
      <c r="AK42">
        <v>15</v>
      </c>
      <c r="AL42">
        <v>986</v>
      </c>
      <c r="AM42">
        <v>3.9039999999999999</v>
      </c>
      <c r="AN42">
        <v>121.265</v>
      </c>
      <c r="BE42" t="s">
        <v>646</v>
      </c>
      <c r="BF42" t="s">
        <v>3408</v>
      </c>
      <c r="BG42">
        <v>41</v>
      </c>
      <c r="BH42" t="s">
        <v>7797</v>
      </c>
      <c r="BI42" t="s">
        <v>7773</v>
      </c>
      <c r="BJ42">
        <v>41</v>
      </c>
      <c r="BK42">
        <v>250</v>
      </c>
      <c r="BV42">
        <v>42.783517430000003</v>
      </c>
      <c r="BW42">
        <v>-82.037209919999995</v>
      </c>
      <c r="BX42">
        <v>4737296.84</v>
      </c>
      <c r="BY42">
        <v>202.727</v>
      </c>
      <c r="BZ42">
        <v>34.700000000000003</v>
      </c>
      <c r="CA42" t="s">
        <v>7378</v>
      </c>
      <c r="CB42">
        <v>7</v>
      </c>
      <c r="CF42" t="s">
        <v>5672</v>
      </c>
      <c r="CG42">
        <v>414</v>
      </c>
      <c r="CH42" t="s">
        <v>3407</v>
      </c>
      <c r="CI42" t="s">
        <v>8651</v>
      </c>
      <c r="CJ42">
        <v>5.56</v>
      </c>
      <c r="CK42">
        <v>3.6</v>
      </c>
    </row>
    <row r="43" spans="1:89" x14ac:dyDescent="0.35">
      <c r="A43" t="s">
        <v>3487</v>
      </c>
      <c r="B43">
        <v>42</v>
      </c>
      <c r="C43" t="s">
        <v>7778</v>
      </c>
      <c r="D43">
        <v>91</v>
      </c>
      <c r="E43">
        <v>210.755</v>
      </c>
      <c r="F43">
        <v>10</v>
      </c>
      <c r="G43" t="s">
        <v>7782</v>
      </c>
      <c r="H43" t="s">
        <v>7773</v>
      </c>
      <c r="I43" t="s">
        <v>7797</v>
      </c>
      <c r="J43">
        <v>11</v>
      </c>
      <c r="K43">
        <v>0.61</v>
      </c>
      <c r="L43">
        <v>25</v>
      </c>
      <c r="M43">
        <v>16</v>
      </c>
      <c r="N43" t="s">
        <v>7370</v>
      </c>
      <c r="Q43" t="s">
        <v>7805</v>
      </c>
      <c r="R43" t="s">
        <v>7774</v>
      </c>
      <c r="S43" t="s">
        <v>7169</v>
      </c>
      <c r="T43" t="s">
        <v>7384</v>
      </c>
      <c r="U43" t="s">
        <v>7384</v>
      </c>
      <c r="V43">
        <v>5.56</v>
      </c>
      <c r="W43" t="s">
        <v>7809</v>
      </c>
      <c r="X43">
        <v>3.7</v>
      </c>
      <c r="Y43" t="s">
        <v>7774</v>
      </c>
      <c r="Z43" t="s">
        <v>7788</v>
      </c>
      <c r="AA43" t="s">
        <v>7774</v>
      </c>
      <c r="AB43">
        <v>10</v>
      </c>
      <c r="AC43">
        <v>10</v>
      </c>
      <c r="AD43">
        <v>12</v>
      </c>
      <c r="AE43" t="s">
        <v>5753</v>
      </c>
      <c r="AF43">
        <v>42.782739909999997</v>
      </c>
      <c r="AG43">
        <v>-82.037233580000006</v>
      </c>
      <c r="AH43">
        <v>202.7</v>
      </c>
      <c r="AI43">
        <v>290</v>
      </c>
      <c r="AK43">
        <v>15</v>
      </c>
      <c r="AL43">
        <v>986</v>
      </c>
      <c r="AM43">
        <v>6.6429999999999998</v>
      </c>
      <c r="AN43">
        <v>73.942999999999998</v>
      </c>
      <c r="AO43">
        <v>2092</v>
      </c>
      <c r="AP43">
        <v>2096</v>
      </c>
      <c r="AS43">
        <v>1.22</v>
      </c>
      <c r="AT43">
        <v>1.22</v>
      </c>
      <c r="AV43">
        <v>2.13</v>
      </c>
      <c r="AW43">
        <v>2.12</v>
      </c>
      <c r="BC43">
        <v>0.61</v>
      </c>
      <c r="BD43">
        <v>25</v>
      </c>
      <c r="BE43" t="s">
        <v>725</v>
      </c>
      <c r="BF43" t="s">
        <v>3487</v>
      </c>
      <c r="BG43">
        <v>42</v>
      </c>
      <c r="BH43" t="s">
        <v>7797</v>
      </c>
      <c r="BI43" t="s">
        <v>7773</v>
      </c>
      <c r="BJ43">
        <v>42</v>
      </c>
      <c r="BK43">
        <v>340</v>
      </c>
      <c r="BR43">
        <v>13</v>
      </c>
      <c r="BS43">
        <v>0.66</v>
      </c>
      <c r="BT43">
        <v>0.59</v>
      </c>
      <c r="BU43">
        <v>0.59</v>
      </c>
      <c r="BV43">
        <v>42.782739909999997</v>
      </c>
      <c r="BW43">
        <v>-82.037233580000006</v>
      </c>
      <c r="BX43">
        <v>4737210.5240000002</v>
      </c>
      <c r="BY43">
        <v>202.73099999999999</v>
      </c>
      <c r="BZ43">
        <v>314.10000000000002</v>
      </c>
      <c r="CA43" t="s">
        <v>7385</v>
      </c>
      <c r="CB43">
        <v>7</v>
      </c>
      <c r="CC43">
        <v>10</v>
      </c>
      <c r="CD43">
        <v>12</v>
      </c>
      <c r="CE43">
        <v>12</v>
      </c>
      <c r="CF43" t="s">
        <v>5752</v>
      </c>
      <c r="CG43">
        <v>414</v>
      </c>
      <c r="CH43" t="s">
        <v>3339</v>
      </c>
      <c r="CI43" t="s">
        <v>8652</v>
      </c>
      <c r="CJ43">
        <v>5.56</v>
      </c>
      <c r="CK43">
        <v>3.7</v>
      </c>
    </row>
    <row r="44" spans="1:89" x14ac:dyDescent="0.35">
      <c r="A44" t="s">
        <v>3490</v>
      </c>
      <c r="B44">
        <v>43</v>
      </c>
      <c r="C44" t="s">
        <v>7778</v>
      </c>
      <c r="D44">
        <v>92</v>
      </c>
      <c r="E44">
        <v>210.90600000000001</v>
      </c>
      <c r="F44">
        <v>10</v>
      </c>
      <c r="G44" t="s">
        <v>7782</v>
      </c>
      <c r="H44" t="s">
        <v>7773</v>
      </c>
      <c r="I44" t="s">
        <v>7797</v>
      </c>
      <c r="J44">
        <v>16</v>
      </c>
      <c r="K44">
        <v>0.89</v>
      </c>
      <c r="L44">
        <v>21</v>
      </c>
      <c r="M44">
        <v>19</v>
      </c>
      <c r="N44" t="s">
        <v>7364</v>
      </c>
      <c r="Q44" t="s">
        <v>7805</v>
      </c>
      <c r="R44" t="s">
        <v>7774</v>
      </c>
      <c r="S44" t="s">
        <v>7169</v>
      </c>
      <c r="T44" t="s">
        <v>7384</v>
      </c>
      <c r="U44" t="s">
        <v>7384</v>
      </c>
      <c r="V44">
        <v>5.56</v>
      </c>
      <c r="W44" t="s">
        <v>7809</v>
      </c>
      <c r="X44">
        <v>3.7</v>
      </c>
      <c r="Y44" t="s">
        <v>7774</v>
      </c>
      <c r="Z44" t="s">
        <v>7788</v>
      </c>
      <c r="AA44" t="s">
        <v>3293</v>
      </c>
      <c r="AB44">
        <v>10</v>
      </c>
      <c r="AC44">
        <v>10</v>
      </c>
      <c r="AD44">
        <v>12</v>
      </c>
      <c r="AE44" t="s">
        <v>5753</v>
      </c>
      <c r="AF44">
        <v>42.782738530000003</v>
      </c>
      <c r="AG44">
        <v>-82.037233639999997</v>
      </c>
      <c r="AH44">
        <v>202.7</v>
      </c>
      <c r="AI44">
        <v>290</v>
      </c>
      <c r="AK44">
        <v>15</v>
      </c>
      <c r="AL44">
        <v>986</v>
      </c>
      <c r="AM44">
        <v>6.7960000000000003</v>
      </c>
      <c r="AN44">
        <v>85.995000000000005</v>
      </c>
      <c r="AO44">
        <v>2089</v>
      </c>
      <c r="AP44">
        <v>2094</v>
      </c>
      <c r="AS44">
        <v>1.22</v>
      </c>
      <c r="AT44">
        <v>1.22</v>
      </c>
      <c r="AV44">
        <v>2.12</v>
      </c>
      <c r="AW44">
        <v>2.12</v>
      </c>
      <c r="BC44">
        <v>0.89</v>
      </c>
      <c r="BD44">
        <v>21</v>
      </c>
      <c r="BE44" t="s">
        <v>726</v>
      </c>
      <c r="BF44" t="s">
        <v>3490</v>
      </c>
      <c r="BG44">
        <v>43</v>
      </c>
      <c r="BH44" t="s">
        <v>7797</v>
      </c>
      <c r="BI44" t="s">
        <v>7773</v>
      </c>
      <c r="BJ44">
        <v>43</v>
      </c>
      <c r="BK44">
        <v>340</v>
      </c>
      <c r="BR44">
        <v>13</v>
      </c>
      <c r="BS44">
        <v>0.66</v>
      </c>
      <c r="BT44">
        <v>0.59</v>
      </c>
      <c r="BU44">
        <v>0.59</v>
      </c>
      <c r="BV44">
        <v>42.782738530000003</v>
      </c>
      <c r="BW44">
        <v>-82.037233639999997</v>
      </c>
      <c r="BX44">
        <v>4737210.3710000003</v>
      </c>
      <c r="BY44">
        <v>202.73099999999999</v>
      </c>
      <c r="BZ44">
        <v>307.8</v>
      </c>
      <c r="CA44" t="s">
        <v>7386</v>
      </c>
      <c r="CB44">
        <v>7</v>
      </c>
      <c r="CC44">
        <v>10</v>
      </c>
      <c r="CD44">
        <v>12</v>
      </c>
      <c r="CE44">
        <v>12</v>
      </c>
      <c r="CF44" t="s">
        <v>5752</v>
      </c>
      <c r="CG44">
        <v>414</v>
      </c>
      <c r="CH44" t="s">
        <v>3339</v>
      </c>
      <c r="CI44" t="s">
        <v>8652</v>
      </c>
      <c r="CJ44">
        <v>5.56</v>
      </c>
      <c r="CK44">
        <v>3.6</v>
      </c>
    </row>
    <row r="45" spans="1:89" x14ac:dyDescent="0.35">
      <c r="A45" t="s">
        <v>5773</v>
      </c>
      <c r="B45">
        <v>44</v>
      </c>
      <c r="C45" t="s">
        <v>7778</v>
      </c>
      <c r="D45">
        <v>94</v>
      </c>
      <c r="E45">
        <v>218.01900000000001</v>
      </c>
      <c r="F45">
        <v>10</v>
      </c>
      <c r="G45" t="s">
        <v>7775</v>
      </c>
      <c r="H45" t="s">
        <v>7773</v>
      </c>
      <c r="I45" t="s">
        <v>7772</v>
      </c>
      <c r="J45">
        <v>1.4</v>
      </c>
      <c r="K45">
        <v>3.83</v>
      </c>
      <c r="L45">
        <v>63</v>
      </c>
      <c r="M45">
        <v>86</v>
      </c>
      <c r="N45" t="s">
        <v>7357</v>
      </c>
      <c r="Q45" t="s">
        <v>7776</v>
      </c>
      <c r="R45" t="s">
        <v>7774</v>
      </c>
      <c r="S45" t="s">
        <v>7170</v>
      </c>
      <c r="T45" t="s">
        <v>7387</v>
      </c>
      <c r="U45" t="s">
        <v>7387</v>
      </c>
      <c r="V45">
        <v>5.56</v>
      </c>
      <c r="W45" t="s">
        <v>7777</v>
      </c>
      <c r="X45">
        <v>3.7</v>
      </c>
      <c r="Y45" t="s">
        <v>7774</v>
      </c>
      <c r="AA45" t="s">
        <v>7774</v>
      </c>
      <c r="AB45">
        <v>0.5</v>
      </c>
      <c r="AC45">
        <v>7.6</v>
      </c>
      <c r="AD45">
        <v>25.4</v>
      </c>
      <c r="AF45">
        <v>42.782674440000001</v>
      </c>
      <c r="AG45">
        <v>-82.037235850000002</v>
      </c>
      <c r="AH45">
        <v>202.7</v>
      </c>
      <c r="AI45">
        <v>290</v>
      </c>
      <c r="AK45">
        <v>15</v>
      </c>
      <c r="AL45">
        <v>986</v>
      </c>
      <c r="AM45">
        <v>5.1879999999999997</v>
      </c>
      <c r="AN45">
        <v>-112.577</v>
      </c>
      <c r="BE45" t="s">
        <v>5772</v>
      </c>
      <c r="BF45" t="s">
        <v>5773</v>
      </c>
      <c r="BG45">
        <v>44</v>
      </c>
      <c r="BH45" t="s">
        <v>7772</v>
      </c>
      <c r="BI45" t="s">
        <v>7773</v>
      </c>
      <c r="BJ45">
        <v>44</v>
      </c>
      <c r="BK45">
        <v>350</v>
      </c>
      <c r="BV45">
        <v>42.782674440000001</v>
      </c>
      <c r="BW45">
        <v>-82.037235850000002</v>
      </c>
      <c r="BX45">
        <v>4737203.2570000002</v>
      </c>
      <c r="BY45">
        <v>202.666</v>
      </c>
      <c r="BZ45">
        <v>119.7</v>
      </c>
      <c r="CA45" t="s">
        <v>8653</v>
      </c>
      <c r="CB45">
        <v>7</v>
      </c>
      <c r="CF45" t="s">
        <v>5672</v>
      </c>
      <c r="CG45">
        <v>414</v>
      </c>
      <c r="CH45" t="s">
        <v>3502</v>
      </c>
      <c r="CI45" t="s">
        <v>8654</v>
      </c>
      <c r="CJ45">
        <v>5.56</v>
      </c>
      <c r="CK45">
        <v>3.7</v>
      </c>
    </row>
    <row r="46" spans="1:89" x14ac:dyDescent="0.35">
      <c r="A46" t="s">
        <v>3673</v>
      </c>
      <c r="B46">
        <v>45</v>
      </c>
      <c r="C46" t="s">
        <v>7778</v>
      </c>
      <c r="D46">
        <v>113</v>
      </c>
      <c r="E46">
        <v>326.87</v>
      </c>
      <c r="F46">
        <v>10</v>
      </c>
      <c r="G46" t="s">
        <v>7782</v>
      </c>
      <c r="H46" t="s">
        <v>7773</v>
      </c>
      <c r="I46" t="s">
        <v>7797</v>
      </c>
      <c r="J46">
        <v>18</v>
      </c>
      <c r="K46">
        <v>0.99</v>
      </c>
      <c r="L46">
        <v>11</v>
      </c>
      <c r="M46">
        <v>11</v>
      </c>
      <c r="N46" t="s">
        <v>7822</v>
      </c>
      <c r="Q46" t="s">
        <v>7805</v>
      </c>
      <c r="R46" t="s">
        <v>7774</v>
      </c>
      <c r="S46" t="s">
        <v>7171</v>
      </c>
      <c r="T46" t="s">
        <v>7386</v>
      </c>
      <c r="U46" t="s">
        <v>7386</v>
      </c>
      <c r="V46">
        <v>5.56</v>
      </c>
      <c r="W46" t="s">
        <v>7823</v>
      </c>
      <c r="X46">
        <v>2.2999999999999998</v>
      </c>
      <c r="Y46" t="s">
        <v>7774</v>
      </c>
      <c r="Z46" t="s">
        <v>7788</v>
      </c>
      <c r="AA46" t="s">
        <v>7774</v>
      </c>
      <c r="AB46">
        <v>10</v>
      </c>
      <c r="AC46">
        <v>10</v>
      </c>
      <c r="AD46">
        <v>12</v>
      </c>
      <c r="AE46" t="s">
        <v>5753</v>
      </c>
      <c r="AF46">
        <v>42.781713259999997</v>
      </c>
      <c r="AG46">
        <v>-82.037198450000005</v>
      </c>
      <c r="AH46">
        <v>201.3</v>
      </c>
      <c r="AI46">
        <v>290</v>
      </c>
      <c r="AK46">
        <v>15</v>
      </c>
      <c r="AL46">
        <v>986</v>
      </c>
      <c r="AM46">
        <v>2.2639999999999998</v>
      </c>
      <c r="AN46">
        <v>-57.904000000000003</v>
      </c>
      <c r="AO46">
        <v>2109</v>
      </c>
      <c r="AP46">
        <v>2111</v>
      </c>
      <c r="AS46">
        <v>1.23</v>
      </c>
      <c r="AT46">
        <v>1.23</v>
      </c>
      <c r="AV46">
        <v>2.14</v>
      </c>
      <c r="AW46">
        <v>2.14</v>
      </c>
      <c r="BC46">
        <v>0.99</v>
      </c>
      <c r="BD46">
        <v>11</v>
      </c>
      <c r="BE46" t="s">
        <v>905</v>
      </c>
      <c r="BF46" t="s">
        <v>3673</v>
      </c>
      <c r="BG46">
        <v>45</v>
      </c>
      <c r="BH46" t="s">
        <v>7797</v>
      </c>
      <c r="BI46" t="s">
        <v>7773</v>
      </c>
      <c r="BJ46">
        <v>45</v>
      </c>
      <c r="BK46">
        <v>510</v>
      </c>
      <c r="BR46">
        <v>13</v>
      </c>
      <c r="BS46">
        <v>0.66</v>
      </c>
      <c r="BT46">
        <v>0.57999999999999996</v>
      </c>
      <c r="BU46">
        <v>0.57999999999999996</v>
      </c>
      <c r="BV46">
        <v>42.781713259999997</v>
      </c>
      <c r="BW46">
        <v>-82.037198450000005</v>
      </c>
      <c r="BX46">
        <v>4737096.4840000002</v>
      </c>
      <c r="BY46">
        <v>201.25700000000001</v>
      </c>
      <c r="BZ46">
        <v>332.3</v>
      </c>
      <c r="CA46" t="s">
        <v>7397</v>
      </c>
      <c r="CB46">
        <v>7</v>
      </c>
      <c r="CC46">
        <v>10</v>
      </c>
      <c r="CD46">
        <v>12</v>
      </c>
      <c r="CE46">
        <v>12</v>
      </c>
      <c r="CF46" t="s">
        <v>5752</v>
      </c>
      <c r="CG46">
        <v>414</v>
      </c>
      <c r="CH46" t="s">
        <v>3339</v>
      </c>
      <c r="CI46" t="s">
        <v>8652</v>
      </c>
      <c r="CJ46">
        <v>5.56</v>
      </c>
      <c r="CK46">
        <v>2.2999999999999998</v>
      </c>
    </row>
    <row r="47" spans="1:89" x14ac:dyDescent="0.35">
      <c r="A47" t="s">
        <v>5778</v>
      </c>
      <c r="B47">
        <v>46</v>
      </c>
      <c r="C47" t="s">
        <v>7778</v>
      </c>
      <c r="D47">
        <v>118</v>
      </c>
      <c r="E47">
        <v>363.447</v>
      </c>
      <c r="F47">
        <v>10</v>
      </c>
      <c r="G47" t="s">
        <v>7798</v>
      </c>
      <c r="H47" t="s">
        <v>7773</v>
      </c>
      <c r="I47" t="s">
        <v>7810</v>
      </c>
      <c r="L47">
        <v>16</v>
      </c>
      <c r="M47">
        <v>5</v>
      </c>
      <c r="N47" t="s">
        <v>7597</v>
      </c>
      <c r="Q47" t="s">
        <v>7776</v>
      </c>
      <c r="R47" t="s">
        <v>3293</v>
      </c>
      <c r="S47" t="s">
        <v>7172</v>
      </c>
      <c r="T47" t="s">
        <v>7400</v>
      </c>
      <c r="U47" t="s">
        <v>7400</v>
      </c>
      <c r="V47">
        <v>5.56</v>
      </c>
      <c r="W47" t="s">
        <v>7811</v>
      </c>
      <c r="X47">
        <v>2.1</v>
      </c>
      <c r="Y47" t="s">
        <v>7774</v>
      </c>
      <c r="Z47" t="s">
        <v>7783</v>
      </c>
      <c r="AA47" t="s">
        <v>7774</v>
      </c>
      <c r="AE47" t="s">
        <v>5776</v>
      </c>
      <c r="AF47">
        <v>42.781383009999999</v>
      </c>
      <c r="AG47">
        <v>-82.03720758</v>
      </c>
      <c r="AH47">
        <v>202.5</v>
      </c>
      <c r="AI47">
        <v>290</v>
      </c>
      <c r="AK47">
        <v>15</v>
      </c>
      <c r="AL47">
        <v>986</v>
      </c>
      <c r="AM47">
        <v>1.0389999999999999</v>
      </c>
      <c r="AN47">
        <v>1.825</v>
      </c>
      <c r="BE47" t="s">
        <v>5777</v>
      </c>
      <c r="BF47" t="s">
        <v>5778</v>
      </c>
      <c r="BG47">
        <v>46</v>
      </c>
      <c r="BH47" t="s">
        <v>7810</v>
      </c>
      <c r="BI47" t="s">
        <v>7773</v>
      </c>
      <c r="BJ47">
        <v>46</v>
      </c>
      <c r="BK47">
        <v>550</v>
      </c>
      <c r="BV47">
        <v>42.781383009999999</v>
      </c>
      <c r="BW47">
        <v>-82.03720758</v>
      </c>
      <c r="BX47">
        <v>4737059.8210000005</v>
      </c>
      <c r="BY47">
        <v>202.46899999999999</v>
      </c>
      <c r="BZ47">
        <v>41</v>
      </c>
      <c r="CA47" t="s">
        <v>7401</v>
      </c>
      <c r="CB47">
        <v>7</v>
      </c>
      <c r="CF47" t="s">
        <v>5672</v>
      </c>
      <c r="CG47">
        <v>414</v>
      </c>
      <c r="CH47" t="s">
        <v>3899</v>
      </c>
      <c r="CI47" t="s">
        <v>3899</v>
      </c>
      <c r="CJ47">
        <v>5.56</v>
      </c>
      <c r="CK47">
        <v>2.1</v>
      </c>
    </row>
    <row r="48" spans="1:89" x14ac:dyDescent="0.35">
      <c r="A48" t="s">
        <v>3683</v>
      </c>
      <c r="B48">
        <v>47</v>
      </c>
      <c r="C48" t="s">
        <v>7778</v>
      </c>
      <c r="D48">
        <v>120</v>
      </c>
      <c r="E48">
        <v>377.70100000000002</v>
      </c>
      <c r="F48">
        <v>10</v>
      </c>
      <c r="G48" t="s">
        <v>7782</v>
      </c>
      <c r="H48" t="s">
        <v>7773</v>
      </c>
      <c r="I48" t="s">
        <v>5753</v>
      </c>
      <c r="J48">
        <v>17</v>
      </c>
      <c r="K48">
        <v>0.95</v>
      </c>
      <c r="L48">
        <v>15</v>
      </c>
      <c r="M48">
        <v>18</v>
      </c>
      <c r="N48" t="s">
        <v>7825</v>
      </c>
      <c r="Q48" t="s">
        <v>7784</v>
      </c>
      <c r="R48" t="s">
        <v>7774</v>
      </c>
      <c r="S48" t="s">
        <v>7173</v>
      </c>
      <c r="T48" t="s">
        <v>7402</v>
      </c>
      <c r="U48" t="s">
        <v>7402</v>
      </c>
      <c r="V48">
        <v>5.56</v>
      </c>
      <c r="W48" t="s">
        <v>7826</v>
      </c>
      <c r="X48">
        <v>2.1</v>
      </c>
      <c r="Y48" t="s">
        <v>7774</v>
      </c>
      <c r="Z48" t="s">
        <v>7788</v>
      </c>
      <c r="AA48" t="s">
        <v>7774</v>
      </c>
      <c r="AB48">
        <v>10</v>
      </c>
      <c r="AC48">
        <v>10</v>
      </c>
      <c r="AD48">
        <v>12</v>
      </c>
      <c r="AE48" t="s">
        <v>5683</v>
      </c>
      <c r="AF48">
        <v>42.781254259999997</v>
      </c>
      <c r="AG48">
        <v>-82.037212969999999</v>
      </c>
      <c r="AH48">
        <v>202.7</v>
      </c>
      <c r="AI48">
        <v>290</v>
      </c>
      <c r="AK48">
        <v>15</v>
      </c>
      <c r="AL48">
        <v>986</v>
      </c>
      <c r="AM48">
        <v>7.8929999999999998</v>
      </c>
      <c r="AN48">
        <v>263.87799999999999</v>
      </c>
      <c r="AO48">
        <v>2100</v>
      </c>
      <c r="AP48">
        <v>2104</v>
      </c>
      <c r="AS48">
        <v>1.23</v>
      </c>
      <c r="AT48">
        <v>1.23</v>
      </c>
      <c r="AV48">
        <v>2.13</v>
      </c>
      <c r="AW48">
        <v>2.13</v>
      </c>
      <c r="BC48">
        <v>0.95</v>
      </c>
      <c r="BD48">
        <v>15</v>
      </c>
      <c r="BE48" t="s">
        <v>915</v>
      </c>
      <c r="BF48" t="s">
        <v>3683</v>
      </c>
      <c r="BG48">
        <v>47</v>
      </c>
      <c r="BH48" t="s">
        <v>5753</v>
      </c>
      <c r="BI48" t="s">
        <v>7773</v>
      </c>
      <c r="BJ48">
        <v>47</v>
      </c>
      <c r="BK48">
        <v>560</v>
      </c>
      <c r="BR48">
        <v>13</v>
      </c>
      <c r="BS48">
        <v>0.66</v>
      </c>
      <c r="BT48">
        <v>0.59</v>
      </c>
      <c r="BU48">
        <v>0.59</v>
      </c>
      <c r="BV48">
        <v>42.781254259999997</v>
      </c>
      <c r="BW48">
        <v>-82.037212969999999</v>
      </c>
      <c r="BX48">
        <v>4737045.5290000001</v>
      </c>
      <c r="BY48">
        <v>202.73599999999999</v>
      </c>
      <c r="BZ48">
        <v>184.2</v>
      </c>
      <c r="CA48" t="s">
        <v>7403</v>
      </c>
      <c r="CB48">
        <v>7</v>
      </c>
      <c r="CC48">
        <v>10</v>
      </c>
      <c r="CD48">
        <v>12</v>
      </c>
      <c r="CE48">
        <v>12</v>
      </c>
      <c r="CF48" t="s">
        <v>5677</v>
      </c>
      <c r="CG48">
        <v>414</v>
      </c>
      <c r="CH48" t="s">
        <v>3290</v>
      </c>
      <c r="CI48" t="s">
        <v>7332</v>
      </c>
      <c r="CJ48">
        <v>5.56</v>
      </c>
      <c r="CK48">
        <v>2.1</v>
      </c>
    </row>
    <row r="49" spans="1:89" x14ac:dyDescent="0.35">
      <c r="A49" t="s">
        <v>5782</v>
      </c>
      <c r="B49">
        <v>48</v>
      </c>
      <c r="C49" t="s">
        <v>7778</v>
      </c>
      <c r="D49">
        <v>128</v>
      </c>
      <c r="E49">
        <v>431.86399999999998</v>
      </c>
      <c r="F49">
        <v>10</v>
      </c>
      <c r="G49" t="s">
        <v>7775</v>
      </c>
      <c r="H49" t="s">
        <v>7773</v>
      </c>
      <c r="I49" t="s">
        <v>7772</v>
      </c>
      <c r="J49">
        <v>0.6</v>
      </c>
      <c r="K49">
        <v>1.64</v>
      </c>
      <c r="L49">
        <v>59</v>
      </c>
      <c r="M49">
        <v>82</v>
      </c>
      <c r="N49" t="s">
        <v>7780</v>
      </c>
      <c r="Q49" t="s">
        <v>7776</v>
      </c>
      <c r="R49" t="s">
        <v>7774</v>
      </c>
      <c r="S49" t="s">
        <v>7174</v>
      </c>
      <c r="T49" t="s">
        <v>7393</v>
      </c>
      <c r="U49" t="s">
        <v>7393</v>
      </c>
      <c r="V49">
        <v>5.56</v>
      </c>
      <c r="W49" t="s">
        <v>7992</v>
      </c>
      <c r="X49">
        <v>2</v>
      </c>
      <c r="Y49" t="s">
        <v>7774</v>
      </c>
      <c r="AA49" t="s">
        <v>7774</v>
      </c>
      <c r="AB49">
        <v>0.5</v>
      </c>
      <c r="AC49">
        <v>7.6</v>
      </c>
      <c r="AD49">
        <v>25.4</v>
      </c>
      <c r="AF49">
        <v>42.780765150000001</v>
      </c>
      <c r="AG49">
        <v>-82.03723506</v>
      </c>
      <c r="AH49">
        <v>202.8</v>
      </c>
      <c r="AI49">
        <v>290</v>
      </c>
      <c r="AK49">
        <v>15</v>
      </c>
      <c r="AL49">
        <v>986</v>
      </c>
      <c r="AM49">
        <v>3.6339999999999999</v>
      </c>
      <c r="AN49">
        <v>-296.8</v>
      </c>
      <c r="BE49" t="s">
        <v>5781</v>
      </c>
      <c r="BF49" t="s">
        <v>5782</v>
      </c>
      <c r="BG49">
        <v>48</v>
      </c>
      <c r="BH49" t="s">
        <v>7772</v>
      </c>
      <c r="BI49" t="s">
        <v>7773</v>
      </c>
      <c r="BJ49">
        <v>48</v>
      </c>
      <c r="BK49">
        <v>630</v>
      </c>
      <c r="BV49">
        <v>42.780765150000001</v>
      </c>
      <c r="BW49">
        <v>-82.03723506</v>
      </c>
      <c r="BX49">
        <v>4736991.2369999997</v>
      </c>
      <c r="BY49">
        <v>202.76</v>
      </c>
      <c r="BZ49">
        <v>177.5</v>
      </c>
      <c r="CA49" t="s">
        <v>7407</v>
      </c>
      <c r="CB49">
        <v>7</v>
      </c>
      <c r="CF49" t="s">
        <v>5672</v>
      </c>
      <c r="CG49">
        <v>414</v>
      </c>
      <c r="CH49" t="s">
        <v>3502</v>
      </c>
      <c r="CI49" t="s">
        <v>8654</v>
      </c>
      <c r="CJ49">
        <v>5.56</v>
      </c>
      <c r="CK49">
        <v>2</v>
      </c>
    </row>
    <row r="50" spans="1:89" x14ac:dyDescent="0.35">
      <c r="A50" t="s">
        <v>3706</v>
      </c>
      <c r="B50">
        <v>49</v>
      </c>
      <c r="C50" t="s">
        <v>7778</v>
      </c>
      <c r="D50">
        <v>132</v>
      </c>
      <c r="E50">
        <v>462.392</v>
      </c>
      <c r="F50">
        <v>10</v>
      </c>
      <c r="G50" t="s">
        <v>7782</v>
      </c>
      <c r="H50" t="s">
        <v>7773</v>
      </c>
      <c r="I50" t="s">
        <v>7797</v>
      </c>
      <c r="J50">
        <v>11</v>
      </c>
      <c r="K50">
        <v>0.63</v>
      </c>
      <c r="L50">
        <v>11</v>
      </c>
      <c r="M50">
        <v>11</v>
      </c>
      <c r="N50" t="s">
        <v>7814</v>
      </c>
      <c r="Q50" t="s">
        <v>7784</v>
      </c>
      <c r="R50" t="s">
        <v>7774</v>
      </c>
      <c r="S50" t="s">
        <v>7175</v>
      </c>
      <c r="T50" t="s">
        <v>7409</v>
      </c>
      <c r="U50" t="s">
        <v>7409</v>
      </c>
      <c r="V50">
        <v>5.56</v>
      </c>
      <c r="W50" t="s">
        <v>7829</v>
      </c>
      <c r="X50">
        <v>2</v>
      </c>
      <c r="Y50" t="s">
        <v>7774</v>
      </c>
      <c r="Z50" t="s">
        <v>7788</v>
      </c>
      <c r="AA50" t="s">
        <v>7774</v>
      </c>
      <c r="AB50">
        <v>10</v>
      </c>
      <c r="AC50">
        <v>10</v>
      </c>
      <c r="AD50">
        <v>12</v>
      </c>
      <c r="AE50" t="s">
        <v>5753</v>
      </c>
      <c r="AF50">
        <v>42.780489099999997</v>
      </c>
      <c r="AG50">
        <v>-82.037246010000004</v>
      </c>
      <c r="AH50">
        <v>202.8</v>
      </c>
      <c r="AI50">
        <v>290</v>
      </c>
      <c r="AK50">
        <v>15</v>
      </c>
      <c r="AL50">
        <v>986</v>
      </c>
      <c r="AM50">
        <v>8.9860000000000007</v>
      </c>
      <c r="AN50">
        <v>205.232</v>
      </c>
      <c r="AO50">
        <v>2114</v>
      </c>
      <c r="AP50">
        <v>2115</v>
      </c>
      <c r="AS50">
        <v>1.23</v>
      </c>
      <c r="AT50">
        <v>1.23</v>
      </c>
      <c r="AV50">
        <v>2.14</v>
      </c>
      <c r="AW50">
        <v>2.14</v>
      </c>
      <c r="BC50">
        <v>0.63</v>
      </c>
      <c r="BD50">
        <v>11</v>
      </c>
      <c r="BE50" t="s">
        <v>934</v>
      </c>
      <c r="BF50" t="s">
        <v>3706</v>
      </c>
      <c r="BG50">
        <v>49</v>
      </c>
      <c r="BH50" t="s">
        <v>7797</v>
      </c>
      <c r="BI50" t="s">
        <v>7773</v>
      </c>
      <c r="BJ50">
        <v>49</v>
      </c>
      <c r="BK50">
        <v>660</v>
      </c>
      <c r="BR50">
        <v>13</v>
      </c>
      <c r="BS50">
        <v>0.66</v>
      </c>
      <c r="BT50">
        <v>0.57999999999999996</v>
      </c>
      <c r="BU50">
        <v>0.57999999999999996</v>
      </c>
      <c r="BV50">
        <v>42.780489099999997</v>
      </c>
      <c r="BW50">
        <v>-82.037246010000004</v>
      </c>
      <c r="BX50">
        <v>4736960.5939999996</v>
      </c>
      <c r="BY50">
        <v>202.77099999999999</v>
      </c>
      <c r="BZ50">
        <v>235.2</v>
      </c>
      <c r="CA50" t="s">
        <v>7410</v>
      </c>
      <c r="CB50">
        <v>7</v>
      </c>
      <c r="CC50">
        <v>10</v>
      </c>
      <c r="CD50">
        <v>12</v>
      </c>
      <c r="CE50">
        <v>12</v>
      </c>
      <c r="CF50" t="s">
        <v>5677</v>
      </c>
      <c r="CG50">
        <v>414</v>
      </c>
      <c r="CH50" t="s">
        <v>3339</v>
      </c>
      <c r="CI50" t="s">
        <v>8652</v>
      </c>
      <c r="CJ50">
        <v>5.56</v>
      </c>
      <c r="CK50">
        <v>2</v>
      </c>
    </row>
    <row r="51" spans="1:89" x14ac:dyDescent="0.35">
      <c r="A51" t="s">
        <v>3711</v>
      </c>
      <c r="B51">
        <v>50</v>
      </c>
      <c r="C51" t="s">
        <v>7778</v>
      </c>
      <c r="D51">
        <v>135</v>
      </c>
      <c r="E51">
        <v>473.83499999999998</v>
      </c>
      <c r="F51">
        <v>10</v>
      </c>
      <c r="G51" t="s">
        <v>7782</v>
      </c>
      <c r="H51" t="s">
        <v>7773</v>
      </c>
      <c r="I51" t="s">
        <v>7810</v>
      </c>
      <c r="J51">
        <v>13</v>
      </c>
      <c r="K51">
        <v>0.7</v>
      </c>
      <c r="L51">
        <v>16</v>
      </c>
      <c r="M51">
        <v>11</v>
      </c>
      <c r="N51" t="s">
        <v>7615</v>
      </c>
      <c r="Q51" t="s">
        <v>7776</v>
      </c>
      <c r="R51" t="s">
        <v>3293</v>
      </c>
      <c r="S51" t="s">
        <v>7176</v>
      </c>
      <c r="T51" t="s">
        <v>7411</v>
      </c>
      <c r="U51" t="s">
        <v>7411</v>
      </c>
      <c r="V51">
        <v>5.56</v>
      </c>
      <c r="W51" t="s">
        <v>7830</v>
      </c>
      <c r="X51">
        <v>2</v>
      </c>
      <c r="Y51" t="s">
        <v>7774</v>
      </c>
      <c r="Z51" t="s">
        <v>7788</v>
      </c>
      <c r="AA51" t="s">
        <v>7774</v>
      </c>
      <c r="AB51">
        <v>15</v>
      </c>
      <c r="AC51">
        <v>20</v>
      </c>
      <c r="AD51">
        <v>22</v>
      </c>
      <c r="AE51" t="s">
        <v>5785</v>
      </c>
      <c r="AF51">
        <v>42.780385729999999</v>
      </c>
      <c r="AG51">
        <v>-82.037249610000003</v>
      </c>
      <c r="AH51">
        <v>202.7</v>
      </c>
      <c r="AI51">
        <v>290</v>
      </c>
      <c r="AK51">
        <v>15</v>
      </c>
      <c r="AL51">
        <v>986</v>
      </c>
      <c r="AM51">
        <v>3.6269999999999998</v>
      </c>
      <c r="AN51">
        <v>10.288</v>
      </c>
      <c r="AO51">
        <v>2105</v>
      </c>
      <c r="AP51">
        <v>2107</v>
      </c>
      <c r="AS51">
        <v>1.23</v>
      </c>
      <c r="AT51">
        <v>1.23</v>
      </c>
      <c r="AV51">
        <v>2.14</v>
      </c>
      <c r="AW51">
        <v>2.13</v>
      </c>
      <c r="BC51">
        <v>0.7</v>
      </c>
      <c r="BD51">
        <v>16</v>
      </c>
      <c r="BE51" t="s">
        <v>938</v>
      </c>
      <c r="BF51" t="s">
        <v>3711</v>
      </c>
      <c r="BG51">
        <v>50</v>
      </c>
      <c r="BH51" t="s">
        <v>7810</v>
      </c>
      <c r="BI51" t="s">
        <v>7773</v>
      </c>
      <c r="BJ51">
        <v>50</v>
      </c>
      <c r="BK51">
        <v>680</v>
      </c>
      <c r="BR51">
        <v>13</v>
      </c>
      <c r="BS51">
        <v>0.66</v>
      </c>
      <c r="BT51">
        <v>0.59</v>
      </c>
      <c r="BU51">
        <v>0.59</v>
      </c>
      <c r="BV51">
        <v>42.780385729999999</v>
      </c>
      <c r="BW51">
        <v>-82.037249610000003</v>
      </c>
      <c r="BX51">
        <v>4736949.1189999999</v>
      </c>
      <c r="BY51">
        <v>202.69399999999999</v>
      </c>
      <c r="BZ51">
        <v>290.7</v>
      </c>
      <c r="CA51" t="s">
        <v>8655</v>
      </c>
      <c r="CB51">
        <v>7</v>
      </c>
      <c r="CC51">
        <v>10</v>
      </c>
      <c r="CD51">
        <v>12</v>
      </c>
      <c r="CE51">
        <v>12</v>
      </c>
      <c r="CF51" t="s">
        <v>5672</v>
      </c>
      <c r="CG51">
        <v>414</v>
      </c>
      <c r="CH51" t="s">
        <v>3710</v>
      </c>
      <c r="CI51" t="s">
        <v>8656</v>
      </c>
      <c r="CJ51">
        <v>5.56</v>
      </c>
      <c r="CK51">
        <v>2</v>
      </c>
    </row>
    <row r="52" spans="1:89" x14ac:dyDescent="0.35">
      <c r="A52" t="s">
        <v>5789</v>
      </c>
      <c r="B52">
        <v>51</v>
      </c>
      <c r="C52" t="s">
        <v>7778</v>
      </c>
      <c r="D52">
        <v>141</v>
      </c>
      <c r="E52">
        <v>508.935</v>
      </c>
      <c r="F52">
        <v>10</v>
      </c>
      <c r="G52" t="s">
        <v>7798</v>
      </c>
      <c r="H52" t="s">
        <v>7773</v>
      </c>
      <c r="I52" t="s">
        <v>7810</v>
      </c>
      <c r="L52">
        <v>9</v>
      </c>
      <c r="M52">
        <v>7</v>
      </c>
      <c r="N52" t="s">
        <v>7427</v>
      </c>
      <c r="Q52" t="s">
        <v>7776</v>
      </c>
      <c r="R52" t="s">
        <v>3293</v>
      </c>
      <c r="S52" t="s">
        <v>7177</v>
      </c>
      <c r="T52" t="s">
        <v>7395</v>
      </c>
      <c r="U52" t="s">
        <v>7395</v>
      </c>
      <c r="V52">
        <v>5.56</v>
      </c>
      <c r="W52" t="s">
        <v>7812</v>
      </c>
      <c r="X52">
        <v>2</v>
      </c>
      <c r="Y52" t="s">
        <v>7774</v>
      </c>
      <c r="Z52" t="s">
        <v>7789</v>
      </c>
      <c r="AA52" t="s">
        <v>7774</v>
      </c>
      <c r="AE52" t="s">
        <v>5776</v>
      </c>
      <c r="AF52">
        <v>42.780068579999998</v>
      </c>
      <c r="AG52">
        <v>-82.037262630000001</v>
      </c>
      <c r="AH52">
        <v>202.8</v>
      </c>
      <c r="AI52">
        <v>290</v>
      </c>
      <c r="AK52">
        <v>15</v>
      </c>
      <c r="AL52">
        <v>986</v>
      </c>
      <c r="AM52">
        <v>2.9000000000000001E-2</v>
      </c>
      <c r="AN52">
        <v>6.8959999999999999</v>
      </c>
      <c r="BE52" t="s">
        <v>5788</v>
      </c>
      <c r="BF52" t="s">
        <v>5789</v>
      </c>
      <c r="BG52">
        <v>51</v>
      </c>
      <c r="BH52" t="s">
        <v>7810</v>
      </c>
      <c r="BI52" t="s">
        <v>7773</v>
      </c>
      <c r="BJ52">
        <v>51</v>
      </c>
      <c r="BK52">
        <v>730</v>
      </c>
      <c r="BV52">
        <v>42.780068579999998</v>
      </c>
      <c r="BW52">
        <v>-82.037262630000001</v>
      </c>
      <c r="BX52">
        <v>4736913.9139999999</v>
      </c>
      <c r="BY52">
        <v>202.77500000000001</v>
      </c>
      <c r="BZ52">
        <v>334.8</v>
      </c>
      <c r="CA52" t="s">
        <v>7414</v>
      </c>
      <c r="CB52">
        <v>7</v>
      </c>
      <c r="CF52" t="s">
        <v>5672</v>
      </c>
      <c r="CG52">
        <v>414</v>
      </c>
      <c r="CH52" t="s">
        <v>3899</v>
      </c>
      <c r="CI52" t="s">
        <v>3899</v>
      </c>
      <c r="CJ52">
        <v>5.56</v>
      </c>
      <c r="CK52">
        <v>2</v>
      </c>
    </row>
    <row r="53" spans="1:89" x14ac:dyDescent="0.35">
      <c r="A53" t="s">
        <v>3724</v>
      </c>
      <c r="B53">
        <v>52</v>
      </c>
      <c r="C53" t="s">
        <v>7778</v>
      </c>
      <c r="D53">
        <v>144</v>
      </c>
      <c r="E53">
        <v>535.71799999999996</v>
      </c>
      <c r="F53">
        <v>10</v>
      </c>
      <c r="G53" t="s">
        <v>7782</v>
      </c>
      <c r="H53" t="s">
        <v>7773</v>
      </c>
      <c r="I53" t="s">
        <v>5753</v>
      </c>
      <c r="J53">
        <v>15</v>
      </c>
      <c r="K53">
        <v>0.86</v>
      </c>
      <c r="L53">
        <v>7</v>
      </c>
      <c r="M53">
        <v>8</v>
      </c>
      <c r="N53" t="s">
        <v>7355</v>
      </c>
      <c r="Q53" t="s">
        <v>7784</v>
      </c>
      <c r="R53" t="s">
        <v>7774</v>
      </c>
      <c r="S53" t="s">
        <v>7178</v>
      </c>
      <c r="T53" t="s">
        <v>7399</v>
      </c>
      <c r="U53" t="s">
        <v>7399</v>
      </c>
      <c r="V53">
        <v>5.56</v>
      </c>
      <c r="W53" t="s">
        <v>7842</v>
      </c>
      <c r="X53">
        <v>1.9</v>
      </c>
      <c r="Y53" t="s">
        <v>7774</v>
      </c>
      <c r="Z53" t="s">
        <v>7789</v>
      </c>
      <c r="AA53" t="s">
        <v>7774</v>
      </c>
      <c r="AE53" t="s">
        <v>5678</v>
      </c>
      <c r="AF53">
        <v>42.779826610000001</v>
      </c>
      <c r="AG53">
        <v>-82.037273580000004</v>
      </c>
      <c r="AH53">
        <v>202.7</v>
      </c>
      <c r="AI53">
        <v>290</v>
      </c>
      <c r="AK53">
        <v>15</v>
      </c>
      <c r="AL53">
        <v>986</v>
      </c>
      <c r="AM53">
        <v>7.8140000000000001</v>
      </c>
      <c r="AN53">
        <v>329.58100000000002</v>
      </c>
      <c r="AO53">
        <v>2116</v>
      </c>
      <c r="AP53">
        <v>2117</v>
      </c>
      <c r="AS53">
        <v>1.24</v>
      </c>
      <c r="AT53">
        <v>1.24</v>
      </c>
      <c r="AV53">
        <v>2.15</v>
      </c>
      <c r="AW53">
        <v>2.15</v>
      </c>
      <c r="BC53">
        <v>0.86</v>
      </c>
      <c r="BD53">
        <v>7</v>
      </c>
      <c r="BE53" t="s">
        <v>950</v>
      </c>
      <c r="BF53" t="s">
        <v>3724</v>
      </c>
      <c r="BG53">
        <v>52</v>
      </c>
      <c r="BH53" t="s">
        <v>5753</v>
      </c>
      <c r="BI53" t="s">
        <v>7773</v>
      </c>
      <c r="BJ53">
        <v>52</v>
      </c>
      <c r="BK53">
        <v>750</v>
      </c>
      <c r="BR53">
        <v>13</v>
      </c>
      <c r="BS53">
        <v>0.66</v>
      </c>
      <c r="BT53">
        <v>0.57999999999999996</v>
      </c>
      <c r="BU53">
        <v>0.57999999999999996</v>
      </c>
      <c r="BV53">
        <v>42.779826610000001</v>
      </c>
      <c r="BW53">
        <v>-82.037273580000004</v>
      </c>
      <c r="BX53">
        <v>4736887.0549999997</v>
      </c>
      <c r="BY53">
        <v>202.68299999999999</v>
      </c>
      <c r="BZ53">
        <v>160.19999999999999</v>
      </c>
      <c r="CA53" t="s">
        <v>7416</v>
      </c>
      <c r="CB53">
        <v>7</v>
      </c>
      <c r="CC53">
        <v>10</v>
      </c>
      <c r="CD53">
        <v>12</v>
      </c>
      <c r="CE53">
        <v>12</v>
      </c>
      <c r="CF53" t="s">
        <v>5677</v>
      </c>
      <c r="CG53">
        <v>414</v>
      </c>
      <c r="CH53" t="s">
        <v>3290</v>
      </c>
      <c r="CI53" t="s">
        <v>7332</v>
      </c>
      <c r="CJ53">
        <v>5.56</v>
      </c>
      <c r="CK53">
        <v>1.9</v>
      </c>
    </row>
    <row r="54" spans="1:89" x14ac:dyDescent="0.35">
      <c r="A54" t="s">
        <v>3735</v>
      </c>
      <c r="B54">
        <v>53</v>
      </c>
      <c r="C54" t="s">
        <v>7778</v>
      </c>
      <c r="D54">
        <v>154</v>
      </c>
      <c r="E54">
        <v>612.98400000000004</v>
      </c>
      <c r="F54">
        <v>10</v>
      </c>
      <c r="G54" t="s">
        <v>7782</v>
      </c>
      <c r="H54" t="s">
        <v>7773</v>
      </c>
      <c r="I54" t="s">
        <v>5753</v>
      </c>
      <c r="J54">
        <v>12</v>
      </c>
      <c r="K54">
        <v>0.66</v>
      </c>
      <c r="L54">
        <v>9</v>
      </c>
      <c r="M54">
        <v>8</v>
      </c>
      <c r="N54" t="s">
        <v>7660</v>
      </c>
      <c r="Q54" t="s">
        <v>7784</v>
      </c>
      <c r="R54" t="s">
        <v>7774</v>
      </c>
      <c r="S54" t="s">
        <v>7179</v>
      </c>
      <c r="T54" t="s">
        <v>7420</v>
      </c>
      <c r="U54" t="s">
        <v>7420</v>
      </c>
      <c r="V54">
        <v>5.56</v>
      </c>
      <c r="W54" t="s">
        <v>7844</v>
      </c>
      <c r="X54">
        <v>1.9</v>
      </c>
      <c r="Y54" t="s">
        <v>7774</v>
      </c>
      <c r="Z54" t="s">
        <v>7789</v>
      </c>
      <c r="AA54" t="s">
        <v>7774</v>
      </c>
      <c r="AE54" t="s">
        <v>5678</v>
      </c>
      <c r="AF54">
        <v>42.779128450000002</v>
      </c>
      <c r="AG54">
        <v>-82.037298289999995</v>
      </c>
      <c r="AH54">
        <v>202.8</v>
      </c>
      <c r="AI54">
        <v>290</v>
      </c>
      <c r="AK54">
        <v>15</v>
      </c>
      <c r="AL54">
        <v>986</v>
      </c>
      <c r="AM54">
        <v>3.2789999999999999</v>
      </c>
      <c r="AN54">
        <v>-386.96100000000001</v>
      </c>
      <c r="AO54">
        <v>2115</v>
      </c>
      <c r="AP54">
        <v>2116</v>
      </c>
      <c r="AS54">
        <v>1.24</v>
      </c>
      <c r="AT54">
        <v>1.24</v>
      </c>
      <c r="AV54">
        <v>2.15</v>
      </c>
      <c r="AW54">
        <v>2.14</v>
      </c>
      <c r="BC54">
        <v>0.66</v>
      </c>
      <c r="BD54">
        <v>9</v>
      </c>
      <c r="BE54" t="s">
        <v>960</v>
      </c>
      <c r="BF54" t="s">
        <v>3735</v>
      </c>
      <c r="BG54">
        <v>53</v>
      </c>
      <c r="BH54" t="s">
        <v>5753</v>
      </c>
      <c r="BI54" t="s">
        <v>7773</v>
      </c>
      <c r="BJ54">
        <v>53</v>
      </c>
      <c r="BK54">
        <v>840</v>
      </c>
      <c r="BR54">
        <v>13</v>
      </c>
      <c r="BS54">
        <v>0.66</v>
      </c>
      <c r="BT54">
        <v>0.57999999999999996</v>
      </c>
      <c r="BU54">
        <v>0.57999999999999996</v>
      </c>
      <c r="BV54">
        <v>42.779128450000002</v>
      </c>
      <c r="BW54">
        <v>-82.037298289999995</v>
      </c>
      <c r="BX54">
        <v>4736809.5530000003</v>
      </c>
      <c r="BY54">
        <v>202.75800000000001</v>
      </c>
      <c r="BZ54">
        <v>180.4</v>
      </c>
      <c r="CA54" t="s">
        <v>7421</v>
      </c>
      <c r="CB54">
        <v>7</v>
      </c>
      <c r="CC54">
        <v>10</v>
      </c>
      <c r="CD54">
        <v>12</v>
      </c>
      <c r="CE54">
        <v>12</v>
      </c>
      <c r="CF54" t="s">
        <v>5677</v>
      </c>
      <c r="CG54">
        <v>414</v>
      </c>
      <c r="CH54" t="s">
        <v>3290</v>
      </c>
      <c r="CI54" t="s">
        <v>7332</v>
      </c>
      <c r="CJ54">
        <v>5.56</v>
      </c>
      <c r="CK54">
        <v>1.9</v>
      </c>
    </row>
    <row r="55" spans="1:89" x14ac:dyDescent="0.35">
      <c r="A55" t="s">
        <v>3739</v>
      </c>
      <c r="B55">
        <v>54</v>
      </c>
      <c r="C55" t="s">
        <v>7778</v>
      </c>
      <c r="D55">
        <v>156</v>
      </c>
      <c r="E55">
        <v>624.95699999999999</v>
      </c>
      <c r="F55">
        <v>10</v>
      </c>
      <c r="G55" t="s">
        <v>7782</v>
      </c>
      <c r="H55" t="s">
        <v>7773</v>
      </c>
      <c r="I55" t="s">
        <v>7810</v>
      </c>
      <c r="J55">
        <v>17</v>
      </c>
      <c r="K55">
        <v>0.94</v>
      </c>
      <c r="L55">
        <v>8</v>
      </c>
      <c r="M55">
        <v>12</v>
      </c>
      <c r="N55" t="s">
        <v>7435</v>
      </c>
      <c r="Q55" t="s">
        <v>7776</v>
      </c>
      <c r="R55" t="s">
        <v>3293</v>
      </c>
      <c r="S55" t="s">
        <v>7180</v>
      </c>
      <c r="T55" t="s">
        <v>7422</v>
      </c>
      <c r="U55" t="s">
        <v>7422</v>
      </c>
      <c r="V55">
        <v>5.56</v>
      </c>
      <c r="W55" t="s">
        <v>7845</v>
      </c>
      <c r="X55">
        <v>1.8</v>
      </c>
      <c r="Y55" t="s">
        <v>7774</v>
      </c>
      <c r="Z55" t="s">
        <v>7786</v>
      </c>
      <c r="AA55" t="s">
        <v>7774</v>
      </c>
      <c r="AB55">
        <v>15</v>
      </c>
      <c r="AC55">
        <v>20</v>
      </c>
      <c r="AD55">
        <v>25</v>
      </c>
      <c r="AE55" t="s">
        <v>5785</v>
      </c>
      <c r="AF55">
        <v>42.779020269999997</v>
      </c>
      <c r="AG55">
        <v>-82.037302629999999</v>
      </c>
      <c r="AH55">
        <v>202.7</v>
      </c>
      <c r="AI55">
        <v>290</v>
      </c>
      <c r="AK55">
        <v>15</v>
      </c>
      <c r="AL55">
        <v>986</v>
      </c>
      <c r="AM55">
        <v>6.452</v>
      </c>
      <c r="AN55">
        <v>-8.8970000000000002</v>
      </c>
      <c r="AO55">
        <v>2114</v>
      </c>
      <c r="AP55">
        <v>2115</v>
      </c>
      <c r="AS55">
        <v>1.23</v>
      </c>
      <c r="AT55">
        <v>1.23</v>
      </c>
      <c r="AV55">
        <v>2.14</v>
      </c>
      <c r="AW55">
        <v>2.14</v>
      </c>
      <c r="BC55">
        <v>0.94</v>
      </c>
      <c r="BD55">
        <v>8</v>
      </c>
      <c r="BE55" t="s">
        <v>964</v>
      </c>
      <c r="BF55" t="s">
        <v>3739</v>
      </c>
      <c r="BG55">
        <v>54</v>
      </c>
      <c r="BH55" t="s">
        <v>7810</v>
      </c>
      <c r="BI55" t="s">
        <v>7773</v>
      </c>
      <c r="BJ55">
        <v>54</v>
      </c>
      <c r="BK55">
        <v>850</v>
      </c>
      <c r="BR55">
        <v>13</v>
      </c>
      <c r="BS55">
        <v>0.66</v>
      </c>
      <c r="BT55">
        <v>0.57999999999999996</v>
      </c>
      <c r="BU55">
        <v>0.57999999999999996</v>
      </c>
      <c r="BV55">
        <v>42.779020269999997</v>
      </c>
      <c r="BW55">
        <v>-82.037302629999999</v>
      </c>
      <c r="BX55">
        <v>4736797.5449999999</v>
      </c>
      <c r="BY55">
        <v>202.709</v>
      </c>
      <c r="BZ55">
        <v>297.7</v>
      </c>
      <c r="CA55" t="s">
        <v>8657</v>
      </c>
      <c r="CB55">
        <v>7</v>
      </c>
      <c r="CC55">
        <v>10</v>
      </c>
      <c r="CD55">
        <v>12</v>
      </c>
      <c r="CE55">
        <v>12</v>
      </c>
      <c r="CF55" t="s">
        <v>5672</v>
      </c>
      <c r="CG55">
        <v>414</v>
      </c>
      <c r="CH55" t="s">
        <v>3710</v>
      </c>
      <c r="CI55" t="s">
        <v>8656</v>
      </c>
      <c r="CJ55">
        <v>5.56</v>
      </c>
      <c r="CK55">
        <v>1.8</v>
      </c>
    </row>
    <row r="56" spans="1:89" x14ac:dyDescent="0.35">
      <c r="A56" t="s">
        <v>3743</v>
      </c>
      <c r="B56">
        <v>55</v>
      </c>
      <c r="C56" t="s">
        <v>7778</v>
      </c>
      <c r="D56">
        <v>158</v>
      </c>
      <c r="E56">
        <v>631.28700000000003</v>
      </c>
      <c r="F56">
        <v>10</v>
      </c>
      <c r="G56" t="s">
        <v>7782</v>
      </c>
      <c r="H56" t="s">
        <v>7773</v>
      </c>
      <c r="I56" t="s">
        <v>7810</v>
      </c>
      <c r="J56">
        <v>19</v>
      </c>
      <c r="K56">
        <v>1.08</v>
      </c>
      <c r="L56">
        <v>32</v>
      </c>
      <c r="M56">
        <v>21</v>
      </c>
      <c r="N56" t="s">
        <v>7620</v>
      </c>
      <c r="Q56" t="s">
        <v>7776</v>
      </c>
      <c r="R56" t="s">
        <v>3293</v>
      </c>
      <c r="S56" t="s">
        <v>7181</v>
      </c>
      <c r="T56" t="s">
        <v>7423</v>
      </c>
      <c r="U56" t="s">
        <v>7423</v>
      </c>
      <c r="V56">
        <v>5.56</v>
      </c>
      <c r="W56" t="s">
        <v>7846</v>
      </c>
      <c r="X56">
        <v>1.9</v>
      </c>
      <c r="Y56" t="s">
        <v>7774</v>
      </c>
      <c r="Z56" t="s">
        <v>7788</v>
      </c>
      <c r="AA56" t="s">
        <v>7774</v>
      </c>
      <c r="AB56">
        <v>15</v>
      </c>
      <c r="AC56">
        <v>20</v>
      </c>
      <c r="AD56">
        <v>22</v>
      </c>
      <c r="AE56" t="s">
        <v>5785</v>
      </c>
      <c r="AF56">
        <v>42.778963179999998</v>
      </c>
      <c r="AG56">
        <v>-82.037305059999994</v>
      </c>
      <c r="AH56">
        <v>202.7</v>
      </c>
      <c r="AI56">
        <v>290</v>
      </c>
      <c r="AK56">
        <v>15</v>
      </c>
      <c r="AL56">
        <v>986</v>
      </c>
      <c r="AM56">
        <v>5.5709999999999997</v>
      </c>
      <c r="AN56">
        <v>0</v>
      </c>
      <c r="AO56">
        <v>2040</v>
      </c>
      <c r="AP56">
        <v>2054</v>
      </c>
      <c r="AS56">
        <v>1.2</v>
      </c>
      <c r="AT56">
        <v>1.19</v>
      </c>
      <c r="AV56">
        <v>2.08</v>
      </c>
      <c r="AW56">
        <v>2.0699999999999998</v>
      </c>
      <c r="BC56">
        <v>1.08</v>
      </c>
      <c r="BD56">
        <v>32</v>
      </c>
      <c r="BE56" t="s">
        <v>968</v>
      </c>
      <c r="BF56" t="s">
        <v>3743</v>
      </c>
      <c r="BG56">
        <v>55</v>
      </c>
      <c r="BH56" t="s">
        <v>7810</v>
      </c>
      <c r="BI56" t="s">
        <v>7773</v>
      </c>
      <c r="BJ56">
        <v>55</v>
      </c>
      <c r="BK56">
        <v>860</v>
      </c>
      <c r="BR56">
        <v>13</v>
      </c>
      <c r="BS56">
        <v>0.67</v>
      </c>
      <c r="BT56">
        <v>0.6</v>
      </c>
      <c r="BU56">
        <v>0.6</v>
      </c>
      <c r="BV56">
        <v>42.778963179999998</v>
      </c>
      <c r="BW56">
        <v>-82.037305059999994</v>
      </c>
      <c r="BX56">
        <v>4736791.2079999996</v>
      </c>
      <c r="BY56">
        <v>202.70599999999999</v>
      </c>
      <c r="BZ56">
        <v>10.9</v>
      </c>
      <c r="CA56" t="s">
        <v>7424</v>
      </c>
      <c r="CB56">
        <v>7</v>
      </c>
      <c r="CC56">
        <v>10</v>
      </c>
      <c r="CD56">
        <v>11</v>
      </c>
      <c r="CE56">
        <v>11</v>
      </c>
      <c r="CF56" t="s">
        <v>5672</v>
      </c>
      <c r="CG56">
        <v>414</v>
      </c>
      <c r="CH56" t="s">
        <v>3710</v>
      </c>
      <c r="CI56" t="s">
        <v>8656</v>
      </c>
      <c r="CJ56">
        <v>5.56</v>
      </c>
      <c r="CK56">
        <v>1.9</v>
      </c>
    </row>
    <row r="57" spans="1:89" x14ac:dyDescent="0.35">
      <c r="A57" t="s">
        <v>3749</v>
      </c>
      <c r="B57">
        <v>56</v>
      </c>
      <c r="C57" t="s">
        <v>7778</v>
      </c>
      <c r="D57">
        <v>160</v>
      </c>
      <c r="E57">
        <v>638.51700000000005</v>
      </c>
      <c r="F57">
        <v>10</v>
      </c>
      <c r="G57" t="s">
        <v>7782</v>
      </c>
      <c r="H57" t="s">
        <v>7773</v>
      </c>
      <c r="I57" t="s">
        <v>7797</v>
      </c>
      <c r="J57">
        <v>12</v>
      </c>
      <c r="K57">
        <v>0.66</v>
      </c>
      <c r="L57">
        <v>20</v>
      </c>
      <c r="M57">
        <v>12</v>
      </c>
      <c r="N57" t="s">
        <v>7616</v>
      </c>
      <c r="Q57" t="s">
        <v>7805</v>
      </c>
      <c r="R57" t="s">
        <v>7774</v>
      </c>
      <c r="S57" t="s">
        <v>7182</v>
      </c>
      <c r="T57" t="s">
        <v>7425</v>
      </c>
      <c r="U57" t="s">
        <v>7425</v>
      </c>
      <c r="V57">
        <v>5.56</v>
      </c>
      <c r="W57" t="s">
        <v>7847</v>
      </c>
      <c r="X57">
        <v>2</v>
      </c>
      <c r="Y57" t="s">
        <v>7774</v>
      </c>
      <c r="Z57" t="s">
        <v>7788</v>
      </c>
      <c r="AA57" t="s">
        <v>7774</v>
      </c>
      <c r="AB57">
        <v>10</v>
      </c>
      <c r="AC57">
        <v>10</v>
      </c>
      <c r="AD57">
        <v>12</v>
      </c>
      <c r="AE57" t="s">
        <v>5753</v>
      </c>
      <c r="AF57">
        <v>42.778897819999997</v>
      </c>
      <c r="AG57">
        <v>-82.037307889999994</v>
      </c>
      <c r="AH57">
        <v>202.8</v>
      </c>
      <c r="AI57">
        <v>290</v>
      </c>
      <c r="AK57">
        <v>15</v>
      </c>
      <c r="AL57">
        <v>986</v>
      </c>
      <c r="AM57">
        <v>4.407</v>
      </c>
      <c r="AN57">
        <v>112.98</v>
      </c>
      <c r="AO57">
        <v>2099</v>
      </c>
      <c r="AP57">
        <v>2102</v>
      </c>
      <c r="AS57">
        <v>1.23</v>
      </c>
      <c r="AT57">
        <v>1.23</v>
      </c>
      <c r="AV57">
        <v>2.13</v>
      </c>
      <c r="AW57">
        <v>2.13</v>
      </c>
      <c r="BC57">
        <v>0.66</v>
      </c>
      <c r="BD57">
        <v>20</v>
      </c>
      <c r="BE57" t="s">
        <v>974</v>
      </c>
      <c r="BF57" t="s">
        <v>3749</v>
      </c>
      <c r="BG57">
        <v>56</v>
      </c>
      <c r="BH57" t="s">
        <v>7797</v>
      </c>
      <c r="BI57" t="s">
        <v>7773</v>
      </c>
      <c r="BJ57">
        <v>56</v>
      </c>
      <c r="BK57">
        <v>870</v>
      </c>
      <c r="BR57">
        <v>13</v>
      </c>
      <c r="BS57">
        <v>0.66</v>
      </c>
      <c r="BT57">
        <v>0.59</v>
      </c>
      <c r="BU57">
        <v>0.59</v>
      </c>
      <c r="BV57">
        <v>42.778897819999997</v>
      </c>
      <c r="BW57">
        <v>-82.037307889999994</v>
      </c>
      <c r="BX57">
        <v>4736783.9519999996</v>
      </c>
      <c r="BY57">
        <v>202.83600000000001</v>
      </c>
      <c r="BZ57">
        <v>14.4</v>
      </c>
      <c r="CA57" t="s">
        <v>7426</v>
      </c>
      <c r="CB57">
        <v>7</v>
      </c>
      <c r="CC57">
        <v>10</v>
      </c>
      <c r="CD57">
        <v>12</v>
      </c>
      <c r="CE57">
        <v>12</v>
      </c>
      <c r="CF57" t="s">
        <v>5752</v>
      </c>
      <c r="CG57">
        <v>414</v>
      </c>
      <c r="CH57" t="s">
        <v>3339</v>
      </c>
      <c r="CI57" t="s">
        <v>8652</v>
      </c>
      <c r="CJ57">
        <v>5.56</v>
      </c>
      <c r="CK57">
        <v>2</v>
      </c>
    </row>
    <row r="58" spans="1:89" x14ac:dyDescent="0.35">
      <c r="A58" t="s">
        <v>3750</v>
      </c>
      <c r="B58">
        <v>57</v>
      </c>
      <c r="C58" t="s">
        <v>7778</v>
      </c>
      <c r="D58">
        <v>161</v>
      </c>
      <c r="E58">
        <v>643.49699999999996</v>
      </c>
      <c r="F58">
        <v>10</v>
      </c>
      <c r="G58" t="s">
        <v>7782</v>
      </c>
      <c r="H58" t="s">
        <v>7773</v>
      </c>
      <c r="I58" t="s">
        <v>7810</v>
      </c>
      <c r="J58">
        <v>15</v>
      </c>
      <c r="K58">
        <v>0.86</v>
      </c>
      <c r="L58">
        <v>7</v>
      </c>
      <c r="M58">
        <v>8</v>
      </c>
      <c r="N58" t="s">
        <v>7835</v>
      </c>
      <c r="Q58" t="s">
        <v>7776</v>
      </c>
      <c r="R58" t="s">
        <v>3293</v>
      </c>
      <c r="S58" t="s">
        <v>7182</v>
      </c>
      <c r="T58" t="s">
        <v>7425</v>
      </c>
      <c r="U58" t="s">
        <v>7425</v>
      </c>
      <c r="V58">
        <v>5.56</v>
      </c>
      <c r="W58" t="s">
        <v>7847</v>
      </c>
      <c r="X58">
        <v>1.9</v>
      </c>
      <c r="Y58" t="s">
        <v>7774</v>
      </c>
      <c r="Z58" t="s">
        <v>7789</v>
      </c>
      <c r="AA58" t="s">
        <v>7774</v>
      </c>
      <c r="AE58" t="s">
        <v>5800</v>
      </c>
      <c r="AF58">
        <v>42.778852790000002</v>
      </c>
      <c r="AG58">
        <v>-82.037309710000002</v>
      </c>
      <c r="AH58">
        <v>202.9</v>
      </c>
      <c r="AI58">
        <v>290</v>
      </c>
      <c r="AK58">
        <v>15</v>
      </c>
      <c r="AL58">
        <v>986</v>
      </c>
      <c r="AM58">
        <v>9.3930000000000007</v>
      </c>
      <c r="AN58">
        <v>-21.114000000000001</v>
      </c>
      <c r="AO58">
        <v>2116</v>
      </c>
      <c r="AP58">
        <v>2117</v>
      </c>
      <c r="AS58">
        <v>1.24</v>
      </c>
      <c r="AT58">
        <v>1.24</v>
      </c>
      <c r="AV58">
        <v>2.15</v>
      </c>
      <c r="AW58">
        <v>2.15</v>
      </c>
      <c r="BC58">
        <v>0.86</v>
      </c>
      <c r="BD58">
        <v>7</v>
      </c>
      <c r="BE58" t="s">
        <v>975</v>
      </c>
      <c r="BF58" t="s">
        <v>3750</v>
      </c>
      <c r="BG58">
        <v>57</v>
      </c>
      <c r="BH58" t="s">
        <v>7810</v>
      </c>
      <c r="BI58" t="s">
        <v>7773</v>
      </c>
      <c r="BJ58">
        <v>57</v>
      </c>
      <c r="BK58">
        <v>870</v>
      </c>
      <c r="BR58">
        <v>13</v>
      </c>
      <c r="BS58">
        <v>0.66</v>
      </c>
      <c r="BT58">
        <v>0.57999999999999996</v>
      </c>
      <c r="BU58">
        <v>0.57999999999999996</v>
      </c>
      <c r="BV58">
        <v>42.778852790000002</v>
      </c>
      <c r="BW58">
        <v>-82.037309710000002</v>
      </c>
      <c r="BX58">
        <v>4736778.9529999997</v>
      </c>
      <c r="BY58">
        <v>202.929</v>
      </c>
      <c r="BZ58">
        <v>335.9</v>
      </c>
      <c r="CA58" t="s">
        <v>7427</v>
      </c>
      <c r="CB58">
        <v>7</v>
      </c>
      <c r="CC58">
        <v>10</v>
      </c>
      <c r="CD58">
        <v>12</v>
      </c>
      <c r="CE58">
        <v>12</v>
      </c>
      <c r="CF58" t="s">
        <v>5672</v>
      </c>
      <c r="CG58">
        <v>414</v>
      </c>
      <c r="CH58" t="s">
        <v>3710</v>
      </c>
      <c r="CI58" t="s">
        <v>8656</v>
      </c>
      <c r="CJ58">
        <v>5.56</v>
      </c>
      <c r="CK58">
        <v>1.9</v>
      </c>
    </row>
    <row r="59" spans="1:89" x14ac:dyDescent="0.35">
      <c r="A59" t="s">
        <v>3761</v>
      </c>
      <c r="B59">
        <v>58</v>
      </c>
      <c r="C59" t="s">
        <v>7778</v>
      </c>
      <c r="D59">
        <v>168</v>
      </c>
      <c r="E59">
        <v>686.83100000000002</v>
      </c>
      <c r="F59">
        <v>10</v>
      </c>
      <c r="G59" t="s">
        <v>7782</v>
      </c>
      <c r="H59" t="s">
        <v>7773</v>
      </c>
      <c r="I59" t="s">
        <v>7810</v>
      </c>
      <c r="J59">
        <v>12</v>
      </c>
      <c r="K59">
        <v>0.68</v>
      </c>
      <c r="L59">
        <v>16</v>
      </c>
      <c r="M59">
        <v>8</v>
      </c>
      <c r="N59" t="s">
        <v>7418</v>
      </c>
      <c r="Q59" t="s">
        <v>7776</v>
      </c>
      <c r="R59" t="s">
        <v>3293</v>
      </c>
      <c r="S59" t="s">
        <v>7183</v>
      </c>
      <c r="T59" t="s">
        <v>7431</v>
      </c>
      <c r="U59" t="s">
        <v>7431</v>
      </c>
      <c r="V59">
        <v>5.56</v>
      </c>
      <c r="W59" t="s">
        <v>7849</v>
      </c>
      <c r="X59">
        <v>1.9</v>
      </c>
      <c r="Y59" t="s">
        <v>7774</v>
      </c>
      <c r="Z59" t="s">
        <v>7783</v>
      </c>
      <c r="AA59" t="s">
        <v>7774</v>
      </c>
      <c r="AE59" t="s">
        <v>5800</v>
      </c>
      <c r="AF59">
        <v>42.778461280000002</v>
      </c>
      <c r="AG59">
        <v>-82.037324209999994</v>
      </c>
      <c r="AH59">
        <v>202.9</v>
      </c>
      <c r="AI59">
        <v>290</v>
      </c>
      <c r="AK59">
        <v>15</v>
      </c>
      <c r="AL59">
        <v>986</v>
      </c>
      <c r="AM59">
        <v>1.423</v>
      </c>
      <c r="AN59">
        <v>10.118</v>
      </c>
      <c r="AO59">
        <v>2105</v>
      </c>
      <c r="AP59">
        <v>2107</v>
      </c>
      <c r="AS59">
        <v>1.23</v>
      </c>
      <c r="AT59">
        <v>1.23</v>
      </c>
      <c r="AV59">
        <v>2.14</v>
      </c>
      <c r="AW59">
        <v>2.13</v>
      </c>
      <c r="BC59">
        <v>0.68</v>
      </c>
      <c r="BD59">
        <v>16</v>
      </c>
      <c r="BE59" t="s">
        <v>985</v>
      </c>
      <c r="BF59" t="s">
        <v>3761</v>
      </c>
      <c r="BG59">
        <v>58</v>
      </c>
      <c r="BH59" t="s">
        <v>7810</v>
      </c>
      <c r="BI59" t="s">
        <v>7773</v>
      </c>
      <c r="BJ59">
        <v>58</v>
      </c>
      <c r="BK59">
        <v>930</v>
      </c>
      <c r="BR59">
        <v>13</v>
      </c>
      <c r="BS59">
        <v>0.66</v>
      </c>
      <c r="BT59">
        <v>0.59</v>
      </c>
      <c r="BU59">
        <v>0.59</v>
      </c>
      <c r="BV59">
        <v>42.778461280000002</v>
      </c>
      <c r="BW59">
        <v>-82.037324209999994</v>
      </c>
      <c r="BX59">
        <v>4736735.4919999996</v>
      </c>
      <c r="BY59">
        <v>202.892</v>
      </c>
      <c r="BZ59">
        <v>307.39999999999998</v>
      </c>
      <c r="CA59" t="s">
        <v>7432</v>
      </c>
      <c r="CB59">
        <v>7</v>
      </c>
      <c r="CC59">
        <v>10</v>
      </c>
      <c r="CD59">
        <v>12</v>
      </c>
      <c r="CE59">
        <v>12</v>
      </c>
      <c r="CF59" t="s">
        <v>5672</v>
      </c>
      <c r="CG59">
        <v>414</v>
      </c>
      <c r="CH59" t="s">
        <v>3710</v>
      </c>
      <c r="CI59" t="s">
        <v>8656</v>
      </c>
      <c r="CJ59">
        <v>5.56</v>
      </c>
      <c r="CK59">
        <v>1.9</v>
      </c>
    </row>
    <row r="60" spans="1:89" x14ac:dyDescent="0.35">
      <c r="A60" t="s">
        <v>3763</v>
      </c>
      <c r="B60">
        <v>59</v>
      </c>
      <c r="C60" t="s">
        <v>7778</v>
      </c>
      <c r="D60">
        <v>169</v>
      </c>
      <c r="E60">
        <v>686.92499999999995</v>
      </c>
      <c r="F60">
        <v>10</v>
      </c>
      <c r="G60" t="s">
        <v>7782</v>
      </c>
      <c r="H60" t="s">
        <v>7773</v>
      </c>
      <c r="I60" t="s">
        <v>7810</v>
      </c>
      <c r="J60">
        <v>18</v>
      </c>
      <c r="K60">
        <v>1.02</v>
      </c>
      <c r="L60">
        <v>16</v>
      </c>
      <c r="M60">
        <v>19</v>
      </c>
      <c r="N60" t="s">
        <v>7634</v>
      </c>
      <c r="Q60" t="s">
        <v>7776</v>
      </c>
      <c r="R60" t="s">
        <v>3293</v>
      </c>
      <c r="S60" t="s">
        <v>7183</v>
      </c>
      <c r="T60" t="s">
        <v>7431</v>
      </c>
      <c r="U60" t="s">
        <v>7431</v>
      </c>
      <c r="V60">
        <v>5.56</v>
      </c>
      <c r="W60" t="s">
        <v>7849</v>
      </c>
      <c r="X60">
        <v>1.9</v>
      </c>
      <c r="Y60" t="s">
        <v>7774</v>
      </c>
      <c r="Z60" t="s">
        <v>7788</v>
      </c>
      <c r="AA60" t="s">
        <v>7774</v>
      </c>
      <c r="AB60">
        <v>10</v>
      </c>
      <c r="AC60">
        <v>10</v>
      </c>
      <c r="AD60">
        <v>12</v>
      </c>
      <c r="AE60" t="s">
        <v>5785</v>
      </c>
      <c r="AF60">
        <v>42.778460430000003</v>
      </c>
      <c r="AG60">
        <v>-82.037324240000004</v>
      </c>
      <c r="AH60">
        <v>202.9</v>
      </c>
      <c r="AI60">
        <v>290</v>
      </c>
      <c r="AK60">
        <v>15</v>
      </c>
      <c r="AL60">
        <v>986</v>
      </c>
      <c r="AM60">
        <v>1.5169999999999999</v>
      </c>
      <c r="AN60">
        <v>22.803000000000001</v>
      </c>
      <c r="AO60">
        <v>2097</v>
      </c>
      <c r="AP60">
        <v>2101</v>
      </c>
      <c r="AS60">
        <v>1.23</v>
      </c>
      <c r="AT60">
        <v>1.22</v>
      </c>
      <c r="AV60">
        <v>2.13</v>
      </c>
      <c r="AW60">
        <v>2.13</v>
      </c>
      <c r="BC60">
        <v>1.02</v>
      </c>
      <c r="BD60">
        <v>16</v>
      </c>
      <c r="BE60" t="s">
        <v>986</v>
      </c>
      <c r="BF60" t="s">
        <v>3763</v>
      </c>
      <c r="BG60">
        <v>59</v>
      </c>
      <c r="BH60" t="s">
        <v>7810</v>
      </c>
      <c r="BI60" t="s">
        <v>7773</v>
      </c>
      <c r="BJ60">
        <v>59</v>
      </c>
      <c r="BK60">
        <v>930</v>
      </c>
      <c r="BR60">
        <v>13</v>
      </c>
      <c r="BS60">
        <v>0.66</v>
      </c>
      <c r="BT60">
        <v>0.59</v>
      </c>
      <c r="BU60">
        <v>0.59</v>
      </c>
      <c r="BV60">
        <v>42.778460430000003</v>
      </c>
      <c r="BW60">
        <v>-82.037324240000004</v>
      </c>
      <c r="BX60">
        <v>4736735.398</v>
      </c>
      <c r="BY60">
        <v>202.892</v>
      </c>
      <c r="BZ60">
        <v>297.60000000000002</v>
      </c>
      <c r="CA60" t="s">
        <v>8657</v>
      </c>
      <c r="CB60">
        <v>7</v>
      </c>
      <c r="CC60">
        <v>10</v>
      </c>
      <c r="CD60">
        <v>12</v>
      </c>
      <c r="CE60">
        <v>12</v>
      </c>
      <c r="CF60" t="s">
        <v>5672</v>
      </c>
      <c r="CG60">
        <v>414</v>
      </c>
      <c r="CH60" t="s">
        <v>3710</v>
      </c>
      <c r="CI60" t="s">
        <v>8656</v>
      </c>
      <c r="CJ60">
        <v>5.56</v>
      </c>
      <c r="CK60">
        <v>1.9</v>
      </c>
    </row>
    <row r="61" spans="1:89" x14ac:dyDescent="0.35">
      <c r="A61" t="s">
        <v>3764</v>
      </c>
      <c r="B61">
        <v>60</v>
      </c>
      <c r="C61" t="s">
        <v>7778</v>
      </c>
      <c r="D61">
        <v>170</v>
      </c>
      <c r="E61">
        <v>687.97400000000005</v>
      </c>
      <c r="F61">
        <v>10</v>
      </c>
      <c r="G61" t="s">
        <v>7782</v>
      </c>
      <c r="H61" t="s">
        <v>7773</v>
      </c>
      <c r="I61" t="s">
        <v>7797</v>
      </c>
      <c r="J61">
        <v>12</v>
      </c>
      <c r="K61">
        <v>0.68</v>
      </c>
      <c r="L61">
        <v>24</v>
      </c>
      <c r="M61">
        <v>19</v>
      </c>
      <c r="N61" t="s">
        <v>7850</v>
      </c>
      <c r="Q61" t="s">
        <v>7784</v>
      </c>
      <c r="R61" t="s">
        <v>7774</v>
      </c>
      <c r="S61" t="s">
        <v>7183</v>
      </c>
      <c r="T61" t="s">
        <v>7431</v>
      </c>
      <c r="U61" t="s">
        <v>7431</v>
      </c>
      <c r="V61">
        <v>5.56</v>
      </c>
      <c r="W61" t="s">
        <v>7849</v>
      </c>
      <c r="X61">
        <v>1.9</v>
      </c>
      <c r="Y61" t="s">
        <v>7774</v>
      </c>
      <c r="Z61" t="s">
        <v>7788</v>
      </c>
      <c r="AA61" t="s">
        <v>7774</v>
      </c>
      <c r="AB61">
        <v>10</v>
      </c>
      <c r="AC61">
        <v>10</v>
      </c>
      <c r="AD61">
        <v>12</v>
      </c>
      <c r="AE61" t="s">
        <v>5753</v>
      </c>
      <c r="AF61">
        <v>42.778450980000002</v>
      </c>
      <c r="AG61">
        <v>-82.037324519999999</v>
      </c>
      <c r="AH61">
        <v>202.9</v>
      </c>
      <c r="AI61">
        <v>290</v>
      </c>
      <c r="AK61">
        <v>15</v>
      </c>
      <c r="AL61">
        <v>986</v>
      </c>
      <c r="AM61">
        <v>2.5619999999999998</v>
      </c>
      <c r="AN61">
        <v>218.66499999999999</v>
      </c>
      <c r="AO61">
        <v>2091</v>
      </c>
      <c r="AP61">
        <v>2096</v>
      </c>
      <c r="AS61">
        <v>1.22</v>
      </c>
      <c r="AT61">
        <v>1.22</v>
      </c>
      <c r="AV61">
        <v>2.12</v>
      </c>
      <c r="AW61">
        <v>2.12</v>
      </c>
      <c r="BC61">
        <v>0.68</v>
      </c>
      <c r="BD61">
        <v>24</v>
      </c>
      <c r="BE61" t="s">
        <v>987</v>
      </c>
      <c r="BF61" t="s">
        <v>3764</v>
      </c>
      <c r="BG61">
        <v>60</v>
      </c>
      <c r="BH61" t="s">
        <v>7797</v>
      </c>
      <c r="BI61" t="s">
        <v>7773</v>
      </c>
      <c r="BJ61">
        <v>60</v>
      </c>
      <c r="BK61">
        <v>930</v>
      </c>
      <c r="BR61">
        <v>13</v>
      </c>
      <c r="BS61">
        <v>0.66</v>
      </c>
      <c r="BT61">
        <v>0.59</v>
      </c>
      <c r="BU61">
        <v>0.59</v>
      </c>
      <c r="BV61">
        <v>42.778450980000002</v>
      </c>
      <c r="BW61">
        <v>-82.037324519999999</v>
      </c>
      <c r="BX61">
        <v>4736734.3499999996</v>
      </c>
      <c r="BY61">
        <v>202.881</v>
      </c>
      <c r="BZ61">
        <v>215.5</v>
      </c>
      <c r="CA61" t="s">
        <v>7352</v>
      </c>
      <c r="CB61">
        <v>7</v>
      </c>
      <c r="CC61">
        <v>10</v>
      </c>
      <c r="CD61">
        <v>12</v>
      </c>
      <c r="CE61">
        <v>12</v>
      </c>
      <c r="CF61" t="s">
        <v>5677</v>
      </c>
      <c r="CG61">
        <v>414</v>
      </c>
      <c r="CH61" t="s">
        <v>3339</v>
      </c>
      <c r="CI61" t="s">
        <v>8652</v>
      </c>
      <c r="CJ61">
        <v>5.56</v>
      </c>
      <c r="CK61">
        <v>1.9</v>
      </c>
    </row>
    <row r="62" spans="1:89" x14ac:dyDescent="0.35">
      <c r="A62" t="s">
        <v>3765</v>
      </c>
      <c r="B62">
        <v>61</v>
      </c>
      <c r="C62" t="s">
        <v>7778</v>
      </c>
      <c r="D62">
        <v>171</v>
      </c>
      <c r="E62">
        <v>693</v>
      </c>
      <c r="F62">
        <v>10</v>
      </c>
      <c r="G62" t="s">
        <v>7782</v>
      </c>
      <c r="H62" t="s">
        <v>7773</v>
      </c>
      <c r="I62" t="s">
        <v>7797</v>
      </c>
      <c r="J62">
        <v>13</v>
      </c>
      <c r="K62">
        <v>0.73</v>
      </c>
      <c r="L62">
        <v>10</v>
      </c>
      <c r="M62">
        <v>9</v>
      </c>
      <c r="N62" t="s">
        <v>7606</v>
      </c>
      <c r="Q62" t="s">
        <v>7784</v>
      </c>
      <c r="R62" t="s">
        <v>7774</v>
      </c>
      <c r="S62" t="s">
        <v>7183</v>
      </c>
      <c r="T62" t="s">
        <v>7431</v>
      </c>
      <c r="U62" t="s">
        <v>7431</v>
      </c>
      <c r="V62">
        <v>5.56</v>
      </c>
      <c r="W62" t="s">
        <v>7849</v>
      </c>
      <c r="X62">
        <v>1.9</v>
      </c>
      <c r="Y62" t="s">
        <v>7774</v>
      </c>
      <c r="Z62" t="s">
        <v>7789</v>
      </c>
      <c r="AA62" t="s">
        <v>7774</v>
      </c>
      <c r="AE62" t="s">
        <v>5762</v>
      </c>
      <c r="AF62">
        <v>42.778405499999998</v>
      </c>
      <c r="AG62">
        <v>-82.037325890000005</v>
      </c>
      <c r="AH62">
        <v>202.8</v>
      </c>
      <c r="AI62">
        <v>290</v>
      </c>
      <c r="AK62">
        <v>15</v>
      </c>
      <c r="AL62">
        <v>986</v>
      </c>
      <c r="AM62">
        <v>7.5949999999999998</v>
      </c>
      <c r="AN62">
        <v>258.37</v>
      </c>
      <c r="AO62">
        <v>2114</v>
      </c>
      <c r="AP62">
        <v>2115</v>
      </c>
      <c r="AS62">
        <v>1.23</v>
      </c>
      <c r="AT62">
        <v>1.23</v>
      </c>
      <c r="AV62">
        <v>2.14</v>
      </c>
      <c r="AW62">
        <v>2.14</v>
      </c>
      <c r="BC62">
        <v>0.73</v>
      </c>
      <c r="BD62">
        <v>10</v>
      </c>
      <c r="BE62" t="s">
        <v>988</v>
      </c>
      <c r="BF62" t="s">
        <v>3765</v>
      </c>
      <c r="BG62">
        <v>61</v>
      </c>
      <c r="BH62" t="s">
        <v>7797</v>
      </c>
      <c r="BI62" t="s">
        <v>7773</v>
      </c>
      <c r="BJ62">
        <v>61</v>
      </c>
      <c r="BK62">
        <v>930</v>
      </c>
      <c r="BR62">
        <v>13</v>
      </c>
      <c r="BS62">
        <v>0.66</v>
      </c>
      <c r="BT62">
        <v>0.57999999999999996</v>
      </c>
      <c r="BU62">
        <v>0.57999999999999996</v>
      </c>
      <c r="BV62">
        <v>42.778405499999998</v>
      </c>
      <c r="BW62">
        <v>-82.037325890000005</v>
      </c>
      <c r="BX62">
        <v>4736729.301</v>
      </c>
      <c r="BY62">
        <v>202.80600000000001</v>
      </c>
      <c r="BZ62">
        <v>63.4</v>
      </c>
      <c r="CA62" t="s">
        <v>7433</v>
      </c>
      <c r="CB62">
        <v>7</v>
      </c>
      <c r="CC62">
        <v>10</v>
      </c>
      <c r="CD62">
        <v>12</v>
      </c>
      <c r="CE62">
        <v>12</v>
      </c>
      <c r="CF62" t="s">
        <v>5677</v>
      </c>
      <c r="CG62">
        <v>414</v>
      </c>
      <c r="CH62" t="s">
        <v>3339</v>
      </c>
      <c r="CI62" t="s">
        <v>8652</v>
      </c>
      <c r="CJ62">
        <v>5.56</v>
      </c>
      <c r="CK62">
        <v>1.9</v>
      </c>
    </row>
    <row r="63" spans="1:89" x14ac:dyDescent="0.35">
      <c r="A63" t="s">
        <v>5812</v>
      </c>
      <c r="B63">
        <v>62</v>
      </c>
      <c r="C63" t="s">
        <v>7778</v>
      </c>
      <c r="D63">
        <v>175</v>
      </c>
      <c r="E63">
        <v>715.19399999999996</v>
      </c>
      <c r="F63">
        <v>10</v>
      </c>
      <c r="G63" t="s">
        <v>7775</v>
      </c>
      <c r="H63" t="s">
        <v>7773</v>
      </c>
      <c r="I63" t="s">
        <v>7772</v>
      </c>
      <c r="J63">
        <v>0.7</v>
      </c>
      <c r="K63">
        <v>1.94</v>
      </c>
      <c r="L63">
        <v>79</v>
      </c>
      <c r="M63">
        <v>64</v>
      </c>
      <c r="N63" t="s">
        <v>7500</v>
      </c>
      <c r="Q63" t="s">
        <v>7776</v>
      </c>
      <c r="R63" t="s">
        <v>7774</v>
      </c>
      <c r="S63" t="s">
        <v>7184</v>
      </c>
      <c r="T63" t="s">
        <v>7436</v>
      </c>
      <c r="U63" t="s">
        <v>7436</v>
      </c>
      <c r="V63">
        <v>5.56</v>
      </c>
      <c r="W63" t="s">
        <v>7779</v>
      </c>
      <c r="X63">
        <v>1.9</v>
      </c>
      <c r="Y63" t="s">
        <v>7774</v>
      </c>
      <c r="AA63" t="s">
        <v>7774</v>
      </c>
      <c r="AB63">
        <v>0.5</v>
      </c>
      <c r="AC63">
        <v>7.6</v>
      </c>
      <c r="AD63">
        <v>25.4</v>
      </c>
      <c r="AF63">
        <v>42.778205290000002</v>
      </c>
      <c r="AG63">
        <v>-82.037333070000003</v>
      </c>
      <c r="AH63">
        <v>202.9</v>
      </c>
      <c r="AI63">
        <v>290</v>
      </c>
      <c r="AK63">
        <v>15</v>
      </c>
      <c r="AL63">
        <v>986</v>
      </c>
      <c r="AM63">
        <v>6.4539999999999997</v>
      </c>
      <c r="AN63">
        <v>-242.88</v>
      </c>
      <c r="BE63" t="s">
        <v>5811</v>
      </c>
      <c r="BF63" t="s">
        <v>5812</v>
      </c>
      <c r="BG63">
        <v>62</v>
      </c>
      <c r="BH63" t="s">
        <v>7772</v>
      </c>
      <c r="BI63" t="s">
        <v>7773</v>
      </c>
      <c r="BJ63">
        <v>62</v>
      </c>
      <c r="BK63">
        <v>960</v>
      </c>
      <c r="BV63">
        <v>42.778205290000002</v>
      </c>
      <c r="BW63">
        <v>-82.037333070000003</v>
      </c>
      <c r="BX63">
        <v>4736707.0750000002</v>
      </c>
      <c r="BY63">
        <v>202.94</v>
      </c>
      <c r="BZ63">
        <v>122.4</v>
      </c>
      <c r="CA63" t="s">
        <v>7437</v>
      </c>
      <c r="CB63">
        <v>7</v>
      </c>
      <c r="CF63" t="s">
        <v>5672</v>
      </c>
      <c r="CG63">
        <v>414</v>
      </c>
      <c r="CH63" t="s">
        <v>3502</v>
      </c>
      <c r="CI63" t="s">
        <v>8654</v>
      </c>
      <c r="CJ63">
        <v>5.56</v>
      </c>
      <c r="CK63">
        <v>1.9</v>
      </c>
    </row>
    <row r="64" spans="1:89" x14ac:dyDescent="0.35">
      <c r="A64" t="s">
        <v>5814</v>
      </c>
      <c r="B64">
        <v>63</v>
      </c>
      <c r="C64" t="s">
        <v>7778</v>
      </c>
      <c r="D64">
        <v>177</v>
      </c>
      <c r="E64">
        <v>718.79200000000003</v>
      </c>
      <c r="F64">
        <v>10</v>
      </c>
      <c r="G64" t="s">
        <v>7798</v>
      </c>
      <c r="H64" t="s">
        <v>7773</v>
      </c>
      <c r="I64" t="s">
        <v>7810</v>
      </c>
      <c r="J64">
        <v>15</v>
      </c>
      <c r="K64">
        <v>0.83</v>
      </c>
      <c r="L64">
        <v>22</v>
      </c>
      <c r="M64">
        <v>10</v>
      </c>
      <c r="N64" t="s">
        <v>7406</v>
      </c>
      <c r="Q64" t="s">
        <v>7784</v>
      </c>
      <c r="R64" t="s">
        <v>3293</v>
      </c>
      <c r="S64" t="s">
        <v>7185</v>
      </c>
      <c r="T64" t="s">
        <v>7438</v>
      </c>
      <c r="U64" t="s">
        <v>7438</v>
      </c>
      <c r="V64">
        <v>5.56</v>
      </c>
      <c r="W64" t="s">
        <v>7813</v>
      </c>
      <c r="X64">
        <v>1.8</v>
      </c>
      <c r="Y64" t="s">
        <v>7774</v>
      </c>
      <c r="Z64" t="s">
        <v>7783</v>
      </c>
      <c r="AA64" t="s">
        <v>7774</v>
      </c>
      <c r="AB64">
        <v>25</v>
      </c>
      <c r="AC64">
        <v>25</v>
      </c>
      <c r="AD64">
        <v>20</v>
      </c>
      <c r="AE64" t="s">
        <v>5785</v>
      </c>
      <c r="AF64">
        <v>42.778172509999997</v>
      </c>
      <c r="AG64">
        <v>-82.03733398</v>
      </c>
      <c r="AH64">
        <v>202.9</v>
      </c>
      <c r="AI64">
        <v>290</v>
      </c>
      <c r="AK64">
        <v>15</v>
      </c>
      <c r="AL64">
        <v>986</v>
      </c>
      <c r="AM64">
        <v>0.98</v>
      </c>
      <c r="AN64">
        <v>5.3959999999999999</v>
      </c>
      <c r="AO64">
        <v>2089</v>
      </c>
      <c r="AP64">
        <v>2094</v>
      </c>
      <c r="AS64">
        <v>1.22</v>
      </c>
      <c r="AT64">
        <v>1.22</v>
      </c>
      <c r="AV64">
        <v>2.12</v>
      </c>
      <c r="AW64">
        <v>2.12</v>
      </c>
      <c r="BC64">
        <v>0.83</v>
      </c>
      <c r="BD64">
        <v>22</v>
      </c>
      <c r="BE64" t="s">
        <v>5813</v>
      </c>
      <c r="BF64" t="s">
        <v>5814</v>
      </c>
      <c r="BG64">
        <v>63</v>
      </c>
      <c r="BH64" t="s">
        <v>7810</v>
      </c>
      <c r="BI64" t="s">
        <v>7773</v>
      </c>
      <c r="BJ64">
        <v>63</v>
      </c>
      <c r="BK64">
        <v>970</v>
      </c>
      <c r="BR64">
        <v>13</v>
      </c>
      <c r="BS64">
        <v>0.66</v>
      </c>
      <c r="BT64">
        <v>0.59</v>
      </c>
      <c r="BU64">
        <v>0.59</v>
      </c>
      <c r="BV64">
        <v>42.778172509999997</v>
      </c>
      <c r="BW64">
        <v>-82.03733398</v>
      </c>
      <c r="BX64">
        <v>4736703.4359999998</v>
      </c>
      <c r="BY64">
        <v>202.93100000000001</v>
      </c>
      <c r="BZ64">
        <v>294.2</v>
      </c>
      <c r="CA64" t="s">
        <v>7422</v>
      </c>
      <c r="CB64">
        <v>7</v>
      </c>
      <c r="CC64">
        <v>10</v>
      </c>
      <c r="CD64">
        <v>12</v>
      </c>
      <c r="CE64">
        <v>12</v>
      </c>
      <c r="CF64" t="s">
        <v>5677</v>
      </c>
      <c r="CG64">
        <v>414</v>
      </c>
      <c r="CH64" t="s">
        <v>3710</v>
      </c>
      <c r="CI64" t="s">
        <v>8656</v>
      </c>
      <c r="CJ64">
        <v>5.56</v>
      </c>
      <c r="CK64">
        <v>1.8</v>
      </c>
    </row>
    <row r="65" spans="1:89" x14ac:dyDescent="0.35">
      <c r="A65" t="s">
        <v>3777</v>
      </c>
      <c r="B65">
        <v>64</v>
      </c>
      <c r="C65" t="s">
        <v>7778</v>
      </c>
      <c r="D65">
        <v>178</v>
      </c>
      <c r="E65">
        <v>718.81299999999999</v>
      </c>
      <c r="F65">
        <v>10</v>
      </c>
      <c r="G65" t="s">
        <v>7782</v>
      </c>
      <c r="H65" t="s">
        <v>7773</v>
      </c>
      <c r="I65" t="s">
        <v>7810</v>
      </c>
      <c r="J65">
        <v>29</v>
      </c>
      <c r="K65">
        <v>1.59</v>
      </c>
      <c r="L65">
        <v>22</v>
      </c>
      <c r="M65">
        <v>25</v>
      </c>
      <c r="N65" t="s">
        <v>7615</v>
      </c>
      <c r="Q65" t="s">
        <v>7776</v>
      </c>
      <c r="R65" t="s">
        <v>3293</v>
      </c>
      <c r="S65" t="s">
        <v>7185</v>
      </c>
      <c r="T65" t="s">
        <v>7438</v>
      </c>
      <c r="U65" t="s">
        <v>7438</v>
      </c>
      <c r="V65">
        <v>5.56</v>
      </c>
      <c r="W65" t="s">
        <v>7813</v>
      </c>
      <c r="X65">
        <v>1.9</v>
      </c>
      <c r="Y65" t="s">
        <v>7774</v>
      </c>
      <c r="Z65" t="s">
        <v>7788</v>
      </c>
      <c r="AA65" t="s">
        <v>7774</v>
      </c>
      <c r="AB65">
        <v>15</v>
      </c>
      <c r="AC65">
        <v>20</v>
      </c>
      <c r="AD65">
        <v>22</v>
      </c>
      <c r="AE65" t="s">
        <v>5785</v>
      </c>
      <c r="AF65">
        <v>42.778172320000003</v>
      </c>
      <c r="AG65">
        <v>-82.037333989999993</v>
      </c>
      <c r="AH65">
        <v>202.9</v>
      </c>
      <c r="AI65">
        <v>290</v>
      </c>
      <c r="AK65">
        <v>15</v>
      </c>
      <c r="AL65">
        <v>986</v>
      </c>
      <c r="AM65">
        <v>1.002</v>
      </c>
      <c r="AN65">
        <v>4.9870000000000001</v>
      </c>
      <c r="AO65">
        <v>2050</v>
      </c>
      <c r="AP65">
        <v>2064</v>
      </c>
      <c r="AS65">
        <v>1.21</v>
      </c>
      <c r="AT65">
        <v>1.2</v>
      </c>
      <c r="AV65">
        <v>2.09</v>
      </c>
      <c r="AW65">
        <v>2.08</v>
      </c>
      <c r="BC65">
        <v>1.59</v>
      </c>
      <c r="BD65">
        <v>22</v>
      </c>
      <c r="BE65" t="s">
        <v>998</v>
      </c>
      <c r="BF65" t="s">
        <v>3777</v>
      </c>
      <c r="BG65">
        <v>64</v>
      </c>
      <c r="BH65" t="s">
        <v>7810</v>
      </c>
      <c r="BI65" t="s">
        <v>7773</v>
      </c>
      <c r="BJ65">
        <v>64</v>
      </c>
      <c r="BK65">
        <v>970</v>
      </c>
      <c r="BR65">
        <v>13</v>
      </c>
      <c r="BS65">
        <v>0.67</v>
      </c>
      <c r="BT65">
        <v>0.6</v>
      </c>
      <c r="BU65">
        <v>0.6</v>
      </c>
      <c r="BV65">
        <v>42.778172320000003</v>
      </c>
      <c r="BW65">
        <v>-82.037333989999993</v>
      </c>
      <c r="BX65">
        <v>4736703.415</v>
      </c>
      <c r="BY65">
        <v>202.93100000000001</v>
      </c>
      <c r="BZ65">
        <v>287.8</v>
      </c>
      <c r="CA65" t="s">
        <v>8658</v>
      </c>
      <c r="CB65">
        <v>7</v>
      </c>
      <c r="CC65">
        <v>10</v>
      </c>
      <c r="CD65">
        <v>11</v>
      </c>
      <c r="CE65">
        <v>11</v>
      </c>
      <c r="CF65" t="s">
        <v>5672</v>
      </c>
      <c r="CG65">
        <v>414</v>
      </c>
      <c r="CH65" t="s">
        <v>3710</v>
      </c>
      <c r="CI65" t="s">
        <v>8656</v>
      </c>
      <c r="CJ65">
        <v>5.56</v>
      </c>
      <c r="CK65">
        <v>1.9</v>
      </c>
    </row>
    <row r="66" spans="1:89" x14ac:dyDescent="0.35">
      <c r="A66" t="s">
        <v>3778</v>
      </c>
      <c r="B66">
        <v>65</v>
      </c>
      <c r="C66" t="s">
        <v>7778</v>
      </c>
      <c r="D66">
        <v>179</v>
      </c>
      <c r="E66">
        <v>718.86099999999999</v>
      </c>
      <c r="F66">
        <v>10</v>
      </c>
      <c r="G66" t="s">
        <v>7782</v>
      </c>
      <c r="H66" t="s">
        <v>7773</v>
      </c>
      <c r="I66" t="s">
        <v>7810</v>
      </c>
      <c r="J66">
        <v>14</v>
      </c>
      <c r="K66">
        <v>0.78</v>
      </c>
      <c r="L66">
        <v>18</v>
      </c>
      <c r="M66">
        <v>14</v>
      </c>
      <c r="N66" t="s">
        <v>7615</v>
      </c>
      <c r="Q66" t="s">
        <v>7776</v>
      </c>
      <c r="R66" t="s">
        <v>3293</v>
      </c>
      <c r="S66" t="s">
        <v>7185</v>
      </c>
      <c r="T66" t="s">
        <v>7438</v>
      </c>
      <c r="U66" t="s">
        <v>7438</v>
      </c>
      <c r="V66">
        <v>5.56</v>
      </c>
      <c r="W66" t="s">
        <v>7813</v>
      </c>
      <c r="X66">
        <v>1.9</v>
      </c>
      <c r="Y66" t="s">
        <v>7774</v>
      </c>
      <c r="Z66" t="s">
        <v>7788</v>
      </c>
      <c r="AA66" t="s">
        <v>3293</v>
      </c>
      <c r="AB66">
        <v>15</v>
      </c>
      <c r="AC66">
        <v>20</v>
      </c>
      <c r="AD66">
        <v>22</v>
      </c>
      <c r="AE66" t="s">
        <v>5785</v>
      </c>
      <c r="AF66">
        <v>42.778171870000001</v>
      </c>
      <c r="AG66">
        <v>-82.037334000000001</v>
      </c>
      <c r="AH66">
        <v>202.9</v>
      </c>
      <c r="AI66">
        <v>290</v>
      </c>
      <c r="AK66">
        <v>15</v>
      </c>
      <c r="AL66">
        <v>986</v>
      </c>
      <c r="AM66">
        <v>1.0509999999999999</v>
      </c>
      <c r="AN66">
        <v>11.624000000000001</v>
      </c>
      <c r="AO66">
        <v>2098</v>
      </c>
      <c r="AP66">
        <v>2102</v>
      </c>
      <c r="AS66">
        <v>1.23</v>
      </c>
      <c r="AT66">
        <v>1.23</v>
      </c>
      <c r="AV66">
        <v>2.13</v>
      </c>
      <c r="AW66">
        <v>2.13</v>
      </c>
      <c r="BC66">
        <v>0.78</v>
      </c>
      <c r="BD66">
        <v>18</v>
      </c>
      <c r="BE66" t="s">
        <v>999</v>
      </c>
      <c r="BF66" t="s">
        <v>3778</v>
      </c>
      <c r="BG66">
        <v>65</v>
      </c>
      <c r="BH66" t="s">
        <v>7810</v>
      </c>
      <c r="BI66" t="s">
        <v>7773</v>
      </c>
      <c r="BJ66">
        <v>65</v>
      </c>
      <c r="BK66">
        <v>970</v>
      </c>
      <c r="BR66">
        <v>13</v>
      </c>
      <c r="BS66">
        <v>0.66</v>
      </c>
      <c r="BT66">
        <v>0.59</v>
      </c>
      <c r="BU66">
        <v>0.59</v>
      </c>
      <c r="BV66">
        <v>42.778171870000001</v>
      </c>
      <c r="BW66">
        <v>-82.037334000000001</v>
      </c>
      <c r="BX66">
        <v>4736703.3650000002</v>
      </c>
      <c r="BY66">
        <v>202.93100000000001</v>
      </c>
      <c r="BZ66">
        <v>289.89999999999998</v>
      </c>
      <c r="CA66" t="s">
        <v>7439</v>
      </c>
      <c r="CB66">
        <v>7</v>
      </c>
      <c r="CC66">
        <v>10</v>
      </c>
      <c r="CD66">
        <v>12</v>
      </c>
      <c r="CE66">
        <v>12</v>
      </c>
      <c r="CF66" t="s">
        <v>5672</v>
      </c>
      <c r="CG66">
        <v>414</v>
      </c>
      <c r="CH66" t="s">
        <v>3710</v>
      </c>
      <c r="CI66" t="s">
        <v>8656</v>
      </c>
      <c r="CJ66">
        <v>5.56</v>
      </c>
      <c r="CK66">
        <v>1.9</v>
      </c>
    </row>
    <row r="67" spans="1:89" x14ac:dyDescent="0.35">
      <c r="A67" t="s">
        <v>3779</v>
      </c>
      <c r="B67">
        <v>66</v>
      </c>
      <c r="C67" t="s">
        <v>7778</v>
      </c>
      <c r="D67">
        <v>180</v>
      </c>
      <c r="E67">
        <v>722.928</v>
      </c>
      <c r="F67">
        <v>10</v>
      </c>
      <c r="G67" t="s">
        <v>7782</v>
      </c>
      <c r="H67" t="s">
        <v>7773</v>
      </c>
      <c r="I67" t="s">
        <v>7810</v>
      </c>
      <c r="J67">
        <v>12</v>
      </c>
      <c r="K67">
        <v>0.67</v>
      </c>
      <c r="L67">
        <v>14</v>
      </c>
      <c r="M67">
        <v>11</v>
      </c>
      <c r="N67" t="s">
        <v>7851</v>
      </c>
      <c r="Q67" t="s">
        <v>7776</v>
      </c>
      <c r="R67" t="s">
        <v>3293</v>
      </c>
      <c r="S67" t="s">
        <v>7185</v>
      </c>
      <c r="T67" t="s">
        <v>7438</v>
      </c>
      <c r="U67" t="s">
        <v>7438</v>
      </c>
      <c r="V67">
        <v>5.56</v>
      </c>
      <c r="W67" t="s">
        <v>7813</v>
      </c>
      <c r="X67">
        <v>1.9</v>
      </c>
      <c r="Y67" t="s">
        <v>7774</v>
      </c>
      <c r="Z67" t="s">
        <v>7788</v>
      </c>
      <c r="AA67" t="s">
        <v>7774</v>
      </c>
      <c r="AB67">
        <v>15</v>
      </c>
      <c r="AC67">
        <v>20</v>
      </c>
      <c r="AD67">
        <v>22</v>
      </c>
      <c r="AE67" t="s">
        <v>5785</v>
      </c>
      <c r="AF67">
        <v>42.7781351</v>
      </c>
      <c r="AG67">
        <v>-82.037334909999998</v>
      </c>
      <c r="AH67">
        <v>202.9</v>
      </c>
      <c r="AI67">
        <v>290</v>
      </c>
      <c r="AK67">
        <v>15</v>
      </c>
      <c r="AL67">
        <v>986</v>
      </c>
      <c r="AM67">
        <v>5.12</v>
      </c>
      <c r="AN67">
        <v>-14.057</v>
      </c>
      <c r="AO67">
        <v>2109</v>
      </c>
      <c r="AP67">
        <v>2111</v>
      </c>
      <c r="AS67">
        <v>1.23</v>
      </c>
      <c r="AT67">
        <v>1.23</v>
      </c>
      <c r="AV67">
        <v>2.14</v>
      </c>
      <c r="AW67">
        <v>2.14</v>
      </c>
      <c r="BC67">
        <v>0.67</v>
      </c>
      <c r="BD67">
        <v>14</v>
      </c>
      <c r="BE67" t="s">
        <v>1000</v>
      </c>
      <c r="BF67" t="s">
        <v>3779</v>
      </c>
      <c r="BG67">
        <v>66</v>
      </c>
      <c r="BH67" t="s">
        <v>7810</v>
      </c>
      <c r="BI67" t="s">
        <v>7773</v>
      </c>
      <c r="BJ67">
        <v>66</v>
      </c>
      <c r="BK67">
        <v>970</v>
      </c>
      <c r="BR67">
        <v>13</v>
      </c>
      <c r="BS67">
        <v>0.66</v>
      </c>
      <c r="BT67">
        <v>0.57999999999999996</v>
      </c>
      <c r="BU67">
        <v>0.57999999999999996</v>
      </c>
      <c r="BV67">
        <v>42.7781351</v>
      </c>
      <c r="BW67">
        <v>-82.037334909999998</v>
      </c>
      <c r="BX67">
        <v>4736699.2819999997</v>
      </c>
      <c r="BY67">
        <v>202.905</v>
      </c>
      <c r="BZ67">
        <v>306.39999999999998</v>
      </c>
      <c r="CA67" t="s">
        <v>7440</v>
      </c>
      <c r="CB67">
        <v>7</v>
      </c>
      <c r="CC67">
        <v>10</v>
      </c>
      <c r="CD67">
        <v>12</v>
      </c>
      <c r="CE67">
        <v>12</v>
      </c>
      <c r="CF67" t="s">
        <v>5672</v>
      </c>
      <c r="CG67">
        <v>414</v>
      </c>
      <c r="CH67" t="s">
        <v>3710</v>
      </c>
      <c r="CI67" t="s">
        <v>8656</v>
      </c>
      <c r="CJ67">
        <v>5.56</v>
      </c>
      <c r="CK67">
        <v>1.9</v>
      </c>
    </row>
    <row r="68" spans="1:89" x14ac:dyDescent="0.35">
      <c r="A68" t="s">
        <v>3794</v>
      </c>
      <c r="B68">
        <v>67</v>
      </c>
      <c r="C68" t="s">
        <v>7778</v>
      </c>
      <c r="D68">
        <v>184</v>
      </c>
      <c r="E68">
        <v>744.25400000000002</v>
      </c>
      <c r="F68">
        <v>10</v>
      </c>
      <c r="G68" t="s">
        <v>7782</v>
      </c>
      <c r="H68" t="s">
        <v>7773</v>
      </c>
      <c r="I68" t="s">
        <v>5753</v>
      </c>
      <c r="J68">
        <v>16</v>
      </c>
      <c r="K68">
        <v>0.91</v>
      </c>
      <c r="L68">
        <v>10</v>
      </c>
      <c r="M68">
        <v>10</v>
      </c>
      <c r="N68" t="s">
        <v>7850</v>
      </c>
      <c r="P68">
        <v>1</v>
      </c>
      <c r="Q68" t="s">
        <v>7784</v>
      </c>
      <c r="R68" t="s">
        <v>7774</v>
      </c>
      <c r="S68" t="s">
        <v>7186</v>
      </c>
      <c r="T68" t="s">
        <v>7443</v>
      </c>
      <c r="U68" t="s">
        <v>7443</v>
      </c>
      <c r="V68">
        <v>5.56</v>
      </c>
      <c r="W68" t="s">
        <v>7815</v>
      </c>
      <c r="X68">
        <v>1.8</v>
      </c>
      <c r="Y68" t="s">
        <v>7774</v>
      </c>
      <c r="Z68" t="s">
        <v>7783</v>
      </c>
      <c r="AA68" t="s">
        <v>7774</v>
      </c>
      <c r="AE68" t="s">
        <v>5678</v>
      </c>
      <c r="AF68">
        <v>42.777942369999998</v>
      </c>
      <c r="AG68">
        <v>-82.037341319999996</v>
      </c>
      <c r="AH68">
        <v>202.8</v>
      </c>
      <c r="AI68">
        <v>290</v>
      </c>
      <c r="AK68">
        <v>15</v>
      </c>
      <c r="AL68">
        <v>986</v>
      </c>
      <c r="AM68">
        <v>1.448</v>
      </c>
      <c r="AN68">
        <v>-417.04599999999999</v>
      </c>
      <c r="AO68">
        <v>2111</v>
      </c>
      <c r="AP68">
        <v>2113</v>
      </c>
      <c r="AS68">
        <v>1.23</v>
      </c>
      <c r="AT68">
        <v>1.23</v>
      </c>
      <c r="AV68">
        <v>2.14</v>
      </c>
      <c r="AW68">
        <v>2.14</v>
      </c>
      <c r="BC68">
        <v>0.91</v>
      </c>
      <c r="BD68">
        <v>10</v>
      </c>
      <c r="BE68" t="s">
        <v>1015</v>
      </c>
      <c r="BF68" t="s">
        <v>3794</v>
      </c>
      <c r="BG68">
        <v>67</v>
      </c>
      <c r="BH68" t="s">
        <v>5753</v>
      </c>
      <c r="BI68" t="s">
        <v>7773</v>
      </c>
      <c r="BJ68">
        <v>67</v>
      </c>
      <c r="BK68">
        <v>1000</v>
      </c>
      <c r="BL68">
        <v>185</v>
      </c>
      <c r="BM68">
        <v>1</v>
      </c>
      <c r="BR68">
        <v>13</v>
      </c>
      <c r="BS68">
        <v>0.66</v>
      </c>
      <c r="BT68">
        <v>0.57999999999999996</v>
      </c>
      <c r="BU68">
        <v>0.57999999999999996</v>
      </c>
      <c r="BV68">
        <v>42.777942369999998</v>
      </c>
      <c r="BW68">
        <v>-82.037341319999996</v>
      </c>
      <c r="BX68">
        <v>4736677.8870000001</v>
      </c>
      <c r="BY68">
        <v>202.821</v>
      </c>
      <c r="BZ68">
        <v>217.5</v>
      </c>
      <c r="CA68" t="s">
        <v>7444</v>
      </c>
      <c r="CB68">
        <v>7</v>
      </c>
      <c r="CC68">
        <v>10</v>
      </c>
      <c r="CD68">
        <v>12</v>
      </c>
      <c r="CE68">
        <v>12</v>
      </c>
      <c r="CF68" t="s">
        <v>5677</v>
      </c>
      <c r="CG68">
        <v>414</v>
      </c>
      <c r="CH68" t="s">
        <v>3290</v>
      </c>
      <c r="CI68" t="s">
        <v>7332</v>
      </c>
      <c r="CJ68">
        <v>5.56</v>
      </c>
      <c r="CK68">
        <v>1.8</v>
      </c>
    </row>
    <row r="69" spans="1:89" hidden="1" x14ac:dyDescent="0.35">
      <c r="A69" t="s">
        <v>3794</v>
      </c>
      <c r="B69">
        <v>68</v>
      </c>
      <c r="C69" t="s">
        <v>7778</v>
      </c>
      <c r="D69">
        <v>185</v>
      </c>
      <c r="E69">
        <v>744.26800000000003</v>
      </c>
      <c r="F69">
        <v>10</v>
      </c>
      <c r="G69" t="s">
        <v>7782</v>
      </c>
      <c r="H69" t="s">
        <v>7773</v>
      </c>
      <c r="I69" t="s">
        <v>7852</v>
      </c>
      <c r="J69">
        <v>16</v>
      </c>
      <c r="K69">
        <v>0.91</v>
      </c>
      <c r="L69">
        <v>39</v>
      </c>
      <c r="M69">
        <v>50</v>
      </c>
      <c r="N69" t="s">
        <v>7691</v>
      </c>
      <c r="P69">
        <v>1</v>
      </c>
      <c r="Q69" t="s">
        <v>7784</v>
      </c>
      <c r="R69" t="s">
        <v>7774</v>
      </c>
      <c r="S69" t="s">
        <v>7186</v>
      </c>
      <c r="T69" t="s">
        <v>7443</v>
      </c>
      <c r="U69" t="s">
        <v>7443</v>
      </c>
      <c r="V69">
        <v>5.56</v>
      </c>
      <c r="W69" t="s">
        <v>7815</v>
      </c>
      <c r="X69">
        <v>1.8</v>
      </c>
      <c r="Y69" t="s">
        <v>7774</v>
      </c>
      <c r="Z69" t="s">
        <v>7853</v>
      </c>
      <c r="AA69" t="s">
        <v>7774</v>
      </c>
      <c r="AB69">
        <v>15</v>
      </c>
      <c r="AE69" t="s">
        <v>5683</v>
      </c>
      <c r="AF69">
        <v>42.777942369999998</v>
      </c>
      <c r="AG69">
        <v>-82.037341319999996</v>
      </c>
      <c r="AH69">
        <v>202.8</v>
      </c>
      <c r="AI69">
        <v>290</v>
      </c>
      <c r="AK69">
        <v>15</v>
      </c>
      <c r="AL69">
        <v>986</v>
      </c>
      <c r="AM69">
        <v>1.448</v>
      </c>
      <c r="AN69">
        <v>-376.59699999999998</v>
      </c>
      <c r="AO69">
        <v>2064</v>
      </c>
      <c r="AP69">
        <v>2049</v>
      </c>
      <c r="AS69">
        <v>1.2</v>
      </c>
      <c r="AT69">
        <v>1.21</v>
      </c>
      <c r="AV69">
        <v>2.08</v>
      </c>
      <c r="AW69">
        <v>2.09</v>
      </c>
      <c r="BC69">
        <v>0.62</v>
      </c>
      <c r="BD69">
        <v>39</v>
      </c>
      <c r="BE69" t="s">
        <v>8659</v>
      </c>
      <c r="BF69" t="s">
        <v>3794</v>
      </c>
      <c r="BG69">
        <v>68</v>
      </c>
      <c r="BH69" t="s">
        <v>7852</v>
      </c>
      <c r="BI69" t="s">
        <v>7773</v>
      </c>
      <c r="BJ69">
        <v>68</v>
      </c>
      <c r="BK69">
        <v>1000</v>
      </c>
      <c r="BL69">
        <v>185</v>
      </c>
      <c r="BM69">
        <v>1</v>
      </c>
      <c r="BN69" t="s">
        <v>8660</v>
      </c>
      <c r="BR69">
        <v>13</v>
      </c>
      <c r="BS69">
        <v>0.67</v>
      </c>
      <c r="BT69">
        <v>0.6</v>
      </c>
      <c r="BU69">
        <v>0.6</v>
      </c>
      <c r="BV69">
        <v>42.777942369999998</v>
      </c>
      <c r="BW69">
        <v>-82.037341319999996</v>
      </c>
      <c r="BX69">
        <v>4736677.8870000001</v>
      </c>
      <c r="BY69">
        <v>202.821</v>
      </c>
      <c r="BZ69">
        <v>217.5</v>
      </c>
      <c r="CA69" t="s">
        <v>7444</v>
      </c>
      <c r="CB69">
        <v>7</v>
      </c>
      <c r="CC69">
        <v>10</v>
      </c>
      <c r="CD69">
        <v>11</v>
      </c>
      <c r="CE69">
        <v>11</v>
      </c>
      <c r="CF69" t="s">
        <v>5677</v>
      </c>
      <c r="CG69">
        <v>414</v>
      </c>
      <c r="CH69" t="s">
        <v>5823</v>
      </c>
      <c r="CI69" t="s">
        <v>8661</v>
      </c>
      <c r="CJ69">
        <v>5.56</v>
      </c>
    </row>
    <row r="70" spans="1:89" x14ac:dyDescent="0.35">
      <c r="A70" t="s">
        <v>5827</v>
      </c>
      <c r="B70">
        <v>69</v>
      </c>
      <c r="C70" t="s">
        <v>7778</v>
      </c>
      <c r="D70">
        <v>186</v>
      </c>
      <c r="E70">
        <v>744.28</v>
      </c>
      <c r="F70">
        <v>10</v>
      </c>
      <c r="G70" t="s">
        <v>7798</v>
      </c>
      <c r="H70" t="s">
        <v>7773</v>
      </c>
      <c r="I70" t="s">
        <v>5753</v>
      </c>
      <c r="J70">
        <v>14</v>
      </c>
      <c r="K70">
        <v>0.78</v>
      </c>
      <c r="L70">
        <v>14</v>
      </c>
      <c r="M70">
        <v>6</v>
      </c>
      <c r="N70" t="s">
        <v>7814</v>
      </c>
      <c r="P70">
        <v>1</v>
      </c>
      <c r="Q70" t="s">
        <v>7784</v>
      </c>
      <c r="R70" t="s">
        <v>7774</v>
      </c>
      <c r="S70" t="s">
        <v>7186</v>
      </c>
      <c r="T70" t="s">
        <v>7443</v>
      </c>
      <c r="U70" t="s">
        <v>7443</v>
      </c>
      <c r="V70">
        <v>5.56</v>
      </c>
      <c r="W70" t="s">
        <v>7815</v>
      </c>
      <c r="X70">
        <v>1.7</v>
      </c>
      <c r="Y70" t="s">
        <v>7774</v>
      </c>
      <c r="Z70" t="s">
        <v>7783</v>
      </c>
      <c r="AA70" t="s">
        <v>7774</v>
      </c>
      <c r="AB70">
        <v>15</v>
      </c>
      <c r="AC70">
        <v>15</v>
      </c>
      <c r="AD70">
        <v>8</v>
      </c>
      <c r="AE70" t="s">
        <v>5683</v>
      </c>
      <c r="AF70">
        <v>42.777942150000001</v>
      </c>
      <c r="AG70">
        <v>-82.037341330000004</v>
      </c>
      <c r="AH70">
        <v>202.8</v>
      </c>
      <c r="AI70">
        <v>290</v>
      </c>
      <c r="AK70">
        <v>15</v>
      </c>
      <c r="AL70">
        <v>986</v>
      </c>
      <c r="AM70">
        <v>1.4730000000000001</v>
      </c>
      <c r="AN70">
        <v>-376.59699999999998</v>
      </c>
      <c r="AO70">
        <v>2107</v>
      </c>
      <c r="AP70">
        <v>2109</v>
      </c>
      <c r="AS70">
        <v>1.23</v>
      </c>
      <c r="AT70">
        <v>1.23</v>
      </c>
      <c r="AV70">
        <v>2.14</v>
      </c>
      <c r="AW70">
        <v>2.14</v>
      </c>
      <c r="BC70">
        <v>0.78</v>
      </c>
      <c r="BD70">
        <v>14</v>
      </c>
      <c r="BE70" t="s">
        <v>5826</v>
      </c>
      <c r="BF70" t="s">
        <v>5827</v>
      </c>
      <c r="BG70">
        <v>69</v>
      </c>
      <c r="BH70" t="s">
        <v>5753</v>
      </c>
      <c r="BI70" t="s">
        <v>7773</v>
      </c>
      <c r="BJ70">
        <v>69</v>
      </c>
      <c r="BK70">
        <v>1000</v>
      </c>
      <c r="BL70">
        <v>185</v>
      </c>
      <c r="BM70">
        <v>1</v>
      </c>
      <c r="BR70">
        <v>13</v>
      </c>
      <c r="BS70">
        <v>0.66</v>
      </c>
      <c r="BT70">
        <v>0.57999999999999996</v>
      </c>
      <c r="BU70">
        <v>0.59</v>
      </c>
      <c r="BV70">
        <v>42.777942150000001</v>
      </c>
      <c r="BW70">
        <v>-82.037341330000004</v>
      </c>
      <c r="BX70">
        <v>4736677.8629999999</v>
      </c>
      <c r="BY70">
        <v>202.821</v>
      </c>
      <c r="BZ70">
        <v>236.1</v>
      </c>
      <c r="CA70" t="s">
        <v>7445</v>
      </c>
      <c r="CB70">
        <v>7</v>
      </c>
      <c r="CC70">
        <v>10</v>
      </c>
      <c r="CD70">
        <v>12</v>
      </c>
      <c r="CE70">
        <v>12</v>
      </c>
      <c r="CF70" t="s">
        <v>5677</v>
      </c>
      <c r="CG70">
        <v>414</v>
      </c>
      <c r="CH70" t="s">
        <v>3290</v>
      </c>
      <c r="CI70" t="s">
        <v>7332</v>
      </c>
      <c r="CJ70">
        <v>5.56</v>
      </c>
      <c r="CK70">
        <v>1.7</v>
      </c>
    </row>
    <row r="71" spans="1:89" x14ac:dyDescent="0.35">
      <c r="A71" t="s">
        <v>3797</v>
      </c>
      <c r="B71">
        <v>70</v>
      </c>
      <c r="C71" t="s">
        <v>7778</v>
      </c>
      <c r="D71">
        <v>187</v>
      </c>
      <c r="E71">
        <v>744.58799999999997</v>
      </c>
      <c r="F71">
        <v>10</v>
      </c>
      <c r="G71" t="s">
        <v>7782</v>
      </c>
      <c r="H71" t="s">
        <v>7773</v>
      </c>
      <c r="I71" t="s">
        <v>5753</v>
      </c>
      <c r="J71">
        <v>13</v>
      </c>
      <c r="K71">
        <v>0.72</v>
      </c>
      <c r="L71">
        <v>7</v>
      </c>
      <c r="M71">
        <v>7</v>
      </c>
      <c r="N71" t="s">
        <v>7691</v>
      </c>
      <c r="Q71" t="s">
        <v>7784</v>
      </c>
      <c r="R71" t="s">
        <v>7774</v>
      </c>
      <c r="S71" t="s">
        <v>7186</v>
      </c>
      <c r="T71" t="s">
        <v>7443</v>
      </c>
      <c r="U71" t="s">
        <v>7443</v>
      </c>
      <c r="V71">
        <v>5.56</v>
      </c>
      <c r="W71" t="s">
        <v>7815</v>
      </c>
      <c r="X71">
        <v>1.9</v>
      </c>
      <c r="Y71" t="s">
        <v>7774</v>
      </c>
      <c r="Z71" t="s">
        <v>7789</v>
      </c>
      <c r="AA71" t="s">
        <v>7774</v>
      </c>
      <c r="AE71" t="s">
        <v>5678</v>
      </c>
      <c r="AF71">
        <v>42.777939330000002</v>
      </c>
      <c r="AG71">
        <v>-82.037341440000006</v>
      </c>
      <c r="AH71">
        <v>202.8</v>
      </c>
      <c r="AI71">
        <v>290</v>
      </c>
      <c r="AK71">
        <v>15</v>
      </c>
      <c r="AL71">
        <v>986</v>
      </c>
      <c r="AM71">
        <v>1.784</v>
      </c>
      <c r="AN71">
        <v>-398.20400000000001</v>
      </c>
      <c r="AO71">
        <v>2117</v>
      </c>
      <c r="AP71">
        <v>2118</v>
      </c>
      <c r="AS71">
        <v>1.24</v>
      </c>
      <c r="AT71">
        <v>1.24</v>
      </c>
      <c r="AV71">
        <v>2.15</v>
      </c>
      <c r="AW71">
        <v>2.15</v>
      </c>
      <c r="BC71">
        <v>0.72</v>
      </c>
      <c r="BD71">
        <v>7</v>
      </c>
      <c r="BE71" t="s">
        <v>1017</v>
      </c>
      <c r="BF71" t="s">
        <v>3797</v>
      </c>
      <c r="BG71">
        <v>70</v>
      </c>
      <c r="BH71" t="s">
        <v>5753</v>
      </c>
      <c r="BI71" t="s">
        <v>7773</v>
      </c>
      <c r="BJ71">
        <v>70</v>
      </c>
      <c r="BK71">
        <v>1000</v>
      </c>
      <c r="BR71">
        <v>13</v>
      </c>
      <c r="BS71">
        <v>0.66</v>
      </c>
      <c r="BT71">
        <v>0.57999999999999996</v>
      </c>
      <c r="BU71">
        <v>0.57999999999999996</v>
      </c>
      <c r="BV71">
        <v>42.777939330000002</v>
      </c>
      <c r="BW71">
        <v>-82.037341440000006</v>
      </c>
      <c r="BX71">
        <v>4736677.55</v>
      </c>
      <c r="BY71">
        <v>202.821</v>
      </c>
      <c r="BZ71">
        <v>226.7</v>
      </c>
      <c r="CA71" t="s">
        <v>7446</v>
      </c>
      <c r="CB71">
        <v>7</v>
      </c>
      <c r="CC71">
        <v>10</v>
      </c>
      <c r="CD71">
        <v>12</v>
      </c>
      <c r="CE71">
        <v>12</v>
      </c>
      <c r="CF71" t="s">
        <v>5677</v>
      </c>
      <c r="CG71">
        <v>414</v>
      </c>
      <c r="CH71" t="s">
        <v>3290</v>
      </c>
      <c r="CI71" t="s">
        <v>7332</v>
      </c>
      <c r="CJ71">
        <v>5.56</v>
      </c>
      <c r="CK71">
        <v>1.9</v>
      </c>
    </row>
    <row r="72" spans="1:89" x14ac:dyDescent="0.35">
      <c r="A72" t="s">
        <v>3798</v>
      </c>
      <c r="B72">
        <v>71</v>
      </c>
      <c r="C72" t="s">
        <v>7778</v>
      </c>
      <c r="D72">
        <v>188</v>
      </c>
      <c r="E72">
        <v>747.43200000000002</v>
      </c>
      <c r="F72">
        <v>10</v>
      </c>
      <c r="G72" t="s">
        <v>7782</v>
      </c>
      <c r="H72" t="s">
        <v>7773</v>
      </c>
      <c r="I72" t="s">
        <v>5753</v>
      </c>
      <c r="J72">
        <v>16</v>
      </c>
      <c r="K72">
        <v>0.89</v>
      </c>
      <c r="L72">
        <v>12</v>
      </c>
      <c r="M72">
        <v>12</v>
      </c>
      <c r="N72" t="s">
        <v>7854</v>
      </c>
      <c r="P72">
        <v>2</v>
      </c>
      <c r="Q72" t="s">
        <v>7784</v>
      </c>
      <c r="R72" t="s">
        <v>7774</v>
      </c>
      <c r="S72" t="s">
        <v>7186</v>
      </c>
      <c r="T72" t="s">
        <v>7443</v>
      </c>
      <c r="U72" t="s">
        <v>7443</v>
      </c>
      <c r="V72">
        <v>5.56</v>
      </c>
      <c r="W72" t="s">
        <v>7815</v>
      </c>
      <c r="X72">
        <v>1.9</v>
      </c>
      <c r="Y72" t="s">
        <v>7774</v>
      </c>
      <c r="Z72" t="s">
        <v>7788</v>
      </c>
      <c r="AA72" t="s">
        <v>7774</v>
      </c>
      <c r="AB72">
        <v>10</v>
      </c>
      <c r="AC72">
        <v>10</v>
      </c>
      <c r="AD72">
        <v>12</v>
      </c>
      <c r="AE72" t="s">
        <v>5683</v>
      </c>
      <c r="AF72">
        <v>42.777913660000003</v>
      </c>
      <c r="AG72">
        <v>-82.037342499999994</v>
      </c>
      <c r="AH72">
        <v>202.8</v>
      </c>
      <c r="AI72">
        <v>290</v>
      </c>
      <c r="AK72">
        <v>15</v>
      </c>
      <c r="AL72">
        <v>986</v>
      </c>
      <c r="AM72">
        <v>4.6260000000000003</v>
      </c>
      <c r="AN72">
        <v>-381.26100000000002</v>
      </c>
      <c r="AO72">
        <v>2108</v>
      </c>
      <c r="AP72">
        <v>2110</v>
      </c>
      <c r="AS72">
        <v>1.23</v>
      </c>
      <c r="AT72">
        <v>1.23</v>
      </c>
      <c r="AV72">
        <v>2.14</v>
      </c>
      <c r="AW72">
        <v>2.14</v>
      </c>
      <c r="BC72">
        <v>0.89</v>
      </c>
      <c r="BD72">
        <v>12</v>
      </c>
      <c r="BE72" t="s">
        <v>1018</v>
      </c>
      <c r="BF72" t="s">
        <v>3798</v>
      </c>
      <c r="BG72">
        <v>71</v>
      </c>
      <c r="BH72" t="s">
        <v>5753</v>
      </c>
      <c r="BI72" t="s">
        <v>7773</v>
      </c>
      <c r="BJ72">
        <v>71</v>
      </c>
      <c r="BK72">
        <v>1000</v>
      </c>
      <c r="BL72">
        <v>189</v>
      </c>
      <c r="BM72">
        <v>2</v>
      </c>
      <c r="BR72">
        <v>13</v>
      </c>
      <c r="BS72">
        <v>0.66</v>
      </c>
      <c r="BT72">
        <v>0.57999999999999996</v>
      </c>
      <c r="BU72">
        <v>0.57999999999999996</v>
      </c>
      <c r="BV72">
        <v>42.777913660000003</v>
      </c>
      <c r="BW72">
        <v>-82.037342499999994</v>
      </c>
      <c r="BX72">
        <v>4736674.7</v>
      </c>
      <c r="BY72">
        <v>202.82</v>
      </c>
      <c r="BZ72">
        <v>231.7</v>
      </c>
      <c r="CA72" t="s">
        <v>7448</v>
      </c>
      <c r="CB72">
        <v>7</v>
      </c>
      <c r="CC72">
        <v>10</v>
      </c>
      <c r="CD72">
        <v>12</v>
      </c>
      <c r="CE72">
        <v>12</v>
      </c>
      <c r="CF72" t="s">
        <v>5677</v>
      </c>
      <c r="CG72">
        <v>414</v>
      </c>
      <c r="CH72" t="s">
        <v>3290</v>
      </c>
      <c r="CI72" t="s">
        <v>7332</v>
      </c>
      <c r="CJ72">
        <v>5.56</v>
      </c>
      <c r="CK72">
        <v>1.8</v>
      </c>
    </row>
    <row r="73" spans="1:89" hidden="1" x14ac:dyDescent="0.35">
      <c r="A73" t="s">
        <v>3798</v>
      </c>
      <c r="B73">
        <v>72</v>
      </c>
      <c r="C73" t="s">
        <v>7778</v>
      </c>
      <c r="D73">
        <v>189</v>
      </c>
      <c r="E73">
        <v>747.447</v>
      </c>
      <c r="F73">
        <v>10</v>
      </c>
      <c r="G73" t="s">
        <v>7782</v>
      </c>
      <c r="H73" t="s">
        <v>7773</v>
      </c>
      <c r="I73" t="s">
        <v>7852</v>
      </c>
      <c r="J73">
        <v>16</v>
      </c>
      <c r="K73">
        <v>0.89</v>
      </c>
      <c r="L73">
        <v>41</v>
      </c>
      <c r="M73">
        <v>22</v>
      </c>
      <c r="N73" t="s">
        <v>7855</v>
      </c>
      <c r="P73">
        <v>2</v>
      </c>
      <c r="Q73" t="s">
        <v>7784</v>
      </c>
      <c r="R73" t="s">
        <v>7774</v>
      </c>
      <c r="S73" t="s">
        <v>7186</v>
      </c>
      <c r="T73" t="s">
        <v>7443</v>
      </c>
      <c r="U73" t="s">
        <v>7443</v>
      </c>
      <c r="V73">
        <v>5.56</v>
      </c>
      <c r="W73" t="s">
        <v>7815</v>
      </c>
      <c r="X73">
        <v>1.9</v>
      </c>
      <c r="Y73" t="s">
        <v>7774</v>
      </c>
      <c r="Z73" t="s">
        <v>7788</v>
      </c>
      <c r="AA73" t="s">
        <v>7774</v>
      </c>
      <c r="AB73">
        <v>10</v>
      </c>
      <c r="AE73" t="s">
        <v>5683</v>
      </c>
      <c r="AF73">
        <v>42.777913660000003</v>
      </c>
      <c r="AG73">
        <v>-82.037342499999994</v>
      </c>
      <c r="AH73">
        <v>202.8</v>
      </c>
      <c r="AI73">
        <v>290</v>
      </c>
      <c r="AK73">
        <v>15</v>
      </c>
      <c r="AL73">
        <v>986</v>
      </c>
      <c r="AM73">
        <v>4.6260000000000003</v>
      </c>
      <c r="AN73">
        <v>-381.26100000000002</v>
      </c>
      <c r="AO73">
        <v>2063</v>
      </c>
      <c r="AP73">
        <v>2045</v>
      </c>
      <c r="AS73">
        <v>1.19</v>
      </c>
      <c r="AT73">
        <v>1.2</v>
      </c>
      <c r="AV73">
        <v>2.0699999999999998</v>
      </c>
      <c r="AW73">
        <v>2.09</v>
      </c>
      <c r="BC73">
        <v>0.59</v>
      </c>
      <c r="BD73">
        <v>41</v>
      </c>
      <c r="BE73" t="s">
        <v>8662</v>
      </c>
      <c r="BF73" t="s">
        <v>3798</v>
      </c>
      <c r="BG73">
        <v>72</v>
      </c>
      <c r="BH73" t="s">
        <v>7852</v>
      </c>
      <c r="BI73" t="s">
        <v>7773</v>
      </c>
      <c r="BJ73">
        <v>72</v>
      </c>
      <c r="BK73">
        <v>1000</v>
      </c>
      <c r="BL73">
        <v>189</v>
      </c>
      <c r="BM73">
        <v>2</v>
      </c>
      <c r="BN73" t="s">
        <v>8660</v>
      </c>
      <c r="BR73">
        <v>13</v>
      </c>
      <c r="BS73">
        <v>0.68</v>
      </c>
      <c r="BT73">
        <v>0.6</v>
      </c>
      <c r="BU73">
        <v>0.6</v>
      </c>
      <c r="BV73">
        <v>42.777913660000003</v>
      </c>
      <c r="BW73">
        <v>-82.037342499999994</v>
      </c>
      <c r="BX73">
        <v>4736674.7</v>
      </c>
      <c r="BY73">
        <v>202.82</v>
      </c>
      <c r="BZ73">
        <v>227.2</v>
      </c>
      <c r="CA73" t="s">
        <v>7447</v>
      </c>
      <c r="CB73">
        <v>7</v>
      </c>
      <c r="CC73">
        <v>10</v>
      </c>
      <c r="CD73">
        <v>11</v>
      </c>
      <c r="CE73">
        <v>11</v>
      </c>
      <c r="CF73" t="s">
        <v>5677</v>
      </c>
      <c r="CG73">
        <v>414</v>
      </c>
      <c r="CH73" t="s">
        <v>5823</v>
      </c>
      <c r="CI73" t="s">
        <v>8661</v>
      </c>
      <c r="CJ73">
        <v>5.56</v>
      </c>
    </row>
    <row r="74" spans="1:89" x14ac:dyDescent="0.35">
      <c r="A74" t="s">
        <v>3799</v>
      </c>
      <c r="B74">
        <v>73</v>
      </c>
      <c r="C74" t="s">
        <v>7778</v>
      </c>
      <c r="D74">
        <v>190</v>
      </c>
      <c r="E74">
        <v>747.46199999999999</v>
      </c>
      <c r="F74">
        <v>10</v>
      </c>
      <c r="G74" t="s">
        <v>7782</v>
      </c>
      <c r="H74" t="s">
        <v>7773</v>
      </c>
      <c r="I74" t="s">
        <v>5753</v>
      </c>
      <c r="J74">
        <v>13</v>
      </c>
      <c r="K74">
        <v>0.75</v>
      </c>
      <c r="L74">
        <v>11</v>
      </c>
      <c r="M74">
        <v>9</v>
      </c>
      <c r="N74" t="s">
        <v>7856</v>
      </c>
      <c r="P74">
        <v>2</v>
      </c>
      <c r="Q74" t="s">
        <v>7784</v>
      </c>
      <c r="R74" t="s">
        <v>7774</v>
      </c>
      <c r="S74" t="s">
        <v>7186</v>
      </c>
      <c r="T74" t="s">
        <v>7443</v>
      </c>
      <c r="U74" t="s">
        <v>7443</v>
      </c>
      <c r="V74">
        <v>5.56</v>
      </c>
      <c r="W74" t="s">
        <v>7815</v>
      </c>
      <c r="X74">
        <v>1.9</v>
      </c>
      <c r="Y74" t="s">
        <v>7774</v>
      </c>
      <c r="Z74" t="s">
        <v>7783</v>
      </c>
      <c r="AA74" t="s">
        <v>7774</v>
      </c>
      <c r="AE74" t="s">
        <v>5678</v>
      </c>
      <c r="AF74">
        <v>42.777913390000002</v>
      </c>
      <c r="AG74">
        <v>-82.037342510000002</v>
      </c>
      <c r="AH74">
        <v>202.8</v>
      </c>
      <c r="AI74">
        <v>290</v>
      </c>
      <c r="AK74">
        <v>15</v>
      </c>
      <c r="AL74">
        <v>986</v>
      </c>
      <c r="AM74">
        <v>4.6559999999999997</v>
      </c>
      <c r="AN74">
        <v>-394.60599999999999</v>
      </c>
      <c r="AO74">
        <v>2112</v>
      </c>
      <c r="AP74">
        <v>2113</v>
      </c>
      <c r="AS74">
        <v>1.23</v>
      </c>
      <c r="AT74">
        <v>1.23</v>
      </c>
      <c r="AV74">
        <v>2.14</v>
      </c>
      <c r="AW74">
        <v>2.14</v>
      </c>
      <c r="BC74">
        <v>0.75</v>
      </c>
      <c r="BD74">
        <v>11</v>
      </c>
      <c r="BE74" t="s">
        <v>1019</v>
      </c>
      <c r="BF74" t="s">
        <v>3799</v>
      </c>
      <c r="BG74">
        <v>73</v>
      </c>
      <c r="BH74" t="s">
        <v>5753</v>
      </c>
      <c r="BI74" t="s">
        <v>7773</v>
      </c>
      <c r="BJ74">
        <v>73</v>
      </c>
      <c r="BK74">
        <v>1000</v>
      </c>
      <c r="BL74">
        <v>189</v>
      </c>
      <c r="BM74">
        <v>2</v>
      </c>
      <c r="BR74">
        <v>13</v>
      </c>
      <c r="BS74">
        <v>0.66</v>
      </c>
      <c r="BT74">
        <v>0.57999999999999996</v>
      </c>
      <c r="BU74">
        <v>0.57999999999999996</v>
      </c>
      <c r="BV74">
        <v>42.777913390000002</v>
      </c>
      <c r="BW74">
        <v>-82.037342510000002</v>
      </c>
      <c r="BX74">
        <v>4736674.67</v>
      </c>
      <c r="BY74">
        <v>202.82</v>
      </c>
      <c r="BZ74">
        <v>227.2</v>
      </c>
      <c r="CA74" t="s">
        <v>7447</v>
      </c>
      <c r="CB74">
        <v>7</v>
      </c>
      <c r="CC74">
        <v>10</v>
      </c>
      <c r="CD74">
        <v>12</v>
      </c>
      <c r="CE74">
        <v>12</v>
      </c>
      <c r="CF74" t="s">
        <v>5677</v>
      </c>
      <c r="CG74">
        <v>414</v>
      </c>
      <c r="CH74" t="s">
        <v>3290</v>
      </c>
      <c r="CI74" t="s">
        <v>7332</v>
      </c>
      <c r="CJ74">
        <v>5.56</v>
      </c>
      <c r="CK74">
        <v>1.8</v>
      </c>
    </row>
    <row r="75" spans="1:89" x14ac:dyDescent="0.35">
      <c r="A75" t="s">
        <v>3800</v>
      </c>
      <c r="B75">
        <v>74</v>
      </c>
      <c r="C75" t="s">
        <v>7778</v>
      </c>
      <c r="D75">
        <v>191</v>
      </c>
      <c r="E75">
        <v>747.68</v>
      </c>
      <c r="F75">
        <v>10</v>
      </c>
      <c r="G75" t="s">
        <v>7782</v>
      </c>
      <c r="H75" t="s">
        <v>7773</v>
      </c>
      <c r="I75" t="s">
        <v>5753</v>
      </c>
      <c r="J75">
        <v>32</v>
      </c>
      <c r="K75">
        <v>1.75</v>
      </c>
      <c r="L75">
        <v>16</v>
      </c>
      <c r="M75">
        <v>16</v>
      </c>
      <c r="N75" t="s">
        <v>7563</v>
      </c>
      <c r="Q75" t="s">
        <v>7784</v>
      </c>
      <c r="R75" t="s">
        <v>7774</v>
      </c>
      <c r="S75" t="s">
        <v>7186</v>
      </c>
      <c r="T75" t="s">
        <v>7443</v>
      </c>
      <c r="U75" t="s">
        <v>7443</v>
      </c>
      <c r="V75">
        <v>5.56</v>
      </c>
      <c r="W75" t="s">
        <v>7815</v>
      </c>
      <c r="X75">
        <v>1.8</v>
      </c>
      <c r="Y75" t="s">
        <v>7774</v>
      </c>
      <c r="Z75" t="s">
        <v>7788</v>
      </c>
      <c r="AA75" t="s">
        <v>7774</v>
      </c>
      <c r="AB75">
        <v>10</v>
      </c>
      <c r="AC75">
        <v>10</v>
      </c>
      <c r="AD75">
        <v>12</v>
      </c>
      <c r="AE75" t="s">
        <v>5683</v>
      </c>
      <c r="AF75">
        <v>42.777911439999997</v>
      </c>
      <c r="AG75">
        <v>-82.037342589999994</v>
      </c>
      <c r="AH75">
        <v>202.8</v>
      </c>
      <c r="AI75">
        <v>290</v>
      </c>
      <c r="AK75">
        <v>15</v>
      </c>
      <c r="AL75">
        <v>986</v>
      </c>
      <c r="AM75">
        <v>4.8719999999999999</v>
      </c>
      <c r="AN75">
        <v>-401.98599999999999</v>
      </c>
      <c r="AO75">
        <v>2071</v>
      </c>
      <c r="AP75">
        <v>2081</v>
      </c>
      <c r="AS75">
        <v>1.21</v>
      </c>
      <c r="AT75">
        <v>1.21</v>
      </c>
      <c r="AV75">
        <v>2.11</v>
      </c>
      <c r="AW75">
        <v>2.1</v>
      </c>
      <c r="BC75">
        <v>1.75</v>
      </c>
      <c r="BD75">
        <v>16</v>
      </c>
      <c r="BE75" t="s">
        <v>1020</v>
      </c>
      <c r="BF75" t="s">
        <v>3800</v>
      </c>
      <c r="BG75">
        <v>74</v>
      </c>
      <c r="BH75" t="s">
        <v>5753</v>
      </c>
      <c r="BI75" t="s">
        <v>7773</v>
      </c>
      <c r="BJ75">
        <v>74</v>
      </c>
      <c r="BK75">
        <v>1000</v>
      </c>
      <c r="BR75">
        <v>13</v>
      </c>
      <c r="BS75">
        <v>0.67</v>
      </c>
      <c r="BT75">
        <v>0.59</v>
      </c>
      <c r="BU75">
        <v>0.6</v>
      </c>
      <c r="BV75">
        <v>42.777911439999997</v>
      </c>
      <c r="BW75">
        <v>-82.037342589999994</v>
      </c>
      <c r="BX75">
        <v>4736674.4539999999</v>
      </c>
      <c r="BY75">
        <v>202.82</v>
      </c>
      <c r="BZ75">
        <v>205.2</v>
      </c>
      <c r="CA75" t="s">
        <v>7449</v>
      </c>
      <c r="CB75">
        <v>7</v>
      </c>
      <c r="CC75">
        <v>10</v>
      </c>
      <c r="CD75">
        <v>11</v>
      </c>
      <c r="CE75">
        <v>11</v>
      </c>
      <c r="CF75" t="s">
        <v>5677</v>
      </c>
      <c r="CG75">
        <v>414</v>
      </c>
      <c r="CH75" t="s">
        <v>3290</v>
      </c>
      <c r="CI75" t="s">
        <v>7332</v>
      </c>
      <c r="CJ75">
        <v>5.56</v>
      </c>
      <c r="CK75">
        <v>1.8</v>
      </c>
    </row>
    <row r="76" spans="1:89" x14ac:dyDescent="0.35">
      <c r="A76" t="s">
        <v>3802</v>
      </c>
      <c r="B76">
        <v>75</v>
      </c>
      <c r="C76" t="s">
        <v>7778</v>
      </c>
      <c r="D76">
        <v>192</v>
      </c>
      <c r="E76">
        <v>747.79600000000005</v>
      </c>
      <c r="F76">
        <v>10</v>
      </c>
      <c r="G76" t="s">
        <v>7782</v>
      </c>
      <c r="H76" t="s">
        <v>7773</v>
      </c>
      <c r="I76" t="s">
        <v>5753</v>
      </c>
      <c r="J76">
        <v>17</v>
      </c>
      <c r="K76">
        <v>0.94</v>
      </c>
      <c r="L76">
        <v>7</v>
      </c>
      <c r="M76">
        <v>5</v>
      </c>
      <c r="N76" t="s">
        <v>7486</v>
      </c>
      <c r="Q76" t="s">
        <v>7784</v>
      </c>
      <c r="R76" t="s">
        <v>7774</v>
      </c>
      <c r="S76" t="s">
        <v>7186</v>
      </c>
      <c r="T76" t="s">
        <v>7443</v>
      </c>
      <c r="U76" t="s">
        <v>7443</v>
      </c>
      <c r="V76">
        <v>5.56</v>
      </c>
      <c r="W76" t="s">
        <v>7815</v>
      </c>
      <c r="X76">
        <v>1.9</v>
      </c>
      <c r="Y76" t="s">
        <v>7774</v>
      </c>
      <c r="Z76" t="s">
        <v>7789</v>
      </c>
      <c r="AA76" t="s">
        <v>7774</v>
      </c>
      <c r="AE76" t="s">
        <v>5678</v>
      </c>
      <c r="AF76">
        <v>42.777910339999998</v>
      </c>
      <c r="AG76">
        <v>-82.037342640000006</v>
      </c>
      <c r="AH76">
        <v>202.8</v>
      </c>
      <c r="AI76">
        <v>290</v>
      </c>
      <c r="AK76">
        <v>15</v>
      </c>
      <c r="AL76">
        <v>986</v>
      </c>
      <c r="AM76">
        <v>4.9930000000000003</v>
      </c>
      <c r="AN76">
        <v>-336.23599999999999</v>
      </c>
      <c r="AO76">
        <v>2116</v>
      </c>
      <c r="AP76">
        <v>2117</v>
      </c>
      <c r="AS76">
        <v>1.24</v>
      </c>
      <c r="AT76">
        <v>1.24</v>
      </c>
      <c r="AV76">
        <v>2.15</v>
      </c>
      <c r="AW76">
        <v>2.15</v>
      </c>
      <c r="BC76">
        <v>0.94</v>
      </c>
      <c r="BD76">
        <v>7</v>
      </c>
      <c r="BE76" t="s">
        <v>1021</v>
      </c>
      <c r="BF76" t="s">
        <v>3802</v>
      </c>
      <c r="BG76">
        <v>75</v>
      </c>
      <c r="BH76" t="s">
        <v>5753</v>
      </c>
      <c r="BI76" t="s">
        <v>7773</v>
      </c>
      <c r="BJ76">
        <v>75</v>
      </c>
      <c r="BK76">
        <v>1000</v>
      </c>
      <c r="BR76">
        <v>13</v>
      </c>
      <c r="BS76">
        <v>0.66</v>
      </c>
      <c r="BT76">
        <v>0.57999999999999996</v>
      </c>
      <c r="BU76">
        <v>0.57999999999999996</v>
      </c>
      <c r="BV76">
        <v>42.777910339999998</v>
      </c>
      <c r="BW76">
        <v>-82.037342640000006</v>
      </c>
      <c r="BX76">
        <v>4736674.3320000004</v>
      </c>
      <c r="BY76">
        <v>202.82</v>
      </c>
      <c r="BZ76">
        <v>253.2</v>
      </c>
      <c r="CA76" t="s">
        <v>7450</v>
      </c>
      <c r="CB76">
        <v>7</v>
      </c>
      <c r="CC76">
        <v>10</v>
      </c>
      <c r="CD76">
        <v>12</v>
      </c>
      <c r="CE76">
        <v>12</v>
      </c>
      <c r="CF76" t="s">
        <v>5677</v>
      </c>
      <c r="CG76">
        <v>414</v>
      </c>
      <c r="CH76" t="s">
        <v>3290</v>
      </c>
      <c r="CI76" t="s">
        <v>7332</v>
      </c>
      <c r="CJ76">
        <v>5.56</v>
      </c>
      <c r="CK76">
        <v>1.9</v>
      </c>
    </row>
    <row r="77" spans="1:89" x14ac:dyDescent="0.35">
      <c r="A77" t="s">
        <v>3806</v>
      </c>
      <c r="B77">
        <v>76</v>
      </c>
      <c r="C77" t="s">
        <v>7778</v>
      </c>
      <c r="D77">
        <v>195</v>
      </c>
      <c r="E77">
        <v>761.46400000000006</v>
      </c>
      <c r="F77">
        <v>10</v>
      </c>
      <c r="G77" t="s">
        <v>7782</v>
      </c>
      <c r="H77" t="s">
        <v>7773</v>
      </c>
      <c r="I77" t="s">
        <v>5753</v>
      </c>
      <c r="J77">
        <v>13</v>
      </c>
      <c r="K77">
        <v>0.7</v>
      </c>
      <c r="L77">
        <v>9</v>
      </c>
      <c r="M77">
        <v>11</v>
      </c>
      <c r="N77" t="s">
        <v>7347</v>
      </c>
      <c r="Q77" t="s">
        <v>7784</v>
      </c>
      <c r="R77" t="s">
        <v>7774</v>
      </c>
      <c r="S77" t="s">
        <v>7187</v>
      </c>
      <c r="T77" t="s">
        <v>7451</v>
      </c>
      <c r="U77" t="s">
        <v>7451</v>
      </c>
      <c r="V77">
        <v>5.56</v>
      </c>
      <c r="W77" t="s">
        <v>7874</v>
      </c>
      <c r="X77">
        <v>1.9</v>
      </c>
      <c r="Y77" t="s">
        <v>7774</v>
      </c>
      <c r="Z77" t="s">
        <v>7786</v>
      </c>
      <c r="AA77" t="s">
        <v>7774</v>
      </c>
      <c r="AB77">
        <v>10</v>
      </c>
      <c r="AC77">
        <v>10</v>
      </c>
      <c r="AD77">
        <v>15</v>
      </c>
      <c r="AE77" t="s">
        <v>5683</v>
      </c>
      <c r="AF77">
        <v>42.777786880000001</v>
      </c>
      <c r="AG77">
        <v>-82.037348249999994</v>
      </c>
      <c r="AH77">
        <v>202.8</v>
      </c>
      <c r="AI77">
        <v>290</v>
      </c>
      <c r="AK77">
        <v>15</v>
      </c>
      <c r="AL77">
        <v>986</v>
      </c>
      <c r="AM77">
        <v>2.359</v>
      </c>
      <c r="AN77">
        <v>-383.88600000000002</v>
      </c>
      <c r="AO77">
        <v>2115</v>
      </c>
      <c r="AP77">
        <v>2115</v>
      </c>
      <c r="AS77">
        <v>1.24</v>
      </c>
      <c r="AT77">
        <v>1.23</v>
      </c>
      <c r="AV77">
        <v>2.14</v>
      </c>
      <c r="AW77">
        <v>2.14</v>
      </c>
      <c r="BC77">
        <v>0.7</v>
      </c>
      <c r="BD77">
        <v>9</v>
      </c>
      <c r="BE77" t="s">
        <v>1025</v>
      </c>
      <c r="BF77" t="s">
        <v>3806</v>
      </c>
      <c r="BG77">
        <v>76</v>
      </c>
      <c r="BH77" t="s">
        <v>5753</v>
      </c>
      <c r="BI77" t="s">
        <v>7773</v>
      </c>
      <c r="BJ77">
        <v>76</v>
      </c>
      <c r="BK77">
        <v>1020</v>
      </c>
      <c r="BR77">
        <v>13</v>
      </c>
      <c r="BS77">
        <v>0.66</v>
      </c>
      <c r="BT77">
        <v>0.57999999999999996</v>
      </c>
      <c r="BU77">
        <v>0.57999999999999996</v>
      </c>
      <c r="BV77">
        <v>42.777786880000001</v>
      </c>
      <c r="BW77">
        <v>-82.037348249999994</v>
      </c>
      <c r="BX77">
        <v>4736660.6279999996</v>
      </c>
      <c r="BY77">
        <v>202.77600000000001</v>
      </c>
      <c r="BZ77">
        <v>196</v>
      </c>
      <c r="CA77" t="s">
        <v>7452</v>
      </c>
      <c r="CB77">
        <v>7</v>
      </c>
      <c r="CC77">
        <v>10</v>
      </c>
      <c r="CD77">
        <v>12</v>
      </c>
      <c r="CE77">
        <v>12</v>
      </c>
      <c r="CF77" t="s">
        <v>5677</v>
      </c>
      <c r="CG77">
        <v>414</v>
      </c>
      <c r="CH77" t="s">
        <v>3290</v>
      </c>
      <c r="CI77" t="s">
        <v>7332</v>
      </c>
      <c r="CJ77">
        <v>5.56</v>
      </c>
      <c r="CK77">
        <v>1.9</v>
      </c>
    </row>
    <row r="78" spans="1:89" x14ac:dyDescent="0.35">
      <c r="A78" t="s">
        <v>3808</v>
      </c>
      <c r="B78">
        <v>77</v>
      </c>
      <c r="C78" t="s">
        <v>7778</v>
      </c>
      <c r="D78">
        <v>196</v>
      </c>
      <c r="E78">
        <v>763.57299999999998</v>
      </c>
      <c r="F78">
        <v>10</v>
      </c>
      <c r="G78" t="s">
        <v>7782</v>
      </c>
      <c r="H78" t="s">
        <v>7773</v>
      </c>
      <c r="I78" t="s">
        <v>5753</v>
      </c>
      <c r="J78">
        <v>11</v>
      </c>
      <c r="K78">
        <v>0.59</v>
      </c>
      <c r="L78">
        <v>5</v>
      </c>
      <c r="M78">
        <v>7</v>
      </c>
      <c r="N78" t="s">
        <v>7353</v>
      </c>
      <c r="Q78" t="s">
        <v>7784</v>
      </c>
      <c r="R78" t="s">
        <v>7774</v>
      </c>
      <c r="S78" t="s">
        <v>7187</v>
      </c>
      <c r="T78" t="s">
        <v>7451</v>
      </c>
      <c r="U78" t="s">
        <v>7451</v>
      </c>
      <c r="V78">
        <v>5.56</v>
      </c>
      <c r="W78" t="s">
        <v>7874</v>
      </c>
      <c r="X78">
        <v>1.9</v>
      </c>
      <c r="Y78" t="s">
        <v>7774</v>
      </c>
      <c r="Z78" t="s">
        <v>7789</v>
      </c>
      <c r="AA78" t="s">
        <v>7774</v>
      </c>
      <c r="AE78" t="s">
        <v>5678</v>
      </c>
      <c r="AF78">
        <v>42.77776781</v>
      </c>
      <c r="AG78">
        <v>-82.0373491</v>
      </c>
      <c r="AH78">
        <v>202.8</v>
      </c>
      <c r="AI78">
        <v>290</v>
      </c>
      <c r="AK78">
        <v>15</v>
      </c>
      <c r="AL78">
        <v>986</v>
      </c>
      <c r="AM78">
        <v>4.47</v>
      </c>
      <c r="AN78">
        <v>-378.45100000000002</v>
      </c>
      <c r="AO78">
        <v>2119</v>
      </c>
      <c r="AP78">
        <v>2119</v>
      </c>
      <c r="AS78">
        <v>1.24</v>
      </c>
      <c r="AT78">
        <v>1.24</v>
      </c>
      <c r="AV78">
        <v>2.15</v>
      </c>
      <c r="AW78">
        <v>2.15</v>
      </c>
      <c r="BC78">
        <v>0.59</v>
      </c>
      <c r="BD78">
        <v>5</v>
      </c>
      <c r="BE78" t="s">
        <v>1026</v>
      </c>
      <c r="BF78" t="s">
        <v>3808</v>
      </c>
      <c r="BG78">
        <v>77</v>
      </c>
      <c r="BH78" t="s">
        <v>5753</v>
      </c>
      <c r="BI78" t="s">
        <v>7773</v>
      </c>
      <c r="BJ78">
        <v>77</v>
      </c>
      <c r="BK78">
        <v>1020</v>
      </c>
      <c r="BR78">
        <v>13</v>
      </c>
      <c r="BS78">
        <v>0.65</v>
      </c>
      <c r="BT78">
        <v>0.57999999999999996</v>
      </c>
      <c r="BU78">
        <v>0.57999999999999996</v>
      </c>
      <c r="BV78">
        <v>42.77776781</v>
      </c>
      <c r="BW78">
        <v>-82.0373491</v>
      </c>
      <c r="BX78">
        <v>4736658.5109999999</v>
      </c>
      <c r="BY78">
        <v>202.768</v>
      </c>
      <c r="BZ78">
        <v>199.9</v>
      </c>
      <c r="CA78" t="s">
        <v>7453</v>
      </c>
      <c r="CB78">
        <v>7</v>
      </c>
      <c r="CC78">
        <v>10</v>
      </c>
      <c r="CD78">
        <v>12</v>
      </c>
      <c r="CE78">
        <v>12</v>
      </c>
      <c r="CF78" t="s">
        <v>5677</v>
      </c>
      <c r="CG78">
        <v>414</v>
      </c>
      <c r="CH78" t="s">
        <v>3290</v>
      </c>
      <c r="CI78" t="s">
        <v>7332</v>
      </c>
      <c r="CJ78">
        <v>5.56</v>
      </c>
      <c r="CK78">
        <v>1.8</v>
      </c>
    </row>
    <row r="79" spans="1:89" x14ac:dyDescent="0.35">
      <c r="A79" t="s">
        <v>3809</v>
      </c>
      <c r="B79">
        <v>78</v>
      </c>
      <c r="C79" t="s">
        <v>7778</v>
      </c>
      <c r="D79">
        <v>197</v>
      </c>
      <c r="E79">
        <v>764.28399999999999</v>
      </c>
      <c r="F79">
        <v>10</v>
      </c>
      <c r="G79" t="s">
        <v>7782</v>
      </c>
      <c r="H79" t="s">
        <v>7773</v>
      </c>
      <c r="I79" t="s">
        <v>5753</v>
      </c>
      <c r="J79">
        <v>11</v>
      </c>
      <c r="K79">
        <v>0.63</v>
      </c>
      <c r="L79">
        <v>7</v>
      </c>
      <c r="M79">
        <v>7</v>
      </c>
      <c r="N79" t="s">
        <v>7698</v>
      </c>
      <c r="Q79" t="s">
        <v>7784</v>
      </c>
      <c r="R79" t="s">
        <v>7774</v>
      </c>
      <c r="S79" t="s">
        <v>7187</v>
      </c>
      <c r="T79" t="s">
        <v>7451</v>
      </c>
      <c r="U79" t="s">
        <v>7451</v>
      </c>
      <c r="V79">
        <v>5.56</v>
      </c>
      <c r="W79" t="s">
        <v>7874</v>
      </c>
      <c r="X79">
        <v>1.9</v>
      </c>
      <c r="Y79" t="s">
        <v>7774</v>
      </c>
      <c r="Z79" t="s">
        <v>7789</v>
      </c>
      <c r="AA79" t="s">
        <v>7774</v>
      </c>
      <c r="AE79" t="s">
        <v>5678</v>
      </c>
      <c r="AF79">
        <v>42.777761400000003</v>
      </c>
      <c r="AG79">
        <v>-82.037349390000003</v>
      </c>
      <c r="AH79">
        <v>202.8</v>
      </c>
      <c r="AI79">
        <v>290</v>
      </c>
      <c r="AK79">
        <v>15</v>
      </c>
      <c r="AL79">
        <v>986</v>
      </c>
      <c r="AM79">
        <v>5.18</v>
      </c>
      <c r="AN79">
        <v>-389.64499999999998</v>
      </c>
      <c r="AO79">
        <v>2117</v>
      </c>
      <c r="AP79">
        <v>2118</v>
      </c>
      <c r="AS79">
        <v>1.24</v>
      </c>
      <c r="AT79">
        <v>1.24</v>
      </c>
      <c r="AV79">
        <v>2.15</v>
      </c>
      <c r="AW79">
        <v>2.15</v>
      </c>
      <c r="BC79">
        <v>0.63</v>
      </c>
      <c r="BD79">
        <v>7</v>
      </c>
      <c r="BE79" t="s">
        <v>1027</v>
      </c>
      <c r="BF79" t="s">
        <v>3809</v>
      </c>
      <c r="BG79">
        <v>78</v>
      </c>
      <c r="BH79" t="s">
        <v>5753</v>
      </c>
      <c r="BI79" t="s">
        <v>7773</v>
      </c>
      <c r="BJ79">
        <v>78</v>
      </c>
      <c r="BK79">
        <v>1020</v>
      </c>
      <c r="BR79">
        <v>13</v>
      </c>
      <c r="BS79">
        <v>0.66</v>
      </c>
      <c r="BT79">
        <v>0.57999999999999996</v>
      </c>
      <c r="BU79">
        <v>0.57999999999999996</v>
      </c>
      <c r="BV79">
        <v>42.777761400000003</v>
      </c>
      <c r="BW79">
        <v>-82.037349390000003</v>
      </c>
      <c r="BX79">
        <v>4736657.7989999996</v>
      </c>
      <c r="BY79">
        <v>202.76300000000001</v>
      </c>
      <c r="BZ79">
        <v>165</v>
      </c>
      <c r="CA79" t="s">
        <v>7454</v>
      </c>
      <c r="CB79">
        <v>7</v>
      </c>
      <c r="CC79">
        <v>10</v>
      </c>
      <c r="CD79">
        <v>12</v>
      </c>
      <c r="CE79">
        <v>12</v>
      </c>
      <c r="CF79" t="s">
        <v>5677</v>
      </c>
      <c r="CG79">
        <v>414</v>
      </c>
      <c r="CH79" t="s">
        <v>3290</v>
      </c>
      <c r="CI79" t="s">
        <v>7332</v>
      </c>
      <c r="CJ79">
        <v>5.56</v>
      </c>
      <c r="CK79">
        <v>1.9</v>
      </c>
    </row>
    <row r="80" spans="1:89" x14ac:dyDescent="0.35">
      <c r="A80" t="s">
        <v>3810</v>
      </c>
      <c r="B80">
        <v>79</v>
      </c>
      <c r="C80" t="s">
        <v>7778</v>
      </c>
      <c r="D80">
        <v>198</v>
      </c>
      <c r="E80">
        <v>765.404</v>
      </c>
      <c r="F80">
        <v>10</v>
      </c>
      <c r="G80" t="s">
        <v>7782</v>
      </c>
      <c r="H80" t="s">
        <v>7773</v>
      </c>
      <c r="I80" t="s">
        <v>5753</v>
      </c>
      <c r="J80">
        <v>11</v>
      </c>
      <c r="K80">
        <v>0.62</v>
      </c>
      <c r="L80">
        <v>8</v>
      </c>
      <c r="M80">
        <v>10</v>
      </c>
      <c r="N80" t="s">
        <v>7554</v>
      </c>
      <c r="Q80" t="s">
        <v>7784</v>
      </c>
      <c r="R80" t="s">
        <v>7774</v>
      </c>
      <c r="S80" t="s">
        <v>7187</v>
      </c>
      <c r="T80" t="s">
        <v>7451</v>
      </c>
      <c r="U80" t="s">
        <v>7451</v>
      </c>
      <c r="V80">
        <v>5.56</v>
      </c>
      <c r="W80" t="s">
        <v>7874</v>
      </c>
      <c r="X80">
        <v>1.9</v>
      </c>
      <c r="Y80" t="s">
        <v>7774</v>
      </c>
      <c r="Z80" t="s">
        <v>7786</v>
      </c>
      <c r="AA80" t="s">
        <v>7774</v>
      </c>
      <c r="AB80">
        <v>10</v>
      </c>
      <c r="AC80">
        <v>10</v>
      </c>
      <c r="AD80">
        <v>15</v>
      </c>
      <c r="AE80" t="s">
        <v>5683</v>
      </c>
      <c r="AF80">
        <v>42.777751279999997</v>
      </c>
      <c r="AG80">
        <v>-82.037349849999998</v>
      </c>
      <c r="AH80">
        <v>202.8</v>
      </c>
      <c r="AI80">
        <v>290</v>
      </c>
      <c r="AK80">
        <v>15</v>
      </c>
      <c r="AL80">
        <v>986</v>
      </c>
      <c r="AM80">
        <v>6.3</v>
      </c>
      <c r="AN80">
        <v>-377.40499999999997</v>
      </c>
      <c r="AO80">
        <v>2117</v>
      </c>
      <c r="AP80">
        <v>2117</v>
      </c>
      <c r="AS80">
        <v>1.24</v>
      </c>
      <c r="AT80">
        <v>1.24</v>
      </c>
      <c r="AV80">
        <v>2.15</v>
      </c>
      <c r="AW80">
        <v>2.15</v>
      </c>
      <c r="BC80">
        <v>0.62</v>
      </c>
      <c r="BD80">
        <v>8</v>
      </c>
      <c r="BE80" t="s">
        <v>1028</v>
      </c>
      <c r="BF80" t="s">
        <v>3810</v>
      </c>
      <c r="BG80">
        <v>79</v>
      </c>
      <c r="BH80" t="s">
        <v>5753</v>
      </c>
      <c r="BI80" t="s">
        <v>7773</v>
      </c>
      <c r="BJ80">
        <v>79</v>
      </c>
      <c r="BK80">
        <v>1020</v>
      </c>
      <c r="BR80">
        <v>13</v>
      </c>
      <c r="BS80">
        <v>0.66</v>
      </c>
      <c r="BT80">
        <v>0.57999999999999996</v>
      </c>
      <c r="BU80">
        <v>0.57999999999999996</v>
      </c>
      <c r="BV80">
        <v>42.777751279999997</v>
      </c>
      <c r="BW80">
        <v>-82.037349849999998</v>
      </c>
      <c r="BX80">
        <v>4736656.676</v>
      </c>
      <c r="BY80">
        <v>202.755</v>
      </c>
      <c r="BZ80">
        <v>198.8</v>
      </c>
      <c r="CA80" t="s">
        <v>7455</v>
      </c>
      <c r="CB80">
        <v>7</v>
      </c>
      <c r="CC80">
        <v>10</v>
      </c>
      <c r="CD80">
        <v>12</v>
      </c>
      <c r="CE80">
        <v>12</v>
      </c>
      <c r="CF80" t="s">
        <v>5677</v>
      </c>
      <c r="CG80">
        <v>414</v>
      </c>
      <c r="CH80" t="s">
        <v>3290</v>
      </c>
      <c r="CI80" t="s">
        <v>7332</v>
      </c>
      <c r="CJ80">
        <v>5.56</v>
      </c>
      <c r="CK80">
        <v>1.9</v>
      </c>
    </row>
    <row r="81" spans="1:89" x14ac:dyDescent="0.35">
      <c r="A81" t="s">
        <v>3828</v>
      </c>
      <c r="B81">
        <v>80</v>
      </c>
      <c r="C81" t="s">
        <v>7778</v>
      </c>
      <c r="D81">
        <v>205</v>
      </c>
      <c r="E81">
        <v>815.46600000000001</v>
      </c>
      <c r="F81">
        <v>10</v>
      </c>
      <c r="G81" t="s">
        <v>7782</v>
      </c>
      <c r="H81" t="s">
        <v>7773</v>
      </c>
      <c r="I81" t="s">
        <v>5753</v>
      </c>
      <c r="J81">
        <v>11</v>
      </c>
      <c r="K81">
        <v>0.6</v>
      </c>
      <c r="L81">
        <v>6</v>
      </c>
      <c r="M81">
        <v>7</v>
      </c>
      <c r="N81" t="s">
        <v>7410</v>
      </c>
      <c r="Q81" t="s">
        <v>7784</v>
      </c>
      <c r="R81" t="s">
        <v>7774</v>
      </c>
      <c r="S81" t="s">
        <v>7188</v>
      </c>
      <c r="T81" t="s">
        <v>7458</v>
      </c>
      <c r="U81" t="s">
        <v>7458</v>
      </c>
      <c r="V81">
        <v>5.56</v>
      </c>
      <c r="W81" t="s">
        <v>7875</v>
      </c>
      <c r="X81">
        <v>1.8</v>
      </c>
      <c r="Y81" t="s">
        <v>7774</v>
      </c>
      <c r="Z81" t="s">
        <v>7789</v>
      </c>
      <c r="AA81" t="s">
        <v>7774</v>
      </c>
      <c r="AE81" t="s">
        <v>5678</v>
      </c>
      <c r="AF81">
        <v>42.777298940000001</v>
      </c>
      <c r="AG81">
        <v>-82.037367349999997</v>
      </c>
      <c r="AH81">
        <v>202.8</v>
      </c>
      <c r="AI81">
        <v>290</v>
      </c>
      <c r="AK81">
        <v>15</v>
      </c>
      <c r="AL81">
        <v>986</v>
      </c>
      <c r="AM81">
        <v>8.2620000000000005</v>
      </c>
      <c r="AN81">
        <v>-400.51900000000001</v>
      </c>
      <c r="AO81">
        <v>2118</v>
      </c>
      <c r="AP81">
        <v>2118</v>
      </c>
      <c r="AS81">
        <v>1.24</v>
      </c>
      <c r="AT81">
        <v>1.24</v>
      </c>
      <c r="AV81">
        <v>2.15</v>
      </c>
      <c r="AW81">
        <v>2.15</v>
      </c>
      <c r="BC81">
        <v>0.6</v>
      </c>
      <c r="BD81">
        <v>6</v>
      </c>
      <c r="BE81" t="s">
        <v>1046</v>
      </c>
      <c r="BF81" t="s">
        <v>3828</v>
      </c>
      <c r="BG81">
        <v>80</v>
      </c>
      <c r="BH81" t="s">
        <v>5753</v>
      </c>
      <c r="BI81" t="s">
        <v>7773</v>
      </c>
      <c r="BJ81">
        <v>80</v>
      </c>
      <c r="BK81">
        <v>1080</v>
      </c>
      <c r="BR81">
        <v>13</v>
      </c>
      <c r="BS81">
        <v>0.65</v>
      </c>
      <c r="BT81">
        <v>0.57999999999999996</v>
      </c>
      <c r="BU81">
        <v>0.57999999999999996</v>
      </c>
      <c r="BV81">
        <v>42.777298940000001</v>
      </c>
      <c r="BW81">
        <v>-82.037367349999997</v>
      </c>
      <c r="BX81">
        <v>4736606.4639999997</v>
      </c>
      <c r="BY81">
        <v>202.75800000000001</v>
      </c>
      <c r="BZ81">
        <v>233.5</v>
      </c>
      <c r="CA81" t="s">
        <v>7459</v>
      </c>
      <c r="CB81">
        <v>7</v>
      </c>
      <c r="CC81">
        <v>10</v>
      </c>
      <c r="CD81">
        <v>12</v>
      </c>
      <c r="CE81">
        <v>12</v>
      </c>
      <c r="CF81" t="s">
        <v>5677</v>
      </c>
      <c r="CG81">
        <v>414</v>
      </c>
      <c r="CH81" t="s">
        <v>3290</v>
      </c>
      <c r="CI81" t="s">
        <v>7332</v>
      </c>
      <c r="CJ81">
        <v>5.56</v>
      </c>
      <c r="CK81">
        <v>1.8</v>
      </c>
    </row>
    <row r="82" spans="1:89" x14ac:dyDescent="0.35">
      <c r="A82" t="s">
        <v>3829</v>
      </c>
      <c r="B82">
        <v>81</v>
      </c>
      <c r="C82" t="s">
        <v>7778</v>
      </c>
      <c r="D82">
        <v>208</v>
      </c>
      <c r="E82">
        <v>823.41899999999998</v>
      </c>
      <c r="F82">
        <v>10</v>
      </c>
      <c r="G82" t="s">
        <v>7782</v>
      </c>
      <c r="H82" t="s">
        <v>7773</v>
      </c>
      <c r="I82" t="s">
        <v>5753</v>
      </c>
      <c r="J82">
        <v>12</v>
      </c>
      <c r="K82">
        <v>0.69</v>
      </c>
      <c r="L82">
        <v>13</v>
      </c>
      <c r="M82">
        <v>12</v>
      </c>
      <c r="N82" t="s">
        <v>7876</v>
      </c>
      <c r="P82">
        <v>3</v>
      </c>
      <c r="Q82" t="s">
        <v>7784</v>
      </c>
      <c r="R82" t="s">
        <v>7774</v>
      </c>
      <c r="S82" t="s">
        <v>7189</v>
      </c>
      <c r="T82" t="s">
        <v>7461</v>
      </c>
      <c r="U82" t="s">
        <v>7461</v>
      </c>
      <c r="V82">
        <v>5.56</v>
      </c>
      <c r="W82" t="s">
        <v>7877</v>
      </c>
      <c r="X82">
        <v>1.8</v>
      </c>
      <c r="Y82" t="s">
        <v>7774</v>
      </c>
      <c r="Z82" t="s">
        <v>7788</v>
      </c>
      <c r="AA82" t="s">
        <v>7774</v>
      </c>
      <c r="AB82">
        <v>10</v>
      </c>
      <c r="AC82">
        <v>10</v>
      </c>
      <c r="AD82">
        <v>12</v>
      </c>
      <c r="AE82" t="s">
        <v>5683</v>
      </c>
      <c r="AF82">
        <v>42.777227119999999</v>
      </c>
      <c r="AG82">
        <v>-82.037370129999999</v>
      </c>
      <c r="AH82">
        <v>202.8</v>
      </c>
      <c r="AI82">
        <v>290</v>
      </c>
      <c r="AK82">
        <v>15</v>
      </c>
      <c r="AL82">
        <v>986</v>
      </c>
      <c r="AM82">
        <v>0.312</v>
      </c>
      <c r="AN82">
        <v>-398.17099999999999</v>
      </c>
      <c r="AO82">
        <v>2109</v>
      </c>
      <c r="AP82">
        <v>2111</v>
      </c>
      <c r="AS82">
        <v>1.23</v>
      </c>
      <c r="AT82">
        <v>1.23</v>
      </c>
      <c r="AV82">
        <v>2.14</v>
      </c>
      <c r="AW82">
        <v>2.14</v>
      </c>
      <c r="BC82">
        <v>0.69</v>
      </c>
      <c r="BD82">
        <v>13</v>
      </c>
      <c r="BE82" t="s">
        <v>1047</v>
      </c>
      <c r="BF82" t="s">
        <v>3829</v>
      </c>
      <c r="BG82">
        <v>81</v>
      </c>
      <c r="BH82" t="s">
        <v>5753</v>
      </c>
      <c r="BI82" t="s">
        <v>7773</v>
      </c>
      <c r="BJ82">
        <v>81</v>
      </c>
      <c r="BK82">
        <v>1100</v>
      </c>
      <c r="BL82">
        <v>209</v>
      </c>
      <c r="BM82">
        <v>3</v>
      </c>
      <c r="BR82">
        <v>13</v>
      </c>
      <c r="BS82">
        <v>0.66</v>
      </c>
      <c r="BT82">
        <v>0.57999999999999996</v>
      </c>
      <c r="BU82">
        <v>0.57999999999999996</v>
      </c>
      <c r="BV82">
        <v>42.777227119999999</v>
      </c>
      <c r="BW82">
        <v>-82.037370129999999</v>
      </c>
      <c r="BX82">
        <v>4736598.4910000004</v>
      </c>
      <c r="BY82">
        <v>202.768</v>
      </c>
      <c r="BZ82">
        <v>261.5</v>
      </c>
      <c r="CA82" t="s">
        <v>7463</v>
      </c>
      <c r="CB82">
        <v>7</v>
      </c>
      <c r="CC82">
        <v>10</v>
      </c>
      <c r="CD82">
        <v>12</v>
      </c>
      <c r="CE82">
        <v>12</v>
      </c>
      <c r="CF82" t="s">
        <v>5677</v>
      </c>
      <c r="CG82">
        <v>414</v>
      </c>
      <c r="CH82" t="s">
        <v>3290</v>
      </c>
      <c r="CI82" t="s">
        <v>7332</v>
      </c>
      <c r="CJ82">
        <v>5.56</v>
      </c>
      <c r="CK82">
        <v>1.8</v>
      </c>
    </row>
    <row r="83" spans="1:89" hidden="1" x14ac:dyDescent="0.35">
      <c r="A83" t="s">
        <v>3830</v>
      </c>
      <c r="B83">
        <v>82</v>
      </c>
      <c r="C83" t="s">
        <v>7778</v>
      </c>
      <c r="D83">
        <v>209</v>
      </c>
      <c r="E83">
        <v>823.43700000000001</v>
      </c>
      <c r="F83">
        <v>10</v>
      </c>
      <c r="G83" t="s">
        <v>7782</v>
      </c>
      <c r="H83" t="s">
        <v>7773</v>
      </c>
      <c r="I83" t="s">
        <v>7852</v>
      </c>
      <c r="J83">
        <v>16</v>
      </c>
      <c r="K83">
        <v>0.91</v>
      </c>
      <c r="L83">
        <v>49</v>
      </c>
      <c r="M83">
        <v>18</v>
      </c>
      <c r="N83" t="s">
        <v>7465</v>
      </c>
      <c r="P83">
        <v>3</v>
      </c>
      <c r="Q83" t="s">
        <v>7784</v>
      </c>
      <c r="R83" t="s">
        <v>7774</v>
      </c>
      <c r="S83" t="s">
        <v>7189</v>
      </c>
      <c r="T83" t="s">
        <v>7461</v>
      </c>
      <c r="U83" t="s">
        <v>7461</v>
      </c>
      <c r="V83">
        <v>5.56</v>
      </c>
      <c r="W83" t="s">
        <v>7877</v>
      </c>
      <c r="X83">
        <v>1.8</v>
      </c>
      <c r="Y83" t="s">
        <v>7774</v>
      </c>
      <c r="Z83" t="s">
        <v>7879</v>
      </c>
      <c r="AA83" t="s">
        <v>7774</v>
      </c>
      <c r="AB83">
        <v>10</v>
      </c>
      <c r="AE83" t="s">
        <v>5683</v>
      </c>
      <c r="AF83">
        <v>42.777227119999999</v>
      </c>
      <c r="AG83">
        <v>-82.037370129999999</v>
      </c>
      <c r="AH83">
        <v>202.8</v>
      </c>
      <c r="AI83">
        <v>290</v>
      </c>
      <c r="AK83">
        <v>15</v>
      </c>
      <c r="AL83">
        <v>986</v>
      </c>
      <c r="AM83">
        <v>0.312</v>
      </c>
      <c r="AN83">
        <v>-398.17099999999999</v>
      </c>
      <c r="AO83">
        <v>2049</v>
      </c>
      <c r="AP83">
        <v>2025</v>
      </c>
      <c r="AS83">
        <v>1.18</v>
      </c>
      <c r="AT83">
        <v>1.2</v>
      </c>
      <c r="AV83">
        <v>2.0499999999999998</v>
      </c>
      <c r="AW83">
        <v>2.08</v>
      </c>
      <c r="BC83">
        <v>0.59</v>
      </c>
      <c r="BD83">
        <v>49</v>
      </c>
      <c r="BE83" t="s">
        <v>8663</v>
      </c>
      <c r="BF83" t="s">
        <v>3830</v>
      </c>
      <c r="BG83">
        <v>82</v>
      </c>
      <c r="BH83" t="s">
        <v>7852</v>
      </c>
      <c r="BI83" t="s">
        <v>7773</v>
      </c>
      <c r="BJ83">
        <v>82</v>
      </c>
      <c r="BK83">
        <v>1100</v>
      </c>
      <c r="BL83">
        <v>209</v>
      </c>
      <c r="BM83">
        <v>3</v>
      </c>
      <c r="BN83" t="s">
        <v>8660</v>
      </c>
      <c r="BR83">
        <v>12</v>
      </c>
      <c r="BS83">
        <v>0.68</v>
      </c>
      <c r="BT83">
        <v>0.61</v>
      </c>
      <c r="BU83">
        <v>0.6</v>
      </c>
      <c r="BV83">
        <v>42.777227119999999</v>
      </c>
      <c r="BW83">
        <v>-82.037370129999999</v>
      </c>
      <c r="BX83">
        <v>4736598.4910000004</v>
      </c>
      <c r="BY83">
        <v>202.768</v>
      </c>
      <c r="BZ83">
        <v>259</v>
      </c>
      <c r="CA83" t="s">
        <v>7462</v>
      </c>
      <c r="CB83">
        <v>7</v>
      </c>
      <c r="CC83">
        <v>10</v>
      </c>
      <c r="CD83">
        <v>11</v>
      </c>
      <c r="CE83">
        <v>11</v>
      </c>
      <c r="CF83" t="s">
        <v>5677</v>
      </c>
      <c r="CG83">
        <v>414</v>
      </c>
      <c r="CH83" t="s">
        <v>5823</v>
      </c>
      <c r="CI83" t="s">
        <v>8661</v>
      </c>
      <c r="CJ83">
        <v>5.56</v>
      </c>
    </row>
    <row r="84" spans="1:89" x14ac:dyDescent="0.35">
      <c r="A84" t="s">
        <v>3830</v>
      </c>
      <c r="B84">
        <v>83</v>
      </c>
      <c r="C84" t="s">
        <v>7778</v>
      </c>
      <c r="D84">
        <v>210</v>
      </c>
      <c r="E84">
        <v>823.45399999999995</v>
      </c>
      <c r="F84">
        <v>10</v>
      </c>
      <c r="G84" t="s">
        <v>7782</v>
      </c>
      <c r="H84" t="s">
        <v>7773</v>
      </c>
      <c r="I84" t="s">
        <v>5753</v>
      </c>
      <c r="J84">
        <v>16</v>
      </c>
      <c r="K84">
        <v>0.91</v>
      </c>
      <c r="L84">
        <v>16</v>
      </c>
      <c r="M84">
        <v>10</v>
      </c>
      <c r="N84" t="s">
        <v>7878</v>
      </c>
      <c r="P84">
        <v>3</v>
      </c>
      <c r="Q84" t="s">
        <v>7784</v>
      </c>
      <c r="R84" t="s">
        <v>7774</v>
      </c>
      <c r="S84" t="s">
        <v>7189</v>
      </c>
      <c r="T84" t="s">
        <v>7461</v>
      </c>
      <c r="U84" t="s">
        <v>7461</v>
      </c>
      <c r="V84">
        <v>5.56</v>
      </c>
      <c r="W84" t="s">
        <v>7877</v>
      </c>
      <c r="X84">
        <v>1.8</v>
      </c>
      <c r="Y84" t="s">
        <v>7774</v>
      </c>
      <c r="Z84" t="s">
        <v>7783</v>
      </c>
      <c r="AA84" t="s">
        <v>7774</v>
      </c>
      <c r="AE84" t="s">
        <v>5678</v>
      </c>
      <c r="AF84">
        <v>42.777226820000003</v>
      </c>
      <c r="AG84">
        <v>-82.037370139999993</v>
      </c>
      <c r="AH84">
        <v>202.8</v>
      </c>
      <c r="AI84">
        <v>290</v>
      </c>
      <c r="AK84">
        <v>15</v>
      </c>
      <c r="AL84">
        <v>986</v>
      </c>
      <c r="AM84">
        <v>0.34499999999999997</v>
      </c>
      <c r="AN84">
        <v>-406.27600000000001</v>
      </c>
      <c r="AO84">
        <v>2100</v>
      </c>
      <c r="AP84">
        <v>2103</v>
      </c>
      <c r="AS84">
        <v>1.23</v>
      </c>
      <c r="AT84">
        <v>1.23</v>
      </c>
      <c r="AV84">
        <v>2.13</v>
      </c>
      <c r="AW84">
        <v>2.13</v>
      </c>
      <c r="BC84">
        <v>0.91</v>
      </c>
      <c r="BD84">
        <v>16</v>
      </c>
      <c r="BE84" t="s">
        <v>1048</v>
      </c>
      <c r="BF84" t="s">
        <v>3830</v>
      </c>
      <c r="BG84">
        <v>83</v>
      </c>
      <c r="BH84" t="s">
        <v>5753</v>
      </c>
      <c r="BI84" t="s">
        <v>7773</v>
      </c>
      <c r="BJ84">
        <v>83</v>
      </c>
      <c r="BK84">
        <v>1100</v>
      </c>
      <c r="BL84">
        <v>209</v>
      </c>
      <c r="BM84">
        <v>3</v>
      </c>
      <c r="BR84">
        <v>13</v>
      </c>
      <c r="BS84">
        <v>0.66</v>
      </c>
      <c r="BT84">
        <v>0.59</v>
      </c>
      <c r="BU84">
        <v>0.59</v>
      </c>
      <c r="BV84">
        <v>42.777226820000003</v>
      </c>
      <c r="BW84">
        <v>-82.037370139999993</v>
      </c>
      <c r="BX84">
        <v>4736598.4570000004</v>
      </c>
      <c r="BY84">
        <v>202.76900000000001</v>
      </c>
      <c r="BZ84">
        <v>259</v>
      </c>
      <c r="CA84" t="s">
        <v>7462</v>
      </c>
      <c r="CB84">
        <v>7</v>
      </c>
      <c r="CC84">
        <v>10</v>
      </c>
      <c r="CD84">
        <v>12</v>
      </c>
      <c r="CE84">
        <v>12</v>
      </c>
      <c r="CF84" t="s">
        <v>5677</v>
      </c>
      <c r="CG84">
        <v>414</v>
      </c>
      <c r="CH84" t="s">
        <v>3290</v>
      </c>
      <c r="CI84" t="s">
        <v>7332</v>
      </c>
      <c r="CJ84">
        <v>5.56</v>
      </c>
      <c r="CK84">
        <v>1.8</v>
      </c>
    </row>
    <row r="85" spans="1:89" x14ac:dyDescent="0.35">
      <c r="A85" t="s">
        <v>3831</v>
      </c>
      <c r="B85">
        <v>84</v>
      </c>
      <c r="C85" t="s">
        <v>7778</v>
      </c>
      <c r="D85">
        <v>211</v>
      </c>
      <c r="E85">
        <v>823.54600000000005</v>
      </c>
      <c r="F85">
        <v>10</v>
      </c>
      <c r="G85" t="s">
        <v>7782</v>
      </c>
      <c r="H85" t="s">
        <v>7773</v>
      </c>
      <c r="I85" t="s">
        <v>5753</v>
      </c>
      <c r="J85">
        <v>11</v>
      </c>
      <c r="K85">
        <v>0.62</v>
      </c>
      <c r="L85">
        <v>9</v>
      </c>
      <c r="M85">
        <v>8</v>
      </c>
      <c r="N85" t="s">
        <v>7483</v>
      </c>
      <c r="Q85" t="s">
        <v>7784</v>
      </c>
      <c r="R85" t="s">
        <v>7774</v>
      </c>
      <c r="S85" t="s">
        <v>7189</v>
      </c>
      <c r="T85" t="s">
        <v>7461</v>
      </c>
      <c r="U85" t="s">
        <v>7461</v>
      </c>
      <c r="V85">
        <v>5.56</v>
      </c>
      <c r="W85" t="s">
        <v>7877</v>
      </c>
      <c r="X85">
        <v>1.8</v>
      </c>
      <c r="Y85" t="s">
        <v>7774</v>
      </c>
      <c r="Z85" t="s">
        <v>7789</v>
      </c>
      <c r="AA85" t="s">
        <v>7774</v>
      </c>
      <c r="AE85" t="s">
        <v>5678</v>
      </c>
      <c r="AF85">
        <v>42.777225950000002</v>
      </c>
      <c r="AG85">
        <v>-82.037370170000003</v>
      </c>
      <c r="AH85">
        <v>202.8</v>
      </c>
      <c r="AI85">
        <v>290</v>
      </c>
      <c r="AK85">
        <v>15</v>
      </c>
      <c r="AL85">
        <v>986</v>
      </c>
      <c r="AM85">
        <v>0.441</v>
      </c>
      <c r="AN85">
        <v>-392.99200000000002</v>
      </c>
      <c r="AO85">
        <v>2116</v>
      </c>
      <c r="AP85">
        <v>2116</v>
      </c>
      <c r="AS85">
        <v>1.24</v>
      </c>
      <c r="AT85">
        <v>1.24</v>
      </c>
      <c r="AV85">
        <v>2.15</v>
      </c>
      <c r="AW85">
        <v>2.15</v>
      </c>
      <c r="BC85">
        <v>0.62</v>
      </c>
      <c r="BD85">
        <v>9</v>
      </c>
      <c r="BE85" t="s">
        <v>1049</v>
      </c>
      <c r="BF85" t="s">
        <v>3831</v>
      </c>
      <c r="BG85">
        <v>84</v>
      </c>
      <c r="BH85" t="s">
        <v>5753</v>
      </c>
      <c r="BI85" t="s">
        <v>7773</v>
      </c>
      <c r="BJ85">
        <v>84</v>
      </c>
      <c r="BK85">
        <v>1100</v>
      </c>
      <c r="BR85">
        <v>13</v>
      </c>
      <c r="BS85">
        <v>0.66</v>
      </c>
      <c r="BT85">
        <v>0.57999999999999996</v>
      </c>
      <c r="BU85">
        <v>0.57999999999999996</v>
      </c>
      <c r="BV85">
        <v>42.777225950000002</v>
      </c>
      <c r="BW85">
        <v>-82.037370170000003</v>
      </c>
      <c r="BX85">
        <v>4736598.3609999996</v>
      </c>
      <c r="BY85">
        <v>202.76900000000001</v>
      </c>
      <c r="BZ85">
        <v>265.3</v>
      </c>
      <c r="CA85" t="s">
        <v>7464</v>
      </c>
      <c r="CB85">
        <v>7</v>
      </c>
      <c r="CC85">
        <v>10</v>
      </c>
      <c r="CD85">
        <v>12</v>
      </c>
      <c r="CE85">
        <v>12</v>
      </c>
      <c r="CF85" t="s">
        <v>5677</v>
      </c>
      <c r="CG85">
        <v>414</v>
      </c>
      <c r="CH85" t="s">
        <v>3290</v>
      </c>
      <c r="CI85" t="s">
        <v>7332</v>
      </c>
      <c r="CJ85">
        <v>5.56</v>
      </c>
      <c r="CK85">
        <v>1.8</v>
      </c>
    </row>
    <row r="86" spans="1:89" x14ac:dyDescent="0.35">
      <c r="A86" t="s">
        <v>3832</v>
      </c>
      <c r="B86">
        <v>85</v>
      </c>
      <c r="C86" t="s">
        <v>7778</v>
      </c>
      <c r="D86">
        <v>212</v>
      </c>
      <c r="E86">
        <v>824.39099999999996</v>
      </c>
      <c r="F86">
        <v>10</v>
      </c>
      <c r="G86" t="s">
        <v>7782</v>
      </c>
      <c r="H86" t="s">
        <v>7773</v>
      </c>
      <c r="I86" t="s">
        <v>5753</v>
      </c>
      <c r="J86">
        <v>11</v>
      </c>
      <c r="K86">
        <v>0.61</v>
      </c>
      <c r="L86">
        <v>12</v>
      </c>
      <c r="M86">
        <v>11</v>
      </c>
      <c r="N86" t="s">
        <v>7467</v>
      </c>
      <c r="Q86" t="s">
        <v>7784</v>
      </c>
      <c r="R86" t="s">
        <v>7774</v>
      </c>
      <c r="S86" t="s">
        <v>7189</v>
      </c>
      <c r="T86" t="s">
        <v>7461</v>
      </c>
      <c r="U86" t="s">
        <v>7461</v>
      </c>
      <c r="V86">
        <v>5.56</v>
      </c>
      <c r="W86" t="s">
        <v>7877</v>
      </c>
      <c r="X86">
        <v>1.8</v>
      </c>
      <c r="Y86" t="s">
        <v>7774</v>
      </c>
      <c r="Z86" t="s">
        <v>7788</v>
      </c>
      <c r="AA86" t="s">
        <v>7774</v>
      </c>
      <c r="AB86">
        <v>10</v>
      </c>
      <c r="AC86">
        <v>10</v>
      </c>
      <c r="AD86">
        <v>12</v>
      </c>
      <c r="AE86" t="s">
        <v>5683</v>
      </c>
      <c r="AF86">
        <v>42.777218329999997</v>
      </c>
      <c r="AG86">
        <v>-82.037370490000001</v>
      </c>
      <c r="AH86">
        <v>202.8</v>
      </c>
      <c r="AI86">
        <v>290</v>
      </c>
      <c r="AK86">
        <v>15</v>
      </c>
      <c r="AL86">
        <v>986</v>
      </c>
      <c r="AM86">
        <v>1.2849999999999999</v>
      </c>
      <c r="AN86">
        <v>-397.26799999999997</v>
      </c>
      <c r="AO86">
        <v>2112</v>
      </c>
      <c r="AP86">
        <v>2113</v>
      </c>
      <c r="AS86">
        <v>1.23</v>
      </c>
      <c r="AT86">
        <v>1.23</v>
      </c>
      <c r="AV86">
        <v>2.14</v>
      </c>
      <c r="AW86">
        <v>2.14</v>
      </c>
      <c r="BC86">
        <v>0.61</v>
      </c>
      <c r="BD86">
        <v>12</v>
      </c>
      <c r="BE86" t="s">
        <v>1050</v>
      </c>
      <c r="BF86" t="s">
        <v>3832</v>
      </c>
      <c r="BG86">
        <v>85</v>
      </c>
      <c r="BH86" t="s">
        <v>5753</v>
      </c>
      <c r="BI86" t="s">
        <v>7773</v>
      </c>
      <c r="BJ86">
        <v>85</v>
      </c>
      <c r="BK86">
        <v>1100</v>
      </c>
      <c r="BR86">
        <v>13</v>
      </c>
      <c r="BS86">
        <v>0.66</v>
      </c>
      <c r="BT86">
        <v>0.57999999999999996</v>
      </c>
      <c r="BU86">
        <v>0.57999999999999996</v>
      </c>
      <c r="BV86">
        <v>42.777218329999997</v>
      </c>
      <c r="BW86">
        <v>-82.037370490000001</v>
      </c>
      <c r="BX86">
        <v>4736597.5149999997</v>
      </c>
      <c r="BY86">
        <v>202.77099999999999</v>
      </c>
      <c r="BZ86">
        <v>262.3</v>
      </c>
      <c r="CA86" t="s">
        <v>7465</v>
      </c>
      <c r="CB86">
        <v>7</v>
      </c>
      <c r="CC86">
        <v>10</v>
      </c>
      <c r="CD86">
        <v>12</v>
      </c>
      <c r="CE86">
        <v>12</v>
      </c>
      <c r="CF86" t="s">
        <v>5677</v>
      </c>
      <c r="CG86">
        <v>414</v>
      </c>
      <c r="CH86" t="s">
        <v>3290</v>
      </c>
      <c r="CI86" t="s">
        <v>7332</v>
      </c>
      <c r="CJ86">
        <v>5.56</v>
      </c>
      <c r="CK86">
        <v>1.8</v>
      </c>
    </row>
    <row r="87" spans="1:89" x14ac:dyDescent="0.35">
      <c r="A87" t="s">
        <v>3833</v>
      </c>
      <c r="B87">
        <v>86</v>
      </c>
      <c r="C87" t="s">
        <v>7778</v>
      </c>
      <c r="D87">
        <v>213</v>
      </c>
      <c r="E87">
        <v>824.57799999999997</v>
      </c>
      <c r="F87">
        <v>10</v>
      </c>
      <c r="G87" t="s">
        <v>7782</v>
      </c>
      <c r="H87" t="s">
        <v>7773</v>
      </c>
      <c r="I87" t="s">
        <v>5753</v>
      </c>
      <c r="J87">
        <v>10</v>
      </c>
      <c r="K87">
        <v>0.54</v>
      </c>
      <c r="L87">
        <v>11</v>
      </c>
      <c r="M87">
        <v>8</v>
      </c>
      <c r="N87" t="s">
        <v>7484</v>
      </c>
      <c r="Q87" t="s">
        <v>7784</v>
      </c>
      <c r="R87" t="s">
        <v>7774</v>
      </c>
      <c r="S87" t="s">
        <v>7189</v>
      </c>
      <c r="T87" t="s">
        <v>7461</v>
      </c>
      <c r="U87" t="s">
        <v>7461</v>
      </c>
      <c r="V87">
        <v>5.56</v>
      </c>
      <c r="W87" t="s">
        <v>7877</v>
      </c>
      <c r="X87">
        <v>1.8</v>
      </c>
      <c r="Y87" t="s">
        <v>7774</v>
      </c>
      <c r="Z87" t="s">
        <v>7783</v>
      </c>
      <c r="AA87" t="s">
        <v>7774</v>
      </c>
      <c r="AE87" t="s">
        <v>5859</v>
      </c>
      <c r="AF87">
        <v>42.777216629999998</v>
      </c>
      <c r="AG87">
        <v>-82.037370559999999</v>
      </c>
      <c r="AH87">
        <v>202.8</v>
      </c>
      <c r="AI87">
        <v>290</v>
      </c>
      <c r="AK87">
        <v>15</v>
      </c>
      <c r="AL87">
        <v>986</v>
      </c>
      <c r="AM87">
        <v>1.472</v>
      </c>
      <c r="AN87">
        <v>-410.37</v>
      </c>
      <c r="AO87">
        <v>2115</v>
      </c>
      <c r="AP87">
        <v>2116</v>
      </c>
      <c r="AS87">
        <v>1.24</v>
      </c>
      <c r="AT87">
        <v>1.23</v>
      </c>
      <c r="AV87">
        <v>2.15</v>
      </c>
      <c r="AW87">
        <v>2.14</v>
      </c>
      <c r="BC87">
        <v>0.54</v>
      </c>
      <c r="BD87">
        <v>11</v>
      </c>
      <c r="BE87" t="s">
        <v>1051</v>
      </c>
      <c r="BF87" t="s">
        <v>3833</v>
      </c>
      <c r="BG87">
        <v>86</v>
      </c>
      <c r="BH87" t="s">
        <v>5753</v>
      </c>
      <c r="BI87" t="s">
        <v>7773</v>
      </c>
      <c r="BJ87">
        <v>86</v>
      </c>
      <c r="BK87">
        <v>1100</v>
      </c>
      <c r="BT87">
        <v>0.57999999999999996</v>
      </c>
      <c r="BU87">
        <v>0.57999999999999996</v>
      </c>
      <c r="BV87">
        <v>42.777216629999998</v>
      </c>
      <c r="BW87">
        <v>-82.037370559999999</v>
      </c>
      <c r="BX87">
        <v>4736597.3269999996</v>
      </c>
      <c r="BY87">
        <v>202.77199999999999</v>
      </c>
      <c r="BZ87">
        <v>257.8</v>
      </c>
      <c r="CA87" t="s">
        <v>7466</v>
      </c>
      <c r="CB87">
        <v>7</v>
      </c>
      <c r="CD87">
        <v>12</v>
      </c>
      <c r="CE87">
        <v>12</v>
      </c>
      <c r="CF87" t="s">
        <v>5677</v>
      </c>
      <c r="CG87">
        <v>414</v>
      </c>
      <c r="CH87" t="s">
        <v>3290</v>
      </c>
      <c r="CI87" t="s">
        <v>7332</v>
      </c>
      <c r="CJ87">
        <v>5.56</v>
      </c>
      <c r="CK87">
        <v>1.8</v>
      </c>
    </row>
    <row r="88" spans="1:89" x14ac:dyDescent="0.35">
      <c r="A88" t="s">
        <v>3834</v>
      </c>
      <c r="B88">
        <v>87</v>
      </c>
      <c r="C88" t="s">
        <v>7778</v>
      </c>
      <c r="D88">
        <v>214</v>
      </c>
      <c r="E88">
        <v>824.64599999999996</v>
      </c>
      <c r="F88">
        <v>10</v>
      </c>
      <c r="G88" t="s">
        <v>7782</v>
      </c>
      <c r="H88" t="s">
        <v>7773</v>
      </c>
      <c r="I88" t="s">
        <v>5753</v>
      </c>
      <c r="J88">
        <v>10</v>
      </c>
      <c r="K88">
        <v>0.57999999999999996</v>
      </c>
      <c r="L88">
        <v>8</v>
      </c>
      <c r="M88">
        <v>12</v>
      </c>
      <c r="N88" t="s">
        <v>7483</v>
      </c>
      <c r="Q88" t="s">
        <v>7784</v>
      </c>
      <c r="R88" t="s">
        <v>7774</v>
      </c>
      <c r="S88" t="s">
        <v>7189</v>
      </c>
      <c r="T88" t="s">
        <v>7461</v>
      </c>
      <c r="U88" t="s">
        <v>7461</v>
      </c>
      <c r="V88">
        <v>5.56</v>
      </c>
      <c r="W88" t="s">
        <v>7877</v>
      </c>
      <c r="X88">
        <v>1.8</v>
      </c>
      <c r="Y88" t="s">
        <v>7774</v>
      </c>
      <c r="Z88" t="s">
        <v>7786</v>
      </c>
      <c r="AA88" t="s">
        <v>7774</v>
      </c>
      <c r="AB88">
        <v>10</v>
      </c>
      <c r="AC88">
        <v>10</v>
      </c>
      <c r="AD88">
        <v>15</v>
      </c>
      <c r="AE88" t="s">
        <v>5683</v>
      </c>
      <c r="AF88">
        <v>42.777216009999997</v>
      </c>
      <c r="AG88">
        <v>-82.037370589999995</v>
      </c>
      <c r="AH88">
        <v>202.8</v>
      </c>
      <c r="AI88">
        <v>290</v>
      </c>
      <c r="AK88">
        <v>15</v>
      </c>
      <c r="AL88">
        <v>986</v>
      </c>
      <c r="AM88">
        <v>1.5409999999999999</v>
      </c>
      <c r="AN88">
        <v>-390.35199999999998</v>
      </c>
      <c r="AO88">
        <v>2117</v>
      </c>
      <c r="AP88">
        <v>2117</v>
      </c>
      <c r="AS88">
        <v>1.24</v>
      </c>
      <c r="AT88">
        <v>1.24</v>
      </c>
      <c r="AV88">
        <v>2.15</v>
      </c>
      <c r="AW88">
        <v>2.15</v>
      </c>
      <c r="BC88">
        <v>0.57999999999999996</v>
      </c>
      <c r="BD88">
        <v>8</v>
      </c>
      <c r="BE88" t="s">
        <v>1052</v>
      </c>
      <c r="BF88" t="s">
        <v>3834</v>
      </c>
      <c r="BG88">
        <v>87</v>
      </c>
      <c r="BH88" t="s">
        <v>5753</v>
      </c>
      <c r="BI88" t="s">
        <v>7773</v>
      </c>
      <c r="BJ88">
        <v>87</v>
      </c>
      <c r="BK88">
        <v>1100</v>
      </c>
      <c r="BR88">
        <v>13</v>
      </c>
      <c r="BS88">
        <v>0.66</v>
      </c>
      <c r="BT88">
        <v>0.57999999999999996</v>
      </c>
      <c r="BU88">
        <v>0.57999999999999996</v>
      </c>
      <c r="BV88">
        <v>42.777216009999997</v>
      </c>
      <c r="BW88">
        <v>-82.037370589999995</v>
      </c>
      <c r="BX88">
        <v>4736597.2580000004</v>
      </c>
      <c r="BY88">
        <v>202.77199999999999</v>
      </c>
      <c r="BZ88">
        <v>264.60000000000002</v>
      </c>
      <c r="CA88" t="s">
        <v>7467</v>
      </c>
      <c r="CB88">
        <v>7</v>
      </c>
      <c r="CC88">
        <v>10</v>
      </c>
      <c r="CD88">
        <v>12</v>
      </c>
      <c r="CE88">
        <v>12</v>
      </c>
      <c r="CF88" t="s">
        <v>5677</v>
      </c>
      <c r="CG88">
        <v>414</v>
      </c>
      <c r="CH88" t="s">
        <v>3290</v>
      </c>
      <c r="CI88" t="s">
        <v>7332</v>
      </c>
      <c r="CJ88">
        <v>5.56</v>
      </c>
      <c r="CK88">
        <v>1.8</v>
      </c>
    </row>
    <row r="89" spans="1:89" x14ac:dyDescent="0.35">
      <c r="A89" t="s">
        <v>3835</v>
      </c>
      <c r="B89">
        <v>88</v>
      </c>
      <c r="C89" t="s">
        <v>7778</v>
      </c>
      <c r="D89">
        <v>215</v>
      </c>
      <c r="E89">
        <v>825.68200000000002</v>
      </c>
      <c r="F89">
        <v>10</v>
      </c>
      <c r="G89" t="s">
        <v>7782</v>
      </c>
      <c r="H89" t="s">
        <v>7773</v>
      </c>
      <c r="I89" t="s">
        <v>5753</v>
      </c>
      <c r="J89">
        <v>10</v>
      </c>
      <c r="K89">
        <v>0.57999999999999996</v>
      </c>
      <c r="L89">
        <v>8</v>
      </c>
      <c r="M89">
        <v>8</v>
      </c>
      <c r="N89" t="s">
        <v>7467</v>
      </c>
      <c r="Q89" t="s">
        <v>7784</v>
      </c>
      <c r="R89" t="s">
        <v>7774</v>
      </c>
      <c r="S89" t="s">
        <v>7189</v>
      </c>
      <c r="T89" t="s">
        <v>7461</v>
      </c>
      <c r="U89" t="s">
        <v>7461</v>
      </c>
      <c r="V89">
        <v>5.56</v>
      </c>
      <c r="W89" t="s">
        <v>7877</v>
      </c>
      <c r="X89">
        <v>1.8</v>
      </c>
      <c r="Y89" t="s">
        <v>7774</v>
      </c>
      <c r="Z89" t="s">
        <v>7789</v>
      </c>
      <c r="AA89" t="s">
        <v>7774</v>
      </c>
      <c r="AE89" t="s">
        <v>5678</v>
      </c>
      <c r="AF89">
        <v>42.777206640000003</v>
      </c>
      <c r="AG89">
        <v>-82.037370980000006</v>
      </c>
      <c r="AH89">
        <v>202.8</v>
      </c>
      <c r="AI89">
        <v>290</v>
      </c>
      <c r="AK89">
        <v>15</v>
      </c>
      <c r="AL89">
        <v>986</v>
      </c>
      <c r="AM89">
        <v>2.5779999999999998</v>
      </c>
      <c r="AN89">
        <v>-398.17099999999999</v>
      </c>
      <c r="AO89">
        <v>2117</v>
      </c>
      <c r="AP89">
        <v>2117</v>
      </c>
      <c r="AS89">
        <v>1.24</v>
      </c>
      <c r="AT89">
        <v>1.24</v>
      </c>
      <c r="AV89">
        <v>2.15</v>
      </c>
      <c r="AW89">
        <v>2.15</v>
      </c>
      <c r="BC89">
        <v>0.57999999999999996</v>
      </c>
      <c r="BD89">
        <v>8</v>
      </c>
      <c r="BE89" t="s">
        <v>1053</v>
      </c>
      <c r="BF89" t="s">
        <v>3835</v>
      </c>
      <c r="BG89">
        <v>88</v>
      </c>
      <c r="BH89" t="s">
        <v>5753</v>
      </c>
      <c r="BI89" t="s">
        <v>7773</v>
      </c>
      <c r="BJ89">
        <v>88</v>
      </c>
      <c r="BK89">
        <v>1100</v>
      </c>
      <c r="BR89">
        <v>13</v>
      </c>
      <c r="BS89">
        <v>0.66</v>
      </c>
      <c r="BT89">
        <v>0.57999999999999996</v>
      </c>
      <c r="BU89">
        <v>0.57999999999999996</v>
      </c>
      <c r="BV89">
        <v>42.777206640000003</v>
      </c>
      <c r="BW89">
        <v>-82.037370980000006</v>
      </c>
      <c r="BX89">
        <v>4736596.2180000003</v>
      </c>
      <c r="BY89">
        <v>202.77500000000001</v>
      </c>
      <c r="BZ89">
        <v>263</v>
      </c>
      <c r="CA89" t="s">
        <v>7468</v>
      </c>
      <c r="CB89">
        <v>7</v>
      </c>
      <c r="CC89">
        <v>10</v>
      </c>
      <c r="CD89">
        <v>12</v>
      </c>
      <c r="CE89">
        <v>12</v>
      </c>
      <c r="CF89" t="s">
        <v>5677</v>
      </c>
      <c r="CG89">
        <v>414</v>
      </c>
      <c r="CH89" t="s">
        <v>3290</v>
      </c>
      <c r="CI89" t="s">
        <v>7332</v>
      </c>
      <c r="CJ89">
        <v>5.56</v>
      </c>
      <c r="CK89">
        <v>1.8</v>
      </c>
    </row>
    <row r="90" spans="1:89" x14ac:dyDescent="0.35">
      <c r="A90" t="s">
        <v>3836</v>
      </c>
      <c r="B90">
        <v>89</v>
      </c>
      <c r="C90" t="s">
        <v>7778</v>
      </c>
      <c r="D90">
        <v>216</v>
      </c>
      <c r="E90">
        <v>825.82500000000005</v>
      </c>
      <c r="F90">
        <v>10</v>
      </c>
      <c r="G90" t="s">
        <v>7782</v>
      </c>
      <c r="H90" t="s">
        <v>7773</v>
      </c>
      <c r="I90" t="s">
        <v>5753</v>
      </c>
      <c r="J90">
        <v>10</v>
      </c>
      <c r="K90">
        <v>0.56999999999999995</v>
      </c>
      <c r="L90">
        <v>10</v>
      </c>
      <c r="M90">
        <v>8</v>
      </c>
      <c r="N90" t="s">
        <v>7880</v>
      </c>
      <c r="Q90" t="s">
        <v>7784</v>
      </c>
      <c r="R90" t="s">
        <v>7774</v>
      </c>
      <c r="S90" t="s">
        <v>7189</v>
      </c>
      <c r="T90" t="s">
        <v>7461</v>
      </c>
      <c r="U90" t="s">
        <v>7461</v>
      </c>
      <c r="V90">
        <v>5.56</v>
      </c>
      <c r="W90" t="s">
        <v>7877</v>
      </c>
      <c r="X90">
        <v>1.8</v>
      </c>
      <c r="Y90" t="s">
        <v>7774</v>
      </c>
      <c r="Z90" t="s">
        <v>7789</v>
      </c>
      <c r="AA90" t="s">
        <v>7774</v>
      </c>
      <c r="AE90" t="s">
        <v>5678</v>
      </c>
      <c r="AF90">
        <v>42.777205360000004</v>
      </c>
      <c r="AG90">
        <v>-82.037371030000003</v>
      </c>
      <c r="AH90">
        <v>202.8</v>
      </c>
      <c r="AI90">
        <v>290</v>
      </c>
      <c r="AK90">
        <v>15</v>
      </c>
      <c r="AL90">
        <v>986</v>
      </c>
      <c r="AM90">
        <v>2.72</v>
      </c>
      <c r="AN90">
        <v>-403.988</v>
      </c>
      <c r="AO90">
        <v>2115</v>
      </c>
      <c r="AP90">
        <v>2116</v>
      </c>
      <c r="AS90">
        <v>1.24</v>
      </c>
      <c r="AT90">
        <v>1.24</v>
      </c>
      <c r="AV90">
        <v>2.15</v>
      </c>
      <c r="AW90">
        <v>2.14</v>
      </c>
      <c r="BC90">
        <v>0.56999999999999995</v>
      </c>
      <c r="BD90">
        <v>10</v>
      </c>
      <c r="BE90" t="s">
        <v>1054</v>
      </c>
      <c r="BF90" t="s">
        <v>3836</v>
      </c>
      <c r="BG90">
        <v>89</v>
      </c>
      <c r="BH90" t="s">
        <v>5753</v>
      </c>
      <c r="BI90" t="s">
        <v>7773</v>
      </c>
      <c r="BJ90">
        <v>89</v>
      </c>
      <c r="BK90">
        <v>1100</v>
      </c>
      <c r="BR90">
        <v>13</v>
      </c>
      <c r="BS90">
        <v>0.66</v>
      </c>
      <c r="BT90">
        <v>0.57999999999999996</v>
      </c>
      <c r="BU90">
        <v>0.57999999999999996</v>
      </c>
      <c r="BV90">
        <v>42.777205360000004</v>
      </c>
      <c r="BW90">
        <v>-82.037371030000003</v>
      </c>
      <c r="BX90">
        <v>4736596.0750000002</v>
      </c>
      <c r="BY90">
        <v>202.77600000000001</v>
      </c>
      <c r="BZ90">
        <v>260.5</v>
      </c>
      <c r="CA90" t="s">
        <v>7469</v>
      </c>
      <c r="CB90">
        <v>7</v>
      </c>
      <c r="CC90">
        <v>10</v>
      </c>
      <c r="CD90">
        <v>12</v>
      </c>
      <c r="CE90">
        <v>12</v>
      </c>
      <c r="CF90" t="s">
        <v>5677</v>
      </c>
      <c r="CG90">
        <v>414</v>
      </c>
      <c r="CH90" t="s">
        <v>3290</v>
      </c>
      <c r="CI90" t="s">
        <v>7332</v>
      </c>
      <c r="CJ90">
        <v>5.56</v>
      </c>
      <c r="CK90">
        <v>1.9</v>
      </c>
    </row>
    <row r="91" spans="1:89" x14ac:dyDescent="0.35">
      <c r="A91" t="s">
        <v>3837</v>
      </c>
      <c r="B91">
        <v>90</v>
      </c>
      <c r="C91" t="s">
        <v>7778</v>
      </c>
      <c r="D91">
        <v>217</v>
      </c>
      <c r="E91">
        <v>826.029</v>
      </c>
      <c r="F91">
        <v>10</v>
      </c>
      <c r="G91" t="s">
        <v>7782</v>
      </c>
      <c r="H91" t="s">
        <v>7773</v>
      </c>
      <c r="I91" t="s">
        <v>5753</v>
      </c>
      <c r="J91">
        <v>10</v>
      </c>
      <c r="K91">
        <v>0.56000000000000005</v>
      </c>
      <c r="L91">
        <v>8</v>
      </c>
      <c r="M91">
        <v>8</v>
      </c>
      <c r="N91" t="s">
        <v>7881</v>
      </c>
      <c r="Q91" t="s">
        <v>7784</v>
      </c>
      <c r="R91" t="s">
        <v>7774</v>
      </c>
      <c r="S91" t="s">
        <v>7189</v>
      </c>
      <c r="T91" t="s">
        <v>7461</v>
      </c>
      <c r="U91" t="s">
        <v>7461</v>
      </c>
      <c r="V91">
        <v>5.56</v>
      </c>
      <c r="W91" t="s">
        <v>7877</v>
      </c>
      <c r="X91">
        <v>1.9</v>
      </c>
      <c r="Y91" t="s">
        <v>7774</v>
      </c>
      <c r="Z91" t="s">
        <v>7789</v>
      </c>
      <c r="AA91" t="s">
        <v>7774</v>
      </c>
      <c r="AE91" t="s">
        <v>5678</v>
      </c>
      <c r="AF91">
        <v>42.77720351</v>
      </c>
      <c r="AG91">
        <v>-82.037371109999995</v>
      </c>
      <c r="AH91">
        <v>202.8</v>
      </c>
      <c r="AI91">
        <v>290</v>
      </c>
      <c r="AK91">
        <v>15</v>
      </c>
      <c r="AL91">
        <v>986</v>
      </c>
      <c r="AM91">
        <v>2.9239999999999999</v>
      </c>
      <c r="AN91">
        <v>-398.04700000000003</v>
      </c>
      <c r="AO91">
        <v>2117</v>
      </c>
      <c r="AP91">
        <v>2117</v>
      </c>
      <c r="AS91">
        <v>1.24</v>
      </c>
      <c r="AT91">
        <v>1.24</v>
      </c>
      <c r="AV91">
        <v>2.15</v>
      </c>
      <c r="AW91">
        <v>2.15</v>
      </c>
      <c r="BC91">
        <v>0.56000000000000005</v>
      </c>
      <c r="BD91">
        <v>8</v>
      </c>
      <c r="BE91" t="s">
        <v>1055</v>
      </c>
      <c r="BF91" t="s">
        <v>3837</v>
      </c>
      <c r="BG91">
        <v>90</v>
      </c>
      <c r="BH91" t="s">
        <v>5753</v>
      </c>
      <c r="BI91" t="s">
        <v>7773</v>
      </c>
      <c r="BJ91">
        <v>90</v>
      </c>
      <c r="BK91">
        <v>1100</v>
      </c>
      <c r="BR91">
        <v>13</v>
      </c>
      <c r="BS91">
        <v>0.66</v>
      </c>
      <c r="BT91">
        <v>0.57999999999999996</v>
      </c>
      <c r="BU91">
        <v>0.57999999999999996</v>
      </c>
      <c r="BV91">
        <v>42.77720351</v>
      </c>
      <c r="BW91">
        <v>-82.037371109999995</v>
      </c>
      <c r="BX91">
        <v>4736595.8710000003</v>
      </c>
      <c r="BY91">
        <v>202.77600000000001</v>
      </c>
      <c r="BZ91">
        <v>263.10000000000002</v>
      </c>
      <c r="CA91" t="s">
        <v>7468</v>
      </c>
      <c r="CB91">
        <v>7</v>
      </c>
      <c r="CC91">
        <v>10</v>
      </c>
      <c r="CD91">
        <v>12</v>
      </c>
      <c r="CE91">
        <v>12</v>
      </c>
      <c r="CF91" t="s">
        <v>5677</v>
      </c>
      <c r="CG91">
        <v>414</v>
      </c>
      <c r="CH91" t="s">
        <v>3290</v>
      </c>
      <c r="CI91" t="s">
        <v>7332</v>
      </c>
      <c r="CJ91">
        <v>5.56</v>
      </c>
      <c r="CK91">
        <v>1.8</v>
      </c>
    </row>
    <row r="92" spans="1:89" x14ac:dyDescent="0.35">
      <c r="A92" t="s">
        <v>3838</v>
      </c>
      <c r="B92">
        <v>91</v>
      </c>
      <c r="C92" t="s">
        <v>7778</v>
      </c>
      <c r="D92">
        <v>218</v>
      </c>
      <c r="E92">
        <v>826.10699999999997</v>
      </c>
      <c r="F92">
        <v>10</v>
      </c>
      <c r="G92" t="s">
        <v>7782</v>
      </c>
      <c r="H92" t="s">
        <v>7773</v>
      </c>
      <c r="I92" t="s">
        <v>5753</v>
      </c>
      <c r="J92">
        <v>11</v>
      </c>
      <c r="K92">
        <v>0.6</v>
      </c>
      <c r="L92">
        <v>12</v>
      </c>
      <c r="M92">
        <v>8</v>
      </c>
      <c r="N92" t="s">
        <v>7486</v>
      </c>
      <c r="Q92" t="s">
        <v>7784</v>
      </c>
      <c r="R92" t="s">
        <v>7774</v>
      </c>
      <c r="S92" t="s">
        <v>7189</v>
      </c>
      <c r="T92" t="s">
        <v>7461</v>
      </c>
      <c r="U92" t="s">
        <v>7461</v>
      </c>
      <c r="V92">
        <v>5.56</v>
      </c>
      <c r="W92" t="s">
        <v>7877</v>
      </c>
      <c r="X92">
        <v>1.8</v>
      </c>
      <c r="Y92" t="s">
        <v>7774</v>
      </c>
      <c r="Z92" t="s">
        <v>7783</v>
      </c>
      <c r="AA92" t="s">
        <v>7774</v>
      </c>
      <c r="AE92" t="s">
        <v>5678</v>
      </c>
      <c r="AF92">
        <v>42.77720283</v>
      </c>
      <c r="AG92">
        <v>-82.037371140000005</v>
      </c>
      <c r="AH92">
        <v>202.8</v>
      </c>
      <c r="AI92">
        <v>290</v>
      </c>
      <c r="AK92">
        <v>15</v>
      </c>
      <c r="AL92">
        <v>986</v>
      </c>
      <c r="AM92">
        <v>3</v>
      </c>
      <c r="AN92">
        <v>-423.08499999999998</v>
      </c>
      <c r="AO92">
        <v>2112</v>
      </c>
      <c r="AP92">
        <v>2113</v>
      </c>
      <c r="AS92">
        <v>1.23</v>
      </c>
      <c r="AT92">
        <v>1.23</v>
      </c>
      <c r="AV92">
        <v>2.14</v>
      </c>
      <c r="AW92">
        <v>2.14</v>
      </c>
      <c r="BC92">
        <v>0.6</v>
      </c>
      <c r="BD92">
        <v>12</v>
      </c>
      <c r="BE92" t="s">
        <v>1056</v>
      </c>
      <c r="BF92" t="s">
        <v>3838</v>
      </c>
      <c r="BG92">
        <v>91</v>
      </c>
      <c r="BH92" t="s">
        <v>5753</v>
      </c>
      <c r="BI92" t="s">
        <v>7773</v>
      </c>
      <c r="BJ92">
        <v>91</v>
      </c>
      <c r="BK92">
        <v>1100</v>
      </c>
      <c r="BR92">
        <v>13</v>
      </c>
      <c r="BS92">
        <v>0.66</v>
      </c>
      <c r="BT92">
        <v>0.57999999999999996</v>
      </c>
      <c r="BU92">
        <v>0.57999999999999996</v>
      </c>
      <c r="BV92">
        <v>42.77720283</v>
      </c>
      <c r="BW92">
        <v>-82.037371140000005</v>
      </c>
      <c r="BX92">
        <v>4736595.7949999999</v>
      </c>
      <c r="BY92">
        <v>202.77600000000001</v>
      </c>
      <c r="BZ92">
        <v>252.7</v>
      </c>
      <c r="CA92" t="s">
        <v>7470</v>
      </c>
      <c r="CB92">
        <v>7</v>
      </c>
      <c r="CC92">
        <v>10</v>
      </c>
      <c r="CD92">
        <v>12</v>
      </c>
      <c r="CE92">
        <v>12</v>
      </c>
      <c r="CF92" t="s">
        <v>5677</v>
      </c>
      <c r="CG92">
        <v>414</v>
      </c>
      <c r="CH92" t="s">
        <v>3290</v>
      </c>
      <c r="CI92" t="s">
        <v>7332</v>
      </c>
      <c r="CJ92">
        <v>5.56</v>
      </c>
      <c r="CK92">
        <v>1.8</v>
      </c>
    </row>
    <row r="93" spans="1:89" x14ac:dyDescent="0.35">
      <c r="A93" t="s">
        <v>3839</v>
      </c>
      <c r="B93">
        <v>92</v>
      </c>
      <c r="C93" t="s">
        <v>7778</v>
      </c>
      <c r="D93">
        <v>219</v>
      </c>
      <c r="E93">
        <v>826.42</v>
      </c>
      <c r="F93">
        <v>10</v>
      </c>
      <c r="G93" t="s">
        <v>7782</v>
      </c>
      <c r="H93" t="s">
        <v>7773</v>
      </c>
      <c r="I93" t="s">
        <v>5753</v>
      </c>
      <c r="J93">
        <v>10</v>
      </c>
      <c r="K93">
        <v>0.56000000000000005</v>
      </c>
      <c r="L93">
        <v>9</v>
      </c>
      <c r="M93">
        <v>11</v>
      </c>
      <c r="N93" t="s">
        <v>7465</v>
      </c>
      <c r="Q93" t="s">
        <v>7784</v>
      </c>
      <c r="R93" t="s">
        <v>7774</v>
      </c>
      <c r="S93" t="s">
        <v>7189</v>
      </c>
      <c r="T93" t="s">
        <v>7461</v>
      </c>
      <c r="U93" t="s">
        <v>7461</v>
      </c>
      <c r="V93">
        <v>5.56</v>
      </c>
      <c r="W93" t="s">
        <v>7877</v>
      </c>
      <c r="X93">
        <v>1.9</v>
      </c>
      <c r="Y93" t="s">
        <v>7774</v>
      </c>
      <c r="Z93" t="s">
        <v>7786</v>
      </c>
      <c r="AA93" t="s">
        <v>7774</v>
      </c>
      <c r="AB93">
        <v>10</v>
      </c>
      <c r="AC93">
        <v>10</v>
      </c>
      <c r="AD93">
        <v>15</v>
      </c>
      <c r="AE93" t="s">
        <v>5683</v>
      </c>
      <c r="AF93">
        <v>42.777199979999999</v>
      </c>
      <c r="AG93">
        <v>-82.037371250000007</v>
      </c>
      <c r="AH93">
        <v>202.8</v>
      </c>
      <c r="AI93">
        <v>290</v>
      </c>
      <c r="AK93">
        <v>15</v>
      </c>
      <c r="AL93">
        <v>986</v>
      </c>
      <c r="AM93">
        <v>3.3149999999999999</v>
      </c>
      <c r="AN93">
        <v>-402.34699999999998</v>
      </c>
      <c r="AO93">
        <v>2116</v>
      </c>
      <c r="AP93">
        <v>2116</v>
      </c>
      <c r="AS93">
        <v>1.24</v>
      </c>
      <c r="AT93">
        <v>1.24</v>
      </c>
      <c r="AV93">
        <v>2.15</v>
      </c>
      <c r="AW93">
        <v>2.15</v>
      </c>
      <c r="BC93">
        <v>0.56000000000000005</v>
      </c>
      <c r="BD93">
        <v>9</v>
      </c>
      <c r="BE93" t="s">
        <v>1057</v>
      </c>
      <c r="BF93" t="s">
        <v>3839</v>
      </c>
      <c r="BG93">
        <v>92</v>
      </c>
      <c r="BH93" t="s">
        <v>5753</v>
      </c>
      <c r="BI93" t="s">
        <v>7773</v>
      </c>
      <c r="BJ93">
        <v>92</v>
      </c>
      <c r="BK93">
        <v>1100</v>
      </c>
      <c r="BR93">
        <v>13</v>
      </c>
      <c r="BS93">
        <v>0.66</v>
      </c>
      <c r="BT93">
        <v>0.57999999999999996</v>
      </c>
      <c r="BU93">
        <v>0.57999999999999996</v>
      </c>
      <c r="BV93">
        <v>42.777199979999999</v>
      </c>
      <c r="BW93">
        <v>-82.037371250000007</v>
      </c>
      <c r="BX93">
        <v>4736595.4790000003</v>
      </c>
      <c r="BY93">
        <v>202.77699999999999</v>
      </c>
      <c r="BZ93">
        <v>260</v>
      </c>
      <c r="CA93" t="s">
        <v>7471</v>
      </c>
      <c r="CB93">
        <v>7</v>
      </c>
      <c r="CC93">
        <v>10</v>
      </c>
      <c r="CD93">
        <v>12</v>
      </c>
      <c r="CE93">
        <v>12</v>
      </c>
      <c r="CF93" t="s">
        <v>5677</v>
      </c>
      <c r="CG93">
        <v>414</v>
      </c>
      <c r="CH93" t="s">
        <v>3290</v>
      </c>
      <c r="CI93" t="s">
        <v>7332</v>
      </c>
      <c r="CJ93">
        <v>5.56</v>
      </c>
      <c r="CK93">
        <v>1.9</v>
      </c>
    </row>
    <row r="94" spans="1:89" x14ac:dyDescent="0.35">
      <c r="A94" t="s">
        <v>3840</v>
      </c>
      <c r="B94">
        <v>93</v>
      </c>
      <c r="C94" t="s">
        <v>7778</v>
      </c>
      <c r="D94">
        <v>220</v>
      </c>
      <c r="E94">
        <v>826.49699999999996</v>
      </c>
      <c r="F94">
        <v>10</v>
      </c>
      <c r="G94" t="s">
        <v>7782</v>
      </c>
      <c r="H94" t="s">
        <v>7773</v>
      </c>
      <c r="I94" t="s">
        <v>5753</v>
      </c>
      <c r="J94">
        <v>11</v>
      </c>
      <c r="K94">
        <v>0.62</v>
      </c>
      <c r="L94">
        <v>11</v>
      </c>
      <c r="M94">
        <v>9</v>
      </c>
      <c r="N94" t="s">
        <v>7462</v>
      </c>
      <c r="Q94" t="s">
        <v>7784</v>
      </c>
      <c r="R94" t="s">
        <v>7774</v>
      </c>
      <c r="S94" t="s">
        <v>7189</v>
      </c>
      <c r="T94" t="s">
        <v>7461</v>
      </c>
      <c r="U94" t="s">
        <v>7461</v>
      </c>
      <c r="V94">
        <v>5.56</v>
      </c>
      <c r="W94" t="s">
        <v>7877</v>
      </c>
      <c r="X94">
        <v>1.9</v>
      </c>
      <c r="Y94" t="s">
        <v>7774</v>
      </c>
      <c r="Z94" t="s">
        <v>7783</v>
      </c>
      <c r="AA94" t="s">
        <v>7774</v>
      </c>
      <c r="AE94" t="s">
        <v>5678</v>
      </c>
      <c r="AF94">
        <v>42.777199289999999</v>
      </c>
      <c r="AG94">
        <v>-82.037371280000002</v>
      </c>
      <c r="AH94">
        <v>202.8</v>
      </c>
      <c r="AI94">
        <v>290</v>
      </c>
      <c r="AK94">
        <v>15</v>
      </c>
      <c r="AL94">
        <v>986</v>
      </c>
      <c r="AM94">
        <v>3.3919999999999999</v>
      </c>
      <c r="AN94">
        <v>-411.19299999999998</v>
      </c>
      <c r="AO94">
        <v>2114</v>
      </c>
      <c r="AP94">
        <v>2115</v>
      </c>
      <c r="AS94">
        <v>1.23</v>
      </c>
      <c r="AT94">
        <v>1.23</v>
      </c>
      <c r="AV94">
        <v>2.14</v>
      </c>
      <c r="AW94">
        <v>2.14</v>
      </c>
      <c r="BC94">
        <v>0.62</v>
      </c>
      <c r="BD94">
        <v>11</v>
      </c>
      <c r="BE94" t="s">
        <v>1058</v>
      </c>
      <c r="BF94" t="s">
        <v>3840</v>
      </c>
      <c r="BG94">
        <v>93</v>
      </c>
      <c r="BH94" t="s">
        <v>5753</v>
      </c>
      <c r="BI94" t="s">
        <v>7773</v>
      </c>
      <c r="BJ94">
        <v>93</v>
      </c>
      <c r="BK94">
        <v>1100</v>
      </c>
      <c r="BR94">
        <v>13</v>
      </c>
      <c r="BS94">
        <v>0.66</v>
      </c>
      <c r="BT94">
        <v>0.57999999999999996</v>
      </c>
      <c r="BU94">
        <v>0.57999999999999996</v>
      </c>
      <c r="BV94">
        <v>42.777199289999999</v>
      </c>
      <c r="BW94">
        <v>-82.037371280000002</v>
      </c>
      <c r="BX94">
        <v>4736595.4019999998</v>
      </c>
      <c r="BY94">
        <v>202.77799999999999</v>
      </c>
      <c r="BZ94">
        <v>257</v>
      </c>
      <c r="CA94" t="s">
        <v>7472</v>
      </c>
      <c r="CB94">
        <v>7</v>
      </c>
      <c r="CC94">
        <v>10</v>
      </c>
      <c r="CD94">
        <v>12</v>
      </c>
      <c r="CE94">
        <v>12</v>
      </c>
      <c r="CF94" t="s">
        <v>5677</v>
      </c>
      <c r="CG94">
        <v>414</v>
      </c>
      <c r="CH94" t="s">
        <v>3290</v>
      </c>
      <c r="CI94" t="s">
        <v>7332</v>
      </c>
      <c r="CJ94">
        <v>5.56</v>
      </c>
      <c r="CK94">
        <v>1.9</v>
      </c>
    </row>
    <row r="95" spans="1:89" x14ac:dyDescent="0.35">
      <c r="A95" t="s">
        <v>3841</v>
      </c>
      <c r="B95">
        <v>94</v>
      </c>
      <c r="C95" t="s">
        <v>7778</v>
      </c>
      <c r="D95">
        <v>221</v>
      </c>
      <c r="E95">
        <v>826.51099999999997</v>
      </c>
      <c r="F95">
        <v>10</v>
      </c>
      <c r="G95" t="s">
        <v>7782</v>
      </c>
      <c r="H95" t="s">
        <v>7773</v>
      </c>
      <c r="I95" t="s">
        <v>5753</v>
      </c>
      <c r="J95">
        <v>10</v>
      </c>
      <c r="K95">
        <v>0.54</v>
      </c>
      <c r="L95">
        <v>9</v>
      </c>
      <c r="M95">
        <v>11</v>
      </c>
      <c r="N95" t="s">
        <v>7471</v>
      </c>
      <c r="Q95" t="s">
        <v>7784</v>
      </c>
      <c r="R95" t="s">
        <v>7774</v>
      </c>
      <c r="S95" t="s">
        <v>7189</v>
      </c>
      <c r="T95" t="s">
        <v>7461</v>
      </c>
      <c r="U95" t="s">
        <v>7461</v>
      </c>
      <c r="V95">
        <v>5.56</v>
      </c>
      <c r="W95" t="s">
        <v>7877</v>
      </c>
      <c r="X95">
        <v>1.9</v>
      </c>
      <c r="Y95" t="s">
        <v>7774</v>
      </c>
      <c r="Z95" t="s">
        <v>7786</v>
      </c>
      <c r="AA95" t="s">
        <v>7774</v>
      </c>
      <c r="AB95">
        <v>10</v>
      </c>
      <c r="AC95">
        <v>10</v>
      </c>
      <c r="AD95">
        <v>15</v>
      </c>
      <c r="AE95" t="s">
        <v>5876</v>
      </c>
      <c r="AF95">
        <v>42.777199160000002</v>
      </c>
      <c r="AG95">
        <v>-82.037371289999996</v>
      </c>
      <c r="AH95">
        <v>202.8</v>
      </c>
      <c r="AI95">
        <v>290</v>
      </c>
      <c r="AK95">
        <v>15</v>
      </c>
      <c r="AL95">
        <v>986</v>
      </c>
      <c r="AM95">
        <v>3.4060000000000001</v>
      </c>
      <c r="AN95">
        <v>-408.52199999999999</v>
      </c>
      <c r="AO95">
        <v>2116</v>
      </c>
      <c r="AP95">
        <v>2116</v>
      </c>
      <c r="AS95">
        <v>1.24</v>
      </c>
      <c r="AT95">
        <v>1.24</v>
      </c>
      <c r="AV95">
        <v>2.15</v>
      </c>
      <c r="AW95">
        <v>2.15</v>
      </c>
      <c r="BC95">
        <v>0.54</v>
      </c>
      <c r="BD95">
        <v>9</v>
      </c>
      <c r="BE95" t="s">
        <v>1059</v>
      </c>
      <c r="BF95" t="s">
        <v>3841</v>
      </c>
      <c r="BG95">
        <v>94</v>
      </c>
      <c r="BH95" t="s">
        <v>5753</v>
      </c>
      <c r="BI95" t="s">
        <v>7773</v>
      </c>
      <c r="BJ95">
        <v>94</v>
      </c>
      <c r="BK95">
        <v>1100</v>
      </c>
      <c r="BT95">
        <v>0.57999999999999996</v>
      </c>
      <c r="BU95">
        <v>0.57999999999999996</v>
      </c>
      <c r="BV95">
        <v>42.777199160000002</v>
      </c>
      <c r="BW95">
        <v>-82.037371289999996</v>
      </c>
      <c r="BX95">
        <v>4736595.3880000003</v>
      </c>
      <c r="BY95">
        <v>202.77799999999999</v>
      </c>
      <c r="BZ95">
        <v>257.60000000000002</v>
      </c>
      <c r="CA95" t="s">
        <v>7473</v>
      </c>
      <c r="CB95">
        <v>7</v>
      </c>
      <c r="CD95">
        <v>12</v>
      </c>
      <c r="CE95">
        <v>12</v>
      </c>
      <c r="CF95" t="s">
        <v>5677</v>
      </c>
      <c r="CG95">
        <v>414</v>
      </c>
      <c r="CH95" t="s">
        <v>3290</v>
      </c>
      <c r="CI95" t="s">
        <v>7332</v>
      </c>
      <c r="CJ95">
        <v>5.56</v>
      </c>
      <c r="CK95">
        <v>1.9</v>
      </c>
    </row>
    <row r="96" spans="1:89" x14ac:dyDescent="0.35">
      <c r="A96" t="s">
        <v>3842</v>
      </c>
      <c r="B96">
        <v>95</v>
      </c>
      <c r="C96" t="s">
        <v>7778</v>
      </c>
      <c r="D96">
        <v>222</v>
      </c>
      <c r="E96">
        <v>826.59900000000005</v>
      </c>
      <c r="F96">
        <v>10</v>
      </c>
      <c r="G96" t="s">
        <v>7782</v>
      </c>
      <c r="H96" t="s">
        <v>7773</v>
      </c>
      <c r="I96" t="s">
        <v>5753</v>
      </c>
      <c r="J96">
        <v>10</v>
      </c>
      <c r="K96">
        <v>0.57999999999999996</v>
      </c>
      <c r="L96">
        <v>6</v>
      </c>
      <c r="M96">
        <v>5</v>
      </c>
      <c r="N96" t="s">
        <v>7641</v>
      </c>
      <c r="Q96" t="s">
        <v>7784</v>
      </c>
      <c r="R96" t="s">
        <v>7774</v>
      </c>
      <c r="S96" t="s">
        <v>7189</v>
      </c>
      <c r="T96" t="s">
        <v>7461</v>
      </c>
      <c r="U96" t="s">
        <v>7461</v>
      </c>
      <c r="V96">
        <v>5.56</v>
      </c>
      <c r="W96" t="s">
        <v>7877</v>
      </c>
      <c r="X96">
        <v>1.8</v>
      </c>
      <c r="Y96" t="s">
        <v>7774</v>
      </c>
      <c r="Z96" t="s">
        <v>7789</v>
      </c>
      <c r="AA96" t="s">
        <v>7774</v>
      </c>
      <c r="AE96" t="s">
        <v>5678</v>
      </c>
      <c r="AF96">
        <v>42.777198349999999</v>
      </c>
      <c r="AG96">
        <v>-82.037371320000005</v>
      </c>
      <c r="AH96">
        <v>202.8</v>
      </c>
      <c r="AI96">
        <v>290</v>
      </c>
      <c r="AK96">
        <v>15</v>
      </c>
      <c r="AL96">
        <v>986</v>
      </c>
      <c r="AM96">
        <v>3.496</v>
      </c>
      <c r="AN96">
        <v>-377.11</v>
      </c>
      <c r="AO96">
        <v>2118</v>
      </c>
      <c r="AP96">
        <v>2118</v>
      </c>
      <c r="AS96">
        <v>1.24</v>
      </c>
      <c r="AT96">
        <v>1.24</v>
      </c>
      <c r="AV96">
        <v>2.15</v>
      </c>
      <c r="AW96">
        <v>2.15</v>
      </c>
      <c r="BC96">
        <v>0.57999999999999996</v>
      </c>
      <c r="BD96">
        <v>6</v>
      </c>
      <c r="BE96" t="s">
        <v>1060</v>
      </c>
      <c r="BF96" t="s">
        <v>3842</v>
      </c>
      <c r="BG96">
        <v>95</v>
      </c>
      <c r="BH96" t="s">
        <v>5753</v>
      </c>
      <c r="BI96" t="s">
        <v>7773</v>
      </c>
      <c r="BJ96">
        <v>95</v>
      </c>
      <c r="BK96">
        <v>1100</v>
      </c>
      <c r="BR96">
        <v>13</v>
      </c>
      <c r="BS96">
        <v>0.65</v>
      </c>
      <c r="BT96">
        <v>0.57999999999999996</v>
      </c>
      <c r="BU96">
        <v>0.57999999999999996</v>
      </c>
      <c r="BV96">
        <v>42.777198349999999</v>
      </c>
      <c r="BW96">
        <v>-82.037371320000005</v>
      </c>
      <c r="BX96">
        <v>4736595.2980000004</v>
      </c>
      <c r="BY96">
        <v>202.77799999999999</v>
      </c>
      <c r="BZ96">
        <v>273</v>
      </c>
      <c r="CA96" t="s">
        <v>7413</v>
      </c>
      <c r="CB96">
        <v>7</v>
      </c>
      <c r="CC96">
        <v>10</v>
      </c>
      <c r="CD96">
        <v>12</v>
      </c>
      <c r="CE96">
        <v>12</v>
      </c>
      <c r="CF96" t="s">
        <v>5677</v>
      </c>
      <c r="CG96">
        <v>414</v>
      </c>
      <c r="CH96" t="s">
        <v>3290</v>
      </c>
      <c r="CI96" t="s">
        <v>7332</v>
      </c>
      <c r="CJ96">
        <v>5.56</v>
      </c>
      <c r="CK96">
        <v>1.9</v>
      </c>
    </row>
    <row r="97" spans="1:89" x14ac:dyDescent="0.35">
      <c r="A97" t="s">
        <v>3843</v>
      </c>
      <c r="B97">
        <v>96</v>
      </c>
      <c r="C97" t="s">
        <v>7778</v>
      </c>
      <c r="D97">
        <v>223</v>
      </c>
      <c r="E97">
        <v>826.67600000000004</v>
      </c>
      <c r="F97">
        <v>10</v>
      </c>
      <c r="G97" t="s">
        <v>7782</v>
      </c>
      <c r="H97" t="s">
        <v>7773</v>
      </c>
      <c r="I97" t="s">
        <v>5753</v>
      </c>
      <c r="J97">
        <v>12</v>
      </c>
      <c r="K97">
        <v>0.68</v>
      </c>
      <c r="L97">
        <v>9</v>
      </c>
      <c r="M97">
        <v>9</v>
      </c>
      <c r="N97" t="s">
        <v>7484</v>
      </c>
      <c r="Q97" t="s">
        <v>7784</v>
      </c>
      <c r="R97" t="s">
        <v>7774</v>
      </c>
      <c r="S97" t="s">
        <v>7189</v>
      </c>
      <c r="T97" t="s">
        <v>7461</v>
      </c>
      <c r="U97" t="s">
        <v>7461</v>
      </c>
      <c r="V97">
        <v>5.56</v>
      </c>
      <c r="W97" t="s">
        <v>7877</v>
      </c>
      <c r="X97">
        <v>1.9</v>
      </c>
      <c r="Y97" t="s">
        <v>7774</v>
      </c>
      <c r="Z97" t="s">
        <v>7789</v>
      </c>
      <c r="AA97" t="s">
        <v>7774</v>
      </c>
      <c r="AE97" t="s">
        <v>5678</v>
      </c>
      <c r="AF97">
        <v>42.77719767</v>
      </c>
      <c r="AG97">
        <v>-82.037371350000001</v>
      </c>
      <c r="AH97">
        <v>202.8</v>
      </c>
      <c r="AI97">
        <v>290</v>
      </c>
      <c r="AK97">
        <v>15</v>
      </c>
      <c r="AL97">
        <v>986</v>
      </c>
      <c r="AM97">
        <v>3.5710000000000002</v>
      </c>
      <c r="AN97">
        <v>-410.43200000000002</v>
      </c>
      <c r="AO97">
        <v>2115</v>
      </c>
      <c r="AP97">
        <v>2116</v>
      </c>
      <c r="AS97">
        <v>1.24</v>
      </c>
      <c r="AT97">
        <v>1.23</v>
      </c>
      <c r="AV97">
        <v>2.15</v>
      </c>
      <c r="AW97">
        <v>2.14</v>
      </c>
      <c r="BC97">
        <v>0.68</v>
      </c>
      <c r="BD97">
        <v>9</v>
      </c>
      <c r="BE97" t="s">
        <v>1061</v>
      </c>
      <c r="BF97" t="s">
        <v>3843</v>
      </c>
      <c r="BG97">
        <v>96</v>
      </c>
      <c r="BH97" t="s">
        <v>5753</v>
      </c>
      <c r="BI97" t="s">
        <v>7773</v>
      </c>
      <c r="BJ97">
        <v>96</v>
      </c>
      <c r="BK97">
        <v>1100</v>
      </c>
      <c r="BR97">
        <v>13</v>
      </c>
      <c r="BS97">
        <v>0.66</v>
      </c>
      <c r="BT97">
        <v>0.57999999999999996</v>
      </c>
      <c r="BU97">
        <v>0.57999999999999996</v>
      </c>
      <c r="BV97">
        <v>42.77719767</v>
      </c>
      <c r="BW97">
        <v>-82.037371350000001</v>
      </c>
      <c r="BX97">
        <v>4736595.2220000001</v>
      </c>
      <c r="BY97">
        <v>202.77799999999999</v>
      </c>
      <c r="BZ97">
        <v>257.5</v>
      </c>
      <c r="CA97" t="s">
        <v>7473</v>
      </c>
      <c r="CB97">
        <v>7</v>
      </c>
      <c r="CC97">
        <v>10</v>
      </c>
      <c r="CD97">
        <v>12</v>
      </c>
      <c r="CE97">
        <v>12</v>
      </c>
      <c r="CF97" t="s">
        <v>5677</v>
      </c>
      <c r="CG97">
        <v>414</v>
      </c>
      <c r="CH97" t="s">
        <v>3290</v>
      </c>
      <c r="CI97" t="s">
        <v>7332</v>
      </c>
      <c r="CJ97">
        <v>5.56</v>
      </c>
      <c r="CK97">
        <v>1.9</v>
      </c>
    </row>
    <row r="98" spans="1:89" x14ac:dyDescent="0.35">
      <c r="A98" t="s">
        <v>3844</v>
      </c>
      <c r="B98">
        <v>97</v>
      </c>
      <c r="C98" t="s">
        <v>7778</v>
      </c>
      <c r="D98">
        <v>224</v>
      </c>
      <c r="E98">
        <v>826.822</v>
      </c>
      <c r="F98">
        <v>10</v>
      </c>
      <c r="G98" t="s">
        <v>7782</v>
      </c>
      <c r="H98" t="s">
        <v>7773</v>
      </c>
      <c r="I98" t="s">
        <v>5753</v>
      </c>
      <c r="J98">
        <v>12</v>
      </c>
      <c r="K98">
        <v>0.64</v>
      </c>
      <c r="L98">
        <v>9</v>
      </c>
      <c r="M98">
        <v>8</v>
      </c>
      <c r="N98" t="s">
        <v>7641</v>
      </c>
      <c r="Q98" t="s">
        <v>7784</v>
      </c>
      <c r="R98" t="s">
        <v>7774</v>
      </c>
      <c r="S98" t="s">
        <v>7189</v>
      </c>
      <c r="T98" t="s">
        <v>7461</v>
      </c>
      <c r="U98" t="s">
        <v>7461</v>
      </c>
      <c r="V98">
        <v>5.56</v>
      </c>
      <c r="W98" t="s">
        <v>7877</v>
      </c>
      <c r="X98">
        <v>1.9</v>
      </c>
      <c r="Y98" t="s">
        <v>7774</v>
      </c>
      <c r="Z98" t="s">
        <v>7789</v>
      </c>
      <c r="AA98" t="s">
        <v>7774</v>
      </c>
      <c r="AE98" t="s">
        <v>5678</v>
      </c>
      <c r="AF98">
        <v>42.777196349999997</v>
      </c>
      <c r="AG98">
        <v>-82.037371399999998</v>
      </c>
      <c r="AH98">
        <v>202.8</v>
      </c>
      <c r="AI98">
        <v>290</v>
      </c>
      <c r="AK98">
        <v>15</v>
      </c>
      <c r="AL98">
        <v>986</v>
      </c>
      <c r="AM98">
        <v>3.7170000000000001</v>
      </c>
      <c r="AN98">
        <v>-375.60500000000002</v>
      </c>
      <c r="AO98">
        <v>2115</v>
      </c>
      <c r="AP98">
        <v>2116</v>
      </c>
      <c r="AS98">
        <v>1.24</v>
      </c>
      <c r="AT98">
        <v>1.24</v>
      </c>
      <c r="AV98">
        <v>2.15</v>
      </c>
      <c r="AW98">
        <v>2.14</v>
      </c>
      <c r="BC98">
        <v>0.64</v>
      </c>
      <c r="BD98">
        <v>9</v>
      </c>
      <c r="BE98" t="s">
        <v>1062</v>
      </c>
      <c r="BF98" t="s">
        <v>3844</v>
      </c>
      <c r="BG98">
        <v>97</v>
      </c>
      <c r="BH98" t="s">
        <v>5753</v>
      </c>
      <c r="BI98" t="s">
        <v>7773</v>
      </c>
      <c r="BJ98">
        <v>97</v>
      </c>
      <c r="BK98">
        <v>1100</v>
      </c>
      <c r="BR98">
        <v>13</v>
      </c>
      <c r="BS98">
        <v>0.66</v>
      </c>
      <c r="BT98">
        <v>0.57999999999999996</v>
      </c>
      <c r="BU98">
        <v>0.57999999999999996</v>
      </c>
      <c r="BV98">
        <v>42.777196349999997</v>
      </c>
      <c r="BW98">
        <v>-82.037371399999998</v>
      </c>
      <c r="BX98">
        <v>4736595.0760000004</v>
      </c>
      <c r="BY98">
        <v>202.779</v>
      </c>
      <c r="BZ98">
        <v>272.39999999999998</v>
      </c>
      <c r="CA98" t="s">
        <v>7474</v>
      </c>
      <c r="CB98">
        <v>7</v>
      </c>
      <c r="CC98">
        <v>10</v>
      </c>
      <c r="CD98">
        <v>12</v>
      </c>
      <c r="CE98">
        <v>12</v>
      </c>
      <c r="CF98" t="s">
        <v>5677</v>
      </c>
      <c r="CG98">
        <v>414</v>
      </c>
      <c r="CH98" t="s">
        <v>3290</v>
      </c>
      <c r="CI98" t="s">
        <v>7332</v>
      </c>
      <c r="CJ98">
        <v>5.56</v>
      </c>
      <c r="CK98">
        <v>1.9</v>
      </c>
    </row>
    <row r="99" spans="1:89" x14ac:dyDescent="0.35">
      <c r="A99" t="s">
        <v>3845</v>
      </c>
      <c r="B99">
        <v>98</v>
      </c>
      <c r="C99" t="s">
        <v>7778</v>
      </c>
      <c r="D99">
        <v>225</v>
      </c>
      <c r="E99">
        <v>827.17499999999995</v>
      </c>
      <c r="F99">
        <v>10</v>
      </c>
      <c r="G99" t="s">
        <v>7782</v>
      </c>
      <c r="H99" t="s">
        <v>7773</v>
      </c>
      <c r="I99" t="s">
        <v>5753</v>
      </c>
      <c r="J99">
        <v>10</v>
      </c>
      <c r="K99">
        <v>0.54</v>
      </c>
      <c r="L99">
        <v>10</v>
      </c>
      <c r="M99">
        <v>6</v>
      </c>
      <c r="N99" t="s">
        <v>7651</v>
      </c>
      <c r="Q99" t="s">
        <v>7784</v>
      </c>
      <c r="R99" t="s">
        <v>7774</v>
      </c>
      <c r="S99" t="s">
        <v>7189</v>
      </c>
      <c r="T99" t="s">
        <v>7461</v>
      </c>
      <c r="U99" t="s">
        <v>7461</v>
      </c>
      <c r="V99">
        <v>5.56</v>
      </c>
      <c r="W99" t="s">
        <v>7877</v>
      </c>
      <c r="X99">
        <v>1.9</v>
      </c>
      <c r="Y99" t="s">
        <v>7774</v>
      </c>
      <c r="Z99" t="s">
        <v>7789</v>
      </c>
      <c r="AA99" t="s">
        <v>7774</v>
      </c>
      <c r="AE99" t="s">
        <v>5859</v>
      </c>
      <c r="AF99">
        <v>42.777193160000003</v>
      </c>
      <c r="AG99">
        <v>-82.037371530000001</v>
      </c>
      <c r="AH99">
        <v>202.8</v>
      </c>
      <c r="AI99">
        <v>290</v>
      </c>
      <c r="AK99">
        <v>15</v>
      </c>
      <c r="AL99">
        <v>986</v>
      </c>
      <c r="AM99">
        <v>4.07</v>
      </c>
      <c r="AN99">
        <v>-392.88799999999998</v>
      </c>
      <c r="AO99">
        <v>2116</v>
      </c>
      <c r="AP99">
        <v>2116</v>
      </c>
      <c r="AS99">
        <v>1.24</v>
      </c>
      <c r="AT99">
        <v>1.24</v>
      </c>
      <c r="AV99">
        <v>2.15</v>
      </c>
      <c r="AW99">
        <v>2.15</v>
      </c>
      <c r="BC99">
        <v>0.54</v>
      </c>
      <c r="BD99">
        <v>10</v>
      </c>
      <c r="BE99" t="s">
        <v>1063</v>
      </c>
      <c r="BF99" t="s">
        <v>3845</v>
      </c>
      <c r="BG99">
        <v>98</v>
      </c>
      <c r="BH99" t="s">
        <v>5753</v>
      </c>
      <c r="BI99" t="s">
        <v>7773</v>
      </c>
      <c r="BJ99">
        <v>98</v>
      </c>
      <c r="BK99">
        <v>1100</v>
      </c>
      <c r="BT99">
        <v>0.57999999999999996</v>
      </c>
      <c r="BU99">
        <v>0.57999999999999996</v>
      </c>
      <c r="BV99">
        <v>42.777193160000003</v>
      </c>
      <c r="BW99">
        <v>-82.037371530000001</v>
      </c>
      <c r="BX99">
        <v>4736594.7220000001</v>
      </c>
      <c r="BY99">
        <v>202.78</v>
      </c>
      <c r="BZ99">
        <v>266.3</v>
      </c>
      <c r="CA99" t="s">
        <v>7475</v>
      </c>
      <c r="CB99">
        <v>7</v>
      </c>
      <c r="CD99">
        <v>12</v>
      </c>
      <c r="CE99">
        <v>12</v>
      </c>
      <c r="CF99" t="s">
        <v>5677</v>
      </c>
      <c r="CG99">
        <v>414</v>
      </c>
      <c r="CH99" t="s">
        <v>3290</v>
      </c>
      <c r="CI99" t="s">
        <v>7332</v>
      </c>
      <c r="CJ99">
        <v>5.56</v>
      </c>
      <c r="CK99">
        <v>1.8</v>
      </c>
    </row>
    <row r="100" spans="1:89" x14ac:dyDescent="0.35">
      <c r="A100" t="s">
        <v>3846</v>
      </c>
      <c r="B100">
        <v>99</v>
      </c>
      <c r="C100" t="s">
        <v>7778</v>
      </c>
      <c r="D100">
        <v>226</v>
      </c>
      <c r="E100">
        <v>827.697</v>
      </c>
      <c r="F100">
        <v>10</v>
      </c>
      <c r="G100" t="s">
        <v>7782</v>
      </c>
      <c r="H100" t="s">
        <v>7773</v>
      </c>
      <c r="I100" t="s">
        <v>5753</v>
      </c>
      <c r="J100">
        <v>11</v>
      </c>
      <c r="K100">
        <v>0.61</v>
      </c>
      <c r="L100">
        <v>11</v>
      </c>
      <c r="M100">
        <v>8</v>
      </c>
      <c r="N100" t="s">
        <v>7651</v>
      </c>
      <c r="Q100" t="s">
        <v>7784</v>
      </c>
      <c r="R100" t="s">
        <v>7774</v>
      </c>
      <c r="S100" t="s">
        <v>7189</v>
      </c>
      <c r="T100" t="s">
        <v>7461</v>
      </c>
      <c r="U100" t="s">
        <v>7461</v>
      </c>
      <c r="V100">
        <v>5.56</v>
      </c>
      <c r="W100" t="s">
        <v>7877</v>
      </c>
      <c r="X100">
        <v>1.9</v>
      </c>
      <c r="Y100" t="s">
        <v>7774</v>
      </c>
      <c r="Z100" t="s">
        <v>7783</v>
      </c>
      <c r="AA100" t="s">
        <v>7774</v>
      </c>
      <c r="AE100" t="s">
        <v>5678</v>
      </c>
      <c r="AF100">
        <v>42.777188449999997</v>
      </c>
      <c r="AG100">
        <v>-82.037371719999996</v>
      </c>
      <c r="AH100">
        <v>202.8</v>
      </c>
      <c r="AI100">
        <v>290</v>
      </c>
      <c r="AK100">
        <v>15</v>
      </c>
      <c r="AL100">
        <v>986</v>
      </c>
      <c r="AM100">
        <v>4.5910000000000002</v>
      </c>
      <c r="AN100">
        <v>-391.44299999999998</v>
      </c>
      <c r="AO100">
        <v>2114</v>
      </c>
      <c r="AP100">
        <v>2115</v>
      </c>
      <c r="AS100">
        <v>1.23</v>
      </c>
      <c r="AT100">
        <v>1.23</v>
      </c>
      <c r="AV100">
        <v>2.14</v>
      </c>
      <c r="AW100">
        <v>2.14</v>
      </c>
      <c r="BC100">
        <v>0.61</v>
      </c>
      <c r="BD100">
        <v>11</v>
      </c>
      <c r="BE100" t="s">
        <v>1064</v>
      </c>
      <c r="BF100" t="s">
        <v>3846</v>
      </c>
      <c r="BG100">
        <v>99</v>
      </c>
      <c r="BH100" t="s">
        <v>5753</v>
      </c>
      <c r="BI100" t="s">
        <v>7773</v>
      </c>
      <c r="BJ100">
        <v>99</v>
      </c>
      <c r="BK100">
        <v>1100</v>
      </c>
      <c r="BR100">
        <v>13</v>
      </c>
      <c r="BS100">
        <v>0.66</v>
      </c>
      <c r="BT100">
        <v>0.57999999999999996</v>
      </c>
      <c r="BU100">
        <v>0.57999999999999996</v>
      </c>
      <c r="BV100">
        <v>42.777188449999997</v>
      </c>
      <c r="BW100">
        <v>-82.037371719999996</v>
      </c>
      <c r="BX100">
        <v>4736594.199</v>
      </c>
      <c r="BY100">
        <v>202.78200000000001</v>
      </c>
      <c r="BZ100">
        <v>265.7</v>
      </c>
      <c r="CA100" t="s">
        <v>7464</v>
      </c>
      <c r="CB100">
        <v>7</v>
      </c>
      <c r="CC100">
        <v>10</v>
      </c>
      <c r="CD100">
        <v>12</v>
      </c>
      <c r="CE100">
        <v>12</v>
      </c>
      <c r="CF100" t="s">
        <v>5677</v>
      </c>
      <c r="CG100">
        <v>414</v>
      </c>
      <c r="CH100" t="s">
        <v>3290</v>
      </c>
      <c r="CI100" t="s">
        <v>7332</v>
      </c>
      <c r="CJ100">
        <v>5.56</v>
      </c>
      <c r="CK100">
        <v>1.9</v>
      </c>
    </row>
    <row r="101" spans="1:89" x14ac:dyDescent="0.35">
      <c r="A101" t="s">
        <v>3847</v>
      </c>
      <c r="B101">
        <v>100</v>
      </c>
      <c r="C101" t="s">
        <v>7778</v>
      </c>
      <c r="D101">
        <v>227</v>
      </c>
      <c r="E101">
        <v>827.95699999999999</v>
      </c>
      <c r="F101">
        <v>10</v>
      </c>
      <c r="G101" t="s">
        <v>7782</v>
      </c>
      <c r="H101" t="s">
        <v>7773</v>
      </c>
      <c r="I101" t="s">
        <v>5753</v>
      </c>
      <c r="J101">
        <v>10</v>
      </c>
      <c r="K101">
        <v>0.56999999999999995</v>
      </c>
      <c r="L101">
        <v>7</v>
      </c>
      <c r="M101">
        <v>9</v>
      </c>
      <c r="N101" t="s">
        <v>7465</v>
      </c>
      <c r="Q101" t="s">
        <v>7784</v>
      </c>
      <c r="R101" t="s">
        <v>7774</v>
      </c>
      <c r="S101" t="s">
        <v>7189</v>
      </c>
      <c r="T101" t="s">
        <v>7461</v>
      </c>
      <c r="U101" t="s">
        <v>7461</v>
      </c>
      <c r="V101">
        <v>5.56</v>
      </c>
      <c r="W101" t="s">
        <v>7877</v>
      </c>
      <c r="X101">
        <v>1.9</v>
      </c>
      <c r="Y101" t="s">
        <v>7774</v>
      </c>
      <c r="Z101" t="s">
        <v>7789</v>
      </c>
      <c r="AA101" t="s">
        <v>7774</v>
      </c>
      <c r="AE101" t="s">
        <v>5678</v>
      </c>
      <c r="AF101">
        <v>42.77718608</v>
      </c>
      <c r="AG101">
        <v>-82.037371809999996</v>
      </c>
      <c r="AH101">
        <v>202.8</v>
      </c>
      <c r="AI101">
        <v>290</v>
      </c>
      <c r="AK101">
        <v>15</v>
      </c>
      <c r="AL101">
        <v>986</v>
      </c>
      <c r="AM101">
        <v>4.8529999999999998</v>
      </c>
      <c r="AN101">
        <v>-403.16800000000001</v>
      </c>
      <c r="AO101">
        <v>2117</v>
      </c>
      <c r="AP101">
        <v>2118</v>
      </c>
      <c r="AS101">
        <v>1.24</v>
      </c>
      <c r="AT101">
        <v>1.24</v>
      </c>
      <c r="AV101">
        <v>2.15</v>
      </c>
      <c r="AW101">
        <v>2.15</v>
      </c>
      <c r="BC101">
        <v>0.56999999999999995</v>
      </c>
      <c r="BD101">
        <v>7</v>
      </c>
      <c r="BE101" t="s">
        <v>1065</v>
      </c>
      <c r="BF101" t="s">
        <v>3847</v>
      </c>
      <c r="BG101">
        <v>100</v>
      </c>
      <c r="BH101" t="s">
        <v>5753</v>
      </c>
      <c r="BI101" t="s">
        <v>7773</v>
      </c>
      <c r="BJ101">
        <v>100</v>
      </c>
      <c r="BK101">
        <v>1100</v>
      </c>
      <c r="BR101">
        <v>13</v>
      </c>
      <c r="BS101">
        <v>0.66</v>
      </c>
      <c r="BT101">
        <v>0.57999999999999996</v>
      </c>
      <c r="BU101">
        <v>0.57999999999999996</v>
      </c>
      <c r="BV101">
        <v>42.77718608</v>
      </c>
      <c r="BW101">
        <v>-82.037371809999996</v>
      </c>
      <c r="BX101">
        <v>4736593.9359999998</v>
      </c>
      <c r="BY101">
        <v>202.78200000000001</v>
      </c>
      <c r="BZ101">
        <v>260.7</v>
      </c>
      <c r="CA101" t="s">
        <v>7469</v>
      </c>
      <c r="CB101">
        <v>7</v>
      </c>
      <c r="CC101">
        <v>10</v>
      </c>
      <c r="CD101">
        <v>12</v>
      </c>
      <c r="CE101">
        <v>12</v>
      </c>
      <c r="CF101" t="s">
        <v>5677</v>
      </c>
      <c r="CG101">
        <v>414</v>
      </c>
      <c r="CH101" t="s">
        <v>3290</v>
      </c>
      <c r="CI101" t="s">
        <v>7332</v>
      </c>
      <c r="CJ101">
        <v>5.56</v>
      </c>
      <c r="CK101">
        <v>1.8</v>
      </c>
    </row>
    <row r="102" spans="1:89" x14ac:dyDescent="0.35">
      <c r="A102" t="s">
        <v>3848</v>
      </c>
      <c r="B102">
        <v>101</v>
      </c>
      <c r="C102" t="s">
        <v>7778</v>
      </c>
      <c r="D102">
        <v>228</v>
      </c>
      <c r="E102">
        <v>828.03499999999997</v>
      </c>
      <c r="F102">
        <v>10</v>
      </c>
      <c r="G102" t="s">
        <v>7782</v>
      </c>
      <c r="H102" t="s">
        <v>7773</v>
      </c>
      <c r="I102" t="s">
        <v>5753</v>
      </c>
      <c r="J102">
        <v>11</v>
      </c>
      <c r="K102">
        <v>0.6</v>
      </c>
      <c r="L102">
        <v>11</v>
      </c>
      <c r="M102">
        <v>9</v>
      </c>
      <c r="N102" t="s">
        <v>7651</v>
      </c>
      <c r="Q102" t="s">
        <v>7784</v>
      </c>
      <c r="R102" t="s">
        <v>7774</v>
      </c>
      <c r="S102" t="s">
        <v>7189</v>
      </c>
      <c r="T102" t="s">
        <v>7461</v>
      </c>
      <c r="U102" t="s">
        <v>7461</v>
      </c>
      <c r="V102">
        <v>5.56</v>
      </c>
      <c r="W102" t="s">
        <v>7877</v>
      </c>
      <c r="X102">
        <v>1.8</v>
      </c>
      <c r="Y102" t="s">
        <v>7774</v>
      </c>
      <c r="Z102" t="s">
        <v>7783</v>
      </c>
      <c r="AA102" t="s">
        <v>7774</v>
      </c>
      <c r="AE102" t="s">
        <v>5678</v>
      </c>
      <c r="AF102">
        <v>42.7771854</v>
      </c>
      <c r="AG102">
        <v>-82.037371840000006</v>
      </c>
      <c r="AH102">
        <v>202.8</v>
      </c>
      <c r="AI102">
        <v>290</v>
      </c>
      <c r="AK102">
        <v>15</v>
      </c>
      <c r="AL102">
        <v>986</v>
      </c>
      <c r="AM102">
        <v>4.9290000000000003</v>
      </c>
      <c r="AN102">
        <v>-391.17099999999999</v>
      </c>
      <c r="AO102">
        <v>2114</v>
      </c>
      <c r="AP102">
        <v>2115</v>
      </c>
      <c r="AS102">
        <v>1.23</v>
      </c>
      <c r="AT102">
        <v>1.23</v>
      </c>
      <c r="AV102">
        <v>2.14</v>
      </c>
      <c r="AW102">
        <v>2.14</v>
      </c>
      <c r="BC102">
        <v>0.6</v>
      </c>
      <c r="BD102">
        <v>11</v>
      </c>
      <c r="BE102" t="s">
        <v>1066</v>
      </c>
      <c r="BF102" t="s">
        <v>3848</v>
      </c>
      <c r="BG102">
        <v>101</v>
      </c>
      <c r="BH102" t="s">
        <v>5753</v>
      </c>
      <c r="BI102" t="s">
        <v>7773</v>
      </c>
      <c r="BJ102">
        <v>101</v>
      </c>
      <c r="BK102">
        <v>1100</v>
      </c>
      <c r="BR102">
        <v>13</v>
      </c>
      <c r="BS102">
        <v>0.66</v>
      </c>
      <c r="BT102">
        <v>0.57999999999999996</v>
      </c>
      <c r="BU102">
        <v>0.57999999999999996</v>
      </c>
      <c r="BV102">
        <v>42.7771854</v>
      </c>
      <c r="BW102">
        <v>-82.037371840000006</v>
      </c>
      <c r="BX102">
        <v>4736593.8600000003</v>
      </c>
      <c r="BY102">
        <v>202.78299999999999</v>
      </c>
      <c r="BZ102">
        <v>265.8</v>
      </c>
      <c r="CA102" t="s">
        <v>7476</v>
      </c>
      <c r="CB102">
        <v>7</v>
      </c>
      <c r="CC102">
        <v>10</v>
      </c>
      <c r="CD102">
        <v>12</v>
      </c>
      <c r="CE102">
        <v>12</v>
      </c>
      <c r="CF102" t="s">
        <v>5677</v>
      </c>
      <c r="CG102">
        <v>414</v>
      </c>
      <c r="CH102" t="s">
        <v>3290</v>
      </c>
      <c r="CI102" t="s">
        <v>7332</v>
      </c>
      <c r="CJ102">
        <v>5.56</v>
      </c>
      <c r="CK102">
        <v>1.9</v>
      </c>
    </row>
    <row r="103" spans="1:89" x14ac:dyDescent="0.35">
      <c r="A103" t="s">
        <v>3849</v>
      </c>
      <c r="B103">
        <v>102</v>
      </c>
      <c r="C103" t="s">
        <v>7778</v>
      </c>
      <c r="D103">
        <v>229</v>
      </c>
      <c r="E103">
        <v>828.47799999999995</v>
      </c>
      <c r="F103">
        <v>10</v>
      </c>
      <c r="G103" t="s">
        <v>7782</v>
      </c>
      <c r="H103" t="s">
        <v>7773</v>
      </c>
      <c r="I103" t="s">
        <v>5753</v>
      </c>
      <c r="J103">
        <v>12</v>
      </c>
      <c r="K103">
        <v>0.67</v>
      </c>
      <c r="L103">
        <v>10</v>
      </c>
      <c r="M103">
        <v>8</v>
      </c>
      <c r="N103" t="s">
        <v>7467</v>
      </c>
      <c r="Q103" t="s">
        <v>7784</v>
      </c>
      <c r="R103" t="s">
        <v>7774</v>
      </c>
      <c r="S103" t="s">
        <v>7189</v>
      </c>
      <c r="T103" t="s">
        <v>7461</v>
      </c>
      <c r="U103" t="s">
        <v>7461</v>
      </c>
      <c r="V103">
        <v>5.56</v>
      </c>
      <c r="W103" t="s">
        <v>7877</v>
      </c>
      <c r="X103">
        <v>1.8</v>
      </c>
      <c r="Y103" t="s">
        <v>7774</v>
      </c>
      <c r="Z103" t="s">
        <v>7783</v>
      </c>
      <c r="AA103" t="s">
        <v>7774</v>
      </c>
      <c r="AE103" t="s">
        <v>5678</v>
      </c>
      <c r="AF103">
        <v>42.777181400000003</v>
      </c>
      <c r="AG103">
        <v>-82.037371989999997</v>
      </c>
      <c r="AH103">
        <v>202.8</v>
      </c>
      <c r="AI103">
        <v>290</v>
      </c>
      <c r="AK103">
        <v>15</v>
      </c>
      <c r="AL103">
        <v>986</v>
      </c>
      <c r="AM103">
        <v>5.3719999999999999</v>
      </c>
      <c r="AN103">
        <v>-399.28100000000001</v>
      </c>
      <c r="AO103">
        <v>2114</v>
      </c>
      <c r="AP103">
        <v>2115</v>
      </c>
      <c r="AS103">
        <v>1.23</v>
      </c>
      <c r="AT103">
        <v>1.23</v>
      </c>
      <c r="AV103">
        <v>2.14</v>
      </c>
      <c r="AW103">
        <v>2.14</v>
      </c>
      <c r="BC103">
        <v>0.67</v>
      </c>
      <c r="BD103">
        <v>10</v>
      </c>
      <c r="BE103" t="s">
        <v>1067</v>
      </c>
      <c r="BF103" t="s">
        <v>3849</v>
      </c>
      <c r="BG103">
        <v>102</v>
      </c>
      <c r="BH103" t="s">
        <v>5753</v>
      </c>
      <c r="BI103" t="s">
        <v>7773</v>
      </c>
      <c r="BJ103">
        <v>102</v>
      </c>
      <c r="BK103">
        <v>1100</v>
      </c>
      <c r="BR103">
        <v>13</v>
      </c>
      <c r="BS103">
        <v>0.66</v>
      </c>
      <c r="BT103">
        <v>0.57999999999999996</v>
      </c>
      <c r="BU103">
        <v>0.57999999999999996</v>
      </c>
      <c r="BV103">
        <v>42.777181400000003</v>
      </c>
      <c r="BW103">
        <v>-82.037371989999997</v>
      </c>
      <c r="BX103">
        <v>4736593.4160000002</v>
      </c>
      <c r="BY103">
        <v>202.78399999999999</v>
      </c>
      <c r="BZ103">
        <v>262.60000000000002</v>
      </c>
      <c r="CA103" t="s">
        <v>7465</v>
      </c>
      <c r="CB103">
        <v>7</v>
      </c>
      <c r="CC103">
        <v>10</v>
      </c>
      <c r="CD103">
        <v>12</v>
      </c>
      <c r="CE103">
        <v>12</v>
      </c>
      <c r="CF103" t="s">
        <v>5677</v>
      </c>
      <c r="CG103">
        <v>414</v>
      </c>
      <c r="CH103" t="s">
        <v>3290</v>
      </c>
      <c r="CI103" t="s">
        <v>7332</v>
      </c>
      <c r="CJ103">
        <v>5.56</v>
      </c>
      <c r="CK103">
        <v>1.9</v>
      </c>
    </row>
    <row r="104" spans="1:89" x14ac:dyDescent="0.35">
      <c r="A104" t="s">
        <v>3850</v>
      </c>
      <c r="B104">
        <v>103</v>
      </c>
      <c r="C104" t="s">
        <v>7778</v>
      </c>
      <c r="D104">
        <v>230</v>
      </c>
      <c r="E104">
        <v>828.65800000000002</v>
      </c>
      <c r="F104">
        <v>10</v>
      </c>
      <c r="G104" t="s">
        <v>7782</v>
      </c>
      <c r="H104" t="s">
        <v>7773</v>
      </c>
      <c r="I104" t="s">
        <v>5753</v>
      </c>
      <c r="J104">
        <v>10</v>
      </c>
      <c r="K104">
        <v>0.56999999999999995</v>
      </c>
      <c r="L104">
        <v>9</v>
      </c>
      <c r="M104">
        <v>7</v>
      </c>
      <c r="N104" t="s">
        <v>7645</v>
      </c>
      <c r="Q104" t="s">
        <v>7784</v>
      </c>
      <c r="R104" t="s">
        <v>7774</v>
      </c>
      <c r="S104" t="s">
        <v>7189</v>
      </c>
      <c r="T104" t="s">
        <v>7461</v>
      </c>
      <c r="U104" t="s">
        <v>7461</v>
      </c>
      <c r="V104">
        <v>5.56</v>
      </c>
      <c r="W104" t="s">
        <v>7877</v>
      </c>
      <c r="X104">
        <v>1.8</v>
      </c>
      <c r="Y104" t="s">
        <v>7774</v>
      </c>
      <c r="Z104" t="s">
        <v>7789</v>
      </c>
      <c r="AA104" t="s">
        <v>7774</v>
      </c>
      <c r="AE104" t="s">
        <v>5678</v>
      </c>
      <c r="AF104">
        <v>42.777179760000003</v>
      </c>
      <c r="AG104">
        <v>-82.037372050000002</v>
      </c>
      <c r="AH104">
        <v>202.8</v>
      </c>
      <c r="AI104">
        <v>290</v>
      </c>
      <c r="AK104">
        <v>15</v>
      </c>
      <c r="AL104">
        <v>986</v>
      </c>
      <c r="AM104">
        <v>5.5529999999999999</v>
      </c>
      <c r="AN104">
        <v>-375.94</v>
      </c>
      <c r="AO104">
        <v>2116</v>
      </c>
      <c r="AP104">
        <v>2117</v>
      </c>
      <c r="AS104">
        <v>1.24</v>
      </c>
      <c r="AT104">
        <v>1.24</v>
      </c>
      <c r="AV104">
        <v>2.15</v>
      </c>
      <c r="AW104">
        <v>2.15</v>
      </c>
      <c r="BC104">
        <v>0.56999999999999995</v>
      </c>
      <c r="BD104">
        <v>9</v>
      </c>
      <c r="BE104" t="s">
        <v>1068</v>
      </c>
      <c r="BF104" t="s">
        <v>3850</v>
      </c>
      <c r="BG104">
        <v>103</v>
      </c>
      <c r="BH104" t="s">
        <v>5753</v>
      </c>
      <c r="BI104" t="s">
        <v>7773</v>
      </c>
      <c r="BJ104">
        <v>103</v>
      </c>
      <c r="BK104">
        <v>1100</v>
      </c>
      <c r="BR104">
        <v>13</v>
      </c>
      <c r="BS104">
        <v>0.66</v>
      </c>
      <c r="BT104">
        <v>0.57999999999999996</v>
      </c>
      <c r="BU104">
        <v>0.57999999999999996</v>
      </c>
      <c r="BV104">
        <v>42.777179760000003</v>
      </c>
      <c r="BW104">
        <v>-82.037372050000002</v>
      </c>
      <c r="BX104">
        <v>4736593.2340000002</v>
      </c>
      <c r="BY104">
        <v>202.785</v>
      </c>
      <c r="BZ104">
        <v>272.89999999999998</v>
      </c>
      <c r="CA104" t="s">
        <v>7413</v>
      </c>
      <c r="CB104">
        <v>7</v>
      </c>
      <c r="CC104">
        <v>10</v>
      </c>
      <c r="CD104">
        <v>12</v>
      </c>
      <c r="CE104">
        <v>12</v>
      </c>
      <c r="CF104" t="s">
        <v>5677</v>
      </c>
      <c r="CG104">
        <v>414</v>
      </c>
      <c r="CH104" t="s">
        <v>3290</v>
      </c>
      <c r="CI104" t="s">
        <v>7332</v>
      </c>
      <c r="CJ104">
        <v>5.56</v>
      </c>
      <c r="CK104">
        <v>1.8</v>
      </c>
    </row>
    <row r="105" spans="1:89" x14ac:dyDescent="0.35">
      <c r="A105" t="s">
        <v>3852</v>
      </c>
      <c r="B105">
        <v>104</v>
      </c>
      <c r="C105" t="s">
        <v>7778</v>
      </c>
      <c r="D105">
        <v>231</v>
      </c>
      <c r="E105">
        <v>828.90700000000004</v>
      </c>
      <c r="F105">
        <v>10</v>
      </c>
      <c r="G105" t="s">
        <v>7782</v>
      </c>
      <c r="H105" t="s">
        <v>7773</v>
      </c>
      <c r="I105" t="s">
        <v>5753</v>
      </c>
      <c r="J105">
        <v>10</v>
      </c>
      <c r="K105">
        <v>0.56000000000000005</v>
      </c>
      <c r="L105">
        <v>8</v>
      </c>
      <c r="M105">
        <v>15</v>
      </c>
      <c r="N105" t="s">
        <v>7462</v>
      </c>
      <c r="Q105" t="s">
        <v>7784</v>
      </c>
      <c r="R105" t="s">
        <v>7774</v>
      </c>
      <c r="S105" t="s">
        <v>7189</v>
      </c>
      <c r="T105" t="s">
        <v>7461</v>
      </c>
      <c r="U105" t="s">
        <v>7461</v>
      </c>
      <c r="V105">
        <v>5.56</v>
      </c>
      <c r="W105" t="s">
        <v>7877</v>
      </c>
      <c r="X105">
        <v>1.8</v>
      </c>
      <c r="Y105" t="s">
        <v>7774</v>
      </c>
      <c r="Z105" t="s">
        <v>7786</v>
      </c>
      <c r="AA105" t="s">
        <v>3293</v>
      </c>
      <c r="AB105">
        <v>10</v>
      </c>
      <c r="AC105">
        <v>10</v>
      </c>
      <c r="AD105">
        <v>15</v>
      </c>
      <c r="AE105" t="s">
        <v>5683</v>
      </c>
      <c r="AF105">
        <v>42.777177510000001</v>
      </c>
      <c r="AG105">
        <v>-82.037372140000002</v>
      </c>
      <c r="AH105">
        <v>202.8</v>
      </c>
      <c r="AI105">
        <v>290</v>
      </c>
      <c r="AK105">
        <v>15</v>
      </c>
      <c r="AL105">
        <v>986</v>
      </c>
      <c r="AM105">
        <v>5.8029999999999999</v>
      </c>
      <c r="AN105">
        <v>-408.05500000000001</v>
      </c>
      <c r="AO105">
        <v>2116</v>
      </c>
      <c r="AP105">
        <v>2117</v>
      </c>
      <c r="AS105">
        <v>1.24</v>
      </c>
      <c r="AT105">
        <v>1.24</v>
      </c>
      <c r="AV105">
        <v>2.15</v>
      </c>
      <c r="AW105">
        <v>2.15</v>
      </c>
      <c r="BC105">
        <v>0.56000000000000005</v>
      </c>
      <c r="BD105">
        <v>8</v>
      </c>
      <c r="BE105" t="s">
        <v>1070</v>
      </c>
      <c r="BF105" t="s">
        <v>3852</v>
      </c>
      <c r="BG105">
        <v>104</v>
      </c>
      <c r="BH105" t="s">
        <v>5753</v>
      </c>
      <c r="BI105" t="s">
        <v>7773</v>
      </c>
      <c r="BJ105">
        <v>104</v>
      </c>
      <c r="BK105">
        <v>1100</v>
      </c>
      <c r="BR105">
        <v>13</v>
      </c>
      <c r="BS105">
        <v>0.66</v>
      </c>
      <c r="BT105">
        <v>0.57999999999999996</v>
      </c>
      <c r="BU105">
        <v>0.57999999999999996</v>
      </c>
      <c r="BV105">
        <v>42.777177510000001</v>
      </c>
      <c r="BW105">
        <v>-82.037372140000002</v>
      </c>
      <c r="BX105">
        <v>4736592.9840000002</v>
      </c>
      <c r="BY105">
        <v>202.785</v>
      </c>
      <c r="BZ105">
        <v>256</v>
      </c>
      <c r="CA105" t="s">
        <v>7477</v>
      </c>
      <c r="CB105">
        <v>7</v>
      </c>
      <c r="CC105">
        <v>10</v>
      </c>
      <c r="CD105">
        <v>12</v>
      </c>
      <c r="CE105">
        <v>12</v>
      </c>
      <c r="CF105" t="s">
        <v>5677</v>
      </c>
      <c r="CG105">
        <v>414</v>
      </c>
      <c r="CH105" t="s">
        <v>3290</v>
      </c>
      <c r="CI105" t="s">
        <v>7332</v>
      </c>
      <c r="CJ105">
        <v>5.56</v>
      </c>
      <c r="CK105">
        <v>1.8</v>
      </c>
    </row>
    <row r="106" spans="1:89" x14ac:dyDescent="0.35">
      <c r="A106" t="s">
        <v>3854</v>
      </c>
      <c r="B106">
        <v>105</v>
      </c>
      <c r="C106" t="s">
        <v>7778</v>
      </c>
      <c r="D106">
        <v>232</v>
      </c>
      <c r="E106">
        <v>829.952</v>
      </c>
      <c r="F106">
        <v>10</v>
      </c>
      <c r="G106" t="s">
        <v>7782</v>
      </c>
      <c r="H106" t="s">
        <v>7773</v>
      </c>
      <c r="I106" t="s">
        <v>5753</v>
      </c>
      <c r="J106">
        <v>11</v>
      </c>
      <c r="K106">
        <v>0.61</v>
      </c>
      <c r="L106">
        <v>9</v>
      </c>
      <c r="M106">
        <v>7</v>
      </c>
      <c r="N106" t="s">
        <v>7484</v>
      </c>
      <c r="Q106" t="s">
        <v>7784</v>
      </c>
      <c r="R106" t="s">
        <v>7774</v>
      </c>
      <c r="S106" t="s">
        <v>7189</v>
      </c>
      <c r="T106" t="s">
        <v>7461</v>
      </c>
      <c r="U106" t="s">
        <v>7461</v>
      </c>
      <c r="V106">
        <v>5.56</v>
      </c>
      <c r="W106" t="s">
        <v>7877</v>
      </c>
      <c r="X106">
        <v>1.9</v>
      </c>
      <c r="Y106" t="s">
        <v>7774</v>
      </c>
      <c r="Z106" t="s">
        <v>7789</v>
      </c>
      <c r="AA106" t="s">
        <v>7774</v>
      </c>
      <c r="AE106" t="s">
        <v>5678</v>
      </c>
      <c r="AF106">
        <v>42.777168070000002</v>
      </c>
      <c r="AG106">
        <v>-82.037372500000004</v>
      </c>
      <c r="AH106">
        <v>202.8</v>
      </c>
      <c r="AI106">
        <v>290</v>
      </c>
      <c r="AK106">
        <v>15</v>
      </c>
      <c r="AL106">
        <v>986</v>
      </c>
      <c r="AM106">
        <v>6.8470000000000004</v>
      </c>
      <c r="AN106">
        <v>-411.20800000000003</v>
      </c>
      <c r="AO106">
        <v>2115</v>
      </c>
      <c r="AP106">
        <v>2116</v>
      </c>
      <c r="AS106">
        <v>1.24</v>
      </c>
      <c r="AT106">
        <v>1.24</v>
      </c>
      <c r="AV106">
        <v>2.15</v>
      </c>
      <c r="AW106">
        <v>2.14</v>
      </c>
      <c r="BC106">
        <v>0.61</v>
      </c>
      <c r="BD106">
        <v>9</v>
      </c>
      <c r="BE106" t="s">
        <v>1072</v>
      </c>
      <c r="BF106" t="s">
        <v>3854</v>
      </c>
      <c r="BG106">
        <v>105</v>
      </c>
      <c r="BH106" t="s">
        <v>5753</v>
      </c>
      <c r="BI106" t="s">
        <v>7773</v>
      </c>
      <c r="BJ106">
        <v>105</v>
      </c>
      <c r="BK106">
        <v>1100</v>
      </c>
      <c r="BR106">
        <v>13</v>
      </c>
      <c r="BS106">
        <v>0.66</v>
      </c>
      <c r="BT106">
        <v>0.57999999999999996</v>
      </c>
      <c r="BU106">
        <v>0.57999999999999996</v>
      </c>
      <c r="BV106">
        <v>42.777168070000002</v>
      </c>
      <c r="BW106">
        <v>-82.037372500000004</v>
      </c>
      <c r="BX106">
        <v>4736591.9359999998</v>
      </c>
      <c r="BY106">
        <v>202.78800000000001</v>
      </c>
      <c r="BZ106">
        <v>257.8</v>
      </c>
      <c r="CA106" t="s">
        <v>7466</v>
      </c>
      <c r="CB106">
        <v>7</v>
      </c>
      <c r="CC106">
        <v>10</v>
      </c>
      <c r="CD106">
        <v>12</v>
      </c>
      <c r="CE106">
        <v>12</v>
      </c>
      <c r="CF106" t="s">
        <v>5677</v>
      </c>
      <c r="CG106">
        <v>414</v>
      </c>
      <c r="CH106" t="s">
        <v>3290</v>
      </c>
      <c r="CI106" t="s">
        <v>7332</v>
      </c>
      <c r="CJ106">
        <v>5.56</v>
      </c>
      <c r="CK106">
        <v>1.8</v>
      </c>
    </row>
    <row r="107" spans="1:89" x14ac:dyDescent="0.35">
      <c r="A107" t="s">
        <v>3855</v>
      </c>
      <c r="B107">
        <v>106</v>
      </c>
      <c r="C107" t="s">
        <v>7778</v>
      </c>
      <c r="D107">
        <v>233</v>
      </c>
      <c r="E107">
        <v>830.73800000000006</v>
      </c>
      <c r="F107">
        <v>10</v>
      </c>
      <c r="G107" t="s">
        <v>7782</v>
      </c>
      <c r="H107" t="s">
        <v>7773</v>
      </c>
      <c r="I107" t="s">
        <v>5753</v>
      </c>
      <c r="J107">
        <v>12</v>
      </c>
      <c r="K107">
        <v>0.66</v>
      </c>
      <c r="L107">
        <v>13</v>
      </c>
      <c r="M107">
        <v>8</v>
      </c>
      <c r="N107" t="s">
        <v>7485</v>
      </c>
      <c r="Q107" t="s">
        <v>7784</v>
      </c>
      <c r="R107" t="s">
        <v>7774</v>
      </c>
      <c r="S107" t="s">
        <v>7189</v>
      </c>
      <c r="T107" t="s">
        <v>7461</v>
      </c>
      <c r="U107" t="s">
        <v>7461</v>
      </c>
      <c r="V107">
        <v>5.56</v>
      </c>
      <c r="W107" t="s">
        <v>7877</v>
      </c>
      <c r="X107">
        <v>1.8</v>
      </c>
      <c r="Y107" t="s">
        <v>7774</v>
      </c>
      <c r="Z107" t="s">
        <v>7783</v>
      </c>
      <c r="AA107" t="s">
        <v>7774</v>
      </c>
      <c r="AE107" t="s">
        <v>5678</v>
      </c>
      <c r="AF107">
        <v>42.777160979999998</v>
      </c>
      <c r="AG107">
        <v>-82.037372759999997</v>
      </c>
      <c r="AH107">
        <v>202.8</v>
      </c>
      <c r="AI107">
        <v>290</v>
      </c>
      <c r="AK107">
        <v>15</v>
      </c>
      <c r="AL107">
        <v>986</v>
      </c>
      <c r="AM107">
        <v>7.6319999999999997</v>
      </c>
      <c r="AN107">
        <v>-421.375</v>
      </c>
      <c r="AO107">
        <v>2111</v>
      </c>
      <c r="AP107">
        <v>2112</v>
      </c>
      <c r="AS107">
        <v>1.23</v>
      </c>
      <c r="AT107">
        <v>1.23</v>
      </c>
      <c r="AV107">
        <v>2.14</v>
      </c>
      <c r="AW107">
        <v>2.14</v>
      </c>
      <c r="BC107">
        <v>0.66</v>
      </c>
      <c r="BD107">
        <v>13</v>
      </c>
      <c r="BE107" t="s">
        <v>1073</v>
      </c>
      <c r="BF107" t="s">
        <v>3855</v>
      </c>
      <c r="BG107">
        <v>106</v>
      </c>
      <c r="BH107" t="s">
        <v>5753</v>
      </c>
      <c r="BI107" t="s">
        <v>7773</v>
      </c>
      <c r="BJ107">
        <v>106</v>
      </c>
      <c r="BK107">
        <v>1100</v>
      </c>
      <c r="BR107">
        <v>13</v>
      </c>
      <c r="BS107">
        <v>0.66</v>
      </c>
      <c r="BT107">
        <v>0.57999999999999996</v>
      </c>
      <c r="BU107">
        <v>0.57999999999999996</v>
      </c>
      <c r="BV107">
        <v>42.777160979999998</v>
      </c>
      <c r="BW107">
        <v>-82.037372759999997</v>
      </c>
      <c r="BX107">
        <v>4736591.1490000002</v>
      </c>
      <c r="BY107">
        <v>202.78899999999999</v>
      </c>
      <c r="BZ107">
        <v>253.2</v>
      </c>
      <c r="CA107" t="s">
        <v>7450</v>
      </c>
      <c r="CB107">
        <v>7</v>
      </c>
      <c r="CC107">
        <v>10</v>
      </c>
      <c r="CD107">
        <v>12</v>
      </c>
      <c r="CE107">
        <v>12</v>
      </c>
      <c r="CF107" t="s">
        <v>5677</v>
      </c>
      <c r="CG107">
        <v>414</v>
      </c>
      <c r="CH107" t="s">
        <v>3290</v>
      </c>
      <c r="CI107" t="s">
        <v>7332</v>
      </c>
      <c r="CJ107">
        <v>5.56</v>
      </c>
      <c r="CK107">
        <v>1.8</v>
      </c>
    </row>
    <row r="108" spans="1:89" x14ac:dyDescent="0.35">
      <c r="A108" t="s">
        <v>3856</v>
      </c>
      <c r="B108">
        <v>107</v>
      </c>
      <c r="C108" t="s">
        <v>7778</v>
      </c>
      <c r="D108">
        <v>234</v>
      </c>
      <c r="E108">
        <v>830.91099999999994</v>
      </c>
      <c r="F108">
        <v>10</v>
      </c>
      <c r="G108" t="s">
        <v>7782</v>
      </c>
      <c r="H108" t="s">
        <v>7773</v>
      </c>
      <c r="I108" t="s">
        <v>5753</v>
      </c>
      <c r="J108">
        <v>10</v>
      </c>
      <c r="K108">
        <v>0.53</v>
      </c>
      <c r="L108">
        <v>11</v>
      </c>
      <c r="M108">
        <v>10</v>
      </c>
      <c r="N108" t="s">
        <v>7473</v>
      </c>
      <c r="Q108" t="s">
        <v>7784</v>
      </c>
      <c r="R108" t="s">
        <v>7774</v>
      </c>
      <c r="S108" t="s">
        <v>7189</v>
      </c>
      <c r="T108" t="s">
        <v>7461</v>
      </c>
      <c r="U108" t="s">
        <v>7461</v>
      </c>
      <c r="V108">
        <v>5.56</v>
      </c>
      <c r="W108" t="s">
        <v>7877</v>
      </c>
      <c r="X108">
        <v>1.8</v>
      </c>
      <c r="Y108" t="s">
        <v>7774</v>
      </c>
      <c r="Z108" t="s">
        <v>7783</v>
      </c>
      <c r="AA108" t="s">
        <v>7774</v>
      </c>
      <c r="AE108" t="s">
        <v>5859</v>
      </c>
      <c r="AF108">
        <v>42.777159419999997</v>
      </c>
      <c r="AG108">
        <v>-82.037372820000002</v>
      </c>
      <c r="AH108">
        <v>202.8</v>
      </c>
      <c r="AI108">
        <v>290</v>
      </c>
      <c r="AK108">
        <v>15</v>
      </c>
      <c r="AL108">
        <v>986</v>
      </c>
      <c r="AM108">
        <v>7.8049999999999997</v>
      </c>
      <c r="AN108">
        <v>-414.65800000000002</v>
      </c>
      <c r="AO108">
        <v>2115</v>
      </c>
      <c r="AP108">
        <v>2115</v>
      </c>
      <c r="AS108">
        <v>1.24</v>
      </c>
      <c r="AT108">
        <v>1.23</v>
      </c>
      <c r="AV108">
        <v>2.14</v>
      </c>
      <c r="AW108">
        <v>2.14</v>
      </c>
      <c r="BC108">
        <v>0.53</v>
      </c>
      <c r="BD108">
        <v>11</v>
      </c>
      <c r="BE108" t="s">
        <v>1074</v>
      </c>
      <c r="BF108" t="s">
        <v>3856</v>
      </c>
      <c r="BG108">
        <v>107</v>
      </c>
      <c r="BH108" t="s">
        <v>5753</v>
      </c>
      <c r="BI108" t="s">
        <v>7773</v>
      </c>
      <c r="BJ108">
        <v>107</v>
      </c>
      <c r="BK108">
        <v>1100</v>
      </c>
      <c r="BT108">
        <v>0.57999999999999996</v>
      </c>
      <c r="BU108">
        <v>0.57999999999999996</v>
      </c>
      <c r="BV108">
        <v>42.777159419999997</v>
      </c>
      <c r="BW108">
        <v>-82.037372820000002</v>
      </c>
      <c r="BX108">
        <v>4736590.9759999998</v>
      </c>
      <c r="BY108">
        <v>202.79</v>
      </c>
      <c r="BZ108">
        <v>255.5</v>
      </c>
      <c r="CA108" t="s">
        <v>7478</v>
      </c>
      <c r="CB108">
        <v>7</v>
      </c>
      <c r="CD108">
        <v>12</v>
      </c>
      <c r="CE108">
        <v>12</v>
      </c>
      <c r="CF108" t="s">
        <v>5677</v>
      </c>
      <c r="CG108">
        <v>414</v>
      </c>
      <c r="CH108" t="s">
        <v>3290</v>
      </c>
      <c r="CI108" t="s">
        <v>7332</v>
      </c>
      <c r="CJ108">
        <v>5.56</v>
      </c>
      <c r="CK108">
        <v>1.8</v>
      </c>
    </row>
    <row r="109" spans="1:89" x14ac:dyDescent="0.35">
      <c r="A109" t="s">
        <v>3857</v>
      </c>
      <c r="B109">
        <v>108</v>
      </c>
      <c r="C109" t="s">
        <v>7778</v>
      </c>
      <c r="D109">
        <v>235</v>
      </c>
      <c r="E109">
        <v>830.97400000000005</v>
      </c>
      <c r="F109">
        <v>10</v>
      </c>
      <c r="G109" t="s">
        <v>7782</v>
      </c>
      <c r="H109" t="s">
        <v>7773</v>
      </c>
      <c r="I109" t="s">
        <v>5753</v>
      </c>
      <c r="J109">
        <v>10</v>
      </c>
      <c r="K109">
        <v>0.56999999999999995</v>
      </c>
      <c r="L109">
        <v>8</v>
      </c>
      <c r="M109">
        <v>8</v>
      </c>
      <c r="N109" t="s">
        <v>7471</v>
      </c>
      <c r="Q109" t="s">
        <v>7784</v>
      </c>
      <c r="R109" t="s">
        <v>7774</v>
      </c>
      <c r="S109" t="s">
        <v>7189</v>
      </c>
      <c r="T109" t="s">
        <v>7461</v>
      </c>
      <c r="U109" t="s">
        <v>7461</v>
      </c>
      <c r="V109">
        <v>5.56</v>
      </c>
      <c r="W109" t="s">
        <v>7877</v>
      </c>
      <c r="X109">
        <v>1.8</v>
      </c>
      <c r="Y109" t="s">
        <v>7774</v>
      </c>
      <c r="Z109" t="s">
        <v>7789</v>
      </c>
      <c r="AA109" t="s">
        <v>7774</v>
      </c>
      <c r="AE109" t="s">
        <v>5678</v>
      </c>
      <c r="AF109">
        <v>42.777158829999998</v>
      </c>
      <c r="AG109">
        <v>-82.037372840000003</v>
      </c>
      <c r="AH109">
        <v>202.8</v>
      </c>
      <c r="AI109">
        <v>290</v>
      </c>
      <c r="AK109">
        <v>15</v>
      </c>
      <c r="AL109">
        <v>986</v>
      </c>
      <c r="AM109">
        <v>7.8689999999999998</v>
      </c>
      <c r="AN109">
        <v>-409.58100000000002</v>
      </c>
      <c r="AO109">
        <v>2117</v>
      </c>
      <c r="AP109">
        <v>2117</v>
      </c>
      <c r="AS109">
        <v>1.24</v>
      </c>
      <c r="AT109">
        <v>1.24</v>
      </c>
      <c r="AV109">
        <v>2.15</v>
      </c>
      <c r="AW109">
        <v>2.15</v>
      </c>
      <c r="BC109">
        <v>0.56999999999999995</v>
      </c>
      <c r="BD109">
        <v>8</v>
      </c>
      <c r="BE109" t="s">
        <v>1075</v>
      </c>
      <c r="BF109" t="s">
        <v>3857</v>
      </c>
      <c r="BG109">
        <v>108</v>
      </c>
      <c r="BH109" t="s">
        <v>5753</v>
      </c>
      <c r="BI109" t="s">
        <v>7773</v>
      </c>
      <c r="BJ109">
        <v>108</v>
      </c>
      <c r="BK109">
        <v>1100</v>
      </c>
      <c r="BR109">
        <v>13</v>
      </c>
      <c r="BS109">
        <v>0.66</v>
      </c>
      <c r="BT109">
        <v>0.57999999999999996</v>
      </c>
      <c r="BU109">
        <v>0.57999999999999996</v>
      </c>
      <c r="BV109">
        <v>42.777158829999998</v>
      </c>
      <c r="BW109">
        <v>-82.037372840000003</v>
      </c>
      <c r="BX109">
        <v>4736590.9110000003</v>
      </c>
      <c r="BY109">
        <v>202.79</v>
      </c>
      <c r="BZ109">
        <v>258.39999999999998</v>
      </c>
      <c r="CA109" t="s">
        <v>7479</v>
      </c>
      <c r="CB109">
        <v>7</v>
      </c>
      <c r="CC109">
        <v>10</v>
      </c>
      <c r="CD109">
        <v>12</v>
      </c>
      <c r="CE109">
        <v>12</v>
      </c>
      <c r="CF109" t="s">
        <v>5677</v>
      </c>
      <c r="CG109">
        <v>414</v>
      </c>
      <c r="CH109" t="s">
        <v>3290</v>
      </c>
      <c r="CI109" t="s">
        <v>7332</v>
      </c>
      <c r="CJ109">
        <v>5.56</v>
      </c>
      <c r="CK109">
        <v>1.8</v>
      </c>
    </row>
    <row r="110" spans="1:89" x14ac:dyDescent="0.35">
      <c r="A110" t="s">
        <v>3858</v>
      </c>
      <c r="B110">
        <v>109</v>
      </c>
      <c r="C110" t="s">
        <v>7778</v>
      </c>
      <c r="D110">
        <v>236</v>
      </c>
      <c r="E110">
        <v>831.21299999999997</v>
      </c>
      <c r="F110">
        <v>10</v>
      </c>
      <c r="G110" t="s">
        <v>7782</v>
      </c>
      <c r="H110" t="s">
        <v>7773</v>
      </c>
      <c r="I110" t="s">
        <v>5753</v>
      </c>
      <c r="J110">
        <v>14</v>
      </c>
      <c r="K110">
        <v>0.77</v>
      </c>
      <c r="L110">
        <v>9</v>
      </c>
      <c r="M110">
        <v>7</v>
      </c>
      <c r="N110" t="s">
        <v>7613</v>
      </c>
      <c r="Q110" t="s">
        <v>7784</v>
      </c>
      <c r="R110" t="s">
        <v>7774</v>
      </c>
      <c r="S110" t="s">
        <v>7189</v>
      </c>
      <c r="T110" t="s">
        <v>7461</v>
      </c>
      <c r="U110" t="s">
        <v>7461</v>
      </c>
      <c r="V110">
        <v>5.56</v>
      </c>
      <c r="W110" t="s">
        <v>7877</v>
      </c>
      <c r="X110">
        <v>1.8</v>
      </c>
      <c r="Y110" t="s">
        <v>7774</v>
      </c>
      <c r="Z110" t="s">
        <v>7789</v>
      </c>
      <c r="AA110" t="s">
        <v>7774</v>
      </c>
      <c r="AE110" t="s">
        <v>5678</v>
      </c>
      <c r="AF110">
        <v>42.777156679999997</v>
      </c>
      <c r="AG110">
        <v>-82.037372919999996</v>
      </c>
      <c r="AH110">
        <v>202.8</v>
      </c>
      <c r="AI110">
        <v>290</v>
      </c>
      <c r="AK110">
        <v>15</v>
      </c>
      <c r="AL110">
        <v>986</v>
      </c>
      <c r="AM110">
        <v>8.1080000000000005</v>
      </c>
      <c r="AN110">
        <v>-391.04</v>
      </c>
      <c r="AO110">
        <v>2114</v>
      </c>
      <c r="AP110">
        <v>2115</v>
      </c>
      <c r="AS110">
        <v>1.23</v>
      </c>
      <c r="AT110">
        <v>1.23</v>
      </c>
      <c r="AV110">
        <v>2.14</v>
      </c>
      <c r="AW110">
        <v>2.14</v>
      </c>
      <c r="BC110">
        <v>0.77</v>
      </c>
      <c r="BD110">
        <v>9</v>
      </c>
      <c r="BE110" t="s">
        <v>1076</v>
      </c>
      <c r="BF110" t="s">
        <v>3858</v>
      </c>
      <c r="BG110">
        <v>109</v>
      </c>
      <c r="BH110" t="s">
        <v>5753</v>
      </c>
      <c r="BI110" t="s">
        <v>7773</v>
      </c>
      <c r="BJ110">
        <v>109</v>
      </c>
      <c r="BK110">
        <v>1100</v>
      </c>
      <c r="BR110">
        <v>13</v>
      </c>
      <c r="BS110">
        <v>0.66</v>
      </c>
      <c r="BT110">
        <v>0.57999999999999996</v>
      </c>
      <c r="BU110">
        <v>0.57999999999999996</v>
      </c>
      <c r="BV110">
        <v>42.777156679999997</v>
      </c>
      <c r="BW110">
        <v>-82.037372919999996</v>
      </c>
      <c r="BX110">
        <v>4736590.6720000003</v>
      </c>
      <c r="BY110">
        <v>202.79</v>
      </c>
      <c r="BZ110">
        <v>266.7</v>
      </c>
      <c r="CA110" t="s">
        <v>7475</v>
      </c>
      <c r="CB110">
        <v>7</v>
      </c>
      <c r="CC110">
        <v>10</v>
      </c>
      <c r="CD110">
        <v>12</v>
      </c>
      <c r="CE110">
        <v>12</v>
      </c>
      <c r="CF110" t="s">
        <v>5677</v>
      </c>
      <c r="CG110">
        <v>414</v>
      </c>
      <c r="CH110" t="s">
        <v>3290</v>
      </c>
      <c r="CI110" t="s">
        <v>7332</v>
      </c>
      <c r="CJ110">
        <v>5.56</v>
      </c>
      <c r="CK110">
        <v>1.9</v>
      </c>
    </row>
    <row r="111" spans="1:89" x14ac:dyDescent="0.35">
      <c r="A111" t="s">
        <v>3859</v>
      </c>
      <c r="B111">
        <v>110</v>
      </c>
      <c r="C111" t="s">
        <v>7778</v>
      </c>
      <c r="D111">
        <v>237</v>
      </c>
      <c r="E111">
        <v>831.70100000000002</v>
      </c>
      <c r="F111">
        <v>10</v>
      </c>
      <c r="G111" t="s">
        <v>7782</v>
      </c>
      <c r="H111" t="s">
        <v>7773</v>
      </c>
      <c r="I111" t="s">
        <v>5753</v>
      </c>
      <c r="J111">
        <v>11</v>
      </c>
      <c r="K111">
        <v>0.63</v>
      </c>
      <c r="L111">
        <v>9</v>
      </c>
      <c r="M111">
        <v>10</v>
      </c>
      <c r="N111" t="s">
        <v>7464</v>
      </c>
      <c r="Q111" t="s">
        <v>7784</v>
      </c>
      <c r="R111" t="s">
        <v>7774</v>
      </c>
      <c r="S111" t="s">
        <v>7189</v>
      </c>
      <c r="T111" t="s">
        <v>7461</v>
      </c>
      <c r="U111" t="s">
        <v>7461</v>
      </c>
      <c r="V111">
        <v>5.56</v>
      </c>
      <c r="W111" t="s">
        <v>7877</v>
      </c>
      <c r="X111">
        <v>1.8</v>
      </c>
      <c r="Y111" t="s">
        <v>7774</v>
      </c>
      <c r="Z111" t="s">
        <v>7789</v>
      </c>
      <c r="AA111" t="s">
        <v>7774</v>
      </c>
      <c r="AE111" t="s">
        <v>5678</v>
      </c>
      <c r="AF111">
        <v>42.777152270000002</v>
      </c>
      <c r="AG111">
        <v>-82.037373079999995</v>
      </c>
      <c r="AH111">
        <v>202.8</v>
      </c>
      <c r="AI111">
        <v>290</v>
      </c>
      <c r="AK111">
        <v>15</v>
      </c>
      <c r="AL111">
        <v>986</v>
      </c>
      <c r="AM111">
        <v>8.5960000000000001</v>
      </c>
      <c r="AN111">
        <v>-395.72699999999998</v>
      </c>
      <c r="AO111">
        <v>2116</v>
      </c>
      <c r="AP111">
        <v>2116</v>
      </c>
      <c r="AS111">
        <v>1.24</v>
      </c>
      <c r="AT111">
        <v>1.24</v>
      </c>
      <c r="AV111">
        <v>2.15</v>
      </c>
      <c r="AW111">
        <v>2.15</v>
      </c>
      <c r="BC111">
        <v>0.63</v>
      </c>
      <c r="BD111">
        <v>9</v>
      </c>
      <c r="BE111" t="s">
        <v>1077</v>
      </c>
      <c r="BF111" t="s">
        <v>3859</v>
      </c>
      <c r="BG111">
        <v>110</v>
      </c>
      <c r="BH111" t="s">
        <v>5753</v>
      </c>
      <c r="BI111" t="s">
        <v>7773</v>
      </c>
      <c r="BJ111">
        <v>110</v>
      </c>
      <c r="BK111">
        <v>1100</v>
      </c>
      <c r="BR111">
        <v>13</v>
      </c>
      <c r="BS111">
        <v>0.66</v>
      </c>
      <c r="BT111">
        <v>0.57999999999999996</v>
      </c>
      <c r="BU111">
        <v>0.57999999999999996</v>
      </c>
      <c r="BV111">
        <v>42.777152270000002</v>
      </c>
      <c r="BW111">
        <v>-82.037373079999995</v>
      </c>
      <c r="BX111">
        <v>4736590.182</v>
      </c>
      <c r="BY111">
        <v>202.791</v>
      </c>
      <c r="BZ111">
        <v>263.5</v>
      </c>
      <c r="CA111" t="s">
        <v>7480</v>
      </c>
      <c r="CB111">
        <v>7</v>
      </c>
      <c r="CC111">
        <v>10</v>
      </c>
      <c r="CD111">
        <v>12</v>
      </c>
      <c r="CE111">
        <v>12</v>
      </c>
      <c r="CF111" t="s">
        <v>5677</v>
      </c>
      <c r="CG111">
        <v>414</v>
      </c>
      <c r="CH111" t="s">
        <v>3290</v>
      </c>
      <c r="CI111" t="s">
        <v>7332</v>
      </c>
      <c r="CJ111">
        <v>5.56</v>
      </c>
      <c r="CK111">
        <v>1.8</v>
      </c>
    </row>
    <row r="112" spans="1:89" x14ac:dyDescent="0.35">
      <c r="A112" t="s">
        <v>3860</v>
      </c>
      <c r="B112">
        <v>111</v>
      </c>
      <c r="C112" t="s">
        <v>7778</v>
      </c>
      <c r="D112">
        <v>238</v>
      </c>
      <c r="E112">
        <v>831.9</v>
      </c>
      <c r="F112">
        <v>10</v>
      </c>
      <c r="G112" t="s">
        <v>7782</v>
      </c>
      <c r="H112" t="s">
        <v>7773</v>
      </c>
      <c r="I112" t="s">
        <v>5753</v>
      </c>
      <c r="J112">
        <v>10</v>
      </c>
      <c r="K112">
        <v>0.56000000000000005</v>
      </c>
      <c r="L112">
        <v>8</v>
      </c>
      <c r="M112">
        <v>15</v>
      </c>
      <c r="N112" t="s">
        <v>7472</v>
      </c>
      <c r="Q112" t="s">
        <v>7784</v>
      </c>
      <c r="R112" t="s">
        <v>7774</v>
      </c>
      <c r="S112" t="s">
        <v>7189</v>
      </c>
      <c r="T112" t="s">
        <v>7461</v>
      </c>
      <c r="U112" t="s">
        <v>7461</v>
      </c>
      <c r="V112">
        <v>5.56</v>
      </c>
      <c r="W112" t="s">
        <v>7877</v>
      </c>
      <c r="X112">
        <v>1.8</v>
      </c>
      <c r="Y112" t="s">
        <v>7774</v>
      </c>
      <c r="Z112" t="s">
        <v>7786</v>
      </c>
      <c r="AA112" t="s">
        <v>3293</v>
      </c>
      <c r="AB112">
        <v>10</v>
      </c>
      <c r="AC112">
        <v>10</v>
      </c>
      <c r="AD112">
        <v>15</v>
      </c>
      <c r="AE112" t="s">
        <v>5683</v>
      </c>
      <c r="AF112">
        <v>42.777150470000002</v>
      </c>
      <c r="AG112">
        <v>-82.03737314</v>
      </c>
      <c r="AH112">
        <v>202.8</v>
      </c>
      <c r="AI112">
        <v>290</v>
      </c>
      <c r="AK112">
        <v>15</v>
      </c>
      <c r="AL112">
        <v>986</v>
      </c>
      <c r="AM112">
        <v>8.7949999999999999</v>
      </c>
      <c r="AN112">
        <v>-413.07400000000001</v>
      </c>
      <c r="AO112">
        <v>2117</v>
      </c>
      <c r="AP112">
        <v>2117</v>
      </c>
      <c r="AS112">
        <v>1.24</v>
      </c>
      <c r="AT112">
        <v>1.24</v>
      </c>
      <c r="AV112">
        <v>2.15</v>
      </c>
      <c r="AW112">
        <v>2.15</v>
      </c>
      <c r="BC112">
        <v>0.56000000000000005</v>
      </c>
      <c r="BD112">
        <v>8</v>
      </c>
      <c r="BE112" t="s">
        <v>1078</v>
      </c>
      <c r="BF112" t="s">
        <v>3860</v>
      </c>
      <c r="BG112">
        <v>111</v>
      </c>
      <c r="BH112" t="s">
        <v>5753</v>
      </c>
      <c r="BI112" t="s">
        <v>7773</v>
      </c>
      <c r="BJ112">
        <v>111</v>
      </c>
      <c r="BK112">
        <v>1100</v>
      </c>
      <c r="BR112">
        <v>13</v>
      </c>
      <c r="BS112">
        <v>0.66</v>
      </c>
      <c r="BT112">
        <v>0.57999999999999996</v>
      </c>
      <c r="BU112">
        <v>0.57999999999999996</v>
      </c>
      <c r="BV112">
        <v>42.777150470000002</v>
      </c>
      <c r="BW112">
        <v>-82.03737314</v>
      </c>
      <c r="BX112">
        <v>4736589.9819999998</v>
      </c>
      <c r="BY112">
        <v>202.791</v>
      </c>
      <c r="BZ112">
        <v>253.9</v>
      </c>
      <c r="CA112" t="s">
        <v>7481</v>
      </c>
      <c r="CB112">
        <v>7</v>
      </c>
      <c r="CC112">
        <v>10</v>
      </c>
      <c r="CD112">
        <v>12</v>
      </c>
      <c r="CE112">
        <v>12</v>
      </c>
      <c r="CF112" t="s">
        <v>5677</v>
      </c>
      <c r="CG112">
        <v>414</v>
      </c>
      <c r="CH112" t="s">
        <v>3290</v>
      </c>
      <c r="CI112" t="s">
        <v>7332</v>
      </c>
      <c r="CJ112">
        <v>5.56</v>
      </c>
      <c r="CK112">
        <v>1.8</v>
      </c>
    </row>
    <row r="113" spans="1:89" x14ac:dyDescent="0.35">
      <c r="A113" t="s">
        <v>3861</v>
      </c>
      <c r="B113">
        <v>112</v>
      </c>
      <c r="C113" t="s">
        <v>7778</v>
      </c>
      <c r="D113">
        <v>239</v>
      </c>
      <c r="E113">
        <v>831.97299999999996</v>
      </c>
      <c r="F113">
        <v>10</v>
      </c>
      <c r="G113" t="s">
        <v>7782</v>
      </c>
      <c r="H113" t="s">
        <v>7773</v>
      </c>
      <c r="I113" t="s">
        <v>5753</v>
      </c>
      <c r="J113">
        <v>10</v>
      </c>
      <c r="K113">
        <v>0.57999999999999996</v>
      </c>
      <c r="L113">
        <v>8</v>
      </c>
      <c r="M113">
        <v>10</v>
      </c>
      <c r="N113" t="s">
        <v>7484</v>
      </c>
      <c r="Q113" t="s">
        <v>7784</v>
      </c>
      <c r="R113" t="s">
        <v>7774</v>
      </c>
      <c r="S113" t="s">
        <v>7189</v>
      </c>
      <c r="T113" t="s">
        <v>7461</v>
      </c>
      <c r="U113" t="s">
        <v>7461</v>
      </c>
      <c r="V113">
        <v>5.56</v>
      </c>
      <c r="W113" t="s">
        <v>7877</v>
      </c>
      <c r="X113">
        <v>1.8</v>
      </c>
      <c r="Y113" t="s">
        <v>7774</v>
      </c>
      <c r="Z113" t="s">
        <v>7789</v>
      </c>
      <c r="AA113" t="s">
        <v>7774</v>
      </c>
      <c r="AE113" t="s">
        <v>5678</v>
      </c>
      <c r="AF113">
        <v>42.777149799999997</v>
      </c>
      <c r="AG113">
        <v>-82.037373169999995</v>
      </c>
      <c r="AH113">
        <v>202.8</v>
      </c>
      <c r="AI113">
        <v>290</v>
      </c>
      <c r="AK113">
        <v>15</v>
      </c>
      <c r="AL113">
        <v>986</v>
      </c>
      <c r="AM113">
        <v>8.8689999999999998</v>
      </c>
      <c r="AN113">
        <v>-409.76499999999999</v>
      </c>
      <c r="AO113">
        <v>2117</v>
      </c>
      <c r="AP113">
        <v>2117</v>
      </c>
      <c r="AS113">
        <v>1.24</v>
      </c>
      <c r="AT113">
        <v>1.24</v>
      </c>
      <c r="AV113">
        <v>2.15</v>
      </c>
      <c r="AW113">
        <v>2.15</v>
      </c>
      <c r="BC113">
        <v>0.57999999999999996</v>
      </c>
      <c r="BD113">
        <v>8</v>
      </c>
      <c r="BE113" t="s">
        <v>1079</v>
      </c>
      <c r="BF113" t="s">
        <v>3861</v>
      </c>
      <c r="BG113">
        <v>112</v>
      </c>
      <c r="BH113" t="s">
        <v>5753</v>
      </c>
      <c r="BI113" t="s">
        <v>7773</v>
      </c>
      <c r="BJ113">
        <v>112</v>
      </c>
      <c r="BK113">
        <v>1100</v>
      </c>
      <c r="BR113">
        <v>13</v>
      </c>
      <c r="BS113">
        <v>0.66</v>
      </c>
      <c r="BT113">
        <v>0.57999999999999996</v>
      </c>
      <c r="BU113">
        <v>0.57999999999999996</v>
      </c>
      <c r="BV113">
        <v>42.777149799999997</v>
      </c>
      <c r="BW113">
        <v>-82.037373169999995</v>
      </c>
      <c r="BX113">
        <v>4736589.9079999998</v>
      </c>
      <c r="BY113">
        <v>202.792</v>
      </c>
      <c r="BZ113">
        <v>257.39999999999998</v>
      </c>
      <c r="CA113" t="s">
        <v>7473</v>
      </c>
      <c r="CB113">
        <v>7</v>
      </c>
      <c r="CC113">
        <v>10</v>
      </c>
      <c r="CD113">
        <v>12</v>
      </c>
      <c r="CE113">
        <v>12</v>
      </c>
      <c r="CF113" t="s">
        <v>5677</v>
      </c>
      <c r="CG113">
        <v>414</v>
      </c>
      <c r="CH113" t="s">
        <v>3290</v>
      </c>
      <c r="CI113" t="s">
        <v>7332</v>
      </c>
      <c r="CJ113">
        <v>5.56</v>
      </c>
      <c r="CK113">
        <v>1.8</v>
      </c>
    </row>
    <row r="114" spans="1:89" x14ac:dyDescent="0.35">
      <c r="A114" t="s">
        <v>3862</v>
      </c>
      <c r="B114">
        <v>113</v>
      </c>
      <c r="C114" t="s">
        <v>7778</v>
      </c>
      <c r="D114">
        <v>240</v>
      </c>
      <c r="E114">
        <v>832.76700000000005</v>
      </c>
      <c r="F114">
        <v>10</v>
      </c>
      <c r="G114" t="s">
        <v>7782</v>
      </c>
      <c r="H114" t="s">
        <v>7773</v>
      </c>
      <c r="I114" t="s">
        <v>5753</v>
      </c>
      <c r="J114">
        <v>13</v>
      </c>
      <c r="K114">
        <v>0.75</v>
      </c>
      <c r="L114">
        <v>10</v>
      </c>
      <c r="M114">
        <v>7</v>
      </c>
      <c r="N114" t="s">
        <v>7471</v>
      </c>
      <c r="Q114" t="s">
        <v>7784</v>
      </c>
      <c r="R114" t="s">
        <v>7774</v>
      </c>
      <c r="S114" t="s">
        <v>7189</v>
      </c>
      <c r="T114" t="s">
        <v>7461</v>
      </c>
      <c r="U114" t="s">
        <v>7461</v>
      </c>
      <c r="V114">
        <v>5.56</v>
      </c>
      <c r="W114" t="s">
        <v>7877</v>
      </c>
      <c r="X114">
        <v>1.9</v>
      </c>
      <c r="Y114" t="s">
        <v>7774</v>
      </c>
      <c r="Z114" t="s">
        <v>7783</v>
      </c>
      <c r="AA114" t="s">
        <v>7774</v>
      </c>
      <c r="AE114" t="s">
        <v>5678</v>
      </c>
      <c r="AF114">
        <v>42.777142640000001</v>
      </c>
      <c r="AG114">
        <v>-82.037373419999994</v>
      </c>
      <c r="AH114">
        <v>202.8</v>
      </c>
      <c r="AI114">
        <v>290</v>
      </c>
      <c r="AK114">
        <v>15</v>
      </c>
      <c r="AL114">
        <v>986</v>
      </c>
      <c r="AM114">
        <v>9.6620000000000008</v>
      </c>
      <c r="AN114">
        <v>-409.15699999999998</v>
      </c>
      <c r="AO114">
        <v>2113</v>
      </c>
      <c r="AP114">
        <v>2114</v>
      </c>
      <c r="AS114">
        <v>1.23</v>
      </c>
      <c r="AT114">
        <v>1.23</v>
      </c>
      <c r="AV114">
        <v>2.14</v>
      </c>
      <c r="AW114">
        <v>2.14</v>
      </c>
      <c r="BC114">
        <v>0.75</v>
      </c>
      <c r="BD114">
        <v>10</v>
      </c>
      <c r="BE114" t="s">
        <v>1080</v>
      </c>
      <c r="BF114" t="s">
        <v>3862</v>
      </c>
      <c r="BG114">
        <v>113</v>
      </c>
      <c r="BH114" t="s">
        <v>5753</v>
      </c>
      <c r="BI114" t="s">
        <v>7773</v>
      </c>
      <c r="BJ114">
        <v>113</v>
      </c>
      <c r="BK114">
        <v>1100</v>
      </c>
      <c r="BR114">
        <v>13</v>
      </c>
      <c r="BS114">
        <v>0.66</v>
      </c>
      <c r="BT114">
        <v>0.57999999999999996</v>
      </c>
      <c r="BU114">
        <v>0.57999999999999996</v>
      </c>
      <c r="BV114">
        <v>42.777142640000001</v>
      </c>
      <c r="BW114">
        <v>-82.037373419999994</v>
      </c>
      <c r="BX114">
        <v>4736589.1129999999</v>
      </c>
      <c r="BY114">
        <v>202.79300000000001</v>
      </c>
      <c r="BZ114">
        <v>258.7</v>
      </c>
      <c r="CA114" t="s">
        <v>7479</v>
      </c>
      <c r="CB114">
        <v>7</v>
      </c>
      <c r="CC114">
        <v>10</v>
      </c>
      <c r="CD114">
        <v>12</v>
      </c>
      <c r="CE114">
        <v>12</v>
      </c>
      <c r="CF114" t="s">
        <v>5677</v>
      </c>
      <c r="CG114">
        <v>414</v>
      </c>
      <c r="CH114" t="s">
        <v>3290</v>
      </c>
      <c r="CI114" t="s">
        <v>7332</v>
      </c>
      <c r="CJ114">
        <v>5.56</v>
      </c>
      <c r="CK114">
        <v>1.9</v>
      </c>
    </row>
    <row r="115" spans="1:89" x14ac:dyDescent="0.35">
      <c r="A115" t="s">
        <v>3863</v>
      </c>
      <c r="B115">
        <v>114</v>
      </c>
      <c r="C115" t="s">
        <v>7778</v>
      </c>
      <c r="D115">
        <v>241</v>
      </c>
      <c r="E115">
        <v>833.322</v>
      </c>
      <c r="F115">
        <v>10</v>
      </c>
      <c r="G115" t="s">
        <v>7782</v>
      </c>
      <c r="H115" t="s">
        <v>7773</v>
      </c>
      <c r="I115" t="s">
        <v>5753</v>
      </c>
      <c r="J115">
        <v>10</v>
      </c>
      <c r="K115">
        <v>0.57999999999999996</v>
      </c>
      <c r="L115">
        <v>11</v>
      </c>
      <c r="M115">
        <v>8</v>
      </c>
      <c r="N115" t="s">
        <v>7469</v>
      </c>
      <c r="Q115" t="s">
        <v>7784</v>
      </c>
      <c r="R115" t="s">
        <v>7774</v>
      </c>
      <c r="S115" t="s">
        <v>7189</v>
      </c>
      <c r="T115" t="s">
        <v>7461</v>
      </c>
      <c r="U115" t="s">
        <v>7461</v>
      </c>
      <c r="V115">
        <v>5.56</v>
      </c>
      <c r="W115" t="s">
        <v>7877</v>
      </c>
      <c r="X115">
        <v>1.8</v>
      </c>
      <c r="Y115" t="s">
        <v>7774</v>
      </c>
      <c r="Z115" t="s">
        <v>7783</v>
      </c>
      <c r="AA115" t="s">
        <v>7774</v>
      </c>
      <c r="AE115" t="s">
        <v>5678</v>
      </c>
      <c r="AF115">
        <v>42.777137629999999</v>
      </c>
      <c r="AG115">
        <v>-82.037373599999995</v>
      </c>
      <c r="AH115">
        <v>202.8</v>
      </c>
      <c r="AI115">
        <v>290</v>
      </c>
      <c r="AK115">
        <v>15</v>
      </c>
      <c r="AL115">
        <v>986</v>
      </c>
      <c r="AM115">
        <v>10.215999999999999</v>
      </c>
      <c r="AN115">
        <v>-408.51100000000002</v>
      </c>
      <c r="AO115">
        <v>2113</v>
      </c>
      <c r="AP115">
        <v>2114</v>
      </c>
      <c r="AS115">
        <v>1.23</v>
      </c>
      <c r="AT115">
        <v>1.23</v>
      </c>
      <c r="AV115">
        <v>2.14</v>
      </c>
      <c r="AW115">
        <v>2.14</v>
      </c>
      <c r="BC115">
        <v>0.57999999999999996</v>
      </c>
      <c r="BD115">
        <v>11</v>
      </c>
      <c r="BE115" t="s">
        <v>1081</v>
      </c>
      <c r="BF115" t="s">
        <v>3863</v>
      </c>
      <c r="BG115">
        <v>114</v>
      </c>
      <c r="BH115" t="s">
        <v>5753</v>
      </c>
      <c r="BI115" t="s">
        <v>7773</v>
      </c>
      <c r="BJ115">
        <v>114</v>
      </c>
      <c r="BK115">
        <v>1100</v>
      </c>
      <c r="BR115">
        <v>13</v>
      </c>
      <c r="BS115">
        <v>0.66</v>
      </c>
      <c r="BT115">
        <v>0.57999999999999996</v>
      </c>
      <c r="BU115">
        <v>0.57999999999999996</v>
      </c>
      <c r="BV115">
        <v>42.777137629999999</v>
      </c>
      <c r="BW115">
        <v>-82.037373599999995</v>
      </c>
      <c r="BX115">
        <v>4736588.557</v>
      </c>
      <c r="BY115">
        <v>202.79400000000001</v>
      </c>
      <c r="BZ115">
        <v>258.60000000000002</v>
      </c>
      <c r="CA115" t="s">
        <v>7479</v>
      </c>
      <c r="CB115">
        <v>7</v>
      </c>
      <c r="CC115">
        <v>10</v>
      </c>
      <c r="CD115">
        <v>12</v>
      </c>
      <c r="CE115">
        <v>12</v>
      </c>
      <c r="CF115" t="s">
        <v>5677</v>
      </c>
      <c r="CG115">
        <v>414</v>
      </c>
      <c r="CH115" t="s">
        <v>3290</v>
      </c>
      <c r="CI115" t="s">
        <v>7332</v>
      </c>
      <c r="CJ115">
        <v>5.56</v>
      </c>
      <c r="CK115">
        <v>1.8</v>
      </c>
    </row>
    <row r="116" spans="1:89" x14ac:dyDescent="0.35">
      <c r="A116" t="s">
        <v>3864</v>
      </c>
      <c r="B116">
        <v>115</v>
      </c>
      <c r="C116" t="s">
        <v>7778</v>
      </c>
      <c r="D116">
        <v>242</v>
      </c>
      <c r="E116">
        <v>833.70699999999999</v>
      </c>
      <c r="F116">
        <v>10</v>
      </c>
      <c r="G116" t="s">
        <v>7782</v>
      </c>
      <c r="H116" t="s">
        <v>7773</v>
      </c>
      <c r="I116" t="s">
        <v>5753</v>
      </c>
      <c r="J116">
        <v>12</v>
      </c>
      <c r="K116">
        <v>0.67</v>
      </c>
      <c r="L116">
        <v>9</v>
      </c>
      <c r="M116">
        <v>9</v>
      </c>
      <c r="N116" t="s">
        <v>7464</v>
      </c>
      <c r="Q116" t="s">
        <v>7784</v>
      </c>
      <c r="R116" t="s">
        <v>7774</v>
      </c>
      <c r="S116" t="s">
        <v>7189</v>
      </c>
      <c r="T116" t="s">
        <v>7461</v>
      </c>
      <c r="U116" t="s">
        <v>7461</v>
      </c>
      <c r="V116">
        <v>5.56</v>
      </c>
      <c r="W116" t="s">
        <v>7877</v>
      </c>
      <c r="X116">
        <v>1.8</v>
      </c>
      <c r="Y116" t="s">
        <v>7774</v>
      </c>
      <c r="Z116" t="s">
        <v>7789</v>
      </c>
      <c r="AA116" t="s">
        <v>7774</v>
      </c>
      <c r="AE116" t="s">
        <v>5678</v>
      </c>
      <c r="AF116">
        <v>42.777134140000001</v>
      </c>
      <c r="AG116">
        <v>-82.037373720000005</v>
      </c>
      <c r="AH116">
        <v>202.8</v>
      </c>
      <c r="AI116">
        <v>290</v>
      </c>
      <c r="AK116">
        <v>15</v>
      </c>
      <c r="AL116">
        <v>986</v>
      </c>
      <c r="AM116">
        <v>10.602</v>
      </c>
      <c r="AN116">
        <v>-395.99</v>
      </c>
      <c r="AO116">
        <v>2115</v>
      </c>
      <c r="AP116">
        <v>2116</v>
      </c>
      <c r="AS116">
        <v>1.24</v>
      </c>
      <c r="AT116">
        <v>1.23</v>
      </c>
      <c r="AV116">
        <v>2.15</v>
      </c>
      <c r="AW116">
        <v>2.14</v>
      </c>
      <c r="BC116">
        <v>0.67</v>
      </c>
      <c r="BD116">
        <v>9</v>
      </c>
      <c r="BE116" t="s">
        <v>1082</v>
      </c>
      <c r="BF116" t="s">
        <v>3864</v>
      </c>
      <c r="BG116">
        <v>115</v>
      </c>
      <c r="BH116" t="s">
        <v>5753</v>
      </c>
      <c r="BI116" t="s">
        <v>7773</v>
      </c>
      <c r="BJ116">
        <v>115</v>
      </c>
      <c r="BK116">
        <v>1100</v>
      </c>
      <c r="BR116">
        <v>13</v>
      </c>
      <c r="BS116">
        <v>0.66</v>
      </c>
      <c r="BT116">
        <v>0.57999999999999996</v>
      </c>
      <c r="BU116">
        <v>0.57999999999999996</v>
      </c>
      <c r="BV116">
        <v>42.777134140000001</v>
      </c>
      <c r="BW116">
        <v>-82.037373720000005</v>
      </c>
      <c r="BX116">
        <v>4736588.17</v>
      </c>
      <c r="BY116">
        <v>202.79400000000001</v>
      </c>
      <c r="BZ116">
        <v>263.5</v>
      </c>
      <c r="CA116" t="s">
        <v>7480</v>
      </c>
      <c r="CB116">
        <v>7</v>
      </c>
      <c r="CC116">
        <v>10</v>
      </c>
      <c r="CD116">
        <v>12</v>
      </c>
      <c r="CE116">
        <v>12</v>
      </c>
      <c r="CF116" t="s">
        <v>5677</v>
      </c>
      <c r="CG116">
        <v>414</v>
      </c>
      <c r="CH116" t="s">
        <v>3290</v>
      </c>
      <c r="CI116" t="s">
        <v>7332</v>
      </c>
      <c r="CJ116">
        <v>5.56</v>
      </c>
      <c r="CK116">
        <v>1.8</v>
      </c>
    </row>
    <row r="117" spans="1:89" x14ac:dyDescent="0.35">
      <c r="A117" t="s">
        <v>3865</v>
      </c>
      <c r="B117">
        <v>116</v>
      </c>
      <c r="C117" t="s">
        <v>7778</v>
      </c>
      <c r="D117">
        <v>243</v>
      </c>
      <c r="E117">
        <v>833.83</v>
      </c>
      <c r="F117">
        <v>10</v>
      </c>
      <c r="G117" t="s">
        <v>7782</v>
      </c>
      <c r="H117" t="s">
        <v>7773</v>
      </c>
      <c r="I117" t="s">
        <v>5753</v>
      </c>
      <c r="J117">
        <v>11</v>
      </c>
      <c r="K117">
        <v>0.59</v>
      </c>
      <c r="L117">
        <v>8</v>
      </c>
      <c r="M117">
        <v>8</v>
      </c>
      <c r="N117" t="s">
        <v>7613</v>
      </c>
      <c r="Q117" t="s">
        <v>7784</v>
      </c>
      <c r="R117" t="s">
        <v>7774</v>
      </c>
      <c r="S117" t="s">
        <v>7189</v>
      </c>
      <c r="T117" t="s">
        <v>7461</v>
      </c>
      <c r="U117" t="s">
        <v>7461</v>
      </c>
      <c r="V117">
        <v>5.56</v>
      </c>
      <c r="W117" t="s">
        <v>7877</v>
      </c>
      <c r="X117">
        <v>1.8</v>
      </c>
      <c r="Y117" t="s">
        <v>7774</v>
      </c>
      <c r="Z117" t="s">
        <v>7789</v>
      </c>
      <c r="AA117" t="s">
        <v>7774</v>
      </c>
      <c r="AE117" t="s">
        <v>5678</v>
      </c>
      <c r="AF117">
        <v>42.777133020000001</v>
      </c>
      <c r="AG117">
        <v>-82.037373759999994</v>
      </c>
      <c r="AH117">
        <v>202.8</v>
      </c>
      <c r="AI117">
        <v>290</v>
      </c>
      <c r="AK117">
        <v>15</v>
      </c>
      <c r="AL117">
        <v>986</v>
      </c>
      <c r="AM117">
        <v>10.726000000000001</v>
      </c>
      <c r="AN117">
        <v>-390.78800000000001</v>
      </c>
      <c r="AO117">
        <v>2116</v>
      </c>
      <c r="AP117">
        <v>2117</v>
      </c>
      <c r="AS117">
        <v>1.24</v>
      </c>
      <c r="AT117">
        <v>1.24</v>
      </c>
      <c r="AV117">
        <v>2.15</v>
      </c>
      <c r="AW117">
        <v>2.15</v>
      </c>
      <c r="BC117">
        <v>0.59</v>
      </c>
      <c r="BD117">
        <v>8</v>
      </c>
      <c r="BE117" t="s">
        <v>1083</v>
      </c>
      <c r="BF117" t="s">
        <v>3865</v>
      </c>
      <c r="BG117">
        <v>116</v>
      </c>
      <c r="BH117" t="s">
        <v>5753</v>
      </c>
      <c r="BI117" t="s">
        <v>7773</v>
      </c>
      <c r="BJ117">
        <v>116</v>
      </c>
      <c r="BK117">
        <v>1100</v>
      </c>
      <c r="BR117">
        <v>13</v>
      </c>
      <c r="BS117">
        <v>0.66</v>
      </c>
      <c r="BT117">
        <v>0.57999999999999996</v>
      </c>
      <c r="BU117">
        <v>0.57999999999999996</v>
      </c>
      <c r="BV117">
        <v>42.777133020000001</v>
      </c>
      <c r="BW117">
        <v>-82.037373759999994</v>
      </c>
      <c r="BX117">
        <v>4736588.0460000001</v>
      </c>
      <c r="BY117">
        <v>202.79400000000001</v>
      </c>
      <c r="BZ117">
        <v>266.39999999999998</v>
      </c>
      <c r="CA117" t="s">
        <v>7475</v>
      </c>
      <c r="CB117">
        <v>7</v>
      </c>
      <c r="CC117">
        <v>10</v>
      </c>
      <c r="CD117">
        <v>12</v>
      </c>
      <c r="CE117">
        <v>12</v>
      </c>
      <c r="CF117" t="s">
        <v>5677</v>
      </c>
      <c r="CG117">
        <v>414</v>
      </c>
      <c r="CH117" t="s">
        <v>3290</v>
      </c>
      <c r="CI117" t="s">
        <v>7332</v>
      </c>
      <c r="CJ117">
        <v>5.56</v>
      </c>
      <c r="CK117">
        <v>1.8</v>
      </c>
    </row>
    <row r="118" spans="1:89" x14ac:dyDescent="0.35">
      <c r="A118" t="s">
        <v>3866</v>
      </c>
      <c r="B118">
        <v>117</v>
      </c>
      <c r="C118" t="s">
        <v>7778</v>
      </c>
      <c r="D118">
        <v>244</v>
      </c>
      <c r="E118">
        <v>833.98500000000001</v>
      </c>
      <c r="F118">
        <v>10</v>
      </c>
      <c r="G118" t="s">
        <v>7782</v>
      </c>
      <c r="H118" t="s">
        <v>7773</v>
      </c>
      <c r="I118" t="s">
        <v>5753</v>
      </c>
      <c r="J118">
        <v>12</v>
      </c>
      <c r="K118">
        <v>0.66</v>
      </c>
      <c r="L118">
        <v>7</v>
      </c>
      <c r="M118">
        <v>8</v>
      </c>
      <c r="N118" t="s">
        <v>7473</v>
      </c>
      <c r="Q118" t="s">
        <v>7784</v>
      </c>
      <c r="R118" t="s">
        <v>7774</v>
      </c>
      <c r="S118" t="s">
        <v>7189</v>
      </c>
      <c r="T118" t="s">
        <v>7461</v>
      </c>
      <c r="U118" t="s">
        <v>7461</v>
      </c>
      <c r="V118">
        <v>5.56</v>
      </c>
      <c r="W118" t="s">
        <v>7877</v>
      </c>
      <c r="X118">
        <v>1.9</v>
      </c>
      <c r="Y118" t="s">
        <v>7774</v>
      </c>
      <c r="Z118" t="s">
        <v>7789</v>
      </c>
      <c r="AA118" t="s">
        <v>7774</v>
      </c>
      <c r="AE118" t="s">
        <v>5678</v>
      </c>
      <c r="AF118">
        <v>42.777131619999999</v>
      </c>
      <c r="AG118">
        <v>-82.037373799999997</v>
      </c>
      <c r="AH118">
        <v>202.8</v>
      </c>
      <c r="AI118">
        <v>290</v>
      </c>
      <c r="AK118">
        <v>15</v>
      </c>
      <c r="AL118">
        <v>986</v>
      </c>
      <c r="AM118">
        <v>10.881</v>
      </c>
      <c r="AN118">
        <v>-415.59100000000001</v>
      </c>
      <c r="AO118">
        <v>2117</v>
      </c>
      <c r="AP118">
        <v>2117</v>
      </c>
      <c r="AS118">
        <v>1.24</v>
      </c>
      <c r="AT118">
        <v>1.24</v>
      </c>
      <c r="AV118">
        <v>2.15</v>
      </c>
      <c r="AW118">
        <v>2.15</v>
      </c>
      <c r="BC118">
        <v>0.66</v>
      </c>
      <c r="BD118">
        <v>7</v>
      </c>
      <c r="BE118" t="s">
        <v>1084</v>
      </c>
      <c r="BF118" t="s">
        <v>3866</v>
      </c>
      <c r="BG118">
        <v>117</v>
      </c>
      <c r="BH118" t="s">
        <v>5753</v>
      </c>
      <c r="BI118" t="s">
        <v>7773</v>
      </c>
      <c r="BJ118">
        <v>117</v>
      </c>
      <c r="BK118">
        <v>1100</v>
      </c>
      <c r="BR118">
        <v>13</v>
      </c>
      <c r="BS118">
        <v>0.66</v>
      </c>
      <c r="BT118">
        <v>0.57999999999999996</v>
      </c>
      <c r="BU118">
        <v>0.57999999999999996</v>
      </c>
      <c r="BV118">
        <v>42.777131619999999</v>
      </c>
      <c r="BW118">
        <v>-82.037373799999997</v>
      </c>
      <c r="BX118">
        <v>4736587.8899999997</v>
      </c>
      <c r="BY118">
        <v>202.79400000000001</v>
      </c>
      <c r="BZ118">
        <v>255.7</v>
      </c>
      <c r="CA118" t="s">
        <v>7478</v>
      </c>
      <c r="CB118">
        <v>7</v>
      </c>
      <c r="CC118">
        <v>10</v>
      </c>
      <c r="CD118">
        <v>12</v>
      </c>
      <c r="CE118">
        <v>12</v>
      </c>
      <c r="CF118" t="s">
        <v>5677</v>
      </c>
      <c r="CG118">
        <v>414</v>
      </c>
      <c r="CH118" t="s">
        <v>3290</v>
      </c>
      <c r="CI118" t="s">
        <v>7332</v>
      </c>
      <c r="CJ118">
        <v>5.56</v>
      </c>
      <c r="CK118">
        <v>1.9</v>
      </c>
    </row>
    <row r="119" spans="1:89" x14ac:dyDescent="0.35">
      <c r="A119" t="s">
        <v>3867</v>
      </c>
      <c r="B119">
        <v>118</v>
      </c>
      <c r="C119" t="s">
        <v>7778</v>
      </c>
      <c r="D119">
        <v>245</v>
      </c>
      <c r="E119">
        <v>834.11900000000003</v>
      </c>
      <c r="F119">
        <v>10</v>
      </c>
      <c r="G119" t="s">
        <v>7782</v>
      </c>
      <c r="H119" t="s">
        <v>7773</v>
      </c>
      <c r="I119" t="s">
        <v>5753</v>
      </c>
      <c r="J119">
        <v>10</v>
      </c>
      <c r="K119">
        <v>0.56999999999999995</v>
      </c>
      <c r="L119">
        <v>9</v>
      </c>
      <c r="M119">
        <v>8</v>
      </c>
      <c r="N119" t="s">
        <v>7613</v>
      </c>
      <c r="Q119" t="s">
        <v>7784</v>
      </c>
      <c r="R119" t="s">
        <v>7774</v>
      </c>
      <c r="S119" t="s">
        <v>7189</v>
      </c>
      <c r="T119" t="s">
        <v>7461</v>
      </c>
      <c r="U119" t="s">
        <v>7461</v>
      </c>
      <c r="V119">
        <v>5.56</v>
      </c>
      <c r="W119" t="s">
        <v>7877</v>
      </c>
      <c r="X119">
        <v>1.9</v>
      </c>
      <c r="Y119" t="s">
        <v>7774</v>
      </c>
      <c r="Z119" t="s">
        <v>7789</v>
      </c>
      <c r="AA119" t="s">
        <v>7774</v>
      </c>
      <c r="AE119" t="s">
        <v>5678</v>
      </c>
      <c r="AF119">
        <v>42.777130409999998</v>
      </c>
      <c r="AG119">
        <v>-82.037373840000001</v>
      </c>
      <c r="AH119">
        <v>202.8</v>
      </c>
      <c r="AI119">
        <v>290</v>
      </c>
      <c r="AK119">
        <v>15</v>
      </c>
      <c r="AL119">
        <v>986</v>
      </c>
      <c r="AM119">
        <v>11.015000000000001</v>
      </c>
      <c r="AN119">
        <v>-390.536</v>
      </c>
      <c r="AO119">
        <v>2116</v>
      </c>
      <c r="AP119">
        <v>2117</v>
      </c>
      <c r="AS119">
        <v>1.24</v>
      </c>
      <c r="AT119">
        <v>1.24</v>
      </c>
      <c r="AV119">
        <v>2.15</v>
      </c>
      <c r="AW119">
        <v>2.15</v>
      </c>
      <c r="BC119">
        <v>0.56999999999999995</v>
      </c>
      <c r="BD119">
        <v>9</v>
      </c>
      <c r="BE119" t="s">
        <v>1085</v>
      </c>
      <c r="BF119" t="s">
        <v>3867</v>
      </c>
      <c r="BG119">
        <v>118</v>
      </c>
      <c r="BH119" t="s">
        <v>5753</v>
      </c>
      <c r="BI119" t="s">
        <v>7773</v>
      </c>
      <c r="BJ119">
        <v>118</v>
      </c>
      <c r="BK119">
        <v>1100</v>
      </c>
      <c r="BR119">
        <v>13</v>
      </c>
      <c r="BS119">
        <v>0.66</v>
      </c>
      <c r="BT119">
        <v>0.57999999999999996</v>
      </c>
      <c r="BU119">
        <v>0.57999999999999996</v>
      </c>
      <c r="BV119">
        <v>42.777130409999998</v>
      </c>
      <c r="BW119">
        <v>-82.037373840000001</v>
      </c>
      <c r="BX119">
        <v>4736587.7560000001</v>
      </c>
      <c r="BY119">
        <v>202.79400000000001</v>
      </c>
      <c r="BZ119">
        <v>266.2</v>
      </c>
      <c r="CA119" t="s">
        <v>7476</v>
      </c>
      <c r="CB119">
        <v>7</v>
      </c>
      <c r="CC119">
        <v>10</v>
      </c>
      <c r="CD119">
        <v>12</v>
      </c>
      <c r="CE119">
        <v>12</v>
      </c>
      <c r="CF119" t="s">
        <v>5677</v>
      </c>
      <c r="CG119">
        <v>414</v>
      </c>
      <c r="CH119" t="s">
        <v>3290</v>
      </c>
      <c r="CI119" t="s">
        <v>7332</v>
      </c>
      <c r="CJ119">
        <v>5.56</v>
      </c>
      <c r="CK119">
        <v>1.8</v>
      </c>
    </row>
    <row r="120" spans="1:89" x14ac:dyDescent="0.35">
      <c r="A120" t="s">
        <v>3868</v>
      </c>
      <c r="B120">
        <v>119</v>
      </c>
      <c r="C120" t="s">
        <v>7778</v>
      </c>
      <c r="D120">
        <v>246</v>
      </c>
      <c r="E120">
        <v>834.49099999999999</v>
      </c>
      <c r="F120">
        <v>10</v>
      </c>
      <c r="G120" t="s">
        <v>7782</v>
      </c>
      <c r="H120" t="s">
        <v>7773</v>
      </c>
      <c r="I120" t="s">
        <v>5753</v>
      </c>
      <c r="J120">
        <v>11</v>
      </c>
      <c r="K120">
        <v>0.6</v>
      </c>
      <c r="L120">
        <v>7</v>
      </c>
      <c r="M120">
        <v>7</v>
      </c>
      <c r="N120" t="s">
        <v>7473</v>
      </c>
      <c r="Q120" t="s">
        <v>7784</v>
      </c>
      <c r="R120" t="s">
        <v>7774</v>
      </c>
      <c r="S120" t="s">
        <v>7189</v>
      </c>
      <c r="T120" t="s">
        <v>7461</v>
      </c>
      <c r="U120" t="s">
        <v>7461</v>
      </c>
      <c r="V120">
        <v>5.56</v>
      </c>
      <c r="W120" t="s">
        <v>7877</v>
      </c>
      <c r="X120">
        <v>1.9</v>
      </c>
      <c r="Y120" t="s">
        <v>7774</v>
      </c>
      <c r="Z120" t="s">
        <v>7789</v>
      </c>
      <c r="AA120" t="s">
        <v>7774</v>
      </c>
      <c r="AE120" t="s">
        <v>5678</v>
      </c>
      <c r="AF120">
        <v>42.777127049999997</v>
      </c>
      <c r="AG120">
        <v>-82.037373959999996</v>
      </c>
      <c r="AH120">
        <v>202.8</v>
      </c>
      <c r="AI120">
        <v>290</v>
      </c>
      <c r="AK120">
        <v>15</v>
      </c>
      <c r="AL120">
        <v>986</v>
      </c>
      <c r="AM120">
        <v>11.387</v>
      </c>
      <c r="AN120">
        <v>-416.05399999999997</v>
      </c>
      <c r="AO120">
        <v>2117</v>
      </c>
      <c r="AP120">
        <v>2118</v>
      </c>
      <c r="AS120">
        <v>1.24</v>
      </c>
      <c r="AT120">
        <v>1.24</v>
      </c>
      <c r="AV120">
        <v>2.15</v>
      </c>
      <c r="AW120">
        <v>2.15</v>
      </c>
      <c r="BC120">
        <v>0.6</v>
      </c>
      <c r="BD120">
        <v>7</v>
      </c>
      <c r="BE120" t="s">
        <v>1086</v>
      </c>
      <c r="BF120" t="s">
        <v>3868</v>
      </c>
      <c r="BG120">
        <v>119</v>
      </c>
      <c r="BH120" t="s">
        <v>5753</v>
      </c>
      <c r="BI120" t="s">
        <v>7773</v>
      </c>
      <c r="BJ120">
        <v>119</v>
      </c>
      <c r="BK120">
        <v>1100</v>
      </c>
      <c r="BR120">
        <v>13</v>
      </c>
      <c r="BS120">
        <v>0.66</v>
      </c>
      <c r="BT120">
        <v>0.57999999999999996</v>
      </c>
      <c r="BU120">
        <v>0.57999999999999996</v>
      </c>
      <c r="BV120">
        <v>42.777127049999997</v>
      </c>
      <c r="BW120">
        <v>-82.037373959999996</v>
      </c>
      <c r="BX120">
        <v>4736587.3830000004</v>
      </c>
      <c r="BY120">
        <v>202.79400000000001</v>
      </c>
      <c r="BZ120">
        <v>255.8</v>
      </c>
      <c r="CA120" t="s">
        <v>7477</v>
      </c>
      <c r="CB120">
        <v>7</v>
      </c>
      <c r="CC120">
        <v>10</v>
      </c>
      <c r="CD120">
        <v>12</v>
      </c>
      <c r="CE120">
        <v>12</v>
      </c>
      <c r="CF120" t="s">
        <v>5677</v>
      </c>
      <c r="CG120">
        <v>414</v>
      </c>
      <c r="CH120" t="s">
        <v>3290</v>
      </c>
      <c r="CI120" t="s">
        <v>7332</v>
      </c>
      <c r="CJ120">
        <v>5.56</v>
      </c>
      <c r="CK120">
        <v>1.8</v>
      </c>
    </row>
    <row r="121" spans="1:89" x14ac:dyDescent="0.35">
      <c r="A121" t="s">
        <v>3869</v>
      </c>
      <c r="B121">
        <v>120</v>
      </c>
      <c r="C121" t="s">
        <v>7778</v>
      </c>
      <c r="D121">
        <v>247</v>
      </c>
      <c r="E121">
        <v>834.64499999999998</v>
      </c>
      <c r="F121">
        <v>10</v>
      </c>
      <c r="G121" t="s">
        <v>7782</v>
      </c>
      <c r="H121" t="s">
        <v>7773</v>
      </c>
      <c r="I121" t="s">
        <v>5753</v>
      </c>
      <c r="J121">
        <v>10</v>
      </c>
      <c r="K121">
        <v>0.56000000000000005</v>
      </c>
      <c r="L121">
        <v>7</v>
      </c>
      <c r="M121">
        <v>7</v>
      </c>
      <c r="N121" t="s">
        <v>7484</v>
      </c>
      <c r="Q121" t="s">
        <v>7784</v>
      </c>
      <c r="R121" t="s">
        <v>7774</v>
      </c>
      <c r="S121" t="s">
        <v>7189</v>
      </c>
      <c r="T121" t="s">
        <v>7461</v>
      </c>
      <c r="U121" t="s">
        <v>7461</v>
      </c>
      <c r="V121">
        <v>5.56</v>
      </c>
      <c r="W121" t="s">
        <v>7877</v>
      </c>
      <c r="X121">
        <v>1.9</v>
      </c>
      <c r="Y121" t="s">
        <v>7774</v>
      </c>
      <c r="Z121" t="s">
        <v>7789</v>
      </c>
      <c r="AA121" t="s">
        <v>7774</v>
      </c>
      <c r="AE121" t="s">
        <v>5678</v>
      </c>
      <c r="AF121">
        <v>42.777125660000003</v>
      </c>
      <c r="AG121">
        <v>-82.037374009999994</v>
      </c>
      <c r="AH121">
        <v>202.8</v>
      </c>
      <c r="AI121">
        <v>290</v>
      </c>
      <c r="AK121">
        <v>15</v>
      </c>
      <c r="AL121">
        <v>986</v>
      </c>
      <c r="AM121">
        <v>11.541</v>
      </c>
      <c r="AN121">
        <v>-411.34800000000001</v>
      </c>
      <c r="AO121">
        <v>2118</v>
      </c>
      <c r="AP121">
        <v>2118</v>
      </c>
      <c r="AS121">
        <v>1.24</v>
      </c>
      <c r="AT121">
        <v>1.24</v>
      </c>
      <c r="AV121">
        <v>2.15</v>
      </c>
      <c r="AW121">
        <v>2.15</v>
      </c>
      <c r="BC121">
        <v>0.56000000000000005</v>
      </c>
      <c r="BD121">
        <v>7</v>
      </c>
      <c r="BE121" t="s">
        <v>1087</v>
      </c>
      <c r="BF121" t="s">
        <v>3869</v>
      </c>
      <c r="BG121">
        <v>120</v>
      </c>
      <c r="BH121" t="s">
        <v>5753</v>
      </c>
      <c r="BI121" t="s">
        <v>7773</v>
      </c>
      <c r="BJ121">
        <v>120</v>
      </c>
      <c r="BK121">
        <v>1100</v>
      </c>
      <c r="BR121">
        <v>13</v>
      </c>
      <c r="BS121">
        <v>0.65</v>
      </c>
      <c r="BT121">
        <v>0.57999999999999996</v>
      </c>
      <c r="BU121">
        <v>0.57999999999999996</v>
      </c>
      <c r="BV121">
        <v>42.777125660000003</v>
      </c>
      <c r="BW121">
        <v>-82.037374009999994</v>
      </c>
      <c r="BX121">
        <v>4736587.2280000001</v>
      </c>
      <c r="BY121">
        <v>202.79300000000001</v>
      </c>
      <c r="BZ121">
        <v>258</v>
      </c>
      <c r="CA121" t="s">
        <v>7466</v>
      </c>
      <c r="CB121">
        <v>7</v>
      </c>
      <c r="CC121">
        <v>10</v>
      </c>
      <c r="CD121">
        <v>12</v>
      </c>
      <c r="CE121">
        <v>12</v>
      </c>
      <c r="CF121" t="s">
        <v>5677</v>
      </c>
      <c r="CG121">
        <v>414</v>
      </c>
      <c r="CH121" t="s">
        <v>3290</v>
      </c>
      <c r="CI121" t="s">
        <v>7332</v>
      </c>
      <c r="CJ121">
        <v>5.56</v>
      </c>
      <c r="CK121">
        <v>1.8</v>
      </c>
    </row>
    <row r="122" spans="1:89" x14ac:dyDescent="0.35">
      <c r="A122" t="s">
        <v>3870</v>
      </c>
      <c r="B122">
        <v>121</v>
      </c>
      <c r="C122" t="s">
        <v>7778</v>
      </c>
      <c r="D122">
        <v>248</v>
      </c>
      <c r="E122">
        <v>834.88</v>
      </c>
      <c r="F122">
        <v>10</v>
      </c>
      <c r="G122" t="s">
        <v>7782</v>
      </c>
      <c r="H122" t="s">
        <v>7773</v>
      </c>
      <c r="I122" t="s">
        <v>5753</v>
      </c>
      <c r="J122">
        <v>10</v>
      </c>
      <c r="K122">
        <v>0.53</v>
      </c>
      <c r="L122">
        <v>11</v>
      </c>
      <c r="M122">
        <v>7</v>
      </c>
      <c r="N122" t="s">
        <v>7485</v>
      </c>
      <c r="Q122" t="s">
        <v>7784</v>
      </c>
      <c r="R122" t="s">
        <v>7774</v>
      </c>
      <c r="S122" t="s">
        <v>7189</v>
      </c>
      <c r="T122" t="s">
        <v>7461</v>
      </c>
      <c r="U122" t="s">
        <v>7461</v>
      </c>
      <c r="V122">
        <v>5.56</v>
      </c>
      <c r="W122" t="s">
        <v>7877</v>
      </c>
      <c r="X122">
        <v>1.9</v>
      </c>
      <c r="Y122" t="s">
        <v>7774</v>
      </c>
      <c r="Z122" t="s">
        <v>7783</v>
      </c>
      <c r="AA122" t="s">
        <v>7774</v>
      </c>
      <c r="AE122" t="s">
        <v>5859</v>
      </c>
      <c r="AF122">
        <v>42.77712356</v>
      </c>
      <c r="AG122">
        <v>-82.037374080000006</v>
      </c>
      <c r="AH122">
        <v>202.8</v>
      </c>
      <c r="AI122">
        <v>290</v>
      </c>
      <c r="AK122">
        <v>15</v>
      </c>
      <c r="AL122">
        <v>986</v>
      </c>
      <c r="AM122">
        <v>11.773</v>
      </c>
      <c r="AN122">
        <v>-422.524</v>
      </c>
      <c r="AO122">
        <v>2114</v>
      </c>
      <c r="AP122">
        <v>2115</v>
      </c>
      <c r="AS122">
        <v>1.23</v>
      </c>
      <c r="AT122">
        <v>1.23</v>
      </c>
      <c r="AV122">
        <v>2.14</v>
      </c>
      <c r="AW122">
        <v>2.14</v>
      </c>
      <c r="BC122">
        <v>0.53</v>
      </c>
      <c r="BD122">
        <v>11</v>
      </c>
      <c r="BE122" t="s">
        <v>1088</v>
      </c>
      <c r="BF122" t="s">
        <v>3870</v>
      </c>
      <c r="BG122">
        <v>121</v>
      </c>
      <c r="BH122" t="s">
        <v>5753</v>
      </c>
      <c r="BI122" t="s">
        <v>7773</v>
      </c>
      <c r="BJ122">
        <v>121</v>
      </c>
      <c r="BK122">
        <v>1100</v>
      </c>
      <c r="BT122">
        <v>0.57999999999999996</v>
      </c>
      <c r="BU122">
        <v>0.57999999999999996</v>
      </c>
      <c r="BV122">
        <v>42.77712356</v>
      </c>
      <c r="BW122">
        <v>-82.037374080000006</v>
      </c>
      <c r="BX122">
        <v>4736586.9950000001</v>
      </c>
      <c r="BY122">
        <v>202.79300000000001</v>
      </c>
      <c r="BZ122">
        <v>253.4</v>
      </c>
      <c r="CA122" t="s">
        <v>7482</v>
      </c>
      <c r="CB122">
        <v>7</v>
      </c>
      <c r="CD122">
        <v>12</v>
      </c>
      <c r="CE122">
        <v>12</v>
      </c>
      <c r="CF122" t="s">
        <v>5677</v>
      </c>
      <c r="CG122">
        <v>414</v>
      </c>
      <c r="CH122" t="s">
        <v>3290</v>
      </c>
      <c r="CI122" t="s">
        <v>7332</v>
      </c>
      <c r="CJ122">
        <v>5.56</v>
      </c>
      <c r="CK122">
        <v>1.8</v>
      </c>
    </row>
    <row r="123" spans="1:89" x14ac:dyDescent="0.35">
      <c r="A123" t="s">
        <v>3871</v>
      </c>
      <c r="B123">
        <v>122</v>
      </c>
      <c r="C123" t="s">
        <v>7778</v>
      </c>
      <c r="D123">
        <v>249</v>
      </c>
      <c r="E123">
        <v>834.93899999999996</v>
      </c>
      <c r="F123">
        <v>10</v>
      </c>
      <c r="G123" t="s">
        <v>7782</v>
      </c>
      <c r="H123" t="s">
        <v>7773</v>
      </c>
      <c r="I123" t="s">
        <v>5753</v>
      </c>
      <c r="J123">
        <v>11</v>
      </c>
      <c r="K123">
        <v>0.59</v>
      </c>
      <c r="L123">
        <v>14</v>
      </c>
      <c r="M123">
        <v>11</v>
      </c>
      <c r="N123" t="s">
        <v>7484</v>
      </c>
      <c r="Q123" t="s">
        <v>7784</v>
      </c>
      <c r="R123" t="s">
        <v>7774</v>
      </c>
      <c r="S123" t="s">
        <v>7189</v>
      </c>
      <c r="T123" t="s">
        <v>7461</v>
      </c>
      <c r="U123" t="s">
        <v>7461</v>
      </c>
      <c r="V123">
        <v>5.56</v>
      </c>
      <c r="W123" t="s">
        <v>7877</v>
      </c>
      <c r="X123">
        <v>1.8</v>
      </c>
      <c r="Y123" t="s">
        <v>7774</v>
      </c>
      <c r="Z123" t="s">
        <v>7788</v>
      </c>
      <c r="AA123" t="s">
        <v>7774</v>
      </c>
      <c r="AB123">
        <v>10</v>
      </c>
      <c r="AC123">
        <v>10</v>
      </c>
      <c r="AD123">
        <v>12</v>
      </c>
      <c r="AE123" t="s">
        <v>5683</v>
      </c>
      <c r="AF123">
        <v>42.777123039999999</v>
      </c>
      <c r="AG123">
        <v>-82.03737409</v>
      </c>
      <c r="AH123">
        <v>202.8</v>
      </c>
      <c r="AI123">
        <v>290</v>
      </c>
      <c r="AK123">
        <v>15</v>
      </c>
      <c r="AL123">
        <v>986</v>
      </c>
      <c r="AM123">
        <v>11.831</v>
      </c>
      <c r="AN123">
        <v>-409.60199999999998</v>
      </c>
      <c r="AO123">
        <v>2110</v>
      </c>
      <c r="AP123">
        <v>2111</v>
      </c>
      <c r="AS123">
        <v>1.23</v>
      </c>
      <c r="AT123">
        <v>1.23</v>
      </c>
      <c r="AV123">
        <v>2.14</v>
      </c>
      <c r="AW123">
        <v>2.14</v>
      </c>
      <c r="BC123">
        <v>0.59</v>
      </c>
      <c r="BD123">
        <v>14</v>
      </c>
      <c r="BE123" t="s">
        <v>1089</v>
      </c>
      <c r="BF123" t="s">
        <v>3871</v>
      </c>
      <c r="BG123">
        <v>122</v>
      </c>
      <c r="BH123" t="s">
        <v>5753</v>
      </c>
      <c r="BI123" t="s">
        <v>7773</v>
      </c>
      <c r="BJ123">
        <v>122</v>
      </c>
      <c r="BK123">
        <v>1100</v>
      </c>
      <c r="BR123">
        <v>13</v>
      </c>
      <c r="BS123">
        <v>0.66</v>
      </c>
      <c r="BT123">
        <v>0.57999999999999996</v>
      </c>
      <c r="BU123">
        <v>0.57999999999999996</v>
      </c>
      <c r="BV123">
        <v>42.777123039999999</v>
      </c>
      <c r="BW123">
        <v>-82.03737409</v>
      </c>
      <c r="BX123">
        <v>4736586.9369999999</v>
      </c>
      <c r="BY123">
        <v>202.79300000000001</v>
      </c>
      <c r="BZ123">
        <v>257.2</v>
      </c>
      <c r="CA123" t="s">
        <v>7472</v>
      </c>
      <c r="CB123">
        <v>7</v>
      </c>
      <c r="CC123">
        <v>10</v>
      </c>
      <c r="CD123">
        <v>12</v>
      </c>
      <c r="CE123">
        <v>12</v>
      </c>
      <c r="CF123" t="s">
        <v>5677</v>
      </c>
      <c r="CG123">
        <v>414</v>
      </c>
      <c r="CH123" t="s">
        <v>3290</v>
      </c>
      <c r="CI123" t="s">
        <v>7332</v>
      </c>
      <c r="CJ123">
        <v>5.56</v>
      </c>
      <c r="CK123">
        <v>1.8</v>
      </c>
    </row>
    <row r="124" spans="1:89" x14ac:dyDescent="0.35">
      <c r="A124" t="s">
        <v>3872</v>
      </c>
      <c r="B124">
        <v>123</v>
      </c>
      <c r="C124" t="s">
        <v>7778</v>
      </c>
      <c r="D124">
        <v>250</v>
      </c>
      <c r="E124">
        <v>835.09400000000005</v>
      </c>
      <c r="F124">
        <v>10</v>
      </c>
      <c r="G124" t="s">
        <v>7782</v>
      </c>
      <c r="H124" t="s">
        <v>7773</v>
      </c>
      <c r="I124" t="s">
        <v>5753</v>
      </c>
      <c r="J124">
        <v>12</v>
      </c>
      <c r="K124">
        <v>0.68</v>
      </c>
      <c r="L124">
        <v>7</v>
      </c>
      <c r="M124">
        <v>7</v>
      </c>
      <c r="N124" t="s">
        <v>7613</v>
      </c>
      <c r="Q124" t="s">
        <v>7784</v>
      </c>
      <c r="R124" t="s">
        <v>7774</v>
      </c>
      <c r="S124" t="s">
        <v>7189</v>
      </c>
      <c r="T124" t="s">
        <v>7461</v>
      </c>
      <c r="U124" t="s">
        <v>7461</v>
      </c>
      <c r="V124">
        <v>5.56</v>
      </c>
      <c r="W124" t="s">
        <v>7877</v>
      </c>
      <c r="X124">
        <v>1.9</v>
      </c>
      <c r="Y124" t="s">
        <v>7774</v>
      </c>
      <c r="Z124" t="s">
        <v>7789</v>
      </c>
      <c r="AA124" t="s">
        <v>7774</v>
      </c>
      <c r="AE124" t="s">
        <v>5678</v>
      </c>
      <c r="AF124">
        <v>42.77712159</v>
      </c>
      <c r="AG124">
        <v>-82.037374139999997</v>
      </c>
      <c r="AH124">
        <v>202.8</v>
      </c>
      <c r="AI124">
        <v>290</v>
      </c>
      <c r="AK124">
        <v>15</v>
      </c>
      <c r="AL124">
        <v>986</v>
      </c>
      <c r="AM124">
        <v>11.99</v>
      </c>
      <c r="AN124">
        <v>-391.61</v>
      </c>
      <c r="AO124">
        <v>2117</v>
      </c>
      <c r="AP124">
        <v>2117</v>
      </c>
      <c r="AS124">
        <v>1.24</v>
      </c>
      <c r="AT124">
        <v>1.24</v>
      </c>
      <c r="AV124">
        <v>2.15</v>
      </c>
      <c r="AW124">
        <v>2.15</v>
      </c>
      <c r="BC124">
        <v>0.68</v>
      </c>
      <c r="BD124">
        <v>7</v>
      </c>
      <c r="BE124" t="s">
        <v>1090</v>
      </c>
      <c r="BF124" t="s">
        <v>3872</v>
      </c>
      <c r="BG124">
        <v>123</v>
      </c>
      <c r="BH124" t="s">
        <v>5753</v>
      </c>
      <c r="BI124" t="s">
        <v>7773</v>
      </c>
      <c r="BJ124">
        <v>123</v>
      </c>
      <c r="BK124">
        <v>1100</v>
      </c>
      <c r="BR124">
        <v>13</v>
      </c>
      <c r="BS124">
        <v>0.66</v>
      </c>
      <c r="BT124">
        <v>0.57999999999999996</v>
      </c>
      <c r="BU124">
        <v>0.57999999999999996</v>
      </c>
      <c r="BV124">
        <v>42.77712159</v>
      </c>
      <c r="BW124">
        <v>-82.037374139999997</v>
      </c>
      <c r="BX124">
        <v>4736586.7769999998</v>
      </c>
      <c r="BY124">
        <v>202.79300000000001</v>
      </c>
      <c r="BZ124">
        <v>266.3</v>
      </c>
      <c r="CA124" t="s">
        <v>7475</v>
      </c>
      <c r="CB124">
        <v>7</v>
      </c>
      <c r="CC124">
        <v>10</v>
      </c>
      <c r="CD124">
        <v>12</v>
      </c>
      <c r="CE124">
        <v>12</v>
      </c>
      <c r="CF124" t="s">
        <v>5677</v>
      </c>
      <c r="CG124">
        <v>414</v>
      </c>
      <c r="CH124" t="s">
        <v>3290</v>
      </c>
      <c r="CI124" t="s">
        <v>7332</v>
      </c>
      <c r="CJ124">
        <v>5.56</v>
      </c>
      <c r="CK124">
        <v>1.8</v>
      </c>
    </row>
    <row r="125" spans="1:89" x14ac:dyDescent="0.35">
      <c r="A125" t="s">
        <v>3873</v>
      </c>
      <c r="B125">
        <v>124</v>
      </c>
      <c r="C125" t="s">
        <v>7778</v>
      </c>
      <c r="D125">
        <v>251</v>
      </c>
      <c r="E125">
        <v>835.79499999999996</v>
      </c>
      <c r="F125">
        <v>10</v>
      </c>
      <c r="G125" t="s">
        <v>7782</v>
      </c>
      <c r="H125" t="s">
        <v>7773</v>
      </c>
      <c r="I125" t="s">
        <v>5753</v>
      </c>
      <c r="J125">
        <v>12</v>
      </c>
      <c r="K125">
        <v>0.65</v>
      </c>
      <c r="L125">
        <v>7</v>
      </c>
      <c r="M125">
        <v>8</v>
      </c>
      <c r="N125" t="s">
        <v>7471</v>
      </c>
      <c r="P125">
        <v>4</v>
      </c>
      <c r="Q125" t="s">
        <v>7784</v>
      </c>
      <c r="R125" t="s">
        <v>7774</v>
      </c>
      <c r="S125" t="s">
        <v>7189</v>
      </c>
      <c r="T125" t="s">
        <v>7461</v>
      </c>
      <c r="U125" t="s">
        <v>7461</v>
      </c>
      <c r="V125">
        <v>5.56</v>
      </c>
      <c r="W125" t="s">
        <v>7877</v>
      </c>
      <c r="X125">
        <v>1.8</v>
      </c>
      <c r="Y125" t="s">
        <v>7774</v>
      </c>
      <c r="Z125" t="s">
        <v>7789</v>
      </c>
      <c r="AA125" t="s">
        <v>7774</v>
      </c>
      <c r="AE125" t="s">
        <v>5678</v>
      </c>
      <c r="AF125">
        <v>42.777115260000002</v>
      </c>
      <c r="AG125">
        <v>-82.037374349999993</v>
      </c>
      <c r="AH125">
        <v>202.8</v>
      </c>
      <c r="AI125">
        <v>290</v>
      </c>
      <c r="AK125">
        <v>15</v>
      </c>
      <c r="AL125">
        <v>986</v>
      </c>
      <c r="AM125">
        <v>12.691000000000001</v>
      </c>
      <c r="AN125">
        <v>-409.15800000000002</v>
      </c>
      <c r="AO125">
        <v>2117</v>
      </c>
      <c r="AP125">
        <v>2118</v>
      </c>
      <c r="AS125">
        <v>1.24</v>
      </c>
      <c r="AT125">
        <v>1.24</v>
      </c>
      <c r="AV125">
        <v>2.15</v>
      </c>
      <c r="AW125">
        <v>2.15</v>
      </c>
      <c r="BC125">
        <v>0.65</v>
      </c>
      <c r="BD125">
        <v>7</v>
      </c>
      <c r="BE125" t="s">
        <v>1091</v>
      </c>
      <c r="BF125" t="s">
        <v>3873</v>
      </c>
      <c r="BG125">
        <v>124</v>
      </c>
      <c r="BH125" t="s">
        <v>5753</v>
      </c>
      <c r="BI125" t="s">
        <v>7773</v>
      </c>
      <c r="BJ125">
        <v>124</v>
      </c>
      <c r="BK125">
        <v>1100</v>
      </c>
      <c r="BL125">
        <v>252</v>
      </c>
      <c r="BM125">
        <v>4</v>
      </c>
      <c r="BR125">
        <v>13</v>
      </c>
      <c r="BS125">
        <v>0.66</v>
      </c>
      <c r="BT125">
        <v>0.57999999999999996</v>
      </c>
      <c r="BU125">
        <v>0.57999999999999996</v>
      </c>
      <c r="BV125">
        <v>42.777115260000002</v>
      </c>
      <c r="BW125">
        <v>-82.037374349999993</v>
      </c>
      <c r="BX125">
        <v>4736586.074</v>
      </c>
      <c r="BY125">
        <v>202.791</v>
      </c>
      <c r="BZ125">
        <v>258.39999999999998</v>
      </c>
      <c r="CA125" t="s">
        <v>7479</v>
      </c>
      <c r="CB125">
        <v>7</v>
      </c>
      <c r="CC125">
        <v>10</v>
      </c>
      <c r="CD125">
        <v>12</v>
      </c>
      <c r="CE125">
        <v>12</v>
      </c>
      <c r="CF125" t="s">
        <v>5677</v>
      </c>
      <c r="CG125">
        <v>414</v>
      </c>
      <c r="CH125" t="s">
        <v>3290</v>
      </c>
      <c r="CI125" t="s">
        <v>7332</v>
      </c>
      <c r="CJ125">
        <v>5.56</v>
      </c>
      <c r="CK125">
        <v>1.8</v>
      </c>
    </row>
    <row r="126" spans="1:89" hidden="1" x14ac:dyDescent="0.35">
      <c r="A126" t="s">
        <v>3873</v>
      </c>
      <c r="B126">
        <v>125</v>
      </c>
      <c r="C126" t="s">
        <v>7778</v>
      </c>
      <c r="D126">
        <v>252</v>
      </c>
      <c r="E126">
        <v>835.80499999999995</v>
      </c>
      <c r="F126">
        <v>10</v>
      </c>
      <c r="G126" t="s">
        <v>7782</v>
      </c>
      <c r="H126" t="s">
        <v>7773</v>
      </c>
      <c r="I126" t="s">
        <v>7852</v>
      </c>
      <c r="J126">
        <v>12</v>
      </c>
      <c r="K126">
        <v>0.65</v>
      </c>
      <c r="L126">
        <v>27</v>
      </c>
      <c r="M126">
        <v>12</v>
      </c>
      <c r="N126" t="s">
        <v>7878</v>
      </c>
      <c r="P126">
        <v>4</v>
      </c>
      <c r="Q126" t="s">
        <v>7784</v>
      </c>
      <c r="R126" t="s">
        <v>7774</v>
      </c>
      <c r="S126" t="s">
        <v>7189</v>
      </c>
      <c r="T126" t="s">
        <v>7461</v>
      </c>
      <c r="U126" t="s">
        <v>7461</v>
      </c>
      <c r="V126">
        <v>5.56</v>
      </c>
      <c r="W126" t="s">
        <v>7877</v>
      </c>
      <c r="X126">
        <v>1.8</v>
      </c>
      <c r="Y126" t="s">
        <v>7774</v>
      </c>
      <c r="Z126" t="s">
        <v>7879</v>
      </c>
      <c r="AA126" t="s">
        <v>7774</v>
      </c>
      <c r="AE126" t="s">
        <v>5939</v>
      </c>
      <c r="AF126">
        <v>42.777115260000002</v>
      </c>
      <c r="AG126">
        <v>-82.037374349999993</v>
      </c>
      <c r="AH126">
        <v>202.8</v>
      </c>
      <c r="AI126">
        <v>290</v>
      </c>
      <c r="AK126">
        <v>15</v>
      </c>
      <c r="AL126">
        <v>986</v>
      </c>
      <c r="AM126">
        <v>12.691000000000001</v>
      </c>
      <c r="AN126">
        <v>-405.38600000000002</v>
      </c>
      <c r="AO126">
        <v>2094</v>
      </c>
      <c r="AP126">
        <v>2091</v>
      </c>
      <c r="AS126">
        <v>1.22</v>
      </c>
      <c r="AT126">
        <v>1.22</v>
      </c>
      <c r="AV126">
        <v>2.12</v>
      </c>
      <c r="AW126">
        <v>2.12</v>
      </c>
      <c r="BC126">
        <v>0.49</v>
      </c>
      <c r="BD126">
        <v>27</v>
      </c>
      <c r="BE126" t="s">
        <v>8664</v>
      </c>
      <c r="BF126" t="s">
        <v>3873</v>
      </c>
      <c r="BG126">
        <v>125</v>
      </c>
      <c r="BH126" t="s">
        <v>7852</v>
      </c>
      <c r="BI126" t="s">
        <v>7773</v>
      </c>
      <c r="BJ126">
        <v>125</v>
      </c>
      <c r="BK126">
        <v>1100</v>
      </c>
      <c r="BL126">
        <v>252</v>
      </c>
      <c r="BM126">
        <v>4</v>
      </c>
      <c r="BN126" t="s">
        <v>8660</v>
      </c>
      <c r="BR126">
        <v>13</v>
      </c>
      <c r="BS126">
        <v>0.66</v>
      </c>
      <c r="BT126">
        <v>0.59</v>
      </c>
      <c r="BU126">
        <v>0.59</v>
      </c>
      <c r="BV126">
        <v>42.777115260000002</v>
      </c>
      <c r="BW126">
        <v>-82.037374349999993</v>
      </c>
      <c r="BX126">
        <v>4736586.074</v>
      </c>
      <c r="BY126">
        <v>202.791</v>
      </c>
      <c r="BZ126">
        <v>258.39999999999998</v>
      </c>
      <c r="CA126" t="s">
        <v>7479</v>
      </c>
      <c r="CB126">
        <v>7</v>
      </c>
      <c r="CC126">
        <v>10</v>
      </c>
      <c r="CD126">
        <v>12</v>
      </c>
      <c r="CE126">
        <v>12</v>
      </c>
      <c r="CF126" t="s">
        <v>5677</v>
      </c>
      <c r="CG126">
        <v>414</v>
      </c>
      <c r="CH126" t="s">
        <v>5823</v>
      </c>
      <c r="CI126" t="s">
        <v>8661</v>
      </c>
      <c r="CJ126">
        <v>5.56</v>
      </c>
    </row>
    <row r="127" spans="1:89" x14ac:dyDescent="0.35">
      <c r="A127" t="s">
        <v>3874</v>
      </c>
      <c r="B127">
        <v>126</v>
      </c>
      <c r="C127" t="s">
        <v>7778</v>
      </c>
      <c r="D127">
        <v>253</v>
      </c>
      <c r="E127">
        <v>835.81399999999996</v>
      </c>
      <c r="F127">
        <v>10</v>
      </c>
      <c r="G127" t="s">
        <v>7782</v>
      </c>
      <c r="H127" t="s">
        <v>7773</v>
      </c>
      <c r="I127" t="s">
        <v>5753</v>
      </c>
      <c r="J127">
        <v>11</v>
      </c>
      <c r="K127">
        <v>0.63</v>
      </c>
      <c r="L127">
        <v>10</v>
      </c>
      <c r="M127">
        <v>8</v>
      </c>
      <c r="N127" t="s">
        <v>7880</v>
      </c>
      <c r="P127">
        <v>4</v>
      </c>
      <c r="Q127" t="s">
        <v>7784</v>
      </c>
      <c r="R127" t="s">
        <v>7774</v>
      </c>
      <c r="S127" t="s">
        <v>7189</v>
      </c>
      <c r="T127" t="s">
        <v>7461</v>
      </c>
      <c r="U127" t="s">
        <v>7461</v>
      </c>
      <c r="V127">
        <v>5.56</v>
      </c>
      <c r="W127" t="s">
        <v>7877</v>
      </c>
      <c r="X127">
        <v>1.8</v>
      </c>
      <c r="Y127" t="s">
        <v>7774</v>
      </c>
      <c r="Z127" t="s">
        <v>7789</v>
      </c>
      <c r="AA127" t="s">
        <v>7774</v>
      </c>
      <c r="AE127" t="s">
        <v>5678</v>
      </c>
      <c r="AF127">
        <v>42.777115109999997</v>
      </c>
      <c r="AG127">
        <v>-82.037374349999993</v>
      </c>
      <c r="AH127">
        <v>202.8</v>
      </c>
      <c r="AI127">
        <v>290</v>
      </c>
      <c r="AK127">
        <v>15</v>
      </c>
      <c r="AL127">
        <v>986</v>
      </c>
      <c r="AM127">
        <v>12.709</v>
      </c>
      <c r="AN127">
        <v>-405.38600000000002</v>
      </c>
      <c r="AO127">
        <v>2115</v>
      </c>
      <c r="AP127">
        <v>2116</v>
      </c>
      <c r="AS127">
        <v>1.24</v>
      </c>
      <c r="AT127">
        <v>1.23</v>
      </c>
      <c r="AV127">
        <v>2.15</v>
      </c>
      <c r="AW127">
        <v>2.14</v>
      </c>
      <c r="BC127">
        <v>0.63</v>
      </c>
      <c r="BD127">
        <v>10</v>
      </c>
      <c r="BE127" t="s">
        <v>1092</v>
      </c>
      <c r="BF127" t="s">
        <v>3874</v>
      </c>
      <c r="BG127">
        <v>126</v>
      </c>
      <c r="BH127" t="s">
        <v>5753</v>
      </c>
      <c r="BI127" t="s">
        <v>7773</v>
      </c>
      <c r="BJ127">
        <v>126</v>
      </c>
      <c r="BK127">
        <v>1100</v>
      </c>
      <c r="BL127">
        <v>252</v>
      </c>
      <c r="BM127">
        <v>4</v>
      </c>
      <c r="BR127">
        <v>13</v>
      </c>
      <c r="BS127">
        <v>0.66</v>
      </c>
      <c r="BT127">
        <v>0.57999999999999996</v>
      </c>
      <c r="BU127">
        <v>0.57999999999999996</v>
      </c>
      <c r="BV127">
        <v>42.777115109999997</v>
      </c>
      <c r="BW127">
        <v>-82.037374349999993</v>
      </c>
      <c r="BX127">
        <v>4736586.057</v>
      </c>
      <c r="BY127">
        <v>202.791</v>
      </c>
      <c r="BZ127">
        <v>260.2</v>
      </c>
      <c r="CA127" t="s">
        <v>7471</v>
      </c>
      <c r="CB127">
        <v>7</v>
      </c>
      <c r="CC127">
        <v>10</v>
      </c>
      <c r="CD127">
        <v>12</v>
      </c>
      <c r="CE127">
        <v>12</v>
      </c>
      <c r="CF127" t="s">
        <v>5677</v>
      </c>
      <c r="CG127">
        <v>414</v>
      </c>
      <c r="CH127" t="s">
        <v>3290</v>
      </c>
      <c r="CI127" t="s">
        <v>7332</v>
      </c>
      <c r="CJ127">
        <v>5.56</v>
      </c>
      <c r="CK127">
        <v>1.8</v>
      </c>
    </row>
    <row r="128" spans="1:89" x14ac:dyDescent="0.35">
      <c r="A128" t="s">
        <v>3875</v>
      </c>
      <c r="B128">
        <v>127</v>
      </c>
      <c r="C128" t="s">
        <v>7778</v>
      </c>
      <c r="D128">
        <v>254</v>
      </c>
      <c r="E128">
        <v>835.89800000000002</v>
      </c>
      <c r="F128">
        <v>10</v>
      </c>
      <c r="G128" t="s">
        <v>7782</v>
      </c>
      <c r="H128" t="s">
        <v>7773</v>
      </c>
      <c r="I128" t="s">
        <v>5753</v>
      </c>
      <c r="J128">
        <v>10</v>
      </c>
      <c r="K128">
        <v>0.57999999999999996</v>
      </c>
      <c r="L128">
        <v>11</v>
      </c>
      <c r="M128">
        <v>10</v>
      </c>
      <c r="N128" t="s">
        <v>7486</v>
      </c>
      <c r="Q128" t="s">
        <v>7784</v>
      </c>
      <c r="R128" t="s">
        <v>7774</v>
      </c>
      <c r="S128" t="s">
        <v>7189</v>
      </c>
      <c r="T128" t="s">
        <v>7461</v>
      </c>
      <c r="U128" t="s">
        <v>7461</v>
      </c>
      <c r="V128">
        <v>5.56</v>
      </c>
      <c r="W128" t="s">
        <v>7877</v>
      </c>
      <c r="X128">
        <v>1.9</v>
      </c>
      <c r="Y128" t="s">
        <v>7774</v>
      </c>
      <c r="Z128" t="s">
        <v>7783</v>
      </c>
      <c r="AA128" t="s">
        <v>7774</v>
      </c>
      <c r="AE128" t="s">
        <v>5678</v>
      </c>
      <c r="AF128">
        <v>42.777114349999998</v>
      </c>
      <c r="AG128">
        <v>-82.037374380000003</v>
      </c>
      <c r="AH128">
        <v>202.8</v>
      </c>
      <c r="AI128">
        <v>290</v>
      </c>
      <c r="AK128">
        <v>15</v>
      </c>
      <c r="AL128">
        <v>986</v>
      </c>
      <c r="AM128">
        <v>12.792</v>
      </c>
      <c r="AN128">
        <v>-421.20499999999998</v>
      </c>
      <c r="AO128">
        <v>2114</v>
      </c>
      <c r="AP128">
        <v>2115</v>
      </c>
      <c r="AS128">
        <v>1.23</v>
      </c>
      <c r="AT128">
        <v>1.23</v>
      </c>
      <c r="AV128">
        <v>2.14</v>
      </c>
      <c r="AW128">
        <v>2.14</v>
      </c>
      <c r="BC128">
        <v>0.57999999999999996</v>
      </c>
      <c r="BD128">
        <v>11</v>
      </c>
      <c r="BE128" t="s">
        <v>1093</v>
      </c>
      <c r="BF128" t="s">
        <v>3875</v>
      </c>
      <c r="BG128">
        <v>127</v>
      </c>
      <c r="BH128" t="s">
        <v>5753</v>
      </c>
      <c r="BI128" t="s">
        <v>7773</v>
      </c>
      <c r="BJ128">
        <v>127</v>
      </c>
      <c r="BK128">
        <v>1100</v>
      </c>
      <c r="BR128">
        <v>13</v>
      </c>
      <c r="BS128">
        <v>0.66</v>
      </c>
      <c r="BT128">
        <v>0.57999999999999996</v>
      </c>
      <c r="BU128">
        <v>0.57999999999999996</v>
      </c>
      <c r="BV128">
        <v>42.777114349999998</v>
      </c>
      <c r="BW128">
        <v>-82.037374380000003</v>
      </c>
      <c r="BX128">
        <v>4736585.9730000002</v>
      </c>
      <c r="BY128">
        <v>202.79</v>
      </c>
      <c r="BZ128">
        <v>252.6</v>
      </c>
      <c r="CA128" t="s">
        <v>7470</v>
      </c>
      <c r="CB128">
        <v>7</v>
      </c>
      <c r="CC128">
        <v>10</v>
      </c>
      <c r="CD128">
        <v>12</v>
      </c>
      <c r="CE128">
        <v>12</v>
      </c>
      <c r="CF128" t="s">
        <v>5677</v>
      </c>
      <c r="CG128">
        <v>414</v>
      </c>
      <c r="CH128" t="s">
        <v>3290</v>
      </c>
      <c r="CI128" t="s">
        <v>7332</v>
      </c>
      <c r="CJ128">
        <v>5.56</v>
      </c>
      <c r="CK128">
        <v>1.8</v>
      </c>
    </row>
    <row r="129" spans="1:89" x14ac:dyDescent="0.35">
      <c r="A129" t="s">
        <v>3876</v>
      </c>
      <c r="B129">
        <v>128</v>
      </c>
      <c r="C129" t="s">
        <v>7778</v>
      </c>
      <c r="D129">
        <v>255</v>
      </c>
      <c r="E129">
        <v>836.35299999999995</v>
      </c>
      <c r="F129">
        <v>10</v>
      </c>
      <c r="G129" t="s">
        <v>7782</v>
      </c>
      <c r="H129" t="s">
        <v>7773</v>
      </c>
      <c r="I129" t="s">
        <v>5753</v>
      </c>
      <c r="J129">
        <v>13</v>
      </c>
      <c r="K129">
        <v>0.73</v>
      </c>
      <c r="L129">
        <v>8</v>
      </c>
      <c r="M129">
        <v>10</v>
      </c>
      <c r="N129" t="s">
        <v>7881</v>
      </c>
      <c r="Q129" t="s">
        <v>7784</v>
      </c>
      <c r="R129" t="s">
        <v>7774</v>
      </c>
      <c r="S129" t="s">
        <v>7189</v>
      </c>
      <c r="T129" t="s">
        <v>7461</v>
      </c>
      <c r="U129" t="s">
        <v>7461</v>
      </c>
      <c r="V129">
        <v>5.56</v>
      </c>
      <c r="W129" t="s">
        <v>7877</v>
      </c>
      <c r="X129">
        <v>1.9</v>
      </c>
      <c r="Y129" t="s">
        <v>7774</v>
      </c>
      <c r="Z129" t="s">
        <v>7789</v>
      </c>
      <c r="AA129" t="s">
        <v>7774</v>
      </c>
      <c r="AE129" t="s">
        <v>5678</v>
      </c>
      <c r="AF129">
        <v>42.777110219999997</v>
      </c>
      <c r="AG129">
        <v>-82.037374510000006</v>
      </c>
      <c r="AH129">
        <v>202.8</v>
      </c>
      <c r="AI129">
        <v>290</v>
      </c>
      <c r="AK129">
        <v>15</v>
      </c>
      <c r="AL129">
        <v>986</v>
      </c>
      <c r="AM129">
        <v>13.249000000000001</v>
      </c>
      <c r="AN129">
        <v>-396.64400000000001</v>
      </c>
      <c r="AO129">
        <v>2116</v>
      </c>
      <c r="AP129">
        <v>2117</v>
      </c>
      <c r="AS129">
        <v>1.24</v>
      </c>
      <c r="AT129">
        <v>1.24</v>
      </c>
      <c r="AV129">
        <v>2.15</v>
      </c>
      <c r="AW129">
        <v>2.15</v>
      </c>
      <c r="BC129">
        <v>0.73</v>
      </c>
      <c r="BD129">
        <v>8</v>
      </c>
      <c r="BE129" t="s">
        <v>1094</v>
      </c>
      <c r="BF129" t="s">
        <v>3876</v>
      </c>
      <c r="BG129">
        <v>128</v>
      </c>
      <c r="BH129" t="s">
        <v>5753</v>
      </c>
      <c r="BI129" t="s">
        <v>7773</v>
      </c>
      <c r="BJ129">
        <v>128</v>
      </c>
      <c r="BK129">
        <v>1100</v>
      </c>
      <c r="BR129">
        <v>13</v>
      </c>
      <c r="BS129">
        <v>0.66</v>
      </c>
      <c r="BT129">
        <v>0.57999999999999996</v>
      </c>
      <c r="BU129">
        <v>0.57999999999999996</v>
      </c>
      <c r="BV129">
        <v>42.777110219999997</v>
      </c>
      <c r="BW129">
        <v>-82.037374510000006</v>
      </c>
      <c r="BX129">
        <v>4736585.5149999997</v>
      </c>
      <c r="BY129">
        <v>202.78800000000001</v>
      </c>
      <c r="BZ129">
        <v>263</v>
      </c>
      <c r="CA129" t="s">
        <v>7468</v>
      </c>
      <c r="CB129">
        <v>7</v>
      </c>
      <c r="CC129">
        <v>10</v>
      </c>
      <c r="CD129">
        <v>12</v>
      </c>
      <c r="CE129">
        <v>12</v>
      </c>
      <c r="CF129" t="s">
        <v>5677</v>
      </c>
      <c r="CG129">
        <v>414</v>
      </c>
      <c r="CH129" t="s">
        <v>3290</v>
      </c>
      <c r="CI129" t="s">
        <v>7332</v>
      </c>
      <c r="CJ129">
        <v>5.56</v>
      </c>
      <c r="CK129">
        <v>1.9</v>
      </c>
    </row>
    <row r="130" spans="1:89" x14ac:dyDescent="0.35">
      <c r="A130" t="s">
        <v>3877</v>
      </c>
      <c r="B130">
        <v>129</v>
      </c>
      <c r="C130" t="s">
        <v>7778</v>
      </c>
      <c r="D130">
        <v>256</v>
      </c>
      <c r="E130">
        <v>836.61</v>
      </c>
      <c r="F130">
        <v>10</v>
      </c>
      <c r="G130" t="s">
        <v>7782</v>
      </c>
      <c r="H130" t="s">
        <v>7773</v>
      </c>
      <c r="I130" t="s">
        <v>5753</v>
      </c>
      <c r="J130">
        <v>11</v>
      </c>
      <c r="K130">
        <v>0.59</v>
      </c>
      <c r="L130">
        <v>10</v>
      </c>
      <c r="M130">
        <v>7</v>
      </c>
      <c r="N130" t="s">
        <v>7467</v>
      </c>
      <c r="Q130" t="s">
        <v>7784</v>
      </c>
      <c r="R130" t="s">
        <v>7774</v>
      </c>
      <c r="S130" t="s">
        <v>7189</v>
      </c>
      <c r="T130" t="s">
        <v>7461</v>
      </c>
      <c r="U130" t="s">
        <v>7461</v>
      </c>
      <c r="V130">
        <v>5.56</v>
      </c>
      <c r="W130" t="s">
        <v>7877</v>
      </c>
      <c r="X130">
        <v>1.9</v>
      </c>
      <c r="Y130" t="s">
        <v>7774</v>
      </c>
      <c r="Z130" t="s">
        <v>7789</v>
      </c>
      <c r="AA130" t="s">
        <v>7774</v>
      </c>
      <c r="AE130" t="s">
        <v>5678</v>
      </c>
      <c r="AF130">
        <v>42.777107909999998</v>
      </c>
      <c r="AG130">
        <v>-82.037374580000005</v>
      </c>
      <c r="AH130">
        <v>202.8</v>
      </c>
      <c r="AI130">
        <v>290</v>
      </c>
      <c r="AK130">
        <v>15</v>
      </c>
      <c r="AL130">
        <v>986</v>
      </c>
      <c r="AM130">
        <v>13.505000000000001</v>
      </c>
      <c r="AN130">
        <v>-399.02699999999999</v>
      </c>
      <c r="AO130">
        <v>2115</v>
      </c>
      <c r="AP130">
        <v>2116</v>
      </c>
      <c r="AS130">
        <v>1.24</v>
      </c>
      <c r="AT130">
        <v>1.23</v>
      </c>
      <c r="AV130">
        <v>2.15</v>
      </c>
      <c r="AW130">
        <v>2.14</v>
      </c>
      <c r="BC130">
        <v>0.59</v>
      </c>
      <c r="BD130">
        <v>10</v>
      </c>
      <c r="BE130" t="s">
        <v>1095</v>
      </c>
      <c r="BF130" t="s">
        <v>3877</v>
      </c>
      <c r="BG130">
        <v>129</v>
      </c>
      <c r="BH130" t="s">
        <v>5753</v>
      </c>
      <c r="BI130" t="s">
        <v>7773</v>
      </c>
      <c r="BJ130">
        <v>129</v>
      </c>
      <c r="BK130">
        <v>1100</v>
      </c>
      <c r="BR130">
        <v>13</v>
      </c>
      <c r="BS130">
        <v>0.66</v>
      </c>
      <c r="BT130">
        <v>0.57999999999999996</v>
      </c>
      <c r="BU130">
        <v>0.57999999999999996</v>
      </c>
      <c r="BV130">
        <v>42.777107909999998</v>
      </c>
      <c r="BW130">
        <v>-82.037374580000005</v>
      </c>
      <c r="BX130">
        <v>4736585.2580000004</v>
      </c>
      <c r="BY130">
        <v>202.786</v>
      </c>
      <c r="BZ130">
        <v>263.2</v>
      </c>
      <c r="CA130" t="s">
        <v>7468</v>
      </c>
      <c r="CB130">
        <v>7</v>
      </c>
      <c r="CC130">
        <v>10</v>
      </c>
      <c r="CD130">
        <v>12</v>
      </c>
      <c r="CE130">
        <v>12</v>
      </c>
      <c r="CF130" t="s">
        <v>5677</v>
      </c>
      <c r="CG130">
        <v>414</v>
      </c>
      <c r="CH130" t="s">
        <v>3290</v>
      </c>
      <c r="CI130" t="s">
        <v>7332</v>
      </c>
      <c r="CJ130">
        <v>5.56</v>
      </c>
      <c r="CK130">
        <v>1.8</v>
      </c>
    </row>
    <row r="131" spans="1:89" x14ac:dyDescent="0.35">
      <c r="A131" t="s">
        <v>3878</v>
      </c>
      <c r="B131">
        <v>130</v>
      </c>
      <c r="C131" t="s">
        <v>7778</v>
      </c>
      <c r="D131">
        <v>257</v>
      </c>
      <c r="E131">
        <v>836.93399999999997</v>
      </c>
      <c r="F131">
        <v>10</v>
      </c>
      <c r="G131" t="s">
        <v>7782</v>
      </c>
      <c r="H131" t="s">
        <v>7773</v>
      </c>
      <c r="I131" t="s">
        <v>5753</v>
      </c>
      <c r="J131">
        <v>11</v>
      </c>
      <c r="K131">
        <v>0.59</v>
      </c>
      <c r="L131">
        <v>11</v>
      </c>
      <c r="M131">
        <v>7</v>
      </c>
      <c r="N131" t="s">
        <v>7651</v>
      </c>
      <c r="Q131" t="s">
        <v>7784</v>
      </c>
      <c r="R131" t="s">
        <v>7774</v>
      </c>
      <c r="S131" t="s">
        <v>7189</v>
      </c>
      <c r="T131" t="s">
        <v>7461</v>
      </c>
      <c r="U131" t="s">
        <v>7461</v>
      </c>
      <c r="V131">
        <v>5.56</v>
      </c>
      <c r="W131" t="s">
        <v>7877</v>
      </c>
      <c r="X131">
        <v>1.8</v>
      </c>
      <c r="Y131" t="s">
        <v>7774</v>
      </c>
      <c r="Z131" t="s">
        <v>7783</v>
      </c>
      <c r="AA131" t="s">
        <v>7774</v>
      </c>
      <c r="AE131" t="s">
        <v>5678</v>
      </c>
      <c r="AF131">
        <v>42.777104989999998</v>
      </c>
      <c r="AG131">
        <v>-82.037374670000005</v>
      </c>
      <c r="AH131">
        <v>202.8</v>
      </c>
      <c r="AI131">
        <v>290</v>
      </c>
      <c r="AK131">
        <v>15</v>
      </c>
      <c r="AL131">
        <v>986</v>
      </c>
      <c r="AM131">
        <v>13.827999999999999</v>
      </c>
      <c r="AN131">
        <v>-391.62</v>
      </c>
      <c r="AO131">
        <v>2113</v>
      </c>
      <c r="AP131">
        <v>2114</v>
      </c>
      <c r="AS131">
        <v>1.23</v>
      </c>
      <c r="AT131">
        <v>1.23</v>
      </c>
      <c r="AV131">
        <v>2.14</v>
      </c>
      <c r="AW131">
        <v>2.14</v>
      </c>
      <c r="BC131">
        <v>0.59</v>
      </c>
      <c r="BD131">
        <v>11</v>
      </c>
      <c r="BE131" t="s">
        <v>1096</v>
      </c>
      <c r="BF131" t="s">
        <v>3878</v>
      </c>
      <c r="BG131">
        <v>130</v>
      </c>
      <c r="BH131" t="s">
        <v>5753</v>
      </c>
      <c r="BI131" t="s">
        <v>7773</v>
      </c>
      <c r="BJ131">
        <v>130</v>
      </c>
      <c r="BK131">
        <v>1100</v>
      </c>
      <c r="BR131">
        <v>13</v>
      </c>
      <c r="BS131">
        <v>0.66</v>
      </c>
      <c r="BT131">
        <v>0.57999999999999996</v>
      </c>
      <c r="BU131">
        <v>0.57999999999999996</v>
      </c>
      <c r="BV131">
        <v>42.777104989999998</v>
      </c>
      <c r="BW131">
        <v>-82.037374670000005</v>
      </c>
      <c r="BX131">
        <v>4736584.9340000004</v>
      </c>
      <c r="BY131">
        <v>202.78399999999999</v>
      </c>
      <c r="BZ131">
        <v>266.10000000000002</v>
      </c>
      <c r="CA131" t="s">
        <v>7476</v>
      </c>
      <c r="CB131">
        <v>7</v>
      </c>
      <c r="CC131">
        <v>10</v>
      </c>
      <c r="CD131">
        <v>12</v>
      </c>
      <c r="CE131">
        <v>12</v>
      </c>
      <c r="CF131" t="s">
        <v>5677</v>
      </c>
      <c r="CG131">
        <v>414</v>
      </c>
      <c r="CH131" t="s">
        <v>3290</v>
      </c>
      <c r="CI131" t="s">
        <v>7332</v>
      </c>
      <c r="CJ131">
        <v>5.56</v>
      </c>
      <c r="CK131">
        <v>1.8</v>
      </c>
    </row>
    <row r="132" spans="1:89" x14ac:dyDescent="0.35">
      <c r="A132" t="s">
        <v>3879</v>
      </c>
      <c r="B132">
        <v>131</v>
      </c>
      <c r="C132" t="s">
        <v>7778</v>
      </c>
      <c r="D132">
        <v>258</v>
      </c>
      <c r="E132">
        <v>837.87</v>
      </c>
      <c r="F132">
        <v>10</v>
      </c>
      <c r="G132" t="s">
        <v>7782</v>
      </c>
      <c r="H132" t="s">
        <v>7773</v>
      </c>
      <c r="I132" t="s">
        <v>5753</v>
      </c>
      <c r="J132">
        <v>11</v>
      </c>
      <c r="K132">
        <v>0.6</v>
      </c>
      <c r="L132">
        <v>9</v>
      </c>
      <c r="M132">
        <v>11</v>
      </c>
      <c r="N132" t="s">
        <v>7462</v>
      </c>
      <c r="Q132" t="s">
        <v>7784</v>
      </c>
      <c r="R132" t="s">
        <v>7774</v>
      </c>
      <c r="S132" t="s">
        <v>7189</v>
      </c>
      <c r="T132" t="s">
        <v>7461</v>
      </c>
      <c r="U132" t="s">
        <v>7461</v>
      </c>
      <c r="V132">
        <v>5.56</v>
      </c>
      <c r="W132" t="s">
        <v>7877</v>
      </c>
      <c r="X132">
        <v>1.8</v>
      </c>
      <c r="Y132" t="s">
        <v>7774</v>
      </c>
      <c r="Z132" t="s">
        <v>7786</v>
      </c>
      <c r="AA132" t="s">
        <v>7774</v>
      </c>
      <c r="AB132">
        <v>10</v>
      </c>
      <c r="AC132">
        <v>10</v>
      </c>
      <c r="AD132">
        <v>15</v>
      </c>
      <c r="AE132" t="s">
        <v>5683</v>
      </c>
      <c r="AF132">
        <v>42.777096520000001</v>
      </c>
      <c r="AG132">
        <v>-82.037374929999999</v>
      </c>
      <c r="AH132">
        <v>202.8</v>
      </c>
      <c r="AI132">
        <v>290</v>
      </c>
      <c r="AK132">
        <v>15</v>
      </c>
      <c r="AL132">
        <v>986</v>
      </c>
      <c r="AM132">
        <v>14.765000000000001</v>
      </c>
      <c r="AN132">
        <v>-409.84199999999998</v>
      </c>
      <c r="AO132">
        <v>2116</v>
      </c>
      <c r="AP132">
        <v>2117</v>
      </c>
      <c r="AS132">
        <v>1.24</v>
      </c>
      <c r="AT132">
        <v>1.24</v>
      </c>
      <c r="AV132">
        <v>2.15</v>
      </c>
      <c r="AW132">
        <v>2.15</v>
      </c>
      <c r="BC132">
        <v>0.6</v>
      </c>
      <c r="BD132">
        <v>9</v>
      </c>
      <c r="BE132" t="s">
        <v>1097</v>
      </c>
      <c r="BF132" t="s">
        <v>3879</v>
      </c>
      <c r="BG132">
        <v>131</v>
      </c>
      <c r="BH132" t="s">
        <v>5753</v>
      </c>
      <c r="BI132" t="s">
        <v>7773</v>
      </c>
      <c r="BJ132">
        <v>131</v>
      </c>
      <c r="BK132">
        <v>1100</v>
      </c>
      <c r="BR132">
        <v>13</v>
      </c>
      <c r="BS132">
        <v>0.66</v>
      </c>
      <c r="BT132">
        <v>0.57999999999999996</v>
      </c>
      <c r="BU132">
        <v>0.57999999999999996</v>
      </c>
      <c r="BV132">
        <v>42.777096520000001</v>
      </c>
      <c r="BW132">
        <v>-82.037374929999999</v>
      </c>
      <c r="BX132">
        <v>4736583.9939999999</v>
      </c>
      <c r="BY132">
        <v>202.779</v>
      </c>
      <c r="BZ132">
        <v>256.8</v>
      </c>
      <c r="CA132" t="s">
        <v>7472</v>
      </c>
      <c r="CB132">
        <v>7</v>
      </c>
      <c r="CC132">
        <v>10</v>
      </c>
      <c r="CD132">
        <v>12</v>
      </c>
      <c r="CE132">
        <v>12</v>
      </c>
      <c r="CF132" t="s">
        <v>5677</v>
      </c>
      <c r="CG132">
        <v>414</v>
      </c>
      <c r="CH132" t="s">
        <v>3290</v>
      </c>
      <c r="CI132" t="s">
        <v>7332</v>
      </c>
      <c r="CJ132">
        <v>5.56</v>
      </c>
      <c r="CK132">
        <v>1.8</v>
      </c>
    </row>
    <row r="133" spans="1:89" x14ac:dyDescent="0.35">
      <c r="A133" t="s">
        <v>3880</v>
      </c>
      <c r="B133">
        <v>132</v>
      </c>
      <c r="C133" t="s">
        <v>7778</v>
      </c>
      <c r="D133">
        <v>259</v>
      </c>
      <c r="E133">
        <v>838.09</v>
      </c>
      <c r="F133">
        <v>10</v>
      </c>
      <c r="G133" t="s">
        <v>7782</v>
      </c>
      <c r="H133" t="s">
        <v>7773</v>
      </c>
      <c r="I133" t="s">
        <v>5753</v>
      </c>
      <c r="J133">
        <v>12</v>
      </c>
      <c r="K133">
        <v>0.66</v>
      </c>
      <c r="L133">
        <v>8</v>
      </c>
      <c r="M133">
        <v>8</v>
      </c>
      <c r="N133" t="s">
        <v>7472</v>
      </c>
      <c r="Q133" t="s">
        <v>7784</v>
      </c>
      <c r="R133" t="s">
        <v>7774</v>
      </c>
      <c r="S133" t="s">
        <v>7189</v>
      </c>
      <c r="T133" t="s">
        <v>7461</v>
      </c>
      <c r="U133" t="s">
        <v>7461</v>
      </c>
      <c r="V133">
        <v>5.56</v>
      </c>
      <c r="W133" t="s">
        <v>7877</v>
      </c>
      <c r="X133">
        <v>1.8</v>
      </c>
      <c r="Y133" t="s">
        <v>7774</v>
      </c>
      <c r="Z133" t="s">
        <v>7789</v>
      </c>
      <c r="AA133" t="s">
        <v>7774</v>
      </c>
      <c r="AE133" t="s">
        <v>5678</v>
      </c>
      <c r="AF133">
        <v>42.777094529999999</v>
      </c>
      <c r="AG133">
        <v>-82.037374990000004</v>
      </c>
      <c r="AH133">
        <v>202.8</v>
      </c>
      <c r="AI133">
        <v>290</v>
      </c>
      <c r="AK133">
        <v>15</v>
      </c>
      <c r="AL133">
        <v>986</v>
      </c>
      <c r="AM133">
        <v>14.986000000000001</v>
      </c>
      <c r="AN133">
        <v>-416.44099999999997</v>
      </c>
      <c r="AO133">
        <v>2116</v>
      </c>
      <c r="AP133">
        <v>2117</v>
      </c>
      <c r="AS133">
        <v>1.24</v>
      </c>
      <c r="AT133">
        <v>1.24</v>
      </c>
      <c r="AV133">
        <v>2.15</v>
      </c>
      <c r="AW133">
        <v>2.15</v>
      </c>
      <c r="BC133">
        <v>0.66</v>
      </c>
      <c r="BD133">
        <v>8</v>
      </c>
      <c r="BE133" t="s">
        <v>1098</v>
      </c>
      <c r="BF133" t="s">
        <v>3880</v>
      </c>
      <c r="BG133">
        <v>132</v>
      </c>
      <c r="BH133" t="s">
        <v>5753</v>
      </c>
      <c r="BI133" t="s">
        <v>7773</v>
      </c>
      <c r="BJ133">
        <v>132</v>
      </c>
      <c r="BK133">
        <v>1100</v>
      </c>
      <c r="BR133">
        <v>13</v>
      </c>
      <c r="BS133">
        <v>0.66</v>
      </c>
      <c r="BT133">
        <v>0.57999999999999996</v>
      </c>
      <c r="BU133">
        <v>0.57999999999999996</v>
      </c>
      <c r="BV133">
        <v>42.777094529999999</v>
      </c>
      <c r="BW133">
        <v>-82.037374990000004</v>
      </c>
      <c r="BX133">
        <v>4736583.7719999999</v>
      </c>
      <c r="BY133">
        <v>202.77799999999999</v>
      </c>
      <c r="BZ133">
        <v>255.3</v>
      </c>
      <c r="CA133" t="s">
        <v>7478</v>
      </c>
      <c r="CB133">
        <v>7</v>
      </c>
      <c r="CC133">
        <v>10</v>
      </c>
      <c r="CD133">
        <v>12</v>
      </c>
      <c r="CE133">
        <v>12</v>
      </c>
      <c r="CF133" t="s">
        <v>5677</v>
      </c>
      <c r="CG133">
        <v>414</v>
      </c>
      <c r="CH133" t="s">
        <v>3290</v>
      </c>
      <c r="CI133" t="s">
        <v>7332</v>
      </c>
      <c r="CJ133">
        <v>5.56</v>
      </c>
      <c r="CK133">
        <v>1.8</v>
      </c>
    </row>
    <row r="134" spans="1:89" x14ac:dyDescent="0.35">
      <c r="A134" t="s">
        <v>3881</v>
      </c>
      <c r="B134">
        <v>133</v>
      </c>
      <c r="C134" t="s">
        <v>7778</v>
      </c>
      <c r="D134">
        <v>260</v>
      </c>
      <c r="E134">
        <v>838.31899999999996</v>
      </c>
      <c r="F134">
        <v>10</v>
      </c>
      <c r="G134" t="s">
        <v>7782</v>
      </c>
      <c r="H134" t="s">
        <v>7773</v>
      </c>
      <c r="I134" t="s">
        <v>5753</v>
      </c>
      <c r="J134">
        <v>11</v>
      </c>
      <c r="K134">
        <v>0.62</v>
      </c>
      <c r="L134">
        <v>12</v>
      </c>
      <c r="M134">
        <v>11</v>
      </c>
      <c r="N134" t="s">
        <v>7466</v>
      </c>
      <c r="Q134" t="s">
        <v>7784</v>
      </c>
      <c r="R134" t="s">
        <v>7774</v>
      </c>
      <c r="S134" t="s">
        <v>7189</v>
      </c>
      <c r="T134" t="s">
        <v>7461</v>
      </c>
      <c r="U134" t="s">
        <v>7461</v>
      </c>
      <c r="V134">
        <v>5.56</v>
      </c>
      <c r="W134" t="s">
        <v>7877</v>
      </c>
      <c r="X134">
        <v>1.9</v>
      </c>
      <c r="Y134" t="s">
        <v>7774</v>
      </c>
      <c r="Z134" t="s">
        <v>7788</v>
      </c>
      <c r="AA134" t="s">
        <v>7774</v>
      </c>
      <c r="AB134">
        <v>10</v>
      </c>
      <c r="AC134">
        <v>10</v>
      </c>
      <c r="AD134">
        <v>12</v>
      </c>
      <c r="AE134" t="s">
        <v>5683</v>
      </c>
      <c r="AF134">
        <v>42.77709248</v>
      </c>
      <c r="AG134">
        <v>-82.037375049999994</v>
      </c>
      <c r="AH134">
        <v>202.8</v>
      </c>
      <c r="AI134">
        <v>290</v>
      </c>
      <c r="AK134">
        <v>15</v>
      </c>
      <c r="AL134">
        <v>986</v>
      </c>
      <c r="AM134">
        <v>15.212</v>
      </c>
      <c r="AN134">
        <v>-412.94499999999999</v>
      </c>
      <c r="AO134">
        <v>2112</v>
      </c>
      <c r="AP134">
        <v>2113</v>
      </c>
      <c r="AS134">
        <v>1.23</v>
      </c>
      <c r="AT134">
        <v>1.23</v>
      </c>
      <c r="AV134">
        <v>2.14</v>
      </c>
      <c r="AW134">
        <v>2.14</v>
      </c>
      <c r="BC134">
        <v>0.62</v>
      </c>
      <c r="BD134">
        <v>12</v>
      </c>
      <c r="BE134" t="s">
        <v>1099</v>
      </c>
      <c r="BF134" t="s">
        <v>3881</v>
      </c>
      <c r="BG134">
        <v>133</v>
      </c>
      <c r="BH134" t="s">
        <v>5753</v>
      </c>
      <c r="BI134" t="s">
        <v>7773</v>
      </c>
      <c r="BJ134">
        <v>133</v>
      </c>
      <c r="BK134">
        <v>1100</v>
      </c>
      <c r="BR134">
        <v>13</v>
      </c>
      <c r="BS134">
        <v>0.66</v>
      </c>
      <c r="BT134">
        <v>0.57999999999999996</v>
      </c>
      <c r="BU134">
        <v>0.57999999999999996</v>
      </c>
      <c r="BV134">
        <v>42.77709248</v>
      </c>
      <c r="BW134">
        <v>-82.037375049999994</v>
      </c>
      <c r="BX134">
        <v>4736583.5449999999</v>
      </c>
      <c r="BY134">
        <v>202.77699999999999</v>
      </c>
      <c r="BZ134">
        <v>255.6</v>
      </c>
      <c r="CA134" t="s">
        <v>7478</v>
      </c>
      <c r="CB134">
        <v>7</v>
      </c>
      <c r="CC134">
        <v>10</v>
      </c>
      <c r="CD134">
        <v>12</v>
      </c>
      <c r="CE134">
        <v>12</v>
      </c>
      <c r="CF134" t="s">
        <v>5677</v>
      </c>
      <c r="CG134">
        <v>414</v>
      </c>
      <c r="CH134" t="s">
        <v>3290</v>
      </c>
      <c r="CI134" t="s">
        <v>7332</v>
      </c>
      <c r="CJ134">
        <v>5.56</v>
      </c>
      <c r="CK134">
        <v>1.8</v>
      </c>
    </row>
    <row r="135" spans="1:89" x14ac:dyDescent="0.35">
      <c r="A135" t="s">
        <v>3882</v>
      </c>
      <c r="B135">
        <v>134</v>
      </c>
      <c r="C135" t="s">
        <v>7778</v>
      </c>
      <c r="D135">
        <v>261</v>
      </c>
      <c r="E135">
        <v>838.50300000000004</v>
      </c>
      <c r="F135">
        <v>10</v>
      </c>
      <c r="G135" t="s">
        <v>7782</v>
      </c>
      <c r="H135" t="s">
        <v>7773</v>
      </c>
      <c r="I135" t="s">
        <v>5753</v>
      </c>
      <c r="J135">
        <v>11</v>
      </c>
      <c r="K135">
        <v>0.63</v>
      </c>
      <c r="L135">
        <v>7</v>
      </c>
      <c r="M135">
        <v>8</v>
      </c>
      <c r="N135" t="s">
        <v>7472</v>
      </c>
      <c r="Q135" t="s">
        <v>7784</v>
      </c>
      <c r="R135" t="s">
        <v>7774</v>
      </c>
      <c r="S135" t="s">
        <v>7189</v>
      </c>
      <c r="T135" t="s">
        <v>7461</v>
      </c>
      <c r="U135" t="s">
        <v>7461</v>
      </c>
      <c r="V135">
        <v>5.56</v>
      </c>
      <c r="W135" t="s">
        <v>7877</v>
      </c>
      <c r="X135">
        <v>1.8</v>
      </c>
      <c r="Y135" t="s">
        <v>7774</v>
      </c>
      <c r="Z135" t="s">
        <v>7789</v>
      </c>
      <c r="AA135" t="s">
        <v>7774</v>
      </c>
      <c r="AE135" t="s">
        <v>5678</v>
      </c>
      <c r="AF135">
        <v>42.777090790000003</v>
      </c>
      <c r="AG135">
        <v>-82.037375100000006</v>
      </c>
      <c r="AH135">
        <v>202.8</v>
      </c>
      <c r="AI135">
        <v>290</v>
      </c>
      <c r="AK135">
        <v>15</v>
      </c>
      <c r="AL135">
        <v>986</v>
      </c>
      <c r="AM135">
        <v>15.398999999999999</v>
      </c>
      <c r="AN135">
        <v>-416.57400000000001</v>
      </c>
      <c r="AO135">
        <v>2117</v>
      </c>
      <c r="AP135">
        <v>2118</v>
      </c>
      <c r="AS135">
        <v>1.24</v>
      </c>
      <c r="AT135">
        <v>1.24</v>
      </c>
      <c r="AV135">
        <v>2.15</v>
      </c>
      <c r="AW135">
        <v>2.15</v>
      </c>
      <c r="BC135">
        <v>0.63</v>
      </c>
      <c r="BD135">
        <v>7</v>
      </c>
      <c r="BE135" t="s">
        <v>1100</v>
      </c>
      <c r="BF135" t="s">
        <v>3882</v>
      </c>
      <c r="BG135">
        <v>134</v>
      </c>
      <c r="BH135" t="s">
        <v>5753</v>
      </c>
      <c r="BI135" t="s">
        <v>7773</v>
      </c>
      <c r="BJ135">
        <v>134</v>
      </c>
      <c r="BK135">
        <v>1100</v>
      </c>
      <c r="BR135">
        <v>13</v>
      </c>
      <c r="BS135">
        <v>0.66</v>
      </c>
      <c r="BT135">
        <v>0.57999999999999996</v>
      </c>
      <c r="BU135">
        <v>0.57999999999999996</v>
      </c>
      <c r="BV135">
        <v>42.777090790000003</v>
      </c>
      <c r="BW135">
        <v>-82.037375100000006</v>
      </c>
      <c r="BX135">
        <v>4736583.358</v>
      </c>
      <c r="BY135">
        <v>202.77600000000001</v>
      </c>
      <c r="BZ135">
        <v>255.3</v>
      </c>
      <c r="CA135" t="s">
        <v>7478</v>
      </c>
      <c r="CB135">
        <v>7</v>
      </c>
      <c r="CC135">
        <v>10</v>
      </c>
      <c r="CD135">
        <v>12</v>
      </c>
      <c r="CE135">
        <v>12</v>
      </c>
      <c r="CF135" t="s">
        <v>5677</v>
      </c>
      <c r="CG135">
        <v>414</v>
      </c>
      <c r="CH135" t="s">
        <v>3290</v>
      </c>
      <c r="CI135" t="s">
        <v>7332</v>
      </c>
      <c r="CJ135">
        <v>5.56</v>
      </c>
      <c r="CK135">
        <v>1.8</v>
      </c>
    </row>
    <row r="136" spans="1:89" x14ac:dyDescent="0.35">
      <c r="A136" t="s">
        <v>3883</v>
      </c>
      <c r="B136">
        <v>135</v>
      </c>
      <c r="C136" t="s">
        <v>7778</v>
      </c>
      <c r="D136">
        <v>262</v>
      </c>
      <c r="E136">
        <v>838.846</v>
      </c>
      <c r="F136">
        <v>10</v>
      </c>
      <c r="G136" t="s">
        <v>7782</v>
      </c>
      <c r="H136" t="s">
        <v>7773</v>
      </c>
      <c r="I136" t="s">
        <v>5753</v>
      </c>
      <c r="J136">
        <v>11</v>
      </c>
      <c r="K136">
        <v>0.64</v>
      </c>
      <c r="L136">
        <v>15</v>
      </c>
      <c r="M136">
        <v>12</v>
      </c>
      <c r="N136" t="s">
        <v>7996</v>
      </c>
      <c r="P136">
        <v>5</v>
      </c>
      <c r="Q136" t="s">
        <v>7784</v>
      </c>
      <c r="R136" t="s">
        <v>7774</v>
      </c>
      <c r="S136" t="s">
        <v>7189</v>
      </c>
      <c r="T136" t="s">
        <v>7461</v>
      </c>
      <c r="U136" t="s">
        <v>7461</v>
      </c>
      <c r="V136">
        <v>5.56</v>
      </c>
      <c r="W136" t="s">
        <v>7877</v>
      </c>
      <c r="X136">
        <v>1.8</v>
      </c>
      <c r="Y136" t="s">
        <v>7774</v>
      </c>
      <c r="Z136" t="s">
        <v>7788</v>
      </c>
      <c r="AA136" t="s">
        <v>7774</v>
      </c>
      <c r="AB136">
        <v>10</v>
      </c>
      <c r="AC136">
        <v>10</v>
      </c>
      <c r="AD136">
        <v>12</v>
      </c>
      <c r="AE136" t="s">
        <v>5683</v>
      </c>
      <c r="AF136">
        <v>42.777087729999998</v>
      </c>
      <c r="AG136">
        <v>-82.0373752</v>
      </c>
      <c r="AH136">
        <v>202.8</v>
      </c>
      <c r="AI136">
        <v>290</v>
      </c>
      <c r="AK136">
        <v>15</v>
      </c>
      <c r="AL136">
        <v>986</v>
      </c>
      <c r="AM136">
        <v>15.738</v>
      </c>
      <c r="AN136">
        <v>-384.68799999999999</v>
      </c>
      <c r="AO136">
        <v>2108</v>
      </c>
      <c r="AP136">
        <v>2110</v>
      </c>
      <c r="AS136">
        <v>1.23</v>
      </c>
      <c r="AT136">
        <v>1.23</v>
      </c>
      <c r="AV136">
        <v>2.14</v>
      </c>
      <c r="AW136">
        <v>2.14</v>
      </c>
      <c r="BC136">
        <v>0.64</v>
      </c>
      <c r="BD136">
        <v>15</v>
      </c>
      <c r="BE136" t="s">
        <v>1101</v>
      </c>
      <c r="BF136" t="s">
        <v>3883</v>
      </c>
      <c r="BG136">
        <v>135</v>
      </c>
      <c r="BH136" t="s">
        <v>5753</v>
      </c>
      <c r="BI136" t="s">
        <v>7773</v>
      </c>
      <c r="BJ136">
        <v>135</v>
      </c>
      <c r="BK136">
        <v>1100</v>
      </c>
      <c r="BL136">
        <v>263</v>
      </c>
      <c r="BM136">
        <v>5</v>
      </c>
      <c r="BR136">
        <v>13</v>
      </c>
      <c r="BS136">
        <v>0.66</v>
      </c>
      <c r="BT136">
        <v>0.57999999999999996</v>
      </c>
      <c r="BU136">
        <v>0.57999999999999996</v>
      </c>
      <c r="BV136">
        <v>42.777087729999998</v>
      </c>
      <c r="BW136">
        <v>-82.0373752</v>
      </c>
      <c r="BX136">
        <v>4736583.017</v>
      </c>
      <c r="BY136">
        <v>202.774</v>
      </c>
      <c r="BZ136">
        <v>267.2</v>
      </c>
      <c r="CA136" t="s">
        <v>7483</v>
      </c>
      <c r="CB136">
        <v>7</v>
      </c>
      <c r="CC136">
        <v>10</v>
      </c>
      <c r="CD136">
        <v>12</v>
      </c>
      <c r="CE136">
        <v>12</v>
      </c>
      <c r="CF136" t="s">
        <v>5677</v>
      </c>
      <c r="CG136">
        <v>414</v>
      </c>
      <c r="CH136" t="s">
        <v>3290</v>
      </c>
      <c r="CI136" t="s">
        <v>7332</v>
      </c>
      <c r="CJ136">
        <v>5.56</v>
      </c>
      <c r="CK136">
        <v>1.8</v>
      </c>
    </row>
    <row r="137" spans="1:89" hidden="1" x14ac:dyDescent="0.35">
      <c r="A137" t="s">
        <v>3885</v>
      </c>
      <c r="B137">
        <v>136</v>
      </c>
      <c r="C137" t="s">
        <v>7778</v>
      </c>
      <c r="D137">
        <v>263</v>
      </c>
      <c r="E137">
        <v>838.86</v>
      </c>
      <c r="F137">
        <v>10</v>
      </c>
      <c r="G137" t="s">
        <v>7782</v>
      </c>
      <c r="H137" t="s">
        <v>7773</v>
      </c>
      <c r="I137" t="s">
        <v>7852</v>
      </c>
      <c r="J137">
        <v>15</v>
      </c>
      <c r="K137">
        <v>0.86</v>
      </c>
      <c r="L137">
        <v>42</v>
      </c>
      <c r="M137">
        <v>14</v>
      </c>
      <c r="N137" t="s">
        <v>7655</v>
      </c>
      <c r="P137">
        <v>5</v>
      </c>
      <c r="Q137" t="s">
        <v>7784</v>
      </c>
      <c r="R137" t="s">
        <v>7774</v>
      </c>
      <c r="S137" t="s">
        <v>7189</v>
      </c>
      <c r="T137" t="s">
        <v>7461</v>
      </c>
      <c r="U137" t="s">
        <v>7461</v>
      </c>
      <c r="V137">
        <v>5.56</v>
      </c>
      <c r="W137" t="s">
        <v>7877</v>
      </c>
      <c r="X137">
        <v>1.8</v>
      </c>
      <c r="Y137" t="s">
        <v>7774</v>
      </c>
      <c r="Z137" t="s">
        <v>7879</v>
      </c>
      <c r="AA137" t="s">
        <v>7774</v>
      </c>
      <c r="AB137">
        <v>10</v>
      </c>
      <c r="AE137" t="s">
        <v>5683</v>
      </c>
      <c r="AF137">
        <v>42.777087729999998</v>
      </c>
      <c r="AG137">
        <v>-82.0373752</v>
      </c>
      <c r="AH137">
        <v>202.8</v>
      </c>
      <c r="AI137">
        <v>290</v>
      </c>
      <c r="AK137">
        <v>15</v>
      </c>
      <c r="AL137">
        <v>986</v>
      </c>
      <c r="AM137">
        <v>15.738</v>
      </c>
      <c r="AN137">
        <v>-384.68799999999999</v>
      </c>
      <c r="AO137">
        <v>2068</v>
      </c>
      <c r="AP137">
        <v>2046</v>
      </c>
      <c r="AS137">
        <v>1.19</v>
      </c>
      <c r="AT137">
        <v>1.21</v>
      </c>
      <c r="AV137">
        <v>2.0699999999999998</v>
      </c>
      <c r="AW137">
        <v>2.1</v>
      </c>
      <c r="BC137">
        <v>0.53</v>
      </c>
      <c r="BD137">
        <v>42</v>
      </c>
      <c r="BE137" t="s">
        <v>8665</v>
      </c>
      <c r="BF137" t="s">
        <v>3885</v>
      </c>
      <c r="BG137">
        <v>136</v>
      </c>
      <c r="BH137" t="s">
        <v>7852</v>
      </c>
      <c r="BI137" t="s">
        <v>7773</v>
      </c>
      <c r="BJ137">
        <v>136</v>
      </c>
      <c r="BK137">
        <v>1100</v>
      </c>
      <c r="BL137">
        <v>263</v>
      </c>
      <c r="BM137">
        <v>5</v>
      </c>
      <c r="BN137" t="s">
        <v>8660</v>
      </c>
      <c r="BR137">
        <v>13</v>
      </c>
      <c r="BS137">
        <v>0.68</v>
      </c>
      <c r="BT137">
        <v>0.6</v>
      </c>
      <c r="BU137">
        <v>0.6</v>
      </c>
      <c r="BV137">
        <v>42.777087729999998</v>
      </c>
      <c r="BW137">
        <v>-82.0373752</v>
      </c>
      <c r="BX137">
        <v>4736583.017</v>
      </c>
      <c r="BY137">
        <v>202.774</v>
      </c>
      <c r="BZ137">
        <v>266.3</v>
      </c>
      <c r="CA137" t="s">
        <v>7475</v>
      </c>
      <c r="CB137">
        <v>7</v>
      </c>
      <c r="CC137">
        <v>10</v>
      </c>
      <c r="CD137">
        <v>11</v>
      </c>
      <c r="CE137">
        <v>11</v>
      </c>
      <c r="CF137" t="s">
        <v>5677</v>
      </c>
      <c r="CG137">
        <v>414</v>
      </c>
      <c r="CH137" t="s">
        <v>5823</v>
      </c>
      <c r="CI137" t="s">
        <v>8661</v>
      </c>
      <c r="CJ137">
        <v>5.56</v>
      </c>
    </row>
    <row r="138" spans="1:89" x14ac:dyDescent="0.35">
      <c r="A138" t="s">
        <v>3885</v>
      </c>
      <c r="B138">
        <v>137</v>
      </c>
      <c r="C138" t="s">
        <v>7778</v>
      </c>
      <c r="D138">
        <v>264</v>
      </c>
      <c r="E138">
        <v>838.87599999999998</v>
      </c>
      <c r="F138">
        <v>10</v>
      </c>
      <c r="G138" t="s">
        <v>7782</v>
      </c>
      <c r="H138" t="s">
        <v>7773</v>
      </c>
      <c r="I138" t="s">
        <v>5753</v>
      </c>
      <c r="J138">
        <v>15</v>
      </c>
      <c r="K138">
        <v>0.86</v>
      </c>
      <c r="L138">
        <v>9</v>
      </c>
      <c r="M138">
        <v>6</v>
      </c>
      <c r="N138" t="s">
        <v>7651</v>
      </c>
      <c r="P138">
        <v>5</v>
      </c>
      <c r="Q138" t="s">
        <v>7784</v>
      </c>
      <c r="R138" t="s">
        <v>7774</v>
      </c>
      <c r="S138" t="s">
        <v>7189</v>
      </c>
      <c r="T138" t="s">
        <v>7461</v>
      </c>
      <c r="U138" t="s">
        <v>7461</v>
      </c>
      <c r="V138">
        <v>5.56</v>
      </c>
      <c r="W138" t="s">
        <v>7877</v>
      </c>
      <c r="X138">
        <v>1.8</v>
      </c>
      <c r="Y138" t="s">
        <v>7774</v>
      </c>
      <c r="Z138" t="s">
        <v>7789</v>
      </c>
      <c r="AA138" t="s">
        <v>7774</v>
      </c>
      <c r="AE138" t="s">
        <v>5678</v>
      </c>
      <c r="AF138">
        <v>42.777087430000002</v>
      </c>
      <c r="AG138">
        <v>-82.0373752</v>
      </c>
      <c r="AH138">
        <v>202.8</v>
      </c>
      <c r="AI138">
        <v>290</v>
      </c>
      <c r="AK138">
        <v>15</v>
      </c>
      <c r="AL138">
        <v>986</v>
      </c>
      <c r="AM138">
        <v>15.771000000000001</v>
      </c>
      <c r="AN138">
        <v>-392.54199999999997</v>
      </c>
      <c r="AO138">
        <v>2114</v>
      </c>
      <c r="AP138">
        <v>2115</v>
      </c>
      <c r="AS138">
        <v>1.23</v>
      </c>
      <c r="AT138">
        <v>1.23</v>
      </c>
      <c r="AV138">
        <v>2.14</v>
      </c>
      <c r="AW138">
        <v>2.14</v>
      </c>
      <c r="BC138">
        <v>0.86</v>
      </c>
      <c r="BD138">
        <v>9</v>
      </c>
      <c r="BE138" t="s">
        <v>1102</v>
      </c>
      <c r="BF138" t="s">
        <v>3885</v>
      </c>
      <c r="BG138">
        <v>137</v>
      </c>
      <c r="BH138" t="s">
        <v>5753</v>
      </c>
      <c r="BI138" t="s">
        <v>7773</v>
      </c>
      <c r="BJ138">
        <v>137</v>
      </c>
      <c r="BK138">
        <v>1100</v>
      </c>
      <c r="BL138">
        <v>263</v>
      </c>
      <c r="BM138">
        <v>5</v>
      </c>
      <c r="BR138">
        <v>13</v>
      </c>
      <c r="BS138">
        <v>0.66</v>
      </c>
      <c r="BT138">
        <v>0.57999999999999996</v>
      </c>
      <c r="BU138">
        <v>0.57999999999999996</v>
      </c>
      <c r="BV138">
        <v>42.777087430000002</v>
      </c>
      <c r="BW138">
        <v>-82.0373752</v>
      </c>
      <c r="BX138">
        <v>4736582.9840000002</v>
      </c>
      <c r="BY138">
        <v>202.773</v>
      </c>
      <c r="BZ138">
        <v>266.3</v>
      </c>
      <c r="CA138" t="s">
        <v>7475</v>
      </c>
      <c r="CB138">
        <v>7</v>
      </c>
      <c r="CC138">
        <v>10</v>
      </c>
      <c r="CD138">
        <v>12</v>
      </c>
      <c r="CE138">
        <v>12</v>
      </c>
      <c r="CF138" t="s">
        <v>5677</v>
      </c>
      <c r="CG138">
        <v>414</v>
      </c>
      <c r="CH138" t="s">
        <v>3290</v>
      </c>
      <c r="CI138" t="s">
        <v>7332</v>
      </c>
      <c r="CJ138">
        <v>5.56</v>
      </c>
      <c r="CK138">
        <v>1.8</v>
      </c>
    </row>
    <row r="139" spans="1:89" x14ac:dyDescent="0.35">
      <c r="A139" t="s">
        <v>3886</v>
      </c>
      <c r="B139">
        <v>138</v>
      </c>
      <c r="C139" t="s">
        <v>7778</v>
      </c>
      <c r="D139">
        <v>265</v>
      </c>
      <c r="E139">
        <v>838.92600000000004</v>
      </c>
      <c r="F139">
        <v>10</v>
      </c>
      <c r="G139" t="s">
        <v>7782</v>
      </c>
      <c r="H139" t="s">
        <v>7773</v>
      </c>
      <c r="I139" t="s">
        <v>5753</v>
      </c>
      <c r="J139">
        <v>11</v>
      </c>
      <c r="K139">
        <v>0.61</v>
      </c>
      <c r="L139">
        <v>9</v>
      </c>
      <c r="M139">
        <v>7</v>
      </c>
      <c r="N139" t="s">
        <v>7881</v>
      </c>
      <c r="Q139" t="s">
        <v>7784</v>
      </c>
      <c r="R139" t="s">
        <v>7774</v>
      </c>
      <c r="S139" t="s">
        <v>7189</v>
      </c>
      <c r="T139" t="s">
        <v>7461</v>
      </c>
      <c r="U139" t="s">
        <v>7461</v>
      </c>
      <c r="V139">
        <v>5.56</v>
      </c>
      <c r="W139" t="s">
        <v>7877</v>
      </c>
      <c r="X139">
        <v>1.8</v>
      </c>
      <c r="Y139" t="s">
        <v>7774</v>
      </c>
      <c r="Z139" t="s">
        <v>7789</v>
      </c>
      <c r="AA139" t="s">
        <v>7774</v>
      </c>
      <c r="AE139" t="s">
        <v>5678</v>
      </c>
      <c r="AF139">
        <v>42.77708698</v>
      </c>
      <c r="AG139">
        <v>-82.037375220000001</v>
      </c>
      <c r="AH139">
        <v>202.8</v>
      </c>
      <c r="AI139">
        <v>290</v>
      </c>
      <c r="AK139">
        <v>15</v>
      </c>
      <c r="AL139">
        <v>986</v>
      </c>
      <c r="AM139">
        <v>15.82</v>
      </c>
      <c r="AN139">
        <v>-397.83699999999999</v>
      </c>
      <c r="AO139">
        <v>2115</v>
      </c>
      <c r="AP139">
        <v>2116</v>
      </c>
      <c r="AS139">
        <v>1.24</v>
      </c>
      <c r="AT139">
        <v>1.24</v>
      </c>
      <c r="AV139">
        <v>2.15</v>
      </c>
      <c r="AW139">
        <v>2.14</v>
      </c>
      <c r="BC139">
        <v>0.61</v>
      </c>
      <c r="BD139">
        <v>9</v>
      </c>
      <c r="BE139" t="s">
        <v>1103</v>
      </c>
      <c r="BF139" t="s">
        <v>3886</v>
      </c>
      <c r="BG139">
        <v>138</v>
      </c>
      <c r="BH139" t="s">
        <v>5753</v>
      </c>
      <c r="BI139" t="s">
        <v>7773</v>
      </c>
      <c r="BJ139">
        <v>138</v>
      </c>
      <c r="BK139">
        <v>1100</v>
      </c>
      <c r="BR139">
        <v>13</v>
      </c>
      <c r="BS139">
        <v>0.66</v>
      </c>
      <c r="BT139">
        <v>0.57999999999999996</v>
      </c>
      <c r="BU139">
        <v>0.57999999999999996</v>
      </c>
      <c r="BV139">
        <v>42.77708698</v>
      </c>
      <c r="BW139">
        <v>-82.037375220000001</v>
      </c>
      <c r="BX139">
        <v>4736582.9349999996</v>
      </c>
      <c r="BY139">
        <v>202.773</v>
      </c>
      <c r="BZ139">
        <v>263.5</v>
      </c>
      <c r="CA139" t="s">
        <v>7480</v>
      </c>
      <c r="CB139">
        <v>7</v>
      </c>
      <c r="CC139">
        <v>10</v>
      </c>
      <c r="CD139">
        <v>12</v>
      </c>
      <c r="CE139">
        <v>12</v>
      </c>
      <c r="CF139" t="s">
        <v>5677</v>
      </c>
      <c r="CG139">
        <v>414</v>
      </c>
      <c r="CH139" t="s">
        <v>3290</v>
      </c>
      <c r="CI139" t="s">
        <v>7332</v>
      </c>
      <c r="CJ139">
        <v>5.56</v>
      </c>
      <c r="CK139">
        <v>1.8</v>
      </c>
    </row>
    <row r="140" spans="1:89" x14ac:dyDescent="0.35">
      <c r="A140" t="s">
        <v>3887</v>
      </c>
      <c r="B140">
        <v>139</v>
      </c>
      <c r="C140" t="s">
        <v>7778</v>
      </c>
      <c r="D140">
        <v>266</v>
      </c>
      <c r="E140">
        <v>839.04</v>
      </c>
      <c r="F140">
        <v>10</v>
      </c>
      <c r="G140" t="s">
        <v>7782</v>
      </c>
      <c r="H140" t="s">
        <v>7773</v>
      </c>
      <c r="I140" t="s">
        <v>5753</v>
      </c>
      <c r="J140">
        <v>10</v>
      </c>
      <c r="K140">
        <v>0.56000000000000005</v>
      </c>
      <c r="L140">
        <v>9</v>
      </c>
      <c r="M140">
        <v>15</v>
      </c>
      <c r="N140" t="s">
        <v>7484</v>
      </c>
      <c r="Q140" t="s">
        <v>7784</v>
      </c>
      <c r="R140" t="s">
        <v>7774</v>
      </c>
      <c r="S140" t="s">
        <v>7189</v>
      </c>
      <c r="T140" t="s">
        <v>7461</v>
      </c>
      <c r="U140" t="s">
        <v>7461</v>
      </c>
      <c r="V140">
        <v>5.56</v>
      </c>
      <c r="W140" t="s">
        <v>7877</v>
      </c>
      <c r="X140">
        <v>1.9</v>
      </c>
      <c r="Y140" t="s">
        <v>7774</v>
      </c>
      <c r="Z140" t="s">
        <v>7786</v>
      </c>
      <c r="AA140" t="s">
        <v>3293</v>
      </c>
      <c r="AB140">
        <v>10</v>
      </c>
      <c r="AC140">
        <v>10</v>
      </c>
      <c r="AD140">
        <v>15</v>
      </c>
      <c r="AE140" t="s">
        <v>5683</v>
      </c>
      <c r="AF140">
        <v>42.77708595</v>
      </c>
      <c r="AG140">
        <v>-82.037375249999997</v>
      </c>
      <c r="AH140">
        <v>202.8</v>
      </c>
      <c r="AI140">
        <v>290</v>
      </c>
      <c r="AK140">
        <v>15</v>
      </c>
      <c r="AL140">
        <v>986</v>
      </c>
      <c r="AM140">
        <v>15.935</v>
      </c>
      <c r="AN140">
        <v>-407.613</v>
      </c>
      <c r="AO140">
        <v>2116</v>
      </c>
      <c r="AP140">
        <v>2116</v>
      </c>
      <c r="AS140">
        <v>1.24</v>
      </c>
      <c r="AT140">
        <v>1.24</v>
      </c>
      <c r="AV140">
        <v>2.15</v>
      </c>
      <c r="AW140">
        <v>2.15</v>
      </c>
      <c r="BC140">
        <v>0.56000000000000005</v>
      </c>
      <c r="BD140">
        <v>9</v>
      </c>
      <c r="BE140" t="s">
        <v>1104</v>
      </c>
      <c r="BF140" t="s">
        <v>3887</v>
      </c>
      <c r="BG140">
        <v>139</v>
      </c>
      <c r="BH140" t="s">
        <v>5753</v>
      </c>
      <c r="BI140" t="s">
        <v>7773</v>
      </c>
      <c r="BJ140">
        <v>139</v>
      </c>
      <c r="BK140">
        <v>1100</v>
      </c>
      <c r="BR140">
        <v>13</v>
      </c>
      <c r="BS140">
        <v>0.66</v>
      </c>
      <c r="BT140">
        <v>0.57999999999999996</v>
      </c>
      <c r="BU140">
        <v>0.57999999999999996</v>
      </c>
      <c r="BV140">
        <v>42.77708595</v>
      </c>
      <c r="BW140">
        <v>-82.037375249999997</v>
      </c>
      <c r="BX140">
        <v>4736582.82</v>
      </c>
      <c r="BY140">
        <v>202.77199999999999</v>
      </c>
      <c r="BZ140">
        <v>256.2</v>
      </c>
      <c r="CA140" t="s">
        <v>7477</v>
      </c>
      <c r="CB140">
        <v>7</v>
      </c>
      <c r="CC140">
        <v>10</v>
      </c>
      <c r="CD140">
        <v>12</v>
      </c>
      <c r="CE140">
        <v>12</v>
      </c>
      <c r="CF140" t="s">
        <v>5677</v>
      </c>
      <c r="CG140">
        <v>414</v>
      </c>
      <c r="CH140" t="s">
        <v>3290</v>
      </c>
      <c r="CI140" t="s">
        <v>7332</v>
      </c>
      <c r="CJ140">
        <v>5.56</v>
      </c>
      <c r="CK140">
        <v>1.8</v>
      </c>
    </row>
    <row r="141" spans="1:89" x14ac:dyDescent="0.35">
      <c r="A141" t="s">
        <v>3888</v>
      </c>
      <c r="B141">
        <v>140</v>
      </c>
      <c r="C141" t="s">
        <v>7778</v>
      </c>
      <c r="D141">
        <v>267</v>
      </c>
      <c r="E141">
        <v>839.59900000000005</v>
      </c>
      <c r="F141">
        <v>10</v>
      </c>
      <c r="G141" t="s">
        <v>7782</v>
      </c>
      <c r="H141" t="s">
        <v>7773</v>
      </c>
      <c r="I141" t="s">
        <v>5753</v>
      </c>
      <c r="J141">
        <v>12</v>
      </c>
      <c r="K141">
        <v>0.68</v>
      </c>
      <c r="L141">
        <v>8</v>
      </c>
      <c r="M141">
        <v>9</v>
      </c>
      <c r="N141" t="s">
        <v>7462</v>
      </c>
      <c r="Q141" t="s">
        <v>7784</v>
      </c>
      <c r="R141" t="s">
        <v>7774</v>
      </c>
      <c r="S141" t="s">
        <v>7189</v>
      </c>
      <c r="T141" t="s">
        <v>7461</v>
      </c>
      <c r="U141" t="s">
        <v>7461</v>
      </c>
      <c r="V141">
        <v>5.56</v>
      </c>
      <c r="W141" t="s">
        <v>7877</v>
      </c>
      <c r="X141">
        <v>1.9</v>
      </c>
      <c r="Y141" t="s">
        <v>7774</v>
      </c>
      <c r="Z141" t="s">
        <v>7789</v>
      </c>
      <c r="AA141" t="s">
        <v>7774</v>
      </c>
      <c r="AE141" t="s">
        <v>5678</v>
      </c>
      <c r="AF141">
        <v>42.777080890000001</v>
      </c>
      <c r="AG141">
        <v>-82.037375400000002</v>
      </c>
      <c r="AH141">
        <v>202.8</v>
      </c>
      <c r="AI141">
        <v>290</v>
      </c>
      <c r="AK141">
        <v>15</v>
      </c>
      <c r="AL141">
        <v>986</v>
      </c>
      <c r="AM141">
        <v>16.495000000000001</v>
      </c>
      <c r="AN141">
        <v>-410.75599999999997</v>
      </c>
      <c r="AO141">
        <v>2116</v>
      </c>
      <c r="AP141">
        <v>2117</v>
      </c>
      <c r="AS141">
        <v>1.24</v>
      </c>
      <c r="AT141">
        <v>1.24</v>
      </c>
      <c r="AV141">
        <v>2.15</v>
      </c>
      <c r="AW141">
        <v>2.15</v>
      </c>
      <c r="BC141">
        <v>0.68</v>
      </c>
      <c r="BD141">
        <v>8</v>
      </c>
      <c r="BE141" t="s">
        <v>1105</v>
      </c>
      <c r="BF141" t="s">
        <v>3888</v>
      </c>
      <c r="BG141">
        <v>140</v>
      </c>
      <c r="BH141" t="s">
        <v>5753</v>
      </c>
      <c r="BI141" t="s">
        <v>7773</v>
      </c>
      <c r="BJ141">
        <v>140</v>
      </c>
      <c r="BK141">
        <v>1100</v>
      </c>
      <c r="BR141">
        <v>13</v>
      </c>
      <c r="BS141">
        <v>0.66</v>
      </c>
      <c r="BT141">
        <v>0.57999999999999996</v>
      </c>
      <c r="BU141">
        <v>0.57999999999999996</v>
      </c>
      <c r="BV141">
        <v>42.777080890000001</v>
      </c>
      <c r="BW141">
        <v>-82.037375400000002</v>
      </c>
      <c r="BX141">
        <v>4736582.2580000004</v>
      </c>
      <c r="BY141">
        <v>202.76900000000001</v>
      </c>
      <c r="BZ141">
        <v>257.2</v>
      </c>
      <c r="CA141" t="s">
        <v>7472</v>
      </c>
      <c r="CB141">
        <v>7</v>
      </c>
      <c r="CC141">
        <v>10</v>
      </c>
      <c r="CD141">
        <v>12</v>
      </c>
      <c r="CE141">
        <v>12</v>
      </c>
      <c r="CF141" t="s">
        <v>5677</v>
      </c>
      <c r="CG141">
        <v>414</v>
      </c>
      <c r="CH141" t="s">
        <v>3290</v>
      </c>
      <c r="CI141" t="s">
        <v>7332</v>
      </c>
      <c r="CJ141">
        <v>5.56</v>
      </c>
      <c r="CK141">
        <v>1.9</v>
      </c>
    </row>
    <row r="142" spans="1:89" x14ac:dyDescent="0.35">
      <c r="A142" t="s">
        <v>3889</v>
      </c>
      <c r="B142">
        <v>141</v>
      </c>
      <c r="C142" t="s">
        <v>7778</v>
      </c>
      <c r="D142">
        <v>268</v>
      </c>
      <c r="E142">
        <v>839.95299999999997</v>
      </c>
      <c r="F142">
        <v>10</v>
      </c>
      <c r="G142" t="s">
        <v>7782</v>
      </c>
      <c r="H142" t="s">
        <v>7773</v>
      </c>
      <c r="I142" t="s">
        <v>5753</v>
      </c>
      <c r="J142">
        <v>12</v>
      </c>
      <c r="K142">
        <v>0.69</v>
      </c>
      <c r="L142">
        <v>10</v>
      </c>
      <c r="M142">
        <v>9</v>
      </c>
      <c r="N142" t="s">
        <v>7471</v>
      </c>
      <c r="Q142" t="s">
        <v>7784</v>
      </c>
      <c r="R142" t="s">
        <v>7774</v>
      </c>
      <c r="S142" t="s">
        <v>7189</v>
      </c>
      <c r="T142" t="s">
        <v>7461</v>
      </c>
      <c r="U142" t="s">
        <v>7461</v>
      </c>
      <c r="V142">
        <v>5.56</v>
      </c>
      <c r="W142" t="s">
        <v>7877</v>
      </c>
      <c r="X142">
        <v>1.9</v>
      </c>
      <c r="Y142" t="s">
        <v>7774</v>
      </c>
      <c r="Z142" t="s">
        <v>7783</v>
      </c>
      <c r="AA142" t="s">
        <v>7774</v>
      </c>
      <c r="AE142" t="s">
        <v>5678</v>
      </c>
      <c r="AF142">
        <v>42.77707771</v>
      </c>
      <c r="AG142">
        <v>-82.037375499999996</v>
      </c>
      <c r="AH142">
        <v>202.8</v>
      </c>
      <c r="AI142">
        <v>290</v>
      </c>
      <c r="AK142">
        <v>15</v>
      </c>
      <c r="AL142">
        <v>986</v>
      </c>
      <c r="AM142">
        <v>16.847000000000001</v>
      </c>
      <c r="AN142">
        <v>-408.90600000000001</v>
      </c>
      <c r="AO142">
        <v>2113</v>
      </c>
      <c r="AP142">
        <v>2114</v>
      </c>
      <c r="AS142">
        <v>1.23</v>
      </c>
      <c r="AT142">
        <v>1.23</v>
      </c>
      <c r="AV142">
        <v>2.14</v>
      </c>
      <c r="AW142">
        <v>2.14</v>
      </c>
      <c r="BC142">
        <v>0.69</v>
      </c>
      <c r="BD142">
        <v>10</v>
      </c>
      <c r="BE142" t="s">
        <v>1106</v>
      </c>
      <c r="BF142" t="s">
        <v>3889</v>
      </c>
      <c r="BG142">
        <v>141</v>
      </c>
      <c r="BH142" t="s">
        <v>5753</v>
      </c>
      <c r="BI142" t="s">
        <v>7773</v>
      </c>
      <c r="BJ142">
        <v>141</v>
      </c>
      <c r="BK142">
        <v>1100</v>
      </c>
      <c r="BR142">
        <v>13</v>
      </c>
      <c r="BS142">
        <v>0.66</v>
      </c>
      <c r="BT142">
        <v>0.57999999999999996</v>
      </c>
      <c r="BU142">
        <v>0.57999999999999996</v>
      </c>
      <c r="BV142">
        <v>42.77707771</v>
      </c>
      <c r="BW142">
        <v>-82.037375499999996</v>
      </c>
      <c r="BX142">
        <v>4736581.9050000003</v>
      </c>
      <c r="BY142">
        <v>202.767</v>
      </c>
      <c r="BZ142">
        <v>258.2</v>
      </c>
      <c r="CA142" t="s">
        <v>7466</v>
      </c>
      <c r="CB142">
        <v>7</v>
      </c>
      <c r="CC142">
        <v>10</v>
      </c>
      <c r="CD142">
        <v>12</v>
      </c>
      <c r="CE142">
        <v>12</v>
      </c>
      <c r="CF142" t="s">
        <v>5677</v>
      </c>
      <c r="CG142">
        <v>414</v>
      </c>
      <c r="CH142" t="s">
        <v>3290</v>
      </c>
      <c r="CI142" t="s">
        <v>7332</v>
      </c>
      <c r="CJ142">
        <v>5.56</v>
      </c>
      <c r="CK142">
        <v>1.9</v>
      </c>
    </row>
    <row r="143" spans="1:89" x14ac:dyDescent="0.35">
      <c r="A143" t="s">
        <v>3890</v>
      </c>
      <c r="B143">
        <v>142</v>
      </c>
      <c r="C143" t="s">
        <v>7778</v>
      </c>
      <c r="D143">
        <v>269</v>
      </c>
      <c r="E143">
        <v>840.029</v>
      </c>
      <c r="F143">
        <v>10</v>
      </c>
      <c r="G143" t="s">
        <v>7782</v>
      </c>
      <c r="H143" t="s">
        <v>7773</v>
      </c>
      <c r="I143" t="s">
        <v>5753</v>
      </c>
      <c r="J143">
        <v>12</v>
      </c>
      <c r="K143">
        <v>0.64</v>
      </c>
      <c r="L143">
        <v>8</v>
      </c>
      <c r="M143">
        <v>10</v>
      </c>
      <c r="N143" t="s">
        <v>7462</v>
      </c>
      <c r="Q143" t="s">
        <v>7784</v>
      </c>
      <c r="R143" t="s">
        <v>7774</v>
      </c>
      <c r="S143" t="s">
        <v>7189</v>
      </c>
      <c r="T143" t="s">
        <v>7461</v>
      </c>
      <c r="U143" t="s">
        <v>7461</v>
      </c>
      <c r="V143">
        <v>5.56</v>
      </c>
      <c r="W143" t="s">
        <v>7877</v>
      </c>
      <c r="X143">
        <v>1.8</v>
      </c>
      <c r="Y143" t="s">
        <v>7774</v>
      </c>
      <c r="Z143" t="s">
        <v>7789</v>
      </c>
      <c r="AA143" t="s">
        <v>7774</v>
      </c>
      <c r="AE143" t="s">
        <v>5678</v>
      </c>
      <c r="AF143">
        <v>42.777077009999999</v>
      </c>
      <c r="AG143">
        <v>-82.037375519999998</v>
      </c>
      <c r="AH143">
        <v>202.8</v>
      </c>
      <c r="AI143">
        <v>290</v>
      </c>
      <c r="AK143">
        <v>15</v>
      </c>
      <c r="AL143">
        <v>986</v>
      </c>
      <c r="AM143">
        <v>16.923999999999999</v>
      </c>
      <c r="AN143">
        <v>-410.64600000000002</v>
      </c>
      <c r="AO143">
        <v>2117</v>
      </c>
      <c r="AP143">
        <v>2117</v>
      </c>
      <c r="AS143">
        <v>1.24</v>
      </c>
      <c r="AT143">
        <v>1.24</v>
      </c>
      <c r="AV143">
        <v>2.15</v>
      </c>
      <c r="AW143">
        <v>2.15</v>
      </c>
      <c r="BC143">
        <v>0.64</v>
      </c>
      <c r="BD143">
        <v>8</v>
      </c>
      <c r="BE143" t="s">
        <v>1107</v>
      </c>
      <c r="BF143" t="s">
        <v>3890</v>
      </c>
      <c r="BG143">
        <v>142</v>
      </c>
      <c r="BH143" t="s">
        <v>5753</v>
      </c>
      <c r="BI143" t="s">
        <v>7773</v>
      </c>
      <c r="BJ143">
        <v>142</v>
      </c>
      <c r="BK143">
        <v>1100</v>
      </c>
      <c r="BR143">
        <v>13</v>
      </c>
      <c r="BS143">
        <v>0.66</v>
      </c>
      <c r="BT143">
        <v>0.57999999999999996</v>
      </c>
      <c r="BU143">
        <v>0.57999999999999996</v>
      </c>
      <c r="BV143">
        <v>42.777077009999999</v>
      </c>
      <c r="BW143">
        <v>-82.037375519999998</v>
      </c>
      <c r="BX143">
        <v>4736581.8269999996</v>
      </c>
      <c r="BY143">
        <v>202.767</v>
      </c>
      <c r="BZ143">
        <v>257</v>
      </c>
      <c r="CA143" t="s">
        <v>7472</v>
      </c>
      <c r="CB143">
        <v>7</v>
      </c>
      <c r="CC143">
        <v>10</v>
      </c>
      <c r="CD143">
        <v>12</v>
      </c>
      <c r="CE143">
        <v>12</v>
      </c>
      <c r="CF143" t="s">
        <v>5677</v>
      </c>
      <c r="CG143">
        <v>414</v>
      </c>
      <c r="CH143" t="s">
        <v>3290</v>
      </c>
      <c r="CI143" t="s">
        <v>7332</v>
      </c>
      <c r="CJ143">
        <v>5.56</v>
      </c>
      <c r="CK143">
        <v>1.8</v>
      </c>
    </row>
    <row r="144" spans="1:89" x14ac:dyDescent="0.35">
      <c r="A144" t="s">
        <v>3891</v>
      </c>
      <c r="B144">
        <v>143</v>
      </c>
      <c r="C144" t="s">
        <v>7778</v>
      </c>
      <c r="D144">
        <v>270</v>
      </c>
      <c r="E144">
        <v>840.14499999999998</v>
      </c>
      <c r="F144">
        <v>10</v>
      </c>
      <c r="G144" t="s">
        <v>7782</v>
      </c>
      <c r="H144" t="s">
        <v>7773</v>
      </c>
      <c r="I144" t="s">
        <v>5753</v>
      </c>
      <c r="J144">
        <v>11</v>
      </c>
      <c r="K144">
        <v>0.59</v>
      </c>
      <c r="L144">
        <v>12</v>
      </c>
      <c r="M144">
        <v>9</v>
      </c>
      <c r="N144" t="s">
        <v>7463</v>
      </c>
      <c r="Q144" t="s">
        <v>7784</v>
      </c>
      <c r="R144" t="s">
        <v>7774</v>
      </c>
      <c r="S144" t="s">
        <v>7189</v>
      </c>
      <c r="T144" t="s">
        <v>7461</v>
      </c>
      <c r="U144" t="s">
        <v>7461</v>
      </c>
      <c r="V144">
        <v>5.56</v>
      </c>
      <c r="W144" t="s">
        <v>7877</v>
      </c>
      <c r="X144">
        <v>1.8</v>
      </c>
      <c r="Y144" t="s">
        <v>7774</v>
      </c>
      <c r="Z144" t="s">
        <v>7783</v>
      </c>
      <c r="AA144" t="s">
        <v>7774</v>
      </c>
      <c r="AE144" t="s">
        <v>5678</v>
      </c>
      <c r="AF144">
        <v>42.777075969999999</v>
      </c>
      <c r="AG144">
        <v>-82.037375549999993</v>
      </c>
      <c r="AH144">
        <v>202.8</v>
      </c>
      <c r="AI144">
        <v>290</v>
      </c>
      <c r="AK144">
        <v>15</v>
      </c>
      <c r="AL144">
        <v>986</v>
      </c>
      <c r="AM144">
        <v>17.039000000000001</v>
      </c>
      <c r="AN144">
        <v>-406.06200000000001</v>
      </c>
      <c r="AO144">
        <v>2113</v>
      </c>
      <c r="AP144">
        <v>2114</v>
      </c>
      <c r="AS144">
        <v>1.23</v>
      </c>
      <c r="AT144">
        <v>1.23</v>
      </c>
      <c r="AV144">
        <v>2.14</v>
      </c>
      <c r="AW144">
        <v>2.14</v>
      </c>
      <c r="BC144">
        <v>0.59</v>
      </c>
      <c r="BD144">
        <v>12</v>
      </c>
      <c r="BE144" t="s">
        <v>1108</v>
      </c>
      <c r="BF144" t="s">
        <v>3891</v>
      </c>
      <c r="BG144">
        <v>143</v>
      </c>
      <c r="BH144" t="s">
        <v>5753</v>
      </c>
      <c r="BI144" t="s">
        <v>7773</v>
      </c>
      <c r="BJ144">
        <v>143</v>
      </c>
      <c r="BK144">
        <v>1100</v>
      </c>
      <c r="BR144">
        <v>13</v>
      </c>
      <c r="BS144">
        <v>0.66</v>
      </c>
      <c r="BT144">
        <v>0.57999999999999996</v>
      </c>
      <c r="BU144">
        <v>0.57999999999999996</v>
      </c>
      <c r="BV144">
        <v>42.777075969999999</v>
      </c>
      <c r="BW144">
        <v>-82.037375549999993</v>
      </c>
      <c r="BX144">
        <v>4736581.7120000003</v>
      </c>
      <c r="BY144">
        <v>202.767</v>
      </c>
      <c r="BZ144">
        <v>259.5</v>
      </c>
      <c r="CA144" t="s">
        <v>7484</v>
      </c>
      <c r="CB144">
        <v>7</v>
      </c>
      <c r="CC144">
        <v>10</v>
      </c>
      <c r="CD144">
        <v>12</v>
      </c>
      <c r="CE144">
        <v>12</v>
      </c>
      <c r="CF144" t="s">
        <v>5677</v>
      </c>
      <c r="CG144">
        <v>414</v>
      </c>
      <c r="CH144" t="s">
        <v>3290</v>
      </c>
      <c r="CI144" t="s">
        <v>7332</v>
      </c>
      <c r="CJ144">
        <v>5.56</v>
      </c>
      <c r="CK144">
        <v>1.8</v>
      </c>
    </row>
    <row r="145" spans="1:89" x14ac:dyDescent="0.35">
      <c r="A145" t="s">
        <v>3892</v>
      </c>
      <c r="B145">
        <v>144</v>
      </c>
      <c r="C145" t="s">
        <v>7778</v>
      </c>
      <c r="D145">
        <v>271</v>
      </c>
      <c r="E145">
        <v>840.35699999999997</v>
      </c>
      <c r="F145">
        <v>10</v>
      </c>
      <c r="G145" t="s">
        <v>7782</v>
      </c>
      <c r="H145" t="s">
        <v>7773</v>
      </c>
      <c r="I145" t="s">
        <v>5753</v>
      </c>
      <c r="J145">
        <v>10</v>
      </c>
      <c r="K145">
        <v>0.56000000000000005</v>
      </c>
      <c r="L145">
        <v>9</v>
      </c>
      <c r="M145">
        <v>15</v>
      </c>
      <c r="N145" t="s">
        <v>7477</v>
      </c>
      <c r="P145">
        <v>6</v>
      </c>
      <c r="Q145" t="s">
        <v>7784</v>
      </c>
      <c r="R145" t="s">
        <v>7774</v>
      </c>
      <c r="S145" t="s">
        <v>7189</v>
      </c>
      <c r="T145" t="s">
        <v>7461</v>
      </c>
      <c r="U145" t="s">
        <v>7461</v>
      </c>
      <c r="V145">
        <v>5.56</v>
      </c>
      <c r="W145" t="s">
        <v>7877</v>
      </c>
      <c r="X145">
        <v>1.9</v>
      </c>
      <c r="Y145" t="s">
        <v>7774</v>
      </c>
      <c r="Z145" t="s">
        <v>7786</v>
      </c>
      <c r="AA145" t="s">
        <v>3293</v>
      </c>
      <c r="AB145">
        <v>10</v>
      </c>
      <c r="AC145">
        <v>10</v>
      </c>
      <c r="AD145">
        <v>15</v>
      </c>
      <c r="AE145" t="s">
        <v>5683</v>
      </c>
      <c r="AF145">
        <v>42.777074040000002</v>
      </c>
      <c r="AG145">
        <v>-82.037375609999998</v>
      </c>
      <c r="AH145">
        <v>202.8</v>
      </c>
      <c r="AI145">
        <v>290</v>
      </c>
      <c r="AK145">
        <v>15</v>
      </c>
      <c r="AL145">
        <v>986</v>
      </c>
      <c r="AM145">
        <v>17.251999999999999</v>
      </c>
      <c r="AN145">
        <v>-415.66300000000001</v>
      </c>
      <c r="AO145">
        <v>2116</v>
      </c>
      <c r="AP145">
        <v>2116</v>
      </c>
      <c r="AS145">
        <v>1.24</v>
      </c>
      <c r="AT145">
        <v>1.24</v>
      </c>
      <c r="AV145">
        <v>2.15</v>
      </c>
      <c r="AW145">
        <v>2.15</v>
      </c>
      <c r="BC145">
        <v>0.56000000000000005</v>
      </c>
      <c r="BD145">
        <v>9</v>
      </c>
      <c r="BE145" t="s">
        <v>1109</v>
      </c>
      <c r="BF145" t="s">
        <v>3892</v>
      </c>
      <c r="BG145">
        <v>144</v>
      </c>
      <c r="BH145" t="s">
        <v>5753</v>
      </c>
      <c r="BI145" t="s">
        <v>7773</v>
      </c>
      <c r="BJ145">
        <v>144</v>
      </c>
      <c r="BK145">
        <v>1100</v>
      </c>
      <c r="BL145">
        <v>272</v>
      </c>
      <c r="BM145">
        <v>6</v>
      </c>
      <c r="BR145">
        <v>13</v>
      </c>
      <c r="BS145">
        <v>0.66</v>
      </c>
      <c r="BT145">
        <v>0.57999999999999996</v>
      </c>
      <c r="BU145">
        <v>0.57999999999999996</v>
      </c>
      <c r="BV145">
        <v>42.777074040000002</v>
      </c>
      <c r="BW145">
        <v>-82.037375609999998</v>
      </c>
      <c r="BX145">
        <v>4736581.4979999997</v>
      </c>
      <c r="BY145">
        <v>202.76499999999999</v>
      </c>
      <c r="BZ145">
        <v>252.8</v>
      </c>
      <c r="CA145" t="s">
        <v>7450</v>
      </c>
      <c r="CB145">
        <v>7</v>
      </c>
      <c r="CC145">
        <v>10</v>
      </c>
      <c r="CD145">
        <v>12</v>
      </c>
      <c r="CE145">
        <v>12</v>
      </c>
      <c r="CF145" t="s">
        <v>5677</v>
      </c>
      <c r="CG145">
        <v>414</v>
      </c>
      <c r="CH145" t="s">
        <v>3290</v>
      </c>
      <c r="CI145" t="s">
        <v>7332</v>
      </c>
      <c r="CJ145">
        <v>5.56</v>
      </c>
      <c r="CK145">
        <v>1.9</v>
      </c>
    </row>
    <row r="146" spans="1:89" hidden="1" x14ac:dyDescent="0.35">
      <c r="A146" t="s">
        <v>3893</v>
      </c>
      <c r="B146">
        <v>145</v>
      </c>
      <c r="C146" t="s">
        <v>7778</v>
      </c>
      <c r="D146">
        <v>272</v>
      </c>
      <c r="E146">
        <v>840.37400000000002</v>
      </c>
      <c r="F146">
        <v>10</v>
      </c>
      <c r="G146" t="s">
        <v>7782</v>
      </c>
      <c r="H146" t="s">
        <v>7773</v>
      </c>
      <c r="I146" t="s">
        <v>7852</v>
      </c>
      <c r="J146">
        <v>11</v>
      </c>
      <c r="K146">
        <v>0.6</v>
      </c>
      <c r="L146">
        <v>42</v>
      </c>
      <c r="M146">
        <v>24</v>
      </c>
      <c r="N146" t="s">
        <v>7466</v>
      </c>
      <c r="P146">
        <v>6</v>
      </c>
      <c r="Q146" t="s">
        <v>7784</v>
      </c>
      <c r="R146" t="s">
        <v>7774</v>
      </c>
      <c r="S146" t="s">
        <v>7189</v>
      </c>
      <c r="T146" t="s">
        <v>7461</v>
      </c>
      <c r="U146" t="s">
        <v>7461</v>
      </c>
      <c r="V146">
        <v>5.56</v>
      </c>
      <c r="W146" t="s">
        <v>7877</v>
      </c>
      <c r="X146">
        <v>1.8</v>
      </c>
      <c r="Y146" t="s">
        <v>7774</v>
      </c>
      <c r="Z146" t="s">
        <v>7788</v>
      </c>
      <c r="AA146" t="s">
        <v>7774</v>
      </c>
      <c r="AB146">
        <v>10</v>
      </c>
      <c r="AE146" t="s">
        <v>5683</v>
      </c>
      <c r="AF146">
        <v>42.777074040000002</v>
      </c>
      <c r="AG146">
        <v>-82.037375609999998</v>
      </c>
      <c r="AH146">
        <v>202.8</v>
      </c>
      <c r="AI146">
        <v>290</v>
      </c>
      <c r="AK146">
        <v>15</v>
      </c>
      <c r="AL146">
        <v>986</v>
      </c>
      <c r="AM146">
        <v>17.251999999999999</v>
      </c>
      <c r="AN146">
        <v>-406.25700000000001</v>
      </c>
      <c r="AO146">
        <v>2080</v>
      </c>
      <c r="AP146">
        <v>2071</v>
      </c>
      <c r="AS146">
        <v>1.21</v>
      </c>
      <c r="AT146">
        <v>1.21</v>
      </c>
      <c r="AV146">
        <v>2.1</v>
      </c>
      <c r="AW146">
        <v>2.11</v>
      </c>
      <c r="BC146">
        <v>0.42</v>
      </c>
      <c r="BD146">
        <v>42</v>
      </c>
      <c r="BE146" t="s">
        <v>8666</v>
      </c>
      <c r="BF146" t="s">
        <v>3893</v>
      </c>
      <c r="BG146">
        <v>145</v>
      </c>
      <c r="BH146" t="s">
        <v>7852</v>
      </c>
      <c r="BI146" t="s">
        <v>7773</v>
      </c>
      <c r="BJ146">
        <v>145</v>
      </c>
      <c r="BK146">
        <v>1100</v>
      </c>
      <c r="BL146">
        <v>272</v>
      </c>
      <c r="BM146">
        <v>6</v>
      </c>
      <c r="BN146" t="s">
        <v>8660</v>
      </c>
      <c r="BR146">
        <v>13</v>
      </c>
      <c r="BS146">
        <v>0.67</v>
      </c>
      <c r="BT146">
        <v>0.6</v>
      </c>
      <c r="BU146">
        <v>0.59</v>
      </c>
      <c r="BV146">
        <v>42.777074040000002</v>
      </c>
      <c r="BW146">
        <v>-82.037375609999998</v>
      </c>
      <c r="BX146">
        <v>4736581.4979999997</v>
      </c>
      <c r="BY146">
        <v>202.76499999999999</v>
      </c>
      <c r="BZ146">
        <v>252.8</v>
      </c>
      <c r="CA146" t="s">
        <v>7450</v>
      </c>
      <c r="CB146">
        <v>7</v>
      </c>
      <c r="CC146">
        <v>10</v>
      </c>
      <c r="CD146">
        <v>11</v>
      </c>
      <c r="CE146">
        <v>11</v>
      </c>
      <c r="CF146" t="s">
        <v>5677</v>
      </c>
      <c r="CG146">
        <v>414</v>
      </c>
      <c r="CH146" t="s">
        <v>5823</v>
      </c>
      <c r="CI146" t="s">
        <v>8661</v>
      </c>
      <c r="CJ146">
        <v>5.56</v>
      </c>
    </row>
    <row r="147" spans="1:89" x14ac:dyDescent="0.35">
      <c r="A147" t="s">
        <v>3893</v>
      </c>
      <c r="B147">
        <v>146</v>
      </c>
      <c r="C147" t="s">
        <v>7778</v>
      </c>
      <c r="D147">
        <v>273</v>
      </c>
      <c r="E147">
        <v>840.38900000000001</v>
      </c>
      <c r="F147">
        <v>10</v>
      </c>
      <c r="G147" t="s">
        <v>7782</v>
      </c>
      <c r="H147" t="s">
        <v>7773</v>
      </c>
      <c r="I147" t="s">
        <v>5753</v>
      </c>
      <c r="J147">
        <v>11</v>
      </c>
      <c r="K147">
        <v>0.6</v>
      </c>
      <c r="L147">
        <v>10</v>
      </c>
      <c r="M147">
        <v>8</v>
      </c>
      <c r="N147" t="s">
        <v>7463</v>
      </c>
      <c r="P147">
        <v>6</v>
      </c>
      <c r="Q147" t="s">
        <v>7784</v>
      </c>
      <c r="R147" t="s">
        <v>7774</v>
      </c>
      <c r="S147" t="s">
        <v>7189</v>
      </c>
      <c r="T147" t="s">
        <v>7461</v>
      </c>
      <c r="U147" t="s">
        <v>7461</v>
      </c>
      <c r="V147">
        <v>5.56</v>
      </c>
      <c r="W147" t="s">
        <v>7877</v>
      </c>
      <c r="X147">
        <v>1.8</v>
      </c>
      <c r="Y147" t="s">
        <v>7774</v>
      </c>
      <c r="Z147" t="s">
        <v>7783</v>
      </c>
      <c r="AA147" t="s">
        <v>7774</v>
      </c>
      <c r="AE147" t="s">
        <v>5678</v>
      </c>
      <c r="AF147">
        <v>42.77707376</v>
      </c>
      <c r="AG147">
        <v>-82.037375620000006</v>
      </c>
      <c r="AH147">
        <v>202.8</v>
      </c>
      <c r="AI147">
        <v>290</v>
      </c>
      <c r="AK147">
        <v>15</v>
      </c>
      <c r="AL147">
        <v>986</v>
      </c>
      <c r="AM147">
        <v>17.283000000000001</v>
      </c>
      <c r="AN147">
        <v>-406.25700000000001</v>
      </c>
      <c r="AO147">
        <v>2114</v>
      </c>
      <c r="AP147">
        <v>2115</v>
      </c>
      <c r="AS147">
        <v>1.24</v>
      </c>
      <c r="AT147">
        <v>1.23</v>
      </c>
      <c r="AV147">
        <v>2.14</v>
      </c>
      <c r="AW147">
        <v>2.14</v>
      </c>
      <c r="BC147">
        <v>0.6</v>
      </c>
      <c r="BD147">
        <v>10</v>
      </c>
      <c r="BE147" t="s">
        <v>1110</v>
      </c>
      <c r="BF147" t="s">
        <v>3893</v>
      </c>
      <c r="BG147">
        <v>146</v>
      </c>
      <c r="BH147" t="s">
        <v>5753</v>
      </c>
      <c r="BI147" t="s">
        <v>7773</v>
      </c>
      <c r="BJ147">
        <v>146</v>
      </c>
      <c r="BK147">
        <v>1100</v>
      </c>
      <c r="BL147">
        <v>272</v>
      </c>
      <c r="BM147">
        <v>6</v>
      </c>
      <c r="BR147">
        <v>13</v>
      </c>
      <c r="BS147">
        <v>0.66</v>
      </c>
      <c r="BT147">
        <v>0.57999999999999996</v>
      </c>
      <c r="BU147">
        <v>0.57999999999999996</v>
      </c>
      <c r="BV147">
        <v>42.77707376</v>
      </c>
      <c r="BW147">
        <v>-82.037375620000006</v>
      </c>
      <c r="BX147">
        <v>4736581.4670000002</v>
      </c>
      <c r="BY147">
        <v>202.76499999999999</v>
      </c>
      <c r="BZ147">
        <v>259.60000000000002</v>
      </c>
      <c r="CA147" t="s">
        <v>7484</v>
      </c>
      <c r="CB147">
        <v>7</v>
      </c>
      <c r="CC147">
        <v>10</v>
      </c>
      <c r="CD147">
        <v>12</v>
      </c>
      <c r="CE147">
        <v>12</v>
      </c>
      <c r="CF147" t="s">
        <v>5677</v>
      </c>
      <c r="CG147">
        <v>414</v>
      </c>
      <c r="CH147" t="s">
        <v>3290</v>
      </c>
      <c r="CI147" t="s">
        <v>7332</v>
      </c>
      <c r="CJ147">
        <v>5.56</v>
      </c>
      <c r="CK147">
        <v>1.9</v>
      </c>
    </row>
    <row r="148" spans="1:89" x14ac:dyDescent="0.35">
      <c r="A148" t="s">
        <v>3894</v>
      </c>
      <c r="B148">
        <v>147</v>
      </c>
      <c r="C148" t="s">
        <v>7778</v>
      </c>
      <c r="D148">
        <v>274</v>
      </c>
      <c r="E148">
        <v>840.58</v>
      </c>
      <c r="F148">
        <v>10</v>
      </c>
      <c r="G148" t="s">
        <v>7782</v>
      </c>
      <c r="H148" t="s">
        <v>7773</v>
      </c>
      <c r="I148" t="s">
        <v>5753</v>
      </c>
      <c r="J148">
        <v>10</v>
      </c>
      <c r="K148">
        <v>0.57999999999999996</v>
      </c>
      <c r="L148">
        <v>7</v>
      </c>
      <c r="M148">
        <v>9</v>
      </c>
      <c r="N148" t="s">
        <v>7882</v>
      </c>
      <c r="Q148" t="s">
        <v>7784</v>
      </c>
      <c r="R148" t="s">
        <v>7774</v>
      </c>
      <c r="S148" t="s">
        <v>7189</v>
      </c>
      <c r="T148" t="s">
        <v>7461</v>
      </c>
      <c r="U148" t="s">
        <v>7461</v>
      </c>
      <c r="V148">
        <v>5.56</v>
      </c>
      <c r="W148" t="s">
        <v>7877</v>
      </c>
      <c r="X148">
        <v>1.8</v>
      </c>
      <c r="Y148" t="s">
        <v>7774</v>
      </c>
      <c r="Z148" t="s">
        <v>7789</v>
      </c>
      <c r="AA148" t="s">
        <v>7774</v>
      </c>
      <c r="AE148" t="s">
        <v>5678</v>
      </c>
      <c r="AF148">
        <v>42.777072019999999</v>
      </c>
      <c r="AG148">
        <v>-82.037375670000003</v>
      </c>
      <c r="AH148">
        <v>202.8</v>
      </c>
      <c r="AI148">
        <v>290</v>
      </c>
      <c r="AK148">
        <v>15</v>
      </c>
      <c r="AL148">
        <v>986</v>
      </c>
      <c r="AM148">
        <v>17.475999999999999</v>
      </c>
      <c r="AN148">
        <v>-416.69799999999998</v>
      </c>
      <c r="AO148">
        <v>2117</v>
      </c>
      <c r="AP148">
        <v>2118</v>
      </c>
      <c r="AS148">
        <v>1.24</v>
      </c>
      <c r="AT148">
        <v>1.24</v>
      </c>
      <c r="AV148">
        <v>2.15</v>
      </c>
      <c r="AW148">
        <v>2.15</v>
      </c>
      <c r="BC148">
        <v>0.57999999999999996</v>
      </c>
      <c r="BD148">
        <v>7</v>
      </c>
      <c r="BE148" t="s">
        <v>1111</v>
      </c>
      <c r="BF148" t="s">
        <v>3894</v>
      </c>
      <c r="BG148">
        <v>147</v>
      </c>
      <c r="BH148" t="s">
        <v>5753</v>
      </c>
      <c r="BI148" t="s">
        <v>7773</v>
      </c>
      <c r="BJ148">
        <v>147</v>
      </c>
      <c r="BK148">
        <v>1100</v>
      </c>
      <c r="BR148">
        <v>13</v>
      </c>
      <c r="BS148">
        <v>0.65</v>
      </c>
      <c r="BT148">
        <v>0.57999999999999996</v>
      </c>
      <c r="BU148">
        <v>0.57999999999999996</v>
      </c>
      <c r="BV148">
        <v>42.777072019999999</v>
      </c>
      <c r="BW148">
        <v>-82.037375670000003</v>
      </c>
      <c r="BX148">
        <v>4736581.2740000002</v>
      </c>
      <c r="BY148">
        <v>202.76400000000001</v>
      </c>
      <c r="BZ148">
        <v>254.8</v>
      </c>
      <c r="CA148" t="s">
        <v>7485</v>
      </c>
      <c r="CB148">
        <v>7</v>
      </c>
      <c r="CC148">
        <v>10</v>
      </c>
      <c r="CD148">
        <v>12</v>
      </c>
      <c r="CE148">
        <v>12</v>
      </c>
      <c r="CF148" t="s">
        <v>5677</v>
      </c>
      <c r="CG148">
        <v>414</v>
      </c>
      <c r="CH148" t="s">
        <v>3290</v>
      </c>
      <c r="CI148" t="s">
        <v>7332</v>
      </c>
      <c r="CJ148">
        <v>5.56</v>
      </c>
      <c r="CK148">
        <v>1.8</v>
      </c>
    </row>
    <row r="149" spans="1:89" x14ac:dyDescent="0.35">
      <c r="A149" t="s">
        <v>3895</v>
      </c>
      <c r="B149">
        <v>148</v>
      </c>
      <c r="C149" t="s">
        <v>7778</v>
      </c>
      <c r="D149">
        <v>275</v>
      </c>
      <c r="E149">
        <v>840.71299999999997</v>
      </c>
      <c r="F149">
        <v>10</v>
      </c>
      <c r="G149" t="s">
        <v>7782</v>
      </c>
      <c r="H149" t="s">
        <v>7773</v>
      </c>
      <c r="I149" t="s">
        <v>5753</v>
      </c>
      <c r="J149">
        <v>10</v>
      </c>
      <c r="K149">
        <v>0.56000000000000005</v>
      </c>
      <c r="L149">
        <v>9</v>
      </c>
      <c r="M149">
        <v>8</v>
      </c>
      <c r="N149" t="s">
        <v>7481</v>
      </c>
      <c r="Q149" t="s">
        <v>7784</v>
      </c>
      <c r="R149" t="s">
        <v>7774</v>
      </c>
      <c r="S149" t="s">
        <v>7189</v>
      </c>
      <c r="T149" t="s">
        <v>7461</v>
      </c>
      <c r="U149" t="s">
        <v>7461</v>
      </c>
      <c r="V149">
        <v>5.56</v>
      </c>
      <c r="W149" t="s">
        <v>7877</v>
      </c>
      <c r="X149">
        <v>1.8</v>
      </c>
      <c r="Y149" t="s">
        <v>7774</v>
      </c>
      <c r="Z149" t="s">
        <v>7789</v>
      </c>
      <c r="AA149" t="s">
        <v>7774</v>
      </c>
      <c r="AE149" t="s">
        <v>5678</v>
      </c>
      <c r="AF149">
        <v>42.77707083</v>
      </c>
      <c r="AG149">
        <v>-82.037375710000006</v>
      </c>
      <c r="AH149">
        <v>202.8</v>
      </c>
      <c r="AI149">
        <v>290</v>
      </c>
      <c r="AK149">
        <v>15</v>
      </c>
      <c r="AL149">
        <v>986</v>
      </c>
      <c r="AM149">
        <v>17.608000000000001</v>
      </c>
      <c r="AN149">
        <v>-423.286</v>
      </c>
      <c r="AO149">
        <v>2116</v>
      </c>
      <c r="AP149">
        <v>2117</v>
      </c>
      <c r="AS149">
        <v>1.24</v>
      </c>
      <c r="AT149">
        <v>1.24</v>
      </c>
      <c r="AV149">
        <v>2.15</v>
      </c>
      <c r="AW149">
        <v>2.15</v>
      </c>
      <c r="BC149">
        <v>0.56000000000000005</v>
      </c>
      <c r="BD149">
        <v>9</v>
      </c>
      <c r="BE149" t="s">
        <v>1112</v>
      </c>
      <c r="BF149" t="s">
        <v>3895</v>
      </c>
      <c r="BG149">
        <v>148</v>
      </c>
      <c r="BH149" t="s">
        <v>5753</v>
      </c>
      <c r="BI149" t="s">
        <v>7773</v>
      </c>
      <c r="BJ149">
        <v>148</v>
      </c>
      <c r="BK149">
        <v>1100</v>
      </c>
      <c r="BR149">
        <v>13</v>
      </c>
      <c r="BS149">
        <v>0.66</v>
      </c>
      <c r="BT149">
        <v>0.57999999999999996</v>
      </c>
      <c r="BU149">
        <v>0.57999999999999996</v>
      </c>
      <c r="BV149">
        <v>42.77707083</v>
      </c>
      <c r="BW149">
        <v>-82.037375710000006</v>
      </c>
      <c r="BX149">
        <v>4736581.142</v>
      </c>
      <c r="BY149">
        <v>202.76400000000001</v>
      </c>
      <c r="BZ149">
        <v>252.5</v>
      </c>
      <c r="CA149" t="s">
        <v>7470</v>
      </c>
      <c r="CB149">
        <v>7</v>
      </c>
      <c r="CC149">
        <v>10</v>
      </c>
      <c r="CD149">
        <v>12</v>
      </c>
      <c r="CE149">
        <v>12</v>
      </c>
      <c r="CF149" t="s">
        <v>5677</v>
      </c>
      <c r="CG149">
        <v>414</v>
      </c>
      <c r="CH149" t="s">
        <v>3290</v>
      </c>
      <c r="CI149" t="s">
        <v>7332</v>
      </c>
      <c r="CJ149">
        <v>5.56</v>
      </c>
      <c r="CK149">
        <v>1.8</v>
      </c>
    </row>
    <row r="150" spans="1:89" x14ac:dyDescent="0.35">
      <c r="A150" t="s">
        <v>3896</v>
      </c>
      <c r="B150">
        <v>149</v>
      </c>
      <c r="C150" t="s">
        <v>7778</v>
      </c>
      <c r="D150">
        <v>276</v>
      </c>
      <c r="E150">
        <v>841.10799999999995</v>
      </c>
      <c r="F150">
        <v>10</v>
      </c>
      <c r="G150" t="s">
        <v>7782</v>
      </c>
      <c r="H150" t="s">
        <v>7773</v>
      </c>
      <c r="I150" t="s">
        <v>5753</v>
      </c>
      <c r="J150">
        <v>12</v>
      </c>
      <c r="K150">
        <v>0.66</v>
      </c>
      <c r="L150">
        <v>8</v>
      </c>
      <c r="M150">
        <v>11</v>
      </c>
      <c r="N150" t="s">
        <v>7882</v>
      </c>
      <c r="Q150" t="s">
        <v>7784</v>
      </c>
      <c r="R150" t="s">
        <v>7774</v>
      </c>
      <c r="S150" t="s">
        <v>7189</v>
      </c>
      <c r="T150" t="s">
        <v>7461</v>
      </c>
      <c r="U150" t="s">
        <v>7461</v>
      </c>
      <c r="V150">
        <v>5.56</v>
      </c>
      <c r="W150" t="s">
        <v>7877</v>
      </c>
      <c r="X150">
        <v>1.8</v>
      </c>
      <c r="Y150" t="s">
        <v>7774</v>
      </c>
      <c r="Z150" t="s">
        <v>7786</v>
      </c>
      <c r="AA150" t="s">
        <v>7774</v>
      </c>
      <c r="AB150">
        <v>10</v>
      </c>
      <c r="AC150">
        <v>10</v>
      </c>
      <c r="AD150">
        <v>15</v>
      </c>
      <c r="AE150" t="s">
        <v>5683</v>
      </c>
      <c r="AF150">
        <v>42.777067250000002</v>
      </c>
      <c r="AG150">
        <v>-82.037375819999994</v>
      </c>
      <c r="AH150">
        <v>202.8</v>
      </c>
      <c r="AI150">
        <v>290</v>
      </c>
      <c r="AK150">
        <v>15</v>
      </c>
      <c r="AL150">
        <v>986</v>
      </c>
      <c r="AM150">
        <v>18.004000000000001</v>
      </c>
      <c r="AN150">
        <v>-415.81799999999998</v>
      </c>
      <c r="AO150">
        <v>2116</v>
      </c>
      <c r="AP150">
        <v>2117</v>
      </c>
      <c r="AS150">
        <v>1.24</v>
      </c>
      <c r="AT150">
        <v>1.24</v>
      </c>
      <c r="AV150">
        <v>2.15</v>
      </c>
      <c r="AW150">
        <v>2.15</v>
      </c>
      <c r="BC150">
        <v>0.66</v>
      </c>
      <c r="BD150">
        <v>8</v>
      </c>
      <c r="BE150" t="s">
        <v>1113</v>
      </c>
      <c r="BF150" t="s">
        <v>3896</v>
      </c>
      <c r="BG150">
        <v>149</v>
      </c>
      <c r="BH150" t="s">
        <v>5753</v>
      </c>
      <c r="BI150" t="s">
        <v>7773</v>
      </c>
      <c r="BJ150">
        <v>149</v>
      </c>
      <c r="BK150">
        <v>1100</v>
      </c>
      <c r="BR150">
        <v>13</v>
      </c>
      <c r="BS150">
        <v>0.66</v>
      </c>
      <c r="BT150">
        <v>0.57999999999999996</v>
      </c>
      <c r="BU150">
        <v>0.57999999999999996</v>
      </c>
      <c r="BV150">
        <v>42.777067250000002</v>
      </c>
      <c r="BW150">
        <v>-82.037375819999994</v>
      </c>
      <c r="BX150">
        <v>4736580.7439999999</v>
      </c>
      <c r="BY150">
        <v>202.762</v>
      </c>
      <c r="BZ150">
        <v>254.3</v>
      </c>
      <c r="CA150" t="s">
        <v>7486</v>
      </c>
      <c r="CB150">
        <v>7</v>
      </c>
      <c r="CC150">
        <v>10</v>
      </c>
      <c r="CD150">
        <v>12</v>
      </c>
      <c r="CE150">
        <v>12</v>
      </c>
      <c r="CF150" t="s">
        <v>5677</v>
      </c>
      <c r="CG150">
        <v>414</v>
      </c>
      <c r="CH150" t="s">
        <v>3290</v>
      </c>
      <c r="CI150" t="s">
        <v>7332</v>
      </c>
      <c r="CJ150">
        <v>5.56</v>
      </c>
      <c r="CK150">
        <v>1.9</v>
      </c>
    </row>
    <row r="151" spans="1:89" x14ac:dyDescent="0.35">
      <c r="A151" t="s">
        <v>3900</v>
      </c>
      <c r="B151">
        <v>150</v>
      </c>
      <c r="C151" t="s">
        <v>7778</v>
      </c>
      <c r="D151">
        <v>278</v>
      </c>
      <c r="E151">
        <v>858.03700000000003</v>
      </c>
      <c r="F151">
        <v>10</v>
      </c>
      <c r="G151" t="s">
        <v>7782</v>
      </c>
      <c r="H151" t="s">
        <v>7773</v>
      </c>
      <c r="I151" t="s">
        <v>7810</v>
      </c>
      <c r="L151">
        <v>25</v>
      </c>
      <c r="M151">
        <v>13</v>
      </c>
      <c r="N151" t="s">
        <v>7547</v>
      </c>
      <c r="Q151" t="s">
        <v>7776</v>
      </c>
      <c r="R151" t="s">
        <v>3293</v>
      </c>
      <c r="S151" t="s">
        <v>7190</v>
      </c>
      <c r="T151" t="s">
        <v>7364</v>
      </c>
      <c r="U151" t="s">
        <v>7364</v>
      </c>
      <c r="V151">
        <v>5.56</v>
      </c>
      <c r="W151" t="s">
        <v>7883</v>
      </c>
      <c r="X151">
        <v>1.9</v>
      </c>
      <c r="Y151" t="s">
        <v>7774</v>
      </c>
      <c r="Z151" t="s">
        <v>7788</v>
      </c>
      <c r="AA151" t="s">
        <v>7774</v>
      </c>
      <c r="AE151" t="s">
        <v>5776</v>
      </c>
      <c r="AF151">
        <v>42.776914359999999</v>
      </c>
      <c r="AG151">
        <v>-82.037381400000001</v>
      </c>
      <c r="AH151">
        <v>202.7</v>
      </c>
      <c r="AI151">
        <v>290</v>
      </c>
      <c r="AK151">
        <v>15</v>
      </c>
      <c r="AL151">
        <v>986</v>
      </c>
      <c r="AM151">
        <v>16.824999999999999</v>
      </c>
      <c r="AN151">
        <v>-1.56</v>
      </c>
      <c r="BE151" t="s">
        <v>1116</v>
      </c>
      <c r="BF151" t="s">
        <v>3900</v>
      </c>
      <c r="BG151">
        <v>150</v>
      </c>
      <c r="BH151" t="s">
        <v>7810</v>
      </c>
      <c r="BI151" t="s">
        <v>7773</v>
      </c>
      <c r="BJ151">
        <v>150</v>
      </c>
      <c r="BK151">
        <v>1110</v>
      </c>
      <c r="BV151">
        <v>42.776914359999999</v>
      </c>
      <c r="BW151">
        <v>-82.037381400000001</v>
      </c>
      <c r="BX151">
        <v>4736563.7719999999</v>
      </c>
      <c r="BY151">
        <v>202.67699999999999</v>
      </c>
      <c r="BZ151">
        <v>312.7</v>
      </c>
      <c r="CA151" t="s">
        <v>7487</v>
      </c>
      <c r="CB151">
        <v>7</v>
      </c>
      <c r="CF151" t="s">
        <v>5672</v>
      </c>
      <c r="CG151">
        <v>414</v>
      </c>
      <c r="CH151" t="s">
        <v>3899</v>
      </c>
      <c r="CI151" t="s">
        <v>3899</v>
      </c>
      <c r="CJ151">
        <v>5.56</v>
      </c>
      <c r="CK151">
        <v>1.8</v>
      </c>
    </row>
    <row r="152" spans="1:89" x14ac:dyDescent="0.35">
      <c r="A152" t="s">
        <v>5991</v>
      </c>
      <c r="B152">
        <v>151</v>
      </c>
      <c r="C152" t="s">
        <v>7778</v>
      </c>
      <c r="D152">
        <v>282</v>
      </c>
      <c r="E152">
        <v>898.15</v>
      </c>
      <c r="F152">
        <v>10</v>
      </c>
      <c r="G152" t="s">
        <v>7775</v>
      </c>
      <c r="H152" t="s">
        <v>7773</v>
      </c>
      <c r="I152" t="s">
        <v>7772</v>
      </c>
      <c r="J152">
        <v>0.5</v>
      </c>
      <c r="K152">
        <v>1.48</v>
      </c>
      <c r="L152">
        <v>211</v>
      </c>
      <c r="M152">
        <v>62</v>
      </c>
      <c r="N152" t="s">
        <v>7438</v>
      </c>
      <c r="Q152" t="s">
        <v>7776</v>
      </c>
      <c r="R152" t="s">
        <v>3293</v>
      </c>
      <c r="S152" t="s">
        <v>7191</v>
      </c>
      <c r="T152" t="s">
        <v>7439</v>
      </c>
      <c r="U152" t="s">
        <v>7439</v>
      </c>
      <c r="V152">
        <v>5.56</v>
      </c>
      <c r="W152" t="s">
        <v>7886</v>
      </c>
      <c r="X152">
        <v>1.8</v>
      </c>
      <c r="Y152" t="s">
        <v>7774</v>
      </c>
      <c r="AA152" t="s">
        <v>7774</v>
      </c>
      <c r="AB152">
        <v>0.5</v>
      </c>
      <c r="AC152">
        <v>7.6</v>
      </c>
      <c r="AD152">
        <v>25.4</v>
      </c>
      <c r="AE152" t="s">
        <v>5989</v>
      </c>
      <c r="AF152">
        <v>42.776552780000003</v>
      </c>
      <c r="AG152">
        <v>-82.037395590000003</v>
      </c>
      <c r="AH152">
        <v>202.5</v>
      </c>
      <c r="AI152">
        <v>290</v>
      </c>
      <c r="AK152">
        <v>15</v>
      </c>
      <c r="AL152">
        <v>986</v>
      </c>
      <c r="AM152">
        <v>2.6440000000000001</v>
      </c>
      <c r="AN152">
        <v>0</v>
      </c>
      <c r="BE152" t="s">
        <v>5990</v>
      </c>
      <c r="BF152" t="s">
        <v>5991</v>
      </c>
      <c r="BG152">
        <v>151</v>
      </c>
      <c r="BH152" t="s">
        <v>7772</v>
      </c>
      <c r="BI152" t="s">
        <v>7773</v>
      </c>
      <c r="BJ152">
        <v>151</v>
      </c>
      <c r="BK152">
        <v>1140</v>
      </c>
      <c r="BV152">
        <v>42.776552780000003</v>
      </c>
      <c r="BW152">
        <v>-82.037395590000003</v>
      </c>
      <c r="BX152">
        <v>4736523.6339999996</v>
      </c>
      <c r="BY152">
        <v>202.535</v>
      </c>
      <c r="BZ152">
        <v>287.3</v>
      </c>
      <c r="CA152" t="s">
        <v>8667</v>
      </c>
      <c r="CB152">
        <v>7</v>
      </c>
      <c r="CF152" t="s">
        <v>5672</v>
      </c>
      <c r="CG152">
        <v>414</v>
      </c>
      <c r="CH152" t="s">
        <v>3907</v>
      </c>
      <c r="CI152" t="s">
        <v>3907</v>
      </c>
      <c r="CJ152">
        <v>5.56</v>
      </c>
      <c r="CK152">
        <v>1.8</v>
      </c>
    </row>
    <row r="153" spans="1:89" x14ac:dyDescent="0.35">
      <c r="A153" t="s">
        <v>3909</v>
      </c>
      <c r="B153">
        <v>152</v>
      </c>
      <c r="C153" t="s">
        <v>7778</v>
      </c>
      <c r="D153">
        <v>283</v>
      </c>
      <c r="E153">
        <v>903.58</v>
      </c>
      <c r="F153">
        <v>10</v>
      </c>
      <c r="G153" t="s">
        <v>7782</v>
      </c>
      <c r="H153" t="s">
        <v>7773</v>
      </c>
      <c r="I153" t="s">
        <v>7810</v>
      </c>
      <c r="J153">
        <v>15</v>
      </c>
      <c r="K153">
        <v>0.84</v>
      </c>
      <c r="L153">
        <v>8</v>
      </c>
      <c r="M153">
        <v>11</v>
      </c>
      <c r="N153" t="s">
        <v>7617</v>
      </c>
      <c r="Q153" t="s">
        <v>7776</v>
      </c>
      <c r="R153" t="s">
        <v>3293</v>
      </c>
      <c r="S153" t="s">
        <v>7191</v>
      </c>
      <c r="T153" t="s">
        <v>7439</v>
      </c>
      <c r="U153" t="s">
        <v>7439</v>
      </c>
      <c r="V153">
        <v>5.56</v>
      </c>
      <c r="W153" t="s">
        <v>7886</v>
      </c>
      <c r="X153">
        <v>1.9</v>
      </c>
      <c r="Y153" t="s">
        <v>7774</v>
      </c>
      <c r="Z153" t="s">
        <v>7786</v>
      </c>
      <c r="AA153" t="s">
        <v>7774</v>
      </c>
      <c r="AB153">
        <v>10</v>
      </c>
      <c r="AC153">
        <v>10</v>
      </c>
      <c r="AD153">
        <v>15</v>
      </c>
      <c r="AE153" t="s">
        <v>5785</v>
      </c>
      <c r="AF153">
        <v>42.776502790000002</v>
      </c>
      <c r="AG153">
        <v>-82.037397720000001</v>
      </c>
      <c r="AH153">
        <v>202.5</v>
      </c>
      <c r="AI153">
        <v>290</v>
      </c>
      <c r="AK153">
        <v>15</v>
      </c>
      <c r="AL153">
        <v>986</v>
      </c>
      <c r="AM153">
        <v>8.1760000000000002</v>
      </c>
      <c r="AN153">
        <v>-20.51</v>
      </c>
      <c r="AO153">
        <v>2115</v>
      </c>
      <c r="AP153">
        <v>2116</v>
      </c>
      <c r="AS153">
        <v>1.24</v>
      </c>
      <c r="AT153">
        <v>1.24</v>
      </c>
      <c r="AV153">
        <v>2.15</v>
      </c>
      <c r="AW153">
        <v>2.14</v>
      </c>
      <c r="BC153">
        <v>0.84</v>
      </c>
      <c r="BD153">
        <v>8</v>
      </c>
      <c r="BE153" t="s">
        <v>1124</v>
      </c>
      <c r="BF153" t="s">
        <v>3909</v>
      </c>
      <c r="BG153">
        <v>152</v>
      </c>
      <c r="BH153" t="s">
        <v>7810</v>
      </c>
      <c r="BI153" t="s">
        <v>7773</v>
      </c>
      <c r="BJ153">
        <v>152</v>
      </c>
      <c r="BK153">
        <v>1140</v>
      </c>
      <c r="BR153">
        <v>13</v>
      </c>
      <c r="BS153">
        <v>0.66</v>
      </c>
      <c r="BT153">
        <v>0.57999999999999996</v>
      </c>
      <c r="BU153">
        <v>0.57999999999999996</v>
      </c>
      <c r="BV153">
        <v>42.776502790000002</v>
      </c>
      <c r="BW153">
        <v>-82.037397720000001</v>
      </c>
      <c r="BX153">
        <v>4736518.0860000001</v>
      </c>
      <c r="BY153">
        <v>202.52099999999999</v>
      </c>
      <c r="BZ153">
        <v>298.60000000000002</v>
      </c>
      <c r="CA153" t="s">
        <v>7490</v>
      </c>
      <c r="CB153">
        <v>7</v>
      </c>
      <c r="CC153">
        <v>10</v>
      </c>
      <c r="CD153">
        <v>12</v>
      </c>
      <c r="CE153">
        <v>12</v>
      </c>
      <c r="CF153" t="s">
        <v>5672</v>
      </c>
      <c r="CG153">
        <v>414</v>
      </c>
      <c r="CH153" t="s">
        <v>3710</v>
      </c>
      <c r="CI153" t="s">
        <v>8656</v>
      </c>
      <c r="CJ153">
        <v>5.56</v>
      </c>
      <c r="CK153">
        <v>1.9</v>
      </c>
    </row>
    <row r="154" spans="1:89" x14ac:dyDescent="0.35">
      <c r="A154" t="s">
        <v>5995</v>
      </c>
      <c r="B154">
        <v>153</v>
      </c>
      <c r="C154" t="s">
        <v>7778</v>
      </c>
      <c r="D154">
        <v>285</v>
      </c>
      <c r="E154">
        <v>914.52599999999995</v>
      </c>
      <c r="F154">
        <v>10</v>
      </c>
      <c r="G154" t="s">
        <v>7775</v>
      </c>
      <c r="H154" t="s">
        <v>7773</v>
      </c>
      <c r="I154" t="s">
        <v>7772</v>
      </c>
      <c r="J154">
        <v>0.9</v>
      </c>
      <c r="K154">
        <v>2.46</v>
      </c>
      <c r="L154">
        <v>105</v>
      </c>
      <c r="M154">
        <v>78</v>
      </c>
      <c r="N154" t="s">
        <v>7609</v>
      </c>
      <c r="Q154" t="s">
        <v>7776</v>
      </c>
      <c r="R154" t="s">
        <v>7774</v>
      </c>
      <c r="S154" t="s">
        <v>7192</v>
      </c>
      <c r="T154" t="s">
        <v>7330</v>
      </c>
      <c r="U154" t="s">
        <v>7330</v>
      </c>
      <c r="V154">
        <v>5.56</v>
      </c>
      <c r="W154" t="s">
        <v>7781</v>
      </c>
      <c r="X154">
        <v>1.9</v>
      </c>
      <c r="Y154" t="s">
        <v>7774</v>
      </c>
      <c r="AA154" t="s">
        <v>7774</v>
      </c>
      <c r="AB154">
        <v>0.5</v>
      </c>
      <c r="AC154">
        <v>7.6</v>
      </c>
      <c r="AD154">
        <v>25.4</v>
      </c>
      <c r="AF154">
        <v>42.776404339999999</v>
      </c>
      <c r="AG154">
        <v>-82.037401849999995</v>
      </c>
      <c r="AH154">
        <v>202.5</v>
      </c>
      <c r="AI154">
        <v>290</v>
      </c>
      <c r="AK154">
        <v>15</v>
      </c>
      <c r="AL154">
        <v>986</v>
      </c>
      <c r="AM154">
        <v>0.873</v>
      </c>
      <c r="AN154">
        <v>-296.89699999999999</v>
      </c>
      <c r="BE154" t="s">
        <v>5994</v>
      </c>
      <c r="BF154" t="s">
        <v>5995</v>
      </c>
      <c r="BG154">
        <v>153</v>
      </c>
      <c r="BH154" t="s">
        <v>7772</v>
      </c>
      <c r="BI154" t="s">
        <v>7773</v>
      </c>
      <c r="BJ154">
        <v>153</v>
      </c>
      <c r="BK154">
        <v>1150</v>
      </c>
      <c r="BV154">
        <v>42.776404339999999</v>
      </c>
      <c r="BW154">
        <v>-82.037401849999995</v>
      </c>
      <c r="BX154">
        <v>4736507.1569999997</v>
      </c>
      <c r="BY154">
        <v>202.54300000000001</v>
      </c>
      <c r="BZ154">
        <v>172.6</v>
      </c>
      <c r="CA154" t="s">
        <v>7491</v>
      </c>
      <c r="CB154">
        <v>7</v>
      </c>
      <c r="CF154" t="s">
        <v>5672</v>
      </c>
      <c r="CG154">
        <v>414</v>
      </c>
      <c r="CH154" t="s">
        <v>3502</v>
      </c>
      <c r="CI154" t="s">
        <v>8654</v>
      </c>
      <c r="CJ154">
        <v>5.56</v>
      </c>
      <c r="CK154">
        <v>1.9</v>
      </c>
    </row>
    <row r="155" spans="1:89" x14ac:dyDescent="0.35">
      <c r="A155" t="s">
        <v>3914</v>
      </c>
      <c r="B155">
        <v>154</v>
      </c>
      <c r="C155" t="s">
        <v>7778</v>
      </c>
      <c r="D155">
        <v>286</v>
      </c>
      <c r="E155">
        <v>928.92100000000005</v>
      </c>
      <c r="F155">
        <v>10</v>
      </c>
      <c r="G155" t="s">
        <v>7782</v>
      </c>
      <c r="H155" t="s">
        <v>7773</v>
      </c>
      <c r="I155" t="s">
        <v>7810</v>
      </c>
      <c r="J155">
        <v>17</v>
      </c>
      <c r="K155">
        <v>0.93</v>
      </c>
      <c r="L155">
        <v>17</v>
      </c>
      <c r="M155">
        <v>15</v>
      </c>
      <c r="N155" t="s">
        <v>7330</v>
      </c>
      <c r="Q155" t="s">
        <v>7776</v>
      </c>
      <c r="R155" t="s">
        <v>3293</v>
      </c>
      <c r="S155" t="s">
        <v>7192</v>
      </c>
      <c r="T155" t="s">
        <v>7330</v>
      </c>
      <c r="U155" t="s">
        <v>7330</v>
      </c>
      <c r="V155">
        <v>5.56</v>
      </c>
      <c r="W155" t="s">
        <v>7781</v>
      </c>
      <c r="X155">
        <v>1.9</v>
      </c>
      <c r="Y155" t="s">
        <v>7774</v>
      </c>
      <c r="Z155" t="s">
        <v>7788</v>
      </c>
      <c r="AA155" t="s">
        <v>7774</v>
      </c>
      <c r="AB155">
        <v>15</v>
      </c>
      <c r="AC155">
        <v>20</v>
      </c>
      <c r="AD155">
        <v>22</v>
      </c>
      <c r="AE155" t="s">
        <v>5785</v>
      </c>
      <c r="AF155">
        <v>42.7762739</v>
      </c>
      <c r="AG155">
        <v>-82.037407389999998</v>
      </c>
      <c r="AH155">
        <v>202.4</v>
      </c>
      <c r="AI155">
        <v>290</v>
      </c>
      <c r="AK155">
        <v>15</v>
      </c>
      <c r="AL155">
        <v>986</v>
      </c>
      <c r="AM155">
        <v>15.311999999999999</v>
      </c>
      <c r="AN155">
        <v>0</v>
      </c>
      <c r="AO155">
        <v>2098</v>
      </c>
      <c r="AP155">
        <v>2102</v>
      </c>
      <c r="AS155">
        <v>1.23</v>
      </c>
      <c r="AT155">
        <v>1.22</v>
      </c>
      <c r="AV155">
        <v>2.13</v>
      </c>
      <c r="AW155">
        <v>2.13</v>
      </c>
      <c r="BC155">
        <v>0.93</v>
      </c>
      <c r="BD155">
        <v>17</v>
      </c>
      <c r="BE155" t="s">
        <v>1128</v>
      </c>
      <c r="BF155" t="s">
        <v>3914</v>
      </c>
      <c r="BG155">
        <v>154</v>
      </c>
      <c r="BH155" t="s">
        <v>7810</v>
      </c>
      <c r="BI155" t="s">
        <v>7773</v>
      </c>
      <c r="BJ155">
        <v>154</v>
      </c>
      <c r="BK155">
        <v>1150</v>
      </c>
      <c r="BR155">
        <v>13</v>
      </c>
      <c r="BS155">
        <v>0.66</v>
      </c>
      <c r="BT155">
        <v>0.59</v>
      </c>
      <c r="BU155">
        <v>0.59</v>
      </c>
      <c r="BV155">
        <v>42.7762739</v>
      </c>
      <c r="BW155">
        <v>-82.037407389999998</v>
      </c>
      <c r="BX155">
        <v>4736492.6780000003</v>
      </c>
      <c r="BY155">
        <v>202.364</v>
      </c>
      <c r="BZ155">
        <v>44.6</v>
      </c>
      <c r="CA155" t="s">
        <v>7458</v>
      </c>
      <c r="CB155">
        <v>7</v>
      </c>
      <c r="CC155">
        <v>10</v>
      </c>
      <c r="CD155">
        <v>12</v>
      </c>
      <c r="CE155">
        <v>12</v>
      </c>
      <c r="CF155" t="s">
        <v>5672</v>
      </c>
      <c r="CG155">
        <v>414</v>
      </c>
      <c r="CH155" t="s">
        <v>3710</v>
      </c>
      <c r="CI155" t="s">
        <v>8656</v>
      </c>
      <c r="CJ155">
        <v>5.56</v>
      </c>
      <c r="CK155">
        <v>1.9</v>
      </c>
    </row>
    <row r="156" spans="1:89" x14ac:dyDescent="0.35">
      <c r="A156" t="s">
        <v>5999</v>
      </c>
      <c r="B156">
        <v>155</v>
      </c>
      <c r="C156" t="s">
        <v>7778</v>
      </c>
      <c r="D156">
        <v>288</v>
      </c>
      <c r="E156">
        <v>933.97699999999998</v>
      </c>
      <c r="F156">
        <v>10</v>
      </c>
      <c r="G156" t="s">
        <v>7798</v>
      </c>
      <c r="H156" t="s">
        <v>7773</v>
      </c>
      <c r="I156" t="s">
        <v>5753</v>
      </c>
      <c r="J156">
        <v>13</v>
      </c>
      <c r="K156">
        <v>0.72</v>
      </c>
      <c r="L156">
        <v>12</v>
      </c>
      <c r="M156">
        <v>4</v>
      </c>
      <c r="N156" t="s">
        <v>7700</v>
      </c>
      <c r="Q156" t="s">
        <v>7784</v>
      </c>
      <c r="R156" t="s">
        <v>7774</v>
      </c>
      <c r="S156" t="s">
        <v>7193</v>
      </c>
      <c r="T156" t="s">
        <v>7492</v>
      </c>
      <c r="U156" t="s">
        <v>7492</v>
      </c>
      <c r="V156">
        <v>5.56</v>
      </c>
      <c r="W156" t="s">
        <v>7816</v>
      </c>
      <c r="X156">
        <v>1.9</v>
      </c>
      <c r="Y156" t="s">
        <v>7774</v>
      </c>
      <c r="Z156" t="s">
        <v>7783</v>
      </c>
      <c r="AA156" t="s">
        <v>7774</v>
      </c>
      <c r="AB156">
        <v>15</v>
      </c>
      <c r="AC156">
        <v>15</v>
      </c>
      <c r="AD156">
        <v>8</v>
      </c>
      <c r="AE156" t="s">
        <v>5683</v>
      </c>
      <c r="AF156">
        <v>42.776228199999998</v>
      </c>
      <c r="AG156">
        <v>-82.037409269999998</v>
      </c>
      <c r="AH156">
        <v>202.4</v>
      </c>
      <c r="AI156">
        <v>290</v>
      </c>
      <c r="AK156">
        <v>15</v>
      </c>
      <c r="AL156">
        <v>986</v>
      </c>
      <c r="AM156">
        <v>2.27</v>
      </c>
      <c r="AN156">
        <v>250.619</v>
      </c>
      <c r="AO156">
        <v>2111</v>
      </c>
      <c r="AP156">
        <v>2112</v>
      </c>
      <c r="AS156">
        <v>1.23</v>
      </c>
      <c r="AT156">
        <v>1.23</v>
      </c>
      <c r="AV156">
        <v>2.14</v>
      </c>
      <c r="AW156">
        <v>2.14</v>
      </c>
      <c r="BC156">
        <v>0.72</v>
      </c>
      <c r="BD156">
        <v>12</v>
      </c>
      <c r="BE156" t="s">
        <v>5998</v>
      </c>
      <c r="BF156" t="s">
        <v>5999</v>
      </c>
      <c r="BG156">
        <v>155</v>
      </c>
      <c r="BH156" t="s">
        <v>5753</v>
      </c>
      <c r="BI156" t="s">
        <v>7773</v>
      </c>
      <c r="BJ156">
        <v>155</v>
      </c>
      <c r="BK156">
        <v>1160</v>
      </c>
      <c r="BR156">
        <v>13</v>
      </c>
      <c r="BS156">
        <v>0.66</v>
      </c>
      <c r="BT156">
        <v>0.57999999999999996</v>
      </c>
      <c r="BU156">
        <v>0.57999999999999996</v>
      </c>
      <c r="BV156">
        <v>42.776228199999998</v>
      </c>
      <c r="BW156">
        <v>-82.037409269999998</v>
      </c>
      <c r="BX156">
        <v>4736487.6050000004</v>
      </c>
      <c r="BY156">
        <v>202.381</v>
      </c>
      <c r="BZ156">
        <v>178.2</v>
      </c>
      <c r="CA156" t="s">
        <v>7493</v>
      </c>
      <c r="CB156">
        <v>7</v>
      </c>
      <c r="CC156">
        <v>10</v>
      </c>
      <c r="CD156">
        <v>12</v>
      </c>
      <c r="CE156">
        <v>12</v>
      </c>
      <c r="CF156" t="s">
        <v>5677</v>
      </c>
      <c r="CG156">
        <v>414</v>
      </c>
      <c r="CH156" t="s">
        <v>3290</v>
      </c>
      <c r="CI156" t="s">
        <v>7332</v>
      </c>
      <c r="CJ156">
        <v>5.56</v>
      </c>
      <c r="CK156">
        <v>1.9</v>
      </c>
    </row>
    <row r="157" spans="1:89" x14ac:dyDescent="0.35">
      <c r="A157" t="s">
        <v>6001</v>
      </c>
      <c r="B157">
        <v>156</v>
      </c>
      <c r="C157" t="s">
        <v>7778</v>
      </c>
      <c r="D157">
        <v>289</v>
      </c>
      <c r="E157">
        <v>935.36800000000005</v>
      </c>
      <c r="F157">
        <v>10</v>
      </c>
      <c r="G157" t="s">
        <v>7798</v>
      </c>
      <c r="H157" t="s">
        <v>7773</v>
      </c>
      <c r="I157" t="s">
        <v>5753</v>
      </c>
      <c r="J157">
        <v>13</v>
      </c>
      <c r="K157">
        <v>0.72</v>
      </c>
      <c r="L157">
        <v>17</v>
      </c>
      <c r="M157">
        <v>4</v>
      </c>
      <c r="N157" t="s">
        <v>7817</v>
      </c>
      <c r="Q157" t="s">
        <v>7784</v>
      </c>
      <c r="R157" t="s">
        <v>7774</v>
      </c>
      <c r="S157" t="s">
        <v>7193</v>
      </c>
      <c r="T157" t="s">
        <v>7492</v>
      </c>
      <c r="U157" t="s">
        <v>7492</v>
      </c>
      <c r="V157">
        <v>5.56</v>
      </c>
      <c r="W157" t="s">
        <v>7816</v>
      </c>
      <c r="X157">
        <v>2</v>
      </c>
      <c r="Y157" t="s">
        <v>7774</v>
      </c>
      <c r="Z157" t="s">
        <v>7783</v>
      </c>
      <c r="AA157" t="s">
        <v>7774</v>
      </c>
      <c r="AB157">
        <v>15</v>
      </c>
      <c r="AC157">
        <v>15</v>
      </c>
      <c r="AD157">
        <v>8</v>
      </c>
      <c r="AE157" t="s">
        <v>5683</v>
      </c>
      <c r="AF157">
        <v>42.776215649999997</v>
      </c>
      <c r="AG157">
        <v>-82.037409749999995</v>
      </c>
      <c r="AH157">
        <v>202.4</v>
      </c>
      <c r="AI157">
        <v>290</v>
      </c>
      <c r="AK157">
        <v>15</v>
      </c>
      <c r="AL157">
        <v>986</v>
      </c>
      <c r="AM157">
        <v>3.6589999999999998</v>
      </c>
      <c r="AN157">
        <v>251.357</v>
      </c>
      <c r="AO157">
        <v>2103</v>
      </c>
      <c r="AP157">
        <v>2105</v>
      </c>
      <c r="AS157">
        <v>1.23</v>
      </c>
      <c r="AT157">
        <v>1.23</v>
      </c>
      <c r="AV157">
        <v>2.13</v>
      </c>
      <c r="AW157">
        <v>2.13</v>
      </c>
      <c r="BC157">
        <v>0.72</v>
      </c>
      <c r="BD157">
        <v>17</v>
      </c>
      <c r="BE157" t="s">
        <v>6000</v>
      </c>
      <c r="BF157" t="s">
        <v>6001</v>
      </c>
      <c r="BG157">
        <v>156</v>
      </c>
      <c r="BH157" t="s">
        <v>5753</v>
      </c>
      <c r="BI157" t="s">
        <v>7773</v>
      </c>
      <c r="BJ157">
        <v>156</v>
      </c>
      <c r="BK157">
        <v>1160</v>
      </c>
      <c r="BR157">
        <v>13</v>
      </c>
      <c r="BS157">
        <v>0.66</v>
      </c>
      <c r="BT157">
        <v>0.59</v>
      </c>
      <c r="BU157">
        <v>0.59</v>
      </c>
      <c r="BV157">
        <v>42.776215649999997</v>
      </c>
      <c r="BW157">
        <v>-82.037409749999995</v>
      </c>
      <c r="BX157">
        <v>4736486.2120000003</v>
      </c>
      <c r="BY157">
        <v>202.38200000000001</v>
      </c>
      <c r="BZ157">
        <v>177.8</v>
      </c>
      <c r="CA157" t="s">
        <v>7493</v>
      </c>
      <c r="CB157">
        <v>7</v>
      </c>
      <c r="CC157">
        <v>10</v>
      </c>
      <c r="CD157">
        <v>12</v>
      </c>
      <c r="CE157">
        <v>12</v>
      </c>
      <c r="CF157" t="s">
        <v>5677</v>
      </c>
      <c r="CG157">
        <v>414</v>
      </c>
      <c r="CH157" t="s">
        <v>3290</v>
      </c>
      <c r="CI157" t="s">
        <v>7332</v>
      </c>
      <c r="CJ157">
        <v>5.56</v>
      </c>
      <c r="CK157">
        <v>2</v>
      </c>
    </row>
    <row r="158" spans="1:89" x14ac:dyDescent="0.35">
      <c r="A158" t="s">
        <v>3915</v>
      </c>
      <c r="B158">
        <v>157</v>
      </c>
      <c r="C158" t="s">
        <v>7778</v>
      </c>
      <c r="D158">
        <v>290</v>
      </c>
      <c r="E158">
        <v>936.77499999999998</v>
      </c>
      <c r="F158">
        <v>10</v>
      </c>
      <c r="G158" t="s">
        <v>7782</v>
      </c>
      <c r="H158" t="s">
        <v>7773</v>
      </c>
      <c r="I158" t="s">
        <v>5753</v>
      </c>
      <c r="J158">
        <v>10</v>
      </c>
      <c r="K158">
        <v>0.54</v>
      </c>
      <c r="L158">
        <v>6</v>
      </c>
      <c r="M158">
        <v>6</v>
      </c>
      <c r="N158" t="s">
        <v>7539</v>
      </c>
      <c r="Q158" t="s">
        <v>7784</v>
      </c>
      <c r="R158" t="s">
        <v>7774</v>
      </c>
      <c r="S158" t="s">
        <v>7193</v>
      </c>
      <c r="T158" t="s">
        <v>7492</v>
      </c>
      <c r="U158" t="s">
        <v>7492</v>
      </c>
      <c r="V158">
        <v>5.56</v>
      </c>
      <c r="W158" t="s">
        <v>7816</v>
      </c>
      <c r="X158">
        <v>1.9</v>
      </c>
      <c r="Y158" t="s">
        <v>7774</v>
      </c>
      <c r="Z158" t="s">
        <v>7789</v>
      </c>
      <c r="AA158" t="s">
        <v>7774</v>
      </c>
      <c r="AE158" t="s">
        <v>5859</v>
      </c>
      <c r="AF158">
        <v>42.77620289</v>
      </c>
      <c r="AG158">
        <v>-82.037410210000004</v>
      </c>
      <c r="AH158">
        <v>202.4</v>
      </c>
      <c r="AI158">
        <v>290</v>
      </c>
      <c r="AK158">
        <v>15</v>
      </c>
      <c r="AL158">
        <v>986</v>
      </c>
      <c r="AM158">
        <v>5.0709999999999997</v>
      </c>
      <c r="AN158">
        <v>385.56400000000002</v>
      </c>
      <c r="AO158">
        <v>2118</v>
      </c>
      <c r="AP158">
        <v>2118</v>
      </c>
      <c r="AS158">
        <v>1.24</v>
      </c>
      <c r="AT158">
        <v>1.24</v>
      </c>
      <c r="AV158">
        <v>2.15</v>
      </c>
      <c r="AW158">
        <v>2.15</v>
      </c>
      <c r="BC158">
        <v>0.54</v>
      </c>
      <c r="BD158">
        <v>6</v>
      </c>
      <c r="BE158" t="s">
        <v>1129</v>
      </c>
      <c r="BF158" t="s">
        <v>3915</v>
      </c>
      <c r="BG158">
        <v>157</v>
      </c>
      <c r="BH158" t="s">
        <v>5753</v>
      </c>
      <c r="BI158" t="s">
        <v>7773</v>
      </c>
      <c r="BJ158">
        <v>157</v>
      </c>
      <c r="BK158">
        <v>1160</v>
      </c>
      <c r="BT158">
        <v>0.57999999999999996</v>
      </c>
      <c r="BU158">
        <v>0.57999999999999996</v>
      </c>
      <c r="BV158">
        <v>42.77620289</v>
      </c>
      <c r="BW158">
        <v>-82.037410210000004</v>
      </c>
      <c r="BX158">
        <v>4736484.7949999999</v>
      </c>
      <c r="BY158">
        <v>202.375</v>
      </c>
      <c r="BZ158">
        <v>120.7</v>
      </c>
      <c r="CA158" t="s">
        <v>7494</v>
      </c>
      <c r="CB158">
        <v>7</v>
      </c>
      <c r="CD158">
        <v>12</v>
      </c>
      <c r="CE158">
        <v>12</v>
      </c>
      <c r="CF158" t="s">
        <v>5677</v>
      </c>
      <c r="CG158">
        <v>414</v>
      </c>
      <c r="CH158" t="s">
        <v>3290</v>
      </c>
      <c r="CI158" t="s">
        <v>7332</v>
      </c>
      <c r="CJ158">
        <v>5.56</v>
      </c>
      <c r="CK158">
        <v>1.9</v>
      </c>
    </row>
    <row r="159" spans="1:89" x14ac:dyDescent="0.35">
      <c r="A159" t="s">
        <v>3919</v>
      </c>
      <c r="B159">
        <v>158</v>
      </c>
      <c r="C159" t="s">
        <v>7778</v>
      </c>
      <c r="D159">
        <v>292</v>
      </c>
      <c r="E159">
        <v>949.971</v>
      </c>
      <c r="F159">
        <v>10</v>
      </c>
      <c r="G159" t="s">
        <v>7782</v>
      </c>
      <c r="H159" t="s">
        <v>7773</v>
      </c>
      <c r="I159" t="s">
        <v>5753</v>
      </c>
      <c r="J159">
        <v>14</v>
      </c>
      <c r="K159">
        <v>0.76</v>
      </c>
      <c r="L159">
        <v>8</v>
      </c>
      <c r="M159">
        <v>6</v>
      </c>
      <c r="N159" t="s">
        <v>7552</v>
      </c>
      <c r="Q159" t="s">
        <v>7784</v>
      </c>
      <c r="R159" t="s">
        <v>7774</v>
      </c>
      <c r="S159" t="s">
        <v>7194</v>
      </c>
      <c r="T159" t="s">
        <v>7495</v>
      </c>
      <c r="U159" t="s">
        <v>7495</v>
      </c>
      <c r="V159">
        <v>5.56</v>
      </c>
      <c r="W159" t="s">
        <v>7887</v>
      </c>
      <c r="X159">
        <v>1.8</v>
      </c>
      <c r="Y159" t="s">
        <v>7774</v>
      </c>
      <c r="Z159" t="s">
        <v>7789</v>
      </c>
      <c r="AA159" t="s">
        <v>7774</v>
      </c>
      <c r="AE159" t="s">
        <v>5678</v>
      </c>
      <c r="AF159">
        <v>42.776083659999998</v>
      </c>
      <c r="AG159">
        <v>-82.03741454</v>
      </c>
      <c r="AH159">
        <v>202.4</v>
      </c>
      <c r="AI159">
        <v>290</v>
      </c>
      <c r="AK159">
        <v>15</v>
      </c>
      <c r="AL159">
        <v>986</v>
      </c>
      <c r="AM159">
        <v>0.26600000000000001</v>
      </c>
      <c r="AN159">
        <v>-411.74200000000002</v>
      </c>
      <c r="AO159">
        <v>2115</v>
      </c>
      <c r="AP159">
        <v>2116</v>
      </c>
      <c r="AS159">
        <v>1.24</v>
      </c>
      <c r="AT159">
        <v>1.24</v>
      </c>
      <c r="AV159">
        <v>2.15</v>
      </c>
      <c r="AW159">
        <v>2.14</v>
      </c>
      <c r="BC159">
        <v>0.76</v>
      </c>
      <c r="BD159">
        <v>8</v>
      </c>
      <c r="BE159" t="s">
        <v>1133</v>
      </c>
      <c r="BF159" t="s">
        <v>3919</v>
      </c>
      <c r="BG159">
        <v>158</v>
      </c>
      <c r="BH159" t="s">
        <v>5753</v>
      </c>
      <c r="BI159" t="s">
        <v>7773</v>
      </c>
      <c r="BJ159">
        <v>158</v>
      </c>
      <c r="BK159">
        <v>1170</v>
      </c>
      <c r="BR159">
        <v>13</v>
      </c>
      <c r="BS159">
        <v>0.66</v>
      </c>
      <c r="BT159">
        <v>0.57999999999999996</v>
      </c>
      <c r="BU159">
        <v>0.57999999999999996</v>
      </c>
      <c r="BV159">
        <v>42.776083659999998</v>
      </c>
      <c r="BW159">
        <v>-82.03741454</v>
      </c>
      <c r="BX159">
        <v>4736471.5599999996</v>
      </c>
      <c r="BY159">
        <v>202.35300000000001</v>
      </c>
      <c r="BZ159">
        <v>206.7</v>
      </c>
      <c r="CA159" t="s">
        <v>7496</v>
      </c>
      <c r="CB159">
        <v>7</v>
      </c>
      <c r="CC159">
        <v>10</v>
      </c>
      <c r="CD159">
        <v>12</v>
      </c>
      <c r="CE159">
        <v>12</v>
      </c>
      <c r="CF159" t="s">
        <v>5677</v>
      </c>
      <c r="CG159">
        <v>414</v>
      </c>
      <c r="CH159" t="s">
        <v>3290</v>
      </c>
      <c r="CI159" t="s">
        <v>7332</v>
      </c>
      <c r="CJ159">
        <v>5.56</v>
      </c>
      <c r="CK159">
        <v>1.8</v>
      </c>
    </row>
    <row r="160" spans="1:89" x14ac:dyDescent="0.35">
      <c r="A160" t="s">
        <v>3920</v>
      </c>
      <c r="B160">
        <v>159</v>
      </c>
      <c r="C160" t="s">
        <v>7778</v>
      </c>
      <c r="D160">
        <v>294</v>
      </c>
      <c r="E160">
        <v>968.00800000000004</v>
      </c>
      <c r="F160">
        <v>10</v>
      </c>
      <c r="G160" t="s">
        <v>7782</v>
      </c>
      <c r="H160" t="s">
        <v>7773</v>
      </c>
      <c r="I160" t="s">
        <v>5753</v>
      </c>
      <c r="J160">
        <v>10</v>
      </c>
      <c r="K160">
        <v>0.57999999999999996</v>
      </c>
      <c r="L160">
        <v>8</v>
      </c>
      <c r="M160">
        <v>10</v>
      </c>
      <c r="N160" t="s">
        <v>7504</v>
      </c>
      <c r="Q160" t="s">
        <v>7784</v>
      </c>
      <c r="R160" t="s">
        <v>7774</v>
      </c>
      <c r="S160" t="s">
        <v>7195</v>
      </c>
      <c r="T160" t="s">
        <v>7497</v>
      </c>
      <c r="U160" t="s">
        <v>7497</v>
      </c>
      <c r="V160">
        <v>5.56</v>
      </c>
      <c r="W160" t="s">
        <v>7888</v>
      </c>
      <c r="X160">
        <v>1.8</v>
      </c>
      <c r="Y160" t="s">
        <v>7774</v>
      </c>
      <c r="Z160" t="s">
        <v>7789</v>
      </c>
      <c r="AA160" t="s">
        <v>7774</v>
      </c>
      <c r="AE160" t="s">
        <v>5678</v>
      </c>
      <c r="AF160">
        <v>42.775920679999999</v>
      </c>
      <c r="AG160">
        <v>-82.037420569999995</v>
      </c>
      <c r="AH160">
        <v>202.3</v>
      </c>
      <c r="AI160">
        <v>290</v>
      </c>
      <c r="AK160">
        <v>15</v>
      </c>
      <c r="AL160">
        <v>986</v>
      </c>
      <c r="AM160">
        <v>0.10299999999999999</v>
      </c>
      <c r="AN160">
        <v>401.81900000000002</v>
      </c>
      <c r="AO160">
        <v>2117</v>
      </c>
      <c r="AP160">
        <v>2117</v>
      </c>
      <c r="AS160">
        <v>1.24</v>
      </c>
      <c r="AT160">
        <v>1.24</v>
      </c>
      <c r="AV160">
        <v>2.15</v>
      </c>
      <c r="AW160">
        <v>2.15</v>
      </c>
      <c r="BC160">
        <v>0.57999999999999996</v>
      </c>
      <c r="BD160">
        <v>8</v>
      </c>
      <c r="BE160" t="s">
        <v>1134</v>
      </c>
      <c r="BF160" t="s">
        <v>3920</v>
      </c>
      <c r="BG160">
        <v>159</v>
      </c>
      <c r="BH160" t="s">
        <v>5753</v>
      </c>
      <c r="BI160" t="s">
        <v>7773</v>
      </c>
      <c r="BJ160">
        <v>159</v>
      </c>
      <c r="BK160">
        <v>1180</v>
      </c>
      <c r="BR160">
        <v>13</v>
      </c>
      <c r="BS160">
        <v>0.66</v>
      </c>
      <c r="BT160">
        <v>0.57999999999999996</v>
      </c>
      <c r="BU160">
        <v>0.57999999999999996</v>
      </c>
      <c r="BV160">
        <v>42.775920679999999</v>
      </c>
      <c r="BW160">
        <v>-82.037420569999995</v>
      </c>
      <c r="BX160">
        <v>4736453.4680000003</v>
      </c>
      <c r="BY160">
        <v>202.28299999999999</v>
      </c>
      <c r="BZ160">
        <v>132.6</v>
      </c>
      <c r="CA160" t="s">
        <v>7498</v>
      </c>
      <c r="CB160">
        <v>7</v>
      </c>
      <c r="CC160">
        <v>10</v>
      </c>
      <c r="CD160">
        <v>12</v>
      </c>
      <c r="CE160">
        <v>12</v>
      </c>
      <c r="CF160" t="s">
        <v>5677</v>
      </c>
      <c r="CG160">
        <v>414</v>
      </c>
      <c r="CH160" t="s">
        <v>3290</v>
      </c>
      <c r="CI160" t="s">
        <v>7332</v>
      </c>
      <c r="CJ160">
        <v>5.56</v>
      </c>
      <c r="CK160">
        <v>1.8</v>
      </c>
    </row>
    <row r="161" spans="1:89" x14ac:dyDescent="0.35">
      <c r="A161" t="s">
        <v>3921</v>
      </c>
      <c r="B161">
        <v>160</v>
      </c>
      <c r="C161" t="s">
        <v>7778</v>
      </c>
      <c r="D161">
        <v>295</v>
      </c>
      <c r="E161">
        <v>968.154</v>
      </c>
      <c r="F161">
        <v>10</v>
      </c>
      <c r="G161" t="s">
        <v>7782</v>
      </c>
      <c r="H161" t="s">
        <v>7773</v>
      </c>
      <c r="I161" t="s">
        <v>5753</v>
      </c>
      <c r="J161">
        <v>12</v>
      </c>
      <c r="K161">
        <v>0.65</v>
      </c>
      <c r="L161">
        <v>14</v>
      </c>
      <c r="M161">
        <v>9</v>
      </c>
      <c r="N161" t="s">
        <v>7625</v>
      </c>
      <c r="P161">
        <v>7</v>
      </c>
      <c r="Q161" t="s">
        <v>7784</v>
      </c>
      <c r="R161" t="s">
        <v>7774</v>
      </c>
      <c r="S161" t="s">
        <v>7195</v>
      </c>
      <c r="T161" t="s">
        <v>7497</v>
      </c>
      <c r="U161" t="s">
        <v>7497</v>
      </c>
      <c r="V161">
        <v>5.56</v>
      </c>
      <c r="W161" t="s">
        <v>7888</v>
      </c>
      <c r="X161">
        <v>1.8</v>
      </c>
      <c r="Y161" t="s">
        <v>7774</v>
      </c>
      <c r="Z161" t="s">
        <v>7783</v>
      </c>
      <c r="AA161" t="s">
        <v>7774</v>
      </c>
      <c r="AE161" t="s">
        <v>5678</v>
      </c>
      <c r="AF161">
        <v>42.775919389999999</v>
      </c>
      <c r="AG161">
        <v>-82.037420609999998</v>
      </c>
      <c r="AH161">
        <v>202.3</v>
      </c>
      <c r="AI161">
        <v>290</v>
      </c>
      <c r="AK161">
        <v>15</v>
      </c>
      <c r="AL161">
        <v>986</v>
      </c>
      <c r="AM161">
        <v>0.246</v>
      </c>
      <c r="AN161">
        <v>416.27199999999999</v>
      </c>
      <c r="AO161">
        <v>2109</v>
      </c>
      <c r="AP161">
        <v>2111</v>
      </c>
      <c r="AS161">
        <v>1.23</v>
      </c>
      <c r="AT161">
        <v>1.23</v>
      </c>
      <c r="AV161">
        <v>2.14</v>
      </c>
      <c r="AW161">
        <v>2.14</v>
      </c>
      <c r="BC161">
        <v>0.65</v>
      </c>
      <c r="BD161">
        <v>14</v>
      </c>
      <c r="BE161" t="s">
        <v>1135</v>
      </c>
      <c r="BF161" t="s">
        <v>3921</v>
      </c>
      <c r="BG161">
        <v>160</v>
      </c>
      <c r="BH161" t="s">
        <v>5753</v>
      </c>
      <c r="BI161" t="s">
        <v>7773</v>
      </c>
      <c r="BJ161">
        <v>160</v>
      </c>
      <c r="BK161">
        <v>1180</v>
      </c>
      <c r="BL161">
        <v>296</v>
      </c>
      <c r="BM161">
        <v>7</v>
      </c>
      <c r="BR161">
        <v>13</v>
      </c>
      <c r="BS161">
        <v>0.66</v>
      </c>
      <c r="BT161">
        <v>0.57999999999999996</v>
      </c>
      <c r="BU161">
        <v>0.57999999999999996</v>
      </c>
      <c r="BV161">
        <v>42.775919389999999</v>
      </c>
      <c r="BW161">
        <v>-82.037420609999998</v>
      </c>
      <c r="BX161">
        <v>4736453.3250000002</v>
      </c>
      <c r="BY161">
        <v>202.28200000000001</v>
      </c>
      <c r="BZ161">
        <v>138.69999999999999</v>
      </c>
      <c r="CA161" t="s">
        <v>7499</v>
      </c>
      <c r="CB161">
        <v>7</v>
      </c>
      <c r="CC161">
        <v>10</v>
      </c>
      <c r="CD161">
        <v>12</v>
      </c>
      <c r="CE161">
        <v>12</v>
      </c>
      <c r="CF161" t="s">
        <v>5677</v>
      </c>
      <c r="CG161">
        <v>414</v>
      </c>
      <c r="CH161" t="s">
        <v>3290</v>
      </c>
      <c r="CI161" t="s">
        <v>7332</v>
      </c>
      <c r="CJ161">
        <v>5.56</v>
      </c>
      <c r="CK161">
        <v>1.8</v>
      </c>
    </row>
    <row r="162" spans="1:89" hidden="1" x14ac:dyDescent="0.35">
      <c r="A162" t="s">
        <v>3922</v>
      </c>
      <c r="B162">
        <v>161</v>
      </c>
      <c r="C162" t="s">
        <v>7778</v>
      </c>
      <c r="D162">
        <v>296</v>
      </c>
      <c r="E162">
        <v>968.16399999999999</v>
      </c>
      <c r="F162">
        <v>10</v>
      </c>
      <c r="G162" t="s">
        <v>7782</v>
      </c>
      <c r="H162" t="s">
        <v>7773</v>
      </c>
      <c r="I162" t="s">
        <v>7852</v>
      </c>
      <c r="J162">
        <v>13</v>
      </c>
      <c r="K162">
        <v>0.7</v>
      </c>
      <c r="L162">
        <v>36</v>
      </c>
      <c r="M162">
        <v>11</v>
      </c>
      <c r="N162" t="s">
        <v>7507</v>
      </c>
      <c r="P162">
        <v>7</v>
      </c>
      <c r="Q162" t="s">
        <v>7784</v>
      </c>
      <c r="R162" t="s">
        <v>7774</v>
      </c>
      <c r="S162" t="s">
        <v>7195</v>
      </c>
      <c r="T162" t="s">
        <v>7497</v>
      </c>
      <c r="U162" t="s">
        <v>7497</v>
      </c>
      <c r="V162">
        <v>5.56</v>
      </c>
      <c r="W162" t="s">
        <v>7888</v>
      </c>
      <c r="X162">
        <v>1.8</v>
      </c>
      <c r="Y162" t="s">
        <v>7774</v>
      </c>
      <c r="Z162" t="s">
        <v>7879</v>
      </c>
      <c r="AA162" t="s">
        <v>7774</v>
      </c>
      <c r="AB162">
        <v>10</v>
      </c>
      <c r="AE162" t="s">
        <v>5683</v>
      </c>
      <c r="AF162">
        <v>42.775919389999999</v>
      </c>
      <c r="AG162">
        <v>-82.037420609999998</v>
      </c>
      <c r="AH162">
        <v>202.3</v>
      </c>
      <c r="AI162">
        <v>290</v>
      </c>
      <c r="AK162">
        <v>15</v>
      </c>
      <c r="AL162">
        <v>986</v>
      </c>
      <c r="AM162">
        <v>0.246</v>
      </c>
      <c r="AN162">
        <v>414.18</v>
      </c>
      <c r="AO162">
        <v>2077</v>
      </c>
      <c r="AP162">
        <v>2072</v>
      </c>
      <c r="AS162">
        <v>1.21</v>
      </c>
      <c r="AT162">
        <v>1.21</v>
      </c>
      <c r="AV162">
        <v>2.1</v>
      </c>
      <c r="AW162">
        <v>2.11</v>
      </c>
      <c r="BC162">
        <v>0.53</v>
      </c>
      <c r="BD162">
        <v>36</v>
      </c>
      <c r="BE162" t="s">
        <v>8668</v>
      </c>
      <c r="BF162" t="s">
        <v>3922</v>
      </c>
      <c r="BG162">
        <v>161</v>
      </c>
      <c r="BH162" t="s">
        <v>7852</v>
      </c>
      <c r="BI162" t="s">
        <v>7773</v>
      </c>
      <c r="BJ162">
        <v>161</v>
      </c>
      <c r="BK162">
        <v>1180</v>
      </c>
      <c r="BL162">
        <v>296</v>
      </c>
      <c r="BM162">
        <v>7</v>
      </c>
      <c r="BN162" t="s">
        <v>8660</v>
      </c>
      <c r="BR162">
        <v>13</v>
      </c>
      <c r="BS162">
        <v>0.67</v>
      </c>
      <c r="BT162">
        <v>0.59</v>
      </c>
      <c r="BU162">
        <v>0.59</v>
      </c>
      <c r="BV162">
        <v>42.775919389999999</v>
      </c>
      <c r="BW162">
        <v>-82.037420609999998</v>
      </c>
      <c r="BX162">
        <v>4736453.3250000002</v>
      </c>
      <c r="BY162">
        <v>202.28200000000001</v>
      </c>
      <c r="BZ162">
        <v>137.80000000000001</v>
      </c>
      <c r="CA162" t="s">
        <v>7357</v>
      </c>
      <c r="CB162">
        <v>7</v>
      </c>
      <c r="CC162">
        <v>10</v>
      </c>
      <c r="CD162">
        <v>11</v>
      </c>
      <c r="CE162">
        <v>11</v>
      </c>
      <c r="CF162" t="s">
        <v>5677</v>
      </c>
      <c r="CG162">
        <v>414</v>
      </c>
      <c r="CH162" t="s">
        <v>5823</v>
      </c>
      <c r="CI162" t="s">
        <v>8661</v>
      </c>
      <c r="CJ162">
        <v>5.56</v>
      </c>
    </row>
    <row r="163" spans="1:89" x14ac:dyDescent="0.35">
      <c r="A163" t="s">
        <v>3922</v>
      </c>
      <c r="B163">
        <v>162</v>
      </c>
      <c r="C163" t="s">
        <v>7778</v>
      </c>
      <c r="D163">
        <v>297</v>
      </c>
      <c r="E163">
        <v>968.178</v>
      </c>
      <c r="F163">
        <v>10</v>
      </c>
      <c r="G163" t="s">
        <v>7782</v>
      </c>
      <c r="H163" t="s">
        <v>7773</v>
      </c>
      <c r="I163" t="s">
        <v>5753</v>
      </c>
      <c r="J163">
        <v>13</v>
      </c>
      <c r="K163">
        <v>0.7</v>
      </c>
      <c r="L163">
        <v>9</v>
      </c>
      <c r="M163">
        <v>11</v>
      </c>
      <c r="N163" t="s">
        <v>7507</v>
      </c>
      <c r="P163">
        <v>7</v>
      </c>
      <c r="Q163" t="s">
        <v>7784</v>
      </c>
      <c r="R163" t="s">
        <v>7774</v>
      </c>
      <c r="S163" t="s">
        <v>7195</v>
      </c>
      <c r="T163" t="s">
        <v>7497</v>
      </c>
      <c r="U163" t="s">
        <v>7497</v>
      </c>
      <c r="V163">
        <v>5.56</v>
      </c>
      <c r="W163" t="s">
        <v>7888</v>
      </c>
      <c r="X163">
        <v>1.8</v>
      </c>
      <c r="Y163" t="s">
        <v>7774</v>
      </c>
      <c r="Z163" t="s">
        <v>7786</v>
      </c>
      <c r="AA163" t="s">
        <v>7774</v>
      </c>
      <c r="AB163">
        <v>10</v>
      </c>
      <c r="AC163">
        <v>10</v>
      </c>
      <c r="AD163">
        <v>15</v>
      </c>
      <c r="AE163" t="s">
        <v>5683</v>
      </c>
      <c r="AF163">
        <v>42.77591915</v>
      </c>
      <c r="AG163">
        <v>-82.037420620000006</v>
      </c>
      <c r="AH163">
        <v>202.3</v>
      </c>
      <c r="AI163">
        <v>290</v>
      </c>
      <c r="AK163">
        <v>15</v>
      </c>
      <c r="AL163">
        <v>986</v>
      </c>
      <c r="AM163">
        <v>0.27300000000000002</v>
      </c>
      <c r="AN163">
        <v>414.18</v>
      </c>
      <c r="AO163">
        <v>2115</v>
      </c>
      <c r="AP163">
        <v>2116</v>
      </c>
      <c r="AS163">
        <v>1.24</v>
      </c>
      <c r="AT163">
        <v>1.23</v>
      </c>
      <c r="AV163">
        <v>2.15</v>
      </c>
      <c r="AW163">
        <v>2.14</v>
      </c>
      <c r="BC163">
        <v>0.7</v>
      </c>
      <c r="BD163">
        <v>9</v>
      </c>
      <c r="BE163" t="s">
        <v>1136</v>
      </c>
      <c r="BF163" t="s">
        <v>3922</v>
      </c>
      <c r="BG163">
        <v>162</v>
      </c>
      <c r="BH163" t="s">
        <v>5753</v>
      </c>
      <c r="BI163" t="s">
        <v>7773</v>
      </c>
      <c r="BJ163">
        <v>162</v>
      </c>
      <c r="BK163">
        <v>1180</v>
      </c>
      <c r="BL163">
        <v>296</v>
      </c>
      <c r="BM163">
        <v>7</v>
      </c>
      <c r="BR163">
        <v>13</v>
      </c>
      <c r="BS163">
        <v>0.66</v>
      </c>
      <c r="BT163">
        <v>0.57999999999999996</v>
      </c>
      <c r="BU163">
        <v>0.57999999999999996</v>
      </c>
      <c r="BV163">
        <v>42.77591915</v>
      </c>
      <c r="BW163">
        <v>-82.037420620000006</v>
      </c>
      <c r="BX163">
        <v>4736453.2980000004</v>
      </c>
      <c r="BY163">
        <v>202.28200000000001</v>
      </c>
      <c r="BZ163">
        <v>137.80000000000001</v>
      </c>
      <c r="CA163" t="s">
        <v>7357</v>
      </c>
      <c r="CB163">
        <v>7</v>
      </c>
      <c r="CC163">
        <v>10</v>
      </c>
      <c r="CD163">
        <v>12</v>
      </c>
      <c r="CE163">
        <v>12</v>
      </c>
      <c r="CF163" t="s">
        <v>5677</v>
      </c>
      <c r="CG163">
        <v>414</v>
      </c>
      <c r="CH163" t="s">
        <v>3290</v>
      </c>
      <c r="CI163" t="s">
        <v>7332</v>
      </c>
      <c r="CJ163">
        <v>5.56</v>
      </c>
      <c r="CK163">
        <v>1.8</v>
      </c>
    </row>
    <row r="164" spans="1:89" x14ac:dyDescent="0.35">
      <c r="A164" t="s">
        <v>3923</v>
      </c>
      <c r="B164">
        <v>163</v>
      </c>
      <c r="C164" t="s">
        <v>7778</v>
      </c>
      <c r="D164">
        <v>298</v>
      </c>
      <c r="E164">
        <v>968.37900000000002</v>
      </c>
      <c r="F164">
        <v>10</v>
      </c>
      <c r="G164" t="s">
        <v>7782</v>
      </c>
      <c r="H164" t="s">
        <v>7773</v>
      </c>
      <c r="I164" t="s">
        <v>5753</v>
      </c>
      <c r="J164">
        <v>10</v>
      </c>
      <c r="K164">
        <v>0.54</v>
      </c>
      <c r="L164">
        <v>9</v>
      </c>
      <c r="M164">
        <v>10</v>
      </c>
      <c r="N164" t="s">
        <v>7357</v>
      </c>
      <c r="Q164" t="s">
        <v>7784</v>
      </c>
      <c r="R164" t="s">
        <v>7774</v>
      </c>
      <c r="S164" t="s">
        <v>7195</v>
      </c>
      <c r="T164" t="s">
        <v>7497</v>
      </c>
      <c r="U164" t="s">
        <v>7497</v>
      </c>
      <c r="V164">
        <v>5.56</v>
      </c>
      <c r="W164" t="s">
        <v>7888</v>
      </c>
      <c r="X164">
        <v>1.8</v>
      </c>
      <c r="Y164" t="s">
        <v>7774</v>
      </c>
      <c r="Z164" t="s">
        <v>7789</v>
      </c>
      <c r="AA164" t="s">
        <v>7774</v>
      </c>
      <c r="AE164" t="s">
        <v>5859</v>
      </c>
      <c r="AF164">
        <v>42.775917329999999</v>
      </c>
      <c r="AG164">
        <v>-82.037420679999997</v>
      </c>
      <c r="AH164">
        <v>202.3</v>
      </c>
      <c r="AI164">
        <v>290</v>
      </c>
      <c r="AK164">
        <v>15</v>
      </c>
      <c r="AL164">
        <v>986</v>
      </c>
      <c r="AM164">
        <v>0.47399999999999998</v>
      </c>
      <c r="AN164">
        <v>410.01799999999997</v>
      </c>
      <c r="AO164">
        <v>2116</v>
      </c>
      <c r="AP164">
        <v>2117</v>
      </c>
      <c r="AS164">
        <v>1.24</v>
      </c>
      <c r="AT164">
        <v>1.24</v>
      </c>
      <c r="AV164">
        <v>2.15</v>
      </c>
      <c r="AW164">
        <v>2.15</v>
      </c>
      <c r="BC164">
        <v>0.54</v>
      </c>
      <c r="BD164">
        <v>9</v>
      </c>
      <c r="BE164" t="s">
        <v>1137</v>
      </c>
      <c r="BF164" t="s">
        <v>3923</v>
      </c>
      <c r="BG164">
        <v>163</v>
      </c>
      <c r="BH164" t="s">
        <v>5753</v>
      </c>
      <c r="BI164" t="s">
        <v>7773</v>
      </c>
      <c r="BJ164">
        <v>163</v>
      </c>
      <c r="BK164">
        <v>1180</v>
      </c>
      <c r="BT164">
        <v>0.57999999999999996</v>
      </c>
      <c r="BU164">
        <v>0.57999999999999996</v>
      </c>
      <c r="BV164">
        <v>42.775917329999999</v>
      </c>
      <c r="BW164">
        <v>-82.037420679999997</v>
      </c>
      <c r="BX164">
        <v>4736453.0959999999</v>
      </c>
      <c r="BY164">
        <v>202.28200000000001</v>
      </c>
      <c r="BZ164">
        <v>136</v>
      </c>
      <c r="CA164" t="s">
        <v>7500</v>
      </c>
      <c r="CB164">
        <v>7</v>
      </c>
      <c r="CD164">
        <v>12</v>
      </c>
      <c r="CE164">
        <v>12</v>
      </c>
      <c r="CF164" t="s">
        <v>5677</v>
      </c>
      <c r="CG164">
        <v>414</v>
      </c>
      <c r="CH164" t="s">
        <v>3290</v>
      </c>
      <c r="CI164" t="s">
        <v>7332</v>
      </c>
      <c r="CJ164">
        <v>5.56</v>
      </c>
      <c r="CK164">
        <v>1.8</v>
      </c>
    </row>
    <row r="165" spans="1:89" x14ac:dyDescent="0.35">
      <c r="A165" t="s">
        <v>3924</v>
      </c>
      <c r="B165">
        <v>164</v>
      </c>
      <c r="C165" t="s">
        <v>7778</v>
      </c>
      <c r="D165">
        <v>299</v>
      </c>
      <c r="E165">
        <v>968.71100000000001</v>
      </c>
      <c r="F165">
        <v>10</v>
      </c>
      <c r="G165" t="s">
        <v>7782</v>
      </c>
      <c r="H165" t="s">
        <v>7773</v>
      </c>
      <c r="I165" t="s">
        <v>5753</v>
      </c>
      <c r="J165">
        <v>12</v>
      </c>
      <c r="K165">
        <v>0.68</v>
      </c>
      <c r="L165">
        <v>9</v>
      </c>
      <c r="M165">
        <v>8</v>
      </c>
      <c r="N165" t="s">
        <v>7357</v>
      </c>
      <c r="Q165" t="s">
        <v>7784</v>
      </c>
      <c r="R165" t="s">
        <v>7774</v>
      </c>
      <c r="S165" t="s">
        <v>7195</v>
      </c>
      <c r="T165" t="s">
        <v>7497</v>
      </c>
      <c r="U165" t="s">
        <v>7497</v>
      </c>
      <c r="V165">
        <v>5.56</v>
      </c>
      <c r="W165" t="s">
        <v>7888</v>
      </c>
      <c r="X165">
        <v>1.8</v>
      </c>
      <c r="Y165" t="s">
        <v>7774</v>
      </c>
      <c r="Z165" t="s">
        <v>7789</v>
      </c>
      <c r="AA165" t="s">
        <v>7774</v>
      </c>
      <c r="AE165" t="s">
        <v>5678</v>
      </c>
      <c r="AF165">
        <v>42.77591434</v>
      </c>
      <c r="AG165">
        <v>-82.037420780000005</v>
      </c>
      <c r="AH165">
        <v>202.3</v>
      </c>
      <c r="AI165">
        <v>290</v>
      </c>
      <c r="AK165">
        <v>15</v>
      </c>
      <c r="AL165">
        <v>986</v>
      </c>
      <c r="AM165">
        <v>0.80600000000000005</v>
      </c>
      <c r="AN165">
        <v>410.71899999999999</v>
      </c>
      <c r="AO165">
        <v>2115</v>
      </c>
      <c r="AP165">
        <v>2116</v>
      </c>
      <c r="AS165">
        <v>1.24</v>
      </c>
      <c r="AT165">
        <v>1.23</v>
      </c>
      <c r="AV165">
        <v>2.15</v>
      </c>
      <c r="AW165">
        <v>2.14</v>
      </c>
      <c r="BC165">
        <v>0.68</v>
      </c>
      <c r="BD165">
        <v>9</v>
      </c>
      <c r="BE165" t="s">
        <v>1138</v>
      </c>
      <c r="BF165" t="s">
        <v>3924</v>
      </c>
      <c r="BG165">
        <v>164</v>
      </c>
      <c r="BH165" t="s">
        <v>5753</v>
      </c>
      <c r="BI165" t="s">
        <v>7773</v>
      </c>
      <c r="BJ165">
        <v>164</v>
      </c>
      <c r="BK165">
        <v>1180</v>
      </c>
      <c r="BR165">
        <v>13</v>
      </c>
      <c r="BS165">
        <v>0.66</v>
      </c>
      <c r="BT165">
        <v>0.57999999999999996</v>
      </c>
      <c r="BU165">
        <v>0.57999999999999996</v>
      </c>
      <c r="BV165">
        <v>42.77591434</v>
      </c>
      <c r="BW165">
        <v>-82.037420780000005</v>
      </c>
      <c r="BX165">
        <v>4736452.7630000003</v>
      </c>
      <c r="BY165">
        <v>202.28100000000001</v>
      </c>
      <c r="BZ165">
        <v>136.30000000000001</v>
      </c>
      <c r="CA165" t="s">
        <v>7360</v>
      </c>
      <c r="CB165">
        <v>7</v>
      </c>
      <c r="CC165">
        <v>10</v>
      </c>
      <c r="CD165">
        <v>12</v>
      </c>
      <c r="CE165">
        <v>12</v>
      </c>
      <c r="CF165" t="s">
        <v>5677</v>
      </c>
      <c r="CG165">
        <v>414</v>
      </c>
      <c r="CH165" t="s">
        <v>3290</v>
      </c>
      <c r="CI165" t="s">
        <v>7332</v>
      </c>
      <c r="CJ165">
        <v>5.56</v>
      </c>
      <c r="CK165">
        <v>1.8</v>
      </c>
    </row>
    <row r="166" spans="1:89" x14ac:dyDescent="0.35">
      <c r="A166" t="s">
        <v>3925</v>
      </c>
      <c r="B166">
        <v>165</v>
      </c>
      <c r="C166" t="s">
        <v>7778</v>
      </c>
      <c r="D166">
        <v>300</v>
      </c>
      <c r="E166">
        <v>968.86699999999996</v>
      </c>
      <c r="F166">
        <v>10</v>
      </c>
      <c r="G166" t="s">
        <v>7782</v>
      </c>
      <c r="H166" t="s">
        <v>7773</v>
      </c>
      <c r="I166" t="s">
        <v>5753</v>
      </c>
      <c r="J166">
        <v>11</v>
      </c>
      <c r="K166">
        <v>0.62</v>
      </c>
      <c r="L166">
        <v>7</v>
      </c>
      <c r="M166">
        <v>8</v>
      </c>
      <c r="N166" t="s">
        <v>7357</v>
      </c>
      <c r="Q166" t="s">
        <v>7784</v>
      </c>
      <c r="R166" t="s">
        <v>7774</v>
      </c>
      <c r="S166" t="s">
        <v>7195</v>
      </c>
      <c r="T166" t="s">
        <v>7497</v>
      </c>
      <c r="U166" t="s">
        <v>7497</v>
      </c>
      <c r="V166">
        <v>5.56</v>
      </c>
      <c r="W166" t="s">
        <v>7888</v>
      </c>
      <c r="X166">
        <v>1.9</v>
      </c>
      <c r="Y166" t="s">
        <v>7774</v>
      </c>
      <c r="Z166" t="s">
        <v>7789</v>
      </c>
      <c r="AA166" t="s">
        <v>7774</v>
      </c>
      <c r="AE166" t="s">
        <v>5678</v>
      </c>
      <c r="AF166">
        <v>42.775912910000002</v>
      </c>
      <c r="AG166">
        <v>-82.037420830000002</v>
      </c>
      <c r="AH166">
        <v>202.3</v>
      </c>
      <c r="AI166">
        <v>290</v>
      </c>
      <c r="AK166">
        <v>15</v>
      </c>
      <c r="AL166">
        <v>986</v>
      </c>
      <c r="AM166">
        <v>0.96299999999999997</v>
      </c>
      <c r="AN166">
        <v>410.61799999999999</v>
      </c>
      <c r="AO166">
        <v>2117</v>
      </c>
      <c r="AP166">
        <v>2117</v>
      </c>
      <c r="AS166">
        <v>1.24</v>
      </c>
      <c r="AT166">
        <v>1.24</v>
      </c>
      <c r="AV166">
        <v>2.15</v>
      </c>
      <c r="AW166">
        <v>2.15</v>
      </c>
      <c r="BC166">
        <v>0.62</v>
      </c>
      <c r="BD166">
        <v>7</v>
      </c>
      <c r="BE166" t="s">
        <v>1139</v>
      </c>
      <c r="BF166" t="s">
        <v>3925</v>
      </c>
      <c r="BG166">
        <v>165</v>
      </c>
      <c r="BH166" t="s">
        <v>5753</v>
      </c>
      <c r="BI166" t="s">
        <v>7773</v>
      </c>
      <c r="BJ166">
        <v>165</v>
      </c>
      <c r="BK166">
        <v>1180</v>
      </c>
      <c r="BR166">
        <v>13</v>
      </c>
      <c r="BS166">
        <v>0.66</v>
      </c>
      <c r="BT166">
        <v>0.57999999999999996</v>
      </c>
      <c r="BU166">
        <v>0.57999999999999996</v>
      </c>
      <c r="BV166">
        <v>42.775912910000002</v>
      </c>
      <c r="BW166">
        <v>-82.037420830000002</v>
      </c>
      <c r="BX166">
        <v>4736452.6050000004</v>
      </c>
      <c r="BY166">
        <v>202.28</v>
      </c>
      <c r="BZ166">
        <v>136.30000000000001</v>
      </c>
      <c r="CA166" t="s">
        <v>7360</v>
      </c>
      <c r="CB166">
        <v>7</v>
      </c>
      <c r="CC166">
        <v>10</v>
      </c>
      <c r="CD166">
        <v>12</v>
      </c>
      <c r="CE166">
        <v>12</v>
      </c>
      <c r="CF166" t="s">
        <v>5677</v>
      </c>
      <c r="CG166">
        <v>414</v>
      </c>
      <c r="CH166" t="s">
        <v>3290</v>
      </c>
      <c r="CI166" t="s">
        <v>7332</v>
      </c>
      <c r="CJ166">
        <v>5.56</v>
      </c>
      <c r="CK166">
        <v>1.8</v>
      </c>
    </row>
    <row r="167" spans="1:89" x14ac:dyDescent="0.35">
      <c r="A167" t="s">
        <v>3926</v>
      </c>
      <c r="B167">
        <v>166</v>
      </c>
      <c r="C167" t="s">
        <v>7778</v>
      </c>
      <c r="D167">
        <v>301</v>
      </c>
      <c r="E167">
        <v>970.97900000000004</v>
      </c>
      <c r="F167">
        <v>10</v>
      </c>
      <c r="G167" t="s">
        <v>7782</v>
      </c>
      <c r="H167" t="s">
        <v>7773</v>
      </c>
      <c r="I167" t="s">
        <v>5753</v>
      </c>
      <c r="J167">
        <v>12</v>
      </c>
      <c r="K167">
        <v>0.67</v>
      </c>
      <c r="L167">
        <v>9</v>
      </c>
      <c r="M167">
        <v>10</v>
      </c>
      <c r="N167" t="s">
        <v>7570</v>
      </c>
      <c r="Q167" t="s">
        <v>7784</v>
      </c>
      <c r="R167" t="s">
        <v>7774</v>
      </c>
      <c r="S167" t="s">
        <v>7195</v>
      </c>
      <c r="T167" t="s">
        <v>7497</v>
      </c>
      <c r="U167" t="s">
        <v>7497</v>
      </c>
      <c r="V167">
        <v>5.56</v>
      </c>
      <c r="W167" t="s">
        <v>7888</v>
      </c>
      <c r="X167">
        <v>1.9</v>
      </c>
      <c r="Y167" t="s">
        <v>7774</v>
      </c>
      <c r="Z167" t="s">
        <v>7789</v>
      </c>
      <c r="AA167" t="s">
        <v>7774</v>
      </c>
      <c r="AE167" t="s">
        <v>5678</v>
      </c>
      <c r="AF167">
        <v>42.775893840000002</v>
      </c>
      <c r="AG167">
        <v>-82.037421449999997</v>
      </c>
      <c r="AH167">
        <v>202.3</v>
      </c>
      <c r="AI167">
        <v>290</v>
      </c>
      <c r="AK167">
        <v>15</v>
      </c>
      <c r="AL167">
        <v>986</v>
      </c>
      <c r="AM167">
        <v>3.0739999999999998</v>
      </c>
      <c r="AN167">
        <v>407.97500000000002</v>
      </c>
      <c r="AO167">
        <v>2115</v>
      </c>
      <c r="AP167">
        <v>2116</v>
      </c>
      <c r="AS167">
        <v>1.24</v>
      </c>
      <c r="AT167">
        <v>1.23</v>
      </c>
      <c r="AV167">
        <v>2.15</v>
      </c>
      <c r="AW167">
        <v>2.14</v>
      </c>
      <c r="BC167">
        <v>0.67</v>
      </c>
      <c r="BD167">
        <v>9</v>
      </c>
      <c r="BE167" t="s">
        <v>1140</v>
      </c>
      <c r="BF167" t="s">
        <v>3926</v>
      </c>
      <c r="BG167">
        <v>166</v>
      </c>
      <c r="BH167" t="s">
        <v>5753</v>
      </c>
      <c r="BI167" t="s">
        <v>7773</v>
      </c>
      <c r="BJ167">
        <v>166</v>
      </c>
      <c r="BK167">
        <v>1180</v>
      </c>
      <c r="BR167">
        <v>13</v>
      </c>
      <c r="BS167">
        <v>0.66</v>
      </c>
      <c r="BT167">
        <v>0.57999999999999996</v>
      </c>
      <c r="BU167">
        <v>0.57999999999999996</v>
      </c>
      <c r="BV167">
        <v>42.775893840000002</v>
      </c>
      <c r="BW167">
        <v>-82.037421449999997</v>
      </c>
      <c r="BX167">
        <v>4736450.4879999999</v>
      </c>
      <c r="BY167">
        <v>202.27199999999999</v>
      </c>
      <c r="BZ167">
        <v>135.19999999999999</v>
      </c>
      <c r="CA167" t="s">
        <v>7501</v>
      </c>
      <c r="CB167">
        <v>7</v>
      </c>
      <c r="CC167">
        <v>10</v>
      </c>
      <c r="CD167">
        <v>12</v>
      </c>
      <c r="CE167">
        <v>12</v>
      </c>
      <c r="CF167" t="s">
        <v>5677</v>
      </c>
      <c r="CG167">
        <v>414</v>
      </c>
      <c r="CH167" t="s">
        <v>3290</v>
      </c>
      <c r="CI167" t="s">
        <v>7332</v>
      </c>
      <c r="CJ167">
        <v>5.56</v>
      </c>
      <c r="CK167">
        <v>1.9</v>
      </c>
    </row>
    <row r="168" spans="1:89" x14ac:dyDescent="0.35">
      <c r="A168" t="s">
        <v>3927</v>
      </c>
      <c r="B168">
        <v>167</v>
      </c>
      <c r="C168" t="s">
        <v>7778</v>
      </c>
      <c r="D168">
        <v>302</v>
      </c>
      <c r="E168">
        <v>971.27099999999996</v>
      </c>
      <c r="F168">
        <v>10</v>
      </c>
      <c r="G168" t="s">
        <v>7782</v>
      </c>
      <c r="H168" t="s">
        <v>7773</v>
      </c>
      <c r="I168" t="s">
        <v>5753</v>
      </c>
      <c r="J168">
        <v>10</v>
      </c>
      <c r="K168">
        <v>0.57999999999999996</v>
      </c>
      <c r="L168">
        <v>7</v>
      </c>
      <c r="M168">
        <v>8</v>
      </c>
      <c r="N168" t="s">
        <v>7357</v>
      </c>
      <c r="Q168" t="s">
        <v>7784</v>
      </c>
      <c r="R168" t="s">
        <v>7774</v>
      </c>
      <c r="S168" t="s">
        <v>7195</v>
      </c>
      <c r="T168" t="s">
        <v>7497</v>
      </c>
      <c r="U168" t="s">
        <v>7497</v>
      </c>
      <c r="V168">
        <v>5.56</v>
      </c>
      <c r="W168" t="s">
        <v>7888</v>
      </c>
      <c r="X168">
        <v>1.9</v>
      </c>
      <c r="Y168" t="s">
        <v>7774</v>
      </c>
      <c r="Z168" t="s">
        <v>7789</v>
      </c>
      <c r="AA168" t="s">
        <v>7774</v>
      </c>
      <c r="AE168" t="s">
        <v>5678</v>
      </c>
      <c r="AF168">
        <v>42.775891190000003</v>
      </c>
      <c r="AG168">
        <v>-82.037421539999997</v>
      </c>
      <c r="AH168">
        <v>202.3</v>
      </c>
      <c r="AI168">
        <v>290</v>
      </c>
      <c r="AK168">
        <v>15</v>
      </c>
      <c r="AL168">
        <v>986</v>
      </c>
      <c r="AM168">
        <v>3.367</v>
      </c>
      <c r="AN168">
        <v>411.15499999999997</v>
      </c>
      <c r="AO168">
        <v>2117</v>
      </c>
      <c r="AP168">
        <v>2118</v>
      </c>
      <c r="AS168">
        <v>1.24</v>
      </c>
      <c r="AT168">
        <v>1.24</v>
      </c>
      <c r="AV168">
        <v>2.15</v>
      </c>
      <c r="AW168">
        <v>2.15</v>
      </c>
      <c r="BC168">
        <v>0.57999999999999996</v>
      </c>
      <c r="BD168">
        <v>7</v>
      </c>
      <c r="BE168" t="s">
        <v>1141</v>
      </c>
      <c r="BF168" t="s">
        <v>3927</v>
      </c>
      <c r="BG168">
        <v>167</v>
      </c>
      <c r="BH168" t="s">
        <v>5753</v>
      </c>
      <c r="BI168" t="s">
        <v>7773</v>
      </c>
      <c r="BJ168">
        <v>167</v>
      </c>
      <c r="BK168">
        <v>1180</v>
      </c>
      <c r="BR168">
        <v>13</v>
      </c>
      <c r="BS168">
        <v>0.66</v>
      </c>
      <c r="BT168">
        <v>0.57999999999999996</v>
      </c>
      <c r="BU168">
        <v>0.57999999999999996</v>
      </c>
      <c r="BV168">
        <v>42.775891190000003</v>
      </c>
      <c r="BW168">
        <v>-82.037421539999997</v>
      </c>
      <c r="BX168">
        <v>4736450.1940000001</v>
      </c>
      <c r="BY168">
        <v>202.27099999999999</v>
      </c>
      <c r="BZ168">
        <v>136.5</v>
      </c>
      <c r="CA168" t="s">
        <v>7360</v>
      </c>
      <c r="CB168">
        <v>7</v>
      </c>
      <c r="CC168">
        <v>10</v>
      </c>
      <c r="CD168">
        <v>12</v>
      </c>
      <c r="CE168">
        <v>12</v>
      </c>
      <c r="CF168" t="s">
        <v>5677</v>
      </c>
      <c r="CG168">
        <v>414</v>
      </c>
      <c r="CH168" t="s">
        <v>3290</v>
      </c>
      <c r="CI168" t="s">
        <v>7332</v>
      </c>
      <c r="CJ168">
        <v>5.56</v>
      </c>
      <c r="CK168">
        <v>1.8</v>
      </c>
    </row>
    <row r="169" spans="1:89" x14ac:dyDescent="0.35">
      <c r="A169" t="s">
        <v>3928</v>
      </c>
      <c r="B169">
        <v>168</v>
      </c>
      <c r="C169" t="s">
        <v>7778</v>
      </c>
      <c r="D169">
        <v>303</v>
      </c>
      <c r="E169">
        <v>971.36900000000003</v>
      </c>
      <c r="F169">
        <v>10</v>
      </c>
      <c r="G169" t="s">
        <v>7782</v>
      </c>
      <c r="H169" t="s">
        <v>7773</v>
      </c>
      <c r="I169" t="s">
        <v>5753</v>
      </c>
      <c r="J169">
        <v>11</v>
      </c>
      <c r="K169">
        <v>0.64</v>
      </c>
      <c r="L169">
        <v>14</v>
      </c>
      <c r="M169">
        <v>9</v>
      </c>
      <c r="N169" t="s">
        <v>7507</v>
      </c>
      <c r="Q169" t="s">
        <v>7784</v>
      </c>
      <c r="R169" t="s">
        <v>7774</v>
      </c>
      <c r="S169" t="s">
        <v>7195</v>
      </c>
      <c r="T169" t="s">
        <v>7497</v>
      </c>
      <c r="U169" t="s">
        <v>7497</v>
      </c>
      <c r="V169">
        <v>5.56</v>
      </c>
      <c r="W169" t="s">
        <v>7888</v>
      </c>
      <c r="X169">
        <v>1.9</v>
      </c>
      <c r="Y169" t="s">
        <v>7774</v>
      </c>
      <c r="Z169" t="s">
        <v>7783</v>
      </c>
      <c r="AA169" t="s">
        <v>7774</v>
      </c>
      <c r="AE169" t="s">
        <v>5678</v>
      </c>
      <c r="AF169">
        <v>42.775890330000003</v>
      </c>
      <c r="AG169">
        <v>-82.037421570000006</v>
      </c>
      <c r="AH169">
        <v>202.3</v>
      </c>
      <c r="AI169">
        <v>290</v>
      </c>
      <c r="AK169">
        <v>15</v>
      </c>
      <c r="AL169">
        <v>986</v>
      </c>
      <c r="AM169">
        <v>3.4620000000000002</v>
      </c>
      <c r="AN169">
        <v>414.76100000000002</v>
      </c>
      <c r="AO169">
        <v>2110</v>
      </c>
      <c r="AP169">
        <v>2112</v>
      </c>
      <c r="AS169">
        <v>1.23</v>
      </c>
      <c r="AT169">
        <v>1.23</v>
      </c>
      <c r="AV169">
        <v>2.14</v>
      </c>
      <c r="AW169">
        <v>2.14</v>
      </c>
      <c r="BC169">
        <v>0.64</v>
      </c>
      <c r="BD169">
        <v>14</v>
      </c>
      <c r="BE169" t="s">
        <v>1142</v>
      </c>
      <c r="BF169" t="s">
        <v>3928</v>
      </c>
      <c r="BG169">
        <v>168</v>
      </c>
      <c r="BH169" t="s">
        <v>5753</v>
      </c>
      <c r="BI169" t="s">
        <v>7773</v>
      </c>
      <c r="BJ169">
        <v>168</v>
      </c>
      <c r="BK169">
        <v>1180</v>
      </c>
      <c r="BR169">
        <v>13</v>
      </c>
      <c r="BS169">
        <v>0.66</v>
      </c>
      <c r="BT169">
        <v>0.57999999999999996</v>
      </c>
      <c r="BU169">
        <v>0.57999999999999996</v>
      </c>
      <c r="BV169">
        <v>42.775890330000003</v>
      </c>
      <c r="BW169">
        <v>-82.037421570000006</v>
      </c>
      <c r="BX169">
        <v>4736450.0990000004</v>
      </c>
      <c r="BY169">
        <v>202.27</v>
      </c>
      <c r="BZ169">
        <v>138</v>
      </c>
      <c r="CA169" t="s">
        <v>7357</v>
      </c>
      <c r="CB169">
        <v>7</v>
      </c>
      <c r="CC169">
        <v>10</v>
      </c>
      <c r="CD169">
        <v>12</v>
      </c>
      <c r="CE169">
        <v>12</v>
      </c>
      <c r="CF169" t="s">
        <v>5677</v>
      </c>
      <c r="CG169">
        <v>414</v>
      </c>
      <c r="CH169" t="s">
        <v>3290</v>
      </c>
      <c r="CI169" t="s">
        <v>7332</v>
      </c>
      <c r="CJ169">
        <v>5.56</v>
      </c>
      <c r="CK169">
        <v>1.9</v>
      </c>
    </row>
    <row r="170" spans="1:89" x14ac:dyDescent="0.35">
      <c r="A170" t="s">
        <v>3929</v>
      </c>
      <c r="B170">
        <v>169</v>
      </c>
      <c r="C170" t="s">
        <v>7778</v>
      </c>
      <c r="D170">
        <v>304</v>
      </c>
      <c r="E170">
        <v>972.53399999999999</v>
      </c>
      <c r="F170">
        <v>10</v>
      </c>
      <c r="G170" t="s">
        <v>7782</v>
      </c>
      <c r="H170" t="s">
        <v>7773</v>
      </c>
      <c r="I170" t="s">
        <v>5753</v>
      </c>
      <c r="J170">
        <v>11</v>
      </c>
      <c r="K170">
        <v>0.6</v>
      </c>
      <c r="L170">
        <v>8</v>
      </c>
      <c r="M170">
        <v>10</v>
      </c>
      <c r="N170" t="s">
        <v>7499</v>
      </c>
      <c r="Q170" t="s">
        <v>7784</v>
      </c>
      <c r="R170" t="s">
        <v>7774</v>
      </c>
      <c r="S170" t="s">
        <v>7195</v>
      </c>
      <c r="T170" t="s">
        <v>7497</v>
      </c>
      <c r="U170" t="s">
        <v>7497</v>
      </c>
      <c r="V170">
        <v>5.56</v>
      </c>
      <c r="W170" t="s">
        <v>7888</v>
      </c>
      <c r="X170">
        <v>1.9</v>
      </c>
      <c r="Y170" t="s">
        <v>7774</v>
      </c>
      <c r="Z170" t="s">
        <v>7789</v>
      </c>
      <c r="AA170" t="s">
        <v>7774</v>
      </c>
      <c r="AE170" t="s">
        <v>5678</v>
      </c>
      <c r="AF170">
        <v>42.775879789999998</v>
      </c>
      <c r="AG170">
        <v>-82.037421910000006</v>
      </c>
      <c r="AH170">
        <v>202.3</v>
      </c>
      <c r="AI170">
        <v>290</v>
      </c>
      <c r="AK170">
        <v>15</v>
      </c>
      <c r="AL170">
        <v>986</v>
      </c>
      <c r="AM170">
        <v>4.6289999999999996</v>
      </c>
      <c r="AN170">
        <v>411.142</v>
      </c>
      <c r="AO170">
        <v>2116</v>
      </c>
      <c r="AP170">
        <v>2117</v>
      </c>
      <c r="AS170">
        <v>1.24</v>
      </c>
      <c r="AT170">
        <v>1.24</v>
      </c>
      <c r="AV170">
        <v>2.15</v>
      </c>
      <c r="AW170">
        <v>2.15</v>
      </c>
      <c r="BC170">
        <v>0.6</v>
      </c>
      <c r="BD170">
        <v>8</v>
      </c>
      <c r="BE170" t="s">
        <v>1143</v>
      </c>
      <c r="BF170" t="s">
        <v>3929</v>
      </c>
      <c r="BG170">
        <v>169</v>
      </c>
      <c r="BH170" t="s">
        <v>5753</v>
      </c>
      <c r="BI170" t="s">
        <v>7773</v>
      </c>
      <c r="BJ170">
        <v>169</v>
      </c>
      <c r="BK170">
        <v>1180</v>
      </c>
      <c r="BR170">
        <v>13</v>
      </c>
      <c r="BS170">
        <v>0.66</v>
      </c>
      <c r="BT170">
        <v>0.57999999999999996</v>
      </c>
      <c r="BU170">
        <v>0.57999999999999996</v>
      </c>
      <c r="BV170">
        <v>42.775879789999998</v>
      </c>
      <c r="BW170">
        <v>-82.037421910000006</v>
      </c>
      <c r="BX170">
        <v>4736448.9280000003</v>
      </c>
      <c r="BY170">
        <v>202.26499999999999</v>
      </c>
      <c r="BZ170">
        <v>136.5</v>
      </c>
      <c r="CA170" t="s">
        <v>7360</v>
      </c>
      <c r="CB170">
        <v>7</v>
      </c>
      <c r="CC170">
        <v>10</v>
      </c>
      <c r="CD170">
        <v>12</v>
      </c>
      <c r="CE170">
        <v>12</v>
      </c>
      <c r="CF170" t="s">
        <v>5677</v>
      </c>
      <c r="CG170">
        <v>414</v>
      </c>
      <c r="CH170" t="s">
        <v>3290</v>
      </c>
      <c r="CI170" t="s">
        <v>7332</v>
      </c>
      <c r="CJ170">
        <v>5.56</v>
      </c>
      <c r="CK170">
        <v>1.9</v>
      </c>
    </row>
    <row r="171" spans="1:89" x14ac:dyDescent="0.35">
      <c r="A171" t="s">
        <v>3930</v>
      </c>
      <c r="B171">
        <v>170</v>
      </c>
      <c r="C171" t="s">
        <v>7778</v>
      </c>
      <c r="D171">
        <v>305</v>
      </c>
      <c r="E171">
        <v>972.67899999999997</v>
      </c>
      <c r="F171">
        <v>10</v>
      </c>
      <c r="G171" t="s">
        <v>7782</v>
      </c>
      <c r="H171" t="s">
        <v>7773</v>
      </c>
      <c r="I171" t="s">
        <v>5753</v>
      </c>
      <c r="J171">
        <v>11</v>
      </c>
      <c r="K171">
        <v>0.59</v>
      </c>
      <c r="L171">
        <v>7</v>
      </c>
      <c r="M171">
        <v>7</v>
      </c>
      <c r="N171" t="s">
        <v>7670</v>
      </c>
      <c r="Q171" t="s">
        <v>7784</v>
      </c>
      <c r="R171" t="s">
        <v>7774</v>
      </c>
      <c r="S171" t="s">
        <v>7195</v>
      </c>
      <c r="T171" t="s">
        <v>7497</v>
      </c>
      <c r="U171" t="s">
        <v>7497</v>
      </c>
      <c r="V171">
        <v>5.56</v>
      </c>
      <c r="W171" t="s">
        <v>7888</v>
      </c>
      <c r="X171">
        <v>1.9</v>
      </c>
      <c r="Y171" t="s">
        <v>7774</v>
      </c>
      <c r="Z171" t="s">
        <v>7789</v>
      </c>
      <c r="AA171" t="s">
        <v>7774</v>
      </c>
      <c r="AE171" t="s">
        <v>5678</v>
      </c>
      <c r="AF171">
        <v>42.775878470000002</v>
      </c>
      <c r="AG171">
        <v>-82.037421960000003</v>
      </c>
      <c r="AH171">
        <v>202.3</v>
      </c>
      <c r="AI171">
        <v>290</v>
      </c>
      <c r="AK171">
        <v>15</v>
      </c>
      <c r="AL171">
        <v>986</v>
      </c>
      <c r="AM171">
        <v>4.7750000000000004</v>
      </c>
      <c r="AN171">
        <v>418.39</v>
      </c>
      <c r="AO171">
        <v>2117</v>
      </c>
      <c r="AP171">
        <v>2117</v>
      </c>
      <c r="AS171">
        <v>1.24</v>
      </c>
      <c r="AT171">
        <v>1.24</v>
      </c>
      <c r="AV171">
        <v>2.15</v>
      </c>
      <c r="AW171">
        <v>2.15</v>
      </c>
      <c r="BC171">
        <v>0.59</v>
      </c>
      <c r="BD171">
        <v>7</v>
      </c>
      <c r="BE171" t="s">
        <v>1144</v>
      </c>
      <c r="BF171" t="s">
        <v>3930</v>
      </c>
      <c r="BG171">
        <v>170</v>
      </c>
      <c r="BH171" t="s">
        <v>5753</v>
      </c>
      <c r="BI171" t="s">
        <v>7773</v>
      </c>
      <c r="BJ171">
        <v>170</v>
      </c>
      <c r="BK171">
        <v>1180</v>
      </c>
      <c r="BR171">
        <v>13</v>
      </c>
      <c r="BS171">
        <v>0.66</v>
      </c>
      <c r="BT171">
        <v>0.57999999999999996</v>
      </c>
      <c r="BU171">
        <v>0.57999999999999996</v>
      </c>
      <c r="BV171">
        <v>42.775878470000002</v>
      </c>
      <c r="BW171">
        <v>-82.037421960000003</v>
      </c>
      <c r="BX171">
        <v>4736448.7810000004</v>
      </c>
      <c r="BY171">
        <v>202.26499999999999</v>
      </c>
      <c r="BZ171">
        <v>139.6</v>
      </c>
      <c r="CA171" t="s">
        <v>7502</v>
      </c>
      <c r="CB171">
        <v>7</v>
      </c>
      <c r="CC171">
        <v>10</v>
      </c>
      <c r="CD171">
        <v>12</v>
      </c>
      <c r="CE171">
        <v>12</v>
      </c>
      <c r="CF171" t="s">
        <v>5677</v>
      </c>
      <c r="CG171">
        <v>414</v>
      </c>
      <c r="CH171" t="s">
        <v>3290</v>
      </c>
      <c r="CI171" t="s">
        <v>7332</v>
      </c>
      <c r="CJ171">
        <v>5.56</v>
      </c>
      <c r="CK171">
        <v>1.8</v>
      </c>
    </row>
    <row r="172" spans="1:89" x14ac:dyDescent="0.35">
      <c r="A172" t="s">
        <v>3931</v>
      </c>
      <c r="B172">
        <v>171</v>
      </c>
      <c r="C172" t="s">
        <v>7778</v>
      </c>
      <c r="D172">
        <v>306</v>
      </c>
      <c r="E172">
        <v>972.95699999999999</v>
      </c>
      <c r="F172">
        <v>10</v>
      </c>
      <c r="G172" t="s">
        <v>7782</v>
      </c>
      <c r="H172" t="s">
        <v>7773</v>
      </c>
      <c r="I172" t="s">
        <v>5753</v>
      </c>
      <c r="J172">
        <v>13</v>
      </c>
      <c r="K172">
        <v>0.72</v>
      </c>
      <c r="L172">
        <v>13</v>
      </c>
      <c r="M172">
        <v>11</v>
      </c>
      <c r="N172" t="s">
        <v>7500</v>
      </c>
      <c r="Q172" t="s">
        <v>7784</v>
      </c>
      <c r="R172" t="s">
        <v>7774</v>
      </c>
      <c r="S172" t="s">
        <v>7195</v>
      </c>
      <c r="T172" t="s">
        <v>7497</v>
      </c>
      <c r="U172" t="s">
        <v>7497</v>
      </c>
      <c r="V172">
        <v>5.56</v>
      </c>
      <c r="W172" t="s">
        <v>7888</v>
      </c>
      <c r="X172">
        <v>1.9</v>
      </c>
      <c r="Y172" t="s">
        <v>7774</v>
      </c>
      <c r="Z172" t="s">
        <v>7788</v>
      </c>
      <c r="AA172" t="s">
        <v>7774</v>
      </c>
      <c r="AB172">
        <v>10</v>
      </c>
      <c r="AC172">
        <v>10</v>
      </c>
      <c r="AD172">
        <v>12</v>
      </c>
      <c r="AE172" t="s">
        <v>5683</v>
      </c>
      <c r="AF172">
        <v>42.775875980000002</v>
      </c>
      <c r="AG172">
        <v>-82.037422039999996</v>
      </c>
      <c r="AH172">
        <v>202.3</v>
      </c>
      <c r="AI172">
        <v>290</v>
      </c>
      <c r="AK172">
        <v>15</v>
      </c>
      <c r="AL172">
        <v>986</v>
      </c>
      <c r="AM172">
        <v>5.05</v>
      </c>
      <c r="AN172">
        <v>404.93299999999999</v>
      </c>
      <c r="AO172">
        <v>2109</v>
      </c>
      <c r="AP172">
        <v>2111</v>
      </c>
      <c r="AS172">
        <v>1.23</v>
      </c>
      <c r="AT172">
        <v>1.23</v>
      </c>
      <c r="AV172">
        <v>2.14</v>
      </c>
      <c r="AW172">
        <v>2.14</v>
      </c>
      <c r="BC172">
        <v>0.72</v>
      </c>
      <c r="BD172">
        <v>13</v>
      </c>
      <c r="BE172" t="s">
        <v>1145</v>
      </c>
      <c r="BF172" t="s">
        <v>3931</v>
      </c>
      <c r="BG172">
        <v>171</v>
      </c>
      <c r="BH172" t="s">
        <v>5753</v>
      </c>
      <c r="BI172" t="s">
        <v>7773</v>
      </c>
      <c r="BJ172">
        <v>171</v>
      </c>
      <c r="BK172">
        <v>1180</v>
      </c>
      <c r="BR172">
        <v>13</v>
      </c>
      <c r="BS172">
        <v>0.66</v>
      </c>
      <c r="BT172">
        <v>0.57999999999999996</v>
      </c>
      <c r="BU172">
        <v>0.57999999999999996</v>
      </c>
      <c r="BV172">
        <v>42.775875980000002</v>
      </c>
      <c r="BW172">
        <v>-82.037422039999996</v>
      </c>
      <c r="BX172">
        <v>4736448.5060000001</v>
      </c>
      <c r="BY172">
        <v>202.26400000000001</v>
      </c>
      <c r="BZ172">
        <v>133.9</v>
      </c>
      <c r="CA172" t="s">
        <v>7503</v>
      </c>
      <c r="CB172">
        <v>7</v>
      </c>
      <c r="CC172">
        <v>10</v>
      </c>
      <c r="CD172">
        <v>12</v>
      </c>
      <c r="CE172">
        <v>12</v>
      </c>
      <c r="CF172" t="s">
        <v>5677</v>
      </c>
      <c r="CG172">
        <v>414</v>
      </c>
      <c r="CH172" t="s">
        <v>3290</v>
      </c>
      <c r="CI172" t="s">
        <v>7332</v>
      </c>
      <c r="CJ172">
        <v>5.56</v>
      </c>
      <c r="CK172">
        <v>1.9</v>
      </c>
    </row>
    <row r="173" spans="1:89" x14ac:dyDescent="0.35">
      <c r="A173" t="s">
        <v>3932</v>
      </c>
      <c r="B173">
        <v>172</v>
      </c>
      <c r="C173" t="s">
        <v>7778</v>
      </c>
      <c r="D173">
        <v>307</v>
      </c>
      <c r="E173">
        <v>973.02800000000002</v>
      </c>
      <c r="F173">
        <v>10</v>
      </c>
      <c r="G173" t="s">
        <v>7782</v>
      </c>
      <c r="H173" t="s">
        <v>7773</v>
      </c>
      <c r="I173" t="s">
        <v>5753</v>
      </c>
      <c r="J173">
        <v>13</v>
      </c>
      <c r="K173">
        <v>0.71</v>
      </c>
      <c r="L173">
        <v>10</v>
      </c>
      <c r="M173">
        <v>10</v>
      </c>
      <c r="N173" t="s">
        <v>7500</v>
      </c>
      <c r="Q173" t="s">
        <v>7784</v>
      </c>
      <c r="R173" t="s">
        <v>7774</v>
      </c>
      <c r="S173" t="s">
        <v>7195</v>
      </c>
      <c r="T173" t="s">
        <v>7497</v>
      </c>
      <c r="U173" t="s">
        <v>7497</v>
      </c>
      <c r="V173">
        <v>5.56</v>
      </c>
      <c r="W173" t="s">
        <v>7888</v>
      </c>
      <c r="X173">
        <v>1.9</v>
      </c>
      <c r="Y173" t="s">
        <v>7774</v>
      </c>
      <c r="Z173" t="s">
        <v>7789</v>
      </c>
      <c r="AA173" t="s">
        <v>7774</v>
      </c>
      <c r="AE173" t="s">
        <v>5678</v>
      </c>
      <c r="AF173">
        <v>42.775875329999998</v>
      </c>
      <c r="AG173">
        <v>-82.037422059999997</v>
      </c>
      <c r="AH173">
        <v>202.3</v>
      </c>
      <c r="AI173">
        <v>290</v>
      </c>
      <c r="AK173">
        <v>15</v>
      </c>
      <c r="AL173">
        <v>986</v>
      </c>
      <c r="AM173">
        <v>5.1219999999999999</v>
      </c>
      <c r="AN173">
        <v>404.60500000000002</v>
      </c>
      <c r="AO173">
        <v>2114</v>
      </c>
      <c r="AP173">
        <v>2115</v>
      </c>
      <c r="AS173">
        <v>1.23</v>
      </c>
      <c r="AT173">
        <v>1.23</v>
      </c>
      <c r="AV173">
        <v>2.14</v>
      </c>
      <c r="AW173">
        <v>2.14</v>
      </c>
      <c r="BC173">
        <v>0.71</v>
      </c>
      <c r="BD173">
        <v>10</v>
      </c>
      <c r="BE173" t="s">
        <v>1146</v>
      </c>
      <c r="BF173" t="s">
        <v>3932</v>
      </c>
      <c r="BG173">
        <v>172</v>
      </c>
      <c r="BH173" t="s">
        <v>5753</v>
      </c>
      <c r="BI173" t="s">
        <v>7773</v>
      </c>
      <c r="BJ173">
        <v>172</v>
      </c>
      <c r="BK173">
        <v>1180</v>
      </c>
      <c r="BR173">
        <v>13</v>
      </c>
      <c r="BS173">
        <v>0.66</v>
      </c>
      <c r="BT173">
        <v>0.57999999999999996</v>
      </c>
      <c r="BU173">
        <v>0.57999999999999996</v>
      </c>
      <c r="BV173">
        <v>42.775875329999998</v>
      </c>
      <c r="BW173">
        <v>-82.037422059999997</v>
      </c>
      <c r="BX173">
        <v>4736448.4330000002</v>
      </c>
      <c r="BY173">
        <v>202.26300000000001</v>
      </c>
      <c r="BZ173">
        <v>133.80000000000001</v>
      </c>
      <c r="CA173" t="s">
        <v>7503</v>
      </c>
      <c r="CB173">
        <v>7</v>
      </c>
      <c r="CC173">
        <v>10</v>
      </c>
      <c r="CD173">
        <v>12</v>
      </c>
      <c r="CE173">
        <v>12</v>
      </c>
      <c r="CF173" t="s">
        <v>5677</v>
      </c>
      <c r="CG173">
        <v>414</v>
      </c>
      <c r="CH173" t="s">
        <v>3290</v>
      </c>
      <c r="CI173" t="s">
        <v>7332</v>
      </c>
      <c r="CJ173">
        <v>5.56</v>
      </c>
      <c r="CK173">
        <v>1.9</v>
      </c>
    </row>
    <row r="174" spans="1:89" x14ac:dyDescent="0.35">
      <c r="A174" t="s">
        <v>3933</v>
      </c>
      <c r="B174">
        <v>173</v>
      </c>
      <c r="C174" t="s">
        <v>7778</v>
      </c>
      <c r="D174">
        <v>308</v>
      </c>
      <c r="E174">
        <v>973.09299999999996</v>
      </c>
      <c r="F174">
        <v>10</v>
      </c>
      <c r="G174" t="s">
        <v>7782</v>
      </c>
      <c r="H174" t="s">
        <v>7773</v>
      </c>
      <c r="I174" t="s">
        <v>5753</v>
      </c>
      <c r="J174">
        <v>11</v>
      </c>
      <c r="K174">
        <v>0.61</v>
      </c>
      <c r="L174">
        <v>11</v>
      </c>
      <c r="M174">
        <v>8</v>
      </c>
      <c r="N174" t="s">
        <v>7360</v>
      </c>
      <c r="Q174" t="s">
        <v>7784</v>
      </c>
      <c r="R174" t="s">
        <v>7774</v>
      </c>
      <c r="S174" t="s">
        <v>7195</v>
      </c>
      <c r="T174" t="s">
        <v>7497</v>
      </c>
      <c r="U174" t="s">
        <v>7497</v>
      </c>
      <c r="V174">
        <v>5.56</v>
      </c>
      <c r="W174" t="s">
        <v>7888</v>
      </c>
      <c r="X174">
        <v>1.8</v>
      </c>
      <c r="Y174" t="s">
        <v>7774</v>
      </c>
      <c r="Z174" t="s">
        <v>7783</v>
      </c>
      <c r="AA174" t="s">
        <v>7774</v>
      </c>
      <c r="AE174" t="s">
        <v>5678</v>
      </c>
      <c r="AF174">
        <v>42.775874739999999</v>
      </c>
      <c r="AG174">
        <v>-82.037422079999999</v>
      </c>
      <c r="AH174">
        <v>202.3</v>
      </c>
      <c r="AI174">
        <v>290</v>
      </c>
      <c r="AK174">
        <v>15</v>
      </c>
      <c r="AL174">
        <v>986</v>
      </c>
      <c r="AM174">
        <v>5.1879999999999997</v>
      </c>
      <c r="AN174">
        <v>406.50799999999998</v>
      </c>
      <c r="AO174">
        <v>2114</v>
      </c>
      <c r="AP174">
        <v>2115</v>
      </c>
      <c r="AS174">
        <v>1.23</v>
      </c>
      <c r="AT174">
        <v>1.23</v>
      </c>
      <c r="AV174">
        <v>2.14</v>
      </c>
      <c r="AW174">
        <v>2.14</v>
      </c>
      <c r="BC174">
        <v>0.61</v>
      </c>
      <c r="BD174">
        <v>11</v>
      </c>
      <c r="BE174" t="s">
        <v>1147</v>
      </c>
      <c r="BF174" t="s">
        <v>3933</v>
      </c>
      <c r="BG174">
        <v>173</v>
      </c>
      <c r="BH174" t="s">
        <v>5753</v>
      </c>
      <c r="BI174" t="s">
        <v>7773</v>
      </c>
      <c r="BJ174">
        <v>173</v>
      </c>
      <c r="BK174">
        <v>1180</v>
      </c>
      <c r="BR174">
        <v>13</v>
      </c>
      <c r="BS174">
        <v>0.66</v>
      </c>
      <c r="BT174">
        <v>0.57999999999999996</v>
      </c>
      <c r="BU174">
        <v>0.57999999999999996</v>
      </c>
      <c r="BV174">
        <v>42.775874739999999</v>
      </c>
      <c r="BW174">
        <v>-82.037422079999999</v>
      </c>
      <c r="BX174">
        <v>4736448.3679999998</v>
      </c>
      <c r="BY174">
        <v>202.26300000000001</v>
      </c>
      <c r="BZ174">
        <v>134.6</v>
      </c>
      <c r="CA174" t="s">
        <v>7504</v>
      </c>
      <c r="CB174">
        <v>7</v>
      </c>
      <c r="CC174">
        <v>10</v>
      </c>
      <c r="CD174">
        <v>12</v>
      </c>
      <c r="CE174">
        <v>12</v>
      </c>
      <c r="CF174" t="s">
        <v>5677</v>
      </c>
      <c r="CG174">
        <v>414</v>
      </c>
      <c r="CH174" t="s">
        <v>3290</v>
      </c>
      <c r="CI174" t="s">
        <v>7332</v>
      </c>
      <c r="CJ174">
        <v>5.56</v>
      </c>
      <c r="CK174">
        <v>1.8</v>
      </c>
    </row>
    <row r="175" spans="1:89" x14ac:dyDescent="0.35">
      <c r="A175" t="s">
        <v>3934</v>
      </c>
      <c r="B175">
        <v>174</v>
      </c>
      <c r="C175" t="s">
        <v>7778</v>
      </c>
      <c r="D175">
        <v>309</v>
      </c>
      <c r="E175">
        <v>973.15200000000004</v>
      </c>
      <c r="F175">
        <v>10</v>
      </c>
      <c r="G175" t="s">
        <v>7782</v>
      </c>
      <c r="H175" t="s">
        <v>7773</v>
      </c>
      <c r="I175" t="s">
        <v>5753</v>
      </c>
      <c r="J175">
        <v>10</v>
      </c>
      <c r="K175">
        <v>0.57999999999999996</v>
      </c>
      <c r="L175">
        <v>13</v>
      </c>
      <c r="M175">
        <v>12</v>
      </c>
      <c r="N175" t="s">
        <v>7360</v>
      </c>
      <c r="Q175" t="s">
        <v>7784</v>
      </c>
      <c r="R175" t="s">
        <v>7774</v>
      </c>
      <c r="S175" t="s">
        <v>7195</v>
      </c>
      <c r="T175" t="s">
        <v>7497</v>
      </c>
      <c r="U175" t="s">
        <v>7497</v>
      </c>
      <c r="V175">
        <v>5.56</v>
      </c>
      <c r="W175" t="s">
        <v>7888</v>
      </c>
      <c r="X175">
        <v>1.8</v>
      </c>
      <c r="Y175" t="s">
        <v>7774</v>
      </c>
      <c r="Z175" t="s">
        <v>7788</v>
      </c>
      <c r="AA175" t="s">
        <v>7774</v>
      </c>
      <c r="AB175">
        <v>10</v>
      </c>
      <c r="AC175">
        <v>10</v>
      </c>
      <c r="AD175">
        <v>12</v>
      </c>
      <c r="AE175" t="s">
        <v>5683</v>
      </c>
      <c r="AF175">
        <v>42.775874219999999</v>
      </c>
      <c r="AG175">
        <v>-82.037422090000007</v>
      </c>
      <c r="AH175">
        <v>202.3</v>
      </c>
      <c r="AI175">
        <v>290</v>
      </c>
      <c r="AK175">
        <v>15</v>
      </c>
      <c r="AL175">
        <v>986</v>
      </c>
      <c r="AM175">
        <v>5.2450000000000001</v>
      </c>
      <c r="AN175">
        <v>404.745</v>
      </c>
      <c r="AO175">
        <v>2112</v>
      </c>
      <c r="AP175">
        <v>2113</v>
      </c>
      <c r="AS175">
        <v>1.23</v>
      </c>
      <c r="AT175">
        <v>1.23</v>
      </c>
      <c r="AV175">
        <v>2.14</v>
      </c>
      <c r="AW175">
        <v>2.14</v>
      </c>
      <c r="BC175">
        <v>0.57999999999999996</v>
      </c>
      <c r="BD175">
        <v>13</v>
      </c>
      <c r="BE175" t="s">
        <v>1148</v>
      </c>
      <c r="BF175" t="s">
        <v>3934</v>
      </c>
      <c r="BG175">
        <v>174</v>
      </c>
      <c r="BH175" t="s">
        <v>5753</v>
      </c>
      <c r="BI175" t="s">
        <v>7773</v>
      </c>
      <c r="BJ175">
        <v>174</v>
      </c>
      <c r="BK175">
        <v>1180</v>
      </c>
      <c r="BR175">
        <v>13</v>
      </c>
      <c r="BS175">
        <v>0.66</v>
      </c>
      <c r="BT175">
        <v>0.57999999999999996</v>
      </c>
      <c r="BU175">
        <v>0.57999999999999996</v>
      </c>
      <c r="BV175">
        <v>42.775874219999999</v>
      </c>
      <c r="BW175">
        <v>-82.037422090000007</v>
      </c>
      <c r="BX175">
        <v>4736448.3099999996</v>
      </c>
      <c r="BY175">
        <v>202.26300000000001</v>
      </c>
      <c r="BZ175">
        <v>133.80000000000001</v>
      </c>
      <c r="CA175" t="s">
        <v>7503</v>
      </c>
      <c r="CB175">
        <v>7</v>
      </c>
      <c r="CC175">
        <v>10</v>
      </c>
      <c r="CD175">
        <v>12</v>
      </c>
      <c r="CE175">
        <v>12</v>
      </c>
      <c r="CF175" t="s">
        <v>5677</v>
      </c>
      <c r="CG175">
        <v>414</v>
      </c>
      <c r="CH175" t="s">
        <v>3290</v>
      </c>
      <c r="CI175" t="s">
        <v>7332</v>
      </c>
      <c r="CJ175">
        <v>5.56</v>
      </c>
      <c r="CK175">
        <v>1.9</v>
      </c>
    </row>
    <row r="176" spans="1:89" x14ac:dyDescent="0.35">
      <c r="A176" t="s">
        <v>3935</v>
      </c>
      <c r="B176">
        <v>175</v>
      </c>
      <c r="C176" t="s">
        <v>7778</v>
      </c>
      <c r="D176">
        <v>310</v>
      </c>
      <c r="E176">
        <v>973.39099999999996</v>
      </c>
      <c r="F176">
        <v>10</v>
      </c>
      <c r="G176" t="s">
        <v>7782</v>
      </c>
      <c r="H176" t="s">
        <v>7773</v>
      </c>
      <c r="I176" t="s">
        <v>5753</v>
      </c>
      <c r="J176">
        <v>12</v>
      </c>
      <c r="K176">
        <v>0.68</v>
      </c>
      <c r="L176">
        <v>9</v>
      </c>
      <c r="M176">
        <v>6</v>
      </c>
      <c r="N176" t="s">
        <v>7359</v>
      </c>
      <c r="P176">
        <v>8</v>
      </c>
      <c r="Q176" t="s">
        <v>7784</v>
      </c>
      <c r="R176" t="s">
        <v>7774</v>
      </c>
      <c r="S176" t="s">
        <v>7195</v>
      </c>
      <c r="T176" t="s">
        <v>7497</v>
      </c>
      <c r="U176" t="s">
        <v>7497</v>
      </c>
      <c r="V176">
        <v>5.56</v>
      </c>
      <c r="W176" t="s">
        <v>7888</v>
      </c>
      <c r="X176">
        <v>1.9</v>
      </c>
      <c r="Y176" t="s">
        <v>7774</v>
      </c>
      <c r="Z176" t="s">
        <v>7789</v>
      </c>
      <c r="AA176" t="s">
        <v>7774</v>
      </c>
      <c r="AE176" t="s">
        <v>5678</v>
      </c>
      <c r="AF176">
        <v>42.775872049999997</v>
      </c>
      <c r="AG176">
        <v>-82.037422169999999</v>
      </c>
      <c r="AH176">
        <v>202.3</v>
      </c>
      <c r="AI176">
        <v>290</v>
      </c>
      <c r="AK176">
        <v>15</v>
      </c>
      <c r="AL176">
        <v>986</v>
      </c>
      <c r="AM176">
        <v>5.4859999999999998</v>
      </c>
      <c r="AN176">
        <v>413.75799999999998</v>
      </c>
      <c r="AO176">
        <v>2115</v>
      </c>
      <c r="AP176">
        <v>2116</v>
      </c>
      <c r="AS176">
        <v>1.24</v>
      </c>
      <c r="AT176">
        <v>1.23</v>
      </c>
      <c r="AV176">
        <v>2.15</v>
      </c>
      <c r="AW176">
        <v>2.14</v>
      </c>
      <c r="BC176">
        <v>0.68</v>
      </c>
      <c r="BD176">
        <v>9</v>
      </c>
      <c r="BE176" t="s">
        <v>1149</v>
      </c>
      <c r="BF176" t="s">
        <v>3935</v>
      </c>
      <c r="BG176">
        <v>175</v>
      </c>
      <c r="BH176" t="s">
        <v>5753</v>
      </c>
      <c r="BI176" t="s">
        <v>7773</v>
      </c>
      <c r="BJ176">
        <v>175</v>
      </c>
      <c r="BK176">
        <v>1180</v>
      </c>
      <c r="BL176">
        <v>311</v>
      </c>
      <c r="BM176">
        <v>8</v>
      </c>
      <c r="BR176">
        <v>13</v>
      </c>
      <c r="BS176">
        <v>0.66</v>
      </c>
      <c r="BT176">
        <v>0.57999999999999996</v>
      </c>
      <c r="BU176">
        <v>0.57999999999999996</v>
      </c>
      <c r="BV176">
        <v>42.775872049999997</v>
      </c>
      <c r="BW176">
        <v>-82.037422169999999</v>
      </c>
      <c r="BX176">
        <v>4736448.0690000001</v>
      </c>
      <c r="BY176">
        <v>202.262</v>
      </c>
      <c r="BZ176">
        <v>137.6</v>
      </c>
      <c r="CA176" t="s">
        <v>7505</v>
      </c>
      <c r="CB176">
        <v>7</v>
      </c>
      <c r="CC176">
        <v>10</v>
      </c>
      <c r="CD176">
        <v>12</v>
      </c>
      <c r="CE176">
        <v>12</v>
      </c>
      <c r="CF176" t="s">
        <v>5677</v>
      </c>
      <c r="CG176">
        <v>414</v>
      </c>
      <c r="CH176" t="s">
        <v>3290</v>
      </c>
      <c r="CI176" t="s">
        <v>7332</v>
      </c>
      <c r="CJ176">
        <v>5.56</v>
      </c>
      <c r="CK176">
        <v>1.9</v>
      </c>
    </row>
    <row r="177" spans="1:89" hidden="1" x14ac:dyDescent="0.35">
      <c r="A177" t="s">
        <v>3935</v>
      </c>
      <c r="B177">
        <v>176</v>
      </c>
      <c r="C177" t="s">
        <v>7778</v>
      </c>
      <c r="D177">
        <v>311</v>
      </c>
      <c r="E177">
        <v>973.41</v>
      </c>
      <c r="F177">
        <v>10</v>
      </c>
      <c r="G177" t="s">
        <v>7782</v>
      </c>
      <c r="H177" t="s">
        <v>7773</v>
      </c>
      <c r="I177" t="s">
        <v>7852</v>
      </c>
      <c r="J177">
        <v>12</v>
      </c>
      <c r="K177">
        <v>0.68</v>
      </c>
      <c r="L177">
        <v>48</v>
      </c>
      <c r="M177">
        <v>15</v>
      </c>
      <c r="N177" t="s">
        <v>7570</v>
      </c>
      <c r="P177">
        <v>8</v>
      </c>
      <c r="Q177" t="s">
        <v>7784</v>
      </c>
      <c r="R177" t="s">
        <v>7774</v>
      </c>
      <c r="S177" t="s">
        <v>7195</v>
      </c>
      <c r="T177" t="s">
        <v>7497</v>
      </c>
      <c r="U177" t="s">
        <v>7497</v>
      </c>
      <c r="V177">
        <v>5.56</v>
      </c>
      <c r="W177" t="s">
        <v>7888</v>
      </c>
      <c r="X177">
        <v>1.9</v>
      </c>
      <c r="Y177" t="s">
        <v>7774</v>
      </c>
      <c r="Z177" t="s">
        <v>7879</v>
      </c>
      <c r="AA177" t="s">
        <v>7774</v>
      </c>
      <c r="AB177">
        <v>10</v>
      </c>
      <c r="AE177" t="s">
        <v>5683</v>
      </c>
      <c r="AF177">
        <v>42.775872049999997</v>
      </c>
      <c r="AG177">
        <v>-82.037422169999999</v>
      </c>
      <c r="AH177">
        <v>202.3</v>
      </c>
      <c r="AI177">
        <v>290</v>
      </c>
      <c r="AK177">
        <v>15</v>
      </c>
      <c r="AL177">
        <v>986</v>
      </c>
      <c r="AM177">
        <v>5.4859999999999998</v>
      </c>
      <c r="AN177">
        <v>405.423</v>
      </c>
      <c r="AO177">
        <v>2070</v>
      </c>
      <c r="AP177">
        <v>2052</v>
      </c>
      <c r="AS177">
        <v>1.2</v>
      </c>
      <c r="AT177">
        <v>1.21</v>
      </c>
      <c r="AV177">
        <v>2.08</v>
      </c>
      <c r="AW177">
        <v>2.1</v>
      </c>
      <c r="BC177">
        <v>0.44</v>
      </c>
      <c r="BD177">
        <v>48</v>
      </c>
      <c r="BE177" t="s">
        <v>8669</v>
      </c>
      <c r="BF177" t="s">
        <v>3935</v>
      </c>
      <c r="BG177">
        <v>176</v>
      </c>
      <c r="BH177" t="s">
        <v>7852</v>
      </c>
      <c r="BI177" t="s">
        <v>7773</v>
      </c>
      <c r="BJ177">
        <v>176</v>
      </c>
      <c r="BK177">
        <v>1180</v>
      </c>
      <c r="BL177">
        <v>311</v>
      </c>
      <c r="BM177">
        <v>8</v>
      </c>
      <c r="BN177" t="s">
        <v>8660</v>
      </c>
      <c r="BR177">
        <v>13</v>
      </c>
      <c r="BS177">
        <v>0.67</v>
      </c>
      <c r="BT177">
        <v>0.6</v>
      </c>
      <c r="BU177">
        <v>0.6</v>
      </c>
      <c r="BV177">
        <v>42.775872049999997</v>
      </c>
      <c r="BW177">
        <v>-82.037422169999999</v>
      </c>
      <c r="BX177">
        <v>4736448.0690000001</v>
      </c>
      <c r="BY177">
        <v>202.262</v>
      </c>
      <c r="BZ177">
        <v>134.1</v>
      </c>
      <c r="CA177" t="s">
        <v>7503</v>
      </c>
      <c r="CB177">
        <v>7</v>
      </c>
      <c r="CC177">
        <v>10</v>
      </c>
      <c r="CD177">
        <v>11</v>
      </c>
      <c r="CE177">
        <v>11</v>
      </c>
      <c r="CF177" t="s">
        <v>5677</v>
      </c>
      <c r="CG177">
        <v>414</v>
      </c>
      <c r="CH177" t="s">
        <v>5823</v>
      </c>
      <c r="CI177" t="s">
        <v>8661</v>
      </c>
      <c r="CJ177">
        <v>5.56</v>
      </c>
    </row>
    <row r="178" spans="1:89" x14ac:dyDescent="0.35">
      <c r="A178" t="s">
        <v>3936</v>
      </c>
      <c r="B178">
        <v>177</v>
      </c>
      <c r="C178" t="s">
        <v>7778</v>
      </c>
      <c r="D178">
        <v>312</v>
      </c>
      <c r="E178">
        <v>973.42899999999997</v>
      </c>
      <c r="F178">
        <v>10</v>
      </c>
      <c r="G178" t="s">
        <v>7782</v>
      </c>
      <c r="H178" t="s">
        <v>7773</v>
      </c>
      <c r="I178" t="s">
        <v>5753</v>
      </c>
      <c r="J178">
        <v>12</v>
      </c>
      <c r="K178">
        <v>0.67</v>
      </c>
      <c r="L178">
        <v>10</v>
      </c>
      <c r="M178">
        <v>11</v>
      </c>
      <c r="N178" t="s">
        <v>7360</v>
      </c>
      <c r="P178">
        <v>8</v>
      </c>
      <c r="Q178" t="s">
        <v>7784</v>
      </c>
      <c r="R178" t="s">
        <v>7774</v>
      </c>
      <c r="S178" t="s">
        <v>7195</v>
      </c>
      <c r="T178" t="s">
        <v>7497</v>
      </c>
      <c r="U178" t="s">
        <v>7497</v>
      </c>
      <c r="V178">
        <v>5.56</v>
      </c>
      <c r="W178" t="s">
        <v>7888</v>
      </c>
      <c r="X178">
        <v>1.9</v>
      </c>
      <c r="Y178" t="s">
        <v>7774</v>
      </c>
      <c r="Z178" t="s">
        <v>7788</v>
      </c>
      <c r="AA178" t="s">
        <v>7774</v>
      </c>
      <c r="AB178">
        <v>10</v>
      </c>
      <c r="AC178">
        <v>10</v>
      </c>
      <c r="AD178">
        <v>12</v>
      </c>
      <c r="AE178" t="s">
        <v>5683</v>
      </c>
      <c r="AF178">
        <v>42.775871700000003</v>
      </c>
      <c r="AG178">
        <v>-82.037422179999993</v>
      </c>
      <c r="AH178">
        <v>202.3</v>
      </c>
      <c r="AI178">
        <v>290</v>
      </c>
      <c r="AK178">
        <v>15</v>
      </c>
      <c r="AL178">
        <v>986</v>
      </c>
      <c r="AM178">
        <v>5.5229999999999997</v>
      </c>
      <c r="AN178">
        <v>405.423</v>
      </c>
      <c r="AO178">
        <v>2114</v>
      </c>
      <c r="AP178">
        <v>2115</v>
      </c>
      <c r="AS178">
        <v>1.23</v>
      </c>
      <c r="AT178">
        <v>1.23</v>
      </c>
      <c r="AV178">
        <v>2.14</v>
      </c>
      <c r="AW178">
        <v>2.14</v>
      </c>
      <c r="BC178">
        <v>0.67</v>
      </c>
      <c r="BD178">
        <v>10</v>
      </c>
      <c r="BE178" t="s">
        <v>1150</v>
      </c>
      <c r="BF178" t="s">
        <v>3936</v>
      </c>
      <c r="BG178">
        <v>177</v>
      </c>
      <c r="BH178" t="s">
        <v>5753</v>
      </c>
      <c r="BI178" t="s">
        <v>7773</v>
      </c>
      <c r="BJ178">
        <v>177</v>
      </c>
      <c r="BK178">
        <v>1180</v>
      </c>
      <c r="BL178">
        <v>311</v>
      </c>
      <c r="BM178">
        <v>8</v>
      </c>
      <c r="BR178">
        <v>13</v>
      </c>
      <c r="BS178">
        <v>0.66</v>
      </c>
      <c r="BT178">
        <v>0.57999999999999996</v>
      </c>
      <c r="BU178">
        <v>0.57999999999999996</v>
      </c>
      <c r="BV178">
        <v>42.775871700000003</v>
      </c>
      <c r="BW178">
        <v>-82.037422179999993</v>
      </c>
      <c r="BX178">
        <v>4736448.0310000004</v>
      </c>
      <c r="BY178">
        <v>202.262</v>
      </c>
      <c r="BZ178">
        <v>134.1</v>
      </c>
      <c r="CA178" t="s">
        <v>7503</v>
      </c>
      <c r="CB178">
        <v>7</v>
      </c>
      <c r="CC178">
        <v>10</v>
      </c>
      <c r="CD178">
        <v>12</v>
      </c>
      <c r="CE178">
        <v>12</v>
      </c>
      <c r="CF178" t="s">
        <v>5677</v>
      </c>
      <c r="CG178">
        <v>414</v>
      </c>
      <c r="CH178" t="s">
        <v>3290</v>
      </c>
      <c r="CI178" t="s">
        <v>7332</v>
      </c>
      <c r="CJ178">
        <v>5.56</v>
      </c>
      <c r="CK178">
        <v>1.8</v>
      </c>
    </row>
    <row r="179" spans="1:89" x14ac:dyDescent="0.35">
      <c r="A179" t="s">
        <v>3937</v>
      </c>
      <c r="B179">
        <v>178</v>
      </c>
      <c r="C179" t="s">
        <v>7778</v>
      </c>
      <c r="D179">
        <v>313</v>
      </c>
      <c r="E179">
        <v>973.52099999999996</v>
      </c>
      <c r="F179">
        <v>10</v>
      </c>
      <c r="G179" t="s">
        <v>7782</v>
      </c>
      <c r="H179" t="s">
        <v>7773</v>
      </c>
      <c r="I179" t="s">
        <v>5753</v>
      </c>
      <c r="J179">
        <v>11</v>
      </c>
      <c r="K179">
        <v>0.59</v>
      </c>
      <c r="L179">
        <v>7</v>
      </c>
      <c r="M179">
        <v>7</v>
      </c>
      <c r="N179" t="s">
        <v>7359</v>
      </c>
      <c r="Q179" t="s">
        <v>7784</v>
      </c>
      <c r="R179" t="s">
        <v>7774</v>
      </c>
      <c r="S179" t="s">
        <v>7195</v>
      </c>
      <c r="T179" t="s">
        <v>7497</v>
      </c>
      <c r="U179" t="s">
        <v>7497</v>
      </c>
      <c r="V179">
        <v>5.56</v>
      </c>
      <c r="W179" t="s">
        <v>7888</v>
      </c>
      <c r="X179">
        <v>1.8</v>
      </c>
      <c r="Y179" t="s">
        <v>7774</v>
      </c>
      <c r="Z179" t="s">
        <v>7789</v>
      </c>
      <c r="AA179" t="s">
        <v>7774</v>
      </c>
      <c r="AE179" t="s">
        <v>5678</v>
      </c>
      <c r="AF179">
        <v>42.775870859999998</v>
      </c>
      <c r="AG179">
        <v>-82.037422199999995</v>
      </c>
      <c r="AH179">
        <v>202.3</v>
      </c>
      <c r="AI179">
        <v>290</v>
      </c>
      <c r="AK179">
        <v>15</v>
      </c>
      <c r="AL179">
        <v>986</v>
      </c>
      <c r="AM179">
        <v>5.617</v>
      </c>
      <c r="AN179">
        <v>413.51799999999997</v>
      </c>
      <c r="AO179">
        <v>2117</v>
      </c>
      <c r="AP179">
        <v>2118</v>
      </c>
      <c r="AS179">
        <v>1.24</v>
      </c>
      <c r="AT179">
        <v>1.24</v>
      </c>
      <c r="AV179">
        <v>2.15</v>
      </c>
      <c r="AW179">
        <v>2.15</v>
      </c>
      <c r="BC179">
        <v>0.59</v>
      </c>
      <c r="BD179">
        <v>7</v>
      </c>
      <c r="BE179" t="s">
        <v>1151</v>
      </c>
      <c r="BF179" t="s">
        <v>3937</v>
      </c>
      <c r="BG179">
        <v>178</v>
      </c>
      <c r="BH179" t="s">
        <v>5753</v>
      </c>
      <c r="BI179" t="s">
        <v>7773</v>
      </c>
      <c r="BJ179">
        <v>178</v>
      </c>
      <c r="BK179">
        <v>1180</v>
      </c>
      <c r="BR179">
        <v>13</v>
      </c>
      <c r="BS179">
        <v>0.66</v>
      </c>
      <c r="BT179">
        <v>0.57999999999999996</v>
      </c>
      <c r="BU179">
        <v>0.57999999999999996</v>
      </c>
      <c r="BV179">
        <v>42.775870859999998</v>
      </c>
      <c r="BW179">
        <v>-82.037422199999995</v>
      </c>
      <c r="BX179">
        <v>4736447.9369999999</v>
      </c>
      <c r="BY179">
        <v>202.261</v>
      </c>
      <c r="BZ179">
        <v>137.5</v>
      </c>
      <c r="CA179" t="s">
        <v>7505</v>
      </c>
      <c r="CB179">
        <v>7</v>
      </c>
      <c r="CC179">
        <v>10</v>
      </c>
      <c r="CD179">
        <v>12</v>
      </c>
      <c r="CE179">
        <v>12</v>
      </c>
      <c r="CF179" t="s">
        <v>5677</v>
      </c>
      <c r="CG179">
        <v>414</v>
      </c>
      <c r="CH179" t="s">
        <v>3290</v>
      </c>
      <c r="CI179" t="s">
        <v>7332</v>
      </c>
      <c r="CJ179">
        <v>5.56</v>
      </c>
      <c r="CK179">
        <v>1.8</v>
      </c>
    </row>
    <row r="180" spans="1:89" x14ac:dyDescent="0.35">
      <c r="A180" t="s">
        <v>3938</v>
      </c>
      <c r="B180">
        <v>179</v>
      </c>
      <c r="C180" t="s">
        <v>7778</v>
      </c>
      <c r="D180">
        <v>314</v>
      </c>
      <c r="E180">
        <v>974.98900000000003</v>
      </c>
      <c r="F180">
        <v>10</v>
      </c>
      <c r="G180" t="s">
        <v>7782</v>
      </c>
      <c r="H180" t="s">
        <v>7773</v>
      </c>
      <c r="I180" t="s">
        <v>5753</v>
      </c>
      <c r="J180">
        <v>12</v>
      </c>
      <c r="K180">
        <v>0.67</v>
      </c>
      <c r="L180">
        <v>7</v>
      </c>
      <c r="M180">
        <v>9</v>
      </c>
      <c r="N180" t="s">
        <v>7502</v>
      </c>
      <c r="Q180" t="s">
        <v>7784</v>
      </c>
      <c r="R180" t="s">
        <v>7774</v>
      </c>
      <c r="S180" t="s">
        <v>7195</v>
      </c>
      <c r="T180" t="s">
        <v>7497</v>
      </c>
      <c r="U180" t="s">
        <v>7497</v>
      </c>
      <c r="V180">
        <v>5.56</v>
      </c>
      <c r="W180" t="s">
        <v>7888</v>
      </c>
      <c r="X180">
        <v>1.8</v>
      </c>
      <c r="Y180" t="s">
        <v>7774</v>
      </c>
      <c r="Z180" t="s">
        <v>7789</v>
      </c>
      <c r="AA180" t="s">
        <v>7774</v>
      </c>
      <c r="AE180" t="s">
        <v>5678</v>
      </c>
      <c r="AF180">
        <v>42.775857590000001</v>
      </c>
      <c r="AG180">
        <v>-82.037422649999996</v>
      </c>
      <c r="AH180">
        <v>202.3</v>
      </c>
      <c r="AI180">
        <v>290</v>
      </c>
      <c r="AK180">
        <v>15</v>
      </c>
      <c r="AL180">
        <v>986</v>
      </c>
      <c r="AM180">
        <v>7.085</v>
      </c>
      <c r="AN180">
        <v>414.29300000000001</v>
      </c>
      <c r="AO180">
        <v>2117</v>
      </c>
      <c r="AP180">
        <v>2117</v>
      </c>
      <c r="AS180">
        <v>1.24</v>
      </c>
      <c r="AT180">
        <v>1.24</v>
      </c>
      <c r="AV180">
        <v>2.15</v>
      </c>
      <c r="AW180">
        <v>2.15</v>
      </c>
      <c r="BC180">
        <v>0.67</v>
      </c>
      <c r="BD180">
        <v>7</v>
      </c>
      <c r="BE180" t="s">
        <v>1152</v>
      </c>
      <c r="BF180" t="s">
        <v>3938</v>
      </c>
      <c r="BG180">
        <v>179</v>
      </c>
      <c r="BH180" t="s">
        <v>5753</v>
      </c>
      <c r="BI180" t="s">
        <v>7773</v>
      </c>
      <c r="BJ180">
        <v>179</v>
      </c>
      <c r="BK180">
        <v>1180</v>
      </c>
      <c r="BR180">
        <v>13</v>
      </c>
      <c r="BS180">
        <v>0.66</v>
      </c>
      <c r="BT180">
        <v>0.57999999999999996</v>
      </c>
      <c r="BU180">
        <v>0.57999999999999996</v>
      </c>
      <c r="BV180">
        <v>42.775857590000001</v>
      </c>
      <c r="BW180">
        <v>-82.037422649999996</v>
      </c>
      <c r="BX180">
        <v>4736446.4639999997</v>
      </c>
      <c r="BY180">
        <v>202.256</v>
      </c>
      <c r="BZ180">
        <v>137.80000000000001</v>
      </c>
      <c r="CA180" t="s">
        <v>7357</v>
      </c>
      <c r="CB180">
        <v>7</v>
      </c>
      <c r="CC180">
        <v>10</v>
      </c>
      <c r="CD180">
        <v>12</v>
      </c>
      <c r="CE180">
        <v>12</v>
      </c>
      <c r="CF180" t="s">
        <v>5677</v>
      </c>
      <c r="CG180">
        <v>414</v>
      </c>
      <c r="CH180" t="s">
        <v>3290</v>
      </c>
      <c r="CI180" t="s">
        <v>7332</v>
      </c>
      <c r="CJ180">
        <v>5.56</v>
      </c>
      <c r="CK180">
        <v>1.8</v>
      </c>
    </row>
    <row r="181" spans="1:89" x14ac:dyDescent="0.35">
      <c r="A181" t="s">
        <v>3939</v>
      </c>
      <c r="B181">
        <v>180</v>
      </c>
      <c r="C181" t="s">
        <v>7778</v>
      </c>
      <c r="D181">
        <v>315</v>
      </c>
      <c r="E181">
        <v>975.03599999999994</v>
      </c>
      <c r="F181">
        <v>10</v>
      </c>
      <c r="G181" t="s">
        <v>7782</v>
      </c>
      <c r="H181" t="s">
        <v>7773</v>
      </c>
      <c r="I181" t="s">
        <v>5753</v>
      </c>
      <c r="J181">
        <v>12</v>
      </c>
      <c r="K181">
        <v>0.64</v>
      </c>
      <c r="L181">
        <v>12</v>
      </c>
      <c r="M181">
        <v>10</v>
      </c>
      <c r="N181" t="s">
        <v>7570</v>
      </c>
      <c r="Q181" t="s">
        <v>7784</v>
      </c>
      <c r="R181" t="s">
        <v>7774</v>
      </c>
      <c r="S181" t="s">
        <v>7195</v>
      </c>
      <c r="T181" t="s">
        <v>7497</v>
      </c>
      <c r="U181" t="s">
        <v>7497</v>
      </c>
      <c r="V181">
        <v>5.56</v>
      </c>
      <c r="W181" t="s">
        <v>7888</v>
      </c>
      <c r="X181">
        <v>1.8</v>
      </c>
      <c r="Y181" t="s">
        <v>7774</v>
      </c>
      <c r="Z181" t="s">
        <v>7783</v>
      </c>
      <c r="AA181" t="s">
        <v>7774</v>
      </c>
      <c r="AE181" t="s">
        <v>5678</v>
      </c>
      <c r="AF181">
        <v>42.775857190000004</v>
      </c>
      <c r="AG181">
        <v>-82.037422660000004</v>
      </c>
      <c r="AH181">
        <v>202.3</v>
      </c>
      <c r="AI181">
        <v>290</v>
      </c>
      <c r="AK181">
        <v>15</v>
      </c>
      <c r="AL181">
        <v>986</v>
      </c>
      <c r="AM181">
        <v>7.13</v>
      </c>
      <c r="AN181">
        <v>407.82299999999998</v>
      </c>
      <c r="AO181">
        <v>2112</v>
      </c>
      <c r="AP181">
        <v>2113</v>
      </c>
      <c r="AS181">
        <v>1.23</v>
      </c>
      <c r="AT181">
        <v>1.23</v>
      </c>
      <c r="AV181">
        <v>2.14</v>
      </c>
      <c r="AW181">
        <v>2.14</v>
      </c>
      <c r="BC181">
        <v>0.64</v>
      </c>
      <c r="BD181">
        <v>12</v>
      </c>
      <c r="BE181" t="s">
        <v>1153</v>
      </c>
      <c r="BF181" t="s">
        <v>3939</v>
      </c>
      <c r="BG181">
        <v>180</v>
      </c>
      <c r="BH181" t="s">
        <v>5753</v>
      </c>
      <c r="BI181" t="s">
        <v>7773</v>
      </c>
      <c r="BJ181">
        <v>180</v>
      </c>
      <c r="BK181">
        <v>1180</v>
      </c>
      <c r="BR181">
        <v>13</v>
      </c>
      <c r="BS181">
        <v>0.66</v>
      </c>
      <c r="BT181">
        <v>0.57999999999999996</v>
      </c>
      <c r="BU181">
        <v>0.57999999999999996</v>
      </c>
      <c r="BV181">
        <v>42.775857190000004</v>
      </c>
      <c r="BW181">
        <v>-82.037422660000004</v>
      </c>
      <c r="BX181">
        <v>4736446.4189999998</v>
      </c>
      <c r="BY181">
        <v>202.256</v>
      </c>
      <c r="BZ181">
        <v>135.1</v>
      </c>
      <c r="CA181" t="s">
        <v>7501</v>
      </c>
      <c r="CB181">
        <v>7</v>
      </c>
      <c r="CC181">
        <v>10</v>
      </c>
      <c r="CD181">
        <v>12</v>
      </c>
      <c r="CE181">
        <v>12</v>
      </c>
      <c r="CF181" t="s">
        <v>5677</v>
      </c>
      <c r="CG181">
        <v>414</v>
      </c>
      <c r="CH181" t="s">
        <v>3290</v>
      </c>
      <c r="CI181" t="s">
        <v>7332</v>
      </c>
      <c r="CJ181">
        <v>5.56</v>
      </c>
      <c r="CK181">
        <v>1.8</v>
      </c>
    </row>
    <row r="182" spans="1:89" x14ac:dyDescent="0.35">
      <c r="A182" t="s">
        <v>3940</v>
      </c>
      <c r="B182">
        <v>181</v>
      </c>
      <c r="C182" t="s">
        <v>7778</v>
      </c>
      <c r="D182">
        <v>316</v>
      </c>
      <c r="E182">
        <v>975.13300000000004</v>
      </c>
      <c r="F182">
        <v>10</v>
      </c>
      <c r="G182" t="s">
        <v>7782</v>
      </c>
      <c r="H182" t="s">
        <v>7773</v>
      </c>
      <c r="I182" t="s">
        <v>5753</v>
      </c>
      <c r="J182">
        <v>11</v>
      </c>
      <c r="K182">
        <v>0.61</v>
      </c>
      <c r="L182">
        <v>10</v>
      </c>
      <c r="M182">
        <v>9</v>
      </c>
      <c r="N182" t="s">
        <v>7502</v>
      </c>
      <c r="Q182" t="s">
        <v>7784</v>
      </c>
      <c r="R182" t="s">
        <v>7774</v>
      </c>
      <c r="S182" t="s">
        <v>7195</v>
      </c>
      <c r="T182" t="s">
        <v>7497</v>
      </c>
      <c r="U182" t="s">
        <v>7497</v>
      </c>
      <c r="V182">
        <v>5.56</v>
      </c>
      <c r="W182" t="s">
        <v>7888</v>
      </c>
      <c r="X182">
        <v>1.8</v>
      </c>
      <c r="Y182" t="s">
        <v>7774</v>
      </c>
      <c r="Z182" t="s">
        <v>7783</v>
      </c>
      <c r="AA182" t="s">
        <v>7774</v>
      </c>
      <c r="AE182" t="s">
        <v>5678</v>
      </c>
      <c r="AF182">
        <v>42.775856310000002</v>
      </c>
      <c r="AG182">
        <v>-82.03742269</v>
      </c>
      <c r="AH182">
        <v>202.3</v>
      </c>
      <c r="AI182">
        <v>290</v>
      </c>
      <c r="AK182">
        <v>15</v>
      </c>
      <c r="AL182">
        <v>986</v>
      </c>
      <c r="AM182">
        <v>7.2270000000000003</v>
      </c>
      <c r="AN182">
        <v>414.18799999999999</v>
      </c>
      <c r="AO182">
        <v>2114</v>
      </c>
      <c r="AP182">
        <v>2115</v>
      </c>
      <c r="AS182">
        <v>1.24</v>
      </c>
      <c r="AT182">
        <v>1.23</v>
      </c>
      <c r="AV182">
        <v>2.14</v>
      </c>
      <c r="AW182">
        <v>2.14</v>
      </c>
      <c r="BC182">
        <v>0.61</v>
      </c>
      <c r="BD182">
        <v>10</v>
      </c>
      <c r="BE182" t="s">
        <v>1154</v>
      </c>
      <c r="BF182" t="s">
        <v>3940</v>
      </c>
      <c r="BG182">
        <v>181</v>
      </c>
      <c r="BH182" t="s">
        <v>5753</v>
      </c>
      <c r="BI182" t="s">
        <v>7773</v>
      </c>
      <c r="BJ182">
        <v>181</v>
      </c>
      <c r="BK182">
        <v>1180</v>
      </c>
      <c r="BR182">
        <v>13</v>
      </c>
      <c r="BS182">
        <v>0.66</v>
      </c>
      <c r="BT182">
        <v>0.57999999999999996</v>
      </c>
      <c r="BU182">
        <v>0.57999999999999996</v>
      </c>
      <c r="BV182">
        <v>42.775856310000002</v>
      </c>
      <c r="BW182">
        <v>-82.03742269</v>
      </c>
      <c r="BX182">
        <v>4736446.3219999997</v>
      </c>
      <c r="BY182">
        <v>202.256</v>
      </c>
      <c r="BZ182">
        <v>137.80000000000001</v>
      </c>
      <c r="CA182" t="s">
        <v>7357</v>
      </c>
      <c r="CB182">
        <v>7</v>
      </c>
      <c r="CC182">
        <v>10</v>
      </c>
      <c r="CD182">
        <v>12</v>
      </c>
      <c r="CE182">
        <v>12</v>
      </c>
      <c r="CF182" t="s">
        <v>5677</v>
      </c>
      <c r="CG182">
        <v>414</v>
      </c>
      <c r="CH182" t="s">
        <v>3290</v>
      </c>
      <c r="CI182" t="s">
        <v>7332</v>
      </c>
      <c r="CJ182">
        <v>5.56</v>
      </c>
      <c r="CK182">
        <v>1.9</v>
      </c>
    </row>
    <row r="183" spans="1:89" x14ac:dyDescent="0.35">
      <c r="A183" t="s">
        <v>3941</v>
      </c>
      <c r="B183">
        <v>182</v>
      </c>
      <c r="C183" t="s">
        <v>7778</v>
      </c>
      <c r="D183">
        <v>317</v>
      </c>
      <c r="E183">
        <v>975.19600000000003</v>
      </c>
      <c r="F183">
        <v>10</v>
      </c>
      <c r="G183" t="s">
        <v>7782</v>
      </c>
      <c r="H183" t="s">
        <v>7773</v>
      </c>
      <c r="I183" t="s">
        <v>5753</v>
      </c>
      <c r="J183">
        <v>14</v>
      </c>
      <c r="K183">
        <v>0.78</v>
      </c>
      <c r="L183">
        <v>8</v>
      </c>
      <c r="M183">
        <v>12</v>
      </c>
      <c r="N183" t="s">
        <v>7507</v>
      </c>
      <c r="Q183" t="s">
        <v>7784</v>
      </c>
      <c r="R183" t="s">
        <v>7774</v>
      </c>
      <c r="S183" t="s">
        <v>7195</v>
      </c>
      <c r="T183" t="s">
        <v>7497</v>
      </c>
      <c r="U183" t="s">
        <v>7497</v>
      </c>
      <c r="V183">
        <v>5.56</v>
      </c>
      <c r="W183" t="s">
        <v>7888</v>
      </c>
      <c r="X183">
        <v>1.9</v>
      </c>
      <c r="Y183" t="s">
        <v>7774</v>
      </c>
      <c r="Z183" t="s">
        <v>7786</v>
      </c>
      <c r="AA183" t="s">
        <v>7774</v>
      </c>
      <c r="AB183">
        <v>10</v>
      </c>
      <c r="AC183">
        <v>10</v>
      </c>
      <c r="AD183">
        <v>15</v>
      </c>
      <c r="AE183" t="s">
        <v>5683</v>
      </c>
      <c r="AF183">
        <v>42.775855730000004</v>
      </c>
      <c r="AG183">
        <v>-82.037422710000001</v>
      </c>
      <c r="AH183">
        <v>202.3</v>
      </c>
      <c r="AI183">
        <v>290</v>
      </c>
      <c r="AK183">
        <v>15</v>
      </c>
      <c r="AL183">
        <v>986</v>
      </c>
      <c r="AM183">
        <v>7.2910000000000004</v>
      </c>
      <c r="AN183">
        <v>413.02600000000001</v>
      </c>
      <c r="AO183">
        <v>2115</v>
      </c>
      <c r="AP183">
        <v>2116</v>
      </c>
      <c r="AS183">
        <v>1.24</v>
      </c>
      <c r="AT183">
        <v>1.24</v>
      </c>
      <c r="AV183">
        <v>2.15</v>
      </c>
      <c r="AW183">
        <v>2.14</v>
      </c>
      <c r="BC183">
        <v>0.78</v>
      </c>
      <c r="BD183">
        <v>8</v>
      </c>
      <c r="BE183" t="s">
        <v>1155</v>
      </c>
      <c r="BF183" t="s">
        <v>3941</v>
      </c>
      <c r="BG183">
        <v>182</v>
      </c>
      <c r="BH183" t="s">
        <v>5753</v>
      </c>
      <c r="BI183" t="s">
        <v>7773</v>
      </c>
      <c r="BJ183">
        <v>182</v>
      </c>
      <c r="BK183">
        <v>1180</v>
      </c>
      <c r="BR183">
        <v>13</v>
      </c>
      <c r="BS183">
        <v>0.66</v>
      </c>
      <c r="BT183">
        <v>0.57999999999999996</v>
      </c>
      <c r="BU183">
        <v>0.57999999999999996</v>
      </c>
      <c r="BV183">
        <v>42.775855730000004</v>
      </c>
      <c r="BW183">
        <v>-82.037422710000001</v>
      </c>
      <c r="BX183">
        <v>4736446.2580000004</v>
      </c>
      <c r="BY183">
        <v>202.256</v>
      </c>
      <c r="BZ183">
        <v>137.30000000000001</v>
      </c>
      <c r="CA183" t="s">
        <v>7505</v>
      </c>
      <c r="CB183">
        <v>7</v>
      </c>
      <c r="CC183">
        <v>10</v>
      </c>
      <c r="CD183">
        <v>12</v>
      </c>
      <c r="CE183">
        <v>12</v>
      </c>
      <c r="CF183" t="s">
        <v>5677</v>
      </c>
      <c r="CG183">
        <v>414</v>
      </c>
      <c r="CH183" t="s">
        <v>3290</v>
      </c>
      <c r="CI183" t="s">
        <v>7332</v>
      </c>
      <c r="CJ183">
        <v>5.56</v>
      </c>
      <c r="CK183">
        <v>1.8</v>
      </c>
    </row>
    <row r="184" spans="1:89" x14ac:dyDescent="0.35">
      <c r="A184" t="s">
        <v>3942</v>
      </c>
      <c r="B184">
        <v>183</v>
      </c>
      <c r="C184" t="s">
        <v>7778</v>
      </c>
      <c r="D184">
        <v>318</v>
      </c>
      <c r="E184">
        <v>975.52200000000005</v>
      </c>
      <c r="F184">
        <v>10</v>
      </c>
      <c r="G184" t="s">
        <v>7782</v>
      </c>
      <c r="H184" t="s">
        <v>7773</v>
      </c>
      <c r="I184" t="s">
        <v>5753</v>
      </c>
      <c r="J184">
        <v>11</v>
      </c>
      <c r="K184">
        <v>0.61</v>
      </c>
      <c r="L184">
        <v>7</v>
      </c>
      <c r="M184">
        <v>8</v>
      </c>
      <c r="N184" t="s">
        <v>7504</v>
      </c>
      <c r="Q184" t="s">
        <v>7784</v>
      </c>
      <c r="R184" t="s">
        <v>7774</v>
      </c>
      <c r="S184" t="s">
        <v>7195</v>
      </c>
      <c r="T184" t="s">
        <v>7497</v>
      </c>
      <c r="U184" t="s">
        <v>7497</v>
      </c>
      <c r="V184">
        <v>5.56</v>
      </c>
      <c r="W184" t="s">
        <v>7888</v>
      </c>
      <c r="X184">
        <v>1.8</v>
      </c>
      <c r="Y184" t="s">
        <v>7774</v>
      </c>
      <c r="Z184" t="s">
        <v>7789</v>
      </c>
      <c r="AA184" t="s">
        <v>7774</v>
      </c>
      <c r="AE184" t="s">
        <v>5678</v>
      </c>
      <c r="AF184">
        <v>42.775852780000001</v>
      </c>
      <c r="AG184">
        <v>-82.037422809999995</v>
      </c>
      <c r="AH184">
        <v>202.3</v>
      </c>
      <c r="AI184">
        <v>290</v>
      </c>
      <c r="AK184">
        <v>15</v>
      </c>
      <c r="AL184">
        <v>986</v>
      </c>
      <c r="AM184">
        <v>7.6180000000000003</v>
      </c>
      <c r="AN184">
        <v>402.267</v>
      </c>
      <c r="AO184">
        <v>2117</v>
      </c>
      <c r="AP184">
        <v>2117</v>
      </c>
      <c r="AS184">
        <v>1.24</v>
      </c>
      <c r="AT184">
        <v>1.24</v>
      </c>
      <c r="AV184">
        <v>2.15</v>
      </c>
      <c r="AW184">
        <v>2.15</v>
      </c>
      <c r="BC184">
        <v>0.61</v>
      </c>
      <c r="BD184">
        <v>7</v>
      </c>
      <c r="BE184" t="s">
        <v>1156</v>
      </c>
      <c r="BF184" t="s">
        <v>3942</v>
      </c>
      <c r="BG184">
        <v>183</v>
      </c>
      <c r="BH184" t="s">
        <v>5753</v>
      </c>
      <c r="BI184" t="s">
        <v>7773</v>
      </c>
      <c r="BJ184">
        <v>183</v>
      </c>
      <c r="BK184">
        <v>1180</v>
      </c>
      <c r="BR184">
        <v>13</v>
      </c>
      <c r="BS184">
        <v>0.66</v>
      </c>
      <c r="BT184">
        <v>0.57999999999999996</v>
      </c>
      <c r="BU184">
        <v>0.57999999999999996</v>
      </c>
      <c r="BV184">
        <v>42.775852780000001</v>
      </c>
      <c r="BW184">
        <v>-82.037422809999995</v>
      </c>
      <c r="BX184">
        <v>4736445.93</v>
      </c>
      <c r="BY184">
        <v>202.255</v>
      </c>
      <c r="BZ184">
        <v>132.80000000000001</v>
      </c>
      <c r="CA184" t="s">
        <v>7506</v>
      </c>
      <c r="CB184">
        <v>7</v>
      </c>
      <c r="CC184">
        <v>10</v>
      </c>
      <c r="CD184">
        <v>12</v>
      </c>
      <c r="CE184">
        <v>12</v>
      </c>
      <c r="CF184" t="s">
        <v>5677</v>
      </c>
      <c r="CG184">
        <v>414</v>
      </c>
      <c r="CH184" t="s">
        <v>3290</v>
      </c>
      <c r="CI184" t="s">
        <v>7332</v>
      </c>
      <c r="CJ184">
        <v>5.56</v>
      </c>
      <c r="CK184">
        <v>1.9</v>
      </c>
    </row>
    <row r="185" spans="1:89" x14ac:dyDescent="0.35">
      <c r="A185" t="s">
        <v>3943</v>
      </c>
      <c r="B185">
        <v>184</v>
      </c>
      <c r="C185" t="s">
        <v>7778</v>
      </c>
      <c r="D185">
        <v>319</v>
      </c>
      <c r="E185">
        <v>975.68200000000002</v>
      </c>
      <c r="F185">
        <v>10</v>
      </c>
      <c r="G185" t="s">
        <v>7782</v>
      </c>
      <c r="H185" t="s">
        <v>7773</v>
      </c>
      <c r="I185" t="s">
        <v>5753</v>
      </c>
      <c r="J185">
        <v>11</v>
      </c>
      <c r="K185">
        <v>0.61</v>
      </c>
      <c r="L185">
        <v>8</v>
      </c>
      <c r="M185">
        <v>11</v>
      </c>
      <c r="N185" t="s">
        <v>7509</v>
      </c>
      <c r="Q185" t="s">
        <v>7784</v>
      </c>
      <c r="R185" t="s">
        <v>7774</v>
      </c>
      <c r="S185" t="s">
        <v>7195</v>
      </c>
      <c r="T185" t="s">
        <v>7497</v>
      </c>
      <c r="U185" t="s">
        <v>7497</v>
      </c>
      <c r="V185">
        <v>5.56</v>
      </c>
      <c r="W185" t="s">
        <v>7888</v>
      </c>
      <c r="X185">
        <v>1.9</v>
      </c>
      <c r="Y185" t="s">
        <v>7774</v>
      </c>
      <c r="Z185" t="s">
        <v>7786</v>
      </c>
      <c r="AA185" t="s">
        <v>7774</v>
      </c>
      <c r="AB185">
        <v>10</v>
      </c>
      <c r="AC185">
        <v>10</v>
      </c>
      <c r="AD185">
        <v>15</v>
      </c>
      <c r="AE185" t="s">
        <v>5683</v>
      </c>
      <c r="AF185">
        <v>42.775851330000002</v>
      </c>
      <c r="AG185">
        <v>-82.037422860000007</v>
      </c>
      <c r="AH185">
        <v>202.3</v>
      </c>
      <c r="AI185">
        <v>290</v>
      </c>
      <c r="AK185">
        <v>15</v>
      </c>
      <c r="AL185">
        <v>986</v>
      </c>
      <c r="AM185">
        <v>7.7779999999999996</v>
      </c>
      <c r="AN185">
        <v>418.99900000000002</v>
      </c>
      <c r="AO185">
        <v>2117</v>
      </c>
      <c r="AP185">
        <v>2117</v>
      </c>
      <c r="AS185">
        <v>1.24</v>
      </c>
      <c r="AT185">
        <v>1.24</v>
      </c>
      <c r="AV185">
        <v>2.15</v>
      </c>
      <c r="AW185">
        <v>2.15</v>
      </c>
      <c r="BC185">
        <v>0.61</v>
      </c>
      <c r="BD185">
        <v>8</v>
      </c>
      <c r="BE185" t="s">
        <v>1157</v>
      </c>
      <c r="BF185" t="s">
        <v>3943</v>
      </c>
      <c r="BG185">
        <v>184</v>
      </c>
      <c r="BH185" t="s">
        <v>5753</v>
      </c>
      <c r="BI185" t="s">
        <v>7773</v>
      </c>
      <c r="BJ185">
        <v>184</v>
      </c>
      <c r="BK185">
        <v>1180</v>
      </c>
      <c r="BR185">
        <v>13</v>
      </c>
      <c r="BS185">
        <v>0.66</v>
      </c>
      <c r="BT185">
        <v>0.57999999999999996</v>
      </c>
      <c r="BU185">
        <v>0.57999999999999996</v>
      </c>
      <c r="BV185">
        <v>42.775851330000002</v>
      </c>
      <c r="BW185">
        <v>-82.037422860000007</v>
      </c>
      <c r="BX185">
        <v>4736445.7690000003</v>
      </c>
      <c r="BY185">
        <v>202.25399999999999</v>
      </c>
      <c r="BZ185">
        <v>139.80000000000001</v>
      </c>
      <c r="CA185" t="s">
        <v>7507</v>
      </c>
      <c r="CB185">
        <v>7</v>
      </c>
      <c r="CC185">
        <v>10</v>
      </c>
      <c r="CD185">
        <v>12</v>
      </c>
      <c r="CE185">
        <v>12</v>
      </c>
      <c r="CF185" t="s">
        <v>5677</v>
      </c>
      <c r="CG185">
        <v>414</v>
      </c>
      <c r="CH185" t="s">
        <v>3290</v>
      </c>
      <c r="CI185" t="s">
        <v>7332</v>
      </c>
      <c r="CJ185">
        <v>5.56</v>
      </c>
      <c r="CK185">
        <v>1.9</v>
      </c>
    </row>
    <row r="186" spans="1:89" x14ac:dyDescent="0.35">
      <c r="A186" t="s">
        <v>3944</v>
      </c>
      <c r="B186">
        <v>185</v>
      </c>
      <c r="C186" t="s">
        <v>7778</v>
      </c>
      <c r="D186">
        <v>320</v>
      </c>
      <c r="E186">
        <v>975.82500000000005</v>
      </c>
      <c r="F186">
        <v>10</v>
      </c>
      <c r="G186" t="s">
        <v>7782</v>
      </c>
      <c r="H186" t="s">
        <v>7773</v>
      </c>
      <c r="I186" t="s">
        <v>5753</v>
      </c>
      <c r="J186">
        <v>14</v>
      </c>
      <c r="K186">
        <v>0.78</v>
      </c>
      <c r="L186">
        <v>8</v>
      </c>
      <c r="M186">
        <v>9</v>
      </c>
      <c r="N186" t="s">
        <v>7505</v>
      </c>
      <c r="Q186" t="s">
        <v>7784</v>
      </c>
      <c r="R186" t="s">
        <v>7774</v>
      </c>
      <c r="S186" t="s">
        <v>7195</v>
      </c>
      <c r="T186" t="s">
        <v>7497</v>
      </c>
      <c r="U186" t="s">
        <v>7497</v>
      </c>
      <c r="V186">
        <v>5.56</v>
      </c>
      <c r="W186" t="s">
        <v>7888</v>
      </c>
      <c r="X186">
        <v>1.8</v>
      </c>
      <c r="Y186" t="s">
        <v>7774</v>
      </c>
      <c r="Z186" t="s">
        <v>7789</v>
      </c>
      <c r="AA186" t="s">
        <v>7774</v>
      </c>
      <c r="AE186" t="s">
        <v>5678</v>
      </c>
      <c r="AF186">
        <v>42.775850040000002</v>
      </c>
      <c r="AG186">
        <v>-82.037422899999996</v>
      </c>
      <c r="AH186">
        <v>202.3</v>
      </c>
      <c r="AI186">
        <v>290</v>
      </c>
      <c r="AK186">
        <v>15</v>
      </c>
      <c r="AL186">
        <v>986</v>
      </c>
      <c r="AM186">
        <v>7.9210000000000003</v>
      </c>
      <c r="AN186">
        <v>409.10599999999999</v>
      </c>
      <c r="AO186">
        <v>2115</v>
      </c>
      <c r="AP186">
        <v>2116</v>
      </c>
      <c r="AS186">
        <v>1.24</v>
      </c>
      <c r="AT186">
        <v>1.23</v>
      </c>
      <c r="AV186">
        <v>2.15</v>
      </c>
      <c r="AW186">
        <v>2.14</v>
      </c>
      <c r="BC186">
        <v>0.78</v>
      </c>
      <c r="BD186">
        <v>8</v>
      </c>
      <c r="BE186" t="s">
        <v>1158</v>
      </c>
      <c r="BF186" t="s">
        <v>3944</v>
      </c>
      <c r="BG186">
        <v>185</v>
      </c>
      <c r="BH186" t="s">
        <v>5753</v>
      </c>
      <c r="BI186" t="s">
        <v>7773</v>
      </c>
      <c r="BJ186">
        <v>185</v>
      </c>
      <c r="BK186">
        <v>1180</v>
      </c>
      <c r="BR186">
        <v>13</v>
      </c>
      <c r="BS186">
        <v>0.66</v>
      </c>
      <c r="BT186">
        <v>0.57999999999999996</v>
      </c>
      <c r="BU186">
        <v>0.57999999999999996</v>
      </c>
      <c r="BV186">
        <v>42.775850040000002</v>
      </c>
      <c r="BW186">
        <v>-82.037422899999996</v>
      </c>
      <c r="BX186">
        <v>4736445.6260000002</v>
      </c>
      <c r="BY186">
        <v>202.25399999999999</v>
      </c>
      <c r="BZ186">
        <v>135.69999999999999</v>
      </c>
      <c r="CA186" t="s">
        <v>7508</v>
      </c>
      <c r="CB186">
        <v>7</v>
      </c>
      <c r="CC186">
        <v>10</v>
      </c>
      <c r="CD186">
        <v>12</v>
      </c>
      <c r="CE186">
        <v>12</v>
      </c>
      <c r="CF186" t="s">
        <v>5677</v>
      </c>
      <c r="CG186">
        <v>414</v>
      </c>
      <c r="CH186" t="s">
        <v>3290</v>
      </c>
      <c r="CI186" t="s">
        <v>7332</v>
      </c>
      <c r="CJ186">
        <v>5.56</v>
      </c>
      <c r="CK186">
        <v>1.8</v>
      </c>
    </row>
    <row r="187" spans="1:89" x14ac:dyDescent="0.35">
      <c r="A187" t="s">
        <v>3945</v>
      </c>
      <c r="B187">
        <v>186</v>
      </c>
      <c r="C187" t="s">
        <v>7778</v>
      </c>
      <c r="D187">
        <v>321</v>
      </c>
      <c r="E187">
        <v>975.88</v>
      </c>
      <c r="F187">
        <v>10</v>
      </c>
      <c r="G187" t="s">
        <v>7782</v>
      </c>
      <c r="H187" t="s">
        <v>7773</v>
      </c>
      <c r="I187" t="s">
        <v>5753</v>
      </c>
      <c r="J187">
        <v>10</v>
      </c>
      <c r="K187">
        <v>0.57999999999999996</v>
      </c>
      <c r="L187">
        <v>10</v>
      </c>
      <c r="M187">
        <v>10</v>
      </c>
      <c r="N187" t="s">
        <v>7505</v>
      </c>
      <c r="Q187" t="s">
        <v>7784</v>
      </c>
      <c r="R187" t="s">
        <v>7774</v>
      </c>
      <c r="S187" t="s">
        <v>7195</v>
      </c>
      <c r="T187" t="s">
        <v>7497</v>
      </c>
      <c r="U187" t="s">
        <v>7497</v>
      </c>
      <c r="V187">
        <v>5.56</v>
      </c>
      <c r="W187" t="s">
        <v>7888</v>
      </c>
      <c r="X187">
        <v>1.8</v>
      </c>
      <c r="Y187" t="s">
        <v>7774</v>
      </c>
      <c r="Z187" t="s">
        <v>7783</v>
      </c>
      <c r="AA187" t="s">
        <v>7774</v>
      </c>
      <c r="AE187" t="s">
        <v>5678</v>
      </c>
      <c r="AF187">
        <v>42.775849559999997</v>
      </c>
      <c r="AG187">
        <v>-82.037422919999997</v>
      </c>
      <c r="AH187">
        <v>202.3</v>
      </c>
      <c r="AI187">
        <v>290</v>
      </c>
      <c r="AK187">
        <v>15</v>
      </c>
      <c r="AL187">
        <v>986</v>
      </c>
      <c r="AM187">
        <v>7.9740000000000002</v>
      </c>
      <c r="AN187">
        <v>408.79599999999999</v>
      </c>
      <c r="AO187">
        <v>2115</v>
      </c>
      <c r="AP187">
        <v>2115</v>
      </c>
      <c r="AS187">
        <v>1.24</v>
      </c>
      <c r="AT187">
        <v>1.23</v>
      </c>
      <c r="AV187">
        <v>2.14</v>
      </c>
      <c r="AW187">
        <v>2.14</v>
      </c>
      <c r="BC187">
        <v>0.57999999999999996</v>
      </c>
      <c r="BD187">
        <v>10</v>
      </c>
      <c r="BE187" t="s">
        <v>1159</v>
      </c>
      <c r="BF187" t="s">
        <v>3945</v>
      </c>
      <c r="BG187">
        <v>186</v>
      </c>
      <c r="BH187" t="s">
        <v>5753</v>
      </c>
      <c r="BI187" t="s">
        <v>7773</v>
      </c>
      <c r="BJ187">
        <v>186</v>
      </c>
      <c r="BK187">
        <v>1180</v>
      </c>
      <c r="BR187">
        <v>13</v>
      </c>
      <c r="BS187">
        <v>0.66</v>
      </c>
      <c r="BT187">
        <v>0.57999999999999996</v>
      </c>
      <c r="BU187">
        <v>0.57999999999999996</v>
      </c>
      <c r="BV187">
        <v>42.775849559999997</v>
      </c>
      <c r="BW187">
        <v>-82.037422919999997</v>
      </c>
      <c r="BX187">
        <v>4736445.5719999997</v>
      </c>
      <c r="BY187">
        <v>202.25399999999999</v>
      </c>
      <c r="BZ187">
        <v>135.5</v>
      </c>
      <c r="CA187" t="s">
        <v>7508</v>
      </c>
      <c r="CB187">
        <v>7</v>
      </c>
      <c r="CC187">
        <v>10</v>
      </c>
      <c r="CD187">
        <v>12</v>
      </c>
      <c r="CE187">
        <v>12</v>
      </c>
      <c r="CF187" t="s">
        <v>5677</v>
      </c>
      <c r="CG187">
        <v>414</v>
      </c>
      <c r="CH187" t="s">
        <v>3290</v>
      </c>
      <c r="CI187" t="s">
        <v>7332</v>
      </c>
      <c r="CJ187">
        <v>5.56</v>
      </c>
      <c r="CK187">
        <v>1.9</v>
      </c>
    </row>
    <row r="188" spans="1:89" x14ac:dyDescent="0.35">
      <c r="A188" t="s">
        <v>3946</v>
      </c>
      <c r="B188">
        <v>187</v>
      </c>
      <c r="C188" t="s">
        <v>7778</v>
      </c>
      <c r="D188">
        <v>322</v>
      </c>
      <c r="E188">
        <v>976.61500000000001</v>
      </c>
      <c r="F188">
        <v>10</v>
      </c>
      <c r="G188" t="s">
        <v>7782</v>
      </c>
      <c r="H188" t="s">
        <v>7773</v>
      </c>
      <c r="I188" t="s">
        <v>5753</v>
      </c>
      <c r="J188">
        <v>11</v>
      </c>
      <c r="K188">
        <v>0.59</v>
      </c>
      <c r="L188">
        <v>8</v>
      </c>
      <c r="M188">
        <v>6</v>
      </c>
      <c r="N188" t="s">
        <v>7508</v>
      </c>
      <c r="Q188" t="s">
        <v>7784</v>
      </c>
      <c r="R188" t="s">
        <v>7774</v>
      </c>
      <c r="S188" t="s">
        <v>7195</v>
      </c>
      <c r="T188" t="s">
        <v>7497</v>
      </c>
      <c r="U188" t="s">
        <v>7497</v>
      </c>
      <c r="V188">
        <v>5.56</v>
      </c>
      <c r="W188" t="s">
        <v>7888</v>
      </c>
      <c r="X188">
        <v>1.8</v>
      </c>
      <c r="Y188" t="s">
        <v>7774</v>
      </c>
      <c r="Z188" t="s">
        <v>7789</v>
      </c>
      <c r="AA188" t="s">
        <v>7774</v>
      </c>
      <c r="AE188" t="s">
        <v>5678</v>
      </c>
      <c r="AF188">
        <v>42.775842910000001</v>
      </c>
      <c r="AG188">
        <v>-82.037423149999995</v>
      </c>
      <c r="AH188">
        <v>202.3</v>
      </c>
      <c r="AI188">
        <v>290</v>
      </c>
      <c r="AK188">
        <v>15</v>
      </c>
      <c r="AL188">
        <v>986</v>
      </c>
      <c r="AM188">
        <v>8.7100000000000009</v>
      </c>
      <c r="AN188">
        <v>405.65699999999998</v>
      </c>
      <c r="AO188">
        <v>2117</v>
      </c>
      <c r="AP188">
        <v>2117</v>
      </c>
      <c r="AS188">
        <v>1.24</v>
      </c>
      <c r="AT188">
        <v>1.24</v>
      </c>
      <c r="AV188">
        <v>2.15</v>
      </c>
      <c r="AW188">
        <v>2.15</v>
      </c>
      <c r="BC188">
        <v>0.59</v>
      </c>
      <c r="BD188">
        <v>8</v>
      </c>
      <c r="BE188" t="s">
        <v>1160</v>
      </c>
      <c r="BF188" t="s">
        <v>3946</v>
      </c>
      <c r="BG188">
        <v>187</v>
      </c>
      <c r="BH188" t="s">
        <v>5753</v>
      </c>
      <c r="BI188" t="s">
        <v>7773</v>
      </c>
      <c r="BJ188">
        <v>187</v>
      </c>
      <c r="BK188">
        <v>1180</v>
      </c>
      <c r="BR188">
        <v>13</v>
      </c>
      <c r="BS188">
        <v>0.66</v>
      </c>
      <c r="BT188">
        <v>0.57999999999999996</v>
      </c>
      <c r="BU188">
        <v>0.57999999999999996</v>
      </c>
      <c r="BV188">
        <v>42.775842910000001</v>
      </c>
      <c r="BW188">
        <v>-82.037423149999995</v>
      </c>
      <c r="BX188">
        <v>4736444.8339999998</v>
      </c>
      <c r="BY188">
        <v>202.25200000000001</v>
      </c>
      <c r="BZ188">
        <v>134.19999999999999</v>
      </c>
      <c r="CA188" t="s">
        <v>7503</v>
      </c>
      <c r="CB188">
        <v>7</v>
      </c>
      <c r="CC188">
        <v>10</v>
      </c>
      <c r="CD188">
        <v>12</v>
      </c>
      <c r="CE188">
        <v>12</v>
      </c>
      <c r="CF188" t="s">
        <v>5677</v>
      </c>
      <c r="CG188">
        <v>414</v>
      </c>
      <c r="CH188" t="s">
        <v>3290</v>
      </c>
      <c r="CI188" t="s">
        <v>7332</v>
      </c>
      <c r="CJ188">
        <v>5.56</v>
      </c>
      <c r="CK188">
        <v>1.8</v>
      </c>
    </row>
    <row r="189" spans="1:89" x14ac:dyDescent="0.35">
      <c r="A189" t="s">
        <v>3947</v>
      </c>
      <c r="B189">
        <v>188</v>
      </c>
      <c r="C189" t="s">
        <v>7778</v>
      </c>
      <c r="D189">
        <v>323</v>
      </c>
      <c r="E189">
        <v>977.45799999999997</v>
      </c>
      <c r="F189">
        <v>10</v>
      </c>
      <c r="G189" t="s">
        <v>7782</v>
      </c>
      <c r="H189" t="s">
        <v>7773</v>
      </c>
      <c r="I189" t="s">
        <v>5753</v>
      </c>
      <c r="J189">
        <v>13</v>
      </c>
      <c r="K189">
        <v>0.73</v>
      </c>
      <c r="L189">
        <v>11</v>
      </c>
      <c r="M189">
        <v>10</v>
      </c>
      <c r="N189" t="s">
        <v>7670</v>
      </c>
      <c r="P189">
        <v>9</v>
      </c>
      <c r="Q189" t="s">
        <v>7784</v>
      </c>
      <c r="R189" t="s">
        <v>7774</v>
      </c>
      <c r="S189" t="s">
        <v>7195</v>
      </c>
      <c r="T189" t="s">
        <v>7497</v>
      </c>
      <c r="U189" t="s">
        <v>7497</v>
      </c>
      <c r="V189">
        <v>5.56</v>
      </c>
      <c r="W189" t="s">
        <v>7888</v>
      </c>
      <c r="X189">
        <v>1.8</v>
      </c>
      <c r="Y189" t="s">
        <v>7774</v>
      </c>
      <c r="Z189" t="s">
        <v>7788</v>
      </c>
      <c r="AA189" t="s">
        <v>7774</v>
      </c>
      <c r="AB189">
        <v>10</v>
      </c>
      <c r="AC189">
        <v>10</v>
      </c>
      <c r="AD189">
        <v>12</v>
      </c>
      <c r="AE189" t="s">
        <v>5683</v>
      </c>
      <c r="AF189">
        <v>42.775835299999997</v>
      </c>
      <c r="AG189">
        <v>-82.037423419999996</v>
      </c>
      <c r="AH189">
        <v>202.3</v>
      </c>
      <c r="AI189">
        <v>290</v>
      </c>
      <c r="AK189">
        <v>15</v>
      </c>
      <c r="AL189">
        <v>986</v>
      </c>
      <c r="AM189">
        <v>9.5519999999999996</v>
      </c>
      <c r="AN189">
        <v>417.33600000000001</v>
      </c>
      <c r="AO189">
        <v>2112</v>
      </c>
      <c r="AP189">
        <v>2114</v>
      </c>
      <c r="AS189">
        <v>1.23</v>
      </c>
      <c r="AT189">
        <v>1.23</v>
      </c>
      <c r="AV189">
        <v>2.14</v>
      </c>
      <c r="AW189">
        <v>2.14</v>
      </c>
      <c r="BC189">
        <v>0.73</v>
      </c>
      <c r="BD189">
        <v>11</v>
      </c>
      <c r="BE189" t="s">
        <v>1161</v>
      </c>
      <c r="BF189" t="s">
        <v>3947</v>
      </c>
      <c r="BG189">
        <v>188</v>
      </c>
      <c r="BH189" t="s">
        <v>5753</v>
      </c>
      <c r="BI189" t="s">
        <v>7773</v>
      </c>
      <c r="BJ189">
        <v>188</v>
      </c>
      <c r="BK189">
        <v>1180</v>
      </c>
      <c r="BL189">
        <v>324</v>
      </c>
      <c r="BM189">
        <v>9</v>
      </c>
      <c r="BR189">
        <v>13</v>
      </c>
      <c r="BS189">
        <v>0.66</v>
      </c>
      <c r="BT189">
        <v>0.57999999999999996</v>
      </c>
      <c r="BU189">
        <v>0.57999999999999996</v>
      </c>
      <c r="BV189">
        <v>42.775835299999997</v>
      </c>
      <c r="BW189">
        <v>-82.037423419999996</v>
      </c>
      <c r="BX189">
        <v>4736443.9890000001</v>
      </c>
      <c r="BY189">
        <v>202.251</v>
      </c>
      <c r="BZ189">
        <v>139.1</v>
      </c>
      <c r="CA189" t="s">
        <v>7359</v>
      </c>
      <c r="CB189">
        <v>7</v>
      </c>
      <c r="CC189">
        <v>10</v>
      </c>
      <c r="CD189">
        <v>12</v>
      </c>
      <c r="CE189">
        <v>12</v>
      </c>
      <c r="CF189" t="s">
        <v>5677</v>
      </c>
      <c r="CG189">
        <v>414</v>
      </c>
      <c r="CH189" t="s">
        <v>3290</v>
      </c>
      <c r="CI189" t="s">
        <v>7332</v>
      </c>
      <c r="CJ189">
        <v>5.56</v>
      </c>
      <c r="CK189">
        <v>1.9</v>
      </c>
    </row>
    <row r="190" spans="1:89" hidden="1" x14ac:dyDescent="0.35">
      <c r="A190" t="s">
        <v>3949</v>
      </c>
      <c r="B190">
        <v>189</v>
      </c>
      <c r="C190" t="s">
        <v>7778</v>
      </c>
      <c r="D190">
        <v>324</v>
      </c>
      <c r="E190">
        <v>977.49599999999998</v>
      </c>
      <c r="F190">
        <v>10</v>
      </c>
      <c r="G190" t="s">
        <v>7782</v>
      </c>
      <c r="H190" t="s">
        <v>7773</v>
      </c>
      <c r="I190" t="s">
        <v>7852</v>
      </c>
      <c r="J190">
        <v>13</v>
      </c>
      <c r="K190">
        <v>0.75</v>
      </c>
      <c r="L190">
        <v>87</v>
      </c>
      <c r="M190">
        <v>18</v>
      </c>
      <c r="N190" t="s">
        <v>7502</v>
      </c>
      <c r="P190">
        <v>9</v>
      </c>
      <c r="Q190" t="s">
        <v>7784</v>
      </c>
      <c r="R190" t="s">
        <v>7774</v>
      </c>
      <c r="S190" t="s">
        <v>7195</v>
      </c>
      <c r="T190" t="s">
        <v>7497</v>
      </c>
      <c r="U190" t="s">
        <v>7497</v>
      </c>
      <c r="V190">
        <v>5.56</v>
      </c>
      <c r="W190" t="s">
        <v>7888</v>
      </c>
      <c r="X190">
        <v>1.8</v>
      </c>
      <c r="Y190" t="s">
        <v>7774</v>
      </c>
      <c r="Z190" t="s">
        <v>7879</v>
      </c>
      <c r="AA190" t="s">
        <v>7774</v>
      </c>
      <c r="AB190">
        <v>10</v>
      </c>
      <c r="AE190" t="s">
        <v>5683</v>
      </c>
      <c r="AF190">
        <v>42.775835299999997</v>
      </c>
      <c r="AG190">
        <v>-82.037423419999996</v>
      </c>
      <c r="AH190">
        <v>202.3</v>
      </c>
      <c r="AI190">
        <v>290</v>
      </c>
      <c r="AK190">
        <v>15</v>
      </c>
      <c r="AL190">
        <v>986</v>
      </c>
      <c r="AM190">
        <v>9.5519999999999996</v>
      </c>
      <c r="AN190">
        <v>409.786</v>
      </c>
      <c r="AO190">
        <v>2032</v>
      </c>
      <c r="AP190">
        <v>1991</v>
      </c>
      <c r="AS190">
        <v>1.1599999999999999</v>
      </c>
      <c r="AT190">
        <v>1.19</v>
      </c>
      <c r="AV190">
        <v>2.02</v>
      </c>
      <c r="AW190">
        <v>2.06</v>
      </c>
      <c r="BC190">
        <v>0.44</v>
      </c>
      <c r="BD190">
        <v>87</v>
      </c>
      <c r="BE190" t="s">
        <v>8670</v>
      </c>
      <c r="BF190" t="s">
        <v>3949</v>
      </c>
      <c r="BG190">
        <v>189</v>
      </c>
      <c r="BH190" t="s">
        <v>7852</v>
      </c>
      <c r="BI190" t="s">
        <v>7773</v>
      </c>
      <c r="BJ190">
        <v>189</v>
      </c>
      <c r="BK190">
        <v>1180</v>
      </c>
      <c r="BL190">
        <v>324</v>
      </c>
      <c r="BM190">
        <v>9</v>
      </c>
      <c r="BN190" t="s">
        <v>8660</v>
      </c>
      <c r="BR190">
        <v>12</v>
      </c>
      <c r="BS190">
        <v>0.69</v>
      </c>
      <c r="BT190">
        <v>0.62</v>
      </c>
      <c r="BU190">
        <v>0.61</v>
      </c>
      <c r="BV190">
        <v>42.775835299999997</v>
      </c>
      <c r="BW190">
        <v>-82.037423419999996</v>
      </c>
      <c r="BX190">
        <v>4736443.9890000001</v>
      </c>
      <c r="BY190">
        <v>202.251</v>
      </c>
      <c r="BZ190">
        <v>135.9</v>
      </c>
      <c r="CA190" t="s">
        <v>7500</v>
      </c>
      <c r="CB190">
        <v>7</v>
      </c>
      <c r="CC190">
        <v>10</v>
      </c>
      <c r="CD190">
        <v>11</v>
      </c>
      <c r="CE190">
        <v>11</v>
      </c>
      <c r="CF190" t="s">
        <v>5677</v>
      </c>
      <c r="CG190">
        <v>414</v>
      </c>
      <c r="CH190" t="s">
        <v>5823</v>
      </c>
      <c r="CI190" t="s">
        <v>8661</v>
      </c>
      <c r="CJ190">
        <v>5.56</v>
      </c>
    </row>
    <row r="191" spans="1:89" x14ac:dyDescent="0.35">
      <c r="A191" t="s">
        <v>3948</v>
      </c>
      <c r="B191">
        <v>190</v>
      </c>
      <c r="C191" t="s">
        <v>7778</v>
      </c>
      <c r="D191">
        <v>325</v>
      </c>
      <c r="E191">
        <v>977.49900000000002</v>
      </c>
      <c r="F191">
        <v>10</v>
      </c>
      <c r="G191" t="s">
        <v>7782</v>
      </c>
      <c r="H191" t="s">
        <v>7773</v>
      </c>
      <c r="I191" t="s">
        <v>5753</v>
      </c>
      <c r="J191">
        <v>12</v>
      </c>
      <c r="K191">
        <v>0.67</v>
      </c>
      <c r="L191">
        <v>13</v>
      </c>
      <c r="M191">
        <v>9</v>
      </c>
      <c r="N191" t="s">
        <v>7357</v>
      </c>
      <c r="P191">
        <v>9</v>
      </c>
      <c r="Q191" t="s">
        <v>7784</v>
      </c>
      <c r="R191" t="s">
        <v>7774</v>
      </c>
      <c r="S191" t="s">
        <v>7195</v>
      </c>
      <c r="T191" t="s">
        <v>7497</v>
      </c>
      <c r="U191" t="s">
        <v>7497</v>
      </c>
      <c r="V191">
        <v>5.56</v>
      </c>
      <c r="W191" t="s">
        <v>7888</v>
      </c>
      <c r="X191">
        <v>1.8</v>
      </c>
      <c r="Y191" t="s">
        <v>7774</v>
      </c>
      <c r="Z191" t="s">
        <v>7783</v>
      </c>
      <c r="AA191" t="s">
        <v>7774</v>
      </c>
      <c r="AE191" t="s">
        <v>5678</v>
      </c>
      <c r="AF191">
        <v>42.775834940000003</v>
      </c>
      <c r="AG191">
        <v>-82.037423430000004</v>
      </c>
      <c r="AH191">
        <v>202.3</v>
      </c>
      <c r="AI191">
        <v>290</v>
      </c>
      <c r="AK191">
        <v>15</v>
      </c>
      <c r="AL191">
        <v>986</v>
      </c>
      <c r="AM191">
        <v>9.5920000000000005</v>
      </c>
      <c r="AN191">
        <v>409.786</v>
      </c>
      <c r="AO191">
        <v>2111</v>
      </c>
      <c r="AP191">
        <v>2112</v>
      </c>
      <c r="AS191">
        <v>1.23</v>
      </c>
      <c r="AT191">
        <v>1.23</v>
      </c>
      <c r="AV191">
        <v>2.14</v>
      </c>
      <c r="AW191">
        <v>2.14</v>
      </c>
      <c r="BC191">
        <v>0.67</v>
      </c>
      <c r="BD191">
        <v>13</v>
      </c>
      <c r="BE191" t="s">
        <v>1162</v>
      </c>
      <c r="BF191" t="s">
        <v>3948</v>
      </c>
      <c r="BG191">
        <v>190</v>
      </c>
      <c r="BH191" t="s">
        <v>5753</v>
      </c>
      <c r="BI191" t="s">
        <v>7773</v>
      </c>
      <c r="BJ191">
        <v>190</v>
      </c>
      <c r="BK191">
        <v>1180</v>
      </c>
      <c r="BL191">
        <v>324</v>
      </c>
      <c r="BM191">
        <v>9</v>
      </c>
      <c r="BR191">
        <v>13</v>
      </c>
      <c r="BS191">
        <v>0.66</v>
      </c>
      <c r="BT191">
        <v>0.57999999999999996</v>
      </c>
      <c r="BU191">
        <v>0.57999999999999996</v>
      </c>
      <c r="BV191">
        <v>42.775834940000003</v>
      </c>
      <c r="BW191">
        <v>-82.037423430000004</v>
      </c>
      <c r="BX191">
        <v>4736443.95</v>
      </c>
      <c r="BY191">
        <v>202.251</v>
      </c>
      <c r="BZ191">
        <v>135.9</v>
      </c>
      <c r="CA191" t="s">
        <v>7500</v>
      </c>
      <c r="CB191">
        <v>7</v>
      </c>
      <c r="CC191">
        <v>10</v>
      </c>
      <c r="CD191">
        <v>12</v>
      </c>
      <c r="CE191">
        <v>12</v>
      </c>
      <c r="CF191" t="s">
        <v>5677</v>
      </c>
      <c r="CG191">
        <v>414</v>
      </c>
      <c r="CH191" t="s">
        <v>3290</v>
      </c>
      <c r="CI191" t="s">
        <v>7332</v>
      </c>
      <c r="CJ191">
        <v>5.56</v>
      </c>
      <c r="CK191">
        <v>1.9</v>
      </c>
    </row>
    <row r="192" spans="1:89" x14ac:dyDescent="0.35">
      <c r="A192" t="s">
        <v>3949</v>
      </c>
      <c r="B192">
        <v>191</v>
      </c>
      <c r="C192" t="s">
        <v>7778</v>
      </c>
      <c r="D192">
        <v>326</v>
      </c>
      <c r="E192">
        <v>977.53599999999994</v>
      </c>
      <c r="F192">
        <v>10</v>
      </c>
      <c r="G192" t="s">
        <v>7782</v>
      </c>
      <c r="H192" t="s">
        <v>7773</v>
      </c>
      <c r="I192" t="s">
        <v>5753</v>
      </c>
      <c r="J192">
        <v>13</v>
      </c>
      <c r="K192">
        <v>0.75</v>
      </c>
      <c r="L192">
        <v>9</v>
      </c>
      <c r="M192">
        <v>7</v>
      </c>
      <c r="N192" t="s">
        <v>7357</v>
      </c>
      <c r="P192">
        <v>9</v>
      </c>
      <c r="Q192" t="s">
        <v>7784</v>
      </c>
      <c r="R192" t="s">
        <v>7774</v>
      </c>
      <c r="S192" t="s">
        <v>7195</v>
      </c>
      <c r="T192" t="s">
        <v>7497</v>
      </c>
      <c r="U192" t="s">
        <v>7497</v>
      </c>
      <c r="V192">
        <v>5.56</v>
      </c>
      <c r="W192" t="s">
        <v>7888</v>
      </c>
      <c r="X192">
        <v>1.8</v>
      </c>
      <c r="Y192" t="s">
        <v>7774</v>
      </c>
      <c r="Z192" t="s">
        <v>7789</v>
      </c>
      <c r="AA192" t="s">
        <v>7774</v>
      </c>
      <c r="AE192" t="s">
        <v>5678</v>
      </c>
      <c r="AF192">
        <v>42.775834590000002</v>
      </c>
      <c r="AG192">
        <v>-82.037423439999998</v>
      </c>
      <c r="AH192">
        <v>202.3</v>
      </c>
      <c r="AI192">
        <v>290</v>
      </c>
      <c r="AK192">
        <v>15</v>
      </c>
      <c r="AL192">
        <v>986</v>
      </c>
      <c r="AM192">
        <v>9.6310000000000002</v>
      </c>
      <c r="AN192">
        <v>411.00700000000001</v>
      </c>
      <c r="AO192">
        <v>2114</v>
      </c>
      <c r="AP192">
        <v>2115</v>
      </c>
      <c r="AS192">
        <v>1.24</v>
      </c>
      <c r="AT192">
        <v>1.23</v>
      </c>
      <c r="AV192">
        <v>2.14</v>
      </c>
      <c r="AW192">
        <v>2.14</v>
      </c>
      <c r="BC192">
        <v>0.75</v>
      </c>
      <c r="BD192">
        <v>9</v>
      </c>
      <c r="BE192" t="s">
        <v>1163</v>
      </c>
      <c r="BF192" t="s">
        <v>3949</v>
      </c>
      <c r="BG192">
        <v>191</v>
      </c>
      <c r="BH192" t="s">
        <v>5753</v>
      </c>
      <c r="BI192" t="s">
        <v>7773</v>
      </c>
      <c r="BJ192">
        <v>191</v>
      </c>
      <c r="BK192">
        <v>1180</v>
      </c>
      <c r="BL192">
        <v>324</v>
      </c>
      <c r="BM192">
        <v>9</v>
      </c>
      <c r="BR192">
        <v>13</v>
      </c>
      <c r="BS192">
        <v>0.66</v>
      </c>
      <c r="BT192">
        <v>0.57999999999999996</v>
      </c>
      <c r="BU192">
        <v>0.57999999999999996</v>
      </c>
      <c r="BV192">
        <v>42.775834590000002</v>
      </c>
      <c r="BW192">
        <v>-82.037423439999998</v>
      </c>
      <c r="BX192">
        <v>4736443.9110000003</v>
      </c>
      <c r="BY192">
        <v>202.251</v>
      </c>
      <c r="BZ192">
        <v>136.5</v>
      </c>
      <c r="CA192" t="s">
        <v>7360</v>
      </c>
      <c r="CB192">
        <v>7</v>
      </c>
      <c r="CC192">
        <v>10</v>
      </c>
      <c r="CD192">
        <v>12</v>
      </c>
      <c r="CE192">
        <v>12</v>
      </c>
      <c r="CF192" t="s">
        <v>5677</v>
      </c>
      <c r="CG192">
        <v>414</v>
      </c>
      <c r="CH192" t="s">
        <v>3290</v>
      </c>
      <c r="CI192" t="s">
        <v>7332</v>
      </c>
      <c r="CJ192">
        <v>5.56</v>
      </c>
      <c r="CK192">
        <v>1.8</v>
      </c>
    </row>
    <row r="193" spans="1:89" x14ac:dyDescent="0.35">
      <c r="A193" t="s">
        <v>3950</v>
      </c>
      <c r="B193">
        <v>192</v>
      </c>
      <c r="C193" t="s">
        <v>7778</v>
      </c>
      <c r="D193">
        <v>327</v>
      </c>
      <c r="E193">
        <v>977.88900000000001</v>
      </c>
      <c r="F193">
        <v>10</v>
      </c>
      <c r="G193" t="s">
        <v>7782</v>
      </c>
      <c r="H193" t="s">
        <v>7773</v>
      </c>
      <c r="I193" t="s">
        <v>5753</v>
      </c>
      <c r="J193">
        <v>12</v>
      </c>
      <c r="K193">
        <v>0.67</v>
      </c>
      <c r="L193">
        <v>7</v>
      </c>
      <c r="M193">
        <v>9</v>
      </c>
      <c r="N193" t="s">
        <v>7500</v>
      </c>
      <c r="Q193" t="s">
        <v>7784</v>
      </c>
      <c r="R193" t="s">
        <v>7774</v>
      </c>
      <c r="S193" t="s">
        <v>7195</v>
      </c>
      <c r="T193" t="s">
        <v>7497</v>
      </c>
      <c r="U193" t="s">
        <v>7497</v>
      </c>
      <c r="V193">
        <v>5.56</v>
      </c>
      <c r="W193" t="s">
        <v>7888</v>
      </c>
      <c r="X193">
        <v>1.8</v>
      </c>
      <c r="Y193" t="s">
        <v>7774</v>
      </c>
      <c r="Z193" t="s">
        <v>7789</v>
      </c>
      <c r="AA193" t="s">
        <v>7774</v>
      </c>
      <c r="AE193" t="s">
        <v>5678</v>
      </c>
      <c r="AF193">
        <v>42.77583138</v>
      </c>
      <c r="AG193">
        <v>-82.037423559999993</v>
      </c>
      <c r="AH193">
        <v>202.3</v>
      </c>
      <c r="AI193">
        <v>290</v>
      </c>
      <c r="AK193">
        <v>15</v>
      </c>
      <c r="AL193">
        <v>986</v>
      </c>
      <c r="AM193">
        <v>9.9849999999999994</v>
      </c>
      <c r="AN193">
        <v>405.512</v>
      </c>
      <c r="AO193">
        <v>2117</v>
      </c>
      <c r="AP193">
        <v>2118</v>
      </c>
      <c r="AS193">
        <v>1.24</v>
      </c>
      <c r="AT193">
        <v>1.24</v>
      </c>
      <c r="AV193">
        <v>2.15</v>
      </c>
      <c r="AW193">
        <v>2.15</v>
      </c>
      <c r="BC193">
        <v>0.67</v>
      </c>
      <c r="BD193">
        <v>7</v>
      </c>
      <c r="BE193" t="s">
        <v>1164</v>
      </c>
      <c r="BF193" t="s">
        <v>3950</v>
      </c>
      <c r="BG193">
        <v>192</v>
      </c>
      <c r="BH193" t="s">
        <v>5753</v>
      </c>
      <c r="BI193" t="s">
        <v>7773</v>
      </c>
      <c r="BJ193">
        <v>192</v>
      </c>
      <c r="BK193">
        <v>1180</v>
      </c>
      <c r="BR193">
        <v>13</v>
      </c>
      <c r="BS193">
        <v>0.66</v>
      </c>
      <c r="BT193">
        <v>0.57999999999999996</v>
      </c>
      <c r="BU193">
        <v>0.57999999999999996</v>
      </c>
      <c r="BV193">
        <v>42.77583138</v>
      </c>
      <c r="BW193">
        <v>-82.037423559999993</v>
      </c>
      <c r="BX193">
        <v>4736443.5549999997</v>
      </c>
      <c r="BY193">
        <v>202.25</v>
      </c>
      <c r="BZ193">
        <v>134.19999999999999</v>
      </c>
      <c r="CA193" t="s">
        <v>7503</v>
      </c>
      <c r="CB193">
        <v>7</v>
      </c>
      <c r="CC193">
        <v>10</v>
      </c>
      <c r="CD193">
        <v>12</v>
      </c>
      <c r="CE193">
        <v>12</v>
      </c>
      <c r="CF193" t="s">
        <v>5677</v>
      </c>
      <c r="CG193">
        <v>414</v>
      </c>
      <c r="CH193" t="s">
        <v>3290</v>
      </c>
      <c r="CI193" t="s">
        <v>7332</v>
      </c>
      <c r="CJ193">
        <v>5.56</v>
      </c>
      <c r="CK193">
        <v>1.8</v>
      </c>
    </row>
    <row r="194" spans="1:89" x14ac:dyDescent="0.35">
      <c r="A194" t="s">
        <v>3951</v>
      </c>
      <c r="B194">
        <v>193</v>
      </c>
      <c r="C194" t="s">
        <v>7778</v>
      </c>
      <c r="D194">
        <v>328</v>
      </c>
      <c r="E194">
        <v>978.05200000000002</v>
      </c>
      <c r="F194">
        <v>10</v>
      </c>
      <c r="G194" t="s">
        <v>7782</v>
      </c>
      <c r="H194" t="s">
        <v>7773</v>
      </c>
      <c r="I194" t="s">
        <v>5753</v>
      </c>
      <c r="J194">
        <v>11</v>
      </c>
      <c r="K194">
        <v>0.62</v>
      </c>
      <c r="L194">
        <v>9</v>
      </c>
      <c r="M194">
        <v>8</v>
      </c>
      <c r="N194" t="s">
        <v>7508</v>
      </c>
      <c r="Q194" t="s">
        <v>7784</v>
      </c>
      <c r="R194" t="s">
        <v>7774</v>
      </c>
      <c r="S194" t="s">
        <v>7195</v>
      </c>
      <c r="T194" t="s">
        <v>7497</v>
      </c>
      <c r="U194" t="s">
        <v>7497</v>
      </c>
      <c r="V194">
        <v>5.56</v>
      </c>
      <c r="W194" t="s">
        <v>7888</v>
      </c>
      <c r="X194">
        <v>1.8</v>
      </c>
      <c r="Y194" t="s">
        <v>7774</v>
      </c>
      <c r="Z194" t="s">
        <v>7789</v>
      </c>
      <c r="AA194" t="s">
        <v>7774</v>
      </c>
      <c r="AE194" t="s">
        <v>5678</v>
      </c>
      <c r="AF194">
        <v>42.77582993</v>
      </c>
      <c r="AG194">
        <v>-82.037423610000005</v>
      </c>
      <c r="AH194">
        <v>202.2</v>
      </c>
      <c r="AI194">
        <v>290</v>
      </c>
      <c r="AK194">
        <v>15</v>
      </c>
      <c r="AL194">
        <v>986</v>
      </c>
      <c r="AM194">
        <v>10.147</v>
      </c>
      <c r="AN194">
        <v>404.77800000000002</v>
      </c>
      <c r="AO194">
        <v>2116</v>
      </c>
      <c r="AP194">
        <v>2117</v>
      </c>
      <c r="AS194">
        <v>1.24</v>
      </c>
      <c r="AT194">
        <v>1.24</v>
      </c>
      <c r="AV194">
        <v>2.15</v>
      </c>
      <c r="AW194">
        <v>2.15</v>
      </c>
      <c r="BC194">
        <v>0.62</v>
      </c>
      <c r="BD194">
        <v>9</v>
      </c>
      <c r="BE194" t="s">
        <v>1165</v>
      </c>
      <c r="BF194" t="s">
        <v>3951</v>
      </c>
      <c r="BG194">
        <v>193</v>
      </c>
      <c r="BH194" t="s">
        <v>5753</v>
      </c>
      <c r="BI194" t="s">
        <v>7773</v>
      </c>
      <c r="BJ194">
        <v>193</v>
      </c>
      <c r="BK194">
        <v>1180</v>
      </c>
      <c r="BR194">
        <v>13</v>
      </c>
      <c r="BS194">
        <v>0.66</v>
      </c>
      <c r="BT194">
        <v>0.57999999999999996</v>
      </c>
      <c r="BU194">
        <v>0.57999999999999996</v>
      </c>
      <c r="BV194">
        <v>42.77582993</v>
      </c>
      <c r="BW194">
        <v>-82.037423610000005</v>
      </c>
      <c r="BX194">
        <v>4736443.3930000002</v>
      </c>
      <c r="BY194">
        <v>202.25</v>
      </c>
      <c r="BZ194">
        <v>133.80000000000001</v>
      </c>
      <c r="CA194" t="s">
        <v>7503</v>
      </c>
      <c r="CB194">
        <v>7</v>
      </c>
      <c r="CC194">
        <v>10</v>
      </c>
      <c r="CD194">
        <v>12</v>
      </c>
      <c r="CE194">
        <v>12</v>
      </c>
      <c r="CF194" t="s">
        <v>5677</v>
      </c>
      <c r="CG194">
        <v>414</v>
      </c>
      <c r="CH194" t="s">
        <v>3290</v>
      </c>
      <c r="CI194" t="s">
        <v>7332</v>
      </c>
      <c r="CJ194">
        <v>5.56</v>
      </c>
      <c r="CK194">
        <v>1.8</v>
      </c>
    </row>
    <row r="195" spans="1:89" x14ac:dyDescent="0.35">
      <c r="A195" t="s">
        <v>3952</v>
      </c>
      <c r="B195">
        <v>194</v>
      </c>
      <c r="C195" t="s">
        <v>7778</v>
      </c>
      <c r="D195">
        <v>329</v>
      </c>
      <c r="E195">
        <v>978.24</v>
      </c>
      <c r="F195">
        <v>10</v>
      </c>
      <c r="G195" t="s">
        <v>7782</v>
      </c>
      <c r="H195" t="s">
        <v>7773</v>
      </c>
      <c r="I195" t="s">
        <v>5753</v>
      </c>
      <c r="J195">
        <v>12</v>
      </c>
      <c r="K195">
        <v>0.66</v>
      </c>
      <c r="L195">
        <v>12</v>
      </c>
      <c r="M195">
        <v>11</v>
      </c>
      <c r="N195" t="s">
        <v>7625</v>
      </c>
      <c r="P195">
        <v>10</v>
      </c>
      <c r="Q195" t="s">
        <v>7784</v>
      </c>
      <c r="R195" t="s">
        <v>7774</v>
      </c>
      <c r="S195" t="s">
        <v>7195</v>
      </c>
      <c r="T195" t="s">
        <v>7497</v>
      </c>
      <c r="U195" t="s">
        <v>7497</v>
      </c>
      <c r="V195">
        <v>5.56</v>
      </c>
      <c r="W195" t="s">
        <v>7888</v>
      </c>
      <c r="X195">
        <v>1.8</v>
      </c>
      <c r="Y195" t="s">
        <v>7774</v>
      </c>
      <c r="Z195" t="s">
        <v>7788</v>
      </c>
      <c r="AA195" t="s">
        <v>7774</v>
      </c>
      <c r="AB195">
        <v>10</v>
      </c>
      <c r="AC195">
        <v>10</v>
      </c>
      <c r="AD195">
        <v>12</v>
      </c>
      <c r="AE195" t="s">
        <v>5683</v>
      </c>
      <c r="AF195">
        <v>42.775828240000003</v>
      </c>
      <c r="AG195">
        <v>-82.037423669999995</v>
      </c>
      <c r="AH195">
        <v>202.2</v>
      </c>
      <c r="AI195">
        <v>290</v>
      </c>
      <c r="AK195">
        <v>15</v>
      </c>
      <c r="AL195">
        <v>986</v>
      </c>
      <c r="AM195">
        <v>10.334</v>
      </c>
      <c r="AN195">
        <v>415.77600000000001</v>
      </c>
      <c r="AO195">
        <v>2111</v>
      </c>
      <c r="AP195">
        <v>2113</v>
      </c>
      <c r="AS195">
        <v>1.23</v>
      </c>
      <c r="AT195">
        <v>1.23</v>
      </c>
      <c r="AV195">
        <v>2.14</v>
      </c>
      <c r="AW195">
        <v>2.14</v>
      </c>
      <c r="BC195">
        <v>0.66</v>
      </c>
      <c r="BD195">
        <v>12</v>
      </c>
      <c r="BE195" t="s">
        <v>1166</v>
      </c>
      <c r="BF195" t="s">
        <v>3952</v>
      </c>
      <c r="BG195">
        <v>194</v>
      </c>
      <c r="BH195" t="s">
        <v>5753</v>
      </c>
      <c r="BI195" t="s">
        <v>7773</v>
      </c>
      <c r="BJ195">
        <v>194</v>
      </c>
      <c r="BK195">
        <v>1180</v>
      </c>
      <c r="BL195">
        <v>331</v>
      </c>
      <c r="BM195">
        <v>10</v>
      </c>
      <c r="BR195">
        <v>13</v>
      </c>
      <c r="BS195">
        <v>0.66</v>
      </c>
      <c r="BT195">
        <v>0.57999999999999996</v>
      </c>
      <c r="BU195">
        <v>0.57999999999999996</v>
      </c>
      <c r="BV195">
        <v>42.775828240000003</v>
      </c>
      <c r="BW195">
        <v>-82.037423669999995</v>
      </c>
      <c r="BX195">
        <v>4736443.2050000001</v>
      </c>
      <c r="BY195">
        <v>202.25</v>
      </c>
      <c r="BZ195">
        <v>138.5</v>
      </c>
      <c r="CA195" t="s">
        <v>7499</v>
      </c>
      <c r="CB195">
        <v>7</v>
      </c>
      <c r="CC195">
        <v>10</v>
      </c>
      <c r="CD195">
        <v>12</v>
      </c>
      <c r="CE195">
        <v>12</v>
      </c>
      <c r="CF195" t="s">
        <v>5677</v>
      </c>
      <c r="CG195">
        <v>414</v>
      </c>
      <c r="CH195" t="s">
        <v>3290</v>
      </c>
      <c r="CI195" t="s">
        <v>7332</v>
      </c>
      <c r="CJ195">
        <v>5.56</v>
      </c>
      <c r="CK195">
        <v>1.8</v>
      </c>
    </row>
    <row r="196" spans="1:89" x14ac:dyDescent="0.35">
      <c r="A196" t="s">
        <v>3953</v>
      </c>
      <c r="B196">
        <v>195</v>
      </c>
      <c r="C196" t="s">
        <v>7778</v>
      </c>
      <c r="D196">
        <v>330</v>
      </c>
      <c r="E196">
        <v>978.26800000000003</v>
      </c>
      <c r="F196">
        <v>10</v>
      </c>
      <c r="G196" t="s">
        <v>7782</v>
      </c>
      <c r="H196" t="s">
        <v>7773</v>
      </c>
      <c r="I196" t="s">
        <v>5753</v>
      </c>
      <c r="J196">
        <v>12</v>
      </c>
      <c r="K196">
        <v>0.64</v>
      </c>
      <c r="L196">
        <v>10</v>
      </c>
      <c r="M196">
        <v>10</v>
      </c>
      <c r="N196" t="s">
        <v>7625</v>
      </c>
      <c r="P196">
        <v>10</v>
      </c>
      <c r="Q196" t="s">
        <v>7784</v>
      </c>
      <c r="R196" t="s">
        <v>7774</v>
      </c>
      <c r="S196" t="s">
        <v>7195</v>
      </c>
      <c r="T196" t="s">
        <v>7497</v>
      </c>
      <c r="U196" t="s">
        <v>7497</v>
      </c>
      <c r="V196">
        <v>5.56</v>
      </c>
      <c r="W196" t="s">
        <v>7888</v>
      </c>
      <c r="X196">
        <v>1.8</v>
      </c>
      <c r="Y196" t="s">
        <v>7774</v>
      </c>
      <c r="Z196" t="s">
        <v>7783</v>
      </c>
      <c r="AA196" t="s">
        <v>7774</v>
      </c>
      <c r="AE196" t="s">
        <v>5678</v>
      </c>
      <c r="AF196">
        <v>42.775827980000003</v>
      </c>
      <c r="AG196">
        <v>-82.037423680000003</v>
      </c>
      <c r="AH196">
        <v>202.2</v>
      </c>
      <c r="AI196">
        <v>290</v>
      </c>
      <c r="AK196">
        <v>15</v>
      </c>
      <c r="AL196">
        <v>986</v>
      </c>
      <c r="AM196">
        <v>10.363</v>
      </c>
      <c r="AN196">
        <v>416.33499999999998</v>
      </c>
      <c r="AO196">
        <v>2114</v>
      </c>
      <c r="AP196">
        <v>2115</v>
      </c>
      <c r="AS196">
        <v>1.23</v>
      </c>
      <c r="AT196">
        <v>1.23</v>
      </c>
      <c r="AV196">
        <v>2.14</v>
      </c>
      <c r="AW196">
        <v>2.14</v>
      </c>
      <c r="BC196">
        <v>0.64</v>
      </c>
      <c r="BD196">
        <v>10</v>
      </c>
      <c r="BE196" t="s">
        <v>1167</v>
      </c>
      <c r="BF196" t="s">
        <v>3953</v>
      </c>
      <c r="BG196">
        <v>195</v>
      </c>
      <c r="BH196" t="s">
        <v>5753</v>
      </c>
      <c r="BI196" t="s">
        <v>7773</v>
      </c>
      <c r="BJ196">
        <v>195</v>
      </c>
      <c r="BK196">
        <v>1180</v>
      </c>
      <c r="BL196">
        <v>331</v>
      </c>
      <c r="BM196">
        <v>10</v>
      </c>
      <c r="BR196">
        <v>13</v>
      </c>
      <c r="BS196">
        <v>0.66</v>
      </c>
      <c r="BT196">
        <v>0.57999999999999996</v>
      </c>
      <c r="BU196">
        <v>0.57999999999999996</v>
      </c>
      <c r="BV196">
        <v>42.775827980000003</v>
      </c>
      <c r="BW196">
        <v>-82.037423680000003</v>
      </c>
      <c r="BX196">
        <v>4736443.176</v>
      </c>
      <c r="BY196">
        <v>202.25</v>
      </c>
      <c r="BZ196">
        <v>138.69999999999999</v>
      </c>
      <c r="CA196" t="s">
        <v>7499</v>
      </c>
      <c r="CB196">
        <v>7</v>
      </c>
      <c r="CC196">
        <v>10</v>
      </c>
      <c r="CD196">
        <v>12</v>
      </c>
      <c r="CE196">
        <v>12</v>
      </c>
      <c r="CF196" t="s">
        <v>5677</v>
      </c>
      <c r="CG196">
        <v>414</v>
      </c>
      <c r="CH196" t="s">
        <v>3290</v>
      </c>
      <c r="CI196" t="s">
        <v>7332</v>
      </c>
      <c r="CJ196">
        <v>5.56</v>
      </c>
      <c r="CK196">
        <v>1.9</v>
      </c>
    </row>
    <row r="197" spans="1:89" hidden="1" x14ac:dyDescent="0.35">
      <c r="A197" t="s">
        <v>3954</v>
      </c>
      <c r="B197">
        <v>196</v>
      </c>
      <c r="C197" t="s">
        <v>7778</v>
      </c>
      <c r="D197">
        <v>331</v>
      </c>
      <c r="E197">
        <v>978.28700000000003</v>
      </c>
      <c r="F197">
        <v>10</v>
      </c>
      <c r="G197" t="s">
        <v>7782</v>
      </c>
      <c r="H197" t="s">
        <v>7773</v>
      </c>
      <c r="I197" t="s">
        <v>7852</v>
      </c>
      <c r="J197">
        <v>12</v>
      </c>
      <c r="K197">
        <v>0.67</v>
      </c>
      <c r="L197">
        <v>105</v>
      </c>
      <c r="M197">
        <v>18</v>
      </c>
      <c r="N197" t="s">
        <v>7509</v>
      </c>
      <c r="P197">
        <v>10</v>
      </c>
      <c r="Q197" t="s">
        <v>7784</v>
      </c>
      <c r="R197" t="s">
        <v>7774</v>
      </c>
      <c r="S197" t="s">
        <v>7195</v>
      </c>
      <c r="T197" t="s">
        <v>7497</v>
      </c>
      <c r="U197" t="s">
        <v>7497</v>
      </c>
      <c r="V197">
        <v>5.56</v>
      </c>
      <c r="W197" t="s">
        <v>7888</v>
      </c>
      <c r="X197">
        <v>1.8</v>
      </c>
      <c r="Y197" t="s">
        <v>7774</v>
      </c>
      <c r="Z197" t="s">
        <v>7879</v>
      </c>
      <c r="AA197" t="s">
        <v>7774</v>
      </c>
      <c r="AB197">
        <v>10</v>
      </c>
      <c r="AE197" t="s">
        <v>5683</v>
      </c>
      <c r="AF197">
        <v>42.775828240000003</v>
      </c>
      <c r="AG197">
        <v>-82.037423669999995</v>
      </c>
      <c r="AH197">
        <v>202.2</v>
      </c>
      <c r="AI197">
        <v>290</v>
      </c>
      <c r="AK197">
        <v>15</v>
      </c>
      <c r="AL197">
        <v>986</v>
      </c>
      <c r="AM197">
        <v>10.334</v>
      </c>
      <c r="AN197">
        <v>415.18099999999998</v>
      </c>
      <c r="AO197">
        <v>2019</v>
      </c>
      <c r="AP197">
        <v>1991</v>
      </c>
      <c r="AS197">
        <v>1.1599999999999999</v>
      </c>
      <c r="AT197">
        <v>1.18</v>
      </c>
      <c r="AV197">
        <v>2.02</v>
      </c>
      <c r="AW197">
        <v>2.0499999999999998</v>
      </c>
      <c r="BC197">
        <v>0.45</v>
      </c>
      <c r="BD197">
        <v>105</v>
      </c>
      <c r="BE197" t="s">
        <v>8671</v>
      </c>
      <c r="BF197" t="s">
        <v>3954</v>
      </c>
      <c r="BG197">
        <v>196</v>
      </c>
      <c r="BH197" t="s">
        <v>7852</v>
      </c>
      <c r="BI197" t="s">
        <v>7773</v>
      </c>
      <c r="BJ197">
        <v>196</v>
      </c>
      <c r="BK197">
        <v>1180</v>
      </c>
      <c r="BL197">
        <v>331</v>
      </c>
      <c r="BM197">
        <v>10</v>
      </c>
      <c r="BN197" t="s">
        <v>8660</v>
      </c>
      <c r="BR197">
        <v>12</v>
      </c>
      <c r="BS197">
        <v>0.69</v>
      </c>
      <c r="BT197">
        <v>0.62</v>
      </c>
      <c r="BU197">
        <v>0.61</v>
      </c>
      <c r="BV197">
        <v>42.775828240000003</v>
      </c>
      <c r="BW197">
        <v>-82.037423669999995</v>
      </c>
      <c r="BX197">
        <v>4736443.2050000001</v>
      </c>
      <c r="BY197">
        <v>202.25</v>
      </c>
      <c r="BZ197">
        <v>138.19999999999999</v>
      </c>
      <c r="CA197" t="s">
        <v>7357</v>
      </c>
      <c r="CB197">
        <v>7</v>
      </c>
      <c r="CC197">
        <v>10</v>
      </c>
      <c r="CD197">
        <v>11</v>
      </c>
      <c r="CE197">
        <v>11</v>
      </c>
      <c r="CF197" t="s">
        <v>5677</v>
      </c>
      <c r="CG197">
        <v>414</v>
      </c>
      <c r="CH197" t="s">
        <v>5823</v>
      </c>
      <c r="CI197" t="s">
        <v>8661</v>
      </c>
      <c r="CJ197">
        <v>5.56</v>
      </c>
    </row>
    <row r="198" spans="1:89" x14ac:dyDescent="0.35">
      <c r="A198" t="s">
        <v>3954</v>
      </c>
      <c r="B198">
        <v>197</v>
      </c>
      <c r="C198" t="s">
        <v>7778</v>
      </c>
      <c r="D198">
        <v>332</v>
      </c>
      <c r="E198">
        <v>978.29300000000001</v>
      </c>
      <c r="F198">
        <v>10</v>
      </c>
      <c r="G198" t="s">
        <v>7782</v>
      </c>
      <c r="H198" t="s">
        <v>7773</v>
      </c>
      <c r="I198" t="s">
        <v>5753</v>
      </c>
      <c r="J198">
        <v>12</v>
      </c>
      <c r="K198">
        <v>0.67</v>
      </c>
      <c r="L198">
        <v>11</v>
      </c>
      <c r="M198">
        <v>9</v>
      </c>
      <c r="N198" t="s">
        <v>7519</v>
      </c>
      <c r="P198">
        <v>10</v>
      </c>
      <c r="Q198" t="s">
        <v>7784</v>
      </c>
      <c r="R198" t="s">
        <v>7774</v>
      </c>
      <c r="S198" t="s">
        <v>7195</v>
      </c>
      <c r="T198" t="s">
        <v>7497</v>
      </c>
      <c r="U198" t="s">
        <v>7497</v>
      </c>
      <c r="V198">
        <v>5.56</v>
      </c>
      <c r="W198" t="s">
        <v>7888</v>
      </c>
      <c r="X198">
        <v>1.8</v>
      </c>
      <c r="Y198" t="s">
        <v>7774</v>
      </c>
      <c r="Z198" t="s">
        <v>7783</v>
      </c>
      <c r="AA198" t="s">
        <v>7774</v>
      </c>
      <c r="AE198" t="s">
        <v>5678</v>
      </c>
      <c r="AF198">
        <v>42.775827759999999</v>
      </c>
      <c r="AG198">
        <v>-82.037423680000003</v>
      </c>
      <c r="AH198">
        <v>202.2</v>
      </c>
      <c r="AI198">
        <v>290</v>
      </c>
      <c r="AK198">
        <v>15</v>
      </c>
      <c r="AL198">
        <v>986</v>
      </c>
      <c r="AM198">
        <v>10.387</v>
      </c>
      <c r="AN198">
        <v>424.48500000000001</v>
      </c>
      <c r="AO198">
        <v>2113</v>
      </c>
      <c r="AP198">
        <v>2114</v>
      </c>
      <c r="AS198">
        <v>1.23</v>
      </c>
      <c r="AT198">
        <v>1.23</v>
      </c>
      <c r="AV198">
        <v>2.14</v>
      </c>
      <c r="AW198">
        <v>2.14</v>
      </c>
      <c r="BC198">
        <v>0.67</v>
      </c>
      <c r="BD198">
        <v>11</v>
      </c>
      <c r="BE198" t="s">
        <v>1168</v>
      </c>
      <c r="BF198" t="s">
        <v>3954</v>
      </c>
      <c r="BG198">
        <v>197</v>
      </c>
      <c r="BH198" t="s">
        <v>5753</v>
      </c>
      <c r="BI198" t="s">
        <v>7773</v>
      </c>
      <c r="BJ198">
        <v>197</v>
      </c>
      <c r="BK198">
        <v>1180</v>
      </c>
      <c r="BL198">
        <v>331</v>
      </c>
      <c r="BM198">
        <v>10</v>
      </c>
      <c r="BR198">
        <v>13</v>
      </c>
      <c r="BS198">
        <v>0.66</v>
      </c>
      <c r="BT198">
        <v>0.57999999999999996</v>
      </c>
      <c r="BU198">
        <v>0.57999999999999996</v>
      </c>
      <c r="BV198">
        <v>42.775827759999999</v>
      </c>
      <c r="BW198">
        <v>-82.037423680000003</v>
      </c>
      <c r="BX198">
        <v>4736443.1519999998</v>
      </c>
      <c r="BY198">
        <v>202.25</v>
      </c>
      <c r="BZ198">
        <v>142.19999999999999</v>
      </c>
      <c r="CA198" t="s">
        <v>7509</v>
      </c>
      <c r="CB198">
        <v>7</v>
      </c>
      <c r="CC198">
        <v>10</v>
      </c>
      <c r="CD198">
        <v>12</v>
      </c>
      <c r="CE198">
        <v>12</v>
      </c>
      <c r="CF198" t="s">
        <v>5677</v>
      </c>
      <c r="CG198">
        <v>414</v>
      </c>
      <c r="CH198" t="s">
        <v>3290</v>
      </c>
      <c r="CI198" t="s">
        <v>7332</v>
      </c>
      <c r="CJ198">
        <v>5.56</v>
      </c>
      <c r="CK198">
        <v>1.8</v>
      </c>
    </row>
    <row r="199" spans="1:89" x14ac:dyDescent="0.35">
      <c r="A199" t="s">
        <v>3955</v>
      </c>
      <c r="B199">
        <v>198</v>
      </c>
      <c r="C199" t="s">
        <v>7778</v>
      </c>
      <c r="D199">
        <v>333</v>
      </c>
      <c r="E199">
        <v>978.33199999999999</v>
      </c>
      <c r="F199">
        <v>10</v>
      </c>
      <c r="G199" t="s">
        <v>7782</v>
      </c>
      <c r="H199" t="s">
        <v>7773</v>
      </c>
      <c r="I199" t="s">
        <v>5753</v>
      </c>
      <c r="J199">
        <v>11</v>
      </c>
      <c r="K199">
        <v>0.6</v>
      </c>
      <c r="L199">
        <v>15</v>
      </c>
      <c r="M199">
        <v>12</v>
      </c>
      <c r="N199" t="s">
        <v>7625</v>
      </c>
      <c r="P199">
        <v>10</v>
      </c>
      <c r="Q199" t="s">
        <v>7784</v>
      </c>
      <c r="R199" t="s">
        <v>7774</v>
      </c>
      <c r="S199" t="s">
        <v>7195</v>
      </c>
      <c r="T199" t="s">
        <v>7497</v>
      </c>
      <c r="U199" t="s">
        <v>7497</v>
      </c>
      <c r="V199">
        <v>5.56</v>
      </c>
      <c r="W199" t="s">
        <v>7888</v>
      </c>
      <c r="X199">
        <v>1.8</v>
      </c>
      <c r="Y199" t="s">
        <v>7774</v>
      </c>
      <c r="Z199" t="s">
        <v>7788</v>
      </c>
      <c r="AA199" t="s">
        <v>7774</v>
      </c>
      <c r="AB199">
        <v>10</v>
      </c>
      <c r="AC199">
        <v>10</v>
      </c>
      <c r="AD199">
        <v>12</v>
      </c>
      <c r="AE199" t="s">
        <v>5683</v>
      </c>
      <c r="AF199">
        <v>42.77582743</v>
      </c>
      <c r="AG199">
        <v>-82.037423700000005</v>
      </c>
      <c r="AH199">
        <v>202.2</v>
      </c>
      <c r="AI199">
        <v>290</v>
      </c>
      <c r="AK199">
        <v>15</v>
      </c>
      <c r="AL199">
        <v>986</v>
      </c>
      <c r="AM199">
        <v>10.423</v>
      </c>
      <c r="AN199">
        <v>415.18099999999998</v>
      </c>
      <c r="AO199">
        <v>2108</v>
      </c>
      <c r="AP199">
        <v>2110</v>
      </c>
      <c r="AS199">
        <v>1.23</v>
      </c>
      <c r="AT199">
        <v>1.23</v>
      </c>
      <c r="AV199">
        <v>2.14</v>
      </c>
      <c r="AW199">
        <v>2.14</v>
      </c>
      <c r="BC199">
        <v>0.6</v>
      </c>
      <c r="BD199">
        <v>15</v>
      </c>
      <c r="BE199" t="s">
        <v>1169</v>
      </c>
      <c r="BF199" t="s">
        <v>3955</v>
      </c>
      <c r="BG199">
        <v>198</v>
      </c>
      <c r="BH199" t="s">
        <v>5753</v>
      </c>
      <c r="BI199" t="s">
        <v>7773</v>
      </c>
      <c r="BJ199">
        <v>198</v>
      </c>
      <c r="BK199">
        <v>1180</v>
      </c>
      <c r="BL199">
        <v>331</v>
      </c>
      <c r="BM199">
        <v>10</v>
      </c>
      <c r="BR199">
        <v>13</v>
      </c>
      <c r="BS199">
        <v>0.66</v>
      </c>
      <c r="BT199">
        <v>0.57999999999999996</v>
      </c>
      <c r="BU199">
        <v>0.57999999999999996</v>
      </c>
      <c r="BV199">
        <v>42.77582743</v>
      </c>
      <c r="BW199">
        <v>-82.037423700000005</v>
      </c>
      <c r="BX199">
        <v>4736443.1150000002</v>
      </c>
      <c r="BY199">
        <v>202.25</v>
      </c>
      <c r="BZ199">
        <v>138.19999999999999</v>
      </c>
      <c r="CA199" t="s">
        <v>7357</v>
      </c>
      <c r="CB199">
        <v>7</v>
      </c>
      <c r="CC199">
        <v>10</v>
      </c>
      <c r="CD199">
        <v>12</v>
      </c>
      <c r="CE199">
        <v>12</v>
      </c>
      <c r="CF199" t="s">
        <v>5677</v>
      </c>
      <c r="CG199">
        <v>414</v>
      </c>
      <c r="CH199" t="s">
        <v>3290</v>
      </c>
      <c r="CI199" t="s">
        <v>7332</v>
      </c>
      <c r="CJ199">
        <v>5.56</v>
      </c>
      <c r="CK199">
        <v>1.8</v>
      </c>
    </row>
    <row r="200" spans="1:89" x14ac:dyDescent="0.35">
      <c r="A200" t="s">
        <v>3956</v>
      </c>
      <c r="B200">
        <v>199</v>
      </c>
      <c r="C200" t="s">
        <v>7778</v>
      </c>
      <c r="D200">
        <v>334</v>
      </c>
      <c r="E200">
        <v>978.52800000000002</v>
      </c>
      <c r="F200">
        <v>10</v>
      </c>
      <c r="G200" t="s">
        <v>7782</v>
      </c>
      <c r="H200" t="s">
        <v>7773</v>
      </c>
      <c r="I200" t="s">
        <v>5753</v>
      </c>
      <c r="J200">
        <v>13</v>
      </c>
      <c r="K200">
        <v>0.72</v>
      </c>
      <c r="L200">
        <v>9</v>
      </c>
      <c r="M200">
        <v>11</v>
      </c>
      <c r="N200" t="s">
        <v>7508</v>
      </c>
      <c r="Q200" t="s">
        <v>7784</v>
      </c>
      <c r="R200" t="s">
        <v>7774</v>
      </c>
      <c r="S200" t="s">
        <v>7195</v>
      </c>
      <c r="T200" t="s">
        <v>7497</v>
      </c>
      <c r="U200" t="s">
        <v>7497</v>
      </c>
      <c r="V200">
        <v>5.56</v>
      </c>
      <c r="W200" t="s">
        <v>7888</v>
      </c>
      <c r="X200">
        <v>1.9</v>
      </c>
      <c r="Y200" t="s">
        <v>7774</v>
      </c>
      <c r="Z200" t="s">
        <v>7786</v>
      </c>
      <c r="AA200" t="s">
        <v>7774</v>
      </c>
      <c r="AB200">
        <v>10</v>
      </c>
      <c r="AC200">
        <v>10</v>
      </c>
      <c r="AD200">
        <v>15</v>
      </c>
      <c r="AE200" t="s">
        <v>5683</v>
      </c>
      <c r="AF200">
        <v>42.775825619999999</v>
      </c>
      <c r="AG200">
        <v>-82.037423759999996</v>
      </c>
      <c r="AH200">
        <v>202.2</v>
      </c>
      <c r="AI200">
        <v>290</v>
      </c>
      <c r="AK200">
        <v>15</v>
      </c>
      <c r="AL200">
        <v>986</v>
      </c>
      <c r="AM200">
        <v>10.624000000000001</v>
      </c>
      <c r="AN200">
        <v>403.80099999999999</v>
      </c>
      <c r="AO200">
        <v>2115</v>
      </c>
      <c r="AP200">
        <v>2116</v>
      </c>
      <c r="AS200">
        <v>1.24</v>
      </c>
      <c r="AT200">
        <v>1.23</v>
      </c>
      <c r="AV200">
        <v>2.15</v>
      </c>
      <c r="AW200">
        <v>2.14</v>
      </c>
      <c r="BC200">
        <v>0.72</v>
      </c>
      <c r="BD200">
        <v>9</v>
      </c>
      <c r="BE200" t="s">
        <v>1170</v>
      </c>
      <c r="BF200" t="s">
        <v>3956</v>
      </c>
      <c r="BG200">
        <v>199</v>
      </c>
      <c r="BH200" t="s">
        <v>5753</v>
      </c>
      <c r="BI200" t="s">
        <v>7773</v>
      </c>
      <c r="BJ200">
        <v>199</v>
      </c>
      <c r="BK200">
        <v>1180</v>
      </c>
      <c r="BR200">
        <v>13</v>
      </c>
      <c r="BS200">
        <v>0.66</v>
      </c>
      <c r="BT200">
        <v>0.57999999999999996</v>
      </c>
      <c r="BU200">
        <v>0.57999999999999996</v>
      </c>
      <c r="BV200">
        <v>42.775825619999999</v>
      </c>
      <c r="BW200">
        <v>-82.037423759999996</v>
      </c>
      <c r="BX200">
        <v>4736442.915</v>
      </c>
      <c r="BY200">
        <v>202.25</v>
      </c>
      <c r="BZ200">
        <v>133.4</v>
      </c>
      <c r="CA200" t="s">
        <v>7510</v>
      </c>
      <c r="CB200">
        <v>7</v>
      </c>
      <c r="CC200">
        <v>10</v>
      </c>
      <c r="CD200">
        <v>12</v>
      </c>
      <c r="CE200">
        <v>12</v>
      </c>
      <c r="CF200" t="s">
        <v>5677</v>
      </c>
      <c r="CG200">
        <v>414</v>
      </c>
      <c r="CH200" t="s">
        <v>3290</v>
      </c>
      <c r="CI200" t="s">
        <v>7332</v>
      </c>
      <c r="CJ200">
        <v>5.56</v>
      </c>
      <c r="CK200">
        <v>1.9</v>
      </c>
    </row>
    <row r="201" spans="1:89" x14ac:dyDescent="0.35">
      <c r="A201" t="s">
        <v>3957</v>
      </c>
      <c r="B201">
        <v>200</v>
      </c>
      <c r="C201" t="s">
        <v>7778</v>
      </c>
      <c r="D201">
        <v>335</v>
      </c>
      <c r="E201">
        <v>979.34799999999996</v>
      </c>
      <c r="F201">
        <v>10</v>
      </c>
      <c r="G201" t="s">
        <v>7782</v>
      </c>
      <c r="H201" t="s">
        <v>7773</v>
      </c>
      <c r="I201" t="s">
        <v>5753</v>
      </c>
      <c r="J201">
        <v>12</v>
      </c>
      <c r="K201">
        <v>0.66</v>
      </c>
      <c r="L201">
        <v>10</v>
      </c>
      <c r="M201">
        <v>9</v>
      </c>
      <c r="N201" t="s">
        <v>7510</v>
      </c>
      <c r="Q201" t="s">
        <v>7784</v>
      </c>
      <c r="R201" t="s">
        <v>7774</v>
      </c>
      <c r="S201" t="s">
        <v>7195</v>
      </c>
      <c r="T201" t="s">
        <v>7497</v>
      </c>
      <c r="U201" t="s">
        <v>7497</v>
      </c>
      <c r="V201">
        <v>5.56</v>
      </c>
      <c r="W201" t="s">
        <v>7888</v>
      </c>
      <c r="X201">
        <v>1.8</v>
      </c>
      <c r="Y201" t="s">
        <v>7774</v>
      </c>
      <c r="Z201" t="s">
        <v>7789</v>
      </c>
      <c r="AA201" t="s">
        <v>7774</v>
      </c>
      <c r="AE201" t="s">
        <v>5678</v>
      </c>
      <c r="AF201">
        <v>42.775818219999998</v>
      </c>
      <c r="AG201">
        <v>-82.037424020000003</v>
      </c>
      <c r="AH201">
        <v>202.2</v>
      </c>
      <c r="AI201">
        <v>290</v>
      </c>
      <c r="AK201">
        <v>15</v>
      </c>
      <c r="AL201">
        <v>986</v>
      </c>
      <c r="AM201">
        <v>11.442</v>
      </c>
      <c r="AN201">
        <v>399.02699999999999</v>
      </c>
      <c r="AO201">
        <v>2114</v>
      </c>
      <c r="AP201">
        <v>2115</v>
      </c>
      <c r="AS201">
        <v>1.24</v>
      </c>
      <c r="AT201">
        <v>1.23</v>
      </c>
      <c r="AV201">
        <v>2.14</v>
      </c>
      <c r="AW201">
        <v>2.14</v>
      </c>
      <c r="BC201">
        <v>0.66</v>
      </c>
      <c r="BD201">
        <v>10</v>
      </c>
      <c r="BE201" t="s">
        <v>1171</v>
      </c>
      <c r="BF201" t="s">
        <v>3957</v>
      </c>
      <c r="BG201">
        <v>200</v>
      </c>
      <c r="BH201" t="s">
        <v>5753</v>
      </c>
      <c r="BI201" t="s">
        <v>7773</v>
      </c>
      <c r="BJ201">
        <v>200</v>
      </c>
      <c r="BK201">
        <v>1180</v>
      </c>
      <c r="BR201">
        <v>13</v>
      </c>
      <c r="BS201">
        <v>0.66</v>
      </c>
      <c r="BT201">
        <v>0.57999999999999996</v>
      </c>
      <c r="BU201">
        <v>0.57999999999999996</v>
      </c>
      <c r="BV201">
        <v>42.775818219999998</v>
      </c>
      <c r="BW201">
        <v>-82.037424020000003</v>
      </c>
      <c r="BX201">
        <v>4736442.0930000003</v>
      </c>
      <c r="BY201">
        <v>202.25</v>
      </c>
      <c r="BZ201">
        <v>131.4</v>
      </c>
      <c r="CA201" t="s">
        <v>7511</v>
      </c>
      <c r="CB201">
        <v>7</v>
      </c>
      <c r="CC201">
        <v>10</v>
      </c>
      <c r="CD201">
        <v>12</v>
      </c>
      <c r="CE201">
        <v>12</v>
      </c>
      <c r="CF201" t="s">
        <v>5677</v>
      </c>
      <c r="CG201">
        <v>414</v>
      </c>
      <c r="CH201" t="s">
        <v>3290</v>
      </c>
      <c r="CI201" t="s">
        <v>7332</v>
      </c>
      <c r="CJ201">
        <v>5.56</v>
      </c>
      <c r="CK201">
        <v>1.9</v>
      </c>
    </row>
    <row r="202" spans="1:89" x14ac:dyDescent="0.35">
      <c r="A202" t="s">
        <v>3958</v>
      </c>
      <c r="B202">
        <v>201</v>
      </c>
      <c r="C202" t="s">
        <v>7778</v>
      </c>
      <c r="D202">
        <v>336</v>
      </c>
      <c r="E202">
        <v>979.96</v>
      </c>
      <c r="F202">
        <v>10</v>
      </c>
      <c r="G202" t="s">
        <v>7782</v>
      </c>
      <c r="H202" t="s">
        <v>7773</v>
      </c>
      <c r="I202" t="s">
        <v>5753</v>
      </c>
      <c r="J202">
        <v>11</v>
      </c>
      <c r="K202">
        <v>0.59</v>
      </c>
      <c r="L202">
        <v>7</v>
      </c>
      <c r="M202">
        <v>7</v>
      </c>
      <c r="N202" t="s">
        <v>7500</v>
      </c>
      <c r="P202">
        <v>11</v>
      </c>
      <c r="Q202" t="s">
        <v>7784</v>
      </c>
      <c r="R202" t="s">
        <v>7774</v>
      </c>
      <c r="S202" t="s">
        <v>7195</v>
      </c>
      <c r="T202" t="s">
        <v>7497</v>
      </c>
      <c r="U202" t="s">
        <v>7497</v>
      </c>
      <c r="V202">
        <v>5.56</v>
      </c>
      <c r="W202" t="s">
        <v>7888</v>
      </c>
      <c r="X202">
        <v>1.9</v>
      </c>
      <c r="Y202" t="s">
        <v>7774</v>
      </c>
      <c r="Z202" t="s">
        <v>7789</v>
      </c>
      <c r="AA202" t="s">
        <v>7774</v>
      </c>
      <c r="AE202" t="s">
        <v>5678</v>
      </c>
      <c r="AF202">
        <v>42.775812670000001</v>
      </c>
      <c r="AG202">
        <v>-82.037424220000005</v>
      </c>
      <c r="AH202">
        <v>202.2</v>
      </c>
      <c r="AI202">
        <v>290</v>
      </c>
      <c r="AK202">
        <v>15</v>
      </c>
      <c r="AL202">
        <v>986</v>
      </c>
      <c r="AM202">
        <v>12.055999999999999</v>
      </c>
      <c r="AN202">
        <v>406.553</v>
      </c>
      <c r="AO202">
        <v>2117</v>
      </c>
      <c r="AP202">
        <v>2117</v>
      </c>
      <c r="AS202">
        <v>1.24</v>
      </c>
      <c r="AT202">
        <v>1.24</v>
      </c>
      <c r="AV202">
        <v>2.15</v>
      </c>
      <c r="AW202">
        <v>2.15</v>
      </c>
      <c r="BC202">
        <v>0.59</v>
      </c>
      <c r="BD202">
        <v>7</v>
      </c>
      <c r="BE202" t="s">
        <v>1172</v>
      </c>
      <c r="BF202" t="s">
        <v>3958</v>
      </c>
      <c r="BG202">
        <v>201</v>
      </c>
      <c r="BH202" t="s">
        <v>5753</v>
      </c>
      <c r="BI202" t="s">
        <v>7773</v>
      </c>
      <c r="BJ202">
        <v>201</v>
      </c>
      <c r="BK202">
        <v>1180</v>
      </c>
      <c r="BL202">
        <v>337</v>
      </c>
      <c r="BM202">
        <v>11</v>
      </c>
      <c r="BR202">
        <v>13</v>
      </c>
      <c r="BS202">
        <v>0.66</v>
      </c>
      <c r="BT202">
        <v>0.57999999999999996</v>
      </c>
      <c r="BU202">
        <v>0.57999999999999996</v>
      </c>
      <c r="BV202">
        <v>42.775812670000001</v>
      </c>
      <c r="BW202">
        <v>-82.037424220000005</v>
      </c>
      <c r="BX202">
        <v>4736441.4780000001</v>
      </c>
      <c r="BY202">
        <v>202.25</v>
      </c>
      <c r="BZ202">
        <v>134.6</v>
      </c>
      <c r="CA202" t="s">
        <v>7504</v>
      </c>
      <c r="CB202">
        <v>7</v>
      </c>
      <c r="CC202">
        <v>10</v>
      </c>
      <c r="CD202">
        <v>12</v>
      </c>
      <c r="CE202">
        <v>12</v>
      </c>
      <c r="CF202" t="s">
        <v>5677</v>
      </c>
      <c r="CG202">
        <v>414</v>
      </c>
      <c r="CH202" t="s">
        <v>3290</v>
      </c>
      <c r="CI202" t="s">
        <v>7332</v>
      </c>
      <c r="CJ202">
        <v>5.56</v>
      </c>
      <c r="CK202">
        <v>1.8</v>
      </c>
    </row>
    <row r="203" spans="1:89" hidden="1" x14ac:dyDescent="0.35">
      <c r="A203" t="s">
        <v>3959</v>
      </c>
      <c r="B203">
        <v>202</v>
      </c>
      <c r="C203" t="s">
        <v>7778</v>
      </c>
      <c r="D203">
        <v>337</v>
      </c>
      <c r="E203">
        <v>979.97299999999996</v>
      </c>
      <c r="F203">
        <v>10</v>
      </c>
      <c r="G203" t="s">
        <v>7782</v>
      </c>
      <c r="H203" t="s">
        <v>7773</v>
      </c>
      <c r="I203" t="s">
        <v>7852</v>
      </c>
      <c r="J203">
        <v>12</v>
      </c>
      <c r="K203">
        <v>0.69</v>
      </c>
      <c r="L203">
        <v>34</v>
      </c>
      <c r="M203">
        <v>10</v>
      </c>
      <c r="N203" t="s">
        <v>7360</v>
      </c>
      <c r="P203">
        <v>11</v>
      </c>
      <c r="Q203" t="s">
        <v>7784</v>
      </c>
      <c r="R203" t="s">
        <v>7774</v>
      </c>
      <c r="S203" t="s">
        <v>7195</v>
      </c>
      <c r="T203" t="s">
        <v>7497</v>
      </c>
      <c r="U203" t="s">
        <v>7497</v>
      </c>
      <c r="V203">
        <v>5.56</v>
      </c>
      <c r="W203" t="s">
        <v>7888</v>
      </c>
      <c r="X203">
        <v>1.9</v>
      </c>
      <c r="Y203" t="s">
        <v>7774</v>
      </c>
      <c r="Z203" t="s">
        <v>7783</v>
      </c>
      <c r="AA203" t="s">
        <v>7774</v>
      </c>
      <c r="AE203" t="s">
        <v>5939</v>
      </c>
      <c r="AF203">
        <v>42.775812670000001</v>
      </c>
      <c r="AG203">
        <v>-82.037424220000005</v>
      </c>
      <c r="AH203">
        <v>202.2</v>
      </c>
      <c r="AI203">
        <v>290</v>
      </c>
      <c r="AK203">
        <v>15</v>
      </c>
      <c r="AL203">
        <v>986</v>
      </c>
      <c r="AM203">
        <v>12.055999999999999</v>
      </c>
      <c r="AN203">
        <v>406.553</v>
      </c>
      <c r="AO203">
        <v>2087</v>
      </c>
      <c r="AP203">
        <v>2077</v>
      </c>
      <c r="AS203">
        <v>1.21</v>
      </c>
      <c r="AT203">
        <v>1.22</v>
      </c>
      <c r="AV203">
        <v>2.11</v>
      </c>
      <c r="AW203">
        <v>2.12</v>
      </c>
      <c r="BC203">
        <v>0.47</v>
      </c>
      <c r="BD203">
        <v>34</v>
      </c>
      <c r="BE203" t="s">
        <v>8672</v>
      </c>
      <c r="BF203" t="s">
        <v>3959</v>
      </c>
      <c r="BG203">
        <v>202</v>
      </c>
      <c r="BH203" t="s">
        <v>7852</v>
      </c>
      <c r="BI203" t="s">
        <v>7773</v>
      </c>
      <c r="BJ203">
        <v>202</v>
      </c>
      <c r="BK203">
        <v>1180</v>
      </c>
      <c r="BL203">
        <v>337</v>
      </c>
      <c r="BM203">
        <v>11</v>
      </c>
      <c r="BN203" t="s">
        <v>8660</v>
      </c>
      <c r="BR203">
        <v>13</v>
      </c>
      <c r="BS203">
        <v>0.67</v>
      </c>
      <c r="BT203">
        <v>0.59</v>
      </c>
      <c r="BU203">
        <v>0.59</v>
      </c>
      <c r="BV203">
        <v>42.775812670000001</v>
      </c>
      <c r="BW203">
        <v>-82.037424220000005</v>
      </c>
      <c r="BX203">
        <v>4736441.4780000001</v>
      </c>
      <c r="BY203">
        <v>202.25</v>
      </c>
      <c r="BZ203">
        <v>134.6</v>
      </c>
      <c r="CA203" t="s">
        <v>7504</v>
      </c>
      <c r="CB203">
        <v>7</v>
      </c>
      <c r="CC203">
        <v>10</v>
      </c>
      <c r="CD203">
        <v>11</v>
      </c>
      <c r="CE203">
        <v>12</v>
      </c>
      <c r="CF203" t="s">
        <v>5677</v>
      </c>
      <c r="CG203">
        <v>414</v>
      </c>
      <c r="CH203" t="s">
        <v>5823</v>
      </c>
      <c r="CI203" t="s">
        <v>8661</v>
      </c>
      <c r="CJ203">
        <v>5.56</v>
      </c>
    </row>
    <row r="204" spans="1:89" x14ac:dyDescent="0.35">
      <c r="A204" t="s">
        <v>3959</v>
      </c>
      <c r="B204">
        <v>203</v>
      </c>
      <c r="C204" t="s">
        <v>7778</v>
      </c>
      <c r="D204">
        <v>338</v>
      </c>
      <c r="E204">
        <v>979.98500000000001</v>
      </c>
      <c r="F204">
        <v>10</v>
      </c>
      <c r="G204" t="s">
        <v>7782</v>
      </c>
      <c r="H204" t="s">
        <v>7773</v>
      </c>
      <c r="I204" t="s">
        <v>5753</v>
      </c>
      <c r="J204">
        <v>12</v>
      </c>
      <c r="K204">
        <v>0.69</v>
      </c>
      <c r="L204">
        <v>10</v>
      </c>
      <c r="M204">
        <v>9</v>
      </c>
      <c r="N204" t="s">
        <v>7570</v>
      </c>
      <c r="P204">
        <v>11</v>
      </c>
      <c r="Q204" t="s">
        <v>7784</v>
      </c>
      <c r="R204" t="s">
        <v>7774</v>
      </c>
      <c r="S204" t="s">
        <v>7195</v>
      </c>
      <c r="T204" t="s">
        <v>7497</v>
      </c>
      <c r="U204" t="s">
        <v>7497</v>
      </c>
      <c r="V204">
        <v>5.56</v>
      </c>
      <c r="W204" t="s">
        <v>7888</v>
      </c>
      <c r="X204">
        <v>1.9</v>
      </c>
      <c r="Y204" t="s">
        <v>7774</v>
      </c>
      <c r="Z204" t="s">
        <v>7789</v>
      </c>
      <c r="AA204" t="s">
        <v>7774</v>
      </c>
      <c r="AE204" t="s">
        <v>5678</v>
      </c>
      <c r="AF204">
        <v>42.775812459999997</v>
      </c>
      <c r="AG204">
        <v>-82.037424229999999</v>
      </c>
      <c r="AH204">
        <v>202.2</v>
      </c>
      <c r="AI204">
        <v>290</v>
      </c>
      <c r="AK204">
        <v>15</v>
      </c>
      <c r="AL204">
        <v>986</v>
      </c>
      <c r="AM204">
        <v>12.08</v>
      </c>
      <c r="AN204">
        <v>407.75299999999999</v>
      </c>
      <c r="AO204">
        <v>2114</v>
      </c>
      <c r="AP204">
        <v>2115</v>
      </c>
      <c r="AS204">
        <v>1.23</v>
      </c>
      <c r="AT204">
        <v>1.23</v>
      </c>
      <c r="AV204">
        <v>2.14</v>
      </c>
      <c r="AW204">
        <v>2.14</v>
      </c>
      <c r="BC204">
        <v>0.69</v>
      </c>
      <c r="BD204">
        <v>10</v>
      </c>
      <c r="BE204" t="s">
        <v>1173</v>
      </c>
      <c r="BF204" t="s">
        <v>3959</v>
      </c>
      <c r="BG204">
        <v>203</v>
      </c>
      <c r="BH204" t="s">
        <v>5753</v>
      </c>
      <c r="BI204" t="s">
        <v>7773</v>
      </c>
      <c r="BJ204">
        <v>203</v>
      </c>
      <c r="BK204">
        <v>1180</v>
      </c>
      <c r="BL204">
        <v>337</v>
      </c>
      <c r="BM204">
        <v>11</v>
      </c>
      <c r="BR204">
        <v>13</v>
      </c>
      <c r="BS204">
        <v>0.66</v>
      </c>
      <c r="BT204">
        <v>0.57999999999999996</v>
      </c>
      <c r="BU204">
        <v>0.57999999999999996</v>
      </c>
      <c r="BV204">
        <v>42.775812459999997</v>
      </c>
      <c r="BW204">
        <v>-82.037424229999999</v>
      </c>
      <c r="BX204">
        <v>4736441.4539999999</v>
      </c>
      <c r="BY204">
        <v>202.25</v>
      </c>
      <c r="BZ204">
        <v>135.1</v>
      </c>
      <c r="CA204" t="s">
        <v>7501</v>
      </c>
      <c r="CB204">
        <v>7</v>
      </c>
      <c r="CC204">
        <v>10</v>
      </c>
      <c r="CD204">
        <v>12</v>
      </c>
      <c r="CE204">
        <v>12</v>
      </c>
      <c r="CF204" t="s">
        <v>5677</v>
      </c>
      <c r="CG204">
        <v>414</v>
      </c>
      <c r="CH204" t="s">
        <v>3290</v>
      </c>
      <c r="CI204" t="s">
        <v>7332</v>
      </c>
      <c r="CJ204">
        <v>5.56</v>
      </c>
      <c r="CK204">
        <v>1.8</v>
      </c>
    </row>
    <row r="205" spans="1:89" x14ac:dyDescent="0.35">
      <c r="A205" t="s">
        <v>3960</v>
      </c>
      <c r="B205">
        <v>204</v>
      </c>
      <c r="C205" t="s">
        <v>7778</v>
      </c>
      <c r="D205">
        <v>339</v>
      </c>
      <c r="E205">
        <v>980.69799999999998</v>
      </c>
      <c r="F205">
        <v>10</v>
      </c>
      <c r="G205" t="s">
        <v>7782</v>
      </c>
      <c r="H205" t="s">
        <v>7773</v>
      </c>
      <c r="I205" t="s">
        <v>5753</v>
      </c>
      <c r="J205">
        <v>12</v>
      </c>
      <c r="K205">
        <v>0.64</v>
      </c>
      <c r="L205">
        <v>11</v>
      </c>
      <c r="M205">
        <v>10</v>
      </c>
      <c r="N205" t="s">
        <v>7511</v>
      </c>
      <c r="P205">
        <v>12</v>
      </c>
      <c r="Q205" t="s">
        <v>7784</v>
      </c>
      <c r="R205" t="s">
        <v>7774</v>
      </c>
      <c r="S205" t="s">
        <v>7195</v>
      </c>
      <c r="T205" t="s">
        <v>7497</v>
      </c>
      <c r="U205" t="s">
        <v>7497</v>
      </c>
      <c r="V205">
        <v>5.56</v>
      </c>
      <c r="W205" t="s">
        <v>7888</v>
      </c>
      <c r="X205">
        <v>1.8</v>
      </c>
      <c r="Y205" t="s">
        <v>7774</v>
      </c>
      <c r="Z205" t="s">
        <v>7783</v>
      </c>
      <c r="AA205" t="s">
        <v>7774</v>
      </c>
      <c r="AE205" t="s">
        <v>5678</v>
      </c>
      <c r="AF205">
        <v>42.775806019999997</v>
      </c>
      <c r="AG205">
        <v>-82.037424450000003</v>
      </c>
      <c r="AH205">
        <v>202.2</v>
      </c>
      <c r="AI205">
        <v>290</v>
      </c>
      <c r="AK205">
        <v>15</v>
      </c>
      <c r="AL205">
        <v>986</v>
      </c>
      <c r="AM205">
        <v>12.792</v>
      </c>
      <c r="AN205">
        <v>393.89299999999997</v>
      </c>
      <c r="AO205">
        <v>2113</v>
      </c>
      <c r="AP205">
        <v>2114</v>
      </c>
      <c r="AS205">
        <v>1.23</v>
      </c>
      <c r="AT205">
        <v>1.23</v>
      </c>
      <c r="AV205">
        <v>2.14</v>
      </c>
      <c r="AW205">
        <v>2.14</v>
      </c>
      <c r="BC205">
        <v>0.64</v>
      </c>
      <c r="BD205">
        <v>11</v>
      </c>
      <c r="BE205" t="s">
        <v>1174</v>
      </c>
      <c r="BF205" t="s">
        <v>3960</v>
      </c>
      <c r="BG205">
        <v>204</v>
      </c>
      <c r="BH205" t="s">
        <v>5753</v>
      </c>
      <c r="BI205" t="s">
        <v>7773</v>
      </c>
      <c r="BJ205">
        <v>204</v>
      </c>
      <c r="BK205">
        <v>1180</v>
      </c>
      <c r="BL205">
        <v>340</v>
      </c>
      <c r="BM205">
        <v>12</v>
      </c>
      <c r="BR205">
        <v>13</v>
      </c>
      <c r="BS205">
        <v>0.66</v>
      </c>
      <c r="BT205">
        <v>0.57999999999999996</v>
      </c>
      <c r="BU205">
        <v>0.57999999999999996</v>
      </c>
      <c r="BV205">
        <v>42.775806019999997</v>
      </c>
      <c r="BW205">
        <v>-82.037424450000003</v>
      </c>
      <c r="BX205">
        <v>4736440.7390000001</v>
      </c>
      <c r="BY205">
        <v>202.249</v>
      </c>
      <c r="BZ205">
        <v>129.30000000000001</v>
      </c>
      <c r="CA205" t="s">
        <v>7512</v>
      </c>
      <c r="CB205">
        <v>7</v>
      </c>
      <c r="CC205">
        <v>10</v>
      </c>
      <c r="CD205">
        <v>12</v>
      </c>
      <c r="CE205">
        <v>12</v>
      </c>
      <c r="CF205" t="s">
        <v>5677</v>
      </c>
      <c r="CG205">
        <v>414</v>
      </c>
      <c r="CH205" t="s">
        <v>3290</v>
      </c>
      <c r="CI205" t="s">
        <v>7332</v>
      </c>
      <c r="CJ205">
        <v>5.56</v>
      </c>
      <c r="CK205">
        <v>1.8</v>
      </c>
    </row>
    <row r="206" spans="1:89" hidden="1" x14ac:dyDescent="0.35">
      <c r="A206" t="s">
        <v>3961</v>
      </c>
      <c r="B206">
        <v>205</v>
      </c>
      <c r="C206" t="s">
        <v>7778</v>
      </c>
      <c r="D206">
        <v>340</v>
      </c>
      <c r="E206">
        <v>980.70699999999999</v>
      </c>
      <c r="F206">
        <v>10</v>
      </c>
      <c r="G206" t="s">
        <v>7782</v>
      </c>
      <c r="H206" t="s">
        <v>7773</v>
      </c>
      <c r="I206" t="s">
        <v>7852</v>
      </c>
      <c r="J206">
        <v>12</v>
      </c>
      <c r="K206">
        <v>0.67</v>
      </c>
      <c r="L206">
        <v>28</v>
      </c>
      <c r="M206">
        <v>29</v>
      </c>
      <c r="N206" t="s">
        <v>7508</v>
      </c>
      <c r="P206">
        <v>12</v>
      </c>
      <c r="Q206" t="s">
        <v>7784</v>
      </c>
      <c r="R206" t="s">
        <v>7774</v>
      </c>
      <c r="S206" t="s">
        <v>7195</v>
      </c>
      <c r="T206" t="s">
        <v>7497</v>
      </c>
      <c r="U206" t="s">
        <v>7497</v>
      </c>
      <c r="V206">
        <v>5.56</v>
      </c>
      <c r="W206" t="s">
        <v>7888</v>
      </c>
      <c r="X206">
        <v>1.9</v>
      </c>
      <c r="Y206" t="s">
        <v>7774</v>
      </c>
      <c r="Z206" t="s">
        <v>7788</v>
      </c>
      <c r="AA206" t="s">
        <v>7774</v>
      </c>
      <c r="AE206" t="s">
        <v>5939</v>
      </c>
      <c r="AF206">
        <v>42.775806019999997</v>
      </c>
      <c r="AG206">
        <v>-82.037424450000003</v>
      </c>
      <c r="AH206">
        <v>202.2</v>
      </c>
      <c r="AI206">
        <v>290</v>
      </c>
      <c r="AK206">
        <v>15</v>
      </c>
      <c r="AL206">
        <v>986</v>
      </c>
      <c r="AM206">
        <v>12.792</v>
      </c>
      <c r="AN206">
        <v>393.89299999999997</v>
      </c>
      <c r="AO206">
        <v>2090</v>
      </c>
      <c r="AP206">
        <v>2089</v>
      </c>
      <c r="AS206">
        <v>1.22</v>
      </c>
      <c r="AT206">
        <v>1.22</v>
      </c>
      <c r="AV206">
        <v>2.12</v>
      </c>
      <c r="AW206">
        <v>2.12</v>
      </c>
      <c r="BC206">
        <v>0.55000000000000004</v>
      </c>
      <c r="BD206">
        <v>28</v>
      </c>
      <c r="BE206" t="s">
        <v>8673</v>
      </c>
      <c r="BF206" t="s">
        <v>3961</v>
      </c>
      <c r="BG206">
        <v>205</v>
      </c>
      <c r="BH206" t="s">
        <v>7852</v>
      </c>
      <c r="BI206" t="s">
        <v>7773</v>
      </c>
      <c r="BJ206">
        <v>205</v>
      </c>
      <c r="BK206">
        <v>1180</v>
      </c>
      <c r="BL206">
        <v>340</v>
      </c>
      <c r="BM206">
        <v>12</v>
      </c>
      <c r="BN206" t="s">
        <v>8660</v>
      </c>
      <c r="BR206">
        <v>13</v>
      </c>
      <c r="BS206">
        <v>0.66</v>
      </c>
      <c r="BT206">
        <v>0.59</v>
      </c>
      <c r="BU206">
        <v>0.59</v>
      </c>
      <c r="BV206">
        <v>42.775806019999997</v>
      </c>
      <c r="BW206">
        <v>-82.037424450000003</v>
      </c>
      <c r="BX206">
        <v>4736440.7390000001</v>
      </c>
      <c r="BY206">
        <v>202.249</v>
      </c>
      <c r="BZ206">
        <v>129.30000000000001</v>
      </c>
      <c r="CA206" t="s">
        <v>7512</v>
      </c>
      <c r="CB206">
        <v>7</v>
      </c>
      <c r="CC206">
        <v>10</v>
      </c>
      <c r="CD206">
        <v>12</v>
      </c>
      <c r="CE206">
        <v>12</v>
      </c>
      <c r="CF206" t="s">
        <v>5677</v>
      </c>
      <c r="CG206">
        <v>414</v>
      </c>
      <c r="CH206" t="s">
        <v>5823</v>
      </c>
      <c r="CI206" t="s">
        <v>8661</v>
      </c>
      <c r="CJ206">
        <v>5.56</v>
      </c>
    </row>
    <row r="207" spans="1:89" x14ac:dyDescent="0.35">
      <c r="A207" t="s">
        <v>3961</v>
      </c>
      <c r="B207">
        <v>206</v>
      </c>
      <c r="C207" t="s">
        <v>7778</v>
      </c>
      <c r="D207">
        <v>341</v>
      </c>
      <c r="E207">
        <v>980.71600000000001</v>
      </c>
      <c r="F207">
        <v>10</v>
      </c>
      <c r="G207" t="s">
        <v>7782</v>
      </c>
      <c r="H207" t="s">
        <v>7773</v>
      </c>
      <c r="I207" t="s">
        <v>5753</v>
      </c>
      <c r="J207">
        <v>12</v>
      </c>
      <c r="K207">
        <v>0.67</v>
      </c>
      <c r="L207">
        <v>9</v>
      </c>
      <c r="M207">
        <v>8</v>
      </c>
      <c r="N207" t="s">
        <v>7502</v>
      </c>
      <c r="P207">
        <v>12</v>
      </c>
      <c r="Q207" t="s">
        <v>7784</v>
      </c>
      <c r="R207" t="s">
        <v>7774</v>
      </c>
      <c r="S207" t="s">
        <v>7195</v>
      </c>
      <c r="T207" t="s">
        <v>7497</v>
      </c>
      <c r="U207" t="s">
        <v>7497</v>
      </c>
      <c r="V207">
        <v>5.56</v>
      </c>
      <c r="W207" t="s">
        <v>7888</v>
      </c>
      <c r="X207">
        <v>1.9</v>
      </c>
      <c r="Y207" t="s">
        <v>7774</v>
      </c>
      <c r="Z207" t="s">
        <v>7789</v>
      </c>
      <c r="AA207" t="s">
        <v>7774</v>
      </c>
      <c r="AE207" t="s">
        <v>5678</v>
      </c>
      <c r="AF207">
        <v>42.775805849999998</v>
      </c>
      <c r="AG207">
        <v>-82.037424459999997</v>
      </c>
      <c r="AH207">
        <v>202.2</v>
      </c>
      <c r="AI207">
        <v>290</v>
      </c>
      <c r="AK207">
        <v>15</v>
      </c>
      <c r="AL207">
        <v>986</v>
      </c>
      <c r="AM207">
        <v>12.811</v>
      </c>
      <c r="AN207">
        <v>414.62700000000001</v>
      </c>
      <c r="AO207">
        <v>2115</v>
      </c>
      <c r="AP207">
        <v>2116</v>
      </c>
      <c r="AS207">
        <v>1.24</v>
      </c>
      <c r="AT207">
        <v>1.24</v>
      </c>
      <c r="AV207">
        <v>2.15</v>
      </c>
      <c r="AW207">
        <v>2.14</v>
      </c>
      <c r="BC207">
        <v>0.67</v>
      </c>
      <c r="BD207">
        <v>9</v>
      </c>
      <c r="BE207" t="s">
        <v>1175</v>
      </c>
      <c r="BF207" t="s">
        <v>3961</v>
      </c>
      <c r="BG207">
        <v>206</v>
      </c>
      <c r="BH207" t="s">
        <v>5753</v>
      </c>
      <c r="BI207" t="s">
        <v>7773</v>
      </c>
      <c r="BJ207">
        <v>206</v>
      </c>
      <c r="BK207">
        <v>1180</v>
      </c>
      <c r="BL207">
        <v>340</v>
      </c>
      <c r="BM207">
        <v>12</v>
      </c>
      <c r="BR207">
        <v>13</v>
      </c>
      <c r="BS207">
        <v>0.66</v>
      </c>
      <c r="BT207">
        <v>0.57999999999999996</v>
      </c>
      <c r="BU207">
        <v>0.57999999999999996</v>
      </c>
      <c r="BV207">
        <v>42.775805849999998</v>
      </c>
      <c r="BW207">
        <v>-82.037424459999997</v>
      </c>
      <c r="BX207">
        <v>4736440.72</v>
      </c>
      <c r="BY207">
        <v>202.249</v>
      </c>
      <c r="BZ207">
        <v>138</v>
      </c>
      <c r="CA207" t="s">
        <v>7357</v>
      </c>
      <c r="CB207">
        <v>7</v>
      </c>
      <c r="CC207">
        <v>10</v>
      </c>
      <c r="CD207">
        <v>12</v>
      </c>
      <c r="CE207">
        <v>12</v>
      </c>
      <c r="CF207" t="s">
        <v>5677</v>
      </c>
      <c r="CG207">
        <v>414</v>
      </c>
      <c r="CH207" t="s">
        <v>3290</v>
      </c>
      <c r="CI207" t="s">
        <v>7332</v>
      </c>
      <c r="CJ207">
        <v>5.56</v>
      </c>
      <c r="CK207">
        <v>1.9</v>
      </c>
    </row>
    <row r="208" spans="1:89" x14ac:dyDescent="0.35">
      <c r="A208" t="s">
        <v>3962</v>
      </c>
      <c r="B208">
        <v>207</v>
      </c>
      <c r="C208" t="s">
        <v>7778</v>
      </c>
      <c r="D208">
        <v>342</v>
      </c>
      <c r="E208">
        <v>980.83900000000006</v>
      </c>
      <c r="F208">
        <v>10</v>
      </c>
      <c r="G208" t="s">
        <v>7782</v>
      </c>
      <c r="H208" t="s">
        <v>7773</v>
      </c>
      <c r="I208" t="s">
        <v>5753</v>
      </c>
      <c r="J208">
        <v>16</v>
      </c>
      <c r="K208">
        <v>0.86</v>
      </c>
      <c r="L208">
        <v>13</v>
      </c>
      <c r="M208">
        <v>12</v>
      </c>
      <c r="N208" t="s">
        <v>7889</v>
      </c>
      <c r="Q208" t="s">
        <v>7784</v>
      </c>
      <c r="R208" t="s">
        <v>7774</v>
      </c>
      <c r="S208" t="s">
        <v>7195</v>
      </c>
      <c r="T208" t="s">
        <v>7497</v>
      </c>
      <c r="U208" t="s">
        <v>7497</v>
      </c>
      <c r="V208">
        <v>5.56</v>
      </c>
      <c r="W208" t="s">
        <v>7888</v>
      </c>
      <c r="X208">
        <v>1.9</v>
      </c>
      <c r="Y208" t="s">
        <v>7774</v>
      </c>
      <c r="Z208" t="s">
        <v>7788</v>
      </c>
      <c r="AA208" t="s">
        <v>7774</v>
      </c>
      <c r="AB208">
        <v>10</v>
      </c>
      <c r="AC208">
        <v>10</v>
      </c>
      <c r="AD208">
        <v>12</v>
      </c>
      <c r="AE208" t="s">
        <v>5683</v>
      </c>
      <c r="AF208">
        <v>42.77580476</v>
      </c>
      <c r="AG208">
        <v>-82.037424490000006</v>
      </c>
      <c r="AH208">
        <v>202.2</v>
      </c>
      <c r="AI208">
        <v>290</v>
      </c>
      <c r="AK208">
        <v>15</v>
      </c>
      <c r="AL208">
        <v>986</v>
      </c>
      <c r="AM208">
        <v>12.930999999999999</v>
      </c>
      <c r="AN208">
        <v>419.04899999999998</v>
      </c>
      <c r="AO208">
        <v>2106</v>
      </c>
      <c r="AP208">
        <v>2109</v>
      </c>
      <c r="AS208">
        <v>1.23</v>
      </c>
      <c r="AT208">
        <v>1.23</v>
      </c>
      <c r="AV208">
        <v>2.14</v>
      </c>
      <c r="AW208">
        <v>2.14</v>
      </c>
      <c r="BC208">
        <v>0.86</v>
      </c>
      <c r="BD208">
        <v>13</v>
      </c>
      <c r="BE208" t="s">
        <v>1176</v>
      </c>
      <c r="BF208" t="s">
        <v>3962</v>
      </c>
      <c r="BG208">
        <v>207</v>
      </c>
      <c r="BH208" t="s">
        <v>5753</v>
      </c>
      <c r="BI208" t="s">
        <v>7773</v>
      </c>
      <c r="BJ208">
        <v>207</v>
      </c>
      <c r="BK208">
        <v>1180</v>
      </c>
      <c r="BR208">
        <v>13</v>
      </c>
      <c r="BS208">
        <v>0.66</v>
      </c>
      <c r="BT208">
        <v>0.57999999999999996</v>
      </c>
      <c r="BU208">
        <v>0.59</v>
      </c>
      <c r="BV208">
        <v>42.77580476</v>
      </c>
      <c r="BW208">
        <v>-82.037424490000006</v>
      </c>
      <c r="BX208">
        <v>4736440.5999999996</v>
      </c>
      <c r="BY208">
        <v>202.249</v>
      </c>
      <c r="BZ208">
        <v>139.80000000000001</v>
      </c>
      <c r="CA208" t="s">
        <v>7507</v>
      </c>
      <c r="CB208">
        <v>7</v>
      </c>
      <c r="CC208">
        <v>10</v>
      </c>
      <c r="CD208">
        <v>12</v>
      </c>
      <c r="CE208">
        <v>12</v>
      </c>
      <c r="CF208" t="s">
        <v>5677</v>
      </c>
      <c r="CG208">
        <v>414</v>
      </c>
      <c r="CH208" t="s">
        <v>3290</v>
      </c>
      <c r="CI208" t="s">
        <v>7332</v>
      </c>
      <c r="CJ208">
        <v>5.56</v>
      </c>
      <c r="CK208">
        <v>1.9</v>
      </c>
    </row>
    <row r="209" spans="1:89" x14ac:dyDescent="0.35">
      <c r="A209" t="s">
        <v>3963</v>
      </c>
      <c r="B209">
        <v>208</v>
      </c>
      <c r="C209" t="s">
        <v>7778</v>
      </c>
      <c r="D209">
        <v>343</v>
      </c>
      <c r="E209">
        <v>982.23900000000003</v>
      </c>
      <c r="F209">
        <v>10</v>
      </c>
      <c r="G209" t="s">
        <v>7782</v>
      </c>
      <c r="H209" t="s">
        <v>7773</v>
      </c>
      <c r="I209" t="s">
        <v>5753</v>
      </c>
      <c r="J209">
        <v>12</v>
      </c>
      <c r="K209">
        <v>0.65</v>
      </c>
      <c r="L209">
        <v>8</v>
      </c>
      <c r="M209">
        <v>8</v>
      </c>
      <c r="N209" t="s">
        <v>7537</v>
      </c>
      <c r="Q209" t="s">
        <v>7784</v>
      </c>
      <c r="R209" t="s">
        <v>7774</v>
      </c>
      <c r="S209" t="s">
        <v>7195</v>
      </c>
      <c r="T209" t="s">
        <v>7497</v>
      </c>
      <c r="U209" t="s">
        <v>7497</v>
      </c>
      <c r="V209">
        <v>5.56</v>
      </c>
      <c r="W209" t="s">
        <v>7888</v>
      </c>
      <c r="X209">
        <v>1.8</v>
      </c>
      <c r="Y209" t="s">
        <v>7774</v>
      </c>
      <c r="Z209" t="s">
        <v>7789</v>
      </c>
      <c r="AA209" t="s">
        <v>7774</v>
      </c>
      <c r="AE209" t="s">
        <v>5678</v>
      </c>
      <c r="AF209">
        <v>42.775792080000002</v>
      </c>
      <c r="AG209">
        <v>-82.037424939999994</v>
      </c>
      <c r="AH209">
        <v>202.2</v>
      </c>
      <c r="AI209">
        <v>290</v>
      </c>
      <c r="AK209">
        <v>15</v>
      </c>
      <c r="AL209">
        <v>986</v>
      </c>
      <c r="AM209">
        <v>14.335000000000001</v>
      </c>
      <c r="AN209">
        <v>396.45</v>
      </c>
      <c r="AO209">
        <v>2116</v>
      </c>
      <c r="AP209">
        <v>2116</v>
      </c>
      <c r="AS209">
        <v>1.24</v>
      </c>
      <c r="AT209">
        <v>1.24</v>
      </c>
      <c r="AV209">
        <v>2.15</v>
      </c>
      <c r="AW209">
        <v>2.15</v>
      </c>
      <c r="BC209">
        <v>0.65</v>
      </c>
      <c r="BD209">
        <v>8</v>
      </c>
      <c r="BE209" t="s">
        <v>1177</v>
      </c>
      <c r="BF209" t="s">
        <v>3963</v>
      </c>
      <c r="BG209">
        <v>208</v>
      </c>
      <c r="BH209" t="s">
        <v>5753</v>
      </c>
      <c r="BI209" t="s">
        <v>7773</v>
      </c>
      <c r="BJ209">
        <v>208</v>
      </c>
      <c r="BK209">
        <v>1180</v>
      </c>
      <c r="BR209">
        <v>13</v>
      </c>
      <c r="BS209">
        <v>0.66</v>
      </c>
      <c r="BT209">
        <v>0.57999999999999996</v>
      </c>
      <c r="BU209">
        <v>0.57999999999999996</v>
      </c>
      <c r="BV209">
        <v>42.775792080000002</v>
      </c>
      <c r="BW209">
        <v>-82.037424939999994</v>
      </c>
      <c r="BX209">
        <v>4736439.1919999998</v>
      </c>
      <c r="BY209">
        <v>202.249</v>
      </c>
      <c r="BZ209">
        <v>130.30000000000001</v>
      </c>
      <c r="CA209" t="s">
        <v>7513</v>
      </c>
      <c r="CB209">
        <v>7</v>
      </c>
      <c r="CC209">
        <v>10</v>
      </c>
      <c r="CD209">
        <v>12</v>
      </c>
      <c r="CE209">
        <v>12</v>
      </c>
      <c r="CF209" t="s">
        <v>5677</v>
      </c>
      <c r="CG209">
        <v>414</v>
      </c>
      <c r="CH209" t="s">
        <v>3290</v>
      </c>
      <c r="CI209" t="s">
        <v>7332</v>
      </c>
      <c r="CJ209">
        <v>5.56</v>
      </c>
      <c r="CK209">
        <v>1.8</v>
      </c>
    </row>
    <row r="210" spans="1:89" x14ac:dyDescent="0.35">
      <c r="A210" t="s">
        <v>3964</v>
      </c>
      <c r="B210">
        <v>209</v>
      </c>
      <c r="C210" t="s">
        <v>7778</v>
      </c>
      <c r="D210">
        <v>344</v>
      </c>
      <c r="E210">
        <v>982.33399999999995</v>
      </c>
      <c r="F210">
        <v>10</v>
      </c>
      <c r="G210" t="s">
        <v>7782</v>
      </c>
      <c r="H210" t="s">
        <v>7773</v>
      </c>
      <c r="I210" t="s">
        <v>5753</v>
      </c>
      <c r="J210">
        <v>12</v>
      </c>
      <c r="K210">
        <v>0.64</v>
      </c>
      <c r="L210">
        <v>8</v>
      </c>
      <c r="M210">
        <v>10</v>
      </c>
      <c r="N210" t="s">
        <v>7504</v>
      </c>
      <c r="P210">
        <v>13</v>
      </c>
      <c r="Q210" t="s">
        <v>7784</v>
      </c>
      <c r="R210" t="s">
        <v>7774</v>
      </c>
      <c r="S210" t="s">
        <v>7195</v>
      </c>
      <c r="T210" t="s">
        <v>7497</v>
      </c>
      <c r="U210" t="s">
        <v>7497</v>
      </c>
      <c r="V210">
        <v>5.56</v>
      </c>
      <c r="W210" t="s">
        <v>7888</v>
      </c>
      <c r="X210">
        <v>1.9</v>
      </c>
      <c r="Y210" t="s">
        <v>7774</v>
      </c>
      <c r="Z210" t="s">
        <v>7786</v>
      </c>
      <c r="AA210" t="s">
        <v>7774</v>
      </c>
      <c r="AB210">
        <v>10</v>
      </c>
      <c r="AC210">
        <v>10</v>
      </c>
      <c r="AD210">
        <v>15</v>
      </c>
      <c r="AE210" t="s">
        <v>5683</v>
      </c>
      <c r="AF210">
        <v>42.775791230000003</v>
      </c>
      <c r="AG210">
        <v>-82.037424970000004</v>
      </c>
      <c r="AH210">
        <v>202.2</v>
      </c>
      <c r="AI210">
        <v>290</v>
      </c>
      <c r="AK210">
        <v>15</v>
      </c>
      <c r="AL210">
        <v>986</v>
      </c>
      <c r="AM210">
        <v>14.429</v>
      </c>
      <c r="AN210">
        <v>401.48099999999999</v>
      </c>
      <c r="AO210">
        <v>2116</v>
      </c>
      <c r="AP210">
        <v>2117</v>
      </c>
      <c r="AS210">
        <v>1.24</v>
      </c>
      <c r="AT210">
        <v>1.24</v>
      </c>
      <c r="AV210">
        <v>2.15</v>
      </c>
      <c r="AW210">
        <v>2.15</v>
      </c>
      <c r="BC210">
        <v>0.64</v>
      </c>
      <c r="BD210">
        <v>8</v>
      </c>
      <c r="BE210" t="s">
        <v>1178</v>
      </c>
      <c r="BF210" t="s">
        <v>3964</v>
      </c>
      <c r="BG210">
        <v>209</v>
      </c>
      <c r="BH210" t="s">
        <v>5753</v>
      </c>
      <c r="BI210" t="s">
        <v>7773</v>
      </c>
      <c r="BJ210">
        <v>209</v>
      </c>
      <c r="BK210">
        <v>1180</v>
      </c>
      <c r="BL210">
        <v>348</v>
      </c>
      <c r="BM210">
        <v>13</v>
      </c>
      <c r="BR210">
        <v>13</v>
      </c>
      <c r="BS210">
        <v>0.66</v>
      </c>
      <c r="BT210">
        <v>0.57999999999999996</v>
      </c>
      <c r="BU210">
        <v>0.57999999999999996</v>
      </c>
      <c r="BV210">
        <v>42.775791230000003</v>
      </c>
      <c r="BW210">
        <v>-82.037424970000004</v>
      </c>
      <c r="BX210">
        <v>4736439.0970000001</v>
      </c>
      <c r="BY210">
        <v>202.249</v>
      </c>
      <c r="BZ210">
        <v>132.5</v>
      </c>
      <c r="CA210" t="s">
        <v>7498</v>
      </c>
      <c r="CB210">
        <v>7</v>
      </c>
      <c r="CC210">
        <v>10</v>
      </c>
      <c r="CD210">
        <v>12</v>
      </c>
      <c r="CE210">
        <v>12</v>
      </c>
      <c r="CF210" t="s">
        <v>5677</v>
      </c>
      <c r="CG210">
        <v>414</v>
      </c>
      <c r="CH210" t="s">
        <v>3290</v>
      </c>
      <c r="CI210" t="s">
        <v>7332</v>
      </c>
      <c r="CJ210">
        <v>5.56</v>
      </c>
      <c r="CK210">
        <v>1.8</v>
      </c>
    </row>
    <row r="211" spans="1:89" x14ac:dyDescent="0.35">
      <c r="A211" t="s">
        <v>3965</v>
      </c>
      <c r="B211">
        <v>210</v>
      </c>
      <c r="C211" t="s">
        <v>7778</v>
      </c>
      <c r="D211">
        <v>345</v>
      </c>
      <c r="E211">
        <v>982.35900000000004</v>
      </c>
      <c r="F211">
        <v>10</v>
      </c>
      <c r="G211" t="s">
        <v>7782</v>
      </c>
      <c r="H211" t="s">
        <v>7773</v>
      </c>
      <c r="I211" t="s">
        <v>5753</v>
      </c>
      <c r="J211">
        <v>12</v>
      </c>
      <c r="K211">
        <v>0.67</v>
      </c>
      <c r="L211">
        <v>10</v>
      </c>
      <c r="M211">
        <v>9</v>
      </c>
      <c r="N211" t="s">
        <v>7570</v>
      </c>
      <c r="P211">
        <v>13</v>
      </c>
      <c r="Q211" t="s">
        <v>7784</v>
      </c>
      <c r="R211" t="s">
        <v>7774</v>
      </c>
      <c r="S211" t="s">
        <v>7195</v>
      </c>
      <c r="T211" t="s">
        <v>7497</v>
      </c>
      <c r="U211" t="s">
        <v>7497</v>
      </c>
      <c r="V211">
        <v>5.56</v>
      </c>
      <c r="W211" t="s">
        <v>7888</v>
      </c>
      <c r="X211">
        <v>1.9</v>
      </c>
      <c r="Y211" t="s">
        <v>7774</v>
      </c>
      <c r="Z211" t="s">
        <v>7789</v>
      </c>
      <c r="AA211" t="s">
        <v>7774</v>
      </c>
      <c r="AE211" t="s">
        <v>5678</v>
      </c>
      <c r="AF211">
        <v>42.775791009999999</v>
      </c>
      <c r="AG211">
        <v>-82.037424979999997</v>
      </c>
      <c r="AH211">
        <v>202.2</v>
      </c>
      <c r="AI211">
        <v>290</v>
      </c>
      <c r="AK211">
        <v>15</v>
      </c>
      <c r="AL211">
        <v>986</v>
      </c>
      <c r="AM211">
        <v>14.452999999999999</v>
      </c>
      <c r="AN211">
        <v>408.22800000000001</v>
      </c>
      <c r="AO211">
        <v>2114</v>
      </c>
      <c r="AP211">
        <v>2115</v>
      </c>
      <c r="AS211">
        <v>1.24</v>
      </c>
      <c r="AT211">
        <v>1.23</v>
      </c>
      <c r="AV211">
        <v>2.14</v>
      </c>
      <c r="AW211">
        <v>2.14</v>
      </c>
      <c r="BC211">
        <v>0.67</v>
      </c>
      <c r="BD211">
        <v>10</v>
      </c>
      <c r="BE211" t="s">
        <v>1179</v>
      </c>
      <c r="BF211" t="s">
        <v>3965</v>
      </c>
      <c r="BG211">
        <v>210</v>
      </c>
      <c r="BH211" t="s">
        <v>5753</v>
      </c>
      <c r="BI211" t="s">
        <v>7773</v>
      </c>
      <c r="BJ211">
        <v>210</v>
      </c>
      <c r="BK211">
        <v>1180</v>
      </c>
      <c r="BL211">
        <v>348</v>
      </c>
      <c r="BM211">
        <v>13</v>
      </c>
      <c r="BR211">
        <v>13</v>
      </c>
      <c r="BS211">
        <v>0.66</v>
      </c>
      <c r="BT211">
        <v>0.57999999999999996</v>
      </c>
      <c r="BU211">
        <v>0.57999999999999996</v>
      </c>
      <c r="BV211">
        <v>42.775791009999999</v>
      </c>
      <c r="BW211">
        <v>-82.037424979999997</v>
      </c>
      <c r="BX211">
        <v>4736439.0729999999</v>
      </c>
      <c r="BY211">
        <v>202.249</v>
      </c>
      <c r="BZ211">
        <v>135.30000000000001</v>
      </c>
      <c r="CA211" t="s">
        <v>7508</v>
      </c>
      <c r="CB211">
        <v>7</v>
      </c>
      <c r="CC211">
        <v>10</v>
      </c>
      <c r="CD211">
        <v>12</v>
      </c>
      <c r="CE211">
        <v>12</v>
      </c>
      <c r="CF211" t="s">
        <v>5677</v>
      </c>
      <c r="CG211">
        <v>414</v>
      </c>
      <c r="CH211" t="s">
        <v>3290</v>
      </c>
      <c r="CI211" t="s">
        <v>7332</v>
      </c>
      <c r="CJ211">
        <v>5.56</v>
      </c>
      <c r="CK211">
        <v>1.8</v>
      </c>
    </row>
    <row r="212" spans="1:89" x14ac:dyDescent="0.35">
      <c r="A212" t="s">
        <v>3966</v>
      </c>
      <c r="B212">
        <v>211</v>
      </c>
      <c r="C212" t="s">
        <v>7778</v>
      </c>
      <c r="D212">
        <v>346</v>
      </c>
      <c r="E212">
        <v>982.37900000000002</v>
      </c>
      <c r="F212">
        <v>10</v>
      </c>
      <c r="G212" t="s">
        <v>7782</v>
      </c>
      <c r="H212" t="s">
        <v>7773</v>
      </c>
      <c r="I212" t="s">
        <v>5753</v>
      </c>
      <c r="J212">
        <v>13</v>
      </c>
      <c r="K212">
        <v>0.71</v>
      </c>
      <c r="L212">
        <v>10</v>
      </c>
      <c r="M212">
        <v>8</v>
      </c>
      <c r="N212" t="s">
        <v>7502</v>
      </c>
      <c r="P212">
        <v>13</v>
      </c>
      <c r="Q212" t="s">
        <v>7784</v>
      </c>
      <c r="R212" t="s">
        <v>7774</v>
      </c>
      <c r="S212" t="s">
        <v>7195</v>
      </c>
      <c r="T212" t="s">
        <v>7497</v>
      </c>
      <c r="U212" t="s">
        <v>7497</v>
      </c>
      <c r="V212">
        <v>5.56</v>
      </c>
      <c r="W212" t="s">
        <v>7888</v>
      </c>
      <c r="X212">
        <v>1.9</v>
      </c>
      <c r="Y212" t="s">
        <v>7774</v>
      </c>
      <c r="Z212" t="s">
        <v>7783</v>
      </c>
      <c r="AA212" t="s">
        <v>7774</v>
      </c>
      <c r="AE212" t="s">
        <v>5678</v>
      </c>
      <c r="AF212">
        <v>42.775790829999998</v>
      </c>
      <c r="AG212">
        <v>-82.037424979999997</v>
      </c>
      <c r="AH212">
        <v>202.2</v>
      </c>
      <c r="AI212">
        <v>290</v>
      </c>
      <c r="AK212">
        <v>15</v>
      </c>
      <c r="AL212">
        <v>986</v>
      </c>
      <c r="AM212">
        <v>14.474</v>
      </c>
      <c r="AN212">
        <v>413.77</v>
      </c>
      <c r="AO212">
        <v>2113</v>
      </c>
      <c r="AP212">
        <v>2114</v>
      </c>
      <c r="AS212">
        <v>1.23</v>
      </c>
      <c r="AT212">
        <v>1.23</v>
      </c>
      <c r="AV212">
        <v>2.14</v>
      </c>
      <c r="AW212">
        <v>2.14</v>
      </c>
      <c r="BC212">
        <v>0.71</v>
      </c>
      <c r="BD212">
        <v>10</v>
      </c>
      <c r="BE212" t="s">
        <v>1180</v>
      </c>
      <c r="BF212" t="s">
        <v>3966</v>
      </c>
      <c r="BG212">
        <v>211</v>
      </c>
      <c r="BH212" t="s">
        <v>5753</v>
      </c>
      <c r="BI212" t="s">
        <v>7773</v>
      </c>
      <c r="BJ212">
        <v>211</v>
      </c>
      <c r="BK212">
        <v>1180</v>
      </c>
      <c r="BL212">
        <v>348</v>
      </c>
      <c r="BM212">
        <v>13</v>
      </c>
      <c r="BR212">
        <v>13</v>
      </c>
      <c r="BS212">
        <v>0.66</v>
      </c>
      <c r="BT212">
        <v>0.57999999999999996</v>
      </c>
      <c r="BU212">
        <v>0.57999999999999996</v>
      </c>
      <c r="BV212">
        <v>42.775790829999998</v>
      </c>
      <c r="BW212">
        <v>-82.037424979999997</v>
      </c>
      <c r="BX212">
        <v>4736439.0530000003</v>
      </c>
      <c r="BY212">
        <v>202.249</v>
      </c>
      <c r="BZ212">
        <v>137.6</v>
      </c>
      <c r="CA212" t="s">
        <v>7505</v>
      </c>
      <c r="CB212">
        <v>7</v>
      </c>
      <c r="CC212">
        <v>10</v>
      </c>
      <c r="CD212">
        <v>12</v>
      </c>
      <c r="CE212">
        <v>12</v>
      </c>
      <c r="CF212" t="s">
        <v>5677</v>
      </c>
      <c r="CG212">
        <v>414</v>
      </c>
      <c r="CH212" t="s">
        <v>3290</v>
      </c>
      <c r="CI212" t="s">
        <v>7332</v>
      </c>
      <c r="CJ212">
        <v>5.56</v>
      </c>
      <c r="CK212">
        <v>1.8</v>
      </c>
    </row>
    <row r="213" spans="1:89" x14ac:dyDescent="0.35">
      <c r="A213" t="s">
        <v>3967</v>
      </c>
      <c r="B213">
        <v>212</v>
      </c>
      <c r="C213" t="s">
        <v>7778</v>
      </c>
      <c r="D213">
        <v>347</v>
      </c>
      <c r="E213">
        <v>982.41099999999994</v>
      </c>
      <c r="F213">
        <v>10</v>
      </c>
      <c r="G213" t="s">
        <v>7782</v>
      </c>
      <c r="H213" t="s">
        <v>7773</v>
      </c>
      <c r="I213" t="s">
        <v>5753</v>
      </c>
      <c r="J213">
        <v>13</v>
      </c>
      <c r="K213">
        <v>0.7</v>
      </c>
      <c r="L213">
        <v>13</v>
      </c>
      <c r="M213">
        <v>12</v>
      </c>
      <c r="N213" t="s">
        <v>7570</v>
      </c>
      <c r="P213">
        <v>13</v>
      </c>
      <c r="Q213" t="s">
        <v>7784</v>
      </c>
      <c r="R213" t="s">
        <v>7774</v>
      </c>
      <c r="S213" t="s">
        <v>7195</v>
      </c>
      <c r="T213" t="s">
        <v>7497</v>
      </c>
      <c r="U213" t="s">
        <v>7497</v>
      </c>
      <c r="V213">
        <v>5.56</v>
      </c>
      <c r="W213" t="s">
        <v>7888</v>
      </c>
      <c r="X213">
        <v>1.9</v>
      </c>
      <c r="Y213" t="s">
        <v>7774</v>
      </c>
      <c r="Z213" t="s">
        <v>7788</v>
      </c>
      <c r="AA213" t="s">
        <v>7774</v>
      </c>
      <c r="AB213">
        <v>10</v>
      </c>
      <c r="AC213">
        <v>10</v>
      </c>
      <c r="AD213">
        <v>12</v>
      </c>
      <c r="AE213" t="s">
        <v>5683</v>
      </c>
      <c r="AF213">
        <v>42.775790550000004</v>
      </c>
      <c r="AG213">
        <v>-82.037424990000005</v>
      </c>
      <c r="AH213">
        <v>202.2</v>
      </c>
      <c r="AI213">
        <v>290</v>
      </c>
      <c r="AK213">
        <v>15</v>
      </c>
      <c r="AL213">
        <v>986</v>
      </c>
      <c r="AM213">
        <v>14.504</v>
      </c>
      <c r="AN213">
        <v>405.67</v>
      </c>
      <c r="AO213">
        <v>2109</v>
      </c>
      <c r="AP213">
        <v>2111</v>
      </c>
      <c r="AS213">
        <v>1.23</v>
      </c>
      <c r="AT213">
        <v>1.23</v>
      </c>
      <c r="AV213">
        <v>2.14</v>
      </c>
      <c r="AW213">
        <v>2.14</v>
      </c>
      <c r="BC213">
        <v>0.7</v>
      </c>
      <c r="BD213">
        <v>13</v>
      </c>
      <c r="BE213" t="s">
        <v>1181</v>
      </c>
      <c r="BF213" t="s">
        <v>3967</v>
      </c>
      <c r="BG213">
        <v>212</v>
      </c>
      <c r="BH213" t="s">
        <v>5753</v>
      </c>
      <c r="BI213" t="s">
        <v>7773</v>
      </c>
      <c r="BJ213">
        <v>212</v>
      </c>
      <c r="BK213">
        <v>1180</v>
      </c>
      <c r="BL213">
        <v>348</v>
      </c>
      <c r="BM213">
        <v>13</v>
      </c>
      <c r="BR213">
        <v>13</v>
      </c>
      <c r="BS213">
        <v>0.66</v>
      </c>
      <c r="BT213">
        <v>0.57999999999999996</v>
      </c>
      <c r="BU213">
        <v>0.57999999999999996</v>
      </c>
      <c r="BV213">
        <v>42.775790550000004</v>
      </c>
      <c r="BW213">
        <v>-82.037424990000005</v>
      </c>
      <c r="BX213">
        <v>4736439.0219999999</v>
      </c>
      <c r="BY213">
        <v>202.249</v>
      </c>
      <c r="BZ213">
        <v>134.19999999999999</v>
      </c>
      <c r="CA213" t="s">
        <v>7503</v>
      </c>
      <c r="CB213">
        <v>7</v>
      </c>
      <c r="CC213">
        <v>10</v>
      </c>
      <c r="CD213">
        <v>12</v>
      </c>
      <c r="CE213">
        <v>12</v>
      </c>
      <c r="CF213" t="s">
        <v>5677</v>
      </c>
      <c r="CG213">
        <v>414</v>
      </c>
      <c r="CH213" t="s">
        <v>3290</v>
      </c>
      <c r="CI213" t="s">
        <v>7332</v>
      </c>
      <c r="CJ213">
        <v>5.56</v>
      </c>
      <c r="CK213">
        <v>1.9</v>
      </c>
    </row>
    <row r="214" spans="1:89" hidden="1" x14ac:dyDescent="0.35">
      <c r="A214" t="s">
        <v>3966</v>
      </c>
      <c r="B214">
        <v>213</v>
      </c>
      <c r="C214" t="s">
        <v>7778</v>
      </c>
      <c r="D214">
        <v>348</v>
      </c>
      <c r="E214">
        <v>982.41200000000003</v>
      </c>
      <c r="F214">
        <v>10</v>
      </c>
      <c r="G214" t="s">
        <v>7782</v>
      </c>
      <c r="H214" t="s">
        <v>7773</v>
      </c>
      <c r="I214" t="s">
        <v>7852</v>
      </c>
      <c r="J214">
        <v>13</v>
      </c>
      <c r="K214">
        <v>0.71</v>
      </c>
      <c r="L214">
        <v>165</v>
      </c>
      <c r="M214">
        <v>33</v>
      </c>
      <c r="N214" t="s">
        <v>7570</v>
      </c>
      <c r="P214">
        <v>13</v>
      </c>
      <c r="Q214" t="s">
        <v>7784</v>
      </c>
      <c r="R214" t="s">
        <v>7774</v>
      </c>
      <c r="S214" t="s">
        <v>7195</v>
      </c>
      <c r="T214" t="s">
        <v>7497</v>
      </c>
      <c r="U214" t="s">
        <v>7497</v>
      </c>
      <c r="V214">
        <v>5.56</v>
      </c>
      <c r="W214" t="s">
        <v>7888</v>
      </c>
      <c r="X214">
        <v>1.9</v>
      </c>
      <c r="Y214" t="s">
        <v>7774</v>
      </c>
      <c r="Z214" t="s">
        <v>7853</v>
      </c>
      <c r="AA214" t="s">
        <v>7774</v>
      </c>
      <c r="AB214">
        <v>10</v>
      </c>
      <c r="AE214" t="s">
        <v>5683</v>
      </c>
      <c r="AF214">
        <v>42.775791230000003</v>
      </c>
      <c r="AG214">
        <v>-82.037424970000004</v>
      </c>
      <c r="AH214">
        <v>202.2</v>
      </c>
      <c r="AI214">
        <v>290</v>
      </c>
      <c r="AK214">
        <v>15</v>
      </c>
      <c r="AL214">
        <v>986</v>
      </c>
      <c r="AM214">
        <v>14.429</v>
      </c>
      <c r="AN214">
        <v>396.33199999999999</v>
      </c>
      <c r="AO214">
        <v>1996</v>
      </c>
      <c r="AP214">
        <v>1954</v>
      </c>
      <c r="AS214">
        <v>1.1399999999999999</v>
      </c>
      <c r="AT214">
        <v>1.17</v>
      </c>
      <c r="AV214">
        <v>1.98</v>
      </c>
      <c r="AW214">
        <v>2.02</v>
      </c>
      <c r="BC214">
        <v>0.45</v>
      </c>
      <c r="BD214">
        <v>165</v>
      </c>
      <c r="BE214" t="s">
        <v>8674</v>
      </c>
      <c r="BF214" t="s">
        <v>3966</v>
      </c>
      <c r="BG214">
        <v>213</v>
      </c>
      <c r="BH214" t="s">
        <v>7852</v>
      </c>
      <c r="BI214" t="s">
        <v>7773</v>
      </c>
      <c r="BJ214">
        <v>213</v>
      </c>
      <c r="BK214">
        <v>1180</v>
      </c>
      <c r="BL214">
        <v>348</v>
      </c>
      <c r="BM214">
        <v>13</v>
      </c>
      <c r="BN214" t="s">
        <v>8660</v>
      </c>
      <c r="BR214">
        <v>12</v>
      </c>
      <c r="BS214">
        <v>0.7</v>
      </c>
      <c r="BT214">
        <v>0.63</v>
      </c>
      <c r="BU214">
        <v>0.62</v>
      </c>
      <c r="BV214">
        <v>42.775791230000003</v>
      </c>
      <c r="BW214">
        <v>-82.037424970000004</v>
      </c>
      <c r="BX214">
        <v>4736439.0970000001</v>
      </c>
      <c r="BY214">
        <v>202.249</v>
      </c>
      <c r="BZ214">
        <v>130.30000000000001</v>
      </c>
      <c r="CA214" t="s">
        <v>7513</v>
      </c>
      <c r="CB214">
        <v>7</v>
      </c>
      <c r="CC214">
        <v>10</v>
      </c>
      <c r="CD214">
        <v>11</v>
      </c>
      <c r="CE214">
        <v>11</v>
      </c>
      <c r="CF214" t="s">
        <v>5677</v>
      </c>
      <c r="CG214">
        <v>414</v>
      </c>
      <c r="CH214" t="s">
        <v>5823</v>
      </c>
      <c r="CI214" t="s">
        <v>8661</v>
      </c>
      <c r="CJ214">
        <v>5.56</v>
      </c>
    </row>
    <row r="215" spans="1:89" x14ac:dyDescent="0.35">
      <c r="A215" t="s">
        <v>3968</v>
      </c>
      <c r="B215">
        <v>214</v>
      </c>
      <c r="C215" t="s">
        <v>7778</v>
      </c>
      <c r="D215">
        <v>349</v>
      </c>
      <c r="E215">
        <v>982.43399999999997</v>
      </c>
      <c r="F215">
        <v>10</v>
      </c>
      <c r="G215" t="s">
        <v>7782</v>
      </c>
      <c r="H215" t="s">
        <v>7773</v>
      </c>
      <c r="I215" t="s">
        <v>5753</v>
      </c>
      <c r="J215">
        <v>11</v>
      </c>
      <c r="K215">
        <v>0.63</v>
      </c>
      <c r="L215">
        <v>11</v>
      </c>
      <c r="M215">
        <v>9</v>
      </c>
      <c r="N215" t="s">
        <v>7570</v>
      </c>
      <c r="P215">
        <v>13</v>
      </c>
      <c r="Q215" t="s">
        <v>7784</v>
      </c>
      <c r="R215" t="s">
        <v>7774</v>
      </c>
      <c r="S215" t="s">
        <v>7195</v>
      </c>
      <c r="T215" t="s">
        <v>7497</v>
      </c>
      <c r="U215" t="s">
        <v>7497</v>
      </c>
      <c r="V215">
        <v>5.56</v>
      </c>
      <c r="W215" t="s">
        <v>7888</v>
      </c>
      <c r="X215">
        <v>1.9</v>
      </c>
      <c r="Y215" t="s">
        <v>7774</v>
      </c>
      <c r="Z215" t="s">
        <v>7783</v>
      </c>
      <c r="AA215" t="s">
        <v>7774</v>
      </c>
      <c r="AE215" t="s">
        <v>5678</v>
      </c>
      <c r="AF215">
        <v>42.77579034</v>
      </c>
      <c r="AG215">
        <v>-82.037424999999999</v>
      </c>
      <c r="AH215">
        <v>202.2</v>
      </c>
      <c r="AI215">
        <v>290</v>
      </c>
      <c r="AK215">
        <v>15</v>
      </c>
      <c r="AL215">
        <v>986</v>
      </c>
      <c r="AM215">
        <v>14.528</v>
      </c>
      <c r="AN215">
        <v>408.35899999999998</v>
      </c>
      <c r="AO215">
        <v>2114</v>
      </c>
      <c r="AP215">
        <v>2115</v>
      </c>
      <c r="AS215">
        <v>1.23</v>
      </c>
      <c r="AT215">
        <v>1.23</v>
      </c>
      <c r="AV215">
        <v>2.14</v>
      </c>
      <c r="AW215">
        <v>2.14</v>
      </c>
      <c r="BC215">
        <v>0.63</v>
      </c>
      <c r="BD215">
        <v>11</v>
      </c>
      <c r="BE215" t="s">
        <v>1182</v>
      </c>
      <c r="BF215" t="s">
        <v>3968</v>
      </c>
      <c r="BG215">
        <v>214</v>
      </c>
      <c r="BH215" t="s">
        <v>5753</v>
      </c>
      <c r="BI215" t="s">
        <v>7773</v>
      </c>
      <c r="BJ215">
        <v>214</v>
      </c>
      <c r="BK215">
        <v>1180</v>
      </c>
      <c r="BL215">
        <v>348</v>
      </c>
      <c r="BM215">
        <v>13</v>
      </c>
      <c r="BR215">
        <v>13</v>
      </c>
      <c r="BS215">
        <v>0.66</v>
      </c>
      <c r="BT215">
        <v>0.57999999999999996</v>
      </c>
      <c r="BU215">
        <v>0.57999999999999996</v>
      </c>
      <c r="BV215">
        <v>42.77579034</v>
      </c>
      <c r="BW215">
        <v>-82.037424999999999</v>
      </c>
      <c r="BX215">
        <v>4736438.9979999997</v>
      </c>
      <c r="BY215">
        <v>202.249</v>
      </c>
      <c r="BZ215">
        <v>135.30000000000001</v>
      </c>
      <c r="CA215" t="s">
        <v>7508</v>
      </c>
      <c r="CB215">
        <v>7</v>
      </c>
      <c r="CC215">
        <v>10</v>
      </c>
      <c r="CD215">
        <v>12</v>
      </c>
      <c r="CE215">
        <v>12</v>
      </c>
      <c r="CF215" t="s">
        <v>5677</v>
      </c>
      <c r="CG215">
        <v>414</v>
      </c>
      <c r="CH215" t="s">
        <v>3290</v>
      </c>
      <c r="CI215" t="s">
        <v>7332</v>
      </c>
      <c r="CJ215">
        <v>5.56</v>
      </c>
      <c r="CK215">
        <v>1.9</v>
      </c>
    </row>
    <row r="216" spans="1:89" x14ac:dyDescent="0.35">
      <c r="A216" t="s">
        <v>3969</v>
      </c>
      <c r="B216">
        <v>215</v>
      </c>
      <c r="C216" t="s">
        <v>7778</v>
      </c>
      <c r="D216">
        <v>350</v>
      </c>
      <c r="E216">
        <v>982.452</v>
      </c>
      <c r="F216">
        <v>10</v>
      </c>
      <c r="G216" t="s">
        <v>7782</v>
      </c>
      <c r="H216" t="s">
        <v>7773</v>
      </c>
      <c r="I216" t="s">
        <v>5753</v>
      </c>
      <c r="J216">
        <v>12</v>
      </c>
      <c r="K216">
        <v>0.67</v>
      </c>
      <c r="L216">
        <v>9</v>
      </c>
      <c r="M216">
        <v>7</v>
      </c>
      <c r="N216" t="s">
        <v>7511</v>
      </c>
      <c r="P216">
        <v>13</v>
      </c>
      <c r="Q216" t="s">
        <v>7784</v>
      </c>
      <c r="R216" t="s">
        <v>7774</v>
      </c>
      <c r="S216" t="s">
        <v>7195</v>
      </c>
      <c r="T216" t="s">
        <v>7497</v>
      </c>
      <c r="U216" t="s">
        <v>7497</v>
      </c>
      <c r="V216">
        <v>5.56</v>
      </c>
      <c r="W216" t="s">
        <v>7888</v>
      </c>
      <c r="X216">
        <v>1.9</v>
      </c>
      <c r="Y216" t="s">
        <v>7774</v>
      </c>
      <c r="Z216" t="s">
        <v>7789</v>
      </c>
      <c r="AA216" t="s">
        <v>7774</v>
      </c>
      <c r="AE216" t="s">
        <v>5678</v>
      </c>
      <c r="AF216">
        <v>42.77579016</v>
      </c>
      <c r="AG216">
        <v>-82.037425010000007</v>
      </c>
      <c r="AH216">
        <v>202.2</v>
      </c>
      <c r="AI216">
        <v>290</v>
      </c>
      <c r="AK216">
        <v>15</v>
      </c>
      <c r="AL216">
        <v>986</v>
      </c>
      <c r="AM216">
        <v>14.547000000000001</v>
      </c>
      <c r="AN216">
        <v>396.33199999999999</v>
      </c>
      <c r="AO216">
        <v>2115</v>
      </c>
      <c r="AP216">
        <v>2116</v>
      </c>
      <c r="AS216">
        <v>1.24</v>
      </c>
      <c r="AT216">
        <v>1.24</v>
      </c>
      <c r="AV216">
        <v>2.15</v>
      </c>
      <c r="AW216">
        <v>2.14</v>
      </c>
      <c r="BC216">
        <v>0.67</v>
      </c>
      <c r="BD216">
        <v>9</v>
      </c>
      <c r="BE216" t="s">
        <v>1183</v>
      </c>
      <c r="BF216" t="s">
        <v>3969</v>
      </c>
      <c r="BG216">
        <v>215</v>
      </c>
      <c r="BH216" t="s">
        <v>5753</v>
      </c>
      <c r="BI216" t="s">
        <v>7773</v>
      </c>
      <c r="BJ216">
        <v>215</v>
      </c>
      <c r="BK216">
        <v>1180</v>
      </c>
      <c r="BL216">
        <v>348</v>
      </c>
      <c r="BM216">
        <v>13</v>
      </c>
      <c r="BR216">
        <v>13</v>
      </c>
      <c r="BS216">
        <v>0.66</v>
      </c>
      <c r="BT216">
        <v>0.57999999999999996</v>
      </c>
      <c r="BU216">
        <v>0.57999999999999996</v>
      </c>
      <c r="BV216">
        <v>42.77579016</v>
      </c>
      <c r="BW216">
        <v>-82.037425010000007</v>
      </c>
      <c r="BX216">
        <v>4736438.9790000003</v>
      </c>
      <c r="BY216">
        <v>202.249</v>
      </c>
      <c r="BZ216">
        <v>130.30000000000001</v>
      </c>
      <c r="CA216" t="s">
        <v>7513</v>
      </c>
      <c r="CB216">
        <v>7</v>
      </c>
      <c r="CC216">
        <v>10</v>
      </c>
      <c r="CD216">
        <v>12</v>
      </c>
      <c r="CE216">
        <v>12</v>
      </c>
      <c r="CF216" t="s">
        <v>5677</v>
      </c>
      <c r="CG216">
        <v>414</v>
      </c>
      <c r="CH216" t="s">
        <v>3290</v>
      </c>
      <c r="CI216" t="s">
        <v>7332</v>
      </c>
      <c r="CJ216">
        <v>5.56</v>
      </c>
      <c r="CK216">
        <v>1.9</v>
      </c>
    </row>
    <row r="217" spans="1:89" x14ac:dyDescent="0.35">
      <c r="A217" t="s">
        <v>3970</v>
      </c>
      <c r="B217">
        <v>216</v>
      </c>
      <c r="C217" t="s">
        <v>7778</v>
      </c>
      <c r="D217">
        <v>351</v>
      </c>
      <c r="E217">
        <v>982.48800000000006</v>
      </c>
      <c r="F217">
        <v>10</v>
      </c>
      <c r="G217" t="s">
        <v>7782</v>
      </c>
      <c r="H217" t="s">
        <v>7773</v>
      </c>
      <c r="I217" t="s">
        <v>5753</v>
      </c>
      <c r="J217">
        <v>12</v>
      </c>
      <c r="K217">
        <v>0.68</v>
      </c>
      <c r="L217">
        <v>12</v>
      </c>
      <c r="M217">
        <v>11</v>
      </c>
      <c r="N217" t="s">
        <v>7509</v>
      </c>
      <c r="P217">
        <v>13</v>
      </c>
      <c r="Q217" t="s">
        <v>7784</v>
      </c>
      <c r="R217" t="s">
        <v>7774</v>
      </c>
      <c r="S217" t="s">
        <v>7195</v>
      </c>
      <c r="T217" t="s">
        <v>7497</v>
      </c>
      <c r="U217" t="s">
        <v>7497</v>
      </c>
      <c r="V217">
        <v>5.56</v>
      </c>
      <c r="W217" t="s">
        <v>7888</v>
      </c>
      <c r="X217">
        <v>1.9</v>
      </c>
      <c r="Y217" t="s">
        <v>7774</v>
      </c>
      <c r="Z217" t="s">
        <v>7788</v>
      </c>
      <c r="AA217" t="s">
        <v>7774</v>
      </c>
      <c r="AB217">
        <v>10</v>
      </c>
      <c r="AC217">
        <v>10</v>
      </c>
      <c r="AD217">
        <v>12</v>
      </c>
      <c r="AE217" t="s">
        <v>5683</v>
      </c>
      <c r="AF217">
        <v>42.775789850000002</v>
      </c>
      <c r="AG217">
        <v>-82.037425020000001</v>
      </c>
      <c r="AH217">
        <v>202.2</v>
      </c>
      <c r="AI217">
        <v>290</v>
      </c>
      <c r="AK217">
        <v>15</v>
      </c>
      <c r="AL217">
        <v>986</v>
      </c>
      <c r="AM217">
        <v>14.582000000000001</v>
      </c>
      <c r="AN217">
        <v>418.214</v>
      </c>
      <c r="AO217">
        <v>2111</v>
      </c>
      <c r="AP217">
        <v>2113</v>
      </c>
      <c r="AS217">
        <v>1.23</v>
      </c>
      <c r="AT217">
        <v>1.23</v>
      </c>
      <c r="AV217">
        <v>2.14</v>
      </c>
      <c r="AW217">
        <v>2.14</v>
      </c>
      <c r="BC217">
        <v>0.68</v>
      </c>
      <c r="BD217">
        <v>12</v>
      </c>
      <c r="BE217" t="s">
        <v>1184</v>
      </c>
      <c r="BF217" t="s">
        <v>3970</v>
      </c>
      <c r="BG217">
        <v>216</v>
      </c>
      <c r="BH217" t="s">
        <v>5753</v>
      </c>
      <c r="BI217" t="s">
        <v>7773</v>
      </c>
      <c r="BJ217">
        <v>216</v>
      </c>
      <c r="BK217">
        <v>1180</v>
      </c>
      <c r="BL217">
        <v>348</v>
      </c>
      <c r="BM217">
        <v>13</v>
      </c>
      <c r="BR217">
        <v>13</v>
      </c>
      <c r="BS217">
        <v>0.66</v>
      </c>
      <c r="BT217">
        <v>0.57999999999999996</v>
      </c>
      <c r="BU217">
        <v>0.57999999999999996</v>
      </c>
      <c r="BV217">
        <v>42.775789850000002</v>
      </c>
      <c r="BW217">
        <v>-82.037425020000001</v>
      </c>
      <c r="BX217">
        <v>4736438.9440000001</v>
      </c>
      <c r="BY217">
        <v>202.25</v>
      </c>
      <c r="BZ217">
        <v>139.5</v>
      </c>
      <c r="CA217" t="s">
        <v>7502</v>
      </c>
      <c r="CB217">
        <v>7</v>
      </c>
      <c r="CC217">
        <v>10</v>
      </c>
      <c r="CD217">
        <v>12</v>
      </c>
      <c r="CE217">
        <v>12</v>
      </c>
      <c r="CF217" t="s">
        <v>5677</v>
      </c>
      <c r="CG217">
        <v>414</v>
      </c>
      <c r="CH217" t="s">
        <v>3290</v>
      </c>
      <c r="CI217" t="s">
        <v>7332</v>
      </c>
      <c r="CJ217">
        <v>5.56</v>
      </c>
      <c r="CK217">
        <v>1.9</v>
      </c>
    </row>
    <row r="218" spans="1:89" x14ac:dyDescent="0.35">
      <c r="A218" t="s">
        <v>3971</v>
      </c>
      <c r="B218">
        <v>217</v>
      </c>
      <c r="C218" t="s">
        <v>7778</v>
      </c>
      <c r="D218">
        <v>352</v>
      </c>
      <c r="E218">
        <v>982.60699999999997</v>
      </c>
      <c r="F218">
        <v>10</v>
      </c>
      <c r="G218" t="s">
        <v>7782</v>
      </c>
      <c r="H218" t="s">
        <v>7773</v>
      </c>
      <c r="I218" t="s">
        <v>5753</v>
      </c>
      <c r="J218">
        <v>12</v>
      </c>
      <c r="K218">
        <v>0.66</v>
      </c>
      <c r="L218">
        <v>11</v>
      </c>
      <c r="M218">
        <v>10</v>
      </c>
      <c r="N218" t="s">
        <v>7570</v>
      </c>
      <c r="Q218" t="s">
        <v>7784</v>
      </c>
      <c r="R218" t="s">
        <v>7774</v>
      </c>
      <c r="S218" t="s">
        <v>7195</v>
      </c>
      <c r="T218" t="s">
        <v>7497</v>
      </c>
      <c r="U218" t="s">
        <v>7497</v>
      </c>
      <c r="V218">
        <v>5.56</v>
      </c>
      <c r="W218" t="s">
        <v>7888</v>
      </c>
      <c r="X218">
        <v>1.8</v>
      </c>
      <c r="Y218" t="s">
        <v>7774</v>
      </c>
      <c r="Z218" t="s">
        <v>7788</v>
      </c>
      <c r="AA218" t="s">
        <v>7774</v>
      </c>
      <c r="AB218">
        <v>10</v>
      </c>
      <c r="AC218">
        <v>10</v>
      </c>
      <c r="AD218">
        <v>12</v>
      </c>
      <c r="AE218" t="s">
        <v>5683</v>
      </c>
      <c r="AF218">
        <v>42.775788769999998</v>
      </c>
      <c r="AG218">
        <v>-82.037425049999996</v>
      </c>
      <c r="AH218">
        <v>202.2</v>
      </c>
      <c r="AI218">
        <v>290</v>
      </c>
      <c r="AK218">
        <v>15</v>
      </c>
      <c r="AL218">
        <v>986</v>
      </c>
      <c r="AM218">
        <v>14.701000000000001</v>
      </c>
      <c r="AN218">
        <v>406.67099999999999</v>
      </c>
      <c r="AO218">
        <v>2112</v>
      </c>
      <c r="AP218">
        <v>2114</v>
      </c>
      <c r="AS218">
        <v>1.23</v>
      </c>
      <c r="AT218">
        <v>1.23</v>
      </c>
      <c r="AV218">
        <v>2.14</v>
      </c>
      <c r="AW218">
        <v>2.14</v>
      </c>
      <c r="BC218">
        <v>0.66</v>
      </c>
      <c r="BD218">
        <v>11</v>
      </c>
      <c r="BE218" t="s">
        <v>1185</v>
      </c>
      <c r="BF218" t="s">
        <v>3971</v>
      </c>
      <c r="BG218">
        <v>217</v>
      </c>
      <c r="BH218" t="s">
        <v>5753</v>
      </c>
      <c r="BI218" t="s">
        <v>7773</v>
      </c>
      <c r="BJ218">
        <v>217</v>
      </c>
      <c r="BK218">
        <v>1180</v>
      </c>
      <c r="BR218">
        <v>13</v>
      </c>
      <c r="BS218">
        <v>0.66</v>
      </c>
      <c r="BT218">
        <v>0.57999999999999996</v>
      </c>
      <c r="BU218">
        <v>0.57999999999999996</v>
      </c>
      <c r="BV218">
        <v>42.775788769999998</v>
      </c>
      <c r="BW218">
        <v>-82.037425049999996</v>
      </c>
      <c r="BX218">
        <v>4736438.824</v>
      </c>
      <c r="BY218">
        <v>202.25</v>
      </c>
      <c r="BZ218">
        <v>134.6</v>
      </c>
      <c r="CA218" t="s">
        <v>7504</v>
      </c>
      <c r="CB218">
        <v>7</v>
      </c>
      <c r="CC218">
        <v>10</v>
      </c>
      <c r="CD218">
        <v>12</v>
      </c>
      <c r="CE218">
        <v>12</v>
      </c>
      <c r="CF218" t="s">
        <v>5677</v>
      </c>
      <c r="CG218">
        <v>414</v>
      </c>
      <c r="CH218" t="s">
        <v>3290</v>
      </c>
      <c r="CI218" t="s">
        <v>7332</v>
      </c>
      <c r="CJ218">
        <v>5.56</v>
      </c>
      <c r="CK218">
        <v>1.8</v>
      </c>
    </row>
    <row r="219" spans="1:89" x14ac:dyDescent="0.35">
      <c r="A219" t="s">
        <v>3972</v>
      </c>
      <c r="B219">
        <v>218</v>
      </c>
      <c r="C219" t="s">
        <v>7778</v>
      </c>
      <c r="D219">
        <v>353</v>
      </c>
      <c r="E219">
        <v>982.71799999999996</v>
      </c>
      <c r="F219">
        <v>10</v>
      </c>
      <c r="G219" t="s">
        <v>7782</v>
      </c>
      <c r="H219" t="s">
        <v>7773</v>
      </c>
      <c r="I219" t="s">
        <v>5753</v>
      </c>
      <c r="J219">
        <v>11</v>
      </c>
      <c r="K219">
        <v>0.62</v>
      </c>
      <c r="L219">
        <v>7</v>
      </c>
      <c r="M219">
        <v>10</v>
      </c>
      <c r="N219" t="s">
        <v>7570</v>
      </c>
      <c r="Q219" t="s">
        <v>7784</v>
      </c>
      <c r="R219" t="s">
        <v>7774</v>
      </c>
      <c r="S219" t="s">
        <v>7195</v>
      </c>
      <c r="T219" t="s">
        <v>7497</v>
      </c>
      <c r="U219" t="s">
        <v>7497</v>
      </c>
      <c r="V219">
        <v>5.56</v>
      </c>
      <c r="W219" t="s">
        <v>7888</v>
      </c>
      <c r="X219">
        <v>1.9</v>
      </c>
      <c r="Y219" t="s">
        <v>7774</v>
      </c>
      <c r="Z219" t="s">
        <v>7786</v>
      </c>
      <c r="AA219" t="s">
        <v>7774</v>
      </c>
      <c r="AB219">
        <v>10</v>
      </c>
      <c r="AC219">
        <v>10</v>
      </c>
      <c r="AD219">
        <v>15</v>
      </c>
      <c r="AE219" t="s">
        <v>5683</v>
      </c>
      <c r="AF219">
        <v>42.775787749999999</v>
      </c>
      <c r="AG219">
        <v>-82.037425089999999</v>
      </c>
      <c r="AH219">
        <v>202.2</v>
      </c>
      <c r="AI219">
        <v>290</v>
      </c>
      <c r="AK219">
        <v>15</v>
      </c>
      <c r="AL219">
        <v>986</v>
      </c>
      <c r="AM219">
        <v>14.814</v>
      </c>
      <c r="AN219">
        <v>406.69900000000001</v>
      </c>
      <c r="AO219">
        <v>2117</v>
      </c>
      <c r="AP219">
        <v>2117</v>
      </c>
      <c r="AS219">
        <v>1.24</v>
      </c>
      <c r="AT219">
        <v>1.24</v>
      </c>
      <c r="AV219">
        <v>2.15</v>
      </c>
      <c r="AW219">
        <v>2.15</v>
      </c>
      <c r="BC219">
        <v>0.62</v>
      </c>
      <c r="BD219">
        <v>7</v>
      </c>
      <c r="BE219" t="s">
        <v>1186</v>
      </c>
      <c r="BF219" t="s">
        <v>3972</v>
      </c>
      <c r="BG219">
        <v>218</v>
      </c>
      <c r="BH219" t="s">
        <v>5753</v>
      </c>
      <c r="BI219" t="s">
        <v>7773</v>
      </c>
      <c r="BJ219">
        <v>218</v>
      </c>
      <c r="BK219">
        <v>1180</v>
      </c>
      <c r="BR219">
        <v>13</v>
      </c>
      <c r="BS219">
        <v>0.66</v>
      </c>
      <c r="BT219">
        <v>0.57999999999999996</v>
      </c>
      <c r="BU219">
        <v>0.57999999999999996</v>
      </c>
      <c r="BV219">
        <v>42.775787749999999</v>
      </c>
      <c r="BW219">
        <v>-82.037425089999999</v>
      </c>
      <c r="BX219">
        <v>4736438.7110000001</v>
      </c>
      <c r="BY219">
        <v>202.25</v>
      </c>
      <c r="BZ219">
        <v>134.6</v>
      </c>
      <c r="CA219" t="s">
        <v>7504</v>
      </c>
      <c r="CB219">
        <v>7</v>
      </c>
      <c r="CC219">
        <v>10</v>
      </c>
      <c r="CD219">
        <v>12</v>
      </c>
      <c r="CE219">
        <v>12</v>
      </c>
      <c r="CF219" t="s">
        <v>5677</v>
      </c>
      <c r="CG219">
        <v>414</v>
      </c>
      <c r="CH219" t="s">
        <v>3290</v>
      </c>
      <c r="CI219" t="s">
        <v>7332</v>
      </c>
      <c r="CJ219">
        <v>5.56</v>
      </c>
      <c r="CK219">
        <v>1.8</v>
      </c>
    </row>
    <row r="220" spans="1:89" x14ac:dyDescent="0.35">
      <c r="A220" t="s">
        <v>3973</v>
      </c>
      <c r="B220">
        <v>219</v>
      </c>
      <c r="C220" t="s">
        <v>7778</v>
      </c>
      <c r="D220">
        <v>354</v>
      </c>
      <c r="E220">
        <v>982.77300000000002</v>
      </c>
      <c r="F220">
        <v>10</v>
      </c>
      <c r="G220" t="s">
        <v>7782</v>
      </c>
      <c r="H220" t="s">
        <v>7773</v>
      </c>
      <c r="I220" t="s">
        <v>5753</v>
      </c>
      <c r="J220">
        <v>12</v>
      </c>
      <c r="K220">
        <v>0.67</v>
      </c>
      <c r="L220">
        <v>8</v>
      </c>
      <c r="M220">
        <v>10</v>
      </c>
      <c r="N220" t="s">
        <v>7537</v>
      </c>
      <c r="P220">
        <v>14</v>
      </c>
      <c r="Q220" t="s">
        <v>7784</v>
      </c>
      <c r="R220" t="s">
        <v>7774</v>
      </c>
      <c r="S220" t="s">
        <v>7195</v>
      </c>
      <c r="T220" t="s">
        <v>7497</v>
      </c>
      <c r="U220" t="s">
        <v>7497</v>
      </c>
      <c r="V220">
        <v>5.56</v>
      </c>
      <c r="W220" t="s">
        <v>7888</v>
      </c>
      <c r="X220">
        <v>1.9</v>
      </c>
      <c r="Y220" t="s">
        <v>7774</v>
      </c>
      <c r="Z220" t="s">
        <v>7786</v>
      </c>
      <c r="AA220" t="s">
        <v>7774</v>
      </c>
      <c r="AB220">
        <v>10</v>
      </c>
      <c r="AC220">
        <v>10</v>
      </c>
      <c r="AD220">
        <v>15</v>
      </c>
      <c r="AE220" t="s">
        <v>5683</v>
      </c>
      <c r="AF220">
        <v>42.775787260000001</v>
      </c>
      <c r="AG220">
        <v>-82.037425110000001</v>
      </c>
      <c r="AH220">
        <v>202.2</v>
      </c>
      <c r="AI220">
        <v>290</v>
      </c>
      <c r="AK220">
        <v>15</v>
      </c>
      <c r="AL220">
        <v>986</v>
      </c>
      <c r="AM220">
        <v>14.868</v>
      </c>
      <c r="AN220">
        <v>394.83199999999999</v>
      </c>
      <c r="AO220">
        <v>2116</v>
      </c>
      <c r="AP220">
        <v>2116</v>
      </c>
      <c r="AS220">
        <v>1.24</v>
      </c>
      <c r="AT220">
        <v>1.24</v>
      </c>
      <c r="AV220">
        <v>2.15</v>
      </c>
      <c r="AW220">
        <v>2.15</v>
      </c>
      <c r="BC220">
        <v>0.67</v>
      </c>
      <c r="BD220">
        <v>8</v>
      </c>
      <c r="BE220" t="s">
        <v>1187</v>
      </c>
      <c r="BF220" t="s">
        <v>3973</v>
      </c>
      <c r="BG220">
        <v>219</v>
      </c>
      <c r="BH220" t="s">
        <v>5753</v>
      </c>
      <c r="BI220" t="s">
        <v>7773</v>
      </c>
      <c r="BJ220">
        <v>219</v>
      </c>
      <c r="BK220">
        <v>1180</v>
      </c>
      <c r="BL220">
        <v>355</v>
      </c>
      <c r="BM220">
        <v>14</v>
      </c>
      <c r="BR220">
        <v>13</v>
      </c>
      <c r="BS220">
        <v>0.66</v>
      </c>
      <c r="BT220">
        <v>0.57999999999999996</v>
      </c>
      <c r="BU220">
        <v>0.57999999999999996</v>
      </c>
      <c r="BV220">
        <v>42.775787260000001</v>
      </c>
      <c r="BW220">
        <v>-82.037425110000001</v>
      </c>
      <c r="BX220">
        <v>4736438.6569999997</v>
      </c>
      <c r="BY220">
        <v>202.25</v>
      </c>
      <c r="BZ220">
        <v>129.69999999999999</v>
      </c>
      <c r="CA220" t="s">
        <v>7512</v>
      </c>
      <c r="CB220">
        <v>7</v>
      </c>
      <c r="CC220">
        <v>10</v>
      </c>
      <c r="CD220">
        <v>12</v>
      </c>
      <c r="CE220">
        <v>12</v>
      </c>
      <c r="CF220" t="s">
        <v>5677</v>
      </c>
      <c r="CG220">
        <v>414</v>
      </c>
      <c r="CH220" t="s">
        <v>3290</v>
      </c>
      <c r="CI220" t="s">
        <v>7332</v>
      </c>
      <c r="CJ220">
        <v>5.56</v>
      </c>
      <c r="CK220">
        <v>1.8</v>
      </c>
    </row>
    <row r="221" spans="1:89" hidden="1" x14ac:dyDescent="0.35">
      <c r="A221" t="s">
        <v>3973</v>
      </c>
      <c r="B221">
        <v>220</v>
      </c>
      <c r="C221" t="s">
        <v>7778</v>
      </c>
      <c r="D221">
        <v>355</v>
      </c>
      <c r="E221">
        <v>982.798</v>
      </c>
      <c r="F221">
        <v>10</v>
      </c>
      <c r="G221" t="s">
        <v>7782</v>
      </c>
      <c r="H221" t="s">
        <v>7773</v>
      </c>
      <c r="I221" t="s">
        <v>7852</v>
      </c>
      <c r="J221">
        <v>12</v>
      </c>
      <c r="K221">
        <v>0.67</v>
      </c>
      <c r="L221">
        <v>59</v>
      </c>
      <c r="M221">
        <v>31</v>
      </c>
      <c r="N221" t="s">
        <v>7890</v>
      </c>
      <c r="P221">
        <v>14</v>
      </c>
      <c r="Q221" t="s">
        <v>7784</v>
      </c>
      <c r="R221" t="s">
        <v>7774</v>
      </c>
      <c r="S221" t="s">
        <v>7195</v>
      </c>
      <c r="T221" t="s">
        <v>7497</v>
      </c>
      <c r="U221" t="s">
        <v>7497</v>
      </c>
      <c r="V221">
        <v>5.56</v>
      </c>
      <c r="W221" t="s">
        <v>7888</v>
      </c>
      <c r="X221">
        <v>1.9</v>
      </c>
      <c r="Y221" t="s">
        <v>7774</v>
      </c>
      <c r="Z221" t="s">
        <v>7853</v>
      </c>
      <c r="AA221" t="s">
        <v>7774</v>
      </c>
      <c r="AB221">
        <v>10</v>
      </c>
      <c r="AE221" t="s">
        <v>5683</v>
      </c>
      <c r="AF221">
        <v>42.775787260000001</v>
      </c>
      <c r="AG221">
        <v>-82.037425110000001</v>
      </c>
      <c r="AH221">
        <v>202.2</v>
      </c>
      <c r="AI221">
        <v>290</v>
      </c>
      <c r="AK221">
        <v>15</v>
      </c>
      <c r="AL221">
        <v>986</v>
      </c>
      <c r="AM221">
        <v>14.868</v>
      </c>
      <c r="AN221">
        <v>374.06400000000002</v>
      </c>
      <c r="AO221">
        <v>2057</v>
      </c>
      <c r="AP221">
        <v>2036</v>
      </c>
      <c r="AS221">
        <v>1.19</v>
      </c>
      <c r="AT221">
        <v>1.2</v>
      </c>
      <c r="AV221">
        <v>2.06</v>
      </c>
      <c r="AW221">
        <v>2.09</v>
      </c>
      <c r="BC221">
        <v>0.44</v>
      </c>
      <c r="BD221">
        <v>59</v>
      </c>
      <c r="BE221" t="s">
        <v>8675</v>
      </c>
      <c r="BF221" t="s">
        <v>3973</v>
      </c>
      <c r="BG221">
        <v>220</v>
      </c>
      <c r="BH221" t="s">
        <v>7852</v>
      </c>
      <c r="BI221" t="s">
        <v>7773</v>
      </c>
      <c r="BJ221">
        <v>220</v>
      </c>
      <c r="BK221">
        <v>1180</v>
      </c>
      <c r="BL221">
        <v>355</v>
      </c>
      <c r="BM221">
        <v>14</v>
      </c>
      <c r="BN221" t="s">
        <v>8660</v>
      </c>
      <c r="BR221">
        <v>13</v>
      </c>
      <c r="BS221">
        <v>0.68</v>
      </c>
      <c r="BT221">
        <v>0.61</v>
      </c>
      <c r="BU221">
        <v>0.6</v>
      </c>
      <c r="BV221">
        <v>42.775787260000001</v>
      </c>
      <c r="BW221">
        <v>-82.037425110000001</v>
      </c>
      <c r="BX221">
        <v>4736438.6569999997</v>
      </c>
      <c r="BY221">
        <v>202.25</v>
      </c>
      <c r="BZ221">
        <v>121</v>
      </c>
      <c r="CA221" t="s">
        <v>7514</v>
      </c>
      <c r="CB221">
        <v>7</v>
      </c>
      <c r="CC221">
        <v>10</v>
      </c>
      <c r="CD221">
        <v>11</v>
      </c>
      <c r="CE221">
        <v>11</v>
      </c>
      <c r="CF221" t="s">
        <v>5677</v>
      </c>
      <c r="CG221">
        <v>414</v>
      </c>
      <c r="CH221" t="s">
        <v>5823</v>
      </c>
      <c r="CI221" t="s">
        <v>8661</v>
      </c>
      <c r="CJ221">
        <v>5.56</v>
      </c>
    </row>
    <row r="222" spans="1:89" x14ac:dyDescent="0.35">
      <c r="A222" t="s">
        <v>3974</v>
      </c>
      <c r="B222">
        <v>221</v>
      </c>
      <c r="C222" t="s">
        <v>7778</v>
      </c>
      <c r="D222">
        <v>356</v>
      </c>
      <c r="E222">
        <v>982.80399999999997</v>
      </c>
      <c r="F222">
        <v>10</v>
      </c>
      <c r="G222" t="s">
        <v>7782</v>
      </c>
      <c r="H222" t="s">
        <v>7773</v>
      </c>
      <c r="I222" t="s">
        <v>5753</v>
      </c>
      <c r="J222">
        <v>11</v>
      </c>
      <c r="K222">
        <v>0.61</v>
      </c>
      <c r="L222">
        <v>10</v>
      </c>
      <c r="M222">
        <v>7</v>
      </c>
      <c r="N222" t="s">
        <v>7537</v>
      </c>
      <c r="P222">
        <v>14</v>
      </c>
      <c r="Q222" t="s">
        <v>7784</v>
      </c>
      <c r="R222" t="s">
        <v>7774</v>
      </c>
      <c r="S222" t="s">
        <v>7195</v>
      </c>
      <c r="T222" t="s">
        <v>7497</v>
      </c>
      <c r="U222" t="s">
        <v>7497</v>
      </c>
      <c r="V222">
        <v>5.56</v>
      </c>
      <c r="W222" t="s">
        <v>7888</v>
      </c>
      <c r="X222">
        <v>1.9</v>
      </c>
      <c r="Y222" t="s">
        <v>7774</v>
      </c>
      <c r="Z222" t="s">
        <v>7789</v>
      </c>
      <c r="AA222" t="s">
        <v>7774</v>
      </c>
      <c r="AE222" t="s">
        <v>5678</v>
      </c>
      <c r="AF222">
        <v>42.775786979999999</v>
      </c>
      <c r="AG222">
        <v>-82.037425119999995</v>
      </c>
      <c r="AH222">
        <v>202.2</v>
      </c>
      <c r="AI222">
        <v>290</v>
      </c>
      <c r="AK222">
        <v>15</v>
      </c>
      <c r="AL222">
        <v>986</v>
      </c>
      <c r="AM222">
        <v>14.898999999999999</v>
      </c>
      <c r="AN222">
        <v>396.64</v>
      </c>
      <c r="AO222">
        <v>2115</v>
      </c>
      <c r="AP222">
        <v>2116</v>
      </c>
      <c r="AS222">
        <v>1.24</v>
      </c>
      <c r="AT222">
        <v>1.23</v>
      </c>
      <c r="AV222">
        <v>2.15</v>
      </c>
      <c r="AW222">
        <v>2.14</v>
      </c>
      <c r="BC222">
        <v>0.61</v>
      </c>
      <c r="BD222">
        <v>10</v>
      </c>
      <c r="BE222" t="s">
        <v>1188</v>
      </c>
      <c r="BF222" t="s">
        <v>3974</v>
      </c>
      <c r="BG222">
        <v>221</v>
      </c>
      <c r="BH222" t="s">
        <v>5753</v>
      </c>
      <c r="BI222" t="s">
        <v>7773</v>
      </c>
      <c r="BJ222">
        <v>221</v>
      </c>
      <c r="BK222">
        <v>1180</v>
      </c>
      <c r="BL222">
        <v>355</v>
      </c>
      <c r="BM222">
        <v>14</v>
      </c>
      <c r="BR222">
        <v>13</v>
      </c>
      <c r="BS222">
        <v>0.66</v>
      </c>
      <c r="BT222">
        <v>0.57999999999999996</v>
      </c>
      <c r="BU222">
        <v>0.57999999999999996</v>
      </c>
      <c r="BV222">
        <v>42.775786979999999</v>
      </c>
      <c r="BW222">
        <v>-82.037425119999995</v>
      </c>
      <c r="BX222">
        <v>4736438.6260000002</v>
      </c>
      <c r="BY222">
        <v>202.25</v>
      </c>
      <c r="BZ222">
        <v>130.4</v>
      </c>
      <c r="CA222" t="s">
        <v>7513</v>
      </c>
      <c r="CB222">
        <v>7</v>
      </c>
      <c r="CC222">
        <v>10</v>
      </c>
      <c r="CD222">
        <v>12</v>
      </c>
      <c r="CE222">
        <v>12</v>
      </c>
      <c r="CF222" t="s">
        <v>5677</v>
      </c>
      <c r="CG222">
        <v>414</v>
      </c>
      <c r="CH222" t="s">
        <v>3290</v>
      </c>
      <c r="CI222" t="s">
        <v>7332</v>
      </c>
      <c r="CJ222">
        <v>5.56</v>
      </c>
      <c r="CK222">
        <v>1.9</v>
      </c>
    </row>
    <row r="223" spans="1:89" x14ac:dyDescent="0.35">
      <c r="A223" t="s">
        <v>3975</v>
      </c>
      <c r="B223">
        <v>222</v>
      </c>
      <c r="C223" t="s">
        <v>7778</v>
      </c>
      <c r="D223">
        <v>357</v>
      </c>
      <c r="E223">
        <v>982.822</v>
      </c>
      <c r="F223">
        <v>10</v>
      </c>
      <c r="G223" t="s">
        <v>7782</v>
      </c>
      <c r="H223" t="s">
        <v>7773</v>
      </c>
      <c r="I223" t="s">
        <v>5753</v>
      </c>
      <c r="J223">
        <v>10</v>
      </c>
      <c r="K223">
        <v>0.56000000000000005</v>
      </c>
      <c r="L223">
        <v>10</v>
      </c>
      <c r="M223">
        <v>8</v>
      </c>
      <c r="N223" t="s">
        <v>7437</v>
      </c>
      <c r="P223">
        <v>14</v>
      </c>
      <c r="Q223" t="s">
        <v>7784</v>
      </c>
      <c r="R223" t="s">
        <v>7774</v>
      </c>
      <c r="S223" t="s">
        <v>7195</v>
      </c>
      <c r="T223" t="s">
        <v>7497</v>
      </c>
      <c r="U223" t="s">
        <v>7497</v>
      </c>
      <c r="V223">
        <v>5.56</v>
      </c>
      <c r="W223" t="s">
        <v>7888</v>
      </c>
      <c r="X223">
        <v>1.9</v>
      </c>
      <c r="Y223" t="s">
        <v>7774</v>
      </c>
      <c r="Z223" t="s">
        <v>7789</v>
      </c>
      <c r="AA223" t="s">
        <v>7774</v>
      </c>
      <c r="AE223" t="s">
        <v>5678</v>
      </c>
      <c r="AF223">
        <v>42.77578682</v>
      </c>
      <c r="AG223">
        <v>-82.037425119999995</v>
      </c>
      <c r="AH223">
        <v>202.2</v>
      </c>
      <c r="AI223">
        <v>290</v>
      </c>
      <c r="AK223">
        <v>15</v>
      </c>
      <c r="AL223">
        <v>986</v>
      </c>
      <c r="AM223">
        <v>14.917</v>
      </c>
      <c r="AN223">
        <v>374.06400000000002</v>
      </c>
      <c r="AO223">
        <v>2115</v>
      </c>
      <c r="AP223">
        <v>2116</v>
      </c>
      <c r="AS223">
        <v>1.24</v>
      </c>
      <c r="AT223">
        <v>1.24</v>
      </c>
      <c r="AV223">
        <v>2.15</v>
      </c>
      <c r="AW223">
        <v>2.14</v>
      </c>
      <c r="BC223">
        <v>0.56000000000000005</v>
      </c>
      <c r="BD223">
        <v>10</v>
      </c>
      <c r="BE223" t="s">
        <v>1189</v>
      </c>
      <c r="BF223" t="s">
        <v>3975</v>
      </c>
      <c r="BG223">
        <v>222</v>
      </c>
      <c r="BH223" t="s">
        <v>5753</v>
      </c>
      <c r="BI223" t="s">
        <v>7773</v>
      </c>
      <c r="BJ223">
        <v>222</v>
      </c>
      <c r="BK223">
        <v>1180</v>
      </c>
      <c r="BL223">
        <v>355</v>
      </c>
      <c r="BM223">
        <v>14</v>
      </c>
      <c r="BR223">
        <v>13</v>
      </c>
      <c r="BS223">
        <v>0.66</v>
      </c>
      <c r="BT223">
        <v>0.57999999999999996</v>
      </c>
      <c r="BU223">
        <v>0.57999999999999996</v>
      </c>
      <c r="BV223">
        <v>42.77578682</v>
      </c>
      <c r="BW223">
        <v>-82.037425119999995</v>
      </c>
      <c r="BX223">
        <v>4736438.608</v>
      </c>
      <c r="BY223">
        <v>202.25</v>
      </c>
      <c r="BZ223">
        <v>121</v>
      </c>
      <c r="CA223" t="s">
        <v>7514</v>
      </c>
      <c r="CB223">
        <v>7</v>
      </c>
      <c r="CC223">
        <v>10</v>
      </c>
      <c r="CD223">
        <v>12</v>
      </c>
      <c r="CE223">
        <v>12</v>
      </c>
      <c r="CF223" t="s">
        <v>5677</v>
      </c>
      <c r="CG223">
        <v>414</v>
      </c>
      <c r="CH223" t="s">
        <v>3290</v>
      </c>
      <c r="CI223" t="s">
        <v>7332</v>
      </c>
      <c r="CJ223">
        <v>5.56</v>
      </c>
      <c r="CK223">
        <v>1.9</v>
      </c>
    </row>
    <row r="224" spans="1:89" x14ac:dyDescent="0.35">
      <c r="A224" t="s">
        <v>3976</v>
      </c>
      <c r="B224">
        <v>223</v>
      </c>
      <c r="C224" t="s">
        <v>7778</v>
      </c>
      <c r="D224">
        <v>358</v>
      </c>
      <c r="E224">
        <v>982.95699999999999</v>
      </c>
      <c r="F224">
        <v>10</v>
      </c>
      <c r="G224" t="s">
        <v>7782</v>
      </c>
      <c r="H224" t="s">
        <v>7773</v>
      </c>
      <c r="I224" t="s">
        <v>5753</v>
      </c>
      <c r="J224">
        <v>11</v>
      </c>
      <c r="K224">
        <v>0.61</v>
      </c>
      <c r="L224">
        <v>9</v>
      </c>
      <c r="M224">
        <v>10</v>
      </c>
      <c r="N224" t="s">
        <v>7537</v>
      </c>
      <c r="Q224" t="s">
        <v>7784</v>
      </c>
      <c r="R224" t="s">
        <v>7774</v>
      </c>
      <c r="S224" t="s">
        <v>7195</v>
      </c>
      <c r="T224" t="s">
        <v>7497</v>
      </c>
      <c r="U224" t="s">
        <v>7497</v>
      </c>
      <c r="V224">
        <v>5.56</v>
      </c>
      <c r="W224" t="s">
        <v>7888</v>
      </c>
      <c r="X224">
        <v>1.8</v>
      </c>
      <c r="Y224" t="s">
        <v>7774</v>
      </c>
      <c r="Z224" t="s">
        <v>7789</v>
      </c>
      <c r="AA224" t="s">
        <v>7774</v>
      </c>
      <c r="AE224" t="s">
        <v>5678</v>
      </c>
      <c r="AF224">
        <v>42.775785599999999</v>
      </c>
      <c r="AG224">
        <v>-82.037425170000006</v>
      </c>
      <c r="AH224">
        <v>202.2</v>
      </c>
      <c r="AI224">
        <v>290</v>
      </c>
      <c r="AK224">
        <v>15</v>
      </c>
      <c r="AL224">
        <v>986</v>
      </c>
      <c r="AM224">
        <v>15.052</v>
      </c>
      <c r="AN224">
        <v>395.41699999999997</v>
      </c>
      <c r="AO224">
        <v>2115</v>
      </c>
      <c r="AP224">
        <v>2116</v>
      </c>
      <c r="AS224">
        <v>1.24</v>
      </c>
      <c r="AT224">
        <v>1.24</v>
      </c>
      <c r="AV224">
        <v>2.15</v>
      </c>
      <c r="AW224">
        <v>2.14</v>
      </c>
      <c r="BC224">
        <v>0.61</v>
      </c>
      <c r="BD224">
        <v>9</v>
      </c>
      <c r="BE224" t="s">
        <v>1190</v>
      </c>
      <c r="BF224" t="s">
        <v>3976</v>
      </c>
      <c r="BG224">
        <v>223</v>
      </c>
      <c r="BH224" t="s">
        <v>5753</v>
      </c>
      <c r="BI224" t="s">
        <v>7773</v>
      </c>
      <c r="BJ224">
        <v>223</v>
      </c>
      <c r="BK224">
        <v>1180</v>
      </c>
      <c r="BR224">
        <v>13</v>
      </c>
      <c r="BS224">
        <v>0.66</v>
      </c>
      <c r="BT224">
        <v>0.57999999999999996</v>
      </c>
      <c r="BU224">
        <v>0.57999999999999996</v>
      </c>
      <c r="BV224">
        <v>42.775785599999999</v>
      </c>
      <c r="BW224">
        <v>-82.037425170000006</v>
      </c>
      <c r="BX224">
        <v>4736438.4720000001</v>
      </c>
      <c r="BY224">
        <v>202.25</v>
      </c>
      <c r="BZ224">
        <v>129.9</v>
      </c>
      <c r="CA224" t="s">
        <v>7515</v>
      </c>
      <c r="CB224">
        <v>7</v>
      </c>
      <c r="CC224">
        <v>10</v>
      </c>
      <c r="CD224">
        <v>12</v>
      </c>
      <c r="CE224">
        <v>12</v>
      </c>
      <c r="CF224" t="s">
        <v>5677</v>
      </c>
      <c r="CG224">
        <v>414</v>
      </c>
      <c r="CH224" t="s">
        <v>3290</v>
      </c>
      <c r="CI224" t="s">
        <v>7332</v>
      </c>
      <c r="CJ224">
        <v>5.56</v>
      </c>
      <c r="CK224">
        <v>1.8</v>
      </c>
    </row>
    <row r="225" spans="1:89" x14ac:dyDescent="0.35">
      <c r="A225" t="s">
        <v>3977</v>
      </c>
      <c r="B225">
        <v>224</v>
      </c>
      <c r="C225" t="s">
        <v>7778</v>
      </c>
      <c r="D225">
        <v>359</v>
      </c>
      <c r="E225">
        <v>983.24199999999996</v>
      </c>
      <c r="F225">
        <v>10</v>
      </c>
      <c r="G225" t="s">
        <v>7782</v>
      </c>
      <c r="H225" t="s">
        <v>7773</v>
      </c>
      <c r="I225" t="s">
        <v>5753</v>
      </c>
      <c r="J225">
        <v>12</v>
      </c>
      <c r="K225">
        <v>0.68</v>
      </c>
      <c r="L225">
        <v>12</v>
      </c>
      <c r="M225">
        <v>12</v>
      </c>
      <c r="N225" t="s">
        <v>7505</v>
      </c>
      <c r="Q225" t="s">
        <v>7784</v>
      </c>
      <c r="R225" t="s">
        <v>7774</v>
      </c>
      <c r="S225" t="s">
        <v>7195</v>
      </c>
      <c r="T225" t="s">
        <v>7497</v>
      </c>
      <c r="U225" t="s">
        <v>7497</v>
      </c>
      <c r="V225">
        <v>5.56</v>
      </c>
      <c r="W225" t="s">
        <v>7888</v>
      </c>
      <c r="X225">
        <v>1.8</v>
      </c>
      <c r="Y225" t="s">
        <v>7774</v>
      </c>
      <c r="Z225" t="s">
        <v>7788</v>
      </c>
      <c r="AA225" t="s">
        <v>7774</v>
      </c>
      <c r="AB225">
        <v>10</v>
      </c>
      <c r="AC225">
        <v>10</v>
      </c>
      <c r="AD225">
        <v>12</v>
      </c>
      <c r="AE225" t="s">
        <v>5683</v>
      </c>
      <c r="AF225">
        <v>42.77578304</v>
      </c>
      <c r="AG225">
        <v>-82.037425260000006</v>
      </c>
      <c r="AH225">
        <v>202.3</v>
      </c>
      <c r="AI225">
        <v>290</v>
      </c>
      <c r="AK225">
        <v>15</v>
      </c>
      <c r="AL225">
        <v>986</v>
      </c>
      <c r="AM225">
        <v>15.336</v>
      </c>
      <c r="AN225">
        <v>407.6</v>
      </c>
      <c r="AO225">
        <v>2112</v>
      </c>
      <c r="AP225">
        <v>2113</v>
      </c>
      <c r="AS225">
        <v>1.23</v>
      </c>
      <c r="AT225">
        <v>1.23</v>
      </c>
      <c r="AV225">
        <v>2.14</v>
      </c>
      <c r="AW225">
        <v>2.14</v>
      </c>
      <c r="BC225">
        <v>0.68</v>
      </c>
      <c r="BD225">
        <v>12</v>
      </c>
      <c r="BE225" t="s">
        <v>1191</v>
      </c>
      <c r="BF225" t="s">
        <v>3977</v>
      </c>
      <c r="BG225">
        <v>224</v>
      </c>
      <c r="BH225" t="s">
        <v>5753</v>
      </c>
      <c r="BI225" t="s">
        <v>7773</v>
      </c>
      <c r="BJ225">
        <v>224</v>
      </c>
      <c r="BK225">
        <v>1180</v>
      </c>
      <c r="BR225">
        <v>13</v>
      </c>
      <c r="BS225">
        <v>0.66</v>
      </c>
      <c r="BT225">
        <v>0.57999999999999996</v>
      </c>
      <c r="BU225">
        <v>0.57999999999999996</v>
      </c>
      <c r="BV225">
        <v>42.77578304</v>
      </c>
      <c r="BW225">
        <v>-82.037425260000006</v>
      </c>
      <c r="BX225">
        <v>4736438.1880000001</v>
      </c>
      <c r="BY225">
        <v>202.25</v>
      </c>
      <c r="BZ225">
        <v>135</v>
      </c>
      <c r="CA225" t="s">
        <v>7501</v>
      </c>
      <c r="CB225">
        <v>7</v>
      </c>
      <c r="CC225">
        <v>10</v>
      </c>
      <c r="CD225">
        <v>12</v>
      </c>
      <c r="CE225">
        <v>12</v>
      </c>
      <c r="CF225" t="s">
        <v>5677</v>
      </c>
      <c r="CG225">
        <v>414</v>
      </c>
      <c r="CH225" t="s">
        <v>3290</v>
      </c>
      <c r="CI225" t="s">
        <v>7332</v>
      </c>
      <c r="CJ225">
        <v>5.56</v>
      </c>
      <c r="CK225">
        <v>1.9</v>
      </c>
    </row>
    <row r="226" spans="1:89" x14ac:dyDescent="0.35">
      <c r="A226" t="s">
        <v>3978</v>
      </c>
      <c r="B226">
        <v>225</v>
      </c>
      <c r="C226" t="s">
        <v>7778</v>
      </c>
      <c r="D226">
        <v>360</v>
      </c>
      <c r="E226">
        <v>983.32899999999995</v>
      </c>
      <c r="F226">
        <v>10</v>
      </c>
      <c r="G226" t="s">
        <v>7782</v>
      </c>
      <c r="H226" t="s">
        <v>7773</v>
      </c>
      <c r="I226" t="s">
        <v>5753</v>
      </c>
      <c r="J226">
        <v>13</v>
      </c>
      <c r="K226">
        <v>0.7</v>
      </c>
      <c r="L226">
        <v>11</v>
      </c>
      <c r="M226">
        <v>9</v>
      </c>
      <c r="N226" t="s">
        <v>7502</v>
      </c>
      <c r="P226">
        <v>15</v>
      </c>
      <c r="Q226" t="s">
        <v>7784</v>
      </c>
      <c r="R226" t="s">
        <v>7774</v>
      </c>
      <c r="S226" t="s">
        <v>7195</v>
      </c>
      <c r="T226" t="s">
        <v>7497</v>
      </c>
      <c r="U226" t="s">
        <v>7497</v>
      </c>
      <c r="V226">
        <v>5.56</v>
      </c>
      <c r="W226" t="s">
        <v>7888</v>
      </c>
      <c r="X226">
        <v>1.8</v>
      </c>
      <c r="Y226" t="s">
        <v>7774</v>
      </c>
      <c r="Z226" t="s">
        <v>7783</v>
      </c>
      <c r="AA226" t="s">
        <v>7774</v>
      </c>
      <c r="AE226" t="s">
        <v>5678</v>
      </c>
      <c r="AF226">
        <v>42.775782249999999</v>
      </c>
      <c r="AG226">
        <v>-82.037425279999994</v>
      </c>
      <c r="AH226">
        <v>202.3</v>
      </c>
      <c r="AI226">
        <v>290</v>
      </c>
      <c r="AK226">
        <v>15</v>
      </c>
      <c r="AL226">
        <v>986</v>
      </c>
      <c r="AM226">
        <v>15.423</v>
      </c>
      <c r="AN226">
        <v>414.00200000000001</v>
      </c>
      <c r="AO226">
        <v>2113</v>
      </c>
      <c r="AP226">
        <v>2114</v>
      </c>
      <c r="AS226">
        <v>1.23</v>
      </c>
      <c r="AT226">
        <v>1.23</v>
      </c>
      <c r="AV226">
        <v>2.14</v>
      </c>
      <c r="AW226">
        <v>2.14</v>
      </c>
      <c r="BC226">
        <v>0.7</v>
      </c>
      <c r="BD226">
        <v>11</v>
      </c>
      <c r="BE226" t="s">
        <v>1192</v>
      </c>
      <c r="BF226" t="s">
        <v>3978</v>
      </c>
      <c r="BG226">
        <v>225</v>
      </c>
      <c r="BH226" t="s">
        <v>5753</v>
      </c>
      <c r="BI226" t="s">
        <v>7773</v>
      </c>
      <c r="BJ226">
        <v>225</v>
      </c>
      <c r="BK226">
        <v>1180</v>
      </c>
      <c r="BL226">
        <v>361</v>
      </c>
      <c r="BM226">
        <v>15</v>
      </c>
      <c r="BR226">
        <v>13</v>
      </c>
      <c r="BS226">
        <v>0.66</v>
      </c>
      <c r="BT226">
        <v>0.57999999999999996</v>
      </c>
      <c r="BU226">
        <v>0.57999999999999996</v>
      </c>
      <c r="BV226">
        <v>42.775782249999999</v>
      </c>
      <c r="BW226">
        <v>-82.037425279999994</v>
      </c>
      <c r="BX226">
        <v>4736438.0999999996</v>
      </c>
      <c r="BY226">
        <v>202.25</v>
      </c>
      <c r="BZ226">
        <v>137.69999999999999</v>
      </c>
      <c r="CA226" t="s">
        <v>7505</v>
      </c>
      <c r="CB226">
        <v>7</v>
      </c>
      <c r="CC226">
        <v>10</v>
      </c>
      <c r="CD226">
        <v>12</v>
      </c>
      <c r="CE226">
        <v>12</v>
      </c>
      <c r="CF226" t="s">
        <v>5677</v>
      </c>
      <c r="CG226">
        <v>414</v>
      </c>
      <c r="CH226" t="s">
        <v>3290</v>
      </c>
      <c r="CI226" t="s">
        <v>7332</v>
      </c>
      <c r="CJ226">
        <v>5.56</v>
      </c>
      <c r="CK226">
        <v>1.8</v>
      </c>
    </row>
    <row r="227" spans="1:89" hidden="1" x14ac:dyDescent="0.35">
      <c r="A227" t="s">
        <v>3978</v>
      </c>
      <c r="B227">
        <v>226</v>
      </c>
      <c r="C227" t="s">
        <v>7778</v>
      </c>
      <c r="D227">
        <v>361</v>
      </c>
      <c r="E227">
        <v>983.33600000000001</v>
      </c>
      <c r="F227">
        <v>10</v>
      </c>
      <c r="G227" t="s">
        <v>7782</v>
      </c>
      <c r="H227" t="s">
        <v>7773</v>
      </c>
      <c r="I227" t="s">
        <v>7852</v>
      </c>
      <c r="J227">
        <v>13</v>
      </c>
      <c r="K227">
        <v>0.7</v>
      </c>
      <c r="L227">
        <v>26</v>
      </c>
      <c r="M227">
        <v>15</v>
      </c>
      <c r="N227" t="s">
        <v>7499</v>
      </c>
      <c r="P227">
        <v>15</v>
      </c>
      <c r="Q227" t="s">
        <v>7784</v>
      </c>
      <c r="R227" t="s">
        <v>7774</v>
      </c>
      <c r="S227" t="s">
        <v>7195</v>
      </c>
      <c r="T227" t="s">
        <v>7497</v>
      </c>
      <c r="U227" t="s">
        <v>7497</v>
      </c>
      <c r="V227">
        <v>5.56</v>
      </c>
      <c r="W227" t="s">
        <v>7888</v>
      </c>
      <c r="X227">
        <v>1.8</v>
      </c>
      <c r="Y227" t="s">
        <v>7774</v>
      </c>
      <c r="Z227" t="s">
        <v>7788</v>
      </c>
      <c r="AA227" t="s">
        <v>7774</v>
      </c>
      <c r="AE227" t="s">
        <v>5939</v>
      </c>
      <c r="AF227">
        <v>42.775782249999999</v>
      </c>
      <c r="AG227">
        <v>-82.037425279999994</v>
      </c>
      <c r="AH227">
        <v>202.3</v>
      </c>
      <c r="AI227">
        <v>290</v>
      </c>
      <c r="AK227">
        <v>15</v>
      </c>
      <c r="AL227">
        <v>986</v>
      </c>
      <c r="AM227">
        <v>15.423</v>
      </c>
      <c r="AN227">
        <v>407.89299999999997</v>
      </c>
      <c r="AO227">
        <v>2093</v>
      </c>
      <c r="AP227">
        <v>2092</v>
      </c>
      <c r="AS227">
        <v>1.22</v>
      </c>
      <c r="AT227">
        <v>1.22</v>
      </c>
      <c r="AV227">
        <v>2.12</v>
      </c>
      <c r="AW227">
        <v>2.12</v>
      </c>
      <c r="BC227">
        <v>0.56999999999999995</v>
      </c>
      <c r="BD227">
        <v>26</v>
      </c>
      <c r="BE227" t="s">
        <v>8676</v>
      </c>
      <c r="BF227" t="s">
        <v>3978</v>
      </c>
      <c r="BG227">
        <v>226</v>
      </c>
      <c r="BH227" t="s">
        <v>7852</v>
      </c>
      <c r="BI227" t="s">
        <v>7773</v>
      </c>
      <c r="BJ227">
        <v>226</v>
      </c>
      <c r="BK227">
        <v>1180</v>
      </c>
      <c r="BL227">
        <v>361</v>
      </c>
      <c r="BM227">
        <v>15</v>
      </c>
      <c r="BN227" t="s">
        <v>8660</v>
      </c>
      <c r="BR227">
        <v>13</v>
      </c>
      <c r="BS227">
        <v>0.66</v>
      </c>
      <c r="BT227">
        <v>0.59</v>
      </c>
      <c r="BU227">
        <v>0.59</v>
      </c>
      <c r="BV227">
        <v>42.775782249999999</v>
      </c>
      <c r="BW227">
        <v>-82.037425279999994</v>
      </c>
      <c r="BX227">
        <v>4736438.0999999996</v>
      </c>
      <c r="BY227">
        <v>202.25</v>
      </c>
      <c r="BZ227">
        <v>135.19999999999999</v>
      </c>
      <c r="CA227" t="s">
        <v>7501</v>
      </c>
      <c r="CB227">
        <v>7</v>
      </c>
      <c r="CC227">
        <v>10</v>
      </c>
      <c r="CD227">
        <v>12</v>
      </c>
      <c r="CE227">
        <v>12</v>
      </c>
      <c r="CF227" t="s">
        <v>5677</v>
      </c>
      <c r="CG227">
        <v>414</v>
      </c>
      <c r="CH227" t="s">
        <v>5823</v>
      </c>
      <c r="CI227" t="s">
        <v>8661</v>
      </c>
      <c r="CJ227">
        <v>5.56</v>
      </c>
    </row>
    <row r="228" spans="1:89" x14ac:dyDescent="0.35">
      <c r="A228" t="s">
        <v>3979</v>
      </c>
      <c r="B228">
        <v>227</v>
      </c>
      <c r="C228" t="s">
        <v>7778</v>
      </c>
      <c r="D228">
        <v>362</v>
      </c>
      <c r="E228">
        <v>983.34500000000003</v>
      </c>
      <c r="F228">
        <v>10</v>
      </c>
      <c r="G228" t="s">
        <v>7782</v>
      </c>
      <c r="H228" t="s">
        <v>7773</v>
      </c>
      <c r="I228" t="s">
        <v>5753</v>
      </c>
      <c r="J228">
        <v>11</v>
      </c>
      <c r="K228">
        <v>0.63</v>
      </c>
      <c r="L228">
        <v>9</v>
      </c>
      <c r="M228">
        <v>9</v>
      </c>
      <c r="N228" t="s">
        <v>7570</v>
      </c>
      <c r="P228">
        <v>15</v>
      </c>
      <c r="Q228" t="s">
        <v>7784</v>
      </c>
      <c r="R228" t="s">
        <v>7774</v>
      </c>
      <c r="S228" t="s">
        <v>7195</v>
      </c>
      <c r="T228" t="s">
        <v>7497</v>
      </c>
      <c r="U228" t="s">
        <v>7497</v>
      </c>
      <c r="V228">
        <v>5.56</v>
      </c>
      <c r="W228" t="s">
        <v>7888</v>
      </c>
      <c r="X228">
        <v>1.8</v>
      </c>
      <c r="Y228" t="s">
        <v>7774</v>
      </c>
      <c r="Z228" t="s">
        <v>7789</v>
      </c>
      <c r="AA228" t="s">
        <v>7774</v>
      </c>
      <c r="AE228" t="s">
        <v>5678</v>
      </c>
      <c r="AF228">
        <v>42.775782100000001</v>
      </c>
      <c r="AG228">
        <v>-82.037425290000002</v>
      </c>
      <c r="AH228">
        <v>202.3</v>
      </c>
      <c r="AI228">
        <v>290</v>
      </c>
      <c r="AK228">
        <v>15</v>
      </c>
      <c r="AL228">
        <v>986</v>
      </c>
      <c r="AM228">
        <v>15.44</v>
      </c>
      <c r="AN228">
        <v>407.89299999999997</v>
      </c>
      <c r="AO228">
        <v>2116</v>
      </c>
      <c r="AP228">
        <v>2116</v>
      </c>
      <c r="AS228">
        <v>1.24</v>
      </c>
      <c r="AT228">
        <v>1.24</v>
      </c>
      <c r="AV228">
        <v>2.15</v>
      </c>
      <c r="AW228">
        <v>2.15</v>
      </c>
      <c r="BC228">
        <v>0.63</v>
      </c>
      <c r="BD228">
        <v>9</v>
      </c>
      <c r="BE228" t="s">
        <v>1193</v>
      </c>
      <c r="BF228" t="s">
        <v>3979</v>
      </c>
      <c r="BG228">
        <v>227</v>
      </c>
      <c r="BH228" t="s">
        <v>5753</v>
      </c>
      <c r="BI228" t="s">
        <v>7773</v>
      </c>
      <c r="BJ228">
        <v>227</v>
      </c>
      <c r="BK228">
        <v>1180</v>
      </c>
      <c r="BL228">
        <v>361</v>
      </c>
      <c r="BM228">
        <v>15</v>
      </c>
      <c r="BR228">
        <v>13</v>
      </c>
      <c r="BS228">
        <v>0.66</v>
      </c>
      <c r="BT228">
        <v>0.57999999999999996</v>
      </c>
      <c r="BU228">
        <v>0.57999999999999996</v>
      </c>
      <c r="BV228">
        <v>42.775782100000001</v>
      </c>
      <c r="BW228">
        <v>-82.037425290000002</v>
      </c>
      <c r="BX228">
        <v>4736438.0829999996</v>
      </c>
      <c r="BY228">
        <v>202.25</v>
      </c>
      <c r="BZ228">
        <v>135.19999999999999</v>
      </c>
      <c r="CA228" t="s">
        <v>7501</v>
      </c>
      <c r="CB228">
        <v>7</v>
      </c>
      <c r="CC228">
        <v>10</v>
      </c>
      <c r="CD228">
        <v>12</v>
      </c>
      <c r="CE228">
        <v>12</v>
      </c>
      <c r="CF228" t="s">
        <v>5677</v>
      </c>
      <c r="CG228">
        <v>414</v>
      </c>
      <c r="CH228" t="s">
        <v>3290</v>
      </c>
      <c r="CI228" t="s">
        <v>7332</v>
      </c>
      <c r="CJ228">
        <v>5.56</v>
      </c>
      <c r="CK228">
        <v>1.8</v>
      </c>
    </row>
    <row r="229" spans="1:89" x14ac:dyDescent="0.35">
      <c r="A229" t="s">
        <v>3980</v>
      </c>
      <c r="B229">
        <v>228</v>
      </c>
      <c r="C229" t="s">
        <v>7778</v>
      </c>
      <c r="D229">
        <v>363</v>
      </c>
      <c r="E229">
        <v>984.48599999999999</v>
      </c>
      <c r="F229">
        <v>10</v>
      </c>
      <c r="G229" t="s">
        <v>7782</v>
      </c>
      <c r="H229" t="s">
        <v>7773</v>
      </c>
      <c r="I229" t="s">
        <v>5753</v>
      </c>
      <c r="J229">
        <v>11</v>
      </c>
      <c r="K229">
        <v>0.63</v>
      </c>
      <c r="L229">
        <v>8</v>
      </c>
      <c r="M229">
        <v>9</v>
      </c>
      <c r="N229" t="s">
        <v>7498</v>
      </c>
      <c r="Q229" t="s">
        <v>7784</v>
      </c>
      <c r="R229" t="s">
        <v>7774</v>
      </c>
      <c r="S229" t="s">
        <v>7195</v>
      </c>
      <c r="T229" t="s">
        <v>7497</v>
      </c>
      <c r="U229" t="s">
        <v>7497</v>
      </c>
      <c r="V229">
        <v>5.56</v>
      </c>
      <c r="W229" t="s">
        <v>7888</v>
      </c>
      <c r="X229">
        <v>1.8</v>
      </c>
      <c r="Y229" t="s">
        <v>7774</v>
      </c>
      <c r="Z229" t="s">
        <v>7789</v>
      </c>
      <c r="AA229" t="s">
        <v>7774</v>
      </c>
      <c r="AE229" t="s">
        <v>5678</v>
      </c>
      <c r="AF229">
        <v>42.775771779999999</v>
      </c>
      <c r="AG229">
        <v>-82.037425659999997</v>
      </c>
      <c r="AH229">
        <v>202.3</v>
      </c>
      <c r="AI229">
        <v>290</v>
      </c>
      <c r="AK229">
        <v>15</v>
      </c>
      <c r="AL229">
        <v>986</v>
      </c>
      <c r="AM229">
        <v>16.582000000000001</v>
      </c>
      <c r="AN229">
        <v>397.16399999999999</v>
      </c>
      <c r="AO229">
        <v>2117</v>
      </c>
      <c r="AP229">
        <v>2117</v>
      </c>
      <c r="AS229">
        <v>1.24</v>
      </c>
      <c r="AT229">
        <v>1.24</v>
      </c>
      <c r="AV229">
        <v>2.15</v>
      </c>
      <c r="AW229">
        <v>2.15</v>
      </c>
      <c r="BC229">
        <v>0.63</v>
      </c>
      <c r="BD229">
        <v>8</v>
      </c>
      <c r="BE229" t="s">
        <v>1194</v>
      </c>
      <c r="BF229" t="s">
        <v>3980</v>
      </c>
      <c r="BG229">
        <v>228</v>
      </c>
      <c r="BH229" t="s">
        <v>5753</v>
      </c>
      <c r="BI229" t="s">
        <v>7773</v>
      </c>
      <c r="BJ229">
        <v>228</v>
      </c>
      <c r="BK229">
        <v>1180</v>
      </c>
      <c r="BR229">
        <v>13</v>
      </c>
      <c r="BS229">
        <v>0.66</v>
      </c>
      <c r="BT229">
        <v>0.57999999999999996</v>
      </c>
      <c r="BU229">
        <v>0.57999999999999996</v>
      </c>
      <c r="BV229">
        <v>42.775771779999999</v>
      </c>
      <c r="BW229">
        <v>-82.037425659999997</v>
      </c>
      <c r="BX229">
        <v>4736436.9380000001</v>
      </c>
      <c r="BY229">
        <v>202.25299999999999</v>
      </c>
      <c r="BZ229">
        <v>130.6</v>
      </c>
      <c r="CA229" t="s">
        <v>7513</v>
      </c>
      <c r="CB229">
        <v>7</v>
      </c>
      <c r="CC229">
        <v>10</v>
      </c>
      <c r="CD229">
        <v>12</v>
      </c>
      <c r="CE229">
        <v>12</v>
      </c>
      <c r="CF229" t="s">
        <v>5677</v>
      </c>
      <c r="CG229">
        <v>414</v>
      </c>
      <c r="CH229" t="s">
        <v>3290</v>
      </c>
      <c r="CI229" t="s">
        <v>7332</v>
      </c>
      <c r="CJ229">
        <v>5.56</v>
      </c>
      <c r="CK229">
        <v>1.9</v>
      </c>
    </row>
    <row r="230" spans="1:89" x14ac:dyDescent="0.35">
      <c r="A230" t="s">
        <v>6139</v>
      </c>
      <c r="B230">
        <v>229</v>
      </c>
      <c r="C230" t="s">
        <v>7778</v>
      </c>
      <c r="D230">
        <v>367</v>
      </c>
      <c r="E230">
        <v>1020.236</v>
      </c>
      <c r="F230">
        <v>10</v>
      </c>
      <c r="G230" t="s">
        <v>7798</v>
      </c>
      <c r="H230" t="s">
        <v>7773</v>
      </c>
      <c r="I230" t="s">
        <v>7797</v>
      </c>
      <c r="J230">
        <v>10</v>
      </c>
      <c r="K230">
        <v>0.56000000000000005</v>
      </c>
      <c r="L230">
        <v>10</v>
      </c>
      <c r="M230">
        <v>4</v>
      </c>
      <c r="N230" t="s">
        <v>7502</v>
      </c>
      <c r="Q230" t="s">
        <v>7784</v>
      </c>
      <c r="R230" t="s">
        <v>7774</v>
      </c>
      <c r="S230" t="s">
        <v>7196</v>
      </c>
      <c r="T230" t="s">
        <v>7516</v>
      </c>
      <c r="U230" t="s">
        <v>7516</v>
      </c>
      <c r="V230">
        <v>5.56</v>
      </c>
      <c r="W230" t="s">
        <v>7818</v>
      </c>
      <c r="X230">
        <v>1.8</v>
      </c>
      <c r="Y230" t="s">
        <v>7774</v>
      </c>
      <c r="Z230" t="s">
        <v>7789</v>
      </c>
      <c r="AA230" t="s">
        <v>7774</v>
      </c>
      <c r="AE230" t="s">
        <v>6137</v>
      </c>
      <c r="AF230">
        <v>42.775448779999998</v>
      </c>
      <c r="AG230">
        <v>-82.037437710000006</v>
      </c>
      <c r="AH230">
        <v>202.4</v>
      </c>
      <c r="AI230">
        <v>290</v>
      </c>
      <c r="AK230">
        <v>15</v>
      </c>
      <c r="AL230">
        <v>986</v>
      </c>
      <c r="AM230">
        <v>17.131</v>
      </c>
      <c r="AN230">
        <v>-252.917</v>
      </c>
      <c r="AO230">
        <v>2115</v>
      </c>
      <c r="AP230">
        <v>2116</v>
      </c>
      <c r="AS230">
        <v>1.24</v>
      </c>
      <c r="AT230">
        <v>1.24</v>
      </c>
      <c r="AV230">
        <v>2.15</v>
      </c>
      <c r="AW230">
        <v>2.14</v>
      </c>
      <c r="BC230">
        <v>0.56000000000000005</v>
      </c>
      <c r="BD230">
        <v>10</v>
      </c>
      <c r="BE230" t="s">
        <v>6138</v>
      </c>
      <c r="BF230" t="s">
        <v>6139</v>
      </c>
      <c r="BG230">
        <v>229</v>
      </c>
      <c r="BH230" t="s">
        <v>7797</v>
      </c>
      <c r="BI230" t="s">
        <v>7773</v>
      </c>
      <c r="BJ230">
        <v>229</v>
      </c>
      <c r="BK230">
        <v>1200</v>
      </c>
      <c r="BR230">
        <v>13</v>
      </c>
      <c r="BS230">
        <v>0.66</v>
      </c>
      <c r="BT230">
        <v>0.57999999999999996</v>
      </c>
      <c r="BU230">
        <v>0.57999999999999996</v>
      </c>
      <c r="BV230">
        <v>42.775448779999998</v>
      </c>
      <c r="BW230">
        <v>-82.037437710000006</v>
      </c>
      <c r="BX230">
        <v>4736401.0829999996</v>
      </c>
      <c r="BY230">
        <v>202.41399999999999</v>
      </c>
      <c r="BZ230">
        <v>138.6</v>
      </c>
      <c r="CA230" t="s">
        <v>7499</v>
      </c>
      <c r="CB230">
        <v>7</v>
      </c>
      <c r="CC230">
        <v>10</v>
      </c>
      <c r="CD230">
        <v>12</v>
      </c>
      <c r="CE230">
        <v>12</v>
      </c>
      <c r="CF230" t="s">
        <v>5677</v>
      </c>
      <c r="CG230">
        <v>414</v>
      </c>
      <c r="CH230" t="s">
        <v>3339</v>
      </c>
      <c r="CI230" t="s">
        <v>8652</v>
      </c>
      <c r="CJ230">
        <v>5.56</v>
      </c>
      <c r="CK230">
        <v>1.8</v>
      </c>
    </row>
    <row r="231" spans="1:89" x14ac:dyDescent="0.35">
      <c r="A231" t="s">
        <v>6141</v>
      </c>
      <c r="B231">
        <v>230</v>
      </c>
      <c r="C231" t="s">
        <v>7778</v>
      </c>
      <c r="D231">
        <v>375</v>
      </c>
      <c r="E231">
        <v>1026.1379999999999</v>
      </c>
      <c r="F231">
        <v>10</v>
      </c>
      <c r="G231" t="s">
        <v>7798</v>
      </c>
      <c r="H231" t="s">
        <v>7773</v>
      </c>
      <c r="I231" t="s">
        <v>7797</v>
      </c>
      <c r="J231">
        <v>10</v>
      </c>
      <c r="K231">
        <v>0.56000000000000005</v>
      </c>
      <c r="L231">
        <v>18</v>
      </c>
      <c r="M231">
        <v>3</v>
      </c>
      <c r="N231" t="s">
        <v>7597</v>
      </c>
      <c r="Q231" t="s">
        <v>7784</v>
      </c>
      <c r="R231" t="s">
        <v>7774</v>
      </c>
      <c r="S231" t="s">
        <v>7197</v>
      </c>
      <c r="T231" t="s">
        <v>7519</v>
      </c>
      <c r="U231" t="s">
        <v>7519</v>
      </c>
      <c r="V231">
        <v>5.56</v>
      </c>
      <c r="W231" t="s">
        <v>7819</v>
      </c>
      <c r="X231">
        <v>2.4</v>
      </c>
      <c r="Y231" t="s">
        <v>7774</v>
      </c>
      <c r="Z231" t="s">
        <v>7783</v>
      </c>
      <c r="AA231" t="s">
        <v>7774</v>
      </c>
      <c r="AB231">
        <v>15</v>
      </c>
      <c r="AC231">
        <v>15</v>
      </c>
      <c r="AD231">
        <v>8</v>
      </c>
      <c r="AE231" t="s">
        <v>5753</v>
      </c>
      <c r="AF231">
        <v>42.775401700000003</v>
      </c>
      <c r="AG231">
        <v>-82.037437499999996</v>
      </c>
      <c r="AH231">
        <v>200.6</v>
      </c>
      <c r="AI231">
        <v>290</v>
      </c>
      <c r="AK231">
        <v>15</v>
      </c>
      <c r="AL231">
        <v>986</v>
      </c>
      <c r="AM231">
        <v>0.80300000000000005</v>
      </c>
      <c r="AN231">
        <v>241.59100000000001</v>
      </c>
      <c r="AO231">
        <v>2105</v>
      </c>
      <c r="AP231">
        <v>2108</v>
      </c>
      <c r="AS231">
        <v>1.23</v>
      </c>
      <c r="AT231">
        <v>1.23</v>
      </c>
      <c r="AV231">
        <v>2.14</v>
      </c>
      <c r="AW231">
        <v>2.13</v>
      </c>
      <c r="BC231">
        <v>0.56000000000000005</v>
      </c>
      <c r="BD231">
        <v>18</v>
      </c>
      <c r="BE231" t="s">
        <v>6140</v>
      </c>
      <c r="BF231" t="s">
        <v>6141</v>
      </c>
      <c r="BG231">
        <v>230</v>
      </c>
      <c r="BH231" t="s">
        <v>7797</v>
      </c>
      <c r="BI231" t="s">
        <v>7773</v>
      </c>
      <c r="BJ231">
        <v>230</v>
      </c>
      <c r="BK231">
        <v>1250</v>
      </c>
      <c r="BR231">
        <v>13</v>
      </c>
      <c r="BS231">
        <v>0.66</v>
      </c>
      <c r="BT231">
        <v>0.57999999999999996</v>
      </c>
      <c r="BU231">
        <v>0.59</v>
      </c>
      <c r="BV231">
        <v>42.775401700000003</v>
      </c>
      <c r="BW231">
        <v>-82.037437499999996</v>
      </c>
      <c r="BX231">
        <v>4736395.8550000004</v>
      </c>
      <c r="BY231">
        <v>200.61799999999999</v>
      </c>
      <c r="BZ231">
        <v>41.2</v>
      </c>
      <c r="CA231" t="s">
        <v>7401</v>
      </c>
      <c r="CB231">
        <v>7</v>
      </c>
      <c r="CC231">
        <v>10</v>
      </c>
      <c r="CD231">
        <v>12</v>
      </c>
      <c r="CE231">
        <v>12</v>
      </c>
      <c r="CF231" t="s">
        <v>5677</v>
      </c>
      <c r="CG231">
        <v>414</v>
      </c>
      <c r="CH231" t="s">
        <v>3339</v>
      </c>
      <c r="CI231" t="s">
        <v>8652</v>
      </c>
      <c r="CJ231">
        <v>5.56</v>
      </c>
      <c r="CK231">
        <v>2.4</v>
      </c>
    </row>
    <row r="232" spans="1:89" x14ac:dyDescent="0.35">
      <c r="A232" t="s">
        <v>6143</v>
      </c>
      <c r="B232">
        <v>231</v>
      </c>
      <c r="C232" t="s">
        <v>7778</v>
      </c>
      <c r="D232">
        <v>376</v>
      </c>
      <c r="E232">
        <v>1031.8209999999999</v>
      </c>
      <c r="F232">
        <v>10</v>
      </c>
      <c r="G232" t="s">
        <v>7798</v>
      </c>
      <c r="H232" t="s">
        <v>7773</v>
      </c>
      <c r="I232" t="s">
        <v>7797</v>
      </c>
      <c r="J232">
        <v>10</v>
      </c>
      <c r="K232">
        <v>0.56000000000000005</v>
      </c>
      <c r="L232">
        <v>18</v>
      </c>
      <c r="M232">
        <v>4</v>
      </c>
      <c r="N232" t="s">
        <v>7588</v>
      </c>
      <c r="Q232" t="s">
        <v>7784</v>
      </c>
      <c r="R232" t="s">
        <v>7774</v>
      </c>
      <c r="S232" t="s">
        <v>7197</v>
      </c>
      <c r="T232" t="s">
        <v>7519</v>
      </c>
      <c r="U232" t="s">
        <v>7519</v>
      </c>
      <c r="V232">
        <v>5.56</v>
      </c>
      <c r="W232" t="s">
        <v>7819</v>
      </c>
      <c r="X232">
        <v>1.5</v>
      </c>
      <c r="Y232" t="s">
        <v>7774</v>
      </c>
      <c r="Z232" t="s">
        <v>7783</v>
      </c>
      <c r="AA232" t="s">
        <v>7774</v>
      </c>
      <c r="AB232">
        <v>15</v>
      </c>
      <c r="AC232">
        <v>15</v>
      </c>
      <c r="AD232">
        <v>8</v>
      </c>
      <c r="AE232" t="s">
        <v>5753</v>
      </c>
      <c r="AF232">
        <v>42.775350230000001</v>
      </c>
      <c r="AG232">
        <v>-82.037439070000005</v>
      </c>
      <c r="AH232">
        <v>200.6</v>
      </c>
      <c r="AI232">
        <v>290</v>
      </c>
      <c r="AK232">
        <v>15</v>
      </c>
      <c r="AL232">
        <v>986</v>
      </c>
      <c r="AM232">
        <v>6.4859999999999998</v>
      </c>
      <c r="AN232">
        <v>240.49199999999999</v>
      </c>
      <c r="AO232">
        <v>2105</v>
      </c>
      <c r="AP232">
        <v>2108</v>
      </c>
      <c r="AS232">
        <v>1.23</v>
      </c>
      <c r="AT232">
        <v>1.23</v>
      </c>
      <c r="AV232">
        <v>2.14</v>
      </c>
      <c r="AW232">
        <v>2.13</v>
      </c>
      <c r="BC232">
        <v>0.56000000000000005</v>
      </c>
      <c r="BD232">
        <v>18</v>
      </c>
      <c r="BE232" t="s">
        <v>6142</v>
      </c>
      <c r="BF232" t="s">
        <v>6143</v>
      </c>
      <c r="BG232">
        <v>231</v>
      </c>
      <c r="BH232" t="s">
        <v>7797</v>
      </c>
      <c r="BI232" t="s">
        <v>7773</v>
      </c>
      <c r="BJ232">
        <v>231</v>
      </c>
      <c r="BK232">
        <v>1250</v>
      </c>
      <c r="BR232">
        <v>13</v>
      </c>
      <c r="BS232">
        <v>0.66</v>
      </c>
      <c r="BT232">
        <v>0.57999999999999996</v>
      </c>
      <c r="BU232">
        <v>0.59</v>
      </c>
      <c r="BV232">
        <v>42.775350230000001</v>
      </c>
      <c r="BW232">
        <v>-82.037439070000005</v>
      </c>
      <c r="BX232">
        <v>4736390.1399999997</v>
      </c>
      <c r="BY232">
        <v>200.61</v>
      </c>
      <c r="BZ232">
        <v>41.5</v>
      </c>
      <c r="CA232" t="s">
        <v>7520</v>
      </c>
      <c r="CB232">
        <v>7</v>
      </c>
      <c r="CC232">
        <v>10</v>
      </c>
      <c r="CD232">
        <v>12</v>
      </c>
      <c r="CE232">
        <v>12</v>
      </c>
      <c r="CF232" t="s">
        <v>5677</v>
      </c>
      <c r="CG232">
        <v>414</v>
      </c>
      <c r="CH232" t="s">
        <v>3339</v>
      </c>
      <c r="CI232" t="s">
        <v>8652</v>
      </c>
      <c r="CJ232">
        <v>5.56</v>
      </c>
      <c r="CK232">
        <v>1.5</v>
      </c>
    </row>
    <row r="233" spans="1:89" x14ac:dyDescent="0.35">
      <c r="A233" t="s">
        <v>4068</v>
      </c>
      <c r="B233">
        <v>232</v>
      </c>
      <c r="C233" t="s">
        <v>7778</v>
      </c>
      <c r="D233">
        <v>386</v>
      </c>
      <c r="E233">
        <v>1084.1559999999999</v>
      </c>
      <c r="F233">
        <v>10</v>
      </c>
      <c r="G233" t="s">
        <v>7782</v>
      </c>
      <c r="H233" t="s">
        <v>7773</v>
      </c>
      <c r="I233" t="s">
        <v>7797</v>
      </c>
      <c r="J233">
        <v>16</v>
      </c>
      <c r="K233">
        <v>0.91</v>
      </c>
      <c r="L233">
        <v>14</v>
      </c>
      <c r="M233">
        <v>13</v>
      </c>
      <c r="N233" t="s">
        <v>7465</v>
      </c>
      <c r="Q233" t="s">
        <v>7784</v>
      </c>
      <c r="R233" t="s">
        <v>7774</v>
      </c>
      <c r="S233" t="s">
        <v>7198</v>
      </c>
      <c r="T233" t="s">
        <v>7384</v>
      </c>
      <c r="U233" t="s">
        <v>7384</v>
      </c>
      <c r="V233">
        <v>5.56</v>
      </c>
      <c r="W233" t="s">
        <v>7895</v>
      </c>
      <c r="X233">
        <v>2.2999999999999998</v>
      </c>
      <c r="Y233" t="s">
        <v>7774</v>
      </c>
      <c r="Z233" t="s">
        <v>7788</v>
      </c>
      <c r="AA233" t="s">
        <v>7774</v>
      </c>
      <c r="AB233">
        <v>10</v>
      </c>
      <c r="AC233">
        <v>10</v>
      </c>
      <c r="AD233">
        <v>12</v>
      </c>
      <c r="AE233" t="s">
        <v>5753</v>
      </c>
      <c r="AF233">
        <v>42.774882640000001</v>
      </c>
      <c r="AG233">
        <v>-82.037455519999995</v>
      </c>
      <c r="AH233">
        <v>202.5</v>
      </c>
      <c r="AI233">
        <v>290</v>
      </c>
      <c r="AK233">
        <v>15</v>
      </c>
      <c r="AL233">
        <v>986</v>
      </c>
      <c r="AM233">
        <v>15.848000000000001</v>
      </c>
      <c r="AN233">
        <v>206.42099999999999</v>
      </c>
      <c r="AO233">
        <v>2105</v>
      </c>
      <c r="AP233">
        <v>2107</v>
      </c>
      <c r="AS233">
        <v>1.23</v>
      </c>
      <c r="AT233">
        <v>1.23</v>
      </c>
      <c r="AV233">
        <v>2.14</v>
      </c>
      <c r="AW233">
        <v>2.13</v>
      </c>
      <c r="BC233">
        <v>0.91</v>
      </c>
      <c r="BD233">
        <v>14</v>
      </c>
      <c r="BE233" t="s">
        <v>1282</v>
      </c>
      <c r="BF233" t="s">
        <v>4068</v>
      </c>
      <c r="BG233">
        <v>232</v>
      </c>
      <c r="BH233" t="s">
        <v>7797</v>
      </c>
      <c r="BI233" t="s">
        <v>7773</v>
      </c>
      <c r="BJ233">
        <v>232</v>
      </c>
      <c r="BK233">
        <v>1320</v>
      </c>
      <c r="BR233">
        <v>13</v>
      </c>
      <c r="BS233">
        <v>0.66</v>
      </c>
      <c r="BT233">
        <v>0.59</v>
      </c>
      <c r="BU233">
        <v>0.59</v>
      </c>
      <c r="BV233">
        <v>42.774882640000001</v>
      </c>
      <c r="BW233">
        <v>-82.037455519999995</v>
      </c>
      <c r="BX233">
        <v>4736338.233</v>
      </c>
      <c r="BY233">
        <v>202.499</v>
      </c>
      <c r="BZ233">
        <v>259.8</v>
      </c>
      <c r="CA233" t="s">
        <v>7471</v>
      </c>
      <c r="CB233">
        <v>7</v>
      </c>
      <c r="CC233">
        <v>10</v>
      </c>
      <c r="CD233">
        <v>12</v>
      </c>
      <c r="CE233">
        <v>12</v>
      </c>
      <c r="CF233" t="s">
        <v>5677</v>
      </c>
      <c r="CG233">
        <v>414</v>
      </c>
      <c r="CH233" t="s">
        <v>3339</v>
      </c>
      <c r="CI233" t="s">
        <v>8652</v>
      </c>
      <c r="CJ233">
        <v>5.56</v>
      </c>
      <c r="CK233">
        <v>2.4</v>
      </c>
    </row>
    <row r="234" spans="1:89" x14ac:dyDescent="0.35">
      <c r="A234" t="s">
        <v>6147</v>
      </c>
      <c r="B234">
        <v>233</v>
      </c>
      <c r="C234" t="s">
        <v>7778</v>
      </c>
      <c r="D234">
        <v>391</v>
      </c>
      <c r="E234">
        <v>1153.18</v>
      </c>
      <c r="F234">
        <v>10</v>
      </c>
      <c r="G234" t="s">
        <v>7798</v>
      </c>
      <c r="H234" t="s">
        <v>7773</v>
      </c>
      <c r="I234" t="s">
        <v>7797</v>
      </c>
      <c r="J234">
        <v>10</v>
      </c>
      <c r="K234">
        <v>0.56000000000000005</v>
      </c>
      <c r="L234">
        <v>12</v>
      </c>
      <c r="M234">
        <v>4</v>
      </c>
      <c r="N234" t="s">
        <v>7820</v>
      </c>
      <c r="Q234" t="s">
        <v>7784</v>
      </c>
      <c r="R234" t="s">
        <v>7774</v>
      </c>
      <c r="S234" t="s">
        <v>7199</v>
      </c>
      <c r="T234" t="s">
        <v>7523</v>
      </c>
      <c r="U234" t="s">
        <v>7523</v>
      </c>
      <c r="V234">
        <v>5.56</v>
      </c>
      <c r="W234" t="s">
        <v>7821</v>
      </c>
      <c r="X234">
        <v>3</v>
      </c>
      <c r="Y234" t="s">
        <v>7774</v>
      </c>
      <c r="Z234" t="s">
        <v>7783</v>
      </c>
      <c r="AA234" t="s">
        <v>7774</v>
      </c>
      <c r="AB234">
        <v>15</v>
      </c>
      <c r="AC234">
        <v>15</v>
      </c>
      <c r="AD234">
        <v>8</v>
      </c>
      <c r="AE234" t="s">
        <v>5753</v>
      </c>
      <c r="AF234">
        <v>42.774257390000002</v>
      </c>
      <c r="AG234">
        <v>-82.037471929999995</v>
      </c>
      <c r="AH234">
        <v>202.6</v>
      </c>
      <c r="AI234">
        <v>290</v>
      </c>
      <c r="AK234">
        <v>15</v>
      </c>
      <c r="AL234">
        <v>986</v>
      </c>
      <c r="AM234">
        <v>14.273</v>
      </c>
      <c r="AN234">
        <v>391.56299999999999</v>
      </c>
      <c r="AO234">
        <v>2113</v>
      </c>
      <c r="AP234">
        <v>2114</v>
      </c>
      <c r="AS234">
        <v>1.23</v>
      </c>
      <c r="AT234">
        <v>1.23</v>
      </c>
      <c r="AV234">
        <v>2.14</v>
      </c>
      <c r="AW234">
        <v>2.14</v>
      </c>
      <c r="BC234">
        <v>0.56000000000000005</v>
      </c>
      <c r="BD234">
        <v>12</v>
      </c>
      <c r="BE234" t="s">
        <v>6146</v>
      </c>
      <c r="BF234" t="s">
        <v>6147</v>
      </c>
      <c r="BG234">
        <v>233</v>
      </c>
      <c r="BH234" t="s">
        <v>7797</v>
      </c>
      <c r="BI234" t="s">
        <v>7773</v>
      </c>
      <c r="BJ234">
        <v>233</v>
      </c>
      <c r="BK234">
        <v>1360</v>
      </c>
      <c r="BR234">
        <v>13</v>
      </c>
      <c r="BS234">
        <v>0.66</v>
      </c>
      <c r="BT234">
        <v>0.57999999999999996</v>
      </c>
      <c r="BU234">
        <v>0.57999999999999996</v>
      </c>
      <c r="BV234">
        <v>42.774257390000002</v>
      </c>
      <c r="BW234">
        <v>-82.037471929999995</v>
      </c>
      <c r="BX234">
        <v>4736268.8190000001</v>
      </c>
      <c r="BY234">
        <v>202.63</v>
      </c>
      <c r="BZ234">
        <v>111.3</v>
      </c>
      <c r="CA234" t="s">
        <v>7389</v>
      </c>
      <c r="CB234">
        <v>7</v>
      </c>
      <c r="CC234">
        <v>10</v>
      </c>
      <c r="CD234">
        <v>12</v>
      </c>
      <c r="CE234">
        <v>12</v>
      </c>
      <c r="CF234" t="s">
        <v>5677</v>
      </c>
      <c r="CG234">
        <v>414</v>
      </c>
      <c r="CH234" t="s">
        <v>3339</v>
      </c>
      <c r="CI234" t="s">
        <v>8652</v>
      </c>
      <c r="CJ234">
        <v>5.56</v>
      </c>
      <c r="CK234">
        <v>3</v>
      </c>
    </row>
    <row r="235" spans="1:89" x14ac:dyDescent="0.35">
      <c r="A235" t="s">
        <v>6149</v>
      </c>
      <c r="B235">
        <v>234</v>
      </c>
      <c r="C235" t="s">
        <v>7778</v>
      </c>
      <c r="D235">
        <v>393</v>
      </c>
      <c r="E235">
        <v>1165.981</v>
      </c>
      <c r="F235">
        <v>10</v>
      </c>
      <c r="G235" t="s">
        <v>7798</v>
      </c>
      <c r="H235" t="s">
        <v>7773</v>
      </c>
      <c r="I235" t="s">
        <v>7797</v>
      </c>
      <c r="J235">
        <v>10</v>
      </c>
      <c r="K235">
        <v>0.56000000000000005</v>
      </c>
      <c r="L235">
        <v>11</v>
      </c>
      <c r="M235">
        <v>4</v>
      </c>
      <c r="N235" t="s">
        <v>7562</v>
      </c>
      <c r="Q235" t="s">
        <v>7784</v>
      </c>
      <c r="R235" t="s">
        <v>7774</v>
      </c>
      <c r="S235" t="s">
        <v>7200</v>
      </c>
      <c r="T235" t="s">
        <v>7524</v>
      </c>
      <c r="U235" t="s">
        <v>7524</v>
      </c>
      <c r="V235">
        <v>5.56</v>
      </c>
      <c r="W235" t="s">
        <v>7824</v>
      </c>
      <c r="X235">
        <v>2.4</v>
      </c>
      <c r="Y235" t="s">
        <v>7774</v>
      </c>
      <c r="Z235" t="s">
        <v>7783</v>
      </c>
      <c r="AA235" t="s">
        <v>7774</v>
      </c>
      <c r="AB235">
        <v>15</v>
      </c>
      <c r="AC235">
        <v>15</v>
      </c>
      <c r="AD235">
        <v>8</v>
      </c>
      <c r="AE235" t="s">
        <v>5753</v>
      </c>
      <c r="AF235">
        <v>42.774141440000001</v>
      </c>
      <c r="AG235">
        <v>-82.037476069999997</v>
      </c>
      <c r="AH235">
        <v>202.6</v>
      </c>
      <c r="AI235">
        <v>290</v>
      </c>
      <c r="AK235">
        <v>15</v>
      </c>
      <c r="AL235">
        <v>986</v>
      </c>
      <c r="AM235">
        <v>9.0749999999999993</v>
      </c>
      <c r="AN235">
        <v>-398.63200000000001</v>
      </c>
      <c r="AO235">
        <v>2114</v>
      </c>
      <c r="AP235">
        <v>2115</v>
      </c>
      <c r="AS235">
        <v>1.24</v>
      </c>
      <c r="AT235">
        <v>1.23</v>
      </c>
      <c r="AV235">
        <v>2.14</v>
      </c>
      <c r="AW235">
        <v>2.14</v>
      </c>
      <c r="BC235">
        <v>0.56000000000000005</v>
      </c>
      <c r="BD235">
        <v>11</v>
      </c>
      <c r="BE235" t="s">
        <v>6148</v>
      </c>
      <c r="BF235" t="s">
        <v>6149</v>
      </c>
      <c r="BG235">
        <v>234</v>
      </c>
      <c r="BH235" t="s">
        <v>7797</v>
      </c>
      <c r="BI235" t="s">
        <v>7773</v>
      </c>
      <c r="BJ235">
        <v>234</v>
      </c>
      <c r="BK235">
        <v>1370</v>
      </c>
      <c r="BR235">
        <v>13</v>
      </c>
      <c r="BS235">
        <v>0.66</v>
      </c>
      <c r="BT235">
        <v>0.57999999999999996</v>
      </c>
      <c r="BU235">
        <v>0.57999999999999996</v>
      </c>
      <c r="BV235">
        <v>42.774141440000001</v>
      </c>
      <c r="BW235">
        <v>-82.037476069999997</v>
      </c>
      <c r="BX235">
        <v>4736255.9469999997</v>
      </c>
      <c r="BY235">
        <v>202.62100000000001</v>
      </c>
      <c r="BZ235">
        <v>198.8</v>
      </c>
      <c r="CA235" t="s">
        <v>7455</v>
      </c>
      <c r="CB235">
        <v>7</v>
      </c>
      <c r="CC235">
        <v>10</v>
      </c>
      <c r="CD235">
        <v>12</v>
      </c>
      <c r="CE235">
        <v>12</v>
      </c>
      <c r="CF235" t="s">
        <v>5677</v>
      </c>
      <c r="CG235">
        <v>414</v>
      </c>
      <c r="CH235" t="s">
        <v>3339</v>
      </c>
      <c r="CI235" t="s">
        <v>8652</v>
      </c>
      <c r="CJ235">
        <v>5.56</v>
      </c>
      <c r="CK235">
        <v>2.4</v>
      </c>
    </row>
    <row r="236" spans="1:89" x14ac:dyDescent="0.35">
      <c r="A236" t="s">
        <v>6151</v>
      </c>
      <c r="B236">
        <v>235</v>
      </c>
      <c r="C236" t="s">
        <v>7778</v>
      </c>
      <c r="D236">
        <v>394</v>
      </c>
      <c r="E236">
        <v>1172.5060000000001</v>
      </c>
      <c r="F236">
        <v>10</v>
      </c>
      <c r="G236" t="s">
        <v>7798</v>
      </c>
      <c r="H236" t="s">
        <v>7773</v>
      </c>
      <c r="I236" t="s">
        <v>7797</v>
      </c>
      <c r="J236">
        <v>11</v>
      </c>
      <c r="K236">
        <v>0.61</v>
      </c>
      <c r="L236">
        <v>12</v>
      </c>
      <c r="M236">
        <v>4</v>
      </c>
      <c r="N236" t="s">
        <v>7550</v>
      </c>
      <c r="Q236" t="s">
        <v>7784</v>
      </c>
      <c r="R236" t="s">
        <v>7774</v>
      </c>
      <c r="S236" t="s">
        <v>7200</v>
      </c>
      <c r="T236" t="s">
        <v>7524</v>
      </c>
      <c r="U236" t="s">
        <v>7524</v>
      </c>
      <c r="V236">
        <v>5.56</v>
      </c>
      <c r="W236" t="s">
        <v>7824</v>
      </c>
      <c r="X236">
        <v>2.1</v>
      </c>
      <c r="Y236" t="s">
        <v>7774</v>
      </c>
      <c r="Z236" t="s">
        <v>7783</v>
      </c>
      <c r="AA236" t="s">
        <v>7774</v>
      </c>
      <c r="AB236">
        <v>15</v>
      </c>
      <c r="AC236">
        <v>15</v>
      </c>
      <c r="AD236">
        <v>8</v>
      </c>
      <c r="AE236" t="s">
        <v>5753</v>
      </c>
      <c r="AF236">
        <v>42.77408234</v>
      </c>
      <c r="AG236">
        <v>-82.037478120000003</v>
      </c>
      <c r="AH236">
        <v>202.6</v>
      </c>
      <c r="AI236">
        <v>290</v>
      </c>
      <c r="AK236">
        <v>15</v>
      </c>
      <c r="AL236">
        <v>986</v>
      </c>
      <c r="AM236">
        <v>15.6</v>
      </c>
      <c r="AN236">
        <v>-407.596</v>
      </c>
      <c r="AO236">
        <v>2113</v>
      </c>
      <c r="AP236">
        <v>2114</v>
      </c>
      <c r="AS236">
        <v>1.23</v>
      </c>
      <c r="AT236">
        <v>1.23</v>
      </c>
      <c r="AV236">
        <v>2.14</v>
      </c>
      <c r="AW236">
        <v>2.14</v>
      </c>
      <c r="BC236">
        <v>0.61</v>
      </c>
      <c r="BD236">
        <v>12</v>
      </c>
      <c r="BE236" t="s">
        <v>6150</v>
      </c>
      <c r="BF236" t="s">
        <v>6151</v>
      </c>
      <c r="BG236">
        <v>235</v>
      </c>
      <c r="BH236" t="s">
        <v>7797</v>
      </c>
      <c r="BI236" t="s">
        <v>7773</v>
      </c>
      <c r="BJ236">
        <v>235</v>
      </c>
      <c r="BK236">
        <v>1370</v>
      </c>
      <c r="BR236">
        <v>13</v>
      </c>
      <c r="BS236">
        <v>0.66</v>
      </c>
      <c r="BT236">
        <v>0.57999999999999996</v>
      </c>
      <c r="BU236">
        <v>0.57999999999999996</v>
      </c>
      <c r="BV236">
        <v>42.77408234</v>
      </c>
      <c r="BW236">
        <v>-82.037478120000003</v>
      </c>
      <c r="BX236">
        <v>4736249.3870000001</v>
      </c>
      <c r="BY236">
        <v>202.63800000000001</v>
      </c>
      <c r="BZ236">
        <v>202.5</v>
      </c>
      <c r="CA236" t="s">
        <v>7525</v>
      </c>
      <c r="CB236">
        <v>7</v>
      </c>
      <c r="CC236">
        <v>10</v>
      </c>
      <c r="CD236">
        <v>12</v>
      </c>
      <c r="CE236">
        <v>12</v>
      </c>
      <c r="CF236" t="s">
        <v>5677</v>
      </c>
      <c r="CG236">
        <v>414</v>
      </c>
      <c r="CH236" t="s">
        <v>3339</v>
      </c>
      <c r="CI236" t="s">
        <v>8652</v>
      </c>
      <c r="CJ236">
        <v>5.56</v>
      </c>
      <c r="CK236">
        <v>2.1</v>
      </c>
    </row>
    <row r="237" spans="1:89" x14ac:dyDescent="0.35">
      <c r="A237" t="s">
        <v>4112</v>
      </c>
      <c r="B237">
        <v>236</v>
      </c>
      <c r="C237" t="s">
        <v>7778</v>
      </c>
      <c r="D237">
        <v>405</v>
      </c>
      <c r="E237">
        <v>1286.981</v>
      </c>
      <c r="F237">
        <v>10</v>
      </c>
      <c r="G237" t="s">
        <v>7782</v>
      </c>
      <c r="H237" t="s">
        <v>7773</v>
      </c>
      <c r="I237" t="s">
        <v>7797</v>
      </c>
      <c r="J237">
        <v>12</v>
      </c>
      <c r="K237">
        <v>0.67</v>
      </c>
      <c r="L237">
        <v>9</v>
      </c>
      <c r="M237">
        <v>9</v>
      </c>
      <c r="N237" t="s">
        <v>7485</v>
      </c>
      <c r="Q237" t="s">
        <v>7784</v>
      </c>
      <c r="R237" t="s">
        <v>7774</v>
      </c>
      <c r="S237" t="s">
        <v>7201</v>
      </c>
      <c r="T237" t="s">
        <v>7531</v>
      </c>
      <c r="U237" t="s">
        <v>7531</v>
      </c>
      <c r="V237">
        <v>5.56</v>
      </c>
      <c r="W237" t="s">
        <v>7896</v>
      </c>
      <c r="X237">
        <v>1.8</v>
      </c>
      <c r="Y237" t="s">
        <v>7774</v>
      </c>
      <c r="Z237" t="s">
        <v>7789</v>
      </c>
      <c r="AA237" t="s">
        <v>7774</v>
      </c>
      <c r="AE237" t="s">
        <v>5762</v>
      </c>
      <c r="AF237">
        <v>42.773045400000001</v>
      </c>
      <c r="AG237">
        <v>-82.037507919999996</v>
      </c>
      <c r="AH237">
        <v>202.8</v>
      </c>
      <c r="AI237">
        <v>290</v>
      </c>
      <c r="AK237">
        <v>15</v>
      </c>
      <c r="AL237">
        <v>986</v>
      </c>
      <c r="AM237">
        <v>4.5759999999999996</v>
      </c>
      <c r="AN237">
        <v>-354.81700000000001</v>
      </c>
      <c r="AO237">
        <v>2115</v>
      </c>
      <c r="AP237">
        <v>2116</v>
      </c>
      <c r="AS237">
        <v>1.24</v>
      </c>
      <c r="AT237">
        <v>1.24</v>
      </c>
      <c r="AV237">
        <v>2.15</v>
      </c>
      <c r="AW237">
        <v>2.14</v>
      </c>
      <c r="BC237">
        <v>0.67</v>
      </c>
      <c r="BD237">
        <v>9</v>
      </c>
      <c r="BE237" t="s">
        <v>1325</v>
      </c>
      <c r="BF237" t="s">
        <v>4112</v>
      </c>
      <c r="BG237">
        <v>236</v>
      </c>
      <c r="BH237" t="s">
        <v>7797</v>
      </c>
      <c r="BI237" t="s">
        <v>7773</v>
      </c>
      <c r="BJ237">
        <v>236</v>
      </c>
      <c r="BK237">
        <v>1470</v>
      </c>
      <c r="BR237">
        <v>13</v>
      </c>
      <c r="BS237">
        <v>0.66</v>
      </c>
      <c r="BT237">
        <v>0.57999999999999996</v>
      </c>
      <c r="BU237">
        <v>0.57999999999999996</v>
      </c>
      <c r="BV237">
        <v>42.773045400000001</v>
      </c>
      <c r="BW237">
        <v>-82.037507919999996</v>
      </c>
      <c r="BX237">
        <v>4736134.2690000003</v>
      </c>
      <c r="BY237">
        <v>202.756</v>
      </c>
      <c r="BZ237">
        <v>253</v>
      </c>
      <c r="CA237" t="s">
        <v>7450</v>
      </c>
      <c r="CB237">
        <v>7</v>
      </c>
      <c r="CC237">
        <v>10</v>
      </c>
      <c r="CD237">
        <v>12</v>
      </c>
      <c r="CE237">
        <v>12</v>
      </c>
      <c r="CF237" t="s">
        <v>5677</v>
      </c>
      <c r="CG237">
        <v>414</v>
      </c>
      <c r="CH237" t="s">
        <v>3339</v>
      </c>
      <c r="CI237" t="s">
        <v>8652</v>
      </c>
      <c r="CJ237">
        <v>5.56</v>
      </c>
      <c r="CK237">
        <v>1.9</v>
      </c>
    </row>
    <row r="238" spans="1:89" x14ac:dyDescent="0.35">
      <c r="A238" t="s">
        <v>6155</v>
      </c>
      <c r="B238">
        <v>237</v>
      </c>
      <c r="C238" t="s">
        <v>7778</v>
      </c>
      <c r="D238">
        <v>409</v>
      </c>
      <c r="E238">
        <v>1328.902</v>
      </c>
      <c r="F238">
        <v>10</v>
      </c>
      <c r="G238" t="s">
        <v>7798</v>
      </c>
      <c r="H238" t="s">
        <v>7773</v>
      </c>
      <c r="I238" t="s">
        <v>7810</v>
      </c>
      <c r="J238">
        <v>10</v>
      </c>
      <c r="K238">
        <v>0.56000000000000005</v>
      </c>
      <c r="L238">
        <v>62</v>
      </c>
      <c r="M238">
        <v>6</v>
      </c>
      <c r="N238" t="s">
        <v>7827</v>
      </c>
      <c r="Q238" t="s">
        <v>7805</v>
      </c>
      <c r="R238" t="s">
        <v>3293</v>
      </c>
      <c r="S238" t="s">
        <v>7202</v>
      </c>
      <c r="T238" t="s">
        <v>7390</v>
      </c>
      <c r="U238" t="s">
        <v>7390</v>
      </c>
      <c r="V238">
        <v>5.56</v>
      </c>
      <c r="W238" t="s">
        <v>7828</v>
      </c>
      <c r="X238">
        <v>1.8</v>
      </c>
      <c r="Y238" t="s">
        <v>7774</v>
      </c>
      <c r="Z238" t="s">
        <v>7783</v>
      </c>
      <c r="AA238" t="s">
        <v>7774</v>
      </c>
      <c r="AB238">
        <v>25</v>
      </c>
      <c r="AC238">
        <v>25</v>
      </c>
      <c r="AD238">
        <v>20</v>
      </c>
      <c r="AE238" t="s">
        <v>5785</v>
      </c>
      <c r="AF238">
        <v>42.772665889999999</v>
      </c>
      <c r="AG238">
        <v>-82.037517649999998</v>
      </c>
      <c r="AH238">
        <v>202.9</v>
      </c>
      <c r="AI238">
        <v>290</v>
      </c>
      <c r="AK238">
        <v>15</v>
      </c>
      <c r="AL238">
        <v>986</v>
      </c>
      <c r="AM238">
        <v>1.97</v>
      </c>
      <c r="AN238">
        <v>-6.9969999999999999</v>
      </c>
      <c r="AO238">
        <v>2035</v>
      </c>
      <c r="AP238">
        <v>2048</v>
      </c>
      <c r="AS238">
        <v>1.2</v>
      </c>
      <c r="AT238">
        <v>1.19</v>
      </c>
      <c r="AV238">
        <v>2.08</v>
      </c>
      <c r="AW238">
        <v>2.06</v>
      </c>
      <c r="BC238">
        <v>0.56000000000000005</v>
      </c>
      <c r="BD238">
        <v>62</v>
      </c>
      <c r="BE238" t="s">
        <v>6154</v>
      </c>
      <c r="BF238" t="s">
        <v>6155</v>
      </c>
      <c r="BG238">
        <v>237</v>
      </c>
      <c r="BH238" t="s">
        <v>7810</v>
      </c>
      <c r="BI238" t="s">
        <v>7773</v>
      </c>
      <c r="BJ238">
        <v>237</v>
      </c>
      <c r="BK238">
        <v>1500</v>
      </c>
      <c r="BR238">
        <v>13</v>
      </c>
      <c r="BS238">
        <v>0.67</v>
      </c>
      <c r="BT238">
        <v>0.6</v>
      </c>
      <c r="BU238">
        <v>0.61</v>
      </c>
      <c r="BV238">
        <v>42.772665889999999</v>
      </c>
      <c r="BW238">
        <v>-82.037517649999998</v>
      </c>
      <c r="BX238">
        <v>4736092.1359999999</v>
      </c>
      <c r="BY238">
        <v>202.92699999999999</v>
      </c>
      <c r="BZ238">
        <v>323.39999999999998</v>
      </c>
      <c r="CA238" t="s">
        <v>8677</v>
      </c>
      <c r="CB238">
        <v>7</v>
      </c>
      <c r="CC238">
        <v>10</v>
      </c>
      <c r="CD238">
        <v>11</v>
      </c>
      <c r="CE238">
        <v>11</v>
      </c>
      <c r="CF238" t="s">
        <v>5752</v>
      </c>
      <c r="CG238">
        <v>414</v>
      </c>
      <c r="CH238" t="s">
        <v>3710</v>
      </c>
      <c r="CI238" t="s">
        <v>8656</v>
      </c>
      <c r="CJ238">
        <v>5.56</v>
      </c>
      <c r="CK238">
        <v>1.8</v>
      </c>
    </row>
    <row r="239" spans="1:89" x14ac:dyDescent="0.35">
      <c r="A239" t="s">
        <v>4124</v>
      </c>
      <c r="B239">
        <v>238</v>
      </c>
      <c r="C239" t="s">
        <v>7778</v>
      </c>
      <c r="D239">
        <v>412</v>
      </c>
      <c r="E239">
        <v>1363.3869999999999</v>
      </c>
      <c r="F239">
        <v>10</v>
      </c>
      <c r="G239" t="s">
        <v>7782</v>
      </c>
      <c r="H239" t="s">
        <v>7773</v>
      </c>
      <c r="I239" t="s">
        <v>5753</v>
      </c>
      <c r="J239">
        <v>10</v>
      </c>
      <c r="K239">
        <v>0.56999999999999995</v>
      </c>
      <c r="L239">
        <v>9</v>
      </c>
      <c r="M239">
        <v>9</v>
      </c>
      <c r="N239" t="s">
        <v>7500</v>
      </c>
      <c r="Q239" t="s">
        <v>7784</v>
      </c>
      <c r="R239" t="s">
        <v>7774</v>
      </c>
      <c r="S239" t="s">
        <v>7203</v>
      </c>
      <c r="T239" t="s">
        <v>7528</v>
      </c>
      <c r="U239" t="s">
        <v>7528</v>
      </c>
      <c r="V239">
        <v>5.56</v>
      </c>
      <c r="W239" t="s">
        <v>7897</v>
      </c>
      <c r="X239">
        <v>1.8</v>
      </c>
      <c r="Y239" t="s">
        <v>7774</v>
      </c>
      <c r="Z239" t="s">
        <v>7789</v>
      </c>
      <c r="AA239" t="s">
        <v>7774</v>
      </c>
      <c r="AE239" t="s">
        <v>5678</v>
      </c>
      <c r="AF239">
        <v>42.772353260000003</v>
      </c>
      <c r="AG239">
        <v>-82.037525709999997</v>
      </c>
      <c r="AH239">
        <v>203</v>
      </c>
      <c r="AI239">
        <v>290</v>
      </c>
      <c r="AK239">
        <v>15</v>
      </c>
      <c r="AL239">
        <v>986</v>
      </c>
      <c r="AM239">
        <v>0.28299999999999997</v>
      </c>
      <c r="AN239">
        <v>422.75400000000002</v>
      </c>
      <c r="AO239">
        <v>2116</v>
      </c>
      <c r="AP239">
        <v>2117</v>
      </c>
      <c r="AS239">
        <v>1.24</v>
      </c>
      <c r="AT239">
        <v>1.24</v>
      </c>
      <c r="AV239">
        <v>2.15</v>
      </c>
      <c r="AW239">
        <v>2.15</v>
      </c>
      <c r="BC239">
        <v>0.56999999999999995</v>
      </c>
      <c r="BD239">
        <v>9</v>
      </c>
      <c r="BE239" t="s">
        <v>1337</v>
      </c>
      <c r="BF239" t="s">
        <v>4124</v>
      </c>
      <c r="BG239">
        <v>238</v>
      </c>
      <c r="BH239" t="s">
        <v>5753</v>
      </c>
      <c r="BI239" t="s">
        <v>7773</v>
      </c>
      <c r="BJ239">
        <v>238</v>
      </c>
      <c r="BK239">
        <v>1520</v>
      </c>
      <c r="BR239">
        <v>13</v>
      </c>
      <c r="BS239">
        <v>0.66</v>
      </c>
      <c r="BT239">
        <v>0.57999999999999996</v>
      </c>
      <c r="BU239">
        <v>0.57999999999999996</v>
      </c>
      <c r="BV239">
        <v>42.772353260000003</v>
      </c>
      <c r="BW239">
        <v>-82.037525709999997</v>
      </c>
      <c r="BX239">
        <v>4736057.4280000003</v>
      </c>
      <c r="BY239">
        <v>203.005</v>
      </c>
      <c r="BZ239">
        <v>134.4</v>
      </c>
      <c r="CA239" t="s">
        <v>7504</v>
      </c>
      <c r="CB239">
        <v>7</v>
      </c>
      <c r="CC239">
        <v>10</v>
      </c>
      <c r="CD239">
        <v>12</v>
      </c>
      <c r="CE239">
        <v>12</v>
      </c>
      <c r="CF239" t="s">
        <v>5677</v>
      </c>
      <c r="CG239">
        <v>414</v>
      </c>
      <c r="CH239" t="s">
        <v>3290</v>
      </c>
      <c r="CI239" t="s">
        <v>7332</v>
      </c>
      <c r="CJ239">
        <v>5.56</v>
      </c>
      <c r="CK239">
        <v>1.8</v>
      </c>
    </row>
    <row r="240" spans="1:89" x14ac:dyDescent="0.35">
      <c r="A240" t="s">
        <v>4125</v>
      </c>
      <c r="B240">
        <v>239</v>
      </c>
      <c r="C240" t="s">
        <v>7778</v>
      </c>
      <c r="D240">
        <v>413</v>
      </c>
      <c r="E240">
        <v>1364.11</v>
      </c>
      <c r="F240">
        <v>10</v>
      </c>
      <c r="G240" t="s">
        <v>7782</v>
      </c>
      <c r="H240" t="s">
        <v>7773</v>
      </c>
      <c r="I240" t="s">
        <v>5753</v>
      </c>
      <c r="J240">
        <v>11</v>
      </c>
      <c r="K240">
        <v>0.59</v>
      </c>
      <c r="L240">
        <v>8</v>
      </c>
      <c r="M240">
        <v>8</v>
      </c>
      <c r="N240" t="s">
        <v>7535</v>
      </c>
      <c r="Q240" t="s">
        <v>7784</v>
      </c>
      <c r="R240" t="s">
        <v>7774</v>
      </c>
      <c r="S240" t="s">
        <v>7203</v>
      </c>
      <c r="T240" t="s">
        <v>7528</v>
      </c>
      <c r="U240" t="s">
        <v>7528</v>
      </c>
      <c r="V240">
        <v>5.56</v>
      </c>
      <c r="W240" t="s">
        <v>7897</v>
      </c>
      <c r="X240">
        <v>1.9</v>
      </c>
      <c r="Y240" t="s">
        <v>7774</v>
      </c>
      <c r="Z240" t="s">
        <v>7789</v>
      </c>
      <c r="AA240" t="s">
        <v>7774</v>
      </c>
      <c r="AE240" t="s">
        <v>5678</v>
      </c>
      <c r="AF240">
        <v>42.772346710000001</v>
      </c>
      <c r="AG240">
        <v>-82.037525889999998</v>
      </c>
      <c r="AH240">
        <v>203</v>
      </c>
      <c r="AI240">
        <v>290</v>
      </c>
      <c r="AK240">
        <v>15</v>
      </c>
      <c r="AL240">
        <v>986</v>
      </c>
      <c r="AM240">
        <v>1.0049999999999999</v>
      </c>
      <c r="AN240">
        <v>411.00400000000002</v>
      </c>
      <c r="AO240">
        <v>2117</v>
      </c>
      <c r="AP240">
        <v>2117</v>
      </c>
      <c r="AS240">
        <v>1.24</v>
      </c>
      <c r="AT240">
        <v>1.24</v>
      </c>
      <c r="AV240">
        <v>2.15</v>
      </c>
      <c r="AW240">
        <v>2.15</v>
      </c>
      <c r="BC240">
        <v>0.59</v>
      </c>
      <c r="BD240">
        <v>8</v>
      </c>
      <c r="BE240" t="s">
        <v>1338</v>
      </c>
      <c r="BF240" t="s">
        <v>4125</v>
      </c>
      <c r="BG240">
        <v>239</v>
      </c>
      <c r="BH240" t="s">
        <v>5753</v>
      </c>
      <c r="BI240" t="s">
        <v>7773</v>
      </c>
      <c r="BJ240">
        <v>239</v>
      </c>
      <c r="BK240">
        <v>1520</v>
      </c>
      <c r="BR240">
        <v>13</v>
      </c>
      <c r="BS240">
        <v>0.66</v>
      </c>
      <c r="BT240">
        <v>0.57999999999999996</v>
      </c>
      <c r="BU240">
        <v>0.57999999999999996</v>
      </c>
      <c r="BV240">
        <v>42.772346710000001</v>
      </c>
      <c r="BW240">
        <v>-82.037525889999998</v>
      </c>
      <c r="BX240">
        <v>4736056.7010000004</v>
      </c>
      <c r="BY240">
        <v>203.00700000000001</v>
      </c>
      <c r="BZ240">
        <v>129.5</v>
      </c>
      <c r="CA240" t="s">
        <v>7512</v>
      </c>
      <c r="CB240">
        <v>7</v>
      </c>
      <c r="CC240">
        <v>10</v>
      </c>
      <c r="CD240">
        <v>12</v>
      </c>
      <c r="CE240">
        <v>12</v>
      </c>
      <c r="CF240" t="s">
        <v>5677</v>
      </c>
      <c r="CG240">
        <v>414</v>
      </c>
      <c r="CH240" t="s">
        <v>3290</v>
      </c>
      <c r="CI240" t="s">
        <v>7332</v>
      </c>
      <c r="CJ240">
        <v>5.56</v>
      </c>
      <c r="CK240">
        <v>1.9</v>
      </c>
    </row>
    <row r="241" spans="1:89" x14ac:dyDescent="0.35">
      <c r="A241" t="s">
        <v>4126</v>
      </c>
      <c r="B241">
        <v>240</v>
      </c>
      <c r="C241" t="s">
        <v>7778</v>
      </c>
      <c r="D241">
        <v>414</v>
      </c>
      <c r="E241">
        <v>1364.2760000000001</v>
      </c>
      <c r="F241">
        <v>10</v>
      </c>
      <c r="G241" t="s">
        <v>7782</v>
      </c>
      <c r="H241" t="s">
        <v>7773</v>
      </c>
      <c r="I241" t="s">
        <v>5753</v>
      </c>
      <c r="J241">
        <v>10</v>
      </c>
      <c r="K241">
        <v>0.56000000000000005</v>
      </c>
      <c r="L241">
        <v>13</v>
      </c>
      <c r="M241">
        <v>13</v>
      </c>
      <c r="N241" t="s">
        <v>7511</v>
      </c>
      <c r="Q241" t="s">
        <v>7784</v>
      </c>
      <c r="R241" t="s">
        <v>7774</v>
      </c>
      <c r="S241" t="s">
        <v>7203</v>
      </c>
      <c r="T241" t="s">
        <v>7528</v>
      </c>
      <c r="U241" t="s">
        <v>7528</v>
      </c>
      <c r="V241">
        <v>5.56</v>
      </c>
      <c r="W241" t="s">
        <v>7897</v>
      </c>
      <c r="X241">
        <v>1.9</v>
      </c>
      <c r="Y241" t="s">
        <v>7774</v>
      </c>
      <c r="Z241" t="s">
        <v>7788</v>
      </c>
      <c r="AA241" t="s">
        <v>7774</v>
      </c>
      <c r="AB241">
        <v>10</v>
      </c>
      <c r="AC241">
        <v>10</v>
      </c>
      <c r="AD241">
        <v>12</v>
      </c>
      <c r="AE241" t="s">
        <v>5683</v>
      </c>
      <c r="AF241">
        <v>42.772345229999999</v>
      </c>
      <c r="AG241">
        <v>-82.037525930000001</v>
      </c>
      <c r="AH241">
        <v>203</v>
      </c>
      <c r="AI241">
        <v>290</v>
      </c>
      <c r="AK241">
        <v>15</v>
      </c>
      <c r="AL241">
        <v>986</v>
      </c>
      <c r="AM241">
        <v>1.169</v>
      </c>
      <c r="AN241">
        <v>408.61599999999999</v>
      </c>
      <c r="AO241">
        <v>2112</v>
      </c>
      <c r="AP241">
        <v>2114</v>
      </c>
      <c r="AS241">
        <v>1.23</v>
      </c>
      <c r="AT241">
        <v>1.23</v>
      </c>
      <c r="AV241">
        <v>2.14</v>
      </c>
      <c r="AW241">
        <v>2.14</v>
      </c>
      <c r="BC241">
        <v>0.56000000000000005</v>
      </c>
      <c r="BD241">
        <v>13</v>
      </c>
      <c r="BE241" t="s">
        <v>1339</v>
      </c>
      <c r="BF241" t="s">
        <v>4126</v>
      </c>
      <c r="BG241">
        <v>240</v>
      </c>
      <c r="BH241" t="s">
        <v>5753</v>
      </c>
      <c r="BI241" t="s">
        <v>7773</v>
      </c>
      <c r="BJ241">
        <v>240</v>
      </c>
      <c r="BK241">
        <v>1520</v>
      </c>
      <c r="BR241">
        <v>13</v>
      </c>
      <c r="BS241">
        <v>0.66</v>
      </c>
      <c r="BT241">
        <v>0.57999999999999996</v>
      </c>
      <c r="BU241">
        <v>0.57999999999999996</v>
      </c>
      <c r="BV241">
        <v>42.772345229999999</v>
      </c>
      <c r="BW241">
        <v>-82.037525930000001</v>
      </c>
      <c r="BX241">
        <v>4736056.5369999995</v>
      </c>
      <c r="BY241">
        <v>203.00800000000001</v>
      </c>
      <c r="BZ241">
        <v>128.5</v>
      </c>
      <c r="CA241" t="s">
        <v>7534</v>
      </c>
      <c r="CB241">
        <v>7</v>
      </c>
      <c r="CC241">
        <v>10</v>
      </c>
      <c r="CD241">
        <v>12</v>
      </c>
      <c r="CE241">
        <v>12</v>
      </c>
      <c r="CF241" t="s">
        <v>5677</v>
      </c>
      <c r="CG241">
        <v>414</v>
      </c>
      <c r="CH241" t="s">
        <v>3290</v>
      </c>
      <c r="CI241" t="s">
        <v>7332</v>
      </c>
      <c r="CJ241">
        <v>5.56</v>
      </c>
      <c r="CK241">
        <v>1.9</v>
      </c>
    </row>
    <row r="242" spans="1:89" x14ac:dyDescent="0.35">
      <c r="A242" t="s">
        <v>4127</v>
      </c>
      <c r="B242">
        <v>241</v>
      </c>
      <c r="C242" t="s">
        <v>7778</v>
      </c>
      <c r="D242">
        <v>415</v>
      </c>
      <c r="E242">
        <v>1364.3489999999999</v>
      </c>
      <c r="F242">
        <v>10</v>
      </c>
      <c r="G242" t="s">
        <v>7782</v>
      </c>
      <c r="H242" t="s">
        <v>7773</v>
      </c>
      <c r="I242" t="s">
        <v>5753</v>
      </c>
      <c r="J242">
        <v>12</v>
      </c>
      <c r="K242">
        <v>0.69</v>
      </c>
      <c r="L242">
        <v>13</v>
      </c>
      <c r="M242">
        <v>11</v>
      </c>
      <c r="N242" t="s">
        <v>7510</v>
      </c>
      <c r="Q242" t="s">
        <v>7784</v>
      </c>
      <c r="R242" t="s">
        <v>7774</v>
      </c>
      <c r="S242" t="s">
        <v>7203</v>
      </c>
      <c r="T242" t="s">
        <v>7528</v>
      </c>
      <c r="U242" t="s">
        <v>7528</v>
      </c>
      <c r="V242">
        <v>5.56</v>
      </c>
      <c r="W242" t="s">
        <v>7897</v>
      </c>
      <c r="X242">
        <v>1.9</v>
      </c>
      <c r="Y242" t="s">
        <v>7774</v>
      </c>
      <c r="Z242" t="s">
        <v>7788</v>
      </c>
      <c r="AA242" t="s">
        <v>7774</v>
      </c>
      <c r="AB242">
        <v>10</v>
      </c>
      <c r="AC242">
        <v>10</v>
      </c>
      <c r="AD242">
        <v>12</v>
      </c>
      <c r="AE242" t="s">
        <v>5683</v>
      </c>
      <c r="AF242">
        <v>42.772344570000001</v>
      </c>
      <c r="AG242">
        <v>-82.037525950000003</v>
      </c>
      <c r="AH242">
        <v>203</v>
      </c>
      <c r="AI242">
        <v>290</v>
      </c>
      <c r="AK242">
        <v>15</v>
      </c>
      <c r="AL242">
        <v>986</v>
      </c>
      <c r="AM242">
        <v>1.242</v>
      </c>
      <c r="AN242">
        <v>415.03899999999999</v>
      </c>
      <c r="AO242">
        <v>2109</v>
      </c>
      <c r="AP242">
        <v>2111</v>
      </c>
      <c r="AS242">
        <v>1.23</v>
      </c>
      <c r="AT242">
        <v>1.23</v>
      </c>
      <c r="AV242">
        <v>2.14</v>
      </c>
      <c r="AW242">
        <v>2.14</v>
      </c>
      <c r="BC242">
        <v>0.69</v>
      </c>
      <c r="BD242">
        <v>13</v>
      </c>
      <c r="BE242" t="s">
        <v>1340</v>
      </c>
      <c r="BF242" t="s">
        <v>4127</v>
      </c>
      <c r="BG242">
        <v>241</v>
      </c>
      <c r="BH242" t="s">
        <v>5753</v>
      </c>
      <c r="BI242" t="s">
        <v>7773</v>
      </c>
      <c r="BJ242">
        <v>241</v>
      </c>
      <c r="BK242">
        <v>1520</v>
      </c>
      <c r="BR242">
        <v>13</v>
      </c>
      <c r="BS242">
        <v>0.66</v>
      </c>
      <c r="BT242">
        <v>0.57999999999999996</v>
      </c>
      <c r="BU242">
        <v>0.57999999999999996</v>
      </c>
      <c r="BV242">
        <v>42.772344570000001</v>
      </c>
      <c r="BW242">
        <v>-82.037525950000003</v>
      </c>
      <c r="BX242">
        <v>4736056.4630000005</v>
      </c>
      <c r="BY242">
        <v>203.00800000000001</v>
      </c>
      <c r="BZ242">
        <v>131.1</v>
      </c>
      <c r="CA242" t="s">
        <v>7535</v>
      </c>
      <c r="CB242">
        <v>7</v>
      </c>
      <c r="CC242">
        <v>10</v>
      </c>
      <c r="CD242">
        <v>12</v>
      </c>
      <c r="CE242">
        <v>12</v>
      </c>
      <c r="CF242" t="s">
        <v>5677</v>
      </c>
      <c r="CG242">
        <v>414</v>
      </c>
      <c r="CH242" t="s">
        <v>3290</v>
      </c>
      <c r="CI242" t="s">
        <v>7332</v>
      </c>
      <c r="CJ242">
        <v>5.56</v>
      </c>
      <c r="CK242">
        <v>1.9</v>
      </c>
    </row>
    <row r="243" spans="1:89" x14ac:dyDescent="0.35">
      <c r="A243" t="s">
        <v>4128</v>
      </c>
      <c r="B243">
        <v>242</v>
      </c>
      <c r="C243" t="s">
        <v>7778</v>
      </c>
      <c r="D243">
        <v>416</v>
      </c>
      <c r="E243">
        <v>1365.0060000000001</v>
      </c>
      <c r="F243">
        <v>10</v>
      </c>
      <c r="G243" t="s">
        <v>7782</v>
      </c>
      <c r="H243" t="s">
        <v>7773</v>
      </c>
      <c r="I243" t="s">
        <v>5753</v>
      </c>
      <c r="J243">
        <v>11</v>
      </c>
      <c r="K243">
        <v>0.57999999999999996</v>
      </c>
      <c r="L243">
        <v>8</v>
      </c>
      <c r="M243">
        <v>9</v>
      </c>
      <c r="N243" t="s">
        <v>7360</v>
      </c>
      <c r="Q243" t="s">
        <v>7784</v>
      </c>
      <c r="R243" t="s">
        <v>7774</v>
      </c>
      <c r="S243" t="s">
        <v>7203</v>
      </c>
      <c r="T243" t="s">
        <v>7528</v>
      </c>
      <c r="U243" t="s">
        <v>7528</v>
      </c>
      <c r="V243">
        <v>5.56</v>
      </c>
      <c r="W243" t="s">
        <v>7897</v>
      </c>
      <c r="X243">
        <v>2</v>
      </c>
      <c r="Y243" t="s">
        <v>7774</v>
      </c>
      <c r="Z243" t="s">
        <v>7789</v>
      </c>
      <c r="AA243" t="s">
        <v>7774</v>
      </c>
      <c r="AE243" t="s">
        <v>5678</v>
      </c>
      <c r="AF243">
        <v>42.772338589999997</v>
      </c>
      <c r="AG243">
        <v>-82.037526119999995</v>
      </c>
      <c r="AH243">
        <v>203</v>
      </c>
      <c r="AI243">
        <v>290</v>
      </c>
      <c r="AK243">
        <v>15</v>
      </c>
      <c r="AL243">
        <v>986</v>
      </c>
      <c r="AM243">
        <v>1.9019999999999999</v>
      </c>
      <c r="AN243">
        <v>422.95400000000001</v>
      </c>
      <c r="AO243">
        <v>2117</v>
      </c>
      <c r="AP243">
        <v>2117</v>
      </c>
      <c r="AS243">
        <v>1.24</v>
      </c>
      <c r="AT243">
        <v>1.24</v>
      </c>
      <c r="AV243">
        <v>2.15</v>
      </c>
      <c r="AW243">
        <v>2.15</v>
      </c>
      <c r="BC243">
        <v>0.57999999999999996</v>
      </c>
      <c r="BD243">
        <v>8</v>
      </c>
      <c r="BE243" t="s">
        <v>1341</v>
      </c>
      <c r="BF243" t="s">
        <v>4128</v>
      </c>
      <c r="BG243">
        <v>242</v>
      </c>
      <c r="BH243" t="s">
        <v>5753</v>
      </c>
      <c r="BI243" t="s">
        <v>7773</v>
      </c>
      <c r="BJ243">
        <v>242</v>
      </c>
      <c r="BK243">
        <v>1520</v>
      </c>
      <c r="BR243">
        <v>13</v>
      </c>
      <c r="BS243">
        <v>0.66</v>
      </c>
      <c r="BT243">
        <v>0.57999999999999996</v>
      </c>
      <c r="BU243">
        <v>0.57999999999999996</v>
      </c>
      <c r="BV243">
        <v>42.772338589999997</v>
      </c>
      <c r="BW243">
        <v>-82.037526119999995</v>
      </c>
      <c r="BX243">
        <v>4736055.8</v>
      </c>
      <c r="BY243">
        <v>203.01</v>
      </c>
      <c r="BZ243">
        <v>134.5</v>
      </c>
      <c r="CA243" t="s">
        <v>7504</v>
      </c>
      <c r="CB243">
        <v>7</v>
      </c>
      <c r="CC243">
        <v>10</v>
      </c>
      <c r="CD243">
        <v>12</v>
      </c>
      <c r="CE243">
        <v>12</v>
      </c>
      <c r="CF243" t="s">
        <v>5677</v>
      </c>
      <c r="CG243">
        <v>414</v>
      </c>
      <c r="CH243" t="s">
        <v>3290</v>
      </c>
      <c r="CI243" t="s">
        <v>7332</v>
      </c>
      <c r="CJ243">
        <v>5.56</v>
      </c>
      <c r="CK243">
        <v>2.1</v>
      </c>
    </row>
    <row r="244" spans="1:89" x14ac:dyDescent="0.35">
      <c r="A244" t="s">
        <v>4129</v>
      </c>
      <c r="B244">
        <v>243</v>
      </c>
      <c r="C244" t="s">
        <v>7778</v>
      </c>
      <c r="D244">
        <v>417</v>
      </c>
      <c r="E244">
        <v>1366.588</v>
      </c>
      <c r="F244">
        <v>10</v>
      </c>
      <c r="G244" t="s">
        <v>7782</v>
      </c>
      <c r="H244" t="s">
        <v>7773</v>
      </c>
      <c r="I244" t="s">
        <v>5753</v>
      </c>
      <c r="J244">
        <v>11</v>
      </c>
      <c r="K244">
        <v>0.6</v>
      </c>
      <c r="L244">
        <v>13</v>
      </c>
      <c r="M244">
        <v>12</v>
      </c>
      <c r="N244" t="s">
        <v>7537</v>
      </c>
      <c r="Q244" t="s">
        <v>7784</v>
      </c>
      <c r="R244" t="s">
        <v>7774</v>
      </c>
      <c r="S244" t="s">
        <v>7203</v>
      </c>
      <c r="T244" t="s">
        <v>7528</v>
      </c>
      <c r="U244" t="s">
        <v>7528</v>
      </c>
      <c r="V244">
        <v>5.56</v>
      </c>
      <c r="W244" t="s">
        <v>7897</v>
      </c>
      <c r="X244">
        <v>1.9</v>
      </c>
      <c r="Y244" t="s">
        <v>7774</v>
      </c>
      <c r="Z244" t="s">
        <v>7788</v>
      </c>
      <c r="AA244" t="s">
        <v>7774</v>
      </c>
      <c r="AB244">
        <v>10</v>
      </c>
      <c r="AC244">
        <v>10</v>
      </c>
      <c r="AD244">
        <v>12</v>
      </c>
      <c r="AE244" t="s">
        <v>5683</v>
      </c>
      <c r="AF244">
        <v>42.77232429</v>
      </c>
      <c r="AG244">
        <v>-82.037526560000003</v>
      </c>
      <c r="AH244">
        <v>203</v>
      </c>
      <c r="AI244">
        <v>290</v>
      </c>
      <c r="AK244">
        <v>15</v>
      </c>
      <c r="AL244">
        <v>986</v>
      </c>
      <c r="AM244">
        <v>3.4809999999999999</v>
      </c>
      <c r="AN244">
        <v>411.86</v>
      </c>
      <c r="AO244">
        <v>2112</v>
      </c>
      <c r="AP244">
        <v>2113</v>
      </c>
      <c r="AS244">
        <v>1.23</v>
      </c>
      <c r="AT244">
        <v>1.23</v>
      </c>
      <c r="AV244">
        <v>2.14</v>
      </c>
      <c r="AW244">
        <v>2.14</v>
      </c>
      <c r="BC244">
        <v>0.6</v>
      </c>
      <c r="BD244">
        <v>13</v>
      </c>
      <c r="BE244" t="s">
        <v>1342</v>
      </c>
      <c r="BF244" t="s">
        <v>4129</v>
      </c>
      <c r="BG244">
        <v>243</v>
      </c>
      <c r="BH244" t="s">
        <v>5753</v>
      </c>
      <c r="BI244" t="s">
        <v>7773</v>
      </c>
      <c r="BJ244">
        <v>243</v>
      </c>
      <c r="BK244">
        <v>1520</v>
      </c>
      <c r="BR244">
        <v>13</v>
      </c>
      <c r="BS244">
        <v>0.66</v>
      </c>
      <c r="BT244">
        <v>0.57999999999999996</v>
      </c>
      <c r="BU244">
        <v>0.57999999999999996</v>
      </c>
      <c r="BV244">
        <v>42.77232429</v>
      </c>
      <c r="BW244">
        <v>-82.037526560000003</v>
      </c>
      <c r="BX244">
        <v>4736054.2110000001</v>
      </c>
      <c r="BY244">
        <v>203.01300000000001</v>
      </c>
      <c r="BZ244">
        <v>129.80000000000001</v>
      </c>
      <c r="CA244" t="s">
        <v>7515</v>
      </c>
      <c r="CB244">
        <v>7</v>
      </c>
      <c r="CC244">
        <v>10</v>
      </c>
      <c r="CD244">
        <v>12</v>
      </c>
      <c r="CE244">
        <v>12</v>
      </c>
      <c r="CF244" t="s">
        <v>5677</v>
      </c>
      <c r="CG244">
        <v>414</v>
      </c>
      <c r="CH244" t="s">
        <v>3290</v>
      </c>
      <c r="CI244" t="s">
        <v>7332</v>
      </c>
      <c r="CJ244">
        <v>5.56</v>
      </c>
      <c r="CK244">
        <v>1.9</v>
      </c>
    </row>
    <row r="245" spans="1:89" x14ac:dyDescent="0.35">
      <c r="A245" t="s">
        <v>4130</v>
      </c>
      <c r="B245">
        <v>244</v>
      </c>
      <c r="C245" t="s">
        <v>7778</v>
      </c>
      <c r="D245">
        <v>418</v>
      </c>
      <c r="E245">
        <v>1366.8219999999999</v>
      </c>
      <c r="F245">
        <v>10</v>
      </c>
      <c r="G245" t="s">
        <v>7782</v>
      </c>
      <c r="H245" t="s">
        <v>7773</v>
      </c>
      <c r="I245" t="s">
        <v>5753</v>
      </c>
      <c r="J245">
        <v>12</v>
      </c>
      <c r="K245">
        <v>0.66</v>
      </c>
      <c r="L245">
        <v>11</v>
      </c>
      <c r="M245">
        <v>10</v>
      </c>
      <c r="N245" t="s">
        <v>7515</v>
      </c>
      <c r="Q245" t="s">
        <v>7784</v>
      </c>
      <c r="R245" t="s">
        <v>7774</v>
      </c>
      <c r="S245" t="s">
        <v>7203</v>
      </c>
      <c r="T245" t="s">
        <v>7528</v>
      </c>
      <c r="U245" t="s">
        <v>7528</v>
      </c>
      <c r="V245">
        <v>5.56</v>
      </c>
      <c r="W245" t="s">
        <v>7897</v>
      </c>
      <c r="X245">
        <v>1.9</v>
      </c>
      <c r="Y245" t="s">
        <v>7774</v>
      </c>
      <c r="Z245" t="s">
        <v>7783</v>
      </c>
      <c r="AA245" t="s">
        <v>7774</v>
      </c>
      <c r="AE245" t="s">
        <v>5678</v>
      </c>
      <c r="AF245">
        <v>42.772322160000002</v>
      </c>
      <c r="AG245">
        <v>-82.037526619999994</v>
      </c>
      <c r="AH245">
        <v>203</v>
      </c>
      <c r="AI245">
        <v>290</v>
      </c>
      <c r="AK245">
        <v>15</v>
      </c>
      <c r="AL245">
        <v>986</v>
      </c>
      <c r="AM245">
        <v>3.7160000000000002</v>
      </c>
      <c r="AN245">
        <v>407.91800000000001</v>
      </c>
      <c r="AO245">
        <v>2113</v>
      </c>
      <c r="AP245">
        <v>2114</v>
      </c>
      <c r="AS245">
        <v>1.23</v>
      </c>
      <c r="AT245">
        <v>1.23</v>
      </c>
      <c r="AV245">
        <v>2.14</v>
      </c>
      <c r="AW245">
        <v>2.14</v>
      </c>
      <c r="BC245">
        <v>0.66</v>
      </c>
      <c r="BD245">
        <v>11</v>
      </c>
      <c r="BE245" t="s">
        <v>1343</v>
      </c>
      <c r="BF245" t="s">
        <v>4130</v>
      </c>
      <c r="BG245">
        <v>244</v>
      </c>
      <c r="BH245" t="s">
        <v>5753</v>
      </c>
      <c r="BI245" t="s">
        <v>7773</v>
      </c>
      <c r="BJ245">
        <v>244</v>
      </c>
      <c r="BK245">
        <v>1520</v>
      </c>
      <c r="BR245">
        <v>13</v>
      </c>
      <c r="BS245">
        <v>0.66</v>
      </c>
      <c r="BT245">
        <v>0.57999999999999996</v>
      </c>
      <c r="BU245">
        <v>0.57999999999999996</v>
      </c>
      <c r="BV245">
        <v>42.772322160000002</v>
      </c>
      <c r="BW245">
        <v>-82.037526619999994</v>
      </c>
      <c r="BX245">
        <v>4736053.9749999996</v>
      </c>
      <c r="BY245">
        <v>203.01300000000001</v>
      </c>
      <c r="BZ245">
        <v>128.19999999999999</v>
      </c>
      <c r="CA245" t="s">
        <v>7536</v>
      </c>
      <c r="CB245">
        <v>7</v>
      </c>
      <c r="CC245">
        <v>10</v>
      </c>
      <c r="CD245">
        <v>12</v>
      </c>
      <c r="CE245">
        <v>12</v>
      </c>
      <c r="CF245" t="s">
        <v>5677</v>
      </c>
      <c r="CG245">
        <v>414</v>
      </c>
      <c r="CH245" t="s">
        <v>3290</v>
      </c>
      <c r="CI245" t="s">
        <v>7332</v>
      </c>
      <c r="CJ245">
        <v>5.56</v>
      </c>
      <c r="CK245">
        <v>1.9</v>
      </c>
    </row>
    <row r="246" spans="1:89" x14ac:dyDescent="0.35">
      <c r="A246" t="s">
        <v>4131</v>
      </c>
      <c r="B246">
        <v>245</v>
      </c>
      <c r="C246" t="s">
        <v>7778</v>
      </c>
      <c r="D246">
        <v>419</v>
      </c>
      <c r="E246">
        <v>1367.1</v>
      </c>
      <c r="F246">
        <v>10</v>
      </c>
      <c r="G246" t="s">
        <v>7782</v>
      </c>
      <c r="H246" t="s">
        <v>7773</v>
      </c>
      <c r="I246" t="s">
        <v>5753</v>
      </c>
      <c r="J246">
        <v>11</v>
      </c>
      <c r="K246">
        <v>0.62</v>
      </c>
      <c r="L246">
        <v>9</v>
      </c>
      <c r="M246">
        <v>9</v>
      </c>
      <c r="N246" t="s">
        <v>7515</v>
      </c>
      <c r="Q246" t="s">
        <v>7784</v>
      </c>
      <c r="R246" t="s">
        <v>7774</v>
      </c>
      <c r="S246" t="s">
        <v>7203</v>
      </c>
      <c r="T246" t="s">
        <v>7528</v>
      </c>
      <c r="U246" t="s">
        <v>7528</v>
      </c>
      <c r="V246">
        <v>5.56</v>
      </c>
      <c r="W246" t="s">
        <v>7897</v>
      </c>
      <c r="X246">
        <v>1.9</v>
      </c>
      <c r="Y246" t="s">
        <v>7774</v>
      </c>
      <c r="Z246" t="s">
        <v>7789</v>
      </c>
      <c r="AA246" t="s">
        <v>7774</v>
      </c>
      <c r="AE246" t="s">
        <v>5678</v>
      </c>
      <c r="AF246">
        <v>42.772319639999999</v>
      </c>
      <c r="AG246">
        <v>-82.037526700000001</v>
      </c>
      <c r="AH246">
        <v>203</v>
      </c>
      <c r="AI246">
        <v>290</v>
      </c>
      <c r="AK246">
        <v>15</v>
      </c>
      <c r="AL246">
        <v>986</v>
      </c>
      <c r="AM246">
        <v>3.9950000000000001</v>
      </c>
      <c r="AN246">
        <v>407.69799999999998</v>
      </c>
      <c r="AO246">
        <v>2115</v>
      </c>
      <c r="AP246">
        <v>2116</v>
      </c>
      <c r="AS246">
        <v>1.24</v>
      </c>
      <c r="AT246">
        <v>1.23</v>
      </c>
      <c r="AV246">
        <v>2.15</v>
      </c>
      <c r="AW246">
        <v>2.14</v>
      </c>
      <c r="BC246">
        <v>0.62</v>
      </c>
      <c r="BD246">
        <v>9</v>
      </c>
      <c r="BE246" t="s">
        <v>1344</v>
      </c>
      <c r="BF246" t="s">
        <v>4131</v>
      </c>
      <c r="BG246">
        <v>245</v>
      </c>
      <c r="BH246" t="s">
        <v>5753</v>
      </c>
      <c r="BI246" t="s">
        <v>7773</v>
      </c>
      <c r="BJ246">
        <v>245</v>
      </c>
      <c r="BK246">
        <v>1520</v>
      </c>
      <c r="BR246">
        <v>13</v>
      </c>
      <c r="BS246">
        <v>0.66</v>
      </c>
      <c r="BT246">
        <v>0.57999999999999996</v>
      </c>
      <c r="BU246">
        <v>0.57999999999999996</v>
      </c>
      <c r="BV246">
        <v>42.772319639999999</v>
      </c>
      <c r="BW246">
        <v>-82.037526700000001</v>
      </c>
      <c r="BX246">
        <v>4736053.6950000003</v>
      </c>
      <c r="BY246">
        <v>203.01400000000001</v>
      </c>
      <c r="BZ246">
        <v>128.1</v>
      </c>
      <c r="CA246" t="s">
        <v>7536</v>
      </c>
      <c r="CB246">
        <v>7</v>
      </c>
      <c r="CC246">
        <v>10</v>
      </c>
      <c r="CD246">
        <v>12</v>
      </c>
      <c r="CE246">
        <v>12</v>
      </c>
      <c r="CF246" t="s">
        <v>5677</v>
      </c>
      <c r="CG246">
        <v>414</v>
      </c>
      <c r="CH246" t="s">
        <v>3290</v>
      </c>
      <c r="CI246" t="s">
        <v>7332</v>
      </c>
      <c r="CJ246">
        <v>5.56</v>
      </c>
      <c r="CK246">
        <v>1.9</v>
      </c>
    </row>
    <row r="247" spans="1:89" x14ac:dyDescent="0.35">
      <c r="A247" t="s">
        <v>4132</v>
      </c>
      <c r="B247">
        <v>246</v>
      </c>
      <c r="C247" t="s">
        <v>7778</v>
      </c>
      <c r="D247">
        <v>420</v>
      </c>
      <c r="E247">
        <v>1367.203</v>
      </c>
      <c r="F247">
        <v>10</v>
      </c>
      <c r="G247" t="s">
        <v>7782</v>
      </c>
      <c r="H247" t="s">
        <v>7773</v>
      </c>
      <c r="I247" t="s">
        <v>5753</v>
      </c>
      <c r="J247">
        <v>13</v>
      </c>
      <c r="K247">
        <v>0.73</v>
      </c>
      <c r="L247">
        <v>10</v>
      </c>
      <c r="M247">
        <v>9</v>
      </c>
      <c r="N247" t="s">
        <v>7501</v>
      </c>
      <c r="Q247" t="s">
        <v>7784</v>
      </c>
      <c r="R247" t="s">
        <v>7774</v>
      </c>
      <c r="S247" t="s">
        <v>7203</v>
      </c>
      <c r="T247" t="s">
        <v>7528</v>
      </c>
      <c r="U247" t="s">
        <v>7528</v>
      </c>
      <c r="V247">
        <v>5.56</v>
      </c>
      <c r="W247" t="s">
        <v>7897</v>
      </c>
      <c r="X247">
        <v>1.9</v>
      </c>
      <c r="Y247" t="s">
        <v>7774</v>
      </c>
      <c r="Z247" t="s">
        <v>7789</v>
      </c>
      <c r="AA247" t="s">
        <v>7774</v>
      </c>
      <c r="AE247" t="s">
        <v>5678</v>
      </c>
      <c r="AF247">
        <v>42.77231871</v>
      </c>
      <c r="AG247">
        <v>-82.037526729999996</v>
      </c>
      <c r="AH247">
        <v>203</v>
      </c>
      <c r="AI247">
        <v>290</v>
      </c>
      <c r="AK247">
        <v>15</v>
      </c>
      <c r="AL247">
        <v>986</v>
      </c>
      <c r="AM247">
        <v>4.0970000000000004</v>
      </c>
      <c r="AN247">
        <v>420.12299999999999</v>
      </c>
      <c r="AO247">
        <v>2114</v>
      </c>
      <c r="AP247">
        <v>2115</v>
      </c>
      <c r="AS247">
        <v>1.23</v>
      </c>
      <c r="AT247">
        <v>1.23</v>
      </c>
      <c r="AV247">
        <v>2.14</v>
      </c>
      <c r="AW247">
        <v>2.14</v>
      </c>
      <c r="BC247">
        <v>0.73</v>
      </c>
      <c r="BD247">
        <v>10</v>
      </c>
      <c r="BE247" t="s">
        <v>1345</v>
      </c>
      <c r="BF247" t="s">
        <v>4132</v>
      </c>
      <c r="BG247">
        <v>246</v>
      </c>
      <c r="BH247" t="s">
        <v>5753</v>
      </c>
      <c r="BI247" t="s">
        <v>7773</v>
      </c>
      <c r="BJ247">
        <v>246</v>
      </c>
      <c r="BK247">
        <v>1520</v>
      </c>
      <c r="BR247">
        <v>13</v>
      </c>
      <c r="BS247">
        <v>0.66</v>
      </c>
      <c r="BT247">
        <v>0.57999999999999996</v>
      </c>
      <c r="BU247">
        <v>0.57999999999999996</v>
      </c>
      <c r="BV247">
        <v>42.77231871</v>
      </c>
      <c r="BW247">
        <v>-82.037526729999996</v>
      </c>
      <c r="BX247">
        <v>4736053.5920000002</v>
      </c>
      <c r="BY247">
        <v>203.01400000000001</v>
      </c>
      <c r="BZ247">
        <v>133.30000000000001</v>
      </c>
      <c r="CA247" t="s">
        <v>7510</v>
      </c>
      <c r="CB247">
        <v>7</v>
      </c>
      <c r="CC247">
        <v>10</v>
      </c>
      <c r="CD247">
        <v>12</v>
      </c>
      <c r="CE247">
        <v>12</v>
      </c>
      <c r="CF247" t="s">
        <v>5677</v>
      </c>
      <c r="CG247">
        <v>414</v>
      </c>
      <c r="CH247" t="s">
        <v>3290</v>
      </c>
      <c r="CI247" t="s">
        <v>7332</v>
      </c>
      <c r="CJ247">
        <v>5.56</v>
      </c>
      <c r="CK247">
        <v>1.9</v>
      </c>
    </row>
    <row r="248" spans="1:89" x14ac:dyDescent="0.35">
      <c r="A248" t="s">
        <v>4133</v>
      </c>
      <c r="B248">
        <v>247</v>
      </c>
      <c r="C248" t="s">
        <v>7778</v>
      </c>
      <c r="D248">
        <v>421</v>
      </c>
      <c r="E248">
        <v>1367.373</v>
      </c>
      <c r="F248">
        <v>10</v>
      </c>
      <c r="G248" t="s">
        <v>7782</v>
      </c>
      <c r="H248" t="s">
        <v>7773</v>
      </c>
      <c r="I248" t="s">
        <v>5753</v>
      </c>
      <c r="J248">
        <v>11</v>
      </c>
      <c r="K248">
        <v>0.61</v>
      </c>
      <c r="L248">
        <v>10</v>
      </c>
      <c r="M248">
        <v>10</v>
      </c>
      <c r="N248" t="s">
        <v>7499</v>
      </c>
      <c r="Q248" t="s">
        <v>7784</v>
      </c>
      <c r="R248" t="s">
        <v>7774</v>
      </c>
      <c r="S248" t="s">
        <v>7203</v>
      </c>
      <c r="T248" t="s">
        <v>7528</v>
      </c>
      <c r="U248" t="s">
        <v>7528</v>
      </c>
      <c r="V248">
        <v>5.56</v>
      </c>
      <c r="W248" t="s">
        <v>7897</v>
      </c>
      <c r="X248">
        <v>1.9</v>
      </c>
      <c r="Y248" t="s">
        <v>7774</v>
      </c>
      <c r="Z248" t="s">
        <v>7789</v>
      </c>
      <c r="AA248" t="s">
        <v>7774</v>
      </c>
      <c r="AE248" t="s">
        <v>5678</v>
      </c>
      <c r="AF248">
        <v>42.77231716</v>
      </c>
      <c r="AG248">
        <v>-82.037526779999993</v>
      </c>
      <c r="AH248">
        <v>203</v>
      </c>
      <c r="AI248">
        <v>290</v>
      </c>
      <c r="AK248">
        <v>15</v>
      </c>
      <c r="AL248">
        <v>986</v>
      </c>
      <c r="AM248">
        <v>4.2670000000000003</v>
      </c>
      <c r="AN248">
        <v>420.22300000000001</v>
      </c>
      <c r="AO248">
        <v>2115</v>
      </c>
      <c r="AP248">
        <v>2116</v>
      </c>
      <c r="AS248">
        <v>1.24</v>
      </c>
      <c r="AT248">
        <v>1.23</v>
      </c>
      <c r="AV248">
        <v>2.15</v>
      </c>
      <c r="AW248">
        <v>2.14</v>
      </c>
      <c r="BC248">
        <v>0.61</v>
      </c>
      <c r="BD248">
        <v>10</v>
      </c>
      <c r="BE248" t="s">
        <v>1346</v>
      </c>
      <c r="BF248" t="s">
        <v>4133</v>
      </c>
      <c r="BG248">
        <v>247</v>
      </c>
      <c r="BH248" t="s">
        <v>5753</v>
      </c>
      <c r="BI248" t="s">
        <v>7773</v>
      </c>
      <c r="BJ248">
        <v>247</v>
      </c>
      <c r="BK248">
        <v>1520</v>
      </c>
      <c r="BR248">
        <v>13</v>
      </c>
      <c r="BS248">
        <v>0.66</v>
      </c>
      <c r="BT248">
        <v>0.57999999999999996</v>
      </c>
      <c r="BU248">
        <v>0.57999999999999996</v>
      </c>
      <c r="BV248">
        <v>42.77231716</v>
      </c>
      <c r="BW248">
        <v>-82.037526779999993</v>
      </c>
      <c r="BX248">
        <v>4736053.4210000001</v>
      </c>
      <c r="BY248">
        <v>203.01400000000001</v>
      </c>
      <c r="BZ248">
        <v>136.5</v>
      </c>
      <c r="CA248" t="s">
        <v>7360</v>
      </c>
      <c r="CB248">
        <v>7</v>
      </c>
      <c r="CC248">
        <v>10</v>
      </c>
      <c r="CD248">
        <v>12</v>
      </c>
      <c r="CE248">
        <v>12</v>
      </c>
      <c r="CF248" t="s">
        <v>5677</v>
      </c>
      <c r="CG248">
        <v>414</v>
      </c>
      <c r="CH248" t="s">
        <v>3290</v>
      </c>
      <c r="CI248" t="s">
        <v>7332</v>
      </c>
      <c r="CJ248">
        <v>5.56</v>
      </c>
      <c r="CK248">
        <v>1.9</v>
      </c>
    </row>
    <row r="249" spans="1:89" x14ac:dyDescent="0.35">
      <c r="A249" t="s">
        <v>4134</v>
      </c>
      <c r="B249">
        <v>248</v>
      </c>
      <c r="C249" t="s">
        <v>7778</v>
      </c>
      <c r="D249">
        <v>422</v>
      </c>
      <c r="E249">
        <v>1367.441</v>
      </c>
      <c r="F249">
        <v>10</v>
      </c>
      <c r="G249" t="s">
        <v>7782</v>
      </c>
      <c r="H249" t="s">
        <v>7773</v>
      </c>
      <c r="I249" t="s">
        <v>5753</v>
      </c>
      <c r="J249">
        <v>13</v>
      </c>
      <c r="K249">
        <v>0.7</v>
      </c>
      <c r="L249">
        <v>9</v>
      </c>
      <c r="M249">
        <v>9</v>
      </c>
      <c r="N249" t="s">
        <v>7508</v>
      </c>
      <c r="P249">
        <v>16</v>
      </c>
      <c r="Q249" t="s">
        <v>7784</v>
      </c>
      <c r="R249" t="s">
        <v>7774</v>
      </c>
      <c r="S249" t="s">
        <v>7203</v>
      </c>
      <c r="T249" t="s">
        <v>7528</v>
      </c>
      <c r="U249" t="s">
        <v>7528</v>
      </c>
      <c r="V249">
        <v>5.56</v>
      </c>
      <c r="W249" t="s">
        <v>7897</v>
      </c>
      <c r="X249">
        <v>1.9</v>
      </c>
      <c r="Y249" t="s">
        <v>7774</v>
      </c>
      <c r="Z249" t="s">
        <v>7789</v>
      </c>
      <c r="AA249" t="s">
        <v>7774</v>
      </c>
      <c r="AE249" t="s">
        <v>5678</v>
      </c>
      <c r="AF249">
        <v>42.772316539999998</v>
      </c>
      <c r="AG249">
        <v>-82.037526799999995</v>
      </c>
      <c r="AH249">
        <v>203</v>
      </c>
      <c r="AI249">
        <v>290</v>
      </c>
      <c r="AK249">
        <v>15</v>
      </c>
      <c r="AL249">
        <v>986</v>
      </c>
      <c r="AM249">
        <v>4.3360000000000003</v>
      </c>
      <c r="AN249">
        <v>420.65199999999999</v>
      </c>
      <c r="AO249">
        <v>2115</v>
      </c>
      <c r="AP249">
        <v>2115</v>
      </c>
      <c r="AS249">
        <v>1.24</v>
      </c>
      <c r="AT249">
        <v>1.23</v>
      </c>
      <c r="AV249">
        <v>2.14</v>
      </c>
      <c r="AW249">
        <v>2.14</v>
      </c>
      <c r="BC249">
        <v>0.7</v>
      </c>
      <c r="BD249">
        <v>9</v>
      </c>
      <c r="BE249" t="s">
        <v>1347</v>
      </c>
      <c r="BF249" t="s">
        <v>4134</v>
      </c>
      <c r="BG249">
        <v>248</v>
      </c>
      <c r="BH249" t="s">
        <v>5753</v>
      </c>
      <c r="BI249" t="s">
        <v>7773</v>
      </c>
      <c r="BJ249">
        <v>248</v>
      </c>
      <c r="BK249">
        <v>1520</v>
      </c>
      <c r="BL249">
        <v>423</v>
      </c>
      <c r="BM249">
        <v>16</v>
      </c>
      <c r="BR249">
        <v>13</v>
      </c>
      <c r="BS249">
        <v>0.66</v>
      </c>
      <c r="BT249">
        <v>0.57999999999999996</v>
      </c>
      <c r="BU249">
        <v>0.57999999999999996</v>
      </c>
      <c r="BV249">
        <v>42.772316539999998</v>
      </c>
      <c r="BW249">
        <v>-82.037526799999995</v>
      </c>
      <c r="BX249">
        <v>4736053.352</v>
      </c>
      <c r="BY249">
        <v>203.01400000000001</v>
      </c>
      <c r="BZ249">
        <v>133.5</v>
      </c>
      <c r="CA249" t="s">
        <v>7510</v>
      </c>
      <c r="CB249">
        <v>7</v>
      </c>
      <c r="CC249">
        <v>10</v>
      </c>
      <c r="CD249">
        <v>12</v>
      </c>
      <c r="CE249">
        <v>12</v>
      </c>
      <c r="CF249" t="s">
        <v>5677</v>
      </c>
      <c r="CG249">
        <v>414</v>
      </c>
      <c r="CH249" t="s">
        <v>3290</v>
      </c>
      <c r="CI249" t="s">
        <v>7332</v>
      </c>
      <c r="CJ249">
        <v>5.56</v>
      </c>
      <c r="CK249">
        <v>1.9</v>
      </c>
    </row>
    <row r="250" spans="1:89" hidden="1" x14ac:dyDescent="0.35">
      <c r="A250" t="s">
        <v>4134</v>
      </c>
      <c r="B250">
        <v>249</v>
      </c>
      <c r="C250" t="s">
        <v>7778</v>
      </c>
      <c r="D250">
        <v>423</v>
      </c>
      <c r="E250">
        <v>1367.451</v>
      </c>
      <c r="F250">
        <v>10</v>
      </c>
      <c r="G250" t="s">
        <v>7782</v>
      </c>
      <c r="H250" t="s">
        <v>7773</v>
      </c>
      <c r="I250" t="s">
        <v>7852</v>
      </c>
      <c r="J250">
        <v>13</v>
      </c>
      <c r="K250">
        <v>0.7</v>
      </c>
      <c r="L250">
        <v>30</v>
      </c>
      <c r="M250">
        <v>15</v>
      </c>
      <c r="N250" t="s">
        <v>7503</v>
      </c>
      <c r="P250">
        <v>16</v>
      </c>
      <c r="Q250" t="s">
        <v>7784</v>
      </c>
      <c r="R250" t="s">
        <v>7774</v>
      </c>
      <c r="S250" t="s">
        <v>7203</v>
      </c>
      <c r="T250" t="s">
        <v>7528</v>
      </c>
      <c r="U250" t="s">
        <v>7528</v>
      </c>
      <c r="V250">
        <v>5.56</v>
      </c>
      <c r="W250" t="s">
        <v>7897</v>
      </c>
      <c r="X250">
        <v>1.9</v>
      </c>
      <c r="Y250" t="s">
        <v>7774</v>
      </c>
      <c r="Z250" t="s">
        <v>7788</v>
      </c>
      <c r="AA250" t="s">
        <v>7774</v>
      </c>
      <c r="AB250">
        <v>10</v>
      </c>
      <c r="AE250" t="s">
        <v>5683</v>
      </c>
      <c r="AF250">
        <v>42.772316539999998</v>
      </c>
      <c r="AG250">
        <v>-82.037526799999995</v>
      </c>
      <c r="AH250">
        <v>203</v>
      </c>
      <c r="AI250">
        <v>290</v>
      </c>
      <c r="AK250">
        <v>15</v>
      </c>
      <c r="AL250">
        <v>986</v>
      </c>
      <c r="AM250">
        <v>4.3360000000000003</v>
      </c>
      <c r="AN250">
        <v>414.12900000000002</v>
      </c>
      <c r="AO250">
        <v>2089</v>
      </c>
      <c r="AP250">
        <v>2084</v>
      </c>
      <c r="AS250">
        <v>1.22</v>
      </c>
      <c r="AT250">
        <v>1.22</v>
      </c>
      <c r="AV250">
        <v>2.11</v>
      </c>
      <c r="AW250">
        <v>2.12</v>
      </c>
      <c r="BC250">
        <v>0.53</v>
      </c>
      <c r="BD250">
        <v>30</v>
      </c>
      <c r="BE250" t="s">
        <v>8678</v>
      </c>
      <c r="BF250" t="s">
        <v>4134</v>
      </c>
      <c r="BG250">
        <v>249</v>
      </c>
      <c r="BH250" t="s">
        <v>7852</v>
      </c>
      <c r="BI250" t="s">
        <v>7773</v>
      </c>
      <c r="BJ250">
        <v>249</v>
      </c>
      <c r="BK250">
        <v>1520</v>
      </c>
      <c r="BL250">
        <v>423</v>
      </c>
      <c r="BM250">
        <v>16</v>
      </c>
      <c r="BN250" t="s">
        <v>8660</v>
      </c>
      <c r="BR250">
        <v>13</v>
      </c>
      <c r="BS250">
        <v>0.66</v>
      </c>
      <c r="BT250">
        <v>0.59</v>
      </c>
      <c r="BU250">
        <v>0.59</v>
      </c>
      <c r="BV250">
        <v>42.772316539999998</v>
      </c>
      <c r="BW250">
        <v>-82.037526799999995</v>
      </c>
      <c r="BX250">
        <v>4736053.352</v>
      </c>
      <c r="BY250">
        <v>203.01400000000001</v>
      </c>
      <c r="BZ250">
        <v>130.80000000000001</v>
      </c>
      <c r="CA250" t="s">
        <v>7535</v>
      </c>
      <c r="CB250">
        <v>7</v>
      </c>
      <c r="CC250">
        <v>10</v>
      </c>
      <c r="CD250">
        <v>11</v>
      </c>
      <c r="CE250">
        <v>12</v>
      </c>
      <c r="CF250" t="s">
        <v>5677</v>
      </c>
      <c r="CG250">
        <v>414</v>
      </c>
      <c r="CH250" t="s">
        <v>5823</v>
      </c>
      <c r="CI250" t="s">
        <v>8661</v>
      </c>
      <c r="CJ250">
        <v>5.56</v>
      </c>
    </row>
    <row r="251" spans="1:89" x14ac:dyDescent="0.35">
      <c r="A251" t="s">
        <v>4135</v>
      </c>
      <c r="B251">
        <v>250</v>
      </c>
      <c r="C251" t="s">
        <v>7778</v>
      </c>
      <c r="D251">
        <v>424</v>
      </c>
      <c r="E251">
        <v>1367.462</v>
      </c>
      <c r="F251">
        <v>10</v>
      </c>
      <c r="G251" t="s">
        <v>7782</v>
      </c>
      <c r="H251" t="s">
        <v>7773</v>
      </c>
      <c r="I251" t="s">
        <v>5753</v>
      </c>
      <c r="J251">
        <v>12</v>
      </c>
      <c r="K251">
        <v>0.68</v>
      </c>
      <c r="L251">
        <v>9</v>
      </c>
      <c r="M251">
        <v>12</v>
      </c>
      <c r="N251" t="s">
        <v>7506</v>
      </c>
      <c r="P251">
        <v>16</v>
      </c>
      <c r="Q251" t="s">
        <v>7784</v>
      </c>
      <c r="R251" t="s">
        <v>7774</v>
      </c>
      <c r="S251" t="s">
        <v>7203</v>
      </c>
      <c r="T251" t="s">
        <v>7528</v>
      </c>
      <c r="U251" t="s">
        <v>7528</v>
      </c>
      <c r="V251">
        <v>5.56</v>
      </c>
      <c r="W251" t="s">
        <v>7897</v>
      </c>
      <c r="X251">
        <v>1.9</v>
      </c>
      <c r="Y251" t="s">
        <v>7774</v>
      </c>
      <c r="Z251" t="s">
        <v>7786</v>
      </c>
      <c r="AA251" t="s">
        <v>7774</v>
      </c>
      <c r="AB251">
        <v>10</v>
      </c>
      <c r="AC251">
        <v>10</v>
      </c>
      <c r="AD251">
        <v>15</v>
      </c>
      <c r="AE251" t="s">
        <v>5683</v>
      </c>
      <c r="AF251">
        <v>42.772316349999997</v>
      </c>
      <c r="AG251">
        <v>-82.037526799999995</v>
      </c>
      <c r="AH251">
        <v>203</v>
      </c>
      <c r="AI251">
        <v>290</v>
      </c>
      <c r="AK251">
        <v>15</v>
      </c>
      <c r="AL251">
        <v>986</v>
      </c>
      <c r="AM251">
        <v>4.3570000000000002</v>
      </c>
      <c r="AN251">
        <v>414.12900000000002</v>
      </c>
      <c r="AO251">
        <v>2115</v>
      </c>
      <c r="AP251">
        <v>2116</v>
      </c>
      <c r="AS251">
        <v>1.24</v>
      </c>
      <c r="AT251">
        <v>1.24</v>
      </c>
      <c r="AV251">
        <v>2.15</v>
      </c>
      <c r="AW251">
        <v>2.14</v>
      </c>
      <c r="BC251">
        <v>0.68</v>
      </c>
      <c r="BD251">
        <v>9</v>
      </c>
      <c r="BE251" t="s">
        <v>1348</v>
      </c>
      <c r="BF251" t="s">
        <v>4135</v>
      </c>
      <c r="BG251">
        <v>250</v>
      </c>
      <c r="BH251" t="s">
        <v>5753</v>
      </c>
      <c r="BI251" t="s">
        <v>7773</v>
      </c>
      <c r="BJ251">
        <v>250</v>
      </c>
      <c r="BK251">
        <v>1520</v>
      </c>
      <c r="BL251">
        <v>423</v>
      </c>
      <c r="BM251">
        <v>16</v>
      </c>
      <c r="BR251">
        <v>13</v>
      </c>
      <c r="BS251">
        <v>0.66</v>
      </c>
      <c r="BT251">
        <v>0.57999999999999996</v>
      </c>
      <c r="BU251">
        <v>0.57999999999999996</v>
      </c>
      <c r="BV251">
        <v>42.772316349999997</v>
      </c>
      <c r="BW251">
        <v>-82.037526799999995</v>
      </c>
      <c r="BX251">
        <v>4736053.3310000002</v>
      </c>
      <c r="BY251">
        <v>203.01400000000001</v>
      </c>
      <c r="BZ251">
        <v>130.80000000000001</v>
      </c>
      <c r="CA251" t="s">
        <v>7535</v>
      </c>
      <c r="CB251">
        <v>7</v>
      </c>
      <c r="CC251">
        <v>10</v>
      </c>
      <c r="CD251">
        <v>12</v>
      </c>
      <c r="CE251">
        <v>12</v>
      </c>
      <c r="CF251" t="s">
        <v>5677</v>
      </c>
      <c r="CG251">
        <v>414</v>
      </c>
      <c r="CH251" t="s">
        <v>3290</v>
      </c>
      <c r="CI251" t="s">
        <v>7332</v>
      </c>
      <c r="CJ251">
        <v>5.56</v>
      </c>
      <c r="CK251">
        <v>1.9</v>
      </c>
    </row>
    <row r="252" spans="1:89" x14ac:dyDescent="0.35">
      <c r="A252" t="s">
        <v>4136</v>
      </c>
      <c r="B252">
        <v>251</v>
      </c>
      <c r="C252" t="s">
        <v>7778</v>
      </c>
      <c r="D252">
        <v>425</v>
      </c>
      <c r="E252">
        <v>1369.19</v>
      </c>
      <c r="F252">
        <v>10</v>
      </c>
      <c r="G252" t="s">
        <v>7782</v>
      </c>
      <c r="H252" t="s">
        <v>7773</v>
      </c>
      <c r="I252" t="s">
        <v>5753</v>
      </c>
      <c r="J252">
        <v>12</v>
      </c>
      <c r="K252">
        <v>0.68</v>
      </c>
      <c r="L252">
        <v>11</v>
      </c>
      <c r="M252">
        <v>11</v>
      </c>
      <c r="N252" t="s">
        <v>7511</v>
      </c>
      <c r="Q252" t="s">
        <v>7784</v>
      </c>
      <c r="R252" t="s">
        <v>7774</v>
      </c>
      <c r="S252" t="s">
        <v>7203</v>
      </c>
      <c r="T252" t="s">
        <v>7528</v>
      </c>
      <c r="U252" t="s">
        <v>7528</v>
      </c>
      <c r="V252">
        <v>5.56</v>
      </c>
      <c r="W252" t="s">
        <v>7897</v>
      </c>
      <c r="X252">
        <v>1.9</v>
      </c>
      <c r="Y252" t="s">
        <v>7774</v>
      </c>
      <c r="Z252" t="s">
        <v>7788</v>
      </c>
      <c r="AA252" t="s">
        <v>7774</v>
      </c>
      <c r="AB252">
        <v>10</v>
      </c>
      <c r="AC252">
        <v>10</v>
      </c>
      <c r="AD252">
        <v>12</v>
      </c>
      <c r="AE252" t="s">
        <v>5683</v>
      </c>
      <c r="AF252">
        <v>42.772300710000003</v>
      </c>
      <c r="AG252">
        <v>-82.037527330000003</v>
      </c>
      <c r="AH252">
        <v>203</v>
      </c>
      <c r="AI252">
        <v>290</v>
      </c>
      <c r="AK252">
        <v>15</v>
      </c>
      <c r="AL252">
        <v>986</v>
      </c>
      <c r="AM252">
        <v>6.0839999999999996</v>
      </c>
      <c r="AN252">
        <v>410.822</v>
      </c>
      <c r="AO252">
        <v>2113</v>
      </c>
      <c r="AP252">
        <v>2114</v>
      </c>
      <c r="AS252">
        <v>1.23</v>
      </c>
      <c r="AT252">
        <v>1.23</v>
      </c>
      <c r="AV252">
        <v>2.14</v>
      </c>
      <c r="AW252">
        <v>2.14</v>
      </c>
      <c r="BC252">
        <v>0.68</v>
      </c>
      <c r="BD252">
        <v>11</v>
      </c>
      <c r="BE252" t="s">
        <v>1349</v>
      </c>
      <c r="BF252" t="s">
        <v>4136</v>
      </c>
      <c r="BG252">
        <v>251</v>
      </c>
      <c r="BH252" t="s">
        <v>5753</v>
      </c>
      <c r="BI252" t="s">
        <v>7773</v>
      </c>
      <c r="BJ252">
        <v>251</v>
      </c>
      <c r="BK252">
        <v>1520</v>
      </c>
      <c r="BR252">
        <v>13</v>
      </c>
      <c r="BS252">
        <v>0.66</v>
      </c>
      <c r="BT252">
        <v>0.57999999999999996</v>
      </c>
      <c r="BU252">
        <v>0.57999999999999996</v>
      </c>
      <c r="BV252">
        <v>42.772300710000003</v>
      </c>
      <c r="BW252">
        <v>-82.037527330000003</v>
      </c>
      <c r="BX252">
        <v>4736051.5939999996</v>
      </c>
      <c r="BY252">
        <v>203.017</v>
      </c>
      <c r="BZ252">
        <v>129.4</v>
      </c>
      <c r="CA252" t="s">
        <v>7512</v>
      </c>
      <c r="CB252">
        <v>7</v>
      </c>
      <c r="CC252">
        <v>10</v>
      </c>
      <c r="CD252">
        <v>12</v>
      </c>
      <c r="CE252">
        <v>12</v>
      </c>
      <c r="CF252" t="s">
        <v>5677</v>
      </c>
      <c r="CG252">
        <v>414</v>
      </c>
      <c r="CH252" t="s">
        <v>3290</v>
      </c>
      <c r="CI252" t="s">
        <v>7332</v>
      </c>
      <c r="CJ252">
        <v>5.56</v>
      </c>
      <c r="CK252">
        <v>1.8</v>
      </c>
    </row>
    <row r="253" spans="1:89" x14ac:dyDescent="0.35">
      <c r="A253" t="s">
        <v>4137</v>
      </c>
      <c r="B253">
        <v>252</v>
      </c>
      <c r="C253" t="s">
        <v>7778</v>
      </c>
      <c r="D253">
        <v>426</v>
      </c>
      <c r="E253">
        <v>1369.2639999999999</v>
      </c>
      <c r="F253">
        <v>10</v>
      </c>
      <c r="G253" t="s">
        <v>7782</v>
      </c>
      <c r="H253" t="s">
        <v>7773</v>
      </c>
      <c r="I253" t="s">
        <v>5753</v>
      </c>
      <c r="J253">
        <v>13</v>
      </c>
      <c r="K253">
        <v>0.75</v>
      </c>
      <c r="L253">
        <v>7</v>
      </c>
      <c r="M253">
        <v>9</v>
      </c>
      <c r="N253" t="s">
        <v>7503</v>
      </c>
      <c r="P253">
        <v>17</v>
      </c>
      <c r="Q253" t="s">
        <v>7784</v>
      </c>
      <c r="R253" t="s">
        <v>7774</v>
      </c>
      <c r="S253" t="s">
        <v>7203</v>
      </c>
      <c r="T253" t="s">
        <v>7528</v>
      </c>
      <c r="U253" t="s">
        <v>7528</v>
      </c>
      <c r="V253">
        <v>5.56</v>
      </c>
      <c r="W253" t="s">
        <v>7897</v>
      </c>
      <c r="X253">
        <v>1.8</v>
      </c>
      <c r="Y253" t="s">
        <v>7774</v>
      </c>
      <c r="Z253" t="s">
        <v>7789</v>
      </c>
      <c r="AA253" t="s">
        <v>7774</v>
      </c>
      <c r="AE253" t="s">
        <v>5678</v>
      </c>
      <c r="AF253">
        <v>42.772300020000003</v>
      </c>
      <c r="AG253">
        <v>-82.037527359999999</v>
      </c>
      <c r="AH253">
        <v>203</v>
      </c>
      <c r="AI253">
        <v>290</v>
      </c>
      <c r="AK253">
        <v>15</v>
      </c>
      <c r="AL253">
        <v>986</v>
      </c>
      <c r="AM253">
        <v>6.16</v>
      </c>
      <c r="AN253">
        <v>417.59100000000001</v>
      </c>
      <c r="AO253">
        <v>2117</v>
      </c>
      <c r="AP253">
        <v>2117</v>
      </c>
      <c r="AS253">
        <v>1.24</v>
      </c>
      <c r="AT253">
        <v>1.24</v>
      </c>
      <c r="AV253">
        <v>2.15</v>
      </c>
      <c r="AW253">
        <v>2.15</v>
      </c>
      <c r="BC253">
        <v>0.75</v>
      </c>
      <c r="BD253">
        <v>7</v>
      </c>
      <c r="BE253" t="s">
        <v>1350</v>
      </c>
      <c r="BF253" t="s">
        <v>4137</v>
      </c>
      <c r="BG253">
        <v>252</v>
      </c>
      <c r="BH253" t="s">
        <v>5753</v>
      </c>
      <c r="BI253" t="s">
        <v>7773</v>
      </c>
      <c r="BJ253">
        <v>252</v>
      </c>
      <c r="BK253">
        <v>1520</v>
      </c>
      <c r="BL253">
        <v>427</v>
      </c>
      <c r="BM253">
        <v>17</v>
      </c>
      <c r="BR253">
        <v>13</v>
      </c>
      <c r="BS253">
        <v>0.66</v>
      </c>
      <c r="BT253">
        <v>0.57999999999999996</v>
      </c>
      <c r="BU253">
        <v>0.57999999999999996</v>
      </c>
      <c r="BV253">
        <v>42.772300020000003</v>
      </c>
      <c r="BW253">
        <v>-82.037527359999999</v>
      </c>
      <c r="BX253">
        <v>4736051.5180000002</v>
      </c>
      <c r="BY253">
        <v>203.018</v>
      </c>
      <c r="BZ253">
        <v>132.19999999999999</v>
      </c>
      <c r="CA253" t="s">
        <v>7537</v>
      </c>
      <c r="CB253">
        <v>7</v>
      </c>
      <c r="CC253">
        <v>10</v>
      </c>
      <c r="CD253">
        <v>12</v>
      </c>
      <c r="CE253">
        <v>12</v>
      </c>
      <c r="CF253" t="s">
        <v>5677</v>
      </c>
      <c r="CG253">
        <v>414</v>
      </c>
      <c r="CH253" t="s">
        <v>3290</v>
      </c>
      <c r="CI253" t="s">
        <v>7332</v>
      </c>
      <c r="CJ253">
        <v>5.56</v>
      </c>
      <c r="CK253">
        <v>1.9</v>
      </c>
    </row>
    <row r="254" spans="1:89" hidden="1" x14ac:dyDescent="0.35">
      <c r="A254" t="s">
        <v>4137</v>
      </c>
      <c r="B254">
        <v>253</v>
      </c>
      <c r="C254" t="s">
        <v>7778</v>
      </c>
      <c r="D254">
        <v>427</v>
      </c>
      <c r="E254">
        <v>1369.2760000000001</v>
      </c>
      <c r="F254">
        <v>10</v>
      </c>
      <c r="G254" t="s">
        <v>7782</v>
      </c>
      <c r="H254" t="s">
        <v>7773</v>
      </c>
      <c r="I254" t="s">
        <v>7852</v>
      </c>
      <c r="J254">
        <v>13</v>
      </c>
      <c r="K254">
        <v>0.75</v>
      </c>
      <c r="L254">
        <v>30</v>
      </c>
      <c r="M254">
        <v>16</v>
      </c>
      <c r="N254" t="s">
        <v>7498</v>
      </c>
      <c r="P254">
        <v>17</v>
      </c>
      <c r="Q254" t="s">
        <v>7784</v>
      </c>
      <c r="R254" t="s">
        <v>7774</v>
      </c>
      <c r="S254" t="s">
        <v>7203</v>
      </c>
      <c r="T254" t="s">
        <v>7528</v>
      </c>
      <c r="U254" t="s">
        <v>7528</v>
      </c>
      <c r="V254">
        <v>5.56</v>
      </c>
      <c r="W254" t="s">
        <v>7897</v>
      </c>
      <c r="X254">
        <v>1.8</v>
      </c>
      <c r="Y254" t="s">
        <v>7774</v>
      </c>
      <c r="Z254" t="s">
        <v>7788</v>
      </c>
      <c r="AA254" t="s">
        <v>7774</v>
      </c>
      <c r="AB254">
        <v>10</v>
      </c>
      <c r="AE254" t="s">
        <v>5683</v>
      </c>
      <c r="AF254">
        <v>42.772300020000003</v>
      </c>
      <c r="AG254">
        <v>-82.037527359999999</v>
      </c>
      <c r="AH254">
        <v>203</v>
      </c>
      <c r="AI254">
        <v>290</v>
      </c>
      <c r="AK254">
        <v>15</v>
      </c>
      <c r="AL254">
        <v>986</v>
      </c>
      <c r="AM254">
        <v>6.16</v>
      </c>
      <c r="AN254">
        <v>410.66699999999997</v>
      </c>
      <c r="AO254">
        <v>2087</v>
      </c>
      <c r="AP254">
        <v>2081</v>
      </c>
      <c r="AS254">
        <v>1.22</v>
      </c>
      <c r="AT254">
        <v>1.22</v>
      </c>
      <c r="AV254">
        <v>2.11</v>
      </c>
      <c r="AW254">
        <v>2.12</v>
      </c>
      <c r="BC254">
        <v>0.55000000000000004</v>
      </c>
      <c r="BD254">
        <v>30</v>
      </c>
      <c r="BE254" t="s">
        <v>8679</v>
      </c>
      <c r="BF254" t="s">
        <v>4137</v>
      </c>
      <c r="BG254">
        <v>253</v>
      </c>
      <c r="BH254" t="s">
        <v>7852</v>
      </c>
      <c r="BI254" t="s">
        <v>7773</v>
      </c>
      <c r="BJ254">
        <v>253</v>
      </c>
      <c r="BK254">
        <v>1520</v>
      </c>
      <c r="BL254">
        <v>427</v>
      </c>
      <c r="BM254">
        <v>17</v>
      </c>
      <c r="BN254" t="s">
        <v>8660</v>
      </c>
      <c r="BR254">
        <v>13</v>
      </c>
      <c r="BS254">
        <v>0.67</v>
      </c>
      <c r="BT254">
        <v>0.59</v>
      </c>
      <c r="BU254">
        <v>0.59</v>
      </c>
      <c r="BV254">
        <v>42.772300020000003</v>
      </c>
      <c r="BW254">
        <v>-82.037527359999999</v>
      </c>
      <c r="BX254">
        <v>4736051.5180000002</v>
      </c>
      <c r="BY254">
        <v>203.018</v>
      </c>
      <c r="BZ254">
        <v>129.30000000000001</v>
      </c>
      <c r="CA254" t="s">
        <v>7512</v>
      </c>
      <c r="CB254">
        <v>7</v>
      </c>
      <c r="CC254">
        <v>10</v>
      </c>
      <c r="CD254">
        <v>11</v>
      </c>
      <c r="CE254">
        <v>12</v>
      </c>
      <c r="CF254" t="s">
        <v>5677</v>
      </c>
      <c r="CG254">
        <v>414</v>
      </c>
      <c r="CH254" t="s">
        <v>5823</v>
      </c>
      <c r="CI254" t="s">
        <v>8661</v>
      </c>
      <c r="CJ254">
        <v>5.56</v>
      </c>
    </row>
    <row r="255" spans="1:89" x14ac:dyDescent="0.35">
      <c r="A255" t="s">
        <v>4138</v>
      </c>
      <c r="B255">
        <v>254</v>
      </c>
      <c r="C255" t="s">
        <v>7778</v>
      </c>
      <c r="D255">
        <v>428</v>
      </c>
      <c r="E255">
        <v>1369.2850000000001</v>
      </c>
      <c r="F255">
        <v>10</v>
      </c>
      <c r="G255" t="s">
        <v>7782</v>
      </c>
      <c r="H255" t="s">
        <v>7773</v>
      </c>
      <c r="I255" t="s">
        <v>5753</v>
      </c>
      <c r="J255">
        <v>12</v>
      </c>
      <c r="K255">
        <v>0.69</v>
      </c>
      <c r="L255">
        <v>12</v>
      </c>
      <c r="M255">
        <v>11</v>
      </c>
      <c r="N255" t="s">
        <v>7511</v>
      </c>
      <c r="P255">
        <v>17</v>
      </c>
      <c r="Q255" t="s">
        <v>7784</v>
      </c>
      <c r="R255" t="s">
        <v>7774</v>
      </c>
      <c r="S255" t="s">
        <v>7203</v>
      </c>
      <c r="T255" t="s">
        <v>7528</v>
      </c>
      <c r="U255" t="s">
        <v>7528</v>
      </c>
      <c r="V255">
        <v>5.56</v>
      </c>
      <c r="W255" t="s">
        <v>7897</v>
      </c>
      <c r="X255">
        <v>1.8</v>
      </c>
      <c r="Y255" t="s">
        <v>7774</v>
      </c>
      <c r="Z255" t="s">
        <v>7788</v>
      </c>
      <c r="AA255" t="s">
        <v>7774</v>
      </c>
      <c r="AB255">
        <v>10</v>
      </c>
      <c r="AC255">
        <v>10</v>
      </c>
      <c r="AD255">
        <v>12</v>
      </c>
      <c r="AE255" t="s">
        <v>5683</v>
      </c>
      <c r="AF255">
        <v>42.772299859999997</v>
      </c>
      <c r="AG255">
        <v>-82.037527359999999</v>
      </c>
      <c r="AH255">
        <v>203</v>
      </c>
      <c r="AI255">
        <v>290</v>
      </c>
      <c r="AK255">
        <v>15</v>
      </c>
      <c r="AL255">
        <v>986</v>
      </c>
      <c r="AM255">
        <v>6.1779999999999999</v>
      </c>
      <c r="AN255">
        <v>410.66699999999997</v>
      </c>
      <c r="AO255">
        <v>2112</v>
      </c>
      <c r="AP255">
        <v>2113</v>
      </c>
      <c r="AS255">
        <v>1.23</v>
      </c>
      <c r="AT255">
        <v>1.23</v>
      </c>
      <c r="AV255">
        <v>2.14</v>
      </c>
      <c r="AW255">
        <v>2.14</v>
      </c>
      <c r="BC255">
        <v>0.69</v>
      </c>
      <c r="BD255">
        <v>12</v>
      </c>
      <c r="BE255" t="s">
        <v>1351</v>
      </c>
      <c r="BF255" t="s">
        <v>4138</v>
      </c>
      <c r="BG255">
        <v>254</v>
      </c>
      <c r="BH255" t="s">
        <v>5753</v>
      </c>
      <c r="BI255" t="s">
        <v>7773</v>
      </c>
      <c r="BJ255">
        <v>254</v>
      </c>
      <c r="BK255">
        <v>1520</v>
      </c>
      <c r="BL255">
        <v>427</v>
      </c>
      <c r="BM255">
        <v>17</v>
      </c>
      <c r="BR255">
        <v>13</v>
      </c>
      <c r="BS255">
        <v>0.66</v>
      </c>
      <c r="BT255">
        <v>0.57999999999999996</v>
      </c>
      <c r="BU255">
        <v>0.57999999999999996</v>
      </c>
      <c r="BV255">
        <v>42.772299859999997</v>
      </c>
      <c r="BW255">
        <v>-82.037527359999999</v>
      </c>
      <c r="BX255">
        <v>4736051.5</v>
      </c>
      <c r="BY255">
        <v>203.018</v>
      </c>
      <c r="BZ255">
        <v>129.30000000000001</v>
      </c>
      <c r="CA255" t="s">
        <v>7512</v>
      </c>
      <c r="CB255">
        <v>7</v>
      </c>
      <c r="CC255">
        <v>10</v>
      </c>
      <c r="CD255">
        <v>12</v>
      </c>
      <c r="CE255">
        <v>12</v>
      </c>
      <c r="CF255" t="s">
        <v>5677</v>
      </c>
      <c r="CG255">
        <v>414</v>
      </c>
      <c r="CH255" t="s">
        <v>3290</v>
      </c>
      <c r="CI255" t="s">
        <v>7332</v>
      </c>
      <c r="CJ255">
        <v>5.56</v>
      </c>
      <c r="CK255">
        <v>1.9</v>
      </c>
    </row>
    <row r="256" spans="1:89" x14ac:dyDescent="0.35">
      <c r="A256" t="s">
        <v>4139</v>
      </c>
      <c r="B256">
        <v>255</v>
      </c>
      <c r="C256" t="s">
        <v>7778</v>
      </c>
      <c r="D256">
        <v>429</v>
      </c>
      <c r="E256">
        <v>1369.414</v>
      </c>
      <c r="F256">
        <v>10</v>
      </c>
      <c r="G256" t="s">
        <v>7782</v>
      </c>
      <c r="H256" t="s">
        <v>7773</v>
      </c>
      <c r="I256" t="s">
        <v>5753</v>
      </c>
      <c r="J256">
        <v>12</v>
      </c>
      <c r="K256">
        <v>0.69</v>
      </c>
      <c r="L256">
        <v>11</v>
      </c>
      <c r="M256">
        <v>10</v>
      </c>
      <c r="N256" t="s">
        <v>7537</v>
      </c>
      <c r="Q256" t="s">
        <v>7784</v>
      </c>
      <c r="R256" t="s">
        <v>7774</v>
      </c>
      <c r="S256" t="s">
        <v>7203</v>
      </c>
      <c r="T256" t="s">
        <v>7528</v>
      </c>
      <c r="U256" t="s">
        <v>7528</v>
      </c>
      <c r="V256">
        <v>5.56</v>
      </c>
      <c r="W256" t="s">
        <v>7897</v>
      </c>
      <c r="X256">
        <v>1.9</v>
      </c>
      <c r="Y256" t="s">
        <v>7774</v>
      </c>
      <c r="Z256" t="s">
        <v>7783</v>
      </c>
      <c r="AA256" t="s">
        <v>7774</v>
      </c>
      <c r="AE256" t="s">
        <v>5678</v>
      </c>
      <c r="AF256">
        <v>42.77229869</v>
      </c>
      <c r="AG256">
        <v>-82.037527400000002</v>
      </c>
      <c r="AH256">
        <v>203</v>
      </c>
      <c r="AI256">
        <v>290</v>
      </c>
      <c r="AK256">
        <v>15</v>
      </c>
      <c r="AL256">
        <v>986</v>
      </c>
      <c r="AM256">
        <v>6.3079999999999998</v>
      </c>
      <c r="AN256">
        <v>411.60500000000002</v>
      </c>
      <c r="AO256">
        <v>2113</v>
      </c>
      <c r="AP256">
        <v>2114</v>
      </c>
      <c r="AS256">
        <v>1.23</v>
      </c>
      <c r="AT256">
        <v>1.23</v>
      </c>
      <c r="AV256">
        <v>2.14</v>
      </c>
      <c r="AW256">
        <v>2.14</v>
      </c>
      <c r="BC256">
        <v>0.69</v>
      </c>
      <c r="BD256">
        <v>11</v>
      </c>
      <c r="BE256" t="s">
        <v>1352</v>
      </c>
      <c r="BF256" t="s">
        <v>4139</v>
      </c>
      <c r="BG256">
        <v>255</v>
      </c>
      <c r="BH256" t="s">
        <v>5753</v>
      </c>
      <c r="BI256" t="s">
        <v>7773</v>
      </c>
      <c r="BJ256">
        <v>255</v>
      </c>
      <c r="BK256">
        <v>1520</v>
      </c>
      <c r="BR256">
        <v>13</v>
      </c>
      <c r="BS256">
        <v>0.66</v>
      </c>
      <c r="BT256">
        <v>0.57999999999999996</v>
      </c>
      <c r="BU256">
        <v>0.57999999999999996</v>
      </c>
      <c r="BV256">
        <v>42.77229869</v>
      </c>
      <c r="BW256">
        <v>-82.037527400000002</v>
      </c>
      <c r="BX256">
        <v>4736051.37</v>
      </c>
      <c r="BY256">
        <v>203.018</v>
      </c>
      <c r="BZ256">
        <v>129.69999999999999</v>
      </c>
      <c r="CA256" t="s">
        <v>7512</v>
      </c>
      <c r="CB256">
        <v>7</v>
      </c>
      <c r="CC256">
        <v>10</v>
      </c>
      <c r="CD256">
        <v>12</v>
      </c>
      <c r="CE256">
        <v>12</v>
      </c>
      <c r="CF256" t="s">
        <v>5677</v>
      </c>
      <c r="CG256">
        <v>414</v>
      </c>
      <c r="CH256" t="s">
        <v>3290</v>
      </c>
      <c r="CI256" t="s">
        <v>7332</v>
      </c>
      <c r="CJ256">
        <v>5.56</v>
      </c>
      <c r="CK256">
        <v>1.9</v>
      </c>
    </row>
    <row r="257" spans="1:89" x14ac:dyDescent="0.35">
      <c r="A257" t="s">
        <v>4140</v>
      </c>
      <c r="B257">
        <v>256</v>
      </c>
      <c r="C257" t="s">
        <v>7778</v>
      </c>
      <c r="D257">
        <v>430</v>
      </c>
      <c r="E257">
        <v>1369.7550000000001</v>
      </c>
      <c r="F257">
        <v>10</v>
      </c>
      <c r="G257" t="s">
        <v>7782</v>
      </c>
      <c r="H257" t="s">
        <v>7773</v>
      </c>
      <c r="I257" t="s">
        <v>5753</v>
      </c>
      <c r="J257">
        <v>12</v>
      </c>
      <c r="K257">
        <v>0.64</v>
      </c>
      <c r="L257">
        <v>7</v>
      </c>
      <c r="M257">
        <v>8</v>
      </c>
      <c r="N257" t="s">
        <v>7570</v>
      </c>
      <c r="Q257" t="s">
        <v>7784</v>
      </c>
      <c r="R257" t="s">
        <v>7774</v>
      </c>
      <c r="S257" t="s">
        <v>7203</v>
      </c>
      <c r="T257" t="s">
        <v>7528</v>
      </c>
      <c r="U257" t="s">
        <v>7528</v>
      </c>
      <c r="V257">
        <v>5.56</v>
      </c>
      <c r="W257" t="s">
        <v>7897</v>
      </c>
      <c r="X257">
        <v>1.9</v>
      </c>
      <c r="Y257" t="s">
        <v>7774</v>
      </c>
      <c r="Z257" t="s">
        <v>7789</v>
      </c>
      <c r="AA257" t="s">
        <v>7774</v>
      </c>
      <c r="AE257" t="s">
        <v>5678</v>
      </c>
      <c r="AF257">
        <v>42.772295569999997</v>
      </c>
      <c r="AG257">
        <v>-82.037527510000004</v>
      </c>
      <c r="AH257">
        <v>203</v>
      </c>
      <c r="AI257">
        <v>290</v>
      </c>
      <c r="AK257">
        <v>15</v>
      </c>
      <c r="AL257">
        <v>986</v>
      </c>
      <c r="AM257">
        <v>6.6509999999999998</v>
      </c>
      <c r="AN257">
        <v>424.84300000000002</v>
      </c>
      <c r="AO257">
        <v>2117</v>
      </c>
      <c r="AP257">
        <v>2117</v>
      </c>
      <c r="AS257">
        <v>1.24</v>
      </c>
      <c r="AT257">
        <v>1.24</v>
      </c>
      <c r="AV257">
        <v>2.15</v>
      </c>
      <c r="AW257">
        <v>2.15</v>
      </c>
      <c r="BC257">
        <v>0.64</v>
      </c>
      <c r="BD257">
        <v>7</v>
      </c>
      <c r="BE257" t="s">
        <v>1353</v>
      </c>
      <c r="BF257" t="s">
        <v>4140</v>
      </c>
      <c r="BG257">
        <v>256</v>
      </c>
      <c r="BH257" t="s">
        <v>5753</v>
      </c>
      <c r="BI257" t="s">
        <v>7773</v>
      </c>
      <c r="BJ257">
        <v>256</v>
      </c>
      <c r="BK257">
        <v>1520</v>
      </c>
      <c r="BR257">
        <v>13</v>
      </c>
      <c r="BS257">
        <v>0.66</v>
      </c>
      <c r="BT257">
        <v>0.57999999999999996</v>
      </c>
      <c r="BU257">
        <v>0.57999999999999996</v>
      </c>
      <c r="BV257">
        <v>42.772295569999997</v>
      </c>
      <c r="BW257">
        <v>-82.037527510000004</v>
      </c>
      <c r="BX257">
        <v>4736051.0240000002</v>
      </c>
      <c r="BY257">
        <v>203.018</v>
      </c>
      <c r="BZ257">
        <v>135.4</v>
      </c>
      <c r="CA257" t="s">
        <v>7508</v>
      </c>
      <c r="CB257">
        <v>7</v>
      </c>
      <c r="CC257">
        <v>10</v>
      </c>
      <c r="CD257">
        <v>12</v>
      </c>
      <c r="CE257">
        <v>12</v>
      </c>
      <c r="CF257" t="s">
        <v>5677</v>
      </c>
      <c r="CG257">
        <v>414</v>
      </c>
      <c r="CH257" t="s">
        <v>3290</v>
      </c>
      <c r="CI257" t="s">
        <v>7332</v>
      </c>
      <c r="CJ257">
        <v>5.56</v>
      </c>
      <c r="CK257">
        <v>1.9</v>
      </c>
    </row>
    <row r="258" spans="1:89" x14ac:dyDescent="0.35">
      <c r="A258" t="s">
        <v>4141</v>
      </c>
      <c r="B258">
        <v>257</v>
      </c>
      <c r="C258" t="s">
        <v>7778</v>
      </c>
      <c r="D258">
        <v>431</v>
      </c>
      <c r="E258">
        <v>1369.8979999999999</v>
      </c>
      <c r="F258">
        <v>10</v>
      </c>
      <c r="G258" t="s">
        <v>7782</v>
      </c>
      <c r="H258" t="s">
        <v>7773</v>
      </c>
      <c r="I258" t="s">
        <v>5753</v>
      </c>
      <c r="J258">
        <v>13</v>
      </c>
      <c r="K258">
        <v>0.73</v>
      </c>
      <c r="L258">
        <v>9</v>
      </c>
      <c r="M258">
        <v>9</v>
      </c>
      <c r="N258" t="s">
        <v>7504</v>
      </c>
      <c r="P258">
        <v>18</v>
      </c>
      <c r="Q258" t="s">
        <v>7784</v>
      </c>
      <c r="R258" t="s">
        <v>7774</v>
      </c>
      <c r="S258" t="s">
        <v>7203</v>
      </c>
      <c r="T258" t="s">
        <v>7528</v>
      </c>
      <c r="U258" t="s">
        <v>7528</v>
      </c>
      <c r="V258">
        <v>5.56</v>
      </c>
      <c r="W258" t="s">
        <v>7897</v>
      </c>
      <c r="X258">
        <v>1.9</v>
      </c>
      <c r="Y258" t="s">
        <v>7774</v>
      </c>
      <c r="Z258" t="s">
        <v>7789</v>
      </c>
      <c r="AA258" t="s">
        <v>7774</v>
      </c>
      <c r="AE258" t="s">
        <v>5678</v>
      </c>
      <c r="AF258">
        <v>42.772294289999998</v>
      </c>
      <c r="AG258">
        <v>-82.037527560000001</v>
      </c>
      <c r="AH258">
        <v>203</v>
      </c>
      <c r="AI258">
        <v>290</v>
      </c>
      <c r="AK258">
        <v>15</v>
      </c>
      <c r="AL258">
        <v>986</v>
      </c>
      <c r="AM258">
        <v>6.7930000000000001</v>
      </c>
      <c r="AN258">
        <v>418.72</v>
      </c>
      <c r="AO258">
        <v>2115</v>
      </c>
      <c r="AP258">
        <v>2116</v>
      </c>
      <c r="AS258">
        <v>1.24</v>
      </c>
      <c r="AT258">
        <v>1.23</v>
      </c>
      <c r="AV258">
        <v>2.15</v>
      </c>
      <c r="AW258">
        <v>2.14</v>
      </c>
      <c r="BC258">
        <v>0.73</v>
      </c>
      <c r="BD258">
        <v>9</v>
      </c>
      <c r="BE258" t="s">
        <v>1354</v>
      </c>
      <c r="BF258" t="s">
        <v>4141</v>
      </c>
      <c r="BG258">
        <v>257</v>
      </c>
      <c r="BH258" t="s">
        <v>5753</v>
      </c>
      <c r="BI258" t="s">
        <v>7773</v>
      </c>
      <c r="BJ258">
        <v>257</v>
      </c>
      <c r="BK258">
        <v>1520</v>
      </c>
      <c r="BL258">
        <v>432</v>
      </c>
      <c r="BM258">
        <v>18</v>
      </c>
      <c r="BR258">
        <v>13</v>
      </c>
      <c r="BS258">
        <v>0.66</v>
      </c>
      <c r="BT258">
        <v>0.57999999999999996</v>
      </c>
      <c r="BU258">
        <v>0.57999999999999996</v>
      </c>
      <c r="BV258">
        <v>42.772294289999998</v>
      </c>
      <c r="BW258">
        <v>-82.037527560000001</v>
      </c>
      <c r="BX258">
        <v>4736050.8810000001</v>
      </c>
      <c r="BY258">
        <v>203.018</v>
      </c>
      <c r="BZ258">
        <v>132.69999999999999</v>
      </c>
      <c r="CA258" t="s">
        <v>7498</v>
      </c>
      <c r="CB258">
        <v>7</v>
      </c>
      <c r="CC258">
        <v>10</v>
      </c>
      <c r="CD258">
        <v>12</v>
      </c>
      <c r="CE258">
        <v>12</v>
      </c>
      <c r="CF258" t="s">
        <v>5677</v>
      </c>
      <c r="CG258">
        <v>414</v>
      </c>
      <c r="CH258" t="s">
        <v>3290</v>
      </c>
      <c r="CI258" t="s">
        <v>7332</v>
      </c>
      <c r="CJ258">
        <v>5.56</v>
      </c>
      <c r="CK258">
        <v>1.9</v>
      </c>
    </row>
    <row r="259" spans="1:89" hidden="1" x14ac:dyDescent="0.35">
      <c r="A259" t="s">
        <v>4141</v>
      </c>
      <c r="B259">
        <v>258</v>
      </c>
      <c r="C259" t="s">
        <v>7778</v>
      </c>
      <c r="D259">
        <v>432</v>
      </c>
      <c r="E259">
        <v>1369.9079999999999</v>
      </c>
      <c r="F259">
        <v>10</v>
      </c>
      <c r="G259" t="s">
        <v>7782</v>
      </c>
      <c r="H259" t="s">
        <v>7773</v>
      </c>
      <c r="I259" t="s">
        <v>7852</v>
      </c>
      <c r="J259">
        <v>13</v>
      </c>
      <c r="K259">
        <v>0.73</v>
      </c>
      <c r="L259">
        <v>29</v>
      </c>
      <c r="M259">
        <v>14</v>
      </c>
      <c r="N259" t="s">
        <v>7510</v>
      </c>
      <c r="P259">
        <v>18</v>
      </c>
      <c r="Q259" t="s">
        <v>7784</v>
      </c>
      <c r="R259" t="s">
        <v>7774</v>
      </c>
      <c r="S259" t="s">
        <v>7203</v>
      </c>
      <c r="T259" t="s">
        <v>7528</v>
      </c>
      <c r="U259" t="s">
        <v>7528</v>
      </c>
      <c r="V259">
        <v>5.56</v>
      </c>
      <c r="W259" t="s">
        <v>7897</v>
      </c>
      <c r="X259">
        <v>1.9</v>
      </c>
      <c r="Y259" t="s">
        <v>7774</v>
      </c>
      <c r="Z259" t="s">
        <v>7879</v>
      </c>
      <c r="AA259" t="s">
        <v>7774</v>
      </c>
      <c r="AE259" t="s">
        <v>5939</v>
      </c>
      <c r="AF259">
        <v>42.772294289999998</v>
      </c>
      <c r="AG259">
        <v>-82.037527560000001</v>
      </c>
      <c r="AH259">
        <v>203</v>
      </c>
      <c r="AI259">
        <v>290</v>
      </c>
      <c r="AK259">
        <v>15</v>
      </c>
      <c r="AL259">
        <v>986</v>
      </c>
      <c r="AM259">
        <v>6.7930000000000001</v>
      </c>
      <c r="AN259">
        <v>413.80399999999997</v>
      </c>
      <c r="AO259">
        <v>2091</v>
      </c>
      <c r="AP259">
        <v>2083</v>
      </c>
      <c r="AS259">
        <v>1.22</v>
      </c>
      <c r="AT259">
        <v>1.22</v>
      </c>
      <c r="AV259">
        <v>2.11</v>
      </c>
      <c r="AW259">
        <v>2.12</v>
      </c>
      <c r="BC259">
        <v>0.5</v>
      </c>
      <c r="BD259">
        <v>29</v>
      </c>
      <c r="BE259" t="s">
        <v>8680</v>
      </c>
      <c r="BF259" t="s">
        <v>4141</v>
      </c>
      <c r="BG259">
        <v>258</v>
      </c>
      <c r="BH259" t="s">
        <v>7852</v>
      </c>
      <c r="BI259" t="s">
        <v>7773</v>
      </c>
      <c r="BJ259">
        <v>258</v>
      </c>
      <c r="BK259">
        <v>1520</v>
      </c>
      <c r="BL259">
        <v>432</v>
      </c>
      <c r="BM259">
        <v>18</v>
      </c>
      <c r="BN259" t="s">
        <v>8660</v>
      </c>
      <c r="BR259">
        <v>13</v>
      </c>
      <c r="BS259">
        <v>0.67</v>
      </c>
      <c r="BT259">
        <v>0.59</v>
      </c>
      <c r="BU259">
        <v>0.59</v>
      </c>
      <c r="BV259">
        <v>42.772294289999998</v>
      </c>
      <c r="BW259">
        <v>-82.037527560000001</v>
      </c>
      <c r="BX259">
        <v>4736050.8810000001</v>
      </c>
      <c r="BY259">
        <v>203.018</v>
      </c>
      <c r="BZ259">
        <v>130.6</v>
      </c>
      <c r="CA259" t="s">
        <v>7513</v>
      </c>
      <c r="CB259">
        <v>7</v>
      </c>
      <c r="CC259">
        <v>10</v>
      </c>
      <c r="CD259">
        <v>11</v>
      </c>
      <c r="CE259">
        <v>12</v>
      </c>
      <c r="CF259" t="s">
        <v>5677</v>
      </c>
      <c r="CG259">
        <v>414</v>
      </c>
      <c r="CH259" t="s">
        <v>5823</v>
      </c>
      <c r="CI259" t="s">
        <v>8661</v>
      </c>
      <c r="CJ259">
        <v>5.56</v>
      </c>
    </row>
    <row r="260" spans="1:89" x14ac:dyDescent="0.35">
      <c r="A260" t="s">
        <v>4142</v>
      </c>
      <c r="B260">
        <v>259</v>
      </c>
      <c r="C260" t="s">
        <v>7778</v>
      </c>
      <c r="D260">
        <v>433</v>
      </c>
      <c r="E260">
        <v>1369.9179999999999</v>
      </c>
      <c r="F260">
        <v>10</v>
      </c>
      <c r="G260" t="s">
        <v>7782</v>
      </c>
      <c r="H260" t="s">
        <v>7773</v>
      </c>
      <c r="I260" t="s">
        <v>5753</v>
      </c>
      <c r="J260">
        <v>10</v>
      </c>
      <c r="K260">
        <v>0.56000000000000005</v>
      </c>
      <c r="L260">
        <v>9</v>
      </c>
      <c r="M260">
        <v>9</v>
      </c>
      <c r="N260" t="s">
        <v>7498</v>
      </c>
      <c r="P260">
        <v>18</v>
      </c>
      <c r="Q260" t="s">
        <v>7784</v>
      </c>
      <c r="R260" t="s">
        <v>7774</v>
      </c>
      <c r="S260" t="s">
        <v>7203</v>
      </c>
      <c r="T260" t="s">
        <v>7528</v>
      </c>
      <c r="U260" t="s">
        <v>7528</v>
      </c>
      <c r="V260">
        <v>5.56</v>
      </c>
      <c r="W260" t="s">
        <v>7897</v>
      </c>
      <c r="X260">
        <v>1.9</v>
      </c>
      <c r="Y260" t="s">
        <v>7774</v>
      </c>
      <c r="Z260" t="s">
        <v>7789</v>
      </c>
      <c r="AA260" t="s">
        <v>7774</v>
      </c>
      <c r="AE260" t="s">
        <v>5678</v>
      </c>
      <c r="AF260">
        <v>42.772294100000003</v>
      </c>
      <c r="AG260">
        <v>-82.037527569999995</v>
      </c>
      <c r="AH260">
        <v>203</v>
      </c>
      <c r="AI260">
        <v>290</v>
      </c>
      <c r="AK260">
        <v>15</v>
      </c>
      <c r="AL260">
        <v>986</v>
      </c>
      <c r="AM260">
        <v>6.8129999999999997</v>
      </c>
      <c r="AN260">
        <v>413.80399999999997</v>
      </c>
      <c r="AO260">
        <v>2116</v>
      </c>
      <c r="AP260">
        <v>2117</v>
      </c>
      <c r="AS260">
        <v>1.24</v>
      </c>
      <c r="AT260">
        <v>1.24</v>
      </c>
      <c r="AV260">
        <v>2.15</v>
      </c>
      <c r="AW260">
        <v>2.15</v>
      </c>
      <c r="BC260">
        <v>0.56000000000000005</v>
      </c>
      <c r="BD260">
        <v>9</v>
      </c>
      <c r="BE260" t="s">
        <v>1355</v>
      </c>
      <c r="BF260" t="s">
        <v>4142</v>
      </c>
      <c r="BG260">
        <v>259</v>
      </c>
      <c r="BH260" t="s">
        <v>5753</v>
      </c>
      <c r="BI260" t="s">
        <v>7773</v>
      </c>
      <c r="BJ260">
        <v>259</v>
      </c>
      <c r="BK260">
        <v>1520</v>
      </c>
      <c r="BL260">
        <v>432</v>
      </c>
      <c r="BM260">
        <v>18</v>
      </c>
      <c r="BR260">
        <v>13</v>
      </c>
      <c r="BS260">
        <v>0.66</v>
      </c>
      <c r="BT260">
        <v>0.57999999999999996</v>
      </c>
      <c r="BU260">
        <v>0.57999999999999996</v>
      </c>
      <c r="BV260">
        <v>42.772294100000003</v>
      </c>
      <c r="BW260">
        <v>-82.037527569999995</v>
      </c>
      <c r="BX260">
        <v>4736050.8609999996</v>
      </c>
      <c r="BY260">
        <v>203.018</v>
      </c>
      <c r="BZ260">
        <v>130.6</v>
      </c>
      <c r="CA260" t="s">
        <v>7513</v>
      </c>
      <c r="CB260">
        <v>7</v>
      </c>
      <c r="CC260">
        <v>10</v>
      </c>
      <c r="CD260">
        <v>12</v>
      </c>
      <c r="CE260">
        <v>12</v>
      </c>
      <c r="CF260" t="s">
        <v>5677</v>
      </c>
      <c r="CG260">
        <v>414</v>
      </c>
      <c r="CH260" t="s">
        <v>3290</v>
      </c>
      <c r="CI260" t="s">
        <v>7332</v>
      </c>
      <c r="CJ260">
        <v>5.56</v>
      </c>
      <c r="CK260">
        <v>1.9</v>
      </c>
    </row>
    <row r="261" spans="1:89" x14ac:dyDescent="0.35">
      <c r="A261" t="s">
        <v>4143</v>
      </c>
      <c r="B261">
        <v>260</v>
      </c>
      <c r="C261" t="s">
        <v>7778</v>
      </c>
      <c r="D261">
        <v>434</v>
      </c>
      <c r="E261">
        <v>1371.2750000000001</v>
      </c>
      <c r="F261">
        <v>10</v>
      </c>
      <c r="G261" t="s">
        <v>7782</v>
      </c>
      <c r="H261" t="s">
        <v>7773</v>
      </c>
      <c r="I261" t="s">
        <v>5753</v>
      </c>
      <c r="J261">
        <v>12</v>
      </c>
      <c r="K261">
        <v>0.65</v>
      </c>
      <c r="L261">
        <v>9</v>
      </c>
      <c r="M261">
        <v>8</v>
      </c>
      <c r="N261" t="s">
        <v>7544</v>
      </c>
      <c r="Q261" t="s">
        <v>7784</v>
      </c>
      <c r="R261" t="s">
        <v>7774</v>
      </c>
      <c r="S261" t="s">
        <v>7203</v>
      </c>
      <c r="T261" t="s">
        <v>7528</v>
      </c>
      <c r="U261" t="s">
        <v>7528</v>
      </c>
      <c r="V261">
        <v>5.56</v>
      </c>
      <c r="W261" t="s">
        <v>7897</v>
      </c>
      <c r="X261">
        <v>1.8</v>
      </c>
      <c r="Y261" t="s">
        <v>7774</v>
      </c>
      <c r="Z261" t="s">
        <v>7789</v>
      </c>
      <c r="AA261" t="s">
        <v>7774</v>
      </c>
      <c r="AE261" t="s">
        <v>5678</v>
      </c>
      <c r="AF261">
        <v>42.772281820000003</v>
      </c>
      <c r="AG261">
        <v>-82.037527999999995</v>
      </c>
      <c r="AH261">
        <v>203</v>
      </c>
      <c r="AI261">
        <v>290</v>
      </c>
      <c r="AK261">
        <v>15</v>
      </c>
      <c r="AL261">
        <v>986</v>
      </c>
      <c r="AM261">
        <v>8.17</v>
      </c>
      <c r="AN261">
        <v>399.17899999999997</v>
      </c>
      <c r="AO261">
        <v>2115</v>
      </c>
      <c r="AP261">
        <v>2116</v>
      </c>
      <c r="AS261">
        <v>1.24</v>
      </c>
      <c r="AT261">
        <v>1.24</v>
      </c>
      <c r="AV261">
        <v>2.15</v>
      </c>
      <c r="AW261">
        <v>2.14</v>
      </c>
      <c r="BC261">
        <v>0.65</v>
      </c>
      <c r="BD261">
        <v>9</v>
      </c>
      <c r="BE261" t="s">
        <v>1356</v>
      </c>
      <c r="BF261" t="s">
        <v>4143</v>
      </c>
      <c r="BG261">
        <v>260</v>
      </c>
      <c r="BH261" t="s">
        <v>5753</v>
      </c>
      <c r="BI261" t="s">
        <v>7773</v>
      </c>
      <c r="BJ261">
        <v>260</v>
      </c>
      <c r="BK261">
        <v>1520</v>
      </c>
      <c r="BR261">
        <v>13</v>
      </c>
      <c r="BS261">
        <v>0.66</v>
      </c>
      <c r="BT261">
        <v>0.57999999999999996</v>
      </c>
      <c r="BU261">
        <v>0.57999999999999996</v>
      </c>
      <c r="BV261">
        <v>42.772281820000003</v>
      </c>
      <c r="BW261">
        <v>-82.037527999999995</v>
      </c>
      <c r="BX261">
        <v>4736049.4970000004</v>
      </c>
      <c r="BY261">
        <v>203.02</v>
      </c>
      <c r="BZ261">
        <v>124.5</v>
      </c>
      <c r="CA261" t="s">
        <v>7538</v>
      </c>
      <c r="CB261">
        <v>7</v>
      </c>
      <c r="CC261">
        <v>10</v>
      </c>
      <c r="CD261">
        <v>12</v>
      </c>
      <c r="CE261">
        <v>12</v>
      </c>
      <c r="CF261" t="s">
        <v>5677</v>
      </c>
      <c r="CG261">
        <v>414</v>
      </c>
      <c r="CH261" t="s">
        <v>3290</v>
      </c>
      <c r="CI261" t="s">
        <v>7332</v>
      </c>
      <c r="CJ261">
        <v>5.56</v>
      </c>
      <c r="CK261">
        <v>1.9</v>
      </c>
    </row>
    <row r="262" spans="1:89" x14ac:dyDescent="0.35">
      <c r="A262" t="s">
        <v>4144</v>
      </c>
      <c r="B262">
        <v>261</v>
      </c>
      <c r="C262" t="s">
        <v>7778</v>
      </c>
      <c r="D262">
        <v>435</v>
      </c>
      <c r="E262">
        <v>1371.413</v>
      </c>
      <c r="F262">
        <v>10</v>
      </c>
      <c r="G262" t="s">
        <v>7782</v>
      </c>
      <c r="H262" t="s">
        <v>7773</v>
      </c>
      <c r="I262" t="s">
        <v>5753</v>
      </c>
      <c r="J262">
        <v>10</v>
      </c>
      <c r="K262">
        <v>0.56999999999999995</v>
      </c>
      <c r="L262">
        <v>10</v>
      </c>
      <c r="M262">
        <v>8</v>
      </c>
      <c r="N262" t="s">
        <v>7898</v>
      </c>
      <c r="Q262" t="s">
        <v>7784</v>
      </c>
      <c r="R262" t="s">
        <v>7774</v>
      </c>
      <c r="S262" t="s">
        <v>7203</v>
      </c>
      <c r="T262" t="s">
        <v>7528</v>
      </c>
      <c r="U262" t="s">
        <v>7528</v>
      </c>
      <c r="V262">
        <v>5.56</v>
      </c>
      <c r="W262" t="s">
        <v>7897</v>
      </c>
      <c r="X262">
        <v>1.8</v>
      </c>
      <c r="Y262" t="s">
        <v>7774</v>
      </c>
      <c r="Z262" t="s">
        <v>7783</v>
      </c>
      <c r="AA262" t="s">
        <v>7774</v>
      </c>
      <c r="AE262" t="s">
        <v>5678</v>
      </c>
      <c r="AF262">
        <v>42.772280569999999</v>
      </c>
      <c r="AG262">
        <v>-82.037528050000006</v>
      </c>
      <c r="AH262">
        <v>203</v>
      </c>
      <c r="AI262">
        <v>290</v>
      </c>
      <c r="AK262">
        <v>15</v>
      </c>
      <c r="AL262">
        <v>986</v>
      </c>
      <c r="AM262">
        <v>8.3079999999999998</v>
      </c>
      <c r="AN262">
        <v>393.596</v>
      </c>
      <c r="AO262">
        <v>2115</v>
      </c>
      <c r="AP262">
        <v>2116</v>
      </c>
      <c r="AS262">
        <v>1.24</v>
      </c>
      <c r="AT262">
        <v>1.23</v>
      </c>
      <c r="AV262">
        <v>2.15</v>
      </c>
      <c r="AW262">
        <v>2.14</v>
      </c>
      <c r="BC262">
        <v>0.56999999999999995</v>
      </c>
      <c r="BD262">
        <v>10</v>
      </c>
      <c r="BE262" t="s">
        <v>1357</v>
      </c>
      <c r="BF262" t="s">
        <v>4144</v>
      </c>
      <c r="BG262">
        <v>261</v>
      </c>
      <c r="BH262" t="s">
        <v>5753</v>
      </c>
      <c r="BI262" t="s">
        <v>7773</v>
      </c>
      <c r="BJ262">
        <v>261</v>
      </c>
      <c r="BK262">
        <v>1520</v>
      </c>
      <c r="BR262">
        <v>13</v>
      </c>
      <c r="BS262">
        <v>0.66</v>
      </c>
      <c r="BT262">
        <v>0.57999999999999996</v>
      </c>
      <c r="BU262">
        <v>0.57999999999999996</v>
      </c>
      <c r="BV262">
        <v>42.772280569999999</v>
      </c>
      <c r="BW262">
        <v>-82.037528050000006</v>
      </c>
      <c r="BX262">
        <v>4736049.3590000002</v>
      </c>
      <c r="BY262">
        <v>203.02</v>
      </c>
      <c r="BZ262">
        <v>122.2</v>
      </c>
      <c r="CA262" t="s">
        <v>7539</v>
      </c>
      <c r="CB262">
        <v>7</v>
      </c>
      <c r="CC262">
        <v>10</v>
      </c>
      <c r="CD262">
        <v>12</v>
      </c>
      <c r="CE262">
        <v>12</v>
      </c>
      <c r="CF262" t="s">
        <v>5677</v>
      </c>
      <c r="CG262">
        <v>414</v>
      </c>
      <c r="CH262" t="s">
        <v>3290</v>
      </c>
      <c r="CI262" t="s">
        <v>7332</v>
      </c>
      <c r="CJ262">
        <v>5.56</v>
      </c>
      <c r="CK262">
        <v>1.9</v>
      </c>
    </row>
    <row r="263" spans="1:89" x14ac:dyDescent="0.35">
      <c r="A263" t="s">
        <v>4145</v>
      </c>
      <c r="B263">
        <v>262</v>
      </c>
      <c r="C263" t="s">
        <v>7778</v>
      </c>
      <c r="D263">
        <v>436</v>
      </c>
      <c r="E263">
        <v>1371.4670000000001</v>
      </c>
      <c r="F263">
        <v>10</v>
      </c>
      <c r="G263" t="s">
        <v>7782</v>
      </c>
      <c r="H263" t="s">
        <v>7773</v>
      </c>
      <c r="I263" t="s">
        <v>5753</v>
      </c>
      <c r="J263">
        <v>10</v>
      </c>
      <c r="K263">
        <v>0.57999999999999996</v>
      </c>
      <c r="L263">
        <v>9</v>
      </c>
      <c r="M263">
        <v>8</v>
      </c>
      <c r="N263" t="s">
        <v>7508</v>
      </c>
      <c r="Q263" t="s">
        <v>7784</v>
      </c>
      <c r="R263" t="s">
        <v>7774</v>
      </c>
      <c r="S263" t="s">
        <v>7203</v>
      </c>
      <c r="T263" t="s">
        <v>7528</v>
      </c>
      <c r="U263" t="s">
        <v>7528</v>
      </c>
      <c r="V263">
        <v>5.56</v>
      </c>
      <c r="W263" t="s">
        <v>7897</v>
      </c>
      <c r="X263">
        <v>1.8</v>
      </c>
      <c r="Y263" t="s">
        <v>7774</v>
      </c>
      <c r="Z263" t="s">
        <v>7789</v>
      </c>
      <c r="AA263" t="s">
        <v>7774</v>
      </c>
      <c r="AE263" t="s">
        <v>5678</v>
      </c>
      <c r="AF263">
        <v>42.772280080000002</v>
      </c>
      <c r="AG263">
        <v>-82.03752806</v>
      </c>
      <c r="AH263">
        <v>203</v>
      </c>
      <c r="AI263">
        <v>290</v>
      </c>
      <c r="AK263">
        <v>15</v>
      </c>
      <c r="AL263">
        <v>986</v>
      </c>
      <c r="AM263">
        <v>8.3620000000000001</v>
      </c>
      <c r="AN263">
        <v>421.69799999999998</v>
      </c>
      <c r="AO263">
        <v>2115</v>
      </c>
      <c r="AP263">
        <v>2116</v>
      </c>
      <c r="AS263">
        <v>1.24</v>
      </c>
      <c r="AT263">
        <v>1.24</v>
      </c>
      <c r="AV263">
        <v>2.15</v>
      </c>
      <c r="AW263">
        <v>2.14</v>
      </c>
      <c r="BC263">
        <v>0.57999999999999996</v>
      </c>
      <c r="BD263">
        <v>9</v>
      </c>
      <c r="BE263" t="s">
        <v>1358</v>
      </c>
      <c r="BF263" t="s">
        <v>4145</v>
      </c>
      <c r="BG263">
        <v>262</v>
      </c>
      <c r="BH263" t="s">
        <v>5753</v>
      </c>
      <c r="BI263" t="s">
        <v>7773</v>
      </c>
      <c r="BJ263">
        <v>262</v>
      </c>
      <c r="BK263">
        <v>1520</v>
      </c>
      <c r="BR263">
        <v>13</v>
      </c>
      <c r="BS263">
        <v>0.66</v>
      </c>
      <c r="BT263">
        <v>0.57999999999999996</v>
      </c>
      <c r="BU263">
        <v>0.57999999999999996</v>
      </c>
      <c r="BV263">
        <v>42.772280080000002</v>
      </c>
      <c r="BW263">
        <v>-82.03752806</v>
      </c>
      <c r="BX263">
        <v>4736049.3039999995</v>
      </c>
      <c r="BY263">
        <v>203.02</v>
      </c>
      <c r="BZ263">
        <v>133.9</v>
      </c>
      <c r="CA263" t="s">
        <v>7503</v>
      </c>
      <c r="CB263">
        <v>7</v>
      </c>
      <c r="CC263">
        <v>10</v>
      </c>
      <c r="CD263">
        <v>12</v>
      </c>
      <c r="CE263">
        <v>12</v>
      </c>
      <c r="CF263" t="s">
        <v>5677</v>
      </c>
      <c r="CG263">
        <v>414</v>
      </c>
      <c r="CH263" t="s">
        <v>3290</v>
      </c>
      <c r="CI263" t="s">
        <v>7332</v>
      </c>
      <c r="CJ263">
        <v>5.56</v>
      </c>
      <c r="CK263">
        <v>1.9</v>
      </c>
    </row>
    <row r="264" spans="1:89" x14ac:dyDescent="0.35">
      <c r="A264" t="s">
        <v>4146</v>
      </c>
      <c r="B264">
        <v>263</v>
      </c>
      <c r="C264" t="s">
        <v>7778</v>
      </c>
      <c r="D264">
        <v>437</v>
      </c>
      <c r="E264">
        <v>1371.64</v>
      </c>
      <c r="F264">
        <v>10</v>
      </c>
      <c r="G264" t="s">
        <v>7782</v>
      </c>
      <c r="H264" t="s">
        <v>7773</v>
      </c>
      <c r="I264" t="s">
        <v>5753</v>
      </c>
      <c r="J264">
        <v>11</v>
      </c>
      <c r="K264">
        <v>0.57999999999999996</v>
      </c>
      <c r="L264">
        <v>12</v>
      </c>
      <c r="M264">
        <v>9</v>
      </c>
      <c r="N264" t="s">
        <v>7686</v>
      </c>
      <c r="P264">
        <v>19</v>
      </c>
      <c r="Q264" t="s">
        <v>7784</v>
      </c>
      <c r="R264" t="s">
        <v>7774</v>
      </c>
      <c r="S264" t="s">
        <v>7203</v>
      </c>
      <c r="T264" t="s">
        <v>7528</v>
      </c>
      <c r="U264" t="s">
        <v>7528</v>
      </c>
      <c r="V264">
        <v>5.56</v>
      </c>
      <c r="W264" t="s">
        <v>7897</v>
      </c>
      <c r="X264">
        <v>1.8</v>
      </c>
      <c r="Y264" t="s">
        <v>7774</v>
      </c>
      <c r="Z264" t="s">
        <v>7783</v>
      </c>
      <c r="AA264" t="s">
        <v>7774</v>
      </c>
      <c r="AE264" t="s">
        <v>5678</v>
      </c>
      <c r="AF264">
        <v>42.77227852</v>
      </c>
      <c r="AG264">
        <v>-82.037528120000005</v>
      </c>
      <c r="AH264">
        <v>203</v>
      </c>
      <c r="AI264">
        <v>290</v>
      </c>
      <c r="AK264">
        <v>15</v>
      </c>
      <c r="AL264">
        <v>986</v>
      </c>
      <c r="AM264">
        <v>8.5340000000000007</v>
      </c>
      <c r="AN264">
        <v>399.23500000000001</v>
      </c>
      <c r="AO264">
        <v>2112</v>
      </c>
      <c r="AP264">
        <v>2113</v>
      </c>
      <c r="AS264">
        <v>1.23</v>
      </c>
      <c r="AT264">
        <v>1.23</v>
      </c>
      <c r="AV264">
        <v>2.14</v>
      </c>
      <c r="AW264">
        <v>2.14</v>
      </c>
      <c r="BC264">
        <v>0.57999999999999996</v>
      </c>
      <c r="BD264">
        <v>12</v>
      </c>
      <c r="BE264" t="s">
        <v>1359</v>
      </c>
      <c r="BF264" t="s">
        <v>4146</v>
      </c>
      <c r="BG264">
        <v>263</v>
      </c>
      <c r="BH264" t="s">
        <v>5753</v>
      </c>
      <c r="BI264" t="s">
        <v>7773</v>
      </c>
      <c r="BJ264">
        <v>263</v>
      </c>
      <c r="BK264">
        <v>1520</v>
      </c>
      <c r="BL264">
        <v>438</v>
      </c>
      <c r="BM264">
        <v>19</v>
      </c>
      <c r="BR264">
        <v>13</v>
      </c>
      <c r="BS264">
        <v>0.66</v>
      </c>
      <c r="BT264">
        <v>0.57999999999999996</v>
      </c>
      <c r="BU264">
        <v>0.57999999999999996</v>
      </c>
      <c r="BV264">
        <v>42.77227852</v>
      </c>
      <c r="BW264">
        <v>-82.037528120000005</v>
      </c>
      <c r="BX264">
        <v>4736049.1310000001</v>
      </c>
      <c r="BY264">
        <v>203.02</v>
      </c>
      <c r="BZ264">
        <v>124.5</v>
      </c>
      <c r="CA264" t="s">
        <v>7538</v>
      </c>
      <c r="CB264">
        <v>7</v>
      </c>
      <c r="CC264">
        <v>10</v>
      </c>
      <c r="CD264">
        <v>12</v>
      </c>
      <c r="CE264">
        <v>12</v>
      </c>
      <c r="CF264" t="s">
        <v>5677</v>
      </c>
      <c r="CG264">
        <v>414</v>
      </c>
      <c r="CH264" t="s">
        <v>3290</v>
      </c>
      <c r="CI264" t="s">
        <v>7332</v>
      </c>
      <c r="CJ264">
        <v>5.56</v>
      </c>
      <c r="CK264">
        <v>1.9</v>
      </c>
    </row>
    <row r="265" spans="1:89" hidden="1" x14ac:dyDescent="0.35">
      <c r="A265" t="s">
        <v>4147</v>
      </c>
      <c r="B265">
        <v>264</v>
      </c>
      <c r="C265" t="s">
        <v>7778</v>
      </c>
      <c r="D265">
        <v>438</v>
      </c>
      <c r="E265">
        <v>1371.655</v>
      </c>
      <c r="F265">
        <v>10</v>
      </c>
      <c r="G265" t="s">
        <v>7782</v>
      </c>
      <c r="H265" t="s">
        <v>7773</v>
      </c>
      <c r="I265" t="s">
        <v>7852</v>
      </c>
      <c r="J265">
        <v>12</v>
      </c>
      <c r="K265">
        <v>0.68</v>
      </c>
      <c r="L265">
        <v>41</v>
      </c>
      <c r="M265">
        <v>9</v>
      </c>
      <c r="N265" t="s">
        <v>7686</v>
      </c>
      <c r="P265">
        <v>19</v>
      </c>
      <c r="Q265" t="s">
        <v>7784</v>
      </c>
      <c r="R265" t="s">
        <v>7774</v>
      </c>
      <c r="S265" t="s">
        <v>7203</v>
      </c>
      <c r="T265" t="s">
        <v>7528</v>
      </c>
      <c r="U265" t="s">
        <v>7528</v>
      </c>
      <c r="V265">
        <v>5.56</v>
      </c>
      <c r="W265" t="s">
        <v>7897</v>
      </c>
      <c r="X265">
        <v>1.9</v>
      </c>
      <c r="Y265" t="s">
        <v>7774</v>
      </c>
      <c r="Z265" t="s">
        <v>7783</v>
      </c>
      <c r="AA265" t="s">
        <v>7774</v>
      </c>
      <c r="AE265" t="s">
        <v>5939</v>
      </c>
      <c r="AF265">
        <v>42.77227852</v>
      </c>
      <c r="AG265">
        <v>-82.037528120000005</v>
      </c>
      <c r="AH265">
        <v>203</v>
      </c>
      <c r="AI265">
        <v>290</v>
      </c>
      <c r="AK265">
        <v>15</v>
      </c>
      <c r="AL265">
        <v>986</v>
      </c>
      <c r="AM265">
        <v>8.5340000000000007</v>
      </c>
      <c r="AN265">
        <v>399.23500000000001</v>
      </c>
      <c r="AO265">
        <v>2079</v>
      </c>
      <c r="AP265">
        <v>2064</v>
      </c>
      <c r="AS265">
        <v>1.21</v>
      </c>
      <c r="AT265">
        <v>1.21</v>
      </c>
      <c r="AV265">
        <v>2.09</v>
      </c>
      <c r="AW265">
        <v>2.11</v>
      </c>
      <c r="BC265">
        <v>0.44</v>
      </c>
      <c r="BD265">
        <v>41</v>
      </c>
      <c r="BE265" t="s">
        <v>8681</v>
      </c>
      <c r="BF265" t="s">
        <v>4147</v>
      </c>
      <c r="BG265">
        <v>264</v>
      </c>
      <c r="BH265" t="s">
        <v>7852</v>
      </c>
      <c r="BI265" t="s">
        <v>7773</v>
      </c>
      <c r="BJ265">
        <v>264</v>
      </c>
      <c r="BK265">
        <v>1520</v>
      </c>
      <c r="BL265">
        <v>438</v>
      </c>
      <c r="BM265">
        <v>19</v>
      </c>
      <c r="BN265" t="s">
        <v>8660</v>
      </c>
      <c r="BR265">
        <v>13</v>
      </c>
      <c r="BS265">
        <v>0.67</v>
      </c>
      <c r="BT265">
        <v>0.6</v>
      </c>
      <c r="BU265">
        <v>0.59</v>
      </c>
      <c r="BV265">
        <v>42.77227852</v>
      </c>
      <c r="BW265">
        <v>-82.037528120000005</v>
      </c>
      <c r="BX265">
        <v>4736049.1310000001</v>
      </c>
      <c r="BY265">
        <v>203.02</v>
      </c>
      <c r="BZ265">
        <v>124.5</v>
      </c>
      <c r="CA265" t="s">
        <v>7538</v>
      </c>
      <c r="CB265">
        <v>7</v>
      </c>
      <c r="CC265">
        <v>10</v>
      </c>
      <c r="CD265">
        <v>11</v>
      </c>
      <c r="CE265">
        <v>11</v>
      </c>
      <c r="CF265" t="s">
        <v>5677</v>
      </c>
      <c r="CG265">
        <v>414</v>
      </c>
      <c r="CH265" t="s">
        <v>5823</v>
      </c>
      <c r="CI265" t="s">
        <v>8661</v>
      </c>
      <c r="CJ265">
        <v>5.56</v>
      </c>
    </row>
    <row r="266" spans="1:89" x14ac:dyDescent="0.35">
      <c r="A266" t="s">
        <v>4147</v>
      </c>
      <c r="B266">
        <v>265</v>
      </c>
      <c r="C266" t="s">
        <v>7778</v>
      </c>
      <c r="D266">
        <v>439</v>
      </c>
      <c r="E266">
        <v>1371.672</v>
      </c>
      <c r="F266">
        <v>10</v>
      </c>
      <c r="G266" t="s">
        <v>7782</v>
      </c>
      <c r="H266" t="s">
        <v>7773</v>
      </c>
      <c r="I266" t="s">
        <v>5753</v>
      </c>
      <c r="J266">
        <v>12</v>
      </c>
      <c r="K266">
        <v>0.68</v>
      </c>
      <c r="L266">
        <v>6</v>
      </c>
      <c r="M266">
        <v>7</v>
      </c>
      <c r="N266" t="s">
        <v>7686</v>
      </c>
      <c r="P266">
        <v>19</v>
      </c>
      <c r="Q266" t="s">
        <v>7784</v>
      </c>
      <c r="R266" t="s">
        <v>7774</v>
      </c>
      <c r="S266" t="s">
        <v>7203</v>
      </c>
      <c r="T266" t="s">
        <v>7528</v>
      </c>
      <c r="U266" t="s">
        <v>7528</v>
      </c>
      <c r="V266">
        <v>5.56</v>
      </c>
      <c r="W266" t="s">
        <v>7897</v>
      </c>
      <c r="X266">
        <v>1.9</v>
      </c>
      <c r="Y266" t="s">
        <v>7774</v>
      </c>
      <c r="Z266" t="s">
        <v>7789</v>
      </c>
      <c r="AA266" t="s">
        <v>7774</v>
      </c>
      <c r="AE266" t="s">
        <v>5678</v>
      </c>
      <c r="AF266">
        <v>42.772278210000003</v>
      </c>
      <c r="AG266">
        <v>-82.037528129999998</v>
      </c>
      <c r="AH266">
        <v>203</v>
      </c>
      <c r="AI266">
        <v>290</v>
      </c>
      <c r="AK266">
        <v>15</v>
      </c>
      <c r="AL266">
        <v>986</v>
      </c>
      <c r="AM266">
        <v>8.5679999999999996</v>
      </c>
      <c r="AN266">
        <v>400.57</v>
      </c>
      <c r="AO266">
        <v>2117</v>
      </c>
      <c r="AP266">
        <v>2118</v>
      </c>
      <c r="AS266">
        <v>1.24</v>
      </c>
      <c r="AT266">
        <v>1.24</v>
      </c>
      <c r="AV266">
        <v>2.15</v>
      </c>
      <c r="AW266">
        <v>2.15</v>
      </c>
      <c r="BC266">
        <v>0.68</v>
      </c>
      <c r="BD266">
        <v>6</v>
      </c>
      <c r="BE266" t="s">
        <v>1360</v>
      </c>
      <c r="BF266" t="s">
        <v>4147</v>
      </c>
      <c r="BG266">
        <v>265</v>
      </c>
      <c r="BH266" t="s">
        <v>5753</v>
      </c>
      <c r="BI266" t="s">
        <v>7773</v>
      </c>
      <c r="BJ266">
        <v>265</v>
      </c>
      <c r="BK266">
        <v>1520</v>
      </c>
      <c r="BL266">
        <v>438</v>
      </c>
      <c r="BM266">
        <v>19</v>
      </c>
      <c r="BR266">
        <v>13</v>
      </c>
      <c r="BS266">
        <v>0.66</v>
      </c>
      <c r="BT266">
        <v>0.57999999999999996</v>
      </c>
      <c r="BU266">
        <v>0.57999999999999996</v>
      </c>
      <c r="BV266">
        <v>42.772278210000003</v>
      </c>
      <c r="BW266">
        <v>-82.037528129999998</v>
      </c>
      <c r="BX266">
        <v>4736049.0970000001</v>
      </c>
      <c r="BY266">
        <v>203.02</v>
      </c>
      <c r="BZ266">
        <v>125.1</v>
      </c>
      <c r="CA266" t="s">
        <v>7540</v>
      </c>
      <c r="CB266">
        <v>7</v>
      </c>
      <c r="CC266">
        <v>10</v>
      </c>
      <c r="CD266">
        <v>12</v>
      </c>
      <c r="CE266">
        <v>12</v>
      </c>
      <c r="CF266" t="s">
        <v>5677</v>
      </c>
      <c r="CG266">
        <v>414</v>
      </c>
      <c r="CH266" t="s">
        <v>3290</v>
      </c>
      <c r="CI266" t="s">
        <v>7332</v>
      </c>
      <c r="CJ266">
        <v>5.56</v>
      </c>
      <c r="CK266">
        <v>1.9</v>
      </c>
    </row>
    <row r="267" spans="1:89" x14ac:dyDescent="0.35">
      <c r="A267" t="s">
        <v>4148</v>
      </c>
      <c r="B267">
        <v>266</v>
      </c>
      <c r="C267" t="s">
        <v>7778</v>
      </c>
      <c r="D267">
        <v>440</v>
      </c>
      <c r="E267">
        <v>1371.721</v>
      </c>
      <c r="F267">
        <v>10</v>
      </c>
      <c r="G267" t="s">
        <v>7782</v>
      </c>
      <c r="H267" t="s">
        <v>7773</v>
      </c>
      <c r="I267" t="s">
        <v>5753</v>
      </c>
      <c r="J267">
        <v>11</v>
      </c>
      <c r="K267">
        <v>0.59</v>
      </c>
      <c r="L267">
        <v>8</v>
      </c>
      <c r="M267">
        <v>7</v>
      </c>
      <c r="N267" t="s">
        <v>7508</v>
      </c>
      <c r="P267">
        <v>20</v>
      </c>
      <c r="Q267" t="s">
        <v>7784</v>
      </c>
      <c r="R267" t="s">
        <v>7774</v>
      </c>
      <c r="S267" t="s">
        <v>7203</v>
      </c>
      <c r="T267" t="s">
        <v>7528</v>
      </c>
      <c r="U267" t="s">
        <v>7528</v>
      </c>
      <c r="V267">
        <v>5.56</v>
      </c>
      <c r="W267" t="s">
        <v>7897</v>
      </c>
      <c r="X267">
        <v>1.9</v>
      </c>
      <c r="Y267" t="s">
        <v>7774</v>
      </c>
      <c r="Z267" t="s">
        <v>7789</v>
      </c>
      <c r="AA267" t="s">
        <v>7774</v>
      </c>
      <c r="AE267" t="s">
        <v>5678</v>
      </c>
      <c r="AF267">
        <v>42.772277770000002</v>
      </c>
      <c r="AG267">
        <v>-82.03752815</v>
      </c>
      <c r="AH267">
        <v>203</v>
      </c>
      <c r="AI267">
        <v>290</v>
      </c>
      <c r="AK267">
        <v>15</v>
      </c>
      <c r="AL267">
        <v>986</v>
      </c>
      <c r="AM267">
        <v>8.6170000000000009</v>
      </c>
      <c r="AN267">
        <v>422.56400000000002</v>
      </c>
      <c r="AO267">
        <v>2117</v>
      </c>
      <c r="AP267">
        <v>2117</v>
      </c>
      <c r="AS267">
        <v>1.24</v>
      </c>
      <c r="AT267">
        <v>1.24</v>
      </c>
      <c r="AV267">
        <v>2.15</v>
      </c>
      <c r="AW267">
        <v>2.15</v>
      </c>
      <c r="BC267">
        <v>0.59</v>
      </c>
      <c r="BD267">
        <v>8</v>
      </c>
      <c r="BE267" t="s">
        <v>1361</v>
      </c>
      <c r="BF267" t="s">
        <v>4148</v>
      </c>
      <c r="BG267">
        <v>266</v>
      </c>
      <c r="BH267" t="s">
        <v>5753</v>
      </c>
      <c r="BI267" t="s">
        <v>7773</v>
      </c>
      <c r="BJ267">
        <v>266</v>
      </c>
      <c r="BK267">
        <v>1520</v>
      </c>
      <c r="BL267">
        <v>441</v>
      </c>
      <c r="BM267">
        <v>20</v>
      </c>
      <c r="BR267">
        <v>13</v>
      </c>
      <c r="BS267">
        <v>0.66</v>
      </c>
      <c r="BT267">
        <v>0.57999999999999996</v>
      </c>
      <c r="BU267">
        <v>0.57999999999999996</v>
      </c>
      <c r="BV267">
        <v>42.772277770000002</v>
      </c>
      <c r="BW267">
        <v>-82.03752815</v>
      </c>
      <c r="BX267">
        <v>4736049.0480000004</v>
      </c>
      <c r="BY267">
        <v>203.02</v>
      </c>
      <c r="BZ267">
        <v>134.30000000000001</v>
      </c>
      <c r="CA267" t="s">
        <v>7504</v>
      </c>
      <c r="CB267">
        <v>7</v>
      </c>
      <c r="CC267">
        <v>10</v>
      </c>
      <c r="CD267">
        <v>12</v>
      </c>
      <c r="CE267">
        <v>12</v>
      </c>
      <c r="CF267" t="s">
        <v>5677</v>
      </c>
      <c r="CG267">
        <v>414</v>
      </c>
      <c r="CH267" t="s">
        <v>3290</v>
      </c>
      <c r="CI267" t="s">
        <v>7332</v>
      </c>
      <c r="CJ267">
        <v>5.56</v>
      </c>
      <c r="CK267">
        <v>1.9</v>
      </c>
    </row>
    <row r="268" spans="1:89" hidden="1" x14ac:dyDescent="0.35">
      <c r="A268" t="s">
        <v>4148</v>
      </c>
      <c r="B268">
        <v>267</v>
      </c>
      <c r="C268" t="s">
        <v>7778</v>
      </c>
      <c r="D268">
        <v>441</v>
      </c>
      <c r="E268">
        <v>1371.7339999999999</v>
      </c>
      <c r="F268">
        <v>10</v>
      </c>
      <c r="G268" t="s">
        <v>7782</v>
      </c>
      <c r="H268" t="s">
        <v>7773</v>
      </c>
      <c r="I268" t="s">
        <v>7852</v>
      </c>
      <c r="J268">
        <v>11</v>
      </c>
      <c r="K268">
        <v>0.59</v>
      </c>
      <c r="L268">
        <v>33</v>
      </c>
      <c r="M268">
        <v>29</v>
      </c>
      <c r="N268" t="s">
        <v>7535</v>
      </c>
      <c r="P268">
        <v>20</v>
      </c>
      <c r="Q268" t="s">
        <v>7784</v>
      </c>
      <c r="R268" t="s">
        <v>7774</v>
      </c>
      <c r="S268" t="s">
        <v>7203</v>
      </c>
      <c r="T268" t="s">
        <v>7528</v>
      </c>
      <c r="U268" t="s">
        <v>7528</v>
      </c>
      <c r="V268">
        <v>5.56</v>
      </c>
      <c r="W268" t="s">
        <v>7897</v>
      </c>
      <c r="X268">
        <v>1.9</v>
      </c>
      <c r="Y268" t="s">
        <v>7774</v>
      </c>
      <c r="Z268" t="s">
        <v>7788</v>
      </c>
      <c r="AA268" t="s">
        <v>7774</v>
      </c>
      <c r="AE268" t="s">
        <v>5939</v>
      </c>
      <c r="AF268">
        <v>42.772277770000002</v>
      </c>
      <c r="AG268">
        <v>-82.03752815</v>
      </c>
      <c r="AH268">
        <v>203</v>
      </c>
      <c r="AI268">
        <v>290</v>
      </c>
      <c r="AK268">
        <v>15</v>
      </c>
      <c r="AL268">
        <v>986</v>
      </c>
      <c r="AM268">
        <v>8.6170000000000009</v>
      </c>
      <c r="AN268">
        <v>400.25099999999998</v>
      </c>
      <c r="AO268">
        <v>2092</v>
      </c>
      <c r="AP268">
        <v>2086</v>
      </c>
      <c r="AS268">
        <v>1.22</v>
      </c>
      <c r="AT268">
        <v>1.22</v>
      </c>
      <c r="AV268">
        <v>2.11</v>
      </c>
      <c r="AW268">
        <v>2.12</v>
      </c>
      <c r="BC268">
        <v>0.42</v>
      </c>
      <c r="BD268">
        <v>33</v>
      </c>
      <c r="BE268" t="s">
        <v>8682</v>
      </c>
      <c r="BF268" t="s">
        <v>4148</v>
      </c>
      <c r="BG268">
        <v>267</v>
      </c>
      <c r="BH268" t="s">
        <v>7852</v>
      </c>
      <c r="BI268" t="s">
        <v>7773</v>
      </c>
      <c r="BJ268">
        <v>267</v>
      </c>
      <c r="BK268">
        <v>1520</v>
      </c>
      <c r="BL268">
        <v>441</v>
      </c>
      <c r="BM268">
        <v>20</v>
      </c>
      <c r="BN268" t="s">
        <v>8660</v>
      </c>
      <c r="BR268">
        <v>13</v>
      </c>
      <c r="BS268">
        <v>0.66</v>
      </c>
      <c r="BT268">
        <v>0.59</v>
      </c>
      <c r="BU268">
        <v>0.59</v>
      </c>
      <c r="BV268">
        <v>42.772277770000002</v>
      </c>
      <c r="BW268">
        <v>-82.03752815</v>
      </c>
      <c r="BX268">
        <v>4736049.0480000004</v>
      </c>
      <c r="BY268">
        <v>203.02</v>
      </c>
      <c r="BZ268">
        <v>124.9</v>
      </c>
      <c r="CA268" t="s">
        <v>7540</v>
      </c>
      <c r="CB268">
        <v>7</v>
      </c>
      <c r="CC268">
        <v>10</v>
      </c>
      <c r="CD268">
        <v>12</v>
      </c>
      <c r="CE268">
        <v>12</v>
      </c>
      <c r="CF268" t="s">
        <v>5677</v>
      </c>
      <c r="CG268">
        <v>414</v>
      </c>
      <c r="CH268" t="s">
        <v>5823</v>
      </c>
      <c r="CI268" t="s">
        <v>8661</v>
      </c>
      <c r="CJ268">
        <v>5.56</v>
      </c>
    </row>
    <row r="269" spans="1:89" x14ac:dyDescent="0.35">
      <c r="A269" t="s">
        <v>4149</v>
      </c>
      <c r="B269">
        <v>268</v>
      </c>
      <c r="C269" t="s">
        <v>7778</v>
      </c>
      <c r="D269">
        <v>442</v>
      </c>
      <c r="E269">
        <v>1371.7460000000001</v>
      </c>
      <c r="F269">
        <v>10</v>
      </c>
      <c r="G269" t="s">
        <v>7782</v>
      </c>
      <c r="H269" t="s">
        <v>7773</v>
      </c>
      <c r="I269" t="s">
        <v>5753</v>
      </c>
      <c r="J269">
        <v>10</v>
      </c>
      <c r="K269">
        <v>0.56999999999999995</v>
      </c>
      <c r="L269">
        <v>7</v>
      </c>
      <c r="M269">
        <v>7</v>
      </c>
      <c r="N269" t="s">
        <v>7686</v>
      </c>
      <c r="P269">
        <v>20</v>
      </c>
      <c r="Q269" t="s">
        <v>7784</v>
      </c>
      <c r="R269" t="s">
        <v>7774</v>
      </c>
      <c r="S269" t="s">
        <v>7203</v>
      </c>
      <c r="T269" t="s">
        <v>7528</v>
      </c>
      <c r="U269" t="s">
        <v>7528</v>
      </c>
      <c r="V269">
        <v>5.56</v>
      </c>
      <c r="W269" t="s">
        <v>7897</v>
      </c>
      <c r="X269">
        <v>1.9</v>
      </c>
      <c r="Y269" t="s">
        <v>7774</v>
      </c>
      <c r="Z269" t="s">
        <v>7789</v>
      </c>
      <c r="AA269" t="s">
        <v>7774</v>
      </c>
      <c r="AE269" t="s">
        <v>5678</v>
      </c>
      <c r="AF269">
        <v>42.772277539999997</v>
      </c>
      <c r="AG269">
        <v>-82.03752815</v>
      </c>
      <c r="AH269">
        <v>203</v>
      </c>
      <c r="AI269">
        <v>290</v>
      </c>
      <c r="AK269">
        <v>15</v>
      </c>
      <c r="AL269">
        <v>986</v>
      </c>
      <c r="AM269">
        <v>8.6419999999999995</v>
      </c>
      <c r="AN269">
        <v>400.25099999999998</v>
      </c>
      <c r="AO269">
        <v>2117</v>
      </c>
      <c r="AP269">
        <v>2118</v>
      </c>
      <c r="AS269">
        <v>1.24</v>
      </c>
      <c r="AT269">
        <v>1.24</v>
      </c>
      <c r="AV269">
        <v>2.15</v>
      </c>
      <c r="AW269">
        <v>2.15</v>
      </c>
      <c r="BC269">
        <v>0.56999999999999995</v>
      </c>
      <c r="BD269">
        <v>7</v>
      </c>
      <c r="BE269" t="s">
        <v>1362</v>
      </c>
      <c r="BF269" t="s">
        <v>4149</v>
      </c>
      <c r="BG269">
        <v>268</v>
      </c>
      <c r="BH269" t="s">
        <v>5753</v>
      </c>
      <c r="BI269" t="s">
        <v>7773</v>
      </c>
      <c r="BJ269">
        <v>268</v>
      </c>
      <c r="BK269">
        <v>1520</v>
      </c>
      <c r="BL269">
        <v>441</v>
      </c>
      <c r="BM269">
        <v>20</v>
      </c>
      <c r="BR269">
        <v>13</v>
      </c>
      <c r="BS269">
        <v>0.66</v>
      </c>
      <c r="BT269">
        <v>0.57999999999999996</v>
      </c>
      <c r="BU269">
        <v>0.57999999999999996</v>
      </c>
      <c r="BV269">
        <v>42.772277539999997</v>
      </c>
      <c r="BW269">
        <v>-82.03752815</v>
      </c>
      <c r="BX269">
        <v>4736049.0219999999</v>
      </c>
      <c r="BY269">
        <v>203.02</v>
      </c>
      <c r="BZ269">
        <v>124.9</v>
      </c>
      <c r="CA269" t="s">
        <v>7540</v>
      </c>
      <c r="CB269">
        <v>7</v>
      </c>
      <c r="CC269">
        <v>10</v>
      </c>
      <c r="CD269">
        <v>12</v>
      </c>
      <c r="CE269">
        <v>12</v>
      </c>
      <c r="CF269" t="s">
        <v>5677</v>
      </c>
      <c r="CG269">
        <v>414</v>
      </c>
      <c r="CH269" t="s">
        <v>3290</v>
      </c>
      <c r="CI269" t="s">
        <v>7332</v>
      </c>
      <c r="CJ269">
        <v>5.56</v>
      </c>
      <c r="CK269">
        <v>1.9</v>
      </c>
    </row>
    <row r="270" spans="1:89" x14ac:dyDescent="0.35">
      <c r="A270" t="s">
        <v>4150</v>
      </c>
      <c r="B270">
        <v>269</v>
      </c>
      <c r="C270" t="s">
        <v>7778</v>
      </c>
      <c r="D270">
        <v>443</v>
      </c>
      <c r="E270">
        <v>1371.9259999999999</v>
      </c>
      <c r="F270">
        <v>10</v>
      </c>
      <c r="G270" t="s">
        <v>7782</v>
      </c>
      <c r="H270" t="s">
        <v>7773</v>
      </c>
      <c r="I270" t="s">
        <v>5753</v>
      </c>
      <c r="J270">
        <v>11</v>
      </c>
      <c r="K270">
        <v>0.63</v>
      </c>
      <c r="L270">
        <v>10</v>
      </c>
      <c r="M270">
        <v>11</v>
      </c>
      <c r="N270" t="s">
        <v>7500</v>
      </c>
      <c r="Q270" t="s">
        <v>7784</v>
      </c>
      <c r="R270" t="s">
        <v>7774</v>
      </c>
      <c r="S270" t="s">
        <v>7203</v>
      </c>
      <c r="T270" t="s">
        <v>7528</v>
      </c>
      <c r="U270" t="s">
        <v>7528</v>
      </c>
      <c r="V270">
        <v>5.56</v>
      </c>
      <c r="W270" t="s">
        <v>7897</v>
      </c>
      <c r="X270">
        <v>1.9</v>
      </c>
      <c r="Y270" t="s">
        <v>7774</v>
      </c>
      <c r="Z270" t="s">
        <v>7788</v>
      </c>
      <c r="AA270" t="s">
        <v>7774</v>
      </c>
      <c r="AB270">
        <v>10</v>
      </c>
      <c r="AC270">
        <v>10</v>
      </c>
      <c r="AD270">
        <v>12</v>
      </c>
      <c r="AE270" t="s">
        <v>5683</v>
      </c>
      <c r="AF270">
        <v>42.772275929999999</v>
      </c>
      <c r="AG270">
        <v>-82.037528210000005</v>
      </c>
      <c r="AH270">
        <v>203</v>
      </c>
      <c r="AI270">
        <v>290</v>
      </c>
      <c r="AK270">
        <v>15</v>
      </c>
      <c r="AL270">
        <v>986</v>
      </c>
      <c r="AM270">
        <v>8.82</v>
      </c>
      <c r="AN270">
        <v>420.37</v>
      </c>
      <c r="AO270">
        <v>2114</v>
      </c>
      <c r="AP270">
        <v>2115</v>
      </c>
      <c r="AS270">
        <v>1.24</v>
      </c>
      <c r="AT270">
        <v>1.23</v>
      </c>
      <c r="AV270">
        <v>2.14</v>
      </c>
      <c r="AW270">
        <v>2.14</v>
      </c>
      <c r="BC270">
        <v>0.63</v>
      </c>
      <c r="BD270">
        <v>10</v>
      </c>
      <c r="BE270" t="s">
        <v>1363</v>
      </c>
      <c r="BF270" t="s">
        <v>4150</v>
      </c>
      <c r="BG270">
        <v>269</v>
      </c>
      <c r="BH270" t="s">
        <v>5753</v>
      </c>
      <c r="BI270" t="s">
        <v>7773</v>
      </c>
      <c r="BJ270">
        <v>269</v>
      </c>
      <c r="BK270">
        <v>1520</v>
      </c>
      <c r="BR270">
        <v>13</v>
      </c>
      <c r="BS270">
        <v>0.66</v>
      </c>
      <c r="BT270">
        <v>0.57999999999999996</v>
      </c>
      <c r="BU270">
        <v>0.57999999999999996</v>
      </c>
      <c r="BV270">
        <v>42.772275929999999</v>
      </c>
      <c r="BW270">
        <v>-82.037528210000005</v>
      </c>
      <c r="BX270">
        <v>4736048.8430000003</v>
      </c>
      <c r="BY270">
        <v>203.02</v>
      </c>
      <c r="BZ270">
        <v>133.4</v>
      </c>
      <c r="CA270" t="s">
        <v>7510</v>
      </c>
      <c r="CB270">
        <v>7</v>
      </c>
      <c r="CC270">
        <v>10</v>
      </c>
      <c r="CD270">
        <v>12</v>
      </c>
      <c r="CE270">
        <v>12</v>
      </c>
      <c r="CF270" t="s">
        <v>5677</v>
      </c>
      <c r="CG270">
        <v>414</v>
      </c>
      <c r="CH270" t="s">
        <v>3290</v>
      </c>
      <c r="CI270" t="s">
        <v>7332</v>
      </c>
      <c r="CJ270">
        <v>5.56</v>
      </c>
      <c r="CK270">
        <v>1.8</v>
      </c>
    </row>
    <row r="271" spans="1:89" x14ac:dyDescent="0.35">
      <c r="A271" t="s">
        <v>4151</v>
      </c>
      <c r="B271">
        <v>270</v>
      </c>
      <c r="C271" t="s">
        <v>7778</v>
      </c>
      <c r="D271">
        <v>444</v>
      </c>
      <c r="E271">
        <v>1372.202</v>
      </c>
      <c r="F271">
        <v>10</v>
      </c>
      <c r="G271" t="s">
        <v>7782</v>
      </c>
      <c r="H271" t="s">
        <v>7773</v>
      </c>
      <c r="I271" t="s">
        <v>5753</v>
      </c>
      <c r="J271">
        <v>11</v>
      </c>
      <c r="K271">
        <v>0.62</v>
      </c>
      <c r="L271">
        <v>7</v>
      </c>
      <c r="M271">
        <v>8</v>
      </c>
      <c r="N271" t="s">
        <v>7500</v>
      </c>
      <c r="Q271" t="s">
        <v>7784</v>
      </c>
      <c r="R271" t="s">
        <v>7774</v>
      </c>
      <c r="S271" t="s">
        <v>7203</v>
      </c>
      <c r="T271" t="s">
        <v>7528</v>
      </c>
      <c r="U271" t="s">
        <v>7528</v>
      </c>
      <c r="V271">
        <v>5.56</v>
      </c>
      <c r="W271" t="s">
        <v>7897</v>
      </c>
      <c r="X271">
        <v>1.9</v>
      </c>
      <c r="Y271" t="s">
        <v>7774</v>
      </c>
      <c r="Z271" t="s">
        <v>7789</v>
      </c>
      <c r="AA271" t="s">
        <v>7774</v>
      </c>
      <c r="AE271" t="s">
        <v>5678</v>
      </c>
      <c r="AF271">
        <v>42.772273409999997</v>
      </c>
      <c r="AG271">
        <v>-82.037528300000005</v>
      </c>
      <c r="AH271">
        <v>203</v>
      </c>
      <c r="AI271">
        <v>290</v>
      </c>
      <c r="AK271">
        <v>15</v>
      </c>
      <c r="AL271">
        <v>986</v>
      </c>
      <c r="AM271">
        <v>9.0980000000000008</v>
      </c>
      <c r="AN271">
        <v>422.03800000000001</v>
      </c>
      <c r="AO271">
        <v>2117</v>
      </c>
      <c r="AP271">
        <v>2118</v>
      </c>
      <c r="AS271">
        <v>1.24</v>
      </c>
      <c r="AT271">
        <v>1.24</v>
      </c>
      <c r="AV271">
        <v>2.15</v>
      </c>
      <c r="AW271">
        <v>2.15</v>
      </c>
      <c r="BC271">
        <v>0.62</v>
      </c>
      <c r="BD271">
        <v>7</v>
      </c>
      <c r="BE271" t="s">
        <v>1364</v>
      </c>
      <c r="BF271" t="s">
        <v>4151</v>
      </c>
      <c r="BG271">
        <v>270</v>
      </c>
      <c r="BH271" t="s">
        <v>5753</v>
      </c>
      <c r="BI271" t="s">
        <v>7773</v>
      </c>
      <c r="BJ271">
        <v>270</v>
      </c>
      <c r="BK271">
        <v>1520</v>
      </c>
      <c r="BR271">
        <v>13</v>
      </c>
      <c r="BS271">
        <v>0.66</v>
      </c>
      <c r="BT271">
        <v>0.57999999999999996</v>
      </c>
      <c r="BU271">
        <v>0.57999999999999996</v>
      </c>
      <c r="BV271">
        <v>42.772273409999997</v>
      </c>
      <c r="BW271">
        <v>-82.037528300000005</v>
      </c>
      <c r="BX271">
        <v>4736048.5640000002</v>
      </c>
      <c r="BY271">
        <v>203.02099999999999</v>
      </c>
      <c r="BZ271">
        <v>134.1</v>
      </c>
      <c r="CA271" t="s">
        <v>7503</v>
      </c>
      <c r="CB271">
        <v>7</v>
      </c>
      <c r="CC271">
        <v>10</v>
      </c>
      <c r="CD271">
        <v>12</v>
      </c>
      <c r="CE271">
        <v>12</v>
      </c>
      <c r="CF271" t="s">
        <v>5677</v>
      </c>
      <c r="CG271">
        <v>414</v>
      </c>
      <c r="CH271" t="s">
        <v>3290</v>
      </c>
      <c r="CI271" t="s">
        <v>7332</v>
      </c>
      <c r="CJ271">
        <v>5.56</v>
      </c>
      <c r="CK271">
        <v>1.9</v>
      </c>
    </row>
    <row r="272" spans="1:89" x14ac:dyDescent="0.35">
      <c r="A272" t="s">
        <v>4152</v>
      </c>
      <c r="B272">
        <v>271</v>
      </c>
      <c r="C272" t="s">
        <v>7778</v>
      </c>
      <c r="D272">
        <v>445</v>
      </c>
      <c r="E272">
        <v>1372.3</v>
      </c>
      <c r="F272">
        <v>10</v>
      </c>
      <c r="G272" t="s">
        <v>7782</v>
      </c>
      <c r="H272" t="s">
        <v>7773</v>
      </c>
      <c r="I272" t="s">
        <v>5753</v>
      </c>
      <c r="J272">
        <v>12</v>
      </c>
      <c r="K272">
        <v>0.68</v>
      </c>
      <c r="L272">
        <v>7</v>
      </c>
      <c r="M272">
        <v>10</v>
      </c>
      <c r="N272" t="s">
        <v>7499</v>
      </c>
      <c r="Q272" t="s">
        <v>7784</v>
      </c>
      <c r="R272" t="s">
        <v>7774</v>
      </c>
      <c r="S272" t="s">
        <v>7203</v>
      </c>
      <c r="T272" t="s">
        <v>7528</v>
      </c>
      <c r="U272" t="s">
        <v>7528</v>
      </c>
      <c r="V272">
        <v>5.56</v>
      </c>
      <c r="W272" t="s">
        <v>7897</v>
      </c>
      <c r="X272">
        <v>1.8</v>
      </c>
      <c r="Y272" t="s">
        <v>7774</v>
      </c>
      <c r="Z272" t="s">
        <v>7789</v>
      </c>
      <c r="AA272" t="s">
        <v>7774</v>
      </c>
      <c r="AE272" t="s">
        <v>5678</v>
      </c>
      <c r="AF272">
        <v>42.772272520000001</v>
      </c>
      <c r="AG272">
        <v>-82.037528330000001</v>
      </c>
      <c r="AH272">
        <v>203</v>
      </c>
      <c r="AI272">
        <v>290</v>
      </c>
      <c r="AK272">
        <v>15</v>
      </c>
      <c r="AL272">
        <v>986</v>
      </c>
      <c r="AM272">
        <v>9.1959999999999997</v>
      </c>
      <c r="AN272">
        <v>420.87099999999998</v>
      </c>
      <c r="AO272">
        <v>2117</v>
      </c>
      <c r="AP272">
        <v>2117</v>
      </c>
      <c r="AS272">
        <v>1.24</v>
      </c>
      <c r="AT272">
        <v>1.24</v>
      </c>
      <c r="AV272">
        <v>2.15</v>
      </c>
      <c r="AW272">
        <v>2.15</v>
      </c>
      <c r="BC272">
        <v>0.68</v>
      </c>
      <c r="BD272">
        <v>7</v>
      </c>
      <c r="BE272" t="s">
        <v>1365</v>
      </c>
      <c r="BF272" t="s">
        <v>4152</v>
      </c>
      <c r="BG272">
        <v>271</v>
      </c>
      <c r="BH272" t="s">
        <v>5753</v>
      </c>
      <c r="BI272" t="s">
        <v>7773</v>
      </c>
      <c r="BJ272">
        <v>271</v>
      </c>
      <c r="BK272">
        <v>1520</v>
      </c>
      <c r="BR272">
        <v>13</v>
      </c>
      <c r="BS272">
        <v>0.66</v>
      </c>
      <c r="BT272">
        <v>0.57999999999999996</v>
      </c>
      <c r="BU272">
        <v>0.57999999999999996</v>
      </c>
      <c r="BV272">
        <v>42.772272520000001</v>
      </c>
      <c r="BW272">
        <v>-82.037528330000001</v>
      </c>
      <c r="BX272">
        <v>4736048.4649999999</v>
      </c>
      <c r="BY272">
        <v>203.02099999999999</v>
      </c>
      <c r="BZ272">
        <v>136.4</v>
      </c>
      <c r="CA272" t="s">
        <v>7360</v>
      </c>
      <c r="CB272">
        <v>7</v>
      </c>
      <c r="CC272">
        <v>10</v>
      </c>
      <c r="CD272">
        <v>12</v>
      </c>
      <c r="CE272">
        <v>12</v>
      </c>
      <c r="CF272" t="s">
        <v>5677</v>
      </c>
      <c r="CG272">
        <v>414</v>
      </c>
      <c r="CH272" t="s">
        <v>3290</v>
      </c>
      <c r="CI272" t="s">
        <v>7332</v>
      </c>
      <c r="CJ272">
        <v>5.56</v>
      </c>
      <c r="CK272">
        <v>1.8</v>
      </c>
    </row>
    <row r="273" spans="1:89" x14ac:dyDescent="0.35">
      <c r="A273" t="s">
        <v>4153</v>
      </c>
      <c r="B273">
        <v>272</v>
      </c>
      <c r="C273" t="s">
        <v>7778</v>
      </c>
      <c r="D273">
        <v>446</v>
      </c>
      <c r="E273">
        <v>1372.489</v>
      </c>
      <c r="F273">
        <v>10</v>
      </c>
      <c r="G273" t="s">
        <v>7782</v>
      </c>
      <c r="H273" t="s">
        <v>7773</v>
      </c>
      <c r="I273" t="s">
        <v>5753</v>
      </c>
      <c r="J273">
        <v>14</v>
      </c>
      <c r="K273">
        <v>0.76</v>
      </c>
      <c r="L273">
        <v>9</v>
      </c>
      <c r="M273">
        <v>10</v>
      </c>
      <c r="N273" t="s">
        <v>7500</v>
      </c>
      <c r="Q273" t="s">
        <v>7784</v>
      </c>
      <c r="R273" t="s">
        <v>7774</v>
      </c>
      <c r="S273" t="s">
        <v>7203</v>
      </c>
      <c r="T273" t="s">
        <v>7528</v>
      </c>
      <c r="U273" t="s">
        <v>7528</v>
      </c>
      <c r="V273">
        <v>5.56</v>
      </c>
      <c r="W273" t="s">
        <v>7897</v>
      </c>
      <c r="X273">
        <v>1.8</v>
      </c>
      <c r="Y273" t="s">
        <v>7774</v>
      </c>
      <c r="Z273" t="s">
        <v>7786</v>
      </c>
      <c r="AA273" t="s">
        <v>7774</v>
      </c>
      <c r="AB273">
        <v>10</v>
      </c>
      <c r="AC273">
        <v>10</v>
      </c>
      <c r="AD273">
        <v>15</v>
      </c>
      <c r="AE273" t="s">
        <v>5683</v>
      </c>
      <c r="AF273">
        <v>42.772270820000003</v>
      </c>
      <c r="AG273">
        <v>-82.037528390000006</v>
      </c>
      <c r="AH273">
        <v>203</v>
      </c>
      <c r="AI273">
        <v>290</v>
      </c>
      <c r="AK273">
        <v>15</v>
      </c>
      <c r="AL273">
        <v>986</v>
      </c>
      <c r="AM273">
        <v>9.3840000000000003</v>
      </c>
      <c r="AN273">
        <v>421.25</v>
      </c>
      <c r="AO273">
        <v>2114</v>
      </c>
      <c r="AP273">
        <v>2115</v>
      </c>
      <c r="AS273">
        <v>1.23</v>
      </c>
      <c r="AT273">
        <v>1.23</v>
      </c>
      <c r="AV273">
        <v>2.14</v>
      </c>
      <c r="AW273">
        <v>2.14</v>
      </c>
      <c r="BC273">
        <v>0.76</v>
      </c>
      <c r="BD273">
        <v>9</v>
      </c>
      <c r="BE273" t="s">
        <v>1366</v>
      </c>
      <c r="BF273" t="s">
        <v>4153</v>
      </c>
      <c r="BG273">
        <v>272</v>
      </c>
      <c r="BH273" t="s">
        <v>5753</v>
      </c>
      <c r="BI273" t="s">
        <v>7773</v>
      </c>
      <c r="BJ273">
        <v>272</v>
      </c>
      <c r="BK273">
        <v>1520</v>
      </c>
      <c r="BR273">
        <v>13</v>
      </c>
      <c r="BS273">
        <v>0.66</v>
      </c>
      <c r="BT273">
        <v>0.57999999999999996</v>
      </c>
      <c r="BU273">
        <v>0.57999999999999996</v>
      </c>
      <c r="BV273">
        <v>42.772270820000003</v>
      </c>
      <c r="BW273">
        <v>-82.037528390000006</v>
      </c>
      <c r="BX273">
        <v>4736048.2769999998</v>
      </c>
      <c r="BY273">
        <v>203.02099999999999</v>
      </c>
      <c r="BZ273">
        <v>133.80000000000001</v>
      </c>
      <c r="CA273" t="s">
        <v>7503</v>
      </c>
      <c r="CB273">
        <v>7</v>
      </c>
      <c r="CC273">
        <v>10</v>
      </c>
      <c r="CD273">
        <v>12</v>
      </c>
      <c r="CE273">
        <v>12</v>
      </c>
      <c r="CF273" t="s">
        <v>5677</v>
      </c>
      <c r="CG273">
        <v>414</v>
      </c>
      <c r="CH273" t="s">
        <v>3290</v>
      </c>
      <c r="CI273" t="s">
        <v>7332</v>
      </c>
      <c r="CJ273">
        <v>5.56</v>
      </c>
      <c r="CK273">
        <v>1.8</v>
      </c>
    </row>
    <row r="274" spans="1:89" x14ac:dyDescent="0.35">
      <c r="A274" t="s">
        <v>4154</v>
      </c>
      <c r="B274">
        <v>273</v>
      </c>
      <c r="C274" t="s">
        <v>7778</v>
      </c>
      <c r="D274">
        <v>447</v>
      </c>
      <c r="E274">
        <v>1373.3409999999999</v>
      </c>
      <c r="F274">
        <v>10</v>
      </c>
      <c r="G274" t="s">
        <v>7782</v>
      </c>
      <c r="H274" t="s">
        <v>7773</v>
      </c>
      <c r="I274" t="s">
        <v>5753</v>
      </c>
      <c r="J274">
        <v>11</v>
      </c>
      <c r="K274">
        <v>0.62</v>
      </c>
      <c r="L274">
        <v>10</v>
      </c>
      <c r="M274">
        <v>8</v>
      </c>
      <c r="N274" t="s">
        <v>7633</v>
      </c>
      <c r="Q274" t="s">
        <v>7784</v>
      </c>
      <c r="R274" t="s">
        <v>7774</v>
      </c>
      <c r="S274" t="s">
        <v>7203</v>
      </c>
      <c r="T274" t="s">
        <v>7528</v>
      </c>
      <c r="U274" t="s">
        <v>7528</v>
      </c>
      <c r="V274">
        <v>5.56</v>
      </c>
      <c r="W274" t="s">
        <v>7897</v>
      </c>
      <c r="X274">
        <v>1.9</v>
      </c>
      <c r="Y274" t="s">
        <v>7774</v>
      </c>
      <c r="Z274" t="s">
        <v>7789</v>
      </c>
      <c r="AA274" t="s">
        <v>7774</v>
      </c>
      <c r="AE274" t="s">
        <v>5678</v>
      </c>
      <c r="AF274">
        <v>42.772263109999997</v>
      </c>
      <c r="AG274">
        <v>-82.03752867</v>
      </c>
      <c r="AH274">
        <v>203</v>
      </c>
      <c r="AI274">
        <v>290</v>
      </c>
      <c r="AK274">
        <v>15</v>
      </c>
      <c r="AL274">
        <v>986</v>
      </c>
      <c r="AM274">
        <v>10.236000000000001</v>
      </c>
      <c r="AN274">
        <v>401.04599999999999</v>
      </c>
      <c r="AO274">
        <v>2115</v>
      </c>
      <c r="AP274">
        <v>2116</v>
      </c>
      <c r="AS274">
        <v>1.24</v>
      </c>
      <c r="AT274">
        <v>1.23</v>
      </c>
      <c r="AV274">
        <v>2.15</v>
      </c>
      <c r="AW274">
        <v>2.14</v>
      </c>
      <c r="BC274">
        <v>0.62</v>
      </c>
      <c r="BD274">
        <v>10</v>
      </c>
      <c r="BE274" t="s">
        <v>1367</v>
      </c>
      <c r="BF274" t="s">
        <v>4154</v>
      </c>
      <c r="BG274">
        <v>273</v>
      </c>
      <c r="BH274" t="s">
        <v>5753</v>
      </c>
      <c r="BI274" t="s">
        <v>7773</v>
      </c>
      <c r="BJ274">
        <v>273</v>
      </c>
      <c r="BK274">
        <v>1520</v>
      </c>
      <c r="BR274">
        <v>13</v>
      </c>
      <c r="BS274">
        <v>0.66</v>
      </c>
      <c r="BT274">
        <v>0.57999999999999996</v>
      </c>
      <c r="BU274">
        <v>0.57999999999999996</v>
      </c>
      <c r="BV274">
        <v>42.772263109999997</v>
      </c>
      <c r="BW274">
        <v>-82.03752867</v>
      </c>
      <c r="BX274">
        <v>4736047.42</v>
      </c>
      <c r="BY274">
        <v>203.02099999999999</v>
      </c>
      <c r="BZ274">
        <v>125.3</v>
      </c>
      <c r="CA274" t="s">
        <v>7541</v>
      </c>
      <c r="CB274">
        <v>7</v>
      </c>
      <c r="CC274">
        <v>10</v>
      </c>
      <c r="CD274">
        <v>12</v>
      </c>
      <c r="CE274">
        <v>12</v>
      </c>
      <c r="CF274" t="s">
        <v>5677</v>
      </c>
      <c r="CG274">
        <v>414</v>
      </c>
      <c r="CH274" t="s">
        <v>3290</v>
      </c>
      <c r="CI274" t="s">
        <v>7332</v>
      </c>
      <c r="CJ274">
        <v>5.56</v>
      </c>
      <c r="CK274">
        <v>1.8</v>
      </c>
    </row>
    <row r="275" spans="1:89" x14ac:dyDescent="0.35">
      <c r="A275" t="s">
        <v>4155</v>
      </c>
      <c r="B275">
        <v>274</v>
      </c>
      <c r="C275" t="s">
        <v>7778</v>
      </c>
      <c r="D275">
        <v>448</v>
      </c>
      <c r="E275">
        <v>1373.4159999999999</v>
      </c>
      <c r="F275">
        <v>10</v>
      </c>
      <c r="G275" t="s">
        <v>7782</v>
      </c>
      <c r="H275" t="s">
        <v>7773</v>
      </c>
      <c r="I275" t="s">
        <v>5753</v>
      </c>
      <c r="J275">
        <v>11</v>
      </c>
      <c r="K275">
        <v>0.63</v>
      </c>
      <c r="L275">
        <v>9</v>
      </c>
      <c r="M275">
        <v>8</v>
      </c>
      <c r="N275" t="s">
        <v>7510</v>
      </c>
      <c r="Q275" t="s">
        <v>7784</v>
      </c>
      <c r="R275" t="s">
        <v>7774</v>
      </c>
      <c r="S275" t="s">
        <v>7203</v>
      </c>
      <c r="T275" t="s">
        <v>7528</v>
      </c>
      <c r="U275" t="s">
        <v>7528</v>
      </c>
      <c r="V275">
        <v>5.56</v>
      </c>
      <c r="W275" t="s">
        <v>7897</v>
      </c>
      <c r="X275">
        <v>1.8</v>
      </c>
      <c r="Y275" t="s">
        <v>7774</v>
      </c>
      <c r="Z275" t="s">
        <v>7789</v>
      </c>
      <c r="AA275" t="s">
        <v>7774</v>
      </c>
      <c r="AE275" t="s">
        <v>5678</v>
      </c>
      <c r="AF275">
        <v>42.772262429999998</v>
      </c>
      <c r="AG275">
        <v>-82.037528690000002</v>
      </c>
      <c r="AH275">
        <v>203</v>
      </c>
      <c r="AI275">
        <v>290</v>
      </c>
      <c r="AK275">
        <v>15</v>
      </c>
      <c r="AL275">
        <v>986</v>
      </c>
      <c r="AM275">
        <v>10.311</v>
      </c>
      <c r="AN275">
        <v>416.98200000000003</v>
      </c>
      <c r="AO275">
        <v>2115</v>
      </c>
      <c r="AP275">
        <v>2116</v>
      </c>
      <c r="AS275">
        <v>1.24</v>
      </c>
      <c r="AT275">
        <v>1.24</v>
      </c>
      <c r="AV275">
        <v>2.15</v>
      </c>
      <c r="AW275">
        <v>2.14</v>
      </c>
      <c r="BC275">
        <v>0.63</v>
      </c>
      <c r="BD275">
        <v>9</v>
      </c>
      <c r="BE275" t="s">
        <v>1368</v>
      </c>
      <c r="BF275" t="s">
        <v>4155</v>
      </c>
      <c r="BG275">
        <v>274</v>
      </c>
      <c r="BH275" t="s">
        <v>5753</v>
      </c>
      <c r="BI275" t="s">
        <v>7773</v>
      </c>
      <c r="BJ275">
        <v>274</v>
      </c>
      <c r="BK275">
        <v>1520</v>
      </c>
      <c r="BR275">
        <v>13</v>
      </c>
      <c r="BS275">
        <v>0.66</v>
      </c>
      <c r="BT275">
        <v>0.57999999999999996</v>
      </c>
      <c r="BU275">
        <v>0.57999999999999996</v>
      </c>
      <c r="BV275">
        <v>42.772262429999998</v>
      </c>
      <c r="BW275">
        <v>-82.037528690000002</v>
      </c>
      <c r="BX275">
        <v>4736047.3449999997</v>
      </c>
      <c r="BY275">
        <v>203.02099999999999</v>
      </c>
      <c r="BZ275">
        <v>132</v>
      </c>
      <c r="CA275" t="s">
        <v>7537</v>
      </c>
      <c r="CB275">
        <v>7</v>
      </c>
      <c r="CC275">
        <v>10</v>
      </c>
      <c r="CD275">
        <v>12</v>
      </c>
      <c r="CE275">
        <v>12</v>
      </c>
      <c r="CF275" t="s">
        <v>5677</v>
      </c>
      <c r="CG275">
        <v>414</v>
      </c>
      <c r="CH275" t="s">
        <v>3290</v>
      </c>
      <c r="CI275" t="s">
        <v>7332</v>
      </c>
      <c r="CJ275">
        <v>5.56</v>
      </c>
      <c r="CK275">
        <v>1.9</v>
      </c>
    </row>
    <row r="276" spans="1:89" x14ac:dyDescent="0.35">
      <c r="A276" t="s">
        <v>4156</v>
      </c>
      <c r="B276">
        <v>275</v>
      </c>
      <c r="C276" t="s">
        <v>7778</v>
      </c>
      <c r="D276">
        <v>449</v>
      </c>
      <c r="E276">
        <v>1373.5709999999999</v>
      </c>
      <c r="F276">
        <v>10</v>
      </c>
      <c r="G276" t="s">
        <v>7782</v>
      </c>
      <c r="H276" t="s">
        <v>7773</v>
      </c>
      <c r="I276" t="s">
        <v>5753</v>
      </c>
      <c r="J276">
        <v>11</v>
      </c>
      <c r="K276">
        <v>0.63</v>
      </c>
      <c r="L276">
        <v>9</v>
      </c>
      <c r="M276">
        <v>9</v>
      </c>
      <c r="N276" t="s">
        <v>7686</v>
      </c>
      <c r="P276">
        <v>21</v>
      </c>
      <c r="Q276" t="s">
        <v>7784</v>
      </c>
      <c r="R276" t="s">
        <v>7774</v>
      </c>
      <c r="S276" t="s">
        <v>7203</v>
      </c>
      <c r="T276" t="s">
        <v>7528</v>
      </c>
      <c r="U276" t="s">
        <v>7528</v>
      </c>
      <c r="V276">
        <v>5.56</v>
      </c>
      <c r="W276" t="s">
        <v>7897</v>
      </c>
      <c r="X276">
        <v>1.8</v>
      </c>
      <c r="Y276" t="s">
        <v>7774</v>
      </c>
      <c r="Z276" t="s">
        <v>7789</v>
      </c>
      <c r="AA276" t="s">
        <v>7774</v>
      </c>
      <c r="AE276" t="s">
        <v>5678</v>
      </c>
      <c r="AF276">
        <v>42.772261020000002</v>
      </c>
      <c r="AG276">
        <v>-82.037528739999999</v>
      </c>
      <c r="AH276">
        <v>203</v>
      </c>
      <c r="AI276">
        <v>290</v>
      </c>
      <c r="AK276">
        <v>15</v>
      </c>
      <c r="AL276">
        <v>986</v>
      </c>
      <c r="AM276">
        <v>10.465999999999999</v>
      </c>
      <c r="AN276">
        <v>399.596</v>
      </c>
      <c r="AO276">
        <v>2116</v>
      </c>
      <c r="AP276">
        <v>2116</v>
      </c>
      <c r="AS276">
        <v>1.24</v>
      </c>
      <c r="AT276">
        <v>1.24</v>
      </c>
      <c r="AV276">
        <v>2.15</v>
      </c>
      <c r="AW276">
        <v>2.15</v>
      </c>
      <c r="BC276">
        <v>0.63</v>
      </c>
      <c r="BD276">
        <v>9</v>
      </c>
      <c r="BE276" t="s">
        <v>1369</v>
      </c>
      <c r="BF276" t="s">
        <v>4156</v>
      </c>
      <c r="BG276">
        <v>275</v>
      </c>
      <c r="BH276" t="s">
        <v>5753</v>
      </c>
      <c r="BI276" t="s">
        <v>7773</v>
      </c>
      <c r="BJ276">
        <v>275</v>
      </c>
      <c r="BK276">
        <v>1520</v>
      </c>
      <c r="BL276">
        <v>450</v>
      </c>
      <c r="BM276">
        <v>21</v>
      </c>
      <c r="BR276">
        <v>13</v>
      </c>
      <c r="BS276">
        <v>0.66</v>
      </c>
      <c r="BT276">
        <v>0.57999999999999996</v>
      </c>
      <c r="BU276">
        <v>0.57999999999999996</v>
      </c>
      <c r="BV276">
        <v>42.772261020000002</v>
      </c>
      <c r="BW276">
        <v>-82.037528739999999</v>
      </c>
      <c r="BX276">
        <v>4736047.1890000002</v>
      </c>
      <c r="BY276">
        <v>203.02199999999999</v>
      </c>
      <c r="BZ276">
        <v>124.7</v>
      </c>
      <c r="CA276" t="s">
        <v>7538</v>
      </c>
      <c r="CB276">
        <v>7</v>
      </c>
      <c r="CC276">
        <v>10</v>
      </c>
      <c r="CD276">
        <v>12</v>
      </c>
      <c r="CE276">
        <v>12</v>
      </c>
      <c r="CF276" t="s">
        <v>5677</v>
      </c>
      <c r="CG276">
        <v>414</v>
      </c>
      <c r="CH276" t="s">
        <v>3290</v>
      </c>
      <c r="CI276" t="s">
        <v>7332</v>
      </c>
      <c r="CJ276">
        <v>5.56</v>
      </c>
      <c r="CK276">
        <v>1.9</v>
      </c>
    </row>
    <row r="277" spans="1:89" hidden="1" x14ac:dyDescent="0.35">
      <c r="A277" t="s">
        <v>4156</v>
      </c>
      <c r="B277">
        <v>276</v>
      </c>
      <c r="C277" t="s">
        <v>7778</v>
      </c>
      <c r="D277">
        <v>450</v>
      </c>
      <c r="E277">
        <v>1373.575</v>
      </c>
      <c r="F277">
        <v>10</v>
      </c>
      <c r="G277" t="s">
        <v>7782</v>
      </c>
      <c r="H277" t="s">
        <v>7773</v>
      </c>
      <c r="I277" t="s">
        <v>7852</v>
      </c>
      <c r="J277">
        <v>11</v>
      </c>
      <c r="K277">
        <v>0.63</v>
      </c>
      <c r="L277">
        <v>17</v>
      </c>
      <c r="M277">
        <v>43</v>
      </c>
      <c r="N277" t="s">
        <v>7510</v>
      </c>
      <c r="P277">
        <v>21</v>
      </c>
      <c r="Q277" t="s">
        <v>7784</v>
      </c>
      <c r="R277" t="s">
        <v>7774</v>
      </c>
      <c r="S277" t="s">
        <v>7203</v>
      </c>
      <c r="T277" t="s">
        <v>7528</v>
      </c>
      <c r="U277" t="s">
        <v>7528</v>
      </c>
      <c r="V277">
        <v>5.56</v>
      </c>
      <c r="W277" t="s">
        <v>7897</v>
      </c>
      <c r="X277">
        <v>1.8</v>
      </c>
      <c r="Y277" t="s">
        <v>7774</v>
      </c>
      <c r="Z277" t="s">
        <v>7899</v>
      </c>
      <c r="AA277" t="s">
        <v>7774</v>
      </c>
      <c r="AE277" t="s">
        <v>5939</v>
      </c>
      <c r="AF277">
        <v>42.772261020000002</v>
      </c>
      <c r="AG277">
        <v>-82.037528739999999</v>
      </c>
      <c r="AH277">
        <v>203</v>
      </c>
      <c r="AI277">
        <v>290</v>
      </c>
      <c r="AK277">
        <v>15</v>
      </c>
      <c r="AL277">
        <v>986</v>
      </c>
      <c r="AM277">
        <v>10.465999999999999</v>
      </c>
      <c r="AN277">
        <v>399.596</v>
      </c>
      <c r="AO277">
        <v>2105</v>
      </c>
      <c r="AP277">
        <v>2107</v>
      </c>
      <c r="AS277">
        <v>1.23</v>
      </c>
      <c r="AT277">
        <v>1.23</v>
      </c>
      <c r="AV277">
        <v>2.14</v>
      </c>
      <c r="AW277">
        <v>2.13</v>
      </c>
      <c r="BC277">
        <v>0.6</v>
      </c>
      <c r="BD277">
        <v>17</v>
      </c>
      <c r="BE277" t="s">
        <v>8683</v>
      </c>
      <c r="BF277" t="s">
        <v>4156</v>
      </c>
      <c r="BG277">
        <v>276</v>
      </c>
      <c r="BH277" t="s">
        <v>7852</v>
      </c>
      <c r="BI277" t="s">
        <v>7773</v>
      </c>
      <c r="BJ277">
        <v>276</v>
      </c>
      <c r="BK277">
        <v>1520</v>
      </c>
      <c r="BL277">
        <v>450</v>
      </c>
      <c r="BM277">
        <v>21</v>
      </c>
      <c r="BN277" t="s">
        <v>8660</v>
      </c>
      <c r="BR277">
        <v>13</v>
      </c>
      <c r="BS277">
        <v>0.66</v>
      </c>
      <c r="BT277">
        <v>0.59</v>
      </c>
      <c r="BU277">
        <v>0.59</v>
      </c>
      <c r="BV277">
        <v>42.772261020000002</v>
      </c>
      <c r="BW277">
        <v>-82.037528739999999</v>
      </c>
      <c r="BX277">
        <v>4736047.1890000002</v>
      </c>
      <c r="BY277">
        <v>203.02199999999999</v>
      </c>
      <c r="BZ277">
        <v>124.7</v>
      </c>
      <c r="CA277" t="s">
        <v>7538</v>
      </c>
      <c r="CB277">
        <v>7</v>
      </c>
      <c r="CC277">
        <v>10</v>
      </c>
      <c r="CD277">
        <v>12</v>
      </c>
      <c r="CE277">
        <v>12</v>
      </c>
      <c r="CF277" t="s">
        <v>5677</v>
      </c>
      <c r="CG277">
        <v>414</v>
      </c>
      <c r="CH277" t="s">
        <v>5823</v>
      </c>
      <c r="CI277" t="s">
        <v>8661</v>
      </c>
      <c r="CJ277">
        <v>5.56</v>
      </c>
    </row>
    <row r="278" spans="1:89" x14ac:dyDescent="0.35">
      <c r="A278" t="s">
        <v>4157</v>
      </c>
      <c r="B278">
        <v>277</v>
      </c>
      <c r="C278" t="s">
        <v>7778</v>
      </c>
      <c r="D278">
        <v>451</v>
      </c>
      <c r="E278">
        <v>1373.58</v>
      </c>
      <c r="F278">
        <v>10</v>
      </c>
      <c r="G278" t="s">
        <v>7782</v>
      </c>
      <c r="H278" t="s">
        <v>7773</v>
      </c>
      <c r="I278" t="s">
        <v>5753</v>
      </c>
      <c r="J278">
        <v>11</v>
      </c>
      <c r="K278">
        <v>0.59</v>
      </c>
      <c r="L278">
        <v>8</v>
      </c>
      <c r="M278">
        <v>7</v>
      </c>
      <c r="N278" t="s">
        <v>7670</v>
      </c>
      <c r="P278">
        <v>21</v>
      </c>
      <c r="Q278" t="s">
        <v>7784</v>
      </c>
      <c r="R278" t="s">
        <v>7774</v>
      </c>
      <c r="S278" t="s">
        <v>7203</v>
      </c>
      <c r="T278" t="s">
        <v>7528</v>
      </c>
      <c r="U278" t="s">
        <v>7528</v>
      </c>
      <c r="V278">
        <v>5.56</v>
      </c>
      <c r="W278" t="s">
        <v>7897</v>
      </c>
      <c r="X278">
        <v>1.8</v>
      </c>
      <c r="Y278" t="s">
        <v>7774</v>
      </c>
      <c r="Z278" t="s">
        <v>7789</v>
      </c>
      <c r="AA278" t="s">
        <v>7774</v>
      </c>
      <c r="AE278" t="s">
        <v>5678</v>
      </c>
      <c r="AF278">
        <v>42.772260940000002</v>
      </c>
      <c r="AG278">
        <v>-82.037528750000007</v>
      </c>
      <c r="AH278">
        <v>203</v>
      </c>
      <c r="AI278">
        <v>290</v>
      </c>
      <c r="AK278">
        <v>15</v>
      </c>
      <c r="AL278">
        <v>986</v>
      </c>
      <c r="AM278">
        <v>10.475</v>
      </c>
      <c r="AN278">
        <v>415.47800000000001</v>
      </c>
      <c r="AO278">
        <v>2117</v>
      </c>
      <c r="AP278">
        <v>2117</v>
      </c>
      <c r="AS278">
        <v>1.24</v>
      </c>
      <c r="AT278">
        <v>1.24</v>
      </c>
      <c r="AV278">
        <v>2.15</v>
      </c>
      <c r="AW278">
        <v>2.15</v>
      </c>
      <c r="BC278">
        <v>0.59</v>
      </c>
      <c r="BD278">
        <v>8</v>
      </c>
      <c r="BE278" t="s">
        <v>1370</v>
      </c>
      <c r="BF278" t="s">
        <v>4157</v>
      </c>
      <c r="BG278">
        <v>277</v>
      </c>
      <c r="BH278" t="s">
        <v>5753</v>
      </c>
      <c r="BI278" t="s">
        <v>7773</v>
      </c>
      <c r="BJ278">
        <v>277</v>
      </c>
      <c r="BK278">
        <v>1520</v>
      </c>
      <c r="BL278">
        <v>450</v>
      </c>
      <c r="BM278">
        <v>21</v>
      </c>
      <c r="BR278">
        <v>13</v>
      </c>
      <c r="BS278">
        <v>0.66</v>
      </c>
      <c r="BT278">
        <v>0.57999999999999996</v>
      </c>
      <c r="BU278">
        <v>0.57999999999999996</v>
      </c>
      <c r="BV278">
        <v>42.772260940000002</v>
      </c>
      <c r="BW278">
        <v>-82.037528750000007</v>
      </c>
      <c r="BX278">
        <v>4736047.1789999995</v>
      </c>
      <c r="BY278">
        <v>203.02199999999999</v>
      </c>
      <c r="BZ278">
        <v>139.69999999999999</v>
      </c>
      <c r="CA278" t="s">
        <v>7502</v>
      </c>
      <c r="CB278">
        <v>7</v>
      </c>
      <c r="CC278">
        <v>10</v>
      </c>
      <c r="CD278">
        <v>12</v>
      </c>
      <c r="CE278">
        <v>12</v>
      </c>
      <c r="CF278" t="s">
        <v>5677</v>
      </c>
      <c r="CG278">
        <v>414</v>
      </c>
      <c r="CH278" t="s">
        <v>3290</v>
      </c>
      <c r="CI278" t="s">
        <v>7332</v>
      </c>
      <c r="CJ278">
        <v>5.56</v>
      </c>
      <c r="CK278">
        <v>1.9</v>
      </c>
    </row>
    <row r="279" spans="1:89" x14ac:dyDescent="0.35">
      <c r="A279" t="s">
        <v>4158</v>
      </c>
      <c r="B279">
        <v>278</v>
      </c>
      <c r="C279" t="s">
        <v>7778</v>
      </c>
      <c r="D279">
        <v>452</v>
      </c>
      <c r="E279">
        <v>1373.7339999999999</v>
      </c>
      <c r="F279">
        <v>10</v>
      </c>
      <c r="G279" t="s">
        <v>7782</v>
      </c>
      <c r="H279" t="s">
        <v>7773</v>
      </c>
      <c r="I279" t="s">
        <v>5753</v>
      </c>
      <c r="J279">
        <v>11</v>
      </c>
      <c r="K279">
        <v>0.62</v>
      </c>
      <c r="L279">
        <v>9</v>
      </c>
      <c r="M279">
        <v>8</v>
      </c>
      <c r="N279" t="s">
        <v>7633</v>
      </c>
      <c r="P279">
        <v>22</v>
      </c>
      <c r="Q279" t="s">
        <v>7784</v>
      </c>
      <c r="R279" t="s">
        <v>7774</v>
      </c>
      <c r="S279" t="s">
        <v>7203</v>
      </c>
      <c r="T279" t="s">
        <v>7528</v>
      </c>
      <c r="U279" t="s">
        <v>7528</v>
      </c>
      <c r="V279">
        <v>5.56</v>
      </c>
      <c r="W279" t="s">
        <v>7897</v>
      </c>
      <c r="X279">
        <v>1.9</v>
      </c>
      <c r="Y279" t="s">
        <v>7774</v>
      </c>
      <c r="Z279" t="s">
        <v>7789</v>
      </c>
      <c r="AA279" t="s">
        <v>7774</v>
      </c>
      <c r="AE279" t="s">
        <v>5678</v>
      </c>
      <c r="AF279">
        <v>42.772259550000001</v>
      </c>
      <c r="AG279">
        <v>-82.037528800000004</v>
      </c>
      <c r="AH279">
        <v>203</v>
      </c>
      <c r="AI279">
        <v>290</v>
      </c>
      <c r="AK279">
        <v>15</v>
      </c>
      <c r="AL279">
        <v>986</v>
      </c>
      <c r="AM279">
        <v>10.629</v>
      </c>
      <c r="AN279">
        <v>400.80799999999999</v>
      </c>
      <c r="AO279">
        <v>2116</v>
      </c>
      <c r="AP279">
        <v>2116</v>
      </c>
      <c r="AS279">
        <v>1.24</v>
      </c>
      <c r="AT279">
        <v>1.24</v>
      </c>
      <c r="AV279">
        <v>2.15</v>
      </c>
      <c r="AW279">
        <v>2.15</v>
      </c>
      <c r="BC279">
        <v>0.62</v>
      </c>
      <c r="BD279">
        <v>9</v>
      </c>
      <c r="BE279" t="s">
        <v>1371</v>
      </c>
      <c r="BF279" t="s">
        <v>4158</v>
      </c>
      <c r="BG279">
        <v>278</v>
      </c>
      <c r="BH279" t="s">
        <v>5753</v>
      </c>
      <c r="BI279" t="s">
        <v>7773</v>
      </c>
      <c r="BJ279">
        <v>278</v>
      </c>
      <c r="BK279">
        <v>1520</v>
      </c>
      <c r="BL279">
        <v>453</v>
      </c>
      <c r="BM279">
        <v>22</v>
      </c>
      <c r="BR279">
        <v>13</v>
      </c>
      <c r="BS279">
        <v>0.66</v>
      </c>
      <c r="BT279">
        <v>0.57999999999999996</v>
      </c>
      <c r="BU279">
        <v>0.57999999999999996</v>
      </c>
      <c r="BV279">
        <v>42.772259550000001</v>
      </c>
      <c r="BW279">
        <v>-82.037528800000004</v>
      </c>
      <c r="BX279">
        <v>4736047.0250000004</v>
      </c>
      <c r="BY279">
        <v>203.02199999999999</v>
      </c>
      <c r="BZ279">
        <v>125.2</v>
      </c>
      <c r="CA279" t="s">
        <v>7540</v>
      </c>
      <c r="CB279">
        <v>7</v>
      </c>
      <c r="CC279">
        <v>10</v>
      </c>
      <c r="CD279">
        <v>12</v>
      </c>
      <c r="CE279">
        <v>12</v>
      </c>
      <c r="CF279" t="s">
        <v>5677</v>
      </c>
      <c r="CG279">
        <v>414</v>
      </c>
      <c r="CH279" t="s">
        <v>3290</v>
      </c>
      <c r="CI279" t="s">
        <v>7332</v>
      </c>
      <c r="CJ279">
        <v>5.56</v>
      </c>
      <c r="CK279">
        <v>1.8</v>
      </c>
    </row>
    <row r="280" spans="1:89" hidden="1" x14ac:dyDescent="0.35">
      <c r="A280" t="s">
        <v>4159</v>
      </c>
      <c r="B280">
        <v>279</v>
      </c>
      <c r="C280" t="s">
        <v>7778</v>
      </c>
      <c r="D280">
        <v>453</v>
      </c>
      <c r="E280">
        <v>1373.7560000000001</v>
      </c>
      <c r="F280">
        <v>10</v>
      </c>
      <c r="G280" t="s">
        <v>7782</v>
      </c>
      <c r="H280" t="s">
        <v>7773</v>
      </c>
      <c r="I280" t="s">
        <v>7852</v>
      </c>
      <c r="J280">
        <v>12</v>
      </c>
      <c r="K280">
        <v>0.66</v>
      </c>
      <c r="L280">
        <v>53</v>
      </c>
      <c r="M280">
        <v>14</v>
      </c>
      <c r="N280" t="s">
        <v>7541</v>
      </c>
      <c r="P280">
        <v>22</v>
      </c>
      <c r="Q280" t="s">
        <v>7784</v>
      </c>
      <c r="R280" t="s">
        <v>7774</v>
      </c>
      <c r="S280" t="s">
        <v>7203</v>
      </c>
      <c r="T280" t="s">
        <v>7528</v>
      </c>
      <c r="U280" t="s">
        <v>7528</v>
      </c>
      <c r="V280">
        <v>5.56</v>
      </c>
      <c r="W280" t="s">
        <v>7897</v>
      </c>
      <c r="X280">
        <v>1.9</v>
      </c>
      <c r="Y280" t="s">
        <v>7774</v>
      </c>
      <c r="Z280" t="s">
        <v>7879</v>
      </c>
      <c r="AA280" t="s">
        <v>7774</v>
      </c>
      <c r="AE280" t="s">
        <v>5939</v>
      </c>
      <c r="AF280">
        <v>42.772259550000001</v>
      </c>
      <c r="AG280">
        <v>-82.037528800000004</v>
      </c>
      <c r="AH280">
        <v>203</v>
      </c>
      <c r="AI280">
        <v>290</v>
      </c>
      <c r="AK280">
        <v>15</v>
      </c>
      <c r="AL280">
        <v>986</v>
      </c>
      <c r="AM280">
        <v>10.629</v>
      </c>
      <c r="AN280">
        <v>394.90699999999998</v>
      </c>
      <c r="AO280">
        <v>2067</v>
      </c>
      <c r="AP280">
        <v>2047</v>
      </c>
      <c r="AS280">
        <v>1.2</v>
      </c>
      <c r="AT280">
        <v>1.21</v>
      </c>
      <c r="AV280">
        <v>2.08</v>
      </c>
      <c r="AW280">
        <v>2.1</v>
      </c>
      <c r="BC280">
        <v>0.41</v>
      </c>
      <c r="BD280">
        <v>53</v>
      </c>
      <c r="BE280" t="s">
        <v>8684</v>
      </c>
      <c r="BF280" t="s">
        <v>4159</v>
      </c>
      <c r="BG280">
        <v>279</v>
      </c>
      <c r="BH280" t="s">
        <v>7852</v>
      </c>
      <c r="BI280" t="s">
        <v>7773</v>
      </c>
      <c r="BJ280">
        <v>279</v>
      </c>
      <c r="BK280">
        <v>1520</v>
      </c>
      <c r="BL280">
        <v>453</v>
      </c>
      <c r="BM280">
        <v>22</v>
      </c>
      <c r="BN280" t="s">
        <v>8660</v>
      </c>
      <c r="BR280">
        <v>13</v>
      </c>
      <c r="BS280">
        <v>0.67</v>
      </c>
      <c r="BT280">
        <v>0.6</v>
      </c>
      <c r="BU280">
        <v>0.6</v>
      </c>
      <c r="BV280">
        <v>42.772259550000001</v>
      </c>
      <c r="BW280">
        <v>-82.037528800000004</v>
      </c>
      <c r="BX280">
        <v>4736047.0250000004</v>
      </c>
      <c r="BY280">
        <v>203.02199999999999</v>
      </c>
      <c r="BZ280">
        <v>122.7</v>
      </c>
      <c r="CA280" t="s">
        <v>7437</v>
      </c>
      <c r="CB280">
        <v>7</v>
      </c>
      <c r="CC280">
        <v>10</v>
      </c>
      <c r="CD280">
        <v>11</v>
      </c>
      <c r="CE280">
        <v>11</v>
      </c>
      <c r="CF280" t="s">
        <v>5677</v>
      </c>
      <c r="CG280">
        <v>414</v>
      </c>
      <c r="CH280" t="s">
        <v>5823</v>
      </c>
      <c r="CI280" t="s">
        <v>8661</v>
      </c>
      <c r="CJ280">
        <v>5.56</v>
      </c>
    </row>
    <row r="281" spans="1:89" x14ac:dyDescent="0.35">
      <c r="A281" t="s">
        <v>4159</v>
      </c>
      <c r="B281">
        <v>280</v>
      </c>
      <c r="C281" t="s">
        <v>7778</v>
      </c>
      <c r="D281">
        <v>454</v>
      </c>
      <c r="E281">
        <v>1373.777</v>
      </c>
      <c r="F281">
        <v>10</v>
      </c>
      <c r="G281" t="s">
        <v>7782</v>
      </c>
      <c r="H281" t="s">
        <v>7773</v>
      </c>
      <c r="I281" t="s">
        <v>5753</v>
      </c>
      <c r="J281">
        <v>12</v>
      </c>
      <c r="K281">
        <v>0.66</v>
      </c>
      <c r="L281">
        <v>11</v>
      </c>
      <c r="M281">
        <v>8</v>
      </c>
      <c r="N281" t="s">
        <v>7538</v>
      </c>
      <c r="P281">
        <v>22</v>
      </c>
      <c r="Q281" t="s">
        <v>7784</v>
      </c>
      <c r="R281" t="s">
        <v>7774</v>
      </c>
      <c r="S281" t="s">
        <v>7203</v>
      </c>
      <c r="T281" t="s">
        <v>7528</v>
      </c>
      <c r="U281" t="s">
        <v>7528</v>
      </c>
      <c r="V281">
        <v>5.56</v>
      </c>
      <c r="W281" t="s">
        <v>7897</v>
      </c>
      <c r="X281">
        <v>1.9</v>
      </c>
      <c r="Y281" t="s">
        <v>7774</v>
      </c>
      <c r="Z281" t="s">
        <v>7783</v>
      </c>
      <c r="AA281" t="s">
        <v>7774</v>
      </c>
      <c r="AE281" t="s">
        <v>5678</v>
      </c>
      <c r="AF281">
        <v>42.772259169999998</v>
      </c>
      <c r="AG281">
        <v>-82.037528809999998</v>
      </c>
      <c r="AH281">
        <v>203</v>
      </c>
      <c r="AI281">
        <v>290</v>
      </c>
      <c r="AK281">
        <v>15</v>
      </c>
      <c r="AL281">
        <v>986</v>
      </c>
      <c r="AM281">
        <v>10.670999999999999</v>
      </c>
      <c r="AN281">
        <v>394.90699999999998</v>
      </c>
      <c r="AO281">
        <v>2113</v>
      </c>
      <c r="AP281">
        <v>2114</v>
      </c>
      <c r="AS281">
        <v>1.23</v>
      </c>
      <c r="AT281">
        <v>1.23</v>
      </c>
      <c r="AV281">
        <v>2.14</v>
      </c>
      <c r="AW281">
        <v>2.14</v>
      </c>
      <c r="BC281">
        <v>0.66</v>
      </c>
      <c r="BD281">
        <v>11</v>
      </c>
      <c r="BE281" t="s">
        <v>1372</v>
      </c>
      <c r="BF281" t="s">
        <v>4159</v>
      </c>
      <c r="BG281">
        <v>280</v>
      </c>
      <c r="BH281" t="s">
        <v>5753</v>
      </c>
      <c r="BI281" t="s">
        <v>7773</v>
      </c>
      <c r="BJ281">
        <v>280</v>
      </c>
      <c r="BK281">
        <v>1520</v>
      </c>
      <c r="BL281">
        <v>453</v>
      </c>
      <c r="BM281">
        <v>22</v>
      </c>
      <c r="BR281">
        <v>13</v>
      </c>
      <c r="BS281">
        <v>0.66</v>
      </c>
      <c r="BT281">
        <v>0.57999999999999996</v>
      </c>
      <c r="BU281">
        <v>0.57999999999999996</v>
      </c>
      <c r="BV281">
        <v>42.772259169999998</v>
      </c>
      <c r="BW281">
        <v>-82.037528809999998</v>
      </c>
      <c r="BX281">
        <v>4736046.983</v>
      </c>
      <c r="BY281">
        <v>203.02199999999999</v>
      </c>
      <c r="BZ281">
        <v>122.7</v>
      </c>
      <c r="CA281" t="s">
        <v>7437</v>
      </c>
      <c r="CB281">
        <v>7</v>
      </c>
      <c r="CC281">
        <v>10</v>
      </c>
      <c r="CD281">
        <v>12</v>
      </c>
      <c r="CE281">
        <v>12</v>
      </c>
      <c r="CF281" t="s">
        <v>5677</v>
      </c>
      <c r="CG281">
        <v>414</v>
      </c>
      <c r="CH281" t="s">
        <v>3290</v>
      </c>
      <c r="CI281" t="s">
        <v>7332</v>
      </c>
      <c r="CJ281">
        <v>5.56</v>
      </c>
      <c r="CK281">
        <v>1.9</v>
      </c>
    </row>
    <row r="282" spans="1:89" x14ac:dyDescent="0.35">
      <c r="A282" t="s">
        <v>4160</v>
      </c>
      <c r="B282">
        <v>281</v>
      </c>
      <c r="C282" t="s">
        <v>7778</v>
      </c>
      <c r="D282">
        <v>455</v>
      </c>
      <c r="E282">
        <v>1374.3520000000001</v>
      </c>
      <c r="F282">
        <v>10</v>
      </c>
      <c r="G282" t="s">
        <v>7782</v>
      </c>
      <c r="H282" t="s">
        <v>7773</v>
      </c>
      <c r="I282" t="s">
        <v>5753</v>
      </c>
      <c r="J282">
        <v>10</v>
      </c>
      <c r="K282">
        <v>0.57999999999999996</v>
      </c>
      <c r="L282">
        <v>12</v>
      </c>
      <c r="M282">
        <v>13</v>
      </c>
      <c r="N282" t="s">
        <v>7359</v>
      </c>
      <c r="Q282" t="s">
        <v>7784</v>
      </c>
      <c r="R282" t="s">
        <v>7774</v>
      </c>
      <c r="S282" t="s">
        <v>7203</v>
      </c>
      <c r="T282" t="s">
        <v>7528</v>
      </c>
      <c r="U282" t="s">
        <v>7528</v>
      </c>
      <c r="V282">
        <v>5.56</v>
      </c>
      <c r="W282" t="s">
        <v>7897</v>
      </c>
      <c r="X282">
        <v>1.8</v>
      </c>
      <c r="Y282" t="s">
        <v>7774</v>
      </c>
      <c r="Z282" t="s">
        <v>7788</v>
      </c>
      <c r="AA282" t="s">
        <v>7774</v>
      </c>
      <c r="AB282">
        <v>10</v>
      </c>
      <c r="AC282">
        <v>10</v>
      </c>
      <c r="AD282">
        <v>12</v>
      </c>
      <c r="AE282" t="s">
        <v>5683</v>
      </c>
      <c r="AF282">
        <v>42.77225396</v>
      </c>
      <c r="AG282">
        <v>-82.037529000000006</v>
      </c>
      <c r="AH282">
        <v>203</v>
      </c>
      <c r="AI282">
        <v>290</v>
      </c>
      <c r="AK282">
        <v>15</v>
      </c>
      <c r="AL282">
        <v>986</v>
      </c>
      <c r="AM282">
        <v>11.246</v>
      </c>
      <c r="AN282">
        <v>418.447</v>
      </c>
      <c r="AO282">
        <v>2113</v>
      </c>
      <c r="AP282">
        <v>2114</v>
      </c>
      <c r="AS282">
        <v>1.23</v>
      </c>
      <c r="AT282">
        <v>1.23</v>
      </c>
      <c r="AV282">
        <v>2.14</v>
      </c>
      <c r="AW282">
        <v>2.14</v>
      </c>
      <c r="BC282">
        <v>0.57999999999999996</v>
      </c>
      <c r="BD282">
        <v>12</v>
      </c>
      <c r="BE282" t="s">
        <v>1373</v>
      </c>
      <c r="BF282" t="s">
        <v>4160</v>
      </c>
      <c r="BG282">
        <v>281</v>
      </c>
      <c r="BH282" t="s">
        <v>5753</v>
      </c>
      <c r="BI282" t="s">
        <v>7773</v>
      </c>
      <c r="BJ282">
        <v>281</v>
      </c>
      <c r="BK282">
        <v>1520</v>
      </c>
      <c r="BR282">
        <v>13</v>
      </c>
      <c r="BS282">
        <v>0.66</v>
      </c>
      <c r="BT282">
        <v>0.57999999999999996</v>
      </c>
      <c r="BU282">
        <v>0.57999999999999996</v>
      </c>
      <c r="BV282">
        <v>42.77225396</v>
      </c>
      <c r="BW282">
        <v>-82.037529000000006</v>
      </c>
      <c r="BX282">
        <v>4736046.4040000001</v>
      </c>
      <c r="BY282">
        <v>203.023</v>
      </c>
      <c r="BZ282">
        <v>136.19999999999999</v>
      </c>
      <c r="CA282" t="s">
        <v>7500</v>
      </c>
      <c r="CB282">
        <v>7</v>
      </c>
      <c r="CC282">
        <v>10</v>
      </c>
      <c r="CD282">
        <v>12</v>
      </c>
      <c r="CE282">
        <v>12</v>
      </c>
      <c r="CF282" t="s">
        <v>5677</v>
      </c>
      <c r="CG282">
        <v>414</v>
      </c>
      <c r="CH282" t="s">
        <v>3290</v>
      </c>
      <c r="CI282" t="s">
        <v>7332</v>
      </c>
      <c r="CJ282">
        <v>5.56</v>
      </c>
      <c r="CK282">
        <v>1.9</v>
      </c>
    </row>
    <row r="283" spans="1:89" x14ac:dyDescent="0.35">
      <c r="A283" t="s">
        <v>4161</v>
      </c>
      <c r="B283">
        <v>282</v>
      </c>
      <c r="C283" t="s">
        <v>7778</v>
      </c>
      <c r="D283">
        <v>456</v>
      </c>
      <c r="E283">
        <v>1374.6559999999999</v>
      </c>
      <c r="F283">
        <v>10</v>
      </c>
      <c r="G283" t="s">
        <v>7782</v>
      </c>
      <c r="H283" t="s">
        <v>7773</v>
      </c>
      <c r="I283" t="s">
        <v>5753</v>
      </c>
      <c r="J283">
        <v>13</v>
      </c>
      <c r="K283">
        <v>0.72</v>
      </c>
      <c r="L283">
        <v>7</v>
      </c>
      <c r="M283">
        <v>10</v>
      </c>
      <c r="N283" t="s">
        <v>7360</v>
      </c>
      <c r="Q283" t="s">
        <v>7784</v>
      </c>
      <c r="R283" t="s">
        <v>7774</v>
      </c>
      <c r="S283" t="s">
        <v>7203</v>
      </c>
      <c r="T283" t="s">
        <v>7528</v>
      </c>
      <c r="U283" t="s">
        <v>7528</v>
      </c>
      <c r="V283">
        <v>5.56</v>
      </c>
      <c r="W283" t="s">
        <v>7897</v>
      </c>
      <c r="X283">
        <v>1.9</v>
      </c>
      <c r="Y283" t="s">
        <v>7774</v>
      </c>
      <c r="Z283" t="s">
        <v>7786</v>
      </c>
      <c r="AA283" t="s">
        <v>7774</v>
      </c>
      <c r="AB283">
        <v>10</v>
      </c>
      <c r="AC283">
        <v>10</v>
      </c>
      <c r="AD283">
        <v>15</v>
      </c>
      <c r="AE283" t="s">
        <v>5683</v>
      </c>
      <c r="AF283">
        <v>42.772251179999998</v>
      </c>
      <c r="AG283">
        <v>-82.037529090000007</v>
      </c>
      <c r="AH283">
        <v>203</v>
      </c>
      <c r="AI283">
        <v>290</v>
      </c>
      <c r="AK283">
        <v>15</v>
      </c>
      <c r="AL283">
        <v>986</v>
      </c>
      <c r="AM283">
        <v>11.552</v>
      </c>
      <c r="AN283">
        <v>422.40300000000002</v>
      </c>
      <c r="AO283">
        <v>2117</v>
      </c>
      <c r="AP283">
        <v>2117</v>
      </c>
      <c r="AS283">
        <v>1.24</v>
      </c>
      <c r="AT283">
        <v>1.24</v>
      </c>
      <c r="AV283">
        <v>2.15</v>
      </c>
      <c r="AW283">
        <v>2.15</v>
      </c>
      <c r="BC283">
        <v>0.72</v>
      </c>
      <c r="BD283">
        <v>7</v>
      </c>
      <c r="BE283" t="s">
        <v>1374</v>
      </c>
      <c r="BF283" t="s">
        <v>4161</v>
      </c>
      <c r="BG283">
        <v>282</v>
      </c>
      <c r="BH283" t="s">
        <v>5753</v>
      </c>
      <c r="BI283" t="s">
        <v>7773</v>
      </c>
      <c r="BJ283">
        <v>282</v>
      </c>
      <c r="BK283">
        <v>1520</v>
      </c>
      <c r="BR283">
        <v>13</v>
      </c>
      <c r="BS283">
        <v>0.66</v>
      </c>
      <c r="BT283">
        <v>0.57999999999999996</v>
      </c>
      <c r="BU283">
        <v>0.57999999999999996</v>
      </c>
      <c r="BV283">
        <v>42.772251179999998</v>
      </c>
      <c r="BW283">
        <v>-82.037529090000007</v>
      </c>
      <c r="BX283">
        <v>4736046.0959999999</v>
      </c>
      <c r="BY283">
        <v>203.023</v>
      </c>
      <c r="BZ283">
        <v>134.19999999999999</v>
      </c>
      <c r="CA283" t="s">
        <v>7503</v>
      </c>
      <c r="CB283">
        <v>7</v>
      </c>
      <c r="CC283">
        <v>10</v>
      </c>
      <c r="CD283">
        <v>12</v>
      </c>
      <c r="CE283">
        <v>12</v>
      </c>
      <c r="CF283" t="s">
        <v>5677</v>
      </c>
      <c r="CG283">
        <v>414</v>
      </c>
      <c r="CH283" t="s">
        <v>3290</v>
      </c>
      <c r="CI283" t="s">
        <v>7332</v>
      </c>
      <c r="CJ283">
        <v>5.56</v>
      </c>
      <c r="CK283">
        <v>1.8</v>
      </c>
    </row>
    <row r="284" spans="1:89" x14ac:dyDescent="0.35">
      <c r="A284" t="s">
        <v>4162</v>
      </c>
      <c r="B284">
        <v>283</v>
      </c>
      <c r="C284" t="s">
        <v>7778</v>
      </c>
      <c r="D284">
        <v>457</v>
      </c>
      <c r="E284">
        <v>1374.9159999999999</v>
      </c>
      <c r="F284">
        <v>10</v>
      </c>
      <c r="G284" t="s">
        <v>7782</v>
      </c>
      <c r="H284" t="s">
        <v>7773</v>
      </c>
      <c r="I284" t="s">
        <v>5753</v>
      </c>
      <c r="J284">
        <v>11</v>
      </c>
      <c r="K284">
        <v>0.63</v>
      </c>
      <c r="L284">
        <v>10</v>
      </c>
      <c r="M284">
        <v>8</v>
      </c>
      <c r="N284" t="s">
        <v>7503</v>
      </c>
      <c r="Q284" t="s">
        <v>7784</v>
      </c>
      <c r="R284" t="s">
        <v>7774</v>
      </c>
      <c r="S284" t="s">
        <v>7203</v>
      </c>
      <c r="T284" t="s">
        <v>7528</v>
      </c>
      <c r="U284" t="s">
        <v>7528</v>
      </c>
      <c r="V284">
        <v>5.56</v>
      </c>
      <c r="W284" t="s">
        <v>7897</v>
      </c>
      <c r="X284">
        <v>1.9</v>
      </c>
      <c r="Y284" t="s">
        <v>7774</v>
      </c>
      <c r="Z284" t="s">
        <v>7789</v>
      </c>
      <c r="AA284" t="s">
        <v>7774</v>
      </c>
      <c r="AE284" t="s">
        <v>5678</v>
      </c>
      <c r="AF284">
        <v>42.772248849999997</v>
      </c>
      <c r="AG284">
        <v>-82.037529180000007</v>
      </c>
      <c r="AH284">
        <v>203</v>
      </c>
      <c r="AI284">
        <v>290</v>
      </c>
      <c r="AK284">
        <v>15</v>
      </c>
      <c r="AL284">
        <v>986</v>
      </c>
      <c r="AM284">
        <v>11.81</v>
      </c>
      <c r="AN284">
        <v>417.46199999999999</v>
      </c>
      <c r="AO284">
        <v>2115</v>
      </c>
      <c r="AP284">
        <v>2115</v>
      </c>
      <c r="AS284">
        <v>1.24</v>
      </c>
      <c r="AT284">
        <v>1.23</v>
      </c>
      <c r="AV284">
        <v>2.14</v>
      </c>
      <c r="AW284">
        <v>2.14</v>
      </c>
      <c r="BC284">
        <v>0.63</v>
      </c>
      <c r="BD284">
        <v>10</v>
      </c>
      <c r="BE284" t="s">
        <v>1375</v>
      </c>
      <c r="BF284" t="s">
        <v>4162</v>
      </c>
      <c r="BG284">
        <v>283</v>
      </c>
      <c r="BH284" t="s">
        <v>5753</v>
      </c>
      <c r="BI284" t="s">
        <v>7773</v>
      </c>
      <c r="BJ284">
        <v>283</v>
      </c>
      <c r="BK284">
        <v>1520</v>
      </c>
      <c r="BR284">
        <v>13</v>
      </c>
      <c r="BS284">
        <v>0.66</v>
      </c>
      <c r="BT284">
        <v>0.57999999999999996</v>
      </c>
      <c r="BU284">
        <v>0.57999999999999996</v>
      </c>
      <c r="BV284">
        <v>42.772248849999997</v>
      </c>
      <c r="BW284">
        <v>-82.037529180000007</v>
      </c>
      <c r="BX284">
        <v>4736045.8370000003</v>
      </c>
      <c r="BY284">
        <v>203.023</v>
      </c>
      <c r="BZ284">
        <v>132.19999999999999</v>
      </c>
      <c r="CA284" t="s">
        <v>7537</v>
      </c>
      <c r="CB284">
        <v>7</v>
      </c>
      <c r="CC284">
        <v>10</v>
      </c>
      <c r="CD284">
        <v>12</v>
      </c>
      <c r="CE284">
        <v>12</v>
      </c>
      <c r="CF284" t="s">
        <v>5677</v>
      </c>
      <c r="CG284">
        <v>414</v>
      </c>
      <c r="CH284" t="s">
        <v>3290</v>
      </c>
      <c r="CI284" t="s">
        <v>7332</v>
      </c>
      <c r="CJ284">
        <v>5.56</v>
      </c>
      <c r="CK284">
        <v>1.9</v>
      </c>
    </row>
    <row r="285" spans="1:89" x14ac:dyDescent="0.35">
      <c r="A285" t="s">
        <v>4163</v>
      </c>
      <c r="B285">
        <v>284</v>
      </c>
      <c r="C285" t="s">
        <v>7778</v>
      </c>
      <c r="D285">
        <v>458</v>
      </c>
      <c r="E285">
        <v>1376.5640000000001</v>
      </c>
      <c r="F285">
        <v>10</v>
      </c>
      <c r="G285" t="s">
        <v>7782</v>
      </c>
      <c r="H285" t="s">
        <v>7773</v>
      </c>
      <c r="I285" t="s">
        <v>5753</v>
      </c>
      <c r="J285">
        <v>13</v>
      </c>
      <c r="K285">
        <v>0.71</v>
      </c>
      <c r="L285">
        <v>8</v>
      </c>
      <c r="M285">
        <v>10</v>
      </c>
      <c r="N285" t="s">
        <v>7540</v>
      </c>
      <c r="P285">
        <v>23</v>
      </c>
      <c r="Q285" t="s">
        <v>7784</v>
      </c>
      <c r="R285" t="s">
        <v>7774</v>
      </c>
      <c r="S285" t="s">
        <v>7203</v>
      </c>
      <c r="T285" t="s">
        <v>7528</v>
      </c>
      <c r="U285" t="s">
        <v>7528</v>
      </c>
      <c r="V285">
        <v>5.56</v>
      </c>
      <c r="W285" t="s">
        <v>7897</v>
      </c>
      <c r="X285">
        <v>1.8</v>
      </c>
      <c r="Y285" t="s">
        <v>7774</v>
      </c>
      <c r="Z285" t="s">
        <v>7786</v>
      </c>
      <c r="AA285" t="s">
        <v>7774</v>
      </c>
      <c r="AB285">
        <v>10</v>
      </c>
      <c r="AC285">
        <v>10</v>
      </c>
      <c r="AD285">
        <v>15</v>
      </c>
      <c r="AE285" t="s">
        <v>5683</v>
      </c>
      <c r="AF285">
        <v>42.772233909999997</v>
      </c>
      <c r="AG285">
        <v>-82.037529699999993</v>
      </c>
      <c r="AH285">
        <v>203</v>
      </c>
      <c r="AI285">
        <v>290</v>
      </c>
      <c r="AK285">
        <v>15</v>
      </c>
      <c r="AL285">
        <v>986</v>
      </c>
      <c r="AM285">
        <v>13.459</v>
      </c>
      <c r="AN285">
        <v>395.63900000000001</v>
      </c>
      <c r="AO285">
        <v>2116</v>
      </c>
      <c r="AP285">
        <v>2116</v>
      </c>
      <c r="AS285">
        <v>1.24</v>
      </c>
      <c r="AT285">
        <v>1.24</v>
      </c>
      <c r="AV285">
        <v>2.15</v>
      </c>
      <c r="AW285">
        <v>2.15</v>
      </c>
      <c r="BC285">
        <v>0.71</v>
      </c>
      <c r="BD285">
        <v>8</v>
      </c>
      <c r="BE285" t="s">
        <v>1376</v>
      </c>
      <c r="BF285" t="s">
        <v>4163</v>
      </c>
      <c r="BG285">
        <v>284</v>
      </c>
      <c r="BH285" t="s">
        <v>5753</v>
      </c>
      <c r="BI285" t="s">
        <v>7773</v>
      </c>
      <c r="BJ285">
        <v>284</v>
      </c>
      <c r="BK285">
        <v>1520</v>
      </c>
      <c r="BL285">
        <v>459</v>
      </c>
      <c r="BM285">
        <v>23</v>
      </c>
      <c r="BR285">
        <v>13</v>
      </c>
      <c r="BS285">
        <v>0.66</v>
      </c>
      <c r="BT285">
        <v>0.57999999999999996</v>
      </c>
      <c r="BU285">
        <v>0.57999999999999996</v>
      </c>
      <c r="BV285">
        <v>42.772233909999997</v>
      </c>
      <c r="BW285">
        <v>-82.037529699999993</v>
      </c>
      <c r="BX285">
        <v>4736044.1789999995</v>
      </c>
      <c r="BY285">
        <v>203.024</v>
      </c>
      <c r="BZ285">
        <v>123</v>
      </c>
      <c r="CA285" t="s">
        <v>7542</v>
      </c>
      <c r="CB285">
        <v>7</v>
      </c>
      <c r="CC285">
        <v>10</v>
      </c>
      <c r="CD285">
        <v>12</v>
      </c>
      <c r="CE285">
        <v>12</v>
      </c>
      <c r="CF285" t="s">
        <v>5677</v>
      </c>
      <c r="CG285">
        <v>414</v>
      </c>
      <c r="CH285" t="s">
        <v>3290</v>
      </c>
      <c r="CI285" t="s">
        <v>7332</v>
      </c>
      <c r="CJ285">
        <v>5.56</v>
      </c>
      <c r="CK285">
        <v>1.9</v>
      </c>
    </row>
    <row r="286" spans="1:89" hidden="1" x14ac:dyDescent="0.35">
      <c r="A286" t="s">
        <v>4163</v>
      </c>
      <c r="B286">
        <v>285</v>
      </c>
      <c r="C286" t="s">
        <v>7778</v>
      </c>
      <c r="D286">
        <v>459</v>
      </c>
      <c r="E286">
        <v>1376.575</v>
      </c>
      <c r="F286">
        <v>10</v>
      </c>
      <c r="G286" t="s">
        <v>7782</v>
      </c>
      <c r="H286" t="s">
        <v>7773</v>
      </c>
      <c r="I286" t="s">
        <v>7852</v>
      </c>
      <c r="J286">
        <v>13</v>
      </c>
      <c r="K286">
        <v>0.71</v>
      </c>
      <c r="L286">
        <v>31</v>
      </c>
      <c r="M286">
        <v>10</v>
      </c>
      <c r="N286" t="s">
        <v>7540</v>
      </c>
      <c r="P286">
        <v>23</v>
      </c>
      <c r="Q286" t="s">
        <v>7784</v>
      </c>
      <c r="R286" t="s">
        <v>7774</v>
      </c>
      <c r="S286" t="s">
        <v>7203</v>
      </c>
      <c r="T286" t="s">
        <v>7528</v>
      </c>
      <c r="U286" t="s">
        <v>7528</v>
      </c>
      <c r="V286">
        <v>5.56</v>
      </c>
      <c r="W286" t="s">
        <v>7897</v>
      </c>
      <c r="X286">
        <v>1.8</v>
      </c>
      <c r="Y286" t="s">
        <v>7774</v>
      </c>
      <c r="Z286" t="s">
        <v>7879</v>
      </c>
      <c r="AA286" t="s">
        <v>7774</v>
      </c>
      <c r="AB286">
        <v>10</v>
      </c>
      <c r="AE286" t="s">
        <v>5683</v>
      </c>
      <c r="AF286">
        <v>42.772233909999997</v>
      </c>
      <c r="AG286">
        <v>-82.037529699999993</v>
      </c>
      <c r="AH286">
        <v>203</v>
      </c>
      <c r="AI286">
        <v>290</v>
      </c>
      <c r="AK286">
        <v>15</v>
      </c>
      <c r="AL286">
        <v>986</v>
      </c>
      <c r="AM286">
        <v>13.459</v>
      </c>
      <c r="AN286">
        <v>395.63900000000001</v>
      </c>
      <c r="AO286">
        <v>2088</v>
      </c>
      <c r="AP286">
        <v>2081</v>
      </c>
      <c r="AS286">
        <v>1.22</v>
      </c>
      <c r="AT286">
        <v>1.22</v>
      </c>
      <c r="AV286">
        <v>2.11</v>
      </c>
      <c r="AW286">
        <v>2.12</v>
      </c>
      <c r="BC286">
        <v>0.5</v>
      </c>
      <c r="BD286">
        <v>31</v>
      </c>
      <c r="BE286" t="s">
        <v>8685</v>
      </c>
      <c r="BF286" t="s">
        <v>4163</v>
      </c>
      <c r="BG286">
        <v>285</v>
      </c>
      <c r="BH286" t="s">
        <v>7852</v>
      </c>
      <c r="BI286" t="s">
        <v>7773</v>
      </c>
      <c r="BJ286">
        <v>285</v>
      </c>
      <c r="BK286">
        <v>1520</v>
      </c>
      <c r="BL286">
        <v>459</v>
      </c>
      <c r="BM286">
        <v>23</v>
      </c>
      <c r="BN286" t="s">
        <v>8660</v>
      </c>
      <c r="BR286">
        <v>13</v>
      </c>
      <c r="BS286">
        <v>0.67</v>
      </c>
      <c r="BT286">
        <v>0.59</v>
      </c>
      <c r="BU286">
        <v>0.59</v>
      </c>
      <c r="BV286">
        <v>42.772233909999997</v>
      </c>
      <c r="BW286">
        <v>-82.037529699999993</v>
      </c>
      <c r="BX286">
        <v>4736044.1789999995</v>
      </c>
      <c r="BY286">
        <v>203.024</v>
      </c>
      <c r="BZ286">
        <v>123</v>
      </c>
      <c r="CA286" t="s">
        <v>7542</v>
      </c>
      <c r="CB286">
        <v>7</v>
      </c>
      <c r="CC286">
        <v>10</v>
      </c>
      <c r="CD286">
        <v>11</v>
      </c>
      <c r="CE286">
        <v>12</v>
      </c>
      <c r="CF286" t="s">
        <v>5677</v>
      </c>
      <c r="CG286">
        <v>414</v>
      </c>
      <c r="CH286" t="s">
        <v>5823</v>
      </c>
      <c r="CI286" t="s">
        <v>8661</v>
      </c>
      <c r="CJ286">
        <v>5.56</v>
      </c>
    </row>
    <row r="287" spans="1:89" x14ac:dyDescent="0.35">
      <c r="A287" t="s">
        <v>4164</v>
      </c>
      <c r="B287">
        <v>286</v>
      </c>
      <c r="C287" t="s">
        <v>7778</v>
      </c>
      <c r="D287">
        <v>460</v>
      </c>
      <c r="E287">
        <v>1376.586</v>
      </c>
      <c r="F287">
        <v>10</v>
      </c>
      <c r="G287" t="s">
        <v>7782</v>
      </c>
      <c r="H287" t="s">
        <v>7773</v>
      </c>
      <c r="I287" t="s">
        <v>5753</v>
      </c>
      <c r="J287">
        <v>12</v>
      </c>
      <c r="K287">
        <v>0.67</v>
      </c>
      <c r="L287">
        <v>9</v>
      </c>
      <c r="M287">
        <v>10</v>
      </c>
      <c r="N287" t="s">
        <v>7540</v>
      </c>
      <c r="P287">
        <v>23</v>
      </c>
      <c r="Q287" t="s">
        <v>7784</v>
      </c>
      <c r="R287" t="s">
        <v>7774</v>
      </c>
      <c r="S287" t="s">
        <v>7203</v>
      </c>
      <c r="T287" t="s">
        <v>7528</v>
      </c>
      <c r="U287" t="s">
        <v>7528</v>
      </c>
      <c r="V287">
        <v>5.56</v>
      </c>
      <c r="W287" t="s">
        <v>7897</v>
      </c>
      <c r="X287">
        <v>1.8</v>
      </c>
      <c r="Y287" t="s">
        <v>7774</v>
      </c>
      <c r="Z287" t="s">
        <v>7789</v>
      </c>
      <c r="AA287" t="s">
        <v>7774</v>
      </c>
      <c r="AE287" t="s">
        <v>5678</v>
      </c>
      <c r="AF287">
        <v>42.772233710000002</v>
      </c>
      <c r="AG287">
        <v>-82.037529710000001</v>
      </c>
      <c r="AH287">
        <v>203</v>
      </c>
      <c r="AI287">
        <v>290</v>
      </c>
      <c r="AK287">
        <v>15</v>
      </c>
      <c r="AL287">
        <v>986</v>
      </c>
      <c r="AM287">
        <v>13.481</v>
      </c>
      <c r="AN287">
        <v>396.08199999999999</v>
      </c>
      <c r="AO287">
        <v>2115</v>
      </c>
      <c r="AP287">
        <v>2116</v>
      </c>
      <c r="AS287">
        <v>1.24</v>
      </c>
      <c r="AT287">
        <v>1.24</v>
      </c>
      <c r="AV287">
        <v>2.15</v>
      </c>
      <c r="AW287">
        <v>2.14</v>
      </c>
      <c r="BC287">
        <v>0.67</v>
      </c>
      <c r="BD287">
        <v>9</v>
      </c>
      <c r="BE287" t="s">
        <v>1377</v>
      </c>
      <c r="BF287" t="s">
        <v>4164</v>
      </c>
      <c r="BG287">
        <v>286</v>
      </c>
      <c r="BH287" t="s">
        <v>5753</v>
      </c>
      <c r="BI287" t="s">
        <v>7773</v>
      </c>
      <c r="BJ287">
        <v>286</v>
      </c>
      <c r="BK287">
        <v>1520</v>
      </c>
      <c r="BL287">
        <v>459</v>
      </c>
      <c r="BM287">
        <v>23</v>
      </c>
      <c r="BR287">
        <v>13</v>
      </c>
      <c r="BS287">
        <v>0.66</v>
      </c>
      <c r="BT287">
        <v>0.57999999999999996</v>
      </c>
      <c r="BU287">
        <v>0.57999999999999996</v>
      </c>
      <c r="BV287">
        <v>42.772233710000002</v>
      </c>
      <c r="BW287">
        <v>-82.037529710000001</v>
      </c>
      <c r="BX287">
        <v>4736044.1569999997</v>
      </c>
      <c r="BY287">
        <v>203.024</v>
      </c>
      <c r="BZ287">
        <v>123.2</v>
      </c>
      <c r="CA287" t="s">
        <v>7542</v>
      </c>
      <c r="CB287">
        <v>7</v>
      </c>
      <c r="CC287">
        <v>10</v>
      </c>
      <c r="CD287">
        <v>12</v>
      </c>
      <c r="CE287">
        <v>12</v>
      </c>
      <c r="CF287" t="s">
        <v>5677</v>
      </c>
      <c r="CG287">
        <v>414</v>
      </c>
      <c r="CH287" t="s">
        <v>3290</v>
      </c>
      <c r="CI287" t="s">
        <v>7332</v>
      </c>
      <c r="CJ287">
        <v>5.56</v>
      </c>
      <c r="CK287">
        <v>1.9</v>
      </c>
    </row>
    <row r="288" spans="1:89" x14ac:dyDescent="0.35">
      <c r="A288" t="s">
        <v>4165</v>
      </c>
      <c r="B288">
        <v>287</v>
      </c>
      <c r="C288" t="s">
        <v>7778</v>
      </c>
      <c r="D288">
        <v>461</v>
      </c>
      <c r="E288">
        <v>1377.65</v>
      </c>
      <c r="F288">
        <v>10</v>
      </c>
      <c r="G288" t="s">
        <v>7782</v>
      </c>
      <c r="H288" t="s">
        <v>7773</v>
      </c>
      <c r="I288" t="s">
        <v>5753</v>
      </c>
      <c r="J288">
        <v>10</v>
      </c>
      <c r="K288">
        <v>0.54</v>
      </c>
      <c r="L288">
        <v>9</v>
      </c>
      <c r="M288">
        <v>10</v>
      </c>
      <c r="N288" t="s">
        <v>7540</v>
      </c>
      <c r="Q288" t="s">
        <v>7784</v>
      </c>
      <c r="R288" t="s">
        <v>7774</v>
      </c>
      <c r="S288" t="s">
        <v>7203</v>
      </c>
      <c r="T288" t="s">
        <v>7528</v>
      </c>
      <c r="U288" t="s">
        <v>7528</v>
      </c>
      <c r="V288">
        <v>5.56</v>
      </c>
      <c r="W288" t="s">
        <v>7897</v>
      </c>
      <c r="X288">
        <v>1.8</v>
      </c>
      <c r="Y288" t="s">
        <v>7774</v>
      </c>
      <c r="Z288" t="s">
        <v>7786</v>
      </c>
      <c r="AA288" t="s">
        <v>7774</v>
      </c>
      <c r="AB288">
        <v>10</v>
      </c>
      <c r="AC288">
        <v>10</v>
      </c>
      <c r="AD288">
        <v>15</v>
      </c>
      <c r="AE288" t="s">
        <v>5876</v>
      </c>
      <c r="AF288">
        <v>42.77222407</v>
      </c>
      <c r="AG288">
        <v>-82.037530039999993</v>
      </c>
      <c r="AH288">
        <v>203</v>
      </c>
      <c r="AI288">
        <v>290</v>
      </c>
      <c r="AK288">
        <v>15</v>
      </c>
      <c r="AL288">
        <v>986</v>
      </c>
      <c r="AM288">
        <v>14.545</v>
      </c>
      <c r="AN288">
        <v>394.85599999999999</v>
      </c>
      <c r="AO288">
        <v>2116</v>
      </c>
      <c r="AP288">
        <v>2117</v>
      </c>
      <c r="AS288">
        <v>1.24</v>
      </c>
      <c r="AT288">
        <v>1.24</v>
      </c>
      <c r="AV288">
        <v>2.15</v>
      </c>
      <c r="AW288">
        <v>2.15</v>
      </c>
      <c r="BC288">
        <v>0.54</v>
      </c>
      <c r="BD288">
        <v>9</v>
      </c>
      <c r="BE288" t="s">
        <v>1378</v>
      </c>
      <c r="BF288" t="s">
        <v>4165</v>
      </c>
      <c r="BG288">
        <v>287</v>
      </c>
      <c r="BH288" t="s">
        <v>5753</v>
      </c>
      <c r="BI288" t="s">
        <v>7773</v>
      </c>
      <c r="BJ288">
        <v>287</v>
      </c>
      <c r="BK288">
        <v>1520</v>
      </c>
      <c r="BT288">
        <v>0.57999999999999996</v>
      </c>
      <c r="BU288">
        <v>0.57999999999999996</v>
      </c>
      <c r="BV288">
        <v>42.77222407</v>
      </c>
      <c r="BW288">
        <v>-82.037530039999993</v>
      </c>
      <c r="BX288">
        <v>4736043.0870000003</v>
      </c>
      <c r="BY288">
        <v>203.024</v>
      </c>
      <c r="BZ288">
        <v>122.7</v>
      </c>
      <c r="CA288" t="s">
        <v>7437</v>
      </c>
      <c r="CB288">
        <v>7</v>
      </c>
      <c r="CD288">
        <v>12</v>
      </c>
      <c r="CE288">
        <v>12</v>
      </c>
      <c r="CF288" t="s">
        <v>5677</v>
      </c>
      <c r="CG288">
        <v>414</v>
      </c>
      <c r="CH288" t="s">
        <v>3290</v>
      </c>
      <c r="CI288" t="s">
        <v>7332</v>
      </c>
      <c r="CJ288">
        <v>5.56</v>
      </c>
      <c r="CK288">
        <v>1.8</v>
      </c>
    </row>
    <row r="289" spans="1:89" x14ac:dyDescent="0.35">
      <c r="A289" t="s">
        <v>4166</v>
      </c>
      <c r="B289">
        <v>288</v>
      </c>
      <c r="C289" t="s">
        <v>7778</v>
      </c>
      <c r="D289">
        <v>462</v>
      </c>
      <c r="E289">
        <v>1378.693</v>
      </c>
      <c r="F289">
        <v>10</v>
      </c>
      <c r="G289" t="s">
        <v>7782</v>
      </c>
      <c r="H289" t="s">
        <v>7773</v>
      </c>
      <c r="I289" t="s">
        <v>5753</v>
      </c>
      <c r="J289">
        <v>12</v>
      </c>
      <c r="K289">
        <v>0.69</v>
      </c>
      <c r="L289">
        <v>8</v>
      </c>
      <c r="M289">
        <v>9</v>
      </c>
      <c r="N289" t="s">
        <v>7539</v>
      </c>
      <c r="Q289" t="s">
        <v>7784</v>
      </c>
      <c r="R289" t="s">
        <v>7774</v>
      </c>
      <c r="S289" t="s">
        <v>7203</v>
      </c>
      <c r="T289" t="s">
        <v>7528</v>
      </c>
      <c r="U289" t="s">
        <v>7528</v>
      </c>
      <c r="V289">
        <v>5.56</v>
      </c>
      <c r="W289" t="s">
        <v>7897</v>
      </c>
      <c r="X289">
        <v>1.8</v>
      </c>
      <c r="Y289" t="s">
        <v>7774</v>
      </c>
      <c r="Z289" t="s">
        <v>7789</v>
      </c>
      <c r="AA289" t="s">
        <v>7774</v>
      </c>
      <c r="AE289" t="s">
        <v>5678</v>
      </c>
      <c r="AF289">
        <v>42.772214630000001</v>
      </c>
      <c r="AG289">
        <v>-82.037530369999999</v>
      </c>
      <c r="AH289">
        <v>203</v>
      </c>
      <c r="AI289">
        <v>290</v>
      </c>
      <c r="AK289">
        <v>15</v>
      </c>
      <c r="AL289">
        <v>986</v>
      </c>
      <c r="AM289">
        <v>15.587999999999999</v>
      </c>
      <c r="AN289">
        <v>388.54399999999998</v>
      </c>
      <c r="AO289">
        <v>2116</v>
      </c>
      <c r="AP289">
        <v>2117</v>
      </c>
      <c r="AS289">
        <v>1.24</v>
      </c>
      <c r="AT289">
        <v>1.24</v>
      </c>
      <c r="AV289">
        <v>2.15</v>
      </c>
      <c r="AW289">
        <v>2.15</v>
      </c>
      <c r="BC289">
        <v>0.69</v>
      </c>
      <c r="BD289">
        <v>8</v>
      </c>
      <c r="BE289" t="s">
        <v>1379</v>
      </c>
      <c r="BF289" t="s">
        <v>4166</v>
      </c>
      <c r="BG289">
        <v>288</v>
      </c>
      <c r="BH289" t="s">
        <v>5753</v>
      </c>
      <c r="BI289" t="s">
        <v>7773</v>
      </c>
      <c r="BJ289">
        <v>288</v>
      </c>
      <c r="BK289">
        <v>1520</v>
      </c>
      <c r="BR289">
        <v>13</v>
      </c>
      <c r="BS289">
        <v>0.66</v>
      </c>
      <c r="BT289">
        <v>0.57999999999999996</v>
      </c>
      <c r="BU289">
        <v>0.57999999999999996</v>
      </c>
      <c r="BV289">
        <v>42.772214630000001</v>
      </c>
      <c r="BW289">
        <v>-82.037530369999999</v>
      </c>
      <c r="BX289">
        <v>4736042.0379999997</v>
      </c>
      <c r="BY289">
        <v>203.024</v>
      </c>
      <c r="BZ289">
        <v>120</v>
      </c>
      <c r="CA289" t="s">
        <v>7543</v>
      </c>
      <c r="CB289">
        <v>7</v>
      </c>
      <c r="CC289">
        <v>10</v>
      </c>
      <c r="CD289">
        <v>12</v>
      </c>
      <c r="CE289">
        <v>12</v>
      </c>
      <c r="CF289" t="s">
        <v>5677</v>
      </c>
      <c r="CG289">
        <v>414</v>
      </c>
      <c r="CH289" t="s">
        <v>3290</v>
      </c>
      <c r="CI289" t="s">
        <v>7332</v>
      </c>
      <c r="CJ289">
        <v>5.56</v>
      </c>
      <c r="CK289">
        <v>1.9</v>
      </c>
    </row>
    <row r="290" spans="1:89" x14ac:dyDescent="0.35">
      <c r="A290" t="s">
        <v>4167</v>
      </c>
      <c r="B290">
        <v>289</v>
      </c>
      <c r="C290" t="s">
        <v>7778</v>
      </c>
      <c r="D290">
        <v>463</v>
      </c>
      <c r="E290">
        <v>1379.3009999999999</v>
      </c>
      <c r="F290">
        <v>10</v>
      </c>
      <c r="G290" t="s">
        <v>7782</v>
      </c>
      <c r="H290" t="s">
        <v>7773</v>
      </c>
      <c r="I290" t="s">
        <v>5753</v>
      </c>
      <c r="J290">
        <v>14</v>
      </c>
      <c r="K290">
        <v>0.79</v>
      </c>
      <c r="L290">
        <v>9</v>
      </c>
      <c r="M290">
        <v>9</v>
      </c>
      <c r="N290" t="s">
        <v>7502</v>
      </c>
      <c r="Q290" t="s">
        <v>7784</v>
      </c>
      <c r="R290" t="s">
        <v>7774</v>
      </c>
      <c r="S290" t="s">
        <v>7203</v>
      </c>
      <c r="T290" t="s">
        <v>7528</v>
      </c>
      <c r="U290" t="s">
        <v>7528</v>
      </c>
      <c r="V290">
        <v>5.56</v>
      </c>
      <c r="W290" t="s">
        <v>7897</v>
      </c>
      <c r="X290">
        <v>1.8</v>
      </c>
      <c r="Y290" t="s">
        <v>7774</v>
      </c>
      <c r="Z290" t="s">
        <v>7789</v>
      </c>
      <c r="AA290" t="s">
        <v>7774</v>
      </c>
      <c r="AE290" t="s">
        <v>5678</v>
      </c>
      <c r="AF290">
        <v>42.772209119999999</v>
      </c>
      <c r="AG290">
        <v>-82.037530559999993</v>
      </c>
      <c r="AH290">
        <v>203</v>
      </c>
      <c r="AI290">
        <v>290</v>
      </c>
      <c r="AK290">
        <v>15</v>
      </c>
      <c r="AL290">
        <v>986</v>
      </c>
      <c r="AM290">
        <v>16.196000000000002</v>
      </c>
      <c r="AN290">
        <v>418.12200000000001</v>
      </c>
      <c r="AO290">
        <v>2114</v>
      </c>
      <c r="AP290">
        <v>2115</v>
      </c>
      <c r="AS290">
        <v>1.24</v>
      </c>
      <c r="AT290">
        <v>1.23</v>
      </c>
      <c r="AV290">
        <v>2.14</v>
      </c>
      <c r="AW290">
        <v>2.14</v>
      </c>
      <c r="BC290">
        <v>0.79</v>
      </c>
      <c r="BD290">
        <v>9</v>
      </c>
      <c r="BE290" t="s">
        <v>1380</v>
      </c>
      <c r="BF290" t="s">
        <v>4167</v>
      </c>
      <c r="BG290">
        <v>289</v>
      </c>
      <c r="BH290" t="s">
        <v>5753</v>
      </c>
      <c r="BI290" t="s">
        <v>7773</v>
      </c>
      <c r="BJ290">
        <v>289</v>
      </c>
      <c r="BK290">
        <v>1520</v>
      </c>
      <c r="BR290">
        <v>13</v>
      </c>
      <c r="BS290">
        <v>0.66</v>
      </c>
      <c r="BT290">
        <v>0.57999999999999996</v>
      </c>
      <c r="BU290">
        <v>0.57999999999999996</v>
      </c>
      <c r="BV290">
        <v>42.772209119999999</v>
      </c>
      <c r="BW290">
        <v>-82.037530559999993</v>
      </c>
      <c r="BX290">
        <v>4736041.4270000001</v>
      </c>
      <c r="BY290">
        <v>203.02500000000001</v>
      </c>
      <c r="BZ290">
        <v>137.9</v>
      </c>
      <c r="CA290" t="s">
        <v>7357</v>
      </c>
      <c r="CB290">
        <v>7</v>
      </c>
      <c r="CC290">
        <v>10</v>
      </c>
      <c r="CD290">
        <v>12</v>
      </c>
      <c r="CE290">
        <v>12</v>
      </c>
      <c r="CF290" t="s">
        <v>5677</v>
      </c>
      <c r="CG290">
        <v>414</v>
      </c>
      <c r="CH290" t="s">
        <v>3290</v>
      </c>
      <c r="CI290" t="s">
        <v>7332</v>
      </c>
      <c r="CJ290">
        <v>5.56</v>
      </c>
      <c r="CK290">
        <v>1.9</v>
      </c>
    </row>
    <row r="291" spans="1:89" x14ac:dyDescent="0.35">
      <c r="A291" t="s">
        <v>4168</v>
      </c>
      <c r="B291">
        <v>290</v>
      </c>
      <c r="C291" t="s">
        <v>7778</v>
      </c>
      <c r="D291">
        <v>464</v>
      </c>
      <c r="E291">
        <v>1379.587</v>
      </c>
      <c r="F291">
        <v>10</v>
      </c>
      <c r="G291" t="s">
        <v>7782</v>
      </c>
      <c r="H291" t="s">
        <v>7773</v>
      </c>
      <c r="I291" t="s">
        <v>5753</v>
      </c>
      <c r="J291">
        <v>11</v>
      </c>
      <c r="K291">
        <v>0.62</v>
      </c>
      <c r="L291">
        <v>6</v>
      </c>
      <c r="M291">
        <v>8</v>
      </c>
      <c r="N291" t="s">
        <v>7507</v>
      </c>
      <c r="Q291" t="s">
        <v>7784</v>
      </c>
      <c r="R291" t="s">
        <v>7774</v>
      </c>
      <c r="S291" t="s">
        <v>7203</v>
      </c>
      <c r="T291" t="s">
        <v>7528</v>
      </c>
      <c r="U291" t="s">
        <v>7528</v>
      </c>
      <c r="V291">
        <v>5.56</v>
      </c>
      <c r="W291" t="s">
        <v>7897</v>
      </c>
      <c r="X291">
        <v>1.8</v>
      </c>
      <c r="Y291" t="s">
        <v>7774</v>
      </c>
      <c r="Z291" t="s">
        <v>7789</v>
      </c>
      <c r="AA291" t="s">
        <v>7774</v>
      </c>
      <c r="AE291" t="s">
        <v>5678</v>
      </c>
      <c r="AF291">
        <v>42.772206519999997</v>
      </c>
      <c r="AG291">
        <v>-82.037530649999994</v>
      </c>
      <c r="AH291">
        <v>203</v>
      </c>
      <c r="AI291">
        <v>290</v>
      </c>
      <c r="AK291">
        <v>15</v>
      </c>
      <c r="AL291">
        <v>986</v>
      </c>
      <c r="AM291">
        <v>16.484000000000002</v>
      </c>
      <c r="AN291">
        <v>417.49799999999999</v>
      </c>
      <c r="AO291">
        <v>2118</v>
      </c>
      <c r="AP291">
        <v>2118</v>
      </c>
      <c r="AS291">
        <v>1.24</v>
      </c>
      <c r="AT291">
        <v>1.24</v>
      </c>
      <c r="AV291">
        <v>2.15</v>
      </c>
      <c r="AW291">
        <v>2.15</v>
      </c>
      <c r="BC291">
        <v>0.62</v>
      </c>
      <c r="BD291">
        <v>6</v>
      </c>
      <c r="BE291" t="s">
        <v>1381</v>
      </c>
      <c r="BF291" t="s">
        <v>4168</v>
      </c>
      <c r="BG291">
        <v>290</v>
      </c>
      <c r="BH291" t="s">
        <v>5753</v>
      </c>
      <c r="BI291" t="s">
        <v>7773</v>
      </c>
      <c r="BJ291">
        <v>290</v>
      </c>
      <c r="BK291">
        <v>1520</v>
      </c>
      <c r="BR291">
        <v>13</v>
      </c>
      <c r="BS291">
        <v>0.65</v>
      </c>
      <c r="BT291">
        <v>0.57999999999999996</v>
      </c>
      <c r="BU291">
        <v>0.57999999999999996</v>
      </c>
      <c r="BV291">
        <v>42.772206519999997</v>
      </c>
      <c r="BW291">
        <v>-82.037530649999994</v>
      </c>
      <c r="BX291">
        <v>4736041.1380000003</v>
      </c>
      <c r="BY291">
        <v>203.02500000000001</v>
      </c>
      <c r="BZ291">
        <v>138.4</v>
      </c>
      <c r="CA291" t="s">
        <v>7499</v>
      </c>
      <c r="CB291">
        <v>7</v>
      </c>
      <c r="CC291">
        <v>10</v>
      </c>
      <c r="CD291">
        <v>12</v>
      </c>
      <c r="CE291">
        <v>12</v>
      </c>
      <c r="CF291" t="s">
        <v>5677</v>
      </c>
      <c r="CG291">
        <v>414</v>
      </c>
      <c r="CH291" t="s">
        <v>3290</v>
      </c>
      <c r="CI291" t="s">
        <v>7332</v>
      </c>
      <c r="CJ291">
        <v>5.56</v>
      </c>
      <c r="CK291">
        <v>1.8</v>
      </c>
    </row>
    <row r="292" spans="1:89" x14ac:dyDescent="0.35">
      <c r="A292" t="s">
        <v>4169</v>
      </c>
      <c r="B292">
        <v>291</v>
      </c>
      <c r="C292" t="s">
        <v>7778</v>
      </c>
      <c r="D292">
        <v>465</v>
      </c>
      <c r="E292">
        <v>1379.646</v>
      </c>
      <c r="F292">
        <v>10</v>
      </c>
      <c r="G292" t="s">
        <v>7782</v>
      </c>
      <c r="H292" t="s">
        <v>7773</v>
      </c>
      <c r="I292" t="s">
        <v>5753</v>
      </c>
      <c r="J292">
        <v>13</v>
      </c>
      <c r="K292">
        <v>0.71</v>
      </c>
      <c r="L292">
        <v>12</v>
      </c>
      <c r="M292">
        <v>11</v>
      </c>
      <c r="N292" t="s">
        <v>7504</v>
      </c>
      <c r="Q292" t="s">
        <v>7784</v>
      </c>
      <c r="R292" t="s">
        <v>7774</v>
      </c>
      <c r="S292" t="s">
        <v>7203</v>
      </c>
      <c r="T292" t="s">
        <v>7528</v>
      </c>
      <c r="U292" t="s">
        <v>7528</v>
      </c>
      <c r="V292">
        <v>5.56</v>
      </c>
      <c r="W292" t="s">
        <v>7897</v>
      </c>
      <c r="X292">
        <v>1.8</v>
      </c>
      <c r="Y292" t="s">
        <v>7774</v>
      </c>
      <c r="Z292" t="s">
        <v>7788</v>
      </c>
      <c r="AA292" t="s">
        <v>7774</v>
      </c>
      <c r="AB292">
        <v>10</v>
      </c>
      <c r="AC292">
        <v>10</v>
      </c>
      <c r="AD292">
        <v>12</v>
      </c>
      <c r="AE292" t="s">
        <v>5683</v>
      </c>
      <c r="AF292">
        <v>42.772206019999999</v>
      </c>
      <c r="AG292">
        <v>-82.037530669999995</v>
      </c>
      <c r="AH292">
        <v>203</v>
      </c>
      <c r="AI292">
        <v>290</v>
      </c>
      <c r="AK292">
        <v>15</v>
      </c>
      <c r="AL292">
        <v>986</v>
      </c>
      <c r="AM292">
        <v>16.539000000000001</v>
      </c>
      <c r="AN292">
        <v>417.928</v>
      </c>
      <c r="AO292">
        <v>2111</v>
      </c>
      <c r="AP292">
        <v>2112</v>
      </c>
      <c r="AS292">
        <v>1.23</v>
      </c>
      <c r="AT292">
        <v>1.23</v>
      </c>
      <c r="AV292">
        <v>2.14</v>
      </c>
      <c r="AW292">
        <v>2.14</v>
      </c>
      <c r="BC292">
        <v>0.71</v>
      </c>
      <c r="BD292">
        <v>12</v>
      </c>
      <c r="BE292" t="s">
        <v>1382</v>
      </c>
      <c r="BF292" t="s">
        <v>4169</v>
      </c>
      <c r="BG292">
        <v>291</v>
      </c>
      <c r="BH292" t="s">
        <v>5753</v>
      </c>
      <c r="BI292" t="s">
        <v>7773</v>
      </c>
      <c r="BJ292">
        <v>291</v>
      </c>
      <c r="BK292">
        <v>1520</v>
      </c>
      <c r="BR292">
        <v>13</v>
      </c>
      <c r="BS292">
        <v>0.66</v>
      </c>
      <c r="BT292">
        <v>0.57999999999999996</v>
      </c>
      <c r="BU292">
        <v>0.57999999999999996</v>
      </c>
      <c r="BV292">
        <v>42.772206019999999</v>
      </c>
      <c r="BW292">
        <v>-82.037530669999995</v>
      </c>
      <c r="BX292">
        <v>4736041.0829999996</v>
      </c>
      <c r="BY292">
        <v>203.02500000000001</v>
      </c>
      <c r="BZ292">
        <v>132.4</v>
      </c>
      <c r="CA292" t="s">
        <v>7498</v>
      </c>
      <c r="CB292">
        <v>7</v>
      </c>
      <c r="CC292">
        <v>10</v>
      </c>
      <c r="CD292">
        <v>12</v>
      </c>
      <c r="CE292">
        <v>12</v>
      </c>
      <c r="CF292" t="s">
        <v>5677</v>
      </c>
      <c r="CG292">
        <v>414</v>
      </c>
      <c r="CH292" t="s">
        <v>3290</v>
      </c>
      <c r="CI292" t="s">
        <v>7332</v>
      </c>
      <c r="CJ292">
        <v>5.56</v>
      </c>
      <c r="CK292">
        <v>1.8</v>
      </c>
    </row>
    <row r="293" spans="1:89" x14ac:dyDescent="0.35">
      <c r="A293" t="s">
        <v>4170</v>
      </c>
      <c r="B293">
        <v>292</v>
      </c>
      <c r="C293" t="s">
        <v>7778</v>
      </c>
      <c r="D293">
        <v>466</v>
      </c>
      <c r="E293">
        <v>1379.7349999999999</v>
      </c>
      <c r="F293">
        <v>10</v>
      </c>
      <c r="G293" t="s">
        <v>7782</v>
      </c>
      <c r="H293" t="s">
        <v>7773</v>
      </c>
      <c r="I293" t="s">
        <v>5753</v>
      </c>
      <c r="J293">
        <v>12</v>
      </c>
      <c r="K293">
        <v>0.67</v>
      </c>
      <c r="L293">
        <v>9</v>
      </c>
      <c r="M293">
        <v>10</v>
      </c>
      <c r="N293" t="s">
        <v>7536</v>
      </c>
      <c r="Q293" t="s">
        <v>7784</v>
      </c>
      <c r="R293" t="s">
        <v>7774</v>
      </c>
      <c r="S293" t="s">
        <v>7203</v>
      </c>
      <c r="T293" t="s">
        <v>7528</v>
      </c>
      <c r="U293" t="s">
        <v>7528</v>
      </c>
      <c r="V293">
        <v>5.56</v>
      </c>
      <c r="W293" t="s">
        <v>7897</v>
      </c>
      <c r="X293">
        <v>1.8</v>
      </c>
      <c r="Y293" t="s">
        <v>7774</v>
      </c>
      <c r="Z293" t="s">
        <v>7789</v>
      </c>
      <c r="AA293" t="s">
        <v>7774</v>
      </c>
      <c r="AE293" t="s">
        <v>5678</v>
      </c>
      <c r="AF293">
        <v>42.772205190000001</v>
      </c>
      <c r="AG293">
        <v>-82.037530700000005</v>
      </c>
      <c r="AH293">
        <v>203</v>
      </c>
      <c r="AI293">
        <v>290</v>
      </c>
      <c r="AK293">
        <v>15</v>
      </c>
      <c r="AL293">
        <v>986</v>
      </c>
      <c r="AM293">
        <v>16.63</v>
      </c>
      <c r="AN293">
        <v>402.82900000000001</v>
      </c>
      <c r="AO293">
        <v>2115</v>
      </c>
      <c r="AP293">
        <v>2116</v>
      </c>
      <c r="AS293">
        <v>1.24</v>
      </c>
      <c r="AT293">
        <v>1.24</v>
      </c>
      <c r="AV293">
        <v>2.15</v>
      </c>
      <c r="AW293">
        <v>2.14</v>
      </c>
      <c r="BC293">
        <v>0.67</v>
      </c>
      <c r="BD293">
        <v>9</v>
      </c>
      <c r="BE293" t="s">
        <v>1383</v>
      </c>
      <c r="BF293" t="s">
        <v>4170</v>
      </c>
      <c r="BG293">
        <v>292</v>
      </c>
      <c r="BH293" t="s">
        <v>5753</v>
      </c>
      <c r="BI293" t="s">
        <v>7773</v>
      </c>
      <c r="BJ293">
        <v>292</v>
      </c>
      <c r="BK293">
        <v>1520</v>
      </c>
      <c r="BR293">
        <v>13</v>
      </c>
      <c r="BS293">
        <v>0.66</v>
      </c>
      <c r="BT293">
        <v>0.57999999999999996</v>
      </c>
      <c r="BU293">
        <v>0.57999999999999996</v>
      </c>
      <c r="BV293">
        <v>42.772205190000001</v>
      </c>
      <c r="BW293">
        <v>-82.037530700000005</v>
      </c>
      <c r="BX293">
        <v>4736040.9910000004</v>
      </c>
      <c r="BY293">
        <v>203.02600000000001</v>
      </c>
      <c r="BZ293">
        <v>126</v>
      </c>
      <c r="CA293" t="s">
        <v>7544</v>
      </c>
      <c r="CB293">
        <v>7</v>
      </c>
      <c r="CC293">
        <v>10</v>
      </c>
      <c r="CD293">
        <v>12</v>
      </c>
      <c r="CE293">
        <v>12</v>
      </c>
      <c r="CF293" t="s">
        <v>5677</v>
      </c>
      <c r="CG293">
        <v>414</v>
      </c>
      <c r="CH293" t="s">
        <v>3290</v>
      </c>
      <c r="CI293" t="s">
        <v>7332</v>
      </c>
      <c r="CJ293">
        <v>5.56</v>
      </c>
      <c r="CK293">
        <v>1.8</v>
      </c>
    </row>
    <row r="294" spans="1:89" x14ac:dyDescent="0.35">
      <c r="A294" t="s">
        <v>4171</v>
      </c>
      <c r="B294">
        <v>293</v>
      </c>
      <c r="C294" t="s">
        <v>7778</v>
      </c>
      <c r="D294">
        <v>467</v>
      </c>
      <c r="E294">
        <v>1380.9690000000001</v>
      </c>
      <c r="F294">
        <v>10</v>
      </c>
      <c r="G294" t="s">
        <v>7782</v>
      </c>
      <c r="H294" t="s">
        <v>7773</v>
      </c>
      <c r="I294" t="s">
        <v>5753</v>
      </c>
      <c r="J294">
        <v>11</v>
      </c>
      <c r="K294">
        <v>0.62</v>
      </c>
      <c r="L294">
        <v>10</v>
      </c>
      <c r="M294">
        <v>7</v>
      </c>
      <c r="N294" t="s">
        <v>7542</v>
      </c>
      <c r="Q294" t="s">
        <v>7784</v>
      </c>
      <c r="R294" t="s">
        <v>7774</v>
      </c>
      <c r="S294" t="s">
        <v>7203</v>
      </c>
      <c r="T294" t="s">
        <v>7528</v>
      </c>
      <c r="U294" t="s">
        <v>7528</v>
      </c>
      <c r="V294">
        <v>5.56</v>
      </c>
      <c r="W294" t="s">
        <v>7897</v>
      </c>
      <c r="X294">
        <v>1.8</v>
      </c>
      <c r="Y294" t="s">
        <v>7774</v>
      </c>
      <c r="Z294" t="s">
        <v>7789</v>
      </c>
      <c r="AA294" t="s">
        <v>7774</v>
      </c>
      <c r="AE294" t="s">
        <v>5678</v>
      </c>
      <c r="AF294">
        <v>42.772194020000001</v>
      </c>
      <c r="AG294">
        <v>-82.037531099999995</v>
      </c>
      <c r="AH294">
        <v>203</v>
      </c>
      <c r="AI294">
        <v>290</v>
      </c>
      <c r="AK294">
        <v>15</v>
      </c>
      <c r="AL294">
        <v>986</v>
      </c>
      <c r="AM294">
        <v>17.864000000000001</v>
      </c>
      <c r="AN294">
        <v>392.63099999999997</v>
      </c>
      <c r="AO294">
        <v>2115</v>
      </c>
      <c r="AP294">
        <v>2116</v>
      </c>
      <c r="AS294">
        <v>1.24</v>
      </c>
      <c r="AT294">
        <v>1.23</v>
      </c>
      <c r="AV294">
        <v>2.15</v>
      </c>
      <c r="AW294">
        <v>2.14</v>
      </c>
      <c r="BC294">
        <v>0.62</v>
      </c>
      <c r="BD294">
        <v>10</v>
      </c>
      <c r="BE294" t="s">
        <v>1384</v>
      </c>
      <c r="BF294" t="s">
        <v>4171</v>
      </c>
      <c r="BG294">
        <v>293</v>
      </c>
      <c r="BH294" t="s">
        <v>5753</v>
      </c>
      <c r="BI294" t="s">
        <v>7773</v>
      </c>
      <c r="BJ294">
        <v>293</v>
      </c>
      <c r="BK294">
        <v>1520</v>
      </c>
      <c r="BR294">
        <v>13</v>
      </c>
      <c r="BS294">
        <v>0.66</v>
      </c>
      <c r="BT294">
        <v>0.57999999999999996</v>
      </c>
      <c r="BU294">
        <v>0.57999999999999996</v>
      </c>
      <c r="BV294">
        <v>42.772194020000001</v>
      </c>
      <c r="BW294">
        <v>-82.037531099999995</v>
      </c>
      <c r="BX294">
        <v>4736039.75</v>
      </c>
      <c r="BY294">
        <v>203.029</v>
      </c>
      <c r="BZ294">
        <v>121.7</v>
      </c>
      <c r="CA294" t="s">
        <v>7545</v>
      </c>
      <c r="CB294">
        <v>7</v>
      </c>
      <c r="CC294">
        <v>10</v>
      </c>
      <c r="CD294">
        <v>12</v>
      </c>
      <c r="CE294">
        <v>12</v>
      </c>
      <c r="CF294" t="s">
        <v>5677</v>
      </c>
      <c r="CG294">
        <v>414</v>
      </c>
      <c r="CH294" t="s">
        <v>3290</v>
      </c>
      <c r="CI294" t="s">
        <v>7332</v>
      </c>
      <c r="CJ294">
        <v>5.56</v>
      </c>
      <c r="CK294">
        <v>1.8</v>
      </c>
    </row>
    <row r="295" spans="1:89" x14ac:dyDescent="0.35">
      <c r="A295" t="s">
        <v>6262</v>
      </c>
      <c r="B295">
        <v>294</v>
      </c>
      <c r="C295" t="s">
        <v>7778</v>
      </c>
      <c r="D295">
        <v>469</v>
      </c>
      <c r="E295">
        <v>1382.9090000000001</v>
      </c>
      <c r="F295">
        <v>10</v>
      </c>
      <c r="G295" t="s">
        <v>7775</v>
      </c>
      <c r="H295" t="s">
        <v>7773</v>
      </c>
      <c r="I295" t="s">
        <v>7772</v>
      </c>
      <c r="J295">
        <v>0.5</v>
      </c>
      <c r="K295">
        <v>1.4</v>
      </c>
      <c r="L295">
        <v>55</v>
      </c>
      <c r="M295">
        <v>75</v>
      </c>
      <c r="N295" t="s">
        <v>7362</v>
      </c>
      <c r="Q295" t="s">
        <v>7776</v>
      </c>
      <c r="R295" t="s">
        <v>7774</v>
      </c>
      <c r="S295" t="s">
        <v>7204</v>
      </c>
      <c r="T295" t="s">
        <v>7546</v>
      </c>
      <c r="U295" t="s">
        <v>7546</v>
      </c>
      <c r="V295">
        <v>5.56</v>
      </c>
      <c r="W295" t="s">
        <v>7993</v>
      </c>
      <c r="X295">
        <v>1.9</v>
      </c>
      <c r="Y295" t="s">
        <v>7774</v>
      </c>
      <c r="AA295" t="s">
        <v>7774</v>
      </c>
      <c r="AB295">
        <v>0.5</v>
      </c>
      <c r="AC295">
        <v>7.6</v>
      </c>
      <c r="AD295">
        <v>25.4</v>
      </c>
      <c r="AF295">
        <v>42.77217666</v>
      </c>
      <c r="AG295">
        <v>-82.037531759999993</v>
      </c>
      <c r="AH295">
        <v>203</v>
      </c>
      <c r="AI295">
        <v>290</v>
      </c>
      <c r="AK295">
        <v>15</v>
      </c>
      <c r="AL295">
        <v>986</v>
      </c>
      <c r="AM295">
        <v>1.78</v>
      </c>
      <c r="AN295">
        <v>-125.614</v>
      </c>
      <c r="BE295" t="s">
        <v>6261</v>
      </c>
      <c r="BF295" t="s">
        <v>6262</v>
      </c>
      <c r="BG295">
        <v>294</v>
      </c>
      <c r="BH295" t="s">
        <v>7772</v>
      </c>
      <c r="BI295" t="s">
        <v>7773</v>
      </c>
      <c r="BJ295">
        <v>294</v>
      </c>
      <c r="BK295">
        <v>1530</v>
      </c>
      <c r="BV295">
        <v>42.77217666</v>
      </c>
      <c r="BW295">
        <v>-82.037531759999993</v>
      </c>
      <c r="BX295">
        <v>4736037.824</v>
      </c>
      <c r="BY295">
        <v>203.03899999999999</v>
      </c>
      <c r="BZ295">
        <v>125.7</v>
      </c>
      <c r="CA295" t="s">
        <v>7541</v>
      </c>
      <c r="CB295">
        <v>7</v>
      </c>
      <c r="CF295" t="s">
        <v>5672</v>
      </c>
      <c r="CG295">
        <v>414</v>
      </c>
      <c r="CH295" t="s">
        <v>3502</v>
      </c>
      <c r="CI295" t="s">
        <v>8654</v>
      </c>
      <c r="CJ295">
        <v>5.56</v>
      </c>
      <c r="CK295">
        <v>1.9</v>
      </c>
    </row>
    <row r="296" spans="1:89" x14ac:dyDescent="0.35">
      <c r="A296" t="s">
        <v>6264</v>
      </c>
      <c r="B296">
        <v>295</v>
      </c>
      <c r="C296" t="s">
        <v>7778</v>
      </c>
      <c r="D296">
        <v>473</v>
      </c>
      <c r="E296">
        <v>1445.4680000000001</v>
      </c>
      <c r="F296">
        <v>10</v>
      </c>
      <c r="G296" t="s">
        <v>7798</v>
      </c>
      <c r="H296" t="s">
        <v>7773</v>
      </c>
      <c r="I296" t="s">
        <v>7810</v>
      </c>
      <c r="J296">
        <v>14</v>
      </c>
      <c r="K296">
        <v>0.78</v>
      </c>
      <c r="L296">
        <v>139</v>
      </c>
      <c r="M296">
        <v>6</v>
      </c>
      <c r="N296" t="s">
        <v>7831</v>
      </c>
      <c r="Q296" t="s">
        <v>7805</v>
      </c>
      <c r="R296" t="s">
        <v>3293</v>
      </c>
      <c r="S296" t="s">
        <v>7205</v>
      </c>
      <c r="T296" t="s">
        <v>7547</v>
      </c>
      <c r="U296" t="s">
        <v>7547</v>
      </c>
      <c r="V296">
        <v>5.56</v>
      </c>
      <c r="W296" t="s">
        <v>7832</v>
      </c>
      <c r="X296">
        <v>1.8</v>
      </c>
      <c r="Y296" t="s">
        <v>7774</v>
      </c>
      <c r="Z296" t="s">
        <v>7783</v>
      </c>
      <c r="AA296" t="s">
        <v>7774</v>
      </c>
      <c r="AB296">
        <v>25</v>
      </c>
      <c r="AC296">
        <v>25</v>
      </c>
      <c r="AD296">
        <v>20</v>
      </c>
      <c r="AE296" t="s">
        <v>5785</v>
      </c>
      <c r="AF296">
        <v>42.771610449999997</v>
      </c>
      <c r="AG296">
        <v>-82.037552259999998</v>
      </c>
      <c r="AH296">
        <v>203.2</v>
      </c>
      <c r="AI296">
        <v>290</v>
      </c>
      <c r="AK296">
        <v>15</v>
      </c>
      <c r="AL296">
        <v>986</v>
      </c>
      <c r="AM296">
        <v>10.298</v>
      </c>
      <c r="AN296">
        <v>0</v>
      </c>
      <c r="AO296">
        <v>1915</v>
      </c>
      <c r="AP296">
        <v>1947</v>
      </c>
      <c r="AS296">
        <v>1.1399999999999999</v>
      </c>
      <c r="AT296">
        <v>1.1200000000000001</v>
      </c>
      <c r="AV296">
        <v>1.97</v>
      </c>
      <c r="AW296">
        <v>1.94</v>
      </c>
      <c r="BC296">
        <v>0.78</v>
      </c>
      <c r="BD296">
        <v>139</v>
      </c>
      <c r="BE296" t="s">
        <v>6263</v>
      </c>
      <c r="BF296" t="s">
        <v>6264</v>
      </c>
      <c r="BG296">
        <v>295</v>
      </c>
      <c r="BH296" t="s">
        <v>7810</v>
      </c>
      <c r="BI296" t="s">
        <v>7773</v>
      </c>
      <c r="BJ296">
        <v>295</v>
      </c>
      <c r="BK296">
        <v>1560</v>
      </c>
      <c r="BR296">
        <v>12</v>
      </c>
      <c r="BS296">
        <v>0.7</v>
      </c>
      <c r="BT296">
        <v>0.63</v>
      </c>
      <c r="BU296">
        <v>0.64</v>
      </c>
      <c r="BV296">
        <v>42.771610449999997</v>
      </c>
      <c r="BW296">
        <v>-82.037552259999998</v>
      </c>
      <c r="BX296">
        <v>4735974.9689999996</v>
      </c>
      <c r="BY296">
        <v>203.197</v>
      </c>
      <c r="BZ296">
        <v>314.60000000000002</v>
      </c>
      <c r="CA296" t="s">
        <v>7548</v>
      </c>
      <c r="CB296">
        <v>7</v>
      </c>
      <c r="CC296">
        <v>10</v>
      </c>
      <c r="CD296">
        <v>11</v>
      </c>
      <c r="CE296">
        <v>11</v>
      </c>
      <c r="CF296" t="s">
        <v>5752</v>
      </c>
      <c r="CG296">
        <v>414</v>
      </c>
      <c r="CH296" t="s">
        <v>3710</v>
      </c>
      <c r="CI296" t="s">
        <v>8656</v>
      </c>
      <c r="CJ296">
        <v>5.56</v>
      </c>
      <c r="CK296">
        <v>1.8</v>
      </c>
    </row>
    <row r="297" spans="1:89" x14ac:dyDescent="0.35">
      <c r="A297" t="s">
        <v>6266</v>
      </c>
      <c r="B297">
        <v>296</v>
      </c>
      <c r="C297" t="s">
        <v>7778</v>
      </c>
      <c r="D297">
        <v>474</v>
      </c>
      <c r="E297">
        <v>1449.1669999999999</v>
      </c>
      <c r="F297">
        <v>10</v>
      </c>
      <c r="G297" t="s">
        <v>7798</v>
      </c>
      <c r="H297" t="s">
        <v>7773</v>
      </c>
      <c r="I297" t="s">
        <v>7810</v>
      </c>
      <c r="J297">
        <v>10</v>
      </c>
      <c r="K297">
        <v>0.56000000000000005</v>
      </c>
      <c r="L297">
        <v>170</v>
      </c>
      <c r="M297">
        <v>8</v>
      </c>
      <c r="N297" t="s">
        <v>7548</v>
      </c>
      <c r="Q297" t="s">
        <v>7805</v>
      </c>
      <c r="R297" t="s">
        <v>3293</v>
      </c>
      <c r="S297" t="s">
        <v>7205</v>
      </c>
      <c r="T297" t="s">
        <v>7547</v>
      </c>
      <c r="U297" t="s">
        <v>7547</v>
      </c>
      <c r="V297">
        <v>5.56</v>
      </c>
      <c r="W297" t="s">
        <v>7832</v>
      </c>
      <c r="X297">
        <v>1.7</v>
      </c>
      <c r="Y297" t="s">
        <v>7774</v>
      </c>
      <c r="Z297" t="s">
        <v>7783</v>
      </c>
      <c r="AA297" t="s">
        <v>3293</v>
      </c>
      <c r="AB297">
        <v>25</v>
      </c>
      <c r="AC297">
        <v>25</v>
      </c>
      <c r="AD297">
        <v>20</v>
      </c>
      <c r="AE297" t="s">
        <v>5785</v>
      </c>
      <c r="AF297">
        <v>42.77157708</v>
      </c>
      <c r="AG297">
        <v>-82.037553529999997</v>
      </c>
      <c r="AH297">
        <v>203.2</v>
      </c>
      <c r="AI297">
        <v>290</v>
      </c>
      <c r="AK297">
        <v>15</v>
      </c>
      <c r="AL297">
        <v>986</v>
      </c>
      <c r="AM297">
        <v>13.981999999999999</v>
      </c>
      <c r="AN297">
        <v>0</v>
      </c>
      <c r="AO297">
        <v>1965</v>
      </c>
      <c r="AP297">
        <v>1989</v>
      </c>
      <c r="AS297">
        <v>1.1599999999999999</v>
      </c>
      <c r="AT297">
        <v>1.1499999999999999</v>
      </c>
      <c r="AV297">
        <v>2.02</v>
      </c>
      <c r="AW297">
        <v>1.99</v>
      </c>
      <c r="BC297">
        <v>0.56000000000000005</v>
      </c>
      <c r="BD297">
        <v>170</v>
      </c>
      <c r="BE297" t="s">
        <v>6265</v>
      </c>
      <c r="BF297" t="s">
        <v>6266</v>
      </c>
      <c r="BG297">
        <v>296</v>
      </c>
      <c r="BH297" t="s">
        <v>7810</v>
      </c>
      <c r="BI297" t="s">
        <v>7773</v>
      </c>
      <c r="BJ297">
        <v>296</v>
      </c>
      <c r="BK297">
        <v>1560</v>
      </c>
      <c r="BR297">
        <v>12</v>
      </c>
      <c r="BS297">
        <v>0.69</v>
      </c>
      <c r="BT297">
        <v>0.62</v>
      </c>
      <c r="BU297">
        <v>0.63</v>
      </c>
      <c r="BV297">
        <v>42.77157708</v>
      </c>
      <c r="BW297">
        <v>-82.037553529999997</v>
      </c>
      <c r="BX297">
        <v>4735971.2649999997</v>
      </c>
      <c r="BY297">
        <v>203.24</v>
      </c>
      <c r="BZ297">
        <v>312.8</v>
      </c>
      <c r="CA297" t="s">
        <v>7396</v>
      </c>
      <c r="CB297">
        <v>7</v>
      </c>
      <c r="CC297">
        <v>10</v>
      </c>
      <c r="CD297">
        <v>11</v>
      </c>
      <c r="CE297">
        <v>11</v>
      </c>
      <c r="CF297" t="s">
        <v>5752</v>
      </c>
      <c r="CG297">
        <v>414</v>
      </c>
      <c r="CH297" t="s">
        <v>3710</v>
      </c>
      <c r="CI297" t="s">
        <v>8656</v>
      </c>
      <c r="CJ297">
        <v>5.56</v>
      </c>
      <c r="CK297">
        <v>1.7</v>
      </c>
    </row>
    <row r="298" spans="1:89" x14ac:dyDescent="0.35">
      <c r="A298" t="s">
        <v>4182</v>
      </c>
      <c r="B298">
        <v>297</v>
      </c>
      <c r="C298" t="s">
        <v>7778</v>
      </c>
      <c r="D298">
        <v>478</v>
      </c>
      <c r="E298">
        <v>1483.2629999999999</v>
      </c>
      <c r="F298">
        <v>10</v>
      </c>
      <c r="G298" t="s">
        <v>7782</v>
      </c>
      <c r="H298" t="s">
        <v>7773</v>
      </c>
      <c r="I298" t="s">
        <v>5753</v>
      </c>
      <c r="J298">
        <v>11</v>
      </c>
      <c r="K298">
        <v>0.63</v>
      </c>
      <c r="L298">
        <v>9</v>
      </c>
      <c r="M298">
        <v>8</v>
      </c>
      <c r="N298" t="s">
        <v>7449</v>
      </c>
      <c r="P298">
        <v>24</v>
      </c>
      <c r="Q298" t="s">
        <v>7784</v>
      </c>
      <c r="R298" t="s">
        <v>7774</v>
      </c>
      <c r="S298" t="s">
        <v>7206</v>
      </c>
      <c r="T298" t="s">
        <v>7527</v>
      </c>
      <c r="U298" t="s">
        <v>7527</v>
      </c>
      <c r="V298">
        <v>5.56</v>
      </c>
      <c r="W298" t="s">
        <v>7900</v>
      </c>
      <c r="X298">
        <v>1.8</v>
      </c>
      <c r="Y298" t="s">
        <v>7774</v>
      </c>
      <c r="Z298" t="s">
        <v>7789</v>
      </c>
      <c r="AA298" t="s">
        <v>7774</v>
      </c>
      <c r="AE298" t="s">
        <v>5678</v>
      </c>
      <c r="AF298">
        <v>42.771267629999997</v>
      </c>
      <c r="AG298">
        <v>-82.037567929999994</v>
      </c>
      <c r="AH298">
        <v>203.4</v>
      </c>
      <c r="AI298">
        <v>290</v>
      </c>
      <c r="AK298">
        <v>15</v>
      </c>
      <c r="AL298">
        <v>986</v>
      </c>
      <c r="AM298">
        <v>0.75800000000000001</v>
      </c>
      <c r="AN298">
        <v>-422.66899999999998</v>
      </c>
      <c r="AO298">
        <v>2116</v>
      </c>
      <c r="AP298">
        <v>2116</v>
      </c>
      <c r="AS298">
        <v>1.24</v>
      </c>
      <c r="AT298">
        <v>1.24</v>
      </c>
      <c r="AV298">
        <v>2.15</v>
      </c>
      <c r="AW298">
        <v>2.15</v>
      </c>
      <c r="BC298">
        <v>0.63</v>
      </c>
      <c r="BD298">
        <v>9</v>
      </c>
      <c r="BE298" t="s">
        <v>1395</v>
      </c>
      <c r="BF298" t="s">
        <v>4182</v>
      </c>
      <c r="BG298">
        <v>297</v>
      </c>
      <c r="BH298" t="s">
        <v>5753</v>
      </c>
      <c r="BI298" t="s">
        <v>7773</v>
      </c>
      <c r="BJ298">
        <v>297</v>
      </c>
      <c r="BK298">
        <v>1590</v>
      </c>
      <c r="BL298">
        <v>479</v>
      </c>
      <c r="BM298">
        <v>24</v>
      </c>
      <c r="BR298">
        <v>13</v>
      </c>
      <c r="BS298">
        <v>0.66</v>
      </c>
      <c r="BT298">
        <v>0.57999999999999996</v>
      </c>
      <c r="BU298">
        <v>0.57999999999999996</v>
      </c>
      <c r="BV298">
        <v>42.771267629999997</v>
      </c>
      <c r="BW298">
        <v>-82.037567929999994</v>
      </c>
      <c r="BX298">
        <v>4735936.9170000004</v>
      </c>
      <c r="BY298">
        <v>203.41200000000001</v>
      </c>
      <c r="BZ298">
        <v>203.4</v>
      </c>
      <c r="CA298" t="s">
        <v>7550</v>
      </c>
      <c r="CB298">
        <v>7</v>
      </c>
      <c r="CC298">
        <v>10</v>
      </c>
      <c r="CD298">
        <v>12</v>
      </c>
      <c r="CE298">
        <v>12</v>
      </c>
      <c r="CF298" t="s">
        <v>5677</v>
      </c>
      <c r="CG298">
        <v>414</v>
      </c>
      <c r="CH298" t="s">
        <v>3290</v>
      </c>
      <c r="CI298" t="s">
        <v>7332</v>
      </c>
      <c r="CJ298">
        <v>5.56</v>
      </c>
      <c r="CK298">
        <v>1.8</v>
      </c>
    </row>
    <row r="299" spans="1:89" hidden="1" x14ac:dyDescent="0.35">
      <c r="A299" t="s">
        <v>4183</v>
      </c>
      <c r="B299">
        <v>298</v>
      </c>
      <c r="C299" t="s">
        <v>7778</v>
      </c>
      <c r="D299">
        <v>479</v>
      </c>
      <c r="E299">
        <v>1483.279</v>
      </c>
      <c r="F299">
        <v>10</v>
      </c>
      <c r="G299" t="s">
        <v>7782</v>
      </c>
      <c r="H299" t="s">
        <v>7773</v>
      </c>
      <c r="I299" t="s">
        <v>7852</v>
      </c>
      <c r="J299">
        <v>11</v>
      </c>
      <c r="K299">
        <v>0.64</v>
      </c>
      <c r="L299">
        <v>41</v>
      </c>
      <c r="M299">
        <v>21</v>
      </c>
      <c r="N299" t="s">
        <v>7552</v>
      </c>
      <c r="P299">
        <v>24</v>
      </c>
      <c r="Q299" t="s">
        <v>7784</v>
      </c>
      <c r="R299" t="s">
        <v>7774</v>
      </c>
      <c r="S299" t="s">
        <v>7206</v>
      </c>
      <c r="T299" t="s">
        <v>7527</v>
      </c>
      <c r="U299" t="s">
        <v>7527</v>
      </c>
      <c r="V299">
        <v>5.56</v>
      </c>
      <c r="W299" t="s">
        <v>7900</v>
      </c>
      <c r="X299">
        <v>1.8</v>
      </c>
      <c r="Y299" t="s">
        <v>7774</v>
      </c>
      <c r="Z299" t="s">
        <v>7788</v>
      </c>
      <c r="AA299" t="s">
        <v>7774</v>
      </c>
      <c r="AE299" t="s">
        <v>5939</v>
      </c>
      <c r="AF299">
        <v>42.771267629999997</v>
      </c>
      <c r="AG299">
        <v>-82.037567929999994</v>
      </c>
      <c r="AH299">
        <v>203.4</v>
      </c>
      <c r="AI299">
        <v>290</v>
      </c>
      <c r="AK299">
        <v>15</v>
      </c>
      <c r="AL299">
        <v>986</v>
      </c>
      <c r="AM299">
        <v>0.75800000000000001</v>
      </c>
      <c r="AN299">
        <v>-414.108</v>
      </c>
      <c r="AO299">
        <v>2079</v>
      </c>
      <c r="AP299">
        <v>2068</v>
      </c>
      <c r="AS299">
        <v>1.21</v>
      </c>
      <c r="AT299">
        <v>1.21</v>
      </c>
      <c r="AV299">
        <v>2.1</v>
      </c>
      <c r="AW299">
        <v>2.11</v>
      </c>
      <c r="BC299">
        <v>0.44</v>
      </c>
      <c r="BD299">
        <v>41</v>
      </c>
      <c r="BE299" t="s">
        <v>8686</v>
      </c>
      <c r="BF299" t="s">
        <v>4183</v>
      </c>
      <c r="BG299">
        <v>298</v>
      </c>
      <c r="BH299" t="s">
        <v>7852</v>
      </c>
      <c r="BI299" t="s">
        <v>7773</v>
      </c>
      <c r="BJ299">
        <v>298</v>
      </c>
      <c r="BK299">
        <v>1590</v>
      </c>
      <c r="BL299">
        <v>479</v>
      </c>
      <c r="BM299">
        <v>24</v>
      </c>
      <c r="BN299" t="s">
        <v>8660</v>
      </c>
      <c r="BR299">
        <v>13</v>
      </c>
      <c r="BS299">
        <v>0.67</v>
      </c>
      <c r="BT299">
        <v>0.6</v>
      </c>
      <c r="BU299">
        <v>0.59</v>
      </c>
      <c r="BV299">
        <v>42.771267629999997</v>
      </c>
      <c r="BW299">
        <v>-82.037567929999994</v>
      </c>
      <c r="BX299">
        <v>4735936.9170000004</v>
      </c>
      <c r="BY299">
        <v>203.41200000000001</v>
      </c>
      <c r="BZ299">
        <v>203.4</v>
      </c>
      <c r="CA299" t="s">
        <v>7550</v>
      </c>
      <c r="CB299">
        <v>7</v>
      </c>
      <c r="CC299">
        <v>10</v>
      </c>
      <c r="CD299">
        <v>11</v>
      </c>
      <c r="CE299">
        <v>11</v>
      </c>
      <c r="CF299" t="s">
        <v>5677</v>
      </c>
      <c r="CG299">
        <v>414</v>
      </c>
      <c r="CH299" t="s">
        <v>5823</v>
      </c>
      <c r="CI299" t="s">
        <v>8661</v>
      </c>
      <c r="CJ299">
        <v>5.56</v>
      </c>
    </row>
    <row r="300" spans="1:89" x14ac:dyDescent="0.35">
      <c r="A300" t="s">
        <v>4183</v>
      </c>
      <c r="B300">
        <v>299</v>
      </c>
      <c r="C300" t="s">
        <v>7778</v>
      </c>
      <c r="D300">
        <v>480</v>
      </c>
      <c r="E300">
        <v>1483.2940000000001</v>
      </c>
      <c r="F300">
        <v>10</v>
      </c>
      <c r="G300" t="s">
        <v>7782</v>
      </c>
      <c r="H300" t="s">
        <v>7773</v>
      </c>
      <c r="I300" t="s">
        <v>5753</v>
      </c>
      <c r="J300">
        <v>11</v>
      </c>
      <c r="K300">
        <v>0.64</v>
      </c>
      <c r="L300">
        <v>9</v>
      </c>
      <c r="M300">
        <v>8</v>
      </c>
      <c r="N300" t="s">
        <v>7349</v>
      </c>
      <c r="P300">
        <v>24</v>
      </c>
      <c r="Q300" t="s">
        <v>7784</v>
      </c>
      <c r="R300" t="s">
        <v>7774</v>
      </c>
      <c r="S300" t="s">
        <v>7206</v>
      </c>
      <c r="T300" t="s">
        <v>7527</v>
      </c>
      <c r="U300" t="s">
        <v>7527</v>
      </c>
      <c r="V300">
        <v>5.56</v>
      </c>
      <c r="W300" t="s">
        <v>7900</v>
      </c>
      <c r="X300">
        <v>1.8</v>
      </c>
      <c r="Y300" t="s">
        <v>7774</v>
      </c>
      <c r="Z300" t="s">
        <v>7789</v>
      </c>
      <c r="AA300" t="s">
        <v>7774</v>
      </c>
      <c r="AE300" t="s">
        <v>5678</v>
      </c>
      <c r="AF300">
        <v>42.771267350000002</v>
      </c>
      <c r="AG300">
        <v>-82.037567940000002</v>
      </c>
      <c r="AH300">
        <v>203.4</v>
      </c>
      <c r="AI300">
        <v>290</v>
      </c>
      <c r="AK300">
        <v>15</v>
      </c>
      <c r="AL300">
        <v>986</v>
      </c>
      <c r="AM300">
        <v>0.78900000000000003</v>
      </c>
      <c r="AN300">
        <v>-414.108</v>
      </c>
      <c r="AO300">
        <v>2115</v>
      </c>
      <c r="AP300">
        <v>2116</v>
      </c>
      <c r="AS300">
        <v>1.24</v>
      </c>
      <c r="AT300">
        <v>1.23</v>
      </c>
      <c r="AV300">
        <v>2.15</v>
      </c>
      <c r="AW300">
        <v>2.14</v>
      </c>
      <c r="BC300">
        <v>0.64</v>
      </c>
      <c r="BD300">
        <v>9</v>
      </c>
      <c r="BE300" t="s">
        <v>1396</v>
      </c>
      <c r="BF300" t="s">
        <v>4183</v>
      </c>
      <c r="BG300">
        <v>299</v>
      </c>
      <c r="BH300" t="s">
        <v>5753</v>
      </c>
      <c r="BI300" t="s">
        <v>7773</v>
      </c>
      <c r="BJ300">
        <v>299</v>
      </c>
      <c r="BK300">
        <v>1590</v>
      </c>
      <c r="BL300">
        <v>479</v>
      </c>
      <c r="BM300">
        <v>24</v>
      </c>
      <c r="BR300">
        <v>13</v>
      </c>
      <c r="BS300">
        <v>0.66</v>
      </c>
      <c r="BT300">
        <v>0.57999999999999996</v>
      </c>
      <c r="BU300">
        <v>0.57999999999999996</v>
      </c>
      <c r="BV300">
        <v>42.771267350000002</v>
      </c>
      <c r="BW300">
        <v>-82.037567940000002</v>
      </c>
      <c r="BX300">
        <v>4735936.8849999998</v>
      </c>
      <c r="BY300">
        <v>203.41200000000001</v>
      </c>
      <c r="BZ300">
        <v>208.8</v>
      </c>
      <c r="CA300" t="s">
        <v>7331</v>
      </c>
      <c r="CB300">
        <v>7</v>
      </c>
      <c r="CC300">
        <v>10</v>
      </c>
      <c r="CD300">
        <v>12</v>
      </c>
      <c r="CE300">
        <v>12</v>
      </c>
      <c r="CF300" t="s">
        <v>5677</v>
      </c>
      <c r="CG300">
        <v>414</v>
      </c>
      <c r="CH300" t="s">
        <v>3290</v>
      </c>
      <c r="CI300" t="s">
        <v>7332</v>
      </c>
      <c r="CJ300">
        <v>5.56</v>
      </c>
      <c r="CK300">
        <v>1.8</v>
      </c>
    </row>
    <row r="301" spans="1:89" x14ac:dyDescent="0.35">
      <c r="A301" t="s">
        <v>4184</v>
      </c>
      <c r="B301">
        <v>300</v>
      </c>
      <c r="C301" t="s">
        <v>7778</v>
      </c>
      <c r="D301">
        <v>481</v>
      </c>
      <c r="E301">
        <v>1483.481</v>
      </c>
      <c r="F301">
        <v>10</v>
      </c>
      <c r="G301" t="s">
        <v>7782</v>
      </c>
      <c r="H301" t="s">
        <v>7773</v>
      </c>
      <c r="I301" t="s">
        <v>5753</v>
      </c>
      <c r="J301">
        <v>11</v>
      </c>
      <c r="K301">
        <v>0.63</v>
      </c>
      <c r="L301">
        <v>10</v>
      </c>
      <c r="M301">
        <v>8</v>
      </c>
      <c r="N301" t="s">
        <v>7334</v>
      </c>
      <c r="Q301" t="s">
        <v>7784</v>
      </c>
      <c r="R301" t="s">
        <v>7774</v>
      </c>
      <c r="S301" t="s">
        <v>7206</v>
      </c>
      <c r="T301" t="s">
        <v>7527</v>
      </c>
      <c r="U301" t="s">
        <v>7527</v>
      </c>
      <c r="V301">
        <v>5.56</v>
      </c>
      <c r="W301" t="s">
        <v>7900</v>
      </c>
      <c r="X301">
        <v>1.8</v>
      </c>
      <c r="Y301" t="s">
        <v>7774</v>
      </c>
      <c r="Z301" t="s">
        <v>7789</v>
      </c>
      <c r="AA301" t="s">
        <v>7774</v>
      </c>
      <c r="AE301" t="s">
        <v>5678</v>
      </c>
      <c r="AF301">
        <v>42.771265659999997</v>
      </c>
      <c r="AG301">
        <v>-82.037568019999995</v>
      </c>
      <c r="AH301">
        <v>203.4</v>
      </c>
      <c r="AI301">
        <v>290</v>
      </c>
      <c r="AK301">
        <v>15</v>
      </c>
      <c r="AL301">
        <v>986</v>
      </c>
      <c r="AM301">
        <v>0.97599999999999998</v>
      </c>
      <c r="AN301">
        <v>-387.78199999999998</v>
      </c>
      <c r="AO301">
        <v>2115</v>
      </c>
      <c r="AP301">
        <v>2115</v>
      </c>
      <c r="AS301">
        <v>1.24</v>
      </c>
      <c r="AT301">
        <v>1.23</v>
      </c>
      <c r="AV301">
        <v>2.14</v>
      </c>
      <c r="AW301">
        <v>2.14</v>
      </c>
      <c r="BC301">
        <v>0.63</v>
      </c>
      <c r="BD301">
        <v>10</v>
      </c>
      <c r="BE301" t="s">
        <v>1397</v>
      </c>
      <c r="BF301" t="s">
        <v>4184</v>
      </c>
      <c r="BG301">
        <v>300</v>
      </c>
      <c r="BH301" t="s">
        <v>5753</v>
      </c>
      <c r="BI301" t="s">
        <v>7773</v>
      </c>
      <c r="BJ301">
        <v>300</v>
      </c>
      <c r="BK301">
        <v>1590</v>
      </c>
      <c r="BR301">
        <v>13</v>
      </c>
      <c r="BS301">
        <v>0.66</v>
      </c>
      <c r="BT301">
        <v>0.57999999999999996</v>
      </c>
      <c r="BU301">
        <v>0.57999999999999996</v>
      </c>
      <c r="BV301">
        <v>42.771265659999997</v>
      </c>
      <c r="BW301">
        <v>-82.037568019999995</v>
      </c>
      <c r="BX301">
        <v>4735936.6979999999</v>
      </c>
      <c r="BY301">
        <v>203.41200000000001</v>
      </c>
      <c r="BZ301">
        <v>188.7</v>
      </c>
      <c r="CA301" t="s">
        <v>7551</v>
      </c>
      <c r="CB301">
        <v>7</v>
      </c>
      <c r="CC301">
        <v>10</v>
      </c>
      <c r="CD301">
        <v>12</v>
      </c>
      <c r="CE301">
        <v>12</v>
      </c>
      <c r="CF301" t="s">
        <v>5677</v>
      </c>
      <c r="CG301">
        <v>414</v>
      </c>
      <c r="CH301" t="s">
        <v>3290</v>
      </c>
      <c r="CI301" t="s">
        <v>7332</v>
      </c>
      <c r="CJ301">
        <v>5.56</v>
      </c>
      <c r="CK301">
        <v>1.8</v>
      </c>
    </row>
    <row r="302" spans="1:89" x14ac:dyDescent="0.35">
      <c r="A302" t="s">
        <v>4185</v>
      </c>
      <c r="B302">
        <v>301</v>
      </c>
      <c r="C302" t="s">
        <v>7778</v>
      </c>
      <c r="D302">
        <v>482</v>
      </c>
      <c r="E302">
        <v>1483.7270000000001</v>
      </c>
      <c r="F302">
        <v>10</v>
      </c>
      <c r="G302" t="s">
        <v>7782</v>
      </c>
      <c r="H302" t="s">
        <v>7773</v>
      </c>
      <c r="I302" t="s">
        <v>5753</v>
      </c>
      <c r="J302">
        <v>13</v>
      </c>
      <c r="K302">
        <v>0.72</v>
      </c>
      <c r="L302">
        <v>10</v>
      </c>
      <c r="M302">
        <v>9</v>
      </c>
      <c r="N302" t="s">
        <v>7555</v>
      </c>
      <c r="Q302" t="s">
        <v>7784</v>
      </c>
      <c r="R302" t="s">
        <v>7774</v>
      </c>
      <c r="S302" t="s">
        <v>7206</v>
      </c>
      <c r="T302" t="s">
        <v>7527</v>
      </c>
      <c r="U302" t="s">
        <v>7527</v>
      </c>
      <c r="V302">
        <v>5.56</v>
      </c>
      <c r="W302" t="s">
        <v>7900</v>
      </c>
      <c r="X302">
        <v>1.8</v>
      </c>
      <c r="Y302" t="s">
        <v>7774</v>
      </c>
      <c r="Z302" t="s">
        <v>7783</v>
      </c>
      <c r="AA302" t="s">
        <v>7774</v>
      </c>
      <c r="AE302" t="s">
        <v>5678</v>
      </c>
      <c r="AF302">
        <v>42.771263439999998</v>
      </c>
      <c r="AG302">
        <v>-82.037568129999997</v>
      </c>
      <c r="AH302">
        <v>203.4</v>
      </c>
      <c r="AI302">
        <v>290</v>
      </c>
      <c r="AK302">
        <v>15</v>
      </c>
      <c r="AL302">
        <v>986</v>
      </c>
      <c r="AM302">
        <v>1.2210000000000001</v>
      </c>
      <c r="AN302">
        <v>-423.14100000000002</v>
      </c>
      <c r="AO302">
        <v>2113</v>
      </c>
      <c r="AP302">
        <v>2114</v>
      </c>
      <c r="AS302">
        <v>1.23</v>
      </c>
      <c r="AT302">
        <v>1.23</v>
      </c>
      <c r="AV302">
        <v>2.14</v>
      </c>
      <c r="AW302">
        <v>2.14</v>
      </c>
      <c r="BC302">
        <v>0.72</v>
      </c>
      <c r="BD302">
        <v>10</v>
      </c>
      <c r="BE302" t="s">
        <v>1398</v>
      </c>
      <c r="BF302" t="s">
        <v>4185</v>
      </c>
      <c r="BG302">
        <v>301</v>
      </c>
      <c r="BH302" t="s">
        <v>5753</v>
      </c>
      <c r="BI302" t="s">
        <v>7773</v>
      </c>
      <c r="BJ302">
        <v>301</v>
      </c>
      <c r="BK302">
        <v>1590</v>
      </c>
      <c r="BR302">
        <v>13</v>
      </c>
      <c r="BS302">
        <v>0.66</v>
      </c>
      <c r="BT302">
        <v>0.57999999999999996</v>
      </c>
      <c r="BU302">
        <v>0.57999999999999996</v>
      </c>
      <c r="BV302">
        <v>42.771263439999998</v>
      </c>
      <c r="BW302">
        <v>-82.037568129999997</v>
      </c>
      <c r="BX302">
        <v>4735936.4510000004</v>
      </c>
      <c r="BY302">
        <v>203.41200000000001</v>
      </c>
      <c r="BZ302">
        <v>203.5</v>
      </c>
      <c r="CA302" t="s">
        <v>7550</v>
      </c>
      <c r="CB302">
        <v>7</v>
      </c>
      <c r="CC302">
        <v>10</v>
      </c>
      <c r="CD302">
        <v>12</v>
      </c>
      <c r="CE302">
        <v>12</v>
      </c>
      <c r="CF302" t="s">
        <v>5677</v>
      </c>
      <c r="CG302">
        <v>414</v>
      </c>
      <c r="CH302" t="s">
        <v>3290</v>
      </c>
      <c r="CI302" t="s">
        <v>7332</v>
      </c>
      <c r="CJ302">
        <v>5.56</v>
      </c>
      <c r="CK302">
        <v>1.8</v>
      </c>
    </row>
    <row r="303" spans="1:89" x14ac:dyDescent="0.35">
      <c r="A303" t="s">
        <v>4186</v>
      </c>
      <c r="B303">
        <v>302</v>
      </c>
      <c r="C303" t="s">
        <v>7778</v>
      </c>
      <c r="D303">
        <v>483</v>
      </c>
      <c r="E303">
        <v>1484.502</v>
      </c>
      <c r="F303">
        <v>10</v>
      </c>
      <c r="G303" t="s">
        <v>7782</v>
      </c>
      <c r="H303" t="s">
        <v>7773</v>
      </c>
      <c r="I303" t="s">
        <v>5753</v>
      </c>
      <c r="J303">
        <v>11</v>
      </c>
      <c r="K303">
        <v>0.59</v>
      </c>
      <c r="L303">
        <v>11</v>
      </c>
      <c r="M303">
        <v>8</v>
      </c>
      <c r="N303" t="s">
        <v>7337</v>
      </c>
      <c r="Q303" t="s">
        <v>7784</v>
      </c>
      <c r="R303" t="s">
        <v>7774</v>
      </c>
      <c r="S303" t="s">
        <v>7206</v>
      </c>
      <c r="T303" t="s">
        <v>7527</v>
      </c>
      <c r="U303" t="s">
        <v>7527</v>
      </c>
      <c r="V303">
        <v>5.56</v>
      </c>
      <c r="W303" t="s">
        <v>7900</v>
      </c>
      <c r="X303">
        <v>1.8</v>
      </c>
      <c r="Y303" t="s">
        <v>7774</v>
      </c>
      <c r="Z303" t="s">
        <v>7783</v>
      </c>
      <c r="AA303" t="s">
        <v>7774</v>
      </c>
      <c r="AE303" t="s">
        <v>5678</v>
      </c>
      <c r="AF303">
        <v>42.77125642</v>
      </c>
      <c r="AG303">
        <v>-82.037568469999997</v>
      </c>
      <c r="AH303">
        <v>203.4</v>
      </c>
      <c r="AI303">
        <v>290</v>
      </c>
      <c r="AK303">
        <v>15</v>
      </c>
      <c r="AL303">
        <v>986</v>
      </c>
      <c r="AM303">
        <v>1.996</v>
      </c>
      <c r="AN303">
        <v>-415.97300000000001</v>
      </c>
      <c r="AO303">
        <v>2113</v>
      </c>
      <c r="AP303">
        <v>2114</v>
      </c>
      <c r="AS303">
        <v>1.23</v>
      </c>
      <c r="AT303">
        <v>1.23</v>
      </c>
      <c r="AV303">
        <v>2.14</v>
      </c>
      <c r="AW303">
        <v>2.14</v>
      </c>
      <c r="BC303">
        <v>0.59</v>
      </c>
      <c r="BD303">
        <v>11</v>
      </c>
      <c r="BE303" t="s">
        <v>1399</v>
      </c>
      <c r="BF303" t="s">
        <v>4186</v>
      </c>
      <c r="BG303">
        <v>302</v>
      </c>
      <c r="BH303" t="s">
        <v>5753</v>
      </c>
      <c r="BI303" t="s">
        <v>7773</v>
      </c>
      <c r="BJ303">
        <v>302</v>
      </c>
      <c r="BK303">
        <v>1590</v>
      </c>
      <c r="BR303">
        <v>13</v>
      </c>
      <c r="BS303">
        <v>0.66</v>
      </c>
      <c r="BT303">
        <v>0.57999999999999996</v>
      </c>
      <c r="BU303">
        <v>0.57999999999999996</v>
      </c>
      <c r="BV303">
        <v>42.77125642</v>
      </c>
      <c r="BW303">
        <v>-82.037568469999997</v>
      </c>
      <c r="BX303">
        <v>4735935.6720000003</v>
      </c>
      <c r="BY303">
        <v>203.41</v>
      </c>
      <c r="BZ303">
        <v>207.9</v>
      </c>
      <c r="CA303" t="s">
        <v>7552</v>
      </c>
      <c r="CB303">
        <v>7</v>
      </c>
      <c r="CC303">
        <v>10</v>
      </c>
      <c r="CD303">
        <v>12</v>
      </c>
      <c r="CE303">
        <v>12</v>
      </c>
      <c r="CF303" t="s">
        <v>5677</v>
      </c>
      <c r="CG303">
        <v>414</v>
      </c>
      <c r="CH303" t="s">
        <v>3290</v>
      </c>
      <c r="CI303" t="s">
        <v>7332</v>
      </c>
      <c r="CJ303">
        <v>5.56</v>
      </c>
      <c r="CK303">
        <v>1.8</v>
      </c>
    </row>
    <row r="304" spans="1:89" x14ac:dyDescent="0.35">
      <c r="A304" t="s">
        <v>4187</v>
      </c>
      <c r="B304">
        <v>303</v>
      </c>
      <c r="C304" t="s">
        <v>7778</v>
      </c>
      <c r="D304">
        <v>484</v>
      </c>
      <c r="E304">
        <v>1484.7159999999999</v>
      </c>
      <c r="F304">
        <v>10</v>
      </c>
      <c r="G304" t="s">
        <v>7782</v>
      </c>
      <c r="H304" t="s">
        <v>7773</v>
      </c>
      <c r="I304" t="s">
        <v>5753</v>
      </c>
      <c r="J304">
        <v>12</v>
      </c>
      <c r="K304">
        <v>0.66</v>
      </c>
      <c r="L304">
        <v>9</v>
      </c>
      <c r="M304">
        <v>8</v>
      </c>
      <c r="N304" t="s">
        <v>7560</v>
      </c>
      <c r="Q304" t="s">
        <v>7784</v>
      </c>
      <c r="R304" t="s">
        <v>7774</v>
      </c>
      <c r="S304" t="s">
        <v>7206</v>
      </c>
      <c r="T304" t="s">
        <v>7527</v>
      </c>
      <c r="U304" t="s">
        <v>7527</v>
      </c>
      <c r="V304">
        <v>5.56</v>
      </c>
      <c r="W304" t="s">
        <v>7900</v>
      </c>
      <c r="X304">
        <v>1.8</v>
      </c>
      <c r="Y304" t="s">
        <v>7774</v>
      </c>
      <c r="Z304" t="s">
        <v>7789</v>
      </c>
      <c r="AA304" t="s">
        <v>7774</v>
      </c>
      <c r="AE304" t="s">
        <v>5678</v>
      </c>
      <c r="AF304">
        <v>42.771254470000002</v>
      </c>
      <c r="AG304">
        <v>-82.037568570000005</v>
      </c>
      <c r="AH304">
        <v>203.4</v>
      </c>
      <c r="AI304">
        <v>290</v>
      </c>
      <c r="AK304">
        <v>15</v>
      </c>
      <c r="AL304">
        <v>986</v>
      </c>
      <c r="AM304">
        <v>2.2120000000000002</v>
      </c>
      <c r="AN304">
        <v>-421.61399999999998</v>
      </c>
      <c r="AO304">
        <v>2115</v>
      </c>
      <c r="AP304">
        <v>2116</v>
      </c>
      <c r="AS304">
        <v>1.24</v>
      </c>
      <c r="AT304">
        <v>1.24</v>
      </c>
      <c r="AV304">
        <v>2.15</v>
      </c>
      <c r="AW304">
        <v>2.14</v>
      </c>
      <c r="BC304">
        <v>0.66</v>
      </c>
      <c r="BD304">
        <v>9</v>
      </c>
      <c r="BE304" t="s">
        <v>1400</v>
      </c>
      <c r="BF304" t="s">
        <v>4187</v>
      </c>
      <c r="BG304">
        <v>303</v>
      </c>
      <c r="BH304" t="s">
        <v>5753</v>
      </c>
      <c r="BI304" t="s">
        <v>7773</v>
      </c>
      <c r="BJ304">
        <v>303</v>
      </c>
      <c r="BK304">
        <v>1590</v>
      </c>
      <c r="BR304">
        <v>13</v>
      </c>
      <c r="BS304">
        <v>0.66</v>
      </c>
      <c r="BT304">
        <v>0.57999999999999996</v>
      </c>
      <c r="BU304">
        <v>0.57999999999999996</v>
      </c>
      <c r="BV304">
        <v>42.771254470000002</v>
      </c>
      <c r="BW304">
        <v>-82.037568570000005</v>
      </c>
      <c r="BX304">
        <v>4735935.4560000002</v>
      </c>
      <c r="BY304">
        <v>203.41</v>
      </c>
      <c r="BZ304">
        <v>202.9</v>
      </c>
      <c r="CA304" t="s">
        <v>7553</v>
      </c>
      <c r="CB304">
        <v>7</v>
      </c>
      <c r="CC304">
        <v>10</v>
      </c>
      <c r="CD304">
        <v>12</v>
      </c>
      <c r="CE304">
        <v>12</v>
      </c>
      <c r="CF304" t="s">
        <v>5677</v>
      </c>
      <c r="CG304">
        <v>414</v>
      </c>
      <c r="CH304" t="s">
        <v>3290</v>
      </c>
      <c r="CI304" t="s">
        <v>7332</v>
      </c>
      <c r="CJ304">
        <v>5.56</v>
      </c>
      <c r="CK304">
        <v>1.9</v>
      </c>
    </row>
    <row r="305" spans="1:89" x14ac:dyDescent="0.35">
      <c r="A305" t="s">
        <v>4188</v>
      </c>
      <c r="B305">
        <v>304</v>
      </c>
      <c r="C305" t="s">
        <v>7778</v>
      </c>
      <c r="D305">
        <v>485</v>
      </c>
      <c r="E305">
        <v>1484.9690000000001</v>
      </c>
      <c r="F305">
        <v>10</v>
      </c>
      <c r="G305" t="s">
        <v>7782</v>
      </c>
      <c r="H305" t="s">
        <v>7773</v>
      </c>
      <c r="I305" t="s">
        <v>5753</v>
      </c>
      <c r="J305">
        <v>11</v>
      </c>
      <c r="K305">
        <v>0.61</v>
      </c>
      <c r="L305">
        <v>9</v>
      </c>
      <c r="M305">
        <v>6</v>
      </c>
      <c r="N305" t="s">
        <v>7525</v>
      </c>
      <c r="Q305" t="s">
        <v>7784</v>
      </c>
      <c r="R305" t="s">
        <v>7774</v>
      </c>
      <c r="S305" t="s">
        <v>7206</v>
      </c>
      <c r="T305" t="s">
        <v>7527</v>
      </c>
      <c r="U305" t="s">
        <v>7527</v>
      </c>
      <c r="V305">
        <v>5.56</v>
      </c>
      <c r="W305" t="s">
        <v>7900</v>
      </c>
      <c r="X305">
        <v>1.8</v>
      </c>
      <c r="Y305" t="s">
        <v>7774</v>
      </c>
      <c r="Z305" t="s">
        <v>7789</v>
      </c>
      <c r="AA305" t="s">
        <v>7774</v>
      </c>
      <c r="AE305" t="s">
        <v>5678</v>
      </c>
      <c r="AF305">
        <v>42.771252189999998</v>
      </c>
      <c r="AG305">
        <v>-82.037568680000007</v>
      </c>
      <c r="AH305">
        <v>203.4</v>
      </c>
      <c r="AI305">
        <v>290</v>
      </c>
      <c r="AK305">
        <v>15</v>
      </c>
      <c r="AL305">
        <v>986</v>
      </c>
      <c r="AM305">
        <v>2.464</v>
      </c>
      <c r="AN305">
        <v>-417.51299999999998</v>
      </c>
      <c r="AO305">
        <v>2115</v>
      </c>
      <c r="AP305">
        <v>2116</v>
      </c>
      <c r="AS305">
        <v>1.24</v>
      </c>
      <c r="AT305">
        <v>1.24</v>
      </c>
      <c r="AV305">
        <v>2.15</v>
      </c>
      <c r="AW305">
        <v>2.14</v>
      </c>
      <c r="BC305">
        <v>0.61</v>
      </c>
      <c r="BD305">
        <v>9</v>
      </c>
      <c r="BE305" t="s">
        <v>1401</v>
      </c>
      <c r="BF305" t="s">
        <v>4188</v>
      </c>
      <c r="BG305">
        <v>304</v>
      </c>
      <c r="BH305" t="s">
        <v>5753</v>
      </c>
      <c r="BI305" t="s">
        <v>7773</v>
      </c>
      <c r="BJ305">
        <v>304</v>
      </c>
      <c r="BK305">
        <v>1590</v>
      </c>
      <c r="BR305">
        <v>13</v>
      </c>
      <c r="BS305">
        <v>0.66</v>
      </c>
      <c r="BT305">
        <v>0.57999999999999996</v>
      </c>
      <c r="BU305">
        <v>0.57999999999999996</v>
      </c>
      <c r="BV305">
        <v>42.771252189999998</v>
      </c>
      <c r="BW305">
        <v>-82.037568680000007</v>
      </c>
      <c r="BX305">
        <v>4735935.2019999996</v>
      </c>
      <c r="BY305">
        <v>203.40899999999999</v>
      </c>
      <c r="BZ305">
        <v>201.2</v>
      </c>
      <c r="CA305" t="s">
        <v>7554</v>
      </c>
      <c r="CB305">
        <v>7</v>
      </c>
      <c r="CC305">
        <v>10</v>
      </c>
      <c r="CD305">
        <v>12</v>
      </c>
      <c r="CE305">
        <v>12</v>
      </c>
      <c r="CF305" t="s">
        <v>5677</v>
      </c>
      <c r="CG305">
        <v>414</v>
      </c>
      <c r="CH305" t="s">
        <v>3290</v>
      </c>
      <c r="CI305" t="s">
        <v>7332</v>
      </c>
      <c r="CJ305">
        <v>5.56</v>
      </c>
      <c r="CK305">
        <v>1.8</v>
      </c>
    </row>
    <row r="306" spans="1:89" x14ac:dyDescent="0.35">
      <c r="A306" t="s">
        <v>4189</v>
      </c>
      <c r="B306">
        <v>305</v>
      </c>
      <c r="C306" t="s">
        <v>7778</v>
      </c>
      <c r="D306">
        <v>486</v>
      </c>
      <c r="E306">
        <v>1485.1579999999999</v>
      </c>
      <c r="F306">
        <v>10</v>
      </c>
      <c r="G306" t="s">
        <v>7782</v>
      </c>
      <c r="H306" t="s">
        <v>7773</v>
      </c>
      <c r="I306" t="s">
        <v>5753</v>
      </c>
      <c r="J306">
        <v>11</v>
      </c>
      <c r="K306">
        <v>0.6</v>
      </c>
      <c r="L306">
        <v>10</v>
      </c>
      <c r="M306">
        <v>10</v>
      </c>
      <c r="N306" t="s">
        <v>7345</v>
      </c>
      <c r="Q306" t="s">
        <v>7784</v>
      </c>
      <c r="R306" t="s">
        <v>7774</v>
      </c>
      <c r="S306" t="s">
        <v>7206</v>
      </c>
      <c r="T306" t="s">
        <v>7527</v>
      </c>
      <c r="U306" t="s">
        <v>7527</v>
      </c>
      <c r="V306">
        <v>5.56</v>
      </c>
      <c r="W306" t="s">
        <v>7900</v>
      </c>
      <c r="X306">
        <v>1.8</v>
      </c>
      <c r="Y306" t="s">
        <v>7774</v>
      </c>
      <c r="Z306" t="s">
        <v>7783</v>
      </c>
      <c r="AA306" t="s">
        <v>7774</v>
      </c>
      <c r="AE306" t="s">
        <v>5678</v>
      </c>
      <c r="AF306">
        <v>42.771250479999999</v>
      </c>
      <c r="AG306">
        <v>-82.037568759999999</v>
      </c>
      <c r="AH306">
        <v>203.4</v>
      </c>
      <c r="AI306">
        <v>290</v>
      </c>
      <c r="AK306">
        <v>15</v>
      </c>
      <c r="AL306">
        <v>986</v>
      </c>
      <c r="AM306">
        <v>2.6520000000000001</v>
      </c>
      <c r="AN306">
        <v>-420.32799999999997</v>
      </c>
      <c r="AO306">
        <v>2114</v>
      </c>
      <c r="AP306">
        <v>2115</v>
      </c>
      <c r="AS306">
        <v>1.24</v>
      </c>
      <c r="AT306">
        <v>1.23</v>
      </c>
      <c r="AV306">
        <v>2.14</v>
      </c>
      <c r="AW306">
        <v>2.14</v>
      </c>
      <c r="BC306">
        <v>0.6</v>
      </c>
      <c r="BD306">
        <v>10</v>
      </c>
      <c r="BE306" t="s">
        <v>1402</v>
      </c>
      <c r="BF306" t="s">
        <v>4189</v>
      </c>
      <c r="BG306">
        <v>305</v>
      </c>
      <c r="BH306" t="s">
        <v>5753</v>
      </c>
      <c r="BI306" t="s">
        <v>7773</v>
      </c>
      <c r="BJ306">
        <v>305</v>
      </c>
      <c r="BK306">
        <v>1590</v>
      </c>
      <c r="BR306">
        <v>13</v>
      </c>
      <c r="BS306">
        <v>0.66</v>
      </c>
      <c r="BT306">
        <v>0.57999999999999996</v>
      </c>
      <c r="BU306">
        <v>0.57999999999999996</v>
      </c>
      <c r="BV306">
        <v>42.771250479999999</v>
      </c>
      <c r="BW306">
        <v>-82.037568759999999</v>
      </c>
      <c r="BX306">
        <v>4735935.0130000003</v>
      </c>
      <c r="BY306">
        <v>203.40899999999999</v>
      </c>
      <c r="BZ306">
        <v>205.5</v>
      </c>
      <c r="CA306" t="s">
        <v>7555</v>
      </c>
      <c r="CB306">
        <v>7</v>
      </c>
      <c r="CC306">
        <v>10</v>
      </c>
      <c r="CD306">
        <v>12</v>
      </c>
      <c r="CE306">
        <v>12</v>
      </c>
      <c r="CF306" t="s">
        <v>5677</v>
      </c>
      <c r="CG306">
        <v>414</v>
      </c>
      <c r="CH306" t="s">
        <v>3290</v>
      </c>
      <c r="CI306" t="s">
        <v>7332</v>
      </c>
      <c r="CJ306">
        <v>5.56</v>
      </c>
      <c r="CK306">
        <v>1.9</v>
      </c>
    </row>
    <row r="307" spans="1:89" x14ac:dyDescent="0.35">
      <c r="A307" t="s">
        <v>4190</v>
      </c>
      <c r="B307">
        <v>306</v>
      </c>
      <c r="C307" t="s">
        <v>7778</v>
      </c>
      <c r="D307">
        <v>487</v>
      </c>
      <c r="E307">
        <v>1485.748</v>
      </c>
      <c r="F307">
        <v>10</v>
      </c>
      <c r="G307" t="s">
        <v>7782</v>
      </c>
      <c r="H307" t="s">
        <v>7773</v>
      </c>
      <c r="I307" t="s">
        <v>5753</v>
      </c>
      <c r="J307">
        <v>12</v>
      </c>
      <c r="K307">
        <v>0.69</v>
      </c>
      <c r="L307">
        <v>11</v>
      </c>
      <c r="M307">
        <v>8</v>
      </c>
      <c r="N307" t="s">
        <v>7349</v>
      </c>
      <c r="Q307" t="s">
        <v>7784</v>
      </c>
      <c r="R307" t="s">
        <v>7774</v>
      </c>
      <c r="S307" t="s">
        <v>7206</v>
      </c>
      <c r="T307" t="s">
        <v>7527</v>
      </c>
      <c r="U307" t="s">
        <v>7527</v>
      </c>
      <c r="V307">
        <v>5.56</v>
      </c>
      <c r="W307" t="s">
        <v>7900</v>
      </c>
      <c r="X307">
        <v>1.8</v>
      </c>
      <c r="Y307" t="s">
        <v>7774</v>
      </c>
      <c r="Z307" t="s">
        <v>7783</v>
      </c>
      <c r="AA307" t="s">
        <v>7774</v>
      </c>
      <c r="AE307" t="s">
        <v>5678</v>
      </c>
      <c r="AF307">
        <v>42.771245139999998</v>
      </c>
      <c r="AG307">
        <v>-82.037569020000007</v>
      </c>
      <c r="AH307">
        <v>203.4</v>
      </c>
      <c r="AI307">
        <v>290</v>
      </c>
      <c r="AK307">
        <v>15</v>
      </c>
      <c r="AL307">
        <v>986</v>
      </c>
      <c r="AM307">
        <v>3.242</v>
      </c>
      <c r="AN307">
        <v>-414.04500000000002</v>
      </c>
      <c r="AO307">
        <v>2113</v>
      </c>
      <c r="AP307">
        <v>2114</v>
      </c>
      <c r="AS307">
        <v>1.23</v>
      </c>
      <c r="AT307">
        <v>1.23</v>
      </c>
      <c r="AV307">
        <v>2.14</v>
      </c>
      <c r="AW307">
        <v>2.14</v>
      </c>
      <c r="BC307">
        <v>0.69</v>
      </c>
      <c r="BD307">
        <v>11</v>
      </c>
      <c r="BE307" t="s">
        <v>1403</v>
      </c>
      <c r="BF307" t="s">
        <v>4190</v>
      </c>
      <c r="BG307">
        <v>306</v>
      </c>
      <c r="BH307" t="s">
        <v>5753</v>
      </c>
      <c r="BI307" t="s">
        <v>7773</v>
      </c>
      <c r="BJ307">
        <v>306</v>
      </c>
      <c r="BK307">
        <v>1590</v>
      </c>
      <c r="BR307">
        <v>13</v>
      </c>
      <c r="BS307">
        <v>0.66</v>
      </c>
      <c r="BT307">
        <v>0.57999999999999996</v>
      </c>
      <c r="BU307">
        <v>0.57999999999999996</v>
      </c>
      <c r="BV307">
        <v>42.771245139999998</v>
      </c>
      <c r="BW307">
        <v>-82.037569020000007</v>
      </c>
      <c r="BX307">
        <v>4735934.42</v>
      </c>
      <c r="BY307">
        <v>203.40799999999999</v>
      </c>
      <c r="BZ307">
        <v>208.9</v>
      </c>
      <c r="CA307" t="s">
        <v>7331</v>
      </c>
      <c r="CB307">
        <v>7</v>
      </c>
      <c r="CC307">
        <v>10</v>
      </c>
      <c r="CD307">
        <v>12</v>
      </c>
      <c r="CE307">
        <v>12</v>
      </c>
      <c r="CF307" t="s">
        <v>5677</v>
      </c>
      <c r="CG307">
        <v>414</v>
      </c>
      <c r="CH307" t="s">
        <v>3290</v>
      </c>
      <c r="CI307" t="s">
        <v>7332</v>
      </c>
      <c r="CJ307">
        <v>5.56</v>
      </c>
      <c r="CK307">
        <v>1.9</v>
      </c>
    </row>
    <row r="308" spans="1:89" x14ac:dyDescent="0.35">
      <c r="A308" t="s">
        <v>4191</v>
      </c>
      <c r="B308">
        <v>307</v>
      </c>
      <c r="C308" t="s">
        <v>7778</v>
      </c>
      <c r="D308">
        <v>488</v>
      </c>
      <c r="E308">
        <v>1486.1869999999999</v>
      </c>
      <c r="F308">
        <v>10</v>
      </c>
      <c r="G308" t="s">
        <v>7782</v>
      </c>
      <c r="H308" t="s">
        <v>7773</v>
      </c>
      <c r="I308" t="s">
        <v>5753</v>
      </c>
      <c r="J308">
        <v>13</v>
      </c>
      <c r="K308">
        <v>0.7</v>
      </c>
      <c r="L308">
        <v>8</v>
      </c>
      <c r="M308">
        <v>7</v>
      </c>
      <c r="N308" t="s">
        <v>7555</v>
      </c>
      <c r="Q308" t="s">
        <v>7784</v>
      </c>
      <c r="R308" t="s">
        <v>7774</v>
      </c>
      <c r="S308" t="s">
        <v>7206</v>
      </c>
      <c r="T308" t="s">
        <v>7527</v>
      </c>
      <c r="U308" t="s">
        <v>7527</v>
      </c>
      <c r="V308">
        <v>5.56</v>
      </c>
      <c r="W308" t="s">
        <v>7900</v>
      </c>
      <c r="X308">
        <v>1.8</v>
      </c>
      <c r="Y308" t="s">
        <v>7774</v>
      </c>
      <c r="Z308" t="s">
        <v>7789</v>
      </c>
      <c r="AA308" t="s">
        <v>7774</v>
      </c>
      <c r="AE308" t="s">
        <v>5678</v>
      </c>
      <c r="AF308">
        <v>42.771241150000002</v>
      </c>
      <c r="AG308">
        <v>-82.037569219999995</v>
      </c>
      <c r="AH308">
        <v>203.4</v>
      </c>
      <c r="AI308">
        <v>290</v>
      </c>
      <c r="AK308">
        <v>15</v>
      </c>
      <c r="AL308">
        <v>986</v>
      </c>
      <c r="AM308">
        <v>3.6829999999999998</v>
      </c>
      <c r="AN308">
        <v>-423.67700000000002</v>
      </c>
      <c r="AO308">
        <v>2116</v>
      </c>
      <c r="AP308">
        <v>2116</v>
      </c>
      <c r="AS308">
        <v>1.24</v>
      </c>
      <c r="AT308">
        <v>1.24</v>
      </c>
      <c r="AV308">
        <v>2.15</v>
      </c>
      <c r="AW308">
        <v>2.15</v>
      </c>
      <c r="BC308">
        <v>0.7</v>
      </c>
      <c r="BD308">
        <v>8</v>
      </c>
      <c r="BE308" t="s">
        <v>1404</v>
      </c>
      <c r="BF308" t="s">
        <v>4191</v>
      </c>
      <c r="BG308">
        <v>307</v>
      </c>
      <c r="BH308" t="s">
        <v>5753</v>
      </c>
      <c r="BI308" t="s">
        <v>7773</v>
      </c>
      <c r="BJ308">
        <v>307</v>
      </c>
      <c r="BK308">
        <v>1590</v>
      </c>
      <c r="BR308">
        <v>13</v>
      </c>
      <c r="BS308">
        <v>0.66</v>
      </c>
      <c r="BT308">
        <v>0.57999999999999996</v>
      </c>
      <c r="BU308">
        <v>0.57999999999999996</v>
      </c>
      <c r="BV308">
        <v>42.771241150000002</v>
      </c>
      <c r="BW308">
        <v>-82.037569219999995</v>
      </c>
      <c r="BX308">
        <v>4735933.977</v>
      </c>
      <c r="BY308">
        <v>203.40600000000001</v>
      </c>
      <c r="BZ308">
        <v>203.8</v>
      </c>
      <c r="CA308" t="s">
        <v>7556</v>
      </c>
      <c r="CB308">
        <v>7</v>
      </c>
      <c r="CC308">
        <v>10</v>
      </c>
      <c r="CD308">
        <v>12</v>
      </c>
      <c r="CE308">
        <v>12</v>
      </c>
      <c r="CF308" t="s">
        <v>5677</v>
      </c>
      <c r="CG308">
        <v>414</v>
      </c>
      <c r="CH308" t="s">
        <v>3290</v>
      </c>
      <c r="CI308" t="s">
        <v>7332</v>
      </c>
      <c r="CJ308">
        <v>5.56</v>
      </c>
      <c r="CK308">
        <v>1.9</v>
      </c>
    </row>
    <row r="309" spans="1:89" x14ac:dyDescent="0.35">
      <c r="A309" t="s">
        <v>4192</v>
      </c>
      <c r="B309">
        <v>308</v>
      </c>
      <c r="C309" t="s">
        <v>7778</v>
      </c>
      <c r="D309">
        <v>489</v>
      </c>
      <c r="E309">
        <v>1486.2739999999999</v>
      </c>
      <c r="F309">
        <v>10</v>
      </c>
      <c r="G309" t="s">
        <v>7782</v>
      </c>
      <c r="H309" t="s">
        <v>7773</v>
      </c>
      <c r="I309" t="s">
        <v>5753</v>
      </c>
      <c r="J309">
        <v>12</v>
      </c>
      <c r="K309">
        <v>0.67</v>
      </c>
      <c r="L309">
        <v>12</v>
      </c>
      <c r="M309">
        <v>8</v>
      </c>
      <c r="N309" t="s">
        <v>7349</v>
      </c>
      <c r="Q309" t="s">
        <v>7784</v>
      </c>
      <c r="R309" t="s">
        <v>7774</v>
      </c>
      <c r="S309" t="s">
        <v>7206</v>
      </c>
      <c r="T309" t="s">
        <v>7527</v>
      </c>
      <c r="U309" t="s">
        <v>7527</v>
      </c>
      <c r="V309">
        <v>5.56</v>
      </c>
      <c r="W309" t="s">
        <v>7900</v>
      </c>
      <c r="X309">
        <v>1.9</v>
      </c>
      <c r="Y309" t="s">
        <v>7774</v>
      </c>
      <c r="Z309" t="s">
        <v>7783</v>
      </c>
      <c r="AA309" t="s">
        <v>7774</v>
      </c>
      <c r="AE309" t="s">
        <v>5678</v>
      </c>
      <c r="AF309">
        <v>42.771240380000002</v>
      </c>
      <c r="AG309">
        <v>-82.037569259999998</v>
      </c>
      <c r="AH309">
        <v>203.4</v>
      </c>
      <c r="AI309">
        <v>290</v>
      </c>
      <c r="AK309">
        <v>15</v>
      </c>
      <c r="AL309">
        <v>986</v>
      </c>
      <c r="AM309">
        <v>3.7669999999999999</v>
      </c>
      <c r="AN309">
        <v>-413.73599999999999</v>
      </c>
      <c r="AO309">
        <v>2111</v>
      </c>
      <c r="AP309">
        <v>2113</v>
      </c>
      <c r="AS309">
        <v>1.23</v>
      </c>
      <c r="AT309">
        <v>1.23</v>
      </c>
      <c r="AV309">
        <v>2.14</v>
      </c>
      <c r="AW309">
        <v>2.14</v>
      </c>
      <c r="BC309">
        <v>0.67</v>
      </c>
      <c r="BD309">
        <v>12</v>
      </c>
      <c r="BE309" t="s">
        <v>1405</v>
      </c>
      <c r="BF309" t="s">
        <v>4192</v>
      </c>
      <c r="BG309">
        <v>308</v>
      </c>
      <c r="BH309" t="s">
        <v>5753</v>
      </c>
      <c r="BI309" t="s">
        <v>7773</v>
      </c>
      <c r="BJ309">
        <v>308</v>
      </c>
      <c r="BK309">
        <v>1590</v>
      </c>
      <c r="BR309">
        <v>13</v>
      </c>
      <c r="BS309">
        <v>0.66</v>
      </c>
      <c r="BT309">
        <v>0.57999999999999996</v>
      </c>
      <c r="BU309">
        <v>0.57999999999999996</v>
      </c>
      <c r="BV309">
        <v>42.771240380000002</v>
      </c>
      <c r="BW309">
        <v>-82.037569259999998</v>
      </c>
      <c r="BX309">
        <v>4735933.892</v>
      </c>
      <c r="BY309">
        <v>203.40600000000001</v>
      </c>
      <c r="BZ309">
        <v>209.1</v>
      </c>
      <c r="CA309" t="s">
        <v>7331</v>
      </c>
      <c r="CB309">
        <v>7</v>
      </c>
      <c r="CC309">
        <v>10</v>
      </c>
      <c r="CD309">
        <v>12</v>
      </c>
      <c r="CE309">
        <v>12</v>
      </c>
      <c r="CF309" t="s">
        <v>5677</v>
      </c>
      <c r="CG309">
        <v>414</v>
      </c>
      <c r="CH309" t="s">
        <v>3290</v>
      </c>
      <c r="CI309" t="s">
        <v>7332</v>
      </c>
      <c r="CJ309">
        <v>5.56</v>
      </c>
      <c r="CK309">
        <v>1.8</v>
      </c>
    </row>
    <row r="310" spans="1:89" x14ac:dyDescent="0.35">
      <c r="A310" t="s">
        <v>4193</v>
      </c>
      <c r="B310">
        <v>309</v>
      </c>
      <c r="C310" t="s">
        <v>7778</v>
      </c>
      <c r="D310">
        <v>490</v>
      </c>
      <c r="E310">
        <v>1486.3689999999999</v>
      </c>
      <c r="F310">
        <v>10</v>
      </c>
      <c r="G310" t="s">
        <v>7782</v>
      </c>
      <c r="H310" t="s">
        <v>7773</v>
      </c>
      <c r="I310" t="s">
        <v>5753</v>
      </c>
      <c r="J310">
        <v>11</v>
      </c>
      <c r="K310">
        <v>0.64</v>
      </c>
      <c r="L310">
        <v>12</v>
      </c>
      <c r="M310">
        <v>11</v>
      </c>
      <c r="N310" t="s">
        <v>7349</v>
      </c>
      <c r="P310">
        <v>25</v>
      </c>
      <c r="Q310" t="s">
        <v>7784</v>
      </c>
      <c r="R310" t="s">
        <v>7774</v>
      </c>
      <c r="S310" t="s">
        <v>7206</v>
      </c>
      <c r="T310" t="s">
        <v>7527</v>
      </c>
      <c r="U310" t="s">
        <v>7527</v>
      </c>
      <c r="V310">
        <v>5.56</v>
      </c>
      <c r="W310" t="s">
        <v>7900</v>
      </c>
      <c r="X310">
        <v>1.8</v>
      </c>
      <c r="Y310" t="s">
        <v>7774</v>
      </c>
      <c r="Z310" t="s">
        <v>7788</v>
      </c>
      <c r="AA310" t="s">
        <v>7774</v>
      </c>
      <c r="AB310">
        <v>10</v>
      </c>
      <c r="AC310">
        <v>10</v>
      </c>
      <c r="AD310">
        <v>12</v>
      </c>
      <c r="AE310" t="s">
        <v>5683</v>
      </c>
      <c r="AF310">
        <v>42.771239520000002</v>
      </c>
      <c r="AG310">
        <v>-82.037569300000001</v>
      </c>
      <c r="AH310">
        <v>203.4</v>
      </c>
      <c r="AI310">
        <v>290</v>
      </c>
      <c r="AK310">
        <v>15</v>
      </c>
      <c r="AL310">
        <v>986</v>
      </c>
      <c r="AM310">
        <v>3.8620000000000001</v>
      </c>
      <c r="AN310">
        <v>-413.32900000000001</v>
      </c>
      <c r="AO310">
        <v>2112</v>
      </c>
      <c r="AP310">
        <v>2113</v>
      </c>
      <c r="AS310">
        <v>1.23</v>
      </c>
      <c r="AT310">
        <v>1.23</v>
      </c>
      <c r="AV310">
        <v>2.14</v>
      </c>
      <c r="AW310">
        <v>2.14</v>
      </c>
      <c r="BC310">
        <v>0.64</v>
      </c>
      <c r="BD310">
        <v>12</v>
      </c>
      <c r="BE310" t="s">
        <v>1406</v>
      </c>
      <c r="BF310" t="s">
        <v>4193</v>
      </c>
      <c r="BG310">
        <v>309</v>
      </c>
      <c r="BH310" t="s">
        <v>5753</v>
      </c>
      <c r="BI310" t="s">
        <v>7773</v>
      </c>
      <c r="BJ310">
        <v>309</v>
      </c>
      <c r="BK310">
        <v>1590</v>
      </c>
      <c r="BL310">
        <v>491</v>
      </c>
      <c r="BM310">
        <v>25</v>
      </c>
      <c r="BR310">
        <v>13</v>
      </c>
      <c r="BS310">
        <v>0.66</v>
      </c>
      <c r="BT310">
        <v>0.57999999999999996</v>
      </c>
      <c r="BU310">
        <v>0.57999999999999996</v>
      </c>
      <c r="BV310">
        <v>42.771239520000002</v>
      </c>
      <c r="BW310">
        <v>-82.037569300000001</v>
      </c>
      <c r="BX310">
        <v>4735933.7970000003</v>
      </c>
      <c r="BY310">
        <v>203.40600000000001</v>
      </c>
      <c r="BZ310">
        <v>208.1</v>
      </c>
      <c r="CA310" t="s">
        <v>7552</v>
      </c>
      <c r="CB310">
        <v>7</v>
      </c>
      <c r="CC310">
        <v>10</v>
      </c>
      <c r="CD310">
        <v>12</v>
      </c>
      <c r="CE310">
        <v>12</v>
      </c>
      <c r="CF310" t="s">
        <v>5677</v>
      </c>
      <c r="CG310">
        <v>414</v>
      </c>
      <c r="CH310" t="s">
        <v>3290</v>
      </c>
      <c r="CI310" t="s">
        <v>7332</v>
      </c>
      <c r="CJ310">
        <v>5.56</v>
      </c>
      <c r="CK310">
        <v>1.9</v>
      </c>
    </row>
    <row r="311" spans="1:89" hidden="1" x14ac:dyDescent="0.35">
      <c r="A311" t="s">
        <v>4194</v>
      </c>
      <c r="B311">
        <v>310</v>
      </c>
      <c r="C311" t="s">
        <v>7778</v>
      </c>
      <c r="D311">
        <v>491</v>
      </c>
      <c r="E311">
        <v>1486.39</v>
      </c>
      <c r="F311">
        <v>10</v>
      </c>
      <c r="G311" t="s">
        <v>7782</v>
      </c>
      <c r="H311" t="s">
        <v>7773</v>
      </c>
      <c r="I311" t="s">
        <v>7852</v>
      </c>
      <c r="J311">
        <v>12</v>
      </c>
      <c r="K311">
        <v>0.69</v>
      </c>
      <c r="L311">
        <v>54</v>
      </c>
      <c r="M311">
        <v>11</v>
      </c>
      <c r="N311" t="s">
        <v>7349</v>
      </c>
      <c r="P311">
        <v>25</v>
      </c>
      <c r="Q311" t="s">
        <v>7784</v>
      </c>
      <c r="R311" t="s">
        <v>7774</v>
      </c>
      <c r="S311" t="s">
        <v>7206</v>
      </c>
      <c r="T311" t="s">
        <v>7527</v>
      </c>
      <c r="U311" t="s">
        <v>7527</v>
      </c>
      <c r="V311">
        <v>5.56</v>
      </c>
      <c r="W311" t="s">
        <v>7900</v>
      </c>
      <c r="X311">
        <v>1.8</v>
      </c>
      <c r="Y311" t="s">
        <v>7774</v>
      </c>
      <c r="Z311" t="s">
        <v>7879</v>
      </c>
      <c r="AA311" t="s">
        <v>7774</v>
      </c>
      <c r="AB311">
        <v>10</v>
      </c>
      <c r="AE311" t="s">
        <v>5683</v>
      </c>
      <c r="AF311">
        <v>42.771239520000002</v>
      </c>
      <c r="AG311">
        <v>-82.037569300000001</v>
      </c>
      <c r="AH311">
        <v>203.4</v>
      </c>
      <c r="AI311">
        <v>290</v>
      </c>
      <c r="AK311">
        <v>15</v>
      </c>
      <c r="AL311">
        <v>986</v>
      </c>
      <c r="AM311">
        <v>3.8620000000000001</v>
      </c>
      <c r="AN311">
        <v>-413.32900000000001</v>
      </c>
      <c r="AO311">
        <v>2059</v>
      </c>
      <c r="AP311">
        <v>2042</v>
      </c>
      <c r="AS311">
        <v>1.19</v>
      </c>
      <c r="AT311">
        <v>1.2</v>
      </c>
      <c r="AV311">
        <v>2.0699999999999998</v>
      </c>
      <c r="AW311">
        <v>2.09</v>
      </c>
      <c r="BC311">
        <v>0.47</v>
      </c>
      <c r="BD311">
        <v>54</v>
      </c>
      <c r="BE311" t="s">
        <v>8687</v>
      </c>
      <c r="BF311" t="s">
        <v>4194</v>
      </c>
      <c r="BG311">
        <v>310</v>
      </c>
      <c r="BH311" t="s">
        <v>7852</v>
      </c>
      <c r="BI311" t="s">
        <v>7773</v>
      </c>
      <c r="BJ311">
        <v>310</v>
      </c>
      <c r="BK311">
        <v>1590</v>
      </c>
      <c r="BL311">
        <v>491</v>
      </c>
      <c r="BM311">
        <v>25</v>
      </c>
      <c r="BN311" t="s">
        <v>8660</v>
      </c>
      <c r="BR311">
        <v>13</v>
      </c>
      <c r="BS311">
        <v>0.68</v>
      </c>
      <c r="BT311">
        <v>0.6</v>
      </c>
      <c r="BU311">
        <v>0.6</v>
      </c>
      <c r="BV311">
        <v>42.771239520000002</v>
      </c>
      <c r="BW311">
        <v>-82.037569300000001</v>
      </c>
      <c r="BX311">
        <v>4735933.7970000003</v>
      </c>
      <c r="BY311">
        <v>203.40600000000001</v>
      </c>
      <c r="BZ311">
        <v>208.1</v>
      </c>
      <c r="CA311" t="s">
        <v>7552</v>
      </c>
      <c r="CB311">
        <v>7</v>
      </c>
      <c r="CC311">
        <v>10</v>
      </c>
      <c r="CD311">
        <v>11</v>
      </c>
      <c r="CE311">
        <v>11</v>
      </c>
      <c r="CF311" t="s">
        <v>5677</v>
      </c>
      <c r="CG311">
        <v>414</v>
      </c>
      <c r="CH311" t="s">
        <v>5823</v>
      </c>
      <c r="CI311" t="s">
        <v>8661</v>
      </c>
      <c r="CJ311">
        <v>5.56</v>
      </c>
    </row>
    <row r="312" spans="1:89" x14ac:dyDescent="0.35">
      <c r="A312" t="s">
        <v>4194</v>
      </c>
      <c r="B312">
        <v>311</v>
      </c>
      <c r="C312" t="s">
        <v>7778</v>
      </c>
      <c r="D312">
        <v>492</v>
      </c>
      <c r="E312">
        <v>1486.41</v>
      </c>
      <c r="F312">
        <v>10</v>
      </c>
      <c r="G312" t="s">
        <v>7782</v>
      </c>
      <c r="H312" t="s">
        <v>7773</v>
      </c>
      <c r="I312" t="s">
        <v>5753</v>
      </c>
      <c r="J312">
        <v>12</v>
      </c>
      <c r="K312">
        <v>0.69</v>
      </c>
      <c r="L312">
        <v>14</v>
      </c>
      <c r="M312">
        <v>8</v>
      </c>
      <c r="N312" t="s">
        <v>7349</v>
      </c>
      <c r="P312">
        <v>25</v>
      </c>
      <c r="Q312" t="s">
        <v>7784</v>
      </c>
      <c r="R312" t="s">
        <v>7774</v>
      </c>
      <c r="S312" t="s">
        <v>7206</v>
      </c>
      <c r="T312" t="s">
        <v>7527</v>
      </c>
      <c r="U312" t="s">
        <v>7527</v>
      </c>
      <c r="V312">
        <v>5.56</v>
      </c>
      <c r="W312" t="s">
        <v>7900</v>
      </c>
      <c r="X312">
        <v>1.8</v>
      </c>
      <c r="Y312" t="s">
        <v>7774</v>
      </c>
      <c r="Z312" t="s">
        <v>7783</v>
      </c>
      <c r="AA312" t="s">
        <v>7774</v>
      </c>
      <c r="AE312" t="s">
        <v>5678</v>
      </c>
      <c r="AF312">
        <v>42.77123916</v>
      </c>
      <c r="AG312">
        <v>-82.037569320000003</v>
      </c>
      <c r="AH312">
        <v>203.4</v>
      </c>
      <c r="AI312">
        <v>290</v>
      </c>
      <c r="AK312">
        <v>15</v>
      </c>
      <c r="AL312">
        <v>986</v>
      </c>
      <c r="AM312">
        <v>3.9020000000000001</v>
      </c>
      <c r="AN312">
        <v>-413.93599999999998</v>
      </c>
      <c r="AO312">
        <v>2108</v>
      </c>
      <c r="AP312">
        <v>2110</v>
      </c>
      <c r="AS312">
        <v>1.23</v>
      </c>
      <c r="AT312">
        <v>1.23</v>
      </c>
      <c r="AV312">
        <v>2.14</v>
      </c>
      <c r="AW312">
        <v>2.14</v>
      </c>
      <c r="BC312">
        <v>0.69</v>
      </c>
      <c r="BD312">
        <v>14</v>
      </c>
      <c r="BE312" t="s">
        <v>1407</v>
      </c>
      <c r="BF312" t="s">
        <v>4194</v>
      </c>
      <c r="BG312">
        <v>311</v>
      </c>
      <c r="BH312" t="s">
        <v>5753</v>
      </c>
      <c r="BI312" t="s">
        <v>7773</v>
      </c>
      <c r="BJ312">
        <v>311</v>
      </c>
      <c r="BK312">
        <v>1590</v>
      </c>
      <c r="BL312">
        <v>491</v>
      </c>
      <c r="BM312">
        <v>25</v>
      </c>
      <c r="BR312">
        <v>13</v>
      </c>
      <c r="BS312">
        <v>0.66</v>
      </c>
      <c r="BT312">
        <v>0.57999999999999996</v>
      </c>
      <c r="BU312">
        <v>0.57999999999999996</v>
      </c>
      <c r="BV312">
        <v>42.77123916</v>
      </c>
      <c r="BW312">
        <v>-82.037569320000003</v>
      </c>
      <c r="BX312">
        <v>4735933.7570000002</v>
      </c>
      <c r="BY312">
        <v>203.40600000000001</v>
      </c>
      <c r="BZ312">
        <v>209.1</v>
      </c>
      <c r="CA312" t="s">
        <v>7331</v>
      </c>
      <c r="CB312">
        <v>7</v>
      </c>
      <c r="CC312">
        <v>10</v>
      </c>
      <c r="CD312">
        <v>12</v>
      </c>
      <c r="CE312">
        <v>12</v>
      </c>
      <c r="CF312" t="s">
        <v>5677</v>
      </c>
      <c r="CG312">
        <v>414</v>
      </c>
      <c r="CH312" t="s">
        <v>3290</v>
      </c>
      <c r="CI312" t="s">
        <v>7332</v>
      </c>
      <c r="CJ312">
        <v>5.56</v>
      </c>
      <c r="CK312">
        <v>1.9</v>
      </c>
    </row>
    <row r="313" spans="1:89" x14ac:dyDescent="0.35">
      <c r="A313" t="s">
        <v>4195</v>
      </c>
      <c r="B313">
        <v>312</v>
      </c>
      <c r="C313" t="s">
        <v>7778</v>
      </c>
      <c r="D313">
        <v>493</v>
      </c>
      <c r="E313">
        <v>1486.96</v>
      </c>
      <c r="F313">
        <v>10</v>
      </c>
      <c r="G313" t="s">
        <v>7782</v>
      </c>
      <c r="H313" t="s">
        <v>7773</v>
      </c>
      <c r="I313" t="s">
        <v>5753</v>
      </c>
      <c r="J313">
        <v>13</v>
      </c>
      <c r="K313">
        <v>0.71</v>
      </c>
      <c r="L313">
        <v>10</v>
      </c>
      <c r="M313">
        <v>8</v>
      </c>
      <c r="N313" t="s">
        <v>7444</v>
      </c>
      <c r="Q313" t="s">
        <v>7784</v>
      </c>
      <c r="R313" t="s">
        <v>7774</v>
      </c>
      <c r="S313" t="s">
        <v>7206</v>
      </c>
      <c r="T313" t="s">
        <v>7527</v>
      </c>
      <c r="U313" t="s">
        <v>7527</v>
      </c>
      <c r="V313">
        <v>5.56</v>
      </c>
      <c r="W313" t="s">
        <v>7900</v>
      </c>
      <c r="X313">
        <v>1.8</v>
      </c>
      <c r="Y313" t="s">
        <v>7774</v>
      </c>
      <c r="Z313" t="s">
        <v>7783</v>
      </c>
      <c r="AA313" t="s">
        <v>7774</v>
      </c>
      <c r="AE313" t="s">
        <v>5678</v>
      </c>
      <c r="AF313">
        <v>42.77123417</v>
      </c>
      <c r="AG313">
        <v>-82.037569570000002</v>
      </c>
      <c r="AH313">
        <v>203.4</v>
      </c>
      <c r="AI313">
        <v>290</v>
      </c>
      <c r="AK313">
        <v>15</v>
      </c>
      <c r="AL313">
        <v>986</v>
      </c>
      <c r="AM313">
        <v>4.4539999999999997</v>
      </c>
      <c r="AN313">
        <v>-397.90899999999999</v>
      </c>
      <c r="AO313">
        <v>2113</v>
      </c>
      <c r="AP313">
        <v>2114</v>
      </c>
      <c r="AS313">
        <v>1.23</v>
      </c>
      <c r="AT313">
        <v>1.23</v>
      </c>
      <c r="AV313">
        <v>2.14</v>
      </c>
      <c r="AW313">
        <v>2.14</v>
      </c>
      <c r="BC313">
        <v>0.71</v>
      </c>
      <c r="BD313">
        <v>10</v>
      </c>
      <c r="BE313" t="s">
        <v>1408</v>
      </c>
      <c r="BF313" t="s">
        <v>4195</v>
      </c>
      <c r="BG313">
        <v>312</v>
      </c>
      <c r="BH313" t="s">
        <v>5753</v>
      </c>
      <c r="BI313" t="s">
        <v>7773</v>
      </c>
      <c r="BJ313">
        <v>312</v>
      </c>
      <c r="BK313">
        <v>1590</v>
      </c>
      <c r="BR313">
        <v>13</v>
      </c>
      <c r="BS313">
        <v>0.66</v>
      </c>
      <c r="BT313">
        <v>0.57999999999999996</v>
      </c>
      <c r="BU313">
        <v>0.57999999999999996</v>
      </c>
      <c r="BV313">
        <v>42.77123417</v>
      </c>
      <c r="BW313">
        <v>-82.037569570000002</v>
      </c>
      <c r="BX313">
        <v>4735933.2019999996</v>
      </c>
      <c r="BY313">
        <v>203.404</v>
      </c>
      <c r="BZ313">
        <v>215.7</v>
      </c>
      <c r="CA313" t="s">
        <v>7352</v>
      </c>
      <c r="CB313">
        <v>7</v>
      </c>
      <c r="CC313">
        <v>10</v>
      </c>
      <c r="CD313">
        <v>12</v>
      </c>
      <c r="CE313">
        <v>12</v>
      </c>
      <c r="CF313" t="s">
        <v>5677</v>
      </c>
      <c r="CG313">
        <v>414</v>
      </c>
      <c r="CH313" t="s">
        <v>3290</v>
      </c>
      <c r="CI313" t="s">
        <v>7332</v>
      </c>
      <c r="CJ313">
        <v>5.56</v>
      </c>
      <c r="CK313">
        <v>1.8</v>
      </c>
    </row>
    <row r="314" spans="1:89" x14ac:dyDescent="0.35">
      <c r="A314" t="s">
        <v>4196</v>
      </c>
      <c r="B314">
        <v>313</v>
      </c>
      <c r="C314" t="s">
        <v>7778</v>
      </c>
      <c r="D314">
        <v>494</v>
      </c>
      <c r="E314">
        <v>1487.0409999999999</v>
      </c>
      <c r="F314">
        <v>10</v>
      </c>
      <c r="G314" t="s">
        <v>7782</v>
      </c>
      <c r="H314" t="s">
        <v>7773</v>
      </c>
      <c r="I314" t="s">
        <v>5753</v>
      </c>
      <c r="J314">
        <v>12</v>
      </c>
      <c r="K314">
        <v>0.66</v>
      </c>
      <c r="L314">
        <v>13</v>
      </c>
      <c r="M314">
        <v>8</v>
      </c>
      <c r="N314" t="s">
        <v>7444</v>
      </c>
      <c r="Q314" t="s">
        <v>7784</v>
      </c>
      <c r="R314" t="s">
        <v>7774</v>
      </c>
      <c r="S314" t="s">
        <v>7206</v>
      </c>
      <c r="T314" t="s">
        <v>7527</v>
      </c>
      <c r="U314" t="s">
        <v>7527</v>
      </c>
      <c r="V314">
        <v>5.56</v>
      </c>
      <c r="W314" t="s">
        <v>7900</v>
      </c>
      <c r="X314">
        <v>1.9</v>
      </c>
      <c r="Y314" t="s">
        <v>7774</v>
      </c>
      <c r="Z314" t="s">
        <v>7783</v>
      </c>
      <c r="AA314" t="s">
        <v>7774</v>
      </c>
      <c r="AE314" t="s">
        <v>5678</v>
      </c>
      <c r="AF314">
        <v>42.771233449999997</v>
      </c>
      <c r="AG314">
        <v>-82.037569599999998</v>
      </c>
      <c r="AH314">
        <v>203.4</v>
      </c>
      <c r="AI314">
        <v>290</v>
      </c>
      <c r="AK314">
        <v>15</v>
      </c>
      <c r="AL314">
        <v>986</v>
      </c>
      <c r="AM314">
        <v>4.5339999999999998</v>
      </c>
      <c r="AN314">
        <v>-398.08499999999998</v>
      </c>
      <c r="AO314">
        <v>2110</v>
      </c>
      <c r="AP314">
        <v>2112</v>
      </c>
      <c r="AS314">
        <v>1.23</v>
      </c>
      <c r="AT314">
        <v>1.23</v>
      </c>
      <c r="AV314">
        <v>2.14</v>
      </c>
      <c r="AW314">
        <v>2.14</v>
      </c>
      <c r="BC314">
        <v>0.66</v>
      </c>
      <c r="BD314">
        <v>13</v>
      </c>
      <c r="BE314" t="s">
        <v>1409</v>
      </c>
      <c r="BF314" t="s">
        <v>4196</v>
      </c>
      <c r="BG314">
        <v>313</v>
      </c>
      <c r="BH314" t="s">
        <v>5753</v>
      </c>
      <c r="BI314" t="s">
        <v>7773</v>
      </c>
      <c r="BJ314">
        <v>313</v>
      </c>
      <c r="BK314">
        <v>1590</v>
      </c>
      <c r="BR314">
        <v>13</v>
      </c>
      <c r="BS314">
        <v>0.66</v>
      </c>
      <c r="BT314">
        <v>0.57999999999999996</v>
      </c>
      <c r="BU314">
        <v>0.57999999999999996</v>
      </c>
      <c r="BV314">
        <v>42.771233449999997</v>
      </c>
      <c r="BW314">
        <v>-82.037569599999998</v>
      </c>
      <c r="BX314">
        <v>4735933.1220000004</v>
      </c>
      <c r="BY314">
        <v>203.404</v>
      </c>
      <c r="BZ314">
        <v>215.8</v>
      </c>
      <c r="CA314" t="s">
        <v>7557</v>
      </c>
      <c r="CB314">
        <v>7</v>
      </c>
      <c r="CC314">
        <v>10</v>
      </c>
      <c r="CD314">
        <v>12</v>
      </c>
      <c r="CE314">
        <v>12</v>
      </c>
      <c r="CF314" t="s">
        <v>5677</v>
      </c>
      <c r="CG314">
        <v>414</v>
      </c>
      <c r="CH314" t="s">
        <v>3290</v>
      </c>
      <c r="CI314" t="s">
        <v>7332</v>
      </c>
      <c r="CJ314">
        <v>5.56</v>
      </c>
      <c r="CK314">
        <v>1.8</v>
      </c>
    </row>
    <row r="315" spans="1:89" x14ac:dyDescent="0.35">
      <c r="A315" t="s">
        <v>4197</v>
      </c>
      <c r="B315">
        <v>314</v>
      </c>
      <c r="C315" t="s">
        <v>7778</v>
      </c>
      <c r="D315">
        <v>495</v>
      </c>
      <c r="E315">
        <v>1487.1559999999999</v>
      </c>
      <c r="F315">
        <v>10</v>
      </c>
      <c r="G315" t="s">
        <v>7782</v>
      </c>
      <c r="H315" t="s">
        <v>7773</v>
      </c>
      <c r="I315" t="s">
        <v>5753</v>
      </c>
      <c r="J315">
        <v>10</v>
      </c>
      <c r="K315">
        <v>0.57999999999999996</v>
      </c>
      <c r="L315">
        <v>11</v>
      </c>
      <c r="M315">
        <v>9</v>
      </c>
      <c r="N315" t="s">
        <v>7525</v>
      </c>
      <c r="Q315" t="s">
        <v>7784</v>
      </c>
      <c r="R315" t="s">
        <v>7774</v>
      </c>
      <c r="S315" t="s">
        <v>7206</v>
      </c>
      <c r="T315" t="s">
        <v>7527</v>
      </c>
      <c r="U315" t="s">
        <v>7527</v>
      </c>
      <c r="V315">
        <v>5.56</v>
      </c>
      <c r="W315" t="s">
        <v>7900</v>
      </c>
      <c r="X315">
        <v>1.8</v>
      </c>
      <c r="Y315" t="s">
        <v>7774</v>
      </c>
      <c r="Z315" t="s">
        <v>7783</v>
      </c>
      <c r="AA315" t="s">
        <v>7774</v>
      </c>
      <c r="AE315" t="s">
        <v>5678</v>
      </c>
      <c r="AF315">
        <v>42.771232390000002</v>
      </c>
      <c r="AG315">
        <v>-82.037569649999995</v>
      </c>
      <c r="AH315">
        <v>203.4</v>
      </c>
      <c r="AI315">
        <v>290</v>
      </c>
      <c r="AK315">
        <v>15</v>
      </c>
      <c r="AL315">
        <v>986</v>
      </c>
      <c r="AM315">
        <v>4.6500000000000004</v>
      </c>
      <c r="AN315">
        <v>-416.37599999999998</v>
      </c>
      <c r="AO315">
        <v>2114</v>
      </c>
      <c r="AP315">
        <v>2115</v>
      </c>
      <c r="AS315">
        <v>1.24</v>
      </c>
      <c r="AT315">
        <v>1.23</v>
      </c>
      <c r="AV315">
        <v>2.14</v>
      </c>
      <c r="AW315">
        <v>2.14</v>
      </c>
      <c r="BC315">
        <v>0.57999999999999996</v>
      </c>
      <c r="BD315">
        <v>11</v>
      </c>
      <c r="BE315" t="s">
        <v>1410</v>
      </c>
      <c r="BF315" t="s">
        <v>4197</v>
      </c>
      <c r="BG315">
        <v>314</v>
      </c>
      <c r="BH315" t="s">
        <v>5753</v>
      </c>
      <c r="BI315" t="s">
        <v>7773</v>
      </c>
      <c r="BJ315">
        <v>314</v>
      </c>
      <c r="BK315">
        <v>1590</v>
      </c>
      <c r="BR315">
        <v>13</v>
      </c>
      <c r="BS315">
        <v>0.66</v>
      </c>
      <c r="BT315">
        <v>0.57999999999999996</v>
      </c>
      <c r="BU315">
        <v>0.57999999999999996</v>
      </c>
      <c r="BV315">
        <v>42.771232390000002</v>
      </c>
      <c r="BW315">
        <v>-82.037569649999995</v>
      </c>
      <c r="BX315">
        <v>4735933.0049999999</v>
      </c>
      <c r="BY315">
        <v>203.40299999999999</v>
      </c>
      <c r="BZ315">
        <v>200.7</v>
      </c>
      <c r="CA315" t="s">
        <v>7558</v>
      </c>
      <c r="CB315">
        <v>7</v>
      </c>
      <c r="CC315">
        <v>10</v>
      </c>
      <c r="CD315">
        <v>12</v>
      </c>
      <c r="CE315">
        <v>12</v>
      </c>
      <c r="CF315" t="s">
        <v>5677</v>
      </c>
      <c r="CG315">
        <v>414</v>
      </c>
      <c r="CH315" t="s">
        <v>3290</v>
      </c>
      <c r="CI315" t="s">
        <v>7332</v>
      </c>
      <c r="CJ315">
        <v>5.56</v>
      </c>
      <c r="CK315">
        <v>1.9</v>
      </c>
    </row>
    <row r="316" spans="1:89" x14ac:dyDescent="0.35">
      <c r="A316" t="s">
        <v>4198</v>
      </c>
      <c r="B316">
        <v>315</v>
      </c>
      <c r="C316" t="s">
        <v>7778</v>
      </c>
      <c r="D316">
        <v>496</v>
      </c>
      <c r="E316">
        <v>1487.451</v>
      </c>
      <c r="F316">
        <v>10</v>
      </c>
      <c r="G316" t="s">
        <v>7782</v>
      </c>
      <c r="H316" t="s">
        <v>7773</v>
      </c>
      <c r="I316" t="s">
        <v>5753</v>
      </c>
      <c r="J316">
        <v>12</v>
      </c>
      <c r="K316">
        <v>0.67</v>
      </c>
      <c r="L316">
        <v>8</v>
      </c>
      <c r="M316">
        <v>9</v>
      </c>
      <c r="N316" t="s">
        <v>7553</v>
      </c>
      <c r="Q316" t="s">
        <v>7784</v>
      </c>
      <c r="R316" t="s">
        <v>7774</v>
      </c>
      <c r="S316" t="s">
        <v>7206</v>
      </c>
      <c r="T316" t="s">
        <v>7527</v>
      </c>
      <c r="U316" t="s">
        <v>7527</v>
      </c>
      <c r="V316">
        <v>5.56</v>
      </c>
      <c r="W316" t="s">
        <v>7900</v>
      </c>
      <c r="X316">
        <v>1.9</v>
      </c>
      <c r="Y316" t="s">
        <v>7774</v>
      </c>
      <c r="Z316" t="s">
        <v>7789</v>
      </c>
      <c r="AA316" t="s">
        <v>7774</v>
      </c>
      <c r="AE316" t="s">
        <v>5678</v>
      </c>
      <c r="AF316">
        <v>42.77122971</v>
      </c>
      <c r="AG316">
        <v>-82.037569790000006</v>
      </c>
      <c r="AH316">
        <v>203.4</v>
      </c>
      <c r="AI316">
        <v>290</v>
      </c>
      <c r="AK316">
        <v>15</v>
      </c>
      <c r="AL316">
        <v>986</v>
      </c>
      <c r="AM316">
        <v>4.9459999999999997</v>
      </c>
      <c r="AN316">
        <v>-417.488</v>
      </c>
      <c r="AO316">
        <v>2116</v>
      </c>
      <c r="AP316">
        <v>2117</v>
      </c>
      <c r="AS316">
        <v>1.24</v>
      </c>
      <c r="AT316">
        <v>1.24</v>
      </c>
      <c r="AV316">
        <v>2.15</v>
      </c>
      <c r="AW316">
        <v>2.15</v>
      </c>
      <c r="BC316">
        <v>0.67</v>
      </c>
      <c r="BD316">
        <v>8</v>
      </c>
      <c r="BE316" t="s">
        <v>1411</v>
      </c>
      <c r="BF316" t="s">
        <v>4198</v>
      </c>
      <c r="BG316">
        <v>315</v>
      </c>
      <c r="BH316" t="s">
        <v>5753</v>
      </c>
      <c r="BI316" t="s">
        <v>7773</v>
      </c>
      <c r="BJ316">
        <v>315</v>
      </c>
      <c r="BK316">
        <v>1590</v>
      </c>
      <c r="BR316">
        <v>13</v>
      </c>
      <c r="BS316">
        <v>0.66</v>
      </c>
      <c r="BT316">
        <v>0.57999999999999996</v>
      </c>
      <c r="BU316">
        <v>0.57999999999999996</v>
      </c>
      <c r="BV316">
        <v>42.77122971</v>
      </c>
      <c r="BW316">
        <v>-82.037569790000006</v>
      </c>
      <c r="BX316">
        <v>4735932.7070000004</v>
      </c>
      <c r="BY316">
        <v>203.40199999999999</v>
      </c>
      <c r="BZ316">
        <v>201.2</v>
      </c>
      <c r="CA316" t="s">
        <v>7554</v>
      </c>
      <c r="CB316">
        <v>7</v>
      </c>
      <c r="CC316">
        <v>10</v>
      </c>
      <c r="CD316">
        <v>12</v>
      </c>
      <c r="CE316">
        <v>12</v>
      </c>
      <c r="CF316" t="s">
        <v>5677</v>
      </c>
      <c r="CG316">
        <v>414</v>
      </c>
      <c r="CH316" t="s">
        <v>3290</v>
      </c>
      <c r="CI316" t="s">
        <v>7332</v>
      </c>
      <c r="CJ316">
        <v>5.56</v>
      </c>
      <c r="CK316">
        <v>1.8</v>
      </c>
    </row>
    <row r="317" spans="1:89" x14ac:dyDescent="0.35">
      <c r="A317" t="s">
        <v>4199</v>
      </c>
      <c r="B317">
        <v>316</v>
      </c>
      <c r="C317" t="s">
        <v>7778</v>
      </c>
      <c r="D317">
        <v>497</v>
      </c>
      <c r="E317">
        <v>1487.8240000000001</v>
      </c>
      <c r="F317">
        <v>10</v>
      </c>
      <c r="G317" t="s">
        <v>7782</v>
      </c>
      <c r="H317" t="s">
        <v>7773</v>
      </c>
      <c r="I317" t="s">
        <v>5753</v>
      </c>
      <c r="J317">
        <v>13</v>
      </c>
      <c r="K317">
        <v>0.7</v>
      </c>
      <c r="L317">
        <v>10</v>
      </c>
      <c r="M317">
        <v>9</v>
      </c>
      <c r="N317" t="s">
        <v>7449</v>
      </c>
      <c r="Q317" t="s">
        <v>7784</v>
      </c>
      <c r="R317" t="s">
        <v>7774</v>
      </c>
      <c r="S317" t="s">
        <v>7206</v>
      </c>
      <c r="T317" t="s">
        <v>7527</v>
      </c>
      <c r="U317" t="s">
        <v>7527</v>
      </c>
      <c r="V317">
        <v>5.56</v>
      </c>
      <c r="W317" t="s">
        <v>7900</v>
      </c>
      <c r="X317">
        <v>1.8</v>
      </c>
      <c r="Y317" t="s">
        <v>7774</v>
      </c>
      <c r="Z317" t="s">
        <v>7783</v>
      </c>
      <c r="AA317" t="s">
        <v>7774</v>
      </c>
      <c r="AE317" t="s">
        <v>5678</v>
      </c>
      <c r="AF317">
        <v>42.771226339999998</v>
      </c>
      <c r="AG317">
        <v>-82.037569950000005</v>
      </c>
      <c r="AH317">
        <v>203.4</v>
      </c>
      <c r="AI317">
        <v>290</v>
      </c>
      <c r="AK317">
        <v>15</v>
      </c>
      <c r="AL317">
        <v>986</v>
      </c>
      <c r="AM317">
        <v>5.3179999999999996</v>
      </c>
      <c r="AN317">
        <v>-422.77800000000002</v>
      </c>
      <c r="AO317">
        <v>2113</v>
      </c>
      <c r="AP317">
        <v>2114</v>
      </c>
      <c r="AS317">
        <v>1.23</v>
      </c>
      <c r="AT317">
        <v>1.23</v>
      </c>
      <c r="AV317">
        <v>2.14</v>
      </c>
      <c r="AW317">
        <v>2.14</v>
      </c>
      <c r="BC317">
        <v>0.7</v>
      </c>
      <c r="BD317">
        <v>10</v>
      </c>
      <c r="BE317" t="s">
        <v>1412</v>
      </c>
      <c r="BF317" t="s">
        <v>4199</v>
      </c>
      <c r="BG317">
        <v>316</v>
      </c>
      <c r="BH317" t="s">
        <v>5753</v>
      </c>
      <c r="BI317" t="s">
        <v>7773</v>
      </c>
      <c r="BJ317">
        <v>316</v>
      </c>
      <c r="BK317">
        <v>1590</v>
      </c>
      <c r="BR317">
        <v>13</v>
      </c>
      <c r="BS317">
        <v>0.66</v>
      </c>
      <c r="BT317">
        <v>0.57999999999999996</v>
      </c>
      <c r="BU317">
        <v>0.57999999999999996</v>
      </c>
      <c r="BV317">
        <v>42.771226339999998</v>
      </c>
      <c r="BW317">
        <v>-82.037569950000005</v>
      </c>
      <c r="BX317">
        <v>4735932.3339999998</v>
      </c>
      <c r="BY317">
        <v>203.40100000000001</v>
      </c>
      <c r="BZ317">
        <v>203.4</v>
      </c>
      <c r="CA317" t="s">
        <v>7550</v>
      </c>
      <c r="CB317">
        <v>7</v>
      </c>
      <c r="CC317">
        <v>10</v>
      </c>
      <c r="CD317">
        <v>12</v>
      </c>
      <c r="CE317">
        <v>12</v>
      </c>
      <c r="CF317" t="s">
        <v>5677</v>
      </c>
      <c r="CG317">
        <v>414</v>
      </c>
      <c r="CH317" t="s">
        <v>3290</v>
      </c>
      <c r="CI317" t="s">
        <v>7332</v>
      </c>
      <c r="CJ317">
        <v>5.56</v>
      </c>
      <c r="CK317">
        <v>1.8</v>
      </c>
    </row>
    <row r="318" spans="1:89" x14ac:dyDescent="0.35">
      <c r="A318" t="s">
        <v>4200</v>
      </c>
      <c r="B318">
        <v>317</v>
      </c>
      <c r="C318" t="s">
        <v>7778</v>
      </c>
      <c r="D318">
        <v>498</v>
      </c>
      <c r="E318">
        <v>1488.075</v>
      </c>
      <c r="F318">
        <v>10</v>
      </c>
      <c r="G318" t="s">
        <v>7782</v>
      </c>
      <c r="H318" t="s">
        <v>7773</v>
      </c>
      <c r="I318" t="s">
        <v>5753</v>
      </c>
      <c r="J318">
        <v>12</v>
      </c>
      <c r="K318">
        <v>0.66</v>
      </c>
      <c r="L318">
        <v>10</v>
      </c>
      <c r="M318">
        <v>10</v>
      </c>
      <c r="N318" t="s">
        <v>7449</v>
      </c>
      <c r="Q318" t="s">
        <v>7784</v>
      </c>
      <c r="R318" t="s">
        <v>7774</v>
      </c>
      <c r="S318" t="s">
        <v>7206</v>
      </c>
      <c r="T318" t="s">
        <v>7527</v>
      </c>
      <c r="U318" t="s">
        <v>7527</v>
      </c>
      <c r="V318">
        <v>5.56</v>
      </c>
      <c r="W318" t="s">
        <v>7900</v>
      </c>
      <c r="X318">
        <v>1.8</v>
      </c>
      <c r="Y318" t="s">
        <v>7774</v>
      </c>
      <c r="Z318" t="s">
        <v>7788</v>
      </c>
      <c r="AA318" t="s">
        <v>7774</v>
      </c>
      <c r="AB318">
        <v>10</v>
      </c>
      <c r="AC318">
        <v>10</v>
      </c>
      <c r="AD318">
        <v>12</v>
      </c>
      <c r="AE318" t="s">
        <v>5683</v>
      </c>
      <c r="AF318">
        <v>42.771224070000002</v>
      </c>
      <c r="AG318">
        <v>-82.037570070000001</v>
      </c>
      <c r="AH318">
        <v>203.4</v>
      </c>
      <c r="AI318">
        <v>290</v>
      </c>
      <c r="AK318">
        <v>15</v>
      </c>
      <c r="AL318">
        <v>986</v>
      </c>
      <c r="AM318">
        <v>5.569</v>
      </c>
      <c r="AN318">
        <v>-421.04199999999997</v>
      </c>
      <c r="AO318">
        <v>2114</v>
      </c>
      <c r="AP318">
        <v>2115</v>
      </c>
      <c r="AS318">
        <v>1.23</v>
      </c>
      <c r="AT318">
        <v>1.23</v>
      </c>
      <c r="AV318">
        <v>2.14</v>
      </c>
      <c r="AW318">
        <v>2.14</v>
      </c>
      <c r="BC318">
        <v>0.66</v>
      </c>
      <c r="BD318">
        <v>10</v>
      </c>
      <c r="BE318" t="s">
        <v>1413</v>
      </c>
      <c r="BF318" t="s">
        <v>4200</v>
      </c>
      <c r="BG318">
        <v>317</v>
      </c>
      <c r="BH318" t="s">
        <v>5753</v>
      </c>
      <c r="BI318" t="s">
        <v>7773</v>
      </c>
      <c r="BJ318">
        <v>317</v>
      </c>
      <c r="BK318">
        <v>1590</v>
      </c>
      <c r="BR318">
        <v>13</v>
      </c>
      <c r="BS318">
        <v>0.66</v>
      </c>
      <c r="BT318">
        <v>0.57999999999999996</v>
      </c>
      <c r="BU318">
        <v>0.57999999999999996</v>
      </c>
      <c r="BV318">
        <v>42.771224070000002</v>
      </c>
      <c r="BW318">
        <v>-82.037570070000001</v>
      </c>
      <c r="BX318">
        <v>4735932.0810000002</v>
      </c>
      <c r="BY318">
        <v>203.4</v>
      </c>
      <c r="BZ318">
        <v>202.7</v>
      </c>
      <c r="CA318" t="s">
        <v>7525</v>
      </c>
      <c r="CB318">
        <v>7</v>
      </c>
      <c r="CC318">
        <v>10</v>
      </c>
      <c r="CD318">
        <v>12</v>
      </c>
      <c r="CE318">
        <v>12</v>
      </c>
      <c r="CF318" t="s">
        <v>5677</v>
      </c>
      <c r="CG318">
        <v>414</v>
      </c>
      <c r="CH318" t="s">
        <v>3290</v>
      </c>
      <c r="CI318" t="s">
        <v>7332</v>
      </c>
      <c r="CJ318">
        <v>5.56</v>
      </c>
      <c r="CK318">
        <v>1.8</v>
      </c>
    </row>
    <row r="319" spans="1:89" x14ac:dyDescent="0.35">
      <c r="A319" t="s">
        <v>4201</v>
      </c>
      <c r="B319">
        <v>318</v>
      </c>
      <c r="C319" t="s">
        <v>7778</v>
      </c>
      <c r="D319">
        <v>499</v>
      </c>
      <c r="E319">
        <v>1488.164</v>
      </c>
      <c r="F319">
        <v>10</v>
      </c>
      <c r="G319" t="s">
        <v>7782</v>
      </c>
      <c r="H319" t="s">
        <v>7773</v>
      </c>
      <c r="I319" t="s">
        <v>5753</v>
      </c>
      <c r="J319">
        <v>11</v>
      </c>
      <c r="K319">
        <v>0.63</v>
      </c>
      <c r="L319">
        <v>11</v>
      </c>
      <c r="M319">
        <v>6</v>
      </c>
      <c r="N319" t="s">
        <v>7349</v>
      </c>
      <c r="Q319" t="s">
        <v>7784</v>
      </c>
      <c r="R319" t="s">
        <v>7774</v>
      </c>
      <c r="S319" t="s">
        <v>7206</v>
      </c>
      <c r="T319" t="s">
        <v>7527</v>
      </c>
      <c r="U319" t="s">
        <v>7527</v>
      </c>
      <c r="V319">
        <v>5.56</v>
      </c>
      <c r="W319" t="s">
        <v>7900</v>
      </c>
      <c r="X319">
        <v>1.8</v>
      </c>
      <c r="Y319" t="s">
        <v>7774</v>
      </c>
      <c r="Z319" t="s">
        <v>7783</v>
      </c>
      <c r="AA319" t="s">
        <v>7774</v>
      </c>
      <c r="AE319" t="s">
        <v>5678</v>
      </c>
      <c r="AF319">
        <v>42.771223259999999</v>
      </c>
      <c r="AG319">
        <v>-82.037570110000004</v>
      </c>
      <c r="AH319">
        <v>203.4</v>
      </c>
      <c r="AI319">
        <v>290</v>
      </c>
      <c r="AK319">
        <v>15</v>
      </c>
      <c r="AL319">
        <v>986</v>
      </c>
      <c r="AM319">
        <v>5.6580000000000004</v>
      </c>
      <c r="AN319">
        <v>-414.834</v>
      </c>
      <c r="AO319">
        <v>2113</v>
      </c>
      <c r="AP319">
        <v>2114</v>
      </c>
      <c r="AS319">
        <v>1.23</v>
      </c>
      <c r="AT319">
        <v>1.23</v>
      </c>
      <c r="AV319">
        <v>2.14</v>
      </c>
      <c r="AW319">
        <v>2.14</v>
      </c>
      <c r="BC319">
        <v>0.63</v>
      </c>
      <c r="BD319">
        <v>11</v>
      </c>
      <c r="BE319" t="s">
        <v>1414</v>
      </c>
      <c r="BF319" t="s">
        <v>4201</v>
      </c>
      <c r="BG319">
        <v>318</v>
      </c>
      <c r="BH319" t="s">
        <v>5753</v>
      </c>
      <c r="BI319" t="s">
        <v>7773</v>
      </c>
      <c r="BJ319">
        <v>318</v>
      </c>
      <c r="BK319">
        <v>1590</v>
      </c>
      <c r="BR319">
        <v>13</v>
      </c>
      <c r="BS319">
        <v>0.66</v>
      </c>
      <c r="BT319">
        <v>0.57999999999999996</v>
      </c>
      <c r="BU319">
        <v>0.57999999999999996</v>
      </c>
      <c r="BV319">
        <v>42.771223259999999</v>
      </c>
      <c r="BW319">
        <v>-82.037570110000004</v>
      </c>
      <c r="BX319">
        <v>4735931.9919999996</v>
      </c>
      <c r="BY319">
        <v>203.399</v>
      </c>
      <c r="BZ319">
        <v>209.4</v>
      </c>
      <c r="CA319" t="s">
        <v>7337</v>
      </c>
      <c r="CB319">
        <v>7</v>
      </c>
      <c r="CC319">
        <v>10</v>
      </c>
      <c r="CD319">
        <v>12</v>
      </c>
      <c r="CE319">
        <v>12</v>
      </c>
      <c r="CF319" t="s">
        <v>5677</v>
      </c>
      <c r="CG319">
        <v>414</v>
      </c>
      <c r="CH319" t="s">
        <v>3290</v>
      </c>
      <c r="CI319" t="s">
        <v>7332</v>
      </c>
      <c r="CJ319">
        <v>5.56</v>
      </c>
      <c r="CK319">
        <v>1.8</v>
      </c>
    </row>
    <row r="320" spans="1:89" x14ac:dyDescent="0.35">
      <c r="A320" t="s">
        <v>4202</v>
      </c>
      <c r="B320">
        <v>319</v>
      </c>
      <c r="C320" t="s">
        <v>7778</v>
      </c>
      <c r="D320">
        <v>500</v>
      </c>
      <c r="E320">
        <v>1488.7809999999999</v>
      </c>
      <c r="F320">
        <v>10</v>
      </c>
      <c r="G320" t="s">
        <v>7782</v>
      </c>
      <c r="H320" t="s">
        <v>7773</v>
      </c>
      <c r="I320" t="s">
        <v>5753</v>
      </c>
      <c r="J320">
        <v>10</v>
      </c>
      <c r="K320">
        <v>0.57999999999999996</v>
      </c>
      <c r="L320">
        <v>13</v>
      </c>
      <c r="M320">
        <v>11</v>
      </c>
      <c r="N320" t="s">
        <v>7345</v>
      </c>
      <c r="Q320" t="s">
        <v>7784</v>
      </c>
      <c r="R320" t="s">
        <v>7774</v>
      </c>
      <c r="S320" t="s">
        <v>7206</v>
      </c>
      <c r="T320" t="s">
        <v>7527</v>
      </c>
      <c r="U320" t="s">
        <v>7527</v>
      </c>
      <c r="V320">
        <v>5.56</v>
      </c>
      <c r="W320" t="s">
        <v>7900</v>
      </c>
      <c r="X320">
        <v>1.8</v>
      </c>
      <c r="Y320" t="s">
        <v>7774</v>
      </c>
      <c r="Z320" t="s">
        <v>7788</v>
      </c>
      <c r="AA320" t="s">
        <v>7774</v>
      </c>
      <c r="AB320">
        <v>10</v>
      </c>
      <c r="AC320">
        <v>10</v>
      </c>
      <c r="AD320">
        <v>12</v>
      </c>
      <c r="AE320" t="s">
        <v>5683</v>
      </c>
      <c r="AF320">
        <v>42.77121769</v>
      </c>
      <c r="AG320">
        <v>-82.037570389999999</v>
      </c>
      <c r="AH320">
        <v>203.4</v>
      </c>
      <c r="AI320">
        <v>290</v>
      </c>
      <c r="AK320">
        <v>15</v>
      </c>
      <c r="AL320">
        <v>986</v>
      </c>
      <c r="AM320">
        <v>6.274</v>
      </c>
      <c r="AN320">
        <v>-420.39</v>
      </c>
      <c r="AO320">
        <v>2112</v>
      </c>
      <c r="AP320">
        <v>2113</v>
      </c>
      <c r="AS320">
        <v>1.23</v>
      </c>
      <c r="AT320">
        <v>1.23</v>
      </c>
      <c r="AV320">
        <v>2.14</v>
      </c>
      <c r="AW320">
        <v>2.14</v>
      </c>
      <c r="BC320">
        <v>0.57999999999999996</v>
      </c>
      <c r="BD320">
        <v>13</v>
      </c>
      <c r="BE320" t="s">
        <v>1415</v>
      </c>
      <c r="BF320" t="s">
        <v>4202</v>
      </c>
      <c r="BG320">
        <v>319</v>
      </c>
      <c r="BH320" t="s">
        <v>5753</v>
      </c>
      <c r="BI320" t="s">
        <v>7773</v>
      </c>
      <c r="BJ320">
        <v>319</v>
      </c>
      <c r="BK320">
        <v>1590</v>
      </c>
      <c r="BR320">
        <v>13</v>
      </c>
      <c r="BS320">
        <v>0.66</v>
      </c>
      <c r="BT320">
        <v>0.57999999999999996</v>
      </c>
      <c r="BU320">
        <v>0.57999999999999996</v>
      </c>
      <c r="BV320">
        <v>42.77121769</v>
      </c>
      <c r="BW320">
        <v>-82.037570389999999</v>
      </c>
      <c r="BX320">
        <v>4735931.3729999997</v>
      </c>
      <c r="BY320">
        <v>203.39599999999999</v>
      </c>
      <c r="BZ320">
        <v>205.2</v>
      </c>
      <c r="CA320" t="s">
        <v>7449</v>
      </c>
      <c r="CB320">
        <v>7</v>
      </c>
      <c r="CC320">
        <v>10</v>
      </c>
      <c r="CD320">
        <v>12</v>
      </c>
      <c r="CE320">
        <v>12</v>
      </c>
      <c r="CF320" t="s">
        <v>5677</v>
      </c>
      <c r="CG320">
        <v>414</v>
      </c>
      <c r="CH320" t="s">
        <v>3290</v>
      </c>
      <c r="CI320" t="s">
        <v>7332</v>
      </c>
      <c r="CJ320">
        <v>5.56</v>
      </c>
      <c r="CK320">
        <v>1.8</v>
      </c>
    </row>
    <row r="321" spans="1:89" x14ac:dyDescent="0.35">
      <c r="A321" t="s">
        <v>4203</v>
      </c>
      <c r="B321">
        <v>320</v>
      </c>
      <c r="C321" t="s">
        <v>7778</v>
      </c>
      <c r="D321">
        <v>501</v>
      </c>
      <c r="E321">
        <v>1488.9490000000001</v>
      </c>
      <c r="F321">
        <v>10</v>
      </c>
      <c r="G321" t="s">
        <v>7782</v>
      </c>
      <c r="H321" t="s">
        <v>7773</v>
      </c>
      <c r="I321" t="s">
        <v>5753</v>
      </c>
      <c r="J321">
        <v>13</v>
      </c>
      <c r="K321">
        <v>0.75</v>
      </c>
      <c r="L321">
        <v>7</v>
      </c>
      <c r="M321">
        <v>6</v>
      </c>
      <c r="N321" t="s">
        <v>7567</v>
      </c>
      <c r="P321">
        <v>26</v>
      </c>
      <c r="Q321" t="s">
        <v>7784</v>
      </c>
      <c r="R321" t="s">
        <v>7774</v>
      </c>
      <c r="S321" t="s">
        <v>7206</v>
      </c>
      <c r="T321" t="s">
        <v>7527</v>
      </c>
      <c r="U321" t="s">
        <v>7527</v>
      </c>
      <c r="V321">
        <v>5.56</v>
      </c>
      <c r="W321" t="s">
        <v>7900</v>
      </c>
      <c r="X321">
        <v>1.8</v>
      </c>
      <c r="Y321" t="s">
        <v>7774</v>
      </c>
      <c r="Z321" t="s">
        <v>7789</v>
      </c>
      <c r="AA321" t="s">
        <v>7774</v>
      </c>
      <c r="AE321" t="s">
        <v>5678</v>
      </c>
      <c r="AF321">
        <v>42.771216150000001</v>
      </c>
      <c r="AG321">
        <v>-82.037570470000006</v>
      </c>
      <c r="AH321">
        <v>203.4</v>
      </c>
      <c r="AI321">
        <v>290</v>
      </c>
      <c r="AK321">
        <v>15</v>
      </c>
      <c r="AL321">
        <v>986</v>
      </c>
      <c r="AM321">
        <v>6.444</v>
      </c>
      <c r="AN321">
        <v>-414.53399999999999</v>
      </c>
      <c r="AO321">
        <v>2116</v>
      </c>
      <c r="AP321">
        <v>2117</v>
      </c>
      <c r="AS321">
        <v>1.24</v>
      </c>
      <c r="AT321">
        <v>1.24</v>
      </c>
      <c r="AV321">
        <v>2.15</v>
      </c>
      <c r="AW321">
        <v>2.15</v>
      </c>
      <c r="BC321">
        <v>0.75</v>
      </c>
      <c r="BD321">
        <v>7</v>
      </c>
      <c r="BE321" t="s">
        <v>1416</v>
      </c>
      <c r="BF321" t="s">
        <v>4203</v>
      </c>
      <c r="BG321">
        <v>320</v>
      </c>
      <c r="BH321" t="s">
        <v>5753</v>
      </c>
      <c r="BI321" t="s">
        <v>7773</v>
      </c>
      <c r="BJ321">
        <v>320</v>
      </c>
      <c r="BK321">
        <v>1590</v>
      </c>
      <c r="BL321">
        <v>502</v>
      </c>
      <c r="BM321">
        <v>26</v>
      </c>
      <c r="BR321">
        <v>13</v>
      </c>
      <c r="BS321">
        <v>0.66</v>
      </c>
      <c r="BT321">
        <v>0.57999999999999996</v>
      </c>
      <c r="BU321">
        <v>0.57999999999999996</v>
      </c>
      <c r="BV321">
        <v>42.771216150000001</v>
      </c>
      <c r="BW321">
        <v>-82.037570470000006</v>
      </c>
      <c r="BX321">
        <v>4735931.2019999996</v>
      </c>
      <c r="BY321">
        <v>203.39599999999999</v>
      </c>
      <c r="BZ321">
        <v>209.5</v>
      </c>
      <c r="CA321" t="s">
        <v>7337</v>
      </c>
      <c r="CB321">
        <v>7</v>
      </c>
      <c r="CC321">
        <v>10</v>
      </c>
      <c r="CD321">
        <v>12</v>
      </c>
      <c r="CE321">
        <v>12</v>
      </c>
      <c r="CF321" t="s">
        <v>5677</v>
      </c>
      <c r="CG321">
        <v>414</v>
      </c>
      <c r="CH321" t="s">
        <v>3290</v>
      </c>
      <c r="CI321" t="s">
        <v>7332</v>
      </c>
      <c r="CJ321">
        <v>5.56</v>
      </c>
      <c r="CK321">
        <v>1.8</v>
      </c>
    </row>
    <row r="322" spans="1:89" hidden="1" x14ac:dyDescent="0.35">
      <c r="A322" t="s">
        <v>4203</v>
      </c>
      <c r="B322">
        <v>321</v>
      </c>
      <c r="C322" t="s">
        <v>7778</v>
      </c>
      <c r="D322">
        <v>502</v>
      </c>
      <c r="E322">
        <v>1488.962</v>
      </c>
      <c r="F322">
        <v>10</v>
      </c>
      <c r="G322" t="s">
        <v>7782</v>
      </c>
      <c r="H322" t="s">
        <v>7773</v>
      </c>
      <c r="I322" t="s">
        <v>7852</v>
      </c>
      <c r="J322">
        <v>13</v>
      </c>
      <c r="K322">
        <v>0.75</v>
      </c>
      <c r="L322">
        <v>34</v>
      </c>
      <c r="M322">
        <v>28</v>
      </c>
      <c r="N322" t="s">
        <v>7565</v>
      </c>
      <c r="P322">
        <v>26</v>
      </c>
      <c r="Q322" t="s">
        <v>7784</v>
      </c>
      <c r="R322" t="s">
        <v>7774</v>
      </c>
      <c r="S322" t="s">
        <v>7206</v>
      </c>
      <c r="T322" t="s">
        <v>7527</v>
      </c>
      <c r="U322" t="s">
        <v>7527</v>
      </c>
      <c r="V322">
        <v>5.56</v>
      </c>
      <c r="W322" t="s">
        <v>7900</v>
      </c>
      <c r="X322">
        <v>1.8</v>
      </c>
      <c r="Y322" t="s">
        <v>7774</v>
      </c>
      <c r="Z322" t="s">
        <v>7788</v>
      </c>
      <c r="AA322" t="s">
        <v>7774</v>
      </c>
      <c r="AB322">
        <v>10</v>
      </c>
      <c r="AE322" t="s">
        <v>5683</v>
      </c>
      <c r="AF322">
        <v>42.771216150000001</v>
      </c>
      <c r="AG322">
        <v>-82.037570470000006</v>
      </c>
      <c r="AH322">
        <v>203.4</v>
      </c>
      <c r="AI322">
        <v>290</v>
      </c>
      <c r="AK322">
        <v>15</v>
      </c>
      <c r="AL322">
        <v>986</v>
      </c>
      <c r="AM322">
        <v>6.444</v>
      </c>
      <c r="AN322">
        <v>-414.53399999999999</v>
      </c>
      <c r="AO322">
        <v>2084</v>
      </c>
      <c r="AP322">
        <v>2072</v>
      </c>
      <c r="AS322">
        <v>1.21</v>
      </c>
      <c r="AT322">
        <v>1.22</v>
      </c>
      <c r="AV322">
        <v>2.1</v>
      </c>
      <c r="AW322">
        <v>2.11</v>
      </c>
      <c r="BC322">
        <v>0.48</v>
      </c>
      <c r="BD322">
        <v>34</v>
      </c>
      <c r="BE322" t="s">
        <v>8688</v>
      </c>
      <c r="BF322" t="s">
        <v>4203</v>
      </c>
      <c r="BG322">
        <v>321</v>
      </c>
      <c r="BH322" t="s">
        <v>7852</v>
      </c>
      <c r="BI322" t="s">
        <v>7773</v>
      </c>
      <c r="BJ322">
        <v>321</v>
      </c>
      <c r="BK322">
        <v>1590</v>
      </c>
      <c r="BL322">
        <v>502</v>
      </c>
      <c r="BM322">
        <v>26</v>
      </c>
      <c r="BN322" t="s">
        <v>8660</v>
      </c>
      <c r="BR322">
        <v>13</v>
      </c>
      <c r="BS322">
        <v>0.67</v>
      </c>
      <c r="BT322">
        <v>0.59</v>
      </c>
      <c r="BU322">
        <v>0.59</v>
      </c>
      <c r="BV322">
        <v>42.771216150000001</v>
      </c>
      <c r="BW322">
        <v>-82.037570470000006</v>
      </c>
      <c r="BX322">
        <v>4735931.2019999996</v>
      </c>
      <c r="BY322">
        <v>203.39599999999999</v>
      </c>
      <c r="BZ322">
        <v>200.1</v>
      </c>
      <c r="CA322" t="s">
        <v>7453</v>
      </c>
      <c r="CB322">
        <v>7</v>
      </c>
      <c r="CC322">
        <v>10</v>
      </c>
      <c r="CD322">
        <v>11</v>
      </c>
      <c r="CE322">
        <v>11</v>
      </c>
      <c r="CF322" t="s">
        <v>5677</v>
      </c>
      <c r="CG322">
        <v>414</v>
      </c>
      <c r="CH322" t="s">
        <v>5823</v>
      </c>
      <c r="CI322" t="s">
        <v>8661</v>
      </c>
      <c r="CJ322">
        <v>5.56</v>
      </c>
    </row>
    <row r="323" spans="1:89" x14ac:dyDescent="0.35">
      <c r="A323" t="s">
        <v>4204</v>
      </c>
      <c r="B323">
        <v>322</v>
      </c>
      <c r="C323" t="s">
        <v>7778</v>
      </c>
      <c r="D323">
        <v>503</v>
      </c>
      <c r="E323">
        <v>1488.973</v>
      </c>
      <c r="F323">
        <v>10</v>
      </c>
      <c r="G323" t="s">
        <v>7782</v>
      </c>
      <c r="H323" t="s">
        <v>7773</v>
      </c>
      <c r="I323" t="s">
        <v>5753</v>
      </c>
      <c r="J323">
        <v>10</v>
      </c>
      <c r="K323">
        <v>0.57999999999999996</v>
      </c>
      <c r="L323">
        <v>12</v>
      </c>
      <c r="M323">
        <v>11</v>
      </c>
      <c r="N323" t="s">
        <v>7525</v>
      </c>
      <c r="P323">
        <v>26</v>
      </c>
      <c r="Q323" t="s">
        <v>7784</v>
      </c>
      <c r="R323" t="s">
        <v>7774</v>
      </c>
      <c r="S323" t="s">
        <v>7206</v>
      </c>
      <c r="T323" t="s">
        <v>7527</v>
      </c>
      <c r="U323" t="s">
        <v>7527</v>
      </c>
      <c r="V323">
        <v>5.56</v>
      </c>
      <c r="W323" t="s">
        <v>7900</v>
      </c>
      <c r="X323">
        <v>1.8</v>
      </c>
      <c r="Y323" t="s">
        <v>7774</v>
      </c>
      <c r="Z323" t="s">
        <v>7788</v>
      </c>
      <c r="AA323" t="s">
        <v>7774</v>
      </c>
      <c r="AB323">
        <v>10</v>
      </c>
      <c r="AC323">
        <v>10</v>
      </c>
      <c r="AD323">
        <v>12</v>
      </c>
      <c r="AE323" t="s">
        <v>5683</v>
      </c>
      <c r="AF323">
        <v>42.771215939999998</v>
      </c>
      <c r="AG323">
        <v>-82.037570479999999</v>
      </c>
      <c r="AH323">
        <v>203.4</v>
      </c>
      <c r="AI323">
        <v>290</v>
      </c>
      <c r="AK323">
        <v>15</v>
      </c>
      <c r="AL323">
        <v>986</v>
      </c>
      <c r="AM323">
        <v>6.4669999999999996</v>
      </c>
      <c r="AN323">
        <v>-414.952</v>
      </c>
      <c r="AO323">
        <v>2113</v>
      </c>
      <c r="AP323">
        <v>2114</v>
      </c>
      <c r="AS323">
        <v>1.23</v>
      </c>
      <c r="AT323">
        <v>1.23</v>
      </c>
      <c r="AV323">
        <v>2.14</v>
      </c>
      <c r="AW323">
        <v>2.14</v>
      </c>
      <c r="BC323">
        <v>0.57999999999999996</v>
      </c>
      <c r="BD323">
        <v>12</v>
      </c>
      <c r="BE323" t="s">
        <v>1417</v>
      </c>
      <c r="BF323" t="s">
        <v>4204</v>
      </c>
      <c r="BG323">
        <v>322</v>
      </c>
      <c r="BH323" t="s">
        <v>5753</v>
      </c>
      <c r="BI323" t="s">
        <v>7773</v>
      </c>
      <c r="BJ323">
        <v>322</v>
      </c>
      <c r="BK323">
        <v>1590</v>
      </c>
      <c r="BL323">
        <v>502</v>
      </c>
      <c r="BM323">
        <v>26</v>
      </c>
      <c r="BR323">
        <v>13</v>
      </c>
      <c r="BS323">
        <v>0.66</v>
      </c>
      <c r="BT323">
        <v>0.57999999999999996</v>
      </c>
      <c r="BU323">
        <v>0.57999999999999996</v>
      </c>
      <c r="BV323">
        <v>42.771215939999998</v>
      </c>
      <c r="BW323">
        <v>-82.037570479999999</v>
      </c>
      <c r="BX323">
        <v>4735931.1789999995</v>
      </c>
      <c r="BY323">
        <v>203.39500000000001</v>
      </c>
      <c r="BZ323">
        <v>200.1</v>
      </c>
      <c r="CA323" t="s">
        <v>7453</v>
      </c>
      <c r="CB323">
        <v>7</v>
      </c>
      <c r="CC323">
        <v>10</v>
      </c>
      <c r="CD323">
        <v>12</v>
      </c>
      <c r="CE323">
        <v>12</v>
      </c>
      <c r="CF323" t="s">
        <v>5677</v>
      </c>
      <c r="CG323">
        <v>414</v>
      </c>
      <c r="CH323" t="s">
        <v>3290</v>
      </c>
      <c r="CI323" t="s">
        <v>7332</v>
      </c>
      <c r="CJ323">
        <v>5.56</v>
      </c>
      <c r="CK323">
        <v>1.8</v>
      </c>
    </row>
    <row r="324" spans="1:89" x14ac:dyDescent="0.35">
      <c r="A324" t="s">
        <v>4205</v>
      </c>
      <c r="B324">
        <v>323</v>
      </c>
      <c r="C324" t="s">
        <v>7778</v>
      </c>
      <c r="D324">
        <v>504</v>
      </c>
      <c r="E324">
        <v>1489.3689999999999</v>
      </c>
      <c r="F324">
        <v>10</v>
      </c>
      <c r="G324" t="s">
        <v>7782</v>
      </c>
      <c r="H324" t="s">
        <v>7773</v>
      </c>
      <c r="I324" t="s">
        <v>5753</v>
      </c>
      <c r="J324">
        <v>14</v>
      </c>
      <c r="K324">
        <v>0.76</v>
      </c>
      <c r="L324">
        <v>8</v>
      </c>
      <c r="M324">
        <v>11</v>
      </c>
      <c r="N324" t="s">
        <v>7449</v>
      </c>
      <c r="Q324" t="s">
        <v>7784</v>
      </c>
      <c r="R324" t="s">
        <v>7774</v>
      </c>
      <c r="S324" t="s">
        <v>7206</v>
      </c>
      <c r="T324" t="s">
        <v>7527</v>
      </c>
      <c r="U324" t="s">
        <v>7527</v>
      </c>
      <c r="V324">
        <v>5.56</v>
      </c>
      <c r="W324" t="s">
        <v>7900</v>
      </c>
      <c r="X324">
        <v>1.8</v>
      </c>
      <c r="Y324" t="s">
        <v>7774</v>
      </c>
      <c r="Z324" t="s">
        <v>7786</v>
      </c>
      <c r="AA324" t="s">
        <v>7774</v>
      </c>
      <c r="AB324">
        <v>10</v>
      </c>
      <c r="AC324">
        <v>10</v>
      </c>
      <c r="AD324">
        <v>15</v>
      </c>
      <c r="AE324" t="s">
        <v>5683</v>
      </c>
      <c r="AF324">
        <v>42.771212339999998</v>
      </c>
      <c r="AG324">
        <v>-82.03757066</v>
      </c>
      <c r="AH324">
        <v>203.4</v>
      </c>
      <c r="AI324">
        <v>290</v>
      </c>
      <c r="AK324">
        <v>15</v>
      </c>
      <c r="AL324">
        <v>986</v>
      </c>
      <c r="AM324">
        <v>6.8639999999999999</v>
      </c>
      <c r="AN324">
        <v>-420.84199999999998</v>
      </c>
      <c r="AO324">
        <v>2115</v>
      </c>
      <c r="AP324">
        <v>2116</v>
      </c>
      <c r="AS324">
        <v>1.24</v>
      </c>
      <c r="AT324">
        <v>1.24</v>
      </c>
      <c r="AV324">
        <v>2.15</v>
      </c>
      <c r="AW324">
        <v>2.14</v>
      </c>
      <c r="BC324">
        <v>0.76</v>
      </c>
      <c r="BD324">
        <v>8</v>
      </c>
      <c r="BE324" t="s">
        <v>1418</v>
      </c>
      <c r="BF324" t="s">
        <v>4205</v>
      </c>
      <c r="BG324">
        <v>323</v>
      </c>
      <c r="BH324" t="s">
        <v>5753</v>
      </c>
      <c r="BI324" t="s">
        <v>7773</v>
      </c>
      <c r="BJ324">
        <v>323</v>
      </c>
      <c r="BK324">
        <v>1590</v>
      </c>
      <c r="BR324">
        <v>13</v>
      </c>
      <c r="BS324">
        <v>0.66</v>
      </c>
      <c r="BT324">
        <v>0.57999999999999996</v>
      </c>
      <c r="BU324">
        <v>0.57999999999999996</v>
      </c>
      <c r="BV324">
        <v>42.771212339999998</v>
      </c>
      <c r="BW324">
        <v>-82.03757066</v>
      </c>
      <c r="BX324">
        <v>4735930.78</v>
      </c>
      <c r="BY324">
        <v>203.39400000000001</v>
      </c>
      <c r="BZ324">
        <v>202.6</v>
      </c>
      <c r="CA324" t="s">
        <v>7525</v>
      </c>
      <c r="CB324">
        <v>7</v>
      </c>
      <c r="CC324">
        <v>10</v>
      </c>
      <c r="CD324">
        <v>12</v>
      </c>
      <c r="CE324">
        <v>12</v>
      </c>
      <c r="CF324" t="s">
        <v>5677</v>
      </c>
      <c r="CG324">
        <v>414</v>
      </c>
      <c r="CH324" t="s">
        <v>3290</v>
      </c>
      <c r="CI324" t="s">
        <v>7332</v>
      </c>
      <c r="CJ324">
        <v>5.56</v>
      </c>
      <c r="CK324">
        <v>1.8</v>
      </c>
    </row>
    <row r="325" spans="1:89" x14ac:dyDescent="0.35">
      <c r="A325" t="s">
        <v>4206</v>
      </c>
      <c r="B325">
        <v>324</v>
      </c>
      <c r="C325" t="s">
        <v>7778</v>
      </c>
      <c r="D325">
        <v>505</v>
      </c>
      <c r="E325">
        <v>1489.58</v>
      </c>
      <c r="F325">
        <v>10</v>
      </c>
      <c r="G325" t="s">
        <v>7782</v>
      </c>
      <c r="H325" t="s">
        <v>7773</v>
      </c>
      <c r="I325" t="s">
        <v>5753</v>
      </c>
      <c r="J325">
        <v>13</v>
      </c>
      <c r="K325">
        <v>0.7</v>
      </c>
      <c r="L325">
        <v>8</v>
      </c>
      <c r="M325">
        <v>8</v>
      </c>
      <c r="N325" t="s">
        <v>7555</v>
      </c>
      <c r="Q325" t="s">
        <v>7784</v>
      </c>
      <c r="R325" t="s">
        <v>7774</v>
      </c>
      <c r="S325" t="s">
        <v>7206</v>
      </c>
      <c r="T325" t="s">
        <v>7527</v>
      </c>
      <c r="U325" t="s">
        <v>7527</v>
      </c>
      <c r="V325">
        <v>5.56</v>
      </c>
      <c r="W325" t="s">
        <v>7900</v>
      </c>
      <c r="X325">
        <v>1.8</v>
      </c>
      <c r="Y325" t="s">
        <v>7774</v>
      </c>
      <c r="Z325" t="s">
        <v>7789</v>
      </c>
      <c r="AA325" t="s">
        <v>7774</v>
      </c>
      <c r="AE325" t="s">
        <v>5678</v>
      </c>
      <c r="AF325">
        <v>42.771210429999996</v>
      </c>
      <c r="AG325">
        <v>-82.037570759999994</v>
      </c>
      <c r="AH325">
        <v>203.4</v>
      </c>
      <c r="AI325">
        <v>290</v>
      </c>
      <c r="AK325">
        <v>15</v>
      </c>
      <c r="AL325">
        <v>986</v>
      </c>
      <c r="AM325">
        <v>7.0759999999999996</v>
      </c>
      <c r="AN325">
        <v>-423.399</v>
      </c>
      <c r="AO325">
        <v>2116</v>
      </c>
      <c r="AP325">
        <v>2117</v>
      </c>
      <c r="AS325">
        <v>1.24</v>
      </c>
      <c r="AT325">
        <v>1.24</v>
      </c>
      <c r="AV325">
        <v>2.15</v>
      </c>
      <c r="AW325">
        <v>2.15</v>
      </c>
      <c r="BC325">
        <v>0.7</v>
      </c>
      <c r="BD325">
        <v>8</v>
      </c>
      <c r="BE325" t="s">
        <v>1419</v>
      </c>
      <c r="BF325" t="s">
        <v>4206</v>
      </c>
      <c r="BG325">
        <v>324</v>
      </c>
      <c r="BH325" t="s">
        <v>5753</v>
      </c>
      <c r="BI325" t="s">
        <v>7773</v>
      </c>
      <c r="BJ325">
        <v>324</v>
      </c>
      <c r="BK325">
        <v>1590</v>
      </c>
      <c r="BR325">
        <v>13</v>
      </c>
      <c r="BS325">
        <v>0.66</v>
      </c>
      <c r="BT325">
        <v>0.57999999999999996</v>
      </c>
      <c r="BU325">
        <v>0.57999999999999996</v>
      </c>
      <c r="BV325">
        <v>42.771210429999996</v>
      </c>
      <c r="BW325">
        <v>-82.037570759999994</v>
      </c>
      <c r="BX325">
        <v>4735930.568</v>
      </c>
      <c r="BY325">
        <v>203.393</v>
      </c>
      <c r="BZ325">
        <v>203.7</v>
      </c>
      <c r="CA325" t="s">
        <v>7550</v>
      </c>
      <c r="CB325">
        <v>7</v>
      </c>
      <c r="CC325">
        <v>10</v>
      </c>
      <c r="CD325">
        <v>12</v>
      </c>
      <c r="CE325">
        <v>12</v>
      </c>
      <c r="CF325" t="s">
        <v>5677</v>
      </c>
      <c r="CG325">
        <v>414</v>
      </c>
      <c r="CH325" t="s">
        <v>3290</v>
      </c>
      <c r="CI325" t="s">
        <v>7332</v>
      </c>
      <c r="CJ325">
        <v>5.56</v>
      </c>
      <c r="CK325">
        <v>1.8</v>
      </c>
    </row>
    <row r="326" spans="1:89" x14ac:dyDescent="0.35">
      <c r="A326" t="s">
        <v>4207</v>
      </c>
      <c r="B326">
        <v>325</v>
      </c>
      <c r="C326" t="s">
        <v>7778</v>
      </c>
      <c r="D326">
        <v>506</v>
      </c>
      <c r="E326">
        <v>1489.7080000000001</v>
      </c>
      <c r="F326">
        <v>10</v>
      </c>
      <c r="G326" t="s">
        <v>7782</v>
      </c>
      <c r="H326" t="s">
        <v>7773</v>
      </c>
      <c r="I326" t="s">
        <v>5753</v>
      </c>
      <c r="J326">
        <v>11</v>
      </c>
      <c r="K326">
        <v>0.6</v>
      </c>
      <c r="L326">
        <v>11</v>
      </c>
      <c r="M326">
        <v>9</v>
      </c>
      <c r="N326" t="s">
        <v>7563</v>
      </c>
      <c r="Q326" t="s">
        <v>7784</v>
      </c>
      <c r="R326" t="s">
        <v>7774</v>
      </c>
      <c r="S326" t="s">
        <v>7206</v>
      </c>
      <c r="T326" t="s">
        <v>7527</v>
      </c>
      <c r="U326" t="s">
        <v>7527</v>
      </c>
      <c r="V326">
        <v>5.56</v>
      </c>
      <c r="W326" t="s">
        <v>7900</v>
      </c>
      <c r="X326">
        <v>1.8</v>
      </c>
      <c r="Y326" t="s">
        <v>7774</v>
      </c>
      <c r="Z326" t="s">
        <v>7783</v>
      </c>
      <c r="AA326" t="s">
        <v>7774</v>
      </c>
      <c r="AE326" t="s">
        <v>5678</v>
      </c>
      <c r="AF326">
        <v>42.771209290000002</v>
      </c>
      <c r="AG326">
        <v>-82.037570810000005</v>
      </c>
      <c r="AH326">
        <v>203.4</v>
      </c>
      <c r="AI326">
        <v>290</v>
      </c>
      <c r="AK326">
        <v>15</v>
      </c>
      <c r="AL326">
        <v>986</v>
      </c>
      <c r="AM326">
        <v>7.202</v>
      </c>
      <c r="AN326">
        <v>-418.63900000000001</v>
      </c>
      <c r="AO326">
        <v>2113</v>
      </c>
      <c r="AP326">
        <v>2115</v>
      </c>
      <c r="AS326">
        <v>1.23</v>
      </c>
      <c r="AT326">
        <v>1.23</v>
      </c>
      <c r="AV326">
        <v>2.14</v>
      </c>
      <c r="AW326">
        <v>2.14</v>
      </c>
      <c r="BC326">
        <v>0.6</v>
      </c>
      <c r="BD326">
        <v>11</v>
      </c>
      <c r="BE326" t="s">
        <v>1420</v>
      </c>
      <c r="BF326" t="s">
        <v>4207</v>
      </c>
      <c r="BG326">
        <v>325</v>
      </c>
      <c r="BH326" t="s">
        <v>5753</v>
      </c>
      <c r="BI326" t="s">
        <v>7773</v>
      </c>
      <c r="BJ326">
        <v>325</v>
      </c>
      <c r="BK326">
        <v>1590</v>
      </c>
      <c r="BR326">
        <v>13</v>
      </c>
      <c r="BS326">
        <v>0.66</v>
      </c>
      <c r="BT326">
        <v>0.57999999999999996</v>
      </c>
      <c r="BU326">
        <v>0.57999999999999996</v>
      </c>
      <c r="BV326">
        <v>42.771209290000002</v>
      </c>
      <c r="BW326">
        <v>-82.037570810000005</v>
      </c>
      <c r="BX326">
        <v>4735930.4409999996</v>
      </c>
      <c r="BY326">
        <v>203.392</v>
      </c>
      <c r="BZ326">
        <v>206.5</v>
      </c>
      <c r="CA326" t="s">
        <v>7496</v>
      </c>
      <c r="CB326">
        <v>7</v>
      </c>
      <c r="CC326">
        <v>10</v>
      </c>
      <c r="CD326">
        <v>12</v>
      </c>
      <c r="CE326">
        <v>12</v>
      </c>
      <c r="CF326" t="s">
        <v>5677</v>
      </c>
      <c r="CG326">
        <v>414</v>
      </c>
      <c r="CH326" t="s">
        <v>3290</v>
      </c>
      <c r="CI326" t="s">
        <v>7332</v>
      </c>
      <c r="CJ326">
        <v>5.56</v>
      </c>
      <c r="CK326">
        <v>1.8</v>
      </c>
    </row>
    <row r="327" spans="1:89" x14ac:dyDescent="0.35">
      <c r="A327" t="s">
        <v>4208</v>
      </c>
      <c r="B327">
        <v>326</v>
      </c>
      <c r="C327" t="s">
        <v>7778</v>
      </c>
      <c r="D327">
        <v>507</v>
      </c>
      <c r="E327">
        <v>1489.895</v>
      </c>
      <c r="F327">
        <v>10</v>
      </c>
      <c r="G327" t="s">
        <v>7782</v>
      </c>
      <c r="H327" t="s">
        <v>7773</v>
      </c>
      <c r="I327" t="s">
        <v>5753</v>
      </c>
      <c r="J327">
        <v>11</v>
      </c>
      <c r="K327">
        <v>0.62</v>
      </c>
      <c r="L327">
        <v>9</v>
      </c>
      <c r="M327">
        <v>7</v>
      </c>
      <c r="N327" t="s">
        <v>7525</v>
      </c>
      <c r="Q327" t="s">
        <v>7784</v>
      </c>
      <c r="R327" t="s">
        <v>7774</v>
      </c>
      <c r="S327" t="s">
        <v>7206</v>
      </c>
      <c r="T327" t="s">
        <v>7527</v>
      </c>
      <c r="U327" t="s">
        <v>7527</v>
      </c>
      <c r="V327">
        <v>5.56</v>
      </c>
      <c r="W327" t="s">
        <v>7900</v>
      </c>
      <c r="X327">
        <v>1.8</v>
      </c>
      <c r="Y327" t="s">
        <v>7774</v>
      </c>
      <c r="Z327" t="s">
        <v>7789</v>
      </c>
      <c r="AA327" t="s">
        <v>7774</v>
      </c>
      <c r="AE327" t="s">
        <v>5678</v>
      </c>
      <c r="AF327">
        <v>42.771207580000002</v>
      </c>
      <c r="AG327">
        <v>-82.037570900000006</v>
      </c>
      <c r="AH327">
        <v>203.4</v>
      </c>
      <c r="AI327">
        <v>290</v>
      </c>
      <c r="AK327">
        <v>15</v>
      </c>
      <c r="AL327">
        <v>986</v>
      </c>
      <c r="AM327">
        <v>7.39</v>
      </c>
      <c r="AN327">
        <v>-417.14600000000002</v>
      </c>
      <c r="AO327">
        <v>2116</v>
      </c>
      <c r="AP327">
        <v>2116</v>
      </c>
      <c r="AS327">
        <v>1.24</v>
      </c>
      <c r="AT327">
        <v>1.24</v>
      </c>
      <c r="AV327">
        <v>2.15</v>
      </c>
      <c r="AW327">
        <v>2.15</v>
      </c>
      <c r="BC327">
        <v>0.62</v>
      </c>
      <c r="BD327">
        <v>9</v>
      </c>
      <c r="BE327" t="s">
        <v>1421</v>
      </c>
      <c r="BF327" t="s">
        <v>4208</v>
      </c>
      <c r="BG327">
        <v>326</v>
      </c>
      <c r="BH327" t="s">
        <v>5753</v>
      </c>
      <c r="BI327" t="s">
        <v>7773</v>
      </c>
      <c r="BJ327">
        <v>326</v>
      </c>
      <c r="BK327">
        <v>1590</v>
      </c>
      <c r="BR327">
        <v>13</v>
      </c>
      <c r="BS327">
        <v>0.66</v>
      </c>
      <c r="BT327">
        <v>0.57999999999999996</v>
      </c>
      <c r="BU327">
        <v>0.57999999999999996</v>
      </c>
      <c r="BV327">
        <v>42.771207580000002</v>
      </c>
      <c r="BW327">
        <v>-82.037570900000006</v>
      </c>
      <c r="BX327">
        <v>4735930.2520000003</v>
      </c>
      <c r="BY327">
        <v>203.392</v>
      </c>
      <c r="BZ327">
        <v>201</v>
      </c>
      <c r="CA327" t="s">
        <v>7554</v>
      </c>
      <c r="CB327">
        <v>7</v>
      </c>
      <c r="CC327">
        <v>10</v>
      </c>
      <c r="CD327">
        <v>12</v>
      </c>
      <c r="CE327">
        <v>12</v>
      </c>
      <c r="CF327" t="s">
        <v>5677</v>
      </c>
      <c r="CG327">
        <v>414</v>
      </c>
      <c r="CH327" t="s">
        <v>3290</v>
      </c>
      <c r="CI327" t="s">
        <v>7332</v>
      </c>
      <c r="CJ327">
        <v>5.56</v>
      </c>
      <c r="CK327">
        <v>1.9</v>
      </c>
    </row>
    <row r="328" spans="1:89" x14ac:dyDescent="0.35">
      <c r="A328" t="s">
        <v>4209</v>
      </c>
      <c r="B328">
        <v>327</v>
      </c>
      <c r="C328" t="s">
        <v>7778</v>
      </c>
      <c r="D328">
        <v>508</v>
      </c>
      <c r="E328">
        <v>1490.046</v>
      </c>
      <c r="F328">
        <v>10</v>
      </c>
      <c r="G328" t="s">
        <v>7782</v>
      </c>
      <c r="H328" t="s">
        <v>7773</v>
      </c>
      <c r="I328" t="s">
        <v>5753</v>
      </c>
      <c r="J328">
        <v>13</v>
      </c>
      <c r="K328">
        <v>0.72</v>
      </c>
      <c r="L328">
        <v>8</v>
      </c>
      <c r="M328">
        <v>8</v>
      </c>
      <c r="N328" t="s">
        <v>7347</v>
      </c>
      <c r="Q328" t="s">
        <v>7784</v>
      </c>
      <c r="R328" t="s">
        <v>7774</v>
      </c>
      <c r="S328" t="s">
        <v>7206</v>
      </c>
      <c r="T328" t="s">
        <v>7527</v>
      </c>
      <c r="U328" t="s">
        <v>7527</v>
      </c>
      <c r="V328">
        <v>5.56</v>
      </c>
      <c r="W328" t="s">
        <v>7900</v>
      </c>
      <c r="X328">
        <v>1.8</v>
      </c>
      <c r="Y328" t="s">
        <v>7774</v>
      </c>
      <c r="Z328" t="s">
        <v>7789</v>
      </c>
      <c r="AA328" t="s">
        <v>7774</v>
      </c>
      <c r="AE328" t="s">
        <v>5678</v>
      </c>
      <c r="AF328">
        <v>42.771206210000003</v>
      </c>
      <c r="AG328">
        <v>-82.037570970000004</v>
      </c>
      <c r="AH328">
        <v>203.4</v>
      </c>
      <c r="AI328">
        <v>290</v>
      </c>
      <c r="AK328">
        <v>15</v>
      </c>
      <c r="AL328">
        <v>986</v>
      </c>
      <c r="AM328">
        <v>7.5419999999999998</v>
      </c>
      <c r="AN328">
        <v>-405.995</v>
      </c>
      <c r="AO328">
        <v>2116</v>
      </c>
      <c r="AP328">
        <v>2117</v>
      </c>
      <c r="AS328">
        <v>1.24</v>
      </c>
      <c r="AT328">
        <v>1.24</v>
      </c>
      <c r="AV328">
        <v>2.15</v>
      </c>
      <c r="AW328">
        <v>2.15</v>
      </c>
      <c r="BC328">
        <v>0.72</v>
      </c>
      <c r="BD328">
        <v>8</v>
      </c>
      <c r="BE328" t="s">
        <v>1422</v>
      </c>
      <c r="BF328" t="s">
        <v>4209</v>
      </c>
      <c r="BG328">
        <v>327</v>
      </c>
      <c r="BH328" t="s">
        <v>5753</v>
      </c>
      <c r="BI328" t="s">
        <v>7773</v>
      </c>
      <c r="BJ328">
        <v>327</v>
      </c>
      <c r="BK328">
        <v>1590</v>
      </c>
      <c r="BR328">
        <v>13</v>
      </c>
      <c r="BS328">
        <v>0.66</v>
      </c>
      <c r="BT328">
        <v>0.57999999999999996</v>
      </c>
      <c r="BU328">
        <v>0.57999999999999996</v>
      </c>
      <c r="BV328">
        <v>42.771206210000003</v>
      </c>
      <c r="BW328">
        <v>-82.037570970000004</v>
      </c>
      <c r="BX328">
        <v>4735930.0990000004</v>
      </c>
      <c r="BY328">
        <v>203.392</v>
      </c>
      <c r="BZ328">
        <v>196.4</v>
      </c>
      <c r="CA328" t="s">
        <v>7559</v>
      </c>
      <c r="CB328">
        <v>7</v>
      </c>
      <c r="CC328">
        <v>10</v>
      </c>
      <c r="CD328">
        <v>12</v>
      </c>
      <c r="CE328">
        <v>12</v>
      </c>
      <c r="CF328" t="s">
        <v>5677</v>
      </c>
      <c r="CG328">
        <v>414</v>
      </c>
      <c r="CH328" t="s">
        <v>3290</v>
      </c>
      <c r="CI328" t="s">
        <v>7332</v>
      </c>
      <c r="CJ328">
        <v>5.56</v>
      </c>
      <c r="CK328">
        <v>1.8</v>
      </c>
    </row>
    <row r="329" spans="1:89" x14ac:dyDescent="0.35">
      <c r="A329" t="s">
        <v>4210</v>
      </c>
      <c r="B329">
        <v>328</v>
      </c>
      <c r="C329" t="s">
        <v>7778</v>
      </c>
      <c r="D329">
        <v>509</v>
      </c>
      <c r="E329">
        <v>1490.1420000000001</v>
      </c>
      <c r="F329">
        <v>10</v>
      </c>
      <c r="G329" t="s">
        <v>7782</v>
      </c>
      <c r="H329" t="s">
        <v>7773</v>
      </c>
      <c r="I329" t="s">
        <v>5753</v>
      </c>
      <c r="J329">
        <v>11</v>
      </c>
      <c r="K329">
        <v>0.63</v>
      </c>
      <c r="L329">
        <v>9</v>
      </c>
      <c r="M329">
        <v>6</v>
      </c>
      <c r="N329" t="s">
        <v>7555</v>
      </c>
      <c r="Q329" t="s">
        <v>7784</v>
      </c>
      <c r="R329" t="s">
        <v>7774</v>
      </c>
      <c r="S329" t="s">
        <v>7206</v>
      </c>
      <c r="T329" t="s">
        <v>7527</v>
      </c>
      <c r="U329" t="s">
        <v>7527</v>
      </c>
      <c r="V329">
        <v>5.56</v>
      </c>
      <c r="W329" t="s">
        <v>7900</v>
      </c>
      <c r="X329">
        <v>1.8</v>
      </c>
      <c r="Y329" t="s">
        <v>7774</v>
      </c>
      <c r="Z329" t="s">
        <v>7789</v>
      </c>
      <c r="AA329" t="s">
        <v>7774</v>
      </c>
      <c r="AE329" t="s">
        <v>5678</v>
      </c>
      <c r="AF329">
        <v>42.771205350000002</v>
      </c>
      <c r="AG329">
        <v>-82.037571020000001</v>
      </c>
      <c r="AH329">
        <v>203.4</v>
      </c>
      <c r="AI329">
        <v>290</v>
      </c>
      <c r="AK329">
        <v>15</v>
      </c>
      <c r="AL329">
        <v>986</v>
      </c>
      <c r="AM329">
        <v>7.6369999999999996</v>
      </c>
      <c r="AN329">
        <v>-424.84399999999999</v>
      </c>
      <c r="AO329">
        <v>2115</v>
      </c>
      <c r="AP329">
        <v>2116</v>
      </c>
      <c r="AS329">
        <v>1.24</v>
      </c>
      <c r="AT329">
        <v>1.23</v>
      </c>
      <c r="AV329">
        <v>2.15</v>
      </c>
      <c r="AW329">
        <v>2.14</v>
      </c>
      <c r="BC329">
        <v>0.63</v>
      </c>
      <c r="BD329">
        <v>9</v>
      </c>
      <c r="BE329" t="s">
        <v>1423</v>
      </c>
      <c r="BF329" t="s">
        <v>4210</v>
      </c>
      <c r="BG329">
        <v>328</v>
      </c>
      <c r="BH329" t="s">
        <v>5753</v>
      </c>
      <c r="BI329" t="s">
        <v>7773</v>
      </c>
      <c r="BJ329">
        <v>328</v>
      </c>
      <c r="BK329">
        <v>1590</v>
      </c>
      <c r="BR329">
        <v>13</v>
      </c>
      <c r="BS329">
        <v>0.66</v>
      </c>
      <c r="BT329">
        <v>0.57999999999999996</v>
      </c>
      <c r="BU329">
        <v>0.57999999999999996</v>
      </c>
      <c r="BV329">
        <v>42.771205350000002</v>
      </c>
      <c r="BW329">
        <v>-82.037571020000001</v>
      </c>
      <c r="BX329">
        <v>4735930.0029999996</v>
      </c>
      <c r="BY329">
        <v>203.392</v>
      </c>
      <c r="BZ329">
        <v>204.3</v>
      </c>
      <c r="CA329" t="s">
        <v>7560</v>
      </c>
      <c r="CB329">
        <v>7</v>
      </c>
      <c r="CC329">
        <v>10</v>
      </c>
      <c r="CD329">
        <v>12</v>
      </c>
      <c r="CE329">
        <v>12</v>
      </c>
      <c r="CF329" t="s">
        <v>5677</v>
      </c>
      <c r="CG329">
        <v>414</v>
      </c>
      <c r="CH329" t="s">
        <v>3290</v>
      </c>
      <c r="CI329" t="s">
        <v>7332</v>
      </c>
      <c r="CJ329">
        <v>5.56</v>
      </c>
      <c r="CK329">
        <v>1.8</v>
      </c>
    </row>
    <row r="330" spans="1:89" x14ac:dyDescent="0.35">
      <c r="A330" t="s">
        <v>4211</v>
      </c>
      <c r="B330">
        <v>329</v>
      </c>
      <c r="C330" t="s">
        <v>7778</v>
      </c>
      <c r="D330">
        <v>510</v>
      </c>
      <c r="E330">
        <v>1490.6030000000001</v>
      </c>
      <c r="F330">
        <v>10</v>
      </c>
      <c r="G330" t="s">
        <v>7782</v>
      </c>
      <c r="H330" t="s">
        <v>7773</v>
      </c>
      <c r="I330" t="s">
        <v>5753</v>
      </c>
      <c r="J330">
        <v>12</v>
      </c>
      <c r="K330">
        <v>0.64</v>
      </c>
      <c r="L330">
        <v>10</v>
      </c>
      <c r="M330">
        <v>8</v>
      </c>
      <c r="N330" t="s">
        <v>7338</v>
      </c>
      <c r="Q330" t="s">
        <v>7784</v>
      </c>
      <c r="R330" t="s">
        <v>7774</v>
      </c>
      <c r="S330" t="s">
        <v>7206</v>
      </c>
      <c r="T330" t="s">
        <v>7527</v>
      </c>
      <c r="U330" t="s">
        <v>7527</v>
      </c>
      <c r="V330">
        <v>5.56</v>
      </c>
      <c r="W330" t="s">
        <v>7900</v>
      </c>
      <c r="X330">
        <v>1.8</v>
      </c>
      <c r="Y330" t="s">
        <v>7774</v>
      </c>
      <c r="Z330" t="s">
        <v>7789</v>
      </c>
      <c r="AA330" t="s">
        <v>7774</v>
      </c>
      <c r="AE330" t="s">
        <v>5678</v>
      </c>
      <c r="AF330">
        <v>42.771201179999998</v>
      </c>
      <c r="AG330">
        <v>-82.037571229999998</v>
      </c>
      <c r="AH330">
        <v>203.4</v>
      </c>
      <c r="AI330">
        <v>290</v>
      </c>
      <c r="AK330">
        <v>15</v>
      </c>
      <c r="AL330">
        <v>986</v>
      </c>
      <c r="AM330">
        <v>8.0980000000000008</v>
      </c>
      <c r="AN330">
        <v>-412.47300000000001</v>
      </c>
      <c r="AO330">
        <v>2114</v>
      </c>
      <c r="AP330">
        <v>2115</v>
      </c>
      <c r="AS330">
        <v>1.24</v>
      </c>
      <c r="AT330">
        <v>1.23</v>
      </c>
      <c r="AV330">
        <v>2.14</v>
      </c>
      <c r="AW330">
        <v>2.14</v>
      </c>
      <c r="BC330">
        <v>0.64</v>
      </c>
      <c r="BD330">
        <v>10</v>
      </c>
      <c r="BE330" t="s">
        <v>1424</v>
      </c>
      <c r="BF330" t="s">
        <v>4211</v>
      </c>
      <c r="BG330">
        <v>329</v>
      </c>
      <c r="BH330" t="s">
        <v>5753</v>
      </c>
      <c r="BI330" t="s">
        <v>7773</v>
      </c>
      <c r="BJ330">
        <v>329</v>
      </c>
      <c r="BK330">
        <v>1590</v>
      </c>
      <c r="BR330">
        <v>13</v>
      </c>
      <c r="BS330">
        <v>0.66</v>
      </c>
      <c r="BT330">
        <v>0.57999999999999996</v>
      </c>
      <c r="BU330">
        <v>0.57999999999999996</v>
      </c>
      <c r="BV330">
        <v>42.771201179999998</v>
      </c>
      <c r="BW330">
        <v>-82.037571229999998</v>
      </c>
      <c r="BX330">
        <v>4735929.54</v>
      </c>
      <c r="BY330">
        <v>203.39099999999999</v>
      </c>
      <c r="BZ330">
        <v>209.7</v>
      </c>
      <c r="CA330" t="s">
        <v>7337</v>
      </c>
      <c r="CB330">
        <v>7</v>
      </c>
      <c r="CC330">
        <v>10</v>
      </c>
      <c r="CD330">
        <v>12</v>
      </c>
      <c r="CE330">
        <v>12</v>
      </c>
      <c r="CF330" t="s">
        <v>5677</v>
      </c>
      <c r="CG330">
        <v>414</v>
      </c>
      <c r="CH330" t="s">
        <v>3290</v>
      </c>
      <c r="CI330" t="s">
        <v>7332</v>
      </c>
      <c r="CJ330">
        <v>5.56</v>
      </c>
      <c r="CK330">
        <v>1.8</v>
      </c>
    </row>
    <row r="331" spans="1:89" x14ac:dyDescent="0.35">
      <c r="A331" t="s">
        <v>4212</v>
      </c>
      <c r="B331">
        <v>330</v>
      </c>
      <c r="C331" t="s">
        <v>7778</v>
      </c>
      <c r="D331">
        <v>511</v>
      </c>
      <c r="E331">
        <v>1490.6469999999999</v>
      </c>
      <c r="F331">
        <v>10</v>
      </c>
      <c r="G331" t="s">
        <v>7782</v>
      </c>
      <c r="H331" t="s">
        <v>7773</v>
      </c>
      <c r="I331" t="s">
        <v>5753</v>
      </c>
      <c r="J331">
        <v>11</v>
      </c>
      <c r="K331">
        <v>0.63</v>
      </c>
      <c r="L331">
        <v>7</v>
      </c>
      <c r="M331">
        <v>8</v>
      </c>
      <c r="N331" t="s">
        <v>7555</v>
      </c>
      <c r="Q331" t="s">
        <v>7784</v>
      </c>
      <c r="R331" t="s">
        <v>7774</v>
      </c>
      <c r="S331" t="s">
        <v>7206</v>
      </c>
      <c r="T331" t="s">
        <v>7527</v>
      </c>
      <c r="U331" t="s">
        <v>7527</v>
      </c>
      <c r="V331">
        <v>5.56</v>
      </c>
      <c r="W331" t="s">
        <v>7900</v>
      </c>
      <c r="X331">
        <v>1.8</v>
      </c>
      <c r="Y331" t="s">
        <v>7774</v>
      </c>
      <c r="Z331" t="s">
        <v>7789</v>
      </c>
      <c r="AA331" t="s">
        <v>7774</v>
      </c>
      <c r="AE331" t="s">
        <v>5678</v>
      </c>
      <c r="AF331">
        <v>42.77120077</v>
      </c>
      <c r="AG331">
        <v>-82.037571260000007</v>
      </c>
      <c r="AH331">
        <v>203.4</v>
      </c>
      <c r="AI331">
        <v>290</v>
      </c>
      <c r="AK331">
        <v>15</v>
      </c>
      <c r="AL331">
        <v>986</v>
      </c>
      <c r="AM331">
        <v>8.1430000000000007</v>
      </c>
      <c r="AN331">
        <v>-423.75200000000001</v>
      </c>
      <c r="AO331">
        <v>2117</v>
      </c>
      <c r="AP331">
        <v>2117</v>
      </c>
      <c r="AS331">
        <v>1.24</v>
      </c>
      <c r="AT331">
        <v>1.24</v>
      </c>
      <c r="AV331">
        <v>2.15</v>
      </c>
      <c r="AW331">
        <v>2.15</v>
      </c>
      <c r="BC331">
        <v>0.63</v>
      </c>
      <c r="BD331">
        <v>7</v>
      </c>
      <c r="BE331" t="s">
        <v>1425</v>
      </c>
      <c r="BF331" t="s">
        <v>4212</v>
      </c>
      <c r="BG331">
        <v>330</v>
      </c>
      <c r="BH331" t="s">
        <v>5753</v>
      </c>
      <c r="BI331" t="s">
        <v>7773</v>
      </c>
      <c r="BJ331">
        <v>330</v>
      </c>
      <c r="BK331">
        <v>1590</v>
      </c>
      <c r="BR331">
        <v>13</v>
      </c>
      <c r="BS331">
        <v>0.66</v>
      </c>
      <c r="BT331">
        <v>0.57999999999999996</v>
      </c>
      <c r="BU331">
        <v>0.57999999999999996</v>
      </c>
      <c r="BV331">
        <v>42.77120077</v>
      </c>
      <c r="BW331">
        <v>-82.037571260000007</v>
      </c>
      <c r="BX331">
        <v>4735929.4950000001</v>
      </c>
      <c r="BY331">
        <v>203.39099999999999</v>
      </c>
      <c r="BZ331">
        <v>203.8</v>
      </c>
      <c r="CA331" t="s">
        <v>7556</v>
      </c>
      <c r="CB331">
        <v>7</v>
      </c>
      <c r="CC331">
        <v>10</v>
      </c>
      <c r="CD331">
        <v>12</v>
      </c>
      <c r="CE331">
        <v>12</v>
      </c>
      <c r="CF331" t="s">
        <v>5677</v>
      </c>
      <c r="CG331">
        <v>414</v>
      </c>
      <c r="CH331" t="s">
        <v>3290</v>
      </c>
      <c r="CI331" t="s">
        <v>7332</v>
      </c>
      <c r="CJ331">
        <v>5.56</v>
      </c>
      <c r="CK331">
        <v>1.9</v>
      </c>
    </row>
    <row r="332" spans="1:89" x14ac:dyDescent="0.35">
      <c r="A332" t="s">
        <v>4213</v>
      </c>
      <c r="B332">
        <v>331</v>
      </c>
      <c r="C332" t="s">
        <v>7778</v>
      </c>
      <c r="D332">
        <v>512</v>
      </c>
      <c r="E332">
        <v>1491.0909999999999</v>
      </c>
      <c r="F332">
        <v>10</v>
      </c>
      <c r="G332" t="s">
        <v>7782</v>
      </c>
      <c r="H332" t="s">
        <v>7773</v>
      </c>
      <c r="I332" t="s">
        <v>5753</v>
      </c>
      <c r="J332">
        <v>12</v>
      </c>
      <c r="K332">
        <v>0.67</v>
      </c>
      <c r="L332">
        <v>7</v>
      </c>
      <c r="M332">
        <v>7</v>
      </c>
      <c r="N332" t="s">
        <v>7565</v>
      </c>
      <c r="Q332" t="s">
        <v>7784</v>
      </c>
      <c r="R332" t="s">
        <v>7774</v>
      </c>
      <c r="S332" t="s">
        <v>7206</v>
      </c>
      <c r="T332" t="s">
        <v>7527</v>
      </c>
      <c r="U332" t="s">
        <v>7527</v>
      </c>
      <c r="V332">
        <v>5.56</v>
      </c>
      <c r="W332" t="s">
        <v>7900</v>
      </c>
      <c r="X332">
        <v>1.8</v>
      </c>
      <c r="Y332" t="s">
        <v>7774</v>
      </c>
      <c r="Z332" t="s">
        <v>7789</v>
      </c>
      <c r="AA332" t="s">
        <v>7774</v>
      </c>
      <c r="AE332" t="s">
        <v>5678</v>
      </c>
      <c r="AF332">
        <v>42.771196750000001</v>
      </c>
      <c r="AG332">
        <v>-82.037571459999995</v>
      </c>
      <c r="AH332">
        <v>203.4</v>
      </c>
      <c r="AI332">
        <v>290</v>
      </c>
      <c r="AK332">
        <v>15</v>
      </c>
      <c r="AL332">
        <v>986</v>
      </c>
      <c r="AM332">
        <v>8.5869999999999997</v>
      </c>
      <c r="AN332">
        <v>-425.24099999999999</v>
      </c>
      <c r="AO332">
        <v>2117</v>
      </c>
      <c r="AP332">
        <v>2117</v>
      </c>
      <c r="AS332">
        <v>1.24</v>
      </c>
      <c r="AT332">
        <v>1.24</v>
      </c>
      <c r="AV332">
        <v>2.15</v>
      </c>
      <c r="AW332">
        <v>2.15</v>
      </c>
      <c r="BC332">
        <v>0.67</v>
      </c>
      <c r="BD332">
        <v>7</v>
      </c>
      <c r="BE332" t="s">
        <v>1426</v>
      </c>
      <c r="BF332" t="s">
        <v>4213</v>
      </c>
      <c r="BG332">
        <v>331</v>
      </c>
      <c r="BH332" t="s">
        <v>5753</v>
      </c>
      <c r="BI332" t="s">
        <v>7773</v>
      </c>
      <c r="BJ332">
        <v>331</v>
      </c>
      <c r="BK332">
        <v>1590</v>
      </c>
      <c r="BR332">
        <v>13</v>
      </c>
      <c r="BS332">
        <v>0.66</v>
      </c>
      <c r="BT332">
        <v>0.57999999999999996</v>
      </c>
      <c r="BU332">
        <v>0.57999999999999996</v>
      </c>
      <c r="BV332">
        <v>42.771196750000001</v>
      </c>
      <c r="BW332">
        <v>-82.037571459999995</v>
      </c>
      <c r="BX332">
        <v>4735929.0489999996</v>
      </c>
      <c r="BY332">
        <v>203.39099999999999</v>
      </c>
      <c r="BZ332">
        <v>204.4</v>
      </c>
      <c r="CA332" t="s">
        <v>7560</v>
      </c>
      <c r="CB332">
        <v>7</v>
      </c>
      <c r="CC332">
        <v>10</v>
      </c>
      <c r="CD332">
        <v>12</v>
      </c>
      <c r="CE332">
        <v>12</v>
      </c>
      <c r="CF332" t="s">
        <v>5677</v>
      </c>
      <c r="CG332">
        <v>414</v>
      </c>
      <c r="CH332" t="s">
        <v>3290</v>
      </c>
      <c r="CI332" t="s">
        <v>7332</v>
      </c>
      <c r="CJ332">
        <v>5.56</v>
      </c>
      <c r="CK332">
        <v>1.9</v>
      </c>
    </row>
    <row r="333" spans="1:89" x14ac:dyDescent="0.35">
      <c r="A333" t="s">
        <v>4214</v>
      </c>
      <c r="B333">
        <v>332</v>
      </c>
      <c r="C333" t="s">
        <v>7778</v>
      </c>
      <c r="D333">
        <v>513</v>
      </c>
      <c r="E333">
        <v>1491.1469999999999</v>
      </c>
      <c r="F333">
        <v>10</v>
      </c>
      <c r="G333" t="s">
        <v>7782</v>
      </c>
      <c r="H333" t="s">
        <v>7773</v>
      </c>
      <c r="I333" t="s">
        <v>5753</v>
      </c>
      <c r="J333">
        <v>11</v>
      </c>
      <c r="K333">
        <v>0.61</v>
      </c>
      <c r="L333">
        <v>8</v>
      </c>
      <c r="M333">
        <v>7</v>
      </c>
      <c r="N333" t="s">
        <v>7552</v>
      </c>
      <c r="P333">
        <v>27</v>
      </c>
      <c r="Q333" t="s">
        <v>7784</v>
      </c>
      <c r="R333" t="s">
        <v>7774</v>
      </c>
      <c r="S333" t="s">
        <v>7206</v>
      </c>
      <c r="T333" t="s">
        <v>7527</v>
      </c>
      <c r="U333" t="s">
        <v>7527</v>
      </c>
      <c r="V333">
        <v>5.56</v>
      </c>
      <c r="W333" t="s">
        <v>7900</v>
      </c>
      <c r="X333">
        <v>1.8</v>
      </c>
      <c r="Y333" t="s">
        <v>7774</v>
      </c>
      <c r="Z333" t="s">
        <v>7789</v>
      </c>
      <c r="AA333" t="s">
        <v>7774</v>
      </c>
      <c r="AE333" t="s">
        <v>5678</v>
      </c>
      <c r="AF333">
        <v>42.771196250000003</v>
      </c>
      <c r="AG333">
        <v>-82.037571490000005</v>
      </c>
      <c r="AH333">
        <v>203.4</v>
      </c>
      <c r="AI333">
        <v>290</v>
      </c>
      <c r="AK333">
        <v>15</v>
      </c>
      <c r="AL333">
        <v>986</v>
      </c>
      <c r="AM333">
        <v>8.6419999999999995</v>
      </c>
      <c r="AN333">
        <v>-420.62599999999998</v>
      </c>
      <c r="AO333">
        <v>2116</v>
      </c>
      <c r="AP333">
        <v>2117</v>
      </c>
      <c r="AS333">
        <v>1.24</v>
      </c>
      <c r="AT333">
        <v>1.24</v>
      </c>
      <c r="AV333">
        <v>2.15</v>
      </c>
      <c r="AW333">
        <v>2.15</v>
      </c>
      <c r="BC333">
        <v>0.61</v>
      </c>
      <c r="BD333">
        <v>8</v>
      </c>
      <c r="BE333" t="s">
        <v>1427</v>
      </c>
      <c r="BF333" t="s">
        <v>4214</v>
      </c>
      <c r="BG333">
        <v>332</v>
      </c>
      <c r="BH333" t="s">
        <v>5753</v>
      </c>
      <c r="BI333" t="s">
        <v>7773</v>
      </c>
      <c r="BJ333">
        <v>332</v>
      </c>
      <c r="BK333">
        <v>1590</v>
      </c>
      <c r="BL333">
        <v>514</v>
      </c>
      <c r="BM333">
        <v>27</v>
      </c>
      <c r="BR333">
        <v>13</v>
      </c>
      <c r="BS333">
        <v>0.66</v>
      </c>
      <c r="BT333">
        <v>0.57999999999999996</v>
      </c>
      <c r="BU333">
        <v>0.57999999999999996</v>
      </c>
      <c r="BV333">
        <v>42.771196250000003</v>
      </c>
      <c r="BW333">
        <v>-82.037571490000005</v>
      </c>
      <c r="BX333">
        <v>4735928.9929999998</v>
      </c>
      <c r="BY333">
        <v>203.39099999999999</v>
      </c>
      <c r="BZ333">
        <v>206.6</v>
      </c>
      <c r="CA333" t="s">
        <v>7496</v>
      </c>
      <c r="CB333">
        <v>7</v>
      </c>
      <c r="CC333">
        <v>10</v>
      </c>
      <c r="CD333">
        <v>12</v>
      </c>
      <c r="CE333">
        <v>12</v>
      </c>
      <c r="CF333" t="s">
        <v>5677</v>
      </c>
      <c r="CG333">
        <v>414</v>
      </c>
      <c r="CH333" t="s">
        <v>3290</v>
      </c>
      <c r="CI333" t="s">
        <v>7332</v>
      </c>
      <c r="CJ333">
        <v>5.56</v>
      </c>
      <c r="CK333">
        <v>1.9</v>
      </c>
    </row>
    <row r="334" spans="1:89" hidden="1" x14ac:dyDescent="0.35">
      <c r="A334" t="s">
        <v>4214</v>
      </c>
      <c r="B334">
        <v>333</v>
      </c>
      <c r="C334" t="s">
        <v>7778</v>
      </c>
      <c r="D334">
        <v>514</v>
      </c>
      <c r="E334">
        <v>1491.153</v>
      </c>
      <c r="F334">
        <v>10</v>
      </c>
      <c r="G334" t="s">
        <v>7782</v>
      </c>
      <c r="H334" t="s">
        <v>7773</v>
      </c>
      <c r="I334" t="s">
        <v>7852</v>
      </c>
      <c r="J334">
        <v>11</v>
      </c>
      <c r="K334">
        <v>0.61</v>
      </c>
      <c r="L334">
        <v>21</v>
      </c>
      <c r="M334">
        <v>14</v>
      </c>
      <c r="N334" t="s">
        <v>7337</v>
      </c>
      <c r="P334">
        <v>27</v>
      </c>
      <c r="Q334" t="s">
        <v>7784</v>
      </c>
      <c r="R334" t="s">
        <v>7774</v>
      </c>
      <c r="S334" t="s">
        <v>7206</v>
      </c>
      <c r="T334" t="s">
        <v>7527</v>
      </c>
      <c r="U334" t="s">
        <v>7527</v>
      </c>
      <c r="V334">
        <v>5.56</v>
      </c>
      <c r="W334" t="s">
        <v>7900</v>
      </c>
      <c r="X334">
        <v>1.8</v>
      </c>
      <c r="Y334" t="s">
        <v>7774</v>
      </c>
      <c r="Z334" t="s">
        <v>7788</v>
      </c>
      <c r="AA334" t="s">
        <v>7774</v>
      </c>
      <c r="AE334" t="s">
        <v>5939</v>
      </c>
      <c r="AF334">
        <v>42.771196250000003</v>
      </c>
      <c r="AG334">
        <v>-82.037571490000005</v>
      </c>
      <c r="AH334">
        <v>203.4</v>
      </c>
      <c r="AI334">
        <v>290</v>
      </c>
      <c r="AK334">
        <v>15</v>
      </c>
      <c r="AL334">
        <v>986</v>
      </c>
      <c r="AM334">
        <v>8.6419999999999995</v>
      </c>
      <c r="AN334">
        <v>-413.18799999999999</v>
      </c>
      <c r="AO334">
        <v>2103</v>
      </c>
      <c r="AP334">
        <v>2103</v>
      </c>
      <c r="AS334">
        <v>1.23</v>
      </c>
      <c r="AT334">
        <v>1.23</v>
      </c>
      <c r="AV334">
        <v>2.13</v>
      </c>
      <c r="AW334">
        <v>2.13</v>
      </c>
      <c r="BC334">
        <v>0.51</v>
      </c>
      <c r="BD334">
        <v>21</v>
      </c>
      <c r="BE334" t="s">
        <v>8689</v>
      </c>
      <c r="BF334" t="s">
        <v>4214</v>
      </c>
      <c r="BG334">
        <v>333</v>
      </c>
      <c r="BH334" t="s">
        <v>7852</v>
      </c>
      <c r="BI334" t="s">
        <v>7773</v>
      </c>
      <c r="BJ334">
        <v>333</v>
      </c>
      <c r="BK334">
        <v>1590</v>
      </c>
      <c r="BL334">
        <v>514</v>
      </c>
      <c r="BM334">
        <v>27</v>
      </c>
      <c r="BN334" t="s">
        <v>8660</v>
      </c>
      <c r="BR334">
        <v>13</v>
      </c>
      <c r="BS334">
        <v>0.66</v>
      </c>
      <c r="BT334">
        <v>0.59</v>
      </c>
      <c r="BU334">
        <v>0.59</v>
      </c>
      <c r="BV334">
        <v>42.771196250000003</v>
      </c>
      <c r="BW334">
        <v>-82.037571490000005</v>
      </c>
      <c r="BX334">
        <v>4735928.9929999998</v>
      </c>
      <c r="BY334">
        <v>203.39099999999999</v>
      </c>
      <c r="BZ334">
        <v>206.6</v>
      </c>
      <c r="CA334" t="s">
        <v>7496</v>
      </c>
      <c r="CB334">
        <v>7</v>
      </c>
      <c r="CC334">
        <v>10</v>
      </c>
      <c r="CD334">
        <v>12</v>
      </c>
      <c r="CE334">
        <v>12</v>
      </c>
      <c r="CF334" t="s">
        <v>5677</v>
      </c>
      <c r="CG334">
        <v>414</v>
      </c>
      <c r="CH334" t="s">
        <v>5823</v>
      </c>
      <c r="CI334" t="s">
        <v>8661</v>
      </c>
      <c r="CJ334">
        <v>5.56</v>
      </c>
    </row>
    <row r="335" spans="1:89" x14ac:dyDescent="0.35">
      <c r="A335" t="s">
        <v>4215</v>
      </c>
      <c r="B335">
        <v>334</v>
      </c>
      <c r="C335" t="s">
        <v>7778</v>
      </c>
      <c r="D335">
        <v>515</v>
      </c>
      <c r="E335">
        <v>1491.16</v>
      </c>
      <c r="F335">
        <v>10</v>
      </c>
      <c r="G335" t="s">
        <v>7782</v>
      </c>
      <c r="H335" t="s">
        <v>7773</v>
      </c>
      <c r="I335" t="s">
        <v>5753</v>
      </c>
      <c r="J335">
        <v>11</v>
      </c>
      <c r="K335">
        <v>0.59</v>
      </c>
      <c r="L335">
        <v>7</v>
      </c>
      <c r="M335">
        <v>6</v>
      </c>
      <c r="N335" t="s">
        <v>7338</v>
      </c>
      <c r="P335">
        <v>27</v>
      </c>
      <c r="Q335" t="s">
        <v>7784</v>
      </c>
      <c r="R335" t="s">
        <v>7774</v>
      </c>
      <c r="S335" t="s">
        <v>7206</v>
      </c>
      <c r="T335" t="s">
        <v>7527</v>
      </c>
      <c r="U335" t="s">
        <v>7527</v>
      </c>
      <c r="V335">
        <v>5.56</v>
      </c>
      <c r="W335" t="s">
        <v>7900</v>
      </c>
      <c r="X335">
        <v>1.8</v>
      </c>
      <c r="Y335" t="s">
        <v>7774</v>
      </c>
      <c r="Z335" t="s">
        <v>7789</v>
      </c>
      <c r="AA335" t="s">
        <v>7774</v>
      </c>
      <c r="AE335" t="s">
        <v>5678</v>
      </c>
      <c r="AF335">
        <v>42.771196119999999</v>
      </c>
      <c r="AG335">
        <v>-82.037571499999999</v>
      </c>
      <c r="AH335">
        <v>203.4</v>
      </c>
      <c r="AI335">
        <v>290</v>
      </c>
      <c r="AK335">
        <v>15</v>
      </c>
      <c r="AL335">
        <v>986</v>
      </c>
      <c r="AM335">
        <v>8.6560000000000006</v>
      </c>
      <c r="AN335">
        <v>-413.18799999999999</v>
      </c>
      <c r="AO335">
        <v>2117</v>
      </c>
      <c r="AP335">
        <v>2118</v>
      </c>
      <c r="AS335">
        <v>1.24</v>
      </c>
      <c r="AT335">
        <v>1.24</v>
      </c>
      <c r="AV335">
        <v>2.15</v>
      </c>
      <c r="AW335">
        <v>2.15</v>
      </c>
      <c r="BC335">
        <v>0.59</v>
      </c>
      <c r="BD335">
        <v>7</v>
      </c>
      <c r="BE335" t="s">
        <v>1428</v>
      </c>
      <c r="BF335" t="s">
        <v>4215</v>
      </c>
      <c r="BG335">
        <v>334</v>
      </c>
      <c r="BH335" t="s">
        <v>5753</v>
      </c>
      <c r="BI335" t="s">
        <v>7773</v>
      </c>
      <c r="BJ335">
        <v>334</v>
      </c>
      <c r="BK335">
        <v>1590</v>
      </c>
      <c r="BL335">
        <v>514</v>
      </c>
      <c r="BM335">
        <v>27</v>
      </c>
      <c r="BR335">
        <v>13</v>
      </c>
      <c r="BS335">
        <v>0.66</v>
      </c>
      <c r="BT335">
        <v>0.57999999999999996</v>
      </c>
      <c r="BU335">
        <v>0.57999999999999996</v>
      </c>
      <c r="BV335">
        <v>42.771196119999999</v>
      </c>
      <c r="BW335">
        <v>-82.037571499999999</v>
      </c>
      <c r="BX335">
        <v>4735928.9790000003</v>
      </c>
      <c r="BY335">
        <v>203.39099999999999</v>
      </c>
      <c r="BZ335">
        <v>210.2</v>
      </c>
      <c r="CA335" t="s">
        <v>7348</v>
      </c>
      <c r="CB335">
        <v>7</v>
      </c>
      <c r="CC335">
        <v>10</v>
      </c>
      <c r="CD335">
        <v>12</v>
      </c>
      <c r="CE335">
        <v>12</v>
      </c>
      <c r="CF335" t="s">
        <v>5677</v>
      </c>
      <c r="CG335">
        <v>414</v>
      </c>
      <c r="CH335" t="s">
        <v>3290</v>
      </c>
      <c r="CI335" t="s">
        <v>7332</v>
      </c>
      <c r="CJ335">
        <v>5.56</v>
      </c>
      <c r="CK335">
        <v>1.8</v>
      </c>
    </row>
    <row r="336" spans="1:89" x14ac:dyDescent="0.35">
      <c r="A336" t="s">
        <v>4216</v>
      </c>
      <c r="B336">
        <v>335</v>
      </c>
      <c r="C336" t="s">
        <v>7778</v>
      </c>
      <c r="D336">
        <v>516</v>
      </c>
      <c r="E336">
        <v>1491.268</v>
      </c>
      <c r="F336">
        <v>10</v>
      </c>
      <c r="G336" t="s">
        <v>7782</v>
      </c>
      <c r="H336" t="s">
        <v>7773</v>
      </c>
      <c r="I336" t="s">
        <v>5753</v>
      </c>
      <c r="J336">
        <v>15</v>
      </c>
      <c r="K336">
        <v>0.84</v>
      </c>
      <c r="L336">
        <v>12</v>
      </c>
      <c r="M336">
        <v>10</v>
      </c>
      <c r="N336" t="s">
        <v>7553</v>
      </c>
      <c r="P336">
        <v>28</v>
      </c>
      <c r="Q336" t="s">
        <v>7784</v>
      </c>
      <c r="R336" t="s">
        <v>7774</v>
      </c>
      <c r="S336" t="s">
        <v>7206</v>
      </c>
      <c r="T336" t="s">
        <v>7527</v>
      </c>
      <c r="U336" t="s">
        <v>7527</v>
      </c>
      <c r="V336">
        <v>5.56</v>
      </c>
      <c r="W336" t="s">
        <v>7900</v>
      </c>
      <c r="X336">
        <v>1.8</v>
      </c>
      <c r="Y336" t="s">
        <v>7774</v>
      </c>
      <c r="Z336" t="s">
        <v>7788</v>
      </c>
      <c r="AA336" t="s">
        <v>7774</v>
      </c>
      <c r="AB336">
        <v>10</v>
      </c>
      <c r="AC336">
        <v>10</v>
      </c>
      <c r="AD336">
        <v>12</v>
      </c>
      <c r="AE336" t="s">
        <v>5683</v>
      </c>
      <c r="AF336">
        <v>42.771195169999999</v>
      </c>
      <c r="AG336">
        <v>-82.037571540000002</v>
      </c>
      <c r="AH336">
        <v>203.4</v>
      </c>
      <c r="AI336">
        <v>290</v>
      </c>
      <c r="AK336">
        <v>15</v>
      </c>
      <c r="AL336">
        <v>986</v>
      </c>
      <c r="AM336">
        <v>8.7609999999999992</v>
      </c>
      <c r="AN336">
        <v>-416.89400000000001</v>
      </c>
      <c r="AO336">
        <v>2109</v>
      </c>
      <c r="AP336">
        <v>2111</v>
      </c>
      <c r="AS336">
        <v>1.23</v>
      </c>
      <c r="AT336">
        <v>1.23</v>
      </c>
      <c r="AV336">
        <v>2.14</v>
      </c>
      <c r="AW336">
        <v>2.14</v>
      </c>
      <c r="BC336">
        <v>0.84</v>
      </c>
      <c r="BD336">
        <v>12</v>
      </c>
      <c r="BE336" t="s">
        <v>1429</v>
      </c>
      <c r="BF336" t="s">
        <v>4216</v>
      </c>
      <c r="BG336">
        <v>335</v>
      </c>
      <c r="BH336" t="s">
        <v>5753</v>
      </c>
      <c r="BI336" t="s">
        <v>7773</v>
      </c>
      <c r="BJ336">
        <v>335</v>
      </c>
      <c r="BK336">
        <v>1590</v>
      </c>
      <c r="BL336">
        <v>517</v>
      </c>
      <c r="BM336">
        <v>28</v>
      </c>
      <c r="BR336">
        <v>13</v>
      </c>
      <c r="BS336">
        <v>0.66</v>
      </c>
      <c r="BT336">
        <v>0.57999999999999996</v>
      </c>
      <c r="BU336">
        <v>0.57999999999999996</v>
      </c>
      <c r="BV336">
        <v>42.771195169999999</v>
      </c>
      <c r="BW336">
        <v>-82.037571540000002</v>
      </c>
      <c r="BX336">
        <v>4735928.8739999998</v>
      </c>
      <c r="BY336">
        <v>203.39</v>
      </c>
      <c r="BZ336">
        <v>200.9</v>
      </c>
      <c r="CA336" t="s">
        <v>7554</v>
      </c>
      <c r="CB336">
        <v>7</v>
      </c>
      <c r="CC336">
        <v>10</v>
      </c>
      <c r="CD336">
        <v>12</v>
      </c>
      <c r="CE336">
        <v>12</v>
      </c>
      <c r="CF336" t="s">
        <v>5677</v>
      </c>
      <c r="CG336">
        <v>414</v>
      </c>
      <c r="CH336" t="s">
        <v>3290</v>
      </c>
      <c r="CI336" t="s">
        <v>7332</v>
      </c>
      <c r="CJ336">
        <v>5.56</v>
      </c>
      <c r="CK336">
        <v>1.8</v>
      </c>
    </row>
    <row r="337" spans="1:89" hidden="1" x14ac:dyDescent="0.35">
      <c r="A337" t="s">
        <v>4216</v>
      </c>
      <c r="B337">
        <v>336</v>
      </c>
      <c r="C337" t="s">
        <v>7778</v>
      </c>
      <c r="D337">
        <v>517</v>
      </c>
      <c r="E337">
        <v>1491.289</v>
      </c>
      <c r="F337">
        <v>10</v>
      </c>
      <c r="G337" t="s">
        <v>7782</v>
      </c>
      <c r="H337" t="s">
        <v>7773</v>
      </c>
      <c r="I337" t="s">
        <v>7852</v>
      </c>
      <c r="J337">
        <v>15</v>
      </c>
      <c r="K337">
        <v>0.84</v>
      </c>
      <c r="L337">
        <v>55</v>
      </c>
      <c r="M337">
        <v>24</v>
      </c>
      <c r="N337" t="s">
        <v>7565</v>
      </c>
      <c r="P337">
        <v>28</v>
      </c>
      <c r="Q337" t="s">
        <v>7784</v>
      </c>
      <c r="R337" t="s">
        <v>7774</v>
      </c>
      <c r="S337" t="s">
        <v>7206</v>
      </c>
      <c r="T337" t="s">
        <v>7527</v>
      </c>
      <c r="U337" t="s">
        <v>7527</v>
      </c>
      <c r="V337">
        <v>5.56</v>
      </c>
      <c r="W337" t="s">
        <v>7900</v>
      </c>
      <c r="X337">
        <v>1.8</v>
      </c>
      <c r="Y337" t="s">
        <v>7774</v>
      </c>
      <c r="Z337" t="s">
        <v>7879</v>
      </c>
      <c r="AA337" t="s">
        <v>7774</v>
      </c>
      <c r="AB337">
        <v>10</v>
      </c>
      <c r="AE337" t="s">
        <v>5683</v>
      </c>
      <c r="AF337">
        <v>42.771195169999999</v>
      </c>
      <c r="AG337">
        <v>-82.037571540000002</v>
      </c>
      <c r="AH337">
        <v>203.4</v>
      </c>
      <c r="AI337">
        <v>290</v>
      </c>
      <c r="AK337">
        <v>15</v>
      </c>
      <c r="AL337">
        <v>986</v>
      </c>
      <c r="AM337">
        <v>8.7609999999999992</v>
      </c>
      <c r="AN337">
        <v>-416.89400000000001</v>
      </c>
      <c r="AO337">
        <v>2056</v>
      </c>
      <c r="AP337">
        <v>2021</v>
      </c>
      <c r="AS337">
        <v>1.18</v>
      </c>
      <c r="AT337">
        <v>1.2</v>
      </c>
      <c r="AV337">
        <v>2.0499999999999998</v>
      </c>
      <c r="AW337">
        <v>2.08</v>
      </c>
      <c r="BC337">
        <v>0.48</v>
      </c>
      <c r="BD337">
        <v>55</v>
      </c>
      <c r="BE337" t="s">
        <v>8690</v>
      </c>
      <c r="BF337" t="s">
        <v>4216</v>
      </c>
      <c r="BG337">
        <v>336</v>
      </c>
      <c r="BH337" t="s">
        <v>7852</v>
      </c>
      <c r="BI337" t="s">
        <v>7773</v>
      </c>
      <c r="BJ337">
        <v>336</v>
      </c>
      <c r="BK337">
        <v>1590</v>
      </c>
      <c r="BL337">
        <v>517</v>
      </c>
      <c r="BM337">
        <v>28</v>
      </c>
      <c r="BN337" t="s">
        <v>8660</v>
      </c>
      <c r="BR337">
        <v>12</v>
      </c>
      <c r="BS337">
        <v>0.68</v>
      </c>
      <c r="BT337">
        <v>0.61</v>
      </c>
      <c r="BU337">
        <v>0.6</v>
      </c>
      <c r="BV337">
        <v>42.771195169999999</v>
      </c>
      <c r="BW337">
        <v>-82.037571540000002</v>
      </c>
      <c r="BX337">
        <v>4735928.8739999998</v>
      </c>
      <c r="BY337">
        <v>203.39</v>
      </c>
      <c r="BZ337">
        <v>200.9</v>
      </c>
      <c r="CA337" t="s">
        <v>7554</v>
      </c>
      <c r="CB337">
        <v>7</v>
      </c>
      <c r="CC337">
        <v>10</v>
      </c>
      <c r="CD337">
        <v>11</v>
      </c>
      <c r="CE337">
        <v>11</v>
      </c>
      <c r="CF337" t="s">
        <v>5677</v>
      </c>
      <c r="CG337">
        <v>414</v>
      </c>
      <c r="CH337" t="s">
        <v>5823</v>
      </c>
      <c r="CI337" t="s">
        <v>8661</v>
      </c>
      <c r="CJ337">
        <v>5.56</v>
      </c>
    </row>
    <row r="338" spans="1:89" x14ac:dyDescent="0.35">
      <c r="A338" t="s">
        <v>4217</v>
      </c>
      <c r="B338">
        <v>337</v>
      </c>
      <c r="C338" t="s">
        <v>7778</v>
      </c>
      <c r="D338">
        <v>518</v>
      </c>
      <c r="E338">
        <v>1491.31</v>
      </c>
      <c r="F338">
        <v>10</v>
      </c>
      <c r="G338" t="s">
        <v>7782</v>
      </c>
      <c r="H338" t="s">
        <v>7773</v>
      </c>
      <c r="I338" t="s">
        <v>5753</v>
      </c>
      <c r="J338">
        <v>11</v>
      </c>
      <c r="K338">
        <v>0.61</v>
      </c>
      <c r="L338">
        <v>13</v>
      </c>
      <c r="M338">
        <v>10</v>
      </c>
      <c r="N338" t="s">
        <v>7331</v>
      </c>
      <c r="P338">
        <v>28</v>
      </c>
      <c r="Q338" t="s">
        <v>7784</v>
      </c>
      <c r="R338" t="s">
        <v>7774</v>
      </c>
      <c r="S338" t="s">
        <v>7206</v>
      </c>
      <c r="T338" t="s">
        <v>7527</v>
      </c>
      <c r="U338" t="s">
        <v>7527</v>
      </c>
      <c r="V338">
        <v>5.56</v>
      </c>
      <c r="W338" t="s">
        <v>7900</v>
      </c>
      <c r="X338">
        <v>1.8</v>
      </c>
      <c r="Y338" t="s">
        <v>7774</v>
      </c>
      <c r="Z338" t="s">
        <v>7788</v>
      </c>
      <c r="AA338" t="s">
        <v>7774</v>
      </c>
      <c r="AB338">
        <v>10</v>
      </c>
      <c r="AC338">
        <v>10</v>
      </c>
      <c r="AD338">
        <v>12</v>
      </c>
      <c r="AE338" t="s">
        <v>5683</v>
      </c>
      <c r="AF338">
        <v>42.771194790000003</v>
      </c>
      <c r="AG338">
        <v>-82.037571560000004</v>
      </c>
      <c r="AH338">
        <v>203.4</v>
      </c>
      <c r="AI338">
        <v>290</v>
      </c>
      <c r="AK338">
        <v>15</v>
      </c>
      <c r="AL338">
        <v>986</v>
      </c>
      <c r="AM338">
        <v>8.8030000000000008</v>
      </c>
      <c r="AN338">
        <v>-416.95699999999999</v>
      </c>
      <c r="AO338">
        <v>2111</v>
      </c>
      <c r="AP338">
        <v>2113</v>
      </c>
      <c r="AS338">
        <v>1.23</v>
      </c>
      <c r="AT338">
        <v>1.23</v>
      </c>
      <c r="AV338">
        <v>2.14</v>
      </c>
      <c r="AW338">
        <v>2.14</v>
      </c>
      <c r="BC338">
        <v>0.61</v>
      </c>
      <c r="BD338">
        <v>13</v>
      </c>
      <c r="BE338" t="s">
        <v>1430</v>
      </c>
      <c r="BF338" t="s">
        <v>4217</v>
      </c>
      <c r="BG338">
        <v>337</v>
      </c>
      <c r="BH338" t="s">
        <v>5753</v>
      </c>
      <c r="BI338" t="s">
        <v>7773</v>
      </c>
      <c r="BJ338">
        <v>337</v>
      </c>
      <c r="BK338">
        <v>1590</v>
      </c>
      <c r="BL338">
        <v>517</v>
      </c>
      <c r="BM338">
        <v>28</v>
      </c>
      <c r="BR338">
        <v>13</v>
      </c>
      <c r="BS338">
        <v>0.66</v>
      </c>
      <c r="BT338">
        <v>0.57999999999999996</v>
      </c>
      <c r="BU338">
        <v>0.57999999999999996</v>
      </c>
      <c r="BV338">
        <v>42.771194790000003</v>
      </c>
      <c r="BW338">
        <v>-82.037571560000004</v>
      </c>
      <c r="BX338">
        <v>4735928.8320000004</v>
      </c>
      <c r="BY338">
        <v>203.39</v>
      </c>
      <c r="BZ338">
        <v>206.8</v>
      </c>
      <c r="CA338" t="s">
        <v>7561</v>
      </c>
      <c r="CB338">
        <v>7</v>
      </c>
      <c r="CC338">
        <v>10</v>
      </c>
      <c r="CD338">
        <v>12</v>
      </c>
      <c r="CE338">
        <v>12</v>
      </c>
      <c r="CF338" t="s">
        <v>5677</v>
      </c>
      <c r="CG338">
        <v>414</v>
      </c>
      <c r="CH338" t="s">
        <v>3290</v>
      </c>
      <c r="CI338" t="s">
        <v>7332</v>
      </c>
      <c r="CJ338">
        <v>5.56</v>
      </c>
      <c r="CK338">
        <v>1.8</v>
      </c>
    </row>
    <row r="339" spans="1:89" x14ac:dyDescent="0.35">
      <c r="A339" t="s">
        <v>4218</v>
      </c>
      <c r="B339">
        <v>338</v>
      </c>
      <c r="C339" t="s">
        <v>7778</v>
      </c>
      <c r="D339">
        <v>519</v>
      </c>
      <c r="E339">
        <v>1491.711</v>
      </c>
      <c r="F339">
        <v>10</v>
      </c>
      <c r="G339" t="s">
        <v>7782</v>
      </c>
      <c r="H339" t="s">
        <v>7773</v>
      </c>
      <c r="I339" t="s">
        <v>5753</v>
      </c>
      <c r="J339">
        <v>11</v>
      </c>
      <c r="K339">
        <v>0.6</v>
      </c>
      <c r="L339">
        <v>8</v>
      </c>
      <c r="M339">
        <v>7</v>
      </c>
      <c r="N339" t="s">
        <v>7554</v>
      </c>
      <c r="Q339" t="s">
        <v>7784</v>
      </c>
      <c r="R339" t="s">
        <v>7774</v>
      </c>
      <c r="S339" t="s">
        <v>7206</v>
      </c>
      <c r="T339" t="s">
        <v>7527</v>
      </c>
      <c r="U339" t="s">
        <v>7527</v>
      </c>
      <c r="V339">
        <v>5.56</v>
      </c>
      <c r="W339" t="s">
        <v>7900</v>
      </c>
      <c r="X339">
        <v>1.8</v>
      </c>
      <c r="Y339" t="s">
        <v>7774</v>
      </c>
      <c r="Z339" t="s">
        <v>7789</v>
      </c>
      <c r="AA339" t="s">
        <v>7774</v>
      </c>
      <c r="AE339" t="s">
        <v>5678</v>
      </c>
      <c r="AF339">
        <v>42.771191139999999</v>
      </c>
      <c r="AG339">
        <v>-82.037571749999998</v>
      </c>
      <c r="AH339">
        <v>203.4</v>
      </c>
      <c r="AI339">
        <v>290</v>
      </c>
      <c r="AK339">
        <v>15</v>
      </c>
      <c r="AL339">
        <v>986</v>
      </c>
      <c r="AM339">
        <v>9.2059999999999995</v>
      </c>
      <c r="AN339">
        <v>-413.04399999999998</v>
      </c>
      <c r="AO339">
        <v>2117</v>
      </c>
      <c r="AP339">
        <v>2117</v>
      </c>
      <c r="AS339">
        <v>1.24</v>
      </c>
      <c r="AT339">
        <v>1.24</v>
      </c>
      <c r="AV339">
        <v>2.15</v>
      </c>
      <c r="AW339">
        <v>2.15</v>
      </c>
      <c r="BC339">
        <v>0.6</v>
      </c>
      <c r="BD339">
        <v>8</v>
      </c>
      <c r="BE339" t="s">
        <v>1431</v>
      </c>
      <c r="BF339" t="s">
        <v>4218</v>
      </c>
      <c r="BG339">
        <v>338</v>
      </c>
      <c r="BH339" t="s">
        <v>5753</v>
      </c>
      <c r="BI339" t="s">
        <v>7773</v>
      </c>
      <c r="BJ339">
        <v>338</v>
      </c>
      <c r="BK339">
        <v>1590</v>
      </c>
      <c r="BR339">
        <v>13</v>
      </c>
      <c r="BS339">
        <v>0.66</v>
      </c>
      <c r="BT339">
        <v>0.57999999999999996</v>
      </c>
      <c r="BU339">
        <v>0.57999999999999996</v>
      </c>
      <c r="BV339">
        <v>42.771191139999999</v>
      </c>
      <c r="BW339">
        <v>-82.037571749999998</v>
      </c>
      <c r="BX339">
        <v>4735928.4270000001</v>
      </c>
      <c r="BY339">
        <v>203.39</v>
      </c>
      <c r="BZ339">
        <v>199.3</v>
      </c>
      <c r="CA339" t="s">
        <v>7562</v>
      </c>
      <c r="CB339">
        <v>7</v>
      </c>
      <c r="CC339">
        <v>10</v>
      </c>
      <c r="CD339">
        <v>12</v>
      </c>
      <c r="CE339">
        <v>12</v>
      </c>
      <c r="CF339" t="s">
        <v>5677</v>
      </c>
      <c r="CG339">
        <v>414</v>
      </c>
      <c r="CH339" t="s">
        <v>3290</v>
      </c>
      <c r="CI339" t="s">
        <v>7332</v>
      </c>
      <c r="CJ339">
        <v>5.56</v>
      </c>
      <c r="CK339">
        <v>1.8</v>
      </c>
    </row>
    <row r="340" spans="1:89" x14ac:dyDescent="0.35">
      <c r="A340" t="s">
        <v>4219</v>
      </c>
      <c r="B340">
        <v>339</v>
      </c>
      <c r="C340" t="s">
        <v>7778</v>
      </c>
      <c r="D340">
        <v>520</v>
      </c>
      <c r="E340">
        <v>1491.8130000000001</v>
      </c>
      <c r="F340">
        <v>10</v>
      </c>
      <c r="G340" t="s">
        <v>7782</v>
      </c>
      <c r="H340" t="s">
        <v>7773</v>
      </c>
      <c r="I340" t="s">
        <v>5753</v>
      </c>
      <c r="J340">
        <v>11</v>
      </c>
      <c r="K340">
        <v>0.6</v>
      </c>
      <c r="L340">
        <v>12</v>
      </c>
      <c r="M340">
        <v>11</v>
      </c>
      <c r="N340" t="s">
        <v>7565</v>
      </c>
      <c r="Q340" t="s">
        <v>7784</v>
      </c>
      <c r="R340" t="s">
        <v>7774</v>
      </c>
      <c r="S340" t="s">
        <v>7206</v>
      </c>
      <c r="T340" t="s">
        <v>7527</v>
      </c>
      <c r="U340" t="s">
        <v>7527</v>
      </c>
      <c r="V340">
        <v>5.56</v>
      </c>
      <c r="W340" t="s">
        <v>7900</v>
      </c>
      <c r="X340">
        <v>1.8</v>
      </c>
      <c r="Y340" t="s">
        <v>7774</v>
      </c>
      <c r="Z340" t="s">
        <v>7788</v>
      </c>
      <c r="AA340" t="s">
        <v>7774</v>
      </c>
      <c r="AB340">
        <v>10</v>
      </c>
      <c r="AC340">
        <v>10</v>
      </c>
      <c r="AD340">
        <v>12</v>
      </c>
      <c r="AE340" t="s">
        <v>5683</v>
      </c>
      <c r="AF340">
        <v>42.771190230000002</v>
      </c>
      <c r="AG340">
        <v>-82.037571799999995</v>
      </c>
      <c r="AH340">
        <v>203.4</v>
      </c>
      <c r="AI340">
        <v>290</v>
      </c>
      <c r="AK340">
        <v>15</v>
      </c>
      <c r="AL340">
        <v>986</v>
      </c>
      <c r="AM340">
        <v>9.3070000000000004</v>
      </c>
      <c r="AN340">
        <v>-423.20800000000003</v>
      </c>
      <c r="AO340">
        <v>2113</v>
      </c>
      <c r="AP340">
        <v>2114</v>
      </c>
      <c r="AS340">
        <v>1.23</v>
      </c>
      <c r="AT340">
        <v>1.23</v>
      </c>
      <c r="AV340">
        <v>2.14</v>
      </c>
      <c r="AW340">
        <v>2.14</v>
      </c>
      <c r="BC340">
        <v>0.6</v>
      </c>
      <c r="BD340">
        <v>12</v>
      </c>
      <c r="BE340" t="s">
        <v>1432</v>
      </c>
      <c r="BF340" t="s">
        <v>4219</v>
      </c>
      <c r="BG340">
        <v>339</v>
      </c>
      <c r="BH340" t="s">
        <v>5753</v>
      </c>
      <c r="BI340" t="s">
        <v>7773</v>
      </c>
      <c r="BJ340">
        <v>339</v>
      </c>
      <c r="BK340">
        <v>1590</v>
      </c>
      <c r="BR340">
        <v>13</v>
      </c>
      <c r="BS340">
        <v>0.66</v>
      </c>
      <c r="BT340">
        <v>0.57999999999999996</v>
      </c>
      <c r="BU340">
        <v>0.57999999999999996</v>
      </c>
      <c r="BV340">
        <v>42.771190230000002</v>
      </c>
      <c r="BW340">
        <v>-82.037571799999995</v>
      </c>
      <c r="BX340">
        <v>4735928.3250000002</v>
      </c>
      <c r="BY340">
        <v>203.39</v>
      </c>
      <c r="BZ340">
        <v>203.6</v>
      </c>
      <c r="CA340" t="s">
        <v>7550</v>
      </c>
      <c r="CB340">
        <v>7</v>
      </c>
      <c r="CC340">
        <v>10</v>
      </c>
      <c r="CD340">
        <v>12</v>
      </c>
      <c r="CE340">
        <v>12</v>
      </c>
      <c r="CF340" t="s">
        <v>5677</v>
      </c>
      <c r="CG340">
        <v>414</v>
      </c>
      <c r="CH340" t="s">
        <v>3290</v>
      </c>
      <c r="CI340" t="s">
        <v>7332</v>
      </c>
      <c r="CJ340">
        <v>5.56</v>
      </c>
      <c r="CK340">
        <v>1.8</v>
      </c>
    </row>
    <row r="341" spans="1:89" x14ac:dyDescent="0.35">
      <c r="A341" t="s">
        <v>4220</v>
      </c>
      <c r="B341">
        <v>340</v>
      </c>
      <c r="C341" t="s">
        <v>7778</v>
      </c>
      <c r="D341">
        <v>521</v>
      </c>
      <c r="E341">
        <v>1493.0440000000001</v>
      </c>
      <c r="F341">
        <v>10</v>
      </c>
      <c r="G341" t="s">
        <v>7782</v>
      </c>
      <c r="H341" t="s">
        <v>7773</v>
      </c>
      <c r="I341" t="s">
        <v>5753</v>
      </c>
      <c r="J341">
        <v>10</v>
      </c>
      <c r="K341">
        <v>0.57999999999999996</v>
      </c>
      <c r="L341">
        <v>12</v>
      </c>
      <c r="M341">
        <v>9</v>
      </c>
      <c r="N341" t="s">
        <v>7348</v>
      </c>
      <c r="Q341" t="s">
        <v>7784</v>
      </c>
      <c r="R341" t="s">
        <v>7774</v>
      </c>
      <c r="S341" t="s">
        <v>7206</v>
      </c>
      <c r="T341" t="s">
        <v>7527</v>
      </c>
      <c r="U341" t="s">
        <v>7527</v>
      </c>
      <c r="V341">
        <v>5.56</v>
      </c>
      <c r="W341" t="s">
        <v>7900</v>
      </c>
      <c r="X341">
        <v>1.8</v>
      </c>
      <c r="Y341" t="s">
        <v>7774</v>
      </c>
      <c r="Z341" t="s">
        <v>7783</v>
      </c>
      <c r="AA341" t="s">
        <v>7774</v>
      </c>
      <c r="AE341" t="s">
        <v>5678</v>
      </c>
      <c r="AF341">
        <v>42.771179080000003</v>
      </c>
      <c r="AG341">
        <v>-82.03757238</v>
      </c>
      <c r="AH341">
        <v>203.4</v>
      </c>
      <c r="AI341">
        <v>290</v>
      </c>
      <c r="AK341">
        <v>15</v>
      </c>
      <c r="AL341">
        <v>986</v>
      </c>
      <c r="AM341">
        <v>10.538</v>
      </c>
      <c r="AN341">
        <v>-415.12</v>
      </c>
      <c r="AO341">
        <v>2113</v>
      </c>
      <c r="AP341">
        <v>2114</v>
      </c>
      <c r="AS341">
        <v>1.23</v>
      </c>
      <c r="AT341">
        <v>1.23</v>
      </c>
      <c r="AV341">
        <v>2.14</v>
      </c>
      <c r="AW341">
        <v>2.14</v>
      </c>
      <c r="BC341">
        <v>0.57999999999999996</v>
      </c>
      <c r="BD341">
        <v>12</v>
      </c>
      <c r="BE341" t="s">
        <v>1433</v>
      </c>
      <c r="BF341" t="s">
        <v>4220</v>
      </c>
      <c r="BG341">
        <v>340</v>
      </c>
      <c r="BH341" t="s">
        <v>5753</v>
      </c>
      <c r="BI341" t="s">
        <v>7773</v>
      </c>
      <c r="BJ341">
        <v>340</v>
      </c>
      <c r="BK341">
        <v>1590</v>
      </c>
      <c r="BR341">
        <v>13</v>
      </c>
      <c r="BS341">
        <v>0.66</v>
      </c>
      <c r="BT341">
        <v>0.57999999999999996</v>
      </c>
      <c r="BU341">
        <v>0.57999999999999996</v>
      </c>
      <c r="BV341">
        <v>42.771179080000003</v>
      </c>
      <c r="BW341">
        <v>-82.03757238</v>
      </c>
      <c r="BX341">
        <v>4735927.0880000005</v>
      </c>
      <c r="BY341">
        <v>203.39599999999999</v>
      </c>
      <c r="BZ341">
        <v>207.8</v>
      </c>
      <c r="CA341" t="s">
        <v>7552</v>
      </c>
      <c r="CB341">
        <v>7</v>
      </c>
      <c r="CC341">
        <v>10</v>
      </c>
      <c r="CD341">
        <v>12</v>
      </c>
      <c r="CE341">
        <v>12</v>
      </c>
      <c r="CF341" t="s">
        <v>5677</v>
      </c>
      <c r="CG341">
        <v>414</v>
      </c>
      <c r="CH341" t="s">
        <v>3290</v>
      </c>
      <c r="CI341" t="s">
        <v>7332</v>
      </c>
      <c r="CJ341">
        <v>5.56</v>
      </c>
      <c r="CK341">
        <v>1.8</v>
      </c>
    </row>
    <row r="342" spans="1:89" x14ac:dyDescent="0.35">
      <c r="A342" t="s">
        <v>4221</v>
      </c>
      <c r="B342">
        <v>341</v>
      </c>
      <c r="C342" t="s">
        <v>7778</v>
      </c>
      <c r="D342">
        <v>522</v>
      </c>
      <c r="E342">
        <v>1493.2080000000001</v>
      </c>
      <c r="F342">
        <v>10</v>
      </c>
      <c r="G342" t="s">
        <v>7782</v>
      </c>
      <c r="H342" t="s">
        <v>7773</v>
      </c>
      <c r="I342" t="s">
        <v>5753</v>
      </c>
      <c r="J342">
        <v>11</v>
      </c>
      <c r="K342">
        <v>0.64</v>
      </c>
      <c r="L342">
        <v>8</v>
      </c>
      <c r="M342">
        <v>8</v>
      </c>
      <c r="N342" t="s">
        <v>7348</v>
      </c>
      <c r="Q342" t="s">
        <v>7784</v>
      </c>
      <c r="R342" t="s">
        <v>7774</v>
      </c>
      <c r="S342" t="s">
        <v>7206</v>
      </c>
      <c r="T342" t="s">
        <v>7527</v>
      </c>
      <c r="U342" t="s">
        <v>7527</v>
      </c>
      <c r="V342">
        <v>5.56</v>
      </c>
      <c r="W342" t="s">
        <v>7900</v>
      </c>
      <c r="X342">
        <v>1.8</v>
      </c>
      <c r="Y342" t="s">
        <v>7774</v>
      </c>
      <c r="Z342" t="s">
        <v>7789</v>
      </c>
      <c r="AA342" t="s">
        <v>7774</v>
      </c>
      <c r="AE342" t="s">
        <v>5678</v>
      </c>
      <c r="AF342">
        <v>42.77117758</v>
      </c>
      <c r="AG342">
        <v>-82.037572460000007</v>
      </c>
      <c r="AH342">
        <v>203.4</v>
      </c>
      <c r="AI342">
        <v>290</v>
      </c>
      <c r="AK342">
        <v>15</v>
      </c>
      <c r="AL342">
        <v>986</v>
      </c>
      <c r="AM342">
        <v>10.704000000000001</v>
      </c>
      <c r="AN342">
        <v>-415.52100000000002</v>
      </c>
      <c r="AO342">
        <v>2117</v>
      </c>
      <c r="AP342">
        <v>2117</v>
      </c>
      <c r="AS342">
        <v>1.24</v>
      </c>
      <c r="AT342">
        <v>1.24</v>
      </c>
      <c r="AV342">
        <v>2.15</v>
      </c>
      <c r="AW342">
        <v>2.15</v>
      </c>
      <c r="BC342">
        <v>0.64</v>
      </c>
      <c r="BD342">
        <v>8</v>
      </c>
      <c r="BE342" t="s">
        <v>1434</v>
      </c>
      <c r="BF342" t="s">
        <v>4221</v>
      </c>
      <c r="BG342">
        <v>341</v>
      </c>
      <c r="BH342" t="s">
        <v>5753</v>
      </c>
      <c r="BI342" t="s">
        <v>7773</v>
      </c>
      <c r="BJ342">
        <v>341</v>
      </c>
      <c r="BK342">
        <v>1590</v>
      </c>
      <c r="BR342">
        <v>13</v>
      </c>
      <c r="BS342">
        <v>0.66</v>
      </c>
      <c r="BT342">
        <v>0.57999999999999996</v>
      </c>
      <c r="BU342">
        <v>0.57999999999999996</v>
      </c>
      <c r="BV342">
        <v>42.77117758</v>
      </c>
      <c r="BW342">
        <v>-82.037572460000007</v>
      </c>
      <c r="BX342">
        <v>4735926.9210000001</v>
      </c>
      <c r="BY342">
        <v>203.39699999999999</v>
      </c>
      <c r="BZ342">
        <v>208.2</v>
      </c>
      <c r="CA342" t="s">
        <v>7552</v>
      </c>
      <c r="CB342">
        <v>7</v>
      </c>
      <c r="CC342">
        <v>10</v>
      </c>
      <c r="CD342">
        <v>12</v>
      </c>
      <c r="CE342">
        <v>12</v>
      </c>
      <c r="CF342" t="s">
        <v>5677</v>
      </c>
      <c r="CG342">
        <v>414</v>
      </c>
      <c r="CH342" t="s">
        <v>3290</v>
      </c>
      <c r="CI342" t="s">
        <v>7332</v>
      </c>
      <c r="CJ342">
        <v>5.56</v>
      </c>
      <c r="CK342">
        <v>1.8</v>
      </c>
    </row>
    <row r="343" spans="1:89" x14ac:dyDescent="0.35">
      <c r="A343" t="s">
        <v>4222</v>
      </c>
      <c r="B343">
        <v>342</v>
      </c>
      <c r="C343" t="s">
        <v>7778</v>
      </c>
      <c r="D343">
        <v>523</v>
      </c>
      <c r="E343">
        <v>1493.5809999999999</v>
      </c>
      <c r="F343">
        <v>10</v>
      </c>
      <c r="G343" t="s">
        <v>7782</v>
      </c>
      <c r="H343" t="s">
        <v>7773</v>
      </c>
      <c r="I343" t="s">
        <v>5753</v>
      </c>
      <c r="J343">
        <v>10</v>
      </c>
      <c r="K343">
        <v>0.56999999999999995</v>
      </c>
      <c r="L343">
        <v>12</v>
      </c>
      <c r="M343">
        <v>10</v>
      </c>
      <c r="N343" t="s">
        <v>7348</v>
      </c>
      <c r="Q343" t="s">
        <v>7784</v>
      </c>
      <c r="R343" t="s">
        <v>7774</v>
      </c>
      <c r="S343" t="s">
        <v>7206</v>
      </c>
      <c r="T343" t="s">
        <v>7527</v>
      </c>
      <c r="U343" t="s">
        <v>7527</v>
      </c>
      <c r="V343">
        <v>5.56</v>
      </c>
      <c r="W343" t="s">
        <v>7900</v>
      </c>
      <c r="X343">
        <v>1.8</v>
      </c>
      <c r="Y343" t="s">
        <v>7774</v>
      </c>
      <c r="Z343" t="s">
        <v>7783</v>
      </c>
      <c r="AA343" t="s">
        <v>7774</v>
      </c>
      <c r="AE343" t="s">
        <v>5678</v>
      </c>
      <c r="AF343">
        <v>42.771174219999999</v>
      </c>
      <c r="AG343">
        <v>-82.03757263</v>
      </c>
      <c r="AH343">
        <v>203.4</v>
      </c>
      <c r="AI343">
        <v>290</v>
      </c>
      <c r="AK343">
        <v>15</v>
      </c>
      <c r="AL343">
        <v>986</v>
      </c>
      <c r="AM343">
        <v>11.074999999999999</v>
      </c>
      <c r="AN343">
        <v>-414.50599999999997</v>
      </c>
      <c r="AO343">
        <v>2113</v>
      </c>
      <c r="AP343">
        <v>2114</v>
      </c>
      <c r="AS343">
        <v>1.23</v>
      </c>
      <c r="AT343">
        <v>1.23</v>
      </c>
      <c r="AV343">
        <v>2.14</v>
      </c>
      <c r="AW343">
        <v>2.14</v>
      </c>
      <c r="BC343">
        <v>0.56999999999999995</v>
      </c>
      <c r="BD343">
        <v>12</v>
      </c>
      <c r="BE343" t="s">
        <v>1435</v>
      </c>
      <c r="BF343" t="s">
        <v>4222</v>
      </c>
      <c r="BG343">
        <v>342</v>
      </c>
      <c r="BH343" t="s">
        <v>5753</v>
      </c>
      <c r="BI343" t="s">
        <v>7773</v>
      </c>
      <c r="BJ343">
        <v>342</v>
      </c>
      <c r="BK343">
        <v>1590</v>
      </c>
      <c r="BR343">
        <v>13</v>
      </c>
      <c r="BS343">
        <v>0.66</v>
      </c>
      <c r="BT343">
        <v>0.57999999999999996</v>
      </c>
      <c r="BU343">
        <v>0.57999999999999996</v>
      </c>
      <c r="BV343">
        <v>42.771174219999999</v>
      </c>
      <c r="BW343">
        <v>-82.03757263</v>
      </c>
      <c r="BX343">
        <v>4735926.5489999996</v>
      </c>
      <c r="BY343">
        <v>203.398</v>
      </c>
      <c r="BZ343">
        <v>208</v>
      </c>
      <c r="CA343" t="s">
        <v>7552</v>
      </c>
      <c r="CB343">
        <v>7</v>
      </c>
      <c r="CC343">
        <v>10</v>
      </c>
      <c r="CD343">
        <v>12</v>
      </c>
      <c r="CE343">
        <v>12</v>
      </c>
      <c r="CF343" t="s">
        <v>5677</v>
      </c>
      <c r="CG343">
        <v>414</v>
      </c>
      <c r="CH343" t="s">
        <v>3290</v>
      </c>
      <c r="CI343" t="s">
        <v>7332</v>
      </c>
      <c r="CJ343">
        <v>5.56</v>
      </c>
      <c r="CK343">
        <v>1.8</v>
      </c>
    </row>
    <row r="344" spans="1:89" x14ac:dyDescent="0.35">
      <c r="A344" t="s">
        <v>4223</v>
      </c>
      <c r="B344">
        <v>343</v>
      </c>
      <c r="C344" t="s">
        <v>7778</v>
      </c>
      <c r="D344">
        <v>524</v>
      </c>
      <c r="E344">
        <v>1493.67</v>
      </c>
      <c r="F344">
        <v>10</v>
      </c>
      <c r="G344" t="s">
        <v>7782</v>
      </c>
      <c r="H344" t="s">
        <v>7773</v>
      </c>
      <c r="I344" t="s">
        <v>5753</v>
      </c>
      <c r="J344">
        <v>10</v>
      </c>
      <c r="K344">
        <v>0.57999999999999996</v>
      </c>
      <c r="L344">
        <v>10</v>
      </c>
      <c r="M344">
        <v>8</v>
      </c>
      <c r="N344" t="s">
        <v>7348</v>
      </c>
      <c r="P344">
        <v>29</v>
      </c>
      <c r="Q344" t="s">
        <v>7784</v>
      </c>
      <c r="R344" t="s">
        <v>7774</v>
      </c>
      <c r="S344" t="s">
        <v>7206</v>
      </c>
      <c r="T344" t="s">
        <v>7527</v>
      </c>
      <c r="U344" t="s">
        <v>7527</v>
      </c>
      <c r="V344">
        <v>5.56</v>
      </c>
      <c r="W344" t="s">
        <v>7900</v>
      </c>
      <c r="X344">
        <v>1.8</v>
      </c>
      <c r="Y344" t="s">
        <v>7774</v>
      </c>
      <c r="Z344" t="s">
        <v>7783</v>
      </c>
      <c r="AA344" t="s">
        <v>7774</v>
      </c>
      <c r="AE344" t="s">
        <v>5678</v>
      </c>
      <c r="AF344">
        <v>42.771173410000003</v>
      </c>
      <c r="AG344">
        <v>-82.037572670000003</v>
      </c>
      <c r="AH344">
        <v>203.4</v>
      </c>
      <c r="AI344">
        <v>290</v>
      </c>
      <c r="AK344">
        <v>15</v>
      </c>
      <c r="AL344">
        <v>986</v>
      </c>
      <c r="AM344">
        <v>11.164</v>
      </c>
      <c r="AN344">
        <v>-415.45100000000002</v>
      </c>
      <c r="AO344">
        <v>2115</v>
      </c>
      <c r="AP344">
        <v>2116</v>
      </c>
      <c r="AS344">
        <v>1.24</v>
      </c>
      <c r="AT344">
        <v>1.23</v>
      </c>
      <c r="AV344">
        <v>2.15</v>
      </c>
      <c r="AW344">
        <v>2.14</v>
      </c>
      <c r="BC344">
        <v>0.57999999999999996</v>
      </c>
      <c r="BD344">
        <v>10</v>
      </c>
      <c r="BE344" t="s">
        <v>1436</v>
      </c>
      <c r="BF344" t="s">
        <v>4223</v>
      </c>
      <c r="BG344">
        <v>343</v>
      </c>
      <c r="BH344" t="s">
        <v>5753</v>
      </c>
      <c r="BI344" t="s">
        <v>7773</v>
      </c>
      <c r="BJ344">
        <v>343</v>
      </c>
      <c r="BK344">
        <v>1590</v>
      </c>
      <c r="BL344">
        <v>525</v>
      </c>
      <c r="BM344">
        <v>29</v>
      </c>
      <c r="BR344">
        <v>13</v>
      </c>
      <c r="BS344">
        <v>0.66</v>
      </c>
      <c r="BT344">
        <v>0.57999999999999996</v>
      </c>
      <c r="BU344">
        <v>0.57999999999999996</v>
      </c>
      <c r="BV344">
        <v>42.771173410000003</v>
      </c>
      <c r="BW344">
        <v>-82.037572670000003</v>
      </c>
      <c r="BX344">
        <v>4735926.4589999998</v>
      </c>
      <c r="BY344">
        <v>203.399</v>
      </c>
      <c r="BZ344">
        <v>208.4</v>
      </c>
      <c r="CA344" t="s">
        <v>7563</v>
      </c>
      <c r="CB344">
        <v>7</v>
      </c>
      <c r="CC344">
        <v>10</v>
      </c>
      <c r="CD344">
        <v>12</v>
      </c>
      <c r="CE344">
        <v>12</v>
      </c>
      <c r="CF344" t="s">
        <v>5677</v>
      </c>
      <c r="CG344">
        <v>414</v>
      </c>
      <c r="CH344" t="s">
        <v>3290</v>
      </c>
      <c r="CI344" t="s">
        <v>7332</v>
      </c>
      <c r="CJ344">
        <v>5.56</v>
      </c>
      <c r="CK344">
        <v>1.8</v>
      </c>
    </row>
    <row r="345" spans="1:89" hidden="1" x14ac:dyDescent="0.35">
      <c r="A345" t="s">
        <v>4224</v>
      </c>
      <c r="B345">
        <v>344</v>
      </c>
      <c r="C345" t="s">
        <v>7778</v>
      </c>
      <c r="D345">
        <v>525</v>
      </c>
      <c r="E345">
        <v>1493.6890000000001</v>
      </c>
      <c r="F345">
        <v>10</v>
      </c>
      <c r="G345" t="s">
        <v>7782</v>
      </c>
      <c r="H345" t="s">
        <v>7773</v>
      </c>
      <c r="I345" t="s">
        <v>7852</v>
      </c>
      <c r="J345">
        <v>12</v>
      </c>
      <c r="K345">
        <v>0.64</v>
      </c>
      <c r="L345">
        <v>49</v>
      </c>
      <c r="M345">
        <v>28</v>
      </c>
      <c r="N345" t="s">
        <v>7565</v>
      </c>
      <c r="P345">
        <v>29</v>
      </c>
      <c r="Q345" t="s">
        <v>7784</v>
      </c>
      <c r="R345" t="s">
        <v>7774</v>
      </c>
      <c r="S345" t="s">
        <v>7206</v>
      </c>
      <c r="T345" t="s">
        <v>7527</v>
      </c>
      <c r="U345" t="s">
        <v>7527</v>
      </c>
      <c r="V345">
        <v>5.56</v>
      </c>
      <c r="W345" t="s">
        <v>7900</v>
      </c>
      <c r="X345">
        <v>1.8</v>
      </c>
      <c r="Y345" t="s">
        <v>7774</v>
      </c>
      <c r="Z345" t="s">
        <v>7788</v>
      </c>
      <c r="AA345" t="s">
        <v>7774</v>
      </c>
      <c r="AE345" t="s">
        <v>5939</v>
      </c>
      <c r="AF345">
        <v>42.771173410000003</v>
      </c>
      <c r="AG345">
        <v>-82.037572670000003</v>
      </c>
      <c r="AH345">
        <v>203.4</v>
      </c>
      <c r="AI345">
        <v>290</v>
      </c>
      <c r="AK345">
        <v>15</v>
      </c>
      <c r="AL345">
        <v>986</v>
      </c>
      <c r="AM345">
        <v>11.164</v>
      </c>
      <c r="AN345">
        <v>-414.73</v>
      </c>
      <c r="AO345">
        <v>2070</v>
      </c>
      <c r="AP345">
        <v>2056</v>
      </c>
      <c r="AS345">
        <v>1.2</v>
      </c>
      <c r="AT345">
        <v>1.21</v>
      </c>
      <c r="AV345">
        <v>2.08</v>
      </c>
      <c r="AW345">
        <v>2.1</v>
      </c>
      <c r="BC345">
        <v>0.43</v>
      </c>
      <c r="BD345">
        <v>49</v>
      </c>
      <c r="BE345" t="s">
        <v>8691</v>
      </c>
      <c r="BF345" t="s">
        <v>4224</v>
      </c>
      <c r="BG345">
        <v>344</v>
      </c>
      <c r="BH345" t="s">
        <v>7852</v>
      </c>
      <c r="BI345" t="s">
        <v>7773</v>
      </c>
      <c r="BJ345">
        <v>344</v>
      </c>
      <c r="BK345">
        <v>1590</v>
      </c>
      <c r="BL345">
        <v>525</v>
      </c>
      <c r="BM345">
        <v>29</v>
      </c>
      <c r="BN345" t="s">
        <v>8660</v>
      </c>
      <c r="BR345">
        <v>13</v>
      </c>
      <c r="BS345">
        <v>0.67</v>
      </c>
      <c r="BT345">
        <v>0.6</v>
      </c>
      <c r="BU345">
        <v>0.6</v>
      </c>
      <c r="BV345">
        <v>42.771173410000003</v>
      </c>
      <c r="BW345">
        <v>-82.037572670000003</v>
      </c>
      <c r="BX345">
        <v>4735926.4589999998</v>
      </c>
      <c r="BY345">
        <v>203.399</v>
      </c>
      <c r="BZ345">
        <v>200</v>
      </c>
      <c r="CA345" t="s">
        <v>7453</v>
      </c>
      <c r="CB345">
        <v>7</v>
      </c>
      <c r="CC345">
        <v>10</v>
      </c>
      <c r="CD345">
        <v>11</v>
      </c>
      <c r="CE345">
        <v>11</v>
      </c>
      <c r="CF345" t="s">
        <v>5677</v>
      </c>
      <c r="CG345">
        <v>414</v>
      </c>
      <c r="CH345" t="s">
        <v>5823</v>
      </c>
      <c r="CI345" t="s">
        <v>8661</v>
      </c>
      <c r="CJ345">
        <v>5.56</v>
      </c>
    </row>
    <row r="346" spans="1:89" x14ac:dyDescent="0.35">
      <c r="A346" t="s">
        <v>4224</v>
      </c>
      <c r="B346">
        <v>345</v>
      </c>
      <c r="C346" t="s">
        <v>7778</v>
      </c>
      <c r="D346">
        <v>526</v>
      </c>
      <c r="E346">
        <v>1493.7070000000001</v>
      </c>
      <c r="F346">
        <v>10</v>
      </c>
      <c r="G346" t="s">
        <v>7782</v>
      </c>
      <c r="H346" t="s">
        <v>7773</v>
      </c>
      <c r="I346" t="s">
        <v>5753</v>
      </c>
      <c r="J346">
        <v>12</v>
      </c>
      <c r="K346">
        <v>0.64</v>
      </c>
      <c r="L346">
        <v>12</v>
      </c>
      <c r="M346">
        <v>10</v>
      </c>
      <c r="N346" t="s">
        <v>7901</v>
      </c>
      <c r="P346">
        <v>29</v>
      </c>
      <c r="Q346" t="s">
        <v>7784</v>
      </c>
      <c r="R346" t="s">
        <v>7774</v>
      </c>
      <c r="S346" t="s">
        <v>7206</v>
      </c>
      <c r="T346" t="s">
        <v>7527</v>
      </c>
      <c r="U346" t="s">
        <v>7527</v>
      </c>
      <c r="V346">
        <v>5.56</v>
      </c>
      <c r="W346" t="s">
        <v>7900</v>
      </c>
      <c r="X346">
        <v>1.8</v>
      </c>
      <c r="Y346" t="s">
        <v>7774</v>
      </c>
      <c r="Z346" t="s">
        <v>7783</v>
      </c>
      <c r="AA346" t="s">
        <v>7774</v>
      </c>
      <c r="AE346" t="s">
        <v>5678</v>
      </c>
      <c r="AF346">
        <v>42.771173079999997</v>
      </c>
      <c r="AG346">
        <v>-82.037572690000005</v>
      </c>
      <c r="AH346">
        <v>203.4</v>
      </c>
      <c r="AI346">
        <v>290</v>
      </c>
      <c r="AK346">
        <v>15</v>
      </c>
      <c r="AL346">
        <v>986</v>
      </c>
      <c r="AM346">
        <v>11.201000000000001</v>
      </c>
      <c r="AN346">
        <v>-414.73</v>
      </c>
      <c r="AO346">
        <v>2112</v>
      </c>
      <c r="AP346">
        <v>2113</v>
      </c>
      <c r="AS346">
        <v>1.23</v>
      </c>
      <c r="AT346">
        <v>1.23</v>
      </c>
      <c r="AV346">
        <v>2.14</v>
      </c>
      <c r="AW346">
        <v>2.14</v>
      </c>
      <c r="BC346">
        <v>0.64</v>
      </c>
      <c r="BD346">
        <v>12</v>
      </c>
      <c r="BE346" t="s">
        <v>1437</v>
      </c>
      <c r="BF346" t="s">
        <v>4224</v>
      </c>
      <c r="BG346">
        <v>345</v>
      </c>
      <c r="BH346" t="s">
        <v>5753</v>
      </c>
      <c r="BI346" t="s">
        <v>7773</v>
      </c>
      <c r="BJ346">
        <v>345</v>
      </c>
      <c r="BK346">
        <v>1590</v>
      </c>
      <c r="BL346">
        <v>525</v>
      </c>
      <c r="BM346">
        <v>29</v>
      </c>
      <c r="BR346">
        <v>13</v>
      </c>
      <c r="BS346">
        <v>0.66</v>
      </c>
      <c r="BT346">
        <v>0.57999999999999996</v>
      </c>
      <c r="BU346">
        <v>0.57999999999999996</v>
      </c>
      <c r="BV346">
        <v>42.771173079999997</v>
      </c>
      <c r="BW346">
        <v>-82.037572690000005</v>
      </c>
      <c r="BX346">
        <v>4735926.4220000003</v>
      </c>
      <c r="BY346">
        <v>203.399</v>
      </c>
      <c r="BZ346">
        <v>200</v>
      </c>
      <c r="CA346" t="s">
        <v>7453</v>
      </c>
      <c r="CB346">
        <v>7</v>
      </c>
      <c r="CC346">
        <v>10</v>
      </c>
      <c r="CD346">
        <v>12</v>
      </c>
      <c r="CE346">
        <v>12</v>
      </c>
      <c r="CF346" t="s">
        <v>5677</v>
      </c>
      <c r="CG346">
        <v>414</v>
      </c>
      <c r="CH346" t="s">
        <v>3290</v>
      </c>
      <c r="CI346" t="s">
        <v>7332</v>
      </c>
      <c r="CJ346">
        <v>5.56</v>
      </c>
      <c r="CK346">
        <v>1.8</v>
      </c>
    </row>
    <row r="347" spans="1:89" x14ac:dyDescent="0.35">
      <c r="A347" t="s">
        <v>4225</v>
      </c>
      <c r="B347">
        <v>346</v>
      </c>
      <c r="C347" t="s">
        <v>7778</v>
      </c>
      <c r="D347">
        <v>527</v>
      </c>
      <c r="E347">
        <v>1493.7660000000001</v>
      </c>
      <c r="F347">
        <v>10</v>
      </c>
      <c r="G347" t="s">
        <v>7782</v>
      </c>
      <c r="H347" t="s">
        <v>7773</v>
      </c>
      <c r="I347" t="s">
        <v>5753</v>
      </c>
      <c r="J347">
        <v>10</v>
      </c>
      <c r="K347">
        <v>0.55000000000000004</v>
      </c>
      <c r="L347">
        <v>7</v>
      </c>
      <c r="M347">
        <v>7</v>
      </c>
      <c r="N347" t="s">
        <v>7556</v>
      </c>
      <c r="Q347" t="s">
        <v>7784</v>
      </c>
      <c r="R347" t="s">
        <v>7774</v>
      </c>
      <c r="S347" t="s">
        <v>7206</v>
      </c>
      <c r="T347" t="s">
        <v>7527</v>
      </c>
      <c r="U347" t="s">
        <v>7527</v>
      </c>
      <c r="V347">
        <v>5.56</v>
      </c>
      <c r="W347" t="s">
        <v>7900</v>
      </c>
      <c r="X347">
        <v>1.8</v>
      </c>
      <c r="Y347" t="s">
        <v>7774</v>
      </c>
      <c r="Z347" t="s">
        <v>7789</v>
      </c>
      <c r="AA347" t="s">
        <v>7774</v>
      </c>
      <c r="AE347" t="s">
        <v>5859</v>
      </c>
      <c r="AF347">
        <v>42.771172530000001</v>
      </c>
      <c r="AG347">
        <v>-82.03757272</v>
      </c>
      <c r="AH347">
        <v>203.4</v>
      </c>
      <c r="AI347">
        <v>290</v>
      </c>
      <c r="AK347">
        <v>15</v>
      </c>
      <c r="AL347">
        <v>986</v>
      </c>
      <c r="AM347">
        <v>11.262</v>
      </c>
      <c r="AN347">
        <v>-421.29500000000002</v>
      </c>
      <c r="AO347">
        <v>2117</v>
      </c>
      <c r="AP347">
        <v>2118</v>
      </c>
      <c r="AS347">
        <v>1.24</v>
      </c>
      <c r="AT347">
        <v>1.24</v>
      </c>
      <c r="AV347">
        <v>2.15</v>
      </c>
      <c r="AW347">
        <v>2.15</v>
      </c>
      <c r="BC347">
        <v>0.55000000000000004</v>
      </c>
      <c r="BD347">
        <v>7</v>
      </c>
      <c r="BE347" t="s">
        <v>1438</v>
      </c>
      <c r="BF347" t="s">
        <v>4225</v>
      </c>
      <c r="BG347">
        <v>346</v>
      </c>
      <c r="BH347" t="s">
        <v>5753</v>
      </c>
      <c r="BI347" t="s">
        <v>7773</v>
      </c>
      <c r="BJ347">
        <v>346</v>
      </c>
      <c r="BK347">
        <v>1590</v>
      </c>
      <c r="BT347">
        <v>0.57999999999999996</v>
      </c>
      <c r="BU347">
        <v>0.57999999999999996</v>
      </c>
      <c r="BV347">
        <v>42.771172530000001</v>
      </c>
      <c r="BW347">
        <v>-82.03757272</v>
      </c>
      <c r="BX347">
        <v>4735926.3609999996</v>
      </c>
      <c r="BY347">
        <v>203.399</v>
      </c>
      <c r="BZ347">
        <v>202.8</v>
      </c>
      <c r="CA347" t="s">
        <v>7553</v>
      </c>
      <c r="CB347">
        <v>7</v>
      </c>
      <c r="CD347">
        <v>12</v>
      </c>
      <c r="CE347">
        <v>12</v>
      </c>
      <c r="CF347" t="s">
        <v>5677</v>
      </c>
      <c r="CG347">
        <v>414</v>
      </c>
      <c r="CH347" t="s">
        <v>3290</v>
      </c>
      <c r="CI347" t="s">
        <v>7332</v>
      </c>
      <c r="CJ347">
        <v>5.56</v>
      </c>
      <c r="CK347">
        <v>1.8</v>
      </c>
    </row>
    <row r="348" spans="1:89" x14ac:dyDescent="0.35">
      <c r="A348" t="s">
        <v>4226</v>
      </c>
      <c r="B348">
        <v>347</v>
      </c>
      <c r="C348" t="s">
        <v>7778</v>
      </c>
      <c r="D348">
        <v>528</v>
      </c>
      <c r="E348">
        <v>1493.9369999999999</v>
      </c>
      <c r="F348">
        <v>10</v>
      </c>
      <c r="G348" t="s">
        <v>7782</v>
      </c>
      <c r="H348" t="s">
        <v>7773</v>
      </c>
      <c r="I348" t="s">
        <v>5753</v>
      </c>
      <c r="J348">
        <v>11</v>
      </c>
      <c r="K348">
        <v>0.62</v>
      </c>
      <c r="L348">
        <v>8</v>
      </c>
      <c r="M348">
        <v>8</v>
      </c>
      <c r="N348" t="s">
        <v>7562</v>
      </c>
      <c r="Q348" t="s">
        <v>7784</v>
      </c>
      <c r="R348" t="s">
        <v>7774</v>
      </c>
      <c r="S348" t="s">
        <v>7206</v>
      </c>
      <c r="T348" t="s">
        <v>7527</v>
      </c>
      <c r="U348" t="s">
        <v>7527</v>
      </c>
      <c r="V348">
        <v>5.56</v>
      </c>
      <c r="W348" t="s">
        <v>7900</v>
      </c>
      <c r="X348">
        <v>1.8</v>
      </c>
      <c r="Y348" t="s">
        <v>7774</v>
      </c>
      <c r="Z348" t="s">
        <v>7789</v>
      </c>
      <c r="AA348" t="s">
        <v>7774</v>
      </c>
      <c r="AE348" t="s">
        <v>5678</v>
      </c>
      <c r="AF348">
        <v>42.771170980000001</v>
      </c>
      <c r="AG348">
        <v>-82.037572800000007</v>
      </c>
      <c r="AH348">
        <v>203.4</v>
      </c>
      <c r="AI348">
        <v>290</v>
      </c>
      <c r="AK348">
        <v>15</v>
      </c>
      <c r="AL348">
        <v>986</v>
      </c>
      <c r="AM348">
        <v>11.433</v>
      </c>
      <c r="AN348">
        <v>-409.48200000000003</v>
      </c>
      <c r="AO348">
        <v>2117</v>
      </c>
      <c r="AP348">
        <v>2117</v>
      </c>
      <c r="AS348">
        <v>1.24</v>
      </c>
      <c r="AT348">
        <v>1.24</v>
      </c>
      <c r="AV348">
        <v>2.15</v>
      </c>
      <c r="AW348">
        <v>2.15</v>
      </c>
      <c r="BC348">
        <v>0.62</v>
      </c>
      <c r="BD348">
        <v>8</v>
      </c>
      <c r="BE348" t="s">
        <v>1439</v>
      </c>
      <c r="BF348" t="s">
        <v>4226</v>
      </c>
      <c r="BG348">
        <v>347</v>
      </c>
      <c r="BH348" t="s">
        <v>5753</v>
      </c>
      <c r="BI348" t="s">
        <v>7773</v>
      </c>
      <c r="BJ348">
        <v>347</v>
      </c>
      <c r="BK348">
        <v>1590</v>
      </c>
      <c r="BR348">
        <v>13</v>
      </c>
      <c r="BS348">
        <v>0.66</v>
      </c>
      <c r="BT348">
        <v>0.57999999999999996</v>
      </c>
      <c r="BU348">
        <v>0.57999999999999996</v>
      </c>
      <c r="BV348">
        <v>42.771170980000001</v>
      </c>
      <c r="BW348">
        <v>-82.037572800000007</v>
      </c>
      <c r="BX348">
        <v>4735926.1890000002</v>
      </c>
      <c r="BY348">
        <v>203.40100000000001</v>
      </c>
      <c r="BZ348">
        <v>197.8</v>
      </c>
      <c r="CA348" t="s">
        <v>7347</v>
      </c>
      <c r="CB348">
        <v>7</v>
      </c>
      <c r="CC348">
        <v>10</v>
      </c>
      <c r="CD348">
        <v>12</v>
      </c>
      <c r="CE348">
        <v>12</v>
      </c>
      <c r="CF348" t="s">
        <v>5677</v>
      </c>
      <c r="CG348">
        <v>414</v>
      </c>
      <c r="CH348" t="s">
        <v>3290</v>
      </c>
      <c r="CI348" t="s">
        <v>7332</v>
      </c>
      <c r="CJ348">
        <v>5.56</v>
      </c>
      <c r="CK348">
        <v>1.8</v>
      </c>
    </row>
    <row r="349" spans="1:89" x14ac:dyDescent="0.35">
      <c r="A349" t="s">
        <v>4227</v>
      </c>
      <c r="B349">
        <v>348</v>
      </c>
      <c r="C349" t="s">
        <v>7778</v>
      </c>
      <c r="D349">
        <v>529</v>
      </c>
      <c r="E349">
        <v>1493.9939999999999</v>
      </c>
      <c r="F349">
        <v>10</v>
      </c>
      <c r="G349" t="s">
        <v>7782</v>
      </c>
      <c r="H349" t="s">
        <v>7773</v>
      </c>
      <c r="I349" t="s">
        <v>5753</v>
      </c>
      <c r="J349">
        <v>14</v>
      </c>
      <c r="K349">
        <v>0.79</v>
      </c>
      <c r="L349">
        <v>8</v>
      </c>
      <c r="M349">
        <v>8</v>
      </c>
      <c r="N349" t="s">
        <v>7453</v>
      </c>
      <c r="Q349" t="s">
        <v>7784</v>
      </c>
      <c r="R349" t="s">
        <v>7774</v>
      </c>
      <c r="S349" t="s">
        <v>7206</v>
      </c>
      <c r="T349" t="s">
        <v>7527</v>
      </c>
      <c r="U349" t="s">
        <v>7527</v>
      </c>
      <c r="V349">
        <v>5.56</v>
      </c>
      <c r="W349" t="s">
        <v>7900</v>
      </c>
      <c r="X349">
        <v>1.8</v>
      </c>
      <c r="Y349" t="s">
        <v>7774</v>
      </c>
      <c r="Z349" t="s">
        <v>7789</v>
      </c>
      <c r="AA349" t="s">
        <v>7774</v>
      </c>
      <c r="AE349" t="s">
        <v>5678</v>
      </c>
      <c r="AF349">
        <v>42.771170470000001</v>
      </c>
      <c r="AG349">
        <v>-82.037572819999994</v>
      </c>
      <c r="AH349">
        <v>203.4</v>
      </c>
      <c r="AI349">
        <v>290</v>
      </c>
      <c r="AK349">
        <v>15</v>
      </c>
      <c r="AL349">
        <v>986</v>
      </c>
      <c r="AM349">
        <v>11.49</v>
      </c>
      <c r="AN349">
        <v>-410.56299999999999</v>
      </c>
      <c r="AO349">
        <v>2115</v>
      </c>
      <c r="AP349">
        <v>2116</v>
      </c>
      <c r="AS349">
        <v>1.24</v>
      </c>
      <c r="AT349">
        <v>1.24</v>
      </c>
      <c r="AV349">
        <v>2.15</v>
      </c>
      <c r="AW349">
        <v>2.14</v>
      </c>
      <c r="BC349">
        <v>0.79</v>
      </c>
      <c r="BD349">
        <v>8</v>
      </c>
      <c r="BE349" t="s">
        <v>1440</v>
      </c>
      <c r="BF349" t="s">
        <v>4227</v>
      </c>
      <c r="BG349">
        <v>348</v>
      </c>
      <c r="BH349" t="s">
        <v>5753</v>
      </c>
      <c r="BI349" t="s">
        <v>7773</v>
      </c>
      <c r="BJ349">
        <v>348</v>
      </c>
      <c r="BK349">
        <v>1590</v>
      </c>
      <c r="BR349">
        <v>13</v>
      </c>
      <c r="BS349">
        <v>0.66</v>
      </c>
      <c r="BT349">
        <v>0.57999999999999996</v>
      </c>
      <c r="BU349">
        <v>0.57999999999999996</v>
      </c>
      <c r="BV349">
        <v>42.771170470000001</v>
      </c>
      <c r="BW349">
        <v>-82.037572819999994</v>
      </c>
      <c r="BX349">
        <v>4735926.1320000002</v>
      </c>
      <c r="BY349">
        <v>203.40100000000001</v>
      </c>
      <c r="BZ349">
        <v>198.3</v>
      </c>
      <c r="CA349" t="s">
        <v>7564</v>
      </c>
      <c r="CB349">
        <v>7</v>
      </c>
      <c r="CC349">
        <v>10</v>
      </c>
      <c r="CD349">
        <v>12</v>
      </c>
      <c r="CE349">
        <v>12</v>
      </c>
      <c r="CF349" t="s">
        <v>5677</v>
      </c>
      <c r="CG349">
        <v>414</v>
      </c>
      <c r="CH349" t="s">
        <v>3290</v>
      </c>
      <c r="CI349" t="s">
        <v>7332</v>
      </c>
      <c r="CJ349">
        <v>5.56</v>
      </c>
      <c r="CK349">
        <v>1.8</v>
      </c>
    </row>
    <row r="350" spans="1:89" x14ac:dyDescent="0.35">
      <c r="A350" t="s">
        <v>4228</v>
      </c>
      <c r="B350">
        <v>349</v>
      </c>
      <c r="C350" t="s">
        <v>7778</v>
      </c>
      <c r="D350">
        <v>530</v>
      </c>
      <c r="E350">
        <v>1494.337</v>
      </c>
      <c r="F350">
        <v>10</v>
      </c>
      <c r="G350" t="s">
        <v>7782</v>
      </c>
      <c r="H350" t="s">
        <v>7773</v>
      </c>
      <c r="I350" t="s">
        <v>5753</v>
      </c>
      <c r="J350">
        <v>11</v>
      </c>
      <c r="K350">
        <v>0.6</v>
      </c>
      <c r="L350">
        <v>7</v>
      </c>
      <c r="M350">
        <v>7</v>
      </c>
      <c r="N350" t="s">
        <v>7901</v>
      </c>
      <c r="Q350" t="s">
        <v>7784</v>
      </c>
      <c r="R350" t="s">
        <v>7774</v>
      </c>
      <c r="S350" t="s">
        <v>7206</v>
      </c>
      <c r="T350" t="s">
        <v>7527</v>
      </c>
      <c r="U350" t="s">
        <v>7527</v>
      </c>
      <c r="V350">
        <v>5.56</v>
      </c>
      <c r="W350" t="s">
        <v>7900</v>
      </c>
      <c r="X350">
        <v>1.8</v>
      </c>
      <c r="Y350" t="s">
        <v>7774</v>
      </c>
      <c r="Z350" t="s">
        <v>7789</v>
      </c>
      <c r="AA350" t="s">
        <v>7774</v>
      </c>
      <c r="AE350" t="s">
        <v>5678</v>
      </c>
      <c r="AF350">
        <v>42.77116736</v>
      </c>
      <c r="AG350">
        <v>-82.037572990000001</v>
      </c>
      <c r="AH350">
        <v>203.4</v>
      </c>
      <c r="AI350">
        <v>290</v>
      </c>
      <c r="AK350">
        <v>15</v>
      </c>
      <c r="AL350">
        <v>986</v>
      </c>
      <c r="AM350">
        <v>11.833</v>
      </c>
      <c r="AN350">
        <v>-415.21800000000002</v>
      </c>
      <c r="AO350">
        <v>2117</v>
      </c>
      <c r="AP350">
        <v>2118</v>
      </c>
      <c r="AS350">
        <v>1.24</v>
      </c>
      <c r="AT350">
        <v>1.24</v>
      </c>
      <c r="AV350">
        <v>2.15</v>
      </c>
      <c r="AW350">
        <v>2.15</v>
      </c>
      <c r="BC350">
        <v>0.6</v>
      </c>
      <c r="BD350">
        <v>7</v>
      </c>
      <c r="BE350" t="s">
        <v>1441</v>
      </c>
      <c r="BF350" t="s">
        <v>4228</v>
      </c>
      <c r="BG350">
        <v>349</v>
      </c>
      <c r="BH350" t="s">
        <v>5753</v>
      </c>
      <c r="BI350" t="s">
        <v>7773</v>
      </c>
      <c r="BJ350">
        <v>349</v>
      </c>
      <c r="BK350">
        <v>1590</v>
      </c>
      <c r="BR350">
        <v>13</v>
      </c>
      <c r="BS350">
        <v>0.66</v>
      </c>
      <c r="BT350">
        <v>0.57999999999999996</v>
      </c>
      <c r="BU350">
        <v>0.57999999999999996</v>
      </c>
      <c r="BV350">
        <v>42.77116736</v>
      </c>
      <c r="BW350">
        <v>-82.037572990000001</v>
      </c>
      <c r="BX350">
        <v>4735925.7860000003</v>
      </c>
      <c r="BY350">
        <v>203.404</v>
      </c>
      <c r="BZ350">
        <v>200.2</v>
      </c>
      <c r="CA350" t="s">
        <v>7453</v>
      </c>
      <c r="CB350">
        <v>7</v>
      </c>
      <c r="CC350">
        <v>10</v>
      </c>
      <c r="CD350">
        <v>12</v>
      </c>
      <c r="CE350">
        <v>12</v>
      </c>
      <c r="CF350" t="s">
        <v>5677</v>
      </c>
      <c r="CG350">
        <v>414</v>
      </c>
      <c r="CH350" t="s">
        <v>3290</v>
      </c>
      <c r="CI350" t="s">
        <v>7332</v>
      </c>
      <c r="CJ350">
        <v>5.56</v>
      </c>
      <c r="CK350">
        <v>1.8</v>
      </c>
    </row>
    <row r="351" spans="1:89" x14ac:dyDescent="0.35">
      <c r="A351" t="s">
        <v>4229</v>
      </c>
      <c r="B351">
        <v>350</v>
      </c>
      <c r="C351" t="s">
        <v>7778</v>
      </c>
      <c r="D351">
        <v>531</v>
      </c>
      <c r="E351">
        <v>1494.77</v>
      </c>
      <c r="F351">
        <v>10</v>
      </c>
      <c r="G351" t="s">
        <v>7782</v>
      </c>
      <c r="H351" t="s">
        <v>7773</v>
      </c>
      <c r="I351" t="s">
        <v>5753</v>
      </c>
      <c r="J351">
        <v>11</v>
      </c>
      <c r="K351">
        <v>0.63</v>
      </c>
      <c r="L351">
        <v>8</v>
      </c>
      <c r="M351">
        <v>9</v>
      </c>
      <c r="N351" t="s">
        <v>7562</v>
      </c>
      <c r="Q351" t="s">
        <v>7784</v>
      </c>
      <c r="R351" t="s">
        <v>7774</v>
      </c>
      <c r="S351" t="s">
        <v>7206</v>
      </c>
      <c r="T351" t="s">
        <v>7527</v>
      </c>
      <c r="U351" t="s">
        <v>7527</v>
      </c>
      <c r="V351">
        <v>5.56</v>
      </c>
      <c r="W351" t="s">
        <v>7900</v>
      </c>
      <c r="X351">
        <v>1.8</v>
      </c>
      <c r="Y351" t="s">
        <v>7774</v>
      </c>
      <c r="Z351" t="s">
        <v>7789</v>
      </c>
      <c r="AA351" t="s">
        <v>7774</v>
      </c>
      <c r="AE351" t="s">
        <v>5678</v>
      </c>
      <c r="AF351">
        <v>42.771163440000002</v>
      </c>
      <c r="AG351">
        <v>-82.037573190000003</v>
      </c>
      <c r="AH351">
        <v>203.4</v>
      </c>
      <c r="AI351">
        <v>290</v>
      </c>
      <c r="AK351">
        <v>15</v>
      </c>
      <c r="AL351">
        <v>986</v>
      </c>
      <c r="AM351">
        <v>12.266</v>
      </c>
      <c r="AN351">
        <v>-409.54</v>
      </c>
      <c r="AO351">
        <v>2117</v>
      </c>
      <c r="AP351">
        <v>2117</v>
      </c>
      <c r="AS351">
        <v>1.24</v>
      </c>
      <c r="AT351">
        <v>1.24</v>
      </c>
      <c r="AV351">
        <v>2.15</v>
      </c>
      <c r="AW351">
        <v>2.15</v>
      </c>
      <c r="BC351">
        <v>0.63</v>
      </c>
      <c r="BD351">
        <v>8</v>
      </c>
      <c r="BE351" t="s">
        <v>1442</v>
      </c>
      <c r="BF351" t="s">
        <v>4229</v>
      </c>
      <c r="BG351">
        <v>350</v>
      </c>
      <c r="BH351" t="s">
        <v>5753</v>
      </c>
      <c r="BI351" t="s">
        <v>7773</v>
      </c>
      <c r="BJ351">
        <v>350</v>
      </c>
      <c r="BK351">
        <v>1590</v>
      </c>
      <c r="BR351">
        <v>13</v>
      </c>
      <c r="BS351">
        <v>0.66</v>
      </c>
      <c r="BT351">
        <v>0.57999999999999996</v>
      </c>
      <c r="BU351">
        <v>0.57999999999999996</v>
      </c>
      <c r="BV351">
        <v>42.771163440000002</v>
      </c>
      <c r="BW351">
        <v>-82.037573190000003</v>
      </c>
      <c r="BX351">
        <v>4735925.352</v>
      </c>
      <c r="BY351">
        <v>203.40700000000001</v>
      </c>
      <c r="BZ351">
        <v>197.8</v>
      </c>
      <c r="CA351" t="s">
        <v>7347</v>
      </c>
      <c r="CB351">
        <v>7</v>
      </c>
      <c r="CC351">
        <v>10</v>
      </c>
      <c r="CD351">
        <v>12</v>
      </c>
      <c r="CE351">
        <v>12</v>
      </c>
      <c r="CF351" t="s">
        <v>5677</v>
      </c>
      <c r="CG351">
        <v>414</v>
      </c>
      <c r="CH351" t="s">
        <v>3290</v>
      </c>
      <c r="CI351" t="s">
        <v>7332</v>
      </c>
      <c r="CJ351">
        <v>5.56</v>
      </c>
      <c r="CK351">
        <v>1.8</v>
      </c>
    </row>
    <row r="352" spans="1:89" x14ac:dyDescent="0.35">
      <c r="A352" t="s">
        <v>4230</v>
      </c>
      <c r="B352">
        <v>351</v>
      </c>
      <c r="C352" t="s">
        <v>7778</v>
      </c>
      <c r="D352">
        <v>532</v>
      </c>
      <c r="E352">
        <v>1495.6780000000001</v>
      </c>
      <c r="F352">
        <v>10</v>
      </c>
      <c r="G352" t="s">
        <v>7782</v>
      </c>
      <c r="H352" t="s">
        <v>7773</v>
      </c>
      <c r="I352" t="s">
        <v>5753</v>
      </c>
      <c r="J352">
        <v>10</v>
      </c>
      <c r="K352">
        <v>0.57999999999999996</v>
      </c>
      <c r="L352">
        <v>7</v>
      </c>
      <c r="M352">
        <v>8</v>
      </c>
      <c r="N352" t="s">
        <v>7561</v>
      </c>
      <c r="Q352" t="s">
        <v>7784</v>
      </c>
      <c r="R352" t="s">
        <v>7774</v>
      </c>
      <c r="S352" t="s">
        <v>7206</v>
      </c>
      <c r="T352" t="s">
        <v>7527</v>
      </c>
      <c r="U352" t="s">
        <v>7527</v>
      </c>
      <c r="V352">
        <v>5.56</v>
      </c>
      <c r="W352" t="s">
        <v>7900</v>
      </c>
      <c r="X352">
        <v>1.8</v>
      </c>
      <c r="Y352" t="s">
        <v>7774</v>
      </c>
      <c r="Z352" t="s">
        <v>7789</v>
      </c>
      <c r="AA352" t="s">
        <v>7774</v>
      </c>
      <c r="AE352" t="s">
        <v>5678</v>
      </c>
      <c r="AF352">
        <v>42.771155219999997</v>
      </c>
      <c r="AG352">
        <v>-82.037573620000003</v>
      </c>
      <c r="AH352">
        <v>203.4</v>
      </c>
      <c r="AI352">
        <v>290</v>
      </c>
      <c r="AK352">
        <v>15</v>
      </c>
      <c r="AL352">
        <v>986</v>
      </c>
      <c r="AM352">
        <v>13.173999999999999</v>
      </c>
      <c r="AN352">
        <v>-422.74799999999999</v>
      </c>
      <c r="AO352">
        <v>2117</v>
      </c>
      <c r="AP352">
        <v>2118</v>
      </c>
      <c r="AS352">
        <v>1.24</v>
      </c>
      <c r="AT352">
        <v>1.24</v>
      </c>
      <c r="AV352">
        <v>2.15</v>
      </c>
      <c r="AW352">
        <v>2.15</v>
      </c>
      <c r="BC352">
        <v>0.57999999999999996</v>
      </c>
      <c r="BD352">
        <v>7</v>
      </c>
      <c r="BE352" t="s">
        <v>1443</v>
      </c>
      <c r="BF352" t="s">
        <v>4230</v>
      </c>
      <c r="BG352">
        <v>351</v>
      </c>
      <c r="BH352" t="s">
        <v>5753</v>
      </c>
      <c r="BI352" t="s">
        <v>7773</v>
      </c>
      <c r="BJ352">
        <v>351</v>
      </c>
      <c r="BK352">
        <v>1590</v>
      </c>
      <c r="BR352">
        <v>13</v>
      </c>
      <c r="BS352">
        <v>0.66</v>
      </c>
      <c r="BT352">
        <v>0.57999999999999996</v>
      </c>
      <c r="BU352">
        <v>0.57999999999999996</v>
      </c>
      <c r="BV352">
        <v>42.771155219999997</v>
      </c>
      <c r="BW352">
        <v>-82.037573620000003</v>
      </c>
      <c r="BX352">
        <v>4735924.4400000004</v>
      </c>
      <c r="BY352">
        <v>203.41399999999999</v>
      </c>
      <c r="BZ352">
        <v>205.1</v>
      </c>
      <c r="CA352" t="s">
        <v>7449</v>
      </c>
      <c r="CB352">
        <v>7</v>
      </c>
      <c r="CC352">
        <v>10</v>
      </c>
      <c r="CD352">
        <v>12</v>
      </c>
      <c r="CE352">
        <v>12</v>
      </c>
      <c r="CF352" t="s">
        <v>5677</v>
      </c>
      <c r="CG352">
        <v>414</v>
      </c>
      <c r="CH352" t="s">
        <v>3290</v>
      </c>
      <c r="CI352" t="s">
        <v>7332</v>
      </c>
      <c r="CJ352">
        <v>5.56</v>
      </c>
      <c r="CK352">
        <v>1.8</v>
      </c>
    </row>
    <row r="353" spans="1:89" x14ac:dyDescent="0.35">
      <c r="A353" t="s">
        <v>4231</v>
      </c>
      <c r="B353">
        <v>352</v>
      </c>
      <c r="C353" t="s">
        <v>7778</v>
      </c>
      <c r="D353">
        <v>533</v>
      </c>
      <c r="E353">
        <v>1496.0170000000001</v>
      </c>
      <c r="F353">
        <v>10</v>
      </c>
      <c r="G353" t="s">
        <v>7782</v>
      </c>
      <c r="H353" t="s">
        <v>7773</v>
      </c>
      <c r="I353" t="s">
        <v>5753</v>
      </c>
      <c r="J353">
        <v>10</v>
      </c>
      <c r="K353">
        <v>0.56999999999999995</v>
      </c>
      <c r="L353">
        <v>14</v>
      </c>
      <c r="M353">
        <v>9</v>
      </c>
      <c r="N353" t="s">
        <v>7345</v>
      </c>
      <c r="P353">
        <v>30</v>
      </c>
      <c r="Q353" t="s">
        <v>7784</v>
      </c>
      <c r="R353" t="s">
        <v>7774</v>
      </c>
      <c r="S353" t="s">
        <v>7206</v>
      </c>
      <c r="T353" t="s">
        <v>7527</v>
      </c>
      <c r="U353" t="s">
        <v>7527</v>
      </c>
      <c r="V353">
        <v>5.56</v>
      </c>
      <c r="W353" t="s">
        <v>7900</v>
      </c>
      <c r="X353">
        <v>1.8</v>
      </c>
      <c r="Y353" t="s">
        <v>7774</v>
      </c>
      <c r="Z353" t="s">
        <v>7783</v>
      </c>
      <c r="AA353" t="s">
        <v>7774</v>
      </c>
      <c r="AE353" t="s">
        <v>5678</v>
      </c>
      <c r="AF353">
        <v>42.771152180000001</v>
      </c>
      <c r="AG353">
        <v>-82.037573780000002</v>
      </c>
      <c r="AH353">
        <v>203.4</v>
      </c>
      <c r="AI353">
        <v>290</v>
      </c>
      <c r="AK353">
        <v>15</v>
      </c>
      <c r="AL353">
        <v>986</v>
      </c>
      <c r="AM353">
        <v>13.509</v>
      </c>
      <c r="AN353">
        <v>-420.49700000000001</v>
      </c>
      <c r="AO353">
        <v>2111</v>
      </c>
      <c r="AP353">
        <v>2112</v>
      </c>
      <c r="AS353">
        <v>1.23</v>
      </c>
      <c r="AT353">
        <v>1.23</v>
      </c>
      <c r="AV353">
        <v>2.14</v>
      </c>
      <c r="AW353">
        <v>2.14</v>
      </c>
      <c r="BC353">
        <v>0.56999999999999995</v>
      </c>
      <c r="BD353">
        <v>14</v>
      </c>
      <c r="BE353" t="s">
        <v>1444</v>
      </c>
      <c r="BF353" t="s">
        <v>4231</v>
      </c>
      <c r="BG353">
        <v>352</v>
      </c>
      <c r="BH353" t="s">
        <v>5753</v>
      </c>
      <c r="BI353" t="s">
        <v>7773</v>
      </c>
      <c r="BJ353">
        <v>352</v>
      </c>
      <c r="BK353">
        <v>1590</v>
      </c>
      <c r="BL353">
        <v>534</v>
      </c>
      <c r="BM353">
        <v>30</v>
      </c>
      <c r="BR353">
        <v>13</v>
      </c>
      <c r="BS353">
        <v>0.66</v>
      </c>
      <c r="BT353">
        <v>0.57999999999999996</v>
      </c>
      <c r="BU353">
        <v>0.57999999999999996</v>
      </c>
      <c r="BV353">
        <v>42.771152180000001</v>
      </c>
      <c r="BW353">
        <v>-82.037573780000002</v>
      </c>
      <c r="BX353">
        <v>4735924.102</v>
      </c>
      <c r="BY353">
        <v>203.416</v>
      </c>
      <c r="BZ353">
        <v>205.8</v>
      </c>
      <c r="CA353" t="s">
        <v>7565</v>
      </c>
      <c r="CB353">
        <v>7</v>
      </c>
      <c r="CC353">
        <v>10</v>
      </c>
      <c r="CD353">
        <v>12</v>
      </c>
      <c r="CE353">
        <v>12</v>
      </c>
      <c r="CF353" t="s">
        <v>5677</v>
      </c>
      <c r="CG353">
        <v>414</v>
      </c>
      <c r="CH353" t="s">
        <v>3290</v>
      </c>
      <c r="CI353" t="s">
        <v>7332</v>
      </c>
      <c r="CJ353">
        <v>5.56</v>
      </c>
      <c r="CK353">
        <v>1.8</v>
      </c>
    </row>
    <row r="354" spans="1:89" hidden="1" x14ac:dyDescent="0.35">
      <c r="A354" t="s">
        <v>4232</v>
      </c>
      <c r="B354">
        <v>353</v>
      </c>
      <c r="C354" t="s">
        <v>7778</v>
      </c>
      <c r="D354">
        <v>534</v>
      </c>
      <c r="E354">
        <v>1496.027</v>
      </c>
      <c r="F354">
        <v>10</v>
      </c>
      <c r="G354" t="s">
        <v>7782</v>
      </c>
      <c r="H354" t="s">
        <v>7773</v>
      </c>
      <c r="I354" t="s">
        <v>7852</v>
      </c>
      <c r="J354">
        <v>11</v>
      </c>
      <c r="K354">
        <v>0.61</v>
      </c>
      <c r="L354">
        <v>35</v>
      </c>
      <c r="M354">
        <v>16</v>
      </c>
      <c r="N354" t="s">
        <v>7331</v>
      </c>
      <c r="P354">
        <v>30</v>
      </c>
      <c r="Q354" t="s">
        <v>7784</v>
      </c>
      <c r="R354" t="s">
        <v>7774</v>
      </c>
      <c r="S354" t="s">
        <v>7206</v>
      </c>
      <c r="T354" t="s">
        <v>7527</v>
      </c>
      <c r="U354" t="s">
        <v>7527</v>
      </c>
      <c r="V354">
        <v>5.56</v>
      </c>
      <c r="W354" t="s">
        <v>7900</v>
      </c>
      <c r="X354">
        <v>1.8</v>
      </c>
      <c r="Y354" t="s">
        <v>7774</v>
      </c>
      <c r="Z354" t="s">
        <v>7879</v>
      </c>
      <c r="AA354" t="s">
        <v>7774</v>
      </c>
      <c r="AB354">
        <v>10</v>
      </c>
      <c r="AE354" t="s">
        <v>5683</v>
      </c>
      <c r="AF354">
        <v>42.771152180000001</v>
      </c>
      <c r="AG354">
        <v>-82.037573780000002</v>
      </c>
      <c r="AH354">
        <v>203.4</v>
      </c>
      <c r="AI354">
        <v>290</v>
      </c>
      <c r="AK354">
        <v>15</v>
      </c>
      <c r="AL354">
        <v>986</v>
      </c>
      <c r="AM354">
        <v>13.509</v>
      </c>
      <c r="AN354">
        <v>-413.66</v>
      </c>
      <c r="AO354">
        <v>2086</v>
      </c>
      <c r="AP354">
        <v>2081</v>
      </c>
      <c r="AS354">
        <v>1.22</v>
      </c>
      <c r="AT354">
        <v>1.22</v>
      </c>
      <c r="AV354">
        <v>2.11</v>
      </c>
      <c r="AW354">
        <v>2.11</v>
      </c>
      <c r="BC354">
        <v>0.46</v>
      </c>
      <c r="BD354">
        <v>35</v>
      </c>
      <c r="BE354" t="s">
        <v>8692</v>
      </c>
      <c r="BF354" t="s">
        <v>4232</v>
      </c>
      <c r="BG354">
        <v>353</v>
      </c>
      <c r="BH354" t="s">
        <v>7852</v>
      </c>
      <c r="BI354" t="s">
        <v>7773</v>
      </c>
      <c r="BJ354">
        <v>353</v>
      </c>
      <c r="BK354">
        <v>1590</v>
      </c>
      <c r="BL354">
        <v>534</v>
      </c>
      <c r="BM354">
        <v>30</v>
      </c>
      <c r="BN354" t="s">
        <v>8660</v>
      </c>
      <c r="BR354">
        <v>13</v>
      </c>
      <c r="BS354">
        <v>0.67</v>
      </c>
      <c r="BT354">
        <v>0.59</v>
      </c>
      <c r="BU354">
        <v>0.59</v>
      </c>
      <c r="BV354">
        <v>42.771152180000001</v>
      </c>
      <c r="BW354">
        <v>-82.037573780000002</v>
      </c>
      <c r="BX354">
        <v>4735924.102</v>
      </c>
      <c r="BY354">
        <v>203.416</v>
      </c>
      <c r="BZ354">
        <v>205.8</v>
      </c>
      <c r="CA354" t="s">
        <v>7565</v>
      </c>
      <c r="CB354">
        <v>7</v>
      </c>
      <c r="CC354">
        <v>10</v>
      </c>
      <c r="CD354">
        <v>11</v>
      </c>
      <c r="CE354">
        <v>12</v>
      </c>
      <c r="CF354" t="s">
        <v>5677</v>
      </c>
      <c r="CG354">
        <v>414</v>
      </c>
      <c r="CH354" t="s">
        <v>5823</v>
      </c>
      <c r="CI354" t="s">
        <v>8661</v>
      </c>
      <c r="CJ354">
        <v>5.56</v>
      </c>
    </row>
    <row r="355" spans="1:89" x14ac:dyDescent="0.35">
      <c r="A355" t="s">
        <v>4232</v>
      </c>
      <c r="B355">
        <v>354</v>
      </c>
      <c r="C355" t="s">
        <v>7778</v>
      </c>
      <c r="D355">
        <v>535</v>
      </c>
      <c r="E355">
        <v>1496.0409999999999</v>
      </c>
      <c r="F355">
        <v>10</v>
      </c>
      <c r="G355" t="s">
        <v>7782</v>
      </c>
      <c r="H355" t="s">
        <v>7773</v>
      </c>
      <c r="I355" t="s">
        <v>5753</v>
      </c>
      <c r="J355">
        <v>11</v>
      </c>
      <c r="K355">
        <v>0.61</v>
      </c>
      <c r="L355">
        <v>7</v>
      </c>
      <c r="M355">
        <v>11</v>
      </c>
      <c r="N355" t="s">
        <v>7348</v>
      </c>
      <c r="P355">
        <v>30</v>
      </c>
      <c r="Q355" t="s">
        <v>7784</v>
      </c>
      <c r="R355" t="s">
        <v>7774</v>
      </c>
      <c r="S355" t="s">
        <v>7206</v>
      </c>
      <c r="T355" t="s">
        <v>7527</v>
      </c>
      <c r="U355" t="s">
        <v>7527</v>
      </c>
      <c r="V355">
        <v>5.56</v>
      </c>
      <c r="W355" t="s">
        <v>7900</v>
      </c>
      <c r="X355">
        <v>1.8</v>
      </c>
      <c r="Y355" t="s">
        <v>7774</v>
      </c>
      <c r="Z355" t="s">
        <v>7786</v>
      </c>
      <c r="AA355" t="s">
        <v>7774</v>
      </c>
      <c r="AB355">
        <v>10</v>
      </c>
      <c r="AC355">
        <v>10</v>
      </c>
      <c r="AD355">
        <v>15</v>
      </c>
      <c r="AE355" t="s">
        <v>5683</v>
      </c>
      <c r="AF355">
        <v>42.771151930000002</v>
      </c>
      <c r="AG355">
        <v>-82.037573789999996</v>
      </c>
      <c r="AH355">
        <v>203.4</v>
      </c>
      <c r="AI355">
        <v>290</v>
      </c>
      <c r="AK355">
        <v>15</v>
      </c>
      <c r="AL355">
        <v>986</v>
      </c>
      <c r="AM355">
        <v>13.537000000000001</v>
      </c>
      <c r="AN355">
        <v>-413.66</v>
      </c>
      <c r="AO355">
        <v>2117</v>
      </c>
      <c r="AP355">
        <v>2118</v>
      </c>
      <c r="AS355">
        <v>1.24</v>
      </c>
      <c r="AT355">
        <v>1.24</v>
      </c>
      <c r="AV355">
        <v>2.15</v>
      </c>
      <c r="AW355">
        <v>2.15</v>
      </c>
      <c r="BC355">
        <v>0.61</v>
      </c>
      <c r="BD355">
        <v>7</v>
      </c>
      <c r="BE355" t="s">
        <v>1445</v>
      </c>
      <c r="BF355" t="s">
        <v>4232</v>
      </c>
      <c r="BG355">
        <v>354</v>
      </c>
      <c r="BH355" t="s">
        <v>5753</v>
      </c>
      <c r="BI355" t="s">
        <v>7773</v>
      </c>
      <c r="BJ355">
        <v>354</v>
      </c>
      <c r="BK355">
        <v>1590</v>
      </c>
      <c r="BL355">
        <v>534</v>
      </c>
      <c r="BM355">
        <v>30</v>
      </c>
      <c r="BR355">
        <v>13</v>
      </c>
      <c r="BS355">
        <v>0.66</v>
      </c>
      <c r="BT355">
        <v>0.57999999999999996</v>
      </c>
      <c r="BU355">
        <v>0.57999999999999996</v>
      </c>
      <c r="BV355">
        <v>42.771151930000002</v>
      </c>
      <c r="BW355">
        <v>-82.037573789999996</v>
      </c>
      <c r="BX355">
        <v>4735924.0750000002</v>
      </c>
      <c r="BY355">
        <v>203.416</v>
      </c>
      <c r="BZ355">
        <v>208</v>
      </c>
      <c r="CA355" t="s">
        <v>7552</v>
      </c>
      <c r="CB355">
        <v>7</v>
      </c>
      <c r="CC355">
        <v>10</v>
      </c>
      <c r="CD355">
        <v>12</v>
      </c>
      <c r="CE355">
        <v>12</v>
      </c>
      <c r="CF355" t="s">
        <v>5677</v>
      </c>
      <c r="CG355">
        <v>414</v>
      </c>
      <c r="CH355" t="s">
        <v>3290</v>
      </c>
      <c r="CI355" t="s">
        <v>7332</v>
      </c>
      <c r="CJ355">
        <v>5.56</v>
      </c>
      <c r="CK355">
        <v>1.8</v>
      </c>
    </row>
    <row r="356" spans="1:89" x14ac:dyDescent="0.35">
      <c r="A356" t="s">
        <v>4233</v>
      </c>
      <c r="B356">
        <v>355</v>
      </c>
      <c r="C356" t="s">
        <v>7778</v>
      </c>
      <c r="D356">
        <v>536</v>
      </c>
      <c r="E356">
        <v>1496.085</v>
      </c>
      <c r="F356">
        <v>10</v>
      </c>
      <c r="G356" t="s">
        <v>7782</v>
      </c>
      <c r="H356" t="s">
        <v>7773</v>
      </c>
      <c r="I356" t="s">
        <v>5753</v>
      </c>
      <c r="J356">
        <v>12</v>
      </c>
      <c r="K356">
        <v>0.69</v>
      </c>
      <c r="L356">
        <v>12</v>
      </c>
      <c r="M356">
        <v>13</v>
      </c>
      <c r="N356" t="s">
        <v>7901</v>
      </c>
      <c r="P356">
        <v>31</v>
      </c>
      <c r="Q356" t="s">
        <v>7784</v>
      </c>
      <c r="R356" t="s">
        <v>7774</v>
      </c>
      <c r="S356" t="s">
        <v>7206</v>
      </c>
      <c r="T356" t="s">
        <v>7527</v>
      </c>
      <c r="U356" t="s">
        <v>7527</v>
      </c>
      <c r="V356">
        <v>5.56</v>
      </c>
      <c r="W356" t="s">
        <v>7900</v>
      </c>
      <c r="X356">
        <v>1.8</v>
      </c>
      <c r="Y356" t="s">
        <v>7774</v>
      </c>
      <c r="Z356" t="s">
        <v>7788</v>
      </c>
      <c r="AA356" t="s">
        <v>7774</v>
      </c>
      <c r="AB356">
        <v>10</v>
      </c>
      <c r="AC356">
        <v>10</v>
      </c>
      <c r="AD356">
        <v>12</v>
      </c>
      <c r="AE356" t="s">
        <v>5683</v>
      </c>
      <c r="AF356">
        <v>42.77115156</v>
      </c>
      <c r="AG356">
        <v>-82.037573809999998</v>
      </c>
      <c r="AH356">
        <v>203.4</v>
      </c>
      <c r="AI356">
        <v>290</v>
      </c>
      <c r="AK356">
        <v>15</v>
      </c>
      <c r="AL356">
        <v>986</v>
      </c>
      <c r="AM356">
        <v>13.577999999999999</v>
      </c>
      <c r="AN356">
        <v>-412.57799999999997</v>
      </c>
      <c r="AO356">
        <v>2111</v>
      </c>
      <c r="AP356">
        <v>2112</v>
      </c>
      <c r="AS356">
        <v>1.23</v>
      </c>
      <c r="AT356">
        <v>1.23</v>
      </c>
      <c r="AV356">
        <v>2.14</v>
      </c>
      <c r="AW356">
        <v>2.14</v>
      </c>
      <c r="BC356">
        <v>0.69</v>
      </c>
      <c r="BD356">
        <v>12</v>
      </c>
      <c r="BE356" t="s">
        <v>1446</v>
      </c>
      <c r="BF356" t="s">
        <v>4233</v>
      </c>
      <c r="BG356">
        <v>355</v>
      </c>
      <c r="BH356" t="s">
        <v>5753</v>
      </c>
      <c r="BI356" t="s">
        <v>7773</v>
      </c>
      <c r="BJ356">
        <v>355</v>
      </c>
      <c r="BK356">
        <v>1590</v>
      </c>
      <c r="BL356">
        <v>537</v>
      </c>
      <c r="BM356">
        <v>31</v>
      </c>
      <c r="BR356">
        <v>13</v>
      </c>
      <c r="BS356">
        <v>0.66</v>
      </c>
      <c r="BT356">
        <v>0.57999999999999996</v>
      </c>
      <c r="BU356">
        <v>0.57999999999999996</v>
      </c>
      <c r="BV356">
        <v>42.77115156</v>
      </c>
      <c r="BW356">
        <v>-82.037573809999998</v>
      </c>
      <c r="BX356">
        <v>4735924.0329999998</v>
      </c>
      <c r="BY356">
        <v>203.416</v>
      </c>
      <c r="BZ356">
        <v>199.1</v>
      </c>
      <c r="CA356" t="s">
        <v>7455</v>
      </c>
      <c r="CB356">
        <v>7</v>
      </c>
      <c r="CC356">
        <v>10</v>
      </c>
      <c r="CD356">
        <v>12</v>
      </c>
      <c r="CE356">
        <v>12</v>
      </c>
      <c r="CF356" t="s">
        <v>5677</v>
      </c>
      <c r="CG356">
        <v>414</v>
      </c>
      <c r="CH356" t="s">
        <v>3290</v>
      </c>
      <c r="CI356" t="s">
        <v>7332</v>
      </c>
      <c r="CJ356">
        <v>5.56</v>
      </c>
      <c r="CK356">
        <v>1.8</v>
      </c>
    </row>
    <row r="357" spans="1:89" hidden="1" x14ac:dyDescent="0.35">
      <c r="A357" t="s">
        <v>4234</v>
      </c>
      <c r="B357">
        <v>356</v>
      </c>
      <c r="C357" t="s">
        <v>7778</v>
      </c>
      <c r="D357">
        <v>537</v>
      </c>
      <c r="E357">
        <v>1496.097</v>
      </c>
      <c r="F357">
        <v>10</v>
      </c>
      <c r="G357" t="s">
        <v>7782</v>
      </c>
      <c r="H357" t="s">
        <v>7773</v>
      </c>
      <c r="I357" t="s">
        <v>7852</v>
      </c>
      <c r="J357">
        <v>13</v>
      </c>
      <c r="K357">
        <v>0.7</v>
      </c>
      <c r="L357">
        <v>38</v>
      </c>
      <c r="M357">
        <v>24</v>
      </c>
      <c r="N357" t="s">
        <v>7556</v>
      </c>
      <c r="P357">
        <v>31</v>
      </c>
      <c r="Q357" t="s">
        <v>7784</v>
      </c>
      <c r="R357" t="s">
        <v>7774</v>
      </c>
      <c r="S357" t="s">
        <v>7206</v>
      </c>
      <c r="T357" t="s">
        <v>7527</v>
      </c>
      <c r="U357" t="s">
        <v>7527</v>
      </c>
      <c r="V357">
        <v>5.56</v>
      </c>
      <c r="W357" t="s">
        <v>7900</v>
      </c>
      <c r="X357">
        <v>1.8</v>
      </c>
      <c r="Y357" t="s">
        <v>7774</v>
      </c>
      <c r="Z357" t="s">
        <v>7788</v>
      </c>
      <c r="AA357" t="s">
        <v>7774</v>
      </c>
      <c r="AB357">
        <v>10</v>
      </c>
      <c r="AE357" t="s">
        <v>5683</v>
      </c>
      <c r="AF357">
        <v>42.77115156</v>
      </c>
      <c r="AG357">
        <v>-82.037573809999998</v>
      </c>
      <c r="AH357">
        <v>203.4</v>
      </c>
      <c r="AI357">
        <v>290</v>
      </c>
      <c r="AK357">
        <v>15</v>
      </c>
      <c r="AL357">
        <v>986</v>
      </c>
      <c r="AM357">
        <v>13.577999999999999</v>
      </c>
      <c r="AN357">
        <v>-412.57799999999997</v>
      </c>
      <c r="AO357">
        <v>2073</v>
      </c>
      <c r="AP357">
        <v>2069</v>
      </c>
      <c r="AS357">
        <v>1.21</v>
      </c>
      <c r="AT357">
        <v>1.21</v>
      </c>
      <c r="AV357">
        <v>2.1</v>
      </c>
      <c r="AW357">
        <v>2.1</v>
      </c>
      <c r="BC357">
        <v>0.55000000000000004</v>
      </c>
      <c r="BD357">
        <v>38</v>
      </c>
      <c r="BE357" t="s">
        <v>8693</v>
      </c>
      <c r="BF357" t="s">
        <v>4234</v>
      </c>
      <c r="BG357">
        <v>356</v>
      </c>
      <c r="BH357" t="s">
        <v>7852</v>
      </c>
      <c r="BI357" t="s">
        <v>7773</v>
      </c>
      <c r="BJ357">
        <v>356</v>
      </c>
      <c r="BK357">
        <v>1590</v>
      </c>
      <c r="BL357">
        <v>537</v>
      </c>
      <c r="BM357">
        <v>31</v>
      </c>
      <c r="BN357" t="s">
        <v>8660</v>
      </c>
      <c r="BR357">
        <v>13</v>
      </c>
      <c r="BS357">
        <v>0.67</v>
      </c>
      <c r="BT357">
        <v>0.6</v>
      </c>
      <c r="BU357">
        <v>0.59</v>
      </c>
      <c r="BV357">
        <v>42.77115156</v>
      </c>
      <c r="BW357">
        <v>-82.037573809999998</v>
      </c>
      <c r="BX357">
        <v>4735924.0329999998</v>
      </c>
      <c r="BY357">
        <v>203.416</v>
      </c>
      <c r="BZ357">
        <v>199.1</v>
      </c>
      <c r="CA357" t="s">
        <v>7455</v>
      </c>
      <c r="CB357">
        <v>7</v>
      </c>
      <c r="CC357">
        <v>10</v>
      </c>
      <c r="CD357">
        <v>11</v>
      </c>
      <c r="CE357">
        <v>11</v>
      </c>
      <c r="CF357" t="s">
        <v>5677</v>
      </c>
      <c r="CG357">
        <v>414</v>
      </c>
      <c r="CH357" t="s">
        <v>5823</v>
      </c>
      <c r="CI357" t="s">
        <v>8661</v>
      </c>
      <c r="CJ357">
        <v>5.56</v>
      </c>
    </row>
    <row r="358" spans="1:89" x14ac:dyDescent="0.35">
      <c r="A358" t="s">
        <v>4234</v>
      </c>
      <c r="B358">
        <v>357</v>
      </c>
      <c r="C358" t="s">
        <v>7778</v>
      </c>
      <c r="D358">
        <v>538</v>
      </c>
      <c r="E358">
        <v>1496.11</v>
      </c>
      <c r="F358">
        <v>10</v>
      </c>
      <c r="G358" t="s">
        <v>7782</v>
      </c>
      <c r="H358" t="s">
        <v>7773</v>
      </c>
      <c r="I358" t="s">
        <v>5753</v>
      </c>
      <c r="J358">
        <v>13</v>
      </c>
      <c r="K358">
        <v>0.7</v>
      </c>
      <c r="L358">
        <v>13</v>
      </c>
      <c r="M358">
        <v>11</v>
      </c>
      <c r="N358" t="s">
        <v>7561</v>
      </c>
      <c r="P358">
        <v>31</v>
      </c>
      <c r="Q358" t="s">
        <v>7784</v>
      </c>
      <c r="R358" t="s">
        <v>7774</v>
      </c>
      <c r="S358" t="s">
        <v>7206</v>
      </c>
      <c r="T358" t="s">
        <v>7527</v>
      </c>
      <c r="U358" t="s">
        <v>7527</v>
      </c>
      <c r="V358">
        <v>5.56</v>
      </c>
      <c r="W358" t="s">
        <v>7900</v>
      </c>
      <c r="X358">
        <v>1.8</v>
      </c>
      <c r="Y358" t="s">
        <v>7774</v>
      </c>
      <c r="Z358" t="s">
        <v>7788</v>
      </c>
      <c r="AA358" t="s">
        <v>7774</v>
      </c>
      <c r="AB358">
        <v>10</v>
      </c>
      <c r="AC358">
        <v>10</v>
      </c>
      <c r="AD358">
        <v>12</v>
      </c>
      <c r="AE358" t="s">
        <v>5683</v>
      </c>
      <c r="AF358">
        <v>42.771151330000002</v>
      </c>
      <c r="AG358">
        <v>-82.037573820000006</v>
      </c>
      <c r="AH358">
        <v>203.4</v>
      </c>
      <c r="AI358">
        <v>290</v>
      </c>
      <c r="AK358">
        <v>15</v>
      </c>
      <c r="AL358">
        <v>986</v>
      </c>
      <c r="AM358">
        <v>13.603</v>
      </c>
      <c r="AN358">
        <v>-421.47399999999999</v>
      </c>
      <c r="AO358">
        <v>2110</v>
      </c>
      <c r="AP358">
        <v>2112</v>
      </c>
      <c r="AS358">
        <v>1.23</v>
      </c>
      <c r="AT358">
        <v>1.23</v>
      </c>
      <c r="AV358">
        <v>2.14</v>
      </c>
      <c r="AW358">
        <v>2.14</v>
      </c>
      <c r="BC358">
        <v>0.7</v>
      </c>
      <c r="BD358">
        <v>13</v>
      </c>
      <c r="BE358" t="s">
        <v>1447</v>
      </c>
      <c r="BF358" t="s">
        <v>4234</v>
      </c>
      <c r="BG358">
        <v>357</v>
      </c>
      <c r="BH358" t="s">
        <v>5753</v>
      </c>
      <c r="BI358" t="s">
        <v>7773</v>
      </c>
      <c r="BJ358">
        <v>357</v>
      </c>
      <c r="BK358">
        <v>1590</v>
      </c>
      <c r="BL358">
        <v>537</v>
      </c>
      <c r="BM358">
        <v>31</v>
      </c>
      <c r="BR358">
        <v>13</v>
      </c>
      <c r="BS358">
        <v>0.66</v>
      </c>
      <c r="BT358">
        <v>0.57999999999999996</v>
      </c>
      <c r="BU358">
        <v>0.57999999999999996</v>
      </c>
      <c r="BV358">
        <v>42.771151330000002</v>
      </c>
      <c r="BW358">
        <v>-82.037573820000006</v>
      </c>
      <c r="BX358">
        <v>4735924.0080000004</v>
      </c>
      <c r="BY358">
        <v>203.416</v>
      </c>
      <c r="BZ358">
        <v>204.5</v>
      </c>
      <c r="CA358" t="s">
        <v>7560</v>
      </c>
      <c r="CB358">
        <v>7</v>
      </c>
      <c r="CC358">
        <v>10</v>
      </c>
      <c r="CD358">
        <v>12</v>
      </c>
      <c r="CE358">
        <v>12</v>
      </c>
      <c r="CF358" t="s">
        <v>5677</v>
      </c>
      <c r="CG358">
        <v>414</v>
      </c>
      <c r="CH358" t="s">
        <v>3290</v>
      </c>
      <c r="CI358" t="s">
        <v>7332</v>
      </c>
      <c r="CJ358">
        <v>5.56</v>
      </c>
      <c r="CK358">
        <v>1.8</v>
      </c>
    </row>
    <row r="359" spans="1:89" x14ac:dyDescent="0.35">
      <c r="A359" t="s">
        <v>4235</v>
      </c>
      <c r="B359">
        <v>358</v>
      </c>
      <c r="C359" t="s">
        <v>7778</v>
      </c>
      <c r="D359">
        <v>539</v>
      </c>
      <c r="E359">
        <v>1496.3489999999999</v>
      </c>
      <c r="F359">
        <v>10</v>
      </c>
      <c r="G359" t="s">
        <v>7782</v>
      </c>
      <c r="H359" t="s">
        <v>7773</v>
      </c>
      <c r="I359" t="s">
        <v>5753</v>
      </c>
      <c r="J359">
        <v>12</v>
      </c>
      <c r="K359">
        <v>0.66</v>
      </c>
      <c r="L359">
        <v>7</v>
      </c>
      <c r="M359">
        <v>6</v>
      </c>
      <c r="N359" t="s">
        <v>7335</v>
      </c>
      <c r="Q359" t="s">
        <v>7784</v>
      </c>
      <c r="R359" t="s">
        <v>7774</v>
      </c>
      <c r="S359" t="s">
        <v>7206</v>
      </c>
      <c r="T359" t="s">
        <v>7527</v>
      </c>
      <c r="U359" t="s">
        <v>7527</v>
      </c>
      <c r="V359">
        <v>5.56</v>
      </c>
      <c r="W359" t="s">
        <v>7900</v>
      </c>
      <c r="X359">
        <v>1.8</v>
      </c>
      <c r="Y359" t="s">
        <v>7774</v>
      </c>
      <c r="Z359" t="s">
        <v>7789</v>
      </c>
      <c r="AA359" t="s">
        <v>7774</v>
      </c>
      <c r="AE359" t="s">
        <v>5678</v>
      </c>
      <c r="AF359">
        <v>42.771149139999999</v>
      </c>
      <c r="AG359">
        <v>-82.037573929999994</v>
      </c>
      <c r="AH359">
        <v>203.4</v>
      </c>
      <c r="AI359">
        <v>290</v>
      </c>
      <c r="AK359">
        <v>15</v>
      </c>
      <c r="AL359">
        <v>986</v>
      </c>
      <c r="AM359">
        <v>13.845000000000001</v>
      </c>
      <c r="AN359">
        <v>-410.23700000000002</v>
      </c>
      <c r="AO359">
        <v>2117</v>
      </c>
      <c r="AP359">
        <v>2117</v>
      </c>
      <c r="AS359">
        <v>1.24</v>
      </c>
      <c r="AT359">
        <v>1.24</v>
      </c>
      <c r="AV359">
        <v>2.15</v>
      </c>
      <c r="AW359">
        <v>2.15</v>
      </c>
      <c r="BC359">
        <v>0.66</v>
      </c>
      <c r="BD359">
        <v>7</v>
      </c>
      <c r="BE359" t="s">
        <v>1448</v>
      </c>
      <c r="BF359" t="s">
        <v>4235</v>
      </c>
      <c r="BG359">
        <v>358</v>
      </c>
      <c r="BH359" t="s">
        <v>5753</v>
      </c>
      <c r="BI359" t="s">
        <v>7773</v>
      </c>
      <c r="BJ359">
        <v>358</v>
      </c>
      <c r="BK359">
        <v>1590</v>
      </c>
      <c r="BR359">
        <v>13</v>
      </c>
      <c r="BS359">
        <v>0.66</v>
      </c>
      <c r="BT359">
        <v>0.57999999999999996</v>
      </c>
      <c r="BU359">
        <v>0.57999999999999996</v>
      </c>
      <c r="BV359">
        <v>42.771149139999999</v>
      </c>
      <c r="BW359">
        <v>-82.037573929999994</v>
      </c>
      <c r="BX359">
        <v>4735923.7649999997</v>
      </c>
      <c r="BY359">
        <v>203.417</v>
      </c>
      <c r="BZ359">
        <v>211.6</v>
      </c>
      <c r="CA359" t="s">
        <v>7338</v>
      </c>
      <c r="CB359">
        <v>7</v>
      </c>
      <c r="CC359">
        <v>10</v>
      </c>
      <c r="CD359">
        <v>12</v>
      </c>
      <c r="CE359">
        <v>12</v>
      </c>
      <c r="CF359" t="s">
        <v>5677</v>
      </c>
      <c r="CG359">
        <v>414</v>
      </c>
      <c r="CH359" t="s">
        <v>3290</v>
      </c>
      <c r="CI359" t="s">
        <v>7332</v>
      </c>
      <c r="CJ359">
        <v>5.56</v>
      </c>
      <c r="CK359">
        <v>1.8</v>
      </c>
    </row>
    <row r="360" spans="1:89" x14ac:dyDescent="0.35">
      <c r="A360" t="s">
        <v>4236</v>
      </c>
      <c r="B360">
        <v>359</v>
      </c>
      <c r="C360" t="s">
        <v>7778</v>
      </c>
      <c r="D360">
        <v>540</v>
      </c>
      <c r="E360">
        <v>1496.434</v>
      </c>
      <c r="F360">
        <v>10</v>
      </c>
      <c r="G360" t="s">
        <v>7782</v>
      </c>
      <c r="H360" t="s">
        <v>7773</v>
      </c>
      <c r="I360" t="s">
        <v>5753</v>
      </c>
      <c r="J360">
        <v>12</v>
      </c>
      <c r="K360">
        <v>0.69</v>
      </c>
      <c r="L360">
        <v>7</v>
      </c>
      <c r="M360">
        <v>7</v>
      </c>
      <c r="N360" t="s">
        <v>7562</v>
      </c>
      <c r="Q360" t="s">
        <v>7784</v>
      </c>
      <c r="R360" t="s">
        <v>7774</v>
      </c>
      <c r="S360" t="s">
        <v>7206</v>
      </c>
      <c r="T360" t="s">
        <v>7527</v>
      </c>
      <c r="U360" t="s">
        <v>7527</v>
      </c>
      <c r="V360">
        <v>5.56</v>
      </c>
      <c r="W360" t="s">
        <v>7900</v>
      </c>
      <c r="X360">
        <v>1.8</v>
      </c>
      <c r="Y360" t="s">
        <v>7774</v>
      </c>
      <c r="Z360" t="s">
        <v>7789</v>
      </c>
      <c r="AA360" t="s">
        <v>7774</v>
      </c>
      <c r="AE360" t="s">
        <v>5678</v>
      </c>
      <c r="AF360">
        <v>42.771148369999999</v>
      </c>
      <c r="AG360">
        <v>-82.037573969999997</v>
      </c>
      <c r="AH360">
        <v>203.4</v>
      </c>
      <c r="AI360">
        <v>290</v>
      </c>
      <c r="AK360">
        <v>15</v>
      </c>
      <c r="AL360">
        <v>986</v>
      </c>
      <c r="AM360">
        <v>13.93</v>
      </c>
      <c r="AN360">
        <v>-410.47</v>
      </c>
      <c r="AO360">
        <v>2117</v>
      </c>
      <c r="AP360">
        <v>2117</v>
      </c>
      <c r="AS360">
        <v>1.24</v>
      </c>
      <c r="AT360">
        <v>1.24</v>
      </c>
      <c r="AV360">
        <v>2.15</v>
      </c>
      <c r="AW360">
        <v>2.15</v>
      </c>
      <c r="BC360">
        <v>0.69</v>
      </c>
      <c r="BD360">
        <v>7</v>
      </c>
      <c r="BE360" t="s">
        <v>1449</v>
      </c>
      <c r="BF360" t="s">
        <v>4236</v>
      </c>
      <c r="BG360">
        <v>359</v>
      </c>
      <c r="BH360" t="s">
        <v>5753</v>
      </c>
      <c r="BI360" t="s">
        <v>7773</v>
      </c>
      <c r="BJ360">
        <v>359</v>
      </c>
      <c r="BK360">
        <v>1590</v>
      </c>
      <c r="BR360">
        <v>13</v>
      </c>
      <c r="BS360">
        <v>0.66</v>
      </c>
      <c r="BT360">
        <v>0.57999999999999996</v>
      </c>
      <c r="BU360">
        <v>0.57999999999999996</v>
      </c>
      <c r="BV360">
        <v>42.771148369999999</v>
      </c>
      <c r="BW360">
        <v>-82.037573969999997</v>
      </c>
      <c r="BX360">
        <v>4735923.68</v>
      </c>
      <c r="BY360">
        <v>203.41800000000001</v>
      </c>
      <c r="BZ360">
        <v>198.2</v>
      </c>
      <c r="CA360" t="s">
        <v>7347</v>
      </c>
      <c r="CB360">
        <v>7</v>
      </c>
      <c r="CC360">
        <v>10</v>
      </c>
      <c r="CD360">
        <v>12</v>
      </c>
      <c r="CE360">
        <v>12</v>
      </c>
      <c r="CF360" t="s">
        <v>5677</v>
      </c>
      <c r="CG360">
        <v>414</v>
      </c>
      <c r="CH360" t="s">
        <v>3290</v>
      </c>
      <c r="CI360" t="s">
        <v>7332</v>
      </c>
      <c r="CJ360">
        <v>5.56</v>
      </c>
      <c r="CK360">
        <v>1.8</v>
      </c>
    </row>
    <row r="361" spans="1:89" x14ac:dyDescent="0.35">
      <c r="A361" t="s">
        <v>4237</v>
      </c>
      <c r="B361">
        <v>360</v>
      </c>
      <c r="C361" t="s">
        <v>7778</v>
      </c>
      <c r="D361">
        <v>541</v>
      </c>
      <c r="E361">
        <v>1496.4860000000001</v>
      </c>
      <c r="F361">
        <v>10</v>
      </c>
      <c r="G361" t="s">
        <v>7782</v>
      </c>
      <c r="H361" t="s">
        <v>7773</v>
      </c>
      <c r="I361" t="s">
        <v>5753</v>
      </c>
      <c r="J361">
        <v>11</v>
      </c>
      <c r="K361">
        <v>0.59</v>
      </c>
      <c r="L361">
        <v>9</v>
      </c>
      <c r="M361">
        <v>8</v>
      </c>
      <c r="N361" t="s">
        <v>7560</v>
      </c>
      <c r="Q361" t="s">
        <v>7784</v>
      </c>
      <c r="R361" t="s">
        <v>7774</v>
      </c>
      <c r="S361" t="s">
        <v>7206</v>
      </c>
      <c r="T361" t="s">
        <v>7527</v>
      </c>
      <c r="U361" t="s">
        <v>7527</v>
      </c>
      <c r="V361">
        <v>5.56</v>
      </c>
      <c r="W361" t="s">
        <v>7900</v>
      </c>
      <c r="X361">
        <v>1.8</v>
      </c>
      <c r="Y361" t="s">
        <v>7774</v>
      </c>
      <c r="Z361" t="s">
        <v>7789</v>
      </c>
      <c r="AA361" t="s">
        <v>7774</v>
      </c>
      <c r="AE361" t="s">
        <v>5678</v>
      </c>
      <c r="AF361">
        <v>42.771147910000003</v>
      </c>
      <c r="AG361">
        <v>-82.037574000000006</v>
      </c>
      <c r="AH361">
        <v>203.4</v>
      </c>
      <c r="AI361">
        <v>290</v>
      </c>
      <c r="AK361">
        <v>15</v>
      </c>
      <c r="AL361">
        <v>986</v>
      </c>
      <c r="AM361">
        <v>13.981</v>
      </c>
      <c r="AN361">
        <v>-421.22699999999998</v>
      </c>
      <c r="AO361">
        <v>2116</v>
      </c>
      <c r="AP361">
        <v>2116</v>
      </c>
      <c r="AS361">
        <v>1.24</v>
      </c>
      <c r="AT361">
        <v>1.24</v>
      </c>
      <c r="AV361">
        <v>2.15</v>
      </c>
      <c r="AW361">
        <v>2.15</v>
      </c>
      <c r="BC361">
        <v>0.59</v>
      </c>
      <c r="BD361">
        <v>9</v>
      </c>
      <c r="BE361" t="s">
        <v>1450</v>
      </c>
      <c r="BF361" t="s">
        <v>4237</v>
      </c>
      <c r="BG361">
        <v>360</v>
      </c>
      <c r="BH361" t="s">
        <v>5753</v>
      </c>
      <c r="BI361" t="s">
        <v>7773</v>
      </c>
      <c r="BJ361">
        <v>360</v>
      </c>
      <c r="BK361">
        <v>1590</v>
      </c>
      <c r="BR361">
        <v>13</v>
      </c>
      <c r="BS361">
        <v>0.66</v>
      </c>
      <c r="BT361">
        <v>0.57999999999999996</v>
      </c>
      <c r="BU361">
        <v>0.57999999999999996</v>
      </c>
      <c r="BV361">
        <v>42.771147910000003</v>
      </c>
      <c r="BW361">
        <v>-82.037574000000006</v>
      </c>
      <c r="BX361">
        <v>4735923.6289999997</v>
      </c>
      <c r="BY361">
        <v>203.41800000000001</v>
      </c>
      <c r="BZ361">
        <v>202.7</v>
      </c>
      <c r="CA361" t="s">
        <v>7525</v>
      </c>
      <c r="CB361">
        <v>7</v>
      </c>
      <c r="CC361">
        <v>10</v>
      </c>
      <c r="CD361">
        <v>12</v>
      </c>
      <c r="CE361">
        <v>12</v>
      </c>
      <c r="CF361" t="s">
        <v>5677</v>
      </c>
      <c r="CG361">
        <v>414</v>
      </c>
      <c r="CH361" t="s">
        <v>3290</v>
      </c>
      <c r="CI361" t="s">
        <v>7332</v>
      </c>
      <c r="CJ361">
        <v>5.56</v>
      </c>
      <c r="CK361">
        <v>1.8</v>
      </c>
    </row>
    <row r="362" spans="1:89" x14ac:dyDescent="0.35">
      <c r="A362" t="s">
        <v>4238</v>
      </c>
      <c r="B362">
        <v>361</v>
      </c>
      <c r="C362" t="s">
        <v>7778</v>
      </c>
      <c r="D362">
        <v>542</v>
      </c>
      <c r="E362">
        <v>1496.5060000000001</v>
      </c>
      <c r="F362">
        <v>10</v>
      </c>
      <c r="G362" t="s">
        <v>7782</v>
      </c>
      <c r="H362" t="s">
        <v>7773</v>
      </c>
      <c r="I362" t="s">
        <v>5753</v>
      </c>
      <c r="J362">
        <v>10</v>
      </c>
      <c r="K362">
        <v>0.54</v>
      </c>
      <c r="L362">
        <v>8</v>
      </c>
      <c r="M362">
        <v>9</v>
      </c>
      <c r="N362" t="s">
        <v>7560</v>
      </c>
      <c r="Q362" t="s">
        <v>7784</v>
      </c>
      <c r="R362" t="s">
        <v>7774</v>
      </c>
      <c r="S362" t="s">
        <v>7206</v>
      </c>
      <c r="T362" t="s">
        <v>7527</v>
      </c>
      <c r="U362" t="s">
        <v>7527</v>
      </c>
      <c r="V362">
        <v>5.56</v>
      </c>
      <c r="W362" t="s">
        <v>7900</v>
      </c>
      <c r="X362">
        <v>1.8</v>
      </c>
      <c r="Y362" t="s">
        <v>7774</v>
      </c>
      <c r="Z362" t="s">
        <v>7789</v>
      </c>
      <c r="AA362" t="s">
        <v>7774</v>
      </c>
      <c r="AE362" t="s">
        <v>5859</v>
      </c>
      <c r="AF362">
        <v>42.771147730000003</v>
      </c>
      <c r="AG362">
        <v>-82.03757401</v>
      </c>
      <c r="AH362">
        <v>203.4</v>
      </c>
      <c r="AI362">
        <v>290</v>
      </c>
      <c r="AK362">
        <v>15</v>
      </c>
      <c r="AL362">
        <v>986</v>
      </c>
      <c r="AM362">
        <v>14.000999999999999</v>
      </c>
      <c r="AN362">
        <v>-420.685</v>
      </c>
      <c r="AO362">
        <v>2117</v>
      </c>
      <c r="AP362">
        <v>2117</v>
      </c>
      <c r="AS362">
        <v>1.24</v>
      </c>
      <c r="AT362">
        <v>1.24</v>
      </c>
      <c r="AV362">
        <v>2.15</v>
      </c>
      <c r="AW362">
        <v>2.15</v>
      </c>
      <c r="BC362">
        <v>0.54</v>
      </c>
      <c r="BD362">
        <v>8</v>
      </c>
      <c r="BE362" t="s">
        <v>1451</v>
      </c>
      <c r="BF362" t="s">
        <v>4238</v>
      </c>
      <c r="BG362">
        <v>361</v>
      </c>
      <c r="BH362" t="s">
        <v>5753</v>
      </c>
      <c r="BI362" t="s">
        <v>7773</v>
      </c>
      <c r="BJ362">
        <v>361</v>
      </c>
      <c r="BK362">
        <v>1590</v>
      </c>
      <c r="BT362">
        <v>0.57999999999999996</v>
      </c>
      <c r="BU362">
        <v>0.57999999999999996</v>
      </c>
      <c r="BV362">
        <v>42.771147730000003</v>
      </c>
      <c r="BW362">
        <v>-82.03757401</v>
      </c>
      <c r="BX362">
        <v>4735923.608</v>
      </c>
      <c r="BY362">
        <v>203.41800000000001</v>
      </c>
      <c r="BZ362">
        <v>202.5</v>
      </c>
      <c r="CA362" t="s">
        <v>7525</v>
      </c>
      <c r="CB362">
        <v>7</v>
      </c>
      <c r="CD362">
        <v>12</v>
      </c>
      <c r="CE362">
        <v>12</v>
      </c>
      <c r="CF362" t="s">
        <v>5677</v>
      </c>
      <c r="CG362">
        <v>414</v>
      </c>
      <c r="CH362" t="s">
        <v>3290</v>
      </c>
      <c r="CI362" t="s">
        <v>7332</v>
      </c>
      <c r="CJ362">
        <v>5.56</v>
      </c>
      <c r="CK362">
        <v>1.8</v>
      </c>
    </row>
    <row r="363" spans="1:89" x14ac:dyDescent="0.35">
      <c r="A363" t="s">
        <v>4239</v>
      </c>
      <c r="B363">
        <v>362</v>
      </c>
      <c r="C363" t="s">
        <v>7778</v>
      </c>
      <c r="D363">
        <v>543</v>
      </c>
      <c r="E363">
        <v>1496.7139999999999</v>
      </c>
      <c r="F363">
        <v>10</v>
      </c>
      <c r="G363" t="s">
        <v>7782</v>
      </c>
      <c r="H363" t="s">
        <v>7773</v>
      </c>
      <c r="I363" t="s">
        <v>5753</v>
      </c>
      <c r="J363">
        <v>13</v>
      </c>
      <c r="K363">
        <v>0.71</v>
      </c>
      <c r="L363">
        <v>12</v>
      </c>
      <c r="M363">
        <v>10</v>
      </c>
      <c r="N363" t="s">
        <v>7901</v>
      </c>
      <c r="P363">
        <v>32</v>
      </c>
      <c r="Q363" t="s">
        <v>7784</v>
      </c>
      <c r="R363" t="s">
        <v>7774</v>
      </c>
      <c r="S363" t="s">
        <v>7206</v>
      </c>
      <c r="T363" t="s">
        <v>7527</v>
      </c>
      <c r="U363" t="s">
        <v>7527</v>
      </c>
      <c r="V363">
        <v>5.56</v>
      </c>
      <c r="W363" t="s">
        <v>7900</v>
      </c>
      <c r="X363">
        <v>1.8</v>
      </c>
      <c r="Y363" t="s">
        <v>7774</v>
      </c>
      <c r="Z363" t="s">
        <v>7783</v>
      </c>
      <c r="AA363" t="s">
        <v>7774</v>
      </c>
      <c r="AE363" t="s">
        <v>5678</v>
      </c>
      <c r="AF363">
        <v>42.771145859999997</v>
      </c>
      <c r="AG363">
        <v>-82.0375741</v>
      </c>
      <c r="AH363">
        <v>203.4</v>
      </c>
      <c r="AI363">
        <v>290</v>
      </c>
      <c r="AK363">
        <v>15</v>
      </c>
      <c r="AL363">
        <v>986</v>
      </c>
      <c r="AM363">
        <v>14.207000000000001</v>
      </c>
      <c r="AN363">
        <v>-414.92599999999999</v>
      </c>
      <c r="AO363">
        <v>2111</v>
      </c>
      <c r="AP363">
        <v>2112</v>
      </c>
      <c r="AS363">
        <v>1.23</v>
      </c>
      <c r="AT363">
        <v>1.23</v>
      </c>
      <c r="AV363">
        <v>2.14</v>
      </c>
      <c r="AW363">
        <v>2.14</v>
      </c>
      <c r="BC363">
        <v>0.71</v>
      </c>
      <c r="BD363">
        <v>12</v>
      </c>
      <c r="BE363" t="s">
        <v>1452</v>
      </c>
      <c r="BF363" t="s">
        <v>4239</v>
      </c>
      <c r="BG363">
        <v>362</v>
      </c>
      <c r="BH363" t="s">
        <v>5753</v>
      </c>
      <c r="BI363" t="s">
        <v>7773</v>
      </c>
      <c r="BJ363">
        <v>362</v>
      </c>
      <c r="BK363">
        <v>1590</v>
      </c>
      <c r="BL363">
        <v>545</v>
      </c>
      <c r="BM363">
        <v>32</v>
      </c>
      <c r="BR363">
        <v>13</v>
      </c>
      <c r="BS363">
        <v>0.66</v>
      </c>
      <c r="BT363">
        <v>0.57999999999999996</v>
      </c>
      <c r="BU363">
        <v>0.57999999999999996</v>
      </c>
      <c r="BV363">
        <v>42.771145859999997</v>
      </c>
      <c r="BW363">
        <v>-82.0375741</v>
      </c>
      <c r="BX363">
        <v>4735923.4009999996</v>
      </c>
      <c r="BY363">
        <v>203.41900000000001</v>
      </c>
      <c r="BZ363">
        <v>200.1</v>
      </c>
      <c r="CA363" t="s">
        <v>7453</v>
      </c>
      <c r="CB363">
        <v>7</v>
      </c>
      <c r="CC363">
        <v>10</v>
      </c>
      <c r="CD363">
        <v>12</v>
      </c>
      <c r="CE363">
        <v>12</v>
      </c>
      <c r="CF363" t="s">
        <v>5677</v>
      </c>
      <c r="CG363">
        <v>414</v>
      </c>
      <c r="CH363" t="s">
        <v>3290</v>
      </c>
      <c r="CI363" t="s">
        <v>7332</v>
      </c>
      <c r="CJ363">
        <v>5.56</v>
      </c>
      <c r="CK363">
        <v>1.8</v>
      </c>
    </row>
    <row r="364" spans="1:89" x14ac:dyDescent="0.35">
      <c r="A364" t="s">
        <v>4240</v>
      </c>
      <c r="B364">
        <v>363</v>
      </c>
      <c r="C364" t="s">
        <v>7778</v>
      </c>
      <c r="D364">
        <v>544</v>
      </c>
      <c r="E364">
        <v>1496.7439999999999</v>
      </c>
      <c r="F364">
        <v>10</v>
      </c>
      <c r="G364" t="s">
        <v>7782</v>
      </c>
      <c r="H364" t="s">
        <v>7773</v>
      </c>
      <c r="I364" t="s">
        <v>5753</v>
      </c>
      <c r="J364">
        <v>12</v>
      </c>
      <c r="K364">
        <v>0.68</v>
      </c>
      <c r="L364">
        <v>9</v>
      </c>
      <c r="M364">
        <v>9</v>
      </c>
      <c r="N364" t="s">
        <v>7901</v>
      </c>
      <c r="P364">
        <v>32</v>
      </c>
      <c r="Q364" t="s">
        <v>7784</v>
      </c>
      <c r="R364" t="s">
        <v>7774</v>
      </c>
      <c r="S364" t="s">
        <v>7206</v>
      </c>
      <c r="T364" t="s">
        <v>7527</v>
      </c>
      <c r="U364" t="s">
        <v>7527</v>
      </c>
      <c r="V364">
        <v>5.56</v>
      </c>
      <c r="W364" t="s">
        <v>7900</v>
      </c>
      <c r="X364">
        <v>1.8</v>
      </c>
      <c r="Y364" t="s">
        <v>7774</v>
      </c>
      <c r="Z364" t="s">
        <v>7789</v>
      </c>
      <c r="AA364" t="s">
        <v>7774</v>
      </c>
      <c r="AE364" t="s">
        <v>5678</v>
      </c>
      <c r="AF364">
        <v>42.771145570000002</v>
      </c>
      <c r="AG364">
        <v>-82.037574120000002</v>
      </c>
      <c r="AH364">
        <v>203.4</v>
      </c>
      <c r="AI364">
        <v>290</v>
      </c>
      <c r="AK364">
        <v>15</v>
      </c>
      <c r="AL364">
        <v>986</v>
      </c>
      <c r="AM364">
        <v>14.239000000000001</v>
      </c>
      <c r="AN364">
        <v>-414.166</v>
      </c>
      <c r="AO364">
        <v>2115</v>
      </c>
      <c r="AP364">
        <v>2116</v>
      </c>
      <c r="AS364">
        <v>1.24</v>
      </c>
      <c r="AT364">
        <v>1.24</v>
      </c>
      <c r="AV364">
        <v>2.15</v>
      </c>
      <c r="AW364">
        <v>2.14</v>
      </c>
      <c r="BC364">
        <v>0.68</v>
      </c>
      <c r="BD364">
        <v>9</v>
      </c>
      <c r="BE364" t="s">
        <v>1453</v>
      </c>
      <c r="BF364" t="s">
        <v>4240</v>
      </c>
      <c r="BG364">
        <v>363</v>
      </c>
      <c r="BH364" t="s">
        <v>5753</v>
      </c>
      <c r="BI364" t="s">
        <v>7773</v>
      </c>
      <c r="BJ364">
        <v>363</v>
      </c>
      <c r="BK364">
        <v>1590</v>
      </c>
      <c r="BL364">
        <v>545</v>
      </c>
      <c r="BM364">
        <v>32</v>
      </c>
      <c r="BR364">
        <v>13</v>
      </c>
      <c r="BS364">
        <v>0.66</v>
      </c>
      <c r="BT364">
        <v>0.57999999999999996</v>
      </c>
      <c r="BU364">
        <v>0.57999999999999996</v>
      </c>
      <c r="BV364">
        <v>42.771145570000002</v>
      </c>
      <c r="BW364">
        <v>-82.037574120000002</v>
      </c>
      <c r="BX364">
        <v>4735923.3689999999</v>
      </c>
      <c r="BY364">
        <v>203.41900000000001</v>
      </c>
      <c r="BZ364">
        <v>199.8</v>
      </c>
      <c r="CA364" t="s">
        <v>7453</v>
      </c>
      <c r="CB364">
        <v>7</v>
      </c>
      <c r="CC364">
        <v>10</v>
      </c>
      <c r="CD364">
        <v>12</v>
      </c>
      <c r="CE364">
        <v>12</v>
      </c>
      <c r="CF364" t="s">
        <v>5677</v>
      </c>
      <c r="CG364">
        <v>414</v>
      </c>
      <c r="CH364" t="s">
        <v>3290</v>
      </c>
      <c r="CI364" t="s">
        <v>7332</v>
      </c>
      <c r="CJ364">
        <v>5.56</v>
      </c>
      <c r="CK364">
        <v>1.7</v>
      </c>
    </row>
    <row r="365" spans="1:89" hidden="1" x14ac:dyDescent="0.35">
      <c r="A365" t="s">
        <v>4241</v>
      </c>
      <c r="B365">
        <v>364</v>
      </c>
      <c r="C365" t="s">
        <v>7778</v>
      </c>
      <c r="D365">
        <v>545</v>
      </c>
      <c r="E365">
        <v>1496.7449999999999</v>
      </c>
      <c r="F365">
        <v>10</v>
      </c>
      <c r="G365" t="s">
        <v>7782</v>
      </c>
      <c r="H365" t="s">
        <v>7773</v>
      </c>
      <c r="I365" t="s">
        <v>7852</v>
      </c>
      <c r="J365">
        <v>14</v>
      </c>
      <c r="K365">
        <v>0.75</v>
      </c>
      <c r="L365">
        <v>74</v>
      </c>
      <c r="M365">
        <v>15</v>
      </c>
      <c r="N365" t="s">
        <v>7553</v>
      </c>
      <c r="P365">
        <v>32</v>
      </c>
      <c r="Q365" t="s">
        <v>7784</v>
      </c>
      <c r="R365" t="s">
        <v>7774</v>
      </c>
      <c r="S365" t="s">
        <v>7206</v>
      </c>
      <c r="T365" t="s">
        <v>7527</v>
      </c>
      <c r="U365" t="s">
        <v>7527</v>
      </c>
      <c r="V365">
        <v>5.56</v>
      </c>
      <c r="W365" t="s">
        <v>7900</v>
      </c>
      <c r="X365">
        <v>1.8</v>
      </c>
      <c r="Y365" t="s">
        <v>7774</v>
      </c>
      <c r="Z365" t="s">
        <v>7879</v>
      </c>
      <c r="AA365" t="s">
        <v>7774</v>
      </c>
      <c r="AE365" t="s">
        <v>5939</v>
      </c>
      <c r="AF365">
        <v>42.771145859999997</v>
      </c>
      <c r="AG365">
        <v>-82.0375741</v>
      </c>
      <c r="AH365">
        <v>203.4</v>
      </c>
      <c r="AI365">
        <v>290</v>
      </c>
      <c r="AK365">
        <v>15</v>
      </c>
      <c r="AL365">
        <v>986</v>
      </c>
      <c r="AM365">
        <v>14.207000000000001</v>
      </c>
      <c r="AN365">
        <v>-414.166</v>
      </c>
      <c r="AO365">
        <v>2040</v>
      </c>
      <c r="AP365">
        <v>2004</v>
      </c>
      <c r="AS365">
        <v>1.17</v>
      </c>
      <c r="AT365">
        <v>1.19</v>
      </c>
      <c r="AV365">
        <v>2.0299999999999998</v>
      </c>
      <c r="AW365">
        <v>2.0699999999999998</v>
      </c>
      <c r="BC365">
        <v>0.45</v>
      </c>
      <c r="BD365">
        <v>74</v>
      </c>
      <c r="BE365" t="s">
        <v>8694</v>
      </c>
      <c r="BF365" t="s">
        <v>4241</v>
      </c>
      <c r="BG365">
        <v>364</v>
      </c>
      <c r="BH365" t="s">
        <v>7852</v>
      </c>
      <c r="BI365" t="s">
        <v>7773</v>
      </c>
      <c r="BJ365">
        <v>364</v>
      </c>
      <c r="BK365">
        <v>1590</v>
      </c>
      <c r="BL365">
        <v>545</v>
      </c>
      <c r="BM365">
        <v>32</v>
      </c>
      <c r="BN365" t="s">
        <v>8660</v>
      </c>
      <c r="BR365">
        <v>12</v>
      </c>
      <c r="BS365">
        <v>0.69</v>
      </c>
      <c r="BT365">
        <v>0.62</v>
      </c>
      <c r="BU365">
        <v>0.6</v>
      </c>
      <c r="BV365">
        <v>42.771145859999997</v>
      </c>
      <c r="BW365">
        <v>-82.0375741</v>
      </c>
      <c r="BX365">
        <v>4735923.4009999996</v>
      </c>
      <c r="BY365">
        <v>203.41900000000001</v>
      </c>
      <c r="BZ365">
        <v>199.8</v>
      </c>
      <c r="CA365" t="s">
        <v>7453</v>
      </c>
      <c r="CB365">
        <v>7</v>
      </c>
      <c r="CC365">
        <v>10</v>
      </c>
      <c r="CD365">
        <v>11</v>
      </c>
      <c r="CE365">
        <v>11</v>
      </c>
      <c r="CF365" t="s">
        <v>5677</v>
      </c>
      <c r="CG365">
        <v>414</v>
      </c>
      <c r="CH365" t="s">
        <v>5823</v>
      </c>
      <c r="CI365" t="s">
        <v>8661</v>
      </c>
      <c r="CJ365">
        <v>5.56</v>
      </c>
    </row>
    <row r="366" spans="1:89" x14ac:dyDescent="0.35">
      <c r="A366" t="s">
        <v>4241</v>
      </c>
      <c r="B366">
        <v>365</v>
      </c>
      <c r="C366" t="s">
        <v>7778</v>
      </c>
      <c r="D366">
        <v>546</v>
      </c>
      <c r="E366">
        <v>1496.777</v>
      </c>
      <c r="F366">
        <v>10</v>
      </c>
      <c r="G366" t="s">
        <v>7782</v>
      </c>
      <c r="H366" t="s">
        <v>7773</v>
      </c>
      <c r="I366" t="s">
        <v>5753</v>
      </c>
      <c r="J366">
        <v>14</v>
      </c>
      <c r="K366">
        <v>0.75</v>
      </c>
      <c r="L366">
        <v>9</v>
      </c>
      <c r="M366">
        <v>8</v>
      </c>
      <c r="N366" t="s">
        <v>7560</v>
      </c>
      <c r="P366">
        <v>32</v>
      </c>
      <c r="Q366" t="s">
        <v>7784</v>
      </c>
      <c r="R366" t="s">
        <v>7774</v>
      </c>
      <c r="S366" t="s">
        <v>7206</v>
      </c>
      <c r="T366" t="s">
        <v>7527</v>
      </c>
      <c r="U366" t="s">
        <v>7527</v>
      </c>
      <c r="V366">
        <v>5.56</v>
      </c>
      <c r="W366" t="s">
        <v>7900</v>
      </c>
      <c r="X366">
        <v>1.8</v>
      </c>
      <c r="Y366" t="s">
        <v>7774</v>
      </c>
      <c r="Z366" t="s">
        <v>7789</v>
      </c>
      <c r="AA366" t="s">
        <v>7774</v>
      </c>
      <c r="AE366" t="s">
        <v>5678</v>
      </c>
      <c r="AF366">
        <v>42.771145279999999</v>
      </c>
      <c r="AG366">
        <v>-82.037574140000004</v>
      </c>
      <c r="AH366">
        <v>203.4</v>
      </c>
      <c r="AI366">
        <v>290</v>
      </c>
      <c r="AK366">
        <v>15</v>
      </c>
      <c r="AL366">
        <v>986</v>
      </c>
      <c r="AM366">
        <v>14.272</v>
      </c>
      <c r="AN366">
        <v>-421.07</v>
      </c>
      <c r="AO366">
        <v>2115</v>
      </c>
      <c r="AP366">
        <v>2115</v>
      </c>
      <c r="AS366">
        <v>1.24</v>
      </c>
      <c r="AT366">
        <v>1.23</v>
      </c>
      <c r="AV366">
        <v>2.14</v>
      </c>
      <c r="AW366">
        <v>2.14</v>
      </c>
      <c r="BC366">
        <v>0.75</v>
      </c>
      <c r="BD366">
        <v>9</v>
      </c>
      <c r="BE366" t="s">
        <v>1454</v>
      </c>
      <c r="BF366" t="s">
        <v>4241</v>
      </c>
      <c r="BG366">
        <v>365</v>
      </c>
      <c r="BH366" t="s">
        <v>5753</v>
      </c>
      <c r="BI366" t="s">
        <v>7773</v>
      </c>
      <c r="BJ366">
        <v>365</v>
      </c>
      <c r="BK366">
        <v>1590</v>
      </c>
      <c r="BL366">
        <v>545</v>
      </c>
      <c r="BM366">
        <v>32</v>
      </c>
      <c r="BR366">
        <v>13</v>
      </c>
      <c r="BS366">
        <v>0.66</v>
      </c>
      <c r="BT366">
        <v>0.57999999999999996</v>
      </c>
      <c r="BU366">
        <v>0.57999999999999996</v>
      </c>
      <c r="BV366">
        <v>42.771145279999999</v>
      </c>
      <c r="BW366">
        <v>-82.037574140000004</v>
      </c>
      <c r="BX366">
        <v>4735923.3360000001</v>
      </c>
      <c r="BY366">
        <v>203.41900000000001</v>
      </c>
      <c r="BZ366">
        <v>202.7</v>
      </c>
      <c r="CA366" t="s">
        <v>7525</v>
      </c>
      <c r="CB366">
        <v>7</v>
      </c>
      <c r="CC366">
        <v>10</v>
      </c>
      <c r="CD366">
        <v>12</v>
      </c>
      <c r="CE366">
        <v>12</v>
      </c>
      <c r="CF366" t="s">
        <v>5677</v>
      </c>
      <c r="CG366">
        <v>414</v>
      </c>
      <c r="CH366" t="s">
        <v>3290</v>
      </c>
      <c r="CI366" t="s">
        <v>7332</v>
      </c>
      <c r="CJ366">
        <v>5.56</v>
      </c>
      <c r="CK366">
        <v>1.8</v>
      </c>
    </row>
    <row r="367" spans="1:89" x14ac:dyDescent="0.35">
      <c r="A367" t="s">
        <v>4242</v>
      </c>
      <c r="B367">
        <v>366</v>
      </c>
      <c r="C367" t="s">
        <v>7778</v>
      </c>
      <c r="D367">
        <v>547</v>
      </c>
      <c r="E367">
        <v>1496.8920000000001</v>
      </c>
      <c r="F367">
        <v>10</v>
      </c>
      <c r="G367" t="s">
        <v>7782</v>
      </c>
      <c r="H367" t="s">
        <v>7773</v>
      </c>
      <c r="I367" t="s">
        <v>5753</v>
      </c>
      <c r="J367">
        <v>12</v>
      </c>
      <c r="K367">
        <v>0.66</v>
      </c>
      <c r="L367">
        <v>10</v>
      </c>
      <c r="M367">
        <v>6</v>
      </c>
      <c r="N367" t="s">
        <v>7335</v>
      </c>
      <c r="P367">
        <v>33</v>
      </c>
      <c r="Q367" t="s">
        <v>7784</v>
      </c>
      <c r="R367" t="s">
        <v>7774</v>
      </c>
      <c r="S367" t="s">
        <v>7206</v>
      </c>
      <c r="T367" t="s">
        <v>7527</v>
      </c>
      <c r="U367" t="s">
        <v>7527</v>
      </c>
      <c r="V367">
        <v>5.56</v>
      </c>
      <c r="W367" t="s">
        <v>7900</v>
      </c>
      <c r="X367">
        <v>1.8</v>
      </c>
      <c r="Y367" t="s">
        <v>7774</v>
      </c>
      <c r="Z367" t="s">
        <v>7783</v>
      </c>
      <c r="AA367" t="s">
        <v>7774</v>
      </c>
      <c r="AE367" t="s">
        <v>5678</v>
      </c>
      <c r="AF367">
        <v>42.771144239999998</v>
      </c>
      <c r="AG367">
        <v>-82.037574190000001</v>
      </c>
      <c r="AH367">
        <v>203.4</v>
      </c>
      <c r="AI367">
        <v>290</v>
      </c>
      <c r="AK367">
        <v>15</v>
      </c>
      <c r="AL367">
        <v>986</v>
      </c>
      <c r="AM367">
        <v>14.387</v>
      </c>
      <c r="AN367">
        <v>-410.34100000000001</v>
      </c>
      <c r="AO367">
        <v>2114</v>
      </c>
      <c r="AP367">
        <v>2115</v>
      </c>
      <c r="AS367">
        <v>1.23</v>
      </c>
      <c r="AT367">
        <v>1.23</v>
      </c>
      <c r="AV367">
        <v>2.14</v>
      </c>
      <c r="AW367">
        <v>2.14</v>
      </c>
      <c r="BC367">
        <v>0.66</v>
      </c>
      <c r="BD367">
        <v>10</v>
      </c>
      <c r="BE367" t="s">
        <v>1455</v>
      </c>
      <c r="BF367" t="s">
        <v>4242</v>
      </c>
      <c r="BG367">
        <v>366</v>
      </c>
      <c r="BH367" t="s">
        <v>5753</v>
      </c>
      <c r="BI367" t="s">
        <v>7773</v>
      </c>
      <c r="BJ367">
        <v>366</v>
      </c>
      <c r="BK367">
        <v>1590</v>
      </c>
      <c r="BL367">
        <v>548</v>
      </c>
      <c r="BM367">
        <v>33</v>
      </c>
      <c r="BR367">
        <v>13</v>
      </c>
      <c r="BS367">
        <v>0.66</v>
      </c>
      <c r="BT367">
        <v>0.57999999999999996</v>
      </c>
      <c r="BU367">
        <v>0.57999999999999996</v>
      </c>
      <c r="BV367">
        <v>42.771144239999998</v>
      </c>
      <c r="BW367">
        <v>-82.037574190000001</v>
      </c>
      <c r="BX367">
        <v>4735923.2209999999</v>
      </c>
      <c r="BY367">
        <v>203.42</v>
      </c>
      <c r="BZ367">
        <v>211.4</v>
      </c>
      <c r="CA367" t="s">
        <v>7338</v>
      </c>
      <c r="CB367">
        <v>7</v>
      </c>
      <c r="CC367">
        <v>10</v>
      </c>
      <c r="CD367">
        <v>12</v>
      </c>
      <c r="CE367">
        <v>12</v>
      </c>
      <c r="CF367" t="s">
        <v>5677</v>
      </c>
      <c r="CG367">
        <v>414</v>
      </c>
      <c r="CH367" t="s">
        <v>3290</v>
      </c>
      <c r="CI367" t="s">
        <v>7332</v>
      </c>
      <c r="CJ367">
        <v>5.56</v>
      </c>
      <c r="CK367">
        <v>1.8</v>
      </c>
    </row>
    <row r="368" spans="1:89" hidden="1" x14ac:dyDescent="0.35">
      <c r="A368" t="s">
        <v>4243</v>
      </c>
      <c r="B368">
        <v>367</v>
      </c>
      <c r="C368" t="s">
        <v>7778</v>
      </c>
      <c r="D368">
        <v>548</v>
      </c>
      <c r="E368">
        <v>1496.904</v>
      </c>
      <c r="F368">
        <v>10</v>
      </c>
      <c r="G368" t="s">
        <v>7782</v>
      </c>
      <c r="H368" t="s">
        <v>7773</v>
      </c>
      <c r="I368" t="s">
        <v>7852</v>
      </c>
      <c r="J368">
        <v>12</v>
      </c>
      <c r="K368">
        <v>0.69</v>
      </c>
      <c r="L368">
        <v>34</v>
      </c>
      <c r="M368">
        <v>38</v>
      </c>
      <c r="N368" t="s">
        <v>7565</v>
      </c>
      <c r="P368">
        <v>33</v>
      </c>
      <c r="Q368" t="s">
        <v>7784</v>
      </c>
      <c r="R368" t="s">
        <v>7774</v>
      </c>
      <c r="S368" t="s">
        <v>7206</v>
      </c>
      <c r="T368" t="s">
        <v>7527</v>
      </c>
      <c r="U368" t="s">
        <v>7527</v>
      </c>
      <c r="V368">
        <v>5.56</v>
      </c>
      <c r="W368" t="s">
        <v>7900</v>
      </c>
      <c r="X368">
        <v>1.8</v>
      </c>
      <c r="Y368" t="s">
        <v>7774</v>
      </c>
      <c r="Z368" t="s">
        <v>7853</v>
      </c>
      <c r="AA368" t="s">
        <v>7774</v>
      </c>
      <c r="AE368" t="s">
        <v>5939</v>
      </c>
      <c r="AF368">
        <v>42.771144239999998</v>
      </c>
      <c r="AG368">
        <v>-82.037574190000001</v>
      </c>
      <c r="AH368">
        <v>203.4</v>
      </c>
      <c r="AI368">
        <v>290</v>
      </c>
      <c r="AK368">
        <v>15</v>
      </c>
      <c r="AL368">
        <v>986</v>
      </c>
      <c r="AM368">
        <v>14.387</v>
      </c>
      <c r="AN368">
        <v>-409.56900000000002</v>
      </c>
      <c r="AO368">
        <v>2085</v>
      </c>
      <c r="AP368">
        <v>2077</v>
      </c>
      <c r="AS368">
        <v>1.21</v>
      </c>
      <c r="AT368">
        <v>1.22</v>
      </c>
      <c r="AV368">
        <v>2.11</v>
      </c>
      <c r="AW368">
        <v>2.11</v>
      </c>
      <c r="BC368">
        <v>0.49</v>
      </c>
      <c r="BD368">
        <v>34</v>
      </c>
      <c r="BE368" t="s">
        <v>8695</v>
      </c>
      <c r="BF368" t="s">
        <v>4243</v>
      </c>
      <c r="BG368">
        <v>367</v>
      </c>
      <c r="BH368" t="s">
        <v>7852</v>
      </c>
      <c r="BI368" t="s">
        <v>7773</v>
      </c>
      <c r="BJ368">
        <v>367</v>
      </c>
      <c r="BK368">
        <v>1590</v>
      </c>
      <c r="BL368">
        <v>548</v>
      </c>
      <c r="BM368">
        <v>33</v>
      </c>
      <c r="BN368" t="s">
        <v>8660</v>
      </c>
      <c r="BR368">
        <v>13</v>
      </c>
      <c r="BS368">
        <v>0.67</v>
      </c>
      <c r="BT368">
        <v>0.59</v>
      </c>
      <c r="BU368">
        <v>0.59</v>
      </c>
      <c r="BV368">
        <v>42.771144239999998</v>
      </c>
      <c r="BW368">
        <v>-82.037574190000001</v>
      </c>
      <c r="BX368">
        <v>4735923.2209999999</v>
      </c>
      <c r="BY368">
        <v>203.42</v>
      </c>
      <c r="BZ368">
        <v>197.9</v>
      </c>
      <c r="CA368" t="s">
        <v>7347</v>
      </c>
      <c r="CB368">
        <v>7</v>
      </c>
      <c r="CC368">
        <v>10</v>
      </c>
      <c r="CD368">
        <v>11</v>
      </c>
      <c r="CE368">
        <v>11</v>
      </c>
      <c r="CF368" t="s">
        <v>5677</v>
      </c>
      <c r="CG368">
        <v>414</v>
      </c>
      <c r="CH368" t="s">
        <v>5823</v>
      </c>
      <c r="CI368" t="s">
        <v>8661</v>
      </c>
      <c r="CJ368">
        <v>5.56</v>
      </c>
    </row>
    <row r="369" spans="1:89" x14ac:dyDescent="0.35">
      <c r="A369" t="s">
        <v>4243</v>
      </c>
      <c r="B369">
        <v>368</v>
      </c>
      <c r="C369" t="s">
        <v>7778</v>
      </c>
      <c r="D369">
        <v>549</v>
      </c>
      <c r="E369">
        <v>1496.9169999999999</v>
      </c>
      <c r="F369">
        <v>10</v>
      </c>
      <c r="G369" t="s">
        <v>7782</v>
      </c>
      <c r="H369" t="s">
        <v>7773</v>
      </c>
      <c r="I369" t="s">
        <v>5753</v>
      </c>
      <c r="J369">
        <v>12</v>
      </c>
      <c r="K369">
        <v>0.69</v>
      </c>
      <c r="L369">
        <v>8</v>
      </c>
      <c r="M369">
        <v>8</v>
      </c>
      <c r="N369" t="s">
        <v>7562</v>
      </c>
      <c r="P369">
        <v>33</v>
      </c>
      <c r="Q369" t="s">
        <v>7784</v>
      </c>
      <c r="R369" t="s">
        <v>7774</v>
      </c>
      <c r="S369" t="s">
        <v>7206</v>
      </c>
      <c r="T369" t="s">
        <v>7527</v>
      </c>
      <c r="U369" t="s">
        <v>7527</v>
      </c>
      <c r="V369">
        <v>5.56</v>
      </c>
      <c r="W369" t="s">
        <v>7900</v>
      </c>
      <c r="X369">
        <v>1.8</v>
      </c>
      <c r="Y369" t="s">
        <v>7774</v>
      </c>
      <c r="Z369" t="s">
        <v>7789</v>
      </c>
      <c r="AA369" t="s">
        <v>7774</v>
      </c>
      <c r="AE369" t="s">
        <v>5678</v>
      </c>
      <c r="AF369">
        <v>42.771144</v>
      </c>
      <c r="AG369">
        <v>-82.037574199999995</v>
      </c>
      <c r="AH369">
        <v>203.4</v>
      </c>
      <c r="AI369">
        <v>290</v>
      </c>
      <c r="AK369">
        <v>15</v>
      </c>
      <c r="AL369">
        <v>986</v>
      </c>
      <c r="AM369">
        <v>14.413</v>
      </c>
      <c r="AN369">
        <v>-409.56900000000002</v>
      </c>
      <c r="AO369">
        <v>2116</v>
      </c>
      <c r="AP369">
        <v>2117</v>
      </c>
      <c r="AS369">
        <v>1.24</v>
      </c>
      <c r="AT369">
        <v>1.24</v>
      </c>
      <c r="AV369">
        <v>2.15</v>
      </c>
      <c r="AW369">
        <v>2.15</v>
      </c>
      <c r="BC369">
        <v>0.69</v>
      </c>
      <c r="BD369">
        <v>8</v>
      </c>
      <c r="BE369" t="s">
        <v>1456</v>
      </c>
      <c r="BF369" t="s">
        <v>4243</v>
      </c>
      <c r="BG369">
        <v>368</v>
      </c>
      <c r="BH369" t="s">
        <v>5753</v>
      </c>
      <c r="BI369" t="s">
        <v>7773</v>
      </c>
      <c r="BJ369">
        <v>368</v>
      </c>
      <c r="BK369">
        <v>1590</v>
      </c>
      <c r="BL369">
        <v>548</v>
      </c>
      <c r="BM369">
        <v>33</v>
      </c>
      <c r="BR369">
        <v>13</v>
      </c>
      <c r="BS369">
        <v>0.66</v>
      </c>
      <c r="BT369">
        <v>0.57999999999999996</v>
      </c>
      <c r="BU369">
        <v>0.57999999999999996</v>
      </c>
      <c r="BV369">
        <v>42.771144</v>
      </c>
      <c r="BW369">
        <v>-82.037574199999995</v>
      </c>
      <c r="BX369">
        <v>4735923.1950000003</v>
      </c>
      <c r="BY369">
        <v>203.42</v>
      </c>
      <c r="BZ369">
        <v>197.9</v>
      </c>
      <c r="CA369" t="s">
        <v>7347</v>
      </c>
      <c r="CB369">
        <v>7</v>
      </c>
      <c r="CC369">
        <v>10</v>
      </c>
      <c r="CD369">
        <v>12</v>
      </c>
      <c r="CE369">
        <v>12</v>
      </c>
      <c r="CF369" t="s">
        <v>5677</v>
      </c>
      <c r="CG369">
        <v>414</v>
      </c>
      <c r="CH369" t="s">
        <v>3290</v>
      </c>
      <c r="CI369" t="s">
        <v>7332</v>
      </c>
      <c r="CJ369">
        <v>5.56</v>
      </c>
      <c r="CK369">
        <v>1.7</v>
      </c>
    </row>
    <row r="370" spans="1:89" x14ac:dyDescent="0.35">
      <c r="A370" t="s">
        <v>4244</v>
      </c>
      <c r="B370">
        <v>369</v>
      </c>
      <c r="C370" t="s">
        <v>7778</v>
      </c>
      <c r="D370">
        <v>550</v>
      </c>
      <c r="E370">
        <v>1496.9749999999999</v>
      </c>
      <c r="F370">
        <v>10</v>
      </c>
      <c r="G370" t="s">
        <v>7782</v>
      </c>
      <c r="H370" t="s">
        <v>7773</v>
      </c>
      <c r="I370" t="s">
        <v>5753</v>
      </c>
      <c r="J370">
        <v>11</v>
      </c>
      <c r="K370">
        <v>0.64</v>
      </c>
      <c r="L370">
        <v>10</v>
      </c>
      <c r="M370">
        <v>8</v>
      </c>
      <c r="N370" t="s">
        <v>7800</v>
      </c>
      <c r="Q370" t="s">
        <v>7784</v>
      </c>
      <c r="R370" t="s">
        <v>7774</v>
      </c>
      <c r="S370" t="s">
        <v>7206</v>
      </c>
      <c r="T370" t="s">
        <v>7527</v>
      </c>
      <c r="U370" t="s">
        <v>7527</v>
      </c>
      <c r="V370">
        <v>5.56</v>
      </c>
      <c r="W370" t="s">
        <v>7900</v>
      </c>
      <c r="X370">
        <v>1.8</v>
      </c>
      <c r="Y370" t="s">
        <v>7774</v>
      </c>
      <c r="Z370" t="s">
        <v>7783</v>
      </c>
      <c r="AA370" t="s">
        <v>7774</v>
      </c>
      <c r="AE370" t="s">
        <v>5678</v>
      </c>
      <c r="AF370">
        <v>42.77114349</v>
      </c>
      <c r="AG370">
        <v>-82.037574230000004</v>
      </c>
      <c r="AH370">
        <v>203.4</v>
      </c>
      <c r="AI370">
        <v>290</v>
      </c>
      <c r="AK370">
        <v>15</v>
      </c>
      <c r="AL370">
        <v>986</v>
      </c>
      <c r="AM370">
        <v>14.47</v>
      </c>
      <c r="AN370">
        <v>-410.49200000000002</v>
      </c>
      <c r="AO370">
        <v>2114</v>
      </c>
      <c r="AP370">
        <v>2115</v>
      </c>
      <c r="AS370">
        <v>1.24</v>
      </c>
      <c r="AT370">
        <v>1.23</v>
      </c>
      <c r="AV370">
        <v>2.14</v>
      </c>
      <c r="AW370">
        <v>2.14</v>
      </c>
      <c r="BC370">
        <v>0.64</v>
      </c>
      <c r="BD370">
        <v>10</v>
      </c>
      <c r="BE370" t="s">
        <v>1457</v>
      </c>
      <c r="BF370" t="s">
        <v>4244</v>
      </c>
      <c r="BG370">
        <v>369</v>
      </c>
      <c r="BH370" t="s">
        <v>5753</v>
      </c>
      <c r="BI370" t="s">
        <v>7773</v>
      </c>
      <c r="BJ370">
        <v>369</v>
      </c>
      <c r="BK370">
        <v>1590</v>
      </c>
      <c r="BR370">
        <v>13</v>
      </c>
      <c r="BS370">
        <v>0.66</v>
      </c>
      <c r="BT370">
        <v>0.57999999999999996</v>
      </c>
      <c r="BU370">
        <v>0.57999999999999996</v>
      </c>
      <c r="BV370">
        <v>42.77114349</v>
      </c>
      <c r="BW370">
        <v>-82.037574230000004</v>
      </c>
      <c r="BX370">
        <v>4735923.1370000001</v>
      </c>
      <c r="BY370">
        <v>203.42</v>
      </c>
      <c r="BZ370">
        <v>210.6</v>
      </c>
      <c r="CA370" t="s">
        <v>7349</v>
      </c>
      <c r="CB370">
        <v>7</v>
      </c>
      <c r="CC370">
        <v>10</v>
      </c>
      <c r="CD370">
        <v>12</v>
      </c>
      <c r="CE370">
        <v>12</v>
      </c>
      <c r="CF370" t="s">
        <v>5677</v>
      </c>
      <c r="CG370">
        <v>414</v>
      </c>
      <c r="CH370" t="s">
        <v>3290</v>
      </c>
      <c r="CI370" t="s">
        <v>7332</v>
      </c>
      <c r="CJ370">
        <v>5.56</v>
      </c>
      <c r="CK370">
        <v>1.8</v>
      </c>
    </row>
    <row r="371" spans="1:89" x14ac:dyDescent="0.35">
      <c r="A371" t="s">
        <v>4245</v>
      </c>
      <c r="B371">
        <v>370</v>
      </c>
      <c r="C371" t="s">
        <v>7778</v>
      </c>
      <c r="D371">
        <v>551</v>
      </c>
      <c r="E371">
        <v>1497.1079999999999</v>
      </c>
      <c r="F371">
        <v>10</v>
      </c>
      <c r="G371" t="s">
        <v>7782</v>
      </c>
      <c r="H371" t="s">
        <v>7773</v>
      </c>
      <c r="I371" t="s">
        <v>5753</v>
      </c>
      <c r="J371">
        <v>11</v>
      </c>
      <c r="K371">
        <v>0.63</v>
      </c>
      <c r="L371">
        <v>7</v>
      </c>
      <c r="M371">
        <v>10</v>
      </c>
      <c r="N371" t="s">
        <v>7353</v>
      </c>
      <c r="Q371" t="s">
        <v>7784</v>
      </c>
      <c r="R371" t="s">
        <v>7774</v>
      </c>
      <c r="S371" t="s">
        <v>7206</v>
      </c>
      <c r="T371" t="s">
        <v>7527</v>
      </c>
      <c r="U371" t="s">
        <v>7527</v>
      </c>
      <c r="V371">
        <v>5.56</v>
      </c>
      <c r="W371" t="s">
        <v>7900</v>
      </c>
      <c r="X371">
        <v>1.8</v>
      </c>
      <c r="Y371" t="s">
        <v>7774</v>
      </c>
      <c r="Z371" t="s">
        <v>7789</v>
      </c>
      <c r="AA371" t="s">
        <v>7774</v>
      </c>
      <c r="AE371" t="s">
        <v>5678</v>
      </c>
      <c r="AF371">
        <v>42.771142269999999</v>
      </c>
      <c r="AG371">
        <v>-82.037574289999995</v>
      </c>
      <c r="AH371">
        <v>203.4</v>
      </c>
      <c r="AI371">
        <v>290</v>
      </c>
      <c r="AK371">
        <v>15</v>
      </c>
      <c r="AL371">
        <v>986</v>
      </c>
      <c r="AM371">
        <v>14.603999999999999</v>
      </c>
      <c r="AN371">
        <v>-413.75799999999998</v>
      </c>
      <c r="AO371">
        <v>2117</v>
      </c>
      <c r="AP371">
        <v>2117</v>
      </c>
      <c r="AS371">
        <v>1.24</v>
      </c>
      <c r="AT371">
        <v>1.24</v>
      </c>
      <c r="AV371">
        <v>2.15</v>
      </c>
      <c r="AW371">
        <v>2.15</v>
      </c>
      <c r="BC371">
        <v>0.63</v>
      </c>
      <c r="BD371">
        <v>7</v>
      </c>
      <c r="BE371" t="s">
        <v>1458</v>
      </c>
      <c r="BF371" t="s">
        <v>4245</v>
      </c>
      <c r="BG371">
        <v>370</v>
      </c>
      <c r="BH371" t="s">
        <v>5753</v>
      </c>
      <c r="BI371" t="s">
        <v>7773</v>
      </c>
      <c r="BJ371">
        <v>370</v>
      </c>
      <c r="BK371">
        <v>1590</v>
      </c>
      <c r="BR371">
        <v>13</v>
      </c>
      <c r="BS371">
        <v>0.66</v>
      </c>
      <c r="BT371">
        <v>0.57999999999999996</v>
      </c>
      <c r="BU371">
        <v>0.57999999999999996</v>
      </c>
      <c r="BV371">
        <v>42.771142269999999</v>
      </c>
      <c r="BW371">
        <v>-82.037574289999995</v>
      </c>
      <c r="BX371">
        <v>4735923.0020000003</v>
      </c>
      <c r="BY371">
        <v>203.42099999999999</v>
      </c>
      <c r="BZ371">
        <v>199.6</v>
      </c>
      <c r="CA371" t="s">
        <v>7562</v>
      </c>
      <c r="CB371">
        <v>7</v>
      </c>
      <c r="CC371">
        <v>10</v>
      </c>
      <c r="CD371">
        <v>12</v>
      </c>
      <c r="CE371">
        <v>12</v>
      </c>
      <c r="CF371" t="s">
        <v>5677</v>
      </c>
      <c r="CG371">
        <v>414</v>
      </c>
      <c r="CH371" t="s">
        <v>3290</v>
      </c>
      <c r="CI371" t="s">
        <v>7332</v>
      </c>
      <c r="CJ371">
        <v>5.56</v>
      </c>
      <c r="CK371">
        <v>1.7</v>
      </c>
    </row>
    <row r="372" spans="1:89" x14ac:dyDescent="0.35">
      <c r="A372" t="s">
        <v>4246</v>
      </c>
      <c r="B372">
        <v>371</v>
      </c>
      <c r="C372" t="s">
        <v>7778</v>
      </c>
      <c r="D372">
        <v>552</v>
      </c>
      <c r="E372">
        <v>1497.2149999999999</v>
      </c>
      <c r="F372">
        <v>10</v>
      </c>
      <c r="G372" t="s">
        <v>7782</v>
      </c>
      <c r="H372" t="s">
        <v>7773</v>
      </c>
      <c r="I372" t="s">
        <v>5753</v>
      </c>
      <c r="J372">
        <v>12</v>
      </c>
      <c r="K372">
        <v>0.69</v>
      </c>
      <c r="L372">
        <v>8</v>
      </c>
      <c r="M372">
        <v>8</v>
      </c>
      <c r="N372" t="s">
        <v>7671</v>
      </c>
      <c r="Q372" t="s">
        <v>7784</v>
      </c>
      <c r="R372" t="s">
        <v>7774</v>
      </c>
      <c r="S372" t="s">
        <v>7206</v>
      </c>
      <c r="T372" t="s">
        <v>7527</v>
      </c>
      <c r="U372" t="s">
        <v>7527</v>
      </c>
      <c r="V372">
        <v>5.56</v>
      </c>
      <c r="W372" t="s">
        <v>7900</v>
      </c>
      <c r="X372">
        <v>1.7</v>
      </c>
      <c r="Y372" t="s">
        <v>7774</v>
      </c>
      <c r="Z372" t="s">
        <v>7789</v>
      </c>
      <c r="AA372" t="s">
        <v>7774</v>
      </c>
      <c r="AE372" t="s">
        <v>5678</v>
      </c>
      <c r="AF372">
        <v>42.771141299999996</v>
      </c>
      <c r="AG372">
        <v>-82.037574340000006</v>
      </c>
      <c r="AH372">
        <v>203.4</v>
      </c>
      <c r="AI372">
        <v>290</v>
      </c>
      <c r="AK372">
        <v>15</v>
      </c>
      <c r="AL372">
        <v>986</v>
      </c>
      <c r="AM372">
        <v>14.711</v>
      </c>
      <c r="AN372">
        <v>-392.69200000000001</v>
      </c>
      <c r="AO372">
        <v>2116</v>
      </c>
      <c r="AP372">
        <v>2117</v>
      </c>
      <c r="AS372">
        <v>1.24</v>
      </c>
      <c r="AT372">
        <v>1.24</v>
      </c>
      <c r="AV372">
        <v>2.15</v>
      </c>
      <c r="AW372">
        <v>2.15</v>
      </c>
      <c r="BC372">
        <v>0.69</v>
      </c>
      <c r="BD372">
        <v>8</v>
      </c>
      <c r="BE372" t="s">
        <v>1459</v>
      </c>
      <c r="BF372" t="s">
        <v>4246</v>
      </c>
      <c r="BG372">
        <v>371</v>
      </c>
      <c r="BH372" t="s">
        <v>5753</v>
      </c>
      <c r="BI372" t="s">
        <v>7773</v>
      </c>
      <c r="BJ372">
        <v>371</v>
      </c>
      <c r="BK372">
        <v>1590</v>
      </c>
      <c r="BR372">
        <v>13</v>
      </c>
      <c r="BS372">
        <v>0.66</v>
      </c>
      <c r="BT372">
        <v>0.57999999999999996</v>
      </c>
      <c r="BU372">
        <v>0.57999999999999996</v>
      </c>
      <c r="BV372">
        <v>42.771141299999996</v>
      </c>
      <c r="BW372">
        <v>-82.037574340000006</v>
      </c>
      <c r="BX372">
        <v>4735922.8949999996</v>
      </c>
      <c r="BY372">
        <v>203.422</v>
      </c>
      <c r="BZ372">
        <v>190.8</v>
      </c>
      <c r="CA372" t="s">
        <v>7566</v>
      </c>
      <c r="CB372">
        <v>7</v>
      </c>
      <c r="CC372">
        <v>10</v>
      </c>
      <c r="CD372">
        <v>12</v>
      </c>
      <c r="CE372">
        <v>12</v>
      </c>
      <c r="CF372" t="s">
        <v>5677</v>
      </c>
      <c r="CG372">
        <v>414</v>
      </c>
      <c r="CH372" t="s">
        <v>3290</v>
      </c>
      <c r="CI372" t="s">
        <v>7332</v>
      </c>
      <c r="CJ372">
        <v>5.56</v>
      </c>
      <c r="CK372">
        <v>1.8</v>
      </c>
    </row>
    <row r="373" spans="1:89" x14ac:dyDescent="0.35">
      <c r="A373" t="s">
        <v>4247</v>
      </c>
      <c r="B373">
        <v>372</v>
      </c>
      <c r="C373" t="s">
        <v>7778</v>
      </c>
      <c r="D373">
        <v>553</v>
      </c>
      <c r="E373">
        <v>1497.566</v>
      </c>
      <c r="F373">
        <v>10</v>
      </c>
      <c r="G373" t="s">
        <v>7782</v>
      </c>
      <c r="H373" t="s">
        <v>7773</v>
      </c>
      <c r="I373" t="s">
        <v>5753</v>
      </c>
      <c r="J373">
        <v>12</v>
      </c>
      <c r="K373">
        <v>0.65</v>
      </c>
      <c r="L373">
        <v>9</v>
      </c>
      <c r="M373">
        <v>7</v>
      </c>
      <c r="N373" t="s">
        <v>7560</v>
      </c>
      <c r="Q373" t="s">
        <v>7784</v>
      </c>
      <c r="R373" t="s">
        <v>7774</v>
      </c>
      <c r="S373" t="s">
        <v>7206</v>
      </c>
      <c r="T373" t="s">
        <v>7527</v>
      </c>
      <c r="U373" t="s">
        <v>7527</v>
      </c>
      <c r="V373">
        <v>5.56</v>
      </c>
      <c r="W373" t="s">
        <v>7900</v>
      </c>
      <c r="X373">
        <v>1.8</v>
      </c>
      <c r="Y373" t="s">
        <v>7774</v>
      </c>
      <c r="Z373" t="s">
        <v>7789</v>
      </c>
      <c r="AA373" t="s">
        <v>7774</v>
      </c>
      <c r="AE373" t="s">
        <v>5678</v>
      </c>
      <c r="AF373">
        <v>42.771138129999997</v>
      </c>
      <c r="AG373">
        <v>-82.037574509999999</v>
      </c>
      <c r="AH373">
        <v>203.4</v>
      </c>
      <c r="AI373">
        <v>290</v>
      </c>
      <c r="AK373">
        <v>15</v>
      </c>
      <c r="AL373">
        <v>986</v>
      </c>
      <c r="AM373">
        <v>15.061</v>
      </c>
      <c r="AN373">
        <v>-421.39600000000002</v>
      </c>
      <c r="AO373">
        <v>2115</v>
      </c>
      <c r="AP373">
        <v>2116</v>
      </c>
      <c r="AS373">
        <v>1.24</v>
      </c>
      <c r="AT373">
        <v>1.24</v>
      </c>
      <c r="AV373">
        <v>2.15</v>
      </c>
      <c r="AW373">
        <v>2.14</v>
      </c>
      <c r="BC373">
        <v>0.65</v>
      </c>
      <c r="BD373">
        <v>9</v>
      </c>
      <c r="BE373" t="s">
        <v>1460</v>
      </c>
      <c r="BF373" t="s">
        <v>4247</v>
      </c>
      <c r="BG373">
        <v>372</v>
      </c>
      <c r="BH373" t="s">
        <v>5753</v>
      </c>
      <c r="BI373" t="s">
        <v>7773</v>
      </c>
      <c r="BJ373">
        <v>372</v>
      </c>
      <c r="BK373">
        <v>1590</v>
      </c>
      <c r="BR373">
        <v>13</v>
      </c>
      <c r="BS373">
        <v>0.66</v>
      </c>
      <c r="BT373">
        <v>0.57999999999999996</v>
      </c>
      <c r="BU373">
        <v>0.57999999999999996</v>
      </c>
      <c r="BV373">
        <v>42.771138129999997</v>
      </c>
      <c r="BW373">
        <v>-82.037574509999999</v>
      </c>
      <c r="BX373">
        <v>4735922.5429999996</v>
      </c>
      <c r="BY373">
        <v>203.423</v>
      </c>
      <c r="BZ373">
        <v>202.8</v>
      </c>
      <c r="CA373" t="s">
        <v>7553</v>
      </c>
      <c r="CB373">
        <v>7</v>
      </c>
      <c r="CC373">
        <v>10</v>
      </c>
      <c r="CD373">
        <v>12</v>
      </c>
      <c r="CE373">
        <v>12</v>
      </c>
      <c r="CF373" t="s">
        <v>5677</v>
      </c>
      <c r="CG373">
        <v>414</v>
      </c>
      <c r="CH373" t="s">
        <v>3290</v>
      </c>
      <c r="CI373" t="s">
        <v>7332</v>
      </c>
      <c r="CJ373">
        <v>5.56</v>
      </c>
      <c r="CK373">
        <v>1.8</v>
      </c>
    </row>
    <row r="374" spans="1:89" x14ac:dyDescent="0.35">
      <c r="A374" t="s">
        <v>4248</v>
      </c>
      <c r="B374">
        <v>373</v>
      </c>
      <c r="C374" t="s">
        <v>7778</v>
      </c>
      <c r="D374">
        <v>554</v>
      </c>
      <c r="E374">
        <v>1498.1030000000001</v>
      </c>
      <c r="F374">
        <v>10</v>
      </c>
      <c r="G374" t="s">
        <v>7782</v>
      </c>
      <c r="H374" t="s">
        <v>7773</v>
      </c>
      <c r="I374" t="s">
        <v>5753</v>
      </c>
      <c r="J374">
        <v>15</v>
      </c>
      <c r="K374">
        <v>0.83</v>
      </c>
      <c r="L374">
        <v>7</v>
      </c>
      <c r="M374">
        <v>9</v>
      </c>
      <c r="N374" t="s">
        <v>7901</v>
      </c>
      <c r="P374">
        <v>34</v>
      </c>
      <c r="Q374" t="s">
        <v>7784</v>
      </c>
      <c r="R374" t="s">
        <v>7774</v>
      </c>
      <c r="S374" t="s">
        <v>7206</v>
      </c>
      <c r="T374" t="s">
        <v>7527</v>
      </c>
      <c r="U374" t="s">
        <v>7527</v>
      </c>
      <c r="V374">
        <v>5.56</v>
      </c>
      <c r="W374" t="s">
        <v>7900</v>
      </c>
      <c r="X374">
        <v>1.8</v>
      </c>
      <c r="Y374" t="s">
        <v>7774</v>
      </c>
      <c r="Z374" t="s">
        <v>7789</v>
      </c>
      <c r="AA374" t="s">
        <v>7774</v>
      </c>
      <c r="AE374" t="s">
        <v>5678</v>
      </c>
      <c r="AF374">
        <v>42.77113327</v>
      </c>
      <c r="AG374">
        <v>-82.037574759999998</v>
      </c>
      <c r="AH374">
        <v>203.4</v>
      </c>
      <c r="AI374">
        <v>290</v>
      </c>
      <c r="AK374">
        <v>15</v>
      </c>
      <c r="AL374">
        <v>986</v>
      </c>
      <c r="AM374">
        <v>15.599</v>
      </c>
      <c r="AN374">
        <v>-414.55200000000002</v>
      </c>
      <c r="AO374">
        <v>2116</v>
      </c>
      <c r="AP374">
        <v>2117</v>
      </c>
      <c r="AS374">
        <v>1.24</v>
      </c>
      <c r="AT374">
        <v>1.24</v>
      </c>
      <c r="AV374">
        <v>2.15</v>
      </c>
      <c r="AW374">
        <v>2.15</v>
      </c>
      <c r="BC374">
        <v>0.83</v>
      </c>
      <c r="BD374">
        <v>7</v>
      </c>
      <c r="BE374" t="s">
        <v>1461</v>
      </c>
      <c r="BF374" t="s">
        <v>4248</v>
      </c>
      <c r="BG374">
        <v>373</v>
      </c>
      <c r="BH374" t="s">
        <v>5753</v>
      </c>
      <c r="BI374" t="s">
        <v>7773</v>
      </c>
      <c r="BJ374">
        <v>373</v>
      </c>
      <c r="BK374">
        <v>1590</v>
      </c>
      <c r="BL374">
        <v>555</v>
      </c>
      <c r="BM374">
        <v>34</v>
      </c>
      <c r="BR374">
        <v>13</v>
      </c>
      <c r="BS374">
        <v>0.66</v>
      </c>
      <c r="BT374">
        <v>0.57999999999999996</v>
      </c>
      <c r="BU374">
        <v>0.57999999999999996</v>
      </c>
      <c r="BV374">
        <v>42.77113327</v>
      </c>
      <c r="BW374">
        <v>-82.037574759999998</v>
      </c>
      <c r="BX374">
        <v>4735922.0029999996</v>
      </c>
      <c r="BY374">
        <v>203.42400000000001</v>
      </c>
      <c r="BZ374">
        <v>199.9</v>
      </c>
      <c r="CA374" t="s">
        <v>7453</v>
      </c>
      <c r="CB374">
        <v>7</v>
      </c>
      <c r="CC374">
        <v>10</v>
      </c>
      <c r="CD374">
        <v>12</v>
      </c>
      <c r="CE374">
        <v>12</v>
      </c>
      <c r="CF374" t="s">
        <v>5677</v>
      </c>
      <c r="CG374">
        <v>414</v>
      </c>
      <c r="CH374" t="s">
        <v>3290</v>
      </c>
      <c r="CI374" t="s">
        <v>7332</v>
      </c>
      <c r="CJ374">
        <v>5.56</v>
      </c>
      <c r="CK374">
        <v>1.8</v>
      </c>
    </row>
    <row r="375" spans="1:89" hidden="1" x14ac:dyDescent="0.35">
      <c r="A375" t="s">
        <v>4248</v>
      </c>
      <c r="B375">
        <v>374</v>
      </c>
      <c r="C375" t="s">
        <v>7778</v>
      </c>
      <c r="D375">
        <v>555</v>
      </c>
      <c r="E375">
        <v>1498.1179999999999</v>
      </c>
      <c r="F375">
        <v>10</v>
      </c>
      <c r="G375" t="s">
        <v>7782</v>
      </c>
      <c r="H375" t="s">
        <v>7773</v>
      </c>
      <c r="I375" t="s">
        <v>7852</v>
      </c>
      <c r="J375">
        <v>15</v>
      </c>
      <c r="K375">
        <v>0.83</v>
      </c>
      <c r="L375">
        <v>38</v>
      </c>
      <c r="M375">
        <v>16</v>
      </c>
      <c r="N375" t="s">
        <v>7553</v>
      </c>
      <c r="P375">
        <v>34</v>
      </c>
      <c r="Q375" t="s">
        <v>7784</v>
      </c>
      <c r="R375" t="s">
        <v>7774</v>
      </c>
      <c r="S375" t="s">
        <v>7206</v>
      </c>
      <c r="T375" t="s">
        <v>7527</v>
      </c>
      <c r="U375" t="s">
        <v>7527</v>
      </c>
      <c r="V375">
        <v>5.56</v>
      </c>
      <c r="W375" t="s">
        <v>7900</v>
      </c>
      <c r="X375">
        <v>1.8</v>
      </c>
      <c r="Y375" t="s">
        <v>7774</v>
      </c>
      <c r="Z375" t="s">
        <v>7879</v>
      </c>
      <c r="AA375" t="s">
        <v>7774</v>
      </c>
      <c r="AE375" t="s">
        <v>5939</v>
      </c>
      <c r="AF375">
        <v>42.77113327</v>
      </c>
      <c r="AG375">
        <v>-82.037574759999998</v>
      </c>
      <c r="AH375">
        <v>203.4</v>
      </c>
      <c r="AI375">
        <v>290</v>
      </c>
      <c r="AK375">
        <v>15</v>
      </c>
      <c r="AL375">
        <v>986</v>
      </c>
      <c r="AM375">
        <v>15.599</v>
      </c>
      <c r="AN375">
        <v>-414.55200000000002</v>
      </c>
      <c r="AO375">
        <v>2082</v>
      </c>
      <c r="AP375">
        <v>2058</v>
      </c>
      <c r="AS375">
        <v>1.2</v>
      </c>
      <c r="AT375">
        <v>1.22</v>
      </c>
      <c r="AV375">
        <v>2.09</v>
      </c>
      <c r="AW375">
        <v>2.11</v>
      </c>
      <c r="BC375">
        <v>0.45</v>
      </c>
      <c r="BD375">
        <v>38</v>
      </c>
      <c r="BE375" t="s">
        <v>8696</v>
      </c>
      <c r="BF375" t="s">
        <v>4248</v>
      </c>
      <c r="BG375">
        <v>374</v>
      </c>
      <c r="BH375" t="s">
        <v>7852</v>
      </c>
      <c r="BI375" t="s">
        <v>7773</v>
      </c>
      <c r="BJ375">
        <v>374</v>
      </c>
      <c r="BK375">
        <v>1590</v>
      </c>
      <c r="BL375">
        <v>555</v>
      </c>
      <c r="BM375">
        <v>34</v>
      </c>
      <c r="BN375" t="s">
        <v>8660</v>
      </c>
      <c r="BR375">
        <v>13</v>
      </c>
      <c r="BS375">
        <v>0.67</v>
      </c>
      <c r="BT375">
        <v>0.6</v>
      </c>
      <c r="BU375">
        <v>0.59</v>
      </c>
      <c r="BV375">
        <v>42.77113327</v>
      </c>
      <c r="BW375">
        <v>-82.037574759999998</v>
      </c>
      <c r="BX375">
        <v>4735922.0029999996</v>
      </c>
      <c r="BY375">
        <v>203.42400000000001</v>
      </c>
      <c r="BZ375">
        <v>199.9</v>
      </c>
      <c r="CA375" t="s">
        <v>7453</v>
      </c>
      <c r="CB375">
        <v>7</v>
      </c>
      <c r="CC375">
        <v>10</v>
      </c>
      <c r="CD375">
        <v>11</v>
      </c>
      <c r="CE375">
        <v>11</v>
      </c>
      <c r="CF375" t="s">
        <v>5677</v>
      </c>
      <c r="CG375">
        <v>414</v>
      </c>
      <c r="CH375" t="s">
        <v>5823</v>
      </c>
      <c r="CI375" t="s">
        <v>8661</v>
      </c>
      <c r="CJ375">
        <v>5.56</v>
      </c>
    </row>
    <row r="376" spans="1:89" x14ac:dyDescent="0.35">
      <c r="A376" t="s">
        <v>4249</v>
      </c>
      <c r="B376">
        <v>375</v>
      </c>
      <c r="C376" t="s">
        <v>7778</v>
      </c>
      <c r="D376">
        <v>556</v>
      </c>
      <c r="E376">
        <v>1498.133</v>
      </c>
      <c r="F376">
        <v>10</v>
      </c>
      <c r="G376" t="s">
        <v>7782</v>
      </c>
      <c r="H376" t="s">
        <v>7773</v>
      </c>
      <c r="I376" t="s">
        <v>5753</v>
      </c>
      <c r="J376">
        <v>11</v>
      </c>
      <c r="K376">
        <v>0.6</v>
      </c>
      <c r="L376">
        <v>8</v>
      </c>
      <c r="M376">
        <v>6</v>
      </c>
      <c r="N376" t="s">
        <v>7449</v>
      </c>
      <c r="P376">
        <v>34</v>
      </c>
      <c r="Q376" t="s">
        <v>7784</v>
      </c>
      <c r="R376" t="s">
        <v>7774</v>
      </c>
      <c r="S376" t="s">
        <v>7206</v>
      </c>
      <c r="T376" t="s">
        <v>7527</v>
      </c>
      <c r="U376" t="s">
        <v>7527</v>
      </c>
      <c r="V376">
        <v>5.56</v>
      </c>
      <c r="W376" t="s">
        <v>7900</v>
      </c>
      <c r="X376">
        <v>1.8</v>
      </c>
      <c r="Y376" t="s">
        <v>7774</v>
      </c>
      <c r="Z376" t="s">
        <v>7789</v>
      </c>
      <c r="AA376" t="s">
        <v>7774</v>
      </c>
      <c r="AE376" t="s">
        <v>5678</v>
      </c>
      <c r="AF376">
        <v>42.771132989999998</v>
      </c>
      <c r="AG376">
        <v>-82.037574770000006</v>
      </c>
      <c r="AH376">
        <v>203.4</v>
      </c>
      <c r="AI376">
        <v>290</v>
      </c>
      <c r="AK376">
        <v>15</v>
      </c>
      <c r="AL376">
        <v>986</v>
      </c>
      <c r="AM376">
        <v>15.629</v>
      </c>
      <c r="AN376">
        <v>-423.90100000000001</v>
      </c>
      <c r="AO376">
        <v>2117</v>
      </c>
      <c r="AP376">
        <v>2117</v>
      </c>
      <c r="AS376">
        <v>1.24</v>
      </c>
      <c r="AT376">
        <v>1.24</v>
      </c>
      <c r="AV376">
        <v>2.15</v>
      </c>
      <c r="AW376">
        <v>2.15</v>
      </c>
      <c r="BC376">
        <v>0.6</v>
      </c>
      <c r="BD376">
        <v>8</v>
      </c>
      <c r="BE376" t="s">
        <v>1462</v>
      </c>
      <c r="BF376" t="s">
        <v>4249</v>
      </c>
      <c r="BG376">
        <v>375</v>
      </c>
      <c r="BH376" t="s">
        <v>5753</v>
      </c>
      <c r="BI376" t="s">
        <v>7773</v>
      </c>
      <c r="BJ376">
        <v>375</v>
      </c>
      <c r="BK376">
        <v>1590</v>
      </c>
      <c r="BL376">
        <v>555</v>
      </c>
      <c r="BM376">
        <v>34</v>
      </c>
      <c r="BR376">
        <v>13</v>
      </c>
      <c r="BS376">
        <v>0.66</v>
      </c>
      <c r="BT376">
        <v>0.57999999999999996</v>
      </c>
      <c r="BU376">
        <v>0.57999999999999996</v>
      </c>
      <c r="BV376">
        <v>42.771132989999998</v>
      </c>
      <c r="BW376">
        <v>-82.037574770000006</v>
      </c>
      <c r="BX376">
        <v>4735921.9730000002</v>
      </c>
      <c r="BY376">
        <v>203.42400000000001</v>
      </c>
      <c r="BZ376">
        <v>203.9</v>
      </c>
      <c r="CA376" t="s">
        <v>7556</v>
      </c>
      <c r="CB376">
        <v>7</v>
      </c>
      <c r="CC376">
        <v>10</v>
      </c>
      <c r="CD376">
        <v>12</v>
      </c>
      <c r="CE376">
        <v>12</v>
      </c>
      <c r="CF376" t="s">
        <v>5677</v>
      </c>
      <c r="CG376">
        <v>414</v>
      </c>
      <c r="CH376" t="s">
        <v>3290</v>
      </c>
      <c r="CI376" t="s">
        <v>7332</v>
      </c>
      <c r="CJ376">
        <v>5.56</v>
      </c>
      <c r="CK376">
        <v>1.8</v>
      </c>
    </row>
    <row r="377" spans="1:89" x14ac:dyDescent="0.35">
      <c r="A377" t="s">
        <v>4250</v>
      </c>
      <c r="B377">
        <v>376</v>
      </c>
      <c r="C377" t="s">
        <v>7778</v>
      </c>
      <c r="D377">
        <v>557</v>
      </c>
      <c r="E377">
        <v>1498.2159999999999</v>
      </c>
      <c r="F377">
        <v>10</v>
      </c>
      <c r="G377" t="s">
        <v>7782</v>
      </c>
      <c r="H377" t="s">
        <v>7773</v>
      </c>
      <c r="I377" t="s">
        <v>5753</v>
      </c>
      <c r="J377">
        <v>11</v>
      </c>
      <c r="K377">
        <v>0.61</v>
      </c>
      <c r="L377">
        <v>8</v>
      </c>
      <c r="M377">
        <v>9</v>
      </c>
      <c r="N377" t="s">
        <v>7345</v>
      </c>
      <c r="Q377" t="s">
        <v>7784</v>
      </c>
      <c r="R377" t="s">
        <v>7774</v>
      </c>
      <c r="S377" t="s">
        <v>7206</v>
      </c>
      <c r="T377" t="s">
        <v>7527</v>
      </c>
      <c r="U377" t="s">
        <v>7527</v>
      </c>
      <c r="V377">
        <v>5.56</v>
      </c>
      <c r="W377" t="s">
        <v>7900</v>
      </c>
      <c r="X377">
        <v>1.8</v>
      </c>
      <c r="Y377" t="s">
        <v>7774</v>
      </c>
      <c r="Z377" t="s">
        <v>7789</v>
      </c>
      <c r="AA377" t="s">
        <v>7774</v>
      </c>
      <c r="AE377" t="s">
        <v>5678</v>
      </c>
      <c r="AF377">
        <v>42.77113224</v>
      </c>
      <c r="AG377">
        <v>-82.037574809999995</v>
      </c>
      <c r="AH377">
        <v>203.4</v>
      </c>
      <c r="AI377">
        <v>290</v>
      </c>
      <c r="AK377">
        <v>15</v>
      </c>
      <c r="AL377">
        <v>986</v>
      </c>
      <c r="AM377">
        <v>15.712</v>
      </c>
      <c r="AN377">
        <v>-420.495</v>
      </c>
      <c r="AO377">
        <v>2117</v>
      </c>
      <c r="AP377">
        <v>2117</v>
      </c>
      <c r="AS377">
        <v>1.24</v>
      </c>
      <c r="AT377">
        <v>1.24</v>
      </c>
      <c r="AV377">
        <v>2.15</v>
      </c>
      <c r="AW377">
        <v>2.15</v>
      </c>
      <c r="BC377">
        <v>0.61</v>
      </c>
      <c r="BD377">
        <v>8</v>
      </c>
      <c r="BE377" t="s">
        <v>1463</v>
      </c>
      <c r="BF377" t="s">
        <v>4250</v>
      </c>
      <c r="BG377">
        <v>376</v>
      </c>
      <c r="BH377" t="s">
        <v>5753</v>
      </c>
      <c r="BI377" t="s">
        <v>7773</v>
      </c>
      <c r="BJ377">
        <v>376</v>
      </c>
      <c r="BK377">
        <v>1590</v>
      </c>
      <c r="BR377">
        <v>13</v>
      </c>
      <c r="BS377">
        <v>0.66</v>
      </c>
      <c r="BT377">
        <v>0.57999999999999996</v>
      </c>
      <c r="BU377">
        <v>0.57999999999999996</v>
      </c>
      <c r="BV377">
        <v>42.77113224</v>
      </c>
      <c r="BW377">
        <v>-82.037574809999995</v>
      </c>
      <c r="BX377">
        <v>4735921.8890000004</v>
      </c>
      <c r="BY377">
        <v>203.42400000000001</v>
      </c>
      <c r="BZ377">
        <v>205.8</v>
      </c>
      <c r="CA377" t="s">
        <v>7565</v>
      </c>
      <c r="CB377">
        <v>7</v>
      </c>
      <c r="CC377">
        <v>10</v>
      </c>
      <c r="CD377">
        <v>12</v>
      </c>
      <c r="CE377">
        <v>12</v>
      </c>
      <c r="CF377" t="s">
        <v>5677</v>
      </c>
      <c r="CG377">
        <v>414</v>
      </c>
      <c r="CH377" t="s">
        <v>3290</v>
      </c>
      <c r="CI377" t="s">
        <v>7332</v>
      </c>
      <c r="CJ377">
        <v>5.56</v>
      </c>
      <c r="CK377">
        <v>1.8</v>
      </c>
    </row>
    <row r="378" spans="1:89" x14ac:dyDescent="0.35">
      <c r="A378" t="s">
        <v>4251</v>
      </c>
      <c r="B378">
        <v>377</v>
      </c>
      <c r="C378" t="s">
        <v>7778</v>
      </c>
      <c r="D378">
        <v>558</v>
      </c>
      <c r="E378">
        <v>1498.5609999999999</v>
      </c>
      <c r="F378">
        <v>10</v>
      </c>
      <c r="G378" t="s">
        <v>7782</v>
      </c>
      <c r="H378" t="s">
        <v>7773</v>
      </c>
      <c r="I378" t="s">
        <v>5753</v>
      </c>
      <c r="J378">
        <v>10</v>
      </c>
      <c r="K378">
        <v>0.56000000000000005</v>
      </c>
      <c r="L378">
        <v>11</v>
      </c>
      <c r="M378">
        <v>10</v>
      </c>
      <c r="N378" t="s">
        <v>7552</v>
      </c>
      <c r="Q378" t="s">
        <v>7784</v>
      </c>
      <c r="R378" t="s">
        <v>7774</v>
      </c>
      <c r="S378" t="s">
        <v>7206</v>
      </c>
      <c r="T378" t="s">
        <v>7527</v>
      </c>
      <c r="U378" t="s">
        <v>7527</v>
      </c>
      <c r="V378">
        <v>5.56</v>
      </c>
      <c r="W378" t="s">
        <v>7900</v>
      </c>
      <c r="X378">
        <v>1.8</v>
      </c>
      <c r="Y378" t="s">
        <v>7774</v>
      </c>
      <c r="Z378" t="s">
        <v>7783</v>
      </c>
      <c r="AA378" t="s">
        <v>7774</v>
      </c>
      <c r="AE378" t="s">
        <v>5678</v>
      </c>
      <c r="AF378">
        <v>42.771129129999998</v>
      </c>
      <c r="AG378">
        <v>-82.037574969999994</v>
      </c>
      <c r="AH378">
        <v>203.4</v>
      </c>
      <c r="AI378">
        <v>290</v>
      </c>
      <c r="AK378">
        <v>15</v>
      </c>
      <c r="AL378">
        <v>986</v>
      </c>
      <c r="AM378">
        <v>16.055</v>
      </c>
      <c r="AN378">
        <v>-419.75599999999997</v>
      </c>
      <c r="AO378">
        <v>2114</v>
      </c>
      <c r="AP378">
        <v>2115</v>
      </c>
      <c r="AS378">
        <v>1.24</v>
      </c>
      <c r="AT378">
        <v>1.23</v>
      </c>
      <c r="AV378">
        <v>2.14</v>
      </c>
      <c r="AW378">
        <v>2.14</v>
      </c>
      <c r="BC378">
        <v>0.56000000000000005</v>
      </c>
      <c r="BD378">
        <v>11</v>
      </c>
      <c r="BE378" t="s">
        <v>1464</v>
      </c>
      <c r="BF378" t="s">
        <v>4251</v>
      </c>
      <c r="BG378">
        <v>377</v>
      </c>
      <c r="BH378" t="s">
        <v>5753</v>
      </c>
      <c r="BI378" t="s">
        <v>7773</v>
      </c>
      <c r="BJ378">
        <v>377</v>
      </c>
      <c r="BK378">
        <v>1590</v>
      </c>
      <c r="BR378">
        <v>13</v>
      </c>
      <c r="BS378">
        <v>0.66</v>
      </c>
      <c r="BT378">
        <v>0.57999999999999996</v>
      </c>
      <c r="BU378">
        <v>0.57999999999999996</v>
      </c>
      <c r="BV378">
        <v>42.771129129999998</v>
      </c>
      <c r="BW378">
        <v>-82.037574969999994</v>
      </c>
      <c r="BX378">
        <v>4735921.5439999998</v>
      </c>
      <c r="BY378">
        <v>203.42400000000001</v>
      </c>
      <c r="BZ378">
        <v>205.7</v>
      </c>
      <c r="CA378" t="s">
        <v>7555</v>
      </c>
      <c r="CB378">
        <v>7</v>
      </c>
      <c r="CC378">
        <v>10</v>
      </c>
      <c r="CD378">
        <v>12</v>
      </c>
      <c r="CE378">
        <v>12</v>
      </c>
      <c r="CF378" t="s">
        <v>5677</v>
      </c>
      <c r="CG378">
        <v>414</v>
      </c>
      <c r="CH378" t="s">
        <v>3290</v>
      </c>
      <c r="CI378" t="s">
        <v>7332</v>
      </c>
      <c r="CJ378">
        <v>5.56</v>
      </c>
      <c r="CK378">
        <v>1.8</v>
      </c>
    </row>
    <row r="379" spans="1:89" x14ac:dyDescent="0.35">
      <c r="A379" t="s">
        <v>4252</v>
      </c>
      <c r="B379">
        <v>378</v>
      </c>
      <c r="C379" t="s">
        <v>7778</v>
      </c>
      <c r="D379">
        <v>559</v>
      </c>
      <c r="E379">
        <v>1498.7460000000001</v>
      </c>
      <c r="F379">
        <v>10</v>
      </c>
      <c r="G379" t="s">
        <v>7782</v>
      </c>
      <c r="H379" t="s">
        <v>7773</v>
      </c>
      <c r="I379" t="s">
        <v>5753</v>
      </c>
      <c r="J379">
        <v>10</v>
      </c>
      <c r="K379">
        <v>0.56999999999999995</v>
      </c>
      <c r="L379">
        <v>10</v>
      </c>
      <c r="M379">
        <v>11</v>
      </c>
      <c r="N379" t="s">
        <v>7561</v>
      </c>
      <c r="Q379" t="s">
        <v>7784</v>
      </c>
      <c r="R379" t="s">
        <v>7774</v>
      </c>
      <c r="S379" t="s">
        <v>7206</v>
      </c>
      <c r="T379" t="s">
        <v>7527</v>
      </c>
      <c r="U379" t="s">
        <v>7527</v>
      </c>
      <c r="V379">
        <v>5.56</v>
      </c>
      <c r="W379" t="s">
        <v>7900</v>
      </c>
      <c r="X379">
        <v>1.8</v>
      </c>
      <c r="Y379" t="s">
        <v>7774</v>
      </c>
      <c r="Z379" t="s">
        <v>7788</v>
      </c>
      <c r="AA379" t="s">
        <v>7774</v>
      </c>
      <c r="AB379">
        <v>10</v>
      </c>
      <c r="AC379">
        <v>10</v>
      </c>
      <c r="AD379">
        <v>12</v>
      </c>
      <c r="AE379" t="s">
        <v>5683</v>
      </c>
      <c r="AF379">
        <v>42.771127460000002</v>
      </c>
      <c r="AG379">
        <v>-82.037575059999995</v>
      </c>
      <c r="AH379">
        <v>203.4</v>
      </c>
      <c r="AI379">
        <v>290</v>
      </c>
      <c r="AK379">
        <v>15</v>
      </c>
      <c r="AL379">
        <v>986</v>
      </c>
      <c r="AM379">
        <v>16.241</v>
      </c>
      <c r="AN379">
        <v>-421.005</v>
      </c>
      <c r="AO379">
        <v>2115</v>
      </c>
      <c r="AP379">
        <v>2116</v>
      </c>
      <c r="AS379">
        <v>1.24</v>
      </c>
      <c r="AT379">
        <v>1.23</v>
      </c>
      <c r="AV379">
        <v>2.15</v>
      </c>
      <c r="AW379">
        <v>2.14</v>
      </c>
      <c r="BC379">
        <v>0.56999999999999995</v>
      </c>
      <c r="BD379">
        <v>10</v>
      </c>
      <c r="BE379" t="s">
        <v>1465</v>
      </c>
      <c r="BF379" t="s">
        <v>4252</v>
      </c>
      <c r="BG379">
        <v>378</v>
      </c>
      <c r="BH379" t="s">
        <v>5753</v>
      </c>
      <c r="BI379" t="s">
        <v>7773</v>
      </c>
      <c r="BJ379">
        <v>378</v>
      </c>
      <c r="BK379">
        <v>1590</v>
      </c>
      <c r="BR379">
        <v>13</v>
      </c>
      <c r="BS379">
        <v>0.66</v>
      </c>
      <c r="BT379">
        <v>0.57999999999999996</v>
      </c>
      <c r="BU379">
        <v>0.57999999999999996</v>
      </c>
      <c r="BV379">
        <v>42.771127460000002</v>
      </c>
      <c r="BW379">
        <v>-82.037575059999995</v>
      </c>
      <c r="BX379">
        <v>4735921.358</v>
      </c>
      <c r="BY379">
        <v>203.42400000000001</v>
      </c>
      <c r="BZ379">
        <v>204.7</v>
      </c>
      <c r="CA379" t="s">
        <v>7560</v>
      </c>
      <c r="CB379">
        <v>7</v>
      </c>
      <c r="CC379">
        <v>10</v>
      </c>
      <c r="CD379">
        <v>12</v>
      </c>
      <c r="CE379">
        <v>12</v>
      </c>
      <c r="CF379" t="s">
        <v>5677</v>
      </c>
      <c r="CG379">
        <v>414</v>
      </c>
      <c r="CH379" t="s">
        <v>3290</v>
      </c>
      <c r="CI379" t="s">
        <v>7332</v>
      </c>
      <c r="CJ379">
        <v>5.56</v>
      </c>
      <c r="CK379">
        <v>1.8</v>
      </c>
    </row>
    <row r="380" spans="1:89" x14ac:dyDescent="0.35">
      <c r="A380" t="s">
        <v>4253</v>
      </c>
      <c r="B380">
        <v>379</v>
      </c>
      <c r="C380" t="s">
        <v>7778</v>
      </c>
      <c r="D380">
        <v>560</v>
      </c>
      <c r="E380">
        <v>1499.0329999999999</v>
      </c>
      <c r="F380">
        <v>10</v>
      </c>
      <c r="G380" t="s">
        <v>7782</v>
      </c>
      <c r="H380" t="s">
        <v>7773</v>
      </c>
      <c r="I380" t="s">
        <v>5753</v>
      </c>
      <c r="J380">
        <v>12</v>
      </c>
      <c r="K380">
        <v>0.69</v>
      </c>
      <c r="L380">
        <v>7</v>
      </c>
      <c r="M380">
        <v>7</v>
      </c>
      <c r="N380" t="s">
        <v>7555</v>
      </c>
      <c r="Q380" t="s">
        <v>7784</v>
      </c>
      <c r="R380" t="s">
        <v>7774</v>
      </c>
      <c r="S380" t="s">
        <v>7206</v>
      </c>
      <c r="T380" t="s">
        <v>7527</v>
      </c>
      <c r="U380" t="s">
        <v>7527</v>
      </c>
      <c r="V380">
        <v>5.56</v>
      </c>
      <c r="W380" t="s">
        <v>7900</v>
      </c>
      <c r="X380">
        <v>1.8</v>
      </c>
      <c r="Y380" t="s">
        <v>7774</v>
      </c>
      <c r="Z380" t="s">
        <v>7789</v>
      </c>
      <c r="AA380" t="s">
        <v>7774</v>
      </c>
      <c r="AE380" t="s">
        <v>5678</v>
      </c>
      <c r="AF380">
        <v>42.771124839999999</v>
      </c>
      <c r="AG380">
        <v>-82.037575200000006</v>
      </c>
      <c r="AH380">
        <v>203.4</v>
      </c>
      <c r="AI380">
        <v>290</v>
      </c>
      <c r="AK380">
        <v>15</v>
      </c>
      <c r="AL380">
        <v>986</v>
      </c>
      <c r="AM380">
        <v>16.529</v>
      </c>
      <c r="AN380">
        <v>-423.84100000000001</v>
      </c>
      <c r="AO380">
        <v>2116</v>
      </c>
      <c r="AP380">
        <v>2117</v>
      </c>
      <c r="AS380">
        <v>1.24</v>
      </c>
      <c r="AT380">
        <v>1.24</v>
      </c>
      <c r="AV380">
        <v>2.15</v>
      </c>
      <c r="AW380">
        <v>2.15</v>
      </c>
      <c r="BC380">
        <v>0.69</v>
      </c>
      <c r="BD380">
        <v>7</v>
      </c>
      <c r="BE380" t="s">
        <v>1466</v>
      </c>
      <c r="BF380" t="s">
        <v>4253</v>
      </c>
      <c r="BG380">
        <v>379</v>
      </c>
      <c r="BH380" t="s">
        <v>5753</v>
      </c>
      <c r="BI380" t="s">
        <v>7773</v>
      </c>
      <c r="BJ380">
        <v>379</v>
      </c>
      <c r="BK380">
        <v>1590</v>
      </c>
      <c r="BR380">
        <v>13</v>
      </c>
      <c r="BS380">
        <v>0.66</v>
      </c>
      <c r="BT380">
        <v>0.57999999999999996</v>
      </c>
      <c r="BU380">
        <v>0.57999999999999996</v>
      </c>
      <c r="BV380">
        <v>42.771124839999999</v>
      </c>
      <c r="BW380">
        <v>-82.037575200000006</v>
      </c>
      <c r="BX380">
        <v>4735921.068</v>
      </c>
      <c r="BY380">
        <v>203.42400000000001</v>
      </c>
      <c r="BZ380">
        <v>203.8</v>
      </c>
      <c r="CA380" t="s">
        <v>7556</v>
      </c>
      <c r="CB380">
        <v>7</v>
      </c>
      <c r="CC380">
        <v>10</v>
      </c>
      <c r="CD380">
        <v>12</v>
      </c>
      <c r="CE380">
        <v>12</v>
      </c>
      <c r="CF380" t="s">
        <v>5677</v>
      </c>
      <c r="CG380">
        <v>414</v>
      </c>
      <c r="CH380" t="s">
        <v>3290</v>
      </c>
      <c r="CI380" t="s">
        <v>7332</v>
      </c>
      <c r="CJ380">
        <v>5.56</v>
      </c>
      <c r="CK380">
        <v>1.8</v>
      </c>
    </row>
    <row r="381" spans="1:89" x14ac:dyDescent="0.35">
      <c r="A381" t="s">
        <v>4254</v>
      </c>
      <c r="B381">
        <v>380</v>
      </c>
      <c r="C381" t="s">
        <v>7778</v>
      </c>
      <c r="D381">
        <v>561</v>
      </c>
      <c r="E381">
        <v>1499.1210000000001</v>
      </c>
      <c r="F381">
        <v>10</v>
      </c>
      <c r="G381" t="s">
        <v>7782</v>
      </c>
      <c r="H381" t="s">
        <v>7773</v>
      </c>
      <c r="I381" t="s">
        <v>5753</v>
      </c>
      <c r="J381">
        <v>11</v>
      </c>
      <c r="K381">
        <v>0.63</v>
      </c>
      <c r="L381">
        <v>8</v>
      </c>
      <c r="M381">
        <v>8</v>
      </c>
      <c r="N381" t="s">
        <v>7902</v>
      </c>
      <c r="Q381" t="s">
        <v>7784</v>
      </c>
      <c r="R381" t="s">
        <v>7774</v>
      </c>
      <c r="S381" t="s">
        <v>7206</v>
      </c>
      <c r="T381" t="s">
        <v>7527</v>
      </c>
      <c r="U381" t="s">
        <v>7527</v>
      </c>
      <c r="V381">
        <v>5.56</v>
      </c>
      <c r="W381" t="s">
        <v>7900</v>
      </c>
      <c r="X381">
        <v>1.8</v>
      </c>
      <c r="Y381" t="s">
        <v>7774</v>
      </c>
      <c r="Z381" t="s">
        <v>7789</v>
      </c>
      <c r="AA381" t="s">
        <v>7774</v>
      </c>
      <c r="AE381" t="s">
        <v>5678</v>
      </c>
      <c r="AF381">
        <v>42.771124049999997</v>
      </c>
      <c r="AG381">
        <v>-82.037575239999995</v>
      </c>
      <c r="AH381">
        <v>203.4</v>
      </c>
      <c r="AI381">
        <v>290</v>
      </c>
      <c r="AK381">
        <v>15</v>
      </c>
      <c r="AL381">
        <v>986</v>
      </c>
      <c r="AM381">
        <v>16.616</v>
      </c>
      <c r="AN381">
        <v>-408.61200000000002</v>
      </c>
      <c r="AO381">
        <v>2116</v>
      </c>
      <c r="AP381">
        <v>2117</v>
      </c>
      <c r="AS381">
        <v>1.24</v>
      </c>
      <c r="AT381">
        <v>1.24</v>
      </c>
      <c r="AV381">
        <v>2.15</v>
      </c>
      <c r="AW381">
        <v>2.15</v>
      </c>
      <c r="BC381">
        <v>0.63</v>
      </c>
      <c r="BD381">
        <v>8</v>
      </c>
      <c r="BE381" t="s">
        <v>1467</v>
      </c>
      <c r="BF381" t="s">
        <v>4254</v>
      </c>
      <c r="BG381">
        <v>380</v>
      </c>
      <c r="BH381" t="s">
        <v>5753</v>
      </c>
      <c r="BI381" t="s">
        <v>7773</v>
      </c>
      <c r="BJ381">
        <v>380</v>
      </c>
      <c r="BK381">
        <v>1590</v>
      </c>
      <c r="BR381">
        <v>13</v>
      </c>
      <c r="BS381">
        <v>0.66</v>
      </c>
      <c r="BT381">
        <v>0.57999999999999996</v>
      </c>
      <c r="BU381">
        <v>0.57999999999999996</v>
      </c>
      <c r="BV381">
        <v>42.771124049999997</v>
      </c>
      <c r="BW381">
        <v>-82.037575239999995</v>
      </c>
      <c r="BX381">
        <v>4735920.9800000004</v>
      </c>
      <c r="BY381">
        <v>203.42400000000001</v>
      </c>
      <c r="BZ381">
        <v>211.2</v>
      </c>
      <c r="CA381" t="s">
        <v>7567</v>
      </c>
      <c r="CB381">
        <v>7</v>
      </c>
      <c r="CC381">
        <v>10</v>
      </c>
      <c r="CD381">
        <v>12</v>
      </c>
      <c r="CE381">
        <v>12</v>
      </c>
      <c r="CF381" t="s">
        <v>5677</v>
      </c>
      <c r="CG381">
        <v>414</v>
      </c>
      <c r="CH381" t="s">
        <v>3290</v>
      </c>
      <c r="CI381" t="s">
        <v>7332</v>
      </c>
      <c r="CJ381">
        <v>5.56</v>
      </c>
      <c r="CK381">
        <v>1.8</v>
      </c>
    </row>
    <row r="382" spans="1:89" x14ac:dyDescent="0.35">
      <c r="A382" t="s">
        <v>4255</v>
      </c>
      <c r="B382">
        <v>381</v>
      </c>
      <c r="C382" t="s">
        <v>7778</v>
      </c>
      <c r="D382">
        <v>562</v>
      </c>
      <c r="E382">
        <v>1499.204</v>
      </c>
      <c r="F382">
        <v>10</v>
      </c>
      <c r="G382" t="s">
        <v>7782</v>
      </c>
      <c r="H382" t="s">
        <v>7773</v>
      </c>
      <c r="I382" t="s">
        <v>5753</v>
      </c>
      <c r="J382">
        <v>12</v>
      </c>
      <c r="K382">
        <v>0.65</v>
      </c>
      <c r="L382">
        <v>6</v>
      </c>
      <c r="M382">
        <v>8</v>
      </c>
      <c r="N382" t="s">
        <v>7525</v>
      </c>
      <c r="Q382" t="s">
        <v>7784</v>
      </c>
      <c r="R382" t="s">
        <v>7774</v>
      </c>
      <c r="S382" t="s">
        <v>7206</v>
      </c>
      <c r="T382" t="s">
        <v>7527</v>
      </c>
      <c r="U382" t="s">
        <v>7527</v>
      </c>
      <c r="V382">
        <v>5.56</v>
      </c>
      <c r="W382" t="s">
        <v>7900</v>
      </c>
      <c r="X382">
        <v>1.8</v>
      </c>
      <c r="Y382" t="s">
        <v>7774</v>
      </c>
      <c r="Z382" t="s">
        <v>7789</v>
      </c>
      <c r="AA382" t="s">
        <v>7774</v>
      </c>
      <c r="AE382" t="s">
        <v>5678</v>
      </c>
      <c r="AF382">
        <v>42.771123289999998</v>
      </c>
      <c r="AG382">
        <v>-82.037575279999999</v>
      </c>
      <c r="AH382">
        <v>203.4</v>
      </c>
      <c r="AI382">
        <v>290</v>
      </c>
      <c r="AK382">
        <v>15</v>
      </c>
      <c r="AL382">
        <v>986</v>
      </c>
      <c r="AM382">
        <v>16.7</v>
      </c>
      <c r="AN382">
        <v>-416.34500000000003</v>
      </c>
      <c r="AO382">
        <v>2117</v>
      </c>
      <c r="AP382">
        <v>2118</v>
      </c>
      <c r="AS382">
        <v>1.24</v>
      </c>
      <c r="AT382">
        <v>1.24</v>
      </c>
      <c r="AV382">
        <v>2.15</v>
      </c>
      <c r="AW382">
        <v>2.15</v>
      </c>
      <c r="BC382">
        <v>0.65</v>
      </c>
      <c r="BD382">
        <v>6</v>
      </c>
      <c r="BE382" t="s">
        <v>1468</v>
      </c>
      <c r="BF382" t="s">
        <v>4255</v>
      </c>
      <c r="BG382">
        <v>381</v>
      </c>
      <c r="BH382" t="s">
        <v>5753</v>
      </c>
      <c r="BI382" t="s">
        <v>7773</v>
      </c>
      <c r="BJ382">
        <v>381</v>
      </c>
      <c r="BK382">
        <v>1590</v>
      </c>
      <c r="BR382">
        <v>13</v>
      </c>
      <c r="BS382">
        <v>0.66</v>
      </c>
      <c r="BT382">
        <v>0.57999999999999996</v>
      </c>
      <c r="BU382">
        <v>0.57999999999999996</v>
      </c>
      <c r="BV382">
        <v>42.771123289999998</v>
      </c>
      <c r="BW382">
        <v>-82.037575279999999</v>
      </c>
      <c r="BX382">
        <v>4735920.8959999997</v>
      </c>
      <c r="BY382">
        <v>203.42400000000001</v>
      </c>
      <c r="BZ382">
        <v>200.7</v>
      </c>
      <c r="CA382" t="s">
        <v>7558</v>
      </c>
      <c r="CB382">
        <v>7</v>
      </c>
      <c r="CC382">
        <v>10</v>
      </c>
      <c r="CD382">
        <v>12</v>
      </c>
      <c r="CE382">
        <v>12</v>
      </c>
      <c r="CF382" t="s">
        <v>5677</v>
      </c>
      <c r="CG382">
        <v>414</v>
      </c>
      <c r="CH382" t="s">
        <v>3290</v>
      </c>
      <c r="CI382" t="s">
        <v>7332</v>
      </c>
      <c r="CJ382">
        <v>5.56</v>
      </c>
      <c r="CK382">
        <v>1.8</v>
      </c>
    </row>
    <row r="383" spans="1:89" x14ac:dyDescent="0.35">
      <c r="A383" t="s">
        <v>4256</v>
      </c>
      <c r="B383">
        <v>382</v>
      </c>
      <c r="C383" t="s">
        <v>7778</v>
      </c>
      <c r="D383">
        <v>563</v>
      </c>
      <c r="E383">
        <v>1499.31</v>
      </c>
      <c r="F383">
        <v>10</v>
      </c>
      <c r="G383" t="s">
        <v>7782</v>
      </c>
      <c r="H383" t="s">
        <v>7773</v>
      </c>
      <c r="I383" t="s">
        <v>5753</v>
      </c>
      <c r="J383">
        <v>10</v>
      </c>
      <c r="K383">
        <v>0.57999999999999996</v>
      </c>
      <c r="L383">
        <v>9</v>
      </c>
      <c r="M383">
        <v>10</v>
      </c>
      <c r="N383" t="s">
        <v>7453</v>
      </c>
      <c r="Q383" t="s">
        <v>7784</v>
      </c>
      <c r="R383" t="s">
        <v>7774</v>
      </c>
      <c r="S383" t="s">
        <v>7206</v>
      </c>
      <c r="T383" t="s">
        <v>7527</v>
      </c>
      <c r="U383" t="s">
        <v>7527</v>
      </c>
      <c r="V383">
        <v>5.56</v>
      </c>
      <c r="W383" t="s">
        <v>7900</v>
      </c>
      <c r="X383">
        <v>1.8</v>
      </c>
      <c r="Y383" t="s">
        <v>7774</v>
      </c>
      <c r="Z383" t="s">
        <v>7789</v>
      </c>
      <c r="AA383" t="s">
        <v>7774</v>
      </c>
      <c r="AE383" t="s">
        <v>5678</v>
      </c>
      <c r="AF383">
        <v>42.771122339999998</v>
      </c>
      <c r="AG383">
        <v>-82.037575329999996</v>
      </c>
      <c r="AH383">
        <v>203.4</v>
      </c>
      <c r="AI383">
        <v>290</v>
      </c>
      <c r="AK383">
        <v>15</v>
      </c>
      <c r="AL383">
        <v>986</v>
      </c>
      <c r="AM383">
        <v>16.805</v>
      </c>
      <c r="AN383">
        <v>-409.58100000000002</v>
      </c>
      <c r="AO383">
        <v>2116</v>
      </c>
      <c r="AP383">
        <v>2117</v>
      </c>
      <c r="AS383">
        <v>1.24</v>
      </c>
      <c r="AT383">
        <v>1.24</v>
      </c>
      <c r="AV383">
        <v>2.15</v>
      </c>
      <c r="AW383">
        <v>2.15</v>
      </c>
      <c r="BC383">
        <v>0.57999999999999996</v>
      </c>
      <c r="BD383">
        <v>9</v>
      </c>
      <c r="BE383" t="s">
        <v>1469</v>
      </c>
      <c r="BF383" t="s">
        <v>4256</v>
      </c>
      <c r="BG383">
        <v>382</v>
      </c>
      <c r="BH383" t="s">
        <v>5753</v>
      </c>
      <c r="BI383" t="s">
        <v>7773</v>
      </c>
      <c r="BJ383">
        <v>382</v>
      </c>
      <c r="BK383">
        <v>1590</v>
      </c>
      <c r="BR383">
        <v>13</v>
      </c>
      <c r="BS383">
        <v>0.66</v>
      </c>
      <c r="BT383">
        <v>0.57999999999999996</v>
      </c>
      <c r="BU383">
        <v>0.57999999999999996</v>
      </c>
      <c r="BV383">
        <v>42.771122339999998</v>
      </c>
      <c r="BW383">
        <v>-82.037575329999996</v>
      </c>
      <c r="BX383">
        <v>4735920.79</v>
      </c>
      <c r="BY383">
        <v>203.42400000000001</v>
      </c>
      <c r="BZ383">
        <v>197.9</v>
      </c>
      <c r="CA383" t="s">
        <v>7347</v>
      </c>
      <c r="CB383">
        <v>7</v>
      </c>
      <c r="CC383">
        <v>10</v>
      </c>
      <c r="CD383">
        <v>12</v>
      </c>
      <c r="CE383">
        <v>12</v>
      </c>
      <c r="CF383" t="s">
        <v>5677</v>
      </c>
      <c r="CG383">
        <v>414</v>
      </c>
      <c r="CH383" t="s">
        <v>3290</v>
      </c>
      <c r="CI383" t="s">
        <v>7332</v>
      </c>
      <c r="CJ383">
        <v>5.56</v>
      </c>
      <c r="CK383">
        <v>1.8</v>
      </c>
    </row>
    <row r="384" spans="1:89" x14ac:dyDescent="0.35">
      <c r="A384" t="s">
        <v>4257</v>
      </c>
      <c r="B384">
        <v>383</v>
      </c>
      <c r="C384" t="s">
        <v>7778</v>
      </c>
      <c r="D384">
        <v>564</v>
      </c>
      <c r="E384">
        <v>1500.0440000000001</v>
      </c>
      <c r="F384">
        <v>10</v>
      </c>
      <c r="G384" t="s">
        <v>7782</v>
      </c>
      <c r="H384" t="s">
        <v>7773</v>
      </c>
      <c r="I384" t="s">
        <v>5753</v>
      </c>
      <c r="J384">
        <v>11</v>
      </c>
      <c r="K384">
        <v>0.62</v>
      </c>
      <c r="L384">
        <v>8</v>
      </c>
      <c r="M384">
        <v>4</v>
      </c>
      <c r="N384" t="s">
        <v>7565</v>
      </c>
      <c r="Q384" t="s">
        <v>7784</v>
      </c>
      <c r="R384" t="s">
        <v>7774</v>
      </c>
      <c r="S384" t="s">
        <v>7206</v>
      </c>
      <c r="T384" t="s">
        <v>7527</v>
      </c>
      <c r="U384" t="s">
        <v>7527</v>
      </c>
      <c r="V384">
        <v>5.56</v>
      </c>
      <c r="W384" t="s">
        <v>7900</v>
      </c>
      <c r="X384">
        <v>1.8</v>
      </c>
      <c r="Y384" t="s">
        <v>7774</v>
      </c>
      <c r="Z384" t="s">
        <v>7789</v>
      </c>
      <c r="AA384" t="s">
        <v>7774</v>
      </c>
      <c r="AE384" t="s">
        <v>5678</v>
      </c>
      <c r="AF384">
        <v>42.771115690000002</v>
      </c>
      <c r="AG384">
        <v>-82.037575680000003</v>
      </c>
      <c r="AH384">
        <v>203.4</v>
      </c>
      <c r="AI384">
        <v>290</v>
      </c>
      <c r="AK384">
        <v>15</v>
      </c>
      <c r="AL384">
        <v>986</v>
      </c>
      <c r="AM384">
        <v>17.54</v>
      </c>
      <c r="AN384">
        <v>-426.55900000000003</v>
      </c>
      <c r="AO384">
        <v>2117</v>
      </c>
      <c r="AP384">
        <v>2117</v>
      </c>
      <c r="AS384">
        <v>1.24</v>
      </c>
      <c r="AT384">
        <v>1.24</v>
      </c>
      <c r="AV384">
        <v>2.15</v>
      </c>
      <c r="AW384">
        <v>2.15</v>
      </c>
      <c r="BC384">
        <v>0.62</v>
      </c>
      <c r="BD384">
        <v>8</v>
      </c>
      <c r="BE384" t="s">
        <v>1470</v>
      </c>
      <c r="BF384" t="s">
        <v>4257</v>
      </c>
      <c r="BG384">
        <v>383</v>
      </c>
      <c r="BH384" t="s">
        <v>5753</v>
      </c>
      <c r="BI384" t="s">
        <v>7773</v>
      </c>
      <c r="BJ384">
        <v>383</v>
      </c>
      <c r="BK384">
        <v>1590</v>
      </c>
      <c r="BR384">
        <v>13</v>
      </c>
      <c r="BS384">
        <v>0.66</v>
      </c>
      <c r="BT384">
        <v>0.57999999999999996</v>
      </c>
      <c r="BU384">
        <v>0.57999999999999996</v>
      </c>
      <c r="BV384">
        <v>42.771115690000002</v>
      </c>
      <c r="BW384">
        <v>-82.037575680000003</v>
      </c>
      <c r="BX384">
        <v>4735920.0520000001</v>
      </c>
      <c r="BY384">
        <v>203.423</v>
      </c>
      <c r="BZ384">
        <v>205.2</v>
      </c>
      <c r="CA384" t="s">
        <v>7449</v>
      </c>
      <c r="CB384">
        <v>7</v>
      </c>
      <c r="CC384">
        <v>10</v>
      </c>
      <c r="CD384">
        <v>12</v>
      </c>
      <c r="CE384">
        <v>12</v>
      </c>
      <c r="CF384" t="s">
        <v>5677</v>
      </c>
      <c r="CG384">
        <v>414</v>
      </c>
      <c r="CH384" t="s">
        <v>3290</v>
      </c>
      <c r="CI384" t="s">
        <v>7332</v>
      </c>
      <c r="CJ384">
        <v>5.56</v>
      </c>
      <c r="CK384">
        <v>1.8</v>
      </c>
    </row>
    <row r="385" spans="1:89" x14ac:dyDescent="0.35">
      <c r="A385" t="s">
        <v>4264</v>
      </c>
      <c r="B385">
        <v>384</v>
      </c>
      <c r="C385" t="s">
        <v>7778</v>
      </c>
      <c r="D385">
        <v>567</v>
      </c>
      <c r="E385">
        <v>1524.64</v>
      </c>
      <c r="F385">
        <v>10</v>
      </c>
      <c r="G385" t="s">
        <v>7782</v>
      </c>
      <c r="H385" t="s">
        <v>7773</v>
      </c>
      <c r="I385" t="s">
        <v>7797</v>
      </c>
      <c r="J385">
        <v>15</v>
      </c>
      <c r="K385">
        <v>0.82</v>
      </c>
      <c r="L385">
        <v>28</v>
      </c>
      <c r="M385">
        <v>15</v>
      </c>
      <c r="N385" t="s">
        <v>7507</v>
      </c>
      <c r="Q385" t="s">
        <v>7805</v>
      </c>
      <c r="R385" t="s">
        <v>7774</v>
      </c>
      <c r="S385" t="s">
        <v>7207</v>
      </c>
      <c r="T385" t="s">
        <v>7569</v>
      </c>
      <c r="U385" t="s">
        <v>7569</v>
      </c>
      <c r="V385">
        <v>5.56</v>
      </c>
      <c r="W385" t="s">
        <v>7903</v>
      </c>
      <c r="X385">
        <v>1.9</v>
      </c>
      <c r="Y385" t="s">
        <v>7774</v>
      </c>
      <c r="Z385" t="s">
        <v>7788</v>
      </c>
      <c r="AA385" t="s">
        <v>7774</v>
      </c>
      <c r="AB385">
        <v>10</v>
      </c>
      <c r="AC385">
        <v>10</v>
      </c>
      <c r="AD385">
        <v>12</v>
      </c>
      <c r="AE385" t="s">
        <v>5753</v>
      </c>
      <c r="AF385">
        <v>42.770893100000002</v>
      </c>
      <c r="AG385">
        <v>-82.037586930000003</v>
      </c>
      <c r="AH385">
        <v>203.3</v>
      </c>
      <c r="AI385">
        <v>290</v>
      </c>
      <c r="AK385">
        <v>15</v>
      </c>
      <c r="AL385">
        <v>986</v>
      </c>
      <c r="AM385">
        <v>6.125</v>
      </c>
      <c r="AN385">
        <v>-237.88399999999999</v>
      </c>
      <c r="AO385">
        <v>2073</v>
      </c>
      <c r="AP385">
        <v>2081</v>
      </c>
      <c r="AS385">
        <v>1.21</v>
      </c>
      <c r="AT385">
        <v>1.21</v>
      </c>
      <c r="AV385">
        <v>2.11</v>
      </c>
      <c r="AW385">
        <v>2.1</v>
      </c>
      <c r="BC385">
        <v>0.82</v>
      </c>
      <c r="BD385">
        <v>28</v>
      </c>
      <c r="BE385" t="s">
        <v>1477</v>
      </c>
      <c r="BF385" t="s">
        <v>4264</v>
      </c>
      <c r="BG385">
        <v>384</v>
      </c>
      <c r="BH385" t="s">
        <v>7797</v>
      </c>
      <c r="BI385" t="s">
        <v>7773</v>
      </c>
      <c r="BJ385">
        <v>384</v>
      </c>
      <c r="BK385">
        <v>1610</v>
      </c>
      <c r="BR385">
        <v>13</v>
      </c>
      <c r="BS385">
        <v>0.67</v>
      </c>
      <c r="BT385">
        <v>0.59</v>
      </c>
      <c r="BU385">
        <v>0.59</v>
      </c>
      <c r="BV385">
        <v>42.770893100000002</v>
      </c>
      <c r="BW385">
        <v>-82.037586930000003</v>
      </c>
      <c r="BX385">
        <v>4735895.3459999999</v>
      </c>
      <c r="BY385">
        <v>203.26300000000001</v>
      </c>
      <c r="BZ385">
        <v>136.80000000000001</v>
      </c>
      <c r="CA385" t="s">
        <v>7570</v>
      </c>
      <c r="CB385">
        <v>7</v>
      </c>
      <c r="CC385">
        <v>10</v>
      </c>
      <c r="CD385">
        <v>11</v>
      </c>
      <c r="CE385">
        <v>11</v>
      </c>
      <c r="CF385" t="s">
        <v>5752</v>
      </c>
      <c r="CG385">
        <v>414</v>
      </c>
      <c r="CH385" t="s">
        <v>3339</v>
      </c>
      <c r="CI385" t="s">
        <v>8652</v>
      </c>
      <c r="CJ385">
        <v>5.56</v>
      </c>
      <c r="CK385">
        <v>1.8</v>
      </c>
    </row>
    <row r="386" spans="1:89" x14ac:dyDescent="0.35">
      <c r="A386" t="s">
        <v>4276</v>
      </c>
      <c r="B386">
        <v>385</v>
      </c>
      <c r="C386" t="s">
        <v>7778</v>
      </c>
      <c r="D386">
        <v>572</v>
      </c>
      <c r="E386">
        <v>1604.729</v>
      </c>
      <c r="F386">
        <v>10</v>
      </c>
      <c r="G386" t="s">
        <v>7782</v>
      </c>
      <c r="H386" t="s">
        <v>7773</v>
      </c>
      <c r="I386" t="s">
        <v>7810</v>
      </c>
      <c r="J386">
        <v>13</v>
      </c>
      <c r="K386">
        <v>0.71</v>
      </c>
      <c r="L386">
        <v>12</v>
      </c>
      <c r="M386">
        <v>10</v>
      </c>
      <c r="N386" t="s">
        <v>7406</v>
      </c>
      <c r="Q386" t="s">
        <v>7776</v>
      </c>
      <c r="R386" t="s">
        <v>3293</v>
      </c>
      <c r="S386" t="s">
        <v>7208</v>
      </c>
      <c r="T386" t="s">
        <v>7490</v>
      </c>
      <c r="U386" t="s">
        <v>7490</v>
      </c>
      <c r="V386">
        <v>5.56</v>
      </c>
      <c r="W386" t="s">
        <v>7904</v>
      </c>
      <c r="X386">
        <v>1.8</v>
      </c>
      <c r="Y386" t="s">
        <v>7774</v>
      </c>
      <c r="Z386" t="s">
        <v>7783</v>
      </c>
      <c r="AA386" t="s">
        <v>7774</v>
      </c>
      <c r="AE386" t="s">
        <v>5800</v>
      </c>
      <c r="AF386">
        <v>42.770167870000002</v>
      </c>
      <c r="AG386">
        <v>-82.037621400000006</v>
      </c>
      <c r="AH386">
        <v>202.9</v>
      </c>
      <c r="AI386">
        <v>290</v>
      </c>
      <c r="AK386">
        <v>15</v>
      </c>
      <c r="AL386">
        <v>986</v>
      </c>
      <c r="AM386">
        <v>17.023</v>
      </c>
      <c r="AN386">
        <v>0.69799999999999995</v>
      </c>
      <c r="AO386">
        <v>2110</v>
      </c>
      <c r="AP386">
        <v>2112</v>
      </c>
      <c r="AS386">
        <v>1.23</v>
      </c>
      <c r="AT386">
        <v>1.23</v>
      </c>
      <c r="AV386">
        <v>2.14</v>
      </c>
      <c r="AW386">
        <v>2.14</v>
      </c>
      <c r="BC386">
        <v>0.71</v>
      </c>
      <c r="BD386">
        <v>12</v>
      </c>
      <c r="BE386" t="s">
        <v>1489</v>
      </c>
      <c r="BF386" t="s">
        <v>4276</v>
      </c>
      <c r="BG386">
        <v>385</v>
      </c>
      <c r="BH386" t="s">
        <v>7810</v>
      </c>
      <c r="BI386" t="s">
        <v>7773</v>
      </c>
      <c r="BJ386">
        <v>385</v>
      </c>
      <c r="BK386">
        <v>1650</v>
      </c>
      <c r="BR386">
        <v>13</v>
      </c>
      <c r="BS386">
        <v>0.66</v>
      </c>
      <c r="BT386">
        <v>0.57999999999999996</v>
      </c>
      <c r="BU386">
        <v>0.57999999999999996</v>
      </c>
      <c r="BV386">
        <v>42.770167870000002</v>
      </c>
      <c r="BW386">
        <v>-82.037621400000006</v>
      </c>
      <c r="BX386">
        <v>4735814.8470000001</v>
      </c>
      <c r="BY386">
        <v>202.90199999999999</v>
      </c>
      <c r="BZ386">
        <v>294.10000000000002</v>
      </c>
      <c r="CA386" t="s">
        <v>7422</v>
      </c>
      <c r="CB386">
        <v>7</v>
      </c>
      <c r="CC386">
        <v>10</v>
      </c>
      <c r="CD386">
        <v>12</v>
      </c>
      <c r="CE386">
        <v>12</v>
      </c>
      <c r="CF386" t="s">
        <v>5672</v>
      </c>
      <c r="CG386">
        <v>414</v>
      </c>
      <c r="CH386" t="s">
        <v>3710</v>
      </c>
      <c r="CI386" t="s">
        <v>8656</v>
      </c>
      <c r="CJ386">
        <v>5.56</v>
      </c>
      <c r="CK386">
        <v>1.8</v>
      </c>
    </row>
    <row r="387" spans="1:89" x14ac:dyDescent="0.35">
      <c r="A387" t="s">
        <v>4287</v>
      </c>
      <c r="B387">
        <v>386</v>
      </c>
      <c r="C387" t="s">
        <v>7778</v>
      </c>
      <c r="D387">
        <v>577</v>
      </c>
      <c r="E387">
        <v>1663.8019999999999</v>
      </c>
      <c r="F387">
        <v>10</v>
      </c>
      <c r="G387" t="s">
        <v>7782</v>
      </c>
      <c r="H387" t="s">
        <v>7773</v>
      </c>
      <c r="I387" t="s">
        <v>7797</v>
      </c>
      <c r="L387">
        <v>8</v>
      </c>
      <c r="M387">
        <v>10</v>
      </c>
      <c r="N387" t="s">
        <v>7610</v>
      </c>
      <c r="Q387" t="s">
        <v>7776</v>
      </c>
      <c r="R387" t="s">
        <v>7774</v>
      </c>
      <c r="S387" t="s">
        <v>7209</v>
      </c>
      <c r="T387" t="s">
        <v>7374</v>
      </c>
      <c r="U387" t="s">
        <v>7374</v>
      </c>
      <c r="V387">
        <v>5.56</v>
      </c>
      <c r="W387" t="s">
        <v>7833</v>
      </c>
      <c r="X387">
        <v>1.9</v>
      </c>
      <c r="Y387" t="s">
        <v>7774</v>
      </c>
      <c r="AA387" t="s">
        <v>7774</v>
      </c>
      <c r="AE387" t="s">
        <v>5673</v>
      </c>
      <c r="AF387">
        <v>42.769632960000003</v>
      </c>
      <c r="AG387">
        <v>-82.037646019999997</v>
      </c>
      <c r="AH387">
        <v>202.7</v>
      </c>
      <c r="AI387">
        <v>290</v>
      </c>
      <c r="AK387">
        <v>15</v>
      </c>
      <c r="AL387">
        <v>986</v>
      </c>
      <c r="AM387">
        <v>6.5970000000000004</v>
      </c>
      <c r="AN387">
        <v>117.87</v>
      </c>
      <c r="BE387" t="s">
        <v>1500</v>
      </c>
      <c r="BF387" t="s">
        <v>4287</v>
      </c>
      <c r="BG387">
        <v>386</v>
      </c>
      <c r="BH387" t="s">
        <v>7797</v>
      </c>
      <c r="BI387" t="s">
        <v>7773</v>
      </c>
      <c r="BJ387">
        <v>386</v>
      </c>
      <c r="BK387">
        <v>1690</v>
      </c>
      <c r="BV387">
        <v>42.769632960000003</v>
      </c>
      <c r="BW387">
        <v>-82.037646019999997</v>
      </c>
      <c r="BX387">
        <v>4735755.4730000002</v>
      </c>
      <c r="BY387">
        <v>202.708</v>
      </c>
      <c r="BZ387">
        <v>280</v>
      </c>
      <c r="CA387" t="s">
        <v>7575</v>
      </c>
      <c r="CB387">
        <v>7</v>
      </c>
      <c r="CF387" t="s">
        <v>5672</v>
      </c>
      <c r="CG387">
        <v>414</v>
      </c>
      <c r="CH387" t="s">
        <v>3407</v>
      </c>
      <c r="CI387" t="s">
        <v>8651</v>
      </c>
      <c r="CJ387">
        <v>5.56</v>
      </c>
      <c r="CK387">
        <v>1.9</v>
      </c>
    </row>
    <row r="388" spans="1:89" x14ac:dyDescent="0.35">
      <c r="A388" t="s">
        <v>4292</v>
      </c>
      <c r="B388">
        <v>387</v>
      </c>
      <c r="C388" t="s">
        <v>7778</v>
      </c>
      <c r="D388">
        <v>578</v>
      </c>
      <c r="E388">
        <v>1664.1980000000001</v>
      </c>
      <c r="F388">
        <v>10</v>
      </c>
      <c r="G388" t="s">
        <v>7782</v>
      </c>
      <c r="H388" t="s">
        <v>7773</v>
      </c>
      <c r="I388" t="s">
        <v>7797</v>
      </c>
      <c r="J388">
        <v>14</v>
      </c>
      <c r="K388">
        <v>0.75</v>
      </c>
      <c r="L388">
        <v>11</v>
      </c>
      <c r="M388">
        <v>11</v>
      </c>
      <c r="N388" t="s">
        <v>7610</v>
      </c>
      <c r="Q388" t="s">
        <v>7784</v>
      </c>
      <c r="R388" t="s">
        <v>7774</v>
      </c>
      <c r="S388" t="s">
        <v>7209</v>
      </c>
      <c r="T388" t="s">
        <v>7374</v>
      </c>
      <c r="U388" t="s">
        <v>7374</v>
      </c>
      <c r="V388">
        <v>5.56</v>
      </c>
      <c r="W388" t="s">
        <v>7833</v>
      </c>
      <c r="X388">
        <v>1.9</v>
      </c>
      <c r="Y388" t="s">
        <v>7774</v>
      </c>
      <c r="Z388" t="s">
        <v>7788</v>
      </c>
      <c r="AA388" t="s">
        <v>7774</v>
      </c>
      <c r="AB388">
        <v>10</v>
      </c>
      <c r="AC388">
        <v>10</v>
      </c>
      <c r="AD388">
        <v>12</v>
      </c>
      <c r="AE388" t="s">
        <v>5753</v>
      </c>
      <c r="AF388">
        <v>42.769629389999999</v>
      </c>
      <c r="AG388">
        <v>-82.037646129999999</v>
      </c>
      <c r="AH388">
        <v>202.7</v>
      </c>
      <c r="AI388">
        <v>290</v>
      </c>
      <c r="AK388">
        <v>15</v>
      </c>
      <c r="AL388">
        <v>986</v>
      </c>
      <c r="AM388">
        <v>6.992</v>
      </c>
      <c r="AN388">
        <v>117.748</v>
      </c>
      <c r="AO388">
        <v>2112</v>
      </c>
      <c r="AP388">
        <v>2113</v>
      </c>
      <c r="AS388">
        <v>1.23</v>
      </c>
      <c r="AT388">
        <v>1.23</v>
      </c>
      <c r="AV388">
        <v>2.14</v>
      </c>
      <c r="AW388">
        <v>2.14</v>
      </c>
      <c r="BC388">
        <v>0.75</v>
      </c>
      <c r="BD388">
        <v>11</v>
      </c>
      <c r="BE388" t="s">
        <v>1502</v>
      </c>
      <c r="BF388" t="s">
        <v>4292</v>
      </c>
      <c r="BG388">
        <v>387</v>
      </c>
      <c r="BH388" t="s">
        <v>7797</v>
      </c>
      <c r="BI388" t="s">
        <v>7773</v>
      </c>
      <c r="BJ388">
        <v>387</v>
      </c>
      <c r="BK388">
        <v>1690</v>
      </c>
      <c r="BR388">
        <v>13</v>
      </c>
      <c r="BS388">
        <v>0.66</v>
      </c>
      <c r="BT388">
        <v>0.57999999999999996</v>
      </c>
      <c r="BU388">
        <v>0.57999999999999996</v>
      </c>
      <c r="BV388">
        <v>42.769629389999999</v>
      </c>
      <c r="BW388">
        <v>-82.037646129999999</v>
      </c>
      <c r="BX388">
        <v>4735755.0760000004</v>
      </c>
      <c r="BY388">
        <v>202.69800000000001</v>
      </c>
      <c r="BZ388">
        <v>279.7</v>
      </c>
      <c r="CA388" t="s">
        <v>7576</v>
      </c>
      <c r="CB388">
        <v>7</v>
      </c>
      <c r="CC388">
        <v>10</v>
      </c>
      <c r="CD388">
        <v>12</v>
      </c>
      <c r="CE388">
        <v>12</v>
      </c>
      <c r="CF388" t="s">
        <v>5677</v>
      </c>
      <c r="CG388">
        <v>414</v>
      </c>
      <c r="CH388" t="s">
        <v>3339</v>
      </c>
      <c r="CI388" t="s">
        <v>8652</v>
      </c>
      <c r="CJ388">
        <v>5.56</v>
      </c>
      <c r="CK388">
        <v>1.9</v>
      </c>
    </row>
    <row r="389" spans="1:89" x14ac:dyDescent="0.35">
      <c r="A389" t="s">
        <v>4293</v>
      </c>
      <c r="B389">
        <v>388</v>
      </c>
      <c r="C389" t="s">
        <v>7778</v>
      </c>
      <c r="D389">
        <v>579</v>
      </c>
      <c r="E389">
        <v>1664.2170000000001</v>
      </c>
      <c r="F389">
        <v>10</v>
      </c>
      <c r="G389" t="s">
        <v>7782</v>
      </c>
      <c r="H389" t="s">
        <v>7773</v>
      </c>
      <c r="I389" t="s">
        <v>7797</v>
      </c>
      <c r="J389">
        <v>14</v>
      </c>
      <c r="K389">
        <v>0.77</v>
      </c>
      <c r="L389">
        <v>10</v>
      </c>
      <c r="M389">
        <v>11</v>
      </c>
      <c r="N389" t="s">
        <v>7610</v>
      </c>
      <c r="Q389" t="s">
        <v>7784</v>
      </c>
      <c r="R389" t="s">
        <v>7774</v>
      </c>
      <c r="S389" t="s">
        <v>7209</v>
      </c>
      <c r="T389" t="s">
        <v>7374</v>
      </c>
      <c r="U389" t="s">
        <v>7374</v>
      </c>
      <c r="V389">
        <v>5.56</v>
      </c>
      <c r="W389" t="s">
        <v>7833</v>
      </c>
      <c r="X389">
        <v>1.9</v>
      </c>
      <c r="Y389" t="s">
        <v>7774</v>
      </c>
      <c r="Z389" t="s">
        <v>7786</v>
      </c>
      <c r="AA389" t="s">
        <v>7774</v>
      </c>
      <c r="AB389">
        <v>10</v>
      </c>
      <c r="AC389">
        <v>10</v>
      </c>
      <c r="AD389">
        <v>15</v>
      </c>
      <c r="AE389" t="s">
        <v>5753</v>
      </c>
      <c r="AF389">
        <v>42.769629209999998</v>
      </c>
      <c r="AG389">
        <v>-82.037646140000007</v>
      </c>
      <c r="AH389">
        <v>202.7</v>
      </c>
      <c r="AI389">
        <v>290</v>
      </c>
      <c r="AK389">
        <v>15</v>
      </c>
      <c r="AL389">
        <v>986</v>
      </c>
      <c r="AM389">
        <v>7.0119999999999996</v>
      </c>
      <c r="AN389">
        <v>117.40900000000001</v>
      </c>
      <c r="AO389">
        <v>2114</v>
      </c>
      <c r="AP389">
        <v>2115</v>
      </c>
      <c r="AS389">
        <v>1.23</v>
      </c>
      <c r="AT389">
        <v>1.23</v>
      </c>
      <c r="AV389">
        <v>2.14</v>
      </c>
      <c r="AW389">
        <v>2.14</v>
      </c>
      <c r="BC389">
        <v>0.77</v>
      </c>
      <c r="BD389">
        <v>10</v>
      </c>
      <c r="BE389" t="s">
        <v>1503</v>
      </c>
      <c r="BF389" t="s">
        <v>4293</v>
      </c>
      <c r="BG389">
        <v>388</v>
      </c>
      <c r="BH389" t="s">
        <v>7797</v>
      </c>
      <c r="BI389" t="s">
        <v>7773</v>
      </c>
      <c r="BJ389">
        <v>388</v>
      </c>
      <c r="BK389">
        <v>1690</v>
      </c>
      <c r="BR389">
        <v>13</v>
      </c>
      <c r="BS389">
        <v>0.66</v>
      </c>
      <c r="BT389">
        <v>0.57999999999999996</v>
      </c>
      <c r="BU389">
        <v>0.57999999999999996</v>
      </c>
      <c r="BV389">
        <v>42.769629209999998</v>
      </c>
      <c r="BW389">
        <v>-82.037646140000007</v>
      </c>
      <c r="BX389">
        <v>4735755.0559999999</v>
      </c>
      <c r="BY389">
        <v>202.69800000000001</v>
      </c>
      <c r="BZ389">
        <v>279.60000000000002</v>
      </c>
      <c r="CA389" t="s">
        <v>7576</v>
      </c>
      <c r="CB389">
        <v>7</v>
      </c>
      <c r="CC389">
        <v>10</v>
      </c>
      <c r="CD389">
        <v>12</v>
      </c>
      <c r="CE389">
        <v>12</v>
      </c>
      <c r="CF389" t="s">
        <v>5677</v>
      </c>
      <c r="CG389">
        <v>414</v>
      </c>
      <c r="CH389" t="s">
        <v>3339</v>
      </c>
      <c r="CI389" t="s">
        <v>8652</v>
      </c>
      <c r="CJ389">
        <v>5.56</v>
      </c>
      <c r="CK389">
        <v>1.9</v>
      </c>
    </row>
    <row r="390" spans="1:89" x14ac:dyDescent="0.35">
      <c r="A390" t="s">
        <v>4294</v>
      </c>
      <c r="B390">
        <v>389</v>
      </c>
      <c r="C390" t="s">
        <v>7778</v>
      </c>
      <c r="D390">
        <v>580</v>
      </c>
      <c r="E390">
        <v>1664.2429999999999</v>
      </c>
      <c r="F390">
        <v>10</v>
      </c>
      <c r="G390" t="s">
        <v>7782</v>
      </c>
      <c r="H390" t="s">
        <v>7773</v>
      </c>
      <c r="I390" t="s">
        <v>7797</v>
      </c>
      <c r="J390">
        <v>13</v>
      </c>
      <c r="K390">
        <v>0.71</v>
      </c>
      <c r="L390">
        <v>9</v>
      </c>
      <c r="M390">
        <v>11</v>
      </c>
      <c r="N390" t="s">
        <v>7610</v>
      </c>
      <c r="Q390" t="s">
        <v>7784</v>
      </c>
      <c r="R390" t="s">
        <v>7774</v>
      </c>
      <c r="S390" t="s">
        <v>7209</v>
      </c>
      <c r="T390" t="s">
        <v>7374</v>
      </c>
      <c r="U390" t="s">
        <v>7374</v>
      </c>
      <c r="V390">
        <v>5.56</v>
      </c>
      <c r="W390" t="s">
        <v>7833</v>
      </c>
      <c r="X390">
        <v>1.9</v>
      </c>
      <c r="Y390" t="s">
        <v>7774</v>
      </c>
      <c r="Z390" t="s">
        <v>7786</v>
      </c>
      <c r="AA390" t="s">
        <v>7774</v>
      </c>
      <c r="AB390">
        <v>10</v>
      </c>
      <c r="AC390">
        <v>10</v>
      </c>
      <c r="AD390">
        <v>15</v>
      </c>
      <c r="AE390" t="s">
        <v>5753</v>
      </c>
      <c r="AF390">
        <v>42.769628969999999</v>
      </c>
      <c r="AG390">
        <v>-82.03764615</v>
      </c>
      <c r="AH390">
        <v>202.7</v>
      </c>
      <c r="AI390">
        <v>290</v>
      </c>
      <c r="AK390">
        <v>15</v>
      </c>
      <c r="AL390">
        <v>986</v>
      </c>
      <c r="AM390">
        <v>7.0380000000000003</v>
      </c>
      <c r="AN390">
        <v>117.321</v>
      </c>
      <c r="AO390">
        <v>2115</v>
      </c>
      <c r="AP390">
        <v>2116</v>
      </c>
      <c r="AS390">
        <v>1.24</v>
      </c>
      <c r="AT390">
        <v>1.24</v>
      </c>
      <c r="AV390">
        <v>2.15</v>
      </c>
      <c r="AW390">
        <v>2.14</v>
      </c>
      <c r="BC390">
        <v>0.71</v>
      </c>
      <c r="BD390">
        <v>9</v>
      </c>
      <c r="BE390" t="s">
        <v>1504</v>
      </c>
      <c r="BF390" t="s">
        <v>4294</v>
      </c>
      <c r="BG390">
        <v>389</v>
      </c>
      <c r="BH390" t="s">
        <v>7797</v>
      </c>
      <c r="BI390" t="s">
        <v>7773</v>
      </c>
      <c r="BJ390">
        <v>389</v>
      </c>
      <c r="BK390">
        <v>1690</v>
      </c>
      <c r="BR390">
        <v>13</v>
      </c>
      <c r="BS390">
        <v>0.66</v>
      </c>
      <c r="BT390">
        <v>0.57999999999999996</v>
      </c>
      <c r="BU390">
        <v>0.57999999999999996</v>
      </c>
      <c r="BV390">
        <v>42.769628969999999</v>
      </c>
      <c r="BW390">
        <v>-82.03764615</v>
      </c>
      <c r="BX390">
        <v>4735755.03</v>
      </c>
      <c r="BY390">
        <v>202.697</v>
      </c>
      <c r="BZ390">
        <v>279.5</v>
      </c>
      <c r="CA390" t="s">
        <v>7576</v>
      </c>
      <c r="CB390">
        <v>7</v>
      </c>
      <c r="CC390">
        <v>10</v>
      </c>
      <c r="CD390">
        <v>12</v>
      </c>
      <c r="CE390">
        <v>12</v>
      </c>
      <c r="CF390" t="s">
        <v>5677</v>
      </c>
      <c r="CG390">
        <v>414</v>
      </c>
      <c r="CH390" t="s">
        <v>3339</v>
      </c>
      <c r="CI390" t="s">
        <v>8652</v>
      </c>
      <c r="CJ390">
        <v>5.56</v>
      </c>
      <c r="CK390">
        <v>1.9</v>
      </c>
    </row>
    <row r="391" spans="1:89" x14ac:dyDescent="0.35">
      <c r="A391" t="s">
        <v>4295</v>
      </c>
      <c r="B391">
        <v>390</v>
      </c>
      <c r="C391" t="s">
        <v>7778</v>
      </c>
      <c r="D391">
        <v>581</v>
      </c>
      <c r="E391">
        <v>1664.2560000000001</v>
      </c>
      <c r="F391">
        <v>10</v>
      </c>
      <c r="G391" t="s">
        <v>7782</v>
      </c>
      <c r="H391" t="s">
        <v>7773</v>
      </c>
      <c r="I391" t="s">
        <v>7797</v>
      </c>
      <c r="J391">
        <v>14</v>
      </c>
      <c r="K391">
        <v>0.76</v>
      </c>
      <c r="L391">
        <v>8</v>
      </c>
      <c r="M391">
        <v>10</v>
      </c>
      <c r="N391" t="s">
        <v>7689</v>
      </c>
      <c r="Q391" t="s">
        <v>7784</v>
      </c>
      <c r="R391" t="s">
        <v>7774</v>
      </c>
      <c r="S391" t="s">
        <v>7209</v>
      </c>
      <c r="T391" t="s">
        <v>7374</v>
      </c>
      <c r="U391" t="s">
        <v>7374</v>
      </c>
      <c r="V391">
        <v>5.56</v>
      </c>
      <c r="W391" t="s">
        <v>7833</v>
      </c>
      <c r="X391">
        <v>1.9</v>
      </c>
      <c r="Y391" t="s">
        <v>7774</v>
      </c>
      <c r="Z391" t="s">
        <v>7786</v>
      </c>
      <c r="AA391" t="s">
        <v>7774</v>
      </c>
      <c r="AB391">
        <v>10</v>
      </c>
      <c r="AC391">
        <v>10</v>
      </c>
      <c r="AD391">
        <v>15</v>
      </c>
      <c r="AE391" t="s">
        <v>5753</v>
      </c>
      <c r="AF391">
        <v>42.769628849999997</v>
      </c>
      <c r="AG391">
        <v>-82.03764615</v>
      </c>
      <c r="AH391">
        <v>202.7</v>
      </c>
      <c r="AI391">
        <v>290</v>
      </c>
      <c r="AK391">
        <v>15</v>
      </c>
      <c r="AL391">
        <v>986</v>
      </c>
      <c r="AM391">
        <v>7.0519999999999996</v>
      </c>
      <c r="AN391">
        <v>111.82599999999999</v>
      </c>
      <c r="AO391">
        <v>2115</v>
      </c>
      <c r="AP391">
        <v>2116</v>
      </c>
      <c r="AS391">
        <v>1.24</v>
      </c>
      <c r="AT391">
        <v>1.24</v>
      </c>
      <c r="AV391">
        <v>2.15</v>
      </c>
      <c r="AW391">
        <v>2.14</v>
      </c>
      <c r="BC391">
        <v>0.76</v>
      </c>
      <c r="BD391">
        <v>8</v>
      </c>
      <c r="BE391" t="s">
        <v>1505</v>
      </c>
      <c r="BF391" t="s">
        <v>4295</v>
      </c>
      <c r="BG391">
        <v>390</v>
      </c>
      <c r="BH391" t="s">
        <v>7797</v>
      </c>
      <c r="BI391" t="s">
        <v>7773</v>
      </c>
      <c r="BJ391">
        <v>390</v>
      </c>
      <c r="BK391">
        <v>1690</v>
      </c>
      <c r="BR391">
        <v>13</v>
      </c>
      <c r="BS391">
        <v>0.66</v>
      </c>
      <c r="BT391">
        <v>0.57999999999999996</v>
      </c>
      <c r="BU391">
        <v>0.57999999999999996</v>
      </c>
      <c r="BV391">
        <v>42.769628849999997</v>
      </c>
      <c r="BW391">
        <v>-82.03764615</v>
      </c>
      <c r="BX391">
        <v>4735755.0159999998</v>
      </c>
      <c r="BY391">
        <v>202.697</v>
      </c>
      <c r="BZ391">
        <v>282.3</v>
      </c>
      <c r="CA391" t="s">
        <v>8697</v>
      </c>
      <c r="CB391">
        <v>7</v>
      </c>
      <c r="CC391">
        <v>10</v>
      </c>
      <c r="CD391">
        <v>12</v>
      </c>
      <c r="CE391">
        <v>12</v>
      </c>
      <c r="CF391" t="s">
        <v>5677</v>
      </c>
      <c r="CG391">
        <v>414</v>
      </c>
      <c r="CH391" t="s">
        <v>3339</v>
      </c>
      <c r="CI391" t="s">
        <v>8652</v>
      </c>
      <c r="CJ391">
        <v>5.56</v>
      </c>
      <c r="CK391">
        <v>1.9</v>
      </c>
    </row>
    <row r="392" spans="1:89" x14ac:dyDescent="0.35">
      <c r="A392" t="s">
        <v>6445</v>
      </c>
      <c r="B392">
        <v>391</v>
      </c>
      <c r="C392" t="s">
        <v>7778</v>
      </c>
      <c r="D392">
        <v>582</v>
      </c>
      <c r="E392">
        <v>1664.682</v>
      </c>
      <c r="F392">
        <v>10</v>
      </c>
      <c r="G392" t="s">
        <v>7798</v>
      </c>
      <c r="H392" t="s">
        <v>7773</v>
      </c>
      <c r="I392" t="s">
        <v>7797</v>
      </c>
      <c r="L392">
        <v>10</v>
      </c>
      <c r="M392">
        <v>4</v>
      </c>
      <c r="N392" t="s">
        <v>7439</v>
      </c>
      <c r="Q392" t="s">
        <v>7776</v>
      </c>
      <c r="R392" t="s">
        <v>7774</v>
      </c>
      <c r="S392" t="s">
        <v>7209</v>
      </c>
      <c r="T392" t="s">
        <v>7374</v>
      </c>
      <c r="U392" t="s">
        <v>7374</v>
      </c>
      <c r="V392">
        <v>5.56</v>
      </c>
      <c r="W392" t="s">
        <v>7833</v>
      </c>
      <c r="X392">
        <v>1.8</v>
      </c>
      <c r="Y392" t="s">
        <v>7774</v>
      </c>
      <c r="AA392" t="s">
        <v>7774</v>
      </c>
      <c r="AE392" t="s">
        <v>5673</v>
      </c>
      <c r="AF392">
        <v>42.769624999999998</v>
      </c>
      <c r="AG392">
        <v>-82.037646280000004</v>
      </c>
      <c r="AH392">
        <v>202.7</v>
      </c>
      <c r="AI392">
        <v>290</v>
      </c>
      <c r="AK392">
        <v>15</v>
      </c>
      <c r="AL392">
        <v>986</v>
      </c>
      <c r="AM392">
        <v>7.4770000000000003</v>
      </c>
      <c r="AN392">
        <v>101.64100000000001</v>
      </c>
      <c r="BE392" t="s">
        <v>6444</v>
      </c>
      <c r="BF392" t="s">
        <v>6445</v>
      </c>
      <c r="BG392">
        <v>391</v>
      </c>
      <c r="BH392" t="s">
        <v>7797</v>
      </c>
      <c r="BI392" t="s">
        <v>7773</v>
      </c>
      <c r="BJ392">
        <v>391</v>
      </c>
      <c r="BK392">
        <v>1690</v>
      </c>
      <c r="BV392">
        <v>42.769624999999998</v>
      </c>
      <c r="BW392">
        <v>-82.037646280000004</v>
      </c>
      <c r="BX392">
        <v>4735754.5889999997</v>
      </c>
      <c r="BY392">
        <v>202.685</v>
      </c>
      <c r="BZ392">
        <v>289.2</v>
      </c>
      <c r="CA392" t="s">
        <v>7577</v>
      </c>
      <c r="CB392">
        <v>7</v>
      </c>
      <c r="CF392" t="s">
        <v>5672</v>
      </c>
      <c r="CG392">
        <v>414</v>
      </c>
      <c r="CH392" t="s">
        <v>3407</v>
      </c>
      <c r="CI392" t="s">
        <v>8651</v>
      </c>
      <c r="CJ392">
        <v>5.56</v>
      </c>
      <c r="CK392">
        <v>1.8</v>
      </c>
    </row>
    <row r="393" spans="1:89" x14ac:dyDescent="0.35">
      <c r="A393" t="s">
        <v>6447</v>
      </c>
      <c r="B393">
        <v>392</v>
      </c>
      <c r="C393" t="s">
        <v>7778</v>
      </c>
      <c r="D393">
        <v>583</v>
      </c>
      <c r="E393">
        <v>1664.71</v>
      </c>
      <c r="F393">
        <v>10</v>
      </c>
      <c r="G393" t="s">
        <v>7798</v>
      </c>
      <c r="H393" t="s">
        <v>7773</v>
      </c>
      <c r="I393" t="s">
        <v>7797</v>
      </c>
      <c r="L393">
        <v>11</v>
      </c>
      <c r="M393">
        <v>4</v>
      </c>
      <c r="N393" t="s">
        <v>7439</v>
      </c>
      <c r="Q393" t="s">
        <v>7776</v>
      </c>
      <c r="R393" t="s">
        <v>7774</v>
      </c>
      <c r="S393" t="s">
        <v>7209</v>
      </c>
      <c r="T393" t="s">
        <v>7374</v>
      </c>
      <c r="U393" t="s">
        <v>7374</v>
      </c>
      <c r="V393">
        <v>5.56</v>
      </c>
      <c r="W393" t="s">
        <v>7833</v>
      </c>
      <c r="X393">
        <v>1.8</v>
      </c>
      <c r="Y393" t="s">
        <v>7774</v>
      </c>
      <c r="AA393" t="s">
        <v>7774</v>
      </c>
      <c r="AE393" t="s">
        <v>5673</v>
      </c>
      <c r="AF393">
        <v>42.769624749999998</v>
      </c>
      <c r="AG393">
        <v>-82.037646289999998</v>
      </c>
      <c r="AH393">
        <v>202.7</v>
      </c>
      <c r="AI393">
        <v>290</v>
      </c>
      <c r="AK393">
        <v>15</v>
      </c>
      <c r="AL393">
        <v>986</v>
      </c>
      <c r="AM393">
        <v>7.5039999999999996</v>
      </c>
      <c r="AN393">
        <v>101.429</v>
      </c>
      <c r="BE393" t="s">
        <v>6446</v>
      </c>
      <c r="BF393" t="s">
        <v>6447</v>
      </c>
      <c r="BG393">
        <v>392</v>
      </c>
      <c r="BH393" t="s">
        <v>7797</v>
      </c>
      <c r="BI393" t="s">
        <v>7773</v>
      </c>
      <c r="BJ393">
        <v>392</v>
      </c>
      <c r="BK393">
        <v>1690</v>
      </c>
      <c r="BV393">
        <v>42.769624749999998</v>
      </c>
      <c r="BW393">
        <v>-82.037646289999998</v>
      </c>
      <c r="BX393">
        <v>4735754.5609999998</v>
      </c>
      <c r="BY393">
        <v>202.684</v>
      </c>
      <c r="BZ393">
        <v>289.39999999999998</v>
      </c>
      <c r="CA393" t="s">
        <v>7578</v>
      </c>
      <c r="CB393">
        <v>7</v>
      </c>
      <c r="CF393" t="s">
        <v>5672</v>
      </c>
      <c r="CG393">
        <v>414</v>
      </c>
      <c r="CH393" t="s">
        <v>3407</v>
      </c>
      <c r="CI393" t="s">
        <v>8651</v>
      </c>
      <c r="CJ393">
        <v>5.56</v>
      </c>
      <c r="CK393">
        <v>1.8</v>
      </c>
    </row>
    <row r="394" spans="1:89" x14ac:dyDescent="0.35">
      <c r="A394" t="s">
        <v>4297</v>
      </c>
      <c r="B394">
        <v>393</v>
      </c>
      <c r="C394" t="s">
        <v>7778</v>
      </c>
      <c r="D394">
        <v>584</v>
      </c>
      <c r="E394">
        <v>1664.752</v>
      </c>
      <c r="F394">
        <v>10</v>
      </c>
      <c r="G394" t="s">
        <v>7782</v>
      </c>
      <c r="H394" t="s">
        <v>7773</v>
      </c>
      <c r="I394" t="s">
        <v>7797</v>
      </c>
      <c r="J394">
        <v>11</v>
      </c>
      <c r="K394">
        <v>0.61</v>
      </c>
      <c r="L394">
        <v>8</v>
      </c>
      <c r="M394">
        <v>7</v>
      </c>
      <c r="N394" t="s">
        <v>7580</v>
      </c>
      <c r="Q394" t="s">
        <v>7784</v>
      </c>
      <c r="R394" t="s">
        <v>7774</v>
      </c>
      <c r="S394" t="s">
        <v>7209</v>
      </c>
      <c r="T394" t="s">
        <v>7374</v>
      </c>
      <c r="U394" t="s">
        <v>7374</v>
      </c>
      <c r="V394">
        <v>5.56</v>
      </c>
      <c r="W394" t="s">
        <v>7833</v>
      </c>
      <c r="X394">
        <v>1.9</v>
      </c>
      <c r="Y394" t="s">
        <v>7774</v>
      </c>
      <c r="Z394" t="s">
        <v>7789</v>
      </c>
      <c r="AA394" t="s">
        <v>7774</v>
      </c>
      <c r="AE394" t="s">
        <v>5762</v>
      </c>
      <c r="AF394">
        <v>42.769624360000002</v>
      </c>
      <c r="AG394">
        <v>-82.037646300000006</v>
      </c>
      <c r="AH394">
        <v>202.7</v>
      </c>
      <c r="AI394">
        <v>290</v>
      </c>
      <c r="AK394">
        <v>15</v>
      </c>
      <c r="AL394">
        <v>986</v>
      </c>
      <c r="AM394">
        <v>7.548</v>
      </c>
      <c r="AN394">
        <v>110.48399999999999</v>
      </c>
      <c r="AO394">
        <v>2116</v>
      </c>
      <c r="AP394">
        <v>2117</v>
      </c>
      <c r="AS394">
        <v>1.24</v>
      </c>
      <c r="AT394">
        <v>1.24</v>
      </c>
      <c r="AV394">
        <v>2.15</v>
      </c>
      <c r="AW394">
        <v>2.15</v>
      </c>
      <c r="BC394">
        <v>0.61</v>
      </c>
      <c r="BD394">
        <v>8</v>
      </c>
      <c r="BE394" t="s">
        <v>1507</v>
      </c>
      <c r="BF394" t="s">
        <v>4297</v>
      </c>
      <c r="BG394">
        <v>393</v>
      </c>
      <c r="BH394" t="s">
        <v>7797</v>
      </c>
      <c r="BI394" t="s">
        <v>7773</v>
      </c>
      <c r="BJ394">
        <v>393</v>
      </c>
      <c r="BK394">
        <v>1690</v>
      </c>
      <c r="BR394">
        <v>13</v>
      </c>
      <c r="BS394">
        <v>0.66</v>
      </c>
      <c r="BT394">
        <v>0.57999999999999996</v>
      </c>
      <c r="BU394">
        <v>0.57999999999999996</v>
      </c>
      <c r="BV394">
        <v>42.769624360000002</v>
      </c>
      <c r="BW394">
        <v>-82.037646300000006</v>
      </c>
      <c r="BX394">
        <v>4735754.5180000002</v>
      </c>
      <c r="BY394">
        <v>202.68299999999999</v>
      </c>
      <c r="BZ394">
        <v>284.10000000000002</v>
      </c>
      <c r="CA394" t="s">
        <v>7579</v>
      </c>
      <c r="CB394">
        <v>7</v>
      </c>
      <c r="CC394">
        <v>10</v>
      </c>
      <c r="CD394">
        <v>12</v>
      </c>
      <c r="CE394">
        <v>12</v>
      </c>
      <c r="CF394" t="s">
        <v>5677</v>
      </c>
      <c r="CG394">
        <v>414</v>
      </c>
      <c r="CH394" t="s">
        <v>3339</v>
      </c>
      <c r="CI394" t="s">
        <v>8652</v>
      </c>
      <c r="CJ394">
        <v>5.56</v>
      </c>
      <c r="CK394">
        <v>1.9</v>
      </c>
    </row>
    <row r="395" spans="1:89" x14ac:dyDescent="0.35">
      <c r="A395" t="s">
        <v>4298</v>
      </c>
      <c r="B395">
        <v>394</v>
      </c>
      <c r="C395" t="s">
        <v>7778</v>
      </c>
      <c r="D395">
        <v>585</v>
      </c>
      <c r="E395">
        <v>1664.7750000000001</v>
      </c>
      <c r="F395">
        <v>10</v>
      </c>
      <c r="G395" t="s">
        <v>7782</v>
      </c>
      <c r="H395" t="s">
        <v>7773</v>
      </c>
      <c r="I395" t="s">
        <v>7797</v>
      </c>
      <c r="L395">
        <v>11</v>
      </c>
      <c r="M395">
        <v>8</v>
      </c>
      <c r="N395" t="s">
        <v>7905</v>
      </c>
      <c r="Q395" t="s">
        <v>7776</v>
      </c>
      <c r="R395" t="s">
        <v>7774</v>
      </c>
      <c r="S395" t="s">
        <v>7209</v>
      </c>
      <c r="T395" t="s">
        <v>7374</v>
      </c>
      <c r="U395" t="s">
        <v>7374</v>
      </c>
      <c r="V395">
        <v>5.56</v>
      </c>
      <c r="W395" t="s">
        <v>7833</v>
      </c>
      <c r="X395">
        <v>1.9</v>
      </c>
      <c r="Y395" t="s">
        <v>7774</v>
      </c>
      <c r="AA395" t="s">
        <v>7774</v>
      </c>
      <c r="AE395" t="s">
        <v>5673</v>
      </c>
      <c r="AF395">
        <v>42.769624159999999</v>
      </c>
      <c r="AG395">
        <v>-82.03764631</v>
      </c>
      <c r="AH395">
        <v>202.7</v>
      </c>
      <c r="AI395">
        <v>290</v>
      </c>
      <c r="AK395">
        <v>15</v>
      </c>
      <c r="AL395">
        <v>986</v>
      </c>
      <c r="AM395">
        <v>7.569</v>
      </c>
      <c r="AN395">
        <v>107.35299999999999</v>
      </c>
      <c r="BE395" t="s">
        <v>1508</v>
      </c>
      <c r="BF395" t="s">
        <v>4298</v>
      </c>
      <c r="BG395">
        <v>394</v>
      </c>
      <c r="BH395" t="s">
        <v>7797</v>
      </c>
      <c r="BI395" t="s">
        <v>7773</v>
      </c>
      <c r="BJ395">
        <v>394</v>
      </c>
      <c r="BK395">
        <v>1690</v>
      </c>
      <c r="BV395">
        <v>42.769624159999999</v>
      </c>
      <c r="BW395">
        <v>-82.03764631</v>
      </c>
      <c r="BX395">
        <v>4735754.4960000003</v>
      </c>
      <c r="BY395">
        <v>202.68199999999999</v>
      </c>
      <c r="BZ395">
        <v>285.3</v>
      </c>
      <c r="CA395" t="s">
        <v>7580</v>
      </c>
      <c r="CB395">
        <v>7</v>
      </c>
      <c r="CF395" t="s">
        <v>5672</v>
      </c>
      <c r="CG395">
        <v>414</v>
      </c>
      <c r="CH395" t="s">
        <v>3407</v>
      </c>
      <c r="CI395" t="s">
        <v>8651</v>
      </c>
      <c r="CJ395">
        <v>5.56</v>
      </c>
      <c r="CK395">
        <v>1.9</v>
      </c>
    </row>
    <row r="396" spans="1:89" x14ac:dyDescent="0.35">
      <c r="A396" t="s">
        <v>6453</v>
      </c>
      <c r="B396">
        <v>395</v>
      </c>
      <c r="C396" t="s">
        <v>7778</v>
      </c>
      <c r="D396">
        <v>590</v>
      </c>
      <c r="E396">
        <v>1672.462</v>
      </c>
      <c r="F396">
        <v>10</v>
      </c>
      <c r="G396" t="s">
        <v>7798</v>
      </c>
      <c r="H396" t="s">
        <v>7773</v>
      </c>
      <c r="I396" t="s">
        <v>7797</v>
      </c>
      <c r="J396">
        <v>10</v>
      </c>
      <c r="K396">
        <v>0.56000000000000005</v>
      </c>
      <c r="L396">
        <v>12</v>
      </c>
      <c r="M396">
        <v>3</v>
      </c>
      <c r="N396" t="s">
        <v>7668</v>
      </c>
      <c r="Q396" t="s">
        <v>7784</v>
      </c>
      <c r="R396" t="s">
        <v>7774</v>
      </c>
      <c r="S396" t="s">
        <v>7210</v>
      </c>
      <c r="T396" t="s">
        <v>7398</v>
      </c>
      <c r="U396" t="s">
        <v>7398</v>
      </c>
      <c r="V396">
        <v>5.56</v>
      </c>
      <c r="W396" t="s">
        <v>7834</v>
      </c>
      <c r="X396">
        <v>1.8</v>
      </c>
      <c r="Y396" t="s">
        <v>7774</v>
      </c>
      <c r="Z396" t="s">
        <v>7783</v>
      </c>
      <c r="AA396" t="s">
        <v>7774</v>
      </c>
      <c r="AB396">
        <v>15</v>
      </c>
      <c r="AC396">
        <v>15</v>
      </c>
      <c r="AD396">
        <v>8</v>
      </c>
      <c r="AE396" t="s">
        <v>5753</v>
      </c>
      <c r="AF396">
        <v>42.769564010000003</v>
      </c>
      <c r="AG396">
        <v>-82.037614129999994</v>
      </c>
      <c r="AH396">
        <v>202.7</v>
      </c>
      <c r="AI396">
        <v>290</v>
      </c>
      <c r="AK396">
        <v>15</v>
      </c>
      <c r="AL396">
        <v>986</v>
      </c>
      <c r="AM396">
        <v>3.855</v>
      </c>
      <c r="AN396">
        <v>-414.137</v>
      </c>
      <c r="AO396">
        <v>2113</v>
      </c>
      <c r="AP396">
        <v>2114</v>
      </c>
      <c r="AS396">
        <v>1.23</v>
      </c>
      <c r="AT396">
        <v>1.23</v>
      </c>
      <c r="AV396">
        <v>2.14</v>
      </c>
      <c r="AW396">
        <v>2.14</v>
      </c>
      <c r="BC396">
        <v>0.56000000000000005</v>
      </c>
      <c r="BD396">
        <v>12</v>
      </c>
      <c r="BE396" t="s">
        <v>6452</v>
      </c>
      <c r="BF396" t="s">
        <v>6453</v>
      </c>
      <c r="BG396">
        <v>395</v>
      </c>
      <c r="BH396" t="s">
        <v>7797</v>
      </c>
      <c r="BI396" t="s">
        <v>7773</v>
      </c>
      <c r="BJ396">
        <v>395</v>
      </c>
      <c r="BK396">
        <v>1720</v>
      </c>
      <c r="BR396">
        <v>13</v>
      </c>
      <c r="BS396">
        <v>0.66</v>
      </c>
      <c r="BT396">
        <v>0.57999999999999996</v>
      </c>
      <c r="BU396">
        <v>0.57999999999999996</v>
      </c>
      <c r="BV396">
        <v>42.769564010000003</v>
      </c>
      <c r="BW396">
        <v>-82.037614129999994</v>
      </c>
      <c r="BX396">
        <v>4735747.784</v>
      </c>
      <c r="BY396">
        <v>202.667</v>
      </c>
      <c r="BZ396">
        <v>243.3</v>
      </c>
      <c r="CA396" t="s">
        <v>8698</v>
      </c>
      <c r="CB396">
        <v>7</v>
      </c>
      <c r="CC396">
        <v>10</v>
      </c>
      <c r="CD396">
        <v>12</v>
      </c>
      <c r="CE396">
        <v>12</v>
      </c>
      <c r="CF396" t="s">
        <v>5677</v>
      </c>
      <c r="CG396">
        <v>414</v>
      </c>
      <c r="CH396" t="s">
        <v>3339</v>
      </c>
      <c r="CI396" t="s">
        <v>8652</v>
      </c>
      <c r="CJ396">
        <v>5.56</v>
      </c>
      <c r="CK396">
        <v>1.8</v>
      </c>
    </row>
    <row r="397" spans="1:89" x14ac:dyDescent="0.35">
      <c r="A397" t="s">
        <v>6455</v>
      </c>
      <c r="B397">
        <v>396</v>
      </c>
      <c r="C397" t="s">
        <v>7778</v>
      </c>
      <c r="D397">
        <v>595</v>
      </c>
      <c r="E397">
        <v>1701.61</v>
      </c>
      <c r="F397">
        <v>10</v>
      </c>
      <c r="G397" t="s">
        <v>7798</v>
      </c>
      <c r="H397" t="s">
        <v>7773</v>
      </c>
      <c r="I397" t="s">
        <v>7810</v>
      </c>
      <c r="L397">
        <v>9</v>
      </c>
      <c r="M397">
        <v>4</v>
      </c>
      <c r="N397" t="s">
        <v>7835</v>
      </c>
      <c r="Q397" t="s">
        <v>7776</v>
      </c>
      <c r="R397" t="s">
        <v>3293</v>
      </c>
      <c r="S397" t="s">
        <v>7211</v>
      </c>
      <c r="T397" t="s">
        <v>7397</v>
      </c>
      <c r="U397" t="s">
        <v>7397</v>
      </c>
      <c r="V397">
        <v>5.56</v>
      </c>
      <c r="W397" t="s">
        <v>7837</v>
      </c>
      <c r="X397">
        <v>2.2999999999999998</v>
      </c>
      <c r="Y397" t="s">
        <v>7774</v>
      </c>
      <c r="Z397" t="s">
        <v>7789</v>
      </c>
      <c r="AA397" t="s">
        <v>7774</v>
      </c>
      <c r="AE397" t="s">
        <v>5776</v>
      </c>
      <c r="AF397">
        <v>42.769322760000001</v>
      </c>
      <c r="AG397">
        <v>-82.037545320000007</v>
      </c>
      <c r="AH397">
        <v>202.5</v>
      </c>
      <c r="AI397">
        <v>290</v>
      </c>
      <c r="AK397">
        <v>15</v>
      </c>
      <c r="AL397">
        <v>986</v>
      </c>
      <c r="AM397">
        <v>4.0060000000000002</v>
      </c>
      <c r="AN397">
        <v>-9.3109999999999999</v>
      </c>
      <c r="BE397" t="s">
        <v>6454</v>
      </c>
      <c r="BF397" t="s">
        <v>6455</v>
      </c>
      <c r="BG397">
        <v>396</v>
      </c>
      <c r="BH397" t="s">
        <v>7810</v>
      </c>
      <c r="BI397" t="s">
        <v>7773</v>
      </c>
      <c r="BJ397">
        <v>396</v>
      </c>
      <c r="BK397">
        <v>1750</v>
      </c>
      <c r="BV397">
        <v>42.769322760000001</v>
      </c>
      <c r="BW397">
        <v>-82.037545320000007</v>
      </c>
      <c r="BX397">
        <v>4735720.9249999998</v>
      </c>
      <c r="BY397">
        <v>202.53399999999999</v>
      </c>
      <c r="BZ397">
        <v>336.4</v>
      </c>
      <c r="CA397" t="s">
        <v>8699</v>
      </c>
      <c r="CB397">
        <v>7</v>
      </c>
      <c r="CF397" t="s">
        <v>5672</v>
      </c>
      <c r="CG397">
        <v>414</v>
      </c>
      <c r="CH397" t="s">
        <v>3899</v>
      </c>
      <c r="CI397" t="s">
        <v>3899</v>
      </c>
      <c r="CJ397">
        <v>5.56</v>
      </c>
      <c r="CK397">
        <v>2.2999999999999998</v>
      </c>
    </row>
    <row r="398" spans="1:89" x14ac:dyDescent="0.35">
      <c r="A398" t="s">
        <v>4329</v>
      </c>
      <c r="B398">
        <v>397</v>
      </c>
      <c r="C398" t="s">
        <v>7778</v>
      </c>
      <c r="D398">
        <v>597</v>
      </c>
      <c r="E398">
        <v>1716.1420000000001</v>
      </c>
      <c r="F398">
        <v>10</v>
      </c>
      <c r="G398" t="s">
        <v>7782</v>
      </c>
      <c r="H398" t="s">
        <v>7773</v>
      </c>
      <c r="I398" t="s">
        <v>7797</v>
      </c>
      <c r="J398">
        <v>15</v>
      </c>
      <c r="K398">
        <v>0.82</v>
      </c>
      <c r="L398">
        <v>37</v>
      </c>
      <c r="M398">
        <v>20</v>
      </c>
      <c r="N398" t="s">
        <v>7458</v>
      </c>
      <c r="Q398" t="s">
        <v>7805</v>
      </c>
      <c r="R398" t="s">
        <v>7774</v>
      </c>
      <c r="S398" t="s">
        <v>7212</v>
      </c>
      <c r="T398" t="s">
        <v>7578</v>
      </c>
      <c r="U398" t="s">
        <v>7578</v>
      </c>
      <c r="V398">
        <v>5.56</v>
      </c>
      <c r="W398" t="s">
        <v>7906</v>
      </c>
      <c r="X398">
        <v>1.8</v>
      </c>
      <c r="Y398" t="s">
        <v>7774</v>
      </c>
      <c r="Z398" t="s">
        <v>7788</v>
      </c>
      <c r="AA398" t="s">
        <v>7774</v>
      </c>
      <c r="AB398">
        <v>10</v>
      </c>
      <c r="AC398">
        <v>10</v>
      </c>
      <c r="AD398">
        <v>12</v>
      </c>
      <c r="AE398" t="s">
        <v>5753</v>
      </c>
      <c r="AF398">
        <v>42.769191300000003</v>
      </c>
      <c r="AG398">
        <v>-82.037550300000007</v>
      </c>
      <c r="AH398">
        <v>202.3</v>
      </c>
      <c r="AI398">
        <v>290</v>
      </c>
      <c r="AK398">
        <v>15</v>
      </c>
      <c r="AL398">
        <v>986</v>
      </c>
      <c r="AM398">
        <v>0.42399999999999999</v>
      </c>
      <c r="AN398">
        <v>263.65100000000001</v>
      </c>
      <c r="AO398">
        <v>2049</v>
      </c>
      <c r="AP398">
        <v>2060</v>
      </c>
      <c r="AS398">
        <v>1.2</v>
      </c>
      <c r="AT398">
        <v>1.2</v>
      </c>
      <c r="AV398">
        <v>2.09</v>
      </c>
      <c r="AW398">
        <v>2.08</v>
      </c>
      <c r="BC398">
        <v>0.82</v>
      </c>
      <c r="BD398">
        <v>37</v>
      </c>
      <c r="BE398" t="s">
        <v>1539</v>
      </c>
      <c r="BF398" t="s">
        <v>4329</v>
      </c>
      <c r="BG398">
        <v>397</v>
      </c>
      <c r="BH398" t="s">
        <v>7797</v>
      </c>
      <c r="BI398" t="s">
        <v>7773</v>
      </c>
      <c r="BJ398">
        <v>397</v>
      </c>
      <c r="BK398">
        <v>1760</v>
      </c>
      <c r="BR398">
        <v>13</v>
      </c>
      <c r="BS398">
        <v>0.67</v>
      </c>
      <c r="BT398">
        <v>0.6</v>
      </c>
      <c r="BU398">
        <v>0.6</v>
      </c>
      <c r="BV398">
        <v>42.769191300000003</v>
      </c>
      <c r="BW398">
        <v>-82.037550300000007</v>
      </c>
      <c r="BX398">
        <v>4735706.3320000004</v>
      </c>
      <c r="BY398">
        <v>202.28399999999999</v>
      </c>
      <c r="BZ398">
        <v>40.1</v>
      </c>
      <c r="CA398" t="s">
        <v>7581</v>
      </c>
      <c r="CB398">
        <v>7</v>
      </c>
      <c r="CC398">
        <v>10</v>
      </c>
      <c r="CD398">
        <v>11</v>
      </c>
      <c r="CE398">
        <v>11</v>
      </c>
      <c r="CF398" t="s">
        <v>5752</v>
      </c>
      <c r="CG398">
        <v>414</v>
      </c>
      <c r="CH398" t="s">
        <v>3339</v>
      </c>
      <c r="CI398" t="s">
        <v>8652</v>
      </c>
      <c r="CJ398">
        <v>5.56</v>
      </c>
      <c r="CK398">
        <v>1.9</v>
      </c>
    </row>
    <row r="399" spans="1:89" x14ac:dyDescent="0.35">
      <c r="A399" t="s">
        <v>4332</v>
      </c>
      <c r="B399">
        <v>398</v>
      </c>
      <c r="C399" t="s">
        <v>7778</v>
      </c>
      <c r="D399">
        <v>598</v>
      </c>
      <c r="E399">
        <v>1718.1089999999999</v>
      </c>
      <c r="F399">
        <v>10</v>
      </c>
      <c r="G399" t="s">
        <v>7782</v>
      </c>
      <c r="H399" t="s">
        <v>7773</v>
      </c>
      <c r="I399" t="s">
        <v>7797</v>
      </c>
      <c r="J399">
        <v>15</v>
      </c>
      <c r="K399">
        <v>0.85</v>
      </c>
      <c r="L399">
        <v>32</v>
      </c>
      <c r="M399">
        <v>21</v>
      </c>
      <c r="N399" t="s">
        <v>7663</v>
      </c>
      <c r="Q399" t="s">
        <v>7805</v>
      </c>
      <c r="R399" t="s">
        <v>7774</v>
      </c>
      <c r="S399" t="s">
        <v>7212</v>
      </c>
      <c r="T399" t="s">
        <v>7578</v>
      </c>
      <c r="U399" t="s">
        <v>7578</v>
      </c>
      <c r="V399">
        <v>5.56</v>
      </c>
      <c r="W399" t="s">
        <v>7906</v>
      </c>
      <c r="X399">
        <v>1.9</v>
      </c>
      <c r="Y399" t="s">
        <v>7774</v>
      </c>
      <c r="Z399" t="s">
        <v>7788</v>
      </c>
      <c r="AA399" t="s">
        <v>7774</v>
      </c>
      <c r="AB399">
        <v>10</v>
      </c>
      <c r="AC399">
        <v>10</v>
      </c>
      <c r="AD399">
        <v>12</v>
      </c>
      <c r="AE399" t="s">
        <v>5753</v>
      </c>
      <c r="AF399">
        <v>42.769173459999998</v>
      </c>
      <c r="AG399">
        <v>-82.037550789999997</v>
      </c>
      <c r="AH399">
        <v>202.2</v>
      </c>
      <c r="AI399">
        <v>290</v>
      </c>
      <c r="AK399">
        <v>15</v>
      </c>
      <c r="AL399">
        <v>986</v>
      </c>
      <c r="AM399">
        <v>2.3940000000000001</v>
      </c>
      <c r="AN399">
        <v>265.46300000000002</v>
      </c>
      <c r="AO399">
        <v>2060</v>
      </c>
      <c r="AP399">
        <v>2070</v>
      </c>
      <c r="AS399">
        <v>1.21</v>
      </c>
      <c r="AT399">
        <v>1.2</v>
      </c>
      <c r="AV399">
        <v>2.1</v>
      </c>
      <c r="AW399">
        <v>2.09</v>
      </c>
      <c r="BC399">
        <v>0.85</v>
      </c>
      <c r="BD399">
        <v>32</v>
      </c>
      <c r="BE399" t="s">
        <v>1540</v>
      </c>
      <c r="BF399" t="s">
        <v>4332</v>
      </c>
      <c r="BG399">
        <v>398</v>
      </c>
      <c r="BH399" t="s">
        <v>7797</v>
      </c>
      <c r="BI399" t="s">
        <v>7773</v>
      </c>
      <c r="BJ399">
        <v>398</v>
      </c>
      <c r="BK399">
        <v>1760</v>
      </c>
      <c r="BR399">
        <v>13</v>
      </c>
      <c r="BS399">
        <v>0.67</v>
      </c>
      <c r="BT399">
        <v>0.6</v>
      </c>
      <c r="BU399">
        <v>0.6</v>
      </c>
      <c r="BV399">
        <v>42.769173459999998</v>
      </c>
      <c r="BW399">
        <v>-82.037550789999997</v>
      </c>
      <c r="BX399">
        <v>4735704.352</v>
      </c>
      <c r="BY399">
        <v>202.22900000000001</v>
      </c>
      <c r="BZ399">
        <v>40.9</v>
      </c>
      <c r="CA399" t="s">
        <v>7401</v>
      </c>
      <c r="CB399">
        <v>7</v>
      </c>
      <c r="CC399">
        <v>10</v>
      </c>
      <c r="CD399">
        <v>11</v>
      </c>
      <c r="CE399">
        <v>11</v>
      </c>
      <c r="CF399" t="s">
        <v>5752</v>
      </c>
      <c r="CG399">
        <v>414</v>
      </c>
      <c r="CH399" t="s">
        <v>3339</v>
      </c>
      <c r="CI399" t="s">
        <v>8652</v>
      </c>
      <c r="CJ399">
        <v>5.56</v>
      </c>
      <c r="CK399">
        <v>1.9</v>
      </c>
    </row>
    <row r="400" spans="1:89" x14ac:dyDescent="0.35">
      <c r="A400" t="s">
        <v>4333</v>
      </c>
      <c r="B400">
        <v>399</v>
      </c>
      <c r="C400" t="s">
        <v>7778</v>
      </c>
      <c r="D400">
        <v>599</v>
      </c>
      <c r="E400">
        <v>1719.0740000000001</v>
      </c>
      <c r="F400">
        <v>10</v>
      </c>
      <c r="G400" t="s">
        <v>7782</v>
      </c>
      <c r="H400" t="s">
        <v>7773</v>
      </c>
      <c r="I400" t="s">
        <v>7797</v>
      </c>
      <c r="J400">
        <v>12</v>
      </c>
      <c r="K400">
        <v>0.67</v>
      </c>
      <c r="L400">
        <v>44</v>
      </c>
      <c r="M400">
        <v>21</v>
      </c>
      <c r="N400" t="s">
        <v>7330</v>
      </c>
      <c r="Q400" t="s">
        <v>7805</v>
      </c>
      <c r="R400" t="s">
        <v>7774</v>
      </c>
      <c r="S400" t="s">
        <v>7212</v>
      </c>
      <c r="T400" t="s">
        <v>7578</v>
      </c>
      <c r="U400" t="s">
        <v>7578</v>
      </c>
      <c r="V400">
        <v>5.56</v>
      </c>
      <c r="W400" t="s">
        <v>7906</v>
      </c>
      <c r="X400">
        <v>1.8</v>
      </c>
      <c r="Y400" t="s">
        <v>7774</v>
      </c>
      <c r="Z400" t="s">
        <v>7879</v>
      </c>
      <c r="AA400" t="s">
        <v>7774</v>
      </c>
      <c r="AB400">
        <v>15</v>
      </c>
      <c r="AC400">
        <v>10</v>
      </c>
      <c r="AD400">
        <v>12</v>
      </c>
      <c r="AE400" t="s">
        <v>5753</v>
      </c>
      <c r="AF400">
        <v>42.769164789999998</v>
      </c>
      <c r="AG400">
        <v>-82.037551030000003</v>
      </c>
      <c r="AH400">
        <v>202.2</v>
      </c>
      <c r="AI400">
        <v>290</v>
      </c>
      <c r="AK400">
        <v>15</v>
      </c>
      <c r="AL400">
        <v>986</v>
      </c>
      <c r="AM400">
        <v>3.3519999999999999</v>
      </c>
      <c r="AN400">
        <v>272.69200000000001</v>
      </c>
      <c r="AO400">
        <v>2048</v>
      </c>
      <c r="AP400">
        <v>2060</v>
      </c>
      <c r="AS400">
        <v>1.2</v>
      </c>
      <c r="AT400">
        <v>1.2</v>
      </c>
      <c r="AV400">
        <v>2.09</v>
      </c>
      <c r="AW400">
        <v>2.08</v>
      </c>
      <c r="BC400">
        <v>0.67</v>
      </c>
      <c r="BD400">
        <v>44</v>
      </c>
      <c r="BE400" t="s">
        <v>1541</v>
      </c>
      <c r="BF400" t="s">
        <v>4333</v>
      </c>
      <c r="BG400">
        <v>399</v>
      </c>
      <c r="BH400" t="s">
        <v>7797</v>
      </c>
      <c r="BI400" t="s">
        <v>7773</v>
      </c>
      <c r="BJ400">
        <v>399</v>
      </c>
      <c r="BK400">
        <v>1760</v>
      </c>
      <c r="BR400">
        <v>13</v>
      </c>
      <c r="BS400">
        <v>0.67</v>
      </c>
      <c r="BT400">
        <v>0.6</v>
      </c>
      <c r="BU400">
        <v>0.6</v>
      </c>
      <c r="BV400">
        <v>42.769164789999998</v>
      </c>
      <c r="BW400">
        <v>-82.037551030000003</v>
      </c>
      <c r="BX400">
        <v>4735703.3880000003</v>
      </c>
      <c r="BY400">
        <v>202.20599999999999</v>
      </c>
      <c r="BZ400">
        <v>43.9</v>
      </c>
      <c r="CA400" t="s">
        <v>7400</v>
      </c>
      <c r="CB400">
        <v>7</v>
      </c>
      <c r="CC400">
        <v>10</v>
      </c>
      <c r="CD400">
        <v>11</v>
      </c>
      <c r="CE400">
        <v>11</v>
      </c>
      <c r="CF400" t="s">
        <v>5752</v>
      </c>
      <c r="CG400">
        <v>414</v>
      </c>
      <c r="CH400" t="s">
        <v>3339</v>
      </c>
      <c r="CI400" t="s">
        <v>8652</v>
      </c>
      <c r="CJ400">
        <v>5.56</v>
      </c>
      <c r="CK400">
        <v>1.9</v>
      </c>
    </row>
    <row r="401" spans="1:89" x14ac:dyDescent="0.35">
      <c r="A401" t="s">
        <v>4334</v>
      </c>
      <c r="B401">
        <v>400</v>
      </c>
      <c r="C401" t="s">
        <v>7778</v>
      </c>
      <c r="D401">
        <v>600</v>
      </c>
      <c r="E401">
        <v>1720.0719999999999</v>
      </c>
      <c r="F401">
        <v>10</v>
      </c>
      <c r="G401" t="s">
        <v>7782</v>
      </c>
      <c r="H401" t="s">
        <v>7773</v>
      </c>
      <c r="I401" t="s">
        <v>7797</v>
      </c>
      <c r="J401">
        <v>12</v>
      </c>
      <c r="K401">
        <v>0.65</v>
      </c>
      <c r="L401">
        <v>36</v>
      </c>
      <c r="M401">
        <v>22</v>
      </c>
      <c r="N401" t="s">
        <v>7372</v>
      </c>
      <c r="Q401" t="s">
        <v>7805</v>
      </c>
      <c r="R401" t="s">
        <v>7774</v>
      </c>
      <c r="S401" t="s">
        <v>7212</v>
      </c>
      <c r="T401" t="s">
        <v>7578</v>
      </c>
      <c r="U401" t="s">
        <v>7578</v>
      </c>
      <c r="V401">
        <v>5.56</v>
      </c>
      <c r="W401" t="s">
        <v>7906</v>
      </c>
      <c r="X401">
        <v>1.8</v>
      </c>
      <c r="Y401" t="s">
        <v>7774</v>
      </c>
      <c r="Z401" t="s">
        <v>7788</v>
      </c>
      <c r="AA401" t="s">
        <v>7774</v>
      </c>
      <c r="AB401">
        <v>10</v>
      </c>
      <c r="AC401">
        <v>10</v>
      </c>
      <c r="AD401">
        <v>12</v>
      </c>
      <c r="AE401" t="s">
        <v>5753</v>
      </c>
      <c r="AF401">
        <v>42.76915571</v>
      </c>
      <c r="AG401">
        <v>-82.037551269999994</v>
      </c>
      <c r="AH401">
        <v>202.2</v>
      </c>
      <c r="AI401">
        <v>290</v>
      </c>
      <c r="AK401">
        <v>15</v>
      </c>
      <c r="AL401">
        <v>986</v>
      </c>
      <c r="AM401">
        <v>4.3540000000000001</v>
      </c>
      <c r="AN401">
        <v>274.15699999999998</v>
      </c>
      <c r="AO401">
        <v>2068</v>
      </c>
      <c r="AP401">
        <v>2076</v>
      </c>
      <c r="AS401">
        <v>1.21</v>
      </c>
      <c r="AT401">
        <v>1.21</v>
      </c>
      <c r="AV401">
        <v>2.11</v>
      </c>
      <c r="AW401">
        <v>2.1</v>
      </c>
      <c r="BC401">
        <v>0.65</v>
      </c>
      <c r="BD401">
        <v>36</v>
      </c>
      <c r="BE401" t="s">
        <v>1542</v>
      </c>
      <c r="BF401" t="s">
        <v>4334</v>
      </c>
      <c r="BG401">
        <v>400</v>
      </c>
      <c r="BH401" t="s">
        <v>7797</v>
      </c>
      <c r="BI401" t="s">
        <v>7773</v>
      </c>
      <c r="BJ401">
        <v>400</v>
      </c>
      <c r="BK401">
        <v>1760</v>
      </c>
      <c r="BR401">
        <v>13</v>
      </c>
      <c r="BS401">
        <v>0.67</v>
      </c>
      <c r="BT401">
        <v>0.59</v>
      </c>
      <c r="BU401">
        <v>0.6</v>
      </c>
      <c r="BV401">
        <v>42.76915571</v>
      </c>
      <c r="BW401">
        <v>-82.037551269999994</v>
      </c>
      <c r="BX401">
        <v>4735702.3810000001</v>
      </c>
      <c r="BY401">
        <v>202.184</v>
      </c>
      <c r="BZ401">
        <v>44.5</v>
      </c>
      <c r="CA401" t="s">
        <v>7458</v>
      </c>
      <c r="CB401">
        <v>7</v>
      </c>
      <c r="CC401">
        <v>10</v>
      </c>
      <c r="CD401">
        <v>11</v>
      </c>
      <c r="CE401">
        <v>11</v>
      </c>
      <c r="CF401" t="s">
        <v>5752</v>
      </c>
      <c r="CG401">
        <v>414</v>
      </c>
      <c r="CH401" t="s">
        <v>3339</v>
      </c>
      <c r="CI401" t="s">
        <v>8652</v>
      </c>
      <c r="CJ401">
        <v>5.56</v>
      </c>
      <c r="CK401">
        <v>1.9</v>
      </c>
    </row>
    <row r="402" spans="1:89" x14ac:dyDescent="0.35">
      <c r="A402" t="s">
        <v>4335</v>
      </c>
      <c r="B402">
        <v>401</v>
      </c>
      <c r="C402" t="s">
        <v>7778</v>
      </c>
      <c r="D402">
        <v>601</v>
      </c>
      <c r="E402">
        <v>1723.0409999999999</v>
      </c>
      <c r="F402">
        <v>10</v>
      </c>
      <c r="G402" t="s">
        <v>7782</v>
      </c>
      <c r="H402" t="s">
        <v>7773</v>
      </c>
      <c r="I402" t="s">
        <v>7797</v>
      </c>
      <c r="J402">
        <v>12</v>
      </c>
      <c r="K402">
        <v>0.64</v>
      </c>
      <c r="L402">
        <v>29</v>
      </c>
      <c r="M402">
        <v>19</v>
      </c>
      <c r="N402" t="s">
        <v>7521</v>
      </c>
      <c r="Q402" t="s">
        <v>7805</v>
      </c>
      <c r="R402" t="s">
        <v>7774</v>
      </c>
      <c r="S402" t="s">
        <v>7212</v>
      </c>
      <c r="T402" t="s">
        <v>7578</v>
      </c>
      <c r="U402" t="s">
        <v>7578</v>
      </c>
      <c r="V402">
        <v>5.56</v>
      </c>
      <c r="W402" t="s">
        <v>7906</v>
      </c>
      <c r="X402">
        <v>1.8</v>
      </c>
      <c r="Y402" t="s">
        <v>7774</v>
      </c>
      <c r="Z402" t="s">
        <v>7788</v>
      </c>
      <c r="AA402" t="s">
        <v>7774</v>
      </c>
      <c r="AB402">
        <v>10</v>
      </c>
      <c r="AC402">
        <v>10</v>
      </c>
      <c r="AD402">
        <v>12</v>
      </c>
      <c r="AE402" t="s">
        <v>5753</v>
      </c>
      <c r="AF402">
        <v>42.769128780000003</v>
      </c>
      <c r="AG402">
        <v>-82.037551899999997</v>
      </c>
      <c r="AH402">
        <v>202.1</v>
      </c>
      <c r="AI402">
        <v>290</v>
      </c>
      <c r="AK402">
        <v>15</v>
      </c>
      <c r="AL402">
        <v>986</v>
      </c>
      <c r="AM402">
        <v>7.3280000000000003</v>
      </c>
      <c r="AN402">
        <v>273.52199999999999</v>
      </c>
      <c r="AO402">
        <v>2083</v>
      </c>
      <c r="AP402">
        <v>2089</v>
      </c>
      <c r="AS402">
        <v>1.22</v>
      </c>
      <c r="AT402">
        <v>1.22</v>
      </c>
      <c r="AV402">
        <v>2.12</v>
      </c>
      <c r="AW402">
        <v>2.11</v>
      </c>
      <c r="BC402">
        <v>0.64</v>
      </c>
      <c r="BD402">
        <v>29</v>
      </c>
      <c r="BE402" t="s">
        <v>1543</v>
      </c>
      <c r="BF402" t="s">
        <v>4335</v>
      </c>
      <c r="BG402">
        <v>401</v>
      </c>
      <c r="BH402" t="s">
        <v>7797</v>
      </c>
      <c r="BI402" t="s">
        <v>7773</v>
      </c>
      <c r="BJ402">
        <v>401</v>
      </c>
      <c r="BK402">
        <v>1760</v>
      </c>
      <c r="BR402">
        <v>13</v>
      </c>
      <c r="BS402">
        <v>0.66</v>
      </c>
      <c r="BT402">
        <v>0.59</v>
      </c>
      <c r="BU402">
        <v>0.59</v>
      </c>
      <c r="BV402">
        <v>42.769128780000003</v>
      </c>
      <c r="BW402">
        <v>-82.037551899999997</v>
      </c>
      <c r="BX402">
        <v>4735699.3909999998</v>
      </c>
      <c r="BY402">
        <v>202.137</v>
      </c>
      <c r="BZ402">
        <v>44.3</v>
      </c>
      <c r="CA402" t="s">
        <v>7458</v>
      </c>
      <c r="CB402">
        <v>7</v>
      </c>
      <c r="CC402">
        <v>10</v>
      </c>
      <c r="CD402">
        <v>12</v>
      </c>
      <c r="CE402">
        <v>11</v>
      </c>
      <c r="CF402" t="s">
        <v>5752</v>
      </c>
      <c r="CG402">
        <v>414</v>
      </c>
      <c r="CH402" t="s">
        <v>3339</v>
      </c>
      <c r="CI402" t="s">
        <v>8652</v>
      </c>
      <c r="CJ402">
        <v>5.56</v>
      </c>
      <c r="CK402">
        <v>1.8</v>
      </c>
    </row>
    <row r="403" spans="1:89" x14ac:dyDescent="0.35">
      <c r="A403" t="s">
        <v>6467</v>
      </c>
      <c r="B403">
        <v>402</v>
      </c>
      <c r="C403" t="s">
        <v>7778</v>
      </c>
      <c r="D403">
        <v>605</v>
      </c>
      <c r="E403">
        <v>1769.8679999999999</v>
      </c>
      <c r="F403">
        <v>10</v>
      </c>
      <c r="G403" t="s">
        <v>7798</v>
      </c>
      <c r="H403" t="s">
        <v>7773</v>
      </c>
      <c r="I403" t="s">
        <v>7810</v>
      </c>
      <c r="L403">
        <v>17</v>
      </c>
      <c r="M403">
        <v>4</v>
      </c>
      <c r="N403" t="s">
        <v>7622</v>
      </c>
      <c r="Q403" t="s">
        <v>7776</v>
      </c>
      <c r="R403" t="s">
        <v>3293</v>
      </c>
      <c r="S403" t="s">
        <v>7213</v>
      </c>
      <c r="T403" t="s">
        <v>7520</v>
      </c>
      <c r="U403" t="s">
        <v>7520</v>
      </c>
      <c r="V403">
        <v>5.56</v>
      </c>
      <c r="W403" t="s">
        <v>7838</v>
      </c>
      <c r="X403">
        <v>1.8</v>
      </c>
      <c r="Y403" t="s">
        <v>7774</v>
      </c>
      <c r="Z403" t="s">
        <v>7783</v>
      </c>
      <c r="AA403" t="s">
        <v>7774</v>
      </c>
      <c r="AE403" t="s">
        <v>5776</v>
      </c>
      <c r="AF403">
        <v>42.768704669999998</v>
      </c>
      <c r="AG403">
        <v>-82.0375686</v>
      </c>
      <c r="AH403">
        <v>201.9</v>
      </c>
      <c r="AI403">
        <v>290</v>
      </c>
      <c r="AK403">
        <v>15</v>
      </c>
      <c r="AL403">
        <v>986</v>
      </c>
      <c r="AM403">
        <v>1.0589999999999999</v>
      </c>
      <c r="AN403">
        <v>-17.765000000000001</v>
      </c>
      <c r="BE403" t="s">
        <v>6466</v>
      </c>
      <c r="BF403" t="s">
        <v>6467</v>
      </c>
      <c r="BG403">
        <v>402</v>
      </c>
      <c r="BH403" t="s">
        <v>7810</v>
      </c>
      <c r="BI403" t="s">
        <v>7773</v>
      </c>
      <c r="BJ403">
        <v>402</v>
      </c>
      <c r="BK403">
        <v>1790</v>
      </c>
      <c r="BV403">
        <v>42.768704669999998</v>
      </c>
      <c r="BW403">
        <v>-82.0375686</v>
      </c>
      <c r="BX403">
        <v>4735652.3130000001</v>
      </c>
      <c r="BY403">
        <v>201.89500000000001</v>
      </c>
      <c r="BZ403">
        <v>49</v>
      </c>
      <c r="CA403" t="s">
        <v>7372</v>
      </c>
      <c r="CB403">
        <v>7</v>
      </c>
      <c r="CF403" t="s">
        <v>5672</v>
      </c>
      <c r="CG403">
        <v>414</v>
      </c>
      <c r="CH403" t="s">
        <v>3899</v>
      </c>
      <c r="CI403" t="s">
        <v>3899</v>
      </c>
      <c r="CJ403">
        <v>5.56</v>
      </c>
      <c r="CK403">
        <v>1.8</v>
      </c>
    </row>
    <row r="404" spans="1:89" x14ac:dyDescent="0.35">
      <c r="A404" t="s">
        <v>4342</v>
      </c>
      <c r="B404">
        <v>403</v>
      </c>
      <c r="C404" t="s">
        <v>7778</v>
      </c>
      <c r="D404">
        <v>606</v>
      </c>
      <c r="E404">
        <v>1776.5</v>
      </c>
      <c r="F404">
        <v>10</v>
      </c>
      <c r="G404" t="s">
        <v>7782</v>
      </c>
      <c r="H404" t="s">
        <v>7773</v>
      </c>
      <c r="I404" t="s">
        <v>7810</v>
      </c>
      <c r="J404">
        <v>23</v>
      </c>
      <c r="K404">
        <v>1.28</v>
      </c>
      <c r="L404">
        <v>30</v>
      </c>
      <c r="M404">
        <v>18</v>
      </c>
      <c r="N404" t="s">
        <v>7419</v>
      </c>
      <c r="Q404" t="s">
        <v>7776</v>
      </c>
      <c r="R404" t="s">
        <v>3293</v>
      </c>
      <c r="S404" t="s">
        <v>7213</v>
      </c>
      <c r="T404" t="s">
        <v>7520</v>
      </c>
      <c r="U404" t="s">
        <v>7520</v>
      </c>
      <c r="V404">
        <v>5.56</v>
      </c>
      <c r="W404" t="s">
        <v>7838</v>
      </c>
      <c r="X404">
        <v>1.9</v>
      </c>
      <c r="Y404" t="s">
        <v>7774</v>
      </c>
      <c r="Z404" t="s">
        <v>7788</v>
      </c>
      <c r="AA404" t="s">
        <v>3293</v>
      </c>
      <c r="AB404">
        <v>15</v>
      </c>
      <c r="AC404">
        <v>20</v>
      </c>
      <c r="AD404">
        <v>22</v>
      </c>
      <c r="AE404" t="s">
        <v>5785</v>
      </c>
      <c r="AF404">
        <v>42.768644680000001</v>
      </c>
      <c r="AG404">
        <v>-82.03757143</v>
      </c>
      <c r="AH404">
        <v>201.8</v>
      </c>
      <c r="AI404">
        <v>290</v>
      </c>
      <c r="AK404">
        <v>15</v>
      </c>
      <c r="AL404">
        <v>986</v>
      </c>
      <c r="AM404">
        <v>7.6840000000000002</v>
      </c>
      <c r="AN404">
        <v>0</v>
      </c>
      <c r="AO404">
        <v>2033</v>
      </c>
      <c r="AP404">
        <v>2048</v>
      </c>
      <c r="AS404">
        <v>1.2</v>
      </c>
      <c r="AT404">
        <v>1.19</v>
      </c>
      <c r="AV404">
        <v>2.08</v>
      </c>
      <c r="AW404">
        <v>2.06</v>
      </c>
      <c r="BC404">
        <v>1.28</v>
      </c>
      <c r="BD404">
        <v>30</v>
      </c>
      <c r="BE404" t="s">
        <v>1550</v>
      </c>
      <c r="BF404" t="s">
        <v>4342</v>
      </c>
      <c r="BG404">
        <v>403</v>
      </c>
      <c r="BH404" t="s">
        <v>7810</v>
      </c>
      <c r="BI404" t="s">
        <v>7773</v>
      </c>
      <c r="BJ404">
        <v>403</v>
      </c>
      <c r="BK404">
        <v>1790</v>
      </c>
      <c r="BR404">
        <v>13</v>
      </c>
      <c r="BS404">
        <v>0.67</v>
      </c>
      <c r="BT404">
        <v>0.6</v>
      </c>
      <c r="BU404">
        <v>0.61</v>
      </c>
      <c r="BV404">
        <v>42.768644680000001</v>
      </c>
      <c r="BW404">
        <v>-82.03757143</v>
      </c>
      <c r="BX404">
        <v>4735645.6540000001</v>
      </c>
      <c r="BY404">
        <v>201.821</v>
      </c>
      <c r="BZ404">
        <v>35</v>
      </c>
      <c r="CA404" t="s">
        <v>7417</v>
      </c>
      <c r="CB404">
        <v>7</v>
      </c>
      <c r="CC404">
        <v>10</v>
      </c>
      <c r="CD404">
        <v>11</v>
      </c>
      <c r="CE404">
        <v>11</v>
      </c>
      <c r="CF404" t="s">
        <v>5672</v>
      </c>
      <c r="CG404">
        <v>414</v>
      </c>
      <c r="CH404" t="s">
        <v>3710</v>
      </c>
      <c r="CI404" t="s">
        <v>8656</v>
      </c>
      <c r="CJ404">
        <v>5.56</v>
      </c>
      <c r="CK404">
        <v>1.9</v>
      </c>
    </row>
    <row r="405" spans="1:89" x14ac:dyDescent="0.35">
      <c r="A405" t="s">
        <v>4345</v>
      </c>
      <c r="B405">
        <v>404</v>
      </c>
      <c r="C405" t="s">
        <v>7778</v>
      </c>
      <c r="D405">
        <v>607</v>
      </c>
      <c r="E405">
        <v>1776.5540000000001</v>
      </c>
      <c r="F405">
        <v>10</v>
      </c>
      <c r="G405" t="s">
        <v>7782</v>
      </c>
      <c r="H405" t="s">
        <v>7773</v>
      </c>
      <c r="I405" t="s">
        <v>7810</v>
      </c>
      <c r="J405">
        <v>19</v>
      </c>
      <c r="K405">
        <v>1.04</v>
      </c>
      <c r="L405">
        <v>16</v>
      </c>
      <c r="M405">
        <v>13</v>
      </c>
      <c r="N405" t="s">
        <v>7589</v>
      </c>
      <c r="Q405" t="s">
        <v>7776</v>
      </c>
      <c r="R405" t="s">
        <v>3293</v>
      </c>
      <c r="S405" t="s">
        <v>7213</v>
      </c>
      <c r="T405" t="s">
        <v>7520</v>
      </c>
      <c r="U405" t="s">
        <v>7520</v>
      </c>
      <c r="V405">
        <v>5.56</v>
      </c>
      <c r="W405" t="s">
        <v>7838</v>
      </c>
      <c r="X405">
        <v>1.9</v>
      </c>
      <c r="Y405" t="s">
        <v>7774</v>
      </c>
      <c r="Z405" t="s">
        <v>7788</v>
      </c>
      <c r="AA405" t="s">
        <v>7774</v>
      </c>
      <c r="AB405">
        <v>15</v>
      </c>
      <c r="AC405">
        <v>20</v>
      </c>
      <c r="AD405">
        <v>22</v>
      </c>
      <c r="AE405" t="s">
        <v>5785</v>
      </c>
      <c r="AF405">
        <v>42.768644129999998</v>
      </c>
      <c r="AG405">
        <v>-82.037571450000002</v>
      </c>
      <c r="AH405">
        <v>201.8</v>
      </c>
      <c r="AI405">
        <v>290</v>
      </c>
      <c r="AK405">
        <v>15</v>
      </c>
      <c r="AL405">
        <v>986</v>
      </c>
      <c r="AM405">
        <v>7.7460000000000004</v>
      </c>
      <c r="AN405">
        <v>1.4079999999999999</v>
      </c>
      <c r="AO405">
        <v>2095</v>
      </c>
      <c r="AP405">
        <v>2099</v>
      </c>
      <c r="AS405">
        <v>1.23</v>
      </c>
      <c r="AT405">
        <v>1.22</v>
      </c>
      <c r="AV405">
        <v>2.13</v>
      </c>
      <c r="AW405">
        <v>2.12</v>
      </c>
      <c r="BC405">
        <v>1.04</v>
      </c>
      <c r="BD405">
        <v>16</v>
      </c>
      <c r="BE405" t="s">
        <v>1551</v>
      </c>
      <c r="BF405" t="s">
        <v>4345</v>
      </c>
      <c r="BG405">
        <v>404</v>
      </c>
      <c r="BH405" t="s">
        <v>7810</v>
      </c>
      <c r="BI405" t="s">
        <v>7773</v>
      </c>
      <c r="BJ405">
        <v>404</v>
      </c>
      <c r="BK405">
        <v>1790</v>
      </c>
      <c r="BR405">
        <v>13</v>
      </c>
      <c r="BS405">
        <v>0.66</v>
      </c>
      <c r="BT405">
        <v>0.59</v>
      </c>
      <c r="BU405">
        <v>0.59</v>
      </c>
      <c r="BV405">
        <v>42.768644129999998</v>
      </c>
      <c r="BW405">
        <v>-82.037571450000002</v>
      </c>
      <c r="BX405">
        <v>4735645.5920000002</v>
      </c>
      <c r="BY405">
        <v>201.821</v>
      </c>
      <c r="BZ405">
        <v>35.5</v>
      </c>
      <c r="CA405" t="s">
        <v>8700</v>
      </c>
      <c r="CB405">
        <v>7</v>
      </c>
      <c r="CC405">
        <v>10</v>
      </c>
      <c r="CD405">
        <v>12</v>
      </c>
      <c r="CE405">
        <v>12</v>
      </c>
      <c r="CF405" t="s">
        <v>5672</v>
      </c>
      <c r="CG405">
        <v>414</v>
      </c>
      <c r="CH405" t="s">
        <v>3710</v>
      </c>
      <c r="CI405" t="s">
        <v>8656</v>
      </c>
      <c r="CJ405">
        <v>5.56</v>
      </c>
      <c r="CK405">
        <v>1.9</v>
      </c>
    </row>
    <row r="406" spans="1:89" x14ac:dyDescent="0.35">
      <c r="A406" t="s">
        <v>4352</v>
      </c>
      <c r="B406">
        <v>405</v>
      </c>
      <c r="C406" t="s">
        <v>7778</v>
      </c>
      <c r="D406">
        <v>611</v>
      </c>
      <c r="E406">
        <v>1813.43</v>
      </c>
      <c r="F406">
        <v>10</v>
      </c>
      <c r="G406" t="s">
        <v>7782</v>
      </c>
      <c r="H406" t="s">
        <v>7773</v>
      </c>
      <c r="I406" t="s">
        <v>7797</v>
      </c>
      <c r="J406">
        <v>16</v>
      </c>
      <c r="K406">
        <v>0.87</v>
      </c>
      <c r="L406">
        <v>22</v>
      </c>
      <c r="M406">
        <v>14</v>
      </c>
      <c r="N406" t="s">
        <v>7572</v>
      </c>
      <c r="Q406" t="s">
        <v>7805</v>
      </c>
      <c r="R406" t="s">
        <v>7774</v>
      </c>
      <c r="S406" t="s">
        <v>7214</v>
      </c>
      <c r="T406" t="s">
        <v>7584</v>
      </c>
      <c r="U406" t="s">
        <v>7584</v>
      </c>
      <c r="V406">
        <v>5.56</v>
      </c>
      <c r="W406" t="s">
        <v>7907</v>
      </c>
      <c r="X406">
        <v>1.9</v>
      </c>
      <c r="Y406" t="s">
        <v>7774</v>
      </c>
      <c r="Z406" t="s">
        <v>7788</v>
      </c>
      <c r="AA406" t="s">
        <v>7774</v>
      </c>
      <c r="AB406">
        <v>10</v>
      </c>
      <c r="AC406">
        <v>10</v>
      </c>
      <c r="AD406">
        <v>12</v>
      </c>
      <c r="AE406" t="s">
        <v>5753</v>
      </c>
      <c r="AF406">
        <v>42.768310159999999</v>
      </c>
      <c r="AG406">
        <v>-82.037581599999996</v>
      </c>
      <c r="AH406">
        <v>201.5</v>
      </c>
      <c r="AI406">
        <v>290</v>
      </c>
      <c r="AK406">
        <v>15</v>
      </c>
      <c r="AL406">
        <v>986</v>
      </c>
      <c r="AM406">
        <v>1.518</v>
      </c>
      <c r="AN406">
        <v>155.64699999999999</v>
      </c>
      <c r="AO406">
        <v>2085</v>
      </c>
      <c r="AP406">
        <v>2091</v>
      </c>
      <c r="AS406">
        <v>1.22</v>
      </c>
      <c r="AT406">
        <v>1.22</v>
      </c>
      <c r="AV406">
        <v>2.12</v>
      </c>
      <c r="AW406">
        <v>2.11</v>
      </c>
      <c r="BC406">
        <v>0.87</v>
      </c>
      <c r="BD406">
        <v>22</v>
      </c>
      <c r="BE406" t="s">
        <v>1558</v>
      </c>
      <c r="BF406" t="s">
        <v>4352</v>
      </c>
      <c r="BG406">
        <v>405</v>
      </c>
      <c r="BH406" t="s">
        <v>7797</v>
      </c>
      <c r="BI406" t="s">
        <v>7773</v>
      </c>
      <c r="BJ406">
        <v>405</v>
      </c>
      <c r="BK406">
        <v>1820</v>
      </c>
      <c r="BR406">
        <v>13</v>
      </c>
      <c r="BS406">
        <v>0.66</v>
      </c>
      <c r="BT406">
        <v>0.59</v>
      </c>
      <c r="BU406">
        <v>0.59</v>
      </c>
      <c r="BV406">
        <v>42.768310159999999</v>
      </c>
      <c r="BW406">
        <v>-82.037581599999996</v>
      </c>
      <c r="BX406">
        <v>4735608.517</v>
      </c>
      <c r="BY406">
        <v>201.50800000000001</v>
      </c>
      <c r="BZ406">
        <v>16.3</v>
      </c>
      <c r="CA406" t="s">
        <v>8701</v>
      </c>
      <c r="CB406">
        <v>7</v>
      </c>
      <c r="CC406">
        <v>10</v>
      </c>
      <c r="CD406">
        <v>12</v>
      </c>
      <c r="CE406">
        <v>11</v>
      </c>
      <c r="CF406" t="s">
        <v>5752</v>
      </c>
      <c r="CG406">
        <v>414</v>
      </c>
      <c r="CH406" t="s">
        <v>3339</v>
      </c>
      <c r="CI406" t="s">
        <v>8652</v>
      </c>
      <c r="CJ406">
        <v>5.56</v>
      </c>
      <c r="CK406">
        <v>1.9</v>
      </c>
    </row>
    <row r="407" spans="1:89" x14ac:dyDescent="0.35">
      <c r="A407" t="s">
        <v>4354</v>
      </c>
      <c r="B407">
        <v>406</v>
      </c>
      <c r="C407" t="s">
        <v>7778</v>
      </c>
      <c r="D407">
        <v>612</v>
      </c>
      <c r="E407">
        <v>1814.635</v>
      </c>
      <c r="F407">
        <v>10</v>
      </c>
      <c r="G407" t="s">
        <v>7782</v>
      </c>
      <c r="H407" t="s">
        <v>7773</v>
      </c>
      <c r="I407" t="s">
        <v>7797</v>
      </c>
      <c r="J407">
        <v>16</v>
      </c>
      <c r="K407">
        <v>0.9</v>
      </c>
      <c r="L407">
        <v>28</v>
      </c>
      <c r="M407">
        <v>20</v>
      </c>
      <c r="N407" t="s">
        <v>7908</v>
      </c>
      <c r="Q407" t="s">
        <v>7805</v>
      </c>
      <c r="R407" t="s">
        <v>7774</v>
      </c>
      <c r="S407" t="s">
        <v>7214</v>
      </c>
      <c r="T407" t="s">
        <v>7584</v>
      </c>
      <c r="U407" t="s">
        <v>7584</v>
      </c>
      <c r="V407">
        <v>5.56</v>
      </c>
      <c r="W407" t="s">
        <v>7907</v>
      </c>
      <c r="X407">
        <v>1.9</v>
      </c>
      <c r="Y407" t="s">
        <v>7774</v>
      </c>
      <c r="Z407" t="s">
        <v>7788</v>
      </c>
      <c r="AA407" t="s">
        <v>7774</v>
      </c>
      <c r="AB407">
        <v>10</v>
      </c>
      <c r="AC407">
        <v>10</v>
      </c>
      <c r="AD407">
        <v>12</v>
      </c>
      <c r="AE407" t="s">
        <v>5753</v>
      </c>
      <c r="AF407">
        <v>42.76829927</v>
      </c>
      <c r="AG407">
        <v>-82.037581759999995</v>
      </c>
      <c r="AH407">
        <v>201.5</v>
      </c>
      <c r="AI407">
        <v>290</v>
      </c>
      <c r="AK407">
        <v>15</v>
      </c>
      <c r="AL407">
        <v>986</v>
      </c>
      <c r="AM407">
        <v>2.7210000000000001</v>
      </c>
      <c r="AN407">
        <v>143.02500000000001</v>
      </c>
      <c r="AO407">
        <v>2069</v>
      </c>
      <c r="AP407">
        <v>2078</v>
      </c>
      <c r="AS407">
        <v>1.21</v>
      </c>
      <c r="AT407">
        <v>1.21</v>
      </c>
      <c r="AV407">
        <v>2.11</v>
      </c>
      <c r="AW407">
        <v>2.1</v>
      </c>
      <c r="BC407">
        <v>0.9</v>
      </c>
      <c r="BD407">
        <v>28</v>
      </c>
      <c r="BE407" t="s">
        <v>1559</v>
      </c>
      <c r="BF407" t="s">
        <v>4354</v>
      </c>
      <c r="BG407">
        <v>406</v>
      </c>
      <c r="BH407" t="s">
        <v>7797</v>
      </c>
      <c r="BI407" t="s">
        <v>7773</v>
      </c>
      <c r="BJ407">
        <v>406</v>
      </c>
      <c r="BK407">
        <v>1820</v>
      </c>
      <c r="BR407">
        <v>13</v>
      </c>
      <c r="BS407">
        <v>0.67</v>
      </c>
      <c r="BT407">
        <v>0.59</v>
      </c>
      <c r="BU407">
        <v>0.6</v>
      </c>
      <c r="BV407">
        <v>42.76829927</v>
      </c>
      <c r="BW407">
        <v>-82.037581759999995</v>
      </c>
      <c r="BX407">
        <v>4735607.3080000002</v>
      </c>
      <c r="BY407">
        <v>201.506</v>
      </c>
      <c r="BZ407">
        <v>11</v>
      </c>
      <c r="CA407" t="s">
        <v>7424</v>
      </c>
      <c r="CB407">
        <v>7</v>
      </c>
      <c r="CC407">
        <v>10</v>
      </c>
      <c r="CD407">
        <v>11</v>
      </c>
      <c r="CE407">
        <v>11</v>
      </c>
      <c r="CF407" t="s">
        <v>5752</v>
      </c>
      <c r="CG407">
        <v>414</v>
      </c>
      <c r="CH407" t="s">
        <v>3339</v>
      </c>
      <c r="CI407" t="s">
        <v>8652</v>
      </c>
      <c r="CJ407">
        <v>5.56</v>
      </c>
      <c r="CK407">
        <v>1.9</v>
      </c>
    </row>
    <row r="408" spans="1:89" x14ac:dyDescent="0.35">
      <c r="A408" t="s">
        <v>4355</v>
      </c>
      <c r="B408">
        <v>407</v>
      </c>
      <c r="C408" t="s">
        <v>7778</v>
      </c>
      <c r="D408">
        <v>613</v>
      </c>
      <c r="E408">
        <v>1817.0540000000001</v>
      </c>
      <c r="F408">
        <v>10</v>
      </c>
      <c r="G408" t="s">
        <v>7782</v>
      </c>
      <c r="H408" t="s">
        <v>7773</v>
      </c>
      <c r="I408" t="s">
        <v>7797</v>
      </c>
      <c r="J408">
        <v>12</v>
      </c>
      <c r="K408">
        <v>0.66</v>
      </c>
      <c r="L408">
        <v>20</v>
      </c>
      <c r="M408">
        <v>18</v>
      </c>
      <c r="N408" t="s">
        <v>7909</v>
      </c>
      <c r="Q408" t="s">
        <v>7805</v>
      </c>
      <c r="R408" t="s">
        <v>7774</v>
      </c>
      <c r="S408" t="s">
        <v>7214</v>
      </c>
      <c r="T408" t="s">
        <v>7584</v>
      </c>
      <c r="U408" t="s">
        <v>7584</v>
      </c>
      <c r="V408">
        <v>5.56</v>
      </c>
      <c r="W408" t="s">
        <v>7907</v>
      </c>
      <c r="X408">
        <v>1.8</v>
      </c>
      <c r="Y408" t="s">
        <v>7774</v>
      </c>
      <c r="Z408" t="s">
        <v>7788</v>
      </c>
      <c r="AA408" t="s">
        <v>7774</v>
      </c>
      <c r="AB408">
        <v>10</v>
      </c>
      <c r="AC408">
        <v>10</v>
      </c>
      <c r="AD408">
        <v>12</v>
      </c>
      <c r="AE408" t="s">
        <v>5753</v>
      </c>
      <c r="AF408">
        <v>42.768277320000003</v>
      </c>
      <c r="AG408">
        <v>-82.037582069999999</v>
      </c>
      <c r="AH408">
        <v>201.5</v>
      </c>
      <c r="AI408">
        <v>290</v>
      </c>
      <c r="AK408">
        <v>15</v>
      </c>
      <c r="AL408">
        <v>986</v>
      </c>
      <c r="AM408">
        <v>5.1440000000000001</v>
      </c>
      <c r="AN408">
        <v>165.27199999999999</v>
      </c>
      <c r="AO408">
        <v>2098</v>
      </c>
      <c r="AP408">
        <v>2102</v>
      </c>
      <c r="AS408">
        <v>1.23</v>
      </c>
      <c r="AT408">
        <v>1.23</v>
      </c>
      <c r="AV408">
        <v>2.13</v>
      </c>
      <c r="AW408">
        <v>2.13</v>
      </c>
      <c r="BC408">
        <v>0.66</v>
      </c>
      <c r="BD408">
        <v>20</v>
      </c>
      <c r="BE408" t="s">
        <v>1560</v>
      </c>
      <c r="BF408" t="s">
        <v>4355</v>
      </c>
      <c r="BG408">
        <v>407</v>
      </c>
      <c r="BH408" t="s">
        <v>7797</v>
      </c>
      <c r="BI408" t="s">
        <v>7773</v>
      </c>
      <c r="BJ408">
        <v>407</v>
      </c>
      <c r="BK408">
        <v>1820</v>
      </c>
      <c r="BR408">
        <v>13</v>
      </c>
      <c r="BS408">
        <v>0.66</v>
      </c>
      <c r="BT408">
        <v>0.59</v>
      </c>
      <c r="BU408">
        <v>0.59</v>
      </c>
      <c r="BV408">
        <v>42.768277320000003</v>
      </c>
      <c r="BW408">
        <v>-82.037582069999999</v>
      </c>
      <c r="BX408">
        <v>4735604.8710000003</v>
      </c>
      <c r="BY408">
        <v>201.51</v>
      </c>
      <c r="BZ408">
        <v>20.3</v>
      </c>
      <c r="CA408" t="s">
        <v>7436</v>
      </c>
      <c r="CB408">
        <v>7</v>
      </c>
      <c r="CC408">
        <v>10</v>
      </c>
      <c r="CD408">
        <v>12</v>
      </c>
      <c r="CE408">
        <v>12</v>
      </c>
      <c r="CF408" t="s">
        <v>5752</v>
      </c>
      <c r="CG408">
        <v>414</v>
      </c>
      <c r="CH408" t="s">
        <v>3339</v>
      </c>
      <c r="CI408" t="s">
        <v>8652</v>
      </c>
      <c r="CJ408">
        <v>5.56</v>
      </c>
      <c r="CK408">
        <v>1.9</v>
      </c>
    </row>
    <row r="409" spans="1:89" x14ac:dyDescent="0.35">
      <c r="A409" t="s">
        <v>4356</v>
      </c>
      <c r="B409">
        <v>408</v>
      </c>
      <c r="C409" t="s">
        <v>7778</v>
      </c>
      <c r="D409">
        <v>614</v>
      </c>
      <c r="E409">
        <v>1821.8810000000001</v>
      </c>
      <c r="F409">
        <v>10</v>
      </c>
      <c r="G409" t="s">
        <v>7782</v>
      </c>
      <c r="H409" t="s">
        <v>7773</v>
      </c>
      <c r="I409" t="s">
        <v>7797</v>
      </c>
      <c r="J409">
        <v>16</v>
      </c>
      <c r="K409">
        <v>0.88</v>
      </c>
      <c r="L409">
        <v>30</v>
      </c>
      <c r="M409">
        <v>13</v>
      </c>
      <c r="N409" t="s">
        <v>7682</v>
      </c>
      <c r="Q409" t="s">
        <v>7805</v>
      </c>
      <c r="R409" t="s">
        <v>7774</v>
      </c>
      <c r="S409" t="s">
        <v>7214</v>
      </c>
      <c r="T409" t="s">
        <v>7584</v>
      </c>
      <c r="U409" t="s">
        <v>7584</v>
      </c>
      <c r="V409">
        <v>5.56</v>
      </c>
      <c r="W409" t="s">
        <v>7907</v>
      </c>
      <c r="X409">
        <v>1.8</v>
      </c>
      <c r="Y409" t="s">
        <v>7774</v>
      </c>
      <c r="Z409" t="s">
        <v>7879</v>
      </c>
      <c r="AA409" t="s">
        <v>7774</v>
      </c>
      <c r="AB409">
        <v>15</v>
      </c>
      <c r="AC409">
        <v>10</v>
      </c>
      <c r="AD409">
        <v>12</v>
      </c>
      <c r="AE409" t="s">
        <v>5753</v>
      </c>
      <c r="AF409">
        <v>42.768233629999997</v>
      </c>
      <c r="AG409">
        <v>-82.037582799999996</v>
      </c>
      <c r="AH409">
        <v>201.5</v>
      </c>
      <c r="AI409">
        <v>290</v>
      </c>
      <c r="AK409">
        <v>15</v>
      </c>
      <c r="AL409">
        <v>986</v>
      </c>
      <c r="AM409">
        <v>9.9659999999999993</v>
      </c>
      <c r="AN409">
        <v>154.703</v>
      </c>
      <c r="AO409">
        <v>2065</v>
      </c>
      <c r="AP409">
        <v>2074</v>
      </c>
      <c r="AS409">
        <v>1.21</v>
      </c>
      <c r="AT409">
        <v>1.21</v>
      </c>
      <c r="AV409">
        <v>2.1</v>
      </c>
      <c r="AW409">
        <v>2.09</v>
      </c>
      <c r="BC409">
        <v>0.88</v>
      </c>
      <c r="BD409">
        <v>30</v>
      </c>
      <c r="BE409" t="s">
        <v>1561</v>
      </c>
      <c r="BF409" t="s">
        <v>4356</v>
      </c>
      <c r="BG409">
        <v>408</v>
      </c>
      <c r="BH409" t="s">
        <v>7797</v>
      </c>
      <c r="BI409" t="s">
        <v>7773</v>
      </c>
      <c r="BJ409">
        <v>408</v>
      </c>
      <c r="BK409">
        <v>1820</v>
      </c>
      <c r="BR409">
        <v>13</v>
      </c>
      <c r="BS409">
        <v>0.67</v>
      </c>
      <c r="BT409">
        <v>0.59</v>
      </c>
      <c r="BU409">
        <v>0.6</v>
      </c>
      <c r="BV409">
        <v>42.768233629999997</v>
      </c>
      <c r="BW409">
        <v>-82.037582799999996</v>
      </c>
      <c r="BX409">
        <v>4735600.0199999996</v>
      </c>
      <c r="BY409">
        <v>201.54</v>
      </c>
      <c r="BZ409">
        <v>15.9</v>
      </c>
      <c r="CA409" t="s">
        <v>7585</v>
      </c>
      <c r="CB409">
        <v>7</v>
      </c>
      <c r="CC409">
        <v>10</v>
      </c>
      <c r="CD409">
        <v>11</v>
      </c>
      <c r="CE409">
        <v>11</v>
      </c>
      <c r="CF409" t="s">
        <v>5752</v>
      </c>
      <c r="CG409">
        <v>414</v>
      </c>
      <c r="CH409" t="s">
        <v>3339</v>
      </c>
      <c r="CI409" t="s">
        <v>8652</v>
      </c>
      <c r="CJ409">
        <v>5.56</v>
      </c>
      <c r="CK409">
        <v>1.8</v>
      </c>
    </row>
    <row r="410" spans="1:89" x14ac:dyDescent="0.35">
      <c r="A410" t="s">
        <v>4362</v>
      </c>
      <c r="B410">
        <v>409</v>
      </c>
      <c r="C410" t="s">
        <v>7778</v>
      </c>
      <c r="D410">
        <v>616</v>
      </c>
      <c r="E410">
        <v>1830.4090000000001</v>
      </c>
      <c r="F410">
        <v>10</v>
      </c>
      <c r="G410" t="s">
        <v>7782</v>
      </c>
      <c r="H410" t="s">
        <v>7773</v>
      </c>
      <c r="I410" t="s">
        <v>7797</v>
      </c>
      <c r="J410">
        <v>17</v>
      </c>
      <c r="K410">
        <v>0.92</v>
      </c>
      <c r="L410">
        <v>9</v>
      </c>
      <c r="M410">
        <v>12</v>
      </c>
      <c r="N410" t="s">
        <v>7377</v>
      </c>
      <c r="Q410" t="s">
        <v>7784</v>
      </c>
      <c r="R410" t="s">
        <v>7774</v>
      </c>
      <c r="S410" t="s">
        <v>7215</v>
      </c>
      <c r="T410" t="s">
        <v>7586</v>
      </c>
      <c r="U410" t="s">
        <v>7586</v>
      </c>
      <c r="V410">
        <v>5.56</v>
      </c>
      <c r="W410" t="s">
        <v>7910</v>
      </c>
      <c r="X410">
        <v>1.8</v>
      </c>
      <c r="Y410" t="s">
        <v>7774</v>
      </c>
      <c r="Z410" t="s">
        <v>7786</v>
      </c>
      <c r="AA410" t="s">
        <v>7774</v>
      </c>
      <c r="AB410">
        <v>10</v>
      </c>
      <c r="AC410">
        <v>10</v>
      </c>
      <c r="AD410">
        <v>15</v>
      </c>
      <c r="AE410" t="s">
        <v>5753</v>
      </c>
      <c r="AF410">
        <v>42.768156300000001</v>
      </c>
      <c r="AG410">
        <v>-82.037585190000001</v>
      </c>
      <c r="AH410">
        <v>201.6</v>
      </c>
      <c r="AI410">
        <v>290</v>
      </c>
      <c r="AK410">
        <v>15</v>
      </c>
      <c r="AL410">
        <v>986</v>
      </c>
      <c r="AM410">
        <v>0.504</v>
      </c>
      <c r="AN410">
        <v>-94.707999999999998</v>
      </c>
      <c r="AO410">
        <v>2113</v>
      </c>
      <c r="AP410">
        <v>2114</v>
      </c>
      <c r="AS410">
        <v>1.23</v>
      </c>
      <c r="AT410">
        <v>1.23</v>
      </c>
      <c r="AV410">
        <v>2.14</v>
      </c>
      <c r="AW410">
        <v>2.14</v>
      </c>
      <c r="BC410">
        <v>0.92</v>
      </c>
      <c r="BD410">
        <v>9</v>
      </c>
      <c r="BE410" t="s">
        <v>1567</v>
      </c>
      <c r="BF410" t="s">
        <v>4362</v>
      </c>
      <c r="BG410">
        <v>409</v>
      </c>
      <c r="BH410" t="s">
        <v>7797</v>
      </c>
      <c r="BI410" t="s">
        <v>7773</v>
      </c>
      <c r="BJ410">
        <v>409</v>
      </c>
      <c r="BK410">
        <v>1830</v>
      </c>
      <c r="BR410">
        <v>13</v>
      </c>
      <c r="BS410">
        <v>0.66</v>
      </c>
      <c r="BT410">
        <v>0.57999999999999996</v>
      </c>
      <c r="BU410">
        <v>0.57999999999999996</v>
      </c>
      <c r="BV410">
        <v>42.768156300000001</v>
      </c>
      <c r="BW410">
        <v>-82.037585190000001</v>
      </c>
      <c r="BX410">
        <v>4735591.4349999996</v>
      </c>
      <c r="BY410">
        <v>201.61600000000001</v>
      </c>
      <c r="BZ410">
        <v>86.7</v>
      </c>
      <c r="CA410" t="s">
        <v>8702</v>
      </c>
      <c r="CB410">
        <v>7</v>
      </c>
      <c r="CC410">
        <v>10</v>
      </c>
      <c r="CD410">
        <v>12</v>
      </c>
      <c r="CE410">
        <v>12</v>
      </c>
      <c r="CF410" t="s">
        <v>5677</v>
      </c>
      <c r="CG410">
        <v>414</v>
      </c>
      <c r="CH410" t="s">
        <v>3339</v>
      </c>
      <c r="CI410" t="s">
        <v>8652</v>
      </c>
      <c r="CJ410">
        <v>5.56</v>
      </c>
      <c r="CK410">
        <v>1.9</v>
      </c>
    </row>
    <row r="411" spans="1:89" x14ac:dyDescent="0.35">
      <c r="A411" t="s">
        <v>4369</v>
      </c>
      <c r="B411">
        <v>410</v>
      </c>
      <c r="C411" t="s">
        <v>7778</v>
      </c>
      <c r="D411">
        <v>619</v>
      </c>
      <c r="E411">
        <v>1845.723</v>
      </c>
      <c r="F411">
        <v>10</v>
      </c>
      <c r="G411" t="s">
        <v>7782</v>
      </c>
      <c r="H411" t="s">
        <v>7773</v>
      </c>
      <c r="I411" t="s">
        <v>5753</v>
      </c>
      <c r="J411">
        <v>11</v>
      </c>
      <c r="K411">
        <v>0.6</v>
      </c>
      <c r="L411">
        <v>9</v>
      </c>
      <c r="M411">
        <v>6</v>
      </c>
      <c r="N411" t="s">
        <v>7911</v>
      </c>
      <c r="Q411" t="s">
        <v>7784</v>
      </c>
      <c r="R411" t="s">
        <v>7774</v>
      </c>
      <c r="S411" t="s">
        <v>7216</v>
      </c>
      <c r="T411" t="s">
        <v>7417</v>
      </c>
      <c r="U411" t="s">
        <v>7417</v>
      </c>
      <c r="V411">
        <v>5.56</v>
      </c>
      <c r="W411" t="s">
        <v>7912</v>
      </c>
      <c r="X411">
        <v>1.9</v>
      </c>
      <c r="Y411" t="s">
        <v>7774</v>
      </c>
      <c r="Z411" t="s">
        <v>7789</v>
      </c>
      <c r="AA411" t="s">
        <v>7774</v>
      </c>
      <c r="AE411" t="s">
        <v>5678</v>
      </c>
      <c r="AF411">
        <v>42.768017669999999</v>
      </c>
      <c r="AG411">
        <v>-82.037593079999994</v>
      </c>
      <c r="AH411">
        <v>201.5</v>
      </c>
      <c r="AI411">
        <v>290</v>
      </c>
      <c r="AK411">
        <v>15</v>
      </c>
      <c r="AL411">
        <v>986</v>
      </c>
      <c r="AM411">
        <v>0.61799999999999999</v>
      </c>
      <c r="AN411">
        <v>-426.19099999999997</v>
      </c>
      <c r="AO411">
        <v>2116</v>
      </c>
      <c r="AP411">
        <v>2117</v>
      </c>
      <c r="AS411">
        <v>1.24</v>
      </c>
      <c r="AT411">
        <v>1.24</v>
      </c>
      <c r="AV411">
        <v>2.15</v>
      </c>
      <c r="AW411">
        <v>2.15</v>
      </c>
      <c r="BC411">
        <v>0.6</v>
      </c>
      <c r="BD411">
        <v>9</v>
      </c>
      <c r="BE411" t="s">
        <v>1574</v>
      </c>
      <c r="BF411" t="s">
        <v>4369</v>
      </c>
      <c r="BG411">
        <v>410</v>
      </c>
      <c r="BH411" t="s">
        <v>5753</v>
      </c>
      <c r="BI411" t="s">
        <v>7773</v>
      </c>
      <c r="BJ411">
        <v>410</v>
      </c>
      <c r="BK411">
        <v>1850</v>
      </c>
      <c r="BR411">
        <v>13</v>
      </c>
      <c r="BS411">
        <v>0.66</v>
      </c>
      <c r="BT411">
        <v>0.57999999999999996</v>
      </c>
      <c r="BU411">
        <v>0.57999999999999996</v>
      </c>
      <c r="BV411">
        <v>42.768017669999999</v>
      </c>
      <c r="BW411">
        <v>-82.037593079999994</v>
      </c>
      <c r="BX411">
        <v>4735576.0489999996</v>
      </c>
      <c r="BY411">
        <v>201.53</v>
      </c>
      <c r="BZ411">
        <v>213.9</v>
      </c>
      <c r="CA411" t="s">
        <v>7587</v>
      </c>
      <c r="CB411">
        <v>7</v>
      </c>
      <c r="CC411">
        <v>10</v>
      </c>
      <c r="CD411">
        <v>12</v>
      </c>
      <c r="CE411">
        <v>12</v>
      </c>
      <c r="CF411" t="s">
        <v>5677</v>
      </c>
      <c r="CG411">
        <v>414</v>
      </c>
      <c r="CH411" t="s">
        <v>3290</v>
      </c>
      <c r="CI411" t="s">
        <v>7332</v>
      </c>
      <c r="CJ411">
        <v>5.56</v>
      </c>
      <c r="CK411">
        <v>1.8</v>
      </c>
    </row>
    <row r="412" spans="1:89" x14ac:dyDescent="0.35">
      <c r="A412" t="s">
        <v>6486</v>
      </c>
      <c r="B412">
        <v>411</v>
      </c>
      <c r="C412" t="s">
        <v>7778</v>
      </c>
      <c r="D412">
        <v>622</v>
      </c>
      <c r="E412">
        <v>1867.395</v>
      </c>
      <c r="F412">
        <v>10</v>
      </c>
      <c r="G412" t="s">
        <v>7775</v>
      </c>
      <c r="H412" t="s">
        <v>7773</v>
      </c>
      <c r="I412" t="s">
        <v>7772</v>
      </c>
      <c r="J412">
        <v>0.5</v>
      </c>
      <c r="K412">
        <v>1.35</v>
      </c>
      <c r="L412">
        <v>67</v>
      </c>
      <c r="M412">
        <v>72</v>
      </c>
      <c r="N412" t="s">
        <v>7393</v>
      </c>
      <c r="Q412" t="s">
        <v>7776</v>
      </c>
      <c r="R412" t="s">
        <v>3293</v>
      </c>
      <c r="S412" t="s">
        <v>7217</v>
      </c>
      <c r="T412" t="s">
        <v>7588</v>
      </c>
      <c r="U412" t="s">
        <v>7588</v>
      </c>
      <c r="V412">
        <v>5.56</v>
      </c>
      <c r="W412" t="s">
        <v>7994</v>
      </c>
      <c r="X412">
        <v>1.8</v>
      </c>
      <c r="Y412" t="s">
        <v>7774</v>
      </c>
      <c r="AA412" t="s">
        <v>7774</v>
      </c>
      <c r="AB412">
        <v>0.5</v>
      </c>
      <c r="AC412">
        <v>7.6</v>
      </c>
      <c r="AD412">
        <v>25.4</v>
      </c>
      <c r="AE412" t="s">
        <v>6484</v>
      </c>
      <c r="AF412">
        <v>42.767821820000002</v>
      </c>
      <c r="AG412">
        <v>-82.037606120000007</v>
      </c>
      <c r="AH412">
        <v>201.5</v>
      </c>
      <c r="AI412">
        <v>290</v>
      </c>
      <c r="AK412">
        <v>15</v>
      </c>
      <c r="AL412">
        <v>986</v>
      </c>
      <c r="AM412">
        <v>5.9610000000000003</v>
      </c>
      <c r="AN412">
        <v>0</v>
      </c>
      <c r="BE412" t="s">
        <v>6485</v>
      </c>
      <c r="BF412" t="s">
        <v>6486</v>
      </c>
      <c r="BG412">
        <v>411</v>
      </c>
      <c r="BH412" t="s">
        <v>7772</v>
      </c>
      <c r="BI412" t="s">
        <v>7773</v>
      </c>
      <c r="BJ412">
        <v>411</v>
      </c>
      <c r="BK412">
        <v>1870</v>
      </c>
      <c r="BV412">
        <v>42.767821820000002</v>
      </c>
      <c r="BW412">
        <v>-82.037606120000007</v>
      </c>
      <c r="BX412">
        <v>4735554.3140000002</v>
      </c>
      <c r="BY412">
        <v>201.45400000000001</v>
      </c>
      <c r="BZ412">
        <v>38.200000000000003</v>
      </c>
      <c r="CA412" t="s">
        <v>7589</v>
      </c>
      <c r="CB412">
        <v>7</v>
      </c>
      <c r="CF412" t="s">
        <v>5672</v>
      </c>
      <c r="CG412">
        <v>414</v>
      </c>
      <c r="CH412" t="s">
        <v>3907</v>
      </c>
      <c r="CI412" t="s">
        <v>3907</v>
      </c>
      <c r="CJ412">
        <v>5.56</v>
      </c>
      <c r="CK412">
        <v>1.8</v>
      </c>
    </row>
    <row r="413" spans="1:89" x14ac:dyDescent="0.35">
      <c r="A413" t="s">
        <v>4385</v>
      </c>
      <c r="B413">
        <v>412</v>
      </c>
      <c r="C413" t="s">
        <v>7778</v>
      </c>
      <c r="D413">
        <v>627</v>
      </c>
      <c r="E413">
        <v>1900.0640000000001</v>
      </c>
      <c r="F413">
        <v>10</v>
      </c>
      <c r="G413" t="s">
        <v>7782</v>
      </c>
      <c r="H413" t="s">
        <v>7773</v>
      </c>
      <c r="I413" t="s">
        <v>7797</v>
      </c>
      <c r="J413">
        <v>15</v>
      </c>
      <c r="K413">
        <v>0.85</v>
      </c>
      <c r="L413">
        <v>9</v>
      </c>
      <c r="M413">
        <v>11</v>
      </c>
      <c r="N413" t="s">
        <v>7657</v>
      </c>
      <c r="Q413" t="s">
        <v>7805</v>
      </c>
      <c r="R413" t="s">
        <v>7774</v>
      </c>
      <c r="S413" t="s">
        <v>7218</v>
      </c>
      <c r="T413" t="s">
        <v>7590</v>
      </c>
      <c r="U413" t="s">
        <v>7590</v>
      </c>
      <c r="V413">
        <v>5.56</v>
      </c>
      <c r="W413" t="s">
        <v>7913</v>
      </c>
      <c r="X413">
        <v>1.9</v>
      </c>
      <c r="Y413" t="s">
        <v>7774</v>
      </c>
      <c r="Z413" t="s">
        <v>7786</v>
      </c>
      <c r="AA413" t="s">
        <v>7774</v>
      </c>
      <c r="AB413">
        <v>10</v>
      </c>
      <c r="AC413">
        <v>10</v>
      </c>
      <c r="AD413">
        <v>15</v>
      </c>
      <c r="AE413" t="s">
        <v>5753</v>
      </c>
      <c r="AF413">
        <v>42.767525800000001</v>
      </c>
      <c r="AG413">
        <v>-82.037621939999994</v>
      </c>
      <c r="AH413">
        <v>201.4</v>
      </c>
      <c r="AI413">
        <v>290</v>
      </c>
      <c r="AK413">
        <v>15</v>
      </c>
      <c r="AL413">
        <v>986</v>
      </c>
      <c r="AM413">
        <v>3.0590000000000002</v>
      </c>
      <c r="AN413">
        <v>-276.71499999999997</v>
      </c>
      <c r="AO413">
        <v>2114</v>
      </c>
      <c r="AP413">
        <v>2115</v>
      </c>
      <c r="AS413">
        <v>1.23</v>
      </c>
      <c r="AT413">
        <v>1.23</v>
      </c>
      <c r="AV413">
        <v>2.14</v>
      </c>
      <c r="AW413">
        <v>2.14</v>
      </c>
      <c r="BC413">
        <v>0.85</v>
      </c>
      <c r="BD413">
        <v>9</v>
      </c>
      <c r="BE413" t="s">
        <v>1590</v>
      </c>
      <c r="BF413" t="s">
        <v>4385</v>
      </c>
      <c r="BG413">
        <v>412</v>
      </c>
      <c r="BH413" t="s">
        <v>7797</v>
      </c>
      <c r="BI413" t="s">
        <v>7773</v>
      </c>
      <c r="BJ413">
        <v>412</v>
      </c>
      <c r="BK413">
        <v>1910</v>
      </c>
      <c r="BR413">
        <v>13</v>
      </c>
      <c r="BS413">
        <v>0.66</v>
      </c>
      <c r="BT413">
        <v>0.57999999999999996</v>
      </c>
      <c r="BU413">
        <v>0.57999999999999996</v>
      </c>
      <c r="BV413">
        <v>42.767525800000001</v>
      </c>
      <c r="BW413">
        <v>-82.037621939999994</v>
      </c>
      <c r="BX413">
        <v>4735521.4579999996</v>
      </c>
      <c r="BY413">
        <v>201.398</v>
      </c>
      <c r="BZ413">
        <v>276.89999999999998</v>
      </c>
      <c r="CA413" t="s">
        <v>7591</v>
      </c>
      <c r="CB413">
        <v>7</v>
      </c>
      <c r="CC413">
        <v>10</v>
      </c>
      <c r="CD413">
        <v>12</v>
      </c>
      <c r="CE413">
        <v>12</v>
      </c>
      <c r="CF413" t="s">
        <v>5752</v>
      </c>
      <c r="CG413">
        <v>414</v>
      </c>
      <c r="CH413" t="s">
        <v>3339</v>
      </c>
      <c r="CI413" t="s">
        <v>8652</v>
      </c>
      <c r="CJ413">
        <v>5.56</v>
      </c>
      <c r="CK413">
        <v>1.9</v>
      </c>
    </row>
    <row r="414" spans="1:89" x14ac:dyDescent="0.35">
      <c r="A414" t="s">
        <v>4386</v>
      </c>
      <c r="B414">
        <v>413</v>
      </c>
      <c r="C414" t="s">
        <v>7778</v>
      </c>
      <c r="D414">
        <v>629</v>
      </c>
      <c r="E414">
        <v>1911.625</v>
      </c>
      <c r="F414">
        <v>10</v>
      </c>
      <c r="G414" t="s">
        <v>7782</v>
      </c>
      <c r="H414" t="s">
        <v>7773</v>
      </c>
      <c r="I414" t="s">
        <v>7797</v>
      </c>
      <c r="J414">
        <v>14</v>
      </c>
      <c r="K414">
        <v>0.76</v>
      </c>
      <c r="L414">
        <v>12</v>
      </c>
      <c r="M414">
        <v>10</v>
      </c>
      <c r="N414" t="s">
        <v>7640</v>
      </c>
      <c r="Q414" t="s">
        <v>7784</v>
      </c>
      <c r="R414" t="s">
        <v>7774</v>
      </c>
      <c r="S414" t="s">
        <v>7219</v>
      </c>
      <c r="T414" t="s">
        <v>7399</v>
      </c>
      <c r="U414" t="s">
        <v>7399</v>
      </c>
      <c r="V414">
        <v>5.56</v>
      </c>
      <c r="W414" t="s">
        <v>7914</v>
      </c>
      <c r="X414">
        <v>1.8</v>
      </c>
      <c r="Y414" t="s">
        <v>7774</v>
      </c>
      <c r="Z414" t="s">
        <v>7788</v>
      </c>
      <c r="AA414" t="s">
        <v>7774</v>
      </c>
      <c r="AB414">
        <v>10</v>
      </c>
      <c r="AC414">
        <v>10</v>
      </c>
      <c r="AD414">
        <v>12</v>
      </c>
      <c r="AE414" t="s">
        <v>5753</v>
      </c>
      <c r="AF414">
        <v>42.767421120000002</v>
      </c>
      <c r="AG414">
        <v>-82.037626399999994</v>
      </c>
      <c r="AH414">
        <v>201.4</v>
      </c>
      <c r="AI414">
        <v>290</v>
      </c>
      <c r="AK414">
        <v>15</v>
      </c>
      <c r="AL414">
        <v>986</v>
      </c>
      <c r="AM414">
        <v>6.9189999999999996</v>
      </c>
      <c r="AN414">
        <v>38.451999999999998</v>
      </c>
      <c r="AO414">
        <v>2110</v>
      </c>
      <c r="AP414">
        <v>2111</v>
      </c>
      <c r="AS414">
        <v>1.23</v>
      </c>
      <c r="AT414">
        <v>1.23</v>
      </c>
      <c r="AV414">
        <v>2.14</v>
      </c>
      <c r="AW414">
        <v>2.14</v>
      </c>
      <c r="BC414">
        <v>0.76</v>
      </c>
      <c r="BD414">
        <v>12</v>
      </c>
      <c r="BE414" t="s">
        <v>1591</v>
      </c>
      <c r="BF414" t="s">
        <v>4386</v>
      </c>
      <c r="BG414">
        <v>413</v>
      </c>
      <c r="BH414" t="s">
        <v>7797</v>
      </c>
      <c r="BI414" t="s">
        <v>7773</v>
      </c>
      <c r="BJ414">
        <v>413</v>
      </c>
      <c r="BK414">
        <v>1920</v>
      </c>
      <c r="BR414">
        <v>13</v>
      </c>
      <c r="BS414">
        <v>0.66</v>
      </c>
      <c r="BT414">
        <v>0.57999999999999996</v>
      </c>
      <c r="BU414">
        <v>0.57999999999999996</v>
      </c>
      <c r="BV414">
        <v>42.767421120000002</v>
      </c>
      <c r="BW414">
        <v>-82.037626399999994</v>
      </c>
      <c r="BX414">
        <v>4735509.8389999997</v>
      </c>
      <c r="BY414">
        <v>201.44</v>
      </c>
      <c r="BZ414">
        <v>281.60000000000002</v>
      </c>
      <c r="CA414" t="s">
        <v>7592</v>
      </c>
      <c r="CB414">
        <v>7</v>
      </c>
      <c r="CC414">
        <v>10</v>
      </c>
      <c r="CD414">
        <v>12</v>
      </c>
      <c r="CE414">
        <v>12</v>
      </c>
      <c r="CF414" t="s">
        <v>5677</v>
      </c>
      <c r="CG414">
        <v>414</v>
      </c>
      <c r="CH414" t="s">
        <v>3339</v>
      </c>
      <c r="CI414" t="s">
        <v>8652</v>
      </c>
      <c r="CJ414">
        <v>5.56</v>
      </c>
      <c r="CK414">
        <v>1.8</v>
      </c>
    </row>
    <row r="415" spans="1:89" x14ac:dyDescent="0.35">
      <c r="A415" t="s">
        <v>4392</v>
      </c>
      <c r="B415">
        <v>414</v>
      </c>
      <c r="C415" t="s">
        <v>7778</v>
      </c>
      <c r="D415">
        <v>631</v>
      </c>
      <c r="E415">
        <v>1921.528</v>
      </c>
      <c r="F415">
        <v>10</v>
      </c>
      <c r="G415" t="s">
        <v>7782</v>
      </c>
      <c r="H415" t="s">
        <v>7773</v>
      </c>
      <c r="I415" t="s">
        <v>7797</v>
      </c>
      <c r="J415">
        <v>16</v>
      </c>
      <c r="K415">
        <v>0.88</v>
      </c>
      <c r="L415">
        <v>32</v>
      </c>
      <c r="M415">
        <v>19</v>
      </c>
      <c r="N415" t="s">
        <v>7915</v>
      </c>
      <c r="Q415" t="s">
        <v>7805</v>
      </c>
      <c r="R415" t="s">
        <v>7774</v>
      </c>
      <c r="S415" t="s">
        <v>7220</v>
      </c>
      <c r="T415" t="s">
        <v>7593</v>
      </c>
      <c r="U415" t="s">
        <v>7593</v>
      </c>
      <c r="V415">
        <v>5.56</v>
      </c>
      <c r="W415" t="s">
        <v>7916</v>
      </c>
      <c r="X415">
        <v>1.9</v>
      </c>
      <c r="Y415" t="s">
        <v>7774</v>
      </c>
      <c r="Z415" t="s">
        <v>7788</v>
      </c>
      <c r="AA415" t="s">
        <v>7774</v>
      </c>
      <c r="AB415">
        <v>10</v>
      </c>
      <c r="AC415">
        <v>10</v>
      </c>
      <c r="AD415">
        <v>12</v>
      </c>
      <c r="AE415" t="s">
        <v>5753</v>
      </c>
      <c r="AF415">
        <v>42.76733153</v>
      </c>
      <c r="AG415">
        <v>-82.037629949999996</v>
      </c>
      <c r="AH415">
        <v>201.5</v>
      </c>
      <c r="AI415">
        <v>290</v>
      </c>
      <c r="AK415">
        <v>15</v>
      </c>
      <c r="AL415">
        <v>986</v>
      </c>
      <c r="AM415">
        <v>8.6120000000000001</v>
      </c>
      <c r="AN415">
        <v>126.73699999999999</v>
      </c>
      <c r="AO415">
        <v>2058</v>
      </c>
      <c r="AP415">
        <v>2069</v>
      </c>
      <c r="AS415">
        <v>1.21</v>
      </c>
      <c r="AT415">
        <v>1.2</v>
      </c>
      <c r="AV415">
        <v>2.1</v>
      </c>
      <c r="AW415">
        <v>2.09</v>
      </c>
      <c r="BC415">
        <v>0.88</v>
      </c>
      <c r="BD415">
        <v>32</v>
      </c>
      <c r="BE415" t="s">
        <v>1596</v>
      </c>
      <c r="BF415" t="s">
        <v>4392</v>
      </c>
      <c r="BG415">
        <v>414</v>
      </c>
      <c r="BH415" t="s">
        <v>7797</v>
      </c>
      <c r="BI415" t="s">
        <v>7773</v>
      </c>
      <c r="BJ415">
        <v>414</v>
      </c>
      <c r="BK415">
        <v>1930</v>
      </c>
      <c r="BR415">
        <v>13</v>
      </c>
      <c r="BS415">
        <v>0.67</v>
      </c>
      <c r="BT415">
        <v>0.6</v>
      </c>
      <c r="BU415">
        <v>0.6</v>
      </c>
      <c r="BV415">
        <v>42.76733153</v>
      </c>
      <c r="BW415">
        <v>-82.037629949999996</v>
      </c>
      <c r="BX415">
        <v>4735499.8930000002</v>
      </c>
      <c r="BY415">
        <v>201.52799999999999</v>
      </c>
      <c r="BZ415">
        <v>356.3</v>
      </c>
      <c r="CA415" t="s">
        <v>8703</v>
      </c>
      <c r="CB415">
        <v>7</v>
      </c>
      <c r="CC415">
        <v>10</v>
      </c>
      <c r="CD415">
        <v>11</v>
      </c>
      <c r="CE415">
        <v>11</v>
      </c>
      <c r="CF415" t="s">
        <v>5752</v>
      </c>
      <c r="CG415">
        <v>414</v>
      </c>
      <c r="CH415" t="s">
        <v>3339</v>
      </c>
      <c r="CI415" t="s">
        <v>8652</v>
      </c>
      <c r="CJ415">
        <v>5.56</v>
      </c>
      <c r="CK415">
        <v>1.8</v>
      </c>
    </row>
    <row r="416" spans="1:89" x14ac:dyDescent="0.35">
      <c r="A416" t="s">
        <v>4393</v>
      </c>
      <c r="B416">
        <v>415</v>
      </c>
      <c r="C416" t="s">
        <v>7778</v>
      </c>
      <c r="D416">
        <v>633</v>
      </c>
      <c r="E416">
        <v>1930.9480000000001</v>
      </c>
      <c r="F416">
        <v>10</v>
      </c>
      <c r="G416" t="s">
        <v>7782</v>
      </c>
      <c r="H416" t="s">
        <v>7773</v>
      </c>
      <c r="I416" t="s">
        <v>7810</v>
      </c>
      <c r="J416">
        <v>13</v>
      </c>
      <c r="K416">
        <v>0.71</v>
      </c>
      <c r="L416">
        <v>7</v>
      </c>
      <c r="M416">
        <v>6</v>
      </c>
      <c r="N416" t="s">
        <v>7435</v>
      </c>
      <c r="Q416" t="s">
        <v>7776</v>
      </c>
      <c r="R416" t="s">
        <v>3293</v>
      </c>
      <c r="S416" t="s">
        <v>7221</v>
      </c>
      <c r="T416" t="s">
        <v>7594</v>
      </c>
      <c r="U416" t="s">
        <v>7594</v>
      </c>
      <c r="V416">
        <v>5.56</v>
      </c>
      <c r="W416" t="s">
        <v>7917</v>
      </c>
      <c r="X416">
        <v>1.9</v>
      </c>
      <c r="Y416" t="s">
        <v>7774</v>
      </c>
      <c r="Z416" t="s">
        <v>7789</v>
      </c>
      <c r="AA416" t="s">
        <v>7774</v>
      </c>
      <c r="AE416" t="s">
        <v>5800</v>
      </c>
      <c r="AF416">
        <v>42.767246100000001</v>
      </c>
      <c r="AG416">
        <v>-82.037632810000005</v>
      </c>
      <c r="AH416">
        <v>201.5</v>
      </c>
      <c r="AI416">
        <v>290</v>
      </c>
      <c r="AK416">
        <v>15</v>
      </c>
      <c r="AL416">
        <v>986</v>
      </c>
      <c r="AM416">
        <v>8.0440000000000005</v>
      </c>
      <c r="AN416">
        <v>-12.478</v>
      </c>
      <c r="AO416">
        <v>2117</v>
      </c>
      <c r="AP416">
        <v>2118</v>
      </c>
      <c r="AS416">
        <v>1.24</v>
      </c>
      <c r="AT416">
        <v>1.24</v>
      </c>
      <c r="AV416">
        <v>2.15</v>
      </c>
      <c r="AW416">
        <v>2.15</v>
      </c>
      <c r="BC416">
        <v>0.71</v>
      </c>
      <c r="BD416">
        <v>7</v>
      </c>
      <c r="BE416" t="s">
        <v>1597</v>
      </c>
      <c r="BF416" t="s">
        <v>4393</v>
      </c>
      <c r="BG416">
        <v>415</v>
      </c>
      <c r="BH416" t="s">
        <v>7810</v>
      </c>
      <c r="BI416" t="s">
        <v>7773</v>
      </c>
      <c r="BJ416">
        <v>415</v>
      </c>
      <c r="BK416">
        <v>1940</v>
      </c>
      <c r="BR416">
        <v>13</v>
      </c>
      <c r="BS416">
        <v>0.66</v>
      </c>
      <c r="BT416">
        <v>0.57999999999999996</v>
      </c>
      <c r="BU416">
        <v>0.57999999999999996</v>
      </c>
      <c r="BV416">
        <v>42.767246100000001</v>
      </c>
      <c r="BW416">
        <v>-82.037632810000005</v>
      </c>
      <c r="BX416">
        <v>4735490.41</v>
      </c>
      <c r="BY416">
        <v>201.53</v>
      </c>
      <c r="BZ416">
        <v>298.7</v>
      </c>
      <c r="CA416" t="s">
        <v>7490</v>
      </c>
      <c r="CB416">
        <v>7</v>
      </c>
      <c r="CC416">
        <v>10</v>
      </c>
      <c r="CD416">
        <v>12</v>
      </c>
      <c r="CE416">
        <v>12</v>
      </c>
      <c r="CF416" t="s">
        <v>5672</v>
      </c>
      <c r="CG416">
        <v>414</v>
      </c>
      <c r="CH416" t="s">
        <v>3710</v>
      </c>
      <c r="CI416" t="s">
        <v>8656</v>
      </c>
      <c r="CJ416">
        <v>5.56</v>
      </c>
      <c r="CK416">
        <v>1.9</v>
      </c>
    </row>
    <row r="417" spans="1:89" x14ac:dyDescent="0.35">
      <c r="A417" t="s">
        <v>4407</v>
      </c>
      <c r="B417">
        <v>416</v>
      </c>
      <c r="C417" t="s">
        <v>7778</v>
      </c>
      <c r="D417">
        <v>640</v>
      </c>
      <c r="E417">
        <v>1972.732</v>
      </c>
      <c r="F417">
        <v>10</v>
      </c>
      <c r="G417" t="s">
        <v>7782</v>
      </c>
      <c r="H417" t="s">
        <v>7773</v>
      </c>
      <c r="I417" t="s">
        <v>7797</v>
      </c>
      <c r="J417">
        <v>12</v>
      </c>
      <c r="K417">
        <v>0.69</v>
      </c>
      <c r="L417">
        <v>27</v>
      </c>
      <c r="M417">
        <v>16</v>
      </c>
      <c r="N417" t="s">
        <v>7587</v>
      </c>
      <c r="Q417" t="s">
        <v>7805</v>
      </c>
      <c r="R417" t="s">
        <v>7774</v>
      </c>
      <c r="S417" t="s">
        <v>7222</v>
      </c>
      <c r="T417" t="s">
        <v>7598</v>
      </c>
      <c r="U417" t="s">
        <v>7598</v>
      </c>
      <c r="V417">
        <v>5.56</v>
      </c>
      <c r="W417" t="s">
        <v>7918</v>
      </c>
      <c r="X417">
        <v>1.7</v>
      </c>
      <c r="Y417" t="s">
        <v>7774</v>
      </c>
      <c r="Z417" t="s">
        <v>7788</v>
      </c>
      <c r="AA417" t="s">
        <v>7774</v>
      </c>
      <c r="AB417">
        <v>10</v>
      </c>
      <c r="AC417">
        <v>10</v>
      </c>
      <c r="AD417">
        <v>12</v>
      </c>
      <c r="AE417" t="s">
        <v>5753</v>
      </c>
      <c r="AF417">
        <v>42.766867789999999</v>
      </c>
      <c r="AG417">
        <v>-82.037647320000005</v>
      </c>
      <c r="AH417">
        <v>201.8</v>
      </c>
      <c r="AI417">
        <v>290</v>
      </c>
      <c r="AK417">
        <v>15</v>
      </c>
      <c r="AL417">
        <v>986</v>
      </c>
      <c r="AM417">
        <v>0.318</v>
      </c>
      <c r="AN417">
        <v>256.49299999999999</v>
      </c>
      <c r="AO417">
        <v>2083</v>
      </c>
      <c r="AP417">
        <v>2089</v>
      </c>
      <c r="AS417">
        <v>1.22</v>
      </c>
      <c r="AT417">
        <v>1.22</v>
      </c>
      <c r="AV417">
        <v>2.12</v>
      </c>
      <c r="AW417">
        <v>2.11</v>
      </c>
      <c r="BC417">
        <v>0.69</v>
      </c>
      <c r="BD417">
        <v>27</v>
      </c>
      <c r="BE417" t="s">
        <v>1609</v>
      </c>
      <c r="BF417" t="s">
        <v>4407</v>
      </c>
      <c r="BG417">
        <v>416</v>
      </c>
      <c r="BH417" t="s">
        <v>7797</v>
      </c>
      <c r="BI417" t="s">
        <v>7773</v>
      </c>
      <c r="BJ417">
        <v>416</v>
      </c>
      <c r="BK417">
        <v>2000</v>
      </c>
      <c r="BR417">
        <v>13</v>
      </c>
      <c r="BS417">
        <v>0.66</v>
      </c>
      <c r="BT417">
        <v>0.59</v>
      </c>
      <c r="BU417">
        <v>0.59</v>
      </c>
      <c r="BV417">
        <v>42.766867789999999</v>
      </c>
      <c r="BW417">
        <v>-82.037647320000005</v>
      </c>
      <c r="BX417">
        <v>4735448.415</v>
      </c>
      <c r="BY417">
        <v>201.81299999999999</v>
      </c>
      <c r="BZ417">
        <v>210.8</v>
      </c>
      <c r="CA417" t="s">
        <v>7567</v>
      </c>
      <c r="CB417">
        <v>7</v>
      </c>
      <c r="CC417">
        <v>10</v>
      </c>
      <c r="CD417">
        <v>12</v>
      </c>
      <c r="CE417">
        <v>11</v>
      </c>
      <c r="CF417" t="s">
        <v>5752</v>
      </c>
      <c r="CG417">
        <v>414</v>
      </c>
      <c r="CH417" t="s">
        <v>3339</v>
      </c>
      <c r="CI417" t="s">
        <v>8652</v>
      </c>
      <c r="CJ417">
        <v>5.56</v>
      </c>
      <c r="CK417">
        <v>1.7</v>
      </c>
    </row>
    <row r="418" spans="1:89" x14ac:dyDescent="0.35">
      <c r="A418" t="s">
        <v>4408</v>
      </c>
      <c r="B418">
        <v>417</v>
      </c>
      <c r="C418" t="s">
        <v>7778</v>
      </c>
      <c r="D418">
        <v>641</v>
      </c>
      <c r="E418">
        <v>1973.914</v>
      </c>
      <c r="F418">
        <v>10</v>
      </c>
      <c r="G418" t="s">
        <v>7782</v>
      </c>
      <c r="H418" t="s">
        <v>7773</v>
      </c>
      <c r="I418" t="s">
        <v>7797</v>
      </c>
      <c r="J418">
        <v>14</v>
      </c>
      <c r="K418">
        <v>0.77</v>
      </c>
      <c r="L418">
        <v>26</v>
      </c>
      <c r="M418">
        <v>13</v>
      </c>
      <c r="N418" t="s">
        <v>7919</v>
      </c>
      <c r="Q418" t="s">
        <v>7805</v>
      </c>
      <c r="R418" t="s">
        <v>7774</v>
      </c>
      <c r="S418" t="s">
        <v>7222</v>
      </c>
      <c r="T418" t="s">
        <v>7598</v>
      </c>
      <c r="U418" t="s">
        <v>7598</v>
      </c>
      <c r="V418">
        <v>5.56</v>
      </c>
      <c r="W418" t="s">
        <v>7918</v>
      </c>
      <c r="X418">
        <v>1.8</v>
      </c>
      <c r="Y418" t="s">
        <v>7774</v>
      </c>
      <c r="Z418" t="s">
        <v>7879</v>
      </c>
      <c r="AA418" t="s">
        <v>7774</v>
      </c>
      <c r="AB418">
        <v>15</v>
      </c>
      <c r="AC418">
        <v>10</v>
      </c>
      <c r="AD418">
        <v>12</v>
      </c>
      <c r="AE418" t="s">
        <v>5753</v>
      </c>
      <c r="AF418">
        <v>42.766857080000001</v>
      </c>
      <c r="AG418">
        <v>-82.037647770000007</v>
      </c>
      <c r="AH418">
        <v>201.8</v>
      </c>
      <c r="AI418">
        <v>290</v>
      </c>
      <c r="AK418">
        <v>15</v>
      </c>
      <c r="AL418">
        <v>986</v>
      </c>
      <c r="AM418">
        <v>1.5</v>
      </c>
      <c r="AN418">
        <v>251.37799999999999</v>
      </c>
      <c r="AO418">
        <v>2081</v>
      </c>
      <c r="AP418">
        <v>2088</v>
      </c>
      <c r="AS418">
        <v>1.22</v>
      </c>
      <c r="AT418">
        <v>1.22</v>
      </c>
      <c r="AV418">
        <v>2.12</v>
      </c>
      <c r="AW418">
        <v>2.11</v>
      </c>
      <c r="BC418">
        <v>0.77</v>
      </c>
      <c r="BD418">
        <v>26</v>
      </c>
      <c r="BE418" t="s">
        <v>1610</v>
      </c>
      <c r="BF418" t="s">
        <v>4408</v>
      </c>
      <c r="BG418">
        <v>417</v>
      </c>
      <c r="BH418" t="s">
        <v>7797</v>
      </c>
      <c r="BI418" t="s">
        <v>7773</v>
      </c>
      <c r="BJ418">
        <v>417</v>
      </c>
      <c r="BK418">
        <v>2000</v>
      </c>
      <c r="BR418">
        <v>13</v>
      </c>
      <c r="BS418">
        <v>0.66</v>
      </c>
      <c r="BT418">
        <v>0.59</v>
      </c>
      <c r="BU418">
        <v>0.59</v>
      </c>
      <c r="BV418">
        <v>42.766857080000001</v>
      </c>
      <c r="BW418">
        <v>-82.037647770000007</v>
      </c>
      <c r="BX418">
        <v>4735447.2259999998</v>
      </c>
      <c r="BY418">
        <v>201.82</v>
      </c>
      <c r="BZ418">
        <v>214.2</v>
      </c>
      <c r="CA418" t="s">
        <v>7587</v>
      </c>
      <c r="CB418">
        <v>7</v>
      </c>
      <c r="CC418">
        <v>10</v>
      </c>
      <c r="CD418">
        <v>12</v>
      </c>
      <c r="CE418">
        <v>11</v>
      </c>
      <c r="CF418" t="s">
        <v>5752</v>
      </c>
      <c r="CG418">
        <v>414</v>
      </c>
      <c r="CH418" t="s">
        <v>3339</v>
      </c>
      <c r="CI418" t="s">
        <v>8652</v>
      </c>
      <c r="CJ418">
        <v>5.56</v>
      </c>
      <c r="CK418">
        <v>1.8</v>
      </c>
    </row>
    <row r="419" spans="1:89" x14ac:dyDescent="0.35">
      <c r="A419" t="s">
        <v>4409</v>
      </c>
      <c r="B419">
        <v>418</v>
      </c>
      <c r="C419" t="s">
        <v>7778</v>
      </c>
      <c r="D419">
        <v>642</v>
      </c>
      <c r="E419">
        <v>1975.1320000000001</v>
      </c>
      <c r="F419">
        <v>10</v>
      </c>
      <c r="G419" t="s">
        <v>7782</v>
      </c>
      <c r="H419" t="s">
        <v>7773</v>
      </c>
      <c r="I419" t="s">
        <v>7797</v>
      </c>
      <c r="J419">
        <v>13</v>
      </c>
      <c r="K419">
        <v>0.75</v>
      </c>
      <c r="L419">
        <v>39</v>
      </c>
      <c r="M419">
        <v>16</v>
      </c>
      <c r="N419" t="s">
        <v>7920</v>
      </c>
      <c r="Q419" t="s">
        <v>7805</v>
      </c>
      <c r="R419" t="s">
        <v>7774</v>
      </c>
      <c r="S419" t="s">
        <v>7222</v>
      </c>
      <c r="T419" t="s">
        <v>7598</v>
      </c>
      <c r="U419" t="s">
        <v>7598</v>
      </c>
      <c r="V419">
        <v>5.56</v>
      </c>
      <c r="W419" t="s">
        <v>7918</v>
      </c>
      <c r="X419">
        <v>1.8</v>
      </c>
      <c r="Y419" t="s">
        <v>7774</v>
      </c>
      <c r="Z419" t="s">
        <v>7879</v>
      </c>
      <c r="AA419" t="s">
        <v>7774</v>
      </c>
      <c r="AB419">
        <v>15</v>
      </c>
      <c r="AC419">
        <v>10</v>
      </c>
      <c r="AD419">
        <v>12</v>
      </c>
      <c r="AE419" t="s">
        <v>5753</v>
      </c>
      <c r="AF419">
        <v>42.766846100000002</v>
      </c>
      <c r="AG419">
        <v>-82.037648230000002</v>
      </c>
      <c r="AH419">
        <v>201.8</v>
      </c>
      <c r="AI419">
        <v>290</v>
      </c>
      <c r="AK419">
        <v>15</v>
      </c>
      <c r="AL419">
        <v>986</v>
      </c>
      <c r="AM419">
        <v>2.7120000000000002</v>
      </c>
      <c r="AN419">
        <v>255.23</v>
      </c>
      <c r="AO419">
        <v>2051</v>
      </c>
      <c r="AP419">
        <v>2063</v>
      </c>
      <c r="AS419">
        <v>1.2</v>
      </c>
      <c r="AT419">
        <v>1.2</v>
      </c>
      <c r="AV419">
        <v>2.09</v>
      </c>
      <c r="AW419">
        <v>2.08</v>
      </c>
      <c r="BC419">
        <v>0.75</v>
      </c>
      <c r="BD419">
        <v>39</v>
      </c>
      <c r="BE419" t="s">
        <v>1611</v>
      </c>
      <c r="BF419" t="s">
        <v>4409</v>
      </c>
      <c r="BG419">
        <v>418</v>
      </c>
      <c r="BH419" t="s">
        <v>7797</v>
      </c>
      <c r="BI419" t="s">
        <v>7773</v>
      </c>
      <c r="BJ419">
        <v>418</v>
      </c>
      <c r="BK419">
        <v>2000</v>
      </c>
      <c r="BR419">
        <v>13</v>
      </c>
      <c r="BS419">
        <v>0.67</v>
      </c>
      <c r="BT419">
        <v>0.6</v>
      </c>
      <c r="BU419">
        <v>0.6</v>
      </c>
      <c r="BV419">
        <v>42.766846100000002</v>
      </c>
      <c r="BW419">
        <v>-82.037648230000002</v>
      </c>
      <c r="BX419">
        <v>4735446.0080000004</v>
      </c>
      <c r="BY419">
        <v>201.82499999999999</v>
      </c>
      <c r="BZ419">
        <v>211.3</v>
      </c>
      <c r="CA419" t="s">
        <v>7338</v>
      </c>
      <c r="CB419">
        <v>7</v>
      </c>
      <c r="CC419">
        <v>10</v>
      </c>
      <c r="CD419">
        <v>11</v>
      </c>
      <c r="CE419">
        <v>11</v>
      </c>
      <c r="CF419" t="s">
        <v>5752</v>
      </c>
      <c r="CG419">
        <v>414</v>
      </c>
      <c r="CH419" t="s">
        <v>3339</v>
      </c>
      <c r="CI419" t="s">
        <v>8652</v>
      </c>
      <c r="CJ419">
        <v>5.56</v>
      </c>
      <c r="CK419">
        <v>1.8</v>
      </c>
    </row>
    <row r="420" spans="1:89" x14ac:dyDescent="0.35">
      <c r="A420" t="s">
        <v>4410</v>
      </c>
      <c r="B420">
        <v>419</v>
      </c>
      <c r="C420" t="s">
        <v>7778</v>
      </c>
      <c r="D420">
        <v>643</v>
      </c>
      <c r="E420">
        <v>1976.386</v>
      </c>
      <c r="F420">
        <v>10</v>
      </c>
      <c r="G420" t="s">
        <v>7782</v>
      </c>
      <c r="H420" t="s">
        <v>7773</v>
      </c>
      <c r="I420" t="s">
        <v>7797</v>
      </c>
      <c r="J420">
        <v>18</v>
      </c>
      <c r="K420">
        <v>0.99</v>
      </c>
      <c r="L420">
        <v>22</v>
      </c>
      <c r="M420">
        <v>12</v>
      </c>
      <c r="N420" t="s">
        <v>7587</v>
      </c>
      <c r="Q420" t="s">
        <v>7805</v>
      </c>
      <c r="R420" t="s">
        <v>7774</v>
      </c>
      <c r="S420" t="s">
        <v>7222</v>
      </c>
      <c r="T420" t="s">
        <v>7598</v>
      </c>
      <c r="U420" t="s">
        <v>7598</v>
      </c>
      <c r="V420">
        <v>5.56</v>
      </c>
      <c r="W420" t="s">
        <v>7918</v>
      </c>
      <c r="X420">
        <v>1.8</v>
      </c>
      <c r="Y420" t="s">
        <v>7774</v>
      </c>
      <c r="Z420" t="s">
        <v>7788</v>
      </c>
      <c r="AA420" t="s">
        <v>7774</v>
      </c>
      <c r="AB420">
        <v>10</v>
      </c>
      <c r="AC420">
        <v>10</v>
      </c>
      <c r="AD420">
        <v>12</v>
      </c>
      <c r="AE420" t="s">
        <v>5753</v>
      </c>
      <c r="AF420">
        <v>42.766834670000001</v>
      </c>
      <c r="AG420">
        <v>-82.037648709999999</v>
      </c>
      <c r="AH420">
        <v>201.8</v>
      </c>
      <c r="AI420">
        <v>290</v>
      </c>
      <c r="AK420">
        <v>15</v>
      </c>
      <c r="AL420">
        <v>986</v>
      </c>
      <c r="AM420">
        <v>3.9740000000000002</v>
      </c>
      <c r="AN420">
        <v>258.81900000000002</v>
      </c>
      <c r="AO420">
        <v>2079</v>
      </c>
      <c r="AP420">
        <v>2086</v>
      </c>
      <c r="AS420">
        <v>1.22</v>
      </c>
      <c r="AT420">
        <v>1.21</v>
      </c>
      <c r="AV420">
        <v>2.12</v>
      </c>
      <c r="AW420">
        <v>2.11</v>
      </c>
      <c r="BC420">
        <v>0.99</v>
      </c>
      <c r="BD420">
        <v>22</v>
      </c>
      <c r="BE420" t="s">
        <v>1612</v>
      </c>
      <c r="BF420" t="s">
        <v>4410</v>
      </c>
      <c r="BG420">
        <v>419</v>
      </c>
      <c r="BH420" t="s">
        <v>7797</v>
      </c>
      <c r="BI420" t="s">
        <v>7773</v>
      </c>
      <c r="BJ420">
        <v>419</v>
      </c>
      <c r="BK420">
        <v>2000</v>
      </c>
      <c r="BR420">
        <v>13</v>
      </c>
      <c r="BS420">
        <v>0.66</v>
      </c>
      <c r="BT420">
        <v>0.59</v>
      </c>
      <c r="BU420">
        <v>0.59</v>
      </c>
      <c r="BV420">
        <v>42.766834670000001</v>
      </c>
      <c r="BW420">
        <v>-82.037648709999999</v>
      </c>
      <c r="BX420">
        <v>4735444.7390000001</v>
      </c>
      <c r="BY420">
        <v>201.833</v>
      </c>
      <c r="BZ420">
        <v>211.6</v>
      </c>
      <c r="CA420" t="s">
        <v>7338</v>
      </c>
      <c r="CB420">
        <v>7</v>
      </c>
      <c r="CC420">
        <v>10</v>
      </c>
      <c r="CD420">
        <v>12</v>
      </c>
      <c r="CE420">
        <v>11</v>
      </c>
      <c r="CF420" t="s">
        <v>5752</v>
      </c>
      <c r="CG420">
        <v>414</v>
      </c>
      <c r="CH420" t="s">
        <v>3339</v>
      </c>
      <c r="CI420" t="s">
        <v>8652</v>
      </c>
      <c r="CJ420">
        <v>5.56</v>
      </c>
      <c r="CK420">
        <v>1.8</v>
      </c>
    </row>
    <row r="421" spans="1:89" x14ac:dyDescent="0.35">
      <c r="A421" t="s">
        <v>4411</v>
      </c>
      <c r="B421">
        <v>420</v>
      </c>
      <c r="C421" t="s">
        <v>7778</v>
      </c>
      <c r="D421">
        <v>644</v>
      </c>
      <c r="E421">
        <v>1977.6310000000001</v>
      </c>
      <c r="F421">
        <v>10</v>
      </c>
      <c r="G421" t="s">
        <v>7782</v>
      </c>
      <c r="H421" t="s">
        <v>7773</v>
      </c>
      <c r="I421" t="s">
        <v>7797</v>
      </c>
      <c r="J421">
        <v>13</v>
      </c>
      <c r="K421">
        <v>0.73</v>
      </c>
      <c r="L421">
        <v>34</v>
      </c>
      <c r="M421">
        <v>25</v>
      </c>
      <c r="N421" t="s">
        <v>7902</v>
      </c>
      <c r="Q421" t="s">
        <v>7805</v>
      </c>
      <c r="R421" t="s">
        <v>7774</v>
      </c>
      <c r="S421" t="s">
        <v>7222</v>
      </c>
      <c r="T421" t="s">
        <v>7598</v>
      </c>
      <c r="U421" t="s">
        <v>7598</v>
      </c>
      <c r="V421">
        <v>5.56</v>
      </c>
      <c r="W421" t="s">
        <v>7918</v>
      </c>
      <c r="X421">
        <v>1.9</v>
      </c>
      <c r="Y421" t="s">
        <v>7774</v>
      </c>
      <c r="Z421" t="s">
        <v>7788</v>
      </c>
      <c r="AA421" t="s">
        <v>7774</v>
      </c>
      <c r="AB421">
        <v>10</v>
      </c>
      <c r="AC421">
        <v>10</v>
      </c>
      <c r="AD421">
        <v>12</v>
      </c>
      <c r="AE421" t="s">
        <v>5753</v>
      </c>
      <c r="AF421">
        <v>42.766823449999997</v>
      </c>
      <c r="AG421">
        <v>-82.037649189999996</v>
      </c>
      <c r="AH421">
        <v>201.8</v>
      </c>
      <c r="AI421">
        <v>290</v>
      </c>
      <c r="AK421">
        <v>15</v>
      </c>
      <c r="AL421">
        <v>986</v>
      </c>
      <c r="AM421">
        <v>5.2140000000000004</v>
      </c>
      <c r="AN421">
        <v>254.589</v>
      </c>
      <c r="AO421">
        <v>2065</v>
      </c>
      <c r="AP421">
        <v>2074</v>
      </c>
      <c r="AS421">
        <v>1.21</v>
      </c>
      <c r="AT421">
        <v>1.21</v>
      </c>
      <c r="AV421">
        <v>2.1</v>
      </c>
      <c r="AW421">
        <v>2.09</v>
      </c>
      <c r="BC421">
        <v>0.73</v>
      </c>
      <c r="BD421">
        <v>34</v>
      </c>
      <c r="BE421" t="s">
        <v>1613</v>
      </c>
      <c r="BF421" t="s">
        <v>4411</v>
      </c>
      <c r="BG421">
        <v>420</v>
      </c>
      <c r="BH421" t="s">
        <v>7797</v>
      </c>
      <c r="BI421" t="s">
        <v>7773</v>
      </c>
      <c r="BJ421">
        <v>420</v>
      </c>
      <c r="BK421">
        <v>2000</v>
      </c>
      <c r="BR421">
        <v>13</v>
      </c>
      <c r="BS421">
        <v>0.67</v>
      </c>
      <c r="BT421">
        <v>0.59</v>
      </c>
      <c r="BU421">
        <v>0.6</v>
      </c>
      <c r="BV421">
        <v>42.766823449999997</v>
      </c>
      <c r="BW421">
        <v>-82.037649189999996</v>
      </c>
      <c r="BX421">
        <v>4735443.4929999998</v>
      </c>
      <c r="BY421">
        <v>201.84299999999999</v>
      </c>
      <c r="BZ421">
        <v>207.7</v>
      </c>
      <c r="CA421" t="s">
        <v>7345</v>
      </c>
      <c r="CB421">
        <v>7</v>
      </c>
      <c r="CC421">
        <v>10</v>
      </c>
      <c r="CD421">
        <v>11</v>
      </c>
      <c r="CE421">
        <v>11</v>
      </c>
      <c r="CF421" t="s">
        <v>5752</v>
      </c>
      <c r="CG421">
        <v>414</v>
      </c>
      <c r="CH421" t="s">
        <v>3339</v>
      </c>
      <c r="CI421" t="s">
        <v>8652</v>
      </c>
      <c r="CJ421">
        <v>5.56</v>
      </c>
      <c r="CK421">
        <v>1.9</v>
      </c>
    </row>
    <row r="422" spans="1:89" x14ac:dyDescent="0.35">
      <c r="A422" t="s">
        <v>4412</v>
      </c>
      <c r="B422">
        <v>421</v>
      </c>
      <c r="C422" t="s">
        <v>7778</v>
      </c>
      <c r="D422">
        <v>645</v>
      </c>
      <c r="E422">
        <v>1978.874</v>
      </c>
      <c r="F422">
        <v>10</v>
      </c>
      <c r="G422" t="s">
        <v>7782</v>
      </c>
      <c r="H422" t="s">
        <v>7773</v>
      </c>
      <c r="I422" t="s">
        <v>7797</v>
      </c>
      <c r="J422">
        <v>17</v>
      </c>
      <c r="K422">
        <v>0.96</v>
      </c>
      <c r="L422">
        <v>36</v>
      </c>
      <c r="M422">
        <v>24</v>
      </c>
      <c r="N422" t="s">
        <v>7921</v>
      </c>
      <c r="Q422" t="s">
        <v>7805</v>
      </c>
      <c r="R422" t="s">
        <v>7774</v>
      </c>
      <c r="S422" t="s">
        <v>7222</v>
      </c>
      <c r="T422" t="s">
        <v>7598</v>
      </c>
      <c r="U422" t="s">
        <v>7598</v>
      </c>
      <c r="V422">
        <v>5.56</v>
      </c>
      <c r="W422" t="s">
        <v>7918</v>
      </c>
      <c r="X422">
        <v>1.8</v>
      </c>
      <c r="Y422" t="s">
        <v>7774</v>
      </c>
      <c r="Z422" t="s">
        <v>7788</v>
      </c>
      <c r="AA422" t="s">
        <v>7774</v>
      </c>
      <c r="AB422">
        <v>10</v>
      </c>
      <c r="AC422">
        <v>10</v>
      </c>
      <c r="AD422">
        <v>12</v>
      </c>
      <c r="AE422" t="s">
        <v>5753</v>
      </c>
      <c r="AF422">
        <v>42.766812209999998</v>
      </c>
      <c r="AG422">
        <v>-82.037649669999993</v>
      </c>
      <c r="AH422">
        <v>201.9</v>
      </c>
      <c r="AI422">
        <v>290</v>
      </c>
      <c r="AK422">
        <v>15</v>
      </c>
      <c r="AL422">
        <v>986</v>
      </c>
      <c r="AM422">
        <v>6.4550000000000001</v>
      </c>
      <c r="AN422">
        <v>246.941</v>
      </c>
      <c r="AO422">
        <v>2038</v>
      </c>
      <c r="AP422">
        <v>2052</v>
      </c>
      <c r="AS422">
        <v>1.2</v>
      </c>
      <c r="AT422">
        <v>1.19</v>
      </c>
      <c r="AV422">
        <v>2.08</v>
      </c>
      <c r="AW422">
        <v>2.0699999999999998</v>
      </c>
      <c r="BC422">
        <v>0.96</v>
      </c>
      <c r="BD422">
        <v>36</v>
      </c>
      <c r="BE422" t="s">
        <v>1614</v>
      </c>
      <c r="BF422" t="s">
        <v>4412</v>
      </c>
      <c r="BG422">
        <v>421</v>
      </c>
      <c r="BH422" t="s">
        <v>7797</v>
      </c>
      <c r="BI422" t="s">
        <v>7773</v>
      </c>
      <c r="BJ422">
        <v>421</v>
      </c>
      <c r="BK422">
        <v>2000</v>
      </c>
      <c r="BR422">
        <v>13</v>
      </c>
      <c r="BS422">
        <v>0.67</v>
      </c>
      <c r="BT422">
        <v>0.6</v>
      </c>
      <c r="BU422">
        <v>0.61</v>
      </c>
      <c r="BV422">
        <v>42.766812209999998</v>
      </c>
      <c r="BW422">
        <v>-82.037649669999993</v>
      </c>
      <c r="BX422">
        <v>4735442.2450000001</v>
      </c>
      <c r="BY422">
        <v>201.857</v>
      </c>
      <c r="BZ422">
        <v>211.2</v>
      </c>
      <c r="CA422" t="s">
        <v>7567</v>
      </c>
      <c r="CB422">
        <v>7</v>
      </c>
      <c r="CC422">
        <v>10</v>
      </c>
      <c r="CD422">
        <v>11</v>
      </c>
      <c r="CE422">
        <v>11</v>
      </c>
      <c r="CF422" t="s">
        <v>5752</v>
      </c>
      <c r="CG422">
        <v>414</v>
      </c>
      <c r="CH422" t="s">
        <v>3339</v>
      </c>
      <c r="CI422" t="s">
        <v>8652</v>
      </c>
      <c r="CJ422">
        <v>5.56</v>
      </c>
      <c r="CK422">
        <v>1.9</v>
      </c>
    </row>
    <row r="423" spans="1:89" x14ac:dyDescent="0.35">
      <c r="A423" t="s">
        <v>6508</v>
      </c>
      <c r="B423">
        <v>422</v>
      </c>
      <c r="C423" t="s">
        <v>7778</v>
      </c>
      <c r="D423">
        <v>657</v>
      </c>
      <c r="E423">
        <v>2058.3069999999998</v>
      </c>
      <c r="F423">
        <v>10</v>
      </c>
      <c r="G423" t="s">
        <v>7798</v>
      </c>
      <c r="H423" t="s">
        <v>7773</v>
      </c>
      <c r="I423" t="s">
        <v>7810</v>
      </c>
      <c r="L423">
        <v>8</v>
      </c>
      <c r="M423">
        <v>19</v>
      </c>
      <c r="N423" t="s">
        <v>7841</v>
      </c>
      <c r="Q423" t="s">
        <v>7776</v>
      </c>
      <c r="R423" t="s">
        <v>3293</v>
      </c>
      <c r="S423" t="s">
        <v>7223</v>
      </c>
      <c r="T423" t="s">
        <v>7381</v>
      </c>
      <c r="U423" t="s">
        <v>7381</v>
      </c>
      <c r="V423">
        <v>5.56</v>
      </c>
      <c r="W423" t="s">
        <v>7840</v>
      </c>
      <c r="X423">
        <v>1.8</v>
      </c>
      <c r="Y423" t="s">
        <v>7774</v>
      </c>
      <c r="Z423" t="s">
        <v>7786</v>
      </c>
      <c r="AA423" t="s">
        <v>7774</v>
      </c>
      <c r="AE423" t="s">
        <v>5776</v>
      </c>
      <c r="AF423">
        <v>42.766092700000002</v>
      </c>
      <c r="AG423">
        <v>-82.037676869999999</v>
      </c>
      <c r="AH423">
        <v>201.9</v>
      </c>
      <c r="AI423">
        <v>290</v>
      </c>
      <c r="AK423">
        <v>15</v>
      </c>
      <c r="AL423">
        <v>986</v>
      </c>
      <c r="AM423">
        <v>1.2030000000000001</v>
      </c>
      <c r="AN423">
        <v>8.0000000000000002E-3</v>
      </c>
      <c r="BE423" t="s">
        <v>6507</v>
      </c>
      <c r="BF423" t="s">
        <v>6508</v>
      </c>
      <c r="BG423">
        <v>422</v>
      </c>
      <c r="BH423" t="s">
        <v>7810</v>
      </c>
      <c r="BI423" t="s">
        <v>7773</v>
      </c>
      <c r="BJ423">
        <v>422</v>
      </c>
      <c r="BK423">
        <v>2110</v>
      </c>
      <c r="BV423">
        <v>42.766092700000002</v>
      </c>
      <c r="BW423">
        <v>-82.037676869999999</v>
      </c>
      <c r="BX423">
        <v>4735362.3739999998</v>
      </c>
      <c r="BY423">
        <v>201.87100000000001</v>
      </c>
      <c r="BZ423">
        <v>52.2</v>
      </c>
      <c r="CA423" t="s">
        <v>7356</v>
      </c>
      <c r="CB423">
        <v>7</v>
      </c>
      <c r="CF423" t="s">
        <v>5672</v>
      </c>
      <c r="CG423">
        <v>414</v>
      </c>
      <c r="CH423" t="s">
        <v>3899</v>
      </c>
      <c r="CI423" t="s">
        <v>3899</v>
      </c>
      <c r="CJ423">
        <v>5.56</v>
      </c>
      <c r="CK423">
        <v>1.8</v>
      </c>
    </row>
    <row r="424" spans="1:89" x14ac:dyDescent="0.35">
      <c r="A424" t="s">
        <v>4432</v>
      </c>
      <c r="B424">
        <v>423</v>
      </c>
      <c r="C424" t="s">
        <v>7778</v>
      </c>
      <c r="D424">
        <v>658</v>
      </c>
      <c r="E424">
        <v>2058.3980000000001</v>
      </c>
      <c r="F424">
        <v>10</v>
      </c>
      <c r="G424" t="s">
        <v>7782</v>
      </c>
      <c r="H424" t="s">
        <v>7773</v>
      </c>
      <c r="I424" t="s">
        <v>7810</v>
      </c>
      <c r="L424">
        <v>21</v>
      </c>
      <c r="M424">
        <v>18</v>
      </c>
      <c r="N424" t="s">
        <v>7583</v>
      </c>
      <c r="Q424" t="s">
        <v>7776</v>
      </c>
      <c r="R424" t="s">
        <v>3293</v>
      </c>
      <c r="S424" t="s">
        <v>7223</v>
      </c>
      <c r="T424" t="s">
        <v>7381</v>
      </c>
      <c r="U424" t="s">
        <v>7381</v>
      </c>
      <c r="V424">
        <v>5.56</v>
      </c>
      <c r="W424" t="s">
        <v>7840</v>
      </c>
      <c r="X424">
        <v>1.8</v>
      </c>
      <c r="Y424" t="s">
        <v>7774</v>
      </c>
      <c r="Z424" t="s">
        <v>7788</v>
      </c>
      <c r="AA424" t="s">
        <v>7774</v>
      </c>
      <c r="AE424" t="s">
        <v>5776</v>
      </c>
      <c r="AF424">
        <v>42.766091930000002</v>
      </c>
      <c r="AG424">
        <v>-82.037676910000002</v>
      </c>
      <c r="AH424">
        <v>201.9</v>
      </c>
      <c r="AI424">
        <v>290</v>
      </c>
      <c r="AK424">
        <v>15</v>
      </c>
      <c r="AL424">
        <v>986</v>
      </c>
      <c r="AM424">
        <v>1.288</v>
      </c>
      <c r="AN424">
        <v>1.7370000000000001</v>
      </c>
      <c r="BE424" t="s">
        <v>1634</v>
      </c>
      <c r="BF424" t="s">
        <v>4432</v>
      </c>
      <c r="BG424">
        <v>423</v>
      </c>
      <c r="BH424" t="s">
        <v>7810</v>
      </c>
      <c r="BI424" t="s">
        <v>7773</v>
      </c>
      <c r="BJ424">
        <v>423</v>
      </c>
      <c r="BK424">
        <v>2110</v>
      </c>
      <c r="BV424">
        <v>42.766091930000002</v>
      </c>
      <c r="BW424">
        <v>-82.037676910000002</v>
      </c>
      <c r="BX424">
        <v>4735362.2889999999</v>
      </c>
      <c r="BY424">
        <v>201.87100000000001</v>
      </c>
      <c r="BZ424">
        <v>51.9</v>
      </c>
      <c r="CA424" t="s">
        <v>7356</v>
      </c>
      <c r="CB424">
        <v>7</v>
      </c>
      <c r="CF424" t="s">
        <v>5672</v>
      </c>
      <c r="CG424">
        <v>414</v>
      </c>
      <c r="CH424" t="s">
        <v>3899</v>
      </c>
      <c r="CI424" t="s">
        <v>3899</v>
      </c>
      <c r="CJ424">
        <v>5.56</v>
      </c>
      <c r="CK424">
        <v>1.8</v>
      </c>
    </row>
    <row r="425" spans="1:89" x14ac:dyDescent="0.35">
      <c r="A425" t="s">
        <v>6512</v>
      </c>
      <c r="B425">
        <v>424</v>
      </c>
      <c r="C425" t="s">
        <v>7778</v>
      </c>
      <c r="D425">
        <v>659</v>
      </c>
      <c r="E425">
        <v>2062.8009999999999</v>
      </c>
      <c r="F425">
        <v>10</v>
      </c>
      <c r="G425" t="s">
        <v>7775</v>
      </c>
      <c r="H425" t="s">
        <v>7773</v>
      </c>
      <c r="I425" t="s">
        <v>7772</v>
      </c>
      <c r="J425">
        <v>0.9</v>
      </c>
      <c r="K425">
        <v>2.4500000000000002</v>
      </c>
      <c r="L425">
        <v>71</v>
      </c>
      <c r="M425">
        <v>61</v>
      </c>
      <c r="N425" t="s">
        <v>7674</v>
      </c>
      <c r="Q425" t="s">
        <v>7776</v>
      </c>
      <c r="R425" t="s">
        <v>7774</v>
      </c>
      <c r="S425" t="s">
        <v>7223</v>
      </c>
      <c r="T425" t="s">
        <v>7381</v>
      </c>
      <c r="U425" t="s">
        <v>7381</v>
      </c>
      <c r="V425">
        <v>5.56</v>
      </c>
      <c r="W425" t="s">
        <v>7840</v>
      </c>
      <c r="X425">
        <v>1.8</v>
      </c>
      <c r="Y425" t="s">
        <v>7774</v>
      </c>
      <c r="AA425" t="s">
        <v>7774</v>
      </c>
      <c r="AB425">
        <v>0.5</v>
      </c>
      <c r="AC425">
        <v>7.6</v>
      </c>
      <c r="AD425">
        <v>25.4</v>
      </c>
      <c r="AF425">
        <v>42.766052289999998</v>
      </c>
      <c r="AG425">
        <v>-82.037678790000001</v>
      </c>
      <c r="AH425">
        <v>201.9</v>
      </c>
      <c r="AI425">
        <v>290</v>
      </c>
      <c r="AK425">
        <v>15</v>
      </c>
      <c r="AL425">
        <v>986</v>
      </c>
      <c r="AM425">
        <v>5.6660000000000004</v>
      </c>
      <c r="AN425">
        <v>-62.768999999999998</v>
      </c>
      <c r="BE425" t="s">
        <v>6511</v>
      </c>
      <c r="BF425" t="s">
        <v>6512</v>
      </c>
      <c r="BG425">
        <v>424</v>
      </c>
      <c r="BH425" t="s">
        <v>7772</v>
      </c>
      <c r="BI425" t="s">
        <v>7773</v>
      </c>
      <c r="BJ425">
        <v>424</v>
      </c>
      <c r="BK425">
        <v>2110</v>
      </c>
      <c r="BV425">
        <v>42.766052289999998</v>
      </c>
      <c r="BW425">
        <v>-82.037678790000001</v>
      </c>
      <c r="BX425">
        <v>4735357.8890000004</v>
      </c>
      <c r="BY425">
        <v>201.875</v>
      </c>
      <c r="BZ425">
        <v>86.3</v>
      </c>
      <c r="CA425" t="s">
        <v>8702</v>
      </c>
      <c r="CB425">
        <v>7</v>
      </c>
      <c r="CF425" t="s">
        <v>5672</v>
      </c>
      <c r="CG425">
        <v>414</v>
      </c>
      <c r="CH425" t="s">
        <v>3502</v>
      </c>
      <c r="CI425" t="s">
        <v>8654</v>
      </c>
      <c r="CJ425">
        <v>5.56</v>
      </c>
      <c r="CK425">
        <v>1.8</v>
      </c>
    </row>
    <row r="426" spans="1:89" x14ac:dyDescent="0.35">
      <c r="A426" t="s">
        <v>4435</v>
      </c>
      <c r="B426">
        <v>425</v>
      </c>
      <c r="C426" t="s">
        <v>7778</v>
      </c>
      <c r="D426">
        <v>661</v>
      </c>
      <c r="E426">
        <v>2069.0830000000001</v>
      </c>
      <c r="F426">
        <v>10</v>
      </c>
      <c r="G426" t="s">
        <v>7782</v>
      </c>
      <c r="H426" t="s">
        <v>7773</v>
      </c>
      <c r="I426" t="s">
        <v>5753</v>
      </c>
      <c r="J426">
        <v>16</v>
      </c>
      <c r="K426">
        <v>0.89</v>
      </c>
      <c r="L426">
        <v>14</v>
      </c>
      <c r="M426">
        <v>9</v>
      </c>
      <c r="N426" t="s">
        <v>7628</v>
      </c>
      <c r="Q426" t="s">
        <v>7784</v>
      </c>
      <c r="R426" t="s">
        <v>7774</v>
      </c>
      <c r="S426" t="s">
        <v>7224</v>
      </c>
      <c r="T426" t="s">
        <v>7385</v>
      </c>
      <c r="U426" t="s">
        <v>7385</v>
      </c>
      <c r="V426">
        <v>5.56</v>
      </c>
      <c r="W426" t="s">
        <v>7922</v>
      </c>
      <c r="X426">
        <v>1.9</v>
      </c>
      <c r="Y426" t="s">
        <v>7774</v>
      </c>
      <c r="Z426" t="s">
        <v>7783</v>
      </c>
      <c r="AA426" t="s">
        <v>7774</v>
      </c>
      <c r="AE426" t="s">
        <v>5678</v>
      </c>
      <c r="AF426">
        <v>42.765995140000001</v>
      </c>
      <c r="AG426">
        <v>-82.037681129999996</v>
      </c>
      <c r="AH426">
        <v>201.9</v>
      </c>
      <c r="AI426">
        <v>290</v>
      </c>
      <c r="AK426">
        <v>15</v>
      </c>
      <c r="AL426">
        <v>986</v>
      </c>
      <c r="AM426">
        <v>4.6760000000000002</v>
      </c>
      <c r="AN426">
        <v>189.98699999999999</v>
      </c>
      <c r="AO426">
        <v>2104</v>
      </c>
      <c r="AP426">
        <v>2107</v>
      </c>
      <c r="AS426">
        <v>1.23</v>
      </c>
      <c r="AT426">
        <v>1.23</v>
      </c>
      <c r="AV426">
        <v>2.14</v>
      </c>
      <c r="AW426">
        <v>2.13</v>
      </c>
      <c r="BC426">
        <v>0.89</v>
      </c>
      <c r="BD426">
        <v>14</v>
      </c>
      <c r="BE426" t="s">
        <v>1637</v>
      </c>
      <c r="BF426" t="s">
        <v>4435</v>
      </c>
      <c r="BG426">
        <v>425</v>
      </c>
      <c r="BH426" t="s">
        <v>5753</v>
      </c>
      <c r="BI426" t="s">
        <v>7773</v>
      </c>
      <c r="BJ426">
        <v>425</v>
      </c>
      <c r="BK426">
        <v>2120</v>
      </c>
      <c r="BR426">
        <v>13</v>
      </c>
      <c r="BS426">
        <v>0.66</v>
      </c>
      <c r="BT426">
        <v>0.59</v>
      </c>
      <c r="BU426">
        <v>0.59</v>
      </c>
      <c r="BV426">
        <v>42.765995140000001</v>
      </c>
      <c r="BW426">
        <v>-82.037681129999996</v>
      </c>
      <c r="BX426">
        <v>4735351.5460000001</v>
      </c>
      <c r="BY426">
        <v>201.88399999999999</v>
      </c>
      <c r="BZ426">
        <v>230.6</v>
      </c>
      <c r="CA426" t="s">
        <v>7602</v>
      </c>
      <c r="CB426">
        <v>7</v>
      </c>
      <c r="CC426">
        <v>10</v>
      </c>
      <c r="CD426">
        <v>12</v>
      </c>
      <c r="CE426">
        <v>12</v>
      </c>
      <c r="CF426" t="s">
        <v>5677</v>
      </c>
      <c r="CG426">
        <v>414</v>
      </c>
      <c r="CH426" t="s">
        <v>3290</v>
      </c>
      <c r="CI426" t="s">
        <v>7332</v>
      </c>
      <c r="CJ426">
        <v>5.56</v>
      </c>
      <c r="CK426">
        <v>1.8</v>
      </c>
    </row>
    <row r="427" spans="1:89" x14ac:dyDescent="0.35">
      <c r="A427" t="s">
        <v>4436</v>
      </c>
      <c r="B427">
        <v>426</v>
      </c>
      <c r="C427" t="s">
        <v>7778</v>
      </c>
      <c r="D427">
        <v>662</v>
      </c>
      <c r="E427">
        <v>2069.2040000000002</v>
      </c>
      <c r="F427">
        <v>10</v>
      </c>
      <c r="G427" t="s">
        <v>7782</v>
      </c>
      <c r="H427" t="s">
        <v>7773</v>
      </c>
      <c r="I427" t="s">
        <v>5753</v>
      </c>
      <c r="J427">
        <v>16</v>
      </c>
      <c r="K427">
        <v>0.89</v>
      </c>
      <c r="L427">
        <v>31</v>
      </c>
      <c r="M427">
        <v>25</v>
      </c>
      <c r="N427" t="s">
        <v>7342</v>
      </c>
      <c r="Q427" t="s">
        <v>7784</v>
      </c>
      <c r="R427" t="s">
        <v>7774</v>
      </c>
      <c r="S427" t="s">
        <v>7224</v>
      </c>
      <c r="T427" t="s">
        <v>7385</v>
      </c>
      <c r="U427" t="s">
        <v>7385</v>
      </c>
      <c r="V427">
        <v>5.56</v>
      </c>
      <c r="W427" t="s">
        <v>7922</v>
      </c>
      <c r="X427">
        <v>1.9</v>
      </c>
      <c r="Y427" t="s">
        <v>7774</v>
      </c>
      <c r="Z427" t="s">
        <v>7788</v>
      </c>
      <c r="AA427" t="s">
        <v>7774</v>
      </c>
      <c r="AB427">
        <v>10</v>
      </c>
      <c r="AC427">
        <v>10</v>
      </c>
      <c r="AD427">
        <v>12</v>
      </c>
      <c r="AE427" t="s">
        <v>5683</v>
      </c>
      <c r="AF427">
        <v>42.765994120000002</v>
      </c>
      <c r="AG427">
        <v>-82.037681169999999</v>
      </c>
      <c r="AH427">
        <v>201.9</v>
      </c>
      <c r="AI427">
        <v>290</v>
      </c>
      <c r="AK427">
        <v>15</v>
      </c>
      <c r="AL427">
        <v>986</v>
      </c>
      <c r="AM427">
        <v>4.7889999999999997</v>
      </c>
      <c r="AN427">
        <v>379.255</v>
      </c>
      <c r="AO427">
        <v>2061</v>
      </c>
      <c r="AP427">
        <v>2071</v>
      </c>
      <c r="AS427">
        <v>1.21</v>
      </c>
      <c r="AT427">
        <v>1.2</v>
      </c>
      <c r="AV427">
        <v>2.1</v>
      </c>
      <c r="AW427">
        <v>2.09</v>
      </c>
      <c r="BC427">
        <v>0.89</v>
      </c>
      <c r="BD427">
        <v>31</v>
      </c>
      <c r="BE427" t="s">
        <v>1638</v>
      </c>
      <c r="BF427" t="s">
        <v>4436</v>
      </c>
      <c r="BG427">
        <v>426</v>
      </c>
      <c r="BH427" t="s">
        <v>5753</v>
      </c>
      <c r="BI427" t="s">
        <v>7773</v>
      </c>
      <c r="BJ427">
        <v>426</v>
      </c>
      <c r="BK427">
        <v>2120</v>
      </c>
      <c r="BR427">
        <v>13</v>
      </c>
      <c r="BS427">
        <v>0.67</v>
      </c>
      <c r="BT427">
        <v>0.6</v>
      </c>
      <c r="BU427">
        <v>0.6</v>
      </c>
      <c r="BV427">
        <v>42.765994120000002</v>
      </c>
      <c r="BW427">
        <v>-82.037681169999999</v>
      </c>
      <c r="BX427">
        <v>4735351.432</v>
      </c>
      <c r="BY427">
        <v>201.88499999999999</v>
      </c>
      <c r="BZ427">
        <v>144.5</v>
      </c>
      <c r="CA427" t="s">
        <v>7603</v>
      </c>
      <c r="CB427">
        <v>7</v>
      </c>
      <c r="CC427">
        <v>10</v>
      </c>
      <c r="CD427">
        <v>11</v>
      </c>
      <c r="CE427">
        <v>11</v>
      </c>
      <c r="CF427" t="s">
        <v>5677</v>
      </c>
      <c r="CG427">
        <v>414</v>
      </c>
      <c r="CH427" t="s">
        <v>3290</v>
      </c>
      <c r="CI427" t="s">
        <v>7332</v>
      </c>
      <c r="CJ427">
        <v>5.56</v>
      </c>
      <c r="CK427">
        <v>1.9</v>
      </c>
    </row>
    <row r="428" spans="1:89" x14ac:dyDescent="0.35">
      <c r="A428" t="s">
        <v>4437</v>
      </c>
      <c r="B428">
        <v>427</v>
      </c>
      <c r="C428" t="s">
        <v>7778</v>
      </c>
      <c r="D428">
        <v>663</v>
      </c>
      <c r="E428">
        <v>2069.9870000000001</v>
      </c>
      <c r="F428">
        <v>10</v>
      </c>
      <c r="G428" t="s">
        <v>7782</v>
      </c>
      <c r="H428" t="s">
        <v>7773</v>
      </c>
      <c r="I428" t="s">
        <v>5753</v>
      </c>
      <c r="J428">
        <v>14</v>
      </c>
      <c r="K428">
        <v>0.8</v>
      </c>
      <c r="L428">
        <v>11</v>
      </c>
      <c r="M428">
        <v>9</v>
      </c>
      <c r="N428" t="s">
        <v>7923</v>
      </c>
      <c r="Q428" t="s">
        <v>7784</v>
      </c>
      <c r="R428" t="s">
        <v>7774</v>
      </c>
      <c r="S428" t="s">
        <v>7224</v>
      </c>
      <c r="T428" t="s">
        <v>7385</v>
      </c>
      <c r="U428" t="s">
        <v>7385</v>
      </c>
      <c r="V428">
        <v>5.56</v>
      </c>
      <c r="W428" t="s">
        <v>7922</v>
      </c>
      <c r="X428">
        <v>1.9</v>
      </c>
      <c r="Y428" t="s">
        <v>7774</v>
      </c>
      <c r="Z428" t="s">
        <v>7783</v>
      </c>
      <c r="AA428" t="s">
        <v>7774</v>
      </c>
      <c r="AE428" t="s">
        <v>5678</v>
      </c>
      <c r="AF428">
        <v>42.765986939999998</v>
      </c>
      <c r="AG428">
        <v>-82.03768144</v>
      </c>
      <c r="AH428">
        <v>201.9</v>
      </c>
      <c r="AI428">
        <v>290</v>
      </c>
      <c r="AK428">
        <v>15</v>
      </c>
      <c r="AL428">
        <v>986</v>
      </c>
      <c r="AM428">
        <v>5.5819999999999999</v>
      </c>
      <c r="AN428">
        <v>386.88900000000001</v>
      </c>
      <c r="AO428">
        <v>2111</v>
      </c>
      <c r="AP428">
        <v>2113</v>
      </c>
      <c r="AS428">
        <v>1.23</v>
      </c>
      <c r="AT428">
        <v>1.23</v>
      </c>
      <c r="AV428">
        <v>2.14</v>
      </c>
      <c r="AW428">
        <v>2.14</v>
      </c>
      <c r="BC428">
        <v>0.8</v>
      </c>
      <c r="BD428">
        <v>11</v>
      </c>
      <c r="BE428" t="s">
        <v>1639</v>
      </c>
      <c r="BF428" t="s">
        <v>4437</v>
      </c>
      <c r="BG428">
        <v>427</v>
      </c>
      <c r="BH428" t="s">
        <v>5753</v>
      </c>
      <c r="BI428" t="s">
        <v>7773</v>
      </c>
      <c r="BJ428">
        <v>427</v>
      </c>
      <c r="BK428">
        <v>2120</v>
      </c>
      <c r="BR428">
        <v>13</v>
      </c>
      <c r="BS428">
        <v>0.66</v>
      </c>
      <c r="BT428">
        <v>0.57999999999999996</v>
      </c>
      <c r="BU428">
        <v>0.57999999999999996</v>
      </c>
      <c r="BV428">
        <v>42.765986939999998</v>
      </c>
      <c r="BW428">
        <v>-82.03768144</v>
      </c>
      <c r="BX428">
        <v>4735350.6349999998</v>
      </c>
      <c r="BY428">
        <v>201.886</v>
      </c>
      <c r="BZ428">
        <v>148</v>
      </c>
      <c r="CA428" t="s">
        <v>7604</v>
      </c>
      <c r="CB428">
        <v>7</v>
      </c>
      <c r="CC428">
        <v>10</v>
      </c>
      <c r="CD428">
        <v>12</v>
      </c>
      <c r="CE428">
        <v>12</v>
      </c>
      <c r="CF428" t="s">
        <v>5677</v>
      </c>
      <c r="CG428">
        <v>414</v>
      </c>
      <c r="CH428" t="s">
        <v>3290</v>
      </c>
      <c r="CI428" t="s">
        <v>7332</v>
      </c>
      <c r="CJ428">
        <v>5.56</v>
      </c>
      <c r="CK428">
        <v>1.8</v>
      </c>
    </row>
    <row r="429" spans="1:89" x14ac:dyDescent="0.35">
      <c r="A429" t="s">
        <v>4438</v>
      </c>
      <c r="B429">
        <v>428</v>
      </c>
      <c r="C429" t="s">
        <v>7778</v>
      </c>
      <c r="D429">
        <v>664</v>
      </c>
      <c r="E429">
        <v>2070.92</v>
      </c>
      <c r="F429">
        <v>10</v>
      </c>
      <c r="G429" t="s">
        <v>7782</v>
      </c>
      <c r="H429" t="s">
        <v>7773</v>
      </c>
      <c r="I429" t="s">
        <v>5753</v>
      </c>
      <c r="J429">
        <v>12</v>
      </c>
      <c r="K429">
        <v>0.67</v>
      </c>
      <c r="L429">
        <v>11</v>
      </c>
      <c r="M429">
        <v>9</v>
      </c>
      <c r="N429" t="s">
        <v>7540</v>
      </c>
      <c r="Q429" t="s">
        <v>7784</v>
      </c>
      <c r="R429" t="s">
        <v>7774</v>
      </c>
      <c r="S429" t="s">
        <v>7224</v>
      </c>
      <c r="T429" t="s">
        <v>7385</v>
      </c>
      <c r="U429" t="s">
        <v>7385</v>
      </c>
      <c r="V429">
        <v>5.56</v>
      </c>
      <c r="W429" t="s">
        <v>7922</v>
      </c>
      <c r="X429">
        <v>1.9</v>
      </c>
      <c r="Y429" t="s">
        <v>7774</v>
      </c>
      <c r="Z429" t="s">
        <v>7783</v>
      </c>
      <c r="AA429" t="s">
        <v>7774</v>
      </c>
      <c r="AE429" t="s">
        <v>5678</v>
      </c>
      <c r="AF429">
        <v>42.765978490000002</v>
      </c>
      <c r="AG429">
        <v>-82.037681739999996</v>
      </c>
      <c r="AH429">
        <v>201.9</v>
      </c>
      <c r="AI429">
        <v>290</v>
      </c>
      <c r="AK429">
        <v>15</v>
      </c>
      <c r="AL429">
        <v>986</v>
      </c>
      <c r="AM429">
        <v>6.5149999999999997</v>
      </c>
      <c r="AN429">
        <v>403.22899999999998</v>
      </c>
      <c r="AO429">
        <v>2112</v>
      </c>
      <c r="AP429">
        <v>2113</v>
      </c>
      <c r="AS429">
        <v>1.23</v>
      </c>
      <c r="AT429">
        <v>1.23</v>
      </c>
      <c r="AV429">
        <v>2.14</v>
      </c>
      <c r="AW429">
        <v>2.14</v>
      </c>
      <c r="BC429">
        <v>0.67</v>
      </c>
      <c r="BD429">
        <v>11</v>
      </c>
      <c r="BE429" t="s">
        <v>1640</v>
      </c>
      <c r="BF429" t="s">
        <v>4438</v>
      </c>
      <c r="BG429">
        <v>428</v>
      </c>
      <c r="BH429" t="s">
        <v>5753</v>
      </c>
      <c r="BI429" t="s">
        <v>7773</v>
      </c>
      <c r="BJ429">
        <v>428</v>
      </c>
      <c r="BK429">
        <v>2120</v>
      </c>
      <c r="BR429">
        <v>13</v>
      </c>
      <c r="BS429">
        <v>0.66</v>
      </c>
      <c r="BT429">
        <v>0.57999999999999996</v>
      </c>
      <c r="BU429">
        <v>0.57999999999999996</v>
      </c>
      <c r="BV429">
        <v>42.765978490000002</v>
      </c>
      <c r="BW429">
        <v>-82.037681739999996</v>
      </c>
      <c r="BX429">
        <v>4735349.6969999997</v>
      </c>
      <c r="BY429">
        <v>201.88800000000001</v>
      </c>
      <c r="BZ429">
        <v>123.2</v>
      </c>
      <c r="CA429" t="s">
        <v>7542</v>
      </c>
      <c r="CB429">
        <v>7</v>
      </c>
      <c r="CC429">
        <v>10</v>
      </c>
      <c r="CD429">
        <v>12</v>
      </c>
      <c r="CE429">
        <v>12</v>
      </c>
      <c r="CF429" t="s">
        <v>5677</v>
      </c>
      <c r="CG429">
        <v>414</v>
      </c>
      <c r="CH429" t="s">
        <v>3290</v>
      </c>
      <c r="CI429" t="s">
        <v>7332</v>
      </c>
      <c r="CJ429">
        <v>5.56</v>
      </c>
      <c r="CK429">
        <v>1.9</v>
      </c>
    </row>
    <row r="430" spans="1:89" x14ac:dyDescent="0.35">
      <c r="A430" t="s">
        <v>4442</v>
      </c>
      <c r="B430">
        <v>429</v>
      </c>
      <c r="C430" t="s">
        <v>7778</v>
      </c>
      <c r="D430">
        <v>666</v>
      </c>
      <c r="E430">
        <v>2076.0309999999999</v>
      </c>
      <c r="F430">
        <v>10</v>
      </c>
      <c r="G430" t="s">
        <v>7782</v>
      </c>
      <c r="H430" t="s">
        <v>7773</v>
      </c>
      <c r="I430" t="s">
        <v>7797</v>
      </c>
      <c r="J430">
        <v>13</v>
      </c>
      <c r="K430">
        <v>0.74</v>
      </c>
      <c r="L430">
        <v>17</v>
      </c>
      <c r="M430">
        <v>18</v>
      </c>
      <c r="N430" t="s">
        <v>7630</v>
      </c>
      <c r="Q430" t="s">
        <v>7784</v>
      </c>
      <c r="R430" t="s">
        <v>7774</v>
      </c>
      <c r="S430" t="s">
        <v>7225</v>
      </c>
      <c r="T430" t="s">
        <v>7375</v>
      </c>
      <c r="U430" t="s">
        <v>7375</v>
      </c>
      <c r="V430">
        <v>5.56</v>
      </c>
      <c r="W430" t="s">
        <v>7924</v>
      </c>
      <c r="X430">
        <v>1.9</v>
      </c>
      <c r="Y430" t="s">
        <v>7774</v>
      </c>
      <c r="Z430" t="s">
        <v>7788</v>
      </c>
      <c r="AA430" t="s">
        <v>7774</v>
      </c>
      <c r="AB430">
        <v>10</v>
      </c>
      <c r="AC430">
        <v>10</v>
      </c>
      <c r="AD430">
        <v>12</v>
      </c>
      <c r="AE430" t="s">
        <v>5753</v>
      </c>
      <c r="AF430">
        <v>42.765932220000003</v>
      </c>
      <c r="AG430">
        <v>-82.037683290000004</v>
      </c>
      <c r="AH430">
        <v>201.9</v>
      </c>
      <c r="AI430">
        <v>290</v>
      </c>
      <c r="AK430">
        <v>15</v>
      </c>
      <c r="AL430">
        <v>986</v>
      </c>
      <c r="AM430">
        <v>4.5229999999999997</v>
      </c>
      <c r="AN430">
        <v>120.62</v>
      </c>
      <c r="AO430">
        <v>2102</v>
      </c>
      <c r="AP430">
        <v>2105</v>
      </c>
      <c r="AS430">
        <v>1.23</v>
      </c>
      <c r="AT430">
        <v>1.23</v>
      </c>
      <c r="AV430">
        <v>2.13</v>
      </c>
      <c r="AW430">
        <v>2.13</v>
      </c>
      <c r="BC430">
        <v>0.74</v>
      </c>
      <c r="BD430">
        <v>17</v>
      </c>
      <c r="BE430" t="s">
        <v>1643</v>
      </c>
      <c r="BF430" t="s">
        <v>4442</v>
      </c>
      <c r="BG430">
        <v>429</v>
      </c>
      <c r="BH430" t="s">
        <v>7797</v>
      </c>
      <c r="BI430" t="s">
        <v>7773</v>
      </c>
      <c r="BJ430">
        <v>429</v>
      </c>
      <c r="BK430">
        <v>2130</v>
      </c>
      <c r="BR430">
        <v>13</v>
      </c>
      <c r="BS430">
        <v>0.66</v>
      </c>
      <c r="BT430">
        <v>0.59</v>
      </c>
      <c r="BU430">
        <v>0.59</v>
      </c>
      <c r="BV430">
        <v>42.765932220000003</v>
      </c>
      <c r="BW430">
        <v>-82.037683290000004</v>
      </c>
      <c r="BX430">
        <v>4735344.5609999998</v>
      </c>
      <c r="BY430">
        <v>201.90299999999999</v>
      </c>
      <c r="BZ430">
        <v>3.9</v>
      </c>
      <c r="CA430" t="s">
        <v>7605</v>
      </c>
      <c r="CB430">
        <v>7</v>
      </c>
      <c r="CC430">
        <v>10</v>
      </c>
      <c r="CD430">
        <v>12</v>
      </c>
      <c r="CE430">
        <v>12</v>
      </c>
      <c r="CF430" t="s">
        <v>5677</v>
      </c>
      <c r="CG430">
        <v>414</v>
      </c>
      <c r="CH430" t="s">
        <v>3339</v>
      </c>
      <c r="CI430" t="s">
        <v>8652</v>
      </c>
      <c r="CJ430">
        <v>5.56</v>
      </c>
      <c r="CK430">
        <v>1.8</v>
      </c>
    </row>
    <row r="431" spans="1:89" x14ac:dyDescent="0.35">
      <c r="A431" t="s">
        <v>6524</v>
      </c>
      <c r="B431">
        <v>430</v>
      </c>
      <c r="C431" t="s">
        <v>7778</v>
      </c>
      <c r="D431">
        <v>677</v>
      </c>
      <c r="E431">
        <v>2132.7240000000002</v>
      </c>
      <c r="F431">
        <v>10</v>
      </c>
      <c r="G431" t="s">
        <v>7775</v>
      </c>
      <c r="H431" t="s">
        <v>7773</v>
      </c>
      <c r="I431" t="s">
        <v>7772</v>
      </c>
      <c r="J431">
        <v>0.5</v>
      </c>
      <c r="K431">
        <v>1.38</v>
      </c>
      <c r="L431">
        <v>73</v>
      </c>
      <c r="M431">
        <v>65</v>
      </c>
      <c r="N431" t="s">
        <v>7350</v>
      </c>
      <c r="Q431" t="s">
        <v>7776</v>
      </c>
      <c r="R431" t="s">
        <v>7774</v>
      </c>
      <c r="S431" t="s">
        <v>7226</v>
      </c>
      <c r="T431" t="s">
        <v>7528</v>
      </c>
      <c r="U431" t="s">
        <v>7528</v>
      </c>
      <c r="V431">
        <v>5.56</v>
      </c>
      <c r="W431" t="s">
        <v>7995</v>
      </c>
      <c r="X431">
        <v>1.9</v>
      </c>
      <c r="Y431" t="s">
        <v>7774</v>
      </c>
      <c r="AA431" t="s">
        <v>7774</v>
      </c>
      <c r="AB431">
        <v>0.5</v>
      </c>
      <c r="AC431">
        <v>7.6</v>
      </c>
      <c r="AD431">
        <v>25.4</v>
      </c>
      <c r="AF431">
        <v>42.765419049999998</v>
      </c>
      <c r="AG431">
        <v>-82.037703730000004</v>
      </c>
      <c r="AH431">
        <v>201.9</v>
      </c>
      <c r="AI431">
        <v>290</v>
      </c>
      <c r="AK431">
        <v>15</v>
      </c>
      <c r="AL431">
        <v>986</v>
      </c>
      <c r="AM431">
        <v>3.0870000000000002</v>
      </c>
      <c r="AN431">
        <v>258.01900000000001</v>
      </c>
      <c r="BE431" t="s">
        <v>6523</v>
      </c>
      <c r="BF431" t="s">
        <v>6524</v>
      </c>
      <c r="BG431">
        <v>430</v>
      </c>
      <c r="BH431" t="s">
        <v>7772</v>
      </c>
      <c r="BI431" t="s">
        <v>7773</v>
      </c>
      <c r="BJ431">
        <v>430</v>
      </c>
      <c r="BK431">
        <v>2220</v>
      </c>
      <c r="BV431">
        <v>42.765419049999998</v>
      </c>
      <c r="BW431">
        <v>-82.037703730000004</v>
      </c>
      <c r="BX431">
        <v>4735287.5970000001</v>
      </c>
      <c r="BY431">
        <v>201.851</v>
      </c>
      <c r="BZ431">
        <v>181.3</v>
      </c>
      <c r="CA431" t="s">
        <v>7608</v>
      </c>
      <c r="CB431">
        <v>7</v>
      </c>
      <c r="CF431" t="s">
        <v>5672</v>
      </c>
      <c r="CG431">
        <v>414</v>
      </c>
      <c r="CH431" t="s">
        <v>3502</v>
      </c>
      <c r="CI431" t="s">
        <v>8654</v>
      </c>
      <c r="CJ431">
        <v>5.56</v>
      </c>
      <c r="CK431">
        <v>1.9</v>
      </c>
    </row>
    <row r="432" spans="1:89" x14ac:dyDescent="0.35">
      <c r="A432" t="s">
        <v>6526</v>
      </c>
      <c r="B432">
        <v>431</v>
      </c>
      <c r="C432" t="s">
        <v>7778</v>
      </c>
      <c r="D432">
        <v>678</v>
      </c>
      <c r="E432">
        <v>2135.1260000000002</v>
      </c>
      <c r="F432">
        <v>10</v>
      </c>
      <c r="G432" t="s">
        <v>7775</v>
      </c>
      <c r="H432" t="s">
        <v>7773</v>
      </c>
      <c r="I432" t="s">
        <v>7772</v>
      </c>
      <c r="J432">
        <v>0.6</v>
      </c>
      <c r="K432">
        <v>1.51</v>
      </c>
      <c r="L432">
        <v>74</v>
      </c>
      <c r="M432">
        <v>57</v>
      </c>
      <c r="N432" t="s">
        <v>7554</v>
      </c>
      <c r="Q432" t="s">
        <v>7776</v>
      </c>
      <c r="R432" t="s">
        <v>7774</v>
      </c>
      <c r="S432" t="s">
        <v>7226</v>
      </c>
      <c r="T432" t="s">
        <v>7528</v>
      </c>
      <c r="U432" t="s">
        <v>7528</v>
      </c>
      <c r="V432">
        <v>5.56</v>
      </c>
      <c r="W432" t="s">
        <v>7995</v>
      </c>
      <c r="X432">
        <v>1.8</v>
      </c>
      <c r="Y432" t="s">
        <v>7774</v>
      </c>
      <c r="AA432" t="s">
        <v>7774</v>
      </c>
      <c r="AB432">
        <v>0.5</v>
      </c>
      <c r="AC432">
        <v>7.6</v>
      </c>
      <c r="AD432">
        <v>25.4</v>
      </c>
      <c r="AF432">
        <v>42.765397309999997</v>
      </c>
      <c r="AG432">
        <v>-82.0377048</v>
      </c>
      <c r="AH432">
        <v>201.8</v>
      </c>
      <c r="AI432">
        <v>290</v>
      </c>
      <c r="AK432">
        <v>15</v>
      </c>
      <c r="AL432">
        <v>986</v>
      </c>
      <c r="AM432">
        <v>5.4889999999999999</v>
      </c>
      <c r="AN432">
        <v>248.34200000000001</v>
      </c>
      <c r="BE432" t="s">
        <v>6525</v>
      </c>
      <c r="BF432" t="s">
        <v>6526</v>
      </c>
      <c r="BG432">
        <v>431</v>
      </c>
      <c r="BH432" t="s">
        <v>7772</v>
      </c>
      <c r="BI432" t="s">
        <v>7773</v>
      </c>
      <c r="BJ432">
        <v>431</v>
      </c>
      <c r="BK432">
        <v>2220</v>
      </c>
      <c r="BV432">
        <v>42.765397309999997</v>
      </c>
      <c r="BW432">
        <v>-82.0377048</v>
      </c>
      <c r="BX432">
        <v>4735285.1830000002</v>
      </c>
      <c r="BY432">
        <v>201.84100000000001</v>
      </c>
      <c r="BZ432">
        <v>188.8</v>
      </c>
      <c r="CA432" t="s">
        <v>7609</v>
      </c>
      <c r="CB432">
        <v>7</v>
      </c>
      <c r="CF432" t="s">
        <v>5672</v>
      </c>
      <c r="CG432">
        <v>414</v>
      </c>
      <c r="CH432" t="s">
        <v>3502</v>
      </c>
      <c r="CI432" t="s">
        <v>8654</v>
      </c>
      <c r="CJ432">
        <v>5.56</v>
      </c>
      <c r="CK432">
        <v>1.8</v>
      </c>
    </row>
    <row r="433" spans="1:89" x14ac:dyDescent="0.35">
      <c r="A433" t="s">
        <v>4469</v>
      </c>
      <c r="B433">
        <v>432</v>
      </c>
      <c r="C433" t="s">
        <v>7778</v>
      </c>
      <c r="D433">
        <v>687</v>
      </c>
      <c r="E433">
        <v>2200.9450000000002</v>
      </c>
      <c r="F433">
        <v>10</v>
      </c>
      <c r="G433" t="s">
        <v>7782</v>
      </c>
      <c r="H433" t="s">
        <v>7773</v>
      </c>
      <c r="I433" t="s">
        <v>7797</v>
      </c>
      <c r="J433">
        <v>14</v>
      </c>
      <c r="K433">
        <v>0.76</v>
      </c>
      <c r="L433">
        <v>12</v>
      </c>
      <c r="M433">
        <v>11</v>
      </c>
      <c r="N433" t="s">
        <v>7477</v>
      </c>
      <c r="Q433" t="s">
        <v>7805</v>
      </c>
      <c r="R433" t="s">
        <v>7774</v>
      </c>
      <c r="S433" t="s">
        <v>7227</v>
      </c>
      <c r="T433" t="s">
        <v>7490</v>
      </c>
      <c r="U433" t="s">
        <v>7490</v>
      </c>
      <c r="V433">
        <v>5.56</v>
      </c>
      <c r="W433" t="s">
        <v>7925</v>
      </c>
      <c r="X433">
        <v>1.9</v>
      </c>
      <c r="Y433" t="s">
        <v>7774</v>
      </c>
      <c r="Z433" t="s">
        <v>7788</v>
      </c>
      <c r="AA433" t="s">
        <v>7774</v>
      </c>
      <c r="AB433">
        <v>10</v>
      </c>
      <c r="AC433">
        <v>10</v>
      </c>
      <c r="AD433">
        <v>12</v>
      </c>
      <c r="AE433" t="s">
        <v>5753</v>
      </c>
      <c r="AF433">
        <v>42.764800960000002</v>
      </c>
      <c r="AG433">
        <v>-82.037728799999996</v>
      </c>
      <c r="AH433">
        <v>201.7</v>
      </c>
      <c r="AI433">
        <v>290</v>
      </c>
      <c r="AK433">
        <v>15</v>
      </c>
      <c r="AL433">
        <v>986</v>
      </c>
      <c r="AM433">
        <v>4.6399999999999997</v>
      </c>
      <c r="AN433">
        <v>96.320999999999998</v>
      </c>
      <c r="AO433">
        <v>2110</v>
      </c>
      <c r="AP433">
        <v>2112</v>
      </c>
      <c r="AS433">
        <v>1.23</v>
      </c>
      <c r="AT433">
        <v>1.23</v>
      </c>
      <c r="AV433">
        <v>2.14</v>
      </c>
      <c r="AW433">
        <v>2.14</v>
      </c>
      <c r="BC433">
        <v>0.76</v>
      </c>
      <c r="BD433">
        <v>12</v>
      </c>
      <c r="BE433" t="s">
        <v>1670</v>
      </c>
      <c r="BF433" t="s">
        <v>4469</v>
      </c>
      <c r="BG433">
        <v>432</v>
      </c>
      <c r="BH433" t="s">
        <v>7797</v>
      </c>
      <c r="BI433" t="s">
        <v>7773</v>
      </c>
      <c r="BJ433">
        <v>432</v>
      </c>
      <c r="BK433">
        <v>2300</v>
      </c>
      <c r="BR433">
        <v>13</v>
      </c>
      <c r="BS433">
        <v>0.66</v>
      </c>
      <c r="BT433">
        <v>0.57999999999999996</v>
      </c>
      <c r="BU433">
        <v>0.57999999999999996</v>
      </c>
      <c r="BV433">
        <v>42.764800960000002</v>
      </c>
      <c r="BW433">
        <v>-82.037728799999996</v>
      </c>
      <c r="BX433">
        <v>4735218.9850000003</v>
      </c>
      <c r="BY433">
        <v>201.68799999999999</v>
      </c>
      <c r="BZ433">
        <v>253.6</v>
      </c>
      <c r="CA433" t="s">
        <v>7482</v>
      </c>
      <c r="CB433">
        <v>7</v>
      </c>
      <c r="CC433">
        <v>10</v>
      </c>
      <c r="CD433">
        <v>12</v>
      </c>
      <c r="CE433">
        <v>12</v>
      </c>
      <c r="CF433" t="s">
        <v>5752</v>
      </c>
      <c r="CG433">
        <v>414</v>
      </c>
      <c r="CH433" t="s">
        <v>3339</v>
      </c>
      <c r="CI433" t="s">
        <v>8652</v>
      </c>
      <c r="CJ433">
        <v>5.56</v>
      </c>
      <c r="CK433">
        <v>1.9</v>
      </c>
    </row>
    <row r="434" spans="1:89" x14ac:dyDescent="0.35">
      <c r="A434" t="s">
        <v>6530</v>
      </c>
      <c r="B434">
        <v>433</v>
      </c>
      <c r="C434" t="s">
        <v>7778</v>
      </c>
      <c r="D434">
        <v>689</v>
      </c>
      <c r="E434">
        <v>2202.739</v>
      </c>
      <c r="F434">
        <v>10</v>
      </c>
      <c r="G434" t="s">
        <v>7798</v>
      </c>
      <c r="H434" t="s">
        <v>7773</v>
      </c>
      <c r="I434" t="s">
        <v>7810</v>
      </c>
      <c r="L434">
        <v>8</v>
      </c>
      <c r="M434">
        <v>3</v>
      </c>
      <c r="N434" t="s">
        <v>7443</v>
      </c>
      <c r="Q434" t="s">
        <v>7776</v>
      </c>
      <c r="R434" t="s">
        <v>3293</v>
      </c>
      <c r="S434" t="s">
        <v>7228</v>
      </c>
      <c r="T434" t="s">
        <v>7611</v>
      </c>
      <c r="U434" t="s">
        <v>7611</v>
      </c>
      <c r="V434">
        <v>5.56</v>
      </c>
      <c r="W434" t="s">
        <v>7843</v>
      </c>
      <c r="X434">
        <v>1.7</v>
      </c>
      <c r="Y434" t="s">
        <v>7774</v>
      </c>
      <c r="Z434" t="s">
        <v>7789</v>
      </c>
      <c r="AA434" t="s">
        <v>7774</v>
      </c>
      <c r="AE434" t="s">
        <v>5776</v>
      </c>
      <c r="AF434">
        <v>42.764784689999999</v>
      </c>
      <c r="AG434">
        <v>-82.037729619999993</v>
      </c>
      <c r="AH434">
        <v>201.7</v>
      </c>
      <c r="AI434">
        <v>290</v>
      </c>
      <c r="AK434">
        <v>15</v>
      </c>
      <c r="AL434">
        <v>986</v>
      </c>
      <c r="AM434">
        <v>0.53600000000000003</v>
      </c>
      <c r="AN434">
        <v>5.0419999999999998</v>
      </c>
      <c r="BE434" t="s">
        <v>6529</v>
      </c>
      <c r="BF434" t="s">
        <v>6530</v>
      </c>
      <c r="BG434">
        <v>433</v>
      </c>
      <c r="BH434" t="s">
        <v>7810</v>
      </c>
      <c r="BI434" t="s">
        <v>7773</v>
      </c>
      <c r="BJ434">
        <v>433</v>
      </c>
      <c r="BK434">
        <v>2310</v>
      </c>
      <c r="BV434">
        <v>42.764784689999999</v>
      </c>
      <c r="BW434">
        <v>-82.037729619999993</v>
      </c>
      <c r="BX434">
        <v>4735217.18</v>
      </c>
      <c r="BY434">
        <v>201.70699999999999</v>
      </c>
      <c r="BZ434">
        <v>36.1</v>
      </c>
      <c r="CA434" t="s">
        <v>7529</v>
      </c>
      <c r="CB434">
        <v>7</v>
      </c>
      <c r="CF434" t="s">
        <v>5672</v>
      </c>
      <c r="CG434">
        <v>414</v>
      </c>
      <c r="CH434" t="s">
        <v>3899</v>
      </c>
      <c r="CI434" t="s">
        <v>3899</v>
      </c>
      <c r="CJ434">
        <v>5.56</v>
      </c>
      <c r="CK434">
        <v>1.7</v>
      </c>
    </row>
    <row r="435" spans="1:89" x14ac:dyDescent="0.35">
      <c r="A435" t="s">
        <v>4478</v>
      </c>
      <c r="B435">
        <v>434</v>
      </c>
      <c r="C435" t="s">
        <v>7778</v>
      </c>
      <c r="D435">
        <v>691</v>
      </c>
      <c r="E435">
        <v>2214.5459999999998</v>
      </c>
      <c r="F435">
        <v>10</v>
      </c>
      <c r="G435" t="s">
        <v>7782</v>
      </c>
      <c r="H435" t="s">
        <v>7773</v>
      </c>
      <c r="I435" t="s">
        <v>7797</v>
      </c>
      <c r="J435">
        <v>14</v>
      </c>
      <c r="K435">
        <v>0.79</v>
      </c>
      <c r="L435">
        <v>6</v>
      </c>
      <c r="M435">
        <v>9</v>
      </c>
      <c r="N435" t="s">
        <v>7661</v>
      </c>
      <c r="Q435" t="s">
        <v>7805</v>
      </c>
      <c r="R435" t="s">
        <v>7774</v>
      </c>
      <c r="S435" t="s">
        <v>7229</v>
      </c>
      <c r="T435" t="s">
        <v>7610</v>
      </c>
      <c r="U435" t="s">
        <v>7610</v>
      </c>
      <c r="V435">
        <v>5.56</v>
      </c>
      <c r="W435" t="s">
        <v>7926</v>
      </c>
      <c r="X435">
        <v>1.9</v>
      </c>
      <c r="Y435" t="s">
        <v>7774</v>
      </c>
      <c r="Z435" t="s">
        <v>7789</v>
      </c>
      <c r="AA435" t="s">
        <v>7774</v>
      </c>
      <c r="AE435" t="s">
        <v>5762</v>
      </c>
      <c r="AF435">
        <v>42.764677800000001</v>
      </c>
      <c r="AG435">
        <v>-82.037735139999995</v>
      </c>
      <c r="AH435">
        <v>201.8</v>
      </c>
      <c r="AI435">
        <v>290</v>
      </c>
      <c r="AK435">
        <v>15</v>
      </c>
      <c r="AL435">
        <v>986</v>
      </c>
      <c r="AM435">
        <v>6.5439999999999996</v>
      </c>
      <c r="AN435">
        <v>232.869</v>
      </c>
      <c r="AO435">
        <v>2117</v>
      </c>
      <c r="AP435">
        <v>2117</v>
      </c>
      <c r="AS435">
        <v>1.24</v>
      </c>
      <c r="AT435">
        <v>1.24</v>
      </c>
      <c r="AV435">
        <v>2.15</v>
      </c>
      <c r="AW435">
        <v>2.15</v>
      </c>
      <c r="BC435">
        <v>0.79</v>
      </c>
      <c r="BD435">
        <v>6</v>
      </c>
      <c r="BE435" t="s">
        <v>1679</v>
      </c>
      <c r="BF435" t="s">
        <v>4478</v>
      </c>
      <c r="BG435">
        <v>434</v>
      </c>
      <c r="BH435" t="s">
        <v>7797</v>
      </c>
      <c r="BI435" t="s">
        <v>7773</v>
      </c>
      <c r="BJ435">
        <v>434</v>
      </c>
      <c r="BK435">
        <v>2320</v>
      </c>
      <c r="BR435">
        <v>13</v>
      </c>
      <c r="BS435">
        <v>0.66</v>
      </c>
      <c r="BT435">
        <v>0.57999999999999996</v>
      </c>
      <c r="BU435">
        <v>0.57999999999999996</v>
      </c>
      <c r="BV435">
        <v>42.764677800000001</v>
      </c>
      <c r="BW435">
        <v>-82.037735139999995</v>
      </c>
      <c r="BX435">
        <v>4735205.3150000004</v>
      </c>
      <c r="BY435">
        <v>201.81200000000001</v>
      </c>
      <c r="BZ435">
        <v>180.3</v>
      </c>
      <c r="CA435" t="s">
        <v>7421</v>
      </c>
      <c r="CB435">
        <v>7</v>
      </c>
      <c r="CC435">
        <v>10</v>
      </c>
      <c r="CD435">
        <v>12</v>
      </c>
      <c r="CE435">
        <v>12</v>
      </c>
      <c r="CF435" t="s">
        <v>5752</v>
      </c>
      <c r="CG435">
        <v>414</v>
      </c>
      <c r="CH435" t="s">
        <v>3339</v>
      </c>
      <c r="CI435" t="s">
        <v>8652</v>
      </c>
      <c r="CJ435">
        <v>5.56</v>
      </c>
      <c r="CK435">
        <v>1.9</v>
      </c>
    </row>
    <row r="436" spans="1:89" x14ac:dyDescent="0.35">
      <c r="A436" t="s">
        <v>4480</v>
      </c>
      <c r="B436">
        <v>435</v>
      </c>
      <c r="C436" t="s">
        <v>7778</v>
      </c>
      <c r="D436">
        <v>693</v>
      </c>
      <c r="E436">
        <v>2219.337</v>
      </c>
      <c r="F436">
        <v>10</v>
      </c>
      <c r="G436" t="s">
        <v>7782</v>
      </c>
      <c r="H436" t="s">
        <v>7773</v>
      </c>
      <c r="I436" t="s">
        <v>7797</v>
      </c>
      <c r="J436">
        <v>13</v>
      </c>
      <c r="K436">
        <v>0.7</v>
      </c>
      <c r="L436">
        <v>7</v>
      </c>
      <c r="M436">
        <v>6</v>
      </c>
      <c r="N436" t="s">
        <v>7655</v>
      </c>
      <c r="Q436" t="s">
        <v>7784</v>
      </c>
      <c r="R436" t="s">
        <v>7774</v>
      </c>
      <c r="S436" t="s">
        <v>7230</v>
      </c>
      <c r="T436" t="s">
        <v>7612</v>
      </c>
      <c r="U436" t="s">
        <v>7612</v>
      </c>
      <c r="V436">
        <v>5.56</v>
      </c>
      <c r="W436" t="s">
        <v>7927</v>
      </c>
      <c r="X436">
        <v>1.9</v>
      </c>
      <c r="Y436" t="s">
        <v>7774</v>
      </c>
      <c r="Z436" t="s">
        <v>7789</v>
      </c>
      <c r="AA436" t="s">
        <v>7774</v>
      </c>
      <c r="AE436" t="s">
        <v>5762</v>
      </c>
      <c r="AF436">
        <v>42.764634430000001</v>
      </c>
      <c r="AG436">
        <v>-82.037737370000002</v>
      </c>
      <c r="AH436">
        <v>201.7</v>
      </c>
      <c r="AI436">
        <v>290</v>
      </c>
      <c r="AK436">
        <v>15</v>
      </c>
      <c r="AL436">
        <v>986</v>
      </c>
      <c r="AM436">
        <v>0.83399999999999996</v>
      </c>
      <c r="AN436">
        <v>-413.70600000000002</v>
      </c>
      <c r="AO436">
        <v>2117</v>
      </c>
      <c r="AP436">
        <v>2117</v>
      </c>
      <c r="AS436">
        <v>1.24</v>
      </c>
      <c r="AT436">
        <v>1.24</v>
      </c>
      <c r="AV436">
        <v>2.15</v>
      </c>
      <c r="AW436">
        <v>2.15</v>
      </c>
      <c r="BC436">
        <v>0.7</v>
      </c>
      <c r="BD436">
        <v>7</v>
      </c>
      <c r="BE436" t="s">
        <v>1681</v>
      </c>
      <c r="BF436" t="s">
        <v>4480</v>
      </c>
      <c r="BG436">
        <v>435</v>
      </c>
      <c r="BH436" t="s">
        <v>7797</v>
      </c>
      <c r="BI436" t="s">
        <v>7773</v>
      </c>
      <c r="BJ436">
        <v>435</v>
      </c>
      <c r="BK436">
        <v>2330</v>
      </c>
      <c r="BR436">
        <v>13</v>
      </c>
      <c r="BS436">
        <v>0.66</v>
      </c>
      <c r="BT436">
        <v>0.57999999999999996</v>
      </c>
      <c r="BU436">
        <v>0.57999999999999996</v>
      </c>
      <c r="BV436">
        <v>42.764634430000001</v>
      </c>
      <c r="BW436">
        <v>-82.037737370000002</v>
      </c>
      <c r="BX436">
        <v>4735200.5020000003</v>
      </c>
      <c r="BY436">
        <v>201.721</v>
      </c>
      <c r="BZ436">
        <v>268.10000000000002</v>
      </c>
      <c r="CA436" t="s">
        <v>7613</v>
      </c>
      <c r="CB436">
        <v>7</v>
      </c>
      <c r="CC436">
        <v>10</v>
      </c>
      <c r="CD436">
        <v>12</v>
      </c>
      <c r="CE436">
        <v>12</v>
      </c>
      <c r="CF436" t="s">
        <v>5677</v>
      </c>
      <c r="CG436">
        <v>414</v>
      </c>
      <c r="CH436" t="s">
        <v>3339</v>
      </c>
      <c r="CI436" t="s">
        <v>8652</v>
      </c>
      <c r="CJ436">
        <v>5.56</v>
      </c>
      <c r="CK436">
        <v>1.9</v>
      </c>
    </row>
    <row r="437" spans="1:89" x14ac:dyDescent="0.35">
      <c r="A437" t="s">
        <v>4484</v>
      </c>
      <c r="B437">
        <v>436</v>
      </c>
      <c r="C437" t="s">
        <v>7778</v>
      </c>
      <c r="D437">
        <v>696</v>
      </c>
      <c r="E437">
        <v>2246.2370000000001</v>
      </c>
      <c r="F437">
        <v>10</v>
      </c>
      <c r="G437" t="s">
        <v>7782</v>
      </c>
      <c r="H437" t="s">
        <v>7773</v>
      </c>
      <c r="I437" t="s">
        <v>7797</v>
      </c>
      <c r="J437">
        <v>15</v>
      </c>
      <c r="K437">
        <v>0.83</v>
      </c>
      <c r="L437">
        <v>8</v>
      </c>
      <c r="M437">
        <v>11</v>
      </c>
      <c r="N437" t="s">
        <v>7607</v>
      </c>
      <c r="Q437" t="s">
        <v>7805</v>
      </c>
      <c r="R437" t="s">
        <v>7774</v>
      </c>
      <c r="S437" t="s">
        <v>7231</v>
      </c>
      <c r="T437" t="s">
        <v>7614</v>
      </c>
      <c r="U437" t="s">
        <v>7614</v>
      </c>
      <c r="V437">
        <v>5.56</v>
      </c>
      <c r="W437" t="s">
        <v>7928</v>
      </c>
      <c r="X437">
        <v>1.8</v>
      </c>
      <c r="Y437" t="s">
        <v>7774</v>
      </c>
      <c r="Z437" t="s">
        <v>7786</v>
      </c>
      <c r="AA437" t="s">
        <v>7774</v>
      </c>
      <c r="AB437">
        <v>10</v>
      </c>
      <c r="AC437">
        <v>10</v>
      </c>
      <c r="AD437">
        <v>15</v>
      </c>
      <c r="AE437" t="s">
        <v>5753</v>
      </c>
      <c r="AF437">
        <v>42.764391000000003</v>
      </c>
      <c r="AG437">
        <v>-82.03775057</v>
      </c>
      <c r="AH437">
        <v>201.1</v>
      </c>
      <c r="AI437">
        <v>290</v>
      </c>
      <c r="AK437">
        <v>15</v>
      </c>
      <c r="AL437">
        <v>986</v>
      </c>
      <c r="AM437">
        <v>5.5330000000000004</v>
      </c>
      <c r="AN437">
        <v>-49.168999999999997</v>
      </c>
      <c r="AO437">
        <v>2116</v>
      </c>
      <c r="AP437">
        <v>2116</v>
      </c>
      <c r="AS437">
        <v>1.24</v>
      </c>
      <c r="AT437">
        <v>1.24</v>
      </c>
      <c r="AV437">
        <v>2.15</v>
      </c>
      <c r="AW437">
        <v>2.15</v>
      </c>
      <c r="BC437">
        <v>0.83</v>
      </c>
      <c r="BD437">
        <v>8</v>
      </c>
      <c r="BE437" t="s">
        <v>1684</v>
      </c>
      <c r="BF437" t="s">
        <v>4484</v>
      </c>
      <c r="BG437">
        <v>436</v>
      </c>
      <c r="BH437" t="s">
        <v>7797</v>
      </c>
      <c r="BI437" t="s">
        <v>7773</v>
      </c>
      <c r="BJ437">
        <v>436</v>
      </c>
      <c r="BK437">
        <v>2350</v>
      </c>
      <c r="BR437">
        <v>13</v>
      </c>
      <c r="BS437">
        <v>0.66</v>
      </c>
      <c r="BT437">
        <v>0.57999999999999996</v>
      </c>
      <c r="BU437">
        <v>0.57999999999999996</v>
      </c>
      <c r="BV437">
        <v>42.764391000000003</v>
      </c>
      <c r="BW437">
        <v>-82.03775057</v>
      </c>
      <c r="BX437">
        <v>4735173.483</v>
      </c>
      <c r="BY437">
        <v>201.078</v>
      </c>
      <c r="BZ437">
        <v>54.1</v>
      </c>
      <c r="CA437" t="s">
        <v>7369</v>
      </c>
      <c r="CB437">
        <v>7</v>
      </c>
      <c r="CC437">
        <v>10</v>
      </c>
      <c r="CD437">
        <v>12</v>
      </c>
      <c r="CE437">
        <v>12</v>
      </c>
      <c r="CF437" t="s">
        <v>5752</v>
      </c>
      <c r="CG437">
        <v>414</v>
      </c>
      <c r="CH437" t="s">
        <v>3339</v>
      </c>
      <c r="CI437" t="s">
        <v>8652</v>
      </c>
      <c r="CJ437">
        <v>5.56</v>
      </c>
      <c r="CK437">
        <v>1.8</v>
      </c>
    </row>
    <row r="438" spans="1:89" x14ac:dyDescent="0.35">
      <c r="A438" t="s">
        <v>4491</v>
      </c>
      <c r="B438">
        <v>437</v>
      </c>
      <c r="C438" t="s">
        <v>7778</v>
      </c>
      <c r="D438">
        <v>700</v>
      </c>
      <c r="E438">
        <v>2275.3440000000001</v>
      </c>
      <c r="F438">
        <v>10</v>
      </c>
      <c r="G438" t="s">
        <v>7782</v>
      </c>
      <c r="H438" t="s">
        <v>7773</v>
      </c>
      <c r="I438" t="s">
        <v>7797</v>
      </c>
      <c r="J438">
        <v>18</v>
      </c>
      <c r="K438">
        <v>1.01</v>
      </c>
      <c r="L438">
        <v>14</v>
      </c>
      <c r="M438">
        <v>12</v>
      </c>
      <c r="N438" t="s">
        <v>7929</v>
      </c>
      <c r="Q438" t="s">
        <v>7784</v>
      </c>
      <c r="R438" t="s">
        <v>7774</v>
      </c>
      <c r="S438" t="s">
        <v>7232</v>
      </c>
      <c r="T438" t="s">
        <v>7613</v>
      </c>
      <c r="U438" t="s">
        <v>7613</v>
      </c>
      <c r="V438">
        <v>5.56</v>
      </c>
      <c r="W438" t="s">
        <v>7930</v>
      </c>
      <c r="X438">
        <v>1.9</v>
      </c>
      <c r="Y438" t="s">
        <v>7774</v>
      </c>
      <c r="Z438" t="s">
        <v>7788</v>
      </c>
      <c r="AA438" t="s">
        <v>7774</v>
      </c>
      <c r="AB438">
        <v>10</v>
      </c>
      <c r="AC438">
        <v>10</v>
      </c>
      <c r="AD438">
        <v>12</v>
      </c>
      <c r="AE438" t="s">
        <v>5753</v>
      </c>
      <c r="AF438">
        <v>42.764127549999998</v>
      </c>
      <c r="AG438">
        <v>-82.037761489999994</v>
      </c>
      <c r="AH438">
        <v>201.8</v>
      </c>
      <c r="AI438">
        <v>290</v>
      </c>
      <c r="AK438">
        <v>15</v>
      </c>
      <c r="AL438">
        <v>986</v>
      </c>
      <c r="AM438">
        <v>2.637</v>
      </c>
      <c r="AN438">
        <v>404.63499999999999</v>
      </c>
      <c r="AO438">
        <v>2101</v>
      </c>
      <c r="AP438">
        <v>2104</v>
      </c>
      <c r="AS438">
        <v>1.23</v>
      </c>
      <c r="AT438">
        <v>1.23</v>
      </c>
      <c r="AV438">
        <v>2.13</v>
      </c>
      <c r="AW438">
        <v>2.13</v>
      </c>
      <c r="BC438">
        <v>1.01</v>
      </c>
      <c r="BD438">
        <v>14</v>
      </c>
      <c r="BE438" t="s">
        <v>1690</v>
      </c>
      <c r="BF438" t="s">
        <v>4491</v>
      </c>
      <c r="BG438">
        <v>437</v>
      </c>
      <c r="BH438" t="s">
        <v>7797</v>
      </c>
      <c r="BI438" t="s">
        <v>7773</v>
      </c>
      <c r="BJ438">
        <v>437</v>
      </c>
      <c r="BK438">
        <v>2380</v>
      </c>
      <c r="BR438">
        <v>13</v>
      </c>
      <c r="BS438">
        <v>0.66</v>
      </c>
      <c r="BT438">
        <v>0.59</v>
      </c>
      <c r="BU438">
        <v>0.59</v>
      </c>
      <c r="BV438">
        <v>42.764127549999998</v>
      </c>
      <c r="BW438">
        <v>-82.037761489999994</v>
      </c>
      <c r="BX438">
        <v>4735144.2390000001</v>
      </c>
      <c r="BY438">
        <v>201.81800000000001</v>
      </c>
      <c r="BZ438">
        <v>93.2</v>
      </c>
      <c r="CA438" t="s">
        <v>8704</v>
      </c>
      <c r="CB438">
        <v>7</v>
      </c>
      <c r="CC438">
        <v>10</v>
      </c>
      <c r="CD438">
        <v>12</v>
      </c>
      <c r="CE438">
        <v>12</v>
      </c>
      <c r="CF438" t="s">
        <v>5677</v>
      </c>
      <c r="CG438">
        <v>414</v>
      </c>
      <c r="CH438" t="s">
        <v>3339</v>
      </c>
      <c r="CI438" t="s">
        <v>8652</v>
      </c>
      <c r="CJ438">
        <v>5.56</v>
      </c>
      <c r="CK438">
        <v>1.9</v>
      </c>
    </row>
    <row r="439" spans="1:89" x14ac:dyDescent="0.35">
      <c r="A439" t="s">
        <v>4496</v>
      </c>
      <c r="B439">
        <v>438</v>
      </c>
      <c r="C439" t="s">
        <v>7778</v>
      </c>
      <c r="D439">
        <v>702</v>
      </c>
      <c r="E439">
        <v>2282.2750000000001</v>
      </c>
      <c r="F439">
        <v>10</v>
      </c>
      <c r="G439" t="s">
        <v>7782</v>
      </c>
      <c r="H439" t="s">
        <v>7773</v>
      </c>
      <c r="I439" t="s">
        <v>7797</v>
      </c>
      <c r="J439">
        <v>18</v>
      </c>
      <c r="K439">
        <v>1.01</v>
      </c>
      <c r="L439">
        <v>23</v>
      </c>
      <c r="M439">
        <v>22</v>
      </c>
      <c r="N439" t="s">
        <v>7931</v>
      </c>
      <c r="Q439" t="s">
        <v>7805</v>
      </c>
      <c r="R439" t="s">
        <v>7774</v>
      </c>
      <c r="S439" t="s">
        <v>7233</v>
      </c>
      <c r="T439" t="s">
        <v>7429</v>
      </c>
      <c r="U439" t="s">
        <v>7429</v>
      </c>
      <c r="V439">
        <v>5.56</v>
      </c>
      <c r="W439" t="s">
        <v>7932</v>
      </c>
      <c r="X439">
        <v>1.8</v>
      </c>
      <c r="Y439" t="s">
        <v>7774</v>
      </c>
      <c r="Z439" t="s">
        <v>7788</v>
      </c>
      <c r="AA439" t="s">
        <v>7774</v>
      </c>
      <c r="AB439">
        <v>10</v>
      </c>
      <c r="AC439">
        <v>10</v>
      </c>
      <c r="AD439">
        <v>12</v>
      </c>
      <c r="AE439" t="s">
        <v>5753</v>
      </c>
      <c r="AF439">
        <v>42.764064820000002</v>
      </c>
      <c r="AG439">
        <v>-82.037763949999999</v>
      </c>
      <c r="AH439">
        <v>201.9</v>
      </c>
      <c r="AI439">
        <v>290</v>
      </c>
      <c r="AK439">
        <v>15</v>
      </c>
      <c r="AL439">
        <v>986</v>
      </c>
      <c r="AM439">
        <v>0.26400000000000001</v>
      </c>
      <c r="AN439">
        <v>-50.881</v>
      </c>
      <c r="AO439">
        <v>2075</v>
      </c>
      <c r="AP439">
        <v>2083</v>
      </c>
      <c r="AS439">
        <v>1.22</v>
      </c>
      <c r="AT439">
        <v>1.21</v>
      </c>
      <c r="AV439">
        <v>2.11</v>
      </c>
      <c r="AW439">
        <v>2.1</v>
      </c>
      <c r="BC439">
        <v>1.01</v>
      </c>
      <c r="BD439">
        <v>23</v>
      </c>
      <c r="BE439" t="s">
        <v>1694</v>
      </c>
      <c r="BF439" t="s">
        <v>4496</v>
      </c>
      <c r="BG439">
        <v>438</v>
      </c>
      <c r="BH439" t="s">
        <v>7797</v>
      </c>
      <c r="BI439" t="s">
        <v>7773</v>
      </c>
      <c r="BJ439">
        <v>438</v>
      </c>
      <c r="BK439">
        <v>2390</v>
      </c>
      <c r="BR439">
        <v>13</v>
      </c>
      <c r="BS439">
        <v>0.67</v>
      </c>
      <c r="BT439">
        <v>0.59</v>
      </c>
      <c r="BU439">
        <v>0.59</v>
      </c>
      <c r="BV439">
        <v>42.764064820000002</v>
      </c>
      <c r="BW439">
        <v>-82.037763949999999</v>
      </c>
      <c r="BX439">
        <v>4735137.2759999996</v>
      </c>
      <c r="BY439">
        <v>201.869</v>
      </c>
      <c r="BZ439">
        <v>75.8</v>
      </c>
      <c r="CA439" t="s">
        <v>7522</v>
      </c>
      <c r="CB439">
        <v>7</v>
      </c>
      <c r="CC439">
        <v>10</v>
      </c>
      <c r="CD439">
        <v>11</v>
      </c>
      <c r="CE439">
        <v>11</v>
      </c>
      <c r="CF439" t="s">
        <v>5752</v>
      </c>
      <c r="CG439">
        <v>414</v>
      </c>
      <c r="CH439" t="s">
        <v>3339</v>
      </c>
      <c r="CI439" t="s">
        <v>8652</v>
      </c>
      <c r="CJ439">
        <v>5.56</v>
      </c>
      <c r="CK439">
        <v>1.8</v>
      </c>
    </row>
    <row r="440" spans="1:89" x14ac:dyDescent="0.35">
      <c r="A440" t="s">
        <v>6542</v>
      </c>
      <c r="B440">
        <v>439</v>
      </c>
      <c r="C440" t="s">
        <v>7778</v>
      </c>
      <c r="D440">
        <v>703</v>
      </c>
      <c r="E440">
        <v>2286.9349999999999</v>
      </c>
      <c r="F440">
        <v>10</v>
      </c>
      <c r="G440" t="s">
        <v>7775</v>
      </c>
      <c r="H440" t="s">
        <v>7773</v>
      </c>
      <c r="I440" t="s">
        <v>7772</v>
      </c>
      <c r="J440">
        <v>0.6</v>
      </c>
      <c r="K440">
        <v>1.59</v>
      </c>
      <c r="L440">
        <v>88</v>
      </c>
      <c r="M440">
        <v>54</v>
      </c>
      <c r="N440" t="s">
        <v>7595</v>
      </c>
      <c r="Q440" t="s">
        <v>7776</v>
      </c>
      <c r="R440" t="s">
        <v>7774</v>
      </c>
      <c r="S440" t="s">
        <v>7233</v>
      </c>
      <c r="T440" t="s">
        <v>7429</v>
      </c>
      <c r="U440" t="s">
        <v>7429</v>
      </c>
      <c r="V440">
        <v>5.56</v>
      </c>
      <c r="W440" t="s">
        <v>7932</v>
      </c>
      <c r="X440">
        <v>1.9</v>
      </c>
      <c r="Y440" t="s">
        <v>7774</v>
      </c>
      <c r="AA440" t="s">
        <v>7774</v>
      </c>
      <c r="AB440">
        <v>0.5</v>
      </c>
      <c r="AC440">
        <v>7.6</v>
      </c>
      <c r="AD440">
        <v>25.4</v>
      </c>
      <c r="AF440">
        <v>42.764022910000001</v>
      </c>
      <c r="AG440">
        <v>-82.037765480000004</v>
      </c>
      <c r="AH440">
        <v>201.9</v>
      </c>
      <c r="AI440">
        <v>290</v>
      </c>
      <c r="AK440">
        <v>15</v>
      </c>
      <c r="AL440">
        <v>986</v>
      </c>
      <c r="AM440">
        <v>4.8920000000000003</v>
      </c>
      <c r="AN440">
        <v>44.720999999999997</v>
      </c>
      <c r="BE440" t="s">
        <v>6541</v>
      </c>
      <c r="BF440" t="s">
        <v>6542</v>
      </c>
      <c r="BG440">
        <v>439</v>
      </c>
      <c r="BH440" t="s">
        <v>7772</v>
      </c>
      <c r="BI440" t="s">
        <v>7773</v>
      </c>
      <c r="BJ440">
        <v>439</v>
      </c>
      <c r="BK440">
        <v>2390</v>
      </c>
      <c r="BV440">
        <v>42.764022910000001</v>
      </c>
      <c r="BW440">
        <v>-82.037765480000004</v>
      </c>
      <c r="BX440">
        <v>4735132.6239999998</v>
      </c>
      <c r="BY440">
        <v>201.86500000000001</v>
      </c>
      <c r="BZ440">
        <v>12.9</v>
      </c>
      <c r="CA440" t="s">
        <v>8705</v>
      </c>
      <c r="CB440">
        <v>7</v>
      </c>
      <c r="CF440" t="s">
        <v>5672</v>
      </c>
      <c r="CG440">
        <v>414</v>
      </c>
      <c r="CH440" t="s">
        <v>3502</v>
      </c>
      <c r="CI440" t="s">
        <v>8654</v>
      </c>
      <c r="CJ440">
        <v>5.56</v>
      </c>
      <c r="CK440">
        <v>1.9</v>
      </c>
    </row>
    <row r="441" spans="1:89" x14ac:dyDescent="0.35">
      <c r="A441" t="s">
        <v>4500</v>
      </c>
      <c r="B441">
        <v>440</v>
      </c>
      <c r="C441" t="s">
        <v>7778</v>
      </c>
      <c r="D441">
        <v>706</v>
      </c>
      <c r="E441">
        <v>2300.9490000000001</v>
      </c>
      <c r="F441">
        <v>10</v>
      </c>
      <c r="G441" t="s">
        <v>7782</v>
      </c>
      <c r="H441" t="s">
        <v>7773</v>
      </c>
      <c r="I441" t="s">
        <v>5753</v>
      </c>
      <c r="J441">
        <v>15</v>
      </c>
      <c r="K441">
        <v>0.86</v>
      </c>
      <c r="L441">
        <v>23</v>
      </c>
      <c r="M441">
        <v>9</v>
      </c>
      <c r="N441" t="s">
        <v>7449</v>
      </c>
      <c r="Q441" t="s">
        <v>7784</v>
      </c>
      <c r="R441" t="s">
        <v>7774</v>
      </c>
      <c r="S441" t="s">
        <v>7234</v>
      </c>
      <c r="T441" t="s">
        <v>7400</v>
      </c>
      <c r="U441" t="s">
        <v>7400</v>
      </c>
      <c r="V441">
        <v>5.56</v>
      </c>
      <c r="W441" t="s">
        <v>7933</v>
      </c>
      <c r="X441">
        <v>1.8</v>
      </c>
      <c r="Y441" t="s">
        <v>7774</v>
      </c>
      <c r="Z441" t="s">
        <v>7783</v>
      </c>
      <c r="AA441" t="s">
        <v>7774</v>
      </c>
      <c r="AE441" t="s">
        <v>5678</v>
      </c>
      <c r="AF441">
        <v>42.763895689999998</v>
      </c>
      <c r="AG441">
        <v>-82.037769909999994</v>
      </c>
      <c r="AH441">
        <v>201.8</v>
      </c>
      <c r="AI441">
        <v>290</v>
      </c>
      <c r="AK441">
        <v>15</v>
      </c>
      <c r="AL441">
        <v>986</v>
      </c>
      <c r="AM441">
        <v>0.23799999999999999</v>
      </c>
      <c r="AN441">
        <v>-379.6</v>
      </c>
      <c r="AO441">
        <v>2085</v>
      </c>
      <c r="AP441">
        <v>2091</v>
      </c>
      <c r="AS441">
        <v>1.22</v>
      </c>
      <c r="AT441">
        <v>1.22</v>
      </c>
      <c r="AV441">
        <v>2.12</v>
      </c>
      <c r="AW441">
        <v>2.11</v>
      </c>
      <c r="BC441">
        <v>0.86</v>
      </c>
      <c r="BD441">
        <v>23</v>
      </c>
      <c r="BE441" t="s">
        <v>1698</v>
      </c>
      <c r="BF441" t="s">
        <v>4500</v>
      </c>
      <c r="BG441">
        <v>440</v>
      </c>
      <c r="BH441" t="s">
        <v>5753</v>
      </c>
      <c r="BI441" t="s">
        <v>7773</v>
      </c>
      <c r="BJ441">
        <v>440</v>
      </c>
      <c r="BK441">
        <v>2410</v>
      </c>
      <c r="BR441">
        <v>13</v>
      </c>
      <c r="BS441">
        <v>0.66</v>
      </c>
      <c r="BT441">
        <v>0.59</v>
      </c>
      <c r="BU441">
        <v>0.59</v>
      </c>
      <c r="BV441">
        <v>42.763895689999998</v>
      </c>
      <c r="BW441">
        <v>-82.037769909999994</v>
      </c>
      <c r="BX441">
        <v>4735118.5010000002</v>
      </c>
      <c r="BY441">
        <v>201.762</v>
      </c>
      <c r="BZ441">
        <v>203.3</v>
      </c>
      <c r="CA441" t="s">
        <v>7550</v>
      </c>
      <c r="CB441">
        <v>7</v>
      </c>
      <c r="CC441">
        <v>10</v>
      </c>
      <c r="CD441">
        <v>12</v>
      </c>
      <c r="CE441">
        <v>11</v>
      </c>
      <c r="CF441" t="s">
        <v>5677</v>
      </c>
      <c r="CG441">
        <v>414</v>
      </c>
      <c r="CH441" t="s">
        <v>3290</v>
      </c>
      <c r="CI441" t="s">
        <v>7332</v>
      </c>
      <c r="CJ441">
        <v>5.56</v>
      </c>
      <c r="CK441">
        <v>1.8</v>
      </c>
    </row>
    <row r="442" spans="1:89" x14ac:dyDescent="0.35">
      <c r="A442" t="s">
        <v>4501</v>
      </c>
      <c r="B442">
        <v>441</v>
      </c>
      <c r="C442" t="s">
        <v>7778</v>
      </c>
      <c r="D442">
        <v>707</v>
      </c>
      <c r="E442">
        <v>2302.7669999999998</v>
      </c>
      <c r="F442">
        <v>10</v>
      </c>
      <c r="G442" t="s">
        <v>7782</v>
      </c>
      <c r="H442" t="s">
        <v>7773</v>
      </c>
      <c r="I442" t="s">
        <v>7797</v>
      </c>
      <c r="J442">
        <v>15</v>
      </c>
      <c r="K442">
        <v>0.82</v>
      </c>
      <c r="L442">
        <v>17</v>
      </c>
      <c r="M442">
        <v>17</v>
      </c>
      <c r="N442" t="s">
        <v>7453</v>
      </c>
      <c r="Q442" t="s">
        <v>7784</v>
      </c>
      <c r="R442" t="s">
        <v>7774</v>
      </c>
      <c r="S442" t="s">
        <v>7234</v>
      </c>
      <c r="T442" t="s">
        <v>7400</v>
      </c>
      <c r="U442" t="s">
        <v>7400</v>
      </c>
      <c r="V442">
        <v>5.56</v>
      </c>
      <c r="W442" t="s">
        <v>7933</v>
      </c>
      <c r="X442">
        <v>1.8</v>
      </c>
      <c r="Y442" t="s">
        <v>7774</v>
      </c>
      <c r="Z442" t="s">
        <v>7788</v>
      </c>
      <c r="AA442" t="s">
        <v>7774</v>
      </c>
      <c r="AB442">
        <v>10</v>
      </c>
      <c r="AC442">
        <v>10</v>
      </c>
      <c r="AD442">
        <v>12</v>
      </c>
      <c r="AE442" t="s">
        <v>5753</v>
      </c>
      <c r="AF442">
        <v>42.763879189999997</v>
      </c>
      <c r="AG442">
        <v>-82.037770409999993</v>
      </c>
      <c r="AH442">
        <v>201.8</v>
      </c>
      <c r="AI442">
        <v>290</v>
      </c>
      <c r="AK442">
        <v>15</v>
      </c>
      <c r="AL442">
        <v>986</v>
      </c>
      <c r="AM442">
        <v>2.0590000000000002</v>
      </c>
      <c r="AN442">
        <v>-363.09500000000003</v>
      </c>
      <c r="AO442">
        <v>2101</v>
      </c>
      <c r="AP442">
        <v>2104</v>
      </c>
      <c r="AS442">
        <v>1.23</v>
      </c>
      <c r="AT442">
        <v>1.23</v>
      </c>
      <c r="AV442">
        <v>2.13</v>
      </c>
      <c r="AW442">
        <v>2.13</v>
      </c>
      <c r="BC442">
        <v>0.82</v>
      </c>
      <c r="BD442">
        <v>17</v>
      </c>
      <c r="BE442" t="s">
        <v>1699</v>
      </c>
      <c r="BF442" t="s">
        <v>4501</v>
      </c>
      <c r="BG442">
        <v>441</v>
      </c>
      <c r="BH442" t="s">
        <v>7797</v>
      </c>
      <c r="BI442" t="s">
        <v>7773</v>
      </c>
      <c r="BJ442">
        <v>441</v>
      </c>
      <c r="BK442">
        <v>2410</v>
      </c>
      <c r="BR442">
        <v>13</v>
      </c>
      <c r="BS442">
        <v>0.66</v>
      </c>
      <c r="BT442">
        <v>0.59</v>
      </c>
      <c r="BU442">
        <v>0.59</v>
      </c>
      <c r="BV442">
        <v>42.763879189999997</v>
      </c>
      <c r="BW442">
        <v>-82.037770409999993</v>
      </c>
      <c r="BX442">
        <v>4735116.67</v>
      </c>
      <c r="BY442">
        <v>201.756</v>
      </c>
      <c r="BZ442">
        <v>196.4</v>
      </c>
      <c r="CA442" t="s">
        <v>7559</v>
      </c>
      <c r="CB442">
        <v>7</v>
      </c>
      <c r="CC442">
        <v>10</v>
      </c>
      <c r="CD442">
        <v>12</v>
      </c>
      <c r="CE442">
        <v>12</v>
      </c>
      <c r="CF442" t="s">
        <v>5677</v>
      </c>
      <c r="CG442">
        <v>414</v>
      </c>
      <c r="CH442" t="s">
        <v>3339</v>
      </c>
      <c r="CI442" t="s">
        <v>8652</v>
      </c>
      <c r="CJ442">
        <v>5.56</v>
      </c>
      <c r="CK442">
        <v>1.8</v>
      </c>
    </row>
    <row r="443" spans="1:89" x14ac:dyDescent="0.35">
      <c r="A443" t="s">
        <v>4506</v>
      </c>
      <c r="B443">
        <v>442</v>
      </c>
      <c r="C443" t="s">
        <v>7778</v>
      </c>
      <c r="D443">
        <v>708</v>
      </c>
      <c r="E443">
        <v>2302.7820000000002</v>
      </c>
      <c r="F443">
        <v>10</v>
      </c>
      <c r="G443" t="s">
        <v>7782</v>
      </c>
      <c r="H443" t="s">
        <v>7773</v>
      </c>
      <c r="I443" t="s">
        <v>7797</v>
      </c>
      <c r="J443">
        <v>15</v>
      </c>
      <c r="K443">
        <v>0.84</v>
      </c>
      <c r="L443">
        <v>18</v>
      </c>
      <c r="M443">
        <v>18</v>
      </c>
      <c r="N443" t="s">
        <v>7836</v>
      </c>
      <c r="Q443" t="s">
        <v>7784</v>
      </c>
      <c r="R443" t="s">
        <v>7774</v>
      </c>
      <c r="S443" t="s">
        <v>7234</v>
      </c>
      <c r="T443" t="s">
        <v>7400</v>
      </c>
      <c r="U443" t="s">
        <v>7400</v>
      </c>
      <c r="V443">
        <v>5.56</v>
      </c>
      <c r="W443" t="s">
        <v>7933</v>
      </c>
      <c r="X443">
        <v>1.8</v>
      </c>
      <c r="Y443" t="s">
        <v>7774</v>
      </c>
      <c r="Z443" t="s">
        <v>7788</v>
      </c>
      <c r="AA443" t="s">
        <v>7774</v>
      </c>
      <c r="AB443">
        <v>10</v>
      </c>
      <c r="AC443">
        <v>10</v>
      </c>
      <c r="AD443">
        <v>12</v>
      </c>
      <c r="AE443" t="s">
        <v>5753</v>
      </c>
      <c r="AF443">
        <v>42.763879060000001</v>
      </c>
      <c r="AG443">
        <v>-82.037770409999993</v>
      </c>
      <c r="AH443">
        <v>201.8</v>
      </c>
      <c r="AI443">
        <v>290</v>
      </c>
      <c r="AK443">
        <v>15</v>
      </c>
      <c r="AL443">
        <v>986</v>
      </c>
      <c r="AM443">
        <v>2.0739999999999998</v>
      </c>
      <c r="AN443">
        <v>-150.69200000000001</v>
      </c>
      <c r="AO443">
        <v>2096</v>
      </c>
      <c r="AP443">
        <v>2100</v>
      </c>
      <c r="AS443">
        <v>1.23</v>
      </c>
      <c r="AT443">
        <v>1.22</v>
      </c>
      <c r="AV443">
        <v>2.13</v>
      </c>
      <c r="AW443">
        <v>2.13</v>
      </c>
      <c r="BC443">
        <v>0.84</v>
      </c>
      <c r="BD443">
        <v>18</v>
      </c>
      <c r="BE443" t="s">
        <v>1701</v>
      </c>
      <c r="BF443" t="s">
        <v>4506</v>
      </c>
      <c r="BG443">
        <v>442</v>
      </c>
      <c r="BH443" t="s">
        <v>7797</v>
      </c>
      <c r="BI443" t="s">
        <v>7773</v>
      </c>
      <c r="BJ443">
        <v>442</v>
      </c>
      <c r="BK443">
        <v>2410</v>
      </c>
      <c r="BR443">
        <v>13</v>
      </c>
      <c r="BS443">
        <v>0.66</v>
      </c>
      <c r="BT443">
        <v>0.59</v>
      </c>
      <c r="BU443">
        <v>0.59</v>
      </c>
      <c r="BV443">
        <v>42.763879060000001</v>
      </c>
      <c r="BW443">
        <v>-82.037770409999993</v>
      </c>
      <c r="BX443">
        <v>4735116.6550000003</v>
      </c>
      <c r="BY443">
        <v>201.756</v>
      </c>
      <c r="BZ443">
        <v>333</v>
      </c>
      <c r="CA443" t="s">
        <v>8706</v>
      </c>
      <c r="CB443">
        <v>7</v>
      </c>
      <c r="CC443">
        <v>10</v>
      </c>
      <c r="CD443">
        <v>12</v>
      </c>
      <c r="CE443">
        <v>12</v>
      </c>
      <c r="CF443" t="s">
        <v>5677</v>
      </c>
      <c r="CG443">
        <v>414</v>
      </c>
      <c r="CH443" t="s">
        <v>3339</v>
      </c>
      <c r="CI443" t="s">
        <v>8652</v>
      </c>
      <c r="CJ443">
        <v>5.56</v>
      </c>
      <c r="CK443">
        <v>1.8</v>
      </c>
    </row>
    <row r="444" spans="1:89" x14ac:dyDescent="0.35">
      <c r="A444" t="s">
        <v>6550</v>
      </c>
      <c r="B444">
        <v>443</v>
      </c>
      <c r="C444" t="s">
        <v>7778</v>
      </c>
      <c r="D444">
        <v>711</v>
      </c>
      <c r="E444">
        <v>2319.0320000000002</v>
      </c>
      <c r="F444">
        <v>10</v>
      </c>
      <c r="G444" t="s">
        <v>7798</v>
      </c>
      <c r="H444" t="s">
        <v>7773</v>
      </c>
      <c r="I444" t="s">
        <v>7810</v>
      </c>
      <c r="L444">
        <v>47</v>
      </c>
      <c r="M444">
        <v>8</v>
      </c>
      <c r="N444" t="s">
        <v>7589</v>
      </c>
      <c r="Q444" t="s">
        <v>7776</v>
      </c>
      <c r="R444" t="s">
        <v>3293</v>
      </c>
      <c r="S444" t="s">
        <v>7235</v>
      </c>
      <c r="T444" t="s">
        <v>7378</v>
      </c>
      <c r="U444" t="s">
        <v>7378</v>
      </c>
      <c r="V444">
        <v>5.56</v>
      </c>
      <c r="W444" t="s">
        <v>7848</v>
      </c>
      <c r="X444">
        <v>1.9</v>
      </c>
      <c r="Y444" t="s">
        <v>7774</v>
      </c>
      <c r="Z444" t="s">
        <v>7783</v>
      </c>
      <c r="AA444" t="s">
        <v>7774</v>
      </c>
      <c r="AE444" t="s">
        <v>5776</v>
      </c>
      <c r="AF444">
        <v>42.763731989999997</v>
      </c>
      <c r="AG444">
        <v>-82.037774080000005</v>
      </c>
      <c r="AH444">
        <v>201.7</v>
      </c>
      <c r="AI444">
        <v>290</v>
      </c>
      <c r="AK444">
        <v>15</v>
      </c>
      <c r="AL444">
        <v>986</v>
      </c>
      <c r="AM444">
        <v>0.309</v>
      </c>
      <c r="AN444">
        <v>-4.0430000000000001</v>
      </c>
      <c r="BE444" t="s">
        <v>6549</v>
      </c>
      <c r="BF444" t="s">
        <v>6550</v>
      </c>
      <c r="BG444">
        <v>443</v>
      </c>
      <c r="BH444" t="s">
        <v>7810</v>
      </c>
      <c r="BI444" t="s">
        <v>7773</v>
      </c>
      <c r="BJ444">
        <v>443</v>
      </c>
      <c r="BK444">
        <v>2430</v>
      </c>
      <c r="BV444">
        <v>42.763731989999997</v>
      </c>
      <c r="BW444">
        <v>-82.037774080000005</v>
      </c>
      <c r="BX444">
        <v>4735100.3269999996</v>
      </c>
      <c r="BY444">
        <v>201.69399999999999</v>
      </c>
      <c r="BZ444">
        <v>36.200000000000003</v>
      </c>
      <c r="CA444" t="s">
        <v>7529</v>
      </c>
      <c r="CB444">
        <v>7</v>
      </c>
      <c r="CF444" t="s">
        <v>5672</v>
      </c>
      <c r="CG444">
        <v>414</v>
      </c>
      <c r="CH444" t="s">
        <v>3899</v>
      </c>
      <c r="CI444" t="s">
        <v>3899</v>
      </c>
      <c r="CJ444">
        <v>5.56</v>
      </c>
      <c r="CK444">
        <v>1.9</v>
      </c>
    </row>
    <row r="445" spans="1:89" x14ac:dyDescent="0.35">
      <c r="A445" t="s">
        <v>6552</v>
      </c>
      <c r="B445">
        <v>444</v>
      </c>
      <c r="C445" t="s">
        <v>7778</v>
      </c>
      <c r="D445">
        <v>712</v>
      </c>
      <c r="E445">
        <v>2319.23</v>
      </c>
      <c r="F445">
        <v>10</v>
      </c>
      <c r="G445" t="s">
        <v>7798</v>
      </c>
      <c r="H445" t="s">
        <v>7773</v>
      </c>
      <c r="I445" t="s">
        <v>7810</v>
      </c>
      <c r="J445">
        <v>10</v>
      </c>
      <c r="K445">
        <v>0.56000000000000005</v>
      </c>
      <c r="L445">
        <v>183</v>
      </c>
      <c r="M445">
        <v>8</v>
      </c>
      <c r="N445" t="s">
        <v>7590</v>
      </c>
      <c r="Q445" t="s">
        <v>7805</v>
      </c>
      <c r="R445" t="s">
        <v>3293</v>
      </c>
      <c r="S445" t="s">
        <v>7235</v>
      </c>
      <c r="T445" t="s">
        <v>7378</v>
      </c>
      <c r="U445" t="s">
        <v>7378</v>
      </c>
      <c r="V445">
        <v>5.56</v>
      </c>
      <c r="W445" t="s">
        <v>7848</v>
      </c>
      <c r="X445">
        <v>1.8</v>
      </c>
      <c r="Y445" t="s">
        <v>7774</v>
      </c>
      <c r="Z445" t="s">
        <v>7783</v>
      </c>
      <c r="AA445" t="s">
        <v>3293</v>
      </c>
      <c r="AB445">
        <v>25</v>
      </c>
      <c r="AC445">
        <v>25</v>
      </c>
      <c r="AD445">
        <v>20</v>
      </c>
      <c r="AE445" t="s">
        <v>5785</v>
      </c>
      <c r="AF445">
        <v>42.763730809999998</v>
      </c>
      <c r="AG445">
        <v>-82.037774110000001</v>
      </c>
      <c r="AH445">
        <v>201.7</v>
      </c>
      <c r="AI445">
        <v>290</v>
      </c>
      <c r="AK445">
        <v>15</v>
      </c>
      <c r="AL445">
        <v>986</v>
      </c>
      <c r="AM445">
        <v>0.439</v>
      </c>
      <c r="AN445">
        <v>-3.06</v>
      </c>
      <c r="AO445">
        <v>1962</v>
      </c>
      <c r="AP445">
        <v>1986</v>
      </c>
      <c r="AS445">
        <v>1.1599999999999999</v>
      </c>
      <c r="AT445">
        <v>1.1499999999999999</v>
      </c>
      <c r="AV445">
        <v>2.0099999999999998</v>
      </c>
      <c r="AW445">
        <v>1.99</v>
      </c>
      <c r="BC445">
        <v>0.56000000000000005</v>
      </c>
      <c r="BD445">
        <v>183</v>
      </c>
      <c r="BE445" t="s">
        <v>6551</v>
      </c>
      <c r="BF445" t="s">
        <v>6552</v>
      </c>
      <c r="BG445">
        <v>444</v>
      </c>
      <c r="BH445" t="s">
        <v>7810</v>
      </c>
      <c r="BI445" t="s">
        <v>7773</v>
      </c>
      <c r="BJ445">
        <v>444</v>
      </c>
      <c r="BK445">
        <v>2430</v>
      </c>
      <c r="BR445">
        <v>12</v>
      </c>
      <c r="BS445">
        <v>0.73</v>
      </c>
      <c r="BT445">
        <v>0.62</v>
      </c>
      <c r="BU445">
        <v>0.63</v>
      </c>
      <c r="BV445">
        <v>42.763730809999998</v>
      </c>
      <c r="BW445">
        <v>-82.037774110000001</v>
      </c>
      <c r="BX445">
        <v>4735100.1960000005</v>
      </c>
      <c r="BY445">
        <v>201.69300000000001</v>
      </c>
      <c r="BZ445">
        <v>35.799999999999997</v>
      </c>
      <c r="CA445" t="s">
        <v>7529</v>
      </c>
      <c r="CB445">
        <v>7</v>
      </c>
      <c r="CC445">
        <v>9</v>
      </c>
      <c r="CD445">
        <v>11</v>
      </c>
      <c r="CE445">
        <v>11</v>
      </c>
      <c r="CF445" t="s">
        <v>5752</v>
      </c>
      <c r="CG445">
        <v>414</v>
      </c>
      <c r="CH445" t="s">
        <v>3710</v>
      </c>
      <c r="CI445" t="s">
        <v>8656</v>
      </c>
      <c r="CJ445">
        <v>5.56</v>
      </c>
      <c r="CK445">
        <v>1.8</v>
      </c>
    </row>
    <row r="446" spans="1:89" x14ac:dyDescent="0.35">
      <c r="A446" t="s">
        <v>6554</v>
      </c>
      <c r="B446">
        <v>445</v>
      </c>
      <c r="C446" t="s">
        <v>7778</v>
      </c>
      <c r="D446">
        <v>713</v>
      </c>
      <c r="E446">
        <v>2319.431</v>
      </c>
      <c r="F446">
        <v>10</v>
      </c>
      <c r="G446" t="s">
        <v>7798</v>
      </c>
      <c r="H446" t="s">
        <v>7773</v>
      </c>
      <c r="I446" t="s">
        <v>7810</v>
      </c>
      <c r="L446">
        <v>42</v>
      </c>
      <c r="M446">
        <v>7</v>
      </c>
      <c r="N446" t="s">
        <v>7589</v>
      </c>
      <c r="Q446" t="s">
        <v>7776</v>
      </c>
      <c r="R446" t="s">
        <v>3293</v>
      </c>
      <c r="S446" t="s">
        <v>7235</v>
      </c>
      <c r="T446" t="s">
        <v>7378</v>
      </c>
      <c r="U446" t="s">
        <v>7378</v>
      </c>
      <c r="V446">
        <v>5.56</v>
      </c>
      <c r="W446" t="s">
        <v>7848</v>
      </c>
      <c r="X446">
        <v>1.8</v>
      </c>
      <c r="Y446" t="s">
        <v>7774</v>
      </c>
      <c r="Z446" t="s">
        <v>7783</v>
      </c>
      <c r="AA446" t="s">
        <v>7774</v>
      </c>
      <c r="AE446" t="s">
        <v>5776</v>
      </c>
      <c r="AF446">
        <v>42.763728350000001</v>
      </c>
      <c r="AG446">
        <v>-82.037774170000006</v>
      </c>
      <c r="AH446">
        <v>201.7</v>
      </c>
      <c r="AI446">
        <v>290</v>
      </c>
      <c r="AK446">
        <v>15</v>
      </c>
      <c r="AL446">
        <v>986</v>
      </c>
      <c r="AM446">
        <v>0.71</v>
      </c>
      <c r="AN446">
        <v>-4.5389999999999997</v>
      </c>
      <c r="BE446" t="s">
        <v>6553</v>
      </c>
      <c r="BF446" t="s">
        <v>6554</v>
      </c>
      <c r="BG446">
        <v>445</v>
      </c>
      <c r="BH446" t="s">
        <v>7810</v>
      </c>
      <c r="BI446" t="s">
        <v>7773</v>
      </c>
      <c r="BJ446">
        <v>445</v>
      </c>
      <c r="BK446">
        <v>2430</v>
      </c>
      <c r="BV446">
        <v>42.763728350000001</v>
      </c>
      <c r="BW446">
        <v>-82.037774170000006</v>
      </c>
      <c r="BX446">
        <v>4735099.9230000004</v>
      </c>
      <c r="BY446">
        <v>201.69200000000001</v>
      </c>
      <c r="BZ446">
        <v>36.4</v>
      </c>
      <c r="CA446" t="s">
        <v>7443</v>
      </c>
      <c r="CB446">
        <v>7</v>
      </c>
      <c r="CF446" t="s">
        <v>5672</v>
      </c>
      <c r="CG446">
        <v>414</v>
      </c>
      <c r="CH446" t="s">
        <v>3899</v>
      </c>
      <c r="CI446" t="s">
        <v>3899</v>
      </c>
      <c r="CJ446">
        <v>5.56</v>
      </c>
      <c r="CK446">
        <v>1.8</v>
      </c>
    </row>
    <row r="447" spans="1:89" x14ac:dyDescent="0.35">
      <c r="A447" t="s">
        <v>6556</v>
      </c>
      <c r="B447">
        <v>446</v>
      </c>
      <c r="C447" t="s">
        <v>7778</v>
      </c>
      <c r="D447">
        <v>714</v>
      </c>
      <c r="E447">
        <v>2320.4209999999998</v>
      </c>
      <c r="F447">
        <v>10</v>
      </c>
      <c r="G447" t="s">
        <v>7798</v>
      </c>
      <c r="H447" t="s">
        <v>7773</v>
      </c>
      <c r="I447" t="s">
        <v>7810</v>
      </c>
      <c r="J447">
        <v>15</v>
      </c>
      <c r="K447">
        <v>0.83</v>
      </c>
      <c r="L447">
        <v>194</v>
      </c>
      <c r="M447">
        <v>7</v>
      </c>
      <c r="N447" t="s">
        <v>7590</v>
      </c>
      <c r="Q447" t="s">
        <v>7805</v>
      </c>
      <c r="R447" t="s">
        <v>3293</v>
      </c>
      <c r="S447" t="s">
        <v>7235</v>
      </c>
      <c r="T447" t="s">
        <v>7378</v>
      </c>
      <c r="U447" t="s">
        <v>7378</v>
      </c>
      <c r="V447">
        <v>5.56</v>
      </c>
      <c r="W447" t="s">
        <v>7848</v>
      </c>
      <c r="X447">
        <v>1.8</v>
      </c>
      <c r="Y447" t="s">
        <v>7774</v>
      </c>
      <c r="Z447" t="s">
        <v>7783</v>
      </c>
      <c r="AA447" t="s">
        <v>7774</v>
      </c>
      <c r="AB447">
        <v>25</v>
      </c>
      <c r="AC447">
        <v>25</v>
      </c>
      <c r="AD447">
        <v>20</v>
      </c>
      <c r="AE447" t="s">
        <v>5785</v>
      </c>
      <c r="AF447">
        <v>42.763720079999999</v>
      </c>
      <c r="AG447">
        <v>-82.037774389999996</v>
      </c>
      <c r="AH447">
        <v>201.7</v>
      </c>
      <c r="AI447">
        <v>290</v>
      </c>
      <c r="AK447">
        <v>15</v>
      </c>
      <c r="AL447">
        <v>986</v>
      </c>
      <c r="AM447">
        <v>1.6240000000000001</v>
      </c>
      <c r="AN447">
        <v>-3.5089999999999999</v>
      </c>
      <c r="AO447">
        <v>1876</v>
      </c>
      <c r="AP447">
        <v>1914</v>
      </c>
      <c r="AS447">
        <v>1.1200000000000001</v>
      </c>
      <c r="AT447">
        <v>1.1000000000000001</v>
      </c>
      <c r="AV447">
        <v>1.94</v>
      </c>
      <c r="AW447">
        <v>1.9</v>
      </c>
      <c r="BC447">
        <v>0.83</v>
      </c>
      <c r="BD447">
        <v>194</v>
      </c>
      <c r="BE447" t="s">
        <v>6555</v>
      </c>
      <c r="BF447" t="s">
        <v>6556</v>
      </c>
      <c r="BG447">
        <v>446</v>
      </c>
      <c r="BH447" t="s">
        <v>7810</v>
      </c>
      <c r="BI447" t="s">
        <v>7773</v>
      </c>
      <c r="BJ447">
        <v>446</v>
      </c>
      <c r="BK447">
        <v>2430</v>
      </c>
      <c r="BR447">
        <v>11</v>
      </c>
      <c r="BS447">
        <v>0.77</v>
      </c>
      <c r="BT447">
        <v>0.64</v>
      </c>
      <c r="BU447">
        <v>0.66</v>
      </c>
      <c r="BV447">
        <v>42.763720079999999</v>
      </c>
      <c r="BW447">
        <v>-82.037774389999996</v>
      </c>
      <c r="BX447">
        <v>4735099.0039999997</v>
      </c>
      <c r="BY447">
        <v>201.69</v>
      </c>
      <c r="BZ447">
        <v>36</v>
      </c>
      <c r="CA447" t="s">
        <v>7529</v>
      </c>
      <c r="CB447">
        <v>7</v>
      </c>
      <c r="CC447">
        <v>9</v>
      </c>
      <c r="CD447">
        <v>11</v>
      </c>
      <c r="CE447">
        <v>10</v>
      </c>
      <c r="CF447" t="s">
        <v>5752</v>
      </c>
      <c r="CG447">
        <v>414</v>
      </c>
      <c r="CH447" t="s">
        <v>3710</v>
      </c>
      <c r="CI447" t="s">
        <v>8656</v>
      </c>
      <c r="CJ447">
        <v>5.56</v>
      </c>
      <c r="CK447">
        <v>1.8</v>
      </c>
    </row>
    <row r="448" spans="1:89" x14ac:dyDescent="0.35">
      <c r="A448" t="s">
        <v>6558</v>
      </c>
      <c r="B448">
        <v>447</v>
      </c>
      <c r="C448" t="s">
        <v>7778</v>
      </c>
      <c r="D448">
        <v>715</v>
      </c>
      <c r="E448">
        <v>2321.6320000000001</v>
      </c>
      <c r="F448">
        <v>10</v>
      </c>
      <c r="G448" t="s">
        <v>7798</v>
      </c>
      <c r="H448" t="s">
        <v>7773</v>
      </c>
      <c r="I448" t="s">
        <v>7810</v>
      </c>
      <c r="J448">
        <v>13</v>
      </c>
      <c r="K448">
        <v>0.72</v>
      </c>
      <c r="L448">
        <v>203</v>
      </c>
      <c r="M448">
        <v>7</v>
      </c>
      <c r="N448" t="s">
        <v>7569</v>
      </c>
      <c r="Q448" t="s">
        <v>7805</v>
      </c>
      <c r="R448" t="s">
        <v>3293</v>
      </c>
      <c r="S448" t="s">
        <v>7235</v>
      </c>
      <c r="T448" t="s">
        <v>7378</v>
      </c>
      <c r="U448" t="s">
        <v>7378</v>
      </c>
      <c r="V448">
        <v>5.56</v>
      </c>
      <c r="W448" t="s">
        <v>7848</v>
      </c>
      <c r="X448">
        <v>1.8</v>
      </c>
      <c r="Y448" t="s">
        <v>7774</v>
      </c>
      <c r="Z448" t="s">
        <v>7783</v>
      </c>
      <c r="AA448" t="s">
        <v>7774</v>
      </c>
      <c r="AB448">
        <v>25</v>
      </c>
      <c r="AC448">
        <v>25</v>
      </c>
      <c r="AD448">
        <v>20</v>
      </c>
      <c r="AE448" t="s">
        <v>5785</v>
      </c>
      <c r="AF448">
        <v>42.763709140000003</v>
      </c>
      <c r="AG448">
        <v>-82.037774670000005</v>
      </c>
      <c r="AH448">
        <v>201.7</v>
      </c>
      <c r="AI448">
        <v>290</v>
      </c>
      <c r="AK448">
        <v>15</v>
      </c>
      <c r="AL448">
        <v>986</v>
      </c>
      <c r="AM448">
        <v>2.831</v>
      </c>
      <c r="AN448">
        <v>-2.125</v>
      </c>
      <c r="AO448">
        <v>1907</v>
      </c>
      <c r="AP448">
        <v>1940</v>
      </c>
      <c r="AS448">
        <v>1.1299999999999999</v>
      </c>
      <c r="AT448">
        <v>1.1100000000000001</v>
      </c>
      <c r="AV448">
        <v>1.97</v>
      </c>
      <c r="AW448">
        <v>1.93</v>
      </c>
      <c r="BC448">
        <v>0.72</v>
      </c>
      <c r="BD448">
        <v>203</v>
      </c>
      <c r="BE448" t="s">
        <v>6557</v>
      </c>
      <c r="BF448" t="s">
        <v>6558</v>
      </c>
      <c r="BG448">
        <v>447</v>
      </c>
      <c r="BH448" t="s">
        <v>7810</v>
      </c>
      <c r="BI448" t="s">
        <v>7773</v>
      </c>
      <c r="BJ448">
        <v>447</v>
      </c>
      <c r="BK448">
        <v>2430</v>
      </c>
      <c r="BR448">
        <v>11</v>
      </c>
      <c r="BS448">
        <v>0.75</v>
      </c>
      <c r="BT448">
        <v>0.64</v>
      </c>
      <c r="BU448">
        <v>0.65</v>
      </c>
      <c r="BV448">
        <v>42.763709140000003</v>
      </c>
      <c r="BW448">
        <v>-82.037774670000005</v>
      </c>
      <c r="BX448">
        <v>4735097.7910000002</v>
      </c>
      <c r="BY448">
        <v>201.69</v>
      </c>
      <c r="BZ448">
        <v>35.4</v>
      </c>
      <c r="CA448" t="s">
        <v>8700</v>
      </c>
      <c r="CB448">
        <v>7</v>
      </c>
      <c r="CC448">
        <v>9</v>
      </c>
      <c r="CD448">
        <v>11</v>
      </c>
      <c r="CE448">
        <v>11</v>
      </c>
      <c r="CF448" t="s">
        <v>5752</v>
      </c>
      <c r="CG448">
        <v>414</v>
      </c>
      <c r="CH448" t="s">
        <v>3710</v>
      </c>
      <c r="CI448" t="s">
        <v>8656</v>
      </c>
      <c r="CJ448">
        <v>5.56</v>
      </c>
      <c r="CK448">
        <v>1.8</v>
      </c>
    </row>
    <row r="449" spans="1:89" x14ac:dyDescent="0.35">
      <c r="A449" t="s">
        <v>6560</v>
      </c>
      <c r="B449">
        <v>448</v>
      </c>
      <c r="C449" t="s">
        <v>7778</v>
      </c>
      <c r="D449">
        <v>716</v>
      </c>
      <c r="E449">
        <v>2322.8629999999998</v>
      </c>
      <c r="F449">
        <v>10</v>
      </c>
      <c r="G449" t="s">
        <v>7798</v>
      </c>
      <c r="H449" t="s">
        <v>7773</v>
      </c>
      <c r="I449" t="s">
        <v>7810</v>
      </c>
      <c r="J449">
        <v>13</v>
      </c>
      <c r="K449">
        <v>0.72</v>
      </c>
      <c r="L449">
        <v>187</v>
      </c>
      <c r="M449">
        <v>8</v>
      </c>
      <c r="N449" t="s">
        <v>7443</v>
      </c>
      <c r="Q449" t="s">
        <v>7805</v>
      </c>
      <c r="R449" t="s">
        <v>3293</v>
      </c>
      <c r="S449" t="s">
        <v>7235</v>
      </c>
      <c r="T449" t="s">
        <v>7378</v>
      </c>
      <c r="U449" t="s">
        <v>7378</v>
      </c>
      <c r="V449">
        <v>5.56</v>
      </c>
      <c r="W449" t="s">
        <v>7848</v>
      </c>
      <c r="X449">
        <v>1.8</v>
      </c>
      <c r="Y449" t="s">
        <v>7774</v>
      </c>
      <c r="Z449" t="s">
        <v>7783</v>
      </c>
      <c r="AA449" t="s">
        <v>7774</v>
      </c>
      <c r="AB449">
        <v>25</v>
      </c>
      <c r="AC449">
        <v>25</v>
      </c>
      <c r="AD449">
        <v>20</v>
      </c>
      <c r="AE449" t="s">
        <v>5785</v>
      </c>
      <c r="AF449">
        <v>42.763697919999998</v>
      </c>
      <c r="AG449">
        <v>-82.037774999999996</v>
      </c>
      <c r="AH449">
        <v>201.7</v>
      </c>
      <c r="AI449">
        <v>290</v>
      </c>
      <c r="AK449">
        <v>15</v>
      </c>
      <c r="AL449">
        <v>986</v>
      </c>
      <c r="AM449">
        <v>4.07</v>
      </c>
      <c r="AN449">
        <v>-0.91</v>
      </c>
      <c r="AO449">
        <v>1912</v>
      </c>
      <c r="AP449">
        <v>1944</v>
      </c>
      <c r="AS449">
        <v>1.1299999999999999</v>
      </c>
      <c r="AT449">
        <v>1.1200000000000001</v>
      </c>
      <c r="AV449">
        <v>1.97</v>
      </c>
      <c r="AW449">
        <v>1.94</v>
      </c>
      <c r="BC449">
        <v>0.72</v>
      </c>
      <c r="BD449">
        <v>187</v>
      </c>
      <c r="BE449" t="s">
        <v>6559</v>
      </c>
      <c r="BF449" t="s">
        <v>6560</v>
      </c>
      <c r="BG449">
        <v>448</v>
      </c>
      <c r="BH449" t="s">
        <v>7810</v>
      </c>
      <c r="BI449" t="s">
        <v>7773</v>
      </c>
      <c r="BJ449">
        <v>448</v>
      </c>
      <c r="BK449">
        <v>2430</v>
      </c>
      <c r="BR449">
        <v>11</v>
      </c>
      <c r="BS449">
        <v>0.75</v>
      </c>
      <c r="BT449">
        <v>0.63</v>
      </c>
      <c r="BU449">
        <v>0.64</v>
      </c>
      <c r="BV449">
        <v>42.763697919999998</v>
      </c>
      <c r="BW449">
        <v>-82.037774999999996</v>
      </c>
      <c r="BX449">
        <v>4735096.5449999999</v>
      </c>
      <c r="BY449">
        <v>201.69200000000001</v>
      </c>
      <c r="BZ449">
        <v>34.9</v>
      </c>
      <c r="CA449" t="s">
        <v>7417</v>
      </c>
      <c r="CB449">
        <v>7</v>
      </c>
      <c r="CC449">
        <v>9</v>
      </c>
      <c r="CD449">
        <v>11</v>
      </c>
      <c r="CE449">
        <v>11</v>
      </c>
      <c r="CF449" t="s">
        <v>5752</v>
      </c>
      <c r="CG449">
        <v>414</v>
      </c>
      <c r="CH449" t="s">
        <v>3710</v>
      </c>
      <c r="CI449" t="s">
        <v>8656</v>
      </c>
      <c r="CJ449">
        <v>5.56</v>
      </c>
      <c r="CK449">
        <v>1.8</v>
      </c>
    </row>
    <row r="450" spans="1:89" x14ac:dyDescent="0.35">
      <c r="A450" t="s">
        <v>6562</v>
      </c>
      <c r="B450">
        <v>449</v>
      </c>
      <c r="C450" t="s">
        <v>7778</v>
      </c>
      <c r="D450">
        <v>717</v>
      </c>
      <c r="E450">
        <v>2324.0770000000002</v>
      </c>
      <c r="F450">
        <v>10</v>
      </c>
      <c r="G450" t="s">
        <v>7798</v>
      </c>
      <c r="H450" t="s">
        <v>7773</v>
      </c>
      <c r="I450" t="s">
        <v>7810</v>
      </c>
      <c r="J450">
        <v>10</v>
      </c>
      <c r="K450">
        <v>0.56000000000000005</v>
      </c>
      <c r="L450">
        <v>149</v>
      </c>
      <c r="M450">
        <v>9</v>
      </c>
      <c r="N450" t="s">
        <v>7529</v>
      </c>
      <c r="Q450" t="s">
        <v>7805</v>
      </c>
      <c r="R450" t="s">
        <v>3293</v>
      </c>
      <c r="S450" t="s">
        <v>7235</v>
      </c>
      <c r="T450" t="s">
        <v>7378</v>
      </c>
      <c r="U450" t="s">
        <v>7378</v>
      </c>
      <c r="V450">
        <v>5.56</v>
      </c>
      <c r="W450" t="s">
        <v>7848</v>
      </c>
      <c r="X450">
        <v>1.8</v>
      </c>
      <c r="Y450" t="s">
        <v>7774</v>
      </c>
      <c r="Z450" t="s">
        <v>7783</v>
      </c>
      <c r="AA450" t="s">
        <v>7774</v>
      </c>
      <c r="AB450">
        <v>25</v>
      </c>
      <c r="AC450">
        <v>25</v>
      </c>
      <c r="AD450">
        <v>20</v>
      </c>
      <c r="AE450" t="s">
        <v>5785</v>
      </c>
      <c r="AF450">
        <v>42.763686759999999</v>
      </c>
      <c r="AG450">
        <v>-82.037775330000002</v>
      </c>
      <c r="AH450">
        <v>201.7</v>
      </c>
      <c r="AI450">
        <v>290</v>
      </c>
      <c r="AK450">
        <v>15</v>
      </c>
      <c r="AL450">
        <v>986</v>
      </c>
      <c r="AM450">
        <v>5.3029999999999999</v>
      </c>
      <c r="AN450">
        <v>0</v>
      </c>
      <c r="AO450">
        <v>1972</v>
      </c>
      <c r="AP450">
        <v>1995</v>
      </c>
      <c r="AS450">
        <v>1.1599999999999999</v>
      </c>
      <c r="AT450">
        <v>1.1499999999999999</v>
      </c>
      <c r="AV450">
        <v>2.02</v>
      </c>
      <c r="AW450">
        <v>2</v>
      </c>
      <c r="BC450">
        <v>0.56000000000000005</v>
      </c>
      <c r="BD450">
        <v>149</v>
      </c>
      <c r="BE450" t="s">
        <v>6561</v>
      </c>
      <c r="BF450" t="s">
        <v>6562</v>
      </c>
      <c r="BG450">
        <v>449</v>
      </c>
      <c r="BH450" t="s">
        <v>7810</v>
      </c>
      <c r="BI450" t="s">
        <v>7773</v>
      </c>
      <c r="BJ450">
        <v>449</v>
      </c>
      <c r="BK450">
        <v>2430</v>
      </c>
      <c r="BR450">
        <v>12</v>
      </c>
      <c r="BS450">
        <v>0.69</v>
      </c>
      <c r="BT450">
        <v>0.62</v>
      </c>
      <c r="BU450">
        <v>0.63</v>
      </c>
      <c r="BV450">
        <v>42.763686759999999</v>
      </c>
      <c r="BW450">
        <v>-82.037775330000002</v>
      </c>
      <c r="BX450">
        <v>4735095.3049999997</v>
      </c>
      <c r="BY450">
        <v>201.69399999999999</v>
      </c>
      <c r="BZ450">
        <v>34.200000000000003</v>
      </c>
      <c r="CA450" t="s">
        <v>7574</v>
      </c>
      <c r="CB450">
        <v>7</v>
      </c>
      <c r="CC450">
        <v>10</v>
      </c>
      <c r="CD450">
        <v>11</v>
      </c>
      <c r="CE450">
        <v>11</v>
      </c>
      <c r="CF450" t="s">
        <v>5752</v>
      </c>
      <c r="CG450">
        <v>414</v>
      </c>
      <c r="CH450" t="s">
        <v>3710</v>
      </c>
      <c r="CI450" t="s">
        <v>8656</v>
      </c>
      <c r="CJ450">
        <v>5.56</v>
      </c>
      <c r="CK450">
        <v>1.8</v>
      </c>
    </row>
    <row r="451" spans="1:89" x14ac:dyDescent="0.35">
      <c r="A451" t="s">
        <v>6564</v>
      </c>
      <c r="B451">
        <v>450</v>
      </c>
      <c r="C451" t="s">
        <v>7778</v>
      </c>
      <c r="D451">
        <v>718</v>
      </c>
      <c r="E451">
        <v>2325.326</v>
      </c>
      <c r="F451">
        <v>10</v>
      </c>
      <c r="G451" t="s">
        <v>7798</v>
      </c>
      <c r="H451" t="s">
        <v>7773</v>
      </c>
      <c r="I451" t="s">
        <v>7810</v>
      </c>
      <c r="J451">
        <v>11</v>
      </c>
      <c r="K451">
        <v>0.61</v>
      </c>
      <c r="L451">
        <v>145</v>
      </c>
      <c r="M451">
        <v>7</v>
      </c>
      <c r="N451" t="s">
        <v>7529</v>
      </c>
      <c r="Q451" t="s">
        <v>7805</v>
      </c>
      <c r="R451" t="s">
        <v>3293</v>
      </c>
      <c r="S451" t="s">
        <v>7235</v>
      </c>
      <c r="T451" t="s">
        <v>7378</v>
      </c>
      <c r="U451" t="s">
        <v>7378</v>
      </c>
      <c r="V451">
        <v>5.56</v>
      </c>
      <c r="W451" t="s">
        <v>7848</v>
      </c>
      <c r="X451">
        <v>1.8</v>
      </c>
      <c r="Y451" t="s">
        <v>7774</v>
      </c>
      <c r="Z451" t="s">
        <v>7783</v>
      </c>
      <c r="AA451" t="s">
        <v>7774</v>
      </c>
      <c r="AB451">
        <v>25</v>
      </c>
      <c r="AC451">
        <v>25</v>
      </c>
      <c r="AD451">
        <v>20</v>
      </c>
      <c r="AE451" t="s">
        <v>5785</v>
      </c>
      <c r="AF451">
        <v>42.763675419999998</v>
      </c>
      <c r="AG451">
        <v>-82.037775699999997</v>
      </c>
      <c r="AH451">
        <v>201.7</v>
      </c>
      <c r="AI451">
        <v>290</v>
      </c>
      <c r="AK451">
        <v>15</v>
      </c>
      <c r="AL451">
        <v>986</v>
      </c>
      <c r="AM451">
        <v>6.5540000000000003</v>
      </c>
      <c r="AN451">
        <v>0</v>
      </c>
      <c r="AO451">
        <v>1958</v>
      </c>
      <c r="AP451">
        <v>1983</v>
      </c>
      <c r="AS451">
        <v>1.1599999999999999</v>
      </c>
      <c r="AT451">
        <v>1.1399999999999999</v>
      </c>
      <c r="AV451">
        <v>2.0099999999999998</v>
      </c>
      <c r="AW451">
        <v>1.99</v>
      </c>
      <c r="BC451">
        <v>0.61</v>
      </c>
      <c r="BD451">
        <v>145</v>
      </c>
      <c r="BE451" t="s">
        <v>6563</v>
      </c>
      <c r="BF451" t="s">
        <v>6564</v>
      </c>
      <c r="BG451">
        <v>450</v>
      </c>
      <c r="BH451" t="s">
        <v>7810</v>
      </c>
      <c r="BI451" t="s">
        <v>7773</v>
      </c>
      <c r="BJ451">
        <v>450</v>
      </c>
      <c r="BK451">
        <v>2430</v>
      </c>
      <c r="BR451">
        <v>12</v>
      </c>
      <c r="BS451">
        <v>0.69</v>
      </c>
      <c r="BT451">
        <v>0.62</v>
      </c>
      <c r="BU451">
        <v>0.63</v>
      </c>
      <c r="BV451">
        <v>42.763675419999998</v>
      </c>
      <c r="BW451">
        <v>-82.037775699999997</v>
      </c>
      <c r="BX451">
        <v>4735094.0470000003</v>
      </c>
      <c r="BY451">
        <v>201.69900000000001</v>
      </c>
      <c r="BZ451">
        <v>34.4</v>
      </c>
      <c r="CA451" t="s">
        <v>7378</v>
      </c>
      <c r="CB451">
        <v>7</v>
      </c>
      <c r="CC451">
        <v>10</v>
      </c>
      <c r="CD451">
        <v>11</v>
      </c>
      <c r="CE451">
        <v>11</v>
      </c>
      <c r="CF451" t="s">
        <v>5752</v>
      </c>
      <c r="CG451">
        <v>414</v>
      </c>
      <c r="CH451" t="s">
        <v>3710</v>
      </c>
      <c r="CI451" t="s">
        <v>8656</v>
      </c>
      <c r="CJ451">
        <v>5.56</v>
      </c>
      <c r="CK451">
        <v>1.8</v>
      </c>
    </row>
    <row r="452" spans="1:89" x14ac:dyDescent="0.35">
      <c r="A452" t="s">
        <v>6566</v>
      </c>
      <c r="B452">
        <v>451</v>
      </c>
      <c r="C452" t="s">
        <v>7778</v>
      </c>
      <c r="D452">
        <v>719</v>
      </c>
      <c r="E452">
        <v>2326.5340000000001</v>
      </c>
      <c r="F452">
        <v>10</v>
      </c>
      <c r="G452" t="s">
        <v>7798</v>
      </c>
      <c r="H452" t="s">
        <v>7773</v>
      </c>
      <c r="I452" t="s">
        <v>7810</v>
      </c>
      <c r="J452">
        <v>11</v>
      </c>
      <c r="K452">
        <v>0.61</v>
      </c>
      <c r="L452">
        <v>100</v>
      </c>
      <c r="M452">
        <v>7</v>
      </c>
      <c r="N452" t="s">
        <v>7529</v>
      </c>
      <c r="Q452" t="s">
        <v>7805</v>
      </c>
      <c r="R452" t="s">
        <v>3293</v>
      </c>
      <c r="S452" t="s">
        <v>7235</v>
      </c>
      <c r="T452" t="s">
        <v>7378</v>
      </c>
      <c r="U452" t="s">
        <v>7378</v>
      </c>
      <c r="V452">
        <v>5.56</v>
      </c>
      <c r="W452" t="s">
        <v>7848</v>
      </c>
      <c r="X452">
        <v>1.8</v>
      </c>
      <c r="Y452" t="s">
        <v>7774</v>
      </c>
      <c r="Z452" t="s">
        <v>7783</v>
      </c>
      <c r="AA452" t="s">
        <v>7774</v>
      </c>
      <c r="AB452">
        <v>25</v>
      </c>
      <c r="AC452">
        <v>25</v>
      </c>
      <c r="AD452">
        <v>20</v>
      </c>
      <c r="AE452" t="s">
        <v>5785</v>
      </c>
      <c r="AF452">
        <v>42.76366428</v>
      </c>
      <c r="AG452">
        <v>-82.037776070000007</v>
      </c>
      <c r="AH452">
        <v>201.7</v>
      </c>
      <c r="AI452">
        <v>290</v>
      </c>
      <c r="AK452">
        <v>15</v>
      </c>
      <c r="AL452">
        <v>986</v>
      </c>
      <c r="AM452">
        <v>7.7839999999999998</v>
      </c>
      <c r="AN452">
        <v>-0.161</v>
      </c>
      <c r="AO452">
        <v>1984</v>
      </c>
      <c r="AP452">
        <v>2005</v>
      </c>
      <c r="AS452">
        <v>1.17</v>
      </c>
      <c r="AT452">
        <v>1.1599999999999999</v>
      </c>
      <c r="AV452">
        <v>2.0299999999999998</v>
      </c>
      <c r="AW452">
        <v>2.0099999999999998</v>
      </c>
      <c r="BC452">
        <v>0.61</v>
      </c>
      <c r="BD452">
        <v>100</v>
      </c>
      <c r="BE452" t="s">
        <v>6565</v>
      </c>
      <c r="BF452" t="s">
        <v>6566</v>
      </c>
      <c r="BG452">
        <v>451</v>
      </c>
      <c r="BH452" t="s">
        <v>7810</v>
      </c>
      <c r="BI452" t="s">
        <v>7773</v>
      </c>
      <c r="BJ452">
        <v>451</v>
      </c>
      <c r="BK452">
        <v>2430</v>
      </c>
      <c r="BR452">
        <v>12</v>
      </c>
      <c r="BS452">
        <v>0.69</v>
      </c>
      <c r="BT452">
        <v>0.61</v>
      </c>
      <c r="BU452">
        <v>0.62</v>
      </c>
      <c r="BV452">
        <v>42.76366428</v>
      </c>
      <c r="BW452">
        <v>-82.037776070000007</v>
      </c>
      <c r="BX452">
        <v>4735092.8099999996</v>
      </c>
      <c r="BY452">
        <v>201.70500000000001</v>
      </c>
      <c r="BZ452">
        <v>34.6</v>
      </c>
      <c r="CA452" t="s">
        <v>7378</v>
      </c>
      <c r="CB452">
        <v>7</v>
      </c>
      <c r="CC452">
        <v>10</v>
      </c>
      <c r="CD452">
        <v>11</v>
      </c>
      <c r="CE452">
        <v>11</v>
      </c>
      <c r="CF452" t="s">
        <v>5752</v>
      </c>
      <c r="CG452">
        <v>414</v>
      </c>
      <c r="CH452" t="s">
        <v>3710</v>
      </c>
      <c r="CI452" t="s">
        <v>8656</v>
      </c>
      <c r="CJ452">
        <v>5.56</v>
      </c>
      <c r="CK452">
        <v>1.8</v>
      </c>
    </row>
    <row r="453" spans="1:89" x14ac:dyDescent="0.35">
      <c r="A453" t="s">
        <v>4517</v>
      </c>
      <c r="B453">
        <v>452</v>
      </c>
      <c r="C453" t="s">
        <v>7778</v>
      </c>
      <c r="D453">
        <v>725</v>
      </c>
      <c r="E453">
        <v>2366.2779999999998</v>
      </c>
      <c r="F453">
        <v>10</v>
      </c>
      <c r="G453" t="s">
        <v>7782</v>
      </c>
      <c r="H453" t="s">
        <v>7773</v>
      </c>
      <c r="I453" t="s">
        <v>7797</v>
      </c>
      <c r="J453">
        <v>13</v>
      </c>
      <c r="K453">
        <v>0.73</v>
      </c>
      <c r="L453">
        <v>13</v>
      </c>
      <c r="M453">
        <v>9</v>
      </c>
      <c r="N453" t="s">
        <v>7616</v>
      </c>
      <c r="Q453" t="s">
        <v>7805</v>
      </c>
      <c r="R453" t="s">
        <v>7774</v>
      </c>
      <c r="S453" t="s">
        <v>7236</v>
      </c>
      <c r="T453" t="s">
        <v>7619</v>
      </c>
      <c r="U453" t="s">
        <v>7619</v>
      </c>
      <c r="V453">
        <v>5.56</v>
      </c>
      <c r="W453" t="s">
        <v>7934</v>
      </c>
      <c r="X453">
        <v>1.8</v>
      </c>
      <c r="Y453" t="s">
        <v>7774</v>
      </c>
      <c r="Z453" t="s">
        <v>7783</v>
      </c>
      <c r="AA453" t="s">
        <v>7774</v>
      </c>
      <c r="AE453" t="s">
        <v>5762</v>
      </c>
      <c r="AF453">
        <v>42.763303970000003</v>
      </c>
      <c r="AG453">
        <v>-82.037790459999997</v>
      </c>
      <c r="AH453">
        <v>201.8</v>
      </c>
      <c r="AI453">
        <v>290</v>
      </c>
      <c r="AK453">
        <v>15</v>
      </c>
      <c r="AL453">
        <v>986</v>
      </c>
      <c r="AM453">
        <v>0.77200000000000002</v>
      </c>
      <c r="AN453">
        <v>139.49299999999999</v>
      </c>
      <c r="AO453">
        <v>2110</v>
      </c>
      <c r="AP453">
        <v>2111</v>
      </c>
      <c r="AS453">
        <v>1.23</v>
      </c>
      <c r="AT453">
        <v>1.23</v>
      </c>
      <c r="AV453">
        <v>2.14</v>
      </c>
      <c r="AW453">
        <v>2.14</v>
      </c>
      <c r="BC453">
        <v>0.73</v>
      </c>
      <c r="BD453">
        <v>13</v>
      </c>
      <c r="BE453" t="s">
        <v>1712</v>
      </c>
      <c r="BF453" t="s">
        <v>4517</v>
      </c>
      <c r="BG453">
        <v>452</v>
      </c>
      <c r="BH453" t="s">
        <v>7797</v>
      </c>
      <c r="BI453" t="s">
        <v>7773</v>
      </c>
      <c r="BJ453">
        <v>452</v>
      </c>
      <c r="BK453">
        <v>2480</v>
      </c>
      <c r="BR453">
        <v>13</v>
      </c>
      <c r="BS453">
        <v>0.66</v>
      </c>
      <c r="BT453">
        <v>0.57999999999999996</v>
      </c>
      <c r="BU453">
        <v>0.57999999999999996</v>
      </c>
      <c r="BV453">
        <v>42.763303970000003</v>
      </c>
      <c r="BW453">
        <v>-82.037790459999997</v>
      </c>
      <c r="BX453">
        <v>4735052.8140000002</v>
      </c>
      <c r="BY453">
        <v>201.76300000000001</v>
      </c>
      <c r="BZ453">
        <v>15</v>
      </c>
      <c r="CA453" t="s">
        <v>7620</v>
      </c>
      <c r="CB453">
        <v>7</v>
      </c>
      <c r="CC453">
        <v>10</v>
      </c>
      <c r="CD453">
        <v>12</v>
      </c>
      <c r="CE453">
        <v>12</v>
      </c>
      <c r="CF453" t="s">
        <v>5752</v>
      </c>
      <c r="CG453">
        <v>414</v>
      </c>
      <c r="CH453" t="s">
        <v>3339</v>
      </c>
      <c r="CI453" t="s">
        <v>8652</v>
      </c>
      <c r="CJ453">
        <v>5.56</v>
      </c>
      <c r="CK453">
        <v>1.9</v>
      </c>
    </row>
    <row r="454" spans="1:89" x14ac:dyDescent="0.35">
      <c r="A454" t="s">
        <v>4522</v>
      </c>
      <c r="B454">
        <v>453</v>
      </c>
      <c r="C454" t="s">
        <v>7778</v>
      </c>
      <c r="D454">
        <v>732</v>
      </c>
      <c r="E454">
        <v>2430.08</v>
      </c>
      <c r="F454">
        <v>10</v>
      </c>
      <c r="G454" t="s">
        <v>7782</v>
      </c>
      <c r="H454" t="s">
        <v>7773</v>
      </c>
      <c r="I454" t="s">
        <v>5753</v>
      </c>
      <c r="J454">
        <v>14</v>
      </c>
      <c r="K454">
        <v>0.78</v>
      </c>
      <c r="L454">
        <v>7</v>
      </c>
      <c r="M454">
        <v>9</v>
      </c>
      <c r="N454" t="s">
        <v>7654</v>
      </c>
      <c r="Q454" t="s">
        <v>7784</v>
      </c>
      <c r="R454" t="s">
        <v>7774</v>
      </c>
      <c r="S454" t="s">
        <v>7237</v>
      </c>
      <c r="T454" t="s">
        <v>7623</v>
      </c>
      <c r="U454" t="s">
        <v>7623</v>
      </c>
      <c r="V454">
        <v>5.56</v>
      </c>
      <c r="W454" t="s">
        <v>7935</v>
      </c>
      <c r="X454">
        <v>1.8</v>
      </c>
      <c r="Y454" t="s">
        <v>7774</v>
      </c>
      <c r="Z454" t="s">
        <v>7789</v>
      </c>
      <c r="AA454" t="s">
        <v>7774</v>
      </c>
      <c r="AE454" t="s">
        <v>5678</v>
      </c>
      <c r="AF454">
        <v>42.762726120000004</v>
      </c>
      <c r="AG454">
        <v>-82.037812880000004</v>
      </c>
      <c r="AH454">
        <v>201.7</v>
      </c>
      <c r="AI454">
        <v>290</v>
      </c>
      <c r="AK454">
        <v>15</v>
      </c>
      <c r="AL454">
        <v>986</v>
      </c>
      <c r="AM454">
        <v>2.3769999999999998</v>
      </c>
      <c r="AN454">
        <v>412.00299999999999</v>
      </c>
      <c r="AO454">
        <v>2117</v>
      </c>
      <c r="AP454">
        <v>2117</v>
      </c>
      <c r="AS454">
        <v>1.24</v>
      </c>
      <c r="AT454">
        <v>1.24</v>
      </c>
      <c r="AV454">
        <v>2.15</v>
      </c>
      <c r="AW454">
        <v>2.15</v>
      </c>
      <c r="BC454">
        <v>0.78</v>
      </c>
      <c r="BD454">
        <v>7</v>
      </c>
      <c r="BE454" t="s">
        <v>1717</v>
      </c>
      <c r="BF454" t="s">
        <v>4522</v>
      </c>
      <c r="BG454">
        <v>453</v>
      </c>
      <c r="BH454" t="s">
        <v>5753</v>
      </c>
      <c r="BI454" t="s">
        <v>7773</v>
      </c>
      <c r="BJ454">
        <v>453</v>
      </c>
      <c r="BK454">
        <v>2540</v>
      </c>
      <c r="BR454">
        <v>13</v>
      </c>
      <c r="BS454">
        <v>0.66</v>
      </c>
      <c r="BT454">
        <v>0.57999999999999996</v>
      </c>
      <c r="BU454">
        <v>0.57999999999999996</v>
      </c>
      <c r="BV454">
        <v>42.762726120000004</v>
      </c>
      <c r="BW454">
        <v>-82.037812880000004</v>
      </c>
      <c r="BX454">
        <v>4734988.6689999998</v>
      </c>
      <c r="BY454">
        <v>201.739</v>
      </c>
      <c r="BZ454">
        <v>142.9</v>
      </c>
      <c r="CA454" t="s">
        <v>7624</v>
      </c>
      <c r="CB454">
        <v>7</v>
      </c>
      <c r="CC454">
        <v>10</v>
      </c>
      <c r="CD454">
        <v>12</v>
      </c>
      <c r="CE454">
        <v>12</v>
      </c>
      <c r="CF454" t="s">
        <v>5677</v>
      </c>
      <c r="CG454">
        <v>414</v>
      </c>
      <c r="CH454" t="s">
        <v>3290</v>
      </c>
      <c r="CI454" t="s">
        <v>7332</v>
      </c>
      <c r="CJ454">
        <v>5.56</v>
      </c>
      <c r="CK454">
        <v>1.9</v>
      </c>
    </row>
    <row r="455" spans="1:89" x14ac:dyDescent="0.35">
      <c r="A455" t="s">
        <v>4523</v>
      </c>
      <c r="B455">
        <v>454</v>
      </c>
      <c r="C455" t="s">
        <v>7778</v>
      </c>
      <c r="D455">
        <v>733</v>
      </c>
      <c r="E455">
        <v>2432.0810000000001</v>
      </c>
      <c r="F455">
        <v>10</v>
      </c>
      <c r="G455" t="s">
        <v>7782</v>
      </c>
      <c r="H455" t="s">
        <v>7773</v>
      </c>
      <c r="I455" t="s">
        <v>5753</v>
      </c>
      <c r="J455">
        <v>10</v>
      </c>
      <c r="K455">
        <v>0.55000000000000004</v>
      </c>
      <c r="L455">
        <v>7</v>
      </c>
      <c r="M455">
        <v>8</v>
      </c>
      <c r="N455" t="s">
        <v>7519</v>
      </c>
      <c r="Q455" t="s">
        <v>7784</v>
      </c>
      <c r="R455" t="s">
        <v>7774</v>
      </c>
      <c r="S455" t="s">
        <v>7237</v>
      </c>
      <c r="T455" t="s">
        <v>7623</v>
      </c>
      <c r="U455" t="s">
        <v>7623</v>
      </c>
      <c r="V455">
        <v>5.56</v>
      </c>
      <c r="W455" t="s">
        <v>7935</v>
      </c>
      <c r="X455">
        <v>1.8</v>
      </c>
      <c r="Y455" t="s">
        <v>7774</v>
      </c>
      <c r="Z455" t="s">
        <v>7789</v>
      </c>
      <c r="AA455" t="s">
        <v>7774</v>
      </c>
      <c r="AE455" t="s">
        <v>5859</v>
      </c>
      <c r="AF455">
        <v>42.762708000000003</v>
      </c>
      <c r="AG455">
        <v>-82.037813560000004</v>
      </c>
      <c r="AH455">
        <v>201.7</v>
      </c>
      <c r="AI455">
        <v>290</v>
      </c>
      <c r="AK455">
        <v>15</v>
      </c>
      <c r="AL455">
        <v>986</v>
      </c>
      <c r="AM455">
        <v>4.3780000000000001</v>
      </c>
      <c r="AN455">
        <v>410.46600000000001</v>
      </c>
      <c r="AO455">
        <v>2117</v>
      </c>
      <c r="AP455">
        <v>2118</v>
      </c>
      <c r="AS455">
        <v>1.24</v>
      </c>
      <c r="AT455">
        <v>1.24</v>
      </c>
      <c r="AV455">
        <v>2.15</v>
      </c>
      <c r="AW455">
        <v>2.15</v>
      </c>
      <c r="BC455">
        <v>0.55000000000000004</v>
      </c>
      <c r="BD455">
        <v>7</v>
      </c>
      <c r="BE455" t="s">
        <v>1718</v>
      </c>
      <c r="BF455" t="s">
        <v>4523</v>
      </c>
      <c r="BG455">
        <v>454</v>
      </c>
      <c r="BH455" t="s">
        <v>5753</v>
      </c>
      <c r="BI455" t="s">
        <v>7773</v>
      </c>
      <c r="BJ455">
        <v>454</v>
      </c>
      <c r="BK455">
        <v>2540</v>
      </c>
      <c r="BT455">
        <v>0.57999999999999996</v>
      </c>
      <c r="BU455">
        <v>0.57999999999999996</v>
      </c>
      <c r="BV455">
        <v>42.762708000000003</v>
      </c>
      <c r="BW455">
        <v>-82.037813560000004</v>
      </c>
      <c r="BX455">
        <v>4734986.6569999997</v>
      </c>
      <c r="BY455">
        <v>201.739</v>
      </c>
      <c r="BZ455">
        <v>142.19999999999999</v>
      </c>
      <c r="CA455" t="s">
        <v>7509</v>
      </c>
      <c r="CB455">
        <v>7</v>
      </c>
      <c r="CD455">
        <v>12</v>
      </c>
      <c r="CE455">
        <v>12</v>
      </c>
      <c r="CF455" t="s">
        <v>5677</v>
      </c>
      <c r="CG455">
        <v>414</v>
      </c>
      <c r="CH455" t="s">
        <v>3290</v>
      </c>
      <c r="CI455" t="s">
        <v>7332</v>
      </c>
      <c r="CJ455">
        <v>5.56</v>
      </c>
      <c r="CK455">
        <v>1.9</v>
      </c>
    </row>
    <row r="456" spans="1:89" x14ac:dyDescent="0.35">
      <c r="A456" t="s">
        <v>4524</v>
      </c>
      <c r="B456">
        <v>455</v>
      </c>
      <c r="C456" t="s">
        <v>7778</v>
      </c>
      <c r="D456">
        <v>734</v>
      </c>
      <c r="E456">
        <v>2432.3150000000001</v>
      </c>
      <c r="F456">
        <v>10</v>
      </c>
      <c r="G456" t="s">
        <v>7782</v>
      </c>
      <c r="H456" t="s">
        <v>7773</v>
      </c>
      <c r="I456" t="s">
        <v>5753</v>
      </c>
      <c r="J456">
        <v>11</v>
      </c>
      <c r="K456">
        <v>0.62</v>
      </c>
      <c r="L456">
        <v>8</v>
      </c>
      <c r="M456">
        <v>7</v>
      </c>
      <c r="N456" t="s">
        <v>7509</v>
      </c>
      <c r="Q456" t="s">
        <v>7784</v>
      </c>
      <c r="R456" t="s">
        <v>7774</v>
      </c>
      <c r="S456" t="s">
        <v>7237</v>
      </c>
      <c r="T456" t="s">
        <v>7623</v>
      </c>
      <c r="U456" t="s">
        <v>7623</v>
      </c>
      <c r="V456">
        <v>5.56</v>
      </c>
      <c r="W456" t="s">
        <v>7935</v>
      </c>
      <c r="X456">
        <v>1.8</v>
      </c>
      <c r="Y456" t="s">
        <v>7774</v>
      </c>
      <c r="Z456" t="s">
        <v>7789</v>
      </c>
      <c r="AA456" t="s">
        <v>7774</v>
      </c>
      <c r="AE456" t="s">
        <v>5678</v>
      </c>
      <c r="AF456">
        <v>42.762705879999999</v>
      </c>
      <c r="AG456">
        <v>-82.037813639999996</v>
      </c>
      <c r="AH456">
        <v>201.7</v>
      </c>
      <c r="AI456">
        <v>290</v>
      </c>
      <c r="AK456">
        <v>15</v>
      </c>
      <c r="AL456">
        <v>986</v>
      </c>
      <c r="AM456">
        <v>4.6120000000000001</v>
      </c>
      <c r="AN456">
        <v>406.51600000000002</v>
      </c>
      <c r="AO456">
        <v>2116</v>
      </c>
      <c r="AP456">
        <v>2117</v>
      </c>
      <c r="AS456">
        <v>1.24</v>
      </c>
      <c r="AT456">
        <v>1.24</v>
      </c>
      <c r="AV456">
        <v>2.15</v>
      </c>
      <c r="AW456">
        <v>2.15</v>
      </c>
      <c r="BC456">
        <v>0.62</v>
      </c>
      <c r="BD456">
        <v>8</v>
      </c>
      <c r="BE456" t="s">
        <v>1719</v>
      </c>
      <c r="BF456" t="s">
        <v>4524</v>
      </c>
      <c r="BG456">
        <v>455</v>
      </c>
      <c r="BH456" t="s">
        <v>5753</v>
      </c>
      <c r="BI456" t="s">
        <v>7773</v>
      </c>
      <c r="BJ456">
        <v>455</v>
      </c>
      <c r="BK456">
        <v>2540</v>
      </c>
      <c r="BR456">
        <v>13</v>
      </c>
      <c r="BS456">
        <v>0.66</v>
      </c>
      <c r="BT456">
        <v>0.57999999999999996</v>
      </c>
      <c r="BU456">
        <v>0.57999999999999996</v>
      </c>
      <c r="BV456">
        <v>42.762705879999999</v>
      </c>
      <c r="BW456">
        <v>-82.037813639999996</v>
      </c>
      <c r="BX456">
        <v>4734986.4230000004</v>
      </c>
      <c r="BY456">
        <v>201.739</v>
      </c>
      <c r="BZ456">
        <v>140.6</v>
      </c>
      <c r="CA456" t="s">
        <v>7625</v>
      </c>
      <c r="CB456">
        <v>7</v>
      </c>
      <c r="CC456">
        <v>10</v>
      </c>
      <c r="CD456">
        <v>12</v>
      </c>
      <c r="CE456">
        <v>12</v>
      </c>
      <c r="CF456" t="s">
        <v>5677</v>
      </c>
      <c r="CG456">
        <v>414</v>
      </c>
      <c r="CH456" t="s">
        <v>3290</v>
      </c>
      <c r="CI456" t="s">
        <v>7332</v>
      </c>
      <c r="CJ456">
        <v>5.56</v>
      </c>
      <c r="CK456">
        <v>1.9</v>
      </c>
    </row>
    <row r="457" spans="1:89" x14ac:dyDescent="0.35">
      <c r="A457" t="s">
        <v>4525</v>
      </c>
      <c r="B457">
        <v>456</v>
      </c>
      <c r="C457" t="s">
        <v>7778</v>
      </c>
      <c r="D457">
        <v>735</v>
      </c>
      <c r="E457">
        <v>2434.2130000000002</v>
      </c>
      <c r="F457">
        <v>10</v>
      </c>
      <c r="G457" t="s">
        <v>7782</v>
      </c>
      <c r="H457" t="s">
        <v>7773</v>
      </c>
      <c r="I457" t="s">
        <v>5753</v>
      </c>
      <c r="J457">
        <v>10</v>
      </c>
      <c r="K457">
        <v>0.56000000000000005</v>
      </c>
      <c r="L457">
        <v>8</v>
      </c>
      <c r="M457">
        <v>15</v>
      </c>
      <c r="N457" t="s">
        <v>7625</v>
      </c>
      <c r="Q457" t="s">
        <v>7784</v>
      </c>
      <c r="R457" t="s">
        <v>7774</v>
      </c>
      <c r="S457" t="s">
        <v>7237</v>
      </c>
      <c r="T457" t="s">
        <v>7623</v>
      </c>
      <c r="U457" t="s">
        <v>7623</v>
      </c>
      <c r="V457">
        <v>5.56</v>
      </c>
      <c r="W457" t="s">
        <v>7935</v>
      </c>
      <c r="X457">
        <v>1.8</v>
      </c>
      <c r="Y457" t="s">
        <v>7774</v>
      </c>
      <c r="Z457" t="s">
        <v>7786</v>
      </c>
      <c r="AA457" t="s">
        <v>3293</v>
      </c>
      <c r="AB457">
        <v>10</v>
      </c>
      <c r="AC457">
        <v>10</v>
      </c>
      <c r="AD457">
        <v>15</v>
      </c>
      <c r="AE457" t="s">
        <v>5683</v>
      </c>
      <c r="AF457">
        <v>42.762688689999997</v>
      </c>
      <c r="AG457">
        <v>-82.03781429</v>
      </c>
      <c r="AH457">
        <v>201.7</v>
      </c>
      <c r="AI457">
        <v>290</v>
      </c>
      <c r="AK457">
        <v>15</v>
      </c>
      <c r="AL457">
        <v>986</v>
      </c>
      <c r="AM457">
        <v>6.51</v>
      </c>
      <c r="AN457">
        <v>398.71300000000002</v>
      </c>
      <c r="AO457">
        <v>2117</v>
      </c>
      <c r="AP457">
        <v>2117</v>
      </c>
      <c r="AS457">
        <v>1.24</v>
      </c>
      <c r="AT457">
        <v>1.24</v>
      </c>
      <c r="AV457">
        <v>2.15</v>
      </c>
      <c r="AW457">
        <v>2.15</v>
      </c>
      <c r="BC457">
        <v>0.56000000000000005</v>
      </c>
      <c r="BD457">
        <v>8</v>
      </c>
      <c r="BE457" t="s">
        <v>1720</v>
      </c>
      <c r="BF457" t="s">
        <v>4525</v>
      </c>
      <c r="BG457">
        <v>456</v>
      </c>
      <c r="BH457" t="s">
        <v>5753</v>
      </c>
      <c r="BI457" t="s">
        <v>7773</v>
      </c>
      <c r="BJ457">
        <v>456</v>
      </c>
      <c r="BK457">
        <v>2540</v>
      </c>
      <c r="BR457">
        <v>13</v>
      </c>
      <c r="BS457">
        <v>0.66</v>
      </c>
      <c r="BT457">
        <v>0.57999999999999996</v>
      </c>
      <c r="BU457">
        <v>0.57999999999999996</v>
      </c>
      <c r="BV457">
        <v>42.762688689999997</v>
      </c>
      <c r="BW457">
        <v>-82.03781429</v>
      </c>
      <c r="BX457">
        <v>4734984.5140000004</v>
      </c>
      <c r="BY457">
        <v>201.74</v>
      </c>
      <c r="BZ457">
        <v>137.30000000000001</v>
      </c>
      <c r="CA457" t="s">
        <v>7505</v>
      </c>
      <c r="CB457">
        <v>7</v>
      </c>
      <c r="CC457">
        <v>10</v>
      </c>
      <c r="CD457">
        <v>12</v>
      </c>
      <c r="CE457">
        <v>12</v>
      </c>
      <c r="CF457" t="s">
        <v>5677</v>
      </c>
      <c r="CG457">
        <v>414</v>
      </c>
      <c r="CH457" t="s">
        <v>3290</v>
      </c>
      <c r="CI457" t="s">
        <v>7332</v>
      </c>
      <c r="CJ457">
        <v>5.56</v>
      </c>
      <c r="CK457">
        <v>1.9</v>
      </c>
    </row>
    <row r="458" spans="1:89" x14ac:dyDescent="0.35">
      <c r="A458" t="s">
        <v>4526</v>
      </c>
      <c r="B458">
        <v>457</v>
      </c>
      <c r="C458" t="s">
        <v>7778</v>
      </c>
      <c r="D458">
        <v>736</v>
      </c>
      <c r="E458">
        <v>2435.2629999999999</v>
      </c>
      <c r="F458">
        <v>10</v>
      </c>
      <c r="G458" t="s">
        <v>7782</v>
      </c>
      <c r="H458" t="s">
        <v>7773</v>
      </c>
      <c r="I458" t="s">
        <v>5753</v>
      </c>
      <c r="J458">
        <v>11</v>
      </c>
      <c r="K458">
        <v>0.63</v>
      </c>
      <c r="L458">
        <v>10</v>
      </c>
      <c r="M458">
        <v>10</v>
      </c>
      <c r="N458" t="s">
        <v>7509</v>
      </c>
      <c r="Q458" t="s">
        <v>7784</v>
      </c>
      <c r="R458" t="s">
        <v>7774</v>
      </c>
      <c r="S458" t="s">
        <v>7237</v>
      </c>
      <c r="T458" t="s">
        <v>7623</v>
      </c>
      <c r="U458" t="s">
        <v>7623</v>
      </c>
      <c r="V458">
        <v>5.56</v>
      </c>
      <c r="W458" t="s">
        <v>7935</v>
      </c>
      <c r="X458">
        <v>1.8</v>
      </c>
      <c r="Y458" t="s">
        <v>7774</v>
      </c>
      <c r="Z458" t="s">
        <v>7788</v>
      </c>
      <c r="AA458" t="s">
        <v>7774</v>
      </c>
      <c r="AB458">
        <v>10</v>
      </c>
      <c r="AC458">
        <v>10</v>
      </c>
      <c r="AD458">
        <v>12</v>
      </c>
      <c r="AE458" t="s">
        <v>5683</v>
      </c>
      <c r="AF458">
        <v>42.762679200000001</v>
      </c>
      <c r="AG458">
        <v>-82.037814659999995</v>
      </c>
      <c r="AH458">
        <v>201.7</v>
      </c>
      <c r="AI458">
        <v>290</v>
      </c>
      <c r="AK458">
        <v>15</v>
      </c>
      <c r="AL458">
        <v>986</v>
      </c>
      <c r="AM458">
        <v>7.5579999999999998</v>
      </c>
      <c r="AN458">
        <v>404.94400000000002</v>
      </c>
      <c r="AO458">
        <v>2114</v>
      </c>
      <c r="AP458">
        <v>2115</v>
      </c>
      <c r="AS458">
        <v>1.24</v>
      </c>
      <c r="AT458">
        <v>1.23</v>
      </c>
      <c r="AV458">
        <v>2.14</v>
      </c>
      <c r="AW458">
        <v>2.14</v>
      </c>
      <c r="BC458">
        <v>0.63</v>
      </c>
      <c r="BD458">
        <v>10</v>
      </c>
      <c r="BE458" t="s">
        <v>1721</v>
      </c>
      <c r="BF458" t="s">
        <v>4526</v>
      </c>
      <c r="BG458">
        <v>457</v>
      </c>
      <c r="BH458" t="s">
        <v>5753</v>
      </c>
      <c r="BI458" t="s">
        <v>7773</v>
      </c>
      <c r="BJ458">
        <v>457</v>
      </c>
      <c r="BK458">
        <v>2540</v>
      </c>
      <c r="BR458">
        <v>13</v>
      </c>
      <c r="BS458">
        <v>0.66</v>
      </c>
      <c r="BT458">
        <v>0.57999999999999996</v>
      </c>
      <c r="BU458">
        <v>0.57999999999999996</v>
      </c>
      <c r="BV458">
        <v>42.762679200000001</v>
      </c>
      <c r="BW458">
        <v>-82.037814659999995</v>
      </c>
      <c r="BX458">
        <v>4734983.46</v>
      </c>
      <c r="BY458">
        <v>201.739</v>
      </c>
      <c r="BZ458">
        <v>139.9</v>
      </c>
      <c r="CA458" t="s">
        <v>7507</v>
      </c>
      <c r="CB458">
        <v>7</v>
      </c>
      <c r="CC458">
        <v>10</v>
      </c>
      <c r="CD458">
        <v>12</v>
      </c>
      <c r="CE458">
        <v>12</v>
      </c>
      <c r="CF458" t="s">
        <v>5677</v>
      </c>
      <c r="CG458">
        <v>414</v>
      </c>
      <c r="CH458" t="s">
        <v>3290</v>
      </c>
      <c r="CI458" t="s">
        <v>7332</v>
      </c>
      <c r="CJ458">
        <v>5.56</v>
      </c>
      <c r="CK458">
        <v>1.9</v>
      </c>
    </row>
    <row r="459" spans="1:89" x14ac:dyDescent="0.35">
      <c r="A459" t="s">
        <v>4527</v>
      </c>
      <c r="B459">
        <v>458</v>
      </c>
      <c r="C459" t="s">
        <v>7778</v>
      </c>
      <c r="D459">
        <v>737</v>
      </c>
      <c r="E459">
        <v>2437.2469999999998</v>
      </c>
      <c r="F459">
        <v>10</v>
      </c>
      <c r="G459" t="s">
        <v>7782</v>
      </c>
      <c r="H459" t="s">
        <v>7773</v>
      </c>
      <c r="I459" t="s">
        <v>5753</v>
      </c>
      <c r="J459">
        <v>10</v>
      </c>
      <c r="K459">
        <v>0.57999999999999996</v>
      </c>
      <c r="L459">
        <v>9</v>
      </c>
      <c r="M459">
        <v>8</v>
      </c>
      <c r="N459" t="s">
        <v>7499</v>
      </c>
      <c r="Q459" t="s">
        <v>7784</v>
      </c>
      <c r="R459" t="s">
        <v>7774</v>
      </c>
      <c r="S459" t="s">
        <v>7237</v>
      </c>
      <c r="T459" t="s">
        <v>7623</v>
      </c>
      <c r="U459" t="s">
        <v>7623</v>
      </c>
      <c r="V459">
        <v>5.56</v>
      </c>
      <c r="W459" t="s">
        <v>7935</v>
      </c>
      <c r="X459">
        <v>1.8</v>
      </c>
      <c r="Y459" t="s">
        <v>7774</v>
      </c>
      <c r="Z459" t="s">
        <v>7789</v>
      </c>
      <c r="AA459" t="s">
        <v>7774</v>
      </c>
      <c r="AE459" t="s">
        <v>5678</v>
      </c>
      <c r="AF459">
        <v>42.762661219999998</v>
      </c>
      <c r="AG459">
        <v>-82.037815370000004</v>
      </c>
      <c r="AH459">
        <v>201.7</v>
      </c>
      <c r="AI459">
        <v>290</v>
      </c>
      <c r="AK459">
        <v>15</v>
      </c>
      <c r="AL459">
        <v>986</v>
      </c>
      <c r="AM459">
        <v>9.5429999999999993</v>
      </c>
      <c r="AN459">
        <v>397.56099999999998</v>
      </c>
      <c r="AO459">
        <v>2116</v>
      </c>
      <c r="AP459">
        <v>2116</v>
      </c>
      <c r="AS459">
        <v>1.24</v>
      </c>
      <c r="AT459">
        <v>1.24</v>
      </c>
      <c r="AV459">
        <v>2.15</v>
      </c>
      <c r="AW459">
        <v>2.15</v>
      </c>
      <c r="BC459">
        <v>0.57999999999999996</v>
      </c>
      <c r="BD459">
        <v>9</v>
      </c>
      <c r="BE459" t="s">
        <v>1722</v>
      </c>
      <c r="BF459" t="s">
        <v>4527</v>
      </c>
      <c r="BG459">
        <v>458</v>
      </c>
      <c r="BH459" t="s">
        <v>5753</v>
      </c>
      <c r="BI459" t="s">
        <v>7773</v>
      </c>
      <c r="BJ459">
        <v>458</v>
      </c>
      <c r="BK459">
        <v>2540</v>
      </c>
      <c r="BR459">
        <v>13</v>
      </c>
      <c r="BS459">
        <v>0.66</v>
      </c>
      <c r="BT459">
        <v>0.57999999999999996</v>
      </c>
      <c r="BU459">
        <v>0.57999999999999996</v>
      </c>
      <c r="BV459">
        <v>42.762661219999998</v>
      </c>
      <c r="BW459">
        <v>-82.037815370000004</v>
      </c>
      <c r="BX459">
        <v>4734981.4649999999</v>
      </c>
      <c r="BY459">
        <v>201.733</v>
      </c>
      <c r="BZ459">
        <v>136.80000000000001</v>
      </c>
      <c r="CA459" t="s">
        <v>7570</v>
      </c>
      <c r="CB459">
        <v>7</v>
      </c>
      <c r="CC459">
        <v>10</v>
      </c>
      <c r="CD459">
        <v>12</v>
      </c>
      <c r="CE459">
        <v>12</v>
      </c>
      <c r="CF459" t="s">
        <v>5677</v>
      </c>
      <c r="CG459">
        <v>414</v>
      </c>
      <c r="CH459" t="s">
        <v>3290</v>
      </c>
      <c r="CI459" t="s">
        <v>7332</v>
      </c>
      <c r="CJ459">
        <v>5.56</v>
      </c>
      <c r="CK459">
        <v>1.9</v>
      </c>
    </row>
    <row r="460" spans="1:89" x14ac:dyDescent="0.35">
      <c r="A460" t="s">
        <v>4528</v>
      </c>
      <c r="B460">
        <v>459</v>
      </c>
      <c r="C460" t="s">
        <v>7778</v>
      </c>
      <c r="D460">
        <v>738</v>
      </c>
      <c r="E460">
        <v>2437.5250000000001</v>
      </c>
      <c r="F460">
        <v>10</v>
      </c>
      <c r="G460" t="s">
        <v>7782</v>
      </c>
      <c r="H460" t="s">
        <v>7773</v>
      </c>
      <c r="I460" t="s">
        <v>5753</v>
      </c>
      <c r="J460">
        <v>10</v>
      </c>
      <c r="K460">
        <v>0.56999999999999995</v>
      </c>
      <c r="L460">
        <v>5</v>
      </c>
      <c r="M460">
        <v>7</v>
      </c>
      <c r="N460" t="s">
        <v>7603</v>
      </c>
      <c r="Q460" t="s">
        <v>7784</v>
      </c>
      <c r="R460" t="s">
        <v>7774</v>
      </c>
      <c r="S460" t="s">
        <v>7237</v>
      </c>
      <c r="T460" t="s">
        <v>7623</v>
      </c>
      <c r="U460" t="s">
        <v>7623</v>
      </c>
      <c r="V460">
        <v>5.56</v>
      </c>
      <c r="W460" t="s">
        <v>7935</v>
      </c>
      <c r="X460">
        <v>1.9</v>
      </c>
      <c r="Y460" t="s">
        <v>7774</v>
      </c>
      <c r="Z460" t="s">
        <v>7789</v>
      </c>
      <c r="AA460" t="s">
        <v>7774</v>
      </c>
      <c r="AE460" t="s">
        <v>5678</v>
      </c>
      <c r="AF460">
        <v>42.762658680000001</v>
      </c>
      <c r="AG460">
        <v>-82.037815469999998</v>
      </c>
      <c r="AH460">
        <v>201.7</v>
      </c>
      <c r="AI460">
        <v>290</v>
      </c>
      <c r="AK460">
        <v>15</v>
      </c>
      <c r="AL460">
        <v>986</v>
      </c>
      <c r="AM460">
        <v>9.8230000000000004</v>
      </c>
      <c r="AN460">
        <v>411.97399999999999</v>
      </c>
      <c r="AO460">
        <v>2118</v>
      </c>
      <c r="AP460">
        <v>2119</v>
      </c>
      <c r="AS460">
        <v>1.24</v>
      </c>
      <c r="AT460">
        <v>1.24</v>
      </c>
      <c r="AV460">
        <v>2.15</v>
      </c>
      <c r="AW460">
        <v>2.15</v>
      </c>
      <c r="BC460">
        <v>0.56999999999999995</v>
      </c>
      <c r="BD460">
        <v>5</v>
      </c>
      <c r="BE460" t="s">
        <v>1723</v>
      </c>
      <c r="BF460" t="s">
        <v>4528</v>
      </c>
      <c r="BG460">
        <v>459</v>
      </c>
      <c r="BH460" t="s">
        <v>5753</v>
      </c>
      <c r="BI460" t="s">
        <v>7773</v>
      </c>
      <c r="BJ460">
        <v>459</v>
      </c>
      <c r="BK460">
        <v>2540</v>
      </c>
      <c r="BR460">
        <v>13</v>
      </c>
      <c r="BS460">
        <v>0.65</v>
      </c>
      <c r="BT460">
        <v>0.57999999999999996</v>
      </c>
      <c r="BU460">
        <v>0.57999999999999996</v>
      </c>
      <c r="BV460">
        <v>42.762658680000001</v>
      </c>
      <c r="BW460">
        <v>-82.037815469999998</v>
      </c>
      <c r="BX460">
        <v>4734981.1830000002</v>
      </c>
      <c r="BY460">
        <v>201.732</v>
      </c>
      <c r="BZ460">
        <v>142.9</v>
      </c>
      <c r="CA460" t="s">
        <v>7624</v>
      </c>
      <c r="CB460">
        <v>7</v>
      </c>
      <c r="CC460">
        <v>10</v>
      </c>
      <c r="CD460">
        <v>12</v>
      </c>
      <c r="CE460">
        <v>12</v>
      </c>
      <c r="CF460" t="s">
        <v>5677</v>
      </c>
      <c r="CG460">
        <v>414</v>
      </c>
      <c r="CH460" t="s">
        <v>3290</v>
      </c>
      <c r="CI460" t="s">
        <v>7332</v>
      </c>
      <c r="CJ460">
        <v>5.56</v>
      </c>
      <c r="CK460">
        <v>1.9</v>
      </c>
    </row>
    <row r="461" spans="1:89" x14ac:dyDescent="0.35">
      <c r="A461" t="s">
        <v>4529</v>
      </c>
      <c r="B461">
        <v>460</v>
      </c>
      <c r="C461" t="s">
        <v>7778</v>
      </c>
      <c r="D461">
        <v>739</v>
      </c>
      <c r="E461">
        <v>2437.864</v>
      </c>
      <c r="F461">
        <v>10</v>
      </c>
      <c r="G461" t="s">
        <v>7782</v>
      </c>
      <c r="H461" t="s">
        <v>7773</v>
      </c>
      <c r="I461" t="s">
        <v>5753</v>
      </c>
      <c r="J461">
        <v>12</v>
      </c>
      <c r="K461">
        <v>0.64</v>
      </c>
      <c r="L461">
        <v>8</v>
      </c>
      <c r="M461">
        <v>8</v>
      </c>
      <c r="N461" t="s">
        <v>7359</v>
      </c>
      <c r="Q461" t="s">
        <v>7784</v>
      </c>
      <c r="R461" t="s">
        <v>7774</v>
      </c>
      <c r="S461" t="s">
        <v>7237</v>
      </c>
      <c r="T461" t="s">
        <v>7623</v>
      </c>
      <c r="U461" t="s">
        <v>7623</v>
      </c>
      <c r="V461">
        <v>5.56</v>
      </c>
      <c r="W461" t="s">
        <v>7935</v>
      </c>
      <c r="X461">
        <v>1.9</v>
      </c>
      <c r="Y461" t="s">
        <v>7774</v>
      </c>
      <c r="Z461" t="s">
        <v>7789</v>
      </c>
      <c r="AA461" t="s">
        <v>7774</v>
      </c>
      <c r="AE461" t="s">
        <v>5678</v>
      </c>
      <c r="AF461">
        <v>42.762655629999998</v>
      </c>
      <c r="AG461">
        <v>-82.037815589999994</v>
      </c>
      <c r="AH461">
        <v>201.7</v>
      </c>
      <c r="AI461">
        <v>290</v>
      </c>
      <c r="AK461">
        <v>15</v>
      </c>
      <c r="AL461">
        <v>986</v>
      </c>
      <c r="AM461">
        <v>10.16</v>
      </c>
      <c r="AN461">
        <v>399.37400000000002</v>
      </c>
      <c r="AO461">
        <v>2116</v>
      </c>
      <c r="AP461">
        <v>2117</v>
      </c>
      <c r="AS461">
        <v>1.24</v>
      </c>
      <c r="AT461">
        <v>1.24</v>
      </c>
      <c r="AV461">
        <v>2.15</v>
      </c>
      <c r="AW461">
        <v>2.15</v>
      </c>
      <c r="BC461">
        <v>0.64</v>
      </c>
      <c r="BD461">
        <v>8</v>
      </c>
      <c r="BE461" t="s">
        <v>1724</v>
      </c>
      <c r="BF461" t="s">
        <v>4529</v>
      </c>
      <c r="BG461">
        <v>460</v>
      </c>
      <c r="BH461" t="s">
        <v>5753</v>
      </c>
      <c r="BI461" t="s">
        <v>7773</v>
      </c>
      <c r="BJ461">
        <v>460</v>
      </c>
      <c r="BK461">
        <v>2540</v>
      </c>
      <c r="BR461">
        <v>13</v>
      </c>
      <c r="BS461">
        <v>0.66</v>
      </c>
      <c r="BT461">
        <v>0.57999999999999996</v>
      </c>
      <c r="BU461">
        <v>0.57999999999999996</v>
      </c>
      <c r="BV461">
        <v>42.762655629999998</v>
      </c>
      <c r="BW461">
        <v>-82.037815589999994</v>
      </c>
      <c r="BX461">
        <v>4734980.8439999996</v>
      </c>
      <c r="BY461">
        <v>201.73</v>
      </c>
      <c r="BZ461">
        <v>137.6</v>
      </c>
      <c r="CA461" t="s">
        <v>7505</v>
      </c>
      <c r="CB461">
        <v>7</v>
      </c>
      <c r="CC461">
        <v>10</v>
      </c>
      <c r="CD461">
        <v>12</v>
      </c>
      <c r="CE461">
        <v>12</v>
      </c>
      <c r="CF461" t="s">
        <v>5677</v>
      </c>
      <c r="CG461">
        <v>414</v>
      </c>
      <c r="CH461" t="s">
        <v>3290</v>
      </c>
      <c r="CI461" t="s">
        <v>7332</v>
      </c>
      <c r="CJ461">
        <v>5.56</v>
      </c>
      <c r="CK461">
        <v>1.9</v>
      </c>
    </row>
    <row r="462" spans="1:89" x14ac:dyDescent="0.35">
      <c r="A462" t="s">
        <v>4535</v>
      </c>
      <c r="B462">
        <v>461</v>
      </c>
      <c r="C462" t="s">
        <v>7778</v>
      </c>
      <c r="D462">
        <v>743</v>
      </c>
      <c r="E462">
        <v>2464.098</v>
      </c>
      <c r="F462">
        <v>10</v>
      </c>
      <c r="G462" t="s">
        <v>7782</v>
      </c>
      <c r="H462" t="s">
        <v>7773</v>
      </c>
      <c r="I462" t="s">
        <v>7810</v>
      </c>
      <c r="J462">
        <v>14</v>
      </c>
      <c r="K462">
        <v>0.79</v>
      </c>
      <c r="L462">
        <v>10</v>
      </c>
      <c r="M462">
        <v>9</v>
      </c>
      <c r="N462" t="s">
        <v>7428</v>
      </c>
      <c r="Q462" t="s">
        <v>7776</v>
      </c>
      <c r="R462" t="s">
        <v>3293</v>
      </c>
      <c r="S462" t="s">
        <v>7238</v>
      </c>
      <c r="T462" t="s">
        <v>7433</v>
      </c>
      <c r="U462" t="s">
        <v>7433</v>
      </c>
      <c r="V462">
        <v>5.56</v>
      </c>
      <c r="W462" t="s">
        <v>7936</v>
      </c>
      <c r="X462">
        <v>1.9</v>
      </c>
      <c r="Y462" t="s">
        <v>7774</v>
      </c>
      <c r="Z462" t="s">
        <v>7789</v>
      </c>
      <c r="AA462" t="s">
        <v>7774</v>
      </c>
      <c r="AE462" t="s">
        <v>5800</v>
      </c>
      <c r="AF462">
        <v>42.762418019999998</v>
      </c>
      <c r="AG462">
        <v>-82.037823059999994</v>
      </c>
      <c r="AH462">
        <v>201.8</v>
      </c>
      <c r="AI462">
        <v>290</v>
      </c>
      <c r="AK462">
        <v>15</v>
      </c>
      <c r="AL462">
        <v>986</v>
      </c>
      <c r="AM462">
        <v>3.7930000000000001</v>
      </c>
      <c r="AN462">
        <v>0</v>
      </c>
      <c r="AO462">
        <v>2113</v>
      </c>
      <c r="AP462">
        <v>2114</v>
      </c>
      <c r="AS462">
        <v>1.23</v>
      </c>
      <c r="AT462">
        <v>1.23</v>
      </c>
      <c r="AV462">
        <v>2.14</v>
      </c>
      <c r="AW462">
        <v>2.14</v>
      </c>
      <c r="BC462">
        <v>0.79</v>
      </c>
      <c r="BD462">
        <v>10</v>
      </c>
      <c r="BE462" t="s">
        <v>1730</v>
      </c>
      <c r="BF462" t="s">
        <v>4535</v>
      </c>
      <c r="BG462">
        <v>461</v>
      </c>
      <c r="BH462" t="s">
        <v>7810</v>
      </c>
      <c r="BI462" t="s">
        <v>7773</v>
      </c>
      <c r="BJ462">
        <v>461</v>
      </c>
      <c r="BK462">
        <v>2570</v>
      </c>
      <c r="BR462">
        <v>13</v>
      </c>
      <c r="BS462">
        <v>0.66</v>
      </c>
      <c r="BT462">
        <v>0.57999999999999996</v>
      </c>
      <c r="BU462">
        <v>0.57999999999999996</v>
      </c>
      <c r="BV462">
        <v>42.762418019999998</v>
      </c>
      <c r="BW462">
        <v>-82.037823059999994</v>
      </c>
      <c r="BX462">
        <v>4734954.466</v>
      </c>
      <c r="BY462">
        <v>201.75200000000001</v>
      </c>
      <c r="BZ462">
        <v>59.8</v>
      </c>
      <c r="CA462" t="s">
        <v>7381</v>
      </c>
      <c r="CB462">
        <v>7</v>
      </c>
      <c r="CC462">
        <v>10</v>
      </c>
      <c r="CD462">
        <v>12</v>
      </c>
      <c r="CE462">
        <v>12</v>
      </c>
      <c r="CF462" t="s">
        <v>5672</v>
      </c>
      <c r="CG462">
        <v>414</v>
      </c>
      <c r="CH462" t="s">
        <v>3710</v>
      </c>
      <c r="CI462" t="s">
        <v>8656</v>
      </c>
      <c r="CJ462">
        <v>5.56</v>
      </c>
      <c r="CK462">
        <v>1.8</v>
      </c>
    </row>
    <row r="463" spans="1:89" x14ac:dyDescent="0.35">
      <c r="A463" t="s">
        <v>6588</v>
      </c>
      <c r="B463">
        <v>462</v>
      </c>
      <c r="C463" t="s">
        <v>7778</v>
      </c>
      <c r="D463">
        <v>751</v>
      </c>
      <c r="E463">
        <v>2479.3110000000001</v>
      </c>
      <c r="F463">
        <v>10</v>
      </c>
      <c r="G463" t="s">
        <v>7798</v>
      </c>
      <c r="H463" t="s">
        <v>7773</v>
      </c>
      <c r="I463" t="s">
        <v>7810</v>
      </c>
      <c r="L463">
        <v>16</v>
      </c>
      <c r="M463">
        <v>4</v>
      </c>
      <c r="N463" t="s">
        <v>7408</v>
      </c>
      <c r="Q463" t="s">
        <v>7776</v>
      </c>
      <c r="R463" t="s">
        <v>3293</v>
      </c>
      <c r="S463" t="s">
        <v>7239</v>
      </c>
      <c r="T463" t="s">
        <v>7568</v>
      </c>
      <c r="U463" t="s">
        <v>7568</v>
      </c>
      <c r="V463">
        <v>5.56</v>
      </c>
      <c r="W463" t="s">
        <v>7857</v>
      </c>
      <c r="X463">
        <v>1.7</v>
      </c>
      <c r="Y463" t="s">
        <v>7774</v>
      </c>
      <c r="Z463" t="s">
        <v>7783</v>
      </c>
      <c r="AA463" t="s">
        <v>7774</v>
      </c>
      <c r="AE463" t="s">
        <v>5776</v>
      </c>
      <c r="AF463">
        <v>42.762287499999999</v>
      </c>
      <c r="AG463">
        <v>-82.037829160000001</v>
      </c>
      <c r="AH463">
        <v>199.5</v>
      </c>
      <c r="AI463">
        <v>290</v>
      </c>
      <c r="AK463">
        <v>15</v>
      </c>
      <c r="AL463">
        <v>986</v>
      </c>
      <c r="AM463">
        <v>4.9109999999999996</v>
      </c>
      <c r="AN463">
        <v>-3.59</v>
      </c>
      <c r="BE463" t="s">
        <v>6587</v>
      </c>
      <c r="BF463" t="s">
        <v>6588</v>
      </c>
      <c r="BG463">
        <v>462</v>
      </c>
      <c r="BH463" t="s">
        <v>7810</v>
      </c>
      <c r="BI463" t="s">
        <v>7773</v>
      </c>
      <c r="BJ463">
        <v>462</v>
      </c>
      <c r="BK463">
        <v>2620</v>
      </c>
      <c r="BV463">
        <v>42.762287499999999</v>
      </c>
      <c r="BW463">
        <v>-82.037829160000001</v>
      </c>
      <c r="BX463">
        <v>4734939.9790000003</v>
      </c>
      <c r="BY463">
        <v>199.542</v>
      </c>
      <c r="BZ463">
        <v>353</v>
      </c>
      <c r="CA463" t="s">
        <v>8707</v>
      </c>
      <c r="CB463">
        <v>7</v>
      </c>
      <c r="CF463" t="s">
        <v>5672</v>
      </c>
      <c r="CG463">
        <v>414</v>
      </c>
      <c r="CH463" t="s">
        <v>3899</v>
      </c>
      <c r="CI463" t="s">
        <v>3899</v>
      </c>
      <c r="CJ463">
        <v>5.56</v>
      </c>
      <c r="CK463">
        <v>1.7</v>
      </c>
    </row>
    <row r="464" spans="1:89" x14ac:dyDescent="0.35">
      <c r="A464" t="s">
        <v>4668</v>
      </c>
      <c r="B464">
        <v>463</v>
      </c>
      <c r="C464" t="s">
        <v>7778</v>
      </c>
      <c r="D464">
        <v>761</v>
      </c>
      <c r="E464">
        <v>2503.7339999999999</v>
      </c>
      <c r="F464">
        <v>10</v>
      </c>
      <c r="G464" t="s">
        <v>7782</v>
      </c>
      <c r="H464" t="s">
        <v>7773</v>
      </c>
      <c r="I464" t="s">
        <v>5753</v>
      </c>
      <c r="J464">
        <v>11</v>
      </c>
      <c r="K464">
        <v>0.63</v>
      </c>
      <c r="L464">
        <v>12</v>
      </c>
      <c r="M464">
        <v>11</v>
      </c>
      <c r="N464" t="s">
        <v>7410</v>
      </c>
      <c r="Q464" t="s">
        <v>7784</v>
      </c>
      <c r="R464" t="s">
        <v>7774</v>
      </c>
      <c r="S464" t="s">
        <v>7240</v>
      </c>
      <c r="T464" t="s">
        <v>7599</v>
      </c>
      <c r="U464" t="s">
        <v>7599</v>
      </c>
      <c r="V464">
        <v>5.56</v>
      </c>
      <c r="W464" t="s">
        <v>7937</v>
      </c>
      <c r="X464">
        <v>2.1</v>
      </c>
      <c r="Y464" t="s">
        <v>7774</v>
      </c>
      <c r="Z464" t="s">
        <v>7788</v>
      </c>
      <c r="AA464" t="s">
        <v>7774</v>
      </c>
      <c r="AB464">
        <v>10</v>
      </c>
      <c r="AC464">
        <v>10</v>
      </c>
      <c r="AD464">
        <v>12</v>
      </c>
      <c r="AE464" t="s">
        <v>5683</v>
      </c>
      <c r="AF464">
        <v>42.762073280000003</v>
      </c>
      <c r="AG464">
        <v>-82.037839169999998</v>
      </c>
      <c r="AH464">
        <v>201.5</v>
      </c>
      <c r="AI464">
        <v>290</v>
      </c>
      <c r="AK464">
        <v>15</v>
      </c>
      <c r="AL464">
        <v>986</v>
      </c>
      <c r="AM464">
        <v>1.4279999999999999</v>
      </c>
      <c r="AN464">
        <v>-402.77499999999998</v>
      </c>
      <c r="AO464">
        <v>2113</v>
      </c>
      <c r="AP464">
        <v>2114</v>
      </c>
      <c r="AS464">
        <v>1.23</v>
      </c>
      <c r="AT464">
        <v>1.23</v>
      </c>
      <c r="AV464">
        <v>2.14</v>
      </c>
      <c r="AW464">
        <v>2.14</v>
      </c>
      <c r="BC464">
        <v>0.63</v>
      </c>
      <c r="BD464">
        <v>12</v>
      </c>
      <c r="BE464" t="s">
        <v>1863</v>
      </c>
      <c r="BF464" t="s">
        <v>4668</v>
      </c>
      <c r="BG464">
        <v>463</v>
      </c>
      <c r="BH464" t="s">
        <v>5753</v>
      </c>
      <c r="BI464" t="s">
        <v>7773</v>
      </c>
      <c r="BJ464">
        <v>463</v>
      </c>
      <c r="BK464">
        <v>2690</v>
      </c>
      <c r="BR464">
        <v>13</v>
      </c>
      <c r="BS464">
        <v>0.66</v>
      </c>
      <c r="BT464">
        <v>0.57999999999999996</v>
      </c>
      <c r="BU464">
        <v>0.57999999999999996</v>
      </c>
      <c r="BV464">
        <v>42.762073280000003</v>
      </c>
      <c r="BW464">
        <v>-82.037839169999998</v>
      </c>
      <c r="BX464">
        <v>4734916.2010000004</v>
      </c>
      <c r="BY464">
        <v>201.517</v>
      </c>
      <c r="BZ464">
        <v>232.6</v>
      </c>
      <c r="CA464" t="s">
        <v>7628</v>
      </c>
      <c r="CB464">
        <v>7</v>
      </c>
      <c r="CC464">
        <v>10</v>
      </c>
      <c r="CD464">
        <v>12</v>
      </c>
      <c r="CE464">
        <v>12</v>
      </c>
      <c r="CF464" t="s">
        <v>5677</v>
      </c>
      <c r="CG464">
        <v>414</v>
      </c>
      <c r="CH464" t="s">
        <v>3290</v>
      </c>
      <c r="CI464" t="s">
        <v>7332</v>
      </c>
      <c r="CJ464">
        <v>5.56</v>
      </c>
      <c r="CK464">
        <v>2.1</v>
      </c>
    </row>
    <row r="465" spans="1:89" x14ac:dyDescent="0.35">
      <c r="A465" t="s">
        <v>4670</v>
      </c>
      <c r="B465">
        <v>464</v>
      </c>
      <c r="C465" t="s">
        <v>7778</v>
      </c>
      <c r="D465">
        <v>762</v>
      </c>
      <c r="E465">
        <v>2504.5450000000001</v>
      </c>
      <c r="F465">
        <v>10</v>
      </c>
      <c r="G465" t="s">
        <v>7782</v>
      </c>
      <c r="H465" t="s">
        <v>7773</v>
      </c>
      <c r="I465" t="s">
        <v>5753</v>
      </c>
      <c r="J465">
        <v>12</v>
      </c>
      <c r="K465">
        <v>0.66</v>
      </c>
      <c r="L465">
        <v>6</v>
      </c>
      <c r="M465">
        <v>8</v>
      </c>
      <c r="N465" t="s">
        <v>7938</v>
      </c>
      <c r="Q465" t="s">
        <v>7784</v>
      </c>
      <c r="R465" t="s">
        <v>7774</v>
      </c>
      <c r="S465" t="s">
        <v>7240</v>
      </c>
      <c r="T465" t="s">
        <v>7599</v>
      </c>
      <c r="U465" t="s">
        <v>7599</v>
      </c>
      <c r="V465">
        <v>5.56</v>
      </c>
      <c r="W465" t="s">
        <v>7937</v>
      </c>
      <c r="X465">
        <v>2.1</v>
      </c>
      <c r="Y465" t="s">
        <v>7774</v>
      </c>
      <c r="Z465" t="s">
        <v>7789</v>
      </c>
      <c r="AA465" t="s">
        <v>7774</v>
      </c>
      <c r="AE465" t="s">
        <v>5678</v>
      </c>
      <c r="AF465">
        <v>42.762065909999997</v>
      </c>
      <c r="AG465">
        <v>-82.037839520000006</v>
      </c>
      <c r="AH465">
        <v>201.5</v>
      </c>
      <c r="AI465">
        <v>290</v>
      </c>
      <c r="AK465">
        <v>15</v>
      </c>
      <c r="AL465">
        <v>986</v>
      </c>
      <c r="AM465">
        <v>2.2429999999999999</v>
      </c>
      <c r="AN465">
        <v>-399.15800000000002</v>
      </c>
      <c r="AO465">
        <v>2118</v>
      </c>
      <c r="AP465">
        <v>2118</v>
      </c>
      <c r="AS465">
        <v>1.24</v>
      </c>
      <c r="AT465">
        <v>1.24</v>
      </c>
      <c r="AV465">
        <v>2.15</v>
      </c>
      <c r="AW465">
        <v>2.15</v>
      </c>
      <c r="BC465">
        <v>0.66</v>
      </c>
      <c r="BD465">
        <v>6</v>
      </c>
      <c r="BE465" t="s">
        <v>1864</v>
      </c>
      <c r="BF465" t="s">
        <v>4670</v>
      </c>
      <c r="BG465">
        <v>464</v>
      </c>
      <c r="BH465" t="s">
        <v>5753</v>
      </c>
      <c r="BI465" t="s">
        <v>7773</v>
      </c>
      <c r="BJ465">
        <v>464</v>
      </c>
      <c r="BK465">
        <v>2690</v>
      </c>
      <c r="BR465">
        <v>13</v>
      </c>
      <c r="BS465">
        <v>0.65</v>
      </c>
      <c r="BT465">
        <v>0.57999999999999996</v>
      </c>
      <c r="BU465">
        <v>0.57999999999999996</v>
      </c>
      <c r="BV465">
        <v>42.762065909999997</v>
      </c>
      <c r="BW465">
        <v>-82.037839520000006</v>
      </c>
      <c r="BX465">
        <v>4734915.3830000004</v>
      </c>
      <c r="BY465">
        <v>201.505</v>
      </c>
      <c r="BZ465">
        <v>235</v>
      </c>
      <c r="CA465" t="s">
        <v>7410</v>
      </c>
      <c r="CB465">
        <v>7</v>
      </c>
      <c r="CC465">
        <v>10</v>
      </c>
      <c r="CD465">
        <v>12</v>
      </c>
      <c r="CE465">
        <v>12</v>
      </c>
      <c r="CF465" t="s">
        <v>5677</v>
      </c>
      <c r="CG465">
        <v>414</v>
      </c>
      <c r="CH465" t="s">
        <v>3290</v>
      </c>
      <c r="CI465" t="s">
        <v>7332</v>
      </c>
      <c r="CJ465">
        <v>5.56</v>
      </c>
      <c r="CK465">
        <v>2.1</v>
      </c>
    </row>
    <row r="466" spans="1:89" x14ac:dyDescent="0.35">
      <c r="A466" t="s">
        <v>4716</v>
      </c>
      <c r="B466">
        <v>465</v>
      </c>
      <c r="C466" t="s">
        <v>7778</v>
      </c>
      <c r="D466">
        <v>775</v>
      </c>
      <c r="E466">
        <v>2556.3989999999999</v>
      </c>
      <c r="F466">
        <v>10</v>
      </c>
      <c r="G466" t="s">
        <v>7782</v>
      </c>
      <c r="H466" t="s">
        <v>7773</v>
      </c>
      <c r="I466" t="s">
        <v>7797</v>
      </c>
      <c r="J466">
        <v>14</v>
      </c>
      <c r="K466">
        <v>0.8</v>
      </c>
      <c r="L466">
        <v>9</v>
      </c>
      <c r="M466">
        <v>8</v>
      </c>
      <c r="N466" t="s">
        <v>7691</v>
      </c>
      <c r="Q466" t="s">
        <v>7805</v>
      </c>
      <c r="R466" t="s">
        <v>7774</v>
      </c>
      <c r="S466" t="s">
        <v>7241</v>
      </c>
      <c r="T466" t="s">
        <v>7630</v>
      </c>
      <c r="U466" t="s">
        <v>7630</v>
      </c>
      <c r="V466">
        <v>5.56</v>
      </c>
      <c r="W466" t="s">
        <v>7939</v>
      </c>
      <c r="X466">
        <v>1.9</v>
      </c>
      <c r="Y466" t="s">
        <v>7774</v>
      </c>
      <c r="Z466" t="s">
        <v>7789</v>
      </c>
      <c r="AA466" t="s">
        <v>7774</v>
      </c>
      <c r="AE466" t="s">
        <v>5762</v>
      </c>
      <c r="AF466">
        <v>42.761659389999998</v>
      </c>
      <c r="AG466">
        <v>-82.037634550000007</v>
      </c>
      <c r="AH466">
        <v>201.7</v>
      </c>
      <c r="AI466">
        <v>290</v>
      </c>
      <c r="AK466">
        <v>15</v>
      </c>
      <c r="AL466">
        <v>986</v>
      </c>
      <c r="AM466">
        <v>9.4960000000000004</v>
      </c>
      <c r="AN466">
        <v>-328.79300000000001</v>
      </c>
      <c r="AO466">
        <v>2114</v>
      </c>
      <c r="AP466">
        <v>2115</v>
      </c>
      <c r="AS466">
        <v>1.24</v>
      </c>
      <c r="AT466">
        <v>1.23</v>
      </c>
      <c r="AV466">
        <v>2.14</v>
      </c>
      <c r="AW466">
        <v>2.14</v>
      </c>
      <c r="BC466">
        <v>0.8</v>
      </c>
      <c r="BD466">
        <v>9</v>
      </c>
      <c r="BE466" t="s">
        <v>1910</v>
      </c>
      <c r="BF466" t="s">
        <v>4716</v>
      </c>
      <c r="BG466">
        <v>465</v>
      </c>
      <c r="BH466" t="s">
        <v>7797</v>
      </c>
      <c r="BI466" t="s">
        <v>7773</v>
      </c>
      <c r="BJ466">
        <v>465</v>
      </c>
      <c r="BK466">
        <v>2780</v>
      </c>
      <c r="BR466">
        <v>13</v>
      </c>
      <c r="BS466">
        <v>0.66</v>
      </c>
      <c r="BT466">
        <v>0.57999999999999996</v>
      </c>
      <c r="BU466">
        <v>0.57999999999999996</v>
      </c>
      <c r="BV466">
        <v>42.761659389999998</v>
      </c>
      <c r="BW466">
        <v>-82.037634550000007</v>
      </c>
      <c r="BX466">
        <v>4734870.034</v>
      </c>
      <c r="BY466">
        <v>201.72499999999999</v>
      </c>
      <c r="BZ466">
        <v>226.1</v>
      </c>
      <c r="CA466" t="s">
        <v>8708</v>
      </c>
      <c r="CB466">
        <v>7</v>
      </c>
      <c r="CC466">
        <v>10</v>
      </c>
      <c r="CD466">
        <v>12</v>
      </c>
      <c r="CE466">
        <v>12</v>
      </c>
      <c r="CF466" t="s">
        <v>5752</v>
      </c>
      <c r="CG466">
        <v>414</v>
      </c>
      <c r="CH466" t="s">
        <v>3339</v>
      </c>
      <c r="CI466" t="s">
        <v>8652</v>
      </c>
      <c r="CJ466">
        <v>5.56</v>
      </c>
      <c r="CK466">
        <v>1.9</v>
      </c>
    </row>
    <row r="467" spans="1:89" x14ac:dyDescent="0.35">
      <c r="A467" t="s">
        <v>6596</v>
      </c>
      <c r="B467">
        <v>466</v>
      </c>
      <c r="C467" t="s">
        <v>7778</v>
      </c>
      <c r="D467">
        <v>777</v>
      </c>
      <c r="E467">
        <v>2563.7269999999999</v>
      </c>
      <c r="F467">
        <v>10</v>
      </c>
      <c r="G467" t="s">
        <v>7775</v>
      </c>
      <c r="H467" t="s">
        <v>7773</v>
      </c>
      <c r="I467" t="s">
        <v>7772</v>
      </c>
      <c r="J467">
        <v>0.6</v>
      </c>
      <c r="K467">
        <v>1.63</v>
      </c>
      <c r="L467">
        <v>63</v>
      </c>
      <c r="M467">
        <v>57</v>
      </c>
      <c r="N467" t="s">
        <v>7958</v>
      </c>
      <c r="Q467" t="s">
        <v>7776</v>
      </c>
      <c r="R467" t="s">
        <v>7774</v>
      </c>
      <c r="S467" t="s">
        <v>7242</v>
      </c>
      <c r="T467" t="s">
        <v>7631</v>
      </c>
      <c r="U467" t="s">
        <v>7631</v>
      </c>
      <c r="V467">
        <v>5.56</v>
      </c>
      <c r="W467" t="s">
        <v>7991</v>
      </c>
      <c r="X467">
        <v>1.8</v>
      </c>
      <c r="Y467" t="s">
        <v>7774</v>
      </c>
      <c r="AA467" t="s">
        <v>7774</v>
      </c>
      <c r="AB467">
        <v>0.5</v>
      </c>
      <c r="AC467">
        <v>7.6</v>
      </c>
      <c r="AD467">
        <v>25.4</v>
      </c>
      <c r="AE467" t="s">
        <v>4721</v>
      </c>
      <c r="AF467">
        <v>42.7615932</v>
      </c>
      <c r="AG467">
        <v>-82.037637950000004</v>
      </c>
      <c r="AH467">
        <v>201.7</v>
      </c>
      <c r="AI467">
        <v>290</v>
      </c>
      <c r="AK467">
        <v>15</v>
      </c>
      <c r="AL467">
        <v>986</v>
      </c>
      <c r="AM467">
        <v>7.0960000000000001</v>
      </c>
      <c r="AN467">
        <v>-75.593000000000004</v>
      </c>
      <c r="BE467" t="s">
        <v>6595</v>
      </c>
      <c r="BF467" t="s">
        <v>6596</v>
      </c>
      <c r="BG467">
        <v>466</v>
      </c>
      <c r="BH467" t="s">
        <v>7772</v>
      </c>
      <c r="BI467" t="s">
        <v>7773</v>
      </c>
      <c r="BJ467">
        <v>466</v>
      </c>
      <c r="BK467">
        <v>2790</v>
      </c>
      <c r="BV467">
        <v>42.7615932</v>
      </c>
      <c r="BW467">
        <v>-82.037637950000004</v>
      </c>
      <c r="BX467">
        <v>4734862.6880000001</v>
      </c>
      <c r="BY467">
        <v>201.673</v>
      </c>
      <c r="BZ467">
        <v>82.2</v>
      </c>
      <c r="CA467" t="s">
        <v>8709</v>
      </c>
      <c r="CB467">
        <v>7</v>
      </c>
      <c r="CF467" t="s">
        <v>5672</v>
      </c>
      <c r="CG467">
        <v>414</v>
      </c>
      <c r="CH467" t="s">
        <v>3502</v>
      </c>
      <c r="CI467" t="s">
        <v>8654</v>
      </c>
      <c r="CJ467">
        <v>5.56</v>
      </c>
      <c r="CK467">
        <v>1.8</v>
      </c>
    </row>
    <row r="468" spans="1:89" x14ac:dyDescent="0.35">
      <c r="A468" t="s">
        <v>6598</v>
      </c>
      <c r="B468">
        <v>467</v>
      </c>
      <c r="C468" t="s">
        <v>7778</v>
      </c>
      <c r="D468">
        <v>778</v>
      </c>
      <c r="E468">
        <v>2564.7109999999998</v>
      </c>
      <c r="F468">
        <v>10</v>
      </c>
      <c r="G468" t="s">
        <v>7775</v>
      </c>
      <c r="H468" t="s">
        <v>7773</v>
      </c>
      <c r="I468" t="s">
        <v>7772</v>
      </c>
      <c r="J468">
        <v>0.7</v>
      </c>
      <c r="K468">
        <v>1.91</v>
      </c>
      <c r="L468">
        <v>114</v>
      </c>
      <c r="M468">
        <v>55</v>
      </c>
      <c r="N468" t="s">
        <v>7528</v>
      </c>
      <c r="Q468" t="s">
        <v>7776</v>
      </c>
      <c r="R468" t="s">
        <v>7774</v>
      </c>
      <c r="S468" t="s">
        <v>7242</v>
      </c>
      <c r="T468" t="s">
        <v>7631</v>
      </c>
      <c r="U468" t="s">
        <v>7631</v>
      </c>
      <c r="V468">
        <v>5.56</v>
      </c>
      <c r="W468" t="s">
        <v>7991</v>
      </c>
      <c r="X468">
        <v>1.8</v>
      </c>
      <c r="Y468" t="s">
        <v>7774</v>
      </c>
      <c r="AA468" t="s">
        <v>7774</v>
      </c>
      <c r="AB468">
        <v>0.5</v>
      </c>
      <c r="AC468">
        <v>7.6</v>
      </c>
      <c r="AD468">
        <v>25.4</v>
      </c>
      <c r="AE468" t="s">
        <v>4721</v>
      </c>
      <c r="AF468">
        <v>42.761584509999999</v>
      </c>
      <c r="AG468">
        <v>-82.037638349999995</v>
      </c>
      <c r="AH468">
        <v>201.7</v>
      </c>
      <c r="AI468">
        <v>290</v>
      </c>
      <c r="AK468">
        <v>15</v>
      </c>
      <c r="AL468">
        <v>986</v>
      </c>
      <c r="AM468">
        <v>8.0540000000000003</v>
      </c>
      <c r="AN468">
        <v>-194.994</v>
      </c>
      <c r="BE468" t="s">
        <v>6597</v>
      </c>
      <c r="BF468" t="s">
        <v>6598</v>
      </c>
      <c r="BG468">
        <v>467</v>
      </c>
      <c r="BH468" t="s">
        <v>7772</v>
      </c>
      <c r="BI468" t="s">
        <v>7773</v>
      </c>
      <c r="BJ468">
        <v>467</v>
      </c>
      <c r="BK468">
        <v>2790</v>
      </c>
      <c r="BV468">
        <v>42.761584509999999</v>
      </c>
      <c r="BW468">
        <v>-82.037638349999995</v>
      </c>
      <c r="BX468">
        <v>4734861.7230000002</v>
      </c>
      <c r="BY468">
        <v>201.66399999999999</v>
      </c>
      <c r="BZ468">
        <v>305.5</v>
      </c>
      <c r="CA468" t="s">
        <v>8710</v>
      </c>
      <c r="CB468">
        <v>7</v>
      </c>
      <c r="CF468" t="s">
        <v>5672</v>
      </c>
      <c r="CG468">
        <v>414</v>
      </c>
      <c r="CH468" t="s">
        <v>3502</v>
      </c>
      <c r="CI468" t="s">
        <v>8654</v>
      </c>
      <c r="CJ468">
        <v>5.56</v>
      </c>
      <c r="CK468">
        <v>1.8</v>
      </c>
    </row>
    <row r="469" spans="1:89" x14ac:dyDescent="0.35">
      <c r="A469" t="s">
        <v>4725</v>
      </c>
      <c r="B469">
        <v>468</v>
      </c>
      <c r="C469" t="s">
        <v>7778</v>
      </c>
      <c r="D469">
        <v>780</v>
      </c>
      <c r="E469">
        <v>2570.9569999999999</v>
      </c>
      <c r="F469">
        <v>10</v>
      </c>
      <c r="G469" t="s">
        <v>7782</v>
      </c>
      <c r="H469" t="s">
        <v>7773</v>
      </c>
      <c r="I469" t="s">
        <v>7797</v>
      </c>
      <c r="J469">
        <v>13</v>
      </c>
      <c r="K469">
        <v>0.72</v>
      </c>
      <c r="L469">
        <v>6</v>
      </c>
      <c r="M469">
        <v>7</v>
      </c>
      <c r="N469" t="s">
        <v>7534</v>
      </c>
      <c r="Q469" t="s">
        <v>7784</v>
      </c>
      <c r="R469" t="s">
        <v>7774</v>
      </c>
      <c r="S469" t="s">
        <v>7243</v>
      </c>
      <c r="T469" t="s">
        <v>7632</v>
      </c>
      <c r="U469" t="s">
        <v>7632</v>
      </c>
      <c r="V469">
        <v>5.56</v>
      </c>
      <c r="W469" t="s">
        <v>7940</v>
      </c>
      <c r="X469">
        <v>1.8</v>
      </c>
      <c r="Y469" t="s">
        <v>7774</v>
      </c>
      <c r="Z469" t="s">
        <v>7789</v>
      </c>
      <c r="AA469" t="s">
        <v>7774</v>
      </c>
      <c r="AE469" t="s">
        <v>5762</v>
      </c>
      <c r="AF469">
        <v>42.761527379999997</v>
      </c>
      <c r="AG469">
        <v>-82.037640620000005</v>
      </c>
      <c r="AH469">
        <v>201.6</v>
      </c>
      <c r="AI469">
        <v>290</v>
      </c>
      <c r="AK469">
        <v>15</v>
      </c>
      <c r="AL469">
        <v>986</v>
      </c>
      <c r="AM469">
        <v>3.5539999999999998</v>
      </c>
      <c r="AN469">
        <v>416.77699999999999</v>
      </c>
      <c r="AO469">
        <v>2118</v>
      </c>
      <c r="AP469">
        <v>2118</v>
      </c>
      <c r="AS469">
        <v>1.24</v>
      </c>
      <c r="AT469">
        <v>1.24</v>
      </c>
      <c r="AV469">
        <v>2.15</v>
      </c>
      <c r="AW469">
        <v>2.15</v>
      </c>
      <c r="BC469">
        <v>0.72</v>
      </c>
      <c r="BD469">
        <v>6</v>
      </c>
      <c r="BE469" t="s">
        <v>1917</v>
      </c>
      <c r="BF469" t="s">
        <v>4725</v>
      </c>
      <c r="BG469">
        <v>468</v>
      </c>
      <c r="BH469" t="s">
        <v>7797</v>
      </c>
      <c r="BI469" t="s">
        <v>7773</v>
      </c>
      <c r="BJ469">
        <v>468</v>
      </c>
      <c r="BK469">
        <v>2800</v>
      </c>
      <c r="BR469">
        <v>13</v>
      </c>
      <c r="BS469">
        <v>0.65</v>
      </c>
      <c r="BT469">
        <v>0.57999999999999996</v>
      </c>
      <c r="BU469">
        <v>0.57999999999999996</v>
      </c>
      <c r="BV469">
        <v>42.761527379999997</v>
      </c>
      <c r="BW469">
        <v>-82.037640620000005</v>
      </c>
      <c r="BX469">
        <v>4734855.3810000001</v>
      </c>
      <c r="BY469">
        <v>201.63499999999999</v>
      </c>
      <c r="BZ469">
        <v>127.1</v>
      </c>
      <c r="CA469" t="s">
        <v>7633</v>
      </c>
      <c r="CB469">
        <v>7</v>
      </c>
      <c r="CC469">
        <v>10</v>
      </c>
      <c r="CD469">
        <v>12</v>
      </c>
      <c r="CE469">
        <v>12</v>
      </c>
      <c r="CF469" t="s">
        <v>5677</v>
      </c>
      <c r="CG469">
        <v>414</v>
      </c>
      <c r="CH469" t="s">
        <v>3339</v>
      </c>
      <c r="CI469" t="s">
        <v>8652</v>
      </c>
      <c r="CJ469">
        <v>5.56</v>
      </c>
      <c r="CK469">
        <v>1.8</v>
      </c>
    </row>
    <row r="470" spans="1:89" x14ac:dyDescent="0.35">
      <c r="A470" t="s">
        <v>4728</v>
      </c>
      <c r="B470">
        <v>469</v>
      </c>
      <c r="C470" t="s">
        <v>7778</v>
      </c>
      <c r="D470">
        <v>781</v>
      </c>
      <c r="E470">
        <v>2575.3580000000002</v>
      </c>
      <c r="F470">
        <v>10</v>
      </c>
      <c r="G470" t="s">
        <v>7782</v>
      </c>
      <c r="H470" t="s">
        <v>7773</v>
      </c>
      <c r="I470" t="s">
        <v>5753</v>
      </c>
      <c r="J470">
        <v>16</v>
      </c>
      <c r="K470">
        <v>0.89</v>
      </c>
      <c r="L470">
        <v>8</v>
      </c>
      <c r="M470">
        <v>11</v>
      </c>
      <c r="N470" t="s">
        <v>7941</v>
      </c>
      <c r="Q470" t="s">
        <v>7805</v>
      </c>
      <c r="R470" t="s">
        <v>7774</v>
      </c>
      <c r="S470" t="s">
        <v>7243</v>
      </c>
      <c r="T470" t="s">
        <v>7632</v>
      </c>
      <c r="U470" t="s">
        <v>7632</v>
      </c>
      <c r="V470">
        <v>5.56</v>
      </c>
      <c r="W470" t="s">
        <v>7940</v>
      </c>
      <c r="X470">
        <v>1.9</v>
      </c>
      <c r="Y470" t="s">
        <v>7774</v>
      </c>
      <c r="Z470" t="s">
        <v>7786</v>
      </c>
      <c r="AA470" t="s">
        <v>7774</v>
      </c>
      <c r="AB470">
        <v>10</v>
      </c>
      <c r="AC470">
        <v>10</v>
      </c>
      <c r="AD470">
        <v>15</v>
      </c>
      <c r="AE470" t="s">
        <v>5683</v>
      </c>
      <c r="AF470">
        <v>42.761487469999999</v>
      </c>
      <c r="AG470">
        <v>-82.03764194</v>
      </c>
      <c r="AH470">
        <v>201.6</v>
      </c>
      <c r="AI470">
        <v>290</v>
      </c>
      <c r="AK470">
        <v>15</v>
      </c>
      <c r="AL470">
        <v>986</v>
      </c>
      <c r="AM470">
        <v>7.9539999999999997</v>
      </c>
      <c r="AN470">
        <v>-119.95699999999999</v>
      </c>
      <c r="AO470">
        <v>2115</v>
      </c>
      <c r="AP470">
        <v>2115</v>
      </c>
      <c r="AS470">
        <v>1.24</v>
      </c>
      <c r="AT470">
        <v>1.23</v>
      </c>
      <c r="AV470">
        <v>2.14</v>
      </c>
      <c r="AW470">
        <v>2.14</v>
      </c>
      <c r="BC470">
        <v>0.89</v>
      </c>
      <c r="BD470">
        <v>8</v>
      </c>
      <c r="BE470" t="s">
        <v>1919</v>
      </c>
      <c r="BF470" t="s">
        <v>4728</v>
      </c>
      <c r="BG470">
        <v>469</v>
      </c>
      <c r="BH470" t="s">
        <v>5753</v>
      </c>
      <c r="BI470" t="s">
        <v>7773</v>
      </c>
      <c r="BJ470">
        <v>469</v>
      </c>
      <c r="BK470">
        <v>2800</v>
      </c>
      <c r="BR470">
        <v>13</v>
      </c>
      <c r="BS470">
        <v>0.66</v>
      </c>
      <c r="BT470">
        <v>0.57999999999999996</v>
      </c>
      <c r="BU470">
        <v>0.57999999999999996</v>
      </c>
      <c r="BV470">
        <v>42.761487469999999</v>
      </c>
      <c r="BW470">
        <v>-82.03764194</v>
      </c>
      <c r="BX470">
        <v>4734850.9510000004</v>
      </c>
      <c r="BY470">
        <v>201.64400000000001</v>
      </c>
      <c r="BZ470">
        <v>355.3</v>
      </c>
      <c r="CA470" t="s">
        <v>8711</v>
      </c>
      <c r="CB470">
        <v>7</v>
      </c>
      <c r="CC470">
        <v>10</v>
      </c>
      <c r="CD470">
        <v>12</v>
      </c>
      <c r="CE470">
        <v>12</v>
      </c>
      <c r="CF470" t="s">
        <v>5752</v>
      </c>
      <c r="CG470">
        <v>414</v>
      </c>
      <c r="CH470" t="s">
        <v>3290</v>
      </c>
      <c r="CI470" t="s">
        <v>7332</v>
      </c>
      <c r="CJ470">
        <v>5.56</v>
      </c>
      <c r="CK470">
        <v>1.9</v>
      </c>
    </row>
    <row r="471" spans="1:89" x14ac:dyDescent="0.35">
      <c r="A471" t="s">
        <v>4731</v>
      </c>
      <c r="B471">
        <v>470</v>
      </c>
      <c r="C471" t="s">
        <v>7778</v>
      </c>
      <c r="D471">
        <v>783</v>
      </c>
      <c r="E471">
        <v>2579.886</v>
      </c>
      <c r="F471">
        <v>10</v>
      </c>
      <c r="G471" t="s">
        <v>7782</v>
      </c>
      <c r="H471" t="s">
        <v>7773</v>
      </c>
      <c r="I471" t="s">
        <v>5753</v>
      </c>
      <c r="J471">
        <v>15</v>
      </c>
      <c r="K471">
        <v>0.81</v>
      </c>
      <c r="L471">
        <v>6</v>
      </c>
      <c r="M471">
        <v>9</v>
      </c>
      <c r="N471" t="s">
        <v>7396</v>
      </c>
      <c r="Q471" t="s">
        <v>7805</v>
      </c>
      <c r="R471" t="s">
        <v>7774</v>
      </c>
      <c r="S471" t="s">
        <v>7244</v>
      </c>
      <c r="T471" t="s">
        <v>7456</v>
      </c>
      <c r="U471" t="s">
        <v>7456</v>
      </c>
      <c r="V471">
        <v>5.56</v>
      </c>
      <c r="W471" t="s">
        <v>7942</v>
      </c>
      <c r="X471">
        <v>1.9</v>
      </c>
      <c r="Y471" t="s">
        <v>7774</v>
      </c>
      <c r="Z471" t="s">
        <v>7789</v>
      </c>
      <c r="AA471" t="s">
        <v>7774</v>
      </c>
      <c r="AE471" t="s">
        <v>5678</v>
      </c>
      <c r="AF471">
        <v>42.761446380000002</v>
      </c>
      <c r="AG471">
        <v>-82.037643099999997</v>
      </c>
      <c r="AH471">
        <v>201.7</v>
      </c>
      <c r="AI471">
        <v>290</v>
      </c>
      <c r="AK471">
        <v>15</v>
      </c>
      <c r="AL471">
        <v>986</v>
      </c>
      <c r="AM471">
        <v>1.3839999999999999</v>
      </c>
      <c r="AN471">
        <v>-204.38200000000001</v>
      </c>
      <c r="AO471">
        <v>2117</v>
      </c>
      <c r="AP471">
        <v>2118</v>
      </c>
      <c r="AS471">
        <v>1.24</v>
      </c>
      <c r="AT471">
        <v>1.24</v>
      </c>
      <c r="AV471">
        <v>2.15</v>
      </c>
      <c r="AW471">
        <v>2.15</v>
      </c>
      <c r="BC471">
        <v>0.81</v>
      </c>
      <c r="BD471">
        <v>6</v>
      </c>
      <c r="BE471" t="s">
        <v>1921</v>
      </c>
      <c r="BF471" t="s">
        <v>4731</v>
      </c>
      <c r="BG471">
        <v>470</v>
      </c>
      <c r="BH471" t="s">
        <v>5753</v>
      </c>
      <c r="BI471" t="s">
        <v>7773</v>
      </c>
      <c r="BJ471">
        <v>470</v>
      </c>
      <c r="BK471">
        <v>2810</v>
      </c>
      <c r="BR471">
        <v>13</v>
      </c>
      <c r="BS471">
        <v>0.65</v>
      </c>
      <c r="BT471">
        <v>0.57999999999999996</v>
      </c>
      <c r="BU471">
        <v>0.57999999999999996</v>
      </c>
      <c r="BV471">
        <v>42.761446380000002</v>
      </c>
      <c r="BW471">
        <v>-82.037643099999997</v>
      </c>
      <c r="BX471">
        <v>4734846.3899999997</v>
      </c>
      <c r="BY471">
        <v>201.666</v>
      </c>
      <c r="BZ471">
        <v>311</v>
      </c>
      <c r="CA471" t="s">
        <v>7584</v>
      </c>
      <c r="CB471">
        <v>7</v>
      </c>
      <c r="CC471">
        <v>10</v>
      </c>
      <c r="CD471">
        <v>12</v>
      </c>
      <c r="CE471">
        <v>12</v>
      </c>
      <c r="CF471" t="s">
        <v>5752</v>
      </c>
      <c r="CG471">
        <v>414</v>
      </c>
      <c r="CH471" t="s">
        <v>3290</v>
      </c>
      <c r="CI471" t="s">
        <v>7332</v>
      </c>
      <c r="CJ471">
        <v>5.56</v>
      </c>
      <c r="CK471">
        <v>1.9</v>
      </c>
    </row>
    <row r="472" spans="1:89" x14ac:dyDescent="0.35">
      <c r="A472" t="s">
        <v>4744</v>
      </c>
      <c r="B472">
        <v>471</v>
      </c>
      <c r="C472" t="s">
        <v>7778</v>
      </c>
      <c r="D472">
        <v>793</v>
      </c>
      <c r="E472">
        <v>2648.4349999999999</v>
      </c>
      <c r="F472">
        <v>10</v>
      </c>
      <c r="G472" t="s">
        <v>7782</v>
      </c>
      <c r="H472" t="s">
        <v>7773</v>
      </c>
      <c r="I472" t="s">
        <v>7797</v>
      </c>
      <c r="J472">
        <v>18</v>
      </c>
      <c r="K472">
        <v>1.01</v>
      </c>
      <c r="L472">
        <v>39</v>
      </c>
      <c r="M472">
        <v>24</v>
      </c>
      <c r="N472" t="s">
        <v>7368</v>
      </c>
      <c r="Q472" t="s">
        <v>7805</v>
      </c>
      <c r="R472" t="s">
        <v>7774</v>
      </c>
      <c r="S472" t="s">
        <v>7245</v>
      </c>
      <c r="T472" t="s">
        <v>7460</v>
      </c>
      <c r="U472" t="s">
        <v>7460</v>
      </c>
      <c r="V472">
        <v>5.56</v>
      </c>
      <c r="W472" t="s">
        <v>7943</v>
      </c>
      <c r="X472">
        <v>1.9</v>
      </c>
      <c r="Y472" t="s">
        <v>7774</v>
      </c>
      <c r="Z472" t="s">
        <v>7788</v>
      </c>
      <c r="AA472" t="s">
        <v>7774</v>
      </c>
      <c r="AB472">
        <v>10</v>
      </c>
      <c r="AC472">
        <v>10</v>
      </c>
      <c r="AD472">
        <v>12</v>
      </c>
      <c r="AE472" t="s">
        <v>5753</v>
      </c>
      <c r="AF472">
        <v>42.760824880000001</v>
      </c>
      <c r="AG472">
        <v>-82.037667490000004</v>
      </c>
      <c r="AH472">
        <v>201.7</v>
      </c>
      <c r="AI472">
        <v>290</v>
      </c>
      <c r="AK472">
        <v>15</v>
      </c>
      <c r="AL472">
        <v>986</v>
      </c>
      <c r="AM472">
        <v>2.2160000000000002</v>
      </c>
      <c r="AN472">
        <v>-56.588999999999999</v>
      </c>
      <c r="AO472">
        <v>2022</v>
      </c>
      <c r="AP472">
        <v>2039</v>
      </c>
      <c r="AS472">
        <v>1.19</v>
      </c>
      <c r="AT472">
        <v>1.18</v>
      </c>
      <c r="AV472">
        <v>2.0699999999999998</v>
      </c>
      <c r="AW472">
        <v>2.0499999999999998</v>
      </c>
      <c r="BC472">
        <v>1.01</v>
      </c>
      <c r="BD472">
        <v>39</v>
      </c>
      <c r="BE472" t="s">
        <v>1934</v>
      </c>
      <c r="BF472" t="s">
        <v>4744</v>
      </c>
      <c r="BG472">
        <v>471</v>
      </c>
      <c r="BH472" t="s">
        <v>7797</v>
      </c>
      <c r="BI472" t="s">
        <v>7773</v>
      </c>
      <c r="BJ472">
        <v>471</v>
      </c>
      <c r="BK472">
        <v>2900</v>
      </c>
      <c r="BR472">
        <v>13</v>
      </c>
      <c r="BS472">
        <v>0.68</v>
      </c>
      <c r="BT472">
        <v>0.6</v>
      </c>
      <c r="BU472">
        <v>0.61</v>
      </c>
      <c r="BV472">
        <v>42.760824880000001</v>
      </c>
      <c r="BW472">
        <v>-82.037667490000004</v>
      </c>
      <c r="BX472">
        <v>4734777.4000000004</v>
      </c>
      <c r="BY472">
        <v>201.70699999999999</v>
      </c>
      <c r="BZ472">
        <v>345.7</v>
      </c>
      <c r="CA472" t="s">
        <v>8712</v>
      </c>
      <c r="CB472">
        <v>7</v>
      </c>
      <c r="CC472">
        <v>10</v>
      </c>
      <c r="CD472">
        <v>11</v>
      </c>
      <c r="CE472">
        <v>11</v>
      </c>
      <c r="CF472" t="s">
        <v>5752</v>
      </c>
      <c r="CG472">
        <v>414</v>
      </c>
      <c r="CH472" t="s">
        <v>3339</v>
      </c>
      <c r="CI472" t="s">
        <v>8652</v>
      </c>
      <c r="CJ472">
        <v>5.56</v>
      </c>
      <c r="CK472">
        <v>2</v>
      </c>
    </row>
    <row r="473" spans="1:89" x14ac:dyDescent="0.35">
      <c r="A473" t="s">
        <v>4751</v>
      </c>
      <c r="B473">
        <v>472</v>
      </c>
      <c r="C473" t="s">
        <v>7778</v>
      </c>
      <c r="D473">
        <v>796</v>
      </c>
      <c r="E473">
        <v>2673.7089999999998</v>
      </c>
      <c r="F473">
        <v>10</v>
      </c>
      <c r="G473" t="s">
        <v>7782</v>
      </c>
      <c r="H473" t="s">
        <v>7773</v>
      </c>
      <c r="I473" t="s">
        <v>7797</v>
      </c>
      <c r="J473">
        <v>14</v>
      </c>
      <c r="K473">
        <v>0.79</v>
      </c>
      <c r="L473">
        <v>5</v>
      </c>
      <c r="M473">
        <v>6</v>
      </c>
      <c r="N473" t="s">
        <v>7944</v>
      </c>
      <c r="Q473" t="s">
        <v>7784</v>
      </c>
      <c r="R473" t="s">
        <v>7774</v>
      </c>
      <c r="S473" t="s">
        <v>7246</v>
      </c>
      <c r="T473" t="s">
        <v>7418</v>
      </c>
      <c r="U473" t="s">
        <v>7418</v>
      </c>
      <c r="V473">
        <v>5.56</v>
      </c>
      <c r="W473" t="s">
        <v>7945</v>
      </c>
      <c r="X473">
        <v>1.9</v>
      </c>
      <c r="Y473" t="s">
        <v>7774</v>
      </c>
      <c r="Z473" t="s">
        <v>7789</v>
      </c>
      <c r="AA473" t="s">
        <v>7774</v>
      </c>
      <c r="AE473" t="s">
        <v>5762</v>
      </c>
      <c r="AF473">
        <v>42.760595530000003</v>
      </c>
      <c r="AG473">
        <v>-82.037676599999998</v>
      </c>
      <c r="AH473">
        <v>201.6</v>
      </c>
      <c r="AI473">
        <v>290</v>
      </c>
      <c r="AK473">
        <v>15</v>
      </c>
      <c r="AL473">
        <v>986</v>
      </c>
      <c r="AM473">
        <v>11.407</v>
      </c>
      <c r="AN473">
        <v>333.98</v>
      </c>
      <c r="AO473">
        <v>2118</v>
      </c>
      <c r="AP473">
        <v>2118</v>
      </c>
      <c r="AS473">
        <v>1.24</v>
      </c>
      <c r="AT473">
        <v>1.24</v>
      </c>
      <c r="AV473">
        <v>2.15</v>
      </c>
      <c r="AW473">
        <v>2.15</v>
      </c>
      <c r="BC473">
        <v>0.79</v>
      </c>
      <c r="BD473">
        <v>5</v>
      </c>
      <c r="BE473" t="s">
        <v>1940</v>
      </c>
      <c r="BF473" t="s">
        <v>4751</v>
      </c>
      <c r="BG473">
        <v>472</v>
      </c>
      <c r="BH473" t="s">
        <v>7797</v>
      </c>
      <c r="BI473" t="s">
        <v>7773</v>
      </c>
      <c r="BJ473">
        <v>472</v>
      </c>
      <c r="BK473">
        <v>2920</v>
      </c>
      <c r="BR473">
        <v>13</v>
      </c>
      <c r="BS473">
        <v>0.65</v>
      </c>
      <c r="BT473">
        <v>0.57999999999999996</v>
      </c>
      <c r="BU473">
        <v>0.57999999999999996</v>
      </c>
      <c r="BV473">
        <v>42.760595530000003</v>
      </c>
      <c r="BW473">
        <v>-82.037676599999998</v>
      </c>
      <c r="BX473">
        <v>4734751.9400000004</v>
      </c>
      <c r="BY473">
        <v>201.58199999999999</v>
      </c>
      <c r="BZ473">
        <v>89.1</v>
      </c>
      <c r="CA473" t="s">
        <v>7377</v>
      </c>
      <c r="CB473">
        <v>7</v>
      </c>
      <c r="CC473">
        <v>10</v>
      </c>
      <c r="CD473">
        <v>12</v>
      </c>
      <c r="CE473">
        <v>12</v>
      </c>
      <c r="CF473" t="s">
        <v>5677</v>
      </c>
      <c r="CG473">
        <v>414</v>
      </c>
      <c r="CH473" t="s">
        <v>3339</v>
      </c>
      <c r="CI473" t="s">
        <v>8652</v>
      </c>
      <c r="CJ473">
        <v>5.56</v>
      </c>
      <c r="CK473">
        <v>1.9</v>
      </c>
    </row>
    <row r="474" spans="1:89" x14ac:dyDescent="0.35">
      <c r="A474" t="s">
        <v>6610</v>
      </c>
      <c r="B474">
        <v>473</v>
      </c>
      <c r="C474" t="s">
        <v>7778</v>
      </c>
      <c r="D474">
        <v>798</v>
      </c>
      <c r="E474">
        <v>2691.875</v>
      </c>
      <c r="F474">
        <v>10</v>
      </c>
      <c r="G474" t="s">
        <v>7798</v>
      </c>
      <c r="H474" t="s">
        <v>7773</v>
      </c>
      <c r="I474" t="s">
        <v>7797</v>
      </c>
      <c r="J474">
        <v>11</v>
      </c>
      <c r="K474">
        <v>0.61</v>
      </c>
      <c r="L474">
        <v>14</v>
      </c>
      <c r="M474">
        <v>4</v>
      </c>
      <c r="N474" t="s">
        <v>7405</v>
      </c>
      <c r="Q474" t="s">
        <v>7784</v>
      </c>
      <c r="R474" t="s">
        <v>7774</v>
      </c>
      <c r="S474" t="s">
        <v>7247</v>
      </c>
      <c r="T474" t="s">
        <v>7581</v>
      </c>
      <c r="U474" t="s">
        <v>7581</v>
      </c>
      <c r="V474">
        <v>5.56</v>
      </c>
      <c r="W474" t="s">
        <v>7858</v>
      </c>
      <c r="X474">
        <v>1.9</v>
      </c>
      <c r="Y474" t="s">
        <v>7774</v>
      </c>
      <c r="Z474" t="s">
        <v>7783</v>
      </c>
      <c r="AA474" t="s">
        <v>7774</v>
      </c>
      <c r="AB474">
        <v>15</v>
      </c>
      <c r="AC474">
        <v>15</v>
      </c>
      <c r="AD474">
        <v>8</v>
      </c>
      <c r="AE474" t="s">
        <v>5753</v>
      </c>
      <c r="AF474">
        <v>42.760430820000003</v>
      </c>
      <c r="AG474">
        <v>-82.037682430000004</v>
      </c>
      <c r="AH474">
        <v>201.6</v>
      </c>
      <c r="AI474">
        <v>290</v>
      </c>
      <c r="AK474">
        <v>15</v>
      </c>
      <c r="AL474">
        <v>986</v>
      </c>
      <c r="AM474">
        <v>11.667999999999999</v>
      </c>
      <c r="AN474">
        <v>-229.042</v>
      </c>
      <c r="AO474">
        <v>2109</v>
      </c>
      <c r="AP474">
        <v>2111</v>
      </c>
      <c r="AS474">
        <v>1.23</v>
      </c>
      <c r="AT474">
        <v>1.23</v>
      </c>
      <c r="AV474">
        <v>2.14</v>
      </c>
      <c r="AW474">
        <v>2.14</v>
      </c>
      <c r="BC474">
        <v>0.61</v>
      </c>
      <c r="BD474">
        <v>14</v>
      </c>
      <c r="BE474" t="s">
        <v>6609</v>
      </c>
      <c r="BF474" t="s">
        <v>6610</v>
      </c>
      <c r="BG474">
        <v>473</v>
      </c>
      <c r="BH474" t="s">
        <v>7797</v>
      </c>
      <c r="BI474" t="s">
        <v>7773</v>
      </c>
      <c r="BJ474">
        <v>473</v>
      </c>
      <c r="BK474">
        <v>2930</v>
      </c>
      <c r="BR474">
        <v>13</v>
      </c>
      <c r="BS474">
        <v>0.66</v>
      </c>
      <c r="BT474">
        <v>0.57999999999999996</v>
      </c>
      <c r="BU474">
        <v>0.57999999999999996</v>
      </c>
      <c r="BV474">
        <v>42.760430820000003</v>
      </c>
      <c r="BW474">
        <v>-82.037682430000004</v>
      </c>
      <c r="BX474">
        <v>4734733.6560000004</v>
      </c>
      <c r="BY474">
        <v>201.61500000000001</v>
      </c>
      <c r="BZ474">
        <v>302.10000000000002</v>
      </c>
      <c r="CA474" t="s">
        <v>7399</v>
      </c>
      <c r="CB474">
        <v>7</v>
      </c>
      <c r="CC474">
        <v>10</v>
      </c>
      <c r="CD474">
        <v>12</v>
      </c>
      <c r="CE474">
        <v>12</v>
      </c>
      <c r="CF474" t="s">
        <v>5677</v>
      </c>
      <c r="CG474">
        <v>414</v>
      </c>
      <c r="CH474" t="s">
        <v>3339</v>
      </c>
      <c r="CI474" t="s">
        <v>8652</v>
      </c>
      <c r="CJ474">
        <v>5.56</v>
      </c>
      <c r="CK474">
        <v>1.9</v>
      </c>
    </row>
    <row r="475" spans="1:89" x14ac:dyDescent="0.35">
      <c r="A475" t="s">
        <v>6612</v>
      </c>
      <c r="B475">
        <v>474</v>
      </c>
      <c r="C475" t="s">
        <v>7778</v>
      </c>
      <c r="D475">
        <v>799</v>
      </c>
      <c r="E475">
        <v>2693.2550000000001</v>
      </c>
      <c r="F475">
        <v>10</v>
      </c>
      <c r="G475" t="s">
        <v>7798</v>
      </c>
      <c r="H475" t="s">
        <v>7773</v>
      </c>
      <c r="I475" t="s">
        <v>7797</v>
      </c>
      <c r="J475">
        <v>11</v>
      </c>
      <c r="K475">
        <v>0.61</v>
      </c>
      <c r="L475">
        <v>14</v>
      </c>
      <c r="M475">
        <v>5</v>
      </c>
      <c r="N475" t="s">
        <v>7402</v>
      </c>
      <c r="Q475" t="s">
        <v>7784</v>
      </c>
      <c r="R475" t="s">
        <v>7774</v>
      </c>
      <c r="S475" t="s">
        <v>7247</v>
      </c>
      <c r="T475" t="s">
        <v>7581</v>
      </c>
      <c r="U475" t="s">
        <v>7581</v>
      </c>
      <c r="V475">
        <v>5.56</v>
      </c>
      <c r="W475" t="s">
        <v>7858</v>
      </c>
      <c r="X475">
        <v>1.9</v>
      </c>
      <c r="Y475" t="s">
        <v>7774</v>
      </c>
      <c r="Z475" t="s">
        <v>7783</v>
      </c>
      <c r="AA475" t="s">
        <v>7774</v>
      </c>
      <c r="AB475">
        <v>15</v>
      </c>
      <c r="AC475">
        <v>15</v>
      </c>
      <c r="AD475">
        <v>8</v>
      </c>
      <c r="AE475" t="s">
        <v>5753</v>
      </c>
      <c r="AF475">
        <v>42.760418299999998</v>
      </c>
      <c r="AG475">
        <v>-82.037683020000003</v>
      </c>
      <c r="AH475">
        <v>201.6</v>
      </c>
      <c r="AI475">
        <v>290</v>
      </c>
      <c r="AK475">
        <v>15</v>
      </c>
      <c r="AL475">
        <v>986</v>
      </c>
      <c r="AM475">
        <v>13.048</v>
      </c>
      <c r="AN475">
        <v>-229.67500000000001</v>
      </c>
      <c r="AO475">
        <v>2110</v>
      </c>
      <c r="AP475">
        <v>2112</v>
      </c>
      <c r="AS475">
        <v>1.23</v>
      </c>
      <c r="AT475">
        <v>1.23</v>
      </c>
      <c r="AV475">
        <v>2.14</v>
      </c>
      <c r="AW475">
        <v>2.14</v>
      </c>
      <c r="BC475">
        <v>0.61</v>
      </c>
      <c r="BD475">
        <v>14</v>
      </c>
      <c r="BE475" t="s">
        <v>6611</v>
      </c>
      <c r="BF475" t="s">
        <v>6612</v>
      </c>
      <c r="BG475">
        <v>474</v>
      </c>
      <c r="BH475" t="s">
        <v>7797</v>
      </c>
      <c r="BI475" t="s">
        <v>7773</v>
      </c>
      <c r="BJ475">
        <v>474</v>
      </c>
      <c r="BK475">
        <v>2930</v>
      </c>
      <c r="BR475">
        <v>13</v>
      </c>
      <c r="BS475">
        <v>0.66</v>
      </c>
      <c r="BT475">
        <v>0.57999999999999996</v>
      </c>
      <c r="BU475">
        <v>0.57999999999999996</v>
      </c>
      <c r="BV475">
        <v>42.760418299999998</v>
      </c>
      <c r="BW475">
        <v>-82.037683020000003</v>
      </c>
      <c r="BX475">
        <v>4734732.2659999998</v>
      </c>
      <c r="BY475">
        <v>201.614</v>
      </c>
      <c r="BZ475">
        <v>301.7</v>
      </c>
      <c r="CA475" t="s">
        <v>7634</v>
      </c>
      <c r="CB475">
        <v>7</v>
      </c>
      <c r="CC475">
        <v>10</v>
      </c>
      <c r="CD475">
        <v>12</v>
      </c>
      <c r="CE475">
        <v>12</v>
      </c>
      <c r="CF475" t="s">
        <v>5677</v>
      </c>
      <c r="CG475">
        <v>414</v>
      </c>
      <c r="CH475" t="s">
        <v>3339</v>
      </c>
      <c r="CI475" t="s">
        <v>8652</v>
      </c>
      <c r="CJ475">
        <v>5.56</v>
      </c>
      <c r="CK475">
        <v>1.9</v>
      </c>
    </row>
    <row r="476" spans="1:89" x14ac:dyDescent="0.35">
      <c r="A476" t="s">
        <v>6614</v>
      </c>
      <c r="B476">
        <v>475</v>
      </c>
      <c r="C476" t="s">
        <v>7778</v>
      </c>
      <c r="D476">
        <v>800</v>
      </c>
      <c r="E476">
        <v>2694.645</v>
      </c>
      <c r="F476">
        <v>10</v>
      </c>
      <c r="G476" t="s">
        <v>7798</v>
      </c>
      <c r="H476" t="s">
        <v>7773</v>
      </c>
      <c r="I476" t="s">
        <v>7797</v>
      </c>
      <c r="J476">
        <v>14</v>
      </c>
      <c r="K476">
        <v>0.78</v>
      </c>
      <c r="L476">
        <v>21</v>
      </c>
      <c r="M476">
        <v>7</v>
      </c>
      <c r="N476" t="s">
        <v>7859</v>
      </c>
      <c r="Q476" t="s">
        <v>7784</v>
      </c>
      <c r="R476" t="s">
        <v>7774</v>
      </c>
      <c r="S476" t="s">
        <v>7247</v>
      </c>
      <c r="T476" t="s">
        <v>7581</v>
      </c>
      <c r="U476" t="s">
        <v>7581</v>
      </c>
      <c r="V476">
        <v>5.56</v>
      </c>
      <c r="W476" t="s">
        <v>7858</v>
      </c>
      <c r="X476">
        <v>1.9</v>
      </c>
      <c r="Y476" t="s">
        <v>7774</v>
      </c>
      <c r="Z476" t="s">
        <v>7783</v>
      </c>
      <c r="AA476" t="s">
        <v>7774</v>
      </c>
      <c r="AB476">
        <v>15</v>
      </c>
      <c r="AC476">
        <v>15</v>
      </c>
      <c r="AD476">
        <v>8</v>
      </c>
      <c r="AE476" t="s">
        <v>5753</v>
      </c>
      <c r="AF476">
        <v>42.760405730000002</v>
      </c>
      <c r="AG476">
        <v>-82.037683630000004</v>
      </c>
      <c r="AH476">
        <v>201.6</v>
      </c>
      <c r="AI476">
        <v>290</v>
      </c>
      <c r="AK476">
        <v>15</v>
      </c>
      <c r="AL476">
        <v>986</v>
      </c>
      <c r="AM476">
        <v>14.435</v>
      </c>
      <c r="AN476">
        <v>-224.59800000000001</v>
      </c>
      <c r="AO476">
        <v>2092</v>
      </c>
      <c r="AP476">
        <v>2097</v>
      </c>
      <c r="AS476">
        <v>1.22</v>
      </c>
      <c r="AT476">
        <v>1.22</v>
      </c>
      <c r="AV476">
        <v>2.13</v>
      </c>
      <c r="AW476">
        <v>2.12</v>
      </c>
      <c r="BC476">
        <v>0.78</v>
      </c>
      <c r="BD476">
        <v>21</v>
      </c>
      <c r="BE476" t="s">
        <v>6613</v>
      </c>
      <c r="BF476" t="s">
        <v>6614</v>
      </c>
      <c r="BG476">
        <v>475</v>
      </c>
      <c r="BH476" t="s">
        <v>7797</v>
      </c>
      <c r="BI476" t="s">
        <v>7773</v>
      </c>
      <c r="BJ476">
        <v>475</v>
      </c>
      <c r="BK476">
        <v>2930</v>
      </c>
      <c r="BR476">
        <v>13</v>
      </c>
      <c r="BS476">
        <v>0.66</v>
      </c>
      <c r="BT476">
        <v>0.59</v>
      </c>
      <c r="BU476">
        <v>0.59</v>
      </c>
      <c r="BV476">
        <v>42.760405730000002</v>
      </c>
      <c r="BW476">
        <v>-82.037683630000004</v>
      </c>
      <c r="BX476">
        <v>4734730.8710000003</v>
      </c>
      <c r="BY476">
        <v>201.60900000000001</v>
      </c>
      <c r="BZ476">
        <v>303</v>
      </c>
      <c r="CA476" t="s">
        <v>7405</v>
      </c>
      <c r="CB476">
        <v>7</v>
      </c>
      <c r="CC476">
        <v>10</v>
      </c>
      <c r="CD476">
        <v>12</v>
      </c>
      <c r="CE476">
        <v>12</v>
      </c>
      <c r="CF476" t="s">
        <v>5677</v>
      </c>
      <c r="CG476">
        <v>414</v>
      </c>
      <c r="CH476" t="s">
        <v>3339</v>
      </c>
      <c r="CI476" t="s">
        <v>8652</v>
      </c>
      <c r="CJ476">
        <v>5.56</v>
      </c>
      <c r="CK476">
        <v>1.9</v>
      </c>
    </row>
    <row r="477" spans="1:89" x14ac:dyDescent="0.35">
      <c r="A477" t="s">
        <v>6616</v>
      </c>
      <c r="B477">
        <v>476</v>
      </c>
      <c r="C477" t="s">
        <v>7778</v>
      </c>
      <c r="D477">
        <v>801</v>
      </c>
      <c r="E477">
        <v>2695.9859999999999</v>
      </c>
      <c r="F477">
        <v>10</v>
      </c>
      <c r="G477" t="s">
        <v>7798</v>
      </c>
      <c r="H477" t="s">
        <v>7773</v>
      </c>
      <c r="I477" t="s">
        <v>7797</v>
      </c>
      <c r="J477">
        <v>11</v>
      </c>
      <c r="K477">
        <v>0.61</v>
      </c>
      <c r="L477">
        <v>19</v>
      </c>
      <c r="M477">
        <v>6</v>
      </c>
      <c r="N477" t="s">
        <v>7859</v>
      </c>
      <c r="Q477" t="s">
        <v>7784</v>
      </c>
      <c r="R477" t="s">
        <v>7774</v>
      </c>
      <c r="S477" t="s">
        <v>7247</v>
      </c>
      <c r="T477" t="s">
        <v>7581</v>
      </c>
      <c r="U477" t="s">
        <v>7581</v>
      </c>
      <c r="V477">
        <v>5.56</v>
      </c>
      <c r="W477" t="s">
        <v>7858</v>
      </c>
      <c r="X477">
        <v>1.9</v>
      </c>
      <c r="Y477" t="s">
        <v>7774</v>
      </c>
      <c r="Z477" t="s">
        <v>7783</v>
      </c>
      <c r="AA477" t="s">
        <v>7774</v>
      </c>
      <c r="AB477">
        <v>15</v>
      </c>
      <c r="AC477">
        <v>15</v>
      </c>
      <c r="AD477">
        <v>8</v>
      </c>
      <c r="AE477" t="s">
        <v>5753</v>
      </c>
      <c r="AF477">
        <v>42.760393559999997</v>
      </c>
      <c r="AG477">
        <v>-82.037684220000003</v>
      </c>
      <c r="AH477">
        <v>201.6</v>
      </c>
      <c r="AI477">
        <v>290</v>
      </c>
      <c r="AK477">
        <v>15</v>
      </c>
      <c r="AL477">
        <v>986</v>
      </c>
      <c r="AM477">
        <v>15.776999999999999</v>
      </c>
      <c r="AN477">
        <v>-225.16</v>
      </c>
      <c r="AO477">
        <v>2102</v>
      </c>
      <c r="AP477">
        <v>2105</v>
      </c>
      <c r="AS477">
        <v>1.23</v>
      </c>
      <c r="AT477">
        <v>1.23</v>
      </c>
      <c r="AV477">
        <v>2.13</v>
      </c>
      <c r="AW477">
        <v>2.13</v>
      </c>
      <c r="BC477">
        <v>0.61</v>
      </c>
      <c r="BD477">
        <v>19</v>
      </c>
      <c r="BE477" t="s">
        <v>6615</v>
      </c>
      <c r="BF477" t="s">
        <v>6616</v>
      </c>
      <c r="BG477">
        <v>476</v>
      </c>
      <c r="BH477" t="s">
        <v>7797</v>
      </c>
      <c r="BI477" t="s">
        <v>7773</v>
      </c>
      <c r="BJ477">
        <v>476</v>
      </c>
      <c r="BK477">
        <v>2930</v>
      </c>
      <c r="BR477">
        <v>13</v>
      </c>
      <c r="BS477">
        <v>0.66</v>
      </c>
      <c r="BT477">
        <v>0.59</v>
      </c>
      <c r="BU477">
        <v>0.59</v>
      </c>
      <c r="BV477">
        <v>42.760393559999997</v>
      </c>
      <c r="BW477">
        <v>-82.037684220000003</v>
      </c>
      <c r="BX477">
        <v>4734729.5199999996</v>
      </c>
      <c r="BY477">
        <v>201.59800000000001</v>
      </c>
      <c r="BZ477">
        <v>303.10000000000002</v>
      </c>
      <c r="CA477" t="s">
        <v>7405</v>
      </c>
      <c r="CB477">
        <v>7</v>
      </c>
      <c r="CC477">
        <v>10</v>
      </c>
      <c r="CD477">
        <v>12</v>
      </c>
      <c r="CE477">
        <v>12</v>
      </c>
      <c r="CF477" t="s">
        <v>5677</v>
      </c>
      <c r="CG477">
        <v>414</v>
      </c>
      <c r="CH477" t="s">
        <v>3339</v>
      </c>
      <c r="CI477" t="s">
        <v>8652</v>
      </c>
      <c r="CJ477">
        <v>5.56</v>
      </c>
      <c r="CK477">
        <v>1.9</v>
      </c>
    </row>
    <row r="478" spans="1:89" x14ac:dyDescent="0.35">
      <c r="A478" t="s">
        <v>6618</v>
      </c>
      <c r="B478">
        <v>477</v>
      </c>
      <c r="C478" t="s">
        <v>7778</v>
      </c>
      <c r="D478">
        <v>803</v>
      </c>
      <c r="E478">
        <v>2709.335</v>
      </c>
      <c r="F478">
        <v>10</v>
      </c>
      <c r="G478" t="s">
        <v>7798</v>
      </c>
      <c r="H478" t="s">
        <v>7773</v>
      </c>
      <c r="I478" t="s">
        <v>7797</v>
      </c>
      <c r="J478">
        <v>10</v>
      </c>
      <c r="K478">
        <v>0.56000000000000005</v>
      </c>
      <c r="L478">
        <v>13</v>
      </c>
      <c r="M478">
        <v>4</v>
      </c>
      <c r="N478" t="s">
        <v>7636</v>
      </c>
      <c r="Q478" t="s">
        <v>7784</v>
      </c>
      <c r="R478" t="s">
        <v>7774</v>
      </c>
      <c r="S478" t="s">
        <v>7248</v>
      </c>
      <c r="T478" t="s">
        <v>7523</v>
      </c>
      <c r="U478" t="s">
        <v>7523</v>
      </c>
      <c r="V478">
        <v>5.56</v>
      </c>
      <c r="W478" t="s">
        <v>7860</v>
      </c>
      <c r="X478">
        <v>1.8</v>
      </c>
      <c r="Y478" t="s">
        <v>7774</v>
      </c>
      <c r="Z478" t="s">
        <v>7783</v>
      </c>
      <c r="AA478" t="s">
        <v>7774</v>
      </c>
      <c r="AB478">
        <v>15</v>
      </c>
      <c r="AC478">
        <v>15</v>
      </c>
      <c r="AD478">
        <v>8</v>
      </c>
      <c r="AE478" t="s">
        <v>5753</v>
      </c>
      <c r="AF478">
        <v>42.760272499999999</v>
      </c>
      <c r="AG478">
        <v>-82.037690159999997</v>
      </c>
      <c r="AH478">
        <v>201.6</v>
      </c>
      <c r="AI478">
        <v>290</v>
      </c>
      <c r="AK478">
        <v>15</v>
      </c>
      <c r="AL478">
        <v>986</v>
      </c>
      <c r="AM478">
        <v>11.129</v>
      </c>
      <c r="AN478">
        <v>380.67899999999997</v>
      </c>
      <c r="AO478">
        <v>2112</v>
      </c>
      <c r="AP478">
        <v>2114</v>
      </c>
      <c r="AS478">
        <v>1.23</v>
      </c>
      <c r="AT478">
        <v>1.23</v>
      </c>
      <c r="AV478">
        <v>2.14</v>
      </c>
      <c r="AW478">
        <v>2.14</v>
      </c>
      <c r="BC478">
        <v>0.56000000000000005</v>
      </c>
      <c r="BD478">
        <v>13</v>
      </c>
      <c r="BE478" t="s">
        <v>6617</v>
      </c>
      <c r="BF478" t="s">
        <v>6618</v>
      </c>
      <c r="BG478">
        <v>477</v>
      </c>
      <c r="BH478" t="s">
        <v>7797</v>
      </c>
      <c r="BI478" t="s">
        <v>7773</v>
      </c>
      <c r="BJ478">
        <v>477</v>
      </c>
      <c r="BK478">
        <v>2940</v>
      </c>
      <c r="BR478">
        <v>13</v>
      </c>
      <c r="BS478">
        <v>0.66</v>
      </c>
      <c r="BT478">
        <v>0.57999999999999996</v>
      </c>
      <c r="BU478">
        <v>0.57999999999999996</v>
      </c>
      <c r="BV478">
        <v>42.760272499999999</v>
      </c>
      <c r="BW478">
        <v>-82.037690159999997</v>
      </c>
      <c r="BX478">
        <v>4734716.0829999996</v>
      </c>
      <c r="BY478">
        <v>201.554</v>
      </c>
      <c r="BZ478">
        <v>106.7</v>
      </c>
      <c r="CA478" t="s">
        <v>8713</v>
      </c>
      <c r="CB478">
        <v>7</v>
      </c>
      <c r="CC478">
        <v>10</v>
      </c>
      <c r="CD478">
        <v>12</v>
      </c>
      <c r="CE478">
        <v>12</v>
      </c>
      <c r="CF478" t="s">
        <v>5677</v>
      </c>
      <c r="CG478">
        <v>414</v>
      </c>
      <c r="CH478" t="s">
        <v>3339</v>
      </c>
      <c r="CI478" t="s">
        <v>8652</v>
      </c>
      <c r="CJ478">
        <v>5.56</v>
      </c>
      <c r="CK478">
        <v>1.8</v>
      </c>
    </row>
    <row r="479" spans="1:89" x14ac:dyDescent="0.35">
      <c r="A479" t="s">
        <v>6620</v>
      </c>
      <c r="B479">
        <v>478</v>
      </c>
      <c r="C479" t="s">
        <v>7778</v>
      </c>
      <c r="D479">
        <v>804</v>
      </c>
      <c r="E479">
        <v>2713.3119999999999</v>
      </c>
      <c r="F479">
        <v>10</v>
      </c>
      <c r="G479" t="s">
        <v>7798</v>
      </c>
      <c r="H479" t="s">
        <v>7773</v>
      </c>
      <c r="I479" t="s">
        <v>7797</v>
      </c>
      <c r="J479">
        <v>10</v>
      </c>
      <c r="K479">
        <v>0.56000000000000005</v>
      </c>
      <c r="L479">
        <v>12</v>
      </c>
      <c r="M479">
        <v>4</v>
      </c>
      <c r="N479" t="s">
        <v>7685</v>
      </c>
      <c r="Q479" t="s">
        <v>7784</v>
      </c>
      <c r="R479" t="s">
        <v>7774</v>
      </c>
      <c r="S479" t="s">
        <v>7248</v>
      </c>
      <c r="T479" t="s">
        <v>7523</v>
      </c>
      <c r="U479" t="s">
        <v>7523</v>
      </c>
      <c r="V479">
        <v>5.56</v>
      </c>
      <c r="W479" t="s">
        <v>7860</v>
      </c>
      <c r="X479">
        <v>1.9</v>
      </c>
      <c r="Y479" t="s">
        <v>7774</v>
      </c>
      <c r="Z479" t="s">
        <v>7783</v>
      </c>
      <c r="AA479" t="s">
        <v>7774</v>
      </c>
      <c r="AB479">
        <v>15</v>
      </c>
      <c r="AC479">
        <v>15</v>
      </c>
      <c r="AD479">
        <v>8</v>
      </c>
      <c r="AE479" t="s">
        <v>5753</v>
      </c>
      <c r="AF479">
        <v>42.76023644</v>
      </c>
      <c r="AG479">
        <v>-82.037691679999995</v>
      </c>
      <c r="AH479">
        <v>201.5</v>
      </c>
      <c r="AI479">
        <v>290</v>
      </c>
      <c r="AK479">
        <v>15</v>
      </c>
      <c r="AL479">
        <v>986</v>
      </c>
      <c r="AM479">
        <v>15.106</v>
      </c>
      <c r="AN479">
        <v>381.23899999999998</v>
      </c>
      <c r="AO479">
        <v>2113</v>
      </c>
      <c r="AP479">
        <v>2114</v>
      </c>
      <c r="AS479">
        <v>1.23</v>
      </c>
      <c r="AT479">
        <v>1.23</v>
      </c>
      <c r="AV479">
        <v>2.14</v>
      </c>
      <c r="AW479">
        <v>2.14</v>
      </c>
      <c r="BC479">
        <v>0.56000000000000005</v>
      </c>
      <c r="BD479">
        <v>12</v>
      </c>
      <c r="BE479" t="s">
        <v>6619</v>
      </c>
      <c r="BF479" t="s">
        <v>6620</v>
      </c>
      <c r="BG479">
        <v>478</v>
      </c>
      <c r="BH479" t="s">
        <v>7797</v>
      </c>
      <c r="BI479" t="s">
        <v>7773</v>
      </c>
      <c r="BJ479">
        <v>478</v>
      </c>
      <c r="BK479">
        <v>2940</v>
      </c>
      <c r="BR479">
        <v>13</v>
      </c>
      <c r="BS479">
        <v>0.66</v>
      </c>
      <c r="BT479">
        <v>0.57999999999999996</v>
      </c>
      <c r="BU479">
        <v>0.57999999999999996</v>
      </c>
      <c r="BV479">
        <v>42.76023644</v>
      </c>
      <c r="BW479">
        <v>-82.037691679999995</v>
      </c>
      <c r="BX479">
        <v>4734712.08</v>
      </c>
      <c r="BY479">
        <v>201.54900000000001</v>
      </c>
      <c r="BZ479">
        <v>107</v>
      </c>
      <c r="CA479" t="s">
        <v>7635</v>
      </c>
      <c r="CB479">
        <v>7</v>
      </c>
      <c r="CC479">
        <v>10</v>
      </c>
      <c r="CD479">
        <v>12</v>
      </c>
      <c r="CE479">
        <v>12</v>
      </c>
      <c r="CF479" t="s">
        <v>5677</v>
      </c>
      <c r="CG479">
        <v>414</v>
      </c>
      <c r="CH479" t="s">
        <v>3339</v>
      </c>
      <c r="CI479" t="s">
        <v>8652</v>
      </c>
      <c r="CJ479">
        <v>5.56</v>
      </c>
      <c r="CK479">
        <v>1.9</v>
      </c>
    </row>
    <row r="480" spans="1:89" x14ac:dyDescent="0.35">
      <c r="A480" t="s">
        <v>6622</v>
      </c>
      <c r="B480">
        <v>479</v>
      </c>
      <c r="C480" t="s">
        <v>7778</v>
      </c>
      <c r="D480">
        <v>805</v>
      </c>
      <c r="E480">
        <v>2714.6350000000002</v>
      </c>
      <c r="F480">
        <v>10</v>
      </c>
      <c r="G480" t="s">
        <v>7798</v>
      </c>
      <c r="H480" t="s">
        <v>7773</v>
      </c>
      <c r="I480" t="s">
        <v>7797</v>
      </c>
      <c r="J480">
        <v>10</v>
      </c>
      <c r="K480">
        <v>0.56000000000000005</v>
      </c>
      <c r="L480">
        <v>11</v>
      </c>
      <c r="M480">
        <v>4</v>
      </c>
      <c r="N480" t="s">
        <v>7685</v>
      </c>
      <c r="Q480" t="s">
        <v>7784</v>
      </c>
      <c r="R480" t="s">
        <v>7774</v>
      </c>
      <c r="S480" t="s">
        <v>7248</v>
      </c>
      <c r="T480" t="s">
        <v>7523</v>
      </c>
      <c r="U480" t="s">
        <v>7523</v>
      </c>
      <c r="V480">
        <v>5.56</v>
      </c>
      <c r="W480" t="s">
        <v>7860</v>
      </c>
      <c r="X480">
        <v>1.9</v>
      </c>
      <c r="Y480" t="s">
        <v>7774</v>
      </c>
      <c r="Z480" t="s">
        <v>7783</v>
      </c>
      <c r="AA480" t="s">
        <v>7774</v>
      </c>
      <c r="AB480">
        <v>15</v>
      </c>
      <c r="AC480">
        <v>15</v>
      </c>
      <c r="AD480">
        <v>8</v>
      </c>
      <c r="AE480" t="s">
        <v>5753</v>
      </c>
      <c r="AF480">
        <v>42.760224430000001</v>
      </c>
      <c r="AG480">
        <v>-82.037692149999998</v>
      </c>
      <c r="AH480">
        <v>201.6</v>
      </c>
      <c r="AI480">
        <v>290</v>
      </c>
      <c r="AK480">
        <v>15</v>
      </c>
      <c r="AL480">
        <v>986</v>
      </c>
      <c r="AM480">
        <v>16.43</v>
      </c>
      <c r="AN480">
        <v>381.68299999999999</v>
      </c>
      <c r="AO480">
        <v>2114</v>
      </c>
      <c r="AP480">
        <v>2115</v>
      </c>
      <c r="AS480">
        <v>1.23</v>
      </c>
      <c r="AT480">
        <v>1.23</v>
      </c>
      <c r="AV480">
        <v>2.14</v>
      </c>
      <c r="AW480">
        <v>2.14</v>
      </c>
      <c r="BC480">
        <v>0.56000000000000005</v>
      </c>
      <c r="BD480">
        <v>11</v>
      </c>
      <c r="BE480" t="s">
        <v>6621</v>
      </c>
      <c r="BF480" t="s">
        <v>6622</v>
      </c>
      <c r="BG480">
        <v>479</v>
      </c>
      <c r="BH480" t="s">
        <v>7797</v>
      </c>
      <c r="BI480" t="s">
        <v>7773</v>
      </c>
      <c r="BJ480">
        <v>479</v>
      </c>
      <c r="BK480">
        <v>2940</v>
      </c>
      <c r="BR480">
        <v>13</v>
      </c>
      <c r="BS480">
        <v>0.66</v>
      </c>
      <c r="BT480">
        <v>0.57999999999999996</v>
      </c>
      <c r="BU480">
        <v>0.57999999999999996</v>
      </c>
      <c r="BV480">
        <v>42.760224430000001</v>
      </c>
      <c r="BW480">
        <v>-82.037692149999998</v>
      </c>
      <c r="BX480">
        <v>4734710.7470000004</v>
      </c>
      <c r="BY480">
        <v>201.55</v>
      </c>
      <c r="BZ480">
        <v>107.2</v>
      </c>
      <c r="CA480" t="s">
        <v>7635</v>
      </c>
      <c r="CB480">
        <v>7</v>
      </c>
      <c r="CC480">
        <v>10</v>
      </c>
      <c r="CD480">
        <v>12</v>
      </c>
      <c r="CE480">
        <v>12</v>
      </c>
      <c r="CF480" t="s">
        <v>5677</v>
      </c>
      <c r="CG480">
        <v>414</v>
      </c>
      <c r="CH480" t="s">
        <v>3339</v>
      </c>
      <c r="CI480" t="s">
        <v>8652</v>
      </c>
      <c r="CJ480">
        <v>5.56</v>
      </c>
      <c r="CK480">
        <v>1.9</v>
      </c>
    </row>
    <row r="481" spans="1:89" x14ac:dyDescent="0.35">
      <c r="A481" t="s">
        <v>6624</v>
      </c>
      <c r="B481">
        <v>480</v>
      </c>
      <c r="C481" t="s">
        <v>7778</v>
      </c>
      <c r="D481">
        <v>806</v>
      </c>
      <c r="E481">
        <v>2715.962</v>
      </c>
      <c r="F481">
        <v>10</v>
      </c>
      <c r="G481" t="s">
        <v>7798</v>
      </c>
      <c r="H481" t="s">
        <v>7773</v>
      </c>
      <c r="I481" t="s">
        <v>7797</v>
      </c>
      <c r="J481">
        <v>10</v>
      </c>
      <c r="K481">
        <v>0.56000000000000005</v>
      </c>
      <c r="L481">
        <v>10</v>
      </c>
      <c r="M481">
        <v>4</v>
      </c>
      <c r="N481" t="s">
        <v>7861</v>
      </c>
      <c r="Q481" t="s">
        <v>7784</v>
      </c>
      <c r="R481" t="s">
        <v>7774</v>
      </c>
      <c r="S481" t="s">
        <v>7248</v>
      </c>
      <c r="T481" t="s">
        <v>7523</v>
      </c>
      <c r="U481" t="s">
        <v>7523</v>
      </c>
      <c r="V481">
        <v>5.56</v>
      </c>
      <c r="W481" t="s">
        <v>7860</v>
      </c>
      <c r="X481">
        <v>1.9</v>
      </c>
      <c r="Y481" t="s">
        <v>7774</v>
      </c>
      <c r="Z481" t="s">
        <v>7783</v>
      </c>
      <c r="AA481" t="s">
        <v>7774</v>
      </c>
      <c r="AB481">
        <v>15</v>
      </c>
      <c r="AC481">
        <v>15</v>
      </c>
      <c r="AD481">
        <v>8</v>
      </c>
      <c r="AE481" t="s">
        <v>5753</v>
      </c>
      <c r="AF481">
        <v>42.7602124</v>
      </c>
      <c r="AG481">
        <v>-82.037692609999993</v>
      </c>
      <c r="AH481">
        <v>201.6</v>
      </c>
      <c r="AI481">
        <v>290</v>
      </c>
      <c r="AK481">
        <v>15</v>
      </c>
      <c r="AL481">
        <v>986</v>
      </c>
      <c r="AM481">
        <v>17.757000000000001</v>
      </c>
      <c r="AN481">
        <v>382.80399999999997</v>
      </c>
      <c r="AO481">
        <v>2115</v>
      </c>
      <c r="AP481">
        <v>2116</v>
      </c>
      <c r="AS481">
        <v>1.24</v>
      </c>
      <c r="AT481">
        <v>1.23</v>
      </c>
      <c r="AV481">
        <v>2.15</v>
      </c>
      <c r="AW481">
        <v>2.14</v>
      </c>
      <c r="BC481">
        <v>0.56000000000000005</v>
      </c>
      <c r="BD481">
        <v>10</v>
      </c>
      <c r="BE481" t="s">
        <v>6623</v>
      </c>
      <c r="BF481" t="s">
        <v>6624</v>
      </c>
      <c r="BG481">
        <v>480</v>
      </c>
      <c r="BH481" t="s">
        <v>7797</v>
      </c>
      <c r="BI481" t="s">
        <v>7773</v>
      </c>
      <c r="BJ481">
        <v>480</v>
      </c>
      <c r="BK481">
        <v>2940</v>
      </c>
      <c r="BR481">
        <v>13</v>
      </c>
      <c r="BS481">
        <v>0.66</v>
      </c>
      <c r="BT481">
        <v>0.57999999999999996</v>
      </c>
      <c r="BU481">
        <v>0.57999999999999996</v>
      </c>
      <c r="BV481">
        <v>42.7602124</v>
      </c>
      <c r="BW481">
        <v>-82.037692609999993</v>
      </c>
      <c r="BX481">
        <v>4734709.4110000003</v>
      </c>
      <c r="BY481">
        <v>201.553</v>
      </c>
      <c r="BZ481">
        <v>107.6</v>
      </c>
      <c r="CA481" t="s">
        <v>7636</v>
      </c>
      <c r="CB481">
        <v>7</v>
      </c>
      <c r="CC481">
        <v>10</v>
      </c>
      <c r="CD481">
        <v>12</v>
      </c>
      <c r="CE481">
        <v>12</v>
      </c>
      <c r="CF481" t="s">
        <v>5677</v>
      </c>
      <c r="CG481">
        <v>414</v>
      </c>
      <c r="CH481" t="s">
        <v>3339</v>
      </c>
      <c r="CI481" t="s">
        <v>8652</v>
      </c>
      <c r="CJ481">
        <v>5.56</v>
      </c>
      <c r="CK481">
        <v>1.9</v>
      </c>
    </row>
    <row r="482" spans="1:89" x14ac:dyDescent="0.35">
      <c r="A482" t="s">
        <v>6626</v>
      </c>
      <c r="B482">
        <v>481</v>
      </c>
      <c r="C482" t="s">
        <v>7778</v>
      </c>
      <c r="D482">
        <v>809</v>
      </c>
      <c r="E482">
        <v>2738.8910000000001</v>
      </c>
      <c r="F482">
        <v>10</v>
      </c>
      <c r="G482" t="s">
        <v>7798</v>
      </c>
      <c r="H482" t="s">
        <v>7773</v>
      </c>
      <c r="I482" t="s">
        <v>7797</v>
      </c>
      <c r="J482">
        <v>10</v>
      </c>
      <c r="K482">
        <v>0.56000000000000005</v>
      </c>
      <c r="L482">
        <v>12</v>
      </c>
      <c r="M482">
        <v>4</v>
      </c>
      <c r="N482" t="s">
        <v>7498</v>
      </c>
      <c r="Q482" t="s">
        <v>7784</v>
      </c>
      <c r="R482" t="s">
        <v>7774</v>
      </c>
      <c r="S482" t="s">
        <v>7249</v>
      </c>
      <c r="T482" t="s">
        <v>7638</v>
      </c>
      <c r="U482" t="s">
        <v>7638</v>
      </c>
      <c r="V482">
        <v>5.56</v>
      </c>
      <c r="W482" t="s">
        <v>7862</v>
      </c>
      <c r="X482">
        <v>1.9</v>
      </c>
      <c r="Y482" t="s">
        <v>7774</v>
      </c>
      <c r="Z482" t="s">
        <v>7783</v>
      </c>
      <c r="AA482" t="s">
        <v>7774</v>
      </c>
      <c r="AB482">
        <v>15</v>
      </c>
      <c r="AC482">
        <v>15</v>
      </c>
      <c r="AD482">
        <v>8</v>
      </c>
      <c r="AE482" t="s">
        <v>5753</v>
      </c>
      <c r="AF482">
        <v>42.760004459999998</v>
      </c>
      <c r="AG482">
        <v>-82.037700389999998</v>
      </c>
      <c r="AH482">
        <v>201.5</v>
      </c>
      <c r="AI482">
        <v>290</v>
      </c>
      <c r="AK482">
        <v>15</v>
      </c>
      <c r="AL482">
        <v>986</v>
      </c>
      <c r="AM482">
        <v>4.4850000000000003</v>
      </c>
      <c r="AN482">
        <v>406.89100000000002</v>
      </c>
      <c r="AO482">
        <v>2113</v>
      </c>
      <c r="AP482">
        <v>2114</v>
      </c>
      <c r="AS482">
        <v>1.23</v>
      </c>
      <c r="AT482">
        <v>1.23</v>
      </c>
      <c r="AV482">
        <v>2.14</v>
      </c>
      <c r="AW482">
        <v>2.14</v>
      </c>
      <c r="BC482">
        <v>0.56000000000000005</v>
      </c>
      <c r="BD482">
        <v>12</v>
      </c>
      <c r="BE482" t="s">
        <v>6625</v>
      </c>
      <c r="BF482" t="s">
        <v>6626</v>
      </c>
      <c r="BG482">
        <v>481</v>
      </c>
      <c r="BH482" t="s">
        <v>7797</v>
      </c>
      <c r="BI482" t="s">
        <v>7773</v>
      </c>
      <c r="BJ482">
        <v>481</v>
      </c>
      <c r="BK482">
        <v>2960</v>
      </c>
      <c r="BR482">
        <v>13</v>
      </c>
      <c r="BS482">
        <v>0.66</v>
      </c>
      <c r="BT482">
        <v>0.57999999999999996</v>
      </c>
      <c r="BU482">
        <v>0.57999999999999996</v>
      </c>
      <c r="BV482">
        <v>42.760004459999998</v>
      </c>
      <c r="BW482">
        <v>-82.037700389999998</v>
      </c>
      <c r="BX482">
        <v>4734686.3289999999</v>
      </c>
      <c r="BY482">
        <v>201.46299999999999</v>
      </c>
      <c r="BZ482">
        <v>131.80000000000001</v>
      </c>
      <c r="CA482" t="s">
        <v>7537</v>
      </c>
      <c r="CB482">
        <v>7</v>
      </c>
      <c r="CC482">
        <v>10</v>
      </c>
      <c r="CD482">
        <v>12</v>
      </c>
      <c r="CE482">
        <v>12</v>
      </c>
      <c r="CF482" t="s">
        <v>5677</v>
      </c>
      <c r="CG482">
        <v>414</v>
      </c>
      <c r="CH482" t="s">
        <v>3339</v>
      </c>
      <c r="CI482" t="s">
        <v>8652</v>
      </c>
      <c r="CJ482">
        <v>5.56</v>
      </c>
      <c r="CK482">
        <v>1.9</v>
      </c>
    </row>
    <row r="483" spans="1:89" x14ac:dyDescent="0.35">
      <c r="A483" t="s">
        <v>6628</v>
      </c>
      <c r="B483">
        <v>482</v>
      </c>
      <c r="C483" t="s">
        <v>7778</v>
      </c>
      <c r="D483">
        <v>810</v>
      </c>
      <c r="E483">
        <v>2744.3020000000001</v>
      </c>
      <c r="F483">
        <v>10</v>
      </c>
      <c r="G483" t="s">
        <v>7798</v>
      </c>
      <c r="H483" t="s">
        <v>7773</v>
      </c>
      <c r="I483" t="s">
        <v>7797</v>
      </c>
      <c r="J483">
        <v>10</v>
      </c>
      <c r="K483">
        <v>0.56000000000000005</v>
      </c>
      <c r="L483">
        <v>11</v>
      </c>
      <c r="M483">
        <v>4</v>
      </c>
      <c r="N483" t="s">
        <v>7503</v>
      </c>
      <c r="Q483" t="s">
        <v>7784</v>
      </c>
      <c r="R483" t="s">
        <v>7774</v>
      </c>
      <c r="S483" t="s">
        <v>7249</v>
      </c>
      <c r="T483" t="s">
        <v>7638</v>
      </c>
      <c r="U483" t="s">
        <v>7638</v>
      </c>
      <c r="V483">
        <v>5.56</v>
      </c>
      <c r="W483" t="s">
        <v>7862</v>
      </c>
      <c r="X483">
        <v>1.9</v>
      </c>
      <c r="Y483" t="s">
        <v>7774</v>
      </c>
      <c r="Z483" t="s">
        <v>7783</v>
      </c>
      <c r="AA483" t="s">
        <v>7774</v>
      </c>
      <c r="AB483">
        <v>15</v>
      </c>
      <c r="AC483">
        <v>15</v>
      </c>
      <c r="AD483">
        <v>8</v>
      </c>
      <c r="AE483" t="s">
        <v>5753</v>
      </c>
      <c r="AF483">
        <v>42.759955390000002</v>
      </c>
      <c r="AG483">
        <v>-82.037702879999998</v>
      </c>
      <c r="AH483">
        <v>201.4</v>
      </c>
      <c r="AI483">
        <v>290</v>
      </c>
      <c r="AK483">
        <v>15</v>
      </c>
      <c r="AL483">
        <v>986</v>
      </c>
      <c r="AM483">
        <v>9.8970000000000002</v>
      </c>
      <c r="AN483">
        <v>403.90600000000001</v>
      </c>
      <c r="AO483">
        <v>2115</v>
      </c>
      <c r="AP483">
        <v>2115</v>
      </c>
      <c r="AS483">
        <v>1.24</v>
      </c>
      <c r="AT483">
        <v>1.23</v>
      </c>
      <c r="AV483">
        <v>2.14</v>
      </c>
      <c r="AW483">
        <v>2.14</v>
      </c>
      <c r="BC483">
        <v>0.56000000000000005</v>
      </c>
      <c r="BD483">
        <v>11</v>
      </c>
      <c r="BE483" t="s">
        <v>6627</v>
      </c>
      <c r="BF483" t="s">
        <v>6628</v>
      </c>
      <c r="BG483">
        <v>482</v>
      </c>
      <c r="BH483" t="s">
        <v>7797</v>
      </c>
      <c r="BI483" t="s">
        <v>7773</v>
      </c>
      <c r="BJ483">
        <v>482</v>
      </c>
      <c r="BK483">
        <v>2960</v>
      </c>
      <c r="BR483">
        <v>13</v>
      </c>
      <c r="BS483">
        <v>0.66</v>
      </c>
      <c r="BT483">
        <v>0.57999999999999996</v>
      </c>
      <c r="BU483">
        <v>0.57999999999999996</v>
      </c>
      <c r="BV483">
        <v>42.759955390000002</v>
      </c>
      <c r="BW483">
        <v>-82.037702879999998</v>
      </c>
      <c r="BX483">
        <v>4734680.8830000004</v>
      </c>
      <c r="BY483">
        <v>201.44900000000001</v>
      </c>
      <c r="BZ483">
        <v>133</v>
      </c>
      <c r="CA483" t="s">
        <v>7506</v>
      </c>
      <c r="CB483">
        <v>7</v>
      </c>
      <c r="CC483">
        <v>10</v>
      </c>
      <c r="CD483">
        <v>12</v>
      </c>
      <c r="CE483">
        <v>12</v>
      </c>
      <c r="CF483" t="s">
        <v>5677</v>
      </c>
      <c r="CG483">
        <v>414</v>
      </c>
      <c r="CH483" t="s">
        <v>3339</v>
      </c>
      <c r="CI483" t="s">
        <v>8652</v>
      </c>
      <c r="CJ483">
        <v>5.56</v>
      </c>
      <c r="CK483">
        <v>1.9</v>
      </c>
    </row>
    <row r="484" spans="1:89" x14ac:dyDescent="0.35">
      <c r="A484" t="s">
        <v>4768</v>
      </c>
      <c r="B484">
        <v>483</v>
      </c>
      <c r="C484" t="s">
        <v>7778</v>
      </c>
      <c r="D484">
        <v>815</v>
      </c>
      <c r="E484">
        <v>2789.9229999999998</v>
      </c>
      <c r="F484">
        <v>10</v>
      </c>
      <c r="G484" t="s">
        <v>7782</v>
      </c>
      <c r="H484" t="s">
        <v>7773</v>
      </c>
      <c r="I484" t="s">
        <v>7797</v>
      </c>
      <c r="J484">
        <v>17</v>
      </c>
      <c r="K484">
        <v>0.93</v>
      </c>
      <c r="L484">
        <v>26</v>
      </c>
      <c r="M484">
        <v>12</v>
      </c>
      <c r="N484" t="s">
        <v>7577</v>
      </c>
      <c r="Q484" t="s">
        <v>7805</v>
      </c>
      <c r="R484" t="s">
        <v>7774</v>
      </c>
      <c r="S484" t="s">
        <v>7250</v>
      </c>
      <c r="T484" t="s">
        <v>7596</v>
      </c>
      <c r="U484" t="s">
        <v>7596</v>
      </c>
      <c r="V484">
        <v>5.56</v>
      </c>
      <c r="W484" t="s">
        <v>7946</v>
      </c>
      <c r="X484">
        <v>1.9</v>
      </c>
      <c r="Y484" t="s">
        <v>7774</v>
      </c>
      <c r="Z484" t="s">
        <v>7879</v>
      </c>
      <c r="AA484" t="s">
        <v>7774</v>
      </c>
      <c r="AB484">
        <v>15</v>
      </c>
      <c r="AC484">
        <v>10</v>
      </c>
      <c r="AD484">
        <v>12</v>
      </c>
      <c r="AE484" t="s">
        <v>5753</v>
      </c>
      <c r="AF484">
        <v>42.759541810000002</v>
      </c>
      <c r="AG484">
        <v>-82.037721579999996</v>
      </c>
      <c r="AH484">
        <v>201.6</v>
      </c>
      <c r="AI484">
        <v>290</v>
      </c>
      <c r="AK484">
        <v>15</v>
      </c>
      <c r="AL484">
        <v>986</v>
      </c>
      <c r="AM484">
        <v>4.8099999999999996</v>
      </c>
      <c r="AN484">
        <v>-234.565</v>
      </c>
      <c r="AO484">
        <v>2072</v>
      </c>
      <c r="AP484">
        <v>2080</v>
      </c>
      <c r="AS484">
        <v>1.21</v>
      </c>
      <c r="AT484">
        <v>1.21</v>
      </c>
      <c r="AV484">
        <v>2.11</v>
      </c>
      <c r="AW484">
        <v>2.1</v>
      </c>
      <c r="BC484">
        <v>0.93</v>
      </c>
      <c r="BD484">
        <v>26</v>
      </c>
      <c r="BE484" t="s">
        <v>1956</v>
      </c>
      <c r="BF484" t="s">
        <v>4768</v>
      </c>
      <c r="BG484">
        <v>483</v>
      </c>
      <c r="BH484" t="s">
        <v>7797</v>
      </c>
      <c r="BI484" t="s">
        <v>7773</v>
      </c>
      <c r="BJ484">
        <v>483</v>
      </c>
      <c r="BK484">
        <v>2990</v>
      </c>
      <c r="BR484">
        <v>13</v>
      </c>
      <c r="BS484">
        <v>0.67</v>
      </c>
      <c r="BT484">
        <v>0.59</v>
      </c>
      <c r="BU484">
        <v>0.6</v>
      </c>
      <c r="BV484">
        <v>42.759541810000002</v>
      </c>
      <c r="BW484">
        <v>-82.037721579999996</v>
      </c>
      <c r="BX484">
        <v>4734634.9749999996</v>
      </c>
      <c r="BY484">
        <v>201.60400000000001</v>
      </c>
      <c r="BZ484">
        <v>286.7</v>
      </c>
      <c r="CA484" t="s">
        <v>7639</v>
      </c>
      <c r="CB484">
        <v>7</v>
      </c>
      <c r="CC484">
        <v>10</v>
      </c>
      <c r="CD484">
        <v>11</v>
      </c>
      <c r="CE484">
        <v>11</v>
      </c>
      <c r="CF484" t="s">
        <v>5752</v>
      </c>
      <c r="CG484">
        <v>414</v>
      </c>
      <c r="CH484" t="s">
        <v>3339</v>
      </c>
      <c r="CI484" t="s">
        <v>8652</v>
      </c>
      <c r="CJ484">
        <v>5.56</v>
      </c>
      <c r="CK484">
        <v>1.8</v>
      </c>
    </row>
    <row r="485" spans="1:89" x14ac:dyDescent="0.35">
      <c r="A485" t="s">
        <v>4769</v>
      </c>
      <c r="B485">
        <v>484</v>
      </c>
      <c r="C485" t="s">
        <v>7778</v>
      </c>
      <c r="D485">
        <v>816</v>
      </c>
      <c r="E485">
        <v>2791.239</v>
      </c>
      <c r="F485">
        <v>10</v>
      </c>
      <c r="G485" t="s">
        <v>7782</v>
      </c>
      <c r="H485" t="s">
        <v>7773</v>
      </c>
      <c r="I485" t="s">
        <v>7797</v>
      </c>
      <c r="J485">
        <v>19</v>
      </c>
      <c r="K485">
        <v>1.05</v>
      </c>
      <c r="L485">
        <v>34</v>
      </c>
      <c r="M485">
        <v>20</v>
      </c>
      <c r="N485" t="s">
        <v>7578</v>
      </c>
      <c r="Q485" t="s">
        <v>7805</v>
      </c>
      <c r="R485" t="s">
        <v>7774</v>
      </c>
      <c r="S485" t="s">
        <v>7250</v>
      </c>
      <c r="T485" t="s">
        <v>7596</v>
      </c>
      <c r="U485" t="s">
        <v>7596</v>
      </c>
      <c r="V485">
        <v>5.56</v>
      </c>
      <c r="W485" t="s">
        <v>7946</v>
      </c>
      <c r="X485">
        <v>1.9</v>
      </c>
      <c r="Y485" t="s">
        <v>7774</v>
      </c>
      <c r="Z485" t="s">
        <v>7788</v>
      </c>
      <c r="AA485" t="s">
        <v>7774</v>
      </c>
      <c r="AB485">
        <v>10</v>
      </c>
      <c r="AC485">
        <v>10</v>
      </c>
      <c r="AD485">
        <v>12</v>
      </c>
      <c r="AE485" t="s">
        <v>5753</v>
      </c>
      <c r="AF485">
        <v>42.759529899999997</v>
      </c>
      <c r="AG485">
        <v>-82.037722000000002</v>
      </c>
      <c r="AH485">
        <v>201.6</v>
      </c>
      <c r="AI485">
        <v>290</v>
      </c>
      <c r="AK485">
        <v>15</v>
      </c>
      <c r="AL485">
        <v>986</v>
      </c>
      <c r="AM485">
        <v>6.1230000000000002</v>
      </c>
      <c r="AN485">
        <v>-229.96199999999999</v>
      </c>
      <c r="AO485">
        <v>2036</v>
      </c>
      <c r="AP485">
        <v>2051</v>
      </c>
      <c r="AS485">
        <v>1.2</v>
      </c>
      <c r="AT485">
        <v>1.19</v>
      </c>
      <c r="AV485">
        <v>2.08</v>
      </c>
      <c r="AW485">
        <v>2.06</v>
      </c>
      <c r="BC485">
        <v>1.05</v>
      </c>
      <c r="BD485">
        <v>34</v>
      </c>
      <c r="BE485" t="s">
        <v>1957</v>
      </c>
      <c r="BF485" t="s">
        <v>4769</v>
      </c>
      <c r="BG485">
        <v>484</v>
      </c>
      <c r="BH485" t="s">
        <v>7797</v>
      </c>
      <c r="BI485" t="s">
        <v>7773</v>
      </c>
      <c r="BJ485">
        <v>484</v>
      </c>
      <c r="BK485">
        <v>2990</v>
      </c>
      <c r="BR485">
        <v>13</v>
      </c>
      <c r="BS485">
        <v>0.67</v>
      </c>
      <c r="BT485">
        <v>0.6</v>
      </c>
      <c r="BU485">
        <v>0.61</v>
      </c>
      <c r="BV485">
        <v>42.759529899999997</v>
      </c>
      <c r="BW485">
        <v>-82.037722000000002</v>
      </c>
      <c r="BX485">
        <v>4734633.6529999999</v>
      </c>
      <c r="BY485">
        <v>201.60900000000001</v>
      </c>
      <c r="BZ485">
        <v>285.2</v>
      </c>
      <c r="CA485" t="s">
        <v>7492</v>
      </c>
      <c r="CB485">
        <v>7</v>
      </c>
      <c r="CC485">
        <v>10</v>
      </c>
      <c r="CD485">
        <v>11</v>
      </c>
      <c r="CE485">
        <v>11</v>
      </c>
      <c r="CF485" t="s">
        <v>5752</v>
      </c>
      <c r="CG485">
        <v>414</v>
      </c>
      <c r="CH485" t="s">
        <v>3339</v>
      </c>
      <c r="CI485" t="s">
        <v>8652</v>
      </c>
      <c r="CJ485">
        <v>5.56</v>
      </c>
      <c r="CK485">
        <v>1.9</v>
      </c>
    </row>
    <row r="486" spans="1:89" x14ac:dyDescent="0.35">
      <c r="A486" t="s">
        <v>4770</v>
      </c>
      <c r="B486">
        <v>485</v>
      </c>
      <c r="C486" t="s">
        <v>7778</v>
      </c>
      <c r="D486">
        <v>817</v>
      </c>
      <c r="E486">
        <v>2792.5309999999999</v>
      </c>
      <c r="F486">
        <v>10</v>
      </c>
      <c r="G486" t="s">
        <v>7782</v>
      </c>
      <c r="H486" t="s">
        <v>7773</v>
      </c>
      <c r="I486" t="s">
        <v>7797</v>
      </c>
      <c r="J486">
        <v>18</v>
      </c>
      <c r="K486">
        <v>1</v>
      </c>
      <c r="L486">
        <v>26</v>
      </c>
      <c r="M486">
        <v>15</v>
      </c>
      <c r="N486" t="s">
        <v>7639</v>
      </c>
      <c r="Q486" t="s">
        <v>7805</v>
      </c>
      <c r="R486" t="s">
        <v>7774</v>
      </c>
      <c r="S486" t="s">
        <v>7250</v>
      </c>
      <c r="T486" t="s">
        <v>7596</v>
      </c>
      <c r="U486" t="s">
        <v>7596</v>
      </c>
      <c r="V486">
        <v>5.56</v>
      </c>
      <c r="W486" t="s">
        <v>7946</v>
      </c>
      <c r="X486">
        <v>1.9</v>
      </c>
      <c r="Y486" t="s">
        <v>7774</v>
      </c>
      <c r="Z486" t="s">
        <v>7788</v>
      </c>
      <c r="AA486" t="s">
        <v>3293</v>
      </c>
      <c r="AB486">
        <v>10</v>
      </c>
      <c r="AC486">
        <v>10</v>
      </c>
      <c r="AD486">
        <v>12</v>
      </c>
      <c r="AE486" t="s">
        <v>5753</v>
      </c>
      <c r="AF486">
        <v>42.759518149999998</v>
      </c>
      <c r="AG486">
        <v>-82.037722439999996</v>
      </c>
      <c r="AH486">
        <v>201.6</v>
      </c>
      <c r="AI486">
        <v>290</v>
      </c>
      <c r="AK486">
        <v>15</v>
      </c>
      <c r="AL486">
        <v>986</v>
      </c>
      <c r="AM486">
        <v>7.4189999999999996</v>
      </c>
      <c r="AN486">
        <v>-239.26599999999999</v>
      </c>
      <c r="AO486">
        <v>2067</v>
      </c>
      <c r="AP486">
        <v>2076</v>
      </c>
      <c r="AS486">
        <v>1.21</v>
      </c>
      <c r="AT486">
        <v>1.21</v>
      </c>
      <c r="AV486">
        <v>2.11</v>
      </c>
      <c r="AW486">
        <v>2.1</v>
      </c>
      <c r="BC486">
        <v>1</v>
      </c>
      <c r="BD486">
        <v>26</v>
      </c>
      <c r="BE486" t="s">
        <v>1958</v>
      </c>
      <c r="BF486" t="s">
        <v>4770</v>
      </c>
      <c r="BG486">
        <v>485</v>
      </c>
      <c r="BH486" t="s">
        <v>7797</v>
      </c>
      <c r="BI486" t="s">
        <v>7773</v>
      </c>
      <c r="BJ486">
        <v>485</v>
      </c>
      <c r="BK486">
        <v>2990</v>
      </c>
      <c r="BR486">
        <v>13</v>
      </c>
      <c r="BS486">
        <v>0.67</v>
      </c>
      <c r="BT486">
        <v>0.59</v>
      </c>
      <c r="BU486">
        <v>0.6</v>
      </c>
      <c r="BV486">
        <v>42.759518149999998</v>
      </c>
      <c r="BW486">
        <v>-82.037722439999996</v>
      </c>
      <c r="BX486">
        <v>4734632.3490000004</v>
      </c>
      <c r="BY486">
        <v>201.61699999999999</v>
      </c>
      <c r="BZ486">
        <v>283.5</v>
      </c>
      <c r="CA486" t="s">
        <v>7640</v>
      </c>
      <c r="CB486">
        <v>7</v>
      </c>
      <c r="CC486">
        <v>10</v>
      </c>
      <c r="CD486">
        <v>11</v>
      </c>
      <c r="CE486">
        <v>11</v>
      </c>
      <c r="CF486" t="s">
        <v>5752</v>
      </c>
      <c r="CG486">
        <v>414</v>
      </c>
      <c r="CH486" t="s">
        <v>3339</v>
      </c>
      <c r="CI486" t="s">
        <v>8652</v>
      </c>
      <c r="CJ486">
        <v>5.56</v>
      </c>
      <c r="CK486">
        <v>1.9</v>
      </c>
    </row>
    <row r="487" spans="1:89" x14ac:dyDescent="0.35">
      <c r="A487" t="s">
        <v>4771</v>
      </c>
      <c r="B487">
        <v>486</v>
      </c>
      <c r="C487" t="s">
        <v>7778</v>
      </c>
      <c r="D487">
        <v>818</v>
      </c>
      <c r="E487">
        <v>2793.8229999999999</v>
      </c>
      <c r="F487">
        <v>10</v>
      </c>
      <c r="G487" t="s">
        <v>7782</v>
      </c>
      <c r="H487" t="s">
        <v>7773</v>
      </c>
      <c r="I487" t="s">
        <v>7797</v>
      </c>
      <c r="J487">
        <v>18</v>
      </c>
      <c r="K487">
        <v>0.98</v>
      </c>
      <c r="L487">
        <v>44</v>
      </c>
      <c r="M487">
        <v>16</v>
      </c>
      <c r="N487" t="s">
        <v>7578</v>
      </c>
      <c r="Q487" t="s">
        <v>7805</v>
      </c>
      <c r="R487" t="s">
        <v>7774</v>
      </c>
      <c r="S487" t="s">
        <v>7250</v>
      </c>
      <c r="T487" t="s">
        <v>7596</v>
      </c>
      <c r="U487" t="s">
        <v>7596</v>
      </c>
      <c r="V487">
        <v>5.56</v>
      </c>
      <c r="W487" t="s">
        <v>7946</v>
      </c>
      <c r="X487">
        <v>1.9</v>
      </c>
      <c r="Y487" t="s">
        <v>7774</v>
      </c>
      <c r="Z487" t="s">
        <v>7879</v>
      </c>
      <c r="AA487" t="s">
        <v>7774</v>
      </c>
      <c r="AB487">
        <v>15</v>
      </c>
      <c r="AC487">
        <v>10</v>
      </c>
      <c r="AD487">
        <v>12</v>
      </c>
      <c r="AE487" t="s">
        <v>5753</v>
      </c>
      <c r="AF487">
        <v>42.759506520000002</v>
      </c>
      <c r="AG487">
        <v>-82.037722919999993</v>
      </c>
      <c r="AH487">
        <v>201.6</v>
      </c>
      <c r="AI487">
        <v>290</v>
      </c>
      <c r="AK487">
        <v>15</v>
      </c>
      <c r="AL487">
        <v>986</v>
      </c>
      <c r="AM487">
        <v>8.702</v>
      </c>
      <c r="AN487">
        <v>-231.976</v>
      </c>
      <c r="AO487">
        <v>2012</v>
      </c>
      <c r="AP487">
        <v>2030</v>
      </c>
      <c r="AS487">
        <v>1.19</v>
      </c>
      <c r="AT487">
        <v>1.17</v>
      </c>
      <c r="AV487">
        <v>2.06</v>
      </c>
      <c r="AW487">
        <v>2.04</v>
      </c>
      <c r="BC487">
        <v>0.98</v>
      </c>
      <c r="BD487">
        <v>44</v>
      </c>
      <c r="BE487" t="s">
        <v>1959</v>
      </c>
      <c r="BF487" t="s">
        <v>4771</v>
      </c>
      <c r="BG487">
        <v>486</v>
      </c>
      <c r="BH487" t="s">
        <v>7797</v>
      </c>
      <c r="BI487" t="s">
        <v>7773</v>
      </c>
      <c r="BJ487">
        <v>486</v>
      </c>
      <c r="BK487">
        <v>2990</v>
      </c>
      <c r="BR487">
        <v>13</v>
      </c>
      <c r="BS487">
        <v>0.68</v>
      </c>
      <c r="BT487">
        <v>0.61</v>
      </c>
      <c r="BU487">
        <v>0.61</v>
      </c>
      <c r="BV487">
        <v>42.759506520000002</v>
      </c>
      <c r="BW487">
        <v>-82.037722919999993</v>
      </c>
      <c r="BX487">
        <v>4734631.057</v>
      </c>
      <c r="BY487">
        <v>201.624</v>
      </c>
      <c r="BZ487">
        <v>286.10000000000002</v>
      </c>
      <c r="CA487" t="s">
        <v>7442</v>
      </c>
      <c r="CB487">
        <v>7</v>
      </c>
      <c r="CC487">
        <v>10</v>
      </c>
      <c r="CD487">
        <v>11</v>
      </c>
      <c r="CE487">
        <v>11</v>
      </c>
      <c r="CF487" t="s">
        <v>5752</v>
      </c>
      <c r="CG487">
        <v>414</v>
      </c>
      <c r="CH487" t="s">
        <v>3339</v>
      </c>
      <c r="CI487" t="s">
        <v>8652</v>
      </c>
      <c r="CJ487">
        <v>5.56</v>
      </c>
      <c r="CK487">
        <v>1.9</v>
      </c>
    </row>
    <row r="488" spans="1:89" x14ac:dyDescent="0.35">
      <c r="A488" t="s">
        <v>4772</v>
      </c>
      <c r="B488">
        <v>487</v>
      </c>
      <c r="C488" t="s">
        <v>7778</v>
      </c>
      <c r="D488">
        <v>819</v>
      </c>
      <c r="E488">
        <v>2795.098</v>
      </c>
      <c r="F488">
        <v>10</v>
      </c>
      <c r="G488" t="s">
        <v>7782</v>
      </c>
      <c r="H488" t="s">
        <v>7773</v>
      </c>
      <c r="I488" t="s">
        <v>7797</v>
      </c>
      <c r="J488">
        <v>11</v>
      </c>
      <c r="K488">
        <v>0.59</v>
      </c>
      <c r="L488">
        <v>35</v>
      </c>
      <c r="M488">
        <v>29</v>
      </c>
      <c r="N488" t="s">
        <v>7575</v>
      </c>
      <c r="Q488" t="s">
        <v>7805</v>
      </c>
      <c r="R488" t="s">
        <v>7774</v>
      </c>
      <c r="S488" t="s">
        <v>7250</v>
      </c>
      <c r="T488" t="s">
        <v>7596</v>
      </c>
      <c r="U488" t="s">
        <v>7596</v>
      </c>
      <c r="V488">
        <v>5.56</v>
      </c>
      <c r="W488" t="s">
        <v>7946</v>
      </c>
      <c r="X488">
        <v>1.8</v>
      </c>
      <c r="Y488" t="s">
        <v>7774</v>
      </c>
      <c r="Z488" t="s">
        <v>7788</v>
      </c>
      <c r="AA488" t="s">
        <v>7774</v>
      </c>
      <c r="AB488">
        <v>10</v>
      </c>
      <c r="AC488">
        <v>10</v>
      </c>
      <c r="AD488">
        <v>12</v>
      </c>
      <c r="AE488" t="s">
        <v>5753</v>
      </c>
      <c r="AF488">
        <v>42.759494910000001</v>
      </c>
      <c r="AG488">
        <v>-82.037723409999998</v>
      </c>
      <c r="AH488">
        <v>201.6</v>
      </c>
      <c r="AI488">
        <v>290</v>
      </c>
      <c r="AK488">
        <v>15</v>
      </c>
      <c r="AL488">
        <v>986</v>
      </c>
      <c r="AM488">
        <v>9.9809999999999999</v>
      </c>
      <c r="AN488">
        <v>-247.09299999999999</v>
      </c>
      <c r="AO488">
        <v>2075</v>
      </c>
      <c r="AP488">
        <v>2082</v>
      </c>
      <c r="AS488">
        <v>1.22</v>
      </c>
      <c r="AT488">
        <v>1.21</v>
      </c>
      <c r="AV488">
        <v>2.11</v>
      </c>
      <c r="AW488">
        <v>2.1</v>
      </c>
      <c r="BC488">
        <v>0.59</v>
      </c>
      <c r="BD488">
        <v>35</v>
      </c>
      <c r="BE488" t="s">
        <v>1960</v>
      </c>
      <c r="BF488" t="s">
        <v>4772</v>
      </c>
      <c r="BG488">
        <v>487</v>
      </c>
      <c r="BH488" t="s">
        <v>7797</v>
      </c>
      <c r="BI488" t="s">
        <v>7773</v>
      </c>
      <c r="BJ488">
        <v>487</v>
      </c>
      <c r="BK488">
        <v>2990</v>
      </c>
      <c r="BR488">
        <v>13</v>
      </c>
      <c r="BS488">
        <v>0.67</v>
      </c>
      <c r="BT488">
        <v>0.59</v>
      </c>
      <c r="BU488">
        <v>0.59</v>
      </c>
      <c r="BV488">
        <v>42.759494910000001</v>
      </c>
      <c r="BW488">
        <v>-82.037723409999998</v>
      </c>
      <c r="BX488">
        <v>4734629.7690000003</v>
      </c>
      <c r="BY488">
        <v>201.62799999999999</v>
      </c>
      <c r="BZ488">
        <v>274</v>
      </c>
      <c r="CA488" t="s">
        <v>7641</v>
      </c>
      <c r="CB488">
        <v>7</v>
      </c>
      <c r="CC488">
        <v>10</v>
      </c>
      <c r="CD488">
        <v>11</v>
      </c>
      <c r="CE488">
        <v>11</v>
      </c>
      <c r="CF488" t="s">
        <v>5752</v>
      </c>
      <c r="CG488">
        <v>414</v>
      </c>
      <c r="CH488" t="s">
        <v>3339</v>
      </c>
      <c r="CI488" t="s">
        <v>8652</v>
      </c>
      <c r="CJ488">
        <v>5.56</v>
      </c>
      <c r="CK488">
        <v>1.8</v>
      </c>
    </row>
    <row r="489" spans="1:89" x14ac:dyDescent="0.35">
      <c r="A489" t="s">
        <v>6640</v>
      </c>
      <c r="B489">
        <v>488</v>
      </c>
      <c r="C489" t="s">
        <v>7778</v>
      </c>
      <c r="D489">
        <v>822</v>
      </c>
      <c r="E489">
        <v>2839.0360000000001</v>
      </c>
      <c r="F489">
        <v>10</v>
      </c>
      <c r="G489" t="s">
        <v>7798</v>
      </c>
      <c r="H489" t="s">
        <v>7773</v>
      </c>
      <c r="I489" t="s">
        <v>7797</v>
      </c>
      <c r="J489">
        <v>10</v>
      </c>
      <c r="K489">
        <v>0.56000000000000005</v>
      </c>
      <c r="L489">
        <v>9</v>
      </c>
      <c r="M489">
        <v>4</v>
      </c>
      <c r="N489" t="s">
        <v>7863</v>
      </c>
      <c r="Q489" t="s">
        <v>7784</v>
      </c>
      <c r="R489" t="s">
        <v>7774</v>
      </c>
      <c r="S489" t="s">
        <v>7251</v>
      </c>
      <c r="T489" t="s">
        <v>7585</v>
      </c>
      <c r="U489" t="s">
        <v>7585</v>
      </c>
      <c r="V489">
        <v>5.56</v>
      </c>
      <c r="W489" t="s">
        <v>7864</v>
      </c>
      <c r="X489">
        <v>1.8</v>
      </c>
      <c r="Y489" t="s">
        <v>7774</v>
      </c>
      <c r="Z489" t="s">
        <v>7789</v>
      </c>
      <c r="AA489" t="s">
        <v>7774</v>
      </c>
      <c r="AE489" t="s">
        <v>6137</v>
      </c>
      <c r="AF489">
        <v>42.759096479999997</v>
      </c>
      <c r="AG489">
        <v>-82.037745029999996</v>
      </c>
      <c r="AH489">
        <v>201.5</v>
      </c>
      <c r="AI489">
        <v>290</v>
      </c>
      <c r="AK489">
        <v>15</v>
      </c>
      <c r="AL489">
        <v>986</v>
      </c>
      <c r="AM489">
        <v>17.832000000000001</v>
      </c>
      <c r="AN489">
        <v>-373.214</v>
      </c>
      <c r="AO489">
        <v>2116</v>
      </c>
      <c r="AP489">
        <v>2117</v>
      </c>
      <c r="AS489">
        <v>1.24</v>
      </c>
      <c r="AT489">
        <v>1.24</v>
      </c>
      <c r="AV489">
        <v>2.15</v>
      </c>
      <c r="AW489">
        <v>2.15</v>
      </c>
      <c r="BC489">
        <v>0.56000000000000005</v>
      </c>
      <c r="BD489">
        <v>9</v>
      </c>
      <c r="BE489" t="s">
        <v>6639</v>
      </c>
      <c r="BF489" t="s">
        <v>6640</v>
      </c>
      <c r="BG489">
        <v>488</v>
      </c>
      <c r="BH489" t="s">
        <v>7797</v>
      </c>
      <c r="BI489" t="s">
        <v>7773</v>
      </c>
      <c r="BJ489">
        <v>488</v>
      </c>
      <c r="BK489">
        <v>3010</v>
      </c>
      <c r="BR489">
        <v>13</v>
      </c>
      <c r="BS489">
        <v>0.66</v>
      </c>
      <c r="BT489">
        <v>0.57999999999999996</v>
      </c>
      <c r="BU489">
        <v>0.57999999999999996</v>
      </c>
      <c r="BV489">
        <v>42.759096479999997</v>
      </c>
      <c r="BW489">
        <v>-82.037745029999996</v>
      </c>
      <c r="BX489">
        <v>4734585.5470000003</v>
      </c>
      <c r="BY489">
        <v>201.52500000000001</v>
      </c>
      <c r="BZ489">
        <v>217.8</v>
      </c>
      <c r="CA489" t="s">
        <v>8714</v>
      </c>
      <c r="CB489">
        <v>7</v>
      </c>
      <c r="CC489">
        <v>10</v>
      </c>
      <c r="CD489">
        <v>12</v>
      </c>
      <c r="CE489">
        <v>12</v>
      </c>
      <c r="CF489" t="s">
        <v>5677</v>
      </c>
      <c r="CG489">
        <v>414</v>
      </c>
      <c r="CH489" t="s">
        <v>3339</v>
      </c>
      <c r="CI489" t="s">
        <v>8652</v>
      </c>
      <c r="CJ489">
        <v>5.56</v>
      </c>
      <c r="CK489">
        <v>1.8</v>
      </c>
    </row>
    <row r="490" spans="1:89" x14ac:dyDescent="0.35">
      <c r="A490" t="s">
        <v>6642</v>
      </c>
      <c r="B490">
        <v>489</v>
      </c>
      <c r="C490" t="s">
        <v>7778</v>
      </c>
      <c r="D490">
        <v>824</v>
      </c>
      <c r="E490">
        <v>2840.442</v>
      </c>
      <c r="F490">
        <v>10</v>
      </c>
      <c r="G490" t="s">
        <v>7798</v>
      </c>
      <c r="H490" t="s">
        <v>7773</v>
      </c>
      <c r="I490" t="s">
        <v>7797</v>
      </c>
      <c r="J490">
        <v>10</v>
      </c>
      <c r="K490">
        <v>0.56000000000000005</v>
      </c>
      <c r="L490">
        <v>16</v>
      </c>
      <c r="M490">
        <v>4</v>
      </c>
      <c r="N490" t="s">
        <v>7535</v>
      </c>
      <c r="Q490" t="s">
        <v>7784</v>
      </c>
      <c r="R490" t="s">
        <v>7774</v>
      </c>
      <c r="S490" t="s">
        <v>7252</v>
      </c>
      <c r="T490" t="s">
        <v>7351</v>
      </c>
      <c r="U490" t="s">
        <v>7351</v>
      </c>
      <c r="V490">
        <v>5.56</v>
      </c>
      <c r="W490" t="s">
        <v>7865</v>
      </c>
      <c r="X490">
        <v>1.8</v>
      </c>
      <c r="Y490" t="s">
        <v>7774</v>
      </c>
      <c r="Z490" t="s">
        <v>7783</v>
      </c>
      <c r="AA490" t="s">
        <v>7774</v>
      </c>
      <c r="AB490">
        <v>15</v>
      </c>
      <c r="AC490">
        <v>15</v>
      </c>
      <c r="AD490">
        <v>8</v>
      </c>
      <c r="AE490" t="s">
        <v>5753</v>
      </c>
      <c r="AF490">
        <v>42.759083769999997</v>
      </c>
      <c r="AG490">
        <v>-82.037745650000005</v>
      </c>
      <c r="AH490">
        <v>201.5</v>
      </c>
      <c r="AI490">
        <v>290</v>
      </c>
      <c r="AK490">
        <v>15</v>
      </c>
      <c r="AL490">
        <v>986</v>
      </c>
      <c r="AM490">
        <v>1.1339999999999999</v>
      </c>
      <c r="AN490">
        <v>382.86500000000001</v>
      </c>
      <c r="AO490">
        <v>2108</v>
      </c>
      <c r="AP490">
        <v>2110</v>
      </c>
      <c r="AS490">
        <v>1.23</v>
      </c>
      <c r="AT490">
        <v>1.23</v>
      </c>
      <c r="AV490">
        <v>2.14</v>
      </c>
      <c r="AW490">
        <v>2.14</v>
      </c>
      <c r="BC490">
        <v>0.56000000000000005</v>
      </c>
      <c r="BD490">
        <v>16</v>
      </c>
      <c r="BE490" t="s">
        <v>6641</v>
      </c>
      <c r="BF490" t="s">
        <v>6642</v>
      </c>
      <c r="BG490">
        <v>489</v>
      </c>
      <c r="BH490" t="s">
        <v>7797</v>
      </c>
      <c r="BI490" t="s">
        <v>7773</v>
      </c>
      <c r="BJ490">
        <v>489</v>
      </c>
      <c r="BK490">
        <v>3020</v>
      </c>
      <c r="BR490">
        <v>13</v>
      </c>
      <c r="BS490">
        <v>0.66</v>
      </c>
      <c r="BT490">
        <v>0.57999999999999996</v>
      </c>
      <c r="BU490">
        <v>0.57999999999999996</v>
      </c>
      <c r="BV490">
        <v>42.759083769999997</v>
      </c>
      <c r="BW490">
        <v>-82.037745650000005</v>
      </c>
      <c r="BX490">
        <v>4734584.1359999999</v>
      </c>
      <c r="BY490">
        <v>201.52699999999999</v>
      </c>
      <c r="BZ490">
        <v>130.1</v>
      </c>
      <c r="CA490" t="s">
        <v>7515</v>
      </c>
      <c r="CB490">
        <v>7</v>
      </c>
      <c r="CC490">
        <v>10</v>
      </c>
      <c r="CD490">
        <v>12</v>
      </c>
      <c r="CE490">
        <v>12</v>
      </c>
      <c r="CF490" t="s">
        <v>5677</v>
      </c>
      <c r="CG490">
        <v>414</v>
      </c>
      <c r="CH490" t="s">
        <v>3339</v>
      </c>
      <c r="CI490" t="s">
        <v>8652</v>
      </c>
      <c r="CJ490">
        <v>5.56</v>
      </c>
      <c r="CK490">
        <v>1.8</v>
      </c>
    </row>
    <row r="491" spans="1:89" x14ac:dyDescent="0.35">
      <c r="A491" t="s">
        <v>4777</v>
      </c>
      <c r="B491">
        <v>490</v>
      </c>
      <c r="C491" t="s">
        <v>7778</v>
      </c>
      <c r="D491">
        <v>826</v>
      </c>
      <c r="E491">
        <v>2857.578</v>
      </c>
      <c r="F491">
        <v>10</v>
      </c>
      <c r="G491" t="s">
        <v>7782</v>
      </c>
      <c r="H491" t="s">
        <v>7773</v>
      </c>
      <c r="I491" t="s">
        <v>5753</v>
      </c>
      <c r="J491">
        <v>10</v>
      </c>
      <c r="K491">
        <v>0.56000000000000005</v>
      </c>
      <c r="L491">
        <v>8</v>
      </c>
      <c r="M491">
        <v>15</v>
      </c>
      <c r="N491" t="s">
        <v>7413</v>
      </c>
      <c r="Q491" t="s">
        <v>7784</v>
      </c>
      <c r="R491" t="s">
        <v>7774</v>
      </c>
      <c r="S491" t="s">
        <v>7253</v>
      </c>
      <c r="T491" t="s">
        <v>7383</v>
      </c>
      <c r="U491" t="s">
        <v>7383</v>
      </c>
      <c r="V491">
        <v>5.56</v>
      </c>
      <c r="W491" t="s">
        <v>7947</v>
      </c>
      <c r="X491">
        <v>1.7</v>
      </c>
      <c r="Y491" t="s">
        <v>7774</v>
      </c>
      <c r="Z491" t="s">
        <v>7786</v>
      </c>
      <c r="AA491" t="s">
        <v>3293</v>
      </c>
      <c r="AB491">
        <v>10</v>
      </c>
      <c r="AC491">
        <v>10</v>
      </c>
      <c r="AD491">
        <v>15</v>
      </c>
      <c r="AE491" t="s">
        <v>5683</v>
      </c>
      <c r="AF491">
        <v>42.758928359999999</v>
      </c>
      <c r="AG491">
        <v>-82.037753159999994</v>
      </c>
      <c r="AH491">
        <v>201.5</v>
      </c>
      <c r="AI491">
        <v>290</v>
      </c>
      <c r="AK491">
        <v>15</v>
      </c>
      <c r="AL491">
        <v>986</v>
      </c>
      <c r="AM491">
        <v>0.17399999999999999</v>
      </c>
      <c r="AN491">
        <v>-398.98500000000001</v>
      </c>
      <c r="AO491">
        <v>2116</v>
      </c>
      <c r="AP491">
        <v>2117</v>
      </c>
      <c r="AS491">
        <v>1.24</v>
      </c>
      <c r="AT491">
        <v>1.24</v>
      </c>
      <c r="AV491">
        <v>2.15</v>
      </c>
      <c r="AW491">
        <v>2.15</v>
      </c>
      <c r="BC491">
        <v>0.56000000000000005</v>
      </c>
      <c r="BD491">
        <v>8</v>
      </c>
      <c r="BE491" t="s">
        <v>1964</v>
      </c>
      <c r="BF491" t="s">
        <v>4777</v>
      </c>
      <c r="BG491">
        <v>490</v>
      </c>
      <c r="BH491" t="s">
        <v>5753</v>
      </c>
      <c r="BI491" t="s">
        <v>7773</v>
      </c>
      <c r="BJ491">
        <v>490</v>
      </c>
      <c r="BK491">
        <v>3030</v>
      </c>
      <c r="BR491">
        <v>13</v>
      </c>
      <c r="BS491">
        <v>0.66</v>
      </c>
      <c r="BT491">
        <v>0.57999999999999996</v>
      </c>
      <c r="BU491">
        <v>0.57999999999999996</v>
      </c>
      <c r="BV491">
        <v>42.758928359999999</v>
      </c>
      <c r="BW491">
        <v>-82.037753159999994</v>
      </c>
      <c r="BX491">
        <v>4734566.8859999999</v>
      </c>
      <c r="BY491">
        <v>201.453</v>
      </c>
      <c r="BZ491">
        <v>269.8</v>
      </c>
      <c r="CA491" t="s">
        <v>7329</v>
      </c>
      <c r="CB491">
        <v>7</v>
      </c>
      <c r="CC491">
        <v>10</v>
      </c>
      <c r="CD491">
        <v>12</v>
      </c>
      <c r="CE491">
        <v>12</v>
      </c>
      <c r="CF491" t="s">
        <v>5677</v>
      </c>
      <c r="CG491">
        <v>414</v>
      </c>
      <c r="CH491" t="s">
        <v>3290</v>
      </c>
      <c r="CI491" t="s">
        <v>7332</v>
      </c>
      <c r="CJ491">
        <v>5.56</v>
      </c>
      <c r="CK491">
        <v>1.7</v>
      </c>
    </row>
    <row r="492" spans="1:89" x14ac:dyDescent="0.35">
      <c r="A492" t="s">
        <v>4784</v>
      </c>
      <c r="B492">
        <v>491</v>
      </c>
      <c r="C492" t="s">
        <v>7778</v>
      </c>
      <c r="D492">
        <v>827</v>
      </c>
      <c r="E492">
        <v>2858.0329999999999</v>
      </c>
      <c r="F492">
        <v>10</v>
      </c>
      <c r="G492" t="s">
        <v>7782</v>
      </c>
      <c r="H492" t="s">
        <v>7773</v>
      </c>
      <c r="I492" t="s">
        <v>5753</v>
      </c>
      <c r="J492">
        <v>11</v>
      </c>
      <c r="K492">
        <v>0.59</v>
      </c>
      <c r="L492">
        <v>7</v>
      </c>
      <c r="M492">
        <v>6</v>
      </c>
      <c r="N492" t="s">
        <v>7648</v>
      </c>
      <c r="Q492" t="s">
        <v>7784</v>
      </c>
      <c r="R492" t="s">
        <v>7774</v>
      </c>
      <c r="S492" t="s">
        <v>7253</v>
      </c>
      <c r="T492" t="s">
        <v>7383</v>
      </c>
      <c r="U492" t="s">
        <v>7383</v>
      </c>
      <c r="V492">
        <v>5.56</v>
      </c>
      <c r="W492" t="s">
        <v>7947</v>
      </c>
      <c r="X492">
        <v>1.8</v>
      </c>
      <c r="Y492" t="s">
        <v>7774</v>
      </c>
      <c r="Z492" t="s">
        <v>7789</v>
      </c>
      <c r="AA492" t="s">
        <v>7774</v>
      </c>
      <c r="AE492" t="s">
        <v>5678</v>
      </c>
      <c r="AF492">
        <v>42.758924229999998</v>
      </c>
      <c r="AG492">
        <v>-82.037753350000003</v>
      </c>
      <c r="AH492">
        <v>201.5</v>
      </c>
      <c r="AI492">
        <v>290</v>
      </c>
      <c r="AK492">
        <v>15</v>
      </c>
      <c r="AL492">
        <v>986</v>
      </c>
      <c r="AM492">
        <v>0.63</v>
      </c>
      <c r="AN492">
        <v>-395.50599999999997</v>
      </c>
      <c r="AO492">
        <v>2117</v>
      </c>
      <c r="AP492">
        <v>2118</v>
      </c>
      <c r="AS492">
        <v>1.24</v>
      </c>
      <c r="AT492">
        <v>1.24</v>
      </c>
      <c r="AV492">
        <v>2.15</v>
      </c>
      <c r="AW492">
        <v>2.15</v>
      </c>
      <c r="BC492">
        <v>0.59</v>
      </c>
      <c r="BD492">
        <v>7</v>
      </c>
      <c r="BE492" t="s">
        <v>1969</v>
      </c>
      <c r="BF492" t="s">
        <v>4784</v>
      </c>
      <c r="BG492">
        <v>491</v>
      </c>
      <c r="BH492" t="s">
        <v>5753</v>
      </c>
      <c r="BI492" t="s">
        <v>7773</v>
      </c>
      <c r="BJ492">
        <v>491</v>
      </c>
      <c r="BK492">
        <v>3030</v>
      </c>
      <c r="BR492">
        <v>13</v>
      </c>
      <c r="BS492">
        <v>0.66</v>
      </c>
      <c r="BT492">
        <v>0.57999999999999996</v>
      </c>
      <c r="BU492">
        <v>0.57999999999999996</v>
      </c>
      <c r="BV492">
        <v>42.758924229999998</v>
      </c>
      <c r="BW492">
        <v>-82.037753350000003</v>
      </c>
      <c r="BX492">
        <v>4734566.4280000003</v>
      </c>
      <c r="BY492">
        <v>201.45599999999999</v>
      </c>
      <c r="BZ492">
        <v>275</v>
      </c>
      <c r="CA492" t="s">
        <v>7642</v>
      </c>
      <c r="CB492">
        <v>7</v>
      </c>
      <c r="CC492">
        <v>10</v>
      </c>
      <c r="CD492">
        <v>12</v>
      </c>
      <c r="CE492">
        <v>12</v>
      </c>
      <c r="CF492" t="s">
        <v>5677</v>
      </c>
      <c r="CG492">
        <v>414</v>
      </c>
      <c r="CH492" t="s">
        <v>3290</v>
      </c>
      <c r="CI492" t="s">
        <v>7332</v>
      </c>
      <c r="CJ492">
        <v>5.56</v>
      </c>
      <c r="CK492">
        <v>1.8</v>
      </c>
    </row>
    <row r="493" spans="1:89" x14ac:dyDescent="0.35">
      <c r="A493" t="s">
        <v>4788</v>
      </c>
      <c r="B493">
        <v>492</v>
      </c>
      <c r="C493" t="s">
        <v>7778</v>
      </c>
      <c r="D493">
        <v>828</v>
      </c>
      <c r="E493">
        <v>2858.1889999999999</v>
      </c>
      <c r="F493">
        <v>10</v>
      </c>
      <c r="G493" t="s">
        <v>7782</v>
      </c>
      <c r="H493" t="s">
        <v>7773</v>
      </c>
      <c r="I493" t="s">
        <v>5753</v>
      </c>
      <c r="J493">
        <v>11</v>
      </c>
      <c r="K493">
        <v>0.59</v>
      </c>
      <c r="L493">
        <v>11</v>
      </c>
      <c r="M493">
        <v>11</v>
      </c>
      <c r="N493" t="s">
        <v>7413</v>
      </c>
      <c r="Q493" t="s">
        <v>7784</v>
      </c>
      <c r="R493" t="s">
        <v>7774</v>
      </c>
      <c r="S493" t="s">
        <v>7253</v>
      </c>
      <c r="T493" t="s">
        <v>7383</v>
      </c>
      <c r="U493" t="s">
        <v>7383</v>
      </c>
      <c r="V493">
        <v>5.56</v>
      </c>
      <c r="W493" t="s">
        <v>7947</v>
      </c>
      <c r="X493">
        <v>1.8</v>
      </c>
      <c r="Y493" t="s">
        <v>7774</v>
      </c>
      <c r="Z493" t="s">
        <v>7788</v>
      </c>
      <c r="AA493" t="s">
        <v>7774</v>
      </c>
      <c r="AB493">
        <v>10</v>
      </c>
      <c r="AC493">
        <v>10</v>
      </c>
      <c r="AD493">
        <v>12</v>
      </c>
      <c r="AE493" t="s">
        <v>5683</v>
      </c>
      <c r="AF493">
        <v>42.758922830000003</v>
      </c>
      <c r="AG493">
        <v>-82.037753420000001</v>
      </c>
      <c r="AH493">
        <v>201.5</v>
      </c>
      <c r="AI493">
        <v>290</v>
      </c>
      <c r="AK493">
        <v>15</v>
      </c>
      <c r="AL493">
        <v>986</v>
      </c>
      <c r="AM493">
        <v>0.78400000000000003</v>
      </c>
      <c r="AN493">
        <v>-401.065</v>
      </c>
      <c r="AO493">
        <v>2114</v>
      </c>
      <c r="AP493">
        <v>2115</v>
      </c>
      <c r="AS493">
        <v>1.24</v>
      </c>
      <c r="AT493">
        <v>1.23</v>
      </c>
      <c r="AV493">
        <v>2.14</v>
      </c>
      <c r="AW493">
        <v>2.14</v>
      </c>
      <c r="BC493">
        <v>0.59</v>
      </c>
      <c r="BD493">
        <v>11</v>
      </c>
      <c r="BE493" t="s">
        <v>1973</v>
      </c>
      <c r="BF493" t="s">
        <v>4788</v>
      </c>
      <c r="BG493">
        <v>492</v>
      </c>
      <c r="BH493" t="s">
        <v>5753</v>
      </c>
      <c r="BI493" t="s">
        <v>7773</v>
      </c>
      <c r="BJ493">
        <v>492</v>
      </c>
      <c r="BK493">
        <v>3030</v>
      </c>
      <c r="BR493">
        <v>13</v>
      </c>
      <c r="BS493">
        <v>0.66</v>
      </c>
      <c r="BT493">
        <v>0.57999999999999996</v>
      </c>
      <c r="BU493">
        <v>0.57999999999999996</v>
      </c>
      <c r="BV493">
        <v>42.758922830000003</v>
      </c>
      <c r="BW493">
        <v>-82.037753420000001</v>
      </c>
      <c r="BX493">
        <v>4734566.273</v>
      </c>
      <c r="BY493">
        <v>201.45699999999999</v>
      </c>
      <c r="BZ493">
        <v>270.60000000000002</v>
      </c>
      <c r="CA493" t="s">
        <v>7643</v>
      </c>
      <c r="CB493">
        <v>7</v>
      </c>
      <c r="CC493">
        <v>10</v>
      </c>
      <c r="CD493">
        <v>12</v>
      </c>
      <c r="CE493">
        <v>12</v>
      </c>
      <c r="CF493" t="s">
        <v>5677</v>
      </c>
      <c r="CG493">
        <v>414</v>
      </c>
      <c r="CH493" t="s">
        <v>3290</v>
      </c>
      <c r="CI493" t="s">
        <v>7332</v>
      </c>
      <c r="CJ493">
        <v>5.56</v>
      </c>
      <c r="CK493">
        <v>1.8</v>
      </c>
    </row>
    <row r="494" spans="1:89" x14ac:dyDescent="0.35">
      <c r="A494" t="s">
        <v>4789</v>
      </c>
      <c r="B494">
        <v>493</v>
      </c>
      <c r="C494" t="s">
        <v>7778</v>
      </c>
      <c r="D494">
        <v>829</v>
      </c>
      <c r="E494">
        <v>2858.2350000000001</v>
      </c>
      <c r="F494">
        <v>10</v>
      </c>
      <c r="G494" t="s">
        <v>7782</v>
      </c>
      <c r="H494" t="s">
        <v>7773</v>
      </c>
      <c r="I494" t="s">
        <v>5753</v>
      </c>
      <c r="J494">
        <v>16</v>
      </c>
      <c r="K494">
        <v>0.9</v>
      </c>
      <c r="L494">
        <v>9</v>
      </c>
      <c r="M494">
        <v>8</v>
      </c>
      <c r="N494" t="s">
        <v>7657</v>
      </c>
      <c r="Q494" t="s">
        <v>7784</v>
      </c>
      <c r="R494" t="s">
        <v>7774</v>
      </c>
      <c r="S494" t="s">
        <v>7253</v>
      </c>
      <c r="T494" t="s">
        <v>7383</v>
      </c>
      <c r="U494" t="s">
        <v>7383</v>
      </c>
      <c r="V494">
        <v>5.56</v>
      </c>
      <c r="W494" t="s">
        <v>7947</v>
      </c>
      <c r="X494">
        <v>1.8</v>
      </c>
      <c r="Y494" t="s">
        <v>7774</v>
      </c>
      <c r="Z494" t="s">
        <v>7789</v>
      </c>
      <c r="AA494" t="s">
        <v>7774</v>
      </c>
      <c r="AE494" t="s">
        <v>5678</v>
      </c>
      <c r="AF494">
        <v>42.758922409999997</v>
      </c>
      <c r="AG494">
        <v>-82.037753440000003</v>
      </c>
      <c r="AH494">
        <v>201.5</v>
      </c>
      <c r="AI494">
        <v>290</v>
      </c>
      <c r="AK494">
        <v>15</v>
      </c>
      <c r="AL494">
        <v>986</v>
      </c>
      <c r="AM494">
        <v>0.83099999999999996</v>
      </c>
      <c r="AN494">
        <v>-388.553</v>
      </c>
      <c r="AO494">
        <v>2114</v>
      </c>
      <c r="AP494">
        <v>2115</v>
      </c>
      <c r="AS494">
        <v>1.23</v>
      </c>
      <c r="AT494">
        <v>1.23</v>
      </c>
      <c r="AV494">
        <v>2.14</v>
      </c>
      <c r="AW494">
        <v>2.14</v>
      </c>
      <c r="BC494">
        <v>0.9</v>
      </c>
      <c r="BD494">
        <v>9</v>
      </c>
      <c r="BE494" t="s">
        <v>1974</v>
      </c>
      <c r="BF494" t="s">
        <v>4789</v>
      </c>
      <c r="BG494">
        <v>493</v>
      </c>
      <c r="BH494" t="s">
        <v>5753</v>
      </c>
      <c r="BI494" t="s">
        <v>7773</v>
      </c>
      <c r="BJ494">
        <v>493</v>
      </c>
      <c r="BK494">
        <v>3030</v>
      </c>
      <c r="BR494">
        <v>13</v>
      </c>
      <c r="BS494">
        <v>0.66</v>
      </c>
      <c r="BT494">
        <v>0.57999999999999996</v>
      </c>
      <c r="BU494">
        <v>0.57999999999999996</v>
      </c>
      <c r="BV494">
        <v>42.758922409999997</v>
      </c>
      <c r="BW494">
        <v>-82.037753440000003</v>
      </c>
      <c r="BX494">
        <v>4734566.2249999996</v>
      </c>
      <c r="BY494">
        <v>201.45699999999999</v>
      </c>
      <c r="BZ494">
        <v>277.10000000000002</v>
      </c>
      <c r="CA494" t="s">
        <v>7591</v>
      </c>
      <c r="CB494">
        <v>7</v>
      </c>
      <c r="CC494">
        <v>10</v>
      </c>
      <c r="CD494">
        <v>12</v>
      </c>
      <c r="CE494">
        <v>12</v>
      </c>
      <c r="CF494" t="s">
        <v>5677</v>
      </c>
      <c r="CG494">
        <v>414</v>
      </c>
      <c r="CH494" t="s">
        <v>3290</v>
      </c>
      <c r="CI494" t="s">
        <v>7332</v>
      </c>
      <c r="CJ494">
        <v>5.56</v>
      </c>
      <c r="CK494">
        <v>1.8</v>
      </c>
    </row>
    <row r="495" spans="1:89" x14ac:dyDescent="0.35">
      <c r="A495" t="s">
        <v>4790</v>
      </c>
      <c r="B495">
        <v>494</v>
      </c>
      <c r="C495" t="s">
        <v>7778</v>
      </c>
      <c r="D495">
        <v>830</v>
      </c>
      <c r="E495">
        <v>2858.2950000000001</v>
      </c>
      <c r="F495">
        <v>10</v>
      </c>
      <c r="G495" t="s">
        <v>7782</v>
      </c>
      <c r="H495" t="s">
        <v>7773</v>
      </c>
      <c r="I495" t="s">
        <v>5753</v>
      </c>
      <c r="J495">
        <v>10</v>
      </c>
      <c r="K495">
        <v>0.56000000000000005</v>
      </c>
      <c r="L495">
        <v>10</v>
      </c>
      <c r="M495">
        <v>15</v>
      </c>
      <c r="N495" t="s">
        <v>7648</v>
      </c>
      <c r="Q495" t="s">
        <v>7784</v>
      </c>
      <c r="R495" t="s">
        <v>7774</v>
      </c>
      <c r="S495" t="s">
        <v>7253</v>
      </c>
      <c r="T495" t="s">
        <v>7383</v>
      </c>
      <c r="U495" t="s">
        <v>7383</v>
      </c>
      <c r="V495">
        <v>5.56</v>
      </c>
      <c r="W495" t="s">
        <v>7947</v>
      </c>
      <c r="X495">
        <v>1.8</v>
      </c>
      <c r="Y495" t="s">
        <v>7774</v>
      </c>
      <c r="Z495" t="s">
        <v>7788</v>
      </c>
      <c r="AA495" t="s">
        <v>3293</v>
      </c>
      <c r="AB495">
        <v>10</v>
      </c>
      <c r="AC495">
        <v>10</v>
      </c>
      <c r="AD495">
        <v>12</v>
      </c>
      <c r="AE495" t="s">
        <v>5683</v>
      </c>
      <c r="AF495">
        <v>42.758921870000002</v>
      </c>
      <c r="AG495">
        <v>-82.037753460000005</v>
      </c>
      <c r="AH495">
        <v>201.5</v>
      </c>
      <c r="AI495">
        <v>290</v>
      </c>
      <c r="AK495">
        <v>15</v>
      </c>
      <c r="AL495">
        <v>986</v>
      </c>
      <c r="AM495">
        <v>0.89</v>
      </c>
      <c r="AN495">
        <v>-391.005</v>
      </c>
      <c r="AO495">
        <v>2115</v>
      </c>
      <c r="AP495">
        <v>2116</v>
      </c>
      <c r="AS495">
        <v>1.24</v>
      </c>
      <c r="AT495">
        <v>1.23</v>
      </c>
      <c r="AV495">
        <v>2.15</v>
      </c>
      <c r="AW495">
        <v>2.14</v>
      </c>
      <c r="BC495">
        <v>0.56000000000000005</v>
      </c>
      <c r="BD495">
        <v>10</v>
      </c>
      <c r="BE495" t="s">
        <v>1975</v>
      </c>
      <c r="BF495" t="s">
        <v>4790</v>
      </c>
      <c r="BG495">
        <v>494</v>
      </c>
      <c r="BH495" t="s">
        <v>5753</v>
      </c>
      <c r="BI495" t="s">
        <v>7773</v>
      </c>
      <c r="BJ495">
        <v>494</v>
      </c>
      <c r="BK495">
        <v>3030</v>
      </c>
      <c r="BR495">
        <v>13</v>
      </c>
      <c r="BS495">
        <v>0.66</v>
      </c>
      <c r="BT495">
        <v>0.57999999999999996</v>
      </c>
      <c r="BU495">
        <v>0.57999999999999996</v>
      </c>
      <c r="BV495">
        <v>42.758921870000002</v>
      </c>
      <c r="BW495">
        <v>-82.037753460000005</v>
      </c>
      <c r="BX495">
        <v>4734566.1660000002</v>
      </c>
      <c r="BY495">
        <v>201.45699999999999</v>
      </c>
      <c r="BZ495">
        <v>273.10000000000002</v>
      </c>
      <c r="CA495" t="s">
        <v>7413</v>
      </c>
      <c r="CB495">
        <v>7</v>
      </c>
      <c r="CC495">
        <v>10</v>
      </c>
      <c r="CD495">
        <v>12</v>
      </c>
      <c r="CE495">
        <v>12</v>
      </c>
      <c r="CF495" t="s">
        <v>5677</v>
      </c>
      <c r="CG495">
        <v>414</v>
      </c>
      <c r="CH495" t="s">
        <v>3290</v>
      </c>
      <c r="CI495" t="s">
        <v>7332</v>
      </c>
      <c r="CJ495">
        <v>5.56</v>
      </c>
      <c r="CK495">
        <v>1.8</v>
      </c>
    </row>
    <row r="496" spans="1:89" x14ac:dyDescent="0.35">
      <c r="A496" t="s">
        <v>4793</v>
      </c>
      <c r="B496">
        <v>495</v>
      </c>
      <c r="C496" t="s">
        <v>7778</v>
      </c>
      <c r="D496">
        <v>831</v>
      </c>
      <c r="E496">
        <v>2858.5439999999999</v>
      </c>
      <c r="F496">
        <v>10</v>
      </c>
      <c r="G496" t="s">
        <v>7782</v>
      </c>
      <c r="H496" t="s">
        <v>7773</v>
      </c>
      <c r="I496" t="s">
        <v>5753</v>
      </c>
      <c r="J496">
        <v>10</v>
      </c>
      <c r="K496">
        <v>0.55000000000000004</v>
      </c>
      <c r="L496">
        <v>7</v>
      </c>
      <c r="M496">
        <v>7</v>
      </c>
      <c r="N496" t="s">
        <v>7650</v>
      </c>
      <c r="Q496" t="s">
        <v>7784</v>
      </c>
      <c r="R496" t="s">
        <v>7774</v>
      </c>
      <c r="S496" t="s">
        <v>7253</v>
      </c>
      <c r="T496" t="s">
        <v>7383</v>
      </c>
      <c r="U496" t="s">
        <v>7383</v>
      </c>
      <c r="V496">
        <v>5.56</v>
      </c>
      <c r="W496" t="s">
        <v>7947</v>
      </c>
      <c r="X496">
        <v>1.8</v>
      </c>
      <c r="Y496" t="s">
        <v>7774</v>
      </c>
      <c r="Z496" t="s">
        <v>7789</v>
      </c>
      <c r="AA496" t="s">
        <v>7774</v>
      </c>
      <c r="AE496" t="s">
        <v>5859</v>
      </c>
      <c r="AF496">
        <v>42.758919599999999</v>
      </c>
      <c r="AG496">
        <v>-82.037753570000007</v>
      </c>
      <c r="AH496">
        <v>201.5</v>
      </c>
      <c r="AI496">
        <v>290</v>
      </c>
      <c r="AK496">
        <v>15</v>
      </c>
      <c r="AL496">
        <v>986</v>
      </c>
      <c r="AM496">
        <v>1.141</v>
      </c>
      <c r="AN496">
        <v>-401.13</v>
      </c>
      <c r="AO496">
        <v>2118</v>
      </c>
      <c r="AP496">
        <v>2118</v>
      </c>
      <c r="AS496">
        <v>1.24</v>
      </c>
      <c r="AT496">
        <v>1.24</v>
      </c>
      <c r="AV496">
        <v>2.15</v>
      </c>
      <c r="AW496">
        <v>2.15</v>
      </c>
      <c r="BC496">
        <v>0.55000000000000004</v>
      </c>
      <c r="BD496">
        <v>7</v>
      </c>
      <c r="BE496" t="s">
        <v>1978</v>
      </c>
      <c r="BF496" t="s">
        <v>4793</v>
      </c>
      <c r="BG496">
        <v>495</v>
      </c>
      <c r="BH496" t="s">
        <v>5753</v>
      </c>
      <c r="BI496" t="s">
        <v>7773</v>
      </c>
      <c r="BJ496">
        <v>495</v>
      </c>
      <c r="BK496">
        <v>3030</v>
      </c>
      <c r="BT496">
        <v>0.57999999999999996</v>
      </c>
      <c r="BU496">
        <v>0.57999999999999996</v>
      </c>
      <c r="BV496">
        <v>42.758919599999999</v>
      </c>
      <c r="BW496">
        <v>-82.037753570000007</v>
      </c>
      <c r="BX496">
        <v>4734565.9129999997</v>
      </c>
      <c r="BY496">
        <v>201.459</v>
      </c>
      <c r="BZ496">
        <v>272.3</v>
      </c>
      <c r="CA496" t="s">
        <v>7474</v>
      </c>
      <c r="CB496">
        <v>7</v>
      </c>
      <c r="CD496">
        <v>12</v>
      </c>
      <c r="CE496">
        <v>12</v>
      </c>
      <c r="CF496" t="s">
        <v>5677</v>
      </c>
      <c r="CG496">
        <v>414</v>
      </c>
      <c r="CH496" t="s">
        <v>3290</v>
      </c>
      <c r="CI496" t="s">
        <v>7332</v>
      </c>
      <c r="CJ496">
        <v>5.56</v>
      </c>
      <c r="CK496">
        <v>1.8</v>
      </c>
    </row>
    <row r="497" spans="1:89" x14ac:dyDescent="0.35">
      <c r="A497" t="s">
        <v>4795</v>
      </c>
      <c r="B497">
        <v>496</v>
      </c>
      <c r="C497" t="s">
        <v>7778</v>
      </c>
      <c r="D497">
        <v>832</v>
      </c>
      <c r="E497">
        <v>2858.623</v>
      </c>
      <c r="F497">
        <v>10</v>
      </c>
      <c r="G497" t="s">
        <v>7782</v>
      </c>
      <c r="H497" t="s">
        <v>7773</v>
      </c>
      <c r="I497" t="s">
        <v>5753</v>
      </c>
      <c r="J497">
        <v>10</v>
      </c>
      <c r="K497">
        <v>0.56000000000000005</v>
      </c>
      <c r="L497">
        <v>10</v>
      </c>
      <c r="M497">
        <v>7</v>
      </c>
      <c r="N497" t="s">
        <v>7650</v>
      </c>
      <c r="Q497" t="s">
        <v>7784</v>
      </c>
      <c r="R497" t="s">
        <v>7774</v>
      </c>
      <c r="S497" t="s">
        <v>7253</v>
      </c>
      <c r="T497" t="s">
        <v>7383</v>
      </c>
      <c r="U497" t="s">
        <v>7383</v>
      </c>
      <c r="V497">
        <v>5.56</v>
      </c>
      <c r="W497" t="s">
        <v>7947</v>
      </c>
      <c r="X497">
        <v>1.8</v>
      </c>
      <c r="Y497" t="s">
        <v>7774</v>
      </c>
      <c r="Z497" t="s">
        <v>7789</v>
      </c>
      <c r="AA497" t="s">
        <v>7774</v>
      </c>
      <c r="AE497" t="s">
        <v>5678</v>
      </c>
      <c r="AF497">
        <v>42.758918889999997</v>
      </c>
      <c r="AG497">
        <v>-82.037753600000002</v>
      </c>
      <c r="AH497">
        <v>201.5</v>
      </c>
      <c r="AI497">
        <v>290</v>
      </c>
      <c r="AK497">
        <v>15</v>
      </c>
      <c r="AL497">
        <v>986</v>
      </c>
      <c r="AM497">
        <v>1.2190000000000001</v>
      </c>
      <c r="AN497">
        <v>-401.875</v>
      </c>
      <c r="AO497">
        <v>2115</v>
      </c>
      <c r="AP497">
        <v>2116</v>
      </c>
      <c r="AS497">
        <v>1.24</v>
      </c>
      <c r="AT497">
        <v>1.24</v>
      </c>
      <c r="AV497">
        <v>2.15</v>
      </c>
      <c r="AW497">
        <v>2.14</v>
      </c>
      <c r="BC497">
        <v>0.56000000000000005</v>
      </c>
      <c r="BD497">
        <v>10</v>
      </c>
      <c r="BE497" t="s">
        <v>1980</v>
      </c>
      <c r="BF497" t="s">
        <v>4795</v>
      </c>
      <c r="BG497">
        <v>496</v>
      </c>
      <c r="BH497" t="s">
        <v>5753</v>
      </c>
      <c r="BI497" t="s">
        <v>7773</v>
      </c>
      <c r="BJ497">
        <v>496</v>
      </c>
      <c r="BK497">
        <v>3030</v>
      </c>
      <c r="BR497">
        <v>13</v>
      </c>
      <c r="BS497">
        <v>0.66</v>
      </c>
      <c r="BT497">
        <v>0.57999999999999996</v>
      </c>
      <c r="BU497">
        <v>0.57999999999999996</v>
      </c>
      <c r="BV497">
        <v>42.758918889999997</v>
      </c>
      <c r="BW497">
        <v>-82.037753600000002</v>
      </c>
      <c r="BX497">
        <v>4734565.835</v>
      </c>
      <c r="BY497">
        <v>201.459</v>
      </c>
      <c r="BZ497">
        <v>271.7</v>
      </c>
      <c r="CA497" t="s">
        <v>7644</v>
      </c>
      <c r="CB497">
        <v>7</v>
      </c>
      <c r="CC497">
        <v>10</v>
      </c>
      <c r="CD497">
        <v>12</v>
      </c>
      <c r="CE497">
        <v>12</v>
      </c>
      <c r="CF497" t="s">
        <v>5677</v>
      </c>
      <c r="CG497">
        <v>414</v>
      </c>
      <c r="CH497" t="s">
        <v>3290</v>
      </c>
      <c r="CI497" t="s">
        <v>7332</v>
      </c>
      <c r="CJ497">
        <v>5.56</v>
      </c>
      <c r="CK497">
        <v>1.8</v>
      </c>
    </row>
    <row r="498" spans="1:89" x14ac:dyDescent="0.35">
      <c r="A498" t="s">
        <v>4798</v>
      </c>
      <c r="B498">
        <v>497</v>
      </c>
      <c r="C498" t="s">
        <v>7778</v>
      </c>
      <c r="D498">
        <v>833</v>
      </c>
      <c r="E498">
        <v>2858.8409999999999</v>
      </c>
      <c r="F498">
        <v>10</v>
      </c>
      <c r="G498" t="s">
        <v>7782</v>
      </c>
      <c r="H498" t="s">
        <v>7773</v>
      </c>
      <c r="I498" t="s">
        <v>5753</v>
      </c>
      <c r="J498">
        <v>13</v>
      </c>
      <c r="K498">
        <v>0.71</v>
      </c>
      <c r="L498">
        <v>7</v>
      </c>
      <c r="M498">
        <v>10</v>
      </c>
      <c r="N498" t="s">
        <v>7643</v>
      </c>
      <c r="Q498" t="s">
        <v>7784</v>
      </c>
      <c r="R498" t="s">
        <v>7774</v>
      </c>
      <c r="S498" t="s">
        <v>7253</v>
      </c>
      <c r="T498" t="s">
        <v>7383</v>
      </c>
      <c r="U498" t="s">
        <v>7383</v>
      </c>
      <c r="V498">
        <v>5.56</v>
      </c>
      <c r="W498" t="s">
        <v>7947</v>
      </c>
      <c r="X498">
        <v>1.8</v>
      </c>
      <c r="Y498" t="s">
        <v>7774</v>
      </c>
      <c r="Z498" t="s">
        <v>7789</v>
      </c>
      <c r="AA498" t="s">
        <v>7774</v>
      </c>
      <c r="AE498" t="s">
        <v>5678</v>
      </c>
      <c r="AF498">
        <v>42.758916910000003</v>
      </c>
      <c r="AG498">
        <v>-82.037753699999996</v>
      </c>
      <c r="AH498">
        <v>201.5</v>
      </c>
      <c r="AI498">
        <v>290</v>
      </c>
      <c r="AK498">
        <v>15</v>
      </c>
      <c r="AL498">
        <v>986</v>
      </c>
      <c r="AM498">
        <v>1.4370000000000001</v>
      </c>
      <c r="AN498">
        <v>-407.74799999999999</v>
      </c>
      <c r="AO498">
        <v>2116</v>
      </c>
      <c r="AP498">
        <v>2117</v>
      </c>
      <c r="AS498">
        <v>1.24</v>
      </c>
      <c r="AT498">
        <v>1.24</v>
      </c>
      <c r="AV498">
        <v>2.15</v>
      </c>
      <c r="AW498">
        <v>2.15</v>
      </c>
      <c r="BC498">
        <v>0.71</v>
      </c>
      <c r="BD498">
        <v>7</v>
      </c>
      <c r="BE498" t="s">
        <v>1983</v>
      </c>
      <c r="BF498" t="s">
        <v>4798</v>
      </c>
      <c r="BG498">
        <v>497</v>
      </c>
      <c r="BH498" t="s">
        <v>5753</v>
      </c>
      <c r="BI498" t="s">
        <v>7773</v>
      </c>
      <c r="BJ498">
        <v>497</v>
      </c>
      <c r="BK498">
        <v>3030</v>
      </c>
      <c r="BR498">
        <v>13</v>
      </c>
      <c r="BS498">
        <v>0.66</v>
      </c>
      <c r="BT498">
        <v>0.57999999999999996</v>
      </c>
      <c r="BU498">
        <v>0.57999999999999996</v>
      </c>
      <c r="BV498">
        <v>42.758916910000003</v>
      </c>
      <c r="BW498">
        <v>-82.037753699999996</v>
      </c>
      <c r="BX498">
        <v>4734565.6150000002</v>
      </c>
      <c r="BY498">
        <v>201.46</v>
      </c>
      <c r="BZ498">
        <v>268.2</v>
      </c>
      <c r="CA498" t="s">
        <v>7613</v>
      </c>
      <c r="CB498">
        <v>7</v>
      </c>
      <c r="CC498">
        <v>10</v>
      </c>
      <c r="CD498">
        <v>12</v>
      </c>
      <c r="CE498">
        <v>12</v>
      </c>
      <c r="CF498" t="s">
        <v>5677</v>
      </c>
      <c r="CG498">
        <v>414</v>
      </c>
      <c r="CH498" t="s">
        <v>3290</v>
      </c>
      <c r="CI498" t="s">
        <v>7332</v>
      </c>
      <c r="CJ498">
        <v>5.56</v>
      </c>
      <c r="CK498">
        <v>1.8</v>
      </c>
    </row>
    <row r="499" spans="1:89" x14ac:dyDescent="0.35">
      <c r="A499" t="s">
        <v>4799</v>
      </c>
      <c r="B499">
        <v>498</v>
      </c>
      <c r="C499" t="s">
        <v>7778</v>
      </c>
      <c r="D499">
        <v>834</v>
      </c>
      <c r="E499">
        <v>2858.8919999999998</v>
      </c>
      <c r="F499">
        <v>10</v>
      </c>
      <c r="G499" t="s">
        <v>7782</v>
      </c>
      <c r="H499" t="s">
        <v>7773</v>
      </c>
      <c r="I499" t="s">
        <v>5753</v>
      </c>
      <c r="J499">
        <v>11</v>
      </c>
      <c r="K499">
        <v>0.64</v>
      </c>
      <c r="L499">
        <v>7</v>
      </c>
      <c r="M499">
        <v>8</v>
      </c>
      <c r="N499" t="s">
        <v>7613</v>
      </c>
      <c r="P499">
        <v>35</v>
      </c>
      <c r="Q499" t="s">
        <v>7784</v>
      </c>
      <c r="R499" t="s">
        <v>7774</v>
      </c>
      <c r="S499" t="s">
        <v>7253</v>
      </c>
      <c r="T499" t="s">
        <v>7383</v>
      </c>
      <c r="U499" t="s">
        <v>7383</v>
      </c>
      <c r="V499">
        <v>5.56</v>
      </c>
      <c r="W499" t="s">
        <v>7947</v>
      </c>
      <c r="X499">
        <v>1.8</v>
      </c>
      <c r="Y499" t="s">
        <v>7774</v>
      </c>
      <c r="Z499" t="s">
        <v>7789</v>
      </c>
      <c r="AA499" t="s">
        <v>7774</v>
      </c>
      <c r="AE499" t="s">
        <v>5678</v>
      </c>
      <c r="AF499">
        <v>42.75891644</v>
      </c>
      <c r="AG499">
        <v>-82.037753719999998</v>
      </c>
      <c r="AH499">
        <v>201.5</v>
      </c>
      <c r="AI499">
        <v>290</v>
      </c>
      <c r="AK499">
        <v>15</v>
      </c>
      <c r="AL499">
        <v>986</v>
      </c>
      <c r="AM499">
        <v>1.4890000000000001</v>
      </c>
      <c r="AN499">
        <v>-414.77699999999999</v>
      </c>
      <c r="AO499">
        <v>2117</v>
      </c>
      <c r="AP499">
        <v>2118</v>
      </c>
      <c r="AS499">
        <v>1.24</v>
      </c>
      <c r="AT499">
        <v>1.24</v>
      </c>
      <c r="AV499">
        <v>2.15</v>
      </c>
      <c r="AW499">
        <v>2.15</v>
      </c>
      <c r="BC499">
        <v>0.64</v>
      </c>
      <c r="BD499">
        <v>7</v>
      </c>
      <c r="BE499" t="s">
        <v>1984</v>
      </c>
      <c r="BF499" t="s">
        <v>4799</v>
      </c>
      <c r="BG499">
        <v>498</v>
      </c>
      <c r="BH499" t="s">
        <v>5753</v>
      </c>
      <c r="BI499" t="s">
        <v>7773</v>
      </c>
      <c r="BJ499">
        <v>498</v>
      </c>
      <c r="BK499">
        <v>3030</v>
      </c>
      <c r="BL499">
        <v>835</v>
      </c>
      <c r="BM499">
        <v>35</v>
      </c>
      <c r="BR499">
        <v>13</v>
      </c>
      <c r="BS499">
        <v>0.66</v>
      </c>
      <c r="BT499">
        <v>0.57999999999999996</v>
      </c>
      <c r="BU499">
        <v>0.57999999999999996</v>
      </c>
      <c r="BV499">
        <v>42.75891644</v>
      </c>
      <c r="BW499">
        <v>-82.037753719999998</v>
      </c>
      <c r="BX499">
        <v>4734565.5630000001</v>
      </c>
      <c r="BY499">
        <v>201.46</v>
      </c>
      <c r="BZ499">
        <v>266.10000000000002</v>
      </c>
      <c r="CA499" t="s">
        <v>7476</v>
      </c>
      <c r="CB499">
        <v>7</v>
      </c>
      <c r="CC499">
        <v>10</v>
      </c>
      <c r="CD499">
        <v>12</v>
      </c>
      <c r="CE499">
        <v>12</v>
      </c>
      <c r="CF499" t="s">
        <v>5677</v>
      </c>
      <c r="CG499">
        <v>414</v>
      </c>
      <c r="CH499" t="s">
        <v>3290</v>
      </c>
      <c r="CI499" t="s">
        <v>7332</v>
      </c>
      <c r="CJ499">
        <v>5.56</v>
      </c>
      <c r="CK499">
        <v>1.8</v>
      </c>
    </row>
    <row r="500" spans="1:89" hidden="1" x14ac:dyDescent="0.35">
      <c r="A500" t="s">
        <v>4799</v>
      </c>
      <c r="B500">
        <v>499</v>
      </c>
      <c r="C500" t="s">
        <v>7778</v>
      </c>
      <c r="D500">
        <v>835</v>
      </c>
      <c r="E500">
        <v>2858.9079999999999</v>
      </c>
      <c r="F500">
        <v>10</v>
      </c>
      <c r="G500" t="s">
        <v>7782</v>
      </c>
      <c r="H500" t="s">
        <v>7773</v>
      </c>
      <c r="I500" t="s">
        <v>7852</v>
      </c>
      <c r="J500">
        <v>11</v>
      </c>
      <c r="K500">
        <v>0.64</v>
      </c>
      <c r="L500">
        <v>39</v>
      </c>
      <c r="M500">
        <v>29</v>
      </c>
      <c r="N500" t="s">
        <v>7649</v>
      </c>
      <c r="P500">
        <v>35</v>
      </c>
      <c r="Q500" t="s">
        <v>7784</v>
      </c>
      <c r="R500" t="s">
        <v>7774</v>
      </c>
      <c r="S500" t="s">
        <v>7253</v>
      </c>
      <c r="T500" t="s">
        <v>7383</v>
      </c>
      <c r="U500" t="s">
        <v>7383</v>
      </c>
      <c r="V500">
        <v>5.56</v>
      </c>
      <c r="W500" t="s">
        <v>7947</v>
      </c>
      <c r="X500">
        <v>1.8</v>
      </c>
      <c r="Y500" t="s">
        <v>7774</v>
      </c>
      <c r="Z500" t="s">
        <v>7788</v>
      </c>
      <c r="AA500" t="s">
        <v>7774</v>
      </c>
      <c r="AE500" t="s">
        <v>5939</v>
      </c>
      <c r="AF500">
        <v>42.75891644</v>
      </c>
      <c r="AG500">
        <v>-82.037753719999998</v>
      </c>
      <c r="AH500">
        <v>201.5</v>
      </c>
      <c r="AI500">
        <v>290</v>
      </c>
      <c r="AK500">
        <v>15</v>
      </c>
      <c r="AL500">
        <v>986</v>
      </c>
      <c r="AM500">
        <v>1.4890000000000001</v>
      </c>
      <c r="AN500">
        <v>-394.173</v>
      </c>
      <c r="AO500">
        <v>2082</v>
      </c>
      <c r="AP500">
        <v>2071</v>
      </c>
      <c r="AS500">
        <v>1.21</v>
      </c>
      <c r="AT500">
        <v>1.22</v>
      </c>
      <c r="AV500">
        <v>2.1</v>
      </c>
      <c r="AW500">
        <v>2.11</v>
      </c>
      <c r="BC500">
        <v>0.43</v>
      </c>
      <c r="BD500">
        <v>39</v>
      </c>
      <c r="BE500" t="s">
        <v>8715</v>
      </c>
      <c r="BF500" t="s">
        <v>4799</v>
      </c>
      <c r="BG500">
        <v>499</v>
      </c>
      <c r="BH500" t="s">
        <v>7852</v>
      </c>
      <c r="BI500" t="s">
        <v>7773</v>
      </c>
      <c r="BJ500">
        <v>499</v>
      </c>
      <c r="BK500">
        <v>3030</v>
      </c>
      <c r="BL500">
        <v>835</v>
      </c>
      <c r="BM500">
        <v>35</v>
      </c>
      <c r="BN500" t="s">
        <v>8660</v>
      </c>
      <c r="BR500">
        <v>13</v>
      </c>
      <c r="BS500">
        <v>0.67</v>
      </c>
      <c r="BT500">
        <v>0.6</v>
      </c>
      <c r="BU500">
        <v>0.59</v>
      </c>
      <c r="BV500">
        <v>42.75891644</v>
      </c>
      <c r="BW500">
        <v>-82.037753719999998</v>
      </c>
      <c r="BX500">
        <v>4734565.5630000001</v>
      </c>
      <c r="BY500">
        <v>201.46</v>
      </c>
      <c r="BZ500">
        <v>266.10000000000002</v>
      </c>
      <c r="CA500" t="s">
        <v>7476</v>
      </c>
      <c r="CB500">
        <v>7</v>
      </c>
      <c r="CC500">
        <v>10</v>
      </c>
      <c r="CD500">
        <v>11</v>
      </c>
      <c r="CE500">
        <v>11</v>
      </c>
      <c r="CF500" t="s">
        <v>5677</v>
      </c>
      <c r="CG500">
        <v>414</v>
      </c>
      <c r="CH500" t="s">
        <v>5823</v>
      </c>
      <c r="CI500" t="s">
        <v>8661</v>
      </c>
      <c r="CJ500">
        <v>5.56</v>
      </c>
    </row>
    <row r="501" spans="1:89" x14ac:dyDescent="0.35">
      <c r="A501" t="s">
        <v>4800</v>
      </c>
      <c r="B501">
        <v>500</v>
      </c>
      <c r="C501" t="s">
        <v>7778</v>
      </c>
      <c r="D501">
        <v>836</v>
      </c>
      <c r="E501">
        <v>2858.9229999999998</v>
      </c>
      <c r="F501">
        <v>10</v>
      </c>
      <c r="G501" t="s">
        <v>7782</v>
      </c>
      <c r="H501" t="s">
        <v>7773</v>
      </c>
      <c r="I501" t="s">
        <v>5753</v>
      </c>
      <c r="J501">
        <v>11</v>
      </c>
      <c r="K501">
        <v>0.63</v>
      </c>
      <c r="L501">
        <v>10</v>
      </c>
      <c r="M501">
        <v>9</v>
      </c>
      <c r="N501" t="s">
        <v>7647</v>
      </c>
      <c r="P501">
        <v>35</v>
      </c>
      <c r="Q501" t="s">
        <v>7784</v>
      </c>
      <c r="R501" t="s">
        <v>7774</v>
      </c>
      <c r="S501" t="s">
        <v>7253</v>
      </c>
      <c r="T501" t="s">
        <v>7383</v>
      </c>
      <c r="U501" t="s">
        <v>7383</v>
      </c>
      <c r="V501">
        <v>5.56</v>
      </c>
      <c r="W501" t="s">
        <v>7947</v>
      </c>
      <c r="X501">
        <v>1.8</v>
      </c>
      <c r="Y501" t="s">
        <v>7774</v>
      </c>
      <c r="Z501" t="s">
        <v>7789</v>
      </c>
      <c r="AA501" t="s">
        <v>7774</v>
      </c>
      <c r="AE501" t="s">
        <v>5678</v>
      </c>
      <c r="AF501">
        <v>42.758916169999999</v>
      </c>
      <c r="AG501">
        <v>-82.037753730000006</v>
      </c>
      <c r="AH501">
        <v>201.5</v>
      </c>
      <c r="AI501">
        <v>290</v>
      </c>
      <c r="AK501">
        <v>15</v>
      </c>
      <c r="AL501">
        <v>986</v>
      </c>
      <c r="AM501">
        <v>1.5189999999999999</v>
      </c>
      <c r="AN501">
        <v>-394.173</v>
      </c>
      <c r="AO501">
        <v>2115</v>
      </c>
      <c r="AP501">
        <v>2116</v>
      </c>
      <c r="AS501">
        <v>1.24</v>
      </c>
      <c r="AT501">
        <v>1.23</v>
      </c>
      <c r="AV501">
        <v>2.15</v>
      </c>
      <c r="AW501">
        <v>2.14</v>
      </c>
      <c r="BC501">
        <v>0.63</v>
      </c>
      <c r="BD501">
        <v>10</v>
      </c>
      <c r="BE501" t="s">
        <v>1985</v>
      </c>
      <c r="BF501" t="s">
        <v>4800</v>
      </c>
      <c r="BG501">
        <v>500</v>
      </c>
      <c r="BH501" t="s">
        <v>5753</v>
      </c>
      <c r="BI501" t="s">
        <v>7773</v>
      </c>
      <c r="BJ501">
        <v>500</v>
      </c>
      <c r="BK501">
        <v>3030</v>
      </c>
      <c r="BL501">
        <v>835</v>
      </c>
      <c r="BM501">
        <v>35</v>
      </c>
      <c r="BR501">
        <v>13</v>
      </c>
      <c r="BS501">
        <v>0.66</v>
      </c>
      <c r="BT501">
        <v>0.57999999999999996</v>
      </c>
      <c r="BU501">
        <v>0.57999999999999996</v>
      </c>
      <c r="BV501">
        <v>42.758916169999999</v>
      </c>
      <c r="BW501">
        <v>-82.037753730000006</v>
      </c>
      <c r="BX501">
        <v>4734565.5329999998</v>
      </c>
      <c r="BY501">
        <v>201.46100000000001</v>
      </c>
      <c r="BZ501">
        <v>274.3</v>
      </c>
      <c r="CA501" t="s">
        <v>7645</v>
      </c>
      <c r="CB501">
        <v>7</v>
      </c>
      <c r="CC501">
        <v>10</v>
      </c>
      <c r="CD501">
        <v>12</v>
      </c>
      <c r="CE501">
        <v>12</v>
      </c>
      <c r="CF501" t="s">
        <v>5677</v>
      </c>
      <c r="CG501">
        <v>414</v>
      </c>
      <c r="CH501" t="s">
        <v>3290</v>
      </c>
      <c r="CI501" t="s">
        <v>7332</v>
      </c>
      <c r="CJ501">
        <v>5.56</v>
      </c>
      <c r="CK501">
        <v>1.8</v>
      </c>
    </row>
    <row r="502" spans="1:89" x14ac:dyDescent="0.35">
      <c r="A502" t="s">
        <v>4801</v>
      </c>
      <c r="B502">
        <v>501</v>
      </c>
      <c r="C502" t="s">
        <v>7778</v>
      </c>
      <c r="D502">
        <v>837</v>
      </c>
      <c r="E502">
        <v>2859.194</v>
      </c>
      <c r="F502">
        <v>10</v>
      </c>
      <c r="G502" t="s">
        <v>7782</v>
      </c>
      <c r="H502" t="s">
        <v>7773</v>
      </c>
      <c r="I502" t="s">
        <v>5753</v>
      </c>
      <c r="J502">
        <v>13</v>
      </c>
      <c r="K502">
        <v>0.7</v>
      </c>
      <c r="L502">
        <v>9</v>
      </c>
      <c r="M502">
        <v>5</v>
      </c>
      <c r="N502" t="s">
        <v>7392</v>
      </c>
      <c r="Q502" t="s">
        <v>7784</v>
      </c>
      <c r="R502" t="s">
        <v>7774</v>
      </c>
      <c r="S502" t="s">
        <v>7253</v>
      </c>
      <c r="T502" t="s">
        <v>7383</v>
      </c>
      <c r="U502" t="s">
        <v>7383</v>
      </c>
      <c r="V502">
        <v>5.56</v>
      </c>
      <c r="W502" t="s">
        <v>7947</v>
      </c>
      <c r="X502">
        <v>1.8</v>
      </c>
      <c r="Y502" t="s">
        <v>7774</v>
      </c>
      <c r="Z502" t="s">
        <v>7789</v>
      </c>
      <c r="AA502" t="s">
        <v>7774</v>
      </c>
      <c r="AE502" t="s">
        <v>5678</v>
      </c>
      <c r="AF502">
        <v>42.758913710000002</v>
      </c>
      <c r="AG502">
        <v>-82.037753839999993</v>
      </c>
      <c r="AH502">
        <v>201.5</v>
      </c>
      <c r="AI502">
        <v>290</v>
      </c>
      <c r="AK502">
        <v>15</v>
      </c>
      <c r="AL502">
        <v>986</v>
      </c>
      <c r="AM502">
        <v>1.79</v>
      </c>
      <c r="AN502">
        <v>-384.19900000000001</v>
      </c>
      <c r="AO502">
        <v>2115</v>
      </c>
      <c r="AP502">
        <v>2115</v>
      </c>
      <c r="AS502">
        <v>1.24</v>
      </c>
      <c r="AT502">
        <v>1.23</v>
      </c>
      <c r="AV502">
        <v>2.14</v>
      </c>
      <c r="AW502">
        <v>2.14</v>
      </c>
      <c r="BC502">
        <v>0.7</v>
      </c>
      <c r="BD502">
        <v>9</v>
      </c>
      <c r="BE502" t="s">
        <v>1986</v>
      </c>
      <c r="BF502" t="s">
        <v>4801</v>
      </c>
      <c r="BG502">
        <v>501</v>
      </c>
      <c r="BH502" t="s">
        <v>5753</v>
      </c>
      <c r="BI502" t="s">
        <v>7773</v>
      </c>
      <c r="BJ502">
        <v>501</v>
      </c>
      <c r="BK502">
        <v>3030</v>
      </c>
      <c r="BR502">
        <v>13</v>
      </c>
      <c r="BS502">
        <v>0.66</v>
      </c>
      <c r="BT502">
        <v>0.57999999999999996</v>
      </c>
      <c r="BU502">
        <v>0.57999999999999996</v>
      </c>
      <c r="BV502">
        <v>42.758913710000002</v>
      </c>
      <c r="BW502">
        <v>-82.037753839999993</v>
      </c>
      <c r="BX502">
        <v>4734565.26</v>
      </c>
      <c r="BY502">
        <v>201.46199999999999</v>
      </c>
      <c r="BZ502">
        <v>280.10000000000002</v>
      </c>
      <c r="CA502" t="s">
        <v>7575</v>
      </c>
      <c r="CB502">
        <v>7</v>
      </c>
      <c r="CC502">
        <v>10</v>
      </c>
      <c r="CD502">
        <v>12</v>
      </c>
      <c r="CE502">
        <v>12</v>
      </c>
      <c r="CF502" t="s">
        <v>5677</v>
      </c>
      <c r="CG502">
        <v>414</v>
      </c>
      <c r="CH502" t="s">
        <v>3290</v>
      </c>
      <c r="CI502" t="s">
        <v>7332</v>
      </c>
      <c r="CJ502">
        <v>5.56</v>
      </c>
      <c r="CK502">
        <v>1.8</v>
      </c>
    </row>
    <row r="503" spans="1:89" x14ac:dyDescent="0.35">
      <c r="A503" t="s">
        <v>4802</v>
      </c>
      <c r="B503">
        <v>502</v>
      </c>
      <c r="C503" t="s">
        <v>7778</v>
      </c>
      <c r="D503">
        <v>838</v>
      </c>
      <c r="E503">
        <v>2859.2840000000001</v>
      </c>
      <c r="F503">
        <v>10</v>
      </c>
      <c r="G503" t="s">
        <v>7782</v>
      </c>
      <c r="H503" t="s">
        <v>7773</v>
      </c>
      <c r="I503" t="s">
        <v>5753</v>
      </c>
      <c r="J503">
        <v>13</v>
      </c>
      <c r="K503">
        <v>0.7</v>
      </c>
      <c r="L503">
        <v>8</v>
      </c>
      <c r="M503">
        <v>6</v>
      </c>
      <c r="N503" t="s">
        <v>7392</v>
      </c>
      <c r="Q503" t="s">
        <v>7784</v>
      </c>
      <c r="R503" t="s">
        <v>7774</v>
      </c>
      <c r="S503" t="s">
        <v>7253</v>
      </c>
      <c r="T503" t="s">
        <v>7383</v>
      </c>
      <c r="U503" t="s">
        <v>7383</v>
      </c>
      <c r="V503">
        <v>5.56</v>
      </c>
      <c r="W503" t="s">
        <v>7947</v>
      </c>
      <c r="X503">
        <v>1.8</v>
      </c>
      <c r="Y503" t="s">
        <v>7774</v>
      </c>
      <c r="Z503" t="s">
        <v>7789</v>
      </c>
      <c r="AA503" t="s">
        <v>7774</v>
      </c>
      <c r="AE503" t="s">
        <v>5678</v>
      </c>
      <c r="AF503">
        <v>42.758912889999998</v>
      </c>
      <c r="AG503">
        <v>-82.037753879999997</v>
      </c>
      <c r="AH503">
        <v>201.5</v>
      </c>
      <c r="AI503">
        <v>290</v>
      </c>
      <c r="AK503">
        <v>15</v>
      </c>
      <c r="AL503">
        <v>986</v>
      </c>
      <c r="AM503">
        <v>1.881</v>
      </c>
      <c r="AN503">
        <v>-383.774</v>
      </c>
      <c r="AO503">
        <v>2116</v>
      </c>
      <c r="AP503">
        <v>2117</v>
      </c>
      <c r="AS503">
        <v>1.24</v>
      </c>
      <c r="AT503">
        <v>1.24</v>
      </c>
      <c r="AV503">
        <v>2.15</v>
      </c>
      <c r="AW503">
        <v>2.15</v>
      </c>
      <c r="BC503">
        <v>0.7</v>
      </c>
      <c r="BD503">
        <v>8</v>
      </c>
      <c r="BE503" t="s">
        <v>1987</v>
      </c>
      <c r="BF503" t="s">
        <v>4802</v>
      </c>
      <c r="BG503">
        <v>502</v>
      </c>
      <c r="BH503" t="s">
        <v>5753</v>
      </c>
      <c r="BI503" t="s">
        <v>7773</v>
      </c>
      <c r="BJ503">
        <v>502</v>
      </c>
      <c r="BK503">
        <v>3030</v>
      </c>
      <c r="BR503">
        <v>13</v>
      </c>
      <c r="BS503">
        <v>0.66</v>
      </c>
      <c r="BT503">
        <v>0.57999999999999996</v>
      </c>
      <c r="BU503">
        <v>0.57999999999999996</v>
      </c>
      <c r="BV503">
        <v>42.758912889999998</v>
      </c>
      <c r="BW503">
        <v>-82.037753879999997</v>
      </c>
      <c r="BX503">
        <v>4734565.1689999998</v>
      </c>
      <c r="BY503">
        <v>201.46199999999999</v>
      </c>
      <c r="BZ503">
        <v>279.8</v>
      </c>
      <c r="CA503" t="s">
        <v>7575</v>
      </c>
      <c r="CB503">
        <v>7</v>
      </c>
      <c r="CC503">
        <v>10</v>
      </c>
      <c r="CD503">
        <v>12</v>
      </c>
      <c r="CE503">
        <v>12</v>
      </c>
      <c r="CF503" t="s">
        <v>5677</v>
      </c>
      <c r="CG503">
        <v>414</v>
      </c>
      <c r="CH503" t="s">
        <v>3290</v>
      </c>
      <c r="CI503" t="s">
        <v>7332</v>
      </c>
      <c r="CJ503">
        <v>5.56</v>
      </c>
      <c r="CK503">
        <v>1.8</v>
      </c>
    </row>
    <row r="504" spans="1:89" x14ac:dyDescent="0.35">
      <c r="A504" t="s">
        <v>4804</v>
      </c>
      <c r="B504">
        <v>503</v>
      </c>
      <c r="C504" t="s">
        <v>7778</v>
      </c>
      <c r="D504">
        <v>839</v>
      </c>
      <c r="E504">
        <v>2859.6129999999998</v>
      </c>
      <c r="F504">
        <v>10</v>
      </c>
      <c r="G504" t="s">
        <v>7782</v>
      </c>
      <c r="H504" t="s">
        <v>7773</v>
      </c>
      <c r="I504" t="s">
        <v>5753</v>
      </c>
      <c r="J504">
        <v>13</v>
      </c>
      <c r="K504">
        <v>0.7</v>
      </c>
      <c r="L504">
        <v>11</v>
      </c>
      <c r="M504">
        <v>9</v>
      </c>
      <c r="N504" t="s">
        <v>7329</v>
      </c>
      <c r="Q504" t="s">
        <v>7784</v>
      </c>
      <c r="R504" t="s">
        <v>7774</v>
      </c>
      <c r="S504" t="s">
        <v>7253</v>
      </c>
      <c r="T504" t="s">
        <v>7383</v>
      </c>
      <c r="U504" t="s">
        <v>7383</v>
      </c>
      <c r="V504">
        <v>5.56</v>
      </c>
      <c r="W504" t="s">
        <v>7947</v>
      </c>
      <c r="X504">
        <v>1.8</v>
      </c>
      <c r="Y504" t="s">
        <v>7774</v>
      </c>
      <c r="Z504" t="s">
        <v>7783</v>
      </c>
      <c r="AA504" t="s">
        <v>7774</v>
      </c>
      <c r="AE504" t="s">
        <v>5678</v>
      </c>
      <c r="AF504">
        <v>42.758909920000001</v>
      </c>
      <c r="AG504">
        <v>-82.03775401</v>
      </c>
      <c r="AH504">
        <v>201.5</v>
      </c>
      <c r="AI504">
        <v>290</v>
      </c>
      <c r="AK504">
        <v>15</v>
      </c>
      <c r="AL504">
        <v>986</v>
      </c>
      <c r="AM504">
        <v>2.2080000000000002</v>
      </c>
      <c r="AN504">
        <v>-408.33</v>
      </c>
      <c r="AO504">
        <v>2112</v>
      </c>
      <c r="AP504">
        <v>2114</v>
      </c>
      <c r="AS504">
        <v>1.23</v>
      </c>
      <c r="AT504">
        <v>1.23</v>
      </c>
      <c r="AV504">
        <v>2.14</v>
      </c>
      <c r="AW504">
        <v>2.14</v>
      </c>
      <c r="BC504">
        <v>0.7</v>
      </c>
      <c r="BD504">
        <v>11</v>
      </c>
      <c r="BE504" t="s">
        <v>1989</v>
      </c>
      <c r="BF504" t="s">
        <v>4804</v>
      </c>
      <c r="BG504">
        <v>503</v>
      </c>
      <c r="BH504" t="s">
        <v>5753</v>
      </c>
      <c r="BI504" t="s">
        <v>7773</v>
      </c>
      <c r="BJ504">
        <v>503</v>
      </c>
      <c r="BK504">
        <v>3030</v>
      </c>
      <c r="BR504">
        <v>13</v>
      </c>
      <c r="BS504">
        <v>0.66</v>
      </c>
      <c r="BT504">
        <v>0.57999999999999996</v>
      </c>
      <c r="BU504">
        <v>0.57999999999999996</v>
      </c>
      <c r="BV504">
        <v>42.758909920000001</v>
      </c>
      <c r="BW504">
        <v>-82.03775401</v>
      </c>
      <c r="BX504">
        <v>4734564.84</v>
      </c>
      <c r="BY504">
        <v>201.464</v>
      </c>
      <c r="BZ504">
        <v>268.3</v>
      </c>
      <c r="CA504" t="s">
        <v>7646</v>
      </c>
      <c r="CB504">
        <v>7</v>
      </c>
      <c r="CC504">
        <v>10</v>
      </c>
      <c r="CD504">
        <v>12</v>
      </c>
      <c r="CE504">
        <v>12</v>
      </c>
      <c r="CF504" t="s">
        <v>5677</v>
      </c>
      <c r="CG504">
        <v>414</v>
      </c>
      <c r="CH504" t="s">
        <v>3290</v>
      </c>
      <c r="CI504" t="s">
        <v>7332</v>
      </c>
      <c r="CJ504">
        <v>5.56</v>
      </c>
      <c r="CK504">
        <v>1.8</v>
      </c>
    </row>
    <row r="505" spans="1:89" x14ac:dyDescent="0.35">
      <c r="A505" t="s">
        <v>4806</v>
      </c>
      <c r="B505">
        <v>504</v>
      </c>
      <c r="C505" t="s">
        <v>7778</v>
      </c>
      <c r="D505">
        <v>840</v>
      </c>
      <c r="E505">
        <v>2859.692</v>
      </c>
      <c r="F505">
        <v>10</v>
      </c>
      <c r="G505" t="s">
        <v>7782</v>
      </c>
      <c r="H505" t="s">
        <v>7773</v>
      </c>
      <c r="I505" t="s">
        <v>5753</v>
      </c>
      <c r="J505">
        <v>12</v>
      </c>
      <c r="K505">
        <v>0.68</v>
      </c>
      <c r="L505">
        <v>9</v>
      </c>
      <c r="M505">
        <v>10</v>
      </c>
      <c r="N505" t="s">
        <v>7474</v>
      </c>
      <c r="Q505" t="s">
        <v>7784</v>
      </c>
      <c r="R505" t="s">
        <v>7774</v>
      </c>
      <c r="S505" t="s">
        <v>7253</v>
      </c>
      <c r="T505" t="s">
        <v>7383</v>
      </c>
      <c r="U505" t="s">
        <v>7383</v>
      </c>
      <c r="V505">
        <v>5.56</v>
      </c>
      <c r="W505" t="s">
        <v>7947</v>
      </c>
      <c r="X505">
        <v>1.8</v>
      </c>
      <c r="Y505" t="s">
        <v>7774</v>
      </c>
      <c r="Z505" t="s">
        <v>7789</v>
      </c>
      <c r="AA505" t="s">
        <v>7774</v>
      </c>
      <c r="AE505" t="s">
        <v>5678</v>
      </c>
      <c r="AF505">
        <v>42.758909199999998</v>
      </c>
      <c r="AG505">
        <v>-82.037754050000004</v>
      </c>
      <c r="AH505">
        <v>201.5</v>
      </c>
      <c r="AI505">
        <v>290</v>
      </c>
      <c r="AK505">
        <v>15</v>
      </c>
      <c r="AL505">
        <v>986</v>
      </c>
      <c r="AM505">
        <v>2.2879999999999998</v>
      </c>
      <c r="AN505">
        <v>-402.16699999999997</v>
      </c>
      <c r="AO505">
        <v>2115</v>
      </c>
      <c r="AP505">
        <v>2115</v>
      </c>
      <c r="AS505">
        <v>1.24</v>
      </c>
      <c r="AT505">
        <v>1.23</v>
      </c>
      <c r="AV505">
        <v>2.14</v>
      </c>
      <c r="AW505">
        <v>2.14</v>
      </c>
      <c r="BC505">
        <v>0.68</v>
      </c>
      <c r="BD505">
        <v>9</v>
      </c>
      <c r="BE505" t="s">
        <v>1991</v>
      </c>
      <c r="BF505" t="s">
        <v>4806</v>
      </c>
      <c r="BG505">
        <v>504</v>
      </c>
      <c r="BH505" t="s">
        <v>5753</v>
      </c>
      <c r="BI505" t="s">
        <v>7773</v>
      </c>
      <c r="BJ505">
        <v>504</v>
      </c>
      <c r="BK505">
        <v>3030</v>
      </c>
      <c r="BR505">
        <v>13</v>
      </c>
      <c r="BS505">
        <v>0.66</v>
      </c>
      <c r="BT505">
        <v>0.57999999999999996</v>
      </c>
      <c r="BU505">
        <v>0.57999999999999996</v>
      </c>
      <c r="BV505">
        <v>42.758909199999998</v>
      </c>
      <c r="BW505">
        <v>-82.037754050000004</v>
      </c>
      <c r="BX505">
        <v>4734564.7589999996</v>
      </c>
      <c r="BY505">
        <v>201.464</v>
      </c>
      <c r="BZ505">
        <v>270.7</v>
      </c>
      <c r="CA505" t="s">
        <v>7643</v>
      </c>
      <c r="CB505">
        <v>7</v>
      </c>
      <c r="CC505">
        <v>10</v>
      </c>
      <c r="CD505">
        <v>12</v>
      </c>
      <c r="CE505">
        <v>12</v>
      </c>
      <c r="CF505" t="s">
        <v>5677</v>
      </c>
      <c r="CG505">
        <v>414</v>
      </c>
      <c r="CH505" t="s">
        <v>3290</v>
      </c>
      <c r="CI505" t="s">
        <v>7332</v>
      </c>
      <c r="CJ505">
        <v>5.56</v>
      </c>
      <c r="CK505">
        <v>1.8</v>
      </c>
    </row>
    <row r="506" spans="1:89" x14ac:dyDescent="0.35">
      <c r="A506" t="s">
        <v>4807</v>
      </c>
      <c r="B506">
        <v>505</v>
      </c>
      <c r="C506" t="s">
        <v>7778</v>
      </c>
      <c r="D506">
        <v>841</v>
      </c>
      <c r="E506">
        <v>2859.7379999999998</v>
      </c>
      <c r="F506">
        <v>10</v>
      </c>
      <c r="G506" t="s">
        <v>7782</v>
      </c>
      <c r="H506" t="s">
        <v>7773</v>
      </c>
      <c r="I506" t="s">
        <v>5753</v>
      </c>
      <c r="J506">
        <v>11</v>
      </c>
      <c r="K506">
        <v>0.59</v>
      </c>
      <c r="L506">
        <v>9</v>
      </c>
      <c r="M506">
        <v>11</v>
      </c>
      <c r="N506" t="s">
        <v>7329</v>
      </c>
      <c r="P506">
        <v>36</v>
      </c>
      <c r="Q506" t="s">
        <v>7784</v>
      </c>
      <c r="R506" t="s">
        <v>7774</v>
      </c>
      <c r="S506" t="s">
        <v>7253</v>
      </c>
      <c r="T506" t="s">
        <v>7383</v>
      </c>
      <c r="U506" t="s">
        <v>7383</v>
      </c>
      <c r="V506">
        <v>5.56</v>
      </c>
      <c r="W506" t="s">
        <v>7947</v>
      </c>
      <c r="X506">
        <v>1.8</v>
      </c>
      <c r="Y506" t="s">
        <v>7774</v>
      </c>
      <c r="Z506" t="s">
        <v>7786</v>
      </c>
      <c r="AA506" t="s">
        <v>7774</v>
      </c>
      <c r="AB506">
        <v>10</v>
      </c>
      <c r="AC506">
        <v>10</v>
      </c>
      <c r="AD506">
        <v>15</v>
      </c>
      <c r="AE506" t="s">
        <v>5683</v>
      </c>
      <c r="AF506">
        <v>42.758908779999999</v>
      </c>
      <c r="AG506">
        <v>-82.037754070000005</v>
      </c>
      <c r="AH506">
        <v>201.5</v>
      </c>
      <c r="AI506">
        <v>290</v>
      </c>
      <c r="AK506">
        <v>15</v>
      </c>
      <c r="AL506">
        <v>986</v>
      </c>
      <c r="AM506">
        <v>2.3330000000000002</v>
      </c>
      <c r="AN506">
        <v>-407.33499999999998</v>
      </c>
      <c r="AO506">
        <v>2115</v>
      </c>
      <c r="AP506">
        <v>2116</v>
      </c>
      <c r="AS506">
        <v>1.24</v>
      </c>
      <c r="AT506">
        <v>1.24</v>
      </c>
      <c r="AV506">
        <v>2.15</v>
      </c>
      <c r="AW506">
        <v>2.14</v>
      </c>
      <c r="BC506">
        <v>0.59</v>
      </c>
      <c r="BD506">
        <v>9</v>
      </c>
      <c r="BE506" t="s">
        <v>1992</v>
      </c>
      <c r="BF506" t="s">
        <v>4807</v>
      </c>
      <c r="BG506">
        <v>505</v>
      </c>
      <c r="BH506" t="s">
        <v>5753</v>
      </c>
      <c r="BI506" t="s">
        <v>7773</v>
      </c>
      <c r="BJ506">
        <v>505</v>
      </c>
      <c r="BK506">
        <v>3030</v>
      </c>
      <c r="BL506">
        <v>842</v>
      </c>
      <c r="BM506">
        <v>36</v>
      </c>
      <c r="BR506">
        <v>13</v>
      </c>
      <c r="BS506">
        <v>0.66</v>
      </c>
      <c r="BT506">
        <v>0.57999999999999996</v>
      </c>
      <c r="BU506">
        <v>0.57999999999999996</v>
      </c>
      <c r="BV506">
        <v>42.758908779999999</v>
      </c>
      <c r="BW506">
        <v>-82.037754070000005</v>
      </c>
      <c r="BX506">
        <v>4734564.7130000005</v>
      </c>
      <c r="BY506">
        <v>201.465</v>
      </c>
      <c r="BZ506">
        <v>267.8</v>
      </c>
      <c r="CA506" t="s">
        <v>7613</v>
      </c>
      <c r="CB506">
        <v>7</v>
      </c>
      <c r="CC506">
        <v>10</v>
      </c>
      <c r="CD506">
        <v>12</v>
      </c>
      <c r="CE506">
        <v>12</v>
      </c>
      <c r="CF506" t="s">
        <v>5677</v>
      </c>
      <c r="CG506">
        <v>414</v>
      </c>
      <c r="CH506" t="s">
        <v>3290</v>
      </c>
      <c r="CI506" t="s">
        <v>7332</v>
      </c>
      <c r="CJ506">
        <v>5.56</v>
      </c>
      <c r="CK506">
        <v>1.8</v>
      </c>
    </row>
    <row r="507" spans="1:89" hidden="1" x14ac:dyDescent="0.35">
      <c r="A507" t="s">
        <v>4808</v>
      </c>
      <c r="B507">
        <v>506</v>
      </c>
      <c r="C507" t="s">
        <v>7778</v>
      </c>
      <c r="D507">
        <v>842</v>
      </c>
      <c r="E507">
        <v>2859.7550000000001</v>
      </c>
      <c r="F507">
        <v>10</v>
      </c>
      <c r="G507" t="s">
        <v>7782</v>
      </c>
      <c r="H507" t="s">
        <v>7773</v>
      </c>
      <c r="I507" t="s">
        <v>7852</v>
      </c>
      <c r="J507">
        <v>11</v>
      </c>
      <c r="K507">
        <v>0.62</v>
      </c>
      <c r="L507">
        <v>43</v>
      </c>
      <c r="M507">
        <v>36</v>
      </c>
      <c r="N507" t="s">
        <v>7653</v>
      </c>
      <c r="P507">
        <v>36</v>
      </c>
      <c r="Q507" t="s">
        <v>7784</v>
      </c>
      <c r="R507" t="s">
        <v>7774</v>
      </c>
      <c r="S507" t="s">
        <v>7253</v>
      </c>
      <c r="T507" t="s">
        <v>7383</v>
      </c>
      <c r="U507" t="s">
        <v>7383</v>
      </c>
      <c r="V507">
        <v>5.56</v>
      </c>
      <c r="W507" t="s">
        <v>7947</v>
      </c>
      <c r="X507">
        <v>1.8</v>
      </c>
      <c r="Y507" t="s">
        <v>7774</v>
      </c>
      <c r="Z507" t="s">
        <v>7853</v>
      </c>
      <c r="AA507" t="s">
        <v>7774</v>
      </c>
      <c r="AB507">
        <v>10</v>
      </c>
      <c r="AE507" t="s">
        <v>5683</v>
      </c>
      <c r="AF507">
        <v>42.758908779999999</v>
      </c>
      <c r="AG507">
        <v>-82.037754070000005</v>
      </c>
      <c r="AH507">
        <v>201.5</v>
      </c>
      <c r="AI507">
        <v>290</v>
      </c>
      <c r="AK507">
        <v>15</v>
      </c>
      <c r="AL507">
        <v>986</v>
      </c>
      <c r="AM507">
        <v>2.3330000000000002</v>
      </c>
      <c r="AN507">
        <v>-383.072</v>
      </c>
      <c r="AO507">
        <v>2073</v>
      </c>
      <c r="AP507">
        <v>2066</v>
      </c>
      <c r="AS507">
        <v>1.21</v>
      </c>
      <c r="AT507">
        <v>1.21</v>
      </c>
      <c r="AV507">
        <v>2.09</v>
      </c>
      <c r="AW507">
        <v>2.1</v>
      </c>
      <c r="BC507">
        <v>0.47</v>
      </c>
      <c r="BD507">
        <v>43</v>
      </c>
      <c r="BE507" t="s">
        <v>8716</v>
      </c>
      <c r="BF507" t="s">
        <v>4808</v>
      </c>
      <c r="BG507">
        <v>506</v>
      </c>
      <c r="BH507" t="s">
        <v>7852</v>
      </c>
      <c r="BI507" t="s">
        <v>7773</v>
      </c>
      <c r="BJ507">
        <v>506</v>
      </c>
      <c r="BK507">
        <v>3030</v>
      </c>
      <c r="BL507">
        <v>842</v>
      </c>
      <c r="BM507">
        <v>36</v>
      </c>
      <c r="BN507" t="s">
        <v>8660</v>
      </c>
      <c r="BR507">
        <v>13</v>
      </c>
      <c r="BS507">
        <v>0.67</v>
      </c>
      <c r="BT507">
        <v>0.6</v>
      </c>
      <c r="BU507">
        <v>0.59</v>
      </c>
      <c r="BV507">
        <v>42.758908779999999</v>
      </c>
      <c r="BW507">
        <v>-82.037754070000005</v>
      </c>
      <c r="BX507">
        <v>4734564.7130000005</v>
      </c>
      <c r="BY507">
        <v>201.465</v>
      </c>
      <c r="BZ507">
        <v>267.8</v>
      </c>
      <c r="CA507" t="s">
        <v>7613</v>
      </c>
      <c r="CB507">
        <v>7</v>
      </c>
      <c r="CC507">
        <v>10</v>
      </c>
      <c r="CD507">
        <v>11</v>
      </c>
      <c r="CE507">
        <v>11</v>
      </c>
      <c r="CF507" t="s">
        <v>5677</v>
      </c>
      <c r="CG507">
        <v>414</v>
      </c>
      <c r="CH507" t="s">
        <v>5823</v>
      </c>
      <c r="CI507" t="s">
        <v>8661</v>
      </c>
      <c r="CJ507">
        <v>5.56</v>
      </c>
    </row>
    <row r="508" spans="1:89" x14ac:dyDescent="0.35">
      <c r="A508" t="s">
        <v>4808</v>
      </c>
      <c r="B508">
        <v>507</v>
      </c>
      <c r="C508" t="s">
        <v>7778</v>
      </c>
      <c r="D508">
        <v>843</v>
      </c>
      <c r="E508">
        <v>2859.759</v>
      </c>
      <c r="F508">
        <v>10</v>
      </c>
      <c r="G508" t="s">
        <v>7782</v>
      </c>
      <c r="H508" t="s">
        <v>7773</v>
      </c>
      <c r="I508" t="s">
        <v>5753</v>
      </c>
      <c r="J508">
        <v>11</v>
      </c>
      <c r="K508">
        <v>0.62</v>
      </c>
      <c r="L508">
        <v>7</v>
      </c>
      <c r="M508">
        <v>8</v>
      </c>
      <c r="N508" t="s">
        <v>7392</v>
      </c>
      <c r="P508">
        <v>36</v>
      </c>
      <c r="Q508" t="s">
        <v>7784</v>
      </c>
      <c r="R508" t="s">
        <v>7774</v>
      </c>
      <c r="S508" t="s">
        <v>7253</v>
      </c>
      <c r="T508" t="s">
        <v>7383</v>
      </c>
      <c r="U508" t="s">
        <v>7383</v>
      </c>
      <c r="V508">
        <v>5.56</v>
      </c>
      <c r="W508" t="s">
        <v>7947</v>
      </c>
      <c r="X508">
        <v>1.8</v>
      </c>
      <c r="Y508" t="s">
        <v>7774</v>
      </c>
      <c r="Z508" t="s">
        <v>7789</v>
      </c>
      <c r="AA508" t="s">
        <v>7774</v>
      </c>
      <c r="AE508" t="s">
        <v>5678</v>
      </c>
      <c r="AF508">
        <v>42.758908580000003</v>
      </c>
      <c r="AG508">
        <v>-82.037754079999999</v>
      </c>
      <c r="AH508">
        <v>201.5</v>
      </c>
      <c r="AI508">
        <v>290</v>
      </c>
      <c r="AK508">
        <v>15</v>
      </c>
      <c r="AL508">
        <v>986</v>
      </c>
      <c r="AM508">
        <v>2.355</v>
      </c>
      <c r="AN508">
        <v>-383.072</v>
      </c>
      <c r="AO508">
        <v>2117</v>
      </c>
      <c r="AP508">
        <v>2118</v>
      </c>
      <c r="AS508">
        <v>1.24</v>
      </c>
      <c r="AT508">
        <v>1.24</v>
      </c>
      <c r="AV508">
        <v>2.15</v>
      </c>
      <c r="AW508">
        <v>2.15</v>
      </c>
      <c r="BC508">
        <v>0.62</v>
      </c>
      <c r="BD508">
        <v>7</v>
      </c>
      <c r="BE508" t="s">
        <v>1993</v>
      </c>
      <c r="BF508" t="s">
        <v>4808</v>
      </c>
      <c r="BG508">
        <v>507</v>
      </c>
      <c r="BH508" t="s">
        <v>5753</v>
      </c>
      <c r="BI508" t="s">
        <v>7773</v>
      </c>
      <c r="BJ508">
        <v>507</v>
      </c>
      <c r="BK508">
        <v>3030</v>
      </c>
      <c r="BL508">
        <v>842</v>
      </c>
      <c r="BM508">
        <v>36</v>
      </c>
      <c r="BR508">
        <v>13</v>
      </c>
      <c r="BS508">
        <v>0.66</v>
      </c>
      <c r="BT508">
        <v>0.57999999999999996</v>
      </c>
      <c r="BU508">
        <v>0.57999999999999996</v>
      </c>
      <c r="BV508">
        <v>42.758908580000003</v>
      </c>
      <c r="BW508">
        <v>-82.037754079999999</v>
      </c>
      <c r="BX508">
        <v>4734564.6909999996</v>
      </c>
      <c r="BY508">
        <v>201.465</v>
      </c>
      <c r="BZ508">
        <v>279.39999999999998</v>
      </c>
      <c r="CA508" t="s">
        <v>7576</v>
      </c>
      <c r="CB508">
        <v>7</v>
      </c>
      <c r="CC508">
        <v>10</v>
      </c>
      <c r="CD508">
        <v>12</v>
      </c>
      <c r="CE508">
        <v>12</v>
      </c>
      <c r="CF508" t="s">
        <v>5677</v>
      </c>
      <c r="CG508">
        <v>414</v>
      </c>
      <c r="CH508" t="s">
        <v>3290</v>
      </c>
      <c r="CI508" t="s">
        <v>7332</v>
      </c>
      <c r="CJ508">
        <v>5.56</v>
      </c>
      <c r="CK508">
        <v>1.8</v>
      </c>
    </row>
    <row r="509" spans="1:89" x14ac:dyDescent="0.35">
      <c r="A509" t="s">
        <v>4809</v>
      </c>
      <c r="B509">
        <v>508</v>
      </c>
      <c r="C509" t="s">
        <v>7778</v>
      </c>
      <c r="D509">
        <v>844</v>
      </c>
      <c r="E509">
        <v>2859.7719999999999</v>
      </c>
      <c r="F509">
        <v>10</v>
      </c>
      <c r="G509" t="s">
        <v>7782</v>
      </c>
      <c r="H509" t="s">
        <v>7773</v>
      </c>
      <c r="I509" t="s">
        <v>5753</v>
      </c>
      <c r="J509">
        <v>11</v>
      </c>
      <c r="K509">
        <v>0.6</v>
      </c>
      <c r="L509">
        <v>9</v>
      </c>
      <c r="M509">
        <v>7</v>
      </c>
      <c r="N509" t="s">
        <v>7474</v>
      </c>
      <c r="P509">
        <v>36</v>
      </c>
      <c r="Q509" t="s">
        <v>7784</v>
      </c>
      <c r="R509" t="s">
        <v>7774</v>
      </c>
      <c r="S509" t="s">
        <v>7253</v>
      </c>
      <c r="T509" t="s">
        <v>7383</v>
      </c>
      <c r="U509" t="s">
        <v>7383</v>
      </c>
      <c r="V509">
        <v>5.56</v>
      </c>
      <c r="W509" t="s">
        <v>7947</v>
      </c>
      <c r="X509">
        <v>1.8</v>
      </c>
      <c r="Y509" t="s">
        <v>7774</v>
      </c>
      <c r="Z509" t="s">
        <v>7789</v>
      </c>
      <c r="AA509" t="s">
        <v>7774</v>
      </c>
      <c r="AE509" t="s">
        <v>5678</v>
      </c>
      <c r="AF509">
        <v>42.758908470000002</v>
      </c>
      <c r="AG509">
        <v>-82.037754079999999</v>
      </c>
      <c r="AH509">
        <v>201.5</v>
      </c>
      <c r="AI509">
        <v>290</v>
      </c>
      <c r="AK509">
        <v>15</v>
      </c>
      <c r="AL509">
        <v>986</v>
      </c>
      <c r="AM509">
        <v>2.3679999999999999</v>
      </c>
      <c r="AN509">
        <v>-403.76100000000002</v>
      </c>
      <c r="AO509">
        <v>2116</v>
      </c>
      <c r="AP509">
        <v>2116</v>
      </c>
      <c r="AS509">
        <v>1.24</v>
      </c>
      <c r="AT509">
        <v>1.24</v>
      </c>
      <c r="AV509">
        <v>2.15</v>
      </c>
      <c r="AW509">
        <v>2.15</v>
      </c>
      <c r="BC509">
        <v>0.6</v>
      </c>
      <c r="BD509">
        <v>9</v>
      </c>
      <c r="BE509" t="s">
        <v>1994</v>
      </c>
      <c r="BF509" t="s">
        <v>4809</v>
      </c>
      <c r="BG509">
        <v>508</v>
      </c>
      <c r="BH509" t="s">
        <v>5753</v>
      </c>
      <c r="BI509" t="s">
        <v>7773</v>
      </c>
      <c r="BJ509">
        <v>508</v>
      </c>
      <c r="BK509">
        <v>3030</v>
      </c>
      <c r="BL509">
        <v>842</v>
      </c>
      <c r="BM509">
        <v>36</v>
      </c>
      <c r="BR509">
        <v>13</v>
      </c>
      <c r="BS509">
        <v>0.66</v>
      </c>
      <c r="BT509">
        <v>0.57999999999999996</v>
      </c>
      <c r="BU509">
        <v>0.57999999999999996</v>
      </c>
      <c r="BV509">
        <v>42.758908470000002</v>
      </c>
      <c r="BW509">
        <v>-82.037754079999999</v>
      </c>
      <c r="BX509">
        <v>4734564.6789999995</v>
      </c>
      <c r="BY509">
        <v>201.465</v>
      </c>
      <c r="BZ509">
        <v>271.3</v>
      </c>
      <c r="CA509" t="s">
        <v>7644</v>
      </c>
      <c r="CB509">
        <v>7</v>
      </c>
      <c r="CC509">
        <v>10</v>
      </c>
      <c r="CD509">
        <v>12</v>
      </c>
      <c r="CE509">
        <v>12</v>
      </c>
      <c r="CF509" t="s">
        <v>5677</v>
      </c>
      <c r="CG509">
        <v>414</v>
      </c>
      <c r="CH509" t="s">
        <v>3290</v>
      </c>
      <c r="CI509" t="s">
        <v>7332</v>
      </c>
      <c r="CJ509">
        <v>5.56</v>
      </c>
      <c r="CK509">
        <v>1.8</v>
      </c>
    </row>
    <row r="510" spans="1:89" x14ac:dyDescent="0.35">
      <c r="A510" t="s">
        <v>4810</v>
      </c>
      <c r="B510">
        <v>509</v>
      </c>
      <c r="C510" t="s">
        <v>7778</v>
      </c>
      <c r="D510">
        <v>845</v>
      </c>
      <c r="E510">
        <v>2859.933</v>
      </c>
      <c r="F510">
        <v>10</v>
      </c>
      <c r="G510" t="s">
        <v>7782</v>
      </c>
      <c r="H510" t="s">
        <v>7773</v>
      </c>
      <c r="I510" t="s">
        <v>5753</v>
      </c>
      <c r="J510">
        <v>12</v>
      </c>
      <c r="K510">
        <v>0.68</v>
      </c>
      <c r="L510">
        <v>12</v>
      </c>
      <c r="M510">
        <v>11</v>
      </c>
      <c r="N510" t="s">
        <v>7652</v>
      </c>
      <c r="Q510" t="s">
        <v>7784</v>
      </c>
      <c r="R510" t="s">
        <v>7774</v>
      </c>
      <c r="S510" t="s">
        <v>7253</v>
      </c>
      <c r="T510" t="s">
        <v>7383</v>
      </c>
      <c r="U510" t="s">
        <v>7383</v>
      </c>
      <c r="V510">
        <v>5.56</v>
      </c>
      <c r="W510" t="s">
        <v>7947</v>
      </c>
      <c r="X510">
        <v>1.8</v>
      </c>
      <c r="Y510" t="s">
        <v>7774</v>
      </c>
      <c r="Z510" t="s">
        <v>7788</v>
      </c>
      <c r="AA510" t="s">
        <v>7774</v>
      </c>
      <c r="AB510">
        <v>10</v>
      </c>
      <c r="AC510">
        <v>10</v>
      </c>
      <c r="AD510">
        <v>12</v>
      </c>
      <c r="AE510" t="s">
        <v>5683</v>
      </c>
      <c r="AF510">
        <v>42.758907030000003</v>
      </c>
      <c r="AG510">
        <v>-82.037754149999998</v>
      </c>
      <c r="AH510">
        <v>201.5</v>
      </c>
      <c r="AI510">
        <v>290</v>
      </c>
      <c r="AK510">
        <v>15</v>
      </c>
      <c r="AL510">
        <v>986</v>
      </c>
      <c r="AM510">
        <v>2.5270000000000001</v>
      </c>
      <c r="AN510">
        <v>-388.73</v>
      </c>
      <c r="AO510">
        <v>2111</v>
      </c>
      <c r="AP510">
        <v>2113</v>
      </c>
      <c r="AS510">
        <v>1.23</v>
      </c>
      <c r="AT510">
        <v>1.23</v>
      </c>
      <c r="AV510">
        <v>2.14</v>
      </c>
      <c r="AW510">
        <v>2.14</v>
      </c>
      <c r="BC510">
        <v>0.68</v>
      </c>
      <c r="BD510">
        <v>12</v>
      </c>
      <c r="BE510" t="s">
        <v>1995</v>
      </c>
      <c r="BF510" t="s">
        <v>4810</v>
      </c>
      <c r="BG510">
        <v>509</v>
      </c>
      <c r="BH510" t="s">
        <v>5753</v>
      </c>
      <c r="BI510" t="s">
        <v>7773</v>
      </c>
      <c r="BJ510">
        <v>509</v>
      </c>
      <c r="BK510">
        <v>3030</v>
      </c>
      <c r="BR510">
        <v>13</v>
      </c>
      <c r="BS510">
        <v>0.66</v>
      </c>
      <c r="BT510">
        <v>0.57999999999999996</v>
      </c>
      <c r="BU510">
        <v>0.57999999999999996</v>
      </c>
      <c r="BV510">
        <v>42.758907030000003</v>
      </c>
      <c r="BW510">
        <v>-82.037754149999998</v>
      </c>
      <c r="BX510">
        <v>4734564.5180000002</v>
      </c>
      <c r="BY510">
        <v>201.46600000000001</v>
      </c>
      <c r="BZ510">
        <v>275.89999999999998</v>
      </c>
      <c r="CA510" t="s">
        <v>7647</v>
      </c>
      <c r="CB510">
        <v>7</v>
      </c>
      <c r="CC510">
        <v>10</v>
      </c>
      <c r="CD510">
        <v>12</v>
      </c>
      <c r="CE510">
        <v>12</v>
      </c>
      <c r="CF510" t="s">
        <v>5677</v>
      </c>
      <c r="CG510">
        <v>414</v>
      </c>
      <c r="CH510" t="s">
        <v>3290</v>
      </c>
      <c r="CI510" t="s">
        <v>7332</v>
      </c>
      <c r="CJ510">
        <v>5.56</v>
      </c>
      <c r="CK510">
        <v>1.8</v>
      </c>
    </row>
    <row r="511" spans="1:89" x14ac:dyDescent="0.35">
      <c r="A511" t="s">
        <v>4814</v>
      </c>
      <c r="B511">
        <v>510</v>
      </c>
      <c r="C511" t="s">
        <v>7778</v>
      </c>
      <c r="D511">
        <v>846</v>
      </c>
      <c r="E511">
        <v>2860.1959999999999</v>
      </c>
      <c r="F511">
        <v>10</v>
      </c>
      <c r="G511" t="s">
        <v>7782</v>
      </c>
      <c r="H511" t="s">
        <v>7773</v>
      </c>
      <c r="I511" t="s">
        <v>5753</v>
      </c>
      <c r="J511">
        <v>13</v>
      </c>
      <c r="K511">
        <v>0.75</v>
      </c>
      <c r="L511">
        <v>14</v>
      </c>
      <c r="M511">
        <v>12</v>
      </c>
      <c r="N511" t="s">
        <v>7391</v>
      </c>
      <c r="P511">
        <v>37</v>
      </c>
      <c r="Q511" t="s">
        <v>7784</v>
      </c>
      <c r="R511" t="s">
        <v>7774</v>
      </c>
      <c r="S511" t="s">
        <v>7253</v>
      </c>
      <c r="T511" t="s">
        <v>7383</v>
      </c>
      <c r="U511" t="s">
        <v>7383</v>
      </c>
      <c r="V511">
        <v>5.56</v>
      </c>
      <c r="W511" t="s">
        <v>7947</v>
      </c>
      <c r="X511">
        <v>1.8</v>
      </c>
      <c r="Y511" t="s">
        <v>7774</v>
      </c>
      <c r="Z511" t="s">
        <v>7788</v>
      </c>
      <c r="AA511" t="s">
        <v>7774</v>
      </c>
      <c r="AB511">
        <v>10</v>
      </c>
      <c r="AC511">
        <v>10</v>
      </c>
      <c r="AD511">
        <v>12</v>
      </c>
      <c r="AE511" t="s">
        <v>5683</v>
      </c>
      <c r="AF511">
        <v>42.758904649999998</v>
      </c>
      <c r="AG511">
        <v>-82.037754250000006</v>
      </c>
      <c r="AH511">
        <v>201.5</v>
      </c>
      <c r="AI511">
        <v>290</v>
      </c>
      <c r="AK511">
        <v>15</v>
      </c>
      <c r="AL511">
        <v>986</v>
      </c>
      <c r="AM511">
        <v>2.79</v>
      </c>
      <c r="AN511">
        <v>-387.31900000000002</v>
      </c>
      <c r="AO511">
        <v>2107</v>
      </c>
      <c r="AP511">
        <v>2109</v>
      </c>
      <c r="AS511">
        <v>1.23</v>
      </c>
      <c r="AT511">
        <v>1.23</v>
      </c>
      <c r="AV511">
        <v>2.14</v>
      </c>
      <c r="AW511">
        <v>2.14</v>
      </c>
      <c r="BC511">
        <v>0.75</v>
      </c>
      <c r="BD511">
        <v>14</v>
      </c>
      <c r="BE511" t="s">
        <v>1999</v>
      </c>
      <c r="BF511" t="s">
        <v>4814</v>
      </c>
      <c r="BG511">
        <v>510</v>
      </c>
      <c r="BH511" t="s">
        <v>5753</v>
      </c>
      <c r="BI511" t="s">
        <v>7773</v>
      </c>
      <c r="BJ511">
        <v>510</v>
      </c>
      <c r="BK511">
        <v>3030</v>
      </c>
      <c r="BL511">
        <v>847</v>
      </c>
      <c r="BM511">
        <v>37</v>
      </c>
      <c r="BR511">
        <v>13</v>
      </c>
      <c r="BS511">
        <v>0.66</v>
      </c>
      <c r="BT511">
        <v>0.57999999999999996</v>
      </c>
      <c r="BU511">
        <v>0.59</v>
      </c>
      <c r="BV511">
        <v>42.758904649999998</v>
      </c>
      <c r="BW511">
        <v>-82.037754250000006</v>
      </c>
      <c r="BX511">
        <v>4734564.2539999997</v>
      </c>
      <c r="BY511">
        <v>201.46700000000001</v>
      </c>
      <c r="BZ511">
        <v>276.10000000000002</v>
      </c>
      <c r="CA511" t="s">
        <v>7647</v>
      </c>
      <c r="CB511">
        <v>7</v>
      </c>
      <c r="CC511">
        <v>10</v>
      </c>
      <c r="CD511">
        <v>12</v>
      </c>
      <c r="CE511">
        <v>12</v>
      </c>
      <c r="CF511" t="s">
        <v>5677</v>
      </c>
      <c r="CG511">
        <v>414</v>
      </c>
      <c r="CH511" t="s">
        <v>3290</v>
      </c>
      <c r="CI511" t="s">
        <v>7332</v>
      </c>
      <c r="CJ511">
        <v>5.56</v>
      </c>
      <c r="CK511">
        <v>1.8</v>
      </c>
    </row>
    <row r="512" spans="1:89" hidden="1" x14ac:dyDescent="0.35">
      <c r="A512" t="s">
        <v>4814</v>
      </c>
      <c r="B512">
        <v>511</v>
      </c>
      <c r="C512" t="s">
        <v>7778</v>
      </c>
      <c r="D512">
        <v>847</v>
      </c>
      <c r="E512">
        <v>2860.2130000000002</v>
      </c>
      <c r="F512">
        <v>10</v>
      </c>
      <c r="G512" t="s">
        <v>7782</v>
      </c>
      <c r="H512" t="s">
        <v>7773</v>
      </c>
      <c r="I512" t="s">
        <v>7852</v>
      </c>
      <c r="J512">
        <v>13</v>
      </c>
      <c r="K512">
        <v>0.75</v>
      </c>
      <c r="L512">
        <v>49</v>
      </c>
      <c r="M512">
        <v>12</v>
      </c>
      <c r="N512" t="s">
        <v>7391</v>
      </c>
      <c r="P512">
        <v>37</v>
      </c>
      <c r="Q512" t="s">
        <v>7784</v>
      </c>
      <c r="R512" t="s">
        <v>7774</v>
      </c>
      <c r="S512" t="s">
        <v>7253</v>
      </c>
      <c r="T512" t="s">
        <v>7383</v>
      </c>
      <c r="U512" t="s">
        <v>7383</v>
      </c>
      <c r="V512">
        <v>5.56</v>
      </c>
      <c r="W512" t="s">
        <v>7947</v>
      </c>
      <c r="X512">
        <v>1.8</v>
      </c>
      <c r="Y512" t="s">
        <v>7774</v>
      </c>
      <c r="Z512" t="s">
        <v>7879</v>
      </c>
      <c r="AA512" t="s">
        <v>7774</v>
      </c>
      <c r="AB512">
        <v>10</v>
      </c>
      <c r="AE512" t="s">
        <v>5683</v>
      </c>
      <c r="AF512">
        <v>42.758904649999998</v>
      </c>
      <c r="AG512">
        <v>-82.037754250000006</v>
      </c>
      <c r="AH512">
        <v>201.5</v>
      </c>
      <c r="AI512">
        <v>290</v>
      </c>
      <c r="AK512">
        <v>15</v>
      </c>
      <c r="AL512">
        <v>986</v>
      </c>
      <c r="AM512">
        <v>2.79</v>
      </c>
      <c r="AN512">
        <v>-387.31900000000002</v>
      </c>
      <c r="AO512">
        <v>2057</v>
      </c>
      <c r="AP512">
        <v>2044</v>
      </c>
      <c r="AS512">
        <v>1.19</v>
      </c>
      <c r="AT512">
        <v>1.2</v>
      </c>
      <c r="AV512">
        <v>2.0699999999999998</v>
      </c>
      <c r="AW512">
        <v>2.09</v>
      </c>
      <c r="BC512">
        <v>0.53</v>
      </c>
      <c r="BD512">
        <v>49</v>
      </c>
      <c r="BE512" t="s">
        <v>8717</v>
      </c>
      <c r="BF512" t="s">
        <v>4814</v>
      </c>
      <c r="BG512">
        <v>511</v>
      </c>
      <c r="BH512" t="s">
        <v>7852</v>
      </c>
      <c r="BI512" t="s">
        <v>7773</v>
      </c>
      <c r="BJ512">
        <v>511</v>
      </c>
      <c r="BK512">
        <v>3030</v>
      </c>
      <c r="BL512">
        <v>847</v>
      </c>
      <c r="BM512">
        <v>37</v>
      </c>
      <c r="BN512" t="s">
        <v>8660</v>
      </c>
      <c r="BR512">
        <v>13</v>
      </c>
      <c r="BS512">
        <v>0.68</v>
      </c>
      <c r="BT512">
        <v>0.6</v>
      </c>
      <c r="BU512">
        <v>0.6</v>
      </c>
      <c r="BV512">
        <v>42.758904649999998</v>
      </c>
      <c r="BW512">
        <v>-82.037754250000006</v>
      </c>
      <c r="BX512">
        <v>4734564.2539999997</v>
      </c>
      <c r="BY512">
        <v>201.46700000000001</v>
      </c>
      <c r="BZ512">
        <v>276.10000000000002</v>
      </c>
      <c r="CA512" t="s">
        <v>7647</v>
      </c>
      <c r="CB512">
        <v>7</v>
      </c>
      <c r="CC512">
        <v>10</v>
      </c>
      <c r="CD512">
        <v>11</v>
      </c>
      <c r="CE512">
        <v>11</v>
      </c>
      <c r="CF512" t="s">
        <v>5677</v>
      </c>
      <c r="CG512">
        <v>414</v>
      </c>
      <c r="CH512" t="s">
        <v>5823</v>
      </c>
      <c r="CI512" t="s">
        <v>8661</v>
      </c>
      <c r="CJ512">
        <v>5.56</v>
      </c>
    </row>
    <row r="513" spans="1:89" x14ac:dyDescent="0.35">
      <c r="A513" t="s">
        <v>4815</v>
      </c>
      <c r="B513">
        <v>512</v>
      </c>
      <c r="C513" t="s">
        <v>7778</v>
      </c>
      <c r="D513">
        <v>848</v>
      </c>
      <c r="E513">
        <v>2860.2310000000002</v>
      </c>
      <c r="F513">
        <v>10</v>
      </c>
      <c r="G513" t="s">
        <v>7782</v>
      </c>
      <c r="H513" t="s">
        <v>7773</v>
      </c>
      <c r="I513" t="s">
        <v>5753</v>
      </c>
      <c r="J513">
        <v>13</v>
      </c>
      <c r="K513">
        <v>0.72</v>
      </c>
      <c r="L513">
        <v>13</v>
      </c>
      <c r="M513">
        <v>10</v>
      </c>
      <c r="N513" t="s">
        <v>7391</v>
      </c>
      <c r="P513">
        <v>37</v>
      </c>
      <c r="Q513" t="s">
        <v>7784</v>
      </c>
      <c r="R513" t="s">
        <v>7774</v>
      </c>
      <c r="S513" t="s">
        <v>7253</v>
      </c>
      <c r="T513" t="s">
        <v>7383</v>
      </c>
      <c r="U513" t="s">
        <v>7383</v>
      </c>
      <c r="V513">
        <v>5.56</v>
      </c>
      <c r="W513" t="s">
        <v>7947</v>
      </c>
      <c r="X513">
        <v>1.8</v>
      </c>
      <c r="Y513" t="s">
        <v>7774</v>
      </c>
      <c r="Z513" t="s">
        <v>7788</v>
      </c>
      <c r="AA513" t="s">
        <v>7774</v>
      </c>
      <c r="AB513">
        <v>10</v>
      </c>
      <c r="AC513">
        <v>10</v>
      </c>
      <c r="AD513">
        <v>12</v>
      </c>
      <c r="AE513" t="s">
        <v>5683</v>
      </c>
      <c r="AF513">
        <v>42.758904319999999</v>
      </c>
      <c r="AG513">
        <v>-82.037754269999994</v>
      </c>
      <c r="AH513">
        <v>201.5</v>
      </c>
      <c r="AI513">
        <v>290</v>
      </c>
      <c r="AK513">
        <v>15</v>
      </c>
      <c r="AL513">
        <v>986</v>
      </c>
      <c r="AM513">
        <v>2.8260000000000001</v>
      </c>
      <c r="AN513">
        <v>-388.04700000000003</v>
      </c>
      <c r="AO513">
        <v>2110</v>
      </c>
      <c r="AP513">
        <v>2112</v>
      </c>
      <c r="AS513">
        <v>1.23</v>
      </c>
      <c r="AT513">
        <v>1.23</v>
      </c>
      <c r="AV513">
        <v>2.14</v>
      </c>
      <c r="AW513">
        <v>2.14</v>
      </c>
      <c r="BC513">
        <v>0.72</v>
      </c>
      <c r="BD513">
        <v>13</v>
      </c>
      <c r="BE513" t="s">
        <v>2000</v>
      </c>
      <c r="BF513" t="s">
        <v>4815</v>
      </c>
      <c r="BG513">
        <v>512</v>
      </c>
      <c r="BH513" t="s">
        <v>5753</v>
      </c>
      <c r="BI513" t="s">
        <v>7773</v>
      </c>
      <c r="BJ513">
        <v>512</v>
      </c>
      <c r="BK513">
        <v>3030</v>
      </c>
      <c r="BL513">
        <v>847</v>
      </c>
      <c r="BM513">
        <v>37</v>
      </c>
      <c r="BR513">
        <v>13</v>
      </c>
      <c r="BS513">
        <v>0.66</v>
      </c>
      <c r="BT513">
        <v>0.57999999999999996</v>
      </c>
      <c r="BU513">
        <v>0.57999999999999996</v>
      </c>
      <c r="BV513">
        <v>42.758904319999999</v>
      </c>
      <c r="BW513">
        <v>-82.037754269999994</v>
      </c>
      <c r="BX513">
        <v>4734564.2180000003</v>
      </c>
      <c r="BY513">
        <v>201.46700000000001</v>
      </c>
      <c r="BZ513">
        <v>276.39999999999998</v>
      </c>
      <c r="CA513" t="s">
        <v>7648</v>
      </c>
      <c r="CB513">
        <v>7</v>
      </c>
      <c r="CC513">
        <v>10</v>
      </c>
      <c r="CD513">
        <v>12</v>
      </c>
      <c r="CE513">
        <v>12</v>
      </c>
      <c r="CF513" t="s">
        <v>5677</v>
      </c>
      <c r="CG513">
        <v>414</v>
      </c>
      <c r="CH513" t="s">
        <v>3290</v>
      </c>
      <c r="CI513" t="s">
        <v>7332</v>
      </c>
      <c r="CJ513">
        <v>5.56</v>
      </c>
      <c r="CK513">
        <v>1.8</v>
      </c>
    </row>
    <row r="514" spans="1:89" x14ac:dyDescent="0.35">
      <c r="A514" t="s">
        <v>4816</v>
      </c>
      <c r="B514">
        <v>513</v>
      </c>
      <c r="C514" t="s">
        <v>7778</v>
      </c>
      <c r="D514">
        <v>849</v>
      </c>
      <c r="E514">
        <v>2860.2710000000002</v>
      </c>
      <c r="F514">
        <v>10</v>
      </c>
      <c r="G514" t="s">
        <v>7782</v>
      </c>
      <c r="H514" t="s">
        <v>7773</v>
      </c>
      <c r="I514" t="s">
        <v>5753</v>
      </c>
      <c r="J514">
        <v>10</v>
      </c>
      <c r="K514">
        <v>0.54</v>
      </c>
      <c r="L514">
        <v>16</v>
      </c>
      <c r="M514">
        <v>12</v>
      </c>
      <c r="N514" t="s">
        <v>7656</v>
      </c>
      <c r="Q514" t="s">
        <v>7784</v>
      </c>
      <c r="R514" t="s">
        <v>7774</v>
      </c>
      <c r="S514" t="s">
        <v>7253</v>
      </c>
      <c r="T514" t="s">
        <v>7383</v>
      </c>
      <c r="U514" t="s">
        <v>7383</v>
      </c>
      <c r="V514">
        <v>5.56</v>
      </c>
      <c r="W514" t="s">
        <v>7947</v>
      </c>
      <c r="X514">
        <v>1.8</v>
      </c>
      <c r="Y514" t="s">
        <v>7774</v>
      </c>
      <c r="Z514" t="s">
        <v>7788</v>
      </c>
      <c r="AA514" t="s">
        <v>7774</v>
      </c>
      <c r="AB514">
        <v>10</v>
      </c>
      <c r="AC514">
        <v>10</v>
      </c>
      <c r="AD514">
        <v>12</v>
      </c>
      <c r="AE514" t="s">
        <v>5876</v>
      </c>
      <c r="AF514">
        <v>42.758903979999999</v>
      </c>
      <c r="AG514">
        <v>-82.037754280000001</v>
      </c>
      <c r="AH514">
        <v>201.5</v>
      </c>
      <c r="AI514">
        <v>290</v>
      </c>
      <c r="AK514">
        <v>15</v>
      </c>
      <c r="AL514">
        <v>986</v>
      </c>
      <c r="AM514">
        <v>2.863</v>
      </c>
      <c r="AN514">
        <v>-405.16899999999998</v>
      </c>
      <c r="AO514">
        <v>2108</v>
      </c>
      <c r="AP514">
        <v>2110</v>
      </c>
      <c r="AS514">
        <v>1.23</v>
      </c>
      <c r="AT514">
        <v>1.23</v>
      </c>
      <c r="AV514">
        <v>2.14</v>
      </c>
      <c r="AW514">
        <v>2.14</v>
      </c>
      <c r="BC514">
        <v>0.54</v>
      </c>
      <c r="BD514">
        <v>16</v>
      </c>
      <c r="BE514" t="s">
        <v>2001</v>
      </c>
      <c r="BF514" t="s">
        <v>4816</v>
      </c>
      <c r="BG514">
        <v>513</v>
      </c>
      <c r="BH514" t="s">
        <v>5753</v>
      </c>
      <c r="BI514" t="s">
        <v>7773</v>
      </c>
      <c r="BJ514">
        <v>513</v>
      </c>
      <c r="BK514">
        <v>3030</v>
      </c>
      <c r="BT514">
        <v>0.57999999999999996</v>
      </c>
      <c r="BU514">
        <v>0.57999999999999996</v>
      </c>
      <c r="BV514">
        <v>42.758903979999999</v>
      </c>
      <c r="BW514">
        <v>-82.037754280000001</v>
      </c>
      <c r="BX514">
        <v>4734564.18</v>
      </c>
      <c r="BY514">
        <v>201.46700000000001</v>
      </c>
      <c r="BZ514">
        <v>268.5</v>
      </c>
      <c r="CA514" t="s">
        <v>7646</v>
      </c>
      <c r="CB514">
        <v>7</v>
      </c>
      <c r="CD514">
        <v>12</v>
      </c>
      <c r="CE514">
        <v>12</v>
      </c>
      <c r="CF514" t="s">
        <v>5677</v>
      </c>
      <c r="CG514">
        <v>414</v>
      </c>
      <c r="CH514" t="s">
        <v>3290</v>
      </c>
      <c r="CI514" t="s">
        <v>7332</v>
      </c>
      <c r="CJ514">
        <v>5.56</v>
      </c>
      <c r="CK514">
        <v>1.8</v>
      </c>
    </row>
    <row r="515" spans="1:89" x14ac:dyDescent="0.35">
      <c r="A515" t="s">
        <v>4818</v>
      </c>
      <c r="B515">
        <v>514</v>
      </c>
      <c r="C515" t="s">
        <v>7778</v>
      </c>
      <c r="D515">
        <v>850</v>
      </c>
      <c r="E515">
        <v>2860.5250000000001</v>
      </c>
      <c r="F515">
        <v>10</v>
      </c>
      <c r="G515" t="s">
        <v>7782</v>
      </c>
      <c r="H515" t="s">
        <v>7773</v>
      </c>
      <c r="I515" t="s">
        <v>5753</v>
      </c>
      <c r="J515">
        <v>11</v>
      </c>
      <c r="K515">
        <v>0.59</v>
      </c>
      <c r="L515">
        <v>8</v>
      </c>
      <c r="M515">
        <v>9</v>
      </c>
      <c r="N515" t="s">
        <v>7642</v>
      </c>
      <c r="Q515" t="s">
        <v>7784</v>
      </c>
      <c r="R515" t="s">
        <v>7774</v>
      </c>
      <c r="S515" t="s">
        <v>7253</v>
      </c>
      <c r="T515" t="s">
        <v>7383</v>
      </c>
      <c r="U515" t="s">
        <v>7383</v>
      </c>
      <c r="V515">
        <v>5.56</v>
      </c>
      <c r="W515" t="s">
        <v>7947</v>
      </c>
      <c r="X515">
        <v>1.8</v>
      </c>
      <c r="Y515" t="s">
        <v>7774</v>
      </c>
      <c r="Z515" t="s">
        <v>7789</v>
      </c>
      <c r="AA515" t="s">
        <v>7774</v>
      </c>
      <c r="AE515" t="s">
        <v>5678</v>
      </c>
      <c r="AF515">
        <v>42.758901639999998</v>
      </c>
      <c r="AG515">
        <v>-82.037754390000003</v>
      </c>
      <c r="AH515">
        <v>201.5</v>
      </c>
      <c r="AI515">
        <v>290</v>
      </c>
      <c r="AK515">
        <v>15</v>
      </c>
      <c r="AL515">
        <v>986</v>
      </c>
      <c r="AM515">
        <v>3.121</v>
      </c>
      <c r="AN515">
        <v>-396.52300000000002</v>
      </c>
      <c r="AO515">
        <v>2116</v>
      </c>
      <c r="AP515">
        <v>2117</v>
      </c>
      <c r="AS515">
        <v>1.24</v>
      </c>
      <c r="AT515">
        <v>1.24</v>
      </c>
      <c r="AV515">
        <v>2.15</v>
      </c>
      <c r="AW515">
        <v>2.15</v>
      </c>
      <c r="BC515">
        <v>0.59</v>
      </c>
      <c r="BD515">
        <v>8</v>
      </c>
      <c r="BE515" t="s">
        <v>2003</v>
      </c>
      <c r="BF515" t="s">
        <v>4818</v>
      </c>
      <c r="BG515">
        <v>514</v>
      </c>
      <c r="BH515" t="s">
        <v>5753</v>
      </c>
      <c r="BI515" t="s">
        <v>7773</v>
      </c>
      <c r="BJ515">
        <v>514</v>
      </c>
      <c r="BK515">
        <v>3030</v>
      </c>
      <c r="BR515">
        <v>13</v>
      </c>
      <c r="BS515">
        <v>0.66</v>
      </c>
      <c r="BT515">
        <v>0.57999999999999996</v>
      </c>
      <c r="BU515">
        <v>0.57999999999999996</v>
      </c>
      <c r="BV515">
        <v>42.758901639999998</v>
      </c>
      <c r="BW515">
        <v>-82.037754390000003</v>
      </c>
      <c r="BX515">
        <v>4734563.9210000001</v>
      </c>
      <c r="BY515">
        <v>201.46899999999999</v>
      </c>
      <c r="BZ515">
        <v>273.2</v>
      </c>
      <c r="CA515" t="s">
        <v>7413</v>
      </c>
      <c r="CB515">
        <v>7</v>
      </c>
      <c r="CC515">
        <v>10</v>
      </c>
      <c r="CD515">
        <v>12</v>
      </c>
      <c r="CE515">
        <v>12</v>
      </c>
      <c r="CF515" t="s">
        <v>5677</v>
      </c>
      <c r="CG515">
        <v>414</v>
      </c>
      <c r="CH515" t="s">
        <v>3290</v>
      </c>
      <c r="CI515" t="s">
        <v>7332</v>
      </c>
      <c r="CJ515">
        <v>5.56</v>
      </c>
      <c r="CK515">
        <v>1.8</v>
      </c>
    </row>
    <row r="516" spans="1:89" x14ac:dyDescent="0.35">
      <c r="A516" t="s">
        <v>4819</v>
      </c>
      <c r="B516">
        <v>515</v>
      </c>
      <c r="C516" t="s">
        <v>7778</v>
      </c>
      <c r="D516">
        <v>851</v>
      </c>
      <c r="E516">
        <v>2860.6039999999998</v>
      </c>
      <c r="F516">
        <v>10</v>
      </c>
      <c r="G516" t="s">
        <v>7782</v>
      </c>
      <c r="H516" t="s">
        <v>7773</v>
      </c>
      <c r="I516" t="s">
        <v>5753</v>
      </c>
      <c r="J516">
        <v>10</v>
      </c>
      <c r="K516">
        <v>0.55000000000000004</v>
      </c>
      <c r="L516">
        <v>6</v>
      </c>
      <c r="M516">
        <v>7</v>
      </c>
      <c r="N516" t="s">
        <v>7474</v>
      </c>
      <c r="Q516" t="s">
        <v>7784</v>
      </c>
      <c r="R516" t="s">
        <v>7774</v>
      </c>
      <c r="S516" t="s">
        <v>7253</v>
      </c>
      <c r="T516" t="s">
        <v>7383</v>
      </c>
      <c r="U516" t="s">
        <v>7383</v>
      </c>
      <c r="V516">
        <v>5.56</v>
      </c>
      <c r="W516" t="s">
        <v>7947</v>
      </c>
      <c r="X516">
        <v>1.8</v>
      </c>
      <c r="Y516" t="s">
        <v>7774</v>
      </c>
      <c r="Z516" t="s">
        <v>7789</v>
      </c>
      <c r="AA516" t="s">
        <v>7774</v>
      </c>
      <c r="AE516" t="s">
        <v>5859</v>
      </c>
      <c r="AF516">
        <v>42.758900910000001</v>
      </c>
      <c r="AG516">
        <v>-82.037754419999999</v>
      </c>
      <c r="AH516">
        <v>201.5</v>
      </c>
      <c r="AI516">
        <v>290</v>
      </c>
      <c r="AK516">
        <v>15</v>
      </c>
      <c r="AL516">
        <v>986</v>
      </c>
      <c r="AM516">
        <v>3.202</v>
      </c>
      <c r="AN516">
        <v>-403.90499999999997</v>
      </c>
      <c r="AO516">
        <v>2118</v>
      </c>
      <c r="AP516">
        <v>2118</v>
      </c>
      <c r="AS516">
        <v>1.24</v>
      </c>
      <c r="AT516">
        <v>1.24</v>
      </c>
      <c r="AV516">
        <v>2.15</v>
      </c>
      <c r="AW516">
        <v>2.15</v>
      </c>
      <c r="BC516">
        <v>0.55000000000000004</v>
      </c>
      <c r="BD516">
        <v>6</v>
      </c>
      <c r="BE516" t="s">
        <v>2004</v>
      </c>
      <c r="BF516" t="s">
        <v>4819</v>
      </c>
      <c r="BG516">
        <v>515</v>
      </c>
      <c r="BH516" t="s">
        <v>5753</v>
      </c>
      <c r="BI516" t="s">
        <v>7773</v>
      </c>
      <c r="BJ516">
        <v>515</v>
      </c>
      <c r="BK516">
        <v>3030</v>
      </c>
      <c r="BT516">
        <v>0.57999999999999996</v>
      </c>
      <c r="BU516">
        <v>0.57999999999999996</v>
      </c>
      <c r="BV516">
        <v>42.758900910000001</v>
      </c>
      <c r="BW516">
        <v>-82.037754419999999</v>
      </c>
      <c r="BX516">
        <v>4734563.84</v>
      </c>
      <c r="BY516">
        <v>201.46899999999999</v>
      </c>
      <c r="BZ516">
        <v>271.3</v>
      </c>
      <c r="CA516" t="s">
        <v>7644</v>
      </c>
      <c r="CB516">
        <v>7</v>
      </c>
      <c r="CD516">
        <v>12</v>
      </c>
      <c r="CE516">
        <v>12</v>
      </c>
      <c r="CF516" t="s">
        <v>5677</v>
      </c>
      <c r="CG516">
        <v>414</v>
      </c>
      <c r="CH516" t="s">
        <v>3290</v>
      </c>
      <c r="CI516" t="s">
        <v>7332</v>
      </c>
      <c r="CJ516">
        <v>5.56</v>
      </c>
      <c r="CK516">
        <v>1.8</v>
      </c>
    </row>
    <row r="517" spans="1:89" x14ac:dyDescent="0.35">
      <c r="A517" t="s">
        <v>4820</v>
      </c>
      <c r="B517">
        <v>516</v>
      </c>
      <c r="C517" t="s">
        <v>7778</v>
      </c>
      <c r="D517">
        <v>852</v>
      </c>
      <c r="E517">
        <v>2860.674</v>
      </c>
      <c r="F517">
        <v>10</v>
      </c>
      <c r="G517" t="s">
        <v>7782</v>
      </c>
      <c r="H517" t="s">
        <v>7773</v>
      </c>
      <c r="I517" t="s">
        <v>5753</v>
      </c>
      <c r="J517">
        <v>10</v>
      </c>
      <c r="K517">
        <v>0.54</v>
      </c>
      <c r="L517">
        <v>8</v>
      </c>
      <c r="M517">
        <v>10</v>
      </c>
      <c r="N517" t="s">
        <v>7474</v>
      </c>
      <c r="Q517" t="s">
        <v>7784</v>
      </c>
      <c r="R517" t="s">
        <v>7774</v>
      </c>
      <c r="S517" t="s">
        <v>7253</v>
      </c>
      <c r="T517" t="s">
        <v>7383</v>
      </c>
      <c r="U517" t="s">
        <v>7383</v>
      </c>
      <c r="V517">
        <v>5.56</v>
      </c>
      <c r="W517" t="s">
        <v>7947</v>
      </c>
      <c r="X517">
        <v>1.8</v>
      </c>
      <c r="Y517" t="s">
        <v>7774</v>
      </c>
      <c r="Z517" t="s">
        <v>7789</v>
      </c>
      <c r="AA517" t="s">
        <v>7774</v>
      </c>
      <c r="AE517" t="s">
        <v>5859</v>
      </c>
      <c r="AF517">
        <v>42.758900279999999</v>
      </c>
      <c r="AG517">
        <v>-82.037754449999994</v>
      </c>
      <c r="AH517">
        <v>201.5</v>
      </c>
      <c r="AI517">
        <v>290</v>
      </c>
      <c r="AK517">
        <v>15</v>
      </c>
      <c r="AL517">
        <v>986</v>
      </c>
      <c r="AM517">
        <v>3.2709999999999999</v>
      </c>
      <c r="AN517">
        <v>-402.20800000000003</v>
      </c>
      <c r="AO517">
        <v>2117</v>
      </c>
      <c r="AP517">
        <v>2117</v>
      </c>
      <c r="AS517">
        <v>1.24</v>
      </c>
      <c r="AT517">
        <v>1.24</v>
      </c>
      <c r="AV517">
        <v>2.15</v>
      </c>
      <c r="AW517">
        <v>2.15</v>
      </c>
      <c r="BC517">
        <v>0.54</v>
      </c>
      <c r="BD517">
        <v>8</v>
      </c>
      <c r="BE517" t="s">
        <v>2005</v>
      </c>
      <c r="BF517" t="s">
        <v>4820</v>
      </c>
      <c r="BG517">
        <v>516</v>
      </c>
      <c r="BH517" t="s">
        <v>5753</v>
      </c>
      <c r="BI517" t="s">
        <v>7773</v>
      </c>
      <c r="BJ517">
        <v>516</v>
      </c>
      <c r="BK517">
        <v>3030</v>
      </c>
      <c r="BT517">
        <v>0.57999999999999996</v>
      </c>
      <c r="BU517">
        <v>0.57999999999999996</v>
      </c>
      <c r="BV517">
        <v>42.758900279999999</v>
      </c>
      <c r="BW517">
        <v>-82.037754449999994</v>
      </c>
      <c r="BX517">
        <v>4734563.7699999996</v>
      </c>
      <c r="BY517">
        <v>201.46899999999999</v>
      </c>
      <c r="BZ517">
        <v>270.60000000000002</v>
      </c>
      <c r="CA517" t="s">
        <v>7643</v>
      </c>
      <c r="CB517">
        <v>7</v>
      </c>
      <c r="CD517">
        <v>12</v>
      </c>
      <c r="CE517">
        <v>12</v>
      </c>
      <c r="CF517" t="s">
        <v>5677</v>
      </c>
      <c r="CG517">
        <v>414</v>
      </c>
      <c r="CH517" t="s">
        <v>3290</v>
      </c>
      <c r="CI517" t="s">
        <v>7332</v>
      </c>
      <c r="CJ517">
        <v>5.56</v>
      </c>
      <c r="CK517">
        <v>1.8</v>
      </c>
    </row>
    <row r="518" spans="1:89" x14ac:dyDescent="0.35">
      <c r="A518" t="s">
        <v>4821</v>
      </c>
      <c r="B518">
        <v>517</v>
      </c>
      <c r="C518" t="s">
        <v>7778</v>
      </c>
      <c r="D518">
        <v>853</v>
      </c>
      <c r="E518">
        <v>2860.8130000000001</v>
      </c>
      <c r="F518">
        <v>10</v>
      </c>
      <c r="G518" t="s">
        <v>7782</v>
      </c>
      <c r="H518" t="s">
        <v>7773</v>
      </c>
      <c r="I518" t="s">
        <v>5753</v>
      </c>
      <c r="J518">
        <v>10</v>
      </c>
      <c r="K518">
        <v>0.56999999999999995</v>
      </c>
      <c r="L518">
        <v>8</v>
      </c>
      <c r="M518">
        <v>7</v>
      </c>
      <c r="N518" t="s">
        <v>7474</v>
      </c>
      <c r="P518">
        <v>38</v>
      </c>
      <c r="Q518" t="s">
        <v>7784</v>
      </c>
      <c r="R518" t="s">
        <v>7774</v>
      </c>
      <c r="S518" t="s">
        <v>7253</v>
      </c>
      <c r="T518" t="s">
        <v>7383</v>
      </c>
      <c r="U518" t="s">
        <v>7383</v>
      </c>
      <c r="V518">
        <v>5.56</v>
      </c>
      <c r="W518" t="s">
        <v>7947</v>
      </c>
      <c r="X518">
        <v>1.8</v>
      </c>
      <c r="Y518" t="s">
        <v>7774</v>
      </c>
      <c r="Z518" t="s">
        <v>7789</v>
      </c>
      <c r="AA518" t="s">
        <v>7774</v>
      </c>
      <c r="AE518" t="s">
        <v>5678</v>
      </c>
      <c r="AF518">
        <v>42.758899020000001</v>
      </c>
      <c r="AG518">
        <v>-82.037754509999999</v>
      </c>
      <c r="AH518">
        <v>201.5</v>
      </c>
      <c r="AI518">
        <v>290</v>
      </c>
      <c r="AK518">
        <v>15</v>
      </c>
      <c r="AL518">
        <v>986</v>
      </c>
      <c r="AM518">
        <v>3.41</v>
      </c>
      <c r="AN518">
        <v>-403.88099999999997</v>
      </c>
      <c r="AO518">
        <v>2117</v>
      </c>
      <c r="AP518">
        <v>2117</v>
      </c>
      <c r="AS518">
        <v>1.24</v>
      </c>
      <c r="AT518">
        <v>1.24</v>
      </c>
      <c r="AV518">
        <v>2.15</v>
      </c>
      <c r="AW518">
        <v>2.15</v>
      </c>
      <c r="BC518">
        <v>0.56999999999999995</v>
      </c>
      <c r="BD518">
        <v>8</v>
      </c>
      <c r="BE518" t="s">
        <v>2006</v>
      </c>
      <c r="BF518" t="s">
        <v>4821</v>
      </c>
      <c r="BG518">
        <v>517</v>
      </c>
      <c r="BH518" t="s">
        <v>5753</v>
      </c>
      <c r="BI518" t="s">
        <v>7773</v>
      </c>
      <c r="BJ518">
        <v>517</v>
      </c>
      <c r="BK518">
        <v>3030</v>
      </c>
      <c r="BL518">
        <v>854</v>
      </c>
      <c r="BM518">
        <v>38</v>
      </c>
      <c r="BR518">
        <v>13</v>
      </c>
      <c r="BS518">
        <v>0.66</v>
      </c>
      <c r="BT518">
        <v>0.57999999999999996</v>
      </c>
      <c r="BU518">
        <v>0.57999999999999996</v>
      </c>
      <c r="BV518">
        <v>42.758899020000001</v>
      </c>
      <c r="BW518">
        <v>-82.037754509999999</v>
      </c>
      <c r="BX518">
        <v>4734563.63</v>
      </c>
      <c r="BY518">
        <v>201.47</v>
      </c>
      <c r="BZ518">
        <v>271.3</v>
      </c>
      <c r="CA518" t="s">
        <v>7644</v>
      </c>
      <c r="CB518">
        <v>7</v>
      </c>
      <c r="CC518">
        <v>10</v>
      </c>
      <c r="CD518">
        <v>12</v>
      </c>
      <c r="CE518">
        <v>12</v>
      </c>
      <c r="CF518" t="s">
        <v>5677</v>
      </c>
      <c r="CG518">
        <v>414</v>
      </c>
      <c r="CH518" t="s">
        <v>3290</v>
      </c>
      <c r="CI518" t="s">
        <v>7332</v>
      </c>
      <c r="CJ518">
        <v>5.56</v>
      </c>
      <c r="CK518">
        <v>1.8</v>
      </c>
    </row>
    <row r="519" spans="1:89" hidden="1" x14ac:dyDescent="0.35">
      <c r="A519" t="s">
        <v>4822</v>
      </c>
      <c r="B519">
        <v>518</v>
      </c>
      <c r="C519" t="s">
        <v>7778</v>
      </c>
      <c r="D519">
        <v>854</v>
      </c>
      <c r="E519">
        <v>2860.8220000000001</v>
      </c>
      <c r="F519">
        <v>10</v>
      </c>
      <c r="G519" t="s">
        <v>7782</v>
      </c>
      <c r="H519" t="s">
        <v>7773</v>
      </c>
      <c r="I519" t="s">
        <v>7852</v>
      </c>
      <c r="J519">
        <v>11</v>
      </c>
      <c r="K519">
        <v>0.61</v>
      </c>
      <c r="L519">
        <v>24</v>
      </c>
      <c r="M519">
        <v>8</v>
      </c>
      <c r="N519" t="s">
        <v>7413</v>
      </c>
      <c r="P519">
        <v>38</v>
      </c>
      <c r="Q519" t="s">
        <v>7784</v>
      </c>
      <c r="R519" t="s">
        <v>7774</v>
      </c>
      <c r="S519" t="s">
        <v>7253</v>
      </c>
      <c r="T519" t="s">
        <v>7383</v>
      </c>
      <c r="U519" t="s">
        <v>7383</v>
      </c>
      <c r="V519">
        <v>5.56</v>
      </c>
      <c r="W519" t="s">
        <v>7947</v>
      </c>
      <c r="X519">
        <v>1.8</v>
      </c>
      <c r="Y519" t="s">
        <v>7774</v>
      </c>
      <c r="Z519" t="s">
        <v>7783</v>
      </c>
      <c r="AA519" t="s">
        <v>7774</v>
      </c>
      <c r="AE519" t="s">
        <v>5939</v>
      </c>
      <c r="AF519">
        <v>42.758899020000001</v>
      </c>
      <c r="AG519">
        <v>-82.037754509999999</v>
      </c>
      <c r="AH519">
        <v>201.5</v>
      </c>
      <c r="AI519">
        <v>290</v>
      </c>
      <c r="AK519">
        <v>15</v>
      </c>
      <c r="AL519">
        <v>986</v>
      </c>
      <c r="AM519">
        <v>3.41</v>
      </c>
      <c r="AN519">
        <v>-402.38</v>
      </c>
      <c r="AO519">
        <v>2101</v>
      </c>
      <c r="AP519">
        <v>2098</v>
      </c>
      <c r="AS519">
        <v>1.22</v>
      </c>
      <c r="AT519">
        <v>1.23</v>
      </c>
      <c r="AV519">
        <v>2.13</v>
      </c>
      <c r="AW519">
        <v>2.13</v>
      </c>
      <c r="BC519">
        <v>0.45</v>
      </c>
      <c r="BD519">
        <v>24</v>
      </c>
      <c r="BE519" t="s">
        <v>8718</v>
      </c>
      <c r="BF519" t="s">
        <v>4822</v>
      </c>
      <c r="BG519">
        <v>518</v>
      </c>
      <c r="BH519" t="s">
        <v>7852</v>
      </c>
      <c r="BI519" t="s">
        <v>7773</v>
      </c>
      <c r="BJ519">
        <v>518</v>
      </c>
      <c r="BK519">
        <v>3030</v>
      </c>
      <c r="BL519">
        <v>854</v>
      </c>
      <c r="BM519">
        <v>38</v>
      </c>
      <c r="BN519" t="s">
        <v>8660</v>
      </c>
      <c r="BR519">
        <v>13</v>
      </c>
      <c r="BS519">
        <v>0.66</v>
      </c>
      <c r="BT519">
        <v>0.59</v>
      </c>
      <c r="BU519">
        <v>0.59</v>
      </c>
      <c r="BV519">
        <v>42.758899020000001</v>
      </c>
      <c r="BW519">
        <v>-82.037754509999999</v>
      </c>
      <c r="BX519">
        <v>4734563.63</v>
      </c>
      <c r="BY519">
        <v>201.47</v>
      </c>
      <c r="BZ519">
        <v>271.3</v>
      </c>
      <c r="CA519" t="s">
        <v>7644</v>
      </c>
      <c r="CB519">
        <v>7</v>
      </c>
      <c r="CC519">
        <v>10</v>
      </c>
      <c r="CD519">
        <v>12</v>
      </c>
      <c r="CE519">
        <v>12</v>
      </c>
      <c r="CF519" t="s">
        <v>5677</v>
      </c>
      <c r="CG519">
        <v>414</v>
      </c>
      <c r="CH519" t="s">
        <v>5823</v>
      </c>
      <c r="CI519" t="s">
        <v>8661</v>
      </c>
      <c r="CJ519">
        <v>5.56</v>
      </c>
    </row>
    <row r="520" spans="1:89" x14ac:dyDescent="0.35">
      <c r="A520" t="s">
        <v>4822</v>
      </c>
      <c r="B520">
        <v>519</v>
      </c>
      <c r="C520" t="s">
        <v>7778</v>
      </c>
      <c r="D520">
        <v>855</v>
      </c>
      <c r="E520">
        <v>2860.8310000000001</v>
      </c>
      <c r="F520">
        <v>10</v>
      </c>
      <c r="G520" t="s">
        <v>7782</v>
      </c>
      <c r="H520" t="s">
        <v>7773</v>
      </c>
      <c r="I520" t="s">
        <v>5753</v>
      </c>
      <c r="J520">
        <v>11</v>
      </c>
      <c r="K520">
        <v>0.61</v>
      </c>
      <c r="L520">
        <v>6</v>
      </c>
      <c r="M520">
        <v>6</v>
      </c>
      <c r="N520" t="s">
        <v>7650</v>
      </c>
      <c r="P520">
        <v>38</v>
      </c>
      <c r="Q520" t="s">
        <v>7784</v>
      </c>
      <c r="R520" t="s">
        <v>7774</v>
      </c>
      <c r="S520" t="s">
        <v>7253</v>
      </c>
      <c r="T520" t="s">
        <v>7383</v>
      </c>
      <c r="U520" t="s">
        <v>7383</v>
      </c>
      <c r="V520">
        <v>5.56</v>
      </c>
      <c r="W520" t="s">
        <v>7947</v>
      </c>
      <c r="X520">
        <v>1.8</v>
      </c>
      <c r="Y520" t="s">
        <v>7774</v>
      </c>
      <c r="Z520" t="s">
        <v>7789</v>
      </c>
      <c r="AA520" t="s">
        <v>7774</v>
      </c>
      <c r="AE520" t="s">
        <v>5678</v>
      </c>
      <c r="AF520">
        <v>42.758898850000001</v>
      </c>
      <c r="AG520">
        <v>-82.037754519999993</v>
      </c>
      <c r="AH520">
        <v>201.5</v>
      </c>
      <c r="AI520">
        <v>290</v>
      </c>
      <c r="AK520">
        <v>15</v>
      </c>
      <c r="AL520">
        <v>986</v>
      </c>
      <c r="AM520">
        <v>3.4289999999999998</v>
      </c>
      <c r="AN520">
        <v>-402.38</v>
      </c>
      <c r="AO520">
        <v>2118</v>
      </c>
      <c r="AP520">
        <v>2118</v>
      </c>
      <c r="AS520">
        <v>1.24</v>
      </c>
      <c r="AT520">
        <v>1.24</v>
      </c>
      <c r="AV520">
        <v>2.15</v>
      </c>
      <c r="AW520">
        <v>2.15</v>
      </c>
      <c r="BC520">
        <v>0.61</v>
      </c>
      <c r="BD520">
        <v>6</v>
      </c>
      <c r="BE520" t="s">
        <v>2007</v>
      </c>
      <c r="BF520" t="s">
        <v>4822</v>
      </c>
      <c r="BG520">
        <v>519</v>
      </c>
      <c r="BH520" t="s">
        <v>5753</v>
      </c>
      <c r="BI520" t="s">
        <v>7773</v>
      </c>
      <c r="BJ520">
        <v>519</v>
      </c>
      <c r="BK520">
        <v>3030</v>
      </c>
      <c r="BL520">
        <v>854</v>
      </c>
      <c r="BM520">
        <v>38</v>
      </c>
      <c r="BR520">
        <v>13</v>
      </c>
      <c r="BS520">
        <v>0.65</v>
      </c>
      <c r="BT520">
        <v>0.57999999999999996</v>
      </c>
      <c r="BU520">
        <v>0.57999999999999996</v>
      </c>
      <c r="BV520">
        <v>42.758898850000001</v>
      </c>
      <c r="BW520">
        <v>-82.037754519999993</v>
      </c>
      <c r="BX520">
        <v>4734563.6109999996</v>
      </c>
      <c r="BY520">
        <v>201.47</v>
      </c>
      <c r="BZ520">
        <v>272.3</v>
      </c>
      <c r="CA520" t="s">
        <v>7474</v>
      </c>
      <c r="CB520">
        <v>7</v>
      </c>
      <c r="CC520">
        <v>10</v>
      </c>
      <c r="CD520">
        <v>12</v>
      </c>
      <c r="CE520">
        <v>12</v>
      </c>
      <c r="CF520" t="s">
        <v>5677</v>
      </c>
      <c r="CG520">
        <v>414</v>
      </c>
      <c r="CH520" t="s">
        <v>3290</v>
      </c>
      <c r="CI520" t="s">
        <v>7332</v>
      </c>
      <c r="CJ520">
        <v>5.56</v>
      </c>
      <c r="CK520">
        <v>1.8</v>
      </c>
    </row>
    <row r="521" spans="1:89" x14ac:dyDescent="0.35">
      <c r="A521" t="s">
        <v>4823</v>
      </c>
      <c r="B521">
        <v>520</v>
      </c>
      <c r="C521" t="s">
        <v>7778</v>
      </c>
      <c r="D521">
        <v>856</v>
      </c>
      <c r="E521">
        <v>2861.4169999999999</v>
      </c>
      <c r="F521">
        <v>10</v>
      </c>
      <c r="G521" t="s">
        <v>7782</v>
      </c>
      <c r="H521" t="s">
        <v>7773</v>
      </c>
      <c r="I521" t="s">
        <v>5753</v>
      </c>
      <c r="J521">
        <v>13</v>
      </c>
      <c r="K521">
        <v>0.7</v>
      </c>
      <c r="L521">
        <v>9</v>
      </c>
      <c r="M521">
        <v>8</v>
      </c>
      <c r="N521" t="s">
        <v>7642</v>
      </c>
      <c r="P521">
        <v>39</v>
      </c>
      <c r="Q521" t="s">
        <v>7784</v>
      </c>
      <c r="R521" t="s">
        <v>7774</v>
      </c>
      <c r="S521" t="s">
        <v>7253</v>
      </c>
      <c r="T521" t="s">
        <v>7383</v>
      </c>
      <c r="U521" t="s">
        <v>7383</v>
      </c>
      <c r="V521">
        <v>5.56</v>
      </c>
      <c r="W521" t="s">
        <v>7947</v>
      </c>
      <c r="X521">
        <v>1.8</v>
      </c>
      <c r="Y521" t="s">
        <v>7774</v>
      </c>
      <c r="Z521" t="s">
        <v>7789</v>
      </c>
      <c r="AA521" t="s">
        <v>7774</v>
      </c>
      <c r="AE521" t="s">
        <v>5678</v>
      </c>
      <c r="AF521">
        <v>42.758893550000003</v>
      </c>
      <c r="AG521">
        <v>-82.037754739999997</v>
      </c>
      <c r="AH521">
        <v>201.5</v>
      </c>
      <c r="AI521">
        <v>290</v>
      </c>
      <c r="AK521">
        <v>15</v>
      </c>
      <c r="AL521">
        <v>986</v>
      </c>
      <c r="AM521">
        <v>4.0129999999999999</v>
      </c>
      <c r="AN521">
        <v>-397.31299999999999</v>
      </c>
      <c r="AO521">
        <v>2114</v>
      </c>
      <c r="AP521">
        <v>2115</v>
      </c>
      <c r="AS521">
        <v>1.24</v>
      </c>
      <c r="AT521">
        <v>1.23</v>
      </c>
      <c r="AV521">
        <v>2.14</v>
      </c>
      <c r="AW521">
        <v>2.14</v>
      </c>
      <c r="BC521">
        <v>0.7</v>
      </c>
      <c r="BD521">
        <v>9</v>
      </c>
      <c r="BE521" t="s">
        <v>2008</v>
      </c>
      <c r="BF521" t="s">
        <v>4823</v>
      </c>
      <c r="BG521">
        <v>520</v>
      </c>
      <c r="BH521" t="s">
        <v>5753</v>
      </c>
      <c r="BI521" t="s">
        <v>7773</v>
      </c>
      <c r="BJ521">
        <v>520</v>
      </c>
      <c r="BK521">
        <v>3030</v>
      </c>
      <c r="BL521">
        <v>857</v>
      </c>
      <c r="BM521">
        <v>39</v>
      </c>
      <c r="BR521">
        <v>13</v>
      </c>
      <c r="BS521">
        <v>0.66</v>
      </c>
      <c r="BT521">
        <v>0.57999999999999996</v>
      </c>
      <c r="BU521">
        <v>0.57999999999999996</v>
      </c>
      <c r="BV521">
        <v>42.758893550000003</v>
      </c>
      <c r="BW521">
        <v>-82.037754739999997</v>
      </c>
      <c r="BX521">
        <v>4734563.023</v>
      </c>
      <c r="BY521">
        <v>201.471</v>
      </c>
      <c r="BZ521">
        <v>273.60000000000002</v>
      </c>
      <c r="CA521" t="s">
        <v>7650</v>
      </c>
      <c r="CB521">
        <v>7</v>
      </c>
      <c r="CC521">
        <v>10</v>
      </c>
      <c r="CD521">
        <v>12</v>
      </c>
      <c r="CE521">
        <v>12</v>
      </c>
      <c r="CF521" t="s">
        <v>5677</v>
      </c>
      <c r="CG521">
        <v>414</v>
      </c>
      <c r="CH521" t="s">
        <v>3290</v>
      </c>
      <c r="CI521" t="s">
        <v>7332</v>
      </c>
      <c r="CJ521">
        <v>5.56</v>
      </c>
      <c r="CK521">
        <v>1.8</v>
      </c>
    </row>
    <row r="522" spans="1:89" hidden="1" x14ac:dyDescent="0.35">
      <c r="A522" t="s">
        <v>4823</v>
      </c>
      <c r="B522">
        <v>521</v>
      </c>
      <c r="C522" t="s">
        <v>7778</v>
      </c>
      <c r="D522">
        <v>857</v>
      </c>
      <c r="E522">
        <v>2861.444</v>
      </c>
      <c r="F522">
        <v>10</v>
      </c>
      <c r="G522" t="s">
        <v>7782</v>
      </c>
      <c r="H522" t="s">
        <v>7773</v>
      </c>
      <c r="I522" t="s">
        <v>7852</v>
      </c>
      <c r="J522">
        <v>13</v>
      </c>
      <c r="K522">
        <v>0.7</v>
      </c>
      <c r="L522">
        <v>63</v>
      </c>
      <c r="M522">
        <v>15</v>
      </c>
      <c r="N522" t="s">
        <v>7642</v>
      </c>
      <c r="P522">
        <v>39</v>
      </c>
      <c r="Q522" t="s">
        <v>7784</v>
      </c>
      <c r="R522" t="s">
        <v>7774</v>
      </c>
      <c r="S522" t="s">
        <v>7253</v>
      </c>
      <c r="T522" t="s">
        <v>7383</v>
      </c>
      <c r="U522" t="s">
        <v>7383</v>
      </c>
      <c r="V522">
        <v>5.56</v>
      </c>
      <c r="W522" t="s">
        <v>7947</v>
      </c>
      <c r="X522">
        <v>1.8</v>
      </c>
      <c r="Y522" t="s">
        <v>7774</v>
      </c>
      <c r="Z522" t="s">
        <v>7879</v>
      </c>
      <c r="AA522" t="s">
        <v>7774</v>
      </c>
      <c r="AB522">
        <v>10</v>
      </c>
      <c r="AE522" t="s">
        <v>5683</v>
      </c>
      <c r="AF522">
        <v>42.758893550000003</v>
      </c>
      <c r="AG522">
        <v>-82.037754739999997</v>
      </c>
      <c r="AH522">
        <v>201.5</v>
      </c>
      <c r="AI522">
        <v>290</v>
      </c>
      <c r="AK522">
        <v>15</v>
      </c>
      <c r="AL522">
        <v>986</v>
      </c>
      <c r="AM522">
        <v>4.0129999999999999</v>
      </c>
      <c r="AN522">
        <v>-393.71899999999999</v>
      </c>
      <c r="AO522">
        <v>2054</v>
      </c>
      <c r="AP522">
        <v>2027</v>
      </c>
      <c r="AS522">
        <v>1.18</v>
      </c>
      <c r="AT522">
        <v>1.2</v>
      </c>
      <c r="AV522">
        <v>2.06</v>
      </c>
      <c r="AW522">
        <v>2.08</v>
      </c>
      <c r="BC522">
        <v>0.43</v>
      </c>
      <c r="BD522">
        <v>63</v>
      </c>
      <c r="BE522" t="s">
        <v>8719</v>
      </c>
      <c r="BF522" t="s">
        <v>4823</v>
      </c>
      <c r="BG522">
        <v>521</v>
      </c>
      <c r="BH522" t="s">
        <v>7852</v>
      </c>
      <c r="BI522" t="s">
        <v>7773</v>
      </c>
      <c r="BJ522">
        <v>521</v>
      </c>
      <c r="BK522">
        <v>3030</v>
      </c>
      <c r="BL522">
        <v>857</v>
      </c>
      <c r="BM522">
        <v>39</v>
      </c>
      <c r="BN522" t="s">
        <v>8660</v>
      </c>
      <c r="BR522">
        <v>12</v>
      </c>
      <c r="BS522">
        <v>0.68</v>
      </c>
      <c r="BT522">
        <v>0.61</v>
      </c>
      <c r="BU522">
        <v>0.6</v>
      </c>
      <c r="BV522">
        <v>42.758893550000003</v>
      </c>
      <c r="BW522">
        <v>-82.037754739999997</v>
      </c>
      <c r="BX522">
        <v>4734563.023</v>
      </c>
      <c r="BY522">
        <v>201.471</v>
      </c>
      <c r="BZ522">
        <v>272</v>
      </c>
      <c r="CA522" t="s">
        <v>7649</v>
      </c>
      <c r="CB522">
        <v>7</v>
      </c>
      <c r="CC522">
        <v>10</v>
      </c>
      <c r="CD522">
        <v>11</v>
      </c>
      <c r="CE522">
        <v>11</v>
      </c>
      <c r="CF522" t="s">
        <v>5677</v>
      </c>
      <c r="CG522">
        <v>414</v>
      </c>
      <c r="CH522" t="s">
        <v>5823</v>
      </c>
      <c r="CI522" t="s">
        <v>8661</v>
      </c>
      <c r="CJ522">
        <v>5.56</v>
      </c>
    </row>
    <row r="523" spans="1:89" x14ac:dyDescent="0.35">
      <c r="A523" t="s">
        <v>4824</v>
      </c>
      <c r="B523">
        <v>522</v>
      </c>
      <c r="C523" t="s">
        <v>7778</v>
      </c>
      <c r="D523">
        <v>858</v>
      </c>
      <c r="E523">
        <v>2861.4549999999999</v>
      </c>
      <c r="F523">
        <v>10</v>
      </c>
      <c r="G523" t="s">
        <v>7782</v>
      </c>
      <c r="H523" t="s">
        <v>7773</v>
      </c>
      <c r="I523" t="s">
        <v>5753</v>
      </c>
      <c r="J523">
        <v>11</v>
      </c>
      <c r="K523">
        <v>0.59</v>
      </c>
      <c r="L523">
        <v>8</v>
      </c>
      <c r="M523">
        <v>7</v>
      </c>
      <c r="N523" t="s">
        <v>7647</v>
      </c>
      <c r="P523">
        <v>39</v>
      </c>
      <c r="Q523" t="s">
        <v>7784</v>
      </c>
      <c r="R523" t="s">
        <v>7774</v>
      </c>
      <c r="S523" t="s">
        <v>7253</v>
      </c>
      <c r="T523" t="s">
        <v>7383</v>
      </c>
      <c r="U523" t="s">
        <v>7383</v>
      </c>
      <c r="V523">
        <v>5.56</v>
      </c>
      <c r="W523" t="s">
        <v>7947</v>
      </c>
      <c r="X523">
        <v>1.8</v>
      </c>
      <c r="Y523" t="s">
        <v>7774</v>
      </c>
      <c r="Z523" t="s">
        <v>7789</v>
      </c>
      <c r="AA523" t="s">
        <v>7774</v>
      </c>
      <c r="AE523" t="s">
        <v>5678</v>
      </c>
      <c r="AF523">
        <v>42.758893209999997</v>
      </c>
      <c r="AG523">
        <v>-82.037754759999999</v>
      </c>
      <c r="AH523">
        <v>201.5</v>
      </c>
      <c r="AI523">
        <v>290</v>
      </c>
      <c r="AK523">
        <v>15</v>
      </c>
      <c r="AL523">
        <v>986</v>
      </c>
      <c r="AM523">
        <v>4.0510000000000002</v>
      </c>
      <c r="AN523">
        <v>-395.81900000000002</v>
      </c>
      <c r="AO523">
        <v>2116</v>
      </c>
      <c r="AP523">
        <v>2117</v>
      </c>
      <c r="AS523">
        <v>1.24</v>
      </c>
      <c r="AT523">
        <v>1.24</v>
      </c>
      <c r="AV523">
        <v>2.15</v>
      </c>
      <c r="AW523">
        <v>2.15</v>
      </c>
      <c r="BC523">
        <v>0.59</v>
      </c>
      <c r="BD523">
        <v>8</v>
      </c>
      <c r="BE523" t="s">
        <v>2009</v>
      </c>
      <c r="BF523" t="s">
        <v>4824</v>
      </c>
      <c r="BG523">
        <v>522</v>
      </c>
      <c r="BH523" t="s">
        <v>5753</v>
      </c>
      <c r="BI523" t="s">
        <v>7773</v>
      </c>
      <c r="BJ523">
        <v>522</v>
      </c>
      <c r="BK523">
        <v>3030</v>
      </c>
      <c r="BL523">
        <v>857</v>
      </c>
      <c r="BM523">
        <v>39</v>
      </c>
      <c r="BR523">
        <v>13</v>
      </c>
      <c r="BS523">
        <v>0.66</v>
      </c>
      <c r="BT523">
        <v>0.57999999999999996</v>
      </c>
      <c r="BU523">
        <v>0.57999999999999996</v>
      </c>
      <c r="BV523">
        <v>42.758893209999997</v>
      </c>
      <c r="BW523">
        <v>-82.037754759999999</v>
      </c>
      <c r="BX523">
        <v>4734562.9850000003</v>
      </c>
      <c r="BY523">
        <v>201.471</v>
      </c>
      <c r="BZ523">
        <v>274.60000000000002</v>
      </c>
      <c r="CA523" t="s">
        <v>7645</v>
      </c>
      <c r="CB523">
        <v>7</v>
      </c>
      <c r="CC523">
        <v>10</v>
      </c>
      <c r="CD523">
        <v>12</v>
      </c>
      <c r="CE523">
        <v>12</v>
      </c>
      <c r="CF523" t="s">
        <v>5677</v>
      </c>
      <c r="CG523">
        <v>414</v>
      </c>
      <c r="CH523" t="s">
        <v>3290</v>
      </c>
      <c r="CI523" t="s">
        <v>7332</v>
      </c>
      <c r="CJ523">
        <v>5.56</v>
      </c>
      <c r="CK523">
        <v>1.8</v>
      </c>
    </row>
    <row r="524" spans="1:89" x14ac:dyDescent="0.35">
      <c r="A524" t="s">
        <v>4825</v>
      </c>
      <c r="B524">
        <v>523</v>
      </c>
      <c r="C524" t="s">
        <v>7778</v>
      </c>
      <c r="D524">
        <v>859</v>
      </c>
      <c r="E524">
        <v>2861.47</v>
      </c>
      <c r="F524">
        <v>10</v>
      </c>
      <c r="G524" t="s">
        <v>7782</v>
      </c>
      <c r="H524" t="s">
        <v>7773</v>
      </c>
      <c r="I524" t="s">
        <v>5753</v>
      </c>
      <c r="J524">
        <v>10</v>
      </c>
      <c r="K524">
        <v>0.56000000000000005</v>
      </c>
      <c r="L524">
        <v>11</v>
      </c>
      <c r="M524">
        <v>15</v>
      </c>
      <c r="N524" t="s">
        <v>7642</v>
      </c>
      <c r="P524">
        <v>39</v>
      </c>
      <c r="Q524" t="s">
        <v>7784</v>
      </c>
      <c r="R524" t="s">
        <v>7774</v>
      </c>
      <c r="S524" t="s">
        <v>7253</v>
      </c>
      <c r="T524" t="s">
        <v>7383</v>
      </c>
      <c r="U524" t="s">
        <v>7383</v>
      </c>
      <c r="V524">
        <v>5.56</v>
      </c>
      <c r="W524" t="s">
        <v>7947</v>
      </c>
      <c r="X524">
        <v>1.8</v>
      </c>
      <c r="Y524" t="s">
        <v>7774</v>
      </c>
      <c r="Z524" t="s">
        <v>7788</v>
      </c>
      <c r="AA524" t="s">
        <v>3293</v>
      </c>
      <c r="AB524">
        <v>10</v>
      </c>
      <c r="AC524">
        <v>10</v>
      </c>
      <c r="AD524">
        <v>12</v>
      </c>
      <c r="AE524" t="s">
        <v>5683</v>
      </c>
      <c r="AF524">
        <v>42.75889308</v>
      </c>
      <c r="AG524">
        <v>-82.037754759999999</v>
      </c>
      <c r="AH524">
        <v>201.5</v>
      </c>
      <c r="AI524">
        <v>290</v>
      </c>
      <c r="AK524">
        <v>15</v>
      </c>
      <c r="AL524">
        <v>986</v>
      </c>
      <c r="AM524">
        <v>4.0650000000000004</v>
      </c>
      <c r="AN524">
        <v>-393.71899999999999</v>
      </c>
      <c r="AO524">
        <v>2115</v>
      </c>
      <c r="AP524">
        <v>2115</v>
      </c>
      <c r="AS524">
        <v>1.24</v>
      </c>
      <c r="AT524">
        <v>1.23</v>
      </c>
      <c r="AV524">
        <v>2.14</v>
      </c>
      <c r="AW524">
        <v>2.14</v>
      </c>
      <c r="BC524">
        <v>0.56000000000000005</v>
      </c>
      <c r="BD524">
        <v>11</v>
      </c>
      <c r="BE524" t="s">
        <v>2010</v>
      </c>
      <c r="BF524" t="s">
        <v>4825</v>
      </c>
      <c r="BG524">
        <v>523</v>
      </c>
      <c r="BH524" t="s">
        <v>5753</v>
      </c>
      <c r="BI524" t="s">
        <v>7773</v>
      </c>
      <c r="BJ524">
        <v>523</v>
      </c>
      <c r="BK524">
        <v>3030</v>
      </c>
      <c r="BL524">
        <v>857</v>
      </c>
      <c r="BM524">
        <v>39</v>
      </c>
      <c r="BR524">
        <v>13</v>
      </c>
      <c r="BS524">
        <v>0.66</v>
      </c>
      <c r="BT524">
        <v>0.57999999999999996</v>
      </c>
      <c r="BU524">
        <v>0.57999999999999996</v>
      </c>
      <c r="BV524">
        <v>42.75889308</v>
      </c>
      <c r="BW524">
        <v>-82.037754759999999</v>
      </c>
      <c r="BX524">
        <v>4734562.97</v>
      </c>
      <c r="BY524">
        <v>201.471</v>
      </c>
      <c r="BZ524">
        <v>272</v>
      </c>
      <c r="CA524" t="s">
        <v>7649</v>
      </c>
      <c r="CB524">
        <v>7</v>
      </c>
      <c r="CC524">
        <v>10</v>
      </c>
      <c r="CD524">
        <v>12</v>
      </c>
      <c r="CE524">
        <v>12</v>
      </c>
      <c r="CF524" t="s">
        <v>5677</v>
      </c>
      <c r="CG524">
        <v>414</v>
      </c>
      <c r="CH524" t="s">
        <v>3290</v>
      </c>
      <c r="CI524" t="s">
        <v>7332</v>
      </c>
      <c r="CJ524">
        <v>5.56</v>
      </c>
      <c r="CK524">
        <v>1.8</v>
      </c>
    </row>
    <row r="525" spans="1:89" x14ac:dyDescent="0.35">
      <c r="A525" t="s">
        <v>4826</v>
      </c>
      <c r="B525">
        <v>524</v>
      </c>
      <c r="C525" t="s">
        <v>7778</v>
      </c>
      <c r="D525">
        <v>860</v>
      </c>
      <c r="E525">
        <v>2861.6550000000002</v>
      </c>
      <c r="F525">
        <v>10</v>
      </c>
      <c r="G525" t="s">
        <v>7782</v>
      </c>
      <c r="H525" t="s">
        <v>7773</v>
      </c>
      <c r="I525" t="s">
        <v>5753</v>
      </c>
      <c r="J525">
        <v>13</v>
      </c>
      <c r="K525">
        <v>0.7</v>
      </c>
      <c r="L525">
        <v>7</v>
      </c>
      <c r="M525">
        <v>7</v>
      </c>
      <c r="N525" t="s">
        <v>7651</v>
      </c>
      <c r="Q525" t="s">
        <v>7784</v>
      </c>
      <c r="R525" t="s">
        <v>7774</v>
      </c>
      <c r="S525" t="s">
        <v>7253</v>
      </c>
      <c r="T525" t="s">
        <v>7383</v>
      </c>
      <c r="U525" t="s">
        <v>7383</v>
      </c>
      <c r="V525">
        <v>5.56</v>
      </c>
      <c r="W525" t="s">
        <v>7947</v>
      </c>
      <c r="X525">
        <v>1.8</v>
      </c>
      <c r="Y525" t="s">
        <v>7774</v>
      </c>
      <c r="Z525" t="s">
        <v>7789</v>
      </c>
      <c r="AA525" t="s">
        <v>7774</v>
      </c>
      <c r="AE525" t="s">
        <v>5678</v>
      </c>
      <c r="AF525">
        <v>42.758891390000002</v>
      </c>
      <c r="AG525">
        <v>-82.037754829999997</v>
      </c>
      <c r="AH525">
        <v>201.5</v>
      </c>
      <c r="AI525">
        <v>290</v>
      </c>
      <c r="AK525">
        <v>15</v>
      </c>
      <c r="AL525">
        <v>986</v>
      </c>
      <c r="AM525">
        <v>4.2519999999999998</v>
      </c>
      <c r="AN525">
        <v>-415.73599999999999</v>
      </c>
      <c r="AO525">
        <v>2117</v>
      </c>
      <c r="AP525">
        <v>2117</v>
      </c>
      <c r="AS525">
        <v>1.24</v>
      </c>
      <c r="AT525">
        <v>1.24</v>
      </c>
      <c r="AV525">
        <v>2.15</v>
      </c>
      <c r="AW525">
        <v>2.15</v>
      </c>
      <c r="BC525">
        <v>0.7</v>
      </c>
      <c r="BD525">
        <v>7</v>
      </c>
      <c r="BE525" t="s">
        <v>2011</v>
      </c>
      <c r="BF525" t="s">
        <v>4826</v>
      </c>
      <c r="BG525">
        <v>524</v>
      </c>
      <c r="BH525" t="s">
        <v>5753</v>
      </c>
      <c r="BI525" t="s">
        <v>7773</v>
      </c>
      <c r="BJ525">
        <v>524</v>
      </c>
      <c r="BK525">
        <v>3030</v>
      </c>
      <c r="BR525">
        <v>13</v>
      </c>
      <c r="BS525">
        <v>0.66</v>
      </c>
      <c r="BT525">
        <v>0.57999999999999996</v>
      </c>
      <c r="BU525">
        <v>0.57999999999999996</v>
      </c>
      <c r="BV525">
        <v>42.758891390000002</v>
      </c>
      <c r="BW525">
        <v>-82.037754829999997</v>
      </c>
      <c r="BX525">
        <v>4734562.7819999997</v>
      </c>
      <c r="BY525">
        <v>201.471</v>
      </c>
      <c r="BZ525">
        <v>266</v>
      </c>
      <c r="CA525" t="s">
        <v>7476</v>
      </c>
      <c r="CB525">
        <v>7</v>
      </c>
      <c r="CC525">
        <v>10</v>
      </c>
      <c r="CD525">
        <v>12</v>
      </c>
      <c r="CE525">
        <v>12</v>
      </c>
      <c r="CF525" t="s">
        <v>5677</v>
      </c>
      <c r="CG525">
        <v>414</v>
      </c>
      <c r="CH525" t="s">
        <v>3290</v>
      </c>
      <c r="CI525" t="s">
        <v>7332</v>
      </c>
      <c r="CJ525">
        <v>5.56</v>
      </c>
      <c r="CK525">
        <v>1.8</v>
      </c>
    </row>
    <row r="526" spans="1:89" x14ac:dyDescent="0.35">
      <c r="A526" t="s">
        <v>4828</v>
      </c>
      <c r="B526">
        <v>525</v>
      </c>
      <c r="C526" t="s">
        <v>7778</v>
      </c>
      <c r="D526">
        <v>861</v>
      </c>
      <c r="E526">
        <v>2861.7759999999998</v>
      </c>
      <c r="F526">
        <v>10</v>
      </c>
      <c r="G526" t="s">
        <v>7782</v>
      </c>
      <c r="H526" t="s">
        <v>7773</v>
      </c>
      <c r="I526" t="s">
        <v>5753</v>
      </c>
      <c r="J526">
        <v>10</v>
      </c>
      <c r="K526">
        <v>0.56000000000000005</v>
      </c>
      <c r="L526">
        <v>9</v>
      </c>
      <c r="M526">
        <v>15</v>
      </c>
      <c r="N526" t="s">
        <v>7652</v>
      </c>
      <c r="Q526" t="s">
        <v>7784</v>
      </c>
      <c r="R526" t="s">
        <v>7774</v>
      </c>
      <c r="S526" t="s">
        <v>7253</v>
      </c>
      <c r="T526" t="s">
        <v>7383</v>
      </c>
      <c r="U526" t="s">
        <v>7383</v>
      </c>
      <c r="V526">
        <v>5.56</v>
      </c>
      <c r="W526" t="s">
        <v>7947</v>
      </c>
      <c r="X526">
        <v>1.8</v>
      </c>
      <c r="Y526" t="s">
        <v>7774</v>
      </c>
      <c r="Z526" t="s">
        <v>7786</v>
      </c>
      <c r="AA526" t="s">
        <v>3293</v>
      </c>
      <c r="AB526">
        <v>10</v>
      </c>
      <c r="AC526">
        <v>10</v>
      </c>
      <c r="AD526">
        <v>15</v>
      </c>
      <c r="AE526" t="s">
        <v>5683</v>
      </c>
      <c r="AF526">
        <v>42.758890299999997</v>
      </c>
      <c r="AG526">
        <v>-82.037754879999994</v>
      </c>
      <c r="AH526">
        <v>201.5</v>
      </c>
      <c r="AI526">
        <v>290</v>
      </c>
      <c r="AK526">
        <v>15</v>
      </c>
      <c r="AL526">
        <v>986</v>
      </c>
      <c r="AM526">
        <v>4.3719999999999999</v>
      </c>
      <c r="AN526">
        <v>-386.61700000000002</v>
      </c>
      <c r="AO526">
        <v>2116</v>
      </c>
      <c r="AP526">
        <v>2117</v>
      </c>
      <c r="AS526">
        <v>1.24</v>
      </c>
      <c r="AT526">
        <v>1.24</v>
      </c>
      <c r="AV526">
        <v>2.15</v>
      </c>
      <c r="AW526">
        <v>2.15</v>
      </c>
      <c r="BC526">
        <v>0.56000000000000005</v>
      </c>
      <c r="BD526">
        <v>9</v>
      </c>
      <c r="BE526" t="s">
        <v>2013</v>
      </c>
      <c r="BF526" t="s">
        <v>4828</v>
      </c>
      <c r="BG526">
        <v>525</v>
      </c>
      <c r="BH526" t="s">
        <v>5753</v>
      </c>
      <c r="BI526" t="s">
        <v>7773</v>
      </c>
      <c r="BJ526">
        <v>525</v>
      </c>
      <c r="BK526">
        <v>3030</v>
      </c>
      <c r="BR526">
        <v>13</v>
      </c>
      <c r="BS526">
        <v>0.66</v>
      </c>
      <c r="BT526">
        <v>0.57999999999999996</v>
      </c>
      <c r="BU526">
        <v>0.57999999999999996</v>
      </c>
      <c r="BV526">
        <v>42.758890299999997</v>
      </c>
      <c r="BW526">
        <v>-82.037754879999994</v>
      </c>
      <c r="BX526">
        <v>4734562.6610000003</v>
      </c>
      <c r="BY526">
        <v>201.471</v>
      </c>
      <c r="BZ526">
        <v>275</v>
      </c>
      <c r="CA526" t="s">
        <v>7642</v>
      </c>
      <c r="CB526">
        <v>7</v>
      </c>
      <c r="CC526">
        <v>10</v>
      </c>
      <c r="CD526">
        <v>12</v>
      </c>
      <c r="CE526">
        <v>12</v>
      </c>
      <c r="CF526" t="s">
        <v>5677</v>
      </c>
      <c r="CG526">
        <v>414</v>
      </c>
      <c r="CH526" t="s">
        <v>3290</v>
      </c>
      <c r="CI526" t="s">
        <v>7332</v>
      </c>
      <c r="CJ526">
        <v>5.56</v>
      </c>
      <c r="CK526">
        <v>1.8</v>
      </c>
    </row>
    <row r="527" spans="1:89" x14ac:dyDescent="0.35">
      <c r="A527" t="s">
        <v>4829</v>
      </c>
      <c r="B527">
        <v>526</v>
      </c>
      <c r="C527" t="s">
        <v>7778</v>
      </c>
      <c r="D527">
        <v>862</v>
      </c>
      <c r="E527">
        <v>2861.91</v>
      </c>
      <c r="F527">
        <v>10</v>
      </c>
      <c r="G527" t="s">
        <v>7782</v>
      </c>
      <c r="H527" t="s">
        <v>7773</v>
      </c>
      <c r="I527" t="s">
        <v>5753</v>
      </c>
      <c r="J527">
        <v>11</v>
      </c>
      <c r="K527">
        <v>0.6</v>
      </c>
      <c r="L527">
        <v>9</v>
      </c>
      <c r="M527">
        <v>8</v>
      </c>
      <c r="N527" t="s">
        <v>7651</v>
      </c>
      <c r="Q527" t="s">
        <v>7784</v>
      </c>
      <c r="R527" t="s">
        <v>7774</v>
      </c>
      <c r="S527" t="s">
        <v>7253</v>
      </c>
      <c r="T527" t="s">
        <v>7383</v>
      </c>
      <c r="U527" t="s">
        <v>7383</v>
      </c>
      <c r="V527">
        <v>5.56</v>
      </c>
      <c r="W527" t="s">
        <v>7947</v>
      </c>
      <c r="X527">
        <v>1.8</v>
      </c>
      <c r="Y527" t="s">
        <v>7774</v>
      </c>
      <c r="Z527" t="s">
        <v>7789</v>
      </c>
      <c r="AA527" t="s">
        <v>7774</v>
      </c>
      <c r="AE527" t="s">
        <v>5678</v>
      </c>
      <c r="AF527">
        <v>42.758889080000003</v>
      </c>
      <c r="AG527">
        <v>-82.037754930000006</v>
      </c>
      <c r="AH527">
        <v>201.5</v>
      </c>
      <c r="AI527">
        <v>290</v>
      </c>
      <c r="AK527">
        <v>15</v>
      </c>
      <c r="AL527">
        <v>986</v>
      </c>
      <c r="AM527">
        <v>4.5060000000000002</v>
      </c>
      <c r="AN527">
        <v>-415.56299999999999</v>
      </c>
      <c r="AO527">
        <v>2116</v>
      </c>
      <c r="AP527">
        <v>2116</v>
      </c>
      <c r="AS527">
        <v>1.24</v>
      </c>
      <c r="AT527">
        <v>1.24</v>
      </c>
      <c r="AV527">
        <v>2.15</v>
      </c>
      <c r="AW527">
        <v>2.15</v>
      </c>
      <c r="BC527">
        <v>0.6</v>
      </c>
      <c r="BD527">
        <v>9</v>
      </c>
      <c r="BE527" t="s">
        <v>2014</v>
      </c>
      <c r="BF527" t="s">
        <v>4829</v>
      </c>
      <c r="BG527">
        <v>526</v>
      </c>
      <c r="BH527" t="s">
        <v>5753</v>
      </c>
      <c r="BI527" t="s">
        <v>7773</v>
      </c>
      <c r="BJ527">
        <v>526</v>
      </c>
      <c r="BK527">
        <v>3030</v>
      </c>
      <c r="BR527">
        <v>13</v>
      </c>
      <c r="BS527">
        <v>0.66</v>
      </c>
      <c r="BT527">
        <v>0.57999999999999996</v>
      </c>
      <c r="BU527">
        <v>0.57999999999999996</v>
      </c>
      <c r="BV527">
        <v>42.758889080000003</v>
      </c>
      <c r="BW527">
        <v>-82.037754930000006</v>
      </c>
      <c r="BX527">
        <v>4734562.5269999998</v>
      </c>
      <c r="BY527">
        <v>201.471</v>
      </c>
      <c r="BZ527">
        <v>265.89999999999998</v>
      </c>
      <c r="CA527" t="s">
        <v>7476</v>
      </c>
      <c r="CB527">
        <v>7</v>
      </c>
      <c r="CC527">
        <v>10</v>
      </c>
      <c r="CD527">
        <v>12</v>
      </c>
      <c r="CE527">
        <v>12</v>
      </c>
      <c r="CF527" t="s">
        <v>5677</v>
      </c>
      <c r="CG527">
        <v>414</v>
      </c>
      <c r="CH527" t="s">
        <v>3290</v>
      </c>
      <c r="CI527" t="s">
        <v>7332</v>
      </c>
      <c r="CJ527">
        <v>5.56</v>
      </c>
      <c r="CK527">
        <v>1.8</v>
      </c>
    </row>
    <row r="528" spans="1:89" x14ac:dyDescent="0.35">
      <c r="A528" t="s">
        <v>4830</v>
      </c>
      <c r="B528">
        <v>527</v>
      </c>
      <c r="C528" t="s">
        <v>7778</v>
      </c>
      <c r="D528">
        <v>863</v>
      </c>
      <c r="E528">
        <v>2861.9609999999998</v>
      </c>
      <c r="F528">
        <v>10</v>
      </c>
      <c r="G528" t="s">
        <v>7782</v>
      </c>
      <c r="H528" t="s">
        <v>7773</v>
      </c>
      <c r="I528" t="s">
        <v>5753</v>
      </c>
      <c r="J528">
        <v>12</v>
      </c>
      <c r="K528">
        <v>0.66</v>
      </c>
      <c r="L528">
        <v>10</v>
      </c>
      <c r="M528">
        <v>8</v>
      </c>
      <c r="N528" t="s">
        <v>7651</v>
      </c>
      <c r="Q528" t="s">
        <v>7784</v>
      </c>
      <c r="R528" t="s">
        <v>7774</v>
      </c>
      <c r="S528" t="s">
        <v>7253</v>
      </c>
      <c r="T528" t="s">
        <v>7383</v>
      </c>
      <c r="U528" t="s">
        <v>7383</v>
      </c>
      <c r="V528">
        <v>5.56</v>
      </c>
      <c r="W528" t="s">
        <v>7947</v>
      </c>
      <c r="X528">
        <v>1.8</v>
      </c>
      <c r="Y528" t="s">
        <v>7774</v>
      </c>
      <c r="Z528" t="s">
        <v>7783</v>
      </c>
      <c r="AA528" t="s">
        <v>7774</v>
      </c>
      <c r="AE528" t="s">
        <v>5678</v>
      </c>
      <c r="AF528">
        <v>42.75888862</v>
      </c>
      <c r="AG528">
        <v>-82.037754949999993</v>
      </c>
      <c r="AH528">
        <v>201.5</v>
      </c>
      <c r="AI528">
        <v>290</v>
      </c>
      <c r="AK528">
        <v>15</v>
      </c>
      <c r="AL528">
        <v>986</v>
      </c>
      <c r="AM528">
        <v>4.5570000000000004</v>
      </c>
      <c r="AN528">
        <v>-415.4</v>
      </c>
      <c r="AO528">
        <v>2114</v>
      </c>
      <c r="AP528">
        <v>2115</v>
      </c>
      <c r="AS528">
        <v>1.23</v>
      </c>
      <c r="AT528">
        <v>1.23</v>
      </c>
      <c r="AV528">
        <v>2.14</v>
      </c>
      <c r="AW528">
        <v>2.14</v>
      </c>
      <c r="BC528">
        <v>0.66</v>
      </c>
      <c r="BD528">
        <v>10</v>
      </c>
      <c r="BE528" t="s">
        <v>2015</v>
      </c>
      <c r="BF528" t="s">
        <v>4830</v>
      </c>
      <c r="BG528">
        <v>527</v>
      </c>
      <c r="BH528" t="s">
        <v>5753</v>
      </c>
      <c r="BI528" t="s">
        <v>7773</v>
      </c>
      <c r="BJ528">
        <v>527</v>
      </c>
      <c r="BK528">
        <v>3030</v>
      </c>
      <c r="BR528">
        <v>13</v>
      </c>
      <c r="BS528">
        <v>0.66</v>
      </c>
      <c r="BT528">
        <v>0.57999999999999996</v>
      </c>
      <c r="BU528">
        <v>0.57999999999999996</v>
      </c>
      <c r="BV528">
        <v>42.75888862</v>
      </c>
      <c r="BW528">
        <v>-82.037754949999993</v>
      </c>
      <c r="BX528">
        <v>4734562.4759999998</v>
      </c>
      <c r="BY528">
        <v>201.47200000000001</v>
      </c>
      <c r="BZ528">
        <v>265.8</v>
      </c>
      <c r="CA528" t="s">
        <v>7476</v>
      </c>
      <c r="CB528">
        <v>7</v>
      </c>
      <c r="CC528">
        <v>10</v>
      </c>
      <c r="CD528">
        <v>12</v>
      </c>
      <c r="CE528">
        <v>12</v>
      </c>
      <c r="CF528" t="s">
        <v>5677</v>
      </c>
      <c r="CG528">
        <v>414</v>
      </c>
      <c r="CH528" t="s">
        <v>3290</v>
      </c>
      <c r="CI528" t="s">
        <v>7332</v>
      </c>
      <c r="CJ528">
        <v>5.56</v>
      </c>
      <c r="CK528">
        <v>1.8</v>
      </c>
    </row>
    <row r="529" spans="1:89" x14ac:dyDescent="0.35">
      <c r="A529" t="s">
        <v>4832</v>
      </c>
      <c r="B529">
        <v>528</v>
      </c>
      <c r="C529" t="s">
        <v>7778</v>
      </c>
      <c r="D529">
        <v>864</v>
      </c>
      <c r="E529">
        <v>2862.0129999999999</v>
      </c>
      <c r="F529">
        <v>10</v>
      </c>
      <c r="G529" t="s">
        <v>7782</v>
      </c>
      <c r="H529" t="s">
        <v>7773</v>
      </c>
      <c r="I529" t="s">
        <v>5753</v>
      </c>
      <c r="J529">
        <v>10</v>
      </c>
      <c r="K529">
        <v>0.54</v>
      </c>
      <c r="L529">
        <v>14</v>
      </c>
      <c r="M529">
        <v>12</v>
      </c>
      <c r="N529" t="s">
        <v>7329</v>
      </c>
      <c r="Q529" t="s">
        <v>7784</v>
      </c>
      <c r="R529" t="s">
        <v>7774</v>
      </c>
      <c r="S529" t="s">
        <v>7253</v>
      </c>
      <c r="T529" t="s">
        <v>7383</v>
      </c>
      <c r="U529" t="s">
        <v>7383</v>
      </c>
      <c r="V529">
        <v>5.56</v>
      </c>
      <c r="W529" t="s">
        <v>7947</v>
      </c>
      <c r="X529">
        <v>1.8</v>
      </c>
      <c r="Y529" t="s">
        <v>7774</v>
      </c>
      <c r="Z529" t="s">
        <v>7788</v>
      </c>
      <c r="AA529" t="s">
        <v>7774</v>
      </c>
      <c r="AB529">
        <v>10</v>
      </c>
      <c r="AC529">
        <v>10</v>
      </c>
      <c r="AD529">
        <v>12</v>
      </c>
      <c r="AE529" t="s">
        <v>5876</v>
      </c>
      <c r="AF529">
        <v>42.758888169999999</v>
      </c>
      <c r="AG529">
        <v>-82.037754969999995</v>
      </c>
      <c r="AH529">
        <v>201.5</v>
      </c>
      <c r="AI529">
        <v>290</v>
      </c>
      <c r="AK529">
        <v>15</v>
      </c>
      <c r="AL529">
        <v>986</v>
      </c>
      <c r="AM529">
        <v>4.6070000000000002</v>
      </c>
      <c r="AN529">
        <v>-407.53</v>
      </c>
      <c r="AO529">
        <v>2111</v>
      </c>
      <c r="AP529">
        <v>2112</v>
      </c>
      <c r="AS529">
        <v>1.23</v>
      </c>
      <c r="AT529">
        <v>1.23</v>
      </c>
      <c r="AV529">
        <v>2.14</v>
      </c>
      <c r="AW529">
        <v>2.14</v>
      </c>
      <c r="BC529">
        <v>0.54</v>
      </c>
      <c r="BD529">
        <v>14</v>
      </c>
      <c r="BE529" t="s">
        <v>2017</v>
      </c>
      <c r="BF529" t="s">
        <v>4832</v>
      </c>
      <c r="BG529">
        <v>528</v>
      </c>
      <c r="BH529" t="s">
        <v>5753</v>
      </c>
      <c r="BI529" t="s">
        <v>7773</v>
      </c>
      <c r="BJ529">
        <v>528</v>
      </c>
      <c r="BK529">
        <v>3030</v>
      </c>
      <c r="BT529">
        <v>0.57999999999999996</v>
      </c>
      <c r="BU529">
        <v>0.57999999999999996</v>
      </c>
      <c r="BV529">
        <v>42.758888169999999</v>
      </c>
      <c r="BW529">
        <v>-82.037754969999995</v>
      </c>
      <c r="BX529">
        <v>4734562.4249999998</v>
      </c>
      <c r="BY529">
        <v>201.47200000000001</v>
      </c>
      <c r="BZ529">
        <v>267.60000000000002</v>
      </c>
      <c r="CA529" t="s">
        <v>7651</v>
      </c>
      <c r="CB529">
        <v>7</v>
      </c>
      <c r="CD529">
        <v>12</v>
      </c>
      <c r="CE529">
        <v>12</v>
      </c>
      <c r="CF529" t="s">
        <v>5677</v>
      </c>
      <c r="CG529">
        <v>414</v>
      </c>
      <c r="CH529" t="s">
        <v>3290</v>
      </c>
      <c r="CI529" t="s">
        <v>7332</v>
      </c>
      <c r="CJ529">
        <v>5.56</v>
      </c>
      <c r="CK529">
        <v>1.8</v>
      </c>
    </row>
    <row r="530" spans="1:89" x14ac:dyDescent="0.35">
      <c r="A530" t="s">
        <v>4833</v>
      </c>
      <c r="B530">
        <v>529</v>
      </c>
      <c r="C530" t="s">
        <v>7778</v>
      </c>
      <c r="D530">
        <v>865</v>
      </c>
      <c r="E530">
        <v>2862.154</v>
      </c>
      <c r="F530">
        <v>10</v>
      </c>
      <c r="G530" t="s">
        <v>7782</v>
      </c>
      <c r="H530" t="s">
        <v>7773</v>
      </c>
      <c r="I530" t="s">
        <v>5753</v>
      </c>
      <c r="J530">
        <v>14</v>
      </c>
      <c r="K530">
        <v>0.76</v>
      </c>
      <c r="L530">
        <v>12</v>
      </c>
      <c r="M530">
        <v>11</v>
      </c>
      <c r="N530" t="s">
        <v>7646</v>
      </c>
      <c r="P530">
        <v>40</v>
      </c>
      <c r="Q530" t="s">
        <v>7784</v>
      </c>
      <c r="R530" t="s">
        <v>7774</v>
      </c>
      <c r="S530" t="s">
        <v>7253</v>
      </c>
      <c r="T530" t="s">
        <v>7383</v>
      </c>
      <c r="U530" t="s">
        <v>7383</v>
      </c>
      <c r="V530">
        <v>5.56</v>
      </c>
      <c r="W530" t="s">
        <v>7947</v>
      </c>
      <c r="X530">
        <v>1.8</v>
      </c>
      <c r="Y530" t="s">
        <v>7774</v>
      </c>
      <c r="Z530" t="s">
        <v>7788</v>
      </c>
      <c r="AA530" t="s">
        <v>7774</v>
      </c>
      <c r="AB530">
        <v>10</v>
      </c>
      <c r="AC530">
        <v>10</v>
      </c>
      <c r="AD530">
        <v>12</v>
      </c>
      <c r="AE530" t="s">
        <v>5683</v>
      </c>
      <c r="AF530">
        <v>42.758886879999999</v>
      </c>
      <c r="AG530">
        <v>-82.037755020000006</v>
      </c>
      <c r="AH530">
        <v>201.5</v>
      </c>
      <c r="AI530">
        <v>290</v>
      </c>
      <c r="AK530">
        <v>15</v>
      </c>
      <c r="AL530">
        <v>986</v>
      </c>
      <c r="AM530">
        <v>4.7489999999999997</v>
      </c>
      <c r="AN530">
        <v>-411.85500000000002</v>
      </c>
      <c r="AO530">
        <v>2111</v>
      </c>
      <c r="AP530">
        <v>2112</v>
      </c>
      <c r="AS530">
        <v>1.23</v>
      </c>
      <c r="AT530">
        <v>1.23</v>
      </c>
      <c r="AV530">
        <v>2.14</v>
      </c>
      <c r="AW530">
        <v>2.14</v>
      </c>
      <c r="BC530">
        <v>0.76</v>
      </c>
      <c r="BD530">
        <v>12</v>
      </c>
      <c r="BE530" t="s">
        <v>2018</v>
      </c>
      <c r="BF530" t="s">
        <v>4833</v>
      </c>
      <c r="BG530">
        <v>529</v>
      </c>
      <c r="BH530" t="s">
        <v>5753</v>
      </c>
      <c r="BI530" t="s">
        <v>7773</v>
      </c>
      <c r="BJ530">
        <v>529</v>
      </c>
      <c r="BK530">
        <v>3030</v>
      </c>
      <c r="BL530">
        <v>866</v>
      </c>
      <c r="BM530">
        <v>40</v>
      </c>
      <c r="BR530">
        <v>13</v>
      </c>
      <c r="BS530">
        <v>0.66</v>
      </c>
      <c r="BT530">
        <v>0.57999999999999996</v>
      </c>
      <c r="BU530">
        <v>0.57999999999999996</v>
      </c>
      <c r="BV530">
        <v>42.758886879999999</v>
      </c>
      <c r="BW530">
        <v>-82.037755020000006</v>
      </c>
      <c r="BX530">
        <v>4734562.2819999997</v>
      </c>
      <c r="BY530">
        <v>201.47200000000001</v>
      </c>
      <c r="BZ530">
        <v>266.10000000000002</v>
      </c>
      <c r="CA530" t="s">
        <v>7476</v>
      </c>
      <c r="CB530">
        <v>7</v>
      </c>
      <c r="CC530">
        <v>10</v>
      </c>
      <c r="CD530">
        <v>12</v>
      </c>
      <c r="CE530">
        <v>12</v>
      </c>
      <c r="CF530" t="s">
        <v>5677</v>
      </c>
      <c r="CG530">
        <v>414</v>
      </c>
      <c r="CH530" t="s">
        <v>3290</v>
      </c>
      <c r="CI530" t="s">
        <v>7332</v>
      </c>
      <c r="CJ530">
        <v>5.56</v>
      </c>
      <c r="CK530">
        <v>1.8</v>
      </c>
    </row>
    <row r="531" spans="1:89" hidden="1" x14ac:dyDescent="0.35">
      <c r="A531" t="s">
        <v>4834</v>
      </c>
      <c r="B531">
        <v>530</v>
      </c>
      <c r="C531" t="s">
        <v>7778</v>
      </c>
      <c r="D531">
        <v>866</v>
      </c>
      <c r="E531">
        <v>2862.1689999999999</v>
      </c>
      <c r="F531">
        <v>10</v>
      </c>
      <c r="G531" t="s">
        <v>7782</v>
      </c>
      <c r="H531" t="s">
        <v>7773</v>
      </c>
      <c r="I531" t="s">
        <v>7852</v>
      </c>
      <c r="J531">
        <v>14</v>
      </c>
      <c r="K531">
        <v>0.79</v>
      </c>
      <c r="L531">
        <v>41</v>
      </c>
      <c r="M531">
        <v>15</v>
      </c>
      <c r="N531" t="s">
        <v>7655</v>
      </c>
      <c r="P531">
        <v>40</v>
      </c>
      <c r="Q531" t="s">
        <v>7784</v>
      </c>
      <c r="R531" t="s">
        <v>7774</v>
      </c>
      <c r="S531" t="s">
        <v>7253</v>
      </c>
      <c r="T531" t="s">
        <v>7383</v>
      </c>
      <c r="U531" t="s">
        <v>7383</v>
      </c>
      <c r="V531">
        <v>5.56</v>
      </c>
      <c r="W531" t="s">
        <v>7947</v>
      </c>
      <c r="X531">
        <v>1.8</v>
      </c>
      <c r="Y531" t="s">
        <v>7774</v>
      </c>
      <c r="Z531" t="s">
        <v>7879</v>
      </c>
      <c r="AA531" t="s">
        <v>7774</v>
      </c>
      <c r="AB531">
        <v>10</v>
      </c>
      <c r="AE531" t="s">
        <v>5683</v>
      </c>
      <c r="AF531">
        <v>42.758886879999999</v>
      </c>
      <c r="AG531">
        <v>-82.037755020000006</v>
      </c>
      <c r="AH531">
        <v>201.5</v>
      </c>
      <c r="AI531">
        <v>290</v>
      </c>
      <c r="AK531">
        <v>15</v>
      </c>
      <c r="AL531">
        <v>986</v>
      </c>
      <c r="AM531">
        <v>4.7489999999999997</v>
      </c>
      <c r="AN531">
        <v>-407.80099999999999</v>
      </c>
      <c r="AO531">
        <v>2069</v>
      </c>
      <c r="AP531">
        <v>2054</v>
      </c>
      <c r="AS531">
        <v>1.2</v>
      </c>
      <c r="AT531">
        <v>1.21</v>
      </c>
      <c r="AV531">
        <v>2.08</v>
      </c>
      <c r="AW531">
        <v>2.1</v>
      </c>
      <c r="BC531">
        <v>0.53</v>
      </c>
      <c r="BD531">
        <v>41</v>
      </c>
      <c r="BE531" t="s">
        <v>8720</v>
      </c>
      <c r="BF531" t="s">
        <v>4834</v>
      </c>
      <c r="BG531">
        <v>530</v>
      </c>
      <c r="BH531" t="s">
        <v>7852</v>
      </c>
      <c r="BI531" t="s">
        <v>7773</v>
      </c>
      <c r="BJ531">
        <v>530</v>
      </c>
      <c r="BK531">
        <v>3030</v>
      </c>
      <c r="BL531">
        <v>866</v>
      </c>
      <c r="BM531">
        <v>40</v>
      </c>
      <c r="BN531" t="s">
        <v>8660</v>
      </c>
      <c r="BR531">
        <v>13</v>
      </c>
      <c r="BS531">
        <v>0.67</v>
      </c>
      <c r="BT531">
        <v>0.6</v>
      </c>
      <c r="BU531">
        <v>0.6</v>
      </c>
      <c r="BV531">
        <v>42.758886879999999</v>
      </c>
      <c r="BW531">
        <v>-82.037755020000006</v>
      </c>
      <c r="BX531">
        <v>4734562.2819999997</v>
      </c>
      <c r="BY531">
        <v>201.47200000000001</v>
      </c>
      <c r="BZ531">
        <v>266.10000000000002</v>
      </c>
      <c r="CA531" t="s">
        <v>7476</v>
      </c>
      <c r="CB531">
        <v>7</v>
      </c>
      <c r="CC531">
        <v>10</v>
      </c>
      <c r="CD531">
        <v>11</v>
      </c>
      <c r="CE531">
        <v>11</v>
      </c>
      <c r="CF531" t="s">
        <v>5677</v>
      </c>
      <c r="CG531">
        <v>414</v>
      </c>
      <c r="CH531" t="s">
        <v>5823</v>
      </c>
      <c r="CI531" t="s">
        <v>8661</v>
      </c>
      <c r="CJ531">
        <v>5.56</v>
      </c>
    </row>
    <row r="532" spans="1:89" x14ac:dyDescent="0.35">
      <c r="A532" t="s">
        <v>4834</v>
      </c>
      <c r="B532">
        <v>531</v>
      </c>
      <c r="C532" t="s">
        <v>7778</v>
      </c>
      <c r="D532">
        <v>867</v>
      </c>
      <c r="E532">
        <v>2862.1849999999999</v>
      </c>
      <c r="F532">
        <v>10</v>
      </c>
      <c r="G532" t="s">
        <v>7782</v>
      </c>
      <c r="H532" t="s">
        <v>7773</v>
      </c>
      <c r="I532" t="s">
        <v>5753</v>
      </c>
      <c r="J532">
        <v>14</v>
      </c>
      <c r="K532">
        <v>0.79</v>
      </c>
      <c r="L532">
        <v>9</v>
      </c>
      <c r="M532">
        <v>11</v>
      </c>
      <c r="N532" t="s">
        <v>7329</v>
      </c>
      <c r="P532">
        <v>40</v>
      </c>
      <c r="Q532" t="s">
        <v>7784</v>
      </c>
      <c r="R532" t="s">
        <v>7774</v>
      </c>
      <c r="S532" t="s">
        <v>7253</v>
      </c>
      <c r="T532" t="s">
        <v>7383</v>
      </c>
      <c r="U532" t="s">
        <v>7383</v>
      </c>
      <c r="V532">
        <v>5.56</v>
      </c>
      <c r="W532" t="s">
        <v>7947</v>
      </c>
      <c r="X532">
        <v>1.8</v>
      </c>
      <c r="Y532" t="s">
        <v>7774</v>
      </c>
      <c r="Z532" t="s">
        <v>7786</v>
      </c>
      <c r="AA532" t="s">
        <v>7774</v>
      </c>
      <c r="AB532">
        <v>10</v>
      </c>
      <c r="AC532">
        <v>10</v>
      </c>
      <c r="AD532">
        <v>15</v>
      </c>
      <c r="AE532" t="s">
        <v>5683</v>
      </c>
      <c r="AF532">
        <v>42.758886590000003</v>
      </c>
      <c r="AG532">
        <v>-82.037755039999993</v>
      </c>
      <c r="AH532">
        <v>201.5</v>
      </c>
      <c r="AI532">
        <v>290</v>
      </c>
      <c r="AK532">
        <v>15</v>
      </c>
      <c r="AL532">
        <v>986</v>
      </c>
      <c r="AM532">
        <v>4.7809999999999997</v>
      </c>
      <c r="AN532">
        <v>-407.80099999999999</v>
      </c>
      <c r="AO532">
        <v>2114</v>
      </c>
      <c r="AP532">
        <v>2115</v>
      </c>
      <c r="AS532">
        <v>1.23</v>
      </c>
      <c r="AT532">
        <v>1.23</v>
      </c>
      <c r="AV532">
        <v>2.14</v>
      </c>
      <c r="AW532">
        <v>2.14</v>
      </c>
      <c r="BC532">
        <v>0.79</v>
      </c>
      <c r="BD532">
        <v>9</v>
      </c>
      <c r="BE532" t="s">
        <v>2019</v>
      </c>
      <c r="BF532" t="s">
        <v>4834</v>
      </c>
      <c r="BG532">
        <v>531</v>
      </c>
      <c r="BH532" t="s">
        <v>5753</v>
      </c>
      <c r="BI532" t="s">
        <v>7773</v>
      </c>
      <c r="BJ532">
        <v>531</v>
      </c>
      <c r="BK532">
        <v>3030</v>
      </c>
      <c r="BL532">
        <v>866</v>
      </c>
      <c r="BM532">
        <v>40</v>
      </c>
      <c r="BR532">
        <v>13</v>
      </c>
      <c r="BS532">
        <v>0.66</v>
      </c>
      <c r="BT532">
        <v>0.57999999999999996</v>
      </c>
      <c r="BU532">
        <v>0.57999999999999996</v>
      </c>
      <c r="BV532">
        <v>42.758886590000003</v>
      </c>
      <c r="BW532">
        <v>-82.037755039999993</v>
      </c>
      <c r="BX532">
        <v>4734562.25</v>
      </c>
      <c r="BY532">
        <v>201.47200000000001</v>
      </c>
      <c r="BZ532">
        <v>267.7</v>
      </c>
      <c r="CA532" t="s">
        <v>7651</v>
      </c>
      <c r="CB532">
        <v>7</v>
      </c>
      <c r="CC532">
        <v>10</v>
      </c>
      <c r="CD532">
        <v>12</v>
      </c>
      <c r="CE532">
        <v>12</v>
      </c>
      <c r="CF532" t="s">
        <v>5677</v>
      </c>
      <c r="CG532">
        <v>414</v>
      </c>
      <c r="CH532" t="s">
        <v>3290</v>
      </c>
      <c r="CI532" t="s">
        <v>7332</v>
      </c>
      <c r="CJ532">
        <v>5.56</v>
      </c>
      <c r="CK532">
        <v>1.8</v>
      </c>
    </row>
    <row r="533" spans="1:89" x14ac:dyDescent="0.35">
      <c r="A533" t="s">
        <v>4835</v>
      </c>
      <c r="B533">
        <v>532</v>
      </c>
      <c r="C533" t="s">
        <v>7778</v>
      </c>
      <c r="D533">
        <v>868</v>
      </c>
      <c r="E533">
        <v>2862.395</v>
      </c>
      <c r="F533">
        <v>10</v>
      </c>
      <c r="G533" t="s">
        <v>7782</v>
      </c>
      <c r="H533" t="s">
        <v>7773</v>
      </c>
      <c r="I533" t="s">
        <v>5753</v>
      </c>
      <c r="J533">
        <v>12</v>
      </c>
      <c r="K533">
        <v>0.65</v>
      </c>
      <c r="L533">
        <v>8</v>
      </c>
      <c r="M533">
        <v>9</v>
      </c>
      <c r="N533" t="s">
        <v>7575</v>
      </c>
      <c r="P533">
        <v>41</v>
      </c>
      <c r="Q533" t="s">
        <v>7784</v>
      </c>
      <c r="R533" t="s">
        <v>7774</v>
      </c>
      <c r="S533" t="s">
        <v>7253</v>
      </c>
      <c r="T533" t="s">
        <v>7383</v>
      </c>
      <c r="U533" t="s">
        <v>7383</v>
      </c>
      <c r="V533">
        <v>5.56</v>
      </c>
      <c r="W533" t="s">
        <v>7947</v>
      </c>
      <c r="X533">
        <v>1.8</v>
      </c>
      <c r="Y533" t="s">
        <v>7774</v>
      </c>
      <c r="Z533" t="s">
        <v>7789</v>
      </c>
      <c r="AA533" t="s">
        <v>7774</v>
      </c>
      <c r="AE533" t="s">
        <v>5678</v>
      </c>
      <c r="AF533">
        <v>42.758884680000001</v>
      </c>
      <c r="AG533">
        <v>-82.03775512</v>
      </c>
      <c r="AH533">
        <v>201.5</v>
      </c>
      <c r="AI533">
        <v>290</v>
      </c>
      <c r="AK533">
        <v>15</v>
      </c>
      <c r="AL533">
        <v>986</v>
      </c>
      <c r="AM533">
        <v>4.992</v>
      </c>
      <c r="AN533">
        <v>-384.72800000000001</v>
      </c>
      <c r="AO533">
        <v>2116</v>
      </c>
      <c r="AP533">
        <v>2117</v>
      </c>
      <c r="AS533">
        <v>1.24</v>
      </c>
      <c r="AT533">
        <v>1.24</v>
      </c>
      <c r="AV533">
        <v>2.15</v>
      </c>
      <c r="AW533">
        <v>2.15</v>
      </c>
      <c r="BC533">
        <v>0.65</v>
      </c>
      <c r="BD533">
        <v>8</v>
      </c>
      <c r="BE533" t="s">
        <v>2020</v>
      </c>
      <c r="BF533" t="s">
        <v>4835</v>
      </c>
      <c r="BG533">
        <v>532</v>
      </c>
      <c r="BH533" t="s">
        <v>5753</v>
      </c>
      <c r="BI533" t="s">
        <v>7773</v>
      </c>
      <c r="BJ533">
        <v>532</v>
      </c>
      <c r="BK533">
        <v>3030</v>
      </c>
      <c r="BL533">
        <v>869</v>
      </c>
      <c r="BM533">
        <v>41</v>
      </c>
      <c r="BR533">
        <v>13</v>
      </c>
      <c r="BS533">
        <v>0.66</v>
      </c>
      <c r="BT533">
        <v>0.57999999999999996</v>
      </c>
      <c r="BU533">
        <v>0.57999999999999996</v>
      </c>
      <c r="BV533">
        <v>42.758884680000001</v>
      </c>
      <c r="BW533">
        <v>-82.03775512</v>
      </c>
      <c r="BX533">
        <v>4734562.0379999997</v>
      </c>
      <c r="BY533">
        <v>201.47200000000001</v>
      </c>
      <c r="BZ533">
        <v>278.2</v>
      </c>
      <c r="CA533" t="s">
        <v>7652</v>
      </c>
      <c r="CB533">
        <v>7</v>
      </c>
      <c r="CC533">
        <v>10</v>
      </c>
      <c r="CD533">
        <v>12</v>
      </c>
      <c r="CE533">
        <v>12</v>
      </c>
      <c r="CF533" t="s">
        <v>5677</v>
      </c>
      <c r="CG533">
        <v>414</v>
      </c>
      <c r="CH533" t="s">
        <v>3290</v>
      </c>
      <c r="CI533" t="s">
        <v>7332</v>
      </c>
      <c r="CJ533">
        <v>5.56</v>
      </c>
      <c r="CK533">
        <v>1.8</v>
      </c>
    </row>
    <row r="534" spans="1:89" hidden="1" x14ac:dyDescent="0.35">
      <c r="A534" t="s">
        <v>4835</v>
      </c>
      <c r="B534">
        <v>533</v>
      </c>
      <c r="C534" t="s">
        <v>7778</v>
      </c>
      <c r="D534">
        <v>869</v>
      </c>
      <c r="E534">
        <v>2862.4140000000002</v>
      </c>
      <c r="F534">
        <v>10</v>
      </c>
      <c r="G534" t="s">
        <v>7782</v>
      </c>
      <c r="H534" t="s">
        <v>7773</v>
      </c>
      <c r="I534" t="s">
        <v>7852</v>
      </c>
      <c r="J534">
        <v>12</v>
      </c>
      <c r="K534">
        <v>0.65</v>
      </c>
      <c r="L534">
        <v>46</v>
      </c>
      <c r="M534">
        <v>18</v>
      </c>
      <c r="N534" t="s">
        <v>7391</v>
      </c>
      <c r="P534">
        <v>41</v>
      </c>
      <c r="Q534" t="s">
        <v>7784</v>
      </c>
      <c r="R534" t="s">
        <v>7774</v>
      </c>
      <c r="S534" t="s">
        <v>7253</v>
      </c>
      <c r="T534" t="s">
        <v>7383</v>
      </c>
      <c r="U534" t="s">
        <v>7383</v>
      </c>
      <c r="V534">
        <v>5.56</v>
      </c>
      <c r="W534" t="s">
        <v>7947</v>
      </c>
      <c r="X534">
        <v>1.8</v>
      </c>
      <c r="Y534" t="s">
        <v>7774</v>
      </c>
      <c r="Z534" t="s">
        <v>7879</v>
      </c>
      <c r="AA534" t="s">
        <v>7774</v>
      </c>
      <c r="AB534">
        <v>10</v>
      </c>
      <c r="AE534" t="s">
        <v>5683</v>
      </c>
      <c r="AF534">
        <v>42.758884680000001</v>
      </c>
      <c r="AG534">
        <v>-82.03775512</v>
      </c>
      <c r="AH534">
        <v>201.5</v>
      </c>
      <c r="AI534">
        <v>290</v>
      </c>
      <c r="AK534">
        <v>15</v>
      </c>
      <c r="AL534">
        <v>986</v>
      </c>
      <c r="AM534">
        <v>4.992</v>
      </c>
      <c r="AN534">
        <v>-384.72800000000001</v>
      </c>
      <c r="AO534">
        <v>2075</v>
      </c>
      <c r="AP534">
        <v>2060</v>
      </c>
      <c r="AS534">
        <v>1.2</v>
      </c>
      <c r="AT534">
        <v>1.21</v>
      </c>
      <c r="AV534">
        <v>2.09</v>
      </c>
      <c r="AW534">
        <v>2.1</v>
      </c>
      <c r="BC534">
        <v>0.42</v>
      </c>
      <c r="BD534">
        <v>46</v>
      </c>
      <c r="BE534" t="s">
        <v>8721</v>
      </c>
      <c r="BF534" t="s">
        <v>4835</v>
      </c>
      <c r="BG534">
        <v>533</v>
      </c>
      <c r="BH534" t="s">
        <v>7852</v>
      </c>
      <c r="BI534" t="s">
        <v>7773</v>
      </c>
      <c r="BJ534">
        <v>533</v>
      </c>
      <c r="BK534">
        <v>3030</v>
      </c>
      <c r="BL534">
        <v>869</v>
      </c>
      <c r="BM534">
        <v>41</v>
      </c>
      <c r="BN534" t="s">
        <v>8660</v>
      </c>
      <c r="BR534">
        <v>13</v>
      </c>
      <c r="BS534">
        <v>0.67</v>
      </c>
      <c r="BT534">
        <v>0.6</v>
      </c>
      <c r="BU534">
        <v>0.59</v>
      </c>
      <c r="BV534">
        <v>42.758884680000001</v>
      </c>
      <c r="BW534">
        <v>-82.03775512</v>
      </c>
      <c r="BX534">
        <v>4734562.0379999997</v>
      </c>
      <c r="BY534">
        <v>201.47200000000001</v>
      </c>
      <c r="BZ534">
        <v>274.5</v>
      </c>
      <c r="CA534" t="s">
        <v>7645</v>
      </c>
      <c r="CB534">
        <v>7</v>
      </c>
      <c r="CC534">
        <v>10</v>
      </c>
      <c r="CD534">
        <v>11</v>
      </c>
      <c r="CE534">
        <v>11</v>
      </c>
      <c r="CF534" t="s">
        <v>5677</v>
      </c>
      <c r="CG534">
        <v>414</v>
      </c>
      <c r="CH534" t="s">
        <v>5823</v>
      </c>
      <c r="CI534" t="s">
        <v>8661</v>
      </c>
      <c r="CJ534">
        <v>5.56</v>
      </c>
    </row>
    <row r="535" spans="1:89" x14ac:dyDescent="0.35">
      <c r="A535" t="s">
        <v>4836</v>
      </c>
      <c r="B535">
        <v>534</v>
      </c>
      <c r="C535" t="s">
        <v>7778</v>
      </c>
      <c r="D535">
        <v>870</v>
      </c>
      <c r="E535">
        <v>2862.43</v>
      </c>
      <c r="F535">
        <v>10</v>
      </c>
      <c r="G535" t="s">
        <v>7782</v>
      </c>
      <c r="H535" t="s">
        <v>7773</v>
      </c>
      <c r="I535" t="s">
        <v>5753</v>
      </c>
      <c r="J535">
        <v>10</v>
      </c>
      <c r="K535">
        <v>0.56000000000000005</v>
      </c>
      <c r="L535">
        <v>13</v>
      </c>
      <c r="M535">
        <v>15</v>
      </c>
      <c r="N535" t="s">
        <v>7948</v>
      </c>
      <c r="P535">
        <v>41</v>
      </c>
      <c r="Q535" t="s">
        <v>7784</v>
      </c>
      <c r="R535" t="s">
        <v>7774</v>
      </c>
      <c r="S535" t="s">
        <v>7253</v>
      </c>
      <c r="T535" t="s">
        <v>7383</v>
      </c>
      <c r="U535" t="s">
        <v>7383</v>
      </c>
      <c r="V535">
        <v>5.56</v>
      </c>
      <c r="W535" t="s">
        <v>7947</v>
      </c>
      <c r="X535">
        <v>1.8</v>
      </c>
      <c r="Y535" t="s">
        <v>7774</v>
      </c>
      <c r="Z535" t="s">
        <v>7788</v>
      </c>
      <c r="AA535" t="s">
        <v>3293</v>
      </c>
      <c r="AB535">
        <v>10</v>
      </c>
      <c r="AC535">
        <v>10</v>
      </c>
      <c r="AD535">
        <v>12</v>
      </c>
      <c r="AE535" t="s">
        <v>5683</v>
      </c>
      <c r="AF535">
        <v>42.758884379999998</v>
      </c>
      <c r="AG535">
        <v>-82.037755129999994</v>
      </c>
      <c r="AH535">
        <v>201.5</v>
      </c>
      <c r="AI535">
        <v>290</v>
      </c>
      <c r="AK535">
        <v>15</v>
      </c>
      <c r="AL535">
        <v>986</v>
      </c>
      <c r="AM535">
        <v>5.0250000000000004</v>
      </c>
      <c r="AN535">
        <v>-387.73399999999998</v>
      </c>
      <c r="AO535">
        <v>2112</v>
      </c>
      <c r="AP535">
        <v>2114</v>
      </c>
      <c r="AS535">
        <v>1.23</v>
      </c>
      <c r="AT535">
        <v>1.23</v>
      </c>
      <c r="AV535">
        <v>2.14</v>
      </c>
      <c r="AW535">
        <v>2.14</v>
      </c>
      <c r="BC535">
        <v>0.56000000000000005</v>
      </c>
      <c r="BD535">
        <v>13</v>
      </c>
      <c r="BE535" t="s">
        <v>2021</v>
      </c>
      <c r="BF535" t="s">
        <v>4836</v>
      </c>
      <c r="BG535">
        <v>534</v>
      </c>
      <c r="BH535" t="s">
        <v>5753</v>
      </c>
      <c r="BI535" t="s">
        <v>7773</v>
      </c>
      <c r="BJ535">
        <v>534</v>
      </c>
      <c r="BK535">
        <v>3030</v>
      </c>
      <c r="BL535">
        <v>869</v>
      </c>
      <c r="BM535">
        <v>41</v>
      </c>
      <c r="BR535">
        <v>13</v>
      </c>
      <c r="BS535">
        <v>0.66</v>
      </c>
      <c r="BT535">
        <v>0.57999999999999996</v>
      </c>
      <c r="BU535">
        <v>0.57999999999999996</v>
      </c>
      <c r="BV535">
        <v>42.758884379999998</v>
      </c>
      <c r="BW535">
        <v>-82.037755129999994</v>
      </c>
      <c r="BX535">
        <v>4734562.0049999999</v>
      </c>
      <c r="BY535">
        <v>201.47200000000001</v>
      </c>
      <c r="BZ535">
        <v>274.5</v>
      </c>
      <c r="CA535" t="s">
        <v>7645</v>
      </c>
      <c r="CB535">
        <v>7</v>
      </c>
      <c r="CC535">
        <v>10</v>
      </c>
      <c r="CD535">
        <v>12</v>
      </c>
      <c r="CE535">
        <v>12</v>
      </c>
      <c r="CF535" t="s">
        <v>5677</v>
      </c>
      <c r="CG535">
        <v>414</v>
      </c>
      <c r="CH535" t="s">
        <v>3290</v>
      </c>
      <c r="CI535" t="s">
        <v>7332</v>
      </c>
      <c r="CJ535">
        <v>5.56</v>
      </c>
      <c r="CK535">
        <v>1.8</v>
      </c>
    </row>
    <row r="536" spans="1:89" x14ac:dyDescent="0.35">
      <c r="A536" t="s">
        <v>4837</v>
      </c>
      <c r="B536">
        <v>535</v>
      </c>
      <c r="C536" t="s">
        <v>7778</v>
      </c>
      <c r="D536">
        <v>871</v>
      </c>
      <c r="E536">
        <v>2862.6320000000001</v>
      </c>
      <c r="F536">
        <v>10</v>
      </c>
      <c r="G536" t="s">
        <v>7782</v>
      </c>
      <c r="H536" t="s">
        <v>7773</v>
      </c>
      <c r="I536" t="s">
        <v>5753</v>
      </c>
      <c r="J536">
        <v>11</v>
      </c>
      <c r="K536">
        <v>0.61</v>
      </c>
      <c r="L536">
        <v>8</v>
      </c>
      <c r="M536">
        <v>7</v>
      </c>
      <c r="N536" t="s">
        <v>7647</v>
      </c>
      <c r="Q536" t="s">
        <v>7784</v>
      </c>
      <c r="R536" t="s">
        <v>7774</v>
      </c>
      <c r="S536" t="s">
        <v>7253</v>
      </c>
      <c r="T536" t="s">
        <v>7383</v>
      </c>
      <c r="U536" t="s">
        <v>7383</v>
      </c>
      <c r="V536">
        <v>5.56</v>
      </c>
      <c r="W536" t="s">
        <v>7947</v>
      </c>
      <c r="X536">
        <v>1.8</v>
      </c>
      <c r="Y536" t="s">
        <v>7774</v>
      </c>
      <c r="Z536" t="s">
        <v>7789</v>
      </c>
      <c r="AA536" t="s">
        <v>7774</v>
      </c>
      <c r="AE536" t="s">
        <v>5678</v>
      </c>
      <c r="AF536">
        <v>42.758882530000001</v>
      </c>
      <c r="AG536">
        <v>-82.03775521</v>
      </c>
      <c r="AH536">
        <v>201.5</v>
      </c>
      <c r="AI536">
        <v>290</v>
      </c>
      <c r="AK536">
        <v>15</v>
      </c>
      <c r="AL536">
        <v>986</v>
      </c>
      <c r="AM536">
        <v>5.2279999999999998</v>
      </c>
      <c r="AN536">
        <v>-395.964</v>
      </c>
      <c r="AO536">
        <v>2117</v>
      </c>
      <c r="AP536">
        <v>2117</v>
      </c>
      <c r="AS536">
        <v>1.24</v>
      </c>
      <c r="AT536">
        <v>1.24</v>
      </c>
      <c r="AV536">
        <v>2.15</v>
      </c>
      <c r="AW536">
        <v>2.15</v>
      </c>
      <c r="BC536">
        <v>0.61</v>
      </c>
      <c r="BD536">
        <v>8</v>
      </c>
      <c r="BE536" t="s">
        <v>2022</v>
      </c>
      <c r="BF536" t="s">
        <v>4837</v>
      </c>
      <c r="BG536">
        <v>535</v>
      </c>
      <c r="BH536" t="s">
        <v>5753</v>
      </c>
      <c r="BI536" t="s">
        <v>7773</v>
      </c>
      <c r="BJ536">
        <v>535</v>
      </c>
      <c r="BK536">
        <v>3030</v>
      </c>
      <c r="BR536">
        <v>13</v>
      </c>
      <c r="BS536">
        <v>0.66</v>
      </c>
      <c r="BT536">
        <v>0.57999999999999996</v>
      </c>
      <c r="BU536">
        <v>0.57999999999999996</v>
      </c>
      <c r="BV536">
        <v>42.758882530000001</v>
      </c>
      <c r="BW536">
        <v>-82.03775521</v>
      </c>
      <c r="BX536">
        <v>4734561.7989999996</v>
      </c>
      <c r="BY536">
        <v>201.47200000000001</v>
      </c>
      <c r="BZ536">
        <v>274.5</v>
      </c>
      <c r="CA536" t="s">
        <v>7645</v>
      </c>
      <c r="CB536">
        <v>7</v>
      </c>
      <c r="CC536">
        <v>10</v>
      </c>
      <c r="CD536">
        <v>12</v>
      </c>
      <c r="CE536">
        <v>12</v>
      </c>
      <c r="CF536" t="s">
        <v>5677</v>
      </c>
      <c r="CG536">
        <v>414</v>
      </c>
      <c r="CH536" t="s">
        <v>3290</v>
      </c>
      <c r="CI536" t="s">
        <v>7332</v>
      </c>
      <c r="CJ536">
        <v>5.56</v>
      </c>
      <c r="CK536">
        <v>1.8</v>
      </c>
    </row>
    <row r="537" spans="1:89" x14ac:dyDescent="0.35">
      <c r="A537" t="s">
        <v>4838</v>
      </c>
      <c r="B537">
        <v>536</v>
      </c>
      <c r="C537" t="s">
        <v>7778</v>
      </c>
      <c r="D537">
        <v>872</v>
      </c>
      <c r="E537">
        <v>2863.11</v>
      </c>
      <c r="F537">
        <v>10</v>
      </c>
      <c r="G537" t="s">
        <v>7782</v>
      </c>
      <c r="H537" t="s">
        <v>7773</v>
      </c>
      <c r="I537" t="s">
        <v>5753</v>
      </c>
      <c r="J537">
        <v>14</v>
      </c>
      <c r="K537">
        <v>0.76</v>
      </c>
      <c r="L537">
        <v>10</v>
      </c>
      <c r="M537">
        <v>9</v>
      </c>
      <c r="N537" t="s">
        <v>7653</v>
      </c>
      <c r="Q537" t="s">
        <v>7784</v>
      </c>
      <c r="R537" t="s">
        <v>7774</v>
      </c>
      <c r="S537" t="s">
        <v>7253</v>
      </c>
      <c r="T537" t="s">
        <v>7383</v>
      </c>
      <c r="U537" t="s">
        <v>7383</v>
      </c>
      <c r="V537">
        <v>5.56</v>
      </c>
      <c r="W537" t="s">
        <v>7947</v>
      </c>
      <c r="X537">
        <v>1.8</v>
      </c>
      <c r="Y537" t="s">
        <v>7774</v>
      </c>
      <c r="Z537" t="s">
        <v>7783</v>
      </c>
      <c r="AA537" t="s">
        <v>7774</v>
      </c>
      <c r="AE537" t="s">
        <v>5678</v>
      </c>
      <c r="AF537">
        <v>42.758878199999998</v>
      </c>
      <c r="AG537">
        <v>-82.037755379999993</v>
      </c>
      <c r="AH537">
        <v>201.5</v>
      </c>
      <c r="AI537">
        <v>290</v>
      </c>
      <c r="AK537">
        <v>15</v>
      </c>
      <c r="AL537">
        <v>986</v>
      </c>
      <c r="AM537">
        <v>5.7060000000000004</v>
      </c>
      <c r="AN537">
        <v>-396.00099999999998</v>
      </c>
      <c r="AO537">
        <v>2113</v>
      </c>
      <c r="AP537">
        <v>2114</v>
      </c>
      <c r="AS537">
        <v>1.23</v>
      </c>
      <c r="AT537">
        <v>1.23</v>
      </c>
      <c r="AV537">
        <v>2.14</v>
      </c>
      <c r="AW537">
        <v>2.14</v>
      </c>
      <c r="BC537">
        <v>0.76</v>
      </c>
      <c r="BD537">
        <v>10</v>
      </c>
      <c r="BE537" t="s">
        <v>2023</v>
      </c>
      <c r="BF537" t="s">
        <v>4838</v>
      </c>
      <c r="BG537">
        <v>536</v>
      </c>
      <c r="BH537" t="s">
        <v>5753</v>
      </c>
      <c r="BI537" t="s">
        <v>7773</v>
      </c>
      <c r="BJ537">
        <v>536</v>
      </c>
      <c r="BK537">
        <v>3030</v>
      </c>
      <c r="BR537">
        <v>13</v>
      </c>
      <c r="BS537">
        <v>0.66</v>
      </c>
      <c r="BT537">
        <v>0.57999999999999996</v>
      </c>
      <c r="BU537">
        <v>0.57999999999999996</v>
      </c>
      <c r="BV537">
        <v>42.758878199999998</v>
      </c>
      <c r="BW537">
        <v>-82.037755379999993</v>
      </c>
      <c r="BX537">
        <v>4734561.3190000001</v>
      </c>
      <c r="BY537">
        <v>201.47200000000001</v>
      </c>
      <c r="BZ537">
        <v>273.60000000000002</v>
      </c>
      <c r="CA537" t="s">
        <v>7650</v>
      </c>
      <c r="CB537">
        <v>7</v>
      </c>
      <c r="CC537">
        <v>10</v>
      </c>
      <c r="CD537">
        <v>12</v>
      </c>
      <c r="CE537">
        <v>12</v>
      </c>
      <c r="CF537" t="s">
        <v>5677</v>
      </c>
      <c r="CG537">
        <v>414</v>
      </c>
      <c r="CH537" t="s">
        <v>3290</v>
      </c>
      <c r="CI537" t="s">
        <v>7332</v>
      </c>
      <c r="CJ537">
        <v>5.56</v>
      </c>
      <c r="CK537">
        <v>1.8</v>
      </c>
    </row>
    <row r="538" spans="1:89" x14ac:dyDescent="0.35">
      <c r="A538" t="s">
        <v>4839</v>
      </c>
      <c r="B538">
        <v>537</v>
      </c>
      <c r="C538" t="s">
        <v>7778</v>
      </c>
      <c r="D538">
        <v>873</v>
      </c>
      <c r="E538">
        <v>2863.1590000000001</v>
      </c>
      <c r="F538">
        <v>10</v>
      </c>
      <c r="G538" t="s">
        <v>7782</v>
      </c>
      <c r="H538" t="s">
        <v>7773</v>
      </c>
      <c r="I538" t="s">
        <v>5753</v>
      </c>
      <c r="J538">
        <v>12</v>
      </c>
      <c r="K538">
        <v>0.69</v>
      </c>
      <c r="L538">
        <v>8</v>
      </c>
      <c r="M538">
        <v>11</v>
      </c>
      <c r="N538" t="s">
        <v>7413</v>
      </c>
      <c r="Q538" t="s">
        <v>7784</v>
      </c>
      <c r="R538" t="s">
        <v>7774</v>
      </c>
      <c r="S538" t="s">
        <v>7253</v>
      </c>
      <c r="T538" t="s">
        <v>7383</v>
      </c>
      <c r="U538" t="s">
        <v>7383</v>
      </c>
      <c r="V538">
        <v>5.56</v>
      </c>
      <c r="W538" t="s">
        <v>7947</v>
      </c>
      <c r="X538">
        <v>1.8</v>
      </c>
      <c r="Y538" t="s">
        <v>7774</v>
      </c>
      <c r="Z538" t="s">
        <v>7786</v>
      </c>
      <c r="AA538" t="s">
        <v>7774</v>
      </c>
      <c r="AB538">
        <v>10</v>
      </c>
      <c r="AC538">
        <v>10</v>
      </c>
      <c r="AD538">
        <v>15</v>
      </c>
      <c r="AE538" t="s">
        <v>5683</v>
      </c>
      <c r="AF538">
        <v>42.758877750000003</v>
      </c>
      <c r="AG538">
        <v>-82.037755399999995</v>
      </c>
      <c r="AH538">
        <v>201.5</v>
      </c>
      <c r="AI538">
        <v>290</v>
      </c>
      <c r="AK538">
        <v>15</v>
      </c>
      <c r="AL538">
        <v>986</v>
      </c>
      <c r="AM538">
        <v>5.7560000000000002</v>
      </c>
      <c r="AN538">
        <v>-400.971</v>
      </c>
      <c r="AO538">
        <v>2116</v>
      </c>
      <c r="AP538">
        <v>2117</v>
      </c>
      <c r="AS538">
        <v>1.24</v>
      </c>
      <c r="AT538">
        <v>1.24</v>
      </c>
      <c r="AV538">
        <v>2.15</v>
      </c>
      <c r="AW538">
        <v>2.15</v>
      </c>
      <c r="BC538">
        <v>0.69</v>
      </c>
      <c r="BD538">
        <v>8</v>
      </c>
      <c r="BE538" t="s">
        <v>2024</v>
      </c>
      <c r="BF538" t="s">
        <v>4839</v>
      </c>
      <c r="BG538">
        <v>537</v>
      </c>
      <c r="BH538" t="s">
        <v>5753</v>
      </c>
      <c r="BI538" t="s">
        <v>7773</v>
      </c>
      <c r="BJ538">
        <v>537</v>
      </c>
      <c r="BK538">
        <v>3030</v>
      </c>
      <c r="BR538">
        <v>13</v>
      </c>
      <c r="BS538">
        <v>0.66</v>
      </c>
      <c r="BT538">
        <v>0.57999999999999996</v>
      </c>
      <c r="BU538">
        <v>0.57999999999999996</v>
      </c>
      <c r="BV538">
        <v>42.758877750000003</v>
      </c>
      <c r="BW538">
        <v>-82.037755399999995</v>
      </c>
      <c r="BX538">
        <v>4734561.2690000003</v>
      </c>
      <c r="BY538">
        <v>201.47200000000001</v>
      </c>
      <c r="BZ538">
        <v>270.60000000000002</v>
      </c>
      <c r="CA538" t="s">
        <v>7643</v>
      </c>
      <c r="CB538">
        <v>7</v>
      </c>
      <c r="CC538">
        <v>10</v>
      </c>
      <c r="CD538">
        <v>12</v>
      </c>
      <c r="CE538">
        <v>12</v>
      </c>
      <c r="CF538" t="s">
        <v>5677</v>
      </c>
      <c r="CG538">
        <v>414</v>
      </c>
      <c r="CH538" t="s">
        <v>3290</v>
      </c>
      <c r="CI538" t="s">
        <v>7332</v>
      </c>
      <c r="CJ538">
        <v>5.56</v>
      </c>
      <c r="CK538">
        <v>1.8</v>
      </c>
    </row>
    <row r="539" spans="1:89" x14ac:dyDescent="0.35">
      <c r="A539" t="s">
        <v>4840</v>
      </c>
      <c r="B539">
        <v>538</v>
      </c>
      <c r="C539" t="s">
        <v>7778</v>
      </c>
      <c r="D539">
        <v>874</v>
      </c>
      <c r="E539">
        <v>2864.0830000000001</v>
      </c>
      <c r="F539">
        <v>10</v>
      </c>
      <c r="G539" t="s">
        <v>7782</v>
      </c>
      <c r="H539" t="s">
        <v>7773</v>
      </c>
      <c r="I539" t="s">
        <v>5753</v>
      </c>
      <c r="J539">
        <v>11</v>
      </c>
      <c r="K539">
        <v>0.6</v>
      </c>
      <c r="L539">
        <v>8</v>
      </c>
      <c r="M539">
        <v>7</v>
      </c>
      <c r="N539" t="s">
        <v>7642</v>
      </c>
      <c r="Q539" t="s">
        <v>7784</v>
      </c>
      <c r="R539" t="s">
        <v>7774</v>
      </c>
      <c r="S539" t="s">
        <v>7253</v>
      </c>
      <c r="T539" t="s">
        <v>7383</v>
      </c>
      <c r="U539" t="s">
        <v>7383</v>
      </c>
      <c r="V539">
        <v>5.56</v>
      </c>
      <c r="W539" t="s">
        <v>7947</v>
      </c>
      <c r="X539">
        <v>1.8</v>
      </c>
      <c r="Y539" t="s">
        <v>7774</v>
      </c>
      <c r="Z539" t="s">
        <v>7789</v>
      </c>
      <c r="AA539" t="s">
        <v>7774</v>
      </c>
      <c r="AE539" t="s">
        <v>5678</v>
      </c>
      <c r="AF539">
        <v>42.758869369999999</v>
      </c>
      <c r="AG539">
        <v>-82.037755730000001</v>
      </c>
      <c r="AH539">
        <v>201.5</v>
      </c>
      <c r="AI539">
        <v>290</v>
      </c>
      <c r="AK539">
        <v>15</v>
      </c>
      <c r="AL539">
        <v>986</v>
      </c>
      <c r="AM539">
        <v>6.68</v>
      </c>
      <c r="AN539">
        <v>-398.25900000000001</v>
      </c>
      <c r="AO539">
        <v>2117</v>
      </c>
      <c r="AP539">
        <v>2117</v>
      </c>
      <c r="AS539">
        <v>1.24</v>
      </c>
      <c r="AT539">
        <v>1.24</v>
      </c>
      <c r="AV539">
        <v>2.15</v>
      </c>
      <c r="AW539">
        <v>2.15</v>
      </c>
      <c r="BC539">
        <v>0.6</v>
      </c>
      <c r="BD539">
        <v>8</v>
      </c>
      <c r="BE539" t="s">
        <v>2025</v>
      </c>
      <c r="BF539" t="s">
        <v>4840</v>
      </c>
      <c r="BG539">
        <v>538</v>
      </c>
      <c r="BH539" t="s">
        <v>5753</v>
      </c>
      <c r="BI539" t="s">
        <v>7773</v>
      </c>
      <c r="BJ539">
        <v>538</v>
      </c>
      <c r="BK539">
        <v>3030</v>
      </c>
      <c r="BR539">
        <v>13</v>
      </c>
      <c r="BS539">
        <v>0.66</v>
      </c>
      <c r="BT539">
        <v>0.57999999999999996</v>
      </c>
      <c r="BU539">
        <v>0.57999999999999996</v>
      </c>
      <c r="BV539">
        <v>42.758869369999999</v>
      </c>
      <c r="BW539">
        <v>-82.037755730000001</v>
      </c>
      <c r="BX539">
        <v>4734560.3380000005</v>
      </c>
      <c r="BY539">
        <v>201.47200000000001</v>
      </c>
      <c r="BZ539">
        <v>273.39999999999998</v>
      </c>
      <c r="CA539" t="s">
        <v>7650</v>
      </c>
      <c r="CB539">
        <v>7</v>
      </c>
      <c r="CC539">
        <v>10</v>
      </c>
      <c r="CD539">
        <v>12</v>
      </c>
      <c r="CE539">
        <v>12</v>
      </c>
      <c r="CF539" t="s">
        <v>5677</v>
      </c>
      <c r="CG539">
        <v>414</v>
      </c>
      <c r="CH539" t="s">
        <v>3290</v>
      </c>
      <c r="CI539" t="s">
        <v>7332</v>
      </c>
      <c r="CJ539">
        <v>5.56</v>
      </c>
      <c r="CK539">
        <v>1.8</v>
      </c>
    </row>
    <row r="540" spans="1:89" x14ac:dyDescent="0.35">
      <c r="A540" t="s">
        <v>4842</v>
      </c>
      <c r="B540">
        <v>539</v>
      </c>
      <c r="C540" t="s">
        <v>7778</v>
      </c>
      <c r="D540">
        <v>875</v>
      </c>
      <c r="E540">
        <v>2864.1439999999998</v>
      </c>
      <c r="F540">
        <v>10</v>
      </c>
      <c r="G540" t="s">
        <v>7782</v>
      </c>
      <c r="H540" t="s">
        <v>7773</v>
      </c>
      <c r="I540" t="s">
        <v>5753</v>
      </c>
      <c r="J540">
        <v>11</v>
      </c>
      <c r="K540">
        <v>0.62</v>
      </c>
      <c r="L540">
        <v>9</v>
      </c>
      <c r="M540">
        <v>8</v>
      </c>
      <c r="N540" t="s">
        <v>7651</v>
      </c>
      <c r="Q540" t="s">
        <v>7784</v>
      </c>
      <c r="R540" t="s">
        <v>7774</v>
      </c>
      <c r="S540" t="s">
        <v>7253</v>
      </c>
      <c r="T540" t="s">
        <v>7383</v>
      </c>
      <c r="U540" t="s">
        <v>7383</v>
      </c>
      <c r="V540">
        <v>5.56</v>
      </c>
      <c r="W540" t="s">
        <v>7947</v>
      </c>
      <c r="X540">
        <v>1.8</v>
      </c>
      <c r="Y540" t="s">
        <v>7774</v>
      </c>
      <c r="Z540" t="s">
        <v>7789</v>
      </c>
      <c r="AA540" t="s">
        <v>7774</v>
      </c>
      <c r="AE540" t="s">
        <v>5678</v>
      </c>
      <c r="AF540">
        <v>42.758868820000004</v>
      </c>
      <c r="AG540">
        <v>-82.037755750000002</v>
      </c>
      <c r="AH540">
        <v>201.5</v>
      </c>
      <c r="AI540">
        <v>290</v>
      </c>
      <c r="AK540">
        <v>15</v>
      </c>
      <c r="AL540">
        <v>986</v>
      </c>
      <c r="AM540">
        <v>6.74</v>
      </c>
      <c r="AN540">
        <v>-415.88499999999999</v>
      </c>
      <c r="AO540">
        <v>2115</v>
      </c>
      <c r="AP540">
        <v>2116</v>
      </c>
      <c r="AS540">
        <v>1.24</v>
      </c>
      <c r="AT540">
        <v>1.24</v>
      </c>
      <c r="AV540">
        <v>2.15</v>
      </c>
      <c r="AW540">
        <v>2.14</v>
      </c>
      <c r="BC540">
        <v>0.62</v>
      </c>
      <c r="BD540">
        <v>9</v>
      </c>
      <c r="BE540" t="s">
        <v>2027</v>
      </c>
      <c r="BF540" t="s">
        <v>4842</v>
      </c>
      <c r="BG540">
        <v>539</v>
      </c>
      <c r="BH540" t="s">
        <v>5753</v>
      </c>
      <c r="BI540" t="s">
        <v>7773</v>
      </c>
      <c r="BJ540">
        <v>539</v>
      </c>
      <c r="BK540">
        <v>3030</v>
      </c>
      <c r="BR540">
        <v>13</v>
      </c>
      <c r="BS540">
        <v>0.66</v>
      </c>
      <c r="BT540">
        <v>0.57999999999999996</v>
      </c>
      <c r="BU540">
        <v>0.57999999999999996</v>
      </c>
      <c r="BV540">
        <v>42.758868820000004</v>
      </c>
      <c r="BW540">
        <v>-82.037755750000002</v>
      </c>
      <c r="BX540">
        <v>4734560.2769999998</v>
      </c>
      <c r="BY540">
        <v>201.47200000000001</v>
      </c>
      <c r="BZ540">
        <v>265.7</v>
      </c>
      <c r="CA540" t="s">
        <v>7464</v>
      </c>
      <c r="CB540">
        <v>7</v>
      </c>
      <c r="CC540">
        <v>10</v>
      </c>
      <c r="CD540">
        <v>12</v>
      </c>
      <c r="CE540">
        <v>12</v>
      </c>
      <c r="CF540" t="s">
        <v>5677</v>
      </c>
      <c r="CG540">
        <v>414</v>
      </c>
      <c r="CH540" t="s">
        <v>3290</v>
      </c>
      <c r="CI540" t="s">
        <v>7332</v>
      </c>
      <c r="CJ540">
        <v>5.56</v>
      </c>
      <c r="CK540">
        <v>1.8</v>
      </c>
    </row>
    <row r="541" spans="1:89" x14ac:dyDescent="0.35">
      <c r="A541" t="s">
        <v>4843</v>
      </c>
      <c r="B541">
        <v>540</v>
      </c>
      <c r="C541" t="s">
        <v>7778</v>
      </c>
      <c r="D541">
        <v>876</v>
      </c>
      <c r="E541">
        <v>2864.163</v>
      </c>
      <c r="F541">
        <v>10</v>
      </c>
      <c r="G541" t="s">
        <v>7782</v>
      </c>
      <c r="H541" t="s">
        <v>7773</v>
      </c>
      <c r="I541" t="s">
        <v>5753</v>
      </c>
      <c r="J541">
        <v>10</v>
      </c>
      <c r="K541">
        <v>0.55000000000000004</v>
      </c>
      <c r="L541">
        <v>7</v>
      </c>
      <c r="M541">
        <v>7</v>
      </c>
      <c r="N541" t="s">
        <v>7392</v>
      </c>
      <c r="Q541" t="s">
        <v>7784</v>
      </c>
      <c r="R541" t="s">
        <v>7774</v>
      </c>
      <c r="S541" t="s">
        <v>7253</v>
      </c>
      <c r="T541" t="s">
        <v>7383</v>
      </c>
      <c r="U541" t="s">
        <v>7383</v>
      </c>
      <c r="V541">
        <v>5.56</v>
      </c>
      <c r="W541" t="s">
        <v>7947</v>
      </c>
      <c r="X541">
        <v>1.8</v>
      </c>
      <c r="Y541" t="s">
        <v>7774</v>
      </c>
      <c r="Z541" t="s">
        <v>7789</v>
      </c>
      <c r="AA541" t="s">
        <v>7774</v>
      </c>
      <c r="AE541" t="s">
        <v>5859</v>
      </c>
      <c r="AF541">
        <v>42.758868640000003</v>
      </c>
      <c r="AG541">
        <v>-82.037755759999996</v>
      </c>
      <c r="AH541">
        <v>201.5</v>
      </c>
      <c r="AI541">
        <v>290</v>
      </c>
      <c r="AK541">
        <v>15</v>
      </c>
      <c r="AL541">
        <v>986</v>
      </c>
      <c r="AM541">
        <v>6.76</v>
      </c>
      <c r="AN541">
        <v>-384.33800000000002</v>
      </c>
      <c r="AO541">
        <v>2117</v>
      </c>
      <c r="AP541">
        <v>2118</v>
      </c>
      <c r="AS541">
        <v>1.24</v>
      </c>
      <c r="AT541">
        <v>1.24</v>
      </c>
      <c r="AV541">
        <v>2.15</v>
      </c>
      <c r="AW541">
        <v>2.15</v>
      </c>
      <c r="BC541">
        <v>0.55000000000000004</v>
      </c>
      <c r="BD541">
        <v>7</v>
      </c>
      <c r="BE541" t="s">
        <v>2028</v>
      </c>
      <c r="BF541" t="s">
        <v>4843</v>
      </c>
      <c r="BG541">
        <v>540</v>
      </c>
      <c r="BH541" t="s">
        <v>5753</v>
      </c>
      <c r="BI541" t="s">
        <v>7773</v>
      </c>
      <c r="BJ541">
        <v>540</v>
      </c>
      <c r="BK541">
        <v>3030</v>
      </c>
      <c r="BT541">
        <v>0.57999999999999996</v>
      </c>
      <c r="BU541">
        <v>0.57999999999999996</v>
      </c>
      <c r="BV541">
        <v>42.758868640000003</v>
      </c>
      <c r="BW541">
        <v>-82.037755759999996</v>
      </c>
      <c r="BX541">
        <v>4734560.2580000004</v>
      </c>
      <c r="BY541">
        <v>201.47200000000001</v>
      </c>
      <c r="BZ541">
        <v>279.3</v>
      </c>
      <c r="CA541" t="s">
        <v>7576</v>
      </c>
      <c r="CB541">
        <v>7</v>
      </c>
      <c r="CD541">
        <v>12</v>
      </c>
      <c r="CE541">
        <v>12</v>
      </c>
      <c r="CF541" t="s">
        <v>5677</v>
      </c>
      <c r="CG541">
        <v>414</v>
      </c>
      <c r="CH541" t="s">
        <v>3290</v>
      </c>
      <c r="CI541" t="s">
        <v>7332</v>
      </c>
      <c r="CJ541">
        <v>5.56</v>
      </c>
      <c r="CK541">
        <v>1.8</v>
      </c>
    </row>
    <row r="542" spans="1:89" x14ac:dyDescent="0.35">
      <c r="A542" t="s">
        <v>4844</v>
      </c>
      <c r="B542">
        <v>541</v>
      </c>
      <c r="C542" t="s">
        <v>7778</v>
      </c>
      <c r="D542">
        <v>877</v>
      </c>
      <c r="E542">
        <v>2864.1979999999999</v>
      </c>
      <c r="F542">
        <v>10</v>
      </c>
      <c r="G542" t="s">
        <v>7782</v>
      </c>
      <c r="H542" t="s">
        <v>7773</v>
      </c>
      <c r="I542" t="s">
        <v>5753</v>
      </c>
      <c r="J542">
        <v>11</v>
      </c>
      <c r="K542">
        <v>0.59</v>
      </c>
      <c r="L542">
        <v>16</v>
      </c>
      <c r="M542">
        <v>8</v>
      </c>
      <c r="N542" t="s">
        <v>7651</v>
      </c>
      <c r="Q542" t="s">
        <v>7784</v>
      </c>
      <c r="R542" t="s">
        <v>7774</v>
      </c>
      <c r="S542" t="s">
        <v>7253</v>
      </c>
      <c r="T542" t="s">
        <v>7383</v>
      </c>
      <c r="U542" t="s">
        <v>7383</v>
      </c>
      <c r="V542">
        <v>5.56</v>
      </c>
      <c r="W542" t="s">
        <v>7947</v>
      </c>
      <c r="X542">
        <v>1.8</v>
      </c>
      <c r="Y542" t="s">
        <v>7774</v>
      </c>
      <c r="Z542" t="s">
        <v>7783</v>
      </c>
      <c r="AA542" t="s">
        <v>7774</v>
      </c>
      <c r="AE542" t="s">
        <v>5678</v>
      </c>
      <c r="AF542">
        <v>42.758868370000002</v>
      </c>
      <c r="AG542">
        <v>-82.037755770000004</v>
      </c>
      <c r="AH542">
        <v>201.5</v>
      </c>
      <c r="AI542">
        <v>290</v>
      </c>
      <c r="AK542">
        <v>15</v>
      </c>
      <c r="AL542">
        <v>986</v>
      </c>
      <c r="AM542">
        <v>6.79</v>
      </c>
      <c r="AN542">
        <v>-415.91899999999998</v>
      </c>
      <c r="AO542">
        <v>2107</v>
      </c>
      <c r="AP542">
        <v>2109</v>
      </c>
      <c r="AS542">
        <v>1.23</v>
      </c>
      <c r="AT542">
        <v>1.23</v>
      </c>
      <c r="AV542">
        <v>2.14</v>
      </c>
      <c r="AW542">
        <v>2.14</v>
      </c>
      <c r="BC542">
        <v>0.59</v>
      </c>
      <c r="BD542">
        <v>16</v>
      </c>
      <c r="BE542" t="s">
        <v>2029</v>
      </c>
      <c r="BF542" t="s">
        <v>4844</v>
      </c>
      <c r="BG542">
        <v>541</v>
      </c>
      <c r="BH542" t="s">
        <v>5753</v>
      </c>
      <c r="BI542" t="s">
        <v>7773</v>
      </c>
      <c r="BJ542">
        <v>541</v>
      </c>
      <c r="BK542">
        <v>3030</v>
      </c>
      <c r="BR542">
        <v>13</v>
      </c>
      <c r="BS542">
        <v>0.66</v>
      </c>
      <c r="BT542">
        <v>0.57999999999999996</v>
      </c>
      <c r="BU542">
        <v>0.57999999999999996</v>
      </c>
      <c r="BV542">
        <v>42.758868370000002</v>
      </c>
      <c r="BW542">
        <v>-82.037755770000004</v>
      </c>
      <c r="BX542">
        <v>4734560.227</v>
      </c>
      <c r="BY542">
        <v>201.47200000000001</v>
      </c>
      <c r="BZ542">
        <v>265.7</v>
      </c>
      <c r="CA542" t="s">
        <v>7464</v>
      </c>
      <c r="CB542">
        <v>7</v>
      </c>
      <c r="CC542">
        <v>10</v>
      </c>
      <c r="CD542">
        <v>12</v>
      </c>
      <c r="CE542">
        <v>12</v>
      </c>
      <c r="CF542" t="s">
        <v>5677</v>
      </c>
      <c r="CG542">
        <v>414</v>
      </c>
      <c r="CH542" t="s">
        <v>3290</v>
      </c>
      <c r="CI542" t="s">
        <v>7332</v>
      </c>
      <c r="CJ542">
        <v>5.56</v>
      </c>
      <c r="CK542">
        <v>1.8</v>
      </c>
    </row>
    <row r="543" spans="1:89" x14ac:dyDescent="0.35">
      <c r="A543" t="s">
        <v>4846</v>
      </c>
      <c r="B543">
        <v>542</v>
      </c>
      <c r="C543" t="s">
        <v>7778</v>
      </c>
      <c r="D543">
        <v>878</v>
      </c>
      <c r="E543">
        <v>2864.3409999999999</v>
      </c>
      <c r="F543">
        <v>10</v>
      </c>
      <c r="G543" t="s">
        <v>7782</v>
      </c>
      <c r="H543" t="s">
        <v>7773</v>
      </c>
      <c r="I543" t="s">
        <v>5753</v>
      </c>
      <c r="J543">
        <v>13</v>
      </c>
      <c r="K543">
        <v>0.71</v>
      </c>
      <c r="L543">
        <v>11</v>
      </c>
      <c r="M543">
        <v>9</v>
      </c>
      <c r="N543" t="s">
        <v>7652</v>
      </c>
      <c r="P543">
        <v>42</v>
      </c>
      <c r="Q543" t="s">
        <v>7784</v>
      </c>
      <c r="R543" t="s">
        <v>7774</v>
      </c>
      <c r="S543" t="s">
        <v>7253</v>
      </c>
      <c r="T543" t="s">
        <v>7383</v>
      </c>
      <c r="U543" t="s">
        <v>7383</v>
      </c>
      <c r="V543">
        <v>5.56</v>
      </c>
      <c r="W543" t="s">
        <v>7947</v>
      </c>
      <c r="X543">
        <v>1.8</v>
      </c>
      <c r="Y543" t="s">
        <v>7774</v>
      </c>
      <c r="Z543" t="s">
        <v>7783</v>
      </c>
      <c r="AA543" t="s">
        <v>7774</v>
      </c>
      <c r="AE543" t="s">
        <v>5678</v>
      </c>
      <c r="AF543">
        <v>42.758867049999999</v>
      </c>
      <c r="AG543">
        <v>-82.037755820000001</v>
      </c>
      <c r="AH543">
        <v>201.5</v>
      </c>
      <c r="AI543">
        <v>290</v>
      </c>
      <c r="AK543">
        <v>15</v>
      </c>
      <c r="AL543">
        <v>986</v>
      </c>
      <c r="AM543">
        <v>6.9359999999999999</v>
      </c>
      <c r="AN543">
        <v>-389.255</v>
      </c>
      <c r="AO543">
        <v>2112</v>
      </c>
      <c r="AP543">
        <v>2113</v>
      </c>
      <c r="AS543">
        <v>1.23</v>
      </c>
      <c r="AT543">
        <v>1.23</v>
      </c>
      <c r="AV543">
        <v>2.14</v>
      </c>
      <c r="AW543">
        <v>2.14</v>
      </c>
      <c r="BC543">
        <v>0.71</v>
      </c>
      <c r="BD543">
        <v>11</v>
      </c>
      <c r="BE543" t="s">
        <v>2031</v>
      </c>
      <c r="BF543" t="s">
        <v>4846</v>
      </c>
      <c r="BG543">
        <v>542</v>
      </c>
      <c r="BH543" t="s">
        <v>5753</v>
      </c>
      <c r="BI543" t="s">
        <v>7773</v>
      </c>
      <c r="BJ543">
        <v>542</v>
      </c>
      <c r="BK543">
        <v>3030</v>
      </c>
      <c r="BL543">
        <v>879</v>
      </c>
      <c r="BM543">
        <v>42</v>
      </c>
      <c r="BR543">
        <v>13</v>
      </c>
      <c r="BS543">
        <v>0.66</v>
      </c>
      <c r="BT543">
        <v>0.57999999999999996</v>
      </c>
      <c r="BU543">
        <v>0.57999999999999996</v>
      </c>
      <c r="BV543">
        <v>42.758867049999999</v>
      </c>
      <c r="BW543">
        <v>-82.037755820000001</v>
      </c>
      <c r="BX543">
        <v>4734560.08</v>
      </c>
      <c r="BY543">
        <v>201.471</v>
      </c>
      <c r="BZ543">
        <v>276.3</v>
      </c>
      <c r="CA543" t="s">
        <v>7648</v>
      </c>
      <c r="CB543">
        <v>7</v>
      </c>
      <c r="CC543">
        <v>10</v>
      </c>
      <c r="CD543">
        <v>12</v>
      </c>
      <c r="CE543">
        <v>12</v>
      </c>
      <c r="CF543" t="s">
        <v>5677</v>
      </c>
      <c r="CG543">
        <v>414</v>
      </c>
      <c r="CH543" t="s">
        <v>3290</v>
      </c>
      <c r="CI543" t="s">
        <v>7332</v>
      </c>
      <c r="CJ543">
        <v>5.56</v>
      </c>
      <c r="CK543">
        <v>1.8</v>
      </c>
    </row>
    <row r="544" spans="1:89" hidden="1" x14ac:dyDescent="0.35">
      <c r="A544" t="s">
        <v>4846</v>
      </c>
      <c r="B544">
        <v>543</v>
      </c>
      <c r="C544" t="s">
        <v>7778</v>
      </c>
      <c r="D544">
        <v>879</v>
      </c>
      <c r="E544">
        <v>2864.3589999999999</v>
      </c>
      <c r="F544">
        <v>10</v>
      </c>
      <c r="G544" t="s">
        <v>7782</v>
      </c>
      <c r="H544" t="s">
        <v>7773</v>
      </c>
      <c r="I544" t="s">
        <v>7852</v>
      </c>
      <c r="J544">
        <v>13</v>
      </c>
      <c r="K544">
        <v>0.71</v>
      </c>
      <c r="L544">
        <v>46</v>
      </c>
      <c r="M544">
        <v>9</v>
      </c>
      <c r="N544" t="s">
        <v>7652</v>
      </c>
      <c r="P544">
        <v>42</v>
      </c>
      <c r="Q544" t="s">
        <v>7784</v>
      </c>
      <c r="R544" t="s">
        <v>7774</v>
      </c>
      <c r="S544" t="s">
        <v>7253</v>
      </c>
      <c r="T544" t="s">
        <v>7383</v>
      </c>
      <c r="U544" t="s">
        <v>7383</v>
      </c>
      <c r="V544">
        <v>5.56</v>
      </c>
      <c r="W544" t="s">
        <v>7947</v>
      </c>
      <c r="X544">
        <v>1.8</v>
      </c>
      <c r="Y544" t="s">
        <v>7774</v>
      </c>
      <c r="Z544" t="s">
        <v>7783</v>
      </c>
      <c r="AA544" t="s">
        <v>7774</v>
      </c>
      <c r="AE544" t="s">
        <v>5939</v>
      </c>
      <c r="AF544">
        <v>42.758867049999999</v>
      </c>
      <c r="AG544">
        <v>-82.037755820000001</v>
      </c>
      <c r="AH544">
        <v>201.5</v>
      </c>
      <c r="AI544">
        <v>290</v>
      </c>
      <c r="AK544">
        <v>15</v>
      </c>
      <c r="AL544">
        <v>986</v>
      </c>
      <c r="AM544">
        <v>6.9359999999999999</v>
      </c>
      <c r="AN544">
        <v>-389.255</v>
      </c>
      <c r="AO544">
        <v>2073</v>
      </c>
      <c r="AP544">
        <v>2053</v>
      </c>
      <c r="AS544">
        <v>1.2</v>
      </c>
      <c r="AT544">
        <v>1.21</v>
      </c>
      <c r="AV544">
        <v>2.08</v>
      </c>
      <c r="AW544">
        <v>2.1</v>
      </c>
      <c r="BC544">
        <v>0.43</v>
      </c>
      <c r="BD544">
        <v>46</v>
      </c>
      <c r="BE544" t="s">
        <v>8722</v>
      </c>
      <c r="BF544" t="s">
        <v>4846</v>
      </c>
      <c r="BG544">
        <v>543</v>
      </c>
      <c r="BH544" t="s">
        <v>7852</v>
      </c>
      <c r="BI544" t="s">
        <v>7773</v>
      </c>
      <c r="BJ544">
        <v>543</v>
      </c>
      <c r="BK544">
        <v>3030</v>
      </c>
      <c r="BL544">
        <v>879</v>
      </c>
      <c r="BM544">
        <v>42</v>
      </c>
      <c r="BN544" t="s">
        <v>8660</v>
      </c>
      <c r="BR544">
        <v>13</v>
      </c>
      <c r="BS544">
        <v>0.67</v>
      </c>
      <c r="BT544">
        <v>0.6</v>
      </c>
      <c r="BU544">
        <v>0.59</v>
      </c>
      <c r="BV544">
        <v>42.758867049999999</v>
      </c>
      <c r="BW544">
        <v>-82.037755820000001</v>
      </c>
      <c r="BX544">
        <v>4734560.08</v>
      </c>
      <c r="BY544">
        <v>201.471</v>
      </c>
      <c r="BZ544">
        <v>276.3</v>
      </c>
      <c r="CA544" t="s">
        <v>7648</v>
      </c>
      <c r="CB544">
        <v>7</v>
      </c>
      <c r="CC544">
        <v>10</v>
      </c>
      <c r="CD544">
        <v>11</v>
      </c>
      <c r="CE544">
        <v>11</v>
      </c>
      <c r="CF544" t="s">
        <v>5677</v>
      </c>
      <c r="CG544">
        <v>414</v>
      </c>
      <c r="CH544" t="s">
        <v>5823</v>
      </c>
      <c r="CI544" t="s">
        <v>8661</v>
      </c>
      <c r="CJ544">
        <v>5.56</v>
      </c>
    </row>
    <row r="545" spans="1:89" x14ac:dyDescent="0.35">
      <c r="A545" t="s">
        <v>4847</v>
      </c>
      <c r="B545">
        <v>544</v>
      </c>
      <c r="C545" t="s">
        <v>7778</v>
      </c>
      <c r="D545">
        <v>880</v>
      </c>
      <c r="E545">
        <v>2864.3780000000002</v>
      </c>
      <c r="F545">
        <v>10</v>
      </c>
      <c r="G545" t="s">
        <v>7782</v>
      </c>
      <c r="H545" t="s">
        <v>7773</v>
      </c>
      <c r="I545" t="s">
        <v>5753</v>
      </c>
      <c r="J545">
        <v>10</v>
      </c>
      <c r="K545">
        <v>0.56000000000000005</v>
      </c>
      <c r="L545">
        <v>7</v>
      </c>
      <c r="M545">
        <v>8</v>
      </c>
      <c r="N545" t="s">
        <v>7652</v>
      </c>
      <c r="P545">
        <v>42</v>
      </c>
      <c r="Q545" t="s">
        <v>7784</v>
      </c>
      <c r="R545" t="s">
        <v>7774</v>
      </c>
      <c r="S545" t="s">
        <v>7253</v>
      </c>
      <c r="T545" t="s">
        <v>7383</v>
      </c>
      <c r="U545" t="s">
        <v>7383</v>
      </c>
      <c r="V545">
        <v>5.56</v>
      </c>
      <c r="W545" t="s">
        <v>7947</v>
      </c>
      <c r="X545">
        <v>1.8</v>
      </c>
      <c r="Y545" t="s">
        <v>7774</v>
      </c>
      <c r="Z545" t="s">
        <v>7789</v>
      </c>
      <c r="AA545" t="s">
        <v>7774</v>
      </c>
      <c r="AE545" t="s">
        <v>5678</v>
      </c>
      <c r="AF545">
        <v>42.758866699999999</v>
      </c>
      <c r="AG545">
        <v>-82.037755840000003</v>
      </c>
      <c r="AH545">
        <v>201.5</v>
      </c>
      <c r="AI545">
        <v>290</v>
      </c>
      <c r="AK545">
        <v>15</v>
      </c>
      <c r="AL545">
        <v>986</v>
      </c>
      <c r="AM545">
        <v>6.9749999999999996</v>
      </c>
      <c r="AN545">
        <v>-389.97800000000001</v>
      </c>
      <c r="AO545">
        <v>2117</v>
      </c>
      <c r="AP545">
        <v>2118</v>
      </c>
      <c r="AS545">
        <v>1.24</v>
      </c>
      <c r="AT545">
        <v>1.24</v>
      </c>
      <c r="AV545">
        <v>2.15</v>
      </c>
      <c r="AW545">
        <v>2.15</v>
      </c>
      <c r="BC545">
        <v>0.56000000000000005</v>
      </c>
      <c r="BD545">
        <v>7</v>
      </c>
      <c r="BE545" t="s">
        <v>2032</v>
      </c>
      <c r="BF545" t="s">
        <v>4847</v>
      </c>
      <c r="BG545">
        <v>544</v>
      </c>
      <c r="BH545" t="s">
        <v>5753</v>
      </c>
      <c r="BI545" t="s">
        <v>7773</v>
      </c>
      <c r="BJ545">
        <v>544</v>
      </c>
      <c r="BK545">
        <v>3030</v>
      </c>
      <c r="BL545">
        <v>879</v>
      </c>
      <c r="BM545">
        <v>42</v>
      </c>
      <c r="BR545">
        <v>13</v>
      </c>
      <c r="BS545">
        <v>0.66</v>
      </c>
      <c r="BT545">
        <v>0.57999999999999996</v>
      </c>
      <c r="BU545">
        <v>0.57999999999999996</v>
      </c>
      <c r="BV545">
        <v>42.758866699999999</v>
      </c>
      <c r="BW545">
        <v>-82.037755840000003</v>
      </c>
      <c r="BX545">
        <v>4734560.0420000004</v>
      </c>
      <c r="BY545">
        <v>201.471</v>
      </c>
      <c r="BZ545">
        <v>276.60000000000002</v>
      </c>
      <c r="CA545" t="s">
        <v>7648</v>
      </c>
      <c r="CB545">
        <v>7</v>
      </c>
      <c r="CC545">
        <v>10</v>
      </c>
      <c r="CD545">
        <v>12</v>
      </c>
      <c r="CE545">
        <v>12</v>
      </c>
      <c r="CF545" t="s">
        <v>5677</v>
      </c>
      <c r="CG545">
        <v>414</v>
      </c>
      <c r="CH545" t="s">
        <v>3290</v>
      </c>
      <c r="CI545" t="s">
        <v>7332</v>
      </c>
      <c r="CJ545">
        <v>5.56</v>
      </c>
      <c r="CK545">
        <v>1.8</v>
      </c>
    </row>
    <row r="546" spans="1:89" x14ac:dyDescent="0.35">
      <c r="A546" t="s">
        <v>4848</v>
      </c>
      <c r="B546">
        <v>545</v>
      </c>
      <c r="C546" t="s">
        <v>7778</v>
      </c>
      <c r="D546">
        <v>881</v>
      </c>
      <c r="E546">
        <v>2864.4250000000002</v>
      </c>
      <c r="F546">
        <v>10</v>
      </c>
      <c r="G546" t="s">
        <v>7782</v>
      </c>
      <c r="H546" t="s">
        <v>7773</v>
      </c>
      <c r="I546" t="s">
        <v>5753</v>
      </c>
      <c r="J546">
        <v>12</v>
      </c>
      <c r="K546">
        <v>0.67</v>
      </c>
      <c r="L546">
        <v>7</v>
      </c>
      <c r="M546">
        <v>5</v>
      </c>
      <c r="N546" t="s">
        <v>7642</v>
      </c>
      <c r="Q546" t="s">
        <v>7784</v>
      </c>
      <c r="R546" t="s">
        <v>7774</v>
      </c>
      <c r="S546" t="s">
        <v>7253</v>
      </c>
      <c r="T546" t="s">
        <v>7383</v>
      </c>
      <c r="U546" t="s">
        <v>7383</v>
      </c>
      <c r="V546">
        <v>5.56</v>
      </c>
      <c r="W546" t="s">
        <v>7947</v>
      </c>
      <c r="X546">
        <v>1.8</v>
      </c>
      <c r="Y546" t="s">
        <v>7774</v>
      </c>
      <c r="Z546" t="s">
        <v>7789</v>
      </c>
      <c r="AA546" t="s">
        <v>7774</v>
      </c>
      <c r="AE546" t="s">
        <v>5678</v>
      </c>
      <c r="AF546">
        <v>42.758866269999999</v>
      </c>
      <c r="AG546">
        <v>-82.037755849999996</v>
      </c>
      <c r="AH546">
        <v>201.5</v>
      </c>
      <c r="AI546">
        <v>290</v>
      </c>
      <c r="AK546">
        <v>15</v>
      </c>
      <c r="AL546">
        <v>986</v>
      </c>
      <c r="AM546">
        <v>7.0209999999999999</v>
      </c>
      <c r="AN546">
        <v>-399.3</v>
      </c>
      <c r="AO546">
        <v>2117</v>
      </c>
      <c r="AP546">
        <v>2117</v>
      </c>
      <c r="AS546">
        <v>1.24</v>
      </c>
      <c r="AT546">
        <v>1.24</v>
      </c>
      <c r="AV546">
        <v>2.15</v>
      </c>
      <c r="AW546">
        <v>2.15</v>
      </c>
      <c r="BC546">
        <v>0.67</v>
      </c>
      <c r="BD546">
        <v>7</v>
      </c>
      <c r="BE546" t="s">
        <v>2033</v>
      </c>
      <c r="BF546" t="s">
        <v>4848</v>
      </c>
      <c r="BG546">
        <v>545</v>
      </c>
      <c r="BH546" t="s">
        <v>5753</v>
      </c>
      <c r="BI546" t="s">
        <v>7773</v>
      </c>
      <c r="BJ546">
        <v>545</v>
      </c>
      <c r="BK546">
        <v>3030</v>
      </c>
      <c r="BR546">
        <v>13</v>
      </c>
      <c r="BS546">
        <v>0.66</v>
      </c>
      <c r="BT546">
        <v>0.57999999999999996</v>
      </c>
      <c r="BU546">
        <v>0.57999999999999996</v>
      </c>
      <c r="BV546">
        <v>42.758866269999999</v>
      </c>
      <c r="BW546">
        <v>-82.037755849999996</v>
      </c>
      <c r="BX546">
        <v>4734559.9939999999</v>
      </c>
      <c r="BY546">
        <v>201.471</v>
      </c>
      <c r="BZ546">
        <v>273.7</v>
      </c>
      <c r="CA546" t="s">
        <v>7650</v>
      </c>
      <c r="CB546">
        <v>7</v>
      </c>
      <c r="CC546">
        <v>10</v>
      </c>
      <c r="CD546">
        <v>12</v>
      </c>
      <c r="CE546">
        <v>12</v>
      </c>
      <c r="CF546" t="s">
        <v>5677</v>
      </c>
      <c r="CG546">
        <v>414</v>
      </c>
      <c r="CH546" t="s">
        <v>3290</v>
      </c>
      <c r="CI546" t="s">
        <v>7332</v>
      </c>
      <c r="CJ546">
        <v>5.56</v>
      </c>
      <c r="CK546">
        <v>1.8</v>
      </c>
    </row>
    <row r="547" spans="1:89" x14ac:dyDescent="0.35">
      <c r="A547" t="s">
        <v>4850</v>
      </c>
      <c r="B547">
        <v>546</v>
      </c>
      <c r="C547" t="s">
        <v>7778</v>
      </c>
      <c r="D547">
        <v>882</v>
      </c>
      <c r="E547">
        <v>2864.4830000000002</v>
      </c>
      <c r="F547">
        <v>10</v>
      </c>
      <c r="G547" t="s">
        <v>7782</v>
      </c>
      <c r="H547" t="s">
        <v>7773</v>
      </c>
      <c r="I547" t="s">
        <v>5753</v>
      </c>
      <c r="J547">
        <v>11</v>
      </c>
      <c r="K547">
        <v>0.64</v>
      </c>
      <c r="L547">
        <v>10</v>
      </c>
      <c r="M547">
        <v>10</v>
      </c>
      <c r="N547" t="s">
        <v>7329</v>
      </c>
      <c r="P547">
        <v>43</v>
      </c>
      <c r="Q547" t="s">
        <v>7784</v>
      </c>
      <c r="R547" t="s">
        <v>7774</v>
      </c>
      <c r="S547" t="s">
        <v>7253</v>
      </c>
      <c r="T547" t="s">
        <v>7383</v>
      </c>
      <c r="U547" t="s">
        <v>7383</v>
      </c>
      <c r="V547">
        <v>5.56</v>
      </c>
      <c r="W547" t="s">
        <v>7947</v>
      </c>
      <c r="X547">
        <v>1.8</v>
      </c>
      <c r="Y547" t="s">
        <v>7774</v>
      </c>
      <c r="Z547" t="s">
        <v>7786</v>
      </c>
      <c r="AA547" t="s">
        <v>7774</v>
      </c>
      <c r="AB547">
        <v>10</v>
      </c>
      <c r="AC547">
        <v>10</v>
      </c>
      <c r="AD547">
        <v>15</v>
      </c>
      <c r="AE547" t="s">
        <v>5683</v>
      </c>
      <c r="AF547">
        <v>42.758865749999998</v>
      </c>
      <c r="AG547">
        <v>-82.037755869999998</v>
      </c>
      <c r="AH547">
        <v>201.5</v>
      </c>
      <c r="AI547">
        <v>290</v>
      </c>
      <c r="AK547">
        <v>15</v>
      </c>
      <c r="AL547">
        <v>986</v>
      </c>
      <c r="AM547">
        <v>7.0789999999999997</v>
      </c>
      <c r="AN547">
        <v>-407.87900000000002</v>
      </c>
      <c r="AO547">
        <v>2114</v>
      </c>
      <c r="AP547">
        <v>2115</v>
      </c>
      <c r="AS547">
        <v>1.24</v>
      </c>
      <c r="AT547">
        <v>1.23</v>
      </c>
      <c r="AV547">
        <v>2.14</v>
      </c>
      <c r="AW547">
        <v>2.14</v>
      </c>
      <c r="BC547">
        <v>0.64</v>
      </c>
      <c r="BD547">
        <v>10</v>
      </c>
      <c r="BE547" t="s">
        <v>2035</v>
      </c>
      <c r="BF547" t="s">
        <v>4850</v>
      </c>
      <c r="BG547">
        <v>546</v>
      </c>
      <c r="BH547" t="s">
        <v>5753</v>
      </c>
      <c r="BI547" t="s">
        <v>7773</v>
      </c>
      <c r="BJ547">
        <v>546</v>
      </c>
      <c r="BK547">
        <v>3030</v>
      </c>
      <c r="BL547">
        <v>883</v>
      </c>
      <c r="BM547">
        <v>43</v>
      </c>
      <c r="BR547">
        <v>13</v>
      </c>
      <c r="BS547">
        <v>0.66</v>
      </c>
      <c r="BT547">
        <v>0.57999999999999996</v>
      </c>
      <c r="BU547">
        <v>0.57999999999999996</v>
      </c>
      <c r="BV547">
        <v>42.758865749999998</v>
      </c>
      <c r="BW547">
        <v>-82.037755869999998</v>
      </c>
      <c r="BX547">
        <v>4734559.9369999999</v>
      </c>
      <c r="BY547">
        <v>201.471</v>
      </c>
      <c r="BZ547">
        <v>268.10000000000002</v>
      </c>
      <c r="CA547" t="s">
        <v>7613</v>
      </c>
      <c r="CB547">
        <v>7</v>
      </c>
      <c r="CC547">
        <v>10</v>
      </c>
      <c r="CD547">
        <v>12</v>
      </c>
      <c r="CE547">
        <v>12</v>
      </c>
      <c r="CF547" t="s">
        <v>5677</v>
      </c>
      <c r="CG547">
        <v>414</v>
      </c>
      <c r="CH547" t="s">
        <v>3290</v>
      </c>
      <c r="CI547" t="s">
        <v>7332</v>
      </c>
      <c r="CJ547">
        <v>5.56</v>
      </c>
      <c r="CK547">
        <v>1.9</v>
      </c>
    </row>
    <row r="548" spans="1:89" hidden="1" x14ac:dyDescent="0.35">
      <c r="A548" t="s">
        <v>4851</v>
      </c>
      <c r="B548">
        <v>547</v>
      </c>
      <c r="C548" t="s">
        <v>7778</v>
      </c>
      <c r="D548">
        <v>883</v>
      </c>
      <c r="E548">
        <v>2864.4960000000001</v>
      </c>
      <c r="F548">
        <v>10</v>
      </c>
      <c r="G548" t="s">
        <v>7782</v>
      </c>
      <c r="H548" t="s">
        <v>7773</v>
      </c>
      <c r="I548" t="s">
        <v>7852</v>
      </c>
      <c r="J548">
        <v>15</v>
      </c>
      <c r="K548">
        <v>0.81</v>
      </c>
      <c r="L548">
        <v>36</v>
      </c>
      <c r="M548">
        <v>17</v>
      </c>
      <c r="N548" t="s">
        <v>7655</v>
      </c>
      <c r="P548">
        <v>43</v>
      </c>
      <c r="Q548" t="s">
        <v>7784</v>
      </c>
      <c r="R548" t="s">
        <v>7774</v>
      </c>
      <c r="S548" t="s">
        <v>7253</v>
      </c>
      <c r="T548" t="s">
        <v>7383</v>
      </c>
      <c r="U548" t="s">
        <v>7383</v>
      </c>
      <c r="V548">
        <v>5.56</v>
      </c>
      <c r="W548" t="s">
        <v>7947</v>
      </c>
      <c r="X548">
        <v>1.8</v>
      </c>
      <c r="Y548" t="s">
        <v>7774</v>
      </c>
      <c r="Z548" t="s">
        <v>7879</v>
      </c>
      <c r="AA548" t="s">
        <v>7774</v>
      </c>
      <c r="AB548">
        <v>10</v>
      </c>
      <c r="AE548" t="s">
        <v>5683</v>
      </c>
      <c r="AF548">
        <v>42.758865749999998</v>
      </c>
      <c r="AG548">
        <v>-82.037755869999998</v>
      </c>
      <c r="AH548">
        <v>201.5</v>
      </c>
      <c r="AI548">
        <v>290</v>
      </c>
      <c r="AK548">
        <v>15</v>
      </c>
      <c r="AL548">
        <v>986</v>
      </c>
      <c r="AM548">
        <v>7.0789999999999997</v>
      </c>
      <c r="AN548">
        <v>-407.87900000000002</v>
      </c>
      <c r="AO548">
        <v>2076</v>
      </c>
      <c r="AP548">
        <v>2064</v>
      </c>
      <c r="AS548">
        <v>1.21</v>
      </c>
      <c r="AT548">
        <v>1.21</v>
      </c>
      <c r="AV548">
        <v>2.09</v>
      </c>
      <c r="AW548">
        <v>2.1</v>
      </c>
      <c r="BC548">
        <v>0.56000000000000005</v>
      </c>
      <c r="BD548">
        <v>36</v>
      </c>
      <c r="BE548" t="s">
        <v>8723</v>
      </c>
      <c r="BF548" t="s">
        <v>4851</v>
      </c>
      <c r="BG548">
        <v>547</v>
      </c>
      <c r="BH548" t="s">
        <v>7852</v>
      </c>
      <c r="BI548" t="s">
        <v>7773</v>
      </c>
      <c r="BJ548">
        <v>547</v>
      </c>
      <c r="BK548">
        <v>3030</v>
      </c>
      <c r="BL548">
        <v>883</v>
      </c>
      <c r="BM548">
        <v>43</v>
      </c>
      <c r="BN548" t="s">
        <v>8660</v>
      </c>
      <c r="BR548">
        <v>13</v>
      </c>
      <c r="BS548">
        <v>0.67</v>
      </c>
      <c r="BT548">
        <v>0.6</v>
      </c>
      <c r="BU548">
        <v>0.59</v>
      </c>
      <c r="BV548">
        <v>42.758865749999998</v>
      </c>
      <c r="BW548">
        <v>-82.037755869999998</v>
      </c>
      <c r="BX548">
        <v>4734559.9369999999</v>
      </c>
      <c r="BY548">
        <v>201.471</v>
      </c>
      <c r="BZ548">
        <v>265.3</v>
      </c>
      <c r="CA548" t="s">
        <v>7464</v>
      </c>
      <c r="CB548">
        <v>7</v>
      </c>
      <c r="CC548">
        <v>10</v>
      </c>
      <c r="CD548">
        <v>11</v>
      </c>
      <c r="CE548">
        <v>11</v>
      </c>
      <c r="CF548" t="s">
        <v>5677</v>
      </c>
      <c r="CG548">
        <v>414</v>
      </c>
      <c r="CH548" t="s">
        <v>5823</v>
      </c>
      <c r="CI548" t="s">
        <v>8661</v>
      </c>
      <c r="CJ548">
        <v>5.56</v>
      </c>
    </row>
    <row r="549" spans="1:89" x14ac:dyDescent="0.35">
      <c r="A549" t="s">
        <v>4851</v>
      </c>
      <c r="B549">
        <v>548</v>
      </c>
      <c r="C549" t="s">
        <v>7778</v>
      </c>
      <c r="D549">
        <v>884</v>
      </c>
      <c r="E549">
        <v>2864.5079999999998</v>
      </c>
      <c r="F549">
        <v>10</v>
      </c>
      <c r="G549" t="s">
        <v>7782</v>
      </c>
      <c r="H549" t="s">
        <v>7773</v>
      </c>
      <c r="I549" t="s">
        <v>5753</v>
      </c>
      <c r="J549">
        <v>15</v>
      </c>
      <c r="K549">
        <v>0.81</v>
      </c>
      <c r="L549">
        <v>12</v>
      </c>
      <c r="M549">
        <v>9</v>
      </c>
      <c r="N549" t="s">
        <v>7651</v>
      </c>
      <c r="P549">
        <v>43</v>
      </c>
      <c r="Q549" t="s">
        <v>7784</v>
      </c>
      <c r="R549" t="s">
        <v>7774</v>
      </c>
      <c r="S549" t="s">
        <v>7253</v>
      </c>
      <c r="T549" t="s">
        <v>7383</v>
      </c>
      <c r="U549" t="s">
        <v>7383</v>
      </c>
      <c r="V549">
        <v>5.56</v>
      </c>
      <c r="W549" t="s">
        <v>7947</v>
      </c>
      <c r="X549">
        <v>1.8</v>
      </c>
      <c r="Y549" t="s">
        <v>7774</v>
      </c>
      <c r="Z549" t="s">
        <v>7783</v>
      </c>
      <c r="AA549" t="s">
        <v>7774</v>
      </c>
      <c r="AE549" t="s">
        <v>5678</v>
      </c>
      <c r="AF549">
        <v>42.758865540000002</v>
      </c>
      <c r="AG549">
        <v>-82.037755880000006</v>
      </c>
      <c r="AH549">
        <v>201.5</v>
      </c>
      <c r="AI549">
        <v>290</v>
      </c>
      <c r="AK549">
        <v>15</v>
      </c>
      <c r="AL549">
        <v>986</v>
      </c>
      <c r="AM549">
        <v>7.1020000000000003</v>
      </c>
      <c r="AN549">
        <v>-415.25900000000001</v>
      </c>
      <c r="AO549">
        <v>2109</v>
      </c>
      <c r="AP549">
        <v>2111</v>
      </c>
      <c r="AS549">
        <v>1.23</v>
      </c>
      <c r="AT549">
        <v>1.23</v>
      </c>
      <c r="AV549">
        <v>2.14</v>
      </c>
      <c r="AW549">
        <v>2.14</v>
      </c>
      <c r="BC549">
        <v>0.81</v>
      </c>
      <c r="BD549">
        <v>12</v>
      </c>
      <c r="BE549" t="s">
        <v>2036</v>
      </c>
      <c r="BF549" t="s">
        <v>4851</v>
      </c>
      <c r="BG549">
        <v>548</v>
      </c>
      <c r="BH549" t="s">
        <v>5753</v>
      </c>
      <c r="BI549" t="s">
        <v>7773</v>
      </c>
      <c r="BJ549">
        <v>548</v>
      </c>
      <c r="BK549">
        <v>3030</v>
      </c>
      <c r="BL549">
        <v>883</v>
      </c>
      <c r="BM549">
        <v>43</v>
      </c>
      <c r="BR549">
        <v>13</v>
      </c>
      <c r="BS549">
        <v>0.66</v>
      </c>
      <c r="BT549">
        <v>0.57999999999999996</v>
      </c>
      <c r="BU549">
        <v>0.57999999999999996</v>
      </c>
      <c r="BV549">
        <v>42.758865540000002</v>
      </c>
      <c r="BW549">
        <v>-82.037755880000006</v>
      </c>
      <c r="BX549">
        <v>4734559.9129999997</v>
      </c>
      <c r="BY549">
        <v>201.471</v>
      </c>
      <c r="BZ549">
        <v>265.3</v>
      </c>
      <c r="CA549" t="s">
        <v>7464</v>
      </c>
      <c r="CB549">
        <v>7</v>
      </c>
      <c r="CC549">
        <v>10</v>
      </c>
      <c r="CD549">
        <v>12</v>
      </c>
      <c r="CE549">
        <v>12</v>
      </c>
      <c r="CF549" t="s">
        <v>5677</v>
      </c>
      <c r="CG549">
        <v>414</v>
      </c>
      <c r="CH549" t="s">
        <v>3290</v>
      </c>
      <c r="CI549" t="s">
        <v>7332</v>
      </c>
      <c r="CJ549">
        <v>5.56</v>
      </c>
      <c r="CK549">
        <v>1.9</v>
      </c>
    </row>
    <row r="550" spans="1:89" x14ac:dyDescent="0.35">
      <c r="A550" t="s">
        <v>4852</v>
      </c>
      <c r="B550">
        <v>549</v>
      </c>
      <c r="C550" t="s">
        <v>7778</v>
      </c>
      <c r="D550">
        <v>885</v>
      </c>
      <c r="E550">
        <v>2865.1039999999998</v>
      </c>
      <c r="F550">
        <v>10</v>
      </c>
      <c r="G550" t="s">
        <v>7782</v>
      </c>
      <c r="H550" t="s">
        <v>7773</v>
      </c>
      <c r="I550" t="s">
        <v>5753</v>
      </c>
      <c r="J550">
        <v>15</v>
      </c>
      <c r="K550">
        <v>0.86</v>
      </c>
      <c r="L550">
        <v>14</v>
      </c>
      <c r="M550">
        <v>10</v>
      </c>
      <c r="N550" t="s">
        <v>7948</v>
      </c>
      <c r="Q550" t="s">
        <v>7784</v>
      </c>
      <c r="R550" t="s">
        <v>7774</v>
      </c>
      <c r="S550" t="s">
        <v>7253</v>
      </c>
      <c r="T550" t="s">
        <v>7383</v>
      </c>
      <c r="U550" t="s">
        <v>7383</v>
      </c>
      <c r="V550">
        <v>5.56</v>
      </c>
      <c r="W550" t="s">
        <v>7947</v>
      </c>
      <c r="X550">
        <v>1.8</v>
      </c>
      <c r="Y550" t="s">
        <v>7774</v>
      </c>
      <c r="Z550" t="s">
        <v>7783</v>
      </c>
      <c r="AA550" t="s">
        <v>7774</v>
      </c>
      <c r="AE550" t="s">
        <v>5678</v>
      </c>
      <c r="AF550">
        <v>42.758860140000003</v>
      </c>
      <c r="AG550">
        <v>-82.037756090000002</v>
      </c>
      <c r="AH550">
        <v>201.5</v>
      </c>
      <c r="AI550">
        <v>290</v>
      </c>
      <c r="AK550">
        <v>15</v>
      </c>
      <c r="AL550">
        <v>986</v>
      </c>
      <c r="AM550">
        <v>7.6970000000000001</v>
      </c>
      <c r="AN550">
        <v>-390.923</v>
      </c>
      <c r="AO550">
        <v>2104</v>
      </c>
      <c r="AP550">
        <v>2107</v>
      </c>
      <c r="AS550">
        <v>1.23</v>
      </c>
      <c r="AT550">
        <v>1.23</v>
      </c>
      <c r="AV550">
        <v>2.14</v>
      </c>
      <c r="AW550">
        <v>2.13</v>
      </c>
      <c r="BC550">
        <v>0.86</v>
      </c>
      <c r="BD550">
        <v>14</v>
      </c>
      <c r="BE550" t="s">
        <v>2037</v>
      </c>
      <c r="BF550" t="s">
        <v>4852</v>
      </c>
      <c r="BG550">
        <v>549</v>
      </c>
      <c r="BH550" t="s">
        <v>5753</v>
      </c>
      <c r="BI550" t="s">
        <v>7773</v>
      </c>
      <c r="BJ550">
        <v>549</v>
      </c>
      <c r="BK550">
        <v>3030</v>
      </c>
      <c r="BR550">
        <v>13</v>
      </c>
      <c r="BS550">
        <v>0.66</v>
      </c>
      <c r="BT550">
        <v>0.59</v>
      </c>
      <c r="BU550">
        <v>0.59</v>
      </c>
      <c r="BV550">
        <v>42.758860140000003</v>
      </c>
      <c r="BW550">
        <v>-82.037756090000002</v>
      </c>
      <c r="BX550">
        <v>4734559.3140000002</v>
      </c>
      <c r="BY550">
        <v>201.471</v>
      </c>
      <c r="BZ550">
        <v>275.39999999999998</v>
      </c>
      <c r="CA550" t="s">
        <v>7653</v>
      </c>
      <c r="CB550">
        <v>7</v>
      </c>
      <c r="CC550">
        <v>10</v>
      </c>
      <c r="CD550">
        <v>12</v>
      </c>
      <c r="CE550">
        <v>12</v>
      </c>
      <c r="CF550" t="s">
        <v>5677</v>
      </c>
      <c r="CG550">
        <v>414</v>
      </c>
      <c r="CH550" t="s">
        <v>3290</v>
      </c>
      <c r="CI550" t="s">
        <v>7332</v>
      </c>
      <c r="CJ550">
        <v>5.56</v>
      </c>
      <c r="CK550">
        <v>1.8</v>
      </c>
    </row>
    <row r="551" spans="1:89" x14ac:dyDescent="0.35">
      <c r="A551" t="s">
        <v>4853</v>
      </c>
      <c r="B551">
        <v>550</v>
      </c>
      <c r="C551" t="s">
        <v>7778</v>
      </c>
      <c r="D551">
        <v>886</v>
      </c>
      <c r="E551">
        <v>2865.2159999999999</v>
      </c>
      <c r="F551">
        <v>10</v>
      </c>
      <c r="G551" t="s">
        <v>7782</v>
      </c>
      <c r="H551" t="s">
        <v>7773</v>
      </c>
      <c r="I551" t="s">
        <v>5753</v>
      </c>
      <c r="J551">
        <v>10</v>
      </c>
      <c r="K551">
        <v>0.57999999999999996</v>
      </c>
      <c r="L551">
        <v>10</v>
      </c>
      <c r="M551">
        <v>9</v>
      </c>
      <c r="N551" t="s">
        <v>7653</v>
      </c>
      <c r="Q551" t="s">
        <v>7784</v>
      </c>
      <c r="R551" t="s">
        <v>7774</v>
      </c>
      <c r="S551" t="s">
        <v>7253</v>
      </c>
      <c r="T551" t="s">
        <v>7383</v>
      </c>
      <c r="U551" t="s">
        <v>7383</v>
      </c>
      <c r="V551">
        <v>5.56</v>
      </c>
      <c r="W551" t="s">
        <v>7947</v>
      </c>
      <c r="X551">
        <v>1.9</v>
      </c>
      <c r="Y551" t="s">
        <v>7774</v>
      </c>
      <c r="Z551" t="s">
        <v>7789</v>
      </c>
      <c r="AA551" t="s">
        <v>7774</v>
      </c>
      <c r="AE551" t="s">
        <v>5678</v>
      </c>
      <c r="AF551">
        <v>42.758859110000003</v>
      </c>
      <c r="AG551">
        <v>-82.037756130000005</v>
      </c>
      <c r="AH551">
        <v>201.5</v>
      </c>
      <c r="AI551">
        <v>290</v>
      </c>
      <c r="AK551">
        <v>15</v>
      </c>
      <c r="AL551">
        <v>986</v>
      </c>
      <c r="AM551">
        <v>7.8109999999999999</v>
      </c>
      <c r="AN551">
        <v>-396.25799999999998</v>
      </c>
      <c r="AO551">
        <v>2115</v>
      </c>
      <c r="AP551">
        <v>2116</v>
      </c>
      <c r="AS551">
        <v>1.24</v>
      </c>
      <c r="AT551">
        <v>1.24</v>
      </c>
      <c r="AV551">
        <v>2.15</v>
      </c>
      <c r="AW551">
        <v>2.14</v>
      </c>
      <c r="BC551">
        <v>0.57999999999999996</v>
      </c>
      <c r="BD551">
        <v>10</v>
      </c>
      <c r="BE551" t="s">
        <v>2038</v>
      </c>
      <c r="BF551" t="s">
        <v>4853</v>
      </c>
      <c r="BG551">
        <v>550</v>
      </c>
      <c r="BH551" t="s">
        <v>5753</v>
      </c>
      <c r="BI551" t="s">
        <v>7773</v>
      </c>
      <c r="BJ551">
        <v>550</v>
      </c>
      <c r="BK551">
        <v>3030</v>
      </c>
      <c r="BR551">
        <v>13</v>
      </c>
      <c r="BS551">
        <v>0.66</v>
      </c>
      <c r="BT551">
        <v>0.57999999999999996</v>
      </c>
      <c r="BU551">
        <v>0.57999999999999996</v>
      </c>
      <c r="BV551">
        <v>42.758859110000003</v>
      </c>
      <c r="BW551">
        <v>-82.037756130000005</v>
      </c>
      <c r="BX551">
        <v>4734559.199</v>
      </c>
      <c r="BY551">
        <v>201.471</v>
      </c>
      <c r="BZ551">
        <v>273.39999999999998</v>
      </c>
      <c r="CA551" t="s">
        <v>7650</v>
      </c>
      <c r="CB551">
        <v>7</v>
      </c>
      <c r="CC551">
        <v>10</v>
      </c>
      <c r="CD551">
        <v>12</v>
      </c>
      <c r="CE551">
        <v>12</v>
      </c>
      <c r="CF551" t="s">
        <v>5677</v>
      </c>
      <c r="CG551">
        <v>414</v>
      </c>
      <c r="CH551" t="s">
        <v>3290</v>
      </c>
      <c r="CI551" t="s">
        <v>7332</v>
      </c>
      <c r="CJ551">
        <v>5.56</v>
      </c>
      <c r="CK551">
        <v>1.8</v>
      </c>
    </row>
    <row r="552" spans="1:89" x14ac:dyDescent="0.35">
      <c r="A552" t="s">
        <v>4854</v>
      </c>
      <c r="B552">
        <v>551</v>
      </c>
      <c r="C552" t="s">
        <v>7778</v>
      </c>
      <c r="D552">
        <v>887</v>
      </c>
      <c r="E552">
        <v>2865.4319999999998</v>
      </c>
      <c r="F552">
        <v>10</v>
      </c>
      <c r="G552" t="s">
        <v>7782</v>
      </c>
      <c r="H552" t="s">
        <v>7773</v>
      </c>
      <c r="I552" t="s">
        <v>5753</v>
      </c>
      <c r="J552">
        <v>13</v>
      </c>
      <c r="K552">
        <v>0.75</v>
      </c>
      <c r="L552">
        <v>7</v>
      </c>
      <c r="M552">
        <v>11</v>
      </c>
      <c r="N552" t="s">
        <v>7498</v>
      </c>
      <c r="P552">
        <v>44</v>
      </c>
      <c r="Q552" t="s">
        <v>7805</v>
      </c>
      <c r="R552" t="s">
        <v>7774</v>
      </c>
      <c r="S552" t="s">
        <v>7253</v>
      </c>
      <c r="T552" t="s">
        <v>7383</v>
      </c>
      <c r="U552" t="s">
        <v>7383</v>
      </c>
      <c r="V552">
        <v>5.56</v>
      </c>
      <c r="W552" t="s">
        <v>7947</v>
      </c>
      <c r="X552">
        <v>1.8</v>
      </c>
      <c r="Y552" t="s">
        <v>7774</v>
      </c>
      <c r="Z552" t="s">
        <v>7786</v>
      </c>
      <c r="AA552" t="s">
        <v>7774</v>
      </c>
      <c r="AB552">
        <v>10</v>
      </c>
      <c r="AC552">
        <v>10</v>
      </c>
      <c r="AD552">
        <v>15</v>
      </c>
      <c r="AE552" t="s">
        <v>5683</v>
      </c>
      <c r="AF552">
        <v>42.758857130000003</v>
      </c>
      <c r="AG552">
        <v>-82.037756200000004</v>
      </c>
      <c r="AH552">
        <v>201.5</v>
      </c>
      <c r="AI552">
        <v>290</v>
      </c>
      <c r="AK552">
        <v>15</v>
      </c>
      <c r="AL552">
        <v>986</v>
      </c>
      <c r="AM552">
        <v>8.0289999999999999</v>
      </c>
      <c r="AN552">
        <v>-110.977</v>
      </c>
      <c r="AO552">
        <v>2117</v>
      </c>
      <c r="AP552">
        <v>2117</v>
      </c>
      <c r="AS552">
        <v>1.24</v>
      </c>
      <c r="AT552">
        <v>1.24</v>
      </c>
      <c r="AV552">
        <v>2.15</v>
      </c>
      <c r="AW552">
        <v>2.15</v>
      </c>
      <c r="BC552">
        <v>0.75</v>
      </c>
      <c r="BD552">
        <v>7</v>
      </c>
      <c r="BE552" t="s">
        <v>2039</v>
      </c>
      <c r="BF552" t="s">
        <v>4854</v>
      </c>
      <c r="BG552">
        <v>551</v>
      </c>
      <c r="BH552" t="s">
        <v>5753</v>
      </c>
      <c r="BI552" t="s">
        <v>7773</v>
      </c>
      <c r="BJ552">
        <v>551</v>
      </c>
      <c r="BK552">
        <v>3030</v>
      </c>
      <c r="BL552">
        <v>888</v>
      </c>
      <c r="BM552">
        <v>44</v>
      </c>
      <c r="BR552">
        <v>13</v>
      </c>
      <c r="BS552">
        <v>0.66</v>
      </c>
      <c r="BT552">
        <v>0.57999999999999996</v>
      </c>
      <c r="BU552">
        <v>0.57999999999999996</v>
      </c>
      <c r="BV552">
        <v>42.758857130000003</v>
      </c>
      <c r="BW552">
        <v>-82.037756200000004</v>
      </c>
      <c r="BX552">
        <v>4734558.9800000004</v>
      </c>
      <c r="BY552">
        <v>201.471</v>
      </c>
      <c r="BZ552">
        <v>130.1</v>
      </c>
      <c r="CA552" t="s">
        <v>7515</v>
      </c>
      <c r="CB552">
        <v>7</v>
      </c>
      <c r="CC552">
        <v>10</v>
      </c>
      <c r="CD552">
        <v>12</v>
      </c>
      <c r="CE552">
        <v>12</v>
      </c>
      <c r="CF552" t="s">
        <v>5752</v>
      </c>
      <c r="CG552">
        <v>414</v>
      </c>
      <c r="CH552" t="s">
        <v>3290</v>
      </c>
      <c r="CI552" t="s">
        <v>7332</v>
      </c>
      <c r="CJ552">
        <v>5.56</v>
      </c>
      <c r="CK552">
        <v>1.8</v>
      </c>
    </row>
    <row r="553" spans="1:89" hidden="1" x14ac:dyDescent="0.35">
      <c r="A553" t="s">
        <v>4856</v>
      </c>
      <c r="B553">
        <v>552</v>
      </c>
      <c r="C553" t="s">
        <v>7778</v>
      </c>
      <c r="D553">
        <v>888</v>
      </c>
      <c r="E553">
        <v>2865.4490000000001</v>
      </c>
      <c r="F553">
        <v>10</v>
      </c>
      <c r="G553" t="s">
        <v>7782</v>
      </c>
      <c r="H553" t="s">
        <v>7773</v>
      </c>
      <c r="I553" t="s">
        <v>7852</v>
      </c>
      <c r="J553">
        <v>14</v>
      </c>
      <c r="K553">
        <v>0.75</v>
      </c>
      <c r="L553">
        <v>41</v>
      </c>
      <c r="M553">
        <v>47</v>
      </c>
      <c r="N553" t="s">
        <v>7507</v>
      </c>
      <c r="P553">
        <v>44</v>
      </c>
      <c r="Q553" t="s">
        <v>7805</v>
      </c>
      <c r="R553" t="s">
        <v>7774</v>
      </c>
      <c r="S553" t="s">
        <v>7253</v>
      </c>
      <c r="T553" t="s">
        <v>7383</v>
      </c>
      <c r="U553" t="s">
        <v>7383</v>
      </c>
      <c r="V553">
        <v>5.56</v>
      </c>
      <c r="W553" t="s">
        <v>7947</v>
      </c>
      <c r="X553">
        <v>1.8</v>
      </c>
      <c r="Y553" t="s">
        <v>7774</v>
      </c>
      <c r="Z553" t="s">
        <v>7853</v>
      </c>
      <c r="AA553" t="s">
        <v>7774</v>
      </c>
      <c r="AB553">
        <v>10</v>
      </c>
      <c r="AE553" t="s">
        <v>5683</v>
      </c>
      <c r="AF553">
        <v>42.758857130000003</v>
      </c>
      <c r="AG553">
        <v>-82.037756200000004</v>
      </c>
      <c r="AH553">
        <v>201.5</v>
      </c>
      <c r="AI553">
        <v>290</v>
      </c>
      <c r="AK553">
        <v>15</v>
      </c>
      <c r="AL553">
        <v>986</v>
      </c>
      <c r="AM553">
        <v>8.0289999999999999</v>
      </c>
      <c r="AN553">
        <v>-110.977</v>
      </c>
      <c r="AO553">
        <v>2078</v>
      </c>
      <c r="AP553">
        <v>2058</v>
      </c>
      <c r="AS553">
        <v>1.2</v>
      </c>
      <c r="AT553">
        <v>1.21</v>
      </c>
      <c r="AV553">
        <v>2.09</v>
      </c>
      <c r="AW553">
        <v>2.11</v>
      </c>
      <c r="BC553">
        <v>0.45</v>
      </c>
      <c r="BD553">
        <v>41</v>
      </c>
      <c r="BE553" t="s">
        <v>8724</v>
      </c>
      <c r="BF553" t="s">
        <v>4856</v>
      </c>
      <c r="BG553">
        <v>552</v>
      </c>
      <c r="BH553" t="s">
        <v>7852</v>
      </c>
      <c r="BI553" t="s">
        <v>7773</v>
      </c>
      <c r="BJ553">
        <v>552</v>
      </c>
      <c r="BK553">
        <v>3030</v>
      </c>
      <c r="BL553">
        <v>888</v>
      </c>
      <c r="BM553">
        <v>44</v>
      </c>
      <c r="BN553" t="s">
        <v>8660</v>
      </c>
      <c r="BR553">
        <v>13</v>
      </c>
      <c r="BS553">
        <v>0.67</v>
      </c>
      <c r="BT553">
        <v>0.6</v>
      </c>
      <c r="BU553">
        <v>0.59</v>
      </c>
      <c r="BV553">
        <v>42.758857130000003</v>
      </c>
      <c r="BW553">
        <v>-82.037756200000004</v>
      </c>
      <c r="BX553">
        <v>4734558.9800000004</v>
      </c>
      <c r="BY553">
        <v>201.471</v>
      </c>
      <c r="BZ553">
        <v>130.1</v>
      </c>
      <c r="CA553" t="s">
        <v>7515</v>
      </c>
      <c r="CB553">
        <v>7</v>
      </c>
      <c r="CC553">
        <v>10</v>
      </c>
      <c r="CD553">
        <v>11</v>
      </c>
      <c r="CE553">
        <v>11</v>
      </c>
      <c r="CF553" t="s">
        <v>5752</v>
      </c>
      <c r="CG553">
        <v>414</v>
      </c>
      <c r="CH553" t="s">
        <v>5823</v>
      </c>
      <c r="CI553" t="s">
        <v>8661</v>
      </c>
      <c r="CJ553">
        <v>5.56</v>
      </c>
    </row>
    <row r="554" spans="1:89" x14ac:dyDescent="0.35">
      <c r="A554" t="s">
        <v>4856</v>
      </c>
      <c r="B554">
        <v>553</v>
      </c>
      <c r="C554" t="s">
        <v>7778</v>
      </c>
      <c r="D554">
        <v>889</v>
      </c>
      <c r="E554">
        <v>2865.4650000000001</v>
      </c>
      <c r="F554">
        <v>10</v>
      </c>
      <c r="G554" t="s">
        <v>7782</v>
      </c>
      <c r="H554" t="s">
        <v>7773</v>
      </c>
      <c r="I554" t="s">
        <v>5753</v>
      </c>
      <c r="J554">
        <v>14</v>
      </c>
      <c r="K554">
        <v>0.75</v>
      </c>
      <c r="L554">
        <v>8</v>
      </c>
      <c r="M554">
        <v>11</v>
      </c>
      <c r="N554" t="s">
        <v>7658</v>
      </c>
      <c r="P554">
        <v>44</v>
      </c>
      <c r="Q554" t="s">
        <v>7805</v>
      </c>
      <c r="R554" t="s">
        <v>7774</v>
      </c>
      <c r="S554" t="s">
        <v>7253</v>
      </c>
      <c r="T554" t="s">
        <v>7383</v>
      </c>
      <c r="U554" t="s">
        <v>7383</v>
      </c>
      <c r="V554">
        <v>5.56</v>
      </c>
      <c r="W554" t="s">
        <v>7947</v>
      </c>
      <c r="X554">
        <v>1.8</v>
      </c>
      <c r="Y554" t="s">
        <v>7774</v>
      </c>
      <c r="Z554" t="s">
        <v>7786</v>
      </c>
      <c r="AA554" t="s">
        <v>7774</v>
      </c>
      <c r="AB554">
        <v>10</v>
      </c>
      <c r="AC554">
        <v>10</v>
      </c>
      <c r="AD554">
        <v>15</v>
      </c>
      <c r="AE554" t="s">
        <v>5683</v>
      </c>
      <c r="AF554">
        <v>42.75885684</v>
      </c>
      <c r="AG554">
        <v>-82.037756220000006</v>
      </c>
      <c r="AH554">
        <v>201.5</v>
      </c>
      <c r="AI554">
        <v>290</v>
      </c>
      <c r="AK554">
        <v>15</v>
      </c>
      <c r="AL554">
        <v>986</v>
      </c>
      <c r="AM554">
        <v>8.0619999999999994</v>
      </c>
      <c r="AN554">
        <v>-147.02799999999999</v>
      </c>
      <c r="AO554">
        <v>2115</v>
      </c>
      <c r="AP554">
        <v>2116</v>
      </c>
      <c r="AS554">
        <v>1.24</v>
      </c>
      <c r="AT554">
        <v>1.24</v>
      </c>
      <c r="AV554">
        <v>2.15</v>
      </c>
      <c r="AW554">
        <v>2.14</v>
      </c>
      <c r="BC554">
        <v>0.75</v>
      </c>
      <c r="BD554">
        <v>8</v>
      </c>
      <c r="BE554" t="s">
        <v>2040</v>
      </c>
      <c r="BF554" t="s">
        <v>4856</v>
      </c>
      <c r="BG554">
        <v>553</v>
      </c>
      <c r="BH554" t="s">
        <v>5753</v>
      </c>
      <c r="BI554" t="s">
        <v>7773</v>
      </c>
      <c r="BJ554">
        <v>553</v>
      </c>
      <c r="BK554">
        <v>3030</v>
      </c>
      <c r="BL554">
        <v>888</v>
      </c>
      <c r="BM554">
        <v>44</v>
      </c>
      <c r="BR554">
        <v>13</v>
      </c>
      <c r="BS554">
        <v>0.66</v>
      </c>
      <c r="BT554">
        <v>0.57999999999999996</v>
      </c>
      <c r="BU554">
        <v>0.57999999999999996</v>
      </c>
      <c r="BV554">
        <v>42.75885684</v>
      </c>
      <c r="BW554">
        <v>-82.037756220000006</v>
      </c>
      <c r="BX554">
        <v>4734558.9469999997</v>
      </c>
      <c r="BY554">
        <v>201.471</v>
      </c>
      <c r="BZ554">
        <v>145.19999999999999</v>
      </c>
      <c r="CA554" t="s">
        <v>7654</v>
      </c>
      <c r="CB554">
        <v>7</v>
      </c>
      <c r="CC554">
        <v>10</v>
      </c>
      <c r="CD554">
        <v>12</v>
      </c>
      <c r="CE554">
        <v>12</v>
      </c>
      <c r="CF554" t="s">
        <v>5752</v>
      </c>
      <c r="CG554">
        <v>414</v>
      </c>
      <c r="CH554" t="s">
        <v>3290</v>
      </c>
      <c r="CI554" t="s">
        <v>7332</v>
      </c>
      <c r="CJ554">
        <v>5.56</v>
      </c>
      <c r="CK554">
        <v>1.8</v>
      </c>
    </row>
    <row r="555" spans="1:89" x14ac:dyDescent="0.35">
      <c r="A555" t="s">
        <v>4858</v>
      </c>
      <c r="B555">
        <v>554</v>
      </c>
      <c r="C555" t="s">
        <v>7778</v>
      </c>
      <c r="D555">
        <v>890</v>
      </c>
      <c r="E555">
        <v>2865.4720000000002</v>
      </c>
      <c r="F555">
        <v>10</v>
      </c>
      <c r="G555" t="s">
        <v>7782</v>
      </c>
      <c r="H555" t="s">
        <v>7773</v>
      </c>
      <c r="I555" t="s">
        <v>5753</v>
      </c>
      <c r="J555">
        <v>11</v>
      </c>
      <c r="K555">
        <v>0.63</v>
      </c>
      <c r="L555">
        <v>11</v>
      </c>
      <c r="M555">
        <v>9</v>
      </c>
      <c r="N555" t="s">
        <v>7651</v>
      </c>
      <c r="Q555" t="s">
        <v>7784</v>
      </c>
      <c r="R555" t="s">
        <v>7774</v>
      </c>
      <c r="S555" t="s">
        <v>7253</v>
      </c>
      <c r="T555" t="s">
        <v>7383</v>
      </c>
      <c r="U555" t="s">
        <v>7383</v>
      </c>
      <c r="V555">
        <v>5.56</v>
      </c>
      <c r="W555" t="s">
        <v>7947</v>
      </c>
      <c r="X555">
        <v>1.8</v>
      </c>
      <c r="Y555" t="s">
        <v>7774</v>
      </c>
      <c r="Z555" t="s">
        <v>7783</v>
      </c>
      <c r="AA555" t="s">
        <v>7774</v>
      </c>
      <c r="AE555" t="s">
        <v>5678</v>
      </c>
      <c r="AF555">
        <v>42.758856790000003</v>
      </c>
      <c r="AG555">
        <v>-82.037756220000006</v>
      </c>
      <c r="AH555">
        <v>201.5</v>
      </c>
      <c r="AI555">
        <v>290</v>
      </c>
      <c r="AK555">
        <v>15</v>
      </c>
      <c r="AL555">
        <v>986</v>
      </c>
      <c r="AM555">
        <v>8.0670000000000002</v>
      </c>
      <c r="AN555">
        <v>-415.41699999999997</v>
      </c>
      <c r="AO555">
        <v>2114</v>
      </c>
      <c r="AP555">
        <v>2115</v>
      </c>
      <c r="AS555">
        <v>1.23</v>
      </c>
      <c r="AT555">
        <v>1.23</v>
      </c>
      <c r="AV555">
        <v>2.14</v>
      </c>
      <c r="AW555">
        <v>2.14</v>
      </c>
      <c r="BC555">
        <v>0.63</v>
      </c>
      <c r="BD555">
        <v>11</v>
      </c>
      <c r="BE555" t="s">
        <v>2041</v>
      </c>
      <c r="BF555" t="s">
        <v>4858</v>
      </c>
      <c r="BG555">
        <v>554</v>
      </c>
      <c r="BH555" t="s">
        <v>5753</v>
      </c>
      <c r="BI555" t="s">
        <v>7773</v>
      </c>
      <c r="BJ555">
        <v>554</v>
      </c>
      <c r="BK555">
        <v>3030</v>
      </c>
      <c r="BR555">
        <v>13</v>
      </c>
      <c r="BS555">
        <v>0.66</v>
      </c>
      <c r="BT555">
        <v>0.57999999999999996</v>
      </c>
      <c r="BU555">
        <v>0.57999999999999996</v>
      </c>
      <c r="BV555">
        <v>42.758856790000003</v>
      </c>
      <c r="BW555">
        <v>-82.037756220000006</v>
      </c>
      <c r="BX555">
        <v>4734558.9419999998</v>
      </c>
      <c r="BY555">
        <v>201.471</v>
      </c>
      <c r="BZ555">
        <v>265.39999999999998</v>
      </c>
      <c r="CA555" t="s">
        <v>7464</v>
      </c>
      <c r="CB555">
        <v>7</v>
      </c>
      <c r="CC555">
        <v>10</v>
      </c>
      <c r="CD555">
        <v>12</v>
      </c>
      <c r="CE555">
        <v>12</v>
      </c>
      <c r="CF555" t="s">
        <v>5677</v>
      </c>
      <c r="CG555">
        <v>414</v>
      </c>
      <c r="CH555" t="s">
        <v>3290</v>
      </c>
      <c r="CI555" t="s">
        <v>7332</v>
      </c>
      <c r="CJ555">
        <v>5.56</v>
      </c>
      <c r="CK555">
        <v>1.8</v>
      </c>
    </row>
    <row r="556" spans="1:89" x14ac:dyDescent="0.35">
      <c r="A556" t="s">
        <v>4859</v>
      </c>
      <c r="B556">
        <v>555</v>
      </c>
      <c r="C556" t="s">
        <v>7778</v>
      </c>
      <c r="D556">
        <v>891</v>
      </c>
      <c r="E556">
        <v>2865.6480000000001</v>
      </c>
      <c r="F556">
        <v>10</v>
      </c>
      <c r="G556" t="s">
        <v>7782</v>
      </c>
      <c r="H556" t="s">
        <v>7773</v>
      </c>
      <c r="I556" t="s">
        <v>5753</v>
      </c>
      <c r="J556">
        <v>11</v>
      </c>
      <c r="K556">
        <v>0.6</v>
      </c>
      <c r="L556">
        <v>10</v>
      </c>
      <c r="M556">
        <v>10</v>
      </c>
      <c r="N556" t="s">
        <v>7652</v>
      </c>
      <c r="Q556" t="s">
        <v>7784</v>
      </c>
      <c r="R556" t="s">
        <v>7774</v>
      </c>
      <c r="S556" t="s">
        <v>7253</v>
      </c>
      <c r="T556" t="s">
        <v>7383</v>
      </c>
      <c r="U556" t="s">
        <v>7383</v>
      </c>
      <c r="V556">
        <v>5.56</v>
      </c>
      <c r="W556" t="s">
        <v>7947</v>
      </c>
      <c r="X556">
        <v>1.9</v>
      </c>
      <c r="Y556" t="s">
        <v>7774</v>
      </c>
      <c r="Z556" t="s">
        <v>7783</v>
      </c>
      <c r="AA556" t="s">
        <v>7774</v>
      </c>
      <c r="AE556" t="s">
        <v>5678</v>
      </c>
      <c r="AF556">
        <v>42.758855189999998</v>
      </c>
      <c r="AG556">
        <v>-82.037756279999996</v>
      </c>
      <c r="AH556">
        <v>201.5</v>
      </c>
      <c r="AI556">
        <v>290</v>
      </c>
      <c r="AK556">
        <v>15</v>
      </c>
      <c r="AL556">
        <v>986</v>
      </c>
      <c r="AM556">
        <v>8.2430000000000003</v>
      </c>
      <c r="AN556">
        <v>-389.23500000000001</v>
      </c>
      <c r="AO556">
        <v>2114</v>
      </c>
      <c r="AP556">
        <v>2115</v>
      </c>
      <c r="AS556">
        <v>1.24</v>
      </c>
      <c r="AT556">
        <v>1.23</v>
      </c>
      <c r="AV556">
        <v>2.14</v>
      </c>
      <c r="AW556">
        <v>2.14</v>
      </c>
      <c r="BC556">
        <v>0.6</v>
      </c>
      <c r="BD556">
        <v>10</v>
      </c>
      <c r="BE556" t="s">
        <v>2042</v>
      </c>
      <c r="BF556" t="s">
        <v>4859</v>
      </c>
      <c r="BG556">
        <v>555</v>
      </c>
      <c r="BH556" t="s">
        <v>5753</v>
      </c>
      <c r="BI556" t="s">
        <v>7773</v>
      </c>
      <c r="BJ556">
        <v>555</v>
      </c>
      <c r="BK556">
        <v>3030</v>
      </c>
      <c r="BR556">
        <v>13</v>
      </c>
      <c r="BS556">
        <v>0.66</v>
      </c>
      <c r="BT556">
        <v>0.57999999999999996</v>
      </c>
      <c r="BU556">
        <v>0.57999999999999996</v>
      </c>
      <c r="BV556">
        <v>42.758855189999998</v>
      </c>
      <c r="BW556">
        <v>-82.037756279999996</v>
      </c>
      <c r="BX556">
        <v>4734558.7649999997</v>
      </c>
      <c r="BY556">
        <v>201.471</v>
      </c>
      <c r="BZ556">
        <v>276.2</v>
      </c>
      <c r="CA556" t="s">
        <v>7647</v>
      </c>
      <c r="CB556">
        <v>7</v>
      </c>
      <c r="CC556">
        <v>10</v>
      </c>
      <c r="CD556">
        <v>12</v>
      </c>
      <c r="CE556">
        <v>12</v>
      </c>
      <c r="CF556" t="s">
        <v>5677</v>
      </c>
      <c r="CG556">
        <v>414</v>
      </c>
      <c r="CH556" t="s">
        <v>3290</v>
      </c>
      <c r="CI556" t="s">
        <v>7332</v>
      </c>
      <c r="CJ556">
        <v>5.56</v>
      </c>
      <c r="CK556">
        <v>1.8</v>
      </c>
    </row>
    <row r="557" spans="1:89" x14ac:dyDescent="0.35">
      <c r="A557" t="s">
        <v>4860</v>
      </c>
      <c r="B557">
        <v>556</v>
      </c>
      <c r="C557" t="s">
        <v>7778</v>
      </c>
      <c r="D557">
        <v>892</v>
      </c>
      <c r="E557">
        <v>2865.7469999999998</v>
      </c>
      <c r="F557">
        <v>10</v>
      </c>
      <c r="G557" t="s">
        <v>7782</v>
      </c>
      <c r="H557" t="s">
        <v>7773</v>
      </c>
      <c r="I557" t="s">
        <v>5753</v>
      </c>
      <c r="J557">
        <v>10</v>
      </c>
      <c r="K557">
        <v>0.56000000000000005</v>
      </c>
      <c r="L557">
        <v>6</v>
      </c>
      <c r="M557">
        <v>6</v>
      </c>
      <c r="N557" t="s">
        <v>7329</v>
      </c>
      <c r="P557">
        <v>45</v>
      </c>
      <c r="Q557" t="s">
        <v>7784</v>
      </c>
      <c r="R557" t="s">
        <v>7774</v>
      </c>
      <c r="S557" t="s">
        <v>7253</v>
      </c>
      <c r="T557" t="s">
        <v>7383</v>
      </c>
      <c r="U557" t="s">
        <v>7383</v>
      </c>
      <c r="V557">
        <v>5.56</v>
      </c>
      <c r="W557" t="s">
        <v>7947</v>
      </c>
      <c r="X557">
        <v>1.8</v>
      </c>
      <c r="Y557" t="s">
        <v>7774</v>
      </c>
      <c r="Z557" t="s">
        <v>7789</v>
      </c>
      <c r="AA557" t="s">
        <v>7774</v>
      </c>
      <c r="AE557" t="s">
        <v>5678</v>
      </c>
      <c r="AF557">
        <v>42.75885427</v>
      </c>
      <c r="AG557">
        <v>-82.037756310000006</v>
      </c>
      <c r="AH557">
        <v>201.5</v>
      </c>
      <c r="AI557">
        <v>290</v>
      </c>
      <c r="AK557">
        <v>15</v>
      </c>
      <c r="AL557">
        <v>986</v>
      </c>
      <c r="AM557">
        <v>8.3450000000000006</v>
      </c>
      <c r="AN557">
        <v>-409.803</v>
      </c>
      <c r="AO557">
        <v>2118</v>
      </c>
      <c r="AP557">
        <v>2118</v>
      </c>
      <c r="AS557">
        <v>1.24</v>
      </c>
      <c r="AT557">
        <v>1.24</v>
      </c>
      <c r="AV557">
        <v>2.15</v>
      </c>
      <c r="AW557">
        <v>2.15</v>
      </c>
      <c r="BC557">
        <v>0.56000000000000005</v>
      </c>
      <c r="BD557">
        <v>6</v>
      </c>
      <c r="BE557" t="s">
        <v>2043</v>
      </c>
      <c r="BF557" t="s">
        <v>4860</v>
      </c>
      <c r="BG557">
        <v>556</v>
      </c>
      <c r="BH557" t="s">
        <v>5753</v>
      </c>
      <c r="BI557" t="s">
        <v>7773</v>
      </c>
      <c r="BJ557">
        <v>556</v>
      </c>
      <c r="BK557">
        <v>3030</v>
      </c>
      <c r="BL557">
        <v>893</v>
      </c>
      <c r="BM557">
        <v>45</v>
      </c>
      <c r="BR557">
        <v>13</v>
      </c>
      <c r="BS557">
        <v>0.65</v>
      </c>
      <c r="BT557">
        <v>0.57999999999999996</v>
      </c>
      <c r="BU557">
        <v>0.57999999999999996</v>
      </c>
      <c r="BV557">
        <v>42.75885427</v>
      </c>
      <c r="BW557">
        <v>-82.037756310000006</v>
      </c>
      <c r="BX557">
        <v>4734558.6619999995</v>
      </c>
      <c r="BY557">
        <v>201.471</v>
      </c>
      <c r="BZ557">
        <v>268.89999999999998</v>
      </c>
      <c r="CA557" t="s">
        <v>7655</v>
      </c>
      <c r="CB557">
        <v>7</v>
      </c>
      <c r="CC557">
        <v>10</v>
      </c>
      <c r="CD557">
        <v>12</v>
      </c>
      <c r="CE557">
        <v>12</v>
      </c>
      <c r="CF557" t="s">
        <v>5677</v>
      </c>
      <c r="CG557">
        <v>414</v>
      </c>
      <c r="CH557" t="s">
        <v>3290</v>
      </c>
      <c r="CI557" t="s">
        <v>7332</v>
      </c>
      <c r="CJ557">
        <v>5.56</v>
      </c>
      <c r="CK557">
        <v>1.8</v>
      </c>
    </row>
    <row r="558" spans="1:89" hidden="1" x14ac:dyDescent="0.35">
      <c r="A558" t="s">
        <v>4861</v>
      </c>
      <c r="B558">
        <v>557</v>
      </c>
      <c r="C558" t="s">
        <v>7778</v>
      </c>
      <c r="D558">
        <v>893</v>
      </c>
      <c r="E558">
        <v>2865.7809999999999</v>
      </c>
      <c r="F558">
        <v>10</v>
      </c>
      <c r="G558" t="s">
        <v>7782</v>
      </c>
      <c r="H558" t="s">
        <v>7773</v>
      </c>
      <c r="I558" t="s">
        <v>7852</v>
      </c>
      <c r="J558">
        <v>13</v>
      </c>
      <c r="K558">
        <v>0.72</v>
      </c>
      <c r="L558">
        <v>73</v>
      </c>
      <c r="M558">
        <v>15</v>
      </c>
      <c r="N558" t="s">
        <v>7656</v>
      </c>
      <c r="P558">
        <v>45</v>
      </c>
      <c r="Q558" t="s">
        <v>7784</v>
      </c>
      <c r="R558" t="s">
        <v>7774</v>
      </c>
      <c r="S558" t="s">
        <v>7253</v>
      </c>
      <c r="T558" t="s">
        <v>7383</v>
      </c>
      <c r="U558" t="s">
        <v>7383</v>
      </c>
      <c r="V558">
        <v>5.56</v>
      </c>
      <c r="W558" t="s">
        <v>7947</v>
      </c>
      <c r="X558">
        <v>1.8</v>
      </c>
      <c r="Y558" t="s">
        <v>7774</v>
      </c>
      <c r="Z558" t="s">
        <v>7879</v>
      </c>
      <c r="AA558" t="s">
        <v>7774</v>
      </c>
      <c r="AE558" t="s">
        <v>5939</v>
      </c>
      <c r="AF558">
        <v>42.75885427</v>
      </c>
      <c r="AG558">
        <v>-82.037756310000006</v>
      </c>
      <c r="AH558">
        <v>201.5</v>
      </c>
      <c r="AI558">
        <v>290</v>
      </c>
      <c r="AK558">
        <v>15</v>
      </c>
      <c r="AL558">
        <v>986</v>
      </c>
      <c r="AM558">
        <v>8.3450000000000006</v>
      </c>
      <c r="AN558">
        <v>-403.911</v>
      </c>
      <c r="AO558">
        <v>2053</v>
      </c>
      <c r="AP558">
        <v>2010</v>
      </c>
      <c r="AS558">
        <v>1.17</v>
      </c>
      <c r="AT558">
        <v>1.2</v>
      </c>
      <c r="AV558">
        <v>2.04</v>
      </c>
      <c r="AW558">
        <v>2.08</v>
      </c>
      <c r="BC558">
        <v>0.39</v>
      </c>
      <c r="BD558">
        <v>73</v>
      </c>
      <c r="BE558" t="s">
        <v>8725</v>
      </c>
      <c r="BF558" t="s">
        <v>4861</v>
      </c>
      <c r="BG558">
        <v>557</v>
      </c>
      <c r="BH558" t="s">
        <v>7852</v>
      </c>
      <c r="BI558" t="s">
        <v>7773</v>
      </c>
      <c r="BJ558">
        <v>557</v>
      </c>
      <c r="BK558">
        <v>3030</v>
      </c>
      <c r="BL558">
        <v>893</v>
      </c>
      <c r="BM558">
        <v>45</v>
      </c>
      <c r="BN558" t="s">
        <v>8660</v>
      </c>
      <c r="BR558">
        <v>12</v>
      </c>
      <c r="BS558">
        <v>0.68</v>
      </c>
      <c r="BT558">
        <v>0.61</v>
      </c>
      <c r="BU558">
        <v>0.6</v>
      </c>
      <c r="BV558">
        <v>42.75885427</v>
      </c>
      <c r="BW558">
        <v>-82.037756310000006</v>
      </c>
      <c r="BX558">
        <v>4734558.6619999995</v>
      </c>
      <c r="BY558">
        <v>201.471</v>
      </c>
      <c r="BZ558">
        <v>267.89999999999998</v>
      </c>
      <c r="CA558" t="s">
        <v>7613</v>
      </c>
      <c r="CB558">
        <v>7</v>
      </c>
      <c r="CC558">
        <v>10</v>
      </c>
      <c r="CD558">
        <v>11</v>
      </c>
      <c r="CE558">
        <v>11</v>
      </c>
      <c r="CF558" t="s">
        <v>5677</v>
      </c>
      <c r="CG558">
        <v>414</v>
      </c>
      <c r="CH558" t="s">
        <v>5823</v>
      </c>
      <c r="CI558" t="s">
        <v>8661</v>
      </c>
      <c r="CJ558">
        <v>5.56</v>
      </c>
    </row>
    <row r="559" spans="1:89" x14ac:dyDescent="0.35">
      <c r="A559" t="s">
        <v>4861</v>
      </c>
      <c r="B559">
        <v>558</v>
      </c>
      <c r="C559" t="s">
        <v>7778</v>
      </c>
      <c r="D559">
        <v>894</v>
      </c>
      <c r="E559">
        <v>2865.7820000000002</v>
      </c>
      <c r="F559">
        <v>10</v>
      </c>
      <c r="G559" t="s">
        <v>7782</v>
      </c>
      <c r="H559" t="s">
        <v>7773</v>
      </c>
      <c r="I559" t="s">
        <v>5753</v>
      </c>
      <c r="J559">
        <v>13</v>
      </c>
      <c r="K559">
        <v>0.72</v>
      </c>
      <c r="L559">
        <v>8</v>
      </c>
      <c r="M559">
        <v>9</v>
      </c>
      <c r="N559" t="s">
        <v>7329</v>
      </c>
      <c r="P559">
        <v>45</v>
      </c>
      <c r="Q559" t="s">
        <v>7784</v>
      </c>
      <c r="R559" t="s">
        <v>7774</v>
      </c>
      <c r="S559" t="s">
        <v>7253</v>
      </c>
      <c r="T559" t="s">
        <v>7383</v>
      </c>
      <c r="U559" t="s">
        <v>7383</v>
      </c>
      <c r="V559">
        <v>5.56</v>
      </c>
      <c r="W559" t="s">
        <v>7947</v>
      </c>
      <c r="X559">
        <v>1.8</v>
      </c>
      <c r="Y559" t="s">
        <v>7774</v>
      </c>
      <c r="Z559" t="s">
        <v>7789</v>
      </c>
      <c r="AA559" t="s">
        <v>7774</v>
      </c>
      <c r="AE559" t="s">
        <v>5678</v>
      </c>
      <c r="AF559">
        <v>42.758853969999997</v>
      </c>
      <c r="AG559">
        <v>-82.03775632</v>
      </c>
      <c r="AH559">
        <v>201.5</v>
      </c>
      <c r="AI559">
        <v>290</v>
      </c>
      <c r="AK559">
        <v>15</v>
      </c>
      <c r="AL559">
        <v>986</v>
      </c>
      <c r="AM559">
        <v>8.3780000000000001</v>
      </c>
      <c r="AN559">
        <v>-409.39400000000001</v>
      </c>
      <c r="AO559">
        <v>2116</v>
      </c>
      <c r="AP559">
        <v>2117</v>
      </c>
      <c r="AS559">
        <v>1.24</v>
      </c>
      <c r="AT559">
        <v>1.24</v>
      </c>
      <c r="AV559">
        <v>2.15</v>
      </c>
      <c r="AW559">
        <v>2.15</v>
      </c>
      <c r="BC559">
        <v>0.72</v>
      </c>
      <c r="BD559">
        <v>8</v>
      </c>
      <c r="BE559" t="s">
        <v>2044</v>
      </c>
      <c r="BF559" t="s">
        <v>4861</v>
      </c>
      <c r="BG559">
        <v>558</v>
      </c>
      <c r="BH559" t="s">
        <v>5753</v>
      </c>
      <c r="BI559" t="s">
        <v>7773</v>
      </c>
      <c r="BJ559">
        <v>558</v>
      </c>
      <c r="BK559">
        <v>3030</v>
      </c>
      <c r="BL559">
        <v>893</v>
      </c>
      <c r="BM559">
        <v>45</v>
      </c>
      <c r="BR559">
        <v>13</v>
      </c>
      <c r="BS559">
        <v>0.66</v>
      </c>
      <c r="BT559">
        <v>0.57999999999999996</v>
      </c>
      <c r="BU559">
        <v>0.57999999999999996</v>
      </c>
      <c r="BV559">
        <v>42.758853969999997</v>
      </c>
      <c r="BW559">
        <v>-82.03775632</v>
      </c>
      <c r="BX559">
        <v>4734558.6289999997</v>
      </c>
      <c r="BY559">
        <v>201.471</v>
      </c>
      <c r="BZ559">
        <v>267.89999999999998</v>
      </c>
      <c r="CA559" t="s">
        <v>7613</v>
      </c>
      <c r="CB559">
        <v>7</v>
      </c>
      <c r="CC559">
        <v>10</v>
      </c>
      <c r="CD559">
        <v>12</v>
      </c>
      <c r="CE559">
        <v>12</v>
      </c>
      <c r="CF559" t="s">
        <v>5677</v>
      </c>
      <c r="CG559">
        <v>414</v>
      </c>
      <c r="CH559" t="s">
        <v>3290</v>
      </c>
      <c r="CI559" t="s">
        <v>7332</v>
      </c>
      <c r="CJ559">
        <v>5.56</v>
      </c>
      <c r="CK559">
        <v>1.8</v>
      </c>
    </row>
    <row r="560" spans="1:89" x14ac:dyDescent="0.35">
      <c r="A560" t="s">
        <v>4862</v>
      </c>
      <c r="B560">
        <v>559</v>
      </c>
      <c r="C560" t="s">
        <v>7778</v>
      </c>
      <c r="D560">
        <v>895</v>
      </c>
      <c r="E560">
        <v>2865.8139999999999</v>
      </c>
      <c r="F560">
        <v>10</v>
      </c>
      <c r="G560" t="s">
        <v>7782</v>
      </c>
      <c r="H560" t="s">
        <v>7773</v>
      </c>
      <c r="I560" t="s">
        <v>5753</v>
      </c>
      <c r="J560">
        <v>12</v>
      </c>
      <c r="K560">
        <v>0.66</v>
      </c>
      <c r="L560">
        <v>7</v>
      </c>
      <c r="M560">
        <v>6</v>
      </c>
      <c r="N560" t="s">
        <v>7474</v>
      </c>
      <c r="P560">
        <v>45</v>
      </c>
      <c r="Q560" t="s">
        <v>7784</v>
      </c>
      <c r="R560" t="s">
        <v>7774</v>
      </c>
      <c r="S560" t="s">
        <v>7253</v>
      </c>
      <c r="T560" t="s">
        <v>7383</v>
      </c>
      <c r="U560" t="s">
        <v>7383</v>
      </c>
      <c r="V560">
        <v>5.56</v>
      </c>
      <c r="W560" t="s">
        <v>7947</v>
      </c>
      <c r="X560">
        <v>1.8</v>
      </c>
      <c r="Y560" t="s">
        <v>7774</v>
      </c>
      <c r="Z560" t="s">
        <v>7789</v>
      </c>
      <c r="AA560" t="s">
        <v>7774</v>
      </c>
      <c r="AE560" t="s">
        <v>5678</v>
      </c>
      <c r="AF560">
        <v>42.758853670000001</v>
      </c>
      <c r="AG560">
        <v>-82.037756340000001</v>
      </c>
      <c r="AH560">
        <v>201.5</v>
      </c>
      <c r="AI560">
        <v>290</v>
      </c>
      <c r="AK560">
        <v>15</v>
      </c>
      <c r="AL560">
        <v>986</v>
      </c>
      <c r="AM560">
        <v>8.4109999999999996</v>
      </c>
      <c r="AN560">
        <v>-403.911</v>
      </c>
      <c r="AO560">
        <v>2117</v>
      </c>
      <c r="AP560">
        <v>2117</v>
      </c>
      <c r="AS560">
        <v>1.24</v>
      </c>
      <c r="AT560">
        <v>1.24</v>
      </c>
      <c r="AV560">
        <v>2.15</v>
      </c>
      <c r="AW560">
        <v>2.15</v>
      </c>
      <c r="BC560">
        <v>0.66</v>
      </c>
      <c r="BD560">
        <v>7</v>
      </c>
      <c r="BE560" t="s">
        <v>2045</v>
      </c>
      <c r="BF560" t="s">
        <v>4862</v>
      </c>
      <c r="BG560">
        <v>559</v>
      </c>
      <c r="BH560" t="s">
        <v>5753</v>
      </c>
      <c r="BI560" t="s">
        <v>7773</v>
      </c>
      <c r="BJ560">
        <v>559</v>
      </c>
      <c r="BK560">
        <v>3030</v>
      </c>
      <c r="BL560">
        <v>893</v>
      </c>
      <c r="BM560">
        <v>45</v>
      </c>
      <c r="BR560">
        <v>13</v>
      </c>
      <c r="BS560">
        <v>0.66</v>
      </c>
      <c r="BT560">
        <v>0.57999999999999996</v>
      </c>
      <c r="BU560">
        <v>0.57999999999999996</v>
      </c>
      <c r="BV560">
        <v>42.758853670000001</v>
      </c>
      <c r="BW560">
        <v>-82.037756340000001</v>
      </c>
      <c r="BX560">
        <v>4734558.5959999999</v>
      </c>
      <c r="BY560">
        <v>201.471</v>
      </c>
      <c r="BZ560">
        <v>271.5</v>
      </c>
      <c r="CA560" t="s">
        <v>7644</v>
      </c>
      <c r="CB560">
        <v>7</v>
      </c>
      <c r="CC560">
        <v>10</v>
      </c>
      <c r="CD560">
        <v>12</v>
      </c>
      <c r="CE560">
        <v>12</v>
      </c>
      <c r="CF560" t="s">
        <v>5677</v>
      </c>
      <c r="CG560">
        <v>414</v>
      </c>
      <c r="CH560" t="s">
        <v>3290</v>
      </c>
      <c r="CI560" t="s">
        <v>7332</v>
      </c>
      <c r="CJ560">
        <v>5.56</v>
      </c>
      <c r="CK560">
        <v>1.8</v>
      </c>
    </row>
    <row r="561" spans="1:89" x14ac:dyDescent="0.35">
      <c r="A561" t="s">
        <v>4863</v>
      </c>
      <c r="B561">
        <v>560</v>
      </c>
      <c r="C561" t="s">
        <v>7778</v>
      </c>
      <c r="D561">
        <v>896</v>
      </c>
      <c r="E561">
        <v>2865.922</v>
      </c>
      <c r="F561">
        <v>10</v>
      </c>
      <c r="G561" t="s">
        <v>7782</v>
      </c>
      <c r="H561" t="s">
        <v>7773</v>
      </c>
      <c r="I561" t="s">
        <v>5753</v>
      </c>
      <c r="J561">
        <v>11</v>
      </c>
      <c r="K561">
        <v>0.61</v>
      </c>
      <c r="L561">
        <v>7</v>
      </c>
      <c r="M561">
        <v>8</v>
      </c>
      <c r="N561" t="s">
        <v>7642</v>
      </c>
      <c r="Q561" t="s">
        <v>7784</v>
      </c>
      <c r="R561" t="s">
        <v>7774</v>
      </c>
      <c r="S561" t="s">
        <v>7253</v>
      </c>
      <c r="T561" t="s">
        <v>7383</v>
      </c>
      <c r="U561" t="s">
        <v>7383</v>
      </c>
      <c r="V561">
        <v>5.56</v>
      </c>
      <c r="W561" t="s">
        <v>7947</v>
      </c>
      <c r="X561">
        <v>1.8</v>
      </c>
      <c r="Y561" t="s">
        <v>7774</v>
      </c>
      <c r="Z561" t="s">
        <v>7789</v>
      </c>
      <c r="AA561" t="s">
        <v>7774</v>
      </c>
      <c r="AE561" t="s">
        <v>5678</v>
      </c>
      <c r="AF561">
        <v>42.758852689999998</v>
      </c>
      <c r="AG561">
        <v>-82.037756369999997</v>
      </c>
      <c r="AH561">
        <v>201.5</v>
      </c>
      <c r="AI561">
        <v>290</v>
      </c>
      <c r="AK561">
        <v>15</v>
      </c>
      <c r="AL561">
        <v>986</v>
      </c>
      <c r="AM561">
        <v>8.5190000000000001</v>
      </c>
      <c r="AN561">
        <v>-397.846</v>
      </c>
      <c r="AO561">
        <v>2117</v>
      </c>
      <c r="AP561">
        <v>2118</v>
      </c>
      <c r="AS561">
        <v>1.24</v>
      </c>
      <c r="AT561">
        <v>1.24</v>
      </c>
      <c r="AV561">
        <v>2.15</v>
      </c>
      <c r="AW561">
        <v>2.15</v>
      </c>
      <c r="BC561">
        <v>0.61</v>
      </c>
      <c r="BD561">
        <v>7</v>
      </c>
      <c r="BE561" t="s">
        <v>2046</v>
      </c>
      <c r="BF561" t="s">
        <v>4863</v>
      </c>
      <c r="BG561">
        <v>560</v>
      </c>
      <c r="BH561" t="s">
        <v>5753</v>
      </c>
      <c r="BI561" t="s">
        <v>7773</v>
      </c>
      <c r="BJ561">
        <v>560</v>
      </c>
      <c r="BK561">
        <v>3030</v>
      </c>
      <c r="BR561">
        <v>13</v>
      </c>
      <c r="BS561">
        <v>0.66</v>
      </c>
      <c r="BT561">
        <v>0.57999999999999996</v>
      </c>
      <c r="BU561">
        <v>0.57999999999999996</v>
      </c>
      <c r="BV561">
        <v>42.758852689999998</v>
      </c>
      <c r="BW561">
        <v>-82.037756369999997</v>
      </c>
      <c r="BX561">
        <v>4734558.4869999997</v>
      </c>
      <c r="BY561">
        <v>201.471</v>
      </c>
      <c r="BZ561">
        <v>273.10000000000002</v>
      </c>
      <c r="CA561" t="s">
        <v>7413</v>
      </c>
      <c r="CB561">
        <v>7</v>
      </c>
      <c r="CC561">
        <v>10</v>
      </c>
      <c r="CD561">
        <v>12</v>
      </c>
      <c r="CE561">
        <v>12</v>
      </c>
      <c r="CF561" t="s">
        <v>5677</v>
      </c>
      <c r="CG561">
        <v>414</v>
      </c>
      <c r="CH561" t="s">
        <v>3290</v>
      </c>
      <c r="CI561" t="s">
        <v>7332</v>
      </c>
      <c r="CJ561">
        <v>5.56</v>
      </c>
      <c r="CK561">
        <v>1.8</v>
      </c>
    </row>
    <row r="562" spans="1:89" x14ac:dyDescent="0.35">
      <c r="A562" t="s">
        <v>4865</v>
      </c>
      <c r="B562">
        <v>561</v>
      </c>
      <c r="C562" t="s">
        <v>7778</v>
      </c>
      <c r="D562">
        <v>897</v>
      </c>
      <c r="E562">
        <v>2866.3580000000002</v>
      </c>
      <c r="F562">
        <v>10</v>
      </c>
      <c r="G562" t="s">
        <v>7782</v>
      </c>
      <c r="H562" t="s">
        <v>7773</v>
      </c>
      <c r="I562" t="s">
        <v>5753</v>
      </c>
      <c r="J562">
        <v>11</v>
      </c>
      <c r="K562">
        <v>0.61</v>
      </c>
      <c r="L562">
        <v>11</v>
      </c>
      <c r="M562">
        <v>7</v>
      </c>
      <c r="N562" t="s">
        <v>7651</v>
      </c>
      <c r="P562">
        <v>46</v>
      </c>
      <c r="Q562" t="s">
        <v>7784</v>
      </c>
      <c r="R562" t="s">
        <v>7774</v>
      </c>
      <c r="S562" t="s">
        <v>7253</v>
      </c>
      <c r="T562" t="s">
        <v>7383</v>
      </c>
      <c r="U562" t="s">
        <v>7383</v>
      </c>
      <c r="V562">
        <v>5.56</v>
      </c>
      <c r="W562" t="s">
        <v>7947</v>
      </c>
      <c r="X562">
        <v>1.8</v>
      </c>
      <c r="Y562" t="s">
        <v>7774</v>
      </c>
      <c r="Z562" t="s">
        <v>7783</v>
      </c>
      <c r="AA562" t="s">
        <v>7774</v>
      </c>
      <c r="AE562" t="s">
        <v>5678</v>
      </c>
      <c r="AF562">
        <v>42.758848759999999</v>
      </c>
      <c r="AG562">
        <v>-82.037756520000002</v>
      </c>
      <c r="AH562">
        <v>201.5</v>
      </c>
      <c r="AI562">
        <v>290</v>
      </c>
      <c r="AK562">
        <v>15</v>
      </c>
      <c r="AL562">
        <v>986</v>
      </c>
      <c r="AM562">
        <v>8.9529999999999994</v>
      </c>
      <c r="AN562">
        <v>-416.245</v>
      </c>
      <c r="AO562">
        <v>2114</v>
      </c>
      <c r="AP562">
        <v>2115</v>
      </c>
      <c r="AS562">
        <v>1.23</v>
      </c>
      <c r="AT562">
        <v>1.23</v>
      </c>
      <c r="AV562">
        <v>2.14</v>
      </c>
      <c r="AW562">
        <v>2.14</v>
      </c>
      <c r="BC562">
        <v>0.61</v>
      </c>
      <c r="BD562">
        <v>11</v>
      </c>
      <c r="BE562" t="s">
        <v>2048</v>
      </c>
      <c r="BF562" t="s">
        <v>4865</v>
      </c>
      <c r="BG562">
        <v>561</v>
      </c>
      <c r="BH562" t="s">
        <v>5753</v>
      </c>
      <c r="BI562" t="s">
        <v>7773</v>
      </c>
      <c r="BJ562">
        <v>561</v>
      </c>
      <c r="BK562">
        <v>3030</v>
      </c>
      <c r="BL562">
        <v>898</v>
      </c>
      <c r="BM562">
        <v>46</v>
      </c>
      <c r="BR562">
        <v>13</v>
      </c>
      <c r="BS562">
        <v>0.66</v>
      </c>
      <c r="BT562">
        <v>0.57999999999999996</v>
      </c>
      <c r="BU562">
        <v>0.57999999999999996</v>
      </c>
      <c r="BV562">
        <v>42.758848759999999</v>
      </c>
      <c r="BW562">
        <v>-82.037756520000002</v>
      </c>
      <c r="BX562">
        <v>4734558.05</v>
      </c>
      <c r="BY562">
        <v>201.47200000000001</v>
      </c>
      <c r="BZ562">
        <v>265.8</v>
      </c>
      <c r="CA562" t="s">
        <v>7476</v>
      </c>
      <c r="CB562">
        <v>7</v>
      </c>
      <c r="CC562">
        <v>10</v>
      </c>
      <c r="CD562">
        <v>12</v>
      </c>
      <c r="CE562">
        <v>12</v>
      </c>
      <c r="CF562" t="s">
        <v>5677</v>
      </c>
      <c r="CG562">
        <v>414</v>
      </c>
      <c r="CH562" t="s">
        <v>3290</v>
      </c>
      <c r="CI562" t="s">
        <v>7332</v>
      </c>
      <c r="CJ562">
        <v>5.56</v>
      </c>
      <c r="CK562">
        <v>1.8</v>
      </c>
    </row>
    <row r="563" spans="1:89" hidden="1" x14ac:dyDescent="0.35">
      <c r="A563" t="s">
        <v>4866</v>
      </c>
      <c r="B563">
        <v>562</v>
      </c>
      <c r="C563" t="s">
        <v>7778</v>
      </c>
      <c r="D563">
        <v>898</v>
      </c>
      <c r="E563">
        <v>2866.3649999999998</v>
      </c>
      <c r="F563">
        <v>10</v>
      </c>
      <c r="G563" t="s">
        <v>7782</v>
      </c>
      <c r="H563" t="s">
        <v>7773</v>
      </c>
      <c r="I563" t="s">
        <v>7852</v>
      </c>
      <c r="J563">
        <v>11</v>
      </c>
      <c r="K563">
        <v>0.61</v>
      </c>
      <c r="L563">
        <v>25</v>
      </c>
      <c r="M563">
        <v>27</v>
      </c>
      <c r="N563" t="s">
        <v>7644</v>
      </c>
      <c r="P563">
        <v>46</v>
      </c>
      <c r="Q563" t="s">
        <v>7784</v>
      </c>
      <c r="R563" t="s">
        <v>7774</v>
      </c>
      <c r="S563" t="s">
        <v>7253</v>
      </c>
      <c r="T563" t="s">
        <v>7383</v>
      </c>
      <c r="U563" t="s">
        <v>7383</v>
      </c>
      <c r="V563">
        <v>5.56</v>
      </c>
      <c r="W563" t="s">
        <v>7947</v>
      </c>
      <c r="X563">
        <v>1.8</v>
      </c>
      <c r="Y563" t="s">
        <v>7774</v>
      </c>
      <c r="Z563" t="s">
        <v>7788</v>
      </c>
      <c r="AA563" t="s">
        <v>7774</v>
      </c>
      <c r="AE563" t="s">
        <v>5939</v>
      </c>
      <c r="AF563">
        <v>42.758848759999999</v>
      </c>
      <c r="AG563">
        <v>-82.037756520000002</v>
      </c>
      <c r="AH563">
        <v>201.5</v>
      </c>
      <c r="AI563">
        <v>290</v>
      </c>
      <c r="AK563">
        <v>15</v>
      </c>
      <c r="AL563">
        <v>986</v>
      </c>
      <c r="AM563">
        <v>8.9529999999999994</v>
      </c>
      <c r="AN563">
        <v>-396.67599999999999</v>
      </c>
      <c r="AO563">
        <v>2097</v>
      </c>
      <c r="AP563">
        <v>2097</v>
      </c>
      <c r="AS563">
        <v>1.22</v>
      </c>
      <c r="AT563">
        <v>1.22</v>
      </c>
      <c r="AV563">
        <v>2.13</v>
      </c>
      <c r="AW563">
        <v>2.13</v>
      </c>
      <c r="BC563">
        <v>0.52</v>
      </c>
      <c r="BD563">
        <v>25</v>
      </c>
      <c r="BE563" t="s">
        <v>8726</v>
      </c>
      <c r="BF563" t="s">
        <v>4866</v>
      </c>
      <c r="BG563">
        <v>562</v>
      </c>
      <c r="BH563" t="s">
        <v>7852</v>
      </c>
      <c r="BI563" t="s">
        <v>7773</v>
      </c>
      <c r="BJ563">
        <v>562</v>
      </c>
      <c r="BK563">
        <v>3030</v>
      </c>
      <c r="BL563">
        <v>898</v>
      </c>
      <c r="BM563">
        <v>46</v>
      </c>
      <c r="BN563" t="s">
        <v>8660</v>
      </c>
      <c r="BR563">
        <v>13</v>
      </c>
      <c r="BS563">
        <v>0.66</v>
      </c>
      <c r="BT563">
        <v>0.59</v>
      </c>
      <c r="BU563">
        <v>0.59</v>
      </c>
      <c r="BV563">
        <v>42.758848759999999</v>
      </c>
      <c r="BW563">
        <v>-82.037756520000002</v>
      </c>
      <c r="BX563">
        <v>4734558.05</v>
      </c>
      <c r="BY563">
        <v>201.47200000000001</v>
      </c>
      <c r="BZ563">
        <v>265.8</v>
      </c>
      <c r="CA563" t="s">
        <v>7476</v>
      </c>
      <c r="CB563">
        <v>7</v>
      </c>
      <c r="CC563">
        <v>10</v>
      </c>
      <c r="CD563">
        <v>12</v>
      </c>
      <c r="CE563">
        <v>12</v>
      </c>
      <c r="CF563" t="s">
        <v>5677</v>
      </c>
      <c r="CG563">
        <v>414</v>
      </c>
      <c r="CH563" t="s">
        <v>5823</v>
      </c>
      <c r="CI563" t="s">
        <v>8661</v>
      </c>
      <c r="CJ563">
        <v>5.56</v>
      </c>
    </row>
    <row r="564" spans="1:89" x14ac:dyDescent="0.35">
      <c r="A564" t="s">
        <v>4866</v>
      </c>
      <c r="B564">
        <v>563</v>
      </c>
      <c r="C564" t="s">
        <v>7778</v>
      </c>
      <c r="D564">
        <v>899</v>
      </c>
      <c r="E564">
        <v>2866.373</v>
      </c>
      <c r="F564">
        <v>10</v>
      </c>
      <c r="G564" t="s">
        <v>7782</v>
      </c>
      <c r="H564" t="s">
        <v>7773</v>
      </c>
      <c r="I564" t="s">
        <v>5753</v>
      </c>
      <c r="J564">
        <v>11</v>
      </c>
      <c r="K564">
        <v>0.61</v>
      </c>
      <c r="L564">
        <v>8</v>
      </c>
      <c r="M564">
        <v>8</v>
      </c>
      <c r="N564" t="s">
        <v>7653</v>
      </c>
      <c r="P564">
        <v>46</v>
      </c>
      <c r="Q564" t="s">
        <v>7784</v>
      </c>
      <c r="R564" t="s">
        <v>7774</v>
      </c>
      <c r="S564" t="s">
        <v>7253</v>
      </c>
      <c r="T564" t="s">
        <v>7383</v>
      </c>
      <c r="U564" t="s">
        <v>7383</v>
      </c>
      <c r="V564">
        <v>5.56</v>
      </c>
      <c r="W564" t="s">
        <v>7947</v>
      </c>
      <c r="X564">
        <v>1.8</v>
      </c>
      <c r="Y564" t="s">
        <v>7774</v>
      </c>
      <c r="Z564" t="s">
        <v>7789</v>
      </c>
      <c r="AA564" t="s">
        <v>7774</v>
      </c>
      <c r="AE564" t="s">
        <v>5678</v>
      </c>
      <c r="AF564">
        <v>42.7588486</v>
      </c>
      <c r="AG564">
        <v>-82.037756529999996</v>
      </c>
      <c r="AH564">
        <v>201.5</v>
      </c>
      <c r="AI564">
        <v>290</v>
      </c>
      <c r="AK564">
        <v>15</v>
      </c>
      <c r="AL564">
        <v>986</v>
      </c>
      <c r="AM564">
        <v>8.9700000000000006</v>
      </c>
      <c r="AN564">
        <v>-396.67599999999999</v>
      </c>
      <c r="AO564">
        <v>2117</v>
      </c>
      <c r="AP564">
        <v>2117</v>
      </c>
      <c r="AS564">
        <v>1.24</v>
      </c>
      <c r="AT564">
        <v>1.24</v>
      </c>
      <c r="AV564">
        <v>2.15</v>
      </c>
      <c r="AW564">
        <v>2.15</v>
      </c>
      <c r="BC564">
        <v>0.61</v>
      </c>
      <c r="BD564">
        <v>8</v>
      </c>
      <c r="BE564" t="s">
        <v>2049</v>
      </c>
      <c r="BF564" t="s">
        <v>4866</v>
      </c>
      <c r="BG564">
        <v>563</v>
      </c>
      <c r="BH564" t="s">
        <v>5753</v>
      </c>
      <c r="BI564" t="s">
        <v>7773</v>
      </c>
      <c r="BJ564">
        <v>563</v>
      </c>
      <c r="BK564">
        <v>3030</v>
      </c>
      <c r="BL564">
        <v>898</v>
      </c>
      <c r="BM564">
        <v>46</v>
      </c>
      <c r="BR564">
        <v>13</v>
      </c>
      <c r="BS564">
        <v>0.66</v>
      </c>
      <c r="BT564">
        <v>0.57999999999999996</v>
      </c>
      <c r="BU564">
        <v>0.57999999999999996</v>
      </c>
      <c r="BV564">
        <v>42.7588486</v>
      </c>
      <c r="BW564">
        <v>-82.037756529999996</v>
      </c>
      <c r="BX564">
        <v>4734558.0329999998</v>
      </c>
      <c r="BY564">
        <v>201.47200000000001</v>
      </c>
      <c r="BZ564">
        <v>273.60000000000002</v>
      </c>
      <c r="CA564" t="s">
        <v>7650</v>
      </c>
      <c r="CB564">
        <v>7</v>
      </c>
      <c r="CC564">
        <v>10</v>
      </c>
      <c r="CD564">
        <v>12</v>
      </c>
      <c r="CE564">
        <v>12</v>
      </c>
      <c r="CF564" t="s">
        <v>5677</v>
      </c>
      <c r="CG564">
        <v>414</v>
      </c>
      <c r="CH564" t="s">
        <v>3290</v>
      </c>
      <c r="CI564" t="s">
        <v>7332</v>
      </c>
      <c r="CJ564">
        <v>5.56</v>
      </c>
      <c r="CK564">
        <v>1.8</v>
      </c>
    </row>
    <row r="565" spans="1:89" x14ac:dyDescent="0.35">
      <c r="A565" t="s">
        <v>4867</v>
      </c>
      <c r="B565">
        <v>564</v>
      </c>
      <c r="C565" t="s">
        <v>7778</v>
      </c>
      <c r="D565">
        <v>900</v>
      </c>
      <c r="E565">
        <v>2866.4290000000001</v>
      </c>
      <c r="F565">
        <v>10</v>
      </c>
      <c r="G565" t="s">
        <v>7782</v>
      </c>
      <c r="H565" t="s">
        <v>7773</v>
      </c>
      <c r="I565" t="s">
        <v>5753</v>
      </c>
      <c r="J565">
        <v>10</v>
      </c>
      <c r="K565">
        <v>0.55000000000000004</v>
      </c>
      <c r="L565">
        <v>10</v>
      </c>
      <c r="M565">
        <v>9</v>
      </c>
      <c r="N565" t="s">
        <v>7413</v>
      </c>
      <c r="Q565" t="s">
        <v>7784</v>
      </c>
      <c r="R565" t="s">
        <v>7774</v>
      </c>
      <c r="S565" t="s">
        <v>7253</v>
      </c>
      <c r="T565" t="s">
        <v>7383</v>
      </c>
      <c r="U565" t="s">
        <v>7383</v>
      </c>
      <c r="V565">
        <v>5.56</v>
      </c>
      <c r="W565" t="s">
        <v>7947</v>
      </c>
      <c r="X565">
        <v>1.8</v>
      </c>
      <c r="Y565" t="s">
        <v>7774</v>
      </c>
      <c r="Z565" t="s">
        <v>7789</v>
      </c>
      <c r="AA565" t="s">
        <v>7774</v>
      </c>
      <c r="AE565" t="s">
        <v>5859</v>
      </c>
      <c r="AF565">
        <v>42.758848100000002</v>
      </c>
      <c r="AG565">
        <v>-82.037756540000004</v>
      </c>
      <c r="AH565">
        <v>201.5</v>
      </c>
      <c r="AI565">
        <v>290</v>
      </c>
      <c r="AK565">
        <v>15</v>
      </c>
      <c r="AL565">
        <v>986</v>
      </c>
      <c r="AM565">
        <v>9.0250000000000004</v>
      </c>
      <c r="AN565">
        <v>-401.14400000000001</v>
      </c>
      <c r="AO565">
        <v>2115</v>
      </c>
      <c r="AP565">
        <v>2116</v>
      </c>
      <c r="AS565">
        <v>1.24</v>
      </c>
      <c r="AT565">
        <v>1.24</v>
      </c>
      <c r="AV565">
        <v>2.15</v>
      </c>
      <c r="AW565">
        <v>2.14</v>
      </c>
      <c r="BC565">
        <v>0.55000000000000004</v>
      </c>
      <c r="BD565">
        <v>10</v>
      </c>
      <c r="BE565" t="s">
        <v>2050</v>
      </c>
      <c r="BF565" t="s">
        <v>4867</v>
      </c>
      <c r="BG565">
        <v>564</v>
      </c>
      <c r="BH565" t="s">
        <v>5753</v>
      </c>
      <c r="BI565" t="s">
        <v>7773</v>
      </c>
      <c r="BJ565">
        <v>564</v>
      </c>
      <c r="BK565">
        <v>3030</v>
      </c>
      <c r="BT565">
        <v>0.57999999999999996</v>
      </c>
      <c r="BU565">
        <v>0.57999999999999996</v>
      </c>
      <c r="BV565">
        <v>42.758848100000002</v>
      </c>
      <c r="BW565">
        <v>-82.037756540000004</v>
      </c>
      <c r="BX565">
        <v>4734557.9780000001</v>
      </c>
      <c r="BY565">
        <v>201.47200000000001</v>
      </c>
      <c r="BZ565">
        <v>271.3</v>
      </c>
      <c r="CA565" t="s">
        <v>7644</v>
      </c>
      <c r="CB565">
        <v>7</v>
      </c>
      <c r="CD565">
        <v>12</v>
      </c>
      <c r="CE565">
        <v>12</v>
      </c>
      <c r="CF565" t="s">
        <v>5677</v>
      </c>
      <c r="CG565">
        <v>414</v>
      </c>
      <c r="CH565" t="s">
        <v>3290</v>
      </c>
      <c r="CI565" t="s">
        <v>7332</v>
      </c>
      <c r="CJ565">
        <v>5.56</v>
      </c>
      <c r="CK565">
        <v>1.8</v>
      </c>
    </row>
    <row r="566" spans="1:89" x14ac:dyDescent="0.35">
      <c r="A566" t="s">
        <v>4868</v>
      </c>
      <c r="B566">
        <v>565</v>
      </c>
      <c r="C566" t="s">
        <v>7778</v>
      </c>
      <c r="D566">
        <v>901</v>
      </c>
      <c r="E566">
        <v>2866.5830000000001</v>
      </c>
      <c r="F566">
        <v>10</v>
      </c>
      <c r="G566" t="s">
        <v>7782</v>
      </c>
      <c r="H566" t="s">
        <v>7773</v>
      </c>
      <c r="I566" t="s">
        <v>5753</v>
      </c>
      <c r="J566">
        <v>13</v>
      </c>
      <c r="K566">
        <v>0.72</v>
      </c>
      <c r="L566">
        <v>8</v>
      </c>
      <c r="M566">
        <v>7</v>
      </c>
      <c r="N566" t="s">
        <v>7392</v>
      </c>
      <c r="P566">
        <v>47</v>
      </c>
      <c r="Q566" t="s">
        <v>7784</v>
      </c>
      <c r="R566" t="s">
        <v>7774</v>
      </c>
      <c r="S566" t="s">
        <v>7253</v>
      </c>
      <c r="T566" t="s">
        <v>7383</v>
      </c>
      <c r="U566" t="s">
        <v>7383</v>
      </c>
      <c r="V566">
        <v>5.56</v>
      </c>
      <c r="W566" t="s">
        <v>7947</v>
      </c>
      <c r="X566">
        <v>1.8</v>
      </c>
      <c r="Y566" t="s">
        <v>7774</v>
      </c>
      <c r="Z566" t="s">
        <v>7789</v>
      </c>
      <c r="AA566" t="s">
        <v>7774</v>
      </c>
      <c r="AE566" t="s">
        <v>5678</v>
      </c>
      <c r="AF566">
        <v>42.758846699999999</v>
      </c>
      <c r="AG566">
        <v>-82.037756599999994</v>
      </c>
      <c r="AH566">
        <v>201.5</v>
      </c>
      <c r="AI566">
        <v>290</v>
      </c>
      <c r="AK566">
        <v>15</v>
      </c>
      <c r="AL566">
        <v>986</v>
      </c>
      <c r="AM566">
        <v>9.18</v>
      </c>
      <c r="AN566">
        <v>-384.32</v>
      </c>
      <c r="AO566">
        <v>2116</v>
      </c>
      <c r="AP566">
        <v>2117</v>
      </c>
      <c r="AS566">
        <v>1.24</v>
      </c>
      <c r="AT566">
        <v>1.24</v>
      </c>
      <c r="AV566">
        <v>2.15</v>
      </c>
      <c r="AW566">
        <v>2.15</v>
      </c>
      <c r="BC566">
        <v>0.72</v>
      </c>
      <c r="BD566">
        <v>8</v>
      </c>
      <c r="BE566" t="s">
        <v>2051</v>
      </c>
      <c r="BF566" t="s">
        <v>4868</v>
      </c>
      <c r="BG566">
        <v>565</v>
      </c>
      <c r="BH566" t="s">
        <v>5753</v>
      </c>
      <c r="BI566" t="s">
        <v>7773</v>
      </c>
      <c r="BJ566">
        <v>565</v>
      </c>
      <c r="BK566">
        <v>3030</v>
      </c>
      <c r="BL566">
        <v>902</v>
      </c>
      <c r="BM566">
        <v>47</v>
      </c>
      <c r="BR566">
        <v>13</v>
      </c>
      <c r="BS566">
        <v>0.66</v>
      </c>
      <c r="BT566">
        <v>0.57999999999999996</v>
      </c>
      <c r="BU566">
        <v>0.57999999999999996</v>
      </c>
      <c r="BV566">
        <v>42.758846699999999</v>
      </c>
      <c r="BW566">
        <v>-82.037756599999994</v>
      </c>
      <c r="BX566">
        <v>4734557.8219999997</v>
      </c>
      <c r="BY566">
        <v>201.47200000000001</v>
      </c>
      <c r="BZ566">
        <v>279.39999999999998</v>
      </c>
      <c r="CA566" t="s">
        <v>7576</v>
      </c>
      <c r="CB566">
        <v>7</v>
      </c>
      <c r="CC566">
        <v>10</v>
      </c>
      <c r="CD566">
        <v>12</v>
      </c>
      <c r="CE566">
        <v>12</v>
      </c>
      <c r="CF566" t="s">
        <v>5677</v>
      </c>
      <c r="CG566">
        <v>414</v>
      </c>
      <c r="CH566" t="s">
        <v>3290</v>
      </c>
      <c r="CI566" t="s">
        <v>7332</v>
      </c>
      <c r="CJ566">
        <v>5.56</v>
      </c>
      <c r="CK566">
        <v>1.8</v>
      </c>
    </row>
    <row r="567" spans="1:89" hidden="1" x14ac:dyDescent="0.35">
      <c r="A567" t="s">
        <v>4868</v>
      </c>
      <c r="B567">
        <v>566</v>
      </c>
      <c r="C567" t="s">
        <v>7778</v>
      </c>
      <c r="D567">
        <v>902</v>
      </c>
      <c r="E567">
        <v>2866.6</v>
      </c>
      <c r="F567">
        <v>10</v>
      </c>
      <c r="G567" t="s">
        <v>7782</v>
      </c>
      <c r="H567" t="s">
        <v>7773</v>
      </c>
      <c r="I567" t="s">
        <v>7852</v>
      </c>
      <c r="J567">
        <v>13</v>
      </c>
      <c r="K567">
        <v>0.72</v>
      </c>
      <c r="L567">
        <v>42</v>
      </c>
      <c r="M567">
        <v>35</v>
      </c>
      <c r="N567" t="s">
        <v>7642</v>
      </c>
      <c r="P567">
        <v>47</v>
      </c>
      <c r="Q567" t="s">
        <v>7784</v>
      </c>
      <c r="R567" t="s">
        <v>7774</v>
      </c>
      <c r="S567" t="s">
        <v>7253</v>
      </c>
      <c r="T567" t="s">
        <v>7383</v>
      </c>
      <c r="U567" t="s">
        <v>7383</v>
      </c>
      <c r="V567">
        <v>5.56</v>
      </c>
      <c r="W567" t="s">
        <v>7947</v>
      </c>
      <c r="X567">
        <v>1.8</v>
      </c>
      <c r="Y567" t="s">
        <v>7774</v>
      </c>
      <c r="Z567" t="s">
        <v>7853</v>
      </c>
      <c r="AA567" t="s">
        <v>7774</v>
      </c>
      <c r="AB567">
        <v>10</v>
      </c>
      <c r="AE567" t="s">
        <v>5683</v>
      </c>
      <c r="AF567">
        <v>42.758846699999999</v>
      </c>
      <c r="AG567">
        <v>-82.037756599999994</v>
      </c>
      <c r="AH567">
        <v>201.5</v>
      </c>
      <c r="AI567">
        <v>290</v>
      </c>
      <c r="AK567">
        <v>15</v>
      </c>
      <c r="AL567">
        <v>986</v>
      </c>
      <c r="AM567">
        <v>9.18</v>
      </c>
      <c r="AN567">
        <v>-384.32</v>
      </c>
      <c r="AO567">
        <v>2077</v>
      </c>
      <c r="AP567">
        <v>2060</v>
      </c>
      <c r="AS567">
        <v>1.2</v>
      </c>
      <c r="AT567">
        <v>1.21</v>
      </c>
      <c r="AV567">
        <v>2.09</v>
      </c>
      <c r="AW567">
        <v>2.11</v>
      </c>
      <c r="BC567">
        <v>0.45</v>
      </c>
      <c r="BD567">
        <v>42</v>
      </c>
      <c r="BE567" t="s">
        <v>8727</v>
      </c>
      <c r="BF567" t="s">
        <v>4868</v>
      </c>
      <c r="BG567">
        <v>566</v>
      </c>
      <c r="BH567" t="s">
        <v>7852</v>
      </c>
      <c r="BI567" t="s">
        <v>7773</v>
      </c>
      <c r="BJ567">
        <v>566</v>
      </c>
      <c r="BK567">
        <v>3030</v>
      </c>
      <c r="BL567">
        <v>902</v>
      </c>
      <c r="BM567">
        <v>47</v>
      </c>
      <c r="BN567" t="s">
        <v>8660</v>
      </c>
      <c r="BR567">
        <v>13</v>
      </c>
      <c r="BS567">
        <v>0.67</v>
      </c>
      <c r="BT567">
        <v>0.6</v>
      </c>
      <c r="BU567">
        <v>0.59</v>
      </c>
      <c r="BV567">
        <v>42.758846699999999</v>
      </c>
      <c r="BW567">
        <v>-82.037756599999994</v>
      </c>
      <c r="BX567">
        <v>4734557.8219999997</v>
      </c>
      <c r="BY567">
        <v>201.47200000000001</v>
      </c>
      <c r="BZ567">
        <v>267.60000000000002</v>
      </c>
      <c r="CA567" t="s">
        <v>7651</v>
      </c>
      <c r="CB567">
        <v>7</v>
      </c>
      <c r="CC567">
        <v>10</v>
      </c>
      <c r="CD567">
        <v>11</v>
      </c>
      <c r="CE567">
        <v>11</v>
      </c>
      <c r="CF567" t="s">
        <v>5677</v>
      </c>
      <c r="CG567">
        <v>414</v>
      </c>
      <c r="CH567" t="s">
        <v>5823</v>
      </c>
      <c r="CI567" t="s">
        <v>8661</v>
      </c>
      <c r="CJ567">
        <v>5.56</v>
      </c>
    </row>
    <row r="568" spans="1:89" x14ac:dyDescent="0.35">
      <c r="A568" t="s">
        <v>4869</v>
      </c>
      <c r="B568">
        <v>567</v>
      </c>
      <c r="C568" t="s">
        <v>7778</v>
      </c>
      <c r="D568">
        <v>903</v>
      </c>
      <c r="E568">
        <v>2866.616</v>
      </c>
      <c r="F568">
        <v>10</v>
      </c>
      <c r="G568" t="s">
        <v>7782</v>
      </c>
      <c r="H568" t="s">
        <v>7773</v>
      </c>
      <c r="I568" t="s">
        <v>5753</v>
      </c>
      <c r="J568">
        <v>12</v>
      </c>
      <c r="K568">
        <v>0.68</v>
      </c>
      <c r="L568">
        <v>9</v>
      </c>
      <c r="M568">
        <v>11</v>
      </c>
      <c r="N568" t="s">
        <v>7329</v>
      </c>
      <c r="P568">
        <v>47</v>
      </c>
      <c r="Q568" t="s">
        <v>7784</v>
      </c>
      <c r="R568" t="s">
        <v>7774</v>
      </c>
      <c r="S568" t="s">
        <v>7253</v>
      </c>
      <c r="T568" t="s">
        <v>7383</v>
      </c>
      <c r="U568" t="s">
        <v>7383</v>
      </c>
      <c r="V568">
        <v>5.56</v>
      </c>
      <c r="W568" t="s">
        <v>7947</v>
      </c>
      <c r="X568">
        <v>1.8</v>
      </c>
      <c r="Y568" t="s">
        <v>7774</v>
      </c>
      <c r="Z568" t="s">
        <v>7786</v>
      </c>
      <c r="AA568" t="s">
        <v>7774</v>
      </c>
      <c r="AB568">
        <v>10</v>
      </c>
      <c r="AC568">
        <v>10</v>
      </c>
      <c r="AD568">
        <v>15</v>
      </c>
      <c r="AE568" t="s">
        <v>5683</v>
      </c>
      <c r="AF568">
        <v>42.758846400000003</v>
      </c>
      <c r="AG568">
        <v>-82.037756610000002</v>
      </c>
      <c r="AH568">
        <v>201.5</v>
      </c>
      <c r="AI568">
        <v>290</v>
      </c>
      <c r="AK568">
        <v>15</v>
      </c>
      <c r="AL568">
        <v>986</v>
      </c>
      <c r="AM568">
        <v>9.2119999999999997</v>
      </c>
      <c r="AN568">
        <v>-408.42500000000001</v>
      </c>
      <c r="AO568">
        <v>2115</v>
      </c>
      <c r="AP568">
        <v>2116</v>
      </c>
      <c r="AS568">
        <v>1.24</v>
      </c>
      <c r="AT568">
        <v>1.23</v>
      </c>
      <c r="AV568">
        <v>2.15</v>
      </c>
      <c r="AW568">
        <v>2.14</v>
      </c>
      <c r="BC568">
        <v>0.68</v>
      </c>
      <c r="BD568">
        <v>9</v>
      </c>
      <c r="BE568" t="s">
        <v>2052</v>
      </c>
      <c r="BF568" t="s">
        <v>4869</v>
      </c>
      <c r="BG568">
        <v>567</v>
      </c>
      <c r="BH568" t="s">
        <v>5753</v>
      </c>
      <c r="BI568" t="s">
        <v>7773</v>
      </c>
      <c r="BJ568">
        <v>567</v>
      </c>
      <c r="BK568">
        <v>3030</v>
      </c>
      <c r="BL568">
        <v>902</v>
      </c>
      <c r="BM568">
        <v>47</v>
      </c>
      <c r="BR568">
        <v>13</v>
      </c>
      <c r="BS568">
        <v>0.66</v>
      </c>
      <c r="BT568">
        <v>0.57999999999999996</v>
      </c>
      <c r="BU568">
        <v>0.57999999999999996</v>
      </c>
      <c r="BV568">
        <v>42.758846400000003</v>
      </c>
      <c r="BW568">
        <v>-82.037756610000002</v>
      </c>
      <c r="BX568">
        <v>4734557.7889999999</v>
      </c>
      <c r="BY568">
        <v>201.47200000000001</v>
      </c>
      <c r="BZ568">
        <v>267.60000000000002</v>
      </c>
      <c r="CA568" t="s">
        <v>7651</v>
      </c>
      <c r="CB568">
        <v>7</v>
      </c>
      <c r="CC568">
        <v>10</v>
      </c>
      <c r="CD568">
        <v>12</v>
      </c>
      <c r="CE568">
        <v>12</v>
      </c>
      <c r="CF568" t="s">
        <v>5677</v>
      </c>
      <c r="CG568">
        <v>414</v>
      </c>
      <c r="CH568" t="s">
        <v>3290</v>
      </c>
      <c r="CI568" t="s">
        <v>7332</v>
      </c>
      <c r="CJ568">
        <v>5.56</v>
      </c>
      <c r="CK568">
        <v>1.8</v>
      </c>
    </row>
    <row r="569" spans="1:89" x14ac:dyDescent="0.35">
      <c r="A569" t="s">
        <v>4870</v>
      </c>
      <c r="B569">
        <v>568</v>
      </c>
      <c r="C569" t="s">
        <v>7778</v>
      </c>
      <c r="D569">
        <v>904</v>
      </c>
      <c r="E569">
        <v>2866.7350000000001</v>
      </c>
      <c r="F569">
        <v>10</v>
      </c>
      <c r="G569" t="s">
        <v>7782</v>
      </c>
      <c r="H569" t="s">
        <v>7773</v>
      </c>
      <c r="I569" t="s">
        <v>5753</v>
      </c>
      <c r="J569">
        <v>11</v>
      </c>
      <c r="K569">
        <v>0.64</v>
      </c>
      <c r="L569">
        <v>10</v>
      </c>
      <c r="M569">
        <v>10</v>
      </c>
      <c r="N569" t="s">
        <v>7391</v>
      </c>
      <c r="Q569" t="s">
        <v>7784</v>
      </c>
      <c r="R569" t="s">
        <v>7774</v>
      </c>
      <c r="S569" t="s">
        <v>7253</v>
      </c>
      <c r="T569" t="s">
        <v>7383</v>
      </c>
      <c r="U569" t="s">
        <v>7383</v>
      </c>
      <c r="V569">
        <v>5.56</v>
      </c>
      <c r="W569" t="s">
        <v>7947</v>
      </c>
      <c r="X569">
        <v>1.8</v>
      </c>
      <c r="Y569" t="s">
        <v>7774</v>
      </c>
      <c r="Z569" t="s">
        <v>7789</v>
      </c>
      <c r="AA569" t="s">
        <v>7774</v>
      </c>
      <c r="AE569" t="s">
        <v>5678</v>
      </c>
      <c r="AF569">
        <v>42.75884533</v>
      </c>
      <c r="AG569">
        <v>-82.037756650000006</v>
      </c>
      <c r="AH569">
        <v>201.5</v>
      </c>
      <c r="AI569">
        <v>290</v>
      </c>
      <c r="AK569">
        <v>15</v>
      </c>
      <c r="AL569">
        <v>986</v>
      </c>
      <c r="AM569">
        <v>9.33</v>
      </c>
      <c r="AN569">
        <v>-388.95800000000003</v>
      </c>
      <c r="AO569">
        <v>2115</v>
      </c>
      <c r="AP569">
        <v>2116</v>
      </c>
      <c r="AS569">
        <v>1.24</v>
      </c>
      <c r="AT569">
        <v>1.23</v>
      </c>
      <c r="AV569">
        <v>2.15</v>
      </c>
      <c r="AW569">
        <v>2.14</v>
      </c>
      <c r="BC569">
        <v>0.64</v>
      </c>
      <c r="BD569">
        <v>10</v>
      </c>
      <c r="BE569" t="s">
        <v>2053</v>
      </c>
      <c r="BF569" t="s">
        <v>4870</v>
      </c>
      <c r="BG569">
        <v>568</v>
      </c>
      <c r="BH569" t="s">
        <v>5753</v>
      </c>
      <c r="BI569" t="s">
        <v>7773</v>
      </c>
      <c r="BJ569">
        <v>568</v>
      </c>
      <c r="BK569">
        <v>3030</v>
      </c>
      <c r="BR569">
        <v>13</v>
      </c>
      <c r="BS569">
        <v>0.66</v>
      </c>
      <c r="BT569">
        <v>0.57999999999999996</v>
      </c>
      <c r="BU569">
        <v>0.57999999999999996</v>
      </c>
      <c r="BV569">
        <v>42.75884533</v>
      </c>
      <c r="BW569">
        <v>-82.037756650000006</v>
      </c>
      <c r="BX569">
        <v>4734557.67</v>
      </c>
      <c r="BY569">
        <v>201.47200000000001</v>
      </c>
      <c r="BZ569">
        <v>276.2</v>
      </c>
      <c r="CA569" t="s">
        <v>7647</v>
      </c>
      <c r="CB569">
        <v>7</v>
      </c>
      <c r="CC569">
        <v>10</v>
      </c>
      <c r="CD569">
        <v>12</v>
      </c>
      <c r="CE569">
        <v>12</v>
      </c>
      <c r="CF569" t="s">
        <v>5677</v>
      </c>
      <c r="CG569">
        <v>414</v>
      </c>
      <c r="CH569" t="s">
        <v>3290</v>
      </c>
      <c r="CI569" t="s">
        <v>7332</v>
      </c>
      <c r="CJ569">
        <v>5.56</v>
      </c>
      <c r="CK569">
        <v>1.8</v>
      </c>
    </row>
    <row r="570" spans="1:89" x14ac:dyDescent="0.35">
      <c r="A570" t="s">
        <v>4871</v>
      </c>
      <c r="B570">
        <v>569</v>
      </c>
      <c r="C570" t="s">
        <v>7778</v>
      </c>
      <c r="D570">
        <v>905</v>
      </c>
      <c r="E570">
        <v>2866.8090000000002</v>
      </c>
      <c r="F570">
        <v>10</v>
      </c>
      <c r="G570" t="s">
        <v>7782</v>
      </c>
      <c r="H570" t="s">
        <v>7773</v>
      </c>
      <c r="I570" t="s">
        <v>5753</v>
      </c>
      <c r="J570">
        <v>10</v>
      </c>
      <c r="K570">
        <v>0.56999999999999995</v>
      </c>
      <c r="L570">
        <v>7</v>
      </c>
      <c r="M570">
        <v>9</v>
      </c>
      <c r="N570" t="s">
        <v>7474</v>
      </c>
      <c r="Q570" t="s">
        <v>7784</v>
      </c>
      <c r="R570" t="s">
        <v>7774</v>
      </c>
      <c r="S570" t="s">
        <v>7253</v>
      </c>
      <c r="T570" t="s">
        <v>7383</v>
      </c>
      <c r="U570" t="s">
        <v>7383</v>
      </c>
      <c r="V570">
        <v>5.56</v>
      </c>
      <c r="W570" t="s">
        <v>7947</v>
      </c>
      <c r="X570">
        <v>1.8</v>
      </c>
      <c r="Y570" t="s">
        <v>7774</v>
      </c>
      <c r="Z570" t="s">
        <v>7789</v>
      </c>
      <c r="AA570" t="s">
        <v>7774</v>
      </c>
      <c r="AE570" t="s">
        <v>5678</v>
      </c>
      <c r="AF570">
        <v>42.75884464</v>
      </c>
      <c r="AG570">
        <v>-82.037756669999993</v>
      </c>
      <c r="AH570">
        <v>201.5</v>
      </c>
      <c r="AI570">
        <v>290</v>
      </c>
      <c r="AK570">
        <v>15</v>
      </c>
      <c r="AL570">
        <v>986</v>
      </c>
      <c r="AM570">
        <v>9.4060000000000006</v>
      </c>
      <c r="AN570">
        <v>-403.56700000000001</v>
      </c>
      <c r="AO570">
        <v>2117</v>
      </c>
      <c r="AP570">
        <v>2118</v>
      </c>
      <c r="AS570">
        <v>1.24</v>
      </c>
      <c r="AT570">
        <v>1.24</v>
      </c>
      <c r="AV570">
        <v>2.15</v>
      </c>
      <c r="AW570">
        <v>2.15</v>
      </c>
      <c r="BC570">
        <v>0.56999999999999995</v>
      </c>
      <c r="BD570">
        <v>7</v>
      </c>
      <c r="BE570" t="s">
        <v>2054</v>
      </c>
      <c r="BF570" t="s">
        <v>4871</v>
      </c>
      <c r="BG570">
        <v>569</v>
      </c>
      <c r="BH570" t="s">
        <v>5753</v>
      </c>
      <c r="BI570" t="s">
        <v>7773</v>
      </c>
      <c r="BJ570">
        <v>569</v>
      </c>
      <c r="BK570">
        <v>3030</v>
      </c>
      <c r="BR570">
        <v>13</v>
      </c>
      <c r="BS570">
        <v>0.66</v>
      </c>
      <c r="BT570">
        <v>0.57999999999999996</v>
      </c>
      <c r="BU570">
        <v>0.57999999999999996</v>
      </c>
      <c r="BV570">
        <v>42.75884464</v>
      </c>
      <c r="BW570">
        <v>-82.037756669999993</v>
      </c>
      <c r="BX570">
        <v>4734557.5939999996</v>
      </c>
      <c r="BY570">
        <v>201.47200000000001</v>
      </c>
      <c r="BZ570">
        <v>270.5</v>
      </c>
      <c r="CA570" t="s">
        <v>7643</v>
      </c>
      <c r="CB570">
        <v>7</v>
      </c>
      <c r="CC570">
        <v>10</v>
      </c>
      <c r="CD570">
        <v>12</v>
      </c>
      <c r="CE570">
        <v>12</v>
      </c>
      <c r="CF570" t="s">
        <v>5677</v>
      </c>
      <c r="CG570">
        <v>414</v>
      </c>
      <c r="CH570" t="s">
        <v>3290</v>
      </c>
      <c r="CI570" t="s">
        <v>7332</v>
      </c>
      <c r="CJ570">
        <v>5.56</v>
      </c>
      <c r="CK570">
        <v>1.8</v>
      </c>
    </row>
    <row r="571" spans="1:89" x14ac:dyDescent="0.35">
      <c r="A571" t="s">
        <v>4872</v>
      </c>
      <c r="B571">
        <v>570</v>
      </c>
      <c r="C571" t="s">
        <v>7778</v>
      </c>
      <c r="D571">
        <v>906</v>
      </c>
      <c r="E571">
        <v>2866.8319999999999</v>
      </c>
      <c r="F571">
        <v>10</v>
      </c>
      <c r="G571" t="s">
        <v>7782</v>
      </c>
      <c r="H571" t="s">
        <v>7773</v>
      </c>
      <c r="I571" t="s">
        <v>5753</v>
      </c>
      <c r="J571">
        <v>10</v>
      </c>
      <c r="K571">
        <v>0.55000000000000004</v>
      </c>
      <c r="L571">
        <v>11</v>
      </c>
      <c r="M571">
        <v>10</v>
      </c>
      <c r="N571" t="s">
        <v>7629</v>
      </c>
      <c r="Q571" t="s">
        <v>7784</v>
      </c>
      <c r="R571" t="s">
        <v>7774</v>
      </c>
      <c r="S571" t="s">
        <v>7253</v>
      </c>
      <c r="T571" t="s">
        <v>7383</v>
      </c>
      <c r="U571" t="s">
        <v>7383</v>
      </c>
      <c r="V571">
        <v>5.56</v>
      </c>
      <c r="W571" t="s">
        <v>7947</v>
      </c>
      <c r="X571">
        <v>1.8</v>
      </c>
      <c r="Y571" t="s">
        <v>7774</v>
      </c>
      <c r="Z571" t="s">
        <v>7783</v>
      </c>
      <c r="AA571" t="s">
        <v>7774</v>
      </c>
      <c r="AE571" t="s">
        <v>5859</v>
      </c>
      <c r="AF571">
        <v>42.758844459999999</v>
      </c>
      <c r="AG571">
        <v>-82.037756680000001</v>
      </c>
      <c r="AH571">
        <v>201.5</v>
      </c>
      <c r="AI571">
        <v>290</v>
      </c>
      <c r="AK571">
        <v>15</v>
      </c>
      <c r="AL571">
        <v>986</v>
      </c>
      <c r="AM571">
        <v>9.4269999999999996</v>
      </c>
      <c r="AN571">
        <v>-384.14100000000002</v>
      </c>
      <c r="AO571">
        <v>2114</v>
      </c>
      <c r="AP571">
        <v>2115</v>
      </c>
      <c r="AS571">
        <v>1.23</v>
      </c>
      <c r="AT571">
        <v>1.23</v>
      </c>
      <c r="AV571">
        <v>2.14</v>
      </c>
      <c r="AW571">
        <v>2.14</v>
      </c>
      <c r="BC571">
        <v>0.55000000000000004</v>
      </c>
      <c r="BD571">
        <v>11</v>
      </c>
      <c r="BE571" t="s">
        <v>2055</v>
      </c>
      <c r="BF571" t="s">
        <v>4872</v>
      </c>
      <c r="BG571">
        <v>570</v>
      </c>
      <c r="BH571" t="s">
        <v>5753</v>
      </c>
      <c r="BI571" t="s">
        <v>7773</v>
      </c>
      <c r="BJ571">
        <v>570</v>
      </c>
      <c r="BK571">
        <v>3030</v>
      </c>
      <c r="BT571">
        <v>0.57999999999999996</v>
      </c>
      <c r="BU571">
        <v>0.57999999999999996</v>
      </c>
      <c r="BV571">
        <v>42.758844459999999</v>
      </c>
      <c r="BW571">
        <v>-82.037756680000001</v>
      </c>
      <c r="BX571">
        <v>4734557.5729999999</v>
      </c>
      <c r="BY571">
        <v>201.47200000000001</v>
      </c>
      <c r="BZ571">
        <v>278.3</v>
      </c>
      <c r="CA571" t="s">
        <v>7391</v>
      </c>
      <c r="CB571">
        <v>7</v>
      </c>
      <c r="CD571">
        <v>12</v>
      </c>
      <c r="CE571">
        <v>12</v>
      </c>
      <c r="CF571" t="s">
        <v>5677</v>
      </c>
      <c r="CG571">
        <v>414</v>
      </c>
      <c r="CH571" t="s">
        <v>3290</v>
      </c>
      <c r="CI571" t="s">
        <v>7332</v>
      </c>
      <c r="CJ571">
        <v>5.56</v>
      </c>
      <c r="CK571">
        <v>1.8</v>
      </c>
    </row>
    <row r="572" spans="1:89" x14ac:dyDescent="0.35">
      <c r="A572" t="s">
        <v>4873</v>
      </c>
      <c r="B572">
        <v>571</v>
      </c>
      <c r="C572" t="s">
        <v>7778</v>
      </c>
      <c r="D572">
        <v>907</v>
      </c>
      <c r="E572">
        <v>2867.0320000000002</v>
      </c>
      <c r="F572">
        <v>10</v>
      </c>
      <c r="G572" t="s">
        <v>7782</v>
      </c>
      <c r="H572" t="s">
        <v>7773</v>
      </c>
      <c r="I572" t="s">
        <v>5753</v>
      </c>
      <c r="J572">
        <v>14</v>
      </c>
      <c r="K572">
        <v>0.78</v>
      </c>
      <c r="L572">
        <v>12</v>
      </c>
      <c r="M572">
        <v>9</v>
      </c>
      <c r="N572" t="s">
        <v>7329</v>
      </c>
      <c r="Q572" t="s">
        <v>7784</v>
      </c>
      <c r="R572" t="s">
        <v>7774</v>
      </c>
      <c r="S572" t="s">
        <v>7253</v>
      </c>
      <c r="T572" t="s">
        <v>7383</v>
      </c>
      <c r="U572" t="s">
        <v>7383</v>
      </c>
      <c r="V572">
        <v>5.56</v>
      </c>
      <c r="W572" t="s">
        <v>7947</v>
      </c>
      <c r="X572">
        <v>1.8</v>
      </c>
      <c r="Y572" t="s">
        <v>7774</v>
      </c>
      <c r="Z572" t="s">
        <v>7783</v>
      </c>
      <c r="AA572" t="s">
        <v>7774</v>
      </c>
      <c r="AE572" t="s">
        <v>5678</v>
      </c>
      <c r="AF572">
        <v>42.758842639999997</v>
      </c>
      <c r="AG572">
        <v>-82.03775675</v>
      </c>
      <c r="AH572">
        <v>201.5</v>
      </c>
      <c r="AI572">
        <v>290</v>
      </c>
      <c r="AK572">
        <v>15</v>
      </c>
      <c r="AL572">
        <v>986</v>
      </c>
      <c r="AM572">
        <v>9.6270000000000007</v>
      </c>
      <c r="AN572">
        <v>-409.483</v>
      </c>
      <c r="AO572">
        <v>2111</v>
      </c>
      <c r="AP572">
        <v>2112</v>
      </c>
      <c r="AS572">
        <v>1.23</v>
      </c>
      <c r="AT572">
        <v>1.23</v>
      </c>
      <c r="AV572">
        <v>2.14</v>
      </c>
      <c r="AW572">
        <v>2.14</v>
      </c>
      <c r="BC572">
        <v>0.78</v>
      </c>
      <c r="BD572">
        <v>12</v>
      </c>
      <c r="BE572" t="s">
        <v>2056</v>
      </c>
      <c r="BF572" t="s">
        <v>4873</v>
      </c>
      <c r="BG572">
        <v>571</v>
      </c>
      <c r="BH572" t="s">
        <v>5753</v>
      </c>
      <c r="BI572" t="s">
        <v>7773</v>
      </c>
      <c r="BJ572">
        <v>571</v>
      </c>
      <c r="BK572">
        <v>3030</v>
      </c>
      <c r="BR572">
        <v>13</v>
      </c>
      <c r="BS572">
        <v>0.66</v>
      </c>
      <c r="BT572">
        <v>0.57999999999999996</v>
      </c>
      <c r="BU572">
        <v>0.57999999999999996</v>
      </c>
      <c r="BV572">
        <v>42.758842639999997</v>
      </c>
      <c r="BW572">
        <v>-82.03775675</v>
      </c>
      <c r="BX572">
        <v>4734557.3710000003</v>
      </c>
      <c r="BY572">
        <v>201.47200000000001</v>
      </c>
      <c r="BZ572">
        <v>268</v>
      </c>
      <c r="CA572" t="s">
        <v>7613</v>
      </c>
      <c r="CB572">
        <v>7</v>
      </c>
      <c r="CC572">
        <v>10</v>
      </c>
      <c r="CD572">
        <v>12</v>
      </c>
      <c r="CE572">
        <v>12</v>
      </c>
      <c r="CF572" t="s">
        <v>5677</v>
      </c>
      <c r="CG572">
        <v>414</v>
      </c>
      <c r="CH572" t="s">
        <v>3290</v>
      </c>
      <c r="CI572" t="s">
        <v>7332</v>
      </c>
      <c r="CJ572">
        <v>5.56</v>
      </c>
      <c r="CK572">
        <v>1.8</v>
      </c>
    </row>
    <row r="573" spans="1:89" x14ac:dyDescent="0.35">
      <c r="A573" t="s">
        <v>4874</v>
      </c>
      <c r="B573">
        <v>572</v>
      </c>
      <c r="C573" t="s">
        <v>7778</v>
      </c>
      <c r="D573">
        <v>908</v>
      </c>
      <c r="E573">
        <v>2867.3760000000002</v>
      </c>
      <c r="F573">
        <v>10</v>
      </c>
      <c r="G573" t="s">
        <v>7782</v>
      </c>
      <c r="H573" t="s">
        <v>7773</v>
      </c>
      <c r="I573" t="s">
        <v>5753</v>
      </c>
      <c r="J573">
        <v>12</v>
      </c>
      <c r="K573">
        <v>0.69</v>
      </c>
      <c r="L573">
        <v>11</v>
      </c>
      <c r="M573">
        <v>9</v>
      </c>
      <c r="N573" t="s">
        <v>7653</v>
      </c>
      <c r="Q573" t="s">
        <v>7784</v>
      </c>
      <c r="R573" t="s">
        <v>7774</v>
      </c>
      <c r="S573" t="s">
        <v>7253</v>
      </c>
      <c r="T573" t="s">
        <v>7383</v>
      </c>
      <c r="U573" t="s">
        <v>7383</v>
      </c>
      <c r="V573">
        <v>5.56</v>
      </c>
      <c r="W573" t="s">
        <v>7947</v>
      </c>
      <c r="X573">
        <v>1.8</v>
      </c>
      <c r="Y573" t="s">
        <v>7774</v>
      </c>
      <c r="Z573" t="s">
        <v>7783</v>
      </c>
      <c r="AA573" t="s">
        <v>7774</v>
      </c>
      <c r="AE573" t="s">
        <v>5678</v>
      </c>
      <c r="AF573">
        <v>42.758839520000002</v>
      </c>
      <c r="AG573">
        <v>-82.037756860000002</v>
      </c>
      <c r="AH573">
        <v>201.5</v>
      </c>
      <c r="AI573">
        <v>290</v>
      </c>
      <c r="AK573">
        <v>15</v>
      </c>
      <c r="AL573">
        <v>986</v>
      </c>
      <c r="AM573">
        <v>9.9710000000000001</v>
      </c>
      <c r="AN573">
        <v>-395.35500000000002</v>
      </c>
      <c r="AO573">
        <v>2113</v>
      </c>
      <c r="AP573">
        <v>2114</v>
      </c>
      <c r="AS573">
        <v>1.23</v>
      </c>
      <c r="AT573">
        <v>1.23</v>
      </c>
      <c r="AV573">
        <v>2.14</v>
      </c>
      <c r="AW573">
        <v>2.14</v>
      </c>
      <c r="BC573">
        <v>0.69</v>
      </c>
      <c r="BD573">
        <v>11</v>
      </c>
      <c r="BE573" t="s">
        <v>2057</v>
      </c>
      <c r="BF573" t="s">
        <v>4874</v>
      </c>
      <c r="BG573">
        <v>572</v>
      </c>
      <c r="BH573" t="s">
        <v>5753</v>
      </c>
      <c r="BI573" t="s">
        <v>7773</v>
      </c>
      <c r="BJ573">
        <v>572</v>
      </c>
      <c r="BK573">
        <v>3030</v>
      </c>
      <c r="BR573">
        <v>13</v>
      </c>
      <c r="BS573">
        <v>0.66</v>
      </c>
      <c r="BT573">
        <v>0.57999999999999996</v>
      </c>
      <c r="BU573">
        <v>0.57999999999999996</v>
      </c>
      <c r="BV573">
        <v>42.758839520000002</v>
      </c>
      <c r="BW573">
        <v>-82.037756860000002</v>
      </c>
      <c r="BX573">
        <v>4734557.0250000004</v>
      </c>
      <c r="BY573">
        <v>201.47300000000001</v>
      </c>
      <c r="BZ573">
        <v>273.8</v>
      </c>
      <c r="CA573" t="s">
        <v>7641</v>
      </c>
      <c r="CB573">
        <v>7</v>
      </c>
      <c r="CC573">
        <v>10</v>
      </c>
      <c r="CD573">
        <v>12</v>
      </c>
      <c r="CE573">
        <v>12</v>
      </c>
      <c r="CF573" t="s">
        <v>5677</v>
      </c>
      <c r="CG573">
        <v>414</v>
      </c>
      <c r="CH573" t="s">
        <v>3290</v>
      </c>
      <c r="CI573" t="s">
        <v>7332</v>
      </c>
      <c r="CJ573">
        <v>5.56</v>
      </c>
      <c r="CK573">
        <v>1.8</v>
      </c>
    </row>
    <row r="574" spans="1:89" x14ac:dyDescent="0.35">
      <c r="A574" t="s">
        <v>4875</v>
      </c>
      <c r="B574">
        <v>573</v>
      </c>
      <c r="C574" t="s">
        <v>7778</v>
      </c>
      <c r="D574">
        <v>909</v>
      </c>
      <c r="E574">
        <v>2867.48</v>
      </c>
      <c r="F574">
        <v>10</v>
      </c>
      <c r="G574" t="s">
        <v>7782</v>
      </c>
      <c r="H574" t="s">
        <v>7773</v>
      </c>
      <c r="I574" t="s">
        <v>5753</v>
      </c>
      <c r="J574">
        <v>11</v>
      </c>
      <c r="K574">
        <v>0.61</v>
      </c>
      <c r="L574">
        <v>8</v>
      </c>
      <c r="M574">
        <v>9</v>
      </c>
      <c r="N574" t="s">
        <v>7658</v>
      </c>
      <c r="Q574" t="s">
        <v>7805</v>
      </c>
      <c r="R574" t="s">
        <v>7774</v>
      </c>
      <c r="S574" t="s">
        <v>7253</v>
      </c>
      <c r="T574" t="s">
        <v>7383</v>
      </c>
      <c r="U574" t="s">
        <v>7383</v>
      </c>
      <c r="V574">
        <v>5.56</v>
      </c>
      <c r="W574" t="s">
        <v>7947</v>
      </c>
      <c r="X574">
        <v>1.8</v>
      </c>
      <c r="Y574" t="s">
        <v>7774</v>
      </c>
      <c r="Z574" t="s">
        <v>7789</v>
      </c>
      <c r="AA574" t="s">
        <v>7774</v>
      </c>
      <c r="AE574" t="s">
        <v>5678</v>
      </c>
      <c r="AF574">
        <v>42.758838560000001</v>
      </c>
      <c r="AG574">
        <v>-82.037756889999997</v>
      </c>
      <c r="AH574">
        <v>201.5</v>
      </c>
      <c r="AI574">
        <v>290</v>
      </c>
      <c r="AK574">
        <v>15</v>
      </c>
      <c r="AL574">
        <v>986</v>
      </c>
      <c r="AM574">
        <v>10.077</v>
      </c>
      <c r="AN574">
        <v>-148.43899999999999</v>
      </c>
      <c r="AO574">
        <v>2117</v>
      </c>
      <c r="AP574">
        <v>2117</v>
      </c>
      <c r="AS574">
        <v>1.24</v>
      </c>
      <c r="AT574">
        <v>1.24</v>
      </c>
      <c r="AV574">
        <v>2.15</v>
      </c>
      <c r="AW574">
        <v>2.15</v>
      </c>
      <c r="BC574">
        <v>0.61</v>
      </c>
      <c r="BD574">
        <v>8</v>
      </c>
      <c r="BE574" t="s">
        <v>2058</v>
      </c>
      <c r="BF574" t="s">
        <v>4875</v>
      </c>
      <c r="BG574">
        <v>573</v>
      </c>
      <c r="BH574" t="s">
        <v>5753</v>
      </c>
      <c r="BI574" t="s">
        <v>7773</v>
      </c>
      <c r="BJ574">
        <v>573</v>
      </c>
      <c r="BK574">
        <v>3030</v>
      </c>
      <c r="BR574">
        <v>13</v>
      </c>
      <c r="BS574">
        <v>0.66</v>
      </c>
      <c r="BT574">
        <v>0.57999999999999996</v>
      </c>
      <c r="BU574">
        <v>0.57999999999999996</v>
      </c>
      <c r="BV574">
        <v>42.758838560000001</v>
      </c>
      <c r="BW574">
        <v>-82.037756889999997</v>
      </c>
      <c r="BX574">
        <v>4734556.9189999998</v>
      </c>
      <c r="BY574">
        <v>201.47399999999999</v>
      </c>
      <c r="BZ574">
        <v>145.80000000000001</v>
      </c>
      <c r="CA574" t="s">
        <v>7333</v>
      </c>
      <c r="CB574">
        <v>7</v>
      </c>
      <c r="CC574">
        <v>10</v>
      </c>
      <c r="CD574">
        <v>12</v>
      </c>
      <c r="CE574">
        <v>12</v>
      </c>
      <c r="CF574" t="s">
        <v>5752</v>
      </c>
      <c r="CG574">
        <v>414</v>
      </c>
      <c r="CH574" t="s">
        <v>3290</v>
      </c>
      <c r="CI574" t="s">
        <v>7332</v>
      </c>
      <c r="CJ574">
        <v>5.56</v>
      </c>
      <c r="CK574">
        <v>1.8</v>
      </c>
    </row>
    <row r="575" spans="1:89" x14ac:dyDescent="0.35">
      <c r="A575" t="s">
        <v>4877</v>
      </c>
      <c r="B575">
        <v>574</v>
      </c>
      <c r="C575" t="s">
        <v>7778</v>
      </c>
      <c r="D575">
        <v>910</v>
      </c>
      <c r="E575">
        <v>2867.58</v>
      </c>
      <c r="F575">
        <v>10</v>
      </c>
      <c r="G575" t="s">
        <v>7782</v>
      </c>
      <c r="H575" t="s">
        <v>7773</v>
      </c>
      <c r="I575" t="s">
        <v>5753</v>
      </c>
      <c r="J575">
        <v>11</v>
      </c>
      <c r="K575">
        <v>0.6</v>
      </c>
      <c r="L575">
        <v>13</v>
      </c>
      <c r="M575">
        <v>10</v>
      </c>
      <c r="N575" t="s">
        <v>7413</v>
      </c>
      <c r="Q575" t="s">
        <v>7784</v>
      </c>
      <c r="R575" t="s">
        <v>7774</v>
      </c>
      <c r="S575" t="s">
        <v>7253</v>
      </c>
      <c r="T575" t="s">
        <v>7383</v>
      </c>
      <c r="U575" t="s">
        <v>7383</v>
      </c>
      <c r="V575">
        <v>5.56</v>
      </c>
      <c r="W575" t="s">
        <v>7947</v>
      </c>
      <c r="X575">
        <v>1.9</v>
      </c>
      <c r="Y575" t="s">
        <v>7774</v>
      </c>
      <c r="Z575" t="s">
        <v>7783</v>
      </c>
      <c r="AA575" t="s">
        <v>7774</v>
      </c>
      <c r="AE575" t="s">
        <v>5678</v>
      </c>
      <c r="AF575">
        <v>42.758837669999998</v>
      </c>
      <c r="AG575">
        <v>-82.037756920000007</v>
      </c>
      <c r="AH575">
        <v>201.5</v>
      </c>
      <c r="AI575">
        <v>290</v>
      </c>
      <c r="AK575">
        <v>15</v>
      </c>
      <c r="AL575">
        <v>986</v>
      </c>
      <c r="AM575">
        <v>10.175000000000001</v>
      </c>
      <c r="AN575">
        <v>-400.93299999999999</v>
      </c>
      <c r="AO575">
        <v>2112</v>
      </c>
      <c r="AP575">
        <v>2113</v>
      </c>
      <c r="AS575">
        <v>1.23</v>
      </c>
      <c r="AT575">
        <v>1.23</v>
      </c>
      <c r="AV575">
        <v>2.14</v>
      </c>
      <c r="AW575">
        <v>2.14</v>
      </c>
      <c r="BC575">
        <v>0.6</v>
      </c>
      <c r="BD575">
        <v>13</v>
      </c>
      <c r="BE575" t="s">
        <v>2059</v>
      </c>
      <c r="BF575" t="s">
        <v>4877</v>
      </c>
      <c r="BG575">
        <v>574</v>
      </c>
      <c r="BH575" t="s">
        <v>5753</v>
      </c>
      <c r="BI575" t="s">
        <v>7773</v>
      </c>
      <c r="BJ575">
        <v>574</v>
      </c>
      <c r="BK575">
        <v>3030</v>
      </c>
      <c r="BR575">
        <v>13</v>
      </c>
      <c r="BS575">
        <v>0.66</v>
      </c>
      <c r="BT575">
        <v>0.57999999999999996</v>
      </c>
      <c r="BU575">
        <v>0.57999999999999996</v>
      </c>
      <c r="BV575">
        <v>42.758837669999998</v>
      </c>
      <c r="BW575">
        <v>-82.037756920000007</v>
      </c>
      <c r="BX575">
        <v>4734556.82</v>
      </c>
      <c r="BY575">
        <v>201.47399999999999</v>
      </c>
      <c r="BZ575">
        <v>271.2</v>
      </c>
      <c r="CA575" t="s">
        <v>7656</v>
      </c>
      <c r="CB575">
        <v>7</v>
      </c>
      <c r="CC575">
        <v>10</v>
      </c>
      <c r="CD575">
        <v>12</v>
      </c>
      <c r="CE575">
        <v>12</v>
      </c>
      <c r="CF575" t="s">
        <v>5677</v>
      </c>
      <c r="CG575">
        <v>414</v>
      </c>
      <c r="CH575" t="s">
        <v>3290</v>
      </c>
      <c r="CI575" t="s">
        <v>7332</v>
      </c>
      <c r="CJ575">
        <v>5.56</v>
      </c>
      <c r="CK575">
        <v>1.8</v>
      </c>
    </row>
    <row r="576" spans="1:89" x14ac:dyDescent="0.35">
      <c r="A576" t="s">
        <v>4878</v>
      </c>
      <c r="B576">
        <v>575</v>
      </c>
      <c r="C576" t="s">
        <v>7778</v>
      </c>
      <c r="D576">
        <v>911</v>
      </c>
      <c r="E576">
        <v>2867.6320000000001</v>
      </c>
      <c r="F576">
        <v>10</v>
      </c>
      <c r="G576" t="s">
        <v>7782</v>
      </c>
      <c r="H576" t="s">
        <v>7773</v>
      </c>
      <c r="I576" t="s">
        <v>5753</v>
      </c>
      <c r="J576">
        <v>12</v>
      </c>
      <c r="K576">
        <v>0.67</v>
      </c>
      <c r="L576">
        <v>11</v>
      </c>
      <c r="M576">
        <v>10</v>
      </c>
      <c r="N576" t="s">
        <v>7643</v>
      </c>
      <c r="Q576" t="s">
        <v>7784</v>
      </c>
      <c r="R576" t="s">
        <v>7774</v>
      </c>
      <c r="S576" t="s">
        <v>7253</v>
      </c>
      <c r="T576" t="s">
        <v>7383</v>
      </c>
      <c r="U576" t="s">
        <v>7383</v>
      </c>
      <c r="V576">
        <v>5.56</v>
      </c>
      <c r="W576" t="s">
        <v>7947</v>
      </c>
      <c r="X576">
        <v>1.9</v>
      </c>
      <c r="Y576" t="s">
        <v>7774</v>
      </c>
      <c r="Z576" t="s">
        <v>7788</v>
      </c>
      <c r="AA576" t="s">
        <v>7774</v>
      </c>
      <c r="AB576">
        <v>10</v>
      </c>
      <c r="AC576">
        <v>10</v>
      </c>
      <c r="AD576">
        <v>12</v>
      </c>
      <c r="AE576" t="s">
        <v>5683</v>
      </c>
      <c r="AF576">
        <v>42.758837200000002</v>
      </c>
      <c r="AG576">
        <v>-82.037756939999994</v>
      </c>
      <c r="AH576">
        <v>201.5</v>
      </c>
      <c r="AI576">
        <v>290</v>
      </c>
      <c r="AK576">
        <v>15</v>
      </c>
      <c r="AL576">
        <v>986</v>
      </c>
      <c r="AM576">
        <v>10.227</v>
      </c>
      <c r="AN576">
        <v>-406.67099999999999</v>
      </c>
      <c r="AO576">
        <v>2113</v>
      </c>
      <c r="AP576">
        <v>2114</v>
      </c>
      <c r="AS576">
        <v>1.23</v>
      </c>
      <c r="AT576">
        <v>1.23</v>
      </c>
      <c r="AV576">
        <v>2.14</v>
      </c>
      <c r="AW576">
        <v>2.14</v>
      </c>
      <c r="BC576">
        <v>0.67</v>
      </c>
      <c r="BD576">
        <v>11</v>
      </c>
      <c r="BE576" t="s">
        <v>2060</v>
      </c>
      <c r="BF576" t="s">
        <v>4878</v>
      </c>
      <c r="BG576">
        <v>575</v>
      </c>
      <c r="BH576" t="s">
        <v>5753</v>
      </c>
      <c r="BI576" t="s">
        <v>7773</v>
      </c>
      <c r="BJ576">
        <v>575</v>
      </c>
      <c r="BK576">
        <v>3030</v>
      </c>
      <c r="BR576">
        <v>13</v>
      </c>
      <c r="BS576">
        <v>0.66</v>
      </c>
      <c r="BT576">
        <v>0.57999999999999996</v>
      </c>
      <c r="BU576">
        <v>0.57999999999999996</v>
      </c>
      <c r="BV576">
        <v>42.758837200000002</v>
      </c>
      <c r="BW576">
        <v>-82.037756939999994</v>
      </c>
      <c r="BX576">
        <v>4734556.767</v>
      </c>
      <c r="BY576">
        <v>201.47399999999999</v>
      </c>
      <c r="BZ576">
        <v>268.5</v>
      </c>
      <c r="CA576" t="s">
        <v>7646</v>
      </c>
      <c r="CB576">
        <v>7</v>
      </c>
      <c r="CC576">
        <v>10</v>
      </c>
      <c r="CD576">
        <v>12</v>
      </c>
      <c r="CE576">
        <v>12</v>
      </c>
      <c r="CF576" t="s">
        <v>5677</v>
      </c>
      <c r="CG576">
        <v>414</v>
      </c>
      <c r="CH576" t="s">
        <v>3290</v>
      </c>
      <c r="CI576" t="s">
        <v>7332</v>
      </c>
      <c r="CJ576">
        <v>5.56</v>
      </c>
      <c r="CK576">
        <v>1.8</v>
      </c>
    </row>
    <row r="577" spans="1:89" x14ac:dyDescent="0.35">
      <c r="A577" t="s">
        <v>4879</v>
      </c>
      <c r="B577">
        <v>576</v>
      </c>
      <c r="C577" t="s">
        <v>7778</v>
      </c>
      <c r="D577">
        <v>912</v>
      </c>
      <c r="E577">
        <v>2867.6779999999999</v>
      </c>
      <c r="F577">
        <v>10</v>
      </c>
      <c r="G577" t="s">
        <v>7782</v>
      </c>
      <c r="H577" t="s">
        <v>7773</v>
      </c>
      <c r="I577" t="s">
        <v>5753</v>
      </c>
      <c r="J577">
        <v>10</v>
      </c>
      <c r="K577">
        <v>0.56999999999999995</v>
      </c>
      <c r="L577">
        <v>11</v>
      </c>
      <c r="M577">
        <v>11</v>
      </c>
      <c r="N577" t="s">
        <v>7329</v>
      </c>
      <c r="P577">
        <v>48</v>
      </c>
      <c r="Q577" t="s">
        <v>7784</v>
      </c>
      <c r="R577" t="s">
        <v>7774</v>
      </c>
      <c r="S577" t="s">
        <v>7253</v>
      </c>
      <c r="T577" t="s">
        <v>7383</v>
      </c>
      <c r="U577" t="s">
        <v>7383</v>
      </c>
      <c r="V577">
        <v>5.56</v>
      </c>
      <c r="W577" t="s">
        <v>7947</v>
      </c>
      <c r="X577">
        <v>1.9</v>
      </c>
      <c r="Y577" t="s">
        <v>7774</v>
      </c>
      <c r="Z577" t="s">
        <v>7788</v>
      </c>
      <c r="AA577" t="s">
        <v>7774</v>
      </c>
      <c r="AB577">
        <v>10</v>
      </c>
      <c r="AC577">
        <v>10</v>
      </c>
      <c r="AD577">
        <v>12</v>
      </c>
      <c r="AE577" t="s">
        <v>5683</v>
      </c>
      <c r="AF577">
        <v>42.758836789999997</v>
      </c>
      <c r="AG577">
        <v>-82.037756959999996</v>
      </c>
      <c r="AH577">
        <v>201.5</v>
      </c>
      <c r="AI577">
        <v>290</v>
      </c>
      <c r="AK577">
        <v>15</v>
      </c>
      <c r="AL577">
        <v>986</v>
      </c>
      <c r="AM577">
        <v>10.273</v>
      </c>
      <c r="AN577">
        <v>-408.47500000000002</v>
      </c>
      <c r="AO577">
        <v>2114</v>
      </c>
      <c r="AP577">
        <v>2115</v>
      </c>
      <c r="AS577">
        <v>1.23</v>
      </c>
      <c r="AT577">
        <v>1.23</v>
      </c>
      <c r="AV577">
        <v>2.14</v>
      </c>
      <c r="AW577">
        <v>2.14</v>
      </c>
      <c r="BC577">
        <v>0.56999999999999995</v>
      </c>
      <c r="BD577">
        <v>11</v>
      </c>
      <c r="BE577" t="s">
        <v>2061</v>
      </c>
      <c r="BF577" t="s">
        <v>4879</v>
      </c>
      <c r="BG577">
        <v>576</v>
      </c>
      <c r="BH577" t="s">
        <v>5753</v>
      </c>
      <c r="BI577" t="s">
        <v>7773</v>
      </c>
      <c r="BJ577">
        <v>576</v>
      </c>
      <c r="BK577">
        <v>3030</v>
      </c>
      <c r="BL577">
        <v>914</v>
      </c>
      <c r="BM577">
        <v>48</v>
      </c>
      <c r="BR577">
        <v>13</v>
      </c>
      <c r="BS577">
        <v>0.66</v>
      </c>
      <c r="BT577">
        <v>0.57999999999999996</v>
      </c>
      <c r="BU577">
        <v>0.57999999999999996</v>
      </c>
      <c r="BV577">
        <v>42.758836789999997</v>
      </c>
      <c r="BW577">
        <v>-82.037756959999996</v>
      </c>
      <c r="BX577">
        <v>4734556.7209999999</v>
      </c>
      <c r="BY577">
        <v>201.47399999999999</v>
      </c>
      <c r="BZ577">
        <v>267.60000000000002</v>
      </c>
      <c r="CA577" t="s">
        <v>7651</v>
      </c>
      <c r="CB577">
        <v>7</v>
      </c>
      <c r="CC577">
        <v>10</v>
      </c>
      <c r="CD577">
        <v>12</v>
      </c>
      <c r="CE577">
        <v>12</v>
      </c>
      <c r="CF577" t="s">
        <v>5677</v>
      </c>
      <c r="CG577">
        <v>414</v>
      </c>
      <c r="CH577" t="s">
        <v>3290</v>
      </c>
      <c r="CI577" t="s">
        <v>7332</v>
      </c>
      <c r="CJ577">
        <v>5.56</v>
      </c>
      <c r="CK577">
        <v>1.9</v>
      </c>
    </row>
    <row r="578" spans="1:89" x14ac:dyDescent="0.35">
      <c r="A578" t="s">
        <v>4880</v>
      </c>
      <c r="B578">
        <v>577</v>
      </c>
      <c r="C578" t="s">
        <v>7778</v>
      </c>
      <c r="D578">
        <v>913</v>
      </c>
      <c r="E578">
        <v>2867.6930000000002</v>
      </c>
      <c r="F578">
        <v>10</v>
      </c>
      <c r="G578" t="s">
        <v>7782</v>
      </c>
      <c r="H578" t="s">
        <v>7773</v>
      </c>
      <c r="I578" t="s">
        <v>5753</v>
      </c>
      <c r="J578">
        <v>11</v>
      </c>
      <c r="K578">
        <v>0.6</v>
      </c>
      <c r="L578">
        <v>7</v>
      </c>
      <c r="M578">
        <v>8</v>
      </c>
      <c r="N578" t="s">
        <v>7413</v>
      </c>
      <c r="P578">
        <v>48</v>
      </c>
      <c r="Q578" t="s">
        <v>7784</v>
      </c>
      <c r="R578" t="s">
        <v>7774</v>
      </c>
      <c r="S578" t="s">
        <v>7253</v>
      </c>
      <c r="T578" t="s">
        <v>7383</v>
      </c>
      <c r="U578" t="s">
        <v>7383</v>
      </c>
      <c r="V578">
        <v>5.56</v>
      </c>
      <c r="W578" t="s">
        <v>7947</v>
      </c>
      <c r="X578">
        <v>1.8</v>
      </c>
      <c r="Y578" t="s">
        <v>7774</v>
      </c>
      <c r="Z578" t="s">
        <v>7789</v>
      </c>
      <c r="AA578" t="s">
        <v>7774</v>
      </c>
      <c r="AE578" t="s">
        <v>5678</v>
      </c>
      <c r="AF578">
        <v>42.758836619999997</v>
      </c>
      <c r="AG578">
        <v>-82.037756959999996</v>
      </c>
      <c r="AH578">
        <v>201.5</v>
      </c>
      <c r="AI578">
        <v>290</v>
      </c>
      <c r="AK578">
        <v>15</v>
      </c>
      <c r="AL578">
        <v>986</v>
      </c>
      <c r="AM578">
        <v>10.29</v>
      </c>
      <c r="AN578">
        <v>-401.68700000000001</v>
      </c>
      <c r="AO578">
        <v>2117</v>
      </c>
      <c r="AP578">
        <v>2118</v>
      </c>
      <c r="AS578">
        <v>1.24</v>
      </c>
      <c r="AT578">
        <v>1.24</v>
      </c>
      <c r="AV578">
        <v>2.15</v>
      </c>
      <c r="AW578">
        <v>2.15</v>
      </c>
      <c r="BC578">
        <v>0.6</v>
      </c>
      <c r="BD578">
        <v>7</v>
      </c>
      <c r="BE578" t="s">
        <v>2062</v>
      </c>
      <c r="BF578" t="s">
        <v>4880</v>
      </c>
      <c r="BG578">
        <v>577</v>
      </c>
      <c r="BH578" t="s">
        <v>5753</v>
      </c>
      <c r="BI578" t="s">
        <v>7773</v>
      </c>
      <c r="BJ578">
        <v>577</v>
      </c>
      <c r="BK578">
        <v>3030</v>
      </c>
      <c r="BL578">
        <v>914</v>
      </c>
      <c r="BM578">
        <v>48</v>
      </c>
      <c r="BR578">
        <v>13</v>
      </c>
      <c r="BS578">
        <v>0.66</v>
      </c>
      <c r="BT578">
        <v>0.57999999999999996</v>
      </c>
      <c r="BU578">
        <v>0.57999999999999996</v>
      </c>
      <c r="BV578">
        <v>42.758836619999997</v>
      </c>
      <c r="BW578">
        <v>-82.037756959999996</v>
      </c>
      <c r="BX578">
        <v>4734556.7029999997</v>
      </c>
      <c r="BY578">
        <v>201.47399999999999</v>
      </c>
      <c r="BZ578">
        <v>271.5</v>
      </c>
      <c r="CA578" t="s">
        <v>7644</v>
      </c>
      <c r="CB578">
        <v>7</v>
      </c>
      <c r="CC578">
        <v>10</v>
      </c>
      <c r="CD578">
        <v>12</v>
      </c>
      <c r="CE578">
        <v>12</v>
      </c>
      <c r="CF578" t="s">
        <v>5677</v>
      </c>
      <c r="CG578">
        <v>414</v>
      </c>
      <c r="CH578" t="s">
        <v>3290</v>
      </c>
      <c r="CI578" t="s">
        <v>7332</v>
      </c>
      <c r="CJ578">
        <v>5.56</v>
      </c>
      <c r="CK578">
        <v>1.9</v>
      </c>
    </row>
    <row r="579" spans="1:89" hidden="1" x14ac:dyDescent="0.35">
      <c r="A579" t="s">
        <v>4880</v>
      </c>
      <c r="B579">
        <v>578</v>
      </c>
      <c r="C579" t="s">
        <v>7778</v>
      </c>
      <c r="D579">
        <v>914</v>
      </c>
      <c r="E579">
        <v>2867.6970000000001</v>
      </c>
      <c r="F579">
        <v>10</v>
      </c>
      <c r="G579" t="s">
        <v>7782</v>
      </c>
      <c r="H579" t="s">
        <v>7773</v>
      </c>
      <c r="I579" t="s">
        <v>7852</v>
      </c>
      <c r="J579">
        <v>11</v>
      </c>
      <c r="K579">
        <v>0.6</v>
      </c>
      <c r="L579">
        <v>49</v>
      </c>
      <c r="M579">
        <v>25</v>
      </c>
      <c r="N579" t="s">
        <v>7413</v>
      </c>
      <c r="P579">
        <v>48</v>
      </c>
      <c r="Q579" t="s">
        <v>7784</v>
      </c>
      <c r="R579" t="s">
        <v>7774</v>
      </c>
      <c r="S579" t="s">
        <v>7253</v>
      </c>
      <c r="T579" t="s">
        <v>7383</v>
      </c>
      <c r="U579" t="s">
        <v>7383</v>
      </c>
      <c r="V579">
        <v>5.56</v>
      </c>
      <c r="W579" t="s">
        <v>7947</v>
      </c>
      <c r="X579">
        <v>1.8</v>
      </c>
      <c r="Y579" t="s">
        <v>7774</v>
      </c>
      <c r="Z579" t="s">
        <v>7879</v>
      </c>
      <c r="AA579" t="s">
        <v>7774</v>
      </c>
      <c r="AB579">
        <v>10</v>
      </c>
      <c r="AE579" t="s">
        <v>5683</v>
      </c>
      <c r="AF579">
        <v>42.758836789999997</v>
      </c>
      <c r="AG579">
        <v>-82.037756959999996</v>
      </c>
      <c r="AH579">
        <v>201.5</v>
      </c>
      <c r="AI579">
        <v>290</v>
      </c>
      <c r="AK579">
        <v>15</v>
      </c>
      <c r="AL579">
        <v>986</v>
      </c>
      <c r="AM579">
        <v>10.273</v>
      </c>
      <c r="AN579">
        <v>-394.613</v>
      </c>
      <c r="AO579">
        <v>2066</v>
      </c>
      <c r="AP579">
        <v>2059</v>
      </c>
      <c r="AS579">
        <v>1.2</v>
      </c>
      <c r="AT579">
        <v>1.21</v>
      </c>
      <c r="AV579">
        <v>2.09</v>
      </c>
      <c r="AW579">
        <v>2.1</v>
      </c>
      <c r="BC579">
        <v>0.45</v>
      </c>
      <c r="BD579">
        <v>49</v>
      </c>
      <c r="BE579" t="s">
        <v>8728</v>
      </c>
      <c r="BF579" t="s">
        <v>4880</v>
      </c>
      <c r="BG579">
        <v>578</v>
      </c>
      <c r="BH579" t="s">
        <v>7852</v>
      </c>
      <c r="BI579" t="s">
        <v>7773</v>
      </c>
      <c r="BJ579">
        <v>578</v>
      </c>
      <c r="BK579">
        <v>3030</v>
      </c>
      <c r="BL579">
        <v>914</v>
      </c>
      <c r="BM579">
        <v>48</v>
      </c>
      <c r="BN579" t="s">
        <v>8660</v>
      </c>
      <c r="BR579">
        <v>13</v>
      </c>
      <c r="BS579">
        <v>0.67</v>
      </c>
      <c r="BT579">
        <v>0.6</v>
      </c>
      <c r="BU579">
        <v>0.6</v>
      </c>
      <c r="BV579">
        <v>42.758836789999997</v>
      </c>
      <c r="BW579">
        <v>-82.037756959999996</v>
      </c>
      <c r="BX579">
        <v>4734556.7209999999</v>
      </c>
      <c r="BY579">
        <v>201.47399999999999</v>
      </c>
      <c r="BZ579">
        <v>267.60000000000002</v>
      </c>
      <c r="CA579" t="s">
        <v>7651</v>
      </c>
      <c r="CB579">
        <v>7</v>
      </c>
      <c r="CC579">
        <v>10</v>
      </c>
      <c r="CD579">
        <v>11</v>
      </c>
      <c r="CE579">
        <v>11</v>
      </c>
      <c r="CF579" t="s">
        <v>5677</v>
      </c>
      <c r="CG579">
        <v>414</v>
      </c>
      <c r="CH579" t="s">
        <v>5823</v>
      </c>
      <c r="CI579" t="s">
        <v>8661</v>
      </c>
      <c r="CJ579">
        <v>5.56</v>
      </c>
    </row>
    <row r="580" spans="1:89" x14ac:dyDescent="0.35">
      <c r="A580" t="s">
        <v>4881</v>
      </c>
      <c r="B580">
        <v>579</v>
      </c>
      <c r="C580" t="s">
        <v>7778</v>
      </c>
      <c r="D580">
        <v>915</v>
      </c>
      <c r="E580">
        <v>2867.7159999999999</v>
      </c>
      <c r="F580">
        <v>10</v>
      </c>
      <c r="G580" t="s">
        <v>7782</v>
      </c>
      <c r="H580" t="s">
        <v>7773</v>
      </c>
      <c r="I580" t="s">
        <v>5753</v>
      </c>
      <c r="J580">
        <v>10</v>
      </c>
      <c r="K580">
        <v>0.57999999999999996</v>
      </c>
      <c r="L580">
        <v>10</v>
      </c>
      <c r="M580">
        <v>10</v>
      </c>
      <c r="N580" t="s">
        <v>7653</v>
      </c>
      <c r="P580">
        <v>48</v>
      </c>
      <c r="Q580" t="s">
        <v>7784</v>
      </c>
      <c r="R580" t="s">
        <v>7774</v>
      </c>
      <c r="S580" t="s">
        <v>7253</v>
      </c>
      <c r="T580" t="s">
        <v>7383</v>
      </c>
      <c r="U580" t="s">
        <v>7383</v>
      </c>
      <c r="V580">
        <v>5.56</v>
      </c>
      <c r="W580" t="s">
        <v>7947</v>
      </c>
      <c r="X580">
        <v>1.8</v>
      </c>
      <c r="Y580" t="s">
        <v>7774</v>
      </c>
      <c r="Z580" t="s">
        <v>7788</v>
      </c>
      <c r="AA580" t="s">
        <v>7774</v>
      </c>
      <c r="AB580">
        <v>10</v>
      </c>
      <c r="AC580">
        <v>10</v>
      </c>
      <c r="AD580">
        <v>12</v>
      </c>
      <c r="AE580" t="s">
        <v>5683</v>
      </c>
      <c r="AF580">
        <v>42.758836430000002</v>
      </c>
      <c r="AG580">
        <v>-82.037756970000004</v>
      </c>
      <c r="AH580">
        <v>201.5</v>
      </c>
      <c r="AI580">
        <v>290</v>
      </c>
      <c r="AK580">
        <v>15</v>
      </c>
      <c r="AL580">
        <v>986</v>
      </c>
      <c r="AM580">
        <v>10.311999999999999</v>
      </c>
      <c r="AN580">
        <v>-394.613</v>
      </c>
      <c r="AO580">
        <v>2115</v>
      </c>
      <c r="AP580">
        <v>2115</v>
      </c>
      <c r="AS580">
        <v>1.24</v>
      </c>
      <c r="AT580">
        <v>1.23</v>
      </c>
      <c r="AV580">
        <v>2.14</v>
      </c>
      <c r="AW580">
        <v>2.14</v>
      </c>
      <c r="BC580">
        <v>0.57999999999999996</v>
      </c>
      <c r="BD580">
        <v>10</v>
      </c>
      <c r="BE580" t="s">
        <v>2063</v>
      </c>
      <c r="BF580" t="s">
        <v>4881</v>
      </c>
      <c r="BG580">
        <v>579</v>
      </c>
      <c r="BH580" t="s">
        <v>5753</v>
      </c>
      <c r="BI580" t="s">
        <v>7773</v>
      </c>
      <c r="BJ580">
        <v>579</v>
      </c>
      <c r="BK580">
        <v>3030</v>
      </c>
      <c r="BL580">
        <v>914</v>
      </c>
      <c r="BM580">
        <v>48</v>
      </c>
      <c r="BR580">
        <v>13</v>
      </c>
      <c r="BS580">
        <v>0.66</v>
      </c>
      <c r="BT580">
        <v>0.57999999999999996</v>
      </c>
      <c r="BU580">
        <v>0.57999999999999996</v>
      </c>
      <c r="BV580">
        <v>42.758836430000002</v>
      </c>
      <c r="BW580">
        <v>-82.037756970000004</v>
      </c>
      <c r="BX580">
        <v>4734556.682</v>
      </c>
      <c r="BY580">
        <v>201.47399999999999</v>
      </c>
      <c r="BZ580">
        <v>273.60000000000002</v>
      </c>
      <c r="CA580" t="s">
        <v>7650</v>
      </c>
      <c r="CB580">
        <v>7</v>
      </c>
      <c r="CC580">
        <v>10</v>
      </c>
      <c r="CD580">
        <v>12</v>
      </c>
      <c r="CE580">
        <v>12</v>
      </c>
      <c r="CF580" t="s">
        <v>5677</v>
      </c>
      <c r="CG580">
        <v>414</v>
      </c>
      <c r="CH580" t="s">
        <v>3290</v>
      </c>
      <c r="CI580" t="s">
        <v>7332</v>
      </c>
      <c r="CJ580">
        <v>5.56</v>
      </c>
      <c r="CK580">
        <v>1.9</v>
      </c>
    </row>
    <row r="581" spans="1:89" x14ac:dyDescent="0.35">
      <c r="A581" t="s">
        <v>4884</v>
      </c>
      <c r="B581">
        <v>580</v>
      </c>
      <c r="C581" t="s">
        <v>7778</v>
      </c>
      <c r="D581">
        <v>916</v>
      </c>
      <c r="E581">
        <v>2868.252</v>
      </c>
      <c r="F581">
        <v>10</v>
      </c>
      <c r="G581" t="s">
        <v>7782</v>
      </c>
      <c r="H581" t="s">
        <v>7773</v>
      </c>
      <c r="I581" t="s">
        <v>5753</v>
      </c>
      <c r="J581">
        <v>12</v>
      </c>
      <c r="K581">
        <v>0.64</v>
      </c>
      <c r="L581">
        <v>10</v>
      </c>
      <c r="M581">
        <v>9</v>
      </c>
      <c r="N581" t="s">
        <v>7613</v>
      </c>
      <c r="Q581" t="s">
        <v>7784</v>
      </c>
      <c r="R581" t="s">
        <v>7774</v>
      </c>
      <c r="S581" t="s">
        <v>7253</v>
      </c>
      <c r="T581" t="s">
        <v>7383</v>
      </c>
      <c r="U581" t="s">
        <v>7383</v>
      </c>
      <c r="V581">
        <v>5.56</v>
      </c>
      <c r="W581" t="s">
        <v>7947</v>
      </c>
      <c r="X581">
        <v>1.8</v>
      </c>
      <c r="Y581" t="s">
        <v>7774</v>
      </c>
      <c r="Z581" t="s">
        <v>7783</v>
      </c>
      <c r="AA581" t="s">
        <v>7774</v>
      </c>
      <c r="AE581" t="s">
        <v>5678</v>
      </c>
      <c r="AF581">
        <v>42.758831579999999</v>
      </c>
      <c r="AG581">
        <v>-82.037757139999997</v>
      </c>
      <c r="AH581">
        <v>201.5</v>
      </c>
      <c r="AI581">
        <v>290</v>
      </c>
      <c r="AK581">
        <v>15</v>
      </c>
      <c r="AL581">
        <v>986</v>
      </c>
      <c r="AM581">
        <v>10.847</v>
      </c>
      <c r="AN581">
        <v>-413.19600000000003</v>
      </c>
      <c r="AO581">
        <v>2114</v>
      </c>
      <c r="AP581">
        <v>2115</v>
      </c>
      <c r="AS581">
        <v>1.23</v>
      </c>
      <c r="AT581">
        <v>1.23</v>
      </c>
      <c r="AV581">
        <v>2.14</v>
      </c>
      <c r="AW581">
        <v>2.14</v>
      </c>
      <c r="BC581">
        <v>0.64</v>
      </c>
      <c r="BD581">
        <v>10</v>
      </c>
      <c r="BE581" t="s">
        <v>2066</v>
      </c>
      <c r="BF581" t="s">
        <v>4884</v>
      </c>
      <c r="BG581">
        <v>580</v>
      </c>
      <c r="BH581" t="s">
        <v>5753</v>
      </c>
      <c r="BI581" t="s">
        <v>7773</v>
      </c>
      <c r="BJ581">
        <v>580</v>
      </c>
      <c r="BK581">
        <v>3030</v>
      </c>
      <c r="BR581">
        <v>13</v>
      </c>
      <c r="BS581">
        <v>0.66</v>
      </c>
      <c r="BT581">
        <v>0.57999999999999996</v>
      </c>
      <c r="BU581">
        <v>0.57999999999999996</v>
      </c>
      <c r="BV581">
        <v>42.758831579999999</v>
      </c>
      <c r="BW581">
        <v>-82.037757139999997</v>
      </c>
      <c r="BX581">
        <v>4734556.1430000002</v>
      </c>
      <c r="BY581">
        <v>201.476</v>
      </c>
      <c r="BZ581">
        <v>266.3</v>
      </c>
      <c r="CA581" t="s">
        <v>7475</v>
      </c>
      <c r="CB581">
        <v>7</v>
      </c>
      <c r="CC581">
        <v>10</v>
      </c>
      <c r="CD581">
        <v>12</v>
      </c>
      <c r="CE581">
        <v>12</v>
      </c>
      <c r="CF581" t="s">
        <v>5677</v>
      </c>
      <c r="CG581">
        <v>414</v>
      </c>
      <c r="CH581" t="s">
        <v>3290</v>
      </c>
      <c r="CI581" t="s">
        <v>7332</v>
      </c>
      <c r="CJ581">
        <v>5.56</v>
      </c>
      <c r="CK581">
        <v>1.8</v>
      </c>
    </row>
    <row r="582" spans="1:89" x14ac:dyDescent="0.35">
      <c r="A582" t="s">
        <v>4885</v>
      </c>
      <c r="B582">
        <v>581</v>
      </c>
      <c r="C582" t="s">
        <v>7778</v>
      </c>
      <c r="D582">
        <v>917</v>
      </c>
      <c r="E582">
        <v>2868.4059999999999</v>
      </c>
      <c r="F582">
        <v>10</v>
      </c>
      <c r="G582" t="s">
        <v>7782</v>
      </c>
      <c r="H582" t="s">
        <v>7773</v>
      </c>
      <c r="I582" t="s">
        <v>5753</v>
      </c>
      <c r="J582">
        <v>12</v>
      </c>
      <c r="K582">
        <v>0.68</v>
      </c>
      <c r="L582">
        <v>7</v>
      </c>
      <c r="M582">
        <v>7</v>
      </c>
      <c r="N582" t="s">
        <v>7629</v>
      </c>
      <c r="Q582" t="s">
        <v>7784</v>
      </c>
      <c r="R582" t="s">
        <v>7774</v>
      </c>
      <c r="S582" t="s">
        <v>7253</v>
      </c>
      <c r="T582" t="s">
        <v>7383</v>
      </c>
      <c r="U582" t="s">
        <v>7383</v>
      </c>
      <c r="V582">
        <v>5.56</v>
      </c>
      <c r="W582" t="s">
        <v>7947</v>
      </c>
      <c r="X582">
        <v>1.8</v>
      </c>
      <c r="Y582" t="s">
        <v>7774</v>
      </c>
      <c r="Z582" t="s">
        <v>7789</v>
      </c>
      <c r="AA582" t="s">
        <v>7774</v>
      </c>
      <c r="AE582" t="s">
        <v>5678</v>
      </c>
      <c r="AF582">
        <v>42.758830170000003</v>
      </c>
      <c r="AG582">
        <v>-82.037757189999994</v>
      </c>
      <c r="AH582">
        <v>201.5</v>
      </c>
      <c r="AI582">
        <v>290</v>
      </c>
      <c r="AK582">
        <v>15</v>
      </c>
      <c r="AL582">
        <v>986</v>
      </c>
      <c r="AM582">
        <v>11.002000000000001</v>
      </c>
      <c r="AN582">
        <v>-385.19799999999998</v>
      </c>
      <c r="AO582">
        <v>2116</v>
      </c>
      <c r="AP582">
        <v>2117</v>
      </c>
      <c r="AS582">
        <v>1.24</v>
      </c>
      <c r="AT582">
        <v>1.24</v>
      </c>
      <c r="AV582">
        <v>2.15</v>
      </c>
      <c r="AW582">
        <v>2.15</v>
      </c>
      <c r="BC582">
        <v>0.68</v>
      </c>
      <c r="BD582">
        <v>7</v>
      </c>
      <c r="BE582" t="s">
        <v>2067</v>
      </c>
      <c r="BF582" t="s">
        <v>4885</v>
      </c>
      <c r="BG582">
        <v>581</v>
      </c>
      <c r="BH582" t="s">
        <v>5753</v>
      </c>
      <c r="BI582" t="s">
        <v>7773</v>
      </c>
      <c r="BJ582">
        <v>581</v>
      </c>
      <c r="BK582">
        <v>3030</v>
      </c>
      <c r="BR582">
        <v>13</v>
      </c>
      <c r="BS582">
        <v>0.66</v>
      </c>
      <c r="BT582">
        <v>0.57999999999999996</v>
      </c>
      <c r="BU582">
        <v>0.57999999999999996</v>
      </c>
      <c r="BV582">
        <v>42.758830170000003</v>
      </c>
      <c r="BW582">
        <v>-82.037757189999994</v>
      </c>
      <c r="BX582">
        <v>4734555.9869999997</v>
      </c>
      <c r="BY582">
        <v>201.477</v>
      </c>
      <c r="BZ582">
        <v>278.89999999999998</v>
      </c>
      <c r="CA582" t="s">
        <v>7657</v>
      </c>
      <c r="CB582">
        <v>7</v>
      </c>
      <c r="CC582">
        <v>10</v>
      </c>
      <c r="CD582">
        <v>12</v>
      </c>
      <c r="CE582">
        <v>12</v>
      </c>
      <c r="CF582" t="s">
        <v>5677</v>
      </c>
      <c r="CG582">
        <v>414</v>
      </c>
      <c r="CH582" t="s">
        <v>3290</v>
      </c>
      <c r="CI582" t="s">
        <v>7332</v>
      </c>
      <c r="CJ582">
        <v>5.56</v>
      </c>
      <c r="CK582">
        <v>1.8</v>
      </c>
    </row>
    <row r="583" spans="1:89" x14ac:dyDescent="0.35">
      <c r="A583" t="s">
        <v>4886</v>
      </c>
      <c r="B583">
        <v>582</v>
      </c>
      <c r="C583" t="s">
        <v>7778</v>
      </c>
      <c r="D583">
        <v>918</v>
      </c>
      <c r="E583">
        <v>2869.201</v>
      </c>
      <c r="F583">
        <v>10</v>
      </c>
      <c r="G583" t="s">
        <v>7782</v>
      </c>
      <c r="H583" t="s">
        <v>7773</v>
      </c>
      <c r="I583" t="s">
        <v>5753</v>
      </c>
      <c r="J583">
        <v>12</v>
      </c>
      <c r="K583">
        <v>0.66</v>
      </c>
      <c r="L583">
        <v>8</v>
      </c>
      <c r="M583">
        <v>8</v>
      </c>
      <c r="N583" t="s">
        <v>7651</v>
      </c>
      <c r="Q583" t="s">
        <v>7784</v>
      </c>
      <c r="R583" t="s">
        <v>7774</v>
      </c>
      <c r="S583" t="s">
        <v>7253</v>
      </c>
      <c r="T583" t="s">
        <v>7383</v>
      </c>
      <c r="U583" t="s">
        <v>7383</v>
      </c>
      <c r="V583">
        <v>5.56</v>
      </c>
      <c r="W583" t="s">
        <v>7947</v>
      </c>
      <c r="X583">
        <v>1.8</v>
      </c>
      <c r="Y583" t="s">
        <v>7774</v>
      </c>
      <c r="Z583" t="s">
        <v>7789</v>
      </c>
      <c r="AA583" t="s">
        <v>7774</v>
      </c>
      <c r="AE583" t="s">
        <v>5678</v>
      </c>
      <c r="AF583">
        <v>42.758822950000003</v>
      </c>
      <c r="AG583">
        <v>-82.037757439999993</v>
      </c>
      <c r="AH583">
        <v>201.5</v>
      </c>
      <c r="AI583">
        <v>290</v>
      </c>
      <c r="AK583">
        <v>15</v>
      </c>
      <c r="AL583">
        <v>986</v>
      </c>
      <c r="AM583">
        <v>11.798</v>
      </c>
      <c r="AN583">
        <v>-415.685</v>
      </c>
      <c r="AO583">
        <v>2116</v>
      </c>
      <c r="AP583">
        <v>2117</v>
      </c>
      <c r="AS583">
        <v>1.24</v>
      </c>
      <c r="AT583">
        <v>1.24</v>
      </c>
      <c r="AV583">
        <v>2.15</v>
      </c>
      <c r="AW583">
        <v>2.15</v>
      </c>
      <c r="BC583">
        <v>0.66</v>
      </c>
      <c r="BD583">
        <v>8</v>
      </c>
      <c r="BE583" t="s">
        <v>2068</v>
      </c>
      <c r="BF583" t="s">
        <v>4886</v>
      </c>
      <c r="BG583">
        <v>582</v>
      </c>
      <c r="BH583" t="s">
        <v>5753</v>
      </c>
      <c r="BI583" t="s">
        <v>7773</v>
      </c>
      <c r="BJ583">
        <v>582</v>
      </c>
      <c r="BK583">
        <v>3030</v>
      </c>
      <c r="BR583">
        <v>13</v>
      </c>
      <c r="BS583">
        <v>0.66</v>
      </c>
      <c r="BT583">
        <v>0.57999999999999996</v>
      </c>
      <c r="BU583">
        <v>0.57999999999999996</v>
      </c>
      <c r="BV583">
        <v>42.758822950000003</v>
      </c>
      <c r="BW583">
        <v>-82.037757439999993</v>
      </c>
      <c r="BX583">
        <v>4734555.1859999998</v>
      </c>
      <c r="BY583">
        <v>201.48</v>
      </c>
      <c r="BZ583">
        <v>265.89999999999998</v>
      </c>
      <c r="CA583" t="s">
        <v>7476</v>
      </c>
      <c r="CB583">
        <v>7</v>
      </c>
      <c r="CC583">
        <v>10</v>
      </c>
      <c r="CD583">
        <v>12</v>
      </c>
      <c r="CE583">
        <v>12</v>
      </c>
      <c r="CF583" t="s">
        <v>5677</v>
      </c>
      <c r="CG583">
        <v>414</v>
      </c>
      <c r="CH583" t="s">
        <v>3290</v>
      </c>
      <c r="CI583" t="s">
        <v>7332</v>
      </c>
      <c r="CJ583">
        <v>5.56</v>
      </c>
      <c r="CK583">
        <v>1.8</v>
      </c>
    </row>
    <row r="584" spans="1:89" x14ac:dyDescent="0.35">
      <c r="A584" t="s">
        <v>4887</v>
      </c>
      <c r="B584">
        <v>583</v>
      </c>
      <c r="C584" t="s">
        <v>7778</v>
      </c>
      <c r="D584">
        <v>919</v>
      </c>
      <c r="E584">
        <v>2869.2939999999999</v>
      </c>
      <c r="F584">
        <v>10</v>
      </c>
      <c r="G584" t="s">
        <v>7782</v>
      </c>
      <c r="H584" t="s">
        <v>7773</v>
      </c>
      <c r="I584" t="s">
        <v>5753</v>
      </c>
      <c r="J584">
        <v>11</v>
      </c>
      <c r="K584">
        <v>0.63</v>
      </c>
      <c r="L584">
        <v>6</v>
      </c>
      <c r="M584">
        <v>7</v>
      </c>
      <c r="N584" t="s">
        <v>7329</v>
      </c>
      <c r="Q584" t="s">
        <v>7784</v>
      </c>
      <c r="R584" t="s">
        <v>7774</v>
      </c>
      <c r="S584" t="s">
        <v>7253</v>
      </c>
      <c r="T584" t="s">
        <v>7383</v>
      </c>
      <c r="U584" t="s">
        <v>7383</v>
      </c>
      <c r="V584">
        <v>5.56</v>
      </c>
      <c r="W584" t="s">
        <v>7947</v>
      </c>
      <c r="X584">
        <v>1.8</v>
      </c>
      <c r="Y584" t="s">
        <v>7774</v>
      </c>
      <c r="Z584" t="s">
        <v>7789</v>
      </c>
      <c r="AA584" t="s">
        <v>7774</v>
      </c>
      <c r="AE584" t="s">
        <v>5678</v>
      </c>
      <c r="AF584">
        <v>42.758822109999997</v>
      </c>
      <c r="AG584">
        <v>-82.037757470000003</v>
      </c>
      <c r="AH584">
        <v>201.5</v>
      </c>
      <c r="AI584">
        <v>290</v>
      </c>
      <c r="AK584">
        <v>15</v>
      </c>
      <c r="AL584">
        <v>986</v>
      </c>
      <c r="AM584">
        <v>11.891</v>
      </c>
      <c r="AN584">
        <v>-409.79500000000002</v>
      </c>
      <c r="AO584">
        <v>2118</v>
      </c>
      <c r="AP584">
        <v>2118</v>
      </c>
      <c r="AS584">
        <v>1.24</v>
      </c>
      <c r="AT584">
        <v>1.24</v>
      </c>
      <c r="AV584">
        <v>2.15</v>
      </c>
      <c r="AW584">
        <v>2.15</v>
      </c>
      <c r="BC584">
        <v>0.63</v>
      </c>
      <c r="BD584">
        <v>6</v>
      </c>
      <c r="BE584" t="s">
        <v>2069</v>
      </c>
      <c r="BF584" t="s">
        <v>4887</v>
      </c>
      <c r="BG584">
        <v>583</v>
      </c>
      <c r="BH584" t="s">
        <v>5753</v>
      </c>
      <c r="BI584" t="s">
        <v>7773</v>
      </c>
      <c r="BJ584">
        <v>583</v>
      </c>
      <c r="BK584">
        <v>3030</v>
      </c>
      <c r="BR584">
        <v>13</v>
      </c>
      <c r="BS584">
        <v>0.65</v>
      </c>
      <c r="BT584">
        <v>0.57999999999999996</v>
      </c>
      <c r="BU584">
        <v>0.57999999999999996</v>
      </c>
      <c r="BV584">
        <v>42.758822109999997</v>
      </c>
      <c r="BW584">
        <v>-82.037757470000003</v>
      </c>
      <c r="BX584">
        <v>4734555.0920000002</v>
      </c>
      <c r="BY584">
        <v>201.48</v>
      </c>
      <c r="BZ584">
        <v>268.39999999999998</v>
      </c>
      <c r="CA584" t="s">
        <v>7646</v>
      </c>
      <c r="CB584">
        <v>7</v>
      </c>
      <c r="CC584">
        <v>10</v>
      </c>
      <c r="CD584">
        <v>12</v>
      </c>
      <c r="CE584">
        <v>12</v>
      </c>
      <c r="CF584" t="s">
        <v>5677</v>
      </c>
      <c r="CG584">
        <v>414</v>
      </c>
      <c r="CH584" t="s">
        <v>3290</v>
      </c>
      <c r="CI584" t="s">
        <v>7332</v>
      </c>
      <c r="CJ584">
        <v>5.56</v>
      </c>
      <c r="CK584">
        <v>1.8</v>
      </c>
    </row>
    <row r="585" spans="1:89" x14ac:dyDescent="0.35">
      <c r="A585" t="s">
        <v>4888</v>
      </c>
      <c r="B585">
        <v>584</v>
      </c>
      <c r="C585" t="s">
        <v>7778</v>
      </c>
      <c r="D585">
        <v>920</v>
      </c>
      <c r="E585">
        <v>2869.846</v>
      </c>
      <c r="F585">
        <v>10</v>
      </c>
      <c r="G585" t="s">
        <v>7782</v>
      </c>
      <c r="H585" t="s">
        <v>7773</v>
      </c>
      <c r="I585" t="s">
        <v>5753</v>
      </c>
      <c r="J585">
        <v>12</v>
      </c>
      <c r="K585">
        <v>0.68</v>
      </c>
      <c r="L585">
        <v>13</v>
      </c>
      <c r="M585">
        <v>10</v>
      </c>
      <c r="N585" t="s">
        <v>7647</v>
      </c>
      <c r="Q585" t="s">
        <v>7784</v>
      </c>
      <c r="R585" t="s">
        <v>7774</v>
      </c>
      <c r="S585" t="s">
        <v>7253</v>
      </c>
      <c r="T585" t="s">
        <v>7383</v>
      </c>
      <c r="U585" t="s">
        <v>7383</v>
      </c>
      <c r="V585">
        <v>5.56</v>
      </c>
      <c r="W585" t="s">
        <v>7947</v>
      </c>
      <c r="X585">
        <v>1.8</v>
      </c>
      <c r="Y585" t="s">
        <v>7774</v>
      </c>
      <c r="Z585" t="s">
        <v>7783</v>
      </c>
      <c r="AA585" t="s">
        <v>7774</v>
      </c>
      <c r="AE585" t="s">
        <v>5678</v>
      </c>
      <c r="AF585">
        <v>42.758817129999997</v>
      </c>
      <c r="AG585">
        <v>-82.037757639999995</v>
      </c>
      <c r="AH585">
        <v>201.5</v>
      </c>
      <c r="AI585">
        <v>290</v>
      </c>
      <c r="AK585">
        <v>15</v>
      </c>
      <c r="AL585">
        <v>986</v>
      </c>
      <c r="AM585">
        <v>12.44</v>
      </c>
      <c r="AN585">
        <v>-394.67399999999998</v>
      </c>
      <c r="AO585">
        <v>2110</v>
      </c>
      <c r="AP585">
        <v>2112</v>
      </c>
      <c r="AS585">
        <v>1.23</v>
      </c>
      <c r="AT585">
        <v>1.23</v>
      </c>
      <c r="AV585">
        <v>2.14</v>
      </c>
      <c r="AW585">
        <v>2.14</v>
      </c>
      <c r="BC585">
        <v>0.68</v>
      </c>
      <c r="BD585">
        <v>13</v>
      </c>
      <c r="BE585" t="s">
        <v>2070</v>
      </c>
      <c r="BF585" t="s">
        <v>4888</v>
      </c>
      <c r="BG585">
        <v>584</v>
      </c>
      <c r="BH585" t="s">
        <v>5753</v>
      </c>
      <c r="BI585" t="s">
        <v>7773</v>
      </c>
      <c r="BJ585">
        <v>584</v>
      </c>
      <c r="BK585">
        <v>3030</v>
      </c>
      <c r="BR585">
        <v>13</v>
      </c>
      <c r="BS585">
        <v>0.66</v>
      </c>
      <c r="BT585">
        <v>0.57999999999999996</v>
      </c>
      <c r="BU585">
        <v>0.57999999999999996</v>
      </c>
      <c r="BV585">
        <v>42.758817129999997</v>
      </c>
      <c r="BW585">
        <v>-82.037757639999995</v>
      </c>
      <c r="BX585">
        <v>4734554.5389999999</v>
      </c>
      <c r="BY585">
        <v>201.483</v>
      </c>
      <c r="BZ585">
        <v>273.8</v>
      </c>
      <c r="CA585" t="s">
        <v>7641</v>
      </c>
      <c r="CB585">
        <v>7</v>
      </c>
      <c r="CC585">
        <v>10</v>
      </c>
      <c r="CD585">
        <v>12</v>
      </c>
      <c r="CE585">
        <v>12</v>
      </c>
      <c r="CF585" t="s">
        <v>5677</v>
      </c>
      <c r="CG585">
        <v>414</v>
      </c>
      <c r="CH585" t="s">
        <v>3290</v>
      </c>
      <c r="CI585" t="s">
        <v>7332</v>
      </c>
      <c r="CJ585">
        <v>5.56</v>
      </c>
      <c r="CK585">
        <v>1.8</v>
      </c>
    </row>
    <row r="586" spans="1:89" x14ac:dyDescent="0.35">
      <c r="A586" t="s">
        <v>4889</v>
      </c>
      <c r="B586">
        <v>585</v>
      </c>
      <c r="C586" t="s">
        <v>7778</v>
      </c>
      <c r="D586">
        <v>921</v>
      </c>
      <c r="E586">
        <v>2870.049</v>
      </c>
      <c r="F586">
        <v>10</v>
      </c>
      <c r="G586" t="s">
        <v>7782</v>
      </c>
      <c r="H586" t="s">
        <v>7773</v>
      </c>
      <c r="I586" t="s">
        <v>5753</v>
      </c>
      <c r="J586">
        <v>11</v>
      </c>
      <c r="K586">
        <v>0.59</v>
      </c>
      <c r="L586">
        <v>9</v>
      </c>
      <c r="M586">
        <v>7</v>
      </c>
      <c r="N586" t="s">
        <v>7642</v>
      </c>
      <c r="Q586" t="s">
        <v>7784</v>
      </c>
      <c r="R586" t="s">
        <v>7774</v>
      </c>
      <c r="S586" t="s">
        <v>7253</v>
      </c>
      <c r="T586" t="s">
        <v>7383</v>
      </c>
      <c r="U586" t="s">
        <v>7383</v>
      </c>
      <c r="V586">
        <v>5.56</v>
      </c>
      <c r="W586" t="s">
        <v>7947</v>
      </c>
      <c r="X586">
        <v>1.8</v>
      </c>
      <c r="Y586" t="s">
        <v>7774</v>
      </c>
      <c r="Z586" t="s">
        <v>7789</v>
      </c>
      <c r="AA586" t="s">
        <v>7774</v>
      </c>
      <c r="AE586" t="s">
        <v>5678</v>
      </c>
      <c r="AF586">
        <v>42.758815269999999</v>
      </c>
      <c r="AG586">
        <v>-82.0377577</v>
      </c>
      <c r="AH586">
        <v>201.5</v>
      </c>
      <c r="AI586">
        <v>290</v>
      </c>
      <c r="AK586">
        <v>15</v>
      </c>
      <c r="AL586">
        <v>986</v>
      </c>
      <c r="AM586">
        <v>12.645</v>
      </c>
      <c r="AN586">
        <v>-397.976</v>
      </c>
      <c r="AO586">
        <v>2116</v>
      </c>
      <c r="AP586">
        <v>2117</v>
      </c>
      <c r="AS586">
        <v>1.24</v>
      </c>
      <c r="AT586">
        <v>1.24</v>
      </c>
      <c r="AV586">
        <v>2.15</v>
      </c>
      <c r="AW586">
        <v>2.15</v>
      </c>
      <c r="BC586">
        <v>0.59</v>
      </c>
      <c r="BD586">
        <v>9</v>
      </c>
      <c r="BE586" t="s">
        <v>2071</v>
      </c>
      <c r="BF586" t="s">
        <v>4889</v>
      </c>
      <c r="BG586">
        <v>585</v>
      </c>
      <c r="BH586" t="s">
        <v>5753</v>
      </c>
      <c r="BI586" t="s">
        <v>7773</v>
      </c>
      <c r="BJ586">
        <v>585</v>
      </c>
      <c r="BK586">
        <v>3030</v>
      </c>
      <c r="BR586">
        <v>13</v>
      </c>
      <c r="BS586">
        <v>0.66</v>
      </c>
      <c r="BT586">
        <v>0.57999999999999996</v>
      </c>
      <c r="BU586">
        <v>0.57999999999999996</v>
      </c>
      <c r="BV586">
        <v>42.758815269999999</v>
      </c>
      <c r="BW586">
        <v>-82.0377577</v>
      </c>
      <c r="BX586">
        <v>4734554.3320000004</v>
      </c>
      <c r="BY586">
        <v>201.48400000000001</v>
      </c>
      <c r="BZ586">
        <v>273.5</v>
      </c>
      <c r="CA586" t="s">
        <v>7650</v>
      </c>
      <c r="CB586">
        <v>7</v>
      </c>
      <c r="CC586">
        <v>10</v>
      </c>
      <c r="CD586">
        <v>12</v>
      </c>
      <c r="CE586">
        <v>12</v>
      </c>
      <c r="CF586" t="s">
        <v>5677</v>
      </c>
      <c r="CG586">
        <v>414</v>
      </c>
      <c r="CH586" t="s">
        <v>3290</v>
      </c>
      <c r="CI586" t="s">
        <v>7332</v>
      </c>
      <c r="CJ586">
        <v>5.56</v>
      </c>
      <c r="CK586">
        <v>1.9</v>
      </c>
    </row>
    <row r="587" spans="1:89" x14ac:dyDescent="0.35">
      <c r="A587" t="s">
        <v>4890</v>
      </c>
      <c r="B587">
        <v>586</v>
      </c>
      <c r="C587" t="s">
        <v>7778</v>
      </c>
      <c r="D587">
        <v>922</v>
      </c>
      <c r="E587">
        <v>2870.1190000000001</v>
      </c>
      <c r="F587">
        <v>10</v>
      </c>
      <c r="G587" t="s">
        <v>7782</v>
      </c>
      <c r="H587" t="s">
        <v>7773</v>
      </c>
      <c r="I587" t="s">
        <v>5753</v>
      </c>
      <c r="J587">
        <v>10</v>
      </c>
      <c r="K587">
        <v>0.54</v>
      </c>
      <c r="L587">
        <v>6</v>
      </c>
      <c r="M587">
        <v>5</v>
      </c>
      <c r="N587" t="s">
        <v>7392</v>
      </c>
      <c r="Q587" t="s">
        <v>7784</v>
      </c>
      <c r="R587" t="s">
        <v>7774</v>
      </c>
      <c r="S587" t="s">
        <v>7253</v>
      </c>
      <c r="T587" t="s">
        <v>7383</v>
      </c>
      <c r="U587" t="s">
        <v>7383</v>
      </c>
      <c r="V587">
        <v>5.56</v>
      </c>
      <c r="W587" t="s">
        <v>7947</v>
      </c>
      <c r="X587">
        <v>1.8</v>
      </c>
      <c r="Y587" t="s">
        <v>7774</v>
      </c>
      <c r="Z587" t="s">
        <v>7789</v>
      </c>
      <c r="AA587" t="s">
        <v>7774</v>
      </c>
      <c r="AE587" t="s">
        <v>5859</v>
      </c>
      <c r="AF587">
        <v>42.758814630000003</v>
      </c>
      <c r="AG587">
        <v>-82.037757720000002</v>
      </c>
      <c r="AH587">
        <v>201.5</v>
      </c>
      <c r="AI587">
        <v>290</v>
      </c>
      <c r="AK587">
        <v>15</v>
      </c>
      <c r="AL587">
        <v>986</v>
      </c>
      <c r="AM587">
        <v>12.715999999999999</v>
      </c>
      <c r="AN587">
        <v>-385.13600000000002</v>
      </c>
      <c r="AO587">
        <v>2118</v>
      </c>
      <c r="AP587">
        <v>2118</v>
      </c>
      <c r="AS587">
        <v>1.24</v>
      </c>
      <c r="AT587">
        <v>1.24</v>
      </c>
      <c r="AV587">
        <v>2.15</v>
      </c>
      <c r="AW587">
        <v>2.15</v>
      </c>
      <c r="BC587">
        <v>0.54</v>
      </c>
      <c r="BD587">
        <v>6</v>
      </c>
      <c r="BE587" t="s">
        <v>2072</v>
      </c>
      <c r="BF587" t="s">
        <v>4890</v>
      </c>
      <c r="BG587">
        <v>586</v>
      </c>
      <c r="BH587" t="s">
        <v>5753</v>
      </c>
      <c r="BI587" t="s">
        <v>7773</v>
      </c>
      <c r="BJ587">
        <v>586</v>
      </c>
      <c r="BK587">
        <v>3030</v>
      </c>
      <c r="BT587">
        <v>0.57999999999999996</v>
      </c>
      <c r="BU587">
        <v>0.57999999999999996</v>
      </c>
      <c r="BV587">
        <v>42.758814630000003</v>
      </c>
      <c r="BW587">
        <v>-82.037757720000002</v>
      </c>
      <c r="BX587">
        <v>4734554.2609999999</v>
      </c>
      <c r="BY587">
        <v>201.48400000000001</v>
      </c>
      <c r="BZ587">
        <v>279.8</v>
      </c>
      <c r="CA587" t="s">
        <v>7575</v>
      </c>
      <c r="CB587">
        <v>7</v>
      </c>
      <c r="CD587">
        <v>12</v>
      </c>
      <c r="CE587">
        <v>12</v>
      </c>
      <c r="CF587" t="s">
        <v>5677</v>
      </c>
      <c r="CG587">
        <v>414</v>
      </c>
      <c r="CH587" t="s">
        <v>3290</v>
      </c>
      <c r="CI587" t="s">
        <v>7332</v>
      </c>
      <c r="CJ587">
        <v>5.56</v>
      </c>
      <c r="CK587">
        <v>1.8</v>
      </c>
    </row>
    <row r="588" spans="1:89" x14ac:dyDescent="0.35">
      <c r="A588" t="s">
        <v>4891</v>
      </c>
      <c r="B588">
        <v>587</v>
      </c>
      <c r="C588" t="s">
        <v>7778</v>
      </c>
      <c r="D588">
        <v>923</v>
      </c>
      <c r="E588">
        <v>2870.1619999999998</v>
      </c>
      <c r="F588">
        <v>10</v>
      </c>
      <c r="G588" t="s">
        <v>7782</v>
      </c>
      <c r="H588" t="s">
        <v>7773</v>
      </c>
      <c r="I588" t="s">
        <v>5753</v>
      </c>
      <c r="J588">
        <v>11</v>
      </c>
      <c r="K588">
        <v>0.61</v>
      </c>
      <c r="L588">
        <v>8</v>
      </c>
      <c r="M588">
        <v>10</v>
      </c>
      <c r="N588" t="s">
        <v>7642</v>
      </c>
      <c r="P588">
        <v>49</v>
      </c>
      <c r="Q588" t="s">
        <v>7784</v>
      </c>
      <c r="R588" t="s">
        <v>7774</v>
      </c>
      <c r="S588" t="s">
        <v>7253</v>
      </c>
      <c r="T588" t="s">
        <v>7383</v>
      </c>
      <c r="U588" t="s">
        <v>7383</v>
      </c>
      <c r="V588">
        <v>5.56</v>
      </c>
      <c r="W588" t="s">
        <v>7947</v>
      </c>
      <c r="X588">
        <v>1.8</v>
      </c>
      <c r="Y588" t="s">
        <v>7774</v>
      </c>
      <c r="Z588" t="s">
        <v>7786</v>
      </c>
      <c r="AA588" t="s">
        <v>7774</v>
      </c>
      <c r="AB588">
        <v>10</v>
      </c>
      <c r="AC588">
        <v>10</v>
      </c>
      <c r="AD588">
        <v>15</v>
      </c>
      <c r="AE588" t="s">
        <v>5683</v>
      </c>
      <c r="AF588">
        <v>42.75881424</v>
      </c>
      <c r="AG588">
        <v>-82.037757740000004</v>
      </c>
      <c r="AH588">
        <v>201.5</v>
      </c>
      <c r="AI588">
        <v>290</v>
      </c>
      <c r="AK588">
        <v>15</v>
      </c>
      <c r="AL588">
        <v>986</v>
      </c>
      <c r="AM588">
        <v>12.757999999999999</v>
      </c>
      <c r="AN588">
        <v>-396.56200000000001</v>
      </c>
      <c r="AO588">
        <v>2116</v>
      </c>
      <c r="AP588">
        <v>2117</v>
      </c>
      <c r="AS588">
        <v>1.24</v>
      </c>
      <c r="AT588">
        <v>1.24</v>
      </c>
      <c r="AV588">
        <v>2.15</v>
      </c>
      <c r="AW588">
        <v>2.15</v>
      </c>
      <c r="BC588">
        <v>0.61</v>
      </c>
      <c r="BD588">
        <v>8</v>
      </c>
      <c r="BE588" t="s">
        <v>2073</v>
      </c>
      <c r="BF588" t="s">
        <v>4891</v>
      </c>
      <c r="BG588">
        <v>587</v>
      </c>
      <c r="BH588" t="s">
        <v>5753</v>
      </c>
      <c r="BI588" t="s">
        <v>7773</v>
      </c>
      <c r="BJ588">
        <v>587</v>
      </c>
      <c r="BK588">
        <v>3030</v>
      </c>
      <c r="BL588">
        <v>925</v>
      </c>
      <c r="BM588">
        <v>49</v>
      </c>
      <c r="BR588">
        <v>13</v>
      </c>
      <c r="BS588">
        <v>0.66</v>
      </c>
      <c r="BT588">
        <v>0.57999999999999996</v>
      </c>
      <c r="BU588">
        <v>0.57999999999999996</v>
      </c>
      <c r="BV588">
        <v>42.75881424</v>
      </c>
      <c r="BW588">
        <v>-82.037757740000004</v>
      </c>
      <c r="BX588">
        <v>4734554.2189999996</v>
      </c>
      <c r="BY588">
        <v>201.48400000000001</v>
      </c>
      <c r="BZ588">
        <v>272.89999999999998</v>
      </c>
      <c r="CA588" t="s">
        <v>7413</v>
      </c>
      <c r="CB588">
        <v>7</v>
      </c>
      <c r="CC588">
        <v>10</v>
      </c>
      <c r="CD588">
        <v>12</v>
      </c>
      <c r="CE588">
        <v>12</v>
      </c>
      <c r="CF588" t="s">
        <v>5677</v>
      </c>
      <c r="CG588">
        <v>414</v>
      </c>
      <c r="CH588" t="s">
        <v>3290</v>
      </c>
      <c r="CI588" t="s">
        <v>7332</v>
      </c>
      <c r="CJ588">
        <v>5.56</v>
      </c>
      <c r="CK588">
        <v>1.8</v>
      </c>
    </row>
    <row r="589" spans="1:89" x14ac:dyDescent="0.35">
      <c r="A589" t="s">
        <v>4892</v>
      </c>
      <c r="B589">
        <v>588</v>
      </c>
      <c r="C589" t="s">
        <v>7778</v>
      </c>
      <c r="D589">
        <v>924</v>
      </c>
      <c r="E589">
        <v>2870.1889999999999</v>
      </c>
      <c r="F589">
        <v>10</v>
      </c>
      <c r="G589" t="s">
        <v>7782</v>
      </c>
      <c r="H589" t="s">
        <v>7773</v>
      </c>
      <c r="I589" t="s">
        <v>5753</v>
      </c>
      <c r="J589">
        <v>11</v>
      </c>
      <c r="K589">
        <v>0.6</v>
      </c>
      <c r="L589">
        <v>11</v>
      </c>
      <c r="M589">
        <v>8</v>
      </c>
      <c r="N589" t="s">
        <v>7653</v>
      </c>
      <c r="P589">
        <v>49</v>
      </c>
      <c r="Q589" t="s">
        <v>7784</v>
      </c>
      <c r="R589" t="s">
        <v>7774</v>
      </c>
      <c r="S589" t="s">
        <v>7253</v>
      </c>
      <c r="T589" t="s">
        <v>7383</v>
      </c>
      <c r="U589" t="s">
        <v>7383</v>
      </c>
      <c r="V589">
        <v>5.56</v>
      </c>
      <c r="W589" t="s">
        <v>7947</v>
      </c>
      <c r="X589">
        <v>1.8</v>
      </c>
      <c r="Y589" t="s">
        <v>7774</v>
      </c>
      <c r="Z589" t="s">
        <v>7783</v>
      </c>
      <c r="AA589" t="s">
        <v>7774</v>
      </c>
      <c r="AE589" t="s">
        <v>5678</v>
      </c>
      <c r="AF589">
        <v>42.758814010000002</v>
      </c>
      <c r="AG589">
        <v>-82.037757740000004</v>
      </c>
      <c r="AH589">
        <v>201.5</v>
      </c>
      <c r="AI589">
        <v>290</v>
      </c>
      <c r="AK589">
        <v>15</v>
      </c>
      <c r="AL589">
        <v>986</v>
      </c>
      <c r="AM589">
        <v>12.784000000000001</v>
      </c>
      <c r="AN589">
        <v>-396.69299999999998</v>
      </c>
      <c r="AO589">
        <v>2114</v>
      </c>
      <c r="AP589">
        <v>2115</v>
      </c>
      <c r="AS589">
        <v>1.23</v>
      </c>
      <c r="AT589">
        <v>1.23</v>
      </c>
      <c r="AV589">
        <v>2.14</v>
      </c>
      <c r="AW589">
        <v>2.14</v>
      </c>
      <c r="BC589">
        <v>0.6</v>
      </c>
      <c r="BD589">
        <v>11</v>
      </c>
      <c r="BE589" t="s">
        <v>2074</v>
      </c>
      <c r="BF589" t="s">
        <v>4892</v>
      </c>
      <c r="BG589">
        <v>588</v>
      </c>
      <c r="BH589" t="s">
        <v>5753</v>
      </c>
      <c r="BI589" t="s">
        <v>7773</v>
      </c>
      <c r="BJ589">
        <v>588</v>
      </c>
      <c r="BK589">
        <v>3030</v>
      </c>
      <c r="BL589">
        <v>925</v>
      </c>
      <c r="BM589">
        <v>49</v>
      </c>
      <c r="BR589">
        <v>13</v>
      </c>
      <c r="BS589">
        <v>0.66</v>
      </c>
      <c r="BT589">
        <v>0.57999999999999996</v>
      </c>
      <c r="BU589">
        <v>0.57999999999999996</v>
      </c>
      <c r="BV589">
        <v>42.758814010000002</v>
      </c>
      <c r="BW589">
        <v>-82.037757740000004</v>
      </c>
      <c r="BX589">
        <v>4734554.193</v>
      </c>
      <c r="BY589">
        <v>201.48400000000001</v>
      </c>
      <c r="BZ589">
        <v>273.8</v>
      </c>
      <c r="CA589" t="s">
        <v>7641</v>
      </c>
      <c r="CB589">
        <v>7</v>
      </c>
      <c r="CC589">
        <v>10</v>
      </c>
      <c r="CD589">
        <v>12</v>
      </c>
      <c r="CE589">
        <v>12</v>
      </c>
      <c r="CF589" t="s">
        <v>5677</v>
      </c>
      <c r="CG589">
        <v>414</v>
      </c>
      <c r="CH589" t="s">
        <v>3290</v>
      </c>
      <c r="CI589" t="s">
        <v>7332</v>
      </c>
      <c r="CJ589">
        <v>5.56</v>
      </c>
      <c r="CK589">
        <v>1.8</v>
      </c>
    </row>
    <row r="590" spans="1:89" hidden="1" x14ac:dyDescent="0.35">
      <c r="A590" t="s">
        <v>4894</v>
      </c>
      <c r="B590">
        <v>589</v>
      </c>
      <c r="C590" t="s">
        <v>7778</v>
      </c>
      <c r="D590">
        <v>925</v>
      </c>
      <c r="E590">
        <v>2870.194</v>
      </c>
      <c r="F590">
        <v>10</v>
      </c>
      <c r="G590" t="s">
        <v>7782</v>
      </c>
      <c r="H590" t="s">
        <v>7773</v>
      </c>
      <c r="I590" t="s">
        <v>7852</v>
      </c>
      <c r="J590">
        <v>11</v>
      </c>
      <c r="K590">
        <v>0.62</v>
      </c>
      <c r="L590">
        <v>71</v>
      </c>
      <c r="M590">
        <v>14</v>
      </c>
      <c r="N590" t="s">
        <v>7641</v>
      </c>
      <c r="P590">
        <v>49</v>
      </c>
      <c r="Q590" t="s">
        <v>7784</v>
      </c>
      <c r="R590" t="s">
        <v>7774</v>
      </c>
      <c r="S590" t="s">
        <v>7253</v>
      </c>
      <c r="T590" t="s">
        <v>7383</v>
      </c>
      <c r="U590" t="s">
        <v>7383</v>
      </c>
      <c r="V590">
        <v>5.56</v>
      </c>
      <c r="W590" t="s">
        <v>7947</v>
      </c>
      <c r="X590">
        <v>1.8</v>
      </c>
      <c r="Y590" t="s">
        <v>7774</v>
      </c>
      <c r="Z590" t="s">
        <v>7879</v>
      </c>
      <c r="AA590" t="s">
        <v>7774</v>
      </c>
      <c r="AB590">
        <v>10</v>
      </c>
      <c r="AE590" t="s">
        <v>5683</v>
      </c>
      <c r="AF590">
        <v>42.75881424</v>
      </c>
      <c r="AG590">
        <v>-82.037757740000004</v>
      </c>
      <c r="AH590">
        <v>201.5</v>
      </c>
      <c r="AI590">
        <v>290</v>
      </c>
      <c r="AK590">
        <v>15</v>
      </c>
      <c r="AL590">
        <v>986</v>
      </c>
      <c r="AM590">
        <v>12.757999999999999</v>
      </c>
      <c r="AN590">
        <v>-396.47399999999999</v>
      </c>
      <c r="AO590">
        <v>2045</v>
      </c>
      <c r="AP590">
        <v>2028</v>
      </c>
      <c r="AS590">
        <v>1.18</v>
      </c>
      <c r="AT590">
        <v>1.19</v>
      </c>
      <c r="AV590">
        <v>2.06</v>
      </c>
      <c r="AW590">
        <v>2.0699999999999998</v>
      </c>
      <c r="BC590">
        <v>0.44</v>
      </c>
      <c r="BD590">
        <v>71</v>
      </c>
      <c r="BE590" t="s">
        <v>8729</v>
      </c>
      <c r="BF590" t="s">
        <v>4894</v>
      </c>
      <c r="BG590">
        <v>589</v>
      </c>
      <c r="BH590" t="s">
        <v>7852</v>
      </c>
      <c r="BI590" t="s">
        <v>7773</v>
      </c>
      <c r="BJ590">
        <v>589</v>
      </c>
      <c r="BK590">
        <v>3030</v>
      </c>
      <c r="BL590">
        <v>925</v>
      </c>
      <c r="BM590">
        <v>49</v>
      </c>
      <c r="BN590" t="s">
        <v>8660</v>
      </c>
      <c r="BR590">
        <v>13</v>
      </c>
      <c r="BS590">
        <v>0.68</v>
      </c>
      <c r="BT590">
        <v>0.61</v>
      </c>
      <c r="BU590">
        <v>0.6</v>
      </c>
      <c r="BV590">
        <v>42.75881424</v>
      </c>
      <c r="BW590">
        <v>-82.037757740000004</v>
      </c>
      <c r="BX590">
        <v>4734554.2189999996</v>
      </c>
      <c r="BY590">
        <v>201.48400000000001</v>
      </c>
      <c r="BZ590">
        <v>271.3</v>
      </c>
      <c r="CA590" t="s">
        <v>7644</v>
      </c>
      <c r="CB590">
        <v>7</v>
      </c>
      <c r="CC590">
        <v>10</v>
      </c>
      <c r="CD590">
        <v>11</v>
      </c>
      <c r="CE590">
        <v>11</v>
      </c>
      <c r="CF590" t="s">
        <v>5677</v>
      </c>
      <c r="CG590">
        <v>414</v>
      </c>
      <c r="CH590" t="s">
        <v>5823</v>
      </c>
      <c r="CI590" t="s">
        <v>8661</v>
      </c>
      <c r="CJ590">
        <v>5.56</v>
      </c>
    </row>
    <row r="591" spans="1:89" x14ac:dyDescent="0.35">
      <c r="A591" t="s">
        <v>4893</v>
      </c>
      <c r="B591">
        <v>590</v>
      </c>
      <c r="C591" t="s">
        <v>7778</v>
      </c>
      <c r="D591">
        <v>926</v>
      </c>
      <c r="E591">
        <v>2870.201</v>
      </c>
      <c r="F591">
        <v>10</v>
      </c>
      <c r="G591" t="s">
        <v>7782</v>
      </c>
      <c r="H591" t="s">
        <v>7773</v>
      </c>
      <c r="I591" t="s">
        <v>5753</v>
      </c>
      <c r="J591">
        <v>11</v>
      </c>
      <c r="K591">
        <v>0.59</v>
      </c>
      <c r="L591">
        <v>8</v>
      </c>
      <c r="M591">
        <v>6</v>
      </c>
      <c r="N591" t="s">
        <v>7647</v>
      </c>
      <c r="P591">
        <v>49</v>
      </c>
      <c r="Q591" t="s">
        <v>7784</v>
      </c>
      <c r="R591" t="s">
        <v>7774</v>
      </c>
      <c r="S591" t="s">
        <v>7253</v>
      </c>
      <c r="T591" t="s">
        <v>7383</v>
      </c>
      <c r="U591" t="s">
        <v>7383</v>
      </c>
      <c r="V591">
        <v>5.56</v>
      </c>
      <c r="W591" t="s">
        <v>7947</v>
      </c>
      <c r="X591">
        <v>1.8</v>
      </c>
      <c r="Y591" t="s">
        <v>7774</v>
      </c>
      <c r="Z591" t="s">
        <v>7789</v>
      </c>
      <c r="AA591" t="s">
        <v>7774</v>
      </c>
      <c r="AE591" t="s">
        <v>5678</v>
      </c>
      <c r="AF591">
        <v>42.758813889999999</v>
      </c>
      <c r="AG591">
        <v>-82.037757749999997</v>
      </c>
      <c r="AH591">
        <v>201.5</v>
      </c>
      <c r="AI591">
        <v>290</v>
      </c>
      <c r="AK591">
        <v>15</v>
      </c>
      <c r="AL591">
        <v>986</v>
      </c>
      <c r="AM591">
        <v>12.798</v>
      </c>
      <c r="AN591">
        <v>-396.47399999999999</v>
      </c>
      <c r="AO591">
        <v>2117</v>
      </c>
      <c r="AP591">
        <v>2117</v>
      </c>
      <c r="AS591">
        <v>1.24</v>
      </c>
      <c r="AT591">
        <v>1.24</v>
      </c>
      <c r="AV591">
        <v>2.15</v>
      </c>
      <c r="AW591">
        <v>2.15</v>
      </c>
      <c r="BC591">
        <v>0.59</v>
      </c>
      <c r="BD591">
        <v>8</v>
      </c>
      <c r="BE591" t="s">
        <v>2075</v>
      </c>
      <c r="BF591" t="s">
        <v>4893</v>
      </c>
      <c r="BG591">
        <v>590</v>
      </c>
      <c r="BH591" t="s">
        <v>5753</v>
      </c>
      <c r="BI591" t="s">
        <v>7773</v>
      </c>
      <c r="BJ591">
        <v>590</v>
      </c>
      <c r="BK591">
        <v>3030</v>
      </c>
      <c r="BL591">
        <v>925</v>
      </c>
      <c r="BM591">
        <v>49</v>
      </c>
      <c r="BR591">
        <v>13</v>
      </c>
      <c r="BS591">
        <v>0.66</v>
      </c>
      <c r="BT591">
        <v>0.57999999999999996</v>
      </c>
      <c r="BU591">
        <v>0.57999999999999996</v>
      </c>
      <c r="BV591">
        <v>42.758813889999999</v>
      </c>
      <c r="BW591">
        <v>-82.037757749999997</v>
      </c>
      <c r="BX591">
        <v>4734554.1789999995</v>
      </c>
      <c r="BY591">
        <v>201.48400000000001</v>
      </c>
      <c r="BZ591">
        <v>274.5</v>
      </c>
      <c r="CA591" t="s">
        <v>7645</v>
      </c>
      <c r="CB591">
        <v>7</v>
      </c>
      <c r="CC591">
        <v>10</v>
      </c>
      <c r="CD591">
        <v>12</v>
      </c>
      <c r="CE591">
        <v>12</v>
      </c>
      <c r="CF591" t="s">
        <v>5677</v>
      </c>
      <c r="CG591">
        <v>414</v>
      </c>
      <c r="CH591" t="s">
        <v>3290</v>
      </c>
      <c r="CI591" t="s">
        <v>7332</v>
      </c>
      <c r="CJ591">
        <v>5.56</v>
      </c>
      <c r="CK591">
        <v>1.8</v>
      </c>
    </row>
    <row r="592" spans="1:89" x14ac:dyDescent="0.35">
      <c r="A592" t="s">
        <v>4894</v>
      </c>
      <c r="B592">
        <v>591</v>
      </c>
      <c r="C592" t="s">
        <v>7778</v>
      </c>
      <c r="D592">
        <v>927</v>
      </c>
      <c r="E592">
        <v>2870.2249999999999</v>
      </c>
      <c r="F592">
        <v>10</v>
      </c>
      <c r="G592" t="s">
        <v>7782</v>
      </c>
      <c r="H592" t="s">
        <v>7773</v>
      </c>
      <c r="I592" t="s">
        <v>5753</v>
      </c>
      <c r="J592">
        <v>11</v>
      </c>
      <c r="K592">
        <v>0.62</v>
      </c>
      <c r="L592">
        <v>8</v>
      </c>
      <c r="M592">
        <v>9</v>
      </c>
      <c r="N592" t="s">
        <v>7650</v>
      </c>
      <c r="P592">
        <v>49</v>
      </c>
      <c r="Q592" t="s">
        <v>7784</v>
      </c>
      <c r="R592" t="s">
        <v>7774</v>
      </c>
      <c r="S592" t="s">
        <v>7253</v>
      </c>
      <c r="T592" t="s">
        <v>7383</v>
      </c>
      <c r="U592" t="s">
        <v>7383</v>
      </c>
      <c r="V592">
        <v>5.56</v>
      </c>
      <c r="W592" t="s">
        <v>7947</v>
      </c>
      <c r="X592">
        <v>1.8</v>
      </c>
      <c r="Y592" t="s">
        <v>7774</v>
      </c>
      <c r="Z592" t="s">
        <v>7789</v>
      </c>
      <c r="AA592" t="s">
        <v>7774</v>
      </c>
      <c r="AE592" t="s">
        <v>5678</v>
      </c>
      <c r="AF592">
        <v>42.758813670000002</v>
      </c>
      <c r="AG592">
        <v>-82.037757749999997</v>
      </c>
      <c r="AH592">
        <v>201.5</v>
      </c>
      <c r="AI592">
        <v>290</v>
      </c>
      <c r="AK592">
        <v>15</v>
      </c>
      <c r="AL592">
        <v>986</v>
      </c>
      <c r="AM592">
        <v>12.821999999999999</v>
      </c>
      <c r="AN592">
        <v>-400.911</v>
      </c>
      <c r="AO592">
        <v>2116</v>
      </c>
      <c r="AP592">
        <v>2117</v>
      </c>
      <c r="AS592">
        <v>1.24</v>
      </c>
      <c r="AT592">
        <v>1.24</v>
      </c>
      <c r="AV592">
        <v>2.15</v>
      </c>
      <c r="AW592">
        <v>2.15</v>
      </c>
      <c r="BC592">
        <v>0.62</v>
      </c>
      <c r="BD592">
        <v>8</v>
      </c>
      <c r="BE592" t="s">
        <v>2076</v>
      </c>
      <c r="BF592" t="s">
        <v>4894</v>
      </c>
      <c r="BG592">
        <v>591</v>
      </c>
      <c r="BH592" t="s">
        <v>5753</v>
      </c>
      <c r="BI592" t="s">
        <v>7773</v>
      </c>
      <c r="BJ592">
        <v>591</v>
      </c>
      <c r="BK592">
        <v>3030</v>
      </c>
      <c r="BL592">
        <v>925</v>
      </c>
      <c r="BM592">
        <v>49</v>
      </c>
      <c r="BR592">
        <v>13</v>
      </c>
      <c r="BS592">
        <v>0.66</v>
      </c>
      <c r="BT592">
        <v>0.57999999999999996</v>
      </c>
      <c r="BU592">
        <v>0.57999999999999996</v>
      </c>
      <c r="BV592">
        <v>42.758813670000002</v>
      </c>
      <c r="BW592">
        <v>-82.037757749999997</v>
      </c>
      <c r="BX592">
        <v>4734554.1550000003</v>
      </c>
      <c r="BY592">
        <v>201.48400000000001</v>
      </c>
      <c r="BZ592">
        <v>271.3</v>
      </c>
      <c r="CA592" t="s">
        <v>7644</v>
      </c>
      <c r="CB592">
        <v>7</v>
      </c>
      <c r="CC592">
        <v>10</v>
      </c>
      <c r="CD592">
        <v>12</v>
      </c>
      <c r="CE592">
        <v>12</v>
      </c>
      <c r="CF592" t="s">
        <v>5677</v>
      </c>
      <c r="CG592">
        <v>414</v>
      </c>
      <c r="CH592" t="s">
        <v>3290</v>
      </c>
      <c r="CI592" t="s">
        <v>7332</v>
      </c>
      <c r="CJ592">
        <v>5.56</v>
      </c>
      <c r="CK592">
        <v>1.8</v>
      </c>
    </row>
    <row r="593" spans="1:89" x14ac:dyDescent="0.35">
      <c r="A593" t="s">
        <v>4895</v>
      </c>
      <c r="B593">
        <v>592</v>
      </c>
      <c r="C593" t="s">
        <v>7778</v>
      </c>
      <c r="D593">
        <v>928</v>
      </c>
      <c r="E593">
        <v>2872.317</v>
      </c>
      <c r="F593">
        <v>10</v>
      </c>
      <c r="G593" t="s">
        <v>7782</v>
      </c>
      <c r="H593" t="s">
        <v>7773</v>
      </c>
      <c r="I593" t="s">
        <v>5753</v>
      </c>
      <c r="J593">
        <v>10</v>
      </c>
      <c r="K593">
        <v>0.57999999999999996</v>
      </c>
      <c r="L593">
        <v>10</v>
      </c>
      <c r="M593">
        <v>7</v>
      </c>
      <c r="N593" t="s">
        <v>7650</v>
      </c>
      <c r="Q593" t="s">
        <v>7784</v>
      </c>
      <c r="R593" t="s">
        <v>7774</v>
      </c>
      <c r="S593" t="s">
        <v>7253</v>
      </c>
      <c r="T593" t="s">
        <v>7383</v>
      </c>
      <c r="U593" t="s">
        <v>7383</v>
      </c>
      <c r="V593">
        <v>5.56</v>
      </c>
      <c r="W593" t="s">
        <v>7947</v>
      </c>
      <c r="X593">
        <v>1.8</v>
      </c>
      <c r="Y593" t="s">
        <v>7774</v>
      </c>
      <c r="Z593" t="s">
        <v>7789</v>
      </c>
      <c r="AA593" t="s">
        <v>7774</v>
      </c>
      <c r="AE593" t="s">
        <v>5678</v>
      </c>
      <c r="AF593">
        <v>42.758794700000003</v>
      </c>
      <c r="AG593">
        <v>-82.037758359999998</v>
      </c>
      <c r="AH593">
        <v>201.5</v>
      </c>
      <c r="AI593">
        <v>290</v>
      </c>
      <c r="AK593">
        <v>15</v>
      </c>
      <c r="AL593">
        <v>986</v>
      </c>
      <c r="AM593">
        <v>14.913</v>
      </c>
      <c r="AN593">
        <v>-401.98500000000001</v>
      </c>
      <c r="AO593">
        <v>2115</v>
      </c>
      <c r="AP593">
        <v>2116</v>
      </c>
      <c r="AS593">
        <v>1.24</v>
      </c>
      <c r="AT593">
        <v>1.24</v>
      </c>
      <c r="AV593">
        <v>2.15</v>
      </c>
      <c r="AW593">
        <v>2.14</v>
      </c>
      <c r="BC593">
        <v>0.57999999999999996</v>
      </c>
      <c r="BD593">
        <v>10</v>
      </c>
      <c r="BE593" t="s">
        <v>2077</v>
      </c>
      <c r="BF593" t="s">
        <v>4895</v>
      </c>
      <c r="BG593">
        <v>592</v>
      </c>
      <c r="BH593" t="s">
        <v>5753</v>
      </c>
      <c r="BI593" t="s">
        <v>7773</v>
      </c>
      <c r="BJ593">
        <v>592</v>
      </c>
      <c r="BK593">
        <v>3030</v>
      </c>
      <c r="BR593">
        <v>13</v>
      </c>
      <c r="BS593">
        <v>0.66</v>
      </c>
      <c r="BT593">
        <v>0.57999999999999996</v>
      </c>
      <c r="BU593">
        <v>0.57999999999999996</v>
      </c>
      <c r="BV593">
        <v>42.758794700000003</v>
      </c>
      <c r="BW593">
        <v>-82.037758359999998</v>
      </c>
      <c r="BX593">
        <v>4734552.0489999996</v>
      </c>
      <c r="BY593">
        <v>201.49199999999999</v>
      </c>
      <c r="BZ593">
        <v>271.7</v>
      </c>
      <c r="CA593" t="s">
        <v>7644</v>
      </c>
      <c r="CB593">
        <v>7</v>
      </c>
      <c r="CC593">
        <v>10</v>
      </c>
      <c r="CD593">
        <v>12</v>
      </c>
      <c r="CE593">
        <v>12</v>
      </c>
      <c r="CF593" t="s">
        <v>5677</v>
      </c>
      <c r="CG593">
        <v>414</v>
      </c>
      <c r="CH593" t="s">
        <v>3290</v>
      </c>
      <c r="CI593" t="s">
        <v>7332</v>
      </c>
      <c r="CJ593">
        <v>5.56</v>
      </c>
      <c r="CK593">
        <v>1.8</v>
      </c>
    </row>
    <row r="594" spans="1:89" x14ac:dyDescent="0.35">
      <c r="A594" t="s">
        <v>4896</v>
      </c>
      <c r="B594">
        <v>593</v>
      </c>
      <c r="C594" t="s">
        <v>7778</v>
      </c>
      <c r="D594">
        <v>929</v>
      </c>
      <c r="E594">
        <v>2872.46</v>
      </c>
      <c r="F594">
        <v>10</v>
      </c>
      <c r="G594" t="s">
        <v>7782</v>
      </c>
      <c r="H594" t="s">
        <v>7773</v>
      </c>
      <c r="I594" t="s">
        <v>5753</v>
      </c>
      <c r="J594">
        <v>12</v>
      </c>
      <c r="K594">
        <v>0.64</v>
      </c>
      <c r="L594">
        <v>13</v>
      </c>
      <c r="M594">
        <v>11</v>
      </c>
      <c r="N594" t="s">
        <v>7474</v>
      </c>
      <c r="Q594" t="s">
        <v>7784</v>
      </c>
      <c r="R594" t="s">
        <v>7774</v>
      </c>
      <c r="S594" t="s">
        <v>7253</v>
      </c>
      <c r="T594" t="s">
        <v>7383</v>
      </c>
      <c r="U594" t="s">
        <v>7383</v>
      </c>
      <c r="V594">
        <v>5.56</v>
      </c>
      <c r="W594" t="s">
        <v>7947</v>
      </c>
      <c r="X594">
        <v>1.8</v>
      </c>
      <c r="Y594" t="s">
        <v>7774</v>
      </c>
      <c r="Z594" t="s">
        <v>7788</v>
      </c>
      <c r="AA594" t="s">
        <v>7774</v>
      </c>
      <c r="AB594">
        <v>10</v>
      </c>
      <c r="AC594">
        <v>10</v>
      </c>
      <c r="AD594">
        <v>12</v>
      </c>
      <c r="AE594" t="s">
        <v>5683</v>
      </c>
      <c r="AF594">
        <v>42.758793420000003</v>
      </c>
      <c r="AG594">
        <v>-82.037758400000001</v>
      </c>
      <c r="AH594">
        <v>201.5</v>
      </c>
      <c r="AI594">
        <v>290</v>
      </c>
      <c r="AK594">
        <v>15</v>
      </c>
      <c r="AL594">
        <v>986</v>
      </c>
      <c r="AM594">
        <v>15.054</v>
      </c>
      <c r="AN594">
        <v>-402.32799999999997</v>
      </c>
      <c r="AO594">
        <v>2111</v>
      </c>
      <c r="AP594">
        <v>2113</v>
      </c>
      <c r="AS594">
        <v>1.23</v>
      </c>
      <c r="AT594">
        <v>1.23</v>
      </c>
      <c r="AV594">
        <v>2.14</v>
      </c>
      <c r="AW594">
        <v>2.14</v>
      </c>
      <c r="BC594">
        <v>0.64</v>
      </c>
      <c r="BD594">
        <v>13</v>
      </c>
      <c r="BE594" t="s">
        <v>2078</v>
      </c>
      <c r="BF594" t="s">
        <v>4896</v>
      </c>
      <c r="BG594">
        <v>593</v>
      </c>
      <c r="BH594" t="s">
        <v>5753</v>
      </c>
      <c r="BI594" t="s">
        <v>7773</v>
      </c>
      <c r="BJ594">
        <v>593</v>
      </c>
      <c r="BK594">
        <v>3030</v>
      </c>
      <c r="BR594">
        <v>13</v>
      </c>
      <c r="BS594">
        <v>0.66</v>
      </c>
      <c r="BT594">
        <v>0.57999999999999996</v>
      </c>
      <c r="BU594">
        <v>0.57999999999999996</v>
      </c>
      <c r="BV594">
        <v>42.758793420000003</v>
      </c>
      <c r="BW594">
        <v>-82.037758400000001</v>
      </c>
      <c r="BX594">
        <v>4734551.9069999997</v>
      </c>
      <c r="BY594">
        <v>201.49299999999999</v>
      </c>
      <c r="BZ594">
        <v>270.2</v>
      </c>
      <c r="CA594" t="s">
        <v>7329</v>
      </c>
      <c r="CB594">
        <v>7</v>
      </c>
      <c r="CC594">
        <v>10</v>
      </c>
      <c r="CD594">
        <v>12</v>
      </c>
      <c r="CE594">
        <v>12</v>
      </c>
      <c r="CF594" t="s">
        <v>5677</v>
      </c>
      <c r="CG594">
        <v>414</v>
      </c>
      <c r="CH594" t="s">
        <v>3290</v>
      </c>
      <c r="CI594" t="s">
        <v>7332</v>
      </c>
      <c r="CJ594">
        <v>5.56</v>
      </c>
      <c r="CK594">
        <v>1.9</v>
      </c>
    </row>
    <row r="595" spans="1:89" x14ac:dyDescent="0.35">
      <c r="A595" t="s">
        <v>4897</v>
      </c>
      <c r="B595">
        <v>594</v>
      </c>
      <c r="C595" t="s">
        <v>7778</v>
      </c>
      <c r="D595">
        <v>930</v>
      </c>
      <c r="E595">
        <v>2872.6410000000001</v>
      </c>
      <c r="F595">
        <v>10</v>
      </c>
      <c r="G595" t="s">
        <v>7782</v>
      </c>
      <c r="H595" t="s">
        <v>7773</v>
      </c>
      <c r="I595" t="s">
        <v>5753</v>
      </c>
      <c r="J595">
        <v>13</v>
      </c>
      <c r="K595">
        <v>0.72</v>
      </c>
      <c r="L595">
        <v>9</v>
      </c>
      <c r="M595">
        <v>8</v>
      </c>
      <c r="N595" t="s">
        <v>7474</v>
      </c>
      <c r="Q595" t="s">
        <v>7784</v>
      </c>
      <c r="R595" t="s">
        <v>7774</v>
      </c>
      <c r="S595" t="s">
        <v>7253</v>
      </c>
      <c r="T595" t="s">
        <v>7383</v>
      </c>
      <c r="U595" t="s">
        <v>7383</v>
      </c>
      <c r="V595">
        <v>5.56</v>
      </c>
      <c r="W595" t="s">
        <v>7947</v>
      </c>
      <c r="X595">
        <v>1.8</v>
      </c>
      <c r="Y595" t="s">
        <v>7774</v>
      </c>
      <c r="Z595" t="s">
        <v>7789</v>
      </c>
      <c r="AA595" t="s">
        <v>7774</v>
      </c>
      <c r="AE595" t="s">
        <v>5678</v>
      </c>
      <c r="AF595">
        <v>42.758791760000001</v>
      </c>
      <c r="AG595">
        <v>-82.037758449999998</v>
      </c>
      <c r="AH595">
        <v>201.5</v>
      </c>
      <c r="AI595">
        <v>290</v>
      </c>
      <c r="AK595">
        <v>15</v>
      </c>
      <c r="AL595">
        <v>986</v>
      </c>
      <c r="AM595">
        <v>15.237</v>
      </c>
      <c r="AN595">
        <v>-403.38099999999997</v>
      </c>
      <c r="AO595">
        <v>2115</v>
      </c>
      <c r="AP595">
        <v>2116</v>
      </c>
      <c r="AS595">
        <v>1.24</v>
      </c>
      <c r="AT595">
        <v>1.23</v>
      </c>
      <c r="AV595">
        <v>2.15</v>
      </c>
      <c r="AW595">
        <v>2.14</v>
      </c>
      <c r="BC595">
        <v>0.72</v>
      </c>
      <c r="BD595">
        <v>9</v>
      </c>
      <c r="BE595" t="s">
        <v>2079</v>
      </c>
      <c r="BF595" t="s">
        <v>4897</v>
      </c>
      <c r="BG595">
        <v>594</v>
      </c>
      <c r="BH595" t="s">
        <v>5753</v>
      </c>
      <c r="BI595" t="s">
        <v>7773</v>
      </c>
      <c r="BJ595">
        <v>594</v>
      </c>
      <c r="BK595">
        <v>3030</v>
      </c>
      <c r="BR595">
        <v>13</v>
      </c>
      <c r="BS595">
        <v>0.66</v>
      </c>
      <c r="BT595">
        <v>0.57999999999999996</v>
      </c>
      <c r="BU595">
        <v>0.57999999999999996</v>
      </c>
      <c r="BV595">
        <v>42.758791760000001</v>
      </c>
      <c r="BW595">
        <v>-82.037758449999998</v>
      </c>
      <c r="BX595">
        <v>4734551.7230000002</v>
      </c>
      <c r="BY595">
        <v>201.494</v>
      </c>
      <c r="BZ595">
        <v>270.7</v>
      </c>
      <c r="CA595" t="s">
        <v>7643</v>
      </c>
      <c r="CB595">
        <v>7</v>
      </c>
      <c r="CC595">
        <v>10</v>
      </c>
      <c r="CD595">
        <v>12</v>
      </c>
      <c r="CE595">
        <v>12</v>
      </c>
      <c r="CF595" t="s">
        <v>5677</v>
      </c>
      <c r="CG595">
        <v>414</v>
      </c>
      <c r="CH595" t="s">
        <v>3290</v>
      </c>
      <c r="CI595" t="s">
        <v>7332</v>
      </c>
      <c r="CJ595">
        <v>5.56</v>
      </c>
      <c r="CK595">
        <v>1.8</v>
      </c>
    </row>
    <row r="596" spans="1:89" x14ac:dyDescent="0.35">
      <c r="A596" t="s">
        <v>4898</v>
      </c>
      <c r="B596">
        <v>595</v>
      </c>
      <c r="C596" t="s">
        <v>7778</v>
      </c>
      <c r="D596">
        <v>931</v>
      </c>
      <c r="E596">
        <v>2872.69</v>
      </c>
      <c r="F596">
        <v>10</v>
      </c>
      <c r="G596" t="s">
        <v>7782</v>
      </c>
      <c r="H596" t="s">
        <v>7773</v>
      </c>
      <c r="I596" t="s">
        <v>5753</v>
      </c>
      <c r="J596">
        <v>11</v>
      </c>
      <c r="K596">
        <v>0.62</v>
      </c>
      <c r="L596">
        <v>14</v>
      </c>
      <c r="M596">
        <v>10</v>
      </c>
      <c r="N596" t="s">
        <v>7474</v>
      </c>
      <c r="Q596" t="s">
        <v>7784</v>
      </c>
      <c r="R596" t="s">
        <v>7774</v>
      </c>
      <c r="S596" t="s">
        <v>7253</v>
      </c>
      <c r="T596" t="s">
        <v>7383</v>
      </c>
      <c r="U596" t="s">
        <v>7383</v>
      </c>
      <c r="V596">
        <v>5.56</v>
      </c>
      <c r="W596" t="s">
        <v>7947</v>
      </c>
      <c r="X596">
        <v>1.8</v>
      </c>
      <c r="Y596" t="s">
        <v>7774</v>
      </c>
      <c r="Z596" t="s">
        <v>7783</v>
      </c>
      <c r="AA596" t="s">
        <v>7774</v>
      </c>
      <c r="AE596" t="s">
        <v>5678</v>
      </c>
      <c r="AF596">
        <v>42.758791340000002</v>
      </c>
      <c r="AG596">
        <v>-82.037758460000006</v>
      </c>
      <c r="AH596">
        <v>201.5</v>
      </c>
      <c r="AI596">
        <v>290</v>
      </c>
      <c r="AK596">
        <v>15</v>
      </c>
      <c r="AL596">
        <v>986</v>
      </c>
      <c r="AM596">
        <v>15.282999999999999</v>
      </c>
      <c r="AN596">
        <v>-402.62</v>
      </c>
      <c r="AO596">
        <v>2110</v>
      </c>
      <c r="AP596">
        <v>2111</v>
      </c>
      <c r="AS596">
        <v>1.23</v>
      </c>
      <c r="AT596">
        <v>1.23</v>
      </c>
      <c r="AV596">
        <v>2.14</v>
      </c>
      <c r="AW596">
        <v>2.14</v>
      </c>
      <c r="BC596">
        <v>0.62</v>
      </c>
      <c r="BD596">
        <v>14</v>
      </c>
      <c r="BE596" t="s">
        <v>2080</v>
      </c>
      <c r="BF596" t="s">
        <v>4898</v>
      </c>
      <c r="BG596">
        <v>595</v>
      </c>
      <c r="BH596" t="s">
        <v>5753</v>
      </c>
      <c r="BI596" t="s">
        <v>7773</v>
      </c>
      <c r="BJ596">
        <v>595</v>
      </c>
      <c r="BK596">
        <v>3030</v>
      </c>
      <c r="BR596">
        <v>13</v>
      </c>
      <c r="BS596">
        <v>0.66</v>
      </c>
      <c r="BT596">
        <v>0.57999999999999996</v>
      </c>
      <c r="BU596">
        <v>0.57999999999999996</v>
      </c>
      <c r="BV596">
        <v>42.758791340000002</v>
      </c>
      <c r="BW596">
        <v>-82.037758460000006</v>
      </c>
      <c r="BX596">
        <v>4734551.676</v>
      </c>
      <c r="BY596">
        <v>201.494</v>
      </c>
      <c r="BZ596">
        <v>270.39999999999998</v>
      </c>
      <c r="CA596" t="s">
        <v>7643</v>
      </c>
      <c r="CB596">
        <v>7</v>
      </c>
      <c r="CC596">
        <v>10</v>
      </c>
      <c r="CD596">
        <v>12</v>
      </c>
      <c r="CE596">
        <v>12</v>
      </c>
      <c r="CF596" t="s">
        <v>5677</v>
      </c>
      <c r="CG596">
        <v>414</v>
      </c>
      <c r="CH596" t="s">
        <v>3290</v>
      </c>
      <c r="CI596" t="s">
        <v>7332</v>
      </c>
      <c r="CJ596">
        <v>5.56</v>
      </c>
      <c r="CK596">
        <v>1.8</v>
      </c>
    </row>
    <row r="597" spans="1:89" x14ac:dyDescent="0.35">
      <c r="A597" t="s">
        <v>4900</v>
      </c>
      <c r="B597">
        <v>596</v>
      </c>
      <c r="C597" t="s">
        <v>7778</v>
      </c>
      <c r="D597">
        <v>932</v>
      </c>
      <c r="E597">
        <v>2873.2779999999998</v>
      </c>
      <c r="F597">
        <v>10</v>
      </c>
      <c r="G597" t="s">
        <v>7782</v>
      </c>
      <c r="H597" t="s">
        <v>7773</v>
      </c>
      <c r="I597" t="s">
        <v>5753</v>
      </c>
      <c r="J597">
        <v>11</v>
      </c>
      <c r="K597">
        <v>0.64</v>
      </c>
      <c r="L597">
        <v>8</v>
      </c>
      <c r="M597">
        <v>7</v>
      </c>
      <c r="N597" t="s">
        <v>7474</v>
      </c>
      <c r="P597">
        <v>50</v>
      </c>
      <c r="Q597" t="s">
        <v>7784</v>
      </c>
      <c r="R597" t="s">
        <v>7774</v>
      </c>
      <c r="S597" t="s">
        <v>7253</v>
      </c>
      <c r="T597" t="s">
        <v>7383</v>
      </c>
      <c r="U597" t="s">
        <v>7383</v>
      </c>
      <c r="V597">
        <v>5.56</v>
      </c>
      <c r="W597" t="s">
        <v>7947</v>
      </c>
      <c r="X597">
        <v>1.8</v>
      </c>
      <c r="Y597" t="s">
        <v>7774</v>
      </c>
      <c r="Z597" t="s">
        <v>7789</v>
      </c>
      <c r="AA597" t="s">
        <v>7774</v>
      </c>
      <c r="AE597" t="s">
        <v>5678</v>
      </c>
      <c r="AF597">
        <v>42.758785979999999</v>
      </c>
      <c r="AG597">
        <v>-82.037758629999999</v>
      </c>
      <c r="AH597">
        <v>201.5</v>
      </c>
      <c r="AI597">
        <v>290</v>
      </c>
      <c r="AK597">
        <v>15</v>
      </c>
      <c r="AL597">
        <v>986</v>
      </c>
      <c r="AM597">
        <v>15.874000000000001</v>
      </c>
      <c r="AN597">
        <v>-403.73</v>
      </c>
      <c r="AO597">
        <v>2116</v>
      </c>
      <c r="AP597">
        <v>2116</v>
      </c>
      <c r="AS597">
        <v>1.24</v>
      </c>
      <c r="AT597">
        <v>1.24</v>
      </c>
      <c r="AV597">
        <v>2.15</v>
      </c>
      <c r="AW597">
        <v>2.15</v>
      </c>
      <c r="BC597">
        <v>0.64</v>
      </c>
      <c r="BD597">
        <v>8</v>
      </c>
      <c r="BE597" t="s">
        <v>2082</v>
      </c>
      <c r="BF597" t="s">
        <v>4900</v>
      </c>
      <c r="BG597">
        <v>596</v>
      </c>
      <c r="BH597" t="s">
        <v>5753</v>
      </c>
      <c r="BI597" t="s">
        <v>7773</v>
      </c>
      <c r="BJ597">
        <v>596</v>
      </c>
      <c r="BK597">
        <v>3030</v>
      </c>
      <c r="BL597">
        <v>933</v>
      </c>
      <c r="BM597">
        <v>50</v>
      </c>
      <c r="BR597">
        <v>13</v>
      </c>
      <c r="BS597">
        <v>0.66</v>
      </c>
      <c r="BT597">
        <v>0.57999999999999996</v>
      </c>
      <c r="BU597">
        <v>0.57999999999999996</v>
      </c>
      <c r="BV597">
        <v>42.758785979999999</v>
      </c>
      <c r="BW597">
        <v>-82.037758629999999</v>
      </c>
      <c r="BX597">
        <v>4734551.0820000004</v>
      </c>
      <c r="BY597">
        <v>201.495</v>
      </c>
      <c r="BZ597">
        <v>271</v>
      </c>
      <c r="CA597" t="s">
        <v>7656</v>
      </c>
      <c r="CB597">
        <v>7</v>
      </c>
      <c r="CC597">
        <v>10</v>
      </c>
      <c r="CD597">
        <v>12</v>
      </c>
      <c r="CE597">
        <v>12</v>
      </c>
      <c r="CF597" t="s">
        <v>5677</v>
      </c>
      <c r="CG597">
        <v>414</v>
      </c>
      <c r="CH597" t="s">
        <v>3290</v>
      </c>
      <c r="CI597" t="s">
        <v>7332</v>
      </c>
      <c r="CJ597">
        <v>5.56</v>
      </c>
      <c r="CK597">
        <v>1.9</v>
      </c>
    </row>
    <row r="598" spans="1:89" hidden="1" x14ac:dyDescent="0.35">
      <c r="A598" t="s">
        <v>4900</v>
      </c>
      <c r="B598">
        <v>597</v>
      </c>
      <c r="C598" t="s">
        <v>7778</v>
      </c>
      <c r="D598">
        <v>933</v>
      </c>
      <c r="E598">
        <v>2873.2910000000002</v>
      </c>
      <c r="F598">
        <v>10</v>
      </c>
      <c r="G598" t="s">
        <v>7782</v>
      </c>
      <c r="H598" t="s">
        <v>7773</v>
      </c>
      <c r="I598" t="s">
        <v>7852</v>
      </c>
      <c r="J598">
        <v>11</v>
      </c>
      <c r="K598">
        <v>0.64</v>
      </c>
      <c r="L598">
        <v>35</v>
      </c>
      <c r="M598">
        <v>17</v>
      </c>
      <c r="N598" t="s">
        <v>7643</v>
      </c>
      <c r="P598">
        <v>50</v>
      </c>
      <c r="Q598" t="s">
        <v>7784</v>
      </c>
      <c r="R598" t="s">
        <v>7774</v>
      </c>
      <c r="S598" t="s">
        <v>7253</v>
      </c>
      <c r="T598" t="s">
        <v>7383</v>
      </c>
      <c r="U598" t="s">
        <v>7383</v>
      </c>
      <c r="V598">
        <v>5.56</v>
      </c>
      <c r="W598" t="s">
        <v>7947</v>
      </c>
      <c r="X598">
        <v>1.8</v>
      </c>
      <c r="Y598" t="s">
        <v>7774</v>
      </c>
      <c r="Z598" t="s">
        <v>7879</v>
      </c>
      <c r="AA598" t="s">
        <v>7774</v>
      </c>
      <c r="AB598">
        <v>10</v>
      </c>
      <c r="AE598" t="s">
        <v>5683</v>
      </c>
      <c r="AF598">
        <v>42.758785979999999</v>
      </c>
      <c r="AG598">
        <v>-82.037758629999999</v>
      </c>
      <c r="AH598">
        <v>201.5</v>
      </c>
      <c r="AI598">
        <v>290</v>
      </c>
      <c r="AK598">
        <v>15</v>
      </c>
      <c r="AL598">
        <v>986</v>
      </c>
      <c r="AM598">
        <v>15.874000000000001</v>
      </c>
      <c r="AN598">
        <v>-403.73</v>
      </c>
      <c r="AO598">
        <v>2086</v>
      </c>
      <c r="AP598">
        <v>2078</v>
      </c>
      <c r="AS598">
        <v>1.21</v>
      </c>
      <c r="AT598">
        <v>1.22</v>
      </c>
      <c r="AV598">
        <v>2.11</v>
      </c>
      <c r="AW598">
        <v>2.11</v>
      </c>
      <c r="BC598">
        <v>0.45</v>
      </c>
      <c r="BD598">
        <v>35</v>
      </c>
      <c r="BE598" t="s">
        <v>8730</v>
      </c>
      <c r="BF598" t="s">
        <v>4900</v>
      </c>
      <c r="BG598">
        <v>597</v>
      </c>
      <c r="BH598" t="s">
        <v>7852</v>
      </c>
      <c r="BI598" t="s">
        <v>7773</v>
      </c>
      <c r="BJ598">
        <v>597</v>
      </c>
      <c r="BK598">
        <v>3030</v>
      </c>
      <c r="BL598">
        <v>933</v>
      </c>
      <c r="BM598">
        <v>50</v>
      </c>
      <c r="BN598" t="s">
        <v>8660</v>
      </c>
      <c r="BR598">
        <v>13</v>
      </c>
      <c r="BS598">
        <v>0.67</v>
      </c>
      <c r="BT598">
        <v>0.59</v>
      </c>
      <c r="BU598">
        <v>0.59</v>
      </c>
      <c r="BV598">
        <v>42.758785979999999</v>
      </c>
      <c r="BW598">
        <v>-82.037758629999999</v>
      </c>
      <c r="BX598">
        <v>4734551.0820000004</v>
      </c>
      <c r="BY598">
        <v>201.495</v>
      </c>
      <c r="BZ598">
        <v>267</v>
      </c>
      <c r="CA598" t="s">
        <v>7483</v>
      </c>
      <c r="CB598">
        <v>7</v>
      </c>
      <c r="CC598">
        <v>10</v>
      </c>
      <c r="CD598">
        <v>11</v>
      </c>
      <c r="CE598">
        <v>12</v>
      </c>
      <c r="CF598" t="s">
        <v>5677</v>
      </c>
      <c r="CG598">
        <v>414</v>
      </c>
      <c r="CH598" t="s">
        <v>5823</v>
      </c>
      <c r="CI598" t="s">
        <v>8661</v>
      </c>
      <c r="CJ598">
        <v>5.56</v>
      </c>
    </row>
    <row r="599" spans="1:89" x14ac:dyDescent="0.35">
      <c r="A599" t="s">
        <v>4901</v>
      </c>
      <c r="B599">
        <v>598</v>
      </c>
      <c r="C599" t="s">
        <v>7778</v>
      </c>
      <c r="D599">
        <v>934</v>
      </c>
      <c r="E599">
        <v>2873.3040000000001</v>
      </c>
      <c r="F599">
        <v>10</v>
      </c>
      <c r="G599" t="s">
        <v>7782</v>
      </c>
      <c r="H599" t="s">
        <v>7773</v>
      </c>
      <c r="I599" t="s">
        <v>5753</v>
      </c>
      <c r="J599">
        <v>10</v>
      </c>
      <c r="K599">
        <v>0.56000000000000005</v>
      </c>
      <c r="L599">
        <v>11</v>
      </c>
      <c r="M599">
        <v>15</v>
      </c>
      <c r="N599" t="s">
        <v>7329</v>
      </c>
      <c r="P599">
        <v>50</v>
      </c>
      <c r="Q599" t="s">
        <v>7784</v>
      </c>
      <c r="R599" t="s">
        <v>7774</v>
      </c>
      <c r="S599" t="s">
        <v>7253</v>
      </c>
      <c r="T599" t="s">
        <v>7383</v>
      </c>
      <c r="U599" t="s">
        <v>7383</v>
      </c>
      <c r="V599">
        <v>5.56</v>
      </c>
      <c r="W599" t="s">
        <v>7947</v>
      </c>
      <c r="X599">
        <v>1.8</v>
      </c>
      <c r="Y599" t="s">
        <v>7774</v>
      </c>
      <c r="Z599" t="s">
        <v>7788</v>
      </c>
      <c r="AA599" t="s">
        <v>3293</v>
      </c>
      <c r="AB599">
        <v>10</v>
      </c>
      <c r="AC599">
        <v>10</v>
      </c>
      <c r="AD599">
        <v>12</v>
      </c>
      <c r="AE599" t="s">
        <v>5683</v>
      </c>
      <c r="AF599">
        <v>42.758785760000002</v>
      </c>
      <c r="AG599">
        <v>-82.037758629999999</v>
      </c>
      <c r="AH599">
        <v>201.5</v>
      </c>
      <c r="AI599">
        <v>290</v>
      </c>
      <c r="AK599">
        <v>15</v>
      </c>
      <c r="AL599">
        <v>986</v>
      </c>
      <c r="AM599">
        <v>15.898999999999999</v>
      </c>
      <c r="AN599">
        <v>-405.70600000000002</v>
      </c>
      <c r="AO599">
        <v>2115</v>
      </c>
      <c r="AP599">
        <v>2115</v>
      </c>
      <c r="AS599">
        <v>1.24</v>
      </c>
      <c r="AT599">
        <v>1.23</v>
      </c>
      <c r="AV599">
        <v>2.14</v>
      </c>
      <c r="AW599">
        <v>2.14</v>
      </c>
      <c r="BC599">
        <v>0.56000000000000005</v>
      </c>
      <c r="BD599">
        <v>11</v>
      </c>
      <c r="BE599" t="s">
        <v>2083</v>
      </c>
      <c r="BF599" t="s">
        <v>4901</v>
      </c>
      <c r="BG599">
        <v>598</v>
      </c>
      <c r="BH599" t="s">
        <v>5753</v>
      </c>
      <c r="BI599" t="s">
        <v>7773</v>
      </c>
      <c r="BJ599">
        <v>598</v>
      </c>
      <c r="BK599">
        <v>3030</v>
      </c>
      <c r="BL599">
        <v>933</v>
      </c>
      <c r="BM599">
        <v>50</v>
      </c>
      <c r="BR599">
        <v>13</v>
      </c>
      <c r="BS599">
        <v>0.66</v>
      </c>
      <c r="BT599">
        <v>0.57999999999999996</v>
      </c>
      <c r="BU599">
        <v>0.57999999999999996</v>
      </c>
      <c r="BV599">
        <v>42.758785760000002</v>
      </c>
      <c r="BW599">
        <v>-82.037758629999999</v>
      </c>
      <c r="BX599">
        <v>4734551.0559999999</v>
      </c>
      <c r="BY599">
        <v>201.495</v>
      </c>
      <c r="BZ599">
        <v>267</v>
      </c>
      <c r="CA599" t="s">
        <v>7483</v>
      </c>
      <c r="CB599">
        <v>7</v>
      </c>
      <c r="CC599">
        <v>10</v>
      </c>
      <c r="CD599">
        <v>12</v>
      </c>
      <c r="CE599">
        <v>12</v>
      </c>
      <c r="CF599" t="s">
        <v>5677</v>
      </c>
      <c r="CG599">
        <v>414</v>
      </c>
      <c r="CH599" t="s">
        <v>3290</v>
      </c>
      <c r="CI599" t="s">
        <v>7332</v>
      </c>
      <c r="CJ599">
        <v>5.56</v>
      </c>
      <c r="CK599">
        <v>1.9</v>
      </c>
    </row>
    <row r="600" spans="1:89" x14ac:dyDescent="0.35">
      <c r="A600" t="s">
        <v>4902</v>
      </c>
      <c r="B600">
        <v>599</v>
      </c>
      <c r="C600" t="s">
        <v>7778</v>
      </c>
      <c r="D600">
        <v>935</v>
      </c>
      <c r="E600">
        <v>2873.3560000000002</v>
      </c>
      <c r="F600">
        <v>10</v>
      </c>
      <c r="G600" t="s">
        <v>7782</v>
      </c>
      <c r="H600" t="s">
        <v>7773</v>
      </c>
      <c r="I600" t="s">
        <v>5753</v>
      </c>
      <c r="J600">
        <v>10</v>
      </c>
      <c r="K600">
        <v>0.57999999999999996</v>
      </c>
      <c r="L600">
        <v>9</v>
      </c>
      <c r="M600">
        <v>9</v>
      </c>
      <c r="N600" t="s">
        <v>7642</v>
      </c>
      <c r="Q600" t="s">
        <v>7784</v>
      </c>
      <c r="R600" t="s">
        <v>7774</v>
      </c>
      <c r="S600" t="s">
        <v>7253</v>
      </c>
      <c r="T600" t="s">
        <v>7383</v>
      </c>
      <c r="U600" t="s">
        <v>7383</v>
      </c>
      <c r="V600">
        <v>5.56</v>
      </c>
      <c r="W600" t="s">
        <v>7947</v>
      </c>
      <c r="X600">
        <v>1.8</v>
      </c>
      <c r="Y600" t="s">
        <v>7774</v>
      </c>
      <c r="Z600" t="s">
        <v>7789</v>
      </c>
      <c r="AA600" t="s">
        <v>7774</v>
      </c>
      <c r="AE600" t="s">
        <v>5678</v>
      </c>
      <c r="AF600">
        <v>42.758785269999997</v>
      </c>
      <c r="AG600">
        <v>-82.037758650000001</v>
      </c>
      <c r="AH600">
        <v>201.5</v>
      </c>
      <c r="AI600">
        <v>290</v>
      </c>
      <c r="AK600">
        <v>15</v>
      </c>
      <c r="AL600">
        <v>986</v>
      </c>
      <c r="AM600">
        <v>15.952</v>
      </c>
      <c r="AN600">
        <v>-396.76900000000001</v>
      </c>
      <c r="AO600">
        <v>2116</v>
      </c>
      <c r="AP600">
        <v>2116</v>
      </c>
      <c r="AS600">
        <v>1.24</v>
      </c>
      <c r="AT600">
        <v>1.24</v>
      </c>
      <c r="AV600">
        <v>2.15</v>
      </c>
      <c r="AW600">
        <v>2.15</v>
      </c>
      <c r="BC600">
        <v>0.57999999999999996</v>
      </c>
      <c r="BD600">
        <v>9</v>
      </c>
      <c r="BE600" t="s">
        <v>2084</v>
      </c>
      <c r="BF600" t="s">
        <v>4902</v>
      </c>
      <c r="BG600">
        <v>599</v>
      </c>
      <c r="BH600" t="s">
        <v>5753</v>
      </c>
      <c r="BI600" t="s">
        <v>7773</v>
      </c>
      <c r="BJ600">
        <v>599</v>
      </c>
      <c r="BK600">
        <v>3030</v>
      </c>
      <c r="BR600">
        <v>13</v>
      </c>
      <c r="BS600">
        <v>0.66</v>
      </c>
      <c r="BT600">
        <v>0.57999999999999996</v>
      </c>
      <c r="BU600">
        <v>0.57999999999999996</v>
      </c>
      <c r="BV600">
        <v>42.758785269999997</v>
      </c>
      <c r="BW600">
        <v>-82.037758650000001</v>
      </c>
      <c r="BX600">
        <v>4734551.0029999996</v>
      </c>
      <c r="BY600">
        <v>201.495</v>
      </c>
      <c r="BZ600">
        <v>273.2</v>
      </c>
      <c r="CA600" t="s">
        <v>7413</v>
      </c>
      <c r="CB600">
        <v>7</v>
      </c>
      <c r="CC600">
        <v>10</v>
      </c>
      <c r="CD600">
        <v>12</v>
      </c>
      <c r="CE600">
        <v>12</v>
      </c>
      <c r="CF600" t="s">
        <v>5677</v>
      </c>
      <c r="CG600">
        <v>414</v>
      </c>
      <c r="CH600" t="s">
        <v>3290</v>
      </c>
      <c r="CI600" t="s">
        <v>7332</v>
      </c>
      <c r="CJ600">
        <v>5.56</v>
      </c>
      <c r="CK600">
        <v>1.8</v>
      </c>
    </row>
    <row r="601" spans="1:89" x14ac:dyDescent="0.35">
      <c r="A601" t="s">
        <v>4903</v>
      </c>
      <c r="B601">
        <v>600</v>
      </c>
      <c r="C601" t="s">
        <v>7778</v>
      </c>
      <c r="D601">
        <v>936</v>
      </c>
      <c r="E601">
        <v>2873.4789999999998</v>
      </c>
      <c r="F601">
        <v>10</v>
      </c>
      <c r="G601" t="s">
        <v>7782</v>
      </c>
      <c r="H601" t="s">
        <v>7773</v>
      </c>
      <c r="I601" t="s">
        <v>5753</v>
      </c>
      <c r="J601">
        <v>11</v>
      </c>
      <c r="K601">
        <v>0.63</v>
      </c>
      <c r="L601">
        <v>7</v>
      </c>
      <c r="M601">
        <v>6</v>
      </c>
      <c r="N601" t="s">
        <v>7878</v>
      </c>
      <c r="Q601" t="s">
        <v>7784</v>
      </c>
      <c r="R601" t="s">
        <v>7774</v>
      </c>
      <c r="S601" t="s">
        <v>7253</v>
      </c>
      <c r="T601" t="s">
        <v>7383</v>
      </c>
      <c r="U601" t="s">
        <v>7383</v>
      </c>
      <c r="V601">
        <v>5.56</v>
      </c>
      <c r="W601" t="s">
        <v>7947</v>
      </c>
      <c r="X601">
        <v>1.8</v>
      </c>
      <c r="Y601" t="s">
        <v>7774</v>
      </c>
      <c r="Z601" t="s">
        <v>7789</v>
      </c>
      <c r="AA601" t="s">
        <v>7774</v>
      </c>
      <c r="AE601" t="s">
        <v>5678</v>
      </c>
      <c r="AF601">
        <v>42.758784149999997</v>
      </c>
      <c r="AG601">
        <v>-82.037758679999996</v>
      </c>
      <c r="AH601">
        <v>201.5</v>
      </c>
      <c r="AI601">
        <v>290</v>
      </c>
      <c r="AK601">
        <v>15</v>
      </c>
      <c r="AL601">
        <v>986</v>
      </c>
      <c r="AM601">
        <v>16.076000000000001</v>
      </c>
      <c r="AN601">
        <v>-419.60899999999998</v>
      </c>
      <c r="AO601">
        <v>2117</v>
      </c>
      <c r="AP601">
        <v>2117</v>
      </c>
      <c r="AS601">
        <v>1.24</v>
      </c>
      <c r="AT601">
        <v>1.24</v>
      </c>
      <c r="AV601">
        <v>2.15</v>
      </c>
      <c r="AW601">
        <v>2.15</v>
      </c>
      <c r="BC601">
        <v>0.63</v>
      </c>
      <c r="BD601">
        <v>7</v>
      </c>
      <c r="BE601" t="s">
        <v>2085</v>
      </c>
      <c r="BF601" t="s">
        <v>4903</v>
      </c>
      <c r="BG601">
        <v>600</v>
      </c>
      <c r="BH601" t="s">
        <v>5753</v>
      </c>
      <c r="BI601" t="s">
        <v>7773</v>
      </c>
      <c r="BJ601">
        <v>600</v>
      </c>
      <c r="BK601">
        <v>3030</v>
      </c>
      <c r="BR601">
        <v>13</v>
      </c>
      <c r="BS601">
        <v>0.66</v>
      </c>
      <c r="BT601">
        <v>0.57999999999999996</v>
      </c>
      <c r="BU601">
        <v>0.57999999999999996</v>
      </c>
      <c r="BV601">
        <v>42.758784149999997</v>
      </c>
      <c r="BW601">
        <v>-82.037758679999996</v>
      </c>
      <c r="BX601">
        <v>4734550.8779999996</v>
      </c>
      <c r="BY601">
        <v>201.495</v>
      </c>
      <c r="BZ601">
        <v>259.60000000000002</v>
      </c>
      <c r="CA601" t="s">
        <v>7484</v>
      </c>
      <c r="CB601">
        <v>7</v>
      </c>
      <c r="CC601">
        <v>10</v>
      </c>
      <c r="CD601">
        <v>12</v>
      </c>
      <c r="CE601">
        <v>12</v>
      </c>
      <c r="CF601" t="s">
        <v>5677</v>
      </c>
      <c r="CG601">
        <v>414</v>
      </c>
      <c r="CH601" t="s">
        <v>3290</v>
      </c>
      <c r="CI601" t="s">
        <v>7332</v>
      </c>
      <c r="CJ601">
        <v>5.56</v>
      </c>
      <c r="CK601">
        <v>1.8</v>
      </c>
    </row>
    <row r="602" spans="1:89" x14ac:dyDescent="0.35">
      <c r="A602" t="s">
        <v>4904</v>
      </c>
      <c r="B602">
        <v>601</v>
      </c>
      <c r="C602" t="s">
        <v>7778</v>
      </c>
      <c r="D602">
        <v>937</v>
      </c>
      <c r="E602">
        <v>2874.422</v>
      </c>
      <c r="F602">
        <v>10</v>
      </c>
      <c r="G602" t="s">
        <v>7782</v>
      </c>
      <c r="H602" t="s">
        <v>7773</v>
      </c>
      <c r="I602" t="s">
        <v>5753</v>
      </c>
      <c r="J602">
        <v>12</v>
      </c>
      <c r="K602">
        <v>0.65</v>
      </c>
      <c r="L602">
        <v>19</v>
      </c>
      <c r="M602">
        <v>13</v>
      </c>
      <c r="N602" t="s">
        <v>7474</v>
      </c>
      <c r="P602">
        <v>51</v>
      </c>
      <c r="Q602" t="s">
        <v>7784</v>
      </c>
      <c r="R602" t="s">
        <v>7774</v>
      </c>
      <c r="S602" t="s">
        <v>7253</v>
      </c>
      <c r="T602" t="s">
        <v>7383</v>
      </c>
      <c r="U602" t="s">
        <v>7383</v>
      </c>
      <c r="V602">
        <v>5.56</v>
      </c>
      <c r="W602" t="s">
        <v>7947</v>
      </c>
      <c r="X602">
        <v>1.9</v>
      </c>
      <c r="Y602" t="s">
        <v>7774</v>
      </c>
      <c r="Z602" t="s">
        <v>7788</v>
      </c>
      <c r="AA602" t="s">
        <v>7774</v>
      </c>
      <c r="AB602">
        <v>10</v>
      </c>
      <c r="AC602">
        <v>10</v>
      </c>
      <c r="AD602">
        <v>12</v>
      </c>
      <c r="AE602" t="s">
        <v>5683</v>
      </c>
      <c r="AF602">
        <v>42.758775649999997</v>
      </c>
      <c r="AG602">
        <v>-82.037758940000003</v>
      </c>
      <c r="AH602">
        <v>201.5</v>
      </c>
      <c r="AI602">
        <v>290</v>
      </c>
      <c r="AK602">
        <v>15</v>
      </c>
      <c r="AL602">
        <v>986</v>
      </c>
      <c r="AM602">
        <v>17.013000000000002</v>
      </c>
      <c r="AN602">
        <v>-400.73599999999999</v>
      </c>
      <c r="AO602">
        <v>2101</v>
      </c>
      <c r="AP602">
        <v>2104</v>
      </c>
      <c r="AS602">
        <v>1.23</v>
      </c>
      <c r="AT602">
        <v>1.23</v>
      </c>
      <c r="AV602">
        <v>2.13</v>
      </c>
      <c r="AW602">
        <v>2.13</v>
      </c>
      <c r="BC602">
        <v>0.65</v>
      </c>
      <c r="BD602">
        <v>19</v>
      </c>
      <c r="BE602" t="s">
        <v>2086</v>
      </c>
      <c r="BF602" t="s">
        <v>4904</v>
      </c>
      <c r="BG602">
        <v>601</v>
      </c>
      <c r="BH602" t="s">
        <v>5753</v>
      </c>
      <c r="BI602" t="s">
        <v>7773</v>
      </c>
      <c r="BJ602">
        <v>601</v>
      </c>
      <c r="BK602">
        <v>3030</v>
      </c>
      <c r="BL602">
        <v>938</v>
      </c>
      <c r="BM602">
        <v>51</v>
      </c>
      <c r="BR602">
        <v>13</v>
      </c>
      <c r="BS602">
        <v>0.66</v>
      </c>
      <c r="BT602">
        <v>0.59</v>
      </c>
      <c r="BU602">
        <v>0.59</v>
      </c>
      <c r="BV602">
        <v>42.758775649999997</v>
      </c>
      <c r="BW602">
        <v>-82.037758940000003</v>
      </c>
      <c r="BX602">
        <v>4734549.9340000004</v>
      </c>
      <c r="BY602">
        <v>201.49600000000001</v>
      </c>
      <c r="BZ602">
        <v>270</v>
      </c>
      <c r="CA602" t="s">
        <v>7329</v>
      </c>
      <c r="CB602">
        <v>7</v>
      </c>
      <c r="CC602">
        <v>10</v>
      </c>
      <c r="CD602">
        <v>12</v>
      </c>
      <c r="CE602">
        <v>12</v>
      </c>
      <c r="CF602" t="s">
        <v>5677</v>
      </c>
      <c r="CG602">
        <v>414</v>
      </c>
      <c r="CH602" t="s">
        <v>3290</v>
      </c>
      <c r="CI602" t="s">
        <v>7332</v>
      </c>
      <c r="CJ602">
        <v>5.56</v>
      </c>
      <c r="CK602">
        <v>1.9</v>
      </c>
    </row>
    <row r="603" spans="1:89" hidden="1" x14ac:dyDescent="0.35">
      <c r="A603" t="s">
        <v>4904</v>
      </c>
      <c r="B603">
        <v>602</v>
      </c>
      <c r="C603" t="s">
        <v>7778</v>
      </c>
      <c r="D603">
        <v>938</v>
      </c>
      <c r="E603">
        <v>2874.4380000000001</v>
      </c>
      <c r="F603">
        <v>10</v>
      </c>
      <c r="G603" t="s">
        <v>7782</v>
      </c>
      <c r="H603" t="s">
        <v>7773</v>
      </c>
      <c r="I603" t="s">
        <v>7852</v>
      </c>
      <c r="J603">
        <v>12</v>
      </c>
      <c r="K603">
        <v>0.65</v>
      </c>
      <c r="L603">
        <v>49</v>
      </c>
      <c r="M603">
        <v>22</v>
      </c>
      <c r="N603" t="s">
        <v>7656</v>
      </c>
      <c r="P603">
        <v>51</v>
      </c>
      <c r="Q603" t="s">
        <v>7784</v>
      </c>
      <c r="R603" t="s">
        <v>7774</v>
      </c>
      <c r="S603" t="s">
        <v>7253</v>
      </c>
      <c r="T603" t="s">
        <v>7383</v>
      </c>
      <c r="U603" t="s">
        <v>7383</v>
      </c>
      <c r="V603">
        <v>5.56</v>
      </c>
      <c r="W603" t="s">
        <v>7947</v>
      </c>
      <c r="X603">
        <v>1.9</v>
      </c>
      <c r="Y603" t="s">
        <v>7774</v>
      </c>
      <c r="Z603" t="s">
        <v>7879</v>
      </c>
      <c r="AA603" t="s">
        <v>7774</v>
      </c>
      <c r="AB603">
        <v>10</v>
      </c>
      <c r="AE603" t="s">
        <v>5683</v>
      </c>
      <c r="AF603">
        <v>42.758775649999997</v>
      </c>
      <c r="AG603">
        <v>-82.037758940000003</v>
      </c>
      <c r="AH603">
        <v>201.5</v>
      </c>
      <c r="AI603">
        <v>290</v>
      </c>
      <c r="AK603">
        <v>15</v>
      </c>
      <c r="AL603">
        <v>986</v>
      </c>
      <c r="AM603">
        <v>17.013000000000002</v>
      </c>
      <c r="AN603">
        <v>-400.73599999999999</v>
      </c>
      <c r="AO603">
        <v>2064</v>
      </c>
      <c r="AP603">
        <v>2054</v>
      </c>
      <c r="AS603">
        <v>1.2</v>
      </c>
      <c r="AT603">
        <v>1.21</v>
      </c>
      <c r="AV603">
        <v>2.08</v>
      </c>
      <c r="AW603">
        <v>2.09</v>
      </c>
      <c r="BC603">
        <v>0.47</v>
      </c>
      <c r="BD603">
        <v>49</v>
      </c>
      <c r="BE603" t="s">
        <v>8731</v>
      </c>
      <c r="BF603" t="s">
        <v>4904</v>
      </c>
      <c r="BG603">
        <v>602</v>
      </c>
      <c r="BH603" t="s">
        <v>7852</v>
      </c>
      <c r="BI603" t="s">
        <v>7773</v>
      </c>
      <c r="BJ603">
        <v>602</v>
      </c>
      <c r="BK603">
        <v>3030</v>
      </c>
      <c r="BL603">
        <v>938</v>
      </c>
      <c r="BM603">
        <v>51</v>
      </c>
      <c r="BN603" t="s">
        <v>8660</v>
      </c>
      <c r="BR603">
        <v>13</v>
      </c>
      <c r="BS603">
        <v>0.67</v>
      </c>
      <c r="BT603">
        <v>0.6</v>
      </c>
      <c r="BU603">
        <v>0.6</v>
      </c>
      <c r="BV603">
        <v>42.758775649999997</v>
      </c>
      <c r="BW603">
        <v>-82.037758940000003</v>
      </c>
      <c r="BX603">
        <v>4734549.9340000004</v>
      </c>
      <c r="BY603">
        <v>201.49600000000001</v>
      </c>
      <c r="BZ603">
        <v>266.2</v>
      </c>
      <c r="CA603" t="s">
        <v>7476</v>
      </c>
      <c r="CB603">
        <v>7</v>
      </c>
      <c r="CC603">
        <v>10</v>
      </c>
      <c r="CD603">
        <v>11</v>
      </c>
      <c r="CE603">
        <v>11</v>
      </c>
      <c r="CF603" t="s">
        <v>5677</v>
      </c>
      <c r="CG603">
        <v>414</v>
      </c>
      <c r="CH603" t="s">
        <v>5823</v>
      </c>
      <c r="CI603" t="s">
        <v>8661</v>
      </c>
      <c r="CJ603">
        <v>5.56</v>
      </c>
    </row>
    <row r="604" spans="1:89" x14ac:dyDescent="0.35">
      <c r="A604" t="s">
        <v>4905</v>
      </c>
      <c r="B604">
        <v>603</v>
      </c>
      <c r="C604" t="s">
        <v>7778</v>
      </c>
      <c r="D604">
        <v>939</v>
      </c>
      <c r="E604">
        <v>2874.4580000000001</v>
      </c>
      <c r="F604">
        <v>10</v>
      </c>
      <c r="G604" t="s">
        <v>7782</v>
      </c>
      <c r="H604" t="s">
        <v>7773</v>
      </c>
      <c r="I604" t="s">
        <v>5753</v>
      </c>
      <c r="J604">
        <v>10</v>
      </c>
      <c r="K604">
        <v>0.56000000000000005</v>
      </c>
      <c r="L604">
        <v>9</v>
      </c>
      <c r="M604">
        <v>9</v>
      </c>
      <c r="N604" t="s">
        <v>7613</v>
      </c>
      <c r="P604">
        <v>51</v>
      </c>
      <c r="Q604" t="s">
        <v>7784</v>
      </c>
      <c r="R604" t="s">
        <v>7774</v>
      </c>
      <c r="S604" t="s">
        <v>7253</v>
      </c>
      <c r="T604" t="s">
        <v>7383</v>
      </c>
      <c r="U604" t="s">
        <v>7383</v>
      </c>
      <c r="V604">
        <v>5.56</v>
      </c>
      <c r="W604" t="s">
        <v>7947</v>
      </c>
      <c r="X604">
        <v>1.9</v>
      </c>
      <c r="Y604" t="s">
        <v>7774</v>
      </c>
      <c r="Z604" t="s">
        <v>7789</v>
      </c>
      <c r="AA604" t="s">
        <v>7774</v>
      </c>
      <c r="AE604" t="s">
        <v>5678</v>
      </c>
      <c r="AF604">
        <v>42.758775280000002</v>
      </c>
      <c r="AG604">
        <v>-82.037758949999997</v>
      </c>
      <c r="AH604">
        <v>201.5</v>
      </c>
      <c r="AI604">
        <v>290</v>
      </c>
      <c r="AK604">
        <v>15</v>
      </c>
      <c r="AL604">
        <v>986</v>
      </c>
      <c r="AM604">
        <v>17.053999999999998</v>
      </c>
      <c r="AN604">
        <v>-413.56900000000002</v>
      </c>
      <c r="AO604">
        <v>2116</v>
      </c>
      <c r="AP604">
        <v>2117</v>
      </c>
      <c r="AS604">
        <v>1.24</v>
      </c>
      <c r="AT604">
        <v>1.24</v>
      </c>
      <c r="AV604">
        <v>2.15</v>
      </c>
      <c r="AW604">
        <v>2.15</v>
      </c>
      <c r="BC604">
        <v>0.56000000000000005</v>
      </c>
      <c r="BD604">
        <v>9</v>
      </c>
      <c r="BE604" t="s">
        <v>2087</v>
      </c>
      <c r="BF604" t="s">
        <v>4905</v>
      </c>
      <c r="BG604">
        <v>603</v>
      </c>
      <c r="BH604" t="s">
        <v>5753</v>
      </c>
      <c r="BI604" t="s">
        <v>7773</v>
      </c>
      <c r="BJ604">
        <v>603</v>
      </c>
      <c r="BK604">
        <v>3030</v>
      </c>
      <c r="BL604">
        <v>938</v>
      </c>
      <c r="BM604">
        <v>51</v>
      </c>
      <c r="BR604">
        <v>13</v>
      </c>
      <c r="BS604">
        <v>0.66</v>
      </c>
      <c r="BT604">
        <v>0.57999999999999996</v>
      </c>
      <c r="BU604">
        <v>0.57999999999999996</v>
      </c>
      <c r="BV604">
        <v>42.758775280000002</v>
      </c>
      <c r="BW604">
        <v>-82.037758949999997</v>
      </c>
      <c r="BX604">
        <v>4734549.8930000002</v>
      </c>
      <c r="BY604">
        <v>201.49600000000001</v>
      </c>
      <c r="BZ604">
        <v>266.2</v>
      </c>
      <c r="CA604" t="s">
        <v>7476</v>
      </c>
      <c r="CB604">
        <v>7</v>
      </c>
      <c r="CC604">
        <v>10</v>
      </c>
      <c r="CD604">
        <v>12</v>
      </c>
      <c r="CE604">
        <v>12</v>
      </c>
      <c r="CF604" t="s">
        <v>5677</v>
      </c>
      <c r="CG604">
        <v>414</v>
      </c>
      <c r="CH604" t="s">
        <v>3290</v>
      </c>
      <c r="CI604" t="s">
        <v>7332</v>
      </c>
      <c r="CJ604">
        <v>5.56</v>
      </c>
      <c r="CK604">
        <v>1.9</v>
      </c>
    </row>
    <row r="605" spans="1:89" x14ac:dyDescent="0.35">
      <c r="A605" t="s">
        <v>4906</v>
      </c>
      <c r="B605">
        <v>604</v>
      </c>
      <c r="C605" t="s">
        <v>7778</v>
      </c>
      <c r="D605">
        <v>940</v>
      </c>
      <c r="E605">
        <v>2874.5610000000001</v>
      </c>
      <c r="F605">
        <v>10</v>
      </c>
      <c r="G605" t="s">
        <v>7782</v>
      </c>
      <c r="H605" t="s">
        <v>7773</v>
      </c>
      <c r="I605" t="s">
        <v>5753</v>
      </c>
      <c r="J605">
        <v>10</v>
      </c>
      <c r="K605">
        <v>0.57999999999999996</v>
      </c>
      <c r="L605">
        <v>12</v>
      </c>
      <c r="M605">
        <v>10</v>
      </c>
      <c r="N605" t="s">
        <v>7652</v>
      </c>
      <c r="P605">
        <v>52</v>
      </c>
      <c r="Q605" t="s">
        <v>7784</v>
      </c>
      <c r="R605" t="s">
        <v>7774</v>
      </c>
      <c r="S605" t="s">
        <v>7253</v>
      </c>
      <c r="T605" t="s">
        <v>7383</v>
      </c>
      <c r="U605" t="s">
        <v>7383</v>
      </c>
      <c r="V605">
        <v>5.56</v>
      </c>
      <c r="W605" t="s">
        <v>7947</v>
      </c>
      <c r="X605">
        <v>1.9</v>
      </c>
      <c r="Y605" t="s">
        <v>7774</v>
      </c>
      <c r="Z605" t="s">
        <v>7783</v>
      </c>
      <c r="AA605" t="s">
        <v>7774</v>
      </c>
      <c r="AE605" t="s">
        <v>5678</v>
      </c>
      <c r="AF605">
        <v>42.758774350000003</v>
      </c>
      <c r="AG605">
        <v>-82.037758969999999</v>
      </c>
      <c r="AH605">
        <v>201.5</v>
      </c>
      <c r="AI605">
        <v>290</v>
      </c>
      <c r="AK605">
        <v>15</v>
      </c>
      <c r="AL605">
        <v>986</v>
      </c>
      <c r="AM605">
        <v>17.155999999999999</v>
      </c>
      <c r="AN605">
        <v>-388.90800000000002</v>
      </c>
      <c r="AO605">
        <v>2113</v>
      </c>
      <c r="AP605">
        <v>2114</v>
      </c>
      <c r="AS605">
        <v>1.23</v>
      </c>
      <c r="AT605">
        <v>1.23</v>
      </c>
      <c r="AV605">
        <v>2.14</v>
      </c>
      <c r="AW605">
        <v>2.14</v>
      </c>
      <c r="BC605">
        <v>0.57999999999999996</v>
      </c>
      <c r="BD605">
        <v>12</v>
      </c>
      <c r="BE605" t="s">
        <v>2088</v>
      </c>
      <c r="BF605" t="s">
        <v>4906</v>
      </c>
      <c r="BG605">
        <v>604</v>
      </c>
      <c r="BH605" t="s">
        <v>5753</v>
      </c>
      <c r="BI605" t="s">
        <v>7773</v>
      </c>
      <c r="BJ605">
        <v>604</v>
      </c>
      <c r="BK605">
        <v>3030</v>
      </c>
      <c r="BL605">
        <v>942</v>
      </c>
      <c r="BM605">
        <v>52</v>
      </c>
      <c r="BR605">
        <v>13</v>
      </c>
      <c r="BS605">
        <v>0.66</v>
      </c>
      <c r="BT605">
        <v>0.57999999999999996</v>
      </c>
      <c r="BU605">
        <v>0.57999999999999996</v>
      </c>
      <c r="BV605">
        <v>42.758774350000003</v>
      </c>
      <c r="BW605">
        <v>-82.037758969999999</v>
      </c>
      <c r="BX605">
        <v>4734549.7910000002</v>
      </c>
      <c r="BY605">
        <v>201.49700000000001</v>
      </c>
      <c r="BZ605">
        <v>276.10000000000002</v>
      </c>
      <c r="CA605" t="s">
        <v>7647</v>
      </c>
      <c r="CB605">
        <v>7</v>
      </c>
      <c r="CC605">
        <v>10</v>
      </c>
      <c r="CD605">
        <v>12</v>
      </c>
      <c r="CE605">
        <v>12</v>
      </c>
      <c r="CF605" t="s">
        <v>5677</v>
      </c>
      <c r="CG605">
        <v>414</v>
      </c>
      <c r="CH605" t="s">
        <v>3290</v>
      </c>
      <c r="CI605" t="s">
        <v>7332</v>
      </c>
      <c r="CJ605">
        <v>5.56</v>
      </c>
      <c r="CK605">
        <v>1.8</v>
      </c>
    </row>
    <row r="606" spans="1:89" x14ac:dyDescent="0.35">
      <c r="A606" t="s">
        <v>4907</v>
      </c>
      <c r="B606">
        <v>605</v>
      </c>
      <c r="C606" t="s">
        <v>7778</v>
      </c>
      <c r="D606">
        <v>941</v>
      </c>
      <c r="E606">
        <v>2874.576</v>
      </c>
      <c r="F606">
        <v>10</v>
      </c>
      <c r="G606" t="s">
        <v>7782</v>
      </c>
      <c r="H606" t="s">
        <v>7773</v>
      </c>
      <c r="I606" t="s">
        <v>5753</v>
      </c>
      <c r="J606">
        <v>10</v>
      </c>
      <c r="K606">
        <v>0.56000000000000005</v>
      </c>
      <c r="L606">
        <v>10</v>
      </c>
      <c r="M606">
        <v>15</v>
      </c>
      <c r="N606" t="s">
        <v>7473</v>
      </c>
      <c r="Q606" t="s">
        <v>7784</v>
      </c>
      <c r="R606" t="s">
        <v>7774</v>
      </c>
      <c r="S606" t="s">
        <v>7253</v>
      </c>
      <c r="T606" t="s">
        <v>7383</v>
      </c>
      <c r="U606" t="s">
        <v>7383</v>
      </c>
      <c r="V606">
        <v>5.56</v>
      </c>
      <c r="W606" t="s">
        <v>7947</v>
      </c>
      <c r="X606">
        <v>1.9</v>
      </c>
      <c r="Y606" t="s">
        <v>7774</v>
      </c>
      <c r="Z606" t="s">
        <v>7788</v>
      </c>
      <c r="AA606" t="s">
        <v>3293</v>
      </c>
      <c r="AB606">
        <v>10</v>
      </c>
      <c r="AC606">
        <v>10</v>
      </c>
      <c r="AD606">
        <v>12</v>
      </c>
      <c r="AE606" t="s">
        <v>5683</v>
      </c>
      <c r="AF606">
        <v>42.758774219999999</v>
      </c>
      <c r="AG606">
        <v>-82.037758980000007</v>
      </c>
      <c r="AH606">
        <v>201.5</v>
      </c>
      <c r="AI606">
        <v>290</v>
      </c>
      <c r="AK606">
        <v>15</v>
      </c>
      <c r="AL606">
        <v>986</v>
      </c>
      <c r="AM606">
        <v>17.170999999999999</v>
      </c>
      <c r="AN606">
        <v>-406.661</v>
      </c>
      <c r="AO606">
        <v>2115</v>
      </c>
      <c r="AP606">
        <v>2116</v>
      </c>
      <c r="AS606">
        <v>1.24</v>
      </c>
      <c r="AT606">
        <v>1.23</v>
      </c>
      <c r="AV606">
        <v>2.15</v>
      </c>
      <c r="AW606">
        <v>2.14</v>
      </c>
      <c r="BC606">
        <v>0.56000000000000005</v>
      </c>
      <c r="BD606">
        <v>10</v>
      </c>
      <c r="BE606" t="s">
        <v>2089</v>
      </c>
      <c r="BF606" t="s">
        <v>4907</v>
      </c>
      <c r="BG606">
        <v>605</v>
      </c>
      <c r="BH606" t="s">
        <v>5753</v>
      </c>
      <c r="BI606" t="s">
        <v>7773</v>
      </c>
      <c r="BJ606">
        <v>605</v>
      </c>
      <c r="BK606">
        <v>3030</v>
      </c>
      <c r="BR606">
        <v>13</v>
      </c>
      <c r="BS606">
        <v>0.66</v>
      </c>
      <c r="BT606">
        <v>0.57999999999999996</v>
      </c>
      <c r="BU606">
        <v>0.57999999999999996</v>
      </c>
      <c r="BV606">
        <v>42.758774219999999</v>
      </c>
      <c r="BW606">
        <v>-82.037758980000007</v>
      </c>
      <c r="BX606">
        <v>4734549.7750000004</v>
      </c>
      <c r="BY606">
        <v>201.49700000000001</v>
      </c>
      <c r="BZ606">
        <v>254.1</v>
      </c>
      <c r="CA606" t="s">
        <v>7481</v>
      </c>
      <c r="CB606">
        <v>7</v>
      </c>
      <c r="CC606">
        <v>10</v>
      </c>
      <c r="CD606">
        <v>12</v>
      </c>
      <c r="CE606">
        <v>12</v>
      </c>
      <c r="CF606" t="s">
        <v>5677</v>
      </c>
      <c r="CG606">
        <v>414</v>
      </c>
      <c r="CH606" t="s">
        <v>3290</v>
      </c>
      <c r="CI606" t="s">
        <v>7332</v>
      </c>
      <c r="CJ606">
        <v>5.56</v>
      </c>
      <c r="CK606">
        <v>1.8</v>
      </c>
    </row>
    <row r="607" spans="1:89" hidden="1" x14ac:dyDescent="0.35">
      <c r="A607" t="s">
        <v>4906</v>
      </c>
      <c r="B607">
        <v>606</v>
      </c>
      <c r="C607" t="s">
        <v>7778</v>
      </c>
      <c r="D607">
        <v>942</v>
      </c>
      <c r="E607">
        <v>2874.578</v>
      </c>
      <c r="F607">
        <v>10</v>
      </c>
      <c r="G607" t="s">
        <v>7782</v>
      </c>
      <c r="H607" t="s">
        <v>7773</v>
      </c>
      <c r="I607" t="s">
        <v>7852</v>
      </c>
      <c r="J607">
        <v>10</v>
      </c>
      <c r="K607">
        <v>0.57999999999999996</v>
      </c>
      <c r="L607">
        <v>45</v>
      </c>
      <c r="M607">
        <v>11</v>
      </c>
      <c r="N607" t="s">
        <v>7391</v>
      </c>
      <c r="P607">
        <v>52</v>
      </c>
      <c r="Q607" t="s">
        <v>7784</v>
      </c>
      <c r="R607" t="s">
        <v>7774</v>
      </c>
      <c r="S607" t="s">
        <v>7253</v>
      </c>
      <c r="T607" t="s">
        <v>7383</v>
      </c>
      <c r="U607" t="s">
        <v>7383</v>
      </c>
      <c r="V607">
        <v>5.56</v>
      </c>
      <c r="W607" t="s">
        <v>7947</v>
      </c>
      <c r="X607">
        <v>1.9</v>
      </c>
      <c r="Y607" t="s">
        <v>7774</v>
      </c>
      <c r="Z607" t="s">
        <v>7879</v>
      </c>
      <c r="AA607" t="s">
        <v>7774</v>
      </c>
      <c r="AE607" t="s">
        <v>5939</v>
      </c>
      <c r="AF607">
        <v>42.758774350000003</v>
      </c>
      <c r="AG607">
        <v>-82.037758969999999</v>
      </c>
      <c r="AH607">
        <v>201.5</v>
      </c>
      <c r="AI607">
        <v>290</v>
      </c>
      <c r="AK607">
        <v>15</v>
      </c>
      <c r="AL607">
        <v>986</v>
      </c>
      <c r="AM607">
        <v>17.155999999999999</v>
      </c>
      <c r="AN607">
        <v>-388.053</v>
      </c>
      <c r="AO607">
        <v>2078</v>
      </c>
      <c r="AP607">
        <v>2067</v>
      </c>
      <c r="AS607">
        <v>1.21</v>
      </c>
      <c r="AT607">
        <v>1.21</v>
      </c>
      <c r="AV607">
        <v>2.1</v>
      </c>
      <c r="AW607">
        <v>2.11</v>
      </c>
      <c r="BC607">
        <v>0.4</v>
      </c>
      <c r="BD607">
        <v>45</v>
      </c>
      <c r="BE607" t="s">
        <v>8732</v>
      </c>
      <c r="BF607" t="s">
        <v>4906</v>
      </c>
      <c r="BG607">
        <v>606</v>
      </c>
      <c r="BH607" t="s">
        <v>7852</v>
      </c>
      <c r="BI607" t="s">
        <v>7773</v>
      </c>
      <c r="BJ607">
        <v>606</v>
      </c>
      <c r="BK607">
        <v>3030</v>
      </c>
      <c r="BL607">
        <v>942</v>
      </c>
      <c r="BM607">
        <v>52</v>
      </c>
      <c r="BN607" t="s">
        <v>8660</v>
      </c>
      <c r="BR607">
        <v>13</v>
      </c>
      <c r="BS607">
        <v>0.67</v>
      </c>
      <c r="BT607">
        <v>0.6</v>
      </c>
      <c r="BU607">
        <v>0.59</v>
      </c>
      <c r="BV607">
        <v>42.758774350000003</v>
      </c>
      <c r="BW607">
        <v>-82.037758969999999</v>
      </c>
      <c r="BX607">
        <v>4734549.7910000002</v>
      </c>
      <c r="BY607">
        <v>201.49700000000001</v>
      </c>
      <c r="BZ607">
        <v>276.10000000000002</v>
      </c>
      <c r="CA607" t="s">
        <v>7647</v>
      </c>
      <c r="CB607">
        <v>7</v>
      </c>
      <c r="CC607">
        <v>10</v>
      </c>
      <c r="CD607">
        <v>11</v>
      </c>
      <c r="CE607">
        <v>11</v>
      </c>
      <c r="CF607" t="s">
        <v>5677</v>
      </c>
      <c r="CG607">
        <v>414</v>
      </c>
      <c r="CH607" t="s">
        <v>5823</v>
      </c>
      <c r="CI607" t="s">
        <v>8661</v>
      </c>
      <c r="CJ607">
        <v>5.56</v>
      </c>
    </row>
    <row r="608" spans="1:89" x14ac:dyDescent="0.35">
      <c r="A608" t="s">
        <v>4908</v>
      </c>
      <c r="B608">
        <v>607</v>
      </c>
      <c r="C608" t="s">
        <v>7778</v>
      </c>
      <c r="D608">
        <v>943</v>
      </c>
      <c r="E608">
        <v>2874.598</v>
      </c>
      <c r="F608">
        <v>10</v>
      </c>
      <c r="G608" t="s">
        <v>7782</v>
      </c>
      <c r="H608" t="s">
        <v>7773</v>
      </c>
      <c r="I608" t="s">
        <v>5753</v>
      </c>
      <c r="J608">
        <v>10</v>
      </c>
      <c r="K608">
        <v>0.56999999999999995</v>
      </c>
      <c r="L608">
        <v>6</v>
      </c>
      <c r="M608">
        <v>10</v>
      </c>
      <c r="N608" t="s">
        <v>7391</v>
      </c>
      <c r="P608">
        <v>52</v>
      </c>
      <c r="Q608" t="s">
        <v>7784</v>
      </c>
      <c r="R608" t="s">
        <v>7774</v>
      </c>
      <c r="S608" t="s">
        <v>7253</v>
      </c>
      <c r="T608" t="s">
        <v>7383</v>
      </c>
      <c r="U608" t="s">
        <v>7383</v>
      </c>
      <c r="V608">
        <v>5.56</v>
      </c>
      <c r="W608" t="s">
        <v>7947</v>
      </c>
      <c r="X608">
        <v>1.9</v>
      </c>
      <c r="Y608" t="s">
        <v>7774</v>
      </c>
      <c r="Z608" t="s">
        <v>7789</v>
      </c>
      <c r="AA608" t="s">
        <v>7774</v>
      </c>
      <c r="AE608" t="s">
        <v>5678</v>
      </c>
      <c r="AF608">
        <v>42.758774000000003</v>
      </c>
      <c r="AG608">
        <v>-82.03775899</v>
      </c>
      <c r="AH608">
        <v>201.5</v>
      </c>
      <c r="AI608">
        <v>290</v>
      </c>
      <c r="AK608">
        <v>15</v>
      </c>
      <c r="AL608">
        <v>986</v>
      </c>
      <c r="AM608">
        <v>17.195</v>
      </c>
      <c r="AN608">
        <v>-388.053</v>
      </c>
      <c r="AO608">
        <v>2118</v>
      </c>
      <c r="AP608">
        <v>2118</v>
      </c>
      <c r="AS608">
        <v>1.24</v>
      </c>
      <c r="AT608">
        <v>1.24</v>
      </c>
      <c r="AV608">
        <v>2.15</v>
      </c>
      <c r="AW608">
        <v>2.15</v>
      </c>
      <c r="BC608">
        <v>0.56999999999999995</v>
      </c>
      <c r="BD608">
        <v>6</v>
      </c>
      <c r="BE608" t="s">
        <v>2090</v>
      </c>
      <c r="BF608" t="s">
        <v>4908</v>
      </c>
      <c r="BG608">
        <v>607</v>
      </c>
      <c r="BH608" t="s">
        <v>5753</v>
      </c>
      <c r="BI608" t="s">
        <v>7773</v>
      </c>
      <c r="BJ608">
        <v>607</v>
      </c>
      <c r="BK608">
        <v>3030</v>
      </c>
      <c r="BL608">
        <v>942</v>
      </c>
      <c r="BM608">
        <v>52</v>
      </c>
      <c r="BR608">
        <v>13</v>
      </c>
      <c r="BS608">
        <v>0.65</v>
      </c>
      <c r="BT608">
        <v>0.57999999999999996</v>
      </c>
      <c r="BU608">
        <v>0.57999999999999996</v>
      </c>
      <c r="BV608">
        <v>42.758774000000003</v>
      </c>
      <c r="BW608">
        <v>-82.03775899</v>
      </c>
      <c r="BX608">
        <v>4734549.7510000002</v>
      </c>
      <c r="BY608">
        <v>201.49700000000001</v>
      </c>
      <c r="BZ608">
        <v>276.60000000000002</v>
      </c>
      <c r="CA608" t="s">
        <v>7648</v>
      </c>
      <c r="CB608">
        <v>7</v>
      </c>
      <c r="CC608">
        <v>10</v>
      </c>
      <c r="CD608">
        <v>12</v>
      </c>
      <c r="CE608">
        <v>12</v>
      </c>
      <c r="CF608" t="s">
        <v>5677</v>
      </c>
      <c r="CG608">
        <v>414</v>
      </c>
      <c r="CH608" t="s">
        <v>3290</v>
      </c>
      <c r="CI608" t="s">
        <v>7332</v>
      </c>
      <c r="CJ608">
        <v>5.56</v>
      </c>
      <c r="CK608">
        <v>1.8</v>
      </c>
    </row>
    <row r="609" spans="1:89" x14ac:dyDescent="0.35">
      <c r="A609" t="s">
        <v>4910</v>
      </c>
      <c r="B609">
        <v>608</v>
      </c>
      <c r="C609" t="s">
        <v>7778</v>
      </c>
      <c r="D609">
        <v>944</v>
      </c>
      <c r="E609">
        <v>2874.654</v>
      </c>
      <c r="F609">
        <v>10</v>
      </c>
      <c r="G609" t="s">
        <v>7782</v>
      </c>
      <c r="H609" t="s">
        <v>7773</v>
      </c>
      <c r="I609" t="s">
        <v>5753</v>
      </c>
      <c r="J609">
        <v>10</v>
      </c>
      <c r="K609">
        <v>0.53</v>
      </c>
      <c r="L609">
        <v>12</v>
      </c>
      <c r="M609">
        <v>8</v>
      </c>
      <c r="N609" t="s">
        <v>7413</v>
      </c>
      <c r="Q609" t="s">
        <v>7784</v>
      </c>
      <c r="R609" t="s">
        <v>7774</v>
      </c>
      <c r="S609" t="s">
        <v>7253</v>
      </c>
      <c r="T609" t="s">
        <v>7383</v>
      </c>
      <c r="U609" t="s">
        <v>7383</v>
      </c>
      <c r="V609">
        <v>5.56</v>
      </c>
      <c r="W609" t="s">
        <v>7947</v>
      </c>
      <c r="X609">
        <v>1.9</v>
      </c>
      <c r="Y609" t="s">
        <v>7774</v>
      </c>
      <c r="Z609" t="s">
        <v>7783</v>
      </c>
      <c r="AA609" t="s">
        <v>7774</v>
      </c>
      <c r="AE609" t="s">
        <v>5859</v>
      </c>
      <c r="AF609">
        <v>42.758773509999997</v>
      </c>
      <c r="AG609">
        <v>-82.037758999999994</v>
      </c>
      <c r="AH609">
        <v>201.5</v>
      </c>
      <c r="AI609">
        <v>290</v>
      </c>
      <c r="AK609">
        <v>15</v>
      </c>
      <c r="AL609">
        <v>986</v>
      </c>
      <c r="AM609">
        <v>17.248999999999999</v>
      </c>
      <c r="AN609">
        <v>-401.96499999999997</v>
      </c>
      <c r="AO609">
        <v>2113</v>
      </c>
      <c r="AP609">
        <v>2114</v>
      </c>
      <c r="AS609">
        <v>1.23</v>
      </c>
      <c r="AT609">
        <v>1.23</v>
      </c>
      <c r="AV609">
        <v>2.14</v>
      </c>
      <c r="AW609">
        <v>2.14</v>
      </c>
      <c r="BC609">
        <v>0.53</v>
      </c>
      <c r="BD609">
        <v>12</v>
      </c>
      <c r="BE609" t="s">
        <v>2092</v>
      </c>
      <c r="BF609" t="s">
        <v>4910</v>
      </c>
      <c r="BG609">
        <v>608</v>
      </c>
      <c r="BH609" t="s">
        <v>5753</v>
      </c>
      <c r="BI609" t="s">
        <v>7773</v>
      </c>
      <c r="BJ609">
        <v>608</v>
      </c>
      <c r="BK609">
        <v>3030</v>
      </c>
      <c r="BT609">
        <v>0.57999999999999996</v>
      </c>
      <c r="BU609">
        <v>0.57999999999999996</v>
      </c>
      <c r="BV609">
        <v>42.758773509999997</v>
      </c>
      <c r="BW609">
        <v>-82.037758999999994</v>
      </c>
      <c r="BX609">
        <v>4734549.6969999997</v>
      </c>
      <c r="BY609">
        <v>201.49700000000001</v>
      </c>
      <c r="BZ609">
        <v>271.60000000000002</v>
      </c>
      <c r="CA609" t="s">
        <v>7644</v>
      </c>
      <c r="CB609">
        <v>7</v>
      </c>
      <c r="CD609">
        <v>12</v>
      </c>
      <c r="CE609">
        <v>12</v>
      </c>
      <c r="CF609" t="s">
        <v>5677</v>
      </c>
      <c r="CG609">
        <v>414</v>
      </c>
      <c r="CH609" t="s">
        <v>3290</v>
      </c>
      <c r="CI609" t="s">
        <v>7332</v>
      </c>
      <c r="CJ609">
        <v>5.56</v>
      </c>
      <c r="CK609">
        <v>1.9</v>
      </c>
    </row>
    <row r="610" spans="1:89" x14ac:dyDescent="0.35">
      <c r="A610" t="s">
        <v>4912</v>
      </c>
      <c r="B610">
        <v>609</v>
      </c>
      <c r="C610" t="s">
        <v>7778</v>
      </c>
      <c r="D610">
        <v>945</v>
      </c>
      <c r="E610">
        <v>2874.8389999999999</v>
      </c>
      <c r="F610">
        <v>10</v>
      </c>
      <c r="G610" t="s">
        <v>7782</v>
      </c>
      <c r="H610" t="s">
        <v>7773</v>
      </c>
      <c r="I610" t="s">
        <v>5753</v>
      </c>
      <c r="J610">
        <v>11</v>
      </c>
      <c r="K610">
        <v>0.63</v>
      </c>
      <c r="L610">
        <v>7</v>
      </c>
      <c r="M610">
        <v>8</v>
      </c>
      <c r="N610" t="s">
        <v>7650</v>
      </c>
      <c r="Q610" t="s">
        <v>7784</v>
      </c>
      <c r="R610" t="s">
        <v>7774</v>
      </c>
      <c r="S610" t="s">
        <v>7253</v>
      </c>
      <c r="T610" t="s">
        <v>7383</v>
      </c>
      <c r="U610" t="s">
        <v>7383</v>
      </c>
      <c r="V610">
        <v>5.56</v>
      </c>
      <c r="W610" t="s">
        <v>7947</v>
      </c>
      <c r="X610">
        <v>1.9</v>
      </c>
      <c r="Y610" t="s">
        <v>7774</v>
      </c>
      <c r="Z610" t="s">
        <v>7789</v>
      </c>
      <c r="AA610" t="s">
        <v>7774</v>
      </c>
      <c r="AE610" t="s">
        <v>5678</v>
      </c>
      <c r="AF610">
        <v>42.758771809999999</v>
      </c>
      <c r="AG610">
        <v>-82.037759050000005</v>
      </c>
      <c r="AH610">
        <v>201.5</v>
      </c>
      <c r="AI610">
        <v>290</v>
      </c>
      <c r="AK610">
        <v>15</v>
      </c>
      <c r="AL610">
        <v>986</v>
      </c>
      <c r="AM610">
        <v>17.437000000000001</v>
      </c>
      <c r="AN610">
        <v>-401.63600000000002</v>
      </c>
      <c r="AO610">
        <v>2117</v>
      </c>
      <c r="AP610">
        <v>2118</v>
      </c>
      <c r="AS610">
        <v>1.24</v>
      </c>
      <c r="AT610">
        <v>1.24</v>
      </c>
      <c r="AV610">
        <v>2.15</v>
      </c>
      <c r="AW610">
        <v>2.15</v>
      </c>
      <c r="BC610">
        <v>0.63</v>
      </c>
      <c r="BD610">
        <v>7</v>
      </c>
      <c r="BE610" t="s">
        <v>2094</v>
      </c>
      <c r="BF610" t="s">
        <v>4912</v>
      </c>
      <c r="BG610">
        <v>609</v>
      </c>
      <c r="BH610" t="s">
        <v>5753</v>
      </c>
      <c r="BI610" t="s">
        <v>7773</v>
      </c>
      <c r="BJ610">
        <v>609</v>
      </c>
      <c r="BK610">
        <v>3030</v>
      </c>
      <c r="BR610">
        <v>13</v>
      </c>
      <c r="BS610">
        <v>0.66</v>
      </c>
      <c r="BT610">
        <v>0.57999999999999996</v>
      </c>
      <c r="BU610">
        <v>0.57999999999999996</v>
      </c>
      <c r="BV610">
        <v>42.758771809999999</v>
      </c>
      <c r="BW610">
        <v>-82.037759050000005</v>
      </c>
      <c r="BX610">
        <v>4734549.5080000004</v>
      </c>
      <c r="BY610">
        <v>201.49700000000001</v>
      </c>
      <c r="BZ610">
        <v>271.7</v>
      </c>
      <c r="CA610" t="s">
        <v>7644</v>
      </c>
      <c r="CB610">
        <v>7</v>
      </c>
      <c r="CC610">
        <v>10</v>
      </c>
      <c r="CD610">
        <v>12</v>
      </c>
      <c r="CE610">
        <v>12</v>
      </c>
      <c r="CF610" t="s">
        <v>5677</v>
      </c>
      <c r="CG610">
        <v>414</v>
      </c>
      <c r="CH610" t="s">
        <v>3290</v>
      </c>
      <c r="CI610" t="s">
        <v>7332</v>
      </c>
      <c r="CJ610">
        <v>5.56</v>
      </c>
      <c r="CK610">
        <v>1.9</v>
      </c>
    </row>
    <row r="611" spans="1:89" x14ac:dyDescent="0.35">
      <c r="A611" t="s">
        <v>4913</v>
      </c>
      <c r="B611">
        <v>610</v>
      </c>
      <c r="C611" t="s">
        <v>7778</v>
      </c>
      <c r="D611">
        <v>946</v>
      </c>
      <c r="E611">
        <v>2875.1280000000002</v>
      </c>
      <c r="F611">
        <v>10</v>
      </c>
      <c r="G611" t="s">
        <v>7782</v>
      </c>
      <c r="H611" t="s">
        <v>7773</v>
      </c>
      <c r="I611" t="s">
        <v>5753</v>
      </c>
      <c r="J611">
        <v>11</v>
      </c>
      <c r="K611">
        <v>0.61</v>
      </c>
      <c r="L611">
        <v>6</v>
      </c>
      <c r="M611">
        <v>8</v>
      </c>
      <c r="N611" t="s">
        <v>7647</v>
      </c>
      <c r="Q611" t="s">
        <v>7784</v>
      </c>
      <c r="R611" t="s">
        <v>7774</v>
      </c>
      <c r="S611" t="s">
        <v>7253</v>
      </c>
      <c r="T611" t="s">
        <v>7383</v>
      </c>
      <c r="U611" t="s">
        <v>7383</v>
      </c>
      <c r="V611">
        <v>5.56</v>
      </c>
      <c r="W611" t="s">
        <v>7947</v>
      </c>
      <c r="X611">
        <v>1.9</v>
      </c>
      <c r="Y611" t="s">
        <v>7774</v>
      </c>
      <c r="Z611" t="s">
        <v>7789</v>
      </c>
      <c r="AA611" t="s">
        <v>7774</v>
      </c>
      <c r="AE611" t="s">
        <v>5678</v>
      </c>
      <c r="AF611">
        <v>42.758769180000002</v>
      </c>
      <c r="AG611">
        <v>-82.037759129999998</v>
      </c>
      <c r="AH611">
        <v>201.5</v>
      </c>
      <c r="AI611">
        <v>290</v>
      </c>
      <c r="AK611">
        <v>15</v>
      </c>
      <c r="AL611">
        <v>986</v>
      </c>
      <c r="AM611">
        <v>17.725999999999999</v>
      </c>
      <c r="AN611">
        <v>-395.27300000000002</v>
      </c>
      <c r="AO611">
        <v>2118</v>
      </c>
      <c r="AP611">
        <v>2118</v>
      </c>
      <c r="AS611">
        <v>1.24</v>
      </c>
      <c r="AT611">
        <v>1.24</v>
      </c>
      <c r="AV611">
        <v>2.15</v>
      </c>
      <c r="AW611">
        <v>2.15</v>
      </c>
      <c r="BC611">
        <v>0.61</v>
      </c>
      <c r="BD611">
        <v>6</v>
      </c>
      <c r="BE611" t="s">
        <v>2095</v>
      </c>
      <c r="BF611" t="s">
        <v>4913</v>
      </c>
      <c r="BG611">
        <v>610</v>
      </c>
      <c r="BH611" t="s">
        <v>5753</v>
      </c>
      <c r="BI611" t="s">
        <v>7773</v>
      </c>
      <c r="BJ611">
        <v>610</v>
      </c>
      <c r="BK611">
        <v>3030</v>
      </c>
      <c r="BR611">
        <v>13</v>
      </c>
      <c r="BS611">
        <v>0.65</v>
      </c>
      <c r="BT611">
        <v>0.57999999999999996</v>
      </c>
      <c r="BU611">
        <v>0.57999999999999996</v>
      </c>
      <c r="BV611">
        <v>42.758769180000002</v>
      </c>
      <c r="BW611">
        <v>-82.037759129999998</v>
      </c>
      <c r="BX611">
        <v>4734549.2170000002</v>
      </c>
      <c r="BY611">
        <v>201.49799999999999</v>
      </c>
      <c r="BZ611">
        <v>274.39999999999998</v>
      </c>
      <c r="CA611" t="s">
        <v>7645</v>
      </c>
      <c r="CB611">
        <v>7</v>
      </c>
      <c r="CC611">
        <v>10</v>
      </c>
      <c r="CD611">
        <v>12</v>
      </c>
      <c r="CE611">
        <v>12</v>
      </c>
      <c r="CF611" t="s">
        <v>5677</v>
      </c>
      <c r="CG611">
        <v>414</v>
      </c>
      <c r="CH611" t="s">
        <v>3290</v>
      </c>
      <c r="CI611" t="s">
        <v>7332</v>
      </c>
      <c r="CJ611">
        <v>5.56</v>
      </c>
      <c r="CK611">
        <v>1.9</v>
      </c>
    </row>
    <row r="612" spans="1:89" x14ac:dyDescent="0.35">
      <c r="A612" t="s">
        <v>4914</v>
      </c>
      <c r="B612">
        <v>611</v>
      </c>
      <c r="C612" t="s">
        <v>7778</v>
      </c>
      <c r="D612">
        <v>947</v>
      </c>
      <c r="E612">
        <v>2875.1689999999999</v>
      </c>
      <c r="F612">
        <v>10</v>
      </c>
      <c r="G612" t="s">
        <v>7782</v>
      </c>
      <c r="H612" t="s">
        <v>7773</v>
      </c>
      <c r="I612" t="s">
        <v>5753</v>
      </c>
      <c r="J612">
        <v>10</v>
      </c>
      <c r="K612">
        <v>0.54</v>
      </c>
      <c r="L612">
        <v>10</v>
      </c>
      <c r="M612">
        <v>10</v>
      </c>
      <c r="N612" t="s">
        <v>7652</v>
      </c>
      <c r="Q612" t="s">
        <v>7784</v>
      </c>
      <c r="R612" t="s">
        <v>7774</v>
      </c>
      <c r="S612" t="s">
        <v>7253</v>
      </c>
      <c r="T612" t="s">
        <v>7383</v>
      </c>
      <c r="U612" t="s">
        <v>7383</v>
      </c>
      <c r="V612">
        <v>5.56</v>
      </c>
      <c r="W612" t="s">
        <v>7947</v>
      </c>
      <c r="X612">
        <v>1.9</v>
      </c>
      <c r="Y612" t="s">
        <v>7774</v>
      </c>
      <c r="Z612" t="s">
        <v>7786</v>
      </c>
      <c r="AA612" t="s">
        <v>7774</v>
      </c>
      <c r="AB612">
        <v>10</v>
      </c>
      <c r="AC612">
        <v>10</v>
      </c>
      <c r="AD612">
        <v>15</v>
      </c>
      <c r="AE612" t="s">
        <v>5876</v>
      </c>
      <c r="AF612">
        <v>42.758768830000001</v>
      </c>
      <c r="AG612">
        <v>-82.037759140000006</v>
      </c>
      <c r="AH612">
        <v>201.5</v>
      </c>
      <c r="AI612">
        <v>290</v>
      </c>
      <c r="AK612">
        <v>15</v>
      </c>
      <c r="AL612">
        <v>986</v>
      </c>
      <c r="AM612">
        <v>17.765000000000001</v>
      </c>
      <c r="AN612">
        <v>-388.90699999999998</v>
      </c>
      <c r="AO612">
        <v>2115</v>
      </c>
      <c r="AP612">
        <v>2116</v>
      </c>
      <c r="AS612">
        <v>1.24</v>
      </c>
      <c r="AT612">
        <v>1.24</v>
      </c>
      <c r="AV612">
        <v>2.15</v>
      </c>
      <c r="AW612">
        <v>2.14</v>
      </c>
      <c r="BC612">
        <v>0.54</v>
      </c>
      <c r="BD612">
        <v>10</v>
      </c>
      <c r="BE612" t="s">
        <v>2096</v>
      </c>
      <c r="BF612" t="s">
        <v>4914</v>
      </c>
      <c r="BG612">
        <v>611</v>
      </c>
      <c r="BH612" t="s">
        <v>5753</v>
      </c>
      <c r="BI612" t="s">
        <v>7773</v>
      </c>
      <c r="BJ612">
        <v>611</v>
      </c>
      <c r="BK612">
        <v>3030</v>
      </c>
      <c r="BT612">
        <v>0.57999999999999996</v>
      </c>
      <c r="BU612">
        <v>0.57999999999999996</v>
      </c>
      <c r="BV612">
        <v>42.758768830000001</v>
      </c>
      <c r="BW612">
        <v>-82.037759140000006</v>
      </c>
      <c r="BX612">
        <v>4734549.1770000001</v>
      </c>
      <c r="BY612">
        <v>201.49799999999999</v>
      </c>
      <c r="BZ612">
        <v>276</v>
      </c>
      <c r="CA612" t="s">
        <v>7647</v>
      </c>
      <c r="CB612">
        <v>7</v>
      </c>
      <c r="CD612">
        <v>12</v>
      </c>
      <c r="CE612">
        <v>12</v>
      </c>
      <c r="CF612" t="s">
        <v>5677</v>
      </c>
      <c r="CG612">
        <v>414</v>
      </c>
      <c r="CH612" t="s">
        <v>3290</v>
      </c>
      <c r="CI612" t="s">
        <v>7332</v>
      </c>
      <c r="CJ612">
        <v>5.56</v>
      </c>
      <c r="CK612">
        <v>1.9</v>
      </c>
    </row>
    <row r="613" spans="1:89" x14ac:dyDescent="0.35">
      <c r="A613" t="s">
        <v>4915</v>
      </c>
      <c r="B613">
        <v>612</v>
      </c>
      <c r="C613" t="s">
        <v>7778</v>
      </c>
      <c r="D613">
        <v>948</v>
      </c>
      <c r="E613">
        <v>2875.2890000000002</v>
      </c>
      <c r="F613">
        <v>10</v>
      </c>
      <c r="G613" t="s">
        <v>7782</v>
      </c>
      <c r="H613" t="s">
        <v>7773</v>
      </c>
      <c r="I613" t="s">
        <v>5753</v>
      </c>
      <c r="J613">
        <v>12</v>
      </c>
      <c r="K613">
        <v>0.65</v>
      </c>
      <c r="L613">
        <v>8</v>
      </c>
      <c r="M613">
        <v>11</v>
      </c>
      <c r="N613" t="s">
        <v>7643</v>
      </c>
      <c r="Q613" t="s">
        <v>7784</v>
      </c>
      <c r="R613" t="s">
        <v>7774</v>
      </c>
      <c r="S613" t="s">
        <v>7253</v>
      </c>
      <c r="T613" t="s">
        <v>7383</v>
      </c>
      <c r="U613" t="s">
        <v>7383</v>
      </c>
      <c r="V613">
        <v>5.56</v>
      </c>
      <c r="W613" t="s">
        <v>7947</v>
      </c>
      <c r="X613">
        <v>1.8</v>
      </c>
      <c r="Y613" t="s">
        <v>7774</v>
      </c>
      <c r="Z613" t="s">
        <v>7786</v>
      </c>
      <c r="AA613" t="s">
        <v>7774</v>
      </c>
      <c r="AB613">
        <v>10</v>
      </c>
      <c r="AC613">
        <v>10</v>
      </c>
      <c r="AD613">
        <v>15</v>
      </c>
      <c r="AE613" t="s">
        <v>5683</v>
      </c>
      <c r="AF613">
        <v>42.758767730000002</v>
      </c>
      <c r="AG613">
        <v>-82.037759170000001</v>
      </c>
      <c r="AH613">
        <v>201.5</v>
      </c>
      <c r="AI613">
        <v>290</v>
      </c>
      <c r="AK613">
        <v>15</v>
      </c>
      <c r="AL613">
        <v>986</v>
      </c>
      <c r="AM613">
        <v>17.885999999999999</v>
      </c>
      <c r="AN613">
        <v>-406.62400000000002</v>
      </c>
      <c r="AO613">
        <v>2116</v>
      </c>
      <c r="AP613">
        <v>2117</v>
      </c>
      <c r="AS613">
        <v>1.24</v>
      </c>
      <c r="AT613">
        <v>1.24</v>
      </c>
      <c r="AV613">
        <v>2.15</v>
      </c>
      <c r="AW613">
        <v>2.15</v>
      </c>
      <c r="BC613">
        <v>0.65</v>
      </c>
      <c r="BD613">
        <v>8</v>
      </c>
      <c r="BE613" t="s">
        <v>2097</v>
      </c>
      <c r="BF613" t="s">
        <v>4915</v>
      </c>
      <c r="BG613">
        <v>612</v>
      </c>
      <c r="BH613" t="s">
        <v>5753</v>
      </c>
      <c r="BI613" t="s">
        <v>7773</v>
      </c>
      <c r="BJ613">
        <v>612</v>
      </c>
      <c r="BK613">
        <v>3030</v>
      </c>
      <c r="BR613">
        <v>13</v>
      </c>
      <c r="BS613">
        <v>0.66</v>
      </c>
      <c r="BT613">
        <v>0.57999999999999996</v>
      </c>
      <c r="BU613">
        <v>0.57999999999999996</v>
      </c>
      <c r="BV613">
        <v>42.758767730000002</v>
      </c>
      <c r="BW613">
        <v>-82.037759170000001</v>
      </c>
      <c r="BX613">
        <v>4734549.0559999999</v>
      </c>
      <c r="BY613">
        <v>201.49799999999999</v>
      </c>
      <c r="BZ613">
        <v>268.3</v>
      </c>
      <c r="CA613" t="s">
        <v>7646</v>
      </c>
      <c r="CB613">
        <v>7</v>
      </c>
      <c r="CC613">
        <v>10</v>
      </c>
      <c r="CD613">
        <v>12</v>
      </c>
      <c r="CE613">
        <v>12</v>
      </c>
      <c r="CF613" t="s">
        <v>5677</v>
      </c>
      <c r="CG613">
        <v>414</v>
      </c>
      <c r="CH613" t="s">
        <v>3290</v>
      </c>
      <c r="CI613" t="s">
        <v>7332</v>
      </c>
      <c r="CJ613">
        <v>5.56</v>
      </c>
      <c r="CK613">
        <v>1.9</v>
      </c>
    </row>
    <row r="614" spans="1:89" x14ac:dyDescent="0.35">
      <c r="A614" t="s">
        <v>4917</v>
      </c>
      <c r="B614">
        <v>613</v>
      </c>
      <c r="C614" t="s">
        <v>7778</v>
      </c>
      <c r="D614">
        <v>949</v>
      </c>
      <c r="E614">
        <v>2875.337</v>
      </c>
      <c r="F614">
        <v>10</v>
      </c>
      <c r="G614" t="s">
        <v>7782</v>
      </c>
      <c r="H614" t="s">
        <v>7773</v>
      </c>
      <c r="I614" t="s">
        <v>5753</v>
      </c>
      <c r="J614">
        <v>12</v>
      </c>
      <c r="K614">
        <v>0.68</v>
      </c>
      <c r="L614">
        <v>10</v>
      </c>
      <c r="M614">
        <v>10</v>
      </c>
      <c r="N614" t="s">
        <v>7413</v>
      </c>
      <c r="P614">
        <v>53</v>
      </c>
      <c r="Q614" t="s">
        <v>7784</v>
      </c>
      <c r="R614" t="s">
        <v>7774</v>
      </c>
      <c r="S614" t="s">
        <v>7253</v>
      </c>
      <c r="T614" t="s">
        <v>7383</v>
      </c>
      <c r="U614" t="s">
        <v>7383</v>
      </c>
      <c r="V614">
        <v>5.56</v>
      </c>
      <c r="W614" t="s">
        <v>7947</v>
      </c>
      <c r="X614">
        <v>1.8</v>
      </c>
      <c r="Y614" t="s">
        <v>7774</v>
      </c>
      <c r="Z614" t="s">
        <v>7789</v>
      </c>
      <c r="AA614" t="s">
        <v>7774</v>
      </c>
      <c r="AE614" t="s">
        <v>5678</v>
      </c>
      <c r="AF614">
        <v>42.758767310000003</v>
      </c>
      <c r="AG614">
        <v>-82.037759190000003</v>
      </c>
      <c r="AH614">
        <v>201.5</v>
      </c>
      <c r="AI614">
        <v>290</v>
      </c>
      <c r="AK614">
        <v>15</v>
      </c>
      <c r="AL614">
        <v>986</v>
      </c>
      <c r="AM614">
        <v>17.933</v>
      </c>
      <c r="AN614">
        <v>-401.16199999999998</v>
      </c>
      <c r="AO614">
        <v>2114</v>
      </c>
      <c r="AP614">
        <v>2115</v>
      </c>
      <c r="AS614">
        <v>1.23</v>
      </c>
      <c r="AT614">
        <v>1.23</v>
      </c>
      <c r="AV614">
        <v>2.14</v>
      </c>
      <c r="AW614">
        <v>2.14</v>
      </c>
      <c r="BC614">
        <v>0.68</v>
      </c>
      <c r="BD614">
        <v>10</v>
      </c>
      <c r="BE614" t="s">
        <v>2099</v>
      </c>
      <c r="BF614" t="s">
        <v>4917</v>
      </c>
      <c r="BG614">
        <v>613</v>
      </c>
      <c r="BH614" t="s">
        <v>5753</v>
      </c>
      <c r="BI614" t="s">
        <v>7773</v>
      </c>
      <c r="BJ614">
        <v>613</v>
      </c>
      <c r="BK614">
        <v>3030</v>
      </c>
      <c r="BL614">
        <v>950</v>
      </c>
      <c r="BM614">
        <v>53</v>
      </c>
      <c r="BR614">
        <v>13</v>
      </c>
      <c r="BS614">
        <v>0.66</v>
      </c>
      <c r="BT614">
        <v>0.57999999999999996</v>
      </c>
      <c r="BU614">
        <v>0.57999999999999996</v>
      </c>
      <c r="BV614">
        <v>42.758767310000003</v>
      </c>
      <c r="BW614">
        <v>-82.037759190000003</v>
      </c>
      <c r="BX614">
        <v>4734549.0080000004</v>
      </c>
      <c r="BY614">
        <v>201.49799999999999</v>
      </c>
      <c r="BZ614">
        <v>271.10000000000002</v>
      </c>
      <c r="CA614" t="s">
        <v>7656</v>
      </c>
      <c r="CB614">
        <v>7</v>
      </c>
      <c r="CC614">
        <v>10</v>
      </c>
      <c r="CD614">
        <v>12</v>
      </c>
      <c r="CE614">
        <v>12</v>
      </c>
      <c r="CF614" t="s">
        <v>5677</v>
      </c>
      <c r="CG614">
        <v>414</v>
      </c>
      <c r="CH614" t="s">
        <v>3290</v>
      </c>
      <c r="CI614" t="s">
        <v>7332</v>
      </c>
      <c r="CJ614">
        <v>5.56</v>
      </c>
      <c r="CK614">
        <v>1.8</v>
      </c>
    </row>
    <row r="615" spans="1:89" hidden="1" x14ac:dyDescent="0.35">
      <c r="A615" t="s">
        <v>4917</v>
      </c>
      <c r="B615">
        <v>614</v>
      </c>
      <c r="C615" t="s">
        <v>7778</v>
      </c>
      <c r="D615">
        <v>950</v>
      </c>
      <c r="E615">
        <v>2875.3470000000002</v>
      </c>
      <c r="F615">
        <v>10</v>
      </c>
      <c r="G615" t="s">
        <v>7782</v>
      </c>
      <c r="H615" t="s">
        <v>7773</v>
      </c>
      <c r="I615" t="s">
        <v>7852</v>
      </c>
      <c r="J615">
        <v>12</v>
      </c>
      <c r="K615">
        <v>0.68</v>
      </c>
      <c r="L615">
        <v>29</v>
      </c>
      <c r="M615">
        <v>16</v>
      </c>
      <c r="N615" t="s">
        <v>7649</v>
      </c>
      <c r="P615">
        <v>53</v>
      </c>
      <c r="Q615" t="s">
        <v>7784</v>
      </c>
      <c r="R615" t="s">
        <v>7774</v>
      </c>
      <c r="S615" t="s">
        <v>7253</v>
      </c>
      <c r="T615" t="s">
        <v>7383</v>
      </c>
      <c r="U615" t="s">
        <v>7383</v>
      </c>
      <c r="V615">
        <v>5.56</v>
      </c>
      <c r="W615" t="s">
        <v>7947</v>
      </c>
      <c r="X615">
        <v>1.8</v>
      </c>
      <c r="Y615" t="s">
        <v>7774</v>
      </c>
      <c r="Z615" t="s">
        <v>7788</v>
      </c>
      <c r="AA615" t="s">
        <v>7774</v>
      </c>
      <c r="AB615">
        <v>10</v>
      </c>
      <c r="AE615" t="s">
        <v>5683</v>
      </c>
      <c r="AF615">
        <v>42.758767310000003</v>
      </c>
      <c r="AG615">
        <v>-82.037759190000003</v>
      </c>
      <c r="AH615">
        <v>201.5</v>
      </c>
      <c r="AI615">
        <v>290</v>
      </c>
      <c r="AK615">
        <v>15</v>
      </c>
      <c r="AL615">
        <v>986</v>
      </c>
      <c r="AM615">
        <v>17.933</v>
      </c>
      <c r="AN615">
        <v>-401.16199999999998</v>
      </c>
      <c r="AO615">
        <v>2089</v>
      </c>
      <c r="AP615">
        <v>2086</v>
      </c>
      <c r="AS615">
        <v>1.22</v>
      </c>
      <c r="AT615">
        <v>1.22</v>
      </c>
      <c r="AV615">
        <v>2.12</v>
      </c>
      <c r="AW615">
        <v>2.12</v>
      </c>
      <c r="BC615">
        <v>0.54</v>
      </c>
      <c r="BD615">
        <v>29</v>
      </c>
      <c r="BE615" t="s">
        <v>8733</v>
      </c>
      <c r="BF615" t="s">
        <v>4917</v>
      </c>
      <c r="BG615">
        <v>614</v>
      </c>
      <c r="BH615" t="s">
        <v>7852</v>
      </c>
      <c r="BI615" t="s">
        <v>7773</v>
      </c>
      <c r="BJ615">
        <v>614</v>
      </c>
      <c r="BK615">
        <v>3030</v>
      </c>
      <c r="BL615">
        <v>950</v>
      </c>
      <c r="BM615">
        <v>53</v>
      </c>
      <c r="BN615" t="s">
        <v>8660</v>
      </c>
      <c r="BR615">
        <v>13</v>
      </c>
      <c r="BS615">
        <v>0.66</v>
      </c>
      <c r="BT615">
        <v>0.59</v>
      </c>
      <c r="BU615">
        <v>0.59</v>
      </c>
      <c r="BV615">
        <v>42.758767310000003</v>
      </c>
      <c r="BW615">
        <v>-82.037759190000003</v>
      </c>
      <c r="BX615">
        <v>4734549.0080000004</v>
      </c>
      <c r="BY615">
        <v>201.49799999999999</v>
      </c>
      <c r="BZ615">
        <v>268.39999999999998</v>
      </c>
      <c r="CA615" t="s">
        <v>7646</v>
      </c>
      <c r="CB615">
        <v>7</v>
      </c>
      <c r="CC615">
        <v>10</v>
      </c>
      <c r="CD615">
        <v>12</v>
      </c>
      <c r="CE615">
        <v>12</v>
      </c>
      <c r="CF615" t="s">
        <v>5677</v>
      </c>
      <c r="CG615">
        <v>414</v>
      </c>
      <c r="CH615" t="s">
        <v>5823</v>
      </c>
      <c r="CI615" t="s">
        <v>8661</v>
      </c>
      <c r="CJ615">
        <v>5.56</v>
      </c>
    </row>
    <row r="616" spans="1:89" x14ac:dyDescent="0.35">
      <c r="A616" t="s">
        <v>4919</v>
      </c>
      <c r="B616">
        <v>615</v>
      </c>
      <c r="C616" t="s">
        <v>7778</v>
      </c>
      <c r="D616">
        <v>951</v>
      </c>
      <c r="E616">
        <v>2875.3560000000002</v>
      </c>
      <c r="F616">
        <v>10</v>
      </c>
      <c r="G616" t="s">
        <v>7782</v>
      </c>
      <c r="H616" t="s">
        <v>7773</v>
      </c>
      <c r="I616" t="s">
        <v>5753</v>
      </c>
      <c r="J616">
        <v>11</v>
      </c>
      <c r="K616">
        <v>0.62</v>
      </c>
      <c r="L616">
        <v>10</v>
      </c>
      <c r="M616">
        <v>11</v>
      </c>
      <c r="N616" t="s">
        <v>7643</v>
      </c>
      <c r="P616">
        <v>53</v>
      </c>
      <c r="Q616" t="s">
        <v>7784</v>
      </c>
      <c r="R616" t="s">
        <v>7774</v>
      </c>
      <c r="S616" t="s">
        <v>7253</v>
      </c>
      <c r="T616" t="s">
        <v>7383</v>
      </c>
      <c r="U616" t="s">
        <v>7383</v>
      </c>
      <c r="V616">
        <v>5.56</v>
      </c>
      <c r="W616" t="s">
        <v>7947</v>
      </c>
      <c r="X616">
        <v>1.8</v>
      </c>
      <c r="Y616" t="s">
        <v>7774</v>
      </c>
      <c r="Z616" t="s">
        <v>7788</v>
      </c>
      <c r="AA616" t="s">
        <v>7774</v>
      </c>
      <c r="AB616">
        <v>10</v>
      </c>
      <c r="AC616">
        <v>10</v>
      </c>
      <c r="AD616">
        <v>12</v>
      </c>
      <c r="AE616" t="s">
        <v>5683</v>
      </c>
      <c r="AF616">
        <v>42.758767140000003</v>
      </c>
      <c r="AG616">
        <v>-82.037759190000003</v>
      </c>
      <c r="AH616">
        <v>201.5</v>
      </c>
      <c r="AI616">
        <v>290</v>
      </c>
      <c r="AK616">
        <v>15</v>
      </c>
      <c r="AL616">
        <v>986</v>
      </c>
      <c r="AM616">
        <v>17.952000000000002</v>
      </c>
      <c r="AN616">
        <v>-406.71199999999999</v>
      </c>
      <c r="AO616">
        <v>2114</v>
      </c>
      <c r="AP616">
        <v>2115</v>
      </c>
      <c r="AS616">
        <v>1.24</v>
      </c>
      <c r="AT616">
        <v>1.23</v>
      </c>
      <c r="AV616">
        <v>2.14</v>
      </c>
      <c r="AW616">
        <v>2.14</v>
      </c>
      <c r="BC616">
        <v>0.62</v>
      </c>
      <c r="BD616">
        <v>10</v>
      </c>
      <c r="BE616" t="s">
        <v>2101</v>
      </c>
      <c r="BF616" t="s">
        <v>4919</v>
      </c>
      <c r="BG616">
        <v>615</v>
      </c>
      <c r="BH616" t="s">
        <v>5753</v>
      </c>
      <c r="BI616" t="s">
        <v>7773</v>
      </c>
      <c r="BJ616">
        <v>615</v>
      </c>
      <c r="BK616">
        <v>3030</v>
      </c>
      <c r="BL616">
        <v>950</v>
      </c>
      <c r="BM616">
        <v>53</v>
      </c>
      <c r="BR616">
        <v>13</v>
      </c>
      <c r="BS616">
        <v>0.66</v>
      </c>
      <c r="BT616">
        <v>0.57999999999999996</v>
      </c>
      <c r="BU616">
        <v>0.57999999999999996</v>
      </c>
      <c r="BV616">
        <v>42.758767140000003</v>
      </c>
      <c r="BW616">
        <v>-82.037759190000003</v>
      </c>
      <c r="BX616">
        <v>4734548.9890000001</v>
      </c>
      <c r="BY616">
        <v>201.49799999999999</v>
      </c>
      <c r="BZ616">
        <v>268.39999999999998</v>
      </c>
      <c r="CA616" t="s">
        <v>7646</v>
      </c>
      <c r="CB616">
        <v>7</v>
      </c>
      <c r="CC616">
        <v>10</v>
      </c>
      <c r="CD616">
        <v>12</v>
      </c>
      <c r="CE616">
        <v>12</v>
      </c>
      <c r="CF616" t="s">
        <v>5677</v>
      </c>
      <c r="CG616">
        <v>414</v>
      </c>
      <c r="CH616" t="s">
        <v>3290</v>
      </c>
      <c r="CI616" t="s">
        <v>7332</v>
      </c>
      <c r="CJ616">
        <v>5.56</v>
      </c>
      <c r="CK616">
        <v>1.8</v>
      </c>
    </row>
    <row r="617" spans="1:89" x14ac:dyDescent="0.35">
      <c r="A617" t="s">
        <v>6876</v>
      </c>
      <c r="B617">
        <v>616</v>
      </c>
      <c r="C617" t="s">
        <v>7778</v>
      </c>
      <c r="D617">
        <v>953</v>
      </c>
      <c r="E617">
        <v>2887.3719999999998</v>
      </c>
      <c r="F617">
        <v>10</v>
      </c>
      <c r="G617" t="s">
        <v>7798</v>
      </c>
      <c r="H617" t="s">
        <v>7773</v>
      </c>
      <c r="I617" t="s">
        <v>7797</v>
      </c>
      <c r="J617">
        <v>10</v>
      </c>
      <c r="K617">
        <v>0.56000000000000005</v>
      </c>
      <c r="L617">
        <v>11</v>
      </c>
      <c r="M617">
        <v>4</v>
      </c>
      <c r="N617" t="s">
        <v>7659</v>
      </c>
      <c r="Q617" t="s">
        <v>7784</v>
      </c>
      <c r="R617" t="s">
        <v>7774</v>
      </c>
      <c r="S617" t="s">
        <v>7254</v>
      </c>
      <c r="T617" t="s">
        <v>7487</v>
      </c>
      <c r="U617" t="s">
        <v>7487</v>
      </c>
      <c r="V617">
        <v>5.56</v>
      </c>
      <c r="W617" t="s">
        <v>7866</v>
      </c>
      <c r="X617">
        <v>1.8</v>
      </c>
      <c r="Y617" t="s">
        <v>7774</v>
      </c>
      <c r="Z617" t="s">
        <v>7783</v>
      </c>
      <c r="AA617" t="s">
        <v>7774</v>
      </c>
      <c r="AB617">
        <v>15</v>
      </c>
      <c r="AC617">
        <v>15</v>
      </c>
      <c r="AD617">
        <v>8</v>
      </c>
      <c r="AE617" t="s">
        <v>5753</v>
      </c>
      <c r="AF617">
        <v>42.758658150000002</v>
      </c>
      <c r="AG617">
        <v>-82.037762299999997</v>
      </c>
      <c r="AH617">
        <v>201.5</v>
      </c>
      <c r="AI617">
        <v>290</v>
      </c>
      <c r="AK617">
        <v>15</v>
      </c>
      <c r="AL617">
        <v>986</v>
      </c>
      <c r="AM617">
        <v>11.967000000000001</v>
      </c>
      <c r="AN617">
        <v>389.55900000000003</v>
      </c>
      <c r="AO617">
        <v>2114</v>
      </c>
      <c r="AP617">
        <v>2115</v>
      </c>
      <c r="AS617">
        <v>1.24</v>
      </c>
      <c r="AT617">
        <v>1.23</v>
      </c>
      <c r="AV617">
        <v>2.14</v>
      </c>
      <c r="AW617">
        <v>2.14</v>
      </c>
      <c r="BC617">
        <v>0.56000000000000005</v>
      </c>
      <c r="BD617">
        <v>11</v>
      </c>
      <c r="BE617" t="s">
        <v>6875</v>
      </c>
      <c r="BF617" t="s">
        <v>6876</v>
      </c>
      <c r="BG617">
        <v>616</v>
      </c>
      <c r="BH617" t="s">
        <v>7797</v>
      </c>
      <c r="BI617" t="s">
        <v>7773</v>
      </c>
      <c r="BJ617">
        <v>616</v>
      </c>
      <c r="BK617">
        <v>3040</v>
      </c>
      <c r="BR617">
        <v>13</v>
      </c>
      <c r="BS617">
        <v>0.66</v>
      </c>
      <c r="BT617">
        <v>0.57999999999999996</v>
      </c>
      <c r="BU617">
        <v>0.57999999999999996</v>
      </c>
      <c r="BV617">
        <v>42.758658150000002</v>
      </c>
      <c r="BW617">
        <v>-82.037762299999997</v>
      </c>
      <c r="BX617">
        <v>4734536.8899999997</v>
      </c>
      <c r="BY617">
        <v>201.54400000000001</v>
      </c>
      <c r="BZ617">
        <v>147.5</v>
      </c>
      <c r="CA617" t="s">
        <v>7658</v>
      </c>
      <c r="CB617">
        <v>7</v>
      </c>
      <c r="CC617">
        <v>10</v>
      </c>
      <c r="CD617">
        <v>12</v>
      </c>
      <c r="CE617">
        <v>12</v>
      </c>
      <c r="CF617" t="s">
        <v>5677</v>
      </c>
      <c r="CG617">
        <v>414</v>
      </c>
      <c r="CH617" t="s">
        <v>3339</v>
      </c>
      <c r="CI617" t="s">
        <v>8652</v>
      </c>
      <c r="CJ617">
        <v>5.56</v>
      </c>
      <c r="CK617">
        <v>1.8</v>
      </c>
    </row>
    <row r="618" spans="1:89" x14ac:dyDescent="0.35">
      <c r="A618" t="s">
        <v>6878</v>
      </c>
      <c r="B618">
        <v>617</v>
      </c>
      <c r="C618" t="s">
        <v>7778</v>
      </c>
      <c r="D618">
        <v>954</v>
      </c>
      <c r="E618">
        <v>2890.0340000000001</v>
      </c>
      <c r="F618">
        <v>10</v>
      </c>
      <c r="G618" t="s">
        <v>7798</v>
      </c>
      <c r="H618" t="s">
        <v>7773</v>
      </c>
      <c r="I618" t="s">
        <v>7797</v>
      </c>
      <c r="J618">
        <v>10</v>
      </c>
      <c r="K618">
        <v>0.56000000000000005</v>
      </c>
      <c r="L618">
        <v>13</v>
      </c>
      <c r="M618">
        <v>4</v>
      </c>
      <c r="N618" t="s">
        <v>7340</v>
      </c>
      <c r="Q618" t="s">
        <v>7784</v>
      </c>
      <c r="R618" t="s">
        <v>7774</v>
      </c>
      <c r="S618" t="s">
        <v>7254</v>
      </c>
      <c r="T618" t="s">
        <v>7487</v>
      </c>
      <c r="U618" t="s">
        <v>7487</v>
      </c>
      <c r="V618">
        <v>5.56</v>
      </c>
      <c r="W618" t="s">
        <v>7866</v>
      </c>
      <c r="X618">
        <v>1.9</v>
      </c>
      <c r="Y618" t="s">
        <v>7774</v>
      </c>
      <c r="Z618" t="s">
        <v>7783</v>
      </c>
      <c r="AA618" t="s">
        <v>7774</v>
      </c>
      <c r="AB618">
        <v>15</v>
      </c>
      <c r="AC618">
        <v>15</v>
      </c>
      <c r="AD618">
        <v>8</v>
      </c>
      <c r="AE618" t="s">
        <v>5753</v>
      </c>
      <c r="AF618">
        <v>42.758634010000002</v>
      </c>
      <c r="AG618">
        <v>-82.037762979999997</v>
      </c>
      <c r="AH618">
        <v>201.6</v>
      </c>
      <c r="AI618">
        <v>290</v>
      </c>
      <c r="AK618">
        <v>15</v>
      </c>
      <c r="AL618">
        <v>986</v>
      </c>
      <c r="AM618">
        <v>14.628</v>
      </c>
      <c r="AN618">
        <v>388.11</v>
      </c>
      <c r="AO618">
        <v>2112</v>
      </c>
      <c r="AP618">
        <v>2113</v>
      </c>
      <c r="AS618">
        <v>1.23</v>
      </c>
      <c r="AT618">
        <v>1.23</v>
      </c>
      <c r="AV618">
        <v>2.14</v>
      </c>
      <c r="AW618">
        <v>2.14</v>
      </c>
      <c r="BC618">
        <v>0.56000000000000005</v>
      </c>
      <c r="BD618">
        <v>13</v>
      </c>
      <c r="BE618" t="s">
        <v>6877</v>
      </c>
      <c r="BF618" t="s">
        <v>6878</v>
      </c>
      <c r="BG618">
        <v>617</v>
      </c>
      <c r="BH618" t="s">
        <v>7797</v>
      </c>
      <c r="BI618" t="s">
        <v>7773</v>
      </c>
      <c r="BJ618">
        <v>617</v>
      </c>
      <c r="BK618">
        <v>3040</v>
      </c>
      <c r="BR618">
        <v>13</v>
      </c>
      <c r="BS618">
        <v>0.66</v>
      </c>
      <c r="BT618">
        <v>0.57999999999999996</v>
      </c>
      <c r="BU618">
        <v>0.57999999999999996</v>
      </c>
      <c r="BV618">
        <v>42.758634010000002</v>
      </c>
      <c r="BW618">
        <v>-82.037762979999997</v>
      </c>
      <c r="BX618">
        <v>4734534.21</v>
      </c>
      <c r="BY618">
        <v>201.55099999999999</v>
      </c>
      <c r="BZ618">
        <v>148.1</v>
      </c>
      <c r="CA618" t="s">
        <v>7604</v>
      </c>
      <c r="CB618">
        <v>7</v>
      </c>
      <c r="CC618">
        <v>10</v>
      </c>
      <c r="CD618">
        <v>12</v>
      </c>
      <c r="CE618">
        <v>12</v>
      </c>
      <c r="CF618" t="s">
        <v>5677</v>
      </c>
      <c r="CG618">
        <v>414</v>
      </c>
      <c r="CH618" t="s">
        <v>3339</v>
      </c>
      <c r="CI618" t="s">
        <v>8652</v>
      </c>
      <c r="CJ618">
        <v>5.56</v>
      </c>
      <c r="CK618">
        <v>1.9</v>
      </c>
    </row>
    <row r="619" spans="1:89" x14ac:dyDescent="0.35">
      <c r="A619" t="s">
        <v>6880</v>
      </c>
      <c r="B619">
        <v>618</v>
      </c>
      <c r="C619" t="s">
        <v>7778</v>
      </c>
      <c r="D619">
        <v>955</v>
      </c>
      <c r="E619">
        <v>2891.35</v>
      </c>
      <c r="F619">
        <v>10</v>
      </c>
      <c r="G619" t="s">
        <v>7798</v>
      </c>
      <c r="H619" t="s">
        <v>7773</v>
      </c>
      <c r="I619" t="s">
        <v>7797</v>
      </c>
      <c r="J619">
        <v>10</v>
      </c>
      <c r="K619">
        <v>0.56000000000000005</v>
      </c>
      <c r="L619">
        <v>12</v>
      </c>
      <c r="M619">
        <v>4</v>
      </c>
      <c r="N619" t="s">
        <v>7340</v>
      </c>
      <c r="Q619" t="s">
        <v>7784</v>
      </c>
      <c r="R619" t="s">
        <v>7774</v>
      </c>
      <c r="S619" t="s">
        <v>7254</v>
      </c>
      <c r="T619" t="s">
        <v>7487</v>
      </c>
      <c r="U619" t="s">
        <v>7487</v>
      </c>
      <c r="V619">
        <v>5.56</v>
      </c>
      <c r="W619" t="s">
        <v>7866</v>
      </c>
      <c r="X619">
        <v>1.9</v>
      </c>
      <c r="Y619" t="s">
        <v>7774</v>
      </c>
      <c r="Z619" t="s">
        <v>7783</v>
      </c>
      <c r="AA619" t="s">
        <v>7774</v>
      </c>
      <c r="AB619">
        <v>15</v>
      </c>
      <c r="AC619">
        <v>15</v>
      </c>
      <c r="AD619">
        <v>8</v>
      </c>
      <c r="AE619" t="s">
        <v>5753</v>
      </c>
      <c r="AF619">
        <v>42.758622070000001</v>
      </c>
      <c r="AG619">
        <v>-82.037763330000004</v>
      </c>
      <c r="AH619">
        <v>201.6</v>
      </c>
      <c r="AI619">
        <v>290</v>
      </c>
      <c r="AK619">
        <v>15</v>
      </c>
      <c r="AL619">
        <v>986</v>
      </c>
      <c r="AM619">
        <v>15.945</v>
      </c>
      <c r="AN619">
        <v>387.44600000000003</v>
      </c>
      <c r="AO619">
        <v>2113</v>
      </c>
      <c r="AP619">
        <v>2114</v>
      </c>
      <c r="AS619">
        <v>1.23</v>
      </c>
      <c r="AT619">
        <v>1.23</v>
      </c>
      <c r="AV619">
        <v>2.14</v>
      </c>
      <c r="AW619">
        <v>2.14</v>
      </c>
      <c r="BC619">
        <v>0.56000000000000005</v>
      </c>
      <c r="BD619">
        <v>12</v>
      </c>
      <c r="BE619" t="s">
        <v>6879</v>
      </c>
      <c r="BF619" t="s">
        <v>6880</v>
      </c>
      <c r="BG619">
        <v>618</v>
      </c>
      <c r="BH619" t="s">
        <v>7797</v>
      </c>
      <c r="BI619" t="s">
        <v>7773</v>
      </c>
      <c r="BJ619">
        <v>618</v>
      </c>
      <c r="BK619">
        <v>3040</v>
      </c>
      <c r="BR619">
        <v>13</v>
      </c>
      <c r="BS619">
        <v>0.66</v>
      </c>
      <c r="BT619">
        <v>0.57999999999999996</v>
      </c>
      <c r="BU619">
        <v>0.57999999999999996</v>
      </c>
      <c r="BV619">
        <v>42.758622070000001</v>
      </c>
      <c r="BW619">
        <v>-82.037763330000004</v>
      </c>
      <c r="BX619">
        <v>4734532.8839999996</v>
      </c>
      <c r="BY619">
        <v>201.553</v>
      </c>
      <c r="BZ619">
        <v>148.30000000000001</v>
      </c>
      <c r="CA619" t="s">
        <v>7659</v>
      </c>
      <c r="CB619">
        <v>7</v>
      </c>
      <c r="CC619">
        <v>10</v>
      </c>
      <c r="CD619">
        <v>12</v>
      </c>
      <c r="CE619">
        <v>12</v>
      </c>
      <c r="CF619" t="s">
        <v>5677</v>
      </c>
      <c r="CG619">
        <v>414</v>
      </c>
      <c r="CH619" t="s">
        <v>3339</v>
      </c>
      <c r="CI619" t="s">
        <v>8652</v>
      </c>
      <c r="CJ619">
        <v>5.56</v>
      </c>
      <c r="CK619">
        <v>1.9</v>
      </c>
    </row>
    <row r="620" spans="1:89" x14ac:dyDescent="0.35">
      <c r="A620" t="s">
        <v>6884</v>
      </c>
      <c r="B620">
        <v>619</v>
      </c>
      <c r="C620" t="s">
        <v>7778</v>
      </c>
      <c r="D620">
        <v>957</v>
      </c>
      <c r="E620">
        <v>2894.3339999999998</v>
      </c>
      <c r="F620">
        <v>10</v>
      </c>
      <c r="G620" t="s">
        <v>7798</v>
      </c>
      <c r="H620" t="s">
        <v>7773</v>
      </c>
      <c r="I620" t="s">
        <v>7797</v>
      </c>
      <c r="J620">
        <v>10</v>
      </c>
      <c r="K620">
        <v>0.56000000000000005</v>
      </c>
      <c r="L620">
        <v>13</v>
      </c>
      <c r="M620">
        <v>4</v>
      </c>
      <c r="N620" t="s">
        <v>7608</v>
      </c>
      <c r="Q620" t="s">
        <v>7784</v>
      </c>
      <c r="R620" t="s">
        <v>7774</v>
      </c>
      <c r="S620" t="s">
        <v>7255</v>
      </c>
      <c r="T620" t="s">
        <v>7426</v>
      </c>
      <c r="U620" t="s">
        <v>7426</v>
      </c>
      <c r="V620">
        <v>5.56</v>
      </c>
      <c r="W620" t="s">
        <v>7867</v>
      </c>
      <c r="X620">
        <v>1.8</v>
      </c>
      <c r="Y620" t="s">
        <v>7774</v>
      </c>
      <c r="Z620" t="s">
        <v>7783</v>
      </c>
      <c r="AA620" t="s">
        <v>7774</v>
      </c>
      <c r="AB620">
        <v>15</v>
      </c>
      <c r="AC620">
        <v>15</v>
      </c>
      <c r="AD620">
        <v>8</v>
      </c>
      <c r="AE620" t="s">
        <v>5753</v>
      </c>
      <c r="AF620">
        <v>42.758595010000001</v>
      </c>
      <c r="AG620">
        <v>-82.037764089999996</v>
      </c>
      <c r="AH620">
        <v>201.6</v>
      </c>
      <c r="AI620">
        <v>290</v>
      </c>
      <c r="AK620">
        <v>15</v>
      </c>
      <c r="AL620">
        <v>986</v>
      </c>
      <c r="AM620">
        <v>0.82799999999999996</v>
      </c>
      <c r="AN620">
        <v>-395.57799999999997</v>
      </c>
      <c r="AO620">
        <v>2112</v>
      </c>
      <c r="AP620">
        <v>2113</v>
      </c>
      <c r="AS620">
        <v>1.23</v>
      </c>
      <c r="AT620">
        <v>1.23</v>
      </c>
      <c r="AV620">
        <v>2.14</v>
      </c>
      <c r="AW620">
        <v>2.14</v>
      </c>
      <c r="BC620">
        <v>0.56000000000000005</v>
      </c>
      <c r="BD620">
        <v>13</v>
      </c>
      <c r="BE620" t="s">
        <v>6883</v>
      </c>
      <c r="BF620" t="s">
        <v>6884</v>
      </c>
      <c r="BG620">
        <v>619</v>
      </c>
      <c r="BH620" t="s">
        <v>7797</v>
      </c>
      <c r="BI620" t="s">
        <v>7773</v>
      </c>
      <c r="BJ620">
        <v>619</v>
      </c>
      <c r="BK620">
        <v>3050</v>
      </c>
      <c r="BR620">
        <v>13</v>
      </c>
      <c r="BS620">
        <v>0.66</v>
      </c>
      <c r="BT620">
        <v>0.57999999999999996</v>
      </c>
      <c r="BU620">
        <v>0.57999999999999996</v>
      </c>
      <c r="BV620">
        <v>42.758595010000001</v>
      </c>
      <c r="BW620">
        <v>-82.037764089999996</v>
      </c>
      <c r="BX620">
        <v>4734529.88</v>
      </c>
      <c r="BY620">
        <v>201.553</v>
      </c>
      <c r="BZ620">
        <v>180.5</v>
      </c>
      <c r="CA620" t="s">
        <v>7421</v>
      </c>
      <c r="CB620">
        <v>7</v>
      </c>
      <c r="CC620">
        <v>10</v>
      </c>
      <c r="CD620">
        <v>12</v>
      </c>
      <c r="CE620">
        <v>12</v>
      </c>
      <c r="CF620" t="s">
        <v>5677</v>
      </c>
      <c r="CG620">
        <v>414</v>
      </c>
      <c r="CH620" t="s">
        <v>3339</v>
      </c>
      <c r="CI620" t="s">
        <v>8652</v>
      </c>
      <c r="CJ620">
        <v>5.56</v>
      </c>
      <c r="CK620">
        <v>1.8</v>
      </c>
    </row>
    <row r="621" spans="1:89" x14ac:dyDescent="0.35">
      <c r="A621" t="s">
        <v>6886</v>
      </c>
      <c r="B621">
        <v>620</v>
      </c>
      <c r="C621" t="s">
        <v>7778</v>
      </c>
      <c r="D621">
        <v>958</v>
      </c>
      <c r="E621">
        <v>2897.0129999999999</v>
      </c>
      <c r="F621">
        <v>10</v>
      </c>
      <c r="G621" t="s">
        <v>7798</v>
      </c>
      <c r="H621" t="s">
        <v>7773</v>
      </c>
      <c r="I621" t="s">
        <v>7797</v>
      </c>
      <c r="J621">
        <v>11</v>
      </c>
      <c r="K621">
        <v>0.61</v>
      </c>
      <c r="L621">
        <v>13</v>
      </c>
      <c r="M621">
        <v>3</v>
      </c>
      <c r="N621" t="s">
        <v>7660</v>
      </c>
      <c r="Q621" t="s">
        <v>7784</v>
      </c>
      <c r="R621" t="s">
        <v>7774</v>
      </c>
      <c r="S621" t="s">
        <v>7255</v>
      </c>
      <c r="T621" t="s">
        <v>7426</v>
      </c>
      <c r="U621" t="s">
        <v>7426</v>
      </c>
      <c r="V621">
        <v>5.56</v>
      </c>
      <c r="W621" t="s">
        <v>7867</v>
      </c>
      <c r="X621">
        <v>1.9</v>
      </c>
      <c r="Y621" t="s">
        <v>7774</v>
      </c>
      <c r="Z621" t="s">
        <v>7783</v>
      </c>
      <c r="AA621" t="s">
        <v>7774</v>
      </c>
      <c r="AB621">
        <v>15</v>
      </c>
      <c r="AC621">
        <v>15</v>
      </c>
      <c r="AD621">
        <v>8</v>
      </c>
      <c r="AE621" t="s">
        <v>5753</v>
      </c>
      <c r="AF621">
        <v>42.7585707</v>
      </c>
      <c r="AG621">
        <v>-82.03776474</v>
      </c>
      <c r="AH621">
        <v>201.6</v>
      </c>
      <c r="AI621">
        <v>290</v>
      </c>
      <c r="AK621">
        <v>15</v>
      </c>
      <c r="AL621">
        <v>986</v>
      </c>
      <c r="AM621">
        <v>3.5070000000000001</v>
      </c>
      <c r="AN621">
        <v>-397.02</v>
      </c>
      <c r="AO621">
        <v>2111</v>
      </c>
      <c r="AP621">
        <v>2113</v>
      </c>
      <c r="AS621">
        <v>1.23</v>
      </c>
      <c r="AT621">
        <v>1.23</v>
      </c>
      <c r="AV621">
        <v>2.14</v>
      </c>
      <c r="AW621">
        <v>2.14</v>
      </c>
      <c r="BC621">
        <v>0.61</v>
      </c>
      <c r="BD621">
        <v>13</v>
      </c>
      <c r="BE621" t="s">
        <v>6885</v>
      </c>
      <c r="BF621" t="s">
        <v>6886</v>
      </c>
      <c r="BG621">
        <v>620</v>
      </c>
      <c r="BH621" t="s">
        <v>7797</v>
      </c>
      <c r="BI621" t="s">
        <v>7773</v>
      </c>
      <c r="BJ621">
        <v>620</v>
      </c>
      <c r="BK621">
        <v>3050</v>
      </c>
      <c r="BR621">
        <v>13</v>
      </c>
      <c r="BS621">
        <v>0.66</v>
      </c>
      <c r="BT621">
        <v>0.57999999999999996</v>
      </c>
      <c r="BU621">
        <v>0.57999999999999996</v>
      </c>
      <c r="BV621">
        <v>42.7585707</v>
      </c>
      <c r="BW621">
        <v>-82.03776474</v>
      </c>
      <c r="BX621">
        <v>4734527.182</v>
      </c>
      <c r="BY621">
        <v>201.554</v>
      </c>
      <c r="BZ621">
        <v>181.1</v>
      </c>
      <c r="CA621" t="s">
        <v>8734</v>
      </c>
      <c r="CB621">
        <v>7</v>
      </c>
      <c r="CC621">
        <v>10</v>
      </c>
      <c r="CD621">
        <v>12</v>
      </c>
      <c r="CE621">
        <v>12</v>
      </c>
      <c r="CF621" t="s">
        <v>5677</v>
      </c>
      <c r="CG621">
        <v>414</v>
      </c>
      <c r="CH621" t="s">
        <v>3339</v>
      </c>
      <c r="CI621" t="s">
        <v>8652</v>
      </c>
      <c r="CJ621">
        <v>5.56</v>
      </c>
      <c r="CK621">
        <v>1.9</v>
      </c>
    </row>
    <row r="622" spans="1:89" x14ac:dyDescent="0.35">
      <c r="A622" t="s">
        <v>6888</v>
      </c>
      <c r="B622">
        <v>621</v>
      </c>
      <c r="C622" t="s">
        <v>7778</v>
      </c>
      <c r="D622">
        <v>959</v>
      </c>
      <c r="E622">
        <v>2899.701</v>
      </c>
      <c r="F622">
        <v>10</v>
      </c>
      <c r="G622" t="s">
        <v>7798</v>
      </c>
      <c r="H622" t="s">
        <v>7773</v>
      </c>
      <c r="I622" t="s">
        <v>7797</v>
      </c>
      <c r="J622">
        <v>10</v>
      </c>
      <c r="K622">
        <v>0.56000000000000005</v>
      </c>
      <c r="L622">
        <v>14</v>
      </c>
      <c r="M622">
        <v>4</v>
      </c>
      <c r="N622" t="s">
        <v>7661</v>
      </c>
      <c r="Q622" t="s">
        <v>7784</v>
      </c>
      <c r="R622" t="s">
        <v>7774</v>
      </c>
      <c r="S622" t="s">
        <v>7255</v>
      </c>
      <c r="T622" t="s">
        <v>7426</v>
      </c>
      <c r="U622" t="s">
        <v>7426</v>
      </c>
      <c r="V622">
        <v>5.56</v>
      </c>
      <c r="W622" t="s">
        <v>7867</v>
      </c>
      <c r="X622">
        <v>1.9</v>
      </c>
      <c r="Y622" t="s">
        <v>7774</v>
      </c>
      <c r="Z622" t="s">
        <v>7783</v>
      </c>
      <c r="AA622" t="s">
        <v>7774</v>
      </c>
      <c r="AB622">
        <v>15</v>
      </c>
      <c r="AC622">
        <v>15</v>
      </c>
      <c r="AD622">
        <v>8</v>
      </c>
      <c r="AE622" t="s">
        <v>5753</v>
      </c>
      <c r="AF622">
        <v>42.758546320000001</v>
      </c>
      <c r="AG622">
        <v>-82.037765440000001</v>
      </c>
      <c r="AH622">
        <v>201.6</v>
      </c>
      <c r="AI622">
        <v>290</v>
      </c>
      <c r="AK622">
        <v>15</v>
      </c>
      <c r="AL622">
        <v>986</v>
      </c>
      <c r="AM622">
        <v>6.1950000000000003</v>
      </c>
      <c r="AN622">
        <v>-398.21199999999999</v>
      </c>
      <c r="AO622">
        <v>2111</v>
      </c>
      <c r="AP622">
        <v>2113</v>
      </c>
      <c r="AS622">
        <v>1.23</v>
      </c>
      <c r="AT622">
        <v>1.23</v>
      </c>
      <c r="AV622">
        <v>2.14</v>
      </c>
      <c r="AW622">
        <v>2.14</v>
      </c>
      <c r="BC622">
        <v>0.56000000000000005</v>
      </c>
      <c r="BD622">
        <v>14</v>
      </c>
      <c r="BE622" t="s">
        <v>6887</v>
      </c>
      <c r="BF622" t="s">
        <v>6888</v>
      </c>
      <c r="BG622">
        <v>621</v>
      </c>
      <c r="BH622" t="s">
        <v>7797</v>
      </c>
      <c r="BI622" t="s">
        <v>7773</v>
      </c>
      <c r="BJ622">
        <v>621</v>
      </c>
      <c r="BK622">
        <v>3050</v>
      </c>
      <c r="BR622">
        <v>13</v>
      </c>
      <c r="BS622">
        <v>0.66</v>
      </c>
      <c r="BT622">
        <v>0.57999999999999996</v>
      </c>
      <c r="BU622">
        <v>0.57999999999999996</v>
      </c>
      <c r="BV622">
        <v>42.758546320000001</v>
      </c>
      <c r="BW622">
        <v>-82.037765440000001</v>
      </c>
      <c r="BX622">
        <v>4734524.4749999996</v>
      </c>
      <c r="BY622">
        <v>201.56299999999999</v>
      </c>
      <c r="BZ622">
        <v>181.6</v>
      </c>
      <c r="CA622" t="s">
        <v>7608</v>
      </c>
      <c r="CB622">
        <v>7</v>
      </c>
      <c r="CC622">
        <v>10</v>
      </c>
      <c r="CD622">
        <v>12</v>
      </c>
      <c r="CE622">
        <v>12</v>
      </c>
      <c r="CF622" t="s">
        <v>5677</v>
      </c>
      <c r="CG622">
        <v>414</v>
      </c>
      <c r="CH622" t="s">
        <v>3339</v>
      </c>
      <c r="CI622" t="s">
        <v>8652</v>
      </c>
      <c r="CJ622">
        <v>5.56</v>
      </c>
      <c r="CK622">
        <v>1.9</v>
      </c>
    </row>
    <row r="623" spans="1:89" x14ac:dyDescent="0.35">
      <c r="A623" t="s">
        <v>6890</v>
      </c>
      <c r="B623">
        <v>622</v>
      </c>
      <c r="C623" t="s">
        <v>7778</v>
      </c>
      <c r="D623">
        <v>960</v>
      </c>
      <c r="E623">
        <v>2901.0360000000001</v>
      </c>
      <c r="F623">
        <v>10</v>
      </c>
      <c r="G623" t="s">
        <v>7798</v>
      </c>
      <c r="H623" t="s">
        <v>7773</v>
      </c>
      <c r="I623" t="s">
        <v>7797</v>
      </c>
      <c r="J623">
        <v>10</v>
      </c>
      <c r="K623">
        <v>0.56000000000000005</v>
      </c>
      <c r="L623">
        <v>14</v>
      </c>
      <c r="M623">
        <v>4</v>
      </c>
      <c r="N623" t="s">
        <v>7661</v>
      </c>
      <c r="Q623" t="s">
        <v>7784</v>
      </c>
      <c r="R623" t="s">
        <v>7774</v>
      </c>
      <c r="S623" t="s">
        <v>7255</v>
      </c>
      <c r="T623" t="s">
        <v>7426</v>
      </c>
      <c r="U623" t="s">
        <v>7426</v>
      </c>
      <c r="V623">
        <v>5.56</v>
      </c>
      <c r="W623" t="s">
        <v>7867</v>
      </c>
      <c r="X623">
        <v>1.9</v>
      </c>
      <c r="Y623" t="s">
        <v>7774</v>
      </c>
      <c r="Z623" t="s">
        <v>7783</v>
      </c>
      <c r="AA623" t="s">
        <v>7774</v>
      </c>
      <c r="AB623">
        <v>15</v>
      </c>
      <c r="AC623">
        <v>15</v>
      </c>
      <c r="AD623">
        <v>8</v>
      </c>
      <c r="AE623" t="s">
        <v>5753</v>
      </c>
      <c r="AF623">
        <v>42.758534220000001</v>
      </c>
      <c r="AG623">
        <v>-82.037765789999995</v>
      </c>
      <c r="AH623">
        <v>201.6</v>
      </c>
      <c r="AI623">
        <v>290</v>
      </c>
      <c r="AK623">
        <v>15</v>
      </c>
      <c r="AL623">
        <v>986</v>
      </c>
      <c r="AM623">
        <v>7.53</v>
      </c>
      <c r="AN623">
        <v>-398.685</v>
      </c>
      <c r="AO623">
        <v>2111</v>
      </c>
      <c r="AP623">
        <v>2112</v>
      </c>
      <c r="AS623">
        <v>1.23</v>
      </c>
      <c r="AT623">
        <v>1.23</v>
      </c>
      <c r="AV623">
        <v>2.14</v>
      </c>
      <c r="AW623">
        <v>2.14</v>
      </c>
      <c r="BC623">
        <v>0.56000000000000005</v>
      </c>
      <c r="BD623">
        <v>14</v>
      </c>
      <c r="BE623" t="s">
        <v>6889</v>
      </c>
      <c r="BF623" t="s">
        <v>6890</v>
      </c>
      <c r="BG623">
        <v>622</v>
      </c>
      <c r="BH623" t="s">
        <v>7797</v>
      </c>
      <c r="BI623" t="s">
        <v>7773</v>
      </c>
      <c r="BJ623">
        <v>622</v>
      </c>
      <c r="BK623">
        <v>3050</v>
      </c>
      <c r="BR623">
        <v>13</v>
      </c>
      <c r="BS623">
        <v>0.66</v>
      </c>
      <c r="BT623">
        <v>0.57999999999999996</v>
      </c>
      <c r="BU623">
        <v>0.57999999999999996</v>
      </c>
      <c r="BV623">
        <v>42.758534220000001</v>
      </c>
      <c r="BW623">
        <v>-82.037765789999995</v>
      </c>
      <c r="BX623">
        <v>4734523.1310000001</v>
      </c>
      <c r="BY623">
        <v>201.572</v>
      </c>
      <c r="BZ623">
        <v>181.8</v>
      </c>
      <c r="CA623" t="s">
        <v>7660</v>
      </c>
      <c r="CB623">
        <v>7</v>
      </c>
      <c r="CC623">
        <v>10</v>
      </c>
      <c r="CD623">
        <v>12</v>
      </c>
      <c r="CE623">
        <v>12</v>
      </c>
      <c r="CF623" t="s">
        <v>5677</v>
      </c>
      <c r="CG623">
        <v>414</v>
      </c>
      <c r="CH623" t="s">
        <v>3339</v>
      </c>
      <c r="CI623" t="s">
        <v>8652</v>
      </c>
      <c r="CJ623">
        <v>5.56</v>
      </c>
      <c r="CK623">
        <v>1.9</v>
      </c>
    </row>
    <row r="624" spans="1:89" x14ac:dyDescent="0.35">
      <c r="A624" t="s">
        <v>6892</v>
      </c>
      <c r="B624">
        <v>623</v>
      </c>
      <c r="C624" t="s">
        <v>7778</v>
      </c>
      <c r="D624">
        <v>961</v>
      </c>
      <c r="E624">
        <v>2902.3829999999998</v>
      </c>
      <c r="F624">
        <v>10</v>
      </c>
      <c r="G624" t="s">
        <v>7798</v>
      </c>
      <c r="H624" t="s">
        <v>7773</v>
      </c>
      <c r="I624" t="s">
        <v>7797</v>
      </c>
      <c r="J624">
        <v>10</v>
      </c>
      <c r="K624">
        <v>0.56000000000000005</v>
      </c>
      <c r="L624">
        <v>12</v>
      </c>
      <c r="M624">
        <v>4</v>
      </c>
      <c r="N624" t="s">
        <v>7868</v>
      </c>
      <c r="Q624" t="s">
        <v>7784</v>
      </c>
      <c r="R624" t="s">
        <v>7774</v>
      </c>
      <c r="S624" t="s">
        <v>7255</v>
      </c>
      <c r="T624" t="s">
        <v>7426</v>
      </c>
      <c r="U624" t="s">
        <v>7426</v>
      </c>
      <c r="V624">
        <v>5.56</v>
      </c>
      <c r="W624" t="s">
        <v>7867</v>
      </c>
      <c r="X624">
        <v>1.8</v>
      </c>
      <c r="Y624" t="s">
        <v>7774</v>
      </c>
      <c r="Z624" t="s">
        <v>7783</v>
      </c>
      <c r="AA624" t="s">
        <v>7774</v>
      </c>
      <c r="AB624">
        <v>15</v>
      </c>
      <c r="AC624">
        <v>15</v>
      </c>
      <c r="AD624">
        <v>8</v>
      </c>
      <c r="AE624" t="s">
        <v>5753</v>
      </c>
      <c r="AF624">
        <v>42.758521989999998</v>
      </c>
      <c r="AG624">
        <v>-82.037766160000004</v>
      </c>
      <c r="AH624">
        <v>201.6</v>
      </c>
      <c r="AI624">
        <v>290</v>
      </c>
      <c r="AK624">
        <v>15</v>
      </c>
      <c r="AL624">
        <v>986</v>
      </c>
      <c r="AM624">
        <v>8.8770000000000007</v>
      </c>
      <c r="AN624">
        <v>-400.18400000000003</v>
      </c>
      <c r="AO624">
        <v>2113</v>
      </c>
      <c r="AP624">
        <v>2114</v>
      </c>
      <c r="AS624">
        <v>1.23</v>
      </c>
      <c r="AT624">
        <v>1.23</v>
      </c>
      <c r="AV624">
        <v>2.14</v>
      </c>
      <c r="AW624">
        <v>2.14</v>
      </c>
      <c r="BC624">
        <v>0.56000000000000005</v>
      </c>
      <c r="BD624">
        <v>12</v>
      </c>
      <c r="BE624" t="s">
        <v>6891</v>
      </c>
      <c r="BF624" t="s">
        <v>6892</v>
      </c>
      <c r="BG624">
        <v>623</v>
      </c>
      <c r="BH624" t="s">
        <v>7797</v>
      </c>
      <c r="BI624" t="s">
        <v>7773</v>
      </c>
      <c r="BJ624">
        <v>623</v>
      </c>
      <c r="BK624">
        <v>3050</v>
      </c>
      <c r="BR624">
        <v>13</v>
      </c>
      <c r="BS624">
        <v>0.66</v>
      </c>
      <c r="BT624">
        <v>0.57999999999999996</v>
      </c>
      <c r="BU624">
        <v>0.57999999999999996</v>
      </c>
      <c r="BV624">
        <v>42.758521989999998</v>
      </c>
      <c r="BW624">
        <v>-82.037766160000004</v>
      </c>
      <c r="BX624">
        <v>4734521.7740000002</v>
      </c>
      <c r="BY624">
        <v>201.58799999999999</v>
      </c>
      <c r="BZ624">
        <v>182.4</v>
      </c>
      <c r="CA624" t="s">
        <v>7661</v>
      </c>
      <c r="CB624">
        <v>7</v>
      </c>
      <c r="CC624">
        <v>10</v>
      </c>
      <c r="CD624">
        <v>12</v>
      </c>
      <c r="CE624">
        <v>12</v>
      </c>
      <c r="CF624" t="s">
        <v>5677</v>
      </c>
      <c r="CG624">
        <v>414</v>
      </c>
      <c r="CH624" t="s">
        <v>3339</v>
      </c>
      <c r="CI624" t="s">
        <v>8652</v>
      </c>
      <c r="CJ624">
        <v>5.56</v>
      </c>
      <c r="CK624">
        <v>1.8</v>
      </c>
    </row>
    <row r="625" spans="1:89" x14ac:dyDescent="0.35">
      <c r="A625" t="s">
        <v>6894</v>
      </c>
      <c r="B625">
        <v>624</v>
      </c>
      <c r="C625" t="s">
        <v>7778</v>
      </c>
      <c r="D625">
        <v>962</v>
      </c>
      <c r="E625">
        <v>2906.4029999999998</v>
      </c>
      <c r="F625">
        <v>10</v>
      </c>
      <c r="G625" t="s">
        <v>7798</v>
      </c>
      <c r="H625" t="s">
        <v>7773</v>
      </c>
      <c r="I625" t="s">
        <v>7797</v>
      </c>
      <c r="J625">
        <v>11</v>
      </c>
      <c r="K625">
        <v>0.61</v>
      </c>
      <c r="L625">
        <v>11</v>
      </c>
      <c r="M625">
        <v>4</v>
      </c>
      <c r="N625" t="s">
        <v>7403</v>
      </c>
      <c r="Q625" t="s">
        <v>7784</v>
      </c>
      <c r="R625" t="s">
        <v>7774</v>
      </c>
      <c r="S625" t="s">
        <v>7255</v>
      </c>
      <c r="T625" t="s">
        <v>7426</v>
      </c>
      <c r="U625" t="s">
        <v>7426</v>
      </c>
      <c r="V625">
        <v>5.56</v>
      </c>
      <c r="W625" t="s">
        <v>7867</v>
      </c>
      <c r="X625">
        <v>1.8</v>
      </c>
      <c r="Y625" t="s">
        <v>7774</v>
      </c>
      <c r="Z625" t="s">
        <v>7783</v>
      </c>
      <c r="AA625" t="s">
        <v>7774</v>
      </c>
      <c r="AB625">
        <v>15</v>
      </c>
      <c r="AC625">
        <v>15</v>
      </c>
      <c r="AD625">
        <v>8</v>
      </c>
      <c r="AE625" t="s">
        <v>5753</v>
      </c>
      <c r="AF625">
        <v>42.758485530000002</v>
      </c>
      <c r="AG625">
        <v>-82.037767250000002</v>
      </c>
      <c r="AH625">
        <v>201.7</v>
      </c>
      <c r="AI625">
        <v>290</v>
      </c>
      <c r="AK625">
        <v>15</v>
      </c>
      <c r="AL625">
        <v>986</v>
      </c>
      <c r="AM625">
        <v>12.898</v>
      </c>
      <c r="AN625">
        <v>-402.59300000000002</v>
      </c>
      <c r="AO625">
        <v>2114</v>
      </c>
      <c r="AP625">
        <v>2115</v>
      </c>
      <c r="AS625">
        <v>1.23</v>
      </c>
      <c r="AT625">
        <v>1.23</v>
      </c>
      <c r="AV625">
        <v>2.14</v>
      </c>
      <c r="AW625">
        <v>2.14</v>
      </c>
      <c r="BC625">
        <v>0.61</v>
      </c>
      <c r="BD625">
        <v>11</v>
      </c>
      <c r="BE625" t="s">
        <v>6893</v>
      </c>
      <c r="BF625" t="s">
        <v>6894</v>
      </c>
      <c r="BG625">
        <v>624</v>
      </c>
      <c r="BH625" t="s">
        <v>7797</v>
      </c>
      <c r="BI625" t="s">
        <v>7773</v>
      </c>
      <c r="BJ625">
        <v>624</v>
      </c>
      <c r="BK625">
        <v>3050</v>
      </c>
      <c r="BR625">
        <v>13</v>
      </c>
      <c r="BS625">
        <v>0.66</v>
      </c>
      <c r="BT625">
        <v>0.57999999999999996</v>
      </c>
      <c r="BU625">
        <v>0.57999999999999996</v>
      </c>
      <c r="BV625">
        <v>42.758485530000002</v>
      </c>
      <c r="BW625">
        <v>-82.037767250000002</v>
      </c>
      <c r="BX625">
        <v>4734517.727</v>
      </c>
      <c r="BY625">
        <v>201.65100000000001</v>
      </c>
      <c r="BZ625">
        <v>183.4</v>
      </c>
      <c r="CA625" t="s">
        <v>8735</v>
      </c>
      <c r="CB625">
        <v>7</v>
      </c>
      <c r="CC625">
        <v>10</v>
      </c>
      <c r="CD625">
        <v>12</v>
      </c>
      <c r="CE625">
        <v>12</v>
      </c>
      <c r="CF625" t="s">
        <v>5677</v>
      </c>
      <c r="CG625">
        <v>414</v>
      </c>
      <c r="CH625" t="s">
        <v>3339</v>
      </c>
      <c r="CI625" t="s">
        <v>8652</v>
      </c>
      <c r="CJ625">
        <v>5.56</v>
      </c>
      <c r="CK625">
        <v>1.8</v>
      </c>
    </row>
    <row r="626" spans="1:89" x14ac:dyDescent="0.35">
      <c r="A626" t="s">
        <v>6896</v>
      </c>
      <c r="B626">
        <v>625</v>
      </c>
      <c r="C626" t="s">
        <v>7778</v>
      </c>
      <c r="D626">
        <v>963</v>
      </c>
      <c r="E626">
        <v>2909.0819999999999</v>
      </c>
      <c r="F626">
        <v>10</v>
      </c>
      <c r="G626" t="s">
        <v>7798</v>
      </c>
      <c r="H626" t="s">
        <v>7773</v>
      </c>
      <c r="I626" t="s">
        <v>7797</v>
      </c>
      <c r="J626">
        <v>12</v>
      </c>
      <c r="K626">
        <v>0.67</v>
      </c>
      <c r="L626">
        <v>12</v>
      </c>
      <c r="M626">
        <v>4</v>
      </c>
      <c r="N626" t="s">
        <v>7702</v>
      </c>
      <c r="Q626" t="s">
        <v>7784</v>
      </c>
      <c r="R626" t="s">
        <v>7774</v>
      </c>
      <c r="S626" t="s">
        <v>7255</v>
      </c>
      <c r="T626" t="s">
        <v>7426</v>
      </c>
      <c r="U626" t="s">
        <v>7426</v>
      </c>
      <c r="V626">
        <v>5.56</v>
      </c>
      <c r="W626" t="s">
        <v>7867</v>
      </c>
      <c r="X626">
        <v>1.8</v>
      </c>
      <c r="Y626" t="s">
        <v>7774</v>
      </c>
      <c r="Z626" t="s">
        <v>7783</v>
      </c>
      <c r="AA626" t="s">
        <v>7774</v>
      </c>
      <c r="AB626">
        <v>15</v>
      </c>
      <c r="AC626">
        <v>15</v>
      </c>
      <c r="AD626">
        <v>8</v>
      </c>
      <c r="AE626" t="s">
        <v>5753</v>
      </c>
      <c r="AF626">
        <v>42.758461240000003</v>
      </c>
      <c r="AG626">
        <v>-82.037767950000003</v>
      </c>
      <c r="AH626">
        <v>201.7</v>
      </c>
      <c r="AI626">
        <v>290</v>
      </c>
      <c r="AK626">
        <v>15</v>
      </c>
      <c r="AL626">
        <v>986</v>
      </c>
      <c r="AM626">
        <v>15.576000000000001</v>
      </c>
      <c r="AN626">
        <v>-403.21600000000001</v>
      </c>
      <c r="AO626">
        <v>2111</v>
      </c>
      <c r="AP626">
        <v>2113</v>
      </c>
      <c r="AS626">
        <v>1.23</v>
      </c>
      <c r="AT626">
        <v>1.23</v>
      </c>
      <c r="AV626">
        <v>2.14</v>
      </c>
      <c r="AW626">
        <v>2.14</v>
      </c>
      <c r="BC626">
        <v>0.67</v>
      </c>
      <c r="BD626">
        <v>12</v>
      </c>
      <c r="BE626" t="s">
        <v>6895</v>
      </c>
      <c r="BF626" t="s">
        <v>6896</v>
      </c>
      <c r="BG626">
        <v>625</v>
      </c>
      <c r="BH626" t="s">
        <v>7797</v>
      </c>
      <c r="BI626" t="s">
        <v>7773</v>
      </c>
      <c r="BJ626">
        <v>625</v>
      </c>
      <c r="BK626">
        <v>3050</v>
      </c>
      <c r="BR626">
        <v>13</v>
      </c>
      <c r="BS626">
        <v>0.66</v>
      </c>
      <c r="BT626">
        <v>0.57999999999999996</v>
      </c>
      <c r="BU626">
        <v>0.57999999999999996</v>
      </c>
      <c r="BV626">
        <v>42.758461240000003</v>
      </c>
      <c r="BW626">
        <v>-82.037767950000003</v>
      </c>
      <c r="BX626">
        <v>4734515.03</v>
      </c>
      <c r="BY626">
        <v>201.68700000000001</v>
      </c>
      <c r="BZ626">
        <v>183.7</v>
      </c>
      <c r="CA626" t="s">
        <v>8735</v>
      </c>
      <c r="CB626">
        <v>7</v>
      </c>
      <c r="CC626">
        <v>10</v>
      </c>
      <c r="CD626">
        <v>12</v>
      </c>
      <c r="CE626">
        <v>12</v>
      </c>
      <c r="CF626" t="s">
        <v>5677</v>
      </c>
      <c r="CG626">
        <v>414</v>
      </c>
      <c r="CH626" t="s">
        <v>3339</v>
      </c>
      <c r="CI626" t="s">
        <v>8652</v>
      </c>
      <c r="CJ626">
        <v>5.56</v>
      </c>
      <c r="CK626">
        <v>1.8</v>
      </c>
    </row>
    <row r="627" spans="1:89" x14ac:dyDescent="0.35">
      <c r="A627" t="s">
        <v>4928</v>
      </c>
      <c r="B627">
        <v>626</v>
      </c>
      <c r="C627" t="s">
        <v>7778</v>
      </c>
      <c r="D627">
        <v>964</v>
      </c>
      <c r="E627">
        <v>2910.2620000000002</v>
      </c>
      <c r="F627">
        <v>10</v>
      </c>
      <c r="G627" t="s">
        <v>7782</v>
      </c>
      <c r="H627" t="s">
        <v>7773</v>
      </c>
      <c r="I627" t="s">
        <v>7797</v>
      </c>
      <c r="J627">
        <v>12</v>
      </c>
      <c r="K627">
        <v>0.69</v>
      </c>
      <c r="L627">
        <v>11</v>
      </c>
      <c r="M627">
        <v>7</v>
      </c>
      <c r="N627" t="s">
        <v>7631</v>
      </c>
      <c r="Q627" t="s">
        <v>7805</v>
      </c>
      <c r="R627" t="s">
        <v>7774</v>
      </c>
      <c r="S627" t="s">
        <v>7255</v>
      </c>
      <c r="T627" t="s">
        <v>7426</v>
      </c>
      <c r="U627" t="s">
        <v>7426</v>
      </c>
      <c r="V627">
        <v>5.56</v>
      </c>
      <c r="W627" t="s">
        <v>7867</v>
      </c>
      <c r="X627">
        <v>1.9</v>
      </c>
      <c r="Y627" t="s">
        <v>7774</v>
      </c>
      <c r="Z627" t="s">
        <v>7783</v>
      </c>
      <c r="AA627" t="s">
        <v>7774</v>
      </c>
      <c r="AE627" t="s">
        <v>5762</v>
      </c>
      <c r="AF627">
        <v>42.758450529999998</v>
      </c>
      <c r="AG627">
        <v>-82.037768260000007</v>
      </c>
      <c r="AH627">
        <v>201.7</v>
      </c>
      <c r="AI627">
        <v>290</v>
      </c>
      <c r="AK627">
        <v>15</v>
      </c>
      <c r="AL627">
        <v>986</v>
      </c>
      <c r="AM627">
        <v>16.757000000000001</v>
      </c>
      <c r="AN627">
        <v>-82.058000000000007</v>
      </c>
      <c r="AO627">
        <v>2112</v>
      </c>
      <c r="AP627">
        <v>2114</v>
      </c>
      <c r="AS627">
        <v>1.23</v>
      </c>
      <c r="AT627">
        <v>1.23</v>
      </c>
      <c r="AV627">
        <v>2.14</v>
      </c>
      <c r="AW627">
        <v>2.14</v>
      </c>
      <c r="BC627">
        <v>0.69</v>
      </c>
      <c r="BD627">
        <v>11</v>
      </c>
      <c r="BE627" t="s">
        <v>2109</v>
      </c>
      <c r="BF627" t="s">
        <v>4928</v>
      </c>
      <c r="BG627">
        <v>626</v>
      </c>
      <c r="BH627" t="s">
        <v>7797</v>
      </c>
      <c r="BI627" t="s">
        <v>7773</v>
      </c>
      <c r="BJ627">
        <v>626</v>
      </c>
      <c r="BK627">
        <v>3050</v>
      </c>
      <c r="BR627">
        <v>13</v>
      </c>
      <c r="BS627">
        <v>0.66</v>
      </c>
      <c r="BT627">
        <v>0.57999999999999996</v>
      </c>
      <c r="BU627">
        <v>0.57999999999999996</v>
      </c>
      <c r="BV627">
        <v>42.758450529999998</v>
      </c>
      <c r="BW627">
        <v>-82.037768260000007</v>
      </c>
      <c r="BX627">
        <v>4734513.841</v>
      </c>
      <c r="BY627">
        <v>201.68899999999999</v>
      </c>
      <c r="BZ627">
        <v>48.9</v>
      </c>
      <c r="CA627" t="s">
        <v>7372</v>
      </c>
      <c r="CB627">
        <v>7</v>
      </c>
      <c r="CC627">
        <v>10</v>
      </c>
      <c r="CD627">
        <v>12</v>
      </c>
      <c r="CE627">
        <v>12</v>
      </c>
      <c r="CF627" t="s">
        <v>5752</v>
      </c>
      <c r="CG627">
        <v>414</v>
      </c>
      <c r="CH627" t="s">
        <v>3339</v>
      </c>
      <c r="CI627" t="s">
        <v>8652</v>
      </c>
      <c r="CJ627">
        <v>5.56</v>
      </c>
      <c r="CK627">
        <v>1.9</v>
      </c>
    </row>
    <row r="628" spans="1:89" x14ac:dyDescent="0.35">
      <c r="A628" t="s">
        <v>6900</v>
      </c>
      <c r="B628">
        <v>627</v>
      </c>
      <c r="C628" t="s">
        <v>7778</v>
      </c>
      <c r="D628">
        <v>965</v>
      </c>
      <c r="E628">
        <v>2910.415</v>
      </c>
      <c r="F628">
        <v>10</v>
      </c>
      <c r="G628" t="s">
        <v>7798</v>
      </c>
      <c r="H628" t="s">
        <v>7773</v>
      </c>
      <c r="I628" t="s">
        <v>7797</v>
      </c>
      <c r="J628">
        <v>10</v>
      </c>
      <c r="K628">
        <v>0.56000000000000005</v>
      </c>
      <c r="L628">
        <v>13</v>
      </c>
      <c r="M628">
        <v>4</v>
      </c>
      <c r="N628" t="s">
        <v>7702</v>
      </c>
      <c r="Q628" t="s">
        <v>7784</v>
      </c>
      <c r="R628" t="s">
        <v>7774</v>
      </c>
      <c r="S628" t="s">
        <v>7255</v>
      </c>
      <c r="T628" t="s">
        <v>7426</v>
      </c>
      <c r="U628" t="s">
        <v>7426</v>
      </c>
      <c r="V628">
        <v>5.56</v>
      </c>
      <c r="W628" t="s">
        <v>7867</v>
      </c>
      <c r="X628">
        <v>1.8</v>
      </c>
      <c r="Y628" t="s">
        <v>7774</v>
      </c>
      <c r="Z628" t="s">
        <v>7783</v>
      </c>
      <c r="AA628" t="s">
        <v>7774</v>
      </c>
      <c r="AB628">
        <v>15</v>
      </c>
      <c r="AC628">
        <v>15</v>
      </c>
      <c r="AD628">
        <v>8</v>
      </c>
      <c r="AE628" t="s">
        <v>5753</v>
      </c>
      <c r="AF628">
        <v>42.758449149999997</v>
      </c>
      <c r="AG628">
        <v>-82.037768299999996</v>
      </c>
      <c r="AH628">
        <v>201.7</v>
      </c>
      <c r="AI628">
        <v>290</v>
      </c>
      <c r="AK628">
        <v>15</v>
      </c>
      <c r="AL628">
        <v>986</v>
      </c>
      <c r="AM628">
        <v>16.908999999999999</v>
      </c>
      <c r="AN628">
        <v>-402.85399999999998</v>
      </c>
      <c r="AO628">
        <v>2112</v>
      </c>
      <c r="AP628">
        <v>2114</v>
      </c>
      <c r="AS628">
        <v>1.23</v>
      </c>
      <c r="AT628">
        <v>1.23</v>
      </c>
      <c r="AV628">
        <v>2.14</v>
      </c>
      <c r="AW628">
        <v>2.14</v>
      </c>
      <c r="BC628">
        <v>0.56000000000000005</v>
      </c>
      <c r="BD628">
        <v>13</v>
      </c>
      <c r="BE628" t="s">
        <v>6899</v>
      </c>
      <c r="BF628" t="s">
        <v>6900</v>
      </c>
      <c r="BG628">
        <v>627</v>
      </c>
      <c r="BH628" t="s">
        <v>7797</v>
      </c>
      <c r="BI628" t="s">
        <v>7773</v>
      </c>
      <c r="BJ628">
        <v>627</v>
      </c>
      <c r="BK628">
        <v>3050</v>
      </c>
      <c r="BR628">
        <v>13</v>
      </c>
      <c r="BS628">
        <v>0.66</v>
      </c>
      <c r="BT628">
        <v>0.57999999999999996</v>
      </c>
      <c r="BU628">
        <v>0.57999999999999996</v>
      </c>
      <c r="BV628">
        <v>42.758449149999997</v>
      </c>
      <c r="BW628">
        <v>-82.037768299999996</v>
      </c>
      <c r="BX628">
        <v>4734513.6880000001</v>
      </c>
      <c r="BY628">
        <v>201.69</v>
      </c>
      <c r="BZ628">
        <v>183.5</v>
      </c>
      <c r="CA628" t="s">
        <v>8735</v>
      </c>
      <c r="CB628">
        <v>7</v>
      </c>
      <c r="CC628">
        <v>10</v>
      </c>
      <c r="CD628">
        <v>12</v>
      </c>
      <c r="CE628">
        <v>12</v>
      </c>
      <c r="CF628" t="s">
        <v>5677</v>
      </c>
      <c r="CG628">
        <v>414</v>
      </c>
      <c r="CH628" t="s">
        <v>3339</v>
      </c>
      <c r="CI628" t="s">
        <v>8652</v>
      </c>
      <c r="CJ628">
        <v>5.56</v>
      </c>
      <c r="CK628">
        <v>1.8</v>
      </c>
    </row>
    <row r="629" spans="1:89" x14ac:dyDescent="0.35">
      <c r="A629" t="s">
        <v>6902</v>
      </c>
      <c r="B629">
        <v>628</v>
      </c>
      <c r="C629" t="s">
        <v>7778</v>
      </c>
      <c r="D629">
        <v>969</v>
      </c>
      <c r="E629">
        <v>2963.0479999999998</v>
      </c>
      <c r="F629">
        <v>10</v>
      </c>
      <c r="G629" t="s">
        <v>7798</v>
      </c>
      <c r="H629" t="s">
        <v>7773</v>
      </c>
      <c r="I629" t="s">
        <v>7810</v>
      </c>
      <c r="L629">
        <v>11</v>
      </c>
      <c r="M629">
        <v>5</v>
      </c>
      <c r="N629" t="s">
        <v>7678</v>
      </c>
      <c r="Q629" t="s">
        <v>7776</v>
      </c>
      <c r="R629" t="s">
        <v>3293</v>
      </c>
      <c r="S629" t="s">
        <v>7256</v>
      </c>
      <c r="T629" t="s">
        <v>7662</v>
      </c>
      <c r="U629" t="s">
        <v>7662</v>
      </c>
      <c r="V629">
        <v>5.56</v>
      </c>
      <c r="W629" t="s">
        <v>7869</v>
      </c>
      <c r="X629">
        <v>1.9</v>
      </c>
      <c r="Y629" t="s">
        <v>7774</v>
      </c>
      <c r="Z629" t="s">
        <v>7783</v>
      </c>
      <c r="AA629" t="s">
        <v>7774</v>
      </c>
      <c r="AE629" t="s">
        <v>5776</v>
      </c>
      <c r="AF629">
        <v>42.757971900000001</v>
      </c>
      <c r="AG629">
        <v>-82.037789239999995</v>
      </c>
      <c r="AH629">
        <v>201.7</v>
      </c>
      <c r="AI629">
        <v>290</v>
      </c>
      <c r="AK629">
        <v>15</v>
      </c>
      <c r="AL629">
        <v>986</v>
      </c>
      <c r="AM629">
        <v>18.042999999999999</v>
      </c>
      <c r="AN629">
        <v>-13.452999999999999</v>
      </c>
      <c r="BE629" t="s">
        <v>6901</v>
      </c>
      <c r="BF629" t="s">
        <v>6902</v>
      </c>
      <c r="BG629">
        <v>628</v>
      </c>
      <c r="BH629" t="s">
        <v>7810</v>
      </c>
      <c r="BI629" t="s">
        <v>7773</v>
      </c>
      <c r="BJ629">
        <v>628</v>
      </c>
      <c r="BK629">
        <v>3080</v>
      </c>
      <c r="BV629">
        <v>42.757971900000001</v>
      </c>
      <c r="BW629">
        <v>-82.037789239999995</v>
      </c>
      <c r="BX629">
        <v>4734460.7120000003</v>
      </c>
      <c r="BY629">
        <v>201.67699999999999</v>
      </c>
      <c r="BZ629">
        <v>8.1</v>
      </c>
      <c r="CA629" t="s">
        <v>8736</v>
      </c>
      <c r="CB629">
        <v>7</v>
      </c>
      <c r="CF629" t="s">
        <v>5672</v>
      </c>
      <c r="CG629">
        <v>414</v>
      </c>
      <c r="CH629" t="s">
        <v>3899</v>
      </c>
      <c r="CI629" t="s">
        <v>3899</v>
      </c>
      <c r="CJ629">
        <v>5.56</v>
      </c>
      <c r="CK629">
        <v>1.9</v>
      </c>
    </row>
    <row r="630" spans="1:89" x14ac:dyDescent="0.35">
      <c r="A630" t="s">
        <v>6904</v>
      </c>
      <c r="B630">
        <v>629</v>
      </c>
      <c r="C630" t="s">
        <v>7778</v>
      </c>
      <c r="D630">
        <v>971</v>
      </c>
      <c r="E630">
        <v>2969.375</v>
      </c>
      <c r="F630">
        <v>10</v>
      </c>
      <c r="G630" t="s">
        <v>7798</v>
      </c>
      <c r="H630" t="s">
        <v>7773</v>
      </c>
      <c r="I630" t="s">
        <v>7797</v>
      </c>
      <c r="J630">
        <v>10</v>
      </c>
      <c r="K630">
        <v>0.56000000000000005</v>
      </c>
      <c r="L630">
        <v>13</v>
      </c>
      <c r="M630">
        <v>4</v>
      </c>
      <c r="N630" t="s">
        <v>7870</v>
      </c>
      <c r="Q630" t="s">
        <v>7784</v>
      </c>
      <c r="R630" t="s">
        <v>7774</v>
      </c>
      <c r="S630" t="s">
        <v>7257</v>
      </c>
      <c r="T630" t="s">
        <v>7663</v>
      </c>
      <c r="U630" t="s">
        <v>7663</v>
      </c>
      <c r="V630">
        <v>5.56</v>
      </c>
      <c r="W630" t="s">
        <v>7871</v>
      </c>
      <c r="X630">
        <v>1.8</v>
      </c>
      <c r="Y630" t="s">
        <v>7774</v>
      </c>
      <c r="Z630" t="s">
        <v>7783</v>
      </c>
      <c r="AA630" t="s">
        <v>7774</v>
      </c>
      <c r="AB630">
        <v>15</v>
      </c>
      <c r="AC630">
        <v>15</v>
      </c>
      <c r="AD630">
        <v>8</v>
      </c>
      <c r="AE630" t="s">
        <v>5753</v>
      </c>
      <c r="AF630">
        <v>42.757914530000001</v>
      </c>
      <c r="AG630">
        <v>-82.037791540000001</v>
      </c>
      <c r="AH630">
        <v>201.7</v>
      </c>
      <c r="AI630">
        <v>290</v>
      </c>
      <c r="AK630">
        <v>15</v>
      </c>
      <c r="AL630">
        <v>986</v>
      </c>
      <c r="AM630">
        <v>6.2690000000000001</v>
      </c>
      <c r="AN630">
        <v>-262.58100000000002</v>
      </c>
      <c r="AO630">
        <v>2112</v>
      </c>
      <c r="AP630">
        <v>2113</v>
      </c>
      <c r="AS630">
        <v>1.23</v>
      </c>
      <c r="AT630">
        <v>1.23</v>
      </c>
      <c r="AV630">
        <v>2.14</v>
      </c>
      <c r="AW630">
        <v>2.14</v>
      </c>
      <c r="BC630">
        <v>0.56000000000000005</v>
      </c>
      <c r="BD630">
        <v>13</v>
      </c>
      <c r="BE630" t="s">
        <v>6903</v>
      </c>
      <c r="BF630" t="s">
        <v>6904</v>
      </c>
      <c r="BG630">
        <v>629</v>
      </c>
      <c r="BH630" t="s">
        <v>7797</v>
      </c>
      <c r="BI630" t="s">
        <v>7773</v>
      </c>
      <c r="BJ630">
        <v>629</v>
      </c>
      <c r="BK630">
        <v>3090</v>
      </c>
      <c r="BR630">
        <v>13</v>
      </c>
      <c r="BS630">
        <v>0.66</v>
      </c>
      <c r="BT630">
        <v>0.57999999999999996</v>
      </c>
      <c r="BU630">
        <v>0.57999999999999996</v>
      </c>
      <c r="BV630">
        <v>42.757914530000001</v>
      </c>
      <c r="BW630">
        <v>-82.037791540000001</v>
      </c>
      <c r="BX630">
        <v>4734454.3439999996</v>
      </c>
      <c r="BY630">
        <v>201.72300000000001</v>
      </c>
      <c r="BZ630">
        <v>155.19999999999999</v>
      </c>
      <c r="CA630" t="s">
        <v>8737</v>
      </c>
      <c r="CB630">
        <v>7</v>
      </c>
      <c r="CC630">
        <v>10</v>
      </c>
      <c r="CD630">
        <v>12</v>
      </c>
      <c r="CE630">
        <v>12</v>
      </c>
      <c r="CF630" t="s">
        <v>5677</v>
      </c>
      <c r="CG630">
        <v>414</v>
      </c>
      <c r="CH630" t="s">
        <v>3339</v>
      </c>
      <c r="CI630" t="s">
        <v>8652</v>
      </c>
      <c r="CJ630">
        <v>5.56</v>
      </c>
      <c r="CK630">
        <v>1.8</v>
      </c>
    </row>
    <row r="631" spans="1:89" x14ac:dyDescent="0.35">
      <c r="A631" t="s">
        <v>4936</v>
      </c>
      <c r="B631">
        <v>630</v>
      </c>
      <c r="C631" t="s">
        <v>7778</v>
      </c>
      <c r="D631">
        <v>973</v>
      </c>
      <c r="E631">
        <v>2981.884</v>
      </c>
      <c r="F631">
        <v>10</v>
      </c>
      <c r="G631" t="s">
        <v>7782</v>
      </c>
      <c r="H631" t="s">
        <v>7773</v>
      </c>
      <c r="I631" t="s">
        <v>5753</v>
      </c>
      <c r="J631">
        <v>10</v>
      </c>
      <c r="K631">
        <v>0.54</v>
      </c>
      <c r="L631">
        <v>7</v>
      </c>
      <c r="M631">
        <v>7</v>
      </c>
      <c r="N631" t="s">
        <v>7949</v>
      </c>
      <c r="Q631" t="s">
        <v>7784</v>
      </c>
      <c r="R631" t="s">
        <v>7774</v>
      </c>
      <c r="S631" t="s">
        <v>7258</v>
      </c>
      <c r="T631" t="s">
        <v>7435</v>
      </c>
      <c r="U631" t="s">
        <v>7435</v>
      </c>
      <c r="V631">
        <v>5.56</v>
      </c>
      <c r="W631" t="s">
        <v>7950</v>
      </c>
      <c r="X631">
        <v>1.8</v>
      </c>
      <c r="Y631" t="s">
        <v>7774</v>
      </c>
      <c r="Z631" t="s">
        <v>7789</v>
      </c>
      <c r="AA631" t="s">
        <v>7774</v>
      </c>
      <c r="AE631" t="s">
        <v>5859</v>
      </c>
      <c r="AF631">
        <v>42.757801090000001</v>
      </c>
      <c r="AG631">
        <v>-82.037797139999995</v>
      </c>
      <c r="AH631">
        <v>201.7</v>
      </c>
      <c r="AI631">
        <v>290</v>
      </c>
      <c r="AK631">
        <v>15</v>
      </c>
      <c r="AL631">
        <v>986</v>
      </c>
      <c r="AM631">
        <v>0.88100000000000001</v>
      </c>
      <c r="AN631">
        <v>419.93</v>
      </c>
      <c r="AO631">
        <v>2118</v>
      </c>
      <c r="AP631">
        <v>2118</v>
      </c>
      <c r="AS631">
        <v>1.24</v>
      </c>
      <c r="AT631">
        <v>1.24</v>
      </c>
      <c r="AV631">
        <v>2.15</v>
      </c>
      <c r="AW631">
        <v>2.15</v>
      </c>
      <c r="BC631">
        <v>0.54</v>
      </c>
      <c r="BD631">
        <v>7</v>
      </c>
      <c r="BE631" t="s">
        <v>2115</v>
      </c>
      <c r="BF631" t="s">
        <v>4936</v>
      </c>
      <c r="BG631">
        <v>630</v>
      </c>
      <c r="BH631" t="s">
        <v>5753</v>
      </c>
      <c r="BI631" t="s">
        <v>7773</v>
      </c>
      <c r="BJ631">
        <v>630</v>
      </c>
      <c r="BK631">
        <v>3100</v>
      </c>
      <c r="BT631">
        <v>0.57999999999999996</v>
      </c>
      <c r="BU631">
        <v>0.57999999999999996</v>
      </c>
      <c r="BV631">
        <v>42.757801090000001</v>
      </c>
      <c r="BW631">
        <v>-82.037797139999995</v>
      </c>
      <c r="BX631">
        <v>4734441.7520000003</v>
      </c>
      <c r="BY631">
        <v>201.70500000000001</v>
      </c>
      <c r="BZ631">
        <v>116.2</v>
      </c>
      <c r="CA631" t="s">
        <v>7664</v>
      </c>
      <c r="CB631">
        <v>7</v>
      </c>
      <c r="CD631">
        <v>12</v>
      </c>
      <c r="CE631">
        <v>12</v>
      </c>
      <c r="CF631" t="s">
        <v>5677</v>
      </c>
      <c r="CG631">
        <v>414</v>
      </c>
      <c r="CH631" t="s">
        <v>3290</v>
      </c>
      <c r="CI631" t="s">
        <v>7332</v>
      </c>
      <c r="CJ631">
        <v>5.56</v>
      </c>
      <c r="CK631">
        <v>1.8</v>
      </c>
    </row>
    <row r="632" spans="1:89" x14ac:dyDescent="0.35">
      <c r="A632" t="s">
        <v>4937</v>
      </c>
      <c r="B632">
        <v>631</v>
      </c>
      <c r="C632" t="s">
        <v>7778</v>
      </c>
      <c r="D632">
        <v>974</v>
      </c>
      <c r="E632">
        <v>2981.989</v>
      </c>
      <c r="F632">
        <v>10</v>
      </c>
      <c r="G632" t="s">
        <v>7782</v>
      </c>
      <c r="H632" t="s">
        <v>7773</v>
      </c>
      <c r="I632" t="s">
        <v>5753</v>
      </c>
      <c r="J632">
        <v>11</v>
      </c>
      <c r="K632">
        <v>0.61</v>
      </c>
      <c r="L632">
        <v>8</v>
      </c>
      <c r="M632">
        <v>6</v>
      </c>
      <c r="N632" t="s">
        <v>7951</v>
      </c>
      <c r="Q632" t="s">
        <v>7784</v>
      </c>
      <c r="R632" t="s">
        <v>7774</v>
      </c>
      <c r="S632" t="s">
        <v>7258</v>
      </c>
      <c r="T632" t="s">
        <v>7435</v>
      </c>
      <c r="U632" t="s">
        <v>7435</v>
      </c>
      <c r="V632">
        <v>5.56</v>
      </c>
      <c r="W632" t="s">
        <v>7950</v>
      </c>
      <c r="X632">
        <v>1.8</v>
      </c>
      <c r="Y632" t="s">
        <v>7774</v>
      </c>
      <c r="Z632" t="s">
        <v>7789</v>
      </c>
      <c r="AA632" t="s">
        <v>7774</v>
      </c>
      <c r="AE632" t="s">
        <v>5678</v>
      </c>
      <c r="AF632">
        <v>42.757800140000001</v>
      </c>
      <c r="AG632">
        <v>-82.037797190000006</v>
      </c>
      <c r="AH632">
        <v>201.7</v>
      </c>
      <c r="AI632">
        <v>290</v>
      </c>
      <c r="AK632">
        <v>15</v>
      </c>
      <c r="AL632">
        <v>986</v>
      </c>
      <c r="AM632">
        <v>0.98499999999999999</v>
      </c>
      <c r="AN632">
        <v>409.21899999999999</v>
      </c>
      <c r="AO632">
        <v>2116</v>
      </c>
      <c r="AP632">
        <v>2117</v>
      </c>
      <c r="AS632">
        <v>1.24</v>
      </c>
      <c r="AT632">
        <v>1.24</v>
      </c>
      <c r="AV632">
        <v>2.15</v>
      </c>
      <c r="AW632">
        <v>2.15</v>
      </c>
      <c r="BC632">
        <v>0.61</v>
      </c>
      <c r="BD632">
        <v>8</v>
      </c>
      <c r="BE632" t="s">
        <v>2116</v>
      </c>
      <c r="BF632" t="s">
        <v>4937</v>
      </c>
      <c r="BG632">
        <v>631</v>
      </c>
      <c r="BH632" t="s">
        <v>5753</v>
      </c>
      <c r="BI632" t="s">
        <v>7773</v>
      </c>
      <c r="BJ632">
        <v>631</v>
      </c>
      <c r="BK632">
        <v>3100</v>
      </c>
      <c r="BR632">
        <v>13</v>
      </c>
      <c r="BS632">
        <v>0.66</v>
      </c>
      <c r="BT632">
        <v>0.57999999999999996</v>
      </c>
      <c r="BU632">
        <v>0.57999999999999996</v>
      </c>
      <c r="BV632">
        <v>42.757800140000001</v>
      </c>
      <c r="BW632">
        <v>-82.037797190000006</v>
      </c>
      <c r="BX632">
        <v>4734441.6469999999</v>
      </c>
      <c r="BY632">
        <v>201.70400000000001</v>
      </c>
      <c r="BZ632">
        <v>111.7</v>
      </c>
      <c r="CA632" t="s">
        <v>7389</v>
      </c>
      <c r="CB632">
        <v>7</v>
      </c>
      <c r="CC632">
        <v>10</v>
      </c>
      <c r="CD632">
        <v>12</v>
      </c>
      <c r="CE632">
        <v>12</v>
      </c>
      <c r="CF632" t="s">
        <v>5677</v>
      </c>
      <c r="CG632">
        <v>414</v>
      </c>
      <c r="CH632" t="s">
        <v>3290</v>
      </c>
      <c r="CI632" t="s">
        <v>7332</v>
      </c>
      <c r="CJ632">
        <v>5.56</v>
      </c>
      <c r="CK632">
        <v>1.8</v>
      </c>
    </row>
    <row r="633" spans="1:89" x14ac:dyDescent="0.35">
      <c r="A633" t="s">
        <v>4938</v>
      </c>
      <c r="B633">
        <v>632</v>
      </c>
      <c r="C633" t="s">
        <v>7778</v>
      </c>
      <c r="D633">
        <v>975</v>
      </c>
      <c r="E633">
        <v>2982.0729999999999</v>
      </c>
      <c r="F633">
        <v>10</v>
      </c>
      <c r="G633" t="s">
        <v>7782</v>
      </c>
      <c r="H633" t="s">
        <v>7773</v>
      </c>
      <c r="I633" t="s">
        <v>5753</v>
      </c>
      <c r="J633">
        <v>10</v>
      </c>
      <c r="K633">
        <v>0.56000000000000005</v>
      </c>
      <c r="L633">
        <v>8</v>
      </c>
      <c r="M633">
        <v>7</v>
      </c>
      <c r="N633" t="s">
        <v>7951</v>
      </c>
      <c r="P633">
        <v>54</v>
      </c>
      <c r="Q633" t="s">
        <v>7784</v>
      </c>
      <c r="R633" t="s">
        <v>7774</v>
      </c>
      <c r="S633" t="s">
        <v>7258</v>
      </c>
      <c r="T633" t="s">
        <v>7435</v>
      </c>
      <c r="U633" t="s">
        <v>7435</v>
      </c>
      <c r="V633">
        <v>5.56</v>
      </c>
      <c r="W633" t="s">
        <v>7950</v>
      </c>
      <c r="X633">
        <v>1.8</v>
      </c>
      <c r="Y633" t="s">
        <v>7774</v>
      </c>
      <c r="Z633" t="s">
        <v>7789</v>
      </c>
      <c r="AA633" t="s">
        <v>7774</v>
      </c>
      <c r="AE633" t="s">
        <v>5678</v>
      </c>
      <c r="AF633">
        <v>42.757799380000002</v>
      </c>
      <c r="AG633">
        <v>-82.037797229999995</v>
      </c>
      <c r="AH633">
        <v>201.7</v>
      </c>
      <c r="AI633">
        <v>290</v>
      </c>
      <c r="AK633">
        <v>15</v>
      </c>
      <c r="AL633">
        <v>986</v>
      </c>
      <c r="AM633">
        <v>1.069</v>
      </c>
      <c r="AN633">
        <v>408.70400000000001</v>
      </c>
      <c r="AO633">
        <v>2117</v>
      </c>
      <c r="AP633">
        <v>2117</v>
      </c>
      <c r="AS633">
        <v>1.24</v>
      </c>
      <c r="AT633">
        <v>1.24</v>
      </c>
      <c r="AV633">
        <v>2.15</v>
      </c>
      <c r="AW633">
        <v>2.15</v>
      </c>
      <c r="BC633">
        <v>0.56000000000000005</v>
      </c>
      <c r="BD633">
        <v>8</v>
      </c>
      <c r="BE633" t="s">
        <v>2117</v>
      </c>
      <c r="BF633" t="s">
        <v>4938</v>
      </c>
      <c r="BG633">
        <v>632</v>
      </c>
      <c r="BH633" t="s">
        <v>5753</v>
      </c>
      <c r="BI633" t="s">
        <v>7773</v>
      </c>
      <c r="BJ633">
        <v>632</v>
      </c>
      <c r="BK633">
        <v>3100</v>
      </c>
      <c r="BL633">
        <v>976</v>
      </c>
      <c r="BM633">
        <v>54</v>
      </c>
      <c r="BR633">
        <v>13</v>
      </c>
      <c r="BS633">
        <v>0.66</v>
      </c>
      <c r="BT633">
        <v>0.57999999999999996</v>
      </c>
      <c r="BU633">
        <v>0.57999999999999996</v>
      </c>
      <c r="BV633">
        <v>42.757799380000002</v>
      </c>
      <c r="BW633">
        <v>-82.037797229999995</v>
      </c>
      <c r="BX633">
        <v>4734441.5630000001</v>
      </c>
      <c r="BY633">
        <v>201.70400000000001</v>
      </c>
      <c r="BZ633">
        <v>111.5</v>
      </c>
      <c r="CA633" t="s">
        <v>7389</v>
      </c>
      <c r="CB633">
        <v>7</v>
      </c>
      <c r="CC633">
        <v>10</v>
      </c>
      <c r="CD633">
        <v>12</v>
      </c>
      <c r="CE633">
        <v>12</v>
      </c>
      <c r="CF633" t="s">
        <v>5677</v>
      </c>
      <c r="CG633">
        <v>414</v>
      </c>
      <c r="CH633" t="s">
        <v>3290</v>
      </c>
      <c r="CI633" t="s">
        <v>7332</v>
      </c>
      <c r="CJ633">
        <v>5.56</v>
      </c>
      <c r="CK633">
        <v>1.8</v>
      </c>
    </row>
    <row r="634" spans="1:89" hidden="1" x14ac:dyDescent="0.35">
      <c r="A634" t="s">
        <v>4939</v>
      </c>
      <c r="B634">
        <v>633</v>
      </c>
      <c r="C634" t="s">
        <v>7778</v>
      </c>
      <c r="D634">
        <v>976</v>
      </c>
      <c r="E634">
        <v>2982.0859999999998</v>
      </c>
      <c r="F634">
        <v>10</v>
      </c>
      <c r="G634" t="s">
        <v>7782</v>
      </c>
      <c r="H634" t="s">
        <v>7773</v>
      </c>
      <c r="I634" t="s">
        <v>7852</v>
      </c>
      <c r="J634">
        <v>10</v>
      </c>
      <c r="K634">
        <v>0.57999999999999996</v>
      </c>
      <c r="L634">
        <v>34</v>
      </c>
      <c r="M634">
        <v>20</v>
      </c>
      <c r="N634" t="s">
        <v>7952</v>
      </c>
      <c r="P634">
        <v>54</v>
      </c>
      <c r="Q634" t="s">
        <v>7784</v>
      </c>
      <c r="R634" t="s">
        <v>7774</v>
      </c>
      <c r="S634" t="s">
        <v>7258</v>
      </c>
      <c r="T634" t="s">
        <v>7435</v>
      </c>
      <c r="U634" t="s">
        <v>7435</v>
      </c>
      <c r="V634">
        <v>5.56</v>
      </c>
      <c r="W634" t="s">
        <v>7950</v>
      </c>
      <c r="X634">
        <v>1.8</v>
      </c>
      <c r="Y634" t="s">
        <v>7774</v>
      </c>
      <c r="Z634" t="s">
        <v>7788</v>
      </c>
      <c r="AA634" t="s">
        <v>7774</v>
      </c>
      <c r="AE634" t="s">
        <v>5939</v>
      </c>
      <c r="AF634">
        <v>42.757799380000002</v>
      </c>
      <c r="AG634">
        <v>-82.037797229999995</v>
      </c>
      <c r="AH634">
        <v>201.7</v>
      </c>
      <c r="AI634">
        <v>290</v>
      </c>
      <c r="AK634">
        <v>15</v>
      </c>
      <c r="AL634">
        <v>986</v>
      </c>
      <c r="AM634">
        <v>1.069</v>
      </c>
      <c r="AN634">
        <v>395.13499999999999</v>
      </c>
      <c r="AO634">
        <v>2088</v>
      </c>
      <c r="AP634">
        <v>2084</v>
      </c>
      <c r="AS634">
        <v>1.22</v>
      </c>
      <c r="AT634">
        <v>1.22</v>
      </c>
      <c r="AV634">
        <v>2.11</v>
      </c>
      <c r="AW634">
        <v>2.12</v>
      </c>
      <c r="BC634">
        <v>0.45</v>
      </c>
      <c r="BD634">
        <v>34</v>
      </c>
      <c r="BE634" t="s">
        <v>8738</v>
      </c>
      <c r="BF634" t="s">
        <v>4939</v>
      </c>
      <c r="BG634">
        <v>633</v>
      </c>
      <c r="BH634" t="s">
        <v>7852</v>
      </c>
      <c r="BI634" t="s">
        <v>7773</v>
      </c>
      <c r="BJ634">
        <v>633</v>
      </c>
      <c r="BK634">
        <v>3100</v>
      </c>
      <c r="BL634">
        <v>976</v>
      </c>
      <c r="BM634">
        <v>54</v>
      </c>
      <c r="BN634" t="s">
        <v>8660</v>
      </c>
      <c r="BR634">
        <v>13</v>
      </c>
      <c r="BS634">
        <v>0.66</v>
      </c>
      <c r="BT634">
        <v>0.59</v>
      </c>
      <c r="BU634">
        <v>0.59</v>
      </c>
      <c r="BV634">
        <v>42.757799380000002</v>
      </c>
      <c r="BW634">
        <v>-82.037797229999995</v>
      </c>
      <c r="BX634">
        <v>4734441.5630000001</v>
      </c>
      <c r="BY634">
        <v>201.70400000000001</v>
      </c>
      <c r="BZ634">
        <v>105.8</v>
      </c>
      <c r="CA634" t="s">
        <v>7665</v>
      </c>
      <c r="CB634">
        <v>7</v>
      </c>
      <c r="CC634">
        <v>10</v>
      </c>
      <c r="CD634">
        <v>11</v>
      </c>
      <c r="CE634">
        <v>12</v>
      </c>
      <c r="CF634" t="s">
        <v>5677</v>
      </c>
      <c r="CG634">
        <v>414</v>
      </c>
      <c r="CH634" t="s">
        <v>5823</v>
      </c>
      <c r="CI634" t="s">
        <v>8661</v>
      </c>
      <c r="CJ634">
        <v>5.56</v>
      </c>
    </row>
    <row r="635" spans="1:89" x14ac:dyDescent="0.35">
      <c r="A635" t="s">
        <v>4939</v>
      </c>
      <c r="B635">
        <v>634</v>
      </c>
      <c r="C635" t="s">
        <v>7778</v>
      </c>
      <c r="D635">
        <v>977</v>
      </c>
      <c r="E635">
        <v>2982.0970000000002</v>
      </c>
      <c r="F635">
        <v>10</v>
      </c>
      <c r="G635" t="s">
        <v>7782</v>
      </c>
      <c r="H635" t="s">
        <v>7773</v>
      </c>
      <c r="I635" t="s">
        <v>5753</v>
      </c>
      <c r="J635">
        <v>10</v>
      </c>
      <c r="K635">
        <v>0.57999999999999996</v>
      </c>
      <c r="L635">
        <v>11</v>
      </c>
      <c r="M635">
        <v>8</v>
      </c>
      <c r="N635" t="s">
        <v>7636</v>
      </c>
      <c r="P635">
        <v>54</v>
      </c>
      <c r="Q635" t="s">
        <v>7784</v>
      </c>
      <c r="R635" t="s">
        <v>7774</v>
      </c>
      <c r="S635" t="s">
        <v>7258</v>
      </c>
      <c r="T635" t="s">
        <v>7435</v>
      </c>
      <c r="U635" t="s">
        <v>7435</v>
      </c>
      <c r="V635">
        <v>5.56</v>
      </c>
      <c r="W635" t="s">
        <v>7950</v>
      </c>
      <c r="X635">
        <v>1.8</v>
      </c>
      <c r="Y635" t="s">
        <v>7774</v>
      </c>
      <c r="Z635" t="s">
        <v>7783</v>
      </c>
      <c r="AA635" t="s">
        <v>7774</v>
      </c>
      <c r="AE635" t="s">
        <v>5678</v>
      </c>
      <c r="AF635">
        <v>42.757799179999999</v>
      </c>
      <c r="AG635">
        <v>-82.037797240000003</v>
      </c>
      <c r="AH635">
        <v>201.7</v>
      </c>
      <c r="AI635">
        <v>290</v>
      </c>
      <c r="AK635">
        <v>15</v>
      </c>
      <c r="AL635">
        <v>986</v>
      </c>
      <c r="AM635">
        <v>1.0920000000000001</v>
      </c>
      <c r="AN635">
        <v>395.13499999999999</v>
      </c>
      <c r="AO635">
        <v>2114</v>
      </c>
      <c r="AP635">
        <v>2115</v>
      </c>
      <c r="AS635">
        <v>1.23</v>
      </c>
      <c r="AT635">
        <v>1.23</v>
      </c>
      <c r="AV635">
        <v>2.14</v>
      </c>
      <c r="AW635">
        <v>2.14</v>
      </c>
      <c r="BC635">
        <v>0.57999999999999996</v>
      </c>
      <c r="BD635">
        <v>11</v>
      </c>
      <c r="BE635" t="s">
        <v>2118</v>
      </c>
      <c r="BF635" t="s">
        <v>4939</v>
      </c>
      <c r="BG635">
        <v>634</v>
      </c>
      <c r="BH635" t="s">
        <v>5753</v>
      </c>
      <c r="BI635" t="s">
        <v>7773</v>
      </c>
      <c r="BJ635">
        <v>634</v>
      </c>
      <c r="BK635">
        <v>3100</v>
      </c>
      <c r="BL635">
        <v>976</v>
      </c>
      <c r="BM635">
        <v>54</v>
      </c>
      <c r="BR635">
        <v>13</v>
      </c>
      <c r="BS635">
        <v>0.66</v>
      </c>
      <c r="BT635">
        <v>0.57999999999999996</v>
      </c>
      <c r="BU635">
        <v>0.57999999999999996</v>
      </c>
      <c r="BV635">
        <v>42.757799179999999</v>
      </c>
      <c r="BW635">
        <v>-82.037797240000003</v>
      </c>
      <c r="BX635">
        <v>4734441.54</v>
      </c>
      <c r="BY635">
        <v>201.70400000000001</v>
      </c>
      <c r="BZ635">
        <v>105.8</v>
      </c>
      <c r="CA635" t="s">
        <v>7665</v>
      </c>
      <c r="CB635">
        <v>7</v>
      </c>
      <c r="CC635">
        <v>10</v>
      </c>
      <c r="CD635">
        <v>12</v>
      </c>
      <c r="CE635">
        <v>12</v>
      </c>
      <c r="CF635" t="s">
        <v>5677</v>
      </c>
      <c r="CG635">
        <v>414</v>
      </c>
      <c r="CH635" t="s">
        <v>3290</v>
      </c>
      <c r="CI635" t="s">
        <v>7332</v>
      </c>
      <c r="CJ635">
        <v>5.56</v>
      </c>
      <c r="CK635">
        <v>1.8</v>
      </c>
    </row>
    <row r="636" spans="1:89" x14ac:dyDescent="0.35">
      <c r="A636" t="s">
        <v>4940</v>
      </c>
      <c r="B636">
        <v>635</v>
      </c>
      <c r="C636" t="s">
        <v>7778</v>
      </c>
      <c r="D636">
        <v>978</v>
      </c>
      <c r="E636">
        <v>2982.473</v>
      </c>
      <c r="F636">
        <v>10</v>
      </c>
      <c r="G636" t="s">
        <v>7782</v>
      </c>
      <c r="H636" t="s">
        <v>7773</v>
      </c>
      <c r="I636" t="s">
        <v>5753</v>
      </c>
      <c r="J636">
        <v>10</v>
      </c>
      <c r="K636">
        <v>0.55000000000000004</v>
      </c>
      <c r="L636">
        <v>7</v>
      </c>
      <c r="M636">
        <v>7</v>
      </c>
      <c r="N636" t="s">
        <v>7951</v>
      </c>
      <c r="Q636" t="s">
        <v>7784</v>
      </c>
      <c r="R636" t="s">
        <v>7774</v>
      </c>
      <c r="S636" t="s">
        <v>7258</v>
      </c>
      <c r="T636" t="s">
        <v>7435</v>
      </c>
      <c r="U636" t="s">
        <v>7435</v>
      </c>
      <c r="V636">
        <v>5.56</v>
      </c>
      <c r="W636" t="s">
        <v>7950</v>
      </c>
      <c r="X636">
        <v>1.8</v>
      </c>
      <c r="Y636" t="s">
        <v>7774</v>
      </c>
      <c r="Z636" t="s">
        <v>7789</v>
      </c>
      <c r="AA636" t="s">
        <v>7774</v>
      </c>
      <c r="AE636" t="s">
        <v>5859</v>
      </c>
      <c r="AF636">
        <v>42.75779575</v>
      </c>
      <c r="AG636">
        <v>-82.037797420000004</v>
      </c>
      <c r="AH636">
        <v>201.7</v>
      </c>
      <c r="AI636">
        <v>290</v>
      </c>
      <c r="AK636">
        <v>15</v>
      </c>
      <c r="AL636">
        <v>986</v>
      </c>
      <c r="AM636">
        <v>1.47</v>
      </c>
      <c r="AN636">
        <v>408.315</v>
      </c>
      <c r="AO636">
        <v>2118</v>
      </c>
      <c r="AP636">
        <v>2118</v>
      </c>
      <c r="AS636">
        <v>1.24</v>
      </c>
      <c r="AT636">
        <v>1.24</v>
      </c>
      <c r="AV636">
        <v>2.15</v>
      </c>
      <c r="AW636">
        <v>2.15</v>
      </c>
      <c r="BC636">
        <v>0.55000000000000004</v>
      </c>
      <c r="BD636">
        <v>7</v>
      </c>
      <c r="BE636" t="s">
        <v>2119</v>
      </c>
      <c r="BF636" t="s">
        <v>4940</v>
      </c>
      <c r="BG636">
        <v>635</v>
      </c>
      <c r="BH636" t="s">
        <v>5753</v>
      </c>
      <c r="BI636" t="s">
        <v>7773</v>
      </c>
      <c r="BJ636">
        <v>635</v>
      </c>
      <c r="BK636">
        <v>3100</v>
      </c>
      <c r="BT636">
        <v>0.57999999999999996</v>
      </c>
      <c r="BU636">
        <v>0.57999999999999996</v>
      </c>
      <c r="BV636">
        <v>42.75779575</v>
      </c>
      <c r="BW636">
        <v>-82.037797420000004</v>
      </c>
      <c r="BX636">
        <v>4734441.16</v>
      </c>
      <c r="BY636">
        <v>201.703</v>
      </c>
      <c r="BZ636">
        <v>111.3</v>
      </c>
      <c r="CA636" t="s">
        <v>7389</v>
      </c>
      <c r="CB636">
        <v>7</v>
      </c>
      <c r="CD636">
        <v>12</v>
      </c>
      <c r="CE636">
        <v>12</v>
      </c>
      <c r="CF636" t="s">
        <v>5677</v>
      </c>
      <c r="CG636">
        <v>414</v>
      </c>
      <c r="CH636" t="s">
        <v>3290</v>
      </c>
      <c r="CI636" t="s">
        <v>7332</v>
      </c>
      <c r="CJ636">
        <v>5.56</v>
      </c>
      <c r="CK636">
        <v>1.8</v>
      </c>
    </row>
    <row r="637" spans="1:89" x14ac:dyDescent="0.35">
      <c r="A637" t="s">
        <v>4941</v>
      </c>
      <c r="B637">
        <v>636</v>
      </c>
      <c r="C637" t="s">
        <v>7778</v>
      </c>
      <c r="D637">
        <v>979</v>
      </c>
      <c r="E637">
        <v>2982.7330000000002</v>
      </c>
      <c r="F637">
        <v>10</v>
      </c>
      <c r="G637" t="s">
        <v>7782</v>
      </c>
      <c r="H637" t="s">
        <v>7773</v>
      </c>
      <c r="I637" t="s">
        <v>5753</v>
      </c>
      <c r="J637">
        <v>12</v>
      </c>
      <c r="K637">
        <v>0.66</v>
      </c>
      <c r="L637">
        <v>8</v>
      </c>
      <c r="M637">
        <v>8</v>
      </c>
      <c r="N637" t="s">
        <v>7635</v>
      </c>
      <c r="Q637" t="s">
        <v>7784</v>
      </c>
      <c r="R637" t="s">
        <v>7774</v>
      </c>
      <c r="S637" t="s">
        <v>7258</v>
      </c>
      <c r="T637" t="s">
        <v>7435</v>
      </c>
      <c r="U637" t="s">
        <v>7435</v>
      </c>
      <c r="V637">
        <v>5.56</v>
      </c>
      <c r="W637" t="s">
        <v>7950</v>
      </c>
      <c r="X637">
        <v>1.8</v>
      </c>
      <c r="Y637" t="s">
        <v>7774</v>
      </c>
      <c r="Z637" t="s">
        <v>7789</v>
      </c>
      <c r="AA637" t="s">
        <v>7774</v>
      </c>
      <c r="AE637" t="s">
        <v>5678</v>
      </c>
      <c r="AF637">
        <v>42.757793399999997</v>
      </c>
      <c r="AG637">
        <v>-82.037797549999993</v>
      </c>
      <c r="AH637">
        <v>201.7</v>
      </c>
      <c r="AI637">
        <v>290</v>
      </c>
      <c r="AK637">
        <v>15</v>
      </c>
      <c r="AL637">
        <v>986</v>
      </c>
      <c r="AM637">
        <v>1.7290000000000001</v>
      </c>
      <c r="AN637">
        <v>393.94600000000003</v>
      </c>
      <c r="AO637">
        <v>2116</v>
      </c>
      <c r="AP637">
        <v>2117</v>
      </c>
      <c r="AS637">
        <v>1.24</v>
      </c>
      <c r="AT637">
        <v>1.24</v>
      </c>
      <c r="AV637">
        <v>2.15</v>
      </c>
      <c r="AW637">
        <v>2.15</v>
      </c>
      <c r="BC637">
        <v>0.66</v>
      </c>
      <c r="BD637">
        <v>8</v>
      </c>
      <c r="BE637" t="s">
        <v>2120</v>
      </c>
      <c r="BF637" t="s">
        <v>4941</v>
      </c>
      <c r="BG637">
        <v>636</v>
      </c>
      <c r="BH637" t="s">
        <v>5753</v>
      </c>
      <c r="BI637" t="s">
        <v>7773</v>
      </c>
      <c r="BJ637">
        <v>636</v>
      </c>
      <c r="BK637">
        <v>3100</v>
      </c>
      <c r="BR637">
        <v>13</v>
      </c>
      <c r="BS637">
        <v>0.66</v>
      </c>
      <c r="BT637">
        <v>0.57999999999999996</v>
      </c>
      <c r="BU637">
        <v>0.57999999999999996</v>
      </c>
      <c r="BV637">
        <v>42.757793399999997</v>
      </c>
      <c r="BW637">
        <v>-82.037797549999993</v>
      </c>
      <c r="BX637">
        <v>4734440.8990000002</v>
      </c>
      <c r="BY637">
        <v>201.702</v>
      </c>
      <c r="BZ637">
        <v>105.3</v>
      </c>
      <c r="CA637" t="s">
        <v>7666</v>
      </c>
      <c r="CB637">
        <v>7</v>
      </c>
      <c r="CC637">
        <v>10</v>
      </c>
      <c r="CD637">
        <v>12</v>
      </c>
      <c r="CE637">
        <v>12</v>
      </c>
      <c r="CF637" t="s">
        <v>5677</v>
      </c>
      <c r="CG637">
        <v>414</v>
      </c>
      <c r="CH637" t="s">
        <v>3290</v>
      </c>
      <c r="CI637" t="s">
        <v>7332</v>
      </c>
      <c r="CJ637">
        <v>5.56</v>
      </c>
      <c r="CK637">
        <v>1.8</v>
      </c>
    </row>
    <row r="638" spans="1:89" x14ac:dyDescent="0.35">
      <c r="A638" t="s">
        <v>4942</v>
      </c>
      <c r="B638">
        <v>637</v>
      </c>
      <c r="C638" t="s">
        <v>7778</v>
      </c>
      <c r="D638">
        <v>980</v>
      </c>
      <c r="E638">
        <v>2984.39</v>
      </c>
      <c r="F638">
        <v>10</v>
      </c>
      <c r="G638" t="s">
        <v>7782</v>
      </c>
      <c r="H638" t="s">
        <v>7773</v>
      </c>
      <c r="I638" t="s">
        <v>5753</v>
      </c>
      <c r="J638">
        <v>10</v>
      </c>
      <c r="K638">
        <v>0.56999999999999995</v>
      </c>
      <c r="L638">
        <v>7</v>
      </c>
      <c r="M638">
        <v>10</v>
      </c>
      <c r="N638" t="s">
        <v>7953</v>
      </c>
      <c r="Q638" t="s">
        <v>7784</v>
      </c>
      <c r="R638" t="s">
        <v>7774</v>
      </c>
      <c r="S638" t="s">
        <v>7258</v>
      </c>
      <c r="T638" t="s">
        <v>7435</v>
      </c>
      <c r="U638" t="s">
        <v>7435</v>
      </c>
      <c r="V638">
        <v>5.56</v>
      </c>
      <c r="W638" t="s">
        <v>7950</v>
      </c>
      <c r="X638">
        <v>1.8</v>
      </c>
      <c r="Y638" t="s">
        <v>7774</v>
      </c>
      <c r="Z638" t="s">
        <v>7789</v>
      </c>
      <c r="AA638" t="s">
        <v>7774</v>
      </c>
      <c r="AE638" t="s">
        <v>5678</v>
      </c>
      <c r="AF638">
        <v>42.757778369999997</v>
      </c>
      <c r="AG638">
        <v>-82.037798370000004</v>
      </c>
      <c r="AH638">
        <v>201.7</v>
      </c>
      <c r="AI638">
        <v>290</v>
      </c>
      <c r="AK638">
        <v>15</v>
      </c>
      <c r="AL638">
        <v>986</v>
      </c>
      <c r="AM638">
        <v>3.3860000000000001</v>
      </c>
      <c r="AN638">
        <v>415.92099999999999</v>
      </c>
      <c r="AO638">
        <v>2117</v>
      </c>
      <c r="AP638">
        <v>2118</v>
      </c>
      <c r="AS638">
        <v>1.24</v>
      </c>
      <c r="AT638">
        <v>1.24</v>
      </c>
      <c r="AV638">
        <v>2.15</v>
      </c>
      <c r="AW638">
        <v>2.15</v>
      </c>
      <c r="BC638">
        <v>0.56999999999999995</v>
      </c>
      <c r="BD638">
        <v>7</v>
      </c>
      <c r="BE638" t="s">
        <v>2121</v>
      </c>
      <c r="BF638" t="s">
        <v>4942</v>
      </c>
      <c r="BG638">
        <v>637</v>
      </c>
      <c r="BH638" t="s">
        <v>5753</v>
      </c>
      <c r="BI638" t="s">
        <v>7773</v>
      </c>
      <c r="BJ638">
        <v>637</v>
      </c>
      <c r="BK638">
        <v>3100</v>
      </c>
      <c r="BR638">
        <v>13</v>
      </c>
      <c r="BS638">
        <v>0.66</v>
      </c>
      <c r="BT638">
        <v>0.57999999999999996</v>
      </c>
      <c r="BU638">
        <v>0.57999999999999996</v>
      </c>
      <c r="BV638">
        <v>42.757778369999997</v>
      </c>
      <c r="BW638">
        <v>-82.037798370000004</v>
      </c>
      <c r="BX638">
        <v>4734439.2319999998</v>
      </c>
      <c r="BY638">
        <v>201.70400000000001</v>
      </c>
      <c r="BZ638">
        <v>114.5</v>
      </c>
      <c r="CA638" t="s">
        <v>7667</v>
      </c>
      <c r="CB638">
        <v>7</v>
      </c>
      <c r="CC638">
        <v>10</v>
      </c>
      <c r="CD638">
        <v>12</v>
      </c>
      <c r="CE638">
        <v>12</v>
      </c>
      <c r="CF638" t="s">
        <v>5677</v>
      </c>
      <c r="CG638">
        <v>414</v>
      </c>
      <c r="CH638" t="s">
        <v>3290</v>
      </c>
      <c r="CI638" t="s">
        <v>7332</v>
      </c>
      <c r="CJ638">
        <v>5.56</v>
      </c>
      <c r="CK638">
        <v>1.8</v>
      </c>
    </row>
    <row r="639" spans="1:89" x14ac:dyDescent="0.35">
      <c r="A639" t="s">
        <v>6921</v>
      </c>
      <c r="B639">
        <v>638</v>
      </c>
      <c r="C639" t="s">
        <v>7778</v>
      </c>
      <c r="D639">
        <v>983</v>
      </c>
      <c r="E639">
        <v>3004.404</v>
      </c>
      <c r="F639">
        <v>10</v>
      </c>
      <c r="G639" t="s">
        <v>7798</v>
      </c>
      <c r="H639" t="s">
        <v>7773</v>
      </c>
      <c r="I639" t="s">
        <v>7797</v>
      </c>
      <c r="J639">
        <v>10</v>
      </c>
      <c r="K639">
        <v>0.56000000000000005</v>
      </c>
      <c r="L639">
        <v>11</v>
      </c>
      <c r="M639">
        <v>4</v>
      </c>
      <c r="N639" t="s">
        <v>7872</v>
      </c>
      <c r="Q639" t="s">
        <v>7784</v>
      </c>
      <c r="R639" t="s">
        <v>7774</v>
      </c>
      <c r="S639" t="s">
        <v>7259</v>
      </c>
      <c r="T639" t="s">
        <v>7387</v>
      </c>
      <c r="U639" t="s">
        <v>7387</v>
      </c>
      <c r="V639">
        <v>5.56</v>
      </c>
      <c r="W639" t="s">
        <v>7873</v>
      </c>
      <c r="X639">
        <v>1.9</v>
      </c>
      <c r="Y639" t="s">
        <v>7774</v>
      </c>
      <c r="Z639" t="s">
        <v>7783</v>
      </c>
      <c r="AA639" t="s">
        <v>7774</v>
      </c>
      <c r="AB639">
        <v>15</v>
      </c>
      <c r="AC639">
        <v>15</v>
      </c>
      <c r="AD639">
        <v>8</v>
      </c>
      <c r="AE639" t="s">
        <v>5753</v>
      </c>
      <c r="AF639">
        <v>42.757597099999998</v>
      </c>
      <c r="AG639">
        <v>-82.037807839999999</v>
      </c>
      <c r="AH639">
        <v>201.8</v>
      </c>
      <c r="AI639">
        <v>290</v>
      </c>
      <c r="AK639">
        <v>15</v>
      </c>
      <c r="AL639">
        <v>986</v>
      </c>
      <c r="AM639">
        <v>5.9989999999999997</v>
      </c>
      <c r="AN639">
        <v>-409.14499999999998</v>
      </c>
      <c r="AO639">
        <v>2114</v>
      </c>
      <c r="AP639">
        <v>2115</v>
      </c>
      <c r="AS639">
        <v>1.23</v>
      </c>
      <c r="AT639">
        <v>1.23</v>
      </c>
      <c r="AV639">
        <v>2.14</v>
      </c>
      <c r="AW639">
        <v>2.14</v>
      </c>
      <c r="BC639">
        <v>0.56000000000000005</v>
      </c>
      <c r="BD639">
        <v>11</v>
      </c>
      <c r="BE639" t="s">
        <v>6920</v>
      </c>
      <c r="BF639" t="s">
        <v>6921</v>
      </c>
      <c r="BG639">
        <v>638</v>
      </c>
      <c r="BH639" t="s">
        <v>7797</v>
      </c>
      <c r="BI639" t="s">
        <v>7773</v>
      </c>
      <c r="BJ639">
        <v>638</v>
      </c>
      <c r="BK639">
        <v>3110</v>
      </c>
      <c r="BR639">
        <v>13</v>
      </c>
      <c r="BS639">
        <v>0.66</v>
      </c>
      <c r="BT639">
        <v>0.57999999999999996</v>
      </c>
      <c r="BU639">
        <v>0.57999999999999996</v>
      </c>
      <c r="BV639">
        <v>42.757597099999998</v>
      </c>
      <c r="BW639">
        <v>-82.037807839999999</v>
      </c>
      <c r="BX639">
        <v>4734419.1119999997</v>
      </c>
      <c r="BY639">
        <v>201.75299999999999</v>
      </c>
      <c r="BZ639">
        <v>244.2</v>
      </c>
      <c r="CA639" t="s">
        <v>7668</v>
      </c>
      <c r="CB639">
        <v>7</v>
      </c>
      <c r="CC639">
        <v>10</v>
      </c>
      <c r="CD639">
        <v>12</v>
      </c>
      <c r="CE639">
        <v>12</v>
      </c>
      <c r="CF639" t="s">
        <v>5677</v>
      </c>
      <c r="CG639">
        <v>414</v>
      </c>
      <c r="CH639" t="s">
        <v>3339</v>
      </c>
      <c r="CI639" t="s">
        <v>8652</v>
      </c>
      <c r="CJ639">
        <v>5.56</v>
      </c>
      <c r="CK639">
        <v>1.9</v>
      </c>
    </row>
    <row r="640" spans="1:89" x14ac:dyDescent="0.35">
      <c r="A640" t="s">
        <v>6923</v>
      </c>
      <c r="B640">
        <v>639</v>
      </c>
      <c r="C640" t="s">
        <v>7778</v>
      </c>
      <c r="D640">
        <v>984</v>
      </c>
      <c r="E640">
        <v>3007.02</v>
      </c>
      <c r="F640">
        <v>10</v>
      </c>
      <c r="G640" t="s">
        <v>7798</v>
      </c>
      <c r="H640" t="s">
        <v>7773</v>
      </c>
      <c r="I640" t="s">
        <v>7797</v>
      </c>
      <c r="J640">
        <v>10</v>
      </c>
      <c r="K640">
        <v>0.56000000000000005</v>
      </c>
      <c r="L640">
        <v>10</v>
      </c>
      <c r="M640">
        <v>4</v>
      </c>
      <c r="N640" t="s">
        <v>7872</v>
      </c>
      <c r="Q640" t="s">
        <v>7784</v>
      </c>
      <c r="R640" t="s">
        <v>7774</v>
      </c>
      <c r="S640" t="s">
        <v>7259</v>
      </c>
      <c r="T640" t="s">
        <v>7387</v>
      </c>
      <c r="U640" t="s">
        <v>7387</v>
      </c>
      <c r="V640">
        <v>5.56</v>
      </c>
      <c r="W640" t="s">
        <v>7873</v>
      </c>
      <c r="X640">
        <v>1.9</v>
      </c>
      <c r="Y640" t="s">
        <v>7774</v>
      </c>
      <c r="Z640" t="s">
        <v>7789</v>
      </c>
      <c r="AA640" t="s">
        <v>7774</v>
      </c>
      <c r="AE640" t="s">
        <v>6137</v>
      </c>
      <c r="AF640">
        <v>42.757573469999997</v>
      </c>
      <c r="AG640">
        <v>-82.037809069999994</v>
      </c>
      <c r="AH640">
        <v>201.7</v>
      </c>
      <c r="AI640">
        <v>290</v>
      </c>
      <c r="AK640">
        <v>15</v>
      </c>
      <c r="AL640">
        <v>986</v>
      </c>
      <c r="AM640">
        <v>8.6159999999999997</v>
      </c>
      <c r="AN640">
        <v>-409.447</v>
      </c>
      <c r="AO640">
        <v>2115</v>
      </c>
      <c r="AP640">
        <v>2116</v>
      </c>
      <c r="AS640">
        <v>1.24</v>
      </c>
      <c r="AT640">
        <v>1.24</v>
      </c>
      <c r="AV640">
        <v>2.15</v>
      </c>
      <c r="AW640">
        <v>2.14</v>
      </c>
      <c r="BC640">
        <v>0.56000000000000005</v>
      </c>
      <c r="BD640">
        <v>10</v>
      </c>
      <c r="BE640" t="s">
        <v>6922</v>
      </c>
      <c r="BF640" t="s">
        <v>6923</v>
      </c>
      <c r="BG640">
        <v>639</v>
      </c>
      <c r="BH640" t="s">
        <v>7797</v>
      </c>
      <c r="BI640" t="s">
        <v>7773</v>
      </c>
      <c r="BJ640">
        <v>639</v>
      </c>
      <c r="BK640">
        <v>3110</v>
      </c>
      <c r="BR640">
        <v>13</v>
      </c>
      <c r="BS640">
        <v>0.66</v>
      </c>
      <c r="BT640">
        <v>0.57999999999999996</v>
      </c>
      <c r="BU640">
        <v>0.57999999999999996</v>
      </c>
      <c r="BV640">
        <v>42.757573469999997</v>
      </c>
      <c r="BW640">
        <v>-82.037809069999994</v>
      </c>
      <c r="BX640">
        <v>4734416.4890000001</v>
      </c>
      <c r="BY640">
        <v>201.672</v>
      </c>
      <c r="BZ640">
        <v>244.3</v>
      </c>
      <c r="CA640" t="s">
        <v>8739</v>
      </c>
      <c r="CB640">
        <v>7</v>
      </c>
      <c r="CC640">
        <v>10</v>
      </c>
      <c r="CD640">
        <v>12</v>
      </c>
      <c r="CE640">
        <v>12</v>
      </c>
      <c r="CF640" t="s">
        <v>5677</v>
      </c>
      <c r="CG640">
        <v>414</v>
      </c>
      <c r="CH640" t="s">
        <v>3339</v>
      </c>
      <c r="CI640" t="s">
        <v>8652</v>
      </c>
      <c r="CJ640">
        <v>5.56</v>
      </c>
      <c r="CK640">
        <v>1.9</v>
      </c>
    </row>
    <row r="641" spans="1:89" x14ac:dyDescent="0.35">
      <c r="A641" t="s">
        <v>4972</v>
      </c>
      <c r="B641">
        <v>640</v>
      </c>
      <c r="C641" t="s">
        <v>7778</v>
      </c>
      <c r="D641">
        <v>991</v>
      </c>
      <c r="E641">
        <v>3047.2820000000002</v>
      </c>
      <c r="F641">
        <v>10</v>
      </c>
      <c r="G641" t="s">
        <v>7782</v>
      </c>
      <c r="H641" t="s">
        <v>7773</v>
      </c>
      <c r="I641" t="s">
        <v>7797</v>
      </c>
      <c r="J641">
        <v>15</v>
      </c>
      <c r="K641">
        <v>0.84</v>
      </c>
      <c r="L641">
        <v>12</v>
      </c>
      <c r="M641">
        <v>9</v>
      </c>
      <c r="N641" t="s">
        <v>7634</v>
      </c>
      <c r="Q641" t="s">
        <v>7805</v>
      </c>
      <c r="R641" t="s">
        <v>7774</v>
      </c>
      <c r="S641" t="s">
        <v>7260</v>
      </c>
      <c r="T641" t="s">
        <v>7342</v>
      </c>
      <c r="U641" t="s">
        <v>7342</v>
      </c>
      <c r="V641">
        <v>5.56</v>
      </c>
      <c r="W641" t="s">
        <v>7954</v>
      </c>
      <c r="X641">
        <v>1.7</v>
      </c>
      <c r="Y641" t="s">
        <v>7774</v>
      </c>
      <c r="Z641" t="s">
        <v>7783</v>
      </c>
      <c r="AA641" t="s">
        <v>7774</v>
      </c>
      <c r="AE641" t="s">
        <v>5762</v>
      </c>
      <c r="AF641">
        <v>42.757475730000003</v>
      </c>
      <c r="AG641">
        <v>-82.037432890000005</v>
      </c>
      <c r="AH641">
        <v>201.7</v>
      </c>
      <c r="AI641">
        <v>290</v>
      </c>
      <c r="AK641">
        <v>15</v>
      </c>
      <c r="AL641">
        <v>986</v>
      </c>
      <c r="AM641">
        <v>17.210999999999999</v>
      </c>
      <c r="AN641">
        <v>-357.19400000000002</v>
      </c>
      <c r="AO641">
        <v>2109</v>
      </c>
      <c r="AP641">
        <v>2111</v>
      </c>
      <c r="AS641">
        <v>1.23</v>
      </c>
      <c r="AT641">
        <v>1.23</v>
      </c>
      <c r="AV641">
        <v>2.14</v>
      </c>
      <c r="AW641">
        <v>2.14</v>
      </c>
      <c r="BC641">
        <v>0.84</v>
      </c>
      <c r="BD641">
        <v>12</v>
      </c>
      <c r="BE641" t="s">
        <v>2151</v>
      </c>
      <c r="BF641" t="s">
        <v>4972</v>
      </c>
      <c r="BG641">
        <v>640</v>
      </c>
      <c r="BH641" t="s">
        <v>7797</v>
      </c>
      <c r="BI641" t="s">
        <v>7773</v>
      </c>
      <c r="BJ641">
        <v>640</v>
      </c>
      <c r="BK641">
        <v>3160</v>
      </c>
      <c r="BR641">
        <v>13</v>
      </c>
      <c r="BS641">
        <v>0.66</v>
      </c>
      <c r="BT641">
        <v>0.57999999999999996</v>
      </c>
      <c r="BU641">
        <v>0.57999999999999996</v>
      </c>
      <c r="BV641">
        <v>42.757475730000003</v>
      </c>
      <c r="BW641">
        <v>-82.037432890000005</v>
      </c>
      <c r="BX641">
        <v>4734405.2560000001</v>
      </c>
      <c r="BY641">
        <v>201.68</v>
      </c>
      <c r="BZ641">
        <v>299.39999999999998</v>
      </c>
      <c r="CA641" t="s">
        <v>7411</v>
      </c>
      <c r="CB641">
        <v>7</v>
      </c>
      <c r="CC641">
        <v>10</v>
      </c>
      <c r="CD641">
        <v>12</v>
      </c>
      <c r="CE641">
        <v>12</v>
      </c>
      <c r="CF641" t="s">
        <v>5752</v>
      </c>
      <c r="CG641">
        <v>414</v>
      </c>
      <c r="CH641" t="s">
        <v>3339</v>
      </c>
      <c r="CI641" t="s">
        <v>8652</v>
      </c>
      <c r="CJ641">
        <v>5.56</v>
      </c>
      <c r="CK641">
        <v>1.7</v>
      </c>
    </row>
    <row r="642" spans="1:89" x14ac:dyDescent="0.35">
      <c r="A642" t="s">
        <v>4979</v>
      </c>
      <c r="B642">
        <v>641</v>
      </c>
      <c r="C642" t="s">
        <v>7778</v>
      </c>
      <c r="D642">
        <v>994</v>
      </c>
      <c r="E642">
        <v>3056.6909999999998</v>
      </c>
      <c r="F642">
        <v>10</v>
      </c>
      <c r="G642" t="s">
        <v>7782</v>
      </c>
      <c r="H642" t="s">
        <v>7773</v>
      </c>
      <c r="I642" t="s">
        <v>7797</v>
      </c>
      <c r="J642">
        <v>14</v>
      </c>
      <c r="K642">
        <v>0.8</v>
      </c>
      <c r="L642">
        <v>9</v>
      </c>
      <c r="M642">
        <v>7</v>
      </c>
      <c r="N642" t="s">
        <v>7889</v>
      </c>
      <c r="Q642" t="s">
        <v>7805</v>
      </c>
      <c r="R642" t="s">
        <v>7774</v>
      </c>
      <c r="S642" t="s">
        <v>7261</v>
      </c>
      <c r="T642" t="s">
        <v>7669</v>
      </c>
      <c r="U642" t="s">
        <v>7669</v>
      </c>
      <c r="V642">
        <v>5.56</v>
      </c>
      <c r="W642" t="s">
        <v>7955</v>
      </c>
      <c r="X642">
        <v>1.9</v>
      </c>
      <c r="Y642" t="s">
        <v>7774</v>
      </c>
      <c r="Z642" t="s">
        <v>7789</v>
      </c>
      <c r="AA642" t="s">
        <v>7774</v>
      </c>
      <c r="AE642" t="s">
        <v>5762</v>
      </c>
      <c r="AF642">
        <v>42.757472630000002</v>
      </c>
      <c r="AG642">
        <v>-82.037317360000003</v>
      </c>
      <c r="AH642">
        <v>201.8</v>
      </c>
      <c r="AI642">
        <v>290</v>
      </c>
      <c r="AK642">
        <v>15</v>
      </c>
      <c r="AL642">
        <v>986</v>
      </c>
      <c r="AM642">
        <v>3.3860000000000001</v>
      </c>
      <c r="AN642">
        <v>367.98599999999999</v>
      </c>
      <c r="AO642">
        <v>2114</v>
      </c>
      <c r="AP642">
        <v>2115</v>
      </c>
      <c r="AS642">
        <v>1.23</v>
      </c>
      <c r="AT642">
        <v>1.23</v>
      </c>
      <c r="AV642">
        <v>2.14</v>
      </c>
      <c r="AW642">
        <v>2.14</v>
      </c>
      <c r="BC642">
        <v>0.8</v>
      </c>
      <c r="BD642">
        <v>9</v>
      </c>
      <c r="BE642" t="s">
        <v>2158</v>
      </c>
      <c r="BF642" t="s">
        <v>4979</v>
      </c>
      <c r="BG642">
        <v>641</v>
      </c>
      <c r="BH642" t="s">
        <v>7797</v>
      </c>
      <c r="BI642" t="s">
        <v>7773</v>
      </c>
      <c r="BJ642">
        <v>641</v>
      </c>
      <c r="BK642">
        <v>3180</v>
      </c>
      <c r="BR642">
        <v>13</v>
      </c>
      <c r="BS642">
        <v>0.66</v>
      </c>
      <c r="BT642">
        <v>0.57999999999999996</v>
      </c>
      <c r="BU642">
        <v>0.57999999999999996</v>
      </c>
      <c r="BV642">
        <v>42.757472630000002</v>
      </c>
      <c r="BW642">
        <v>-82.037317360000003</v>
      </c>
      <c r="BX642">
        <v>4734404.7970000003</v>
      </c>
      <c r="BY642">
        <v>201.83699999999999</v>
      </c>
      <c r="BZ642">
        <v>140.9</v>
      </c>
      <c r="CA642" t="s">
        <v>7670</v>
      </c>
      <c r="CB642">
        <v>7</v>
      </c>
      <c r="CC642">
        <v>10</v>
      </c>
      <c r="CD642">
        <v>12</v>
      </c>
      <c r="CE642">
        <v>12</v>
      </c>
      <c r="CF642" t="s">
        <v>5752</v>
      </c>
      <c r="CG642">
        <v>414</v>
      </c>
      <c r="CH642" t="s">
        <v>3339</v>
      </c>
      <c r="CI642" t="s">
        <v>8652</v>
      </c>
      <c r="CJ642">
        <v>5.56</v>
      </c>
      <c r="CK642">
        <v>1.9</v>
      </c>
    </row>
    <row r="643" spans="1:89" x14ac:dyDescent="0.35">
      <c r="A643" t="s">
        <v>4980</v>
      </c>
      <c r="B643">
        <v>642</v>
      </c>
      <c r="C643" t="s">
        <v>7778</v>
      </c>
      <c r="D643">
        <v>995</v>
      </c>
      <c r="E643">
        <v>3057.8670000000002</v>
      </c>
      <c r="F643">
        <v>10</v>
      </c>
      <c r="G643" t="s">
        <v>7782</v>
      </c>
      <c r="H643" t="s">
        <v>7773</v>
      </c>
      <c r="I643" t="s">
        <v>7797</v>
      </c>
      <c r="J643">
        <v>16</v>
      </c>
      <c r="K643">
        <v>0.88</v>
      </c>
      <c r="L643">
        <v>13</v>
      </c>
      <c r="M643">
        <v>8</v>
      </c>
      <c r="N643" t="s">
        <v>7901</v>
      </c>
      <c r="Q643" t="s">
        <v>7805</v>
      </c>
      <c r="R643" t="s">
        <v>7774</v>
      </c>
      <c r="S643" t="s">
        <v>7261</v>
      </c>
      <c r="T643" t="s">
        <v>7669</v>
      </c>
      <c r="U643" t="s">
        <v>7669</v>
      </c>
      <c r="V643">
        <v>5.56</v>
      </c>
      <c r="W643" t="s">
        <v>7955</v>
      </c>
      <c r="X643">
        <v>1.8</v>
      </c>
      <c r="Y643" t="s">
        <v>7774</v>
      </c>
      <c r="Z643" t="s">
        <v>7783</v>
      </c>
      <c r="AA643" t="s">
        <v>7774</v>
      </c>
      <c r="AE643" t="s">
        <v>5762</v>
      </c>
      <c r="AF643">
        <v>42.757472249999999</v>
      </c>
      <c r="AG643">
        <v>-82.037302949999997</v>
      </c>
      <c r="AH643">
        <v>201.9</v>
      </c>
      <c r="AI643">
        <v>290</v>
      </c>
      <c r="AK643">
        <v>15</v>
      </c>
      <c r="AL643">
        <v>986</v>
      </c>
      <c r="AM643">
        <v>4.5609999999999999</v>
      </c>
      <c r="AN643">
        <v>340.26400000000001</v>
      </c>
      <c r="AO643">
        <v>2106</v>
      </c>
      <c r="AP643">
        <v>2109</v>
      </c>
      <c r="AS643">
        <v>1.23</v>
      </c>
      <c r="AT643">
        <v>1.23</v>
      </c>
      <c r="AV643">
        <v>2.14</v>
      </c>
      <c r="AW643">
        <v>2.14</v>
      </c>
      <c r="BC643">
        <v>0.88</v>
      </c>
      <c r="BD643">
        <v>13</v>
      </c>
      <c r="BE643" t="s">
        <v>2159</v>
      </c>
      <c r="BF643" t="s">
        <v>4980</v>
      </c>
      <c r="BG643">
        <v>642</v>
      </c>
      <c r="BH643" t="s">
        <v>7797</v>
      </c>
      <c r="BI643" t="s">
        <v>7773</v>
      </c>
      <c r="BJ643">
        <v>642</v>
      </c>
      <c r="BK643">
        <v>3180</v>
      </c>
      <c r="BR643">
        <v>13</v>
      </c>
      <c r="BS643">
        <v>0.66</v>
      </c>
      <c r="BT643">
        <v>0.57999999999999996</v>
      </c>
      <c r="BU643">
        <v>0.59</v>
      </c>
      <c r="BV643">
        <v>42.757472249999999</v>
      </c>
      <c r="BW643">
        <v>-82.037302949999997</v>
      </c>
      <c r="BX643">
        <v>4734404.74</v>
      </c>
      <c r="BY643">
        <v>201.851</v>
      </c>
      <c r="BZ643">
        <v>200.5</v>
      </c>
      <c r="CA643" t="s">
        <v>7558</v>
      </c>
      <c r="CB643">
        <v>7</v>
      </c>
      <c r="CC643">
        <v>10</v>
      </c>
      <c r="CD643">
        <v>12</v>
      </c>
      <c r="CE643">
        <v>12</v>
      </c>
      <c r="CF643" t="s">
        <v>5752</v>
      </c>
      <c r="CG643">
        <v>414</v>
      </c>
      <c r="CH643" t="s">
        <v>3339</v>
      </c>
      <c r="CI643" t="s">
        <v>8652</v>
      </c>
      <c r="CJ643">
        <v>5.56</v>
      </c>
      <c r="CK643">
        <v>1.8</v>
      </c>
    </row>
    <row r="644" spans="1:89" x14ac:dyDescent="0.35">
      <c r="A644" t="s">
        <v>4985</v>
      </c>
      <c r="B644">
        <v>643</v>
      </c>
      <c r="C644" t="s">
        <v>7778</v>
      </c>
      <c r="D644">
        <v>997</v>
      </c>
      <c r="E644">
        <v>3063.7539999999999</v>
      </c>
      <c r="F644">
        <v>10</v>
      </c>
      <c r="G644" t="s">
        <v>7782</v>
      </c>
      <c r="H644" t="s">
        <v>7773</v>
      </c>
      <c r="I644" t="s">
        <v>5753</v>
      </c>
      <c r="J644">
        <v>14</v>
      </c>
      <c r="K644">
        <v>0.75</v>
      </c>
      <c r="L644">
        <v>9</v>
      </c>
      <c r="M644">
        <v>9</v>
      </c>
      <c r="N644" t="s">
        <v>7357</v>
      </c>
      <c r="Q644" t="s">
        <v>7805</v>
      </c>
      <c r="R644" t="s">
        <v>7774</v>
      </c>
      <c r="S644" t="s">
        <v>7262</v>
      </c>
      <c r="T644" t="s">
        <v>7649</v>
      </c>
      <c r="U644" t="s">
        <v>7649</v>
      </c>
      <c r="V644">
        <v>5.56</v>
      </c>
      <c r="W644" t="s">
        <v>7956</v>
      </c>
      <c r="X644">
        <v>1.8</v>
      </c>
      <c r="Y644" t="s">
        <v>7774</v>
      </c>
      <c r="Z644" t="s">
        <v>7789</v>
      </c>
      <c r="AA644" t="s">
        <v>7774</v>
      </c>
      <c r="AE644" t="s">
        <v>5678</v>
      </c>
      <c r="AF644">
        <v>42.757470619999999</v>
      </c>
      <c r="AG644">
        <v>-82.037230629999996</v>
      </c>
      <c r="AH644">
        <v>201.9</v>
      </c>
      <c r="AI644">
        <v>290</v>
      </c>
      <c r="AK644">
        <v>15</v>
      </c>
      <c r="AL644">
        <v>986</v>
      </c>
      <c r="AM644">
        <v>5.15</v>
      </c>
      <c r="AN644">
        <v>314.92599999999999</v>
      </c>
      <c r="AO644">
        <v>2115</v>
      </c>
      <c r="AP644">
        <v>2115</v>
      </c>
      <c r="AS644">
        <v>1.24</v>
      </c>
      <c r="AT644">
        <v>1.23</v>
      </c>
      <c r="AV644">
        <v>2.14</v>
      </c>
      <c r="AW644">
        <v>2.14</v>
      </c>
      <c r="BC644">
        <v>0.75</v>
      </c>
      <c r="BD644">
        <v>9</v>
      </c>
      <c r="BE644" t="s">
        <v>2162</v>
      </c>
      <c r="BF644" t="s">
        <v>4985</v>
      </c>
      <c r="BG644">
        <v>643</v>
      </c>
      <c r="BH644" t="s">
        <v>5753</v>
      </c>
      <c r="BI644" t="s">
        <v>7773</v>
      </c>
      <c r="BJ644">
        <v>643</v>
      </c>
      <c r="BK644">
        <v>3190</v>
      </c>
      <c r="BR644">
        <v>13</v>
      </c>
      <c r="BS644">
        <v>0.66</v>
      </c>
      <c r="BT644">
        <v>0.57999999999999996</v>
      </c>
      <c r="BU644">
        <v>0.57999999999999996</v>
      </c>
      <c r="BV644">
        <v>42.757470619999999</v>
      </c>
      <c r="BW644">
        <v>-82.037230629999996</v>
      </c>
      <c r="BX644">
        <v>4734404.4859999996</v>
      </c>
      <c r="BY644">
        <v>201.88200000000001</v>
      </c>
      <c r="BZ644">
        <v>136.1</v>
      </c>
      <c r="CA644" t="s">
        <v>7500</v>
      </c>
      <c r="CB644">
        <v>7</v>
      </c>
      <c r="CC644">
        <v>10</v>
      </c>
      <c r="CD644">
        <v>12</v>
      </c>
      <c r="CE644">
        <v>12</v>
      </c>
      <c r="CF644" t="s">
        <v>5752</v>
      </c>
      <c r="CG644">
        <v>414</v>
      </c>
      <c r="CH644" t="s">
        <v>3290</v>
      </c>
      <c r="CI644" t="s">
        <v>7332</v>
      </c>
      <c r="CJ644">
        <v>5.56</v>
      </c>
      <c r="CK644">
        <v>1.8</v>
      </c>
    </row>
    <row r="645" spans="1:89" x14ac:dyDescent="0.35">
      <c r="A645" t="s">
        <v>4989</v>
      </c>
      <c r="B645">
        <v>644</v>
      </c>
      <c r="C645" t="s">
        <v>7778</v>
      </c>
      <c r="D645">
        <v>999</v>
      </c>
      <c r="E645">
        <v>3064.8470000000002</v>
      </c>
      <c r="F645">
        <v>10</v>
      </c>
      <c r="G645" t="s">
        <v>7782</v>
      </c>
      <c r="H645" t="s">
        <v>7773</v>
      </c>
      <c r="I645" t="s">
        <v>5753</v>
      </c>
      <c r="J645">
        <v>13</v>
      </c>
      <c r="K645">
        <v>0.7</v>
      </c>
      <c r="L645">
        <v>12</v>
      </c>
      <c r="M645">
        <v>8</v>
      </c>
      <c r="N645" t="s">
        <v>7556</v>
      </c>
      <c r="Q645" t="s">
        <v>7805</v>
      </c>
      <c r="R645" t="s">
        <v>7774</v>
      </c>
      <c r="S645" t="s">
        <v>7263</v>
      </c>
      <c r="T645" t="s">
        <v>7436</v>
      </c>
      <c r="U645" t="s">
        <v>7436</v>
      </c>
      <c r="V645">
        <v>5.56</v>
      </c>
      <c r="W645" t="s">
        <v>7957</v>
      </c>
      <c r="X645">
        <v>1.8</v>
      </c>
      <c r="Y645" t="s">
        <v>7774</v>
      </c>
      <c r="Z645" t="s">
        <v>7783</v>
      </c>
      <c r="AA645" t="s">
        <v>7774</v>
      </c>
      <c r="AE645" t="s">
        <v>5678</v>
      </c>
      <c r="AF645">
        <v>42.757470339999998</v>
      </c>
      <c r="AG645">
        <v>-82.037217220000002</v>
      </c>
      <c r="AH645">
        <v>201.9</v>
      </c>
      <c r="AI645">
        <v>290</v>
      </c>
      <c r="AK645">
        <v>15</v>
      </c>
      <c r="AL645">
        <v>986</v>
      </c>
      <c r="AM645">
        <v>0.64200000000000002</v>
      </c>
      <c r="AN645">
        <v>-416.34800000000001</v>
      </c>
      <c r="AO645">
        <v>2112</v>
      </c>
      <c r="AP645">
        <v>2113</v>
      </c>
      <c r="AS645">
        <v>1.23</v>
      </c>
      <c r="AT645">
        <v>1.23</v>
      </c>
      <c r="AV645">
        <v>2.14</v>
      </c>
      <c r="AW645">
        <v>2.14</v>
      </c>
      <c r="BC645">
        <v>0.7</v>
      </c>
      <c r="BD645">
        <v>12</v>
      </c>
      <c r="BE645" t="s">
        <v>2166</v>
      </c>
      <c r="BF645" t="s">
        <v>4989</v>
      </c>
      <c r="BG645">
        <v>644</v>
      </c>
      <c r="BH645" t="s">
        <v>5753</v>
      </c>
      <c r="BI645" t="s">
        <v>7773</v>
      </c>
      <c r="BJ645">
        <v>644</v>
      </c>
      <c r="BK645">
        <v>3200</v>
      </c>
      <c r="BR645">
        <v>13</v>
      </c>
      <c r="BS645">
        <v>0.66</v>
      </c>
      <c r="BT645">
        <v>0.57999999999999996</v>
      </c>
      <c r="BU645">
        <v>0.57999999999999996</v>
      </c>
      <c r="BV645">
        <v>42.757470339999998</v>
      </c>
      <c r="BW645">
        <v>-82.037217220000002</v>
      </c>
      <c r="BX645">
        <v>4734404.4409999996</v>
      </c>
      <c r="BY645">
        <v>201.893</v>
      </c>
      <c r="BZ645">
        <v>202.5</v>
      </c>
      <c r="CA645" t="s">
        <v>7525</v>
      </c>
      <c r="CB645">
        <v>7</v>
      </c>
      <c r="CC645">
        <v>10</v>
      </c>
      <c r="CD645">
        <v>12</v>
      </c>
      <c r="CE645">
        <v>12</v>
      </c>
      <c r="CF645" t="s">
        <v>5752</v>
      </c>
      <c r="CG645">
        <v>414</v>
      </c>
      <c r="CH645" t="s">
        <v>3290</v>
      </c>
      <c r="CI645" t="s">
        <v>7332</v>
      </c>
      <c r="CJ645">
        <v>5.56</v>
      </c>
      <c r="CK645">
        <v>1.8</v>
      </c>
    </row>
    <row r="646" spans="1:89" x14ac:dyDescent="0.35">
      <c r="A646" t="s">
        <v>4990</v>
      </c>
      <c r="B646">
        <v>645</v>
      </c>
      <c r="C646" t="s">
        <v>7778</v>
      </c>
      <c r="D646">
        <v>1000</v>
      </c>
      <c r="E646">
        <v>3065.4589999999998</v>
      </c>
      <c r="F646">
        <v>10</v>
      </c>
      <c r="G646" t="s">
        <v>7782</v>
      </c>
      <c r="H646" t="s">
        <v>7773</v>
      </c>
      <c r="I646" t="s">
        <v>5753</v>
      </c>
      <c r="J646">
        <v>14</v>
      </c>
      <c r="K646">
        <v>0.79</v>
      </c>
      <c r="L646">
        <v>11</v>
      </c>
      <c r="M646">
        <v>7</v>
      </c>
      <c r="N646" t="s">
        <v>7339</v>
      </c>
      <c r="Q646" t="s">
        <v>7805</v>
      </c>
      <c r="R646" t="s">
        <v>7774</v>
      </c>
      <c r="S646" t="s">
        <v>7263</v>
      </c>
      <c r="T646" t="s">
        <v>7436</v>
      </c>
      <c r="U646" t="s">
        <v>7436</v>
      </c>
      <c r="V646">
        <v>5.56</v>
      </c>
      <c r="W646" t="s">
        <v>7957</v>
      </c>
      <c r="X646">
        <v>1.8</v>
      </c>
      <c r="Y646" t="s">
        <v>7774</v>
      </c>
      <c r="Z646" t="s">
        <v>7783</v>
      </c>
      <c r="AA646" t="s">
        <v>7774</v>
      </c>
      <c r="AE646" t="s">
        <v>5678</v>
      </c>
      <c r="AF646">
        <v>42.757470179999999</v>
      </c>
      <c r="AG646">
        <v>-82.037209700000005</v>
      </c>
      <c r="AH646">
        <v>201.9</v>
      </c>
      <c r="AI646">
        <v>290</v>
      </c>
      <c r="AK646">
        <v>15</v>
      </c>
      <c r="AL646">
        <v>986</v>
      </c>
      <c r="AM646">
        <v>1.254</v>
      </c>
      <c r="AN646">
        <v>-409.90800000000002</v>
      </c>
      <c r="AO646">
        <v>2112</v>
      </c>
      <c r="AP646">
        <v>2113</v>
      </c>
      <c r="AS646">
        <v>1.23</v>
      </c>
      <c r="AT646">
        <v>1.23</v>
      </c>
      <c r="AV646">
        <v>2.14</v>
      </c>
      <c r="AW646">
        <v>2.14</v>
      </c>
      <c r="BC646">
        <v>0.79</v>
      </c>
      <c r="BD646">
        <v>11</v>
      </c>
      <c r="BE646" t="s">
        <v>2167</v>
      </c>
      <c r="BF646" t="s">
        <v>4990</v>
      </c>
      <c r="BG646">
        <v>645</v>
      </c>
      <c r="BH646" t="s">
        <v>5753</v>
      </c>
      <c r="BI646" t="s">
        <v>7773</v>
      </c>
      <c r="BJ646">
        <v>645</v>
      </c>
      <c r="BK646">
        <v>3200</v>
      </c>
      <c r="BR646">
        <v>13</v>
      </c>
      <c r="BS646">
        <v>0.66</v>
      </c>
      <c r="BT646">
        <v>0.57999999999999996</v>
      </c>
      <c r="BU646">
        <v>0.57999999999999996</v>
      </c>
      <c r="BV646">
        <v>42.757470179999999</v>
      </c>
      <c r="BW646">
        <v>-82.037209700000005</v>
      </c>
      <c r="BX646">
        <v>4734404.4160000002</v>
      </c>
      <c r="BY646">
        <v>201.90100000000001</v>
      </c>
      <c r="BZ646">
        <v>192.5</v>
      </c>
      <c r="CA646" t="s">
        <v>7671</v>
      </c>
      <c r="CB646">
        <v>7</v>
      </c>
      <c r="CC646">
        <v>10</v>
      </c>
      <c r="CD646">
        <v>12</v>
      </c>
      <c r="CE646">
        <v>12</v>
      </c>
      <c r="CF646" t="s">
        <v>5752</v>
      </c>
      <c r="CG646">
        <v>414</v>
      </c>
      <c r="CH646" t="s">
        <v>3290</v>
      </c>
      <c r="CI646" t="s">
        <v>7332</v>
      </c>
      <c r="CJ646">
        <v>5.56</v>
      </c>
      <c r="CK646">
        <v>1.8</v>
      </c>
    </row>
    <row r="647" spans="1:89" x14ac:dyDescent="0.35">
      <c r="A647" t="s">
        <v>4995</v>
      </c>
      <c r="B647">
        <v>646</v>
      </c>
      <c r="C647" t="s">
        <v>7778</v>
      </c>
      <c r="D647">
        <v>1003</v>
      </c>
      <c r="E647">
        <v>3075.3</v>
      </c>
      <c r="F647">
        <v>10</v>
      </c>
      <c r="G647" t="s">
        <v>7782</v>
      </c>
      <c r="H647" t="s">
        <v>7773</v>
      </c>
      <c r="I647" t="s">
        <v>5753</v>
      </c>
      <c r="J647">
        <v>18</v>
      </c>
      <c r="K647">
        <v>0.99</v>
      </c>
      <c r="L647">
        <v>12</v>
      </c>
      <c r="M647">
        <v>8</v>
      </c>
      <c r="N647" t="s">
        <v>7958</v>
      </c>
      <c r="Q647" t="s">
        <v>7805</v>
      </c>
      <c r="R647" t="s">
        <v>7774</v>
      </c>
      <c r="S647" t="s">
        <v>7264</v>
      </c>
      <c r="T647" t="s">
        <v>7481</v>
      </c>
      <c r="U647" t="s">
        <v>7481</v>
      </c>
      <c r="V647">
        <v>5.56</v>
      </c>
      <c r="W647" t="s">
        <v>7959</v>
      </c>
      <c r="X647">
        <v>1.8</v>
      </c>
      <c r="Y647" t="s">
        <v>7774</v>
      </c>
      <c r="Z647" t="s">
        <v>7783</v>
      </c>
      <c r="AA647" t="s">
        <v>7774</v>
      </c>
      <c r="AE647" t="s">
        <v>5678</v>
      </c>
      <c r="AF647">
        <v>42.757467609999999</v>
      </c>
      <c r="AG647">
        <v>-82.037088890000007</v>
      </c>
      <c r="AH647">
        <v>202.2</v>
      </c>
      <c r="AI647">
        <v>290</v>
      </c>
      <c r="AK647">
        <v>15</v>
      </c>
      <c r="AL647">
        <v>986</v>
      </c>
      <c r="AM647">
        <v>0.39400000000000002</v>
      </c>
      <c r="AN647">
        <v>377.76900000000001</v>
      </c>
      <c r="AO647">
        <v>2108</v>
      </c>
      <c r="AP647">
        <v>2110</v>
      </c>
      <c r="AS647">
        <v>1.23</v>
      </c>
      <c r="AT647">
        <v>1.23</v>
      </c>
      <c r="AV647">
        <v>2.14</v>
      </c>
      <c r="AW647">
        <v>2.14</v>
      </c>
      <c r="BC647">
        <v>0.99</v>
      </c>
      <c r="BD647">
        <v>12</v>
      </c>
      <c r="BE647" t="s">
        <v>2172</v>
      </c>
      <c r="BF647" t="s">
        <v>4995</v>
      </c>
      <c r="BG647">
        <v>646</v>
      </c>
      <c r="BH647" t="s">
        <v>5753</v>
      </c>
      <c r="BI647" t="s">
        <v>7773</v>
      </c>
      <c r="BJ647">
        <v>646</v>
      </c>
      <c r="BK647">
        <v>3220</v>
      </c>
      <c r="BR647">
        <v>13</v>
      </c>
      <c r="BS647">
        <v>0.66</v>
      </c>
      <c r="BT647">
        <v>0.57999999999999996</v>
      </c>
      <c r="BU647">
        <v>0.57999999999999996</v>
      </c>
      <c r="BV647">
        <v>42.757467609999999</v>
      </c>
      <c r="BW647">
        <v>-82.037088890000007</v>
      </c>
      <c r="BX647">
        <v>4734404.0089999996</v>
      </c>
      <c r="BY647">
        <v>202.16200000000001</v>
      </c>
      <c r="BZ647">
        <v>92.1</v>
      </c>
      <c r="CA647" t="s">
        <v>7673</v>
      </c>
      <c r="CB647">
        <v>7</v>
      </c>
      <c r="CC647">
        <v>10</v>
      </c>
      <c r="CD647">
        <v>12</v>
      </c>
      <c r="CE647">
        <v>12</v>
      </c>
      <c r="CF647" t="s">
        <v>5752</v>
      </c>
      <c r="CG647">
        <v>414</v>
      </c>
      <c r="CH647" t="s">
        <v>3290</v>
      </c>
      <c r="CI647" t="s">
        <v>7332</v>
      </c>
      <c r="CJ647">
        <v>5.56</v>
      </c>
      <c r="CK647">
        <v>1.8</v>
      </c>
    </row>
    <row r="648" spans="1:89" x14ac:dyDescent="0.35">
      <c r="A648" t="s">
        <v>4996</v>
      </c>
      <c r="B648">
        <v>647</v>
      </c>
      <c r="C648" t="s">
        <v>7778</v>
      </c>
      <c r="D648">
        <v>1004</v>
      </c>
      <c r="E648">
        <v>3076.2049999999999</v>
      </c>
      <c r="F648">
        <v>10</v>
      </c>
      <c r="G648" t="s">
        <v>7782</v>
      </c>
      <c r="H648" t="s">
        <v>7773</v>
      </c>
      <c r="I648" t="s">
        <v>5753</v>
      </c>
      <c r="J648">
        <v>14</v>
      </c>
      <c r="K648">
        <v>0.76</v>
      </c>
      <c r="L648">
        <v>15</v>
      </c>
      <c r="M648">
        <v>8</v>
      </c>
      <c r="N648" t="s">
        <v>7958</v>
      </c>
      <c r="Q648" t="s">
        <v>7805</v>
      </c>
      <c r="R648" t="s">
        <v>7774</v>
      </c>
      <c r="S648" t="s">
        <v>7264</v>
      </c>
      <c r="T648" t="s">
        <v>7481</v>
      </c>
      <c r="U648" t="s">
        <v>7481</v>
      </c>
      <c r="V648">
        <v>5.56</v>
      </c>
      <c r="W648" t="s">
        <v>7959</v>
      </c>
      <c r="X648">
        <v>1.9</v>
      </c>
      <c r="Y648" t="s">
        <v>7774</v>
      </c>
      <c r="Z648" t="s">
        <v>7783</v>
      </c>
      <c r="AA648" t="s">
        <v>7774</v>
      </c>
      <c r="AE648" t="s">
        <v>5678</v>
      </c>
      <c r="AF648">
        <v>42.757467339999998</v>
      </c>
      <c r="AG648">
        <v>-82.037077800000006</v>
      </c>
      <c r="AH648">
        <v>202.2</v>
      </c>
      <c r="AI648">
        <v>290</v>
      </c>
      <c r="AK648">
        <v>15</v>
      </c>
      <c r="AL648">
        <v>986</v>
      </c>
      <c r="AM648">
        <v>1.298</v>
      </c>
      <c r="AN648">
        <v>377.40300000000002</v>
      </c>
      <c r="AO648">
        <v>2106</v>
      </c>
      <c r="AP648">
        <v>2108</v>
      </c>
      <c r="AS648">
        <v>1.23</v>
      </c>
      <c r="AT648">
        <v>1.23</v>
      </c>
      <c r="AV648">
        <v>2.14</v>
      </c>
      <c r="AW648">
        <v>2.14</v>
      </c>
      <c r="BC648">
        <v>0.76</v>
      </c>
      <c r="BD648">
        <v>15</v>
      </c>
      <c r="BE648" t="s">
        <v>2173</v>
      </c>
      <c r="BF648" t="s">
        <v>4996</v>
      </c>
      <c r="BG648">
        <v>647</v>
      </c>
      <c r="BH648" t="s">
        <v>5753</v>
      </c>
      <c r="BI648" t="s">
        <v>7773</v>
      </c>
      <c r="BJ648">
        <v>647</v>
      </c>
      <c r="BK648">
        <v>3220</v>
      </c>
      <c r="BR648">
        <v>13</v>
      </c>
      <c r="BS648">
        <v>0.66</v>
      </c>
      <c r="BT648">
        <v>0.57999999999999996</v>
      </c>
      <c r="BU648">
        <v>0.59</v>
      </c>
      <c r="BV648">
        <v>42.757467339999998</v>
      </c>
      <c r="BW648">
        <v>-82.037077800000006</v>
      </c>
      <c r="BX648">
        <v>4734403.9680000003</v>
      </c>
      <c r="BY648">
        <v>202.17500000000001</v>
      </c>
      <c r="BZ648">
        <v>92.2</v>
      </c>
      <c r="CA648" t="s">
        <v>7673</v>
      </c>
      <c r="CB648">
        <v>7</v>
      </c>
      <c r="CC648">
        <v>10</v>
      </c>
      <c r="CD648">
        <v>12</v>
      </c>
      <c r="CE648">
        <v>12</v>
      </c>
      <c r="CF648" t="s">
        <v>5752</v>
      </c>
      <c r="CG648">
        <v>414</v>
      </c>
      <c r="CH648" t="s">
        <v>3290</v>
      </c>
      <c r="CI648" t="s">
        <v>7332</v>
      </c>
      <c r="CJ648">
        <v>5.56</v>
      </c>
      <c r="CK648">
        <v>1.8</v>
      </c>
    </row>
    <row r="649" spans="1:89" x14ac:dyDescent="0.35">
      <c r="A649" t="s">
        <v>4999</v>
      </c>
      <c r="B649">
        <v>648</v>
      </c>
      <c r="C649" t="s">
        <v>7778</v>
      </c>
      <c r="D649">
        <v>1006</v>
      </c>
      <c r="E649">
        <v>3086.1880000000001</v>
      </c>
      <c r="F649">
        <v>10</v>
      </c>
      <c r="G649" t="s">
        <v>7782</v>
      </c>
      <c r="H649" t="s">
        <v>7773</v>
      </c>
      <c r="I649" t="s">
        <v>7797</v>
      </c>
      <c r="J649">
        <v>12</v>
      </c>
      <c r="K649">
        <v>0.66</v>
      </c>
      <c r="L649">
        <v>10</v>
      </c>
      <c r="M649">
        <v>9</v>
      </c>
      <c r="N649" t="s">
        <v>7706</v>
      </c>
      <c r="Q649" t="s">
        <v>7784</v>
      </c>
      <c r="R649" t="s">
        <v>7774</v>
      </c>
      <c r="S649" t="s">
        <v>7265</v>
      </c>
      <c r="T649" t="s">
        <v>7609</v>
      </c>
      <c r="U649" t="s">
        <v>7609</v>
      </c>
      <c r="V649">
        <v>5.56</v>
      </c>
      <c r="W649" t="s">
        <v>7960</v>
      </c>
      <c r="X649">
        <v>1.8</v>
      </c>
      <c r="Y649" t="s">
        <v>7774</v>
      </c>
      <c r="Z649" t="s">
        <v>7783</v>
      </c>
      <c r="AA649" t="s">
        <v>7774</v>
      </c>
      <c r="AE649" t="s">
        <v>5762</v>
      </c>
      <c r="AF649">
        <v>42.757464089999999</v>
      </c>
      <c r="AG649">
        <v>-82.036955199999994</v>
      </c>
      <c r="AH649">
        <v>202.2</v>
      </c>
      <c r="AI649">
        <v>290</v>
      </c>
      <c r="AK649">
        <v>15</v>
      </c>
      <c r="AL649">
        <v>986</v>
      </c>
      <c r="AM649">
        <v>4.984</v>
      </c>
      <c r="AN649">
        <v>32.247</v>
      </c>
      <c r="AO649">
        <v>2114</v>
      </c>
      <c r="AP649">
        <v>2115</v>
      </c>
      <c r="AS649">
        <v>1.23</v>
      </c>
      <c r="AT649">
        <v>1.23</v>
      </c>
      <c r="AV649">
        <v>2.14</v>
      </c>
      <c r="AW649">
        <v>2.14</v>
      </c>
      <c r="BC649">
        <v>0.66</v>
      </c>
      <c r="BD649">
        <v>10</v>
      </c>
      <c r="BE649" t="s">
        <v>2176</v>
      </c>
      <c r="BF649" t="s">
        <v>4999</v>
      </c>
      <c r="BG649">
        <v>648</v>
      </c>
      <c r="BH649" t="s">
        <v>7797</v>
      </c>
      <c r="BI649" t="s">
        <v>7773</v>
      </c>
      <c r="BJ649">
        <v>648</v>
      </c>
      <c r="BK649">
        <v>3230</v>
      </c>
      <c r="BR649">
        <v>13</v>
      </c>
      <c r="BS649">
        <v>0.66</v>
      </c>
      <c r="BT649">
        <v>0.57999999999999996</v>
      </c>
      <c r="BU649">
        <v>0.57999999999999996</v>
      </c>
      <c r="BV649">
        <v>42.757464089999999</v>
      </c>
      <c r="BW649">
        <v>-82.036955199999994</v>
      </c>
      <c r="BX649">
        <v>4734403.483</v>
      </c>
      <c r="BY649">
        <v>202.18600000000001</v>
      </c>
      <c r="BZ649">
        <v>171.8</v>
      </c>
      <c r="CA649" t="s">
        <v>8740</v>
      </c>
      <c r="CB649">
        <v>7</v>
      </c>
      <c r="CC649">
        <v>10</v>
      </c>
      <c r="CD649">
        <v>12</v>
      </c>
      <c r="CE649">
        <v>12</v>
      </c>
      <c r="CF649" t="s">
        <v>5677</v>
      </c>
      <c r="CG649">
        <v>414</v>
      </c>
      <c r="CH649" t="s">
        <v>3339</v>
      </c>
      <c r="CI649" t="s">
        <v>8652</v>
      </c>
      <c r="CJ649">
        <v>5.56</v>
      </c>
      <c r="CK649">
        <v>1.8</v>
      </c>
    </row>
    <row r="650" spans="1:89" x14ac:dyDescent="0.35">
      <c r="A650" t="s">
        <v>6943</v>
      </c>
      <c r="B650">
        <v>649</v>
      </c>
      <c r="C650" t="s">
        <v>7778</v>
      </c>
      <c r="D650">
        <v>1010</v>
      </c>
      <c r="E650">
        <v>3118.261</v>
      </c>
      <c r="F650">
        <v>10</v>
      </c>
      <c r="G650" t="s">
        <v>7798</v>
      </c>
      <c r="H650" t="s">
        <v>7773</v>
      </c>
      <c r="I650" t="s">
        <v>7810</v>
      </c>
      <c r="L650">
        <v>17</v>
      </c>
      <c r="M650">
        <v>4</v>
      </c>
      <c r="N650" t="s">
        <v>7574</v>
      </c>
      <c r="Q650" t="s">
        <v>7776</v>
      </c>
      <c r="R650" t="s">
        <v>3293</v>
      </c>
      <c r="S650" t="s">
        <v>7266</v>
      </c>
      <c r="T650" t="s">
        <v>7417</v>
      </c>
      <c r="U650" t="s">
        <v>7417</v>
      </c>
      <c r="V650">
        <v>5.56</v>
      </c>
      <c r="W650" t="s">
        <v>7884</v>
      </c>
      <c r="X650">
        <v>1.8</v>
      </c>
      <c r="Y650" t="s">
        <v>7774</v>
      </c>
      <c r="Z650" t="s">
        <v>7783</v>
      </c>
      <c r="AA650" t="s">
        <v>7774</v>
      </c>
      <c r="AE650" t="s">
        <v>5776</v>
      </c>
      <c r="AF650">
        <v>42.75745225</v>
      </c>
      <c r="AG650">
        <v>-82.036561500000005</v>
      </c>
      <c r="AH650">
        <v>202.2</v>
      </c>
      <c r="AI650">
        <v>290</v>
      </c>
      <c r="AK650">
        <v>15</v>
      </c>
      <c r="AL650">
        <v>986</v>
      </c>
      <c r="AM650">
        <v>8.6530000000000005</v>
      </c>
      <c r="AN650">
        <v>0.53200000000000003</v>
      </c>
      <c r="BE650" t="s">
        <v>6942</v>
      </c>
      <c r="BF650" t="s">
        <v>6943</v>
      </c>
      <c r="BG650">
        <v>649</v>
      </c>
      <c r="BH650" t="s">
        <v>7810</v>
      </c>
      <c r="BI650" t="s">
        <v>7773</v>
      </c>
      <c r="BJ650">
        <v>649</v>
      </c>
      <c r="BK650">
        <v>3260</v>
      </c>
      <c r="BV650">
        <v>42.75745225</v>
      </c>
      <c r="BW650">
        <v>-82.036561500000005</v>
      </c>
      <c r="BX650">
        <v>4734401.773</v>
      </c>
      <c r="BY650">
        <v>202.15799999999999</v>
      </c>
      <c r="BZ650">
        <v>33.200000000000003</v>
      </c>
      <c r="CA650" t="s">
        <v>7637</v>
      </c>
      <c r="CB650">
        <v>7</v>
      </c>
      <c r="CF650" t="s">
        <v>5672</v>
      </c>
      <c r="CG650">
        <v>414</v>
      </c>
      <c r="CH650" t="s">
        <v>3899</v>
      </c>
      <c r="CI650" t="s">
        <v>3899</v>
      </c>
      <c r="CJ650">
        <v>5.56</v>
      </c>
      <c r="CK650">
        <v>1.8</v>
      </c>
    </row>
    <row r="651" spans="1:89" x14ac:dyDescent="0.35">
      <c r="A651" t="s">
        <v>6945</v>
      </c>
      <c r="B651">
        <v>650</v>
      </c>
      <c r="C651" t="s">
        <v>7778</v>
      </c>
      <c r="D651">
        <v>1012</v>
      </c>
      <c r="E651">
        <v>3125.9940000000001</v>
      </c>
      <c r="F651">
        <v>10</v>
      </c>
      <c r="G651" t="s">
        <v>7798</v>
      </c>
      <c r="H651" t="s">
        <v>7773</v>
      </c>
      <c r="I651" t="s">
        <v>7797</v>
      </c>
      <c r="J651">
        <v>10</v>
      </c>
      <c r="K651">
        <v>0.56000000000000005</v>
      </c>
      <c r="L651">
        <v>16</v>
      </c>
      <c r="M651">
        <v>4</v>
      </c>
      <c r="N651" t="s">
        <v>7495</v>
      </c>
      <c r="Q651" t="s">
        <v>7784</v>
      </c>
      <c r="R651" t="s">
        <v>7774</v>
      </c>
      <c r="S651" t="s">
        <v>7267</v>
      </c>
      <c r="T651" t="s">
        <v>7571</v>
      </c>
      <c r="U651" t="s">
        <v>7571</v>
      </c>
      <c r="V651">
        <v>5.56</v>
      </c>
      <c r="W651" t="s">
        <v>7885</v>
      </c>
      <c r="X651">
        <v>1.8</v>
      </c>
      <c r="Y651" t="s">
        <v>7774</v>
      </c>
      <c r="Z651" t="s">
        <v>7783</v>
      </c>
      <c r="AA651" t="s">
        <v>7774</v>
      </c>
      <c r="AB651">
        <v>15</v>
      </c>
      <c r="AC651">
        <v>15</v>
      </c>
      <c r="AD651">
        <v>8</v>
      </c>
      <c r="AE651" t="s">
        <v>5753</v>
      </c>
      <c r="AF651">
        <v>42.757449340000001</v>
      </c>
      <c r="AG651">
        <v>-82.036466570000002</v>
      </c>
      <c r="AH651">
        <v>202.2</v>
      </c>
      <c r="AI651">
        <v>290</v>
      </c>
      <c r="AK651">
        <v>15</v>
      </c>
      <c r="AL651">
        <v>986</v>
      </c>
      <c r="AM651">
        <v>1.887</v>
      </c>
      <c r="AN651">
        <v>233.85400000000001</v>
      </c>
      <c r="AO651">
        <v>2108</v>
      </c>
      <c r="AP651">
        <v>2110</v>
      </c>
      <c r="AS651">
        <v>1.23</v>
      </c>
      <c r="AT651">
        <v>1.23</v>
      </c>
      <c r="AV651">
        <v>2.14</v>
      </c>
      <c r="AW651">
        <v>2.14</v>
      </c>
      <c r="BC651">
        <v>0.56000000000000005</v>
      </c>
      <c r="BD651">
        <v>16</v>
      </c>
      <c r="BE651" t="s">
        <v>6944</v>
      </c>
      <c r="BF651" t="s">
        <v>6945</v>
      </c>
      <c r="BG651">
        <v>650</v>
      </c>
      <c r="BH651" t="s">
        <v>7797</v>
      </c>
      <c r="BI651" t="s">
        <v>7773</v>
      </c>
      <c r="BJ651">
        <v>650</v>
      </c>
      <c r="BK651">
        <v>3270</v>
      </c>
      <c r="BR651">
        <v>13</v>
      </c>
      <c r="BS651">
        <v>0.66</v>
      </c>
      <c r="BT651">
        <v>0.57999999999999996</v>
      </c>
      <c r="BU651">
        <v>0.57999999999999996</v>
      </c>
      <c r="BV651">
        <v>42.757449340000001</v>
      </c>
      <c r="BW651">
        <v>-82.036466570000002</v>
      </c>
      <c r="BX651">
        <v>4734401.3550000004</v>
      </c>
      <c r="BY651">
        <v>202.15100000000001</v>
      </c>
      <c r="BZ651">
        <v>21.1</v>
      </c>
      <c r="CA651" t="s">
        <v>8741</v>
      </c>
      <c r="CB651">
        <v>7</v>
      </c>
      <c r="CC651">
        <v>10</v>
      </c>
      <c r="CD651">
        <v>12</v>
      </c>
      <c r="CE651">
        <v>12</v>
      </c>
      <c r="CF651" t="s">
        <v>5677</v>
      </c>
      <c r="CG651">
        <v>414</v>
      </c>
      <c r="CH651" t="s">
        <v>3339</v>
      </c>
      <c r="CI651" t="s">
        <v>8652</v>
      </c>
      <c r="CJ651">
        <v>5.56</v>
      </c>
      <c r="CK651">
        <v>1.8</v>
      </c>
    </row>
    <row r="652" spans="1:89" x14ac:dyDescent="0.35">
      <c r="A652" t="s">
        <v>5001</v>
      </c>
      <c r="B652">
        <v>651</v>
      </c>
      <c r="C652" t="s">
        <v>7778</v>
      </c>
      <c r="D652">
        <v>1013</v>
      </c>
      <c r="E652">
        <v>3138.5909999999999</v>
      </c>
      <c r="F652">
        <v>10</v>
      </c>
      <c r="G652" t="s">
        <v>7782</v>
      </c>
      <c r="H652" t="s">
        <v>7773</v>
      </c>
      <c r="I652" t="s">
        <v>7797</v>
      </c>
      <c r="J652">
        <v>14</v>
      </c>
      <c r="K652">
        <v>0.79</v>
      </c>
      <c r="L652">
        <v>9</v>
      </c>
      <c r="M652">
        <v>6</v>
      </c>
      <c r="N652" t="s">
        <v>7961</v>
      </c>
      <c r="Q652" t="s">
        <v>7784</v>
      </c>
      <c r="R652" t="s">
        <v>7774</v>
      </c>
      <c r="S652" t="s">
        <v>7267</v>
      </c>
      <c r="T652" t="s">
        <v>7571</v>
      </c>
      <c r="U652" t="s">
        <v>7571</v>
      </c>
      <c r="V652">
        <v>5.56</v>
      </c>
      <c r="W652" t="s">
        <v>7885</v>
      </c>
      <c r="X652">
        <v>1.8</v>
      </c>
      <c r="Y652" t="s">
        <v>7774</v>
      </c>
      <c r="Z652" t="s">
        <v>7789</v>
      </c>
      <c r="AA652" t="s">
        <v>7774</v>
      </c>
      <c r="AE652" t="s">
        <v>5762</v>
      </c>
      <c r="AF652">
        <v>42.757445590000003</v>
      </c>
      <c r="AG652">
        <v>-82.036311859999998</v>
      </c>
      <c r="AH652">
        <v>202.3</v>
      </c>
      <c r="AI652">
        <v>290</v>
      </c>
      <c r="AK652">
        <v>15</v>
      </c>
      <c r="AL652">
        <v>986</v>
      </c>
      <c r="AM652">
        <v>14.487</v>
      </c>
      <c r="AN652">
        <v>350.32600000000002</v>
      </c>
      <c r="AO652">
        <v>2114</v>
      </c>
      <c r="AP652">
        <v>2115</v>
      </c>
      <c r="AS652">
        <v>1.23</v>
      </c>
      <c r="AT652">
        <v>1.23</v>
      </c>
      <c r="AV652">
        <v>2.14</v>
      </c>
      <c r="AW652">
        <v>2.14</v>
      </c>
      <c r="BC652">
        <v>0.79</v>
      </c>
      <c r="BD652">
        <v>9</v>
      </c>
      <c r="BE652" t="s">
        <v>2178</v>
      </c>
      <c r="BF652" t="s">
        <v>5001</v>
      </c>
      <c r="BG652">
        <v>651</v>
      </c>
      <c r="BH652" t="s">
        <v>7797</v>
      </c>
      <c r="BI652" t="s">
        <v>7773</v>
      </c>
      <c r="BJ652">
        <v>651</v>
      </c>
      <c r="BK652">
        <v>3270</v>
      </c>
      <c r="BR652">
        <v>13</v>
      </c>
      <c r="BS652">
        <v>0.66</v>
      </c>
      <c r="BT652">
        <v>0.57999999999999996</v>
      </c>
      <c r="BU652">
        <v>0.57999999999999996</v>
      </c>
      <c r="BV652">
        <v>42.757445590000003</v>
      </c>
      <c r="BW652">
        <v>-82.036311859999998</v>
      </c>
      <c r="BX652">
        <v>4734400.7819999997</v>
      </c>
      <c r="BY652">
        <v>202.25700000000001</v>
      </c>
      <c r="BZ652">
        <v>70</v>
      </c>
      <c r="CA652" t="s">
        <v>8742</v>
      </c>
      <c r="CB652">
        <v>7</v>
      </c>
      <c r="CC652">
        <v>10</v>
      </c>
      <c r="CD652">
        <v>12</v>
      </c>
      <c r="CE652">
        <v>12</v>
      </c>
      <c r="CF652" t="s">
        <v>5677</v>
      </c>
      <c r="CG652">
        <v>414</v>
      </c>
      <c r="CH652" t="s">
        <v>3339</v>
      </c>
      <c r="CI652" t="s">
        <v>8652</v>
      </c>
      <c r="CJ652">
        <v>5.56</v>
      </c>
      <c r="CK652">
        <v>1.8</v>
      </c>
    </row>
    <row r="653" spans="1:89" x14ac:dyDescent="0.35">
      <c r="A653" t="s">
        <v>5002</v>
      </c>
      <c r="B653">
        <v>652</v>
      </c>
      <c r="C653" t="s">
        <v>7778</v>
      </c>
      <c r="D653">
        <v>1016</v>
      </c>
      <c r="E653">
        <v>3176.2179999999998</v>
      </c>
      <c r="F653">
        <v>10</v>
      </c>
      <c r="G653" t="s">
        <v>7782</v>
      </c>
      <c r="H653" t="s">
        <v>7773</v>
      </c>
      <c r="I653" t="s">
        <v>7797</v>
      </c>
      <c r="J653">
        <v>10</v>
      </c>
      <c r="K653">
        <v>0.57999999999999996</v>
      </c>
      <c r="L653">
        <v>5</v>
      </c>
      <c r="M653">
        <v>5</v>
      </c>
      <c r="N653" t="s">
        <v>7839</v>
      </c>
      <c r="Q653" t="s">
        <v>7784</v>
      </c>
      <c r="R653" t="s">
        <v>7774</v>
      </c>
      <c r="S653" t="s">
        <v>7268</v>
      </c>
      <c r="T653" t="s">
        <v>7435</v>
      </c>
      <c r="U653" t="s">
        <v>7435</v>
      </c>
      <c r="V653">
        <v>5.56</v>
      </c>
      <c r="W653" t="s">
        <v>7962</v>
      </c>
      <c r="X653">
        <v>1.9</v>
      </c>
      <c r="Y653" t="s">
        <v>7774</v>
      </c>
      <c r="Z653" t="s">
        <v>7789</v>
      </c>
      <c r="AA653" t="s">
        <v>7774</v>
      </c>
      <c r="AE653" t="s">
        <v>5762</v>
      </c>
      <c r="AF653">
        <v>42.757434519999997</v>
      </c>
      <c r="AG653">
        <v>-82.03584979</v>
      </c>
      <c r="AH653">
        <v>202.3</v>
      </c>
      <c r="AI653">
        <v>290</v>
      </c>
      <c r="AK653">
        <v>15</v>
      </c>
      <c r="AL653">
        <v>986</v>
      </c>
      <c r="AM653">
        <v>16.015999999999998</v>
      </c>
      <c r="AN653">
        <v>378.95100000000002</v>
      </c>
      <c r="AO653">
        <v>2119</v>
      </c>
      <c r="AP653">
        <v>2119</v>
      </c>
      <c r="AS653">
        <v>1.24</v>
      </c>
      <c r="AT653">
        <v>1.24</v>
      </c>
      <c r="AV653">
        <v>2.15</v>
      </c>
      <c r="AW653">
        <v>2.15</v>
      </c>
      <c r="BC653">
        <v>0.57999999999999996</v>
      </c>
      <c r="BD653">
        <v>5</v>
      </c>
      <c r="BE653" t="s">
        <v>2179</v>
      </c>
      <c r="BF653" t="s">
        <v>5002</v>
      </c>
      <c r="BG653">
        <v>652</v>
      </c>
      <c r="BH653" t="s">
        <v>7797</v>
      </c>
      <c r="BI653" t="s">
        <v>7773</v>
      </c>
      <c r="BJ653">
        <v>652</v>
      </c>
      <c r="BK653">
        <v>3290</v>
      </c>
      <c r="BR653">
        <v>13</v>
      </c>
      <c r="BS653">
        <v>0.65</v>
      </c>
      <c r="BT653">
        <v>0.57999999999999996</v>
      </c>
      <c r="BU653">
        <v>0.57999999999999996</v>
      </c>
      <c r="BV653">
        <v>42.757434519999997</v>
      </c>
      <c r="BW653">
        <v>-82.03584979</v>
      </c>
      <c r="BX653">
        <v>4734399.09</v>
      </c>
      <c r="BY653">
        <v>202.34299999999999</v>
      </c>
      <c r="BZ653">
        <v>99</v>
      </c>
      <c r="CA653" t="s">
        <v>7674</v>
      </c>
      <c r="CB653">
        <v>7</v>
      </c>
      <c r="CC653">
        <v>10</v>
      </c>
      <c r="CD653">
        <v>12</v>
      </c>
      <c r="CE653">
        <v>12</v>
      </c>
      <c r="CF653" t="s">
        <v>5677</v>
      </c>
      <c r="CG653">
        <v>414</v>
      </c>
      <c r="CH653" t="s">
        <v>3339</v>
      </c>
      <c r="CI653" t="s">
        <v>8652</v>
      </c>
      <c r="CJ653">
        <v>5.56</v>
      </c>
      <c r="CK653">
        <v>1.8</v>
      </c>
    </row>
    <row r="654" spans="1:89" x14ac:dyDescent="0.35">
      <c r="A654" t="s">
        <v>5010</v>
      </c>
      <c r="B654">
        <v>653</v>
      </c>
      <c r="C654" t="s">
        <v>7778</v>
      </c>
      <c r="D654">
        <v>1022</v>
      </c>
      <c r="E654">
        <v>3220.8710000000001</v>
      </c>
      <c r="F654">
        <v>10</v>
      </c>
      <c r="G654" t="s">
        <v>7782</v>
      </c>
      <c r="H654" t="s">
        <v>7773</v>
      </c>
      <c r="I654" t="s">
        <v>7810</v>
      </c>
      <c r="J654">
        <v>11</v>
      </c>
      <c r="K654">
        <v>0.62</v>
      </c>
      <c r="L654">
        <v>7</v>
      </c>
      <c r="M654">
        <v>8</v>
      </c>
      <c r="N654" t="s">
        <v>7963</v>
      </c>
      <c r="Q654" t="s">
        <v>7776</v>
      </c>
      <c r="R654" t="s">
        <v>3293</v>
      </c>
      <c r="S654" t="s">
        <v>7269</v>
      </c>
      <c r="T654" t="s">
        <v>7600</v>
      </c>
      <c r="U654" t="s">
        <v>7600</v>
      </c>
      <c r="V654">
        <v>5.56</v>
      </c>
      <c r="W654" t="s">
        <v>7964</v>
      </c>
      <c r="X654">
        <v>1.8</v>
      </c>
      <c r="Y654" t="s">
        <v>7774</v>
      </c>
      <c r="Z654" t="s">
        <v>7789</v>
      </c>
      <c r="AA654" t="s">
        <v>7774</v>
      </c>
      <c r="AE654" t="s">
        <v>5800</v>
      </c>
      <c r="AF654">
        <v>42.757419609999999</v>
      </c>
      <c r="AG654">
        <v>-82.035301579999995</v>
      </c>
      <c r="AH654">
        <v>202.5</v>
      </c>
      <c r="AI654">
        <v>290</v>
      </c>
      <c r="AK654">
        <v>15</v>
      </c>
      <c r="AL654">
        <v>986</v>
      </c>
      <c r="AM654">
        <v>0.16800000000000001</v>
      </c>
      <c r="AN654">
        <v>-31.963999999999999</v>
      </c>
      <c r="AO654">
        <v>2117</v>
      </c>
      <c r="AP654">
        <v>2118</v>
      </c>
      <c r="AS654">
        <v>1.24</v>
      </c>
      <c r="AT654">
        <v>1.24</v>
      </c>
      <c r="AV654">
        <v>2.15</v>
      </c>
      <c r="AW654">
        <v>2.15</v>
      </c>
      <c r="BC654">
        <v>0.62</v>
      </c>
      <c r="BD654">
        <v>7</v>
      </c>
      <c r="BE654" t="s">
        <v>2186</v>
      </c>
      <c r="BF654" t="s">
        <v>5010</v>
      </c>
      <c r="BG654">
        <v>653</v>
      </c>
      <c r="BH654" t="s">
        <v>7810</v>
      </c>
      <c r="BI654" t="s">
        <v>7773</v>
      </c>
      <c r="BJ654">
        <v>653</v>
      </c>
      <c r="BK654">
        <v>3340</v>
      </c>
      <c r="BR654">
        <v>13</v>
      </c>
      <c r="BS654">
        <v>0.66</v>
      </c>
      <c r="BT654">
        <v>0.57999999999999996</v>
      </c>
      <c r="BU654">
        <v>0.57999999999999996</v>
      </c>
      <c r="BV654">
        <v>42.757419609999999</v>
      </c>
      <c r="BW654">
        <v>-82.035301579999995</v>
      </c>
      <c r="BX654">
        <v>4734396.8830000004</v>
      </c>
      <c r="BY654">
        <v>202.50299999999999</v>
      </c>
      <c r="BZ654">
        <v>51.9</v>
      </c>
      <c r="CA654" t="s">
        <v>7356</v>
      </c>
      <c r="CB654">
        <v>7</v>
      </c>
      <c r="CC654">
        <v>10</v>
      </c>
      <c r="CD654">
        <v>12</v>
      </c>
      <c r="CE654">
        <v>12</v>
      </c>
      <c r="CF654" t="s">
        <v>5672</v>
      </c>
      <c r="CG654">
        <v>414</v>
      </c>
      <c r="CH654" t="s">
        <v>3710</v>
      </c>
      <c r="CI654" t="s">
        <v>8656</v>
      </c>
      <c r="CJ654">
        <v>5.56</v>
      </c>
      <c r="CK654">
        <v>1.8</v>
      </c>
    </row>
    <row r="655" spans="1:89" x14ac:dyDescent="0.35">
      <c r="A655" t="s">
        <v>5011</v>
      </c>
      <c r="B655">
        <v>654</v>
      </c>
      <c r="C655" t="s">
        <v>7778</v>
      </c>
      <c r="D655">
        <v>1025</v>
      </c>
      <c r="E655">
        <v>3247.5230000000001</v>
      </c>
      <c r="F655">
        <v>10</v>
      </c>
      <c r="G655" t="s">
        <v>7782</v>
      </c>
      <c r="H655" t="s">
        <v>7773</v>
      </c>
      <c r="I655" t="s">
        <v>7797</v>
      </c>
      <c r="J655">
        <v>16</v>
      </c>
      <c r="K655">
        <v>0.89</v>
      </c>
      <c r="L655">
        <v>14</v>
      </c>
      <c r="M655">
        <v>10</v>
      </c>
      <c r="N655" t="s">
        <v>7965</v>
      </c>
      <c r="Q655" t="s">
        <v>7805</v>
      </c>
      <c r="R655" t="s">
        <v>7774</v>
      </c>
      <c r="S655" t="s">
        <v>7270</v>
      </c>
      <c r="T655" t="s">
        <v>7394</v>
      </c>
      <c r="U655" t="s">
        <v>7394</v>
      </c>
      <c r="V655">
        <v>5.56</v>
      </c>
      <c r="W655" t="s">
        <v>7966</v>
      </c>
      <c r="X655">
        <v>1.9</v>
      </c>
      <c r="Y655" t="s">
        <v>7774</v>
      </c>
      <c r="Z655" t="s">
        <v>7788</v>
      </c>
      <c r="AA655" t="s">
        <v>7774</v>
      </c>
      <c r="AB655">
        <v>10</v>
      </c>
      <c r="AC655">
        <v>10</v>
      </c>
      <c r="AD655">
        <v>12</v>
      </c>
      <c r="AE655" t="s">
        <v>5753</v>
      </c>
      <c r="AF655">
        <v>42.757410360000002</v>
      </c>
      <c r="AG655">
        <v>-82.034974419999998</v>
      </c>
      <c r="AH655">
        <v>202.7</v>
      </c>
      <c r="AI655">
        <v>290</v>
      </c>
      <c r="AK655">
        <v>15</v>
      </c>
      <c r="AL655">
        <v>986</v>
      </c>
      <c r="AM655">
        <v>6.3170000000000002</v>
      </c>
      <c r="AN655">
        <v>-173.43899999999999</v>
      </c>
      <c r="AO655">
        <v>2105</v>
      </c>
      <c r="AP655">
        <v>2108</v>
      </c>
      <c r="AS655">
        <v>1.23</v>
      </c>
      <c r="AT655">
        <v>1.23</v>
      </c>
      <c r="AV655">
        <v>2.14</v>
      </c>
      <c r="AW655">
        <v>2.13</v>
      </c>
      <c r="BC655">
        <v>0.89</v>
      </c>
      <c r="BD655">
        <v>14</v>
      </c>
      <c r="BE655" t="s">
        <v>2187</v>
      </c>
      <c r="BF655" t="s">
        <v>5011</v>
      </c>
      <c r="BG655">
        <v>654</v>
      </c>
      <c r="BH655" t="s">
        <v>7797</v>
      </c>
      <c r="BI655" t="s">
        <v>7773</v>
      </c>
      <c r="BJ655">
        <v>654</v>
      </c>
      <c r="BK655">
        <v>3360</v>
      </c>
      <c r="BR655">
        <v>13</v>
      </c>
      <c r="BS655">
        <v>0.66</v>
      </c>
      <c r="BT655">
        <v>0.57999999999999996</v>
      </c>
      <c r="BU655">
        <v>0.59</v>
      </c>
      <c r="BV655">
        <v>42.757410360000002</v>
      </c>
      <c r="BW655">
        <v>-82.034974419999998</v>
      </c>
      <c r="BX655">
        <v>4734395.5269999998</v>
      </c>
      <c r="BY655">
        <v>202.71100000000001</v>
      </c>
      <c r="BZ655">
        <v>102.3</v>
      </c>
      <c r="CA655" t="s">
        <v>7518</v>
      </c>
      <c r="CB655">
        <v>7</v>
      </c>
      <c r="CC655">
        <v>10</v>
      </c>
      <c r="CD655">
        <v>12</v>
      </c>
      <c r="CE655">
        <v>12</v>
      </c>
      <c r="CF655" t="s">
        <v>5752</v>
      </c>
      <c r="CG655">
        <v>414</v>
      </c>
      <c r="CH655" t="s">
        <v>3339</v>
      </c>
      <c r="CI655" t="s">
        <v>8652</v>
      </c>
      <c r="CJ655">
        <v>5.56</v>
      </c>
      <c r="CK655">
        <v>1.9</v>
      </c>
    </row>
    <row r="656" spans="1:89" x14ac:dyDescent="0.35">
      <c r="A656" t="s">
        <v>5013</v>
      </c>
      <c r="B656">
        <v>655</v>
      </c>
      <c r="C656" t="s">
        <v>7778</v>
      </c>
      <c r="D656">
        <v>1028</v>
      </c>
      <c r="E656">
        <v>3262.692</v>
      </c>
      <c r="F656">
        <v>10</v>
      </c>
      <c r="G656" t="s">
        <v>7782</v>
      </c>
      <c r="H656" t="s">
        <v>7773</v>
      </c>
      <c r="I656" t="s">
        <v>5753</v>
      </c>
      <c r="J656">
        <v>11</v>
      </c>
      <c r="K656">
        <v>0.61</v>
      </c>
      <c r="L656">
        <v>11</v>
      </c>
      <c r="M656">
        <v>10</v>
      </c>
      <c r="N656" t="s">
        <v>7920</v>
      </c>
      <c r="Q656" t="s">
        <v>7784</v>
      </c>
      <c r="R656" t="s">
        <v>7774</v>
      </c>
      <c r="S656" t="s">
        <v>7271</v>
      </c>
      <c r="T656" t="s">
        <v>7524</v>
      </c>
      <c r="U656" t="s">
        <v>7524</v>
      </c>
      <c r="V656">
        <v>5.56</v>
      </c>
      <c r="W656" t="s">
        <v>7967</v>
      </c>
      <c r="X656">
        <v>1.8</v>
      </c>
      <c r="Y656" t="s">
        <v>7774</v>
      </c>
      <c r="Z656" t="s">
        <v>7783</v>
      </c>
      <c r="AA656" t="s">
        <v>7774</v>
      </c>
      <c r="AE656" t="s">
        <v>5678</v>
      </c>
      <c r="AF656">
        <v>42.757405609999999</v>
      </c>
      <c r="AG656">
        <v>-82.034788149999997</v>
      </c>
      <c r="AH656">
        <v>202.6</v>
      </c>
      <c r="AI656">
        <v>290</v>
      </c>
      <c r="AK656">
        <v>15</v>
      </c>
      <c r="AL656">
        <v>986</v>
      </c>
      <c r="AM656">
        <v>8.6999999999999994E-2</v>
      </c>
      <c r="AN656">
        <v>-417.23500000000001</v>
      </c>
      <c r="AO656">
        <v>2113</v>
      </c>
      <c r="AP656">
        <v>2114</v>
      </c>
      <c r="AS656">
        <v>1.23</v>
      </c>
      <c r="AT656">
        <v>1.23</v>
      </c>
      <c r="AV656">
        <v>2.14</v>
      </c>
      <c r="AW656">
        <v>2.14</v>
      </c>
      <c r="BC656">
        <v>0.61</v>
      </c>
      <c r="BD656">
        <v>11</v>
      </c>
      <c r="BE656" t="s">
        <v>2189</v>
      </c>
      <c r="BF656" t="s">
        <v>5013</v>
      </c>
      <c r="BG656">
        <v>655</v>
      </c>
      <c r="BH656" t="s">
        <v>5753</v>
      </c>
      <c r="BI656" t="s">
        <v>7773</v>
      </c>
      <c r="BJ656">
        <v>655</v>
      </c>
      <c r="BK656">
        <v>3380</v>
      </c>
      <c r="BR656">
        <v>13</v>
      </c>
      <c r="BS656">
        <v>0.66</v>
      </c>
      <c r="BT656">
        <v>0.57999999999999996</v>
      </c>
      <c r="BU656">
        <v>0.57999999999999996</v>
      </c>
      <c r="BV656">
        <v>42.757405609999999</v>
      </c>
      <c r="BW656">
        <v>-82.034788149999997</v>
      </c>
      <c r="BX656">
        <v>4734394.8130000001</v>
      </c>
      <c r="BY656">
        <v>202.643</v>
      </c>
      <c r="BZ656">
        <v>212.4</v>
      </c>
      <c r="CA656" t="s">
        <v>7335</v>
      </c>
      <c r="CB656">
        <v>7</v>
      </c>
      <c r="CC656">
        <v>10</v>
      </c>
      <c r="CD656">
        <v>12</v>
      </c>
      <c r="CE656">
        <v>12</v>
      </c>
      <c r="CF656" t="s">
        <v>5677</v>
      </c>
      <c r="CG656">
        <v>414</v>
      </c>
      <c r="CH656" t="s">
        <v>3290</v>
      </c>
      <c r="CI656" t="s">
        <v>7332</v>
      </c>
      <c r="CJ656">
        <v>5.56</v>
      </c>
      <c r="CK656">
        <v>1.7</v>
      </c>
    </row>
    <row r="657" spans="1:89" x14ac:dyDescent="0.35">
      <c r="A657" t="s">
        <v>5021</v>
      </c>
      <c r="B657">
        <v>656</v>
      </c>
      <c r="C657" t="s">
        <v>7778</v>
      </c>
      <c r="D657">
        <v>1035</v>
      </c>
      <c r="E657">
        <v>3333.1010000000001</v>
      </c>
      <c r="F657">
        <v>10</v>
      </c>
      <c r="G657" t="s">
        <v>7782</v>
      </c>
      <c r="H657" t="s">
        <v>7773</v>
      </c>
      <c r="I657" t="s">
        <v>7797</v>
      </c>
      <c r="J657">
        <v>13</v>
      </c>
      <c r="K657">
        <v>0.73</v>
      </c>
      <c r="L657">
        <v>17</v>
      </c>
      <c r="M657">
        <v>17</v>
      </c>
      <c r="N657" t="s">
        <v>7673</v>
      </c>
      <c r="Q657" t="s">
        <v>7784</v>
      </c>
      <c r="R657" t="s">
        <v>7774</v>
      </c>
      <c r="S657" t="s">
        <v>7272</v>
      </c>
      <c r="T657" t="s">
        <v>7497</v>
      </c>
      <c r="U657" t="s">
        <v>7497</v>
      </c>
      <c r="V657">
        <v>5.56</v>
      </c>
      <c r="W657" t="s">
        <v>7968</v>
      </c>
      <c r="X657">
        <v>1.9</v>
      </c>
      <c r="Y657" t="s">
        <v>7774</v>
      </c>
      <c r="Z657" t="s">
        <v>7788</v>
      </c>
      <c r="AA657" t="s">
        <v>7774</v>
      </c>
      <c r="AB657">
        <v>10</v>
      </c>
      <c r="AC657">
        <v>10</v>
      </c>
      <c r="AD657">
        <v>12</v>
      </c>
      <c r="AE657" t="s">
        <v>5753</v>
      </c>
      <c r="AF657">
        <v>42.75738656</v>
      </c>
      <c r="AG657">
        <v>-82.033923560000005</v>
      </c>
      <c r="AH657">
        <v>202.7</v>
      </c>
      <c r="AI657">
        <v>290</v>
      </c>
      <c r="AK657">
        <v>15</v>
      </c>
      <c r="AL657">
        <v>986</v>
      </c>
      <c r="AM657">
        <v>5.3929999999999998</v>
      </c>
      <c r="AN657">
        <v>296.81099999999998</v>
      </c>
      <c r="AO657">
        <v>2102</v>
      </c>
      <c r="AP657">
        <v>2105</v>
      </c>
      <c r="AS657">
        <v>1.23</v>
      </c>
      <c r="AT657">
        <v>1.23</v>
      </c>
      <c r="AV657">
        <v>2.13</v>
      </c>
      <c r="AW657">
        <v>2.13</v>
      </c>
      <c r="BC657">
        <v>0.73</v>
      </c>
      <c r="BD657">
        <v>17</v>
      </c>
      <c r="BE657" t="s">
        <v>2197</v>
      </c>
      <c r="BF657" t="s">
        <v>5021</v>
      </c>
      <c r="BG657">
        <v>656</v>
      </c>
      <c r="BH657" t="s">
        <v>7797</v>
      </c>
      <c r="BI657" t="s">
        <v>7773</v>
      </c>
      <c r="BJ657">
        <v>656</v>
      </c>
      <c r="BK657">
        <v>3440</v>
      </c>
      <c r="BR657">
        <v>13</v>
      </c>
      <c r="BS657">
        <v>0.66</v>
      </c>
      <c r="BT657">
        <v>0.59</v>
      </c>
      <c r="BU657">
        <v>0.59</v>
      </c>
      <c r="BV657">
        <v>42.75738656</v>
      </c>
      <c r="BW657">
        <v>-82.033923560000005</v>
      </c>
      <c r="BX657">
        <v>4734391.8310000002</v>
      </c>
      <c r="BY657">
        <v>202.72499999999999</v>
      </c>
      <c r="BZ657">
        <v>88.5</v>
      </c>
      <c r="CA657" t="s">
        <v>8743</v>
      </c>
      <c r="CB657">
        <v>7</v>
      </c>
      <c r="CC657">
        <v>10</v>
      </c>
      <c r="CD657">
        <v>12</v>
      </c>
      <c r="CE657">
        <v>12</v>
      </c>
      <c r="CF657" t="s">
        <v>5677</v>
      </c>
      <c r="CG657">
        <v>414</v>
      </c>
      <c r="CH657" t="s">
        <v>3339</v>
      </c>
      <c r="CI657" t="s">
        <v>8652</v>
      </c>
      <c r="CJ657">
        <v>5.56</v>
      </c>
      <c r="CK657">
        <v>1.9</v>
      </c>
    </row>
    <row r="658" spans="1:89" x14ac:dyDescent="0.35">
      <c r="A658" t="s">
        <v>5023</v>
      </c>
      <c r="B658">
        <v>657</v>
      </c>
      <c r="C658" t="s">
        <v>7778</v>
      </c>
      <c r="D658">
        <v>1038</v>
      </c>
      <c r="E658">
        <v>3350.3290000000002</v>
      </c>
      <c r="F658">
        <v>10</v>
      </c>
      <c r="G658" t="s">
        <v>7782</v>
      </c>
      <c r="H658" t="s">
        <v>7773</v>
      </c>
      <c r="I658" t="s">
        <v>7797</v>
      </c>
      <c r="J658">
        <v>12</v>
      </c>
      <c r="K658">
        <v>0.65</v>
      </c>
      <c r="L658">
        <v>12</v>
      </c>
      <c r="M658">
        <v>8</v>
      </c>
      <c r="N658" t="s">
        <v>7969</v>
      </c>
      <c r="Q658" t="s">
        <v>7784</v>
      </c>
      <c r="R658" t="s">
        <v>7774</v>
      </c>
      <c r="S658" t="s">
        <v>7273</v>
      </c>
      <c r="T658" t="s">
        <v>7593</v>
      </c>
      <c r="U658" t="s">
        <v>7593</v>
      </c>
      <c r="V658">
        <v>5.56</v>
      </c>
      <c r="W658" t="s">
        <v>7970</v>
      </c>
      <c r="X658">
        <v>1.9</v>
      </c>
      <c r="Y658" t="s">
        <v>7774</v>
      </c>
      <c r="Z658" t="s">
        <v>7783</v>
      </c>
      <c r="AA658" t="s">
        <v>7774</v>
      </c>
      <c r="AE658" t="s">
        <v>5762</v>
      </c>
      <c r="AF658">
        <v>42.757381889999998</v>
      </c>
      <c r="AG658">
        <v>-82.033711969999999</v>
      </c>
      <c r="AH658">
        <v>202.6</v>
      </c>
      <c r="AI658">
        <v>290</v>
      </c>
      <c r="AK658">
        <v>15</v>
      </c>
      <c r="AL658">
        <v>986</v>
      </c>
      <c r="AM658">
        <v>1.3240000000000001</v>
      </c>
      <c r="AN658">
        <v>-48.771000000000001</v>
      </c>
      <c r="AO658">
        <v>2112</v>
      </c>
      <c r="AP658">
        <v>2113</v>
      </c>
      <c r="AS658">
        <v>1.23</v>
      </c>
      <c r="AT658">
        <v>1.23</v>
      </c>
      <c r="AV658">
        <v>2.14</v>
      </c>
      <c r="AW658">
        <v>2.14</v>
      </c>
      <c r="BC658">
        <v>0.65</v>
      </c>
      <c r="BD658">
        <v>12</v>
      </c>
      <c r="BE658" t="s">
        <v>2199</v>
      </c>
      <c r="BF658" t="s">
        <v>5023</v>
      </c>
      <c r="BG658">
        <v>657</v>
      </c>
      <c r="BH658" t="s">
        <v>7797</v>
      </c>
      <c r="BI658" t="s">
        <v>7773</v>
      </c>
      <c r="BJ658">
        <v>657</v>
      </c>
      <c r="BK658">
        <v>3460</v>
      </c>
      <c r="BR658">
        <v>13</v>
      </c>
      <c r="BS658">
        <v>0.66</v>
      </c>
      <c r="BT658">
        <v>0.57999999999999996</v>
      </c>
      <c r="BU658">
        <v>0.57999999999999996</v>
      </c>
      <c r="BV658">
        <v>42.757381889999998</v>
      </c>
      <c r="BW658">
        <v>-82.033711969999999</v>
      </c>
      <c r="BX658">
        <v>4734391.0999999996</v>
      </c>
      <c r="BY658">
        <v>202.59399999999999</v>
      </c>
      <c r="BZ658">
        <v>78</v>
      </c>
      <c r="CA658" t="s">
        <v>8744</v>
      </c>
      <c r="CB658">
        <v>7</v>
      </c>
      <c r="CC658">
        <v>10</v>
      </c>
      <c r="CD658">
        <v>12</v>
      </c>
      <c r="CE658">
        <v>12</v>
      </c>
      <c r="CF658" t="s">
        <v>5677</v>
      </c>
      <c r="CG658">
        <v>414</v>
      </c>
      <c r="CH658" t="s">
        <v>3339</v>
      </c>
      <c r="CI658" t="s">
        <v>8652</v>
      </c>
      <c r="CJ658">
        <v>5.56</v>
      </c>
      <c r="CK658">
        <v>1.9</v>
      </c>
    </row>
    <row r="659" spans="1:89" x14ac:dyDescent="0.35">
      <c r="A659" t="s">
        <v>6962</v>
      </c>
      <c r="B659">
        <v>658</v>
      </c>
      <c r="C659" t="s">
        <v>7778</v>
      </c>
      <c r="D659">
        <v>1039</v>
      </c>
      <c r="E659">
        <v>3354.672</v>
      </c>
      <c r="F659">
        <v>10</v>
      </c>
      <c r="G659" t="s">
        <v>7775</v>
      </c>
      <c r="H659" t="s">
        <v>7773</v>
      </c>
      <c r="I659" t="s">
        <v>7772</v>
      </c>
      <c r="J659">
        <v>0.5</v>
      </c>
      <c r="K659">
        <v>1.27</v>
      </c>
      <c r="L659">
        <v>127</v>
      </c>
      <c r="M659">
        <v>59</v>
      </c>
      <c r="N659" t="s">
        <v>7427</v>
      </c>
      <c r="Q659" t="s">
        <v>7776</v>
      </c>
      <c r="R659" t="s">
        <v>7774</v>
      </c>
      <c r="S659" t="s">
        <v>7273</v>
      </c>
      <c r="T659" t="s">
        <v>7593</v>
      </c>
      <c r="U659" t="s">
        <v>7593</v>
      </c>
      <c r="V659">
        <v>5.56</v>
      </c>
      <c r="W659" t="s">
        <v>7970</v>
      </c>
      <c r="X659">
        <v>1.9</v>
      </c>
      <c r="Y659" t="s">
        <v>7774</v>
      </c>
      <c r="AA659" t="s">
        <v>7774</v>
      </c>
      <c r="AB659">
        <v>0.5</v>
      </c>
      <c r="AC659">
        <v>7.6</v>
      </c>
      <c r="AD659">
        <v>25.4</v>
      </c>
      <c r="AE659" t="s">
        <v>6960</v>
      </c>
      <c r="AF659">
        <v>42.757380730000001</v>
      </c>
      <c r="AG659">
        <v>-82.033659360000001</v>
      </c>
      <c r="AH659">
        <v>202.5</v>
      </c>
      <c r="AI659">
        <v>290</v>
      </c>
      <c r="AK659">
        <v>15</v>
      </c>
      <c r="AL659">
        <v>986</v>
      </c>
      <c r="AM659">
        <v>5.6079999999999997</v>
      </c>
      <c r="AN659">
        <v>-164.971</v>
      </c>
      <c r="BE659" t="s">
        <v>6961</v>
      </c>
      <c r="BF659" t="s">
        <v>6962</v>
      </c>
      <c r="BG659">
        <v>658</v>
      </c>
      <c r="BH659" t="s">
        <v>7772</v>
      </c>
      <c r="BI659" t="s">
        <v>7773</v>
      </c>
      <c r="BJ659">
        <v>658</v>
      </c>
      <c r="BK659">
        <v>3460</v>
      </c>
      <c r="BV659">
        <v>42.757380730000001</v>
      </c>
      <c r="BW659">
        <v>-82.033659360000001</v>
      </c>
      <c r="BX659">
        <v>4734390.9179999996</v>
      </c>
      <c r="BY659">
        <v>202.517</v>
      </c>
      <c r="BZ659">
        <v>323.7</v>
      </c>
      <c r="CA659" t="s">
        <v>8677</v>
      </c>
      <c r="CB659">
        <v>7</v>
      </c>
      <c r="CF659" t="s">
        <v>5672</v>
      </c>
      <c r="CG659">
        <v>414</v>
      </c>
      <c r="CH659" t="s">
        <v>3502</v>
      </c>
      <c r="CI659" t="s">
        <v>8654</v>
      </c>
      <c r="CJ659">
        <v>5.56</v>
      </c>
      <c r="CK659">
        <v>1.9</v>
      </c>
    </row>
    <row r="660" spans="1:89" x14ac:dyDescent="0.35">
      <c r="A660" t="s">
        <v>5030</v>
      </c>
      <c r="B660">
        <v>659</v>
      </c>
      <c r="C660" t="s">
        <v>7778</v>
      </c>
      <c r="D660">
        <v>1042</v>
      </c>
      <c r="E660">
        <v>3373.1880000000001</v>
      </c>
      <c r="F660">
        <v>10</v>
      </c>
      <c r="G660" t="s">
        <v>7782</v>
      </c>
      <c r="H660" t="s">
        <v>7773</v>
      </c>
      <c r="I660" t="s">
        <v>5753</v>
      </c>
      <c r="J660">
        <v>10</v>
      </c>
      <c r="K660">
        <v>0.56000000000000005</v>
      </c>
      <c r="L660">
        <v>7</v>
      </c>
      <c r="M660">
        <v>7</v>
      </c>
      <c r="N660" t="s">
        <v>7707</v>
      </c>
      <c r="Q660" t="s">
        <v>7784</v>
      </c>
      <c r="R660" t="s">
        <v>7774</v>
      </c>
      <c r="S660" t="s">
        <v>7274</v>
      </c>
      <c r="T660" t="s">
        <v>7384</v>
      </c>
      <c r="U660" t="s">
        <v>7384</v>
      </c>
      <c r="V660">
        <v>5.56</v>
      </c>
      <c r="W660" t="s">
        <v>7891</v>
      </c>
      <c r="X660">
        <v>1.9</v>
      </c>
      <c r="Y660" t="s">
        <v>7774</v>
      </c>
      <c r="Z660" t="s">
        <v>7789</v>
      </c>
      <c r="AA660" t="s">
        <v>7774</v>
      </c>
      <c r="AE660" t="s">
        <v>5678</v>
      </c>
      <c r="AF660">
        <v>42.757375170000003</v>
      </c>
      <c r="AG660">
        <v>-82.033431410000006</v>
      </c>
      <c r="AH660">
        <v>201.9</v>
      </c>
      <c r="AI660">
        <v>290</v>
      </c>
      <c r="AK660">
        <v>15</v>
      </c>
      <c r="AL660">
        <v>986</v>
      </c>
      <c r="AM660">
        <v>3.3849999999999998</v>
      </c>
      <c r="AN660">
        <v>411.29700000000003</v>
      </c>
      <c r="AO660">
        <v>2117</v>
      </c>
      <c r="AP660">
        <v>2118</v>
      </c>
      <c r="AS660">
        <v>1.24</v>
      </c>
      <c r="AT660">
        <v>1.24</v>
      </c>
      <c r="AV660">
        <v>2.15</v>
      </c>
      <c r="AW660">
        <v>2.15</v>
      </c>
      <c r="BC660">
        <v>0.56000000000000005</v>
      </c>
      <c r="BD660">
        <v>7</v>
      </c>
      <c r="BE660" t="s">
        <v>2205</v>
      </c>
      <c r="BF660" t="s">
        <v>5030</v>
      </c>
      <c r="BG660">
        <v>659</v>
      </c>
      <c r="BH660" t="s">
        <v>5753</v>
      </c>
      <c r="BI660" t="s">
        <v>7773</v>
      </c>
      <c r="BJ660">
        <v>659</v>
      </c>
      <c r="BK660">
        <v>3480</v>
      </c>
      <c r="BR660">
        <v>13</v>
      </c>
      <c r="BS660">
        <v>0.66</v>
      </c>
      <c r="BT660">
        <v>0.57999999999999996</v>
      </c>
      <c r="BU660">
        <v>0.57999999999999996</v>
      </c>
      <c r="BV660">
        <v>42.757375170000003</v>
      </c>
      <c r="BW660">
        <v>-82.033431410000006</v>
      </c>
      <c r="BX660">
        <v>4734390.0729999999</v>
      </c>
      <c r="BY660">
        <v>201.88499999999999</v>
      </c>
      <c r="BZ660">
        <v>164.6</v>
      </c>
      <c r="CA660" t="s">
        <v>7680</v>
      </c>
      <c r="CB660">
        <v>7</v>
      </c>
      <c r="CC660">
        <v>10</v>
      </c>
      <c r="CD660">
        <v>12</v>
      </c>
      <c r="CE660">
        <v>12</v>
      </c>
      <c r="CF660" t="s">
        <v>5677</v>
      </c>
      <c r="CG660">
        <v>414</v>
      </c>
      <c r="CH660" t="s">
        <v>3290</v>
      </c>
      <c r="CI660" t="s">
        <v>7332</v>
      </c>
      <c r="CJ660">
        <v>5.56</v>
      </c>
      <c r="CK660">
        <v>1.9</v>
      </c>
    </row>
    <row r="661" spans="1:89" x14ac:dyDescent="0.35">
      <c r="A661" t="s">
        <v>5032</v>
      </c>
      <c r="B661">
        <v>660</v>
      </c>
      <c r="C661" t="s">
        <v>7778</v>
      </c>
      <c r="D661">
        <v>1043</v>
      </c>
      <c r="E661">
        <v>3373.9259999999999</v>
      </c>
      <c r="F661">
        <v>10</v>
      </c>
      <c r="G661" t="s">
        <v>7782</v>
      </c>
      <c r="H661" t="s">
        <v>7773</v>
      </c>
      <c r="I661" t="s">
        <v>5753</v>
      </c>
      <c r="J661">
        <v>11</v>
      </c>
      <c r="K661">
        <v>0.59</v>
      </c>
      <c r="L661">
        <v>6</v>
      </c>
      <c r="M661">
        <v>8</v>
      </c>
      <c r="N661" t="s">
        <v>7971</v>
      </c>
      <c r="Q661" t="s">
        <v>7784</v>
      </c>
      <c r="R661" t="s">
        <v>7774</v>
      </c>
      <c r="S661" t="s">
        <v>7274</v>
      </c>
      <c r="T661" t="s">
        <v>7384</v>
      </c>
      <c r="U661" t="s">
        <v>7384</v>
      </c>
      <c r="V661">
        <v>5.56</v>
      </c>
      <c r="W661" t="s">
        <v>7891</v>
      </c>
      <c r="X661">
        <v>1.9</v>
      </c>
      <c r="Y661" t="s">
        <v>7774</v>
      </c>
      <c r="Z661" t="s">
        <v>7789</v>
      </c>
      <c r="AA661" t="s">
        <v>7774</v>
      </c>
      <c r="AE661" t="s">
        <v>5678</v>
      </c>
      <c r="AF661">
        <v>42.757374910000003</v>
      </c>
      <c r="AG661">
        <v>-82.033422340000001</v>
      </c>
      <c r="AH661">
        <v>201.9</v>
      </c>
      <c r="AI661">
        <v>290</v>
      </c>
      <c r="AK661">
        <v>15</v>
      </c>
      <c r="AL661">
        <v>986</v>
      </c>
      <c r="AM661">
        <v>4.1239999999999997</v>
      </c>
      <c r="AN661">
        <v>423.03399999999999</v>
      </c>
      <c r="AO661">
        <v>2118</v>
      </c>
      <c r="AP661">
        <v>2118</v>
      </c>
      <c r="AS661">
        <v>1.24</v>
      </c>
      <c r="AT661">
        <v>1.24</v>
      </c>
      <c r="AV661">
        <v>2.15</v>
      </c>
      <c r="AW661">
        <v>2.15</v>
      </c>
      <c r="BC661">
        <v>0.59</v>
      </c>
      <c r="BD661">
        <v>6</v>
      </c>
      <c r="BE661" t="s">
        <v>2207</v>
      </c>
      <c r="BF661" t="s">
        <v>5032</v>
      </c>
      <c r="BG661">
        <v>660</v>
      </c>
      <c r="BH661" t="s">
        <v>5753</v>
      </c>
      <c r="BI661" t="s">
        <v>7773</v>
      </c>
      <c r="BJ661">
        <v>660</v>
      </c>
      <c r="BK661">
        <v>3480</v>
      </c>
      <c r="BR661">
        <v>13</v>
      </c>
      <c r="BS661">
        <v>0.65</v>
      </c>
      <c r="BT661">
        <v>0.57999999999999996</v>
      </c>
      <c r="BU661">
        <v>0.57999999999999996</v>
      </c>
      <c r="BV661">
        <v>42.757374910000003</v>
      </c>
      <c r="BW661">
        <v>-82.033422340000001</v>
      </c>
      <c r="BX661">
        <v>4734390.0350000001</v>
      </c>
      <c r="BY661">
        <v>201.89699999999999</v>
      </c>
      <c r="BZ661">
        <v>169.5</v>
      </c>
      <c r="CA661" t="s">
        <v>7681</v>
      </c>
      <c r="CB661">
        <v>7</v>
      </c>
      <c r="CC661">
        <v>10</v>
      </c>
      <c r="CD661">
        <v>12</v>
      </c>
      <c r="CE661">
        <v>12</v>
      </c>
      <c r="CF661" t="s">
        <v>5677</v>
      </c>
      <c r="CG661">
        <v>414</v>
      </c>
      <c r="CH661" t="s">
        <v>3290</v>
      </c>
      <c r="CI661" t="s">
        <v>7332</v>
      </c>
      <c r="CJ661">
        <v>5.56</v>
      </c>
      <c r="CK661">
        <v>1.9</v>
      </c>
    </row>
    <row r="662" spans="1:89" x14ac:dyDescent="0.35">
      <c r="A662" t="s">
        <v>5033</v>
      </c>
      <c r="B662">
        <v>661</v>
      </c>
      <c r="C662" t="s">
        <v>7778</v>
      </c>
      <c r="D662">
        <v>1044</v>
      </c>
      <c r="E662">
        <v>3375.8339999999998</v>
      </c>
      <c r="F662">
        <v>10</v>
      </c>
      <c r="G662" t="s">
        <v>7782</v>
      </c>
      <c r="H662" t="s">
        <v>7773</v>
      </c>
      <c r="I662" t="s">
        <v>7797</v>
      </c>
      <c r="L662">
        <v>8</v>
      </c>
      <c r="M662">
        <v>8</v>
      </c>
      <c r="N662" t="s">
        <v>7436</v>
      </c>
      <c r="Q662" t="s">
        <v>7776</v>
      </c>
      <c r="R662" t="s">
        <v>7774</v>
      </c>
      <c r="S662" t="s">
        <v>7274</v>
      </c>
      <c r="T662" t="s">
        <v>7384</v>
      </c>
      <c r="U662" t="s">
        <v>7384</v>
      </c>
      <c r="V662">
        <v>5.56</v>
      </c>
      <c r="W662" t="s">
        <v>7891</v>
      </c>
      <c r="X662">
        <v>1.8</v>
      </c>
      <c r="Y662" t="s">
        <v>7774</v>
      </c>
      <c r="AA662" t="s">
        <v>7774</v>
      </c>
      <c r="AE662" t="s">
        <v>5673</v>
      </c>
      <c r="AF662">
        <v>42.757374239999997</v>
      </c>
      <c r="AG662">
        <v>-82.033398930000004</v>
      </c>
      <c r="AH662">
        <v>201.9</v>
      </c>
      <c r="AI662">
        <v>290</v>
      </c>
      <c r="AK662">
        <v>15</v>
      </c>
      <c r="AL662">
        <v>986</v>
      </c>
      <c r="AM662">
        <v>6.0309999999999997</v>
      </c>
      <c r="AN662">
        <v>63.326000000000001</v>
      </c>
      <c r="BE662" t="s">
        <v>2208</v>
      </c>
      <c r="BF662" t="s">
        <v>5033</v>
      </c>
      <c r="BG662">
        <v>661</v>
      </c>
      <c r="BH662" t="s">
        <v>7797</v>
      </c>
      <c r="BI662" t="s">
        <v>7773</v>
      </c>
      <c r="BJ662">
        <v>661</v>
      </c>
      <c r="BK662">
        <v>3480</v>
      </c>
      <c r="BV662">
        <v>42.757374239999997</v>
      </c>
      <c r="BW662">
        <v>-82.033398930000004</v>
      </c>
      <c r="BX662">
        <v>4734389.9359999998</v>
      </c>
      <c r="BY662">
        <v>201.93299999999999</v>
      </c>
      <c r="BZ662">
        <v>18.600000000000001</v>
      </c>
      <c r="CA662" t="s">
        <v>7682</v>
      </c>
      <c r="CB662">
        <v>7</v>
      </c>
      <c r="CF662" t="s">
        <v>5672</v>
      </c>
      <c r="CG662">
        <v>414</v>
      </c>
      <c r="CH662" t="s">
        <v>3407</v>
      </c>
      <c r="CI662" t="s">
        <v>8651</v>
      </c>
      <c r="CJ662">
        <v>5.56</v>
      </c>
      <c r="CK662">
        <v>1.8</v>
      </c>
    </row>
    <row r="663" spans="1:89" x14ac:dyDescent="0.35">
      <c r="A663" t="s">
        <v>5034</v>
      </c>
      <c r="B663">
        <v>662</v>
      </c>
      <c r="C663" t="s">
        <v>7778</v>
      </c>
      <c r="D663">
        <v>1045</v>
      </c>
      <c r="E663">
        <v>3376.1689999999999</v>
      </c>
      <c r="F663">
        <v>10</v>
      </c>
      <c r="G663" t="s">
        <v>7782</v>
      </c>
      <c r="H663" t="s">
        <v>7773</v>
      </c>
      <c r="I663" t="s">
        <v>7797</v>
      </c>
      <c r="J663">
        <v>12</v>
      </c>
      <c r="K663">
        <v>0.65</v>
      </c>
      <c r="L663">
        <v>12</v>
      </c>
      <c r="M663">
        <v>9</v>
      </c>
      <c r="N663" t="s">
        <v>7424</v>
      </c>
      <c r="Q663" t="s">
        <v>7784</v>
      </c>
      <c r="R663" t="s">
        <v>7774</v>
      </c>
      <c r="S663" t="s">
        <v>7274</v>
      </c>
      <c r="T663" t="s">
        <v>7384</v>
      </c>
      <c r="U663" t="s">
        <v>7384</v>
      </c>
      <c r="V663">
        <v>5.56</v>
      </c>
      <c r="W663" t="s">
        <v>7891</v>
      </c>
      <c r="X663">
        <v>1.8</v>
      </c>
      <c r="Y663" t="s">
        <v>7774</v>
      </c>
      <c r="Z663" t="s">
        <v>7783</v>
      </c>
      <c r="AA663" t="s">
        <v>7774</v>
      </c>
      <c r="AE663" t="s">
        <v>5762</v>
      </c>
      <c r="AF663">
        <v>42.757374120000001</v>
      </c>
      <c r="AG663">
        <v>-82.033394849999993</v>
      </c>
      <c r="AH663">
        <v>201.9</v>
      </c>
      <c r="AI663">
        <v>290</v>
      </c>
      <c r="AK663">
        <v>15</v>
      </c>
      <c r="AL663">
        <v>986</v>
      </c>
      <c r="AM663">
        <v>6.3639999999999999</v>
      </c>
      <c r="AN663">
        <v>40.994999999999997</v>
      </c>
      <c r="AO663">
        <v>2112</v>
      </c>
      <c r="AP663">
        <v>2114</v>
      </c>
      <c r="AS663">
        <v>1.23</v>
      </c>
      <c r="AT663">
        <v>1.23</v>
      </c>
      <c r="AV663">
        <v>2.14</v>
      </c>
      <c r="AW663">
        <v>2.14</v>
      </c>
      <c r="BC663">
        <v>0.65</v>
      </c>
      <c r="BD663">
        <v>12</v>
      </c>
      <c r="BE663" t="s">
        <v>2209</v>
      </c>
      <c r="BF663" t="s">
        <v>5034</v>
      </c>
      <c r="BG663">
        <v>662</v>
      </c>
      <c r="BH663" t="s">
        <v>7797</v>
      </c>
      <c r="BI663" t="s">
        <v>7773</v>
      </c>
      <c r="BJ663">
        <v>662</v>
      </c>
      <c r="BK663">
        <v>3480</v>
      </c>
      <c r="BR663">
        <v>13</v>
      </c>
      <c r="BS663">
        <v>0.66</v>
      </c>
      <c r="BT663">
        <v>0.57999999999999996</v>
      </c>
      <c r="BU663">
        <v>0.57999999999999996</v>
      </c>
      <c r="BV663">
        <v>42.757374120000001</v>
      </c>
      <c r="BW663">
        <v>-82.033394849999993</v>
      </c>
      <c r="BX663">
        <v>4734389.9189999998</v>
      </c>
      <c r="BY663">
        <v>201.94</v>
      </c>
      <c r="BZ663">
        <v>9.1999999999999993</v>
      </c>
      <c r="CA663" t="s">
        <v>7678</v>
      </c>
      <c r="CB663">
        <v>7</v>
      </c>
      <c r="CC663">
        <v>10</v>
      </c>
      <c r="CD663">
        <v>12</v>
      </c>
      <c r="CE663">
        <v>12</v>
      </c>
      <c r="CF663" t="s">
        <v>5677</v>
      </c>
      <c r="CG663">
        <v>414</v>
      </c>
      <c r="CH663" t="s">
        <v>3339</v>
      </c>
      <c r="CI663" t="s">
        <v>8652</v>
      </c>
      <c r="CJ663">
        <v>5.56</v>
      </c>
      <c r="CK663">
        <v>1.8</v>
      </c>
    </row>
    <row r="664" spans="1:89" x14ac:dyDescent="0.35">
      <c r="A664" t="s">
        <v>5036</v>
      </c>
      <c r="B664">
        <v>663</v>
      </c>
      <c r="C664" t="s">
        <v>7778</v>
      </c>
      <c r="D664">
        <v>1046</v>
      </c>
      <c r="E664">
        <v>3376.22</v>
      </c>
      <c r="F664">
        <v>10</v>
      </c>
      <c r="G664" t="s">
        <v>7782</v>
      </c>
      <c r="H664" t="s">
        <v>7773</v>
      </c>
      <c r="I664" t="s">
        <v>7797</v>
      </c>
      <c r="J664">
        <v>12</v>
      </c>
      <c r="K664">
        <v>0.69</v>
      </c>
      <c r="L664">
        <v>20</v>
      </c>
      <c r="M664">
        <v>16</v>
      </c>
      <c r="N664" t="s">
        <v>7972</v>
      </c>
      <c r="Q664" t="s">
        <v>7784</v>
      </c>
      <c r="R664" t="s">
        <v>7774</v>
      </c>
      <c r="S664" t="s">
        <v>7274</v>
      </c>
      <c r="T664" t="s">
        <v>7384</v>
      </c>
      <c r="U664" t="s">
        <v>7384</v>
      </c>
      <c r="V664">
        <v>5.56</v>
      </c>
      <c r="W664" t="s">
        <v>7891</v>
      </c>
      <c r="X664">
        <v>1.8</v>
      </c>
      <c r="Y664" t="s">
        <v>7774</v>
      </c>
      <c r="Z664" t="s">
        <v>7788</v>
      </c>
      <c r="AA664" t="s">
        <v>7774</v>
      </c>
      <c r="AB664">
        <v>10</v>
      </c>
      <c r="AC664">
        <v>10</v>
      </c>
      <c r="AD664">
        <v>12</v>
      </c>
      <c r="AE664" t="s">
        <v>5753</v>
      </c>
      <c r="AF664">
        <v>42.7573741</v>
      </c>
      <c r="AG664">
        <v>-82.033394270000002</v>
      </c>
      <c r="AH664">
        <v>201.9</v>
      </c>
      <c r="AI664">
        <v>290</v>
      </c>
      <c r="AK664">
        <v>15</v>
      </c>
      <c r="AL664">
        <v>986</v>
      </c>
      <c r="AM664">
        <v>6.4109999999999996</v>
      </c>
      <c r="AN664">
        <v>43.819000000000003</v>
      </c>
      <c r="AO664">
        <v>2098</v>
      </c>
      <c r="AP664">
        <v>2102</v>
      </c>
      <c r="AS664">
        <v>1.23</v>
      </c>
      <c r="AT664">
        <v>1.23</v>
      </c>
      <c r="AV664">
        <v>2.13</v>
      </c>
      <c r="AW664">
        <v>2.13</v>
      </c>
      <c r="BC664">
        <v>0.69</v>
      </c>
      <c r="BD664">
        <v>20</v>
      </c>
      <c r="BE664" t="s">
        <v>2210</v>
      </c>
      <c r="BF664" t="s">
        <v>5036</v>
      </c>
      <c r="BG664">
        <v>663</v>
      </c>
      <c r="BH664" t="s">
        <v>7797</v>
      </c>
      <c r="BI664" t="s">
        <v>7773</v>
      </c>
      <c r="BJ664">
        <v>663</v>
      </c>
      <c r="BK664">
        <v>3480</v>
      </c>
      <c r="BR664">
        <v>13</v>
      </c>
      <c r="BS664">
        <v>0.66</v>
      </c>
      <c r="BT664">
        <v>0.59</v>
      </c>
      <c r="BU664">
        <v>0.59</v>
      </c>
      <c r="BV664">
        <v>42.7573741</v>
      </c>
      <c r="BW664">
        <v>-82.033394270000002</v>
      </c>
      <c r="BX664">
        <v>4734389.9160000002</v>
      </c>
      <c r="BY664">
        <v>201.941</v>
      </c>
      <c r="BZ664">
        <v>10.4</v>
      </c>
      <c r="CA664" t="s">
        <v>7533</v>
      </c>
      <c r="CB664">
        <v>7</v>
      </c>
      <c r="CC664">
        <v>10</v>
      </c>
      <c r="CD664">
        <v>12</v>
      </c>
      <c r="CE664">
        <v>12</v>
      </c>
      <c r="CF664" t="s">
        <v>5677</v>
      </c>
      <c r="CG664">
        <v>414</v>
      </c>
      <c r="CH664" t="s">
        <v>3339</v>
      </c>
      <c r="CI664" t="s">
        <v>8652</v>
      </c>
      <c r="CJ664">
        <v>5.56</v>
      </c>
      <c r="CK664">
        <v>1.8</v>
      </c>
    </row>
    <row r="665" spans="1:89" x14ac:dyDescent="0.35">
      <c r="A665" t="s">
        <v>5037</v>
      </c>
      <c r="B665">
        <v>664</v>
      </c>
      <c r="C665" t="s">
        <v>7778</v>
      </c>
      <c r="D665">
        <v>1047</v>
      </c>
      <c r="E665">
        <v>3376.3139999999999</v>
      </c>
      <c r="F665">
        <v>10</v>
      </c>
      <c r="G665" t="s">
        <v>7782</v>
      </c>
      <c r="H665" t="s">
        <v>7773</v>
      </c>
      <c r="I665" t="s">
        <v>7797</v>
      </c>
      <c r="J665">
        <v>11</v>
      </c>
      <c r="K665">
        <v>0.62</v>
      </c>
      <c r="L665">
        <v>17</v>
      </c>
      <c r="M665">
        <v>9</v>
      </c>
      <c r="N665" t="s">
        <v>7972</v>
      </c>
      <c r="Q665" t="s">
        <v>7784</v>
      </c>
      <c r="R665" t="s">
        <v>7774</v>
      </c>
      <c r="S665" t="s">
        <v>7274</v>
      </c>
      <c r="T665" t="s">
        <v>7384</v>
      </c>
      <c r="U665" t="s">
        <v>7384</v>
      </c>
      <c r="V665">
        <v>5.56</v>
      </c>
      <c r="W665" t="s">
        <v>7891</v>
      </c>
      <c r="X665">
        <v>1.8</v>
      </c>
      <c r="Y665" t="s">
        <v>7774</v>
      </c>
      <c r="Z665" t="s">
        <v>7783</v>
      </c>
      <c r="AA665" t="s">
        <v>7774</v>
      </c>
      <c r="AE665" t="s">
        <v>5762</v>
      </c>
      <c r="AF665">
        <v>42.757374059999997</v>
      </c>
      <c r="AG665">
        <v>-82.033393099999998</v>
      </c>
      <c r="AH665">
        <v>201.9</v>
      </c>
      <c r="AI665">
        <v>290</v>
      </c>
      <c r="AK665">
        <v>15</v>
      </c>
      <c r="AL665">
        <v>986</v>
      </c>
      <c r="AM665">
        <v>6.5060000000000002</v>
      </c>
      <c r="AN665">
        <v>47.234999999999999</v>
      </c>
      <c r="AO665">
        <v>2105</v>
      </c>
      <c r="AP665">
        <v>2107</v>
      </c>
      <c r="AS665">
        <v>1.23</v>
      </c>
      <c r="AT665">
        <v>1.23</v>
      </c>
      <c r="AV665">
        <v>2.14</v>
      </c>
      <c r="AW665">
        <v>2.13</v>
      </c>
      <c r="BC665">
        <v>0.62</v>
      </c>
      <c r="BD665">
        <v>17</v>
      </c>
      <c r="BE665" t="s">
        <v>2211</v>
      </c>
      <c r="BF665" t="s">
        <v>5037</v>
      </c>
      <c r="BG665">
        <v>664</v>
      </c>
      <c r="BH665" t="s">
        <v>7797</v>
      </c>
      <c r="BI665" t="s">
        <v>7773</v>
      </c>
      <c r="BJ665">
        <v>664</v>
      </c>
      <c r="BK665">
        <v>3480</v>
      </c>
      <c r="BR665">
        <v>13</v>
      </c>
      <c r="BS665">
        <v>0.66</v>
      </c>
      <c r="BT665">
        <v>0.59</v>
      </c>
      <c r="BU665">
        <v>0.59</v>
      </c>
      <c r="BV665">
        <v>42.757374059999997</v>
      </c>
      <c r="BW665">
        <v>-82.033393099999998</v>
      </c>
      <c r="BX665">
        <v>4734389.9110000003</v>
      </c>
      <c r="BY665">
        <v>201.94300000000001</v>
      </c>
      <c r="BZ665">
        <v>11.8</v>
      </c>
      <c r="CA665" t="s">
        <v>8745</v>
      </c>
      <c r="CB665">
        <v>7</v>
      </c>
      <c r="CC665">
        <v>10</v>
      </c>
      <c r="CD665">
        <v>12</v>
      </c>
      <c r="CE665">
        <v>12</v>
      </c>
      <c r="CF665" t="s">
        <v>5677</v>
      </c>
      <c r="CG665">
        <v>414</v>
      </c>
      <c r="CH665" t="s">
        <v>3339</v>
      </c>
      <c r="CI665" t="s">
        <v>8652</v>
      </c>
      <c r="CJ665">
        <v>5.56</v>
      </c>
      <c r="CK665">
        <v>1.8</v>
      </c>
    </row>
    <row r="666" spans="1:89" x14ac:dyDescent="0.35">
      <c r="A666" t="s">
        <v>6976</v>
      </c>
      <c r="B666">
        <v>665</v>
      </c>
      <c r="C666" t="s">
        <v>7778</v>
      </c>
      <c r="D666">
        <v>1048</v>
      </c>
      <c r="E666">
        <v>3376.3519999999999</v>
      </c>
      <c r="F666">
        <v>10</v>
      </c>
      <c r="G666" t="s">
        <v>7798</v>
      </c>
      <c r="H666" t="s">
        <v>7773</v>
      </c>
      <c r="I666" t="s">
        <v>7797</v>
      </c>
      <c r="J666">
        <v>10</v>
      </c>
      <c r="K666">
        <v>0.56000000000000005</v>
      </c>
      <c r="L666">
        <v>14</v>
      </c>
      <c r="M666">
        <v>8</v>
      </c>
      <c r="N666" t="s">
        <v>7682</v>
      </c>
      <c r="Q666" t="s">
        <v>7784</v>
      </c>
      <c r="R666" t="s">
        <v>7774</v>
      </c>
      <c r="S666" t="s">
        <v>7274</v>
      </c>
      <c r="T666" t="s">
        <v>7384</v>
      </c>
      <c r="U666" t="s">
        <v>7384</v>
      </c>
      <c r="V666">
        <v>5.56</v>
      </c>
      <c r="W666" t="s">
        <v>7891</v>
      </c>
      <c r="X666">
        <v>1.8</v>
      </c>
      <c r="Y666" t="s">
        <v>7774</v>
      </c>
      <c r="Z666" t="s">
        <v>7783</v>
      </c>
      <c r="AA666" t="s">
        <v>7774</v>
      </c>
      <c r="AB666">
        <v>15</v>
      </c>
      <c r="AC666">
        <v>15</v>
      </c>
      <c r="AD666">
        <v>8</v>
      </c>
      <c r="AE666" t="s">
        <v>5753</v>
      </c>
      <c r="AF666">
        <v>42.757374050000003</v>
      </c>
      <c r="AG666">
        <v>-82.033392610000007</v>
      </c>
      <c r="AH666">
        <v>201.9</v>
      </c>
      <c r="AI666">
        <v>290</v>
      </c>
      <c r="AK666">
        <v>15</v>
      </c>
      <c r="AL666">
        <v>986</v>
      </c>
      <c r="AM666">
        <v>6.5460000000000003</v>
      </c>
      <c r="AN666">
        <v>59.470999999999997</v>
      </c>
      <c r="AO666">
        <v>2110</v>
      </c>
      <c r="AP666">
        <v>2112</v>
      </c>
      <c r="AS666">
        <v>1.23</v>
      </c>
      <c r="AT666">
        <v>1.23</v>
      </c>
      <c r="AV666">
        <v>2.14</v>
      </c>
      <c r="AW666">
        <v>2.14</v>
      </c>
      <c r="BC666">
        <v>0.56000000000000005</v>
      </c>
      <c r="BD666">
        <v>14</v>
      </c>
      <c r="BE666" t="s">
        <v>6975</v>
      </c>
      <c r="BF666" t="s">
        <v>6976</v>
      </c>
      <c r="BG666">
        <v>665</v>
      </c>
      <c r="BH666" t="s">
        <v>7797</v>
      </c>
      <c r="BI666" t="s">
        <v>7773</v>
      </c>
      <c r="BJ666">
        <v>665</v>
      </c>
      <c r="BK666">
        <v>3480</v>
      </c>
      <c r="BR666">
        <v>13</v>
      </c>
      <c r="BS666">
        <v>0.66</v>
      </c>
      <c r="BT666">
        <v>0.57999999999999996</v>
      </c>
      <c r="BU666">
        <v>0.57999999999999996</v>
      </c>
      <c r="BV666">
        <v>42.757374050000003</v>
      </c>
      <c r="BW666">
        <v>-82.033392610000007</v>
      </c>
      <c r="BX666">
        <v>4734389.909</v>
      </c>
      <c r="BY666">
        <v>201.94399999999999</v>
      </c>
      <c r="BZ666">
        <v>17</v>
      </c>
      <c r="CA666" t="s">
        <v>7616</v>
      </c>
      <c r="CB666">
        <v>7</v>
      </c>
      <c r="CC666">
        <v>10</v>
      </c>
      <c r="CD666">
        <v>12</v>
      </c>
      <c r="CE666">
        <v>12</v>
      </c>
      <c r="CF666" t="s">
        <v>5677</v>
      </c>
      <c r="CG666">
        <v>414</v>
      </c>
      <c r="CH666" t="s">
        <v>3339</v>
      </c>
      <c r="CI666" t="s">
        <v>8652</v>
      </c>
      <c r="CJ666">
        <v>5.56</v>
      </c>
      <c r="CK666">
        <v>1.8</v>
      </c>
    </row>
    <row r="667" spans="1:89" x14ac:dyDescent="0.35">
      <c r="A667" t="s">
        <v>5040</v>
      </c>
      <c r="B667">
        <v>666</v>
      </c>
      <c r="C667" t="s">
        <v>7778</v>
      </c>
      <c r="D667">
        <v>1053</v>
      </c>
      <c r="E667">
        <v>3413.7739999999999</v>
      </c>
      <c r="F667">
        <v>10</v>
      </c>
      <c r="G667" t="s">
        <v>7782</v>
      </c>
      <c r="H667" t="s">
        <v>7773</v>
      </c>
      <c r="I667" t="s">
        <v>5753</v>
      </c>
      <c r="J667">
        <v>16</v>
      </c>
      <c r="K667">
        <v>0.88</v>
      </c>
      <c r="L667">
        <v>13</v>
      </c>
      <c r="M667">
        <v>8</v>
      </c>
      <c r="N667" t="s">
        <v>7526</v>
      </c>
      <c r="Q667" t="s">
        <v>7805</v>
      </c>
      <c r="R667" t="s">
        <v>7774</v>
      </c>
      <c r="S667" t="s">
        <v>7275</v>
      </c>
      <c r="T667" t="s">
        <v>7683</v>
      </c>
      <c r="U667" t="s">
        <v>7683</v>
      </c>
      <c r="V667">
        <v>5.56</v>
      </c>
      <c r="W667" t="s">
        <v>7973</v>
      </c>
      <c r="X667">
        <v>1.8</v>
      </c>
      <c r="Y667" t="s">
        <v>7774</v>
      </c>
      <c r="Z667" t="s">
        <v>7783</v>
      </c>
      <c r="AA667" t="s">
        <v>7774</v>
      </c>
      <c r="AE667" t="s">
        <v>5678</v>
      </c>
      <c r="AF667">
        <v>42.757358449999998</v>
      </c>
      <c r="AG667">
        <v>-82.032933479999997</v>
      </c>
      <c r="AH667">
        <v>202</v>
      </c>
      <c r="AI667">
        <v>290</v>
      </c>
      <c r="AK667">
        <v>15</v>
      </c>
      <c r="AL667">
        <v>986</v>
      </c>
      <c r="AM667">
        <v>1.869</v>
      </c>
      <c r="AN667">
        <v>-272.72300000000001</v>
      </c>
      <c r="AO667">
        <v>2107</v>
      </c>
      <c r="AP667">
        <v>2109</v>
      </c>
      <c r="AS667">
        <v>1.23</v>
      </c>
      <c r="AT667">
        <v>1.23</v>
      </c>
      <c r="AV667">
        <v>2.14</v>
      </c>
      <c r="AW667">
        <v>2.14</v>
      </c>
      <c r="BC667">
        <v>0.88</v>
      </c>
      <c r="BD667">
        <v>13</v>
      </c>
      <c r="BE667" t="s">
        <v>2214</v>
      </c>
      <c r="BF667" t="s">
        <v>5040</v>
      </c>
      <c r="BG667">
        <v>666</v>
      </c>
      <c r="BH667" t="s">
        <v>5753</v>
      </c>
      <c r="BI667" t="s">
        <v>7773</v>
      </c>
      <c r="BJ667">
        <v>666</v>
      </c>
      <c r="BK667">
        <v>3520</v>
      </c>
      <c r="BR667">
        <v>13</v>
      </c>
      <c r="BS667">
        <v>0.66</v>
      </c>
      <c r="BT667">
        <v>0.57999999999999996</v>
      </c>
      <c r="BU667">
        <v>0.59</v>
      </c>
      <c r="BV667">
        <v>42.757358449999998</v>
      </c>
      <c r="BW667">
        <v>-82.032933479999997</v>
      </c>
      <c r="BX667">
        <v>4734387.716</v>
      </c>
      <c r="BY667">
        <v>202.00399999999999</v>
      </c>
      <c r="BZ667">
        <v>319.3</v>
      </c>
      <c r="CA667" t="s">
        <v>7601</v>
      </c>
      <c r="CB667">
        <v>7</v>
      </c>
      <c r="CC667">
        <v>10</v>
      </c>
      <c r="CD667">
        <v>12</v>
      </c>
      <c r="CE667">
        <v>12</v>
      </c>
      <c r="CF667" t="s">
        <v>5752</v>
      </c>
      <c r="CG667">
        <v>414</v>
      </c>
      <c r="CH667" t="s">
        <v>3290</v>
      </c>
      <c r="CI667" t="s">
        <v>7332</v>
      </c>
      <c r="CJ667">
        <v>5.56</v>
      </c>
      <c r="CK667">
        <v>1.8</v>
      </c>
    </row>
    <row r="668" spans="1:89" x14ac:dyDescent="0.35">
      <c r="A668" t="s">
        <v>5043</v>
      </c>
      <c r="B668">
        <v>667</v>
      </c>
      <c r="C668" t="s">
        <v>7778</v>
      </c>
      <c r="D668">
        <v>1056</v>
      </c>
      <c r="E668">
        <v>3422.38</v>
      </c>
      <c r="F668">
        <v>10</v>
      </c>
      <c r="G668" t="s">
        <v>7782</v>
      </c>
      <c r="H668" t="s">
        <v>7773</v>
      </c>
      <c r="I668" t="s">
        <v>7797</v>
      </c>
      <c r="L668">
        <v>22</v>
      </c>
      <c r="M668">
        <v>18</v>
      </c>
      <c r="N668" t="s">
        <v>7675</v>
      </c>
      <c r="Q668" t="s">
        <v>7776</v>
      </c>
      <c r="R668" t="s">
        <v>7774</v>
      </c>
      <c r="S668" t="s">
        <v>7276</v>
      </c>
      <c r="T668" t="s">
        <v>7684</v>
      </c>
      <c r="U668" t="s">
        <v>7684</v>
      </c>
      <c r="V668">
        <v>5.56</v>
      </c>
      <c r="W668" t="s">
        <v>7892</v>
      </c>
      <c r="X668">
        <v>1.7</v>
      </c>
      <c r="Y668" t="s">
        <v>7774</v>
      </c>
      <c r="AA668" t="s">
        <v>7774</v>
      </c>
      <c r="AE668" t="s">
        <v>5673</v>
      </c>
      <c r="AF668">
        <v>42.757355820000001</v>
      </c>
      <c r="AG668">
        <v>-82.032827889999993</v>
      </c>
      <c r="AH668">
        <v>202.1</v>
      </c>
      <c r="AI668">
        <v>290</v>
      </c>
      <c r="AK668">
        <v>15</v>
      </c>
      <c r="AL668">
        <v>986</v>
      </c>
      <c r="AM668">
        <v>0.17</v>
      </c>
      <c r="AN668">
        <v>-321.18599999999998</v>
      </c>
      <c r="BE668" t="s">
        <v>2216</v>
      </c>
      <c r="BF668" t="s">
        <v>5043</v>
      </c>
      <c r="BG668">
        <v>667</v>
      </c>
      <c r="BH668" t="s">
        <v>7797</v>
      </c>
      <c r="BI668" t="s">
        <v>7773</v>
      </c>
      <c r="BJ668">
        <v>667</v>
      </c>
      <c r="BK668">
        <v>3540</v>
      </c>
      <c r="BV668">
        <v>42.757355820000001</v>
      </c>
      <c r="BW668">
        <v>-82.032827889999993</v>
      </c>
      <c r="BX668">
        <v>4734387.3190000001</v>
      </c>
      <c r="BY668">
        <v>202.113</v>
      </c>
      <c r="BZ668">
        <v>293</v>
      </c>
      <c r="CA668" t="s">
        <v>7615</v>
      </c>
      <c r="CB668">
        <v>7</v>
      </c>
      <c r="CF668" t="s">
        <v>5672</v>
      </c>
      <c r="CG668">
        <v>414</v>
      </c>
      <c r="CH668" t="s">
        <v>3407</v>
      </c>
      <c r="CI668" t="s">
        <v>8651</v>
      </c>
      <c r="CJ668">
        <v>5.56</v>
      </c>
      <c r="CK668">
        <v>1.7</v>
      </c>
    </row>
    <row r="669" spans="1:89" x14ac:dyDescent="0.35">
      <c r="A669" t="s">
        <v>5044</v>
      </c>
      <c r="B669">
        <v>668</v>
      </c>
      <c r="C669" t="s">
        <v>7778</v>
      </c>
      <c r="D669">
        <v>1057</v>
      </c>
      <c r="E669">
        <v>3422.4169999999999</v>
      </c>
      <c r="F669">
        <v>10</v>
      </c>
      <c r="G669" t="s">
        <v>7782</v>
      </c>
      <c r="H669" t="s">
        <v>7773</v>
      </c>
      <c r="I669" t="s">
        <v>7797</v>
      </c>
      <c r="J669">
        <v>14</v>
      </c>
      <c r="K669">
        <v>0.8</v>
      </c>
      <c r="L669">
        <v>24</v>
      </c>
      <c r="M669">
        <v>21</v>
      </c>
      <c r="N669" t="s">
        <v>7578</v>
      </c>
      <c r="Q669" t="s">
        <v>7784</v>
      </c>
      <c r="R669" t="s">
        <v>7774</v>
      </c>
      <c r="S669" t="s">
        <v>7276</v>
      </c>
      <c r="T669" t="s">
        <v>7684</v>
      </c>
      <c r="U669" t="s">
        <v>7684</v>
      </c>
      <c r="V669">
        <v>5.56</v>
      </c>
      <c r="W669" t="s">
        <v>7892</v>
      </c>
      <c r="X669">
        <v>1.8</v>
      </c>
      <c r="Y669" t="s">
        <v>7774</v>
      </c>
      <c r="Z669" t="s">
        <v>7788</v>
      </c>
      <c r="AA669" t="s">
        <v>7774</v>
      </c>
      <c r="AB669">
        <v>10</v>
      </c>
      <c r="AC669">
        <v>10</v>
      </c>
      <c r="AD669">
        <v>12</v>
      </c>
      <c r="AE669" t="s">
        <v>5753</v>
      </c>
      <c r="AF669">
        <v>42.75735581</v>
      </c>
      <c r="AG669">
        <v>-82.032827440000005</v>
      </c>
      <c r="AH669">
        <v>202.1</v>
      </c>
      <c r="AI669">
        <v>290</v>
      </c>
      <c r="AK669">
        <v>15</v>
      </c>
      <c r="AL669">
        <v>986</v>
      </c>
      <c r="AM669">
        <v>0.20599999999999999</v>
      </c>
      <c r="AN669">
        <v>-337.82499999999999</v>
      </c>
      <c r="AO669">
        <v>2085</v>
      </c>
      <c r="AP669">
        <v>2091</v>
      </c>
      <c r="AS669">
        <v>1.22</v>
      </c>
      <c r="AT669">
        <v>1.22</v>
      </c>
      <c r="AV669">
        <v>2.12</v>
      </c>
      <c r="AW669">
        <v>2.11</v>
      </c>
      <c r="BC669">
        <v>0.8</v>
      </c>
      <c r="BD669">
        <v>24</v>
      </c>
      <c r="BE669" t="s">
        <v>2217</v>
      </c>
      <c r="BF669" t="s">
        <v>5044</v>
      </c>
      <c r="BG669">
        <v>668</v>
      </c>
      <c r="BH669" t="s">
        <v>7797</v>
      </c>
      <c r="BI669" t="s">
        <v>7773</v>
      </c>
      <c r="BJ669">
        <v>668</v>
      </c>
      <c r="BK669">
        <v>3540</v>
      </c>
      <c r="BR669">
        <v>13</v>
      </c>
      <c r="BS669">
        <v>0.66</v>
      </c>
      <c r="BT669">
        <v>0.59</v>
      </c>
      <c r="BU669">
        <v>0.59</v>
      </c>
      <c r="BV669">
        <v>42.75735581</v>
      </c>
      <c r="BW669">
        <v>-82.032827440000005</v>
      </c>
      <c r="BX669">
        <v>4734387.3169999998</v>
      </c>
      <c r="BY669">
        <v>202.11500000000001</v>
      </c>
      <c r="BZ669">
        <v>284.89999999999998</v>
      </c>
      <c r="CA669" t="s">
        <v>7492</v>
      </c>
      <c r="CB669">
        <v>7</v>
      </c>
      <c r="CC669">
        <v>10</v>
      </c>
      <c r="CD669">
        <v>12</v>
      </c>
      <c r="CE669">
        <v>11</v>
      </c>
      <c r="CF669" t="s">
        <v>5677</v>
      </c>
      <c r="CG669">
        <v>414</v>
      </c>
      <c r="CH669" t="s">
        <v>3339</v>
      </c>
      <c r="CI669" t="s">
        <v>8652</v>
      </c>
      <c r="CJ669">
        <v>5.56</v>
      </c>
      <c r="CK669">
        <v>1.7</v>
      </c>
    </row>
    <row r="670" spans="1:89" x14ac:dyDescent="0.35">
      <c r="A670" t="s">
        <v>5045</v>
      </c>
      <c r="B670">
        <v>669</v>
      </c>
      <c r="C670" t="s">
        <v>7778</v>
      </c>
      <c r="D670">
        <v>1058</v>
      </c>
      <c r="E670">
        <v>3422.4279999999999</v>
      </c>
      <c r="F670">
        <v>10</v>
      </c>
      <c r="G670" t="s">
        <v>7782</v>
      </c>
      <c r="H670" t="s">
        <v>7773</v>
      </c>
      <c r="I670" t="s">
        <v>7797</v>
      </c>
      <c r="J670">
        <v>17</v>
      </c>
      <c r="K670">
        <v>0.96</v>
      </c>
      <c r="L670">
        <v>31</v>
      </c>
      <c r="M670">
        <v>17</v>
      </c>
      <c r="N670" t="s">
        <v>7615</v>
      </c>
      <c r="Q670" t="s">
        <v>7784</v>
      </c>
      <c r="R670" t="s">
        <v>7774</v>
      </c>
      <c r="S670" t="s">
        <v>7276</v>
      </c>
      <c r="T670" t="s">
        <v>7684</v>
      </c>
      <c r="U670" t="s">
        <v>7684</v>
      </c>
      <c r="V670">
        <v>5.56</v>
      </c>
      <c r="W670" t="s">
        <v>7892</v>
      </c>
      <c r="X670">
        <v>1.8</v>
      </c>
      <c r="Y670" t="s">
        <v>7774</v>
      </c>
      <c r="Z670" t="s">
        <v>7788</v>
      </c>
      <c r="AA670" t="s">
        <v>7774</v>
      </c>
      <c r="AB670">
        <v>10</v>
      </c>
      <c r="AC670">
        <v>10</v>
      </c>
      <c r="AD670">
        <v>12</v>
      </c>
      <c r="AE670" t="s">
        <v>5753</v>
      </c>
      <c r="AF670">
        <v>42.75735581</v>
      </c>
      <c r="AG670">
        <v>-82.032827350000005</v>
      </c>
      <c r="AH670">
        <v>202.1</v>
      </c>
      <c r="AI670">
        <v>290</v>
      </c>
      <c r="AK670">
        <v>15</v>
      </c>
      <c r="AL670">
        <v>986</v>
      </c>
      <c r="AM670">
        <v>0.21299999999999999</v>
      </c>
      <c r="AN670">
        <v>-330.94099999999997</v>
      </c>
      <c r="AO670">
        <v>2055</v>
      </c>
      <c r="AP670">
        <v>2066</v>
      </c>
      <c r="AS670">
        <v>1.21</v>
      </c>
      <c r="AT670">
        <v>1.2</v>
      </c>
      <c r="AV670">
        <v>2.1</v>
      </c>
      <c r="AW670">
        <v>2.08</v>
      </c>
      <c r="BC670">
        <v>0.96</v>
      </c>
      <c r="BD670">
        <v>31</v>
      </c>
      <c r="BE670" t="s">
        <v>2218</v>
      </c>
      <c r="BF670" t="s">
        <v>5045</v>
      </c>
      <c r="BG670">
        <v>669</v>
      </c>
      <c r="BH670" t="s">
        <v>7797</v>
      </c>
      <c r="BI670" t="s">
        <v>7773</v>
      </c>
      <c r="BJ670">
        <v>669</v>
      </c>
      <c r="BK670">
        <v>3540</v>
      </c>
      <c r="BR670">
        <v>13</v>
      </c>
      <c r="BS670">
        <v>0.67</v>
      </c>
      <c r="BT670">
        <v>0.6</v>
      </c>
      <c r="BU670">
        <v>0.6</v>
      </c>
      <c r="BV670">
        <v>42.75735581</v>
      </c>
      <c r="BW670">
        <v>-82.032827350000005</v>
      </c>
      <c r="BX670">
        <v>4734387.3169999998</v>
      </c>
      <c r="BY670">
        <v>202.11500000000001</v>
      </c>
      <c r="BZ670">
        <v>289.60000000000002</v>
      </c>
      <c r="CA670" t="s">
        <v>7578</v>
      </c>
      <c r="CB670">
        <v>7</v>
      </c>
      <c r="CC670">
        <v>10</v>
      </c>
      <c r="CD670">
        <v>11</v>
      </c>
      <c r="CE670">
        <v>11</v>
      </c>
      <c r="CF670" t="s">
        <v>5677</v>
      </c>
      <c r="CG670">
        <v>414</v>
      </c>
      <c r="CH670" t="s">
        <v>3339</v>
      </c>
      <c r="CI670" t="s">
        <v>8652</v>
      </c>
      <c r="CJ670">
        <v>5.56</v>
      </c>
      <c r="CK670">
        <v>1.8</v>
      </c>
    </row>
    <row r="671" spans="1:89" x14ac:dyDescent="0.35">
      <c r="A671" t="s">
        <v>6986</v>
      </c>
      <c r="B671">
        <v>670</v>
      </c>
      <c r="C671" t="s">
        <v>7778</v>
      </c>
      <c r="D671">
        <v>1059</v>
      </c>
      <c r="E671">
        <v>3422.4340000000002</v>
      </c>
      <c r="F671">
        <v>10</v>
      </c>
      <c r="G671" t="s">
        <v>7798</v>
      </c>
      <c r="H671" t="s">
        <v>7773</v>
      </c>
      <c r="I671" t="s">
        <v>7797</v>
      </c>
      <c r="J671">
        <v>10</v>
      </c>
      <c r="K671">
        <v>0.56000000000000005</v>
      </c>
      <c r="L671">
        <v>20</v>
      </c>
      <c r="M671">
        <v>11</v>
      </c>
      <c r="N671" t="s">
        <v>7411</v>
      </c>
      <c r="Q671" t="s">
        <v>7784</v>
      </c>
      <c r="R671" t="s">
        <v>7774</v>
      </c>
      <c r="S671" t="s">
        <v>7276</v>
      </c>
      <c r="T671" t="s">
        <v>7684</v>
      </c>
      <c r="U671" t="s">
        <v>7684</v>
      </c>
      <c r="V671">
        <v>5.56</v>
      </c>
      <c r="W671" t="s">
        <v>7892</v>
      </c>
      <c r="X671">
        <v>1.8</v>
      </c>
      <c r="Y671" t="s">
        <v>7774</v>
      </c>
      <c r="Z671" t="s">
        <v>7788</v>
      </c>
      <c r="AA671" t="s">
        <v>7774</v>
      </c>
      <c r="AB671">
        <v>19</v>
      </c>
      <c r="AC671">
        <v>12</v>
      </c>
      <c r="AD671">
        <v>15</v>
      </c>
      <c r="AE671" t="s">
        <v>5753</v>
      </c>
      <c r="AF671">
        <v>42.757355799999999</v>
      </c>
      <c r="AG671">
        <v>-82.032827209999994</v>
      </c>
      <c r="AH671">
        <v>202.1</v>
      </c>
      <c r="AI671">
        <v>290</v>
      </c>
      <c r="AK671">
        <v>15</v>
      </c>
      <c r="AL671">
        <v>986</v>
      </c>
      <c r="AM671">
        <v>0.22500000000000001</v>
      </c>
      <c r="AN671">
        <v>-318.79300000000001</v>
      </c>
      <c r="AO671">
        <v>2103</v>
      </c>
      <c r="AP671">
        <v>2106</v>
      </c>
      <c r="AS671">
        <v>1.23</v>
      </c>
      <c r="AT671">
        <v>1.23</v>
      </c>
      <c r="AV671">
        <v>2.13</v>
      </c>
      <c r="AW671">
        <v>2.13</v>
      </c>
      <c r="BC671">
        <v>0.56000000000000005</v>
      </c>
      <c r="BD671">
        <v>20</v>
      </c>
      <c r="BE671" t="s">
        <v>6985</v>
      </c>
      <c r="BF671" t="s">
        <v>6986</v>
      </c>
      <c r="BG671">
        <v>670</v>
      </c>
      <c r="BH671" t="s">
        <v>7797</v>
      </c>
      <c r="BI671" t="s">
        <v>7773</v>
      </c>
      <c r="BJ671">
        <v>670</v>
      </c>
      <c r="BK671">
        <v>3540</v>
      </c>
      <c r="BR671">
        <v>13</v>
      </c>
      <c r="BS671">
        <v>0.66</v>
      </c>
      <c r="BT671">
        <v>0.59</v>
      </c>
      <c r="BU671">
        <v>0.59</v>
      </c>
      <c r="BV671">
        <v>42.757355799999999</v>
      </c>
      <c r="BW671">
        <v>-82.032827209999994</v>
      </c>
      <c r="BX671">
        <v>4734387.3169999998</v>
      </c>
      <c r="BY671">
        <v>202.11500000000001</v>
      </c>
      <c r="BZ671">
        <v>297.2</v>
      </c>
      <c r="CA671" t="s">
        <v>7675</v>
      </c>
      <c r="CB671">
        <v>7</v>
      </c>
      <c r="CC671">
        <v>10</v>
      </c>
      <c r="CD671">
        <v>12</v>
      </c>
      <c r="CE671">
        <v>12</v>
      </c>
      <c r="CF671" t="s">
        <v>5677</v>
      </c>
      <c r="CG671">
        <v>414</v>
      </c>
      <c r="CH671" t="s">
        <v>3339</v>
      </c>
      <c r="CI671" t="s">
        <v>8652</v>
      </c>
      <c r="CJ671">
        <v>5.56</v>
      </c>
      <c r="CK671">
        <v>1.8</v>
      </c>
    </row>
    <row r="672" spans="1:89" x14ac:dyDescent="0.35">
      <c r="A672" t="s">
        <v>6988</v>
      </c>
      <c r="B672">
        <v>671</v>
      </c>
      <c r="C672" t="s">
        <v>7778</v>
      </c>
      <c r="D672">
        <v>1060</v>
      </c>
      <c r="E672">
        <v>3422.4430000000002</v>
      </c>
      <c r="F672">
        <v>10</v>
      </c>
      <c r="G672" t="s">
        <v>7798</v>
      </c>
      <c r="H672" t="s">
        <v>7773</v>
      </c>
      <c r="I672" t="s">
        <v>7797</v>
      </c>
      <c r="J672">
        <v>10</v>
      </c>
      <c r="K672">
        <v>0.56000000000000005</v>
      </c>
      <c r="L672">
        <v>27</v>
      </c>
      <c r="M672">
        <v>9</v>
      </c>
      <c r="N672" t="s">
        <v>7632</v>
      </c>
      <c r="Q672" t="s">
        <v>7784</v>
      </c>
      <c r="R672" t="s">
        <v>7774</v>
      </c>
      <c r="S672" t="s">
        <v>7276</v>
      </c>
      <c r="T672" t="s">
        <v>7684</v>
      </c>
      <c r="U672" t="s">
        <v>7684</v>
      </c>
      <c r="V672">
        <v>5.56</v>
      </c>
      <c r="W672" t="s">
        <v>7892</v>
      </c>
      <c r="X672">
        <v>1.8</v>
      </c>
      <c r="Y672" t="s">
        <v>7774</v>
      </c>
      <c r="Z672" t="s">
        <v>7783</v>
      </c>
      <c r="AA672" t="s">
        <v>7774</v>
      </c>
      <c r="AB672">
        <v>15</v>
      </c>
      <c r="AC672">
        <v>15</v>
      </c>
      <c r="AD672">
        <v>8</v>
      </c>
      <c r="AE672" t="s">
        <v>5753</v>
      </c>
      <c r="AF672">
        <v>42.757355799999999</v>
      </c>
      <c r="AG672">
        <v>-82.032827150000003</v>
      </c>
      <c r="AH672">
        <v>202.1</v>
      </c>
      <c r="AI672">
        <v>290</v>
      </c>
      <c r="AK672">
        <v>15</v>
      </c>
      <c r="AL672">
        <v>986</v>
      </c>
      <c r="AM672">
        <v>0.23</v>
      </c>
      <c r="AN672">
        <v>-306.78699999999998</v>
      </c>
      <c r="AO672">
        <v>2091</v>
      </c>
      <c r="AP672">
        <v>2096</v>
      </c>
      <c r="AS672">
        <v>1.22</v>
      </c>
      <c r="AT672">
        <v>1.22</v>
      </c>
      <c r="AV672">
        <v>2.13</v>
      </c>
      <c r="AW672">
        <v>2.12</v>
      </c>
      <c r="BC672">
        <v>0.56000000000000005</v>
      </c>
      <c r="BD672">
        <v>27</v>
      </c>
      <c r="BE672" t="s">
        <v>6987</v>
      </c>
      <c r="BF672" t="s">
        <v>6988</v>
      </c>
      <c r="BG672">
        <v>671</v>
      </c>
      <c r="BH672" t="s">
        <v>7797</v>
      </c>
      <c r="BI672" t="s">
        <v>7773</v>
      </c>
      <c r="BJ672">
        <v>671</v>
      </c>
      <c r="BK672">
        <v>3540</v>
      </c>
      <c r="BR672">
        <v>13</v>
      </c>
      <c r="BS672">
        <v>0.66</v>
      </c>
      <c r="BT672">
        <v>0.59</v>
      </c>
      <c r="BU672">
        <v>0.59</v>
      </c>
      <c r="BV672">
        <v>42.757355799999999</v>
      </c>
      <c r="BW672">
        <v>-82.032827150000003</v>
      </c>
      <c r="BX672">
        <v>4734387.3159999996</v>
      </c>
      <c r="BY672">
        <v>202.11500000000001</v>
      </c>
      <c r="BZ672">
        <v>303.10000000000002</v>
      </c>
      <c r="CA672" t="s">
        <v>7405</v>
      </c>
      <c r="CB672">
        <v>7</v>
      </c>
      <c r="CC672">
        <v>10</v>
      </c>
      <c r="CD672">
        <v>12</v>
      </c>
      <c r="CE672">
        <v>12</v>
      </c>
      <c r="CF672" t="s">
        <v>5677</v>
      </c>
      <c r="CG672">
        <v>414</v>
      </c>
      <c r="CH672" t="s">
        <v>3339</v>
      </c>
      <c r="CI672" t="s">
        <v>8652</v>
      </c>
      <c r="CJ672">
        <v>5.56</v>
      </c>
      <c r="CK672">
        <v>1.8</v>
      </c>
    </row>
    <row r="673" spans="1:89" x14ac:dyDescent="0.35">
      <c r="A673" t="s">
        <v>5055</v>
      </c>
      <c r="B673">
        <v>672</v>
      </c>
      <c r="C673" t="s">
        <v>7778</v>
      </c>
      <c r="D673">
        <v>1065</v>
      </c>
      <c r="E673">
        <v>3448.942</v>
      </c>
      <c r="F673">
        <v>10</v>
      </c>
      <c r="G673" t="s">
        <v>7782</v>
      </c>
      <c r="H673" t="s">
        <v>7773</v>
      </c>
      <c r="I673" t="s">
        <v>5753</v>
      </c>
      <c r="J673">
        <v>12</v>
      </c>
      <c r="K673">
        <v>0.66</v>
      </c>
      <c r="L673">
        <v>16</v>
      </c>
      <c r="M673">
        <v>13</v>
      </c>
      <c r="N673" t="s">
        <v>7974</v>
      </c>
      <c r="Q673" t="s">
        <v>7784</v>
      </c>
      <c r="R673" t="s">
        <v>7774</v>
      </c>
      <c r="S673" t="s">
        <v>7277</v>
      </c>
      <c r="T673" t="s">
        <v>7549</v>
      </c>
      <c r="U673" t="s">
        <v>7549</v>
      </c>
      <c r="V673">
        <v>5.56</v>
      </c>
      <c r="W673" t="s">
        <v>7975</v>
      </c>
      <c r="X673">
        <v>1.8</v>
      </c>
      <c r="Y673" t="s">
        <v>7774</v>
      </c>
      <c r="Z673" t="s">
        <v>7788</v>
      </c>
      <c r="AA673" t="s">
        <v>7774</v>
      </c>
      <c r="AB673">
        <v>10</v>
      </c>
      <c r="AC673">
        <v>10</v>
      </c>
      <c r="AD673">
        <v>12</v>
      </c>
      <c r="AE673" t="s">
        <v>5683</v>
      </c>
      <c r="AF673">
        <v>42.757348469999997</v>
      </c>
      <c r="AG673">
        <v>-82.032501730000007</v>
      </c>
      <c r="AH673">
        <v>202.3</v>
      </c>
      <c r="AI673">
        <v>290</v>
      </c>
      <c r="AK673">
        <v>15</v>
      </c>
      <c r="AL673">
        <v>986</v>
      </c>
      <c r="AM673">
        <v>3.9350000000000001</v>
      </c>
      <c r="AN673">
        <v>-332.84899999999999</v>
      </c>
      <c r="AO673">
        <v>2105</v>
      </c>
      <c r="AP673">
        <v>2108</v>
      </c>
      <c r="AS673">
        <v>1.23</v>
      </c>
      <c r="AT673">
        <v>1.23</v>
      </c>
      <c r="AV673">
        <v>2.14</v>
      </c>
      <c r="AW673">
        <v>2.13</v>
      </c>
      <c r="BC673">
        <v>0.66</v>
      </c>
      <c r="BD673">
        <v>16</v>
      </c>
      <c r="BE673" t="s">
        <v>2228</v>
      </c>
      <c r="BF673" t="s">
        <v>5055</v>
      </c>
      <c r="BG673">
        <v>672</v>
      </c>
      <c r="BH673" t="s">
        <v>5753</v>
      </c>
      <c r="BI673" t="s">
        <v>7773</v>
      </c>
      <c r="BJ673">
        <v>672</v>
      </c>
      <c r="BK673">
        <v>3580</v>
      </c>
      <c r="BR673">
        <v>13</v>
      </c>
      <c r="BS673">
        <v>0.66</v>
      </c>
      <c r="BT673">
        <v>0.57999999999999996</v>
      </c>
      <c r="BU673">
        <v>0.59</v>
      </c>
      <c r="BV673">
        <v>42.757348469999997</v>
      </c>
      <c r="BW673">
        <v>-82.032501730000007</v>
      </c>
      <c r="BX673">
        <v>4734386.1770000001</v>
      </c>
      <c r="BY673">
        <v>202.34100000000001</v>
      </c>
      <c r="BZ673">
        <v>182.7</v>
      </c>
      <c r="CA673" t="s">
        <v>7661</v>
      </c>
      <c r="CB673">
        <v>7</v>
      </c>
      <c r="CC673">
        <v>10</v>
      </c>
      <c r="CD673">
        <v>12</v>
      </c>
      <c r="CE673">
        <v>12</v>
      </c>
      <c r="CF673" t="s">
        <v>5677</v>
      </c>
      <c r="CG673">
        <v>414</v>
      </c>
      <c r="CH673" t="s">
        <v>3290</v>
      </c>
      <c r="CI673" t="s">
        <v>7332</v>
      </c>
      <c r="CJ673">
        <v>5.56</v>
      </c>
      <c r="CK673">
        <v>1.9</v>
      </c>
    </row>
    <row r="674" spans="1:89" x14ac:dyDescent="0.35">
      <c r="A674" t="s">
        <v>5056</v>
      </c>
      <c r="B674">
        <v>673</v>
      </c>
      <c r="C674" t="s">
        <v>7778</v>
      </c>
      <c r="D674">
        <v>1066</v>
      </c>
      <c r="E674">
        <v>3449.826</v>
      </c>
      <c r="F674">
        <v>10</v>
      </c>
      <c r="G674" t="s">
        <v>7782</v>
      </c>
      <c r="H674" t="s">
        <v>7773</v>
      </c>
      <c r="I674" t="s">
        <v>7797</v>
      </c>
      <c r="J674">
        <v>17</v>
      </c>
      <c r="K674">
        <v>0.97</v>
      </c>
      <c r="L674">
        <v>15</v>
      </c>
      <c r="M674">
        <v>17</v>
      </c>
      <c r="N674" t="s">
        <v>7391</v>
      </c>
      <c r="Q674" t="s">
        <v>7805</v>
      </c>
      <c r="R674" t="s">
        <v>7774</v>
      </c>
      <c r="S674" t="s">
        <v>7277</v>
      </c>
      <c r="T674" t="s">
        <v>7549</v>
      </c>
      <c r="U674" t="s">
        <v>7549</v>
      </c>
      <c r="V674">
        <v>5.56</v>
      </c>
      <c r="W674" t="s">
        <v>7975</v>
      </c>
      <c r="X674">
        <v>1.8</v>
      </c>
      <c r="Y674" t="s">
        <v>7774</v>
      </c>
      <c r="Z674" t="s">
        <v>7788</v>
      </c>
      <c r="AA674" t="s">
        <v>7774</v>
      </c>
      <c r="AB674">
        <v>10</v>
      </c>
      <c r="AC674">
        <v>10</v>
      </c>
      <c r="AD674">
        <v>12</v>
      </c>
      <c r="AE674" t="s">
        <v>5753</v>
      </c>
      <c r="AF674">
        <v>42.757348270000001</v>
      </c>
      <c r="AG674">
        <v>-82.032490870000004</v>
      </c>
      <c r="AH674">
        <v>202.4</v>
      </c>
      <c r="AI674">
        <v>290</v>
      </c>
      <c r="AK674">
        <v>15</v>
      </c>
      <c r="AL674">
        <v>986</v>
      </c>
      <c r="AM674">
        <v>4.819</v>
      </c>
      <c r="AN674">
        <v>-287.97800000000001</v>
      </c>
      <c r="AO674">
        <v>2100</v>
      </c>
      <c r="AP674">
        <v>2103</v>
      </c>
      <c r="AS674">
        <v>1.23</v>
      </c>
      <c r="AT674">
        <v>1.23</v>
      </c>
      <c r="AV674">
        <v>2.13</v>
      </c>
      <c r="AW674">
        <v>2.13</v>
      </c>
      <c r="BC674">
        <v>0.97</v>
      </c>
      <c r="BD674">
        <v>15</v>
      </c>
      <c r="BE674" t="s">
        <v>2229</v>
      </c>
      <c r="BF674" t="s">
        <v>5056</v>
      </c>
      <c r="BG674">
        <v>673</v>
      </c>
      <c r="BH674" t="s">
        <v>7797</v>
      </c>
      <c r="BI674" t="s">
        <v>7773</v>
      </c>
      <c r="BJ674">
        <v>673</v>
      </c>
      <c r="BK674">
        <v>3580</v>
      </c>
      <c r="BR674">
        <v>13</v>
      </c>
      <c r="BS674">
        <v>0.66</v>
      </c>
      <c r="BT674">
        <v>0.59</v>
      </c>
      <c r="BU674">
        <v>0.59</v>
      </c>
      <c r="BV674">
        <v>42.757348270000001</v>
      </c>
      <c r="BW674">
        <v>-82.032490870000004</v>
      </c>
      <c r="BX674">
        <v>4734386.1430000002</v>
      </c>
      <c r="BY674">
        <v>202.35300000000001</v>
      </c>
      <c r="BZ674">
        <v>275.10000000000002</v>
      </c>
      <c r="CA674" t="s">
        <v>7642</v>
      </c>
      <c r="CB674">
        <v>7</v>
      </c>
      <c r="CC674">
        <v>10</v>
      </c>
      <c r="CD674">
        <v>12</v>
      </c>
      <c r="CE674">
        <v>12</v>
      </c>
      <c r="CF674" t="s">
        <v>5752</v>
      </c>
      <c r="CG674">
        <v>414</v>
      </c>
      <c r="CH674" t="s">
        <v>3339</v>
      </c>
      <c r="CI674" t="s">
        <v>8652</v>
      </c>
      <c r="CJ674">
        <v>5.56</v>
      </c>
      <c r="CK674">
        <v>1.8</v>
      </c>
    </row>
    <row r="675" spans="1:89" x14ac:dyDescent="0.35">
      <c r="A675" t="s">
        <v>6996</v>
      </c>
      <c r="B675">
        <v>674</v>
      </c>
      <c r="C675" t="s">
        <v>7778</v>
      </c>
      <c r="D675">
        <v>1084</v>
      </c>
      <c r="E675">
        <v>3498.4789999999998</v>
      </c>
      <c r="F675">
        <v>10</v>
      </c>
      <c r="G675" t="s">
        <v>7798</v>
      </c>
      <c r="H675" t="s">
        <v>7773</v>
      </c>
      <c r="I675" t="s">
        <v>7810</v>
      </c>
      <c r="L675">
        <v>20</v>
      </c>
      <c r="M675">
        <v>6</v>
      </c>
      <c r="N675" t="s">
        <v>7530</v>
      </c>
      <c r="Q675" t="s">
        <v>7776</v>
      </c>
      <c r="R675" t="s">
        <v>3293</v>
      </c>
      <c r="S675" t="s">
        <v>7279</v>
      </c>
      <c r="T675" t="s">
        <v>7639</v>
      </c>
      <c r="U675" t="s">
        <v>7639</v>
      </c>
      <c r="V675">
        <v>7.8</v>
      </c>
      <c r="W675" t="s">
        <v>7893</v>
      </c>
      <c r="X675">
        <v>0.9</v>
      </c>
      <c r="Y675" t="s">
        <v>7774</v>
      </c>
      <c r="Z675" t="s">
        <v>7783</v>
      </c>
      <c r="AA675" t="s">
        <v>7774</v>
      </c>
      <c r="AE675" t="s">
        <v>5776</v>
      </c>
      <c r="AF675">
        <v>42.757087570000003</v>
      </c>
      <c r="AG675">
        <v>-82.032292170000005</v>
      </c>
      <c r="AH675">
        <v>202</v>
      </c>
      <c r="AI675">
        <v>290</v>
      </c>
      <c r="AK675">
        <v>15</v>
      </c>
      <c r="AL675">
        <v>986</v>
      </c>
      <c r="AM675">
        <v>5.26</v>
      </c>
      <c r="AN675">
        <v>-26.954999999999998</v>
      </c>
      <c r="BE675" t="s">
        <v>6995</v>
      </c>
      <c r="BF675" t="s">
        <v>6996</v>
      </c>
      <c r="BG675">
        <v>674</v>
      </c>
      <c r="BH675" t="s">
        <v>7810</v>
      </c>
      <c r="BI675" t="s">
        <v>7773</v>
      </c>
      <c r="BJ675">
        <v>674</v>
      </c>
      <c r="BK675">
        <v>3710</v>
      </c>
      <c r="BV675">
        <v>42.757087570000003</v>
      </c>
      <c r="BW675">
        <v>-82.032292170000005</v>
      </c>
      <c r="BX675">
        <v>4734356.9950000001</v>
      </c>
      <c r="BY675">
        <v>201.95400000000001</v>
      </c>
      <c r="BZ675">
        <v>297.8</v>
      </c>
      <c r="CA675" t="s">
        <v>7618</v>
      </c>
      <c r="CB675">
        <v>7</v>
      </c>
      <c r="CF675" t="s">
        <v>5672</v>
      </c>
      <c r="CG675">
        <v>414</v>
      </c>
      <c r="CH675" t="s">
        <v>3899</v>
      </c>
      <c r="CI675" t="s">
        <v>3899</v>
      </c>
      <c r="CJ675">
        <v>7.8</v>
      </c>
      <c r="CK675">
        <v>0.9</v>
      </c>
    </row>
    <row r="676" spans="1:89" x14ac:dyDescent="0.35">
      <c r="A676" t="s">
        <v>5161</v>
      </c>
      <c r="B676">
        <v>675</v>
      </c>
      <c r="C676" t="s">
        <v>7778</v>
      </c>
      <c r="D676">
        <v>1090</v>
      </c>
      <c r="E676">
        <v>3500.7</v>
      </c>
      <c r="F676">
        <v>10</v>
      </c>
      <c r="G676" t="s">
        <v>7782</v>
      </c>
      <c r="H676" t="s">
        <v>7773</v>
      </c>
      <c r="I676" t="s">
        <v>7797</v>
      </c>
      <c r="J676">
        <v>11</v>
      </c>
      <c r="K676">
        <v>1.44</v>
      </c>
      <c r="L676">
        <v>14</v>
      </c>
      <c r="M676">
        <v>11</v>
      </c>
      <c r="N676" t="s">
        <v>7676</v>
      </c>
      <c r="Q676" t="s">
        <v>7784</v>
      </c>
      <c r="R676" t="s">
        <v>7774</v>
      </c>
      <c r="S676" t="s">
        <v>7280</v>
      </c>
      <c r="V676">
        <v>12.7</v>
      </c>
      <c r="W676" t="s">
        <v>7978</v>
      </c>
      <c r="X676">
        <v>2.4</v>
      </c>
      <c r="Y676" t="s">
        <v>7774</v>
      </c>
      <c r="Z676" t="s">
        <v>7783</v>
      </c>
      <c r="AA676" t="s">
        <v>7774</v>
      </c>
      <c r="AE676" t="s">
        <v>5762</v>
      </c>
      <c r="AF676">
        <v>42.75706856</v>
      </c>
      <c r="AG676">
        <v>-82.032291220000005</v>
      </c>
      <c r="AH676">
        <v>202.2</v>
      </c>
      <c r="AI676">
        <v>290</v>
      </c>
      <c r="AK676">
        <v>15</v>
      </c>
      <c r="AL676">
        <v>986</v>
      </c>
      <c r="AM676">
        <v>0.49299999999999999</v>
      </c>
      <c r="AO676">
        <v>4831</v>
      </c>
      <c r="AP676">
        <v>4833</v>
      </c>
      <c r="AS676">
        <v>1.24</v>
      </c>
      <c r="AT676">
        <v>1.23</v>
      </c>
      <c r="AV676">
        <v>4.9000000000000004</v>
      </c>
      <c r="AW676">
        <v>4.9000000000000004</v>
      </c>
      <c r="BC676">
        <v>1.44</v>
      </c>
      <c r="BD676">
        <v>14</v>
      </c>
      <c r="BE676" t="s">
        <v>2333</v>
      </c>
      <c r="BF676" t="s">
        <v>5161</v>
      </c>
      <c r="BG676">
        <v>675</v>
      </c>
      <c r="BH676" t="s">
        <v>7797</v>
      </c>
      <c r="BI676" t="s">
        <v>7773</v>
      </c>
      <c r="BJ676">
        <v>675</v>
      </c>
      <c r="BK676">
        <v>3750</v>
      </c>
      <c r="BR676">
        <v>30</v>
      </c>
      <c r="BS676">
        <v>0.28999999999999998</v>
      </c>
      <c r="BT676">
        <v>0.26</v>
      </c>
      <c r="BU676">
        <v>0.26</v>
      </c>
      <c r="BV676">
        <v>42.75706856</v>
      </c>
      <c r="BW676">
        <v>-82.032291220000005</v>
      </c>
      <c r="BX676">
        <v>4734354.8830000004</v>
      </c>
      <c r="BY676">
        <v>202.214</v>
      </c>
      <c r="BZ676">
        <v>293</v>
      </c>
      <c r="CA676" t="s">
        <v>7615</v>
      </c>
      <c r="CB676">
        <v>7</v>
      </c>
      <c r="CC676">
        <v>24</v>
      </c>
      <c r="CD676">
        <v>27</v>
      </c>
      <c r="CE676">
        <v>27</v>
      </c>
      <c r="CF676" t="s">
        <v>5677</v>
      </c>
      <c r="CG676">
        <v>414</v>
      </c>
      <c r="CH676" t="s">
        <v>3339</v>
      </c>
      <c r="CI676" t="s">
        <v>8652</v>
      </c>
      <c r="CJ676">
        <v>12.7</v>
      </c>
      <c r="CK676">
        <v>2.2999999999999998</v>
      </c>
    </row>
    <row r="677" spans="1:89" x14ac:dyDescent="0.35">
      <c r="A677" t="s">
        <v>5163</v>
      </c>
      <c r="B677">
        <v>676</v>
      </c>
      <c r="C677" t="s">
        <v>7778</v>
      </c>
      <c r="D677">
        <v>1091</v>
      </c>
      <c r="E677">
        <v>3500.7179999999998</v>
      </c>
      <c r="F677">
        <v>10</v>
      </c>
      <c r="G677" t="s">
        <v>7782</v>
      </c>
      <c r="H677" t="s">
        <v>7773</v>
      </c>
      <c r="I677" t="s">
        <v>7797</v>
      </c>
      <c r="J677">
        <v>13</v>
      </c>
      <c r="K677">
        <v>1.71</v>
      </c>
      <c r="L677">
        <v>17</v>
      </c>
      <c r="M677">
        <v>24</v>
      </c>
      <c r="N677" t="s">
        <v>7578</v>
      </c>
      <c r="Q677" t="s">
        <v>7784</v>
      </c>
      <c r="R677" t="s">
        <v>7774</v>
      </c>
      <c r="S677" t="s">
        <v>7280</v>
      </c>
      <c r="V677">
        <v>12.7</v>
      </c>
      <c r="W677" t="s">
        <v>7978</v>
      </c>
      <c r="X677">
        <v>2.4</v>
      </c>
      <c r="Y677" t="s">
        <v>7774</v>
      </c>
      <c r="Z677" t="s">
        <v>7788</v>
      </c>
      <c r="AA677" t="s">
        <v>7774</v>
      </c>
      <c r="AB677">
        <v>10</v>
      </c>
      <c r="AC677">
        <v>10</v>
      </c>
      <c r="AD677">
        <v>12</v>
      </c>
      <c r="AE677" t="s">
        <v>5753</v>
      </c>
      <c r="AF677">
        <v>42.757068429999997</v>
      </c>
      <c r="AG677">
        <v>-82.032291119999996</v>
      </c>
      <c r="AH677">
        <v>202.2</v>
      </c>
      <c r="AI677">
        <v>290</v>
      </c>
      <c r="AK677">
        <v>15</v>
      </c>
      <c r="AL677">
        <v>986</v>
      </c>
      <c r="AM677">
        <v>0.50900000000000001</v>
      </c>
      <c r="AO677">
        <v>4824</v>
      </c>
      <c r="AP677">
        <v>4827</v>
      </c>
      <c r="AS677">
        <v>1.23</v>
      </c>
      <c r="AT677">
        <v>1.23</v>
      </c>
      <c r="AV677">
        <v>4.8899999999999997</v>
      </c>
      <c r="AW677">
        <v>4.8899999999999997</v>
      </c>
      <c r="BC677">
        <v>1.71</v>
      </c>
      <c r="BD677">
        <v>17</v>
      </c>
      <c r="BE677" t="s">
        <v>2334</v>
      </c>
      <c r="BF677" t="s">
        <v>5163</v>
      </c>
      <c r="BG677">
        <v>676</v>
      </c>
      <c r="BH677" t="s">
        <v>7797</v>
      </c>
      <c r="BI677" t="s">
        <v>7773</v>
      </c>
      <c r="BJ677">
        <v>676</v>
      </c>
      <c r="BK677">
        <v>3750</v>
      </c>
      <c r="BR677">
        <v>30</v>
      </c>
      <c r="BS677">
        <v>0.28999999999999998</v>
      </c>
      <c r="BT677">
        <v>0.26</v>
      </c>
      <c r="BU677">
        <v>0.26</v>
      </c>
      <c r="BV677">
        <v>42.757068429999997</v>
      </c>
      <c r="BW677">
        <v>-82.032291119999996</v>
      </c>
      <c r="BX677">
        <v>4734354.8679999998</v>
      </c>
      <c r="BY677">
        <v>202.214</v>
      </c>
      <c r="BZ677">
        <v>284.3</v>
      </c>
      <c r="CA677" t="s">
        <v>7689</v>
      </c>
      <c r="CB677">
        <v>7</v>
      </c>
      <c r="CC677">
        <v>24</v>
      </c>
      <c r="CD677">
        <v>27</v>
      </c>
      <c r="CE677">
        <v>27</v>
      </c>
      <c r="CF677" t="s">
        <v>5677</v>
      </c>
      <c r="CG677">
        <v>414</v>
      </c>
      <c r="CH677" t="s">
        <v>3339</v>
      </c>
      <c r="CI677" t="s">
        <v>8652</v>
      </c>
      <c r="CJ677">
        <v>12.7</v>
      </c>
      <c r="CK677">
        <v>2.4</v>
      </c>
    </row>
    <row r="678" spans="1:89" x14ac:dyDescent="0.35">
      <c r="A678" t="s">
        <v>5165</v>
      </c>
      <c r="B678">
        <v>677</v>
      </c>
      <c r="C678" t="s">
        <v>7778</v>
      </c>
      <c r="D678">
        <v>1093</v>
      </c>
      <c r="E678">
        <v>3500.7750000000001</v>
      </c>
      <c r="F678">
        <v>10</v>
      </c>
      <c r="G678" t="s">
        <v>7782</v>
      </c>
      <c r="H678" t="s">
        <v>7773</v>
      </c>
      <c r="I678" t="s">
        <v>7797</v>
      </c>
      <c r="J678">
        <v>12</v>
      </c>
      <c r="K678">
        <v>1.46</v>
      </c>
      <c r="L678">
        <v>18</v>
      </c>
      <c r="M678">
        <v>20</v>
      </c>
      <c r="N678" t="s">
        <v>7979</v>
      </c>
      <c r="Q678" t="s">
        <v>7784</v>
      </c>
      <c r="R678" t="s">
        <v>7774</v>
      </c>
      <c r="S678" t="s">
        <v>7280</v>
      </c>
      <c r="V678">
        <v>12.7</v>
      </c>
      <c r="W678" t="s">
        <v>7978</v>
      </c>
      <c r="X678">
        <v>2.5</v>
      </c>
      <c r="Y678" t="s">
        <v>7774</v>
      </c>
      <c r="Z678" t="s">
        <v>7788</v>
      </c>
      <c r="AA678" t="s">
        <v>7774</v>
      </c>
      <c r="AB678">
        <v>10</v>
      </c>
      <c r="AC678">
        <v>10</v>
      </c>
      <c r="AD678">
        <v>12</v>
      </c>
      <c r="AE678" t="s">
        <v>5753</v>
      </c>
      <c r="AF678">
        <v>42.757067990000003</v>
      </c>
      <c r="AG678">
        <v>-82.032290759999995</v>
      </c>
      <c r="AH678">
        <v>202.2</v>
      </c>
      <c r="AI678">
        <v>290</v>
      </c>
      <c r="AK678">
        <v>15</v>
      </c>
      <c r="AL678">
        <v>986</v>
      </c>
      <c r="AM678">
        <v>0.56599999999999995</v>
      </c>
      <c r="AO678">
        <v>4825</v>
      </c>
      <c r="AP678">
        <v>4828</v>
      </c>
      <c r="AS678">
        <v>1.23</v>
      </c>
      <c r="AT678">
        <v>1.23</v>
      </c>
      <c r="AV678">
        <v>4.8899999999999997</v>
      </c>
      <c r="AW678">
        <v>4.8899999999999997</v>
      </c>
      <c r="BC678">
        <v>1.46</v>
      </c>
      <c r="BD678">
        <v>18</v>
      </c>
      <c r="BE678" t="s">
        <v>2336</v>
      </c>
      <c r="BF678" t="s">
        <v>5165</v>
      </c>
      <c r="BG678">
        <v>677</v>
      </c>
      <c r="BH678" t="s">
        <v>7797</v>
      </c>
      <c r="BI678" t="s">
        <v>7773</v>
      </c>
      <c r="BJ678">
        <v>677</v>
      </c>
      <c r="BK678">
        <v>3750</v>
      </c>
      <c r="BR678">
        <v>30</v>
      </c>
      <c r="BS678">
        <v>0.28999999999999998</v>
      </c>
      <c r="BT678">
        <v>0.26</v>
      </c>
      <c r="BU678">
        <v>0.26</v>
      </c>
      <c r="BV678">
        <v>42.757067990000003</v>
      </c>
      <c r="BW678">
        <v>-82.032290759999995</v>
      </c>
      <c r="BX678">
        <v>4734354.8190000001</v>
      </c>
      <c r="BY678">
        <v>202.214</v>
      </c>
      <c r="BZ678">
        <v>287.8</v>
      </c>
      <c r="CA678" t="s">
        <v>8658</v>
      </c>
      <c r="CB678">
        <v>7</v>
      </c>
      <c r="CC678">
        <v>24</v>
      </c>
      <c r="CD678">
        <v>27</v>
      </c>
      <c r="CE678">
        <v>27</v>
      </c>
      <c r="CF678" t="s">
        <v>5677</v>
      </c>
      <c r="CG678">
        <v>414</v>
      </c>
      <c r="CH678" t="s">
        <v>3339</v>
      </c>
      <c r="CI678" t="s">
        <v>8652</v>
      </c>
      <c r="CJ678">
        <v>12.7</v>
      </c>
      <c r="CK678">
        <v>2.5</v>
      </c>
    </row>
    <row r="679" spans="1:89" x14ac:dyDescent="0.35">
      <c r="A679" t="s">
        <v>5166</v>
      </c>
      <c r="B679">
        <v>678</v>
      </c>
      <c r="C679" t="s">
        <v>7778</v>
      </c>
      <c r="D679">
        <v>1094</v>
      </c>
      <c r="E679">
        <v>3500.7950000000001</v>
      </c>
      <c r="F679">
        <v>10</v>
      </c>
      <c r="G679" t="s">
        <v>7782</v>
      </c>
      <c r="H679" t="s">
        <v>7773</v>
      </c>
      <c r="I679" t="s">
        <v>7797</v>
      </c>
      <c r="J679">
        <v>10</v>
      </c>
      <c r="K679">
        <v>1.3</v>
      </c>
      <c r="L679">
        <v>20</v>
      </c>
      <c r="M679">
        <v>12</v>
      </c>
      <c r="N679" t="s">
        <v>7487</v>
      </c>
      <c r="Q679" t="s">
        <v>7784</v>
      </c>
      <c r="R679" t="s">
        <v>7774</v>
      </c>
      <c r="S679" t="s">
        <v>7280</v>
      </c>
      <c r="V679">
        <v>12.7</v>
      </c>
      <c r="W679" t="s">
        <v>7978</v>
      </c>
      <c r="X679">
        <v>2.5</v>
      </c>
      <c r="Y679" t="s">
        <v>7774</v>
      </c>
      <c r="Z679" t="s">
        <v>7783</v>
      </c>
      <c r="AA679" t="s">
        <v>7774</v>
      </c>
      <c r="AE679" t="s">
        <v>5762</v>
      </c>
      <c r="AF679">
        <v>42.757067859999999</v>
      </c>
      <c r="AG679">
        <v>-82.032290630000006</v>
      </c>
      <c r="AH679">
        <v>202.2</v>
      </c>
      <c r="AI679">
        <v>290</v>
      </c>
      <c r="AK679">
        <v>15</v>
      </c>
      <c r="AL679">
        <v>986</v>
      </c>
      <c r="AM679">
        <v>0.58399999999999996</v>
      </c>
      <c r="AO679">
        <v>4822</v>
      </c>
      <c r="AP679">
        <v>4826</v>
      </c>
      <c r="AS679">
        <v>1.23</v>
      </c>
      <c r="AT679">
        <v>1.23</v>
      </c>
      <c r="AV679">
        <v>4.8899999999999997</v>
      </c>
      <c r="AW679">
        <v>4.8899999999999997</v>
      </c>
      <c r="BC679">
        <v>1.3</v>
      </c>
      <c r="BD679">
        <v>20</v>
      </c>
      <c r="BE679" t="s">
        <v>2337</v>
      </c>
      <c r="BF679" t="s">
        <v>5166</v>
      </c>
      <c r="BG679">
        <v>678</v>
      </c>
      <c r="BH679" t="s">
        <v>7797</v>
      </c>
      <c r="BI679" t="s">
        <v>7773</v>
      </c>
      <c r="BJ679">
        <v>678</v>
      </c>
      <c r="BK679">
        <v>3750</v>
      </c>
      <c r="BR679">
        <v>30</v>
      </c>
      <c r="BS679">
        <v>0.28999999999999998</v>
      </c>
      <c r="BT679">
        <v>0.26</v>
      </c>
      <c r="BU679">
        <v>0.26</v>
      </c>
      <c r="BV679">
        <v>42.757067859999999</v>
      </c>
      <c r="BW679">
        <v>-82.032290630000006</v>
      </c>
      <c r="BX679">
        <v>4734354.8049999997</v>
      </c>
      <c r="BY679">
        <v>202.214</v>
      </c>
      <c r="BZ679">
        <v>310</v>
      </c>
      <c r="CA679" t="s">
        <v>7489</v>
      </c>
      <c r="CB679">
        <v>7</v>
      </c>
      <c r="CC679">
        <v>24</v>
      </c>
      <c r="CD679">
        <v>27</v>
      </c>
      <c r="CE679">
        <v>27</v>
      </c>
      <c r="CF679" t="s">
        <v>5677</v>
      </c>
      <c r="CG679">
        <v>414</v>
      </c>
      <c r="CH679" t="s">
        <v>3339</v>
      </c>
      <c r="CI679" t="s">
        <v>8652</v>
      </c>
      <c r="CJ679">
        <v>12.7</v>
      </c>
      <c r="CK679">
        <v>2.5</v>
      </c>
    </row>
    <row r="680" spans="1:89" x14ac:dyDescent="0.35">
      <c r="A680" t="s">
        <v>5167</v>
      </c>
      <c r="B680">
        <v>679</v>
      </c>
      <c r="C680" t="s">
        <v>7778</v>
      </c>
      <c r="D680">
        <v>1095</v>
      </c>
      <c r="E680">
        <v>3500.8670000000002</v>
      </c>
      <c r="F680">
        <v>10</v>
      </c>
      <c r="G680" t="s">
        <v>7782</v>
      </c>
      <c r="H680" t="s">
        <v>7773</v>
      </c>
      <c r="I680" t="s">
        <v>7797</v>
      </c>
      <c r="J680">
        <v>10</v>
      </c>
      <c r="K680">
        <v>1.31</v>
      </c>
      <c r="L680">
        <v>19</v>
      </c>
      <c r="M680">
        <v>14</v>
      </c>
      <c r="N680" t="s">
        <v>7610</v>
      </c>
      <c r="Q680" t="s">
        <v>7784</v>
      </c>
      <c r="R680" t="s">
        <v>7774</v>
      </c>
      <c r="S680" t="s">
        <v>7280</v>
      </c>
      <c r="V680">
        <v>12.7</v>
      </c>
      <c r="W680" t="s">
        <v>7978</v>
      </c>
      <c r="X680">
        <v>2.5</v>
      </c>
      <c r="Y680" t="s">
        <v>7774</v>
      </c>
      <c r="Z680" t="s">
        <v>7788</v>
      </c>
      <c r="AA680" t="s">
        <v>7774</v>
      </c>
      <c r="AB680">
        <v>10</v>
      </c>
      <c r="AC680">
        <v>10</v>
      </c>
      <c r="AD680">
        <v>12</v>
      </c>
      <c r="AE680" t="s">
        <v>5753</v>
      </c>
      <c r="AF680">
        <v>42.757067450000001</v>
      </c>
      <c r="AG680">
        <v>-82.032289939999998</v>
      </c>
      <c r="AH680">
        <v>202.2</v>
      </c>
      <c r="AI680">
        <v>290</v>
      </c>
      <c r="AK680">
        <v>15</v>
      </c>
      <c r="AL680">
        <v>986</v>
      </c>
      <c r="AM680">
        <v>0.65700000000000003</v>
      </c>
      <c r="AO680">
        <v>4824</v>
      </c>
      <c r="AP680">
        <v>4827</v>
      </c>
      <c r="AS680">
        <v>1.23</v>
      </c>
      <c r="AT680">
        <v>1.23</v>
      </c>
      <c r="AV680">
        <v>4.8899999999999997</v>
      </c>
      <c r="AW680">
        <v>4.8899999999999997</v>
      </c>
      <c r="BC680">
        <v>1.31</v>
      </c>
      <c r="BD680">
        <v>19</v>
      </c>
      <c r="BE680" t="s">
        <v>2338</v>
      </c>
      <c r="BF680" t="s">
        <v>5167</v>
      </c>
      <c r="BG680">
        <v>679</v>
      </c>
      <c r="BH680" t="s">
        <v>7797</v>
      </c>
      <c r="BI680" t="s">
        <v>7773</v>
      </c>
      <c r="BJ680">
        <v>679</v>
      </c>
      <c r="BK680">
        <v>3750</v>
      </c>
      <c r="BR680">
        <v>30</v>
      </c>
      <c r="BS680">
        <v>0.28999999999999998</v>
      </c>
      <c r="BT680">
        <v>0.26</v>
      </c>
      <c r="BU680">
        <v>0.26</v>
      </c>
      <c r="BV680">
        <v>42.757067450000001</v>
      </c>
      <c r="BW680">
        <v>-82.032289939999998</v>
      </c>
      <c r="BX680">
        <v>4734354.7580000004</v>
      </c>
      <c r="BY680">
        <v>202.215</v>
      </c>
      <c r="BZ680">
        <v>279.2</v>
      </c>
      <c r="CA680" t="s">
        <v>7657</v>
      </c>
      <c r="CB680">
        <v>7</v>
      </c>
      <c r="CC680">
        <v>24</v>
      </c>
      <c r="CD680">
        <v>27</v>
      </c>
      <c r="CE680">
        <v>27</v>
      </c>
      <c r="CF680" t="s">
        <v>5677</v>
      </c>
      <c r="CG680">
        <v>414</v>
      </c>
      <c r="CH680" t="s">
        <v>3339</v>
      </c>
      <c r="CI680" t="s">
        <v>8652</v>
      </c>
      <c r="CJ680">
        <v>12.7</v>
      </c>
      <c r="CK680">
        <v>2.5</v>
      </c>
    </row>
    <row r="681" spans="1:89" x14ac:dyDescent="0.35">
      <c r="A681" t="s">
        <v>5222</v>
      </c>
      <c r="B681">
        <v>680</v>
      </c>
      <c r="C681" t="s">
        <v>7778</v>
      </c>
      <c r="D681">
        <v>1099</v>
      </c>
      <c r="E681">
        <v>3508.1669999999999</v>
      </c>
      <c r="F681">
        <v>10</v>
      </c>
      <c r="G681" t="s">
        <v>7782</v>
      </c>
      <c r="H681" t="s">
        <v>7773</v>
      </c>
      <c r="I681" t="s">
        <v>7797</v>
      </c>
      <c r="J681">
        <v>12</v>
      </c>
      <c r="K681">
        <v>1.47</v>
      </c>
      <c r="L681">
        <v>12</v>
      </c>
      <c r="M681">
        <v>6</v>
      </c>
      <c r="N681" t="s">
        <v>7596</v>
      </c>
      <c r="Q681" t="s">
        <v>7784</v>
      </c>
      <c r="R681" t="s">
        <v>7774</v>
      </c>
      <c r="S681" t="s">
        <v>7281</v>
      </c>
      <c r="V681">
        <v>12.7</v>
      </c>
      <c r="W681" t="s">
        <v>7980</v>
      </c>
      <c r="X681">
        <v>1.8</v>
      </c>
      <c r="Y681" t="s">
        <v>7774</v>
      </c>
      <c r="Z681" t="s">
        <v>7789</v>
      </c>
      <c r="AA681" t="s">
        <v>7774</v>
      </c>
      <c r="AE681" t="s">
        <v>5762</v>
      </c>
      <c r="AF681">
        <v>42.757061720000003</v>
      </c>
      <c r="AG681">
        <v>-82.032201279999995</v>
      </c>
      <c r="AH681">
        <v>202.3</v>
      </c>
      <c r="AI681">
        <v>290</v>
      </c>
      <c r="AK681">
        <v>15</v>
      </c>
      <c r="AL681">
        <v>986</v>
      </c>
      <c r="AM681">
        <v>0.36299999999999999</v>
      </c>
      <c r="AO681">
        <v>4835</v>
      </c>
      <c r="AP681">
        <v>4836</v>
      </c>
      <c r="AS681">
        <v>1.24</v>
      </c>
      <c r="AT681">
        <v>1.24</v>
      </c>
      <c r="AV681">
        <v>4.9000000000000004</v>
      </c>
      <c r="AW681">
        <v>4.9000000000000004</v>
      </c>
      <c r="BC681">
        <v>1.47</v>
      </c>
      <c r="BD681">
        <v>12</v>
      </c>
      <c r="BE681" t="s">
        <v>2393</v>
      </c>
      <c r="BF681" t="s">
        <v>5222</v>
      </c>
      <c r="BG681">
        <v>680</v>
      </c>
      <c r="BH681" t="s">
        <v>7797</v>
      </c>
      <c r="BI681" t="s">
        <v>7773</v>
      </c>
      <c r="BJ681">
        <v>680</v>
      </c>
      <c r="BK681">
        <v>3780</v>
      </c>
      <c r="BR681">
        <v>30</v>
      </c>
      <c r="BS681">
        <v>0.28999999999999998</v>
      </c>
      <c r="BT681">
        <v>0.25</v>
      </c>
      <c r="BU681">
        <v>0.26</v>
      </c>
      <c r="BV681">
        <v>42.757061720000003</v>
      </c>
      <c r="BW681">
        <v>-82.032201279999995</v>
      </c>
      <c r="BX681">
        <v>4734354.0329999998</v>
      </c>
      <c r="BY681">
        <v>202.298</v>
      </c>
      <c r="BZ681">
        <v>28.5</v>
      </c>
      <c r="CA681" t="s">
        <v>7679</v>
      </c>
      <c r="CB681">
        <v>7</v>
      </c>
      <c r="CC681">
        <v>24</v>
      </c>
      <c r="CD681">
        <v>27</v>
      </c>
      <c r="CE681">
        <v>27</v>
      </c>
      <c r="CF681" t="s">
        <v>5677</v>
      </c>
      <c r="CG681">
        <v>414</v>
      </c>
      <c r="CH681" t="s">
        <v>3339</v>
      </c>
      <c r="CI681" t="s">
        <v>8652</v>
      </c>
      <c r="CJ681">
        <v>12.7</v>
      </c>
      <c r="CK681">
        <v>1.8</v>
      </c>
    </row>
    <row r="682" spans="1:89" x14ac:dyDescent="0.35">
      <c r="A682" t="s">
        <v>5223</v>
      </c>
      <c r="B682">
        <v>681</v>
      </c>
      <c r="C682" t="s">
        <v>7778</v>
      </c>
      <c r="D682">
        <v>1101</v>
      </c>
      <c r="E682">
        <v>3508.7040000000002</v>
      </c>
      <c r="F682">
        <v>10</v>
      </c>
      <c r="G682" t="s">
        <v>7782</v>
      </c>
      <c r="H682" t="s">
        <v>7773</v>
      </c>
      <c r="I682" t="s">
        <v>7797</v>
      </c>
      <c r="J682">
        <v>12</v>
      </c>
      <c r="K682">
        <v>1.54</v>
      </c>
      <c r="L682">
        <v>11</v>
      </c>
      <c r="M682">
        <v>15</v>
      </c>
      <c r="N682" t="s">
        <v>7965</v>
      </c>
      <c r="Q682" t="s">
        <v>7784</v>
      </c>
      <c r="R682" t="s">
        <v>7774</v>
      </c>
      <c r="S682" t="s">
        <v>7281</v>
      </c>
      <c r="V682">
        <v>12.7</v>
      </c>
      <c r="W682" t="s">
        <v>7980</v>
      </c>
      <c r="X682">
        <v>2.2000000000000002</v>
      </c>
      <c r="Y682" t="s">
        <v>7774</v>
      </c>
      <c r="Z682" t="s">
        <v>7786</v>
      </c>
      <c r="AA682" t="s">
        <v>7774</v>
      </c>
      <c r="AB682">
        <v>10</v>
      </c>
      <c r="AC682">
        <v>10</v>
      </c>
      <c r="AD682">
        <v>15</v>
      </c>
      <c r="AE682" t="s">
        <v>5753</v>
      </c>
      <c r="AF682">
        <v>42.757058389999997</v>
      </c>
      <c r="AG682">
        <v>-82.032197210000007</v>
      </c>
      <c r="AH682">
        <v>202.4</v>
      </c>
      <c r="AI682">
        <v>290</v>
      </c>
      <c r="AK682">
        <v>15</v>
      </c>
      <c r="AL682">
        <v>986</v>
      </c>
      <c r="AM682">
        <v>0.89900000000000002</v>
      </c>
      <c r="AO682">
        <v>4834</v>
      </c>
      <c r="AP682">
        <v>4836</v>
      </c>
      <c r="AS682">
        <v>1.24</v>
      </c>
      <c r="AT682">
        <v>1.24</v>
      </c>
      <c r="AV682">
        <v>4.9000000000000004</v>
      </c>
      <c r="AW682">
        <v>4.9000000000000004</v>
      </c>
      <c r="BC682">
        <v>1.54</v>
      </c>
      <c r="BD682">
        <v>11</v>
      </c>
      <c r="BE682" t="s">
        <v>2394</v>
      </c>
      <c r="BF682" t="s">
        <v>5223</v>
      </c>
      <c r="BG682">
        <v>681</v>
      </c>
      <c r="BH682" t="s">
        <v>7797</v>
      </c>
      <c r="BI682" t="s">
        <v>7773</v>
      </c>
      <c r="BJ682">
        <v>681</v>
      </c>
      <c r="BK682">
        <v>3780</v>
      </c>
      <c r="BR682">
        <v>30</v>
      </c>
      <c r="BS682">
        <v>0.28999999999999998</v>
      </c>
      <c r="BT682">
        <v>0.25</v>
      </c>
      <c r="BU682">
        <v>0.26</v>
      </c>
      <c r="BV682">
        <v>42.757058389999997</v>
      </c>
      <c r="BW682">
        <v>-82.032197210000007</v>
      </c>
      <c r="BX682">
        <v>4734353.659</v>
      </c>
      <c r="BY682">
        <v>202.446</v>
      </c>
      <c r="BZ682">
        <v>101.4</v>
      </c>
      <c r="CA682" t="s">
        <v>8746</v>
      </c>
      <c r="CB682">
        <v>7</v>
      </c>
      <c r="CC682">
        <v>24</v>
      </c>
      <c r="CD682">
        <v>27</v>
      </c>
      <c r="CE682">
        <v>27</v>
      </c>
      <c r="CF682" t="s">
        <v>5677</v>
      </c>
      <c r="CG682">
        <v>414</v>
      </c>
      <c r="CH682" t="s">
        <v>3339</v>
      </c>
      <c r="CI682" t="s">
        <v>8652</v>
      </c>
      <c r="CJ682">
        <v>12.7</v>
      </c>
      <c r="CK682">
        <v>2.2999999999999998</v>
      </c>
    </row>
    <row r="683" spans="1:89" x14ac:dyDescent="0.35">
      <c r="A683" t="s">
        <v>5224</v>
      </c>
      <c r="B683">
        <v>682</v>
      </c>
      <c r="C683" t="s">
        <v>7778</v>
      </c>
      <c r="D683">
        <v>1102</v>
      </c>
      <c r="E683">
        <v>3508.7489999999998</v>
      </c>
      <c r="F683">
        <v>10</v>
      </c>
      <c r="G683" t="s">
        <v>7782</v>
      </c>
      <c r="H683" t="s">
        <v>7773</v>
      </c>
      <c r="I683" t="s">
        <v>7797</v>
      </c>
      <c r="J683">
        <v>11</v>
      </c>
      <c r="K683">
        <v>1.34</v>
      </c>
      <c r="L683">
        <v>16</v>
      </c>
      <c r="M683">
        <v>9</v>
      </c>
      <c r="N683" t="s">
        <v>7536</v>
      </c>
      <c r="Q683" t="s">
        <v>7784</v>
      </c>
      <c r="R683" t="s">
        <v>7774</v>
      </c>
      <c r="S683" t="s">
        <v>7281</v>
      </c>
      <c r="V683">
        <v>12.7</v>
      </c>
      <c r="W683" t="s">
        <v>7980</v>
      </c>
      <c r="X683">
        <v>2.2000000000000002</v>
      </c>
      <c r="Y683" t="s">
        <v>7774</v>
      </c>
      <c r="Z683" t="s">
        <v>7783</v>
      </c>
      <c r="AA683" t="s">
        <v>7774</v>
      </c>
      <c r="AE683" t="s">
        <v>5762</v>
      </c>
      <c r="AF683">
        <v>42.757058039999997</v>
      </c>
      <c r="AG683">
        <v>-82.032197069999995</v>
      </c>
      <c r="AH683">
        <v>202.5</v>
      </c>
      <c r="AI683">
        <v>290</v>
      </c>
      <c r="AK683">
        <v>15</v>
      </c>
      <c r="AL683">
        <v>986</v>
      </c>
      <c r="AM683">
        <v>0.94199999999999995</v>
      </c>
      <c r="AO683">
        <v>4830</v>
      </c>
      <c r="AP683">
        <v>4832</v>
      </c>
      <c r="AS683">
        <v>1.24</v>
      </c>
      <c r="AT683">
        <v>1.23</v>
      </c>
      <c r="AV683">
        <v>4.9000000000000004</v>
      </c>
      <c r="AW683">
        <v>4.9000000000000004</v>
      </c>
      <c r="BC683">
        <v>1.34</v>
      </c>
      <c r="BD683">
        <v>16</v>
      </c>
      <c r="BE683" t="s">
        <v>2395</v>
      </c>
      <c r="BF683" t="s">
        <v>5224</v>
      </c>
      <c r="BG683">
        <v>682</v>
      </c>
      <c r="BH683" t="s">
        <v>7797</v>
      </c>
      <c r="BI683" t="s">
        <v>7773</v>
      </c>
      <c r="BJ683">
        <v>682</v>
      </c>
      <c r="BK683">
        <v>3780</v>
      </c>
      <c r="BR683">
        <v>30</v>
      </c>
      <c r="BS683">
        <v>0.28999999999999998</v>
      </c>
      <c r="BT683">
        <v>0.26</v>
      </c>
      <c r="BU683">
        <v>0.26</v>
      </c>
      <c r="BV683">
        <v>42.757058039999997</v>
      </c>
      <c r="BW683">
        <v>-82.032197069999995</v>
      </c>
      <c r="BX683">
        <v>4734353.62</v>
      </c>
      <c r="BY683">
        <v>202.46199999999999</v>
      </c>
      <c r="BZ683">
        <v>126.2</v>
      </c>
      <c r="CA683" t="s">
        <v>7544</v>
      </c>
      <c r="CB683">
        <v>7</v>
      </c>
      <c r="CC683">
        <v>24</v>
      </c>
      <c r="CD683">
        <v>27</v>
      </c>
      <c r="CE683">
        <v>27</v>
      </c>
      <c r="CF683" t="s">
        <v>5677</v>
      </c>
      <c r="CG683">
        <v>414</v>
      </c>
      <c r="CH683" t="s">
        <v>3339</v>
      </c>
      <c r="CI683" t="s">
        <v>8652</v>
      </c>
      <c r="CJ683">
        <v>12.7</v>
      </c>
      <c r="CK683">
        <v>2.2999999999999998</v>
      </c>
    </row>
    <row r="684" spans="1:89" x14ac:dyDescent="0.35">
      <c r="A684" t="s">
        <v>5395</v>
      </c>
      <c r="B684">
        <v>683</v>
      </c>
      <c r="C684" t="s">
        <v>7778</v>
      </c>
      <c r="D684">
        <v>1114</v>
      </c>
      <c r="E684">
        <v>3516.819</v>
      </c>
      <c r="F684">
        <v>10</v>
      </c>
      <c r="G684" t="s">
        <v>7782</v>
      </c>
      <c r="H684" t="s">
        <v>7773</v>
      </c>
      <c r="I684" t="s">
        <v>5753</v>
      </c>
      <c r="J684">
        <v>10</v>
      </c>
      <c r="K684">
        <v>1.32</v>
      </c>
      <c r="L684">
        <v>12</v>
      </c>
      <c r="M684">
        <v>9</v>
      </c>
      <c r="N684" t="s">
        <v>7357</v>
      </c>
      <c r="Q684" t="s">
        <v>7784</v>
      </c>
      <c r="R684" t="s">
        <v>7774</v>
      </c>
      <c r="S684" t="s">
        <v>7282</v>
      </c>
      <c r="V684">
        <v>12.7</v>
      </c>
      <c r="W684" t="s">
        <v>7894</v>
      </c>
      <c r="X684">
        <v>2.2000000000000002</v>
      </c>
      <c r="Y684" t="s">
        <v>7774</v>
      </c>
      <c r="Z684" t="s">
        <v>7789</v>
      </c>
      <c r="AA684" t="s">
        <v>7774</v>
      </c>
      <c r="AE684" t="s">
        <v>5678</v>
      </c>
      <c r="AF684">
        <v>42.756990090000002</v>
      </c>
      <c r="AG684">
        <v>-82.032201990000004</v>
      </c>
      <c r="AH684">
        <v>204.8</v>
      </c>
      <c r="AI684">
        <v>290</v>
      </c>
      <c r="AK684">
        <v>15</v>
      </c>
      <c r="AL684">
        <v>986</v>
      </c>
      <c r="AM684">
        <v>0.25700000000000001</v>
      </c>
      <c r="AO684">
        <v>4835</v>
      </c>
      <c r="AP684">
        <v>4836</v>
      </c>
      <c r="AS684">
        <v>1.24</v>
      </c>
      <c r="AT684">
        <v>1.24</v>
      </c>
      <c r="AV684">
        <v>4.9000000000000004</v>
      </c>
      <c r="AW684">
        <v>4.9000000000000004</v>
      </c>
      <c r="BC684">
        <v>1.32</v>
      </c>
      <c r="BD684">
        <v>12</v>
      </c>
      <c r="BE684" t="s">
        <v>2564</v>
      </c>
      <c r="BF684" t="s">
        <v>5395</v>
      </c>
      <c r="BG684">
        <v>683</v>
      </c>
      <c r="BH684" t="s">
        <v>5753</v>
      </c>
      <c r="BI684" t="s">
        <v>7773</v>
      </c>
      <c r="BJ684">
        <v>683</v>
      </c>
      <c r="BK684">
        <v>3840</v>
      </c>
      <c r="BR684">
        <v>30</v>
      </c>
      <c r="BS684">
        <v>0.28999999999999998</v>
      </c>
      <c r="BT684">
        <v>0.25</v>
      </c>
      <c r="BU684">
        <v>0.25</v>
      </c>
      <c r="BV684">
        <v>42.756990090000002</v>
      </c>
      <c r="BW684">
        <v>-82.032201990000004</v>
      </c>
      <c r="BX684">
        <v>4734346.08</v>
      </c>
      <c r="BY684">
        <v>204.83799999999999</v>
      </c>
      <c r="BZ684">
        <v>136.19999999999999</v>
      </c>
      <c r="CA684" t="s">
        <v>7500</v>
      </c>
      <c r="CB684">
        <v>7</v>
      </c>
      <c r="CC684">
        <v>24</v>
      </c>
      <c r="CD684">
        <v>27</v>
      </c>
      <c r="CE684">
        <v>27</v>
      </c>
      <c r="CF684" t="s">
        <v>5677</v>
      </c>
      <c r="CG684">
        <v>414</v>
      </c>
      <c r="CH684" t="s">
        <v>3290</v>
      </c>
      <c r="CI684" t="s">
        <v>7332</v>
      </c>
      <c r="CJ684">
        <v>12.7</v>
      </c>
      <c r="CK684">
        <v>2.2000000000000002</v>
      </c>
    </row>
    <row r="685" spans="1:89" x14ac:dyDescent="0.35">
      <c r="A685" t="s">
        <v>5398</v>
      </c>
      <c r="B685">
        <v>684</v>
      </c>
      <c r="C685" t="s">
        <v>7778</v>
      </c>
      <c r="D685">
        <v>1115</v>
      </c>
      <c r="E685">
        <v>3516.8229999999999</v>
      </c>
      <c r="F685">
        <v>10</v>
      </c>
      <c r="G685" t="s">
        <v>7782</v>
      </c>
      <c r="H685" t="s">
        <v>7773</v>
      </c>
      <c r="I685" t="s">
        <v>5753</v>
      </c>
      <c r="J685">
        <v>13</v>
      </c>
      <c r="K685">
        <v>1.63</v>
      </c>
      <c r="L685">
        <v>8</v>
      </c>
      <c r="M685">
        <v>13</v>
      </c>
      <c r="N685" t="s">
        <v>7493</v>
      </c>
      <c r="Q685" t="s">
        <v>7784</v>
      </c>
      <c r="R685" t="s">
        <v>7774</v>
      </c>
      <c r="S685" t="s">
        <v>7282</v>
      </c>
      <c r="V685">
        <v>12.7</v>
      </c>
      <c r="W685" t="s">
        <v>7894</v>
      </c>
      <c r="X685">
        <v>2.2000000000000002</v>
      </c>
      <c r="Y685" t="s">
        <v>7774</v>
      </c>
      <c r="Z685" t="s">
        <v>7786</v>
      </c>
      <c r="AA685" t="s">
        <v>7774</v>
      </c>
      <c r="AB685">
        <v>10</v>
      </c>
      <c r="AC685">
        <v>10</v>
      </c>
      <c r="AD685">
        <v>15</v>
      </c>
      <c r="AE685" t="s">
        <v>5683</v>
      </c>
      <c r="AF685">
        <v>42.756990039999998</v>
      </c>
      <c r="AG685">
        <v>-82.032201990000004</v>
      </c>
      <c r="AH685">
        <v>204.8</v>
      </c>
      <c r="AI685">
        <v>290</v>
      </c>
      <c r="AK685">
        <v>15</v>
      </c>
      <c r="AL685">
        <v>986</v>
      </c>
      <c r="AM685">
        <v>0.26300000000000001</v>
      </c>
      <c r="AO685">
        <v>4838</v>
      </c>
      <c r="AP685">
        <v>4839</v>
      </c>
      <c r="AS685">
        <v>1.24</v>
      </c>
      <c r="AT685">
        <v>1.24</v>
      </c>
      <c r="AV685">
        <v>4.91</v>
      </c>
      <c r="AW685">
        <v>4.91</v>
      </c>
      <c r="BC685">
        <v>1.63</v>
      </c>
      <c r="BD685">
        <v>8</v>
      </c>
      <c r="BE685" t="s">
        <v>2565</v>
      </c>
      <c r="BF685" t="s">
        <v>5398</v>
      </c>
      <c r="BG685">
        <v>684</v>
      </c>
      <c r="BH685" t="s">
        <v>5753</v>
      </c>
      <c r="BI685" t="s">
        <v>7773</v>
      </c>
      <c r="BJ685">
        <v>684</v>
      </c>
      <c r="BK685">
        <v>3840</v>
      </c>
      <c r="BR685">
        <v>30</v>
      </c>
      <c r="BS685">
        <v>0.28999999999999998</v>
      </c>
      <c r="BT685">
        <v>0.25</v>
      </c>
      <c r="BU685">
        <v>0.25</v>
      </c>
      <c r="BV685">
        <v>42.756990039999998</v>
      </c>
      <c r="BW685">
        <v>-82.032201990000004</v>
      </c>
      <c r="BX685">
        <v>4734346.074</v>
      </c>
      <c r="BY685">
        <v>204.83799999999999</v>
      </c>
      <c r="BZ685">
        <v>175.4</v>
      </c>
      <c r="CA685" t="s">
        <v>7692</v>
      </c>
      <c r="CB685">
        <v>7</v>
      </c>
      <c r="CC685">
        <v>24</v>
      </c>
      <c r="CD685">
        <v>27</v>
      </c>
      <c r="CE685">
        <v>27</v>
      </c>
      <c r="CF685" t="s">
        <v>5677</v>
      </c>
      <c r="CG685">
        <v>414</v>
      </c>
      <c r="CH685" t="s">
        <v>3290</v>
      </c>
      <c r="CI685" t="s">
        <v>7332</v>
      </c>
      <c r="CJ685">
        <v>12.7</v>
      </c>
      <c r="CK685">
        <v>2.2000000000000002</v>
      </c>
    </row>
    <row r="686" spans="1:89" x14ac:dyDescent="0.35">
      <c r="A686" t="s">
        <v>5399</v>
      </c>
      <c r="B686">
        <v>685</v>
      </c>
      <c r="C686" t="s">
        <v>7778</v>
      </c>
      <c r="D686">
        <v>1117</v>
      </c>
      <c r="E686">
        <v>3516.9870000000001</v>
      </c>
      <c r="F686">
        <v>10</v>
      </c>
      <c r="G686" t="s">
        <v>7782</v>
      </c>
      <c r="H686" t="s">
        <v>7773</v>
      </c>
      <c r="I686" t="s">
        <v>5753</v>
      </c>
      <c r="J686">
        <v>19</v>
      </c>
      <c r="K686">
        <v>2.4700000000000002</v>
      </c>
      <c r="L686">
        <v>10</v>
      </c>
      <c r="M686">
        <v>19</v>
      </c>
      <c r="N686" t="s">
        <v>7341</v>
      </c>
      <c r="P686">
        <v>55</v>
      </c>
      <c r="Q686" t="s">
        <v>7784</v>
      </c>
      <c r="R686" t="s">
        <v>7774</v>
      </c>
      <c r="S686" t="s">
        <v>7282</v>
      </c>
      <c r="V686">
        <v>12.7</v>
      </c>
      <c r="W686" t="s">
        <v>7894</v>
      </c>
      <c r="X686">
        <v>2.2000000000000002</v>
      </c>
      <c r="Y686" t="s">
        <v>7774</v>
      </c>
      <c r="Z686" t="s">
        <v>7786</v>
      </c>
      <c r="AA686" t="s">
        <v>7774</v>
      </c>
      <c r="AB686">
        <v>10</v>
      </c>
      <c r="AC686">
        <v>10</v>
      </c>
      <c r="AD686">
        <v>15</v>
      </c>
      <c r="AE686" t="s">
        <v>5683</v>
      </c>
      <c r="AF686">
        <v>42.756988579999998</v>
      </c>
      <c r="AG686">
        <v>-82.03220211</v>
      </c>
      <c r="AH686">
        <v>204.8</v>
      </c>
      <c r="AI686">
        <v>290</v>
      </c>
      <c r="AK686">
        <v>15</v>
      </c>
      <c r="AL686">
        <v>986</v>
      </c>
      <c r="AM686">
        <v>0.42599999999999999</v>
      </c>
      <c r="AO686">
        <v>4832</v>
      </c>
      <c r="AP686">
        <v>4834</v>
      </c>
      <c r="AS686">
        <v>1.24</v>
      </c>
      <c r="AT686">
        <v>1.24</v>
      </c>
      <c r="AV686">
        <v>4.9000000000000004</v>
      </c>
      <c r="AW686">
        <v>4.9000000000000004</v>
      </c>
      <c r="BC686">
        <v>2.4700000000000002</v>
      </c>
      <c r="BD686">
        <v>10</v>
      </c>
      <c r="BE686" t="s">
        <v>2566</v>
      </c>
      <c r="BF686" t="s">
        <v>5399</v>
      </c>
      <c r="BG686">
        <v>685</v>
      </c>
      <c r="BH686" t="s">
        <v>5753</v>
      </c>
      <c r="BI686" t="s">
        <v>7773</v>
      </c>
      <c r="BJ686">
        <v>685</v>
      </c>
      <c r="BK686">
        <v>3840</v>
      </c>
      <c r="BL686">
        <v>1121</v>
      </c>
      <c r="BM686">
        <v>55</v>
      </c>
      <c r="BR686">
        <v>30</v>
      </c>
      <c r="BS686">
        <v>0.28999999999999998</v>
      </c>
      <c r="BT686">
        <v>0.26</v>
      </c>
      <c r="BU686">
        <v>0.26</v>
      </c>
      <c r="BV686">
        <v>42.756988579999998</v>
      </c>
      <c r="BW686">
        <v>-82.03220211</v>
      </c>
      <c r="BX686">
        <v>4734345.9119999995</v>
      </c>
      <c r="BY686">
        <v>204.833</v>
      </c>
      <c r="BZ686">
        <v>185.8</v>
      </c>
      <c r="CA686" t="s">
        <v>7694</v>
      </c>
      <c r="CB686">
        <v>7</v>
      </c>
      <c r="CC686">
        <v>24</v>
      </c>
      <c r="CD686">
        <v>27</v>
      </c>
      <c r="CE686">
        <v>27</v>
      </c>
      <c r="CF686" t="s">
        <v>5677</v>
      </c>
      <c r="CG686">
        <v>414</v>
      </c>
      <c r="CH686" t="s">
        <v>3290</v>
      </c>
      <c r="CI686" t="s">
        <v>7332</v>
      </c>
      <c r="CJ686">
        <v>12.7</v>
      </c>
      <c r="CK686">
        <v>2.2999999999999998</v>
      </c>
    </row>
    <row r="687" spans="1:89" x14ac:dyDescent="0.35">
      <c r="A687" t="s">
        <v>5402</v>
      </c>
      <c r="B687">
        <v>686</v>
      </c>
      <c r="C687" t="s">
        <v>7778</v>
      </c>
      <c r="D687">
        <v>1118</v>
      </c>
      <c r="E687">
        <v>3516.991</v>
      </c>
      <c r="F687">
        <v>10</v>
      </c>
      <c r="G687" t="s">
        <v>7782</v>
      </c>
      <c r="H687" t="s">
        <v>7773</v>
      </c>
      <c r="I687" t="s">
        <v>5753</v>
      </c>
      <c r="J687">
        <v>16</v>
      </c>
      <c r="K687">
        <v>2.09</v>
      </c>
      <c r="L687">
        <v>23</v>
      </c>
      <c r="M687">
        <v>21</v>
      </c>
      <c r="N687" t="s">
        <v>7491</v>
      </c>
      <c r="P687">
        <v>55</v>
      </c>
      <c r="Q687" t="s">
        <v>7784</v>
      </c>
      <c r="R687" t="s">
        <v>7774</v>
      </c>
      <c r="S687" t="s">
        <v>7282</v>
      </c>
      <c r="V687">
        <v>12.7</v>
      </c>
      <c r="W687" t="s">
        <v>7894</v>
      </c>
      <c r="X687">
        <v>2.2000000000000002</v>
      </c>
      <c r="Y687" t="s">
        <v>7774</v>
      </c>
      <c r="Z687" t="s">
        <v>7788</v>
      </c>
      <c r="AA687" t="s">
        <v>7774</v>
      </c>
      <c r="AB687">
        <v>10</v>
      </c>
      <c r="AC687">
        <v>10</v>
      </c>
      <c r="AD687">
        <v>12</v>
      </c>
      <c r="AE687" t="s">
        <v>5683</v>
      </c>
      <c r="AF687">
        <v>42.7569886</v>
      </c>
      <c r="AG687">
        <v>-82.03220211</v>
      </c>
      <c r="AH687">
        <v>204.8</v>
      </c>
      <c r="AI687">
        <v>290</v>
      </c>
      <c r="AK687">
        <v>15</v>
      </c>
      <c r="AL687">
        <v>986</v>
      </c>
      <c r="AM687">
        <v>0.42399999999999999</v>
      </c>
      <c r="AO687">
        <v>4801</v>
      </c>
      <c r="AP687">
        <v>4808</v>
      </c>
      <c r="AS687">
        <v>1.23</v>
      </c>
      <c r="AT687">
        <v>1.23</v>
      </c>
      <c r="AV687">
        <v>4.87</v>
      </c>
      <c r="AW687">
        <v>4.87</v>
      </c>
      <c r="BC687">
        <v>2.09</v>
      </c>
      <c r="BD687">
        <v>23</v>
      </c>
      <c r="BE687" t="s">
        <v>2567</v>
      </c>
      <c r="BF687" t="s">
        <v>5402</v>
      </c>
      <c r="BG687">
        <v>686</v>
      </c>
      <c r="BH687" t="s">
        <v>5753</v>
      </c>
      <c r="BI687" t="s">
        <v>7773</v>
      </c>
      <c r="BJ687">
        <v>686</v>
      </c>
      <c r="BK687">
        <v>3840</v>
      </c>
      <c r="BL687">
        <v>1121</v>
      </c>
      <c r="BM687">
        <v>55</v>
      </c>
      <c r="BR687">
        <v>29</v>
      </c>
      <c r="BS687">
        <v>0.28999999999999998</v>
      </c>
      <c r="BT687">
        <v>0.26</v>
      </c>
      <c r="BU687">
        <v>0.26</v>
      </c>
      <c r="BV687">
        <v>42.7569886</v>
      </c>
      <c r="BW687">
        <v>-82.03220211</v>
      </c>
      <c r="BX687">
        <v>4734345.9139999999</v>
      </c>
      <c r="BY687">
        <v>204.834</v>
      </c>
      <c r="BZ687">
        <v>168.1</v>
      </c>
      <c r="CA687" t="s">
        <v>7693</v>
      </c>
      <c r="CB687">
        <v>7</v>
      </c>
      <c r="CC687">
        <v>24</v>
      </c>
      <c r="CD687">
        <v>27</v>
      </c>
      <c r="CE687">
        <v>26</v>
      </c>
      <c r="CF687" t="s">
        <v>5677</v>
      </c>
      <c r="CG687">
        <v>414</v>
      </c>
      <c r="CH687" t="s">
        <v>3290</v>
      </c>
      <c r="CI687" t="s">
        <v>7332</v>
      </c>
      <c r="CJ687">
        <v>12.7</v>
      </c>
      <c r="CK687">
        <v>2.2999999999999998</v>
      </c>
    </row>
    <row r="688" spans="1:89" x14ac:dyDescent="0.35">
      <c r="A688" t="s">
        <v>5403</v>
      </c>
      <c r="B688">
        <v>687</v>
      </c>
      <c r="C688" t="s">
        <v>7778</v>
      </c>
      <c r="D688">
        <v>1119</v>
      </c>
      <c r="E688">
        <v>3517.0140000000001</v>
      </c>
      <c r="F688">
        <v>10</v>
      </c>
      <c r="G688" t="s">
        <v>7782</v>
      </c>
      <c r="H688" t="s">
        <v>7773</v>
      </c>
      <c r="I688" t="s">
        <v>5753</v>
      </c>
      <c r="J688">
        <v>15</v>
      </c>
      <c r="K688">
        <v>1.95</v>
      </c>
      <c r="L688">
        <v>12</v>
      </c>
      <c r="M688">
        <v>9</v>
      </c>
      <c r="N688" t="s">
        <v>7671</v>
      </c>
      <c r="P688">
        <v>55</v>
      </c>
      <c r="Q688" t="s">
        <v>7784</v>
      </c>
      <c r="R688" t="s">
        <v>7774</v>
      </c>
      <c r="S688" t="s">
        <v>7282</v>
      </c>
      <c r="V688">
        <v>12.7</v>
      </c>
      <c r="W688" t="s">
        <v>7894</v>
      </c>
      <c r="X688">
        <v>2.2000000000000002</v>
      </c>
      <c r="Y688" t="s">
        <v>7774</v>
      </c>
      <c r="Z688" t="s">
        <v>7789</v>
      </c>
      <c r="AA688" t="s">
        <v>7774</v>
      </c>
      <c r="AE688" t="s">
        <v>5678</v>
      </c>
      <c r="AF688">
        <v>42.75698835</v>
      </c>
      <c r="AG688">
        <v>-82.032202130000002</v>
      </c>
      <c r="AH688">
        <v>204.8</v>
      </c>
      <c r="AI688">
        <v>290</v>
      </c>
      <c r="AK688">
        <v>15</v>
      </c>
      <c r="AL688">
        <v>986</v>
      </c>
      <c r="AM688">
        <v>0.45200000000000001</v>
      </c>
      <c r="AO688">
        <v>4830</v>
      </c>
      <c r="AP688">
        <v>4832</v>
      </c>
      <c r="AS688">
        <v>1.24</v>
      </c>
      <c r="AT688">
        <v>1.23</v>
      </c>
      <c r="AV688">
        <v>4.9000000000000004</v>
      </c>
      <c r="AW688">
        <v>4.9000000000000004</v>
      </c>
      <c r="BC688">
        <v>1.95</v>
      </c>
      <c r="BD688">
        <v>12</v>
      </c>
      <c r="BE688" t="s">
        <v>2568</v>
      </c>
      <c r="BF688" t="s">
        <v>5403</v>
      </c>
      <c r="BG688">
        <v>687</v>
      </c>
      <c r="BH688" t="s">
        <v>5753</v>
      </c>
      <c r="BI688" t="s">
        <v>7773</v>
      </c>
      <c r="BJ688">
        <v>687</v>
      </c>
      <c r="BK688">
        <v>3840</v>
      </c>
      <c r="BL688">
        <v>1121</v>
      </c>
      <c r="BM688">
        <v>55</v>
      </c>
      <c r="BR688">
        <v>30</v>
      </c>
      <c r="BS688">
        <v>0.28999999999999998</v>
      </c>
      <c r="BT688">
        <v>0.26</v>
      </c>
      <c r="BU688">
        <v>0.26</v>
      </c>
      <c r="BV688">
        <v>42.75698835</v>
      </c>
      <c r="BW688">
        <v>-82.032202130000002</v>
      </c>
      <c r="BX688">
        <v>4734345.8870000001</v>
      </c>
      <c r="BY688">
        <v>204.833</v>
      </c>
      <c r="BZ688">
        <v>190.4</v>
      </c>
      <c r="CA688" t="s">
        <v>7334</v>
      </c>
      <c r="CB688">
        <v>7</v>
      </c>
      <c r="CC688">
        <v>24</v>
      </c>
      <c r="CD688">
        <v>27</v>
      </c>
      <c r="CE688">
        <v>27</v>
      </c>
      <c r="CF688" t="s">
        <v>5677</v>
      </c>
      <c r="CG688">
        <v>414</v>
      </c>
      <c r="CH688" t="s">
        <v>3290</v>
      </c>
      <c r="CI688" t="s">
        <v>7332</v>
      </c>
      <c r="CJ688">
        <v>12.7</v>
      </c>
      <c r="CK688">
        <v>2.4</v>
      </c>
    </row>
    <row r="689" spans="1:89" x14ac:dyDescent="0.35">
      <c r="A689" t="s">
        <v>5405</v>
      </c>
      <c r="B689">
        <v>688</v>
      </c>
      <c r="C689" t="s">
        <v>7778</v>
      </c>
      <c r="D689">
        <v>1120</v>
      </c>
      <c r="E689">
        <v>3517.0140000000001</v>
      </c>
      <c r="F689">
        <v>10</v>
      </c>
      <c r="G689" t="s">
        <v>7782</v>
      </c>
      <c r="H689" t="s">
        <v>7773</v>
      </c>
      <c r="I689" t="s">
        <v>5753</v>
      </c>
      <c r="J689">
        <v>15</v>
      </c>
      <c r="K689">
        <v>1.87</v>
      </c>
      <c r="L689">
        <v>6</v>
      </c>
      <c r="M689">
        <v>14</v>
      </c>
      <c r="N689" t="s">
        <v>7357</v>
      </c>
      <c r="P689">
        <v>55</v>
      </c>
      <c r="Q689" t="s">
        <v>7784</v>
      </c>
      <c r="R689" t="s">
        <v>7774</v>
      </c>
      <c r="S689" t="s">
        <v>7282</v>
      </c>
      <c r="V689">
        <v>12.7</v>
      </c>
      <c r="W689" t="s">
        <v>7894</v>
      </c>
      <c r="X689">
        <v>2.2000000000000002</v>
      </c>
      <c r="Y689" t="s">
        <v>7774</v>
      </c>
      <c r="Z689" t="s">
        <v>7786</v>
      </c>
      <c r="AA689" t="s">
        <v>7774</v>
      </c>
      <c r="AB689">
        <v>10</v>
      </c>
      <c r="AC689">
        <v>10</v>
      </c>
      <c r="AD689">
        <v>15</v>
      </c>
      <c r="AE689" t="s">
        <v>5683</v>
      </c>
      <c r="AF689">
        <v>42.756988319999998</v>
      </c>
      <c r="AG689">
        <v>-82.032202130000002</v>
      </c>
      <c r="AH689">
        <v>204.8</v>
      </c>
      <c r="AI689">
        <v>290</v>
      </c>
      <c r="AK689">
        <v>15</v>
      </c>
      <c r="AL689">
        <v>986</v>
      </c>
      <c r="AM689">
        <v>0.45500000000000002</v>
      </c>
      <c r="AO689">
        <v>4839</v>
      </c>
      <c r="AP689">
        <v>4839</v>
      </c>
      <c r="AS689">
        <v>1.24</v>
      </c>
      <c r="AT689">
        <v>1.24</v>
      </c>
      <c r="AV689">
        <v>4.91</v>
      </c>
      <c r="AW689">
        <v>4.91</v>
      </c>
      <c r="BC689">
        <v>1.87</v>
      </c>
      <c r="BD689">
        <v>6</v>
      </c>
      <c r="BE689" t="s">
        <v>2570</v>
      </c>
      <c r="BF689" t="s">
        <v>5405</v>
      </c>
      <c r="BG689">
        <v>688</v>
      </c>
      <c r="BH689" t="s">
        <v>5753</v>
      </c>
      <c r="BI689" t="s">
        <v>7773</v>
      </c>
      <c r="BJ689">
        <v>688</v>
      </c>
      <c r="BK689">
        <v>3840</v>
      </c>
      <c r="BL689">
        <v>1121</v>
      </c>
      <c r="BM689">
        <v>55</v>
      </c>
      <c r="BR689">
        <v>30</v>
      </c>
      <c r="BS689">
        <v>0.28999999999999998</v>
      </c>
      <c r="BT689">
        <v>0.25</v>
      </c>
      <c r="BU689">
        <v>0.25</v>
      </c>
      <c r="BV689">
        <v>42.756988319999998</v>
      </c>
      <c r="BW689">
        <v>-82.032202130000002</v>
      </c>
      <c r="BX689">
        <v>4734345.8839999996</v>
      </c>
      <c r="BY689">
        <v>204.833</v>
      </c>
      <c r="BZ689">
        <v>135.1</v>
      </c>
      <c r="CA689" t="s">
        <v>7501</v>
      </c>
      <c r="CB689">
        <v>7</v>
      </c>
      <c r="CC689">
        <v>24</v>
      </c>
      <c r="CD689">
        <v>27</v>
      </c>
      <c r="CE689">
        <v>27</v>
      </c>
      <c r="CF689" t="s">
        <v>5677</v>
      </c>
      <c r="CG689">
        <v>414</v>
      </c>
      <c r="CH689" t="s">
        <v>3290</v>
      </c>
      <c r="CI689" t="s">
        <v>7332</v>
      </c>
      <c r="CJ689">
        <v>12.7</v>
      </c>
      <c r="CK689">
        <v>2.4</v>
      </c>
    </row>
    <row r="690" spans="1:89" hidden="1" x14ac:dyDescent="0.35">
      <c r="A690" t="s">
        <v>5399</v>
      </c>
      <c r="B690">
        <v>689</v>
      </c>
      <c r="C690" t="s">
        <v>7778</v>
      </c>
      <c r="D690">
        <v>1121</v>
      </c>
      <c r="E690">
        <v>3517.0279999999998</v>
      </c>
      <c r="F690">
        <v>10</v>
      </c>
      <c r="G690" t="s">
        <v>7782</v>
      </c>
      <c r="H690" t="s">
        <v>7773</v>
      </c>
      <c r="I690" t="s">
        <v>7852</v>
      </c>
      <c r="J690">
        <v>19</v>
      </c>
      <c r="K690">
        <v>2.4700000000000002</v>
      </c>
      <c r="L690">
        <v>96</v>
      </c>
      <c r="M690">
        <v>141</v>
      </c>
      <c r="N690" t="s">
        <v>7680</v>
      </c>
      <c r="P690">
        <v>55</v>
      </c>
      <c r="Q690" t="s">
        <v>7784</v>
      </c>
      <c r="R690" t="s">
        <v>7774</v>
      </c>
      <c r="S690" t="s">
        <v>7282</v>
      </c>
      <c r="V690">
        <v>12.7</v>
      </c>
      <c r="W690" t="s">
        <v>7894</v>
      </c>
      <c r="X690">
        <v>2.2000000000000002</v>
      </c>
      <c r="Y690" t="s">
        <v>7774</v>
      </c>
      <c r="Z690" t="s">
        <v>7853</v>
      </c>
      <c r="AA690" t="s">
        <v>7774</v>
      </c>
      <c r="AB690">
        <v>10</v>
      </c>
      <c r="AE690" t="s">
        <v>5683</v>
      </c>
      <c r="AF690">
        <v>42.7569886</v>
      </c>
      <c r="AG690">
        <v>-82.03220211</v>
      </c>
      <c r="AH690">
        <v>204.8</v>
      </c>
      <c r="AI690">
        <v>290</v>
      </c>
      <c r="AK690">
        <v>15</v>
      </c>
      <c r="AL690">
        <v>986</v>
      </c>
      <c r="AM690">
        <v>0.42399999999999999</v>
      </c>
      <c r="AO690">
        <v>4606</v>
      </c>
      <c r="AP690">
        <v>4500</v>
      </c>
      <c r="AS690">
        <v>1.1499999999999999</v>
      </c>
      <c r="AT690">
        <v>1.18</v>
      </c>
      <c r="AV690">
        <v>4.5599999999999996</v>
      </c>
      <c r="AW690">
        <v>4.67</v>
      </c>
      <c r="BC690">
        <v>1.49</v>
      </c>
      <c r="BD690">
        <v>96</v>
      </c>
      <c r="BE690" t="s">
        <v>8747</v>
      </c>
      <c r="BF690" t="s">
        <v>5399</v>
      </c>
      <c r="BG690">
        <v>689</v>
      </c>
      <c r="BH690" t="s">
        <v>7852</v>
      </c>
      <c r="BI690" t="s">
        <v>7773</v>
      </c>
      <c r="BJ690">
        <v>689</v>
      </c>
      <c r="BK690">
        <v>3840</v>
      </c>
      <c r="BL690">
        <v>1121</v>
      </c>
      <c r="BM690">
        <v>55</v>
      </c>
      <c r="BN690" t="s">
        <v>8660</v>
      </c>
      <c r="BR690">
        <v>28</v>
      </c>
      <c r="BS690">
        <v>0.3</v>
      </c>
      <c r="BT690">
        <v>0.27</v>
      </c>
      <c r="BU690">
        <v>0.27</v>
      </c>
      <c r="BV690">
        <v>42.7569886</v>
      </c>
      <c r="BW690">
        <v>-82.03220211</v>
      </c>
      <c r="BX690">
        <v>4734345.9139999999</v>
      </c>
      <c r="BY690">
        <v>204.834</v>
      </c>
      <c r="BZ690">
        <v>135.1</v>
      </c>
      <c r="CA690" t="s">
        <v>7501</v>
      </c>
      <c r="CB690">
        <v>7</v>
      </c>
      <c r="CC690">
        <v>22</v>
      </c>
      <c r="CD690">
        <v>25</v>
      </c>
      <c r="CE690">
        <v>25</v>
      </c>
      <c r="CF690" t="s">
        <v>5677</v>
      </c>
      <c r="CG690">
        <v>414</v>
      </c>
      <c r="CH690" t="s">
        <v>5823</v>
      </c>
      <c r="CI690" t="s">
        <v>8661</v>
      </c>
      <c r="CJ690">
        <v>12.7</v>
      </c>
    </row>
    <row r="691" spans="1:89" x14ac:dyDescent="0.35">
      <c r="A691" t="s">
        <v>5406</v>
      </c>
      <c r="B691">
        <v>690</v>
      </c>
      <c r="C691" t="s">
        <v>7778</v>
      </c>
      <c r="D691">
        <v>1122</v>
      </c>
      <c r="E691">
        <v>3517.0509999999999</v>
      </c>
      <c r="F691">
        <v>10</v>
      </c>
      <c r="G691" t="s">
        <v>7782</v>
      </c>
      <c r="H691" t="s">
        <v>7773</v>
      </c>
      <c r="I691" t="s">
        <v>5753</v>
      </c>
      <c r="J691">
        <v>16</v>
      </c>
      <c r="K691">
        <v>2.09</v>
      </c>
      <c r="L691">
        <v>8</v>
      </c>
      <c r="M691">
        <v>8</v>
      </c>
      <c r="N691" t="s">
        <v>7981</v>
      </c>
      <c r="P691">
        <v>55</v>
      </c>
      <c r="Q691" t="s">
        <v>7784</v>
      </c>
      <c r="R691" t="s">
        <v>7774</v>
      </c>
      <c r="S691" t="s">
        <v>7282</v>
      </c>
      <c r="V691">
        <v>12.7</v>
      </c>
      <c r="W691" t="s">
        <v>7894</v>
      </c>
      <c r="X691">
        <v>2.2000000000000002</v>
      </c>
      <c r="Y691" t="s">
        <v>7774</v>
      </c>
      <c r="Z691" t="s">
        <v>7789</v>
      </c>
      <c r="AA691" t="s">
        <v>7774</v>
      </c>
      <c r="AE691" t="s">
        <v>5678</v>
      </c>
      <c r="AF691">
        <v>42.756988</v>
      </c>
      <c r="AG691">
        <v>-82.032202159999997</v>
      </c>
      <c r="AH691">
        <v>204.8</v>
      </c>
      <c r="AI691">
        <v>290</v>
      </c>
      <c r="AK691">
        <v>15</v>
      </c>
      <c r="AL691">
        <v>986</v>
      </c>
      <c r="AM691">
        <v>0.49099999999999999</v>
      </c>
      <c r="AO691">
        <v>4836</v>
      </c>
      <c r="AP691">
        <v>4837</v>
      </c>
      <c r="AS691">
        <v>1.24</v>
      </c>
      <c r="AT691">
        <v>1.24</v>
      </c>
      <c r="AV691">
        <v>4.9000000000000004</v>
      </c>
      <c r="AW691">
        <v>4.9000000000000004</v>
      </c>
      <c r="BC691">
        <v>2.09</v>
      </c>
      <c r="BD691">
        <v>8</v>
      </c>
      <c r="BE691" t="s">
        <v>2571</v>
      </c>
      <c r="BF691" t="s">
        <v>5406</v>
      </c>
      <c r="BG691">
        <v>690</v>
      </c>
      <c r="BH691" t="s">
        <v>5753</v>
      </c>
      <c r="BI691" t="s">
        <v>7773</v>
      </c>
      <c r="BJ691">
        <v>690</v>
      </c>
      <c r="BK691">
        <v>3840</v>
      </c>
      <c r="BL691">
        <v>1121</v>
      </c>
      <c r="BM691">
        <v>55</v>
      </c>
      <c r="BR691">
        <v>30</v>
      </c>
      <c r="BS691">
        <v>0.28999999999999998</v>
      </c>
      <c r="BT691">
        <v>0.25</v>
      </c>
      <c r="BU691">
        <v>0.25</v>
      </c>
      <c r="BV691">
        <v>42.756988</v>
      </c>
      <c r="BW691">
        <v>-82.032202159999997</v>
      </c>
      <c r="BX691">
        <v>4734345.8480000002</v>
      </c>
      <c r="BY691">
        <v>204.83199999999999</v>
      </c>
      <c r="BZ691">
        <v>156.5</v>
      </c>
      <c r="CA691" t="s">
        <v>7695</v>
      </c>
      <c r="CB691">
        <v>7</v>
      </c>
      <c r="CC691">
        <v>24</v>
      </c>
      <c r="CD691">
        <v>27</v>
      </c>
      <c r="CE691">
        <v>27</v>
      </c>
      <c r="CF691" t="s">
        <v>5677</v>
      </c>
      <c r="CG691">
        <v>414</v>
      </c>
      <c r="CH691" t="s">
        <v>3290</v>
      </c>
      <c r="CI691" t="s">
        <v>7332</v>
      </c>
      <c r="CJ691">
        <v>12.7</v>
      </c>
      <c r="CK691">
        <v>2.4</v>
      </c>
    </row>
    <row r="692" spans="1:89" x14ac:dyDescent="0.35">
      <c r="A692" t="s">
        <v>5407</v>
      </c>
      <c r="B692">
        <v>691</v>
      </c>
      <c r="C692" t="s">
        <v>7778</v>
      </c>
      <c r="D692">
        <v>1123</v>
      </c>
      <c r="E692">
        <v>3517.07</v>
      </c>
      <c r="F692">
        <v>10</v>
      </c>
      <c r="G692" t="s">
        <v>7782</v>
      </c>
      <c r="H692" t="s">
        <v>7773</v>
      </c>
      <c r="I692" t="s">
        <v>5753</v>
      </c>
      <c r="J692">
        <v>16</v>
      </c>
      <c r="K692">
        <v>2.09</v>
      </c>
      <c r="L692">
        <v>12</v>
      </c>
      <c r="M692">
        <v>12</v>
      </c>
      <c r="N692" t="s">
        <v>7982</v>
      </c>
      <c r="P692">
        <v>55</v>
      </c>
      <c r="Q692" t="s">
        <v>7784</v>
      </c>
      <c r="R692" t="s">
        <v>7774</v>
      </c>
      <c r="S692" t="s">
        <v>7282</v>
      </c>
      <c r="V692">
        <v>12.7</v>
      </c>
      <c r="W692" t="s">
        <v>7894</v>
      </c>
      <c r="X692">
        <v>2.2000000000000002</v>
      </c>
      <c r="Y692" t="s">
        <v>7774</v>
      </c>
      <c r="Z692" t="s">
        <v>7789</v>
      </c>
      <c r="AA692" t="s">
        <v>7774</v>
      </c>
      <c r="AE692" t="s">
        <v>5678</v>
      </c>
      <c r="AF692">
        <v>42.756987850000002</v>
      </c>
      <c r="AG692">
        <v>-82.032202170000005</v>
      </c>
      <c r="AH692">
        <v>204.8</v>
      </c>
      <c r="AI692">
        <v>290</v>
      </c>
      <c r="AK692">
        <v>15</v>
      </c>
      <c r="AL692">
        <v>986</v>
      </c>
      <c r="AM692">
        <v>0.50800000000000001</v>
      </c>
      <c r="AO692">
        <v>4830</v>
      </c>
      <c r="AP692">
        <v>4832</v>
      </c>
      <c r="AS692">
        <v>1.24</v>
      </c>
      <c r="AT692">
        <v>1.23</v>
      </c>
      <c r="AV692">
        <v>4.9000000000000004</v>
      </c>
      <c r="AW692">
        <v>4.9000000000000004</v>
      </c>
      <c r="BC692">
        <v>2.09</v>
      </c>
      <c r="BD692">
        <v>12</v>
      </c>
      <c r="BE692" t="s">
        <v>2572</v>
      </c>
      <c r="BF692" t="s">
        <v>5407</v>
      </c>
      <c r="BG692">
        <v>691</v>
      </c>
      <c r="BH692" t="s">
        <v>5753</v>
      </c>
      <c r="BI692" t="s">
        <v>7773</v>
      </c>
      <c r="BJ692">
        <v>691</v>
      </c>
      <c r="BK692">
        <v>3840</v>
      </c>
      <c r="BL692">
        <v>1121</v>
      </c>
      <c r="BM692">
        <v>55</v>
      </c>
      <c r="BR692">
        <v>30</v>
      </c>
      <c r="BS692">
        <v>0.28999999999999998</v>
      </c>
      <c r="BT692">
        <v>0.26</v>
      </c>
      <c r="BU692">
        <v>0.26</v>
      </c>
      <c r="BV692">
        <v>42.756987850000002</v>
      </c>
      <c r="BW692">
        <v>-82.032202170000005</v>
      </c>
      <c r="BX692">
        <v>4734345.8310000002</v>
      </c>
      <c r="BY692">
        <v>204.83099999999999</v>
      </c>
      <c r="BZ692">
        <v>170.4</v>
      </c>
      <c r="CA692" t="s">
        <v>7687</v>
      </c>
      <c r="CB692">
        <v>7</v>
      </c>
      <c r="CC692">
        <v>24</v>
      </c>
      <c r="CD692">
        <v>27</v>
      </c>
      <c r="CE692">
        <v>27</v>
      </c>
      <c r="CF692" t="s">
        <v>5677</v>
      </c>
      <c r="CG692">
        <v>414</v>
      </c>
      <c r="CH692" t="s">
        <v>3290</v>
      </c>
      <c r="CI692" t="s">
        <v>7332</v>
      </c>
      <c r="CJ692">
        <v>12.7</v>
      </c>
      <c r="CK692">
        <v>2.4</v>
      </c>
    </row>
    <row r="693" spans="1:89" x14ac:dyDescent="0.35">
      <c r="A693" t="s">
        <v>7031</v>
      </c>
      <c r="B693">
        <v>692</v>
      </c>
      <c r="C693" t="s">
        <v>7778</v>
      </c>
      <c r="D693">
        <v>1127</v>
      </c>
      <c r="E693">
        <v>3518.0059999999999</v>
      </c>
      <c r="F693">
        <v>10</v>
      </c>
      <c r="G693" t="s">
        <v>7798</v>
      </c>
      <c r="H693" t="s">
        <v>7773</v>
      </c>
      <c r="I693" t="s">
        <v>7797</v>
      </c>
      <c r="L693">
        <v>7</v>
      </c>
      <c r="M693">
        <v>13</v>
      </c>
      <c r="N693" t="s">
        <v>7401</v>
      </c>
      <c r="Q693" t="s">
        <v>7776</v>
      </c>
      <c r="R693" t="s">
        <v>7774</v>
      </c>
      <c r="S693" t="s">
        <v>7283</v>
      </c>
      <c r="V693">
        <v>12.7</v>
      </c>
      <c r="W693" t="s">
        <v>7894</v>
      </c>
      <c r="X693">
        <v>2.4</v>
      </c>
      <c r="Y693" t="s">
        <v>7774</v>
      </c>
      <c r="AA693" t="s">
        <v>7774</v>
      </c>
      <c r="AE693" t="s">
        <v>5673</v>
      </c>
      <c r="AF693">
        <v>42.756979430000001</v>
      </c>
      <c r="AG693">
        <v>-82.03220288</v>
      </c>
      <c r="AH693">
        <v>204.8</v>
      </c>
      <c r="AI693">
        <v>290</v>
      </c>
      <c r="AK693">
        <v>15</v>
      </c>
      <c r="AL693">
        <v>986</v>
      </c>
      <c r="AM693">
        <v>0.4</v>
      </c>
      <c r="BE693" t="s">
        <v>7030</v>
      </c>
      <c r="BF693" t="s">
        <v>7031</v>
      </c>
      <c r="BG693">
        <v>692</v>
      </c>
      <c r="BH693" t="s">
        <v>7797</v>
      </c>
      <c r="BI693" t="s">
        <v>7773</v>
      </c>
      <c r="BJ693">
        <v>692</v>
      </c>
      <c r="BK693">
        <v>3850</v>
      </c>
      <c r="BV693">
        <v>42.756979430000001</v>
      </c>
      <c r="BW693">
        <v>-82.03220288</v>
      </c>
      <c r="BX693">
        <v>4734344.8969999999</v>
      </c>
      <c r="BY693">
        <v>204.80500000000001</v>
      </c>
      <c r="BZ693">
        <v>38.299999999999997</v>
      </c>
      <c r="CA693" t="s">
        <v>7600</v>
      </c>
      <c r="CB693">
        <v>7</v>
      </c>
      <c r="CF693" t="s">
        <v>5672</v>
      </c>
      <c r="CG693">
        <v>414</v>
      </c>
      <c r="CH693" t="s">
        <v>3407</v>
      </c>
      <c r="CI693" t="s">
        <v>8651</v>
      </c>
      <c r="CJ693">
        <v>12.7</v>
      </c>
      <c r="CK693">
        <v>2.4</v>
      </c>
    </row>
    <row r="694" spans="1:89" x14ac:dyDescent="0.35">
      <c r="A694" t="s">
        <v>5463</v>
      </c>
      <c r="B694">
        <v>693</v>
      </c>
      <c r="C694" t="s">
        <v>7778</v>
      </c>
      <c r="D694">
        <v>1131</v>
      </c>
      <c r="E694">
        <v>3518.8620000000001</v>
      </c>
      <c r="F694">
        <v>10</v>
      </c>
      <c r="G694" t="s">
        <v>7782</v>
      </c>
      <c r="H694" t="s">
        <v>7773</v>
      </c>
      <c r="I694" t="s">
        <v>5753</v>
      </c>
      <c r="J694">
        <v>18</v>
      </c>
      <c r="K694">
        <v>2.3199999999999998</v>
      </c>
      <c r="L694">
        <v>18</v>
      </c>
      <c r="M694">
        <v>15</v>
      </c>
      <c r="N694" t="s">
        <v>7696</v>
      </c>
      <c r="P694">
        <v>56</v>
      </c>
      <c r="Q694" t="s">
        <v>7784</v>
      </c>
      <c r="R694" t="s">
        <v>7774</v>
      </c>
      <c r="S694" t="s">
        <v>7284</v>
      </c>
      <c r="V694">
        <v>12.7</v>
      </c>
      <c r="W694" t="s">
        <v>7983</v>
      </c>
      <c r="X694">
        <v>1.7</v>
      </c>
      <c r="Y694" t="s">
        <v>7774</v>
      </c>
      <c r="Z694" t="s">
        <v>7788</v>
      </c>
      <c r="AA694" t="s">
        <v>7774</v>
      </c>
      <c r="AB694">
        <v>10</v>
      </c>
      <c r="AC694">
        <v>10</v>
      </c>
      <c r="AD694">
        <v>12</v>
      </c>
      <c r="AE694" t="s">
        <v>5683</v>
      </c>
      <c r="AF694">
        <v>42.756971810000003</v>
      </c>
      <c r="AG694">
        <v>-82.032203519999996</v>
      </c>
      <c r="AH694">
        <v>204.8</v>
      </c>
      <c r="AI694">
        <v>290</v>
      </c>
      <c r="AK694">
        <v>15</v>
      </c>
      <c r="AL694">
        <v>986</v>
      </c>
      <c r="AM694">
        <v>9.9000000000000005E-2</v>
      </c>
      <c r="AO694">
        <v>4812</v>
      </c>
      <c r="AP694">
        <v>4817</v>
      </c>
      <c r="AS694">
        <v>1.23</v>
      </c>
      <c r="AT694">
        <v>1.23</v>
      </c>
      <c r="AV694">
        <v>4.88</v>
      </c>
      <c r="AW694">
        <v>4.88</v>
      </c>
      <c r="BC694">
        <v>2.3199999999999998</v>
      </c>
      <c r="BD694">
        <v>18</v>
      </c>
      <c r="BE694" t="s">
        <v>2627</v>
      </c>
      <c r="BF694" t="s">
        <v>5463</v>
      </c>
      <c r="BG694">
        <v>693</v>
      </c>
      <c r="BH694" t="s">
        <v>5753</v>
      </c>
      <c r="BI694" t="s">
        <v>7773</v>
      </c>
      <c r="BJ694">
        <v>693</v>
      </c>
      <c r="BK694">
        <v>3860</v>
      </c>
      <c r="BL694">
        <v>1135</v>
      </c>
      <c r="BM694">
        <v>56</v>
      </c>
      <c r="BR694">
        <v>30</v>
      </c>
      <c r="BS694">
        <v>0.28999999999999998</v>
      </c>
      <c r="BT694">
        <v>0.26</v>
      </c>
      <c r="BU694">
        <v>0.26</v>
      </c>
      <c r="BV694">
        <v>42.756971810000003</v>
      </c>
      <c r="BW694">
        <v>-82.032203519999996</v>
      </c>
      <c r="BX694">
        <v>4734344.051</v>
      </c>
      <c r="BY694">
        <v>204.78</v>
      </c>
      <c r="BZ694">
        <v>164.4</v>
      </c>
      <c r="CA694" t="s">
        <v>7680</v>
      </c>
      <c r="CB694">
        <v>7</v>
      </c>
      <c r="CC694">
        <v>24</v>
      </c>
      <c r="CD694">
        <v>27</v>
      </c>
      <c r="CE694">
        <v>27</v>
      </c>
      <c r="CF694" t="s">
        <v>5677</v>
      </c>
      <c r="CG694">
        <v>414</v>
      </c>
      <c r="CH694" t="s">
        <v>3290</v>
      </c>
      <c r="CI694" t="s">
        <v>7332</v>
      </c>
      <c r="CJ694">
        <v>12.7</v>
      </c>
      <c r="CK694">
        <v>2</v>
      </c>
    </row>
    <row r="695" spans="1:89" x14ac:dyDescent="0.35">
      <c r="A695" t="s">
        <v>5465</v>
      </c>
      <c r="B695">
        <v>694</v>
      </c>
      <c r="C695" t="s">
        <v>7778</v>
      </c>
      <c r="D695">
        <v>1132</v>
      </c>
      <c r="E695">
        <v>3518.9470000000001</v>
      </c>
      <c r="F695">
        <v>10</v>
      </c>
      <c r="G695" t="s">
        <v>7782</v>
      </c>
      <c r="H695" t="s">
        <v>7773</v>
      </c>
      <c r="I695" t="s">
        <v>5753</v>
      </c>
      <c r="J695">
        <v>12</v>
      </c>
      <c r="K695">
        <v>1.58</v>
      </c>
      <c r="L695">
        <v>10</v>
      </c>
      <c r="M695">
        <v>21</v>
      </c>
      <c r="N695" t="s">
        <v>7703</v>
      </c>
      <c r="P695">
        <v>56</v>
      </c>
      <c r="Q695" t="s">
        <v>7784</v>
      </c>
      <c r="R695" t="s">
        <v>7774</v>
      </c>
      <c r="S695" t="s">
        <v>7284</v>
      </c>
      <c r="V695">
        <v>12.7</v>
      </c>
      <c r="W695" t="s">
        <v>7983</v>
      </c>
      <c r="X695">
        <v>1.8</v>
      </c>
      <c r="Y695" t="s">
        <v>7774</v>
      </c>
      <c r="Z695" t="s">
        <v>7786</v>
      </c>
      <c r="AA695" t="s">
        <v>7774</v>
      </c>
      <c r="AB695">
        <v>10</v>
      </c>
      <c r="AC695">
        <v>10</v>
      </c>
      <c r="AD695">
        <v>15</v>
      </c>
      <c r="AE695" t="s">
        <v>5683</v>
      </c>
      <c r="AF695">
        <v>42.756971010000001</v>
      </c>
      <c r="AG695">
        <v>-82.032203589999995</v>
      </c>
      <c r="AH695">
        <v>204.8</v>
      </c>
      <c r="AI695">
        <v>290</v>
      </c>
      <c r="AK695">
        <v>15</v>
      </c>
      <c r="AL695">
        <v>986</v>
      </c>
      <c r="AM695">
        <v>0.188</v>
      </c>
      <c r="AO695">
        <v>4836</v>
      </c>
      <c r="AP695">
        <v>4837</v>
      </c>
      <c r="AS695">
        <v>1.24</v>
      </c>
      <c r="AT695">
        <v>1.24</v>
      </c>
      <c r="AV695">
        <v>4.9000000000000004</v>
      </c>
      <c r="AW695">
        <v>4.9000000000000004</v>
      </c>
      <c r="BC695">
        <v>1.58</v>
      </c>
      <c r="BD695">
        <v>10</v>
      </c>
      <c r="BE695" t="s">
        <v>2628</v>
      </c>
      <c r="BF695" t="s">
        <v>5465</v>
      </c>
      <c r="BG695">
        <v>694</v>
      </c>
      <c r="BH695" t="s">
        <v>5753</v>
      </c>
      <c r="BI695" t="s">
        <v>7773</v>
      </c>
      <c r="BJ695">
        <v>694</v>
      </c>
      <c r="BK695">
        <v>3860</v>
      </c>
      <c r="BL695">
        <v>1135</v>
      </c>
      <c r="BM695">
        <v>56</v>
      </c>
      <c r="BR695">
        <v>30</v>
      </c>
      <c r="BS695">
        <v>0.28999999999999998</v>
      </c>
      <c r="BT695">
        <v>0.25</v>
      </c>
      <c r="BU695">
        <v>0.25</v>
      </c>
      <c r="BV695">
        <v>42.756971010000001</v>
      </c>
      <c r="BW695">
        <v>-82.032203589999995</v>
      </c>
      <c r="BX695">
        <v>4734343.9620000003</v>
      </c>
      <c r="BY695">
        <v>204.77799999999999</v>
      </c>
      <c r="BZ695">
        <v>167.3</v>
      </c>
      <c r="CA695" t="s">
        <v>7696</v>
      </c>
      <c r="CB695">
        <v>7</v>
      </c>
      <c r="CC695">
        <v>24</v>
      </c>
      <c r="CD695">
        <v>27</v>
      </c>
      <c r="CE695">
        <v>27</v>
      </c>
      <c r="CF695" t="s">
        <v>5677</v>
      </c>
      <c r="CG695">
        <v>414</v>
      </c>
      <c r="CH695" t="s">
        <v>3290</v>
      </c>
      <c r="CI695" t="s">
        <v>7332</v>
      </c>
      <c r="CJ695">
        <v>12.7</v>
      </c>
      <c r="CK695">
        <v>2</v>
      </c>
    </row>
    <row r="696" spans="1:89" x14ac:dyDescent="0.35">
      <c r="A696" t="s">
        <v>5468</v>
      </c>
      <c r="B696">
        <v>695</v>
      </c>
      <c r="C696" t="s">
        <v>7778</v>
      </c>
      <c r="D696">
        <v>1133</v>
      </c>
      <c r="E696">
        <v>3518.9630000000002</v>
      </c>
      <c r="F696">
        <v>10</v>
      </c>
      <c r="G696" t="s">
        <v>7782</v>
      </c>
      <c r="H696" t="s">
        <v>7773</v>
      </c>
      <c r="I696" t="s">
        <v>5753</v>
      </c>
      <c r="J696">
        <v>15</v>
      </c>
      <c r="K696">
        <v>1.86</v>
      </c>
      <c r="L696">
        <v>8</v>
      </c>
      <c r="M696">
        <v>14</v>
      </c>
      <c r="N696" t="s">
        <v>7407</v>
      </c>
      <c r="P696">
        <v>56</v>
      </c>
      <c r="Q696" t="s">
        <v>7784</v>
      </c>
      <c r="R696" t="s">
        <v>7774</v>
      </c>
      <c r="S696" t="s">
        <v>7284</v>
      </c>
      <c r="V696">
        <v>12.7</v>
      </c>
      <c r="W696" t="s">
        <v>7983</v>
      </c>
      <c r="X696">
        <v>1.8</v>
      </c>
      <c r="Y696" t="s">
        <v>7774</v>
      </c>
      <c r="Z696" t="s">
        <v>7786</v>
      </c>
      <c r="AA696" t="s">
        <v>7774</v>
      </c>
      <c r="AB696">
        <v>10</v>
      </c>
      <c r="AC696">
        <v>10</v>
      </c>
      <c r="AD696">
        <v>15</v>
      </c>
      <c r="AE696" t="s">
        <v>5683</v>
      </c>
      <c r="AF696">
        <v>42.756970850000002</v>
      </c>
      <c r="AG696">
        <v>-82.032203600000003</v>
      </c>
      <c r="AH696">
        <v>204.8</v>
      </c>
      <c r="AI696">
        <v>290</v>
      </c>
      <c r="AK696">
        <v>15</v>
      </c>
      <c r="AL696">
        <v>986</v>
      </c>
      <c r="AM696">
        <v>0.20499999999999999</v>
      </c>
      <c r="AO696">
        <v>4837</v>
      </c>
      <c r="AP696">
        <v>4838</v>
      </c>
      <c r="AS696">
        <v>1.24</v>
      </c>
      <c r="AT696">
        <v>1.24</v>
      </c>
      <c r="AV696">
        <v>4.91</v>
      </c>
      <c r="AW696">
        <v>4.9000000000000004</v>
      </c>
      <c r="BC696">
        <v>1.86</v>
      </c>
      <c r="BD696">
        <v>8</v>
      </c>
      <c r="BE696" t="s">
        <v>2629</v>
      </c>
      <c r="BF696" t="s">
        <v>5468</v>
      </c>
      <c r="BG696">
        <v>695</v>
      </c>
      <c r="BH696" t="s">
        <v>5753</v>
      </c>
      <c r="BI696" t="s">
        <v>7773</v>
      </c>
      <c r="BJ696">
        <v>695</v>
      </c>
      <c r="BK696">
        <v>3860</v>
      </c>
      <c r="BL696">
        <v>1135</v>
      </c>
      <c r="BM696">
        <v>56</v>
      </c>
      <c r="BR696">
        <v>30</v>
      </c>
      <c r="BS696">
        <v>0.28999999999999998</v>
      </c>
      <c r="BT696">
        <v>0.25</v>
      </c>
      <c r="BU696">
        <v>0.25</v>
      </c>
      <c r="BV696">
        <v>42.756970850000002</v>
      </c>
      <c r="BW696">
        <v>-82.032203600000003</v>
      </c>
      <c r="BX696">
        <v>4734343.9450000003</v>
      </c>
      <c r="BY696">
        <v>204.77699999999999</v>
      </c>
      <c r="BZ696">
        <v>174.8</v>
      </c>
      <c r="CA696" t="s">
        <v>7697</v>
      </c>
      <c r="CB696">
        <v>7</v>
      </c>
      <c r="CC696">
        <v>24</v>
      </c>
      <c r="CD696">
        <v>27</v>
      </c>
      <c r="CE696">
        <v>27</v>
      </c>
      <c r="CF696" t="s">
        <v>5677</v>
      </c>
      <c r="CG696">
        <v>414</v>
      </c>
      <c r="CH696" t="s">
        <v>3290</v>
      </c>
      <c r="CI696" t="s">
        <v>7332</v>
      </c>
      <c r="CJ696">
        <v>12.7</v>
      </c>
      <c r="CK696">
        <v>2</v>
      </c>
    </row>
    <row r="697" spans="1:89" x14ac:dyDescent="0.35">
      <c r="A697" t="s">
        <v>5471</v>
      </c>
      <c r="B697">
        <v>696</v>
      </c>
      <c r="C697" t="s">
        <v>7778</v>
      </c>
      <c r="D697">
        <v>1134</v>
      </c>
      <c r="E697">
        <v>3518.971</v>
      </c>
      <c r="F697">
        <v>10</v>
      </c>
      <c r="G697" t="s">
        <v>7782</v>
      </c>
      <c r="H697" t="s">
        <v>7773</v>
      </c>
      <c r="I697" t="s">
        <v>5753</v>
      </c>
      <c r="J697">
        <v>11</v>
      </c>
      <c r="K697">
        <v>1.34</v>
      </c>
      <c r="L697">
        <v>16</v>
      </c>
      <c r="M697">
        <v>12</v>
      </c>
      <c r="N697" t="s">
        <v>7984</v>
      </c>
      <c r="P697">
        <v>56</v>
      </c>
      <c r="Q697" t="s">
        <v>7784</v>
      </c>
      <c r="R697" t="s">
        <v>7774</v>
      </c>
      <c r="S697" t="s">
        <v>7284</v>
      </c>
      <c r="V697">
        <v>12.7</v>
      </c>
      <c r="W697" t="s">
        <v>7983</v>
      </c>
      <c r="X697">
        <v>1.8</v>
      </c>
      <c r="Y697" t="s">
        <v>7774</v>
      </c>
      <c r="Z697" t="s">
        <v>7783</v>
      </c>
      <c r="AA697" t="s">
        <v>7774</v>
      </c>
      <c r="AE697" t="s">
        <v>5678</v>
      </c>
      <c r="AF697">
        <v>42.756970819999999</v>
      </c>
      <c r="AG697">
        <v>-82.032203600000003</v>
      </c>
      <c r="AH697">
        <v>204.8</v>
      </c>
      <c r="AI697">
        <v>290</v>
      </c>
      <c r="AK697">
        <v>15</v>
      </c>
      <c r="AL697">
        <v>986</v>
      </c>
      <c r="AM697">
        <v>0.20899999999999999</v>
      </c>
      <c r="AO697">
        <v>4830</v>
      </c>
      <c r="AP697">
        <v>4832</v>
      </c>
      <c r="AS697">
        <v>1.24</v>
      </c>
      <c r="AT697">
        <v>1.23</v>
      </c>
      <c r="AV697">
        <v>4.9000000000000004</v>
      </c>
      <c r="AW697">
        <v>4.9000000000000004</v>
      </c>
      <c r="BC697">
        <v>1.34</v>
      </c>
      <c r="BD697">
        <v>16</v>
      </c>
      <c r="BE697" t="s">
        <v>2632</v>
      </c>
      <c r="BF697" t="s">
        <v>5471</v>
      </c>
      <c r="BG697">
        <v>696</v>
      </c>
      <c r="BH697" t="s">
        <v>5753</v>
      </c>
      <c r="BI697" t="s">
        <v>7773</v>
      </c>
      <c r="BJ697">
        <v>696</v>
      </c>
      <c r="BK697">
        <v>3860</v>
      </c>
      <c r="BL697">
        <v>1135</v>
      </c>
      <c r="BM697">
        <v>56</v>
      </c>
      <c r="BR697">
        <v>30</v>
      </c>
      <c r="BS697">
        <v>0.28999999999999998</v>
      </c>
      <c r="BT697">
        <v>0.26</v>
      </c>
      <c r="BU697">
        <v>0.26</v>
      </c>
      <c r="BV697">
        <v>42.756970819999999</v>
      </c>
      <c r="BW697">
        <v>-82.032203600000003</v>
      </c>
      <c r="BX697">
        <v>4734343.9409999996</v>
      </c>
      <c r="BY697">
        <v>204.77699999999999</v>
      </c>
      <c r="BZ697">
        <v>166.7</v>
      </c>
      <c r="CA697" t="s">
        <v>7698</v>
      </c>
      <c r="CB697">
        <v>7</v>
      </c>
      <c r="CC697">
        <v>24</v>
      </c>
      <c r="CD697">
        <v>27</v>
      </c>
      <c r="CE697">
        <v>27</v>
      </c>
      <c r="CF697" t="s">
        <v>5677</v>
      </c>
      <c r="CG697">
        <v>414</v>
      </c>
      <c r="CH697" t="s">
        <v>3290</v>
      </c>
      <c r="CI697" t="s">
        <v>7332</v>
      </c>
      <c r="CJ697">
        <v>12.7</v>
      </c>
      <c r="CK697">
        <v>2</v>
      </c>
    </row>
    <row r="698" spans="1:89" hidden="1" x14ac:dyDescent="0.35">
      <c r="A698" t="s">
        <v>5463</v>
      </c>
      <c r="B698">
        <v>697</v>
      </c>
      <c r="C698" t="s">
        <v>7778</v>
      </c>
      <c r="D698">
        <v>1135</v>
      </c>
      <c r="E698">
        <v>3518.982</v>
      </c>
      <c r="F698">
        <v>10</v>
      </c>
      <c r="G698" t="s">
        <v>7782</v>
      </c>
      <c r="H698" t="s">
        <v>7773</v>
      </c>
      <c r="I698" t="s">
        <v>7852</v>
      </c>
      <c r="J698">
        <v>18</v>
      </c>
      <c r="K698">
        <v>2.3199999999999998</v>
      </c>
      <c r="L698">
        <v>259</v>
      </c>
      <c r="M698">
        <v>78</v>
      </c>
      <c r="N698" t="s">
        <v>7421</v>
      </c>
      <c r="P698">
        <v>56</v>
      </c>
      <c r="Q698" t="s">
        <v>7784</v>
      </c>
      <c r="R698" t="s">
        <v>7774</v>
      </c>
      <c r="S698" t="s">
        <v>7284</v>
      </c>
      <c r="V698">
        <v>12.7</v>
      </c>
      <c r="W698" t="s">
        <v>7983</v>
      </c>
      <c r="X698">
        <v>1.7</v>
      </c>
      <c r="Y698" t="s">
        <v>7774</v>
      </c>
      <c r="Z698" t="s">
        <v>7853</v>
      </c>
      <c r="AA698" t="s">
        <v>7774</v>
      </c>
      <c r="AB698">
        <v>10</v>
      </c>
      <c r="AE698" t="s">
        <v>5683</v>
      </c>
      <c r="AF698">
        <v>42.756971810000003</v>
      </c>
      <c r="AG698">
        <v>-82.032203519999996</v>
      </c>
      <c r="AH698">
        <v>204.8</v>
      </c>
      <c r="AI698">
        <v>290</v>
      </c>
      <c r="AK698">
        <v>15</v>
      </c>
      <c r="AL698">
        <v>986</v>
      </c>
      <c r="AM698">
        <v>9.9000000000000005E-2</v>
      </c>
      <c r="AO698">
        <v>4574</v>
      </c>
      <c r="AP698">
        <v>4284</v>
      </c>
      <c r="AS698">
        <v>1.1000000000000001</v>
      </c>
      <c r="AT698">
        <v>1.17</v>
      </c>
      <c r="AV698">
        <v>4.34</v>
      </c>
      <c r="AW698">
        <v>4.6399999999999997</v>
      </c>
      <c r="BC698">
        <v>0.97</v>
      </c>
      <c r="BD698">
        <v>259</v>
      </c>
      <c r="BE698" t="s">
        <v>8748</v>
      </c>
      <c r="BF698" t="s">
        <v>5463</v>
      </c>
      <c r="BG698">
        <v>697</v>
      </c>
      <c r="BH698" t="s">
        <v>7852</v>
      </c>
      <c r="BI698" t="s">
        <v>7773</v>
      </c>
      <c r="BJ698">
        <v>697</v>
      </c>
      <c r="BK698">
        <v>3860</v>
      </c>
      <c r="BL698">
        <v>1135</v>
      </c>
      <c r="BM698">
        <v>56</v>
      </c>
      <c r="BN698" t="s">
        <v>8660</v>
      </c>
      <c r="BR698">
        <v>27</v>
      </c>
      <c r="BS698">
        <v>0.32</v>
      </c>
      <c r="BT698">
        <v>0.28999999999999998</v>
      </c>
      <c r="BU698">
        <v>0.27</v>
      </c>
      <c r="BV698">
        <v>42.756971810000003</v>
      </c>
      <c r="BW698">
        <v>-82.032203519999996</v>
      </c>
      <c r="BX698">
        <v>4734344.051</v>
      </c>
      <c r="BY698">
        <v>204.78</v>
      </c>
      <c r="BZ698">
        <v>164.4</v>
      </c>
      <c r="CA698" t="s">
        <v>7680</v>
      </c>
      <c r="CB698">
        <v>7</v>
      </c>
      <c r="CC698">
        <v>21</v>
      </c>
      <c r="CD698">
        <v>24</v>
      </c>
      <c r="CE698">
        <v>25</v>
      </c>
      <c r="CF698" t="s">
        <v>5677</v>
      </c>
      <c r="CG698">
        <v>414</v>
      </c>
      <c r="CH698" t="s">
        <v>5823</v>
      </c>
      <c r="CI698" t="s">
        <v>8661</v>
      </c>
      <c r="CJ698">
        <v>12.7</v>
      </c>
    </row>
    <row r="699" spans="1:89" x14ac:dyDescent="0.35">
      <c r="A699" t="s">
        <v>5477</v>
      </c>
      <c r="B699">
        <v>698</v>
      </c>
      <c r="C699" t="s">
        <v>7778</v>
      </c>
      <c r="D699">
        <v>1138</v>
      </c>
      <c r="E699">
        <v>3519.0569999999998</v>
      </c>
      <c r="F699">
        <v>10</v>
      </c>
      <c r="G699" t="s">
        <v>7782</v>
      </c>
      <c r="H699" t="s">
        <v>7773</v>
      </c>
      <c r="I699" t="s">
        <v>5753</v>
      </c>
      <c r="J699">
        <v>11</v>
      </c>
      <c r="K699">
        <v>1.42</v>
      </c>
      <c r="L699">
        <v>11</v>
      </c>
      <c r="M699">
        <v>9</v>
      </c>
      <c r="N699" t="s">
        <v>7407</v>
      </c>
      <c r="P699">
        <v>56</v>
      </c>
      <c r="Q699" t="s">
        <v>7784</v>
      </c>
      <c r="R699" t="s">
        <v>7774</v>
      </c>
      <c r="S699" t="s">
        <v>7284</v>
      </c>
      <c r="V699">
        <v>12.7</v>
      </c>
      <c r="W699" t="s">
        <v>7983</v>
      </c>
      <c r="X699">
        <v>2.1</v>
      </c>
      <c r="Y699" t="s">
        <v>7774</v>
      </c>
      <c r="Z699" t="s">
        <v>7789</v>
      </c>
      <c r="AA699" t="s">
        <v>7774</v>
      </c>
      <c r="AE699" t="s">
        <v>5678</v>
      </c>
      <c r="AF699">
        <v>42.756970029999998</v>
      </c>
      <c r="AG699">
        <v>-82.032203670000001</v>
      </c>
      <c r="AH699">
        <v>204.8</v>
      </c>
      <c r="AI699">
        <v>290</v>
      </c>
      <c r="AK699">
        <v>15</v>
      </c>
      <c r="AL699">
        <v>986</v>
      </c>
      <c r="AM699">
        <v>0.29699999999999999</v>
      </c>
      <c r="AO699">
        <v>4836</v>
      </c>
      <c r="AP699">
        <v>4837</v>
      </c>
      <c r="AS699">
        <v>1.24</v>
      </c>
      <c r="AT699">
        <v>1.24</v>
      </c>
      <c r="AV699">
        <v>4.9000000000000004</v>
      </c>
      <c r="AW699">
        <v>4.9000000000000004</v>
      </c>
      <c r="BC699">
        <v>1.42</v>
      </c>
      <c r="BD699">
        <v>11</v>
      </c>
      <c r="BE699" t="s">
        <v>2638</v>
      </c>
      <c r="BF699" t="s">
        <v>5477</v>
      </c>
      <c r="BG699">
        <v>698</v>
      </c>
      <c r="BH699" t="s">
        <v>5753</v>
      </c>
      <c r="BI699" t="s">
        <v>7773</v>
      </c>
      <c r="BJ699">
        <v>698</v>
      </c>
      <c r="BK699">
        <v>3860</v>
      </c>
      <c r="BL699">
        <v>1135</v>
      </c>
      <c r="BM699">
        <v>56</v>
      </c>
      <c r="BR699">
        <v>30</v>
      </c>
      <c r="BS699">
        <v>0.28999999999999998</v>
      </c>
      <c r="BT699">
        <v>0.25</v>
      </c>
      <c r="BU699">
        <v>0.25</v>
      </c>
      <c r="BV699">
        <v>42.756970029999998</v>
      </c>
      <c r="BW699">
        <v>-82.032203670000001</v>
      </c>
      <c r="BX699">
        <v>4734343.8530000001</v>
      </c>
      <c r="BY699">
        <v>204.77500000000001</v>
      </c>
      <c r="BZ699">
        <v>175.7</v>
      </c>
      <c r="CA699" t="s">
        <v>7692</v>
      </c>
      <c r="CB699">
        <v>7</v>
      </c>
      <c r="CC699">
        <v>24</v>
      </c>
      <c r="CD699">
        <v>27</v>
      </c>
      <c r="CE699">
        <v>27</v>
      </c>
      <c r="CF699" t="s">
        <v>5677</v>
      </c>
      <c r="CG699">
        <v>414</v>
      </c>
      <c r="CH699" t="s">
        <v>3290</v>
      </c>
      <c r="CI699" t="s">
        <v>7332</v>
      </c>
      <c r="CJ699">
        <v>12.7</v>
      </c>
      <c r="CK699">
        <v>2.1</v>
      </c>
    </row>
    <row r="700" spans="1:89" x14ac:dyDescent="0.35">
      <c r="A700" t="s">
        <v>5478</v>
      </c>
      <c r="B700">
        <v>699</v>
      </c>
      <c r="C700" t="s">
        <v>7778</v>
      </c>
      <c r="D700">
        <v>1139</v>
      </c>
      <c r="E700">
        <v>3519.0610000000001</v>
      </c>
      <c r="F700">
        <v>10</v>
      </c>
      <c r="G700" t="s">
        <v>7782</v>
      </c>
      <c r="H700" t="s">
        <v>7773</v>
      </c>
      <c r="I700" t="s">
        <v>5753</v>
      </c>
      <c r="J700">
        <v>11</v>
      </c>
      <c r="K700">
        <v>1.44</v>
      </c>
      <c r="L700">
        <v>9</v>
      </c>
      <c r="M700">
        <v>12</v>
      </c>
      <c r="N700" t="s">
        <v>7780</v>
      </c>
      <c r="P700">
        <v>56</v>
      </c>
      <c r="Q700" t="s">
        <v>7784</v>
      </c>
      <c r="R700" t="s">
        <v>7774</v>
      </c>
      <c r="S700" t="s">
        <v>7284</v>
      </c>
      <c r="V700">
        <v>12.7</v>
      </c>
      <c r="W700" t="s">
        <v>7983</v>
      </c>
      <c r="X700">
        <v>2.1</v>
      </c>
      <c r="Y700" t="s">
        <v>7774</v>
      </c>
      <c r="Z700" t="s">
        <v>7789</v>
      </c>
      <c r="AA700" t="s">
        <v>7774</v>
      </c>
      <c r="AE700" t="s">
        <v>5678</v>
      </c>
      <c r="AF700">
        <v>42.756969980000001</v>
      </c>
      <c r="AG700">
        <v>-82.032203670000001</v>
      </c>
      <c r="AH700">
        <v>204.8</v>
      </c>
      <c r="AI700">
        <v>290</v>
      </c>
      <c r="AK700">
        <v>15</v>
      </c>
      <c r="AL700">
        <v>986</v>
      </c>
      <c r="AM700">
        <v>0.30199999999999999</v>
      </c>
      <c r="AO700">
        <v>4837</v>
      </c>
      <c r="AP700">
        <v>4838</v>
      </c>
      <c r="AS700">
        <v>1.24</v>
      </c>
      <c r="AT700">
        <v>1.24</v>
      </c>
      <c r="AV700">
        <v>4.91</v>
      </c>
      <c r="AW700">
        <v>4.9000000000000004</v>
      </c>
      <c r="BC700">
        <v>1.44</v>
      </c>
      <c r="BD700">
        <v>9</v>
      </c>
      <c r="BE700" t="s">
        <v>2639</v>
      </c>
      <c r="BF700" t="s">
        <v>5478</v>
      </c>
      <c r="BG700">
        <v>699</v>
      </c>
      <c r="BH700" t="s">
        <v>5753</v>
      </c>
      <c r="BI700" t="s">
        <v>7773</v>
      </c>
      <c r="BJ700">
        <v>699</v>
      </c>
      <c r="BK700">
        <v>3860</v>
      </c>
      <c r="BL700">
        <v>1135</v>
      </c>
      <c r="BM700">
        <v>56</v>
      </c>
      <c r="BR700">
        <v>30</v>
      </c>
      <c r="BS700">
        <v>0.28999999999999998</v>
      </c>
      <c r="BT700">
        <v>0.25</v>
      </c>
      <c r="BU700">
        <v>0.25</v>
      </c>
      <c r="BV700">
        <v>42.756969980000001</v>
      </c>
      <c r="BW700">
        <v>-82.032203670000001</v>
      </c>
      <c r="BX700">
        <v>4734343.8490000004</v>
      </c>
      <c r="BY700">
        <v>204.77500000000001</v>
      </c>
      <c r="BZ700">
        <v>192</v>
      </c>
      <c r="CA700" t="s">
        <v>7699</v>
      </c>
      <c r="CB700">
        <v>7</v>
      </c>
      <c r="CC700">
        <v>24</v>
      </c>
      <c r="CD700">
        <v>27</v>
      </c>
      <c r="CE700">
        <v>27</v>
      </c>
      <c r="CF700" t="s">
        <v>5677</v>
      </c>
      <c r="CG700">
        <v>414</v>
      </c>
      <c r="CH700" t="s">
        <v>3290</v>
      </c>
      <c r="CI700" t="s">
        <v>7332</v>
      </c>
      <c r="CJ700">
        <v>12.7</v>
      </c>
      <c r="CK700">
        <v>2.1</v>
      </c>
    </row>
    <row r="701" spans="1:89" x14ac:dyDescent="0.35">
      <c r="A701" t="s">
        <v>5481</v>
      </c>
      <c r="B701">
        <v>700</v>
      </c>
      <c r="C701" t="s">
        <v>7778</v>
      </c>
      <c r="D701">
        <v>1140</v>
      </c>
      <c r="E701">
        <v>3519.0810000000001</v>
      </c>
      <c r="F701">
        <v>10</v>
      </c>
      <c r="G701" t="s">
        <v>7782</v>
      </c>
      <c r="H701" t="s">
        <v>7773</v>
      </c>
      <c r="I701" t="s">
        <v>5753</v>
      </c>
      <c r="J701">
        <v>14</v>
      </c>
      <c r="K701">
        <v>1.8</v>
      </c>
      <c r="L701">
        <v>9</v>
      </c>
      <c r="M701">
        <v>6</v>
      </c>
      <c r="N701" t="s">
        <v>7985</v>
      </c>
      <c r="P701">
        <v>56</v>
      </c>
      <c r="Q701" t="s">
        <v>7784</v>
      </c>
      <c r="R701" t="s">
        <v>7774</v>
      </c>
      <c r="S701" t="s">
        <v>7284</v>
      </c>
      <c r="V701">
        <v>12.7</v>
      </c>
      <c r="W701" t="s">
        <v>7983</v>
      </c>
      <c r="X701">
        <v>2.1</v>
      </c>
      <c r="Y701" t="s">
        <v>7774</v>
      </c>
      <c r="Z701" t="s">
        <v>7789</v>
      </c>
      <c r="AA701" t="s">
        <v>7774</v>
      </c>
      <c r="AE701" t="s">
        <v>5678</v>
      </c>
      <c r="AF701">
        <v>42.7569698</v>
      </c>
      <c r="AG701">
        <v>-82.032203690000003</v>
      </c>
      <c r="AH701">
        <v>204.8</v>
      </c>
      <c r="AI701">
        <v>290</v>
      </c>
      <c r="AK701">
        <v>15</v>
      </c>
      <c r="AL701">
        <v>986</v>
      </c>
      <c r="AM701">
        <v>0.32300000000000001</v>
      </c>
      <c r="AO701">
        <v>4836</v>
      </c>
      <c r="AP701">
        <v>4837</v>
      </c>
      <c r="AS701">
        <v>1.24</v>
      </c>
      <c r="AT701">
        <v>1.24</v>
      </c>
      <c r="AV701">
        <v>4.9000000000000004</v>
      </c>
      <c r="AW701">
        <v>4.9000000000000004</v>
      </c>
      <c r="BC701">
        <v>1.8</v>
      </c>
      <c r="BD701">
        <v>9</v>
      </c>
      <c r="BE701" t="s">
        <v>2642</v>
      </c>
      <c r="BF701" t="s">
        <v>5481</v>
      </c>
      <c r="BG701">
        <v>700</v>
      </c>
      <c r="BH701" t="s">
        <v>5753</v>
      </c>
      <c r="BI701" t="s">
        <v>7773</v>
      </c>
      <c r="BJ701">
        <v>700</v>
      </c>
      <c r="BK701">
        <v>3860</v>
      </c>
      <c r="BL701">
        <v>1135</v>
      </c>
      <c r="BM701">
        <v>56</v>
      </c>
      <c r="BR701">
        <v>30</v>
      </c>
      <c r="BS701">
        <v>0.28999999999999998</v>
      </c>
      <c r="BT701">
        <v>0.25</v>
      </c>
      <c r="BU701">
        <v>0.25</v>
      </c>
      <c r="BV701">
        <v>42.7569698</v>
      </c>
      <c r="BW701">
        <v>-82.032203690000003</v>
      </c>
      <c r="BX701">
        <v>4734343.8279999997</v>
      </c>
      <c r="BY701">
        <v>204.774</v>
      </c>
      <c r="BZ701">
        <v>178.9</v>
      </c>
      <c r="CA701" t="s">
        <v>7700</v>
      </c>
      <c r="CB701">
        <v>7</v>
      </c>
      <c r="CC701">
        <v>24</v>
      </c>
      <c r="CD701">
        <v>27</v>
      </c>
      <c r="CE701">
        <v>27</v>
      </c>
      <c r="CF701" t="s">
        <v>5677</v>
      </c>
      <c r="CG701">
        <v>414</v>
      </c>
      <c r="CH701" t="s">
        <v>3290</v>
      </c>
      <c r="CI701" t="s">
        <v>7332</v>
      </c>
      <c r="CJ701">
        <v>12.7</v>
      </c>
      <c r="CK701">
        <v>2.1</v>
      </c>
    </row>
    <row r="702" spans="1:89" x14ac:dyDescent="0.35">
      <c r="A702" t="s">
        <v>5484</v>
      </c>
      <c r="B702">
        <v>701</v>
      </c>
      <c r="C702" t="s">
        <v>7778</v>
      </c>
      <c r="D702">
        <v>1141</v>
      </c>
      <c r="E702">
        <v>3519.1080000000002</v>
      </c>
      <c r="F702">
        <v>10</v>
      </c>
      <c r="G702" t="s">
        <v>7782</v>
      </c>
      <c r="H702" t="s">
        <v>7773</v>
      </c>
      <c r="I702" t="s">
        <v>5753</v>
      </c>
      <c r="J702">
        <v>12</v>
      </c>
      <c r="K702">
        <v>1.58</v>
      </c>
      <c r="L702">
        <v>7</v>
      </c>
      <c r="M702">
        <v>8</v>
      </c>
      <c r="N702" t="s">
        <v>7407</v>
      </c>
      <c r="P702">
        <v>56</v>
      </c>
      <c r="Q702" t="s">
        <v>7784</v>
      </c>
      <c r="R702" t="s">
        <v>7774</v>
      </c>
      <c r="S702" t="s">
        <v>7284</v>
      </c>
      <c r="V702">
        <v>12.7</v>
      </c>
      <c r="W702" t="s">
        <v>7983</v>
      </c>
      <c r="X702">
        <v>2.1</v>
      </c>
      <c r="Y702" t="s">
        <v>7774</v>
      </c>
      <c r="Z702" t="s">
        <v>7789</v>
      </c>
      <c r="AA702" t="s">
        <v>7774</v>
      </c>
      <c r="AE702" t="s">
        <v>5678</v>
      </c>
      <c r="AF702">
        <v>42.756969550000001</v>
      </c>
      <c r="AG702">
        <v>-82.032203710000005</v>
      </c>
      <c r="AH702">
        <v>204.8</v>
      </c>
      <c r="AI702">
        <v>290</v>
      </c>
      <c r="AK702">
        <v>15</v>
      </c>
      <c r="AL702">
        <v>986</v>
      </c>
      <c r="AM702">
        <v>0.35099999999999998</v>
      </c>
      <c r="AO702">
        <v>4839</v>
      </c>
      <c r="AP702">
        <v>4839</v>
      </c>
      <c r="AS702">
        <v>1.24</v>
      </c>
      <c r="AT702">
        <v>1.24</v>
      </c>
      <c r="AV702">
        <v>4.91</v>
      </c>
      <c r="AW702">
        <v>4.91</v>
      </c>
      <c r="BC702">
        <v>1.58</v>
      </c>
      <c r="BD702">
        <v>7</v>
      </c>
      <c r="BE702" t="s">
        <v>2645</v>
      </c>
      <c r="BF702" t="s">
        <v>5484</v>
      </c>
      <c r="BG702">
        <v>701</v>
      </c>
      <c r="BH702" t="s">
        <v>5753</v>
      </c>
      <c r="BI702" t="s">
        <v>7773</v>
      </c>
      <c r="BJ702">
        <v>701</v>
      </c>
      <c r="BK702">
        <v>3860</v>
      </c>
      <c r="BL702">
        <v>1135</v>
      </c>
      <c r="BM702">
        <v>56</v>
      </c>
      <c r="BR702">
        <v>30</v>
      </c>
      <c r="BS702">
        <v>0.28999999999999998</v>
      </c>
      <c r="BT702">
        <v>0.25</v>
      </c>
      <c r="BU702">
        <v>0.25</v>
      </c>
      <c r="BV702">
        <v>42.756969550000001</v>
      </c>
      <c r="BW702">
        <v>-82.032203710000005</v>
      </c>
      <c r="BX702">
        <v>4734343.8</v>
      </c>
      <c r="BY702">
        <v>204.773</v>
      </c>
      <c r="BZ702">
        <v>176</v>
      </c>
      <c r="CA702" t="s">
        <v>7701</v>
      </c>
      <c r="CB702">
        <v>7</v>
      </c>
      <c r="CC702">
        <v>24</v>
      </c>
      <c r="CD702">
        <v>27</v>
      </c>
      <c r="CE702">
        <v>27</v>
      </c>
      <c r="CF702" t="s">
        <v>5677</v>
      </c>
      <c r="CG702">
        <v>414</v>
      </c>
      <c r="CH702" t="s">
        <v>3290</v>
      </c>
      <c r="CI702" t="s">
        <v>7332</v>
      </c>
      <c r="CJ702">
        <v>12.7</v>
      </c>
      <c r="CK702">
        <v>2.1</v>
      </c>
    </row>
    <row r="703" spans="1:89" hidden="1" x14ac:dyDescent="0.35">
      <c r="A703" t="s">
        <v>5486</v>
      </c>
      <c r="B703">
        <v>702</v>
      </c>
      <c r="C703" t="s">
        <v>7778</v>
      </c>
      <c r="D703">
        <v>1142</v>
      </c>
      <c r="E703">
        <v>3519.4969999999998</v>
      </c>
      <c r="F703">
        <v>10</v>
      </c>
      <c r="G703" t="s">
        <v>7782</v>
      </c>
      <c r="H703" t="s">
        <v>7773</v>
      </c>
      <c r="I703" t="s">
        <v>7852</v>
      </c>
      <c r="J703">
        <v>12</v>
      </c>
      <c r="K703">
        <v>1.49</v>
      </c>
      <c r="L703">
        <v>10</v>
      </c>
      <c r="M703">
        <v>34</v>
      </c>
      <c r="N703" t="s">
        <v>7661</v>
      </c>
      <c r="P703">
        <v>57</v>
      </c>
      <c r="Q703" t="s">
        <v>7784</v>
      </c>
      <c r="R703" t="s">
        <v>7774</v>
      </c>
      <c r="S703" t="s">
        <v>7284</v>
      </c>
      <c r="V703">
        <v>12.7</v>
      </c>
      <c r="W703" t="s">
        <v>7983</v>
      </c>
      <c r="X703">
        <v>2.1</v>
      </c>
      <c r="Y703" t="s">
        <v>7774</v>
      </c>
      <c r="Z703" t="s">
        <v>7786</v>
      </c>
      <c r="AA703" t="s">
        <v>7774</v>
      </c>
      <c r="AE703" t="s">
        <v>5939</v>
      </c>
      <c r="AF703">
        <v>42.756966069999997</v>
      </c>
      <c r="AG703">
        <v>-82.032203999999993</v>
      </c>
      <c r="AH703">
        <v>204.8</v>
      </c>
      <c r="AI703">
        <v>290</v>
      </c>
      <c r="AK703">
        <v>15</v>
      </c>
      <c r="AL703">
        <v>986</v>
      </c>
      <c r="AM703">
        <v>0.73799999999999999</v>
      </c>
      <c r="AO703">
        <v>4836</v>
      </c>
      <c r="AP703">
        <v>4837</v>
      </c>
      <c r="AS703">
        <v>1.24</v>
      </c>
      <c r="AT703">
        <v>1.24</v>
      </c>
      <c r="AV703">
        <v>4.9000000000000004</v>
      </c>
      <c r="AW703">
        <v>4.9000000000000004</v>
      </c>
      <c r="BC703">
        <v>1.49</v>
      </c>
      <c r="BD703">
        <v>10</v>
      </c>
      <c r="BE703" t="s">
        <v>8749</v>
      </c>
      <c r="BF703" t="s">
        <v>5486</v>
      </c>
      <c r="BG703">
        <v>702</v>
      </c>
      <c r="BH703" t="s">
        <v>7852</v>
      </c>
      <c r="BI703" t="s">
        <v>7773</v>
      </c>
      <c r="BJ703">
        <v>702</v>
      </c>
      <c r="BK703">
        <v>3860</v>
      </c>
      <c r="BL703">
        <v>1142</v>
      </c>
      <c r="BM703">
        <v>57</v>
      </c>
      <c r="BN703" t="s">
        <v>8660</v>
      </c>
      <c r="BR703">
        <v>30</v>
      </c>
      <c r="BS703">
        <v>0.28999999999999998</v>
      </c>
      <c r="BT703">
        <v>0.25</v>
      </c>
      <c r="BU703">
        <v>0.25</v>
      </c>
      <c r="BV703">
        <v>42.756966069999997</v>
      </c>
      <c r="BW703">
        <v>-82.032203999999993</v>
      </c>
      <c r="BX703">
        <v>4734343.415</v>
      </c>
      <c r="BY703">
        <v>204.762</v>
      </c>
      <c r="BZ703">
        <v>175.2</v>
      </c>
      <c r="CA703" t="s">
        <v>7697</v>
      </c>
      <c r="CB703">
        <v>7</v>
      </c>
      <c r="CC703">
        <v>24</v>
      </c>
      <c r="CD703">
        <v>27</v>
      </c>
      <c r="CE703">
        <v>27</v>
      </c>
      <c r="CF703" t="s">
        <v>5677</v>
      </c>
      <c r="CG703">
        <v>414</v>
      </c>
      <c r="CH703" t="s">
        <v>5823</v>
      </c>
      <c r="CI703" t="s">
        <v>8661</v>
      </c>
      <c r="CJ703">
        <v>12.7</v>
      </c>
    </row>
    <row r="704" spans="1:89" x14ac:dyDescent="0.35">
      <c r="A704" t="s">
        <v>5486</v>
      </c>
      <c r="B704">
        <v>703</v>
      </c>
      <c r="C704" t="s">
        <v>7778</v>
      </c>
      <c r="D704">
        <v>1143</v>
      </c>
      <c r="E704">
        <v>3519.4969999999998</v>
      </c>
      <c r="F704">
        <v>10</v>
      </c>
      <c r="G704" t="s">
        <v>7782</v>
      </c>
      <c r="H704" t="s">
        <v>7773</v>
      </c>
      <c r="I704" t="s">
        <v>5753</v>
      </c>
      <c r="J704">
        <v>12</v>
      </c>
      <c r="K704">
        <v>1.49</v>
      </c>
      <c r="L704">
        <v>10</v>
      </c>
      <c r="M704">
        <v>10</v>
      </c>
      <c r="N704" t="s">
        <v>7407</v>
      </c>
      <c r="P704">
        <v>57</v>
      </c>
      <c r="Q704" t="s">
        <v>7784</v>
      </c>
      <c r="R704" t="s">
        <v>7774</v>
      </c>
      <c r="S704" t="s">
        <v>7284</v>
      </c>
      <c r="V704">
        <v>12.7</v>
      </c>
      <c r="W704" t="s">
        <v>7983</v>
      </c>
      <c r="X704">
        <v>2.1</v>
      </c>
      <c r="Y704" t="s">
        <v>7774</v>
      </c>
      <c r="Z704" t="s">
        <v>7789</v>
      </c>
      <c r="AA704" t="s">
        <v>7774</v>
      </c>
      <c r="AE704" t="s">
        <v>5678</v>
      </c>
      <c r="AF704">
        <v>42.756966069999997</v>
      </c>
      <c r="AG704">
        <v>-82.032203999999993</v>
      </c>
      <c r="AH704">
        <v>204.8</v>
      </c>
      <c r="AI704">
        <v>290</v>
      </c>
      <c r="AK704">
        <v>15</v>
      </c>
      <c r="AL704">
        <v>986</v>
      </c>
      <c r="AM704">
        <v>0.73799999999999999</v>
      </c>
      <c r="AO704">
        <v>4836</v>
      </c>
      <c r="AP704">
        <v>4837</v>
      </c>
      <c r="AS704">
        <v>1.24</v>
      </c>
      <c r="AT704">
        <v>1.24</v>
      </c>
      <c r="AV704">
        <v>4.9000000000000004</v>
      </c>
      <c r="AW704">
        <v>4.9000000000000004</v>
      </c>
      <c r="BC704">
        <v>1.49</v>
      </c>
      <c r="BD704">
        <v>10</v>
      </c>
      <c r="BE704" t="s">
        <v>2647</v>
      </c>
      <c r="BF704" t="s">
        <v>5486</v>
      </c>
      <c r="BG704">
        <v>703</v>
      </c>
      <c r="BH704" t="s">
        <v>5753</v>
      </c>
      <c r="BI704" t="s">
        <v>7773</v>
      </c>
      <c r="BJ704">
        <v>703</v>
      </c>
      <c r="BK704">
        <v>3860</v>
      </c>
      <c r="BL704">
        <v>1142</v>
      </c>
      <c r="BM704">
        <v>57</v>
      </c>
      <c r="BR704">
        <v>30</v>
      </c>
      <c r="BS704">
        <v>0.28999999999999998</v>
      </c>
      <c r="BT704">
        <v>0.25</v>
      </c>
      <c r="BU704">
        <v>0.25</v>
      </c>
      <c r="BV704">
        <v>42.756966069999997</v>
      </c>
      <c r="BW704">
        <v>-82.032203999999993</v>
      </c>
      <c r="BX704">
        <v>4734343.415</v>
      </c>
      <c r="BY704">
        <v>204.762</v>
      </c>
      <c r="BZ704">
        <v>175.2</v>
      </c>
      <c r="CA704" t="s">
        <v>7697</v>
      </c>
      <c r="CB704">
        <v>7</v>
      </c>
      <c r="CC704">
        <v>24</v>
      </c>
      <c r="CD704">
        <v>27</v>
      </c>
      <c r="CE704">
        <v>27</v>
      </c>
      <c r="CF704" t="s">
        <v>5677</v>
      </c>
      <c r="CG704">
        <v>414</v>
      </c>
      <c r="CH704" t="s">
        <v>3290</v>
      </c>
      <c r="CI704" t="s">
        <v>7332</v>
      </c>
      <c r="CJ704">
        <v>12.7</v>
      </c>
      <c r="CK704">
        <v>2.1</v>
      </c>
    </row>
    <row r="705" spans="1:89" x14ac:dyDescent="0.35">
      <c r="A705" t="s">
        <v>5485</v>
      </c>
      <c r="B705">
        <v>704</v>
      </c>
      <c r="C705" t="s">
        <v>7778</v>
      </c>
      <c r="D705">
        <v>1144</v>
      </c>
      <c r="E705">
        <v>3519.4969999999998</v>
      </c>
      <c r="F705">
        <v>10</v>
      </c>
      <c r="G705" t="s">
        <v>7782</v>
      </c>
      <c r="H705" t="s">
        <v>7773</v>
      </c>
      <c r="I705" t="s">
        <v>5753</v>
      </c>
      <c r="J705">
        <v>11</v>
      </c>
      <c r="K705">
        <v>1.45</v>
      </c>
      <c r="L705">
        <v>9</v>
      </c>
      <c r="M705">
        <v>12</v>
      </c>
      <c r="N705" t="s">
        <v>7986</v>
      </c>
      <c r="P705">
        <v>57</v>
      </c>
      <c r="Q705" t="s">
        <v>7784</v>
      </c>
      <c r="R705" t="s">
        <v>7774</v>
      </c>
      <c r="S705" t="s">
        <v>7284</v>
      </c>
      <c r="V705">
        <v>12.7</v>
      </c>
      <c r="W705" t="s">
        <v>7983</v>
      </c>
      <c r="X705">
        <v>2.1</v>
      </c>
      <c r="Y705" t="s">
        <v>7774</v>
      </c>
      <c r="Z705" t="s">
        <v>7789</v>
      </c>
      <c r="AA705" t="s">
        <v>7774</v>
      </c>
      <c r="AE705" t="s">
        <v>5678</v>
      </c>
      <c r="AF705">
        <v>42.756966069999997</v>
      </c>
      <c r="AG705">
        <v>-82.032203999999993</v>
      </c>
      <c r="AH705">
        <v>204.8</v>
      </c>
      <c r="AI705">
        <v>290</v>
      </c>
      <c r="AK705">
        <v>15</v>
      </c>
      <c r="AL705">
        <v>986</v>
      </c>
      <c r="AM705">
        <v>0.73899999999999999</v>
      </c>
      <c r="AO705">
        <v>4838</v>
      </c>
      <c r="AP705">
        <v>4838</v>
      </c>
      <c r="AS705">
        <v>1.24</v>
      </c>
      <c r="AT705">
        <v>1.24</v>
      </c>
      <c r="AV705">
        <v>4.91</v>
      </c>
      <c r="AW705">
        <v>4.91</v>
      </c>
      <c r="BC705">
        <v>1.45</v>
      </c>
      <c r="BD705">
        <v>9</v>
      </c>
      <c r="BE705" t="s">
        <v>2646</v>
      </c>
      <c r="BF705" t="s">
        <v>5485</v>
      </c>
      <c r="BG705">
        <v>704</v>
      </c>
      <c r="BH705" t="s">
        <v>5753</v>
      </c>
      <c r="BI705" t="s">
        <v>7773</v>
      </c>
      <c r="BJ705">
        <v>704</v>
      </c>
      <c r="BK705">
        <v>3860</v>
      </c>
      <c r="BL705">
        <v>1142</v>
      </c>
      <c r="BM705">
        <v>57</v>
      </c>
      <c r="BR705">
        <v>30</v>
      </c>
      <c r="BS705">
        <v>0.28999999999999998</v>
      </c>
      <c r="BT705">
        <v>0.25</v>
      </c>
      <c r="BU705">
        <v>0.25</v>
      </c>
      <c r="BV705">
        <v>42.756966069999997</v>
      </c>
      <c r="BW705">
        <v>-82.032203999999993</v>
      </c>
      <c r="BX705">
        <v>4734343.4139999999</v>
      </c>
      <c r="BY705">
        <v>204.762</v>
      </c>
      <c r="BZ705">
        <v>184.3</v>
      </c>
      <c r="CA705" t="s">
        <v>7702</v>
      </c>
      <c r="CB705">
        <v>7</v>
      </c>
      <c r="CC705">
        <v>24</v>
      </c>
      <c r="CD705">
        <v>27</v>
      </c>
      <c r="CE705">
        <v>27</v>
      </c>
      <c r="CF705" t="s">
        <v>5677</v>
      </c>
      <c r="CG705">
        <v>414</v>
      </c>
      <c r="CH705" t="s">
        <v>3290</v>
      </c>
      <c r="CI705" t="s">
        <v>7332</v>
      </c>
      <c r="CJ705">
        <v>12.7</v>
      </c>
      <c r="CK705">
        <v>2</v>
      </c>
    </row>
    <row r="706" spans="1:89" x14ac:dyDescent="0.35">
      <c r="A706" t="s">
        <v>5487</v>
      </c>
      <c r="B706">
        <v>705</v>
      </c>
      <c r="C706" t="s">
        <v>7778</v>
      </c>
      <c r="D706">
        <v>1145</v>
      </c>
      <c r="E706">
        <v>3519.585</v>
      </c>
      <c r="F706">
        <v>10</v>
      </c>
      <c r="G706" t="s">
        <v>7782</v>
      </c>
      <c r="H706" t="s">
        <v>7773</v>
      </c>
      <c r="I706" t="s">
        <v>5753</v>
      </c>
      <c r="J706">
        <v>14</v>
      </c>
      <c r="K706">
        <v>1.74</v>
      </c>
      <c r="L706">
        <v>13</v>
      </c>
      <c r="M706">
        <v>13</v>
      </c>
      <c r="N706" t="s">
        <v>7697</v>
      </c>
      <c r="Q706" t="s">
        <v>7784</v>
      </c>
      <c r="R706" t="s">
        <v>7774</v>
      </c>
      <c r="S706" t="s">
        <v>7284</v>
      </c>
      <c r="V706">
        <v>12.7</v>
      </c>
      <c r="W706" t="s">
        <v>7983</v>
      </c>
      <c r="X706">
        <v>2</v>
      </c>
      <c r="Y706" t="s">
        <v>7774</v>
      </c>
      <c r="Z706" t="s">
        <v>7788</v>
      </c>
      <c r="AA706" t="s">
        <v>7774</v>
      </c>
      <c r="AB706">
        <v>10</v>
      </c>
      <c r="AC706">
        <v>10</v>
      </c>
      <c r="AD706">
        <v>12</v>
      </c>
      <c r="AE706" t="s">
        <v>5683</v>
      </c>
      <c r="AF706">
        <v>42.756965299999997</v>
      </c>
      <c r="AG706">
        <v>-82.032204070000006</v>
      </c>
      <c r="AH706">
        <v>204.8</v>
      </c>
      <c r="AI706">
        <v>290</v>
      </c>
      <c r="AK706">
        <v>15</v>
      </c>
      <c r="AL706">
        <v>986</v>
      </c>
      <c r="AM706">
        <v>0.82499999999999996</v>
      </c>
      <c r="AO706">
        <v>4831</v>
      </c>
      <c r="AP706">
        <v>4833</v>
      </c>
      <c r="AS706">
        <v>1.24</v>
      </c>
      <c r="AT706">
        <v>1.23</v>
      </c>
      <c r="AV706">
        <v>4.9000000000000004</v>
      </c>
      <c r="AW706">
        <v>4.9000000000000004</v>
      </c>
      <c r="BC706">
        <v>1.74</v>
      </c>
      <c r="BD706">
        <v>13</v>
      </c>
      <c r="BE706" t="s">
        <v>2648</v>
      </c>
      <c r="BF706" t="s">
        <v>5487</v>
      </c>
      <c r="BG706">
        <v>705</v>
      </c>
      <c r="BH706" t="s">
        <v>5753</v>
      </c>
      <c r="BI706" t="s">
        <v>7773</v>
      </c>
      <c r="BJ706">
        <v>705</v>
      </c>
      <c r="BK706">
        <v>3860</v>
      </c>
      <c r="BR706">
        <v>30</v>
      </c>
      <c r="BS706">
        <v>0.28999999999999998</v>
      </c>
      <c r="BT706">
        <v>0.26</v>
      </c>
      <c r="BU706">
        <v>0.26</v>
      </c>
      <c r="BV706">
        <v>42.756965299999997</v>
      </c>
      <c r="BW706">
        <v>-82.032204070000006</v>
      </c>
      <c r="BX706">
        <v>4734343.3289999999</v>
      </c>
      <c r="BY706">
        <v>204.76</v>
      </c>
      <c r="BZ706">
        <v>172.4</v>
      </c>
      <c r="CA706" t="s">
        <v>7491</v>
      </c>
      <c r="CB706">
        <v>7</v>
      </c>
      <c r="CC706">
        <v>24</v>
      </c>
      <c r="CD706">
        <v>27</v>
      </c>
      <c r="CE706">
        <v>27</v>
      </c>
      <c r="CF706" t="s">
        <v>5677</v>
      </c>
      <c r="CG706">
        <v>414</v>
      </c>
      <c r="CH706" t="s">
        <v>3290</v>
      </c>
      <c r="CI706" t="s">
        <v>7332</v>
      </c>
      <c r="CJ706">
        <v>12.7</v>
      </c>
      <c r="CK706">
        <v>2</v>
      </c>
    </row>
    <row r="707" spans="1:89" x14ac:dyDescent="0.35">
      <c r="A707" t="s">
        <v>5488</v>
      </c>
      <c r="B707">
        <v>706</v>
      </c>
      <c r="C707" t="s">
        <v>7778</v>
      </c>
      <c r="D707">
        <v>1146</v>
      </c>
      <c r="E707">
        <v>3519.6039999999998</v>
      </c>
      <c r="F707">
        <v>10</v>
      </c>
      <c r="G707" t="s">
        <v>7782</v>
      </c>
      <c r="H707" t="s">
        <v>7773</v>
      </c>
      <c r="I707" t="s">
        <v>5753</v>
      </c>
      <c r="J707">
        <v>10</v>
      </c>
      <c r="K707">
        <v>1.23</v>
      </c>
      <c r="L707">
        <v>12</v>
      </c>
      <c r="M707">
        <v>14</v>
      </c>
      <c r="N707" t="s">
        <v>7561</v>
      </c>
      <c r="Q707" t="s">
        <v>7784</v>
      </c>
      <c r="R707" t="s">
        <v>7774</v>
      </c>
      <c r="S707" t="s">
        <v>7284</v>
      </c>
      <c r="V707">
        <v>12.7</v>
      </c>
      <c r="W707" t="s">
        <v>7983</v>
      </c>
      <c r="X707">
        <v>2</v>
      </c>
      <c r="Y707" t="s">
        <v>7774</v>
      </c>
      <c r="Z707" t="s">
        <v>7786</v>
      </c>
      <c r="AA707" t="s">
        <v>7774</v>
      </c>
      <c r="AB707">
        <v>10</v>
      </c>
      <c r="AC707">
        <v>10</v>
      </c>
      <c r="AD707">
        <v>15</v>
      </c>
      <c r="AE707" t="s">
        <v>5876</v>
      </c>
      <c r="AF707">
        <v>42.756965119999997</v>
      </c>
      <c r="AG707">
        <v>-82.03220408</v>
      </c>
      <c r="AH707">
        <v>204.8</v>
      </c>
      <c r="AI707">
        <v>290</v>
      </c>
      <c r="AK707">
        <v>15</v>
      </c>
      <c r="AL707">
        <v>986</v>
      </c>
      <c r="AM707">
        <v>0.84399999999999997</v>
      </c>
      <c r="AO707">
        <v>4836</v>
      </c>
      <c r="AP707">
        <v>4837</v>
      </c>
      <c r="AS707">
        <v>1.24</v>
      </c>
      <c r="AT707">
        <v>1.24</v>
      </c>
      <c r="AV707">
        <v>4.9000000000000004</v>
      </c>
      <c r="AW707">
        <v>4.9000000000000004</v>
      </c>
      <c r="BC707">
        <v>1.23</v>
      </c>
      <c r="BD707">
        <v>12</v>
      </c>
      <c r="BE707" t="s">
        <v>2649</v>
      </c>
      <c r="BF707" t="s">
        <v>5488</v>
      </c>
      <c r="BG707">
        <v>706</v>
      </c>
      <c r="BH707" t="s">
        <v>5753</v>
      </c>
      <c r="BI707" t="s">
        <v>7773</v>
      </c>
      <c r="BJ707">
        <v>706</v>
      </c>
      <c r="BK707">
        <v>3860</v>
      </c>
      <c r="BT707">
        <v>0.25</v>
      </c>
      <c r="BU707">
        <v>0.25</v>
      </c>
      <c r="BV707">
        <v>42.756965119999997</v>
      </c>
      <c r="BW707">
        <v>-82.03220408</v>
      </c>
      <c r="BX707">
        <v>4734343.3090000004</v>
      </c>
      <c r="BY707">
        <v>204.75899999999999</v>
      </c>
      <c r="BZ707">
        <v>204.1</v>
      </c>
      <c r="CA707" t="s">
        <v>7556</v>
      </c>
      <c r="CB707">
        <v>7</v>
      </c>
      <c r="CD707">
        <v>27</v>
      </c>
      <c r="CE707">
        <v>27</v>
      </c>
      <c r="CF707" t="s">
        <v>5677</v>
      </c>
      <c r="CG707">
        <v>414</v>
      </c>
      <c r="CH707" t="s">
        <v>3290</v>
      </c>
      <c r="CI707" t="s">
        <v>7332</v>
      </c>
      <c r="CJ707">
        <v>12.7</v>
      </c>
      <c r="CK707">
        <v>2</v>
      </c>
    </row>
    <row r="708" spans="1:89" x14ac:dyDescent="0.35">
      <c r="A708" t="s">
        <v>5489</v>
      </c>
      <c r="B708">
        <v>707</v>
      </c>
      <c r="C708" t="s">
        <v>7778</v>
      </c>
      <c r="D708">
        <v>1147</v>
      </c>
      <c r="E708">
        <v>3519.6970000000001</v>
      </c>
      <c r="F708">
        <v>10</v>
      </c>
      <c r="G708" t="s">
        <v>7782</v>
      </c>
      <c r="H708" t="s">
        <v>7773</v>
      </c>
      <c r="I708" t="s">
        <v>5753</v>
      </c>
      <c r="J708">
        <v>15</v>
      </c>
      <c r="K708">
        <v>1.94</v>
      </c>
      <c r="L708">
        <v>14</v>
      </c>
      <c r="M708">
        <v>10</v>
      </c>
      <c r="N708" t="s">
        <v>7987</v>
      </c>
      <c r="P708">
        <v>58</v>
      </c>
      <c r="Q708" t="s">
        <v>7784</v>
      </c>
      <c r="R708" t="s">
        <v>7774</v>
      </c>
      <c r="S708" t="s">
        <v>7284</v>
      </c>
      <c r="V708">
        <v>12.7</v>
      </c>
      <c r="W708" t="s">
        <v>7983</v>
      </c>
      <c r="X708">
        <v>2</v>
      </c>
      <c r="Y708" t="s">
        <v>7774</v>
      </c>
      <c r="Z708" t="s">
        <v>7783</v>
      </c>
      <c r="AA708" t="s">
        <v>7774</v>
      </c>
      <c r="AE708" t="s">
        <v>5678</v>
      </c>
      <c r="AF708">
        <v>42.756964289999999</v>
      </c>
      <c r="AG708">
        <v>-82.032204149999998</v>
      </c>
      <c r="AH708">
        <v>204.8</v>
      </c>
      <c r="AI708">
        <v>290</v>
      </c>
      <c r="AK708">
        <v>15</v>
      </c>
      <c r="AL708">
        <v>986</v>
      </c>
      <c r="AM708">
        <v>0.93700000000000006</v>
      </c>
      <c r="AO708">
        <v>4827</v>
      </c>
      <c r="AP708">
        <v>4830</v>
      </c>
      <c r="AS708">
        <v>1.23</v>
      </c>
      <c r="AT708">
        <v>1.23</v>
      </c>
      <c r="AV708">
        <v>4.9000000000000004</v>
      </c>
      <c r="AW708">
        <v>4.8899999999999997</v>
      </c>
      <c r="BC708">
        <v>1.94</v>
      </c>
      <c r="BD708">
        <v>14</v>
      </c>
      <c r="BE708" t="s">
        <v>2650</v>
      </c>
      <c r="BF708" t="s">
        <v>5489</v>
      </c>
      <c r="BG708">
        <v>707</v>
      </c>
      <c r="BH708" t="s">
        <v>5753</v>
      </c>
      <c r="BI708" t="s">
        <v>7773</v>
      </c>
      <c r="BJ708">
        <v>707</v>
      </c>
      <c r="BK708">
        <v>3860</v>
      </c>
      <c r="BL708">
        <v>1148</v>
      </c>
      <c r="BM708">
        <v>58</v>
      </c>
      <c r="BR708">
        <v>30</v>
      </c>
      <c r="BS708">
        <v>0.28999999999999998</v>
      </c>
      <c r="BT708">
        <v>0.26</v>
      </c>
      <c r="BU708">
        <v>0.26</v>
      </c>
      <c r="BV708">
        <v>42.756964289999999</v>
      </c>
      <c r="BW708">
        <v>-82.032204149999998</v>
      </c>
      <c r="BX708">
        <v>4734343.2170000002</v>
      </c>
      <c r="BY708">
        <v>204.75700000000001</v>
      </c>
      <c r="BZ708">
        <v>184.2</v>
      </c>
      <c r="CA708" t="s">
        <v>7403</v>
      </c>
      <c r="CB708">
        <v>7</v>
      </c>
      <c r="CC708">
        <v>24</v>
      </c>
      <c r="CD708">
        <v>27</v>
      </c>
      <c r="CE708">
        <v>27</v>
      </c>
      <c r="CF708" t="s">
        <v>5677</v>
      </c>
      <c r="CG708">
        <v>414</v>
      </c>
      <c r="CH708" t="s">
        <v>3290</v>
      </c>
      <c r="CI708" t="s">
        <v>7332</v>
      </c>
      <c r="CJ708">
        <v>12.7</v>
      </c>
      <c r="CK708">
        <v>2</v>
      </c>
    </row>
    <row r="709" spans="1:89" hidden="1" x14ac:dyDescent="0.35">
      <c r="A709" t="s">
        <v>5489</v>
      </c>
      <c r="B709">
        <v>708</v>
      </c>
      <c r="C709" t="s">
        <v>7778</v>
      </c>
      <c r="D709">
        <v>1148</v>
      </c>
      <c r="E709">
        <v>3519.721</v>
      </c>
      <c r="F709">
        <v>10</v>
      </c>
      <c r="G709" t="s">
        <v>7782</v>
      </c>
      <c r="H709" t="s">
        <v>7773</v>
      </c>
      <c r="I709" t="s">
        <v>7852</v>
      </c>
      <c r="J709">
        <v>15</v>
      </c>
      <c r="K709">
        <v>1.94</v>
      </c>
      <c r="L709">
        <v>61</v>
      </c>
      <c r="M709">
        <v>41</v>
      </c>
      <c r="N709" t="s">
        <v>7985</v>
      </c>
      <c r="P709">
        <v>58</v>
      </c>
      <c r="Q709" t="s">
        <v>7784</v>
      </c>
      <c r="R709" t="s">
        <v>7774</v>
      </c>
      <c r="S709" t="s">
        <v>7284</v>
      </c>
      <c r="V709">
        <v>12.7</v>
      </c>
      <c r="W709" t="s">
        <v>7983</v>
      </c>
      <c r="X709">
        <v>2</v>
      </c>
      <c r="Y709" t="s">
        <v>7774</v>
      </c>
      <c r="Z709" t="s">
        <v>7853</v>
      </c>
      <c r="AA709" t="s">
        <v>7774</v>
      </c>
      <c r="AB709">
        <v>10</v>
      </c>
      <c r="AE709" t="s">
        <v>5683</v>
      </c>
      <c r="AF709">
        <v>42.756964289999999</v>
      </c>
      <c r="AG709">
        <v>-82.032204149999998</v>
      </c>
      <c r="AH709">
        <v>204.8</v>
      </c>
      <c r="AI709">
        <v>290</v>
      </c>
      <c r="AK709">
        <v>15</v>
      </c>
      <c r="AL709">
        <v>986</v>
      </c>
      <c r="AM709">
        <v>0.93700000000000006</v>
      </c>
      <c r="AO709">
        <v>4742</v>
      </c>
      <c r="AP709">
        <v>4682</v>
      </c>
      <c r="AS709">
        <v>1.2</v>
      </c>
      <c r="AT709">
        <v>1.21</v>
      </c>
      <c r="AV709">
        <v>4.75</v>
      </c>
      <c r="AW709">
        <v>4.8099999999999996</v>
      </c>
      <c r="BC709">
        <v>1.07</v>
      </c>
      <c r="BD709">
        <v>61</v>
      </c>
      <c r="BE709" t="s">
        <v>8750</v>
      </c>
      <c r="BF709" t="s">
        <v>5489</v>
      </c>
      <c r="BG709">
        <v>708</v>
      </c>
      <c r="BH709" t="s">
        <v>7852</v>
      </c>
      <c r="BI709" t="s">
        <v>7773</v>
      </c>
      <c r="BJ709">
        <v>708</v>
      </c>
      <c r="BK709">
        <v>3860</v>
      </c>
      <c r="BL709">
        <v>1148</v>
      </c>
      <c r="BM709">
        <v>58</v>
      </c>
      <c r="BN709" t="s">
        <v>8660</v>
      </c>
      <c r="BR709">
        <v>29</v>
      </c>
      <c r="BS709">
        <v>0.3</v>
      </c>
      <c r="BT709">
        <v>0.26</v>
      </c>
      <c r="BU709">
        <v>0.26</v>
      </c>
      <c r="BV709">
        <v>42.756964289999999</v>
      </c>
      <c r="BW709">
        <v>-82.032204149999998</v>
      </c>
      <c r="BX709">
        <v>4734343.2170000002</v>
      </c>
      <c r="BY709">
        <v>204.75700000000001</v>
      </c>
      <c r="BZ709">
        <v>171.4</v>
      </c>
      <c r="CA709" t="s">
        <v>7703</v>
      </c>
      <c r="CB709">
        <v>7</v>
      </c>
      <c r="CC709">
        <v>23</v>
      </c>
      <c r="CD709">
        <v>26</v>
      </c>
      <c r="CE709">
        <v>26</v>
      </c>
      <c r="CF709" t="s">
        <v>5677</v>
      </c>
      <c r="CG709">
        <v>414</v>
      </c>
      <c r="CH709" t="s">
        <v>5823</v>
      </c>
      <c r="CI709" t="s">
        <v>8661</v>
      </c>
      <c r="CJ709">
        <v>12.7</v>
      </c>
    </row>
    <row r="710" spans="1:89" x14ac:dyDescent="0.35">
      <c r="A710" t="s">
        <v>5490</v>
      </c>
      <c r="B710">
        <v>709</v>
      </c>
      <c r="C710" t="s">
        <v>7778</v>
      </c>
      <c r="D710">
        <v>1149</v>
      </c>
      <c r="E710">
        <v>3519.7469999999998</v>
      </c>
      <c r="F710">
        <v>10</v>
      </c>
      <c r="G710" t="s">
        <v>7782</v>
      </c>
      <c r="H710" t="s">
        <v>7773</v>
      </c>
      <c r="I710" t="s">
        <v>5753</v>
      </c>
      <c r="J710">
        <v>12</v>
      </c>
      <c r="K710">
        <v>1.56</v>
      </c>
      <c r="L710">
        <v>10</v>
      </c>
      <c r="M710">
        <v>17</v>
      </c>
      <c r="N710" t="s">
        <v>7697</v>
      </c>
      <c r="P710">
        <v>58</v>
      </c>
      <c r="Q710" t="s">
        <v>7784</v>
      </c>
      <c r="R710" t="s">
        <v>7774</v>
      </c>
      <c r="S710" t="s">
        <v>7284</v>
      </c>
      <c r="V710">
        <v>12.7</v>
      </c>
      <c r="W710" t="s">
        <v>7983</v>
      </c>
      <c r="X710">
        <v>2</v>
      </c>
      <c r="Y710" t="s">
        <v>7774</v>
      </c>
      <c r="Z710" t="s">
        <v>7786</v>
      </c>
      <c r="AA710" t="s">
        <v>7774</v>
      </c>
      <c r="AB710">
        <v>10</v>
      </c>
      <c r="AC710">
        <v>10</v>
      </c>
      <c r="AD710">
        <v>15</v>
      </c>
      <c r="AE710" t="s">
        <v>5683</v>
      </c>
      <c r="AF710">
        <v>42.756963829999997</v>
      </c>
      <c r="AG710">
        <v>-82.032204190000002</v>
      </c>
      <c r="AH710">
        <v>204.8</v>
      </c>
      <c r="AI710">
        <v>290</v>
      </c>
      <c r="AK710">
        <v>15</v>
      </c>
      <c r="AL710">
        <v>986</v>
      </c>
      <c r="AM710">
        <v>0.98799999999999999</v>
      </c>
      <c r="AO710">
        <v>4836</v>
      </c>
      <c r="AP710">
        <v>4837</v>
      </c>
      <c r="AS710">
        <v>1.24</v>
      </c>
      <c r="AT710">
        <v>1.24</v>
      </c>
      <c r="AV710">
        <v>4.9000000000000004</v>
      </c>
      <c r="AW710">
        <v>4.9000000000000004</v>
      </c>
      <c r="BC710">
        <v>1.56</v>
      </c>
      <c r="BD710">
        <v>10</v>
      </c>
      <c r="BE710" t="s">
        <v>2651</v>
      </c>
      <c r="BF710" t="s">
        <v>5490</v>
      </c>
      <c r="BG710">
        <v>709</v>
      </c>
      <c r="BH710" t="s">
        <v>5753</v>
      </c>
      <c r="BI710" t="s">
        <v>7773</v>
      </c>
      <c r="BJ710">
        <v>709</v>
      </c>
      <c r="BK710">
        <v>3860</v>
      </c>
      <c r="BL710">
        <v>1148</v>
      </c>
      <c r="BM710">
        <v>58</v>
      </c>
      <c r="BR710">
        <v>30</v>
      </c>
      <c r="BS710">
        <v>0.28999999999999998</v>
      </c>
      <c r="BT710">
        <v>0.25</v>
      </c>
      <c r="BU710">
        <v>0.25</v>
      </c>
      <c r="BV710">
        <v>42.756963829999997</v>
      </c>
      <c r="BW710">
        <v>-82.032204190000002</v>
      </c>
      <c r="BX710">
        <v>4734343.1660000002</v>
      </c>
      <c r="BY710">
        <v>204.755</v>
      </c>
      <c r="BZ710">
        <v>171.4</v>
      </c>
      <c r="CA710" t="s">
        <v>7703</v>
      </c>
      <c r="CB710">
        <v>7</v>
      </c>
      <c r="CC710">
        <v>24</v>
      </c>
      <c r="CD710">
        <v>27</v>
      </c>
      <c r="CE710">
        <v>27</v>
      </c>
      <c r="CF710" t="s">
        <v>5677</v>
      </c>
      <c r="CG710">
        <v>414</v>
      </c>
      <c r="CH710" t="s">
        <v>3290</v>
      </c>
      <c r="CI710" t="s">
        <v>7332</v>
      </c>
      <c r="CJ710">
        <v>12.7</v>
      </c>
      <c r="CK710">
        <v>1.9</v>
      </c>
    </row>
    <row r="711" spans="1:89" x14ac:dyDescent="0.35">
      <c r="A711" t="s">
        <v>5491</v>
      </c>
      <c r="B711">
        <v>710</v>
      </c>
      <c r="C711" t="s">
        <v>7778</v>
      </c>
      <c r="D711">
        <v>1150</v>
      </c>
      <c r="E711">
        <v>3519.9830000000002</v>
      </c>
      <c r="F711">
        <v>10</v>
      </c>
      <c r="G711" t="s">
        <v>7782</v>
      </c>
      <c r="H711" t="s">
        <v>7773</v>
      </c>
      <c r="I711" t="s">
        <v>5753</v>
      </c>
      <c r="J711">
        <v>14</v>
      </c>
      <c r="K711">
        <v>1.76</v>
      </c>
      <c r="L711">
        <v>10</v>
      </c>
      <c r="M711">
        <v>11</v>
      </c>
      <c r="N711" t="s">
        <v>7985</v>
      </c>
      <c r="Q711" t="s">
        <v>7784</v>
      </c>
      <c r="R711" t="s">
        <v>7774</v>
      </c>
      <c r="S711" t="s">
        <v>7284</v>
      </c>
      <c r="V711">
        <v>12.7</v>
      </c>
      <c r="W711" t="s">
        <v>7983</v>
      </c>
      <c r="X711">
        <v>1.9</v>
      </c>
      <c r="Y711" t="s">
        <v>7774</v>
      </c>
      <c r="Z711" t="s">
        <v>7789</v>
      </c>
      <c r="AA711" t="s">
        <v>7774</v>
      </c>
      <c r="AE711" t="s">
        <v>5678</v>
      </c>
      <c r="AF711">
        <v>42.756961709999999</v>
      </c>
      <c r="AG711">
        <v>-82.032204370000002</v>
      </c>
      <c r="AH711">
        <v>204.7</v>
      </c>
      <c r="AI711">
        <v>290</v>
      </c>
      <c r="AK711">
        <v>15</v>
      </c>
      <c r="AL711">
        <v>986</v>
      </c>
      <c r="AM711">
        <v>1.2250000000000001</v>
      </c>
      <c r="AO711">
        <v>4835</v>
      </c>
      <c r="AP711">
        <v>4836</v>
      </c>
      <c r="AS711">
        <v>1.24</v>
      </c>
      <c r="AT711">
        <v>1.24</v>
      </c>
      <c r="AV711">
        <v>4.9000000000000004</v>
      </c>
      <c r="AW711">
        <v>4.9000000000000004</v>
      </c>
      <c r="BC711">
        <v>1.76</v>
      </c>
      <c r="BD711">
        <v>10</v>
      </c>
      <c r="BE711" t="s">
        <v>2652</v>
      </c>
      <c r="BF711" t="s">
        <v>5491</v>
      </c>
      <c r="BG711">
        <v>710</v>
      </c>
      <c r="BH711" t="s">
        <v>5753</v>
      </c>
      <c r="BI711" t="s">
        <v>7773</v>
      </c>
      <c r="BJ711">
        <v>710</v>
      </c>
      <c r="BK711">
        <v>3860</v>
      </c>
      <c r="BR711">
        <v>30</v>
      </c>
      <c r="BS711">
        <v>0.28999999999999998</v>
      </c>
      <c r="BT711">
        <v>0.25</v>
      </c>
      <c r="BU711">
        <v>0.25</v>
      </c>
      <c r="BV711">
        <v>42.756961709999999</v>
      </c>
      <c r="BW711">
        <v>-82.032204370000002</v>
      </c>
      <c r="BX711">
        <v>4734342.9309999999</v>
      </c>
      <c r="BY711">
        <v>204.74799999999999</v>
      </c>
      <c r="BZ711">
        <v>177.7</v>
      </c>
      <c r="CA711" t="s">
        <v>7407</v>
      </c>
      <c r="CB711">
        <v>7</v>
      </c>
      <c r="CC711">
        <v>24</v>
      </c>
      <c r="CD711">
        <v>27</v>
      </c>
      <c r="CE711">
        <v>27</v>
      </c>
      <c r="CF711" t="s">
        <v>5677</v>
      </c>
      <c r="CG711">
        <v>414</v>
      </c>
      <c r="CH711" t="s">
        <v>3290</v>
      </c>
      <c r="CI711" t="s">
        <v>7332</v>
      </c>
      <c r="CJ711">
        <v>12.7</v>
      </c>
      <c r="CK711">
        <v>1.9</v>
      </c>
    </row>
    <row r="712" spans="1:89" x14ac:dyDescent="0.35">
      <c r="A712" t="s">
        <v>5492</v>
      </c>
      <c r="B712">
        <v>711</v>
      </c>
      <c r="C712" t="s">
        <v>7778</v>
      </c>
      <c r="D712">
        <v>1151</v>
      </c>
      <c r="E712">
        <v>3520.154</v>
      </c>
      <c r="F712">
        <v>10</v>
      </c>
      <c r="G712" t="s">
        <v>7782</v>
      </c>
      <c r="H712" t="s">
        <v>7773</v>
      </c>
      <c r="I712" t="s">
        <v>5753</v>
      </c>
      <c r="J712">
        <v>13</v>
      </c>
      <c r="K712">
        <v>1.65</v>
      </c>
      <c r="L712">
        <v>8</v>
      </c>
      <c r="M712">
        <v>9</v>
      </c>
      <c r="N712" t="s">
        <v>7985</v>
      </c>
      <c r="P712">
        <v>59</v>
      </c>
      <c r="Q712" t="s">
        <v>7784</v>
      </c>
      <c r="R712" t="s">
        <v>7774</v>
      </c>
      <c r="S712" t="s">
        <v>7284</v>
      </c>
      <c r="V712">
        <v>12.7</v>
      </c>
      <c r="W712" t="s">
        <v>7983</v>
      </c>
      <c r="X712">
        <v>1.9</v>
      </c>
      <c r="Y712" t="s">
        <v>7774</v>
      </c>
      <c r="Z712" t="s">
        <v>7789</v>
      </c>
      <c r="AA712" t="s">
        <v>7774</v>
      </c>
      <c r="AE712" t="s">
        <v>5678</v>
      </c>
      <c r="AF712">
        <v>42.756960169999999</v>
      </c>
      <c r="AG712">
        <v>-82.032204489999998</v>
      </c>
      <c r="AH712">
        <v>204.7</v>
      </c>
      <c r="AI712">
        <v>290</v>
      </c>
      <c r="AK712">
        <v>15</v>
      </c>
      <c r="AL712">
        <v>986</v>
      </c>
      <c r="AM712">
        <v>1.3959999999999999</v>
      </c>
      <c r="AO712">
        <v>4838</v>
      </c>
      <c r="AP712">
        <v>4839</v>
      </c>
      <c r="AS712">
        <v>1.24</v>
      </c>
      <c r="AT712">
        <v>1.24</v>
      </c>
      <c r="AV712">
        <v>4.91</v>
      </c>
      <c r="AW712">
        <v>4.91</v>
      </c>
      <c r="BC712">
        <v>1.65</v>
      </c>
      <c r="BD712">
        <v>8</v>
      </c>
      <c r="BE712" t="s">
        <v>2653</v>
      </c>
      <c r="BF712" t="s">
        <v>5492</v>
      </c>
      <c r="BG712">
        <v>711</v>
      </c>
      <c r="BH712" t="s">
        <v>5753</v>
      </c>
      <c r="BI712" t="s">
        <v>7773</v>
      </c>
      <c r="BJ712">
        <v>711</v>
      </c>
      <c r="BK712">
        <v>3860</v>
      </c>
      <c r="BL712">
        <v>1155</v>
      </c>
      <c r="BM712">
        <v>59</v>
      </c>
      <c r="BR712">
        <v>30</v>
      </c>
      <c r="BS712">
        <v>0.28999999999999998</v>
      </c>
      <c r="BT712">
        <v>0.25</v>
      </c>
      <c r="BU712">
        <v>0.25</v>
      </c>
      <c r="BV712">
        <v>42.756960169999999</v>
      </c>
      <c r="BW712">
        <v>-82.032204489999998</v>
      </c>
      <c r="BX712">
        <v>4734342.76</v>
      </c>
      <c r="BY712">
        <v>204.744</v>
      </c>
      <c r="BZ712">
        <v>178</v>
      </c>
      <c r="CA712" t="s">
        <v>7493</v>
      </c>
      <c r="CB712">
        <v>7</v>
      </c>
      <c r="CC712">
        <v>24</v>
      </c>
      <c r="CD712">
        <v>27</v>
      </c>
      <c r="CE712">
        <v>27</v>
      </c>
      <c r="CF712" t="s">
        <v>5677</v>
      </c>
      <c r="CG712">
        <v>414</v>
      </c>
      <c r="CH712" t="s">
        <v>3290</v>
      </c>
      <c r="CI712" t="s">
        <v>7332</v>
      </c>
      <c r="CJ712">
        <v>12.7</v>
      </c>
      <c r="CK712">
        <v>1.8</v>
      </c>
    </row>
    <row r="713" spans="1:89" x14ac:dyDescent="0.35">
      <c r="A713" t="s">
        <v>5493</v>
      </c>
      <c r="B713">
        <v>712</v>
      </c>
      <c r="C713" t="s">
        <v>7778</v>
      </c>
      <c r="D713">
        <v>1152</v>
      </c>
      <c r="E713">
        <v>3520.2240000000002</v>
      </c>
      <c r="F713">
        <v>10</v>
      </c>
      <c r="G713" t="s">
        <v>7782</v>
      </c>
      <c r="H713" t="s">
        <v>7773</v>
      </c>
      <c r="I713" t="s">
        <v>5753</v>
      </c>
      <c r="J713">
        <v>13</v>
      </c>
      <c r="K713">
        <v>1.61</v>
      </c>
      <c r="L713">
        <v>6</v>
      </c>
      <c r="M713">
        <v>14</v>
      </c>
      <c r="N713" t="s">
        <v>7988</v>
      </c>
      <c r="P713">
        <v>59</v>
      </c>
      <c r="Q713" t="s">
        <v>7784</v>
      </c>
      <c r="R713" t="s">
        <v>7774</v>
      </c>
      <c r="S713" t="s">
        <v>7284</v>
      </c>
      <c r="V713">
        <v>12.7</v>
      </c>
      <c r="W713" t="s">
        <v>7983</v>
      </c>
      <c r="X713">
        <v>1.9</v>
      </c>
      <c r="Y713" t="s">
        <v>7774</v>
      </c>
      <c r="Z713" t="s">
        <v>7786</v>
      </c>
      <c r="AA713" t="s">
        <v>7774</v>
      </c>
      <c r="AB713">
        <v>10</v>
      </c>
      <c r="AC713">
        <v>10</v>
      </c>
      <c r="AD713">
        <v>15</v>
      </c>
      <c r="AE713" t="s">
        <v>5683</v>
      </c>
      <c r="AF713">
        <v>42.756959539999997</v>
      </c>
      <c r="AG713">
        <v>-82.032204550000003</v>
      </c>
      <c r="AH713">
        <v>204.7</v>
      </c>
      <c r="AI713">
        <v>290</v>
      </c>
      <c r="AK713">
        <v>15</v>
      </c>
      <c r="AL713">
        <v>986</v>
      </c>
      <c r="AM713">
        <v>1.466</v>
      </c>
      <c r="AO713">
        <v>4839</v>
      </c>
      <c r="AP713">
        <v>4840</v>
      </c>
      <c r="AS713">
        <v>1.24</v>
      </c>
      <c r="AT713">
        <v>1.24</v>
      </c>
      <c r="AV713">
        <v>4.91</v>
      </c>
      <c r="AW713">
        <v>4.91</v>
      </c>
      <c r="BC713">
        <v>1.61</v>
      </c>
      <c r="BD713">
        <v>6</v>
      </c>
      <c r="BE713" t="s">
        <v>2654</v>
      </c>
      <c r="BF713" t="s">
        <v>5493</v>
      </c>
      <c r="BG713">
        <v>712</v>
      </c>
      <c r="BH713" t="s">
        <v>5753</v>
      </c>
      <c r="BI713" t="s">
        <v>7773</v>
      </c>
      <c r="BJ713">
        <v>712</v>
      </c>
      <c r="BK713">
        <v>3860</v>
      </c>
      <c r="BL713">
        <v>1155</v>
      </c>
      <c r="BM713">
        <v>59</v>
      </c>
      <c r="BR713">
        <v>30</v>
      </c>
      <c r="BS713">
        <v>0.28999999999999998</v>
      </c>
      <c r="BT713">
        <v>0.25</v>
      </c>
      <c r="BU713">
        <v>0.25</v>
      </c>
      <c r="BV713">
        <v>42.756959539999997</v>
      </c>
      <c r="BW713">
        <v>-82.032204550000003</v>
      </c>
      <c r="BX713">
        <v>4734342.6900000004</v>
      </c>
      <c r="BY713">
        <v>204.74199999999999</v>
      </c>
      <c r="BZ713">
        <v>174.1</v>
      </c>
      <c r="CA713" t="s">
        <v>7704</v>
      </c>
      <c r="CB713">
        <v>7</v>
      </c>
      <c r="CC713">
        <v>24</v>
      </c>
      <c r="CD713">
        <v>27</v>
      </c>
      <c r="CE713">
        <v>27</v>
      </c>
      <c r="CF713" t="s">
        <v>5677</v>
      </c>
      <c r="CG713">
        <v>414</v>
      </c>
      <c r="CH713" t="s">
        <v>3290</v>
      </c>
      <c r="CI713" t="s">
        <v>7332</v>
      </c>
      <c r="CJ713">
        <v>12.7</v>
      </c>
      <c r="CK713">
        <v>1.6</v>
      </c>
    </row>
    <row r="714" spans="1:89" x14ac:dyDescent="0.35">
      <c r="A714" t="s">
        <v>5494</v>
      </c>
      <c r="B714">
        <v>713</v>
      </c>
      <c r="C714" t="s">
        <v>7778</v>
      </c>
      <c r="D714">
        <v>1153</v>
      </c>
      <c r="E714">
        <v>3520.2689999999998</v>
      </c>
      <c r="F714">
        <v>10</v>
      </c>
      <c r="G714" t="s">
        <v>7782</v>
      </c>
      <c r="H714" t="s">
        <v>7773</v>
      </c>
      <c r="I714" t="s">
        <v>5753</v>
      </c>
      <c r="J714">
        <v>11</v>
      </c>
      <c r="K714">
        <v>1.44</v>
      </c>
      <c r="L714">
        <v>12</v>
      </c>
      <c r="M714">
        <v>16</v>
      </c>
      <c r="N714" t="s">
        <v>7407</v>
      </c>
      <c r="P714">
        <v>59</v>
      </c>
      <c r="Q714" t="s">
        <v>7784</v>
      </c>
      <c r="R714" t="s">
        <v>7774</v>
      </c>
      <c r="S714" t="s">
        <v>7284</v>
      </c>
      <c r="V714">
        <v>12.7</v>
      </c>
      <c r="W714" t="s">
        <v>7983</v>
      </c>
      <c r="X714">
        <v>1.9</v>
      </c>
      <c r="Y714" t="s">
        <v>7774</v>
      </c>
      <c r="Z714" t="s">
        <v>7786</v>
      </c>
      <c r="AA714" t="s">
        <v>7774</v>
      </c>
      <c r="AB714">
        <v>10</v>
      </c>
      <c r="AC714">
        <v>10</v>
      </c>
      <c r="AD714">
        <v>15</v>
      </c>
      <c r="AE714" t="s">
        <v>5683</v>
      </c>
      <c r="AF714">
        <v>42.756959160000001</v>
      </c>
      <c r="AG714">
        <v>-82.032204579999998</v>
      </c>
      <c r="AH714">
        <v>204.7</v>
      </c>
      <c r="AI714">
        <v>290</v>
      </c>
      <c r="AK714">
        <v>15</v>
      </c>
      <c r="AL714">
        <v>986</v>
      </c>
      <c r="AM714">
        <v>1.5089999999999999</v>
      </c>
      <c r="AO714">
        <v>4835</v>
      </c>
      <c r="AP714">
        <v>4836</v>
      </c>
      <c r="AS714">
        <v>1.24</v>
      </c>
      <c r="AT714">
        <v>1.24</v>
      </c>
      <c r="AV714">
        <v>4.9000000000000004</v>
      </c>
      <c r="AW714">
        <v>4.9000000000000004</v>
      </c>
      <c r="BC714">
        <v>1.44</v>
      </c>
      <c r="BD714">
        <v>12</v>
      </c>
      <c r="BE714" t="s">
        <v>2655</v>
      </c>
      <c r="BF714" t="s">
        <v>5494</v>
      </c>
      <c r="BG714">
        <v>713</v>
      </c>
      <c r="BH714" t="s">
        <v>5753</v>
      </c>
      <c r="BI714" t="s">
        <v>7773</v>
      </c>
      <c r="BJ714">
        <v>713</v>
      </c>
      <c r="BK714">
        <v>3860</v>
      </c>
      <c r="BL714">
        <v>1155</v>
      </c>
      <c r="BM714">
        <v>59</v>
      </c>
      <c r="BR714">
        <v>30</v>
      </c>
      <c r="BS714">
        <v>0.28999999999999998</v>
      </c>
      <c r="BT714">
        <v>0.25</v>
      </c>
      <c r="BU714">
        <v>0.26</v>
      </c>
      <c r="BV714">
        <v>42.756959160000001</v>
      </c>
      <c r="BW714">
        <v>-82.032204579999998</v>
      </c>
      <c r="BX714">
        <v>4734342.648</v>
      </c>
      <c r="BY714">
        <v>204.74</v>
      </c>
      <c r="BZ714">
        <v>174.1</v>
      </c>
      <c r="CA714" t="s">
        <v>7704</v>
      </c>
      <c r="CB714">
        <v>7</v>
      </c>
      <c r="CC714">
        <v>24</v>
      </c>
      <c r="CD714">
        <v>27</v>
      </c>
      <c r="CE714">
        <v>27</v>
      </c>
      <c r="CF714" t="s">
        <v>5677</v>
      </c>
      <c r="CG714">
        <v>414</v>
      </c>
      <c r="CH714" t="s">
        <v>3290</v>
      </c>
      <c r="CI714" t="s">
        <v>7332</v>
      </c>
      <c r="CJ714">
        <v>12.7</v>
      </c>
      <c r="CK714">
        <v>1.7</v>
      </c>
    </row>
    <row r="715" spans="1:89" x14ac:dyDescent="0.35">
      <c r="A715" t="s">
        <v>5495</v>
      </c>
      <c r="B715">
        <v>714</v>
      </c>
      <c r="C715" t="s">
        <v>7778</v>
      </c>
      <c r="D715">
        <v>1154</v>
      </c>
      <c r="E715">
        <v>3520.308</v>
      </c>
      <c r="F715">
        <v>10</v>
      </c>
      <c r="G715" t="s">
        <v>7782</v>
      </c>
      <c r="H715" t="s">
        <v>7773</v>
      </c>
      <c r="I715" t="s">
        <v>5753</v>
      </c>
      <c r="J715">
        <v>14</v>
      </c>
      <c r="K715">
        <v>1.76</v>
      </c>
      <c r="L715">
        <v>13</v>
      </c>
      <c r="M715">
        <v>13</v>
      </c>
      <c r="N715" t="s">
        <v>7407</v>
      </c>
      <c r="P715">
        <v>59</v>
      </c>
      <c r="Q715" t="s">
        <v>7784</v>
      </c>
      <c r="R715" t="s">
        <v>7774</v>
      </c>
      <c r="S715" t="s">
        <v>7284</v>
      </c>
      <c r="V715">
        <v>12.7</v>
      </c>
      <c r="W715" t="s">
        <v>7983</v>
      </c>
      <c r="X715">
        <v>1.9</v>
      </c>
      <c r="Y715" t="s">
        <v>7774</v>
      </c>
      <c r="Z715" t="s">
        <v>7788</v>
      </c>
      <c r="AA715" t="s">
        <v>7774</v>
      </c>
      <c r="AB715">
        <v>10</v>
      </c>
      <c r="AC715">
        <v>10</v>
      </c>
      <c r="AD715">
        <v>12</v>
      </c>
      <c r="AE715" t="s">
        <v>5683</v>
      </c>
      <c r="AF715">
        <v>42.756958820000001</v>
      </c>
      <c r="AG715">
        <v>-82.032204609999994</v>
      </c>
      <c r="AH715">
        <v>204.7</v>
      </c>
      <c r="AI715">
        <v>290</v>
      </c>
      <c r="AK715">
        <v>15</v>
      </c>
      <c r="AL715">
        <v>986</v>
      </c>
      <c r="AM715">
        <v>1.5469999999999999</v>
      </c>
      <c r="AO715">
        <v>4831</v>
      </c>
      <c r="AP715">
        <v>4833</v>
      </c>
      <c r="AS715">
        <v>1.24</v>
      </c>
      <c r="AT715">
        <v>1.23</v>
      </c>
      <c r="AV715">
        <v>4.9000000000000004</v>
      </c>
      <c r="AW715">
        <v>4.9000000000000004</v>
      </c>
      <c r="BC715">
        <v>1.76</v>
      </c>
      <c r="BD715">
        <v>13</v>
      </c>
      <c r="BE715" t="s">
        <v>2656</v>
      </c>
      <c r="BF715" t="s">
        <v>5495</v>
      </c>
      <c r="BG715">
        <v>714</v>
      </c>
      <c r="BH715" t="s">
        <v>5753</v>
      </c>
      <c r="BI715" t="s">
        <v>7773</v>
      </c>
      <c r="BJ715">
        <v>714</v>
      </c>
      <c r="BK715">
        <v>3860</v>
      </c>
      <c r="BL715">
        <v>1155</v>
      </c>
      <c r="BM715">
        <v>59</v>
      </c>
      <c r="BR715">
        <v>30</v>
      </c>
      <c r="BS715">
        <v>0.28999999999999998</v>
      </c>
      <c r="BT715">
        <v>0.26</v>
      </c>
      <c r="BU715">
        <v>0.26</v>
      </c>
      <c r="BV715">
        <v>42.756958820000001</v>
      </c>
      <c r="BW715">
        <v>-82.032204609999994</v>
      </c>
      <c r="BX715">
        <v>4734342.6100000003</v>
      </c>
      <c r="BY715">
        <v>204.739</v>
      </c>
      <c r="BZ715">
        <v>174.7</v>
      </c>
      <c r="CA715" t="s">
        <v>7705</v>
      </c>
      <c r="CB715">
        <v>7</v>
      </c>
      <c r="CC715">
        <v>24</v>
      </c>
      <c r="CD715">
        <v>27</v>
      </c>
      <c r="CE715">
        <v>27</v>
      </c>
      <c r="CF715" t="s">
        <v>5677</v>
      </c>
      <c r="CG715">
        <v>414</v>
      </c>
      <c r="CH715" t="s">
        <v>3290</v>
      </c>
      <c r="CI715" t="s">
        <v>7332</v>
      </c>
      <c r="CJ715">
        <v>12.7</v>
      </c>
      <c r="CK715">
        <v>2</v>
      </c>
    </row>
    <row r="716" spans="1:89" hidden="1" x14ac:dyDescent="0.35">
      <c r="A716" t="s">
        <v>5495</v>
      </c>
      <c r="B716">
        <v>715</v>
      </c>
      <c r="C716" t="s">
        <v>7778</v>
      </c>
      <c r="D716">
        <v>1155</v>
      </c>
      <c r="E716">
        <v>3520.3290000000002</v>
      </c>
      <c r="F716">
        <v>10</v>
      </c>
      <c r="G716" t="s">
        <v>7782</v>
      </c>
      <c r="H716" t="s">
        <v>7773</v>
      </c>
      <c r="I716" t="s">
        <v>7852</v>
      </c>
      <c r="J716">
        <v>14</v>
      </c>
      <c r="K716">
        <v>1.76</v>
      </c>
      <c r="L716">
        <v>357</v>
      </c>
      <c r="M716">
        <v>32</v>
      </c>
      <c r="N716" t="s">
        <v>7697</v>
      </c>
      <c r="P716">
        <v>59</v>
      </c>
      <c r="Q716" t="s">
        <v>7784</v>
      </c>
      <c r="R716" t="s">
        <v>7774</v>
      </c>
      <c r="S716" t="s">
        <v>7284</v>
      </c>
      <c r="V716">
        <v>12.7</v>
      </c>
      <c r="W716" t="s">
        <v>7983</v>
      </c>
      <c r="X716">
        <v>1.9</v>
      </c>
      <c r="Y716" t="s">
        <v>7774</v>
      </c>
      <c r="Z716" t="s">
        <v>7879</v>
      </c>
      <c r="AA716" t="s">
        <v>7774</v>
      </c>
      <c r="AB716">
        <v>10</v>
      </c>
      <c r="AE716" t="s">
        <v>5683</v>
      </c>
      <c r="AF716">
        <v>42.756960169999999</v>
      </c>
      <c r="AG716">
        <v>-82.032204489999998</v>
      </c>
      <c r="AH716">
        <v>204.7</v>
      </c>
      <c r="AI716">
        <v>290</v>
      </c>
      <c r="AK716">
        <v>15</v>
      </c>
      <c r="AL716">
        <v>986</v>
      </c>
      <c r="AM716">
        <v>1.3959999999999999</v>
      </c>
      <c r="AO716">
        <v>4565</v>
      </c>
      <c r="AP716">
        <v>4388</v>
      </c>
      <c r="AS716">
        <v>1.1200000000000001</v>
      </c>
      <c r="AT716">
        <v>1.17</v>
      </c>
      <c r="AV716">
        <v>4.45</v>
      </c>
      <c r="AW716">
        <v>4.63</v>
      </c>
      <c r="BC716">
        <v>0.92</v>
      </c>
      <c r="BD716">
        <v>357</v>
      </c>
      <c r="BE716" t="s">
        <v>8751</v>
      </c>
      <c r="BF716" t="s">
        <v>5495</v>
      </c>
      <c r="BG716">
        <v>715</v>
      </c>
      <c r="BH716" t="s">
        <v>7852</v>
      </c>
      <c r="BI716" t="s">
        <v>7773</v>
      </c>
      <c r="BJ716">
        <v>715</v>
      </c>
      <c r="BK716">
        <v>3860</v>
      </c>
      <c r="BL716">
        <v>1155</v>
      </c>
      <c r="BM716">
        <v>59</v>
      </c>
      <c r="BN716" t="s">
        <v>8660</v>
      </c>
      <c r="BR716">
        <v>26</v>
      </c>
      <c r="BS716">
        <v>0.33</v>
      </c>
      <c r="BT716">
        <v>0.28000000000000003</v>
      </c>
      <c r="BU716">
        <v>0.27</v>
      </c>
      <c r="BV716">
        <v>42.756960169999999</v>
      </c>
      <c r="BW716">
        <v>-82.032204489999998</v>
      </c>
      <c r="BX716">
        <v>4734342.76</v>
      </c>
      <c r="BY716">
        <v>204.744</v>
      </c>
      <c r="BZ716">
        <v>168.5</v>
      </c>
      <c r="CA716" t="s">
        <v>7688</v>
      </c>
      <c r="CB716">
        <v>7</v>
      </c>
      <c r="CC716">
        <v>20</v>
      </c>
      <c r="CD716">
        <v>24</v>
      </c>
      <c r="CE716">
        <v>25</v>
      </c>
      <c r="CF716" t="s">
        <v>5677</v>
      </c>
      <c r="CG716">
        <v>414</v>
      </c>
      <c r="CH716" t="s">
        <v>5823</v>
      </c>
      <c r="CI716" t="s">
        <v>8661</v>
      </c>
      <c r="CJ716">
        <v>12.7</v>
      </c>
    </row>
    <row r="717" spans="1:89" x14ac:dyDescent="0.35">
      <c r="A717" t="s">
        <v>5496</v>
      </c>
      <c r="B717">
        <v>716</v>
      </c>
      <c r="C717" t="s">
        <v>7778</v>
      </c>
      <c r="D717">
        <v>1157</v>
      </c>
      <c r="E717">
        <v>3520.3510000000001</v>
      </c>
      <c r="F717">
        <v>10</v>
      </c>
      <c r="G717" t="s">
        <v>7782</v>
      </c>
      <c r="H717" t="s">
        <v>7773</v>
      </c>
      <c r="I717" t="s">
        <v>5753</v>
      </c>
      <c r="J717">
        <v>11</v>
      </c>
      <c r="K717">
        <v>1.42</v>
      </c>
      <c r="L717">
        <v>14</v>
      </c>
      <c r="M717">
        <v>18</v>
      </c>
      <c r="N717" t="s">
        <v>7491</v>
      </c>
      <c r="P717">
        <v>59</v>
      </c>
      <c r="Q717" t="s">
        <v>7784</v>
      </c>
      <c r="R717" t="s">
        <v>7774</v>
      </c>
      <c r="S717" t="s">
        <v>7284</v>
      </c>
      <c r="V717">
        <v>12.7</v>
      </c>
      <c r="W717" t="s">
        <v>7983</v>
      </c>
      <c r="X717">
        <v>2</v>
      </c>
      <c r="Y717" t="s">
        <v>7774</v>
      </c>
      <c r="Z717" t="s">
        <v>7788</v>
      </c>
      <c r="AA717" t="s">
        <v>7774</v>
      </c>
      <c r="AB717">
        <v>10</v>
      </c>
      <c r="AC717">
        <v>10</v>
      </c>
      <c r="AD717">
        <v>12</v>
      </c>
      <c r="AE717" t="s">
        <v>5683</v>
      </c>
      <c r="AF717">
        <v>42.756958439999998</v>
      </c>
      <c r="AG717">
        <v>-82.032204640000003</v>
      </c>
      <c r="AH717">
        <v>204.7</v>
      </c>
      <c r="AI717">
        <v>290</v>
      </c>
      <c r="AK717">
        <v>15</v>
      </c>
      <c r="AL717">
        <v>986</v>
      </c>
      <c r="AM717">
        <v>1.59</v>
      </c>
      <c r="AO717">
        <v>4832</v>
      </c>
      <c r="AP717">
        <v>4833</v>
      </c>
      <c r="AS717">
        <v>1.24</v>
      </c>
      <c r="AT717">
        <v>1.24</v>
      </c>
      <c r="AV717">
        <v>4.9000000000000004</v>
      </c>
      <c r="AW717">
        <v>4.9000000000000004</v>
      </c>
      <c r="BC717">
        <v>1.42</v>
      </c>
      <c r="BD717">
        <v>14</v>
      </c>
      <c r="BE717" t="s">
        <v>2657</v>
      </c>
      <c r="BF717" t="s">
        <v>5496</v>
      </c>
      <c r="BG717">
        <v>716</v>
      </c>
      <c r="BH717" t="s">
        <v>5753</v>
      </c>
      <c r="BI717" t="s">
        <v>7773</v>
      </c>
      <c r="BJ717">
        <v>716</v>
      </c>
      <c r="BK717">
        <v>3860</v>
      </c>
      <c r="BL717">
        <v>1155</v>
      </c>
      <c r="BM717">
        <v>59</v>
      </c>
      <c r="BR717">
        <v>30</v>
      </c>
      <c r="BS717">
        <v>0.28999999999999998</v>
      </c>
      <c r="BT717">
        <v>0.26</v>
      </c>
      <c r="BU717">
        <v>0.26</v>
      </c>
      <c r="BV717">
        <v>42.756958439999998</v>
      </c>
      <c r="BW717">
        <v>-82.032204640000003</v>
      </c>
      <c r="BX717">
        <v>4734342.568</v>
      </c>
      <c r="BY717">
        <v>204.738</v>
      </c>
      <c r="BZ717">
        <v>168.5</v>
      </c>
      <c r="CA717" t="s">
        <v>7688</v>
      </c>
      <c r="CB717">
        <v>7</v>
      </c>
      <c r="CC717">
        <v>24</v>
      </c>
      <c r="CD717">
        <v>27</v>
      </c>
      <c r="CE717">
        <v>27</v>
      </c>
      <c r="CF717" t="s">
        <v>5677</v>
      </c>
      <c r="CG717">
        <v>414</v>
      </c>
      <c r="CH717" t="s">
        <v>3290</v>
      </c>
      <c r="CI717" t="s">
        <v>7332</v>
      </c>
      <c r="CJ717">
        <v>12.7</v>
      </c>
      <c r="CK717">
        <v>2.1</v>
      </c>
    </row>
    <row r="718" spans="1:89" x14ac:dyDescent="0.35">
      <c r="A718" t="s">
        <v>5498</v>
      </c>
      <c r="B718">
        <v>717</v>
      </c>
      <c r="C718" t="s">
        <v>7778</v>
      </c>
      <c r="D718">
        <v>1158</v>
      </c>
      <c r="E718">
        <v>3520.4140000000002</v>
      </c>
      <c r="F718">
        <v>10</v>
      </c>
      <c r="G718" t="s">
        <v>7782</v>
      </c>
      <c r="H718" t="s">
        <v>7773</v>
      </c>
      <c r="I718" t="s">
        <v>5753</v>
      </c>
      <c r="J718">
        <v>12</v>
      </c>
      <c r="K718">
        <v>1.47</v>
      </c>
      <c r="L718">
        <v>12</v>
      </c>
      <c r="M718">
        <v>10</v>
      </c>
      <c r="N718" t="s">
        <v>7989</v>
      </c>
      <c r="P718">
        <v>59</v>
      </c>
      <c r="Q718" t="s">
        <v>7784</v>
      </c>
      <c r="R718" t="s">
        <v>7774</v>
      </c>
      <c r="S718" t="s">
        <v>7284</v>
      </c>
      <c r="V718">
        <v>12.7</v>
      </c>
      <c r="W718" t="s">
        <v>7983</v>
      </c>
      <c r="X718">
        <v>2</v>
      </c>
      <c r="Y718" t="s">
        <v>7774</v>
      </c>
      <c r="Z718" t="s">
        <v>7789</v>
      </c>
      <c r="AA718" t="s">
        <v>7774</v>
      </c>
      <c r="AE718" t="s">
        <v>5678</v>
      </c>
      <c r="AF718">
        <v>42.75695786</v>
      </c>
      <c r="AG718">
        <v>-82.03220469</v>
      </c>
      <c r="AH718">
        <v>204.7</v>
      </c>
      <c r="AI718">
        <v>290</v>
      </c>
      <c r="AK718">
        <v>15</v>
      </c>
      <c r="AL718">
        <v>986</v>
      </c>
      <c r="AM718">
        <v>1.6539999999999999</v>
      </c>
      <c r="AO718">
        <v>4834</v>
      </c>
      <c r="AP718">
        <v>4835</v>
      </c>
      <c r="AS718">
        <v>1.24</v>
      </c>
      <c r="AT718">
        <v>1.24</v>
      </c>
      <c r="AV718">
        <v>4.9000000000000004</v>
      </c>
      <c r="AW718">
        <v>4.9000000000000004</v>
      </c>
      <c r="BC718">
        <v>1.47</v>
      </c>
      <c r="BD718">
        <v>12</v>
      </c>
      <c r="BE718" t="s">
        <v>2659</v>
      </c>
      <c r="BF718" t="s">
        <v>5498</v>
      </c>
      <c r="BG718">
        <v>717</v>
      </c>
      <c r="BH718" t="s">
        <v>5753</v>
      </c>
      <c r="BI718" t="s">
        <v>7773</v>
      </c>
      <c r="BJ718">
        <v>717</v>
      </c>
      <c r="BK718">
        <v>3860</v>
      </c>
      <c r="BL718">
        <v>1155</v>
      </c>
      <c r="BM718">
        <v>59</v>
      </c>
      <c r="BR718">
        <v>30</v>
      </c>
      <c r="BS718">
        <v>0.28999999999999998</v>
      </c>
      <c r="BT718">
        <v>0.25</v>
      </c>
      <c r="BU718">
        <v>0.26</v>
      </c>
      <c r="BV718">
        <v>42.75695786</v>
      </c>
      <c r="BW718">
        <v>-82.03220469</v>
      </c>
      <c r="BX718">
        <v>4734342.5029999996</v>
      </c>
      <c r="BY718">
        <v>204.73599999999999</v>
      </c>
      <c r="BZ718">
        <v>177.3</v>
      </c>
      <c r="CA718" t="s">
        <v>7407</v>
      </c>
      <c r="CB718">
        <v>7</v>
      </c>
      <c r="CC718">
        <v>24</v>
      </c>
      <c r="CD718">
        <v>27</v>
      </c>
      <c r="CE718">
        <v>27</v>
      </c>
      <c r="CF718" t="s">
        <v>5677</v>
      </c>
      <c r="CG718">
        <v>414</v>
      </c>
      <c r="CH718" t="s">
        <v>3290</v>
      </c>
      <c r="CI718" t="s">
        <v>7332</v>
      </c>
      <c r="CJ718">
        <v>12.7</v>
      </c>
      <c r="CK718">
        <v>2</v>
      </c>
    </row>
    <row r="719" spans="1:89" x14ac:dyDescent="0.35">
      <c r="A719" t="s">
        <v>5499</v>
      </c>
      <c r="B719">
        <v>718</v>
      </c>
      <c r="C719" t="s">
        <v>7778</v>
      </c>
      <c r="D719">
        <v>1159</v>
      </c>
      <c r="E719">
        <v>3520.4720000000002</v>
      </c>
      <c r="F719">
        <v>10</v>
      </c>
      <c r="G719" t="s">
        <v>7782</v>
      </c>
      <c r="H719" t="s">
        <v>7773</v>
      </c>
      <c r="I719" t="s">
        <v>5753</v>
      </c>
      <c r="J719">
        <v>12</v>
      </c>
      <c r="K719">
        <v>1.47</v>
      </c>
      <c r="L719">
        <v>30</v>
      </c>
      <c r="M719">
        <v>17</v>
      </c>
      <c r="N719" t="s">
        <v>7407</v>
      </c>
      <c r="P719">
        <v>59</v>
      </c>
      <c r="Q719" t="s">
        <v>7784</v>
      </c>
      <c r="R719" t="s">
        <v>7774</v>
      </c>
      <c r="S719" t="s">
        <v>7284</v>
      </c>
      <c r="V719">
        <v>12.7</v>
      </c>
      <c r="W719" t="s">
        <v>7983</v>
      </c>
      <c r="X719">
        <v>1.9</v>
      </c>
      <c r="Y719" t="s">
        <v>7774</v>
      </c>
      <c r="Z719" t="s">
        <v>7788</v>
      </c>
      <c r="AA719" t="s">
        <v>7774</v>
      </c>
      <c r="AB719">
        <v>10</v>
      </c>
      <c r="AC719">
        <v>10</v>
      </c>
      <c r="AD719">
        <v>12</v>
      </c>
      <c r="AE719" t="s">
        <v>5683</v>
      </c>
      <c r="AF719">
        <v>42.756957419999999</v>
      </c>
      <c r="AG719">
        <v>-82.032204730000004</v>
      </c>
      <c r="AH719">
        <v>204.7</v>
      </c>
      <c r="AI719">
        <v>290</v>
      </c>
      <c r="AK719">
        <v>15</v>
      </c>
      <c r="AL719">
        <v>986</v>
      </c>
      <c r="AM719">
        <v>1.7030000000000001</v>
      </c>
      <c r="AO719">
        <v>4796</v>
      </c>
      <c r="AP719">
        <v>4804</v>
      </c>
      <c r="AS719">
        <v>1.23</v>
      </c>
      <c r="AT719">
        <v>1.23</v>
      </c>
      <c r="AV719">
        <v>4.87</v>
      </c>
      <c r="AW719">
        <v>4.8600000000000003</v>
      </c>
      <c r="BC719">
        <v>1.47</v>
      </c>
      <c r="BD719">
        <v>30</v>
      </c>
      <c r="BE719" t="s">
        <v>2660</v>
      </c>
      <c r="BF719" t="s">
        <v>5499</v>
      </c>
      <c r="BG719">
        <v>718</v>
      </c>
      <c r="BH719" t="s">
        <v>5753</v>
      </c>
      <c r="BI719" t="s">
        <v>7773</v>
      </c>
      <c r="BJ719">
        <v>718</v>
      </c>
      <c r="BK719">
        <v>3860</v>
      </c>
      <c r="BL719">
        <v>1155</v>
      </c>
      <c r="BM719">
        <v>59</v>
      </c>
      <c r="BR719">
        <v>29</v>
      </c>
      <c r="BS719">
        <v>0.28999999999999998</v>
      </c>
      <c r="BT719">
        <v>0.26</v>
      </c>
      <c r="BU719">
        <v>0.26</v>
      </c>
      <c r="BV719">
        <v>42.756957419999999</v>
      </c>
      <c r="BW719">
        <v>-82.032204730000004</v>
      </c>
      <c r="BX719">
        <v>4734342.4539999999</v>
      </c>
      <c r="BY719">
        <v>204.73500000000001</v>
      </c>
      <c r="BZ719">
        <v>173.7</v>
      </c>
      <c r="CA719" t="s">
        <v>7706</v>
      </c>
      <c r="CB719">
        <v>7</v>
      </c>
      <c r="CC719">
        <v>24</v>
      </c>
      <c r="CD719">
        <v>26</v>
      </c>
      <c r="CE719">
        <v>26</v>
      </c>
      <c r="CF719" t="s">
        <v>5677</v>
      </c>
      <c r="CG719">
        <v>414</v>
      </c>
      <c r="CH719" t="s">
        <v>3290</v>
      </c>
      <c r="CI719" t="s">
        <v>7332</v>
      </c>
      <c r="CJ719">
        <v>12.7</v>
      </c>
      <c r="CK719">
        <v>1.9</v>
      </c>
    </row>
    <row r="720" spans="1:89" x14ac:dyDescent="0.35">
      <c r="A720" t="s">
        <v>5500</v>
      </c>
      <c r="B720">
        <v>719</v>
      </c>
      <c r="C720" t="s">
        <v>7778</v>
      </c>
      <c r="D720">
        <v>1160</v>
      </c>
      <c r="E720">
        <v>3520.4969999999998</v>
      </c>
      <c r="F720">
        <v>10</v>
      </c>
      <c r="G720" t="s">
        <v>7782</v>
      </c>
      <c r="H720" t="s">
        <v>7773</v>
      </c>
      <c r="I720" t="s">
        <v>5753</v>
      </c>
      <c r="J720">
        <v>13</v>
      </c>
      <c r="K720">
        <v>1.66</v>
      </c>
      <c r="L720">
        <v>19</v>
      </c>
      <c r="M720">
        <v>12</v>
      </c>
      <c r="N720" t="s">
        <v>7407</v>
      </c>
      <c r="P720">
        <v>59</v>
      </c>
      <c r="Q720" t="s">
        <v>7784</v>
      </c>
      <c r="R720" t="s">
        <v>7774</v>
      </c>
      <c r="S720" t="s">
        <v>7284</v>
      </c>
      <c r="V720">
        <v>12.7</v>
      </c>
      <c r="W720" t="s">
        <v>7983</v>
      </c>
      <c r="X720">
        <v>1.9</v>
      </c>
      <c r="Y720" t="s">
        <v>7774</v>
      </c>
      <c r="Z720" t="s">
        <v>7783</v>
      </c>
      <c r="AA720" t="s">
        <v>7774</v>
      </c>
      <c r="AE720" t="s">
        <v>5678</v>
      </c>
      <c r="AF720">
        <v>42.756957139999997</v>
      </c>
      <c r="AG720">
        <v>-82.032204750000005</v>
      </c>
      <c r="AH720">
        <v>204.7</v>
      </c>
      <c r="AI720">
        <v>290</v>
      </c>
      <c r="AK720">
        <v>15</v>
      </c>
      <c r="AL720">
        <v>986</v>
      </c>
      <c r="AM720">
        <v>1.734</v>
      </c>
      <c r="AO720">
        <v>4820</v>
      </c>
      <c r="AP720">
        <v>4823</v>
      </c>
      <c r="AS720">
        <v>1.23</v>
      </c>
      <c r="AT720">
        <v>1.23</v>
      </c>
      <c r="AV720">
        <v>4.8899999999999997</v>
      </c>
      <c r="AW720">
        <v>4.8899999999999997</v>
      </c>
      <c r="BC720">
        <v>1.66</v>
      </c>
      <c r="BD720">
        <v>19</v>
      </c>
      <c r="BE720" t="s">
        <v>2661</v>
      </c>
      <c r="BF720" t="s">
        <v>5500</v>
      </c>
      <c r="BG720">
        <v>719</v>
      </c>
      <c r="BH720" t="s">
        <v>5753</v>
      </c>
      <c r="BI720" t="s">
        <v>7773</v>
      </c>
      <c r="BJ720">
        <v>719</v>
      </c>
      <c r="BK720">
        <v>3860</v>
      </c>
      <c r="BL720">
        <v>1155</v>
      </c>
      <c r="BM720">
        <v>59</v>
      </c>
      <c r="BR720">
        <v>30</v>
      </c>
      <c r="BS720">
        <v>0.28999999999999998</v>
      </c>
      <c r="BT720">
        <v>0.26</v>
      </c>
      <c r="BU720">
        <v>0.26</v>
      </c>
      <c r="BV720">
        <v>42.756957139999997</v>
      </c>
      <c r="BW720">
        <v>-82.032204750000005</v>
      </c>
      <c r="BX720">
        <v>4734342.4239999996</v>
      </c>
      <c r="BY720">
        <v>204.73400000000001</v>
      </c>
      <c r="BZ720">
        <v>174.9</v>
      </c>
      <c r="CA720" t="s">
        <v>7697</v>
      </c>
      <c r="CB720">
        <v>7</v>
      </c>
      <c r="CC720">
        <v>24</v>
      </c>
      <c r="CD720">
        <v>27</v>
      </c>
      <c r="CE720">
        <v>27</v>
      </c>
      <c r="CF720" t="s">
        <v>5677</v>
      </c>
      <c r="CG720">
        <v>414</v>
      </c>
      <c r="CH720" t="s">
        <v>3290</v>
      </c>
      <c r="CI720" t="s">
        <v>7332</v>
      </c>
      <c r="CJ720">
        <v>12.7</v>
      </c>
      <c r="CK720">
        <v>1.9</v>
      </c>
    </row>
    <row r="721" spans="1:89" x14ac:dyDescent="0.35">
      <c r="A721" t="s">
        <v>5501</v>
      </c>
      <c r="B721">
        <v>720</v>
      </c>
      <c r="C721" t="s">
        <v>7778</v>
      </c>
      <c r="D721">
        <v>1161</v>
      </c>
      <c r="E721">
        <v>3520.5340000000001</v>
      </c>
      <c r="F721">
        <v>10</v>
      </c>
      <c r="G721" t="s">
        <v>7782</v>
      </c>
      <c r="H721" t="s">
        <v>7773</v>
      </c>
      <c r="I721" t="s">
        <v>5753</v>
      </c>
      <c r="J721">
        <v>10</v>
      </c>
      <c r="K721">
        <v>1.25</v>
      </c>
      <c r="L721">
        <v>7</v>
      </c>
      <c r="M721">
        <v>10</v>
      </c>
      <c r="N721" t="s">
        <v>7407</v>
      </c>
      <c r="Q721" t="s">
        <v>7784</v>
      </c>
      <c r="R721" t="s">
        <v>7774</v>
      </c>
      <c r="S721" t="s">
        <v>7284</v>
      </c>
      <c r="V721">
        <v>12.7</v>
      </c>
      <c r="W721" t="s">
        <v>7983</v>
      </c>
      <c r="X721">
        <v>1.9</v>
      </c>
      <c r="Y721" t="s">
        <v>7774</v>
      </c>
      <c r="Z721" t="s">
        <v>7789</v>
      </c>
      <c r="AA721" t="s">
        <v>7774</v>
      </c>
      <c r="AE721" t="s">
        <v>5859</v>
      </c>
      <c r="AF721">
        <v>42.756956760000001</v>
      </c>
      <c r="AG721">
        <v>-82.032204780000001</v>
      </c>
      <c r="AH721">
        <v>204.7</v>
      </c>
      <c r="AI721">
        <v>290</v>
      </c>
      <c r="AK721">
        <v>15</v>
      </c>
      <c r="AL721">
        <v>986</v>
      </c>
      <c r="AM721">
        <v>1.776</v>
      </c>
      <c r="AO721">
        <v>4840</v>
      </c>
      <c r="AP721">
        <v>4840</v>
      </c>
      <c r="AS721">
        <v>1.24</v>
      </c>
      <c r="AT721">
        <v>1.24</v>
      </c>
      <c r="AV721">
        <v>4.91</v>
      </c>
      <c r="AW721">
        <v>4.91</v>
      </c>
      <c r="BC721">
        <v>1.25</v>
      </c>
      <c r="BD721">
        <v>7</v>
      </c>
      <c r="BE721" t="s">
        <v>2662</v>
      </c>
      <c r="BF721" t="s">
        <v>5501</v>
      </c>
      <c r="BG721">
        <v>720</v>
      </c>
      <c r="BH721" t="s">
        <v>5753</v>
      </c>
      <c r="BI721" t="s">
        <v>7773</v>
      </c>
      <c r="BJ721">
        <v>720</v>
      </c>
      <c r="BK721">
        <v>3860</v>
      </c>
      <c r="BT721">
        <v>0.25</v>
      </c>
      <c r="BU721">
        <v>0.25</v>
      </c>
      <c r="BV721">
        <v>42.756956760000001</v>
      </c>
      <c r="BW721">
        <v>-82.032204780000001</v>
      </c>
      <c r="BX721">
        <v>4734342.3820000002</v>
      </c>
      <c r="BY721">
        <v>204.733</v>
      </c>
      <c r="BZ721">
        <v>175.3</v>
      </c>
      <c r="CA721" t="s">
        <v>7692</v>
      </c>
      <c r="CB721">
        <v>7</v>
      </c>
      <c r="CD721">
        <v>27</v>
      </c>
      <c r="CE721">
        <v>27</v>
      </c>
      <c r="CF721" t="s">
        <v>5677</v>
      </c>
      <c r="CG721">
        <v>414</v>
      </c>
      <c r="CH721" t="s">
        <v>3290</v>
      </c>
      <c r="CI721" t="s">
        <v>7332</v>
      </c>
      <c r="CJ721">
        <v>12.7</v>
      </c>
      <c r="CK721">
        <v>1.9</v>
      </c>
    </row>
    <row r="722" spans="1:89" x14ac:dyDescent="0.35">
      <c r="A722" t="s">
        <v>5502</v>
      </c>
      <c r="B722">
        <v>721</v>
      </c>
      <c r="C722" t="s">
        <v>7778</v>
      </c>
      <c r="D722">
        <v>1162</v>
      </c>
      <c r="E722">
        <v>3520.6019999999999</v>
      </c>
      <c r="F722">
        <v>10</v>
      </c>
      <c r="G722" t="s">
        <v>7782</v>
      </c>
      <c r="H722" t="s">
        <v>7773</v>
      </c>
      <c r="I722" t="s">
        <v>5753</v>
      </c>
      <c r="J722">
        <v>12</v>
      </c>
      <c r="K722">
        <v>1.49</v>
      </c>
      <c r="L722">
        <v>17</v>
      </c>
      <c r="M722">
        <v>11</v>
      </c>
      <c r="N722" t="s">
        <v>7407</v>
      </c>
      <c r="Q722" t="s">
        <v>7784</v>
      </c>
      <c r="R722" t="s">
        <v>7774</v>
      </c>
      <c r="S722" t="s">
        <v>7284</v>
      </c>
      <c r="V722">
        <v>12.7</v>
      </c>
      <c r="W722" t="s">
        <v>7983</v>
      </c>
      <c r="X722">
        <v>1.9</v>
      </c>
      <c r="Y722" t="s">
        <v>7774</v>
      </c>
      <c r="Z722" t="s">
        <v>7783</v>
      </c>
      <c r="AA722" t="s">
        <v>7774</v>
      </c>
      <c r="AE722" t="s">
        <v>5678</v>
      </c>
      <c r="AF722">
        <v>42.756956199999998</v>
      </c>
      <c r="AG722">
        <v>-82.032204829999998</v>
      </c>
      <c r="AH722">
        <v>204.7</v>
      </c>
      <c r="AI722">
        <v>290</v>
      </c>
      <c r="AK722">
        <v>15</v>
      </c>
      <c r="AL722">
        <v>986</v>
      </c>
      <c r="AM722">
        <v>1.839</v>
      </c>
      <c r="AO722">
        <v>4825</v>
      </c>
      <c r="AP722">
        <v>4828</v>
      </c>
      <c r="AS722">
        <v>1.23</v>
      </c>
      <c r="AT722">
        <v>1.23</v>
      </c>
      <c r="AV722">
        <v>4.9000000000000004</v>
      </c>
      <c r="AW722">
        <v>4.8899999999999997</v>
      </c>
      <c r="BC722">
        <v>1.49</v>
      </c>
      <c r="BD722">
        <v>17</v>
      </c>
      <c r="BE722" t="s">
        <v>2663</v>
      </c>
      <c r="BF722" t="s">
        <v>5502</v>
      </c>
      <c r="BG722">
        <v>721</v>
      </c>
      <c r="BH722" t="s">
        <v>5753</v>
      </c>
      <c r="BI722" t="s">
        <v>7773</v>
      </c>
      <c r="BJ722">
        <v>721</v>
      </c>
      <c r="BK722">
        <v>3860</v>
      </c>
      <c r="BR722">
        <v>30</v>
      </c>
      <c r="BS722">
        <v>0.28999999999999998</v>
      </c>
      <c r="BT722">
        <v>0.26</v>
      </c>
      <c r="BU722">
        <v>0.26</v>
      </c>
      <c r="BV722">
        <v>42.756956199999998</v>
      </c>
      <c r="BW722">
        <v>-82.032204829999998</v>
      </c>
      <c r="BX722">
        <v>4734342.3190000001</v>
      </c>
      <c r="BY722">
        <v>204.73099999999999</v>
      </c>
      <c r="BZ722">
        <v>174.9</v>
      </c>
      <c r="CA722" t="s">
        <v>7697</v>
      </c>
      <c r="CB722">
        <v>7</v>
      </c>
      <c r="CC722">
        <v>24</v>
      </c>
      <c r="CD722">
        <v>27</v>
      </c>
      <c r="CE722">
        <v>27</v>
      </c>
      <c r="CF722" t="s">
        <v>5677</v>
      </c>
      <c r="CG722">
        <v>414</v>
      </c>
      <c r="CH722" t="s">
        <v>3290</v>
      </c>
      <c r="CI722" t="s">
        <v>7332</v>
      </c>
      <c r="CJ722">
        <v>12.7</v>
      </c>
      <c r="CK722">
        <v>1.8</v>
      </c>
    </row>
    <row r="723" spans="1:89" x14ac:dyDescent="0.35">
      <c r="A723" t="s">
        <v>5503</v>
      </c>
      <c r="B723">
        <v>722</v>
      </c>
      <c r="C723" t="s">
        <v>7778</v>
      </c>
      <c r="D723">
        <v>1163</v>
      </c>
      <c r="E723">
        <v>3520.9549999999999</v>
      </c>
      <c r="F723">
        <v>10</v>
      </c>
      <c r="G723" t="s">
        <v>7782</v>
      </c>
      <c r="H723" t="s">
        <v>7773</v>
      </c>
      <c r="I723" t="s">
        <v>5753</v>
      </c>
      <c r="J723">
        <v>11</v>
      </c>
      <c r="K723">
        <v>1.35</v>
      </c>
      <c r="L723">
        <v>9</v>
      </c>
      <c r="M723">
        <v>9</v>
      </c>
      <c r="N723" t="s">
        <v>7989</v>
      </c>
      <c r="Q723" t="s">
        <v>7784</v>
      </c>
      <c r="R723" t="s">
        <v>7774</v>
      </c>
      <c r="S723" t="s">
        <v>7284</v>
      </c>
      <c r="V723">
        <v>12.7</v>
      </c>
      <c r="W723" t="s">
        <v>7983</v>
      </c>
      <c r="X723">
        <v>1.8</v>
      </c>
      <c r="Y723" t="s">
        <v>7774</v>
      </c>
      <c r="Z723" t="s">
        <v>7789</v>
      </c>
      <c r="AA723" t="s">
        <v>7774</v>
      </c>
      <c r="AE723" t="s">
        <v>5678</v>
      </c>
      <c r="AF723">
        <v>42.756952990000002</v>
      </c>
      <c r="AG723">
        <v>-82.032205099999999</v>
      </c>
      <c r="AH723">
        <v>204.7</v>
      </c>
      <c r="AI723">
        <v>290</v>
      </c>
      <c r="AK723">
        <v>15</v>
      </c>
      <c r="AL723">
        <v>986</v>
      </c>
      <c r="AM723">
        <v>2.1970000000000001</v>
      </c>
      <c r="AO723">
        <v>4838</v>
      </c>
      <c r="AP723">
        <v>4839</v>
      </c>
      <c r="AS723">
        <v>1.24</v>
      </c>
      <c r="AT723">
        <v>1.24</v>
      </c>
      <c r="AV723">
        <v>4.91</v>
      </c>
      <c r="AW723">
        <v>4.91</v>
      </c>
      <c r="BC723">
        <v>1.35</v>
      </c>
      <c r="BD723">
        <v>9</v>
      </c>
      <c r="BE723" t="s">
        <v>2664</v>
      </c>
      <c r="BF723" t="s">
        <v>5503</v>
      </c>
      <c r="BG723">
        <v>722</v>
      </c>
      <c r="BH723" t="s">
        <v>5753</v>
      </c>
      <c r="BI723" t="s">
        <v>7773</v>
      </c>
      <c r="BJ723">
        <v>722</v>
      </c>
      <c r="BK723">
        <v>3860</v>
      </c>
      <c r="BR723">
        <v>30</v>
      </c>
      <c r="BS723">
        <v>0.28999999999999998</v>
      </c>
      <c r="BT723">
        <v>0.25</v>
      </c>
      <c r="BU723">
        <v>0.25</v>
      </c>
      <c r="BV723">
        <v>42.756952990000002</v>
      </c>
      <c r="BW723">
        <v>-82.032205099999999</v>
      </c>
      <c r="BX723">
        <v>4734341.9639999997</v>
      </c>
      <c r="BY723">
        <v>204.721</v>
      </c>
      <c r="BZ723">
        <v>177.8</v>
      </c>
      <c r="CA723" t="s">
        <v>7493</v>
      </c>
      <c r="CB723">
        <v>7</v>
      </c>
      <c r="CC723">
        <v>24</v>
      </c>
      <c r="CD723">
        <v>27</v>
      </c>
      <c r="CE723">
        <v>27</v>
      </c>
      <c r="CF723" t="s">
        <v>5677</v>
      </c>
      <c r="CG723">
        <v>414</v>
      </c>
      <c r="CH723" t="s">
        <v>3290</v>
      </c>
      <c r="CI723" t="s">
        <v>7332</v>
      </c>
      <c r="CJ723">
        <v>12.7</v>
      </c>
      <c r="CK723">
        <v>1.8</v>
      </c>
    </row>
    <row r="724" spans="1:89" x14ac:dyDescent="0.35">
      <c r="A724" t="s">
        <v>5504</v>
      </c>
      <c r="B724">
        <v>723</v>
      </c>
      <c r="C724" t="s">
        <v>7778</v>
      </c>
      <c r="D724">
        <v>1164</v>
      </c>
      <c r="E724">
        <v>3521.3820000000001</v>
      </c>
      <c r="F724">
        <v>10</v>
      </c>
      <c r="G724" t="s">
        <v>7782</v>
      </c>
      <c r="H724" t="s">
        <v>7773</v>
      </c>
      <c r="I724" t="s">
        <v>5753</v>
      </c>
      <c r="J724">
        <v>11</v>
      </c>
      <c r="K724">
        <v>1.38</v>
      </c>
      <c r="L724">
        <v>10</v>
      </c>
      <c r="M724">
        <v>11</v>
      </c>
      <c r="N724" t="s">
        <v>7701</v>
      </c>
      <c r="P724">
        <v>60</v>
      </c>
      <c r="Q724" t="s">
        <v>7784</v>
      </c>
      <c r="R724" t="s">
        <v>7774</v>
      </c>
      <c r="S724" t="s">
        <v>7284</v>
      </c>
      <c r="V724">
        <v>12.7</v>
      </c>
      <c r="W724" t="s">
        <v>7983</v>
      </c>
      <c r="X724">
        <v>1.9</v>
      </c>
      <c r="Y724" t="s">
        <v>7774</v>
      </c>
      <c r="Z724" t="s">
        <v>7789</v>
      </c>
      <c r="AA724" t="s">
        <v>7774</v>
      </c>
      <c r="AE724" t="s">
        <v>5678</v>
      </c>
      <c r="AF724">
        <v>42.756949169999999</v>
      </c>
      <c r="AG724">
        <v>-82.032205419999997</v>
      </c>
      <c r="AH724">
        <v>204.7</v>
      </c>
      <c r="AI724">
        <v>290</v>
      </c>
      <c r="AK724">
        <v>15</v>
      </c>
      <c r="AL724">
        <v>986</v>
      </c>
      <c r="AM724">
        <v>2.6230000000000002</v>
      </c>
      <c r="AO724">
        <v>4837</v>
      </c>
      <c r="AP724">
        <v>4838</v>
      </c>
      <c r="AS724">
        <v>1.24</v>
      </c>
      <c r="AT724">
        <v>1.24</v>
      </c>
      <c r="AV724">
        <v>4.91</v>
      </c>
      <c r="AW724">
        <v>4.9000000000000004</v>
      </c>
      <c r="BC724">
        <v>1.38</v>
      </c>
      <c r="BD724">
        <v>10</v>
      </c>
      <c r="BE724" t="s">
        <v>2665</v>
      </c>
      <c r="BF724" t="s">
        <v>5504</v>
      </c>
      <c r="BG724">
        <v>723</v>
      </c>
      <c r="BH724" t="s">
        <v>5753</v>
      </c>
      <c r="BI724" t="s">
        <v>7773</v>
      </c>
      <c r="BJ724">
        <v>723</v>
      </c>
      <c r="BK724">
        <v>3860</v>
      </c>
      <c r="BL724">
        <v>1165</v>
      </c>
      <c r="BM724">
        <v>60</v>
      </c>
      <c r="BR724">
        <v>30</v>
      </c>
      <c r="BS724">
        <v>0.28999999999999998</v>
      </c>
      <c r="BT724">
        <v>0.25</v>
      </c>
      <c r="BU724">
        <v>0.25</v>
      </c>
      <c r="BV724">
        <v>42.756949169999999</v>
      </c>
      <c r="BW724">
        <v>-82.032205419999997</v>
      </c>
      <c r="BX724">
        <v>4734341.5389999999</v>
      </c>
      <c r="BY724">
        <v>204.709</v>
      </c>
      <c r="BZ724">
        <v>173.7</v>
      </c>
      <c r="CA724" t="s">
        <v>7706</v>
      </c>
      <c r="CB724">
        <v>7</v>
      </c>
      <c r="CC724">
        <v>24</v>
      </c>
      <c r="CD724">
        <v>27</v>
      </c>
      <c r="CE724">
        <v>27</v>
      </c>
      <c r="CF724" t="s">
        <v>5677</v>
      </c>
      <c r="CG724">
        <v>414</v>
      </c>
      <c r="CH724" t="s">
        <v>3290</v>
      </c>
      <c r="CI724" t="s">
        <v>7332</v>
      </c>
      <c r="CJ724">
        <v>12.7</v>
      </c>
      <c r="CK724">
        <v>1.9</v>
      </c>
    </row>
    <row r="725" spans="1:89" hidden="1" x14ac:dyDescent="0.35">
      <c r="A725" t="s">
        <v>5505</v>
      </c>
      <c r="B725">
        <v>724</v>
      </c>
      <c r="C725" t="s">
        <v>7778</v>
      </c>
      <c r="D725">
        <v>1165</v>
      </c>
      <c r="E725">
        <v>3521.424</v>
      </c>
      <c r="F725">
        <v>10</v>
      </c>
      <c r="G725" t="s">
        <v>7782</v>
      </c>
      <c r="H725" t="s">
        <v>7773</v>
      </c>
      <c r="I725" t="s">
        <v>7852</v>
      </c>
      <c r="J725">
        <v>11</v>
      </c>
      <c r="K725">
        <v>1.43</v>
      </c>
      <c r="L725">
        <v>94</v>
      </c>
      <c r="M725">
        <v>29</v>
      </c>
      <c r="N725" t="s">
        <v>7491</v>
      </c>
      <c r="P725">
        <v>60</v>
      </c>
      <c r="Q725" t="s">
        <v>7784</v>
      </c>
      <c r="R725" t="s">
        <v>7774</v>
      </c>
      <c r="S725" t="s">
        <v>7284</v>
      </c>
      <c r="V725">
        <v>12.7</v>
      </c>
      <c r="W725" t="s">
        <v>7983</v>
      </c>
      <c r="X725">
        <v>1.9</v>
      </c>
      <c r="Y725" t="s">
        <v>7774</v>
      </c>
      <c r="Z725" t="s">
        <v>7879</v>
      </c>
      <c r="AA725" t="s">
        <v>7774</v>
      </c>
      <c r="AE725" t="s">
        <v>5939</v>
      </c>
      <c r="AF725">
        <v>42.756949169999999</v>
      </c>
      <c r="AG725">
        <v>-82.032205419999997</v>
      </c>
      <c r="AH725">
        <v>204.7</v>
      </c>
      <c r="AI725">
        <v>290</v>
      </c>
      <c r="AK725">
        <v>15</v>
      </c>
      <c r="AL725">
        <v>986</v>
      </c>
      <c r="AM725">
        <v>2.6230000000000002</v>
      </c>
      <c r="AO725">
        <v>4710</v>
      </c>
      <c r="AP725">
        <v>4656</v>
      </c>
      <c r="AS725">
        <v>1.19</v>
      </c>
      <c r="AT725">
        <v>1.2</v>
      </c>
      <c r="AV725">
        <v>4.72</v>
      </c>
      <c r="AW725">
        <v>4.78</v>
      </c>
      <c r="BC725">
        <v>0.88</v>
      </c>
      <c r="BD725">
        <v>94</v>
      </c>
      <c r="BE725" t="s">
        <v>8752</v>
      </c>
      <c r="BF725" t="s">
        <v>5505</v>
      </c>
      <c r="BG725">
        <v>724</v>
      </c>
      <c r="BH725" t="s">
        <v>7852</v>
      </c>
      <c r="BI725" t="s">
        <v>7773</v>
      </c>
      <c r="BJ725">
        <v>724</v>
      </c>
      <c r="BK725">
        <v>3860</v>
      </c>
      <c r="BL725">
        <v>1165</v>
      </c>
      <c r="BM725">
        <v>60</v>
      </c>
      <c r="BN725" t="s">
        <v>8660</v>
      </c>
      <c r="BR725">
        <v>29</v>
      </c>
      <c r="BS725">
        <v>0.3</v>
      </c>
      <c r="BT725">
        <v>0.26</v>
      </c>
      <c r="BU725">
        <v>0.26</v>
      </c>
      <c r="BV725">
        <v>42.756949169999999</v>
      </c>
      <c r="BW725">
        <v>-82.032205419999997</v>
      </c>
      <c r="BX725">
        <v>4734341.5389999999</v>
      </c>
      <c r="BY725">
        <v>204.709</v>
      </c>
      <c r="BZ725">
        <v>166.1</v>
      </c>
      <c r="CA725" t="s">
        <v>7707</v>
      </c>
      <c r="CB725">
        <v>7</v>
      </c>
      <c r="CC725">
        <v>23</v>
      </c>
      <c r="CD725">
        <v>26</v>
      </c>
      <c r="CE725">
        <v>26</v>
      </c>
      <c r="CF725" t="s">
        <v>5677</v>
      </c>
      <c r="CG725">
        <v>414</v>
      </c>
      <c r="CH725" t="s">
        <v>5823</v>
      </c>
      <c r="CI725" t="s">
        <v>8661</v>
      </c>
      <c r="CJ725">
        <v>12.7</v>
      </c>
    </row>
    <row r="726" spans="1:89" x14ac:dyDescent="0.35">
      <c r="A726" t="s">
        <v>5505</v>
      </c>
      <c r="B726">
        <v>725</v>
      </c>
      <c r="C726" t="s">
        <v>7778</v>
      </c>
      <c r="D726">
        <v>1166</v>
      </c>
      <c r="E726">
        <v>3521.4609999999998</v>
      </c>
      <c r="F726">
        <v>10</v>
      </c>
      <c r="G726" t="s">
        <v>7782</v>
      </c>
      <c r="H726" t="s">
        <v>7773</v>
      </c>
      <c r="I726" t="s">
        <v>5753</v>
      </c>
      <c r="J726">
        <v>11</v>
      </c>
      <c r="K726">
        <v>1.43</v>
      </c>
      <c r="L726">
        <v>20</v>
      </c>
      <c r="M726">
        <v>11</v>
      </c>
      <c r="N726" t="s">
        <v>7688</v>
      </c>
      <c r="P726">
        <v>60</v>
      </c>
      <c r="Q726" t="s">
        <v>7784</v>
      </c>
      <c r="R726" t="s">
        <v>7774</v>
      </c>
      <c r="S726" t="s">
        <v>7284</v>
      </c>
      <c r="V726">
        <v>12.7</v>
      </c>
      <c r="W726" t="s">
        <v>7983</v>
      </c>
      <c r="X726">
        <v>1.9</v>
      </c>
      <c r="Y726" t="s">
        <v>7774</v>
      </c>
      <c r="Z726" t="s">
        <v>7783</v>
      </c>
      <c r="AA726" t="s">
        <v>7774</v>
      </c>
      <c r="AE726" t="s">
        <v>5678</v>
      </c>
      <c r="AF726">
        <v>42.7569485</v>
      </c>
      <c r="AG726">
        <v>-82.032205469999994</v>
      </c>
      <c r="AH726">
        <v>204.7</v>
      </c>
      <c r="AI726">
        <v>290</v>
      </c>
      <c r="AK726">
        <v>15</v>
      </c>
      <c r="AL726">
        <v>986</v>
      </c>
      <c r="AM726">
        <v>2.698</v>
      </c>
      <c r="AO726">
        <v>4822</v>
      </c>
      <c r="AP726">
        <v>4825</v>
      </c>
      <c r="AS726">
        <v>1.23</v>
      </c>
      <c r="AT726">
        <v>1.23</v>
      </c>
      <c r="AV726">
        <v>4.8899999999999997</v>
      </c>
      <c r="AW726">
        <v>4.8899999999999997</v>
      </c>
      <c r="BC726">
        <v>1.43</v>
      </c>
      <c r="BD726">
        <v>20</v>
      </c>
      <c r="BE726" t="s">
        <v>2666</v>
      </c>
      <c r="BF726" t="s">
        <v>5505</v>
      </c>
      <c r="BG726">
        <v>725</v>
      </c>
      <c r="BH726" t="s">
        <v>5753</v>
      </c>
      <c r="BI726" t="s">
        <v>7773</v>
      </c>
      <c r="BJ726">
        <v>725</v>
      </c>
      <c r="BK726">
        <v>3860</v>
      </c>
      <c r="BL726">
        <v>1165</v>
      </c>
      <c r="BM726">
        <v>60</v>
      </c>
      <c r="BR726">
        <v>30</v>
      </c>
      <c r="BS726">
        <v>0.28999999999999998</v>
      </c>
      <c r="BT726">
        <v>0.26</v>
      </c>
      <c r="BU726">
        <v>0.26</v>
      </c>
      <c r="BV726">
        <v>42.7569485</v>
      </c>
      <c r="BW726">
        <v>-82.032205469999994</v>
      </c>
      <c r="BX726">
        <v>4734341.4649999999</v>
      </c>
      <c r="BY726">
        <v>204.70699999999999</v>
      </c>
      <c r="BZ726">
        <v>166.1</v>
      </c>
      <c r="CA726" t="s">
        <v>7707</v>
      </c>
      <c r="CB726">
        <v>7</v>
      </c>
      <c r="CC726">
        <v>24</v>
      </c>
      <c r="CD726">
        <v>27</v>
      </c>
      <c r="CE726">
        <v>27</v>
      </c>
      <c r="CF726" t="s">
        <v>5677</v>
      </c>
      <c r="CG726">
        <v>414</v>
      </c>
      <c r="CH726" t="s">
        <v>3290</v>
      </c>
      <c r="CI726" t="s">
        <v>7332</v>
      </c>
      <c r="CJ726">
        <v>12.7</v>
      </c>
      <c r="CK726">
        <v>1.8</v>
      </c>
    </row>
    <row r="727" spans="1:89" x14ac:dyDescent="0.35">
      <c r="A727" t="s">
        <v>5507</v>
      </c>
      <c r="B727">
        <v>726</v>
      </c>
      <c r="C727" t="s">
        <v>7778</v>
      </c>
      <c r="D727">
        <v>1167</v>
      </c>
      <c r="E727">
        <v>3522.1390000000001</v>
      </c>
      <c r="F727">
        <v>10</v>
      </c>
      <c r="G727" t="s">
        <v>7782</v>
      </c>
      <c r="H727" t="s">
        <v>7773</v>
      </c>
      <c r="I727" t="s">
        <v>5753</v>
      </c>
      <c r="J727">
        <v>10</v>
      </c>
      <c r="K727">
        <v>1.22</v>
      </c>
      <c r="L727">
        <v>14</v>
      </c>
      <c r="M727">
        <v>17</v>
      </c>
      <c r="N727" t="s">
        <v>7990</v>
      </c>
      <c r="Q727" t="s">
        <v>7784</v>
      </c>
      <c r="R727" t="s">
        <v>7774</v>
      </c>
      <c r="S727" t="s">
        <v>7284</v>
      </c>
      <c r="V727">
        <v>12.7</v>
      </c>
      <c r="W727" t="s">
        <v>7983</v>
      </c>
      <c r="X727">
        <v>1.9</v>
      </c>
      <c r="Y727" t="s">
        <v>7774</v>
      </c>
      <c r="Z727" t="s">
        <v>7788</v>
      </c>
      <c r="AA727" t="s">
        <v>7774</v>
      </c>
      <c r="AB727">
        <v>10</v>
      </c>
      <c r="AC727">
        <v>10</v>
      </c>
      <c r="AD727">
        <v>12</v>
      </c>
      <c r="AE727" t="s">
        <v>5876</v>
      </c>
      <c r="AF727">
        <v>42.7569424</v>
      </c>
      <c r="AG727">
        <v>-82.032205980000001</v>
      </c>
      <c r="AH727">
        <v>204.7</v>
      </c>
      <c r="AI727">
        <v>290</v>
      </c>
      <c r="AK727">
        <v>15</v>
      </c>
      <c r="AL727">
        <v>986</v>
      </c>
      <c r="AM727">
        <v>3.3780000000000001</v>
      </c>
      <c r="AO727">
        <v>4833</v>
      </c>
      <c r="AP727">
        <v>4834</v>
      </c>
      <c r="AS727">
        <v>1.24</v>
      </c>
      <c r="AT727">
        <v>1.24</v>
      </c>
      <c r="AV727">
        <v>4.9000000000000004</v>
      </c>
      <c r="AW727">
        <v>4.9000000000000004</v>
      </c>
      <c r="BC727">
        <v>1.22</v>
      </c>
      <c r="BD727">
        <v>14</v>
      </c>
      <c r="BE727" t="s">
        <v>2668</v>
      </c>
      <c r="BF727" t="s">
        <v>5507</v>
      </c>
      <c r="BG727">
        <v>726</v>
      </c>
      <c r="BH727" t="s">
        <v>5753</v>
      </c>
      <c r="BI727" t="s">
        <v>7773</v>
      </c>
      <c r="BJ727">
        <v>726</v>
      </c>
      <c r="BK727">
        <v>3860</v>
      </c>
      <c r="BT727">
        <v>0.26</v>
      </c>
      <c r="BU727">
        <v>0.26</v>
      </c>
      <c r="BV727">
        <v>42.7569424</v>
      </c>
      <c r="BW727">
        <v>-82.032205980000001</v>
      </c>
      <c r="BX727">
        <v>4734340.7879999997</v>
      </c>
      <c r="BY727">
        <v>204.68700000000001</v>
      </c>
      <c r="BZ727">
        <v>153.4</v>
      </c>
      <c r="CA727" t="s">
        <v>7708</v>
      </c>
      <c r="CB727">
        <v>7</v>
      </c>
      <c r="CD727">
        <v>27</v>
      </c>
      <c r="CE727">
        <v>27</v>
      </c>
      <c r="CF727" t="s">
        <v>5677</v>
      </c>
      <c r="CG727">
        <v>414</v>
      </c>
      <c r="CH727" t="s">
        <v>3290</v>
      </c>
      <c r="CI727" t="s">
        <v>7332</v>
      </c>
      <c r="CJ727">
        <v>12.7</v>
      </c>
      <c r="CK727">
        <v>1.9</v>
      </c>
    </row>
  </sheetData>
  <autoFilter ref="A1:CK727" xr:uid="{CDA4B135-ED2B-487C-AE81-25AF15D9C316}">
    <filterColumn colId="8">
      <filters>
        <filter val="Dent"/>
        <filter val="Longitudinal weld anomaly"/>
        <filter val="Metal loss"/>
        <filter val="Pipe mill anomaly"/>
      </filters>
    </filterColumn>
    <sortState xmlns:xlrd2="http://schemas.microsoft.com/office/spreadsheetml/2017/richdata2" ref="A2:CK727">
      <sortCondition ref="E1"/>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D7A13-B49A-4A3C-BB12-2510EEBE39A5}">
  <sheetPr codeName="Sheet14" filterMode="1">
    <tabColor rgb="FF7030A0"/>
  </sheetPr>
  <dimension ref="A1:BZ698"/>
  <sheetViews>
    <sheetView topLeftCell="AS1" workbookViewId="0">
      <pane ySplit="1" topLeftCell="A2" activePane="bottomLeft" state="frozen"/>
      <selection activeCell="H1" sqref="H1"/>
      <selection pane="bottomLeft" activeCell="AS1" sqref="A1:XFD1"/>
    </sheetView>
  </sheetViews>
  <sheetFormatPr defaultRowHeight="14.5" x14ac:dyDescent="0.35"/>
  <cols>
    <col min="1" max="1" width="20.453125" bestFit="1" customWidth="1"/>
    <col min="2" max="2" width="10.453125" bestFit="1" customWidth="1"/>
    <col min="3" max="3" width="14.08984375" bestFit="1" customWidth="1"/>
    <col min="4" max="4" width="11" bestFit="1" customWidth="1"/>
    <col min="5" max="5" width="11.81640625" customWidth="1"/>
    <col min="6" max="6" width="16.6328125" customWidth="1"/>
    <col min="7" max="7" width="13.90625" customWidth="1"/>
    <col min="8" max="8" width="15.08984375" customWidth="1"/>
    <col min="9" max="9" width="16.90625" customWidth="1"/>
    <col min="10" max="10" width="15.36328125" customWidth="1"/>
    <col min="11" max="12" width="10.453125" style="20" customWidth="1"/>
    <col min="13" max="13" width="12.54296875" bestFit="1" customWidth="1"/>
    <col min="14" max="14" width="15" customWidth="1"/>
    <col min="15" max="15" width="15.6328125" bestFit="1" customWidth="1"/>
    <col min="16" max="16" width="10.453125" style="51" bestFit="1" customWidth="1"/>
    <col min="17" max="17" width="16.6328125" style="51" bestFit="1" customWidth="1"/>
    <col min="18" max="18" width="15" customWidth="1"/>
    <col min="19" max="19" width="10.81640625" style="70" customWidth="1"/>
    <col min="20" max="20" width="14.453125" customWidth="1"/>
    <col min="21" max="21" width="13.7265625" customWidth="1"/>
    <col min="22" max="22" width="9.36328125" bestFit="1" customWidth="1"/>
    <col min="23" max="23" width="18.90625" bestFit="1" customWidth="1"/>
    <col min="24" max="25" width="16.36328125" customWidth="1"/>
    <col min="26" max="26" width="11.7265625" style="51" customWidth="1"/>
    <col min="27" max="28" width="13.7265625" customWidth="1"/>
    <col min="29" max="29" width="21.453125" customWidth="1"/>
    <col min="30" max="30" width="14.36328125" customWidth="1"/>
    <col min="31" max="31" width="10.7265625" bestFit="1" customWidth="1"/>
    <col min="32" max="32" width="20.36328125" customWidth="1"/>
    <col min="33" max="33" width="17.1796875" customWidth="1"/>
    <col min="34" max="34" width="10.1796875" customWidth="1"/>
    <col min="35" max="35" width="10.7265625" customWidth="1"/>
    <col min="36" max="36" width="14" customWidth="1"/>
    <col min="37" max="37" width="13.453125" customWidth="1"/>
    <col min="38" max="38" width="12.26953125" customWidth="1"/>
    <col min="39" max="39" width="17.1796875" customWidth="1"/>
    <col min="40" max="40" width="18.26953125" customWidth="1"/>
    <col min="41" max="41" width="15.81640625" customWidth="1"/>
    <col min="42" max="42" width="17.26953125" customWidth="1"/>
    <col min="43" max="43" width="20.1796875" customWidth="1"/>
    <col min="44" max="44" width="21.6328125" customWidth="1"/>
    <col min="45" max="45" width="14.54296875" customWidth="1"/>
    <col min="46" max="52" width="8.7265625" customWidth="1"/>
    <col min="53" max="53" width="12.6328125" customWidth="1"/>
    <col min="54" max="54" width="11.81640625" customWidth="1"/>
    <col min="55" max="62" width="8.7265625" customWidth="1"/>
    <col min="63" max="63" width="15" customWidth="1"/>
    <col min="64" max="64" width="20.1796875" customWidth="1"/>
    <col min="65" max="65" width="21.6328125" customWidth="1"/>
    <col min="66" max="66" width="20.1796875" customWidth="1"/>
    <col min="67" max="67" width="21.6328125" customWidth="1"/>
    <col min="68" max="93" width="8.7265625" customWidth="1"/>
    <col min="112" max="112" width="11.453125" bestFit="1" customWidth="1"/>
    <col min="113" max="131" width="8.7265625" customWidth="1"/>
    <col min="134" max="144" width="8.7265625" customWidth="1"/>
    <col min="145" max="145" width="13.90625" customWidth="1"/>
    <col min="146" max="271" width="8.7265625" customWidth="1"/>
    <col min="274" max="394" width="8.7265625" customWidth="1"/>
    <col min="395" max="395" width="12.7265625" customWidth="1"/>
    <col min="402" max="402" width="12.6328125" bestFit="1" customWidth="1"/>
  </cols>
  <sheetData>
    <row r="1" spans="1:78" x14ac:dyDescent="0.35">
      <c r="A1" s="51" t="s">
        <v>8000</v>
      </c>
      <c r="B1" s="71" t="s">
        <v>7285</v>
      </c>
      <c r="C1" s="71" t="s">
        <v>7286</v>
      </c>
      <c r="D1" s="71" t="s">
        <v>7287</v>
      </c>
      <c r="E1" s="71" t="s">
        <v>7288</v>
      </c>
      <c r="F1" s="71" t="s">
        <v>7289</v>
      </c>
      <c r="G1" s="71" t="s">
        <v>7290</v>
      </c>
      <c r="H1" s="71" t="s">
        <v>7291</v>
      </c>
      <c r="I1" s="71" t="s">
        <v>7292</v>
      </c>
      <c r="J1" s="71" t="s">
        <v>7293</v>
      </c>
      <c r="K1" s="72" t="s">
        <v>61</v>
      </c>
      <c r="L1" s="72" t="s">
        <v>7294</v>
      </c>
      <c r="M1" s="71" t="s">
        <v>5654</v>
      </c>
      <c r="N1" s="71" t="s">
        <v>5655</v>
      </c>
      <c r="O1" s="71" t="s">
        <v>5658</v>
      </c>
      <c r="P1" s="74" t="s">
        <v>7285</v>
      </c>
      <c r="Q1" s="74" t="s">
        <v>7289</v>
      </c>
      <c r="R1" s="71" t="s">
        <v>7997</v>
      </c>
      <c r="S1" s="75"/>
      <c r="T1" s="71" t="s">
        <v>7997</v>
      </c>
      <c r="U1" t="s">
        <v>8035</v>
      </c>
      <c r="V1" t="s">
        <v>8040</v>
      </c>
      <c r="W1" s="70" t="s">
        <v>7999</v>
      </c>
      <c r="X1" t="s">
        <v>7998</v>
      </c>
      <c r="Y1" t="s">
        <v>8034</v>
      </c>
      <c r="Z1" s="51" t="s">
        <v>7731</v>
      </c>
      <c r="AA1" t="s">
        <v>8035</v>
      </c>
      <c r="AB1" t="s">
        <v>8036</v>
      </c>
      <c r="AC1" t="s">
        <v>8037</v>
      </c>
      <c r="AD1" t="s">
        <v>8038</v>
      </c>
      <c r="AE1" t="s">
        <v>8039</v>
      </c>
      <c r="AF1" t="s">
        <v>8040</v>
      </c>
      <c r="AG1" t="s">
        <v>8041</v>
      </c>
      <c r="AH1" t="s">
        <v>133</v>
      </c>
      <c r="AI1" t="s">
        <v>8042</v>
      </c>
      <c r="AJ1" t="s">
        <v>8043</v>
      </c>
      <c r="AK1" t="s">
        <v>8044</v>
      </c>
      <c r="AL1" t="s">
        <v>26</v>
      </c>
      <c r="AM1" t="s">
        <v>7326</v>
      </c>
      <c r="AN1" t="s">
        <v>8045</v>
      </c>
      <c r="AO1" t="s">
        <v>24</v>
      </c>
      <c r="AP1" t="s">
        <v>8046</v>
      </c>
      <c r="AQ1" t="s">
        <v>8047</v>
      </c>
      <c r="AR1" t="s">
        <v>135</v>
      </c>
      <c r="AS1" t="s">
        <v>8048</v>
      </c>
      <c r="AT1" t="s">
        <v>8049</v>
      </c>
      <c r="AU1" t="s">
        <v>8050</v>
      </c>
      <c r="AV1" t="s">
        <v>8051</v>
      </c>
      <c r="AW1" t="s">
        <v>8052</v>
      </c>
      <c r="AX1" t="s">
        <v>8053</v>
      </c>
      <c r="AY1" t="s">
        <v>8054</v>
      </c>
      <c r="AZ1" t="s">
        <v>8055</v>
      </c>
      <c r="BA1" t="s">
        <v>8056</v>
      </c>
      <c r="BB1" t="s">
        <v>8057</v>
      </c>
      <c r="BC1" t="s">
        <v>8058</v>
      </c>
      <c r="BD1" t="s">
        <v>8059</v>
      </c>
      <c r="BE1" t="s">
        <v>8060</v>
      </c>
      <c r="BF1" t="s">
        <v>8061</v>
      </c>
      <c r="BG1" t="s">
        <v>8062</v>
      </c>
      <c r="BH1" t="s">
        <v>8063</v>
      </c>
      <c r="BI1" t="s">
        <v>8064</v>
      </c>
      <c r="BJ1" t="s">
        <v>8065</v>
      </c>
      <c r="BK1" t="s">
        <v>8066</v>
      </c>
      <c r="BL1" t="s">
        <v>8067</v>
      </c>
      <c r="BM1" t="s">
        <v>8068</v>
      </c>
      <c r="BN1" t="s">
        <v>8069</v>
      </c>
      <c r="BO1" t="s">
        <v>8070</v>
      </c>
      <c r="BP1" t="s">
        <v>8071</v>
      </c>
      <c r="BQ1" t="s">
        <v>8072</v>
      </c>
      <c r="BR1" t="s">
        <v>8073</v>
      </c>
      <c r="BS1" t="s">
        <v>8074</v>
      </c>
      <c r="BT1" t="s">
        <v>8075</v>
      </c>
      <c r="BU1" t="s">
        <v>8076</v>
      </c>
      <c r="BV1" t="s">
        <v>8077</v>
      </c>
      <c r="BW1" t="s">
        <v>7742</v>
      </c>
      <c r="BX1" t="s">
        <v>8078</v>
      </c>
      <c r="BY1" t="s">
        <v>8079</v>
      </c>
      <c r="BZ1" t="s">
        <v>8080</v>
      </c>
    </row>
    <row r="2" spans="1:78" x14ac:dyDescent="0.35">
      <c r="A2" s="76"/>
      <c r="B2" s="76">
        <v>218.01599999999999</v>
      </c>
      <c r="C2" s="76" t="s">
        <v>5773</v>
      </c>
      <c r="D2" s="76" t="s">
        <v>3502</v>
      </c>
      <c r="E2" s="76">
        <v>0.16597222222222222</v>
      </c>
      <c r="F2" s="76"/>
      <c r="G2" s="76">
        <v>1.4</v>
      </c>
      <c r="H2" s="76" t="s">
        <v>7295</v>
      </c>
      <c r="I2" s="76" t="s">
        <v>7303</v>
      </c>
      <c r="J2" s="76"/>
      <c r="K2" s="77"/>
      <c r="L2" s="77" t="s">
        <v>5672</v>
      </c>
      <c r="M2" s="76">
        <v>63.4</v>
      </c>
      <c r="N2" s="76">
        <v>86.3</v>
      </c>
      <c r="O2" s="76" t="s">
        <v>144</v>
      </c>
      <c r="P2" s="76">
        <v>218.01599999999999</v>
      </c>
      <c r="Q2" s="76"/>
      <c r="R2" s="76" t="str">
        <f t="shared" ref="R2:R65" si="0">INT(P2)&amp;"-"&amp;ROUND(Q2,0)</f>
        <v>218-0</v>
      </c>
      <c r="S2" s="76" t="b">
        <f t="shared" ref="S2:S65" si="1">IF(T2=R2,TRUE,FALSE)</f>
        <v>0</v>
      </c>
      <c r="T2" s="76" t="str">
        <f>INT(U2)&amp;"-"&amp;V2</f>
        <v>218-1.4</v>
      </c>
      <c r="U2" s="76">
        <v>218.01900000000001</v>
      </c>
      <c r="V2" s="76">
        <v>1.4</v>
      </c>
      <c r="W2" s="76"/>
      <c r="X2" s="76" t="str">
        <f>INT(AA2)&amp;"-"&amp;AH2</f>
        <v>218-63</v>
      </c>
      <c r="Y2" s="76" t="s">
        <v>7778</v>
      </c>
      <c r="Z2" s="51">
        <v>94</v>
      </c>
      <c r="AA2" s="76">
        <v>218.01900000000001</v>
      </c>
      <c r="AB2" s="76">
        <v>10</v>
      </c>
      <c r="AC2" s="76" t="s">
        <v>7775</v>
      </c>
      <c r="AD2" s="76" t="s">
        <v>7773</v>
      </c>
      <c r="AE2" s="76" t="s">
        <v>7772</v>
      </c>
      <c r="AF2" s="76">
        <v>1.4</v>
      </c>
      <c r="AG2" s="76">
        <v>3.83</v>
      </c>
      <c r="AH2" s="76">
        <v>63</v>
      </c>
      <c r="AI2" s="76">
        <v>86</v>
      </c>
      <c r="AJ2" s="76" t="s">
        <v>7357</v>
      </c>
      <c r="AK2" s="76">
        <v>4.2</v>
      </c>
      <c r="AL2" s="76"/>
      <c r="AM2" s="76" t="s">
        <v>7776</v>
      </c>
      <c r="AN2" s="76" t="s">
        <v>7774</v>
      </c>
      <c r="AO2" s="76" t="s">
        <v>7170</v>
      </c>
      <c r="AP2" s="76" t="s">
        <v>7387</v>
      </c>
      <c r="AQ2" s="76" t="s">
        <v>7387</v>
      </c>
      <c r="AR2" s="76">
        <v>5.56</v>
      </c>
      <c r="AS2" s="76" t="s">
        <v>7777</v>
      </c>
      <c r="AT2" s="76">
        <v>3.7</v>
      </c>
      <c r="AU2" s="76" t="s">
        <v>7774</v>
      </c>
      <c r="AV2" s="76"/>
      <c r="AW2" s="76" t="s">
        <v>7774</v>
      </c>
      <c r="AX2" s="76">
        <v>0.5</v>
      </c>
      <c r="AY2" s="76">
        <v>7.6</v>
      </c>
      <c r="AZ2" s="76">
        <v>25.4</v>
      </c>
      <c r="BA2" s="76"/>
      <c r="BB2" s="76">
        <v>42.782674440000001</v>
      </c>
      <c r="BC2" s="76">
        <v>-82.037235850000002</v>
      </c>
      <c r="BD2" s="76">
        <v>202.7</v>
      </c>
      <c r="BE2" s="76">
        <v>290</v>
      </c>
      <c r="BF2" s="76" t="s">
        <v>8087</v>
      </c>
      <c r="BG2" s="76">
        <v>15</v>
      </c>
      <c r="BH2" s="76">
        <v>986</v>
      </c>
      <c r="BI2" s="76">
        <v>5.1879999999999997</v>
      </c>
      <c r="BJ2" s="76">
        <v>-112.577</v>
      </c>
      <c r="BK2" s="76"/>
      <c r="BL2" s="76"/>
      <c r="BM2" s="76"/>
      <c r="BN2" s="76"/>
      <c r="BO2" s="76"/>
      <c r="BP2" s="76"/>
      <c r="BQ2" s="76"/>
      <c r="BR2" s="76"/>
      <c r="BS2" s="76"/>
      <c r="BT2" s="76"/>
      <c r="BU2" s="76"/>
      <c r="BV2" s="76"/>
      <c r="BW2" s="76"/>
      <c r="BX2" s="76"/>
      <c r="BY2" s="76"/>
      <c r="BZ2" s="76"/>
    </row>
    <row r="3" spans="1:78" x14ac:dyDescent="0.35">
      <c r="A3" s="76"/>
      <c r="B3" s="76">
        <v>431.86200000000002</v>
      </c>
      <c r="C3" s="76" t="s">
        <v>5782</v>
      </c>
      <c r="D3" s="76" t="s">
        <v>3502</v>
      </c>
      <c r="E3" s="76">
        <v>0.24652777777777779</v>
      </c>
      <c r="F3" s="76"/>
      <c r="G3" s="76">
        <v>0.6</v>
      </c>
      <c r="H3" s="76" t="s">
        <v>7295</v>
      </c>
      <c r="I3" s="76" t="s">
        <v>7303</v>
      </c>
      <c r="J3" s="76"/>
      <c r="K3" s="77"/>
      <c r="L3" s="77" t="s">
        <v>5672</v>
      </c>
      <c r="M3" s="76">
        <v>59.3</v>
      </c>
      <c r="N3" s="76">
        <v>81.7</v>
      </c>
      <c r="O3" s="76" t="s">
        <v>144</v>
      </c>
      <c r="P3" s="76">
        <v>431.86200000000002</v>
      </c>
      <c r="Q3" s="76"/>
      <c r="R3" s="76" t="str">
        <f t="shared" si="0"/>
        <v>431-0</v>
      </c>
      <c r="S3" s="76" t="b">
        <f t="shared" si="1"/>
        <v>0</v>
      </c>
      <c r="T3" s="76" t="str">
        <f>INT(U3)&amp;"-"&amp;V3</f>
        <v>431-0.6</v>
      </c>
      <c r="U3" s="76">
        <v>431.86399999999998</v>
      </c>
      <c r="V3" s="76">
        <v>0.6</v>
      </c>
      <c r="W3" s="76"/>
      <c r="X3" s="76" t="str">
        <f>INT(AA3)&amp;"-"&amp;AH3</f>
        <v>431-59</v>
      </c>
      <c r="Y3" s="76" t="s">
        <v>7778</v>
      </c>
      <c r="Z3" s="51">
        <v>128</v>
      </c>
      <c r="AA3" s="76">
        <v>431.86399999999998</v>
      </c>
      <c r="AB3" s="76">
        <v>10</v>
      </c>
      <c r="AC3" s="76" t="s">
        <v>7775</v>
      </c>
      <c r="AD3" s="76" t="s">
        <v>7773</v>
      </c>
      <c r="AE3" s="76" t="s">
        <v>7772</v>
      </c>
      <c r="AF3" s="76">
        <v>0.6</v>
      </c>
      <c r="AG3" s="76">
        <v>1.64</v>
      </c>
      <c r="AH3" s="76">
        <v>59</v>
      </c>
      <c r="AI3" s="76">
        <v>82</v>
      </c>
      <c r="AJ3" s="76" t="s">
        <v>7780</v>
      </c>
      <c r="AK3" s="76"/>
      <c r="AL3" s="76"/>
      <c r="AM3" s="76" t="s">
        <v>7776</v>
      </c>
      <c r="AN3" s="76" t="s">
        <v>7774</v>
      </c>
      <c r="AO3" s="76" t="s">
        <v>7174</v>
      </c>
      <c r="AP3" s="76" t="s">
        <v>7393</v>
      </c>
      <c r="AQ3" s="76" t="s">
        <v>7393</v>
      </c>
      <c r="AR3" s="76">
        <v>5.56</v>
      </c>
      <c r="AS3" s="76" t="s">
        <v>7992</v>
      </c>
      <c r="AT3" s="76">
        <v>2</v>
      </c>
      <c r="AU3" s="76" t="s">
        <v>7774</v>
      </c>
      <c r="AV3" s="76"/>
      <c r="AW3" s="76" t="s">
        <v>7774</v>
      </c>
      <c r="AX3" s="76">
        <v>0.5</v>
      </c>
      <c r="AY3" s="76">
        <v>7.6</v>
      </c>
      <c r="AZ3" s="76">
        <v>25.4</v>
      </c>
      <c r="BA3" s="76"/>
      <c r="BB3" s="76">
        <v>42.780765150000001</v>
      </c>
      <c r="BC3" s="76">
        <v>-82.03723506</v>
      </c>
      <c r="BD3" s="76">
        <v>202.8</v>
      </c>
      <c r="BE3" s="76">
        <v>290</v>
      </c>
      <c r="BF3" s="76" t="s">
        <v>8087</v>
      </c>
      <c r="BG3" s="76">
        <v>15</v>
      </c>
      <c r="BH3" s="76">
        <v>986</v>
      </c>
      <c r="BI3" s="76">
        <v>3.6339999999999999</v>
      </c>
      <c r="BJ3" s="76">
        <v>-296.8</v>
      </c>
      <c r="BK3" s="76"/>
      <c r="BL3" s="76"/>
      <c r="BM3" s="76"/>
      <c r="BN3" s="76"/>
      <c r="BO3" s="76"/>
      <c r="BP3" s="76"/>
      <c r="BQ3" s="76"/>
      <c r="BR3" s="76"/>
      <c r="BS3" s="76"/>
      <c r="BT3" s="76"/>
      <c r="BU3" s="76"/>
      <c r="BV3" s="76"/>
      <c r="BW3" s="76"/>
      <c r="BX3" s="76"/>
      <c r="BY3" s="76"/>
      <c r="BZ3" s="76"/>
    </row>
    <row r="4" spans="1:78" x14ac:dyDescent="0.35">
      <c r="A4" s="76"/>
      <c r="B4" s="76">
        <v>715.19299999999998</v>
      </c>
      <c r="C4" s="76" t="s">
        <v>5812</v>
      </c>
      <c r="D4" s="76" t="s">
        <v>3502</v>
      </c>
      <c r="E4" s="76">
        <v>0.1701388888888889</v>
      </c>
      <c r="F4" s="76"/>
      <c r="G4" s="76">
        <v>0.7</v>
      </c>
      <c r="H4" s="76" t="s">
        <v>7295</v>
      </c>
      <c r="I4" s="76" t="s">
        <v>7303</v>
      </c>
      <c r="J4" s="76"/>
      <c r="K4" s="77"/>
      <c r="L4" s="77" t="s">
        <v>5672</v>
      </c>
      <c r="M4" s="76">
        <v>78.5</v>
      </c>
      <c r="N4" s="76">
        <v>64.099999999999994</v>
      </c>
      <c r="O4" s="76" t="s">
        <v>144</v>
      </c>
      <c r="P4" s="76">
        <v>715.19299999999998</v>
      </c>
      <c r="Q4" s="76"/>
      <c r="R4" s="76" t="str">
        <f t="shared" si="0"/>
        <v>715-0</v>
      </c>
      <c r="S4" s="76" t="b">
        <f t="shared" si="1"/>
        <v>0</v>
      </c>
      <c r="T4" s="76" t="str">
        <f>INT(U4)&amp;"-"&amp;V4</f>
        <v>715-0.7</v>
      </c>
      <c r="U4" s="76">
        <v>715.19399999999996</v>
      </c>
      <c r="V4" s="76">
        <v>0.7</v>
      </c>
      <c r="W4" s="76"/>
      <c r="X4" s="76" t="str">
        <f>INT(AA4)&amp;"-"&amp;AH4</f>
        <v>715-79</v>
      </c>
      <c r="Y4" s="76" t="s">
        <v>7778</v>
      </c>
      <c r="Z4" s="51">
        <v>175</v>
      </c>
      <c r="AA4" s="76">
        <v>715.19399999999996</v>
      </c>
      <c r="AB4" s="76">
        <v>10</v>
      </c>
      <c r="AC4" s="76" t="s">
        <v>7775</v>
      </c>
      <c r="AD4" s="76" t="s">
        <v>7773</v>
      </c>
      <c r="AE4" s="76" t="s">
        <v>7772</v>
      </c>
      <c r="AF4" s="76">
        <v>0.7</v>
      </c>
      <c r="AG4" s="76">
        <v>1.94</v>
      </c>
      <c r="AH4" s="76">
        <v>79</v>
      </c>
      <c r="AI4" s="76">
        <v>64</v>
      </c>
      <c r="AJ4" s="76" t="s">
        <v>7500</v>
      </c>
      <c r="AK4" s="76"/>
      <c r="AL4" s="76"/>
      <c r="AM4" s="76" t="s">
        <v>7776</v>
      </c>
      <c r="AN4" s="76" t="s">
        <v>7774</v>
      </c>
      <c r="AO4" s="76" t="s">
        <v>7184</v>
      </c>
      <c r="AP4" s="76" t="s">
        <v>7436</v>
      </c>
      <c r="AQ4" s="76" t="s">
        <v>7436</v>
      </c>
      <c r="AR4" s="76">
        <v>5.56</v>
      </c>
      <c r="AS4" s="76" t="s">
        <v>7779</v>
      </c>
      <c r="AT4" s="76">
        <v>1.9</v>
      </c>
      <c r="AU4" s="76" t="s">
        <v>7774</v>
      </c>
      <c r="AV4" s="76"/>
      <c r="AW4" s="76" t="s">
        <v>7774</v>
      </c>
      <c r="AX4" s="76">
        <v>0.5</v>
      </c>
      <c r="AY4" s="76">
        <v>7.6</v>
      </c>
      <c r="AZ4" s="76">
        <v>25.4</v>
      </c>
      <c r="BA4" s="76"/>
      <c r="BB4" s="76">
        <v>42.778205290000002</v>
      </c>
      <c r="BC4" s="76">
        <v>-82.037333070000003</v>
      </c>
      <c r="BD4" s="76">
        <v>202.9</v>
      </c>
      <c r="BE4" s="76">
        <v>290</v>
      </c>
      <c r="BF4" s="76" t="s">
        <v>8087</v>
      </c>
      <c r="BG4" s="76">
        <v>15</v>
      </c>
      <c r="BH4" s="76">
        <v>986</v>
      </c>
      <c r="BI4" s="76">
        <v>6.4539999999999997</v>
      </c>
      <c r="BJ4" s="76">
        <v>-242.88</v>
      </c>
      <c r="BK4" s="76"/>
      <c r="BL4" s="76"/>
      <c r="BM4" s="76"/>
      <c r="BN4" s="76"/>
      <c r="BO4" s="76"/>
      <c r="BP4" s="76"/>
      <c r="BQ4" s="76"/>
      <c r="BR4" s="76"/>
      <c r="BS4" s="76"/>
      <c r="BT4" s="76"/>
      <c r="BU4" s="76"/>
      <c r="BV4" s="76"/>
      <c r="BW4" s="76"/>
      <c r="BX4" s="76"/>
      <c r="BY4" s="76"/>
      <c r="BZ4" s="76"/>
    </row>
    <row r="5" spans="1:78" hidden="1" x14ac:dyDescent="0.35">
      <c r="A5" s="76"/>
      <c r="B5" s="76">
        <v>210.84899999999999</v>
      </c>
      <c r="C5" s="76" t="s">
        <v>7297</v>
      </c>
      <c r="D5" s="76" t="s">
        <v>3339</v>
      </c>
      <c r="E5" s="76">
        <v>0.43888888888888888</v>
      </c>
      <c r="F5" s="76"/>
      <c r="G5" s="76">
        <v>11</v>
      </c>
      <c r="H5" s="76" t="s">
        <v>7298</v>
      </c>
      <c r="I5" s="76" t="s">
        <v>7299</v>
      </c>
      <c r="J5" s="76"/>
      <c r="K5" s="77"/>
      <c r="L5" s="76" t="s">
        <v>5752</v>
      </c>
      <c r="M5" s="76">
        <v>99.1</v>
      </c>
      <c r="N5" s="76">
        <v>10.1</v>
      </c>
      <c r="O5" s="76" t="s">
        <v>144</v>
      </c>
      <c r="P5" s="76">
        <v>210.84899999999999</v>
      </c>
      <c r="Q5" s="76"/>
      <c r="R5" s="76" t="str">
        <f t="shared" si="0"/>
        <v>210-0</v>
      </c>
      <c r="S5" s="76" t="b">
        <f t="shared" si="1"/>
        <v>0</v>
      </c>
      <c r="T5" s="76" t="str">
        <f>INT(U5)&amp;"-"&amp;V5</f>
        <v>210-16</v>
      </c>
      <c r="U5" s="76">
        <v>210.90600000000001</v>
      </c>
      <c r="V5" s="76">
        <v>16</v>
      </c>
      <c r="W5" s="76"/>
      <c r="X5" s="76" t="str">
        <f>INT(AA5)&amp;"-"&amp;AH5</f>
        <v>210-21</v>
      </c>
      <c r="Y5" s="76" t="s">
        <v>7778</v>
      </c>
      <c r="Z5" s="51">
        <v>92</v>
      </c>
      <c r="AA5" s="76">
        <v>210.90600000000001</v>
      </c>
      <c r="AB5" s="76">
        <v>10</v>
      </c>
      <c r="AC5" s="76" t="s">
        <v>7782</v>
      </c>
      <c r="AD5" s="76" t="s">
        <v>7773</v>
      </c>
      <c r="AE5" s="76" t="s">
        <v>7797</v>
      </c>
      <c r="AF5" s="76">
        <v>16</v>
      </c>
      <c r="AG5" s="76">
        <v>0.89</v>
      </c>
      <c r="AH5" s="76">
        <v>21</v>
      </c>
      <c r="AI5" s="76">
        <v>19</v>
      </c>
      <c r="AJ5" s="76" t="s">
        <v>7364</v>
      </c>
      <c r="AK5" s="76"/>
      <c r="AL5" s="76"/>
      <c r="AM5" s="76" t="s">
        <v>7805</v>
      </c>
      <c r="AN5" s="76" t="s">
        <v>7774</v>
      </c>
      <c r="AO5" s="76" t="s">
        <v>7169</v>
      </c>
      <c r="AP5" s="76" t="s">
        <v>7384</v>
      </c>
      <c r="AQ5" s="76" t="s">
        <v>7384</v>
      </c>
      <c r="AR5" s="76">
        <v>5.56</v>
      </c>
      <c r="AS5" s="76" t="s">
        <v>7809</v>
      </c>
      <c r="AT5" s="76">
        <v>3.7</v>
      </c>
      <c r="AU5" s="76" t="s">
        <v>7774</v>
      </c>
      <c r="AV5" s="76" t="s">
        <v>7788</v>
      </c>
      <c r="AW5" s="76" t="s">
        <v>3293</v>
      </c>
      <c r="AX5" s="76">
        <v>10</v>
      </c>
      <c r="AY5" s="76">
        <v>10</v>
      </c>
      <c r="AZ5" s="76">
        <v>12</v>
      </c>
      <c r="BA5" s="76" t="s">
        <v>5753</v>
      </c>
      <c r="BB5" s="76">
        <v>42.782738530000003</v>
      </c>
      <c r="BC5" s="76">
        <v>-82.037233639999997</v>
      </c>
      <c r="BD5" s="76">
        <v>202.7</v>
      </c>
      <c r="BE5" s="76">
        <v>290</v>
      </c>
      <c r="BF5" s="76" t="s">
        <v>8087</v>
      </c>
      <c r="BG5" s="76">
        <v>15</v>
      </c>
      <c r="BH5" s="76">
        <v>986</v>
      </c>
      <c r="BI5" s="76">
        <v>6.7960000000000003</v>
      </c>
      <c r="BJ5" s="76">
        <v>85.995000000000005</v>
      </c>
      <c r="BK5" s="76">
        <v>2089</v>
      </c>
      <c r="BL5" s="76">
        <v>2094</v>
      </c>
      <c r="BM5" s="76"/>
      <c r="BN5" s="76"/>
      <c r="BO5" s="76">
        <v>1.22</v>
      </c>
      <c r="BP5" s="76">
        <v>1.22</v>
      </c>
      <c r="BQ5" s="76"/>
      <c r="BR5" s="76">
        <v>2.12</v>
      </c>
      <c r="BS5" s="76">
        <v>2.12</v>
      </c>
      <c r="BT5" s="76"/>
      <c r="BU5" s="76"/>
      <c r="BV5" s="76"/>
      <c r="BW5" s="76"/>
      <c r="BX5" s="76"/>
      <c r="BY5" s="76">
        <v>0.89</v>
      </c>
      <c r="BZ5" s="76">
        <v>21</v>
      </c>
    </row>
    <row r="6" spans="1:78" hidden="1" x14ac:dyDescent="0.35">
      <c r="B6">
        <v>217.98400000000001</v>
      </c>
      <c r="C6" t="s">
        <v>7300</v>
      </c>
      <c r="D6" t="s">
        <v>7301</v>
      </c>
      <c r="E6">
        <v>0.1986111111111111</v>
      </c>
      <c r="G6">
        <v>21</v>
      </c>
      <c r="H6" t="s">
        <v>7298</v>
      </c>
      <c r="I6" t="s">
        <v>7299</v>
      </c>
      <c r="K6" s="20" t="s">
        <v>7302</v>
      </c>
      <c r="L6" s="20" t="s">
        <v>5672</v>
      </c>
      <c r="M6">
        <v>20</v>
      </c>
      <c r="N6">
        <v>5.9</v>
      </c>
      <c r="O6" t="s">
        <v>144</v>
      </c>
      <c r="P6" s="51">
        <v>217.98400000000001</v>
      </c>
      <c r="R6" t="str">
        <f t="shared" si="0"/>
        <v>217-0</v>
      </c>
      <c r="S6" s="70" t="b">
        <f t="shared" si="1"/>
        <v>0</v>
      </c>
    </row>
    <row r="7" spans="1:78" hidden="1" x14ac:dyDescent="0.35">
      <c r="B7">
        <v>363.447</v>
      </c>
      <c r="C7" t="s">
        <v>5778</v>
      </c>
      <c r="D7" t="s">
        <v>3899</v>
      </c>
      <c r="E7">
        <v>5.6944444444444443E-2</v>
      </c>
      <c r="G7">
        <v>12</v>
      </c>
      <c r="H7" t="s">
        <v>7295</v>
      </c>
      <c r="I7" t="s">
        <v>7299</v>
      </c>
      <c r="L7" s="20" t="s">
        <v>5672</v>
      </c>
      <c r="M7">
        <v>16</v>
      </c>
      <c r="N7">
        <v>5.4</v>
      </c>
      <c r="O7" t="s">
        <v>3712</v>
      </c>
      <c r="P7" s="51">
        <v>363.447</v>
      </c>
      <c r="R7" t="str">
        <f t="shared" si="0"/>
        <v>363-0</v>
      </c>
      <c r="S7" s="70" t="b">
        <f t="shared" si="1"/>
        <v>0</v>
      </c>
      <c r="T7" t="str">
        <f>INT(U7)&amp;"-"&amp;V7</f>
        <v>363-</v>
      </c>
      <c r="U7">
        <v>363.447</v>
      </c>
      <c r="X7" t="str">
        <f>INT(AA7)&amp;"-"&amp;AH7</f>
        <v>363-16</v>
      </c>
      <c r="Y7" t="s">
        <v>7778</v>
      </c>
      <c r="Z7" s="51">
        <v>118</v>
      </c>
      <c r="AA7">
        <v>363.447</v>
      </c>
      <c r="AB7">
        <v>10</v>
      </c>
      <c r="AC7" t="s">
        <v>7798</v>
      </c>
      <c r="AD7" t="s">
        <v>7773</v>
      </c>
      <c r="AE7" t="s">
        <v>7810</v>
      </c>
      <c r="AH7">
        <v>16</v>
      </c>
      <c r="AI7">
        <v>5</v>
      </c>
      <c r="AJ7" t="s">
        <v>7597</v>
      </c>
      <c r="AM7" t="s">
        <v>7776</v>
      </c>
      <c r="AN7" t="s">
        <v>3293</v>
      </c>
      <c r="AO7" t="s">
        <v>7172</v>
      </c>
      <c r="AP7" t="s">
        <v>7400</v>
      </c>
      <c r="AQ7" t="s">
        <v>7400</v>
      </c>
      <c r="AR7">
        <v>5.56</v>
      </c>
      <c r="AS7" t="s">
        <v>7811</v>
      </c>
      <c r="AT7">
        <v>2.1</v>
      </c>
      <c r="AU7" t="s">
        <v>7774</v>
      </c>
      <c r="AV7" t="s">
        <v>7783</v>
      </c>
      <c r="AW7" t="s">
        <v>7774</v>
      </c>
      <c r="BA7" t="s">
        <v>5776</v>
      </c>
      <c r="BB7">
        <v>42.781383009999999</v>
      </c>
      <c r="BC7">
        <v>-82.03720758</v>
      </c>
      <c r="BD7">
        <v>202.5</v>
      </c>
      <c r="BE7">
        <v>290</v>
      </c>
      <c r="BF7" t="s">
        <v>8087</v>
      </c>
      <c r="BG7">
        <v>15</v>
      </c>
      <c r="BH7">
        <v>986</v>
      </c>
      <c r="BI7">
        <v>1.0389999999999999</v>
      </c>
      <c r="BJ7">
        <v>1.825</v>
      </c>
    </row>
    <row r="8" spans="1:78" hidden="1" x14ac:dyDescent="0.35">
      <c r="B8">
        <v>508.935</v>
      </c>
      <c r="C8" t="s">
        <v>5789</v>
      </c>
      <c r="D8" t="s">
        <v>3899</v>
      </c>
      <c r="E8">
        <v>0.46527777777777779</v>
      </c>
      <c r="G8">
        <v>17</v>
      </c>
      <c r="H8" t="s">
        <v>7295</v>
      </c>
      <c r="I8" t="s">
        <v>7299</v>
      </c>
      <c r="L8" s="20" t="s">
        <v>5672</v>
      </c>
      <c r="M8">
        <v>9.4</v>
      </c>
      <c r="N8">
        <v>6.8</v>
      </c>
      <c r="O8" t="s">
        <v>3356</v>
      </c>
      <c r="P8" s="51">
        <v>508.935</v>
      </c>
      <c r="R8" t="str">
        <f t="shared" si="0"/>
        <v>508-0</v>
      </c>
      <c r="S8" s="70" t="b">
        <f t="shared" si="1"/>
        <v>0</v>
      </c>
      <c r="T8" t="str">
        <f>INT(U8)&amp;"-"&amp;V8</f>
        <v>508-</v>
      </c>
      <c r="U8">
        <v>508.935</v>
      </c>
      <c r="X8" t="str">
        <f>INT(AA8)&amp;"-"&amp;AH8</f>
        <v>508-9</v>
      </c>
      <c r="Y8" t="s">
        <v>7778</v>
      </c>
      <c r="Z8" s="51">
        <v>141</v>
      </c>
      <c r="AA8">
        <v>508.935</v>
      </c>
      <c r="AB8">
        <v>10</v>
      </c>
      <c r="AC8" t="s">
        <v>7798</v>
      </c>
      <c r="AD8" t="s">
        <v>7773</v>
      </c>
      <c r="AE8" t="s">
        <v>7810</v>
      </c>
      <c r="AH8">
        <v>9</v>
      </c>
      <c r="AI8">
        <v>7</v>
      </c>
      <c r="AJ8" t="s">
        <v>7427</v>
      </c>
      <c r="AM8" t="s">
        <v>7776</v>
      </c>
      <c r="AN8" t="s">
        <v>3293</v>
      </c>
      <c r="AO8" t="s">
        <v>7177</v>
      </c>
      <c r="AP8" t="s">
        <v>7395</v>
      </c>
      <c r="AQ8" t="s">
        <v>7395</v>
      </c>
      <c r="AR8">
        <v>5.56</v>
      </c>
      <c r="AS8" t="s">
        <v>7812</v>
      </c>
      <c r="AT8">
        <v>2</v>
      </c>
      <c r="AU8" t="s">
        <v>7774</v>
      </c>
      <c r="AV8" t="s">
        <v>7789</v>
      </c>
      <c r="AW8" t="s">
        <v>7774</v>
      </c>
      <c r="BA8" t="s">
        <v>5776</v>
      </c>
      <c r="BB8">
        <v>42.780068579999998</v>
      </c>
      <c r="BC8">
        <v>-82.037262630000001</v>
      </c>
      <c r="BD8">
        <v>202.8</v>
      </c>
      <c r="BE8">
        <v>290</v>
      </c>
      <c r="BF8" t="s">
        <v>8087</v>
      </c>
      <c r="BG8">
        <v>15</v>
      </c>
      <c r="BH8">
        <v>986</v>
      </c>
      <c r="BI8">
        <v>2.9000000000000001E-2</v>
      </c>
      <c r="BJ8">
        <v>6.8959999999999999</v>
      </c>
    </row>
    <row r="9" spans="1:78" hidden="1" x14ac:dyDescent="0.35">
      <c r="A9" s="76"/>
      <c r="B9" s="76">
        <v>718.79200000000003</v>
      </c>
      <c r="C9" s="76" t="s">
        <v>5814</v>
      </c>
      <c r="D9" s="76" t="s">
        <v>3710</v>
      </c>
      <c r="E9" s="76">
        <v>0.40833333333333333</v>
      </c>
      <c r="F9" s="76"/>
      <c r="G9" s="76">
        <v>15</v>
      </c>
      <c r="H9" s="76" t="s">
        <v>7295</v>
      </c>
      <c r="I9" s="76" t="s">
        <v>7299</v>
      </c>
      <c r="J9" s="76"/>
      <c r="K9" s="77"/>
      <c r="L9" s="77" t="s">
        <v>5677</v>
      </c>
      <c r="M9" s="76">
        <v>21.7</v>
      </c>
      <c r="N9" s="76">
        <v>9.6999999999999993</v>
      </c>
      <c r="O9" s="76" t="s">
        <v>3712</v>
      </c>
      <c r="P9" s="76">
        <v>718.79200000000003</v>
      </c>
      <c r="Q9" s="76"/>
      <c r="R9" s="76" t="str">
        <f t="shared" si="0"/>
        <v>718-0</v>
      </c>
      <c r="S9" s="76" t="b">
        <f t="shared" si="1"/>
        <v>0</v>
      </c>
      <c r="T9" s="76" t="str">
        <f>INT(U9)&amp;"-"&amp;V9</f>
        <v>718-15</v>
      </c>
      <c r="U9" s="76">
        <v>718.79200000000003</v>
      </c>
      <c r="V9" s="76">
        <v>15</v>
      </c>
      <c r="W9" s="76"/>
      <c r="X9" s="76" t="str">
        <f>INT(AA9)&amp;"-"&amp;AH9</f>
        <v>718-22</v>
      </c>
      <c r="Y9" s="76" t="s">
        <v>7778</v>
      </c>
      <c r="Z9" s="51">
        <v>177</v>
      </c>
      <c r="AA9" s="76">
        <v>718.79200000000003</v>
      </c>
      <c r="AB9" s="76">
        <v>10</v>
      </c>
      <c r="AC9" s="76" t="s">
        <v>7798</v>
      </c>
      <c r="AD9" s="76" t="s">
        <v>7773</v>
      </c>
      <c r="AE9" s="76" t="s">
        <v>7810</v>
      </c>
      <c r="AF9" s="76">
        <v>15</v>
      </c>
      <c r="AG9" s="76">
        <v>0.83</v>
      </c>
      <c r="AH9" s="76">
        <v>22</v>
      </c>
      <c r="AI9" s="76">
        <v>10</v>
      </c>
      <c r="AJ9" s="76" t="s">
        <v>7406</v>
      </c>
      <c r="AK9" s="76"/>
      <c r="AL9" s="76"/>
      <c r="AM9" s="76" t="s">
        <v>7784</v>
      </c>
      <c r="AN9" s="76" t="s">
        <v>3293</v>
      </c>
      <c r="AO9" s="76" t="s">
        <v>7185</v>
      </c>
      <c r="AP9" s="76" t="s">
        <v>7438</v>
      </c>
      <c r="AQ9" s="76" t="s">
        <v>7438</v>
      </c>
      <c r="AR9" s="76">
        <v>5.56</v>
      </c>
      <c r="AS9" s="76" t="s">
        <v>7813</v>
      </c>
      <c r="AT9" s="76">
        <v>1.8</v>
      </c>
      <c r="AU9" s="76" t="s">
        <v>7774</v>
      </c>
      <c r="AV9" s="76" t="s">
        <v>7783</v>
      </c>
      <c r="AW9" s="76" t="s">
        <v>7774</v>
      </c>
      <c r="AX9" s="76">
        <v>25</v>
      </c>
      <c r="AY9" s="76">
        <v>25</v>
      </c>
      <c r="AZ9" s="76">
        <v>20</v>
      </c>
      <c r="BA9" s="76" t="s">
        <v>5785</v>
      </c>
      <c r="BB9" s="76">
        <v>42.778172509999997</v>
      </c>
      <c r="BC9" s="76">
        <v>-82.03733398</v>
      </c>
      <c r="BD9" s="76">
        <v>202.9</v>
      </c>
      <c r="BE9" s="76">
        <v>290</v>
      </c>
      <c r="BF9" s="76" t="s">
        <v>8087</v>
      </c>
      <c r="BG9" s="76">
        <v>15</v>
      </c>
      <c r="BH9" s="76">
        <v>986</v>
      </c>
      <c r="BI9" s="76">
        <v>0.98</v>
      </c>
      <c r="BJ9" s="76">
        <v>5.3959999999999999</v>
      </c>
      <c r="BK9" s="76">
        <v>2089</v>
      </c>
      <c r="BL9" s="76">
        <v>2094</v>
      </c>
      <c r="BM9" s="76"/>
      <c r="BN9" s="76"/>
      <c r="BO9" s="76">
        <v>1.22</v>
      </c>
      <c r="BP9" s="76">
        <v>1.22</v>
      </c>
      <c r="BQ9" s="76"/>
      <c r="BR9" s="76">
        <v>2.12</v>
      </c>
      <c r="BS9" s="76">
        <v>2.12</v>
      </c>
      <c r="BT9" s="76"/>
      <c r="BU9" s="76"/>
      <c r="BV9" s="76"/>
      <c r="BW9" s="76"/>
      <c r="BX9" s="76"/>
      <c r="BY9" s="76">
        <v>0.83</v>
      </c>
      <c r="BZ9" s="76">
        <v>22</v>
      </c>
    </row>
    <row r="10" spans="1:78" hidden="1" x14ac:dyDescent="0.35">
      <c r="B10">
        <v>718.80799999999999</v>
      </c>
      <c r="C10" t="s">
        <v>7304</v>
      </c>
      <c r="D10" t="s">
        <v>3339</v>
      </c>
      <c r="E10">
        <v>0.40208333333333335</v>
      </c>
      <c r="G10">
        <v>11</v>
      </c>
      <c r="H10" t="s">
        <v>7298</v>
      </c>
      <c r="I10" t="s">
        <v>7299</v>
      </c>
      <c r="L10" s="20" t="s">
        <v>5677</v>
      </c>
      <c r="M10">
        <v>26.2</v>
      </c>
      <c r="N10">
        <v>13.1</v>
      </c>
      <c r="O10" t="s">
        <v>3712</v>
      </c>
      <c r="P10" s="51">
        <v>718.80799999999999</v>
      </c>
      <c r="R10" t="str">
        <f t="shared" si="0"/>
        <v>718-0</v>
      </c>
      <c r="S10" s="70" t="b">
        <f t="shared" si="1"/>
        <v>0</v>
      </c>
    </row>
    <row r="11" spans="1:78" hidden="1" x14ac:dyDescent="0.35">
      <c r="B11">
        <v>718.85199999999998</v>
      </c>
      <c r="C11" t="s">
        <v>7305</v>
      </c>
      <c r="D11" t="s">
        <v>3339</v>
      </c>
      <c r="E11">
        <v>0.40069444444444446</v>
      </c>
      <c r="G11">
        <v>11</v>
      </c>
      <c r="H11" t="s">
        <v>7298</v>
      </c>
      <c r="I11" t="s">
        <v>7299</v>
      </c>
      <c r="L11" s="20" t="s">
        <v>5677</v>
      </c>
      <c r="M11">
        <v>35.200000000000003</v>
      </c>
      <c r="N11">
        <v>11.7</v>
      </c>
      <c r="O11" t="s">
        <v>3712</v>
      </c>
      <c r="P11" s="51">
        <v>718.85199999999998</v>
      </c>
      <c r="R11" t="str">
        <f t="shared" si="0"/>
        <v>718-0</v>
      </c>
      <c r="S11" s="70" t="b">
        <f t="shared" si="1"/>
        <v>0</v>
      </c>
      <c r="T11" t="str">
        <f>INT(U11)&amp;"-"&amp;V11</f>
        <v>718-14</v>
      </c>
      <c r="U11">
        <v>718.86099999999999</v>
      </c>
      <c r="V11">
        <v>14</v>
      </c>
      <c r="X11" t="str">
        <f>INT(AA11)&amp;"-"&amp;AH11</f>
        <v>718-18</v>
      </c>
      <c r="Y11" t="s">
        <v>7778</v>
      </c>
      <c r="Z11" s="51">
        <v>179</v>
      </c>
      <c r="AA11">
        <v>718.86099999999999</v>
      </c>
      <c r="AB11">
        <v>10</v>
      </c>
      <c r="AC11" t="s">
        <v>7782</v>
      </c>
      <c r="AD11" t="s">
        <v>7773</v>
      </c>
      <c r="AE11" t="s">
        <v>7810</v>
      </c>
      <c r="AF11">
        <v>14</v>
      </c>
      <c r="AG11">
        <v>0.78</v>
      </c>
      <c r="AH11">
        <v>18</v>
      </c>
      <c r="AI11">
        <v>14</v>
      </c>
      <c r="AJ11" t="s">
        <v>7615</v>
      </c>
      <c r="AM11" t="s">
        <v>7776</v>
      </c>
      <c r="AN11" t="s">
        <v>3293</v>
      </c>
      <c r="AO11" t="s">
        <v>7185</v>
      </c>
      <c r="AP11" t="s">
        <v>7438</v>
      </c>
      <c r="AQ11" t="s">
        <v>7438</v>
      </c>
      <c r="AR11">
        <v>5.56</v>
      </c>
      <c r="AS11" t="s">
        <v>7813</v>
      </c>
      <c r="AT11">
        <v>1.9</v>
      </c>
      <c r="AU11" t="s">
        <v>7774</v>
      </c>
      <c r="AV11" t="s">
        <v>7788</v>
      </c>
      <c r="AW11" t="s">
        <v>3293</v>
      </c>
      <c r="AX11">
        <v>15</v>
      </c>
      <c r="AY11">
        <v>20</v>
      </c>
      <c r="AZ11">
        <v>22</v>
      </c>
      <c r="BA11" t="s">
        <v>5785</v>
      </c>
      <c r="BB11">
        <v>42.778171870000001</v>
      </c>
      <c r="BC11">
        <v>-82.037334000000001</v>
      </c>
      <c r="BD11">
        <v>202.9</v>
      </c>
      <c r="BE11">
        <v>290</v>
      </c>
      <c r="BF11" t="s">
        <v>8087</v>
      </c>
      <c r="BG11">
        <v>15</v>
      </c>
      <c r="BH11">
        <v>986</v>
      </c>
      <c r="BI11">
        <v>1.0509999999999999</v>
      </c>
      <c r="BJ11">
        <v>11.624000000000001</v>
      </c>
      <c r="BK11">
        <v>2098</v>
      </c>
      <c r="BL11">
        <v>2102</v>
      </c>
      <c r="BO11">
        <v>1.23</v>
      </c>
      <c r="BP11">
        <v>1.23</v>
      </c>
      <c r="BR11">
        <v>2.13</v>
      </c>
      <c r="BS11">
        <v>2.13</v>
      </c>
      <c r="BY11">
        <v>0.78</v>
      </c>
      <c r="BZ11">
        <v>18</v>
      </c>
    </row>
    <row r="12" spans="1:78" hidden="1" x14ac:dyDescent="0.35">
      <c r="B12">
        <v>744.23699999999997</v>
      </c>
      <c r="C12" t="s">
        <v>7306</v>
      </c>
      <c r="D12" t="s">
        <v>3290</v>
      </c>
      <c r="E12">
        <v>0.30694444444444446</v>
      </c>
      <c r="G12">
        <v>13</v>
      </c>
      <c r="H12" t="s">
        <v>7298</v>
      </c>
      <c r="I12" t="s">
        <v>7299</v>
      </c>
      <c r="L12" s="20" t="s">
        <v>5677</v>
      </c>
      <c r="M12">
        <v>10.8</v>
      </c>
      <c r="N12">
        <v>6</v>
      </c>
      <c r="O12" t="s">
        <v>144</v>
      </c>
      <c r="P12" s="51">
        <v>744.23699999999997</v>
      </c>
      <c r="R12" t="str">
        <f t="shared" si="0"/>
        <v>744-0</v>
      </c>
      <c r="S12" s="70" t="b">
        <f t="shared" si="1"/>
        <v>0</v>
      </c>
      <c r="BY12">
        <v>0.91</v>
      </c>
      <c r="BZ12">
        <v>10</v>
      </c>
    </row>
    <row r="13" spans="1:78" hidden="1" x14ac:dyDescent="0.35">
      <c r="B13">
        <v>744.27700000000004</v>
      </c>
      <c r="C13" t="s">
        <v>5827</v>
      </c>
      <c r="D13" t="s">
        <v>3290</v>
      </c>
      <c r="E13">
        <v>0.32777777777777778</v>
      </c>
      <c r="G13">
        <v>14</v>
      </c>
      <c r="H13" t="s">
        <v>7295</v>
      </c>
      <c r="I13" t="s">
        <v>7299</v>
      </c>
      <c r="L13" s="20" t="s">
        <v>5677</v>
      </c>
      <c r="M13">
        <v>14</v>
      </c>
      <c r="N13">
        <v>5.7</v>
      </c>
      <c r="O13" t="s">
        <v>144</v>
      </c>
      <c r="P13" s="51">
        <v>744.27700000000004</v>
      </c>
      <c r="R13" t="str">
        <f t="shared" si="0"/>
        <v>744-0</v>
      </c>
      <c r="S13" s="70" t="b">
        <f t="shared" si="1"/>
        <v>0</v>
      </c>
    </row>
    <row r="14" spans="1:78" hidden="1" x14ac:dyDescent="0.35">
      <c r="B14">
        <v>747.46400000000006</v>
      </c>
      <c r="C14" t="s">
        <v>7307</v>
      </c>
      <c r="D14" t="s">
        <v>3290</v>
      </c>
      <c r="E14">
        <v>0.31874999999999998</v>
      </c>
      <c r="G14">
        <v>13</v>
      </c>
      <c r="H14" t="s">
        <v>7298</v>
      </c>
      <c r="I14" t="s">
        <v>7299</v>
      </c>
      <c r="L14" s="20" t="s">
        <v>5677</v>
      </c>
      <c r="M14">
        <v>14.1</v>
      </c>
      <c r="N14">
        <v>5</v>
      </c>
      <c r="O14" t="s">
        <v>144</v>
      </c>
      <c r="P14" s="51">
        <v>747.46400000000006</v>
      </c>
      <c r="R14" t="str">
        <f t="shared" si="0"/>
        <v>747-0</v>
      </c>
      <c r="S14" s="70" t="b">
        <f t="shared" si="1"/>
        <v>0</v>
      </c>
    </row>
    <row r="15" spans="1:78" hidden="1" x14ac:dyDescent="0.35">
      <c r="B15">
        <v>747.68399999999997</v>
      </c>
      <c r="C15" t="s">
        <v>7308</v>
      </c>
      <c r="D15" t="s">
        <v>3290</v>
      </c>
      <c r="E15">
        <v>0.29236111111111113</v>
      </c>
      <c r="G15">
        <v>10</v>
      </c>
      <c r="H15" t="s">
        <v>7298</v>
      </c>
      <c r="I15" t="s">
        <v>7299</v>
      </c>
      <c r="L15" s="20" t="s">
        <v>5677</v>
      </c>
      <c r="M15">
        <v>16.5</v>
      </c>
      <c r="N15">
        <v>7.1</v>
      </c>
      <c r="O15" t="s">
        <v>144</v>
      </c>
      <c r="P15" s="51">
        <v>747.68399999999997</v>
      </c>
      <c r="R15" t="str">
        <f t="shared" si="0"/>
        <v>747-0</v>
      </c>
      <c r="S15" s="70" t="b">
        <f t="shared" si="1"/>
        <v>0</v>
      </c>
    </row>
    <row r="16" spans="1:78" hidden="1" x14ac:dyDescent="0.35">
      <c r="B16">
        <v>761.47400000000005</v>
      </c>
      <c r="C16" t="s">
        <v>7309</v>
      </c>
      <c r="D16" t="s">
        <v>3290</v>
      </c>
      <c r="E16">
        <v>0.27291666666666664</v>
      </c>
      <c r="G16">
        <v>10</v>
      </c>
      <c r="H16" t="s">
        <v>7298</v>
      </c>
      <c r="I16" t="s">
        <v>7299</v>
      </c>
      <c r="L16" s="20" t="s">
        <v>5677</v>
      </c>
      <c r="M16">
        <v>13.5</v>
      </c>
      <c r="N16">
        <v>6</v>
      </c>
      <c r="O16" t="s">
        <v>144</v>
      </c>
      <c r="P16" s="51">
        <v>761.47400000000005</v>
      </c>
      <c r="R16" t="str">
        <f t="shared" si="0"/>
        <v>761-0</v>
      </c>
      <c r="S16" s="70" t="b">
        <f t="shared" si="1"/>
        <v>0</v>
      </c>
    </row>
    <row r="17" spans="1:78" hidden="1" x14ac:dyDescent="0.35">
      <c r="B17">
        <v>857.98099999999999</v>
      </c>
      <c r="C17" t="s">
        <v>7310</v>
      </c>
      <c r="D17" t="s">
        <v>3710</v>
      </c>
      <c r="E17">
        <v>0.44166666666666665</v>
      </c>
      <c r="G17">
        <v>14</v>
      </c>
      <c r="H17" t="s">
        <v>7298</v>
      </c>
      <c r="I17" t="s">
        <v>7299</v>
      </c>
      <c r="L17" s="20" t="s">
        <v>5677</v>
      </c>
      <c r="M17">
        <v>123.3</v>
      </c>
      <c r="N17">
        <v>5.4</v>
      </c>
      <c r="O17" t="s">
        <v>3712</v>
      </c>
      <c r="P17" s="51">
        <v>857.98099999999999</v>
      </c>
      <c r="R17" t="str">
        <f t="shared" si="0"/>
        <v>857-0</v>
      </c>
      <c r="S17" s="70" t="b">
        <f t="shared" si="1"/>
        <v>0</v>
      </c>
    </row>
    <row r="18" spans="1:78" hidden="1" x14ac:dyDescent="0.35">
      <c r="B18">
        <v>933.97699999999998</v>
      </c>
      <c r="C18" t="s">
        <v>5999</v>
      </c>
      <c r="D18" t="s">
        <v>3290</v>
      </c>
      <c r="E18">
        <v>0.24722222222222223</v>
      </c>
      <c r="G18">
        <v>13</v>
      </c>
      <c r="H18" t="s">
        <v>7295</v>
      </c>
      <c r="I18" t="s">
        <v>7299</v>
      </c>
      <c r="L18" s="20" t="s">
        <v>5677</v>
      </c>
      <c r="M18">
        <v>12.2</v>
      </c>
      <c r="N18">
        <v>4</v>
      </c>
      <c r="O18" t="s">
        <v>144</v>
      </c>
      <c r="P18" s="51">
        <v>933.97699999999998</v>
      </c>
      <c r="R18" t="str">
        <f t="shared" si="0"/>
        <v>933-0</v>
      </c>
      <c r="S18" s="70" t="b">
        <f t="shared" si="1"/>
        <v>0</v>
      </c>
      <c r="T18" t="str">
        <f t="shared" ref="T18:T27" si="2">INT(U18)&amp;"-"&amp;V18</f>
        <v>933-13</v>
      </c>
      <c r="U18">
        <v>933.97699999999998</v>
      </c>
      <c r="V18">
        <v>13</v>
      </c>
      <c r="X18" t="str">
        <f t="shared" ref="X18:X27" si="3">INT(AA18)&amp;"-"&amp;AH18</f>
        <v>933-12</v>
      </c>
      <c r="Y18" t="s">
        <v>7778</v>
      </c>
      <c r="Z18" s="51">
        <v>288</v>
      </c>
      <c r="AA18">
        <v>933.97699999999998</v>
      </c>
      <c r="AB18">
        <v>10</v>
      </c>
      <c r="AC18" t="s">
        <v>7798</v>
      </c>
      <c r="AD18" t="s">
        <v>7773</v>
      </c>
      <c r="AE18" t="s">
        <v>5753</v>
      </c>
      <c r="AF18">
        <v>13</v>
      </c>
      <c r="AG18">
        <v>0.72</v>
      </c>
      <c r="AH18">
        <v>12</v>
      </c>
      <c r="AI18">
        <v>4</v>
      </c>
      <c r="AJ18" t="s">
        <v>7700</v>
      </c>
      <c r="AM18" t="s">
        <v>7784</v>
      </c>
      <c r="AN18" t="s">
        <v>7774</v>
      </c>
      <c r="AO18" t="s">
        <v>7193</v>
      </c>
      <c r="AP18" t="s">
        <v>7492</v>
      </c>
      <c r="AQ18" t="s">
        <v>7492</v>
      </c>
      <c r="AR18">
        <v>5.56</v>
      </c>
      <c r="AS18" t="s">
        <v>7816</v>
      </c>
      <c r="AT18">
        <v>1.9</v>
      </c>
      <c r="AU18" t="s">
        <v>7774</v>
      </c>
      <c r="AV18" t="s">
        <v>7783</v>
      </c>
      <c r="AW18" t="s">
        <v>7774</v>
      </c>
      <c r="AX18">
        <v>15</v>
      </c>
      <c r="AY18">
        <v>15</v>
      </c>
      <c r="AZ18">
        <v>8</v>
      </c>
      <c r="BA18" t="s">
        <v>5683</v>
      </c>
      <c r="BB18">
        <v>42.776228199999998</v>
      </c>
      <c r="BC18">
        <v>-82.037409269999998</v>
      </c>
      <c r="BD18">
        <v>202.4</v>
      </c>
      <c r="BE18">
        <v>290</v>
      </c>
      <c r="BF18" t="s">
        <v>8087</v>
      </c>
      <c r="BG18">
        <v>15</v>
      </c>
      <c r="BH18">
        <v>986</v>
      </c>
      <c r="BI18">
        <v>2.27</v>
      </c>
      <c r="BJ18">
        <v>250.619</v>
      </c>
      <c r="BK18">
        <v>2111</v>
      </c>
      <c r="BL18">
        <v>2112</v>
      </c>
      <c r="BO18">
        <v>1.23</v>
      </c>
      <c r="BP18">
        <v>1.23</v>
      </c>
      <c r="BR18">
        <v>2.14</v>
      </c>
      <c r="BS18">
        <v>2.14</v>
      </c>
      <c r="BY18">
        <v>0.72</v>
      </c>
      <c r="BZ18">
        <v>17</v>
      </c>
    </row>
    <row r="19" spans="1:78" hidden="1" x14ac:dyDescent="0.35">
      <c r="B19">
        <v>935.36800000000005</v>
      </c>
      <c r="C19" t="s">
        <v>6001</v>
      </c>
      <c r="D19" t="s">
        <v>3290</v>
      </c>
      <c r="E19">
        <v>0.24722222222222223</v>
      </c>
      <c r="G19">
        <v>13</v>
      </c>
      <c r="H19" t="s">
        <v>7295</v>
      </c>
      <c r="I19" t="s">
        <v>7299</v>
      </c>
      <c r="L19" s="20" t="s">
        <v>5677</v>
      </c>
      <c r="M19">
        <v>17</v>
      </c>
      <c r="N19">
        <v>4</v>
      </c>
      <c r="O19" t="s">
        <v>144</v>
      </c>
      <c r="P19" s="51">
        <v>935.36800000000005</v>
      </c>
      <c r="R19" t="str">
        <f t="shared" si="0"/>
        <v>935-0</v>
      </c>
      <c r="S19" s="70" t="b">
        <f t="shared" si="1"/>
        <v>0</v>
      </c>
      <c r="T19" t="str">
        <f t="shared" si="2"/>
        <v>935-13</v>
      </c>
      <c r="U19">
        <v>935.36800000000005</v>
      </c>
      <c r="V19">
        <v>13</v>
      </c>
      <c r="X19" t="str">
        <f t="shared" si="3"/>
        <v>935-17</v>
      </c>
      <c r="Y19" t="s">
        <v>7778</v>
      </c>
      <c r="Z19" s="51">
        <v>289</v>
      </c>
      <c r="AA19">
        <v>935.36800000000005</v>
      </c>
      <c r="AB19">
        <v>10</v>
      </c>
      <c r="AC19" t="s">
        <v>7798</v>
      </c>
      <c r="AD19" t="s">
        <v>7773</v>
      </c>
      <c r="AE19" t="s">
        <v>5753</v>
      </c>
      <c r="AF19">
        <v>13</v>
      </c>
      <c r="AG19">
        <v>0.72</v>
      </c>
      <c r="AH19">
        <v>17</v>
      </c>
      <c r="AI19">
        <v>4</v>
      </c>
      <c r="AJ19" t="s">
        <v>7817</v>
      </c>
      <c r="AM19" t="s">
        <v>7784</v>
      </c>
      <c r="AN19" t="s">
        <v>7774</v>
      </c>
      <c r="AO19" t="s">
        <v>7193</v>
      </c>
      <c r="AP19" t="s">
        <v>7492</v>
      </c>
      <c r="AQ19" t="s">
        <v>7492</v>
      </c>
      <c r="AR19">
        <v>5.56</v>
      </c>
      <c r="AS19" t="s">
        <v>7816</v>
      </c>
      <c r="AT19">
        <v>2</v>
      </c>
      <c r="AU19" t="s">
        <v>7774</v>
      </c>
      <c r="AV19" t="s">
        <v>7783</v>
      </c>
      <c r="AW19" t="s">
        <v>7774</v>
      </c>
      <c r="AX19">
        <v>15</v>
      </c>
      <c r="AY19">
        <v>15</v>
      </c>
      <c r="AZ19">
        <v>8</v>
      </c>
      <c r="BA19" t="s">
        <v>5683</v>
      </c>
      <c r="BB19">
        <v>42.776215649999997</v>
      </c>
      <c r="BC19">
        <v>-82.037409749999995</v>
      </c>
      <c r="BD19">
        <v>202.4</v>
      </c>
      <c r="BE19">
        <v>290</v>
      </c>
      <c r="BF19" t="s">
        <v>8087</v>
      </c>
      <c r="BG19">
        <v>15</v>
      </c>
      <c r="BH19">
        <v>986</v>
      </c>
      <c r="BI19">
        <v>3.6589999999999998</v>
      </c>
      <c r="BJ19">
        <v>251.357</v>
      </c>
      <c r="BK19">
        <v>2103</v>
      </c>
      <c r="BL19">
        <v>2105</v>
      </c>
      <c r="BO19">
        <v>1.23</v>
      </c>
      <c r="BP19">
        <v>1.23</v>
      </c>
      <c r="BR19">
        <v>2.13</v>
      </c>
      <c r="BS19">
        <v>2.13</v>
      </c>
      <c r="BY19">
        <v>0.54</v>
      </c>
      <c r="BZ19">
        <v>6</v>
      </c>
    </row>
    <row r="20" spans="1:78" hidden="1" x14ac:dyDescent="0.35">
      <c r="A20" s="76"/>
      <c r="B20" s="76">
        <v>1020.234</v>
      </c>
      <c r="C20" s="76" t="s">
        <v>6139</v>
      </c>
      <c r="D20" s="76" t="s">
        <v>3339</v>
      </c>
      <c r="E20" s="76">
        <v>0.19236111111111112</v>
      </c>
      <c r="F20" s="76"/>
      <c r="G20" s="76">
        <v>10</v>
      </c>
      <c r="H20" s="76" t="s">
        <v>7295</v>
      </c>
      <c r="I20" s="76" t="s">
        <v>7299</v>
      </c>
      <c r="J20" s="76"/>
      <c r="K20" s="77"/>
      <c r="L20" s="77" t="s">
        <v>5677</v>
      </c>
      <c r="M20" s="76">
        <v>9.6999999999999993</v>
      </c>
      <c r="N20" s="76">
        <v>4.0999999999999996</v>
      </c>
      <c r="O20" s="76" t="s">
        <v>144</v>
      </c>
      <c r="P20" s="76">
        <v>1020.234</v>
      </c>
      <c r="Q20" s="76"/>
      <c r="R20" s="76" t="str">
        <f t="shared" si="0"/>
        <v>1020-0</v>
      </c>
      <c r="S20" s="76" t="b">
        <f t="shared" si="1"/>
        <v>0</v>
      </c>
      <c r="T20" s="76" t="str">
        <f t="shared" si="2"/>
        <v>1020-10</v>
      </c>
      <c r="U20" s="76">
        <v>1020.236</v>
      </c>
      <c r="V20" s="76">
        <v>10</v>
      </c>
      <c r="W20" s="76"/>
      <c r="X20" s="76" t="str">
        <f t="shared" si="3"/>
        <v>1020-10</v>
      </c>
      <c r="Y20" s="76" t="s">
        <v>7778</v>
      </c>
      <c r="Z20" s="51">
        <v>367</v>
      </c>
      <c r="AA20" s="76">
        <v>1020.236</v>
      </c>
      <c r="AB20" s="76">
        <v>10</v>
      </c>
      <c r="AC20" s="76" t="s">
        <v>7798</v>
      </c>
      <c r="AD20" s="76" t="s">
        <v>7773</v>
      </c>
      <c r="AE20" s="76" t="s">
        <v>7797</v>
      </c>
      <c r="AF20" s="76">
        <v>10</v>
      </c>
      <c r="AG20" s="76">
        <v>0.56000000000000005</v>
      </c>
      <c r="AH20" s="76">
        <v>10</v>
      </c>
      <c r="AI20" s="76">
        <v>4</v>
      </c>
      <c r="AJ20" s="76" t="s">
        <v>7502</v>
      </c>
      <c r="AK20" s="76"/>
      <c r="AL20" s="76"/>
      <c r="AM20" s="76" t="s">
        <v>7784</v>
      </c>
      <c r="AN20" s="76" t="s">
        <v>7774</v>
      </c>
      <c r="AO20" s="76" t="s">
        <v>7196</v>
      </c>
      <c r="AP20" s="76" t="s">
        <v>7516</v>
      </c>
      <c r="AQ20" s="76" t="s">
        <v>7516</v>
      </c>
      <c r="AR20" s="76">
        <v>5.56</v>
      </c>
      <c r="AS20" s="76" t="s">
        <v>7818</v>
      </c>
      <c r="AT20" s="76">
        <v>1.8</v>
      </c>
      <c r="AU20" s="76" t="s">
        <v>7774</v>
      </c>
      <c r="AV20" s="76" t="s">
        <v>7789</v>
      </c>
      <c r="AW20" s="76" t="s">
        <v>7774</v>
      </c>
      <c r="AX20" s="76"/>
      <c r="AY20" s="76"/>
      <c r="AZ20" s="76"/>
      <c r="BA20" s="76" t="s">
        <v>6137</v>
      </c>
      <c r="BB20" s="76">
        <v>42.775448779999998</v>
      </c>
      <c r="BC20" s="76">
        <v>-82.037437710000006</v>
      </c>
      <c r="BD20" s="76">
        <v>202.4</v>
      </c>
      <c r="BE20" s="76">
        <v>290</v>
      </c>
      <c r="BF20" s="76" t="s">
        <v>8087</v>
      </c>
      <c r="BG20" s="76">
        <v>15</v>
      </c>
      <c r="BH20" s="76">
        <v>986</v>
      </c>
      <c r="BI20" s="76">
        <v>17.131</v>
      </c>
      <c r="BJ20" s="76">
        <v>-252.768</v>
      </c>
      <c r="BK20" s="76">
        <v>2115</v>
      </c>
      <c r="BL20" s="76">
        <v>2116</v>
      </c>
      <c r="BM20" s="76"/>
      <c r="BN20" s="76"/>
      <c r="BO20" s="76">
        <v>1.24</v>
      </c>
      <c r="BP20" s="76">
        <v>1.24</v>
      </c>
      <c r="BQ20" s="76"/>
      <c r="BR20" s="76">
        <v>2.15</v>
      </c>
      <c r="BS20" s="76">
        <v>2.14</v>
      </c>
      <c r="BT20" s="76"/>
      <c r="BU20" s="76"/>
      <c r="BV20" s="76"/>
      <c r="BW20" s="76"/>
      <c r="BX20" s="76"/>
      <c r="BY20" s="76">
        <v>0.56000000000000005</v>
      </c>
      <c r="BZ20" s="76">
        <v>18</v>
      </c>
    </row>
    <row r="21" spans="1:78" hidden="1" x14ac:dyDescent="0.35">
      <c r="A21" s="76"/>
      <c r="B21" s="76">
        <v>1026.134</v>
      </c>
      <c r="C21" s="76" t="s">
        <v>6141</v>
      </c>
      <c r="D21" s="76" t="s">
        <v>3339</v>
      </c>
      <c r="E21" s="76">
        <v>5.6944444444444443E-2</v>
      </c>
      <c r="F21" s="76"/>
      <c r="G21" s="76">
        <v>10</v>
      </c>
      <c r="H21" s="76" t="s">
        <v>7295</v>
      </c>
      <c r="I21" s="76" t="s">
        <v>7299</v>
      </c>
      <c r="J21" s="76"/>
      <c r="K21" s="77"/>
      <c r="L21" s="77" t="s">
        <v>5677</v>
      </c>
      <c r="M21" s="76">
        <v>18.100000000000001</v>
      </c>
      <c r="N21" s="76">
        <v>3.3</v>
      </c>
      <c r="O21" s="76" t="s">
        <v>144</v>
      </c>
      <c r="P21" s="76">
        <v>1026.134</v>
      </c>
      <c r="Q21" s="76"/>
      <c r="R21" s="76" t="str">
        <f t="shared" si="0"/>
        <v>1026-0</v>
      </c>
      <c r="S21" s="76" t="b">
        <f t="shared" si="1"/>
        <v>0</v>
      </c>
      <c r="T21" s="76" t="str">
        <f t="shared" si="2"/>
        <v>1026-10</v>
      </c>
      <c r="U21" s="76">
        <v>1026.1379999999999</v>
      </c>
      <c r="V21" s="76">
        <v>10</v>
      </c>
      <c r="W21" s="76"/>
      <c r="X21" s="76" t="str">
        <f t="shared" si="3"/>
        <v>1026-18</v>
      </c>
      <c r="Y21" s="76" t="s">
        <v>7778</v>
      </c>
      <c r="Z21" s="51">
        <v>375</v>
      </c>
      <c r="AA21" s="76">
        <v>1026.1379999999999</v>
      </c>
      <c r="AB21" s="76">
        <v>10</v>
      </c>
      <c r="AC21" s="76" t="s">
        <v>7798</v>
      </c>
      <c r="AD21" s="76" t="s">
        <v>7773</v>
      </c>
      <c r="AE21" s="76" t="s">
        <v>7797</v>
      </c>
      <c r="AF21" s="76">
        <v>10</v>
      </c>
      <c r="AG21" s="76">
        <v>0.56000000000000005</v>
      </c>
      <c r="AH21" s="76">
        <v>18</v>
      </c>
      <c r="AI21" s="76">
        <v>3</v>
      </c>
      <c r="AJ21" s="76" t="s">
        <v>7597</v>
      </c>
      <c r="AK21" s="76"/>
      <c r="AL21" s="76"/>
      <c r="AM21" s="76" t="s">
        <v>7784</v>
      </c>
      <c r="AN21" s="76" t="s">
        <v>7774</v>
      </c>
      <c r="AO21" s="76" t="s">
        <v>7197</v>
      </c>
      <c r="AP21" s="76" t="s">
        <v>7519</v>
      </c>
      <c r="AQ21" s="76" t="s">
        <v>7519</v>
      </c>
      <c r="AR21" s="76">
        <v>5.56</v>
      </c>
      <c r="AS21" s="76" t="s">
        <v>7819</v>
      </c>
      <c r="AT21" s="76">
        <v>2.4</v>
      </c>
      <c r="AU21" s="76" t="s">
        <v>7774</v>
      </c>
      <c r="AV21" s="76" t="s">
        <v>7783</v>
      </c>
      <c r="AW21" s="76" t="s">
        <v>7774</v>
      </c>
      <c r="AX21" s="76">
        <v>15</v>
      </c>
      <c r="AY21" s="76">
        <v>15</v>
      </c>
      <c r="AZ21" s="76">
        <v>8</v>
      </c>
      <c r="BA21" s="76" t="s">
        <v>5753</v>
      </c>
      <c r="BB21" s="76">
        <v>42.775401700000003</v>
      </c>
      <c r="BC21" s="76">
        <v>-82.037437499999996</v>
      </c>
      <c r="BD21" s="76">
        <v>200.6</v>
      </c>
      <c r="BE21" s="76">
        <v>290</v>
      </c>
      <c r="BF21" s="76" t="s">
        <v>8087</v>
      </c>
      <c r="BG21" s="76">
        <v>15</v>
      </c>
      <c r="BH21" s="76">
        <v>986</v>
      </c>
      <c r="BI21" s="76">
        <v>0.80300000000000005</v>
      </c>
      <c r="BJ21" s="76">
        <v>241.59100000000001</v>
      </c>
      <c r="BK21" s="76">
        <v>2105</v>
      </c>
      <c r="BL21" s="76">
        <v>2108</v>
      </c>
      <c r="BM21" s="76"/>
      <c r="BN21" s="76"/>
      <c r="BO21" s="76">
        <v>1.23</v>
      </c>
      <c r="BP21" s="76">
        <v>1.23</v>
      </c>
      <c r="BQ21" s="76"/>
      <c r="BR21" s="76">
        <v>2.14</v>
      </c>
      <c r="BS21" s="76">
        <v>2.13</v>
      </c>
      <c r="BT21" s="76"/>
      <c r="BU21" s="76"/>
      <c r="BV21" s="76"/>
      <c r="BW21" s="76"/>
      <c r="BX21" s="76"/>
      <c r="BY21" s="76">
        <v>0.56000000000000005</v>
      </c>
      <c r="BZ21" s="76">
        <v>18</v>
      </c>
    </row>
    <row r="22" spans="1:78" hidden="1" x14ac:dyDescent="0.35">
      <c r="A22" s="76"/>
      <c r="B22" s="76">
        <v>1031.818</v>
      </c>
      <c r="C22" s="76" t="s">
        <v>6143</v>
      </c>
      <c r="D22" s="76" t="s">
        <v>3339</v>
      </c>
      <c r="E22" s="76">
        <v>5.7638888888888892E-2</v>
      </c>
      <c r="F22" s="76"/>
      <c r="G22" s="76">
        <v>10</v>
      </c>
      <c r="H22" s="76" t="s">
        <v>7295</v>
      </c>
      <c r="I22" s="76" t="s">
        <v>7299</v>
      </c>
      <c r="J22" s="76"/>
      <c r="K22" s="77"/>
      <c r="L22" s="77" t="s">
        <v>5677</v>
      </c>
      <c r="M22" s="76">
        <v>18.2</v>
      </c>
      <c r="N22" s="76">
        <v>3.9</v>
      </c>
      <c r="O22" s="76" t="s">
        <v>144</v>
      </c>
      <c r="P22" s="76">
        <v>1031.818</v>
      </c>
      <c r="Q22" s="76"/>
      <c r="R22" s="76" t="str">
        <f t="shared" si="0"/>
        <v>1031-0</v>
      </c>
      <c r="S22" s="76" t="b">
        <f t="shared" si="1"/>
        <v>0</v>
      </c>
      <c r="T22" s="76" t="str">
        <f t="shared" si="2"/>
        <v>1031-10</v>
      </c>
      <c r="U22" s="76">
        <v>1031.8209999999999</v>
      </c>
      <c r="V22" s="76">
        <v>10</v>
      </c>
      <c r="W22" s="76"/>
      <c r="X22" s="76" t="str">
        <f t="shared" si="3"/>
        <v>1031-18</v>
      </c>
      <c r="Y22" s="76" t="s">
        <v>7778</v>
      </c>
      <c r="Z22" s="51">
        <v>376</v>
      </c>
      <c r="AA22" s="76">
        <v>1031.8209999999999</v>
      </c>
      <c r="AB22" s="76">
        <v>10</v>
      </c>
      <c r="AC22" s="76" t="s">
        <v>7798</v>
      </c>
      <c r="AD22" s="76" t="s">
        <v>7773</v>
      </c>
      <c r="AE22" s="76" t="s">
        <v>7797</v>
      </c>
      <c r="AF22" s="76">
        <v>10</v>
      </c>
      <c r="AG22" s="76">
        <v>0.56000000000000005</v>
      </c>
      <c r="AH22" s="76">
        <v>18</v>
      </c>
      <c r="AI22" s="76">
        <v>4</v>
      </c>
      <c r="AJ22" s="76" t="s">
        <v>7588</v>
      </c>
      <c r="AK22" s="76"/>
      <c r="AL22" s="76"/>
      <c r="AM22" s="76" t="s">
        <v>7784</v>
      </c>
      <c r="AN22" s="76" t="s">
        <v>7774</v>
      </c>
      <c r="AO22" s="76" t="s">
        <v>7197</v>
      </c>
      <c r="AP22" s="76" t="s">
        <v>7519</v>
      </c>
      <c r="AQ22" s="76" t="s">
        <v>7519</v>
      </c>
      <c r="AR22" s="76">
        <v>5.56</v>
      </c>
      <c r="AS22" s="76" t="s">
        <v>7819</v>
      </c>
      <c r="AT22" s="76">
        <v>1.5</v>
      </c>
      <c r="AU22" s="76" t="s">
        <v>7774</v>
      </c>
      <c r="AV22" s="76" t="s">
        <v>7783</v>
      </c>
      <c r="AW22" s="76" t="s">
        <v>7774</v>
      </c>
      <c r="AX22" s="76">
        <v>15</v>
      </c>
      <c r="AY22" s="76">
        <v>15</v>
      </c>
      <c r="AZ22" s="76">
        <v>8</v>
      </c>
      <c r="BA22" s="76" t="s">
        <v>5753</v>
      </c>
      <c r="BB22" s="76">
        <v>42.775350230000001</v>
      </c>
      <c r="BC22" s="76">
        <v>-82.037439070000005</v>
      </c>
      <c r="BD22" s="76">
        <v>200.6</v>
      </c>
      <c r="BE22" s="76">
        <v>290</v>
      </c>
      <c r="BF22" s="76" t="s">
        <v>8087</v>
      </c>
      <c r="BG22" s="76">
        <v>15</v>
      </c>
      <c r="BH22" s="76">
        <v>986</v>
      </c>
      <c r="BI22" s="76">
        <v>6.4859999999999998</v>
      </c>
      <c r="BJ22" s="76">
        <v>240.49199999999999</v>
      </c>
      <c r="BK22" s="76">
        <v>2105</v>
      </c>
      <c r="BL22" s="76">
        <v>2108</v>
      </c>
      <c r="BM22" s="76"/>
      <c r="BN22" s="76"/>
      <c r="BO22" s="76">
        <v>1.23</v>
      </c>
      <c r="BP22" s="76">
        <v>1.23</v>
      </c>
      <c r="BQ22" s="76"/>
      <c r="BR22" s="76">
        <v>2.14</v>
      </c>
      <c r="BS22" s="76">
        <v>2.13</v>
      </c>
      <c r="BT22" s="76"/>
      <c r="BU22" s="76"/>
      <c r="BV22" s="76"/>
      <c r="BW22" s="76"/>
      <c r="BX22" s="76"/>
      <c r="BY22" s="76">
        <v>0.91</v>
      </c>
      <c r="BZ22" s="76">
        <v>14</v>
      </c>
    </row>
    <row r="23" spans="1:78" hidden="1" x14ac:dyDescent="0.35">
      <c r="A23" s="76"/>
      <c r="B23" s="76">
        <v>1153.18</v>
      </c>
      <c r="C23" s="76" t="s">
        <v>6147</v>
      </c>
      <c r="D23" s="76" t="s">
        <v>3339</v>
      </c>
      <c r="E23" s="76">
        <v>0.15486111111111112</v>
      </c>
      <c r="F23" s="76"/>
      <c r="G23" s="76">
        <v>10</v>
      </c>
      <c r="H23" s="76" t="s">
        <v>7295</v>
      </c>
      <c r="I23" s="76" t="s">
        <v>7299</v>
      </c>
      <c r="J23" s="76"/>
      <c r="K23" s="77"/>
      <c r="L23" s="77" t="s">
        <v>5677</v>
      </c>
      <c r="M23" s="76">
        <v>12.2</v>
      </c>
      <c r="N23" s="76">
        <v>3.8</v>
      </c>
      <c r="O23" s="76" t="s">
        <v>144</v>
      </c>
      <c r="P23" s="76">
        <v>1153.18</v>
      </c>
      <c r="Q23" s="76"/>
      <c r="R23" s="76" t="str">
        <f t="shared" si="0"/>
        <v>1153-0</v>
      </c>
      <c r="S23" s="76" t="b">
        <f t="shared" si="1"/>
        <v>0</v>
      </c>
      <c r="T23" s="76" t="str">
        <f t="shared" si="2"/>
        <v>1153-10</v>
      </c>
      <c r="U23" s="76">
        <v>1153.18</v>
      </c>
      <c r="V23" s="76">
        <v>10</v>
      </c>
      <c r="W23" s="76"/>
      <c r="X23" s="76" t="str">
        <f t="shared" si="3"/>
        <v>1153-12</v>
      </c>
      <c r="Y23" s="76" t="s">
        <v>7778</v>
      </c>
      <c r="Z23" s="51">
        <v>391</v>
      </c>
      <c r="AA23" s="76">
        <v>1153.18</v>
      </c>
      <c r="AB23" s="76">
        <v>10</v>
      </c>
      <c r="AC23" s="76" t="s">
        <v>7798</v>
      </c>
      <c r="AD23" s="76" t="s">
        <v>7773</v>
      </c>
      <c r="AE23" s="76" t="s">
        <v>7797</v>
      </c>
      <c r="AF23" s="76">
        <v>10</v>
      </c>
      <c r="AG23" s="76">
        <v>0.56000000000000005</v>
      </c>
      <c r="AH23" s="76">
        <v>12</v>
      </c>
      <c r="AI23" s="76">
        <v>4</v>
      </c>
      <c r="AJ23" s="76" t="s">
        <v>7820</v>
      </c>
      <c r="AK23" s="76"/>
      <c r="AL23" s="76"/>
      <c r="AM23" s="76" t="s">
        <v>7784</v>
      </c>
      <c r="AN23" s="76" t="s">
        <v>7774</v>
      </c>
      <c r="AO23" s="76" t="s">
        <v>7199</v>
      </c>
      <c r="AP23" s="76" t="s">
        <v>7523</v>
      </c>
      <c r="AQ23" s="76" t="s">
        <v>7523</v>
      </c>
      <c r="AR23" s="76">
        <v>5.56</v>
      </c>
      <c r="AS23" s="76" t="s">
        <v>7821</v>
      </c>
      <c r="AT23" s="76">
        <v>3</v>
      </c>
      <c r="AU23" s="76" t="s">
        <v>7774</v>
      </c>
      <c r="AV23" s="76" t="s">
        <v>7783</v>
      </c>
      <c r="AW23" s="76" t="s">
        <v>7774</v>
      </c>
      <c r="AX23" s="76">
        <v>15</v>
      </c>
      <c r="AY23" s="76">
        <v>15</v>
      </c>
      <c r="AZ23" s="76">
        <v>8</v>
      </c>
      <c r="BA23" s="76" t="s">
        <v>5753</v>
      </c>
      <c r="BB23" s="76">
        <v>42.774257390000002</v>
      </c>
      <c r="BC23" s="76">
        <v>-82.037471929999995</v>
      </c>
      <c r="BD23" s="76">
        <v>202.6</v>
      </c>
      <c r="BE23" s="76">
        <v>290</v>
      </c>
      <c r="BF23" s="76" t="s">
        <v>8087</v>
      </c>
      <c r="BG23" s="76">
        <v>15</v>
      </c>
      <c r="BH23" s="76">
        <v>986</v>
      </c>
      <c r="BI23" s="76">
        <v>14.273</v>
      </c>
      <c r="BJ23" s="76">
        <v>391.56299999999999</v>
      </c>
      <c r="BK23" s="76">
        <v>2113</v>
      </c>
      <c r="BL23" s="76">
        <v>2114</v>
      </c>
      <c r="BM23" s="76"/>
      <c r="BN23" s="76"/>
      <c r="BO23" s="76">
        <v>1.23</v>
      </c>
      <c r="BP23" s="76">
        <v>1.23</v>
      </c>
      <c r="BQ23" s="76"/>
      <c r="BR23" s="76">
        <v>2.14</v>
      </c>
      <c r="BS23" s="76">
        <v>2.14</v>
      </c>
      <c r="BT23" s="76"/>
      <c r="BU23" s="76"/>
      <c r="BV23" s="76"/>
      <c r="BW23" s="76"/>
      <c r="BX23" s="76"/>
      <c r="BY23" s="76">
        <v>0.56000000000000005</v>
      </c>
      <c r="BZ23" s="76">
        <v>11</v>
      </c>
    </row>
    <row r="24" spans="1:78" hidden="1" x14ac:dyDescent="0.35">
      <c r="A24" s="76"/>
      <c r="B24" s="76">
        <v>1165.98</v>
      </c>
      <c r="C24" s="76" t="s">
        <v>6149</v>
      </c>
      <c r="D24" s="76" t="s">
        <v>3339</v>
      </c>
      <c r="E24" s="76">
        <v>0.27638888888888891</v>
      </c>
      <c r="F24" s="76"/>
      <c r="G24" s="76">
        <v>10</v>
      </c>
      <c r="H24" s="76" t="s">
        <v>7295</v>
      </c>
      <c r="I24" s="76" t="s">
        <v>7299</v>
      </c>
      <c r="J24" s="76"/>
      <c r="K24" s="77"/>
      <c r="L24" s="77" t="s">
        <v>5677</v>
      </c>
      <c r="M24" s="76">
        <v>10.9</v>
      </c>
      <c r="N24" s="76">
        <v>3.6</v>
      </c>
      <c r="O24" s="76" t="s">
        <v>144</v>
      </c>
      <c r="P24" s="76">
        <v>1165.98</v>
      </c>
      <c r="Q24" s="76"/>
      <c r="R24" s="76" t="str">
        <f t="shared" si="0"/>
        <v>1165-0</v>
      </c>
      <c r="S24" s="76" t="b">
        <f t="shared" si="1"/>
        <v>0</v>
      </c>
      <c r="T24" s="76" t="str">
        <f t="shared" si="2"/>
        <v>1165-10</v>
      </c>
      <c r="U24" s="76">
        <v>1165.981</v>
      </c>
      <c r="V24" s="76">
        <v>10</v>
      </c>
      <c r="W24" s="76"/>
      <c r="X24" s="76" t="str">
        <f t="shared" si="3"/>
        <v>1165-11</v>
      </c>
      <c r="Y24" s="76" t="s">
        <v>7778</v>
      </c>
      <c r="Z24" s="51">
        <v>393</v>
      </c>
      <c r="AA24" s="76">
        <v>1165.981</v>
      </c>
      <c r="AB24" s="76">
        <v>10</v>
      </c>
      <c r="AC24" s="76" t="s">
        <v>7798</v>
      </c>
      <c r="AD24" s="76" t="s">
        <v>7773</v>
      </c>
      <c r="AE24" s="76" t="s">
        <v>7797</v>
      </c>
      <c r="AF24" s="76">
        <v>10</v>
      </c>
      <c r="AG24" s="76">
        <v>0.56000000000000005</v>
      </c>
      <c r="AH24" s="76">
        <v>11</v>
      </c>
      <c r="AI24" s="76">
        <v>4</v>
      </c>
      <c r="AJ24" s="76" t="s">
        <v>7562</v>
      </c>
      <c r="AK24" s="76"/>
      <c r="AL24" s="76"/>
      <c r="AM24" s="76" t="s">
        <v>7784</v>
      </c>
      <c r="AN24" s="76" t="s">
        <v>7774</v>
      </c>
      <c r="AO24" s="76" t="s">
        <v>7200</v>
      </c>
      <c r="AP24" s="76" t="s">
        <v>7524</v>
      </c>
      <c r="AQ24" s="76" t="s">
        <v>7524</v>
      </c>
      <c r="AR24" s="76">
        <v>5.56</v>
      </c>
      <c r="AS24" s="76" t="s">
        <v>7824</v>
      </c>
      <c r="AT24" s="76">
        <v>2.4</v>
      </c>
      <c r="AU24" s="76" t="s">
        <v>7774</v>
      </c>
      <c r="AV24" s="76" t="s">
        <v>7783</v>
      </c>
      <c r="AW24" s="76" t="s">
        <v>7774</v>
      </c>
      <c r="AX24" s="76">
        <v>15</v>
      </c>
      <c r="AY24" s="76">
        <v>15</v>
      </c>
      <c r="AZ24" s="76">
        <v>8</v>
      </c>
      <c r="BA24" s="76" t="s">
        <v>5753</v>
      </c>
      <c r="BB24" s="76">
        <v>42.774141440000001</v>
      </c>
      <c r="BC24" s="76">
        <v>-82.037476069999997</v>
      </c>
      <c r="BD24" s="76">
        <v>202.6</v>
      </c>
      <c r="BE24" s="76">
        <v>290</v>
      </c>
      <c r="BF24" s="76" t="s">
        <v>8087</v>
      </c>
      <c r="BG24" s="76">
        <v>15</v>
      </c>
      <c r="BH24" s="76">
        <v>986</v>
      </c>
      <c r="BI24" s="76">
        <v>9.0749999999999993</v>
      </c>
      <c r="BJ24" s="76">
        <v>-398.63200000000001</v>
      </c>
      <c r="BK24" s="76">
        <v>2114</v>
      </c>
      <c r="BL24" s="76">
        <v>2115</v>
      </c>
      <c r="BM24" s="76"/>
      <c r="BN24" s="76"/>
      <c r="BO24" s="76">
        <v>1.24</v>
      </c>
      <c r="BP24" s="76">
        <v>1.23</v>
      </c>
      <c r="BQ24" s="76"/>
      <c r="BR24" s="76">
        <v>2.14</v>
      </c>
      <c r="BS24" s="76">
        <v>2.14</v>
      </c>
      <c r="BT24" s="76"/>
      <c r="BU24" s="76"/>
      <c r="BV24" s="76"/>
      <c r="BW24" s="76"/>
      <c r="BX24" s="76"/>
      <c r="BY24" s="76">
        <v>0.61</v>
      </c>
      <c r="BZ24" s="76">
        <v>12</v>
      </c>
    </row>
    <row r="25" spans="1:78" hidden="1" x14ac:dyDescent="0.35">
      <c r="A25" s="76"/>
      <c r="B25" s="76">
        <v>1172.5050000000001</v>
      </c>
      <c r="C25" s="76" t="s">
        <v>6151</v>
      </c>
      <c r="D25" s="76" t="s">
        <v>3339</v>
      </c>
      <c r="E25" s="76">
        <v>0.28125</v>
      </c>
      <c r="F25" s="76"/>
      <c r="G25" s="76">
        <v>11</v>
      </c>
      <c r="H25" s="76" t="s">
        <v>7295</v>
      </c>
      <c r="I25" s="76" t="s">
        <v>7299</v>
      </c>
      <c r="J25" s="76"/>
      <c r="K25" s="77"/>
      <c r="L25" s="77" t="s">
        <v>5677</v>
      </c>
      <c r="M25" s="76">
        <v>11.9</v>
      </c>
      <c r="N25" s="76">
        <v>3.7</v>
      </c>
      <c r="O25" s="76" t="s">
        <v>144</v>
      </c>
      <c r="P25" s="76">
        <v>1172.5050000000001</v>
      </c>
      <c r="Q25" s="76"/>
      <c r="R25" s="76" t="str">
        <f t="shared" si="0"/>
        <v>1172-0</v>
      </c>
      <c r="S25" s="76" t="b">
        <f t="shared" si="1"/>
        <v>0</v>
      </c>
      <c r="T25" s="76" t="str">
        <f t="shared" si="2"/>
        <v>1172-11</v>
      </c>
      <c r="U25" s="76">
        <v>1172.5060000000001</v>
      </c>
      <c r="V25" s="76">
        <v>11</v>
      </c>
      <c r="W25" s="76"/>
      <c r="X25" s="76" t="str">
        <f t="shared" si="3"/>
        <v>1172-12</v>
      </c>
      <c r="Y25" s="76" t="s">
        <v>7778</v>
      </c>
      <c r="Z25" s="51">
        <v>394</v>
      </c>
      <c r="AA25" s="76">
        <v>1172.5060000000001</v>
      </c>
      <c r="AB25" s="76">
        <v>10</v>
      </c>
      <c r="AC25" s="76" t="s">
        <v>7798</v>
      </c>
      <c r="AD25" s="76" t="s">
        <v>7773</v>
      </c>
      <c r="AE25" s="76" t="s">
        <v>7797</v>
      </c>
      <c r="AF25" s="76">
        <v>11</v>
      </c>
      <c r="AG25" s="76">
        <v>0.61</v>
      </c>
      <c r="AH25" s="76">
        <v>12</v>
      </c>
      <c r="AI25" s="76">
        <v>4</v>
      </c>
      <c r="AJ25" s="76" t="s">
        <v>7550</v>
      </c>
      <c r="AK25" s="76"/>
      <c r="AL25" s="76"/>
      <c r="AM25" s="76" t="s">
        <v>7784</v>
      </c>
      <c r="AN25" s="76" t="s">
        <v>7774</v>
      </c>
      <c r="AO25" s="76" t="s">
        <v>7200</v>
      </c>
      <c r="AP25" s="76" t="s">
        <v>7524</v>
      </c>
      <c r="AQ25" s="76" t="s">
        <v>7524</v>
      </c>
      <c r="AR25" s="76">
        <v>5.56</v>
      </c>
      <c r="AS25" s="76" t="s">
        <v>7824</v>
      </c>
      <c r="AT25" s="76">
        <v>2.1</v>
      </c>
      <c r="AU25" s="76" t="s">
        <v>7774</v>
      </c>
      <c r="AV25" s="76" t="s">
        <v>7783</v>
      </c>
      <c r="AW25" s="76" t="s">
        <v>7774</v>
      </c>
      <c r="AX25" s="76">
        <v>15</v>
      </c>
      <c r="AY25" s="76">
        <v>15</v>
      </c>
      <c r="AZ25" s="76">
        <v>8</v>
      </c>
      <c r="BA25" s="76" t="s">
        <v>5753</v>
      </c>
      <c r="BB25" s="76">
        <v>42.77408234</v>
      </c>
      <c r="BC25" s="76">
        <v>-82.037478120000003</v>
      </c>
      <c r="BD25" s="76">
        <v>202.6</v>
      </c>
      <c r="BE25" s="76">
        <v>290</v>
      </c>
      <c r="BF25" s="76" t="s">
        <v>8087</v>
      </c>
      <c r="BG25" s="76">
        <v>15</v>
      </c>
      <c r="BH25" s="76">
        <v>986</v>
      </c>
      <c r="BI25" s="76">
        <v>15.6</v>
      </c>
      <c r="BJ25" s="76">
        <v>-407.596</v>
      </c>
      <c r="BK25" s="76">
        <v>2113</v>
      </c>
      <c r="BL25" s="76">
        <v>2114</v>
      </c>
      <c r="BM25" s="76"/>
      <c r="BN25" s="76"/>
      <c r="BO25" s="76">
        <v>1.23</v>
      </c>
      <c r="BP25" s="76">
        <v>1.23</v>
      </c>
      <c r="BQ25" s="76"/>
      <c r="BR25" s="76">
        <v>2.14</v>
      </c>
      <c r="BS25" s="76">
        <v>2.14</v>
      </c>
      <c r="BT25" s="76"/>
      <c r="BU25" s="76"/>
      <c r="BV25" s="76"/>
      <c r="BW25" s="76"/>
      <c r="BX25" s="76"/>
      <c r="BY25" s="76">
        <v>0.67</v>
      </c>
      <c r="BZ25" s="76">
        <v>9</v>
      </c>
    </row>
    <row r="26" spans="1:78" hidden="1" x14ac:dyDescent="0.35">
      <c r="B26">
        <v>1328.923</v>
      </c>
      <c r="C26" t="s">
        <v>6155</v>
      </c>
      <c r="D26" t="s">
        <v>3710</v>
      </c>
      <c r="E26">
        <v>0.44930555555555557</v>
      </c>
      <c r="G26">
        <v>10</v>
      </c>
      <c r="H26" t="s">
        <v>7295</v>
      </c>
      <c r="I26" t="s">
        <v>7299</v>
      </c>
      <c r="L26" s="20" t="s">
        <v>5752</v>
      </c>
      <c r="M26">
        <v>62.2</v>
      </c>
      <c r="N26">
        <v>6.1</v>
      </c>
      <c r="O26" t="s">
        <v>3712</v>
      </c>
      <c r="P26" s="51">
        <v>1328.923</v>
      </c>
      <c r="R26" t="str">
        <f t="shared" si="0"/>
        <v>1328-0</v>
      </c>
      <c r="S26" s="70" t="b">
        <f t="shared" si="1"/>
        <v>0</v>
      </c>
      <c r="T26" t="str">
        <f t="shared" si="2"/>
        <v>1328-10</v>
      </c>
      <c r="U26">
        <v>1328.902</v>
      </c>
      <c r="V26">
        <v>10</v>
      </c>
      <c r="X26" t="str">
        <f t="shared" si="3"/>
        <v>1328-62</v>
      </c>
      <c r="Y26" t="s">
        <v>7778</v>
      </c>
      <c r="Z26" s="51">
        <v>409</v>
      </c>
      <c r="AA26">
        <v>1328.902</v>
      </c>
      <c r="AB26">
        <v>10</v>
      </c>
      <c r="AC26" t="s">
        <v>7798</v>
      </c>
      <c r="AD26" t="s">
        <v>7773</v>
      </c>
      <c r="AE26" t="s">
        <v>7810</v>
      </c>
      <c r="AF26">
        <v>10</v>
      </c>
      <c r="AG26">
        <v>0.56000000000000005</v>
      </c>
      <c r="AH26">
        <v>62</v>
      </c>
      <c r="AI26">
        <v>6</v>
      </c>
      <c r="AJ26" t="s">
        <v>7827</v>
      </c>
      <c r="AM26" t="s">
        <v>7805</v>
      </c>
      <c r="AN26" t="s">
        <v>3293</v>
      </c>
      <c r="AO26" t="s">
        <v>7202</v>
      </c>
      <c r="AP26" t="s">
        <v>7390</v>
      </c>
      <c r="AQ26" t="s">
        <v>7390</v>
      </c>
      <c r="AR26">
        <v>5.56</v>
      </c>
      <c r="AS26" t="s">
        <v>7828</v>
      </c>
      <c r="AT26">
        <v>1.8</v>
      </c>
      <c r="AU26" t="s">
        <v>7774</v>
      </c>
      <c r="AV26" t="s">
        <v>7783</v>
      </c>
      <c r="AW26" t="s">
        <v>7774</v>
      </c>
      <c r="AX26">
        <v>25</v>
      </c>
      <c r="AY26">
        <v>25</v>
      </c>
      <c r="AZ26">
        <v>20</v>
      </c>
      <c r="BA26" t="s">
        <v>5785</v>
      </c>
      <c r="BB26">
        <v>42.772665889999999</v>
      </c>
      <c r="BC26">
        <v>-82.037517649999998</v>
      </c>
      <c r="BD26">
        <v>202.9</v>
      </c>
      <c r="BE26">
        <v>290</v>
      </c>
      <c r="BF26" t="s">
        <v>8087</v>
      </c>
      <c r="BG26">
        <v>15</v>
      </c>
      <c r="BH26">
        <v>986</v>
      </c>
      <c r="BI26">
        <v>1.97</v>
      </c>
      <c r="BJ26">
        <v>-6.9969999999999999</v>
      </c>
      <c r="BK26">
        <v>2035</v>
      </c>
      <c r="BL26">
        <v>2048</v>
      </c>
      <c r="BO26">
        <v>1.2</v>
      </c>
      <c r="BP26">
        <v>1.19</v>
      </c>
      <c r="BR26">
        <v>2.08</v>
      </c>
      <c r="BS26">
        <v>2.06</v>
      </c>
      <c r="BY26">
        <v>0.56999999999999995</v>
      </c>
      <c r="BZ26">
        <v>9</v>
      </c>
    </row>
    <row r="27" spans="1:78" hidden="1" x14ac:dyDescent="0.35">
      <c r="B27">
        <v>1354.2670000000001</v>
      </c>
      <c r="C27" t="s">
        <v>7311</v>
      </c>
      <c r="D27" t="s">
        <v>3710</v>
      </c>
      <c r="E27">
        <v>8.4027777777777785E-2</v>
      </c>
      <c r="G27">
        <v>4</v>
      </c>
      <c r="H27" t="s">
        <v>7298</v>
      </c>
      <c r="I27" t="s">
        <v>7299</v>
      </c>
      <c r="L27" s="20" t="s">
        <v>5752</v>
      </c>
      <c r="M27">
        <v>78.7</v>
      </c>
      <c r="N27">
        <v>4.7</v>
      </c>
      <c r="O27" t="s">
        <v>3712</v>
      </c>
      <c r="P27" s="51">
        <v>1354.2670000000001</v>
      </c>
      <c r="R27" t="str">
        <f t="shared" si="0"/>
        <v>1354-0</v>
      </c>
      <c r="S27" s="70" t="b">
        <f t="shared" si="1"/>
        <v>0</v>
      </c>
      <c r="T27" t="str">
        <f t="shared" si="2"/>
        <v>1363-10</v>
      </c>
      <c r="U27">
        <v>1363.3869999999999</v>
      </c>
      <c r="V27">
        <v>10</v>
      </c>
      <c r="X27" t="str">
        <f t="shared" si="3"/>
        <v>1363-9</v>
      </c>
      <c r="Y27" t="s">
        <v>7778</v>
      </c>
      <c r="Z27" s="51">
        <v>412</v>
      </c>
      <c r="AA27">
        <v>1363.3869999999999</v>
      </c>
      <c r="AB27">
        <v>10</v>
      </c>
      <c r="AC27" t="s">
        <v>7782</v>
      </c>
      <c r="AD27" t="s">
        <v>7773</v>
      </c>
      <c r="AE27" t="s">
        <v>5753</v>
      </c>
      <c r="AF27">
        <v>10</v>
      </c>
      <c r="AG27">
        <v>0.56999999999999995</v>
      </c>
      <c r="AH27">
        <v>9</v>
      </c>
      <c r="AI27">
        <v>9</v>
      </c>
      <c r="AJ27" t="s">
        <v>7500</v>
      </c>
      <c r="AM27" t="s">
        <v>7784</v>
      </c>
      <c r="AN27" t="s">
        <v>7774</v>
      </c>
      <c r="AO27" t="s">
        <v>7203</v>
      </c>
      <c r="AP27" t="s">
        <v>7528</v>
      </c>
      <c r="AQ27" t="s">
        <v>7528</v>
      </c>
      <c r="AR27">
        <v>5.56</v>
      </c>
      <c r="AS27" t="s">
        <v>7897</v>
      </c>
      <c r="AT27">
        <v>1.8</v>
      </c>
      <c r="AU27" t="s">
        <v>7774</v>
      </c>
      <c r="AV27" t="s">
        <v>7789</v>
      </c>
      <c r="AW27" t="s">
        <v>7774</v>
      </c>
      <c r="BA27" t="s">
        <v>5678</v>
      </c>
      <c r="BB27">
        <v>42.772353260000003</v>
      </c>
      <c r="BC27">
        <v>-82.037525709999997</v>
      </c>
      <c r="BD27">
        <v>203</v>
      </c>
      <c r="BE27">
        <v>290</v>
      </c>
      <c r="BF27" t="s">
        <v>8087</v>
      </c>
      <c r="BG27">
        <v>15</v>
      </c>
      <c r="BH27">
        <v>986</v>
      </c>
      <c r="BI27">
        <v>0.28299999999999997</v>
      </c>
      <c r="BJ27">
        <v>422.75400000000002</v>
      </c>
      <c r="BK27">
        <v>2116</v>
      </c>
      <c r="BL27">
        <v>2117</v>
      </c>
      <c r="BO27">
        <v>1.24</v>
      </c>
      <c r="BP27">
        <v>1.24</v>
      </c>
      <c r="BR27">
        <v>2.15</v>
      </c>
      <c r="BS27">
        <v>2.15</v>
      </c>
      <c r="BY27">
        <v>0.59</v>
      </c>
      <c r="BZ27">
        <v>8</v>
      </c>
    </row>
    <row r="28" spans="1:78" hidden="1" x14ac:dyDescent="0.35">
      <c r="B28">
        <v>1360.9639999999999</v>
      </c>
      <c r="C28" t="s">
        <v>7312</v>
      </c>
      <c r="D28" t="s">
        <v>3710</v>
      </c>
      <c r="E28">
        <v>8.3333333333333329E-2</v>
      </c>
      <c r="G28">
        <v>4</v>
      </c>
      <c r="H28" t="s">
        <v>7298</v>
      </c>
      <c r="I28" t="s">
        <v>7299</v>
      </c>
      <c r="L28" s="20" t="s">
        <v>5752</v>
      </c>
      <c r="M28">
        <v>76</v>
      </c>
      <c r="N28">
        <v>4.5</v>
      </c>
      <c r="O28" t="s">
        <v>3712</v>
      </c>
      <c r="P28" s="51">
        <v>1360.9639999999999</v>
      </c>
      <c r="R28" t="str">
        <f t="shared" si="0"/>
        <v>1360-0</v>
      </c>
      <c r="S28" s="70" t="b">
        <f t="shared" si="1"/>
        <v>0</v>
      </c>
    </row>
    <row r="29" spans="1:78" hidden="1" x14ac:dyDescent="0.35">
      <c r="B29">
        <v>1445.473</v>
      </c>
      <c r="C29" t="s">
        <v>6264</v>
      </c>
      <c r="D29" t="s">
        <v>3710</v>
      </c>
      <c r="E29">
        <v>0.43680555555555556</v>
      </c>
      <c r="G29">
        <v>14</v>
      </c>
      <c r="H29" t="s">
        <v>7295</v>
      </c>
      <c r="I29" t="s">
        <v>7299</v>
      </c>
      <c r="L29" s="20" t="s">
        <v>5752</v>
      </c>
      <c r="M29">
        <v>138.9</v>
      </c>
      <c r="N29">
        <v>5.6</v>
      </c>
      <c r="O29" t="s">
        <v>3712</v>
      </c>
      <c r="P29" s="51">
        <v>1445.473</v>
      </c>
      <c r="R29" t="str">
        <f t="shared" si="0"/>
        <v>1445-0</v>
      </c>
      <c r="S29" s="70" t="b">
        <f t="shared" si="1"/>
        <v>0</v>
      </c>
      <c r="T29" t="str">
        <f>INT(U29)&amp;"-"&amp;V29</f>
        <v>1445-14</v>
      </c>
      <c r="U29">
        <v>1445.4680000000001</v>
      </c>
      <c r="V29">
        <v>14</v>
      </c>
      <c r="X29" t="str">
        <f>INT(AA29)&amp;"-"&amp;AH29</f>
        <v>1445-139</v>
      </c>
      <c r="Y29" t="s">
        <v>7778</v>
      </c>
      <c r="Z29" s="51">
        <v>473</v>
      </c>
      <c r="AA29">
        <v>1445.4680000000001</v>
      </c>
      <c r="AB29">
        <v>10</v>
      </c>
      <c r="AC29" t="s">
        <v>7798</v>
      </c>
      <c r="AD29" t="s">
        <v>7773</v>
      </c>
      <c r="AE29" t="s">
        <v>7810</v>
      </c>
      <c r="AF29">
        <v>14</v>
      </c>
      <c r="AG29">
        <v>0.78</v>
      </c>
      <c r="AH29">
        <v>139</v>
      </c>
      <c r="AI29">
        <v>6</v>
      </c>
      <c r="AJ29" t="s">
        <v>7831</v>
      </c>
      <c r="AM29" t="s">
        <v>7805</v>
      </c>
      <c r="AN29" t="s">
        <v>3293</v>
      </c>
      <c r="AO29" t="s">
        <v>7205</v>
      </c>
      <c r="AP29" t="s">
        <v>7547</v>
      </c>
      <c r="AQ29" t="s">
        <v>7547</v>
      </c>
      <c r="AR29">
        <v>5.56</v>
      </c>
      <c r="AS29" t="s">
        <v>7832</v>
      </c>
      <c r="AT29">
        <v>1.8</v>
      </c>
      <c r="AU29" t="s">
        <v>7774</v>
      </c>
      <c r="AV29" t="s">
        <v>7783</v>
      </c>
      <c r="AW29" t="s">
        <v>7774</v>
      </c>
      <c r="AX29">
        <v>25</v>
      </c>
      <c r="AY29">
        <v>25</v>
      </c>
      <c r="AZ29">
        <v>20</v>
      </c>
      <c r="BA29" t="s">
        <v>5785</v>
      </c>
      <c r="BB29">
        <v>42.771610449999997</v>
      </c>
      <c r="BC29">
        <v>-82.037552259999998</v>
      </c>
      <c r="BD29">
        <v>203.2</v>
      </c>
      <c r="BE29">
        <v>290</v>
      </c>
      <c r="BF29" t="s">
        <v>8087</v>
      </c>
      <c r="BG29">
        <v>15</v>
      </c>
      <c r="BH29">
        <v>986</v>
      </c>
      <c r="BI29">
        <v>10.298</v>
      </c>
      <c r="BJ29">
        <v>0</v>
      </c>
      <c r="BK29">
        <v>1915</v>
      </c>
      <c r="BL29">
        <v>1947</v>
      </c>
      <c r="BO29">
        <v>1.1399999999999999</v>
      </c>
      <c r="BP29">
        <v>1.1200000000000001</v>
      </c>
      <c r="BR29">
        <v>1.97</v>
      </c>
      <c r="BS29">
        <v>1.94</v>
      </c>
      <c r="BY29">
        <v>0.56000000000000005</v>
      </c>
      <c r="BZ29">
        <v>170</v>
      </c>
    </row>
    <row r="30" spans="1:78" hidden="1" x14ac:dyDescent="0.35">
      <c r="B30">
        <v>1448.9690000000001</v>
      </c>
      <c r="C30" t="s">
        <v>7313</v>
      </c>
      <c r="D30" t="s">
        <v>3710</v>
      </c>
      <c r="E30">
        <v>0.43402777777777779</v>
      </c>
      <c r="G30">
        <v>9</v>
      </c>
      <c r="H30" t="s">
        <v>7298</v>
      </c>
      <c r="I30" t="s">
        <v>7299</v>
      </c>
      <c r="L30" s="20" t="s">
        <v>5752</v>
      </c>
      <c r="M30">
        <v>20.9</v>
      </c>
      <c r="N30">
        <v>9</v>
      </c>
      <c r="O30" t="s">
        <v>3712</v>
      </c>
      <c r="P30" s="51">
        <v>1448.9690000000001</v>
      </c>
      <c r="R30" t="str">
        <f t="shared" si="0"/>
        <v>1448-0</v>
      </c>
      <c r="S30" s="70" t="b">
        <f t="shared" si="1"/>
        <v>0</v>
      </c>
    </row>
    <row r="31" spans="1:78" hidden="1" x14ac:dyDescent="0.35">
      <c r="B31">
        <v>1449.13</v>
      </c>
      <c r="C31" t="s">
        <v>6266</v>
      </c>
      <c r="D31" t="s">
        <v>3710</v>
      </c>
      <c r="E31">
        <v>0.43472222222222223</v>
      </c>
      <c r="G31">
        <v>6</v>
      </c>
      <c r="H31" t="s">
        <v>7295</v>
      </c>
      <c r="I31" t="s">
        <v>7299</v>
      </c>
      <c r="J31">
        <v>10</v>
      </c>
      <c r="L31" s="20" t="s">
        <v>5752</v>
      </c>
      <c r="M31">
        <v>170.1</v>
      </c>
      <c r="N31">
        <v>7.5</v>
      </c>
      <c r="O31" t="s">
        <v>3712</v>
      </c>
      <c r="P31" s="51">
        <v>1449.13</v>
      </c>
      <c r="R31" t="str">
        <f t="shared" si="0"/>
        <v>1449-0</v>
      </c>
      <c r="S31" s="70" t="b">
        <f t="shared" si="1"/>
        <v>0</v>
      </c>
      <c r="T31" t="str">
        <f>INT(U31)&amp;"-"&amp;V31</f>
        <v>1449-10</v>
      </c>
      <c r="U31">
        <v>1449.1669999999999</v>
      </c>
      <c r="V31">
        <v>10</v>
      </c>
      <c r="X31" t="str">
        <f>INT(AA31)&amp;"-"&amp;AH31</f>
        <v>1449-170</v>
      </c>
      <c r="Y31" t="s">
        <v>7778</v>
      </c>
      <c r="Z31" s="51">
        <v>474</v>
      </c>
      <c r="AA31">
        <v>1449.1669999999999</v>
      </c>
      <c r="AB31">
        <v>10</v>
      </c>
      <c r="AC31" t="s">
        <v>7798</v>
      </c>
      <c r="AD31" t="s">
        <v>7773</v>
      </c>
      <c r="AE31" t="s">
        <v>7810</v>
      </c>
      <c r="AF31">
        <v>10</v>
      </c>
      <c r="AG31">
        <v>0.56000000000000005</v>
      </c>
      <c r="AH31">
        <v>170</v>
      </c>
      <c r="AI31">
        <v>8</v>
      </c>
      <c r="AJ31" t="s">
        <v>7548</v>
      </c>
      <c r="AM31" t="s">
        <v>7805</v>
      </c>
      <c r="AN31" t="s">
        <v>3293</v>
      </c>
      <c r="AO31" t="s">
        <v>7205</v>
      </c>
      <c r="AP31" t="s">
        <v>7547</v>
      </c>
      <c r="AQ31" t="s">
        <v>7547</v>
      </c>
      <c r="AR31">
        <v>5.56</v>
      </c>
      <c r="AS31" t="s">
        <v>7832</v>
      </c>
      <c r="AT31">
        <v>1.7</v>
      </c>
      <c r="AU31" t="s">
        <v>7774</v>
      </c>
      <c r="AV31" t="s">
        <v>7783</v>
      </c>
      <c r="AW31" t="s">
        <v>3293</v>
      </c>
      <c r="AX31">
        <v>25</v>
      </c>
      <c r="AY31">
        <v>25</v>
      </c>
      <c r="AZ31">
        <v>20</v>
      </c>
      <c r="BA31" t="s">
        <v>5785</v>
      </c>
      <c r="BB31">
        <v>42.77157708</v>
      </c>
      <c r="BC31">
        <v>-82.037553529999997</v>
      </c>
      <c r="BD31">
        <v>203.2</v>
      </c>
      <c r="BE31">
        <v>290</v>
      </c>
      <c r="BF31" t="s">
        <v>8087</v>
      </c>
      <c r="BG31">
        <v>15</v>
      </c>
      <c r="BH31">
        <v>986</v>
      </c>
      <c r="BI31">
        <v>13.981999999999999</v>
      </c>
      <c r="BJ31">
        <v>0</v>
      </c>
      <c r="BK31">
        <v>1965</v>
      </c>
      <c r="BL31">
        <v>1989</v>
      </c>
      <c r="BO31">
        <v>1.1599999999999999</v>
      </c>
      <c r="BP31">
        <v>1.1499999999999999</v>
      </c>
      <c r="BR31">
        <v>2.02</v>
      </c>
      <c r="BS31">
        <v>1.99</v>
      </c>
      <c r="BY31">
        <v>0.63</v>
      </c>
      <c r="BZ31">
        <v>9</v>
      </c>
    </row>
    <row r="32" spans="1:78" hidden="1" x14ac:dyDescent="0.35">
      <c r="B32">
        <v>1587.873</v>
      </c>
      <c r="C32" t="s">
        <v>7314</v>
      </c>
      <c r="D32" t="s">
        <v>3339</v>
      </c>
      <c r="E32">
        <v>0.13958333333333334</v>
      </c>
      <c r="G32">
        <v>9</v>
      </c>
      <c r="H32" t="s">
        <v>7298</v>
      </c>
      <c r="I32" t="s">
        <v>7299</v>
      </c>
      <c r="L32" s="20" t="s">
        <v>5677</v>
      </c>
      <c r="M32">
        <v>16</v>
      </c>
      <c r="N32">
        <v>3.4</v>
      </c>
      <c r="O32" t="s">
        <v>2905</v>
      </c>
      <c r="P32" s="51">
        <v>1587.873</v>
      </c>
      <c r="R32" t="str">
        <f t="shared" si="0"/>
        <v>1587-0</v>
      </c>
      <c r="S32" s="70" t="b">
        <f t="shared" si="1"/>
        <v>0</v>
      </c>
    </row>
    <row r="33" spans="1:78" hidden="1" x14ac:dyDescent="0.35">
      <c r="B33">
        <v>1664.681</v>
      </c>
      <c r="C33" t="s">
        <v>6445</v>
      </c>
      <c r="D33" t="s">
        <v>3407</v>
      </c>
      <c r="E33">
        <v>0.40138888888888891</v>
      </c>
      <c r="G33">
        <v>13</v>
      </c>
      <c r="H33" t="s">
        <v>7295</v>
      </c>
      <c r="I33" t="s">
        <v>7299</v>
      </c>
      <c r="L33" s="20" t="s">
        <v>5672</v>
      </c>
      <c r="M33">
        <v>9.6</v>
      </c>
      <c r="N33">
        <v>4</v>
      </c>
      <c r="O33" t="s">
        <v>144</v>
      </c>
      <c r="P33" s="51">
        <v>1664.681</v>
      </c>
      <c r="R33" t="str">
        <f t="shared" si="0"/>
        <v>1664-0</v>
      </c>
      <c r="S33" s="70" t="b">
        <f t="shared" si="1"/>
        <v>0</v>
      </c>
      <c r="T33" t="str">
        <f>INT(U33)&amp;"-"&amp;V33</f>
        <v>1664-</v>
      </c>
      <c r="U33">
        <v>1664.682</v>
      </c>
      <c r="X33" t="str">
        <f>INT(AA33)&amp;"-"&amp;AH33</f>
        <v>1664-10</v>
      </c>
      <c r="Y33" t="s">
        <v>7778</v>
      </c>
      <c r="Z33" s="51">
        <v>582</v>
      </c>
      <c r="AA33">
        <v>1664.682</v>
      </c>
      <c r="AB33">
        <v>10</v>
      </c>
      <c r="AC33" t="s">
        <v>7798</v>
      </c>
      <c r="AD33" t="s">
        <v>7773</v>
      </c>
      <c r="AE33" t="s">
        <v>7797</v>
      </c>
      <c r="AH33">
        <v>10</v>
      </c>
      <c r="AI33">
        <v>4</v>
      </c>
      <c r="AJ33" t="s">
        <v>7439</v>
      </c>
      <c r="AM33" t="s">
        <v>7776</v>
      </c>
      <c r="AN33" t="s">
        <v>7774</v>
      </c>
      <c r="AO33" t="s">
        <v>7209</v>
      </c>
      <c r="AP33" t="s">
        <v>7374</v>
      </c>
      <c r="AQ33" t="s">
        <v>7374</v>
      </c>
      <c r="AR33">
        <v>5.56</v>
      </c>
      <c r="AS33" t="s">
        <v>7833</v>
      </c>
      <c r="AT33">
        <v>1.8</v>
      </c>
      <c r="AU33" t="s">
        <v>7774</v>
      </c>
      <c r="AW33" t="s">
        <v>7774</v>
      </c>
      <c r="BA33" t="s">
        <v>5673</v>
      </c>
      <c r="BB33">
        <v>42.769624999999998</v>
      </c>
      <c r="BC33">
        <v>-82.037646280000004</v>
      </c>
      <c r="BD33">
        <v>202.7</v>
      </c>
      <c r="BE33">
        <v>290</v>
      </c>
      <c r="BF33" t="s">
        <v>8087</v>
      </c>
      <c r="BG33">
        <v>15</v>
      </c>
      <c r="BH33">
        <v>986</v>
      </c>
      <c r="BI33">
        <v>7.4770000000000003</v>
      </c>
      <c r="BJ33">
        <v>102.014</v>
      </c>
    </row>
    <row r="34" spans="1:78" hidden="1" x14ac:dyDescent="0.35">
      <c r="B34">
        <v>1664.712</v>
      </c>
      <c r="C34" t="s">
        <v>6447</v>
      </c>
      <c r="D34" t="s">
        <v>3407</v>
      </c>
      <c r="E34">
        <v>0.40208333333333335</v>
      </c>
      <c r="G34">
        <v>10</v>
      </c>
      <c r="H34" t="s">
        <v>7295</v>
      </c>
      <c r="I34" t="s">
        <v>7299</v>
      </c>
      <c r="L34" s="20" t="s">
        <v>5672</v>
      </c>
      <c r="M34">
        <v>10.7</v>
      </c>
      <c r="N34">
        <v>3.6</v>
      </c>
      <c r="O34" t="s">
        <v>144</v>
      </c>
      <c r="P34" s="51">
        <v>1664.712</v>
      </c>
      <c r="R34" t="str">
        <f t="shared" si="0"/>
        <v>1664-0</v>
      </c>
      <c r="S34" s="70" t="b">
        <f t="shared" si="1"/>
        <v>0</v>
      </c>
      <c r="T34" t="str">
        <f>INT(U34)&amp;"-"&amp;V34</f>
        <v>1664-</v>
      </c>
      <c r="U34">
        <v>1664.71</v>
      </c>
      <c r="X34" t="str">
        <f>INT(AA34)&amp;"-"&amp;AH34</f>
        <v>1664-11</v>
      </c>
      <c r="Y34" t="s">
        <v>7778</v>
      </c>
      <c r="Z34" s="51">
        <v>583</v>
      </c>
      <c r="AA34">
        <v>1664.71</v>
      </c>
      <c r="AB34">
        <v>10</v>
      </c>
      <c r="AC34" t="s">
        <v>7798</v>
      </c>
      <c r="AD34" t="s">
        <v>7773</v>
      </c>
      <c r="AE34" t="s">
        <v>7797</v>
      </c>
      <c r="AH34">
        <v>11</v>
      </c>
      <c r="AI34">
        <v>4</v>
      </c>
      <c r="AJ34" t="s">
        <v>7439</v>
      </c>
      <c r="AM34" t="s">
        <v>7776</v>
      </c>
      <c r="AN34" t="s">
        <v>7774</v>
      </c>
      <c r="AO34" t="s">
        <v>7209</v>
      </c>
      <c r="AP34" t="s">
        <v>7374</v>
      </c>
      <c r="AQ34" t="s">
        <v>7374</v>
      </c>
      <c r="AR34">
        <v>5.56</v>
      </c>
      <c r="AS34" t="s">
        <v>7833</v>
      </c>
      <c r="AT34">
        <v>1.8</v>
      </c>
      <c r="AU34" t="s">
        <v>7774</v>
      </c>
      <c r="AW34" t="s">
        <v>7774</v>
      </c>
      <c r="BA34" t="s">
        <v>5673</v>
      </c>
      <c r="BB34">
        <v>42.769624749999998</v>
      </c>
      <c r="BC34">
        <v>-82.037646289999998</v>
      </c>
      <c r="BD34">
        <v>202.7</v>
      </c>
      <c r="BE34">
        <v>290</v>
      </c>
      <c r="BF34" t="s">
        <v>8087</v>
      </c>
      <c r="BG34">
        <v>15</v>
      </c>
      <c r="BH34">
        <v>986</v>
      </c>
      <c r="BI34">
        <v>7.5039999999999996</v>
      </c>
      <c r="BJ34">
        <v>101.80200000000001</v>
      </c>
      <c r="BY34">
        <v>0.61</v>
      </c>
      <c r="BZ34">
        <v>8</v>
      </c>
    </row>
    <row r="35" spans="1:78" hidden="1" x14ac:dyDescent="0.35">
      <c r="B35">
        <v>1664.8009999999999</v>
      </c>
      <c r="C35" t="s">
        <v>7315</v>
      </c>
      <c r="D35" t="s">
        <v>3407</v>
      </c>
      <c r="E35">
        <v>0.40416666666666667</v>
      </c>
      <c r="G35">
        <v>11</v>
      </c>
      <c r="H35" t="s">
        <v>7298</v>
      </c>
      <c r="I35" t="s">
        <v>7299</v>
      </c>
      <c r="L35" s="20" t="s">
        <v>5672</v>
      </c>
      <c r="M35">
        <v>7.3</v>
      </c>
      <c r="N35">
        <v>3.7</v>
      </c>
      <c r="O35" t="s">
        <v>144</v>
      </c>
      <c r="P35" s="51">
        <v>1664.8009999999999</v>
      </c>
      <c r="R35" t="str">
        <f t="shared" si="0"/>
        <v>1664-0</v>
      </c>
      <c r="S35" s="70" t="b">
        <f t="shared" si="1"/>
        <v>0</v>
      </c>
    </row>
    <row r="36" spans="1:78" hidden="1" x14ac:dyDescent="0.35">
      <c r="B36">
        <v>1672.462</v>
      </c>
      <c r="C36" t="s">
        <v>6453</v>
      </c>
      <c r="D36" t="s">
        <v>3339</v>
      </c>
      <c r="E36">
        <v>0.33819444444444446</v>
      </c>
      <c r="G36">
        <v>10</v>
      </c>
      <c r="H36" t="s">
        <v>7295</v>
      </c>
      <c r="I36" t="s">
        <v>7299</v>
      </c>
      <c r="L36" s="20" t="s">
        <v>5677</v>
      </c>
      <c r="M36">
        <v>12.2</v>
      </c>
      <c r="N36">
        <v>3.4</v>
      </c>
      <c r="O36" t="s">
        <v>144</v>
      </c>
      <c r="P36" s="51">
        <v>1672.462</v>
      </c>
      <c r="R36" t="str">
        <f t="shared" si="0"/>
        <v>1672-0</v>
      </c>
      <c r="S36" s="70" t="b">
        <f t="shared" si="1"/>
        <v>0</v>
      </c>
      <c r="T36" t="str">
        <f>INT(U36)&amp;"-"&amp;V36</f>
        <v>1672-10</v>
      </c>
      <c r="U36">
        <v>1672.462</v>
      </c>
      <c r="V36">
        <v>10</v>
      </c>
      <c r="X36" t="str">
        <f>INT(AA36)&amp;"-"&amp;AH36</f>
        <v>1672-12</v>
      </c>
      <c r="Y36" t="s">
        <v>7778</v>
      </c>
      <c r="Z36" s="51">
        <v>590</v>
      </c>
      <c r="AA36">
        <v>1672.462</v>
      </c>
      <c r="AB36">
        <v>10</v>
      </c>
      <c r="AC36" t="s">
        <v>7798</v>
      </c>
      <c r="AD36" t="s">
        <v>7773</v>
      </c>
      <c r="AE36" t="s">
        <v>7797</v>
      </c>
      <c r="AF36">
        <v>10</v>
      </c>
      <c r="AG36">
        <v>0.56000000000000005</v>
      </c>
      <c r="AH36">
        <v>12</v>
      </c>
      <c r="AI36">
        <v>3</v>
      </c>
      <c r="AJ36" t="s">
        <v>7668</v>
      </c>
      <c r="AM36" t="s">
        <v>7784</v>
      </c>
      <c r="AN36" t="s">
        <v>7774</v>
      </c>
      <c r="AO36" t="s">
        <v>7210</v>
      </c>
      <c r="AP36" t="s">
        <v>7398</v>
      </c>
      <c r="AQ36" t="s">
        <v>7398</v>
      </c>
      <c r="AR36">
        <v>5.56</v>
      </c>
      <c r="AS36" t="s">
        <v>7834</v>
      </c>
      <c r="AT36">
        <v>1.8</v>
      </c>
      <c r="AU36" t="s">
        <v>7774</v>
      </c>
      <c r="AV36" t="s">
        <v>7783</v>
      </c>
      <c r="AW36" t="s">
        <v>7774</v>
      </c>
      <c r="AX36">
        <v>15</v>
      </c>
      <c r="AY36">
        <v>15</v>
      </c>
      <c r="AZ36">
        <v>8</v>
      </c>
      <c r="BA36" t="s">
        <v>5753</v>
      </c>
      <c r="BB36">
        <v>42.769564010000003</v>
      </c>
      <c r="BC36">
        <v>-82.037614129999994</v>
      </c>
      <c r="BD36">
        <v>202.7</v>
      </c>
      <c r="BE36">
        <v>290</v>
      </c>
      <c r="BF36" t="s">
        <v>8087</v>
      </c>
      <c r="BG36">
        <v>15</v>
      </c>
      <c r="BH36">
        <v>986</v>
      </c>
      <c r="BI36">
        <v>3.855</v>
      </c>
      <c r="BJ36">
        <v>-414.45100000000002</v>
      </c>
      <c r="BK36">
        <v>2113</v>
      </c>
      <c r="BL36">
        <v>2114</v>
      </c>
      <c r="BO36">
        <v>1.23</v>
      </c>
      <c r="BP36">
        <v>1.23</v>
      </c>
      <c r="BR36">
        <v>2.14</v>
      </c>
      <c r="BS36">
        <v>2.14</v>
      </c>
    </row>
    <row r="37" spans="1:78" hidden="1" x14ac:dyDescent="0.35">
      <c r="B37">
        <v>1701.6089999999999</v>
      </c>
      <c r="C37" t="s">
        <v>6455</v>
      </c>
      <c r="D37" t="s">
        <v>3899</v>
      </c>
      <c r="E37">
        <v>0.46736111111111112</v>
      </c>
      <c r="G37">
        <v>11</v>
      </c>
      <c r="H37" t="s">
        <v>7295</v>
      </c>
      <c r="I37" t="s">
        <v>7299</v>
      </c>
      <c r="L37" s="20" t="s">
        <v>5672</v>
      </c>
      <c r="M37">
        <v>8.6999999999999993</v>
      </c>
      <c r="N37">
        <v>4.3</v>
      </c>
      <c r="O37" t="s">
        <v>3712</v>
      </c>
      <c r="P37" s="51">
        <v>1701.6089999999999</v>
      </c>
      <c r="R37" t="str">
        <f t="shared" si="0"/>
        <v>1701-0</v>
      </c>
      <c r="S37" s="70" t="b">
        <f t="shared" si="1"/>
        <v>0</v>
      </c>
      <c r="T37" t="str">
        <f>INT(U37)&amp;"-"&amp;V37</f>
        <v>1701-</v>
      </c>
      <c r="U37">
        <v>1701.61</v>
      </c>
      <c r="X37" t="str">
        <f>INT(AA37)&amp;"-"&amp;AH37</f>
        <v>1701-9</v>
      </c>
      <c r="Y37" t="s">
        <v>7778</v>
      </c>
      <c r="Z37" s="51">
        <v>595</v>
      </c>
      <c r="AA37">
        <v>1701.61</v>
      </c>
      <c r="AB37">
        <v>10</v>
      </c>
      <c r="AC37" t="s">
        <v>7798</v>
      </c>
      <c r="AD37" t="s">
        <v>7773</v>
      </c>
      <c r="AE37" t="s">
        <v>7810</v>
      </c>
      <c r="AH37">
        <v>9</v>
      </c>
      <c r="AI37">
        <v>4</v>
      </c>
      <c r="AJ37" t="s">
        <v>7835</v>
      </c>
      <c r="AM37" t="s">
        <v>7776</v>
      </c>
      <c r="AN37" t="s">
        <v>3293</v>
      </c>
      <c r="AO37" t="s">
        <v>7211</v>
      </c>
      <c r="AP37" t="s">
        <v>7397</v>
      </c>
      <c r="AQ37" t="s">
        <v>7397</v>
      </c>
      <c r="AR37">
        <v>5.56</v>
      </c>
      <c r="AS37" t="s">
        <v>7837</v>
      </c>
      <c r="AT37">
        <v>2.2999999999999998</v>
      </c>
      <c r="AU37" t="s">
        <v>7774</v>
      </c>
      <c r="AV37" t="s">
        <v>7789</v>
      </c>
      <c r="AW37" t="s">
        <v>7774</v>
      </c>
      <c r="BA37" t="s">
        <v>5776</v>
      </c>
      <c r="BB37">
        <v>42.769322760000001</v>
      </c>
      <c r="BC37">
        <v>-82.037545320000007</v>
      </c>
      <c r="BD37">
        <v>202.5</v>
      </c>
      <c r="BE37">
        <v>290</v>
      </c>
      <c r="BF37" t="s">
        <v>8087</v>
      </c>
      <c r="BG37">
        <v>15</v>
      </c>
      <c r="BH37">
        <v>986</v>
      </c>
      <c r="BI37">
        <v>4.0060000000000002</v>
      </c>
      <c r="BJ37">
        <v>-8.9809999999999999</v>
      </c>
      <c r="BY37">
        <v>0.82</v>
      </c>
      <c r="BZ37">
        <v>37</v>
      </c>
    </row>
    <row r="38" spans="1:78" hidden="1" x14ac:dyDescent="0.35">
      <c r="B38">
        <v>1711.0360000000001</v>
      </c>
      <c r="C38" t="s">
        <v>7316</v>
      </c>
      <c r="D38" t="s">
        <v>3710</v>
      </c>
      <c r="E38">
        <v>0.46250000000000002</v>
      </c>
      <c r="G38">
        <v>7</v>
      </c>
      <c r="H38" t="s">
        <v>7298</v>
      </c>
      <c r="I38" t="s">
        <v>7299</v>
      </c>
      <c r="L38" s="20" t="s">
        <v>5752</v>
      </c>
      <c r="M38">
        <v>40.299999999999997</v>
      </c>
      <c r="N38">
        <v>6.1</v>
      </c>
      <c r="O38" t="s">
        <v>3712</v>
      </c>
      <c r="P38" s="51">
        <v>1711.0360000000001</v>
      </c>
      <c r="R38" t="str">
        <f t="shared" si="0"/>
        <v>1711-0</v>
      </c>
      <c r="S38" s="70" t="b">
        <f t="shared" si="1"/>
        <v>0</v>
      </c>
    </row>
    <row r="39" spans="1:78" hidden="1" x14ac:dyDescent="0.35">
      <c r="B39">
        <v>1769.8679999999999</v>
      </c>
      <c r="C39" t="s">
        <v>6467</v>
      </c>
      <c r="D39" t="s">
        <v>3899</v>
      </c>
      <c r="E39">
        <v>6.805555555555555E-2</v>
      </c>
      <c r="G39">
        <v>10</v>
      </c>
      <c r="H39" t="s">
        <v>7295</v>
      </c>
      <c r="I39" t="s">
        <v>7299</v>
      </c>
      <c r="L39" s="20" t="s">
        <v>5672</v>
      </c>
      <c r="M39">
        <v>16.899999999999999</v>
      </c>
      <c r="N39">
        <v>4.3</v>
      </c>
      <c r="O39" t="s">
        <v>3712</v>
      </c>
      <c r="P39" s="51">
        <v>1769.8679999999999</v>
      </c>
      <c r="R39" t="str">
        <f t="shared" si="0"/>
        <v>1769-0</v>
      </c>
      <c r="S39" s="70" t="b">
        <f t="shared" si="1"/>
        <v>0</v>
      </c>
      <c r="T39" t="str">
        <f t="shared" ref="T39:T44" si="4">INT(U39)&amp;"-"&amp;V39</f>
        <v>1769-</v>
      </c>
      <c r="U39">
        <v>1769.8679999999999</v>
      </c>
      <c r="X39" t="str">
        <f t="shared" ref="X39:X44" si="5">INT(AA39)&amp;"-"&amp;AH39</f>
        <v>1769-17</v>
      </c>
      <c r="Y39" t="s">
        <v>7778</v>
      </c>
      <c r="Z39" s="51">
        <v>605</v>
      </c>
      <c r="AA39">
        <v>1769.8679999999999</v>
      </c>
      <c r="AB39">
        <v>10</v>
      </c>
      <c r="AC39" t="s">
        <v>7798</v>
      </c>
      <c r="AD39" t="s">
        <v>7773</v>
      </c>
      <c r="AE39" t="s">
        <v>7810</v>
      </c>
      <c r="AH39">
        <v>17</v>
      </c>
      <c r="AI39">
        <v>4</v>
      </c>
      <c r="AJ39" t="s">
        <v>7622</v>
      </c>
      <c r="AM39" t="s">
        <v>7776</v>
      </c>
      <c r="AN39" t="s">
        <v>3293</v>
      </c>
      <c r="AO39" t="s">
        <v>7213</v>
      </c>
      <c r="AP39" t="s">
        <v>7520</v>
      </c>
      <c r="AQ39" t="s">
        <v>7520</v>
      </c>
      <c r="AR39">
        <v>5.56</v>
      </c>
      <c r="AS39" t="s">
        <v>7838</v>
      </c>
      <c r="AT39">
        <v>1.8</v>
      </c>
      <c r="AU39" t="s">
        <v>7774</v>
      </c>
      <c r="AV39" t="s">
        <v>7783</v>
      </c>
      <c r="AW39" t="s">
        <v>7774</v>
      </c>
      <c r="BA39" t="s">
        <v>5776</v>
      </c>
      <c r="BB39">
        <v>42.768704669999998</v>
      </c>
      <c r="BC39">
        <v>-82.0375686</v>
      </c>
      <c r="BD39">
        <v>201.9</v>
      </c>
      <c r="BE39">
        <v>290</v>
      </c>
      <c r="BF39" t="s">
        <v>8087</v>
      </c>
      <c r="BG39">
        <v>15</v>
      </c>
      <c r="BH39">
        <v>986</v>
      </c>
      <c r="BI39">
        <v>1.0589999999999999</v>
      </c>
      <c r="BJ39">
        <v>-17.843</v>
      </c>
      <c r="BY39">
        <v>1.28</v>
      </c>
      <c r="BZ39">
        <v>30</v>
      </c>
    </row>
    <row r="40" spans="1:78" hidden="1" x14ac:dyDescent="0.35">
      <c r="B40">
        <v>1776.492</v>
      </c>
      <c r="C40" t="s">
        <v>7317</v>
      </c>
      <c r="D40" t="s">
        <v>3710</v>
      </c>
      <c r="E40">
        <v>5.5555555555555552E-2</v>
      </c>
      <c r="G40">
        <v>19</v>
      </c>
      <c r="H40" t="s">
        <v>7298</v>
      </c>
      <c r="I40" t="s">
        <v>7299</v>
      </c>
      <c r="L40" s="20" t="s">
        <v>5677</v>
      </c>
      <c r="M40">
        <v>69.400000000000006</v>
      </c>
      <c r="N40">
        <v>6.9</v>
      </c>
      <c r="O40" t="s">
        <v>3712</v>
      </c>
      <c r="P40" s="51">
        <v>1776.492</v>
      </c>
      <c r="R40" t="str">
        <f t="shared" si="0"/>
        <v>1776-0</v>
      </c>
      <c r="S40" s="70" t="b">
        <f t="shared" si="1"/>
        <v>0</v>
      </c>
      <c r="T40" t="str">
        <f t="shared" si="4"/>
        <v>1776-23</v>
      </c>
      <c r="U40">
        <v>1776.5</v>
      </c>
      <c r="V40">
        <v>23</v>
      </c>
      <c r="X40" t="str">
        <f t="shared" si="5"/>
        <v>1776-30</v>
      </c>
      <c r="Y40" t="s">
        <v>7778</v>
      </c>
      <c r="Z40" s="51">
        <v>606</v>
      </c>
      <c r="AA40">
        <v>1776.5</v>
      </c>
      <c r="AB40">
        <v>10</v>
      </c>
      <c r="AC40" t="s">
        <v>7782</v>
      </c>
      <c r="AD40" t="s">
        <v>7773</v>
      </c>
      <c r="AE40" t="s">
        <v>7810</v>
      </c>
      <c r="AF40">
        <v>23</v>
      </c>
      <c r="AG40">
        <v>1.28</v>
      </c>
      <c r="AH40">
        <v>30</v>
      </c>
      <c r="AI40">
        <v>18</v>
      </c>
      <c r="AJ40" t="s">
        <v>7419</v>
      </c>
      <c r="AM40" t="s">
        <v>7776</v>
      </c>
      <c r="AN40" t="s">
        <v>3293</v>
      </c>
      <c r="AO40" t="s">
        <v>7213</v>
      </c>
      <c r="AP40" t="s">
        <v>7520</v>
      </c>
      <c r="AQ40" t="s">
        <v>7520</v>
      </c>
      <c r="AR40">
        <v>5.56</v>
      </c>
      <c r="AS40" t="s">
        <v>7838</v>
      </c>
      <c r="AT40">
        <v>1.9</v>
      </c>
      <c r="AU40" t="s">
        <v>7774</v>
      </c>
      <c r="AV40" t="s">
        <v>7788</v>
      </c>
      <c r="AW40" t="s">
        <v>3293</v>
      </c>
      <c r="AX40">
        <v>15</v>
      </c>
      <c r="AY40">
        <v>20</v>
      </c>
      <c r="AZ40">
        <v>22</v>
      </c>
      <c r="BA40" t="s">
        <v>5785</v>
      </c>
      <c r="BB40">
        <v>42.768644680000001</v>
      </c>
      <c r="BC40">
        <v>-82.03757143</v>
      </c>
      <c r="BD40">
        <v>201.8</v>
      </c>
      <c r="BE40">
        <v>290</v>
      </c>
      <c r="BF40" t="s">
        <v>8087</v>
      </c>
      <c r="BG40">
        <v>15</v>
      </c>
      <c r="BH40">
        <v>986</v>
      </c>
      <c r="BI40">
        <v>7.6840000000000002</v>
      </c>
      <c r="BJ40">
        <v>0</v>
      </c>
      <c r="BK40">
        <v>2033</v>
      </c>
      <c r="BL40">
        <v>2048</v>
      </c>
      <c r="BO40">
        <v>1.2</v>
      </c>
      <c r="BP40">
        <v>1.19</v>
      </c>
      <c r="BR40">
        <v>2.08</v>
      </c>
      <c r="BS40">
        <v>2.06</v>
      </c>
      <c r="BY40">
        <v>1.04</v>
      </c>
      <c r="BZ40">
        <v>16</v>
      </c>
    </row>
    <row r="41" spans="1:78" s="76" customFormat="1" x14ac:dyDescent="0.35">
      <c r="A41"/>
      <c r="B41">
        <v>898.18499999999995</v>
      </c>
      <c r="C41" t="s">
        <v>5991</v>
      </c>
      <c r="D41" t="s">
        <v>3907</v>
      </c>
      <c r="E41">
        <v>0.39930555555555558</v>
      </c>
      <c r="F41"/>
      <c r="G41">
        <v>0.5</v>
      </c>
      <c r="H41" t="s">
        <v>7295</v>
      </c>
      <c r="I41" t="s">
        <v>7303</v>
      </c>
      <c r="J41"/>
      <c r="K41" s="20"/>
      <c r="L41" s="20" t="s">
        <v>5672</v>
      </c>
      <c r="M41">
        <v>211.2</v>
      </c>
      <c r="N41">
        <v>62.2</v>
      </c>
      <c r="O41" t="s">
        <v>3712</v>
      </c>
      <c r="P41" s="51">
        <v>898.18499999999995</v>
      </c>
      <c r="Q41" s="51"/>
      <c r="R41" t="str">
        <f t="shared" si="0"/>
        <v>898-0</v>
      </c>
      <c r="S41" s="70" t="b">
        <f t="shared" si="1"/>
        <v>0</v>
      </c>
      <c r="T41" t="str">
        <f t="shared" si="4"/>
        <v>898-0.5</v>
      </c>
      <c r="U41">
        <v>898.15</v>
      </c>
      <c r="V41">
        <v>0.5</v>
      </c>
      <c r="W41"/>
      <c r="X41" t="str">
        <f t="shared" si="5"/>
        <v>898-211</v>
      </c>
      <c r="Y41" t="s">
        <v>7778</v>
      </c>
      <c r="Z41" s="51">
        <v>282</v>
      </c>
      <c r="AA41">
        <v>898.15</v>
      </c>
      <c r="AB41">
        <v>10</v>
      </c>
      <c r="AC41" t="s">
        <v>7775</v>
      </c>
      <c r="AD41" t="s">
        <v>7773</v>
      </c>
      <c r="AE41" t="s">
        <v>7772</v>
      </c>
      <c r="AF41">
        <v>0.5</v>
      </c>
      <c r="AG41">
        <v>1.48</v>
      </c>
      <c r="AH41">
        <v>211</v>
      </c>
      <c r="AI41">
        <v>62</v>
      </c>
      <c r="AJ41" t="s">
        <v>7438</v>
      </c>
      <c r="AK41"/>
      <c r="AL41"/>
      <c r="AM41" t="s">
        <v>7776</v>
      </c>
      <c r="AN41" t="s">
        <v>3293</v>
      </c>
      <c r="AO41" t="s">
        <v>7191</v>
      </c>
      <c r="AP41" t="s">
        <v>7439</v>
      </c>
      <c r="AQ41" t="s">
        <v>7439</v>
      </c>
      <c r="AR41">
        <v>5.56</v>
      </c>
      <c r="AS41" t="s">
        <v>7886</v>
      </c>
      <c r="AT41">
        <v>1.8</v>
      </c>
      <c r="AU41" t="s">
        <v>7774</v>
      </c>
      <c r="AV41"/>
      <c r="AW41" t="s">
        <v>7774</v>
      </c>
      <c r="AX41">
        <v>0.5</v>
      </c>
      <c r="AY41">
        <v>7.6</v>
      </c>
      <c r="AZ41">
        <v>25.4</v>
      </c>
      <c r="BA41" t="s">
        <v>5989</v>
      </c>
      <c r="BB41">
        <v>42.776552780000003</v>
      </c>
      <c r="BC41">
        <v>-82.037395590000003</v>
      </c>
      <c r="BD41">
        <v>202.5</v>
      </c>
      <c r="BE41">
        <v>290</v>
      </c>
      <c r="BF41" t="s">
        <v>8087</v>
      </c>
      <c r="BG41">
        <v>15</v>
      </c>
      <c r="BH41">
        <v>986</v>
      </c>
      <c r="BI41">
        <v>2.6440000000000001</v>
      </c>
      <c r="BJ41">
        <v>0</v>
      </c>
      <c r="BK41"/>
      <c r="BL41"/>
      <c r="BM41"/>
      <c r="BN41"/>
      <c r="BO41"/>
      <c r="BP41"/>
      <c r="BQ41"/>
      <c r="BR41"/>
      <c r="BS41"/>
      <c r="BT41"/>
      <c r="BU41"/>
      <c r="BV41"/>
      <c r="BW41"/>
      <c r="BX41"/>
      <c r="BY41">
        <v>0.84</v>
      </c>
      <c r="BZ41">
        <v>8</v>
      </c>
    </row>
    <row r="42" spans="1:78" hidden="1" x14ac:dyDescent="0.35">
      <c r="B42">
        <v>2058.3069999999998</v>
      </c>
      <c r="C42" t="s">
        <v>6508</v>
      </c>
      <c r="D42" t="s">
        <v>3899</v>
      </c>
      <c r="E42">
        <v>7.2222222222222215E-2</v>
      </c>
      <c r="G42">
        <v>13</v>
      </c>
      <c r="H42" t="s">
        <v>7295</v>
      </c>
      <c r="I42" t="s">
        <v>7299</v>
      </c>
      <c r="L42" s="20" t="s">
        <v>5672</v>
      </c>
      <c r="M42">
        <v>8</v>
      </c>
      <c r="N42">
        <v>18.600000000000001</v>
      </c>
      <c r="O42" t="s">
        <v>3712</v>
      </c>
      <c r="P42" s="51">
        <v>2058.3069999999998</v>
      </c>
      <c r="R42" t="str">
        <f t="shared" si="0"/>
        <v>2058-0</v>
      </c>
      <c r="S42" s="70" t="b">
        <f t="shared" si="1"/>
        <v>0</v>
      </c>
      <c r="T42" t="str">
        <f t="shared" si="4"/>
        <v>2058-</v>
      </c>
      <c r="U42">
        <v>2058.3069999999998</v>
      </c>
      <c r="X42" t="str">
        <f t="shared" si="5"/>
        <v>2058-8</v>
      </c>
      <c r="Y42" t="s">
        <v>7778</v>
      </c>
      <c r="Z42" s="51">
        <v>657</v>
      </c>
      <c r="AA42">
        <v>2058.3069999999998</v>
      </c>
      <c r="AB42">
        <v>10</v>
      </c>
      <c r="AC42" t="s">
        <v>7798</v>
      </c>
      <c r="AD42" t="s">
        <v>7773</v>
      </c>
      <c r="AE42" t="s">
        <v>7810</v>
      </c>
      <c r="AH42">
        <v>8</v>
      </c>
      <c r="AI42">
        <v>19</v>
      </c>
      <c r="AJ42" t="s">
        <v>7841</v>
      </c>
      <c r="AM42" t="s">
        <v>7776</v>
      </c>
      <c r="AN42" t="s">
        <v>3293</v>
      </c>
      <c r="AO42" t="s">
        <v>7223</v>
      </c>
      <c r="AP42" t="s">
        <v>7381</v>
      </c>
      <c r="AQ42" t="s">
        <v>7381</v>
      </c>
      <c r="AR42">
        <v>5.56</v>
      </c>
      <c r="AS42" t="s">
        <v>7840</v>
      </c>
      <c r="AT42">
        <v>1.8</v>
      </c>
      <c r="AU42" t="s">
        <v>7774</v>
      </c>
      <c r="AV42" t="s">
        <v>7786</v>
      </c>
      <c r="AW42" t="s">
        <v>7774</v>
      </c>
      <c r="BA42" t="s">
        <v>5776</v>
      </c>
      <c r="BB42">
        <v>42.766092700000002</v>
      </c>
      <c r="BC42">
        <v>-82.037676869999999</v>
      </c>
      <c r="BD42">
        <v>201.9</v>
      </c>
      <c r="BE42">
        <v>290</v>
      </c>
      <c r="BF42" t="s">
        <v>8087</v>
      </c>
      <c r="BG42">
        <v>15</v>
      </c>
      <c r="BH42">
        <v>986</v>
      </c>
      <c r="BI42">
        <v>1.2030000000000001</v>
      </c>
      <c r="BJ42">
        <v>8.0000000000000002E-3</v>
      </c>
    </row>
    <row r="43" spans="1:78" s="76" customFormat="1" hidden="1" x14ac:dyDescent="0.35">
      <c r="A43"/>
      <c r="B43">
        <v>2058.3910000000001</v>
      </c>
      <c r="C43" t="s">
        <v>7318</v>
      </c>
      <c r="D43" t="s">
        <v>3899</v>
      </c>
      <c r="E43">
        <v>7.5694444444444439E-2</v>
      </c>
      <c r="F43"/>
      <c r="G43">
        <v>35</v>
      </c>
      <c r="H43" t="s">
        <v>7298</v>
      </c>
      <c r="I43" t="s">
        <v>7299</v>
      </c>
      <c r="J43"/>
      <c r="K43" s="20"/>
      <c r="L43" s="20" t="s">
        <v>5672</v>
      </c>
      <c r="M43">
        <v>19.7</v>
      </c>
      <c r="N43">
        <v>25.1</v>
      </c>
      <c r="O43" t="s">
        <v>3712</v>
      </c>
      <c r="P43" s="51">
        <v>2058.3910000000001</v>
      </c>
      <c r="Q43" s="51"/>
      <c r="R43" t="str">
        <f t="shared" si="0"/>
        <v>2058-0</v>
      </c>
      <c r="S43" s="70" t="b">
        <f t="shared" si="1"/>
        <v>0</v>
      </c>
      <c r="T43" t="str">
        <f t="shared" si="4"/>
        <v>2058-</v>
      </c>
      <c r="U43">
        <v>2058.3980000000001</v>
      </c>
      <c r="V43"/>
      <c r="W43"/>
      <c r="X43" t="str">
        <f t="shared" si="5"/>
        <v>2058-21</v>
      </c>
      <c r="Y43" t="s">
        <v>7778</v>
      </c>
      <c r="Z43" s="51">
        <v>658</v>
      </c>
      <c r="AA43">
        <v>2058.3980000000001</v>
      </c>
      <c r="AB43">
        <v>10</v>
      </c>
      <c r="AC43" t="s">
        <v>7782</v>
      </c>
      <c r="AD43" t="s">
        <v>7773</v>
      </c>
      <c r="AE43" t="s">
        <v>7810</v>
      </c>
      <c r="AF43"/>
      <c r="AG43"/>
      <c r="AH43">
        <v>21</v>
      </c>
      <c r="AI43">
        <v>18</v>
      </c>
      <c r="AJ43" t="s">
        <v>7583</v>
      </c>
      <c r="AK43"/>
      <c r="AL43"/>
      <c r="AM43" t="s">
        <v>7776</v>
      </c>
      <c r="AN43" t="s">
        <v>3293</v>
      </c>
      <c r="AO43" t="s">
        <v>7223</v>
      </c>
      <c r="AP43" t="s">
        <v>7381</v>
      </c>
      <c r="AQ43" t="s">
        <v>7381</v>
      </c>
      <c r="AR43">
        <v>5.56</v>
      </c>
      <c r="AS43" t="s">
        <v>7840</v>
      </c>
      <c r="AT43">
        <v>1.8</v>
      </c>
      <c r="AU43" t="s">
        <v>7774</v>
      </c>
      <c r="AV43" t="s">
        <v>7788</v>
      </c>
      <c r="AW43" t="s">
        <v>7774</v>
      </c>
      <c r="AX43"/>
      <c r="AY43"/>
      <c r="AZ43"/>
      <c r="BA43" t="s">
        <v>5776</v>
      </c>
      <c r="BB43">
        <v>42.766091930000002</v>
      </c>
      <c r="BC43">
        <v>-82.037676910000002</v>
      </c>
      <c r="BD43">
        <v>201.9</v>
      </c>
      <c r="BE43">
        <v>290</v>
      </c>
      <c r="BF43" t="s">
        <v>8087</v>
      </c>
      <c r="BG43">
        <v>15</v>
      </c>
      <c r="BH43">
        <v>986</v>
      </c>
      <c r="BI43">
        <v>1.288</v>
      </c>
      <c r="BJ43">
        <v>1.7370000000000001</v>
      </c>
      <c r="BK43"/>
      <c r="BL43"/>
      <c r="BM43"/>
      <c r="BN43"/>
      <c r="BO43"/>
      <c r="BP43"/>
      <c r="BQ43"/>
      <c r="BR43"/>
      <c r="BS43"/>
      <c r="BT43"/>
      <c r="BU43"/>
      <c r="BV43"/>
      <c r="BW43"/>
      <c r="BX43"/>
      <c r="BY43"/>
      <c r="BZ43"/>
    </row>
    <row r="44" spans="1:78" hidden="1" x14ac:dyDescent="0.35">
      <c r="B44">
        <v>2202.739</v>
      </c>
      <c r="C44" t="s">
        <v>6530</v>
      </c>
      <c r="D44" t="s">
        <v>3899</v>
      </c>
      <c r="E44">
        <v>0.05</v>
      </c>
      <c r="G44">
        <v>12</v>
      </c>
      <c r="H44" t="s">
        <v>7295</v>
      </c>
      <c r="I44" t="s">
        <v>7299</v>
      </c>
      <c r="L44" s="20" t="s">
        <v>5672</v>
      </c>
      <c r="M44">
        <v>7.9</v>
      </c>
      <c r="N44">
        <v>3</v>
      </c>
      <c r="O44" t="s">
        <v>3712</v>
      </c>
      <c r="P44" s="51">
        <v>2202.739</v>
      </c>
      <c r="R44" t="str">
        <f t="shared" si="0"/>
        <v>2202-0</v>
      </c>
      <c r="S44" s="70" t="b">
        <f t="shared" si="1"/>
        <v>0</v>
      </c>
      <c r="T44" t="str">
        <f t="shared" si="4"/>
        <v>2202-</v>
      </c>
      <c r="U44">
        <v>2202.739</v>
      </c>
      <c r="X44" t="str">
        <f t="shared" si="5"/>
        <v>2202-8</v>
      </c>
      <c r="Y44" t="s">
        <v>7778</v>
      </c>
      <c r="Z44" s="51">
        <v>689</v>
      </c>
      <c r="AA44">
        <v>2202.739</v>
      </c>
      <c r="AB44">
        <v>10</v>
      </c>
      <c r="AC44" t="s">
        <v>7798</v>
      </c>
      <c r="AD44" t="s">
        <v>7773</v>
      </c>
      <c r="AE44" t="s">
        <v>7810</v>
      </c>
      <c r="AH44">
        <v>8</v>
      </c>
      <c r="AI44">
        <v>3</v>
      </c>
      <c r="AJ44" t="s">
        <v>7443</v>
      </c>
      <c r="AM44" t="s">
        <v>7776</v>
      </c>
      <c r="AN44" t="s">
        <v>3293</v>
      </c>
      <c r="AO44" t="s">
        <v>7228</v>
      </c>
      <c r="AP44" t="s">
        <v>7611</v>
      </c>
      <c r="AQ44" t="s">
        <v>7611</v>
      </c>
      <c r="AR44">
        <v>5.56</v>
      </c>
      <c r="AS44" t="s">
        <v>7843</v>
      </c>
      <c r="AT44">
        <v>1.7</v>
      </c>
      <c r="AU44" t="s">
        <v>7774</v>
      </c>
      <c r="AV44" t="s">
        <v>7789</v>
      </c>
      <c r="AW44" t="s">
        <v>7774</v>
      </c>
      <c r="BA44" t="s">
        <v>5776</v>
      </c>
      <c r="BB44">
        <v>42.764784689999999</v>
      </c>
      <c r="BC44">
        <v>-82.037729619999993</v>
      </c>
      <c r="BD44">
        <v>201.7</v>
      </c>
      <c r="BE44">
        <v>290</v>
      </c>
      <c r="BF44" t="s">
        <v>8087</v>
      </c>
      <c r="BG44">
        <v>15</v>
      </c>
      <c r="BH44">
        <v>986</v>
      </c>
      <c r="BI44">
        <v>0.53600000000000003</v>
      </c>
      <c r="BJ44">
        <v>5.0419999999999998</v>
      </c>
      <c r="BY44">
        <v>0.79</v>
      </c>
      <c r="BZ44">
        <v>6</v>
      </c>
    </row>
    <row r="45" spans="1:78" hidden="1" x14ac:dyDescent="0.35">
      <c r="B45">
        <v>2275.3560000000002</v>
      </c>
      <c r="C45" t="s">
        <v>7319</v>
      </c>
      <c r="D45" t="s">
        <v>3339</v>
      </c>
      <c r="E45">
        <v>0.13194444444444445</v>
      </c>
      <c r="G45">
        <v>15</v>
      </c>
      <c r="H45" t="s">
        <v>7298</v>
      </c>
      <c r="I45" t="s">
        <v>7299</v>
      </c>
      <c r="L45" s="20" t="s">
        <v>5677</v>
      </c>
      <c r="M45">
        <v>20.3</v>
      </c>
      <c r="N45">
        <v>5.8</v>
      </c>
      <c r="O45" t="s">
        <v>144</v>
      </c>
      <c r="P45" s="51">
        <v>2275.3560000000002</v>
      </c>
      <c r="R45" t="str">
        <f t="shared" si="0"/>
        <v>2275-0</v>
      </c>
      <c r="S45" s="70" t="b">
        <f t="shared" si="1"/>
        <v>0</v>
      </c>
    </row>
    <row r="46" spans="1:78" s="76" customFormat="1" hidden="1" x14ac:dyDescent="0.35">
      <c r="A46"/>
      <c r="B46">
        <v>2319.0450000000001</v>
      </c>
      <c r="C46" t="s">
        <v>6550</v>
      </c>
      <c r="D46" t="s">
        <v>3899</v>
      </c>
      <c r="E46">
        <v>0.05</v>
      </c>
      <c r="F46"/>
      <c r="G46">
        <v>16</v>
      </c>
      <c r="H46" t="s">
        <v>7295</v>
      </c>
      <c r="I46" t="s">
        <v>7299</v>
      </c>
      <c r="J46"/>
      <c r="K46" s="20"/>
      <c r="L46" s="20" t="s">
        <v>5672</v>
      </c>
      <c r="M46">
        <v>47.2</v>
      </c>
      <c r="N46">
        <v>8</v>
      </c>
      <c r="O46" t="s">
        <v>3712</v>
      </c>
      <c r="P46" s="51">
        <v>2319.0450000000001</v>
      </c>
      <c r="Q46" s="51"/>
      <c r="R46" t="str">
        <f t="shared" si="0"/>
        <v>2319-0</v>
      </c>
      <c r="S46" s="70" t="b">
        <f t="shared" si="1"/>
        <v>0</v>
      </c>
      <c r="T46" t="str">
        <f t="shared" ref="T46:T55" si="6">INT(U46)&amp;"-"&amp;V46</f>
        <v>2319-</v>
      </c>
      <c r="U46">
        <v>2319.0320000000002</v>
      </c>
      <c r="V46"/>
      <c r="W46"/>
      <c r="X46" t="str">
        <f t="shared" ref="X46:X55" si="7">INT(AA46)&amp;"-"&amp;AH46</f>
        <v>2319-47</v>
      </c>
      <c r="Y46" t="s">
        <v>7778</v>
      </c>
      <c r="Z46" s="51">
        <v>711</v>
      </c>
      <c r="AA46">
        <v>2319.0320000000002</v>
      </c>
      <c r="AB46">
        <v>10</v>
      </c>
      <c r="AC46" t="s">
        <v>7798</v>
      </c>
      <c r="AD46" t="s">
        <v>7773</v>
      </c>
      <c r="AE46" t="s">
        <v>7810</v>
      </c>
      <c r="AF46"/>
      <c r="AG46"/>
      <c r="AH46">
        <v>47</v>
      </c>
      <c r="AI46">
        <v>8</v>
      </c>
      <c r="AJ46" t="s">
        <v>7589</v>
      </c>
      <c r="AK46"/>
      <c r="AL46"/>
      <c r="AM46" t="s">
        <v>7776</v>
      </c>
      <c r="AN46" t="s">
        <v>3293</v>
      </c>
      <c r="AO46" t="s">
        <v>7235</v>
      </c>
      <c r="AP46" t="s">
        <v>7378</v>
      </c>
      <c r="AQ46" t="s">
        <v>7378</v>
      </c>
      <c r="AR46">
        <v>5.56</v>
      </c>
      <c r="AS46" t="s">
        <v>7848</v>
      </c>
      <c r="AT46">
        <v>1.9</v>
      </c>
      <c r="AU46" t="s">
        <v>7774</v>
      </c>
      <c r="AV46" t="s">
        <v>7783</v>
      </c>
      <c r="AW46" t="s">
        <v>7774</v>
      </c>
      <c r="AX46"/>
      <c r="AY46"/>
      <c r="AZ46"/>
      <c r="BA46" t="s">
        <v>5776</v>
      </c>
      <c r="BB46">
        <v>42.763731989999997</v>
      </c>
      <c r="BC46">
        <v>-82.037774080000005</v>
      </c>
      <c r="BD46">
        <v>201.7</v>
      </c>
      <c r="BE46">
        <v>290</v>
      </c>
      <c r="BF46" t="s">
        <v>8087</v>
      </c>
      <c r="BG46">
        <v>15</v>
      </c>
      <c r="BH46">
        <v>986</v>
      </c>
      <c r="BI46">
        <v>0.309</v>
      </c>
      <c r="BJ46">
        <v>-4.0430000000000001</v>
      </c>
      <c r="BK46"/>
      <c r="BL46"/>
      <c r="BM46"/>
      <c r="BN46"/>
      <c r="BO46"/>
      <c r="BP46"/>
      <c r="BQ46"/>
      <c r="BR46"/>
      <c r="BS46"/>
      <c r="BT46"/>
      <c r="BU46"/>
      <c r="BV46"/>
      <c r="BW46"/>
      <c r="BX46"/>
      <c r="BY46">
        <v>0.56000000000000005</v>
      </c>
      <c r="BZ46">
        <v>183</v>
      </c>
    </row>
    <row r="47" spans="1:78" hidden="1" x14ac:dyDescent="0.35">
      <c r="B47">
        <v>2319.2220000000002</v>
      </c>
      <c r="C47" t="s">
        <v>6552</v>
      </c>
      <c r="D47" t="s">
        <v>3710</v>
      </c>
      <c r="E47">
        <v>0.05</v>
      </c>
      <c r="G47">
        <v>8</v>
      </c>
      <c r="H47" t="s">
        <v>7295</v>
      </c>
      <c r="I47" t="s">
        <v>7299</v>
      </c>
      <c r="J47">
        <v>10</v>
      </c>
      <c r="L47" s="20" t="s">
        <v>5752</v>
      </c>
      <c r="M47">
        <v>183.1</v>
      </c>
      <c r="N47">
        <v>7.9</v>
      </c>
      <c r="O47" t="s">
        <v>3712</v>
      </c>
      <c r="P47" s="51">
        <v>2319.2220000000002</v>
      </c>
      <c r="R47" t="str">
        <f t="shared" si="0"/>
        <v>2319-0</v>
      </c>
      <c r="S47" s="70" t="b">
        <f t="shared" si="1"/>
        <v>0</v>
      </c>
      <c r="T47" t="str">
        <f t="shared" si="6"/>
        <v>2319-10</v>
      </c>
      <c r="U47">
        <v>2319.23</v>
      </c>
      <c r="V47">
        <v>10</v>
      </c>
      <c r="X47" t="str">
        <f t="shared" si="7"/>
        <v>2319-183</v>
      </c>
      <c r="Y47" t="s">
        <v>7778</v>
      </c>
      <c r="Z47" s="51">
        <v>712</v>
      </c>
      <c r="AA47">
        <v>2319.23</v>
      </c>
      <c r="AB47">
        <v>10</v>
      </c>
      <c r="AC47" t="s">
        <v>7798</v>
      </c>
      <c r="AD47" t="s">
        <v>7773</v>
      </c>
      <c r="AE47" t="s">
        <v>7810</v>
      </c>
      <c r="AF47">
        <v>10</v>
      </c>
      <c r="AG47">
        <v>0.56000000000000005</v>
      </c>
      <c r="AH47">
        <v>183</v>
      </c>
      <c r="AI47">
        <v>8</v>
      </c>
      <c r="AJ47" t="s">
        <v>7590</v>
      </c>
      <c r="AM47" t="s">
        <v>7805</v>
      </c>
      <c r="AN47" t="s">
        <v>3293</v>
      </c>
      <c r="AO47" t="s">
        <v>7235</v>
      </c>
      <c r="AP47" t="s">
        <v>7378</v>
      </c>
      <c r="AQ47" t="s">
        <v>7378</v>
      </c>
      <c r="AR47">
        <v>5.56</v>
      </c>
      <c r="AS47" t="s">
        <v>7848</v>
      </c>
      <c r="AT47">
        <v>1.8</v>
      </c>
      <c r="AU47" t="s">
        <v>7774</v>
      </c>
      <c r="AV47" t="s">
        <v>7783</v>
      </c>
      <c r="AW47" t="s">
        <v>3293</v>
      </c>
      <c r="AX47">
        <v>25</v>
      </c>
      <c r="AY47">
        <v>25</v>
      </c>
      <c r="AZ47">
        <v>20</v>
      </c>
      <c r="BA47" t="s">
        <v>5785</v>
      </c>
      <c r="BB47">
        <v>42.763730809999998</v>
      </c>
      <c r="BC47">
        <v>-82.037774110000001</v>
      </c>
      <c r="BD47">
        <v>201.7</v>
      </c>
      <c r="BE47">
        <v>290</v>
      </c>
      <c r="BF47" t="s">
        <v>8087</v>
      </c>
      <c r="BG47">
        <v>15</v>
      </c>
      <c r="BH47">
        <v>986</v>
      </c>
      <c r="BI47">
        <v>0.439</v>
      </c>
      <c r="BJ47">
        <v>-3.06</v>
      </c>
      <c r="BK47">
        <v>1962</v>
      </c>
      <c r="BL47">
        <v>1986</v>
      </c>
      <c r="BO47">
        <v>1.1599999999999999</v>
      </c>
      <c r="BP47">
        <v>1.1499999999999999</v>
      </c>
      <c r="BR47">
        <v>2.0099999999999998</v>
      </c>
      <c r="BS47">
        <v>1.99</v>
      </c>
    </row>
    <row r="48" spans="1:78" hidden="1" x14ac:dyDescent="0.35">
      <c r="B48">
        <v>2319.413</v>
      </c>
      <c r="C48" t="s">
        <v>6554</v>
      </c>
      <c r="D48" t="s">
        <v>3899</v>
      </c>
      <c r="E48">
        <v>5.0694444444444445E-2</v>
      </c>
      <c r="G48">
        <v>11</v>
      </c>
      <c r="H48" t="s">
        <v>7295</v>
      </c>
      <c r="I48" t="s">
        <v>7299</v>
      </c>
      <c r="L48" s="20" t="s">
        <v>5672</v>
      </c>
      <c r="M48">
        <v>41.8</v>
      </c>
      <c r="N48">
        <v>6.7</v>
      </c>
      <c r="O48" t="s">
        <v>3712</v>
      </c>
      <c r="P48" s="51">
        <v>2319.413</v>
      </c>
      <c r="R48" t="str">
        <f t="shared" si="0"/>
        <v>2319-0</v>
      </c>
      <c r="S48" s="70" t="b">
        <f t="shared" si="1"/>
        <v>0</v>
      </c>
      <c r="T48" t="str">
        <f t="shared" si="6"/>
        <v>2319-</v>
      </c>
      <c r="U48">
        <v>2319.431</v>
      </c>
      <c r="X48" t="str">
        <f t="shared" si="7"/>
        <v>2319-42</v>
      </c>
      <c r="Y48" t="s">
        <v>7778</v>
      </c>
      <c r="Z48" s="51">
        <v>713</v>
      </c>
      <c r="AA48">
        <v>2319.431</v>
      </c>
      <c r="AB48">
        <v>10</v>
      </c>
      <c r="AC48" t="s">
        <v>7798</v>
      </c>
      <c r="AD48" t="s">
        <v>7773</v>
      </c>
      <c r="AE48" t="s">
        <v>7810</v>
      </c>
      <c r="AH48">
        <v>42</v>
      </c>
      <c r="AI48">
        <v>7</v>
      </c>
      <c r="AJ48" t="s">
        <v>7589</v>
      </c>
      <c r="AM48" t="s">
        <v>7776</v>
      </c>
      <c r="AN48" t="s">
        <v>3293</v>
      </c>
      <c r="AO48" t="s">
        <v>7235</v>
      </c>
      <c r="AP48" t="s">
        <v>7378</v>
      </c>
      <c r="AQ48" t="s">
        <v>7378</v>
      </c>
      <c r="AR48">
        <v>5.56</v>
      </c>
      <c r="AS48" t="s">
        <v>7848</v>
      </c>
      <c r="AT48">
        <v>1.8</v>
      </c>
      <c r="AU48" t="s">
        <v>7774</v>
      </c>
      <c r="AV48" t="s">
        <v>7783</v>
      </c>
      <c r="AW48" t="s">
        <v>7774</v>
      </c>
      <c r="BA48" t="s">
        <v>5776</v>
      </c>
      <c r="BB48">
        <v>42.763728350000001</v>
      </c>
      <c r="BC48">
        <v>-82.037774170000006</v>
      </c>
      <c r="BD48">
        <v>201.7</v>
      </c>
      <c r="BE48">
        <v>290</v>
      </c>
      <c r="BF48" t="s">
        <v>8087</v>
      </c>
      <c r="BG48">
        <v>15</v>
      </c>
      <c r="BH48">
        <v>986</v>
      </c>
      <c r="BI48">
        <v>0.71</v>
      </c>
      <c r="BJ48">
        <v>-4.5389999999999997</v>
      </c>
      <c r="BY48">
        <v>0.83</v>
      </c>
      <c r="BZ48">
        <v>194</v>
      </c>
    </row>
    <row r="49" spans="1:78" hidden="1" x14ac:dyDescent="0.35">
      <c r="B49">
        <v>2320.4059999999999</v>
      </c>
      <c r="C49" t="s">
        <v>6556</v>
      </c>
      <c r="D49" t="s">
        <v>3710</v>
      </c>
      <c r="E49">
        <v>0.05</v>
      </c>
      <c r="G49">
        <v>15</v>
      </c>
      <c r="H49" t="s">
        <v>7295</v>
      </c>
      <c r="I49" t="s">
        <v>7299</v>
      </c>
      <c r="L49" s="20" t="s">
        <v>5752</v>
      </c>
      <c r="M49">
        <v>194.2</v>
      </c>
      <c r="N49">
        <v>7</v>
      </c>
      <c r="O49" t="s">
        <v>3712</v>
      </c>
      <c r="P49" s="51">
        <v>2320.4059999999999</v>
      </c>
      <c r="R49" t="str">
        <f t="shared" si="0"/>
        <v>2320-0</v>
      </c>
      <c r="S49" s="70" t="b">
        <f t="shared" si="1"/>
        <v>0</v>
      </c>
      <c r="T49" t="str">
        <f t="shared" si="6"/>
        <v>2320-15</v>
      </c>
      <c r="U49">
        <v>2320.4209999999998</v>
      </c>
      <c r="V49">
        <v>15</v>
      </c>
      <c r="X49" t="str">
        <f t="shared" si="7"/>
        <v>2320-194</v>
      </c>
      <c r="Y49" t="s">
        <v>7778</v>
      </c>
      <c r="Z49" s="51">
        <v>714</v>
      </c>
      <c r="AA49">
        <v>2320.4209999999998</v>
      </c>
      <c r="AB49">
        <v>10</v>
      </c>
      <c r="AC49" t="s">
        <v>7798</v>
      </c>
      <c r="AD49" t="s">
        <v>7773</v>
      </c>
      <c r="AE49" t="s">
        <v>7810</v>
      </c>
      <c r="AF49">
        <v>15</v>
      </c>
      <c r="AG49">
        <v>0.83</v>
      </c>
      <c r="AH49">
        <v>194</v>
      </c>
      <c r="AI49">
        <v>7</v>
      </c>
      <c r="AJ49" t="s">
        <v>7590</v>
      </c>
      <c r="AM49" t="s">
        <v>7805</v>
      </c>
      <c r="AN49" t="s">
        <v>3293</v>
      </c>
      <c r="AO49" t="s">
        <v>7235</v>
      </c>
      <c r="AP49" t="s">
        <v>7378</v>
      </c>
      <c r="AQ49" t="s">
        <v>7378</v>
      </c>
      <c r="AR49">
        <v>5.56</v>
      </c>
      <c r="AS49" t="s">
        <v>7848</v>
      </c>
      <c r="AT49">
        <v>1.8</v>
      </c>
      <c r="AU49" t="s">
        <v>7774</v>
      </c>
      <c r="AV49" t="s">
        <v>7783</v>
      </c>
      <c r="AW49" t="s">
        <v>7774</v>
      </c>
      <c r="AX49">
        <v>25</v>
      </c>
      <c r="AY49">
        <v>25</v>
      </c>
      <c r="AZ49">
        <v>20</v>
      </c>
      <c r="BA49" t="s">
        <v>5785</v>
      </c>
      <c r="BB49">
        <v>42.763720079999999</v>
      </c>
      <c r="BC49">
        <v>-82.037774389999996</v>
      </c>
      <c r="BD49">
        <v>201.7</v>
      </c>
      <c r="BE49">
        <v>290</v>
      </c>
      <c r="BF49" t="s">
        <v>8087</v>
      </c>
      <c r="BG49">
        <v>15</v>
      </c>
      <c r="BH49">
        <v>986</v>
      </c>
      <c r="BI49">
        <v>1.6240000000000001</v>
      </c>
      <c r="BJ49">
        <v>-3.5089999999999999</v>
      </c>
      <c r="BK49">
        <v>1876</v>
      </c>
      <c r="BL49">
        <v>1914</v>
      </c>
      <c r="BO49">
        <v>1.1200000000000001</v>
      </c>
      <c r="BP49">
        <v>1.1000000000000001</v>
      </c>
      <c r="BR49">
        <v>1.94</v>
      </c>
      <c r="BS49">
        <v>1.9</v>
      </c>
      <c r="BY49">
        <v>0.72</v>
      </c>
      <c r="BZ49">
        <v>203</v>
      </c>
    </row>
    <row r="50" spans="1:78" s="76" customFormat="1" hidden="1" x14ac:dyDescent="0.35">
      <c r="A50"/>
      <c r="B50">
        <v>2321.6579999999999</v>
      </c>
      <c r="C50" t="s">
        <v>6558</v>
      </c>
      <c r="D50" t="s">
        <v>3710</v>
      </c>
      <c r="E50">
        <v>4.9305555555555554E-2</v>
      </c>
      <c r="F50"/>
      <c r="G50">
        <v>13</v>
      </c>
      <c r="H50" t="s">
        <v>7295</v>
      </c>
      <c r="I50" t="s">
        <v>7299</v>
      </c>
      <c r="J50"/>
      <c r="K50" s="20"/>
      <c r="L50" s="20" t="s">
        <v>5752</v>
      </c>
      <c r="M50">
        <v>203.5</v>
      </c>
      <c r="N50">
        <v>7.4</v>
      </c>
      <c r="O50" t="s">
        <v>3712</v>
      </c>
      <c r="P50" s="51">
        <v>2321.6579999999999</v>
      </c>
      <c r="Q50" s="51"/>
      <c r="R50" t="str">
        <f t="shared" si="0"/>
        <v>2321-0</v>
      </c>
      <c r="S50" s="70" t="b">
        <f t="shared" si="1"/>
        <v>0</v>
      </c>
      <c r="T50" t="str">
        <f t="shared" si="6"/>
        <v>2321-13</v>
      </c>
      <c r="U50">
        <v>2321.6320000000001</v>
      </c>
      <c r="V50">
        <v>13</v>
      </c>
      <c r="W50"/>
      <c r="X50" t="str">
        <f t="shared" si="7"/>
        <v>2321-203</v>
      </c>
      <c r="Y50" t="s">
        <v>7778</v>
      </c>
      <c r="Z50" s="51">
        <v>715</v>
      </c>
      <c r="AA50">
        <v>2321.6320000000001</v>
      </c>
      <c r="AB50">
        <v>10</v>
      </c>
      <c r="AC50" t="s">
        <v>7798</v>
      </c>
      <c r="AD50" t="s">
        <v>7773</v>
      </c>
      <c r="AE50" t="s">
        <v>7810</v>
      </c>
      <c r="AF50">
        <v>13</v>
      </c>
      <c r="AG50">
        <v>0.72</v>
      </c>
      <c r="AH50">
        <v>203</v>
      </c>
      <c r="AI50">
        <v>7</v>
      </c>
      <c r="AJ50" t="s">
        <v>7569</v>
      </c>
      <c r="AK50"/>
      <c r="AL50"/>
      <c r="AM50" t="s">
        <v>7805</v>
      </c>
      <c r="AN50" t="s">
        <v>3293</v>
      </c>
      <c r="AO50" t="s">
        <v>7235</v>
      </c>
      <c r="AP50" t="s">
        <v>7378</v>
      </c>
      <c r="AQ50" t="s">
        <v>7378</v>
      </c>
      <c r="AR50">
        <v>5.56</v>
      </c>
      <c r="AS50" t="s">
        <v>7848</v>
      </c>
      <c r="AT50">
        <v>1.8</v>
      </c>
      <c r="AU50" t="s">
        <v>7774</v>
      </c>
      <c r="AV50" t="s">
        <v>7783</v>
      </c>
      <c r="AW50" t="s">
        <v>7774</v>
      </c>
      <c r="AX50">
        <v>25</v>
      </c>
      <c r="AY50">
        <v>25</v>
      </c>
      <c r="AZ50">
        <v>20</v>
      </c>
      <c r="BA50" t="s">
        <v>5785</v>
      </c>
      <c r="BB50">
        <v>42.763709140000003</v>
      </c>
      <c r="BC50">
        <v>-82.037774670000005</v>
      </c>
      <c r="BD50">
        <v>201.7</v>
      </c>
      <c r="BE50">
        <v>290</v>
      </c>
      <c r="BF50" t="s">
        <v>8087</v>
      </c>
      <c r="BG50">
        <v>15</v>
      </c>
      <c r="BH50">
        <v>986</v>
      </c>
      <c r="BI50">
        <v>2.831</v>
      </c>
      <c r="BJ50">
        <v>-2.125</v>
      </c>
      <c r="BK50">
        <v>1907</v>
      </c>
      <c r="BL50">
        <v>1940</v>
      </c>
      <c r="BM50"/>
      <c r="BN50"/>
      <c r="BO50">
        <v>1.1299999999999999</v>
      </c>
      <c r="BP50">
        <v>1.1100000000000001</v>
      </c>
      <c r="BQ50"/>
      <c r="BR50">
        <v>1.97</v>
      </c>
      <c r="BS50">
        <v>1.93</v>
      </c>
      <c r="BT50"/>
      <c r="BU50"/>
      <c r="BV50"/>
      <c r="BW50"/>
      <c r="BX50"/>
      <c r="BY50">
        <v>0.72</v>
      </c>
      <c r="BZ50">
        <v>187</v>
      </c>
    </row>
    <row r="51" spans="1:78" hidden="1" x14ac:dyDescent="0.35">
      <c r="B51">
        <v>2322.8690000000001</v>
      </c>
      <c r="C51" t="s">
        <v>6560</v>
      </c>
      <c r="D51" t="s">
        <v>3710</v>
      </c>
      <c r="E51">
        <v>4.8611111111111112E-2</v>
      </c>
      <c r="G51">
        <v>13</v>
      </c>
      <c r="H51" t="s">
        <v>7295</v>
      </c>
      <c r="I51" t="s">
        <v>7299</v>
      </c>
      <c r="L51" s="20" t="s">
        <v>5752</v>
      </c>
      <c r="M51">
        <v>186.6</v>
      </c>
      <c r="N51">
        <v>8</v>
      </c>
      <c r="O51" t="s">
        <v>3712</v>
      </c>
      <c r="P51" s="51">
        <v>2322.8690000000001</v>
      </c>
      <c r="R51" t="str">
        <f t="shared" si="0"/>
        <v>2322-0</v>
      </c>
      <c r="S51" s="70" t="b">
        <f t="shared" si="1"/>
        <v>0</v>
      </c>
      <c r="T51" t="str">
        <f t="shared" si="6"/>
        <v>2322-13</v>
      </c>
      <c r="U51">
        <v>2322.8629999999998</v>
      </c>
      <c r="V51">
        <v>13</v>
      </c>
      <c r="X51" t="str">
        <f t="shared" si="7"/>
        <v>2322-187</v>
      </c>
      <c r="Y51" t="s">
        <v>7778</v>
      </c>
      <c r="Z51" s="51">
        <v>716</v>
      </c>
      <c r="AA51">
        <v>2322.8629999999998</v>
      </c>
      <c r="AB51">
        <v>10</v>
      </c>
      <c r="AC51" t="s">
        <v>7798</v>
      </c>
      <c r="AD51" t="s">
        <v>7773</v>
      </c>
      <c r="AE51" t="s">
        <v>7810</v>
      </c>
      <c r="AF51">
        <v>13</v>
      </c>
      <c r="AG51">
        <v>0.72</v>
      </c>
      <c r="AH51">
        <v>187</v>
      </c>
      <c r="AI51">
        <v>8</v>
      </c>
      <c r="AJ51" t="s">
        <v>7443</v>
      </c>
      <c r="AM51" t="s">
        <v>7805</v>
      </c>
      <c r="AN51" t="s">
        <v>3293</v>
      </c>
      <c r="AO51" t="s">
        <v>7235</v>
      </c>
      <c r="AP51" t="s">
        <v>7378</v>
      </c>
      <c r="AQ51" t="s">
        <v>7378</v>
      </c>
      <c r="AR51">
        <v>5.56</v>
      </c>
      <c r="AS51" t="s">
        <v>7848</v>
      </c>
      <c r="AT51">
        <v>1.8</v>
      </c>
      <c r="AU51" t="s">
        <v>7774</v>
      </c>
      <c r="AV51" t="s">
        <v>7783</v>
      </c>
      <c r="AW51" t="s">
        <v>7774</v>
      </c>
      <c r="AX51">
        <v>25</v>
      </c>
      <c r="AY51">
        <v>25</v>
      </c>
      <c r="AZ51">
        <v>20</v>
      </c>
      <c r="BA51" t="s">
        <v>5785</v>
      </c>
      <c r="BB51">
        <v>42.763697919999998</v>
      </c>
      <c r="BC51">
        <v>-82.037774999999996</v>
      </c>
      <c r="BD51">
        <v>201.7</v>
      </c>
      <c r="BE51">
        <v>290</v>
      </c>
      <c r="BF51" t="s">
        <v>8087</v>
      </c>
      <c r="BG51">
        <v>15</v>
      </c>
      <c r="BH51">
        <v>986</v>
      </c>
      <c r="BI51">
        <v>4.07</v>
      </c>
      <c r="BJ51">
        <v>-0.91</v>
      </c>
      <c r="BK51">
        <v>1912</v>
      </c>
      <c r="BL51">
        <v>1944</v>
      </c>
      <c r="BO51">
        <v>1.1299999999999999</v>
      </c>
      <c r="BP51">
        <v>1.1200000000000001</v>
      </c>
      <c r="BR51">
        <v>1.97</v>
      </c>
      <c r="BS51">
        <v>1.94</v>
      </c>
      <c r="BY51">
        <v>0.56000000000000005</v>
      </c>
      <c r="BZ51">
        <v>149</v>
      </c>
    </row>
    <row r="52" spans="1:78" hidden="1" x14ac:dyDescent="0.35">
      <c r="B52">
        <v>2324.0709999999999</v>
      </c>
      <c r="C52" t="s">
        <v>6562</v>
      </c>
      <c r="D52" t="s">
        <v>3710</v>
      </c>
      <c r="E52">
        <v>4.7222222222222221E-2</v>
      </c>
      <c r="G52">
        <v>10</v>
      </c>
      <c r="H52" t="s">
        <v>7295</v>
      </c>
      <c r="I52" t="s">
        <v>7299</v>
      </c>
      <c r="L52" s="20" t="s">
        <v>5752</v>
      </c>
      <c r="M52">
        <v>149.19999999999999</v>
      </c>
      <c r="N52">
        <v>8.9</v>
      </c>
      <c r="O52" t="s">
        <v>3712</v>
      </c>
      <c r="P52" s="51">
        <v>2324.0709999999999</v>
      </c>
      <c r="R52" t="str">
        <f t="shared" si="0"/>
        <v>2324-0</v>
      </c>
      <c r="S52" s="70" t="b">
        <f t="shared" si="1"/>
        <v>0</v>
      </c>
      <c r="T52" t="str">
        <f t="shared" si="6"/>
        <v>2324-10</v>
      </c>
      <c r="U52">
        <v>2324.0770000000002</v>
      </c>
      <c r="V52">
        <v>10</v>
      </c>
      <c r="X52" t="str">
        <f t="shared" si="7"/>
        <v>2324-149</v>
      </c>
      <c r="Y52" t="s">
        <v>7778</v>
      </c>
      <c r="Z52" s="51">
        <v>717</v>
      </c>
      <c r="AA52">
        <v>2324.0770000000002</v>
      </c>
      <c r="AB52">
        <v>10</v>
      </c>
      <c r="AC52" t="s">
        <v>7798</v>
      </c>
      <c r="AD52" t="s">
        <v>7773</v>
      </c>
      <c r="AE52" t="s">
        <v>7810</v>
      </c>
      <c r="AF52">
        <v>10</v>
      </c>
      <c r="AG52">
        <v>0.56000000000000005</v>
      </c>
      <c r="AH52">
        <v>149</v>
      </c>
      <c r="AI52">
        <v>9</v>
      </c>
      <c r="AJ52" t="s">
        <v>7529</v>
      </c>
      <c r="AM52" t="s">
        <v>7805</v>
      </c>
      <c r="AN52" t="s">
        <v>3293</v>
      </c>
      <c r="AO52" t="s">
        <v>7235</v>
      </c>
      <c r="AP52" t="s">
        <v>7378</v>
      </c>
      <c r="AQ52" t="s">
        <v>7378</v>
      </c>
      <c r="AR52">
        <v>5.56</v>
      </c>
      <c r="AS52" t="s">
        <v>7848</v>
      </c>
      <c r="AT52">
        <v>1.8</v>
      </c>
      <c r="AU52" t="s">
        <v>7774</v>
      </c>
      <c r="AV52" t="s">
        <v>7783</v>
      </c>
      <c r="AW52" t="s">
        <v>7774</v>
      </c>
      <c r="AX52">
        <v>25</v>
      </c>
      <c r="AY52">
        <v>25</v>
      </c>
      <c r="AZ52">
        <v>20</v>
      </c>
      <c r="BA52" t="s">
        <v>5785</v>
      </c>
      <c r="BB52">
        <v>42.763686759999999</v>
      </c>
      <c r="BC52">
        <v>-82.037775330000002</v>
      </c>
      <c r="BD52">
        <v>201.7</v>
      </c>
      <c r="BE52">
        <v>290</v>
      </c>
      <c r="BF52" t="s">
        <v>8087</v>
      </c>
      <c r="BG52">
        <v>15</v>
      </c>
      <c r="BH52">
        <v>986</v>
      </c>
      <c r="BI52">
        <v>5.3029999999999999</v>
      </c>
      <c r="BJ52">
        <v>0</v>
      </c>
      <c r="BK52">
        <v>1972</v>
      </c>
      <c r="BL52">
        <v>1995</v>
      </c>
      <c r="BO52">
        <v>1.1599999999999999</v>
      </c>
      <c r="BP52">
        <v>1.1499999999999999</v>
      </c>
      <c r="BR52">
        <v>2.02</v>
      </c>
      <c r="BS52">
        <v>2</v>
      </c>
      <c r="BY52">
        <v>0.61</v>
      </c>
      <c r="BZ52">
        <v>145</v>
      </c>
    </row>
    <row r="53" spans="1:78" hidden="1" x14ac:dyDescent="0.35">
      <c r="B53">
        <v>2325.2939999999999</v>
      </c>
      <c r="C53" t="s">
        <v>6564</v>
      </c>
      <c r="D53" t="s">
        <v>3710</v>
      </c>
      <c r="E53">
        <v>4.791666666666667E-2</v>
      </c>
      <c r="G53">
        <v>11</v>
      </c>
      <c r="H53" t="s">
        <v>7295</v>
      </c>
      <c r="I53" t="s">
        <v>7299</v>
      </c>
      <c r="L53" s="20" t="s">
        <v>5752</v>
      </c>
      <c r="M53">
        <v>145.30000000000001</v>
      </c>
      <c r="N53">
        <v>7.2</v>
      </c>
      <c r="O53" t="s">
        <v>3712</v>
      </c>
      <c r="P53" s="51">
        <v>2325.2939999999999</v>
      </c>
      <c r="R53" t="str">
        <f t="shared" si="0"/>
        <v>2325-0</v>
      </c>
      <c r="S53" s="70" t="b">
        <f t="shared" si="1"/>
        <v>0</v>
      </c>
      <c r="T53" t="str">
        <f t="shared" si="6"/>
        <v>2325-11</v>
      </c>
      <c r="U53">
        <v>2325.326</v>
      </c>
      <c r="V53">
        <v>11</v>
      </c>
      <c r="X53" t="str">
        <f t="shared" si="7"/>
        <v>2325-145</v>
      </c>
      <c r="Y53" t="s">
        <v>7778</v>
      </c>
      <c r="Z53" s="51">
        <v>718</v>
      </c>
      <c r="AA53">
        <v>2325.326</v>
      </c>
      <c r="AB53">
        <v>10</v>
      </c>
      <c r="AC53" t="s">
        <v>7798</v>
      </c>
      <c r="AD53" t="s">
        <v>7773</v>
      </c>
      <c r="AE53" t="s">
        <v>7810</v>
      </c>
      <c r="AF53">
        <v>11</v>
      </c>
      <c r="AG53">
        <v>0.61</v>
      </c>
      <c r="AH53">
        <v>145</v>
      </c>
      <c r="AI53">
        <v>7</v>
      </c>
      <c r="AJ53" t="s">
        <v>7529</v>
      </c>
      <c r="AM53" t="s">
        <v>7805</v>
      </c>
      <c r="AN53" t="s">
        <v>3293</v>
      </c>
      <c r="AO53" t="s">
        <v>7235</v>
      </c>
      <c r="AP53" t="s">
        <v>7378</v>
      </c>
      <c r="AQ53" t="s">
        <v>7378</v>
      </c>
      <c r="AR53">
        <v>5.56</v>
      </c>
      <c r="AS53" t="s">
        <v>7848</v>
      </c>
      <c r="AT53">
        <v>1.8</v>
      </c>
      <c r="AU53" t="s">
        <v>7774</v>
      </c>
      <c r="AV53" t="s">
        <v>7783</v>
      </c>
      <c r="AW53" t="s">
        <v>7774</v>
      </c>
      <c r="AX53">
        <v>25</v>
      </c>
      <c r="AY53">
        <v>25</v>
      </c>
      <c r="AZ53">
        <v>20</v>
      </c>
      <c r="BA53" t="s">
        <v>5785</v>
      </c>
      <c r="BB53">
        <v>42.763675419999998</v>
      </c>
      <c r="BC53">
        <v>-82.037775699999997</v>
      </c>
      <c r="BD53">
        <v>201.7</v>
      </c>
      <c r="BE53">
        <v>290</v>
      </c>
      <c r="BF53" t="s">
        <v>8087</v>
      </c>
      <c r="BG53">
        <v>15</v>
      </c>
      <c r="BH53">
        <v>986</v>
      </c>
      <c r="BI53">
        <v>6.5540000000000003</v>
      </c>
      <c r="BJ53">
        <v>0</v>
      </c>
      <c r="BK53">
        <v>1958</v>
      </c>
      <c r="BL53">
        <v>1983</v>
      </c>
      <c r="BO53">
        <v>1.1599999999999999</v>
      </c>
      <c r="BP53">
        <v>1.1399999999999999</v>
      </c>
      <c r="BR53">
        <v>2.0099999999999998</v>
      </c>
      <c r="BS53">
        <v>1.99</v>
      </c>
      <c r="BY53">
        <v>0.61</v>
      </c>
      <c r="BZ53">
        <v>100</v>
      </c>
    </row>
    <row r="54" spans="1:78" hidden="1" x14ac:dyDescent="0.35">
      <c r="B54">
        <v>2326.5239999999999</v>
      </c>
      <c r="C54" t="s">
        <v>6566</v>
      </c>
      <c r="D54" t="s">
        <v>3710</v>
      </c>
      <c r="E54">
        <v>4.791666666666667E-2</v>
      </c>
      <c r="G54">
        <v>11</v>
      </c>
      <c r="H54" t="s">
        <v>7295</v>
      </c>
      <c r="I54" t="s">
        <v>7299</v>
      </c>
      <c r="L54" s="20" t="s">
        <v>5752</v>
      </c>
      <c r="M54">
        <v>100.4</v>
      </c>
      <c r="N54">
        <v>7.2</v>
      </c>
      <c r="O54" t="s">
        <v>3712</v>
      </c>
      <c r="P54" s="51">
        <v>2326.5239999999999</v>
      </c>
      <c r="R54" t="str">
        <f t="shared" si="0"/>
        <v>2326-0</v>
      </c>
      <c r="S54" s="70" t="b">
        <f t="shared" si="1"/>
        <v>0</v>
      </c>
      <c r="T54" t="str">
        <f t="shared" si="6"/>
        <v>2326-11</v>
      </c>
      <c r="U54">
        <v>2326.5340000000001</v>
      </c>
      <c r="V54">
        <v>11</v>
      </c>
      <c r="X54" t="str">
        <f t="shared" si="7"/>
        <v>2326-100</v>
      </c>
      <c r="Y54" t="s">
        <v>7778</v>
      </c>
      <c r="Z54" s="51">
        <v>719</v>
      </c>
      <c r="AA54">
        <v>2326.5340000000001</v>
      </c>
      <c r="AB54">
        <v>10</v>
      </c>
      <c r="AC54" t="s">
        <v>7798</v>
      </c>
      <c r="AD54" t="s">
        <v>7773</v>
      </c>
      <c r="AE54" t="s">
        <v>7810</v>
      </c>
      <c r="AF54">
        <v>11</v>
      </c>
      <c r="AG54">
        <v>0.61</v>
      </c>
      <c r="AH54">
        <v>100</v>
      </c>
      <c r="AI54">
        <v>7</v>
      </c>
      <c r="AJ54" t="s">
        <v>7529</v>
      </c>
      <c r="AM54" t="s">
        <v>7805</v>
      </c>
      <c r="AN54" t="s">
        <v>3293</v>
      </c>
      <c r="AO54" t="s">
        <v>7235</v>
      </c>
      <c r="AP54" t="s">
        <v>7378</v>
      </c>
      <c r="AQ54" t="s">
        <v>7378</v>
      </c>
      <c r="AR54">
        <v>5.56</v>
      </c>
      <c r="AS54" t="s">
        <v>7848</v>
      </c>
      <c r="AT54">
        <v>1.8</v>
      </c>
      <c r="AU54" t="s">
        <v>7774</v>
      </c>
      <c r="AV54" t="s">
        <v>7783</v>
      </c>
      <c r="AW54" t="s">
        <v>7774</v>
      </c>
      <c r="AX54">
        <v>25</v>
      </c>
      <c r="AY54">
        <v>25</v>
      </c>
      <c r="AZ54">
        <v>20</v>
      </c>
      <c r="BA54" t="s">
        <v>5785</v>
      </c>
      <c r="BB54">
        <v>42.76366428</v>
      </c>
      <c r="BC54">
        <v>-82.037776070000007</v>
      </c>
      <c r="BD54">
        <v>201.7</v>
      </c>
      <c r="BE54">
        <v>290</v>
      </c>
      <c r="BF54" t="s">
        <v>8087</v>
      </c>
      <c r="BG54">
        <v>15</v>
      </c>
      <c r="BH54">
        <v>986</v>
      </c>
      <c r="BI54">
        <v>7.7839999999999998</v>
      </c>
      <c r="BJ54">
        <v>-0.161</v>
      </c>
      <c r="BK54">
        <v>1984</v>
      </c>
      <c r="BL54">
        <v>2005</v>
      </c>
      <c r="BO54">
        <v>1.17</v>
      </c>
      <c r="BP54">
        <v>1.1599999999999999</v>
      </c>
      <c r="BR54">
        <v>2.0299999999999998</v>
      </c>
      <c r="BS54">
        <v>2.0099999999999998</v>
      </c>
      <c r="BY54">
        <v>0.73</v>
      </c>
      <c r="BZ54">
        <v>13</v>
      </c>
    </row>
    <row r="55" spans="1:78" hidden="1" x14ac:dyDescent="0.35">
      <c r="B55">
        <v>2479.3110000000001</v>
      </c>
      <c r="C55" t="s">
        <v>6588</v>
      </c>
      <c r="D55" t="s">
        <v>3899</v>
      </c>
      <c r="E55">
        <v>0.49027777777777776</v>
      </c>
      <c r="G55">
        <v>13</v>
      </c>
      <c r="H55" t="s">
        <v>7295</v>
      </c>
      <c r="I55" t="s">
        <v>7299</v>
      </c>
      <c r="L55" s="20" t="s">
        <v>5672</v>
      </c>
      <c r="M55">
        <v>15.8</v>
      </c>
      <c r="N55">
        <v>4</v>
      </c>
      <c r="O55" t="s">
        <v>3712</v>
      </c>
      <c r="P55" s="51">
        <v>2479.3110000000001</v>
      </c>
      <c r="R55" t="str">
        <f t="shared" si="0"/>
        <v>2479-0</v>
      </c>
      <c r="S55" s="70" t="b">
        <f t="shared" si="1"/>
        <v>0</v>
      </c>
      <c r="T55" t="str">
        <f t="shared" si="6"/>
        <v>2479-</v>
      </c>
      <c r="U55">
        <v>2479.3110000000001</v>
      </c>
      <c r="X55" t="str">
        <f t="shared" si="7"/>
        <v>2479-16</v>
      </c>
      <c r="Y55" t="s">
        <v>7778</v>
      </c>
      <c r="Z55" s="51">
        <v>751</v>
      </c>
      <c r="AA55">
        <v>2479.3110000000001</v>
      </c>
      <c r="AB55">
        <v>10</v>
      </c>
      <c r="AC55" t="s">
        <v>7798</v>
      </c>
      <c r="AD55" t="s">
        <v>7773</v>
      </c>
      <c r="AE55" t="s">
        <v>7810</v>
      </c>
      <c r="AH55">
        <v>16</v>
      </c>
      <c r="AI55">
        <v>4</v>
      </c>
      <c r="AJ55" t="s">
        <v>7408</v>
      </c>
      <c r="AM55" t="s">
        <v>7776</v>
      </c>
      <c r="AN55" t="s">
        <v>3293</v>
      </c>
      <c r="AO55" t="s">
        <v>7239</v>
      </c>
      <c r="AP55" t="s">
        <v>7568</v>
      </c>
      <c r="AQ55" t="s">
        <v>7568</v>
      </c>
      <c r="AR55">
        <v>5.56</v>
      </c>
      <c r="AS55" t="s">
        <v>7857</v>
      </c>
      <c r="AT55">
        <v>1.7</v>
      </c>
      <c r="AU55" t="s">
        <v>7774</v>
      </c>
      <c r="AV55" t="s">
        <v>7783</v>
      </c>
      <c r="AW55" t="s">
        <v>7774</v>
      </c>
      <c r="BA55" t="s">
        <v>5776</v>
      </c>
      <c r="BB55">
        <v>42.762287499999999</v>
      </c>
      <c r="BC55">
        <v>-82.037829160000001</v>
      </c>
      <c r="BD55">
        <v>199.5</v>
      </c>
      <c r="BE55">
        <v>290</v>
      </c>
      <c r="BF55" t="s">
        <v>8087</v>
      </c>
      <c r="BG55">
        <v>15</v>
      </c>
      <c r="BH55">
        <v>986</v>
      </c>
      <c r="BI55">
        <v>4.9109999999999996</v>
      </c>
      <c r="BJ55">
        <v>-3.59</v>
      </c>
      <c r="BY55">
        <v>0.63</v>
      </c>
      <c r="BZ55">
        <v>12</v>
      </c>
    </row>
    <row r="56" spans="1:78" hidden="1" x14ac:dyDescent="0.35">
      <c r="B56">
        <v>2575.3609999999999</v>
      </c>
      <c r="C56" t="s">
        <v>7320</v>
      </c>
      <c r="D56" t="s">
        <v>3339</v>
      </c>
      <c r="E56">
        <v>0.49861111111111112</v>
      </c>
      <c r="G56">
        <v>10</v>
      </c>
      <c r="H56" t="s">
        <v>7298</v>
      </c>
      <c r="I56" t="s">
        <v>7299</v>
      </c>
      <c r="L56" s="20" t="s">
        <v>5752</v>
      </c>
      <c r="M56">
        <v>11.9</v>
      </c>
      <c r="N56">
        <v>4.5</v>
      </c>
      <c r="O56" t="s">
        <v>144</v>
      </c>
      <c r="P56" s="51">
        <v>2575.3609999999999</v>
      </c>
      <c r="R56" t="str">
        <f t="shared" si="0"/>
        <v>2575-0</v>
      </c>
      <c r="S56" s="70" t="b">
        <f t="shared" si="1"/>
        <v>0</v>
      </c>
    </row>
    <row r="57" spans="1:78" hidden="1" x14ac:dyDescent="0.35">
      <c r="B57">
        <v>2691.8739999999998</v>
      </c>
      <c r="C57" t="s">
        <v>6610</v>
      </c>
      <c r="D57" t="s">
        <v>3339</v>
      </c>
      <c r="E57">
        <v>0.41944444444444445</v>
      </c>
      <c r="G57">
        <v>11</v>
      </c>
      <c r="H57" t="s">
        <v>7295</v>
      </c>
      <c r="I57" t="s">
        <v>7299</v>
      </c>
      <c r="L57" s="20" t="s">
        <v>5677</v>
      </c>
      <c r="M57">
        <v>14.4</v>
      </c>
      <c r="N57">
        <v>4.2</v>
      </c>
      <c r="O57" t="s">
        <v>144</v>
      </c>
      <c r="P57" s="51">
        <v>2691.8739999999998</v>
      </c>
      <c r="R57" t="str">
        <f t="shared" si="0"/>
        <v>2691-0</v>
      </c>
      <c r="S57" s="70" t="b">
        <f t="shared" si="1"/>
        <v>0</v>
      </c>
      <c r="T57" t="str">
        <f t="shared" ref="T57:T66" si="8">INT(U57)&amp;"-"&amp;V57</f>
        <v>2691-11</v>
      </c>
      <c r="U57">
        <v>2691.875</v>
      </c>
      <c r="V57">
        <v>11</v>
      </c>
      <c r="X57" t="str">
        <f t="shared" ref="X57:X66" si="9">INT(AA57)&amp;"-"&amp;AH57</f>
        <v>2691-14</v>
      </c>
      <c r="Y57" t="s">
        <v>7778</v>
      </c>
      <c r="Z57" s="51">
        <v>798</v>
      </c>
      <c r="AA57">
        <v>2691.875</v>
      </c>
      <c r="AB57">
        <v>10</v>
      </c>
      <c r="AC57" t="s">
        <v>7798</v>
      </c>
      <c r="AD57" t="s">
        <v>7773</v>
      </c>
      <c r="AE57" t="s">
        <v>7797</v>
      </c>
      <c r="AF57">
        <v>11</v>
      </c>
      <c r="AG57">
        <v>0.61</v>
      </c>
      <c r="AH57">
        <v>14</v>
      </c>
      <c r="AI57">
        <v>4</v>
      </c>
      <c r="AJ57" t="s">
        <v>7405</v>
      </c>
      <c r="AM57" t="s">
        <v>7784</v>
      </c>
      <c r="AN57" t="s">
        <v>7774</v>
      </c>
      <c r="AO57" t="s">
        <v>7247</v>
      </c>
      <c r="AP57" t="s">
        <v>7581</v>
      </c>
      <c r="AQ57" t="s">
        <v>7581</v>
      </c>
      <c r="AR57">
        <v>5.56</v>
      </c>
      <c r="AS57" t="s">
        <v>7858</v>
      </c>
      <c r="AT57">
        <v>1.9</v>
      </c>
      <c r="AU57" t="s">
        <v>7774</v>
      </c>
      <c r="AV57" t="s">
        <v>7783</v>
      </c>
      <c r="AW57" t="s">
        <v>7774</v>
      </c>
      <c r="AX57">
        <v>15</v>
      </c>
      <c r="AY57">
        <v>15</v>
      </c>
      <c r="AZ57">
        <v>8</v>
      </c>
      <c r="BA57" t="s">
        <v>5753</v>
      </c>
      <c r="BB57">
        <v>42.760430820000003</v>
      </c>
      <c r="BC57">
        <v>-82.037682430000004</v>
      </c>
      <c r="BD57">
        <v>201.6</v>
      </c>
      <c r="BE57">
        <v>290</v>
      </c>
      <c r="BF57" t="s">
        <v>8087</v>
      </c>
      <c r="BG57">
        <v>15</v>
      </c>
      <c r="BH57">
        <v>986</v>
      </c>
      <c r="BI57">
        <v>11.667999999999999</v>
      </c>
      <c r="BJ57">
        <v>-229.042</v>
      </c>
      <c r="BK57">
        <v>2109</v>
      </c>
      <c r="BL57">
        <v>2111</v>
      </c>
      <c r="BO57">
        <v>1.23</v>
      </c>
      <c r="BP57">
        <v>1.23</v>
      </c>
      <c r="BR57">
        <v>2.14</v>
      </c>
      <c r="BS57">
        <v>2.14</v>
      </c>
      <c r="BY57">
        <v>0.61</v>
      </c>
      <c r="BZ57">
        <v>14</v>
      </c>
    </row>
    <row r="58" spans="1:78" hidden="1" x14ac:dyDescent="0.35">
      <c r="B58">
        <v>2693.2570000000001</v>
      </c>
      <c r="C58" t="s">
        <v>6612</v>
      </c>
      <c r="D58" t="s">
        <v>3339</v>
      </c>
      <c r="E58">
        <v>0.41875000000000001</v>
      </c>
      <c r="G58">
        <v>11</v>
      </c>
      <c r="H58" t="s">
        <v>7295</v>
      </c>
      <c r="I58" t="s">
        <v>7299</v>
      </c>
      <c r="L58" s="20" t="s">
        <v>5677</v>
      </c>
      <c r="M58">
        <v>14</v>
      </c>
      <c r="N58">
        <v>4.7</v>
      </c>
      <c r="O58" t="s">
        <v>144</v>
      </c>
      <c r="P58" s="51">
        <v>2693.2570000000001</v>
      </c>
      <c r="R58" t="str">
        <f t="shared" si="0"/>
        <v>2693-0</v>
      </c>
      <c r="S58" s="70" t="b">
        <f t="shared" si="1"/>
        <v>0</v>
      </c>
      <c r="T58" t="str">
        <f t="shared" si="8"/>
        <v>2693-11</v>
      </c>
      <c r="U58">
        <v>2693.2550000000001</v>
      </c>
      <c r="V58">
        <v>11</v>
      </c>
      <c r="X58" t="str">
        <f t="shared" si="9"/>
        <v>2693-14</v>
      </c>
      <c r="Y58" t="s">
        <v>7778</v>
      </c>
      <c r="Z58" s="51">
        <v>799</v>
      </c>
      <c r="AA58">
        <v>2693.2550000000001</v>
      </c>
      <c r="AB58">
        <v>10</v>
      </c>
      <c r="AC58" t="s">
        <v>7798</v>
      </c>
      <c r="AD58" t="s">
        <v>7773</v>
      </c>
      <c r="AE58" t="s">
        <v>7797</v>
      </c>
      <c r="AF58">
        <v>11</v>
      </c>
      <c r="AG58">
        <v>0.61</v>
      </c>
      <c r="AH58">
        <v>14</v>
      </c>
      <c r="AI58">
        <v>5</v>
      </c>
      <c r="AJ58" t="s">
        <v>7402</v>
      </c>
      <c r="AM58" t="s">
        <v>7784</v>
      </c>
      <c r="AN58" t="s">
        <v>7774</v>
      </c>
      <c r="AO58" t="s">
        <v>7247</v>
      </c>
      <c r="AP58" t="s">
        <v>7581</v>
      </c>
      <c r="AQ58" t="s">
        <v>7581</v>
      </c>
      <c r="AR58">
        <v>5.56</v>
      </c>
      <c r="AS58" t="s">
        <v>7858</v>
      </c>
      <c r="AT58">
        <v>1.9</v>
      </c>
      <c r="AU58" t="s">
        <v>7774</v>
      </c>
      <c r="AV58" t="s">
        <v>7783</v>
      </c>
      <c r="AW58" t="s">
        <v>7774</v>
      </c>
      <c r="AX58">
        <v>15</v>
      </c>
      <c r="AY58">
        <v>15</v>
      </c>
      <c r="AZ58">
        <v>8</v>
      </c>
      <c r="BA58" t="s">
        <v>5753</v>
      </c>
      <c r="BB58">
        <v>42.760418299999998</v>
      </c>
      <c r="BC58">
        <v>-82.037683020000003</v>
      </c>
      <c r="BD58">
        <v>201.6</v>
      </c>
      <c r="BE58">
        <v>290</v>
      </c>
      <c r="BF58" t="s">
        <v>8087</v>
      </c>
      <c r="BG58">
        <v>15</v>
      </c>
      <c r="BH58">
        <v>986</v>
      </c>
      <c r="BI58">
        <v>13.048</v>
      </c>
      <c r="BJ58">
        <v>-229.67500000000001</v>
      </c>
      <c r="BK58">
        <v>2110</v>
      </c>
      <c r="BL58">
        <v>2112</v>
      </c>
      <c r="BO58">
        <v>1.23</v>
      </c>
      <c r="BP58">
        <v>1.23</v>
      </c>
      <c r="BR58">
        <v>2.14</v>
      </c>
      <c r="BS58">
        <v>2.14</v>
      </c>
      <c r="BY58">
        <v>0.78</v>
      </c>
      <c r="BZ58">
        <v>21</v>
      </c>
    </row>
    <row r="59" spans="1:78" hidden="1" x14ac:dyDescent="0.35">
      <c r="B59">
        <v>2694.645</v>
      </c>
      <c r="C59" t="s">
        <v>6614</v>
      </c>
      <c r="D59" t="s">
        <v>3339</v>
      </c>
      <c r="E59">
        <v>0.42083333333333334</v>
      </c>
      <c r="G59">
        <v>14</v>
      </c>
      <c r="H59" t="s">
        <v>7295</v>
      </c>
      <c r="I59" t="s">
        <v>7299</v>
      </c>
      <c r="L59" s="20" t="s">
        <v>5677</v>
      </c>
      <c r="M59">
        <v>21</v>
      </c>
      <c r="N59">
        <v>6.5</v>
      </c>
      <c r="O59" t="s">
        <v>144</v>
      </c>
      <c r="P59" s="51">
        <v>2694.645</v>
      </c>
      <c r="R59" t="str">
        <f t="shared" si="0"/>
        <v>2694-0</v>
      </c>
      <c r="S59" s="70" t="b">
        <f t="shared" si="1"/>
        <v>0</v>
      </c>
      <c r="T59" t="str">
        <f t="shared" si="8"/>
        <v>2694-14</v>
      </c>
      <c r="U59">
        <v>2694.645</v>
      </c>
      <c r="V59">
        <v>14</v>
      </c>
      <c r="X59" t="str">
        <f t="shared" si="9"/>
        <v>2694-21</v>
      </c>
      <c r="Y59" t="s">
        <v>7778</v>
      </c>
      <c r="Z59" s="51">
        <v>800</v>
      </c>
      <c r="AA59">
        <v>2694.645</v>
      </c>
      <c r="AB59">
        <v>10</v>
      </c>
      <c r="AC59" t="s">
        <v>7798</v>
      </c>
      <c r="AD59" t="s">
        <v>7773</v>
      </c>
      <c r="AE59" t="s">
        <v>7797</v>
      </c>
      <c r="AF59">
        <v>14</v>
      </c>
      <c r="AG59">
        <v>0.78</v>
      </c>
      <c r="AH59">
        <v>21</v>
      </c>
      <c r="AI59">
        <v>7</v>
      </c>
      <c r="AJ59" t="s">
        <v>7859</v>
      </c>
      <c r="AM59" t="s">
        <v>7784</v>
      </c>
      <c r="AN59" t="s">
        <v>7774</v>
      </c>
      <c r="AO59" t="s">
        <v>7247</v>
      </c>
      <c r="AP59" t="s">
        <v>7581</v>
      </c>
      <c r="AQ59" t="s">
        <v>7581</v>
      </c>
      <c r="AR59">
        <v>5.56</v>
      </c>
      <c r="AS59" t="s">
        <v>7858</v>
      </c>
      <c r="AT59">
        <v>1.9</v>
      </c>
      <c r="AU59" t="s">
        <v>7774</v>
      </c>
      <c r="AV59" t="s">
        <v>7783</v>
      </c>
      <c r="AW59" t="s">
        <v>7774</v>
      </c>
      <c r="AX59">
        <v>15</v>
      </c>
      <c r="AY59">
        <v>15</v>
      </c>
      <c r="AZ59">
        <v>8</v>
      </c>
      <c r="BA59" t="s">
        <v>5753</v>
      </c>
      <c r="BB59">
        <v>42.760405730000002</v>
      </c>
      <c r="BC59">
        <v>-82.037683630000004</v>
      </c>
      <c r="BD59">
        <v>201.6</v>
      </c>
      <c r="BE59">
        <v>290</v>
      </c>
      <c r="BF59" t="s">
        <v>8087</v>
      </c>
      <c r="BG59">
        <v>15</v>
      </c>
      <c r="BH59">
        <v>986</v>
      </c>
      <c r="BI59">
        <v>14.435</v>
      </c>
      <c r="BJ59">
        <v>-224.59800000000001</v>
      </c>
      <c r="BK59">
        <v>2092</v>
      </c>
      <c r="BL59">
        <v>2097</v>
      </c>
      <c r="BO59">
        <v>1.22</v>
      </c>
      <c r="BP59">
        <v>1.22</v>
      </c>
      <c r="BR59">
        <v>2.13</v>
      </c>
      <c r="BS59">
        <v>2.12</v>
      </c>
      <c r="BY59">
        <v>0.61</v>
      </c>
      <c r="BZ59">
        <v>19</v>
      </c>
    </row>
    <row r="60" spans="1:78" hidden="1" x14ac:dyDescent="0.35">
      <c r="B60">
        <v>2695.9830000000002</v>
      </c>
      <c r="C60" t="s">
        <v>6616</v>
      </c>
      <c r="D60" t="s">
        <v>3339</v>
      </c>
      <c r="E60">
        <v>0.42083333333333334</v>
      </c>
      <c r="G60">
        <v>11</v>
      </c>
      <c r="H60" t="s">
        <v>7295</v>
      </c>
      <c r="I60" t="s">
        <v>7299</v>
      </c>
      <c r="L60" s="20" t="s">
        <v>5677</v>
      </c>
      <c r="M60">
        <v>18.899999999999999</v>
      </c>
      <c r="N60">
        <v>5.8</v>
      </c>
      <c r="O60" t="s">
        <v>144</v>
      </c>
      <c r="P60" s="51">
        <v>2695.9830000000002</v>
      </c>
      <c r="R60" t="str">
        <f t="shared" si="0"/>
        <v>2695-0</v>
      </c>
      <c r="S60" s="70" t="b">
        <f t="shared" si="1"/>
        <v>0</v>
      </c>
      <c r="T60" t="str">
        <f t="shared" si="8"/>
        <v>2695-11</v>
      </c>
      <c r="U60">
        <v>2695.9859999999999</v>
      </c>
      <c r="V60">
        <v>11</v>
      </c>
      <c r="X60" t="str">
        <f t="shared" si="9"/>
        <v>2695-19</v>
      </c>
      <c r="Y60" t="s">
        <v>7778</v>
      </c>
      <c r="Z60" s="51">
        <v>801</v>
      </c>
      <c r="AA60">
        <v>2695.9859999999999</v>
      </c>
      <c r="AB60">
        <v>10</v>
      </c>
      <c r="AC60" t="s">
        <v>7798</v>
      </c>
      <c r="AD60" t="s">
        <v>7773</v>
      </c>
      <c r="AE60" t="s">
        <v>7797</v>
      </c>
      <c r="AF60">
        <v>11</v>
      </c>
      <c r="AG60">
        <v>0.61</v>
      </c>
      <c r="AH60">
        <v>19</v>
      </c>
      <c r="AI60">
        <v>6</v>
      </c>
      <c r="AJ60" t="s">
        <v>7859</v>
      </c>
      <c r="AM60" t="s">
        <v>7784</v>
      </c>
      <c r="AN60" t="s">
        <v>7774</v>
      </c>
      <c r="AO60" t="s">
        <v>7247</v>
      </c>
      <c r="AP60" t="s">
        <v>7581</v>
      </c>
      <c r="AQ60" t="s">
        <v>7581</v>
      </c>
      <c r="AR60">
        <v>5.56</v>
      </c>
      <c r="AS60" t="s">
        <v>7858</v>
      </c>
      <c r="AT60">
        <v>1.9</v>
      </c>
      <c r="AU60" t="s">
        <v>7774</v>
      </c>
      <c r="AV60" t="s">
        <v>7783</v>
      </c>
      <c r="AW60" t="s">
        <v>7774</v>
      </c>
      <c r="AX60">
        <v>15</v>
      </c>
      <c r="AY60">
        <v>15</v>
      </c>
      <c r="AZ60">
        <v>8</v>
      </c>
      <c r="BA60" t="s">
        <v>5753</v>
      </c>
      <c r="BB60">
        <v>42.760393559999997</v>
      </c>
      <c r="BC60">
        <v>-82.037684220000003</v>
      </c>
      <c r="BD60">
        <v>201.6</v>
      </c>
      <c r="BE60">
        <v>290</v>
      </c>
      <c r="BF60" t="s">
        <v>8087</v>
      </c>
      <c r="BG60">
        <v>15</v>
      </c>
      <c r="BH60">
        <v>986</v>
      </c>
      <c r="BI60">
        <v>15.776999999999999</v>
      </c>
      <c r="BJ60">
        <v>-225.16</v>
      </c>
      <c r="BK60">
        <v>2102</v>
      </c>
      <c r="BL60">
        <v>2105</v>
      </c>
      <c r="BO60">
        <v>1.23</v>
      </c>
      <c r="BP60">
        <v>1.23</v>
      </c>
      <c r="BR60">
        <v>2.13</v>
      </c>
      <c r="BS60">
        <v>2.13</v>
      </c>
      <c r="BY60">
        <v>0.56000000000000005</v>
      </c>
      <c r="BZ60">
        <v>13</v>
      </c>
    </row>
    <row r="61" spans="1:78" hidden="1" x14ac:dyDescent="0.35">
      <c r="B61">
        <v>2709.3339999999998</v>
      </c>
      <c r="C61" t="s">
        <v>6618</v>
      </c>
      <c r="D61" t="s">
        <v>3339</v>
      </c>
      <c r="E61">
        <v>0.14791666666666667</v>
      </c>
      <c r="G61">
        <v>10</v>
      </c>
      <c r="H61" t="s">
        <v>7295</v>
      </c>
      <c r="I61" t="s">
        <v>7299</v>
      </c>
      <c r="L61" s="20" t="s">
        <v>5677</v>
      </c>
      <c r="M61">
        <v>12.7</v>
      </c>
      <c r="N61">
        <v>3.7</v>
      </c>
      <c r="O61" t="s">
        <v>144</v>
      </c>
      <c r="P61" s="51">
        <v>2709.3339999999998</v>
      </c>
      <c r="R61" t="str">
        <f t="shared" si="0"/>
        <v>2709-0</v>
      </c>
      <c r="S61" s="70" t="b">
        <f t="shared" si="1"/>
        <v>0</v>
      </c>
      <c r="T61" t="str">
        <f t="shared" si="8"/>
        <v>2709-10</v>
      </c>
      <c r="U61">
        <v>2709.335</v>
      </c>
      <c r="V61">
        <v>10</v>
      </c>
      <c r="X61" t="str">
        <f t="shared" si="9"/>
        <v>2709-13</v>
      </c>
      <c r="Y61" t="s">
        <v>7778</v>
      </c>
      <c r="Z61" s="51">
        <v>803</v>
      </c>
      <c r="AA61">
        <v>2709.335</v>
      </c>
      <c r="AB61">
        <v>10</v>
      </c>
      <c r="AC61" t="s">
        <v>7798</v>
      </c>
      <c r="AD61" t="s">
        <v>7773</v>
      </c>
      <c r="AE61" t="s">
        <v>7797</v>
      </c>
      <c r="AF61">
        <v>10</v>
      </c>
      <c r="AG61">
        <v>0.56000000000000005</v>
      </c>
      <c r="AH61">
        <v>13</v>
      </c>
      <c r="AI61">
        <v>4</v>
      </c>
      <c r="AJ61" t="s">
        <v>7636</v>
      </c>
      <c r="AM61" t="s">
        <v>7784</v>
      </c>
      <c r="AN61" t="s">
        <v>7774</v>
      </c>
      <c r="AO61" t="s">
        <v>7248</v>
      </c>
      <c r="AP61" t="s">
        <v>7523</v>
      </c>
      <c r="AQ61" t="s">
        <v>7523</v>
      </c>
      <c r="AR61">
        <v>5.56</v>
      </c>
      <c r="AS61" t="s">
        <v>7860</v>
      </c>
      <c r="AT61">
        <v>1.8</v>
      </c>
      <c r="AU61" t="s">
        <v>7774</v>
      </c>
      <c r="AV61" t="s">
        <v>7783</v>
      </c>
      <c r="AW61" t="s">
        <v>7774</v>
      </c>
      <c r="AX61">
        <v>15</v>
      </c>
      <c r="AY61">
        <v>15</v>
      </c>
      <c r="AZ61">
        <v>8</v>
      </c>
      <c r="BA61" t="s">
        <v>5753</v>
      </c>
      <c r="BB61">
        <v>42.760272499999999</v>
      </c>
      <c r="BC61">
        <v>-82.037690159999997</v>
      </c>
      <c r="BD61">
        <v>201.6</v>
      </c>
      <c r="BE61">
        <v>290</v>
      </c>
      <c r="BF61" t="s">
        <v>8087</v>
      </c>
      <c r="BG61">
        <v>15</v>
      </c>
      <c r="BH61">
        <v>986</v>
      </c>
      <c r="BI61">
        <v>11.129</v>
      </c>
      <c r="BJ61">
        <v>380.67899999999997</v>
      </c>
      <c r="BK61">
        <v>2112</v>
      </c>
      <c r="BL61">
        <v>2114</v>
      </c>
      <c r="BO61">
        <v>1.23</v>
      </c>
      <c r="BP61">
        <v>1.23</v>
      </c>
      <c r="BR61">
        <v>2.14</v>
      </c>
      <c r="BS61">
        <v>2.14</v>
      </c>
      <c r="BY61">
        <v>0.56000000000000005</v>
      </c>
      <c r="BZ61">
        <v>12</v>
      </c>
    </row>
    <row r="62" spans="1:78" hidden="1" x14ac:dyDescent="0.35">
      <c r="B62">
        <v>2713.3119999999999</v>
      </c>
      <c r="C62" t="s">
        <v>6620</v>
      </c>
      <c r="D62" t="s">
        <v>3339</v>
      </c>
      <c r="E62">
        <v>0.14861111111111111</v>
      </c>
      <c r="G62">
        <v>10</v>
      </c>
      <c r="H62" t="s">
        <v>7295</v>
      </c>
      <c r="I62" t="s">
        <v>7299</v>
      </c>
      <c r="L62" s="20" t="s">
        <v>5677</v>
      </c>
      <c r="M62">
        <v>11.8</v>
      </c>
      <c r="N62">
        <v>3.8</v>
      </c>
      <c r="O62" t="s">
        <v>144</v>
      </c>
      <c r="P62" s="51">
        <v>2713.3119999999999</v>
      </c>
      <c r="R62" t="str">
        <f t="shared" si="0"/>
        <v>2713-0</v>
      </c>
      <c r="S62" s="70" t="b">
        <f t="shared" si="1"/>
        <v>0</v>
      </c>
      <c r="T62" t="str">
        <f t="shared" si="8"/>
        <v>2713-10</v>
      </c>
      <c r="U62">
        <v>2713.3119999999999</v>
      </c>
      <c r="V62">
        <v>10</v>
      </c>
      <c r="X62" t="str">
        <f t="shared" si="9"/>
        <v>2713-12</v>
      </c>
      <c r="Y62" t="s">
        <v>7778</v>
      </c>
      <c r="Z62" s="51">
        <v>804</v>
      </c>
      <c r="AA62">
        <v>2713.3119999999999</v>
      </c>
      <c r="AB62">
        <v>10</v>
      </c>
      <c r="AC62" t="s">
        <v>7798</v>
      </c>
      <c r="AD62" t="s">
        <v>7773</v>
      </c>
      <c r="AE62" t="s">
        <v>7797</v>
      </c>
      <c r="AF62">
        <v>10</v>
      </c>
      <c r="AG62">
        <v>0.56000000000000005</v>
      </c>
      <c r="AH62">
        <v>12</v>
      </c>
      <c r="AI62">
        <v>4</v>
      </c>
      <c r="AJ62" t="s">
        <v>7685</v>
      </c>
      <c r="AM62" t="s">
        <v>7784</v>
      </c>
      <c r="AN62" t="s">
        <v>7774</v>
      </c>
      <c r="AO62" t="s">
        <v>7248</v>
      </c>
      <c r="AP62" t="s">
        <v>7523</v>
      </c>
      <c r="AQ62" t="s">
        <v>7523</v>
      </c>
      <c r="AR62">
        <v>5.56</v>
      </c>
      <c r="AS62" t="s">
        <v>7860</v>
      </c>
      <c r="AT62">
        <v>1.9</v>
      </c>
      <c r="AU62" t="s">
        <v>7774</v>
      </c>
      <c r="AV62" t="s">
        <v>7783</v>
      </c>
      <c r="AW62" t="s">
        <v>7774</v>
      </c>
      <c r="AX62">
        <v>15</v>
      </c>
      <c r="AY62">
        <v>15</v>
      </c>
      <c r="AZ62">
        <v>8</v>
      </c>
      <c r="BA62" t="s">
        <v>5753</v>
      </c>
      <c r="BB62">
        <v>42.76023644</v>
      </c>
      <c r="BC62">
        <v>-82.037691679999995</v>
      </c>
      <c r="BD62">
        <v>201.5</v>
      </c>
      <c r="BE62">
        <v>290</v>
      </c>
      <c r="BF62" t="s">
        <v>8087</v>
      </c>
      <c r="BG62">
        <v>15</v>
      </c>
      <c r="BH62">
        <v>986</v>
      </c>
      <c r="BI62">
        <v>15.106</v>
      </c>
      <c r="BJ62">
        <v>381.23899999999998</v>
      </c>
      <c r="BK62">
        <v>2113</v>
      </c>
      <c r="BL62">
        <v>2114</v>
      </c>
      <c r="BO62">
        <v>1.23</v>
      </c>
      <c r="BP62">
        <v>1.23</v>
      </c>
      <c r="BR62">
        <v>2.14</v>
      </c>
      <c r="BS62">
        <v>2.14</v>
      </c>
      <c r="BY62">
        <v>0.56000000000000005</v>
      </c>
      <c r="BZ62">
        <v>11</v>
      </c>
    </row>
    <row r="63" spans="1:78" hidden="1" x14ac:dyDescent="0.35">
      <c r="B63">
        <v>2714.6329999999998</v>
      </c>
      <c r="C63" t="s">
        <v>6622</v>
      </c>
      <c r="D63" t="s">
        <v>3339</v>
      </c>
      <c r="E63">
        <v>0.14861111111111111</v>
      </c>
      <c r="G63">
        <v>10</v>
      </c>
      <c r="H63" t="s">
        <v>7295</v>
      </c>
      <c r="I63" t="s">
        <v>7299</v>
      </c>
      <c r="L63" s="20" t="s">
        <v>5677</v>
      </c>
      <c r="M63">
        <v>11.3</v>
      </c>
      <c r="N63">
        <v>3.7</v>
      </c>
      <c r="O63" t="s">
        <v>144</v>
      </c>
      <c r="P63" s="51">
        <v>2714.6329999999998</v>
      </c>
      <c r="R63" t="str">
        <f t="shared" si="0"/>
        <v>2714-0</v>
      </c>
      <c r="S63" s="70" t="b">
        <f t="shared" si="1"/>
        <v>0</v>
      </c>
      <c r="T63" t="str">
        <f t="shared" si="8"/>
        <v>2714-10</v>
      </c>
      <c r="U63">
        <v>2714.6350000000002</v>
      </c>
      <c r="V63">
        <v>10</v>
      </c>
      <c r="X63" t="str">
        <f t="shared" si="9"/>
        <v>2714-11</v>
      </c>
      <c r="Y63" t="s">
        <v>7778</v>
      </c>
      <c r="Z63" s="51">
        <v>805</v>
      </c>
      <c r="AA63">
        <v>2714.6350000000002</v>
      </c>
      <c r="AB63">
        <v>10</v>
      </c>
      <c r="AC63" t="s">
        <v>7798</v>
      </c>
      <c r="AD63" t="s">
        <v>7773</v>
      </c>
      <c r="AE63" t="s">
        <v>7797</v>
      </c>
      <c r="AF63">
        <v>10</v>
      </c>
      <c r="AG63">
        <v>0.56000000000000005</v>
      </c>
      <c r="AH63">
        <v>11</v>
      </c>
      <c r="AI63">
        <v>4</v>
      </c>
      <c r="AJ63" t="s">
        <v>7685</v>
      </c>
      <c r="AM63" t="s">
        <v>7784</v>
      </c>
      <c r="AN63" t="s">
        <v>7774</v>
      </c>
      <c r="AO63" t="s">
        <v>7248</v>
      </c>
      <c r="AP63" t="s">
        <v>7523</v>
      </c>
      <c r="AQ63" t="s">
        <v>7523</v>
      </c>
      <c r="AR63">
        <v>5.56</v>
      </c>
      <c r="AS63" t="s">
        <v>7860</v>
      </c>
      <c r="AT63">
        <v>1.9</v>
      </c>
      <c r="AU63" t="s">
        <v>7774</v>
      </c>
      <c r="AV63" t="s">
        <v>7783</v>
      </c>
      <c r="AW63" t="s">
        <v>7774</v>
      </c>
      <c r="AX63">
        <v>15</v>
      </c>
      <c r="AY63">
        <v>15</v>
      </c>
      <c r="AZ63">
        <v>8</v>
      </c>
      <c r="BA63" t="s">
        <v>5753</v>
      </c>
      <c r="BB63">
        <v>42.760224430000001</v>
      </c>
      <c r="BC63">
        <v>-82.037692149999998</v>
      </c>
      <c r="BD63">
        <v>201.6</v>
      </c>
      <c r="BE63">
        <v>290</v>
      </c>
      <c r="BF63" t="s">
        <v>8087</v>
      </c>
      <c r="BG63">
        <v>15</v>
      </c>
      <c r="BH63">
        <v>986</v>
      </c>
      <c r="BI63">
        <v>16.43</v>
      </c>
      <c r="BJ63">
        <v>381.68299999999999</v>
      </c>
      <c r="BK63">
        <v>2114</v>
      </c>
      <c r="BL63">
        <v>2115</v>
      </c>
      <c r="BO63">
        <v>1.23</v>
      </c>
      <c r="BP63">
        <v>1.23</v>
      </c>
      <c r="BR63">
        <v>2.14</v>
      </c>
      <c r="BS63">
        <v>2.14</v>
      </c>
      <c r="BY63">
        <v>0.56000000000000005</v>
      </c>
      <c r="BZ63">
        <v>10</v>
      </c>
    </row>
    <row r="64" spans="1:78" s="76" customFormat="1" hidden="1" x14ac:dyDescent="0.35">
      <c r="A64"/>
      <c r="B64">
        <v>2715.962</v>
      </c>
      <c r="C64" t="s">
        <v>6624</v>
      </c>
      <c r="D64" t="s">
        <v>3339</v>
      </c>
      <c r="E64">
        <v>0.14930555555555555</v>
      </c>
      <c r="F64"/>
      <c r="G64">
        <v>10</v>
      </c>
      <c r="H64" t="s">
        <v>7295</v>
      </c>
      <c r="I64" t="s">
        <v>7299</v>
      </c>
      <c r="J64"/>
      <c r="K64" s="20"/>
      <c r="L64" s="20" t="s">
        <v>5677</v>
      </c>
      <c r="M64">
        <v>10.4</v>
      </c>
      <c r="N64">
        <v>3.8</v>
      </c>
      <c r="O64" t="s">
        <v>144</v>
      </c>
      <c r="P64" s="51">
        <v>2715.962</v>
      </c>
      <c r="Q64" s="51"/>
      <c r="R64" t="str">
        <f t="shared" si="0"/>
        <v>2715-0</v>
      </c>
      <c r="S64" s="70" t="b">
        <f t="shared" si="1"/>
        <v>0</v>
      </c>
      <c r="T64" t="str">
        <f t="shared" si="8"/>
        <v>2715-10</v>
      </c>
      <c r="U64">
        <v>2715.962</v>
      </c>
      <c r="V64">
        <v>10</v>
      </c>
      <c r="W64"/>
      <c r="X64" t="str">
        <f t="shared" si="9"/>
        <v>2715-10</v>
      </c>
      <c r="Y64" t="s">
        <v>7778</v>
      </c>
      <c r="Z64" s="51">
        <v>806</v>
      </c>
      <c r="AA64">
        <v>2715.962</v>
      </c>
      <c r="AB64">
        <v>10</v>
      </c>
      <c r="AC64" t="s">
        <v>7798</v>
      </c>
      <c r="AD64" t="s">
        <v>7773</v>
      </c>
      <c r="AE64" t="s">
        <v>7797</v>
      </c>
      <c r="AF64">
        <v>10</v>
      </c>
      <c r="AG64">
        <v>0.56000000000000005</v>
      </c>
      <c r="AH64">
        <v>10</v>
      </c>
      <c r="AI64">
        <v>4</v>
      </c>
      <c r="AJ64" t="s">
        <v>7861</v>
      </c>
      <c r="AK64"/>
      <c r="AL64"/>
      <c r="AM64" t="s">
        <v>7784</v>
      </c>
      <c r="AN64" t="s">
        <v>7774</v>
      </c>
      <c r="AO64" t="s">
        <v>7248</v>
      </c>
      <c r="AP64" t="s">
        <v>7523</v>
      </c>
      <c r="AQ64" t="s">
        <v>7523</v>
      </c>
      <c r="AR64">
        <v>5.56</v>
      </c>
      <c r="AS64" t="s">
        <v>7860</v>
      </c>
      <c r="AT64">
        <v>1.9</v>
      </c>
      <c r="AU64" t="s">
        <v>7774</v>
      </c>
      <c r="AV64" t="s">
        <v>7783</v>
      </c>
      <c r="AW64" t="s">
        <v>7774</v>
      </c>
      <c r="AX64">
        <v>15</v>
      </c>
      <c r="AY64">
        <v>15</v>
      </c>
      <c r="AZ64">
        <v>8</v>
      </c>
      <c r="BA64" t="s">
        <v>5753</v>
      </c>
      <c r="BB64">
        <v>42.7602124</v>
      </c>
      <c r="BC64">
        <v>-82.037692609999993</v>
      </c>
      <c r="BD64">
        <v>201.6</v>
      </c>
      <c r="BE64">
        <v>290</v>
      </c>
      <c r="BF64" t="s">
        <v>8087</v>
      </c>
      <c r="BG64">
        <v>15</v>
      </c>
      <c r="BH64">
        <v>986</v>
      </c>
      <c r="BI64">
        <v>17.757000000000001</v>
      </c>
      <c r="BJ64">
        <v>382.80399999999997</v>
      </c>
      <c r="BK64">
        <v>2115</v>
      </c>
      <c r="BL64">
        <v>2116</v>
      </c>
      <c r="BM64"/>
      <c r="BN64"/>
      <c r="BO64">
        <v>1.24</v>
      </c>
      <c r="BP64">
        <v>1.23</v>
      </c>
      <c r="BQ64"/>
      <c r="BR64">
        <v>2.15</v>
      </c>
      <c r="BS64">
        <v>2.14</v>
      </c>
      <c r="BT64"/>
      <c r="BU64"/>
      <c r="BV64"/>
      <c r="BW64"/>
      <c r="BX64"/>
      <c r="BY64">
        <v>0.56000000000000005</v>
      </c>
      <c r="BZ64">
        <v>12</v>
      </c>
    </row>
    <row r="65" spans="1:78" s="76" customFormat="1" hidden="1" x14ac:dyDescent="0.35">
      <c r="A65"/>
      <c r="B65">
        <v>2738.893</v>
      </c>
      <c r="C65" t="s">
        <v>6626</v>
      </c>
      <c r="D65" t="s">
        <v>3339</v>
      </c>
      <c r="E65">
        <v>0.18333333333333332</v>
      </c>
      <c r="F65"/>
      <c r="G65">
        <v>10</v>
      </c>
      <c r="H65" t="s">
        <v>7295</v>
      </c>
      <c r="I65" t="s">
        <v>7299</v>
      </c>
      <c r="J65"/>
      <c r="K65" s="20"/>
      <c r="L65" s="20" t="s">
        <v>5677</v>
      </c>
      <c r="M65">
        <v>12.1</v>
      </c>
      <c r="N65">
        <v>3.5</v>
      </c>
      <c r="O65" t="s">
        <v>144</v>
      </c>
      <c r="P65" s="51">
        <v>2738.893</v>
      </c>
      <c r="Q65" s="51"/>
      <c r="R65" t="str">
        <f t="shared" si="0"/>
        <v>2738-0</v>
      </c>
      <c r="S65" s="70" t="b">
        <f t="shared" si="1"/>
        <v>0</v>
      </c>
      <c r="T65" t="str">
        <f t="shared" si="8"/>
        <v>2738-10</v>
      </c>
      <c r="U65">
        <v>2738.8910000000001</v>
      </c>
      <c r="V65">
        <v>10</v>
      </c>
      <c r="W65"/>
      <c r="X65" t="str">
        <f t="shared" si="9"/>
        <v>2738-12</v>
      </c>
      <c r="Y65" t="s">
        <v>7778</v>
      </c>
      <c r="Z65" s="51">
        <v>809</v>
      </c>
      <c r="AA65">
        <v>2738.8910000000001</v>
      </c>
      <c r="AB65">
        <v>10</v>
      </c>
      <c r="AC65" t="s">
        <v>7798</v>
      </c>
      <c r="AD65" t="s">
        <v>7773</v>
      </c>
      <c r="AE65" t="s">
        <v>7797</v>
      </c>
      <c r="AF65">
        <v>10</v>
      </c>
      <c r="AG65">
        <v>0.56000000000000005</v>
      </c>
      <c r="AH65">
        <v>12</v>
      </c>
      <c r="AI65">
        <v>4</v>
      </c>
      <c r="AJ65" t="s">
        <v>7498</v>
      </c>
      <c r="AK65"/>
      <c r="AL65"/>
      <c r="AM65" t="s">
        <v>7784</v>
      </c>
      <c r="AN65" t="s">
        <v>7774</v>
      </c>
      <c r="AO65" t="s">
        <v>7249</v>
      </c>
      <c r="AP65" t="s">
        <v>7638</v>
      </c>
      <c r="AQ65" t="s">
        <v>7638</v>
      </c>
      <c r="AR65">
        <v>5.56</v>
      </c>
      <c r="AS65" t="s">
        <v>7862</v>
      </c>
      <c r="AT65">
        <v>1.9</v>
      </c>
      <c r="AU65" t="s">
        <v>7774</v>
      </c>
      <c r="AV65" t="s">
        <v>7783</v>
      </c>
      <c r="AW65" t="s">
        <v>7774</v>
      </c>
      <c r="AX65">
        <v>15</v>
      </c>
      <c r="AY65">
        <v>15</v>
      </c>
      <c r="AZ65">
        <v>8</v>
      </c>
      <c r="BA65" t="s">
        <v>5753</v>
      </c>
      <c r="BB65">
        <v>42.760004459999998</v>
      </c>
      <c r="BC65">
        <v>-82.037700389999998</v>
      </c>
      <c r="BD65">
        <v>201.5</v>
      </c>
      <c r="BE65">
        <v>290</v>
      </c>
      <c r="BF65" t="s">
        <v>8087</v>
      </c>
      <c r="BG65">
        <v>15</v>
      </c>
      <c r="BH65">
        <v>986</v>
      </c>
      <c r="BI65">
        <v>4.4850000000000003</v>
      </c>
      <c r="BJ65">
        <v>406.89100000000002</v>
      </c>
      <c r="BK65">
        <v>2113</v>
      </c>
      <c r="BL65">
        <v>2114</v>
      </c>
      <c r="BM65"/>
      <c r="BN65"/>
      <c r="BO65">
        <v>1.23</v>
      </c>
      <c r="BP65">
        <v>1.23</v>
      </c>
      <c r="BQ65"/>
      <c r="BR65">
        <v>2.14</v>
      </c>
      <c r="BS65">
        <v>2.14</v>
      </c>
      <c r="BT65"/>
      <c r="BU65"/>
      <c r="BV65"/>
      <c r="BW65"/>
      <c r="BX65"/>
      <c r="BY65">
        <v>0.56000000000000005</v>
      </c>
      <c r="BZ65">
        <v>11</v>
      </c>
    </row>
    <row r="66" spans="1:78" hidden="1" x14ac:dyDescent="0.35">
      <c r="B66">
        <v>2744.299</v>
      </c>
      <c r="C66" t="s">
        <v>6628</v>
      </c>
      <c r="D66" t="s">
        <v>3339</v>
      </c>
      <c r="E66">
        <v>0.18472222222222223</v>
      </c>
      <c r="G66">
        <v>10</v>
      </c>
      <c r="H66" t="s">
        <v>7295</v>
      </c>
      <c r="I66" t="s">
        <v>7299</v>
      </c>
      <c r="L66" s="20" t="s">
        <v>5677</v>
      </c>
      <c r="M66">
        <v>10.6</v>
      </c>
      <c r="N66">
        <v>3.7</v>
      </c>
      <c r="O66" t="s">
        <v>144</v>
      </c>
      <c r="P66" s="51">
        <v>2744.299</v>
      </c>
      <c r="R66" t="str">
        <f t="shared" ref="R66:R129" si="10">INT(P66)&amp;"-"&amp;ROUND(Q66,0)</f>
        <v>2744-0</v>
      </c>
      <c r="S66" s="70" t="b">
        <f t="shared" ref="S66:S129" si="11">IF(T66=R66,TRUE,FALSE)</f>
        <v>0</v>
      </c>
      <c r="T66" t="str">
        <f t="shared" si="8"/>
        <v>2744-10</v>
      </c>
      <c r="U66">
        <v>2744.3020000000001</v>
      </c>
      <c r="V66">
        <v>10</v>
      </c>
      <c r="X66" t="str">
        <f t="shared" si="9"/>
        <v>2744-11</v>
      </c>
      <c r="Y66" t="s">
        <v>7778</v>
      </c>
      <c r="Z66" s="51">
        <v>810</v>
      </c>
      <c r="AA66">
        <v>2744.3020000000001</v>
      </c>
      <c r="AB66">
        <v>10</v>
      </c>
      <c r="AC66" t="s">
        <v>7798</v>
      </c>
      <c r="AD66" t="s">
        <v>7773</v>
      </c>
      <c r="AE66" t="s">
        <v>7797</v>
      </c>
      <c r="AF66">
        <v>10</v>
      </c>
      <c r="AG66">
        <v>0.56000000000000005</v>
      </c>
      <c r="AH66">
        <v>11</v>
      </c>
      <c r="AI66">
        <v>4</v>
      </c>
      <c r="AJ66" t="s">
        <v>7503</v>
      </c>
      <c r="AM66" t="s">
        <v>7784</v>
      </c>
      <c r="AN66" t="s">
        <v>7774</v>
      </c>
      <c r="AO66" t="s">
        <v>7249</v>
      </c>
      <c r="AP66" t="s">
        <v>7638</v>
      </c>
      <c r="AQ66" t="s">
        <v>7638</v>
      </c>
      <c r="AR66">
        <v>5.56</v>
      </c>
      <c r="AS66" t="s">
        <v>7862</v>
      </c>
      <c r="AT66">
        <v>1.9</v>
      </c>
      <c r="AU66" t="s">
        <v>7774</v>
      </c>
      <c r="AV66" t="s">
        <v>7783</v>
      </c>
      <c r="AW66" t="s">
        <v>7774</v>
      </c>
      <c r="AX66">
        <v>15</v>
      </c>
      <c r="AY66">
        <v>15</v>
      </c>
      <c r="AZ66">
        <v>8</v>
      </c>
      <c r="BA66" t="s">
        <v>5753</v>
      </c>
      <c r="BB66">
        <v>42.759955390000002</v>
      </c>
      <c r="BC66">
        <v>-82.037702879999998</v>
      </c>
      <c r="BD66">
        <v>201.4</v>
      </c>
      <c r="BE66">
        <v>290</v>
      </c>
      <c r="BF66" t="s">
        <v>8087</v>
      </c>
      <c r="BG66">
        <v>15</v>
      </c>
      <c r="BH66">
        <v>986</v>
      </c>
      <c r="BI66">
        <v>9.8970000000000002</v>
      </c>
      <c r="BJ66">
        <v>403.90600000000001</v>
      </c>
      <c r="BK66">
        <v>2115</v>
      </c>
      <c r="BL66">
        <v>2115</v>
      </c>
      <c r="BO66">
        <v>1.24</v>
      </c>
      <c r="BP66">
        <v>1.23</v>
      </c>
      <c r="BR66">
        <v>2.14</v>
      </c>
      <c r="BS66">
        <v>2.14</v>
      </c>
      <c r="BY66">
        <v>0.93</v>
      </c>
      <c r="BZ66">
        <v>26</v>
      </c>
    </row>
    <row r="67" spans="1:78" hidden="1" x14ac:dyDescent="0.35">
      <c r="B67">
        <v>2789.953</v>
      </c>
      <c r="C67" t="s">
        <v>7321</v>
      </c>
      <c r="D67" t="s">
        <v>3339</v>
      </c>
      <c r="E67">
        <v>0.39583333333333331</v>
      </c>
      <c r="G67">
        <v>10</v>
      </c>
      <c r="H67" t="s">
        <v>7298</v>
      </c>
      <c r="I67" t="s">
        <v>7299</v>
      </c>
      <c r="L67" s="20" t="s">
        <v>5752</v>
      </c>
      <c r="M67">
        <v>51.1</v>
      </c>
      <c r="N67">
        <v>11.9</v>
      </c>
      <c r="O67" t="s">
        <v>144</v>
      </c>
      <c r="P67" s="51">
        <v>2789.953</v>
      </c>
      <c r="R67" t="str">
        <f t="shared" si="10"/>
        <v>2789-0</v>
      </c>
      <c r="S67" s="70" t="b">
        <f t="shared" si="11"/>
        <v>0</v>
      </c>
    </row>
    <row r="68" spans="1:78" hidden="1" x14ac:dyDescent="0.35">
      <c r="B68">
        <v>2839.0349999999999</v>
      </c>
      <c r="C68" t="s">
        <v>6640</v>
      </c>
      <c r="D68" t="s">
        <v>3339</v>
      </c>
      <c r="E68">
        <v>0.30277777777777776</v>
      </c>
      <c r="G68">
        <v>10</v>
      </c>
      <c r="H68" t="s">
        <v>7295</v>
      </c>
      <c r="I68" t="s">
        <v>7299</v>
      </c>
      <c r="L68" s="20" t="s">
        <v>5677</v>
      </c>
      <c r="M68">
        <v>8.6999999999999993</v>
      </c>
      <c r="N68">
        <v>3.7</v>
      </c>
      <c r="O68" t="s">
        <v>2905</v>
      </c>
      <c r="P68" s="51">
        <v>2839.0349999999999</v>
      </c>
      <c r="R68" t="str">
        <f t="shared" si="10"/>
        <v>2839-0</v>
      </c>
      <c r="S68" s="70" t="b">
        <f t="shared" si="11"/>
        <v>0</v>
      </c>
      <c r="T68" t="str">
        <f t="shared" ref="T68:T87" si="12">INT(U68)&amp;"-"&amp;V68</f>
        <v>2839-10</v>
      </c>
      <c r="U68">
        <v>2839.0360000000001</v>
      </c>
      <c r="V68">
        <v>10</v>
      </c>
      <c r="X68" t="str">
        <f>INT(AA68)&amp;"-"&amp;AH68</f>
        <v>2839-9</v>
      </c>
      <c r="Y68" t="s">
        <v>7778</v>
      </c>
      <c r="Z68" s="51">
        <v>822</v>
      </c>
      <c r="AA68">
        <v>2839.0360000000001</v>
      </c>
      <c r="AB68">
        <v>10</v>
      </c>
      <c r="AC68" t="s">
        <v>7798</v>
      </c>
      <c r="AD68" t="s">
        <v>7773</v>
      </c>
      <c r="AE68" t="s">
        <v>7797</v>
      </c>
      <c r="AF68">
        <v>10</v>
      </c>
      <c r="AG68">
        <v>0.56000000000000005</v>
      </c>
      <c r="AH68">
        <v>9</v>
      </c>
      <c r="AI68">
        <v>4</v>
      </c>
      <c r="AJ68" t="s">
        <v>7863</v>
      </c>
      <c r="AM68" t="s">
        <v>7784</v>
      </c>
      <c r="AN68" t="s">
        <v>7774</v>
      </c>
      <c r="AO68" t="s">
        <v>7251</v>
      </c>
      <c r="AP68" t="s">
        <v>7585</v>
      </c>
      <c r="AQ68" t="s">
        <v>7585</v>
      </c>
      <c r="AR68">
        <v>5.56</v>
      </c>
      <c r="AS68" t="s">
        <v>7864</v>
      </c>
      <c r="AT68">
        <v>1.8</v>
      </c>
      <c r="AU68" t="s">
        <v>7774</v>
      </c>
      <c r="AV68" t="s">
        <v>7789</v>
      </c>
      <c r="AW68" t="s">
        <v>7774</v>
      </c>
      <c r="BA68" t="s">
        <v>6137</v>
      </c>
      <c r="BB68">
        <v>42.759096479999997</v>
      </c>
      <c r="BC68">
        <v>-82.037745029999996</v>
      </c>
      <c r="BD68">
        <v>201.5</v>
      </c>
      <c r="BE68">
        <v>290</v>
      </c>
      <c r="BF68" t="s">
        <v>8087</v>
      </c>
      <c r="BG68">
        <v>15</v>
      </c>
      <c r="BH68">
        <v>986</v>
      </c>
      <c r="BI68">
        <v>17.832000000000001</v>
      </c>
      <c r="BJ68">
        <v>-373.214</v>
      </c>
      <c r="BK68">
        <v>2116</v>
      </c>
      <c r="BL68">
        <v>2117</v>
      </c>
      <c r="BO68">
        <v>1.24</v>
      </c>
      <c r="BP68">
        <v>1.24</v>
      </c>
      <c r="BR68">
        <v>2.15</v>
      </c>
      <c r="BS68">
        <v>2.15</v>
      </c>
      <c r="BY68">
        <v>0.56000000000000005</v>
      </c>
      <c r="BZ68">
        <v>16</v>
      </c>
    </row>
    <row r="69" spans="1:78" hidden="1" x14ac:dyDescent="0.35">
      <c r="B69">
        <v>2840.4450000000002</v>
      </c>
      <c r="C69" t="s">
        <v>6642</v>
      </c>
      <c r="D69" t="s">
        <v>3339</v>
      </c>
      <c r="E69">
        <v>0.18055555555555555</v>
      </c>
      <c r="G69">
        <v>10</v>
      </c>
      <c r="H69" t="s">
        <v>7295</v>
      </c>
      <c r="I69" t="s">
        <v>7299</v>
      </c>
      <c r="L69" s="20" t="s">
        <v>5677</v>
      </c>
      <c r="M69">
        <v>16.2</v>
      </c>
      <c r="N69">
        <v>3.7</v>
      </c>
      <c r="O69" t="s">
        <v>144</v>
      </c>
      <c r="P69" s="51">
        <v>2840.4450000000002</v>
      </c>
      <c r="R69" t="str">
        <f t="shared" si="10"/>
        <v>2840-0</v>
      </c>
      <c r="S69" s="70" t="b">
        <f t="shared" si="11"/>
        <v>0</v>
      </c>
      <c r="T69" t="str">
        <f t="shared" si="12"/>
        <v>2840-10</v>
      </c>
      <c r="U69">
        <v>2840.442</v>
      </c>
      <c r="V69">
        <v>10</v>
      </c>
      <c r="X69" t="str">
        <f>INT(AA69)&amp;"-"&amp;AH69</f>
        <v>2840-16</v>
      </c>
      <c r="Y69" t="s">
        <v>7778</v>
      </c>
      <c r="Z69" s="51">
        <v>824</v>
      </c>
      <c r="AA69">
        <v>2840.442</v>
      </c>
      <c r="AB69">
        <v>10</v>
      </c>
      <c r="AC69" t="s">
        <v>7798</v>
      </c>
      <c r="AD69" t="s">
        <v>7773</v>
      </c>
      <c r="AE69" t="s">
        <v>7797</v>
      </c>
      <c r="AF69">
        <v>10</v>
      </c>
      <c r="AG69">
        <v>0.56000000000000005</v>
      </c>
      <c r="AH69">
        <v>16</v>
      </c>
      <c r="AI69">
        <v>4</v>
      </c>
      <c r="AJ69" t="s">
        <v>7535</v>
      </c>
      <c r="AM69" t="s">
        <v>7784</v>
      </c>
      <c r="AN69" t="s">
        <v>7774</v>
      </c>
      <c r="AO69" t="s">
        <v>7252</v>
      </c>
      <c r="AP69" t="s">
        <v>7351</v>
      </c>
      <c r="AQ69" t="s">
        <v>7351</v>
      </c>
      <c r="AR69">
        <v>5.56</v>
      </c>
      <c r="AS69" t="s">
        <v>7865</v>
      </c>
      <c r="AT69">
        <v>1.8</v>
      </c>
      <c r="AU69" t="s">
        <v>7774</v>
      </c>
      <c r="AV69" t="s">
        <v>7783</v>
      </c>
      <c r="AW69" t="s">
        <v>7774</v>
      </c>
      <c r="AX69">
        <v>15</v>
      </c>
      <c r="AY69">
        <v>15</v>
      </c>
      <c r="AZ69">
        <v>8</v>
      </c>
      <c r="BA69" t="s">
        <v>5753</v>
      </c>
      <c r="BB69">
        <v>42.759083769999997</v>
      </c>
      <c r="BC69">
        <v>-82.037745650000005</v>
      </c>
      <c r="BD69">
        <v>201.5</v>
      </c>
      <c r="BE69">
        <v>290</v>
      </c>
      <c r="BF69" t="s">
        <v>8087</v>
      </c>
      <c r="BG69">
        <v>15</v>
      </c>
      <c r="BH69">
        <v>986</v>
      </c>
      <c r="BI69">
        <v>1.1339999999999999</v>
      </c>
      <c r="BJ69">
        <v>382.86500000000001</v>
      </c>
      <c r="BK69">
        <v>2108</v>
      </c>
      <c r="BL69">
        <v>2110</v>
      </c>
      <c r="BO69">
        <v>1.23</v>
      </c>
      <c r="BP69">
        <v>1.23</v>
      </c>
      <c r="BR69">
        <v>2.14</v>
      </c>
      <c r="BS69">
        <v>2.14</v>
      </c>
      <c r="BY69">
        <v>0.56000000000000005</v>
      </c>
      <c r="BZ69">
        <v>8</v>
      </c>
    </row>
    <row r="70" spans="1:78" hidden="1" x14ac:dyDescent="0.35">
      <c r="A70" s="76"/>
      <c r="B70" s="76">
        <v>2887.37</v>
      </c>
      <c r="C70" s="76" t="s">
        <v>6876</v>
      </c>
      <c r="D70" s="76" t="s">
        <v>3339</v>
      </c>
      <c r="E70" s="76">
        <v>0.2048611111111111</v>
      </c>
      <c r="F70" s="76"/>
      <c r="G70" s="76">
        <v>10</v>
      </c>
      <c r="H70" s="76" t="s">
        <v>7295</v>
      </c>
      <c r="I70" s="76" t="s">
        <v>7299</v>
      </c>
      <c r="J70" s="76"/>
      <c r="K70" s="77"/>
      <c r="L70" s="77" t="s">
        <v>5677</v>
      </c>
      <c r="M70" s="76">
        <v>10.7</v>
      </c>
      <c r="N70" s="76">
        <v>3.6</v>
      </c>
      <c r="O70" s="76" t="s">
        <v>144</v>
      </c>
      <c r="P70" s="76">
        <v>2887.37</v>
      </c>
      <c r="Q70" s="76"/>
      <c r="R70" s="76" t="str">
        <f t="shared" si="10"/>
        <v>2887-0</v>
      </c>
      <c r="S70" s="70" t="b">
        <f t="shared" si="11"/>
        <v>0</v>
      </c>
      <c r="T70" s="76" t="str">
        <f t="shared" si="12"/>
        <v>2887-10</v>
      </c>
      <c r="U70" s="76">
        <v>2887.3719999999998</v>
      </c>
      <c r="V70" s="76">
        <v>10</v>
      </c>
      <c r="W70" s="76"/>
      <c r="X70" s="76"/>
      <c r="Y70" s="76" t="s">
        <v>7778</v>
      </c>
      <c r="Z70" s="51">
        <v>952</v>
      </c>
      <c r="AA70" s="76">
        <v>2887.3719999999998</v>
      </c>
      <c r="AB70" s="76">
        <v>10</v>
      </c>
      <c r="AC70" s="76" t="s">
        <v>7798</v>
      </c>
      <c r="AD70" s="76" t="s">
        <v>7773</v>
      </c>
      <c r="AE70" s="76" t="s">
        <v>7797</v>
      </c>
      <c r="AF70" s="76">
        <v>10</v>
      </c>
      <c r="AG70" s="76">
        <v>0.56000000000000005</v>
      </c>
      <c r="AH70" s="76">
        <v>11</v>
      </c>
      <c r="AI70" s="76">
        <v>4</v>
      </c>
      <c r="AJ70" s="76" t="s">
        <v>7659</v>
      </c>
      <c r="AK70" s="76"/>
      <c r="AL70" s="76"/>
      <c r="AM70" s="76" t="s">
        <v>7784</v>
      </c>
      <c r="AN70" s="76" t="s">
        <v>7774</v>
      </c>
      <c r="AO70" s="76" t="s">
        <v>7254</v>
      </c>
      <c r="AP70" s="76" t="s">
        <v>7487</v>
      </c>
      <c r="AQ70" s="76" t="s">
        <v>7487</v>
      </c>
      <c r="AR70" s="76">
        <v>5.56</v>
      </c>
      <c r="AS70" s="76" t="s">
        <v>7866</v>
      </c>
      <c r="AT70" s="76">
        <v>1.8</v>
      </c>
      <c r="AU70" s="76" t="s">
        <v>7774</v>
      </c>
      <c r="AV70" s="76" t="s">
        <v>7783</v>
      </c>
      <c r="AW70" s="76" t="s">
        <v>7774</v>
      </c>
      <c r="AX70" s="76">
        <v>15</v>
      </c>
      <c r="AY70" s="76">
        <v>15</v>
      </c>
      <c r="AZ70" s="76">
        <v>8</v>
      </c>
      <c r="BA70" s="76" t="s">
        <v>5753</v>
      </c>
      <c r="BB70" s="76">
        <v>42.758658150000002</v>
      </c>
      <c r="BC70" s="76">
        <v>-82.037762299999997</v>
      </c>
      <c r="BD70" s="76">
        <v>201.5</v>
      </c>
      <c r="BE70" s="76">
        <v>290</v>
      </c>
      <c r="BF70" s="76" t="s">
        <v>8087</v>
      </c>
      <c r="BG70" s="76">
        <v>15</v>
      </c>
      <c r="BH70" s="76">
        <v>986</v>
      </c>
      <c r="BI70" s="76">
        <v>11.967000000000001</v>
      </c>
      <c r="BJ70" s="76">
        <v>389.87299999999999</v>
      </c>
      <c r="BK70" s="76">
        <v>2114</v>
      </c>
      <c r="BL70" s="76">
        <v>2115</v>
      </c>
      <c r="BM70" s="76"/>
      <c r="BN70" s="76"/>
      <c r="BO70" s="76">
        <v>1.24</v>
      </c>
      <c r="BP70" s="76">
        <v>1.23</v>
      </c>
      <c r="BQ70" s="76"/>
      <c r="BR70" s="76">
        <v>2.14</v>
      </c>
      <c r="BS70" s="76">
        <v>2.14</v>
      </c>
      <c r="BT70" s="76"/>
      <c r="BU70" s="76"/>
      <c r="BV70" s="76"/>
      <c r="BW70" s="76"/>
      <c r="BX70" s="76"/>
      <c r="BY70" s="76">
        <v>0.56000000000000005</v>
      </c>
      <c r="BZ70" s="76">
        <v>13</v>
      </c>
    </row>
    <row r="71" spans="1:78" hidden="1" x14ac:dyDescent="0.35">
      <c r="A71" s="76"/>
      <c r="B71" s="76">
        <v>2890.0360000000001</v>
      </c>
      <c r="C71" s="76" t="s">
        <v>6878</v>
      </c>
      <c r="D71" s="76" t="s">
        <v>3339</v>
      </c>
      <c r="E71" s="76">
        <v>0.20555555555555555</v>
      </c>
      <c r="F71" s="76"/>
      <c r="G71" s="76">
        <v>10</v>
      </c>
      <c r="H71" s="76" t="s">
        <v>7295</v>
      </c>
      <c r="I71" s="76" t="s">
        <v>7299</v>
      </c>
      <c r="J71" s="76"/>
      <c r="K71" s="77"/>
      <c r="L71" s="77" t="s">
        <v>5677</v>
      </c>
      <c r="M71" s="76">
        <v>12.9</v>
      </c>
      <c r="N71" s="76">
        <v>3.7</v>
      </c>
      <c r="O71" s="76" t="s">
        <v>144</v>
      </c>
      <c r="P71" s="76">
        <v>2890.0360000000001</v>
      </c>
      <c r="Q71" s="76"/>
      <c r="R71" s="76" t="str">
        <f t="shared" si="10"/>
        <v>2890-0</v>
      </c>
      <c r="S71" s="70" t="b">
        <f t="shared" si="11"/>
        <v>0</v>
      </c>
      <c r="T71" s="76" t="str">
        <f t="shared" si="12"/>
        <v>2890-10</v>
      </c>
      <c r="U71" s="76">
        <v>2890.0340000000001</v>
      </c>
      <c r="V71" s="76">
        <v>10</v>
      </c>
      <c r="W71" s="76"/>
      <c r="X71" s="76"/>
      <c r="Y71" s="76" t="s">
        <v>7778</v>
      </c>
      <c r="Z71" s="51">
        <v>953</v>
      </c>
      <c r="AA71" s="76">
        <v>2890.0340000000001</v>
      </c>
      <c r="AB71" s="76">
        <v>10</v>
      </c>
      <c r="AC71" s="76" t="s">
        <v>7798</v>
      </c>
      <c r="AD71" s="76" t="s">
        <v>7773</v>
      </c>
      <c r="AE71" s="76" t="s">
        <v>7797</v>
      </c>
      <c r="AF71" s="76">
        <v>10</v>
      </c>
      <c r="AG71" s="76">
        <v>0.56000000000000005</v>
      </c>
      <c r="AH71" s="76">
        <v>13</v>
      </c>
      <c r="AI71" s="76">
        <v>4</v>
      </c>
      <c r="AJ71" s="76" t="s">
        <v>7340</v>
      </c>
      <c r="AK71" s="76"/>
      <c r="AL71" s="76"/>
      <c r="AM71" s="76" t="s">
        <v>7784</v>
      </c>
      <c r="AN71" s="76" t="s">
        <v>7774</v>
      </c>
      <c r="AO71" s="76" t="s">
        <v>7254</v>
      </c>
      <c r="AP71" s="76" t="s">
        <v>7487</v>
      </c>
      <c r="AQ71" s="76" t="s">
        <v>7487</v>
      </c>
      <c r="AR71" s="76">
        <v>5.56</v>
      </c>
      <c r="AS71" s="76" t="s">
        <v>7866</v>
      </c>
      <c r="AT71" s="76">
        <v>1.9</v>
      </c>
      <c r="AU71" s="76" t="s">
        <v>7774</v>
      </c>
      <c r="AV71" s="76" t="s">
        <v>7783</v>
      </c>
      <c r="AW71" s="76" t="s">
        <v>7774</v>
      </c>
      <c r="AX71" s="76">
        <v>15</v>
      </c>
      <c r="AY71" s="76">
        <v>15</v>
      </c>
      <c r="AZ71" s="76">
        <v>8</v>
      </c>
      <c r="BA71" s="76" t="s">
        <v>5753</v>
      </c>
      <c r="BB71" s="76">
        <v>42.758634010000002</v>
      </c>
      <c r="BC71" s="76">
        <v>-82.037762979999997</v>
      </c>
      <c r="BD71" s="76">
        <v>201.6</v>
      </c>
      <c r="BE71" s="76">
        <v>290</v>
      </c>
      <c r="BF71" s="76" t="s">
        <v>8087</v>
      </c>
      <c r="BG71" s="76">
        <v>15</v>
      </c>
      <c r="BH71" s="76">
        <v>986</v>
      </c>
      <c r="BI71" s="76">
        <v>14.628</v>
      </c>
      <c r="BJ71" s="76">
        <v>388.42399999999998</v>
      </c>
      <c r="BK71" s="76">
        <v>2112</v>
      </c>
      <c r="BL71" s="76">
        <v>2113</v>
      </c>
      <c r="BM71" s="76"/>
      <c r="BN71" s="76"/>
      <c r="BO71" s="76">
        <v>1.23</v>
      </c>
      <c r="BP71" s="76">
        <v>1.23</v>
      </c>
      <c r="BQ71" s="76"/>
      <c r="BR71" s="76">
        <v>2.14</v>
      </c>
      <c r="BS71" s="76">
        <v>2.14</v>
      </c>
      <c r="BT71" s="76"/>
      <c r="BU71" s="76"/>
      <c r="BV71" s="76"/>
      <c r="BW71" s="76"/>
      <c r="BX71" s="76"/>
      <c r="BY71" s="76">
        <v>0.56000000000000005</v>
      </c>
      <c r="BZ71" s="76">
        <v>12</v>
      </c>
    </row>
    <row r="72" spans="1:78" hidden="1" x14ac:dyDescent="0.35">
      <c r="A72" s="76"/>
      <c r="B72" s="76">
        <v>2891.3490000000002</v>
      </c>
      <c r="C72" s="76" t="s">
        <v>6880</v>
      </c>
      <c r="D72" s="76" t="s">
        <v>3339</v>
      </c>
      <c r="E72" s="76">
        <v>0.20624999999999999</v>
      </c>
      <c r="F72" s="76"/>
      <c r="G72" s="76">
        <v>10</v>
      </c>
      <c r="H72" s="76" t="s">
        <v>7295</v>
      </c>
      <c r="I72" s="76" t="s">
        <v>7299</v>
      </c>
      <c r="J72" s="76"/>
      <c r="K72" s="77"/>
      <c r="L72" s="77" t="s">
        <v>5677</v>
      </c>
      <c r="M72" s="76">
        <v>12.2</v>
      </c>
      <c r="N72" s="76">
        <v>3.9</v>
      </c>
      <c r="O72" s="76" t="s">
        <v>144</v>
      </c>
      <c r="P72" s="76">
        <v>2891.3490000000002</v>
      </c>
      <c r="Q72" s="76"/>
      <c r="R72" s="76" t="str">
        <f t="shared" si="10"/>
        <v>2891-0</v>
      </c>
      <c r="S72" s="70" t="b">
        <f t="shared" si="11"/>
        <v>0</v>
      </c>
      <c r="T72" s="76" t="str">
        <f t="shared" si="12"/>
        <v>2891-10</v>
      </c>
      <c r="U72" s="76">
        <v>2891.35</v>
      </c>
      <c r="V72" s="76">
        <v>10</v>
      </c>
      <c r="W72" s="76"/>
      <c r="X72" s="76"/>
      <c r="Y72" s="76" t="s">
        <v>7778</v>
      </c>
      <c r="Z72" s="51">
        <v>954</v>
      </c>
      <c r="AA72" s="76">
        <v>2891.35</v>
      </c>
      <c r="AB72" s="76">
        <v>10</v>
      </c>
      <c r="AC72" s="76" t="s">
        <v>7798</v>
      </c>
      <c r="AD72" s="76" t="s">
        <v>7773</v>
      </c>
      <c r="AE72" s="76" t="s">
        <v>7797</v>
      </c>
      <c r="AF72" s="76">
        <v>10</v>
      </c>
      <c r="AG72" s="76">
        <v>0.56000000000000005</v>
      </c>
      <c r="AH72" s="76">
        <v>12</v>
      </c>
      <c r="AI72" s="76">
        <v>4</v>
      </c>
      <c r="AJ72" s="76" t="s">
        <v>7340</v>
      </c>
      <c r="AK72" s="76"/>
      <c r="AL72" s="76"/>
      <c r="AM72" s="76" t="s">
        <v>7784</v>
      </c>
      <c r="AN72" s="76" t="s">
        <v>7774</v>
      </c>
      <c r="AO72" s="76" t="s">
        <v>7254</v>
      </c>
      <c r="AP72" s="76" t="s">
        <v>7487</v>
      </c>
      <c r="AQ72" s="76" t="s">
        <v>7487</v>
      </c>
      <c r="AR72" s="76">
        <v>5.56</v>
      </c>
      <c r="AS72" s="76" t="s">
        <v>7866</v>
      </c>
      <c r="AT72" s="76">
        <v>1.9</v>
      </c>
      <c r="AU72" s="76" t="s">
        <v>7774</v>
      </c>
      <c r="AV72" s="76" t="s">
        <v>7783</v>
      </c>
      <c r="AW72" s="76" t="s">
        <v>7774</v>
      </c>
      <c r="AX72" s="76">
        <v>15</v>
      </c>
      <c r="AY72" s="76">
        <v>15</v>
      </c>
      <c r="AZ72" s="76">
        <v>8</v>
      </c>
      <c r="BA72" s="76" t="s">
        <v>5753</v>
      </c>
      <c r="BB72" s="76">
        <v>42.758622070000001</v>
      </c>
      <c r="BC72" s="76">
        <v>-82.037763330000004</v>
      </c>
      <c r="BD72" s="76">
        <v>201.6</v>
      </c>
      <c r="BE72" s="76">
        <v>290</v>
      </c>
      <c r="BF72" s="76" t="s">
        <v>8087</v>
      </c>
      <c r="BG72" s="76">
        <v>15</v>
      </c>
      <c r="BH72" s="76">
        <v>986</v>
      </c>
      <c r="BI72" s="76">
        <v>15.945</v>
      </c>
      <c r="BJ72" s="76">
        <v>387.76</v>
      </c>
      <c r="BK72" s="76">
        <v>2113</v>
      </c>
      <c r="BL72" s="76">
        <v>2114</v>
      </c>
      <c r="BM72" s="76"/>
      <c r="BN72" s="76"/>
      <c r="BO72" s="76">
        <v>1.23</v>
      </c>
      <c r="BP72" s="76">
        <v>1.23</v>
      </c>
      <c r="BQ72" s="76"/>
      <c r="BR72" s="76">
        <v>2.14</v>
      </c>
      <c r="BS72" s="76">
        <v>2.14</v>
      </c>
      <c r="BT72" s="76"/>
      <c r="BU72" s="76"/>
      <c r="BV72" s="76"/>
      <c r="BW72" s="76"/>
      <c r="BX72" s="76"/>
      <c r="BY72" s="76">
        <v>0.56000000000000005</v>
      </c>
      <c r="BZ72" s="76">
        <v>7</v>
      </c>
    </row>
    <row r="73" spans="1:78" hidden="1" x14ac:dyDescent="0.35">
      <c r="B73">
        <v>2894.335</v>
      </c>
      <c r="C73" t="s">
        <v>6884</v>
      </c>
      <c r="D73" t="s">
        <v>3339</v>
      </c>
      <c r="E73">
        <v>0.25069444444444444</v>
      </c>
      <c r="G73">
        <v>10</v>
      </c>
      <c r="H73" t="s">
        <v>7295</v>
      </c>
      <c r="I73" t="s">
        <v>7299</v>
      </c>
      <c r="L73" s="20" t="s">
        <v>5677</v>
      </c>
      <c r="M73">
        <v>13.2</v>
      </c>
      <c r="N73">
        <v>4.2</v>
      </c>
      <c r="O73" t="s">
        <v>144</v>
      </c>
      <c r="P73" s="51">
        <v>2894.335</v>
      </c>
      <c r="R73" t="str">
        <f t="shared" si="10"/>
        <v>2894-0</v>
      </c>
      <c r="S73" s="70" t="b">
        <f t="shared" si="11"/>
        <v>0</v>
      </c>
      <c r="T73" t="str">
        <f t="shared" si="12"/>
        <v>2894-10</v>
      </c>
      <c r="U73">
        <v>2894.3339999999998</v>
      </c>
      <c r="V73">
        <v>10</v>
      </c>
      <c r="Y73" t="s">
        <v>7778</v>
      </c>
      <c r="Z73" s="51">
        <v>957</v>
      </c>
      <c r="AA73">
        <v>2894.3339999999998</v>
      </c>
      <c r="AB73">
        <v>10</v>
      </c>
      <c r="AC73" t="s">
        <v>7798</v>
      </c>
      <c r="AD73" t="s">
        <v>7773</v>
      </c>
      <c r="AE73" t="s">
        <v>7797</v>
      </c>
      <c r="AF73">
        <v>10</v>
      </c>
      <c r="AG73">
        <v>0.56000000000000005</v>
      </c>
      <c r="AH73">
        <v>13</v>
      </c>
      <c r="AI73">
        <v>4</v>
      </c>
      <c r="AJ73" t="s">
        <v>7608</v>
      </c>
      <c r="AM73" t="s">
        <v>7784</v>
      </c>
      <c r="AN73" t="s">
        <v>7774</v>
      </c>
      <c r="AO73" t="s">
        <v>7255</v>
      </c>
      <c r="AP73" t="s">
        <v>7426</v>
      </c>
      <c r="AQ73" t="s">
        <v>7426</v>
      </c>
      <c r="AR73">
        <v>5.56</v>
      </c>
      <c r="AS73" t="s">
        <v>7867</v>
      </c>
      <c r="AT73">
        <v>1.8</v>
      </c>
      <c r="AU73" t="s">
        <v>7774</v>
      </c>
      <c r="AV73" t="s">
        <v>7783</v>
      </c>
      <c r="AW73" t="s">
        <v>7774</v>
      </c>
      <c r="AX73">
        <v>15</v>
      </c>
      <c r="AY73">
        <v>15</v>
      </c>
      <c r="AZ73">
        <v>8</v>
      </c>
      <c r="BA73" t="s">
        <v>5753</v>
      </c>
      <c r="BB73">
        <v>42.758595010000001</v>
      </c>
      <c r="BC73">
        <v>-82.037764089999996</v>
      </c>
      <c r="BD73">
        <v>201.6</v>
      </c>
      <c r="BE73">
        <v>290</v>
      </c>
      <c r="BF73" t="s">
        <v>8087</v>
      </c>
      <c r="BG73">
        <v>15</v>
      </c>
      <c r="BH73">
        <v>986</v>
      </c>
      <c r="BI73">
        <v>0.82799999999999996</v>
      </c>
      <c r="BJ73">
        <v>-395.57799999999997</v>
      </c>
      <c r="BK73">
        <v>2112</v>
      </c>
      <c r="BL73">
        <v>2113</v>
      </c>
      <c r="BO73">
        <v>1.23</v>
      </c>
      <c r="BP73">
        <v>1.23</v>
      </c>
      <c r="BR73">
        <v>2.14</v>
      </c>
      <c r="BS73">
        <v>2.14</v>
      </c>
      <c r="BY73">
        <v>0.61</v>
      </c>
      <c r="BZ73">
        <v>13</v>
      </c>
    </row>
    <row r="74" spans="1:78" hidden="1" x14ac:dyDescent="0.35">
      <c r="B74">
        <v>2897.0140000000001</v>
      </c>
      <c r="C74" t="s">
        <v>6886</v>
      </c>
      <c r="D74" t="s">
        <v>3339</v>
      </c>
      <c r="E74">
        <v>0.25138888888888888</v>
      </c>
      <c r="G74">
        <v>11</v>
      </c>
      <c r="H74" t="s">
        <v>7295</v>
      </c>
      <c r="I74" t="s">
        <v>7299</v>
      </c>
      <c r="L74" s="20" t="s">
        <v>5677</v>
      </c>
      <c r="M74">
        <v>12.8</v>
      </c>
      <c r="N74">
        <v>3.3</v>
      </c>
      <c r="O74" t="s">
        <v>144</v>
      </c>
      <c r="P74" s="51">
        <v>2897.0140000000001</v>
      </c>
      <c r="R74" t="str">
        <f t="shared" si="10"/>
        <v>2897-0</v>
      </c>
      <c r="S74" s="70" t="b">
        <f t="shared" si="11"/>
        <v>0</v>
      </c>
      <c r="T74" t="str">
        <f t="shared" si="12"/>
        <v>2897-11</v>
      </c>
      <c r="U74">
        <v>2897.0129999999999</v>
      </c>
      <c r="V74">
        <v>11</v>
      </c>
      <c r="Y74" t="s">
        <v>7778</v>
      </c>
      <c r="Z74" s="51">
        <v>958</v>
      </c>
      <c r="AA74">
        <v>2897.0129999999999</v>
      </c>
      <c r="AB74">
        <v>10</v>
      </c>
      <c r="AC74" t="s">
        <v>7798</v>
      </c>
      <c r="AD74" t="s">
        <v>7773</v>
      </c>
      <c r="AE74" t="s">
        <v>7797</v>
      </c>
      <c r="AF74">
        <v>11</v>
      </c>
      <c r="AG74">
        <v>0.61</v>
      </c>
      <c r="AH74">
        <v>13</v>
      </c>
      <c r="AI74">
        <v>3</v>
      </c>
      <c r="AJ74" t="s">
        <v>7660</v>
      </c>
      <c r="AM74" t="s">
        <v>7784</v>
      </c>
      <c r="AN74" t="s">
        <v>7774</v>
      </c>
      <c r="AO74" t="s">
        <v>7255</v>
      </c>
      <c r="AP74" t="s">
        <v>7426</v>
      </c>
      <c r="AQ74" t="s">
        <v>7426</v>
      </c>
      <c r="AR74">
        <v>5.56</v>
      </c>
      <c r="AS74" t="s">
        <v>7867</v>
      </c>
      <c r="AT74">
        <v>1.9</v>
      </c>
      <c r="AU74" t="s">
        <v>7774</v>
      </c>
      <c r="AV74" t="s">
        <v>7783</v>
      </c>
      <c r="AW74" t="s">
        <v>7774</v>
      </c>
      <c r="AX74">
        <v>15</v>
      </c>
      <c r="AY74">
        <v>15</v>
      </c>
      <c r="AZ74">
        <v>8</v>
      </c>
      <c r="BA74" t="s">
        <v>5753</v>
      </c>
      <c r="BB74">
        <v>42.7585707</v>
      </c>
      <c r="BC74">
        <v>-82.03776474</v>
      </c>
      <c r="BD74">
        <v>201.6</v>
      </c>
      <c r="BE74">
        <v>290</v>
      </c>
      <c r="BF74" t="s">
        <v>8087</v>
      </c>
      <c r="BG74">
        <v>15</v>
      </c>
      <c r="BH74">
        <v>986</v>
      </c>
      <c r="BI74">
        <v>3.5070000000000001</v>
      </c>
      <c r="BJ74">
        <v>-397.02</v>
      </c>
      <c r="BK74">
        <v>2111</v>
      </c>
      <c r="BL74">
        <v>2113</v>
      </c>
      <c r="BO74">
        <v>1.23</v>
      </c>
      <c r="BP74">
        <v>1.23</v>
      </c>
      <c r="BR74">
        <v>2.14</v>
      </c>
      <c r="BS74">
        <v>2.14</v>
      </c>
      <c r="BY74">
        <v>0.56000000000000005</v>
      </c>
      <c r="BZ74">
        <v>14</v>
      </c>
    </row>
    <row r="75" spans="1:78" hidden="1" x14ac:dyDescent="0.35">
      <c r="B75">
        <v>2899.6979999999999</v>
      </c>
      <c r="C75" t="s">
        <v>6888</v>
      </c>
      <c r="D75" t="s">
        <v>3339</v>
      </c>
      <c r="E75">
        <v>0.25208333333333333</v>
      </c>
      <c r="G75">
        <v>10</v>
      </c>
      <c r="H75" t="s">
        <v>7295</v>
      </c>
      <c r="I75" t="s">
        <v>7299</v>
      </c>
      <c r="L75" s="20" t="s">
        <v>5677</v>
      </c>
      <c r="M75">
        <v>13.5</v>
      </c>
      <c r="N75">
        <v>3.8</v>
      </c>
      <c r="O75" t="s">
        <v>144</v>
      </c>
      <c r="P75" s="51">
        <v>2899.6979999999999</v>
      </c>
      <c r="R75" t="str">
        <f t="shared" si="10"/>
        <v>2899-0</v>
      </c>
      <c r="S75" s="70" t="b">
        <f t="shared" si="11"/>
        <v>0</v>
      </c>
      <c r="T75" t="str">
        <f t="shared" si="12"/>
        <v>2899-10</v>
      </c>
      <c r="U75">
        <v>2899.701</v>
      </c>
      <c r="V75">
        <v>10</v>
      </c>
      <c r="Y75" t="s">
        <v>7778</v>
      </c>
      <c r="Z75" s="51">
        <v>959</v>
      </c>
      <c r="AA75">
        <v>2899.701</v>
      </c>
      <c r="AB75">
        <v>10</v>
      </c>
      <c r="AC75" t="s">
        <v>7798</v>
      </c>
      <c r="AD75" t="s">
        <v>7773</v>
      </c>
      <c r="AE75" t="s">
        <v>7797</v>
      </c>
      <c r="AF75">
        <v>10</v>
      </c>
      <c r="AG75">
        <v>0.56000000000000005</v>
      </c>
      <c r="AH75">
        <v>14</v>
      </c>
      <c r="AI75">
        <v>4</v>
      </c>
      <c r="AJ75" t="s">
        <v>7661</v>
      </c>
      <c r="AM75" t="s">
        <v>7784</v>
      </c>
      <c r="AN75" t="s">
        <v>7774</v>
      </c>
      <c r="AO75" t="s">
        <v>7255</v>
      </c>
      <c r="AP75" t="s">
        <v>7426</v>
      </c>
      <c r="AQ75" t="s">
        <v>7426</v>
      </c>
      <c r="AR75">
        <v>5.56</v>
      </c>
      <c r="AS75" t="s">
        <v>7867</v>
      </c>
      <c r="AT75">
        <v>1.9</v>
      </c>
      <c r="AU75" t="s">
        <v>7774</v>
      </c>
      <c r="AV75" t="s">
        <v>7783</v>
      </c>
      <c r="AW75" t="s">
        <v>7774</v>
      </c>
      <c r="AX75">
        <v>15</v>
      </c>
      <c r="AY75">
        <v>15</v>
      </c>
      <c r="AZ75">
        <v>8</v>
      </c>
      <c r="BA75" t="s">
        <v>5753</v>
      </c>
      <c r="BB75">
        <v>42.758546320000001</v>
      </c>
      <c r="BC75">
        <v>-82.037765440000001</v>
      </c>
      <c r="BD75">
        <v>201.6</v>
      </c>
      <c r="BE75">
        <v>290</v>
      </c>
      <c r="BF75" t="s">
        <v>8087</v>
      </c>
      <c r="BG75">
        <v>15</v>
      </c>
      <c r="BH75">
        <v>986</v>
      </c>
      <c r="BI75">
        <v>6.1950000000000003</v>
      </c>
      <c r="BJ75">
        <v>-398.21199999999999</v>
      </c>
      <c r="BK75">
        <v>2111</v>
      </c>
      <c r="BL75">
        <v>2113</v>
      </c>
      <c r="BO75">
        <v>1.23</v>
      </c>
      <c r="BP75">
        <v>1.23</v>
      </c>
      <c r="BR75">
        <v>2.14</v>
      </c>
      <c r="BS75">
        <v>2.14</v>
      </c>
      <c r="BY75">
        <v>0.56000000000000005</v>
      </c>
      <c r="BZ75">
        <v>14</v>
      </c>
    </row>
    <row r="76" spans="1:78" hidden="1" x14ac:dyDescent="0.35">
      <c r="B76">
        <v>2901.0360000000001</v>
      </c>
      <c r="C76" t="s">
        <v>6890</v>
      </c>
      <c r="D76" t="s">
        <v>3339</v>
      </c>
      <c r="E76">
        <v>0.25277777777777777</v>
      </c>
      <c r="G76">
        <v>10</v>
      </c>
      <c r="H76" t="s">
        <v>7295</v>
      </c>
      <c r="I76" t="s">
        <v>7299</v>
      </c>
      <c r="L76" s="20" t="s">
        <v>5677</v>
      </c>
      <c r="M76">
        <v>13.9</v>
      </c>
      <c r="N76">
        <v>3.9</v>
      </c>
      <c r="O76" t="s">
        <v>144</v>
      </c>
      <c r="P76" s="51">
        <v>2901.0360000000001</v>
      </c>
      <c r="R76" t="str">
        <f t="shared" si="10"/>
        <v>2901-0</v>
      </c>
      <c r="S76" s="70" t="b">
        <f t="shared" si="11"/>
        <v>0</v>
      </c>
      <c r="T76" t="str">
        <f t="shared" si="12"/>
        <v>2901-10</v>
      </c>
      <c r="U76">
        <v>2901.0360000000001</v>
      </c>
      <c r="V76">
        <v>10</v>
      </c>
      <c r="Y76" t="s">
        <v>7778</v>
      </c>
      <c r="Z76" s="51">
        <v>960</v>
      </c>
      <c r="AA76">
        <v>2901.0360000000001</v>
      </c>
      <c r="AB76">
        <v>10</v>
      </c>
      <c r="AC76" t="s">
        <v>7798</v>
      </c>
      <c r="AD76" t="s">
        <v>7773</v>
      </c>
      <c r="AE76" t="s">
        <v>7797</v>
      </c>
      <c r="AF76">
        <v>10</v>
      </c>
      <c r="AG76">
        <v>0.56000000000000005</v>
      </c>
      <c r="AH76">
        <v>14</v>
      </c>
      <c r="AI76">
        <v>4</v>
      </c>
      <c r="AJ76" t="s">
        <v>7661</v>
      </c>
      <c r="AM76" t="s">
        <v>7784</v>
      </c>
      <c r="AN76" t="s">
        <v>7774</v>
      </c>
      <c r="AO76" t="s">
        <v>7255</v>
      </c>
      <c r="AP76" t="s">
        <v>7426</v>
      </c>
      <c r="AQ76" t="s">
        <v>7426</v>
      </c>
      <c r="AR76">
        <v>5.56</v>
      </c>
      <c r="AS76" t="s">
        <v>7867</v>
      </c>
      <c r="AT76">
        <v>1.9</v>
      </c>
      <c r="AU76" t="s">
        <v>7774</v>
      </c>
      <c r="AV76" t="s">
        <v>7783</v>
      </c>
      <c r="AW76" t="s">
        <v>7774</v>
      </c>
      <c r="AX76">
        <v>15</v>
      </c>
      <c r="AY76">
        <v>15</v>
      </c>
      <c r="AZ76">
        <v>8</v>
      </c>
      <c r="BA76" t="s">
        <v>5753</v>
      </c>
      <c r="BB76">
        <v>42.758534220000001</v>
      </c>
      <c r="BC76">
        <v>-82.037765789999995</v>
      </c>
      <c r="BD76">
        <v>201.6</v>
      </c>
      <c r="BE76">
        <v>290</v>
      </c>
      <c r="BF76" t="s">
        <v>8087</v>
      </c>
      <c r="BG76">
        <v>15</v>
      </c>
      <c r="BH76">
        <v>986</v>
      </c>
      <c r="BI76">
        <v>7.53</v>
      </c>
      <c r="BJ76">
        <v>-398.685</v>
      </c>
      <c r="BK76">
        <v>2111</v>
      </c>
      <c r="BL76">
        <v>2112</v>
      </c>
      <c r="BO76">
        <v>1.23</v>
      </c>
      <c r="BP76">
        <v>1.23</v>
      </c>
      <c r="BR76">
        <v>2.14</v>
      </c>
      <c r="BS76">
        <v>2.14</v>
      </c>
      <c r="BY76">
        <v>0.56000000000000005</v>
      </c>
      <c r="BZ76">
        <v>12</v>
      </c>
    </row>
    <row r="77" spans="1:78" hidden="1" x14ac:dyDescent="0.35">
      <c r="B77">
        <v>2902.3829999999998</v>
      </c>
      <c r="C77" t="s">
        <v>6892</v>
      </c>
      <c r="D77" t="s">
        <v>3339</v>
      </c>
      <c r="E77">
        <v>0.25347222222222221</v>
      </c>
      <c r="G77">
        <v>10</v>
      </c>
      <c r="H77" t="s">
        <v>7295</v>
      </c>
      <c r="I77" t="s">
        <v>7299</v>
      </c>
      <c r="L77" s="20" t="s">
        <v>5677</v>
      </c>
      <c r="M77">
        <v>12.3</v>
      </c>
      <c r="N77">
        <v>3.7</v>
      </c>
      <c r="O77" t="s">
        <v>144</v>
      </c>
      <c r="P77" s="51">
        <v>2902.3829999999998</v>
      </c>
      <c r="R77" t="str">
        <f t="shared" si="10"/>
        <v>2902-0</v>
      </c>
      <c r="S77" s="70" t="b">
        <f t="shared" si="11"/>
        <v>0</v>
      </c>
      <c r="T77" t="str">
        <f t="shared" si="12"/>
        <v>2902-10</v>
      </c>
      <c r="U77">
        <v>2902.3829999999998</v>
      </c>
      <c r="V77">
        <v>10</v>
      </c>
      <c r="Y77" t="s">
        <v>7778</v>
      </c>
      <c r="Z77" s="51">
        <v>961</v>
      </c>
      <c r="AA77">
        <v>2902.3829999999998</v>
      </c>
      <c r="AB77">
        <v>10</v>
      </c>
      <c r="AC77" t="s">
        <v>7798</v>
      </c>
      <c r="AD77" t="s">
        <v>7773</v>
      </c>
      <c r="AE77" t="s">
        <v>7797</v>
      </c>
      <c r="AF77">
        <v>10</v>
      </c>
      <c r="AG77">
        <v>0.56000000000000005</v>
      </c>
      <c r="AH77">
        <v>12</v>
      </c>
      <c r="AI77">
        <v>4</v>
      </c>
      <c r="AJ77" t="s">
        <v>7868</v>
      </c>
      <c r="AM77" t="s">
        <v>7784</v>
      </c>
      <c r="AN77" t="s">
        <v>7774</v>
      </c>
      <c r="AO77" t="s">
        <v>7255</v>
      </c>
      <c r="AP77" t="s">
        <v>7426</v>
      </c>
      <c r="AQ77" t="s">
        <v>7426</v>
      </c>
      <c r="AR77">
        <v>5.56</v>
      </c>
      <c r="AS77" t="s">
        <v>7867</v>
      </c>
      <c r="AT77">
        <v>1.8</v>
      </c>
      <c r="AU77" t="s">
        <v>7774</v>
      </c>
      <c r="AV77" t="s">
        <v>7783</v>
      </c>
      <c r="AW77" t="s">
        <v>7774</v>
      </c>
      <c r="AX77">
        <v>15</v>
      </c>
      <c r="AY77">
        <v>15</v>
      </c>
      <c r="AZ77">
        <v>8</v>
      </c>
      <c r="BA77" t="s">
        <v>5753</v>
      </c>
      <c r="BB77">
        <v>42.758521989999998</v>
      </c>
      <c r="BC77">
        <v>-82.037766160000004</v>
      </c>
      <c r="BD77">
        <v>201.6</v>
      </c>
      <c r="BE77">
        <v>290</v>
      </c>
      <c r="BF77" t="s">
        <v>8087</v>
      </c>
      <c r="BG77">
        <v>15</v>
      </c>
      <c r="BH77">
        <v>986</v>
      </c>
      <c r="BI77">
        <v>8.8770000000000007</v>
      </c>
      <c r="BJ77">
        <v>-400.18400000000003</v>
      </c>
      <c r="BK77">
        <v>2113</v>
      </c>
      <c r="BL77">
        <v>2114</v>
      </c>
      <c r="BO77">
        <v>1.23</v>
      </c>
      <c r="BP77">
        <v>1.23</v>
      </c>
      <c r="BR77">
        <v>2.14</v>
      </c>
      <c r="BS77">
        <v>2.14</v>
      </c>
      <c r="BY77">
        <v>0.61</v>
      </c>
      <c r="BZ77">
        <v>11</v>
      </c>
    </row>
    <row r="78" spans="1:78" hidden="1" x14ac:dyDescent="0.35">
      <c r="B78">
        <v>2906.4009999999998</v>
      </c>
      <c r="C78" t="s">
        <v>6894</v>
      </c>
      <c r="D78" t="s">
        <v>3339</v>
      </c>
      <c r="E78">
        <v>0.25486111111111109</v>
      </c>
      <c r="G78">
        <v>11</v>
      </c>
      <c r="H78" t="s">
        <v>7295</v>
      </c>
      <c r="I78" t="s">
        <v>7299</v>
      </c>
      <c r="L78" s="20" t="s">
        <v>5677</v>
      </c>
      <c r="M78">
        <v>11</v>
      </c>
      <c r="N78">
        <v>3.7</v>
      </c>
      <c r="O78" t="s">
        <v>144</v>
      </c>
      <c r="P78" s="51">
        <v>2906.4009999999998</v>
      </c>
      <c r="R78" t="str">
        <f t="shared" si="10"/>
        <v>2906-0</v>
      </c>
      <c r="S78" s="70" t="b">
        <f t="shared" si="11"/>
        <v>0</v>
      </c>
      <c r="T78" t="str">
        <f t="shared" si="12"/>
        <v>2906-11</v>
      </c>
      <c r="U78">
        <v>2906.4029999999998</v>
      </c>
      <c r="V78">
        <v>11</v>
      </c>
      <c r="Y78" t="s">
        <v>7778</v>
      </c>
      <c r="Z78" s="51">
        <v>962</v>
      </c>
      <c r="AA78">
        <v>2906.4029999999998</v>
      </c>
      <c r="AB78">
        <v>10</v>
      </c>
      <c r="AC78" t="s">
        <v>7798</v>
      </c>
      <c r="AD78" t="s">
        <v>7773</v>
      </c>
      <c r="AE78" t="s">
        <v>7797</v>
      </c>
      <c r="AF78">
        <v>11</v>
      </c>
      <c r="AG78">
        <v>0.61</v>
      </c>
      <c r="AH78">
        <v>11</v>
      </c>
      <c r="AI78">
        <v>4</v>
      </c>
      <c r="AJ78" t="s">
        <v>7403</v>
      </c>
      <c r="AM78" t="s">
        <v>7784</v>
      </c>
      <c r="AN78" t="s">
        <v>7774</v>
      </c>
      <c r="AO78" t="s">
        <v>7255</v>
      </c>
      <c r="AP78" t="s">
        <v>7426</v>
      </c>
      <c r="AQ78" t="s">
        <v>7426</v>
      </c>
      <c r="AR78">
        <v>5.56</v>
      </c>
      <c r="AS78" t="s">
        <v>7867</v>
      </c>
      <c r="AT78">
        <v>1.8</v>
      </c>
      <c r="AU78" t="s">
        <v>7774</v>
      </c>
      <c r="AV78" t="s">
        <v>7783</v>
      </c>
      <c r="AW78" t="s">
        <v>7774</v>
      </c>
      <c r="AX78">
        <v>15</v>
      </c>
      <c r="AY78">
        <v>15</v>
      </c>
      <c r="AZ78">
        <v>8</v>
      </c>
      <c r="BA78" t="s">
        <v>5753</v>
      </c>
      <c r="BB78">
        <v>42.758485530000002</v>
      </c>
      <c r="BC78">
        <v>-82.037767250000002</v>
      </c>
      <c r="BD78">
        <v>201.7</v>
      </c>
      <c r="BE78">
        <v>290</v>
      </c>
      <c r="BF78" t="s">
        <v>8087</v>
      </c>
      <c r="BG78">
        <v>15</v>
      </c>
      <c r="BH78">
        <v>986</v>
      </c>
      <c r="BI78">
        <v>12.898</v>
      </c>
      <c r="BJ78">
        <v>-402.59300000000002</v>
      </c>
      <c r="BK78">
        <v>2114</v>
      </c>
      <c r="BL78">
        <v>2115</v>
      </c>
      <c r="BO78">
        <v>1.23</v>
      </c>
      <c r="BP78">
        <v>1.23</v>
      </c>
      <c r="BR78">
        <v>2.14</v>
      </c>
      <c r="BS78">
        <v>2.14</v>
      </c>
      <c r="BY78">
        <v>0.67</v>
      </c>
      <c r="BZ78">
        <v>12</v>
      </c>
    </row>
    <row r="79" spans="1:78" hidden="1" x14ac:dyDescent="0.35">
      <c r="B79">
        <v>2909.0830000000001</v>
      </c>
      <c r="C79" t="s">
        <v>6896</v>
      </c>
      <c r="D79" t="s">
        <v>3339</v>
      </c>
      <c r="E79">
        <v>0.25486111111111109</v>
      </c>
      <c r="G79">
        <v>12</v>
      </c>
      <c r="H79" t="s">
        <v>7295</v>
      </c>
      <c r="I79" t="s">
        <v>7299</v>
      </c>
      <c r="L79" s="20" t="s">
        <v>5677</v>
      </c>
      <c r="M79">
        <v>12.2</v>
      </c>
      <c r="N79">
        <v>3.9</v>
      </c>
      <c r="O79" t="s">
        <v>144</v>
      </c>
      <c r="P79" s="51">
        <v>2909.0830000000001</v>
      </c>
      <c r="R79" t="str">
        <f t="shared" si="10"/>
        <v>2909-0</v>
      </c>
      <c r="S79" s="70" t="b">
        <f t="shared" si="11"/>
        <v>0</v>
      </c>
      <c r="T79" t="str">
        <f t="shared" si="12"/>
        <v>2909-12</v>
      </c>
      <c r="U79">
        <v>2909.0819999999999</v>
      </c>
      <c r="V79">
        <v>12</v>
      </c>
      <c r="Y79" t="s">
        <v>7778</v>
      </c>
      <c r="Z79" s="51">
        <v>963</v>
      </c>
      <c r="AA79">
        <v>2909.0819999999999</v>
      </c>
      <c r="AB79">
        <v>10</v>
      </c>
      <c r="AC79" t="s">
        <v>7798</v>
      </c>
      <c r="AD79" t="s">
        <v>7773</v>
      </c>
      <c r="AE79" t="s">
        <v>7797</v>
      </c>
      <c r="AF79">
        <v>12</v>
      </c>
      <c r="AG79">
        <v>0.67</v>
      </c>
      <c r="AH79">
        <v>12</v>
      </c>
      <c r="AI79">
        <v>4</v>
      </c>
      <c r="AJ79" t="s">
        <v>7702</v>
      </c>
      <c r="AM79" t="s">
        <v>7784</v>
      </c>
      <c r="AN79" t="s">
        <v>7774</v>
      </c>
      <c r="AO79" t="s">
        <v>7255</v>
      </c>
      <c r="AP79" t="s">
        <v>7426</v>
      </c>
      <c r="AQ79" t="s">
        <v>7426</v>
      </c>
      <c r="AR79">
        <v>5.56</v>
      </c>
      <c r="AS79" t="s">
        <v>7867</v>
      </c>
      <c r="AT79">
        <v>1.8</v>
      </c>
      <c r="AU79" t="s">
        <v>7774</v>
      </c>
      <c r="AV79" t="s">
        <v>7783</v>
      </c>
      <c r="AW79" t="s">
        <v>7774</v>
      </c>
      <c r="AX79">
        <v>15</v>
      </c>
      <c r="AY79">
        <v>15</v>
      </c>
      <c r="AZ79">
        <v>8</v>
      </c>
      <c r="BA79" t="s">
        <v>5753</v>
      </c>
      <c r="BB79">
        <v>42.758461240000003</v>
      </c>
      <c r="BC79">
        <v>-82.037767950000003</v>
      </c>
      <c r="BD79">
        <v>201.7</v>
      </c>
      <c r="BE79">
        <v>290</v>
      </c>
      <c r="BF79" t="s">
        <v>8087</v>
      </c>
      <c r="BG79">
        <v>15</v>
      </c>
      <c r="BH79">
        <v>986</v>
      </c>
      <c r="BI79">
        <v>15.576000000000001</v>
      </c>
      <c r="BJ79">
        <v>-403.21600000000001</v>
      </c>
      <c r="BK79">
        <v>2111</v>
      </c>
      <c r="BL79">
        <v>2113</v>
      </c>
      <c r="BO79">
        <v>1.23</v>
      </c>
      <c r="BP79">
        <v>1.23</v>
      </c>
      <c r="BR79">
        <v>2.14</v>
      </c>
      <c r="BS79">
        <v>2.14</v>
      </c>
      <c r="BY79">
        <v>0.69</v>
      </c>
      <c r="BZ79">
        <v>11</v>
      </c>
    </row>
    <row r="80" spans="1:78" hidden="1" x14ac:dyDescent="0.35">
      <c r="B80">
        <v>2910.4110000000001</v>
      </c>
      <c r="C80" t="s">
        <v>6900</v>
      </c>
      <c r="D80" t="s">
        <v>3339</v>
      </c>
      <c r="E80">
        <v>0.25486111111111109</v>
      </c>
      <c r="G80">
        <v>10</v>
      </c>
      <c r="H80" t="s">
        <v>7295</v>
      </c>
      <c r="I80" t="s">
        <v>7299</v>
      </c>
      <c r="L80" s="20" t="s">
        <v>5677</v>
      </c>
      <c r="M80">
        <v>12.7</v>
      </c>
      <c r="N80">
        <v>4.4000000000000004</v>
      </c>
      <c r="O80" t="s">
        <v>144</v>
      </c>
      <c r="P80" s="51">
        <v>2910.4110000000001</v>
      </c>
      <c r="R80" t="str">
        <f t="shared" si="10"/>
        <v>2910-0</v>
      </c>
      <c r="S80" s="70" t="b">
        <f t="shared" si="11"/>
        <v>0</v>
      </c>
      <c r="T80" t="str">
        <f t="shared" si="12"/>
        <v>2910-10</v>
      </c>
      <c r="U80">
        <v>2910.415</v>
      </c>
      <c r="V80">
        <v>10</v>
      </c>
      <c r="Y80" t="s">
        <v>7778</v>
      </c>
      <c r="Z80" s="51">
        <v>965</v>
      </c>
      <c r="AA80">
        <v>2910.415</v>
      </c>
      <c r="AB80">
        <v>10</v>
      </c>
      <c r="AC80" t="s">
        <v>7798</v>
      </c>
      <c r="AD80" t="s">
        <v>7773</v>
      </c>
      <c r="AE80" t="s">
        <v>7797</v>
      </c>
      <c r="AF80">
        <v>10</v>
      </c>
      <c r="AG80">
        <v>0.56000000000000005</v>
      </c>
      <c r="AH80">
        <v>13</v>
      </c>
      <c r="AI80">
        <v>4</v>
      </c>
      <c r="AJ80" t="s">
        <v>7702</v>
      </c>
      <c r="AM80" t="s">
        <v>7784</v>
      </c>
      <c r="AN80" t="s">
        <v>7774</v>
      </c>
      <c r="AO80" t="s">
        <v>7255</v>
      </c>
      <c r="AP80" t="s">
        <v>7426</v>
      </c>
      <c r="AQ80" t="s">
        <v>7426</v>
      </c>
      <c r="AR80">
        <v>5.56</v>
      </c>
      <c r="AS80" t="s">
        <v>7867</v>
      </c>
      <c r="AT80">
        <v>1.8</v>
      </c>
      <c r="AU80" t="s">
        <v>7774</v>
      </c>
      <c r="AV80" t="s">
        <v>7783</v>
      </c>
      <c r="AW80" t="s">
        <v>7774</v>
      </c>
      <c r="AX80">
        <v>15</v>
      </c>
      <c r="AY80">
        <v>15</v>
      </c>
      <c r="AZ80">
        <v>8</v>
      </c>
      <c r="BA80" t="s">
        <v>5753</v>
      </c>
      <c r="BB80">
        <v>42.758449149999997</v>
      </c>
      <c r="BC80">
        <v>-82.037768299999996</v>
      </c>
      <c r="BD80">
        <v>201.7</v>
      </c>
      <c r="BE80">
        <v>290</v>
      </c>
      <c r="BF80" t="s">
        <v>8087</v>
      </c>
      <c r="BG80">
        <v>15</v>
      </c>
      <c r="BH80">
        <v>986</v>
      </c>
      <c r="BI80">
        <v>16.908999999999999</v>
      </c>
      <c r="BJ80">
        <v>-402.85399999999998</v>
      </c>
      <c r="BK80">
        <v>2112</v>
      </c>
      <c r="BL80">
        <v>2114</v>
      </c>
      <c r="BO80">
        <v>1.23</v>
      </c>
      <c r="BP80">
        <v>1.23</v>
      </c>
      <c r="BR80">
        <v>2.14</v>
      </c>
      <c r="BS80">
        <v>2.14</v>
      </c>
    </row>
    <row r="81" spans="2:78" hidden="1" x14ac:dyDescent="0.35">
      <c r="B81">
        <v>2963.049</v>
      </c>
      <c r="C81" t="s">
        <v>6902</v>
      </c>
      <c r="D81" t="s">
        <v>3899</v>
      </c>
      <c r="E81">
        <v>0.51111111111111107</v>
      </c>
      <c r="G81">
        <v>11</v>
      </c>
      <c r="H81" t="s">
        <v>7295</v>
      </c>
      <c r="I81" t="s">
        <v>7299</v>
      </c>
      <c r="L81" s="20" t="s">
        <v>5672</v>
      </c>
      <c r="M81">
        <v>11.4</v>
      </c>
      <c r="N81">
        <v>5.2</v>
      </c>
      <c r="O81" t="s">
        <v>3356</v>
      </c>
      <c r="P81" s="51">
        <v>2963.049</v>
      </c>
      <c r="R81" t="str">
        <f t="shared" si="10"/>
        <v>2963-0</v>
      </c>
      <c r="S81" s="70" t="b">
        <f t="shared" si="11"/>
        <v>0</v>
      </c>
      <c r="T81" t="str">
        <f t="shared" si="12"/>
        <v>2963-</v>
      </c>
      <c r="U81">
        <v>2963.0479999999998</v>
      </c>
      <c r="Y81" t="s">
        <v>7778</v>
      </c>
      <c r="Z81" s="51">
        <v>969</v>
      </c>
      <c r="AA81">
        <v>2963.0479999999998</v>
      </c>
      <c r="AB81">
        <v>10</v>
      </c>
      <c r="AC81" t="s">
        <v>7798</v>
      </c>
      <c r="AD81" t="s">
        <v>7773</v>
      </c>
      <c r="AE81" t="s">
        <v>7810</v>
      </c>
      <c r="AH81">
        <v>11</v>
      </c>
      <c r="AI81">
        <v>5</v>
      </c>
      <c r="AJ81" t="s">
        <v>7678</v>
      </c>
      <c r="AM81" t="s">
        <v>7776</v>
      </c>
      <c r="AN81" t="s">
        <v>3293</v>
      </c>
      <c r="AO81" t="s">
        <v>7256</v>
      </c>
      <c r="AP81" t="s">
        <v>7662</v>
      </c>
      <c r="AQ81" t="s">
        <v>7662</v>
      </c>
      <c r="AR81">
        <v>5.56</v>
      </c>
      <c r="AS81" t="s">
        <v>7869</v>
      </c>
      <c r="AT81">
        <v>1.9</v>
      </c>
      <c r="AU81" t="s">
        <v>7774</v>
      </c>
      <c r="AV81" t="s">
        <v>7783</v>
      </c>
      <c r="AW81" t="s">
        <v>7774</v>
      </c>
      <c r="BA81" t="s">
        <v>5776</v>
      </c>
      <c r="BB81">
        <v>42.757971900000001</v>
      </c>
      <c r="BC81">
        <v>-82.037789239999995</v>
      </c>
      <c r="BD81">
        <v>201.7</v>
      </c>
      <c r="BE81">
        <v>290</v>
      </c>
      <c r="BF81" t="s">
        <v>8087</v>
      </c>
      <c r="BG81">
        <v>15</v>
      </c>
      <c r="BH81">
        <v>986</v>
      </c>
      <c r="BI81">
        <v>18.042999999999999</v>
      </c>
      <c r="BJ81">
        <v>-13.318</v>
      </c>
      <c r="BY81">
        <v>0.56000000000000005</v>
      </c>
      <c r="BZ81">
        <v>13</v>
      </c>
    </row>
    <row r="82" spans="2:78" hidden="1" x14ac:dyDescent="0.35">
      <c r="B82">
        <v>2969.377</v>
      </c>
      <c r="C82" t="s">
        <v>6904</v>
      </c>
      <c r="D82" t="s">
        <v>3339</v>
      </c>
      <c r="E82">
        <v>0.21527777777777779</v>
      </c>
      <c r="G82">
        <v>10</v>
      </c>
      <c r="H82" t="s">
        <v>7295</v>
      </c>
      <c r="I82" t="s">
        <v>7299</v>
      </c>
      <c r="L82" s="20" t="s">
        <v>5677</v>
      </c>
      <c r="M82">
        <v>12.8</v>
      </c>
      <c r="N82">
        <v>3.8</v>
      </c>
      <c r="O82" t="s">
        <v>144</v>
      </c>
      <c r="P82" s="51">
        <v>2969.377</v>
      </c>
      <c r="R82" t="str">
        <f t="shared" si="10"/>
        <v>2969-0</v>
      </c>
      <c r="S82" s="70" t="b">
        <f t="shared" si="11"/>
        <v>0</v>
      </c>
      <c r="T82" t="str">
        <f t="shared" si="12"/>
        <v>2969-10</v>
      </c>
      <c r="U82">
        <v>2969.375</v>
      </c>
      <c r="V82">
        <v>10</v>
      </c>
      <c r="Y82" t="s">
        <v>7778</v>
      </c>
      <c r="Z82" s="51">
        <v>971</v>
      </c>
      <c r="AA82">
        <v>2969.375</v>
      </c>
      <c r="AB82">
        <v>10</v>
      </c>
      <c r="AC82" t="s">
        <v>7798</v>
      </c>
      <c r="AD82" t="s">
        <v>7773</v>
      </c>
      <c r="AE82" t="s">
        <v>7797</v>
      </c>
      <c r="AF82">
        <v>10</v>
      </c>
      <c r="AG82">
        <v>0.56000000000000005</v>
      </c>
      <c r="AH82">
        <v>13</v>
      </c>
      <c r="AI82">
        <v>4</v>
      </c>
      <c r="AJ82" t="s">
        <v>7870</v>
      </c>
      <c r="AM82" t="s">
        <v>7784</v>
      </c>
      <c r="AN82" t="s">
        <v>7774</v>
      </c>
      <c r="AO82" t="s">
        <v>7257</v>
      </c>
      <c r="AP82" t="s">
        <v>7663</v>
      </c>
      <c r="AQ82" t="s">
        <v>7663</v>
      </c>
      <c r="AR82">
        <v>5.56</v>
      </c>
      <c r="AS82" t="s">
        <v>7871</v>
      </c>
      <c r="AT82">
        <v>1.8</v>
      </c>
      <c r="AU82" t="s">
        <v>7774</v>
      </c>
      <c r="AV82" t="s">
        <v>7783</v>
      </c>
      <c r="AW82" t="s">
        <v>7774</v>
      </c>
      <c r="AX82">
        <v>15</v>
      </c>
      <c r="AY82">
        <v>15</v>
      </c>
      <c r="AZ82">
        <v>8</v>
      </c>
      <c r="BA82" t="s">
        <v>5753</v>
      </c>
      <c r="BB82">
        <v>42.757914530000001</v>
      </c>
      <c r="BC82">
        <v>-82.037791540000001</v>
      </c>
      <c r="BD82">
        <v>201.7</v>
      </c>
      <c r="BE82">
        <v>290</v>
      </c>
      <c r="BF82" t="s">
        <v>8087</v>
      </c>
      <c r="BG82">
        <v>15</v>
      </c>
      <c r="BH82">
        <v>986</v>
      </c>
      <c r="BI82">
        <v>6.2690000000000001</v>
      </c>
      <c r="BJ82">
        <v>-262.58100000000002</v>
      </c>
      <c r="BK82">
        <v>2112</v>
      </c>
      <c r="BL82">
        <v>2113</v>
      </c>
      <c r="BO82">
        <v>1.23</v>
      </c>
      <c r="BP82">
        <v>1.23</v>
      </c>
      <c r="BR82">
        <v>2.14</v>
      </c>
      <c r="BS82">
        <v>2.14</v>
      </c>
      <c r="BY82">
        <v>0.54</v>
      </c>
      <c r="BZ82">
        <v>7</v>
      </c>
    </row>
    <row r="83" spans="2:78" hidden="1" x14ac:dyDescent="0.35">
      <c r="B83">
        <v>3004.4029999999998</v>
      </c>
      <c r="C83" t="s">
        <v>6921</v>
      </c>
      <c r="D83" t="s">
        <v>3339</v>
      </c>
      <c r="E83">
        <v>0.33888888888888891</v>
      </c>
      <c r="G83">
        <v>10</v>
      </c>
      <c r="H83" t="s">
        <v>7295</v>
      </c>
      <c r="I83" t="s">
        <v>7299</v>
      </c>
      <c r="L83" s="20" t="s">
        <v>5677</v>
      </c>
      <c r="M83">
        <v>11.4</v>
      </c>
      <c r="N83">
        <v>3.8</v>
      </c>
      <c r="O83" t="s">
        <v>144</v>
      </c>
      <c r="P83" s="51">
        <v>3004.4029999999998</v>
      </c>
      <c r="R83" t="str">
        <f t="shared" si="10"/>
        <v>3004-0</v>
      </c>
      <c r="S83" s="70" t="b">
        <f t="shared" si="11"/>
        <v>0</v>
      </c>
      <c r="T83" t="str">
        <f t="shared" si="12"/>
        <v>3004-10</v>
      </c>
      <c r="U83">
        <v>3004.404</v>
      </c>
      <c r="V83">
        <v>10</v>
      </c>
      <c r="Y83" t="s">
        <v>7778</v>
      </c>
      <c r="Z83" s="51">
        <v>983</v>
      </c>
      <c r="AA83">
        <v>3004.404</v>
      </c>
      <c r="AB83">
        <v>10</v>
      </c>
      <c r="AC83" t="s">
        <v>7798</v>
      </c>
      <c r="AD83" t="s">
        <v>7773</v>
      </c>
      <c r="AE83" t="s">
        <v>7797</v>
      </c>
      <c r="AF83">
        <v>10</v>
      </c>
      <c r="AG83">
        <v>0.56000000000000005</v>
      </c>
      <c r="AH83">
        <v>11</v>
      </c>
      <c r="AI83">
        <v>4</v>
      </c>
      <c r="AJ83" t="s">
        <v>7872</v>
      </c>
      <c r="AM83" t="s">
        <v>7784</v>
      </c>
      <c r="AN83" t="s">
        <v>7774</v>
      </c>
      <c r="AO83" t="s">
        <v>7259</v>
      </c>
      <c r="AP83" t="s">
        <v>7387</v>
      </c>
      <c r="AQ83" t="s">
        <v>7387</v>
      </c>
      <c r="AR83">
        <v>5.56</v>
      </c>
      <c r="AS83" t="s">
        <v>7873</v>
      </c>
      <c r="AT83">
        <v>1.9</v>
      </c>
      <c r="AU83" t="s">
        <v>7774</v>
      </c>
      <c r="AV83" t="s">
        <v>7783</v>
      </c>
      <c r="AW83" t="s">
        <v>7774</v>
      </c>
      <c r="AX83">
        <v>15</v>
      </c>
      <c r="AY83">
        <v>15</v>
      </c>
      <c r="AZ83">
        <v>8</v>
      </c>
      <c r="BA83" t="s">
        <v>5753</v>
      </c>
      <c r="BB83">
        <v>42.757597099999998</v>
      </c>
      <c r="BC83">
        <v>-82.037807839999999</v>
      </c>
      <c r="BD83">
        <v>201.8</v>
      </c>
      <c r="BE83">
        <v>290</v>
      </c>
      <c r="BF83" t="s">
        <v>8087</v>
      </c>
      <c r="BG83">
        <v>15</v>
      </c>
      <c r="BH83">
        <v>986</v>
      </c>
      <c r="BI83">
        <v>5.9989999999999997</v>
      </c>
      <c r="BJ83">
        <v>-409.14499999999998</v>
      </c>
      <c r="BK83">
        <v>2114</v>
      </c>
      <c r="BL83">
        <v>2115</v>
      </c>
      <c r="BO83">
        <v>1.23</v>
      </c>
      <c r="BP83">
        <v>1.23</v>
      </c>
      <c r="BR83">
        <v>2.14</v>
      </c>
      <c r="BS83">
        <v>2.14</v>
      </c>
      <c r="BY83">
        <v>0.56000000000000005</v>
      </c>
      <c r="BZ83">
        <v>10</v>
      </c>
    </row>
    <row r="84" spans="2:78" hidden="1" x14ac:dyDescent="0.35">
      <c r="B84">
        <v>3007.0219999999999</v>
      </c>
      <c r="C84" t="s">
        <v>6923</v>
      </c>
      <c r="D84" t="s">
        <v>3339</v>
      </c>
      <c r="E84">
        <v>0.33958333333333335</v>
      </c>
      <c r="G84">
        <v>10</v>
      </c>
      <c r="H84" t="s">
        <v>7295</v>
      </c>
      <c r="I84" t="s">
        <v>7299</v>
      </c>
      <c r="L84" s="20" t="s">
        <v>5677</v>
      </c>
      <c r="M84">
        <v>9.9</v>
      </c>
      <c r="N84">
        <v>3.8</v>
      </c>
      <c r="O84" t="s">
        <v>144</v>
      </c>
      <c r="P84" s="51">
        <v>3007.0219999999999</v>
      </c>
      <c r="R84" t="str">
        <f t="shared" si="10"/>
        <v>3007-0</v>
      </c>
      <c r="S84" s="70" t="b">
        <f t="shared" si="11"/>
        <v>0</v>
      </c>
      <c r="T84" t="str">
        <f t="shared" si="12"/>
        <v>3007-10</v>
      </c>
      <c r="U84">
        <v>3007.02</v>
      </c>
      <c r="V84">
        <v>10</v>
      </c>
      <c r="Y84" t="s">
        <v>7778</v>
      </c>
      <c r="Z84" s="51">
        <v>984</v>
      </c>
      <c r="AA84">
        <v>3007.02</v>
      </c>
      <c r="AB84">
        <v>10</v>
      </c>
      <c r="AC84" t="s">
        <v>7798</v>
      </c>
      <c r="AD84" t="s">
        <v>7773</v>
      </c>
      <c r="AE84" t="s">
        <v>7797</v>
      </c>
      <c r="AF84">
        <v>10</v>
      </c>
      <c r="AG84">
        <v>0.56000000000000005</v>
      </c>
      <c r="AH84">
        <v>10</v>
      </c>
      <c r="AI84">
        <v>4</v>
      </c>
      <c r="AJ84" t="s">
        <v>7872</v>
      </c>
      <c r="AM84" t="s">
        <v>7784</v>
      </c>
      <c r="AN84" t="s">
        <v>7774</v>
      </c>
      <c r="AO84" t="s">
        <v>7259</v>
      </c>
      <c r="AP84" t="s">
        <v>7387</v>
      </c>
      <c r="AQ84" t="s">
        <v>7387</v>
      </c>
      <c r="AR84">
        <v>5.56</v>
      </c>
      <c r="AS84" t="s">
        <v>7873</v>
      </c>
      <c r="AT84">
        <v>1.9</v>
      </c>
      <c r="AU84" t="s">
        <v>7774</v>
      </c>
      <c r="AV84" t="s">
        <v>7789</v>
      </c>
      <c r="AW84" t="s">
        <v>7774</v>
      </c>
      <c r="BA84" t="s">
        <v>6137</v>
      </c>
      <c r="BB84">
        <v>42.757573469999997</v>
      </c>
      <c r="BC84">
        <v>-82.037809069999994</v>
      </c>
      <c r="BD84">
        <v>201.7</v>
      </c>
      <c r="BE84">
        <v>290</v>
      </c>
      <c r="BF84" t="s">
        <v>8087</v>
      </c>
      <c r="BG84">
        <v>15</v>
      </c>
      <c r="BH84">
        <v>986</v>
      </c>
      <c r="BI84">
        <v>8.6159999999999997</v>
      </c>
      <c r="BJ84">
        <v>-409.447</v>
      </c>
      <c r="BK84">
        <v>2115</v>
      </c>
      <c r="BL84">
        <v>2116</v>
      </c>
      <c r="BO84">
        <v>1.24</v>
      </c>
      <c r="BP84">
        <v>1.24</v>
      </c>
      <c r="BR84">
        <v>2.15</v>
      </c>
      <c r="BS84">
        <v>2.14</v>
      </c>
      <c r="BY84">
        <v>0.84</v>
      </c>
      <c r="BZ84">
        <v>12</v>
      </c>
    </row>
    <row r="85" spans="2:78" hidden="1" x14ac:dyDescent="0.35">
      <c r="B85">
        <v>3118.261</v>
      </c>
      <c r="C85" t="s">
        <v>6943</v>
      </c>
      <c r="D85" t="s">
        <v>3899</v>
      </c>
      <c r="E85">
        <v>4.583333333333333E-2</v>
      </c>
      <c r="G85">
        <v>10</v>
      </c>
      <c r="H85" t="s">
        <v>7295</v>
      </c>
      <c r="I85" t="s">
        <v>7299</v>
      </c>
      <c r="L85" s="20" t="s">
        <v>5672</v>
      </c>
      <c r="M85">
        <v>16.7</v>
      </c>
      <c r="N85">
        <v>3.8</v>
      </c>
      <c r="O85" t="s">
        <v>3712</v>
      </c>
      <c r="P85" s="51">
        <v>3118.261</v>
      </c>
      <c r="R85" t="str">
        <f t="shared" si="10"/>
        <v>3118-0</v>
      </c>
      <c r="S85" s="70" t="b">
        <f t="shared" si="11"/>
        <v>0</v>
      </c>
      <c r="T85" t="str">
        <f t="shared" si="12"/>
        <v>3118-</v>
      </c>
      <c r="U85">
        <v>3118.261</v>
      </c>
      <c r="Y85" t="s">
        <v>7778</v>
      </c>
      <c r="Z85" s="51">
        <v>1010</v>
      </c>
      <c r="AA85">
        <v>3118.261</v>
      </c>
      <c r="AB85">
        <v>10</v>
      </c>
      <c r="AC85" t="s">
        <v>7798</v>
      </c>
      <c r="AD85" t="s">
        <v>7773</v>
      </c>
      <c r="AE85" t="s">
        <v>7810</v>
      </c>
      <c r="AH85">
        <v>17</v>
      </c>
      <c r="AI85">
        <v>4</v>
      </c>
      <c r="AJ85" t="s">
        <v>7574</v>
      </c>
      <c r="AM85" t="s">
        <v>7776</v>
      </c>
      <c r="AN85" t="s">
        <v>3293</v>
      </c>
      <c r="AO85" t="s">
        <v>7266</v>
      </c>
      <c r="AP85" t="s">
        <v>7417</v>
      </c>
      <c r="AQ85" t="s">
        <v>7417</v>
      </c>
      <c r="AR85">
        <v>5.56</v>
      </c>
      <c r="AS85" t="s">
        <v>7884</v>
      </c>
      <c r="AT85">
        <v>1.8</v>
      </c>
      <c r="AU85" t="s">
        <v>7774</v>
      </c>
      <c r="AV85" t="s">
        <v>7783</v>
      </c>
      <c r="AW85" t="s">
        <v>7774</v>
      </c>
      <c r="BA85" t="s">
        <v>5776</v>
      </c>
      <c r="BB85">
        <v>42.75745225</v>
      </c>
      <c r="BC85">
        <v>-82.036561500000005</v>
      </c>
      <c r="BD85">
        <v>202.2</v>
      </c>
      <c r="BE85">
        <v>290</v>
      </c>
      <c r="BF85" t="s">
        <v>8087</v>
      </c>
      <c r="BG85">
        <v>15</v>
      </c>
      <c r="BH85">
        <v>986</v>
      </c>
      <c r="BI85">
        <v>8.6530000000000005</v>
      </c>
      <c r="BJ85">
        <v>0.10199999999999999</v>
      </c>
      <c r="BY85">
        <v>0.56000000000000005</v>
      </c>
      <c r="BZ85">
        <v>16</v>
      </c>
    </row>
    <row r="86" spans="2:78" hidden="1" x14ac:dyDescent="0.35">
      <c r="B86">
        <v>3125.991</v>
      </c>
      <c r="C86" t="s">
        <v>6945</v>
      </c>
      <c r="D86" t="s">
        <v>3339</v>
      </c>
      <c r="E86">
        <v>0.52916666666666667</v>
      </c>
      <c r="G86">
        <v>10</v>
      </c>
      <c r="H86" t="s">
        <v>7295</v>
      </c>
      <c r="I86" t="s">
        <v>7299</v>
      </c>
      <c r="L86" s="20" t="s">
        <v>5677</v>
      </c>
      <c r="M86">
        <v>16.100000000000001</v>
      </c>
      <c r="N86">
        <v>4</v>
      </c>
      <c r="O86" t="s">
        <v>144</v>
      </c>
      <c r="P86" s="51">
        <v>3125.991</v>
      </c>
      <c r="R86" t="str">
        <f t="shared" si="10"/>
        <v>3125-0</v>
      </c>
      <c r="S86" s="70" t="b">
        <f t="shared" si="11"/>
        <v>0</v>
      </c>
      <c r="T86" t="str">
        <f t="shared" si="12"/>
        <v>3125-10</v>
      </c>
      <c r="U86">
        <v>3125.9940000000001</v>
      </c>
      <c r="V86">
        <v>10</v>
      </c>
      <c r="Y86" t="s">
        <v>7778</v>
      </c>
      <c r="Z86" s="51">
        <v>1012</v>
      </c>
      <c r="AA86">
        <v>3125.9940000000001</v>
      </c>
      <c r="AB86">
        <v>10</v>
      </c>
      <c r="AC86" t="s">
        <v>7798</v>
      </c>
      <c r="AD86" t="s">
        <v>7773</v>
      </c>
      <c r="AE86" t="s">
        <v>7797</v>
      </c>
      <c r="AF86">
        <v>10</v>
      </c>
      <c r="AG86">
        <v>0.56000000000000005</v>
      </c>
      <c r="AH86">
        <v>16</v>
      </c>
      <c r="AI86">
        <v>4</v>
      </c>
      <c r="AJ86" t="s">
        <v>7495</v>
      </c>
      <c r="AM86" t="s">
        <v>7784</v>
      </c>
      <c r="AN86" t="s">
        <v>7774</v>
      </c>
      <c r="AO86" t="s">
        <v>7267</v>
      </c>
      <c r="AP86" t="s">
        <v>7571</v>
      </c>
      <c r="AQ86" t="s">
        <v>7571</v>
      </c>
      <c r="AR86">
        <v>5.56</v>
      </c>
      <c r="AS86" t="s">
        <v>7885</v>
      </c>
      <c r="AT86">
        <v>1.8</v>
      </c>
      <c r="AU86" t="s">
        <v>7774</v>
      </c>
      <c r="AV86" t="s">
        <v>7783</v>
      </c>
      <c r="AW86" t="s">
        <v>7774</v>
      </c>
      <c r="AX86">
        <v>15</v>
      </c>
      <c r="AY86">
        <v>15</v>
      </c>
      <c r="AZ86">
        <v>8</v>
      </c>
      <c r="BA86" t="s">
        <v>5753</v>
      </c>
      <c r="BB86">
        <v>42.757449340000001</v>
      </c>
      <c r="BC86">
        <v>-82.036466570000002</v>
      </c>
      <c r="BD86">
        <v>202.2</v>
      </c>
      <c r="BE86">
        <v>290</v>
      </c>
      <c r="BF86" t="s">
        <v>8087</v>
      </c>
      <c r="BG86">
        <v>15</v>
      </c>
      <c r="BH86">
        <v>986</v>
      </c>
      <c r="BI86">
        <v>1.887</v>
      </c>
      <c r="BJ86">
        <v>233.85400000000001</v>
      </c>
      <c r="BK86">
        <v>2108</v>
      </c>
      <c r="BL86">
        <v>2110</v>
      </c>
      <c r="BO86">
        <v>1.23</v>
      </c>
      <c r="BP86">
        <v>1.23</v>
      </c>
      <c r="BR86">
        <v>2.14</v>
      </c>
      <c r="BS86">
        <v>2.14</v>
      </c>
      <c r="BY86">
        <v>0.79</v>
      </c>
      <c r="BZ86">
        <v>9</v>
      </c>
    </row>
    <row r="87" spans="2:78" hidden="1" x14ac:dyDescent="0.35">
      <c r="B87">
        <v>3138.587</v>
      </c>
      <c r="C87" t="s">
        <v>7322</v>
      </c>
      <c r="D87" t="s">
        <v>3339</v>
      </c>
      <c r="E87">
        <v>9.583333333333334E-2</v>
      </c>
      <c r="G87">
        <v>11</v>
      </c>
      <c r="H87" t="s">
        <v>7298</v>
      </c>
      <c r="I87" t="s">
        <v>7299</v>
      </c>
      <c r="L87" s="20" t="s">
        <v>5677</v>
      </c>
      <c r="M87">
        <v>10.4</v>
      </c>
      <c r="N87">
        <v>5.6</v>
      </c>
      <c r="O87" t="s">
        <v>144</v>
      </c>
      <c r="P87" s="51">
        <v>3138.587</v>
      </c>
      <c r="R87" t="str">
        <f t="shared" si="10"/>
        <v>3138-0</v>
      </c>
      <c r="S87" s="70" t="b">
        <f t="shared" si="11"/>
        <v>0</v>
      </c>
      <c r="T87" t="str">
        <f t="shared" si="12"/>
        <v>3138-14</v>
      </c>
      <c r="U87">
        <v>3138.5909999999999</v>
      </c>
      <c r="V87">
        <v>14</v>
      </c>
      <c r="Y87" t="s">
        <v>7778</v>
      </c>
      <c r="Z87" s="51">
        <v>1013</v>
      </c>
      <c r="AA87">
        <v>3138.5909999999999</v>
      </c>
      <c r="AB87">
        <v>10</v>
      </c>
      <c r="AC87" t="s">
        <v>7782</v>
      </c>
      <c r="AD87" t="s">
        <v>7773</v>
      </c>
      <c r="AE87" t="s">
        <v>7797</v>
      </c>
      <c r="AF87">
        <v>14</v>
      </c>
      <c r="AG87">
        <v>0.79</v>
      </c>
      <c r="AH87">
        <v>9</v>
      </c>
      <c r="AI87">
        <v>6</v>
      </c>
      <c r="AJ87" t="s">
        <v>7961</v>
      </c>
      <c r="AM87" t="s">
        <v>7784</v>
      </c>
      <c r="AN87" t="s">
        <v>7774</v>
      </c>
      <c r="AO87" t="s">
        <v>7267</v>
      </c>
      <c r="AP87" t="s">
        <v>7571</v>
      </c>
      <c r="AQ87" t="s">
        <v>7571</v>
      </c>
      <c r="AR87">
        <v>5.56</v>
      </c>
      <c r="AS87" t="s">
        <v>7885</v>
      </c>
      <c r="AT87">
        <v>1.8</v>
      </c>
      <c r="AU87" t="s">
        <v>7774</v>
      </c>
      <c r="AV87" t="s">
        <v>7789</v>
      </c>
      <c r="AW87" t="s">
        <v>7774</v>
      </c>
      <c r="BA87" t="s">
        <v>5762</v>
      </c>
      <c r="BB87">
        <v>42.757445590000003</v>
      </c>
      <c r="BC87">
        <v>-82.036311859999998</v>
      </c>
      <c r="BD87">
        <v>202.3</v>
      </c>
      <c r="BE87">
        <v>290</v>
      </c>
      <c r="BF87" t="s">
        <v>8087</v>
      </c>
      <c r="BG87">
        <v>15</v>
      </c>
      <c r="BH87">
        <v>986</v>
      </c>
      <c r="BI87">
        <v>14.487</v>
      </c>
      <c r="BJ87">
        <v>350.32600000000002</v>
      </c>
      <c r="BK87">
        <v>2114</v>
      </c>
      <c r="BL87">
        <v>2115</v>
      </c>
      <c r="BO87">
        <v>1.23</v>
      </c>
      <c r="BP87">
        <v>1.23</v>
      </c>
      <c r="BR87">
        <v>2.14</v>
      </c>
      <c r="BS87">
        <v>2.14</v>
      </c>
      <c r="BY87">
        <v>0.57999999999999996</v>
      </c>
      <c r="BZ87">
        <v>5</v>
      </c>
    </row>
    <row r="88" spans="2:78" hidden="1" x14ac:dyDescent="0.35">
      <c r="B88">
        <v>3333.0990000000002</v>
      </c>
      <c r="C88" t="s">
        <v>7323</v>
      </c>
      <c r="D88" t="s">
        <v>3339</v>
      </c>
      <c r="E88">
        <v>0.13055555555555556</v>
      </c>
      <c r="G88">
        <v>10</v>
      </c>
      <c r="H88" t="s">
        <v>7298</v>
      </c>
      <c r="I88" t="s">
        <v>7299</v>
      </c>
      <c r="L88" s="20" t="s">
        <v>5677</v>
      </c>
      <c r="M88">
        <v>8.9</v>
      </c>
      <c r="N88">
        <v>7.7</v>
      </c>
      <c r="O88" t="s">
        <v>144</v>
      </c>
      <c r="P88" s="51">
        <v>3333.0990000000002</v>
      </c>
      <c r="R88" t="str">
        <f t="shared" si="10"/>
        <v>3333-0</v>
      </c>
      <c r="S88" s="70" t="b">
        <f t="shared" si="11"/>
        <v>0</v>
      </c>
    </row>
    <row r="89" spans="2:78" hidden="1" x14ac:dyDescent="0.35">
      <c r="B89">
        <v>3376.2190000000001</v>
      </c>
      <c r="C89" t="s">
        <v>7324</v>
      </c>
      <c r="D89" t="s">
        <v>3339</v>
      </c>
      <c r="E89">
        <v>0.51736111111111116</v>
      </c>
      <c r="G89">
        <v>10</v>
      </c>
      <c r="H89" t="s">
        <v>7298</v>
      </c>
      <c r="I89" t="s">
        <v>7299</v>
      </c>
      <c r="L89" s="20" t="s">
        <v>5677</v>
      </c>
      <c r="M89">
        <v>16.3</v>
      </c>
      <c r="N89">
        <v>6</v>
      </c>
      <c r="O89" t="e">
        <v>#NAME?</v>
      </c>
      <c r="P89" s="51">
        <v>3376.2190000000001</v>
      </c>
      <c r="R89" t="str">
        <f t="shared" si="10"/>
        <v>3376-0</v>
      </c>
      <c r="S89" s="70" t="b">
        <f t="shared" si="11"/>
        <v>0</v>
      </c>
    </row>
    <row r="90" spans="2:78" hidden="1" x14ac:dyDescent="0.35">
      <c r="B90">
        <v>3376.3519999999999</v>
      </c>
      <c r="C90" t="s">
        <v>6976</v>
      </c>
      <c r="D90" t="s">
        <v>3339</v>
      </c>
      <c r="E90">
        <v>0.52361111111111114</v>
      </c>
      <c r="G90">
        <v>10</v>
      </c>
      <c r="H90" t="s">
        <v>7295</v>
      </c>
      <c r="I90" t="s">
        <v>7299</v>
      </c>
      <c r="L90" s="20" t="s">
        <v>5677</v>
      </c>
      <c r="M90">
        <v>14.4</v>
      </c>
      <c r="N90">
        <v>8.1</v>
      </c>
      <c r="O90" t="s">
        <v>144</v>
      </c>
      <c r="P90" s="51">
        <v>3376.3519999999999</v>
      </c>
      <c r="R90" t="str">
        <f t="shared" si="10"/>
        <v>3376-0</v>
      </c>
      <c r="S90" s="70" t="b">
        <f t="shared" si="11"/>
        <v>0</v>
      </c>
      <c r="T90" t="str">
        <f t="shared" ref="T90:T121" si="13">INT(U90)&amp;"-"&amp;V90</f>
        <v>3376-10</v>
      </c>
      <c r="U90">
        <v>3376.3519999999999</v>
      </c>
      <c r="V90">
        <v>10</v>
      </c>
      <c r="Y90" t="s">
        <v>7778</v>
      </c>
      <c r="Z90" s="51">
        <v>1048</v>
      </c>
      <c r="AA90">
        <v>3376.3519999999999</v>
      </c>
      <c r="AB90">
        <v>10</v>
      </c>
      <c r="AC90" t="s">
        <v>7798</v>
      </c>
      <c r="AD90" t="s">
        <v>7773</v>
      </c>
      <c r="AE90" t="s">
        <v>7797</v>
      </c>
      <c r="AF90">
        <v>10</v>
      </c>
      <c r="AG90">
        <v>0.56000000000000005</v>
      </c>
      <c r="AH90">
        <v>14</v>
      </c>
      <c r="AI90">
        <v>8</v>
      </c>
      <c r="AJ90" t="s">
        <v>7682</v>
      </c>
      <c r="AM90" t="s">
        <v>7784</v>
      </c>
      <c r="AN90" t="s">
        <v>7774</v>
      </c>
      <c r="AO90" t="s">
        <v>7274</v>
      </c>
      <c r="AP90" t="s">
        <v>7384</v>
      </c>
      <c r="AQ90" t="s">
        <v>7384</v>
      </c>
      <c r="AR90">
        <v>5.56</v>
      </c>
      <c r="AS90" t="s">
        <v>7891</v>
      </c>
      <c r="AT90">
        <v>1.8</v>
      </c>
      <c r="AU90" t="s">
        <v>7774</v>
      </c>
      <c r="AV90" t="s">
        <v>7783</v>
      </c>
      <c r="AW90" t="s">
        <v>7774</v>
      </c>
      <c r="AX90">
        <v>15</v>
      </c>
      <c r="AY90">
        <v>15</v>
      </c>
      <c r="AZ90">
        <v>8</v>
      </c>
      <c r="BA90" t="s">
        <v>5753</v>
      </c>
      <c r="BB90">
        <v>42.757374050000003</v>
      </c>
      <c r="BC90">
        <v>-82.033392610000007</v>
      </c>
      <c r="BD90">
        <v>201.9</v>
      </c>
      <c r="BE90">
        <v>290</v>
      </c>
      <c r="BF90" t="s">
        <v>8087</v>
      </c>
      <c r="BG90">
        <v>15</v>
      </c>
      <c r="BH90">
        <v>986</v>
      </c>
      <c r="BI90">
        <v>6.5460000000000003</v>
      </c>
      <c r="BJ90">
        <v>59.470999999999997</v>
      </c>
      <c r="BK90">
        <v>2110</v>
      </c>
      <c r="BL90">
        <v>2112</v>
      </c>
      <c r="BO90">
        <v>1.23</v>
      </c>
      <c r="BP90">
        <v>1.23</v>
      </c>
      <c r="BR90">
        <v>2.14</v>
      </c>
      <c r="BS90">
        <v>2.14</v>
      </c>
      <c r="BY90">
        <v>0.88</v>
      </c>
      <c r="BZ90">
        <v>13</v>
      </c>
    </row>
    <row r="91" spans="2:78" hidden="1" x14ac:dyDescent="0.35">
      <c r="B91">
        <v>3422.4409999999998</v>
      </c>
      <c r="C91" t="s">
        <v>6986</v>
      </c>
      <c r="D91" t="s">
        <v>3339</v>
      </c>
      <c r="E91">
        <v>0.41249999999999998</v>
      </c>
      <c r="G91">
        <v>10</v>
      </c>
      <c r="H91" t="s">
        <v>7295</v>
      </c>
      <c r="I91" t="s">
        <v>7299</v>
      </c>
      <c r="L91" s="20" t="s">
        <v>5677</v>
      </c>
      <c r="M91">
        <v>19.899999999999999</v>
      </c>
      <c r="N91">
        <v>10.9</v>
      </c>
      <c r="O91" t="s">
        <v>2905</v>
      </c>
      <c r="P91" s="51">
        <v>3422.4409999999998</v>
      </c>
      <c r="R91" t="str">
        <f t="shared" si="10"/>
        <v>3422-0</v>
      </c>
      <c r="S91" s="70" t="b">
        <f t="shared" si="11"/>
        <v>0</v>
      </c>
      <c r="T91" t="str">
        <f t="shared" si="13"/>
        <v>3422-10</v>
      </c>
      <c r="U91">
        <v>3422.4340000000002</v>
      </c>
      <c r="V91">
        <v>10</v>
      </c>
      <c r="Y91" t="s">
        <v>7778</v>
      </c>
      <c r="Z91" s="51">
        <v>1059</v>
      </c>
      <c r="AA91">
        <v>3422.4340000000002</v>
      </c>
      <c r="AB91">
        <v>10</v>
      </c>
      <c r="AC91" t="s">
        <v>7798</v>
      </c>
      <c r="AD91" t="s">
        <v>7773</v>
      </c>
      <c r="AE91" t="s">
        <v>7797</v>
      </c>
      <c r="AF91">
        <v>10</v>
      </c>
      <c r="AG91">
        <v>0.56000000000000005</v>
      </c>
      <c r="AH91">
        <v>20</v>
      </c>
      <c r="AI91">
        <v>11</v>
      </c>
      <c r="AJ91" t="s">
        <v>7411</v>
      </c>
      <c r="AM91" t="s">
        <v>7784</v>
      </c>
      <c r="AN91" t="s">
        <v>7774</v>
      </c>
      <c r="AO91" t="s">
        <v>7276</v>
      </c>
      <c r="AP91" t="s">
        <v>7684</v>
      </c>
      <c r="AQ91" t="s">
        <v>7684</v>
      </c>
      <c r="AR91">
        <v>5.56</v>
      </c>
      <c r="AS91" t="s">
        <v>7892</v>
      </c>
      <c r="AT91">
        <v>1.8</v>
      </c>
      <c r="AU91" t="s">
        <v>7774</v>
      </c>
      <c r="AV91" t="s">
        <v>7788</v>
      </c>
      <c r="AW91" t="s">
        <v>7774</v>
      </c>
      <c r="AX91">
        <v>19</v>
      </c>
      <c r="AY91">
        <v>12</v>
      </c>
      <c r="AZ91">
        <v>15</v>
      </c>
      <c r="BA91" t="s">
        <v>5753</v>
      </c>
      <c r="BB91">
        <v>42.757355799999999</v>
      </c>
      <c r="BC91">
        <v>-82.032827209999994</v>
      </c>
      <c r="BD91">
        <v>202.1</v>
      </c>
      <c r="BE91">
        <v>290</v>
      </c>
      <c r="BF91" t="s">
        <v>8087</v>
      </c>
      <c r="BG91">
        <v>15</v>
      </c>
      <c r="BH91">
        <v>986</v>
      </c>
      <c r="BI91">
        <v>0.22500000000000001</v>
      </c>
      <c r="BJ91">
        <v>-318.79300000000001</v>
      </c>
      <c r="BK91">
        <v>2103</v>
      </c>
      <c r="BL91">
        <v>2106</v>
      </c>
      <c r="BO91">
        <v>1.23</v>
      </c>
      <c r="BP91">
        <v>1.23</v>
      </c>
      <c r="BR91">
        <v>2.13</v>
      </c>
      <c r="BS91">
        <v>2.13</v>
      </c>
      <c r="BY91">
        <v>0.56000000000000005</v>
      </c>
      <c r="BZ91">
        <v>27</v>
      </c>
    </row>
    <row r="92" spans="2:78" hidden="1" x14ac:dyDescent="0.35">
      <c r="B92">
        <v>3422.4520000000002</v>
      </c>
      <c r="C92" t="s">
        <v>6988</v>
      </c>
      <c r="D92" t="s">
        <v>3339</v>
      </c>
      <c r="E92">
        <v>0.42083333333333334</v>
      </c>
      <c r="G92">
        <v>10</v>
      </c>
      <c r="H92" t="s">
        <v>7295</v>
      </c>
      <c r="I92" t="s">
        <v>7299</v>
      </c>
      <c r="L92" s="20" t="s">
        <v>5677</v>
      </c>
      <c r="M92">
        <v>26.8</v>
      </c>
      <c r="N92">
        <v>8.8000000000000007</v>
      </c>
      <c r="O92" t="s">
        <v>2905</v>
      </c>
      <c r="P92" s="51">
        <v>3422.4520000000002</v>
      </c>
      <c r="R92" t="str">
        <f t="shared" si="10"/>
        <v>3422-0</v>
      </c>
      <c r="S92" s="70" t="b">
        <f t="shared" si="11"/>
        <v>0</v>
      </c>
      <c r="T92" t="str">
        <f t="shared" si="13"/>
        <v>3422-10</v>
      </c>
      <c r="U92">
        <v>3422.4430000000002</v>
      </c>
      <c r="V92">
        <v>10</v>
      </c>
      <c r="Y92" t="s">
        <v>7778</v>
      </c>
      <c r="Z92" s="51">
        <v>1060</v>
      </c>
      <c r="AA92">
        <v>3422.4430000000002</v>
      </c>
      <c r="AB92">
        <v>10</v>
      </c>
      <c r="AC92" t="s">
        <v>7798</v>
      </c>
      <c r="AD92" t="s">
        <v>7773</v>
      </c>
      <c r="AE92" t="s">
        <v>7797</v>
      </c>
      <c r="AF92">
        <v>10</v>
      </c>
      <c r="AG92">
        <v>0.56000000000000005</v>
      </c>
      <c r="AH92">
        <v>27</v>
      </c>
      <c r="AI92">
        <v>9</v>
      </c>
      <c r="AJ92" t="s">
        <v>7632</v>
      </c>
      <c r="AM92" t="s">
        <v>7784</v>
      </c>
      <c r="AN92" t="s">
        <v>7774</v>
      </c>
      <c r="AO92" t="s">
        <v>7276</v>
      </c>
      <c r="AP92" t="s">
        <v>7684</v>
      </c>
      <c r="AQ92" t="s">
        <v>7684</v>
      </c>
      <c r="AR92">
        <v>5.56</v>
      </c>
      <c r="AS92" t="s">
        <v>7892</v>
      </c>
      <c r="AT92">
        <v>1.8</v>
      </c>
      <c r="AU92" t="s">
        <v>7774</v>
      </c>
      <c r="AV92" t="s">
        <v>7783</v>
      </c>
      <c r="AW92" t="s">
        <v>7774</v>
      </c>
      <c r="AX92">
        <v>15</v>
      </c>
      <c r="AY92">
        <v>15</v>
      </c>
      <c r="AZ92">
        <v>8</v>
      </c>
      <c r="BA92" t="s">
        <v>5753</v>
      </c>
      <c r="BB92">
        <v>42.757355799999999</v>
      </c>
      <c r="BC92">
        <v>-82.032827150000003</v>
      </c>
      <c r="BD92">
        <v>202.1</v>
      </c>
      <c r="BE92">
        <v>290</v>
      </c>
      <c r="BF92" t="s">
        <v>8087</v>
      </c>
      <c r="BG92">
        <v>15</v>
      </c>
      <c r="BH92">
        <v>986</v>
      </c>
      <c r="BI92">
        <v>0.23</v>
      </c>
      <c r="BJ92">
        <v>-306.78699999999998</v>
      </c>
      <c r="BK92">
        <v>2091</v>
      </c>
      <c r="BL92">
        <v>2096</v>
      </c>
      <c r="BO92">
        <v>1.22</v>
      </c>
      <c r="BP92">
        <v>1.22</v>
      </c>
      <c r="BR92">
        <v>2.13</v>
      </c>
      <c r="BS92">
        <v>2.12</v>
      </c>
      <c r="BY92">
        <v>0.66</v>
      </c>
      <c r="BZ92">
        <v>16</v>
      </c>
    </row>
    <row r="93" spans="2:78" hidden="1" x14ac:dyDescent="0.35">
      <c r="B93">
        <v>3498.4769999999999</v>
      </c>
      <c r="C93" t="s">
        <v>6996</v>
      </c>
      <c r="D93" t="s">
        <v>3899</v>
      </c>
      <c r="E93">
        <v>0.41388888888888886</v>
      </c>
      <c r="G93">
        <v>15</v>
      </c>
      <c r="H93" t="s">
        <v>7295</v>
      </c>
      <c r="I93" t="s">
        <v>7299</v>
      </c>
      <c r="L93" s="20" t="s">
        <v>5672</v>
      </c>
      <c r="M93">
        <v>20.2</v>
      </c>
      <c r="N93">
        <v>5.6</v>
      </c>
      <c r="O93" t="s">
        <v>3348</v>
      </c>
      <c r="P93" s="51">
        <v>3498.4769999999999</v>
      </c>
      <c r="R93" t="str">
        <f t="shared" si="10"/>
        <v>3498-0</v>
      </c>
      <c r="S93" s="70" t="b">
        <f t="shared" si="11"/>
        <v>0</v>
      </c>
      <c r="T93" t="str">
        <f t="shared" si="13"/>
        <v>3498-</v>
      </c>
      <c r="U93">
        <v>3498.4789999999998</v>
      </c>
      <c r="Y93" t="s">
        <v>7778</v>
      </c>
      <c r="Z93" s="51">
        <v>1085</v>
      </c>
      <c r="AA93">
        <v>3498.4789999999998</v>
      </c>
      <c r="AB93">
        <v>10</v>
      </c>
      <c r="AC93" t="s">
        <v>7798</v>
      </c>
      <c r="AD93" t="s">
        <v>7773</v>
      </c>
      <c r="AE93" t="s">
        <v>7810</v>
      </c>
      <c r="AH93">
        <v>20</v>
      </c>
      <c r="AI93">
        <v>6</v>
      </c>
      <c r="AJ93" t="s">
        <v>7530</v>
      </c>
      <c r="AM93" t="s">
        <v>7776</v>
      </c>
      <c r="AN93" t="s">
        <v>3293</v>
      </c>
      <c r="AO93" t="s">
        <v>7279</v>
      </c>
      <c r="AP93" t="s">
        <v>7639</v>
      </c>
      <c r="AQ93" t="s">
        <v>7639</v>
      </c>
      <c r="AR93">
        <v>7.8</v>
      </c>
      <c r="AS93" t="s">
        <v>7893</v>
      </c>
      <c r="AT93">
        <v>0.9</v>
      </c>
      <c r="AU93" t="s">
        <v>7774</v>
      </c>
      <c r="AV93" t="s">
        <v>7783</v>
      </c>
      <c r="AW93" t="s">
        <v>7774</v>
      </c>
      <c r="BA93" t="s">
        <v>5776</v>
      </c>
      <c r="BB93">
        <v>42.757087570000003</v>
      </c>
      <c r="BC93">
        <v>-82.032292170000005</v>
      </c>
      <c r="BD93">
        <v>202</v>
      </c>
      <c r="BE93">
        <v>290</v>
      </c>
      <c r="BF93" t="s">
        <v>8087</v>
      </c>
      <c r="BG93">
        <v>15</v>
      </c>
      <c r="BH93">
        <v>986</v>
      </c>
      <c r="BI93">
        <v>5.26</v>
      </c>
      <c r="BJ93">
        <v>-26.954999999999998</v>
      </c>
      <c r="BY93">
        <v>1.44</v>
      </c>
      <c r="BZ93">
        <v>14</v>
      </c>
    </row>
    <row r="94" spans="2:78" hidden="1" x14ac:dyDescent="0.35">
      <c r="B94">
        <v>3518.0039999999999</v>
      </c>
      <c r="C94" t="s">
        <v>7031</v>
      </c>
      <c r="D94" t="s">
        <v>3407</v>
      </c>
      <c r="E94">
        <v>5.347222222222222E-2</v>
      </c>
      <c r="G94">
        <v>49</v>
      </c>
      <c r="H94" t="s">
        <v>7295</v>
      </c>
      <c r="I94" t="s">
        <v>7299</v>
      </c>
      <c r="L94" s="20" t="s">
        <v>5672</v>
      </c>
      <c r="M94">
        <v>7.4</v>
      </c>
      <c r="N94">
        <v>12.6</v>
      </c>
      <c r="O94" t="s">
        <v>144</v>
      </c>
      <c r="P94" s="51">
        <v>3518.0039999999999</v>
      </c>
      <c r="R94" t="str">
        <f t="shared" si="10"/>
        <v>3518-0</v>
      </c>
      <c r="S94" s="70" t="b">
        <f t="shared" si="11"/>
        <v>0</v>
      </c>
      <c r="T94" t="str">
        <f t="shared" si="13"/>
        <v>3518-</v>
      </c>
      <c r="U94">
        <v>3518.0059999999999</v>
      </c>
      <c r="Y94" t="s">
        <v>7778</v>
      </c>
      <c r="Z94" s="51">
        <v>1128</v>
      </c>
      <c r="AA94">
        <v>3518.0059999999999</v>
      </c>
      <c r="AB94">
        <v>10</v>
      </c>
      <c r="AC94" t="s">
        <v>7798</v>
      </c>
      <c r="AD94" t="s">
        <v>7773</v>
      </c>
      <c r="AE94" t="s">
        <v>7797</v>
      </c>
      <c r="AH94">
        <v>7</v>
      </c>
      <c r="AI94">
        <v>13</v>
      </c>
      <c r="AJ94" t="s">
        <v>7401</v>
      </c>
      <c r="AM94" t="s">
        <v>7776</v>
      </c>
      <c r="AN94" t="s">
        <v>7774</v>
      </c>
      <c r="AO94" t="s">
        <v>7283</v>
      </c>
      <c r="AR94">
        <v>12.7</v>
      </c>
      <c r="AS94" t="s">
        <v>7894</v>
      </c>
      <c r="AT94">
        <v>2.4</v>
      </c>
      <c r="AU94" t="s">
        <v>7774</v>
      </c>
      <c r="AW94" t="s">
        <v>7774</v>
      </c>
      <c r="BA94" t="s">
        <v>5673</v>
      </c>
      <c r="BB94">
        <v>42.756979430000001</v>
      </c>
      <c r="BC94">
        <v>-82.03220288</v>
      </c>
      <c r="BD94">
        <v>204.8</v>
      </c>
      <c r="BE94">
        <v>290</v>
      </c>
      <c r="BF94" t="s">
        <v>8087</v>
      </c>
      <c r="BG94">
        <v>15</v>
      </c>
      <c r="BH94">
        <v>986</v>
      </c>
      <c r="BI94">
        <v>0.4</v>
      </c>
      <c r="BY94">
        <v>2.3199999999999998</v>
      </c>
      <c r="BZ94">
        <v>18</v>
      </c>
    </row>
    <row r="95" spans="2:78" x14ac:dyDescent="0.35">
      <c r="B95">
        <v>914.51800000000003</v>
      </c>
      <c r="C95" t="s">
        <v>5995</v>
      </c>
      <c r="D95" t="s">
        <v>3502</v>
      </c>
      <c r="E95">
        <v>0.23958333333333334</v>
      </c>
      <c r="G95">
        <v>0.9</v>
      </c>
      <c r="H95" t="s">
        <v>7295</v>
      </c>
      <c r="I95" t="s">
        <v>7303</v>
      </c>
      <c r="L95" s="20" t="s">
        <v>5672</v>
      </c>
      <c r="M95">
        <v>105.3</v>
      </c>
      <c r="N95">
        <v>78</v>
      </c>
      <c r="O95" t="s">
        <v>144</v>
      </c>
      <c r="P95" s="51">
        <v>914.51800000000003</v>
      </c>
      <c r="R95" t="str">
        <f t="shared" si="10"/>
        <v>914-0</v>
      </c>
      <c r="S95" s="70" t="b">
        <f t="shared" si="11"/>
        <v>0</v>
      </c>
      <c r="T95" t="str">
        <f t="shared" si="13"/>
        <v>914-0.9</v>
      </c>
      <c r="U95">
        <v>914.52599999999995</v>
      </c>
      <c r="V95">
        <v>0.9</v>
      </c>
      <c r="X95" t="str">
        <f t="shared" ref="X95:X103" si="14">INT(AA95)&amp;"-"&amp;AH95</f>
        <v>914-105</v>
      </c>
      <c r="Y95" t="s">
        <v>7778</v>
      </c>
      <c r="Z95" s="51">
        <v>285</v>
      </c>
      <c r="AA95">
        <v>914.52599999999995</v>
      </c>
      <c r="AB95">
        <v>10</v>
      </c>
      <c r="AC95" t="s">
        <v>7775</v>
      </c>
      <c r="AD95" t="s">
        <v>7773</v>
      </c>
      <c r="AE95" t="s">
        <v>7772</v>
      </c>
      <c r="AF95">
        <v>0.9</v>
      </c>
      <c r="AG95">
        <v>2.46</v>
      </c>
      <c r="AH95">
        <v>105</v>
      </c>
      <c r="AI95">
        <v>78</v>
      </c>
      <c r="AJ95" t="s">
        <v>7609</v>
      </c>
      <c r="AM95" t="s">
        <v>7776</v>
      </c>
      <c r="AN95" t="s">
        <v>7774</v>
      </c>
      <c r="AO95" t="s">
        <v>7192</v>
      </c>
      <c r="AP95" t="s">
        <v>7330</v>
      </c>
      <c r="AQ95" t="s">
        <v>7330</v>
      </c>
      <c r="AR95">
        <v>5.56</v>
      </c>
      <c r="AS95" t="s">
        <v>7781</v>
      </c>
      <c r="AT95">
        <v>1.9</v>
      </c>
      <c r="AU95" t="s">
        <v>7774</v>
      </c>
      <c r="AW95" t="s">
        <v>7774</v>
      </c>
      <c r="AX95">
        <v>0.5</v>
      </c>
      <c r="AY95">
        <v>7.6</v>
      </c>
      <c r="AZ95">
        <v>25.4</v>
      </c>
      <c r="BB95">
        <v>42.776404339999999</v>
      </c>
      <c r="BC95">
        <v>-82.037401849999995</v>
      </c>
      <c r="BD95">
        <v>202.5</v>
      </c>
      <c r="BE95">
        <v>290</v>
      </c>
      <c r="BF95" t="s">
        <v>8087</v>
      </c>
      <c r="BG95">
        <v>15</v>
      </c>
      <c r="BH95">
        <v>986</v>
      </c>
      <c r="BI95">
        <v>0.873</v>
      </c>
      <c r="BJ95">
        <v>-296.89699999999999</v>
      </c>
      <c r="BY95">
        <v>0.93</v>
      </c>
      <c r="BZ95">
        <v>17</v>
      </c>
    </row>
    <row r="96" spans="2:78" x14ac:dyDescent="0.35">
      <c r="B96">
        <v>1382.905</v>
      </c>
      <c r="C96" t="s">
        <v>6262</v>
      </c>
      <c r="D96" t="s">
        <v>3502</v>
      </c>
      <c r="E96">
        <v>0.17430555555555555</v>
      </c>
      <c r="G96">
        <v>0.5</v>
      </c>
      <c r="H96" t="s">
        <v>7295</v>
      </c>
      <c r="I96" t="s">
        <v>7303</v>
      </c>
      <c r="L96" s="20" t="s">
        <v>5672</v>
      </c>
      <c r="M96">
        <v>55.2</v>
      </c>
      <c r="N96">
        <v>74.7</v>
      </c>
      <c r="O96" t="s">
        <v>144</v>
      </c>
      <c r="P96" s="51">
        <v>1382.905</v>
      </c>
      <c r="R96" t="str">
        <f t="shared" si="10"/>
        <v>1382-0</v>
      </c>
      <c r="S96" s="70" t="b">
        <f t="shared" si="11"/>
        <v>0</v>
      </c>
      <c r="T96" t="str">
        <f t="shared" si="13"/>
        <v>1382-0.5</v>
      </c>
      <c r="U96">
        <v>1382.9090000000001</v>
      </c>
      <c r="V96">
        <v>0.5</v>
      </c>
      <c r="X96" t="str">
        <f t="shared" si="14"/>
        <v>1382-55</v>
      </c>
      <c r="Y96" t="s">
        <v>7778</v>
      </c>
      <c r="Z96" s="51">
        <v>469</v>
      </c>
      <c r="AA96">
        <v>1382.9090000000001</v>
      </c>
      <c r="AB96">
        <v>10</v>
      </c>
      <c r="AC96" t="s">
        <v>7775</v>
      </c>
      <c r="AD96" t="s">
        <v>7773</v>
      </c>
      <c r="AE96" t="s">
        <v>7772</v>
      </c>
      <c r="AF96">
        <v>0.5</v>
      </c>
      <c r="AG96">
        <v>1.4</v>
      </c>
      <c r="AH96">
        <v>55</v>
      </c>
      <c r="AI96">
        <v>75</v>
      </c>
      <c r="AJ96" t="s">
        <v>7362</v>
      </c>
      <c r="AM96" t="s">
        <v>7776</v>
      </c>
      <c r="AN96" t="s">
        <v>7774</v>
      </c>
      <c r="AO96" t="s">
        <v>7204</v>
      </c>
      <c r="AP96" t="s">
        <v>7546</v>
      </c>
      <c r="AQ96" t="s">
        <v>7546</v>
      </c>
      <c r="AR96">
        <v>5.56</v>
      </c>
      <c r="AS96" t="s">
        <v>7993</v>
      </c>
      <c r="AT96">
        <v>1.9</v>
      </c>
      <c r="AU96" t="s">
        <v>7774</v>
      </c>
      <c r="AW96" t="s">
        <v>7774</v>
      </c>
      <c r="AX96">
        <v>0.5</v>
      </c>
      <c r="AY96">
        <v>7.6</v>
      </c>
      <c r="AZ96">
        <v>25.4</v>
      </c>
      <c r="BB96">
        <v>42.77217666</v>
      </c>
      <c r="BC96">
        <v>-82.037531759999993</v>
      </c>
      <c r="BD96">
        <v>203</v>
      </c>
      <c r="BE96">
        <v>290</v>
      </c>
      <c r="BF96" t="s">
        <v>8087</v>
      </c>
      <c r="BG96">
        <v>15</v>
      </c>
      <c r="BH96">
        <v>986</v>
      </c>
      <c r="BI96">
        <v>1.78</v>
      </c>
      <c r="BJ96">
        <v>-126.09399999999999</v>
      </c>
      <c r="BY96">
        <v>0.78</v>
      </c>
      <c r="BZ96">
        <v>139</v>
      </c>
    </row>
    <row r="97" spans="2:78" x14ac:dyDescent="0.35">
      <c r="B97">
        <v>1867.396</v>
      </c>
      <c r="C97" t="s">
        <v>6486</v>
      </c>
      <c r="D97" t="s">
        <v>3907</v>
      </c>
      <c r="E97">
        <v>5.2777777777777778E-2</v>
      </c>
      <c r="G97">
        <v>0.5</v>
      </c>
      <c r="H97" t="s">
        <v>7295</v>
      </c>
      <c r="I97" t="s">
        <v>7303</v>
      </c>
      <c r="L97" s="20" t="s">
        <v>5672</v>
      </c>
      <c r="M97">
        <v>67.400000000000006</v>
      </c>
      <c r="N97">
        <v>71.8</v>
      </c>
      <c r="O97" t="s">
        <v>3712</v>
      </c>
      <c r="P97" s="51">
        <v>1867.396</v>
      </c>
      <c r="R97" t="str">
        <f t="shared" si="10"/>
        <v>1867-0</v>
      </c>
      <c r="S97" s="70" t="b">
        <f t="shared" si="11"/>
        <v>0</v>
      </c>
      <c r="T97" t="str">
        <f t="shared" si="13"/>
        <v>1867-0.5</v>
      </c>
      <c r="U97">
        <v>1867.395</v>
      </c>
      <c r="V97">
        <v>0.5</v>
      </c>
      <c r="X97" t="str">
        <f t="shared" si="14"/>
        <v>1867-67</v>
      </c>
      <c r="Y97" t="s">
        <v>7778</v>
      </c>
      <c r="Z97" s="51">
        <v>622</v>
      </c>
      <c r="AA97">
        <v>1867.395</v>
      </c>
      <c r="AB97">
        <v>10</v>
      </c>
      <c r="AC97" t="s">
        <v>7775</v>
      </c>
      <c r="AD97" t="s">
        <v>7773</v>
      </c>
      <c r="AE97" t="s">
        <v>7772</v>
      </c>
      <c r="AF97">
        <v>0.5</v>
      </c>
      <c r="AG97">
        <v>1.35</v>
      </c>
      <c r="AH97">
        <v>67</v>
      </c>
      <c r="AI97">
        <v>72</v>
      </c>
      <c r="AJ97" t="s">
        <v>7393</v>
      </c>
      <c r="AM97" t="s">
        <v>7776</v>
      </c>
      <c r="AN97" t="s">
        <v>3293</v>
      </c>
      <c r="AO97" t="s">
        <v>7217</v>
      </c>
      <c r="AP97" t="s">
        <v>7588</v>
      </c>
      <c r="AQ97" t="s">
        <v>7588</v>
      </c>
      <c r="AR97">
        <v>5.56</v>
      </c>
      <c r="AS97" t="s">
        <v>7994</v>
      </c>
      <c r="AT97">
        <v>1.8</v>
      </c>
      <c r="AU97" t="s">
        <v>7774</v>
      </c>
      <c r="AW97" t="s">
        <v>7774</v>
      </c>
      <c r="AX97">
        <v>0.5</v>
      </c>
      <c r="AY97">
        <v>7.6</v>
      </c>
      <c r="AZ97">
        <v>25.4</v>
      </c>
      <c r="BA97" t="s">
        <v>8371</v>
      </c>
      <c r="BB97">
        <v>42.767821820000002</v>
      </c>
      <c r="BC97">
        <v>-82.037606120000007</v>
      </c>
      <c r="BD97">
        <v>201.5</v>
      </c>
      <c r="BE97">
        <v>290</v>
      </c>
      <c r="BF97" t="s">
        <v>8087</v>
      </c>
      <c r="BG97">
        <v>15</v>
      </c>
      <c r="BH97">
        <v>986</v>
      </c>
      <c r="BI97">
        <v>5.9610000000000003</v>
      </c>
      <c r="BJ97">
        <v>0</v>
      </c>
      <c r="BY97">
        <v>0.85</v>
      </c>
      <c r="BZ97">
        <v>9</v>
      </c>
    </row>
    <row r="98" spans="2:78" x14ac:dyDescent="0.35">
      <c r="B98">
        <v>2062.8000000000002</v>
      </c>
      <c r="C98" t="s">
        <v>6512</v>
      </c>
      <c r="D98" t="s">
        <v>3502</v>
      </c>
      <c r="E98">
        <v>0.12013888888888889</v>
      </c>
      <c r="G98">
        <v>0.9</v>
      </c>
      <c r="H98" t="s">
        <v>7295</v>
      </c>
      <c r="I98" t="s">
        <v>7303</v>
      </c>
      <c r="L98" s="20" t="s">
        <v>5672</v>
      </c>
      <c r="M98">
        <v>70.599999999999994</v>
      </c>
      <c r="N98">
        <v>61</v>
      </c>
      <c r="O98" t="s">
        <v>144</v>
      </c>
      <c r="P98" s="51">
        <v>2062.8000000000002</v>
      </c>
      <c r="R98" t="str">
        <f t="shared" si="10"/>
        <v>2062-0</v>
      </c>
      <c r="S98" s="70" t="b">
        <f t="shared" si="11"/>
        <v>0</v>
      </c>
      <c r="T98" t="str">
        <f t="shared" si="13"/>
        <v>2062-0.9</v>
      </c>
      <c r="U98">
        <v>2062.8009999999999</v>
      </c>
      <c r="V98">
        <v>0.9</v>
      </c>
      <c r="X98" t="str">
        <f t="shared" si="14"/>
        <v>2062-71</v>
      </c>
      <c r="Y98" t="s">
        <v>7778</v>
      </c>
      <c r="Z98" s="51">
        <v>659</v>
      </c>
      <c r="AA98">
        <v>2062.8009999999999</v>
      </c>
      <c r="AB98">
        <v>10</v>
      </c>
      <c r="AC98" t="s">
        <v>7775</v>
      </c>
      <c r="AD98" t="s">
        <v>7773</v>
      </c>
      <c r="AE98" t="s">
        <v>7772</v>
      </c>
      <c r="AF98">
        <v>0.9</v>
      </c>
      <c r="AG98">
        <v>2.4500000000000002</v>
      </c>
      <c r="AH98">
        <v>71</v>
      </c>
      <c r="AI98">
        <v>61</v>
      </c>
      <c r="AJ98" t="s">
        <v>7674</v>
      </c>
      <c r="AM98" t="s">
        <v>7776</v>
      </c>
      <c r="AN98" t="s">
        <v>7774</v>
      </c>
      <c r="AO98" t="s">
        <v>7223</v>
      </c>
      <c r="AP98" t="s">
        <v>7381</v>
      </c>
      <c r="AQ98" t="s">
        <v>7381</v>
      </c>
      <c r="AR98">
        <v>5.56</v>
      </c>
      <c r="AS98" t="s">
        <v>7840</v>
      </c>
      <c r="AT98">
        <v>1.8</v>
      </c>
      <c r="AU98" t="s">
        <v>7774</v>
      </c>
      <c r="AW98" t="s">
        <v>7774</v>
      </c>
      <c r="AX98">
        <v>0.5</v>
      </c>
      <c r="AY98">
        <v>7.6</v>
      </c>
      <c r="AZ98">
        <v>25.4</v>
      </c>
      <c r="BB98">
        <v>42.766052289999998</v>
      </c>
      <c r="BC98">
        <v>-82.037678790000001</v>
      </c>
      <c r="BD98">
        <v>201.9</v>
      </c>
      <c r="BE98">
        <v>290</v>
      </c>
      <c r="BF98" t="s">
        <v>8087</v>
      </c>
      <c r="BG98">
        <v>15</v>
      </c>
      <c r="BH98">
        <v>986</v>
      </c>
      <c r="BI98">
        <v>5.6660000000000004</v>
      </c>
      <c r="BJ98">
        <v>-62.768999999999998</v>
      </c>
      <c r="BY98">
        <v>0.89</v>
      </c>
      <c r="BZ98">
        <v>14</v>
      </c>
    </row>
    <row r="99" spans="2:78" x14ac:dyDescent="0.35">
      <c r="B99">
        <v>2132.7179999999998</v>
      </c>
      <c r="C99" t="s">
        <v>6524</v>
      </c>
      <c r="D99" t="s">
        <v>3502</v>
      </c>
      <c r="E99">
        <v>0.25208333333333333</v>
      </c>
      <c r="G99">
        <v>0.5</v>
      </c>
      <c r="H99" t="s">
        <v>7295</v>
      </c>
      <c r="I99" t="s">
        <v>7303</v>
      </c>
      <c r="L99" s="20" t="s">
        <v>5672</v>
      </c>
      <c r="M99">
        <v>73.3</v>
      </c>
      <c r="N99">
        <v>65.400000000000006</v>
      </c>
      <c r="O99" t="s">
        <v>144</v>
      </c>
      <c r="P99" s="51">
        <v>2132.7179999999998</v>
      </c>
      <c r="R99" t="str">
        <f t="shared" si="10"/>
        <v>2132-0</v>
      </c>
      <c r="S99" s="70" t="b">
        <f t="shared" si="11"/>
        <v>0</v>
      </c>
      <c r="T99" t="str">
        <f t="shared" si="13"/>
        <v>2132-0.5</v>
      </c>
      <c r="U99">
        <v>2132.7240000000002</v>
      </c>
      <c r="V99">
        <v>0.5</v>
      </c>
      <c r="X99" t="str">
        <f t="shared" si="14"/>
        <v>2132-73</v>
      </c>
      <c r="Y99" t="s">
        <v>7778</v>
      </c>
      <c r="Z99" s="51">
        <v>677</v>
      </c>
      <c r="AA99">
        <v>2132.7240000000002</v>
      </c>
      <c r="AB99">
        <v>10</v>
      </c>
      <c r="AC99" t="s">
        <v>7775</v>
      </c>
      <c r="AD99" t="s">
        <v>7773</v>
      </c>
      <c r="AE99" t="s">
        <v>7772</v>
      </c>
      <c r="AF99">
        <v>0.5</v>
      </c>
      <c r="AG99">
        <v>1.38</v>
      </c>
      <c r="AH99">
        <v>73</v>
      </c>
      <c r="AI99">
        <v>65</v>
      </c>
      <c r="AJ99" t="s">
        <v>7350</v>
      </c>
      <c r="AM99" t="s">
        <v>7776</v>
      </c>
      <c r="AN99" t="s">
        <v>7774</v>
      </c>
      <c r="AO99" t="s">
        <v>7226</v>
      </c>
      <c r="AP99" t="s">
        <v>7528</v>
      </c>
      <c r="AQ99" t="s">
        <v>7528</v>
      </c>
      <c r="AR99">
        <v>5.56</v>
      </c>
      <c r="AS99" t="s">
        <v>7995</v>
      </c>
      <c r="AT99">
        <v>1.9</v>
      </c>
      <c r="AU99" t="s">
        <v>7774</v>
      </c>
      <c r="AW99" t="s">
        <v>7774</v>
      </c>
      <c r="AX99">
        <v>0.5</v>
      </c>
      <c r="AY99">
        <v>7.6</v>
      </c>
      <c r="AZ99">
        <v>25.4</v>
      </c>
      <c r="BB99">
        <v>42.765419049999998</v>
      </c>
      <c r="BC99">
        <v>-82.037703730000004</v>
      </c>
      <c r="BD99">
        <v>201.9</v>
      </c>
      <c r="BE99">
        <v>290</v>
      </c>
      <c r="BF99" t="s">
        <v>8087</v>
      </c>
      <c r="BG99">
        <v>15</v>
      </c>
      <c r="BH99">
        <v>986</v>
      </c>
      <c r="BI99">
        <v>3.0870000000000002</v>
      </c>
      <c r="BJ99">
        <v>258.01900000000001</v>
      </c>
    </row>
    <row r="100" spans="2:78" x14ac:dyDescent="0.35">
      <c r="B100">
        <v>2135.123</v>
      </c>
      <c r="C100" t="s">
        <v>6526</v>
      </c>
      <c r="D100" t="s">
        <v>3502</v>
      </c>
      <c r="E100">
        <v>0.26250000000000001</v>
      </c>
      <c r="G100">
        <v>0.6</v>
      </c>
      <c r="H100" t="s">
        <v>7295</v>
      </c>
      <c r="I100" t="s">
        <v>7303</v>
      </c>
      <c r="L100" s="20" t="s">
        <v>5672</v>
      </c>
      <c r="M100">
        <v>74.2</v>
      </c>
      <c r="N100">
        <v>57.2</v>
      </c>
      <c r="O100" t="s">
        <v>2905</v>
      </c>
      <c r="P100" s="51">
        <v>2135.123</v>
      </c>
      <c r="R100" t="str">
        <f t="shared" si="10"/>
        <v>2135-0</v>
      </c>
      <c r="S100" s="70" t="b">
        <f t="shared" si="11"/>
        <v>0</v>
      </c>
      <c r="T100" t="str">
        <f t="shared" si="13"/>
        <v>2135-0.6</v>
      </c>
      <c r="U100">
        <v>2135.1260000000002</v>
      </c>
      <c r="V100">
        <v>0.6</v>
      </c>
      <c r="X100" t="str">
        <f t="shared" si="14"/>
        <v>2135-74</v>
      </c>
      <c r="Y100" t="s">
        <v>7778</v>
      </c>
      <c r="Z100" s="51">
        <v>678</v>
      </c>
      <c r="AA100">
        <v>2135.1260000000002</v>
      </c>
      <c r="AB100">
        <v>10</v>
      </c>
      <c r="AC100" t="s">
        <v>7775</v>
      </c>
      <c r="AD100" t="s">
        <v>7773</v>
      </c>
      <c r="AE100" t="s">
        <v>7772</v>
      </c>
      <c r="AF100">
        <v>0.6</v>
      </c>
      <c r="AG100">
        <v>1.51</v>
      </c>
      <c r="AH100">
        <v>74</v>
      </c>
      <c r="AI100">
        <v>57</v>
      </c>
      <c r="AJ100" t="s">
        <v>7554</v>
      </c>
      <c r="AM100" t="s">
        <v>7776</v>
      </c>
      <c r="AN100" t="s">
        <v>7774</v>
      </c>
      <c r="AO100" t="s">
        <v>7226</v>
      </c>
      <c r="AP100" t="s">
        <v>7528</v>
      </c>
      <c r="AQ100" t="s">
        <v>7528</v>
      </c>
      <c r="AR100">
        <v>5.56</v>
      </c>
      <c r="AS100" t="s">
        <v>7995</v>
      </c>
      <c r="AT100">
        <v>1.8</v>
      </c>
      <c r="AU100" t="s">
        <v>7774</v>
      </c>
      <c r="AW100" t="s">
        <v>7774</v>
      </c>
      <c r="AX100">
        <v>0.5</v>
      </c>
      <c r="AY100">
        <v>7.6</v>
      </c>
      <c r="AZ100">
        <v>25.4</v>
      </c>
      <c r="BB100">
        <v>42.765397309999997</v>
      </c>
      <c r="BC100">
        <v>-82.0377048</v>
      </c>
      <c r="BD100">
        <v>201.8</v>
      </c>
      <c r="BE100">
        <v>290</v>
      </c>
      <c r="BF100" t="s">
        <v>8087</v>
      </c>
      <c r="BG100">
        <v>15</v>
      </c>
      <c r="BH100">
        <v>986</v>
      </c>
      <c r="BI100">
        <v>5.4889999999999999</v>
      </c>
      <c r="BJ100">
        <v>248.34200000000001</v>
      </c>
      <c r="BY100">
        <v>0.76</v>
      </c>
      <c r="BZ100">
        <v>12</v>
      </c>
    </row>
    <row r="101" spans="2:78" x14ac:dyDescent="0.35">
      <c r="B101">
        <v>2286.933</v>
      </c>
      <c r="C101" t="s">
        <v>6542</v>
      </c>
      <c r="D101" t="s">
        <v>3502</v>
      </c>
      <c r="E101">
        <v>0.5180555555555556</v>
      </c>
      <c r="G101">
        <v>0.6</v>
      </c>
      <c r="H101" t="s">
        <v>7295</v>
      </c>
      <c r="I101" t="s">
        <v>7303</v>
      </c>
      <c r="L101" s="20" t="s">
        <v>5672</v>
      </c>
      <c r="M101">
        <v>88.3</v>
      </c>
      <c r="N101">
        <v>54.3</v>
      </c>
      <c r="O101" t="e">
        <v>#NAME?</v>
      </c>
      <c r="P101" s="51">
        <v>2286.933</v>
      </c>
      <c r="R101" t="str">
        <f t="shared" si="10"/>
        <v>2286-0</v>
      </c>
      <c r="S101" s="70" t="b">
        <f t="shared" si="11"/>
        <v>0</v>
      </c>
      <c r="T101" t="str">
        <f t="shared" si="13"/>
        <v>2286-0.6</v>
      </c>
      <c r="U101">
        <v>2286.9349999999999</v>
      </c>
      <c r="V101">
        <v>0.6</v>
      </c>
      <c r="X101" t="str">
        <f t="shared" si="14"/>
        <v>2286-88</v>
      </c>
      <c r="Y101" t="s">
        <v>7778</v>
      </c>
      <c r="Z101" s="51">
        <v>703</v>
      </c>
      <c r="AA101">
        <v>2286.9349999999999</v>
      </c>
      <c r="AB101">
        <v>10</v>
      </c>
      <c r="AC101" t="s">
        <v>7775</v>
      </c>
      <c r="AD101" t="s">
        <v>7773</v>
      </c>
      <c r="AE101" t="s">
        <v>7772</v>
      </c>
      <c r="AF101">
        <v>0.6</v>
      </c>
      <c r="AG101">
        <v>1.59</v>
      </c>
      <c r="AH101">
        <v>88</v>
      </c>
      <c r="AI101">
        <v>54</v>
      </c>
      <c r="AJ101" t="s">
        <v>7595</v>
      </c>
      <c r="AM101" t="s">
        <v>7776</v>
      </c>
      <c r="AN101" t="s">
        <v>7774</v>
      </c>
      <c r="AO101" t="s">
        <v>7233</v>
      </c>
      <c r="AP101" t="s">
        <v>7429</v>
      </c>
      <c r="AQ101" t="s">
        <v>7429</v>
      </c>
      <c r="AR101">
        <v>5.56</v>
      </c>
      <c r="AS101" t="s">
        <v>7932</v>
      </c>
      <c r="AT101">
        <v>1.9</v>
      </c>
      <c r="AU101" t="s">
        <v>7774</v>
      </c>
      <c r="AW101" t="s">
        <v>7774</v>
      </c>
      <c r="AX101">
        <v>0.5</v>
      </c>
      <c r="AY101">
        <v>7.6</v>
      </c>
      <c r="AZ101">
        <v>25.4</v>
      </c>
      <c r="BB101">
        <v>42.764022910000001</v>
      </c>
      <c r="BC101">
        <v>-82.037765480000004</v>
      </c>
      <c r="BD101">
        <v>201.9</v>
      </c>
      <c r="BE101">
        <v>290</v>
      </c>
      <c r="BF101" t="s">
        <v>8087</v>
      </c>
      <c r="BG101">
        <v>15</v>
      </c>
      <c r="BH101">
        <v>986</v>
      </c>
      <c r="BI101">
        <v>4.8920000000000003</v>
      </c>
      <c r="BJ101">
        <v>44.555999999999997</v>
      </c>
      <c r="BY101">
        <v>0.86</v>
      </c>
      <c r="BZ101">
        <v>23</v>
      </c>
    </row>
    <row r="102" spans="2:78" x14ac:dyDescent="0.35">
      <c r="B102">
        <v>2563.7269999999999</v>
      </c>
      <c r="C102" t="s">
        <v>6596</v>
      </c>
      <c r="D102" t="s">
        <v>3502</v>
      </c>
      <c r="E102">
        <v>0.11388888888888889</v>
      </c>
      <c r="G102">
        <v>0.6</v>
      </c>
      <c r="H102" t="s">
        <v>7295</v>
      </c>
      <c r="I102" t="s">
        <v>7303</v>
      </c>
      <c r="K102" s="20" t="s">
        <v>4721</v>
      </c>
      <c r="L102" s="20" t="s">
        <v>5672</v>
      </c>
      <c r="M102">
        <v>63.2</v>
      </c>
      <c r="N102">
        <v>56.6</v>
      </c>
      <c r="O102" t="s">
        <v>144</v>
      </c>
      <c r="P102" s="51">
        <v>2563.7269999999999</v>
      </c>
      <c r="R102" t="str">
        <f t="shared" si="10"/>
        <v>2563-0</v>
      </c>
      <c r="S102" s="70" t="b">
        <f t="shared" si="11"/>
        <v>0</v>
      </c>
      <c r="T102" t="str">
        <f t="shared" si="13"/>
        <v>2563-0.6</v>
      </c>
      <c r="U102">
        <v>2563.7269999999999</v>
      </c>
      <c r="V102">
        <v>0.6</v>
      </c>
      <c r="X102" t="str">
        <f t="shared" si="14"/>
        <v>2563-63</v>
      </c>
      <c r="Y102" t="s">
        <v>7778</v>
      </c>
      <c r="Z102" s="51">
        <v>777</v>
      </c>
      <c r="AA102">
        <v>2563.7269999999999</v>
      </c>
      <c r="AB102">
        <v>10</v>
      </c>
      <c r="AC102" t="s">
        <v>7775</v>
      </c>
      <c r="AD102" t="s">
        <v>7773</v>
      </c>
      <c r="AE102" t="s">
        <v>7772</v>
      </c>
      <c r="AF102">
        <v>0.6</v>
      </c>
      <c r="AG102">
        <v>1.63</v>
      </c>
      <c r="AH102">
        <v>63</v>
      </c>
      <c r="AI102">
        <v>57</v>
      </c>
      <c r="AJ102" t="s">
        <v>7958</v>
      </c>
      <c r="AM102" t="s">
        <v>7776</v>
      </c>
      <c r="AN102" t="s">
        <v>7774</v>
      </c>
      <c r="AO102" t="s">
        <v>7242</v>
      </c>
      <c r="AP102" t="s">
        <v>7631</v>
      </c>
      <c r="AQ102" t="s">
        <v>7631</v>
      </c>
      <c r="AR102">
        <v>5.56</v>
      </c>
      <c r="AS102" t="s">
        <v>7991</v>
      </c>
      <c r="AT102">
        <v>1.8</v>
      </c>
      <c r="AU102" t="s">
        <v>7774</v>
      </c>
      <c r="AW102" t="s">
        <v>7774</v>
      </c>
      <c r="AX102">
        <v>0.5</v>
      </c>
      <c r="AY102">
        <v>7.6</v>
      </c>
      <c r="AZ102">
        <v>25.4</v>
      </c>
      <c r="BA102" t="s">
        <v>4721</v>
      </c>
      <c r="BB102">
        <v>42.7615932</v>
      </c>
      <c r="BC102">
        <v>-82.037637950000004</v>
      </c>
      <c r="BD102">
        <v>201.7</v>
      </c>
      <c r="BE102">
        <v>290</v>
      </c>
      <c r="BF102" t="s">
        <v>8087</v>
      </c>
      <c r="BG102">
        <v>15</v>
      </c>
      <c r="BH102">
        <v>986</v>
      </c>
      <c r="BI102">
        <v>7.0960000000000001</v>
      </c>
      <c r="BJ102">
        <v>-75.56</v>
      </c>
    </row>
    <row r="103" spans="2:78" x14ac:dyDescent="0.35">
      <c r="B103">
        <v>2564.7089999999998</v>
      </c>
      <c r="C103" t="s">
        <v>6598</v>
      </c>
      <c r="D103" t="s">
        <v>3502</v>
      </c>
      <c r="E103">
        <v>0.42430555555555555</v>
      </c>
      <c r="G103">
        <v>0.7</v>
      </c>
      <c r="H103" t="s">
        <v>7295</v>
      </c>
      <c r="I103" t="s">
        <v>7303</v>
      </c>
      <c r="K103" s="20" t="s">
        <v>4721</v>
      </c>
      <c r="L103" s="20" t="s">
        <v>5672</v>
      </c>
      <c r="M103">
        <v>114.1</v>
      </c>
      <c r="N103">
        <v>55.3</v>
      </c>
      <c r="O103" t="s">
        <v>144</v>
      </c>
      <c r="P103" s="51">
        <v>2564.7089999999998</v>
      </c>
      <c r="R103" t="str">
        <f t="shared" si="10"/>
        <v>2564-0</v>
      </c>
      <c r="S103" s="70" t="b">
        <f t="shared" si="11"/>
        <v>0</v>
      </c>
      <c r="T103" t="str">
        <f t="shared" si="13"/>
        <v>2564-0.7</v>
      </c>
      <c r="U103">
        <v>2564.7109999999998</v>
      </c>
      <c r="V103">
        <v>0.7</v>
      </c>
      <c r="X103" t="str">
        <f t="shared" si="14"/>
        <v>2564-114</v>
      </c>
      <c r="Y103" t="s">
        <v>7778</v>
      </c>
      <c r="Z103" s="51">
        <v>778</v>
      </c>
      <c r="AA103">
        <v>2564.7109999999998</v>
      </c>
      <c r="AB103">
        <v>10</v>
      </c>
      <c r="AC103" t="s">
        <v>7775</v>
      </c>
      <c r="AD103" t="s">
        <v>7773</v>
      </c>
      <c r="AE103" t="s">
        <v>7772</v>
      </c>
      <c r="AF103">
        <v>0.7</v>
      </c>
      <c r="AG103">
        <v>1.91</v>
      </c>
      <c r="AH103">
        <v>114</v>
      </c>
      <c r="AI103">
        <v>55</v>
      </c>
      <c r="AJ103" t="s">
        <v>7528</v>
      </c>
      <c r="AM103" t="s">
        <v>7776</v>
      </c>
      <c r="AN103" t="s">
        <v>7774</v>
      </c>
      <c r="AO103" t="s">
        <v>7242</v>
      </c>
      <c r="AP103" t="s">
        <v>7631</v>
      </c>
      <c r="AQ103" t="s">
        <v>7631</v>
      </c>
      <c r="AR103">
        <v>5.56</v>
      </c>
      <c r="AS103" t="s">
        <v>7991</v>
      </c>
      <c r="AT103">
        <v>1.8</v>
      </c>
      <c r="AU103" t="s">
        <v>7774</v>
      </c>
      <c r="AW103" t="s">
        <v>7774</v>
      </c>
      <c r="AX103">
        <v>0.5</v>
      </c>
      <c r="AY103">
        <v>7.6</v>
      </c>
      <c r="AZ103">
        <v>25.4</v>
      </c>
      <c r="BA103" t="s">
        <v>4721</v>
      </c>
      <c r="BB103">
        <v>42.761584509999999</v>
      </c>
      <c r="BC103">
        <v>-82.037638349999995</v>
      </c>
      <c r="BD103">
        <v>201.7</v>
      </c>
      <c r="BE103">
        <v>290</v>
      </c>
      <c r="BF103" t="s">
        <v>8087</v>
      </c>
      <c r="BG103">
        <v>15</v>
      </c>
      <c r="BH103">
        <v>986</v>
      </c>
      <c r="BI103">
        <v>8.0540000000000003</v>
      </c>
      <c r="BJ103">
        <v>-195.02699999999999</v>
      </c>
      <c r="BY103">
        <v>0.72</v>
      </c>
      <c r="BZ103">
        <v>6</v>
      </c>
    </row>
    <row r="104" spans="2:78" x14ac:dyDescent="0.35">
      <c r="B104">
        <v>3354.674</v>
      </c>
      <c r="C104" t="s">
        <v>6962</v>
      </c>
      <c r="D104" t="s">
        <v>3502</v>
      </c>
      <c r="E104">
        <v>0.44930555555555557</v>
      </c>
      <c r="G104">
        <v>0.5</v>
      </c>
      <c r="H104" t="s">
        <v>7295</v>
      </c>
      <c r="I104" t="s">
        <v>7303</v>
      </c>
      <c r="L104" s="20" t="s">
        <v>5672</v>
      </c>
      <c r="M104">
        <v>127.2</v>
      </c>
      <c r="N104">
        <v>58.5</v>
      </c>
      <c r="O104" t="s">
        <v>144</v>
      </c>
      <c r="P104" s="51">
        <v>3354.674</v>
      </c>
      <c r="R104" t="str">
        <f t="shared" si="10"/>
        <v>3354-0</v>
      </c>
      <c r="S104" s="70" t="b">
        <f t="shared" si="11"/>
        <v>0</v>
      </c>
      <c r="T104" t="str">
        <f t="shared" si="13"/>
        <v>3354-0.5</v>
      </c>
      <c r="U104">
        <v>3354.672</v>
      </c>
      <c r="V104">
        <v>0.5</v>
      </c>
      <c r="Y104" t="s">
        <v>7778</v>
      </c>
      <c r="Z104" s="51">
        <v>1039</v>
      </c>
      <c r="AA104">
        <v>3354.672</v>
      </c>
      <c r="AB104">
        <v>10</v>
      </c>
      <c r="AC104" t="s">
        <v>7775</v>
      </c>
      <c r="AD104" t="s">
        <v>7773</v>
      </c>
      <c r="AE104" t="s">
        <v>7772</v>
      </c>
      <c r="AF104">
        <v>0.5</v>
      </c>
      <c r="AG104">
        <v>1.27</v>
      </c>
      <c r="AH104">
        <v>127</v>
      </c>
      <c r="AI104">
        <v>59</v>
      </c>
      <c r="AJ104" t="s">
        <v>7427</v>
      </c>
      <c r="AM104" t="s">
        <v>7776</v>
      </c>
      <c r="AN104" t="s">
        <v>7774</v>
      </c>
      <c r="AO104" t="s">
        <v>7273</v>
      </c>
      <c r="AP104" t="s">
        <v>7593</v>
      </c>
      <c r="AQ104" t="s">
        <v>7593</v>
      </c>
      <c r="AR104">
        <v>5.56</v>
      </c>
      <c r="AS104" t="s">
        <v>7970</v>
      </c>
      <c r="AT104">
        <v>1.9</v>
      </c>
      <c r="AU104" t="s">
        <v>7774</v>
      </c>
      <c r="AW104" t="s">
        <v>7774</v>
      </c>
      <c r="AX104">
        <v>0.5</v>
      </c>
      <c r="AY104">
        <v>7.6</v>
      </c>
      <c r="AZ104">
        <v>25.4</v>
      </c>
      <c r="BB104">
        <v>42.757380730000001</v>
      </c>
      <c r="BC104">
        <v>-82.033659360000001</v>
      </c>
      <c r="BD104">
        <v>202.5</v>
      </c>
      <c r="BE104">
        <v>290</v>
      </c>
      <c r="BF104" t="s">
        <v>8087</v>
      </c>
      <c r="BG104">
        <v>15</v>
      </c>
      <c r="BH104">
        <v>986</v>
      </c>
      <c r="BI104">
        <v>5.6079999999999997</v>
      </c>
      <c r="BJ104">
        <v>-164.971</v>
      </c>
      <c r="BY104">
        <v>0.56000000000000005</v>
      </c>
      <c r="BZ104">
        <v>7</v>
      </c>
    </row>
    <row r="105" spans="2:78" hidden="1" x14ac:dyDescent="0.35">
      <c r="B105">
        <v>10.792</v>
      </c>
      <c r="C105" t="s">
        <v>3291</v>
      </c>
      <c r="D105" t="s">
        <v>3290</v>
      </c>
      <c r="E105">
        <v>0.28541666666666665</v>
      </c>
      <c r="F105">
        <v>13.4</v>
      </c>
      <c r="G105">
        <v>5</v>
      </c>
      <c r="H105" t="s">
        <v>7295</v>
      </c>
      <c r="I105" t="s">
        <v>7296</v>
      </c>
      <c r="L105" s="20" t="s">
        <v>5677</v>
      </c>
      <c r="M105">
        <v>8.6</v>
      </c>
      <c r="N105">
        <v>15</v>
      </c>
      <c r="O105" t="s">
        <v>144</v>
      </c>
      <c r="P105" s="51">
        <v>10.792</v>
      </c>
      <c r="Q105" s="51">
        <v>13.4</v>
      </c>
      <c r="R105" t="str">
        <f t="shared" si="10"/>
        <v>10-13</v>
      </c>
      <c r="S105" s="70" t="b">
        <f t="shared" si="11"/>
        <v>1</v>
      </c>
      <c r="T105" t="str">
        <f t="shared" si="13"/>
        <v>10-13</v>
      </c>
      <c r="U105">
        <v>10.791</v>
      </c>
      <c r="V105">
        <v>13</v>
      </c>
      <c r="X105" t="str">
        <f t="shared" ref="X105:X145" si="15">INT(AA105)&amp;"-"&amp;AH105</f>
        <v>10-13</v>
      </c>
      <c r="Y105" t="s">
        <v>7778</v>
      </c>
      <c r="Z105" s="51">
        <v>28</v>
      </c>
      <c r="AA105">
        <v>10.791</v>
      </c>
      <c r="AB105">
        <v>10</v>
      </c>
      <c r="AC105" t="s">
        <v>7782</v>
      </c>
      <c r="AD105" t="s">
        <v>7773</v>
      </c>
      <c r="AE105" t="s">
        <v>5753</v>
      </c>
      <c r="AF105">
        <v>13</v>
      </c>
      <c r="AG105">
        <v>0.75</v>
      </c>
      <c r="AH105">
        <v>13</v>
      </c>
      <c r="AI105">
        <v>10</v>
      </c>
      <c r="AJ105" t="s">
        <v>7567</v>
      </c>
      <c r="AM105" t="s">
        <v>7784</v>
      </c>
      <c r="AN105" t="s">
        <v>7774</v>
      </c>
      <c r="AO105" t="s">
        <v>7163</v>
      </c>
      <c r="AP105" t="s">
        <v>7330</v>
      </c>
      <c r="AQ105" t="s">
        <v>7330</v>
      </c>
      <c r="AR105">
        <v>5.56</v>
      </c>
      <c r="AS105" t="s">
        <v>7785</v>
      </c>
      <c r="AT105">
        <v>0.7</v>
      </c>
      <c r="AU105" t="s">
        <v>7774</v>
      </c>
      <c r="AV105" t="s">
        <v>7783</v>
      </c>
      <c r="AW105" t="s">
        <v>7774</v>
      </c>
      <c r="BA105" t="s">
        <v>5678</v>
      </c>
      <c r="BB105">
        <v>42.784546849999998</v>
      </c>
      <c r="BC105">
        <v>-82.037179120000005</v>
      </c>
      <c r="BD105">
        <v>202.4</v>
      </c>
      <c r="BE105">
        <v>290</v>
      </c>
      <c r="BF105" t="s">
        <v>8087</v>
      </c>
      <c r="BG105">
        <v>15</v>
      </c>
      <c r="BH105">
        <v>986</v>
      </c>
      <c r="BI105">
        <v>0.38600000000000001</v>
      </c>
      <c r="BJ105">
        <v>-383.238</v>
      </c>
      <c r="BK105">
        <v>2110</v>
      </c>
      <c r="BL105">
        <v>2111</v>
      </c>
      <c r="BO105">
        <v>1.23</v>
      </c>
      <c r="BP105">
        <v>1.23</v>
      </c>
      <c r="BR105">
        <v>2.14</v>
      </c>
      <c r="BS105">
        <v>2.14</v>
      </c>
      <c r="BY105">
        <v>0.75</v>
      </c>
      <c r="BZ105">
        <v>13</v>
      </c>
    </row>
    <row r="106" spans="2:78" hidden="1" x14ac:dyDescent="0.35">
      <c r="B106">
        <v>11.741</v>
      </c>
      <c r="C106" t="s">
        <v>3295</v>
      </c>
      <c r="D106" t="s">
        <v>3290</v>
      </c>
      <c r="E106">
        <v>0.19791666666666666</v>
      </c>
      <c r="F106">
        <v>13.5</v>
      </c>
      <c r="G106">
        <v>5</v>
      </c>
      <c r="H106" t="s">
        <v>7295</v>
      </c>
      <c r="I106" t="s">
        <v>7296</v>
      </c>
      <c r="L106" s="20" t="s">
        <v>5677</v>
      </c>
      <c r="M106">
        <v>8.3000000000000007</v>
      </c>
      <c r="N106">
        <v>15</v>
      </c>
      <c r="O106" t="s">
        <v>144</v>
      </c>
      <c r="P106" s="51">
        <v>11.741</v>
      </c>
      <c r="Q106" s="51">
        <v>13.5</v>
      </c>
      <c r="R106" t="str">
        <f t="shared" si="10"/>
        <v>11-14</v>
      </c>
      <c r="S106" s="70" t="b">
        <f t="shared" si="11"/>
        <v>1</v>
      </c>
      <c r="T106" t="str">
        <f t="shared" si="13"/>
        <v>11-14</v>
      </c>
      <c r="U106">
        <v>11.739000000000001</v>
      </c>
      <c r="V106">
        <v>14</v>
      </c>
      <c r="X106" t="str">
        <f t="shared" si="15"/>
        <v>11-8</v>
      </c>
      <c r="Y106" t="s">
        <v>7778</v>
      </c>
      <c r="Z106" s="51">
        <v>29</v>
      </c>
      <c r="AA106">
        <v>11.739000000000001</v>
      </c>
      <c r="AB106">
        <v>10</v>
      </c>
      <c r="AC106" t="s">
        <v>7782</v>
      </c>
      <c r="AD106" t="s">
        <v>7773</v>
      </c>
      <c r="AE106" t="s">
        <v>5753</v>
      </c>
      <c r="AF106">
        <v>14</v>
      </c>
      <c r="AG106">
        <v>0.75</v>
      </c>
      <c r="AH106">
        <v>8</v>
      </c>
      <c r="AI106">
        <v>10</v>
      </c>
      <c r="AJ106" t="s">
        <v>7659</v>
      </c>
      <c r="AM106" t="s">
        <v>7784</v>
      </c>
      <c r="AN106" t="s">
        <v>7774</v>
      </c>
      <c r="AO106" t="s">
        <v>7163</v>
      </c>
      <c r="AP106" t="s">
        <v>7330</v>
      </c>
      <c r="AQ106" t="s">
        <v>7330</v>
      </c>
      <c r="AR106">
        <v>5.56</v>
      </c>
      <c r="AS106" t="s">
        <v>7785</v>
      </c>
      <c r="AT106">
        <v>0.7</v>
      </c>
      <c r="AU106" t="s">
        <v>7774</v>
      </c>
      <c r="AV106" t="s">
        <v>7786</v>
      </c>
      <c r="AW106" t="s">
        <v>7774</v>
      </c>
      <c r="AX106">
        <v>10</v>
      </c>
      <c r="AY106">
        <v>10</v>
      </c>
      <c r="AZ106">
        <v>15</v>
      </c>
      <c r="BA106" t="s">
        <v>5683</v>
      </c>
      <c r="BB106">
        <v>42.784538269999999</v>
      </c>
      <c r="BC106">
        <v>-82.037179309999999</v>
      </c>
      <c r="BD106">
        <v>202.4</v>
      </c>
      <c r="BE106">
        <v>290</v>
      </c>
      <c r="BF106" t="s">
        <v>8087</v>
      </c>
      <c r="BG106">
        <v>15</v>
      </c>
      <c r="BH106">
        <v>986</v>
      </c>
      <c r="BI106">
        <v>1.335</v>
      </c>
      <c r="BJ106">
        <v>-234.143</v>
      </c>
      <c r="BK106">
        <v>2116</v>
      </c>
      <c r="BL106">
        <v>2116</v>
      </c>
      <c r="BO106">
        <v>1.24</v>
      </c>
      <c r="BP106">
        <v>1.24</v>
      </c>
      <c r="BR106">
        <v>2.15</v>
      </c>
      <c r="BS106">
        <v>2.15</v>
      </c>
      <c r="BY106">
        <v>0.75</v>
      </c>
      <c r="BZ106">
        <v>8</v>
      </c>
    </row>
    <row r="107" spans="2:78" hidden="1" x14ac:dyDescent="0.35">
      <c r="B107">
        <v>11.907</v>
      </c>
      <c r="C107" t="s">
        <v>3299</v>
      </c>
      <c r="D107" t="s">
        <v>3290</v>
      </c>
      <c r="E107">
        <v>0.26250000000000001</v>
      </c>
      <c r="F107">
        <v>12.4</v>
      </c>
      <c r="G107">
        <v>5</v>
      </c>
      <c r="H107" t="s">
        <v>7295</v>
      </c>
      <c r="I107" t="s">
        <v>7296</v>
      </c>
      <c r="L107" s="20" t="s">
        <v>5677</v>
      </c>
      <c r="M107">
        <v>15</v>
      </c>
      <c r="N107">
        <v>15</v>
      </c>
      <c r="O107" t="s">
        <v>144</v>
      </c>
      <c r="P107" s="51">
        <v>11.907</v>
      </c>
      <c r="Q107" s="51">
        <v>12.4</v>
      </c>
      <c r="R107" t="str">
        <f t="shared" si="10"/>
        <v>11-12</v>
      </c>
      <c r="S107" s="70" t="b">
        <f t="shared" si="11"/>
        <v>1</v>
      </c>
      <c r="T107" t="str">
        <f t="shared" si="13"/>
        <v>11-12</v>
      </c>
      <c r="U107">
        <v>11.907999999999999</v>
      </c>
      <c r="V107">
        <v>12</v>
      </c>
      <c r="X107" t="str">
        <f t="shared" si="15"/>
        <v>11-10</v>
      </c>
      <c r="Y107" t="s">
        <v>7778</v>
      </c>
      <c r="Z107" s="51">
        <v>30</v>
      </c>
      <c r="AA107">
        <v>11.907999999999999</v>
      </c>
      <c r="AB107">
        <v>10</v>
      </c>
      <c r="AC107" t="s">
        <v>7782</v>
      </c>
      <c r="AD107" t="s">
        <v>7773</v>
      </c>
      <c r="AE107" t="s">
        <v>5753</v>
      </c>
      <c r="AF107">
        <v>12</v>
      </c>
      <c r="AG107">
        <v>0.69</v>
      </c>
      <c r="AH107">
        <v>10</v>
      </c>
      <c r="AI107">
        <v>14</v>
      </c>
      <c r="AJ107" t="s">
        <v>7787</v>
      </c>
      <c r="AM107" t="s">
        <v>7784</v>
      </c>
      <c r="AN107" t="s">
        <v>7774</v>
      </c>
      <c r="AO107" t="s">
        <v>7163</v>
      </c>
      <c r="AP107" t="s">
        <v>7330</v>
      </c>
      <c r="AQ107" t="s">
        <v>7330</v>
      </c>
      <c r="AR107">
        <v>5.56</v>
      </c>
      <c r="AS107" t="s">
        <v>7785</v>
      </c>
      <c r="AT107">
        <v>0.7</v>
      </c>
      <c r="AU107" t="s">
        <v>7774</v>
      </c>
      <c r="AV107" t="s">
        <v>7788</v>
      </c>
      <c r="AW107" t="s">
        <v>7774</v>
      </c>
      <c r="AX107">
        <v>10</v>
      </c>
      <c r="AY107">
        <v>10</v>
      </c>
      <c r="AZ107">
        <v>12</v>
      </c>
      <c r="BA107" t="s">
        <v>5683</v>
      </c>
      <c r="BB107">
        <v>42.784536750000001</v>
      </c>
      <c r="BC107">
        <v>-82.037179350000002</v>
      </c>
      <c r="BD107">
        <v>202.4</v>
      </c>
      <c r="BE107">
        <v>290</v>
      </c>
      <c r="BF107" t="s">
        <v>8087</v>
      </c>
      <c r="BG107">
        <v>15</v>
      </c>
      <c r="BH107">
        <v>986</v>
      </c>
      <c r="BI107">
        <v>1.5029999999999999</v>
      </c>
      <c r="BJ107">
        <v>-339.54599999999999</v>
      </c>
      <c r="BK107">
        <v>2113</v>
      </c>
      <c r="BL107">
        <v>2114</v>
      </c>
      <c r="BO107">
        <v>1.23</v>
      </c>
      <c r="BP107">
        <v>1.23</v>
      </c>
      <c r="BR107">
        <v>2.14</v>
      </c>
      <c r="BS107">
        <v>2.14</v>
      </c>
      <c r="BY107">
        <v>0.69</v>
      </c>
      <c r="BZ107">
        <v>10</v>
      </c>
    </row>
    <row r="108" spans="2:78" hidden="1" x14ac:dyDescent="0.35">
      <c r="B108">
        <v>12.291</v>
      </c>
      <c r="C108" t="s">
        <v>3302</v>
      </c>
      <c r="D108" t="s">
        <v>3290</v>
      </c>
      <c r="E108">
        <v>0.29583333333333334</v>
      </c>
      <c r="F108">
        <v>13.6</v>
      </c>
      <c r="G108">
        <v>5</v>
      </c>
      <c r="H108" t="s">
        <v>7295</v>
      </c>
      <c r="I108" t="s">
        <v>7296</v>
      </c>
      <c r="L108" s="20" t="s">
        <v>5677</v>
      </c>
      <c r="M108">
        <v>8</v>
      </c>
      <c r="N108">
        <v>15</v>
      </c>
      <c r="O108" t="s">
        <v>144</v>
      </c>
      <c r="P108" s="51">
        <v>12.291</v>
      </c>
      <c r="Q108" s="51">
        <v>13.6</v>
      </c>
      <c r="R108" t="str">
        <f t="shared" si="10"/>
        <v>12-14</v>
      </c>
      <c r="S108" s="70" t="b">
        <f t="shared" si="11"/>
        <v>1</v>
      </c>
      <c r="T108" t="str">
        <f t="shared" si="13"/>
        <v>12-14</v>
      </c>
      <c r="U108">
        <v>12.29</v>
      </c>
      <c r="V108">
        <v>14</v>
      </c>
      <c r="X108" t="str">
        <f t="shared" si="15"/>
        <v>12-8</v>
      </c>
      <c r="Y108" t="s">
        <v>7778</v>
      </c>
      <c r="Z108" s="51">
        <v>31</v>
      </c>
      <c r="AA108">
        <v>12.29</v>
      </c>
      <c r="AB108">
        <v>10</v>
      </c>
      <c r="AC108" t="s">
        <v>7782</v>
      </c>
      <c r="AD108" t="s">
        <v>7773</v>
      </c>
      <c r="AE108" t="s">
        <v>5753</v>
      </c>
      <c r="AF108">
        <v>14</v>
      </c>
      <c r="AG108">
        <v>0.76</v>
      </c>
      <c r="AH108">
        <v>8</v>
      </c>
      <c r="AI108">
        <v>9</v>
      </c>
      <c r="AJ108" t="s">
        <v>7587</v>
      </c>
      <c r="AM108" t="s">
        <v>7784</v>
      </c>
      <c r="AN108" t="s">
        <v>7774</v>
      </c>
      <c r="AO108" t="s">
        <v>7163</v>
      </c>
      <c r="AP108" t="s">
        <v>7330</v>
      </c>
      <c r="AQ108" t="s">
        <v>7330</v>
      </c>
      <c r="AR108">
        <v>5.56</v>
      </c>
      <c r="AS108" t="s">
        <v>7785</v>
      </c>
      <c r="AT108">
        <v>0.7</v>
      </c>
      <c r="AU108" t="s">
        <v>7774</v>
      </c>
      <c r="AV108" t="s">
        <v>7789</v>
      </c>
      <c r="AW108" t="s">
        <v>7774</v>
      </c>
      <c r="BA108" t="s">
        <v>5678</v>
      </c>
      <c r="BB108">
        <v>42.784533279999998</v>
      </c>
      <c r="BC108">
        <v>-82.037179420000001</v>
      </c>
      <c r="BD108">
        <v>202.4</v>
      </c>
      <c r="BE108">
        <v>290</v>
      </c>
      <c r="BF108" t="s">
        <v>8087</v>
      </c>
      <c r="BG108">
        <v>15</v>
      </c>
      <c r="BH108">
        <v>986</v>
      </c>
      <c r="BI108">
        <v>1.887</v>
      </c>
      <c r="BJ108">
        <v>-391.54599999999999</v>
      </c>
      <c r="BK108">
        <v>2115</v>
      </c>
      <c r="BL108">
        <v>2116</v>
      </c>
      <c r="BO108">
        <v>1.24</v>
      </c>
      <c r="BP108">
        <v>1.24</v>
      </c>
      <c r="BR108">
        <v>2.15</v>
      </c>
      <c r="BS108">
        <v>2.14</v>
      </c>
      <c r="BY108">
        <v>0.76</v>
      </c>
      <c r="BZ108">
        <v>8</v>
      </c>
    </row>
    <row r="109" spans="2:78" hidden="1" x14ac:dyDescent="0.35">
      <c r="B109">
        <v>12.294</v>
      </c>
      <c r="C109" t="s">
        <v>3304</v>
      </c>
      <c r="D109" t="s">
        <v>3290</v>
      </c>
      <c r="E109">
        <v>0.21875</v>
      </c>
      <c r="F109">
        <v>12</v>
      </c>
      <c r="G109">
        <v>5</v>
      </c>
      <c r="H109" t="s">
        <v>7295</v>
      </c>
      <c r="I109" t="s">
        <v>7296</v>
      </c>
      <c r="L109" s="20" t="s">
        <v>5677</v>
      </c>
      <c r="M109">
        <v>8</v>
      </c>
      <c r="N109">
        <v>15</v>
      </c>
      <c r="O109" t="s">
        <v>144</v>
      </c>
      <c r="P109" s="51">
        <v>12.294</v>
      </c>
      <c r="Q109" s="51">
        <v>12</v>
      </c>
      <c r="R109" t="str">
        <f t="shared" si="10"/>
        <v>12-12</v>
      </c>
      <c r="S109" s="70" t="b">
        <f t="shared" si="11"/>
        <v>1</v>
      </c>
      <c r="T109" t="str">
        <f t="shared" si="13"/>
        <v>12-12</v>
      </c>
      <c r="U109">
        <v>12.292999999999999</v>
      </c>
      <c r="V109">
        <v>12</v>
      </c>
      <c r="X109" t="str">
        <f t="shared" si="15"/>
        <v>12-9</v>
      </c>
      <c r="Y109" t="s">
        <v>7778</v>
      </c>
      <c r="Z109" s="51">
        <v>32</v>
      </c>
      <c r="AA109">
        <v>12.292999999999999</v>
      </c>
      <c r="AB109">
        <v>10</v>
      </c>
      <c r="AC109" t="s">
        <v>7782</v>
      </c>
      <c r="AD109" t="s">
        <v>7773</v>
      </c>
      <c r="AE109" t="s">
        <v>5753</v>
      </c>
      <c r="AF109">
        <v>12</v>
      </c>
      <c r="AG109">
        <v>0.67</v>
      </c>
      <c r="AH109">
        <v>9</v>
      </c>
      <c r="AI109">
        <v>7</v>
      </c>
      <c r="AJ109" t="s">
        <v>7790</v>
      </c>
      <c r="AM109" t="s">
        <v>7784</v>
      </c>
      <c r="AN109" t="s">
        <v>7774</v>
      </c>
      <c r="AO109" t="s">
        <v>7163</v>
      </c>
      <c r="AP109" t="s">
        <v>7330</v>
      </c>
      <c r="AQ109" t="s">
        <v>7330</v>
      </c>
      <c r="AR109">
        <v>5.56</v>
      </c>
      <c r="AS109" t="s">
        <v>7785</v>
      </c>
      <c r="AT109">
        <v>0.7</v>
      </c>
      <c r="AU109" t="s">
        <v>7774</v>
      </c>
      <c r="AV109" t="s">
        <v>7789</v>
      </c>
      <c r="AW109" t="s">
        <v>7774</v>
      </c>
      <c r="BA109" t="s">
        <v>5678</v>
      </c>
      <c r="BB109">
        <v>42.784533269999997</v>
      </c>
      <c r="BC109">
        <v>-82.037179420000001</v>
      </c>
      <c r="BD109">
        <v>202.4</v>
      </c>
      <c r="BE109">
        <v>290</v>
      </c>
      <c r="BF109" t="s">
        <v>8087</v>
      </c>
      <c r="BG109">
        <v>15</v>
      </c>
      <c r="BH109">
        <v>986</v>
      </c>
      <c r="BI109">
        <v>1.889</v>
      </c>
      <c r="BJ109">
        <v>-261.33600000000001</v>
      </c>
      <c r="BK109">
        <v>2115</v>
      </c>
      <c r="BL109">
        <v>2116</v>
      </c>
      <c r="BO109">
        <v>1.24</v>
      </c>
      <c r="BP109">
        <v>1.24</v>
      </c>
      <c r="BR109">
        <v>2.15</v>
      </c>
      <c r="BS109">
        <v>2.14</v>
      </c>
      <c r="BY109">
        <v>0.67</v>
      </c>
      <c r="BZ109">
        <v>9</v>
      </c>
    </row>
    <row r="110" spans="2:78" hidden="1" x14ac:dyDescent="0.35">
      <c r="B110">
        <v>12.339</v>
      </c>
      <c r="C110" t="s">
        <v>3305</v>
      </c>
      <c r="D110" t="s">
        <v>3290</v>
      </c>
      <c r="E110">
        <v>0.28819444444444442</v>
      </c>
      <c r="F110">
        <v>12.5</v>
      </c>
      <c r="G110">
        <v>5</v>
      </c>
      <c r="H110" t="s">
        <v>7295</v>
      </c>
      <c r="I110" t="s">
        <v>7296</v>
      </c>
      <c r="L110" s="20" t="s">
        <v>5677</v>
      </c>
      <c r="M110">
        <v>9.9</v>
      </c>
      <c r="N110">
        <v>15</v>
      </c>
      <c r="O110" t="s">
        <v>144</v>
      </c>
      <c r="P110" s="51">
        <v>12.339</v>
      </c>
      <c r="Q110" s="51">
        <v>12.5</v>
      </c>
      <c r="R110" t="str">
        <f t="shared" si="10"/>
        <v>12-13</v>
      </c>
      <c r="S110" s="70" t="b">
        <f t="shared" si="11"/>
        <v>0</v>
      </c>
      <c r="T110" t="str">
        <f t="shared" si="13"/>
        <v>12-12</v>
      </c>
      <c r="U110">
        <v>12.337</v>
      </c>
      <c r="V110">
        <v>12</v>
      </c>
      <c r="X110" t="str">
        <f t="shared" si="15"/>
        <v>12-7</v>
      </c>
      <c r="Y110" t="s">
        <v>7778</v>
      </c>
      <c r="Z110" s="51">
        <v>33</v>
      </c>
      <c r="AA110">
        <v>12.337</v>
      </c>
      <c r="AB110">
        <v>10</v>
      </c>
      <c r="AC110" t="s">
        <v>7782</v>
      </c>
      <c r="AD110" t="s">
        <v>7773</v>
      </c>
      <c r="AE110" t="s">
        <v>5753</v>
      </c>
      <c r="AF110">
        <v>12</v>
      </c>
      <c r="AG110">
        <v>0.69</v>
      </c>
      <c r="AH110">
        <v>7</v>
      </c>
      <c r="AI110">
        <v>8</v>
      </c>
      <c r="AJ110" t="s">
        <v>7567</v>
      </c>
      <c r="AM110" t="s">
        <v>7784</v>
      </c>
      <c r="AN110" t="s">
        <v>7774</v>
      </c>
      <c r="AO110" t="s">
        <v>7163</v>
      </c>
      <c r="AP110" t="s">
        <v>7330</v>
      </c>
      <c r="AQ110" t="s">
        <v>7330</v>
      </c>
      <c r="AR110">
        <v>5.56</v>
      </c>
      <c r="AS110" t="s">
        <v>7785</v>
      </c>
      <c r="AT110">
        <v>0.7</v>
      </c>
      <c r="AU110" t="s">
        <v>7774</v>
      </c>
      <c r="AV110" t="s">
        <v>7789</v>
      </c>
      <c r="AW110" t="s">
        <v>7774</v>
      </c>
      <c r="BA110" t="s">
        <v>5678</v>
      </c>
      <c r="BB110">
        <v>42.784532859999999</v>
      </c>
      <c r="BC110">
        <v>-82.037179429999995</v>
      </c>
      <c r="BD110">
        <v>202.4</v>
      </c>
      <c r="BE110">
        <v>290</v>
      </c>
      <c r="BF110" t="s">
        <v>8087</v>
      </c>
      <c r="BG110">
        <v>15</v>
      </c>
      <c r="BH110">
        <v>986</v>
      </c>
      <c r="BI110">
        <v>1.9339999999999999</v>
      </c>
      <c r="BJ110">
        <v>-385.24299999999999</v>
      </c>
      <c r="BK110">
        <v>2117</v>
      </c>
      <c r="BL110">
        <v>2117</v>
      </c>
      <c r="BO110">
        <v>1.24</v>
      </c>
      <c r="BP110">
        <v>1.24</v>
      </c>
      <c r="BR110">
        <v>2.15</v>
      </c>
      <c r="BS110">
        <v>2.15</v>
      </c>
      <c r="BY110">
        <v>0.69</v>
      </c>
      <c r="BZ110">
        <v>7</v>
      </c>
    </row>
    <row r="111" spans="2:78" hidden="1" x14ac:dyDescent="0.35">
      <c r="B111">
        <v>12.691000000000001</v>
      </c>
      <c r="C111" t="s">
        <v>3306</v>
      </c>
      <c r="D111" t="s">
        <v>3290</v>
      </c>
      <c r="E111">
        <v>0.29097222222222224</v>
      </c>
      <c r="F111">
        <v>12.4</v>
      </c>
      <c r="G111">
        <v>5</v>
      </c>
      <c r="H111" t="s">
        <v>7295</v>
      </c>
      <c r="I111" t="s">
        <v>7296</v>
      </c>
      <c r="L111" s="20" t="s">
        <v>5677</v>
      </c>
      <c r="M111">
        <v>10.4</v>
      </c>
      <c r="N111">
        <v>15</v>
      </c>
      <c r="O111" t="s">
        <v>144</v>
      </c>
      <c r="P111" s="51">
        <v>12.691000000000001</v>
      </c>
      <c r="Q111" s="51">
        <v>12.4</v>
      </c>
      <c r="R111" t="str">
        <f t="shared" si="10"/>
        <v>12-12</v>
      </c>
      <c r="S111" s="70" t="b">
        <f t="shared" si="11"/>
        <v>1</v>
      </c>
      <c r="T111" t="str">
        <f t="shared" si="13"/>
        <v>12-12</v>
      </c>
      <c r="U111">
        <v>12.69</v>
      </c>
      <c r="V111">
        <v>12</v>
      </c>
      <c r="X111" t="str">
        <f t="shared" si="15"/>
        <v>12-9</v>
      </c>
      <c r="Y111" t="s">
        <v>7778</v>
      </c>
      <c r="Z111" s="51">
        <v>34</v>
      </c>
      <c r="AA111">
        <v>12.69</v>
      </c>
      <c r="AB111">
        <v>10</v>
      </c>
      <c r="AC111" t="s">
        <v>7782</v>
      </c>
      <c r="AD111" t="s">
        <v>7773</v>
      </c>
      <c r="AE111" t="s">
        <v>5753</v>
      </c>
      <c r="AF111">
        <v>12</v>
      </c>
      <c r="AG111">
        <v>0.69</v>
      </c>
      <c r="AH111">
        <v>9</v>
      </c>
      <c r="AI111">
        <v>9</v>
      </c>
      <c r="AJ111" t="s">
        <v>7358</v>
      </c>
      <c r="AM111" t="s">
        <v>7784</v>
      </c>
      <c r="AN111" t="s">
        <v>7774</v>
      </c>
      <c r="AO111" t="s">
        <v>7163</v>
      </c>
      <c r="AP111" t="s">
        <v>7330</v>
      </c>
      <c r="AQ111" t="s">
        <v>7330</v>
      </c>
      <c r="AR111">
        <v>5.56</v>
      </c>
      <c r="AS111" t="s">
        <v>7785</v>
      </c>
      <c r="AT111">
        <v>0.7</v>
      </c>
      <c r="AU111" t="s">
        <v>7774</v>
      </c>
      <c r="AV111" t="s">
        <v>7789</v>
      </c>
      <c r="AW111" t="s">
        <v>7774</v>
      </c>
      <c r="BA111" t="s">
        <v>5678</v>
      </c>
      <c r="BB111">
        <v>42.784529669999998</v>
      </c>
      <c r="BC111">
        <v>-82.037179499999993</v>
      </c>
      <c r="BD111">
        <v>202.4</v>
      </c>
      <c r="BE111">
        <v>290</v>
      </c>
      <c r="BF111" t="s">
        <v>8087</v>
      </c>
      <c r="BG111">
        <v>15</v>
      </c>
      <c r="BH111">
        <v>986</v>
      </c>
      <c r="BI111">
        <v>2.286</v>
      </c>
      <c r="BJ111">
        <v>-389.69</v>
      </c>
      <c r="BK111">
        <v>2115</v>
      </c>
      <c r="BL111">
        <v>2116</v>
      </c>
      <c r="BO111">
        <v>1.24</v>
      </c>
      <c r="BP111">
        <v>1.23</v>
      </c>
      <c r="BR111">
        <v>2.15</v>
      </c>
      <c r="BS111">
        <v>2.14</v>
      </c>
      <c r="BY111">
        <v>0.69</v>
      </c>
      <c r="BZ111">
        <v>9</v>
      </c>
    </row>
    <row r="112" spans="2:78" hidden="1" x14ac:dyDescent="0.35">
      <c r="B112">
        <v>12.771000000000001</v>
      </c>
      <c r="C112" t="s">
        <v>3307</v>
      </c>
      <c r="D112" t="s">
        <v>3290</v>
      </c>
      <c r="E112">
        <v>0.26805555555555555</v>
      </c>
      <c r="F112">
        <v>13.1</v>
      </c>
      <c r="G112">
        <v>5</v>
      </c>
      <c r="H112" t="s">
        <v>7295</v>
      </c>
      <c r="I112" t="s">
        <v>7296</v>
      </c>
      <c r="L112" s="20" t="s">
        <v>5677</v>
      </c>
      <c r="M112">
        <v>9.6</v>
      </c>
      <c r="N112">
        <v>15</v>
      </c>
      <c r="O112" t="s">
        <v>144</v>
      </c>
      <c r="P112" s="51">
        <v>12.771000000000001</v>
      </c>
      <c r="Q112" s="51">
        <v>13.1</v>
      </c>
      <c r="R112" t="str">
        <f t="shared" si="10"/>
        <v>12-13</v>
      </c>
      <c r="S112" s="70" t="b">
        <f t="shared" si="11"/>
        <v>1</v>
      </c>
      <c r="T112" t="str">
        <f t="shared" si="13"/>
        <v>12-13</v>
      </c>
      <c r="U112">
        <v>12.769</v>
      </c>
      <c r="V112">
        <v>13</v>
      </c>
      <c r="X112" t="str">
        <f t="shared" si="15"/>
        <v>12-12</v>
      </c>
      <c r="Y112" t="s">
        <v>7778</v>
      </c>
      <c r="Z112" s="51">
        <v>35</v>
      </c>
      <c r="AA112">
        <v>12.769</v>
      </c>
      <c r="AB112">
        <v>10</v>
      </c>
      <c r="AC112" t="s">
        <v>7782</v>
      </c>
      <c r="AD112" t="s">
        <v>7773</v>
      </c>
      <c r="AE112" t="s">
        <v>5753</v>
      </c>
      <c r="AF112">
        <v>13</v>
      </c>
      <c r="AG112">
        <v>0.73</v>
      </c>
      <c r="AH112">
        <v>12</v>
      </c>
      <c r="AI112">
        <v>9</v>
      </c>
      <c r="AJ112" t="s">
        <v>7452</v>
      </c>
      <c r="AM112" t="s">
        <v>7784</v>
      </c>
      <c r="AN112" t="s">
        <v>7774</v>
      </c>
      <c r="AO112" t="s">
        <v>7163</v>
      </c>
      <c r="AP112" t="s">
        <v>7330</v>
      </c>
      <c r="AQ112" t="s">
        <v>7330</v>
      </c>
      <c r="AR112">
        <v>5.56</v>
      </c>
      <c r="AS112" t="s">
        <v>7785</v>
      </c>
      <c r="AT112">
        <v>0.7</v>
      </c>
      <c r="AU112" t="s">
        <v>7774</v>
      </c>
      <c r="AV112" t="s">
        <v>7783</v>
      </c>
      <c r="AW112" t="s">
        <v>7774</v>
      </c>
      <c r="BA112" t="s">
        <v>5678</v>
      </c>
      <c r="BB112">
        <v>42.784528979999997</v>
      </c>
      <c r="BC112">
        <v>-82.037179519999995</v>
      </c>
      <c r="BD112">
        <v>202.4</v>
      </c>
      <c r="BE112">
        <v>290</v>
      </c>
      <c r="BF112" t="s">
        <v>8087</v>
      </c>
      <c r="BG112">
        <v>15</v>
      </c>
      <c r="BH112">
        <v>986</v>
      </c>
      <c r="BI112">
        <v>2.363</v>
      </c>
      <c r="BJ112">
        <v>-348.44900000000001</v>
      </c>
      <c r="BK112">
        <v>2111</v>
      </c>
      <c r="BL112">
        <v>2112</v>
      </c>
      <c r="BO112">
        <v>1.23</v>
      </c>
      <c r="BP112">
        <v>1.23</v>
      </c>
      <c r="BR112">
        <v>2.14</v>
      </c>
      <c r="BS112">
        <v>2.14</v>
      </c>
      <c r="BY112">
        <v>0.73</v>
      </c>
      <c r="BZ112">
        <v>12</v>
      </c>
    </row>
    <row r="113" spans="2:78" hidden="1" x14ac:dyDescent="0.35">
      <c r="B113">
        <v>12.961</v>
      </c>
      <c r="C113" t="s">
        <v>3308</v>
      </c>
      <c r="D113" t="s">
        <v>3290</v>
      </c>
      <c r="E113">
        <v>0.19930555555555557</v>
      </c>
      <c r="F113">
        <v>12.4</v>
      </c>
      <c r="G113">
        <v>3</v>
      </c>
      <c r="H113" t="s">
        <v>7295</v>
      </c>
      <c r="I113" t="s">
        <v>7296</v>
      </c>
      <c r="L113" s="20" t="s">
        <v>5677</v>
      </c>
      <c r="M113">
        <v>12.1</v>
      </c>
      <c r="N113">
        <v>25.5</v>
      </c>
      <c r="O113" t="s">
        <v>144</v>
      </c>
      <c r="P113" s="51">
        <v>12.961</v>
      </c>
      <c r="Q113" s="51">
        <v>12.4</v>
      </c>
      <c r="R113" t="str">
        <f t="shared" si="10"/>
        <v>12-12</v>
      </c>
      <c r="S113" s="70" t="b">
        <f t="shared" si="11"/>
        <v>1</v>
      </c>
      <c r="T113" t="str">
        <f t="shared" si="13"/>
        <v>12-12</v>
      </c>
      <c r="U113">
        <v>12.961</v>
      </c>
      <c r="V113">
        <v>12</v>
      </c>
      <c r="X113" t="str">
        <f t="shared" si="15"/>
        <v>12-10</v>
      </c>
      <c r="Y113" t="s">
        <v>7778</v>
      </c>
      <c r="Z113" s="51">
        <v>36</v>
      </c>
      <c r="AA113">
        <v>12.961</v>
      </c>
      <c r="AB113">
        <v>10</v>
      </c>
      <c r="AC113" t="s">
        <v>7782</v>
      </c>
      <c r="AD113" t="s">
        <v>7773</v>
      </c>
      <c r="AE113" t="s">
        <v>5753</v>
      </c>
      <c r="AF113">
        <v>12</v>
      </c>
      <c r="AG113">
        <v>0.69</v>
      </c>
      <c r="AH113">
        <v>10</v>
      </c>
      <c r="AI113">
        <v>10</v>
      </c>
      <c r="AJ113" t="s">
        <v>7791</v>
      </c>
      <c r="AM113" t="s">
        <v>7784</v>
      </c>
      <c r="AN113" t="s">
        <v>7774</v>
      </c>
      <c r="AO113" t="s">
        <v>7163</v>
      </c>
      <c r="AP113" t="s">
        <v>7330</v>
      </c>
      <c r="AQ113" t="s">
        <v>7330</v>
      </c>
      <c r="AR113">
        <v>5.56</v>
      </c>
      <c r="AS113" t="s">
        <v>7785</v>
      </c>
      <c r="AT113">
        <v>0.8</v>
      </c>
      <c r="AU113" t="s">
        <v>7774</v>
      </c>
      <c r="AV113" t="s">
        <v>7783</v>
      </c>
      <c r="AW113" t="s">
        <v>7774</v>
      </c>
      <c r="BA113" t="s">
        <v>5678</v>
      </c>
      <c r="BB113">
        <v>42.784527240000003</v>
      </c>
      <c r="BC113">
        <v>-82.037179559999998</v>
      </c>
      <c r="BD113">
        <v>202.4</v>
      </c>
      <c r="BE113">
        <v>290</v>
      </c>
      <c r="BF113" t="s">
        <v>8087</v>
      </c>
      <c r="BG113">
        <v>15</v>
      </c>
      <c r="BH113">
        <v>986</v>
      </c>
      <c r="BI113">
        <v>2.556</v>
      </c>
      <c r="BJ113">
        <v>-241.06800000000001</v>
      </c>
      <c r="BK113">
        <v>2114</v>
      </c>
      <c r="BL113">
        <v>2115</v>
      </c>
      <c r="BO113">
        <v>1.23</v>
      </c>
      <c r="BP113">
        <v>1.23</v>
      </c>
      <c r="BR113">
        <v>2.14</v>
      </c>
      <c r="BS113">
        <v>2.14</v>
      </c>
      <c r="BY113">
        <v>0.69</v>
      </c>
      <c r="BZ113">
        <v>10</v>
      </c>
    </row>
    <row r="114" spans="2:78" hidden="1" x14ac:dyDescent="0.35">
      <c r="B114">
        <v>13.038</v>
      </c>
      <c r="C114" t="s">
        <v>3309</v>
      </c>
      <c r="D114" t="s">
        <v>3290</v>
      </c>
      <c r="E114">
        <v>0.28263888888888888</v>
      </c>
      <c r="F114">
        <v>11.3</v>
      </c>
      <c r="G114">
        <v>4</v>
      </c>
      <c r="H114" t="s">
        <v>7295</v>
      </c>
      <c r="I114" t="s">
        <v>7296</v>
      </c>
      <c r="L114" s="20" t="s">
        <v>5677</v>
      </c>
      <c r="M114">
        <v>8.8000000000000007</v>
      </c>
      <c r="N114">
        <v>23.2</v>
      </c>
      <c r="O114" t="s">
        <v>144</v>
      </c>
      <c r="P114" s="51">
        <v>13.038</v>
      </c>
      <c r="Q114" s="51">
        <v>11.3</v>
      </c>
      <c r="R114" t="str">
        <f t="shared" si="10"/>
        <v>13-11</v>
      </c>
      <c r="S114" s="70" t="b">
        <f t="shared" si="11"/>
        <v>1</v>
      </c>
      <c r="T114" t="str">
        <f t="shared" si="13"/>
        <v>13-11</v>
      </c>
      <c r="U114">
        <v>13.038</v>
      </c>
      <c r="V114">
        <v>11</v>
      </c>
      <c r="X114" t="str">
        <f t="shared" si="15"/>
        <v>13-8</v>
      </c>
      <c r="Y114" t="s">
        <v>7778</v>
      </c>
      <c r="Z114" s="51">
        <v>37</v>
      </c>
      <c r="AA114">
        <v>13.038</v>
      </c>
      <c r="AB114">
        <v>10</v>
      </c>
      <c r="AC114" t="s">
        <v>7782</v>
      </c>
      <c r="AD114" t="s">
        <v>7773</v>
      </c>
      <c r="AE114" t="s">
        <v>5753</v>
      </c>
      <c r="AF114">
        <v>11</v>
      </c>
      <c r="AG114">
        <v>0.63</v>
      </c>
      <c r="AH114">
        <v>8</v>
      </c>
      <c r="AI114">
        <v>9</v>
      </c>
      <c r="AJ114" t="s">
        <v>7338</v>
      </c>
      <c r="AM114" t="s">
        <v>7784</v>
      </c>
      <c r="AN114" t="s">
        <v>7774</v>
      </c>
      <c r="AO114" t="s">
        <v>7163</v>
      </c>
      <c r="AP114" t="s">
        <v>7330</v>
      </c>
      <c r="AQ114" t="s">
        <v>7330</v>
      </c>
      <c r="AR114">
        <v>5.56</v>
      </c>
      <c r="AS114" t="s">
        <v>7785</v>
      </c>
      <c r="AT114">
        <v>0.7</v>
      </c>
      <c r="AU114" t="s">
        <v>7774</v>
      </c>
      <c r="AV114" t="s">
        <v>7789</v>
      </c>
      <c r="AW114" t="s">
        <v>7774</v>
      </c>
      <c r="BA114" t="s">
        <v>5678</v>
      </c>
      <c r="BB114">
        <v>42.784526530000001</v>
      </c>
      <c r="BC114">
        <v>-82.037179570000006</v>
      </c>
      <c r="BD114">
        <v>202.4</v>
      </c>
      <c r="BE114">
        <v>290</v>
      </c>
      <c r="BF114" t="s">
        <v>8087</v>
      </c>
      <c r="BG114">
        <v>15</v>
      </c>
      <c r="BH114">
        <v>986</v>
      </c>
      <c r="BI114">
        <v>2.6349999999999998</v>
      </c>
      <c r="BJ114">
        <v>-384.99200000000002</v>
      </c>
      <c r="BK114">
        <v>2116</v>
      </c>
      <c r="BL114">
        <v>2117</v>
      </c>
      <c r="BO114">
        <v>1.24</v>
      </c>
      <c r="BP114">
        <v>1.24</v>
      </c>
      <c r="BR114">
        <v>2.15</v>
      </c>
      <c r="BS114">
        <v>2.15</v>
      </c>
      <c r="BY114">
        <v>0.63</v>
      </c>
      <c r="BZ114">
        <v>8</v>
      </c>
    </row>
    <row r="115" spans="2:78" hidden="1" x14ac:dyDescent="0.35">
      <c r="B115">
        <v>13.332000000000001</v>
      </c>
      <c r="C115" t="s">
        <v>3310</v>
      </c>
      <c r="D115" t="s">
        <v>3290</v>
      </c>
      <c r="E115">
        <v>0.26250000000000001</v>
      </c>
      <c r="F115">
        <v>13.7</v>
      </c>
      <c r="G115">
        <v>5</v>
      </c>
      <c r="H115" t="s">
        <v>7295</v>
      </c>
      <c r="I115" t="s">
        <v>7296</v>
      </c>
      <c r="L115" s="20" t="s">
        <v>5677</v>
      </c>
      <c r="M115">
        <v>8.3000000000000007</v>
      </c>
      <c r="N115">
        <v>15</v>
      </c>
      <c r="O115" t="s">
        <v>144</v>
      </c>
      <c r="P115" s="51">
        <v>13.332000000000001</v>
      </c>
      <c r="Q115" s="51">
        <v>13.7</v>
      </c>
      <c r="R115" t="str">
        <f t="shared" si="10"/>
        <v>13-14</v>
      </c>
      <c r="S115" s="70" t="b">
        <f t="shared" si="11"/>
        <v>1</v>
      </c>
      <c r="T115" t="str">
        <f t="shared" si="13"/>
        <v>13-14</v>
      </c>
      <c r="U115">
        <v>13.332000000000001</v>
      </c>
      <c r="V115">
        <v>14</v>
      </c>
      <c r="X115" t="str">
        <f t="shared" si="15"/>
        <v>13-9</v>
      </c>
      <c r="Y115" t="s">
        <v>7778</v>
      </c>
      <c r="Z115" s="51">
        <v>38</v>
      </c>
      <c r="AA115">
        <v>13.332000000000001</v>
      </c>
      <c r="AB115">
        <v>10</v>
      </c>
      <c r="AC115" t="s">
        <v>7782</v>
      </c>
      <c r="AD115" t="s">
        <v>7773</v>
      </c>
      <c r="AE115" t="s">
        <v>5753</v>
      </c>
      <c r="AF115">
        <v>14</v>
      </c>
      <c r="AG115">
        <v>0.76</v>
      </c>
      <c r="AH115">
        <v>9</v>
      </c>
      <c r="AI115">
        <v>9</v>
      </c>
      <c r="AJ115" t="s">
        <v>7792</v>
      </c>
      <c r="AM115" t="s">
        <v>7784</v>
      </c>
      <c r="AN115" t="s">
        <v>7774</v>
      </c>
      <c r="AO115" t="s">
        <v>7163</v>
      </c>
      <c r="AP115" t="s">
        <v>7330</v>
      </c>
      <c r="AQ115" t="s">
        <v>7330</v>
      </c>
      <c r="AR115">
        <v>5.56</v>
      </c>
      <c r="AS115" t="s">
        <v>7785</v>
      </c>
      <c r="AT115">
        <v>0.8</v>
      </c>
      <c r="AU115" t="s">
        <v>7774</v>
      </c>
      <c r="AV115" t="s">
        <v>7789</v>
      </c>
      <c r="AW115" t="s">
        <v>7774</v>
      </c>
      <c r="BA115" t="s">
        <v>5678</v>
      </c>
      <c r="BB115">
        <v>42.784523880000002</v>
      </c>
      <c r="BC115">
        <v>-82.037179629999997</v>
      </c>
      <c r="BD115">
        <v>202.4</v>
      </c>
      <c r="BE115">
        <v>290</v>
      </c>
      <c r="BF115" t="s">
        <v>8087</v>
      </c>
      <c r="BG115">
        <v>15</v>
      </c>
      <c r="BH115">
        <v>986</v>
      </c>
      <c r="BI115">
        <v>2.9279999999999999</v>
      </c>
      <c r="BJ115">
        <v>-337.15300000000002</v>
      </c>
      <c r="BK115">
        <v>2114</v>
      </c>
      <c r="BL115">
        <v>2115</v>
      </c>
      <c r="BO115">
        <v>1.24</v>
      </c>
      <c r="BP115">
        <v>1.23</v>
      </c>
      <c r="BR115">
        <v>2.14</v>
      </c>
      <c r="BS115">
        <v>2.14</v>
      </c>
      <c r="BY115">
        <v>0.76</v>
      </c>
      <c r="BZ115">
        <v>9</v>
      </c>
    </row>
    <row r="116" spans="2:78" hidden="1" x14ac:dyDescent="0.35">
      <c r="B116">
        <v>13.61</v>
      </c>
      <c r="C116" t="s">
        <v>3311</v>
      </c>
      <c r="D116" t="s">
        <v>3290</v>
      </c>
      <c r="E116">
        <v>0.20694444444444443</v>
      </c>
      <c r="F116">
        <v>13.8</v>
      </c>
      <c r="G116">
        <v>5</v>
      </c>
      <c r="H116" t="s">
        <v>7295</v>
      </c>
      <c r="I116" t="s">
        <v>7296</v>
      </c>
      <c r="L116" s="20" t="s">
        <v>5677</v>
      </c>
      <c r="M116">
        <v>8</v>
      </c>
      <c r="N116">
        <v>15</v>
      </c>
      <c r="O116" t="s">
        <v>144</v>
      </c>
      <c r="P116" s="51">
        <v>13.61</v>
      </c>
      <c r="Q116" s="51">
        <v>13.8</v>
      </c>
      <c r="R116" t="str">
        <f t="shared" si="10"/>
        <v>13-14</v>
      </c>
      <c r="S116" s="70" t="b">
        <f t="shared" si="11"/>
        <v>1</v>
      </c>
      <c r="T116" t="str">
        <f t="shared" si="13"/>
        <v>13-14</v>
      </c>
      <c r="U116">
        <v>13.61</v>
      </c>
      <c r="V116">
        <v>14</v>
      </c>
      <c r="X116" t="str">
        <f t="shared" si="15"/>
        <v>13-8</v>
      </c>
      <c r="Y116" t="s">
        <v>7778</v>
      </c>
      <c r="Z116" s="51">
        <v>39</v>
      </c>
      <c r="AA116">
        <v>13.61</v>
      </c>
      <c r="AB116">
        <v>10</v>
      </c>
      <c r="AC116" t="s">
        <v>7782</v>
      </c>
      <c r="AD116" t="s">
        <v>7773</v>
      </c>
      <c r="AE116" t="s">
        <v>5753</v>
      </c>
      <c r="AF116">
        <v>14</v>
      </c>
      <c r="AG116">
        <v>0.76</v>
      </c>
      <c r="AH116">
        <v>8</v>
      </c>
      <c r="AI116">
        <v>11</v>
      </c>
      <c r="AJ116" t="s">
        <v>7793</v>
      </c>
      <c r="AM116" t="s">
        <v>7784</v>
      </c>
      <c r="AN116" t="s">
        <v>7774</v>
      </c>
      <c r="AO116" t="s">
        <v>7163</v>
      </c>
      <c r="AP116" t="s">
        <v>7330</v>
      </c>
      <c r="AQ116" t="s">
        <v>7330</v>
      </c>
      <c r="AR116">
        <v>5.56</v>
      </c>
      <c r="AS116" t="s">
        <v>7785</v>
      </c>
      <c r="AT116">
        <v>0.7</v>
      </c>
      <c r="AU116" t="s">
        <v>7774</v>
      </c>
      <c r="AV116" t="s">
        <v>7786</v>
      </c>
      <c r="AW116" t="s">
        <v>7774</v>
      </c>
      <c r="AX116">
        <v>10</v>
      </c>
      <c r="AY116">
        <v>10</v>
      </c>
      <c r="AZ116">
        <v>15</v>
      </c>
      <c r="BA116" t="s">
        <v>5683</v>
      </c>
      <c r="BB116">
        <v>42.784521359999999</v>
      </c>
      <c r="BC116">
        <v>-82.037179690000002</v>
      </c>
      <c r="BD116">
        <v>202.4</v>
      </c>
      <c r="BE116">
        <v>290</v>
      </c>
      <c r="BF116" t="s">
        <v>8087</v>
      </c>
      <c r="BG116">
        <v>15</v>
      </c>
      <c r="BH116">
        <v>986</v>
      </c>
      <c r="BI116">
        <v>3.206</v>
      </c>
      <c r="BJ116">
        <v>-241.34899999999999</v>
      </c>
      <c r="BK116">
        <v>2115</v>
      </c>
      <c r="BL116">
        <v>2116</v>
      </c>
      <c r="BO116">
        <v>1.24</v>
      </c>
      <c r="BP116">
        <v>1.24</v>
      </c>
      <c r="BR116">
        <v>2.15</v>
      </c>
      <c r="BS116">
        <v>2.14</v>
      </c>
      <c r="BY116">
        <v>0.76</v>
      </c>
      <c r="BZ116">
        <v>8</v>
      </c>
    </row>
    <row r="117" spans="2:78" hidden="1" x14ac:dyDescent="0.35">
      <c r="B117">
        <v>13.667999999999999</v>
      </c>
      <c r="C117" t="s">
        <v>3313</v>
      </c>
      <c r="D117" t="s">
        <v>3290</v>
      </c>
      <c r="E117">
        <v>0.26944444444444443</v>
      </c>
      <c r="F117">
        <v>11.7</v>
      </c>
      <c r="G117">
        <v>5</v>
      </c>
      <c r="H117" t="s">
        <v>7295</v>
      </c>
      <c r="I117" t="s">
        <v>7296</v>
      </c>
      <c r="L117" s="20" t="s">
        <v>5677</v>
      </c>
      <c r="M117">
        <v>8</v>
      </c>
      <c r="N117">
        <v>15</v>
      </c>
      <c r="O117" t="s">
        <v>144</v>
      </c>
      <c r="P117" s="51">
        <v>13.667999999999999</v>
      </c>
      <c r="Q117" s="51">
        <v>11.7</v>
      </c>
      <c r="R117" t="str">
        <f t="shared" si="10"/>
        <v>13-12</v>
      </c>
      <c r="S117" s="70" t="b">
        <f t="shared" si="11"/>
        <v>1</v>
      </c>
      <c r="T117" t="str">
        <f t="shared" si="13"/>
        <v>13-12</v>
      </c>
      <c r="U117">
        <v>13.667999999999999</v>
      </c>
      <c r="V117">
        <v>12</v>
      </c>
      <c r="X117" t="str">
        <f t="shared" si="15"/>
        <v>13-7</v>
      </c>
      <c r="Y117" t="s">
        <v>7778</v>
      </c>
      <c r="Z117" s="51">
        <v>40</v>
      </c>
      <c r="AA117">
        <v>13.667999999999999</v>
      </c>
      <c r="AB117">
        <v>10</v>
      </c>
      <c r="AC117" t="s">
        <v>7782</v>
      </c>
      <c r="AD117" t="s">
        <v>7773</v>
      </c>
      <c r="AE117" t="s">
        <v>5753</v>
      </c>
      <c r="AF117">
        <v>12</v>
      </c>
      <c r="AG117">
        <v>0.65</v>
      </c>
      <c r="AH117">
        <v>7</v>
      </c>
      <c r="AI117">
        <v>8</v>
      </c>
      <c r="AJ117" t="s">
        <v>7794</v>
      </c>
      <c r="AM117" t="s">
        <v>7784</v>
      </c>
      <c r="AN117" t="s">
        <v>7774</v>
      </c>
      <c r="AO117" t="s">
        <v>7163</v>
      </c>
      <c r="AP117" t="s">
        <v>7330</v>
      </c>
      <c r="AQ117" t="s">
        <v>7330</v>
      </c>
      <c r="AR117">
        <v>5.56</v>
      </c>
      <c r="AS117" t="s">
        <v>7785</v>
      </c>
      <c r="AT117">
        <v>0.7</v>
      </c>
      <c r="AU117" t="s">
        <v>7774</v>
      </c>
      <c r="AV117" t="s">
        <v>7789</v>
      </c>
      <c r="AW117" t="s">
        <v>7774</v>
      </c>
      <c r="BA117" t="s">
        <v>5678</v>
      </c>
      <c r="BB117">
        <v>42.784520829999998</v>
      </c>
      <c r="BC117">
        <v>-82.037179699999996</v>
      </c>
      <c r="BD117">
        <v>202.4</v>
      </c>
      <c r="BE117">
        <v>290</v>
      </c>
      <c r="BF117" t="s">
        <v>8087</v>
      </c>
      <c r="BG117">
        <v>15</v>
      </c>
      <c r="BH117">
        <v>986</v>
      </c>
      <c r="BI117">
        <v>3.2650000000000001</v>
      </c>
      <c r="BJ117">
        <v>-352.04599999999999</v>
      </c>
      <c r="BK117">
        <v>2117</v>
      </c>
      <c r="BL117">
        <v>2117</v>
      </c>
      <c r="BO117">
        <v>1.24</v>
      </c>
      <c r="BP117">
        <v>1.24</v>
      </c>
      <c r="BR117">
        <v>2.15</v>
      </c>
      <c r="BS117">
        <v>2.15</v>
      </c>
      <c r="BY117">
        <v>0.65</v>
      </c>
      <c r="BZ117">
        <v>7</v>
      </c>
    </row>
    <row r="118" spans="2:78" hidden="1" x14ac:dyDescent="0.35">
      <c r="B118">
        <v>14.087</v>
      </c>
      <c r="C118" t="s">
        <v>3314</v>
      </c>
      <c r="D118" t="s">
        <v>3290</v>
      </c>
      <c r="E118">
        <v>0.21944444444444444</v>
      </c>
      <c r="F118">
        <v>12.5</v>
      </c>
      <c r="G118">
        <v>4</v>
      </c>
      <c r="H118" t="s">
        <v>7295</v>
      </c>
      <c r="I118" t="s">
        <v>7296</v>
      </c>
      <c r="L118" s="20" t="s">
        <v>5677</v>
      </c>
      <c r="M118">
        <v>10.6</v>
      </c>
      <c r="N118">
        <v>23</v>
      </c>
      <c r="O118" t="s">
        <v>144</v>
      </c>
      <c r="P118" s="51">
        <v>14.087</v>
      </c>
      <c r="Q118" s="51">
        <v>12.5</v>
      </c>
      <c r="R118" t="str">
        <f t="shared" si="10"/>
        <v>14-13</v>
      </c>
      <c r="S118" s="70" t="b">
        <f t="shared" si="11"/>
        <v>0</v>
      </c>
      <c r="T118" t="str">
        <f t="shared" si="13"/>
        <v>14-12</v>
      </c>
      <c r="U118">
        <v>14.086</v>
      </c>
      <c r="V118">
        <v>12</v>
      </c>
      <c r="X118" t="str">
        <f t="shared" si="15"/>
        <v>14-8</v>
      </c>
      <c r="Y118" t="s">
        <v>7778</v>
      </c>
      <c r="Z118" s="51">
        <v>41</v>
      </c>
      <c r="AA118">
        <v>14.086</v>
      </c>
      <c r="AB118">
        <v>10</v>
      </c>
      <c r="AC118" t="s">
        <v>7782</v>
      </c>
      <c r="AD118" t="s">
        <v>7773</v>
      </c>
      <c r="AE118" t="s">
        <v>5753</v>
      </c>
      <c r="AF118">
        <v>12</v>
      </c>
      <c r="AG118">
        <v>0.69</v>
      </c>
      <c r="AH118">
        <v>8</v>
      </c>
      <c r="AI118">
        <v>8</v>
      </c>
      <c r="AJ118" t="s">
        <v>7355</v>
      </c>
      <c r="AM118" t="s">
        <v>7784</v>
      </c>
      <c r="AN118" t="s">
        <v>7774</v>
      </c>
      <c r="AO118" t="s">
        <v>7163</v>
      </c>
      <c r="AP118" t="s">
        <v>7330</v>
      </c>
      <c r="AQ118" t="s">
        <v>7330</v>
      </c>
      <c r="AR118">
        <v>5.56</v>
      </c>
      <c r="AS118" t="s">
        <v>7785</v>
      </c>
      <c r="AT118">
        <v>0.9</v>
      </c>
      <c r="AU118" t="s">
        <v>7774</v>
      </c>
      <c r="AV118" t="s">
        <v>7789</v>
      </c>
      <c r="AW118" t="s">
        <v>7774</v>
      </c>
      <c r="BA118" t="s">
        <v>5678</v>
      </c>
      <c r="BB118">
        <v>42.784517059999999</v>
      </c>
      <c r="BC118">
        <v>-82.037179780000002</v>
      </c>
      <c r="BD118">
        <v>202.4</v>
      </c>
      <c r="BE118">
        <v>290</v>
      </c>
      <c r="BF118" t="s">
        <v>8087</v>
      </c>
      <c r="BG118">
        <v>15</v>
      </c>
      <c r="BH118">
        <v>986</v>
      </c>
      <c r="BI118">
        <v>3.6819999999999999</v>
      </c>
      <c r="BJ118">
        <v>-267.666</v>
      </c>
      <c r="BK118">
        <v>2116</v>
      </c>
      <c r="BL118">
        <v>2116</v>
      </c>
      <c r="BO118">
        <v>1.24</v>
      </c>
      <c r="BP118">
        <v>1.24</v>
      </c>
      <c r="BR118">
        <v>2.15</v>
      </c>
      <c r="BS118">
        <v>2.15</v>
      </c>
      <c r="BY118">
        <v>0.69</v>
      </c>
      <c r="BZ118">
        <v>8</v>
      </c>
    </row>
    <row r="119" spans="2:78" hidden="1" x14ac:dyDescent="0.35">
      <c r="B119">
        <v>14.138999999999999</v>
      </c>
      <c r="C119" t="s">
        <v>3315</v>
      </c>
      <c r="D119" t="s">
        <v>3290</v>
      </c>
      <c r="E119">
        <v>0.28611111111111109</v>
      </c>
      <c r="F119">
        <v>11.1</v>
      </c>
      <c r="G119">
        <v>5</v>
      </c>
      <c r="H119" t="s">
        <v>7295</v>
      </c>
      <c r="I119" t="s">
        <v>7296</v>
      </c>
      <c r="L119" s="20" t="s">
        <v>5677</v>
      </c>
      <c r="M119">
        <v>9.3000000000000007</v>
      </c>
      <c r="N119">
        <v>15</v>
      </c>
      <c r="O119" t="s">
        <v>144</v>
      </c>
      <c r="P119" s="51">
        <v>14.138999999999999</v>
      </c>
      <c r="Q119" s="51">
        <v>11.1</v>
      </c>
      <c r="R119" t="str">
        <f t="shared" si="10"/>
        <v>14-11</v>
      </c>
      <c r="S119" s="70" t="b">
        <f t="shared" si="11"/>
        <v>1</v>
      </c>
      <c r="T119" t="str">
        <f t="shared" si="13"/>
        <v>14-11</v>
      </c>
      <c r="U119">
        <v>14.138999999999999</v>
      </c>
      <c r="V119">
        <v>11</v>
      </c>
      <c r="X119" t="str">
        <f t="shared" si="15"/>
        <v>14-7</v>
      </c>
      <c r="Y119" t="s">
        <v>7778</v>
      </c>
      <c r="Z119" s="51">
        <v>42</v>
      </c>
      <c r="AA119">
        <v>14.138999999999999</v>
      </c>
      <c r="AB119">
        <v>10</v>
      </c>
      <c r="AC119" t="s">
        <v>7782</v>
      </c>
      <c r="AD119" t="s">
        <v>7773</v>
      </c>
      <c r="AE119" t="s">
        <v>5753</v>
      </c>
      <c r="AF119">
        <v>11</v>
      </c>
      <c r="AG119">
        <v>0.61</v>
      </c>
      <c r="AH119">
        <v>7</v>
      </c>
      <c r="AI119">
        <v>9</v>
      </c>
      <c r="AJ119" t="s">
        <v>7331</v>
      </c>
      <c r="AM119" t="s">
        <v>7784</v>
      </c>
      <c r="AN119" t="s">
        <v>7774</v>
      </c>
      <c r="AO119" t="s">
        <v>7163</v>
      </c>
      <c r="AP119" t="s">
        <v>7330</v>
      </c>
      <c r="AQ119" t="s">
        <v>7330</v>
      </c>
      <c r="AR119">
        <v>5.56</v>
      </c>
      <c r="AS119" t="s">
        <v>7785</v>
      </c>
      <c r="AT119">
        <v>0.9</v>
      </c>
      <c r="AU119" t="s">
        <v>7774</v>
      </c>
      <c r="AV119" t="s">
        <v>7789</v>
      </c>
      <c r="AW119" t="s">
        <v>7774</v>
      </c>
      <c r="BA119" t="s">
        <v>5678</v>
      </c>
      <c r="BB119">
        <v>42.784516570000001</v>
      </c>
      <c r="BC119">
        <v>-82.037179789999996</v>
      </c>
      <c r="BD119">
        <v>202.5</v>
      </c>
      <c r="BE119">
        <v>290</v>
      </c>
      <c r="BF119" t="s">
        <v>8087</v>
      </c>
      <c r="BG119">
        <v>15</v>
      </c>
      <c r="BH119">
        <v>986</v>
      </c>
      <c r="BI119">
        <v>3.7360000000000002</v>
      </c>
      <c r="BJ119">
        <v>-379.64699999999999</v>
      </c>
      <c r="BK119">
        <v>2117</v>
      </c>
      <c r="BL119">
        <v>2118</v>
      </c>
      <c r="BO119">
        <v>1.24</v>
      </c>
      <c r="BP119">
        <v>1.24</v>
      </c>
      <c r="BR119">
        <v>2.15</v>
      </c>
      <c r="BS119">
        <v>2.15</v>
      </c>
      <c r="BY119">
        <v>0.61</v>
      </c>
      <c r="BZ119">
        <v>7</v>
      </c>
    </row>
    <row r="120" spans="2:78" hidden="1" x14ac:dyDescent="0.35">
      <c r="B120">
        <v>14.656000000000001</v>
      </c>
      <c r="C120" t="s">
        <v>3316</v>
      </c>
      <c r="D120" t="s">
        <v>3290</v>
      </c>
      <c r="E120">
        <v>0.20833333333333334</v>
      </c>
      <c r="F120">
        <v>12.8</v>
      </c>
      <c r="G120">
        <v>5</v>
      </c>
      <c r="H120" t="s">
        <v>7295</v>
      </c>
      <c r="I120" t="s">
        <v>7296</v>
      </c>
      <c r="L120" s="20" t="s">
        <v>5677</v>
      </c>
      <c r="M120">
        <v>8.3000000000000007</v>
      </c>
      <c r="N120">
        <v>15</v>
      </c>
      <c r="O120" t="s">
        <v>144</v>
      </c>
      <c r="P120" s="51">
        <v>14.656000000000001</v>
      </c>
      <c r="Q120" s="51">
        <v>12.8</v>
      </c>
      <c r="R120" t="str">
        <f t="shared" si="10"/>
        <v>14-13</v>
      </c>
      <c r="S120" s="70" t="b">
        <f t="shared" si="11"/>
        <v>1</v>
      </c>
      <c r="T120" t="str">
        <f t="shared" si="13"/>
        <v>14-13</v>
      </c>
      <c r="U120">
        <v>14.654</v>
      </c>
      <c r="V120">
        <v>13</v>
      </c>
      <c r="X120" t="str">
        <f t="shared" si="15"/>
        <v>14-8</v>
      </c>
      <c r="Y120" t="s">
        <v>7778</v>
      </c>
      <c r="Z120" s="51">
        <v>43</v>
      </c>
      <c r="AA120">
        <v>14.654</v>
      </c>
      <c r="AB120">
        <v>10</v>
      </c>
      <c r="AC120" t="s">
        <v>7782</v>
      </c>
      <c r="AD120" t="s">
        <v>7773</v>
      </c>
      <c r="AE120" t="s">
        <v>5753</v>
      </c>
      <c r="AF120">
        <v>13</v>
      </c>
      <c r="AG120">
        <v>0.71</v>
      </c>
      <c r="AH120">
        <v>8</v>
      </c>
      <c r="AI120">
        <v>11</v>
      </c>
      <c r="AJ120" t="s">
        <v>7795</v>
      </c>
      <c r="AM120" t="s">
        <v>7784</v>
      </c>
      <c r="AN120" t="s">
        <v>7774</v>
      </c>
      <c r="AO120" t="s">
        <v>7163</v>
      </c>
      <c r="AP120" t="s">
        <v>7330</v>
      </c>
      <c r="AQ120" t="s">
        <v>7330</v>
      </c>
      <c r="AR120">
        <v>5.56</v>
      </c>
      <c r="AS120" t="s">
        <v>7785</v>
      </c>
      <c r="AT120">
        <v>0.8</v>
      </c>
      <c r="AU120" t="s">
        <v>7774</v>
      </c>
      <c r="AV120" t="s">
        <v>7786</v>
      </c>
      <c r="AW120" t="s">
        <v>7774</v>
      </c>
      <c r="AX120">
        <v>10</v>
      </c>
      <c r="AY120">
        <v>10</v>
      </c>
      <c r="AZ120">
        <v>15</v>
      </c>
      <c r="BA120" t="s">
        <v>5683</v>
      </c>
      <c r="BB120">
        <v>42.78451192</v>
      </c>
      <c r="BC120">
        <v>-82.037179899999998</v>
      </c>
      <c r="BD120">
        <v>202.5</v>
      </c>
      <c r="BE120">
        <v>290</v>
      </c>
      <c r="BF120" t="s">
        <v>8087</v>
      </c>
      <c r="BG120">
        <v>15</v>
      </c>
      <c r="BH120">
        <v>986</v>
      </c>
      <c r="BI120">
        <v>4.25</v>
      </c>
      <c r="BJ120">
        <v>-248.19499999999999</v>
      </c>
      <c r="BK120">
        <v>2116</v>
      </c>
      <c r="BL120">
        <v>2116</v>
      </c>
      <c r="BO120">
        <v>1.24</v>
      </c>
      <c r="BP120">
        <v>1.24</v>
      </c>
      <c r="BR120">
        <v>2.15</v>
      </c>
      <c r="BS120">
        <v>2.15</v>
      </c>
      <c r="BY120">
        <v>0.71</v>
      </c>
      <c r="BZ120">
        <v>8</v>
      </c>
    </row>
    <row r="121" spans="2:78" hidden="1" x14ac:dyDescent="0.35">
      <c r="B121">
        <v>14.76</v>
      </c>
      <c r="C121" t="s">
        <v>3317</v>
      </c>
      <c r="D121" t="s">
        <v>3290</v>
      </c>
      <c r="E121">
        <v>0.22013888888888888</v>
      </c>
      <c r="F121">
        <v>11.8</v>
      </c>
      <c r="G121">
        <v>6</v>
      </c>
      <c r="H121" t="s">
        <v>7295</v>
      </c>
      <c r="I121" t="s">
        <v>7296</v>
      </c>
      <c r="L121" s="20" t="s">
        <v>5677</v>
      </c>
      <c r="M121">
        <v>8.9</v>
      </c>
      <c r="N121">
        <v>15</v>
      </c>
      <c r="O121" t="s">
        <v>144</v>
      </c>
      <c r="P121" s="51">
        <v>14.76</v>
      </c>
      <c r="Q121" s="51">
        <v>11.8</v>
      </c>
      <c r="R121" t="str">
        <f t="shared" si="10"/>
        <v>14-12</v>
      </c>
      <c r="S121" s="70" t="b">
        <f t="shared" si="11"/>
        <v>1</v>
      </c>
      <c r="T121" t="str">
        <f t="shared" si="13"/>
        <v>14-12</v>
      </c>
      <c r="U121">
        <v>14.759</v>
      </c>
      <c r="V121">
        <v>12</v>
      </c>
      <c r="X121" t="str">
        <f t="shared" si="15"/>
        <v>14-10</v>
      </c>
      <c r="Y121" t="s">
        <v>7778</v>
      </c>
      <c r="Z121" s="51">
        <v>44</v>
      </c>
      <c r="AA121">
        <v>14.759</v>
      </c>
      <c r="AB121">
        <v>10</v>
      </c>
      <c r="AC121" t="s">
        <v>7782</v>
      </c>
      <c r="AD121" t="s">
        <v>7773</v>
      </c>
      <c r="AE121" t="s">
        <v>5753</v>
      </c>
      <c r="AF121">
        <v>12</v>
      </c>
      <c r="AG121">
        <v>0.65</v>
      </c>
      <c r="AH121">
        <v>10</v>
      </c>
      <c r="AI121">
        <v>9</v>
      </c>
      <c r="AJ121" t="s">
        <v>7796</v>
      </c>
      <c r="AM121" t="s">
        <v>7784</v>
      </c>
      <c r="AN121" t="s">
        <v>7774</v>
      </c>
      <c r="AO121" t="s">
        <v>7163</v>
      </c>
      <c r="AP121" t="s">
        <v>7330</v>
      </c>
      <c r="AQ121" t="s">
        <v>7330</v>
      </c>
      <c r="AR121">
        <v>5.56</v>
      </c>
      <c r="AS121" t="s">
        <v>7785</v>
      </c>
      <c r="AT121">
        <v>0.8</v>
      </c>
      <c r="AU121" t="s">
        <v>7774</v>
      </c>
      <c r="AV121" t="s">
        <v>7783</v>
      </c>
      <c r="AW121" t="s">
        <v>7774</v>
      </c>
      <c r="BA121" t="s">
        <v>5678</v>
      </c>
      <c r="BB121">
        <v>42.78451098</v>
      </c>
      <c r="BC121">
        <v>-82.03717992</v>
      </c>
      <c r="BD121">
        <v>202.5</v>
      </c>
      <c r="BE121">
        <v>290</v>
      </c>
      <c r="BF121" t="s">
        <v>8087</v>
      </c>
      <c r="BG121">
        <v>15</v>
      </c>
      <c r="BH121">
        <v>986</v>
      </c>
      <c r="BI121">
        <v>4.3550000000000004</v>
      </c>
      <c r="BJ121">
        <v>-268.18099999999998</v>
      </c>
      <c r="BK121">
        <v>2114</v>
      </c>
      <c r="BL121">
        <v>2115</v>
      </c>
      <c r="BO121">
        <v>1.23</v>
      </c>
      <c r="BP121">
        <v>1.23</v>
      </c>
      <c r="BR121">
        <v>2.14</v>
      </c>
      <c r="BS121">
        <v>2.14</v>
      </c>
      <c r="BY121">
        <v>0.65</v>
      </c>
      <c r="BZ121">
        <v>10</v>
      </c>
    </row>
    <row r="122" spans="2:78" hidden="1" x14ac:dyDescent="0.35">
      <c r="B122">
        <v>14.78</v>
      </c>
      <c r="C122" t="s">
        <v>3318</v>
      </c>
      <c r="D122" t="s">
        <v>3290</v>
      </c>
      <c r="E122">
        <v>0.2722222222222222</v>
      </c>
      <c r="F122">
        <v>13.1</v>
      </c>
      <c r="G122">
        <v>5</v>
      </c>
      <c r="H122" t="s">
        <v>7295</v>
      </c>
      <c r="I122" t="s">
        <v>7296</v>
      </c>
      <c r="L122" s="20" t="s">
        <v>5677</v>
      </c>
      <c r="M122">
        <v>8.8000000000000007</v>
      </c>
      <c r="N122">
        <v>15</v>
      </c>
      <c r="O122" t="s">
        <v>144</v>
      </c>
      <c r="P122" s="51">
        <v>14.78</v>
      </c>
      <c r="Q122" s="51">
        <v>13.1</v>
      </c>
      <c r="R122" t="str">
        <f t="shared" si="10"/>
        <v>14-13</v>
      </c>
      <c r="S122" s="70" t="b">
        <f t="shared" si="11"/>
        <v>1</v>
      </c>
      <c r="T122" t="str">
        <f t="shared" ref="T122:T145" si="16">INT(U122)&amp;"-"&amp;V122</f>
        <v>14-13</v>
      </c>
      <c r="U122">
        <v>14.781000000000001</v>
      </c>
      <c r="V122">
        <v>13</v>
      </c>
      <c r="X122" t="str">
        <f t="shared" si="15"/>
        <v>14-9</v>
      </c>
      <c r="Y122" t="s">
        <v>7778</v>
      </c>
      <c r="Z122" s="51">
        <v>45</v>
      </c>
      <c r="AA122">
        <v>14.781000000000001</v>
      </c>
      <c r="AB122">
        <v>10</v>
      </c>
      <c r="AC122" t="s">
        <v>7782</v>
      </c>
      <c r="AD122" t="s">
        <v>7773</v>
      </c>
      <c r="AE122" t="s">
        <v>5753</v>
      </c>
      <c r="AF122">
        <v>13</v>
      </c>
      <c r="AG122">
        <v>0.73</v>
      </c>
      <c r="AH122">
        <v>9</v>
      </c>
      <c r="AI122">
        <v>10</v>
      </c>
      <c r="AJ122" t="s">
        <v>7558</v>
      </c>
      <c r="AM122" t="s">
        <v>7784</v>
      </c>
      <c r="AN122" t="s">
        <v>7774</v>
      </c>
      <c r="AO122" t="s">
        <v>7163</v>
      </c>
      <c r="AP122" t="s">
        <v>7330</v>
      </c>
      <c r="AQ122" t="s">
        <v>7330</v>
      </c>
      <c r="AR122">
        <v>5.56</v>
      </c>
      <c r="AS122" t="s">
        <v>7785</v>
      </c>
      <c r="AT122">
        <v>0.8</v>
      </c>
      <c r="AU122" t="s">
        <v>7774</v>
      </c>
      <c r="AV122" t="s">
        <v>7789</v>
      </c>
      <c r="AW122" t="s">
        <v>7774</v>
      </c>
      <c r="BA122" t="s">
        <v>5678</v>
      </c>
      <c r="BB122">
        <v>42.784510779999998</v>
      </c>
      <c r="BC122">
        <v>-82.03717992</v>
      </c>
      <c r="BD122">
        <v>202.5</v>
      </c>
      <c r="BE122">
        <v>290</v>
      </c>
      <c r="BF122" t="s">
        <v>8087</v>
      </c>
      <c r="BG122">
        <v>15</v>
      </c>
      <c r="BH122">
        <v>986</v>
      </c>
      <c r="BI122">
        <v>4.3769999999999998</v>
      </c>
      <c r="BJ122">
        <v>-357.97500000000002</v>
      </c>
      <c r="BK122">
        <v>2114</v>
      </c>
      <c r="BL122">
        <v>2115</v>
      </c>
      <c r="BO122">
        <v>1.24</v>
      </c>
      <c r="BP122">
        <v>1.23</v>
      </c>
      <c r="BR122">
        <v>2.14</v>
      </c>
      <c r="BS122">
        <v>2.14</v>
      </c>
      <c r="BY122">
        <v>0.73</v>
      </c>
      <c r="BZ122">
        <v>9</v>
      </c>
    </row>
    <row r="123" spans="2:78" hidden="1" x14ac:dyDescent="0.35">
      <c r="B123">
        <v>14.909000000000001</v>
      </c>
      <c r="C123" t="s">
        <v>3319</v>
      </c>
      <c r="D123" t="s">
        <v>3290</v>
      </c>
      <c r="E123">
        <v>0.2902777777777778</v>
      </c>
      <c r="F123">
        <v>13.3</v>
      </c>
      <c r="G123">
        <v>5</v>
      </c>
      <c r="H123" t="s">
        <v>7295</v>
      </c>
      <c r="I123" t="s">
        <v>7296</v>
      </c>
      <c r="L123" s="20" t="s">
        <v>5677</v>
      </c>
      <c r="M123">
        <v>8.1999999999999993</v>
      </c>
      <c r="N123">
        <v>15</v>
      </c>
      <c r="O123" t="s">
        <v>144</v>
      </c>
      <c r="P123" s="51">
        <v>14.909000000000001</v>
      </c>
      <c r="Q123" s="51">
        <v>13.3</v>
      </c>
      <c r="R123" t="str">
        <f t="shared" si="10"/>
        <v>14-13</v>
      </c>
      <c r="S123" s="70" t="b">
        <f t="shared" si="11"/>
        <v>1</v>
      </c>
      <c r="T123" t="str">
        <f t="shared" si="16"/>
        <v>14-13</v>
      </c>
      <c r="U123">
        <v>14.909000000000001</v>
      </c>
      <c r="V123">
        <v>13</v>
      </c>
      <c r="X123" t="str">
        <f t="shared" si="15"/>
        <v>14-7</v>
      </c>
      <c r="Y123" t="s">
        <v>7778</v>
      </c>
      <c r="Z123" s="51">
        <v>46</v>
      </c>
      <c r="AA123">
        <v>14.909000000000001</v>
      </c>
      <c r="AB123">
        <v>10</v>
      </c>
      <c r="AC123" t="s">
        <v>7782</v>
      </c>
      <c r="AD123" t="s">
        <v>7773</v>
      </c>
      <c r="AE123" t="s">
        <v>5753</v>
      </c>
      <c r="AF123">
        <v>13</v>
      </c>
      <c r="AG123">
        <v>0.74</v>
      </c>
      <c r="AH123">
        <v>7</v>
      </c>
      <c r="AI123">
        <v>9</v>
      </c>
      <c r="AJ123" t="s">
        <v>7800</v>
      </c>
      <c r="AM123" t="s">
        <v>7784</v>
      </c>
      <c r="AN123" t="s">
        <v>7774</v>
      </c>
      <c r="AO123" t="s">
        <v>7163</v>
      </c>
      <c r="AP123" t="s">
        <v>7330</v>
      </c>
      <c r="AQ123" t="s">
        <v>7330</v>
      </c>
      <c r="AR123">
        <v>5.56</v>
      </c>
      <c r="AS123" t="s">
        <v>7785</v>
      </c>
      <c r="AT123">
        <v>0.8</v>
      </c>
      <c r="AU123" t="s">
        <v>7774</v>
      </c>
      <c r="AV123" t="s">
        <v>7789</v>
      </c>
      <c r="AW123" t="s">
        <v>7774</v>
      </c>
      <c r="BA123" t="s">
        <v>5678</v>
      </c>
      <c r="BB123">
        <v>42.784509620000001</v>
      </c>
      <c r="BC123">
        <v>-82.037179949999995</v>
      </c>
      <c r="BD123">
        <v>202.5</v>
      </c>
      <c r="BE123">
        <v>290</v>
      </c>
      <c r="BF123" t="s">
        <v>8087</v>
      </c>
      <c r="BG123">
        <v>15</v>
      </c>
      <c r="BH123">
        <v>986</v>
      </c>
      <c r="BI123">
        <v>4.5060000000000002</v>
      </c>
      <c r="BJ123">
        <v>-386.42099999999999</v>
      </c>
      <c r="BK123">
        <v>2117</v>
      </c>
      <c r="BL123">
        <v>2117</v>
      </c>
      <c r="BO123">
        <v>1.24</v>
      </c>
      <c r="BP123">
        <v>1.24</v>
      </c>
      <c r="BR123">
        <v>2.15</v>
      </c>
      <c r="BS123">
        <v>2.15</v>
      </c>
      <c r="BY123">
        <v>0.74</v>
      </c>
      <c r="BZ123">
        <v>7</v>
      </c>
    </row>
    <row r="124" spans="2:78" hidden="1" x14ac:dyDescent="0.35">
      <c r="B124">
        <v>15.721</v>
      </c>
      <c r="C124" t="s">
        <v>3322</v>
      </c>
      <c r="D124" t="s">
        <v>3290</v>
      </c>
      <c r="E124">
        <v>0.28749999999999998</v>
      </c>
      <c r="F124">
        <v>11.9</v>
      </c>
      <c r="G124">
        <v>5</v>
      </c>
      <c r="H124" t="s">
        <v>7295</v>
      </c>
      <c r="I124" t="s">
        <v>7296</v>
      </c>
      <c r="L124" s="20" t="s">
        <v>5677</v>
      </c>
      <c r="M124">
        <v>8.3000000000000007</v>
      </c>
      <c r="N124">
        <v>15</v>
      </c>
      <c r="O124" t="s">
        <v>144</v>
      </c>
      <c r="P124" s="51">
        <v>15.721</v>
      </c>
      <c r="Q124" s="51">
        <v>11.9</v>
      </c>
      <c r="R124" t="str">
        <f t="shared" si="10"/>
        <v>15-12</v>
      </c>
      <c r="S124" s="70" t="b">
        <f t="shared" si="11"/>
        <v>1</v>
      </c>
      <c r="T124" t="str">
        <f t="shared" si="16"/>
        <v>15-12</v>
      </c>
      <c r="U124">
        <v>15.72</v>
      </c>
      <c r="V124">
        <v>12</v>
      </c>
      <c r="X124" t="str">
        <f t="shared" si="15"/>
        <v>15-8</v>
      </c>
      <c r="Y124" t="s">
        <v>7778</v>
      </c>
      <c r="Z124" s="51">
        <v>47</v>
      </c>
      <c r="AA124">
        <v>15.72</v>
      </c>
      <c r="AB124">
        <v>10</v>
      </c>
      <c r="AC124" t="s">
        <v>7782</v>
      </c>
      <c r="AD124" t="s">
        <v>7773</v>
      </c>
      <c r="AE124" t="s">
        <v>5753</v>
      </c>
      <c r="AF124">
        <v>12</v>
      </c>
      <c r="AG124">
        <v>0.66</v>
      </c>
      <c r="AH124">
        <v>8</v>
      </c>
      <c r="AI124">
        <v>9</v>
      </c>
      <c r="AJ124" t="s">
        <v>7800</v>
      </c>
      <c r="AM124" t="s">
        <v>7784</v>
      </c>
      <c r="AN124" t="s">
        <v>7774</v>
      </c>
      <c r="AO124" t="s">
        <v>7163</v>
      </c>
      <c r="AP124" t="s">
        <v>7330</v>
      </c>
      <c r="AQ124" t="s">
        <v>7330</v>
      </c>
      <c r="AR124">
        <v>5.56</v>
      </c>
      <c r="AS124" t="s">
        <v>7785</v>
      </c>
      <c r="AT124">
        <v>0.6</v>
      </c>
      <c r="AU124" t="s">
        <v>7774</v>
      </c>
      <c r="AV124" t="s">
        <v>7789</v>
      </c>
      <c r="AW124" t="s">
        <v>7774</v>
      </c>
      <c r="BA124" t="s">
        <v>5678</v>
      </c>
      <c r="BB124">
        <v>42.784502289999999</v>
      </c>
      <c r="BC124">
        <v>-82.037180120000002</v>
      </c>
      <c r="BD124">
        <v>202.5</v>
      </c>
      <c r="BE124">
        <v>290</v>
      </c>
      <c r="BF124" t="s">
        <v>8087</v>
      </c>
      <c r="BG124">
        <v>15</v>
      </c>
      <c r="BH124">
        <v>986</v>
      </c>
      <c r="BI124">
        <v>5.3170000000000002</v>
      </c>
      <c r="BJ124">
        <v>-387.041</v>
      </c>
      <c r="BK124">
        <v>2116</v>
      </c>
      <c r="BL124">
        <v>2117</v>
      </c>
      <c r="BO124">
        <v>1.24</v>
      </c>
      <c r="BP124">
        <v>1.24</v>
      </c>
      <c r="BR124">
        <v>2.15</v>
      </c>
      <c r="BS124">
        <v>2.15</v>
      </c>
      <c r="BY124">
        <v>0.66</v>
      </c>
      <c r="BZ124">
        <v>8</v>
      </c>
    </row>
    <row r="125" spans="2:78" hidden="1" x14ac:dyDescent="0.35">
      <c r="B125">
        <v>15.827</v>
      </c>
      <c r="C125" t="s">
        <v>3323</v>
      </c>
      <c r="D125" t="s">
        <v>3290</v>
      </c>
      <c r="E125">
        <v>0.27083333333333331</v>
      </c>
      <c r="F125">
        <v>13.3</v>
      </c>
      <c r="G125">
        <v>5</v>
      </c>
      <c r="H125" t="s">
        <v>7295</v>
      </c>
      <c r="I125" t="s">
        <v>7296</v>
      </c>
      <c r="L125" s="20" t="s">
        <v>5677</v>
      </c>
      <c r="M125">
        <v>14.7</v>
      </c>
      <c r="N125">
        <v>15</v>
      </c>
      <c r="O125" t="s">
        <v>144</v>
      </c>
      <c r="P125" s="51">
        <v>15.827</v>
      </c>
      <c r="Q125" s="51">
        <v>13.3</v>
      </c>
      <c r="R125" t="str">
        <f t="shared" si="10"/>
        <v>15-13</v>
      </c>
      <c r="S125" s="70" t="b">
        <f t="shared" si="11"/>
        <v>1</v>
      </c>
      <c r="T125" t="str">
        <f t="shared" si="16"/>
        <v>15-13</v>
      </c>
      <c r="U125">
        <v>15.824999999999999</v>
      </c>
      <c r="V125">
        <v>13</v>
      </c>
      <c r="X125" t="str">
        <f t="shared" si="15"/>
        <v>15-11</v>
      </c>
      <c r="Y125" t="s">
        <v>7778</v>
      </c>
      <c r="Z125" s="51">
        <v>48</v>
      </c>
      <c r="AA125">
        <v>15.824999999999999</v>
      </c>
      <c r="AB125">
        <v>10</v>
      </c>
      <c r="AC125" t="s">
        <v>7782</v>
      </c>
      <c r="AD125" t="s">
        <v>7773</v>
      </c>
      <c r="AE125" t="s">
        <v>5753</v>
      </c>
      <c r="AF125">
        <v>13</v>
      </c>
      <c r="AG125">
        <v>0.74</v>
      </c>
      <c r="AH125">
        <v>11</v>
      </c>
      <c r="AI125">
        <v>11</v>
      </c>
      <c r="AJ125" t="s">
        <v>7801</v>
      </c>
      <c r="AM125" t="s">
        <v>7784</v>
      </c>
      <c r="AN125" t="s">
        <v>7774</v>
      </c>
      <c r="AO125" t="s">
        <v>7163</v>
      </c>
      <c r="AP125" t="s">
        <v>7330</v>
      </c>
      <c r="AQ125" t="s">
        <v>7330</v>
      </c>
      <c r="AR125">
        <v>5.56</v>
      </c>
      <c r="AS125" t="s">
        <v>7785</v>
      </c>
      <c r="AT125">
        <v>0.6</v>
      </c>
      <c r="AU125" t="s">
        <v>7774</v>
      </c>
      <c r="AV125" t="s">
        <v>7788</v>
      </c>
      <c r="AW125" t="s">
        <v>7774</v>
      </c>
      <c r="AX125">
        <v>10</v>
      </c>
      <c r="AY125">
        <v>10</v>
      </c>
      <c r="AZ125">
        <v>12</v>
      </c>
      <c r="BA125" t="s">
        <v>5683</v>
      </c>
      <c r="BB125">
        <v>42.784501349999999</v>
      </c>
      <c r="BC125">
        <v>-82.037180140000004</v>
      </c>
      <c r="BD125">
        <v>202.5</v>
      </c>
      <c r="BE125">
        <v>290</v>
      </c>
      <c r="BF125" t="s">
        <v>8087</v>
      </c>
      <c r="BG125">
        <v>15</v>
      </c>
      <c r="BH125">
        <v>986</v>
      </c>
      <c r="BI125">
        <v>5.42</v>
      </c>
      <c r="BJ125">
        <v>-349.86599999999999</v>
      </c>
      <c r="BK125">
        <v>2111</v>
      </c>
      <c r="BL125">
        <v>2113</v>
      </c>
      <c r="BO125">
        <v>1.23</v>
      </c>
      <c r="BP125">
        <v>1.23</v>
      </c>
      <c r="BR125">
        <v>2.14</v>
      </c>
      <c r="BS125">
        <v>2.14</v>
      </c>
      <c r="BY125">
        <v>0.74</v>
      </c>
      <c r="BZ125">
        <v>11</v>
      </c>
    </row>
    <row r="126" spans="2:78" hidden="1" x14ac:dyDescent="0.35">
      <c r="B126">
        <v>17.065999999999999</v>
      </c>
      <c r="C126" t="s">
        <v>3325</v>
      </c>
      <c r="D126" t="s">
        <v>3290</v>
      </c>
      <c r="E126">
        <v>0.2902777777777778</v>
      </c>
      <c r="F126">
        <v>11.7</v>
      </c>
      <c r="G126">
        <v>5</v>
      </c>
      <c r="H126" t="s">
        <v>7295</v>
      </c>
      <c r="I126" t="s">
        <v>7296</v>
      </c>
      <c r="L126" s="20" t="s">
        <v>5677</v>
      </c>
      <c r="M126">
        <v>8</v>
      </c>
      <c r="N126">
        <v>15</v>
      </c>
      <c r="O126" t="s">
        <v>144</v>
      </c>
      <c r="P126" s="51">
        <v>17.065999999999999</v>
      </c>
      <c r="Q126" s="51">
        <v>11.7</v>
      </c>
      <c r="R126" t="str">
        <f t="shared" si="10"/>
        <v>17-12</v>
      </c>
      <c r="S126" s="70" t="b">
        <f t="shared" si="11"/>
        <v>1</v>
      </c>
      <c r="T126" t="str">
        <f t="shared" si="16"/>
        <v>17-12</v>
      </c>
      <c r="U126">
        <v>17.065000000000001</v>
      </c>
      <c r="V126">
        <v>12</v>
      </c>
      <c r="X126" t="str">
        <f t="shared" si="15"/>
        <v>17-7</v>
      </c>
      <c r="Y126" t="s">
        <v>7778</v>
      </c>
      <c r="Z126" s="51">
        <v>50</v>
      </c>
      <c r="AA126">
        <v>17.065000000000001</v>
      </c>
      <c r="AB126">
        <v>10</v>
      </c>
      <c r="AC126" t="s">
        <v>7782</v>
      </c>
      <c r="AD126" t="s">
        <v>7773</v>
      </c>
      <c r="AE126" t="s">
        <v>5753</v>
      </c>
      <c r="AF126">
        <v>12</v>
      </c>
      <c r="AG126">
        <v>0.65</v>
      </c>
      <c r="AH126">
        <v>7</v>
      </c>
      <c r="AI126">
        <v>9</v>
      </c>
      <c r="AJ126" t="s">
        <v>7335</v>
      </c>
      <c r="AM126" t="s">
        <v>7784</v>
      </c>
      <c r="AN126" t="s">
        <v>7774</v>
      </c>
      <c r="AO126" t="s">
        <v>7164</v>
      </c>
      <c r="AP126" t="s">
        <v>7351</v>
      </c>
      <c r="AQ126" t="s">
        <v>7351</v>
      </c>
      <c r="AR126">
        <v>5.56</v>
      </c>
      <c r="AS126" t="s">
        <v>7802</v>
      </c>
      <c r="AT126">
        <v>0.8</v>
      </c>
      <c r="AU126" t="s">
        <v>7774</v>
      </c>
      <c r="AV126" t="s">
        <v>7789</v>
      </c>
      <c r="AW126" t="s">
        <v>7774</v>
      </c>
      <c r="BA126" t="s">
        <v>5678</v>
      </c>
      <c r="BB126">
        <v>42.784490130000002</v>
      </c>
      <c r="BC126">
        <v>-82.037180390000003</v>
      </c>
      <c r="BD126">
        <v>202.5</v>
      </c>
      <c r="BE126">
        <v>290</v>
      </c>
      <c r="BF126" t="s">
        <v>8087</v>
      </c>
      <c r="BG126">
        <v>15</v>
      </c>
      <c r="BH126">
        <v>986</v>
      </c>
      <c r="BI126">
        <v>0.66200000000000003</v>
      </c>
      <c r="BJ126">
        <v>274.45699999999999</v>
      </c>
      <c r="BK126">
        <v>2117</v>
      </c>
      <c r="BL126">
        <v>2118</v>
      </c>
      <c r="BO126">
        <v>1.24</v>
      </c>
      <c r="BP126">
        <v>1.24</v>
      </c>
      <c r="BR126">
        <v>2.15</v>
      </c>
      <c r="BS126">
        <v>2.15</v>
      </c>
      <c r="BY126">
        <v>0.65</v>
      </c>
      <c r="BZ126">
        <v>7</v>
      </c>
    </row>
    <row r="127" spans="2:78" hidden="1" x14ac:dyDescent="0.35">
      <c r="B127">
        <v>17.757000000000001</v>
      </c>
      <c r="C127" t="s">
        <v>3326</v>
      </c>
      <c r="D127" t="s">
        <v>3290</v>
      </c>
      <c r="E127">
        <v>0.2951388888888889</v>
      </c>
      <c r="F127">
        <v>12.9</v>
      </c>
      <c r="G127">
        <v>5</v>
      </c>
      <c r="H127" t="s">
        <v>7295</v>
      </c>
      <c r="I127" t="s">
        <v>7296</v>
      </c>
      <c r="L127" s="20" t="s">
        <v>5677</v>
      </c>
      <c r="M127">
        <v>9.9</v>
      </c>
      <c r="N127">
        <v>15</v>
      </c>
      <c r="O127" t="s">
        <v>144</v>
      </c>
      <c r="P127" s="51">
        <v>17.757000000000001</v>
      </c>
      <c r="Q127" s="51">
        <v>12.9</v>
      </c>
      <c r="R127" t="str">
        <f t="shared" si="10"/>
        <v>17-13</v>
      </c>
      <c r="S127" s="70" t="b">
        <f t="shared" si="11"/>
        <v>1</v>
      </c>
      <c r="T127" t="str">
        <f t="shared" si="16"/>
        <v>17-13</v>
      </c>
      <c r="U127">
        <v>17.757000000000001</v>
      </c>
      <c r="V127">
        <v>13</v>
      </c>
      <c r="X127" t="str">
        <f t="shared" si="15"/>
        <v>17-9</v>
      </c>
      <c r="Y127" t="s">
        <v>7778</v>
      </c>
      <c r="Z127" s="51">
        <v>51</v>
      </c>
      <c r="AA127">
        <v>17.757000000000001</v>
      </c>
      <c r="AB127">
        <v>10</v>
      </c>
      <c r="AC127" t="s">
        <v>7782</v>
      </c>
      <c r="AD127" t="s">
        <v>7773</v>
      </c>
      <c r="AE127" t="s">
        <v>5753</v>
      </c>
      <c r="AF127">
        <v>13</v>
      </c>
      <c r="AG127">
        <v>0.71</v>
      </c>
      <c r="AH127">
        <v>9</v>
      </c>
      <c r="AI127">
        <v>9</v>
      </c>
      <c r="AJ127" t="s">
        <v>7444</v>
      </c>
      <c r="AM127" t="s">
        <v>7784</v>
      </c>
      <c r="AN127" t="s">
        <v>7774</v>
      </c>
      <c r="AO127" t="s">
        <v>7164</v>
      </c>
      <c r="AP127" t="s">
        <v>7351</v>
      </c>
      <c r="AQ127" t="s">
        <v>7351</v>
      </c>
      <c r="AR127">
        <v>5.56</v>
      </c>
      <c r="AS127" t="s">
        <v>7802</v>
      </c>
      <c r="AT127">
        <v>0.8</v>
      </c>
      <c r="AU127" t="s">
        <v>7774</v>
      </c>
      <c r="AV127" t="s">
        <v>7789</v>
      </c>
      <c r="AW127" t="s">
        <v>7774</v>
      </c>
      <c r="BA127" t="s">
        <v>5678</v>
      </c>
      <c r="BB127">
        <v>42.784483889999997</v>
      </c>
      <c r="BC127">
        <v>-82.037180539999994</v>
      </c>
      <c r="BD127">
        <v>202.5</v>
      </c>
      <c r="BE127">
        <v>290</v>
      </c>
      <c r="BF127" t="s">
        <v>8087</v>
      </c>
      <c r="BG127">
        <v>15</v>
      </c>
      <c r="BH127">
        <v>986</v>
      </c>
      <c r="BI127">
        <v>1.353</v>
      </c>
      <c r="BJ127">
        <v>262.839</v>
      </c>
      <c r="BK127">
        <v>2115</v>
      </c>
      <c r="BL127">
        <v>2116</v>
      </c>
      <c r="BO127">
        <v>1.24</v>
      </c>
      <c r="BP127">
        <v>1.24</v>
      </c>
      <c r="BR127">
        <v>2.15</v>
      </c>
      <c r="BS127">
        <v>2.14</v>
      </c>
      <c r="BY127">
        <v>0.71</v>
      </c>
      <c r="BZ127">
        <v>9</v>
      </c>
    </row>
    <row r="128" spans="2:78" hidden="1" x14ac:dyDescent="0.35">
      <c r="B128">
        <v>20.664000000000001</v>
      </c>
      <c r="C128" t="s">
        <v>3327</v>
      </c>
      <c r="D128" t="s">
        <v>3290</v>
      </c>
      <c r="E128">
        <v>0.27430555555555558</v>
      </c>
      <c r="F128">
        <v>13.6</v>
      </c>
      <c r="G128">
        <v>3</v>
      </c>
      <c r="H128" t="s">
        <v>7295</v>
      </c>
      <c r="I128" t="s">
        <v>7296</v>
      </c>
      <c r="L128" s="20" t="s">
        <v>5677</v>
      </c>
      <c r="M128">
        <v>14.1</v>
      </c>
      <c r="N128">
        <v>23.4</v>
      </c>
      <c r="O128" t="s">
        <v>144</v>
      </c>
      <c r="P128" s="51">
        <v>20.664000000000001</v>
      </c>
      <c r="Q128" s="51">
        <v>13.6</v>
      </c>
      <c r="R128" t="str">
        <f t="shared" si="10"/>
        <v>20-14</v>
      </c>
      <c r="S128" s="70" t="b">
        <f t="shared" si="11"/>
        <v>1</v>
      </c>
      <c r="T128" t="str">
        <f t="shared" si="16"/>
        <v>20-14</v>
      </c>
      <c r="U128">
        <v>20.661999999999999</v>
      </c>
      <c r="V128">
        <v>14</v>
      </c>
      <c r="X128" t="str">
        <f t="shared" si="15"/>
        <v>20-9</v>
      </c>
      <c r="Y128" t="s">
        <v>7778</v>
      </c>
      <c r="Z128" s="51">
        <v>52</v>
      </c>
      <c r="AA128">
        <v>20.661999999999999</v>
      </c>
      <c r="AB128">
        <v>10</v>
      </c>
      <c r="AC128" t="s">
        <v>7782</v>
      </c>
      <c r="AD128" t="s">
        <v>7773</v>
      </c>
      <c r="AE128" t="s">
        <v>5753</v>
      </c>
      <c r="AF128">
        <v>14</v>
      </c>
      <c r="AG128">
        <v>0.75</v>
      </c>
      <c r="AH128">
        <v>9</v>
      </c>
      <c r="AI128">
        <v>10</v>
      </c>
      <c r="AJ128" t="s">
        <v>7550</v>
      </c>
      <c r="AM128" t="s">
        <v>7784</v>
      </c>
      <c r="AN128" t="s">
        <v>7774</v>
      </c>
      <c r="AO128" t="s">
        <v>7164</v>
      </c>
      <c r="AP128" t="s">
        <v>7351</v>
      </c>
      <c r="AQ128" t="s">
        <v>7351</v>
      </c>
      <c r="AR128">
        <v>5.56</v>
      </c>
      <c r="AS128" t="s">
        <v>7802</v>
      </c>
      <c r="AT128">
        <v>0.8</v>
      </c>
      <c r="AU128" t="s">
        <v>7774</v>
      </c>
      <c r="AV128" t="s">
        <v>7789</v>
      </c>
      <c r="AW128" t="s">
        <v>7774</v>
      </c>
      <c r="BA128" t="s">
        <v>5678</v>
      </c>
      <c r="BB128">
        <v>42.784457629999999</v>
      </c>
      <c r="BC128">
        <v>-82.037181090000004</v>
      </c>
      <c r="BD128">
        <v>202.5</v>
      </c>
      <c r="BE128">
        <v>290</v>
      </c>
      <c r="BF128" t="s">
        <v>8087</v>
      </c>
      <c r="BG128">
        <v>15</v>
      </c>
      <c r="BH128">
        <v>986</v>
      </c>
      <c r="BI128">
        <v>4.258</v>
      </c>
      <c r="BJ128">
        <v>295.202</v>
      </c>
      <c r="BK128">
        <v>2114</v>
      </c>
      <c r="BL128">
        <v>2115</v>
      </c>
      <c r="BO128">
        <v>1.23</v>
      </c>
      <c r="BP128">
        <v>1.23</v>
      </c>
      <c r="BR128">
        <v>2.14</v>
      </c>
      <c r="BS128">
        <v>2.14</v>
      </c>
      <c r="BY128">
        <v>0.75</v>
      </c>
      <c r="BZ128">
        <v>9</v>
      </c>
    </row>
    <row r="129" spans="1:78" hidden="1" x14ac:dyDescent="0.35">
      <c r="B129">
        <v>20.715</v>
      </c>
      <c r="C129" t="s">
        <v>3328</v>
      </c>
      <c r="D129" t="s">
        <v>3290</v>
      </c>
      <c r="E129">
        <v>0.21527777777777779</v>
      </c>
      <c r="F129">
        <v>11.2</v>
      </c>
      <c r="G129">
        <v>5</v>
      </c>
      <c r="H129" t="s">
        <v>7295</v>
      </c>
      <c r="I129" t="s">
        <v>7296</v>
      </c>
      <c r="L129" s="20" t="s">
        <v>5677</v>
      </c>
      <c r="M129">
        <v>10.199999999999999</v>
      </c>
      <c r="N129">
        <v>15</v>
      </c>
      <c r="O129" t="s">
        <v>144</v>
      </c>
      <c r="P129" s="51">
        <v>20.715</v>
      </c>
      <c r="Q129" s="51">
        <v>11.2</v>
      </c>
      <c r="R129" t="str">
        <f t="shared" si="10"/>
        <v>20-11</v>
      </c>
      <c r="S129" s="70" t="b">
        <f t="shared" si="11"/>
        <v>1</v>
      </c>
      <c r="T129" t="str">
        <f t="shared" si="16"/>
        <v>20-11</v>
      </c>
      <c r="U129">
        <v>20.713000000000001</v>
      </c>
      <c r="V129">
        <v>11</v>
      </c>
      <c r="X129" t="str">
        <f t="shared" si="15"/>
        <v>20-13</v>
      </c>
      <c r="Y129" t="s">
        <v>7778</v>
      </c>
      <c r="Z129" s="51">
        <v>53</v>
      </c>
      <c r="AA129">
        <v>20.713000000000001</v>
      </c>
      <c r="AB129">
        <v>10</v>
      </c>
      <c r="AC129" t="s">
        <v>7782</v>
      </c>
      <c r="AD129" t="s">
        <v>7773</v>
      </c>
      <c r="AE129" t="s">
        <v>5753</v>
      </c>
      <c r="AF129">
        <v>11</v>
      </c>
      <c r="AG129">
        <v>0.62</v>
      </c>
      <c r="AH129">
        <v>13</v>
      </c>
      <c r="AI129">
        <v>11</v>
      </c>
      <c r="AJ129" t="s">
        <v>7695</v>
      </c>
      <c r="AM129" t="s">
        <v>7784</v>
      </c>
      <c r="AN129" t="s">
        <v>7774</v>
      </c>
      <c r="AO129" t="s">
        <v>7164</v>
      </c>
      <c r="AP129" t="s">
        <v>7351</v>
      </c>
      <c r="AQ129" t="s">
        <v>7351</v>
      </c>
      <c r="AR129">
        <v>5.56</v>
      </c>
      <c r="AS129" t="s">
        <v>7802</v>
      </c>
      <c r="AT129">
        <v>0.7</v>
      </c>
      <c r="AU129" t="s">
        <v>7774</v>
      </c>
      <c r="AV129" t="s">
        <v>7788</v>
      </c>
      <c r="AW129" t="s">
        <v>7774</v>
      </c>
      <c r="AX129">
        <v>10</v>
      </c>
      <c r="AY129">
        <v>10</v>
      </c>
      <c r="AZ129">
        <v>12</v>
      </c>
      <c r="BA129" t="s">
        <v>5683</v>
      </c>
      <c r="BB129">
        <v>42.784457189999998</v>
      </c>
      <c r="BC129">
        <v>-82.037181099999998</v>
      </c>
      <c r="BD129">
        <v>202.5</v>
      </c>
      <c r="BE129">
        <v>290</v>
      </c>
      <c r="BF129" t="s">
        <v>8087</v>
      </c>
      <c r="BG129">
        <v>15</v>
      </c>
      <c r="BH129">
        <v>986</v>
      </c>
      <c r="BI129">
        <v>4.3070000000000004</v>
      </c>
      <c r="BJ129">
        <v>406.44499999999999</v>
      </c>
      <c r="BK129">
        <v>2111</v>
      </c>
      <c r="BL129">
        <v>2112</v>
      </c>
      <c r="BO129">
        <v>1.23</v>
      </c>
      <c r="BP129">
        <v>1.23</v>
      </c>
      <c r="BR129">
        <v>2.14</v>
      </c>
      <c r="BS129">
        <v>2.14</v>
      </c>
      <c r="BY129">
        <v>0.62</v>
      </c>
      <c r="BZ129">
        <v>13</v>
      </c>
    </row>
    <row r="130" spans="1:78" hidden="1" x14ac:dyDescent="0.35">
      <c r="B130">
        <v>21.152000000000001</v>
      </c>
      <c r="C130" t="s">
        <v>3329</v>
      </c>
      <c r="D130" t="s">
        <v>3290</v>
      </c>
      <c r="E130">
        <v>0.21875</v>
      </c>
      <c r="F130">
        <v>13.9</v>
      </c>
      <c r="G130">
        <v>5</v>
      </c>
      <c r="H130" t="s">
        <v>7295</v>
      </c>
      <c r="I130" t="s">
        <v>7296</v>
      </c>
      <c r="L130" s="20" t="s">
        <v>5677</v>
      </c>
      <c r="M130">
        <v>8.1999999999999993</v>
      </c>
      <c r="N130">
        <v>15</v>
      </c>
      <c r="O130" t="s">
        <v>144</v>
      </c>
      <c r="P130" s="51">
        <v>21.152000000000001</v>
      </c>
      <c r="Q130" s="51">
        <v>13.9</v>
      </c>
      <c r="R130" t="str">
        <f t="shared" ref="R130:R193" si="17">INT(P130)&amp;"-"&amp;ROUND(Q130,0)</f>
        <v>21-14</v>
      </c>
      <c r="S130" s="70" t="b">
        <f t="shared" ref="S130:S193" si="18">IF(T130=R130,TRUE,FALSE)</f>
        <v>1</v>
      </c>
      <c r="T130" t="str">
        <f t="shared" si="16"/>
        <v>21-14</v>
      </c>
      <c r="U130">
        <v>21.151</v>
      </c>
      <c r="V130">
        <v>14</v>
      </c>
      <c r="X130" t="str">
        <f t="shared" si="15"/>
        <v>21-7</v>
      </c>
      <c r="Y130" t="s">
        <v>7778</v>
      </c>
      <c r="Z130" s="51">
        <v>54</v>
      </c>
      <c r="AA130">
        <v>21.151</v>
      </c>
      <c r="AB130">
        <v>10</v>
      </c>
      <c r="AC130" t="s">
        <v>7782</v>
      </c>
      <c r="AD130" t="s">
        <v>7773</v>
      </c>
      <c r="AE130" t="s">
        <v>5753</v>
      </c>
      <c r="AF130">
        <v>14</v>
      </c>
      <c r="AG130">
        <v>0.77</v>
      </c>
      <c r="AH130">
        <v>7</v>
      </c>
      <c r="AI130">
        <v>9</v>
      </c>
      <c r="AJ130" t="s">
        <v>7803</v>
      </c>
      <c r="AM130" t="s">
        <v>7784</v>
      </c>
      <c r="AN130" t="s">
        <v>7774</v>
      </c>
      <c r="AO130" t="s">
        <v>7164</v>
      </c>
      <c r="AP130" t="s">
        <v>7351</v>
      </c>
      <c r="AQ130" t="s">
        <v>7351</v>
      </c>
      <c r="AR130">
        <v>5.56</v>
      </c>
      <c r="AS130" t="s">
        <v>7802</v>
      </c>
      <c r="AT130">
        <v>0.7</v>
      </c>
      <c r="AU130" t="s">
        <v>7774</v>
      </c>
      <c r="AV130" t="s">
        <v>7789</v>
      </c>
      <c r="AW130" t="s">
        <v>7774</v>
      </c>
      <c r="BA130" t="s">
        <v>5678</v>
      </c>
      <c r="BB130">
        <v>42.784453200000002</v>
      </c>
      <c r="BC130">
        <v>-82.037181169999997</v>
      </c>
      <c r="BD130">
        <v>202.5</v>
      </c>
      <c r="BE130">
        <v>290</v>
      </c>
      <c r="BF130" t="s">
        <v>8087</v>
      </c>
      <c r="BG130">
        <v>15</v>
      </c>
      <c r="BH130">
        <v>986</v>
      </c>
      <c r="BI130">
        <v>4.7480000000000002</v>
      </c>
      <c r="BJ130">
        <v>390.613</v>
      </c>
      <c r="BK130">
        <v>2116</v>
      </c>
      <c r="BL130">
        <v>2117</v>
      </c>
      <c r="BO130">
        <v>1.24</v>
      </c>
      <c r="BP130">
        <v>1.24</v>
      </c>
      <c r="BR130">
        <v>2.15</v>
      </c>
      <c r="BS130">
        <v>2.15</v>
      </c>
      <c r="BY130">
        <v>0.77</v>
      </c>
      <c r="BZ130">
        <v>7</v>
      </c>
    </row>
    <row r="131" spans="1:78" hidden="1" x14ac:dyDescent="0.35">
      <c r="B131">
        <v>25.994</v>
      </c>
      <c r="C131" t="s">
        <v>3331</v>
      </c>
      <c r="D131" t="s">
        <v>3290</v>
      </c>
      <c r="E131">
        <v>0.18888888888888888</v>
      </c>
      <c r="F131">
        <v>12.5</v>
      </c>
      <c r="G131">
        <v>4</v>
      </c>
      <c r="H131" t="s">
        <v>7295</v>
      </c>
      <c r="I131" t="s">
        <v>7296</v>
      </c>
      <c r="L131" s="20" t="s">
        <v>5677</v>
      </c>
      <c r="M131">
        <v>8</v>
      </c>
      <c r="N131">
        <v>15</v>
      </c>
      <c r="O131" t="s">
        <v>144</v>
      </c>
      <c r="P131" s="51">
        <v>25.994</v>
      </c>
      <c r="Q131" s="51">
        <v>12.5</v>
      </c>
      <c r="R131" t="str">
        <f t="shared" si="17"/>
        <v>25-13</v>
      </c>
      <c r="S131" s="70" t="b">
        <f t="shared" si="18"/>
        <v>1</v>
      </c>
      <c r="T131" t="str">
        <f t="shared" si="16"/>
        <v>25-13</v>
      </c>
      <c r="U131">
        <v>25.992000000000001</v>
      </c>
      <c r="V131">
        <v>13</v>
      </c>
      <c r="X131" t="str">
        <f t="shared" si="15"/>
        <v>25-7</v>
      </c>
      <c r="Y131" t="s">
        <v>7778</v>
      </c>
      <c r="Z131" s="51">
        <v>56</v>
      </c>
      <c r="AA131">
        <v>25.992000000000001</v>
      </c>
      <c r="AB131">
        <v>10</v>
      </c>
      <c r="AC131" t="s">
        <v>7782</v>
      </c>
      <c r="AD131" t="s">
        <v>7773</v>
      </c>
      <c r="AE131" t="s">
        <v>5753</v>
      </c>
      <c r="AF131">
        <v>13</v>
      </c>
      <c r="AG131">
        <v>0.7</v>
      </c>
      <c r="AH131">
        <v>7</v>
      </c>
      <c r="AI131">
        <v>10</v>
      </c>
      <c r="AJ131" t="s">
        <v>7507</v>
      </c>
      <c r="AM131" t="s">
        <v>7784</v>
      </c>
      <c r="AN131" t="s">
        <v>7774</v>
      </c>
      <c r="AO131" t="s">
        <v>7165</v>
      </c>
      <c r="AP131" t="s">
        <v>7356</v>
      </c>
      <c r="AQ131" t="s">
        <v>7356</v>
      </c>
      <c r="AR131">
        <v>5.56</v>
      </c>
      <c r="AS131" t="s">
        <v>7804</v>
      </c>
      <c r="AT131">
        <v>0.8</v>
      </c>
      <c r="AU131" t="s">
        <v>7774</v>
      </c>
      <c r="AV131" t="s">
        <v>7786</v>
      </c>
      <c r="AW131" t="s">
        <v>7774</v>
      </c>
      <c r="AX131">
        <v>10</v>
      </c>
      <c r="AY131">
        <v>10</v>
      </c>
      <c r="AZ131">
        <v>15</v>
      </c>
      <c r="BA131" t="s">
        <v>5683</v>
      </c>
      <c r="BB131">
        <v>42.784409449999998</v>
      </c>
      <c r="BC131">
        <v>-82.037181970000006</v>
      </c>
      <c r="BD131">
        <v>202.6</v>
      </c>
      <c r="BE131">
        <v>290</v>
      </c>
      <c r="BF131" t="s">
        <v>8087</v>
      </c>
      <c r="BG131">
        <v>15</v>
      </c>
      <c r="BH131">
        <v>986</v>
      </c>
      <c r="BI131">
        <v>0.58899999999999997</v>
      </c>
      <c r="BJ131">
        <v>-204.61600000000001</v>
      </c>
      <c r="BK131">
        <v>2117</v>
      </c>
      <c r="BL131">
        <v>2117</v>
      </c>
      <c r="BO131">
        <v>1.24</v>
      </c>
      <c r="BP131">
        <v>1.24</v>
      </c>
      <c r="BR131">
        <v>2.15</v>
      </c>
      <c r="BS131">
        <v>2.15</v>
      </c>
      <c r="BY131">
        <v>0.7</v>
      </c>
      <c r="BZ131">
        <v>7</v>
      </c>
    </row>
    <row r="132" spans="1:78" hidden="1" x14ac:dyDescent="0.35">
      <c r="B132">
        <v>26.033999999999999</v>
      </c>
      <c r="C132" t="s">
        <v>3332</v>
      </c>
      <c r="D132" t="s">
        <v>3290</v>
      </c>
      <c r="E132">
        <v>0.29652777777777778</v>
      </c>
      <c r="F132">
        <v>12.2</v>
      </c>
      <c r="G132">
        <v>4</v>
      </c>
      <c r="H132" t="s">
        <v>7295</v>
      </c>
      <c r="I132" t="s">
        <v>7296</v>
      </c>
      <c r="L132" s="20" t="s">
        <v>5677</v>
      </c>
      <c r="M132">
        <v>8.4</v>
      </c>
      <c r="N132">
        <v>15</v>
      </c>
      <c r="O132" t="s">
        <v>144</v>
      </c>
      <c r="P132" s="51">
        <v>26.033999999999999</v>
      </c>
      <c r="Q132" s="51">
        <v>12.2</v>
      </c>
      <c r="R132" t="str">
        <f t="shared" si="17"/>
        <v>26-12</v>
      </c>
      <c r="S132" s="70" t="b">
        <f t="shared" si="18"/>
        <v>1</v>
      </c>
      <c r="T132" t="str">
        <f t="shared" si="16"/>
        <v>26-12</v>
      </c>
      <c r="U132">
        <v>26.033000000000001</v>
      </c>
      <c r="V132">
        <v>12</v>
      </c>
      <c r="X132" t="str">
        <f t="shared" si="15"/>
        <v>26-8</v>
      </c>
      <c r="Y132" t="s">
        <v>7778</v>
      </c>
      <c r="Z132" s="51">
        <v>57</v>
      </c>
      <c r="AA132">
        <v>26.033000000000001</v>
      </c>
      <c r="AB132">
        <v>10</v>
      </c>
      <c r="AC132" t="s">
        <v>7782</v>
      </c>
      <c r="AD132" t="s">
        <v>7773</v>
      </c>
      <c r="AE132" t="s">
        <v>5753</v>
      </c>
      <c r="AF132">
        <v>12</v>
      </c>
      <c r="AG132">
        <v>0.68</v>
      </c>
      <c r="AH132">
        <v>8</v>
      </c>
      <c r="AI132">
        <v>9</v>
      </c>
      <c r="AJ132" t="s">
        <v>7352</v>
      </c>
      <c r="AM132" t="s">
        <v>7784</v>
      </c>
      <c r="AN132" t="s">
        <v>7774</v>
      </c>
      <c r="AO132" t="s">
        <v>7165</v>
      </c>
      <c r="AP132" t="s">
        <v>7356</v>
      </c>
      <c r="AQ132" t="s">
        <v>7356</v>
      </c>
      <c r="AR132">
        <v>5.56</v>
      </c>
      <c r="AS132" t="s">
        <v>7804</v>
      </c>
      <c r="AT132">
        <v>0.8</v>
      </c>
      <c r="AU132" t="s">
        <v>7774</v>
      </c>
      <c r="AV132" t="s">
        <v>7789</v>
      </c>
      <c r="AW132" t="s">
        <v>7774</v>
      </c>
      <c r="BA132" t="s">
        <v>5678</v>
      </c>
      <c r="BB132">
        <v>42.784409089999997</v>
      </c>
      <c r="BC132">
        <v>-82.03718198</v>
      </c>
      <c r="BD132">
        <v>202.6</v>
      </c>
      <c r="BE132">
        <v>290</v>
      </c>
      <c r="BF132" t="s">
        <v>8087</v>
      </c>
      <c r="BG132">
        <v>15</v>
      </c>
      <c r="BH132">
        <v>986</v>
      </c>
      <c r="BI132">
        <v>0.63</v>
      </c>
      <c r="BJ132">
        <v>-385.45299999999997</v>
      </c>
      <c r="BK132">
        <v>2116</v>
      </c>
      <c r="BL132">
        <v>2116</v>
      </c>
      <c r="BO132">
        <v>1.24</v>
      </c>
      <c r="BP132">
        <v>1.24</v>
      </c>
      <c r="BR132">
        <v>2.15</v>
      </c>
      <c r="BS132">
        <v>2.15</v>
      </c>
      <c r="BY132">
        <v>0.68</v>
      </c>
      <c r="BZ132">
        <v>8</v>
      </c>
    </row>
    <row r="133" spans="1:78" hidden="1" x14ac:dyDescent="0.35">
      <c r="B133">
        <v>26.085999999999999</v>
      </c>
      <c r="C133" t="s">
        <v>3333</v>
      </c>
      <c r="D133" t="s">
        <v>3290</v>
      </c>
      <c r="E133">
        <v>0.19166666666666668</v>
      </c>
      <c r="F133">
        <v>13.2</v>
      </c>
      <c r="G133">
        <v>6</v>
      </c>
      <c r="H133" t="s">
        <v>7295</v>
      </c>
      <c r="I133" t="s">
        <v>7296</v>
      </c>
      <c r="L133" s="20" t="s">
        <v>5677</v>
      </c>
      <c r="M133">
        <v>8.4</v>
      </c>
      <c r="N133">
        <v>15</v>
      </c>
      <c r="O133" t="s">
        <v>144</v>
      </c>
      <c r="P133" s="51">
        <v>26.085999999999999</v>
      </c>
      <c r="Q133" s="51">
        <v>13.2</v>
      </c>
      <c r="R133" t="str">
        <f t="shared" si="17"/>
        <v>26-13</v>
      </c>
      <c r="S133" s="70" t="b">
        <f t="shared" si="18"/>
        <v>1</v>
      </c>
      <c r="T133" t="str">
        <f t="shared" si="16"/>
        <v>26-13</v>
      </c>
      <c r="U133">
        <v>26.084</v>
      </c>
      <c r="V133">
        <v>13</v>
      </c>
      <c r="X133" t="str">
        <f t="shared" si="15"/>
        <v>26-7</v>
      </c>
      <c r="Y133" t="s">
        <v>7778</v>
      </c>
      <c r="Z133" s="51">
        <v>58</v>
      </c>
      <c r="AA133">
        <v>26.084</v>
      </c>
      <c r="AB133">
        <v>10</v>
      </c>
      <c r="AC133" t="s">
        <v>7782</v>
      </c>
      <c r="AD133" t="s">
        <v>7773</v>
      </c>
      <c r="AE133" t="s">
        <v>5753</v>
      </c>
      <c r="AF133">
        <v>13</v>
      </c>
      <c r="AG133">
        <v>0.73</v>
      </c>
      <c r="AH133">
        <v>7</v>
      </c>
      <c r="AI133">
        <v>8</v>
      </c>
      <c r="AJ133" t="s">
        <v>7670</v>
      </c>
      <c r="AM133" t="s">
        <v>7784</v>
      </c>
      <c r="AN133" t="s">
        <v>7774</v>
      </c>
      <c r="AO133" t="s">
        <v>7165</v>
      </c>
      <c r="AP133" t="s">
        <v>7356</v>
      </c>
      <c r="AQ133" t="s">
        <v>7356</v>
      </c>
      <c r="AR133">
        <v>5.56</v>
      </c>
      <c r="AS133" t="s">
        <v>7804</v>
      </c>
      <c r="AT133">
        <v>0.8</v>
      </c>
      <c r="AU133" t="s">
        <v>7774</v>
      </c>
      <c r="AV133" t="s">
        <v>7789</v>
      </c>
      <c r="AW133" t="s">
        <v>7774</v>
      </c>
      <c r="BA133" t="s">
        <v>5678</v>
      </c>
      <c r="BB133">
        <v>42.784408630000001</v>
      </c>
      <c r="BC133">
        <v>-82.037181989999993</v>
      </c>
      <c r="BD133">
        <v>202.6</v>
      </c>
      <c r="BE133">
        <v>290</v>
      </c>
      <c r="BF133" t="s">
        <v>8087</v>
      </c>
      <c r="BG133">
        <v>15</v>
      </c>
      <c r="BH133">
        <v>986</v>
      </c>
      <c r="BI133">
        <v>0.68100000000000005</v>
      </c>
      <c r="BJ133">
        <v>-207.833</v>
      </c>
      <c r="BK133">
        <v>2116</v>
      </c>
      <c r="BL133">
        <v>2117</v>
      </c>
      <c r="BO133">
        <v>1.24</v>
      </c>
      <c r="BP133">
        <v>1.24</v>
      </c>
      <c r="BR133">
        <v>2.15</v>
      </c>
      <c r="BS133">
        <v>2.15</v>
      </c>
      <c r="BY133">
        <v>0.73</v>
      </c>
      <c r="BZ133">
        <v>7</v>
      </c>
    </row>
    <row r="134" spans="1:78" hidden="1" x14ac:dyDescent="0.35">
      <c r="B134">
        <v>26.213000000000001</v>
      </c>
      <c r="C134" t="s">
        <v>3334</v>
      </c>
      <c r="D134" t="s">
        <v>3290</v>
      </c>
      <c r="E134">
        <v>0.18958333333333333</v>
      </c>
      <c r="F134">
        <v>11.2</v>
      </c>
      <c r="G134">
        <v>5</v>
      </c>
      <c r="H134" t="s">
        <v>7295</v>
      </c>
      <c r="I134" t="s">
        <v>7296</v>
      </c>
      <c r="L134" s="20" t="s">
        <v>5677</v>
      </c>
      <c r="M134">
        <v>8</v>
      </c>
      <c r="N134">
        <v>15</v>
      </c>
      <c r="O134" t="s">
        <v>144</v>
      </c>
      <c r="P134" s="51">
        <v>26.213000000000001</v>
      </c>
      <c r="Q134" s="51">
        <v>11.2</v>
      </c>
      <c r="R134" t="str">
        <f t="shared" si="17"/>
        <v>26-11</v>
      </c>
      <c r="S134" s="70" t="b">
        <f t="shared" si="18"/>
        <v>1</v>
      </c>
      <c r="T134" t="str">
        <f t="shared" si="16"/>
        <v>26-11</v>
      </c>
      <c r="U134">
        <v>26.212</v>
      </c>
      <c r="V134">
        <v>11</v>
      </c>
      <c r="X134" t="str">
        <f t="shared" si="15"/>
        <v>26-7</v>
      </c>
      <c r="Y134" t="s">
        <v>7778</v>
      </c>
      <c r="Z134" s="51">
        <v>59</v>
      </c>
      <c r="AA134">
        <v>26.212</v>
      </c>
      <c r="AB134">
        <v>10</v>
      </c>
      <c r="AC134" t="s">
        <v>7782</v>
      </c>
      <c r="AD134" t="s">
        <v>7773</v>
      </c>
      <c r="AE134" t="s">
        <v>5753</v>
      </c>
      <c r="AF134">
        <v>11</v>
      </c>
      <c r="AG134">
        <v>0.62</v>
      </c>
      <c r="AH134">
        <v>7</v>
      </c>
      <c r="AI134">
        <v>9</v>
      </c>
      <c r="AJ134" t="s">
        <v>7499</v>
      </c>
      <c r="AM134" t="s">
        <v>7784</v>
      </c>
      <c r="AN134" t="s">
        <v>7774</v>
      </c>
      <c r="AO134" t="s">
        <v>7165</v>
      </c>
      <c r="AP134" t="s">
        <v>7356</v>
      </c>
      <c r="AQ134" t="s">
        <v>7356</v>
      </c>
      <c r="AR134">
        <v>5.56</v>
      </c>
      <c r="AS134" t="s">
        <v>7804</v>
      </c>
      <c r="AT134">
        <v>0.8</v>
      </c>
      <c r="AU134" t="s">
        <v>7774</v>
      </c>
      <c r="AV134" t="s">
        <v>7789</v>
      </c>
      <c r="AW134" t="s">
        <v>7774</v>
      </c>
      <c r="BA134" t="s">
        <v>5678</v>
      </c>
      <c r="BB134">
        <v>42.784407469999998</v>
      </c>
      <c r="BC134">
        <v>-82.037182009999995</v>
      </c>
      <c r="BD134">
        <v>202.6</v>
      </c>
      <c r="BE134">
        <v>290</v>
      </c>
      <c r="BF134" t="s">
        <v>8087</v>
      </c>
      <c r="BG134">
        <v>15</v>
      </c>
      <c r="BH134">
        <v>986</v>
      </c>
      <c r="BI134">
        <v>0.80900000000000005</v>
      </c>
      <c r="BJ134">
        <v>-201.15899999999999</v>
      </c>
      <c r="BK134">
        <v>2117</v>
      </c>
      <c r="BL134">
        <v>2117</v>
      </c>
      <c r="BO134">
        <v>1.24</v>
      </c>
      <c r="BP134">
        <v>1.24</v>
      </c>
      <c r="BR134">
        <v>2.15</v>
      </c>
      <c r="BS134">
        <v>2.15</v>
      </c>
      <c r="BY134">
        <v>0.62</v>
      </c>
      <c r="BZ134">
        <v>7</v>
      </c>
    </row>
    <row r="135" spans="1:78" hidden="1" x14ac:dyDescent="0.35">
      <c r="B135">
        <v>28.087</v>
      </c>
      <c r="C135" t="s">
        <v>3335</v>
      </c>
      <c r="D135" t="s">
        <v>3290</v>
      </c>
      <c r="E135">
        <v>0.20277777777777778</v>
      </c>
      <c r="F135">
        <v>14</v>
      </c>
      <c r="G135">
        <v>3</v>
      </c>
      <c r="H135" t="s">
        <v>7295</v>
      </c>
      <c r="I135" t="s">
        <v>7296</v>
      </c>
      <c r="L135" s="20" t="s">
        <v>5677</v>
      </c>
      <c r="M135">
        <v>10.1</v>
      </c>
      <c r="N135">
        <v>28.2</v>
      </c>
      <c r="O135" t="s">
        <v>144</v>
      </c>
      <c r="P135" s="51">
        <v>28.087</v>
      </c>
      <c r="Q135" s="51">
        <v>14</v>
      </c>
      <c r="R135" t="str">
        <f t="shared" si="17"/>
        <v>28-14</v>
      </c>
      <c r="S135" s="70" t="b">
        <f t="shared" si="18"/>
        <v>1</v>
      </c>
      <c r="T135" t="str">
        <f t="shared" si="16"/>
        <v>28-14</v>
      </c>
      <c r="U135">
        <v>28.085999999999999</v>
      </c>
      <c r="V135">
        <v>14</v>
      </c>
      <c r="X135" t="str">
        <f t="shared" si="15"/>
        <v>28-9</v>
      </c>
      <c r="Y135" t="s">
        <v>7778</v>
      </c>
      <c r="Z135" s="51">
        <v>60</v>
      </c>
      <c r="AA135">
        <v>28.085999999999999</v>
      </c>
      <c r="AB135">
        <v>10</v>
      </c>
      <c r="AC135" t="s">
        <v>7782</v>
      </c>
      <c r="AD135" t="s">
        <v>7773</v>
      </c>
      <c r="AE135" t="s">
        <v>5753</v>
      </c>
      <c r="AF135">
        <v>14</v>
      </c>
      <c r="AG135">
        <v>0.78</v>
      </c>
      <c r="AH135">
        <v>9</v>
      </c>
      <c r="AI135">
        <v>10</v>
      </c>
      <c r="AJ135" t="s">
        <v>7363</v>
      </c>
      <c r="AM135" t="s">
        <v>7784</v>
      </c>
      <c r="AN135" t="s">
        <v>7774</v>
      </c>
      <c r="AO135" t="s">
        <v>7165</v>
      </c>
      <c r="AP135" t="s">
        <v>7356</v>
      </c>
      <c r="AQ135" t="s">
        <v>7356</v>
      </c>
      <c r="AR135">
        <v>5.56</v>
      </c>
      <c r="AS135" t="s">
        <v>7804</v>
      </c>
      <c r="AT135">
        <v>0.8</v>
      </c>
      <c r="AU135" t="s">
        <v>7774</v>
      </c>
      <c r="AV135" t="s">
        <v>7786</v>
      </c>
      <c r="AW135" t="s">
        <v>7774</v>
      </c>
      <c r="AX135">
        <v>10</v>
      </c>
      <c r="AY135">
        <v>10</v>
      </c>
      <c r="AZ135">
        <v>15</v>
      </c>
      <c r="BA135" t="s">
        <v>5683</v>
      </c>
      <c r="BB135">
        <v>42.784390539999997</v>
      </c>
      <c r="BC135">
        <v>-82.037182329999993</v>
      </c>
      <c r="BD135">
        <v>202.6</v>
      </c>
      <c r="BE135">
        <v>290</v>
      </c>
      <c r="BF135" t="s">
        <v>8087</v>
      </c>
      <c r="BG135">
        <v>15</v>
      </c>
      <c r="BH135">
        <v>986</v>
      </c>
      <c r="BI135">
        <v>2.6819999999999999</v>
      </c>
      <c r="BJ135">
        <v>-234.38399999999999</v>
      </c>
      <c r="BK135">
        <v>2114</v>
      </c>
      <c r="BL135">
        <v>2115</v>
      </c>
      <c r="BO135">
        <v>1.23</v>
      </c>
      <c r="BP135">
        <v>1.23</v>
      </c>
      <c r="BR135">
        <v>2.14</v>
      </c>
      <c r="BS135">
        <v>2.14</v>
      </c>
      <c r="BY135">
        <v>0.78</v>
      </c>
      <c r="BZ135">
        <v>9</v>
      </c>
    </row>
    <row r="136" spans="1:78" hidden="1" x14ac:dyDescent="0.35">
      <c r="B136">
        <v>28.282</v>
      </c>
      <c r="C136" t="s">
        <v>3336</v>
      </c>
      <c r="D136" t="s">
        <v>3290</v>
      </c>
      <c r="E136">
        <v>0.18888888888888888</v>
      </c>
      <c r="F136">
        <v>12</v>
      </c>
      <c r="G136">
        <v>5</v>
      </c>
      <c r="H136" t="s">
        <v>7295</v>
      </c>
      <c r="I136" t="s">
        <v>7296</v>
      </c>
      <c r="L136" s="20" t="s">
        <v>5677</v>
      </c>
      <c r="M136">
        <v>8</v>
      </c>
      <c r="N136">
        <v>15</v>
      </c>
      <c r="O136" t="s">
        <v>144</v>
      </c>
      <c r="P136" s="51">
        <v>28.282</v>
      </c>
      <c r="Q136" s="51">
        <v>12</v>
      </c>
      <c r="R136" t="str">
        <f t="shared" si="17"/>
        <v>28-12</v>
      </c>
      <c r="S136" s="70" t="b">
        <f t="shared" si="18"/>
        <v>1</v>
      </c>
      <c r="T136" t="str">
        <f t="shared" si="16"/>
        <v>28-12</v>
      </c>
      <c r="U136">
        <v>28.280999999999999</v>
      </c>
      <c r="V136">
        <v>12</v>
      </c>
      <c r="X136" t="str">
        <f t="shared" si="15"/>
        <v>28-6</v>
      </c>
      <c r="Y136" t="s">
        <v>7778</v>
      </c>
      <c r="Z136" s="51">
        <v>61</v>
      </c>
      <c r="AA136">
        <v>28.280999999999999</v>
      </c>
      <c r="AB136">
        <v>10</v>
      </c>
      <c r="AC136" t="s">
        <v>7782</v>
      </c>
      <c r="AD136" t="s">
        <v>7773</v>
      </c>
      <c r="AE136" t="s">
        <v>5753</v>
      </c>
      <c r="AF136">
        <v>12</v>
      </c>
      <c r="AG136">
        <v>0.67</v>
      </c>
      <c r="AH136">
        <v>6</v>
      </c>
      <c r="AI136">
        <v>5</v>
      </c>
      <c r="AJ136" t="s">
        <v>7624</v>
      </c>
      <c r="AM136" t="s">
        <v>7784</v>
      </c>
      <c r="AN136" t="s">
        <v>7774</v>
      </c>
      <c r="AO136" t="s">
        <v>7165</v>
      </c>
      <c r="AP136" t="s">
        <v>7356</v>
      </c>
      <c r="AQ136" t="s">
        <v>7356</v>
      </c>
      <c r="AR136">
        <v>5.56</v>
      </c>
      <c r="AS136" t="s">
        <v>7804</v>
      </c>
      <c r="AT136">
        <v>0.8</v>
      </c>
      <c r="AU136" t="s">
        <v>7774</v>
      </c>
      <c r="AV136" t="s">
        <v>7789</v>
      </c>
      <c r="AW136" t="s">
        <v>7774</v>
      </c>
      <c r="BA136" t="s">
        <v>5678</v>
      </c>
      <c r="BB136">
        <v>42.784388759999999</v>
      </c>
      <c r="BC136">
        <v>-82.037182369999996</v>
      </c>
      <c r="BD136">
        <v>202.6</v>
      </c>
      <c r="BE136">
        <v>290</v>
      </c>
      <c r="BF136" t="s">
        <v>8087</v>
      </c>
      <c r="BG136">
        <v>15</v>
      </c>
      <c r="BH136">
        <v>986</v>
      </c>
      <c r="BI136">
        <v>2.879</v>
      </c>
      <c r="BJ136">
        <v>-213.655</v>
      </c>
      <c r="BK136">
        <v>2118</v>
      </c>
      <c r="BL136">
        <v>2118</v>
      </c>
      <c r="BO136">
        <v>1.24</v>
      </c>
      <c r="BP136">
        <v>1.24</v>
      </c>
      <c r="BR136">
        <v>2.15</v>
      </c>
      <c r="BS136">
        <v>2.15</v>
      </c>
      <c r="BY136">
        <v>0.67</v>
      </c>
      <c r="BZ136">
        <v>6</v>
      </c>
    </row>
    <row r="137" spans="1:78" hidden="1" x14ac:dyDescent="0.35">
      <c r="B137">
        <v>28.405999999999999</v>
      </c>
      <c r="C137" t="s">
        <v>3337</v>
      </c>
      <c r="D137" t="s">
        <v>3290</v>
      </c>
      <c r="E137">
        <v>0.28888888888888886</v>
      </c>
      <c r="F137">
        <v>12.3</v>
      </c>
      <c r="G137">
        <v>5</v>
      </c>
      <c r="H137" t="s">
        <v>7295</v>
      </c>
      <c r="I137" t="s">
        <v>7296</v>
      </c>
      <c r="L137" s="20" t="s">
        <v>5677</v>
      </c>
      <c r="M137">
        <v>8</v>
      </c>
      <c r="N137">
        <v>15</v>
      </c>
      <c r="O137" t="s">
        <v>144</v>
      </c>
      <c r="P137" s="51">
        <v>28.405999999999999</v>
      </c>
      <c r="Q137" s="51">
        <v>12.3</v>
      </c>
      <c r="R137" t="str">
        <f t="shared" si="17"/>
        <v>28-12</v>
      </c>
      <c r="S137" s="70" t="b">
        <f t="shared" si="18"/>
        <v>1</v>
      </c>
      <c r="T137" t="str">
        <f t="shared" si="16"/>
        <v>28-12</v>
      </c>
      <c r="U137">
        <v>28.404</v>
      </c>
      <c r="V137">
        <v>12</v>
      </c>
      <c r="X137" t="str">
        <f t="shared" si="15"/>
        <v>28-7</v>
      </c>
      <c r="Y137" t="s">
        <v>7778</v>
      </c>
      <c r="Z137" s="51">
        <v>62</v>
      </c>
      <c r="AA137">
        <v>28.404</v>
      </c>
      <c r="AB137">
        <v>10</v>
      </c>
      <c r="AC137" t="s">
        <v>7782</v>
      </c>
      <c r="AD137" t="s">
        <v>7773</v>
      </c>
      <c r="AE137" t="s">
        <v>5753</v>
      </c>
      <c r="AF137">
        <v>12</v>
      </c>
      <c r="AG137">
        <v>0.69</v>
      </c>
      <c r="AH137">
        <v>7</v>
      </c>
      <c r="AI137">
        <v>9</v>
      </c>
      <c r="AJ137" t="s">
        <v>7337</v>
      </c>
      <c r="AM137" t="s">
        <v>7784</v>
      </c>
      <c r="AN137" t="s">
        <v>7774</v>
      </c>
      <c r="AO137" t="s">
        <v>7165</v>
      </c>
      <c r="AP137" t="s">
        <v>7356</v>
      </c>
      <c r="AQ137" t="s">
        <v>7356</v>
      </c>
      <c r="AR137">
        <v>5.56</v>
      </c>
      <c r="AS137" t="s">
        <v>7804</v>
      </c>
      <c r="AT137">
        <v>0.8</v>
      </c>
      <c r="AU137" t="s">
        <v>7774</v>
      </c>
      <c r="AV137" t="s">
        <v>7789</v>
      </c>
      <c r="AW137" t="s">
        <v>7774</v>
      </c>
      <c r="BA137" t="s">
        <v>5678</v>
      </c>
      <c r="BB137">
        <v>42.784387649999999</v>
      </c>
      <c r="BC137">
        <v>-82.037182389999998</v>
      </c>
      <c r="BD137">
        <v>202.6</v>
      </c>
      <c r="BE137">
        <v>290</v>
      </c>
      <c r="BF137" t="s">
        <v>8087</v>
      </c>
      <c r="BG137">
        <v>15</v>
      </c>
      <c r="BH137">
        <v>986</v>
      </c>
      <c r="BI137">
        <v>3.0009999999999999</v>
      </c>
      <c r="BJ137">
        <v>-371.13099999999997</v>
      </c>
      <c r="BK137">
        <v>2117</v>
      </c>
      <c r="BL137">
        <v>2117</v>
      </c>
      <c r="BO137">
        <v>1.24</v>
      </c>
      <c r="BP137">
        <v>1.24</v>
      </c>
      <c r="BR137">
        <v>2.15</v>
      </c>
      <c r="BS137">
        <v>2.15</v>
      </c>
      <c r="BY137">
        <v>0.69</v>
      </c>
      <c r="BZ137">
        <v>7</v>
      </c>
    </row>
    <row r="138" spans="1:78" hidden="1" x14ac:dyDescent="0.35">
      <c r="B138">
        <v>28.538</v>
      </c>
      <c r="C138" t="s">
        <v>3338</v>
      </c>
      <c r="D138" t="s">
        <v>3290</v>
      </c>
      <c r="E138">
        <v>0.21319444444444444</v>
      </c>
      <c r="F138">
        <v>11.7</v>
      </c>
      <c r="G138">
        <v>5</v>
      </c>
      <c r="H138" t="s">
        <v>7295</v>
      </c>
      <c r="I138" t="s">
        <v>7296</v>
      </c>
      <c r="L138" s="20" t="s">
        <v>5677</v>
      </c>
      <c r="M138">
        <v>8.5</v>
      </c>
      <c r="N138">
        <v>15</v>
      </c>
      <c r="O138" t="s">
        <v>144</v>
      </c>
      <c r="P138" s="51">
        <v>28.538</v>
      </c>
      <c r="Q138" s="51">
        <v>11.7</v>
      </c>
      <c r="R138" t="str">
        <f t="shared" si="17"/>
        <v>28-12</v>
      </c>
      <c r="S138" s="70" t="b">
        <f t="shared" si="18"/>
        <v>1</v>
      </c>
      <c r="T138" t="str">
        <f t="shared" si="16"/>
        <v>28-12</v>
      </c>
      <c r="U138">
        <v>28.536999999999999</v>
      </c>
      <c r="V138">
        <v>12</v>
      </c>
      <c r="X138" t="str">
        <f t="shared" si="15"/>
        <v>28-8</v>
      </c>
      <c r="Y138" t="s">
        <v>7778</v>
      </c>
      <c r="Z138" s="51">
        <v>63</v>
      </c>
      <c r="AA138">
        <v>28.536999999999999</v>
      </c>
      <c r="AB138">
        <v>10</v>
      </c>
      <c r="AC138" t="s">
        <v>7782</v>
      </c>
      <c r="AD138" t="s">
        <v>7773</v>
      </c>
      <c r="AE138" t="s">
        <v>5753</v>
      </c>
      <c r="AF138">
        <v>12</v>
      </c>
      <c r="AG138">
        <v>0.65</v>
      </c>
      <c r="AH138">
        <v>8</v>
      </c>
      <c r="AI138">
        <v>11</v>
      </c>
      <c r="AJ138" t="s">
        <v>7795</v>
      </c>
      <c r="AM138" t="s">
        <v>7784</v>
      </c>
      <c r="AN138" t="s">
        <v>7774</v>
      </c>
      <c r="AO138" t="s">
        <v>7165</v>
      </c>
      <c r="AP138" t="s">
        <v>7356</v>
      </c>
      <c r="AQ138" t="s">
        <v>7356</v>
      </c>
      <c r="AR138">
        <v>5.56</v>
      </c>
      <c r="AS138" t="s">
        <v>7804</v>
      </c>
      <c r="AT138">
        <v>0.8</v>
      </c>
      <c r="AU138" t="s">
        <v>7774</v>
      </c>
      <c r="AV138" t="s">
        <v>7786</v>
      </c>
      <c r="AW138" t="s">
        <v>7774</v>
      </c>
      <c r="AX138">
        <v>10</v>
      </c>
      <c r="AY138">
        <v>10</v>
      </c>
      <c r="AZ138">
        <v>15</v>
      </c>
      <c r="BA138" t="s">
        <v>5683</v>
      </c>
      <c r="BB138">
        <v>42.78438645</v>
      </c>
      <c r="BC138">
        <v>-82.03718241</v>
      </c>
      <c r="BD138">
        <v>202.6</v>
      </c>
      <c r="BE138">
        <v>290</v>
      </c>
      <c r="BF138" t="s">
        <v>8087</v>
      </c>
      <c r="BG138">
        <v>15</v>
      </c>
      <c r="BH138">
        <v>986</v>
      </c>
      <c r="BI138">
        <v>3.1339999999999999</v>
      </c>
      <c r="BJ138">
        <v>-238.983</v>
      </c>
      <c r="BK138">
        <v>2116</v>
      </c>
      <c r="BL138">
        <v>2117</v>
      </c>
      <c r="BO138">
        <v>1.24</v>
      </c>
      <c r="BP138">
        <v>1.24</v>
      </c>
      <c r="BR138">
        <v>2.15</v>
      </c>
      <c r="BS138">
        <v>2.15</v>
      </c>
      <c r="BY138">
        <v>0.65</v>
      </c>
      <c r="BZ138">
        <v>8</v>
      </c>
    </row>
    <row r="139" spans="1:78" hidden="1" x14ac:dyDescent="0.35">
      <c r="B139">
        <v>28.899000000000001</v>
      </c>
      <c r="C139" t="s">
        <v>3340</v>
      </c>
      <c r="D139" t="s">
        <v>3339</v>
      </c>
      <c r="E139">
        <v>0.43194444444444446</v>
      </c>
      <c r="F139">
        <v>15.6</v>
      </c>
      <c r="G139">
        <v>8</v>
      </c>
      <c r="H139" t="s">
        <v>7295</v>
      </c>
      <c r="I139" t="s">
        <v>7296</v>
      </c>
      <c r="L139" s="20" t="s">
        <v>5752</v>
      </c>
      <c r="M139">
        <v>9.6999999999999993</v>
      </c>
      <c r="N139">
        <v>15</v>
      </c>
      <c r="O139" t="s">
        <v>144</v>
      </c>
      <c r="P139" s="51">
        <v>28.899000000000001</v>
      </c>
      <c r="Q139" s="51">
        <v>15.6</v>
      </c>
      <c r="R139" t="str">
        <f t="shared" si="17"/>
        <v>28-16</v>
      </c>
      <c r="S139" s="70" t="b">
        <f t="shared" si="18"/>
        <v>1</v>
      </c>
      <c r="T139" t="str">
        <f t="shared" si="16"/>
        <v>28-16</v>
      </c>
      <c r="U139">
        <v>28.899000000000001</v>
      </c>
      <c r="V139">
        <v>16</v>
      </c>
      <c r="X139" t="str">
        <f t="shared" si="15"/>
        <v>28-7</v>
      </c>
      <c r="Y139" t="s">
        <v>7778</v>
      </c>
      <c r="Z139" s="51">
        <v>64</v>
      </c>
      <c r="AA139">
        <v>28.899000000000001</v>
      </c>
      <c r="AB139">
        <v>10</v>
      </c>
      <c r="AC139" t="s">
        <v>7782</v>
      </c>
      <c r="AD139" t="s">
        <v>7773</v>
      </c>
      <c r="AE139" t="s">
        <v>7797</v>
      </c>
      <c r="AF139">
        <v>16</v>
      </c>
      <c r="AG139">
        <v>0.87</v>
      </c>
      <c r="AH139">
        <v>7</v>
      </c>
      <c r="AI139">
        <v>12</v>
      </c>
      <c r="AJ139" t="s">
        <v>7548</v>
      </c>
      <c r="AM139" t="s">
        <v>7805</v>
      </c>
      <c r="AN139" t="s">
        <v>7774</v>
      </c>
      <c r="AO139" t="s">
        <v>7165</v>
      </c>
      <c r="AP139" t="s">
        <v>7356</v>
      </c>
      <c r="AQ139" t="s">
        <v>7356</v>
      </c>
      <c r="AR139">
        <v>5.56</v>
      </c>
      <c r="AS139" t="s">
        <v>7804</v>
      </c>
      <c r="AT139">
        <v>0.8</v>
      </c>
      <c r="AU139" t="s">
        <v>7774</v>
      </c>
      <c r="AV139" t="s">
        <v>7786</v>
      </c>
      <c r="AW139" t="s">
        <v>7774</v>
      </c>
      <c r="AX139">
        <v>10</v>
      </c>
      <c r="AY139">
        <v>10</v>
      </c>
      <c r="AZ139">
        <v>15</v>
      </c>
      <c r="BA139" t="s">
        <v>5753</v>
      </c>
      <c r="BB139">
        <v>42.784383179999999</v>
      </c>
      <c r="BC139">
        <v>-82.037182479999998</v>
      </c>
      <c r="BD139">
        <v>202.6</v>
      </c>
      <c r="BE139">
        <v>290</v>
      </c>
      <c r="BF139" t="s">
        <v>8087</v>
      </c>
      <c r="BG139">
        <v>15</v>
      </c>
      <c r="BH139">
        <v>986</v>
      </c>
      <c r="BI139">
        <v>3.496</v>
      </c>
      <c r="BJ139">
        <v>-226.35499999999999</v>
      </c>
      <c r="BK139">
        <v>2116</v>
      </c>
      <c r="BL139">
        <v>2117</v>
      </c>
      <c r="BO139">
        <v>1.24</v>
      </c>
      <c r="BP139">
        <v>1.24</v>
      </c>
      <c r="BR139">
        <v>2.15</v>
      </c>
      <c r="BS139">
        <v>2.15</v>
      </c>
      <c r="BY139">
        <v>0.87</v>
      </c>
      <c r="BZ139">
        <v>7</v>
      </c>
    </row>
    <row r="140" spans="1:78" hidden="1" x14ac:dyDescent="0.35">
      <c r="B140">
        <v>30.797000000000001</v>
      </c>
      <c r="C140" t="s">
        <v>3342</v>
      </c>
      <c r="D140" t="s">
        <v>3290</v>
      </c>
      <c r="E140">
        <v>0.20624999999999999</v>
      </c>
      <c r="F140">
        <v>12.9</v>
      </c>
      <c r="G140">
        <v>5</v>
      </c>
      <c r="H140" t="s">
        <v>7295</v>
      </c>
      <c r="I140" t="s">
        <v>7296</v>
      </c>
      <c r="L140" s="20" t="s">
        <v>5677</v>
      </c>
      <c r="M140">
        <v>8</v>
      </c>
      <c r="N140">
        <v>15</v>
      </c>
      <c r="O140" t="s">
        <v>144</v>
      </c>
      <c r="P140" s="51">
        <v>30.797000000000001</v>
      </c>
      <c r="Q140" s="51">
        <v>12.9</v>
      </c>
      <c r="R140" t="str">
        <f t="shared" si="17"/>
        <v>30-13</v>
      </c>
      <c r="S140" s="70" t="b">
        <f t="shared" si="18"/>
        <v>1</v>
      </c>
      <c r="T140" t="str">
        <f t="shared" si="16"/>
        <v>30-13</v>
      </c>
      <c r="U140">
        <v>30.797000000000001</v>
      </c>
      <c r="V140">
        <v>13</v>
      </c>
      <c r="X140" t="str">
        <f t="shared" si="15"/>
        <v>30-8</v>
      </c>
      <c r="Y140" t="s">
        <v>7778</v>
      </c>
      <c r="Z140" s="51">
        <v>65</v>
      </c>
      <c r="AA140">
        <v>30.797000000000001</v>
      </c>
      <c r="AB140">
        <v>10</v>
      </c>
      <c r="AC140" t="s">
        <v>7782</v>
      </c>
      <c r="AD140" t="s">
        <v>7773</v>
      </c>
      <c r="AE140" t="s">
        <v>5753</v>
      </c>
      <c r="AF140">
        <v>13</v>
      </c>
      <c r="AG140">
        <v>0.72</v>
      </c>
      <c r="AH140">
        <v>8</v>
      </c>
      <c r="AI140">
        <v>10</v>
      </c>
      <c r="AJ140" t="s">
        <v>7340</v>
      </c>
      <c r="AM140" t="s">
        <v>7784</v>
      </c>
      <c r="AN140" t="s">
        <v>7774</v>
      </c>
      <c r="AO140" t="s">
        <v>7165</v>
      </c>
      <c r="AP140" t="s">
        <v>7356</v>
      </c>
      <c r="AQ140" t="s">
        <v>7356</v>
      </c>
      <c r="AR140">
        <v>5.56</v>
      </c>
      <c r="AS140" t="s">
        <v>7804</v>
      </c>
      <c r="AT140">
        <v>0.8</v>
      </c>
      <c r="AU140" t="s">
        <v>7774</v>
      </c>
      <c r="AV140" t="s">
        <v>7789</v>
      </c>
      <c r="AW140" t="s">
        <v>7774</v>
      </c>
      <c r="BA140" t="s">
        <v>5678</v>
      </c>
      <c r="BB140">
        <v>42.784366030000001</v>
      </c>
      <c r="BC140">
        <v>-82.037182830000006</v>
      </c>
      <c r="BD140">
        <v>202.6</v>
      </c>
      <c r="BE140">
        <v>290</v>
      </c>
      <c r="BF140" t="s">
        <v>8087</v>
      </c>
      <c r="BG140">
        <v>15</v>
      </c>
      <c r="BH140">
        <v>986</v>
      </c>
      <c r="BI140">
        <v>5.3929999999999998</v>
      </c>
      <c r="BJ140">
        <v>-226.72300000000001</v>
      </c>
      <c r="BK140">
        <v>2116</v>
      </c>
      <c r="BL140">
        <v>2117</v>
      </c>
      <c r="BO140">
        <v>1.24</v>
      </c>
      <c r="BP140">
        <v>1.24</v>
      </c>
      <c r="BR140">
        <v>2.15</v>
      </c>
      <c r="BS140">
        <v>2.15</v>
      </c>
      <c r="BY140">
        <v>0.72</v>
      </c>
      <c r="BZ140">
        <v>8</v>
      </c>
    </row>
    <row r="141" spans="1:78" hidden="1" x14ac:dyDescent="0.35">
      <c r="B141">
        <v>31.792999999999999</v>
      </c>
      <c r="C141" t="s">
        <v>3343</v>
      </c>
      <c r="D141" t="s">
        <v>3290</v>
      </c>
      <c r="E141">
        <v>0.27083333333333331</v>
      </c>
      <c r="F141">
        <v>14.7</v>
      </c>
      <c r="G141">
        <v>4</v>
      </c>
      <c r="H141" t="s">
        <v>7295</v>
      </c>
      <c r="I141" t="s">
        <v>7296</v>
      </c>
      <c r="L141" s="20" t="s">
        <v>5677</v>
      </c>
      <c r="M141">
        <v>8</v>
      </c>
      <c r="N141">
        <v>15</v>
      </c>
      <c r="O141" t="s">
        <v>144</v>
      </c>
      <c r="P141" s="51">
        <v>31.792999999999999</v>
      </c>
      <c r="Q141" s="51">
        <v>14.7</v>
      </c>
      <c r="R141" t="str">
        <f t="shared" si="17"/>
        <v>31-15</v>
      </c>
      <c r="S141" s="70" t="b">
        <f t="shared" si="18"/>
        <v>1</v>
      </c>
      <c r="T141" t="str">
        <f t="shared" si="16"/>
        <v>31-15</v>
      </c>
      <c r="U141">
        <v>31.791</v>
      </c>
      <c r="V141">
        <v>15</v>
      </c>
      <c r="X141" t="str">
        <f t="shared" si="15"/>
        <v>31-6</v>
      </c>
      <c r="Y141" t="s">
        <v>7778</v>
      </c>
      <c r="Z141" s="51">
        <v>66</v>
      </c>
      <c r="AA141">
        <v>31.791</v>
      </c>
      <c r="AB141">
        <v>10</v>
      </c>
      <c r="AC141" t="s">
        <v>7782</v>
      </c>
      <c r="AD141" t="s">
        <v>7773</v>
      </c>
      <c r="AE141" t="s">
        <v>5753</v>
      </c>
      <c r="AF141">
        <v>15</v>
      </c>
      <c r="AG141">
        <v>0.82</v>
      </c>
      <c r="AH141">
        <v>6</v>
      </c>
      <c r="AI141">
        <v>9</v>
      </c>
      <c r="AJ141" t="s">
        <v>7453</v>
      </c>
      <c r="AM141" t="s">
        <v>7784</v>
      </c>
      <c r="AN141" t="s">
        <v>7774</v>
      </c>
      <c r="AO141" t="s">
        <v>7165</v>
      </c>
      <c r="AP141" t="s">
        <v>7356</v>
      </c>
      <c r="AQ141" t="s">
        <v>7356</v>
      </c>
      <c r="AR141">
        <v>5.56</v>
      </c>
      <c r="AS141" t="s">
        <v>7804</v>
      </c>
      <c r="AT141">
        <v>0.8</v>
      </c>
      <c r="AU141" t="s">
        <v>7774</v>
      </c>
      <c r="AV141" t="s">
        <v>7789</v>
      </c>
      <c r="AW141" t="s">
        <v>7774</v>
      </c>
      <c r="BA141" t="s">
        <v>5678</v>
      </c>
      <c r="BB141">
        <v>42.784357030000002</v>
      </c>
      <c r="BC141">
        <v>-82.037183020000001</v>
      </c>
      <c r="BD141">
        <v>202.6</v>
      </c>
      <c r="BE141">
        <v>290</v>
      </c>
      <c r="BF141" t="s">
        <v>8087</v>
      </c>
      <c r="BG141">
        <v>15</v>
      </c>
      <c r="BH141">
        <v>986</v>
      </c>
      <c r="BI141">
        <v>6.3890000000000002</v>
      </c>
      <c r="BJ141">
        <v>-348.11799999999999</v>
      </c>
      <c r="BK141">
        <v>2117</v>
      </c>
      <c r="BL141">
        <v>2117</v>
      </c>
      <c r="BO141">
        <v>1.24</v>
      </c>
      <c r="BP141">
        <v>1.24</v>
      </c>
      <c r="BR141">
        <v>2.15</v>
      </c>
      <c r="BS141">
        <v>2.15</v>
      </c>
      <c r="BY141">
        <v>0.82</v>
      </c>
      <c r="BZ141">
        <v>6</v>
      </c>
    </row>
    <row r="142" spans="1:78" hidden="1" x14ac:dyDescent="0.35">
      <c r="B142">
        <v>38.04</v>
      </c>
      <c r="C142" t="s">
        <v>3346</v>
      </c>
      <c r="D142" t="s">
        <v>3290</v>
      </c>
      <c r="E142">
        <v>0.29236111111111113</v>
      </c>
      <c r="F142">
        <v>12.6</v>
      </c>
      <c r="G142">
        <v>5</v>
      </c>
      <c r="H142" t="s">
        <v>7295</v>
      </c>
      <c r="I142" t="s">
        <v>7296</v>
      </c>
      <c r="L142" s="20" t="s">
        <v>5677</v>
      </c>
      <c r="M142">
        <v>8.1</v>
      </c>
      <c r="N142">
        <v>15</v>
      </c>
      <c r="O142" t="s">
        <v>144</v>
      </c>
      <c r="P142" s="51">
        <v>38.04</v>
      </c>
      <c r="Q142" s="51">
        <v>12.6</v>
      </c>
      <c r="R142" t="str">
        <f t="shared" si="17"/>
        <v>38-13</v>
      </c>
      <c r="S142" s="70" t="b">
        <f t="shared" si="18"/>
        <v>1</v>
      </c>
      <c r="T142" t="str">
        <f t="shared" si="16"/>
        <v>38-13</v>
      </c>
      <c r="U142">
        <v>38.036999999999999</v>
      </c>
      <c r="V142">
        <v>13</v>
      </c>
      <c r="X142" t="str">
        <f t="shared" si="15"/>
        <v>38-7</v>
      </c>
      <c r="Y142" t="s">
        <v>7778</v>
      </c>
      <c r="Z142" s="51">
        <v>68</v>
      </c>
      <c r="AA142">
        <v>38.036999999999999</v>
      </c>
      <c r="AB142">
        <v>10</v>
      </c>
      <c r="AC142" t="s">
        <v>7782</v>
      </c>
      <c r="AD142" t="s">
        <v>7773</v>
      </c>
      <c r="AE142" t="s">
        <v>5753</v>
      </c>
      <c r="AF142">
        <v>13</v>
      </c>
      <c r="AG142">
        <v>0.7</v>
      </c>
      <c r="AH142">
        <v>7</v>
      </c>
      <c r="AI142">
        <v>8</v>
      </c>
      <c r="AJ142" t="s">
        <v>7587</v>
      </c>
      <c r="AM142" t="s">
        <v>7784</v>
      </c>
      <c r="AN142" t="s">
        <v>7774</v>
      </c>
      <c r="AO142" t="s">
        <v>7166</v>
      </c>
      <c r="AP142" t="s">
        <v>7366</v>
      </c>
      <c r="AQ142" t="s">
        <v>7366</v>
      </c>
      <c r="AR142">
        <v>5.56</v>
      </c>
      <c r="AS142" t="s">
        <v>7806</v>
      </c>
      <c r="AT142">
        <v>1.3</v>
      </c>
      <c r="AU142" t="s">
        <v>7774</v>
      </c>
      <c r="AV142" t="s">
        <v>7789</v>
      </c>
      <c r="AW142" t="s">
        <v>7774</v>
      </c>
      <c r="BA142" t="s">
        <v>5678</v>
      </c>
      <c r="BB142">
        <v>42.784300590000001</v>
      </c>
      <c r="BC142">
        <v>-82.037184229999994</v>
      </c>
      <c r="BD142">
        <v>202.6</v>
      </c>
      <c r="BE142">
        <v>290</v>
      </c>
      <c r="BF142" t="s">
        <v>8087</v>
      </c>
      <c r="BG142">
        <v>15</v>
      </c>
      <c r="BH142">
        <v>986</v>
      </c>
      <c r="BI142">
        <v>5.133</v>
      </c>
      <c r="BJ142">
        <v>294.07100000000003</v>
      </c>
      <c r="BK142">
        <v>2117</v>
      </c>
      <c r="BL142">
        <v>2117</v>
      </c>
      <c r="BO142">
        <v>1.24</v>
      </c>
      <c r="BP142">
        <v>1.24</v>
      </c>
      <c r="BR142">
        <v>2.15</v>
      </c>
      <c r="BS142">
        <v>2.15</v>
      </c>
      <c r="BY142">
        <v>0.7</v>
      </c>
      <c r="BZ142">
        <v>7</v>
      </c>
    </row>
    <row r="143" spans="1:78" hidden="1" x14ac:dyDescent="0.35">
      <c r="B143">
        <v>64.135999999999996</v>
      </c>
      <c r="C143" t="s">
        <v>3350</v>
      </c>
      <c r="D143" t="s">
        <v>3339</v>
      </c>
      <c r="E143">
        <v>0.4375</v>
      </c>
      <c r="F143">
        <v>11.4</v>
      </c>
      <c r="G143">
        <v>5</v>
      </c>
      <c r="H143" t="s">
        <v>7295</v>
      </c>
      <c r="I143" t="s">
        <v>7296</v>
      </c>
      <c r="L143" s="20" t="s">
        <v>5677</v>
      </c>
      <c r="M143">
        <v>14.6</v>
      </c>
      <c r="N143">
        <v>15</v>
      </c>
      <c r="O143" t="s">
        <v>144</v>
      </c>
      <c r="P143" s="51">
        <v>64.135999999999996</v>
      </c>
      <c r="Q143" s="51">
        <v>11.4</v>
      </c>
      <c r="R143" t="str">
        <f t="shared" si="17"/>
        <v>64-11</v>
      </c>
      <c r="S143" s="70" t="b">
        <f t="shared" si="18"/>
        <v>1</v>
      </c>
      <c r="T143" t="str">
        <f t="shared" si="16"/>
        <v>64-11</v>
      </c>
      <c r="U143">
        <v>64.134</v>
      </c>
      <c r="V143">
        <v>11</v>
      </c>
      <c r="X143" t="str">
        <f t="shared" si="15"/>
        <v>64-11</v>
      </c>
      <c r="Y143" t="s">
        <v>7778</v>
      </c>
      <c r="Z143" s="51">
        <v>72</v>
      </c>
      <c r="AA143">
        <v>64.134</v>
      </c>
      <c r="AB143">
        <v>10</v>
      </c>
      <c r="AC143" t="s">
        <v>7782</v>
      </c>
      <c r="AD143" t="s">
        <v>7773</v>
      </c>
      <c r="AE143" t="s">
        <v>7797</v>
      </c>
      <c r="AF143">
        <v>11</v>
      </c>
      <c r="AG143">
        <v>0.63</v>
      </c>
      <c r="AH143">
        <v>11</v>
      </c>
      <c r="AI143">
        <v>9</v>
      </c>
      <c r="AJ143" t="s">
        <v>7601</v>
      </c>
      <c r="AM143" t="s">
        <v>7784</v>
      </c>
      <c r="AN143" t="s">
        <v>7774</v>
      </c>
      <c r="AO143" t="s">
        <v>7167</v>
      </c>
      <c r="AP143" t="s">
        <v>7369</v>
      </c>
      <c r="AQ143" t="s">
        <v>7369</v>
      </c>
      <c r="AR143">
        <v>5.56</v>
      </c>
      <c r="AS143" t="s">
        <v>7807</v>
      </c>
      <c r="AT143">
        <v>2.2000000000000002</v>
      </c>
      <c r="AU143" t="s">
        <v>7774</v>
      </c>
      <c r="AV143" t="s">
        <v>7783</v>
      </c>
      <c r="AW143" t="s">
        <v>7774</v>
      </c>
      <c r="BA143" t="s">
        <v>5762</v>
      </c>
      <c r="BB143">
        <v>42.784064770000001</v>
      </c>
      <c r="BC143">
        <v>-82.037191059999998</v>
      </c>
      <c r="BD143">
        <v>202.6</v>
      </c>
      <c r="BE143">
        <v>290</v>
      </c>
      <c r="BF143" t="s">
        <v>8087</v>
      </c>
      <c r="BG143">
        <v>15</v>
      </c>
      <c r="BH143">
        <v>986</v>
      </c>
      <c r="BI143">
        <v>6.6289999999999996</v>
      </c>
      <c r="BJ143">
        <v>-220.185</v>
      </c>
      <c r="BK143">
        <v>2114</v>
      </c>
      <c r="BL143">
        <v>2115</v>
      </c>
      <c r="BO143">
        <v>1.23</v>
      </c>
      <c r="BP143">
        <v>1.23</v>
      </c>
      <c r="BR143">
        <v>2.14</v>
      </c>
      <c r="BS143">
        <v>2.14</v>
      </c>
      <c r="BY143">
        <v>0.63</v>
      </c>
      <c r="BZ143">
        <v>11</v>
      </c>
    </row>
    <row r="144" spans="1:78" hidden="1" x14ac:dyDescent="0.35">
      <c r="A144" s="76"/>
      <c r="B144" s="76">
        <v>124.70699999999999</v>
      </c>
      <c r="C144" s="76" t="s">
        <v>3408</v>
      </c>
      <c r="D144" s="76" t="s">
        <v>3407</v>
      </c>
      <c r="E144" s="76">
        <v>4.3055555555555555E-2</v>
      </c>
      <c r="F144" s="76">
        <v>11.8</v>
      </c>
      <c r="G144" s="76">
        <v>9</v>
      </c>
      <c r="H144" s="76" t="s">
        <v>7295</v>
      </c>
      <c r="I144" s="76" t="s">
        <v>7296</v>
      </c>
      <c r="J144" s="76"/>
      <c r="K144" s="77"/>
      <c r="L144" s="77" t="s">
        <v>5672</v>
      </c>
      <c r="M144" s="76">
        <v>30.9</v>
      </c>
      <c r="N144" s="76">
        <v>40.4</v>
      </c>
      <c r="O144" s="76" t="s">
        <v>144</v>
      </c>
      <c r="P144" s="76">
        <v>124.70699999999999</v>
      </c>
      <c r="Q144" s="76">
        <v>11.8</v>
      </c>
      <c r="R144" s="76" t="str">
        <f t="shared" si="17"/>
        <v>124-12</v>
      </c>
      <c r="S144" s="70" t="b">
        <f t="shared" si="18"/>
        <v>0</v>
      </c>
      <c r="T144" s="76" t="str">
        <f t="shared" si="16"/>
        <v>124-</v>
      </c>
      <c r="U144" s="76">
        <v>124.70699999999999</v>
      </c>
      <c r="V144" s="76"/>
      <c r="W144" s="76"/>
      <c r="X144" s="76" t="str">
        <f t="shared" si="15"/>
        <v>124-8</v>
      </c>
      <c r="Y144" s="76" t="s">
        <v>7778</v>
      </c>
      <c r="Z144" s="51">
        <v>81</v>
      </c>
      <c r="AA144" s="76">
        <v>124.70699999999999</v>
      </c>
      <c r="AB144" s="76">
        <v>10</v>
      </c>
      <c r="AC144" s="76" t="s">
        <v>7782</v>
      </c>
      <c r="AD144" s="76" t="s">
        <v>7773</v>
      </c>
      <c r="AE144" s="76" t="s">
        <v>7797</v>
      </c>
      <c r="AF144" s="76"/>
      <c r="AG144" s="76"/>
      <c r="AH144" s="76">
        <v>8</v>
      </c>
      <c r="AI144" s="76">
        <v>8</v>
      </c>
      <c r="AJ144" s="76" t="s">
        <v>7443</v>
      </c>
      <c r="AK144" s="76"/>
      <c r="AL144" s="76"/>
      <c r="AM144" s="76" t="s">
        <v>7776</v>
      </c>
      <c r="AN144" s="76" t="s">
        <v>7774</v>
      </c>
      <c r="AO144" s="76" t="s">
        <v>7168</v>
      </c>
      <c r="AP144" s="76" t="s">
        <v>7377</v>
      </c>
      <c r="AQ144" s="76" t="s">
        <v>7377</v>
      </c>
      <c r="AR144" s="76">
        <v>5.56</v>
      </c>
      <c r="AS144" s="76" t="s">
        <v>7808</v>
      </c>
      <c r="AT144" s="76">
        <v>3.6</v>
      </c>
      <c r="AU144" s="76" t="s">
        <v>7774</v>
      </c>
      <c r="AV144" s="76"/>
      <c r="AW144" s="76" t="s">
        <v>7774</v>
      </c>
      <c r="AX144" s="76"/>
      <c r="AY144" s="76"/>
      <c r="AZ144" s="76"/>
      <c r="BA144" s="76" t="s">
        <v>5673</v>
      </c>
      <c r="BB144" s="76">
        <v>42.783517430000003</v>
      </c>
      <c r="BC144" s="76">
        <v>-82.037209919999995</v>
      </c>
      <c r="BD144" s="76">
        <v>202.7</v>
      </c>
      <c r="BE144" s="76">
        <v>290</v>
      </c>
      <c r="BF144" s="76" t="s">
        <v>8087</v>
      </c>
      <c r="BG144" s="76">
        <v>15</v>
      </c>
      <c r="BH144" s="76">
        <v>986</v>
      </c>
      <c r="BI144" s="76">
        <v>3.9039999999999999</v>
      </c>
      <c r="BJ144" s="76">
        <v>121.265</v>
      </c>
      <c r="BK144" s="76"/>
      <c r="BL144" s="76"/>
      <c r="BM144" s="76"/>
      <c r="BN144" s="76"/>
      <c r="BO144" s="76"/>
      <c r="BP144" s="76"/>
      <c r="BQ144" s="76"/>
      <c r="BR144" s="76"/>
      <c r="BS144" s="76"/>
      <c r="BT144" s="76"/>
      <c r="BU144" s="76"/>
      <c r="BV144" s="76"/>
      <c r="BW144" s="76"/>
      <c r="BX144" s="76"/>
      <c r="BY144" s="76"/>
      <c r="BZ144" s="76"/>
    </row>
    <row r="145" spans="1:78" hidden="1" x14ac:dyDescent="0.35">
      <c r="B145">
        <v>210.75700000000001</v>
      </c>
      <c r="C145" t="s">
        <v>3487</v>
      </c>
      <c r="D145" t="s">
        <v>3339</v>
      </c>
      <c r="E145">
        <v>0.43611111111111112</v>
      </c>
      <c r="F145">
        <v>11</v>
      </c>
      <c r="G145">
        <v>6</v>
      </c>
      <c r="H145" t="s">
        <v>7295</v>
      </c>
      <c r="I145" t="s">
        <v>7296</v>
      </c>
      <c r="L145" s="20" t="s">
        <v>5752</v>
      </c>
      <c r="M145">
        <v>24.4</v>
      </c>
      <c r="N145">
        <v>20.6</v>
      </c>
      <c r="O145" t="s">
        <v>144</v>
      </c>
      <c r="P145" s="51">
        <v>210.75700000000001</v>
      </c>
      <c r="Q145" s="51">
        <v>11</v>
      </c>
      <c r="R145" t="str">
        <f t="shared" si="17"/>
        <v>210-11</v>
      </c>
      <c r="S145" s="70" t="b">
        <f t="shared" si="18"/>
        <v>1</v>
      </c>
      <c r="T145" t="str">
        <f t="shared" si="16"/>
        <v>210-11</v>
      </c>
      <c r="U145">
        <v>210.755</v>
      </c>
      <c r="V145">
        <v>11</v>
      </c>
      <c r="X145" t="str">
        <f t="shared" si="15"/>
        <v>210-25</v>
      </c>
      <c r="Y145" t="s">
        <v>7778</v>
      </c>
      <c r="Z145" s="51">
        <v>91</v>
      </c>
      <c r="AA145">
        <v>210.755</v>
      </c>
      <c r="AB145">
        <v>10</v>
      </c>
      <c r="AC145" t="s">
        <v>7782</v>
      </c>
      <c r="AD145" t="s">
        <v>7773</v>
      </c>
      <c r="AE145" t="s">
        <v>7797</v>
      </c>
      <c r="AF145">
        <v>11</v>
      </c>
      <c r="AG145">
        <v>0.61</v>
      </c>
      <c r="AH145">
        <v>25</v>
      </c>
      <c r="AI145">
        <v>16</v>
      </c>
      <c r="AJ145" t="s">
        <v>7370</v>
      </c>
      <c r="AM145" t="s">
        <v>7805</v>
      </c>
      <c r="AN145" t="s">
        <v>7774</v>
      </c>
      <c r="AO145" t="s">
        <v>7169</v>
      </c>
      <c r="AP145" t="s">
        <v>7384</v>
      </c>
      <c r="AQ145" t="s">
        <v>7384</v>
      </c>
      <c r="AR145">
        <v>5.56</v>
      </c>
      <c r="AS145" t="s">
        <v>7809</v>
      </c>
      <c r="AT145">
        <v>3.7</v>
      </c>
      <c r="AU145" t="s">
        <v>7774</v>
      </c>
      <c r="AV145" t="s">
        <v>7788</v>
      </c>
      <c r="AW145" t="s">
        <v>7774</v>
      </c>
      <c r="AX145">
        <v>10</v>
      </c>
      <c r="AY145">
        <v>10</v>
      </c>
      <c r="AZ145">
        <v>12</v>
      </c>
      <c r="BA145" t="s">
        <v>5753</v>
      </c>
      <c r="BB145">
        <v>42.782739909999997</v>
      </c>
      <c r="BC145">
        <v>-82.037233580000006</v>
      </c>
      <c r="BD145">
        <v>202.7</v>
      </c>
      <c r="BE145">
        <v>290</v>
      </c>
      <c r="BF145" t="s">
        <v>8087</v>
      </c>
      <c r="BG145">
        <v>15</v>
      </c>
      <c r="BH145">
        <v>986</v>
      </c>
      <c r="BI145">
        <v>6.6429999999999998</v>
      </c>
      <c r="BJ145">
        <v>73.942999999999998</v>
      </c>
      <c r="BK145">
        <v>2092</v>
      </c>
      <c r="BL145">
        <v>2096</v>
      </c>
      <c r="BO145">
        <v>1.22</v>
      </c>
      <c r="BP145">
        <v>1.22</v>
      </c>
      <c r="BR145">
        <v>2.13</v>
      </c>
      <c r="BS145">
        <v>2.12</v>
      </c>
      <c r="BY145">
        <v>0.61</v>
      </c>
      <c r="BZ145">
        <v>25</v>
      </c>
    </row>
    <row r="146" spans="1:78" hidden="1" x14ac:dyDescent="0.35">
      <c r="B146">
        <v>210.90899999999999</v>
      </c>
      <c r="C146" t="s">
        <v>3490</v>
      </c>
      <c r="D146" t="s">
        <v>3339</v>
      </c>
      <c r="E146">
        <v>0.42777777777777776</v>
      </c>
      <c r="F146">
        <v>20.8</v>
      </c>
      <c r="G146">
        <v>12</v>
      </c>
      <c r="H146" t="s">
        <v>7295</v>
      </c>
      <c r="I146" t="s">
        <v>7296</v>
      </c>
      <c r="J146">
        <v>16</v>
      </c>
      <c r="L146" s="20" t="s">
        <v>5752</v>
      </c>
      <c r="M146">
        <v>20.6</v>
      </c>
      <c r="N146">
        <v>19.3</v>
      </c>
      <c r="O146" t="s">
        <v>144</v>
      </c>
      <c r="P146" s="51">
        <v>210.90899999999999</v>
      </c>
      <c r="Q146" s="51">
        <v>20.8</v>
      </c>
      <c r="R146" t="str">
        <f t="shared" si="17"/>
        <v>210-21</v>
      </c>
      <c r="S146" s="70" t="b">
        <f t="shared" si="18"/>
        <v>0</v>
      </c>
    </row>
    <row r="147" spans="1:78" hidden="1" x14ac:dyDescent="0.35">
      <c r="B147">
        <v>326.87200000000001</v>
      </c>
      <c r="C147" t="s">
        <v>3673</v>
      </c>
      <c r="D147" t="s">
        <v>3339</v>
      </c>
      <c r="E147">
        <v>0.46041666666666664</v>
      </c>
      <c r="F147">
        <v>17.7</v>
      </c>
      <c r="G147">
        <v>12</v>
      </c>
      <c r="H147" t="s">
        <v>7295</v>
      </c>
      <c r="I147" t="s">
        <v>7296</v>
      </c>
      <c r="L147" s="20" t="s">
        <v>5752</v>
      </c>
      <c r="M147">
        <v>14.4</v>
      </c>
      <c r="N147">
        <v>15</v>
      </c>
      <c r="O147" t="s">
        <v>144</v>
      </c>
      <c r="P147" s="51">
        <v>326.87200000000001</v>
      </c>
      <c r="Q147" s="51">
        <v>17.7</v>
      </c>
      <c r="R147" t="str">
        <f t="shared" si="17"/>
        <v>326-18</v>
      </c>
      <c r="S147" s="70" t="b">
        <f t="shared" si="18"/>
        <v>1</v>
      </c>
      <c r="T147" t="str">
        <f t="shared" ref="T147:T161" si="19">INT(U147)&amp;"-"&amp;V147</f>
        <v>326-18</v>
      </c>
      <c r="U147">
        <v>326.87</v>
      </c>
      <c r="V147">
        <v>18</v>
      </c>
      <c r="X147" t="str">
        <f t="shared" ref="X147:X161" si="20">INT(AA147)&amp;"-"&amp;AH147</f>
        <v>326-11</v>
      </c>
      <c r="Y147" t="s">
        <v>7778</v>
      </c>
      <c r="Z147" s="51">
        <v>113</v>
      </c>
      <c r="AA147">
        <v>326.87</v>
      </c>
      <c r="AB147">
        <v>10</v>
      </c>
      <c r="AC147" t="s">
        <v>7782</v>
      </c>
      <c r="AD147" t="s">
        <v>7773</v>
      </c>
      <c r="AE147" t="s">
        <v>7797</v>
      </c>
      <c r="AF147">
        <v>18</v>
      </c>
      <c r="AG147">
        <v>0.99</v>
      </c>
      <c r="AH147">
        <v>11</v>
      </c>
      <c r="AI147">
        <v>11</v>
      </c>
      <c r="AJ147" t="s">
        <v>7822</v>
      </c>
      <c r="AM147" t="s">
        <v>7805</v>
      </c>
      <c r="AN147" t="s">
        <v>7774</v>
      </c>
      <c r="AO147" t="s">
        <v>7171</v>
      </c>
      <c r="AP147" t="s">
        <v>7386</v>
      </c>
      <c r="AQ147" t="s">
        <v>7386</v>
      </c>
      <c r="AR147">
        <v>5.56</v>
      </c>
      <c r="AS147" t="s">
        <v>7823</v>
      </c>
      <c r="AT147">
        <v>2.2999999999999998</v>
      </c>
      <c r="AU147" t="s">
        <v>7774</v>
      </c>
      <c r="AV147" t="s">
        <v>7788</v>
      </c>
      <c r="AW147" t="s">
        <v>7774</v>
      </c>
      <c r="AX147">
        <v>10</v>
      </c>
      <c r="AY147">
        <v>10</v>
      </c>
      <c r="AZ147">
        <v>12</v>
      </c>
      <c r="BA147" t="s">
        <v>5753</v>
      </c>
      <c r="BB147">
        <v>42.781713259999997</v>
      </c>
      <c r="BC147">
        <v>-82.037198450000005</v>
      </c>
      <c r="BD147">
        <v>201.3</v>
      </c>
      <c r="BE147">
        <v>290</v>
      </c>
      <c r="BF147" t="s">
        <v>8087</v>
      </c>
      <c r="BG147">
        <v>15</v>
      </c>
      <c r="BH147">
        <v>986</v>
      </c>
      <c r="BI147">
        <v>2.2639999999999998</v>
      </c>
      <c r="BJ147">
        <v>-57.904000000000003</v>
      </c>
      <c r="BK147">
        <v>2109</v>
      </c>
      <c r="BL147">
        <v>2111</v>
      </c>
      <c r="BO147">
        <v>1.23</v>
      </c>
      <c r="BP147">
        <v>1.23</v>
      </c>
      <c r="BR147">
        <v>2.14</v>
      </c>
      <c r="BS147">
        <v>2.14</v>
      </c>
      <c r="BY147">
        <v>0.99</v>
      </c>
      <c r="BZ147">
        <v>11</v>
      </c>
    </row>
    <row r="148" spans="1:78" hidden="1" x14ac:dyDescent="0.35">
      <c r="B148">
        <v>377.702</v>
      </c>
      <c r="C148" t="s">
        <v>3683</v>
      </c>
      <c r="D148" t="s">
        <v>3290</v>
      </c>
      <c r="E148">
        <v>0.25416666666666665</v>
      </c>
      <c r="F148">
        <v>17.2</v>
      </c>
      <c r="G148">
        <v>15</v>
      </c>
      <c r="H148" t="s">
        <v>7295</v>
      </c>
      <c r="I148" t="s">
        <v>7296</v>
      </c>
      <c r="L148" s="20" t="s">
        <v>5677</v>
      </c>
      <c r="M148">
        <v>15.7</v>
      </c>
      <c r="N148">
        <v>21.8</v>
      </c>
      <c r="O148" t="s">
        <v>144</v>
      </c>
      <c r="P148" s="51">
        <v>377.702</v>
      </c>
      <c r="Q148" s="51">
        <v>17.2</v>
      </c>
      <c r="R148" t="str">
        <f t="shared" si="17"/>
        <v>377-17</v>
      </c>
      <c r="S148" s="70" t="b">
        <f t="shared" si="18"/>
        <v>1</v>
      </c>
      <c r="T148" t="str">
        <f t="shared" si="19"/>
        <v>377-17</v>
      </c>
      <c r="U148">
        <v>377.70100000000002</v>
      </c>
      <c r="V148">
        <v>17</v>
      </c>
      <c r="X148" t="str">
        <f t="shared" si="20"/>
        <v>377-15</v>
      </c>
      <c r="Y148" t="s">
        <v>7778</v>
      </c>
      <c r="Z148" s="51">
        <v>120</v>
      </c>
      <c r="AA148">
        <v>377.70100000000002</v>
      </c>
      <c r="AB148">
        <v>10</v>
      </c>
      <c r="AC148" t="s">
        <v>7782</v>
      </c>
      <c r="AD148" t="s">
        <v>7773</v>
      </c>
      <c r="AE148" t="s">
        <v>5753</v>
      </c>
      <c r="AF148">
        <v>17</v>
      </c>
      <c r="AG148">
        <v>0.95</v>
      </c>
      <c r="AH148">
        <v>15</v>
      </c>
      <c r="AI148">
        <v>18</v>
      </c>
      <c r="AJ148" t="s">
        <v>7825</v>
      </c>
      <c r="AM148" t="s">
        <v>7784</v>
      </c>
      <c r="AN148" t="s">
        <v>7774</v>
      </c>
      <c r="AO148" t="s">
        <v>7173</v>
      </c>
      <c r="AP148" t="s">
        <v>7402</v>
      </c>
      <c r="AQ148" t="s">
        <v>7402</v>
      </c>
      <c r="AR148">
        <v>5.56</v>
      </c>
      <c r="AS148" t="s">
        <v>7826</v>
      </c>
      <c r="AT148">
        <v>2.1</v>
      </c>
      <c r="AU148" t="s">
        <v>7774</v>
      </c>
      <c r="AV148" t="s">
        <v>7788</v>
      </c>
      <c r="AW148" t="s">
        <v>7774</v>
      </c>
      <c r="AX148">
        <v>10</v>
      </c>
      <c r="AY148">
        <v>10</v>
      </c>
      <c r="AZ148">
        <v>12</v>
      </c>
      <c r="BA148" t="s">
        <v>5683</v>
      </c>
      <c r="BB148">
        <v>42.781254259999997</v>
      </c>
      <c r="BC148">
        <v>-82.037212969999999</v>
      </c>
      <c r="BD148">
        <v>202.7</v>
      </c>
      <c r="BE148">
        <v>290</v>
      </c>
      <c r="BF148" t="s">
        <v>8087</v>
      </c>
      <c r="BG148">
        <v>15</v>
      </c>
      <c r="BH148">
        <v>986</v>
      </c>
      <c r="BI148">
        <v>7.8929999999999998</v>
      </c>
      <c r="BJ148">
        <v>264.238</v>
      </c>
      <c r="BK148">
        <v>2100</v>
      </c>
      <c r="BL148">
        <v>2104</v>
      </c>
      <c r="BO148">
        <v>1.23</v>
      </c>
      <c r="BP148">
        <v>1.23</v>
      </c>
      <c r="BR148">
        <v>2.13</v>
      </c>
      <c r="BS148">
        <v>2.13</v>
      </c>
      <c r="BY148">
        <v>0.95</v>
      </c>
      <c r="BZ148">
        <v>15</v>
      </c>
    </row>
    <row r="149" spans="1:78" hidden="1" x14ac:dyDescent="0.35">
      <c r="B149">
        <v>462.39499999999998</v>
      </c>
      <c r="C149" t="s">
        <v>3706</v>
      </c>
      <c r="D149" t="s">
        <v>3339</v>
      </c>
      <c r="E149">
        <v>0.3263888888888889</v>
      </c>
      <c r="F149">
        <v>11.3</v>
      </c>
      <c r="G149">
        <v>9</v>
      </c>
      <c r="H149" t="s">
        <v>7295</v>
      </c>
      <c r="I149" t="s">
        <v>7296</v>
      </c>
      <c r="L149" s="20" t="s">
        <v>5677</v>
      </c>
      <c r="M149">
        <v>10.5</v>
      </c>
      <c r="N149">
        <v>15</v>
      </c>
      <c r="O149" t="s">
        <v>144</v>
      </c>
      <c r="P149" s="51">
        <v>462.39499999999998</v>
      </c>
      <c r="Q149" s="51">
        <v>11.3</v>
      </c>
      <c r="R149" t="str">
        <f t="shared" si="17"/>
        <v>462-11</v>
      </c>
      <c r="S149" s="70" t="b">
        <f t="shared" si="18"/>
        <v>1</v>
      </c>
      <c r="T149" t="str">
        <f t="shared" si="19"/>
        <v>462-11</v>
      </c>
      <c r="U149">
        <v>462.392</v>
      </c>
      <c r="V149">
        <v>11</v>
      </c>
      <c r="X149" t="str">
        <f t="shared" si="20"/>
        <v>462-11</v>
      </c>
      <c r="Y149" t="s">
        <v>7778</v>
      </c>
      <c r="Z149" s="51">
        <v>132</v>
      </c>
      <c r="AA149">
        <v>462.392</v>
      </c>
      <c r="AB149">
        <v>10</v>
      </c>
      <c r="AC149" t="s">
        <v>7782</v>
      </c>
      <c r="AD149" t="s">
        <v>7773</v>
      </c>
      <c r="AE149" t="s">
        <v>7797</v>
      </c>
      <c r="AF149">
        <v>11</v>
      </c>
      <c r="AG149">
        <v>0.63</v>
      </c>
      <c r="AH149">
        <v>11</v>
      </c>
      <c r="AI149">
        <v>11</v>
      </c>
      <c r="AJ149" t="s">
        <v>7814</v>
      </c>
      <c r="AM149" t="s">
        <v>7784</v>
      </c>
      <c r="AN149" t="s">
        <v>7774</v>
      </c>
      <c r="AO149" t="s">
        <v>7175</v>
      </c>
      <c r="AP149" t="s">
        <v>7409</v>
      </c>
      <c r="AQ149" t="s">
        <v>7409</v>
      </c>
      <c r="AR149">
        <v>5.56</v>
      </c>
      <c r="AS149" t="s">
        <v>7829</v>
      </c>
      <c r="AT149">
        <v>2</v>
      </c>
      <c r="AU149" t="s">
        <v>7774</v>
      </c>
      <c r="AV149" t="s">
        <v>7788</v>
      </c>
      <c r="AW149" t="s">
        <v>7774</v>
      </c>
      <c r="AX149">
        <v>10</v>
      </c>
      <c r="AY149">
        <v>10</v>
      </c>
      <c r="AZ149">
        <v>12</v>
      </c>
      <c r="BA149" t="s">
        <v>5753</v>
      </c>
      <c r="BB149">
        <v>42.780489099999997</v>
      </c>
      <c r="BC149">
        <v>-82.037246010000004</v>
      </c>
      <c r="BD149">
        <v>202.8</v>
      </c>
      <c r="BE149">
        <v>290</v>
      </c>
      <c r="BF149" t="s">
        <v>8087</v>
      </c>
      <c r="BG149">
        <v>15</v>
      </c>
      <c r="BH149">
        <v>986</v>
      </c>
      <c r="BI149">
        <v>8.9860000000000007</v>
      </c>
      <c r="BJ149">
        <v>205.232</v>
      </c>
      <c r="BK149">
        <v>2114</v>
      </c>
      <c r="BL149">
        <v>2115</v>
      </c>
      <c r="BO149">
        <v>1.23</v>
      </c>
      <c r="BP149">
        <v>1.23</v>
      </c>
      <c r="BR149">
        <v>2.14</v>
      </c>
      <c r="BS149">
        <v>2.14</v>
      </c>
      <c r="BY149">
        <v>0.63</v>
      </c>
      <c r="BZ149">
        <v>11</v>
      </c>
    </row>
    <row r="150" spans="1:78" hidden="1" x14ac:dyDescent="0.35">
      <c r="B150">
        <v>473.83600000000001</v>
      </c>
      <c r="C150" t="s">
        <v>3711</v>
      </c>
      <c r="D150" t="s">
        <v>3710</v>
      </c>
      <c r="E150">
        <v>0.4</v>
      </c>
      <c r="F150">
        <v>12.6</v>
      </c>
      <c r="G150">
        <v>5</v>
      </c>
      <c r="H150" t="s">
        <v>7295</v>
      </c>
      <c r="I150" t="s">
        <v>7296</v>
      </c>
      <c r="L150" s="20" t="s">
        <v>5672</v>
      </c>
      <c r="M150">
        <v>21.8</v>
      </c>
      <c r="N150">
        <v>20.5</v>
      </c>
      <c r="O150" t="s">
        <v>3712</v>
      </c>
      <c r="P150" s="51">
        <v>473.83600000000001</v>
      </c>
      <c r="Q150" s="51">
        <v>12.6</v>
      </c>
      <c r="R150" t="str">
        <f t="shared" si="17"/>
        <v>473-13</v>
      </c>
      <c r="S150" s="70" t="b">
        <f t="shared" si="18"/>
        <v>1</v>
      </c>
      <c r="T150" t="str">
        <f t="shared" si="19"/>
        <v>473-13</v>
      </c>
      <c r="U150">
        <v>473.83499999999998</v>
      </c>
      <c r="V150">
        <v>13</v>
      </c>
      <c r="X150" t="str">
        <f t="shared" si="20"/>
        <v>473-16</v>
      </c>
      <c r="Y150" t="s">
        <v>7778</v>
      </c>
      <c r="Z150" s="51">
        <v>135</v>
      </c>
      <c r="AA150">
        <v>473.83499999999998</v>
      </c>
      <c r="AB150">
        <v>10</v>
      </c>
      <c r="AC150" t="s">
        <v>7782</v>
      </c>
      <c r="AD150" t="s">
        <v>7773</v>
      </c>
      <c r="AE150" t="s">
        <v>7810</v>
      </c>
      <c r="AF150">
        <v>13</v>
      </c>
      <c r="AG150">
        <v>0.7</v>
      </c>
      <c r="AH150">
        <v>16</v>
      </c>
      <c r="AI150">
        <v>11</v>
      </c>
      <c r="AJ150" t="s">
        <v>7615</v>
      </c>
      <c r="AM150" t="s">
        <v>7776</v>
      </c>
      <c r="AN150" t="s">
        <v>3293</v>
      </c>
      <c r="AO150" t="s">
        <v>7176</v>
      </c>
      <c r="AP150" t="s">
        <v>7411</v>
      </c>
      <c r="AQ150" t="s">
        <v>7411</v>
      </c>
      <c r="AR150">
        <v>5.56</v>
      </c>
      <c r="AS150" t="s">
        <v>7830</v>
      </c>
      <c r="AT150">
        <v>2</v>
      </c>
      <c r="AU150" t="s">
        <v>7774</v>
      </c>
      <c r="AV150" t="s">
        <v>7788</v>
      </c>
      <c r="AW150" t="s">
        <v>7774</v>
      </c>
      <c r="AX150">
        <v>15</v>
      </c>
      <c r="AY150">
        <v>20</v>
      </c>
      <c r="AZ150">
        <v>22</v>
      </c>
      <c r="BA150" t="s">
        <v>5785</v>
      </c>
      <c r="BB150">
        <v>42.780385729999999</v>
      </c>
      <c r="BC150">
        <v>-82.037249610000003</v>
      </c>
      <c r="BD150">
        <v>202.7</v>
      </c>
      <c r="BE150">
        <v>290</v>
      </c>
      <c r="BF150" t="s">
        <v>8087</v>
      </c>
      <c r="BG150">
        <v>15</v>
      </c>
      <c r="BH150">
        <v>986</v>
      </c>
      <c r="BI150">
        <v>3.6269999999999998</v>
      </c>
      <c r="BJ150">
        <v>10.288</v>
      </c>
      <c r="BK150">
        <v>2105</v>
      </c>
      <c r="BL150">
        <v>2107</v>
      </c>
      <c r="BO150">
        <v>1.23</v>
      </c>
      <c r="BP150">
        <v>1.23</v>
      </c>
      <c r="BR150">
        <v>2.14</v>
      </c>
      <c r="BS150">
        <v>2.13</v>
      </c>
      <c r="BY150">
        <v>0.7</v>
      </c>
      <c r="BZ150">
        <v>16</v>
      </c>
    </row>
    <row r="151" spans="1:78" hidden="1" x14ac:dyDescent="0.35">
      <c r="B151">
        <v>535.71799999999996</v>
      </c>
      <c r="C151" t="s">
        <v>3724</v>
      </c>
      <c r="D151" t="s">
        <v>3290</v>
      </c>
      <c r="E151">
        <v>0.21736111111111112</v>
      </c>
      <c r="F151">
        <v>15.5</v>
      </c>
      <c r="G151">
        <v>7</v>
      </c>
      <c r="H151" t="s">
        <v>7295</v>
      </c>
      <c r="I151" t="s">
        <v>7296</v>
      </c>
      <c r="L151" s="20" t="s">
        <v>5677</v>
      </c>
      <c r="M151">
        <v>8.9</v>
      </c>
      <c r="N151">
        <v>15</v>
      </c>
      <c r="O151" t="s">
        <v>144</v>
      </c>
      <c r="P151" s="51">
        <v>535.71799999999996</v>
      </c>
      <c r="Q151" s="51">
        <v>15.5</v>
      </c>
      <c r="R151" t="str">
        <f t="shared" si="17"/>
        <v>535-16</v>
      </c>
      <c r="S151" s="70" t="b">
        <f t="shared" si="18"/>
        <v>0</v>
      </c>
      <c r="T151" t="str">
        <f t="shared" si="19"/>
        <v>535-15</v>
      </c>
      <c r="U151">
        <v>535.71799999999996</v>
      </c>
      <c r="V151">
        <v>15</v>
      </c>
      <c r="X151" t="str">
        <f t="shared" si="20"/>
        <v>535-7</v>
      </c>
      <c r="Y151" t="s">
        <v>7778</v>
      </c>
      <c r="Z151" s="51">
        <v>144</v>
      </c>
      <c r="AA151">
        <v>535.71799999999996</v>
      </c>
      <c r="AB151">
        <v>10</v>
      </c>
      <c r="AC151" t="s">
        <v>7782</v>
      </c>
      <c r="AD151" t="s">
        <v>7773</v>
      </c>
      <c r="AE151" t="s">
        <v>5753</v>
      </c>
      <c r="AF151">
        <v>15</v>
      </c>
      <c r="AG151">
        <v>0.86</v>
      </c>
      <c r="AH151">
        <v>7</v>
      </c>
      <c r="AI151">
        <v>8</v>
      </c>
      <c r="AJ151" t="s">
        <v>7355</v>
      </c>
      <c r="AM151" t="s">
        <v>7784</v>
      </c>
      <c r="AN151" t="s">
        <v>7774</v>
      </c>
      <c r="AO151" t="s">
        <v>7178</v>
      </c>
      <c r="AP151" t="s">
        <v>7399</v>
      </c>
      <c r="AQ151" t="s">
        <v>7399</v>
      </c>
      <c r="AR151">
        <v>5.56</v>
      </c>
      <c r="AS151" t="s">
        <v>7842</v>
      </c>
      <c r="AT151">
        <v>1.9</v>
      </c>
      <c r="AU151" t="s">
        <v>7774</v>
      </c>
      <c r="AV151" t="s">
        <v>7789</v>
      </c>
      <c r="AW151" t="s">
        <v>7774</v>
      </c>
      <c r="BA151" t="s">
        <v>5678</v>
      </c>
      <c r="BB151">
        <v>42.779826610000001</v>
      </c>
      <c r="BC151">
        <v>-82.037273580000004</v>
      </c>
      <c r="BD151">
        <v>202.7</v>
      </c>
      <c r="BE151">
        <v>290</v>
      </c>
      <c r="BF151" t="s">
        <v>8087</v>
      </c>
      <c r="BG151">
        <v>15</v>
      </c>
      <c r="BH151">
        <v>986</v>
      </c>
      <c r="BI151">
        <v>7.8140000000000001</v>
      </c>
      <c r="BJ151">
        <v>329.58100000000002</v>
      </c>
      <c r="BK151">
        <v>2116</v>
      </c>
      <c r="BL151">
        <v>2117</v>
      </c>
      <c r="BO151">
        <v>1.24</v>
      </c>
      <c r="BP151">
        <v>1.24</v>
      </c>
      <c r="BR151">
        <v>2.15</v>
      </c>
      <c r="BS151">
        <v>2.15</v>
      </c>
      <c r="BY151">
        <v>0.86</v>
      </c>
      <c r="BZ151">
        <v>7</v>
      </c>
    </row>
    <row r="152" spans="1:78" hidden="1" x14ac:dyDescent="0.35">
      <c r="B152">
        <v>612.98699999999997</v>
      </c>
      <c r="C152" t="s">
        <v>3735</v>
      </c>
      <c r="D152" t="s">
        <v>3290</v>
      </c>
      <c r="E152">
        <v>0.24444444444444444</v>
      </c>
      <c r="F152">
        <v>11.8</v>
      </c>
      <c r="G152">
        <v>6</v>
      </c>
      <c r="H152" t="s">
        <v>7295</v>
      </c>
      <c r="I152" t="s">
        <v>7296</v>
      </c>
      <c r="L152" s="20" t="s">
        <v>5677</v>
      </c>
      <c r="M152">
        <v>10.8</v>
      </c>
      <c r="N152">
        <v>15</v>
      </c>
      <c r="O152" t="s">
        <v>144</v>
      </c>
      <c r="P152" s="51">
        <v>612.98699999999997</v>
      </c>
      <c r="Q152" s="51">
        <v>11.8</v>
      </c>
      <c r="R152" t="str">
        <f t="shared" si="17"/>
        <v>612-12</v>
      </c>
      <c r="S152" s="70" t="b">
        <f t="shared" si="18"/>
        <v>1</v>
      </c>
      <c r="T152" t="str">
        <f t="shared" si="19"/>
        <v>612-12</v>
      </c>
      <c r="U152">
        <v>612.98400000000004</v>
      </c>
      <c r="V152">
        <v>12</v>
      </c>
      <c r="X152" t="str">
        <f t="shared" si="20"/>
        <v>612-9</v>
      </c>
      <c r="Y152" t="s">
        <v>7778</v>
      </c>
      <c r="Z152" s="51">
        <v>154</v>
      </c>
      <c r="AA152">
        <v>612.98400000000004</v>
      </c>
      <c r="AB152">
        <v>10</v>
      </c>
      <c r="AC152" t="s">
        <v>7782</v>
      </c>
      <c r="AD152" t="s">
        <v>7773</v>
      </c>
      <c r="AE152" t="s">
        <v>5753</v>
      </c>
      <c r="AF152">
        <v>12</v>
      </c>
      <c r="AG152">
        <v>0.66</v>
      </c>
      <c r="AH152">
        <v>9</v>
      </c>
      <c r="AI152">
        <v>8</v>
      </c>
      <c r="AJ152" t="s">
        <v>7660</v>
      </c>
      <c r="AM152" t="s">
        <v>7784</v>
      </c>
      <c r="AN152" t="s">
        <v>7774</v>
      </c>
      <c r="AO152" t="s">
        <v>7179</v>
      </c>
      <c r="AP152" t="s">
        <v>7420</v>
      </c>
      <c r="AQ152" t="s">
        <v>7420</v>
      </c>
      <c r="AR152">
        <v>5.56</v>
      </c>
      <c r="AS152" t="s">
        <v>7844</v>
      </c>
      <c r="AT152">
        <v>1.9</v>
      </c>
      <c r="AU152" t="s">
        <v>7774</v>
      </c>
      <c r="AV152" t="s">
        <v>7789</v>
      </c>
      <c r="AW152" t="s">
        <v>7774</v>
      </c>
      <c r="BA152" t="s">
        <v>5678</v>
      </c>
      <c r="BB152">
        <v>42.779128450000002</v>
      </c>
      <c r="BC152">
        <v>-82.037298289999995</v>
      </c>
      <c r="BD152">
        <v>202.8</v>
      </c>
      <c r="BE152">
        <v>290</v>
      </c>
      <c r="BF152" t="s">
        <v>8087</v>
      </c>
      <c r="BG152">
        <v>15</v>
      </c>
      <c r="BH152">
        <v>986</v>
      </c>
      <c r="BI152">
        <v>3.2789999999999999</v>
      </c>
      <c r="BJ152">
        <v>-386.96100000000001</v>
      </c>
      <c r="BK152">
        <v>2115</v>
      </c>
      <c r="BL152">
        <v>2116</v>
      </c>
      <c r="BO152">
        <v>1.24</v>
      </c>
      <c r="BP152">
        <v>1.24</v>
      </c>
      <c r="BR152">
        <v>2.15</v>
      </c>
      <c r="BS152">
        <v>2.14</v>
      </c>
      <c r="BY152">
        <v>0.66</v>
      </c>
      <c r="BZ152">
        <v>9</v>
      </c>
    </row>
    <row r="153" spans="1:78" hidden="1" x14ac:dyDescent="0.35">
      <c r="B153">
        <v>624.95799999999997</v>
      </c>
      <c r="C153" t="s">
        <v>3739</v>
      </c>
      <c r="D153" t="s">
        <v>3710</v>
      </c>
      <c r="E153">
        <v>0.41111111111111109</v>
      </c>
      <c r="F153">
        <v>16.899999999999999</v>
      </c>
      <c r="G153">
        <v>11</v>
      </c>
      <c r="H153" t="s">
        <v>7295</v>
      </c>
      <c r="I153" t="s">
        <v>7296</v>
      </c>
      <c r="L153" s="20" t="s">
        <v>5672</v>
      </c>
      <c r="M153">
        <v>9.3000000000000007</v>
      </c>
      <c r="N153">
        <v>15.1</v>
      </c>
      <c r="O153" t="s">
        <v>3712</v>
      </c>
      <c r="P153" s="51">
        <v>624.95799999999997</v>
      </c>
      <c r="Q153" s="51">
        <v>16.899999999999999</v>
      </c>
      <c r="R153" t="str">
        <f t="shared" si="17"/>
        <v>624-17</v>
      </c>
      <c r="S153" s="70" t="b">
        <f t="shared" si="18"/>
        <v>1</v>
      </c>
      <c r="T153" t="str">
        <f t="shared" si="19"/>
        <v>624-17</v>
      </c>
      <c r="U153">
        <v>624.95699999999999</v>
      </c>
      <c r="V153">
        <v>17</v>
      </c>
      <c r="X153" t="str">
        <f t="shared" si="20"/>
        <v>624-8</v>
      </c>
      <c r="Y153" t="s">
        <v>7778</v>
      </c>
      <c r="Z153" s="51">
        <v>156</v>
      </c>
      <c r="AA153">
        <v>624.95699999999999</v>
      </c>
      <c r="AB153">
        <v>10</v>
      </c>
      <c r="AC153" t="s">
        <v>7782</v>
      </c>
      <c r="AD153" t="s">
        <v>7773</v>
      </c>
      <c r="AE153" t="s">
        <v>7810</v>
      </c>
      <c r="AF153">
        <v>17</v>
      </c>
      <c r="AG153">
        <v>0.94</v>
      </c>
      <c r="AH153">
        <v>8</v>
      </c>
      <c r="AI153">
        <v>12</v>
      </c>
      <c r="AJ153" t="s">
        <v>7435</v>
      </c>
      <c r="AM153" t="s">
        <v>7776</v>
      </c>
      <c r="AN153" t="s">
        <v>3293</v>
      </c>
      <c r="AO153" t="s">
        <v>7180</v>
      </c>
      <c r="AP153" t="s">
        <v>7422</v>
      </c>
      <c r="AQ153" t="s">
        <v>7422</v>
      </c>
      <c r="AR153">
        <v>5.56</v>
      </c>
      <c r="AS153" t="s">
        <v>7845</v>
      </c>
      <c r="AT153">
        <v>1.8</v>
      </c>
      <c r="AU153" t="s">
        <v>7774</v>
      </c>
      <c r="AV153" t="s">
        <v>7786</v>
      </c>
      <c r="AW153" t="s">
        <v>7774</v>
      </c>
      <c r="AX153">
        <v>15</v>
      </c>
      <c r="AY153">
        <v>20</v>
      </c>
      <c r="AZ153">
        <v>25</v>
      </c>
      <c r="BA153" t="s">
        <v>5785</v>
      </c>
      <c r="BB153">
        <v>42.779020269999997</v>
      </c>
      <c r="BC153">
        <v>-82.037302629999999</v>
      </c>
      <c r="BD153">
        <v>202.7</v>
      </c>
      <c r="BE153">
        <v>290</v>
      </c>
      <c r="BF153" t="s">
        <v>8087</v>
      </c>
      <c r="BG153">
        <v>15</v>
      </c>
      <c r="BH153">
        <v>986</v>
      </c>
      <c r="BI153">
        <v>6.452</v>
      </c>
      <c r="BJ153">
        <v>-8.5519999999999996</v>
      </c>
      <c r="BK153">
        <v>2114</v>
      </c>
      <c r="BL153">
        <v>2115</v>
      </c>
      <c r="BO153">
        <v>1.23</v>
      </c>
      <c r="BP153">
        <v>1.23</v>
      </c>
      <c r="BR153">
        <v>2.14</v>
      </c>
      <c r="BS153">
        <v>2.14</v>
      </c>
      <c r="BY153">
        <v>0.94</v>
      </c>
      <c r="BZ153">
        <v>8</v>
      </c>
    </row>
    <row r="154" spans="1:78" hidden="1" x14ac:dyDescent="0.35">
      <c r="B154">
        <v>631.29</v>
      </c>
      <c r="C154" t="s">
        <v>3743</v>
      </c>
      <c r="D154" t="s">
        <v>3710</v>
      </c>
      <c r="E154">
        <v>0.51458333333333328</v>
      </c>
      <c r="F154">
        <v>19.399999999999999</v>
      </c>
      <c r="G154">
        <v>11</v>
      </c>
      <c r="H154" t="s">
        <v>7295</v>
      </c>
      <c r="I154" t="s">
        <v>7296</v>
      </c>
      <c r="L154" s="20" t="s">
        <v>5672</v>
      </c>
      <c r="M154">
        <v>27.6</v>
      </c>
      <c r="N154">
        <v>26.3</v>
      </c>
      <c r="O154" t="s">
        <v>3712</v>
      </c>
      <c r="P154" s="51">
        <v>631.29</v>
      </c>
      <c r="Q154" s="51">
        <v>19.399999999999999</v>
      </c>
      <c r="R154" t="str">
        <f t="shared" si="17"/>
        <v>631-19</v>
      </c>
      <c r="S154" s="70" t="b">
        <f t="shared" si="18"/>
        <v>1</v>
      </c>
      <c r="T154" t="str">
        <f t="shared" si="19"/>
        <v>631-19</v>
      </c>
      <c r="U154">
        <v>631.28700000000003</v>
      </c>
      <c r="V154">
        <v>19</v>
      </c>
      <c r="X154" t="str">
        <f t="shared" si="20"/>
        <v>631-32</v>
      </c>
      <c r="Y154" t="s">
        <v>7778</v>
      </c>
      <c r="Z154" s="51">
        <v>158</v>
      </c>
      <c r="AA154">
        <v>631.28700000000003</v>
      </c>
      <c r="AB154">
        <v>10</v>
      </c>
      <c r="AC154" t="s">
        <v>7782</v>
      </c>
      <c r="AD154" t="s">
        <v>7773</v>
      </c>
      <c r="AE154" t="s">
        <v>7810</v>
      </c>
      <c r="AF154">
        <v>19</v>
      </c>
      <c r="AG154">
        <v>1.08</v>
      </c>
      <c r="AH154">
        <v>32</v>
      </c>
      <c r="AI154">
        <v>21</v>
      </c>
      <c r="AJ154" t="s">
        <v>7620</v>
      </c>
      <c r="AM154" t="s">
        <v>7776</v>
      </c>
      <c r="AN154" t="s">
        <v>3293</v>
      </c>
      <c r="AO154" t="s">
        <v>7181</v>
      </c>
      <c r="AP154" t="s">
        <v>7423</v>
      </c>
      <c r="AQ154" t="s">
        <v>7423</v>
      </c>
      <c r="AR154">
        <v>5.56</v>
      </c>
      <c r="AS154" t="s">
        <v>7846</v>
      </c>
      <c r="AT154">
        <v>1.9</v>
      </c>
      <c r="AU154" t="s">
        <v>7774</v>
      </c>
      <c r="AV154" t="s">
        <v>7788</v>
      </c>
      <c r="AW154" t="s">
        <v>7774</v>
      </c>
      <c r="AX154">
        <v>15</v>
      </c>
      <c r="AY154">
        <v>20</v>
      </c>
      <c r="AZ154">
        <v>22</v>
      </c>
      <c r="BA154" t="s">
        <v>5785</v>
      </c>
      <c r="BB154">
        <v>42.778963179999998</v>
      </c>
      <c r="BC154">
        <v>-82.037305059999994</v>
      </c>
      <c r="BD154">
        <v>202.7</v>
      </c>
      <c r="BE154">
        <v>290</v>
      </c>
      <c r="BF154" t="s">
        <v>8087</v>
      </c>
      <c r="BG154">
        <v>15</v>
      </c>
      <c r="BH154">
        <v>986</v>
      </c>
      <c r="BI154">
        <v>5.5709999999999997</v>
      </c>
      <c r="BJ154">
        <v>0</v>
      </c>
      <c r="BK154">
        <v>2040</v>
      </c>
      <c r="BL154">
        <v>2054</v>
      </c>
      <c r="BO154">
        <v>1.2</v>
      </c>
      <c r="BP154">
        <v>1.19</v>
      </c>
      <c r="BR154">
        <v>2.08</v>
      </c>
      <c r="BS154">
        <v>2.0699999999999998</v>
      </c>
      <c r="BY154">
        <v>1.08</v>
      </c>
      <c r="BZ154">
        <v>32</v>
      </c>
    </row>
    <row r="155" spans="1:78" s="76" customFormat="1" hidden="1" x14ac:dyDescent="0.35">
      <c r="A155"/>
      <c r="B155">
        <v>638.52</v>
      </c>
      <c r="C155" t="s">
        <v>3749</v>
      </c>
      <c r="D155" t="s">
        <v>3339</v>
      </c>
      <c r="E155">
        <v>0.52152777777777781</v>
      </c>
      <c r="F155">
        <v>11.9</v>
      </c>
      <c r="G155">
        <v>7</v>
      </c>
      <c r="H155" t="s">
        <v>7295</v>
      </c>
      <c r="I155" t="s">
        <v>7296</v>
      </c>
      <c r="J155"/>
      <c r="K155" s="20"/>
      <c r="L155" s="20" t="s">
        <v>5752</v>
      </c>
      <c r="M155">
        <v>28.4</v>
      </c>
      <c r="N155">
        <v>15</v>
      </c>
      <c r="O155" t="s">
        <v>144</v>
      </c>
      <c r="P155" s="51">
        <v>638.52</v>
      </c>
      <c r="Q155" s="51">
        <v>11.9</v>
      </c>
      <c r="R155" t="str">
        <f t="shared" si="17"/>
        <v>638-12</v>
      </c>
      <c r="S155" s="70" t="b">
        <f t="shared" si="18"/>
        <v>1</v>
      </c>
      <c r="T155" t="str">
        <f t="shared" si="19"/>
        <v>638-12</v>
      </c>
      <c r="U155">
        <v>638.51700000000005</v>
      </c>
      <c r="V155">
        <v>12</v>
      </c>
      <c r="W155"/>
      <c r="X155" t="str">
        <f t="shared" si="20"/>
        <v>638-20</v>
      </c>
      <c r="Y155" t="s">
        <v>7778</v>
      </c>
      <c r="Z155" s="51">
        <v>160</v>
      </c>
      <c r="AA155">
        <v>638.51700000000005</v>
      </c>
      <c r="AB155">
        <v>10</v>
      </c>
      <c r="AC155" t="s">
        <v>7782</v>
      </c>
      <c r="AD155" t="s">
        <v>7773</v>
      </c>
      <c r="AE155" t="s">
        <v>7797</v>
      </c>
      <c r="AF155">
        <v>12</v>
      </c>
      <c r="AG155">
        <v>0.66</v>
      </c>
      <c r="AH155">
        <v>20</v>
      </c>
      <c r="AI155">
        <v>12</v>
      </c>
      <c r="AJ155" t="s">
        <v>7616</v>
      </c>
      <c r="AK155"/>
      <c r="AL155"/>
      <c r="AM155" t="s">
        <v>7805</v>
      </c>
      <c r="AN155" t="s">
        <v>7774</v>
      </c>
      <c r="AO155" t="s">
        <v>7182</v>
      </c>
      <c r="AP155" t="s">
        <v>7425</v>
      </c>
      <c r="AQ155" t="s">
        <v>7425</v>
      </c>
      <c r="AR155">
        <v>5.56</v>
      </c>
      <c r="AS155" t="s">
        <v>7847</v>
      </c>
      <c r="AT155">
        <v>2</v>
      </c>
      <c r="AU155" t="s">
        <v>7774</v>
      </c>
      <c r="AV155" t="s">
        <v>7788</v>
      </c>
      <c r="AW155" t="s">
        <v>7774</v>
      </c>
      <c r="AX155">
        <v>10</v>
      </c>
      <c r="AY155">
        <v>10</v>
      </c>
      <c r="AZ155">
        <v>12</v>
      </c>
      <c r="BA155" t="s">
        <v>5753</v>
      </c>
      <c r="BB155">
        <v>42.778897819999997</v>
      </c>
      <c r="BC155">
        <v>-82.037307889999994</v>
      </c>
      <c r="BD155">
        <v>202.8</v>
      </c>
      <c r="BE155">
        <v>290</v>
      </c>
      <c r="BF155" t="s">
        <v>8087</v>
      </c>
      <c r="BG155">
        <v>15</v>
      </c>
      <c r="BH155">
        <v>986</v>
      </c>
      <c r="BI155">
        <v>4.407</v>
      </c>
      <c r="BJ155">
        <v>112.98</v>
      </c>
      <c r="BK155">
        <v>2099</v>
      </c>
      <c r="BL155">
        <v>2102</v>
      </c>
      <c r="BM155"/>
      <c r="BN155"/>
      <c r="BO155">
        <v>1.23</v>
      </c>
      <c r="BP155">
        <v>1.23</v>
      </c>
      <c r="BQ155"/>
      <c r="BR155">
        <v>2.13</v>
      </c>
      <c r="BS155">
        <v>2.13</v>
      </c>
      <c r="BT155"/>
      <c r="BU155"/>
      <c r="BV155"/>
      <c r="BW155"/>
      <c r="BX155"/>
      <c r="BY155">
        <v>0.66</v>
      </c>
      <c r="BZ155">
        <v>20</v>
      </c>
    </row>
    <row r="156" spans="1:78" hidden="1" x14ac:dyDescent="0.35">
      <c r="B156">
        <v>643.49900000000002</v>
      </c>
      <c r="C156" t="s">
        <v>3750</v>
      </c>
      <c r="D156" t="s">
        <v>3710</v>
      </c>
      <c r="E156">
        <v>0.46527777777777779</v>
      </c>
      <c r="F156">
        <v>15.5</v>
      </c>
      <c r="G156">
        <v>8</v>
      </c>
      <c r="H156" t="s">
        <v>7295</v>
      </c>
      <c r="I156" t="s">
        <v>7296</v>
      </c>
      <c r="L156" s="20" t="s">
        <v>5672</v>
      </c>
      <c r="M156">
        <v>8.9</v>
      </c>
      <c r="N156">
        <v>15</v>
      </c>
      <c r="O156" t="s">
        <v>3712</v>
      </c>
      <c r="P156" s="51">
        <v>643.49900000000002</v>
      </c>
      <c r="Q156" s="51">
        <v>15.5</v>
      </c>
      <c r="R156" t="str">
        <f t="shared" si="17"/>
        <v>643-16</v>
      </c>
      <c r="S156" s="70" t="b">
        <f t="shared" si="18"/>
        <v>0</v>
      </c>
      <c r="T156" t="str">
        <f t="shared" si="19"/>
        <v>643-15</v>
      </c>
      <c r="U156">
        <v>643.49699999999996</v>
      </c>
      <c r="V156">
        <v>15</v>
      </c>
      <c r="X156" t="str">
        <f t="shared" si="20"/>
        <v>643-7</v>
      </c>
      <c r="Y156" t="s">
        <v>7778</v>
      </c>
      <c r="Z156" s="51">
        <v>161</v>
      </c>
      <c r="AA156">
        <v>643.49699999999996</v>
      </c>
      <c r="AB156">
        <v>10</v>
      </c>
      <c r="AC156" t="s">
        <v>7782</v>
      </c>
      <c r="AD156" t="s">
        <v>7773</v>
      </c>
      <c r="AE156" t="s">
        <v>7810</v>
      </c>
      <c r="AF156">
        <v>15</v>
      </c>
      <c r="AG156">
        <v>0.86</v>
      </c>
      <c r="AH156">
        <v>7</v>
      </c>
      <c r="AI156">
        <v>8</v>
      </c>
      <c r="AJ156" t="s">
        <v>7835</v>
      </c>
      <c r="AM156" t="s">
        <v>7776</v>
      </c>
      <c r="AN156" t="s">
        <v>3293</v>
      </c>
      <c r="AO156" t="s">
        <v>7182</v>
      </c>
      <c r="AP156" t="s">
        <v>7425</v>
      </c>
      <c r="AQ156" t="s">
        <v>7425</v>
      </c>
      <c r="AR156">
        <v>5.56</v>
      </c>
      <c r="AS156" t="s">
        <v>7847</v>
      </c>
      <c r="AT156">
        <v>1.9</v>
      </c>
      <c r="AU156" t="s">
        <v>7774</v>
      </c>
      <c r="AV156" t="s">
        <v>7789</v>
      </c>
      <c r="AW156" t="s">
        <v>7774</v>
      </c>
      <c r="BA156" t="s">
        <v>5800</v>
      </c>
      <c r="BB156">
        <v>42.778852790000002</v>
      </c>
      <c r="BC156">
        <v>-82.037309710000002</v>
      </c>
      <c r="BD156">
        <v>202.9</v>
      </c>
      <c r="BE156">
        <v>290</v>
      </c>
      <c r="BF156" t="s">
        <v>8087</v>
      </c>
      <c r="BG156">
        <v>15</v>
      </c>
      <c r="BH156">
        <v>986</v>
      </c>
      <c r="BI156">
        <v>9.3930000000000007</v>
      </c>
      <c r="BJ156">
        <v>-21.114000000000001</v>
      </c>
      <c r="BK156">
        <v>2116</v>
      </c>
      <c r="BL156">
        <v>2117</v>
      </c>
      <c r="BO156">
        <v>1.24</v>
      </c>
      <c r="BP156">
        <v>1.24</v>
      </c>
      <c r="BR156">
        <v>2.15</v>
      </c>
      <c r="BS156">
        <v>2.15</v>
      </c>
      <c r="BY156">
        <v>0.86</v>
      </c>
      <c r="BZ156">
        <v>7</v>
      </c>
    </row>
    <row r="157" spans="1:78" hidden="1" x14ac:dyDescent="0.35">
      <c r="B157">
        <v>686.83399999999995</v>
      </c>
      <c r="C157" t="s">
        <v>3761</v>
      </c>
      <c r="D157" t="s">
        <v>3710</v>
      </c>
      <c r="E157">
        <v>0.42222222222222222</v>
      </c>
      <c r="F157">
        <v>12.2</v>
      </c>
      <c r="G157">
        <v>6</v>
      </c>
      <c r="H157" t="s">
        <v>7295</v>
      </c>
      <c r="I157" t="s">
        <v>7296</v>
      </c>
      <c r="L157" s="20" t="s">
        <v>5672</v>
      </c>
      <c r="M157">
        <v>15.1</v>
      </c>
      <c r="N157">
        <v>15</v>
      </c>
      <c r="O157" t="s">
        <v>3712</v>
      </c>
      <c r="P157" s="51">
        <v>686.83399999999995</v>
      </c>
      <c r="Q157" s="51">
        <v>12.2</v>
      </c>
      <c r="R157" t="str">
        <f t="shared" si="17"/>
        <v>686-12</v>
      </c>
      <c r="S157" s="70" t="b">
        <f t="shared" si="18"/>
        <v>1</v>
      </c>
      <c r="T157" t="str">
        <f t="shared" si="19"/>
        <v>686-12</v>
      </c>
      <c r="U157">
        <v>686.83100000000002</v>
      </c>
      <c r="V157">
        <v>12</v>
      </c>
      <c r="X157" t="str">
        <f t="shared" si="20"/>
        <v>686-16</v>
      </c>
      <c r="Y157" t="s">
        <v>7778</v>
      </c>
      <c r="Z157" s="51">
        <v>168</v>
      </c>
      <c r="AA157">
        <v>686.83100000000002</v>
      </c>
      <c r="AB157">
        <v>10</v>
      </c>
      <c r="AC157" t="s">
        <v>7782</v>
      </c>
      <c r="AD157" t="s">
        <v>7773</v>
      </c>
      <c r="AE157" t="s">
        <v>7810</v>
      </c>
      <c r="AF157">
        <v>12</v>
      </c>
      <c r="AG157">
        <v>0.68</v>
      </c>
      <c r="AH157">
        <v>16</v>
      </c>
      <c r="AI157">
        <v>8</v>
      </c>
      <c r="AJ157" t="s">
        <v>7418</v>
      </c>
      <c r="AM157" t="s">
        <v>7776</v>
      </c>
      <c r="AN157" t="s">
        <v>3293</v>
      </c>
      <c r="AO157" t="s">
        <v>7183</v>
      </c>
      <c r="AP157" t="s">
        <v>7431</v>
      </c>
      <c r="AQ157" t="s">
        <v>7431</v>
      </c>
      <c r="AR157">
        <v>5.56</v>
      </c>
      <c r="AS157" t="s">
        <v>7849</v>
      </c>
      <c r="AT157">
        <v>1.9</v>
      </c>
      <c r="AU157" t="s">
        <v>7774</v>
      </c>
      <c r="AV157" t="s">
        <v>7783</v>
      </c>
      <c r="AW157" t="s">
        <v>7774</v>
      </c>
      <c r="BA157" t="s">
        <v>5800</v>
      </c>
      <c r="BB157">
        <v>42.778461280000002</v>
      </c>
      <c r="BC157">
        <v>-82.037324209999994</v>
      </c>
      <c r="BD157">
        <v>202.9</v>
      </c>
      <c r="BE157">
        <v>290</v>
      </c>
      <c r="BF157" t="s">
        <v>8087</v>
      </c>
      <c r="BG157">
        <v>15</v>
      </c>
      <c r="BH157">
        <v>986</v>
      </c>
      <c r="BI157">
        <v>1.423</v>
      </c>
      <c r="BJ157">
        <v>10.118</v>
      </c>
      <c r="BK157">
        <v>2105</v>
      </c>
      <c r="BL157">
        <v>2107</v>
      </c>
      <c r="BO157">
        <v>1.23</v>
      </c>
      <c r="BP157">
        <v>1.23</v>
      </c>
      <c r="BR157">
        <v>2.14</v>
      </c>
      <c r="BS157">
        <v>2.13</v>
      </c>
      <c r="BY157">
        <v>0.68</v>
      </c>
      <c r="BZ157">
        <v>16</v>
      </c>
    </row>
    <row r="158" spans="1:78" hidden="1" x14ac:dyDescent="0.35">
      <c r="B158">
        <v>686.92700000000002</v>
      </c>
      <c r="C158" t="s">
        <v>3763</v>
      </c>
      <c r="D158" t="s">
        <v>3710</v>
      </c>
      <c r="E158">
        <v>0.4152777777777778</v>
      </c>
      <c r="F158">
        <v>18.399999999999999</v>
      </c>
      <c r="G158">
        <v>17</v>
      </c>
      <c r="H158" t="s">
        <v>7295</v>
      </c>
      <c r="I158" t="s">
        <v>7296</v>
      </c>
      <c r="L158" s="20" t="s">
        <v>5672</v>
      </c>
      <c r="M158">
        <v>11.4</v>
      </c>
      <c r="N158">
        <v>15</v>
      </c>
      <c r="O158" t="s">
        <v>3712</v>
      </c>
      <c r="P158" s="51">
        <v>686.92700000000002</v>
      </c>
      <c r="Q158" s="51">
        <v>18.399999999999999</v>
      </c>
      <c r="R158" t="str">
        <f t="shared" si="17"/>
        <v>686-18</v>
      </c>
      <c r="S158" s="70" t="b">
        <f t="shared" si="18"/>
        <v>1</v>
      </c>
      <c r="T158" t="str">
        <f t="shared" si="19"/>
        <v>686-18</v>
      </c>
      <c r="U158">
        <v>686.92499999999995</v>
      </c>
      <c r="V158">
        <v>18</v>
      </c>
      <c r="X158" t="str">
        <f t="shared" si="20"/>
        <v>686-16</v>
      </c>
      <c r="Y158" t="s">
        <v>7778</v>
      </c>
      <c r="Z158" s="51">
        <v>169</v>
      </c>
      <c r="AA158">
        <v>686.92499999999995</v>
      </c>
      <c r="AB158">
        <v>10</v>
      </c>
      <c r="AC158" t="s">
        <v>7782</v>
      </c>
      <c r="AD158" t="s">
        <v>7773</v>
      </c>
      <c r="AE158" t="s">
        <v>7810</v>
      </c>
      <c r="AF158">
        <v>18</v>
      </c>
      <c r="AG158">
        <v>1.02</v>
      </c>
      <c r="AH158">
        <v>16</v>
      </c>
      <c r="AI158">
        <v>19</v>
      </c>
      <c r="AJ158" t="s">
        <v>7634</v>
      </c>
      <c r="AM158" t="s">
        <v>7776</v>
      </c>
      <c r="AN158" t="s">
        <v>3293</v>
      </c>
      <c r="AO158" t="s">
        <v>7183</v>
      </c>
      <c r="AP158" t="s">
        <v>7431</v>
      </c>
      <c r="AQ158" t="s">
        <v>7431</v>
      </c>
      <c r="AR158">
        <v>5.56</v>
      </c>
      <c r="AS158" t="s">
        <v>7849</v>
      </c>
      <c r="AT158">
        <v>1.9</v>
      </c>
      <c r="AU158" t="s">
        <v>7774</v>
      </c>
      <c r="AV158" t="s">
        <v>7788</v>
      </c>
      <c r="AW158" t="s">
        <v>7774</v>
      </c>
      <c r="AX158">
        <v>10</v>
      </c>
      <c r="AY158">
        <v>10</v>
      </c>
      <c r="AZ158">
        <v>12</v>
      </c>
      <c r="BA158" t="s">
        <v>5785</v>
      </c>
      <c r="BB158">
        <v>42.778460430000003</v>
      </c>
      <c r="BC158">
        <v>-82.037324240000004</v>
      </c>
      <c r="BD158">
        <v>202.9</v>
      </c>
      <c r="BE158">
        <v>290</v>
      </c>
      <c r="BF158" t="s">
        <v>8087</v>
      </c>
      <c r="BG158">
        <v>15</v>
      </c>
      <c r="BH158">
        <v>986</v>
      </c>
      <c r="BI158">
        <v>1.5169999999999999</v>
      </c>
      <c r="BJ158">
        <v>22.803000000000001</v>
      </c>
      <c r="BK158">
        <v>2097</v>
      </c>
      <c r="BL158">
        <v>2101</v>
      </c>
      <c r="BO158">
        <v>1.23</v>
      </c>
      <c r="BP158">
        <v>1.22</v>
      </c>
      <c r="BR158">
        <v>2.13</v>
      </c>
      <c r="BS158">
        <v>2.13</v>
      </c>
      <c r="BY158">
        <v>1.02</v>
      </c>
      <c r="BZ158">
        <v>16</v>
      </c>
    </row>
    <row r="159" spans="1:78" hidden="1" x14ac:dyDescent="0.35">
      <c r="B159">
        <v>687.97699999999998</v>
      </c>
      <c r="C159" t="s">
        <v>3764</v>
      </c>
      <c r="D159" t="s">
        <v>3339</v>
      </c>
      <c r="E159">
        <v>0.29930555555555555</v>
      </c>
      <c r="F159">
        <v>12.3</v>
      </c>
      <c r="G159">
        <v>6</v>
      </c>
      <c r="H159" t="s">
        <v>7295</v>
      </c>
      <c r="I159" t="s">
        <v>7296</v>
      </c>
      <c r="L159" s="20" t="s">
        <v>5677</v>
      </c>
      <c r="M159">
        <v>21.2</v>
      </c>
      <c r="N159">
        <v>18.899999999999999</v>
      </c>
      <c r="O159" t="s">
        <v>144</v>
      </c>
      <c r="P159" s="51">
        <v>687.97699999999998</v>
      </c>
      <c r="Q159" s="51">
        <v>12.3</v>
      </c>
      <c r="R159" t="str">
        <f t="shared" si="17"/>
        <v>687-12</v>
      </c>
      <c r="S159" s="70" t="b">
        <f t="shared" si="18"/>
        <v>1</v>
      </c>
      <c r="T159" t="str">
        <f t="shared" si="19"/>
        <v>687-12</v>
      </c>
      <c r="U159">
        <v>687.97400000000005</v>
      </c>
      <c r="V159">
        <v>12</v>
      </c>
      <c r="X159" t="str">
        <f t="shared" si="20"/>
        <v>687-24</v>
      </c>
      <c r="Y159" t="s">
        <v>7778</v>
      </c>
      <c r="Z159" s="51">
        <v>170</v>
      </c>
      <c r="AA159">
        <v>687.97400000000005</v>
      </c>
      <c r="AB159">
        <v>10</v>
      </c>
      <c r="AC159" t="s">
        <v>7782</v>
      </c>
      <c r="AD159" t="s">
        <v>7773</v>
      </c>
      <c r="AE159" t="s">
        <v>7797</v>
      </c>
      <c r="AF159">
        <v>12</v>
      </c>
      <c r="AG159">
        <v>0.68</v>
      </c>
      <c r="AH159">
        <v>24</v>
      </c>
      <c r="AI159">
        <v>19</v>
      </c>
      <c r="AJ159" t="s">
        <v>7850</v>
      </c>
      <c r="AM159" t="s">
        <v>7784</v>
      </c>
      <c r="AN159" t="s">
        <v>7774</v>
      </c>
      <c r="AO159" t="s">
        <v>7183</v>
      </c>
      <c r="AP159" t="s">
        <v>7431</v>
      </c>
      <c r="AQ159" t="s">
        <v>7431</v>
      </c>
      <c r="AR159">
        <v>5.56</v>
      </c>
      <c r="AS159" t="s">
        <v>7849</v>
      </c>
      <c r="AT159">
        <v>1.9</v>
      </c>
      <c r="AU159" t="s">
        <v>7774</v>
      </c>
      <c r="AV159" t="s">
        <v>7788</v>
      </c>
      <c r="AW159" t="s">
        <v>7774</v>
      </c>
      <c r="AX159">
        <v>10</v>
      </c>
      <c r="AY159">
        <v>10</v>
      </c>
      <c r="AZ159">
        <v>12</v>
      </c>
      <c r="BA159" t="s">
        <v>5753</v>
      </c>
      <c r="BB159">
        <v>42.778450980000002</v>
      </c>
      <c r="BC159">
        <v>-82.037324519999999</v>
      </c>
      <c r="BD159">
        <v>202.9</v>
      </c>
      <c r="BE159">
        <v>290</v>
      </c>
      <c r="BF159" t="s">
        <v>8087</v>
      </c>
      <c r="BG159">
        <v>15</v>
      </c>
      <c r="BH159">
        <v>986</v>
      </c>
      <c r="BI159">
        <v>2.5619999999999998</v>
      </c>
      <c r="BJ159">
        <v>218.66499999999999</v>
      </c>
      <c r="BK159">
        <v>2091</v>
      </c>
      <c r="BL159">
        <v>2096</v>
      </c>
      <c r="BO159">
        <v>1.22</v>
      </c>
      <c r="BP159">
        <v>1.22</v>
      </c>
      <c r="BR159">
        <v>2.12</v>
      </c>
      <c r="BS159">
        <v>2.12</v>
      </c>
      <c r="BY159">
        <v>0.68</v>
      </c>
      <c r="BZ159">
        <v>24</v>
      </c>
    </row>
    <row r="160" spans="1:78" hidden="1" x14ac:dyDescent="0.35">
      <c r="B160">
        <v>693</v>
      </c>
      <c r="C160" t="s">
        <v>3765</v>
      </c>
      <c r="D160" t="s">
        <v>3339</v>
      </c>
      <c r="E160">
        <v>8.5416666666666669E-2</v>
      </c>
      <c r="F160">
        <v>13</v>
      </c>
      <c r="G160">
        <v>7</v>
      </c>
      <c r="H160" t="s">
        <v>7295</v>
      </c>
      <c r="I160" t="s">
        <v>7296</v>
      </c>
      <c r="L160" s="20" t="s">
        <v>5677</v>
      </c>
      <c r="M160">
        <v>9.6</v>
      </c>
      <c r="N160">
        <v>15</v>
      </c>
      <c r="O160" t="s">
        <v>2905</v>
      </c>
      <c r="P160" s="51">
        <v>693</v>
      </c>
      <c r="Q160" s="51">
        <v>13</v>
      </c>
      <c r="R160" t="str">
        <f t="shared" si="17"/>
        <v>693-13</v>
      </c>
      <c r="S160" s="70" t="b">
        <f t="shared" si="18"/>
        <v>1</v>
      </c>
      <c r="T160" t="str">
        <f t="shared" si="19"/>
        <v>693-13</v>
      </c>
      <c r="U160">
        <v>693</v>
      </c>
      <c r="V160">
        <v>13</v>
      </c>
      <c r="X160" t="str">
        <f t="shared" si="20"/>
        <v>693-10</v>
      </c>
      <c r="Y160" t="s">
        <v>7778</v>
      </c>
      <c r="Z160" s="51">
        <v>171</v>
      </c>
      <c r="AA160">
        <v>693</v>
      </c>
      <c r="AB160">
        <v>10</v>
      </c>
      <c r="AC160" t="s">
        <v>7782</v>
      </c>
      <c r="AD160" t="s">
        <v>7773</v>
      </c>
      <c r="AE160" t="s">
        <v>7797</v>
      </c>
      <c r="AF160">
        <v>13</v>
      </c>
      <c r="AG160">
        <v>0.73</v>
      </c>
      <c r="AH160">
        <v>10</v>
      </c>
      <c r="AI160">
        <v>9</v>
      </c>
      <c r="AJ160" t="s">
        <v>7606</v>
      </c>
      <c r="AM160" t="s">
        <v>7784</v>
      </c>
      <c r="AN160" t="s">
        <v>7774</v>
      </c>
      <c r="AO160" t="s">
        <v>7183</v>
      </c>
      <c r="AP160" t="s">
        <v>7431</v>
      </c>
      <c r="AQ160" t="s">
        <v>7431</v>
      </c>
      <c r="AR160">
        <v>5.56</v>
      </c>
      <c r="AS160" t="s">
        <v>7849</v>
      </c>
      <c r="AT160">
        <v>1.9</v>
      </c>
      <c r="AU160" t="s">
        <v>7774</v>
      </c>
      <c r="AV160" t="s">
        <v>7789</v>
      </c>
      <c r="AW160" t="s">
        <v>7774</v>
      </c>
      <c r="BA160" t="s">
        <v>5762</v>
      </c>
      <c r="BB160">
        <v>42.778405499999998</v>
      </c>
      <c r="BC160">
        <v>-82.037325890000005</v>
      </c>
      <c r="BD160">
        <v>202.8</v>
      </c>
      <c r="BE160">
        <v>290</v>
      </c>
      <c r="BF160" t="s">
        <v>8087</v>
      </c>
      <c r="BG160">
        <v>15</v>
      </c>
      <c r="BH160">
        <v>986</v>
      </c>
      <c r="BI160">
        <v>7.5949999999999998</v>
      </c>
      <c r="BJ160">
        <v>258.37</v>
      </c>
      <c r="BK160">
        <v>2114</v>
      </c>
      <c r="BL160">
        <v>2115</v>
      </c>
      <c r="BO160">
        <v>1.23</v>
      </c>
      <c r="BP160">
        <v>1.23</v>
      </c>
      <c r="BR160">
        <v>2.14</v>
      </c>
      <c r="BS160">
        <v>2.14</v>
      </c>
      <c r="BY160">
        <v>0.73</v>
      </c>
      <c r="BZ160">
        <v>10</v>
      </c>
    </row>
    <row r="161" spans="2:78" hidden="1" x14ac:dyDescent="0.35">
      <c r="B161">
        <v>718.81500000000005</v>
      </c>
      <c r="C161" t="s">
        <v>3777</v>
      </c>
      <c r="D161" t="s">
        <v>3710</v>
      </c>
      <c r="E161">
        <v>0.39930555555555558</v>
      </c>
      <c r="F161">
        <v>28.7</v>
      </c>
      <c r="G161">
        <v>25</v>
      </c>
      <c r="H161" t="s">
        <v>7295</v>
      </c>
      <c r="I161" t="s">
        <v>7296</v>
      </c>
      <c r="L161" s="20" t="s">
        <v>5672</v>
      </c>
      <c r="M161">
        <v>16.100000000000001</v>
      </c>
      <c r="N161">
        <v>23.9</v>
      </c>
      <c r="O161" t="s">
        <v>3712</v>
      </c>
      <c r="P161" s="51">
        <v>718.81500000000005</v>
      </c>
      <c r="Q161" s="51">
        <v>28.7</v>
      </c>
      <c r="R161" t="str">
        <f t="shared" si="17"/>
        <v>718-29</v>
      </c>
      <c r="S161" s="70" t="b">
        <f t="shared" si="18"/>
        <v>1</v>
      </c>
      <c r="T161" t="str">
        <f t="shared" si="19"/>
        <v>718-29</v>
      </c>
      <c r="U161">
        <v>718.81299999999999</v>
      </c>
      <c r="V161">
        <v>29</v>
      </c>
      <c r="X161" t="str">
        <f t="shared" si="20"/>
        <v>718-22</v>
      </c>
      <c r="Y161" t="s">
        <v>7778</v>
      </c>
      <c r="Z161" s="51">
        <v>178</v>
      </c>
      <c r="AA161">
        <v>718.81299999999999</v>
      </c>
      <c r="AB161">
        <v>10</v>
      </c>
      <c r="AC161" t="s">
        <v>7782</v>
      </c>
      <c r="AD161" t="s">
        <v>7773</v>
      </c>
      <c r="AE161" t="s">
        <v>7810</v>
      </c>
      <c r="AF161">
        <v>29</v>
      </c>
      <c r="AG161">
        <v>1.59</v>
      </c>
      <c r="AH161">
        <v>22</v>
      </c>
      <c r="AI161">
        <v>25</v>
      </c>
      <c r="AJ161" t="s">
        <v>7615</v>
      </c>
      <c r="AM161" t="s">
        <v>7776</v>
      </c>
      <c r="AN161" t="s">
        <v>3293</v>
      </c>
      <c r="AO161" t="s">
        <v>7185</v>
      </c>
      <c r="AP161" t="s">
        <v>7438</v>
      </c>
      <c r="AQ161" t="s">
        <v>7438</v>
      </c>
      <c r="AR161">
        <v>5.56</v>
      </c>
      <c r="AS161" t="s">
        <v>7813</v>
      </c>
      <c r="AT161">
        <v>1.9</v>
      </c>
      <c r="AU161" t="s">
        <v>7774</v>
      </c>
      <c r="AV161" t="s">
        <v>7788</v>
      </c>
      <c r="AW161" t="s">
        <v>7774</v>
      </c>
      <c r="AX161">
        <v>15</v>
      </c>
      <c r="AY161">
        <v>20</v>
      </c>
      <c r="AZ161">
        <v>22</v>
      </c>
      <c r="BA161" t="s">
        <v>5785</v>
      </c>
      <c r="BB161">
        <v>42.778172320000003</v>
      </c>
      <c r="BC161">
        <v>-82.037333989999993</v>
      </c>
      <c r="BD161">
        <v>202.9</v>
      </c>
      <c r="BE161">
        <v>290</v>
      </c>
      <c r="BF161" t="s">
        <v>8087</v>
      </c>
      <c r="BG161">
        <v>15</v>
      </c>
      <c r="BH161">
        <v>986</v>
      </c>
      <c r="BI161">
        <v>1.002</v>
      </c>
      <c r="BJ161">
        <v>4.9870000000000001</v>
      </c>
      <c r="BK161">
        <v>2050</v>
      </c>
      <c r="BL161">
        <v>2064</v>
      </c>
      <c r="BO161">
        <v>1.21</v>
      </c>
      <c r="BP161">
        <v>1.2</v>
      </c>
      <c r="BR161">
        <v>2.09</v>
      </c>
      <c r="BS161">
        <v>2.08</v>
      </c>
      <c r="BY161">
        <v>1.59</v>
      </c>
      <c r="BZ161">
        <v>22</v>
      </c>
    </row>
    <row r="162" spans="2:78" hidden="1" x14ac:dyDescent="0.35">
      <c r="B162">
        <v>718.86400000000003</v>
      </c>
      <c r="C162" t="s">
        <v>3778</v>
      </c>
      <c r="D162" t="s">
        <v>3710</v>
      </c>
      <c r="E162">
        <v>0.40277777777777779</v>
      </c>
      <c r="F162">
        <v>20.6</v>
      </c>
      <c r="G162">
        <v>7</v>
      </c>
      <c r="H162" t="s">
        <v>7295</v>
      </c>
      <c r="I162" t="s">
        <v>7296</v>
      </c>
      <c r="J162">
        <v>14</v>
      </c>
      <c r="L162" s="20" t="s">
        <v>5672</v>
      </c>
      <c r="M162">
        <v>18.399999999999999</v>
      </c>
      <c r="N162">
        <v>13.6</v>
      </c>
      <c r="O162" t="s">
        <v>3712</v>
      </c>
      <c r="P162" s="51">
        <v>718.86400000000003</v>
      </c>
      <c r="Q162" s="51">
        <v>20.6</v>
      </c>
      <c r="R162" t="str">
        <f t="shared" si="17"/>
        <v>718-21</v>
      </c>
      <c r="S162" s="70" t="b">
        <f t="shared" si="18"/>
        <v>0</v>
      </c>
    </row>
    <row r="163" spans="2:78" hidden="1" x14ac:dyDescent="0.35">
      <c r="B163">
        <v>722.93</v>
      </c>
      <c r="C163" t="s">
        <v>3779</v>
      </c>
      <c r="D163" t="s">
        <v>3710</v>
      </c>
      <c r="E163">
        <v>0.42222222222222222</v>
      </c>
      <c r="F163">
        <v>12</v>
      </c>
      <c r="G163">
        <v>7</v>
      </c>
      <c r="H163" t="s">
        <v>7295</v>
      </c>
      <c r="I163" t="s">
        <v>7296</v>
      </c>
      <c r="L163" s="20" t="s">
        <v>5672</v>
      </c>
      <c r="M163">
        <v>20.2</v>
      </c>
      <c r="N163">
        <v>15</v>
      </c>
      <c r="O163" t="s">
        <v>3712</v>
      </c>
      <c r="P163" s="51">
        <v>722.93</v>
      </c>
      <c r="Q163" s="51">
        <v>12</v>
      </c>
      <c r="R163" t="str">
        <f t="shared" si="17"/>
        <v>722-12</v>
      </c>
      <c r="S163" s="70" t="b">
        <f t="shared" si="18"/>
        <v>1</v>
      </c>
      <c r="T163" t="str">
        <f t="shared" ref="T163:T198" si="21">INT(U163)&amp;"-"&amp;V163</f>
        <v>722-12</v>
      </c>
      <c r="U163">
        <v>722.928</v>
      </c>
      <c r="V163">
        <v>12</v>
      </c>
      <c r="X163" t="str">
        <f t="shared" ref="X163:X198" si="22">INT(AA163)&amp;"-"&amp;AH163</f>
        <v>722-14</v>
      </c>
      <c r="Y163" t="s">
        <v>7778</v>
      </c>
      <c r="Z163" s="51">
        <v>180</v>
      </c>
      <c r="AA163">
        <v>722.928</v>
      </c>
      <c r="AB163">
        <v>10</v>
      </c>
      <c r="AC163" t="s">
        <v>7782</v>
      </c>
      <c r="AD163" t="s">
        <v>7773</v>
      </c>
      <c r="AE163" t="s">
        <v>7810</v>
      </c>
      <c r="AF163">
        <v>12</v>
      </c>
      <c r="AG163">
        <v>0.67</v>
      </c>
      <c r="AH163">
        <v>14</v>
      </c>
      <c r="AI163">
        <v>11</v>
      </c>
      <c r="AJ163" t="s">
        <v>7851</v>
      </c>
      <c r="AM163" t="s">
        <v>7776</v>
      </c>
      <c r="AN163" t="s">
        <v>3293</v>
      </c>
      <c r="AO163" t="s">
        <v>7185</v>
      </c>
      <c r="AP163" t="s">
        <v>7438</v>
      </c>
      <c r="AQ163" t="s">
        <v>7438</v>
      </c>
      <c r="AR163">
        <v>5.56</v>
      </c>
      <c r="AS163" t="s">
        <v>7813</v>
      </c>
      <c r="AT163">
        <v>1.9</v>
      </c>
      <c r="AU163" t="s">
        <v>7774</v>
      </c>
      <c r="AV163" t="s">
        <v>7788</v>
      </c>
      <c r="AW163" t="s">
        <v>7774</v>
      </c>
      <c r="AX163">
        <v>15</v>
      </c>
      <c r="AY163">
        <v>20</v>
      </c>
      <c r="AZ163">
        <v>22</v>
      </c>
      <c r="BA163" t="s">
        <v>5785</v>
      </c>
      <c r="BB163">
        <v>42.7781351</v>
      </c>
      <c r="BC163">
        <v>-82.037334909999998</v>
      </c>
      <c r="BD163">
        <v>202.9</v>
      </c>
      <c r="BE163">
        <v>290</v>
      </c>
      <c r="BF163" t="s">
        <v>8087</v>
      </c>
      <c r="BG163">
        <v>15</v>
      </c>
      <c r="BH163">
        <v>986</v>
      </c>
      <c r="BI163">
        <v>5.12</v>
      </c>
      <c r="BJ163">
        <v>-14.057</v>
      </c>
      <c r="BK163">
        <v>2109</v>
      </c>
      <c r="BL163">
        <v>2111</v>
      </c>
      <c r="BO163">
        <v>1.23</v>
      </c>
      <c r="BP163">
        <v>1.23</v>
      </c>
      <c r="BR163">
        <v>2.14</v>
      </c>
      <c r="BS163">
        <v>2.14</v>
      </c>
      <c r="BY163">
        <v>0.67</v>
      </c>
      <c r="BZ163">
        <v>14</v>
      </c>
    </row>
    <row r="164" spans="2:78" hidden="1" x14ac:dyDescent="0.35">
      <c r="B164">
        <v>744.25599999999997</v>
      </c>
      <c r="C164" t="s">
        <v>3794</v>
      </c>
      <c r="D164" t="s">
        <v>3290</v>
      </c>
      <c r="E164">
        <v>0.3</v>
      </c>
      <c r="F164">
        <v>16.399999999999999</v>
      </c>
      <c r="G164">
        <v>19</v>
      </c>
      <c r="H164" t="s">
        <v>7295</v>
      </c>
      <c r="I164" t="s">
        <v>7296</v>
      </c>
      <c r="L164" s="20" t="s">
        <v>5677</v>
      </c>
      <c r="M164">
        <v>9.9</v>
      </c>
      <c r="N164">
        <v>15</v>
      </c>
      <c r="O164" t="s">
        <v>144</v>
      </c>
      <c r="P164" s="51">
        <v>744.25599999999997</v>
      </c>
      <c r="Q164" s="51">
        <v>16.399999999999999</v>
      </c>
      <c r="R164" t="str">
        <f t="shared" si="17"/>
        <v>744-16</v>
      </c>
      <c r="S164" s="70" t="b">
        <f t="shared" si="18"/>
        <v>1</v>
      </c>
      <c r="T164" t="str">
        <f t="shared" si="21"/>
        <v>744-16</v>
      </c>
      <c r="U164">
        <v>744.25400000000002</v>
      </c>
      <c r="V164">
        <v>16</v>
      </c>
      <c r="X164" t="str">
        <f t="shared" si="22"/>
        <v>744-10</v>
      </c>
      <c r="Y164" t="s">
        <v>7778</v>
      </c>
      <c r="Z164" s="51">
        <v>184</v>
      </c>
      <c r="AA164">
        <v>744.25400000000002</v>
      </c>
      <c r="AB164">
        <v>10</v>
      </c>
      <c r="AC164" t="s">
        <v>7782</v>
      </c>
      <c r="AD164" t="s">
        <v>7773</v>
      </c>
      <c r="AE164" t="s">
        <v>5753</v>
      </c>
      <c r="AF164">
        <v>16</v>
      </c>
      <c r="AG164">
        <v>0.91</v>
      </c>
      <c r="AH164">
        <v>10</v>
      </c>
      <c r="AI164">
        <v>10</v>
      </c>
      <c r="AJ164" t="s">
        <v>7850</v>
      </c>
      <c r="AL164">
        <v>1</v>
      </c>
      <c r="AM164" t="s">
        <v>7784</v>
      </c>
      <c r="AN164" t="s">
        <v>7774</v>
      </c>
      <c r="AO164" t="s">
        <v>7186</v>
      </c>
      <c r="AP164" t="s">
        <v>7443</v>
      </c>
      <c r="AQ164" t="s">
        <v>7443</v>
      </c>
      <c r="AR164">
        <v>5.56</v>
      </c>
      <c r="AS164" t="s">
        <v>7815</v>
      </c>
      <c r="AT164">
        <v>1.8</v>
      </c>
      <c r="AU164" t="s">
        <v>7774</v>
      </c>
      <c r="AV164" t="s">
        <v>7783</v>
      </c>
      <c r="AW164" t="s">
        <v>7774</v>
      </c>
      <c r="BA164" t="s">
        <v>5678</v>
      </c>
      <c r="BB164">
        <v>42.777942369999998</v>
      </c>
      <c r="BC164">
        <v>-82.037341319999996</v>
      </c>
      <c r="BD164">
        <v>202.8</v>
      </c>
      <c r="BE164">
        <v>290</v>
      </c>
      <c r="BF164" t="s">
        <v>8087</v>
      </c>
      <c r="BG164">
        <v>15</v>
      </c>
      <c r="BH164">
        <v>986</v>
      </c>
      <c r="BI164">
        <v>1.448</v>
      </c>
      <c r="BJ164">
        <v>-417.04599999999999</v>
      </c>
      <c r="BK164">
        <v>2111</v>
      </c>
      <c r="BL164">
        <v>2113</v>
      </c>
      <c r="BO164">
        <v>1.23</v>
      </c>
      <c r="BP164">
        <v>1.23</v>
      </c>
      <c r="BR164">
        <v>2.14</v>
      </c>
      <c r="BS164">
        <v>2.14</v>
      </c>
      <c r="BY164">
        <v>0.78</v>
      </c>
      <c r="BZ164">
        <v>14</v>
      </c>
    </row>
    <row r="165" spans="2:78" hidden="1" x14ac:dyDescent="0.35">
      <c r="B165">
        <v>744.28499999999997</v>
      </c>
      <c r="C165" t="s">
        <v>3796</v>
      </c>
      <c r="D165" t="s">
        <v>3290</v>
      </c>
      <c r="E165">
        <v>0.32222222222222224</v>
      </c>
      <c r="F165">
        <v>11.4</v>
      </c>
      <c r="G165">
        <v>4</v>
      </c>
      <c r="H165" t="s">
        <v>7298</v>
      </c>
      <c r="I165" t="s">
        <v>7296</v>
      </c>
      <c r="L165" s="20" t="s">
        <v>5677</v>
      </c>
      <c r="M165">
        <v>12.4</v>
      </c>
      <c r="N165">
        <v>17.100000000000001</v>
      </c>
      <c r="O165" t="s">
        <v>144</v>
      </c>
      <c r="P165" s="51">
        <v>744.28499999999997</v>
      </c>
      <c r="Q165" s="51">
        <v>11.4</v>
      </c>
      <c r="R165" t="str">
        <f t="shared" si="17"/>
        <v>744-11</v>
      </c>
      <c r="S165" s="70" t="b">
        <f t="shared" si="18"/>
        <v>0</v>
      </c>
      <c r="T165" t="str">
        <f t="shared" si="21"/>
        <v>744-14</v>
      </c>
      <c r="U165">
        <v>744.28</v>
      </c>
      <c r="V165">
        <v>14</v>
      </c>
      <c r="X165" t="str">
        <f t="shared" si="22"/>
        <v>744-14</v>
      </c>
      <c r="Y165" t="s">
        <v>7778</v>
      </c>
      <c r="Z165" s="51">
        <v>186</v>
      </c>
      <c r="AA165">
        <v>744.28</v>
      </c>
      <c r="AB165">
        <v>10</v>
      </c>
      <c r="AC165" t="s">
        <v>7798</v>
      </c>
      <c r="AD165" t="s">
        <v>7773</v>
      </c>
      <c r="AE165" t="s">
        <v>5753</v>
      </c>
      <c r="AF165">
        <v>14</v>
      </c>
      <c r="AG165">
        <v>0.78</v>
      </c>
      <c r="AH165">
        <v>14</v>
      </c>
      <c r="AI165">
        <v>6</v>
      </c>
      <c r="AJ165" t="s">
        <v>7814</v>
      </c>
      <c r="AL165">
        <v>1</v>
      </c>
      <c r="AM165" t="s">
        <v>7784</v>
      </c>
      <c r="AN165" t="s">
        <v>7774</v>
      </c>
      <c r="AO165" t="s">
        <v>7186</v>
      </c>
      <c r="AP165" t="s">
        <v>7443</v>
      </c>
      <c r="AQ165" t="s">
        <v>7443</v>
      </c>
      <c r="AR165">
        <v>5.56</v>
      </c>
      <c r="AS165" t="s">
        <v>7815</v>
      </c>
      <c r="AT165">
        <v>1.7</v>
      </c>
      <c r="AU165" t="s">
        <v>7774</v>
      </c>
      <c r="AV165" t="s">
        <v>7783</v>
      </c>
      <c r="AW165" t="s">
        <v>7774</v>
      </c>
      <c r="AX165">
        <v>15</v>
      </c>
      <c r="AY165">
        <v>15</v>
      </c>
      <c r="AZ165">
        <v>8</v>
      </c>
      <c r="BA165" t="s">
        <v>5683</v>
      </c>
      <c r="BB165">
        <v>42.777942150000001</v>
      </c>
      <c r="BC165">
        <v>-82.037341330000004</v>
      </c>
      <c r="BD165">
        <v>202.8</v>
      </c>
      <c r="BE165">
        <v>290</v>
      </c>
      <c r="BF165" t="s">
        <v>8087</v>
      </c>
      <c r="BG165">
        <v>15</v>
      </c>
      <c r="BH165">
        <v>986</v>
      </c>
      <c r="BI165">
        <v>1.4730000000000001</v>
      </c>
      <c r="BJ165">
        <v>-376.59699999999998</v>
      </c>
      <c r="BK165">
        <v>2107</v>
      </c>
      <c r="BL165">
        <v>2109</v>
      </c>
      <c r="BO165">
        <v>1.23</v>
      </c>
      <c r="BP165">
        <v>1.23</v>
      </c>
      <c r="BR165">
        <v>2.14</v>
      </c>
      <c r="BS165">
        <v>2.14</v>
      </c>
      <c r="BY165">
        <v>0.72</v>
      </c>
      <c r="BZ165">
        <v>7</v>
      </c>
    </row>
    <row r="166" spans="2:78" hidden="1" x14ac:dyDescent="0.35">
      <c r="B166">
        <v>744.58900000000006</v>
      </c>
      <c r="C166" t="s">
        <v>3797</v>
      </c>
      <c r="D166" t="s">
        <v>3290</v>
      </c>
      <c r="E166">
        <v>0.31458333333333333</v>
      </c>
      <c r="F166">
        <v>12.9</v>
      </c>
      <c r="G166">
        <v>6</v>
      </c>
      <c r="H166" t="s">
        <v>7295</v>
      </c>
      <c r="I166" t="s">
        <v>7296</v>
      </c>
      <c r="L166" s="20" t="s">
        <v>5677</v>
      </c>
      <c r="M166">
        <v>8</v>
      </c>
      <c r="N166">
        <v>15</v>
      </c>
      <c r="O166" t="s">
        <v>144</v>
      </c>
      <c r="P166" s="51">
        <v>744.58900000000006</v>
      </c>
      <c r="Q166" s="51">
        <v>12.9</v>
      </c>
      <c r="R166" t="str">
        <f t="shared" si="17"/>
        <v>744-13</v>
      </c>
      <c r="S166" s="70" t="b">
        <f t="shared" si="18"/>
        <v>1</v>
      </c>
      <c r="T166" t="str">
        <f t="shared" si="21"/>
        <v>744-13</v>
      </c>
      <c r="U166">
        <v>744.58799999999997</v>
      </c>
      <c r="V166">
        <v>13</v>
      </c>
      <c r="X166" t="str">
        <f t="shared" si="22"/>
        <v>744-7</v>
      </c>
      <c r="Y166" t="s">
        <v>7778</v>
      </c>
      <c r="Z166" s="51">
        <v>187</v>
      </c>
      <c r="AA166">
        <v>744.58799999999997</v>
      </c>
      <c r="AB166">
        <v>10</v>
      </c>
      <c r="AC166" t="s">
        <v>7782</v>
      </c>
      <c r="AD166" t="s">
        <v>7773</v>
      </c>
      <c r="AE166" t="s">
        <v>5753</v>
      </c>
      <c r="AF166">
        <v>13</v>
      </c>
      <c r="AG166">
        <v>0.72</v>
      </c>
      <c r="AH166">
        <v>7</v>
      </c>
      <c r="AI166">
        <v>7</v>
      </c>
      <c r="AJ166" t="s">
        <v>7691</v>
      </c>
      <c r="AM166" t="s">
        <v>7784</v>
      </c>
      <c r="AN166" t="s">
        <v>7774</v>
      </c>
      <c r="AO166" t="s">
        <v>7186</v>
      </c>
      <c r="AP166" t="s">
        <v>7443</v>
      </c>
      <c r="AQ166" t="s">
        <v>7443</v>
      </c>
      <c r="AR166">
        <v>5.56</v>
      </c>
      <c r="AS166" t="s">
        <v>7815</v>
      </c>
      <c r="AT166">
        <v>1.9</v>
      </c>
      <c r="AU166" t="s">
        <v>7774</v>
      </c>
      <c r="AV166" t="s">
        <v>7789</v>
      </c>
      <c r="AW166" t="s">
        <v>7774</v>
      </c>
      <c r="BA166" t="s">
        <v>5678</v>
      </c>
      <c r="BB166">
        <v>42.777939330000002</v>
      </c>
      <c r="BC166">
        <v>-82.037341440000006</v>
      </c>
      <c r="BD166">
        <v>202.8</v>
      </c>
      <c r="BE166">
        <v>290</v>
      </c>
      <c r="BF166" t="s">
        <v>8087</v>
      </c>
      <c r="BG166">
        <v>15</v>
      </c>
      <c r="BH166">
        <v>986</v>
      </c>
      <c r="BI166">
        <v>1.784</v>
      </c>
      <c r="BJ166">
        <v>-398.20400000000001</v>
      </c>
      <c r="BK166">
        <v>2117</v>
      </c>
      <c r="BL166">
        <v>2118</v>
      </c>
      <c r="BO166">
        <v>1.24</v>
      </c>
      <c r="BP166">
        <v>1.24</v>
      </c>
      <c r="BR166">
        <v>2.15</v>
      </c>
      <c r="BS166">
        <v>2.15</v>
      </c>
      <c r="BY166">
        <v>0.89</v>
      </c>
      <c r="BZ166">
        <v>12</v>
      </c>
    </row>
    <row r="167" spans="2:78" hidden="1" x14ac:dyDescent="0.35">
      <c r="B167">
        <v>747.43299999999999</v>
      </c>
      <c r="C167" t="s">
        <v>3798</v>
      </c>
      <c r="D167" t="s">
        <v>3290</v>
      </c>
      <c r="E167">
        <v>0.32291666666666669</v>
      </c>
      <c r="F167">
        <v>15.9</v>
      </c>
      <c r="G167">
        <v>13</v>
      </c>
      <c r="H167" t="s">
        <v>7295</v>
      </c>
      <c r="I167" t="s">
        <v>7296</v>
      </c>
      <c r="L167" s="20" t="s">
        <v>5677</v>
      </c>
      <c r="M167">
        <v>10.8</v>
      </c>
      <c r="N167">
        <v>19.399999999999999</v>
      </c>
      <c r="O167" t="s">
        <v>144</v>
      </c>
      <c r="P167" s="51">
        <v>747.43299999999999</v>
      </c>
      <c r="Q167" s="51">
        <v>15.9</v>
      </c>
      <c r="R167" t="str">
        <f t="shared" si="17"/>
        <v>747-16</v>
      </c>
      <c r="S167" s="70" t="b">
        <f t="shared" si="18"/>
        <v>1</v>
      </c>
      <c r="T167" t="str">
        <f t="shared" si="21"/>
        <v>747-16</v>
      </c>
      <c r="U167">
        <v>747.43200000000002</v>
      </c>
      <c r="V167">
        <v>16</v>
      </c>
      <c r="X167" t="str">
        <f t="shared" si="22"/>
        <v>747-12</v>
      </c>
      <c r="Y167" t="s">
        <v>7778</v>
      </c>
      <c r="Z167" s="51">
        <v>188</v>
      </c>
      <c r="AA167">
        <v>747.43200000000002</v>
      </c>
      <c r="AB167">
        <v>10</v>
      </c>
      <c r="AC167" t="s">
        <v>7782</v>
      </c>
      <c r="AD167" t="s">
        <v>7773</v>
      </c>
      <c r="AE167" t="s">
        <v>5753</v>
      </c>
      <c r="AF167">
        <v>16</v>
      </c>
      <c r="AG167">
        <v>0.89</v>
      </c>
      <c r="AH167">
        <v>12</v>
      </c>
      <c r="AI167">
        <v>12</v>
      </c>
      <c r="AJ167" t="s">
        <v>7854</v>
      </c>
      <c r="AL167">
        <v>2</v>
      </c>
      <c r="AM167" t="s">
        <v>7784</v>
      </c>
      <c r="AN167" t="s">
        <v>7774</v>
      </c>
      <c r="AO167" t="s">
        <v>7186</v>
      </c>
      <c r="AP167" t="s">
        <v>7443</v>
      </c>
      <c r="AQ167" t="s">
        <v>7443</v>
      </c>
      <c r="AR167">
        <v>5.56</v>
      </c>
      <c r="AS167" t="s">
        <v>7815</v>
      </c>
      <c r="AT167">
        <v>1.9</v>
      </c>
      <c r="AU167" t="s">
        <v>7774</v>
      </c>
      <c r="AV167" t="s">
        <v>7788</v>
      </c>
      <c r="AW167" t="s">
        <v>7774</v>
      </c>
      <c r="AX167">
        <v>10</v>
      </c>
      <c r="AY167">
        <v>10</v>
      </c>
      <c r="AZ167">
        <v>12</v>
      </c>
      <c r="BA167" t="s">
        <v>5683</v>
      </c>
      <c r="BB167">
        <v>42.777913660000003</v>
      </c>
      <c r="BC167">
        <v>-82.037342499999994</v>
      </c>
      <c r="BD167">
        <v>202.8</v>
      </c>
      <c r="BE167">
        <v>290</v>
      </c>
      <c r="BF167" t="s">
        <v>8087</v>
      </c>
      <c r="BG167">
        <v>15</v>
      </c>
      <c r="BH167">
        <v>986</v>
      </c>
      <c r="BI167">
        <v>4.6260000000000003</v>
      </c>
      <c r="BJ167">
        <v>-381.26100000000002</v>
      </c>
      <c r="BK167">
        <v>2108</v>
      </c>
      <c r="BL167">
        <v>2110</v>
      </c>
      <c r="BO167">
        <v>1.23</v>
      </c>
      <c r="BP167">
        <v>1.23</v>
      </c>
      <c r="BR167">
        <v>2.14</v>
      </c>
      <c r="BS167">
        <v>2.14</v>
      </c>
      <c r="BY167">
        <v>0.75</v>
      </c>
      <c r="BZ167">
        <v>11</v>
      </c>
    </row>
    <row r="168" spans="2:78" hidden="1" x14ac:dyDescent="0.35">
      <c r="B168">
        <v>747.46199999999999</v>
      </c>
      <c r="C168" t="s">
        <v>3799</v>
      </c>
      <c r="D168" t="s">
        <v>3290</v>
      </c>
      <c r="E168">
        <v>0.3125</v>
      </c>
      <c r="F168">
        <v>13.4</v>
      </c>
      <c r="G168">
        <v>8</v>
      </c>
      <c r="H168" t="s">
        <v>7295</v>
      </c>
      <c r="I168" t="s">
        <v>7296</v>
      </c>
      <c r="L168" s="20" t="s">
        <v>5677</v>
      </c>
      <c r="M168">
        <v>9.6999999999999993</v>
      </c>
      <c r="N168">
        <v>15</v>
      </c>
      <c r="O168" t="s">
        <v>144</v>
      </c>
      <c r="P168" s="51">
        <v>747.46199999999999</v>
      </c>
      <c r="Q168" s="51">
        <v>13.4</v>
      </c>
      <c r="R168" t="str">
        <f t="shared" si="17"/>
        <v>747-13</v>
      </c>
      <c r="S168" s="70" t="b">
        <f t="shared" si="18"/>
        <v>1</v>
      </c>
      <c r="T168" t="str">
        <f t="shared" si="21"/>
        <v>747-13</v>
      </c>
      <c r="U168">
        <v>747.46199999999999</v>
      </c>
      <c r="V168">
        <v>13</v>
      </c>
      <c r="X168" t="str">
        <f t="shared" si="22"/>
        <v>747-11</v>
      </c>
      <c r="Y168" t="s">
        <v>7778</v>
      </c>
      <c r="Z168" s="51">
        <v>190</v>
      </c>
      <c r="AA168">
        <v>747.46199999999999</v>
      </c>
      <c r="AB168">
        <v>10</v>
      </c>
      <c r="AC168" t="s">
        <v>7782</v>
      </c>
      <c r="AD168" t="s">
        <v>7773</v>
      </c>
      <c r="AE168" t="s">
        <v>5753</v>
      </c>
      <c r="AF168">
        <v>13</v>
      </c>
      <c r="AG168">
        <v>0.75</v>
      </c>
      <c r="AH168">
        <v>11</v>
      </c>
      <c r="AI168">
        <v>9</v>
      </c>
      <c r="AJ168" t="s">
        <v>7856</v>
      </c>
      <c r="AL168">
        <v>2</v>
      </c>
      <c r="AM168" t="s">
        <v>7784</v>
      </c>
      <c r="AN168" t="s">
        <v>7774</v>
      </c>
      <c r="AO168" t="s">
        <v>7186</v>
      </c>
      <c r="AP168" t="s">
        <v>7443</v>
      </c>
      <c r="AQ168" t="s">
        <v>7443</v>
      </c>
      <c r="AR168">
        <v>5.56</v>
      </c>
      <c r="AS168" t="s">
        <v>7815</v>
      </c>
      <c r="AT168">
        <v>1.9</v>
      </c>
      <c r="AU168" t="s">
        <v>7774</v>
      </c>
      <c r="AV168" t="s">
        <v>7783</v>
      </c>
      <c r="AW168" t="s">
        <v>7774</v>
      </c>
      <c r="BA168" t="s">
        <v>5678</v>
      </c>
      <c r="BB168">
        <v>42.777913390000002</v>
      </c>
      <c r="BC168">
        <v>-82.037342510000002</v>
      </c>
      <c r="BD168">
        <v>202.8</v>
      </c>
      <c r="BE168">
        <v>290</v>
      </c>
      <c r="BF168" t="s">
        <v>8087</v>
      </c>
      <c r="BG168">
        <v>15</v>
      </c>
      <c r="BH168">
        <v>986</v>
      </c>
      <c r="BI168">
        <v>4.6559999999999997</v>
      </c>
      <c r="BJ168">
        <v>-394.60599999999999</v>
      </c>
      <c r="BK168">
        <v>2112</v>
      </c>
      <c r="BL168">
        <v>2113</v>
      </c>
      <c r="BO168">
        <v>1.23</v>
      </c>
      <c r="BP168">
        <v>1.23</v>
      </c>
      <c r="BR168">
        <v>2.14</v>
      </c>
      <c r="BS168">
        <v>2.14</v>
      </c>
      <c r="BY168">
        <v>1.75</v>
      </c>
      <c r="BZ168">
        <v>16</v>
      </c>
    </row>
    <row r="169" spans="2:78" hidden="1" x14ac:dyDescent="0.35">
      <c r="B169">
        <v>747.68200000000002</v>
      </c>
      <c r="C169" t="s">
        <v>3800</v>
      </c>
      <c r="D169" t="s">
        <v>3290</v>
      </c>
      <c r="E169">
        <v>0.28263888888888888</v>
      </c>
      <c r="F169">
        <v>31.5</v>
      </c>
      <c r="G169">
        <v>29</v>
      </c>
      <c r="H169" t="s">
        <v>7295</v>
      </c>
      <c r="I169" t="s">
        <v>7296</v>
      </c>
      <c r="L169" s="20" t="s">
        <v>5677</v>
      </c>
      <c r="M169">
        <v>11.6</v>
      </c>
      <c r="N169">
        <v>14.8</v>
      </c>
      <c r="O169" t="s">
        <v>144</v>
      </c>
      <c r="P169" s="51">
        <v>747.68200000000002</v>
      </c>
      <c r="Q169" s="51">
        <v>31.5</v>
      </c>
      <c r="R169" t="str">
        <f t="shared" si="17"/>
        <v>747-32</v>
      </c>
      <c r="S169" s="70" t="b">
        <f t="shared" si="18"/>
        <v>1</v>
      </c>
      <c r="T169" t="str">
        <f t="shared" si="21"/>
        <v>747-32</v>
      </c>
      <c r="U169">
        <v>747.68</v>
      </c>
      <c r="V169">
        <v>32</v>
      </c>
      <c r="X169" t="str">
        <f t="shared" si="22"/>
        <v>747-16</v>
      </c>
      <c r="Y169" t="s">
        <v>7778</v>
      </c>
      <c r="Z169" s="51">
        <v>191</v>
      </c>
      <c r="AA169">
        <v>747.68</v>
      </c>
      <c r="AB169">
        <v>10</v>
      </c>
      <c r="AC169" t="s">
        <v>7782</v>
      </c>
      <c r="AD169" t="s">
        <v>7773</v>
      </c>
      <c r="AE169" t="s">
        <v>5753</v>
      </c>
      <c r="AF169">
        <v>32</v>
      </c>
      <c r="AG169">
        <v>1.75</v>
      </c>
      <c r="AH169">
        <v>16</v>
      </c>
      <c r="AI169">
        <v>16</v>
      </c>
      <c r="AJ169" t="s">
        <v>7563</v>
      </c>
      <c r="AM169" t="s">
        <v>7784</v>
      </c>
      <c r="AN169" t="s">
        <v>7774</v>
      </c>
      <c r="AO169" t="s">
        <v>7186</v>
      </c>
      <c r="AP169" t="s">
        <v>7443</v>
      </c>
      <c r="AQ169" t="s">
        <v>7443</v>
      </c>
      <c r="AR169">
        <v>5.56</v>
      </c>
      <c r="AS169" t="s">
        <v>7815</v>
      </c>
      <c r="AT169">
        <v>1.8</v>
      </c>
      <c r="AU169" t="s">
        <v>7774</v>
      </c>
      <c r="AV169" t="s">
        <v>7788</v>
      </c>
      <c r="AW169" t="s">
        <v>7774</v>
      </c>
      <c r="AX169">
        <v>10</v>
      </c>
      <c r="AY169">
        <v>10</v>
      </c>
      <c r="AZ169">
        <v>12</v>
      </c>
      <c r="BA169" t="s">
        <v>5683</v>
      </c>
      <c r="BB169">
        <v>42.777911439999997</v>
      </c>
      <c r="BC169">
        <v>-82.037342589999994</v>
      </c>
      <c r="BD169">
        <v>202.8</v>
      </c>
      <c r="BE169">
        <v>290</v>
      </c>
      <c r="BF169" t="s">
        <v>8087</v>
      </c>
      <c r="BG169">
        <v>15</v>
      </c>
      <c r="BH169">
        <v>986</v>
      </c>
      <c r="BI169">
        <v>4.8719999999999999</v>
      </c>
      <c r="BJ169">
        <v>-401.98599999999999</v>
      </c>
      <c r="BK169">
        <v>2071</v>
      </c>
      <c r="BL169">
        <v>2081</v>
      </c>
      <c r="BO169">
        <v>1.21</v>
      </c>
      <c r="BP169">
        <v>1.21</v>
      </c>
      <c r="BR169">
        <v>2.11</v>
      </c>
      <c r="BS169">
        <v>2.1</v>
      </c>
      <c r="BY169">
        <v>0.94</v>
      </c>
      <c r="BZ169">
        <v>7</v>
      </c>
    </row>
    <row r="170" spans="2:78" hidden="1" x14ac:dyDescent="0.35">
      <c r="B170">
        <v>747.79700000000003</v>
      </c>
      <c r="C170" t="s">
        <v>3802</v>
      </c>
      <c r="D170" t="s">
        <v>3290</v>
      </c>
      <c r="E170">
        <v>0.34583333333333333</v>
      </c>
      <c r="F170">
        <v>16.899999999999999</v>
      </c>
      <c r="G170">
        <v>8</v>
      </c>
      <c r="H170" t="s">
        <v>7295</v>
      </c>
      <c r="I170" t="s">
        <v>7296</v>
      </c>
      <c r="L170" s="20" t="s">
        <v>5677</v>
      </c>
      <c r="M170">
        <v>8</v>
      </c>
      <c r="N170">
        <v>15</v>
      </c>
      <c r="O170" t="s">
        <v>144</v>
      </c>
      <c r="P170" s="51">
        <v>747.79700000000003</v>
      </c>
      <c r="Q170" s="51">
        <v>16.899999999999999</v>
      </c>
      <c r="R170" t="str">
        <f t="shared" si="17"/>
        <v>747-17</v>
      </c>
      <c r="S170" s="70" t="b">
        <f t="shared" si="18"/>
        <v>1</v>
      </c>
      <c r="T170" t="str">
        <f t="shared" si="21"/>
        <v>747-17</v>
      </c>
      <c r="U170">
        <v>747.79600000000005</v>
      </c>
      <c r="V170">
        <v>17</v>
      </c>
      <c r="X170" t="str">
        <f t="shared" si="22"/>
        <v>747-7</v>
      </c>
      <c r="Y170" t="s">
        <v>7778</v>
      </c>
      <c r="Z170" s="51">
        <v>192</v>
      </c>
      <c r="AA170">
        <v>747.79600000000005</v>
      </c>
      <c r="AB170">
        <v>10</v>
      </c>
      <c r="AC170" t="s">
        <v>7782</v>
      </c>
      <c r="AD170" t="s">
        <v>7773</v>
      </c>
      <c r="AE170" t="s">
        <v>5753</v>
      </c>
      <c r="AF170">
        <v>17</v>
      </c>
      <c r="AG170">
        <v>0.94</v>
      </c>
      <c r="AH170">
        <v>7</v>
      </c>
      <c r="AI170">
        <v>5</v>
      </c>
      <c r="AJ170" t="s">
        <v>7486</v>
      </c>
      <c r="AM170" t="s">
        <v>7784</v>
      </c>
      <c r="AN170" t="s">
        <v>7774</v>
      </c>
      <c r="AO170" t="s">
        <v>7186</v>
      </c>
      <c r="AP170" t="s">
        <v>7443</v>
      </c>
      <c r="AQ170" t="s">
        <v>7443</v>
      </c>
      <c r="AR170">
        <v>5.56</v>
      </c>
      <c r="AS170" t="s">
        <v>7815</v>
      </c>
      <c r="AT170">
        <v>1.9</v>
      </c>
      <c r="AU170" t="s">
        <v>7774</v>
      </c>
      <c r="AV170" t="s">
        <v>7789</v>
      </c>
      <c r="AW170" t="s">
        <v>7774</v>
      </c>
      <c r="BA170" t="s">
        <v>5678</v>
      </c>
      <c r="BB170">
        <v>42.777910339999998</v>
      </c>
      <c r="BC170">
        <v>-82.037342640000006</v>
      </c>
      <c r="BD170">
        <v>202.8</v>
      </c>
      <c r="BE170">
        <v>290</v>
      </c>
      <c r="BF170" t="s">
        <v>8087</v>
      </c>
      <c r="BG170">
        <v>15</v>
      </c>
      <c r="BH170">
        <v>986</v>
      </c>
      <c r="BI170">
        <v>4.9930000000000003</v>
      </c>
      <c r="BJ170">
        <v>-336.23599999999999</v>
      </c>
      <c r="BK170">
        <v>2116</v>
      </c>
      <c r="BL170">
        <v>2117</v>
      </c>
      <c r="BO170">
        <v>1.24</v>
      </c>
      <c r="BP170">
        <v>1.24</v>
      </c>
      <c r="BR170">
        <v>2.15</v>
      </c>
      <c r="BS170">
        <v>2.15</v>
      </c>
      <c r="BY170">
        <v>0.7</v>
      </c>
      <c r="BZ170">
        <v>9</v>
      </c>
    </row>
    <row r="171" spans="2:78" hidden="1" x14ac:dyDescent="0.35">
      <c r="B171">
        <v>761.46400000000006</v>
      </c>
      <c r="C171" t="s">
        <v>3806</v>
      </c>
      <c r="D171" t="s">
        <v>3290</v>
      </c>
      <c r="E171">
        <v>0.2638888888888889</v>
      </c>
      <c r="F171">
        <v>12.6</v>
      </c>
      <c r="G171">
        <v>5</v>
      </c>
      <c r="H171" t="s">
        <v>7295</v>
      </c>
      <c r="I171" t="s">
        <v>7296</v>
      </c>
      <c r="L171" s="20" t="s">
        <v>5677</v>
      </c>
      <c r="M171">
        <v>9.9</v>
      </c>
      <c r="N171">
        <v>21.1</v>
      </c>
      <c r="O171" t="s">
        <v>144</v>
      </c>
      <c r="P171" s="51">
        <v>761.46400000000006</v>
      </c>
      <c r="Q171" s="51">
        <v>12.6</v>
      </c>
      <c r="R171" t="str">
        <f t="shared" si="17"/>
        <v>761-13</v>
      </c>
      <c r="S171" s="70" t="b">
        <f t="shared" si="18"/>
        <v>1</v>
      </c>
      <c r="T171" t="str">
        <f t="shared" si="21"/>
        <v>761-13</v>
      </c>
      <c r="U171">
        <v>761.46400000000006</v>
      </c>
      <c r="V171">
        <v>13</v>
      </c>
      <c r="X171" t="str">
        <f t="shared" si="22"/>
        <v>761-9</v>
      </c>
      <c r="Y171" t="s">
        <v>7778</v>
      </c>
      <c r="Z171" s="51">
        <v>195</v>
      </c>
      <c r="AA171">
        <v>761.46400000000006</v>
      </c>
      <c r="AB171">
        <v>10</v>
      </c>
      <c r="AC171" t="s">
        <v>7782</v>
      </c>
      <c r="AD171" t="s">
        <v>7773</v>
      </c>
      <c r="AE171" t="s">
        <v>5753</v>
      </c>
      <c r="AF171">
        <v>13</v>
      </c>
      <c r="AG171">
        <v>0.7</v>
      </c>
      <c r="AH171">
        <v>9</v>
      </c>
      <c r="AI171">
        <v>11</v>
      </c>
      <c r="AJ171" t="s">
        <v>7347</v>
      </c>
      <c r="AM171" t="s">
        <v>7784</v>
      </c>
      <c r="AN171" t="s">
        <v>7774</v>
      </c>
      <c r="AO171" t="s">
        <v>7187</v>
      </c>
      <c r="AP171" t="s">
        <v>7451</v>
      </c>
      <c r="AQ171" t="s">
        <v>7451</v>
      </c>
      <c r="AR171">
        <v>5.56</v>
      </c>
      <c r="AS171" t="s">
        <v>7874</v>
      </c>
      <c r="AT171">
        <v>1.9</v>
      </c>
      <c r="AU171" t="s">
        <v>7774</v>
      </c>
      <c r="AV171" t="s">
        <v>7786</v>
      </c>
      <c r="AW171" t="s">
        <v>7774</v>
      </c>
      <c r="AX171">
        <v>10</v>
      </c>
      <c r="AY171">
        <v>10</v>
      </c>
      <c r="AZ171">
        <v>15</v>
      </c>
      <c r="BA171" t="s">
        <v>5683</v>
      </c>
      <c r="BB171">
        <v>42.777786880000001</v>
      </c>
      <c r="BC171">
        <v>-82.037348249999994</v>
      </c>
      <c r="BD171">
        <v>202.8</v>
      </c>
      <c r="BE171">
        <v>290</v>
      </c>
      <c r="BF171" t="s">
        <v>8087</v>
      </c>
      <c r="BG171">
        <v>15</v>
      </c>
      <c r="BH171">
        <v>986</v>
      </c>
      <c r="BI171">
        <v>2.359</v>
      </c>
      <c r="BJ171">
        <v>-383.88600000000002</v>
      </c>
      <c r="BK171">
        <v>2115</v>
      </c>
      <c r="BL171">
        <v>2115</v>
      </c>
      <c r="BO171">
        <v>1.24</v>
      </c>
      <c r="BP171">
        <v>1.23</v>
      </c>
      <c r="BR171">
        <v>2.14</v>
      </c>
      <c r="BS171">
        <v>2.14</v>
      </c>
      <c r="BY171">
        <v>0.59</v>
      </c>
      <c r="BZ171">
        <v>5</v>
      </c>
    </row>
    <row r="172" spans="2:78" hidden="1" x14ac:dyDescent="0.35">
      <c r="B172">
        <v>763.57299999999998</v>
      </c>
      <c r="C172" t="s">
        <v>3808</v>
      </c>
      <c r="D172" t="s">
        <v>3290</v>
      </c>
      <c r="E172">
        <v>0.27777777777777779</v>
      </c>
      <c r="F172">
        <v>10.5</v>
      </c>
      <c r="G172">
        <v>6</v>
      </c>
      <c r="H172" t="s">
        <v>7295</v>
      </c>
      <c r="I172" t="s">
        <v>7296</v>
      </c>
      <c r="L172" s="20" t="s">
        <v>5677</v>
      </c>
      <c r="M172">
        <v>8</v>
      </c>
      <c r="N172">
        <v>15</v>
      </c>
      <c r="O172" t="s">
        <v>144</v>
      </c>
      <c r="P172" s="51">
        <v>763.57299999999998</v>
      </c>
      <c r="Q172" s="51">
        <v>10.5</v>
      </c>
      <c r="R172" t="str">
        <f t="shared" si="17"/>
        <v>763-11</v>
      </c>
      <c r="S172" s="70" t="b">
        <f t="shared" si="18"/>
        <v>1</v>
      </c>
      <c r="T172" t="str">
        <f t="shared" si="21"/>
        <v>763-11</v>
      </c>
      <c r="U172">
        <v>763.57299999999998</v>
      </c>
      <c r="V172">
        <v>11</v>
      </c>
      <c r="X172" t="str">
        <f t="shared" si="22"/>
        <v>763-5</v>
      </c>
      <c r="Y172" t="s">
        <v>7778</v>
      </c>
      <c r="Z172" s="51">
        <v>196</v>
      </c>
      <c r="AA172">
        <v>763.57299999999998</v>
      </c>
      <c r="AB172">
        <v>10</v>
      </c>
      <c r="AC172" t="s">
        <v>7782</v>
      </c>
      <c r="AD172" t="s">
        <v>7773</v>
      </c>
      <c r="AE172" t="s">
        <v>5753</v>
      </c>
      <c r="AF172">
        <v>11</v>
      </c>
      <c r="AG172">
        <v>0.59</v>
      </c>
      <c r="AH172">
        <v>5</v>
      </c>
      <c r="AI172">
        <v>7</v>
      </c>
      <c r="AJ172" t="s">
        <v>7353</v>
      </c>
      <c r="AM172" t="s">
        <v>7784</v>
      </c>
      <c r="AN172" t="s">
        <v>7774</v>
      </c>
      <c r="AO172" t="s">
        <v>7187</v>
      </c>
      <c r="AP172" t="s">
        <v>7451</v>
      </c>
      <c r="AQ172" t="s">
        <v>7451</v>
      </c>
      <c r="AR172">
        <v>5.56</v>
      </c>
      <c r="AS172" t="s">
        <v>7874</v>
      </c>
      <c r="AT172">
        <v>1.9</v>
      </c>
      <c r="AU172" t="s">
        <v>7774</v>
      </c>
      <c r="AV172" t="s">
        <v>7789</v>
      </c>
      <c r="AW172" t="s">
        <v>7774</v>
      </c>
      <c r="BA172" t="s">
        <v>5678</v>
      </c>
      <c r="BB172">
        <v>42.77776781</v>
      </c>
      <c r="BC172">
        <v>-82.0373491</v>
      </c>
      <c r="BD172">
        <v>202.8</v>
      </c>
      <c r="BE172">
        <v>290</v>
      </c>
      <c r="BF172" t="s">
        <v>8087</v>
      </c>
      <c r="BG172">
        <v>15</v>
      </c>
      <c r="BH172">
        <v>986</v>
      </c>
      <c r="BI172">
        <v>4.47</v>
      </c>
      <c r="BJ172">
        <v>-378.45100000000002</v>
      </c>
      <c r="BK172">
        <v>2119</v>
      </c>
      <c r="BL172">
        <v>2119</v>
      </c>
      <c r="BO172">
        <v>1.24</v>
      </c>
      <c r="BP172">
        <v>1.24</v>
      </c>
      <c r="BR172">
        <v>2.15</v>
      </c>
      <c r="BS172">
        <v>2.15</v>
      </c>
      <c r="BY172">
        <v>0.63</v>
      </c>
      <c r="BZ172">
        <v>7</v>
      </c>
    </row>
    <row r="173" spans="2:78" hidden="1" x14ac:dyDescent="0.35">
      <c r="B173">
        <v>764.28599999999994</v>
      </c>
      <c r="C173" t="s">
        <v>3809</v>
      </c>
      <c r="D173" t="s">
        <v>3290</v>
      </c>
      <c r="E173">
        <v>0.22638888888888889</v>
      </c>
      <c r="F173">
        <v>11.3</v>
      </c>
      <c r="G173">
        <v>7</v>
      </c>
      <c r="H173" t="s">
        <v>7295</v>
      </c>
      <c r="I173" t="s">
        <v>7296</v>
      </c>
      <c r="L173" s="20" t="s">
        <v>5677</v>
      </c>
      <c r="M173">
        <v>8.3000000000000007</v>
      </c>
      <c r="N173">
        <v>15</v>
      </c>
      <c r="O173" t="s">
        <v>144</v>
      </c>
      <c r="P173" s="51">
        <v>764.28599999999994</v>
      </c>
      <c r="Q173" s="51">
        <v>11.3</v>
      </c>
      <c r="R173" t="str">
        <f t="shared" si="17"/>
        <v>764-11</v>
      </c>
      <c r="S173" s="70" t="b">
        <f t="shared" si="18"/>
        <v>1</v>
      </c>
      <c r="T173" t="str">
        <f t="shared" si="21"/>
        <v>764-11</v>
      </c>
      <c r="U173">
        <v>764.28399999999999</v>
      </c>
      <c r="V173">
        <v>11</v>
      </c>
      <c r="X173" t="str">
        <f t="shared" si="22"/>
        <v>764-7</v>
      </c>
      <c r="Y173" t="s">
        <v>7778</v>
      </c>
      <c r="Z173" s="51">
        <v>197</v>
      </c>
      <c r="AA173">
        <v>764.28399999999999</v>
      </c>
      <c r="AB173">
        <v>10</v>
      </c>
      <c r="AC173" t="s">
        <v>7782</v>
      </c>
      <c r="AD173" t="s">
        <v>7773</v>
      </c>
      <c r="AE173" t="s">
        <v>5753</v>
      </c>
      <c r="AF173">
        <v>11</v>
      </c>
      <c r="AG173">
        <v>0.63</v>
      </c>
      <c r="AH173">
        <v>7</v>
      </c>
      <c r="AI173">
        <v>7</v>
      </c>
      <c r="AJ173" t="s">
        <v>7698</v>
      </c>
      <c r="AM173" t="s">
        <v>7784</v>
      </c>
      <c r="AN173" t="s">
        <v>7774</v>
      </c>
      <c r="AO173" t="s">
        <v>7187</v>
      </c>
      <c r="AP173" t="s">
        <v>7451</v>
      </c>
      <c r="AQ173" t="s">
        <v>7451</v>
      </c>
      <c r="AR173">
        <v>5.56</v>
      </c>
      <c r="AS173" t="s">
        <v>7874</v>
      </c>
      <c r="AT173">
        <v>1.9</v>
      </c>
      <c r="AU173" t="s">
        <v>7774</v>
      </c>
      <c r="AV173" t="s">
        <v>7789</v>
      </c>
      <c r="AW173" t="s">
        <v>7774</v>
      </c>
      <c r="BA173" t="s">
        <v>5678</v>
      </c>
      <c r="BB173">
        <v>42.777761400000003</v>
      </c>
      <c r="BC173">
        <v>-82.037349390000003</v>
      </c>
      <c r="BD173">
        <v>202.8</v>
      </c>
      <c r="BE173">
        <v>290</v>
      </c>
      <c r="BF173" t="s">
        <v>8087</v>
      </c>
      <c r="BG173">
        <v>15</v>
      </c>
      <c r="BH173">
        <v>986</v>
      </c>
      <c r="BI173">
        <v>5.18</v>
      </c>
      <c r="BJ173">
        <v>-389.64499999999998</v>
      </c>
      <c r="BK173">
        <v>2117</v>
      </c>
      <c r="BL173">
        <v>2118</v>
      </c>
      <c r="BO173">
        <v>1.24</v>
      </c>
      <c r="BP173">
        <v>1.24</v>
      </c>
      <c r="BR173">
        <v>2.15</v>
      </c>
      <c r="BS173">
        <v>2.15</v>
      </c>
      <c r="BY173">
        <v>0.62</v>
      </c>
      <c r="BZ173">
        <v>8</v>
      </c>
    </row>
    <row r="174" spans="2:78" hidden="1" x14ac:dyDescent="0.35">
      <c r="B174">
        <v>765.40499999999997</v>
      </c>
      <c r="C174" t="s">
        <v>3810</v>
      </c>
      <c r="D174" t="s">
        <v>3290</v>
      </c>
      <c r="E174">
        <v>0.27291666666666664</v>
      </c>
      <c r="F174">
        <v>11.2</v>
      </c>
      <c r="G174">
        <v>5</v>
      </c>
      <c r="H174" t="s">
        <v>7295</v>
      </c>
      <c r="I174" t="s">
        <v>7296</v>
      </c>
      <c r="L174" s="20" t="s">
        <v>5677</v>
      </c>
      <c r="M174">
        <v>8.4</v>
      </c>
      <c r="N174">
        <v>15</v>
      </c>
      <c r="O174" t="s">
        <v>144</v>
      </c>
      <c r="P174" s="51">
        <v>765.40499999999997</v>
      </c>
      <c r="Q174" s="51">
        <v>11.2</v>
      </c>
      <c r="R174" t="str">
        <f t="shared" si="17"/>
        <v>765-11</v>
      </c>
      <c r="S174" s="70" t="b">
        <f t="shared" si="18"/>
        <v>1</v>
      </c>
      <c r="T174" t="str">
        <f t="shared" si="21"/>
        <v>765-11</v>
      </c>
      <c r="U174">
        <v>765.404</v>
      </c>
      <c r="V174">
        <v>11</v>
      </c>
      <c r="X174" t="str">
        <f t="shared" si="22"/>
        <v>765-8</v>
      </c>
      <c r="Y174" t="s">
        <v>7778</v>
      </c>
      <c r="Z174" s="51">
        <v>198</v>
      </c>
      <c r="AA174">
        <v>765.404</v>
      </c>
      <c r="AB174">
        <v>10</v>
      </c>
      <c r="AC174" t="s">
        <v>7782</v>
      </c>
      <c r="AD174" t="s">
        <v>7773</v>
      </c>
      <c r="AE174" t="s">
        <v>5753</v>
      </c>
      <c r="AF174">
        <v>11</v>
      </c>
      <c r="AG174">
        <v>0.62</v>
      </c>
      <c r="AH174">
        <v>8</v>
      </c>
      <c r="AI174">
        <v>10</v>
      </c>
      <c r="AJ174" t="s">
        <v>7554</v>
      </c>
      <c r="AM174" t="s">
        <v>7784</v>
      </c>
      <c r="AN174" t="s">
        <v>7774</v>
      </c>
      <c r="AO174" t="s">
        <v>7187</v>
      </c>
      <c r="AP174" t="s">
        <v>7451</v>
      </c>
      <c r="AQ174" t="s">
        <v>7451</v>
      </c>
      <c r="AR174">
        <v>5.56</v>
      </c>
      <c r="AS174" t="s">
        <v>7874</v>
      </c>
      <c r="AT174">
        <v>1.9</v>
      </c>
      <c r="AU174" t="s">
        <v>7774</v>
      </c>
      <c r="AV174" t="s">
        <v>7786</v>
      </c>
      <c r="AW174" t="s">
        <v>7774</v>
      </c>
      <c r="AX174">
        <v>10</v>
      </c>
      <c r="AY174">
        <v>10</v>
      </c>
      <c r="AZ174">
        <v>15</v>
      </c>
      <c r="BA174" t="s">
        <v>5683</v>
      </c>
      <c r="BB174">
        <v>42.777751279999997</v>
      </c>
      <c r="BC174">
        <v>-82.037349849999998</v>
      </c>
      <c r="BD174">
        <v>202.8</v>
      </c>
      <c r="BE174">
        <v>290</v>
      </c>
      <c r="BF174" t="s">
        <v>8087</v>
      </c>
      <c r="BG174">
        <v>15</v>
      </c>
      <c r="BH174">
        <v>986</v>
      </c>
      <c r="BI174">
        <v>6.3</v>
      </c>
      <c r="BJ174">
        <v>-377.40499999999997</v>
      </c>
      <c r="BK174">
        <v>2117</v>
      </c>
      <c r="BL174">
        <v>2117</v>
      </c>
      <c r="BO174">
        <v>1.24</v>
      </c>
      <c r="BP174">
        <v>1.24</v>
      </c>
      <c r="BR174">
        <v>2.15</v>
      </c>
      <c r="BS174">
        <v>2.15</v>
      </c>
      <c r="BY174">
        <v>0.6</v>
      </c>
      <c r="BZ174">
        <v>6</v>
      </c>
    </row>
    <row r="175" spans="2:78" hidden="1" x14ac:dyDescent="0.35">
      <c r="B175">
        <v>815.46600000000001</v>
      </c>
      <c r="C175" t="s">
        <v>3828</v>
      </c>
      <c r="D175" t="s">
        <v>3290</v>
      </c>
      <c r="E175">
        <v>0.32361111111111113</v>
      </c>
      <c r="F175">
        <v>10.9</v>
      </c>
      <c r="G175">
        <v>7</v>
      </c>
      <c r="H175" t="s">
        <v>7295</v>
      </c>
      <c r="I175" t="s">
        <v>7296</v>
      </c>
      <c r="L175" s="20" t="s">
        <v>5677</v>
      </c>
      <c r="M175">
        <v>8.1</v>
      </c>
      <c r="N175">
        <v>15</v>
      </c>
      <c r="O175" t="s">
        <v>144</v>
      </c>
      <c r="P175" s="51">
        <v>815.46600000000001</v>
      </c>
      <c r="Q175" s="51">
        <v>10.9</v>
      </c>
      <c r="R175" t="str">
        <f t="shared" si="17"/>
        <v>815-11</v>
      </c>
      <c r="S175" s="70" t="b">
        <f t="shared" si="18"/>
        <v>1</v>
      </c>
      <c r="T175" t="str">
        <f t="shared" si="21"/>
        <v>815-11</v>
      </c>
      <c r="U175">
        <v>815.46600000000001</v>
      </c>
      <c r="V175">
        <v>11</v>
      </c>
      <c r="X175" t="str">
        <f t="shared" si="22"/>
        <v>815-6</v>
      </c>
      <c r="Y175" t="s">
        <v>7778</v>
      </c>
      <c r="Z175" s="51">
        <v>205</v>
      </c>
      <c r="AA175">
        <v>815.46600000000001</v>
      </c>
      <c r="AB175">
        <v>10</v>
      </c>
      <c r="AC175" t="s">
        <v>7782</v>
      </c>
      <c r="AD175" t="s">
        <v>7773</v>
      </c>
      <c r="AE175" t="s">
        <v>5753</v>
      </c>
      <c r="AF175">
        <v>11</v>
      </c>
      <c r="AG175">
        <v>0.6</v>
      </c>
      <c r="AH175">
        <v>6</v>
      </c>
      <c r="AI175">
        <v>7</v>
      </c>
      <c r="AJ175" t="s">
        <v>7410</v>
      </c>
      <c r="AM175" t="s">
        <v>7784</v>
      </c>
      <c r="AN175" t="s">
        <v>7774</v>
      </c>
      <c r="AO175" t="s">
        <v>7188</v>
      </c>
      <c r="AP175" t="s">
        <v>7458</v>
      </c>
      <c r="AQ175" t="s">
        <v>7458</v>
      </c>
      <c r="AR175">
        <v>5.56</v>
      </c>
      <c r="AS175" t="s">
        <v>7875</v>
      </c>
      <c r="AT175">
        <v>1.8</v>
      </c>
      <c r="AU175" t="s">
        <v>7774</v>
      </c>
      <c r="AV175" t="s">
        <v>7789</v>
      </c>
      <c r="AW175" t="s">
        <v>7774</v>
      </c>
      <c r="BA175" t="s">
        <v>5678</v>
      </c>
      <c r="BB175">
        <v>42.777298940000001</v>
      </c>
      <c r="BC175">
        <v>-82.037367349999997</v>
      </c>
      <c r="BD175">
        <v>202.8</v>
      </c>
      <c r="BE175">
        <v>290</v>
      </c>
      <c r="BF175" t="s">
        <v>8087</v>
      </c>
      <c r="BG175">
        <v>15</v>
      </c>
      <c r="BH175">
        <v>986</v>
      </c>
      <c r="BI175">
        <v>8.2620000000000005</v>
      </c>
      <c r="BJ175">
        <v>-400.51900000000001</v>
      </c>
      <c r="BK175">
        <v>2118</v>
      </c>
      <c r="BL175">
        <v>2118</v>
      </c>
      <c r="BO175">
        <v>1.24</v>
      </c>
      <c r="BP175">
        <v>1.24</v>
      </c>
      <c r="BR175">
        <v>2.15</v>
      </c>
      <c r="BS175">
        <v>2.15</v>
      </c>
      <c r="BY175">
        <v>0.69</v>
      </c>
      <c r="BZ175">
        <v>13</v>
      </c>
    </row>
    <row r="176" spans="2:78" hidden="1" x14ac:dyDescent="0.35">
      <c r="B176">
        <v>823.41899999999998</v>
      </c>
      <c r="C176" t="s">
        <v>3829</v>
      </c>
      <c r="D176" t="s">
        <v>3290</v>
      </c>
      <c r="E176">
        <v>0.36041666666666666</v>
      </c>
      <c r="F176">
        <v>12.4</v>
      </c>
      <c r="G176">
        <v>5</v>
      </c>
      <c r="H176" t="s">
        <v>7295</v>
      </c>
      <c r="I176" t="s">
        <v>7296</v>
      </c>
      <c r="L176" s="20" t="s">
        <v>5677</v>
      </c>
      <c r="M176">
        <v>14.7</v>
      </c>
      <c r="N176">
        <v>15</v>
      </c>
      <c r="O176" t="s">
        <v>144</v>
      </c>
      <c r="P176" s="51">
        <v>823.41899999999998</v>
      </c>
      <c r="Q176" s="51">
        <v>12.4</v>
      </c>
      <c r="R176" t="str">
        <f t="shared" si="17"/>
        <v>823-12</v>
      </c>
      <c r="S176" s="70" t="b">
        <f t="shared" si="18"/>
        <v>1</v>
      </c>
      <c r="T176" t="str">
        <f t="shared" si="21"/>
        <v>823-12</v>
      </c>
      <c r="U176">
        <v>823.41899999999998</v>
      </c>
      <c r="V176">
        <v>12</v>
      </c>
      <c r="X176" t="str">
        <f t="shared" si="22"/>
        <v>823-13</v>
      </c>
      <c r="Y176" t="s">
        <v>7778</v>
      </c>
      <c r="Z176" s="51">
        <v>208</v>
      </c>
      <c r="AA176">
        <v>823.41899999999998</v>
      </c>
      <c r="AB176">
        <v>10</v>
      </c>
      <c r="AC176" t="s">
        <v>7782</v>
      </c>
      <c r="AD176" t="s">
        <v>7773</v>
      </c>
      <c r="AE176" t="s">
        <v>5753</v>
      </c>
      <c r="AF176">
        <v>12</v>
      </c>
      <c r="AG176">
        <v>0.69</v>
      </c>
      <c r="AH176">
        <v>13</v>
      </c>
      <c r="AI176">
        <v>12</v>
      </c>
      <c r="AJ176" t="s">
        <v>7876</v>
      </c>
      <c r="AL176">
        <v>3</v>
      </c>
      <c r="AM176" t="s">
        <v>7784</v>
      </c>
      <c r="AN176" t="s">
        <v>7774</v>
      </c>
      <c r="AO176" t="s">
        <v>7189</v>
      </c>
      <c r="AP176" t="s">
        <v>7461</v>
      </c>
      <c r="AQ176" t="s">
        <v>7461</v>
      </c>
      <c r="AR176">
        <v>5.56</v>
      </c>
      <c r="AS176" t="s">
        <v>7877</v>
      </c>
      <c r="AT176">
        <v>1.8</v>
      </c>
      <c r="AU176" t="s">
        <v>7774</v>
      </c>
      <c r="AV176" t="s">
        <v>7788</v>
      </c>
      <c r="AW176" t="s">
        <v>7774</v>
      </c>
      <c r="AX176">
        <v>10</v>
      </c>
      <c r="AY176">
        <v>10</v>
      </c>
      <c r="AZ176">
        <v>12</v>
      </c>
      <c r="BA176" t="s">
        <v>5683</v>
      </c>
      <c r="BB176">
        <v>42.777227119999999</v>
      </c>
      <c r="BC176">
        <v>-82.037370129999999</v>
      </c>
      <c r="BD176">
        <v>202.8</v>
      </c>
      <c r="BE176">
        <v>290</v>
      </c>
      <c r="BF176" t="s">
        <v>8087</v>
      </c>
      <c r="BG176">
        <v>15</v>
      </c>
      <c r="BH176">
        <v>986</v>
      </c>
      <c r="BI176">
        <v>0.312</v>
      </c>
      <c r="BJ176">
        <v>-398.17099999999999</v>
      </c>
      <c r="BK176">
        <v>2109</v>
      </c>
      <c r="BL176">
        <v>2111</v>
      </c>
      <c r="BO176">
        <v>1.23</v>
      </c>
      <c r="BP176">
        <v>1.23</v>
      </c>
      <c r="BR176">
        <v>2.14</v>
      </c>
      <c r="BS176">
        <v>2.14</v>
      </c>
      <c r="BY176">
        <v>0.91</v>
      </c>
      <c r="BZ176">
        <v>16</v>
      </c>
    </row>
    <row r="177" spans="2:78" hidden="1" x14ac:dyDescent="0.35">
      <c r="B177">
        <v>823.45399999999995</v>
      </c>
      <c r="C177" t="s">
        <v>3830</v>
      </c>
      <c r="D177" t="s">
        <v>3290</v>
      </c>
      <c r="E177">
        <v>0.3576388888888889</v>
      </c>
      <c r="F177">
        <v>16.3</v>
      </c>
      <c r="G177">
        <v>8</v>
      </c>
      <c r="H177" t="s">
        <v>7295</v>
      </c>
      <c r="I177" t="s">
        <v>7296</v>
      </c>
      <c r="L177" s="20" t="s">
        <v>5677</v>
      </c>
      <c r="M177">
        <v>12.6</v>
      </c>
      <c r="N177">
        <v>15</v>
      </c>
      <c r="O177" t="s">
        <v>144</v>
      </c>
      <c r="P177" s="51">
        <v>823.45399999999995</v>
      </c>
      <c r="Q177" s="51">
        <v>16.3</v>
      </c>
      <c r="R177" t="str">
        <f t="shared" si="17"/>
        <v>823-16</v>
      </c>
      <c r="S177" s="70" t="b">
        <f t="shared" si="18"/>
        <v>1</v>
      </c>
      <c r="T177" t="str">
        <f t="shared" si="21"/>
        <v>823-16</v>
      </c>
      <c r="U177">
        <v>823.45399999999995</v>
      </c>
      <c r="V177">
        <v>16</v>
      </c>
      <c r="X177" t="str">
        <f t="shared" si="22"/>
        <v>823-16</v>
      </c>
      <c r="Y177" t="s">
        <v>7778</v>
      </c>
      <c r="Z177" s="51">
        <v>210</v>
      </c>
      <c r="AA177">
        <v>823.45399999999995</v>
      </c>
      <c r="AB177">
        <v>10</v>
      </c>
      <c r="AC177" t="s">
        <v>7782</v>
      </c>
      <c r="AD177" t="s">
        <v>7773</v>
      </c>
      <c r="AE177" t="s">
        <v>5753</v>
      </c>
      <c r="AF177">
        <v>16</v>
      </c>
      <c r="AG177">
        <v>0.91</v>
      </c>
      <c r="AH177">
        <v>16</v>
      </c>
      <c r="AI177">
        <v>10</v>
      </c>
      <c r="AJ177" t="s">
        <v>7878</v>
      </c>
      <c r="AL177">
        <v>3</v>
      </c>
      <c r="AM177" t="s">
        <v>7784</v>
      </c>
      <c r="AN177" t="s">
        <v>7774</v>
      </c>
      <c r="AO177" t="s">
        <v>7189</v>
      </c>
      <c r="AP177" t="s">
        <v>7461</v>
      </c>
      <c r="AQ177" t="s">
        <v>7461</v>
      </c>
      <c r="AR177">
        <v>5.56</v>
      </c>
      <c r="AS177" t="s">
        <v>7877</v>
      </c>
      <c r="AT177">
        <v>1.8</v>
      </c>
      <c r="AU177" t="s">
        <v>7774</v>
      </c>
      <c r="AV177" t="s">
        <v>7783</v>
      </c>
      <c r="AW177" t="s">
        <v>7774</v>
      </c>
      <c r="BA177" t="s">
        <v>5678</v>
      </c>
      <c r="BB177">
        <v>42.777226820000003</v>
      </c>
      <c r="BC177">
        <v>-82.037370139999993</v>
      </c>
      <c r="BD177">
        <v>202.8</v>
      </c>
      <c r="BE177">
        <v>290</v>
      </c>
      <c r="BF177" t="s">
        <v>8087</v>
      </c>
      <c r="BG177">
        <v>15</v>
      </c>
      <c r="BH177">
        <v>986</v>
      </c>
      <c r="BI177">
        <v>0.34499999999999997</v>
      </c>
      <c r="BJ177">
        <v>-406.27600000000001</v>
      </c>
      <c r="BK177">
        <v>2100</v>
      </c>
      <c r="BL177">
        <v>2103</v>
      </c>
      <c r="BO177">
        <v>1.23</v>
      </c>
      <c r="BP177">
        <v>1.23</v>
      </c>
      <c r="BR177">
        <v>2.13</v>
      </c>
      <c r="BS177">
        <v>2.13</v>
      </c>
      <c r="BY177">
        <v>0.62</v>
      </c>
      <c r="BZ177">
        <v>9</v>
      </c>
    </row>
    <row r="178" spans="2:78" hidden="1" x14ac:dyDescent="0.35">
      <c r="B178">
        <v>823.548</v>
      </c>
      <c r="C178" t="s">
        <v>3831</v>
      </c>
      <c r="D178" t="s">
        <v>3290</v>
      </c>
      <c r="E178">
        <v>0.36249999999999999</v>
      </c>
      <c r="F178">
        <v>11.2</v>
      </c>
      <c r="G178">
        <v>5</v>
      </c>
      <c r="H178" t="s">
        <v>7295</v>
      </c>
      <c r="I178" t="s">
        <v>7296</v>
      </c>
      <c r="L178" s="20" t="s">
        <v>5677</v>
      </c>
      <c r="M178">
        <v>9.6</v>
      </c>
      <c r="N178">
        <v>15</v>
      </c>
      <c r="O178" t="s">
        <v>144</v>
      </c>
      <c r="P178" s="51">
        <v>823.548</v>
      </c>
      <c r="Q178" s="51">
        <v>11.2</v>
      </c>
      <c r="R178" t="str">
        <f t="shared" si="17"/>
        <v>823-11</v>
      </c>
      <c r="S178" s="70" t="b">
        <f t="shared" si="18"/>
        <v>1</v>
      </c>
      <c r="T178" t="str">
        <f t="shared" si="21"/>
        <v>823-11</v>
      </c>
      <c r="U178">
        <v>823.54600000000005</v>
      </c>
      <c r="V178">
        <v>11</v>
      </c>
      <c r="X178" t="str">
        <f t="shared" si="22"/>
        <v>823-9</v>
      </c>
      <c r="Y178" t="s">
        <v>7778</v>
      </c>
      <c r="Z178" s="51">
        <v>211</v>
      </c>
      <c r="AA178">
        <v>823.54600000000005</v>
      </c>
      <c r="AB178">
        <v>10</v>
      </c>
      <c r="AC178" t="s">
        <v>7782</v>
      </c>
      <c r="AD178" t="s">
        <v>7773</v>
      </c>
      <c r="AE178" t="s">
        <v>5753</v>
      </c>
      <c r="AF178">
        <v>11</v>
      </c>
      <c r="AG178">
        <v>0.62</v>
      </c>
      <c r="AH178">
        <v>9</v>
      </c>
      <c r="AI178">
        <v>8</v>
      </c>
      <c r="AJ178" t="s">
        <v>7483</v>
      </c>
      <c r="AM178" t="s">
        <v>7784</v>
      </c>
      <c r="AN178" t="s">
        <v>7774</v>
      </c>
      <c r="AO178" t="s">
        <v>7189</v>
      </c>
      <c r="AP178" t="s">
        <v>7461</v>
      </c>
      <c r="AQ178" t="s">
        <v>7461</v>
      </c>
      <c r="AR178">
        <v>5.56</v>
      </c>
      <c r="AS178" t="s">
        <v>7877</v>
      </c>
      <c r="AT178">
        <v>1.8</v>
      </c>
      <c r="AU178" t="s">
        <v>7774</v>
      </c>
      <c r="AV178" t="s">
        <v>7789</v>
      </c>
      <c r="AW178" t="s">
        <v>7774</v>
      </c>
      <c r="BA178" t="s">
        <v>5678</v>
      </c>
      <c r="BB178">
        <v>42.777225950000002</v>
      </c>
      <c r="BC178">
        <v>-82.037370170000003</v>
      </c>
      <c r="BD178">
        <v>202.8</v>
      </c>
      <c r="BE178">
        <v>290</v>
      </c>
      <c r="BF178" t="s">
        <v>8087</v>
      </c>
      <c r="BG178">
        <v>15</v>
      </c>
      <c r="BH178">
        <v>986</v>
      </c>
      <c r="BI178">
        <v>0.441</v>
      </c>
      <c r="BJ178">
        <v>-392.99200000000002</v>
      </c>
      <c r="BK178">
        <v>2116</v>
      </c>
      <c r="BL178">
        <v>2116</v>
      </c>
      <c r="BO178">
        <v>1.24</v>
      </c>
      <c r="BP178">
        <v>1.24</v>
      </c>
      <c r="BR178">
        <v>2.15</v>
      </c>
      <c r="BS178">
        <v>2.15</v>
      </c>
      <c r="BY178">
        <v>0.61</v>
      </c>
      <c r="BZ178">
        <v>12</v>
      </c>
    </row>
    <row r="179" spans="2:78" hidden="1" x14ac:dyDescent="0.35">
      <c r="B179">
        <v>824.39300000000003</v>
      </c>
      <c r="C179" t="s">
        <v>3832</v>
      </c>
      <c r="D179" t="s">
        <v>3290</v>
      </c>
      <c r="E179">
        <v>0.36319444444444443</v>
      </c>
      <c r="F179">
        <v>10.9</v>
      </c>
      <c r="G179">
        <v>5</v>
      </c>
      <c r="H179" t="s">
        <v>7295</v>
      </c>
      <c r="I179" t="s">
        <v>7296</v>
      </c>
      <c r="L179" s="20" t="s">
        <v>5677</v>
      </c>
      <c r="M179">
        <v>11.9</v>
      </c>
      <c r="N179">
        <v>15</v>
      </c>
      <c r="O179" t="s">
        <v>144</v>
      </c>
      <c r="P179" s="51">
        <v>824.39300000000003</v>
      </c>
      <c r="Q179" s="51">
        <v>10.9</v>
      </c>
      <c r="R179" t="str">
        <f t="shared" si="17"/>
        <v>824-11</v>
      </c>
      <c r="S179" s="70" t="b">
        <f t="shared" si="18"/>
        <v>1</v>
      </c>
      <c r="T179" t="str">
        <f t="shared" si="21"/>
        <v>824-11</v>
      </c>
      <c r="U179">
        <v>824.39099999999996</v>
      </c>
      <c r="V179">
        <v>11</v>
      </c>
      <c r="X179" t="str">
        <f t="shared" si="22"/>
        <v>824-12</v>
      </c>
      <c r="Y179" t="s">
        <v>7778</v>
      </c>
      <c r="Z179" s="51">
        <v>212</v>
      </c>
      <c r="AA179">
        <v>824.39099999999996</v>
      </c>
      <c r="AB179">
        <v>10</v>
      </c>
      <c r="AC179" t="s">
        <v>7782</v>
      </c>
      <c r="AD179" t="s">
        <v>7773</v>
      </c>
      <c r="AE179" t="s">
        <v>5753</v>
      </c>
      <c r="AF179">
        <v>11</v>
      </c>
      <c r="AG179">
        <v>0.61</v>
      </c>
      <c r="AH179">
        <v>12</v>
      </c>
      <c r="AI179">
        <v>11</v>
      </c>
      <c r="AJ179" t="s">
        <v>7467</v>
      </c>
      <c r="AM179" t="s">
        <v>7784</v>
      </c>
      <c r="AN179" t="s">
        <v>7774</v>
      </c>
      <c r="AO179" t="s">
        <v>7189</v>
      </c>
      <c r="AP179" t="s">
        <v>7461</v>
      </c>
      <c r="AQ179" t="s">
        <v>7461</v>
      </c>
      <c r="AR179">
        <v>5.56</v>
      </c>
      <c r="AS179" t="s">
        <v>7877</v>
      </c>
      <c r="AT179">
        <v>1.8</v>
      </c>
      <c r="AU179" t="s">
        <v>7774</v>
      </c>
      <c r="AV179" t="s">
        <v>7788</v>
      </c>
      <c r="AW179" t="s">
        <v>7774</v>
      </c>
      <c r="AX179">
        <v>10</v>
      </c>
      <c r="AY179">
        <v>10</v>
      </c>
      <c r="AZ179">
        <v>12</v>
      </c>
      <c r="BA179" t="s">
        <v>5683</v>
      </c>
      <c r="BB179">
        <v>42.777218329999997</v>
      </c>
      <c r="BC179">
        <v>-82.037370490000001</v>
      </c>
      <c r="BD179">
        <v>202.8</v>
      </c>
      <c r="BE179">
        <v>290</v>
      </c>
      <c r="BF179" t="s">
        <v>8087</v>
      </c>
      <c r="BG179">
        <v>15</v>
      </c>
      <c r="BH179">
        <v>986</v>
      </c>
      <c r="BI179">
        <v>1.2849999999999999</v>
      </c>
      <c r="BJ179">
        <v>-397.26799999999997</v>
      </c>
      <c r="BK179">
        <v>2112</v>
      </c>
      <c r="BL179">
        <v>2113</v>
      </c>
      <c r="BO179">
        <v>1.23</v>
      </c>
      <c r="BP179">
        <v>1.23</v>
      </c>
      <c r="BR179">
        <v>2.14</v>
      </c>
      <c r="BS179">
        <v>2.14</v>
      </c>
      <c r="BY179">
        <v>0.54</v>
      </c>
      <c r="BZ179">
        <v>11</v>
      </c>
    </row>
    <row r="180" spans="2:78" hidden="1" x14ac:dyDescent="0.35">
      <c r="B180">
        <v>824.58</v>
      </c>
      <c r="C180" t="s">
        <v>3833</v>
      </c>
      <c r="D180" t="s">
        <v>3290</v>
      </c>
      <c r="E180">
        <v>0.35625000000000001</v>
      </c>
      <c r="F180">
        <v>9.6</v>
      </c>
      <c r="G180">
        <v>4</v>
      </c>
      <c r="H180" t="s">
        <v>7295</v>
      </c>
      <c r="I180" t="s">
        <v>7296</v>
      </c>
      <c r="L180" s="20" t="s">
        <v>5677</v>
      </c>
      <c r="M180">
        <v>9.6</v>
      </c>
      <c r="N180">
        <v>15</v>
      </c>
      <c r="O180" t="s">
        <v>144</v>
      </c>
      <c r="P180" s="51">
        <v>824.58</v>
      </c>
      <c r="Q180" s="51">
        <v>9.6</v>
      </c>
      <c r="R180" t="str">
        <f t="shared" si="17"/>
        <v>824-10</v>
      </c>
      <c r="S180" s="70" t="b">
        <f t="shared" si="18"/>
        <v>1</v>
      </c>
      <c r="T180" t="str">
        <f t="shared" si="21"/>
        <v>824-10</v>
      </c>
      <c r="U180">
        <v>824.57799999999997</v>
      </c>
      <c r="V180">
        <v>10</v>
      </c>
      <c r="X180" t="str">
        <f t="shared" si="22"/>
        <v>824-11</v>
      </c>
      <c r="Y180" t="s">
        <v>7778</v>
      </c>
      <c r="Z180" s="51">
        <v>213</v>
      </c>
      <c r="AA180">
        <v>824.57799999999997</v>
      </c>
      <c r="AB180">
        <v>10</v>
      </c>
      <c r="AC180" t="s">
        <v>7782</v>
      </c>
      <c r="AD180" t="s">
        <v>7773</v>
      </c>
      <c r="AE180" t="s">
        <v>5753</v>
      </c>
      <c r="AF180">
        <v>10</v>
      </c>
      <c r="AG180">
        <v>0.54</v>
      </c>
      <c r="AH180">
        <v>11</v>
      </c>
      <c r="AI180">
        <v>8</v>
      </c>
      <c r="AJ180" t="s">
        <v>7484</v>
      </c>
      <c r="AM180" t="s">
        <v>7784</v>
      </c>
      <c r="AN180" t="s">
        <v>7774</v>
      </c>
      <c r="AO180" t="s">
        <v>7189</v>
      </c>
      <c r="AP180" t="s">
        <v>7461</v>
      </c>
      <c r="AQ180" t="s">
        <v>7461</v>
      </c>
      <c r="AR180">
        <v>5.56</v>
      </c>
      <c r="AS180" t="s">
        <v>7877</v>
      </c>
      <c r="AT180">
        <v>1.8</v>
      </c>
      <c r="AU180" t="s">
        <v>7774</v>
      </c>
      <c r="AV180" t="s">
        <v>7783</v>
      </c>
      <c r="AW180" t="s">
        <v>7774</v>
      </c>
      <c r="BA180" t="s">
        <v>8271</v>
      </c>
      <c r="BB180">
        <v>42.777216629999998</v>
      </c>
      <c r="BC180">
        <v>-82.037370559999999</v>
      </c>
      <c r="BD180">
        <v>202.8</v>
      </c>
      <c r="BE180">
        <v>290</v>
      </c>
      <c r="BF180" t="s">
        <v>8087</v>
      </c>
      <c r="BG180">
        <v>15</v>
      </c>
      <c r="BH180">
        <v>986</v>
      </c>
      <c r="BI180">
        <v>1.472</v>
      </c>
      <c r="BJ180">
        <v>-410.37</v>
      </c>
      <c r="BK180">
        <v>2115</v>
      </c>
      <c r="BL180">
        <v>2116</v>
      </c>
      <c r="BO180">
        <v>1.24</v>
      </c>
      <c r="BP180">
        <v>1.23</v>
      </c>
      <c r="BR180">
        <v>2.15</v>
      </c>
      <c r="BS180">
        <v>2.14</v>
      </c>
      <c r="BY180">
        <v>0.57999999999999996</v>
      </c>
      <c r="BZ180">
        <v>8</v>
      </c>
    </row>
    <row r="181" spans="2:78" hidden="1" x14ac:dyDescent="0.35">
      <c r="B181">
        <v>824.64599999999996</v>
      </c>
      <c r="C181" t="s">
        <v>3834</v>
      </c>
      <c r="D181" t="s">
        <v>3290</v>
      </c>
      <c r="E181">
        <v>0.36736111111111114</v>
      </c>
      <c r="F181">
        <v>10.5</v>
      </c>
      <c r="G181">
        <v>6</v>
      </c>
      <c r="H181" t="s">
        <v>7295</v>
      </c>
      <c r="I181" t="s">
        <v>7296</v>
      </c>
      <c r="L181" s="20" t="s">
        <v>5677</v>
      </c>
      <c r="M181">
        <v>9.3000000000000007</v>
      </c>
      <c r="N181">
        <v>17.600000000000001</v>
      </c>
      <c r="O181" t="s">
        <v>144</v>
      </c>
      <c r="P181" s="51">
        <v>824.64599999999996</v>
      </c>
      <c r="Q181" s="51">
        <v>10.5</v>
      </c>
      <c r="R181" t="str">
        <f t="shared" si="17"/>
        <v>824-11</v>
      </c>
      <c r="S181" s="70" t="b">
        <f t="shared" si="18"/>
        <v>0</v>
      </c>
      <c r="T181" t="str">
        <f t="shared" si="21"/>
        <v>824-10</v>
      </c>
      <c r="U181">
        <v>824.64599999999996</v>
      </c>
      <c r="V181">
        <v>10</v>
      </c>
      <c r="X181" t="str">
        <f t="shared" si="22"/>
        <v>824-8</v>
      </c>
      <c r="Y181" t="s">
        <v>7778</v>
      </c>
      <c r="Z181" s="51">
        <v>214</v>
      </c>
      <c r="AA181">
        <v>824.64599999999996</v>
      </c>
      <c r="AB181">
        <v>10</v>
      </c>
      <c r="AC181" t="s">
        <v>7782</v>
      </c>
      <c r="AD181" t="s">
        <v>7773</v>
      </c>
      <c r="AE181" t="s">
        <v>5753</v>
      </c>
      <c r="AF181">
        <v>10</v>
      </c>
      <c r="AG181">
        <v>0.57999999999999996</v>
      </c>
      <c r="AH181">
        <v>8</v>
      </c>
      <c r="AI181">
        <v>12</v>
      </c>
      <c r="AJ181" t="s">
        <v>7483</v>
      </c>
      <c r="AM181" t="s">
        <v>7784</v>
      </c>
      <c r="AN181" t="s">
        <v>7774</v>
      </c>
      <c r="AO181" t="s">
        <v>7189</v>
      </c>
      <c r="AP181" t="s">
        <v>7461</v>
      </c>
      <c r="AQ181" t="s">
        <v>7461</v>
      </c>
      <c r="AR181">
        <v>5.56</v>
      </c>
      <c r="AS181" t="s">
        <v>7877</v>
      </c>
      <c r="AT181">
        <v>1.8</v>
      </c>
      <c r="AU181" t="s">
        <v>7774</v>
      </c>
      <c r="AV181" t="s">
        <v>7786</v>
      </c>
      <c r="AW181" t="s">
        <v>7774</v>
      </c>
      <c r="AX181">
        <v>10</v>
      </c>
      <c r="AY181">
        <v>10</v>
      </c>
      <c r="AZ181">
        <v>15</v>
      </c>
      <c r="BA181" t="s">
        <v>5683</v>
      </c>
      <c r="BB181">
        <v>42.777216009999997</v>
      </c>
      <c r="BC181">
        <v>-82.037370589999995</v>
      </c>
      <c r="BD181">
        <v>202.8</v>
      </c>
      <c r="BE181">
        <v>290</v>
      </c>
      <c r="BF181" t="s">
        <v>8087</v>
      </c>
      <c r="BG181">
        <v>15</v>
      </c>
      <c r="BH181">
        <v>986</v>
      </c>
      <c r="BI181">
        <v>1.5409999999999999</v>
      </c>
      <c r="BJ181">
        <v>-390.35199999999998</v>
      </c>
      <c r="BK181">
        <v>2117</v>
      </c>
      <c r="BL181">
        <v>2117</v>
      </c>
      <c r="BO181">
        <v>1.24</v>
      </c>
      <c r="BP181">
        <v>1.24</v>
      </c>
      <c r="BR181">
        <v>2.15</v>
      </c>
      <c r="BS181">
        <v>2.15</v>
      </c>
      <c r="BY181">
        <v>0.57999999999999996</v>
      </c>
      <c r="BZ181">
        <v>8</v>
      </c>
    </row>
    <row r="182" spans="2:78" hidden="1" x14ac:dyDescent="0.35">
      <c r="B182">
        <v>825.68499999999995</v>
      </c>
      <c r="C182" t="s">
        <v>3835</v>
      </c>
      <c r="D182" t="s">
        <v>3290</v>
      </c>
      <c r="E182">
        <v>0.35902777777777778</v>
      </c>
      <c r="F182">
        <v>10.4</v>
      </c>
      <c r="G182">
        <v>5</v>
      </c>
      <c r="H182" t="s">
        <v>7295</v>
      </c>
      <c r="I182" t="s">
        <v>7296</v>
      </c>
      <c r="L182" s="20" t="s">
        <v>5677</v>
      </c>
      <c r="M182">
        <v>9.1999999999999993</v>
      </c>
      <c r="N182">
        <v>15</v>
      </c>
      <c r="O182" t="s">
        <v>144</v>
      </c>
      <c r="P182" s="51">
        <v>825.68499999999995</v>
      </c>
      <c r="Q182" s="51">
        <v>10.4</v>
      </c>
      <c r="R182" t="str">
        <f t="shared" si="17"/>
        <v>825-10</v>
      </c>
      <c r="S182" s="70" t="b">
        <f t="shared" si="18"/>
        <v>1</v>
      </c>
      <c r="T182" t="str">
        <f t="shared" si="21"/>
        <v>825-10</v>
      </c>
      <c r="U182">
        <v>825.68200000000002</v>
      </c>
      <c r="V182">
        <v>10</v>
      </c>
      <c r="X182" t="str">
        <f t="shared" si="22"/>
        <v>825-8</v>
      </c>
      <c r="Y182" t="s">
        <v>7778</v>
      </c>
      <c r="Z182" s="51">
        <v>215</v>
      </c>
      <c r="AA182">
        <v>825.68200000000002</v>
      </c>
      <c r="AB182">
        <v>10</v>
      </c>
      <c r="AC182" t="s">
        <v>7782</v>
      </c>
      <c r="AD182" t="s">
        <v>7773</v>
      </c>
      <c r="AE182" t="s">
        <v>5753</v>
      </c>
      <c r="AF182">
        <v>10</v>
      </c>
      <c r="AG182">
        <v>0.57999999999999996</v>
      </c>
      <c r="AH182">
        <v>8</v>
      </c>
      <c r="AI182">
        <v>8</v>
      </c>
      <c r="AJ182" t="s">
        <v>7467</v>
      </c>
      <c r="AM182" t="s">
        <v>7784</v>
      </c>
      <c r="AN182" t="s">
        <v>7774</v>
      </c>
      <c r="AO182" t="s">
        <v>7189</v>
      </c>
      <c r="AP182" t="s">
        <v>7461</v>
      </c>
      <c r="AQ182" t="s">
        <v>7461</v>
      </c>
      <c r="AR182">
        <v>5.56</v>
      </c>
      <c r="AS182" t="s">
        <v>7877</v>
      </c>
      <c r="AT182">
        <v>1.8</v>
      </c>
      <c r="AU182" t="s">
        <v>7774</v>
      </c>
      <c r="AV182" t="s">
        <v>7789</v>
      </c>
      <c r="AW182" t="s">
        <v>7774</v>
      </c>
      <c r="BA182" t="s">
        <v>5678</v>
      </c>
      <c r="BB182">
        <v>42.777206640000003</v>
      </c>
      <c r="BC182">
        <v>-82.037370980000006</v>
      </c>
      <c r="BD182">
        <v>202.8</v>
      </c>
      <c r="BE182">
        <v>290</v>
      </c>
      <c r="BF182" t="s">
        <v>8087</v>
      </c>
      <c r="BG182">
        <v>15</v>
      </c>
      <c r="BH182">
        <v>986</v>
      </c>
      <c r="BI182">
        <v>2.5779999999999998</v>
      </c>
      <c r="BJ182">
        <v>-398.17099999999999</v>
      </c>
      <c r="BK182">
        <v>2117</v>
      </c>
      <c r="BL182">
        <v>2117</v>
      </c>
      <c r="BO182">
        <v>1.24</v>
      </c>
      <c r="BP182">
        <v>1.24</v>
      </c>
      <c r="BR182">
        <v>2.15</v>
      </c>
      <c r="BS182">
        <v>2.15</v>
      </c>
      <c r="BY182">
        <v>0.56999999999999995</v>
      </c>
      <c r="BZ182">
        <v>10</v>
      </c>
    </row>
    <row r="183" spans="2:78" hidden="1" x14ac:dyDescent="0.35">
      <c r="B183">
        <v>825.82600000000002</v>
      </c>
      <c r="C183" t="s">
        <v>3836</v>
      </c>
      <c r="D183" t="s">
        <v>3290</v>
      </c>
      <c r="E183">
        <v>0.36249999999999999</v>
      </c>
      <c r="F183">
        <v>10.199999999999999</v>
      </c>
      <c r="G183">
        <v>6</v>
      </c>
      <c r="H183" t="s">
        <v>7295</v>
      </c>
      <c r="I183" t="s">
        <v>7296</v>
      </c>
      <c r="L183" s="20" t="s">
        <v>5677</v>
      </c>
      <c r="M183">
        <v>9.3000000000000007</v>
      </c>
      <c r="N183">
        <v>15</v>
      </c>
      <c r="O183" t="s">
        <v>144</v>
      </c>
      <c r="P183" s="51">
        <v>825.82600000000002</v>
      </c>
      <c r="Q183" s="51">
        <v>10.199999999999999</v>
      </c>
      <c r="R183" t="str">
        <f t="shared" si="17"/>
        <v>825-10</v>
      </c>
      <c r="S183" s="70" t="b">
        <f t="shared" si="18"/>
        <v>1</v>
      </c>
      <c r="T183" t="str">
        <f t="shared" si="21"/>
        <v>825-10</v>
      </c>
      <c r="U183">
        <v>825.82500000000005</v>
      </c>
      <c r="V183">
        <v>10</v>
      </c>
      <c r="X183" t="str">
        <f t="shared" si="22"/>
        <v>825-10</v>
      </c>
      <c r="Y183" t="s">
        <v>7778</v>
      </c>
      <c r="Z183" s="51">
        <v>216</v>
      </c>
      <c r="AA183">
        <v>825.82500000000005</v>
      </c>
      <c r="AB183">
        <v>10</v>
      </c>
      <c r="AC183" t="s">
        <v>7782</v>
      </c>
      <c r="AD183" t="s">
        <v>7773</v>
      </c>
      <c r="AE183" t="s">
        <v>5753</v>
      </c>
      <c r="AF183">
        <v>10</v>
      </c>
      <c r="AG183">
        <v>0.56999999999999995</v>
      </c>
      <c r="AH183">
        <v>10</v>
      </c>
      <c r="AI183">
        <v>8</v>
      </c>
      <c r="AJ183" t="s">
        <v>7880</v>
      </c>
      <c r="AM183" t="s">
        <v>7784</v>
      </c>
      <c r="AN183" t="s">
        <v>7774</v>
      </c>
      <c r="AO183" t="s">
        <v>7189</v>
      </c>
      <c r="AP183" t="s">
        <v>7461</v>
      </c>
      <c r="AQ183" t="s">
        <v>7461</v>
      </c>
      <c r="AR183">
        <v>5.56</v>
      </c>
      <c r="AS183" t="s">
        <v>7877</v>
      </c>
      <c r="AT183">
        <v>1.8</v>
      </c>
      <c r="AU183" t="s">
        <v>7774</v>
      </c>
      <c r="AV183" t="s">
        <v>7789</v>
      </c>
      <c r="AW183" t="s">
        <v>7774</v>
      </c>
      <c r="BA183" t="s">
        <v>5678</v>
      </c>
      <c r="BB183">
        <v>42.777205360000004</v>
      </c>
      <c r="BC183">
        <v>-82.037371030000003</v>
      </c>
      <c r="BD183">
        <v>202.8</v>
      </c>
      <c r="BE183">
        <v>290</v>
      </c>
      <c r="BF183" t="s">
        <v>8087</v>
      </c>
      <c r="BG183">
        <v>15</v>
      </c>
      <c r="BH183">
        <v>986</v>
      </c>
      <c r="BI183">
        <v>2.72</v>
      </c>
      <c r="BJ183">
        <v>-403.988</v>
      </c>
      <c r="BK183">
        <v>2115</v>
      </c>
      <c r="BL183">
        <v>2116</v>
      </c>
      <c r="BO183">
        <v>1.24</v>
      </c>
      <c r="BP183">
        <v>1.24</v>
      </c>
      <c r="BR183">
        <v>2.15</v>
      </c>
      <c r="BS183">
        <v>2.14</v>
      </c>
      <c r="BY183">
        <v>0.56000000000000005</v>
      </c>
      <c r="BZ183">
        <v>8</v>
      </c>
    </row>
    <row r="184" spans="2:78" hidden="1" x14ac:dyDescent="0.35">
      <c r="B184">
        <v>826.03</v>
      </c>
      <c r="C184" t="s">
        <v>3837</v>
      </c>
      <c r="D184" t="s">
        <v>3290</v>
      </c>
      <c r="E184">
        <v>0.36319444444444443</v>
      </c>
      <c r="F184">
        <v>10.1</v>
      </c>
      <c r="G184">
        <v>4</v>
      </c>
      <c r="H184" t="s">
        <v>7295</v>
      </c>
      <c r="I184" t="s">
        <v>7296</v>
      </c>
      <c r="L184" s="20" t="s">
        <v>5677</v>
      </c>
      <c r="M184">
        <v>11.1</v>
      </c>
      <c r="N184">
        <v>15</v>
      </c>
      <c r="O184" t="s">
        <v>144</v>
      </c>
      <c r="P184" s="51">
        <v>826.03</v>
      </c>
      <c r="Q184" s="51">
        <v>10.1</v>
      </c>
      <c r="R184" t="str">
        <f t="shared" si="17"/>
        <v>826-10</v>
      </c>
      <c r="S184" s="70" t="b">
        <f t="shared" si="18"/>
        <v>1</v>
      </c>
      <c r="T184" t="str">
        <f t="shared" si="21"/>
        <v>826-10</v>
      </c>
      <c r="U184">
        <v>826.029</v>
      </c>
      <c r="V184">
        <v>10</v>
      </c>
      <c r="X184" t="str">
        <f t="shared" si="22"/>
        <v>826-8</v>
      </c>
      <c r="Y184" t="s">
        <v>7778</v>
      </c>
      <c r="Z184" s="51">
        <v>217</v>
      </c>
      <c r="AA184">
        <v>826.029</v>
      </c>
      <c r="AB184">
        <v>10</v>
      </c>
      <c r="AC184" t="s">
        <v>7782</v>
      </c>
      <c r="AD184" t="s">
        <v>7773</v>
      </c>
      <c r="AE184" t="s">
        <v>5753</v>
      </c>
      <c r="AF184">
        <v>10</v>
      </c>
      <c r="AG184">
        <v>0.56000000000000005</v>
      </c>
      <c r="AH184">
        <v>8</v>
      </c>
      <c r="AI184">
        <v>8</v>
      </c>
      <c r="AJ184" t="s">
        <v>7881</v>
      </c>
      <c r="AM184" t="s">
        <v>7784</v>
      </c>
      <c r="AN184" t="s">
        <v>7774</v>
      </c>
      <c r="AO184" t="s">
        <v>7189</v>
      </c>
      <c r="AP184" t="s">
        <v>7461</v>
      </c>
      <c r="AQ184" t="s">
        <v>7461</v>
      </c>
      <c r="AR184">
        <v>5.56</v>
      </c>
      <c r="AS184" t="s">
        <v>7877</v>
      </c>
      <c r="AT184">
        <v>1.9</v>
      </c>
      <c r="AU184" t="s">
        <v>7774</v>
      </c>
      <c r="AV184" t="s">
        <v>7789</v>
      </c>
      <c r="AW184" t="s">
        <v>7774</v>
      </c>
      <c r="BA184" t="s">
        <v>5678</v>
      </c>
      <c r="BB184">
        <v>42.77720351</v>
      </c>
      <c r="BC184">
        <v>-82.037371109999995</v>
      </c>
      <c r="BD184">
        <v>202.8</v>
      </c>
      <c r="BE184">
        <v>290</v>
      </c>
      <c r="BF184" t="s">
        <v>8087</v>
      </c>
      <c r="BG184">
        <v>15</v>
      </c>
      <c r="BH184">
        <v>986</v>
      </c>
      <c r="BI184">
        <v>2.9239999999999999</v>
      </c>
      <c r="BJ184">
        <v>-398.04700000000003</v>
      </c>
      <c r="BK184">
        <v>2117</v>
      </c>
      <c r="BL184">
        <v>2117</v>
      </c>
      <c r="BO184">
        <v>1.24</v>
      </c>
      <c r="BP184">
        <v>1.24</v>
      </c>
      <c r="BR184">
        <v>2.15</v>
      </c>
      <c r="BS184">
        <v>2.15</v>
      </c>
      <c r="BY184">
        <v>0.6</v>
      </c>
      <c r="BZ184">
        <v>12</v>
      </c>
    </row>
    <row r="185" spans="2:78" hidden="1" x14ac:dyDescent="0.35">
      <c r="B185">
        <v>826.10900000000004</v>
      </c>
      <c r="C185" t="s">
        <v>3838</v>
      </c>
      <c r="D185" t="s">
        <v>3290</v>
      </c>
      <c r="E185">
        <v>0.35138888888888886</v>
      </c>
      <c r="F185">
        <v>10.8</v>
      </c>
      <c r="G185">
        <v>4</v>
      </c>
      <c r="H185" t="s">
        <v>7295</v>
      </c>
      <c r="I185" t="s">
        <v>7296</v>
      </c>
      <c r="L185" s="20" t="s">
        <v>5677</v>
      </c>
      <c r="M185">
        <v>10.7</v>
      </c>
      <c r="N185">
        <v>15</v>
      </c>
      <c r="O185" t="s">
        <v>144</v>
      </c>
      <c r="P185" s="51">
        <v>826.10900000000004</v>
      </c>
      <c r="Q185" s="51">
        <v>10.8</v>
      </c>
      <c r="R185" t="str">
        <f t="shared" si="17"/>
        <v>826-11</v>
      </c>
      <c r="S185" s="70" t="b">
        <f t="shared" si="18"/>
        <v>1</v>
      </c>
      <c r="T185" t="str">
        <f t="shared" si="21"/>
        <v>826-11</v>
      </c>
      <c r="U185">
        <v>826.10699999999997</v>
      </c>
      <c r="V185">
        <v>11</v>
      </c>
      <c r="X185" t="str">
        <f t="shared" si="22"/>
        <v>826-12</v>
      </c>
      <c r="Y185" t="s">
        <v>7778</v>
      </c>
      <c r="Z185" s="51">
        <v>218</v>
      </c>
      <c r="AA185">
        <v>826.10699999999997</v>
      </c>
      <c r="AB185">
        <v>10</v>
      </c>
      <c r="AC185" t="s">
        <v>7782</v>
      </c>
      <c r="AD185" t="s">
        <v>7773</v>
      </c>
      <c r="AE185" t="s">
        <v>5753</v>
      </c>
      <c r="AF185">
        <v>11</v>
      </c>
      <c r="AG185">
        <v>0.6</v>
      </c>
      <c r="AH185">
        <v>12</v>
      </c>
      <c r="AI185">
        <v>8</v>
      </c>
      <c r="AJ185" t="s">
        <v>7486</v>
      </c>
      <c r="AM185" t="s">
        <v>7784</v>
      </c>
      <c r="AN185" t="s">
        <v>7774</v>
      </c>
      <c r="AO185" t="s">
        <v>7189</v>
      </c>
      <c r="AP185" t="s">
        <v>7461</v>
      </c>
      <c r="AQ185" t="s">
        <v>7461</v>
      </c>
      <c r="AR185">
        <v>5.56</v>
      </c>
      <c r="AS185" t="s">
        <v>7877</v>
      </c>
      <c r="AT185">
        <v>1.8</v>
      </c>
      <c r="AU185" t="s">
        <v>7774</v>
      </c>
      <c r="AV185" t="s">
        <v>7783</v>
      </c>
      <c r="AW185" t="s">
        <v>7774</v>
      </c>
      <c r="BA185" t="s">
        <v>5678</v>
      </c>
      <c r="BB185">
        <v>42.77720283</v>
      </c>
      <c r="BC185">
        <v>-82.037371140000005</v>
      </c>
      <c r="BD185">
        <v>202.8</v>
      </c>
      <c r="BE185">
        <v>290</v>
      </c>
      <c r="BF185" t="s">
        <v>8087</v>
      </c>
      <c r="BG185">
        <v>15</v>
      </c>
      <c r="BH185">
        <v>986</v>
      </c>
      <c r="BI185">
        <v>3</v>
      </c>
      <c r="BJ185">
        <v>-423.08499999999998</v>
      </c>
      <c r="BK185">
        <v>2112</v>
      </c>
      <c r="BL185">
        <v>2113</v>
      </c>
      <c r="BO185">
        <v>1.23</v>
      </c>
      <c r="BP185">
        <v>1.23</v>
      </c>
      <c r="BR185">
        <v>2.14</v>
      </c>
      <c r="BS185">
        <v>2.14</v>
      </c>
      <c r="BY185">
        <v>0.56000000000000005</v>
      </c>
      <c r="BZ185">
        <v>9</v>
      </c>
    </row>
    <row r="186" spans="2:78" hidden="1" x14ac:dyDescent="0.35">
      <c r="B186">
        <v>826.42100000000005</v>
      </c>
      <c r="C186" t="s">
        <v>3839</v>
      </c>
      <c r="D186" t="s">
        <v>3290</v>
      </c>
      <c r="E186">
        <v>0.36041666666666666</v>
      </c>
      <c r="F186">
        <v>10.1</v>
      </c>
      <c r="G186">
        <v>5</v>
      </c>
      <c r="H186" t="s">
        <v>7295</v>
      </c>
      <c r="I186" t="s">
        <v>7296</v>
      </c>
      <c r="L186" s="20" t="s">
        <v>5677</v>
      </c>
      <c r="M186">
        <v>8.6</v>
      </c>
      <c r="N186">
        <v>15</v>
      </c>
      <c r="O186" t="s">
        <v>144</v>
      </c>
      <c r="P186" s="51">
        <v>826.42100000000005</v>
      </c>
      <c r="Q186" s="51">
        <v>10.1</v>
      </c>
      <c r="R186" t="str">
        <f t="shared" si="17"/>
        <v>826-10</v>
      </c>
      <c r="S186" s="70" t="b">
        <f t="shared" si="18"/>
        <v>1</v>
      </c>
      <c r="T186" t="str">
        <f t="shared" si="21"/>
        <v>826-10</v>
      </c>
      <c r="U186">
        <v>826.42</v>
      </c>
      <c r="V186">
        <v>10</v>
      </c>
      <c r="X186" t="str">
        <f t="shared" si="22"/>
        <v>826-9</v>
      </c>
      <c r="Y186" t="s">
        <v>7778</v>
      </c>
      <c r="Z186" s="51">
        <v>219</v>
      </c>
      <c r="AA186">
        <v>826.42</v>
      </c>
      <c r="AB186">
        <v>10</v>
      </c>
      <c r="AC186" t="s">
        <v>7782</v>
      </c>
      <c r="AD186" t="s">
        <v>7773</v>
      </c>
      <c r="AE186" t="s">
        <v>5753</v>
      </c>
      <c r="AF186">
        <v>10</v>
      </c>
      <c r="AG186">
        <v>0.56000000000000005</v>
      </c>
      <c r="AH186">
        <v>9</v>
      </c>
      <c r="AI186">
        <v>11</v>
      </c>
      <c r="AJ186" t="s">
        <v>7465</v>
      </c>
      <c r="AM186" t="s">
        <v>7784</v>
      </c>
      <c r="AN186" t="s">
        <v>7774</v>
      </c>
      <c r="AO186" t="s">
        <v>7189</v>
      </c>
      <c r="AP186" t="s">
        <v>7461</v>
      </c>
      <c r="AQ186" t="s">
        <v>7461</v>
      </c>
      <c r="AR186">
        <v>5.56</v>
      </c>
      <c r="AS186" t="s">
        <v>7877</v>
      </c>
      <c r="AT186">
        <v>1.9</v>
      </c>
      <c r="AU186" t="s">
        <v>7774</v>
      </c>
      <c r="AV186" t="s">
        <v>7786</v>
      </c>
      <c r="AW186" t="s">
        <v>7774</v>
      </c>
      <c r="AX186">
        <v>10</v>
      </c>
      <c r="AY186">
        <v>10</v>
      </c>
      <c r="AZ186">
        <v>15</v>
      </c>
      <c r="BA186" t="s">
        <v>5683</v>
      </c>
      <c r="BB186">
        <v>42.777199979999999</v>
      </c>
      <c r="BC186">
        <v>-82.037371250000007</v>
      </c>
      <c r="BD186">
        <v>202.8</v>
      </c>
      <c r="BE186">
        <v>290</v>
      </c>
      <c r="BF186" t="s">
        <v>8087</v>
      </c>
      <c r="BG186">
        <v>15</v>
      </c>
      <c r="BH186">
        <v>986</v>
      </c>
      <c r="BI186">
        <v>3.3149999999999999</v>
      </c>
      <c r="BJ186">
        <v>-402.34699999999998</v>
      </c>
      <c r="BK186">
        <v>2116</v>
      </c>
      <c r="BL186">
        <v>2116</v>
      </c>
      <c r="BO186">
        <v>1.24</v>
      </c>
      <c r="BP186">
        <v>1.24</v>
      </c>
      <c r="BR186">
        <v>2.15</v>
      </c>
      <c r="BS186">
        <v>2.15</v>
      </c>
      <c r="BY186">
        <v>0.62</v>
      </c>
      <c r="BZ186">
        <v>11</v>
      </c>
    </row>
    <row r="187" spans="2:78" hidden="1" x14ac:dyDescent="0.35">
      <c r="B187">
        <v>826.49800000000005</v>
      </c>
      <c r="C187" t="s">
        <v>3840</v>
      </c>
      <c r="D187" t="s">
        <v>3290</v>
      </c>
      <c r="E187">
        <v>0.35208333333333336</v>
      </c>
      <c r="F187">
        <v>11.2</v>
      </c>
      <c r="G187">
        <v>5</v>
      </c>
      <c r="H187" t="s">
        <v>7295</v>
      </c>
      <c r="I187" t="s">
        <v>7296</v>
      </c>
      <c r="L187" s="20" t="s">
        <v>5677</v>
      </c>
      <c r="M187">
        <v>10.7</v>
      </c>
      <c r="N187">
        <v>15</v>
      </c>
      <c r="O187" t="s">
        <v>144</v>
      </c>
      <c r="P187" s="51">
        <v>826.49800000000005</v>
      </c>
      <c r="Q187" s="51">
        <v>11.2</v>
      </c>
      <c r="R187" t="str">
        <f t="shared" si="17"/>
        <v>826-11</v>
      </c>
      <c r="S187" s="70" t="b">
        <f t="shared" si="18"/>
        <v>1</v>
      </c>
      <c r="T187" t="str">
        <f t="shared" si="21"/>
        <v>826-11</v>
      </c>
      <c r="U187">
        <v>826.49699999999996</v>
      </c>
      <c r="V187">
        <v>11</v>
      </c>
      <c r="X187" t="str">
        <f t="shared" si="22"/>
        <v>826-11</v>
      </c>
      <c r="Y187" t="s">
        <v>7778</v>
      </c>
      <c r="Z187" s="51">
        <v>220</v>
      </c>
      <c r="AA187">
        <v>826.49699999999996</v>
      </c>
      <c r="AB187">
        <v>10</v>
      </c>
      <c r="AC187" t="s">
        <v>7782</v>
      </c>
      <c r="AD187" t="s">
        <v>7773</v>
      </c>
      <c r="AE187" t="s">
        <v>5753</v>
      </c>
      <c r="AF187">
        <v>11</v>
      </c>
      <c r="AG187">
        <v>0.62</v>
      </c>
      <c r="AH187">
        <v>11</v>
      </c>
      <c r="AI187">
        <v>9</v>
      </c>
      <c r="AJ187" t="s">
        <v>7462</v>
      </c>
      <c r="AM187" t="s">
        <v>7784</v>
      </c>
      <c r="AN187" t="s">
        <v>7774</v>
      </c>
      <c r="AO187" t="s">
        <v>7189</v>
      </c>
      <c r="AP187" t="s">
        <v>7461</v>
      </c>
      <c r="AQ187" t="s">
        <v>7461</v>
      </c>
      <c r="AR187">
        <v>5.56</v>
      </c>
      <c r="AS187" t="s">
        <v>7877</v>
      </c>
      <c r="AT187">
        <v>1.9</v>
      </c>
      <c r="AU187" t="s">
        <v>7774</v>
      </c>
      <c r="AV187" t="s">
        <v>7783</v>
      </c>
      <c r="AW187" t="s">
        <v>7774</v>
      </c>
      <c r="BA187" t="s">
        <v>5678</v>
      </c>
      <c r="BB187">
        <v>42.777199289999999</v>
      </c>
      <c r="BC187">
        <v>-82.037371280000002</v>
      </c>
      <c r="BD187">
        <v>202.8</v>
      </c>
      <c r="BE187">
        <v>290</v>
      </c>
      <c r="BF187" t="s">
        <v>8087</v>
      </c>
      <c r="BG187">
        <v>15</v>
      </c>
      <c r="BH187">
        <v>986</v>
      </c>
      <c r="BI187">
        <v>3.3919999999999999</v>
      </c>
      <c r="BJ187">
        <v>-411.19299999999998</v>
      </c>
      <c r="BK187">
        <v>2114</v>
      </c>
      <c r="BL187">
        <v>2115</v>
      </c>
      <c r="BO187">
        <v>1.23</v>
      </c>
      <c r="BP187">
        <v>1.23</v>
      </c>
      <c r="BR187">
        <v>2.14</v>
      </c>
      <c r="BS187">
        <v>2.14</v>
      </c>
      <c r="BY187">
        <v>0.54</v>
      </c>
      <c r="BZ187">
        <v>9</v>
      </c>
    </row>
    <row r="188" spans="2:78" hidden="1" x14ac:dyDescent="0.35">
      <c r="B188">
        <v>826.51400000000001</v>
      </c>
      <c r="C188" t="s">
        <v>3841</v>
      </c>
      <c r="D188" t="s">
        <v>3290</v>
      </c>
      <c r="E188">
        <v>0.35902777777777778</v>
      </c>
      <c r="F188">
        <v>9.6</v>
      </c>
      <c r="G188">
        <v>5</v>
      </c>
      <c r="H188" t="s">
        <v>7295</v>
      </c>
      <c r="I188" t="s">
        <v>7296</v>
      </c>
      <c r="L188" s="20" t="s">
        <v>5677</v>
      </c>
      <c r="M188">
        <v>8</v>
      </c>
      <c r="N188">
        <v>15</v>
      </c>
      <c r="O188" t="s">
        <v>144</v>
      </c>
      <c r="P188" s="51">
        <v>826.51400000000001</v>
      </c>
      <c r="Q188" s="51">
        <v>9.6</v>
      </c>
      <c r="R188" t="str">
        <f t="shared" si="17"/>
        <v>826-10</v>
      </c>
      <c r="S188" s="70" t="b">
        <f t="shared" si="18"/>
        <v>1</v>
      </c>
      <c r="T188" t="str">
        <f t="shared" si="21"/>
        <v>826-10</v>
      </c>
      <c r="U188">
        <v>826.51099999999997</v>
      </c>
      <c r="V188">
        <v>10</v>
      </c>
      <c r="X188" t="str">
        <f t="shared" si="22"/>
        <v>826-9</v>
      </c>
      <c r="Y188" t="s">
        <v>7778</v>
      </c>
      <c r="Z188" s="51">
        <v>221</v>
      </c>
      <c r="AA188">
        <v>826.51099999999997</v>
      </c>
      <c r="AB188">
        <v>10</v>
      </c>
      <c r="AC188" t="s">
        <v>7782</v>
      </c>
      <c r="AD188" t="s">
        <v>7773</v>
      </c>
      <c r="AE188" t="s">
        <v>5753</v>
      </c>
      <c r="AF188">
        <v>10</v>
      </c>
      <c r="AG188">
        <v>0.54</v>
      </c>
      <c r="AH188">
        <v>9</v>
      </c>
      <c r="AI188">
        <v>11</v>
      </c>
      <c r="AJ188" t="s">
        <v>7471</v>
      </c>
      <c r="AM188" t="s">
        <v>7784</v>
      </c>
      <c r="AN188" t="s">
        <v>7774</v>
      </c>
      <c r="AO188" t="s">
        <v>7189</v>
      </c>
      <c r="AP188" t="s">
        <v>7461</v>
      </c>
      <c r="AQ188" t="s">
        <v>7461</v>
      </c>
      <c r="AR188">
        <v>5.56</v>
      </c>
      <c r="AS188" t="s">
        <v>7877</v>
      </c>
      <c r="AT188">
        <v>1.9</v>
      </c>
      <c r="AU188" t="s">
        <v>7774</v>
      </c>
      <c r="AV188" t="s">
        <v>7786</v>
      </c>
      <c r="AW188" t="s">
        <v>7774</v>
      </c>
      <c r="AX188">
        <v>10</v>
      </c>
      <c r="AY188">
        <v>10</v>
      </c>
      <c r="AZ188">
        <v>15</v>
      </c>
      <c r="BA188" t="s">
        <v>8272</v>
      </c>
      <c r="BB188">
        <v>42.777199160000002</v>
      </c>
      <c r="BC188">
        <v>-82.037371289999996</v>
      </c>
      <c r="BD188">
        <v>202.8</v>
      </c>
      <c r="BE188">
        <v>290</v>
      </c>
      <c r="BF188" t="s">
        <v>8087</v>
      </c>
      <c r="BG188">
        <v>15</v>
      </c>
      <c r="BH188">
        <v>986</v>
      </c>
      <c r="BI188">
        <v>3.4060000000000001</v>
      </c>
      <c r="BJ188">
        <v>-408.52199999999999</v>
      </c>
      <c r="BK188">
        <v>2116</v>
      </c>
      <c r="BL188">
        <v>2116</v>
      </c>
      <c r="BO188">
        <v>1.24</v>
      </c>
      <c r="BP188">
        <v>1.24</v>
      </c>
      <c r="BR188">
        <v>2.15</v>
      </c>
      <c r="BS188">
        <v>2.15</v>
      </c>
      <c r="BY188">
        <v>0.57999999999999996</v>
      </c>
      <c r="BZ188">
        <v>6</v>
      </c>
    </row>
    <row r="189" spans="2:78" hidden="1" x14ac:dyDescent="0.35">
      <c r="B189">
        <v>826.59900000000005</v>
      </c>
      <c r="C189" t="s">
        <v>3842</v>
      </c>
      <c r="D189" t="s">
        <v>3290</v>
      </c>
      <c r="E189">
        <v>0.37847222222222221</v>
      </c>
      <c r="F189">
        <v>10.5</v>
      </c>
      <c r="G189">
        <v>5</v>
      </c>
      <c r="H189" t="s">
        <v>7295</v>
      </c>
      <c r="I189" t="s">
        <v>7296</v>
      </c>
      <c r="L189" s="20" t="s">
        <v>5677</v>
      </c>
      <c r="M189">
        <v>8.3000000000000007</v>
      </c>
      <c r="N189">
        <v>15</v>
      </c>
      <c r="O189" t="s">
        <v>144</v>
      </c>
      <c r="P189" s="51">
        <v>826.59900000000005</v>
      </c>
      <c r="Q189" s="51">
        <v>10.5</v>
      </c>
      <c r="R189" t="str">
        <f t="shared" si="17"/>
        <v>826-11</v>
      </c>
      <c r="S189" s="70" t="b">
        <f t="shared" si="18"/>
        <v>0</v>
      </c>
      <c r="T189" t="str">
        <f t="shared" si="21"/>
        <v>826-10</v>
      </c>
      <c r="U189">
        <v>826.59900000000005</v>
      </c>
      <c r="V189">
        <v>10</v>
      </c>
      <c r="X189" t="str">
        <f t="shared" si="22"/>
        <v>826-6</v>
      </c>
      <c r="Y189" t="s">
        <v>7778</v>
      </c>
      <c r="Z189" s="51">
        <v>222</v>
      </c>
      <c r="AA189">
        <v>826.59900000000005</v>
      </c>
      <c r="AB189">
        <v>10</v>
      </c>
      <c r="AC189" t="s">
        <v>7782</v>
      </c>
      <c r="AD189" t="s">
        <v>7773</v>
      </c>
      <c r="AE189" t="s">
        <v>5753</v>
      </c>
      <c r="AF189">
        <v>10</v>
      </c>
      <c r="AG189">
        <v>0.57999999999999996</v>
      </c>
      <c r="AH189">
        <v>6</v>
      </c>
      <c r="AI189">
        <v>5</v>
      </c>
      <c r="AJ189" t="s">
        <v>7641</v>
      </c>
      <c r="AM189" t="s">
        <v>7784</v>
      </c>
      <c r="AN189" t="s">
        <v>7774</v>
      </c>
      <c r="AO189" t="s">
        <v>7189</v>
      </c>
      <c r="AP189" t="s">
        <v>7461</v>
      </c>
      <c r="AQ189" t="s">
        <v>7461</v>
      </c>
      <c r="AR189">
        <v>5.56</v>
      </c>
      <c r="AS189" t="s">
        <v>7877</v>
      </c>
      <c r="AT189">
        <v>1.8</v>
      </c>
      <c r="AU189" t="s">
        <v>7774</v>
      </c>
      <c r="AV189" t="s">
        <v>7789</v>
      </c>
      <c r="AW189" t="s">
        <v>7774</v>
      </c>
      <c r="BA189" t="s">
        <v>5678</v>
      </c>
      <c r="BB189">
        <v>42.777198349999999</v>
      </c>
      <c r="BC189">
        <v>-82.037371320000005</v>
      </c>
      <c r="BD189">
        <v>202.8</v>
      </c>
      <c r="BE189">
        <v>290</v>
      </c>
      <c r="BF189" t="s">
        <v>8087</v>
      </c>
      <c r="BG189">
        <v>15</v>
      </c>
      <c r="BH189">
        <v>986</v>
      </c>
      <c r="BI189">
        <v>3.496</v>
      </c>
      <c r="BJ189">
        <v>-377.11</v>
      </c>
      <c r="BK189">
        <v>2118</v>
      </c>
      <c r="BL189">
        <v>2118</v>
      </c>
      <c r="BO189">
        <v>1.24</v>
      </c>
      <c r="BP189">
        <v>1.24</v>
      </c>
      <c r="BR189">
        <v>2.15</v>
      </c>
      <c r="BS189">
        <v>2.15</v>
      </c>
      <c r="BY189">
        <v>0.68</v>
      </c>
      <c r="BZ189">
        <v>9</v>
      </c>
    </row>
    <row r="190" spans="2:78" hidden="1" x14ac:dyDescent="0.35">
      <c r="B190">
        <v>826.67899999999997</v>
      </c>
      <c r="C190" t="s">
        <v>3843</v>
      </c>
      <c r="D190" t="s">
        <v>3290</v>
      </c>
      <c r="E190">
        <v>0.35555555555555557</v>
      </c>
      <c r="F190">
        <v>12.2</v>
      </c>
      <c r="G190">
        <v>8</v>
      </c>
      <c r="H190" t="s">
        <v>7295</v>
      </c>
      <c r="I190" t="s">
        <v>7296</v>
      </c>
      <c r="L190" s="20" t="s">
        <v>5677</v>
      </c>
      <c r="M190">
        <v>9.8000000000000007</v>
      </c>
      <c r="N190">
        <v>15</v>
      </c>
      <c r="O190" t="s">
        <v>144</v>
      </c>
      <c r="P190" s="51">
        <v>826.67899999999997</v>
      </c>
      <c r="Q190" s="51">
        <v>12.2</v>
      </c>
      <c r="R190" t="str">
        <f t="shared" si="17"/>
        <v>826-12</v>
      </c>
      <c r="S190" s="70" t="b">
        <f t="shared" si="18"/>
        <v>1</v>
      </c>
      <c r="T190" t="str">
        <f t="shared" si="21"/>
        <v>826-12</v>
      </c>
      <c r="U190">
        <v>826.67600000000004</v>
      </c>
      <c r="V190">
        <v>12</v>
      </c>
      <c r="X190" t="str">
        <f t="shared" si="22"/>
        <v>826-9</v>
      </c>
      <c r="Y190" t="s">
        <v>7778</v>
      </c>
      <c r="Z190" s="51">
        <v>223</v>
      </c>
      <c r="AA190">
        <v>826.67600000000004</v>
      </c>
      <c r="AB190">
        <v>10</v>
      </c>
      <c r="AC190" t="s">
        <v>7782</v>
      </c>
      <c r="AD190" t="s">
        <v>7773</v>
      </c>
      <c r="AE190" t="s">
        <v>5753</v>
      </c>
      <c r="AF190">
        <v>12</v>
      </c>
      <c r="AG190">
        <v>0.68</v>
      </c>
      <c r="AH190">
        <v>9</v>
      </c>
      <c r="AI190">
        <v>9</v>
      </c>
      <c r="AJ190" t="s">
        <v>7484</v>
      </c>
      <c r="AM190" t="s">
        <v>7784</v>
      </c>
      <c r="AN190" t="s">
        <v>7774</v>
      </c>
      <c r="AO190" t="s">
        <v>7189</v>
      </c>
      <c r="AP190" t="s">
        <v>7461</v>
      </c>
      <c r="AQ190" t="s">
        <v>7461</v>
      </c>
      <c r="AR190">
        <v>5.56</v>
      </c>
      <c r="AS190" t="s">
        <v>7877</v>
      </c>
      <c r="AT190">
        <v>1.9</v>
      </c>
      <c r="AU190" t="s">
        <v>7774</v>
      </c>
      <c r="AV190" t="s">
        <v>7789</v>
      </c>
      <c r="AW190" t="s">
        <v>7774</v>
      </c>
      <c r="BA190" t="s">
        <v>5678</v>
      </c>
      <c r="BB190">
        <v>42.77719767</v>
      </c>
      <c r="BC190">
        <v>-82.037371350000001</v>
      </c>
      <c r="BD190">
        <v>202.8</v>
      </c>
      <c r="BE190">
        <v>290</v>
      </c>
      <c r="BF190" t="s">
        <v>8087</v>
      </c>
      <c r="BG190">
        <v>15</v>
      </c>
      <c r="BH190">
        <v>986</v>
      </c>
      <c r="BI190">
        <v>3.5710000000000002</v>
      </c>
      <c r="BJ190">
        <v>-410.43200000000002</v>
      </c>
      <c r="BK190">
        <v>2115</v>
      </c>
      <c r="BL190">
        <v>2116</v>
      </c>
      <c r="BO190">
        <v>1.24</v>
      </c>
      <c r="BP190">
        <v>1.23</v>
      </c>
      <c r="BR190">
        <v>2.15</v>
      </c>
      <c r="BS190">
        <v>2.14</v>
      </c>
      <c r="BY190">
        <v>0.64</v>
      </c>
      <c r="BZ190">
        <v>9</v>
      </c>
    </row>
    <row r="191" spans="2:78" hidden="1" x14ac:dyDescent="0.35">
      <c r="B191">
        <v>826.82500000000005</v>
      </c>
      <c r="C191" t="s">
        <v>3844</v>
      </c>
      <c r="D191" t="s">
        <v>3290</v>
      </c>
      <c r="E191">
        <v>0.37152777777777779</v>
      </c>
      <c r="F191">
        <v>11.6</v>
      </c>
      <c r="G191">
        <v>5</v>
      </c>
      <c r="H191" t="s">
        <v>7295</v>
      </c>
      <c r="I191" t="s">
        <v>7296</v>
      </c>
      <c r="L191" s="20" t="s">
        <v>5677</v>
      </c>
      <c r="M191">
        <v>9.9</v>
      </c>
      <c r="N191">
        <v>17</v>
      </c>
      <c r="O191" t="s">
        <v>144</v>
      </c>
      <c r="P191" s="51">
        <v>826.82500000000005</v>
      </c>
      <c r="Q191" s="51">
        <v>11.6</v>
      </c>
      <c r="R191" t="str">
        <f t="shared" si="17"/>
        <v>826-12</v>
      </c>
      <c r="S191" s="70" t="b">
        <f t="shared" si="18"/>
        <v>1</v>
      </c>
      <c r="T191" t="str">
        <f t="shared" si="21"/>
        <v>826-12</v>
      </c>
      <c r="U191">
        <v>826.822</v>
      </c>
      <c r="V191">
        <v>12</v>
      </c>
      <c r="X191" t="str">
        <f t="shared" si="22"/>
        <v>826-9</v>
      </c>
      <c r="Y191" t="s">
        <v>7778</v>
      </c>
      <c r="Z191" s="51">
        <v>224</v>
      </c>
      <c r="AA191">
        <v>826.822</v>
      </c>
      <c r="AB191">
        <v>10</v>
      </c>
      <c r="AC191" t="s">
        <v>7782</v>
      </c>
      <c r="AD191" t="s">
        <v>7773</v>
      </c>
      <c r="AE191" t="s">
        <v>5753</v>
      </c>
      <c r="AF191">
        <v>12</v>
      </c>
      <c r="AG191">
        <v>0.64</v>
      </c>
      <c r="AH191">
        <v>9</v>
      </c>
      <c r="AI191">
        <v>8</v>
      </c>
      <c r="AJ191" t="s">
        <v>7641</v>
      </c>
      <c r="AM191" t="s">
        <v>7784</v>
      </c>
      <c r="AN191" t="s">
        <v>7774</v>
      </c>
      <c r="AO191" t="s">
        <v>7189</v>
      </c>
      <c r="AP191" t="s">
        <v>7461</v>
      </c>
      <c r="AQ191" t="s">
        <v>7461</v>
      </c>
      <c r="AR191">
        <v>5.56</v>
      </c>
      <c r="AS191" t="s">
        <v>7877</v>
      </c>
      <c r="AT191">
        <v>1.9</v>
      </c>
      <c r="AU191" t="s">
        <v>7774</v>
      </c>
      <c r="AV191" t="s">
        <v>7789</v>
      </c>
      <c r="AW191" t="s">
        <v>7774</v>
      </c>
      <c r="BA191" t="s">
        <v>5678</v>
      </c>
      <c r="BB191">
        <v>42.777196349999997</v>
      </c>
      <c r="BC191">
        <v>-82.037371399999998</v>
      </c>
      <c r="BD191">
        <v>202.8</v>
      </c>
      <c r="BE191">
        <v>290</v>
      </c>
      <c r="BF191" t="s">
        <v>8087</v>
      </c>
      <c r="BG191">
        <v>15</v>
      </c>
      <c r="BH191">
        <v>986</v>
      </c>
      <c r="BI191">
        <v>3.7170000000000001</v>
      </c>
      <c r="BJ191">
        <v>-375.60500000000002</v>
      </c>
      <c r="BK191">
        <v>2115</v>
      </c>
      <c r="BL191">
        <v>2116</v>
      </c>
      <c r="BO191">
        <v>1.24</v>
      </c>
      <c r="BP191">
        <v>1.24</v>
      </c>
      <c r="BR191">
        <v>2.15</v>
      </c>
      <c r="BS191">
        <v>2.14</v>
      </c>
      <c r="BY191">
        <v>0.54</v>
      </c>
      <c r="BZ191">
        <v>10</v>
      </c>
    </row>
    <row r="192" spans="2:78" hidden="1" x14ac:dyDescent="0.35">
      <c r="B192">
        <v>827.17600000000004</v>
      </c>
      <c r="C192" t="s">
        <v>3845</v>
      </c>
      <c r="D192" t="s">
        <v>3290</v>
      </c>
      <c r="E192">
        <v>0.3659722222222222</v>
      </c>
      <c r="F192">
        <v>9.6999999999999993</v>
      </c>
      <c r="G192">
        <v>4</v>
      </c>
      <c r="H192" t="s">
        <v>7295</v>
      </c>
      <c r="I192" t="s">
        <v>7296</v>
      </c>
      <c r="L192" s="20" t="s">
        <v>5677</v>
      </c>
      <c r="M192">
        <v>12.9</v>
      </c>
      <c r="N192">
        <v>15</v>
      </c>
      <c r="O192" t="s">
        <v>144</v>
      </c>
      <c r="P192" s="51">
        <v>827.17600000000004</v>
      </c>
      <c r="Q192" s="51">
        <v>9.6999999999999993</v>
      </c>
      <c r="R192" t="str">
        <f t="shared" si="17"/>
        <v>827-10</v>
      </c>
      <c r="S192" s="70" t="b">
        <f t="shared" si="18"/>
        <v>1</v>
      </c>
      <c r="T192" t="str">
        <f t="shared" si="21"/>
        <v>827-10</v>
      </c>
      <c r="U192">
        <v>827.17499999999995</v>
      </c>
      <c r="V192">
        <v>10</v>
      </c>
      <c r="X192" t="str">
        <f t="shared" si="22"/>
        <v>827-10</v>
      </c>
      <c r="Y192" t="s">
        <v>7778</v>
      </c>
      <c r="Z192" s="51">
        <v>225</v>
      </c>
      <c r="AA192">
        <v>827.17499999999995</v>
      </c>
      <c r="AB192">
        <v>10</v>
      </c>
      <c r="AC192" t="s">
        <v>7782</v>
      </c>
      <c r="AD192" t="s">
        <v>7773</v>
      </c>
      <c r="AE192" t="s">
        <v>5753</v>
      </c>
      <c r="AF192">
        <v>10</v>
      </c>
      <c r="AG192">
        <v>0.54</v>
      </c>
      <c r="AH192">
        <v>10</v>
      </c>
      <c r="AI192">
        <v>6</v>
      </c>
      <c r="AJ192" t="s">
        <v>7651</v>
      </c>
      <c r="AM192" t="s">
        <v>7784</v>
      </c>
      <c r="AN192" t="s">
        <v>7774</v>
      </c>
      <c r="AO192" t="s">
        <v>7189</v>
      </c>
      <c r="AP192" t="s">
        <v>7461</v>
      </c>
      <c r="AQ192" t="s">
        <v>7461</v>
      </c>
      <c r="AR192">
        <v>5.56</v>
      </c>
      <c r="AS192" t="s">
        <v>7877</v>
      </c>
      <c r="AT192">
        <v>1.9</v>
      </c>
      <c r="AU192" t="s">
        <v>7774</v>
      </c>
      <c r="AV192" t="s">
        <v>7789</v>
      </c>
      <c r="AW192" t="s">
        <v>7774</v>
      </c>
      <c r="BA192" t="s">
        <v>8271</v>
      </c>
      <c r="BB192">
        <v>42.777193160000003</v>
      </c>
      <c r="BC192">
        <v>-82.037371530000001</v>
      </c>
      <c r="BD192">
        <v>202.8</v>
      </c>
      <c r="BE192">
        <v>290</v>
      </c>
      <c r="BF192" t="s">
        <v>8087</v>
      </c>
      <c r="BG192">
        <v>15</v>
      </c>
      <c r="BH192">
        <v>986</v>
      </c>
      <c r="BI192">
        <v>4.07</v>
      </c>
      <c r="BJ192">
        <v>-392.88799999999998</v>
      </c>
      <c r="BK192">
        <v>2116</v>
      </c>
      <c r="BL192">
        <v>2116</v>
      </c>
      <c r="BO192">
        <v>1.24</v>
      </c>
      <c r="BP192">
        <v>1.24</v>
      </c>
      <c r="BR192">
        <v>2.15</v>
      </c>
      <c r="BS192">
        <v>2.15</v>
      </c>
      <c r="BY192">
        <v>0.61</v>
      </c>
      <c r="BZ192">
        <v>11</v>
      </c>
    </row>
    <row r="193" spans="2:78" hidden="1" x14ac:dyDescent="0.35">
      <c r="B193">
        <v>827.7</v>
      </c>
      <c r="C193" t="s">
        <v>3846</v>
      </c>
      <c r="D193" t="s">
        <v>3290</v>
      </c>
      <c r="E193">
        <v>0.36388888888888887</v>
      </c>
      <c r="F193">
        <v>11</v>
      </c>
      <c r="G193">
        <v>5</v>
      </c>
      <c r="H193" t="s">
        <v>7295</v>
      </c>
      <c r="I193" t="s">
        <v>7296</v>
      </c>
      <c r="L193" s="20" t="s">
        <v>5677</v>
      </c>
      <c r="M193">
        <v>11.3</v>
      </c>
      <c r="N193">
        <v>15</v>
      </c>
      <c r="O193" t="s">
        <v>144</v>
      </c>
      <c r="P193" s="51">
        <v>827.7</v>
      </c>
      <c r="Q193" s="51">
        <v>11</v>
      </c>
      <c r="R193" t="str">
        <f t="shared" si="17"/>
        <v>827-11</v>
      </c>
      <c r="S193" s="70" t="b">
        <f t="shared" si="18"/>
        <v>1</v>
      </c>
      <c r="T193" t="str">
        <f t="shared" si="21"/>
        <v>827-11</v>
      </c>
      <c r="U193">
        <v>827.697</v>
      </c>
      <c r="V193">
        <v>11</v>
      </c>
      <c r="X193" t="str">
        <f t="shared" si="22"/>
        <v>827-11</v>
      </c>
      <c r="Y193" t="s">
        <v>7778</v>
      </c>
      <c r="Z193" s="51">
        <v>226</v>
      </c>
      <c r="AA193">
        <v>827.697</v>
      </c>
      <c r="AB193">
        <v>10</v>
      </c>
      <c r="AC193" t="s">
        <v>7782</v>
      </c>
      <c r="AD193" t="s">
        <v>7773</v>
      </c>
      <c r="AE193" t="s">
        <v>5753</v>
      </c>
      <c r="AF193">
        <v>11</v>
      </c>
      <c r="AG193">
        <v>0.61</v>
      </c>
      <c r="AH193">
        <v>11</v>
      </c>
      <c r="AI193">
        <v>8</v>
      </c>
      <c r="AJ193" t="s">
        <v>7651</v>
      </c>
      <c r="AM193" t="s">
        <v>7784</v>
      </c>
      <c r="AN193" t="s">
        <v>7774</v>
      </c>
      <c r="AO193" t="s">
        <v>7189</v>
      </c>
      <c r="AP193" t="s">
        <v>7461</v>
      </c>
      <c r="AQ193" t="s">
        <v>7461</v>
      </c>
      <c r="AR193">
        <v>5.56</v>
      </c>
      <c r="AS193" t="s">
        <v>7877</v>
      </c>
      <c r="AT193">
        <v>1.9</v>
      </c>
      <c r="AU193" t="s">
        <v>7774</v>
      </c>
      <c r="AV193" t="s">
        <v>7783</v>
      </c>
      <c r="AW193" t="s">
        <v>7774</v>
      </c>
      <c r="BA193" t="s">
        <v>5678</v>
      </c>
      <c r="BB193">
        <v>42.777188449999997</v>
      </c>
      <c r="BC193">
        <v>-82.037371719999996</v>
      </c>
      <c r="BD193">
        <v>202.8</v>
      </c>
      <c r="BE193">
        <v>290</v>
      </c>
      <c r="BF193" t="s">
        <v>8087</v>
      </c>
      <c r="BG193">
        <v>15</v>
      </c>
      <c r="BH193">
        <v>986</v>
      </c>
      <c r="BI193">
        <v>4.5910000000000002</v>
      </c>
      <c r="BJ193">
        <v>-391.44299999999998</v>
      </c>
      <c r="BK193">
        <v>2114</v>
      </c>
      <c r="BL193">
        <v>2115</v>
      </c>
      <c r="BO193">
        <v>1.23</v>
      </c>
      <c r="BP193">
        <v>1.23</v>
      </c>
      <c r="BR193">
        <v>2.14</v>
      </c>
      <c r="BS193">
        <v>2.14</v>
      </c>
      <c r="BY193">
        <v>0.56999999999999995</v>
      </c>
      <c r="BZ193">
        <v>7</v>
      </c>
    </row>
    <row r="194" spans="2:78" hidden="1" x14ac:dyDescent="0.35">
      <c r="B194">
        <v>827.95799999999997</v>
      </c>
      <c r="C194" t="s">
        <v>3847</v>
      </c>
      <c r="D194" t="s">
        <v>3290</v>
      </c>
      <c r="E194">
        <v>0.36041666666666666</v>
      </c>
      <c r="F194">
        <v>10.199999999999999</v>
      </c>
      <c r="G194">
        <v>5</v>
      </c>
      <c r="H194" t="s">
        <v>7295</v>
      </c>
      <c r="I194" t="s">
        <v>7296</v>
      </c>
      <c r="L194" s="20" t="s">
        <v>5677</v>
      </c>
      <c r="M194">
        <v>11.3</v>
      </c>
      <c r="N194">
        <v>15</v>
      </c>
      <c r="O194" t="s">
        <v>144</v>
      </c>
      <c r="P194" s="51">
        <v>827.95799999999997</v>
      </c>
      <c r="Q194" s="51">
        <v>10.199999999999999</v>
      </c>
      <c r="R194" t="str">
        <f t="shared" ref="R194:R257" si="23">INT(P194)&amp;"-"&amp;ROUND(Q194,0)</f>
        <v>827-10</v>
      </c>
      <c r="S194" s="70" t="b">
        <f t="shared" ref="S194:S257" si="24">IF(T194=R194,TRUE,FALSE)</f>
        <v>1</v>
      </c>
      <c r="T194" t="str">
        <f t="shared" si="21"/>
        <v>827-10</v>
      </c>
      <c r="U194">
        <v>827.95699999999999</v>
      </c>
      <c r="V194">
        <v>10</v>
      </c>
      <c r="X194" t="str">
        <f t="shared" si="22"/>
        <v>827-7</v>
      </c>
      <c r="Y194" t="s">
        <v>7778</v>
      </c>
      <c r="Z194" s="51">
        <v>227</v>
      </c>
      <c r="AA194">
        <v>827.95699999999999</v>
      </c>
      <c r="AB194">
        <v>10</v>
      </c>
      <c r="AC194" t="s">
        <v>7782</v>
      </c>
      <c r="AD194" t="s">
        <v>7773</v>
      </c>
      <c r="AE194" t="s">
        <v>5753</v>
      </c>
      <c r="AF194">
        <v>10</v>
      </c>
      <c r="AG194">
        <v>0.56999999999999995</v>
      </c>
      <c r="AH194">
        <v>7</v>
      </c>
      <c r="AI194">
        <v>9</v>
      </c>
      <c r="AJ194" t="s">
        <v>7465</v>
      </c>
      <c r="AM194" t="s">
        <v>7784</v>
      </c>
      <c r="AN194" t="s">
        <v>7774</v>
      </c>
      <c r="AO194" t="s">
        <v>7189</v>
      </c>
      <c r="AP194" t="s">
        <v>7461</v>
      </c>
      <c r="AQ194" t="s">
        <v>7461</v>
      </c>
      <c r="AR194">
        <v>5.56</v>
      </c>
      <c r="AS194" t="s">
        <v>7877</v>
      </c>
      <c r="AT194">
        <v>1.9</v>
      </c>
      <c r="AU194" t="s">
        <v>7774</v>
      </c>
      <c r="AV194" t="s">
        <v>7789</v>
      </c>
      <c r="AW194" t="s">
        <v>7774</v>
      </c>
      <c r="BA194" t="s">
        <v>5678</v>
      </c>
      <c r="BB194">
        <v>42.77718608</v>
      </c>
      <c r="BC194">
        <v>-82.037371809999996</v>
      </c>
      <c r="BD194">
        <v>202.8</v>
      </c>
      <c r="BE194">
        <v>290</v>
      </c>
      <c r="BF194" t="s">
        <v>8087</v>
      </c>
      <c r="BG194">
        <v>15</v>
      </c>
      <c r="BH194">
        <v>986</v>
      </c>
      <c r="BI194">
        <v>4.8529999999999998</v>
      </c>
      <c r="BJ194">
        <v>-403.16800000000001</v>
      </c>
      <c r="BK194">
        <v>2117</v>
      </c>
      <c r="BL194">
        <v>2118</v>
      </c>
      <c r="BO194">
        <v>1.24</v>
      </c>
      <c r="BP194">
        <v>1.24</v>
      </c>
      <c r="BR194">
        <v>2.15</v>
      </c>
      <c r="BS194">
        <v>2.15</v>
      </c>
      <c r="BY194">
        <v>0.6</v>
      </c>
      <c r="BZ194">
        <v>11</v>
      </c>
    </row>
    <row r="195" spans="2:78" hidden="1" x14ac:dyDescent="0.35">
      <c r="B195">
        <v>828.03700000000003</v>
      </c>
      <c r="C195" t="s">
        <v>3848</v>
      </c>
      <c r="D195" t="s">
        <v>3290</v>
      </c>
      <c r="E195">
        <v>0.36805555555555558</v>
      </c>
      <c r="F195">
        <v>10.9</v>
      </c>
      <c r="G195">
        <v>4</v>
      </c>
      <c r="H195" t="s">
        <v>7295</v>
      </c>
      <c r="I195" t="s">
        <v>7296</v>
      </c>
      <c r="L195" s="20" t="s">
        <v>5677</v>
      </c>
      <c r="M195">
        <v>11.1</v>
      </c>
      <c r="N195">
        <v>19.899999999999999</v>
      </c>
      <c r="O195" t="s">
        <v>144</v>
      </c>
      <c r="P195" s="51">
        <v>828.03700000000003</v>
      </c>
      <c r="Q195" s="51">
        <v>10.9</v>
      </c>
      <c r="R195" t="str">
        <f t="shared" si="23"/>
        <v>828-11</v>
      </c>
      <c r="S195" s="70" t="b">
        <f t="shared" si="24"/>
        <v>1</v>
      </c>
      <c r="T195" t="str">
        <f t="shared" si="21"/>
        <v>828-11</v>
      </c>
      <c r="U195">
        <v>828.03499999999997</v>
      </c>
      <c r="V195">
        <v>11</v>
      </c>
      <c r="X195" t="str">
        <f t="shared" si="22"/>
        <v>828-11</v>
      </c>
      <c r="Y195" t="s">
        <v>7778</v>
      </c>
      <c r="Z195" s="51">
        <v>228</v>
      </c>
      <c r="AA195">
        <v>828.03499999999997</v>
      </c>
      <c r="AB195">
        <v>10</v>
      </c>
      <c r="AC195" t="s">
        <v>7782</v>
      </c>
      <c r="AD195" t="s">
        <v>7773</v>
      </c>
      <c r="AE195" t="s">
        <v>5753</v>
      </c>
      <c r="AF195">
        <v>11</v>
      </c>
      <c r="AG195">
        <v>0.6</v>
      </c>
      <c r="AH195">
        <v>11</v>
      </c>
      <c r="AI195">
        <v>9</v>
      </c>
      <c r="AJ195" t="s">
        <v>7651</v>
      </c>
      <c r="AM195" t="s">
        <v>7784</v>
      </c>
      <c r="AN195" t="s">
        <v>7774</v>
      </c>
      <c r="AO195" t="s">
        <v>7189</v>
      </c>
      <c r="AP195" t="s">
        <v>7461</v>
      </c>
      <c r="AQ195" t="s">
        <v>7461</v>
      </c>
      <c r="AR195">
        <v>5.56</v>
      </c>
      <c r="AS195" t="s">
        <v>7877</v>
      </c>
      <c r="AT195">
        <v>1.8</v>
      </c>
      <c r="AU195" t="s">
        <v>7774</v>
      </c>
      <c r="AV195" t="s">
        <v>7783</v>
      </c>
      <c r="AW195" t="s">
        <v>7774</v>
      </c>
      <c r="BA195" t="s">
        <v>5678</v>
      </c>
      <c r="BB195">
        <v>42.7771854</v>
      </c>
      <c r="BC195">
        <v>-82.037371840000006</v>
      </c>
      <c r="BD195">
        <v>202.8</v>
      </c>
      <c r="BE195">
        <v>290</v>
      </c>
      <c r="BF195" t="s">
        <v>8087</v>
      </c>
      <c r="BG195">
        <v>15</v>
      </c>
      <c r="BH195">
        <v>986</v>
      </c>
      <c r="BI195">
        <v>4.9290000000000003</v>
      </c>
      <c r="BJ195">
        <v>-391.17099999999999</v>
      </c>
      <c r="BK195">
        <v>2114</v>
      </c>
      <c r="BL195">
        <v>2115</v>
      </c>
      <c r="BO195">
        <v>1.23</v>
      </c>
      <c r="BP195">
        <v>1.23</v>
      </c>
      <c r="BR195">
        <v>2.14</v>
      </c>
      <c r="BS195">
        <v>2.14</v>
      </c>
      <c r="BY195">
        <v>0.67</v>
      </c>
      <c r="BZ195">
        <v>10</v>
      </c>
    </row>
    <row r="196" spans="2:78" hidden="1" x14ac:dyDescent="0.35">
      <c r="B196">
        <v>828.47799999999995</v>
      </c>
      <c r="C196" t="s">
        <v>3849</v>
      </c>
      <c r="D196" t="s">
        <v>3290</v>
      </c>
      <c r="E196">
        <v>0.3611111111111111</v>
      </c>
      <c r="F196">
        <v>12.1</v>
      </c>
      <c r="G196">
        <v>6</v>
      </c>
      <c r="H196" t="s">
        <v>7295</v>
      </c>
      <c r="I196" t="s">
        <v>7296</v>
      </c>
      <c r="L196" s="20" t="s">
        <v>5677</v>
      </c>
      <c r="M196">
        <v>10.199999999999999</v>
      </c>
      <c r="N196">
        <v>15</v>
      </c>
      <c r="O196" t="s">
        <v>144</v>
      </c>
      <c r="P196" s="51">
        <v>828.47799999999995</v>
      </c>
      <c r="Q196" s="51">
        <v>12.1</v>
      </c>
      <c r="R196" t="str">
        <f t="shared" si="23"/>
        <v>828-12</v>
      </c>
      <c r="S196" s="70" t="b">
        <f t="shared" si="24"/>
        <v>1</v>
      </c>
      <c r="T196" t="str">
        <f t="shared" si="21"/>
        <v>828-12</v>
      </c>
      <c r="U196">
        <v>828.47799999999995</v>
      </c>
      <c r="V196">
        <v>12</v>
      </c>
      <c r="X196" t="str">
        <f t="shared" si="22"/>
        <v>828-10</v>
      </c>
      <c r="Y196" t="s">
        <v>7778</v>
      </c>
      <c r="Z196" s="51">
        <v>229</v>
      </c>
      <c r="AA196">
        <v>828.47799999999995</v>
      </c>
      <c r="AB196">
        <v>10</v>
      </c>
      <c r="AC196" t="s">
        <v>7782</v>
      </c>
      <c r="AD196" t="s">
        <v>7773</v>
      </c>
      <c r="AE196" t="s">
        <v>5753</v>
      </c>
      <c r="AF196">
        <v>12</v>
      </c>
      <c r="AG196">
        <v>0.67</v>
      </c>
      <c r="AH196">
        <v>10</v>
      </c>
      <c r="AI196">
        <v>8</v>
      </c>
      <c r="AJ196" t="s">
        <v>7467</v>
      </c>
      <c r="AM196" t="s">
        <v>7784</v>
      </c>
      <c r="AN196" t="s">
        <v>7774</v>
      </c>
      <c r="AO196" t="s">
        <v>7189</v>
      </c>
      <c r="AP196" t="s">
        <v>7461</v>
      </c>
      <c r="AQ196" t="s">
        <v>7461</v>
      </c>
      <c r="AR196">
        <v>5.56</v>
      </c>
      <c r="AS196" t="s">
        <v>7877</v>
      </c>
      <c r="AT196">
        <v>1.8</v>
      </c>
      <c r="AU196" t="s">
        <v>7774</v>
      </c>
      <c r="AV196" t="s">
        <v>7783</v>
      </c>
      <c r="AW196" t="s">
        <v>7774</v>
      </c>
      <c r="BA196" t="s">
        <v>5678</v>
      </c>
      <c r="BB196">
        <v>42.777181400000003</v>
      </c>
      <c r="BC196">
        <v>-82.037371989999997</v>
      </c>
      <c r="BD196">
        <v>202.8</v>
      </c>
      <c r="BE196">
        <v>290</v>
      </c>
      <c r="BF196" t="s">
        <v>8087</v>
      </c>
      <c r="BG196">
        <v>15</v>
      </c>
      <c r="BH196">
        <v>986</v>
      </c>
      <c r="BI196">
        <v>5.3719999999999999</v>
      </c>
      <c r="BJ196">
        <v>-399.28100000000001</v>
      </c>
      <c r="BK196">
        <v>2114</v>
      </c>
      <c r="BL196">
        <v>2115</v>
      </c>
      <c r="BO196">
        <v>1.23</v>
      </c>
      <c r="BP196">
        <v>1.23</v>
      </c>
      <c r="BR196">
        <v>2.14</v>
      </c>
      <c r="BS196">
        <v>2.14</v>
      </c>
      <c r="BY196">
        <v>0.56999999999999995</v>
      </c>
      <c r="BZ196">
        <v>9</v>
      </c>
    </row>
    <row r="197" spans="2:78" hidden="1" x14ac:dyDescent="0.35">
      <c r="B197">
        <v>828.66</v>
      </c>
      <c r="C197" t="s">
        <v>3850</v>
      </c>
      <c r="D197" t="s">
        <v>3290</v>
      </c>
      <c r="E197">
        <v>0.37430555555555556</v>
      </c>
      <c r="F197">
        <v>10.3</v>
      </c>
      <c r="G197">
        <v>6</v>
      </c>
      <c r="H197" t="s">
        <v>7295</v>
      </c>
      <c r="I197" t="s">
        <v>7296</v>
      </c>
      <c r="L197" s="20" t="s">
        <v>5677</v>
      </c>
      <c r="M197">
        <v>9</v>
      </c>
      <c r="N197">
        <v>15</v>
      </c>
      <c r="O197" t="s">
        <v>144</v>
      </c>
      <c r="P197" s="51">
        <v>828.66</v>
      </c>
      <c r="Q197" s="51">
        <v>10.3</v>
      </c>
      <c r="R197" t="str">
        <f t="shared" si="23"/>
        <v>828-10</v>
      </c>
      <c r="S197" s="70" t="b">
        <f t="shared" si="24"/>
        <v>1</v>
      </c>
      <c r="T197" t="str">
        <f t="shared" si="21"/>
        <v>828-10</v>
      </c>
      <c r="U197">
        <v>828.65800000000002</v>
      </c>
      <c r="V197">
        <v>10</v>
      </c>
      <c r="X197" t="str">
        <f t="shared" si="22"/>
        <v>828-9</v>
      </c>
      <c r="Y197" t="s">
        <v>7778</v>
      </c>
      <c r="Z197" s="51">
        <v>230</v>
      </c>
      <c r="AA197">
        <v>828.65800000000002</v>
      </c>
      <c r="AB197">
        <v>10</v>
      </c>
      <c r="AC197" t="s">
        <v>7782</v>
      </c>
      <c r="AD197" t="s">
        <v>7773</v>
      </c>
      <c r="AE197" t="s">
        <v>5753</v>
      </c>
      <c r="AF197">
        <v>10</v>
      </c>
      <c r="AG197">
        <v>0.56999999999999995</v>
      </c>
      <c r="AH197">
        <v>9</v>
      </c>
      <c r="AI197">
        <v>7</v>
      </c>
      <c r="AJ197" t="s">
        <v>7645</v>
      </c>
      <c r="AM197" t="s">
        <v>7784</v>
      </c>
      <c r="AN197" t="s">
        <v>7774</v>
      </c>
      <c r="AO197" t="s">
        <v>7189</v>
      </c>
      <c r="AP197" t="s">
        <v>7461</v>
      </c>
      <c r="AQ197" t="s">
        <v>7461</v>
      </c>
      <c r="AR197">
        <v>5.56</v>
      </c>
      <c r="AS197" t="s">
        <v>7877</v>
      </c>
      <c r="AT197">
        <v>1.8</v>
      </c>
      <c r="AU197" t="s">
        <v>7774</v>
      </c>
      <c r="AV197" t="s">
        <v>7789</v>
      </c>
      <c r="AW197" t="s">
        <v>7774</v>
      </c>
      <c r="BA197" t="s">
        <v>5678</v>
      </c>
      <c r="BB197">
        <v>42.777179760000003</v>
      </c>
      <c r="BC197">
        <v>-82.037372050000002</v>
      </c>
      <c r="BD197">
        <v>202.8</v>
      </c>
      <c r="BE197">
        <v>290</v>
      </c>
      <c r="BF197" t="s">
        <v>8087</v>
      </c>
      <c r="BG197">
        <v>15</v>
      </c>
      <c r="BH197">
        <v>986</v>
      </c>
      <c r="BI197">
        <v>5.5529999999999999</v>
      </c>
      <c r="BJ197">
        <v>-375.94</v>
      </c>
      <c r="BK197">
        <v>2116</v>
      </c>
      <c r="BL197">
        <v>2117</v>
      </c>
      <c r="BO197">
        <v>1.24</v>
      </c>
      <c r="BP197">
        <v>1.24</v>
      </c>
      <c r="BR197">
        <v>2.15</v>
      </c>
      <c r="BS197">
        <v>2.15</v>
      </c>
      <c r="BY197">
        <v>0.56000000000000005</v>
      </c>
      <c r="BZ197">
        <v>8</v>
      </c>
    </row>
    <row r="198" spans="2:78" hidden="1" x14ac:dyDescent="0.35">
      <c r="B198">
        <v>828.77800000000002</v>
      </c>
      <c r="C198" t="s">
        <v>3851</v>
      </c>
      <c r="D198" t="s">
        <v>3290</v>
      </c>
      <c r="E198">
        <v>0.35347222222222224</v>
      </c>
      <c r="F198">
        <v>8.8000000000000007</v>
      </c>
      <c r="G198">
        <v>4</v>
      </c>
      <c r="H198" t="s">
        <v>7298</v>
      </c>
      <c r="I198" t="s">
        <v>7296</v>
      </c>
      <c r="L198" s="20" t="s">
        <v>5677</v>
      </c>
      <c r="M198">
        <v>18.399999999999999</v>
      </c>
      <c r="N198">
        <v>15</v>
      </c>
      <c r="O198" t="s">
        <v>144</v>
      </c>
      <c r="P198" s="51">
        <v>828.77800000000002</v>
      </c>
      <c r="Q198" s="51">
        <v>8.8000000000000007</v>
      </c>
      <c r="R198" t="str">
        <f t="shared" si="23"/>
        <v>828-9</v>
      </c>
      <c r="S198" s="70" t="b">
        <f t="shared" si="24"/>
        <v>0</v>
      </c>
      <c r="T198" t="str">
        <f t="shared" si="21"/>
        <v>828-10</v>
      </c>
      <c r="U198">
        <v>828.90700000000004</v>
      </c>
      <c r="V198">
        <v>10</v>
      </c>
      <c r="X198" t="str">
        <f t="shared" si="22"/>
        <v>828-8</v>
      </c>
      <c r="Y198" t="s">
        <v>7778</v>
      </c>
      <c r="Z198" s="51">
        <v>231</v>
      </c>
      <c r="AA198">
        <v>828.90700000000004</v>
      </c>
      <c r="AB198">
        <v>10</v>
      </c>
      <c r="AC198" t="s">
        <v>7782</v>
      </c>
      <c r="AD198" t="s">
        <v>7773</v>
      </c>
      <c r="AE198" t="s">
        <v>5753</v>
      </c>
      <c r="AF198">
        <v>10</v>
      </c>
      <c r="AG198">
        <v>0.56000000000000005</v>
      </c>
      <c r="AH198">
        <v>8</v>
      </c>
      <c r="AI198">
        <v>15</v>
      </c>
      <c r="AJ198" t="s">
        <v>7462</v>
      </c>
      <c r="AM198" t="s">
        <v>7784</v>
      </c>
      <c r="AN198" t="s">
        <v>7774</v>
      </c>
      <c r="AO198" t="s">
        <v>7189</v>
      </c>
      <c r="AP198" t="s">
        <v>7461</v>
      </c>
      <c r="AQ198" t="s">
        <v>7461</v>
      </c>
      <c r="AR198">
        <v>5.56</v>
      </c>
      <c r="AS198" t="s">
        <v>7877</v>
      </c>
      <c r="AT198">
        <v>1.8</v>
      </c>
      <c r="AU198" t="s">
        <v>7774</v>
      </c>
      <c r="AV198" t="s">
        <v>7786</v>
      </c>
      <c r="AW198" t="s">
        <v>3293</v>
      </c>
      <c r="AX198">
        <v>10</v>
      </c>
      <c r="AY198">
        <v>10</v>
      </c>
      <c r="AZ198">
        <v>15</v>
      </c>
      <c r="BA198" t="s">
        <v>5683</v>
      </c>
      <c r="BB198">
        <v>42.777177510000001</v>
      </c>
      <c r="BC198">
        <v>-82.037372140000002</v>
      </c>
      <c r="BD198">
        <v>202.8</v>
      </c>
      <c r="BE198">
        <v>290</v>
      </c>
      <c r="BF198" t="s">
        <v>8087</v>
      </c>
      <c r="BG198">
        <v>15</v>
      </c>
      <c r="BH198">
        <v>986</v>
      </c>
      <c r="BI198">
        <v>5.8029999999999999</v>
      </c>
      <c r="BJ198">
        <v>-408.05500000000001</v>
      </c>
      <c r="BK198">
        <v>2116</v>
      </c>
      <c r="BL198">
        <v>2117</v>
      </c>
      <c r="BO198">
        <v>1.24</v>
      </c>
      <c r="BP198">
        <v>1.24</v>
      </c>
      <c r="BR198">
        <v>2.15</v>
      </c>
      <c r="BS198">
        <v>2.15</v>
      </c>
      <c r="BY198">
        <v>0.61</v>
      </c>
      <c r="BZ198">
        <v>9</v>
      </c>
    </row>
    <row r="199" spans="2:78" hidden="1" x14ac:dyDescent="0.35">
      <c r="B199">
        <v>828.90599999999995</v>
      </c>
      <c r="C199" t="s">
        <v>3852</v>
      </c>
      <c r="D199" t="s">
        <v>3290</v>
      </c>
      <c r="E199">
        <v>0.35555555555555557</v>
      </c>
      <c r="F199">
        <v>9.1</v>
      </c>
      <c r="G199">
        <v>5</v>
      </c>
      <c r="H199" t="s">
        <v>7295</v>
      </c>
      <c r="I199" t="s">
        <v>7296</v>
      </c>
      <c r="J199">
        <v>10</v>
      </c>
      <c r="L199" s="20" t="s">
        <v>5677</v>
      </c>
      <c r="M199">
        <v>8.5</v>
      </c>
      <c r="N199">
        <v>15</v>
      </c>
      <c r="O199" t="s">
        <v>144</v>
      </c>
      <c r="P199" s="51">
        <v>828.90599999999995</v>
      </c>
      <c r="Q199" s="51">
        <v>9.1</v>
      </c>
      <c r="R199" t="str">
        <f t="shared" si="23"/>
        <v>828-9</v>
      </c>
      <c r="S199" s="70" t="b">
        <f t="shared" si="24"/>
        <v>0</v>
      </c>
    </row>
    <row r="200" spans="2:78" hidden="1" x14ac:dyDescent="0.35">
      <c r="B200">
        <v>829.952</v>
      </c>
      <c r="C200" t="s">
        <v>3854</v>
      </c>
      <c r="D200" t="s">
        <v>3290</v>
      </c>
      <c r="E200">
        <v>0.35486111111111113</v>
      </c>
      <c r="F200">
        <v>11</v>
      </c>
      <c r="G200">
        <v>6</v>
      </c>
      <c r="H200" t="s">
        <v>7295</v>
      </c>
      <c r="I200" t="s">
        <v>7296</v>
      </c>
      <c r="L200" s="20" t="s">
        <v>5677</v>
      </c>
      <c r="M200">
        <v>9.8000000000000007</v>
      </c>
      <c r="N200">
        <v>15</v>
      </c>
      <c r="O200" t="s">
        <v>144</v>
      </c>
      <c r="P200" s="51">
        <v>829.952</v>
      </c>
      <c r="Q200" s="51">
        <v>11</v>
      </c>
      <c r="R200" t="str">
        <f t="shared" si="23"/>
        <v>829-11</v>
      </c>
      <c r="S200" s="70" t="b">
        <f t="shared" si="24"/>
        <v>1</v>
      </c>
      <c r="T200" t="str">
        <f t="shared" ref="T200:T231" si="25">INT(U200)&amp;"-"&amp;V200</f>
        <v>829-11</v>
      </c>
      <c r="U200">
        <v>829.952</v>
      </c>
      <c r="V200">
        <v>11</v>
      </c>
      <c r="X200" t="str">
        <f t="shared" ref="X200:X231" si="26">INT(AA200)&amp;"-"&amp;AH200</f>
        <v>829-9</v>
      </c>
      <c r="Y200" t="s">
        <v>7778</v>
      </c>
      <c r="Z200" s="51">
        <v>232</v>
      </c>
      <c r="AA200">
        <v>829.952</v>
      </c>
      <c r="AB200">
        <v>10</v>
      </c>
      <c r="AC200" t="s">
        <v>7782</v>
      </c>
      <c r="AD200" t="s">
        <v>7773</v>
      </c>
      <c r="AE200" t="s">
        <v>5753</v>
      </c>
      <c r="AF200">
        <v>11</v>
      </c>
      <c r="AG200">
        <v>0.61</v>
      </c>
      <c r="AH200">
        <v>9</v>
      </c>
      <c r="AI200">
        <v>7</v>
      </c>
      <c r="AJ200" t="s">
        <v>7484</v>
      </c>
      <c r="AM200" t="s">
        <v>7784</v>
      </c>
      <c r="AN200" t="s">
        <v>7774</v>
      </c>
      <c r="AO200" t="s">
        <v>7189</v>
      </c>
      <c r="AP200" t="s">
        <v>7461</v>
      </c>
      <c r="AQ200" t="s">
        <v>7461</v>
      </c>
      <c r="AR200">
        <v>5.56</v>
      </c>
      <c r="AS200" t="s">
        <v>7877</v>
      </c>
      <c r="AT200">
        <v>1.9</v>
      </c>
      <c r="AU200" t="s">
        <v>7774</v>
      </c>
      <c r="AV200" t="s">
        <v>7789</v>
      </c>
      <c r="AW200" t="s">
        <v>7774</v>
      </c>
      <c r="BA200" t="s">
        <v>5678</v>
      </c>
      <c r="BB200">
        <v>42.777168070000002</v>
      </c>
      <c r="BC200">
        <v>-82.037372500000004</v>
      </c>
      <c r="BD200">
        <v>202.8</v>
      </c>
      <c r="BE200">
        <v>290</v>
      </c>
      <c r="BF200" t="s">
        <v>8087</v>
      </c>
      <c r="BG200">
        <v>15</v>
      </c>
      <c r="BH200">
        <v>986</v>
      </c>
      <c r="BI200">
        <v>6.8470000000000004</v>
      </c>
      <c r="BJ200">
        <v>-411.20800000000003</v>
      </c>
      <c r="BK200">
        <v>2115</v>
      </c>
      <c r="BL200">
        <v>2116</v>
      </c>
      <c r="BO200">
        <v>1.24</v>
      </c>
      <c r="BP200">
        <v>1.24</v>
      </c>
      <c r="BR200">
        <v>2.15</v>
      </c>
      <c r="BS200">
        <v>2.14</v>
      </c>
      <c r="BY200">
        <v>0.66</v>
      </c>
      <c r="BZ200">
        <v>13</v>
      </c>
    </row>
    <row r="201" spans="2:78" hidden="1" x14ac:dyDescent="0.35">
      <c r="B201">
        <v>830.74</v>
      </c>
      <c r="C201" t="s">
        <v>3855</v>
      </c>
      <c r="D201" t="s">
        <v>3290</v>
      </c>
      <c r="E201">
        <v>0.34722222222222221</v>
      </c>
      <c r="F201">
        <v>11.9</v>
      </c>
      <c r="G201">
        <v>7</v>
      </c>
      <c r="H201" t="s">
        <v>7295</v>
      </c>
      <c r="I201" t="s">
        <v>7296</v>
      </c>
      <c r="L201" s="20" t="s">
        <v>5677</v>
      </c>
      <c r="M201">
        <v>13.1</v>
      </c>
      <c r="N201">
        <v>15</v>
      </c>
      <c r="O201" t="s">
        <v>144</v>
      </c>
      <c r="P201" s="51">
        <v>830.74</v>
      </c>
      <c r="Q201" s="51">
        <v>11.9</v>
      </c>
      <c r="R201" t="str">
        <f t="shared" si="23"/>
        <v>830-12</v>
      </c>
      <c r="S201" s="70" t="b">
        <f t="shared" si="24"/>
        <v>1</v>
      </c>
      <c r="T201" t="str">
        <f t="shared" si="25"/>
        <v>830-12</v>
      </c>
      <c r="U201">
        <v>830.73800000000006</v>
      </c>
      <c r="V201">
        <v>12</v>
      </c>
      <c r="X201" t="str">
        <f t="shared" si="26"/>
        <v>830-13</v>
      </c>
      <c r="Y201" t="s">
        <v>7778</v>
      </c>
      <c r="Z201" s="51">
        <v>233</v>
      </c>
      <c r="AA201">
        <v>830.73800000000006</v>
      </c>
      <c r="AB201">
        <v>10</v>
      </c>
      <c r="AC201" t="s">
        <v>7782</v>
      </c>
      <c r="AD201" t="s">
        <v>7773</v>
      </c>
      <c r="AE201" t="s">
        <v>5753</v>
      </c>
      <c r="AF201">
        <v>12</v>
      </c>
      <c r="AG201">
        <v>0.66</v>
      </c>
      <c r="AH201">
        <v>13</v>
      </c>
      <c r="AI201">
        <v>8</v>
      </c>
      <c r="AJ201" t="s">
        <v>7485</v>
      </c>
      <c r="AM201" t="s">
        <v>7784</v>
      </c>
      <c r="AN201" t="s">
        <v>7774</v>
      </c>
      <c r="AO201" t="s">
        <v>7189</v>
      </c>
      <c r="AP201" t="s">
        <v>7461</v>
      </c>
      <c r="AQ201" t="s">
        <v>7461</v>
      </c>
      <c r="AR201">
        <v>5.56</v>
      </c>
      <c r="AS201" t="s">
        <v>7877</v>
      </c>
      <c r="AT201">
        <v>1.8</v>
      </c>
      <c r="AU201" t="s">
        <v>7774</v>
      </c>
      <c r="AV201" t="s">
        <v>7783</v>
      </c>
      <c r="AW201" t="s">
        <v>7774</v>
      </c>
      <c r="BA201" t="s">
        <v>5678</v>
      </c>
      <c r="BB201">
        <v>42.777160979999998</v>
      </c>
      <c r="BC201">
        <v>-82.037372759999997</v>
      </c>
      <c r="BD201">
        <v>202.8</v>
      </c>
      <c r="BE201">
        <v>290</v>
      </c>
      <c r="BF201" t="s">
        <v>8087</v>
      </c>
      <c r="BG201">
        <v>15</v>
      </c>
      <c r="BH201">
        <v>986</v>
      </c>
      <c r="BI201">
        <v>7.6319999999999997</v>
      </c>
      <c r="BJ201">
        <v>-421.375</v>
      </c>
      <c r="BK201">
        <v>2111</v>
      </c>
      <c r="BL201">
        <v>2112</v>
      </c>
      <c r="BO201">
        <v>1.23</v>
      </c>
      <c r="BP201">
        <v>1.23</v>
      </c>
      <c r="BR201">
        <v>2.14</v>
      </c>
      <c r="BS201">
        <v>2.14</v>
      </c>
      <c r="BY201">
        <v>0.53</v>
      </c>
      <c r="BZ201">
        <v>11</v>
      </c>
    </row>
    <row r="202" spans="2:78" hidden="1" x14ac:dyDescent="0.35">
      <c r="B202">
        <v>830.91099999999994</v>
      </c>
      <c r="C202" t="s">
        <v>3856</v>
      </c>
      <c r="D202" t="s">
        <v>3290</v>
      </c>
      <c r="E202">
        <v>0.35347222222222224</v>
      </c>
      <c r="F202">
        <v>9.6</v>
      </c>
      <c r="G202">
        <v>5</v>
      </c>
      <c r="H202" t="s">
        <v>7295</v>
      </c>
      <c r="I202" t="s">
        <v>7296</v>
      </c>
      <c r="L202" s="20" t="s">
        <v>5677</v>
      </c>
      <c r="M202">
        <v>12.1</v>
      </c>
      <c r="N202">
        <v>15</v>
      </c>
      <c r="O202" t="s">
        <v>144</v>
      </c>
      <c r="P202" s="51">
        <v>830.91099999999994</v>
      </c>
      <c r="Q202" s="51">
        <v>9.6</v>
      </c>
      <c r="R202" t="str">
        <f t="shared" si="23"/>
        <v>830-10</v>
      </c>
      <c r="S202" s="70" t="b">
        <f t="shared" si="24"/>
        <v>1</v>
      </c>
      <c r="T202" t="str">
        <f t="shared" si="25"/>
        <v>830-10</v>
      </c>
      <c r="U202">
        <v>830.91099999999994</v>
      </c>
      <c r="V202">
        <v>10</v>
      </c>
      <c r="X202" t="str">
        <f t="shared" si="26"/>
        <v>830-11</v>
      </c>
      <c r="Y202" t="s">
        <v>7778</v>
      </c>
      <c r="Z202" s="51">
        <v>234</v>
      </c>
      <c r="AA202">
        <v>830.91099999999994</v>
      </c>
      <c r="AB202">
        <v>10</v>
      </c>
      <c r="AC202" t="s">
        <v>7782</v>
      </c>
      <c r="AD202" t="s">
        <v>7773</v>
      </c>
      <c r="AE202" t="s">
        <v>5753</v>
      </c>
      <c r="AF202">
        <v>10</v>
      </c>
      <c r="AG202">
        <v>0.53</v>
      </c>
      <c r="AH202">
        <v>11</v>
      </c>
      <c r="AI202">
        <v>10</v>
      </c>
      <c r="AJ202" t="s">
        <v>7473</v>
      </c>
      <c r="AM202" t="s">
        <v>7784</v>
      </c>
      <c r="AN202" t="s">
        <v>7774</v>
      </c>
      <c r="AO202" t="s">
        <v>7189</v>
      </c>
      <c r="AP202" t="s">
        <v>7461</v>
      </c>
      <c r="AQ202" t="s">
        <v>7461</v>
      </c>
      <c r="AR202">
        <v>5.56</v>
      </c>
      <c r="AS202" t="s">
        <v>7877</v>
      </c>
      <c r="AT202">
        <v>1.8</v>
      </c>
      <c r="AU202" t="s">
        <v>7774</v>
      </c>
      <c r="AV202" t="s">
        <v>7783</v>
      </c>
      <c r="AW202" t="s">
        <v>7774</v>
      </c>
      <c r="BA202" t="s">
        <v>8271</v>
      </c>
      <c r="BB202">
        <v>42.777159419999997</v>
      </c>
      <c r="BC202">
        <v>-82.037372820000002</v>
      </c>
      <c r="BD202">
        <v>202.8</v>
      </c>
      <c r="BE202">
        <v>290</v>
      </c>
      <c r="BF202" t="s">
        <v>8087</v>
      </c>
      <c r="BG202">
        <v>15</v>
      </c>
      <c r="BH202">
        <v>986</v>
      </c>
      <c r="BI202">
        <v>7.8049999999999997</v>
      </c>
      <c r="BJ202">
        <v>-414.65800000000002</v>
      </c>
      <c r="BK202">
        <v>2115</v>
      </c>
      <c r="BL202">
        <v>2115</v>
      </c>
      <c r="BO202">
        <v>1.24</v>
      </c>
      <c r="BP202">
        <v>1.23</v>
      </c>
      <c r="BR202">
        <v>2.14</v>
      </c>
      <c r="BS202">
        <v>2.14</v>
      </c>
      <c r="BY202">
        <v>0.56999999999999995</v>
      </c>
      <c r="BZ202">
        <v>8</v>
      </c>
    </row>
    <row r="203" spans="2:78" hidden="1" x14ac:dyDescent="0.35">
      <c r="B203">
        <v>830.97500000000002</v>
      </c>
      <c r="C203" t="s">
        <v>3857</v>
      </c>
      <c r="D203" t="s">
        <v>3290</v>
      </c>
      <c r="E203">
        <v>0.35902777777777778</v>
      </c>
      <c r="F203">
        <v>10.199999999999999</v>
      </c>
      <c r="G203">
        <v>5</v>
      </c>
      <c r="H203" t="s">
        <v>7295</v>
      </c>
      <c r="I203" t="s">
        <v>7296</v>
      </c>
      <c r="L203" s="20" t="s">
        <v>5677</v>
      </c>
      <c r="M203">
        <v>8.3000000000000007</v>
      </c>
      <c r="N203">
        <v>15</v>
      </c>
      <c r="O203" t="s">
        <v>144</v>
      </c>
      <c r="P203" s="51">
        <v>830.97500000000002</v>
      </c>
      <c r="Q203" s="51">
        <v>10.199999999999999</v>
      </c>
      <c r="R203" t="str">
        <f t="shared" si="23"/>
        <v>830-10</v>
      </c>
      <c r="S203" s="70" t="b">
        <f t="shared" si="24"/>
        <v>1</v>
      </c>
      <c r="T203" t="str">
        <f t="shared" si="25"/>
        <v>830-10</v>
      </c>
      <c r="U203">
        <v>830.97400000000005</v>
      </c>
      <c r="V203">
        <v>10</v>
      </c>
      <c r="X203" t="str">
        <f t="shared" si="26"/>
        <v>830-8</v>
      </c>
      <c r="Y203" t="s">
        <v>7778</v>
      </c>
      <c r="Z203" s="51">
        <v>235</v>
      </c>
      <c r="AA203">
        <v>830.97400000000005</v>
      </c>
      <c r="AB203">
        <v>10</v>
      </c>
      <c r="AC203" t="s">
        <v>7782</v>
      </c>
      <c r="AD203" t="s">
        <v>7773</v>
      </c>
      <c r="AE203" t="s">
        <v>5753</v>
      </c>
      <c r="AF203">
        <v>10</v>
      </c>
      <c r="AG203">
        <v>0.56999999999999995</v>
      </c>
      <c r="AH203">
        <v>8</v>
      </c>
      <c r="AI203">
        <v>8</v>
      </c>
      <c r="AJ203" t="s">
        <v>7471</v>
      </c>
      <c r="AM203" t="s">
        <v>7784</v>
      </c>
      <c r="AN203" t="s">
        <v>7774</v>
      </c>
      <c r="AO203" t="s">
        <v>7189</v>
      </c>
      <c r="AP203" t="s">
        <v>7461</v>
      </c>
      <c r="AQ203" t="s">
        <v>7461</v>
      </c>
      <c r="AR203">
        <v>5.56</v>
      </c>
      <c r="AS203" t="s">
        <v>7877</v>
      </c>
      <c r="AT203">
        <v>1.8</v>
      </c>
      <c r="AU203" t="s">
        <v>7774</v>
      </c>
      <c r="AV203" t="s">
        <v>7789</v>
      </c>
      <c r="AW203" t="s">
        <v>7774</v>
      </c>
      <c r="BA203" t="s">
        <v>5678</v>
      </c>
      <c r="BB203">
        <v>42.777158829999998</v>
      </c>
      <c r="BC203">
        <v>-82.037372840000003</v>
      </c>
      <c r="BD203">
        <v>202.8</v>
      </c>
      <c r="BE203">
        <v>290</v>
      </c>
      <c r="BF203" t="s">
        <v>8087</v>
      </c>
      <c r="BG203">
        <v>15</v>
      </c>
      <c r="BH203">
        <v>986</v>
      </c>
      <c r="BI203">
        <v>7.8689999999999998</v>
      </c>
      <c r="BJ203">
        <v>-409.58100000000002</v>
      </c>
      <c r="BK203">
        <v>2117</v>
      </c>
      <c r="BL203">
        <v>2117</v>
      </c>
      <c r="BO203">
        <v>1.24</v>
      </c>
      <c r="BP203">
        <v>1.24</v>
      </c>
      <c r="BR203">
        <v>2.15</v>
      </c>
      <c r="BS203">
        <v>2.15</v>
      </c>
      <c r="BY203">
        <v>0.77</v>
      </c>
      <c r="BZ203">
        <v>9</v>
      </c>
    </row>
    <row r="204" spans="2:78" hidden="1" x14ac:dyDescent="0.35">
      <c r="B204">
        <v>831.21299999999997</v>
      </c>
      <c r="C204" t="s">
        <v>3858</v>
      </c>
      <c r="D204" t="s">
        <v>3290</v>
      </c>
      <c r="E204">
        <v>0.36319444444444443</v>
      </c>
      <c r="F204">
        <v>13.8</v>
      </c>
      <c r="G204">
        <v>6</v>
      </c>
      <c r="H204" t="s">
        <v>7295</v>
      </c>
      <c r="I204" t="s">
        <v>7296</v>
      </c>
      <c r="L204" s="20" t="s">
        <v>5677</v>
      </c>
      <c r="M204">
        <v>10.7</v>
      </c>
      <c r="N204">
        <v>15</v>
      </c>
      <c r="O204" t="s">
        <v>144</v>
      </c>
      <c r="P204" s="51">
        <v>831.21299999999997</v>
      </c>
      <c r="Q204" s="51">
        <v>13.8</v>
      </c>
      <c r="R204" t="str">
        <f t="shared" si="23"/>
        <v>831-14</v>
      </c>
      <c r="S204" s="70" t="b">
        <f t="shared" si="24"/>
        <v>1</v>
      </c>
      <c r="T204" t="str">
        <f t="shared" si="25"/>
        <v>831-14</v>
      </c>
      <c r="U204">
        <v>831.21299999999997</v>
      </c>
      <c r="V204">
        <v>14</v>
      </c>
      <c r="X204" t="str">
        <f t="shared" si="26"/>
        <v>831-9</v>
      </c>
      <c r="Y204" t="s">
        <v>7778</v>
      </c>
      <c r="Z204" s="51">
        <v>236</v>
      </c>
      <c r="AA204">
        <v>831.21299999999997</v>
      </c>
      <c r="AB204">
        <v>10</v>
      </c>
      <c r="AC204" t="s">
        <v>7782</v>
      </c>
      <c r="AD204" t="s">
        <v>7773</v>
      </c>
      <c r="AE204" t="s">
        <v>5753</v>
      </c>
      <c r="AF204">
        <v>14</v>
      </c>
      <c r="AG204">
        <v>0.77</v>
      </c>
      <c r="AH204">
        <v>9</v>
      </c>
      <c r="AI204">
        <v>7</v>
      </c>
      <c r="AJ204" t="s">
        <v>7613</v>
      </c>
      <c r="AM204" t="s">
        <v>7784</v>
      </c>
      <c r="AN204" t="s">
        <v>7774</v>
      </c>
      <c r="AO204" t="s">
        <v>7189</v>
      </c>
      <c r="AP204" t="s">
        <v>7461</v>
      </c>
      <c r="AQ204" t="s">
        <v>7461</v>
      </c>
      <c r="AR204">
        <v>5.56</v>
      </c>
      <c r="AS204" t="s">
        <v>7877</v>
      </c>
      <c r="AT204">
        <v>1.8</v>
      </c>
      <c r="AU204" t="s">
        <v>7774</v>
      </c>
      <c r="AV204" t="s">
        <v>7789</v>
      </c>
      <c r="AW204" t="s">
        <v>7774</v>
      </c>
      <c r="BA204" t="s">
        <v>5678</v>
      </c>
      <c r="BB204">
        <v>42.777156679999997</v>
      </c>
      <c r="BC204">
        <v>-82.037372919999996</v>
      </c>
      <c r="BD204">
        <v>202.8</v>
      </c>
      <c r="BE204">
        <v>290</v>
      </c>
      <c r="BF204" t="s">
        <v>8087</v>
      </c>
      <c r="BG204">
        <v>15</v>
      </c>
      <c r="BH204">
        <v>986</v>
      </c>
      <c r="BI204">
        <v>8.1080000000000005</v>
      </c>
      <c r="BJ204">
        <v>-391.04</v>
      </c>
      <c r="BK204">
        <v>2114</v>
      </c>
      <c r="BL204">
        <v>2115</v>
      </c>
      <c r="BO204">
        <v>1.23</v>
      </c>
      <c r="BP204">
        <v>1.23</v>
      </c>
      <c r="BR204">
        <v>2.14</v>
      </c>
      <c r="BS204">
        <v>2.14</v>
      </c>
      <c r="BY204">
        <v>0.63</v>
      </c>
      <c r="BZ204">
        <v>9</v>
      </c>
    </row>
    <row r="205" spans="2:78" hidden="1" x14ac:dyDescent="0.35">
      <c r="B205">
        <v>831.70299999999997</v>
      </c>
      <c r="C205" t="s">
        <v>3859</v>
      </c>
      <c r="D205" t="s">
        <v>3290</v>
      </c>
      <c r="E205">
        <v>0.36249999999999999</v>
      </c>
      <c r="F205">
        <v>11.3</v>
      </c>
      <c r="G205">
        <v>5</v>
      </c>
      <c r="H205" t="s">
        <v>7295</v>
      </c>
      <c r="I205" t="s">
        <v>7296</v>
      </c>
      <c r="L205" s="20" t="s">
        <v>5677</v>
      </c>
      <c r="M205">
        <v>10.1</v>
      </c>
      <c r="N205">
        <v>15</v>
      </c>
      <c r="O205" t="s">
        <v>144</v>
      </c>
      <c r="P205" s="51">
        <v>831.70299999999997</v>
      </c>
      <c r="Q205" s="51">
        <v>11.3</v>
      </c>
      <c r="R205" t="str">
        <f t="shared" si="23"/>
        <v>831-11</v>
      </c>
      <c r="S205" s="70" t="b">
        <f t="shared" si="24"/>
        <v>1</v>
      </c>
      <c r="T205" t="str">
        <f t="shared" si="25"/>
        <v>831-11</v>
      </c>
      <c r="U205">
        <v>831.70100000000002</v>
      </c>
      <c r="V205">
        <v>11</v>
      </c>
      <c r="X205" t="str">
        <f t="shared" si="26"/>
        <v>831-9</v>
      </c>
      <c r="Y205" t="s">
        <v>7778</v>
      </c>
      <c r="Z205" s="51">
        <v>237</v>
      </c>
      <c r="AA205">
        <v>831.70100000000002</v>
      </c>
      <c r="AB205">
        <v>10</v>
      </c>
      <c r="AC205" t="s">
        <v>7782</v>
      </c>
      <c r="AD205" t="s">
        <v>7773</v>
      </c>
      <c r="AE205" t="s">
        <v>5753</v>
      </c>
      <c r="AF205">
        <v>11</v>
      </c>
      <c r="AG205">
        <v>0.63</v>
      </c>
      <c r="AH205">
        <v>9</v>
      </c>
      <c r="AI205">
        <v>10</v>
      </c>
      <c r="AJ205" t="s">
        <v>7464</v>
      </c>
      <c r="AM205" t="s">
        <v>7784</v>
      </c>
      <c r="AN205" t="s">
        <v>7774</v>
      </c>
      <c r="AO205" t="s">
        <v>7189</v>
      </c>
      <c r="AP205" t="s">
        <v>7461</v>
      </c>
      <c r="AQ205" t="s">
        <v>7461</v>
      </c>
      <c r="AR205">
        <v>5.56</v>
      </c>
      <c r="AS205" t="s">
        <v>7877</v>
      </c>
      <c r="AT205">
        <v>1.8</v>
      </c>
      <c r="AU205" t="s">
        <v>7774</v>
      </c>
      <c r="AV205" t="s">
        <v>7789</v>
      </c>
      <c r="AW205" t="s">
        <v>7774</v>
      </c>
      <c r="BA205" t="s">
        <v>5678</v>
      </c>
      <c r="BB205">
        <v>42.777152270000002</v>
      </c>
      <c r="BC205">
        <v>-82.037373079999995</v>
      </c>
      <c r="BD205">
        <v>202.8</v>
      </c>
      <c r="BE205">
        <v>290</v>
      </c>
      <c r="BF205" t="s">
        <v>8087</v>
      </c>
      <c r="BG205">
        <v>15</v>
      </c>
      <c r="BH205">
        <v>986</v>
      </c>
      <c r="BI205">
        <v>8.5960000000000001</v>
      </c>
      <c r="BJ205">
        <v>-395.72699999999998</v>
      </c>
      <c r="BK205">
        <v>2116</v>
      </c>
      <c r="BL205">
        <v>2116</v>
      </c>
      <c r="BO205">
        <v>1.24</v>
      </c>
      <c r="BP205">
        <v>1.24</v>
      </c>
      <c r="BR205">
        <v>2.15</v>
      </c>
      <c r="BS205">
        <v>2.15</v>
      </c>
      <c r="BY205">
        <v>0.56000000000000005</v>
      </c>
      <c r="BZ205">
        <v>8</v>
      </c>
    </row>
    <row r="206" spans="2:78" hidden="1" x14ac:dyDescent="0.35">
      <c r="B206">
        <v>831.9</v>
      </c>
      <c r="C206" t="s">
        <v>3860</v>
      </c>
      <c r="D206" t="s">
        <v>3290</v>
      </c>
      <c r="E206">
        <v>0.3527777777777778</v>
      </c>
      <c r="F206">
        <v>9</v>
      </c>
      <c r="G206">
        <v>4</v>
      </c>
      <c r="H206" t="s">
        <v>7295</v>
      </c>
      <c r="I206" t="s">
        <v>7296</v>
      </c>
      <c r="J206">
        <v>10</v>
      </c>
      <c r="L206" s="20" t="s">
        <v>5677</v>
      </c>
      <c r="M206">
        <v>8</v>
      </c>
      <c r="N206">
        <v>15</v>
      </c>
      <c r="O206" t="s">
        <v>144</v>
      </c>
      <c r="P206" s="51">
        <v>831.9</v>
      </c>
      <c r="Q206" s="51">
        <v>9</v>
      </c>
      <c r="R206" t="str">
        <f t="shared" si="23"/>
        <v>831-9</v>
      </c>
      <c r="S206" s="70" t="b">
        <f t="shared" si="24"/>
        <v>0</v>
      </c>
      <c r="T206" t="str">
        <f t="shared" si="25"/>
        <v>831-10</v>
      </c>
      <c r="U206">
        <v>831.9</v>
      </c>
      <c r="V206">
        <v>10</v>
      </c>
      <c r="X206" t="str">
        <f t="shared" si="26"/>
        <v>831-8</v>
      </c>
      <c r="Y206" t="s">
        <v>7778</v>
      </c>
      <c r="Z206" s="51">
        <v>238</v>
      </c>
      <c r="AA206">
        <v>831.9</v>
      </c>
      <c r="AB206">
        <v>10</v>
      </c>
      <c r="AC206" t="s">
        <v>7782</v>
      </c>
      <c r="AD206" t="s">
        <v>7773</v>
      </c>
      <c r="AE206" t="s">
        <v>5753</v>
      </c>
      <c r="AF206">
        <v>10</v>
      </c>
      <c r="AG206">
        <v>0.56000000000000005</v>
      </c>
      <c r="AH206">
        <v>8</v>
      </c>
      <c r="AI206">
        <v>15</v>
      </c>
      <c r="AJ206" t="s">
        <v>7472</v>
      </c>
      <c r="AM206" t="s">
        <v>7784</v>
      </c>
      <c r="AN206" t="s">
        <v>7774</v>
      </c>
      <c r="AO206" t="s">
        <v>7189</v>
      </c>
      <c r="AP206" t="s">
        <v>7461</v>
      </c>
      <c r="AQ206" t="s">
        <v>7461</v>
      </c>
      <c r="AR206">
        <v>5.56</v>
      </c>
      <c r="AS206" t="s">
        <v>7877</v>
      </c>
      <c r="AT206">
        <v>1.8</v>
      </c>
      <c r="AU206" t="s">
        <v>7774</v>
      </c>
      <c r="AV206" t="s">
        <v>7786</v>
      </c>
      <c r="AW206" t="s">
        <v>3293</v>
      </c>
      <c r="AX206">
        <v>10</v>
      </c>
      <c r="AY206">
        <v>10</v>
      </c>
      <c r="AZ206">
        <v>15</v>
      </c>
      <c r="BA206" t="s">
        <v>5683</v>
      </c>
      <c r="BB206">
        <v>42.777150470000002</v>
      </c>
      <c r="BC206">
        <v>-82.03737314</v>
      </c>
      <c r="BD206">
        <v>202.8</v>
      </c>
      <c r="BE206">
        <v>290</v>
      </c>
      <c r="BF206" t="s">
        <v>8087</v>
      </c>
      <c r="BG206">
        <v>15</v>
      </c>
      <c r="BH206">
        <v>986</v>
      </c>
      <c r="BI206">
        <v>8.7949999999999999</v>
      </c>
      <c r="BJ206">
        <v>-413.07400000000001</v>
      </c>
      <c r="BK206">
        <v>2117</v>
      </c>
      <c r="BL206">
        <v>2117</v>
      </c>
      <c r="BO206">
        <v>1.24</v>
      </c>
      <c r="BP206">
        <v>1.24</v>
      </c>
      <c r="BR206">
        <v>2.15</v>
      </c>
      <c r="BS206">
        <v>2.15</v>
      </c>
      <c r="BY206">
        <v>0.57999999999999996</v>
      </c>
      <c r="BZ206">
        <v>8</v>
      </c>
    </row>
    <row r="207" spans="2:78" hidden="1" x14ac:dyDescent="0.35">
      <c r="B207">
        <v>831.97400000000005</v>
      </c>
      <c r="C207" t="s">
        <v>3861</v>
      </c>
      <c r="D207" t="s">
        <v>3290</v>
      </c>
      <c r="E207">
        <v>0.35555555555555557</v>
      </c>
      <c r="F207">
        <v>10.4</v>
      </c>
      <c r="G207">
        <v>6</v>
      </c>
      <c r="H207" t="s">
        <v>7295</v>
      </c>
      <c r="I207" t="s">
        <v>7296</v>
      </c>
      <c r="L207" s="20" t="s">
        <v>5677</v>
      </c>
      <c r="M207">
        <v>8.1</v>
      </c>
      <c r="N207">
        <v>15</v>
      </c>
      <c r="O207" t="s">
        <v>144</v>
      </c>
      <c r="P207" s="51">
        <v>831.97400000000005</v>
      </c>
      <c r="Q207" s="51">
        <v>10.4</v>
      </c>
      <c r="R207" t="str">
        <f t="shared" si="23"/>
        <v>831-10</v>
      </c>
      <c r="S207" s="70" t="b">
        <f t="shared" si="24"/>
        <v>1</v>
      </c>
      <c r="T207" t="str">
        <f t="shared" si="25"/>
        <v>831-10</v>
      </c>
      <c r="U207">
        <v>831.97299999999996</v>
      </c>
      <c r="V207">
        <v>10</v>
      </c>
      <c r="X207" t="str">
        <f t="shared" si="26"/>
        <v>831-8</v>
      </c>
      <c r="Y207" t="s">
        <v>7778</v>
      </c>
      <c r="Z207" s="51">
        <v>239</v>
      </c>
      <c r="AA207">
        <v>831.97299999999996</v>
      </c>
      <c r="AB207">
        <v>10</v>
      </c>
      <c r="AC207" t="s">
        <v>7782</v>
      </c>
      <c r="AD207" t="s">
        <v>7773</v>
      </c>
      <c r="AE207" t="s">
        <v>5753</v>
      </c>
      <c r="AF207">
        <v>10</v>
      </c>
      <c r="AG207">
        <v>0.57999999999999996</v>
      </c>
      <c r="AH207">
        <v>8</v>
      </c>
      <c r="AI207">
        <v>10</v>
      </c>
      <c r="AJ207" t="s">
        <v>7484</v>
      </c>
      <c r="AM207" t="s">
        <v>7784</v>
      </c>
      <c r="AN207" t="s">
        <v>7774</v>
      </c>
      <c r="AO207" t="s">
        <v>7189</v>
      </c>
      <c r="AP207" t="s">
        <v>7461</v>
      </c>
      <c r="AQ207" t="s">
        <v>7461</v>
      </c>
      <c r="AR207">
        <v>5.56</v>
      </c>
      <c r="AS207" t="s">
        <v>7877</v>
      </c>
      <c r="AT207">
        <v>1.8</v>
      </c>
      <c r="AU207" t="s">
        <v>7774</v>
      </c>
      <c r="AV207" t="s">
        <v>7789</v>
      </c>
      <c r="AW207" t="s">
        <v>7774</v>
      </c>
      <c r="BA207" t="s">
        <v>5678</v>
      </c>
      <c r="BB207">
        <v>42.777149799999997</v>
      </c>
      <c r="BC207">
        <v>-82.037373169999995</v>
      </c>
      <c r="BD207">
        <v>202.8</v>
      </c>
      <c r="BE207">
        <v>290</v>
      </c>
      <c r="BF207" t="s">
        <v>8087</v>
      </c>
      <c r="BG207">
        <v>15</v>
      </c>
      <c r="BH207">
        <v>986</v>
      </c>
      <c r="BI207">
        <v>8.8689999999999998</v>
      </c>
      <c r="BJ207">
        <v>-409.76499999999999</v>
      </c>
      <c r="BK207">
        <v>2117</v>
      </c>
      <c r="BL207">
        <v>2117</v>
      </c>
      <c r="BO207">
        <v>1.24</v>
      </c>
      <c r="BP207">
        <v>1.24</v>
      </c>
      <c r="BR207">
        <v>2.15</v>
      </c>
      <c r="BS207">
        <v>2.15</v>
      </c>
      <c r="BY207">
        <v>0.75</v>
      </c>
      <c r="BZ207">
        <v>10</v>
      </c>
    </row>
    <row r="208" spans="2:78" hidden="1" x14ac:dyDescent="0.35">
      <c r="B208">
        <v>832.76800000000003</v>
      </c>
      <c r="C208" t="s">
        <v>3862</v>
      </c>
      <c r="D208" t="s">
        <v>3290</v>
      </c>
      <c r="E208">
        <v>0.3576388888888889</v>
      </c>
      <c r="F208">
        <v>13.4</v>
      </c>
      <c r="G208">
        <v>6</v>
      </c>
      <c r="H208" t="s">
        <v>7295</v>
      </c>
      <c r="I208" t="s">
        <v>7296</v>
      </c>
      <c r="L208" s="20" t="s">
        <v>5677</v>
      </c>
      <c r="M208">
        <v>9.5</v>
      </c>
      <c r="N208">
        <v>15</v>
      </c>
      <c r="O208" t="s">
        <v>144</v>
      </c>
      <c r="P208" s="51">
        <v>832.76800000000003</v>
      </c>
      <c r="Q208" s="51">
        <v>13.4</v>
      </c>
      <c r="R208" t="str">
        <f t="shared" si="23"/>
        <v>832-13</v>
      </c>
      <c r="S208" s="70" t="b">
        <f t="shared" si="24"/>
        <v>1</v>
      </c>
      <c r="T208" t="str">
        <f t="shared" si="25"/>
        <v>832-13</v>
      </c>
      <c r="U208">
        <v>832.76700000000005</v>
      </c>
      <c r="V208">
        <v>13</v>
      </c>
      <c r="X208" t="str">
        <f t="shared" si="26"/>
        <v>832-10</v>
      </c>
      <c r="Y208" t="s">
        <v>7778</v>
      </c>
      <c r="Z208" s="51">
        <v>240</v>
      </c>
      <c r="AA208">
        <v>832.76700000000005</v>
      </c>
      <c r="AB208">
        <v>10</v>
      </c>
      <c r="AC208" t="s">
        <v>7782</v>
      </c>
      <c r="AD208" t="s">
        <v>7773</v>
      </c>
      <c r="AE208" t="s">
        <v>5753</v>
      </c>
      <c r="AF208">
        <v>13</v>
      </c>
      <c r="AG208">
        <v>0.75</v>
      </c>
      <c r="AH208">
        <v>10</v>
      </c>
      <c r="AI208">
        <v>7</v>
      </c>
      <c r="AJ208" t="s">
        <v>7471</v>
      </c>
      <c r="AM208" t="s">
        <v>7784</v>
      </c>
      <c r="AN208" t="s">
        <v>7774</v>
      </c>
      <c r="AO208" t="s">
        <v>7189</v>
      </c>
      <c r="AP208" t="s">
        <v>7461</v>
      </c>
      <c r="AQ208" t="s">
        <v>7461</v>
      </c>
      <c r="AR208">
        <v>5.56</v>
      </c>
      <c r="AS208" t="s">
        <v>7877</v>
      </c>
      <c r="AT208">
        <v>1.9</v>
      </c>
      <c r="AU208" t="s">
        <v>7774</v>
      </c>
      <c r="AV208" t="s">
        <v>7783</v>
      </c>
      <c r="AW208" t="s">
        <v>7774</v>
      </c>
      <c r="BA208" t="s">
        <v>5678</v>
      </c>
      <c r="BB208">
        <v>42.777142640000001</v>
      </c>
      <c r="BC208">
        <v>-82.037373419999994</v>
      </c>
      <c r="BD208">
        <v>202.8</v>
      </c>
      <c r="BE208">
        <v>290</v>
      </c>
      <c r="BF208" t="s">
        <v>8087</v>
      </c>
      <c r="BG208">
        <v>15</v>
      </c>
      <c r="BH208">
        <v>986</v>
      </c>
      <c r="BI208">
        <v>9.6620000000000008</v>
      </c>
      <c r="BJ208">
        <v>-409.15699999999998</v>
      </c>
      <c r="BK208">
        <v>2113</v>
      </c>
      <c r="BL208">
        <v>2114</v>
      </c>
      <c r="BO208">
        <v>1.23</v>
      </c>
      <c r="BP208">
        <v>1.23</v>
      </c>
      <c r="BR208">
        <v>2.14</v>
      </c>
      <c r="BS208">
        <v>2.14</v>
      </c>
      <c r="BY208">
        <v>0.57999999999999996</v>
      </c>
      <c r="BZ208">
        <v>11</v>
      </c>
    </row>
    <row r="209" spans="2:78" hidden="1" x14ac:dyDescent="0.35">
      <c r="B209">
        <v>833.32299999999998</v>
      </c>
      <c r="C209" t="s">
        <v>3863</v>
      </c>
      <c r="D209" t="s">
        <v>3290</v>
      </c>
      <c r="E209">
        <v>0.3576388888888889</v>
      </c>
      <c r="F209">
        <v>10.5</v>
      </c>
      <c r="G209">
        <v>7</v>
      </c>
      <c r="H209" t="s">
        <v>7295</v>
      </c>
      <c r="I209" t="s">
        <v>7296</v>
      </c>
      <c r="L209" s="20" t="s">
        <v>5677</v>
      </c>
      <c r="M209">
        <v>10</v>
      </c>
      <c r="N209">
        <v>15</v>
      </c>
      <c r="O209" t="s">
        <v>144</v>
      </c>
      <c r="P209" s="51">
        <v>833.32299999999998</v>
      </c>
      <c r="Q209" s="51">
        <v>10.5</v>
      </c>
      <c r="R209" t="str">
        <f t="shared" si="23"/>
        <v>833-11</v>
      </c>
      <c r="S209" s="70" t="b">
        <f t="shared" si="24"/>
        <v>0</v>
      </c>
      <c r="T209" t="str">
        <f t="shared" si="25"/>
        <v>833-10</v>
      </c>
      <c r="U209">
        <v>833.322</v>
      </c>
      <c r="V209">
        <v>10</v>
      </c>
      <c r="X209" t="str">
        <f t="shared" si="26"/>
        <v>833-11</v>
      </c>
      <c r="Y209" t="s">
        <v>7778</v>
      </c>
      <c r="Z209" s="51">
        <v>241</v>
      </c>
      <c r="AA209">
        <v>833.322</v>
      </c>
      <c r="AB209">
        <v>10</v>
      </c>
      <c r="AC209" t="s">
        <v>7782</v>
      </c>
      <c r="AD209" t="s">
        <v>7773</v>
      </c>
      <c r="AE209" t="s">
        <v>5753</v>
      </c>
      <c r="AF209">
        <v>10</v>
      </c>
      <c r="AG209">
        <v>0.57999999999999996</v>
      </c>
      <c r="AH209">
        <v>11</v>
      </c>
      <c r="AI209">
        <v>8</v>
      </c>
      <c r="AJ209" t="s">
        <v>7469</v>
      </c>
      <c r="AM209" t="s">
        <v>7784</v>
      </c>
      <c r="AN209" t="s">
        <v>7774</v>
      </c>
      <c r="AO209" t="s">
        <v>7189</v>
      </c>
      <c r="AP209" t="s">
        <v>7461</v>
      </c>
      <c r="AQ209" t="s">
        <v>7461</v>
      </c>
      <c r="AR209">
        <v>5.56</v>
      </c>
      <c r="AS209" t="s">
        <v>7877</v>
      </c>
      <c r="AT209">
        <v>1.8</v>
      </c>
      <c r="AU209" t="s">
        <v>7774</v>
      </c>
      <c r="AV209" t="s">
        <v>7783</v>
      </c>
      <c r="AW209" t="s">
        <v>7774</v>
      </c>
      <c r="BA209" t="s">
        <v>5678</v>
      </c>
      <c r="BB209">
        <v>42.777137629999999</v>
      </c>
      <c r="BC209">
        <v>-82.037373599999995</v>
      </c>
      <c r="BD209">
        <v>202.8</v>
      </c>
      <c r="BE209">
        <v>290</v>
      </c>
      <c r="BF209" t="s">
        <v>8087</v>
      </c>
      <c r="BG209">
        <v>15</v>
      </c>
      <c r="BH209">
        <v>986</v>
      </c>
      <c r="BI209">
        <v>10.215999999999999</v>
      </c>
      <c r="BJ209">
        <v>-408.51100000000002</v>
      </c>
      <c r="BK209">
        <v>2113</v>
      </c>
      <c r="BL209">
        <v>2114</v>
      </c>
      <c r="BO209">
        <v>1.23</v>
      </c>
      <c r="BP209">
        <v>1.23</v>
      </c>
      <c r="BR209">
        <v>2.14</v>
      </c>
      <c r="BS209">
        <v>2.14</v>
      </c>
      <c r="BY209">
        <v>0.67</v>
      </c>
      <c r="BZ209">
        <v>9</v>
      </c>
    </row>
    <row r="210" spans="2:78" hidden="1" x14ac:dyDescent="0.35">
      <c r="B210">
        <v>833.71</v>
      </c>
      <c r="C210" t="s">
        <v>3864</v>
      </c>
      <c r="D210" t="s">
        <v>3290</v>
      </c>
      <c r="E210">
        <v>0.36458333333333331</v>
      </c>
      <c r="F210">
        <v>12</v>
      </c>
      <c r="G210">
        <v>6</v>
      </c>
      <c r="H210" t="s">
        <v>7295</v>
      </c>
      <c r="I210" t="s">
        <v>7296</v>
      </c>
      <c r="L210" s="20" t="s">
        <v>5677</v>
      </c>
      <c r="M210">
        <v>9.1999999999999993</v>
      </c>
      <c r="N210">
        <v>15</v>
      </c>
      <c r="O210" t="s">
        <v>144</v>
      </c>
      <c r="P210" s="51">
        <v>833.71</v>
      </c>
      <c r="Q210" s="51">
        <v>12</v>
      </c>
      <c r="R210" t="str">
        <f t="shared" si="23"/>
        <v>833-12</v>
      </c>
      <c r="S210" s="70" t="b">
        <f t="shared" si="24"/>
        <v>1</v>
      </c>
      <c r="T210" t="str">
        <f t="shared" si="25"/>
        <v>833-12</v>
      </c>
      <c r="U210">
        <v>833.70699999999999</v>
      </c>
      <c r="V210">
        <v>12</v>
      </c>
      <c r="X210" t="str">
        <f t="shared" si="26"/>
        <v>833-9</v>
      </c>
      <c r="Y210" t="s">
        <v>7778</v>
      </c>
      <c r="Z210" s="51">
        <v>242</v>
      </c>
      <c r="AA210">
        <v>833.70699999999999</v>
      </c>
      <c r="AB210">
        <v>10</v>
      </c>
      <c r="AC210" t="s">
        <v>7782</v>
      </c>
      <c r="AD210" t="s">
        <v>7773</v>
      </c>
      <c r="AE210" t="s">
        <v>5753</v>
      </c>
      <c r="AF210">
        <v>12</v>
      </c>
      <c r="AG210">
        <v>0.67</v>
      </c>
      <c r="AH210">
        <v>9</v>
      </c>
      <c r="AI210">
        <v>9</v>
      </c>
      <c r="AJ210" t="s">
        <v>7464</v>
      </c>
      <c r="AM210" t="s">
        <v>7784</v>
      </c>
      <c r="AN210" t="s">
        <v>7774</v>
      </c>
      <c r="AO210" t="s">
        <v>7189</v>
      </c>
      <c r="AP210" t="s">
        <v>7461</v>
      </c>
      <c r="AQ210" t="s">
        <v>7461</v>
      </c>
      <c r="AR210">
        <v>5.56</v>
      </c>
      <c r="AS210" t="s">
        <v>7877</v>
      </c>
      <c r="AT210">
        <v>1.8</v>
      </c>
      <c r="AU210" t="s">
        <v>7774</v>
      </c>
      <c r="AV210" t="s">
        <v>7789</v>
      </c>
      <c r="AW210" t="s">
        <v>7774</v>
      </c>
      <c r="BA210" t="s">
        <v>5678</v>
      </c>
      <c r="BB210">
        <v>42.777134140000001</v>
      </c>
      <c r="BC210">
        <v>-82.037373720000005</v>
      </c>
      <c r="BD210">
        <v>202.8</v>
      </c>
      <c r="BE210">
        <v>290</v>
      </c>
      <c r="BF210" t="s">
        <v>8087</v>
      </c>
      <c r="BG210">
        <v>15</v>
      </c>
      <c r="BH210">
        <v>986</v>
      </c>
      <c r="BI210">
        <v>10.602</v>
      </c>
      <c r="BJ210">
        <v>-395.99</v>
      </c>
      <c r="BK210">
        <v>2115</v>
      </c>
      <c r="BL210">
        <v>2116</v>
      </c>
      <c r="BO210">
        <v>1.24</v>
      </c>
      <c r="BP210">
        <v>1.23</v>
      </c>
      <c r="BR210">
        <v>2.15</v>
      </c>
      <c r="BS210">
        <v>2.14</v>
      </c>
      <c r="BY210">
        <v>0.59</v>
      </c>
      <c r="BZ210">
        <v>8</v>
      </c>
    </row>
    <row r="211" spans="2:78" hidden="1" x14ac:dyDescent="0.35">
      <c r="B211">
        <v>833.83100000000002</v>
      </c>
      <c r="C211" t="s">
        <v>3865</v>
      </c>
      <c r="D211" t="s">
        <v>3290</v>
      </c>
      <c r="E211">
        <v>0.36388888888888887</v>
      </c>
      <c r="F211">
        <v>10.7</v>
      </c>
      <c r="G211">
        <v>7</v>
      </c>
      <c r="H211" t="s">
        <v>7295</v>
      </c>
      <c r="I211" t="s">
        <v>7296</v>
      </c>
      <c r="L211" s="20" t="s">
        <v>5677</v>
      </c>
      <c r="M211">
        <v>8.4</v>
      </c>
      <c r="N211">
        <v>15</v>
      </c>
      <c r="O211" t="s">
        <v>144</v>
      </c>
      <c r="P211" s="51">
        <v>833.83100000000002</v>
      </c>
      <c r="Q211" s="51">
        <v>10.7</v>
      </c>
      <c r="R211" t="str">
        <f t="shared" si="23"/>
        <v>833-11</v>
      </c>
      <c r="S211" s="70" t="b">
        <f t="shared" si="24"/>
        <v>1</v>
      </c>
      <c r="T211" t="str">
        <f t="shared" si="25"/>
        <v>833-11</v>
      </c>
      <c r="U211">
        <v>833.83</v>
      </c>
      <c r="V211">
        <v>11</v>
      </c>
      <c r="X211" t="str">
        <f t="shared" si="26"/>
        <v>833-8</v>
      </c>
      <c r="Y211" t="s">
        <v>7778</v>
      </c>
      <c r="Z211" s="51">
        <v>243</v>
      </c>
      <c r="AA211">
        <v>833.83</v>
      </c>
      <c r="AB211">
        <v>10</v>
      </c>
      <c r="AC211" t="s">
        <v>7782</v>
      </c>
      <c r="AD211" t="s">
        <v>7773</v>
      </c>
      <c r="AE211" t="s">
        <v>5753</v>
      </c>
      <c r="AF211">
        <v>11</v>
      </c>
      <c r="AG211">
        <v>0.59</v>
      </c>
      <c r="AH211">
        <v>8</v>
      </c>
      <c r="AI211">
        <v>8</v>
      </c>
      <c r="AJ211" t="s">
        <v>7613</v>
      </c>
      <c r="AM211" t="s">
        <v>7784</v>
      </c>
      <c r="AN211" t="s">
        <v>7774</v>
      </c>
      <c r="AO211" t="s">
        <v>7189</v>
      </c>
      <c r="AP211" t="s">
        <v>7461</v>
      </c>
      <c r="AQ211" t="s">
        <v>7461</v>
      </c>
      <c r="AR211">
        <v>5.56</v>
      </c>
      <c r="AS211" t="s">
        <v>7877</v>
      </c>
      <c r="AT211">
        <v>1.8</v>
      </c>
      <c r="AU211" t="s">
        <v>7774</v>
      </c>
      <c r="AV211" t="s">
        <v>7789</v>
      </c>
      <c r="AW211" t="s">
        <v>7774</v>
      </c>
      <c r="BA211" t="s">
        <v>5678</v>
      </c>
      <c r="BB211">
        <v>42.777133020000001</v>
      </c>
      <c r="BC211">
        <v>-82.037373759999994</v>
      </c>
      <c r="BD211">
        <v>202.8</v>
      </c>
      <c r="BE211">
        <v>290</v>
      </c>
      <c r="BF211" t="s">
        <v>8087</v>
      </c>
      <c r="BG211">
        <v>15</v>
      </c>
      <c r="BH211">
        <v>986</v>
      </c>
      <c r="BI211">
        <v>10.726000000000001</v>
      </c>
      <c r="BJ211">
        <v>-390.78800000000001</v>
      </c>
      <c r="BK211">
        <v>2116</v>
      </c>
      <c r="BL211">
        <v>2117</v>
      </c>
      <c r="BO211">
        <v>1.24</v>
      </c>
      <c r="BP211">
        <v>1.24</v>
      </c>
      <c r="BR211">
        <v>2.15</v>
      </c>
      <c r="BS211">
        <v>2.15</v>
      </c>
      <c r="BY211">
        <v>0.66</v>
      </c>
      <c r="BZ211">
        <v>7</v>
      </c>
    </row>
    <row r="212" spans="2:78" hidden="1" x14ac:dyDescent="0.35">
      <c r="B212">
        <v>833.98800000000006</v>
      </c>
      <c r="C212" t="s">
        <v>3866</v>
      </c>
      <c r="D212" t="s">
        <v>3290</v>
      </c>
      <c r="E212">
        <v>0.35486111111111113</v>
      </c>
      <c r="F212">
        <v>11.9</v>
      </c>
      <c r="G212">
        <v>9</v>
      </c>
      <c r="H212" t="s">
        <v>7295</v>
      </c>
      <c r="I212" t="s">
        <v>7296</v>
      </c>
      <c r="L212" s="20" t="s">
        <v>5677</v>
      </c>
      <c r="M212">
        <v>8</v>
      </c>
      <c r="N212">
        <v>15</v>
      </c>
      <c r="O212" t="s">
        <v>144</v>
      </c>
      <c r="P212" s="51">
        <v>833.98800000000006</v>
      </c>
      <c r="Q212" s="51">
        <v>11.9</v>
      </c>
      <c r="R212" t="str">
        <f t="shared" si="23"/>
        <v>833-12</v>
      </c>
      <c r="S212" s="70" t="b">
        <f t="shared" si="24"/>
        <v>1</v>
      </c>
      <c r="T212" t="str">
        <f t="shared" si="25"/>
        <v>833-12</v>
      </c>
      <c r="U212">
        <v>833.98500000000001</v>
      </c>
      <c r="V212">
        <v>12</v>
      </c>
      <c r="X212" t="str">
        <f t="shared" si="26"/>
        <v>833-7</v>
      </c>
      <c r="Y212" t="s">
        <v>7778</v>
      </c>
      <c r="Z212" s="51">
        <v>244</v>
      </c>
      <c r="AA212">
        <v>833.98500000000001</v>
      </c>
      <c r="AB212">
        <v>10</v>
      </c>
      <c r="AC212" t="s">
        <v>7782</v>
      </c>
      <c r="AD212" t="s">
        <v>7773</v>
      </c>
      <c r="AE212" t="s">
        <v>5753</v>
      </c>
      <c r="AF212">
        <v>12</v>
      </c>
      <c r="AG212">
        <v>0.66</v>
      </c>
      <c r="AH212">
        <v>7</v>
      </c>
      <c r="AI212">
        <v>8</v>
      </c>
      <c r="AJ212" t="s">
        <v>7473</v>
      </c>
      <c r="AM212" t="s">
        <v>7784</v>
      </c>
      <c r="AN212" t="s">
        <v>7774</v>
      </c>
      <c r="AO212" t="s">
        <v>7189</v>
      </c>
      <c r="AP212" t="s">
        <v>7461</v>
      </c>
      <c r="AQ212" t="s">
        <v>7461</v>
      </c>
      <c r="AR212">
        <v>5.56</v>
      </c>
      <c r="AS212" t="s">
        <v>7877</v>
      </c>
      <c r="AT212">
        <v>1.9</v>
      </c>
      <c r="AU212" t="s">
        <v>7774</v>
      </c>
      <c r="AV212" t="s">
        <v>7789</v>
      </c>
      <c r="AW212" t="s">
        <v>7774</v>
      </c>
      <c r="BA212" t="s">
        <v>5678</v>
      </c>
      <c r="BB212">
        <v>42.777131619999999</v>
      </c>
      <c r="BC212">
        <v>-82.037373799999997</v>
      </c>
      <c r="BD212">
        <v>202.8</v>
      </c>
      <c r="BE212">
        <v>290</v>
      </c>
      <c r="BF212" t="s">
        <v>8087</v>
      </c>
      <c r="BG212">
        <v>15</v>
      </c>
      <c r="BH212">
        <v>986</v>
      </c>
      <c r="BI212">
        <v>10.881</v>
      </c>
      <c r="BJ212">
        <v>-415.59100000000001</v>
      </c>
      <c r="BK212">
        <v>2117</v>
      </c>
      <c r="BL212">
        <v>2117</v>
      </c>
      <c r="BO212">
        <v>1.24</v>
      </c>
      <c r="BP212">
        <v>1.24</v>
      </c>
      <c r="BR212">
        <v>2.15</v>
      </c>
      <c r="BS212">
        <v>2.15</v>
      </c>
      <c r="BY212">
        <v>0.56999999999999995</v>
      </c>
      <c r="BZ212">
        <v>9</v>
      </c>
    </row>
    <row r="213" spans="2:78" hidden="1" x14ac:dyDescent="0.35">
      <c r="B213">
        <v>834.12</v>
      </c>
      <c r="C213" t="s">
        <v>3867</v>
      </c>
      <c r="D213" t="s">
        <v>3290</v>
      </c>
      <c r="E213">
        <v>0.36388888888888887</v>
      </c>
      <c r="F213">
        <v>10.3</v>
      </c>
      <c r="G213">
        <v>5</v>
      </c>
      <c r="H213" t="s">
        <v>7295</v>
      </c>
      <c r="I213" t="s">
        <v>7296</v>
      </c>
      <c r="L213" s="20" t="s">
        <v>5677</v>
      </c>
      <c r="M213">
        <v>10.5</v>
      </c>
      <c r="N213">
        <v>15</v>
      </c>
      <c r="O213" t="s">
        <v>144</v>
      </c>
      <c r="P213" s="51">
        <v>834.12</v>
      </c>
      <c r="Q213" s="51">
        <v>10.3</v>
      </c>
      <c r="R213" t="str">
        <f t="shared" si="23"/>
        <v>834-10</v>
      </c>
      <c r="S213" s="70" t="b">
        <f t="shared" si="24"/>
        <v>1</v>
      </c>
      <c r="T213" t="str">
        <f t="shared" si="25"/>
        <v>834-10</v>
      </c>
      <c r="U213">
        <v>834.11900000000003</v>
      </c>
      <c r="V213">
        <v>10</v>
      </c>
      <c r="X213" t="str">
        <f t="shared" si="26"/>
        <v>834-9</v>
      </c>
      <c r="Y213" t="s">
        <v>7778</v>
      </c>
      <c r="Z213" s="51">
        <v>245</v>
      </c>
      <c r="AA213">
        <v>834.11900000000003</v>
      </c>
      <c r="AB213">
        <v>10</v>
      </c>
      <c r="AC213" t="s">
        <v>7782</v>
      </c>
      <c r="AD213" t="s">
        <v>7773</v>
      </c>
      <c r="AE213" t="s">
        <v>5753</v>
      </c>
      <c r="AF213">
        <v>10</v>
      </c>
      <c r="AG213">
        <v>0.56999999999999995</v>
      </c>
      <c r="AH213">
        <v>9</v>
      </c>
      <c r="AI213">
        <v>8</v>
      </c>
      <c r="AJ213" t="s">
        <v>7613</v>
      </c>
      <c r="AM213" t="s">
        <v>7784</v>
      </c>
      <c r="AN213" t="s">
        <v>7774</v>
      </c>
      <c r="AO213" t="s">
        <v>7189</v>
      </c>
      <c r="AP213" t="s">
        <v>7461</v>
      </c>
      <c r="AQ213" t="s">
        <v>7461</v>
      </c>
      <c r="AR213">
        <v>5.56</v>
      </c>
      <c r="AS213" t="s">
        <v>7877</v>
      </c>
      <c r="AT213">
        <v>1.9</v>
      </c>
      <c r="AU213" t="s">
        <v>7774</v>
      </c>
      <c r="AV213" t="s">
        <v>7789</v>
      </c>
      <c r="AW213" t="s">
        <v>7774</v>
      </c>
      <c r="BA213" t="s">
        <v>5678</v>
      </c>
      <c r="BB213">
        <v>42.777130409999998</v>
      </c>
      <c r="BC213">
        <v>-82.037373840000001</v>
      </c>
      <c r="BD213">
        <v>202.8</v>
      </c>
      <c r="BE213">
        <v>290</v>
      </c>
      <c r="BF213" t="s">
        <v>8087</v>
      </c>
      <c r="BG213">
        <v>15</v>
      </c>
      <c r="BH213">
        <v>986</v>
      </c>
      <c r="BI213">
        <v>11.015000000000001</v>
      </c>
      <c r="BJ213">
        <v>-390.536</v>
      </c>
      <c r="BK213">
        <v>2116</v>
      </c>
      <c r="BL213">
        <v>2117</v>
      </c>
      <c r="BO213">
        <v>1.24</v>
      </c>
      <c r="BP213">
        <v>1.24</v>
      </c>
      <c r="BR213">
        <v>2.15</v>
      </c>
      <c r="BS213">
        <v>2.15</v>
      </c>
      <c r="BY213">
        <v>0.6</v>
      </c>
      <c r="BZ213">
        <v>7</v>
      </c>
    </row>
    <row r="214" spans="2:78" hidden="1" x14ac:dyDescent="0.35">
      <c r="B214">
        <v>834.49099999999999</v>
      </c>
      <c r="C214" t="s">
        <v>3868</v>
      </c>
      <c r="D214" t="s">
        <v>3290</v>
      </c>
      <c r="E214">
        <v>0.35625000000000001</v>
      </c>
      <c r="F214">
        <v>10.7</v>
      </c>
      <c r="G214">
        <v>5</v>
      </c>
      <c r="H214" t="s">
        <v>7295</v>
      </c>
      <c r="I214" t="s">
        <v>7296</v>
      </c>
      <c r="L214" s="20" t="s">
        <v>5677</v>
      </c>
      <c r="M214">
        <v>8.5</v>
      </c>
      <c r="N214">
        <v>15</v>
      </c>
      <c r="O214" t="s">
        <v>144</v>
      </c>
      <c r="P214" s="51">
        <v>834.49099999999999</v>
      </c>
      <c r="Q214" s="51">
        <v>10.7</v>
      </c>
      <c r="R214" t="str">
        <f t="shared" si="23"/>
        <v>834-11</v>
      </c>
      <c r="S214" s="70" t="b">
        <f t="shared" si="24"/>
        <v>1</v>
      </c>
      <c r="T214" t="str">
        <f t="shared" si="25"/>
        <v>834-11</v>
      </c>
      <c r="U214">
        <v>834.49099999999999</v>
      </c>
      <c r="V214">
        <v>11</v>
      </c>
      <c r="X214" t="str">
        <f t="shared" si="26"/>
        <v>834-7</v>
      </c>
      <c r="Y214" t="s">
        <v>7778</v>
      </c>
      <c r="Z214" s="51">
        <v>246</v>
      </c>
      <c r="AA214">
        <v>834.49099999999999</v>
      </c>
      <c r="AB214">
        <v>10</v>
      </c>
      <c r="AC214" t="s">
        <v>7782</v>
      </c>
      <c r="AD214" t="s">
        <v>7773</v>
      </c>
      <c r="AE214" t="s">
        <v>5753</v>
      </c>
      <c r="AF214">
        <v>11</v>
      </c>
      <c r="AG214">
        <v>0.6</v>
      </c>
      <c r="AH214">
        <v>7</v>
      </c>
      <c r="AI214">
        <v>7</v>
      </c>
      <c r="AJ214" t="s">
        <v>7473</v>
      </c>
      <c r="AM214" t="s">
        <v>7784</v>
      </c>
      <c r="AN214" t="s">
        <v>7774</v>
      </c>
      <c r="AO214" t="s">
        <v>7189</v>
      </c>
      <c r="AP214" t="s">
        <v>7461</v>
      </c>
      <c r="AQ214" t="s">
        <v>7461</v>
      </c>
      <c r="AR214">
        <v>5.56</v>
      </c>
      <c r="AS214" t="s">
        <v>7877</v>
      </c>
      <c r="AT214">
        <v>1.9</v>
      </c>
      <c r="AU214" t="s">
        <v>7774</v>
      </c>
      <c r="AV214" t="s">
        <v>7789</v>
      </c>
      <c r="AW214" t="s">
        <v>7774</v>
      </c>
      <c r="BA214" t="s">
        <v>5678</v>
      </c>
      <c r="BB214">
        <v>42.777127049999997</v>
      </c>
      <c r="BC214">
        <v>-82.037373959999996</v>
      </c>
      <c r="BD214">
        <v>202.8</v>
      </c>
      <c r="BE214">
        <v>290</v>
      </c>
      <c r="BF214" t="s">
        <v>8087</v>
      </c>
      <c r="BG214">
        <v>15</v>
      </c>
      <c r="BH214">
        <v>986</v>
      </c>
      <c r="BI214">
        <v>11.387</v>
      </c>
      <c r="BJ214">
        <v>-416.05399999999997</v>
      </c>
      <c r="BK214">
        <v>2117</v>
      </c>
      <c r="BL214">
        <v>2118</v>
      </c>
      <c r="BO214">
        <v>1.24</v>
      </c>
      <c r="BP214">
        <v>1.24</v>
      </c>
      <c r="BR214">
        <v>2.15</v>
      </c>
      <c r="BS214">
        <v>2.15</v>
      </c>
      <c r="BY214">
        <v>0.56000000000000005</v>
      </c>
      <c r="BZ214">
        <v>7</v>
      </c>
    </row>
    <row r="215" spans="2:78" hidden="1" x14ac:dyDescent="0.35">
      <c r="B215">
        <v>834.64800000000002</v>
      </c>
      <c r="C215" t="s">
        <v>3869</v>
      </c>
      <c r="D215" t="s">
        <v>3290</v>
      </c>
      <c r="E215">
        <v>0.35486111111111113</v>
      </c>
      <c r="F215">
        <v>10.1</v>
      </c>
      <c r="G215">
        <v>5</v>
      </c>
      <c r="H215" t="s">
        <v>7295</v>
      </c>
      <c r="I215" t="s">
        <v>7296</v>
      </c>
      <c r="L215" s="20" t="s">
        <v>5677</v>
      </c>
      <c r="M215">
        <v>10.1</v>
      </c>
      <c r="N215">
        <v>15</v>
      </c>
      <c r="O215" t="s">
        <v>144</v>
      </c>
      <c r="P215" s="51">
        <v>834.64800000000002</v>
      </c>
      <c r="Q215" s="51">
        <v>10.1</v>
      </c>
      <c r="R215" t="str">
        <f t="shared" si="23"/>
        <v>834-10</v>
      </c>
      <c r="S215" s="70" t="b">
        <f t="shared" si="24"/>
        <v>1</v>
      </c>
      <c r="T215" t="str">
        <f t="shared" si="25"/>
        <v>834-10</v>
      </c>
      <c r="U215">
        <v>834.64499999999998</v>
      </c>
      <c r="V215">
        <v>10</v>
      </c>
      <c r="X215" t="str">
        <f t="shared" si="26"/>
        <v>834-7</v>
      </c>
      <c r="Y215" t="s">
        <v>7778</v>
      </c>
      <c r="Z215" s="51">
        <v>247</v>
      </c>
      <c r="AA215">
        <v>834.64499999999998</v>
      </c>
      <c r="AB215">
        <v>10</v>
      </c>
      <c r="AC215" t="s">
        <v>7782</v>
      </c>
      <c r="AD215" t="s">
        <v>7773</v>
      </c>
      <c r="AE215" t="s">
        <v>5753</v>
      </c>
      <c r="AF215">
        <v>10</v>
      </c>
      <c r="AG215">
        <v>0.56000000000000005</v>
      </c>
      <c r="AH215">
        <v>7</v>
      </c>
      <c r="AI215">
        <v>7</v>
      </c>
      <c r="AJ215" t="s">
        <v>7484</v>
      </c>
      <c r="AM215" t="s">
        <v>7784</v>
      </c>
      <c r="AN215" t="s">
        <v>7774</v>
      </c>
      <c r="AO215" t="s">
        <v>7189</v>
      </c>
      <c r="AP215" t="s">
        <v>7461</v>
      </c>
      <c r="AQ215" t="s">
        <v>7461</v>
      </c>
      <c r="AR215">
        <v>5.56</v>
      </c>
      <c r="AS215" t="s">
        <v>7877</v>
      </c>
      <c r="AT215">
        <v>1.9</v>
      </c>
      <c r="AU215" t="s">
        <v>7774</v>
      </c>
      <c r="AV215" t="s">
        <v>7789</v>
      </c>
      <c r="AW215" t="s">
        <v>7774</v>
      </c>
      <c r="BA215" t="s">
        <v>5678</v>
      </c>
      <c r="BB215">
        <v>42.777125660000003</v>
      </c>
      <c r="BC215">
        <v>-82.037374009999994</v>
      </c>
      <c r="BD215">
        <v>202.8</v>
      </c>
      <c r="BE215">
        <v>290</v>
      </c>
      <c r="BF215" t="s">
        <v>8087</v>
      </c>
      <c r="BG215">
        <v>15</v>
      </c>
      <c r="BH215">
        <v>986</v>
      </c>
      <c r="BI215">
        <v>11.541</v>
      </c>
      <c r="BJ215">
        <v>-411.34800000000001</v>
      </c>
      <c r="BK215">
        <v>2118</v>
      </c>
      <c r="BL215">
        <v>2118</v>
      </c>
      <c r="BO215">
        <v>1.24</v>
      </c>
      <c r="BP215">
        <v>1.24</v>
      </c>
      <c r="BR215">
        <v>2.15</v>
      </c>
      <c r="BS215">
        <v>2.15</v>
      </c>
      <c r="BY215">
        <v>0.53</v>
      </c>
      <c r="BZ215">
        <v>11</v>
      </c>
    </row>
    <row r="216" spans="2:78" hidden="1" x14ac:dyDescent="0.35">
      <c r="B216">
        <v>834.88199999999995</v>
      </c>
      <c r="C216" t="s">
        <v>3870</v>
      </c>
      <c r="D216" t="s">
        <v>3290</v>
      </c>
      <c r="E216">
        <v>0.35138888888888886</v>
      </c>
      <c r="F216">
        <v>9.6</v>
      </c>
      <c r="G216">
        <v>5</v>
      </c>
      <c r="H216" t="s">
        <v>7295</v>
      </c>
      <c r="I216" t="s">
        <v>7296</v>
      </c>
      <c r="L216" s="20" t="s">
        <v>5677</v>
      </c>
      <c r="M216">
        <v>9.8000000000000007</v>
      </c>
      <c r="N216">
        <v>15</v>
      </c>
      <c r="O216" t="s">
        <v>144</v>
      </c>
      <c r="P216" s="51">
        <v>834.88199999999995</v>
      </c>
      <c r="Q216" s="51">
        <v>9.6</v>
      </c>
      <c r="R216" t="str">
        <f t="shared" si="23"/>
        <v>834-10</v>
      </c>
      <c r="S216" s="70" t="b">
        <f t="shared" si="24"/>
        <v>1</v>
      </c>
      <c r="T216" t="str">
        <f t="shared" si="25"/>
        <v>834-10</v>
      </c>
      <c r="U216">
        <v>834.88</v>
      </c>
      <c r="V216">
        <v>10</v>
      </c>
      <c r="X216" t="str">
        <f t="shared" si="26"/>
        <v>834-11</v>
      </c>
      <c r="Y216" t="s">
        <v>7778</v>
      </c>
      <c r="Z216" s="51">
        <v>248</v>
      </c>
      <c r="AA216">
        <v>834.88</v>
      </c>
      <c r="AB216">
        <v>10</v>
      </c>
      <c r="AC216" t="s">
        <v>7782</v>
      </c>
      <c r="AD216" t="s">
        <v>7773</v>
      </c>
      <c r="AE216" t="s">
        <v>5753</v>
      </c>
      <c r="AF216">
        <v>10</v>
      </c>
      <c r="AG216">
        <v>0.53</v>
      </c>
      <c r="AH216">
        <v>11</v>
      </c>
      <c r="AI216">
        <v>7</v>
      </c>
      <c r="AJ216" t="s">
        <v>7485</v>
      </c>
      <c r="AM216" t="s">
        <v>7784</v>
      </c>
      <c r="AN216" t="s">
        <v>7774</v>
      </c>
      <c r="AO216" t="s">
        <v>7189</v>
      </c>
      <c r="AP216" t="s">
        <v>7461</v>
      </c>
      <c r="AQ216" t="s">
        <v>7461</v>
      </c>
      <c r="AR216">
        <v>5.56</v>
      </c>
      <c r="AS216" t="s">
        <v>7877</v>
      </c>
      <c r="AT216">
        <v>1.9</v>
      </c>
      <c r="AU216" t="s">
        <v>7774</v>
      </c>
      <c r="AV216" t="s">
        <v>7783</v>
      </c>
      <c r="AW216" t="s">
        <v>7774</v>
      </c>
      <c r="BA216" t="s">
        <v>8271</v>
      </c>
      <c r="BB216">
        <v>42.77712356</v>
      </c>
      <c r="BC216">
        <v>-82.037374080000006</v>
      </c>
      <c r="BD216">
        <v>202.8</v>
      </c>
      <c r="BE216">
        <v>290</v>
      </c>
      <c r="BF216" t="s">
        <v>8087</v>
      </c>
      <c r="BG216">
        <v>15</v>
      </c>
      <c r="BH216">
        <v>986</v>
      </c>
      <c r="BI216">
        <v>11.773</v>
      </c>
      <c r="BJ216">
        <v>-422.524</v>
      </c>
      <c r="BK216">
        <v>2114</v>
      </c>
      <c r="BL216">
        <v>2115</v>
      </c>
      <c r="BO216">
        <v>1.23</v>
      </c>
      <c r="BP216">
        <v>1.23</v>
      </c>
      <c r="BR216">
        <v>2.14</v>
      </c>
      <c r="BS216">
        <v>2.14</v>
      </c>
      <c r="BY216">
        <v>0.59</v>
      </c>
      <c r="BZ216">
        <v>14</v>
      </c>
    </row>
    <row r="217" spans="2:78" hidden="1" x14ac:dyDescent="0.35">
      <c r="B217">
        <v>834.93899999999996</v>
      </c>
      <c r="C217" t="s">
        <v>3871</v>
      </c>
      <c r="D217" t="s">
        <v>3290</v>
      </c>
      <c r="E217">
        <v>0.35486111111111113</v>
      </c>
      <c r="F217">
        <v>10.6</v>
      </c>
      <c r="G217">
        <v>4</v>
      </c>
      <c r="H217" t="s">
        <v>7295</v>
      </c>
      <c r="I217" t="s">
        <v>7296</v>
      </c>
      <c r="L217" s="20" t="s">
        <v>5677</v>
      </c>
      <c r="M217">
        <v>13.8</v>
      </c>
      <c r="N217">
        <v>15</v>
      </c>
      <c r="O217" t="s">
        <v>144</v>
      </c>
      <c r="P217" s="51">
        <v>834.93899999999996</v>
      </c>
      <c r="Q217" s="51">
        <v>10.6</v>
      </c>
      <c r="R217" t="str">
        <f t="shared" si="23"/>
        <v>834-11</v>
      </c>
      <c r="S217" s="70" t="b">
        <f t="shared" si="24"/>
        <v>1</v>
      </c>
      <c r="T217" t="str">
        <f t="shared" si="25"/>
        <v>834-11</v>
      </c>
      <c r="U217">
        <v>834.93899999999996</v>
      </c>
      <c r="V217">
        <v>11</v>
      </c>
      <c r="X217" t="str">
        <f t="shared" si="26"/>
        <v>834-14</v>
      </c>
      <c r="Y217" t="s">
        <v>7778</v>
      </c>
      <c r="Z217" s="51">
        <v>249</v>
      </c>
      <c r="AA217">
        <v>834.93899999999996</v>
      </c>
      <c r="AB217">
        <v>10</v>
      </c>
      <c r="AC217" t="s">
        <v>7782</v>
      </c>
      <c r="AD217" t="s">
        <v>7773</v>
      </c>
      <c r="AE217" t="s">
        <v>5753</v>
      </c>
      <c r="AF217">
        <v>11</v>
      </c>
      <c r="AG217">
        <v>0.59</v>
      </c>
      <c r="AH217">
        <v>14</v>
      </c>
      <c r="AI217">
        <v>11</v>
      </c>
      <c r="AJ217" t="s">
        <v>7484</v>
      </c>
      <c r="AM217" t="s">
        <v>7784</v>
      </c>
      <c r="AN217" t="s">
        <v>7774</v>
      </c>
      <c r="AO217" t="s">
        <v>7189</v>
      </c>
      <c r="AP217" t="s">
        <v>7461</v>
      </c>
      <c r="AQ217" t="s">
        <v>7461</v>
      </c>
      <c r="AR217">
        <v>5.56</v>
      </c>
      <c r="AS217" t="s">
        <v>7877</v>
      </c>
      <c r="AT217">
        <v>1.8</v>
      </c>
      <c r="AU217" t="s">
        <v>7774</v>
      </c>
      <c r="AV217" t="s">
        <v>7788</v>
      </c>
      <c r="AW217" t="s">
        <v>7774</v>
      </c>
      <c r="AX217">
        <v>10</v>
      </c>
      <c r="AY217">
        <v>10</v>
      </c>
      <c r="AZ217">
        <v>12</v>
      </c>
      <c r="BA217" t="s">
        <v>5683</v>
      </c>
      <c r="BB217">
        <v>42.777123039999999</v>
      </c>
      <c r="BC217">
        <v>-82.03737409</v>
      </c>
      <c r="BD217">
        <v>202.8</v>
      </c>
      <c r="BE217">
        <v>290</v>
      </c>
      <c r="BF217" t="s">
        <v>8087</v>
      </c>
      <c r="BG217">
        <v>15</v>
      </c>
      <c r="BH217">
        <v>986</v>
      </c>
      <c r="BI217">
        <v>11.831</v>
      </c>
      <c r="BJ217">
        <v>-409.60199999999998</v>
      </c>
      <c r="BK217">
        <v>2110</v>
      </c>
      <c r="BL217">
        <v>2111</v>
      </c>
      <c r="BO217">
        <v>1.23</v>
      </c>
      <c r="BP217">
        <v>1.23</v>
      </c>
      <c r="BR217">
        <v>2.14</v>
      </c>
      <c r="BS217">
        <v>2.14</v>
      </c>
      <c r="BY217">
        <v>0.68</v>
      </c>
      <c r="BZ217">
        <v>7</v>
      </c>
    </row>
    <row r="218" spans="2:78" hidden="1" x14ac:dyDescent="0.35">
      <c r="B218">
        <v>835.09500000000003</v>
      </c>
      <c r="C218" t="s">
        <v>3872</v>
      </c>
      <c r="D218" t="s">
        <v>3290</v>
      </c>
      <c r="E218">
        <v>0.36319444444444443</v>
      </c>
      <c r="F218">
        <v>12.2</v>
      </c>
      <c r="G218">
        <v>5</v>
      </c>
      <c r="H218" t="s">
        <v>7295</v>
      </c>
      <c r="I218" t="s">
        <v>7296</v>
      </c>
      <c r="L218" s="20" t="s">
        <v>5677</v>
      </c>
      <c r="M218">
        <v>10.5</v>
      </c>
      <c r="N218">
        <v>15</v>
      </c>
      <c r="O218" t="s">
        <v>144</v>
      </c>
      <c r="P218" s="51">
        <v>835.09500000000003</v>
      </c>
      <c r="Q218" s="51">
        <v>12.2</v>
      </c>
      <c r="R218" t="str">
        <f t="shared" si="23"/>
        <v>835-12</v>
      </c>
      <c r="S218" s="70" t="b">
        <f t="shared" si="24"/>
        <v>1</v>
      </c>
      <c r="T218" t="str">
        <f t="shared" si="25"/>
        <v>835-12</v>
      </c>
      <c r="U218" s="21">
        <v>835.09400000000005</v>
      </c>
      <c r="V218">
        <v>12</v>
      </c>
      <c r="X218" t="str">
        <f t="shared" si="26"/>
        <v>835-7</v>
      </c>
      <c r="Y218" t="s">
        <v>7778</v>
      </c>
      <c r="Z218" s="51">
        <v>250</v>
      </c>
      <c r="AA218" s="21">
        <v>835.09400000000005</v>
      </c>
      <c r="AB218">
        <v>10</v>
      </c>
      <c r="AC218" t="s">
        <v>7782</v>
      </c>
      <c r="AD218" t="s">
        <v>7773</v>
      </c>
      <c r="AE218" t="s">
        <v>5753</v>
      </c>
      <c r="AF218">
        <v>12</v>
      </c>
      <c r="AG218">
        <v>0.68</v>
      </c>
      <c r="AH218">
        <v>7</v>
      </c>
      <c r="AI218">
        <v>7</v>
      </c>
      <c r="AJ218" t="s">
        <v>7613</v>
      </c>
      <c r="AM218" t="s">
        <v>7784</v>
      </c>
      <c r="AN218" t="s">
        <v>7774</v>
      </c>
      <c r="AO218" t="s">
        <v>7189</v>
      </c>
      <c r="AP218" t="s">
        <v>7461</v>
      </c>
      <c r="AQ218" t="s">
        <v>7461</v>
      </c>
      <c r="AR218">
        <v>5.56</v>
      </c>
      <c r="AS218" t="s">
        <v>7877</v>
      </c>
      <c r="AT218">
        <v>1.9</v>
      </c>
      <c r="AU218" t="s">
        <v>7774</v>
      </c>
      <c r="AV218" t="s">
        <v>7789</v>
      </c>
      <c r="AW218" t="s">
        <v>7774</v>
      </c>
      <c r="BA218" t="s">
        <v>5678</v>
      </c>
      <c r="BB218">
        <v>42.77712159</v>
      </c>
      <c r="BC218">
        <v>-82.037374139999997</v>
      </c>
      <c r="BD218">
        <v>202.8</v>
      </c>
      <c r="BE218">
        <v>290</v>
      </c>
      <c r="BF218" t="s">
        <v>8087</v>
      </c>
      <c r="BG218">
        <v>15</v>
      </c>
      <c r="BH218">
        <v>986</v>
      </c>
      <c r="BI218">
        <v>11.99</v>
      </c>
      <c r="BJ218">
        <v>-391.61</v>
      </c>
      <c r="BK218">
        <v>2117</v>
      </c>
      <c r="BL218">
        <v>2117</v>
      </c>
      <c r="BO218">
        <v>1.24</v>
      </c>
      <c r="BP218">
        <v>1.24</v>
      </c>
      <c r="BR218">
        <v>2.15</v>
      </c>
      <c r="BS218">
        <v>2.15</v>
      </c>
      <c r="BY218">
        <v>0.65</v>
      </c>
      <c r="BZ218">
        <v>7</v>
      </c>
    </row>
    <row r="219" spans="2:78" hidden="1" x14ac:dyDescent="0.35">
      <c r="B219">
        <v>835.79499999999996</v>
      </c>
      <c r="C219" t="s">
        <v>3873</v>
      </c>
      <c r="D219" t="s">
        <v>3290</v>
      </c>
      <c r="E219">
        <v>0.35902777777777778</v>
      </c>
      <c r="F219">
        <v>11.7</v>
      </c>
      <c r="G219">
        <v>5</v>
      </c>
      <c r="H219" t="s">
        <v>7295</v>
      </c>
      <c r="I219" t="s">
        <v>7296</v>
      </c>
      <c r="L219" s="20" t="s">
        <v>5677</v>
      </c>
      <c r="M219">
        <v>8</v>
      </c>
      <c r="N219">
        <v>15</v>
      </c>
      <c r="O219" t="s">
        <v>144</v>
      </c>
      <c r="P219" s="51">
        <v>835.79499999999996</v>
      </c>
      <c r="Q219" s="51">
        <v>11.7</v>
      </c>
      <c r="R219" t="str">
        <f t="shared" si="23"/>
        <v>835-12</v>
      </c>
      <c r="S219" s="70" t="b">
        <f t="shared" si="24"/>
        <v>1</v>
      </c>
      <c r="T219" t="str">
        <f t="shared" si="25"/>
        <v>835-12</v>
      </c>
      <c r="U219">
        <v>835.79499999999996</v>
      </c>
      <c r="V219">
        <v>12</v>
      </c>
      <c r="X219" t="str">
        <f t="shared" si="26"/>
        <v>835-7</v>
      </c>
      <c r="Y219" t="s">
        <v>7778</v>
      </c>
      <c r="Z219" s="51">
        <v>251</v>
      </c>
      <c r="AA219">
        <v>835.79499999999996</v>
      </c>
      <c r="AB219">
        <v>10</v>
      </c>
      <c r="AC219" t="s">
        <v>7782</v>
      </c>
      <c r="AD219" t="s">
        <v>7773</v>
      </c>
      <c r="AE219" t="s">
        <v>5753</v>
      </c>
      <c r="AF219">
        <v>12</v>
      </c>
      <c r="AG219">
        <v>0.65</v>
      </c>
      <c r="AH219">
        <v>7</v>
      </c>
      <c r="AI219">
        <v>8</v>
      </c>
      <c r="AJ219" t="s">
        <v>7471</v>
      </c>
      <c r="AL219">
        <v>4</v>
      </c>
      <c r="AM219" t="s">
        <v>7784</v>
      </c>
      <c r="AN219" t="s">
        <v>7774</v>
      </c>
      <c r="AO219" t="s">
        <v>7189</v>
      </c>
      <c r="AP219" t="s">
        <v>7461</v>
      </c>
      <c r="AQ219" t="s">
        <v>7461</v>
      </c>
      <c r="AR219">
        <v>5.56</v>
      </c>
      <c r="AS219" t="s">
        <v>7877</v>
      </c>
      <c r="AT219">
        <v>1.8</v>
      </c>
      <c r="AU219" t="s">
        <v>7774</v>
      </c>
      <c r="AV219" t="s">
        <v>7789</v>
      </c>
      <c r="AW219" t="s">
        <v>7774</v>
      </c>
      <c r="BA219" t="s">
        <v>5678</v>
      </c>
      <c r="BB219">
        <v>42.777115260000002</v>
      </c>
      <c r="BC219">
        <v>-82.037374349999993</v>
      </c>
      <c r="BD219">
        <v>202.8</v>
      </c>
      <c r="BE219">
        <v>290</v>
      </c>
      <c r="BF219" t="s">
        <v>8087</v>
      </c>
      <c r="BG219">
        <v>15</v>
      </c>
      <c r="BH219">
        <v>986</v>
      </c>
      <c r="BI219">
        <v>12.691000000000001</v>
      </c>
      <c r="BJ219">
        <v>-409.15800000000002</v>
      </c>
      <c r="BK219">
        <v>2117</v>
      </c>
      <c r="BL219">
        <v>2118</v>
      </c>
      <c r="BO219">
        <v>1.24</v>
      </c>
      <c r="BP219">
        <v>1.24</v>
      </c>
      <c r="BR219">
        <v>2.15</v>
      </c>
      <c r="BS219">
        <v>2.15</v>
      </c>
      <c r="BY219">
        <v>0.63</v>
      </c>
      <c r="BZ219">
        <v>10</v>
      </c>
    </row>
    <row r="220" spans="2:78" hidden="1" x14ac:dyDescent="0.35">
      <c r="B220">
        <v>835.81500000000005</v>
      </c>
      <c r="C220" t="s">
        <v>3874</v>
      </c>
      <c r="D220" t="s">
        <v>3290</v>
      </c>
      <c r="E220">
        <v>0.35833333333333334</v>
      </c>
      <c r="F220">
        <v>11.4</v>
      </c>
      <c r="G220">
        <v>5</v>
      </c>
      <c r="H220" t="s">
        <v>7295</v>
      </c>
      <c r="I220" t="s">
        <v>7296</v>
      </c>
      <c r="L220" s="20" t="s">
        <v>5677</v>
      </c>
      <c r="M220">
        <v>11</v>
      </c>
      <c r="N220">
        <v>15</v>
      </c>
      <c r="O220" t="s">
        <v>144</v>
      </c>
      <c r="P220" s="51">
        <v>835.81500000000005</v>
      </c>
      <c r="Q220" s="51">
        <v>11.4</v>
      </c>
      <c r="R220" t="str">
        <f t="shared" si="23"/>
        <v>835-11</v>
      </c>
      <c r="S220" s="70" t="b">
        <f t="shared" si="24"/>
        <v>1</v>
      </c>
      <c r="T220" t="str">
        <f t="shared" si="25"/>
        <v>835-11</v>
      </c>
      <c r="U220">
        <v>835.81399999999996</v>
      </c>
      <c r="V220">
        <v>11</v>
      </c>
      <c r="X220" t="str">
        <f t="shared" si="26"/>
        <v>835-10</v>
      </c>
      <c r="Y220" t="s">
        <v>7778</v>
      </c>
      <c r="Z220" s="51">
        <v>253</v>
      </c>
      <c r="AA220">
        <v>835.81399999999996</v>
      </c>
      <c r="AB220">
        <v>10</v>
      </c>
      <c r="AC220" t="s">
        <v>7782</v>
      </c>
      <c r="AD220" t="s">
        <v>7773</v>
      </c>
      <c r="AE220" t="s">
        <v>5753</v>
      </c>
      <c r="AF220">
        <v>11</v>
      </c>
      <c r="AG220">
        <v>0.63</v>
      </c>
      <c r="AH220">
        <v>10</v>
      </c>
      <c r="AI220">
        <v>8</v>
      </c>
      <c r="AJ220" t="s">
        <v>7880</v>
      </c>
      <c r="AL220">
        <v>4</v>
      </c>
      <c r="AM220" t="s">
        <v>7784</v>
      </c>
      <c r="AN220" t="s">
        <v>7774</v>
      </c>
      <c r="AO220" t="s">
        <v>7189</v>
      </c>
      <c r="AP220" t="s">
        <v>7461</v>
      </c>
      <c r="AQ220" t="s">
        <v>7461</v>
      </c>
      <c r="AR220">
        <v>5.56</v>
      </c>
      <c r="AS220" t="s">
        <v>7877</v>
      </c>
      <c r="AT220">
        <v>1.8</v>
      </c>
      <c r="AU220" t="s">
        <v>7774</v>
      </c>
      <c r="AV220" t="s">
        <v>7789</v>
      </c>
      <c r="AW220" t="s">
        <v>7774</v>
      </c>
      <c r="BA220" t="s">
        <v>5678</v>
      </c>
      <c r="BB220">
        <v>42.777115109999997</v>
      </c>
      <c r="BC220">
        <v>-82.037374349999993</v>
      </c>
      <c r="BD220">
        <v>202.8</v>
      </c>
      <c r="BE220">
        <v>290</v>
      </c>
      <c r="BF220" t="s">
        <v>8087</v>
      </c>
      <c r="BG220">
        <v>15</v>
      </c>
      <c r="BH220">
        <v>986</v>
      </c>
      <c r="BI220">
        <v>12.709</v>
      </c>
      <c r="BJ220">
        <v>-405.38600000000002</v>
      </c>
      <c r="BK220">
        <v>2115</v>
      </c>
      <c r="BL220">
        <v>2116</v>
      </c>
      <c r="BO220">
        <v>1.24</v>
      </c>
      <c r="BP220">
        <v>1.23</v>
      </c>
      <c r="BR220">
        <v>2.15</v>
      </c>
      <c r="BS220">
        <v>2.14</v>
      </c>
      <c r="BY220">
        <v>0.57999999999999996</v>
      </c>
      <c r="BZ220">
        <v>11</v>
      </c>
    </row>
    <row r="221" spans="2:78" hidden="1" x14ac:dyDescent="0.35">
      <c r="B221">
        <v>835.899</v>
      </c>
      <c r="C221" t="s">
        <v>3875</v>
      </c>
      <c r="D221" t="s">
        <v>3290</v>
      </c>
      <c r="E221">
        <v>0.35138888888888886</v>
      </c>
      <c r="F221">
        <v>10.4</v>
      </c>
      <c r="G221">
        <v>5</v>
      </c>
      <c r="H221" t="s">
        <v>7295</v>
      </c>
      <c r="I221" t="s">
        <v>7296</v>
      </c>
      <c r="L221" s="20" t="s">
        <v>5677</v>
      </c>
      <c r="M221">
        <v>11.8</v>
      </c>
      <c r="N221">
        <v>15</v>
      </c>
      <c r="O221" t="s">
        <v>144</v>
      </c>
      <c r="P221" s="51">
        <v>835.899</v>
      </c>
      <c r="Q221" s="51">
        <v>10.4</v>
      </c>
      <c r="R221" t="str">
        <f t="shared" si="23"/>
        <v>835-10</v>
      </c>
      <c r="S221" s="70" t="b">
        <f t="shared" si="24"/>
        <v>1</v>
      </c>
      <c r="T221" t="str">
        <f t="shared" si="25"/>
        <v>835-10</v>
      </c>
      <c r="U221">
        <v>835.89800000000002</v>
      </c>
      <c r="V221">
        <v>10</v>
      </c>
      <c r="X221" t="str">
        <f t="shared" si="26"/>
        <v>835-11</v>
      </c>
      <c r="Y221" t="s">
        <v>7778</v>
      </c>
      <c r="Z221" s="51">
        <v>254</v>
      </c>
      <c r="AA221">
        <v>835.89800000000002</v>
      </c>
      <c r="AB221">
        <v>10</v>
      </c>
      <c r="AC221" t="s">
        <v>7782</v>
      </c>
      <c r="AD221" t="s">
        <v>7773</v>
      </c>
      <c r="AE221" t="s">
        <v>5753</v>
      </c>
      <c r="AF221">
        <v>10</v>
      </c>
      <c r="AG221">
        <v>0.57999999999999996</v>
      </c>
      <c r="AH221">
        <v>11</v>
      </c>
      <c r="AI221">
        <v>10</v>
      </c>
      <c r="AJ221" t="s">
        <v>7486</v>
      </c>
      <c r="AM221" t="s">
        <v>7784</v>
      </c>
      <c r="AN221" t="s">
        <v>7774</v>
      </c>
      <c r="AO221" t="s">
        <v>7189</v>
      </c>
      <c r="AP221" t="s">
        <v>7461</v>
      </c>
      <c r="AQ221" t="s">
        <v>7461</v>
      </c>
      <c r="AR221">
        <v>5.56</v>
      </c>
      <c r="AS221" t="s">
        <v>7877</v>
      </c>
      <c r="AT221">
        <v>1.9</v>
      </c>
      <c r="AU221" t="s">
        <v>7774</v>
      </c>
      <c r="AV221" t="s">
        <v>7783</v>
      </c>
      <c r="AW221" t="s">
        <v>7774</v>
      </c>
      <c r="BA221" t="s">
        <v>5678</v>
      </c>
      <c r="BB221">
        <v>42.777114349999998</v>
      </c>
      <c r="BC221">
        <v>-82.037374380000003</v>
      </c>
      <c r="BD221">
        <v>202.8</v>
      </c>
      <c r="BE221">
        <v>290</v>
      </c>
      <c r="BF221" t="s">
        <v>8087</v>
      </c>
      <c r="BG221">
        <v>15</v>
      </c>
      <c r="BH221">
        <v>986</v>
      </c>
      <c r="BI221">
        <v>12.792</v>
      </c>
      <c r="BJ221">
        <v>-421.20499999999998</v>
      </c>
      <c r="BK221">
        <v>2114</v>
      </c>
      <c r="BL221">
        <v>2115</v>
      </c>
      <c r="BO221">
        <v>1.23</v>
      </c>
      <c r="BP221">
        <v>1.23</v>
      </c>
      <c r="BR221">
        <v>2.14</v>
      </c>
      <c r="BS221">
        <v>2.14</v>
      </c>
      <c r="BY221">
        <v>0.73</v>
      </c>
      <c r="BZ221">
        <v>8</v>
      </c>
    </row>
    <row r="222" spans="2:78" hidden="1" x14ac:dyDescent="0.35">
      <c r="B222">
        <v>836.35400000000004</v>
      </c>
      <c r="C222" t="s">
        <v>3876</v>
      </c>
      <c r="D222" t="s">
        <v>3290</v>
      </c>
      <c r="E222">
        <v>0.3659722222222222</v>
      </c>
      <c r="F222">
        <v>13.2</v>
      </c>
      <c r="G222">
        <v>5</v>
      </c>
      <c r="H222" t="s">
        <v>7295</v>
      </c>
      <c r="I222" t="s">
        <v>7296</v>
      </c>
      <c r="L222" s="20" t="s">
        <v>5677</v>
      </c>
      <c r="M222">
        <v>8.3000000000000007</v>
      </c>
      <c r="N222">
        <v>15</v>
      </c>
      <c r="O222" t="s">
        <v>144</v>
      </c>
      <c r="P222" s="51">
        <v>836.35400000000004</v>
      </c>
      <c r="Q222" s="51">
        <v>13.2</v>
      </c>
      <c r="R222" t="str">
        <f t="shared" si="23"/>
        <v>836-13</v>
      </c>
      <c r="S222" s="70" t="b">
        <f t="shared" si="24"/>
        <v>1</v>
      </c>
      <c r="T222" t="str">
        <f t="shared" si="25"/>
        <v>836-13</v>
      </c>
      <c r="U222">
        <v>836.35299999999995</v>
      </c>
      <c r="V222">
        <v>13</v>
      </c>
      <c r="X222" t="str">
        <f t="shared" si="26"/>
        <v>836-8</v>
      </c>
      <c r="Y222" t="s">
        <v>7778</v>
      </c>
      <c r="Z222" s="51">
        <v>255</v>
      </c>
      <c r="AA222">
        <v>836.35299999999995</v>
      </c>
      <c r="AB222">
        <v>10</v>
      </c>
      <c r="AC222" t="s">
        <v>7782</v>
      </c>
      <c r="AD222" t="s">
        <v>7773</v>
      </c>
      <c r="AE222" t="s">
        <v>5753</v>
      </c>
      <c r="AF222">
        <v>13</v>
      </c>
      <c r="AG222">
        <v>0.73</v>
      </c>
      <c r="AH222">
        <v>8</v>
      </c>
      <c r="AI222">
        <v>10</v>
      </c>
      <c r="AJ222" t="s">
        <v>7881</v>
      </c>
      <c r="AM222" t="s">
        <v>7784</v>
      </c>
      <c r="AN222" t="s">
        <v>7774</v>
      </c>
      <c r="AO222" t="s">
        <v>7189</v>
      </c>
      <c r="AP222" t="s">
        <v>7461</v>
      </c>
      <c r="AQ222" t="s">
        <v>7461</v>
      </c>
      <c r="AR222">
        <v>5.56</v>
      </c>
      <c r="AS222" t="s">
        <v>7877</v>
      </c>
      <c r="AT222">
        <v>1.9</v>
      </c>
      <c r="AU222" t="s">
        <v>7774</v>
      </c>
      <c r="AV222" t="s">
        <v>7789</v>
      </c>
      <c r="AW222" t="s">
        <v>7774</v>
      </c>
      <c r="BA222" t="s">
        <v>5678</v>
      </c>
      <c r="BB222">
        <v>42.777110219999997</v>
      </c>
      <c r="BC222">
        <v>-82.037374510000006</v>
      </c>
      <c r="BD222">
        <v>202.8</v>
      </c>
      <c r="BE222">
        <v>290</v>
      </c>
      <c r="BF222" t="s">
        <v>8087</v>
      </c>
      <c r="BG222">
        <v>15</v>
      </c>
      <c r="BH222">
        <v>986</v>
      </c>
      <c r="BI222">
        <v>13.249000000000001</v>
      </c>
      <c r="BJ222">
        <v>-396.64400000000001</v>
      </c>
      <c r="BK222">
        <v>2116</v>
      </c>
      <c r="BL222">
        <v>2117</v>
      </c>
      <c r="BO222">
        <v>1.24</v>
      </c>
      <c r="BP222">
        <v>1.24</v>
      </c>
      <c r="BR222">
        <v>2.15</v>
      </c>
      <c r="BS222">
        <v>2.15</v>
      </c>
      <c r="BY222">
        <v>0.59</v>
      </c>
      <c r="BZ222">
        <v>10</v>
      </c>
    </row>
    <row r="223" spans="2:78" hidden="1" x14ac:dyDescent="0.35">
      <c r="B223">
        <v>836.61</v>
      </c>
      <c r="C223" t="s">
        <v>3877</v>
      </c>
      <c r="D223" t="s">
        <v>3290</v>
      </c>
      <c r="E223">
        <v>0.36041666666666666</v>
      </c>
      <c r="F223">
        <v>10.5</v>
      </c>
      <c r="G223">
        <v>5</v>
      </c>
      <c r="H223" t="s">
        <v>7295</v>
      </c>
      <c r="I223" t="s">
        <v>7296</v>
      </c>
      <c r="L223" s="20" t="s">
        <v>5677</v>
      </c>
      <c r="M223">
        <v>8</v>
      </c>
      <c r="N223">
        <v>15</v>
      </c>
      <c r="O223" t="s">
        <v>144</v>
      </c>
      <c r="P223" s="51">
        <v>836.61</v>
      </c>
      <c r="Q223" s="51">
        <v>10.5</v>
      </c>
      <c r="R223" t="str">
        <f t="shared" si="23"/>
        <v>836-11</v>
      </c>
      <c r="S223" s="70" t="b">
        <f t="shared" si="24"/>
        <v>1</v>
      </c>
      <c r="T223" t="str">
        <f t="shared" si="25"/>
        <v>836-11</v>
      </c>
      <c r="U223">
        <v>836.61</v>
      </c>
      <c r="V223">
        <v>11</v>
      </c>
      <c r="X223" t="str">
        <f t="shared" si="26"/>
        <v>836-10</v>
      </c>
      <c r="Y223" t="s">
        <v>7778</v>
      </c>
      <c r="Z223" s="51">
        <v>256</v>
      </c>
      <c r="AA223">
        <v>836.61</v>
      </c>
      <c r="AB223">
        <v>10</v>
      </c>
      <c r="AC223" t="s">
        <v>7782</v>
      </c>
      <c r="AD223" t="s">
        <v>7773</v>
      </c>
      <c r="AE223" t="s">
        <v>5753</v>
      </c>
      <c r="AF223">
        <v>11</v>
      </c>
      <c r="AG223">
        <v>0.59</v>
      </c>
      <c r="AH223">
        <v>10</v>
      </c>
      <c r="AI223">
        <v>7</v>
      </c>
      <c r="AJ223" t="s">
        <v>7467</v>
      </c>
      <c r="AM223" t="s">
        <v>7784</v>
      </c>
      <c r="AN223" t="s">
        <v>7774</v>
      </c>
      <c r="AO223" t="s">
        <v>7189</v>
      </c>
      <c r="AP223" t="s">
        <v>7461</v>
      </c>
      <c r="AQ223" t="s">
        <v>7461</v>
      </c>
      <c r="AR223">
        <v>5.56</v>
      </c>
      <c r="AS223" t="s">
        <v>7877</v>
      </c>
      <c r="AT223">
        <v>1.9</v>
      </c>
      <c r="AU223" t="s">
        <v>7774</v>
      </c>
      <c r="AV223" t="s">
        <v>7789</v>
      </c>
      <c r="AW223" t="s">
        <v>7774</v>
      </c>
      <c r="BA223" t="s">
        <v>5678</v>
      </c>
      <c r="BB223">
        <v>42.777107909999998</v>
      </c>
      <c r="BC223">
        <v>-82.037374580000005</v>
      </c>
      <c r="BD223">
        <v>202.8</v>
      </c>
      <c r="BE223">
        <v>290</v>
      </c>
      <c r="BF223" t="s">
        <v>8087</v>
      </c>
      <c r="BG223">
        <v>15</v>
      </c>
      <c r="BH223">
        <v>986</v>
      </c>
      <c r="BI223">
        <v>13.505000000000001</v>
      </c>
      <c r="BJ223">
        <v>-399.02699999999999</v>
      </c>
      <c r="BK223">
        <v>2115</v>
      </c>
      <c r="BL223">
        <v>2116</v>
      </c>
      <c r="BO223">
        <v>1.24</v>
      </c>
      <c r="BP223">
        <v>1.23</v>
      </c>
      <c r="BR223">
        <v>2.15</v>
      </c>
      <c r="BS223">
        <v>2.14</v>
      </c>
      <c r="BY223">
        <v>0.59</v>
      </c>
      <c r="BZ223">
        <v>11</v>
      </c>
    </row>
    <row r="224" spans="2:78" hidden="1" x14ac:dyDescent="0.35">
      <c r="B224">
        <v>836.93499999999995</v>
      </c>
      <c r="C224" t="s">
        <v>3878</v>
      </c>
      <c r="D224" t="s">
        <v>3290</v>
      </c>
      <c r="E224">
        <v>0.36319444444444443</v>
      </c>
      <c r="F224">
        <v>10.6</v>
      </c>
      <c r="G224">
        <v>7</v>
      </c>
      <c r="H224" t="s">
        <v>7295</v>
      </c>
      <c r="I224" t="s">
        <v>7296</v>
      </c>
      <c r="L224" s="20" t="s">
        <v>5677</v>
      </c>
      <c r="M224">
        <v>9.3000000000000007</v>
      </c>
      <c r="N224">
        <v>15</v>
      </c>
      <c r="O224" t="s">
        <v>144</v>
      </c>
      <c r="P224" s="51">
        <v>836.93499999999995</v>
      </c>
      <c r="Q224" s="51">
        <v>10.6</v>
      </c>
      <c r="R224" t="str">
        <f t="shared" si="23"/>
        <v>836-11</v>
      </c>
      <c r="S224" s="70" t="b">
        <f t="shared" si="24"/>
        <v>1</v>
      </c>
      <c r="T224" t="str">
        <f t="shared" si="25"/>
        <v>836-11</v>
      </c>
      <c r="U224">
        <v>836.93399999999997</v>
      </c>
      <c r="V224">
        <v>11</v>
      </c>
      <c r="X224" t="str">
        <f t="shared" si="26"/>
        <v>836-11</v>
      </c>
      <c r="Y224" t="s">
        <v>7778</v>
      </c>
      <c r="Z224" s="51">
        <v>257</v>
      </c>
      <c r="AA224">
        <v>836.93399999999997</v>
      </c>
      <c r="AB224">
        <v>10</v>
      </c>
      <c r="AC224" t="s">
        <v>7782</v>
      </c>
      <c r="AD224" t="s">
        <v>7773</v>
      </c>
      <c r="AE224" t="s">
        <v>5753</v>
      </c>
      <c r="AF224">
        <v>11</v>
      </c>
      <c r="AG224">
        <v>0.59</v>
      </c>
      <c r="AH224">
        <v>11</v>
      </c>
      <c r="AI224">
        <v>7</v>
      </c>
      <c r="AJ224" t="s">
        <v>7651</v>
      </c>
      <c r="AM224" t="s">
        <v>7784</v>
      </c>
      <c r="AN224" t="s">
        <v>7774</v>
      </c>
      <c r="AO224" t="s">
        <v>7189</v>
      </c>
      <c r="AP224" t="s">
        <v>7461</v>
      </c>
      <c r="AQ224" t="s">
        <v>7461</v>
      </c>
      <c r="AR224">
        <v>5.56</v>
      </c>
      <c r="AS224" t="s">
        <v>7877</v>
      </c>
      <c r="AT224">
        <v>1.8</v>
      </c>
      <c r="AU224" t="s">
        <v>7774</v>
      </c>
      <c r="AV224" t="s">
        <v>7783</v>
      </c>
      <c r="AW224" t="s">
        <v>7774</v>
      </c>
      <c r="BA224" t="s">
        <v>5678</v>
      </c>
      <c r="BB224">
        <v>42.777104989999998</v>
      </c>
      <c r="BC224">
        <v>-82.037374670000005</v>
      </c>
      <c r="BD224">
        <v>202.8</v>
      </c>
      <c r="BE224">
        <v>290</v>
      </c>
      <c r="BF224" t="s">
        <v>8087</v>
      </c>
      <c r="BG224">
        <v>15</v>
      </c>
      <c r="BH224">
        <v>986</v>
      </c>
      <c r="BI224">
        <v>13.827999999999999</v>
      </c>
      <c r="BJ224">
        <v>-391.62</v>
      </c>
      <c r="BK224">
        <v>2113</v>
      </c>
      <c r="BL224">
        <v>2114</v>
      </c>
      <c r="BO224">
        <v>1.23</v>
      </c>
      <c r="BP224">
        <v>1.23</v>
      </c>
      <c r="BR224">
        <v>2.14</v>
      </c>
      <c r="BS224">
        <v>2.14</v>
      </c>
      <c r="BY224">
        <v>0.6</v>
      </c>
      <c r="BZ224">
        <v>9</v>
      </c>
    </row>
    <row r="225" spans="1:78" s="76" customFormat="1" hidden="1" x14ac:dyDescent="0.35">
      <c r="A225"/>
      <c r="B225">
        <v>837.87</v>
      </c>
      <c r="C225" t="s">
        <v>3879</v>
      </c>
      <c r="D225" t="s">
        <v>3290</v>
      </c>
      <c r="E225">
        <v>0.35416666666666669</v>
      </c>
      <c r="F225">
        <v>10.8</v>
      </c>
      <c r="G225">
        <v>7</v>
      </c>
      <c r="H225" t="s">
        <v>7295</v>
      </c>
      <c r="I225" t="s">
        <v>7296</v>
      </c>
      <c r="J225"/>
      <c r="K225" s="20"/>
      <c r="L225" s="20" t="s">
        <v>5677</v>
      </c>
      <c r="M225">
        <v>9.6999999999999993</v>
      </c>
      <c r="N225">
        <v>15</v>
      </c>
      <c r="O225" t="s">
        <v>144</v>
      </c>
      <c r="P225" s="51">
        <v>837.87</v>
      </c>
      <c r="Q225" s="51">
        <v>10.8</v>
      </c>
      <c r="R225" t="str">
        <f t="shared" si="23"/>
        <v>837-11</v>
      </c>
      <c r="S225" s="70" t="b">
        <f t="shared" si="24"/>
        <v>1</v>
      </c>
      <c r="T225" t="str">
        <f t="shared" si="25"/>
        <v>837-11</v>
      </c>
      <c r="U225">
        <v>837.87</v>
      </c>
      <c r="V225">
        <v>11</v>
      </c>
      <c r="W225"/>
      <c r="X225" t="str">
        <f t="shared" si="26"/>
        <v>837-9</v>
      </c>
      <c r="Y225" t="s">
        <v>7778</v>
      </c>
      <c r="Z225" s="51">
        <v>258</v>
      </c>
      <c r="AA225">
        <v>837.87</v>
      </c>
      <c r="AB225">
        <v>10</v>
      </c>
      <c r="AC225" t="s">
        <v>7782</v>
      </c>
      <c r="AD225" t="s">
        <v>7773</v>
      </c>
      <c r="AE225" t="s">
        <v>5753</v>
      </c>
      <c r="AF225">
        <v>11</v>
      </c>
      <c r="AG225">
        <v>0.6</v>
      </c>
      <c r="AH225">
        <v>9</v>
      </c>
      <c r="AI225">
        <v>11</v>
      </c>
      <c r="AJ225" t="s">
        <v>7462</v>
      </c>
      <c r="AK225"/>
      <c r="AL225"/>
      <c r="AM225" t="s">
        <v>7784</v>
      </c>
      <c r="AN225" t="s">
        <v>7774</v>
      </c>
      <c r="AO225" t="s">
        <v>7189</v>
      </c>
      <c r="AP225" t="s">
        <v>7461</v>
      </c>
      <c r="AQ225" t="s">
        <v>7461</v>
      </c>
      <c r="AR225">
        <v>5.56</v>
      </c>
      <c r="AS225" t="s">
        <v>7877</v>
      </c>
      <c r="AT225">
        <v>1.8</v>
      </c>
      <c r="AU225" t="s">
        <v>7774</v>
      </c>
      <c r="AV225" t="s">
        <v>7786</v>
      </c>
      <c r="AW225" t="s">
        <v>7774</v>
      </c>
      <c r="AX225">
        <v>10</v>
      </c>
      <c r="AY225">
        <v>10</v>
      </c>
      <c r="AZ225">
        <v>15</v>
      </c>
      <c r="BA225" t="s">
        <v>5683</v>
      </c>
      <c r="BB225">
        <v>42.777096520000001</v>
      </c>
      <c r="BC225">
        <v>-82.037374929999999</v>
      </c>
      <c r="BD225">
        <v>202.8</v>
      </c>
      <c r="BE225">
        <v>290</v>
      </c>
      <c r="BF225" t="s">
        <v>8087</v>
      </c>
      <c r="BG225">
        <v>15</v>
      </c>
      <c r="BH225">
        <v>986</v>
      </c>
      <c r="BI225">
        <v>14.765000000000001</v>
      </c>
      <c r="BJ225">
        <v>-409.84199999999998</v>
      </c>
      <c r="BK225">
        <v>2116</v>
      </c>
      <c r="BL225">
        <v>2117</v>
      </c>
      <c r="BM225"/>
      <c r="BN225"/>
      <c r="BO225">
        <v>1.24</v>
      </c>
      <c r="BP225">
        <v>1.24</v>
      </c>
      <c r="BQ225"/>
      <c r="BR225">
        <v>2.15</v>
      </c>
      <c r="BS225">
        <v>2.15</v>
      </c>
      <c r="BT225"/>
      <c r="BU225"/>
      <c r="BV225"/>
      <c r="BW225"/>
      <c r="BX225"/>
      <c r="BY225">
        <v>0.66</v>
      </c>
      <c r="BZ225">
        <v>8</v>
      </c>
    </row>
    <row r="226" spans="1:78" s="76" customFormat="1" hidden="1" x14ac:dyDescent="0.35">
      <c r="A226"/>
      <c r="B226">
        <v>838.09199999999998</v>
      </c>
      <c r="C226" t="s">
        <v>3880</v>
      </c>
      <c r="D226" t="s">
        <v>3290</v>
      </c>
      <c r="E226">
        <v>0.35416666666666669</v>
      </c>
      <c r="F226">
        <v>11.8</v>
      </c>
      <c r="G226">
        <v>8</v>
      </c>
      <c r="H226" t="s">
        <v>7295</v>
      </c>
      <c r="I226" t="s">
        <v>7296</v>
      </c>
      <c r="J226"/>
      <c r="K226" s="20"/>
      <c r="L226" s="20" t="s">
        <v>5677</v>
      </c>
      <c r="M226">
        <v>8.9</v>
      </c>
      <c r="N226">
        <v>15</v>
      </c>
      <c r="O226" t="s">
        <v>144</v>
      </c>
      <c r="P226" s="51">
        <v>838.09199999999998</v>
      </c>
      <c r="Q226" s="51">
        <v>11.8</v>
      </c>
      <c r="R226" t="str">
        <f t="shared" si="23"/>
        <v>838-12</v>
      </c>
      <c r="S226" s="70" t="b">
        <f t="shared" si="24"/>
        <v>1</v>
      </c>
      <c r="T226" t="str">
        <f t="shared" si="25"/>
        <v>838-12</v>
      </c>
      <c r="U226">
        <v>838.09</v>
      </c>
      <c r="V226">
        <v>12</v>
      </c>
      <c r="W226"/>
      <c r="X226" t="str">
        <f t="shared" si="26"/>
        <v>838-8</v>
      </c>
      <c r="Y226" t="s">
        <v>7778</v>
      </c>
      <c r="Z226" s="51">
        <v>259</v>
      </c>
      <c r="AA226">
        <v>838.09</v>
      </c>
      <c r="AB226">
        <v>10</v>
      </c>
      <c r="AC226" t="s">
        <v>7782</v>
      </c>
      <c r="AD226" t="s">
        <v>7773</v>
      </c>
      <c r="AE226" t="s">
        <v>5753</v>
      </c>
      <c r="AF226">
        <v>12</v>
      </c>
      <c r="AG226">
        <v>0.66</v>
      </c>
      <c r="AH226">
        <v>8</v>
      </c>
      <c r="AI226">
        <v>8</v>
      </c>
      <c r="AJ226" t="s">
        <v>7472</v>
      </c>
      <c r="AK226"/>
      <c r="AL226"/>
      <c r="AM226" t="s">
        <v>7784</v>
      </c>
      <c r="AN226" t="s">
        <v>7774</v>
      </c>
      <c r="AO226" t="s">
        <v>7189</v>
      </c>
      <c r="AP226" t="s">
        <v>7461</v>
      </c>
      <c r="AQ226" t="s">
        <v>7461</v>
      </c>
      <c r="AR226">
        <v>5.56</v>
      </c>
      <c r="AS226" t="s">
        <v>7877</v>
      </c>
      <c r="AT226">
        <v>1.8</v>
      </c>
      <c r="AU226" t="s">
        <v>7774</v>
      </c>
      <c r="AV226" t="s">
        <v>7789</v>
      </c>
      <c r="AW226" t="s">
        <v>7774</v>
      </c>
      <c r="AX226"/>
      <c r="AY226"/>
      <c r="AZ226"/>
      <c r="BA226" t="s">
        <v>5678</v>
      </c>
      <c r="BB226">
        <v>42.777094529999999</v>
      </c>
      <c r="BC226">
        <v>-82.037374990000004</v>
      </c>
      <c r="BD226">
        <v>202.8</v>
      </c>
      <c r="BE226">
        <v>290</v>
      </c>
      <c r="BF226" t="s">
        <v>8087</v>
      </c>
      <c r="BG226">
        <v>15</v>
      </c>
      <c r="BH226">
        <v>986</v>
      </c>
      <c r="BI226">
        <v>14.986000000000001</v>
      </c>
      <c r="BJ226">
        <v>-416.44099999999997</v>
      </c>
      <c r="BK226">
        <v>2116</v>
      </c>
      <c r="BL226">
        <v>2117</v>
      </c>
      <c r="BM226"/>
      <c r="BN226"/>
      <c r="BO226">
        <v>1.24</v>
      </c>
      <c r="BP226">
        <v>1.24</v>
      </c>
      <c r="BQ226"/>
      <c r="BR226">
        <v>2.15</v>
      </c>
      <c r="BS226">
        <v>2.15</v>
      </c>
      <c r="BT226"/>
      <c r="BU226"/>
      <c r="BV226"/>
      <c r="BW226"/>
      <c r="BX226"/>
      <c r="BY226">
        <v>0.62</v>
      </c>
      <c r="BZ226">
        <v>12</v>
      </c>
    </row>
    <row r="227" spans="1:78" s="76" customFormat="1" hidden="1" x14ac:dyDescent="0.35">
      <c r="A227"/>
      <c r="B227">
        <v>838.32100000000003</v>
      </c>
      <c r="C227" t="s">
        <v>3881</v>
      </c>
      <c r="D227" t="s">
        <v>3290</v>
      </c>
      <c r="E227">
        <v>0.35486111111111113</v>
      </c>
      <c r="F227">
        <v>11.1</v>
      </c>
      <c r="G227">
        <v>5</v>
      </c>
      <c r="H227" t="s">
        <v>7295</v>
      </c>
      <c r="I227" t="s">
        <v>7296</v>
      </c>
      <c r="J227"/>
      <c r="K227" s="20"/>
      <c r="L227" s="20" t="s">
        <v>5677</v>
      </c>
      <c r="M227">
        <v>11.4</v>
      </c>
      <c r="N227">
        <v>15</v>
      </c>
      <c r="O227" t="s">
        <v>144</v>
      </c>
      <c r="P227" s="51">
        <v>838.32100000000003</v>
      </c>
      <c r="Q227" s="51">
        <v>11.1</v>
      </c>
      <c r="R227" t="str">
        <f t="shared" si="23"/>
        <v>838-11</v>
      </c>
      <c r="S227" s="70" t="b">
        <f t="shared" si="24"/>
        <v>1</v>
      </c>
      <c r="T227" t="str">
        <f t="shared" si="25"/>
        <v>838-11</v>
      </c>
      <c r="U227">
        <v>838.31899999999996</v>
      </c>
      <c r="V227">
        <v>11</v>
      </c>
      <c r="W227"/>
      <c r="X227" t="str">
        <f t="shared" si="26"/>
        <v>838-12</v>
      </c>
      <c r="Y227" t="s">
        <v>7778</v>
      </c>
      <c r="Z227" s="51">
        <v>260</v>
      </c>
      <c r="AA227">
        <v>838.31899999999996</v>
      </c>
      <c r="AB227">
        <v>10</v>
      </c>
      <c r="AC227" t="s">
        <v>7782</v>
      </c>
      <c r="AD227" t="s">
        <v>7773</v>
      </c>
      <c r="AE227" t="s">
        <v>5753</v>
      </c>
      <c r="AF227">
        <v>11</v>
      </c>
      <c r="AG227">
        <v>0.62</v>
      </c>
      <c r="AH227">
        <v>12</v>
      </c>
      <c r="AI227">
        <v>11</v>
      </c>
      <c r="AJ227" t="s">
        <v>7466</v>
      </c>
      <c r="AK227"/>
      <c r="AL227"/>
      <c r="AM227" t="s">
        <v>7784</v>
      </c>
      <c r="AN227" t="s">
        <v>7774</v>
      </c>
      <c r="AO227" t="s">
        <v>7189</v>
      </c>
      <c r="AP227" t="s">
        <v>7461</v>
      </c>
      <c r="AQ227" t="s">
        <v>7461</v>
      </c>
      <c r="AR227">
        <v>5.56</v>
      </c>
      <c r="AS227" t="s">
        <v>7877</v>
      </c>
      <c r="AT227">
        <v>1.9</v>
      </c>
      <c r="AU227" t="s">
        <v>7774</v>
      </c>
      <c r="AV227" t="s">
        <v>7788</v>
      </c>
      <c r="AW227" t="s">
        <v>7774</v>
      </c>
      <c r="AX227">
        <v>10</v>
      </c>
      <c r="AY227">
        <v>10</v>
      </c>
      <c r="AZ227">
        <v>12</v>
      </c>
      <c r="BA227" t="s">
        <v>5683</v>
      </c>
      <c r="BB227">
        <v>42.77709248</v>
      </c>
      <c r="BC227">
        <v>-82.037375049999994</v>
      </c>
      <c r="BD227">
        <v>202.8</v>
      </c>
      <c r="BE227">
        <v>290</v>
      </c>
      <c r="BF227" t="s">
        <v>8087</v>
      </c>
      <c r="BG227">
        <v>15</v>
      </c>
      <c r="BH227">
        <v>986</v>
      </c>
      <c r="BI227">
        <v>15.212</v>
      </c>
      <c r="BJ227">
        <v>-412.94499999999999</v>
      </c>
      <c r="BK227">
        <v>2112</v>
      </c>
      <c r="BL227">
        <v>2113</v>
      </c>
      <c r="BM227"/>
      <c r="BN227"/>
      <c r="BO227">
        <v>1.23</v>
      </c>
      <c r="BP227">
        <v>1.23</v>
      </c>
      <c r="BQ227"/>
      <c r="BR227">
        <v>2.14</v>
      </c>
      <c r="BS227">
        <v>2.14</v>
      </c>
      <c r="BT227"/>
      <c r="BU227"/>
      <c r="BV227"/>
      <c r="BW227"/>
      <c r="BX227"/>
      <c r="BY227">
        <v>0.63</v>
      </c>
      <c r="BZ227">
        <v>7</v>
      </c>
    </row>
    <row r="228" spans="1:78" hidden="1" x14ac:dyDescent="0.35">
      <c r="B228">
        <v>838.50400000000002</v>
      </c>
      <c r="C228" t="s">
        <v>3882</v>
      </c>
      <c r="D228" t="s">
        <v>3290</v>
      </c>
      <c r="E228">
        <v>0.35347222222222224</v>
      </c>
      <c r="F228">
        <v>11.3</v>
      </c>
      <c r="G228">
        <v>5</v>
      </c>
      <c r="H228" t="s">
        <v>7295</v>
      </c>
      <c r="I228" t="s">
        <v>7296</v>
      </c>
      <c r="L228" s="20" t="s">
        <v>5677</v>
      </c>
      <c r="M228">
        <v>8.6</v>
      </c>
      <c r="N228">
        <v>15</v>
      </c>
      <c r="O228" t="s">
        <v>144</v>
      </c>
      <c r="P228" s="51">
        <v>838.50400000000002</v>
      </c>
      <c r="Q228" s="51">
        <v>11.3</v>
      </c>
      <c r="R228" t="str">
        <f t="shared" si="23"/>
        <v>838-11</v>
      </c>
      <c r="S228" s="70" t="b">
        <f t="shared" si="24"/>
        <v>1</v>
      </c>
      <c r="T228" t="str">
        <f t="shared" si="25"/>
        <v>838-11</v>
      </c>
      <c r="U228">
        <v>838.50300000000004</v>
      </c>
      <c r="V228">
        <v>11</v>
      </c>
      <c r="X228" t="str">
        <f t="shared" si="26"/>
        <v>838-7</v>
      </c>
      <c r="Y228" t="s">
        <v>7778</v>
      </c>
      <c r="Z228" s="51">
        <v>261</v>
      </c>
      <c r="AA228">
        <v>838.50300000000004</v>
      </c>
      <c r="AB228">
        <v>10</v>
      </c>
      <c r="AC228" t="s">
        <v>7782</v>
      </c>
      <c r="AD228" t="s">
        <v>7773</v>
      </c>
      <c r="AE228" t="s">
        <v>5753</v>
      </c>
      <c r="AF228">
        <v>11</v>
      </c>
      <c r="AG228">
        <v>0.63</v>
      </c>
      <c r="AH228">
        <v>7</v>
      </c>
      <c r="AI228">
        <v>8</v>
      </c>
      <c r="AJ228" t="s">
        <v>7472</v>
      </c>
      <c r="AM228" t="s">
        <v>7784</v>
      </c>
      <c r="AN228" t="s">
        <v>7774</v>
      </c>
      <c r="AO228" t="s">
        <v>7189</v>
      </c>
      <c r="AP228" t="s">
        <v>7461</v>
      </c>
      <c r="AQ228" t="s">
        <v>7461</v>
      </c>
      <c r="AR228">
        <v>5.56</v>
      </c>
      <c r="AS228" t="s">
        <v>7877</v>
      </c>
      <c r="AT228">
        <v>1.8</v>
      </c>
      <c r="AU228" t="s">
        <v>7774</v>
      </c>
      <c r="AV228" t="s">
        <v>7789</v>
      </c>
      <c r="AW228" t="s">
        <v>7774</v>
      </c>
      <c r="BA228" t="s">
        <v>5678</v>
      </c>
      <c r="BB228">
        <v>42.777090790000003</v>
      </c>
      <c r="BC228">
        <v>-82.037375100000006</v>
      </c>
      <c r="BD228">
        <v>202.8</v>
      </c>
      <c r="BE228">
        <v>290</v>
      </c>
      <c r="BF228" t="s">
        <v>8087</v>
      </c>
      <c r="BG228">
        <v>15</v>
      </c>
      <c r="BH228">
        <v>986</v>
      </c>
      <c r="BI228">
        <v>15.398999999999999</v>
      </c>
      <c r="BJ228">
        <v>-416.57400000000001</v>
      </c>
      <c r="BK228">
        <v>2117</v>
      </c>
      <c r="BL228">
        <v>2118</v>
      </c>
      <c r="BO228">
        <v>1.24</v>
      </c>
      <c r="BP228">
        <v>1.24</v>
      </c>
      <c r="BR228">
        <v>2.15</v>
      </c>
      <c r="BS228">
        <v>2.15</v>
      </c>
      <c r="BY228">
        <v>0.64</v>
      </c>
      <c r="BZ228">
        <v>15</v>
      </c>
    </row>
    <row r="229" spans="1:78" s="76" customFormat="1" hidden="1" x14ac:dyDescent="0.35">
      <c r="A229"/>
      <c r="B229">
        <v>838.84900000000005</v>
      </c>
      <c r="C229" t="s">
        <v>3883</v>
      </c>
      <c r="D229" t="s">
        <v>3290</v>
      </c>
      <c r="E229">
        <v>0.36944444444444446</v>
      </c>
      <c r="F229">
        <v>11.5</v>
      </c>
      <c r="G229">
        <v>4</v>
      </c>
      <c r="H229" t="s">
        <v>7295</v>
      </c>
      <c r="I229" t="s">
        <v>7296</v>
      </c>
      <c r="J229"/>
      <c r="K229" s="20"/>
      <c r="L229" s="20" t="s">
        <v>5677</v>
      </c>
      <c r="M229">
        <v>22.5</v>
      </c>
      <c r="N229">
        <v>15.7</v>
      </c>
      <c r="O229" t="s">
        <v>144</v>
      </c>
      <c r="P229" s="51">
        <v>838.84900000000005</v>
      </c>
      <c r="Q229" s="51">
        <v>11.5</v>
      </c>
      <c r="R229" t="str">
        <f t="shared" si="23"/>
        <v>838-12</v>
      </c>
      <c r="S229" s="70" t="b">
        <f t="shared" si="24"/>
        <v>0</v>
      </c>
      <c r="T229" t="str">
        <f t="shared" si="25"/>
        <v>838-11</v>
      </c>
      <c r="U229">
        <v>838.846</v>
      </c>
      <c r="V229">
        <v>11</v>
      </c>
      <c r="W229"/>
      <c r="X229" t="str">
        <f t="shared" si="26"/>
        <v>838-15</v>
      </c>
      <c r="Y229" t="s">
        <v>7778</v>
      </c>
      <c r="Z229" s="51">
        <v>262</v>
      </c>
      <c r="AA229">
        <v>838.846</v>
      </c>
      <c r="AB229">
        <v>10</v>
      </c>
      <c r="AC229" t="s">
        <v>7782</v>
      </c>
      <c r="AD229" t="s">
        <v>7773</v>
      </c>
      <c r="AE229" t="s">
        <v>5753</v>
      </c>
      <c r="AF229">
        <v>11</v>
      </c>
      <c r="AG229">
        <v>0.64</v>
      </c>
      <c r="AH229">
        <v>15</v>
      </c>
      <c r="AI229">
        <v>12</v>
      </c>
      <c r="AJ229" t="s">
        <v>7996</v>
      </c>
      <c r="AK229"/>
      <c r="AL229">
        <v>5</v>
      </c>
      <c r="AM229" t="s">
        <v>7784</v>
      </c>
      <c r="AN229" t="s">
        <v>7774</v>
      </c>
      <c r="AO229" t="s">
        <v>7189</v>
      </c>
      <c r="AP229" t="s">
        <v>7461</v>
      </c>
      <c r="AQ229" t="s">
        <v>7461</v>
      </c>
      <c r="AR229">
        <v>5.56</v>
      </c>
      <c r="AS229" t="s">
        <v>7877</v>
      </c>
      <c r="AT229">
        <v>1.8</v>
      </c>
      <c r="AU229" t="s">
        <v>7774</v>
      </c>
      <c r="AV229" t="s">
        <v>7788</v>
      </c>
      <c r="AW229" t="s">
        <v>7774</v>
      </c>
      <c r="AX229">
        <v>10</v>
      </c>
      <c r="AY229">
        <v>10</v>
      </c>
      <c r="AZ229">
        <v>12</v>
      </c>
      <c r="BA229" t="s">
        <v>5683</v>
      </c>
      <c r="BB229">
        <v>42.777087729999998</v>
      </c>
      <c r="BC229">
        <v>-82.0373752</v>
      </c>
      <c r="BD229">
        <v>202.8</v>
      </c>
      <c r="BE229">
        <v>290</v>
      </c>
      <c r="BF229" t="s">
        <v>8087</v>
      </c>
      <c r="BG229">
        <v>15</v>
      </c>
      <c r="BH229">
        <v>986</v>
      </c>
      <c r="BI229">
        <v>15.738</v>
      </c>
      <c r="BJ229">
        <v>-384.68799999999999</v>
      </c>
      <c r="BK229">
        <v>2108</v>
      </c>
      <c r="BL229">
        <v>2110</v>
      </c>
      <c r="BM229"/>
      <c r="BN229"/>
      <c r="BO229">
        <v>1.23</v>
      </c>
      <c r="BP229">
        <v>1.23</v>
      </c>
      <c r="BQ229"/>
      <c r="BR229">
        <v>2.14</v>
      </c>
      <c r="BS229">
        <v>2.14</v>
      </c>
      <c r="BT229"/>
      <c r="BU229"/>
      <c r="BV229"/>
      <c r="BW229"/>
      <c r="BX229"/>
      <c r="BY229">
        <v>0.86</v>
      </c>
      <c r="BZ229">
        <v>9</v>
      </c>
    </row>
    <row r="230" spans="1:78" s="76" customFormat="1" hidden="1" x14ac:dyDescent="0.35">
      <c r="A230"/>
      <c r="B230">
        <v>838.87699999999995</v>
      </c>
      <c r="C230" t="s">
        <v>3885</v>
      </c>
      <c r="D230" t="s">
        <v>3290</v>
      </c>
      <c r="E230">
        <v>0.36319444444444443</v>
      </c>
      <c r="F230">
        <v>15.5</v>
      </c>
      <c r="G230">
        <v>5</v>
      </c>
      <c r="H230" t="s">
        <v>7295</v>
      </c>
      <c r="I230" t="s">
        <v>7296</v>
      </c>
      <c r="J230"/>
      <c r="K230" s="20"/>
      <c r="L230" s="20" t="s">
        <v>5677</v>
      </c>
      <c r="M230">
        <v>8.3000000000000007</v>
      </c>
      <c r="N230">
        <v>15</v>
      </c>
      <c r="O230" t="s">
        <v>144</v>
      </c>
      <c r="P230" s="51">
        <v>838.87699999999995</v>
      </c>
      <c r="Q230" s="51">
        <v>15.5</v>
      </c>
      <c r="R230" t="str">
        <f t="shared" si="23"/>
        <v>838-16</v>
      </c>
      <c r="S230" s="70" t="b">
        <f t="shared" si="24"/>
        <v>0</v>
      </c>
      <c r="T230" t="str">
        <f t="shared" si="25"/>
        <v>838-15</v>
      </c>
      <c r="U230">
        <v>838.87599999999998</v>
      </c>
      <c r="V230">
        <v>15</v>
      </c>
      <c r="W230"/>
      <c r="X230" t="str">
        <f t="shared" si="26"/>
        <v>838-9</v>
      </c>
      <c r="Y230" t="s">
        <v>7778</v>
      </c>
      <c r="Z230" s="51">
        <v>264</v>
      </c>
      <c r="AA230">
        <v>838.87599999999998</v>
      </c>
      <c r="AB230">
        <v>10</v>
      </c>
      <c r="AC230" t="s">
        <v>7782</v>
      </c>
      <c r="AD230" t="s">
        <v>7773</v>
      </c>
      <c r="AE230" t="s">
        <v>5753</v>
      </c>
      <c r="AF230">
        <v>15</v>
      </c>
      <c r="AG230">
        <v>0.86</v>
      </c>
      <c r="AH230">
        <v>9</v>
      </c>
      <c r="AI230">
        <v>6</v>
      </c>
      <c r="AJ230" t="s">
        <v>7651</v>
      </c>
      <c r="AK230"/>
      <c r="AL230">
        <v>5</v>
      </c>
      <c r="AM230" t="s">
        <v>7784</v>
      </c>
      <c r="AN230" t="s">
        <v>7774</v>
      </c>
      <c r="AO230" t="s">
        <v>7189</v>
      </c>
      <c r="AP230" t="s">
        <v>7461</v>
      </c>
      <c r="AQ230" t="s">
        <v>7461</v>
      </c>
      <c r="AR230">
        <v>5.56</v>
      </c>
      <c r="AS230" t="s">
        <v>7877</v>
      </c>
      <c r="AT230">
        <v>1.8</v>
      </c>
      <c r="AU230" t="s">
        <v>7774</v>
      </c>
      <c r="AV230" t="s">
        <v>7789</v>
      </c>
      <c r="AW230" t="s">
        <v>7774</v>
      </c>
      <c r="AX230"/>
      <c r="AY230"/>
      <c r="AZ230"/>
      <c r="BA230" t="s">
        <v>5678</v>
      </c>
      <c r="BB230">
        <v>42.777087430000002</v>
      </c>
      <c r="BC230">
        <v>-82.0373752</v>
      </c>
      <c r="BD230">
        <v>202.8</v>
      </c>
      <c r="BE230">
        <v>290</v>
      </c>
      <c r="BF230" t="s">
        <v>8087</v>
      </c>
      <c r="BG230">
        <v>15</v>
      </c>
      <c r="BH230">
        <v>986</v>
      </c>
      <c r="BI230">
        <v>15.771000000000001</v>
      </c>
      <c r="BJ230">
        <v>-392.54199999999997</v>
      </c>
      <c r="BK230">
        <v>2114</v>
      </c>
      <c r="BL230">
        <v>2115</v>
      </c>
      <c r="BM230"/>
      <c r="BN230"/>
      <c r="BO230">
        <v>1.23</v>
      </c>
      <c r="BP230">
        <v>1.23</v>
      </c>
      <c r="BQ230"/>
      <c r="BR230">
        <v>2.14</v>
      </c>
      <c r="BS230">
        <v>2.14</v>
      </c>
      <c r="BT230"/>
      <c r="BU230"/>
      <c r="BV230"/>
      <c r="BW230"/>
      <c r="BX230"/>
      <c r="BY230">
        <v>0.61</v>
      </c>
      <c r="BZ230">
        <v>9</v>
      </c>
    </row>
    <row r="231" spans="1:78" s="76" customFormat="1" hidden="1" x14ac:dyDescent="0.35">
      <c r="A231"/>
      <c r="B231">
        <v>838.92600000000004</v>
      </c>
      <c r="C231" t="s">
        <v>3886</v>
      </c>
      <c r="D231" t="s">
        <v>3290</v>
      </c>
      <c r="E231">
        <v>0.36388888888888887</v>
      </c>
      <c r="F231">
        <v>11</v>
      </c>
      <c r="G231">
        <v>5</v>
      </c>
      <c r="H231" t="s">
        <v>7295</v>
      </c>
      <c r="I231" t="s">
        <v>7296</v>
      </c>
      <c r="J231"/>
      <c r="K231" s="20"/>
      <c r="L231" s="20" t="s">
        <v>5677</v>
      </c>
      <c r="M231">
        <v>9.3000000000000007</v>
      </c>
      <c r="N231">
        <v>15</v>
      </c>
      <c r="O231" t="s">
        <v>144</v>
      </c>
      <c r="P231" s="51">
        <v>838.92600000000004</v>
      </c>
      <c r="Q231" s="51">
        <v>11</v>
      </c>
      <c r="R231" t="str">
        <f t="shared" si="23"/>
        <v>838-11</v>
      </c>
      <c r="S231" s="70" t="b">
        <f t="shared" si="24"/>
        <v>1</v>
      </c>
      <c r="T231" t="str">
        <f t="shared" si="25"/>
        <v>838-11</v>
      </c>
      <c r="U231">
        <v>838.92600000000004</v>
      </c>
      <c r="V231">
        <v>11</v>
      </c>
      <c r="W231"/>
      <c r="X231" t="str">
        <f t="shared" si="26"/>
        <v>838-9</v>
      </c>
      <c r="Y231" t="s">
        <v>7778</v>
      </c>
      <c r="Z231" s="51">
        <v>265</v>
      </c>
      <c r="AA231">
        <v>838.92600000000004</v>
      </c>
      <c r="AB231">
        <v>10</v>
      </c>
      <c r="AC231" t="s">
        <v>7782</v>
      </c>
      <c r="AD231" t="s">
        <v>7773</v>
      </c>
      <c r="AE231" t="s">
        <v>5753</v>
      </c>
      <c r="AF231">
        <v>11</v>
      </c>
      <c r="AG231">
        <v>0.61</v>
      </c>
      <c r="AH231">
        <v>9</v>
      </c>
      <c r="AI231">
        <v>7</v>
      </c>
      <c r="AJ231" t="s">
        <v>7881</v>
      </c>
      <c r="AK231"/>
      <c r="AL231"/>
      <c r="AM231" t="s">
        <v>7784</v>
      </c>
      <c r="AN231" t="s">
        <v>7774</v>
      </c>
      <c r="AO231" t="s">
        <v>7189</v>
      </c>
      <c r="AP231" t="s">
        <v>7461</v>
      </c>
      <c r="AQ231" t="s">
        <v>7461</v>
      </c>
      <c r="AR231">
        <v>5.56</v>
      </c>
      <c r="AS231" t="s">
        <v>7877</v>
      </c>
      <c r="AT231">
        <v>1.8</v>
      </c>
      <c r="AU231" t="s">
        <v>7774</v>
      </c>
      <c r="AV231" t="s">
        <v>7789</v>
      </c>
      <c r="AW231" t="s">
        <v>7774</v>
      </c>
      <c r="AX231"/>
      <c r="AY231"/>
      <c r="AZ231"/>
      <c r="BA231" t="s">
        <v>5678</v>
      </c>
      <c r="BB231">
        <v>42.77708698</v>
      </c>
      <c r="BC231">
        <v>-82.037375220000001</v>
      </c>
      <c r="BD231">
        <v>202.8</v>
      </c>
      <c r="BE231">
        <v>290</v>
      </c>
      <c r="BF231" t="s">
        <v>8087</v>
      </c>
      <c r="BG231">
        <v>15</v>
      </c>
      <c r="BH231">
        <v>986</v>
      </c>
      <c r="BI231">
        <v>15.82</v>
      </c>
      <c r="BJ231">
        <v>-397.83699999999999</v>
      </c>
      <c r="BK231">
        <v>2115</v>
      </c>
      <c r="BL231">
        <v>2116</v>
      </c>
      <c r="BM231"/>
      <c r="BN231"/>
      <c r="BO231">
        <v>1.24</v>
      </c>
      <c r="BP231">
        <v>1.24</v>
      </c>
      <c r="BQ231"/>
      <c r="BR231">
        <v>2.15</v>
      </c>
      <c r="BS231">
        <v>2.14</v>
      </c>
      <c r="BT231"/>
      <c r="BU231"/>
      <c r="BV231"/>
      <c r="BW231"/>
      <c r="BX231"/>
      <c r="BY231">
        <v>0.56000000000000005</v>
      </c>
      <c r="BZ231">
        <v>9</v>
      </c>
    </row>
    <row r="232" spans="1:78" hidden="1" x14ac:dyDescent="0.35">
      <c r="B232">
        <v>839.04100000000005</v>
      </c>
      <c r="C232" t="s">
        <v>3887</v>
      </c>
      <c r="D232" t="s">
        <v>3290</v>
      </c>
      <c r="E232">
        <v>0.35555555555555557</v>
      </c>
      <c r="F232">
        <v>9.1</v>
      </c>
      <c r="G232">
        <v>6</v>
      </c>
      <c r="H232" t="s">
        <v>7295</v>
      </c>
      <c r="I232" t="s">
        <v>7296</v>
      </c>
      <c r="J232">
        <v>10</v>
      </c>
      <c r="L232" s="20" t="s">
        <v>5677</v>
      </c>
      <c r="M232">
        <v>9.1999999999999993</v>
      </c>
      <c r="N232">
        <v>15</v>
      </c>
      <c r="O232" t="s">
        <v>144</v>
      </c>
      <c r="P232" s="51">
        <v>839.04100000000005</v>
      </c>
      <c r="Q232" s="51">
        <v>9.1</v>
      </c>
      <c r="R232" t="str">
        <f t="shared" si="23"/>
        <v>839-9</v>
      </c>
      <c r="S232" s="70" t="b">
        <f t="shared" si="24"/>
        <v>0</v>
      </c>
      <c r="T232" t="str">
        <f t="shared" ref="T232:T263" si="27">INT(U232)&amp;"-"&amp;V232</f>
        <v>839-10</v>
      </c>
      <c r="U232">
        <v>839.04</v>
      </c>
      <c r="V232">
        <v>10</v>
      </c>
      <c r="X232" t="str">
        <f t="shared" ref="X232:X263" si="28">INT(AA232)&amp;"-"&amp;AH232</f>
        <v>839-9</v>
      </c>
      <c r="Y232" t="s">
        <v>7778</v>
      </c>
      <c r="Z232" s="51">
        <v>266</v>
      </c>
      <c r="AA232">
        <v>839.04</v>
      </c>
      <c r="AB232">
        <v>10</v>
      </c>
      <c r="AC232" t="s">
        <v>7782</v>
      </c>
      <c r="AD232" t="s">
        <v>7773</v>
      </c>
      <c r="AE232" t="s">
        <v>5753</v>
      </c>
      <c r="AF232">
        <v>10</v>
      </c>
      <c r="AG232">
        <v>0.56000000000000005</v>
      </c>
      <c r="AH232">
        <v>9</v>
      </c>
      <c r="AI232">
        <v>15</v>
      </c>
      <c r="AJ232" t="s">
        <v>7484</v>
      </c>
      <c r="AM232" t="s">
        <v>7784</v>
      </c>
      <c r="AN232" t="s">
        <v>7774</v>
      </c>
      <c r="AO232" t="s">
        <v>7189</v>
      </c>
      <c r="AP232" t="s">
        <v>7461</v>
      </c>
      <c r="AQ232" t="s">
        <v>7461</v>
      </c>
      <c r="AR232">
        <v>5.56</v>
      </c>
      <c r="AS232" t="s">
        <v>7877</v>
      </c>
      <c r="AT232">
        <v>1.9</v>
      </c>
      <c r="AU232" t="s">
        <v>7774</v>
      </c>
      <c r="AV232" t="s">
        <v>7786</v>
      </c>
      <c r="AW232" t="s">
        <v>3293</v>
      </c>
      <c r="AX232">
        <v>10</v>
      </c>
      <c r="AY232">
        <v>10</v>
      </c>
      <c r="AZ232">
        <v>15</v>
      </c>
      <c r="BA232" t="s">
        <v>5683</v>
      </c>
      <c r="BB232">
        <v>42.77708595</v>
      </c>
      <c r="BC232">
        <v>-82.037375249999997</v>
      </c>
      <c r="BD232">
        <v>202.8</v>
      </c>
      <c r="BE232">
        <v>290</v>
      </c>
      <c r="BF232" t="s">
        <v>8087</v>
      </c>
      <c r="BG232">
        <v>15</v>
      </c>
      <c r="BH232">
        <v>986</v>
      </c>
      <c r="BI232">
        <v>15.935</v>
      </c>
      <c r="BJ232">
        <v>-407.613</v>
      </c>
      <c r="BK232">
        <v>2116</v>
      </c>
      <c r="BL232">
        <v>2116</v>
      </c>
      <c r="BO232">
        <v>1.24</v>
      </c>
      <c r="BP232">
        <v>1.24</v>
      </c>
      <c r="BR232">
        <v>2.15</v>
      </c>
      <c r="BS232">
        <v>2.15</v>
      </c>
      <c r="BY232">
        <v>0.68</v>
      </c>
      <c r="BZ232">
        <v>8</v>
      </c>
    </row>
    <row r="233" spans="1:78" hidden="1" x14ac:dyDescent="0.35">
      <c r="B233">
        <v>839.59900000000005</v>
      </c>
      <c r="C233" t="s">
        <v>3888</v>
      </c>
      <c r="D233" t="s">
        <v>3290</v>
      </c>
      <c r="E233">
        <v>0.35694444444444445</v>
      </c>
      <c r="F233">
        <v>12.2</v>
      </c>
      <c r="G233">
        <v>6</v>
      </c>
      <c r="H233" t="s">
        <v>7295</v>
      </c>
      <c r="I233" t="s">
        <v>7296</v>
      </c>
      <c r="L233" s="20" t="s">
        <v>5677</v>
      </c>
      <c r="M233">
        <v>10.6</v>
      </c>
      <c r="N233">
        <v>15</v>
      </c>
      <c r="O233" t="s">
        <v>144</v>
      </c>
      <c r="P233" s="51">
        <v>839.59900000000005</v>
      </c>
      <c r="Q233" s="51">
        <v>12.2</v>
      </c>
      <c r="R233" t="str">
        <f t="shared" si="23"/>
        <v>839-12</v>
      </c>
      <c r="S233" s="70" t="b">
        <f t="shared" si="24"/>
        <v>1</v>
      </c>
      <c r="T233" t="str">
        <f t="shared" si="27"/>
        <v>839-12</v>
      </c>
      <c r="U233">
        <v>839.59900000000005</v>
      </c>
      <c r="V233">
        <v>12</v>
      </c>
      <c r="X233" t="str">
        <f t="shared" si="28"/>
        <v>839-8</v>
      </c>
      <c r="Y233" t="s">
        <v>7778</v>
      </c>
      <c r="Z233" s="51">
        <v>267</v>
      </c>
      <c r="AA233">
        <v>839.59900000000005</v>
      </c>
      <c r="AB233">
        <v>10</v>
      </c>
      <c r="AC233" t="s">
        <v>7782</v>
      </c>
      <c r="AD233" t="s">
        <v>7773</v>
      </c>
      <c r="AE233" t="s">
        <v>5753</v>
      </c>
      <c r="AF233">
        <v>12</v>
      </c>
      <c r="AG233">
        <v>0.68</v>
      </c>
      <c r="AH233">
        <v>8</v>
      </c>
      <c r="AI233">
        <v>9</v>
      </c>
      <c r="AJ233" t="s">
        <v>7462</v>
      </c>
      <c r="AM233" t="s">
        <v>7784</v>
      </c>
      <c r="AN233" t="s">
        <v>7774</v>
      </c>
      <c r="AO233" t="s">
        <v>7189</v>
      </c>
      <c r="AP233" t="s">
        <v>7461</v>
      </c>
      <c r="AQ233" t="s">
        <v>7461</v>
      </c>
      <c r="AR233">
        <v>5.56</v>
      </c>
      <c r="AS233" t="s">
        <v>7877</v>
      </c>
      <c r="AT233">
        <v>1.9</v>
      </c>
      <c r="AU233" t="s">
        <v>7774</v>
      </c>
      <c r="AV233" t="s">
        <v>7789</v>
      </c>
      <c r="AW233" t="s">
        <v>7774</v>
      </c>
      <c r="BA233" t="s">
        <v>5678</v>
      </c>
      <c r="BB233">
        <v>42.777080890000001</v>
      </c>
      <c r="BC233">
        <v>-82.037375400000002</v>
      </c>
      <c r="BD233">
        <v>202.8</v>
      </c>
      <c r="BE233">
        <v>290</v>
      </c>
      <c r="BF233" t="s">
        <v>8087</v>
      </c>
      <c r="BG233">
        <v>15</v>
      </c>
      <c r="BH233">
        <v>986</v>
      </c>
      <c r="BI233">
        <v>16.495000000000001</v>
      </c>
      <c r="BJ233">
        <v>-410.75599999999997</v>
      </c>
      <c r="BK233">
        <v>2116</v>
      </c>
      <c r="BL233">
        <v>2117</v>
      </c>
      <c r="BO233">
        <v>1.24</v>
      </c>
      <c r="BP233">
        <v>1.24</v>
      </c>
      <c r="BR233">
        <v>2.15</v>
      </c>
      <c r="BS233">
        <v>2.15</v>
      </c>
      <c r="BY233">
        <v>0.69</v>
      </c>
      <c r="BZ233">
        <v>10</v>
      </c>
    </row>
    <row r="234" spans="1:78" hidden="1" x14ac:dyDescent="0.35">
      <c r="B234">
        <v>839.95399999999995</v>
      </c>
      <c r="C234" t="s">
        <v>3889</v>
      </c>
      <c r="D234" t="s">
        <v>3290</v>
      </c>
      <c r="E234">
        <v>0.35555555555555557</v>
      </c>
      <c r="F234">
        <v>12.4</v>
      </c>
      <c r="G234">
        <v>6</v>
      </c>
      <c r="H234" t="s">
        <v>7295</v>
      </c>
      <c r="I234" t="s">
        <v>7296</v>
      </c>
      <c r="L234" s="20" t="s">
        <v>5677</v>
      </c>
      <c r="M234">
        <v>13.5</v>
      </c>
      <c r="N234">
        <v>15</v>
      </c>
      <c r="O234" t="s">
        <v>144</v>
      </c>
      <c r="P234" s="51">
        <v>839.95399999999995</v>
      </c>
      <c r="Q234" s="51">
        <v>12.4</v>
      </c>
      <c r="R234" t="str">
        <f t="shared" si="23"/>
        <v>839-12</v>
      </c>
      <c r="S234" s="70" t="b">
        <f t="shared" si="24"/>
        <v>1</v>
      </c>
      <c r="T234" t="str">
        <f t="shared" si="27"/>
        <v>839-12</v>
      </c>
      <c r="U234">
        <v>839.95299999999997</v>
      </c>
      <c r="V234">
        <v>12</v>
      </c>
      <c r="X234" t="str">
        <f t="shared" si="28"/>
        <v>839-10</v>
      </c>
      <c r="Y234" t="s">
        <v>7778</v>
      </c>
      <c r="Z234" s="51">
        <v>268</v>
      </c>
      <c r="AA234">
        <v>839.95299999999997</v>
      </c>
      <c r="AB234">
        <v>10</v>
      </c>
      <c r="AC234" t="s">
        <v>7782</v>
      </c>
      <c r="AD234" t="s">
        <v>7773</v>
      </c>
      <c r="AE234" t="s">
        <v>5753</v>
      </c>
      <c r="AF234">
        <v>12</v>
      </c>
      <c r="AG234">
        <v>0.69</v>
      </c>
      <c r="AH234">
        <v>10</v>
      </c>
      <c r="AI234">
        <v>9</v>
      </c>
      <c r="AJ234" t="s">
        <v>7471</v>
      </c>
      <c r="AM234" t="s">
        <v>7784</v>
      </c>
      <c r="AN234" t="s">
        <v>7774</v>
      </c>
      <c r="AO234" t="s">
        <v>7189</v>
      </c>
      <c r="AP234" t="s">
        <v>7461</v>
      </c>
      <c r="AQ234" t="s">
        <v>7461</v>
      </c>
      <c r="AR234">
        <v>5.56</v>
      </c>
      <c r="AS234" t="s">
        <v>7877</v>
      </c>
      <c r="AT234">
        <v>1.9</v>
      </c>
      <c r="AU234" t="s">
        <v>7774</v>
      </c>
      <c r="AV234" t="s">
        <v>7783</v>
      </c>
      <c r="AW234" t="s">
        <v>7774</v>
      </c>
      <c r="BA234" t="s">
        <v>5678</v>
      </c>
      <c r="BB234">
        <v>42.77707771</v>
      </c>
      <c r="BC234">
        <v>-82.037375499999996</v>
      </c>
      <c r="BD234">
        <v>202.8</v>
      </c>
      <c r="BE234">
        <v>290</v>
      </c>
      <c r="BF234" t="s">
        <v>8087</v>
      </c>
      <c r="BG234">
        <v>15</v>
      </c>
      <c r="BH234">
        <v>986</v>
      </c>
      <c r="BI234">
        <v>16.847000000000001</v>
      </c>
      <c r="BJ234">
        <v>-408.90600000000001</v>
      </c>
      <c r="BK234">
        <v>2113</v>
      </c>
      <c r="BL234">
        <v>2114</v>
      </c>
      <c r="BO234">
        <v>1.23</v>
      </c>
      <c r="BP234">
        <v>1.23</v>
      </c>
      <c r="BR234">
        <v>2.14</v>
      </c>
      <c r="BS234">
        <v>2.14</v>
      </c>
      <c r="BY234">
        <v>0.64</v>
      </c>
      <c r="BZ234">
        <v>8</v>
      </c>
    </row>
    <row r="235" spans="1:78" hidden="1" x14ac:dyDescent="0.35">
      <c r="B235">
        <v>840.03</v>
      </c>
      <c r="C235" t="s">
        <v>3890</v>
      </c>
      <c r="D235" t="s">
        <v>3290</v>
      </c>
      <c r="E235">
        <v>0.35416666666666669</v>
      </c>
      <c r="F235">
        <v>11.5</v>
      </c>
      <c r="G235">
        <v>6</v>
      </c>
      <c r="H235" t="s">
        <v>7295</v>
      </c>
      <c r="I235" t="s">
        <v>7296</v>
      </c>
      <c r="L235" s="20" t="s">
        <v>5677</v>
      </c>
      <c r="M235">
        <v>8.6999999999999993</v>
      </c>
      <c r="N235">
        <v>15</v>
      </c>
      <c r="O235" t="s">
        <v>144</v>
      </c>
      <c r="P235" s="51">
        <v>840.03</v>
      </c>
      <c r="Q235" s="51">
        <v>11.5</v>
      </c>
      <c r="R235" t="str">
        <f t="shared" si="23"/>
        <v>840-12</v>
      </c>
      <c r="S235" s="70" t="b">
        <f t="shared" si="24"/>
        <v>1</v>
      </c>
      <c r="T235" t="str">
        <f t="shared" si="27"/>
        <v>840-12</v>
      </c>
      <c r="U235">
        <v>840.029</v>
      </c>
      <c r="V235">
        <v>12</v>
      </c>
      <c r="X235" t="str">
        <f t="shared" si="28"/>
        <v>840-8</v>
      </c>
      <c r="Y235" t="s">
        <v>7778</v>
      </c>
      <c r="Z235" s="51">
        <v>269</v>
      </c>
      <c r="AA235">
        <v>840.029</v>
      </c>
      <c r="AB235">
        <v>10</v>
      </c>
      <c r="AC235" t="s">
        <v>7782</v>
      </c>
      <c r="AD235" t="s">
        <v>7773</v>
      </c>
      <c r="AE235" t="s">
        <v>5753</v>
      </c>
      <c r="AF235">
        <v>12</v>
      </c>
      <c r="AG235">
        <v>0.64</v>
      </c>
      <c r="AH235">
        <v>8</v>
      </c>
      <c r="AI235">
        <v>10</v>
      </c>
      <c r="AJ235" t="s">
        <v>7462</v>
      </c>
      <c r="AM235" t="s">
        <v>7784</v>
      </c>
      <c r="AN235" t="s">
        <v>7774</v>
      </c>
      <c r="AO235" t="s">
        <v>7189</v>
      </c>
      <c r="AP235" t="s">
        <v>7461</v>
      </c>
      <c r="AQ235" t="s">
        <v>7461</v>
      </c>
      <c r="AR235">
        <v>5.56</v>
      </c>
      <c r="AS235" t="s">
        <v>7877</v>
      </c>
      <c r="AT235">
        <v>1.8</v>
      </c>
      <c r="AU235" t="s">
        <v>7774</v>
      </c>
      <c r="AV235" t="s">
        <v>7789</v>
      </c>
      <c r="AW235" t="s">
        <v>7774</v>
      </c>
      <c r="BA235" t="s">
        <v>5678</v>
      </c>
      <c r="BB235">
        <v>42.777077009999999</v>
      </c>
      <c r="BC235">
        <v>-82.037375519999998</v>
      </c>
      <c r="BD235">
        <v>202.8</v>
      </c>
      <c r="BE235">
        <v>290</v>
      </c>
      <c r="BF235" t="s">
        <v>8087</v>
      </c>
      <c r="BG235">
        <v>15</v>
      </c>
      <c r="BH235">
        <v>986</v>
      </c>
      <c r="BI235">
        <v>16.923999999999999</v>
      </c>
      <c r="BJ235">
        <v>-410.64600000000002</v>
      </c>
      <c r="BK235">
        <v>2117</v>
      </c>
      <c r="BL235">
        <v>2117</v>
      </c>
      <c r="BO235">
        <v>1.24</v>
      </c>
      <c r="BP235">
        <v>1.24</v>
      </c>
      <c r="BR235">
        <v>2.15</v>
      </c>
      <c r="BS235">
        <v>2.15</v>
      </c>
      <c r="BY235">
        <v>0.59</v>
      </c>
      <c r="BZ235">
        <v>12</v>
      </c>
    </row>
    <row r="236" spans="1:78" hidden="1" x14ac:dyDescent="0.35">
      <c r="B236">
        <v>840.14599999999996</v>
      </c>
      <c r="C236" t="s">
        <v>3891</v>
      </c>
      <c r="D236" t="s">
        <v>3290</v>
      </c>
      <c r="E236">
        <v>0.3576388888888889</v>
      </c>
      <c r="F236">
        <v>10.6</v>
      </c>
      <c r="G236">
        <v>5</v>
      </c>
      <c r="H236" t="s">
        <v>7295</v>
      </c>
      <c r="I236" t="s">
        <v>7296</v>
      </c>
      <c r="L236" s="20" t="s">
        <v>5677</v>
      </c>
      <c r="M236">
        <v>11.5</v>
      </c>
      <c r="N236">
        <v>15</v>
      </c>
      <c r="O236" t="s">
        <v>144</v>
      </c>
      <c r="P236" s="51">
        <v>840.14599999999996</v>
      </c>
      <c r="Q236" s="51">
        <v>10.6</v>
      </c>
      <c r="R236" t="str">
        <f t="shared" si="23"/>
        <v>840-11</v>
      </c>
      <c r="S236" s="70" t="b">
        <f t="shared" si="24"/>
        <v>1</v>
      </c>
      <c r="T236" t="str">
        <f t="shared" si="27"/>
        <v>840-11</v>
      </c>
      <c r="U236">
        <v>840.14499999999998</v>
      </c>
      <c r="V236">
        <v>11</v>
      </c>
      <c r="X236" t="str">
        <f t="shared" si="28"/>
        <v>840-12</v>
      </c>
      <c r="Y236" t="s">
        <v>7778</v>
      </c>
      <c r="Z236" s="51">
        <v>270</v>
      </c>
      <c r="AA236">
        <v>840.14499999999998</v>
      </c>
      <c r="AB236">
        <v>10</v>
      </c>
      <c r="AC236" t="s">
        <v>7782</v>
      </c>
      <c r="AD236" t="s">
        <v>7773</v>
      </c>
      <c r="AE236" t="s">
        <v>5753</v>
      </c>
      <c r="AF236">
        <v>11</v>
      </c>
      <c r="AG236">
        <v>0.59</v>
      </c>
      <c r="AH236">
        <v>12</v>
      </c>
      <c r="AI236">
        <v>9</v>
      </c>
      <c r="AJ236" t="s">
        <v>7463</v>
      </c>
      <c r="AM236" t="s">
        <v>7784</v>
      </c>
      <c r="AN236" t="s">
        <v>7774</v>
      </c>
      <c r="AO236" t="s">
        <v>7189</v>
      </c>
      <c r="AP236" t="s">
        <v>7461</v>
      </c>
      <c r="AQ236" t="s">
        <v>7461</v>
      </c>
      <c r="AR236">
        <v>5.56</v>
      </c>
      <c r="AS236" t="s">
        <v>7877</v>
      </c>
      <c r="AT236">
        <v>1.8</v>
      </c>
      <c r="AU236" t="s">
        <v>7774</v>
      </c>
      <c r="AV236" t="s">
        <v>7783</v>
      </c>
      <c r="AW236" t="s">
        <v>7774</v>
      </c>
      <c r="BA236" t="s">
        <v>5678</v>
      </c>
      <c r="BB236">
        <v>42.777075969999999</v>
      </c>
      <c r="BC236">
        <v>-82.037375549999993</v>
      </c>
      <c r="BD236">
        <v>202.8</v>
      </c>
      <c r="BE236">
        <v>290</v>
      </c>
      <c r="BF236" t="s">
        <v>8087</v>
      </c>
      <c r="BG236">
        <v>15</v>
      </c>
      <c r="BH236">
        <v>986</v>
      </c>
      <c r="BI236">
        <v>17.039000000000001</v>
      </c>
      <c r="BJ236">
        <v>-406.06200000000001</v>
      </c>
      <c r="BK236">
        <v>2113</v>
      </c>
      <c r="BL236">
        <v>2114</v>
      </c>
      <c r="BO236">
        <v>1.23</v>
      </c>
      <c r="BP236">
        <v>1.23</v>
      </c>
      <c r="BR236">
        <v>2.14</v>
      </c>
      <c r="BS236">
        <v>2.14</v>
      </c>
      <c r="BY236">
        <v>0.56000000000000005</v>
      </c>
      <c r="BZ236">
        <v>9</v>
      </c>
    </row>
    <row r="237" spans="1:78" hidden="1" x14ac:dyDescent="0.35">
      <c r="B237">
        <v>840.35900000000004</v>
      </c>
      <c r="C237" t="s">
        <v>3892</v>
      </c>
      <c r="D237" t="s">
        <v>3290</v>
      </c>
      <c r="E237">
        <v>0.35138888888888886</v>
      </c>
      <c r="F237">
        <v>9.1</v>
      </c>
      <c r="G237">
        <v>7</v>
      </c>
      <c r="H237" t="s">
        <v>7295</v>
      </c>
      <c r="I237" t="s">
        <v>7296</v>
      </c>
      <c r="J237">
        <v>10</v>
      </c>
      <c r="L237" s="20" t="s">
        <v>5677</v>
      </c>
      <c r="M237">
        <v>9.1999999999999993</v>
      </c>
      <c r="N237">
        <v>15</v>
      </c>
      <c r="O237" t="s">
        <v>144</v>
      </c>
      <c r="P237" s="51">
        <v>840.35900000000004</v>
      </c>
      <c r="Q237" s="51">
        <v>9.1</v>
      </c>
      <c r="R237" t="str">
        <f t="shared" si="23"/>
        <v>840-9</v>
      </c>
      <c r="S237" s="70" t="b">
        <f t="shared" si="24"/>
        <v>0</v>
      </c>
      <c r="T237" t="str">
        <f t="shared" si="27"/>
        <v>840-10</v>
      </c>
      <c r="U237">
        <v>840.35699999999997</v>
      </c>
      <c r="V237">
        <v>10</v>
      </c>
      <c r="X237" t="str">
        <f t="shared" si="28"/>
        <v>840-9</v>
      </c>
      <c r="Y237" t="s">
        <v>7778</v>
      </c>
      <c r="Z237" s="51">
        <v>271</v>
      </c>
      <c r="AA237">
        <v>840.35699999999997</v>
      </c>
      <c r="AB237">
        <v>10</v>
      </c>
      <c r="AC237" t="s">
        <v>7782</v>
      </c>
      <c r="AD237" t="s">
        <v>7773</v>
      </c>
      <c r="AE237" t="s">
        <v>5753</v>
      </c>
      <c r="AF237">
        <v>10</v>
      </c>
      <c r="AG237">
        <v>0.56000000000000005</v>
      </c>
      <c r="AH237">
        <v>9</v>
      </c>
      <c r="AI237">
        <v>15</v>
      </c>
      <c r="AJ237" t="s">
        <v>7477</v>
      </c>
      <c r="AL237">
        <v>6</v>
      </c>
      <c r="AM237" t="s">
        <v>7784</v>
      </c>
      <c r="AN237" t="s">
        <v>7774</v>
      </c>
      <c r="AO237" t="s">
        <v>7189</v>
      </c>
      <c r="AP237" t="s">
        <v>7461</v>
      </c>
      <c r="AQ237" t="s">
        <v>7461</v>
      </c>
      <c r="AR237">
        <v>5.56</v>
      </c>
      <c r="AS237" t="s">
        <v>7877</v>
      </c>
      <c r="AT237">
        <v>1.9</v>
      </c>
      <c r="AU237" t="s">
        <v>7774</v>
      </c>
      <c r="AV237" t="s">
        <v>7786</v>
      </c>
      <c r="AW237" t="s">
        <v>3293</v>
      </c>
      <c r="AX237">
        <v>10</v>
      </c>
      <c r="AY237">
        <v>10</v>
      </c>
      <c r="AZ237">
        <v>15</v>
      </c>
      <c r="BA237" t="s">
        <v>5683</v>
      </c>
      <c r="BB237">
        <v>42.777074040000002</v>
      </c>
      <c r="BC237">
        <v>-82.037375609999998</v>
      </c>
      <c r="BD237">
        <v>202.8</v>
      </c>
      <c r="BE237">
        <v>290</v>
      </c>
      <c r="BF237" t="s">
        <v>8087</v>
      </c>
      <c r="BG237">
        <v>15</v>
      </c>
      <c r="BH237">
        <v>986</v>
      </c>
      <c r="BI237">
        <v>17.251999999999999</v>
      </c>
      <c r="BJ237">
        <v>-415.66300000000001</v>
      </c>
      <c r="BK237">
        <v>2116</v>
      </c>
      <c r="BL237">
        <v>2116</v>
      </c>
      <c r="BO237">
        <v>1.24</v>
      </c>
      <c r="BP237">
        <v>1.24</v>
      </c>
      <c r="BR237">
        <v>2.15</v>
      </c>
      <c r="BS237">
        <v>2.15</v>
      </c>
      <c r="BY237">
        <v>0.6</v>
      </c>
      <c r="BZ237">
        <v>10</v>
      </c>
    </row>
    <row r="238" spans="1:78" hidden="1" x14ac:dyDescent="0.35">
      <c r="B238">
        <v>840.39</v>
      </c>
      <c r="C238" t="s">
        <v>3893</v>
      </c>
      <c r="D238" t="s">
        <v>3290</v>
      </c>
      <c r="E238">
        <v>0.35902777777777778</v>
      </c>
      <c r="F238">
        <v>10.8</v>
      </c>
      <c r="G238">
        <v>7</v>
      </c>
      <c r="H238" t="s">
        <v>7295</v>
      </c>
      <c r="I238" t="s">
        <v>7296</v>
      </c>
      <c r="L238" s="20" t="s">
        <v>5677</v>
      </c>
      <c r="M238">
        <v>10.1</v>
      </c>
      <c r="N238">
        <v>15</v>
      </c>
      <c r="O238" t="s">
        <v>144</v>
      </c>
      <c r="P238" s="51">
        <v>840.39</v>
      </c>
      <c r="Q238" s="51">
        <v>10.8</v>
      </c>
      <c r="R238" t="str">
        <f t="shared" si="23"/>
        <v>840-11</v>
      </c>
      <c r="S238" s="70" t="b">
        <f t="shared" si="24"/>
        <v>1</v>
      </c>
      <c r="T238" t="str">
        <f t="shared" si="27"/>
        <v>840-11</v>
      </c>
      <c r="U238">
        <v>840.38900000000001</v>
      </c>
      <c r="V238">
        <v>11</v>
      </c>
      <c r="X238" t="str">
        <f t="shared" si="28"/>
        <v>840-10</v>
      </c>
      <c r="Y238" t="s">
        <v>7778</v>
      </c>
      <c r="Z238" s="51">
        <v>273</v>
      </c>
      <c r="AA238">
        <v>840.38900000000001</v>
      </c>
      <c r="AB238">
        <v>10</v>
      </c>
      <c r="AC238" t="s">
        <v>7782</v>
      </c>
      <c r="AD238" t="s">
        <v>7773</v>
      </c>
      <c r="AE238" t="s">
        <v>5753</v>
      </c>
      <c r="AF238">
        <v>11</v>
      </c>
      <c r="AG238">
        <v>0.6</v>
      </c>
      <c r="AH238">
        <v>10</v>
      </c>
      <c r="AI238">
        <v>8</v>
      </c>
      <c r="AJ238" t="s">
        <v>7463</v>
      </c>
      <c r="AL238">
        <v>6</v>
      </c>
      <c r="AM238" t="s">
        <v>7784</v>
      </c>
      <c r="AN238" t="s">
        <v>7774</v>
      </c>
      <c r="AO238" t="s">
        <v>7189</v>
      </c>
      <c r="AP238" t="s">
        <v>7461</v>
      </c>
      <c r="AQ238" t="s">
        <v>7461</v>
      </c>
      <c r="AR238">
        <v>5.56</v>
      </c>
      <c r="AS238" t="s">
        <v>7877</v>
      </c>
      <c r="AT238">
        <v>1.8</v>
      </c>
      <c r="AU238" t="s">
        <v>7774</v>
      </c>
      <c r="AV238" t="s">
        <v>7783</v>
      </c>
      <c r="AW238" t="s">
        <v>7774</v>
      </c>
      <c r="BA238" t="s">
        <v>5678</v>
      </c>
      <c r="BB238">
        <v>42.77707376</v>
      </c>
      <c r="BC238">
        <v>-82.037375620000006</v>
      </c>
      <c r="BD238">
        <v>202.8</v>
      </c>
      <c r="BE238">
        <v>290</v>
      </c>
      <c r="BF238" t="s">
        <v>8087</v>
      </c>
      <c r="BG238">
        <v>15</v>
      </c>
      <c r="BH238">
        <v>986</v>
      </c>
      <c r="BI238">
        <v>17.283000000000001</v>
      </c>
      <c r="BJ238">
        <v>-406.25700000000001</v>
      </c>
      <c r="BK238">
        <v>2114</v>
      </c>
      <c r="BL238">
        <v>2115</v>
      </c>
      <c r="BO238">
        <v>1.24</v>
      </c>
      <c r="BP238">
        <v>1.23</v>
      </c>
      <c r="BR238">
        <v>2.14</v>
      </c>
      <c r="BS238">
        <v>2.14</v>
      </c>
      <c r="BY238">
        <v>0.57999999999999996</v>
      </c>
      <c r="BZ238">
        <v>7</v>
      </c>
    </row>
    <row r="239" spans="1:78" hidden="1" x14ac:dyDescent="0.35">
      <c r="B239">
        <v>840.58299999999997</v>
      </c>
      <c r="C239" t="s">
        <v>3894</v>
      </c>
      <c r="D239" t="s">
        <v>3290</v>
      </c>
      <c r="E239">
        <v>0.35555555555555557</v>
      </c>
      <c r="F239">
        <v>10.4</v>
      </c>
      <c r="G239">
        <v>5</v>
      </c>
      <c r="H239" t="s">
        <v>7295</v>
      </c>
      <c r="I239" t="s">
        <v>7296</v>
      </c>
      <c r="L239" s="20" t="s">
        <v>5677</v>
      </c>
      <c r="M239">
        <v>8.1</v>
      </c>
      <c r="N239">
        <v>15</v>
      </c>
      <c r="O239" t="s">
        <v>144</v>
      </c>
      <c r="P239" s="51">
        <v>840.58299999999997</v>
      </c>
      <c r="Q239" s="51">
        <v>10.4</v>
      </c>
      <c r="R239" t="str">
        <f t="shared" si="23"/>
        <v>840-10</v>
      </c>
      <c r="S239" s="70" t="b">
        <f t="shared" si="24"/>
        <v>1</v>
      </c>
      <c r="T239" t="str">
        <f t="shared" si="27"/>
        <v>840-10</v>
      </c>
      <c r="U239">
        <v>840.58</v>
      </c>
      <c r="V239">
        <v>10</v>
      </c>
      <c r="X239" t="str">
        <f t="shared" si="28"/>
        <v>840-7</v>
      </c>
      <c r="Y239" t="s">
        <v>7778</v>
      </c>
      <c r="Z239" s="51">
        <v>274</v>
      </c>
      <c r="AA239">
        <v>840.58</v>
      </c>
      <c r="AB239">
        <v>10</v>
      </c>
      <c r="AC239" t="s">
        <v>7782</v>
      </c>
      <c r="AD239" t="s">
        <v>7773</v>
      </c>
      <c r="AE239" t="s">
        <v>5753</v>
      </c>
      <c r="AF239">
        <v>10</v>
      </c>
      <c r="AG239">
        <v>0.57999999999999996</v>
      </c>
      <c r="AH239">
        <v>7</v>
      </c>
      <c r="AI239">
        <v>9</v>
      </c>
      <c r="AJ239" t="s">
        <v>7882</v>
      </c>
      <c r="AM239" t="s">
        <v>7784</v>
      </c>
      <c r="AN239" t="s">
        <v>7774</v>
      </c>
      <c r="AO239" t="s">
        <v>7189</v>
      </c>
      <c r="AP239" t="s">
        <v>7461</v>
      </c>
      <c r="AQ239" t="s">
        <v>7461</v>
      </c>
      <c r="AR239">
        <v>5.56</v>
      </c>
      <c r="AS239" t="s">
        <v>7877</v>
      </c>
      <c r="AT239">
        <v>1.8</v>
      </c>
      <c r="AU239" t="s">
        <v>7774</v>
      </c>
      <c r="AV239" t="s">
        <v>7789</v>
      </c>
      <c r="AW239" t="s">
        <v>7774</v>
      </c>
      <c r="BA239" t="s">
        <v>5678</v>
      </c>
      <c r="BB239">
        <v>42.777072019999999</v>
      </c>
      <c r="BC239">
        <v>-82.037375670000003</v>
      </c>
      <c r="BD239">
        <v>202.8</v>
      </c>
      <c r="BE239">
        <v>290</v>
      </c>
      <c r="BF239" t="s">
        <v>8087</v>
      </c>
      <c r="BG239">
        <v>15</v>
      </c>
      <c r="BH239">
        <v>986</v>
      </c>
      <c r="BI239">
        <v>17.475999999999999</v>
      </c>
      <c r="BJ239">
        <v>-416.69799999999998</v>
      </c>
      <c r="BK239">
        <v>2117</v>
      </c>
      <c r="BL239">
        <v>2118</v>
      </c>
      <c r="BO239">
        <v>1.24</v>
      </c>
      <c r="BP239">
        <v>1.24</v>
      </c>
      <c r="BR239">
        <v>2.15</v>
      </c>
      <c r="BS239">
        <v>2.15</v>
      </c>
      <c r="BY239">
        <v>0.56000000000000005</v>
      </c>
      <c r="BZ239">
        <v>9</v>
      </c>
    </row>
    <row r="240" spans="1:78" hidden="1" x14ac:dyDescent="0.35">
      <c r="B240">
        <v>840.71400000000006</v>
      </c>
      <c r="C240" t="s">
        <v>3895</v>
      </c>
      <c r="D240" t="s">
        <v>3290</v>
      </c>
      <c r="E240">
        <v>0.35069444444444442</v>
      </c>
      <c r="F240">
        <v>10.1</v>
      </c>
      <c r="G240">
        <v>5</v>
      </c>
      <c r="H240" t="s">
        <v>7295</v>
      </c>
      <c r="I240" t="s">
        <v>7296</v>
      </c>
      <c r="L240" s="20" t="s">
        <v>5677</v>
      </c>
      <c r="M240">
        <v>9.6999999999999993</v>
      </c>
      <c r="N240">
        <v>15</v>
      </c>
      <c r="O240" t="s">
        <v>144</v>
      </c>
      <c r="P240" s="51">
        <v>840.71400000000006</v>
      </c>
      <c r="Q240" s="51">
        <v>10.1</v>
      </c>
      <c r="R240" t="str">
        <f t="shared" si="23"/>
        <v>840-10</v>
      </c>
      <c r="S240" s="70" t="b">
        <f t="shared" si="24"/>
        <v>1</v>
      </c>
      <c r="T240" t="str">
        <f t="shared" si="27"/>
        <v>840-10</v>
      </c>
      <c r="U240">
        <v>840.71299999999997</v>
      </c>
      <c r="V240">
        <v>10</v>
      </c>
      <c r="X240" t="str">
        <f t="shared" si="28"/>
        <v>840-9</v>
      </c>
      <c r="Y240" t="s">
        <v>7778</v>
      </c>
      <c r="Z240" s="51">
        <v>275</v>
      </c>
      <c r="AA240">
        <v>840.71299999999997</v>
      </c>
      <c r="AB240">
        <v>10</v>
      </c>
      <c r="AC240" t="s">
        <v>7782</v>
      </c>
      <c r="AD240" t="s">
        <v>7773</v>
      </c>
      <c r="AE240" t="s">
        <v>5753</v>
      </c>
      <c r="AF240">
        <v>10</v>
      </c>
      <c r="AG240">
        <v>0.56000000000000005</v>
      </c>
      <c r="AH240">
        <v>9</v>
      </c>
      <c r="AI240">
        <v>8</v>
      </c>
      <c r="AJ240" t="s">
        <v>7481</v>
      </c>
      <c r="AM240" t="s">
        <v>7784</v>
      </c>
      <c r="AN240" t="s">
        <v>7774</v>
      </c>
      <c r="AO240" t="s">
        <v>7189</v>
      </c>
      <c r="AP240" t="s">
        <v>7461</v>
      </c>
      <c r="AQ240" t="s">
        <v>7461</v>
      </c>
      <c r="AR240">
        <v>5.56</v>
      </c>
      <c r="AS240" t="s">
        <v>7877</v>
      </c>
      <c r="AT240">
        <v>1.8</v>
      </c>
      <c r="AU240" t="s">
        <v>7774</v>
      </c>
      <c r="AV240" t="s">
        <v>7789</v>
      </c>
      <c r="AW240" t="s">
        <v>7774</v>
      </c>
      <c r="BA240" t="s">
        <v>5678</v>
      </c>
      <c r="BB240">
        <v>42.77707083</v>
      </c>
      <c r="BC240">
        <v>-82.037375710000006</v>
      </c>
      <c r="BD240">
        <v>202.8</v>
      </c>
      <c r="BE240">
        <v>290</v>
      </c>
      <c r="BF240" t="s">
        <v>8087</v>
      </c>
      <c r="BG240">
        <v>15</v>
      </c>
      <c r="BH240">
        <v>986</v>
      </c>
      <c r="BI240">
        <v>17.608000000000001</v>
      </c>
      <c r="BJ240">
        <v>-423.286</v>
      </c>
      <c r="BK240">
        <v>2116</v>
      </c>
      <c r="BL240">
        <v>2117</v>
      </c>
      <c r="BO240">
        <v>1.24</v>
      </c>
      <c r="BP240">
        <v>1.24</v>
      </c>
      <c r="BR240">
        <v>2.15</v>
      </c>
      <c r="BS240">
        <v>2.15</v>
      </c>
      <c r="BY240">
        <v>0.66</v>
      </c>
      <c r="BZ240">
        <v>8</v>
      </c>
    </row>
    <row r="241" spans="1:78" hidden="1" x14ac:dyDescent="0.35">
      <c r="B241">
        <v>841.10900000000004</v>
      </c>
      <c r="C241" t="s">
        <v>3896</v>
      </c>
      <c r="D241" t="s">
        <v>3290</v>
      </c>
      <c r="E241">
        <v>0.35208333333333336</v>
      </c>
      <c r="F241">
        <v>11.9</v>
      </c>
      <c r="G241">
        <v>6</v>
      </c>
      <c r="H241" t="s">
        <v>7295</v>
      </c>
      <c r="I241" t="s">
        <v>7296</v>
      </c>
      <c r="L241" s="20" t="s">
        <v>5677</v>
      </c>
      <c r="M241">
        <v>8</v>
      </c>
      <c r="N241">
        <v>15</v>
      </c>
      <c r="O241" t="s">
        <v>2905</v>
      </c>
      <c r="P241" s="51">
        <v>841.10900000000004</v>
      </c>
      <c r="Q241" s="51">
        <v>11.9</v>
      </c>
      <c r="R241" t="str">
        <f t="shared" si="23"/>
        <v>841-12</v>
      </c>
      <c r="S241" s="70" t="b">
        <f t="shared" si="24"/>
        <v>1</v>
      </c>
      <c r="T241" t="str">
        <f t="shared" si="27"/>
        <v>841-12</v>
      </c>
      <c r="U241">
        <v>841.10799999999995</v>
      </c>
      <c r="V241">
        <v>12</v>
      </c>
      <c r="X241" t="str">
        <f t="shared" si="28"/>
        <v>841-8</v>
      </c>
      <c r="Y241" t="s">
        <v>7778</v>
      </c>
      <c r="Z241" s="51">
        <v>276</v>
      </c>
      <c r="AA241">
        <v>841.10799999999995</v>
      </c>
      <c r="AB241">
        <v>10</v>
      </c>
      <c r="AC241" t="s">
        <v>7782</v>
      </c>
      <c r="AD241" t="s">
        <v>7773</v>
      </c>
      <c r="AE241" t="s">
        <v>5753</v>
      </c>
      <c r="AF241">
        <v>12</v>
      </c>
      <c r="AG241">
        <v>0.66</v>
      </c>
      <c r="AH241">
        <v>8</v>
      </c>
      <c r="AI241">
        <v>11</v>
      </c>
      <c r="AJ241" t="s">
        <v>7882</v>
      </c>
      <c r="AM241" t="s">
        <v>7784</v>
      </c>
      <c r="AN241" t="s">
        <v>7774</v>
      </c>
      <c r="AO241" t="s">
        <v>7189</v>
      </c>
      <c r="AP241" t="s">
        <v>7461</v>
      </c>
      <c r="AQ241" t="s">
        <v>7461</v>
      </c>
      <c r="AR241">
        <v>5.56</v>
      </c>
      <c r="AS241" t="s">
        <v>7877</v>
      </c>
      <c r="AT241">
        <v>1.8</v>
      </c>
      <c r="AU241" t="s">
        <v>7774</v>
      </c>
      <c r="AV241" t="s">
        <v>7786</v>
      </c>
      <c r="AW241" t="s">
        <v>7774</v>
      </c>
      <c r="AX241">
        <v>10</v>
      </c>
      <c r="AY241">
        <v>10</v>
      </c>
      <c r="AZ241">
        <v>15</v>
      </c>
      <c r="BA241" t="s">
        <v>5683</v>
      </c>
      <c r="BB241">
        <v>42.777067250000002</v>
      </c>
      <c r="BC241">
        <v>-82.037375819999994</v>
      </c>
      <c r="BD241">
        <v>202.8</v>
      </c>
      <c r="BE241">
        <v>290</v>
      </c>
      <c r="BF241" t="s">
        <v>8087</v>
      </c>
      <c r="BG241">
        <v>15</v>
      </c>
      <c r="BH241">
        <v>986</v>
      </c>
      <c r="BI241">
        <v>18.004000000000001</v>
      </c>
      <c r="BJ241">
        <v>-415.81799999999998</v>
      </c>
      <c r="BK241">
        <v>2116</v>
      </c>
      <c r="BL241">
        <v>2117</v>
      </c>
      <c r="BO241">
        <v>1.24</v>
      </c>
      <c r="BP241">
        <v>1.24</v>
      </c>
      <c r="BR241">
        <v>2.15</v>
      </c>
      <c r="BS241">
        <v>2.15</v>
      </c>
    </row>
    <row r="242" spans="1:78" hidden="1" x14ac:dyDescent="0.35">
      <c r="A242" s="76"/>
      <c r="B242" s="76">
        <v>858.03800000000001</v>
      </c>
      <c r="C242" s="76" t="s">
        <v>3900</v>
      </c>
      <c r="D242" s="76" t="s">
        <v>3899</v>
      </c>
      <c r="E242" s="76">
        <v>0.4375</v>
      </c>
      <c r="F242" s="76">
        <v>16.3</v>
      </c>
      <c r="G242" s="76">
        <v>8</v>
      </c>
      <c r="H242" s="76" t="s">
        <v>7295</v>
      </c>
      <c r="I242" s="76" t="s">
        <v>7296</v>
      </c>
      <c r="J242" s="76"/>
      <c r="K242" s="77"/>
      <c r="L242" s="77" t="s">
        <v>5672</v>
      </c>
      <c r="M242" s="76">
        <v>52.8</v>
      </c>
      <c r="N242" s="76">
        <v>25.7</v>
      </c>
      <c r="O242" s="76" t="s">
        <v>3712</v>
      </c>
      <c r="P242" s="76">
        <v>858.03800000000001</v>
      </c>
      <c r="Q242" s="76">
        <v>16.3</v>
      </c>
      <c r="R242" s="76" t="str">
        <f t="shared" si="23"/>
        <v>858-16</v>
      </c>
      <c r="S242" s="76" t="b">
        <f t="shared" si="24"/>
        <v>0</v>
      </c>
      <c r="T242" s="76" t="str">
        <f t="shared" si="27"/>
        <v>858-</v>
      </c>
      <c r="U242" s="76">
        <v>858.03700000000003</v>
      </c>
      <c r="V242" s="76"/>
      <c r="W242" s="76"/>
      <c r="X242" s="76" t="str">
        <f t="shared" si="28"/>
        <v>858-25</v>
      </c>
      <c r="Y242" s="76" t="s">
        <v>7778</v>
      </c>
      <c r="Z242" s="51">
        <v>278</v>
      </c>
      <c r="AA242" s="76">
        <v>858.03700000000003</v>
      </c>
      <c r="AB242" s="76">
        <v>10</v>
      </c>
      <c r="AC242" s="76" t="s">
        <v>7782</v>
      </c>
      <c r="AD242" s="76" t="s">
        <v>7773</v>
      </c>
      <c r="AE242" s="76" t="s">
        <v>7810</v>
      </c>
      <c r="AF242" s="76"/>
      <c r="AG242" s="76"/>
      <c r="AH242" s="76">
        <v>25</v>
      </c>
      <c r="AI242" s="76">
        <v>13</v>
      </c>
      <c r="AJ242" s="76" t="s">
        <v>7547</v>
      </c>
      <c r="AK242" s="76"/>
      <c r="AL242" s="76"/>
      <c r="AM242" s="76" t="s">
        <v>7776</v>
      </c>
      <c r="AN242" s="76" t="s">
        <v>3293</v>
      </c>
      <c r="AO242" s="76" t="s">
        <v>7190</v>
      </c>
      <c r="AP242" s="76" t="s">
        <v>7364</v>
      </c>
      <c r="AQ242" s="76" t="s">
        <v>7364</v>
      </c>
      <c r="AR242" s="76">
        <v>5.56</v>
      </c>
      <c r="AS242" s="76" t="s">
        <v>7883</v>
      </c>
      <c r="AT242" s="76">
        <v>1.9</v>
      </c>
      <c r="AU242" s="76" t="s">
        <v>7774</v>
      </c>
      <c r="AV242" s="76" t="s">
        <v>7788</v>
      </c>
      <c r="AW242" s="76" t="s">
        <v>7774</v>
      </c>
      <c r="AX242" s="76"/>
      <c r="AY242" s="76"/>
      <c r="AZ242" s="76"/>
      <c r="BA242" s="76" t="s">
        <v>5776</v>
      </c>
      <c r="BB242" s="76">
        <v>42.776914359999999</v>
      </c>
      <c r="BC242" s="76">
        <v>-82.037381400000001</v>
      </c>
      <c r="BD242" s="76">
        <v>202.7</v>
      </c>
      <c r="BE242" s="76">
        <v>290</v>
      </c>
      <c r="BF242" s="76" t="s">
        <v>8087</v>
      </c>
      <c r="BG242" s="76">
        <v>15</v>
      </c>
      <c r="BH242" s="76">
        <v>986</v>
      </c>
      <c r="BI242" s="76">
        <v>16.824999999999999</v>
      </c>
      <c r="BJ242" s="76">
        <v>-1.0900000000000001</v>
      </c>
      <c r="BK242" s="76"/>
      <c r="BL242" s="76"/>
      <c r="BM242" s="76"/>
      <c r="BN242" s="76"/>
      <c r="BO242" s="76"/>
      <c r="BP242" s="76"/>
      <c r="BQ242" s="76"/>
      <c r="BR242" s="76"/>
      <c r="BS242" s="76"/>
      <c r="BT242" s="76"/>
      <c r="BU242" s="76"/>
      <c r="BV242" s="76"/>
      <c r="BW242" s="76"/>
      <c r="BX242" s="76"/>
      <c r="BY242" s="76"/>
      <c r="BZ242" s="76"/>
    </row>
    <row r="243" spans="1:78" hidden="1" x14ac:dyDescent="0.35">
      <c r="B243">
        <v>903.58299999999997</v>
      </c>
      <c r="C243" t="s">
        <v>3909</v>
      </c>
      <c r="D243" t="s">
        <v>3710</v>
      </c>
      <c r="E243">
        <v>0.41319444444444442</v>
      </c>
      <c r="F243">
        <v>15.2</v>
      </c>
      <c r="G243">
        <v>8</v>
      </c>
      <c r="H243" t="s">
        <v>7295</v>
      </c>
      <c r="I243" t="s">
        <v>7296</v>
      </c>
      <c r="L243" s="20" t="s">
        <v>5672</v>
      </c>
      <c r="M243">
        <v>8.4</v>
      </c>
      <c r="N243">
        <v>20.100000000000001</v>
      </c>
      <c r="O243" t="s">
        <v>3712</v>
      </c>
      <c r="P243" s="51">
        <v>903.58299999999997</v>
      </c>
      <c r="Q243" s="51">
        <v>15.2</v>
      </c>
      <c r="R243" t="str">
        <f t="shared" si="23"/>
        <v>903-15</v>
      </c>
      <c r="S243" s="70" t="b">
        <f t="shared" si="24"/>
        <v>1</v>
      </c>
      <c r="T243" t="str">
        <f t="shared" si="27"/>
        <v>903-15</v>
      </c>
      <c r="U243">
        <v>903.58</v>
      </c>
      <c r="V243">
        <v>15</v>
      </c>
      <c r="X243" t="str">
        <f t="shared" si="28"/>
        <v>903-8</v>
      </c>
      <c r="Y243" t="s">
        <v>7778</v>
      </c>
      <c r="Z243" s="51">
        <v>283</v>
      </c>
      <c r="AA243">
        <v>903.58</v>
      </c>
      <c r="AB243">
        <v>10</v>
      </c>
      <c r="AC243" t="s">
        <v>7782</v>
      </c>
      <c r="AD243" t="s">
        <v>7773</v>
      </c>
      <c r="AE243" t="s">
        <v>7810</v>
      </c>
      <c r="AF243">
        <v>15</v>
      </c>
      <c r="AG243">
        <v>0.84</v>
      </c>
      <c r="AH243">
        <v>8</v>
      </c>
      <c r="AI243">
        <v>11</v>
      </c>
      <c r="AJ243" t="s">
        <v>7617</v>
      </c>
      <c r="AM243" t="s">
        <v>7776</v>
      </c>
      <c r="AN243" t="s">
        <v>3293</v>
      </c>
      <c r="AO243" t="s">
        <v>7191</v>
      </c>
      <c r="AP243" t="s">
        <v>7439</v>
      </c>
      <c r="AQ243" t="s">
        <v>7439</v>
      </c>
      <c r="AR243">
        <v>5.56</v>
      </c>
      <c r="AS243" t="s">
        <v>7886</v>
      </c>
      <c r="AT243">
        <v>1.9</v>
      </c>
      <c r="AU243" t="s">
        <v>7774</v>
      </c>
      <c r="AV243" t="s">
        <v>7786</v>
      </c>
      <c r="AW243" t="s">
        <v>7774</v>
      </c>
      <c r="AX243">
        <v>10</v>
      </c>
      <c r="AY243">
        <v>10</v>
      </c>
      <c r="AZ243">
        <v>15</v>
      </c>
      <c r="BA243" t="s">
        <v>5785</v>
      </c>
      <c r="BB243">
        <v>42.776502790000002</v>
      </c>
      <c r="BC243">
        <v>-82.037397720000001</v>
      </c>
      <c r="BD243">
        <v>202.5</v>
      </c>
      <c r="BE243">
        <v>290</v>
      </c>
      <c r="BF243" t="s">
        <v>8087</v>
      </c>
      <c r="BG243">
        <v>15</v>
      </c>
      <c r="BH243">
        <v>986</v>
      </c>
      <c r="BI243">
        <v>8.1760000000000002</v>
      </c>
      <c r="BJ243">
        <v>-20.99</v>
      </c>
      <c r="BK243">
        <v>2115</v>
      </c>
      <c r="BL243">
        <v>2116</v>
      </c>
      <c r="BO243">
        <v>1.24</v>
      </c>
      <c r="BP243">
        <v>1.24</v>
      </c>
      <c r="BR243">
        <v>2.15</v>
      </c>
      <c r="BS243">
        <v>2.14</v>
      </c>
    </row>
    <row r="244" spans="1:78" hidden="1" x14ac:dyDescent="0.35">
      <c r="B244">
        <v>928.923</v>
      </c>
      <c r="C244" t="s">
        <v>3914</v>
      </c>
      <c r="D244" t="s">
        <v>3710</v>
      </c>
      <c r="E244">
        <v>6.1805555555555558E-2</v>
      </c>
      <c r="F244">
        <v>16.8</v>
      </c>
      <c r="G244">
        <v>13</v>
      </c>
      <c r="H244" t="s">
        <v>7295</v>
      </c>
      <c r="I244" t="s">
        <v>7296</v>
      </c>
      <c r="L244" s="20" t="s">
        <v>5672</v>
      </c>
      <c r="M244">
        <v>18.8</v>
      </c>
      <c r="N244">
        <v>15</v>
      </c>
      <c r="O244" t="s">
        <v>3712</v>
      </c>
      <c r="P244" s="51">
        <v>928.923</v>
      </c>
      <c r="Q244" s="51">
        <v>16.8</v>
      </c>
      <c r="R244" t="str">
        <f t="shared" si="23"/>
        <v>928-17</v>
      </c>
      <c r="S244" s="70" t="b">
        <f t="shared" si="24"/>
        <v>1</v>
      </c>
      <c r="T244" t="str">
        <f t="shared" si="27"/>
        <v>928-17</v>
      </c>
      <c r="U244">
        <v>928.92100000000005</v>
      </c>
      <c r="V244">
        <v>17</v>
      </c>
      <c r="X244" t="str">
        <f t="shared" si="28"/>
        <v>928-17</v>
      </c>
      <c r="Y244" t="s">
        <v>7778</v>
      </c>
      <c r="Z244" s="51">
        <v>286</v>
      </c>
      <c r="AA244">
        <v>928.92100000000005</v>
      </c>
      <c r="AB244">
        <v>10</v>
      </c>
      <c r="AC244" t="s">
        <v>7782</v>
      </c>
      <c r="AD244" t="s">
        <v>7773</v>
      </c>
      <c r="AE244" t="s">
        <v>7810</v>
      </c>
      <c r="AF244">
        <v>17</v>
      </c>
      <c r="AG244">
        <v>0.93</v>
      </c>
      <c r="AH244">
        <v>17</v>
      </c>
      <c r="AI244">
        <v>15</v>
      </c>
      <c r="AJ244" t="s">
        <v>7330</v>
      </c>
      <c r="AM244" t="s">
        <v>7776</v>
      </c>
      <c r="AN244" t="s">
        <v>3293</v>
      </c>
      <c r="AO244" t="s">
        <v>7192</v>
      </c>
      <c r="AP244" t="s">
        <v>7330</v>
      </c>
      <c r="AQ244" t="s">
        <v>7330</v>
      </c>
      <c r="AR244">
        <v>5.56</v>
      </c>
      <c r="AS244" t="s">
        <v>7781</v>
      </c>
      <c r="AT244">
        <v>1.9</v>
      </c>
      <c r="AU244" t="s">
        <v>7774</v>
      </c>
      <c r="AV244" t="s">
        <v>7788</v>
      </c>
      <c r="AW244" t="s">
        <v>7774</v>
      </c>
      <c r="AX244">
        <v>15</v>
      </c>
      <c r="AY244">
        <v>20</v>
      </c>
      <c r="AZ244">
        <v>22</v>
      </c>
      <c r="BA244" t="s">
        <v>5785</v>
      </c>
      <c r="BB244">
        <v>42.7762739</v>
      </c>
      <c r="BC244">
        <v>-82.037407389999998</v>
      </c>
      <c r="BD244">
        <v>202.4</v>
      </c>
      <c r="BE244">
        <v>290</v>
      </c>
      <c r="BF244" t="s">
        <v>8087</v>
      </c>
      <c r="BG244">
        <v>15</v>
      </c>
      <c r="BH244">
        <v>986</v>
      </c>
      <c r="BI244">
        <v>15.311999999999999</v>
      </c>
      <c r="BJ244">
        <v>0</v>
      </c>
      <c r="BK244">
        <v>2098</v>
      </c>
      <c r="BL244">
        <v>2102</v>
      </c>
      <c r="BO244">
        <v>1.23</v>
      </c>
      <c r="BP244">
        <v>1.22</v>
      </c>
      <c r="BR244">
        <v>2.13</v>
      </c>
      <c r="BS244">
        <v>2.13</v>
      </c>
      <c r="BY244">
        <v>0.72</v>
      </c>
      <c r="BZ244">
        <v>12</v>
      </c>
    </row>
    <row r="245" spans="1:78" hidden="1" x14ac:dyDescent="0.35">
      <c r="B245">
        <v>936.77700000000004</v>
      </c>
      <c r="C245" t="s">
        <v>3915</v>
      </c>
      <c r="D245" t="s">
        <v>3290</v>
      </c>
      <c r="E245">
        <v>0.16805555555555557</v>
      </c>
      <c r="F245">
        <v>9.6999999999999993</v>
      </c>
      <c r="G245">
        <v>10</v>
      </c>
      <c r="H245" t="s">
        <v>7295</v>
      </c>
      <c r="I245" t="s">
        <v>7296</v>
      </c>
      <c r="L245" s="20" t="s">
        <v>5677</v>
      </c>
      <c r="M245">
        <v>8</v>
      </c>
      <c r="N245">
        <v>15</v>
      </c>
      <c r="O245" t="s">
        <v>144</v>
      </c>
      <c r="P245" s="51">
        <v>936.77700000000004</v>
      </c>
      <c r="Q245" s="51">
        <v>9.6999999999999993</v>
      </c>
      <c r="R245" t="str">
        <f t="shared" si="23"/>
        <v>936-10</v>
      </c>
      <c r="S245" s="70" t="b">
        <f t="shared" si="24"/>
        <v>1</v>
      </c>
      <c r="T245" t="str">
        <f t="shared" si="27"/>
        <v>936-10</v>
      </c>
      <c r="U245">
        <v>936.77499999999998</v>
      </c>
      <c r="V245">
        <v>10</v>
      </c>
      <c r="X245" t="str">
        <f t="shared" si="28"/>
        <v>936-6</v>
      </c>
      <c r="Y245" t="s">
        <v>7778</v>
      </c>
      <c r="Z245" s="51">
        <v>290</v>
      </c>
      <c r="AA245">
        <v>936.77499999999998</v>
      </c>
      <c r="AB245">
        <v>10</v>
      </c>
      <c r="AC245" t="s">
        <v>7782</v>
      </c>
      <c r="AD245" t="s">
        <v>7773</v>
      </c>
      <c r="AE245" t="s">
        <v>5753</v>
      </c>
      <c r="AF245">
        <v>10</v>
      </c>
      <c r="AG245">
        <v>0.54</v>
      </c>
      <c r="AH245">
        <v>6</v>
      </c>
      <c r="AI245">
        <v>6</v>
      </c>
      <c r="AJ245" t="s">
        <v>7539</v>
      </c>
      <c r="AM245" t="s">
        <v>7784</v>
      </c>
      <c r="AN245" t="s">
        <v>7774</v>
      </c>
      <c r="AO245" t="s">
        <v>7193</v>
      </c>
      <c r="AP245" t="s">
        <v>7492</v>
      </c>
      <c r="AQ245" t="s">
        <v>7492</v>
      </c>
      <c r="AR245">
        <v>5.56</v>
      </c>
      <c r="AS245" t="s">
        <v>7816</v>
      </c>
      <c r="AT245">
        <v>1.9</v>
      </c>
      <c r="AU245" t="s">
        <v>7774</v>
      </c>
      <c r="AV245" t="s">
        <v>7789</v>
      </c>
      <c r="AW245" t="s">
        <v>7774</v>
      </c>
      <c r="BA245" t="s">
        <v>8271</v>
      </c>
      <c r="BB245">
        <v>42.77620289</v>
      </c>
      <c r="BC245">
        <v>-82.037410210000004</v>
      </c>
      <c r="BD245">
        <v>202.4</v>
      </c>
      <c r="BE245">
        <v>290</v>
      </c>
      <c r="BF245" t="s">
        <v>8087</v>
      </c>
      <c r="BG245">
        <v>15</v>
      </c>
      <c r="BH245">
        <v>986</v>
      </c>
      <c r="BI245">
        <v>5.0709999999999997</v>
      </c>
      <c r="BJ245">
        <v>385.56400000000002</v>
      </c>
      <c r="BK245">
        <v>2118</v>
      </c>
      <c r="BL245">
        <v>2118</v>
      </c>
      <c r="BO245">
        <v>1.24</v>
      </c>
      <c r="BP245">
        <v>1.24</v>
      </c>
      <c r="BR245">
        <v>2.15</v>
      </c>
      <c r="BS245">
        <v>2.15</v>
      </c>
      <c r="BY245">
        <v>0.76</v>
      </c>
      <c r="BZ245">
        <v>8</v>
      </c>
    </row>
    <row r="246" spans="1:78" hidden="1" x14ac:dyDescent="0.35">
      <c r="B246">
        <v>949.971</v>
      </c>
      <c r="C246" t="s">
        <v>3919</v>
      </c>
      <c r="D246" t="s">
        <v>3290</v>
      </c>
      <c r="E246">
        <v>0.28263888888888888</v>
      </c>
      <c r="F246">
        <v>13.8</v>
      </c>
      <c r="G246">
        <v>6</v>
      </c>
      <c r="H246" t="s">
        <v>7295</v>
      </c>
      <c r="I246" t="s">
        <v>7296</v>
      </c>
      <c r="L246" s="20" t="s">
        <v>5677</v>
      </c>
      <c r="M246">
        <v>12.1</v>
      </c>
      <c r="N246">
        <v>17.600000000000001</v>
      </c>
      <c r="O246" t="s">
        <v>2905</v>
      </c>
      <c r="P246" s="51">
        <v>949.971</v>
      </c>
      <c r="Q246" s="51">
        <v>13.8</v>
      </c>
      <c r="R246" t="str">
        <f t="shared" si="23"/>
        <v>949-14</v>
      </c>
      <c r="S246" s="70" t="b">
        <f t="shared" si="24"/>
        <v>1</v>
      </c>
      <c r="T246" t="str">
        <f t="shared" si="27"/>
        <v>949-14</v>
      </c>
      <c r="U246">
        <v>949.971</v>
      </c>
      <c r="V246">
        <v>14</v>
      </c>
      <c r="X246" t="str">
        <f t="shared" si="28"/>
        <v>949-8</v>
      </c>
      <c r="Y246" t="s">
        <v>7778</v>
      </c>
      <c r="Z246" s="51">
        <v>292</v>
      </c>
      <c r="AA246">
        <v>949.971</v>
      </c>
      <c r="AB246">
        <v>10</v>
      </c>
      <c r="AC246" t="s">
        <v>7782</v>
      </c>
      <c r="AD246" t="s">
        <v>7773</v>
      </c>
      <c r="AE246" t="s">
        <v>5753</v>
      </c>
      <c r="AF246">
        <v>14</v>
      </c>
      <c r="AG246">
        <v>0.76</v>
      </c>
      <c r="AH246">
        <v>8</v>
      </c>
      <c r="AI246">
        <v>6</v>
      </c>
      <c r="AJ246" t="s">
        <v>7552</v>
      </c>
      <c r="AM246" t="s">
        <v>7784</v>
      </c>
      <c r="AN246" t="s">
        <v>7774</v>
      </c>
      <c r="AO246" t="s">
        <v>7194</v>
      </c>
      <c r="AP246" t="s">
        <v>7495</v>
      </c>
      <c r="AQ246" t="s">
        <v>7495</v>
      </c>
      <c r="AR246">
        <v>5.56</v>
      </c>
      <c r="AS246" t="s">
        <v>7887</v>
      </c>
      <c r="AT246">
        <v>1.8</v>
      </c>
      <c r="AU246" t="s">
        <v>7774</v>
      </c>
      <c r="AV246" t="s">
        <v>7789</v>
      </c>
      <c r="AW246" t="s">
        <v>7774</v>
      </c>
      <c r="BA246" t="s">
        <v>5678</v>
      </c>
      <c r="BB246">
        <v>42.776083659999998</v>
      </c>
      <c r="BC246">
        <v>-82.03741454</v>
      </c>
      <c r="BD246">
        <v>202.4</v>
      </c>
      <c r="BE246">
        <v>290</v>
      </c>
      <c r="BF246" t="s">
        <v>8087</v>
      </c>
      <c r="BG246">
        <v>15</v>
      </c>
      <c r="BH246">
        <v>986</v>
      </c>
      <c r="BI246">
        <v>0.26600000000000001</v>
      </c>
      <c r="BJ246">
        <v>-411.74200000000002</v>
      </c>
      <c r="BK246">
        <v>2115</v>
      </c>
      <c r="BL246">
        <v>2116</v>
      </c>
      <c r="BO246">
        <v>1.24</v>
      </c>
      <c r="BP246">
        <v>1.24</v>
      </c>
      <c r="BR246">
        <v>2.15</v>
      </c>
      <c r="BS246">
        <v>2.14</v>
      </c>
      <c r="BY246">
        <v>0.57999999999999996</v>
      </c>
      <c r="BZ246">
        <v>8</v>
      </c>
    </row>
    <row r="247" spans="1:78" hidden="1" x14ac:dyDescent="0.35">
      <c r="B247">
        <v>968.00800000000004</v>
      </c>
      <c r="C247" t="s">
        <v>3920</v>
      </c>
      <c r="D247" t="s">
        <v>3290</v>
      </c>
      <c r="E247">
        <v>0.18124999999999999</v>
      </c>
      <c r="F247">
        <v>10.5</v>
      </c>
      <c r="G247">
        <v>7</v>
      </c>
      <c r="H247" t="s">
        <v>7295</v>
      </c>
      <c r="I247" t="s">
        <v>7296</v>
      </c>
      <c r="L247" s="20" t="s">
        <v>5677</v>
      </c>
      <c r="M247">
        <v>8.9</v>
      </c>
      <c r="N247">
        <v>15</v>
      </c>
      <c r="O247" t="s">
        <v>2905</v>
      </c>
      <c r="P247" s="51">
        <v>968.00800000000004</v>
      </c>
      <c r="Q247" s="51">
        <v>10.5</v>
      </c>
      <c r="R247" t="str">
        <f t="shared" si="23"/>
        <v>968-11</v>
      </c>
      <c r="S247" s="70" t="b">
        <f t="shared" si="24"/>
        <v>0</v>
      </c>
      <c r="T247" t="str">
        <f t="shared" si="27"/>
        <v>968-10</v>
      </c>
      <c r="U247">
        <v>968.00800000000004</v>
      </c>
      <c r="V247">
        <v>10</v>
      </c>
      <c r="X247" t="str">
        <f t="shared" si="28"/>
        <v>968-8</v>
      </c>
      <c r="Y247" t="s">
        <v>7778</v>
      </c>
      <c r="Z247" s="51">
        <v>294</v>
      </c>
      <c r="AA247">
        <v>968.00800000000004</v>
      </c>
      <c r="AB247">
        <v>10</v>
      </c>
      <c r="AC247" t="s">
        <v>7782</v>
      </c>
      <c r="AD247" t="s">
        <v>7773</v>
      </c>
      <c r="AE247" t="s">
        <v>5753</v>
      </c>
      <c r="AF247">
        <v>10</v>
      </c>
      <c r="AG247">
        <v>0.57999999999999996</v>
      </c>
      <c r="AH247">
        <v>8</v>
      </c>
      <c r="AI247">
        <v>10</v>
      </c>
      <c r="AJ247" t="s">
        <v>7504</v>
      </c>
      <c r="AM247" t="s">
        <v>7784</v>
      </c>
      <c r="AN247" t="s">
        <v>7774</v>
      </c>
      <c r="AO247" t="s">
        <v>7195</v>
      </c>
      <c r="AP247" t="s">
        <v>7497</v>
      </c>
      <c r="AQ247" t="s">
        <v>7497</v>
      </c>
      <c r="AR247">
        <v>5.56</v>
      </c>
      <c r="AS247" t="s">
        <v>7888</v>
      </c>
      <c r="AT247">
        <v>1.8</v>
      </c>
      <c r="AU247" t="s">
        <v>7774</v>
      </c>
      <c r="AV247" t="s">
        <v>7789</v>
      </c>
      <c r="AW247" t="s">
        <v>7774</v>
      </c>
      <c r="BA247" t="s">
        <v>5678</v>
      </c>
      <c r="BB247">
        <v>42.775920679999999</v>
      </c>
      <c r="BC247">
        <v>-82.037420569999995</v>
      </c>
      <c r="BD247">
        <v>202.3</v>
      </c>
      <c r="BE247">
        <v>290</v>
      </c>
      <c r="BF247" t="s">
        <v>8087</v>
      </c>
      <c r="BG247">
        <v>15</v>
      </c>
      <c r="BH247">
        <v>986</v>
      </c>
      <c r="BI247">
        <v>0.10299999999999999</v>
      </c>
      <c r="BJ247">
        <v>401.935</v>
      </c>
      <c r="BK247">
        <v>2117</v>
      </c>
      <c r="BL247">
        <v>2117</v>
      </c>
      <c r="BO247">
        <v>1.24</v>
      </c>
      <c r="BP247">
        <v>1.24</v>
      </c>
      <c r="BR247">
        <v>2.15</v>
      </c>
      <c r="BS247">
        <v>2.15</v>
      </c>
      <c r="BY247">
        <v>0.65</v>
      </c>
      <c r="BZ247">
        <v>14</v>
      </c>
    </row>
    <row r="248" spans="1:78" hidden="1" x14ac:dyDescent="0.35">
      <c r="B248">
        <v>968.15499999999997</v>
      </c>
      <c r="C248" t="s">
        <v>3921</v>
      </c>
      <c r="D248" t="s">
        <v>3290</v>
      </c>
      <c r="E248">
        <v>0.19027777777777777</v>
      </c>
      <c r="F248">
        <v>11.8</v>
      </c>
      <c r="G248">
        <v>8</v>
      </c>
      <c r="H248" t="s">
        <v>7295</v>
      </c>
      <c r="I248" t="s">
        <v>7296</v>
      </c>
      <c r="L248" s="20" t="s">
        <v>5677</v>
      </c>
      <c r="M248">
        <v>13.4</v>
      </c>
      <c r="N248">
        <v>15</v>
      </c>
      <c r="O248" t="s">
        <v>2905</v>
      </c>
      <c r="P248" s="51">
        <v>968.15499999999997</v>
      </c>
      <c r="Q248" s="51">
        <v>11.8</v>
      </c>
      <c r="R248" t="str">
        <f t="shared" si="23"/>
        <v>968-12</v>
      </c>
      <c r="S248" s="70" t="b">
        <f t="shared" si="24"/>
        <v>1</v>
      </c>
      <c r="T248" t="str">
        <f t="shared" si="27"/>
        <v>968-12</v>
      </c>
      <c r="U248">
        <v>968.154</v>
      </c>
      <c r="V248">
        <v>12</v>
      </c>
      <c r="X248" t="str">
        <f t="shared" si="28"/>
        <v>968-14</v>
      </c>
      <c r="Y248" t="s">
        <v>7778</v>
      </c>
      <c r="Z248" s="51">
        <v>295</v>
      </c>
      <c r="AA248">
        <v>968.154</v>
      </c>
      <c r="AB248">
        <v>10</v>
      </c>
      <c r="AC248" t="s">
        <v>7782</v>
      </c>
      <c r="AD248" t="s">
        <v>7773</v>
      </c>
      <c r="AE248" t="s">
        <v>5753</v>
      </c>
      <c r="AF248">
        <v>12</v>
      </c>
      <c r="AG248">
        <v>0.65</v>
      </c>
      <c r="AH248">
        <v>14</v>
      </c>
      <c r="AI248">
        <v>9</v>
      </c>
      <c r="AJ248" t="s">
        <v>7625</v>
      </c>
      <c r="AL248">
        <v>7</v>
      </c>
      <c r="AM248" t="s">
        <v>7784</v>
      </c>
      <c r="AN248" t="s">
        <v>7774</v>
      </c>
      <c r="AO248" t="s">
        <v>7195</v>
      </c>
      <c r="AP248" t="s">
        <v>7497</v>
      </c>
      <c r="AQ248" t="s">
        <v>7497</v>
      </c>
      <c r="AR248">
        <v>5.56</v>
      </c>
      <c r="AS248" t="s">
        <v>7888</v>
      </c>
      <c r="AT248">
        <v>1.8</v>
      </c>
      <c r="AU248" t="s">
        <v>7774</v>
      </c>
      <c r="AV248" t="s">
        <v>7783</v>
      </c>
      <c r="AW248" t="s">
        <v>7774</v>
      </c>
      <c r="BA248" t="s">
        <v>5678</v>
      </c>
      <c r="BB248">
        <v>42.775919389999999</v>
      </c>
      <c r="BC248">
        <v>-82.037420609999998</v>
      </c>
      <c r="BD248">
        <v>202.3</v>
      </c>
      <c r="BE248">
        <v>290</v>
      </c>
      <c r="BF248" t="s">
        <v>8087</v>
      </c>
      <c r="BG248">
        <v>15</v>
      </c>
      <c r="BH248">
        <v>986</v>
      </c>
      <c r="BI248">
        <v>0.246</v>
      </c>
      <c r="BJ248">
        <v>416.38799999999998</v>
      </c>
      <c r="BK248">
        <v>2109</v>
      </c>
      <c r="BL248">
        <v>2111</v>
      </c>
      <c r="BO248">
        <v>1.23</v>
      </c>
      <c r="BP248">
        <v>1.23</v>
      </c>
      <c r="BR248">
        <v>2.14</v>
      </c>
      <c r="BS248">
        <v>2.14</v>
      </c>
      <c r="BY248">
        <v>0.7</v>
      </c>
      <c r="BZ248">
        <v>9</v>
      </c>
    </row>
    <row r="249" spans="1:78" hidden="1" x14ac:dyDescent="0.35">
      <c r="B249">
        <v>968.17899999999997</v>
      </c>
      <c r="C249" t="s">
        <v>3922</v>
      </c>
      <c r="D249" t="s">
        <v>3290</v>
      </c>
      <c r="E249">
        <v>0.18611111111111112</v>
      </c>
      <c r="F249">
        <v>12.6</v>
      </c>
      <c r="G249">
        <v>8</v>
      </c>
      <c r="H249" t="s">
        <v>7295</v>
      </c>
      <c r="I249" t="s">
        <v>7296</v>
      </c>
      <c r="L249" s="20" t="s">
        <v>5677</v>
      </c>
      <c r="M249">
        <v>9.9</v>
      </c>
      <c r="N249">
        <v>15</v>
      </c>
      <c r="O249" t="s">
        <v>2905</v>
      </c>
      <c r="P249" s="51">
        <v>968.17899999999997</v>
      </c>
      <c r="Q249" s="51">
        <v>12.6</v>
      </c>
      <c r="R249" t="str">
        <f t="shared" si="23"/>
        <v>968-13</v>
      </c>
      <c r="S249" s="70" t="b">
        <f t="shared" si="24"/>
        <v>1</v>
      </c>
      <c r="T249" t="str">
        <f t="shared" si="27"/>
        <v>968-13</v>
      </c>
      <c r="U249">
        <v>968.178</v>
      </c>
      <c r="V249">
        <v>13</v>
      </c>
      <c r="X249" t="str">
        <f t="shared" si="28"/>
        <v>968-9</v>
      </c>
      <c r="Y249" t="s">
        <v>7778</v>
      </c>
      <c r="Z249" s="51">
        <v>297</v>
      </c>
      <c r="AA249">
        <v>968.178</v>
      </c>
      <c r="AB249">
        <v>10</v>
      </c>
      <c r="AC249" t="s">
        <v>7782</v>
      </c>
      <c r="AD249" t="s">
        <v>7773</v>
      </c>
      <c r="AE249" t="s">
        <v>5753</v>
      </c>
      <c r="AF249">
        <v>13</v>
      </c>
      <c r="AG249">
        <v>0.7</v>
      </c>
      <c r="AH249">
        <v>9</v>
      </c>
      <c r="AI249">
        <v>11</v>
      </c>
      <c r="AJ249" t="s">
        <v>7507</v>
      </c>
      <c r="AL249">
        <v>7</v>
      </c>
      <c r="AM249" t="s">
        <v>7784</v>
      </c>
      <c r="AN249" t="s">
        <v>7774</v>
      </c>
      <c r="AO249" t="s">
        <v>7195</v>
      </c>
      <c r="AP249" t="s">
        <v>7497</v>
      </c>
      <c r="AQ249" t="s">
        <v>7497</v>
      </c>
      <c r="AR249">
        <v>5.56</v>
      </c>
      <c r="AS249" t="s">
        <v>7888</v>
      </c>
      <c r="AT249">
        <v>1.8</v>
      </c>
      <c r="AU249" t="s">
        <v>7774</v>
      </c>
      <c r="AV249" t="s">
        <v>7786</v>
      </c>
      <c r="AW249" t="s">
        <v>7774</v>
      </c>
      <c r="AX249">
        <v>10</v>
      </c>
      <c r="AY249">
        <v>10</v>
      </c>
      <c r="AZ249">
        <v>15</v>
      </c>
      <c r="BA249" t="s">
        <v>5683</v>
      </c>
      <c r="BB249">
        <v>42.77591915</v>
      </c>
      <c r="BC249">
        <v>-82.037420620000006</v>
      </c>
      <c r="BD249">
        <v>202.3</v>
      </c>
      <c r="BE249">
        <v>290</v>
      </c>
      <c r="BF249" t="s">
        <v>8087</v>
      </c>
      <c r="BG249">
        <v>15</v>
      </c>
      <c r="BH249">
        <v>986</v>
      </c>
      <c r="BI249">
        <v>0.27300000000000002</v>
      </c>
      <c r="BJ249">
        <v>414.29599999999999</v>
      </c>
      <c r="BK249">
        <v>2115</v>
      </c>
      <c r="BL249">
        <v>2116</v>
      </c>
      <c r="BO249">
        <v>1.24</v>
      </c>
      <c r="BP249">
        <v>1.23</v>
      </c>
      <c r="BR249">
        <v>2.15</v>
      </c>
      <c r="BS249">
        <v>2.14</v>
      </c>
      <c r="BY249">
        <v>0.54</v>
      </c>
      <c r="BZ249">
        <v>9</v>
      </c>
    </row>
    <row r="250" spans="1:78" hidden="1" x14ac:dyDescent="0.35">
      <c r="B250">
        <v>968.38</v>
      </c>
      <c r="C250" t="s">
        <v>3923</v>
      </c>
      <c r="D250" t="s">
        <v>3290</v>
      </c>
      <c r="E250">
        <v>0.1875</v>
      </c>
      <c r="F250">
        <v>9.6999999999999993</v>
      </c>
      <c r="G250">
        <v>7</v>
      </c>
      <c r="H250" t="s">
        <v>7295</v>
      </c>
      <c r="I250" t="s">
        <v>7296</v>
      </c>
      <c r="L250" s="20" t="s">
        <v>5677</v>
      </c>
      <c r="M250">
        <v>12.2</v>
      </c>
      <c r="N250">
        <v>15</v>
      </c>
      <c r="O250" t="s">
        <v>144</v>
      </c>
      <c r="P250" s="51">
        <v>968.38</v>
      </c>
      <c r="Q250" s="51">
        <v>9.6999999999999993</v>
      </c>
      <c r="R250" t="str">
        <f t="shared" si="23"/>
        <v>968-10</v>
      </c>
      <c r="S250" s="70" t="b">
        <f t="shared" si="24"/>
        <v>1</v>
      </c>
      <c r="T250" t="str">
        <f t="shared" si="27"/>
        <v>968-10</v>
      </c>
      <c r="U250">
        <v>968.37900000000002</v>
      </c>
      <c r="V250">
        <v>10</v>
      </c>
      <c r="X250" t="str">
        <f t="shared" si="28"/>
        <v>968-9</v>
      </c>
      <c r="Y250" t="s">
        <v>7778</v>
      </c>
      <c r="Z250" s="51">
        <v>298</v>
      </c>
      <c r="AA250">
        <v>968.37900000000002</v>
      </c>
      <c r="AB250">
        <v>10</v>
      </c>
      <c r="AC250" t="s">
        <v>7782</v>
      </c>
      <c r="AD250" t="s">
        <v>7773</v>
      </c>
      <c r="AE250" t="s">
        <v>5753</v>
      </c>
      <c r="AF250">
        <v>10</v>
      </c>
      <c r="AG250">
        <v>0.54</v>
      </c>
      <c r="AH250">
        <v>9</v>
      </c>
      <c r="AI250">
        <v>10</v>
      </c>
      <c r="AJ250" t="s">
        <v>7357</v>
      </c>
      <c r="AM250" t="s">
        <v>7784</v>
      </c>
      <c r="AN250" t="s">
        <v>7774</v>
      </c>
      <c r="AO250" t="s">
        <v>7195</v>
      </c>
      <c r="AP250" t="s">
        <v>7497</v>
      </c>
      <c r="AQ250" t="s">
        <v>7497</v>
      </c>
      <c r="AR250">
        <v>5.56</v>
      </c>
      <c r="AS250" t="s">
        <v>7888</v>
      </c>
      <c r="AT250">
        <v>1.8</v>
      </c>
      <c r="AU250" t="s">
        <v>7774</v>
      </c>
      <c r="AV250" t="s">
        <v>7789</v>
      </c>
      <c r="AW250" t="s">
        <v>7774</v>
      </c>
      <c r="BA250" t="s">
        <v>8271</v>
      </c>
      <c r="BB250">
        <v>42.775917329999999</v>
      </c>
      <c r="BC250">
        <v>-82.037420679999997</v>
      </c>
      <c r="BD250">
        <v>202.3</v>
      </c>
      <c r="BE250">
        <v>290</v>
      </c>
      <c r="BF250" t="s">
        <v>8087</v>
      </c>
      <c r="BG250">
        <v>15</v>
      </c>
      <c r="BH250">
        <v>986</v>
      </c>
      <c r="BI250">
        <v>0.47399999999999998</v>
      </c>
      <c r="BJ250">
        <v>410.13400000000001</v>
      </c>
      <c r="BK250">
        <v>2116</v>
      </c>
      <c r="BL250">
        <v>2117</v>
      </c>
      <c r="BO250">
        <v>1.24</v>
      </c>
      <c r="BP250">
        <v>1.24</v>
      </c>
      <c r="BR250">
        <v>2.15</v>
      </c>
      <c r="BS250">
        <v>2.15</v>
      </c>
      <c r="BY250">
        <v>0.68</v>
      </c>
      <c r="BZ250">
        <v>9</v>
      </c>
    </row>
    <row r="251" spans="1:78" hidden="1" x14ac:dyDescent="0.35">
      <c r="B251">
        <v>968.71199999999999</v>
      </c>
      <c r="C251" t="s">
        <v>3924</v>
      </c>
      <c r="D251" t="s">
        <v>3290</v>
      </c>
      <c r="E251">
        <v>0.18541666666666667</v>
      </c>
      <c r="F251">
        <v>12.3</v>
      </c>
      <c r="G251">
        <v>7</v>
      </c>
      <c r="H251" t="s">
        <v>7295</v>
      </c>
      <c r="I251" t="s">
        <v>7296</v>
      </c>
      <c r="L251" s="20" t="s">
        <v>5677</v>
      </c>
      <c r="M251">
        <v>8.6999999999999993</v>
      </c>
      <c r="N251">
        <v>15</v>
      </c>
      <c r="O251" t="s">
        <v>144</v>
      </c>
      <c r="P251" s="51">
        <v>968.71199999999999</v>
      </c>
      <c r="Q251" s="51">
        <v>12.3</v>
      </c>
      <c r="R251" t="str">
        <f t="shared" si="23"/>
        <v>968-12</v>
      </c>
      <c r="S251" s="70" t="b">
        <f t="shared" si="24"/>
        <v>1</v>
      </c>
      <c r="T251" t="str">
        <f t="shared" si="27"/>
        <v>968-12</v>
      </c>
      <c r="U251">
        <v>968.71100000000001</v>
      </c>
      <c r="V251">
        <v>12</v>
      </c>
      <c r="X251" t="str">
        <f t="shared" si="28"/>
        <v>968-9</v>
      </c>
      <c r="Y251" t="s">
        <v>7778</v>
      </c>
      <c r="Z251" s="51">
        <v>299</v>
      </c>
      <c r="AA251">
        <v>968.71100000000001</v>
      </c>
      <c r="AB251">
        <v>10</v>
      </c>
      <c r="AC251" t="s">
        <v>7782</v>
      </c>
      <c r="AD251" t="s">
        <v>7773</v>
      </c>
      <c r="AE251" t="s">
        <v>5753</v>
      </c>
      <c r="AF251">
        <v>12</v>
      </c>
      <c r="AG251">
        <v>0.68</v>
      </c>
      <c r="AH251">
        <v>9</v>
      </c>
      <c r="AI251">
        <v>8</v>
      </c>
      <c r="AJ251" t="s">
        <v>7357</v>
      </c>
      <c r="AM251" t="s">
        <v>7784</v>
      </c>
      <c r="AN251" t="s">
        <v>7774</v>
      </c>
      <c r="AO251" t="s">
        <v>7195</v>
      </c>
      <c r="AP251" t="s">
        <v>7497</v>
      </c>
      <c r="AQ251" t="s">
        <v>7497</v>
      </c>
      <c r="AR251">
        <v>5.56</v>
      </c>
      <c r="AS251" t="s">
        <v>7888</v>
      </c>
      <c r="AT251">
        <v>1.8</v>
      </c>
      <c r="AU251" t="s">
        <v>7774</v>
      </c>
      <c r="AV251" t="s">
        <v>7789</v>
      </c>
      <c r="AW251" t="s">
        <v>7774</v>
      </c>
      <c r="BA251" t="s">
        <v>5678</v>
      </c>
      <c r="BB251">
        <v>42.77591434</v>
      </c>
      <c r="BC251">
        <v>-82.037420780000005</v>
      </c>
      <c r="BD251">
        <v>202.3</v>
      </c>
      <c r="BE251">
        <v>290</v>
      </c>
      <c r="BF251" t="s">
        <v>8087</v>
      </c>
      <c r="BG251">
        <v>15</v>
      </c>
      <c r="BH251">
        <v>986</v>
      </c>
      <c r="BI251">
        <v>0.80600000000000005</v>
      </c>
      <c r="BJ251">
        <v>410.834</v>
      </c>
      <c r="BK251">
        <v>2115</v>
      </c>
      <c r="BL251">
        <v>2116</v>
      </c>
      <c r="BO251">
        <v>1.24</v>
      </c>
      <c r="BP251">
        <v>1.23</v>
      </c>
      <c r="BR251">
        <v>2.15</v>
      </c>
      <c r="BS251">
        <v>2.14</v>
      </c>
      <c r="BY251">
        <v>0.62</v>
      </c>
      <c r="BZ251">
        <v>7</v>
      </c>
    </row>
    <row r="252" spans="1:78" hidden="1" x14ac:dyDescent="0.35">
      <c r="B252">
        <v>968.87</v>
      </c>
      <c r="C252" t="s">
        <v>3925</v>
      </c>
      <c r="D252" t="s">
        <v>3290</v>
      </c>
      <c r="E252">
        <v>0.18680555555555556</v>
      </c>
      <c r="F252">
        <v>11.1</v>
      </c>
      <c r="G252">
        <v>6</v>
      </c>
      <c r="H252" t="s">
        <v>7295</v>
      </c>
      <c r="I252" t="s">
        <v>7296</v>
      </c>
      <c r="L252" s="20" t="s">
        <v>5677</v>
      </c>
      <c r="M252">
        <v>8</v>
      </c>
      <c r="N252">
        <v>15</v>
      </c>
      <c r="O252" t="s">
        <v>144</v>
      </c>
      <c r="P252" s="51">
        <v>968.87</v>
      </c>
      <c r="Q252" s="51">
        <v>11.1</v>
      </c>
      <c r="R252" t="str">
        <f t="shared" si="23"/>
        <v>968-11</v>
      </c>
      <c r="S252" s="70" t="b">
        <f t="shared" si="24"/>
        <v>1</v>
      </c>
      <c r="T252" t="str">
        <f t="shared" si="27"/>
        <v>968-11</v>
      </c>
      <c r="U252">
        <v>968.86699999999996</v>
      </c>
      <c r="V252">
        <v>11</v>
      </c>
      <c r="X252" t="str">
        <f t="shared" si="28"/>
        <v>968-7</v>
      </c>
      <c r="Y252" t="s">
        <v>7778</v>
      </c>
      <c r="Z252" s="51">
        <v>300</v>
      </c>
      <c r="AA252">
        <v>968.86699999999996</v>
      </c>
      <c r="AB252">
        <v>10</v>
      </c>
      <c r="AC252" t="s">
        <v>7782</v>
      </c>
      <c r="AD252" t="s">
        <v>7773</v>
      </c>
      <c r="AE252" t="s">
        <v>5753</v>
      </c>
      <c r="AF252">
        <v>11</v>
      </c>
      <c r="AG252">
        <v>0.62</v>
      </c>
      <c r="AH252">
        <v>7</v>
      </c>
      <c r="AI252">
        <v>8</v>
      </c>
      <c r="AJ252" t="s">
        <v>7357</v>
      </c>
      <c r="AM252" t="s">
        <v>7784</v>
      </c>
      <c r="AN252" t="s">
        <v>7774</v>
      </c>
      <c r="AO252" t="s">
        <v>7195</v>
      </c>
      <c r="AP252" t="s">
        <v>7497</v>
      </c>
      <c r="AQ252" t="s">
        <v>7497</v>
      </c>
      <c r="AR252">
        <v>5.56</v>
      </c>
      <c r="AS252" t="s">
        <v>7888</v>
      </c>
      <c r="AT252">
        <v>1.9</v>
      </c>
      <c r="AU252" t="s">
        <v>7774</v>
      </c>
      <c r="AV252" t="s">
        <v>7789</v>
      </c>
      <c r="AW252" t="s">
        <v>7774</v>
      </c>
      <c r="BA252" t="s">
        <v>5678</v>
      </c>
      <c r="BB252">
        <v>42.775912910000002</v>
      </c>
      <c r="BC252">
        <v>-82.037420830000002</v>
      </c>
      <c r="BD252">
        <v>202.3</v>
      </c>
      <c r="BE252">
        <v>290</v>
      </c>
      <c r="BF252" t="s">
        <v>8087</v>
      </c>
      <c r="BG252">
        <v>15</v>
      </c>
      <c r="BH252">
        <v>986</v>
      </c>
      <c r="BI252">
        <v>0.96299999999999997</v>
      </c>
      <c r="BJ252">
        <v>410.73399999999998</v>
      </c>
      <c r="BK252">
        <v>2117</v>
      </c>
      <c r="BL252">
        <v>2117</v>
      </c>
      <c r="BO252">
        <v>1.24</v>
      </c>
      <c r="BP252">
        <v>1.24</v>
      </c>
      <c r="BR252">
        <v>2.15</v>
      </c>
      <c r="BS252">
        <v>2.15</v>
      </c>
      <c r="BY252">
        <v>0.67</v>
      </c>
      <c r="BZ252">
        <v>9</v>
      </c>
    </row>
    <row r="253" spans="1:78" hidden="1" x14ac:dyDescent="0.35">
      <c r="B253">
        <v>970.98</v>
      </c>
      <c r="C253" t="s">
        <v>3926</v>
      </c>
      <c r="D253" t="s">
        <v>3290</v>
      </c>
      <c r="E253">
        <v>0.18402777777777779</v>
      </c>
      <c r="F253">
        <v>12.1</v>
      </c>
      <c r="G253">
        <v>7</v>
      </c>
      <c r="H253" t="s">
        <v>7295</v>
      </c>
      <c r="I253" t="s">
        <v>7296</v>
      </c>
      <c r="L253" s="20" t="s">
        <v>5677</v>
      </c>
      <c r="M253">
        <v>10.199999999999999</v>
      </c>
      <c r="N253">
        <v>15</v>
      </c>
      <c r="O253" t="s">
        <v>144</v>
      </c>
      <c r="P253" s="51">
        <v>970.98</v>
      </c>
      <c r="Q253" s="51">
        <v>12.1</v>
      </c>
      <c r="R253" t="str">
        <f t="shared" si="23"/>
        <v>970-12</v>
      </c>
      <c r="S253" s="70" t="b">
        <f t="shared" si="24"/>
        <v>1</v>
      </c>
      <c r="T253" t="str">
        <f t="shared" si="27"/>
        <v>970-12</v>
      </c>
      <c r="U253">
        <v>970.97900000000004</v>
      </c>
      <c r="V253">
        <v>12</v>
      </c>
      <c r="X253" t="str">
        <f t="shared" si="28"/>
        <v>970-9</v>
      </c>
      <c r="Y253" t="s">
        <v>7778</v>
      </c>
      <c r="Z253" s="51">
        <v>301</v>
      </c>
      <c r="AA253">
        <v>970.97900000000004</v>
      </c>
      <c r="AB253">
        <v>10</v>
      </c>
      <c r="AC253" t="s">
        <v>7782</v>
      </c>
      <c r="AD253" t="s">
        <v>7773</v>
      </c>
      <c r="AE253" t="s">
        <v>5753</v>
      </c>
      <c r="AF253">
        <v>12</v>
      </c>
      <c r="AG253">
        <v>0.67</v>
      </c>
      <c r="AH253">
        <v>9</v>
      </c>
      <c r="AI253">
        <v>10</v>
      </c>
      <c r="AJ253" t="s">
        <v>7570</v>
      </c>
      <c r="AM253" t="s">
        <v>7784</v>
      </c>
      <c r="AN253" t="s">
        <v>7774</v>
      </c>
      <c r="AO253" t="s">
        <v>7195</v>
      </c>
      <c r="AP253" t="s">
        <v>7497</v>
      </c>
      <c r="AQ253" t="s">
        <v>7497</v>
      </c>
      <c r="AR253">
        <v>5.56</v>
      </c>
      <c r="AS253" t="s">
        <v>7888</v>
      </c>
      <c r="AT253">
        <v>1.9</v>
      </c>
      <c r="AU253" t="s">
        <v>7774</v>
      </c>
      <c r="AV253" t="s">
        <v>7789</v>
      </c>
      <c r="AW253" t="s">
        <v>7774</v>
      </c>
      <c r="BA253" t="s">
        <v>5678</v>
      </c>
      <c r="BB253">
        <v>42.775893840000002</v>
      </c>
      <c r="BC253">
        <v>-82.037421449999997</v>
      </c>
      <c r="BD253">
        <v>202.3</v>
      </c>
      <c r="BE253">
        <v>290</v>
      </c>
      <c r="BF253" t="s">
        <v>8087</v>
      </c>
      <c r="BG253">
        <v>15</v>
      </c>
      <c r="BH253">
        <v>986</v>
      </c>
      <c r="BI253">
        <v>3.0739999999999998</v>
      </c>
      <c r="BJ253">
        <v>408.09100000000001</v>
      </c>
      <c r="BK253">
        <v>2115</v>
      </c>
      <c r="BL253">
        <v>2116</v>
      </c>
      <c r="BO253">
        <v>1.24</v>
      </c>
      <c r="BP253">
        <v>1.23</v>
      </c>
      <c r="BR253">
        <v>2.15</v>
      </c>
      <c r="BS253">
        <v>2.14</v>
      </c>
      <c r="BY253">
        <v>0.57999999999999996</v>
      </c>
      <c r="BZ253">
        <v>7</v>
      </c>
    </row>
    <row r="254" spans="1:78" hidden="1" x14ac:dyDescent="0.35">
      <c r="B254">
        <v>971.274</v>
      </c>
      <c r="C254" t="s">
        <v>3927</v>
      </c>
      <c r="D254" t="s">
        <v>3290</v>
      </c>
      <c r="E254">
        <v>0.1875</v>
      </c>
      <c r="F254">
        <v>10.4</v>
      </c>
      <c r="G254">
        <v>6</v>
      </c>
      <c r="H254" t="s">
        <v>7295</v>
      </c>
      <c r="I254" t="s">
        <v>7296</v>
      </c>
      <c r="L254" s="20" t="s">
        <v>5677</v>
      </c>
      <c r="M254">
        <v>8.3000000000000007</v>
      </c>
      <c r="N254">
        <v>15</v>
      </c>
      <c r="O254" t="s">
        <v>144</v>
      </c>
      <c r="P254" s="51">
        <v>971.274</v>
      </c>
      <c r="Q254" s="51">
        <v>10.4</v>
      </c>
      <c r="R254" t="str">
        <f t="shared" si="23"/>
        <v>971-10</v>
      </c>
      <c r="S254" s="70" t="b">
        <f t="shared" si="24"/>
        <v>1</v>
      </c>
      <c r="T254" t="str">
        <f t="shared" si="27"/>
        <v>971-10</v>
      </c>
      <c r="U254">
        <v>971.27099999999996</v>
      </c>
      <c r="V254">
        <v>10</v>
      </c>
      <c r="X254" t="str">
        <f t="shared" si="28"/>
        <v>971-7</v>
      </c>
      <c r="Y254" t="s">
        <v>7778</v>
      </c>
      <c r="Z254" s="51">
        <v>302</v>
      </c>
      <c r="AA254">
        <v>971.27099999999996</v>
      </c>
      <c r="AB254">
        <v>10</v>
      </c>
      <c r="AC254" t="s">
        <v>7782</v>
      </c>
      <c r="AD254" t="s">
        <v>7773</v>
      </c>
      <c r="AE254" t="s">
        <v>5753</v>
      </c>
      <c r="AF254">
        <v>10</v>
      </c>
      <c r="AG254">
        <v>0.57999999999999996</v>
      </c>
      <c r="AH254">
        <v>7</v>
      </c>
      <c r="AI254">
        <v>8</v>
      </c>
      <c r="AJ254" t="s">
        <v>7357</v>
      </c>
      <c r="AM254" t="s">
        <v>7784</v>
      </c>
      <c r="AN254" t="s">
        <v>7774</v>
      </c>
      <c r="AO254" t="s">
        <v>7195</v>
      </c>
      <c r="AP254" t="s">
        <v>7497</v>
      </c>
      <c r="AQ254" t="s">
        <v>7497</v>
      </c>
      <c r="AR254">
        <v>5.56</v>
      </c>
      <c r="AS254" t="s">
        <v>7888</v>
      </c>
      <c r="AT254">
        <v>1.9</v>
      </c>
      <c r="AU254" t="s">
        <v>7774</v>
      </c>
      <c r="AV254" t="s">
        <v>7789</v>
      </c>
      <c r="AW254" t="s">
        <v>7774</v>
      </c>
      <c r="BA254" t="s">
        <v>5678</v>
      </c>
      <c r="BB254">
        <v>42.775891190000003</v>
      </c>
      <c r="BC254">
        <v>-82.037421539999997</v>
      </c>
      <c r="BD254">
        <v>202.3</v>
      </c>
      <c r="BE254">
        <v>290</v>
      </c>
      <c r="BF254" t="s">
        <v>8087</v>
      </c>
      <c r="BG254">
        <v>15</v>
      </c>
      <c r="BH254">
        <v>986</v>
      </c>
      <c r="BI254">
        <v>3.367</v>
      </c>
      <c r="BJ254">
        <v>411.27100000000002</v>
      </c>
      <c r="BK254">
        <v>2117</v>
      </c>
      <c r="BL254">
        <v>2118</v>
      </c>
      <c r="BO254">
        <v>1.24</v>
      </c>
      <c r="BP254">
        <v>1.24</v>
      </c>
      <c r="BR254">
        <v>2.15</v>
      </c>
      <c r="BS254">
        <v>2.15</v>
      </c>
      <c r="BY254">
        <v>0.64</v>
      </c>
      <c r="BZ254">
        <v>14</v>
      </c>
    </row>
    <row r="255" spans="1:78" hidden="1" x14ac:dyDescent="0.35">
      <c r="B255">
        <v>971.37</v>
      </c>
      <c r="C255" t="s">
        <v>3928</v>
      </c>
      <c r="D255" t="s">
        <v>3290</v>
      </c>
      <c r="E255">
        <v>0.18611111111111112</v>
      </c>
      <c r="F255">
        <v>11.5</v>
      </c>
      <c r="G255">
        <v>5</v>
      </c>
      <c r="H255" t="s">
        <v>7295</v>
      </c>
      <c r="I255" t="s">
        <v>7296</v>
      </c>
      <c r="L255" s="20" t="s">
        <v>5677</v>
      </c>
      <c r="M255">
        <v>11.3</v>
      </c>
      <c r="N255">
        <v>15</v>
      </c>
      <c r="O255" t="s">
        <v>144</v>
      </c>
      <c r="P255" s="51">
        <v>971.37</v>
      </c>
      <c r="Q255" s="51">
        <v>11.5</v>
      </c>
      <c r="R255" t="str">
        <f t="shared" si="23"/>
        <v>971-12</v>
      </c>
      <c r="S255" s="70" t="b">
        <f t="shared" si="24"/>
        <v>0</v>
      </c>
      <c r="T255" t="str">
        <f t="shared" si="27"/>
        <v>971-11</v>
      </c>
      <c r="U255">
        <v>971.36900000000003</v>
      </c>
      <c r="V255">
        <v>11</v>
      </c>
      <c r="X255" t="str">
        <f t="shared" si="28"/>
        <v>971-14</v>
      </c>
      <c r="Y255" t="s">
        <v>7778</v>
      </c>
      <c r="Z255" s="51">
        <v>303</v>
      </c>
      <c r="AA255">
        <v>971.36900000000003</v>
      </c>
      <c r="AB255">
        <v>10</v>
      </c>
      <c r="AC255" t="s">
        <v>7782</v>
      </c>
      <c r="AD255" t="s">
        <v>7773</v>
      </c>
      <c r="AE255" t="s">
        <v>5753</v>
      </c>
      <c r="AF255">
        <v>11</v>
      </c>
      <c r="AG255">
        <v>0.64</v>
      </c>
      <c r="AH255">
        <v>14</v>
      </c>
      <c r="AI255">
        <v>9</v>
      </c>
      <c r="AJ255" t="s">
        <v>7507</v>
      </c>
      <c r="AM255" t="s">
        <v>7784</v>
      </c>
      <c r="AN255" t="s">
        <v>7774</v>
      </c>
      <c r="AO255" t="s">
        <v>7195</v>
      </c>
      <c r="AP255" t="s">
        <v>7497</v>
      </c>
      <c r="AQ255" t="s">
        <v>7497</v>
      </c>
      <c r="AR255">
        <v>5.56</v>
      </c>
      <c r="AS255" t="s">
        <v>7888</v>
      </c>
      <c r="AT255">
        <v>1.9</v>
      </c>
      <c r="AU255" t="s">
        <v>7774</v>
      </c>
      <c r="AV255" t="s">
        <v>7783</v>
      </c>
      <c r="AW255" t="s">
        <v>7774</v>
      </c>
      <c r="BA255" t="s">
        <v>5678</v>
      </c>
      <c r="BB255">
        <v>42.775890330000003</v>
      </c>
      <c r="BC255">
        <v>-82.037421570000006</v>
      </c>
      <c r="BD255">
        <v>202.3</v>
      </c>
      <c r="BE255">
        <v>290</v>
      </c>
      <c r="BF255" t="s">
        <v>8087</v>
      </c>
      <c r="BG255">
        <v>15</v>
      </c>
      <c r="BH255">
        <v>986</v>
      </c>
      <c r="BI255">
        <v>3.4620000000000002</v>
      </c>
      <c r="BJ255">
        <v>414.87599999999998</v>
      </c>
      <c r="BK255">
        <v>2110</v>
      </c>
      <c r="BL255">
        <v>2112</v>
      </c>
      <c r="BO255">
        <v>1.23</v>
      </c>
      <c r="BP255">
        <v>1.23</v>
      </c>
      <c r="BR255">
        <v>2.14</v>
      </c>
      <c r="BS255">
        <v>2.14</v>
      </c>
      <c r="BY255">
        <v>0.6</v>
      </c>
      <c r="BZ255">
        <v>8</v>
      </c>
    </row>
    <row r="256" spans="1:78" hidden="1" x14ac:dyDescent="0.35">
      <c r="B256">
        <v>972.53700000000003</v>
      </c>
      <c r="C256" t="s">
        <v>3929</v>
      </c>
      <c r="D256" t="s">
        <v>3290</v>
      </c>
      <c r="E256">
        <v>0.18680555555555556</v>
      </c>
      <c r="F256">
        <v>10.7</v>
      </c>
      <c r="G256">
        <v>5</v>
      </c>
      <c r="H256" t="s">
        <v>7295</v>
      </c>
      <c r="I256" t="s">
        <v>7296</v>
      </c>
      <c r="L256" s="20" t="s">
        <v>5677</v>
      </c>
      <c r="M256">
        <v>10.1</v>
      </c>
      <c r="N256">
        <v>15</v>
      </c>
      <c r="O256" t="s">
        <v>144</v>
      </c>
      <c r="P256" s="51">
        <v>972.53700000000003</v>
      </c>
      <c r="Q256" s="51">
        <v>10.7</v>
      </c>
      <c r="R256" t="str">
        <f t="shared" si="23"/>
        <v>972-11</v>
      </c>
      <c r="S256" s="70" t="b">
        <f t="shared" si="24"/>
        <v>1</v>
      </c>
      <c r="T256" t="str">
        <f t="shared" si="27"/>
        <v>972-11</v>
      </c>
      <c r="U256">
        <v>972.53399999999999</v>
      </c>
      <c r="V256">
        <v>11</v>
      </c>
      <c r="X256" t="str">
        <f t="shared" si="28"/>
        <v>972-8</v>
      </c>
      <c r="Y256" t="s">
        <v>7778</v>
      </c>
      <c r="Z256" s="51">
        <v>304</v>
      </c>
      <c r="AA256">
        <v>972.53399999999999</v>
      </c>
      <c r="AB256">
        <v>10</v>
      </c>
      <c r="AC256" t="s">
        <v>7782</v>
      </c>
      <c r="AD256" t="s">
        <v>7773</v>
      </c>
      <c r="AE256" t="s">
        <v>5753</v>
      </c>
      <c r="AF256">
        <v>11</v>
      </c>
      <c r="AG256">
        <v>0.6</v>
      </c>
      <c r="AH256">
        <v>8</v>
      </c>
      <c r="AI256">
        <v>10</v>
      </c>
      <c r="AJ256" t="s">
        <v>7499</v>
      </c>
      <c r="AM256" t="s">
        <v>7784</v>
      </c>
      <c r="AN256" t="s">
        <v>7774</v>
      </c>
      <c r="AO256" t="s">
        <v>7195</v>
      </c>
      <c r="AP256" t="s">
        <v>7497</v>
      </c>
      <c r="AQ256" t="s">
        <v>7497</v>
      </c>
      <c r="AR256">
        <v>5.56</v>
      </c>
      <c r="AS256" t="s">
        <v>7888</v>
      </c>
      <c r="AT256">
        <v>1.9</v>
      </c>
      <c r="AU256" t="s">
        <v>7774</v>
      </c>
      <c r="AV256" t="s">
        <v>7789</v>
      </c>
      <c r="AW256" t="s">
        <v>7774</v>
      </c>
      <c r="BA256" t="s">
        <v>5678</v>
      </c>
      <c r="BB256">
        <v>42.775879789999998</v>
      </c>
      <c r="BC256">
        <v>-82.037421910000006</v>
      </c>
      <c r="BD256">
        <v>202.3</v>
      </c>
      <c r="BE256">
        <v>290</v>
      </c>
      <c r="BF256" t="s">
        <v>8087</v>
      </c>
      <c r="BG256">
        <v>15</v>
      </c>
      <c r="BH256">
        <v>986</v>
      </c>
      <c r="BI256">
        <v>4.6289999999999996</v>
      </c>
      <c r="BJ256">
        <v>411.25700000000001</v>
      </c>
      <c r="BK256">
        <v>2116</v>
      </c>
      <c r="BL256">
        <v>2117</v>
      </c>
      <c r="BO256">
        <v>1.24</v>
      </c>
      <c r="BP256">
        <v>1.24</v>
      </c>
      <c r="BR256">
        <v>2.15</v>
      </c>
      <c r="BS256">
        <v>2.15</v>
      </c>
      <c r="BY256">
        <v>0.59</v>
      </c>
      <c r="BZ256">
        <v>7</v>
      </c>
    </row>
    <row r="257" spans="2:78" hidden="1" x14ac:dyDescent="0.35">
      <c r="B257">
        <v>972.68</v>
      </c>
      <c r="C257" t="s">
        <v>3930</v>
      </c>
      <c r="D257" t="s">
        <v>3290</v>
      </c>
      <c r="E257">
        <v>0.18680555555555556</v>
      </c>
      <c r="F257">
        <v>10.5</v>
      </c>
      <c r="G257">
        <v>5</v>
      </c>
      <c r="H257" t="s">
        <v>7295</v>
      </c>
      <c r="I257" t="s">
        <v>7296</v>
      </c>
      <c r="L257" s="20" t="s">
        <v>5677</v>
      </c>
      <c r="M257">
        <v>9.5</v>
      </c>
      <c r="N257">
        <v>15</v>
      </c>
      <c r="O257" t="s">
        <v>144</v>
      </c>
      <c r="P257" s="51">
        <v>972.68</v>
      </c>
      <c r="Q257" s="51">
        <v>10.5</v>
      </c>
      <c r="R257" t="str">
        <f t="shared" si="23"/>
        <v>972-11</v>
      </c>
      <c r="S257" s="70" t="b">
        <f t="shared" si="24"/>
        <v>1</v>
      </c>
      <c r="T257" t="str">
        <f t="shared" si="27"/>
        <v>972-11</v>
      </c>
      <c r="U257">
        <v>972.67899999999997</v>
      </c>
      <c r="V257">
        <v>11</v>
      </c>
      <c r="X257" t="str">
        <f t="shared" si="28"/>
        <v>972-7</v>
      </c>
      <c r="Y257" t="s">
        <v>7778</v>
      </c>
      <c r="Z257" s="51">
        <v>305</v>
      </c>
      <c r="AA257">
        <v>972.67899999999997</v>
      </c>
      <c r="AB257">
        <v>10</v>
      </c>
      <c r="AC257" t="s">
        <v>7782</v>
      </c>
      <c r="AD257" t="s">
        <v>7773</v>
      </c>
      <c r="AE257" t="s">
        <v>5753</v>
      </c>
      <c r="AF257">
        <v>11</v>
      </c>
      <c r="AG257">
        <v>0.59</v>
      </c>
      <c r="AH257">
        <v>7</v>
      </c>
      <c r="AI257">
        <v>7</v>
      </c>
      <c r="AJ257" t="s">
        <v>7670</v>
      </c>
      <c r="AM257" t="s">
        <v>7784</v>
      </c>
      <c r="AN257" t="s">
        <v>7774</v>
      </c>
      <c r="AO257" t="s">
        <v>7195</v>
      </c>
      <c r="AP257" t="s">
        <v>7497</v>
      </c>
      <c r="AQ257" t="s">
        <v>7497</v>
      </c>
      <c r="AR257">
        <v>5.56</v>
      </c>
      <c r="AS257" t="s">
        <v>7888</v>
      </c>
      <c r="AT257">
        <v>1.9</v>
      </c>
      <c r="AU257" t="s">
        <v>7774</v>
      </c>
      <c r="AV257" t="s">
        <v>7789</v>
      </c>
      <c r="AW257" t="s">
        <v>7774</v>
      </c>
      <c r="BA257" t="s">
        <v>5678</v>
      </c>
      <c r="BB257">
        <v>42.775878470000002</v>
      </c>
      <c r="BC257">
        <v>-82.037421960000003</v>
      </c>
      <c r="BD257">
        <v>202.3</v>
      </c>
      <c r="BE257">
        <v>290</v>
      </c>
      <c r="BF257" t="s">
        <v>8087</v>
      </c>
      <c r="BG257">
        <v>15</v>
      </c>
      <c r="BH257">
        <v>986</v>
      </c>
      <c r="BI257">
        <v>4.7750000000000004</v>
      </c>
      <c r="BJ257">
        <v>418.50599999999997</v>
      </c>
      <c r="BK257">
        <v>2117</v>
      </c>
      <c r="BL257">
        <v>2117</v>
      </c>
      <c r="BO257">
        <v>1.24</v>
      </c>
      <c r="BP257">
        <v>1.24</v>
      </c>
      <c r="BR257">
        <v>2.15</v>
      </c>
      <c r="BS257">
        <v>2.15</v>
      </c>
      <c r="BY257">
        <v>0.72</v>
      </c>
      <c r="BZ257">
        <v>13</v>
      </c>
    </row>
    <row r="258" spans="2:78" hidden="1" x14ac:dyDescent="0.35">
      <c r="B258">
        <v>972.95799999999997</v>
      </c>
      <c r="C258" t="s">
        <v>3931</v>
      </c>
      <c r="D258" t="s">
        <v>3290</v>
      </c>
      <c r="E258">
        <v>0.18333333333333332</v>
      </c>
      <c r="F258">
        <v>13</v>
      </c>
      <c r="G258">
        <v>6</v>
      </c>
      <c r="H258" t="s">
        <v>7295</v>
      </c>
      <c r="I258" t="s">
        <v>7296</v>
      </c>
      <c r="L258" s="20" t="s">
        <v>5677</v>
      </c>
      <c r="M258">
        <v>23.9</v>
      </c>
      <c r="N258">
        <v>15</v>
      </c>
      <c r="O258" t="s">
        <v>144</v>
      </c>
      <c r="P258" s="51">
        <v>972.95799999999997</v>
      </c>
      <c r="Q258" s="51">
        <v>13</v>
      </c>
      <c r="R258" t="str">
        <f t="shared" ref="R258:R321" si="29">INT(P258)&amp;"-"&amp;ROUND(Q258,0)</f>
        <v>972-13</v>
      </c>
      <c r="S258" s="70" t="b">
        <f t="shared" ref="S258:S321" si="30">IF(T258=R258,TRUE,FALSE)</f>
        <v>1</v>
      </c>
      <c r="T258" t="str">
        <f t="shared" si="27"/>
        <v>972-13</v>
      </c>
      <c r="U258">
        <v>972.95699999999999</v>
      </c>
      <c r="V258">
        <v>13</v>
      </c>
      <c r="X258" t="str">
        <f t="shared" si="28"/>
        <v>972-13</v>
      </c>
      <c r="Y258" t="s">
        <v>7778</v>
      </c>
      <c r="Z258" s="51">
        <v>306</v>
      </c>
      <c r="AA258">
        <v>972.95699999999999</v>
      </c>
      <c r="AB258">
        <v>10</v>
      </c>
      <c r="AC258" t="s">
        <v>7782</v>
      </c>
      <c r="AD258" t="s">
        <v>7773</v>
      </c>
      <c r="AE258" t="s">
        <v>5753</v>
      </c>
      <c r="AF258">
        <v>13</v>
      </c>
      <c r="AG258">
        <v>0.72</v>
      </c>
      <c r="AH258">
        <v>13</v>
      </c>
      <c r="AI258">
        <v>11</v>
      </c>
      <c r="AJ258" t="s">
        <v>7500</v>
      </c>
      <c r="AM258" t="s">
        <v>7784</v>
      </c>
      <c r="AN258" t="s">
        <v>7774</v>
      </c>
      <c r="AO258" t="s">
        <v>7195</v>
      </c>
      <c r="AP258" t="s">
        <v>7497</v>
      </c>
      <c r="AQ258" t="s">
        <v>7497</v>
      </c>
      <c r="AR258">
        <v>5.56</v>
      </c>
      <c r="AS258" t="s">
        <v>7888</v>
      </c>
      <c r="AT258">
        <v>1.9</v>
      </c>
      <c r="AU258" t="s">
        <v>7774</v>
      </c>
      <c r="AV258" t="s">
        <v>7788</v>
      </c>
      <c r="AW258" t="s">
        <v>7774</v>
      </c>
      <c r="AX258">
        <v>10</v>
      </c>
      <c r="AY258">
        <v>10</v>
      </c>
      <c r="AZ258">
        <v>12</v>
      </c>
      <c r="BA258" t="s">
        <v>5683</v>
      </c>
      <c r="BB258">
        <v>42.775875980000002</v>
      </c>
      <c r="BC258">
        <v>-82.037422039999996</v>
      </c>
      <c r="BD258">
        <v>202.3</v>
      </c>
      <c r="BE258">
        <v>290</v>
      </c>
      <c r="BF258" t="s">
        <v>8087</v>
      </c>
      <c r="BG258">
        <v>15</v>
      </c>
      <c r="BH258">
        <v>986</v>
      </c>
      <c r="BI258">
        <v>5.05</v>
      </c>
      <c r="BJ258">
        <v>405.04899999999998</v>
      </c>
      <c r="BK258">
        <v>2109</v>
      </c>
      <c r="BL258">
        <v>2111</v>
      </c>
      <c r="BO258">
        <v>1.23</v>
      </c>
      <c r="BP258">
        <v>1.23</v>
      </c>
      <c r="BR258">
        <v>2.14</v>
      </c>
      <c r="BS258">
        <v>2.14</v>
      </c>
      <c r="BY258">
        <v>0.71</v>
      </c>
      <c r="BZ258">
        <v>10</v>
      </c>
    </row>
    <row r="259" spans="2:78" hidden="1" x14ac:dyDescent="0.35">
      <c r="B259">
        <v>973.03</v>
      </c>
      <c r="C259" t="s">
        <v>3932</v>
      </c>
      <c r="D259" t="s">
        <v>3290</v>
      </c>
      <c r="E259">
        <v>0.18333333333333332</v>
      </c>
      <c r="F259">
        <v>12.8</v>
      </c>
      <c r="G259">
        <v>7</v>
      </c>
      <c r="H259" t="s">
        <v>7295</v>
      </c>
      <c r="I259" t="s">
        <v>7296</v>
      </c>
      <c r="L259" s="20" t="s">
        <v>5677</v>
      </c>
      <c r="M259">
        <v>8.6999999999999993</v>
      </c>
      <c r="N259">
        <v>15</v>
      </c>
      <c r="O259" t="s">
        <v>144</v>
      </c>
      <c r="P259" s="51">
        <v>973.03</v>
      </c>
      <c r="Q259" s="51">
        <v>12.8</v>
      </c>
      <c r="R259" t="str">
        <f t="shared" si="29"/>
        <v>973-13</v>
      </c>
      <c r="S259" s="70" t="b">
        <f t="shared" si="30"/>
        <v>1</v>
      </c>
      <c r="T259" t="str">
        <f t="shared" si="27"/>
        <v>973-13</v>
      </c>
      <c r="U259">
        <v>973.02800000000002</v>
      </c>
      <c r="V259">
        <v>13</v>
      </c>
      <c r="X259" t="str">
        <f t="shared" si="28"/>
        <v>973-10</v>
      </c>
      <c r="Y259" t="s">
        <v>7778</v>
      </c>
      <c r="Z259" s="51">
        <v>307</v>
      </c>
      <c r="AA259">
        <v>973.02800000000002</v>
      </c>
      <c r="AB259">
        <v>10</v>
      </c>
      <c r="AC259" t="s">
        <v>7782</v>
      </c>
      <c r="AD259" t="s">
        <v>7773</v>
      </c>
      <c r="AE259" t="s">
        <v>5753</v>
      </c>
      <c r="AF259">
        <v>13</v>
      </c>
      <c r="AG259">
        <v>0.71</v>
      </c>
      <c r="AH259">
        <v>10</v>
      </c>
      <c r="AI259">
        <v>10</v>
      </c>
      <c r="AJ259" t="s">
        <v>7500</v>
      </c>
      <c r="AM259" t="s">
        <v>7784</v>
      </c>
      <c r="AN259" t="s">
        <v>7774</v>
      </c>
      <c r="AO259" t="s">
        <v>7195</v>
      </c>
      <c r="AP259" t="s">
        <v>7497</v>
      </c>
      <c r="AQ259" t="s">
        <v>7497</v>
      </c>
      <c r="AR259">
        <v>5.56</v>
      </c>
      <c r="AS259" t="s">
        <v>7888</v>
      </c>
      <c r="AT259">
        <v>1.9</v>
      </c>
      <c r="AU259" t="s">
        <v>7774</v>
      </c>
      <c r="AV259" t="s">
        <v>7789</v>
      </c>
      <c r="AW259" t="s">
        <v>7774</v>
      </c>
      <c r="BA259" t="s">
        <v>5678</v>
      </c>
      <c r="BB259">
        <v>42.775875329999998</v>
      </c>
      <c r="BC259">
        <v>-82.037422059999997</v>
      </c>
      <c r="BD259">
        <v>202.3</v>
      </c>
      <c r="BE259">
        <v>290</v>
      </c>
      <c r="BF259" t="s">
        <v>8087</v>
      </c>
      <c r="BG259">
        <v>15</v>
      </c>
      <c r="BH259">
        <v>986</v>
      </c>
      <c r="BI259">
        <v>5.1219999999999999</v>
      </c>
      <c r="BJ259">
        <v>404.72</v>
      </c>
      <c r="BK259">
        <v>2114</v>
      </c>
      <c r="BL259">
        <v>2115</v>
      </c>
      <c r="BO259">
        <v>1.23</v>
      </c>
      <c r="BP259">
        <v>1.23</v>
      </c>
      <c r="BR259">
        <v>2.14</v>
      </c>
      <c r="BS259">
        <v>2.14</v>
      </c>
      <c r="BY259">
        <v>0.61</v>
      </c>
      <c r="BZ259">
        <v>11</v>
      </c>
    </row>
    <row r="260" spans="2:78" hidden="1" x14ac:dyDescent="0.35">
      <c r="B260">
        <v>973.096</v>
      </c>
      <c r="C260" t="s">
        <v>3933</v>
      </c>
      <c r="D260" t="s">
        <v>3290</v>
      </c>
      <c r="E260">
        <v>0.18541666666666667</v>
      </c>
      <c r="F260">
        <v>11</v>
      </c>
      <c r="G260">
        <v>8</v>
      </c>
      <c r="H260" t="s">
        <v>7295</v>
      </c>
      <c r="I260" t="s">
        <v>7296</v>
      </c>
      <c r="L260" s="20" t="s">
        <v>5677</v>
      </c>
      <c r="M260">
        <v>8.4</v>
      </c>
      <c r="N260">
        <v>15</v>
      </c>
      <c r="O260" t="s">
        <v>144</v>
      </c>
      <c r="P260" s="51">
        <v>973.096</v>
      </c>
      <c r="Q260" s="51">
        <v>11</v>
      </c>
      <c r="R260" t="str">
        <f t="shared" si="29"/>
        <v>973-11</v>
      </c>
      <c r="S260" s="70" t="b">
        <f t="shared" si="30"/>
        <v>1</v>
      </c>
      <c r="T260" t="str">
        <f t="shared" si="27"/>
        <v>973-11</v>
      </c>
      <c r="U260">
        <v>973.09299999999996</v>
      </c>
      <c r="V260">
        <v>11</v>
      </c>
      <c r="X260" t="str">
        <f t="shared" si="28"/>
        <v>973-11</v>
      </c>
      <c r="Y260" t="s">
        <v>7778</v>
      </c>
      <c r="Z260" s="51">
        <v>308</v>
      </c>
      <c r="AA260">
        <v>973.09299999999996</v>
      </c>
      <c r="AB260">
        <v>10</v>
      </c>
      <c r="AC260" t="s">
        <v>7782</v>
      </c>
      <c r="AD260" t="s">
        <v>7773</v>
      </c>
      <c r="AE260" t="s">
        <v>5753</v>
      </c>
      <c r="AF260">
        <v>11</v>
      </c>
      <c r="AG260">
        <v>0.61</v>
      </c>
      <c r="AH260">
        <v>11</v>
      </c>
      <c r="AI260">
        <v>8</v>
      </c>
      <c r="AJ260" t="s">
        <v>7360</v>
      </c>
      <c r="AM260" t="s">
        <v>7784</v>
      </c>
      <c r="AN260" t="s">
        <v>7774</v>
      </c>
      <c r="AO260" t="s">
        <v>7195</v>
      </c>
      <c r="AP260" t="s">
        <v>7497</v>
      </c>
      <c r="AQ260" t="s">
        <v>7497</v>
      </c>
      <c r="AR260">
        <v>5.56</v>
      </c>
      <c r="AS260" t="s">
        <v>7888</v>
      </c>
      <c r="AT260">
        <v>1.8</v>
      </c>
      <c r="AU260" t="s">
        <v>7774</v>
      </c>
      <c r="AV260" t="s">
        <v>7783</v>
      </c>
      <c r="AW260" t="s">
        <v>7774</v>
      </c>
      <c r="BA260" t="s">
        <v>5678</v>
      </c>
      <c r="BB260">
        <v>42.775874739999999</v>
      </c>
      <c r="BC260">
        <v>-82.037422079999999</v>
      </c>
      <c r="BD260">
        <v>202.3</v>
      </c>
      <c r="BE260">
        <v>290</v>
      </c>
      <c r="BF260" t="s">
        <v>8087</v>
      </c>
      <c r="BG260">
        <v>15</v>
      </c>
      <c r="BH260">
        <v>986</v>
      </c>
      <c r="BI260">
        <v>5.1879999999999997</v>
      </c>
      <c r="BJ260">
        <v>406.62400000000002</v>
      </c>
      <c r="BK260">
        <v>2114</v>
      </c>
      <c r="BL260">
        <v>2115</v>
      </c>
      <c r="BO260">
        <v>1.23</v>
      </c>
      <c r="BP260">
        <v>1.23</v>
      </c>
      <c r="BR260">
        <v>2.14</v>
      </c>
      <c r="BS260">
        <v>2.14</v>
      </c>
      <c r="BY260">
        <v>0.57999999999999996</v>
      </c>
      <c r="BZ260">
        <v>13</v>
      </c>
    </row>
    <row r="261" spans="2:78" hidden="1" x14ac:dyDescent="0.35">
      <c r="B261">
        <v>973.154</v>
      </c>
      <c r="C261" t="s">
        <v>3934</v>
      </c>
      <c r="D261" t="s">
        <v>3290</v>
      </c>
      <c r="E261">
        <v>0.18541666666666667</v>
      </c>
      <c r="F261">
        <v>10.5</v>
      </c>
      <c r="G261">
        <v>5</v>
      </c>
      <c r="H261" t="s">
        <v>7295</v>
      </c>
      <c r="I261" t="s">
        <v>7296</v>
      </c>
      <c r="L261" s="20" t="s">
        <v>5677</v>
      </c>
      <c r="M261">
        <v>13.8</v>
      </c>
      <c r="N261">
        <v>15</v>
      </c>
      <c r="O261" t="s">
        <v>144</v>
      </c>
      <c r="P261" s="51">
        <v>973.154</v>
      </c>
      <c r="Q261" s="51">
        <v>10.5</v>
      </c>
      <c r="R261" t="str">
        <f t="shared" si="29"/>
        <v>973-11</v>
      </c>
      <c r="S261" s="70" t="b">
        <f t="shared" si="30"/>
        <v>0</v>
      </c>
      <c r="T261" t="str">
        <f t="shared" si="27"/>
        <v>973-10</v>
      </c>
      <c r="U261">
        <v>973.15200000000004</v>
      </c>
      <c r="V261">
        <v>10</v>
      </c>
      <c r="X261" t="str">
        <f t="shared" si="28"/>
        <v>973-13</v>
      </c>
      <c r="Y261" t="s">
        <v>7778</v>
      </c>
      <c r="Z261" s="51">
        <v>309</v>
      </c>
      <c r="AA261">
        <v>973.15200000000004</v>
      </c>
      <c r="AB261">
        <v>10</v>
      </c>
      <c r="AC261" t="s">
        <v>7782</v>
      </c>
      <c r="AD261" t="s">
        <v>7773</v>
      </c>
      <c r="AE261" t="s">
        <v>5753</v>
      </c>
      <c r="AF261">
        <v>10</v>
      </c>
      <c r="AG261">
        <v>0.57999999999999996</v>
      </c>
      <c r="AH261">
        <v>13</v>
      </c>
      <c r="AI261">
        <v>12</v>
      </c>
      <c r="AJ261" t="s">
        <v>7360</v>
      </c>
      <c r="AM261" t="s">
        <v>7784</v>
      </c>
      <c r="AN261" t="s">
        <v>7774</v>
      </c>
      <c r="AO261" t="s">
        <v>7195</v>
      </c>
      <c r="AP261" t="s">
        <v>7497</v>
      </c>
      <c r="AQ261" t="s">
        <v>7497</v>
      </c>
      <c r="AR261">
        <v>5.56</v>
      </c>
      <c r="AS261" t="s">
        <v>7888</v>
      </c>
      <c r="AT261">
        <v>1.8</v>
      </c>
      <c r="AU261" t="s">
        <v>7774</v>
      </c>
      <c r="AV261" t="s">
        <v>7788</v>
      </c>
      <c r="AW261" t="s">
        <v>7774</v>
      </c>
      <c r="AX261">
        <v>10</v>
      </c>
      <c r="AY261">
        <v>10</v>
      </c>
      <c r="AZ261">
        <v>12</v>
      </c>
      <c r="BA261" t="s">
        <v>5683</v>
      </c>
      <c r="BB261">
        <v>42.775874219999999</v>
      </c>
      <c r="BC261">
        <v>-82.037422090000007</v>
      </c>
      <c r="BD261">
        <v>202.3</v>
      </c>
      <c r="BE261">
        <v>290</v>
      </c>
      <c r="BF261" t="s">
        <v>8087</v>
      </c>
      <c r="BG261">
        <v>15</v>
      </c>
      <c r="BH261">
        <v>986</v>
      </c>
      <c r="BI261">
        <v>5.2450000000000001</v>
      </c>
      <c r="BJ261">
        <v>404.86</v>
      </c>
      <c r="BK261">
        <v>2112</v>
      </c>
      <c r="BL261">
        <v>2113</v>
      </c>
      <c r="BO261">
        <v>1.23</v>
      </c>
      <c r="BP261">
        <v>1.23</v>
      </c>
      <c r="BR261">
        <v>2.14</v>
      </c>
      <c r="BS261">
        <v>2.14</v>
      </c>
      <c r="BY261">
        <v>0.68</v>
      </c>
      <c r="BZ261">
        <v>9</v>
      </c>
    </row>
    <row r="262" spans="2:78" hidden="1" x14ac:dyDescent="0.35">
      <c r="B262">
        <v>973.39300000000003</v>
      </c>
      <c r="C262" t="s">
        <v>3935</v>
      </c>
      <c r="D262" t="s">
        <v>3290</v>
      </c>
      <c r="E262">
        <v>0.18888888888888888</v>
      </c>
      <c r="F262">
        <v>12.3</v>
      </c>
      <c r="G262">
        <v>7</v>
      </c>
      <c r="H262" t="s">
        <v>7295</v>
      </c>
      <c r="I262" t="s">
        <v>7296</v>
      </c>
      <c r="L262" s="20" t="s">
        <v>5677</v>
      </c>
      <c r="M262">
        <v>8</v>
      </c>
      <c r="N262">
        <v>15</v>
      </c>
      <c r="O262" t="s">
        <v>144</v>
      </c>
      <c r="P262" s="51">
        <v>973.39300000000003</v>
      </c>
      <c r="Q262" s="51">
        <v>12.3</v>
      </c>
      <c r="R262" t="str">
        <f t="shared" si="29"/>
        <v>973-12</v>
      </c>
      <c r="S262" s="70" t="b">
        <f t="shared" si="30"/>
        <v>1</v>
      </c>
      <c r="T262" t="str">
        <f t="shared" si="27"/>
        <v>973-12</v>
      </c>
      <c r="U262">
        <v>973.39099999999996</v>
      </c>
      <c r="V262">
        <v>12</v>
      </c>
      <c r="X262" t="str">
        <f t="shared" si="28"/>
        <v>973-9</v>
      </c>
      <c r="Y262" t="s">
        <v>7778</v>
      </c>
      <c r="Z262" s="51">
        <v>310</v>
      </c>
      <c r="AA262">
        <v>973.39099999999996</v>
      </c>
      <c r="AB262">
        <v>10</v>
      </c>
      <c r="AC262" t="s">
        <v>7782</v>
      </c>
      <c r="AD262" t="s">
        <v>7773</v>
      </c>
      <c r="AE262" t="s">
        <v>5753</v>
      </c>
      <c r="AF262">
        <v>12</v>
      </c>
      <c r="AG262">
        <v>0.68</v>
      </c>
      <c r="AH262">
        <v>9</v>
      </c>
      <c r="AI262">
        <v>6</v>
      </c>
      <c r="AJ262" t="s">
        <v>7359</v>
      </c>
      <c r="AL262">
        <v>8</v>
      </c>
      <c r="AM262" t="s">
        <v>7784</v>
      </c>
      <c r="AN262" t="s">
        <v>7774</v>
      </c>
      <c r="AO262" t="s">
        <v>7195</v>
      </c>
      <c r="AP262" t="s">
        <v>7497</v>
      </c>
      <c r="AQ262" t="s">
        <v>7497</v>
      </c>
      <c r="AR262">
        <v>5.56</v>
      </c>
      <c r="AS262" t="s">
        <v>7888</v>
      </c>
      <c r="AT262">
        <v>1.9</v>
      </c>
      <c r="AU262" t="s">
        <v>7774</v>
      </c>
      <c r="AV262" t="s">
        <v>7789</v>
      </c>
      <c r="AW262" t="s">
        <v>7774</v>
      </c>
      <c r="BA262" t="s">
        <v>5678</v>
      </c>
      <c r="BB262">
        <v>42.775872049999997</v>
      </c>
      <c r="BC262">
        <v>-82.037422169999999</v>
      </c>
      <c r="BD262">
        <v>202.3</v>
      </c>
      <c r="BE262">
        <v>290</v>
      </c>
      <c r="BF262" t="s">
        <v>8087</v>
      </c>
      <c r="BG262">
        <v>15</v>
      </c>
      <c r="BH262">
        <v>986</v>
      </c>
      <c r="BI262">
        <v>5.4859999999999998</v>
      </c>
      <c r="BJ262">
        <v>413.87400000000002</v>
      </c>
      <c r="BK262">
        <v>2115</v>
      </c>
      <c r="BL262">
        <v>2116</v>
      </c>
      <c r="BO262">
        <v>1.24</v>
      </c>
      <c r="BP262">
        <v>1.23</v>
      </c>
      <c r="BR262">
        <v>2.15</v>
      </c>
      <c r="BS262">
        <v>2.14</v>
      </c>
      <c r="BY262">
        <v>0.67</v>
      </c>
      <c r="BZ262">
        <v>10</v>
      </c>
    </row>
    <row r="263" spans="2:78" hidden="1" x14ac:dyDescent="0.35">
      <c r="B263">
        <v>973.43100000000004</v>
      </c>
      <c r="C263" t="s">
        <v>3936</v>
      </c>
      <c r="D263" t="s">
        <v>3290</v>
      </c>
      <c r="E263">
        <v>0.18541666666666667</v>
      </c>
      <c r="F263">
        <v>12.1</v>
      </c>
      <c r="G263">
        <v>8</v>
      </c>
      <c r="H263" t="s">
        <v>7295</v>
      </c>
      <c r="I263" t="s">
        <v>7296</v>
      </c>
      <c r="L263" s="20" t="s">
        <v>5677</v>
      </c>
      <c r="M263">
        <v>11.7</v>
      </c>
      <c r="N263">
        <v>15</v>
      </c>
      <c r="O263" t="s">
        <v>144</v>
      </c>
      <c r="P263" s="51">
        <v>973.43100000000004</v>
      </c>
      <c r="Q263" s="51">
        <v>12.1</v>
      </c>
      <c r="R263" t="str">
        <f t="shared" si="29"/>
        <v>973-12</v>
      </c>
      <c r="S263" s="70" t="b">
        <f t="shared" si="30"/>
        <v>1</v>
      </c>
      <c r="T263" t="str">
        <f t="shared" si="27"/>
        <v>973-12</v>
      </c>
      <c r="U263">
        <v>973.42899999999997</v>
      </c>
      <c r="V263">
        <v>12</v>
      </c>
      <c r="X263" t="str">
        <f t="shared" si="28"/>
        <v>973-10</v>
      </c>
      <c r="Y263" t="s">
        <v>7778</v>
      </c>
      <c r="Z263" s="51">
        <v>312</v>
      </c>
      <c r="AA263">
        <v>973.42899999999997</v>
      </c>
      <c r="AB263">
        <v>10</v>
      </c>
      <c r="AC263" t="s">
        <v>7782</v>
      </c>
      <c r="AD263" t="s">
        <v>7773</v>
      </c>
      <c r="AE263" t="s">
        <v>5753</v>
      </c>
      <c r="AF263">
        <v>12</v>
      </c>
      <c r="AG263">
        <v>0.67</v>
      </c>
      <c r="AH263">
        <v>10</v>
      </c>
      <c r="AI263">
        <v>11</v>
      </c>
      <c r="AJ263" t="s">
        <v>7360</v>
      </c>
      <c r="AL263">
        <v>8</v>
      </c>
      <c r="AM263" t="s">
        <v>7784</v>
      </c>
      <c r="AN263" t="s">
        <v>7774</v>
      </c>
      <c r="AO263" t="s">
        <v>7195</v>
      </c>
      <c r="AP263" t="s">
        <v>7497</v>
      </c>
      <c r="AQ263" t="s">
        <v>7497</v>
      </c>
      <c r="AR263">
        <v>5.56</v>
      </c>
      <c r="AS263" t="s">
        <v>7888</v>
      </c>
      <c r="AT263">
        <v>1.9</v>
      </c>
      <c r="AU263" t="s">
        <v>7774</v>
      </c>
      <c r="AV263" t="s">
        <v>7788</v>
      </c>
      <c r="AW263" t="s">
        <v>7774</v>
      </c>
      <c r="AX263">
        <v>10</v>
      </c>
      <c r="AY263">
        <v>10</v>
      </c>
      <c r="AZ263">
        <v>12</v>
      </c>
      <c r="BA263" t="s">
        <v>5683</v>
      </c>
      <c r="BB263">
        <v>42.775871700000003</v>
      </c>
      <c r="BC263">
        <v>-82.037422179999993</v>
      </c>
      <c r="BD263">
        <v>202.3</v>
      </c>
      <c r="BE263">
        <v>290</v>
      </c>
      <c r="BF263" t="s">
        <v>8087</v>
      </c>
      <c r="BG263">
        <v>15</v>
      </c>
      <c r="BH263">
        <v>986</v>
      </c>
      <c r="BI263">
        <v>5.5229999999999997</v>
      </c>
      <c r="BJ263">
        <v>405.53800000000001</v>
      </c>
      <c r="BK263">
        <v>2114</v>
      </c>
      <c r="BL263">
        <v>2115</v>
      </c>
      <c r="BO263">
        <v>1.23</v>
      </c>
      <c r="BP263">
        <v>1.23</v>
      </c>
      <c r="BR263">
        <v>2.14</v>
      </c>
      <c r="BS263">
        <v>2.14</v>
      </c>
      <c r="BY263">
        <v>0.59</v>
      </c>
      <c r="BZ263">
        <v>7</v>
      </c>
    </row>
    <row r="264" spans="2:78" hidden="1" x14ac:dyDescent="0.35">
      <c r="B264">
        <v>973.52099999999996</v>
      </c>
      <c r="C264" t="s">
        <v>3937</v>
      </c>
      <c r="D264" t="s">
        <v>3290</v>
      </c>
      <c r="E264">
        <v>0.19097222222222221</v>
      </c>
      <c r="F264">
        <v>10.6</v>
      </c>
      <c r="G264">
        <v>5</v>
      </c>
      <c r="H264" t="s">
        <v>7295</v>
      </c>
      <c r="I264" t="s">
        <v>7296</v>
      </c>
      <c r="L264" s="20" t="s">
        <v>5677</v>
      </c>
      <c r="M264">
        <v>8.1999999999999993</v>
      </c>
      <c r="N264">
        <v>15</v>
      </c>
      <c r="O264" t="s">
        <v>144</v>
      </c>
      <c r="P264" s="51">
        <v>973.52099999999996</v>
      </c>
      <c r="Q264" s="51">
        <v>10.6</v>
      </c>
      <c r="R264" t="str">
        <f t="shared" si="29"/>
        <v>973-11</v>
      </c>
      <c r="S264" s="70" t="b">
        <f t="shared" si="30"/>
        <v>1</v>
      </c>
      <c r="T264" t="str">
        <f t="shared" ref="T264:T295" si="31">INT(U264)&amp;"-"&amp;V264</f>
        <v>973-11</v>
      </c>
      <c r="U264">
        <v>973.52099999999996</v>
      </c>
      <c r="V264">
        <v>11</v>
      </c>
      <c r="X264" t="str">
        <f t="shared" ref="X264:X295" si="32">INT(AA264)&amp;"-"&amp;AH264</f>
        <v>973-7</v>
      </c>
      <c r="Y264" t="s">
        <v>7778</v>
      </c>
      <c r="Z264" s="51">
        <v>313</v>
      </c>
      <c r="AA264">
        <v>973.52099999999996</v>
      </c>
      <c r="AB264">
        <v>10</v>
      </c>
      <c r="AC264" t="s">
        <v>7782</v>
      </c>
      <c r="AD264" t="s">
        <v>7773</v>
      </c>
      <c r="AE264" t="s">
        <v>5753</v>
      </c>
      <c r="AF264">
        <v>11</v>
      </c>
      <c r="AG264">
        <v>0.59</v>
      </c>
      <c r="AH264">
        <v>7</v>
      </c>
      <c r="AI264">
        <v>7</v>
      </c>
      <c r="AJ264" t="s">
        <v>7359</v>
      </c>
      <c r="AM264" t="s">
        <v>7784</v>
      </c>
      <c r="AN264" t="s">
        <v>7774</v>
      </c>
      <c r="AO264" t="s">
        <v>7195</v>
      </c>
      <c r="AP264" t="s">
        <v>7497</v>
      </c>
      <c r="AQ264" t="s">
        <v>7497</v>
      </c>
      <c r="AR264">
        <v>5.56</v>
      </c>
      <c r="AS264" t="s">
        <v>7888</v>
      </c>
      <c r="AT264">
        <v>1.8</v>
      </c>
      <c r="AU264" t="s">
        <v>7774</v>
      </c>
      <c r="AV264" t="s">
        <v>7789</v>
      </c>
      <c r="AW264" t="s">
        <v>7774</v>
      </c>
      <c r="BA264" t="s">
        <v>5678</v>
      </c>
      <c r="BB264">
        <v>42.775870859999998</v>
      </c>
      <c r="BC264">
        <v>-82.037422199999995</v>
      </c>
      <c r="BD264">
        <v>202.3</v>
      </c>
      <c r="BE264">
        <v>290</v>
      </c>
      <c r="BF264" t="s">
        <v>8087</v>
      </c>
      <c r="BG264">
        <v>15</v>
      </c>
      <c r="BH264">
        <v>986</v>
      </c>
      <c r="BI264">
        <v>5.617</v>
      </c>
      <c r="BJ264">
        <v>413.63400000000001</v>
      </c>
      <c r="BK264">
        <v>2117</v>
      </c>
      <c r="BL264">
        <v>2118</v>
      </c>
      <c r="BO264">
        <v>1.24</v>
      </c>
      <c r="BP264">
        <v>1.24</v>
      </c>
      <c r="BR264">
        <v>2.15</v>
      </c>
      <c r="BS264">
        <v>2.15</v>
      </c>
      <c r="BY264">
        <v>0.67</v>
      </c>
      <c r="BZ264">
        <v>7</v>
      </c>
    </row>
    <row r="265" spans="2:78" hidden="1" x14ac:dyDescent="0.35">
      <c r="B265">
        <v>974.99</v>
      </c>
      <c r="C265" t="s">
        <v>3938</v>
      </c>
      <c r="D265" t="s">
        <v>3290</v>
      </c>
      <c r="E265">
        <v>0.18958333333333333</v>
      </c>
      <c r="F265">
        <v>12</v>
      </c>
      <c r="G265">
        <v>7</v>
      </c>
      <c r="H265" t="s">
        <v>7295</v>
      </c>
      <c r="I265" t="s">
        <v>7296</v>
      </c>
      <c r="L265" s="20" t="s">
        <v>5677</v>
      </c>
      <c r="M265">
        <v>9.1999999999999993</v>
      </c>
      <c r="N265">
        <v>15</v>
      </c>
      <c r="O265" t="s">
        <v>144</v>
      </c>
      <c r="P265" s="51">
        <v>974.99</v>
      </c>
      <c r="Q265" s="51">
        <v>12</v>
      </c>
      <c r="R265" t="str">
        <f t="shared" si="29"/>
        <v>974-12</v>
      </c>
      <c r="S265" s="70" t="b">
        <f t="shared" si="30"/>
        <v>1</v>
      </c>
      <c r="T265" t="str">
        <f t="shared" si="31"/>
        <v>974-12</v>
      </c>
      <c r="U265">
        <v>974.98900000000003</v>
      </c>
      <c r="V265">
        <v>12</v>
      </c>
      <c r="X265" t="str">
        <f t="shared" si="32"/>
        <v>974-7</v>
      </c>
      <c r="Y265" t="s">
        <v>7778</v>
      </c>
      <c r="Z265" s="51">
        <v>314</v>
      </c>
      <c r="AA265">
        <v>974.98900000000003</v>
      </c>
      <c r="AB265">
        <v>10</v>
      </c>
      <c r="AC265" t="s">
        <v>7782</v>
      </c>
      <c r="AD265" t="s">
        <v>7773</v>
      </c>
      <c r="AE265" t="s">
        <v>5753</v>
      </c>
      <c r="AF265">
        <v>12</v>
      </c>
      <c r="AG265">
        <v>0.67</v>
      </c>
      <c r="AH265">
        <v>7</v>
      </c>
      <c r="AI265">
        <v>9</v>
      </c>
      <c r="AJ265" t="s">
        <v>7502</v>
      </c>
      <c r="AM265" t="s">
        <v>7784</v>
      </c>
      <c r="AN265" t="s">
        <v>7774</v>
      </c>
      <c r="AO265" t="s">
        <v>7195</v>
      </c>
      <c r="AP265" t="s">
        <v>7497</v>
      </c>
      <c r="AQ265" t="s">
        <v>7497</v>
      </c>
      <c r="AR265">
        <v>5.56</v>
      </c>
      <c r="AS265" t="s">
        <v>7888</v>
      </c>
      <c r="AT265">
        <v>1.8</v>
      </c>
      <c r="AU265" t="s">
        <v>7774</v>
      </c>
      <c r="AV265" t="s">
        <v>7789</v>
      </c>
      <c r="AW265" t="s">
        <v>7774</v>
      </c>
      <c r="BA265" t="s">
        <v>5678</v>
      </c>
      <c r="BB265">
        <v>42.775857590000001</v>
      </c>
      <c r="BC265">
        <v>-82.037422649999996</v>
      </c>
      <c r="BD265">
        <v>202.3</v>
      </c>
      <c r="BE265">
        <v>290</v>
      </c>
      <c r="BF265" t="s">
        <v>8087</v>
      </c>
      <c r="BG265">
        <v>15</v>
      </c>
      <c r="BH265">
        <v>986</v>
      </c>
      <c r="BI265">
        <v>7.085</v>
      </c>
      <c r="BJ265">
        <v>414.40800000000002</v>
      </c>
      <c r="BK265">
        <v>2117</v>
      </c>
      <c r="BL265">
        <v>2117</v>
      </c>
      <c r="BO265">
        <v>1.24</v>
      </c>
      <c r="BP265">
        <v>1.24</v>
      </c>
      <c r="BR265">
        <v>2.15</v>
      </c>
      <c r="BS265">
        <v>2.15</v>
      </c>
      <c r="BY265">
        <v>0.64</v>
      </c>
      <c r="BZ265">
        <v>12</v>
      </c>
    </row>
    <row r="266" spans="2:78" hidden="1" x14ac:dyDescent="0.35">
      <c r="B266">
        <v>975.03700000000003</v>
      </c>
      <c r="C266" t="s">
        <v>3939</v>
      </c>
      <c r="D266" t="s">
        <v>3290</v>
      </c>
      <c r="E266">
        <v>0.18472222222222223</v>
      </c>
      <c r="F266">
        <v>11.5</v>
      </c>
      <c r="G266">
        <v>7</v>
      </c>
      <c r="H266" t="s">
        <v>7295</v>
      </c>
      <c r="I266" t="s">
        <v>7296</v>
      </c>
      <c r="L266" s="20" t="s">
        <v>5677</v>
      </c>
      <c r="M266">
        <v>11.1</v>
      </c>
      <c r="N266">
        <v>15</v>
      </c>
      <c r="O266" t="s">
        <v>144</v>
      </c>
      <c r="P266" s="51">
        <v>975.03700000000003</v>
      </c>
      <c r="Q266" s="51">
        <v>11.5</v>
      </c>
      <c r="R266" t="str">
        <f t="shared" si="29"/>
        <v>975-12</v>
      </c>
      <c r="S266" s="70" t="b">
        <f t="shared" si="30"/>
        <v>1</v>
      </c>
      <c r="T266" t="str">
        <f t="shared" si="31"/>
        <v>975-12</v>
      </c>
      <c r="U266">
        <v>975.03599999999994</v>
      </c>
      <c r="V266">
        <v>12</v>
      </c>
      <c r="X266" t="str">
        <f t="shared" si="32"/>
        <v>975-12</v>
      </c>
      <c r="Y266" t="s">
        <v>7778</v>
      </c>
      <c r="Z266" s="51">
        <v>315</v>
      </c>
      <c r="AA266">
        <v>975.03599999999994</v>
      </c>
      <c r="AB266">
        <v>10</v>
      </c>
      <c r="AC266" t="s">
        <v>7782</v>
      </c>
      <c r="AD266" t="s">
        <v>7773</v>
      </c>
      <c r="AE266" t="s">
        <v>5753</v>
      </c>
      <c r="AF266">
        <v>12</v>
      </c>
      <c r="AG266">
        <v>0.64</v>
      </c>
      <c r="AH266">
        <v>12</v>
      </c>
      <c r="AI266">
        <v>10</v>
      </c>
      <c r="AJ266" t="s">
        <v>7570</v>
      </c>
      <c r="AM266" t="s">
        <v>7784</v>
      </c>
      <c r="AN266" t="s">
        <v>7774</v>
      </c>
      <c r="AO266" t="s">
        <v>7195</v>
      </c>
      <c r="AP266" t="s">
        <v>7497</v>
      </c>
      <c r="AQ266" t="s">
        <v>7497</v>
      </c>
      <c r="AR266">
        <v>5.56</v>
      </c>
      <c r="AS266" t="s">
        <v>7888</v>
      </c>
      <c r="AT266">
        <v>1.8</v>
      </c>
      <c r="AU266" t="s">
        <v>7774</v>
      </c>
      <c r="AV266" t="s">
        <v>7783</v>
      </c>
      <c r="AW266" t="s">
        <v>7774</v>
      </c>
      <c r="BA266" t="s">
        <v>5678</v>
      </c>
      <c r="BB266">
        <v>42.775857190000004</v>
      </c>
      <c r="BC266">
        <v>-82.037422660000004</v>
      </c>
      <c r="BD266">
        <v>202.3</v>
      </c>
      <c r="BE266">
        <v>290</v>
      </c>
      <c r="BF266" t="s">
        <v>8087</v>
      </c>
      <c r="BG266">
        <v>15</v>
      </c>
      <c r="BH266">
        <v>986</v>
      </c>
      <c r="BI266">
        <v>7.13</v>
      </c>
      <c r="BJ266">
        <v>407.93900000000002</v>
      </c>
      <c r="BK266">
        <v>2112</v>
      </c>
      <c r="BL266">
        <v>2113</v>
      </c>
      <c r="BO266">
        <v>1.23</v>
      </c>
      <c r="BP266">
        <v>1.23</v>
      </c>
      <c r="BR266">
        <v>2.14</v>
      </c>
      <c r="BS266">
        <v>2.14</v>
      </c>
      <c r="BY266">
        <v>0.61</v>
      </c>
      <c r="BZ266">
        <v>10</v>
      </c>
    </row>
    <row r="267" spans="2:78" hidden="1" x14ac:dyDescent="0.35">
      <c r="B267">
        <v>975.13599999999997</v>
      </c>
      <c r="C267" t="s">
        <v>3940</v>
      </c>
      <c r="D267" t="s">
        <v>3290</v>
      </c>
      <c r="E267">
        <v>0.1875</v>
      </c>
      <c r="F267">
        <v>11</v>
      </c>
      <c r="G267">
        <v>7</v>
      </c>
      <c r="H267" t="s">
        <v>7295</v>
      </c>
      <c r="I267" t="s">
        <v>7296</v>
      </c>
      <c r="L267" s="20" t="s">
        <v>5677</v>
      </c>
      <c r="M267">
        <v>9.9</v>
      </c>
      <c r="N267">
        <v>15</v>
      </c>
      <c r="O267" t="s">
        <v>144</v>
      </c>
      <c r="P267" s="51">
        <v>975.13599999999997</v>
      </c>
      <c r="Q267" s="51">
        <v>11</v>
      </c>
      <c r="R267" t="str">
        <f t="shared" si="29"/>
        <v>975-11</v>
      </c>
      <c r="S267" s="70" t="b">
        <f t="shared" si="30"/>
        <v>1</v>
      </c>
      <c r="T267" t="str">
        <f t="shared" si="31"/>
        <v>975-11</v>
      </c>
      <c r="U267">
        <v>975.13300000000004</v>
      </c>
      <c r="V267">
        <v>11</v>
      </c>
      <c r="X267" t="str">
        <f t="shared" si="32"/>
        <v>975-10</v>
      </c>
      <c r="Y267" t="s">
        <v>7778</v>
      </c>
      <c r="Z267" s="51">
        <v>316</v>
      </c>
      <c r="AA267">
        <v>975.13300000000004</v>
      </c>
      <c r="AB267">
        <v>10</v>
      </c>
      <c r="AC267" t="s">
        <v>7782</v>
      </c>
      <c r="AD267" t="s">
        <v>7773</v>
      </c>
      <c r="AE267" t="s">
        <v>5753</v>
      </c>
      <c r="AF267">
        <v>11</v>
      </c>
      <c r="AG267">
        <v>0.61</v>
      </c>
      <c r="AH267">
        <v>10</v>
      </c>
      <c r="AI267">
        <v>9</v>
      </c>
      <c r="AJ267" t="s">
        <v>7502</v>
      </c>
      <c r="AM267" t="s">
        <v>7784</v>
      </c>
      <c r="AN267" t="s">
        <v>7774</v>
      </c>
      <c r="AO267" t="s">
        <v>7195</v>
      </c>
      <c r="AP267" t="s">
        <v>7497</v>
      </c>
      <c r="AQ267" t="s">
        <v>7497</v>
      </c>
      <c r="AR267">
        <v>5.56</v>
      </c>
      <c r="AS267" t="s">
        <v>7888</v>
      </c>
      <c r="AT267">
        <v>1.8</v>
      </c>
      <c r="AU267" t="s">
        <v>7774</v>
      </c>
      <c r="AV267" t="s">
        <v>7783</v>
      </c>
      <c r="AW267" t="s">
        <v>7774</v>
      </c>
      <c r="BA267" t="s">
        <v>5678</v>
      </c>
      <c r="BB267">
        <v>42.775856310000002</v>
      </c>
      <c r="BC267">
        <v>-82.03742269</v>
      </c>
      <c r="BD267">
        <v>202.3</v>
      </c>
      <c r="BE267">
        <v>290</v>
      </c>
      <c r="BF267" t="s">
        <v>8087</v>
      </c>
      <c r="BG267">
        <v>15</v>
      </c>
      <c r="BH267">
        <v>986</v>
      </c>
      <c r="BI267">
        <v>7.2270000000000003</v>
      </c>
      <c r="BJ267">
        <v>414.303</v>
      </c>
      <c r="BK267">
        <v>2114</v>
      </c>
      <c r="BL267">
        <v>2115</v>
      </c>
      <c r="BO267">
        <v>1.24</v>
      </c>
      <c r="BP267">
        <v>1.23</v>
      </c>
      <c r="BR267">
        <v>2.14</v>
      </c>
      <c r="BS267">
        <v>2.14</v>
      </c>
      <c r="BY267">
        <v>0.78</v>
      </c>
      <c r="BZ267">
        <v>8</v>
      </c>
    </row>
    <row r="268" spans="2:78" hidden="1" x14ac:dyDescent="0.35">
      <c r="B268">
        <v>975.197</v>
      </c>
      <c r="C268" t="s">
        <v>3941</v>
      </c>
      <c r="D268" t="s">
        <v>3290</v>
      </c>
      <c r="E268">
        <v>0.18819444444444444</v>
      </c>
      <c r="F268">
        <v>14</v>
      </c>
      <c r="G268">
        <v>5</v>
      </c>
      <c r="H268" t="s">
        <v>7295</v>
      </c>
      <c r="I268" t="s">
        <v>7296</v>
      </c>
      <c r="L268" s="20" t="s">
        <v>5677</v>
      </c>
      <c r="M268">
        <v>8.3000000000000007</v>
      </c>
      <c r="N268">
        <v>15</v>
      </c>
      <c r="O268" t="s">
        <v>144</v>
      </c>
      <c r="P268" s="51">
        <v>975.197</v>
      </c>
      <c r="Q268" s="51">
        <v>14</v>
      </c>
      <c r="R268" t="str">
        <f t="shared" si="29"/>
        <v>975-14</v>
      </c>
      <c r="S268" s="70" t="b">
        <f t="shared" si="30"/>
        <v>1</v>
      </c>
      <c r="T268" t="str">
        <f t="shared" si="31"/>
        <v>975-14</v>
      </c>
      <c r="U268">
        <v>975.19600000000003</v>
      </c>
      <c r="V268">
        <v>14</v>
      </c>
      <c r="X268" t="str">
        <f t="shared" si="32"/>
        <v>975-8</v>
      </c>
      <c r="Y268" t="s">
        <v>7778</v>
      </c>
      <c r="Z268" s="51">
        <v>317</v>
      </c>
      <c r="AA268">
        <v>975.19600000000003</v>
      </c>
      <c r="AB268">
        <v>10</v>
      </c>
      <c r="AC268" t="s">
        <v>7782</v>
      </c>
      <c r="AD268" t="s">
        <v>7773</v>
      </c>
      <c r="AE268" t="s">
        <v>5753</v>
      </c>
      <c r="AF268">
        <v>14</v>
      </c>
      <c r="AG268">
        <v>0.78</v>
      </c>
      <c r="AH268">
        <v>8</v>
      </c>
      <c r="AI268">
        <v>12</v>
      </c>
      <c r="AJ268" t="s">
        <v>7507</v>
      </c>
      <c r="AM268" t="s">
        <v>7784</v>
      </c>
      <c r="AN268" t="s">
        <v>7774</v>
      </c>
      <c r="AO268" t="s">
        <v>7195</v>
      </c>
      <c r="AP268" t="s">
        <v>7497</v>
      </c>
      <c r="AQ268" t="s">
        <v>7497</v>
      </c>
      <c r="AR268">
        <v>5.56</v>
      </c>
      <c r="AS268" t="s">
        <v>7888</v>
      </c>
      <c r="AT268">
        <v>1.9</v>
      </c>
      <c r="AU268" t="s">
        <v>7774</v>
      </c>
      <c r="AV268" t="s">
        <v>7786</v>
      </c>
      <c r="AW268" t="s">
        <v>7774</v>
      </c>
      <c r="AX268">
        <v>10</v>
      </c>
      <c r="AY268">
        <v>10</v>
      </c>
      <c r="AZ268">
        <v>15</v>
      </c>
      <c r="BA268" t="s">
        <v>5683</v>
      </c>
      <c r="BB268">
        <v>42.775855730000004</v>
      </c>
      <c r="BC268">
        <v>-82.037422710000001</v>
      </c>
      <c r="BD268">
        <v>202.3</v>
      </c>
      <c r="BE268">
        <v>290</v>
      </c>
      <c r="BF268" t="s">
        <v>8087</v>
      </c>
      <c r="BG268">
        <v>15</v>
      </c>
      <c r="BH268">
        <v>986</v>
      </c>
      <c r="BI268">
        <v>7.2910000000000004</v>
      </c>
      <c r="BJ268">
        <v>413.14100000000002</v>
      </c>
      <c r="BK268">
        <v>2115</v>
      </c>
      <c r="BL268">
        <v>2116</v>
      </c>
      <c r="BO268">
        <v>1.24</v>
      </c>
      <c r="BP268">
        <v>1.24</v>
      </c>
      <c r="BR268">
        <v>2.15</v>
      </c>
      <c r="BS268">
        <v>2.14</v>
      </c>
      <c r="BY268">
        <v>0.61</v>
      </c>
      <c r="BZ268">
        <v>7</v>
      </c>
    </row>
    <row r="269" spans="2:78" hidden="1" x14ac:dyDescent="0.35">
      <c r="B269">
        <v>975.52300000000002</v>
      </c>
      <c r="C269" t="s">
        <v>3942</v>
      </c>
      <c r="D269" t="s">
        <v>3290</v>
      </c>
      <c r="E269">
        <v>0.18402777777777779</v>
      </c>
      <c r="F269">
        <v>10.9</v>
      </c>
      <c r="G269">
        <v>5</v>
      </c>
      <c r="H269" t="s">
        <v>7295</v>
      </c>
      <c r="I269" t="s">
        <v>7296</v>
      </c>
      <c r="L269" s="20" t="s">
        <v>5677</v>
      </c>
      <c r="M269">
        <v>8</v>
      </c>
      <c r="N269">
        <v>15</v>
      </c>
      <c r="O269" t="s">
        <v>144</v>
      </c>
      <c r="P269" s="51">
        <v>975.52300000000002</v>
      </c>
      <c r="Q269" s="51">
        <v>10.9</v>
      </c>
      <c r="R269" t="str">
        <f t="shared" si="29"/>
        <v>975-11</v>
      </c>
      <c r="S269" s="70" t="b">
        <f t="shared" si="30"/>
        <v>1</v>
      </c>
      <c r="T269" t="str">
        <f t="shared" si="31"/>
        <v>975-11</v>
      </c>
      <c r="U269">
        <v>975.52200000000005</v>
      </c>
      <c r="V269">
        <v>11</v>
      </c>
      <c r="X269" t="str">
        <f t="shared" si="32"/>
        <v>975-7</v>
      </c>
      <c r="Y269" t="s">
        <v>7778</v>
      </c>
      <c r="Z269" s="51">
        <v>318</v>
      </c>
      <c r="AA269">
        <v>975.52200000000005</v>
      </c>
      <c r="AB269">
        <v>10</v>
      </c>
      <c r="AC269" t="s">
        <v>7782</v>
      </c>
      <c r="AD269" t="s">
        <v>7773</v>
      </c>
      <c r="AE269" t="s">
        <v>5753</v>
      </c>
      <c r="AF269">
        <v>11</v>
      </c>
      <c r="AG269">
        <v>0.61</v>
      </c>
      <c r="AH269">
        <v>7</v>
      </c>
      <c r="AI269">
        <v>8</v>
      </c>
      <c r="AJ269" t="s">
        <v>7504</v>
      </c>
      <c r="AM269" t="s">
        <v>7784</v>
      </c>
      <c r="AN269" t="s">
        <v>7774</v>
      </c>
      <c r="AO269" t="s">
        <v>7195</v>
      </c>
      <c r="AP269" t="s">
        <v>7497</v>
      </c>
      <c r="AQ269" t="s">
        <v>7497</v>
      </c>
      <c r="AR269">
        <v>5.56</v>
      </c>
      <c r="AS269" t="s">
        <v>7888</v>
      </c>
      <c r="AT269">
        <v>1.8</v>
      </c>
      <c r="AU269" t="s">
        <v>7774</v>
      </c>
      <c r="AV269" t="s">
        <v>7789</v>
      </c>
      <c r="AW269" t="s">
        <v>7774</v>
      </c>
      <c r="BA269" t="s">
        <v>5678</v>
      </c>
      <c r="BB269">
        <v>42.775852780000001</v>
      </c>
      <c r="BC269">
        <v>-82.037422809999995</v>
      </c>
      <c r="BD269">
        <v>202.3</v>
      </c>
      <c r="BE269">
        <v>290</v>
      </c>
      <c r="BF269" t="s">
        <v>8087</v>
      </c>
      <c r="BG269">
        <v>15</v>
      </c>
      <c r="BH269">
        <v>986</v>
      </c>
      <c r="BI269">
        <v>7.6180000000000003</v>
      </c>
      <c r="BJ269">
        <v>402.38200000000001</v>
      </c>
      <c r="BK269">
        <v>2117</v>
      </c>
      <c r="BL269">
        <v>2117</v>
      </c>
      <c r="BO269">
        <v>1.24</v>
      </c>
      <c r="BP269">
        <v>1.24</v>
      </c>
      <c r="BR269">
        <v>2.15</v>
      </c>
      <c r="BS269">
        <v>2.15</v>
      </c>
      <c r="BY269">
        <v>0.61</v>
      </c>
      <c r="BZ269">
        <v>8</v>
      </c>
    </row>
    <row r="270" spans="2:78" hidden="1" x14ac:dyDescent="0.35">
      <c r="B270">
        <v>975.68499999999995</v>
      </c>
      <c r="C270" t="s">
        <v>3943</v>
      </c>
      <c r="D270" t="s">
        <v>3290</v>
      </c>
      <c r="E270">
        <v>0.18888888888888888</v>
      </c>
      <c r="F270">
        <v>10.9</v>
      </c>
      <c r="G270">
        <v>6</v>
      </c>
      <c r="H270" t="s">
        <v>7295</v>
      </c>
      <c r="I270" t="s">
        <v>7296</v>
      </c>
      <c r="L270" s="20" t="s">
        <v>5677</v>
      </c>
      <c r="M270">
        <v>8.1999999999999993</v>
      </c>
      <c r="N270">
        <v>15</v>
      </c>
      <c r="O270" t="s">
        <v>144</v>
      </c>
      <c r="P270" s="51">
        <v>975.68499999999995</v>
      </c>
      <c r="Q270" s="51">
        <v>10.9</v>
      </c>
      <c r="R270" t="str">
        <f t="shared" si="29"/>
        <v>975-11</v>
      </c>
      <c r="S270" s="70" t="b">
        <f t="shared" si="30"/>
        <v>1</v>
      </c>
      <c r="T270" t="str">
        <f t="shared" si="31"/>
        <v>975-11</v>
      </c>
      <c r="U270">
        <v>975.68200000000002</v>
      </c>
      <c r="V270">
        <v>11</v>
      </c>
      <c r="X270" t="str">
        <f t="shared" si="32"/>
        <v>975-8</v>
      </c>
      <c r="Y270" t="s">
        <v>7778</v>
      </c>
      <c r="Z270" s="51">
        <v>319</v>
      </c>
      <c r="AA270">
        <v>975.68200000000002</v>
      </c>
      <c r="AB270">
        <v>10</v>
      </c>
      <c r="AC270" t="s">
        <v>7782</v>
      </c>
      <c r="AD270" t="s">
        <v>7773</v>
      </c>
      <c r="AE270" t="s">
        <v>5753</v>
      </c>
      <c r="AF270">
        <v>11</v>
      </c>
      <c r="AG270">
        <v>0.61</v>
      </c>
      <c r="AH270">
        <v>8</v>
      </c>
      <c r="AI270">
        <v>11</v>
      </c>
      <c r="AJ270" t="s">
        <v>7509</v>
      </c>
      <c r="AM270" t="s">
        <v>7784</v>
      </c>
      <c r="AN270" t="s">
        <v>7774</v>
      </c>
      <c r="AO270" t="s">
        <v>7195</v>
      </c>
      <c r="AP270" t="s">
        <v>7497</v>
      </c>
      <c r="AQ270" t="s">
        <v>7497</v>
      </c>
      <c r="AR270">
        <v>5.56</v>
      </c>
      <c r="AS270" t="s">
        <v>7888</v>
      </c>
      <c r="AT270">
        <v>1.9</v>
      </c>
      <c r="AU270" t="s">
        <v>7774</v>
      </c>
      <c r="AV270" t="s">
        <v>7786</v>
      </c>
      <c r="AW270" t="s">
        <v>7774</v>
      </c>
      <c r="AX270">
        <v>10</v>
      </c>
      <c r="AY270">
        <v>10</v>
      </c>
      <c r="AZ270">
        <v>15</v>
      </c>
      <c r="BA270" t="s">
        <v>5683</v>
      </c>
      <c r="BB270">
        <v>42.775851330000002</v>
      </c>
      <c r="BC270">
        <v>-82.037422860000007</v>
      </c>
      <c r="BD270">
        <v>202.3</v>
      </c>
      <c r="BE270">
        <v>290</v>
      </c>
      <c r="BF270" t="s">
        <v>8087</v>
      </c>
      <c r="BG270">
        <v>15</v>
      </c>
      <c r="BH270">
        <v>986</v>
      </c>
      <c r="BI270">
        <v>7.7779999999999996</v>
      </c>
      <c r="BJ270">
        <v>419.11500000000001</v>
      </c>
      <c r="BK270">
        <v>2117</v>
      </c>
      <c r="BL270">
        <v>2117</v>
      </c>
      <c r="BO270">
        <v>1.24</v>
      </c>
      <c r="BP270">
        <v>1.24</v>
      </c>
      <c r="BR270">
        <v>2.15</v>
      </c>
      <c r="BS270">
        <v>2.15</v>
      </c>
      <c r="BY270">
        <v>0.78</v>
      </c>
      <c r="BZ270">
        <v>8</v>
      </c>
    </row>
    <row r="271" spans="2:78" hidden="1" x14ac:dyDescent="0.35">
      <c r="B271">
        <v>975.82600000000002</v>
      </c>
      <c r="C271" t="s">
        <v>3944</v>
      </c>
      <c r="D271" t="s">
        <v>3290</v>
      </c>
      <c r="E271">
        <v>0.18680555555555556</v>
      </c>
      <c r="F271">
        <v>13.9</v>
      </c>
      <c r="G271">
        <v>5</v>
      </c>
      <c r="H271" t="s">
        <v>7295</v>
      </c>
      <c r="I271" t="s">
        <v>7296</v>
      </c>
      <c r="L271" s="20" t="s">
        <v>5677</v>
      </c>
      <c r="M271">
        <v>11.2</v>
      </c>
      <c r="N271">
        <v>15</v>
      </c>
      <c r="O271" t="s">
        <v>144</v>
      </c>
      <c r="P271" s="51">
        <v>975.82600000000002</v>
      </c>
      <c r="Q271" s="51">
        <v>13.9</v>
      </c>
      <c r="R271" t="str">
        <f t="shared" si="29"/>
        <v>975-14</v>
      </c>
      <c r="S271" s="70" t="b">
        <f t="shared" si="30"/>
        <v>1</v>
      </c>
      <c r="T271" t="str">
        <f t="shared" si="31"/>
        <v>975-14</v>
      </c>
      <c r="U271">
        <v>975.82500000000005</v>
      </c>
      <c r="V271">
        <v>14</v>
      </c>
      <c r="X271" t="str">
        <f t="shared" si="32"/>
        <v>975-8</v>
      </c>
      <c r="Y271" t="s">
        <v>7778</v>
      </c>
      <c r="Z271" s="51">
        <v>320</v>
      </c>
      <c r="AA271">
        <v>975.82500000000005</v>
      </c>
      <c r="AB271">
        <v>10</v>
      </c>
      <c r="AC271" t="s">
        <v>7782</v>
      </c>
      <c r="AD271" t="s">
        <v>7773</v>
      </c>
      <c r="AE271" t="s">
        <v>5753</v>
      </c>
      <c r="AF271">
        <v>14</v>
      </c>
      <c r="AG271">
        <v>0.78</v>
      </c>
      <c r="AH271">
        <v>8</v>
      </c>
      <c r="AI271">
        <v>9</v>
      </c>
      <c r="AJ271" t="s">
        <v>7505</v>
      </c>
      <c r="AM271" t="s">
        <v>7784</v>
      </c>
      <c r="AN271" t="s">
        <v>7774</v>
      </c>
      <c r="AO271" t="s">
        <v>7195</v>
      </c>
      <c r="AP271" t="s">
        <v>7497</v>
      </c>
      <c r="AQ271" t="s">
        <v>7497</v>
      </c>
      <c r="AR271">
        <v>5.56</v>
      </c>
      <c r="AS271" t="s">
        <v>7888</v>
      </c>
      <c r="AT271">
        <v>1.8</v>
      </c>
      <c r="AU271" t="s">
        <v>7774</v>
      </c>
      <c r="AV271" t="s">
        <v>7789</v>
      </c>
      <c r="AW271" t="s">
        <v>7774</v>
      </c>
      <c r="BA271" t="s">
        <v>5678</v>
      </c>
      <c r="BB271">
        <v>42.775850040000002</v>
      </c>
      <c r="BC271">
        <v>-82.037422899999996</v>
      </c>
      <c r="BD271">
        <v>202.3</v>
      </c>
      <c r="BE271">
        <v>290</v>
      </c>
      <c r="BF271" t="s">
        <v>8087</v>
      </c>
      <c r="BG271">
        <v>15</v>
      </c>
      <c r="BH271">
        <v>986</v>
      </c>
      <c r="BI271">
        <v>7.9210000000000003</v>
      </c>
      <c r="BJ271">
        <v>409.22199999999998</v>
      </c>
      <c r="BK271">
        <v>2115</v>
      </c>
      <c r="BL271">
        <v>2116</v>
      </c>
      <c r="BO271">
        <v>1.24</v>
      </c>
      <c r="BP271">
        <v>1.23</v>
      </c>
      <c r="BR271">
        <v>2.15</v>
      </c>
      <c r="BS271">
        <v>2.14</v>
      </c>
      <c r="BY271">
        <v>0.57999999999999996</v>
      </c>
      <c r="BZ271">
        <v>10</v>
      </c>
    </row>
    <row r="272" spans="2:78" hidden="1" x14ac:dyDescent="0.35">
      <c r="B272">
        <v>975.88</v>
      </c>
      <c r="C272" t="s">
        <v>3945</v>
      </c>
      <c r="D272" t="s">
        <v>3290</v>
      </c>
      <c r="E272">
        <v>0.18680555555555556</v>
      </c>
      <c r="F272">
        <v>10.5</v>
      </c>
      <c r="G272">
        <v>6</v>
      </c>
      <c r="H272" t="s">
        <v>7295</v>
      </c>
      <c r="I272" t="s">
        <v>7296</v>
      </c>
      <c r="L272" s="20" t="s">
        <v>5677</v>
      </c>
      <c r="M272">
        <v>10.6</v>
      </c>
      <c r="N272">
        <v>15</v>
      </c>
      <c r="O272" t="s">
        <v>144</v>
      </c>
      <c r="P272" s="51">
        <v>975.88</v>
      </c>
      <c r="Q272" s="51">
        <v>10.5</v>
      </c>
      <c r="R272" t="str">
        <f t="shared" si="29"/>
        <v>975-11</v>
      </c>
      <c r="S272" s="70" t="b">
        <f t="shared" si="30"/>
        <v>0</v>
      </c>
      <c r="T272" t="str">
        <f t="shared" si="31"/>
        <v>975-10</v>
      </c>
      <c r="U272">
        <v>975.88</v>
      </c>
      <c r="V272">
        <v>10</v>
      </c>
      <c r="X272" t="str">
        <f t="shared" si="32"/>
        <v>975-10</v>
      </c>
      <c r="Y272" t="s">
        <v>7778</v>
      </c>
      <c r="Z272" s="51">
        <v>321</v>
      </c>
      <c r="AA272">
        <v>975.88</v>
      </c>
      <c r="AB272">
        <v>10</v>
      </c>
      <c r="AC272" t="s">
        <v>7782</v>
      </c>
      <c r="AD272" t="s">
        <v>7773</v>
      </c>
      <c r="AE272" t="s">
        <v>5753</v>
      </c>
      <c r="AF272">
        <v>10</v>
      </c>
      <c r="AG272">
        <v>0.57999999999999996</v>
      </c>
      <c r="AH272">
        <v>10</v>
      </c>
      <c r="AI272">
        <v>10</v>
      </c>
      <c r="AJ272" t="s">
        <v>7505</v>
      </c>
      <c r="AM272" t="s">
        <v>7784</v>
      </c>
      <c r="AN272" t="s">
        <v>7774</v>
      </c>
      <c r="AO272" t="s">
        <v>7195</v>
      </c>
      <c r="AP272" t="s">
        <v>7497</v>
      </c>
      <c r="AQ272" t="s">
        <v>7497</v>
      </c>
      <c r="AR272">
        <v>5.56</v>
      </c>
      <c r="AS272" t="s">
        <v>7888</v>
      </c>
      <c r="AT272">
        <v>1.8</v>
      </c>
      <c r="AU272" t="s">
        <v>7774</v>
      </c>
      <c r="AV272" t="s">
        <v>7783</v>
      </c>
      <c r="AW272" t="s">
        <v>7774</v>
      </c>
      <c r="BA272" t="s">
        <v>5678</v>
      </c>
      <c r="BB272">
        <v>42.775849559999997</v>
      </c>
      <c r="BC272">
        <v>-82.037422919999997</v>
      </c>
      <c r="BD272">
        <v>202.3</v>
      </c>
      <c r="BE272">
        <v>290</v>
      </c>
      <c r="BF272" t="s">
        <v>8087</v>
      </c>
      <c r="BG272">
        <v>15</v>
      </c>
      <c r="BH272">
        <v>986</v>
      </c>
      <c r="BI272">
        <v>7.9740000000000002</v>
      </c>
      <c r="BJ272">
        <v>408.91199999999998</v>
      </c>
      <c r="BK272">
        <v>2115</v>
      </c>
      <c r="BL272">
        <v>2115</v>
      </c>
      <c r="BO272">
        <v>1.24</v>
      </c>
      <c r="BP272">
        <v>1.23</v>
      </c>
      <c r="BR272">
        <v>2.14</v>
      </c>
      <c r="BS272">
        <v>2.14</v>
      </c>
      <c r="BY272">
        <v>0.59</v>
      </c>
      <c r="BZ272">
        <v>8</v>
      </c>
    </row>
    <row r="273" spans="2:78" hidden="1" x14ac:dyDescent="0.35">
      <c r="B273">
        <v>976.61500000000001</v>
      </c>
      <c r="C273" t="s">
        <v>3946</v>
      </c>
      <c r="D273" t="s">
        <v>3290</v>
      </c>
      <c r="E273">
        <v>0.18541666666666667</v>
      </c>
      <c r="F273">
        <v>10.6</v>
      </c>
      <c r="G273">
        <v>4</v>
      </c>
      <c r="H273" t="s">
        <v>7295</v>
      </c>
      <c r="I273" t="s">
        <v>7296</v>
      </c>
      <c r="L273" s="20" t="s">
        <v>5677</v>
      </c>
      <c r="M273">
        <v>8</v>
      </c>
      <c r="N273">
        <v>15</v>
      </c>
      <c r="O273" t="s">
        <v>144</v>
      </c>
      <c r="P273" s="51">
        <v>976.61500000000001</v>
      </c>
      <c r="Q273" s="51">
        <v>10.6</v>
      </c>
      <c r="R273" t="str">
        <f t="shared" si="29"/>
        <v>976-11</v>
      </c>
      <c r="S273" s="70" t="b">
        <f t="shared" si="30"/>
        <v>1</v>
      </c>
      <c r="T273" t="str">
        <f t="shared" si="31"/>
        <v>976-11</v>
      </c>
      <c r="U273">
        <v>976.61500000000001</v>
      </c>
      <c r="V273">
        <v>11</v>
      </c>
      <c r="X273" t="str">
        <f t="shared" si="32"/>
        <v>976-8</v>
      </c>
      <c r="Y273" t="s">
        <v>7778</v>
      </c>
      <c r="Z273" s="51">
        <v>322</v>
      </c>
      <c r="AA273">
        <v>976.61500000000001</v>
      </c>
      <c r="AB273">
        <v>10</v>
      </c>
      <c r="AC273" t="s">
        <v>7782</v>
      </c>
      <c r="AD273" t="s">
        <v>7773</v>
      </c>
      <c r="AE273" t="s">
        <v>5753</v>
      </c>
      <c r="AF273">
        <v>11</v>
      </c>
      <c r="AG273">
        <v>0.59</v>
      </c>
      <c r="AH273">
        <v>8</v>
      </c>
      <c r="AI273">
        <v>6</v>
      </c>
      <c r="AJ273" t="s">
        <v>7508</v>
      </c>
      <c r="AM273" t="s">
        <v>7784</v>
      </c>
      <c r="AN273" t="s">
        <v>7774</v>
      </c>
      <c r="AO273" t="s">
        <v>7195</v>
      </c>
      <c r="AP273" t="s">
        <v>7497</v>
      </c>
      <c r="AQ273" t="s">
        <v>7497</v>
      </c>
      <c r="AR273">
        <v>5.56</v>
      </c>
      <c r="AS273" t="s">
        <v>7888</v>
      </c>
      <c r="AT273">
        <v>1.8</v>
      </c>
      <c r="AU273" t="s">
        <v>7774</v>
      </c>
      <c r="AV273" t="s">
        <v>7789</v>
      </c>
      <c r="AW273" t="s">
        <v>7774</v>
      </c>
      <c r="BA273" t="s">
        <v>5678</v>
      </c>
      <c r="BB273">
        <v>42.775842910000001</v>
      </c>
      <c r="BC273">
        <v>-82.037423149999995</v>
      </c>
      <c r="BD273">
        <v>202.3</v>
      </c>
      <c r="BE273">
        <v>290</v>
      </c>
      <c r="BF273" t="s">
        <v>8087</v>
      </c>
      <c r="BG273">
        <v>15</v>
      </c>
      <c r="BH273">
        <v>986</v>
      </c>
      <c r="BI273">
        <v>8.7100000000000009</v>
      </c>
      <c r="BJ273">
        <v>405.77199999999999</v>
      </c>
      <c r="BK273">
        <v>2117</v>
      </c>
      <c r="BL273">
        <v>2117</v>
      </c>
      <c r="BO273">
        <v>1.24</v>
      </c>
      <c r="BP273">
        <v>1.24</v>
      </c>
      <c r="BR273">
        <v>2.15</v>
      </c>
      <c r="BS273">
        <v>2.15</v>
      </c>
      <c r="BY273">
        <v>0.73</v>
      </c>
      <c r="BZ273">
        <v>11</v>
      </c>
    </row>
    <row r="274" spans="2:78" hidden="1" x14ac:dyDescent="0.35">
      <c r="B274">
        <v>977.45899999999995</v>
      </c>
      <c r="C274" t="s">
        <v>3947</v>
      </c>
      <c r="D274" t="s">
        <v>3290</v>
      </c>
      <c r="E274">
        <v>0.18888888888888888</v>
      </c>
      <c r="F274">
        <v>13.1</v>
      </c>
      <c r="G274">
        <v>9</v>
      </c>
      <c r="H274" t="s">
        <v>7295</v>
      </c>
      <c r="I274" t="s">
        <v>7296</v>
      </c>
      <c r="L274" s="20" t="s">
        <v>5677</v>
      </c>
      <c r="M274">
        <v>10</v>
      </c>
      <c r="N274">
        <v>15</v>
      </c>
      <c r="O274" t="s">
        <v>144</v>
      </c>
      <c r="P274" s="51">
        <v>977.45899999999995</v>
      </c>
      <c r="Q274" s="51">
        <v>13.1</v>
      </c>
      <c r="R274" t="str">
        <f t="shared" si="29"/>
        <v>977-13</v>
      </c>
      <c r="S274" s="70" t="b">
        <f t="shared" si="30"/>
        <v>1</v>
      </c>
      <c r="T274" t="str">
        <f t="shared" si="31"/>
        <v>977-13</v>
      </c>
      <c r="U274">
        <v>977.45799999999997</v>
      </c>
      <c r="V274">
        <v>13</v>
      </c>
      <c r="X274" t="str">
        <f t="shared" si="32"/>
        <v>977-11</v>
      </c>
      <c r="Y274" t="s">
        <v>7778</v>
      </c>
      <c r="Z274" s="51">
        <v>323</v>
      </c>
      <c r="AA274">
        <v>977.45799999999997</v>
      </c>
      <c r="AB274">
        <v>10</v>
      </c>
      <c r="AC274" t="s">
        <v>7782</v>
      </c>
      <c r="AD274" t="s">
        <v>7773</v>
      </c>
      <c r="AE274" t="s">
        <v>5753</v>
      </c>
      <c r="AF274">
        <v>13</v>
      </c>
      <c r="AG274">
        <v>0.73</v>
      </c>
      <c r="AH274">
        <v>11</v>
      </c>
      <c r="AI274">
        <v>10</v>
      </c>
      <c r="AJ274" t="s">
        <v>7670</v>
      </c>
      <c r="AL274">
        <v>9</v>
      </c>
      <c r="AM274" t="s">
        <v>7784</v>
      </c>
      <c r="AN274" t="s">
        <v>7774</v>
      </c>
      <c r="AO274" t="s">
        <v>7195</v>
      </c>
      <c r="AP274" t="s">
        <v>7497</v>
      </c>
      <c r="AQ274" t="s">
        <v>7497</v>
      </c>
      <c r="AR274">
        <v>5.56</v>
      </c>
      <c r="AS274" t="s">
        <v>7888</v>
      </c>
      <c r="AT274">
        <v>1.8</v>
      </c>
      <c r="AU274" t="s">
        <v>7774</v>
      </c>
      <c r="AV274" t="s">
        <v>7788</v>
      </c>
      <c r="AW274" t="s">
        <v>7774</v>
      </c>
      <c r="AX274">
        <v>10</v>
      </c>
      <c r="AY274">
        <v>10</v>
      </c>
      <c r="AZ274">
        <v>12</v>
      </c>
      <c r="BA274" t="s">
        <v>5683</v>
      </c>
      <c r="BB274">
        <v>42.775835299999997</v>
      </c>
      <c r="BC274">
        <v>-82.037423419999996</v>
      </c>
      <c r="BD274">
        <v>202.3</v>
      </c>
      <c r="BE274">
        <v>290</v>
      </c>
      <c r="BF274" t="s">
        <v>8087</v>
      </c>
      <c r="BG274">
        <v>15</v>
      </c>
      <c r="BH274">
        <v>986</v>
      </c>
      <c r="BI274">
        <v>9.5519999999999996</v>
      </c>
      <c r="BJ274">
        <v>417.452</v>
      </c>
      <c r="BK274">
        <v>2112</v>
      </c>
      <c r="BL274">
        <v>2114</v>
      </c>
      <c r="BO274">
        <v>1.23</v>
      </c>
      <c r="BP274">
        <v>1.23</v>
      </c>
      <c r="BR274">
        <v>2.14</v>
      </c>
      <c r="BS274">
        <v>2.14</v>
      </c>
      <c r="BY274">
        <v>0.67</v>
      </c>
      <c r="BZ274">
        <v>13</v>
      </c>
    </row>
    <row r="275" spans="2:78" hidden="1" x14ac:dyDescent="0.35">
      <c r="B275">
        <v>977.50199999999995</v>
      </c>
      <c r="C275" t="s">
        <v>3948</v>
      </c>
      <c r="D275" t="s">
        <v>3290</v>
      </c>
      <c r="E275">
        <v>0.18611111111111112</v>
      </c>
      <c r="F275">
        <v>12</v>
      </c>
      <c r="G275">
        <v>6</v>
      </c>
      <c r="H275" t="s">
        <v>7295</v>
      </c>
      <c r="I275" t="s">
        <v>7296</v>
      </c>
      <c r="L275" s="20" t="s">
        <v>5677</v>
      </c>
      <c r="M275">
        <v>10.1</v>
      </c>
      <c r="N275">
        <v>15</v>
      </c>
      <c r="O275" t="s">
        <v>144</v>
      </c>
      <c r="P275" s="51">
        <v>977.50199999999995</v>
      </c>
      <c r="Q275" s="51">
        <v>12</v>
      </c>
      <c r="R275" t="str">
        <f t="shared" si="29"/>
        <v>977-12</v>
      </c>
      <c r="S275" s="70" t="b">
        <f t="shared" si="30"/>
        <v>1</v>
      </c>
      <c r="T275" t="str">
        <f t="shared" si="31"/>
        <v>977-12</v>
      </c>
      <c r="U275">
        <v>977.49900000000002</v>
      </c>
      <c r="V275">
        <v>12</v>
      </c>
      <c r="X275" t="str">
        <f t="shared" si="32"/>
        <v>977-13</v>
      </c>
      <c r="Y275" t="s">
        <v>7778</v>
      </c>
      <c r="Z275" s="51">
        <v>325</v>
      </c>
      <c r="AA275">
        <v>977.49900000000002</v>
      </c>
      <c r="AB275">
        <v>10</v>
      </c>
      <c r="AC275" t="s">
        <v>7782</v>
      </c>
      <c r="AD275" t="s">
        <v>7773</v>
      </c>
      <c r="AE275" t="s">
        <v>5753</v>
      </c>
      <c r="AF275">
        <v>12</v>
      </c>
      <c r="AG275">
        <v>0.67</v>
      </c>
      <c r="AH275">
        <v>13</v>
      </c>
      <c r="AI275">
        <v>9</v>
      </c>
      <c r="AJ275" t="s">
        <v>7357</v>
      </c>
      <c r="AL275">
        <v>9</v>
      </c>
      <c r="AM275" t="s">
        <v>7784</v>
      </c>
      <c r="AN275" t="s">
        <v>7774</v>
      </c>
      <c r="AO275" t="s">
        <v>7195</v>
      </c>
      <c r="AP275" t="s">
        <v>7497</v>
      </c>
      <c r="AQ275" t="s">
        <v>7497</v>
      </c>
      <c r="AR275">
        <v>5.56</v>
      </c>
      <c r="AS275" t="s">
        <v>7888</v>
      </c>
      <c r="AT275">
        <v>1.8</v>
      </c>
      <c r="AU275" t="s">
        <v>7774</v>
      </c>
      <c r="AV275" t="s">
        <v>7783</v>
      </c>
      <c r="AW275" t="s">
        <v>7774</v>
      </c>
      <c r="BA275" t="s">
        <v>5678</v>
      </c>
      <c r="BB275">
        <v>42.775834940000003</v>
      </c>
      <c r="BC275">
        <v>-82.037423430000004</v>
      </c>
      <c r="BD275">
        <v>202.3</v>
      </c>
      <c r="BE275">
        <v>290</v>
      </c>
      <c r="BF275" t="s">
        <v>8087</v>
      </c>
      <c r="BG275">
        <v>15</v>
      </c>
      <c r="BH275">
        <v>986</v>
      </c>
      <c r="BI275">
        <v>9.5920000000000005</v>
      </c>
      <c r="BJ275">
        <v>409.90199999999999</v>
      </c>
      <c r="BK275">
        <v>2111</v>
      </c>
      <c r="BL275">
        <v>2112</v>
      </c>
      <c r="BO275">
        <v>1.23</v>
      </c>
      <c r="BP275">
        <v>1.23</v>
      </c>
      <c r="BR275">
        <v>2.14</v>
      </c>
      <c r="BS275">
        <v>2.14</v>
      </c>
      <c r="BY275">
        <v>0.75</v>
      </c>
      <c r="BZ275">
        <v>9</v>
      </c>
    </row>
    <row r="276" spans="2:78" hidden="1" x14ac:dyDescent="0.35">
      <c r="B276">
        <v>977.53800000000001</v>
      </c>
      <c r="C276" t="s">
        <v>3949</v>
      </c>
      <c r="D276" t="s">
        <v>3290</v>
      </c>
      <c r="E276">
        <v>0.18541666666666667</v>
      </c>
      <c r="F276">
        <v>13.4</v>
      </c>
      <c r="G276">
        <v>6</v>
      </c>
      <c r="H276" t="s">
        <v>7295</v>
      </c>
      <c r="I276" t="s">
        <v>7296</v>
      </c>
      <c r="L276" s="20" t="s">
        <v>5677</v>
      </c>
      <c r="M276">
        <v>9.8000000000000007</v>
      </c>
      <c r="N276">
        <v>15</v>
      </c>
      <c r="O276" t="s">
        <v>144</v>
      </c>
      <c r="P276" s="51">
        <v>977.53800000000001</v>
      </c>
      <c r="Q276" s="51">
        <v>13.4</v>
      </c>
      <c r="R276" t="str">
        <f t="shared" si="29"/>
        <v>977-13</v>
      </c>
      <c r="S276" s="70" t="b">
        <f t="shared" si="30"/>
        <v>1</v>
      </c>
      <c r="T276" t="str">
        <f t="shared" si="31"/>
        <v>977-13</v>
      </c>
      <c r="U276">
        <v>977.53599999999994</v>
      </c>
      <c r="V276">
        <v>13</v>
      </c>
      <c r="X276" t="str">
        <f t="shared" si="32"/>
        <v>977-9</v>
      </c>
      <c r="Y276" t="s">
        <v>7778</v>
      </c>
      <c r="Z276" s="51">
        <v>326</v>
      </c>
      <c r="AA276">
        <v>977.53599999999994</v>
      </c>
      <c r="AB276">
        <v>10</v>
      </c>
      <c r="AC276" t="s">
        <v>7782</v>
      </c>
      <c r="AD276" t="s">
        <v>7773</v>
      </c>
      <c r="AE276" t="s">
        <v>5753</v>
      </c>
      <c r="AF276">
        <v>13</v>
      </c>
      <c r="AG276">
        <v>0.75</v>
      </c>
      <c r="AH276">
        <v>9</v>
      </c>
      <c r="AI276">
        <v>7</v>
      </c>
      <c r="AJ276" t="s">
        <v>7357</v>
      </c>
      <c r="AL276">
        <v>9</v>
      </c>
      <c r="AM276" t="s">
        <v>7784</v>
      </c>
      <c r="AN276" t="s">
        <v>7774</v>
      </c>
      <c r="AO276" t="s">
        <v>7195</v>
      </c>
      <c r="AP276" t="s">
        <v>7497</v>
      </c>
      <c r="AQ276" t="s">
        <v>7497</v>
      </c>
      <c r="AR276">
        <v>5.56</v>
      </c>
      <c r="AS276" t="s">
        <v>7888</v>
      </c>
      <c r="AT276">
        <v>1.8</v>
      </c>
      <c r="AU276" t="s">
        <v>7774</v>
      </c>
      <c r="AV276" t="s">
        <v>7789</v>
      </c>
      <c r="AW276" t="s">
        <v>7774</v>
      </c>
      <c r="BA276" t="s">
        <v>5678</v>
      </c>
      <c r="BB276">
        <v>42.775834590000002</v>
      </c>
      <c r="BC276">
        <v>-82.037423439999998</v>
      </c>
      <c r="BD276">
        <v>202.3</v>
      </c>
      <c r="BE276">
        <v>290</v>
      </c>
      <c r="BF276" t="s">
        <v>8087</v>
      </c>
      <c r="BG276">
        <v>15</v>
      </c>
      <c r="BH276">
        <v>986</v>
      </c>
      <c r="BI276">
        <v>9.6310000000000002</v>
      </c>
      <c r="BJ276">
        <v>411.12299999999999</v>
      </c>
      <c r="BK276">
        <v>2114</v>
      </c>
      <c r="BL276">
        <v>2115</v>
      </c>
      <c r="BO276">
        <v>1.24</v>
      </c>
      <c r="BP276">
        <v>1.23</v>
      </c>
      <c r="BR276">
        <v>2.14</v>
      </c>
      <c r="BS276">
        <v>2.14</v>
      </c>
      <c r="BY276">
        <v>0.67</v>
      </c>
      <c r="BZ276">
        <v>7</v>
      </c>
    </row>
    <row r="277" spans="2:78" hidden="1" x14ac:dyDescent="0.35">
      <c r="B277">
        <v>977.88900000000001</v>
      </c>
      <c r="C277" t="s">
        <v>3950</v>
      </c>
      <c r="D277" t="s">
        <v>3290</v>
      </c>
      <c r="E277">
        <v>0.18402777777777779</v>
      </c>
      <c r="F277">
        <v>12.1</v>
      </c>
      <c r="G277">
        <v>6</v>
      </c>
      <c r="H277" t="s">
        <v>7295</v>
      </c>
      <c r="I277" t="s">
        <v>7296</v>
      </c>
      <c r="L277" s="20" t="s">
        <v>5677</v>
      </c>
      <c r="M277">
        <v>8.4</v>
      </c>
      <c r="N277">
        <v>15</v>
      </c>
      <c r="O277" t="s">
        <v>144</v>
      </c>
      <c r="P277" s="51">
        <v>977.88900000000001</v>
      </c>
      <c r="Q277" s="51">
        <v>12.1</v>
      </c>
      <c r="R277" t="str">
        <f t="shared" si="29"/>
        <v>977-12</v>
      </c>
      <c r="S277" s="70" t="b">
        <f t="shared" si="30"/>
        <v>1</v>
      </c>
      <c r="T277" t="str">
        <f t="shared" si="31"/>
        <v>977-12</v>
      </c>
      <c r="U277">
        <v>977.88900000000001</v>
      </c>
      <c r="V277">
        <v>12</v>
      </c>
      <c r="X277" t="str">
        <f t="shared" si="32"/>
        <v>977-7</v>
      </c>
      <c r="Y277" t="s">
        <v>7778</v>
      </c>
      <c r="Z277" s="51">
        <v>327</v>
      </c>
      <c r="AA277">
        <v>977.88900000000001</v>
      </c>
      <c r="AB277">
        <v>10</v>
      </c>
      <c r="AC277" t="s">
        <v>7782</v>
      </c>
      <c r="AD277" t="s">
        <v>7773</v>
      </c>
      <c r="AE277" t="s">
        <v>5753</v>
      </c>
      <c r="AF277">
        <v>12</v>
      </c>
      <c r="AG277">
        <v>0.67</v>
      </c>
      <c r="AH277">
        <v>7</v>
      </c>
      <c r="AI277">
        <v>9</v>
      </c>
      <c r="AJ277" t="s">
        <v>7500</v>
      </c>
      <c r="AM277" t="s">
        <v>7784</v>
      </c>
      <c r="AN277" t="s">
        <v>7774</v>
      </c>
      <c r="AO277" t="s">
        <v>7195</v>
      </c>
      <c r="AP277" t="s">
        <v>7497</v>
      </c>
      <c r="AQ277" t="s">
        <v>7497</v>
      </c>
      <c r="AR277">
        <v>5.56</v>
      </c>
      <c r="AS277" t="s">
        <v>7888</v>
      </c>
      <c r="AT277">
        <v>1.8</v>
      </c>
      <c r="AU277" t="s">
        <v>7774</v>
      </c>
      <c r="AV277" t="s">
        <v>7789</v>
      </c>
      <c r="AW277" t="s">
        <v>7774</v>
      </c>
      <c r="BA277" t="s">
        <v>5678</v>
      </c>
      <c r="BB277">
        <v>42.77583138</v>
      </c>
      <c r="BC277">
        <v>-82.037423559999993</v>
      </c>
      <c r="BD277">
        <v>202.3</v>
      </c>
      <c r="BE277">
        <v>290</v>
      </c>
      <c r="BF277" t="s">
        <v>8087</v>
      </c>
      <c r="BG277">
        <v>15</v>
      </c>
      <c r="BH277">
        <v>986</v>
      </c>
      <c r="BI277">
        <v>9.9849999999999994</v>
      </c>
      <c r="BJ277">
        <v>405.62700000000001</v>
      </c>
      <c r="BK277">
        <v>2117</v>
      </c>
      <c r="BL277">
        <v>2118</v>
      </c>
      <c r="BO277">
        <v>1.24</v>
      </c>
      <c r="BP277">
        <v>1.24</v>
      </c>
      <c r="BR277">
        <v>2.15</v>
      </c>
      <c r="BS277">
        <v>2.15</v>
      </c>
      <c r="BY277">
        <v>0.62</v>
      </c>
      <c r="BZ277">
        <v>9</v>
      </c>
    </row>
    <row r="278" spans="2:78" hidden="1" x14ac:dyDescent="0.35">
      <c r="B278">
        <v>978.05399999999997</v>
      </c>
      <c r="C278" t="s">
        <v>3951</v>
      </c>
      <c r="D278" t="s">
        <v>3290</v>
      </c>
      <c r="E278">
        <v>0.18402777777777779</v>
      </c>
      <c r="F278">
        <v>11.1</v>
      </c>
      <c r="G278">
        <v>7</v>
      </c>
      <c r="H278" t="s">
        <v>7295</v>
      </c>
      <c r="I278" t="s">
        <v>7296</v>
      </c>
      <c r="L278" s="20" t="s">
        <v>5677</v>
      </c>
      <c r="M278">
        <v>10.4</v>
      </c>
      <c r="N278">
        <v>15</v>
      </c>
      <c r="O278" t="s">
        <v>144</v>
      </c>
      <c r="P278" s="51">
        <v>978.05399999999997</v>
      </c>
      <c r="Q278" s="51">
        <v>11.1</v>
      </c>
      <c r="R278" t="str">
        <f t="shared" si="29"/>
        <v>978-11</v>
      </c>
      <c r="S278" s="70" t="b">
        <f t="shared" si="30"/>
        <v>1</v>
      </c>
      <c r="T278" t="str">
        <f t="shared" si="31"/>
        <v>978-11</v>
      </c>
      <c r="U278">
        <v>978.05200000000002</v>
      </c>
      <c r="V278">
        <v>11</v>
      </c>
      <c r="X278" t="str">
        <f t="shared" si="32"/>
        <v>978-9</v>
      </c>
      <c r="Y278" t="s">
        <v>7778</v>
      </c>
      <c r="Z278" s="51">
        <v>328</v>
      </c>
      <c r="AA278">
        <v>978.05200000000002</v>
      </c>
      <c r="AB278">
        <v>10</v>
      </c>
      <c r="AC278" t="s">
        <v>7782</v>
      </c>
      <c r="AD278" t="s">
        <v>7773</v>
      </c>
      <c r="AE278" t="s">
        <v>5753</v>
      </c>
      <c r="AF278">
        <v>11</v>
      </c>
      <c r="AG278">
        <v>0.62</v>
      </c>
      <c r="AH278">
        <v>9</v>
      </c>
      <c r="AI278">
        <v>8</v>
      </c>
      <c r="AJ278" t="s">
        <v>7508</v>
      </c>
      <c r="AM278" t="s">
        <v>7784</v>
      </c>
      <c r="AN278" t="s">
        <v>7774</v>
      </c>
      <c r="AO278" t="s">
        <v>7195</v>
      </c>
      <c r="AP278" t="s">
        <v>7497</v>
      </c>
      <c r="AQ278" t="s">
        <v>7497</v>
      </c>
      <c r="AR278">
        <v>5.56</v>
      </c>
      <c r="AS278" t="s">
        <v>7888</v>
      </c>
      <c r="AT278">
        <v>1.8</v>
      </c>
      <c r="AU278" t="s">
        <v>7774</v>
      </c>
      <c r="AV278" t="s">
        <v>7789</v>
      </c>
      <c r="AW278" t="s">
        <v>7774</v>
      </c>
      <c r="BA278" t="s">
        <v>5678</v>
      </c>
      <c r="BB278">
        <v>42.77582993</v>
      </c>
      <c r="BC278">
        <v>-82.037423610000005</v>
      </c>
      <c r="BD278">
        <v>202.2</v>
      </c>
      <c r="BE278">
        <v>290</v>
      </c>
      <c r="BF278" t="s">
        <v>8087</v>
      </c>
      <c r="BG278">
        <v>15</v>
      </c>
      <c r="BH278">
        <v>986</v>
      </c>
      <c r="BI278">
        <v>10.147</v>
      </c>
      <c r="BJ278">
        <v>404.89400000000001</v>
      </c>
      <c r="BK278">
        <v>2116</v>
      </c>
      <c r="BL278">
        <v>2117</v>
      </c>
      <c r="BO278">
        <v>1.24</v>
      </c>
      <c r="BP278">
        <v>1.24</v>
      </c>
      <c r="BR278">
        <v>2.15</v>
      </c>
      <c r="BS278">
        <v>2.15</v>
      </c>
      <c r="BY278">
        <v>0.66</v>
      </c>
      <c r="BZ278">
        <v>12</v>
      </c>
    </row>
    <row r="279" spans="2:78" hidden="1" x14ac:dyDescent="0.35">
      <c r="B279">
        <v>978.24199999999996</v>
      </c>
      <c r="C279" t="s">
        <v>3952</v>
      </c>
      <c r="D279" t="s">
        <v>3290</v>
      </c>
      <c r="E279">
        <v>0.18958333333333333</v>
      </c>
      <c r="F279">
        <v>12</v>
      </c>
      <c r="G279">
        <v>6</v>
      </c>
      <c r="H279" t="s">
        <v>7295</v>
      </c>
      <c r="I279" t="s">
        <v>7296</v>
      </c>
      <c r="L279" s="20" t="s">
        <v>5677</v>
      </c>
      <c r="M279">
        <v>8.3000000000000007</v>
      </c>
      <c r="N279">
        <v>15</v>
      </c>
      <c r="O279" t="s">
        <v>144</v>
      </c>
      <c r="P279" s="51">
        <v>978.24199999999996</v>
      </c>
      <c r="Q279" s="51">
        <v>12</v>
      </c>
      <c r="R279" t="str">
        <f t="shared" si="29"/>
        <v>978-12</v>
      </c>
      <c r="S279" s="70" t="b">
        <f t="shared" si="30"/>
        <v>1</v>
      </c>
      <c r="T279" t="str">
        <f t="shared" si="31"/>
        <v>978-12</v>
      </c>
      <c r="U279">
        <v>978.24</v>
      </c>
      <c r="V279">
        <v>12</v>
      </c>
      <c r="X279" t="str">
        <f t="shared" si="32"/>
        <v>978-12</v>
      </c>
      <c r="Y279" t="s">
        <v>7778</v>
      </c>
      <c r="Z279" s="51">
        <v>329</v>
      </c>
      <c r="AA279">
        <v>978.24</v>
      </c>
      <c r="AB279">
        <v>10</v>
      </c>
      <c r="AC279" t="s">
        <v>7782</v>
      </c>
      <c r="AD279" t="s">
        <v>7773</v>
      </c>
      <c r="AE279" t="s">
        <v>5753</v>
      </c>
      <c r="AF279">
        <v>12</v>
      </c>
      <c r="AG279">
        <v>0.66</v>
      </c>
      <c r="AH279">
        <v>12</v>
      </c>
      <c r="AI279">
        <v>11</v>
      </c>
      <c r="AJ279" t="s">
        <v>7625</v>
      </c>
      <c r="AL279">
        <v>10</v>
      </c>
      <c r="AM279" t="s">
        <v>7784</v>
      </c>
      <c r="AN279" t="s">
        <v>7774</v>
      </c>
      <c r="AO279" t="s">
        <v>7195</v>
      </c>
      <c r="AP279" t="s">
        <v>7497</v>
      </c>
      <c r="AQ279" t="s">
        <v>7497</v>
      </c>
      <c r="AR279">
        <v>5.56</v>
      </c>
      <c r="AS279" t="s">
        <v>7888</v>
      </c>
      <c r="AT279">
        <v>1.8</v>
      </c>
      <c r="AU279" t="s">
        <v>7774</v>
      </c>
      <c r="AV279" t="s">
        <v>7788</v>
      </c>
      <c r="AW279" t="s">
        <v>7774</v>
      </c>
      <c r="AX279">
        <v>10</v>
      </c>
      <c r="AY279">
        <v>10</v>
      </c>
      <c r="AZ279">
        <v>12</v>
      </c>
      <c r="BA279" t="s">
        <v>5683</v>
      </c>
      <c r="BB279">
        <v>42.775828240000003</v>
      </c>
      <c r="BC279">
        <v>-82.037423669999995</v>
      </c>
      <c r="BD279">
        <v>202.2</v>
      </c>
      <c r="BE279">
        <v>290</v>
      </c>
      <c r="BF279" t="s">
        <v>8087</v>
      </c>
      <c r="BG279">
        <v>15</v>
      </c>
      <c r="BH279">
        <v>986</v>
      </c>
      <c r="BI279">
        <v>10.334</v>
      </c>
      <c r="BJ279">
        <v>415.892</v>
      </c>
      <c r="BK279">
        <v>2111</v>
      </c>
      <c r="BL279">
        <v>2113</v>
      </c>
      <c r="BO279">
        <v>1.23</v>
      </c>
      <c r="BP279">
        <v>1.23</v>
      </c>
      <c r="BR279">
        <v>2.14</v>
      </c>
      <c r="BS279">
        <v>2.14</v>
      </c>
      <c r="BY279">
        <v>0.64</v>
      </c>
      <c r="BZ279">
        <v>10</v>
      </c>
    </row>
    <row r="280" spans="2:78" hidden="1" x14ac:dyDescent="0.35">
      <c r="B280">
        <v>978.27099999999996</v>
      </c>
      <c r="C280" t="s">
        <v>3953</v>
      </c>
      <c r="D280" t="s">
        <v>3290</v>
      </c>
      <c r="E280">
        <v>0.18888888888888888</v>
      </c>
      <c r="F280">
        <v>11.5</v>
      </c>
      <c r="G280">
        <v>9</v>
      </c>
      <c r="H280" t="s">
        <v>7295</v>
      </c>
      <c r="I280" t="s">
        <v>7296</v>
      </c>
      <c r="L280" s="20" t="s">
        <v>5677</v>
      </c>
      <c r="M280">
        <v>9.9</v>
      </c>
      <c r="N280">
        <v>15</v>
      </c>
      <c r="O280" t="s">
        <v>144</v>
      </c>
      <c r="P280" s="51">
        <v>978.27099999999996</v>
      </c>
      <c r="Q280" s="51">
        <v>11.5</v>
      </c>
      <c r="R280" t="str">
        <f t="shared" si="29"/>
        <v>978-12</v>
      </c>
      <c r="S280" s="70" t="b">
        <f t="shared" si="30"/>
        <v>1</v>
      </c>
      <c r="T280" t="str">
        <f t="shared" si="31"/>
        <v>978-12</v>
      </c>
      <c r="U280">
        <v>978.26800000000003</v>
      </c>
      <c r="V280">
        <v>12</v>
      </c>
      <c r="X280" t="str">
        <f t="shared" si="32"/>
        <v>978-10</v>
      </c>
      <c r="Y280" t="s">
        <v>7778</v>
      </c>
      <c r="Z280" s="51">
        <v>330</v>
      </c>
      <c r="AA280">
        <v>978.26800000000003</v>
      </c>
      <c r="AB280">
        <v>10</v>
      </c>
      <c r="AC280" t="s">
        <v>7782</v>
      </c>
      <c r="AD280" t="s">
        <v>7773</v>
      </c>
      <c r="AE280" t="s">
        <v>5753</v>
      </c>
      <c r="AF280">
        <v>12</v>
      </c>
      <c r="AG280">
        <v>0.64</v>
      </c>
      <c r="AH280">
        <v>10</v>
      </c>
      <c r="AI280">
        <v>10</v>
      </c>
      <c r="AJ280" t="s">
        <v>7625</v>
      </c>
      <c r="AL280">
        <v>10</v>
      </c>
      <c r="AM280" t="s">
        <v>7784</v>
      </c>
      <c r="AN280" t="s">
        <v>7774</v>
      </c>
      <c r="AO280" t="s">
        <v>7195</v>
      </c>
      <c r="AP280" t="s">
        <v>7497</v>
      </c>
      <c r="AQ280" t="s">
        <v>7497</v>
      </c>
      <c r="AR280">
        <v>5.56</v>
      </c>
      <c r="AS280" t="s">
        <v>7888</v>
      </c>
      <c r="AT280">
        <v>1.8</v>
      </c>
      <c r="AU280" t="s">
        <v>7774</v>
      </c>
      <c r="AV280" t="s">
        <v>7783</v>
      </c>
      <c r="AW280" t="s">
        <v>7774</v>
      </c>
      <c r="BA280" t="s">
        <v>5678</v>
      </c>
      <c r="BB280">
        <v>42.775827980000003</v>
      </c>
      <c r="BC280">
        <v>-82.037423680000003</v>
      </c>
      <c r="BD280">
        <v>202.2</v>
      </c>
      <c r="BE280">
        <v>290</v>
      </c>
      <c r="BF280" t="s">
        <v>8087</v>
      </c>
      <c r="BG280">
        <v>15</v>
      </c>
      <c r="BH280">
        <v>986</v>
      </c>
      <c r="BI280">
        <v>10.363</v>
      </c>
      <c r="BJ280">
        <v>416.45</v>
      </c>
      <c r="BK280">
        <v>2114</v>
      </c>
      <c r="BL280">
        <v>2115</v>
      </c>
      <c r="BO280">
        <v>1.23</v>
      </c>
      <c r="BP280">
        <v>1.23</v>
      </c>
      <c r="BR280">
        <v>2.14</v>
      </c>
      <c r="BS280">
        <v>2.14</v>
      </c>
      <c r="BY280">
        <v>0.67</v>
      </c>
      <c r="BZ280">
        <v>11</v>
      </c>
    </row>
    <row r="281" spans="2:78" hidden="1" x14ac:dyDescent="0.35">
      <c r="B281">
        <v>978.29300000000001</v>
      </c>
      <c r="C281" t="s">
        <v>3954</v>
      </c>
      <c r="D281" t="s">
        <v>3290</v>
      </c>
      <c r="E281">
        <v>0.19166666666666668</v>
      </c>
      <c r="F281">
        <v>12</v>
      </c>
      <c r="G281">
        <v>6</v>
      </c>
      <c r="H281" t="s">
        <v>7295</v>
      </c>
      <c r="I281" t="s">
        <v>7296</v>
      </c>
      <c r="L281" s="20" t="s">
        <v>5677</v>
      </c>
      <c r="M281">
        <v>9.1</v>
      </c>
      <c r="N281">
        <v>15</v>
      </c>
      <c r="O281" t="s">
        <v>144</v>
      </c>
      <c r="P281" s="51">
        <v>978.29300000000001</v>
      </c>
      <c r="Q281" s="51">
        <v>12</v>
      </c>
      <c r="R281" t="str">
        <f t="shared" si="29"/>
        <v>978-12</v>
      </c>
      <c r="S281" s="70" t="b">
        <f t="shared" si="30"/>
        <v>1</v>
      </c>
      <c r="T281" t="str">
        <f t="shared" si="31"/>
        <v>978-12</v>
      </c>
      <c r="U281">
        <v>978.29300000000001</v>
      </c>
      <c r="V281">
        <v>12</v>
      </c>
      <c r="X281" t="str">
        <f t="shared" si="32"/>
        <v>978-11</v>
      </c>
      <c r="Y281" t="s">
        <v>7778</v>
      </c>
      <c r="Z281" s="51">
        <v>332</v>
      </c>
      <c r="AA281">
        <v>978.29300000000001</v>
      </c>
      <c r="AB281">
        <v>10</v>
      </c>
      <c r="AC281" t="s">
        <v>7782</v>
      </c>
      <c r="AD281" t="s">
        <v>7773</v>
      </c>
      <c r="AE281" t="s">
        <v>5753</v>
      </c>
      <c r="AF281">
        <v>12</v>
      </c>
      <c r="AG281">
        <v>0.67</v>
      </c>
      <c r="AH281">
        <v>11</v>
      </c>
      <c r="AI281">
        <v>9</v>
      </c>
      <c r="AJ281" t="s">
        <v>7519</v>
      </c>
      <c r="AL281">
        <v>10</v>
      </c>
      <c r="AM281" t="s">
        <v>7784</v>
      </c>
      <c r="AN281" t="s">
        <v>7774</v>
      </c>
      <c r="AO281" t="s">
        <v>7195</v>
      </c>
      <c r="AP281" t="s">
        <v>7497</v>
      </c>
      <c r="AQ281" t="s">
        <v>7497</v>
      </c>
      <c r="AR281">
        <v>5.56</v>
      </c>
      <c r="AS281" t="s">
        <v>7888</v>
      </c>
      <c r="AT281">
        <v>1.8</v>
      </c>
      <c r="AU281" t="s">
        <v>7774</v>
      </c>
      <c r="AV281" t="s">
        <v>7783</v>
      </c>
      <c r="AW281" t="s">
        <v>7774</v>
      </c>
      <c r="BA281" t="s">
        <v>5678</v>
      </c>
      <c r="BB281">
        <v>42.775827759999999</v>
      </c>
      <c r="BC281">
        <v>-82.037423680000003</v>
      </c>
      <c r="BD281">
        <v>202.2</v>
      </c>
      <c r="BE281">
        <v>290</v>
      </c>
      <c r="BF281" t="s">
        <v>8087</v>
      </c>
      <c r="BG281">
        <v>15</v>
      </c>
      <c r="BH281">
        <v>986</v>
      </c>
      <c r="BI281">
        <v>10.387</v>
      </c>
      <c r="BJ281">
        <v>424.36900000000003</v>
      </c>
      <c r="BK281">
        <v>2113</v>
      </c>
      <c r="BL281">
        <v>2114</v>
      </c>
      <c r="BO281">
        <v>1.23</v>
      </c>
      <c r="BP281">
        <v>1.23</v>
      </c>
      <c r="BR281">
        <v>2.14</v>
      </c>
      <c r="BS281">
        <v>2.14</v>
      </c>
      <c r="BY281">
        <v>0.6</v>
      </c>
      <c r="BZ281">
        <v>15</v>
      </c>
    </row>
    <row r="282" spans="2:78" hidden="1" x14ac:dyDescent="0.35">
      <c r="B282">
        <v>978.33399999999995</v>
      </c>
      <c r="C282" t="s">
        <v>3955</v>
      </c>
      <c r="D282" t="s">
        <v>3290</v>
      </c>
      <c r="E282">
        <v>0.18958333333333333</v>
      </c>
      <c r="F282">
        <v>10.9</v>
      </c>
      <c r="G282">
        <v>8</v>
      </c>
      <c r="H282" t="s">
        <v>7295</v>
      </c>
      <c r="I282" t="s">
        <v>7296</v>
      </c>
      <c r="L282" s="20" t="s">
        <v>5677</v>
      </c>
      <c r="M282">
        <v>12.3</v>
      </c>
      <c r="N282">
        <v>15</v>
      </c>
      <c r="O282" t="s">
        <v>144</v>
      </c>
      <c r="P282" s="51">
        <v>978.33399999999995</v>
      </c>
      <c r="Q282" s="51">
        <v>10.9</v>
      </c>
      <c r="R282" t="str">
        <f t="shared" si="29"/>
        <v>978-11</v>
      </c>
      <c r="S282" s="70" t="b">
        <f t="shared" si="30"/>
        <v>1</v>
      </c>
      <c r="T282" t="str">
        <f t="shared" si="31"/>
        <v>978-11</v>
      </c>
      <c r="U282">
        <v>978.33199999999999</v>
      </c>
      <c r="V282">
        <v>11</v>
      </c>
      <c r="X282" t="str">
        <f t="shared" si="32"/>
        <v>978-15</v>
      </c>
      <c r="Y282" t="s">
        <v>7778</v>
      </c>
      <c r="Z282" s="51">
        <v>333</v>
      </c>
      <c r="AA282">
        <v>978.33199999999999</v>
      </c>
      <c r="AB282">
        <v>10</v>
      </c>
      <c r="AC282" t="s">
        <v>7782</v>
      </c>
      <c r="AD282" t="s">
        <v>7773</v>
      </c>
      <c r="AE282" t="s">
        <v>5753</v>
      </c>
      <c r="AF282">
        <v>11</v>
      </c>
      <c r="AG282">
        <v>0.6</v>
      </c>
      <c r="AH282">
        <v>15</v>
      </c>
      <c r="AI282">
        <v>12</v>
      </c>
      <c r="AJ282" t="s">
        <v>7625</v>
      </c>
      <c r="AL282">
        <v>10</v>
      </c>
      <c r="AM282" t="s">
        <v>7784</v>
      </c>
      <c r="AN282" t="s">
        <v>7774</v>
      </c>
      <c r="AO282" t="s">
        <v>7195</v>
      </c>
      <c r="AP282" t="s">
        <v>7497</v>
      </c>
      <c r="AQ282" t="s">
        <v>7497</v>
      </c>
      <c r="AR282">
        <v>5.56</v>
      </c>
      <c r="AS282" t="s">
        <v>7888</v>
      </c>
      <c r="AT282">
        <v>1.8</v>
      </c>
      <c r="AU282" t="s">
        <v>7774</v>
      </c>
      <c r="AV282" t="s">
        <v>7788</v>
      </c>
      <c r="AW282" t="s">
        <v>7774</v>
      </c>
      <c r="AX282">
        <v>10</v>
      </c>
      <c r="AY282">
        <v>10</v>
      </c>
      <c r="AZ282">
        <v>12</v>
      </c>
      <c r="BA282" t="s">
        <v>5683</v>
      </c>
      <c r="BB282">
        <v>42.77582743</v>
      </c>
      <c r="BC282">
        <v>-82.037423700000005</v>
      </c>
      <c r="BD282">
        <v>202.2</v>
      </c>
      <c r="BE282">
        <v>290</v>
      </c>
      <c r="BF282" t="s">
        <v>8087</v>
      </c>
      <c r="BG282">
        <v>15</v>
      </c>
      <c r="BH282">
        <v>986</v>
      </c>
      <c r="BI282">
        <v>10.423</v>
      </c>
      <c r="BJ282">
        <v>415.29599999999999</v>
      </c>
      <c r="BK282">
        <v>2108</v>
      </c>
      <c r="BL282">
        <v>2110</v>
      </c>
      <c r="BO282">
        <v>1.23</v>
      </c>
      <c r="BP282">
        <v>1.23</v>
      </c>
      <c r="BR282">
        <v>2.14</v>
      </c>
      <c r="BS282">
        <v>2.14</v>
      </c>
      <c r="BY282">
        <v>0.72</v>
      </c>
      <c r="BZ282">
        <v>9</v>
      </c>
    </row>
    <row r="283" spans="2:78" hidden="1" x14ac:dyDescent="0.35">
      <c r="B283">
        <v>978.53099999999995</v>
      </c>
      <c r="C283" t="s">
        <v>3956</v>
      </c>
      <c r="D283" t="s">
        <v>3290</v>
      </c>
      <c r="E283">
        <v>0.18402777777777779</v>
      </c>
      <c r="F283">
        <v>12.9</v>
      </c>
      <c r="G283">
        <v>9</v>
      </c>
      <c r="H283" t="s">
        <v>7295</v>
      </c>
      <c r="I283" t="s">
        <v>7296</v>
      </c>
      <c r="L283" s="20" t="s">
        <v>5677</v>
      </c>
      <c r="M283">
        <v>9.6</v>
      </c>
      <c r="N283">
        <v>15</v>
      </c>
      <c r="O283" t="s">
        <v>144</v>
      </c>
      <c r="P283" s="51">
        <v>978.53099999999995</v>
      </c>
      <c r="Q283" s="51">
        <v>12.9</v>
      </c>
      <c r="R283" t="str">
        <f t="shared" si="29"/>
        <v>978-13</v>
      </c>
      <c r="S283" s="70" t="b">
        <f t="shared" si="30"/>
        <v>1</v>
      </c>
      <c r="T283" t="str">
        <f t="shared" si="31"/>
        <v>978-13</v>
      </c>
      <c r="U283">
        <v>978.52800000000002</v>
      </c>
      <c r="V283">
        <v>13</v>
      </c>
      <c r="X283" t="str">
        <f t="shared" si="32"/>
        <v>978-9</v>
      </c>
      <c r="Y283" t="s">
        <v>7778</v>
      </c>
      <c r="Z283" s="51">
        <v>334</v>
      </c>
      <c r="AA283">
        <v>978.52800000000002</v>
      </c>
      <c r="AB283">
        <v>10</v>
      </c>
      <c r="AC283" t="s">
        <v>7782</v>
      </c>
      <c r="AD283" t="s">
        <v>7773</v>
      </c>
      <c r="AE283" t="s">
        <v>5753</v>
      </c>
      <c r="AF283">
        <v>13</v>
      </c>
      <c r="AG283">
        <v>0.72</v>
      </c>
      <c r="AH283">
        <v>9</v>
      </c>
      <c r="AI283">
        <v>11</v>
      </c>
      <c r="AJ283" t="s">
        <v>7508</v>
      </c>
      <c r="AM283" t="s">
        <v>7784</v>
      </c>
      <c r="AN283" t="s">
        <v>7774</v>
      </c>
      <c r="AO283" t="s">
        <v>7195</v>
      </c>
      <c r="AP283" t="s">
        <v>7497</v>
      </c>
      <c r="AQ283" t="s">
        <v>7497</v>
      </c>
      <c r="AR283">
        <v>5.56</v>
      </c>
      <c r="AS283" t="s">
        <v>7888</v>
      </c>
      <c r="AT283">
        <v>1.9</v>
      </c>
      <c r="AU283" t="s">
        <v>7774</v>
      </c>
      <c r="AV283" t="s">
        <v>7786</v>
      </c>
      <c r="AW283" t="s">
        <v>7774</v>
      </c>
      <c r="AX283">
        <v>10</v>
      </c>
      <c r="AY283">
        <v>10</v>
      </c>
      <c r="AZ283">
        <v>15</v>
      </c>
      <c r="BA283" t="s">
        <v>5683</v>
      </c>
      <c r="BB283">
        <v>42.775825619999999</v>
      </c>
      <c r="BC283">
        <v>-82.037423759999996</v>
      </c>
      <c r="BD283">
        <v>202.2</v>
      </c>
      <c r="BE283">
        <v>290</v>
      </c>
      <c r="BF283" t="s">
        <v>8087</v>
      </c>
      <c r="BG283">
        <v>15</v>
      </c>
      <c r="BH283">
        <v>986</v>
      </c>
      <c r="BI283">
        <v>10.624000000000001</v>
      </c>
      <c r="BJ283">
        <v>403.916</v>
      </c>
      <c r="BK283">
        <v>2115</v>
      </c>
      <c r="BL283">
        <v>2116</v>
      </c>
      <c r="BO283">
        <v>1.24</v>
      </c>
      <c r="BP283">
        <v>1.23</v>
      </c>
      <c r="BR283">
        <v>2.15</v>
      </c>
      <c r="BS283">
        <v>2.14</v>
      </c>
      <c r="BY283">
        <v>0.66</v>
      </c>
      <c r="BZ283">
        <v>10</v>
      </c>
    </row>
    <row r="284" spans="2:78" hidden="1" x14ac:dyDescent="0.35">
      <c r="B284">
        <v>979.34900000000005</v>
      </c>
      <c r="C284" t="s">
        <v>3957</v>
      </c>
      <c r="D284" t="s">
        <v>3290</v>
      </c>
      <c r="E284">
        <v>0.18194444444444444</v>
      </c>
      <c r="F284">
        <v>11.9</v>
      </c>
      <c r="G284">
        <v>7</v>
      </c>
      <c r="H284" t="s">
        <v>7295</v>
      </c>
      <c r="I284" t="s">
        <v>7296</v>
      </c>
      <c r="L284" s="20" t="s">
        <v>5677</v>
      </c>
      <c r="M284">
        <v>11.5</v>
      </c>
      <c r="N284">
        <v>15</v>
      </c>
      <c r="O284" t="s">
        <v>144</v>
      </c>
      <c r="P284" s="51">
        <v>979.34900000000005</v>
      </c>
      <c r="Q284" s="51">
        <v>11.9</v>
      </c>
      <c r="R284" t="str">
        <f t="shared" si="29"/>
        <v>979-12</v>
      </c>
      <c r="S284" s="70" t="b">
        <f t="shared" si="30"/>
        <v>1</v>
      </c>
      <c r="T284" t="str">
        <f t="shared" si="31"/>
        <v>979-12</v>
      </c>
      <c r="U284">
        <v>979.34799999999996</v>
      </c>
      <c r="V284">
        <v>12</v>
      </c>
      <c r="X284" t="str">
        <f t="shared" si="32"/>
        <v>979-10</v>
      </c>
      <c r="Y284" t="s">
        <v>7778</v>
      </c>
      <c r="Z284" s="51">
        <v>335</v>
      </c>
      <c r="AA284">
        <v>979.34799999999996</v>
      </c>
      <c r="AB284">
        <v>10</v>
      </c>
      <c r="AC284" t="s">
        <v>7782</v>
      </c>
      <c r="AD284" t="s">
        <v>7773</v>
      </c>
      <c r="AE284" t="s">
        <v>5753</v>
      </c>
      <c r="AF284">
        <v>12</v>
      </c>
      <c r="AG284">
        <v>0.66</v>
      </c>
      <c r="AH284">
        <v>10</v>
      </c>
      <c r="AI284">
        <v>9</v>
      </c>
      <c r="AJ284" t="s">
        <v>7510</v>
      </c>
      <c r="AM284" t="s">
        <v>7784</v>
      </c>
      <c r="AN284" t="s">
        <v>7774</v>
      </c>
      <c r="AO284" t="s">
        <v>7195</v>
      </c>
      <c r="AP284" t="s">
        <v>7497</v>
      </c>
      <c r="AQ284" t="s">
        <v>7497</v>
      </c>
      <c r="AR284">
        <v>5.56</v>
      </c>
      <c r="AS284" t="s">
        <v>7888</v>
      </c>
      <c r="AT284">
        <v>1.8</v>
      </c>
      <c r="AU284" t="s">
        <v>7774</v>
      </c>
      <c r="AV284" t="s">
        <v>7789</v>
      </c>
      <c r="AW284" t="s">
        <v>7774</v>
      </c>
      <c r="BA284" t="s">
        <v>5678</v>
      </c>
      <c r="BB284">
        <v>42.775818219999998</v>
      </c>
      <c r="BC284">
        <v>-82.037424020000003</v>
      </c>
      <c r="BD284">
        <v>202.2</v>
      </c>
      <c r="BE284">
        <v>290</v>
      </c>
      <c r="BF284" t="s">
        <v>8087</v>
      </c>
      <c r="BG284">
        <v>15</v>
      </c>
      <c r="BH284">
        <v>986</v>
      </c>
      <c r="BI284">
        <v>11.442</v>
      </c>
      <c r="BJ284">
        <v>399.14299999999997</v>
      </c>
      <c r="BK284">
        <v>2114</v>
      </c>
      <c r="BL284">
        <v>2115</v>
      </c>
      <c r="BO284">
        <v>1.24</v>
      </c>
      <c r="BP284">
        <v>1.23</v>
      </c>
      <c r="BR284">
        <v>2.14</v>
      </c>
      <c r="BS284">
        <v>2.14</v>
      </c>
      <c r="BY284">
        <v>0.59</v>
      </c>
      <c r="BZ284">
        <v>7</v>
      </c>
    </row>
    <row r="285" spans="2:78" hidden="1" x14ac:dyDescent="0.35">
      <c r="B285">
        <v>979.96299999999997</v>
      </c>
      <c r="C285" t="s">
        <v>3958</v>
      </c>
      <c r="D285" t="s">
        <v>3290</v>
      </c>
      <c r="E285">
        <v>0.18472222222222223</v>
      </c>
      <c r="F285">
        <v>10.7</v>
      </c>
      <c r="G285">
        <v>6</v>
      </c>
      <c r="H285" t="s">
        <v>7295</v>
      </c>
      <c r="I285" t="s">
        <v>7296</v>
      </c>
      <c r="L285" s="20" t="s">
        <v>5677</v>
      </c>
      <c r="M285">
        <v>8</v>
      </c>
      <c r="N285">
        <v>15</v>
      </c>
      <c r="O285" t="s">
        <v>144</v>
      </c>
      <c r="P285" s="51">
        <v>979.96299999999997</v>
      </c>
      <c r="Q285" s="51">
        <v>10.7</v>
      </c>
      <c r="R285" t="str">
        <f t="shared" si="29"/>
        <v>979-11</v>
      </c>
      <c r="S285" s="70" t="b">
        <f t="shared" si="30"/>
        <v>1</v>
      </c>
      <c r="T285" t="str">
        <f t="shared" si="31"/>
        <v>979-11</v>
      </c>
      <c r="U285">
        <v>979.96</v>
      </c>
      <c r="V285">
        <v>11</v>
      </c>
      <c r="X285" t="str">
        <f t="shared" si="32"/>
        <v>979-7</v>
      </c>
      <c r="Y285" t="s">
        <v>7778</v>
      </c>
      <c r="Z285" s="51">
        <v>336</v>
      </c>
      <c r="AA285">
        <v>979.96</v>
      </c>
      <c r="AB285">
        <v>10</v>
      </c>
      <c r="AC285" t="s">
        <v>7782</v>
      </c>
      <c r="AD285" t="s">
        <v>7773</v>
      </c>
      <c r="AE285" t="s">
        <v>5753</v>
      </c>
      <c r="AF285">
        <v>11</v>
      </c>
      <c r="AG285">
        <v>0.59</v>
      </c>
      <c r="AH285">
        <v>7</v>
      </c>
      <c r="AI285">
        <v>7</v>
      </c>
      <c r="AJ285" t="s">
        <v>7500</v>
      </c>
      <c r="AL285">
        <v>11</v>
      </c>
      <c r="AM285" t="s">
        <v>7784</v>
      </c>
      <c r="AN285" t="s">
        <v>7774</v>
      </c>
      <c r="AO285" t="s">
        <v>7195</v>
      </c>
      <c r="AP285" t="s">
        <v>7497</v>
      </c>
      <c r="AQ285" t="s">
        <v>7497</v>
      </c>
      <c r="AR285">
        <v>5.56</v>
      </c>
      <c r="AS285" t="s">
        <v>7888</v>
      </c>
      <c r="AT285">
        <v>1.9</v>
      </c>
      <c r="AU285" t="s">
        <v>7774</v>
      </c>
      <c r="AV285" t="s">
        <v>7789</v>
      </c>
      <c r="AW285" t="s">
        <v>7774</v>
      </c>
      <c r="BA285" t="s">
        <v>5678</v>
      </c>
      <c r="BB285">
        <v>42.775812670000001</v>
      </c>
      <c r="BC285">
        <v>-82.037424220000005</v>
      </c>
      <c r="BD285">
        <v>202.2</v>
      </c>
      <c r="BE285">
        <v>290</v>
      </c>
      <c r="BF285" t="s">
        <v>8087</v>
      </c>
      <c r="BG285">
        <v>15</v>
      </c>
      <c r="BH285">
        <v>986</v>
      </c>
      <c r="BI285">
        <v>12.055999999999999</v>
      </c>
      <c r="BJ285">
        <v>406.66899999999998</v>
      </c>
      <c r="BK285">
        <v>2117</v>
      </c>
      <c r="BL285">
        <v>2117</v>
      </c>
      <c r="BO285">
        <v>1.24</v>
      </c>
      <c r="BP285">
        <v>1.24</v>
      </c>
      <c r="BR285">
        <v>2.15</v>
      </c>
      <c r="BS285">
        <v>2.15</v>
      </c>
      <c r="BY285">
        <v>0.69</v>
      </c>
      <c r="BZ285">
        <v>10</v>
      </c>
    </row>
    <row r="286" spans="2:78" hidden="1" x14ac:dyDescent="0.35">
      <c r="B286">
        <v>979.98800000000006</v>
      </c>
      <c r="C286" t="s">
        <v>3959</v>
      </c>
      <c r="D286" t="s">
        <v>3290</v>
      </c>
      <c r="E286">
        <v>0.18611111111111112</v>
      </c>
      <c r="F286">
        <v>12.4</v>
      </c>
      <c r="G286">
        <v>5</v>
      </c>
      <c r="H286" t="s">
        <v>7295</v>
      </c>
      <c r="I286" t="s">
        <v>7296</v>
      </c>
      <c r="L286" s="20" t="s">
        <v>5677</v>
      </c>
      <c r="M286">
        <v>9.1</v>
      </c>
      <c r="N286">
        <v>15</v>
      </c>
      <c r="O286" t="s">
        <v>144</v>
      </c>
      <c r="P286" s="51">
        <v>979.98800000000006</v>
      </c>
      <c r="Q286" s="51">
        <v>12.4</v>
      </c>
      <c r="R286" t="str">
        <f t="shared" si="29"/>
        <v>979-12</v>
      </c>
      <c r="S286" s="70" t="b">
        <f t="shared" si="30"/>
        <v>1</v>
      </c>
      <c r="T286" t="str">
        <f t="shared" si="31"/>
        <v>979-12</v>
      </c>
      <c r="U286">
        <v>979.98500000000001</v>
      </c>
      <c r="V286">
        <v>12</v>
      </c>
      <c r="X286" t="str">
        <f t="shared" si="32"/>
        <v>979-10</v>
      </c>
      <c r="Y286" t="s">
        <v>7778</v>
      </c>
      <c r="Z286" s="51">
        <v>338</v>
      </c>
      <c r="AA286">
        <v>979.98500000000001</v>
      </c>
      <c r="AB286">
        <v>10</v>
      </c>
      <c r="AC286" t="s">
        <v>7782</v>
      </c>
      <c r="AD286" t="s">
        <v>7773</v>
      </c>
      <c r="AE286" t="s">
        <v>5753</v>
      </c>
      <c r="AF286">
        <v>12</v>
      </c>
      <c r="AG286">
        <v>0.69</v>
      </c>
      <c r="AH286">
        <v>10</v>
      </c>
      <c r="AI286">
        <v>9</v>
      </c>
      <c r="AJ286" t="s">
        <v>7570</v>
      </c>
      <c r="AL286">
        <v>11</v>
      </c>
      <c r="AM286" t="s">
        <v>7784</v>
      </c>
      <c r="AN286" t="s">
        <v>7774</v>
      </c>
      <c r="AO286" t="s">
        <v>7195</v>
      </c>
      <c r="AP286" t="s">
        <v>7497</v>
      </c>
      <c r="AQ286" t="s">
        <v>7497</v>
      </c>
      <c r="AR286">
        <v>5.56</v>
      </c>
      <c r="AS286" t="s">
        <v>7888</v>
      </c>
      <c r="AT286">
        <v>1.9</v>
      </c>
      <c r="AU286" t="s">
        <v>7774</v>
      </c>
      <c r="AV286" t="s">
        <v>7789</v>
      </c>
      <c r="AW286" t="s">
        <v>7774</v>
      </c>
      <c r="BA286" t="s">
        <v>5678</v>
      </c>
      <c r="BB286">
        <v>42.775812459999997</v>
      </c>
      <c r="BC286">
        <v>-82.037424229999999</v>
      </c>
      <c r="BD286">
        <v>202.2</v>
      </c>
      <c r="BE286">
        <v>290</v>
      </c>
      <c r="BF286" t="s">
        <v>8087</v>
      </c>
      <c r="BG286">
        <v>15</v>
      </c>
      <c r="BH286">
        <v>986</v>
      </c>
      <c r="BI286">
        <v>12.08</v>
      </c>
      <c r="BJ286">
        <v>407.86799999999999</v>
      </c>
      <c r="BK286">
        <v>2114</v>
      </c>
      <c r="BL286">
        <v>2115</v>
      </c>
      <c r="BO286">
        <v>1.23</v>
      </c>
      <c r="BP286">
        <v>1.23</v>
      </c>
      <c r="BR286">
        <v>2.14</v>
      </c>
      <c r="BS286">
        <v>2.14</v>
      </c>
      <c r="BY286">
        <v>0.64</v>
      </c>
      <c r="BZ286">
        <v>11</v>
      </c>
    </row>
    <row r="287" spans="2:78" hidden="1" x14ac:dyDescent="0.35">
      <c r="B287">
        <v>980.7</v>
      </c>
      <c r="C287" t="s">
        <v>3960</v>
      </c>
      <c r="D287" t="s">
        <v>3290</v>
      </c>
      <c r="E287">
        <v>0.17777777777777778</v>
      </c>
      <c r="F287">
        <v>11.6</v>
      </c>
      <c r="G287">
        <v>5</v>
      </c>
      <c r="H287" t="s">
        <v>7295</v>
      </c>
      <c r="I287" t="s">
        <v>7296</v>
      </c>
      <c r="L287" s="20" t="s">
        <v>5677</v>
      </c>
      <c r="M287">
        <v>12.2</v>
      </c>
      <c r="N287">
        <v>17.5</v>
      </c>
      <c r="O287" t="s">
        <v>144</v>
      </c>
      <c r="P287" s="51">
        <v>980.7</v>
      </c>
      <c r="Q287" s="51">
        <v>11.6</v>
      </c>
      <c r="R287" t="str">
        <f t="shared" si="29"/>
        <v>980-12</v>
      </c>
      <c r="S287" s="70" t="b">
        <f t="shared" si="30"/>
        <v>1</v>
      </c>
      <c r="T287" t="str">
        <f t="shared" si="31"/>
        <v>980-12</v>
      </c>
      <c r="U287">
        <v>980.69799999999998</v>
      </c>
      <c r="V287">
        <v>12</v>
      </c>
      <c r="X287" t="str">
        <f t="shared" si="32"/>
        <v>980-11</v>
      </c>
      <c r="Y287" t="s">
        <v>7778</v>
      </c>
      <c r="Z287" s="51">
        <v>339</v>
      </c>
      <c r="AA287">
        <v>980.69799999999998</v>
      </c>
      <c r="AB287">
        <v>10</v>
      </c>
      <c r="AC287" t="s">
        <v>7782</v>
      </c>
      <c r="AD287" t="s">
        <v>7773</v>
      </c>
      <c r="AE287" t="s">
        <v>5753</v>
      </c>
      <c r="AF287">
        <v>12</v>
      </c>
      <c r="AG287">
        <v>0.64</v>
      </c>
      <c r="AH287">
        <v>11</v>
      </c>
      <c r="AI287">
        <v>10</v>
      </c>
      <c r="AJ287" t="s">
        <v>7511</v>
      </c>
      <c r="AL287">
        <v>12</v>
      </c>
      <c r="AM287" t="s">
        <v>7784</v>
      </c>
      <c r="AN287" t="s">
        <v>7774</v>
      </c>
      <c r="AO287" t="s">
        <v>7195</v>
      </c>
      <c r="AP287" t="s">
        <v>7497</v>
      </c>
      <c r="AQ287" t="s">
        <v>7497</v>
      </c>
      <c r="AR287">
        <v>5.56</v>
      </c>
      <c r="AS287" t="s">
        <v>7888</v>
      </c>
      <c r="AT287">
        <v>1.8</v>
      </c>
      <c r="AU287" t="s">
        <v>7774</v>
      </c>
      <c r="AV287" t="s">
        <v>7783</v>
      </c>
      <c r="AW287" t="s">
        <v>7774</v>
      </c>
      <c r="BA287" t="s">
        <v>5678</v>
      </c>
      <c r="BB287">
        <v>42.775806019999997</v>
      </c>
      <c r="BC287">
        <v>-82.037424450000003</v>
      </c>
      <c r="BD287">
        <v>202.2</v>
      </c>
      <c r="BE287">
        <v>290</v>
      </c>
      <c r="BF287" t="s">
        <v>8087</v>
      </c>
      <c r="BG287">
        <v>15</v>
      </c>
      <c r="BH287">
        <v>986</v>
      </c>
      <c r="BI287">
        <v>12.792</v>
      </c>
      <c r="BJ287">
        <v>394.00900000000001</v>
      </c>
      <c r="BK287">
        <v>2113</v>
      </c>
      <c r="BL287">
        <v>2114</v>
      </c>
      <c r="BO287">
        <v>1.23</v>
      </c>
      <c r="BP287">
        <v>1.23</v>
      </c>
      <c r="BR287">
        <v>2.14</v>
      </c>
      <c r="BS287">
        <v>2.14</v>
      </c>
      <c r="BY287">
        <v>0.67</v>
      </c>
      <c r="BZ287">
        <v>9</v>
      </c>
    </row>
    <row r="288" spans="2:78" hidden="1" x14ac:dyDescent="0.35">
      <c r="B288">
        <v>980.71900000000005</v>
      </c>
      <c r="C288" t="s">
        <v>3961</v>
      </c>
      <c r="D288" t="s">
        <v>3290</v>
      </c>
      <c r="E288">
        <v>0.18888888888888888</v>
      </c>
      <c r="F288">
        <v>12.1</v>
      </c>
      <c r="G288">
        <v>6</v>
      </c>
      <c r="H288" t="s">
        <v>7295</v>
      </c>
      <c r="I288" t="s">
        <v>7296</v>
      </c>
      <c r="L288" s="20" t="s">
        <v>5677</v>
      </c>
      <c r="M288">
        <v>10.6</v>
      </c>
      <c r="N288">
        <v>15</v>
      </c>
      <c r="O288" t="s">
        <v>144</v>
      </c>
      <c r="P288" s="51">
        <v>980.71900000000005</v>
      </c>
      <c r="Q288" s="51">
        <v>12.1</v>
      </c>
      <c r="R288" t="str">
        <f t="shared" si="29"/>
        <v>980-12</v>
      </c>
      <c r="S288" s="70" t="b">
        <f t="shared" si="30"/>
        <v>1</v>
      </c>
      <c r="T288" t="str">
        <f t="shared" si="31"/>
        <v>980-12</v>
      </c>
      <c r="U288">
        <v>980.71600000000001</v>
      </c>
      <c r="V288">
        <v>12</v>
      </c>
      <c r="X288" t="str">
        <f t="shared" si="32"/>
        <v>980-9</v>
      </c>
      <c r="Y288" t="s">
        <v>7778</v>
      </c>
      <c r="Z288" s="51">
        <v>341</v>
      </c>
      <c r="AA288">
        <v>980.71600000000001</v>
      </c>
      <c r="AB288">
        <v>10</v>
      </c>
      <c r="AC288" t="s">
        <v>7782</v>
      </c>
      <c r="AD288" t="s">
        <v>7773</v>
      </c>
      <c r="AE288" t="s">
        <v>5753</v>
      </c>
      <c r="AF288">
        <v>12</v>
      </c>
      <c r="AG288">
        <v>0.67</v>
      </c>
      <c r="AH288">
        <v>9</v>
      </c>
      <c r="AI288">
        <v>8</v>
      </c>
      <c r="AJ288" t="s">
        <v>7502</v>
      </c>
      <c r="AL288">
        <v>12</v>
      </c>
      <c r="AM288" t="s">
        <v>7784</v>
      </c>
      <c r="AN288" t="s">
        <v>7774</v>
      </c>
      <c r="AO288" t="s">
        <v>7195</v>
      </c>
      <c r="AP288" t="s">
        <v>7497</v>
      </c>
      <c r="AQ288" t="s">
        <v>7497</v>
      </c>
      <c r="AR288">
        <v>5.56</v>
      </c>
      <c r="AS288" t="s">
        <v>7888</v>
      </c>
      <c r="AT288">
        <v>1.9</v>
      </c>
      <c r="AU288" t="s">
        <v>7774</v>
      </c>
      <c r="AV288" t="s">
        <v>7789</v>
      </c>
      <c r="AW288" t="s">
        <v>7774</v>
      </c>
      <c r="BA288" t="s">
        <v>5678</v>
      </c>
      <c r="BB288">
        <v>42.775805849999998</v>
      </c>
      <c r="BC288">
        <v>-82.037424459999997</v>
      </c>
      <c r="BD288">
        <v>202.2</v>
      </c>
      <c r="BE288">
        <v>290</v>
      </c>
      <c r="BF288" t="s">
        <v>8087</v>
      </c>
      <c r="BG288">
        <v>15</v>
      </c>
      <c r="BH288">
        <v>986</v>
      </c>
      <c r="BI288">
        <v>12.811</v>
      </c>
      <c r="BJ288">
        <v>414.74299999999999</v>
      </c>
      <c r="BK288">
        <v>2115</v>
      </c>
      <c r="BL288">
        <v>2116</v>
      </c>
      <c r="BO288">
        <v>1.24</v>
      </c>
      <c r="BP288">
        <v>1.24</v>
      </c>
      <c r="BR288">
        <v>2.15</v>
      </c>
      <c r="BS288">
        <v>2.14</v>
      </c>
      <c r="BY288">
        <v>0.86</v>
      </c>
      <c r="BZ288">
        <v>13</v>
      </c>
    </row>
    <row r="289" spans="2:78" hidden="1" x14ac:dyDescent="0.35">
      <c r="B289">
        <v>980.84100000000001</v>
      </c>
      <c r="C289" t="s">
        <v>3962</v>
      </c>
      <c r="D289" t="s">
        <v>3290</v>
      </c>
      <c r="E289">
        <v>0.19027777777777777</v>
      </c>
      <c r="F289">
        <v>15.5</v>
      </c>
      <c r="G289">
        <v>8</v>
      </c>
      <c r="H289" t="s">
        <v>7295</v>
      </c>
      <c r="I289" t="s">
        <v>7296</v>
      </c>
      <c r="L289" s="20" t="s">
        <v>5677</v>
      </c>
      <c r="M289">
        <v>10</v>
      </c>
      <c r="N289">
        <v>15</v>
      </c>
      <c r="O289" t="s">
        <v>144</v>
      </c>
      <c r="P289" s="51">
        <v>980.84100000000001</v>
      </c>
      <c r="Q289" s="51">
        <v>15.5</v>
      </c>
      <c r="R289" t="str">
        <f t="shared" si="29"/>
        <v>980-16</v>
      </c>
      <c r="S289" s="70" t="b">
        <f t="shared" si="30"/>
        <v>1</v>
      </c>
      <c r="T289" t="str">
        <f t="shared" si="31"/>
        <v>980-16</v>
      </c>
      <c r="U289">
        <v>980.83900000000006</v>
      </c>
      <c r="V289">
        <v>16</v>
      </c>
      <c r="X289" t="str">
        <f t="shared" si="32"/>
        <v>980-13</v>
      </c>
      <c r="Y289" t="s">
        <v>7778</v>
      </c>
      <c r="Z289" s="51">
        <v>342</v>
      </c>
      <c r="AA289">
        <v>980.83900000000006</v>
      </c>
      <c r="AB289">
        <v>10</v>
      </c>
      <c r="AC289" t="s">
        <v>7782</v>
      </c>
      <c r="AD289" t="s">
        <v>7773</v>
      </c>
      <c r="AE289" t="s">
        <v>5753</v>
      </c>
      <c r="AF289">
        <v>16</v>
      </c>
      <c r="AG289">
        <v>0.86</v>
      </c>
      <c r="AH289">
        <v>13</v>
      </c>
      <c r="AI289">
        <v>12</v>
      </c>
      <c r="AJ289" t="s">
        <v>7889</v>
      </c>
      <c r="AM289" t="s">
        <v>7784</v>
      </c>
      <c r="AN289" t="s">
        <v>7774</v>
      </c>
      <c r="AO289" t="s">
        <v>7195</v>
      </c>
      <c r="AP289" t="s">
        <v>7497</v>
      </c>
      <c r="AQ289" t="s">
        <v>7497</v>
      </c>
      <c r="AR289">
        <v>5.56</v>
      </c>
      <c r="AS289" t="s">
        <v>7888</v>
      </c>
      <c r="AT289">
        <v>1.9</v>
      </c>
      <c r="AU289" t="s">
        <v>7774</v>
      </c>
      <c r="AV289" t="s">
        <v>7788</v>
      </c>
      <c r="AW289" t="s">
        <v>7774</v>
      </c>
      <c r="AX289">
        <v>10</v>
      </c>
      <c r="AY289">
        <v>10</v>
      </c>
      <c r="AZ289">
        <v>12</v>
      </c>
      <c r="BA289" t="s">
        <v>5683</v>
      </c>
      <c r="BB289">
        <v>42.77580476</v>
      </c>
      <c r="BC289">
        <v>-82.037424490000006</v>
      </c>
      <c r="BD289">
        <v>202.2</v>
      </c>
      <c r="BE289">
        <v>290</v>
      </c>
      <c r="BF289" t="s">
        <v>8087</v>
      </c>
      <c r="BG289">
        <v>15</v>
      </c>
      <c r="BH289">
        <v>986</v>
      </c>
      <c r="BI289">
        <v>12.930999999999999</v>
      </c>
      <c r="BJ289">
        <v>419.16399999999999</v>
      </c>
      <c r="BK289">
        <v>2106</v>
      </c>
      <c r="BL289">
        <v>2109</v>
      </c>
      <c r="BO289">
        <v>1.23</v>
      </c>
      <c r="BP289">
        <v>1.23</v>
      </c>
      <c r="BR289">
        <v>2.14</v>
      </c>
      <c r="BS289">
        <v>2.14</v>
      </c>
      <c r="BY289">
        <v>0.65</v>
      </c>
      <c r="BZ289">
        <v>8</v>
      </c>
    </row>
    <row r="290" spans="2:78" hidden="1" x14ac:dyDescent="0.35">
      <c r="B290">
        <v>982.24099999999999</v>
      </c>
      <c r="C290" t="s">
        <v>3963</v>
      </c>
      <c r="D290" t="s">
        <v>3290</v>
      </c>
      <c r="E290">
        <v>0.18263888888888888</v>
      </c>
      <c r="F290">
        <v>11.6</v>
      </c>
      <c r="G290">
        <v>5</v>
      </c>
      <c r="H290" t="s">
        <v>7295</v>
      </c>
      <c r="I290" t="s">
        <v>7296</v>
      </c>
      <c r="L290" s="20" t="s">
        <v>5677</v>
      </c>
      <c r="M290">
        <v>9.4</v>
      </c>
      <c r="N290">
        <v>15</v>
      </c>
      <c r="O290" t="s">
        <v>144</v>
      </c>
      <c r="P290" s="51">
        <v>982.24099999999999</v>
      </c>
      <c r="Q290" s="51">
        <v>11.6</v>
      </c>
      <c r="R290" t="str">
        <f t="shared" si="29"/>
        <v>982-12</v>
      </c>
      <c r="S290" s="70" t="b">
        <f t="shared" si="30"/>
        <v>1</v>
      </c>
      <c r="T290" t="str">
        <f t="shared" si="31"/>
        <v>982-12</v>
      </c>
      <c r="U290">
        <v>982.23900000000003</v>
      </c>
      <c r="V290">
        <v>12</v>
      </c>
      <c r="X290" t="str">
        <f t="shared" si="32"/>
        <v>982-8</v>
      </c>
      <c r="Y290" t="s">
        <v>7778</v>
      </c>
      <c r="Z290" s="51">
        <v>343</v>
      </c>
      <c r="AA290">
        <v>982.23900000000003</v>
      </c>
      <c r="AB290">
        <v>10</v>
      </c>
      <c r="AC290" t="s">
        <v>7782</v>
      </c>
      <c r="AD290" t="s">
        <v>7773</v>
      </c>
      <c r="AE290" t="s">
        <v>5753</v>
      </c>
      <c r="AF290">
        <v>12</v>
      </c>
      <c r="AG290">
        <v>0.65</v>
      </c>
      <c r="AH290">
        <v>8</v>
      </c>
      <c r="AI290">
        <v>8</v>
      </c>
      <c r="AJ290" t="s">
        <v>7537</v>
      </c>
      <c r="AM290" t="s">
        <v>7784</v>
      </c>
      <c r="AN290" t="s">
        <v>7774</v>
      </c>
      <c r="AO290" t="s">
        <v>7195</v>
      </c>
      <c r="AP290" t="s">
        <v>7497</v>
      </c>
      <c r="AQ290" t="s">
        <v>7497</v>
      </c>
      <c r="AR290">
        <v>5.56</v>
      </c>
      <c r="AS290" t="s">
        <v>7888</v>
      </c>
      <c r="AT290">
        <v>1.8</v>
      </c>
      <c r="AU290" t="s">
        <v>7774</v>
      </c>
      <c r="AV290" t="s">
        <v>7789</v>
      </c>
      <c r="AW290" t="s">
        <v>7774</v>
      </c>
      <c r="BA290" t="s">
        <v>5678</v>
      </c>
      <c r="BB290">
        <v>42.775792080000002</v>
      </c>
      <c r="BC290">
        <v>-82.037424939999994</v>
      </c>
      <c r="BD290">
        <v>202.2</v>
      </c>
      <c r="BE290">
        <v>290</v>
      </c>
      <c r="BF290" t="s">
        <v>8087</v>
      </c>
      <c r="BG290">
        <v>15</v>
      </c>
      <c r="BH290">
        <v>986</v>
      </c>
      <c r="BI290">
        <v>14.335000000000001</v>
      </c>
      <c r="BJ290">
        <v>396.56599999999997</v>
      </c>
      <c r="BK290">
        <v>2116</v>
      </c>
      <c r="BL290">
        <v>2116</v>
      </c>
      <c r="BO290">
        <v>1.24</v>
      </c>
      <c r="BP290">
        <v>1.24</v>
      </c>
      <c r="BR290">
        <v>2.15</v>
      </c>
      <c r="BS290">
        <v>2.15</v>
      </c>
      <c r="BY290">
        <v>0.64</v>
      </c>
      <c r="BZ290">
        <v>8</v>
      </c>
    </row>
    <row r="291" spans="2:78" hidden="1" x14ac:dyDescent="0.35">
      <c r="B291">
        <v>982.33600000000001</v>
      </c>
      <c r="C291" t="s">
        <v>3964</v>
      </c>
      <c r="D291" t="s">
        <v>3290</v>
      </c>
      <c r="E291">
        <v>0.18402777777777779</v>
      </c>
      <c r="F291">
        <v>11.5</v>
      </c>
      <c r="G291">
        <v>7</v>
      </c>
      <c r="H291" t="s">
        <v>7295</v>
      </c>
      <c r="I291" t="s">
        <v>7296</v>
      </c>
      <c r="L291" s="20" t="s">
        <v>5677</v>
      </c>
      <c r="M291">
        <v>8.8000000000000007</v>
      </c>
      <c r="N291">
        <v>15</v>
      </c>
      <c r="O291" t="s">
        <v>144</v>
      </c>
      <c r="P291" s="51">
        <v>982.33600000000001</v>
      </c>
      <c r="Q291" s="51">
        <v>11.5</v>
      </c>
      <c r="R291" t="str">
        <f t="shared" si="29"/>
        <v>982-12</v>
      </c>
      <c r="S291" s="70" t="b">
        <f t="shared" si="30"/>
        <v>1</v>
      </c>
      <c r="T291" t="str">
        <f t="shared" si="31"/>
        <v>982-12</v>
      </c>
      <c r="U291">
        <v>982.33399999999995</v>
      </c>
      <c r="V291">
        <v>12</v>
      </c>
      <c r="X291" t="str">
        <f t="shared" si="32"/>
        <v>982-8</v>
      </c>
      <c r="Y291" t="s">
        <v>7778</v>
      </c>
      <c r="Z291" s="51">
        <v>344</v>
      </c>
      <c r="AA291">
        <v>982.33399999999995</v>
      </c>
      <c r="AB291">
        <v>10</v>
      </c>
      <c r="AC291" t="s">
        <v>7782</v>
      </c>
      <c r="AD291" t="s">
        <v>7773</v>
      </c>
      <c r="AE291" t="s">
        <v>5753</v>
      </c>
      <c r="AF291">
        <v>12</v>
      </c>
      <c r="AG291">
        <v>0.64</v>
      </c>
      <c r="AH291">
        <v>8</v>
      </c>
      <c r="AI291">
        <v>10</v>
      </c>
      <c r="AJ291" t="s">
        <v>7504</v>
      </c>
      <c r="AL291">
        <v>13</v>
      </c>
      <c r="AM291" t="s">
        <v>7784</v>
      </c>
      <c r="AN291" t="s">
        <v>7774</v>
      </c>
      <c r="AO291" t="s">
        <v>7195</v>
      </c>
      <c r="AP291" t="s">
        <v>7497</v>
      </c>
      <c r="AQ291" t="s">
        <v>7497</v>
      </c>
      <c r="AR291">
        <v>5.56</v>
      </c>
      <c r="AS291" t="s">
        <v>7888</v>
      </c>
      <c r="AT291">
        <v>1.9</v>
      </c>
      <c r="AU291" t="s">
        <v>7774</v>
      </c>
      <c r="AV291" t="s">
        <v>7786</v>
      </c>
      <c r="AW291" t="s">
        <v>7774</v>
      </c>
      <c r="AX291">
        <v>10</v>
      </c>
      <c r="AY291">
        <v>10</v>
      </c>
      <c r="AZ291">
        <v>15</v>
      </c>
      <c r="BA291" t="s">
        <v>5683</v>
      </c>
      <c r="BB291">
        <v>42.775791230000003</v>
      </c>
      <c r="BC291">
        <v>-82.037424970000004</v>
      </c>
      <c r="BD291">
        <v>202.2</v>
      </c>
      <c r="BE291">
        <v>290</v>
      </c>
      <c r="BF291" t="s">
        <v>8087</v>
      </c>
      <c r="BG291">
        <v>15</v>
      </c>
      <c r="BH291">
        <v>986</v>
      </c>
      <c r="BI291">
        <v>14.429</v>
      </c>
      <c r="BJ291">
        <v>401.59699999999998</v>
      </c>
      <c r="BK291">
        <v>2116</v>
      </c>
      <c r="BL291">
        <v>2117</v>
      </c>
      <c r="BO291">
        <v>1.24</v>
      </c>
      <c r="BP291">
        <v>1.24</v>
      </c>
      <c r="BR291">
        <v>2.15</v>
      </c>
      <c r="BS291">
        <v>2.15</v>
      </c>
      <c r="BY291">
        <v>0.67</v>
      </c>
      <c r="BZ291">
        <v>10</v>
      </c>
    </row>
    <row r="292" spans="2:78" hidden="1" x14ac:dyDescent="0.35">
      <c r="B292">
        <v>982.36199999999997</v>
      </c>
      <c r="C292" t="s">
        <v>3965</v>
      </c>
      <c r="D292" t="s">
        <v>3290</v>
      </c>
      <c r="E292">
        <v>0.18680555555555556</v>
      </c>
      <c r="F292">
        <v>12.1</v>
      </c>
      <c r="G292">
        <v>8</v>
      </c>
      <c r="H292" t="s">
        <v>7295</v>
      </c>
      <c r="I292" t="s">
        <v>7296</v>
      </c>
      <c r="L292" s="20" t="s">
        <v>5677</v>
      </c>
      <c r="M292">
        <v>8.8000000000000007</v>
      </c>
      <c r="N292">
        <v>15</v>
      </c>
      <c r="O292" t="s">
        <v>144</v>
      </c>
      <c r="P292" s="51">
        <v>982.36199999999997</v>
      </c>
      <c r="Q292" s="51">
        <v>12.1</v>
      </c>
      <c r="R292" t="str">
        <f t="shared" si="29"/>
        <v>982-12</v>
      </c>
      <c r="S292" s="70" t="b">
        <f t="shared" si="30"/>
        <v>1</v>
      </c>
      <c r="T292" t="str">
        <f t="shared" si="31"/>
        <v>982-12</v>
      </c>
      <c r="U292">
        <v>982.35900000000004</v>
      </c>
      <c r="V292">
        <v>12</v>
      </c>
      <c r="X292" t="str">
        <f t="shared" si="32"/>
        <v>982-10</v>
      </c>
      <c r="Y292" t="s">
        <v>7778</v>
      </c>
      <c r="Z292" s="51">
        <v>345</v>
      </c>
      <c r="AA292">
        <v>982.35900000000004</v>
      </c>
      <c r="AB292">
        <v>10</v>
      </c>
      <c r="AC292" t="s">
        <v>7782</v>
      </c>
      <c r="AD292" t="s">
        <v>7773</v>
      </c>
      <c r="AE292" t="s">
        <v>5753</v>
      </c>
      <c r="AF292">
        <v>12</v>
      </c>
      <c r="AG292">
        <v>0.67</v>
      </c>
      <c r="AH292">
        <v>10</v>
      </c>
      <c r="AI292">
        <v>9</v>
      </c>
      <c r="AJ292" t="s">
        <v>7570</v>
      </c>
      <c r="AL292">
        <v>13</v>
      </c>
      <c r="AM292" t="s">
        <v>7784</v>
      </c>
      <c r="AN292" t="s">
        <v>7774</v>
      </c>
      <c r="AO292" t="s">
        <v>7195</v>
      </c>
      <c r="AP292" t="s">
        <v>7497</v>
      </c>
      <c r="AQ292" t="s">
        <v>7497</v>
      </c>
      <c r="AR292">
        <v>5.56</v>
      </c>
      <c r="AS292" t="s">
        <v>7888</v>
      </c>
      <c r="AT292">
        <v>1.9</v>
      </c>
      <c r="AU292" t="s">
        <v>7774</v>
      </c>
      <c r="AV292" t="s">
        <v>7789</v>
      </c>
      <c r="AW292" t="s">
        <v>7774</v>
      </c>
      <c r="BA292" t="s">
        <v>5678</v>
      </c>
      <c r="BB292">
        <v>42.775791009999999</v>
      </c>
      <c r="BC292">
        <v>-82.037424979999997</v>
      </c>
      <c r="BD292">
        <v>202.2</v>
      </c>
      <c r="BE292">
        <v>290</v>
      </c>
      <c r="BF292" t="s">
        <v>8087</v>
      </c>
      <c r="BG292">
        <v>15</v>
      </c>
      <c r="BH292">
        <v>986</v>
      </c>
      <c r="BI292">
        <v>14.452999999999999</v>
      </c>
      <c r="BJ292">
        <v>408.34399999999999</v>
      </c>
      <c r="BK292">
        <v>2114</v>
      </c>
      <c r="BL292">
        <v>2115</v>
      </c>
      <c r="BO292">
        <v>1.24</v>
      </c>
      <c r="BP292">
        <v>1.23</v>
      </c>
      <c r="BR292">
        <v>2.14</v>
      </c>
      <c r="BS292">
        <v>2.14</v>
      </c>
      <c r="BY292">
        <v>0.71</v>
      </c>
      <c r="BZ292">
        <v>10</v>
      </c>
    </row>
    <row r="293" spans="2:78" hidden="1" x14ac:dyDescent="0.35">
      <c r="B293">
        <v>982.38</v>
      </c>
      <c r="C293" t="s">
        <v>3966</v>
      </c>
      <c r="D293" t="s">
        <v>3290</v>
      </c>
      <c r="E293">
        <v>0.18888888888888888</v>
      </c>
      <c r="F293">
        <v>12.7</v>
      </c>
      <c r="G293">
        <v>5</v>
      </c>
      <c r="H293" t="s">
        <v>7295</v>
      </c>
      <c r="I293" t="s">
        <v>7296</v>
      </c>
      <c r="L293" s="20" t="s">
        <v>5677</v>
      </c>
      <c r="M293">
        <v>8.1999999999999993</v>
      </c>
      <c r="N293">
        <v>15</v>
      </c>
      <c r="O293" t="s">
        <v>144</v>
      </c>
      <c r="P293" s="51">
        <v>982.38</v>
      </c>
      <c r="Q293" s="51">
        <v>12.7</v>
      </c>
      <c r="R293" t="str">
        <f t="shared" si="29"/>
        <v>982-13</v>
      </c>
      <c r="S293" s="70" t="b">
        <f t="shared" si="30"/>
        <v>1</v>
      </c>
      <c r="T293" t="str">
        <f t="shared" si="31"/>
        <v>982-13</v>
      </c>
      <c r="U293">
        <v>982.37900000000002</v>
      </c>
      <c r="V293">
        <v>13</v>
      </c>
      <c r="X293" t="str">
        <f t="shared" si="32"/>
        <v>982-10</v>
      </c>
      <c r="Y293" t="s">
        <v>7778</v>
      </c>
      <c r="Z293" s="51">
        <v>346</v>
      </c>
      <c r="AA293">
        <v>982.37900000000002</v>
      </c>
      <c r="AB293">
        <v>10</v>
      </c>
      <c r="AC293" t="s">
        <v>7782</v>
      </c>
      <c r="AD293" t="s">
        <v>7773</v>
      </c>
      <c r="AE293" t="s">
        <v>5753</v>
      </c>
      <c r="AF293">
        <v>13</v>
      </c>
      <c r="AG293">
        <v>0.71</v>
      </c>
      <c r="AH293">
        <v>10</v>
      </c>
      <c r="AI293">
        <v>8</v>
      </c>
      <c r="AJ293" t="s">
        <v>7502</v>
      </c>
      <c r="AL293">
        <v>13</v>
      </c>
      <c r="AM293" t="s">
        <v>7784</v>
      </c>
      <c r="AN293" t="s">
        <v>7774</v>
      </c>
      <c r="AO293" t="s">
        <v>7195</v>
      </c>
      <c r="AP293" t="s">
        <v>7497</v>
      </c>
      <c r="AQ293" t="s">
        <v>7497</v>
      </c>
      <c r="AR293">
        <v>5.56</v>
      </c>
      <c r="AS293" t="s">
        <v>7888</v>
      </c>
      <c r="AT293">
        <v>1.9</v>
      </c>
      <c r="AU293" t="s">
        <v>7774</v>
      </c>
      <c r="AV293" t="s">
        <v>7783</v>
      </c>
      <c r="AW293" t="s">
        <v>7774</v>
      </c>
      <c r="BA293" t="s">
        <v>5678</v>
      </c>
      <c r="BB293">
        <v>42.775790829999998</v>
      </c>
      <c r="BC293">
        <v>-82.037424979999997</v>
      </c>
      <c r="BD293">
        <v>202.2</v>
      </c>
      <c r="BE293">
        <v>290</v>
      </c>
      <c r="BF293" t="s">
        <v>8087</v>
      </c>
      <c r="BG293">
        <v>15</v>
      </c>
      <c r="BH293">
        <v>986</v>
      </c>
      <c r="BI293">
        <v>14.474</v>
      </c>
      <c r="BJ293">
        <v>413.88499999999999</v>
      </c>
      <c r="BK293">
        <v>2113</v>
      </c>
      <c r="BL293">
        <v>2114</v>
      </c>
      <c r="BO293">
        <v>1.23</v>
      </c>
      <c r="BP293">
        <v>1.23</v>
      </c>
      <c r="BR293">
        <v>2.14</v>
      </c>
      <c r="BS293">
        <v>2.14</v>
      </c>
      <c r="BY293">
        <v>0.7</v>
      </c>
      <c r="BZ293">
        <v>13</v>
      </c>
    </row>
    <row r="294" spans="2:78" hidden="1" x14ac:dyDescent="0.35">
      <c r="B294">
        <v>982.41399999999999</v>
      </c>
      <c r="C294" t="s">
        <v>3967</v>
      </c>
      <c r="D294" t="s">
        <v>3290</v>
      </c>
      <c r="E294">
        <v>0.18402777777777779</v>
      </c>
      <c r="F294">
        <v>12.6</v>
      </c>
      <c r="G294">
        <v>6</v>
      </c>
      <c r="H294" t="s">
        <v>7295</v>
      </c>
      <c r="I294" t="s">
        <v>7296</v>
      </c>
      <c r="L294" s="20" t="s">
        <v>5677</v>
      </c>
      <c r="M294">
        <v>8.1</v>
      </c>
      <c r="N294">
        <v>15</v>
      </c>
      <c r="O294" t="s">
        <v>144</v>
      </c>
      <c r="P294" s="51">
        <v>982.41399999999999</v>
      </c>
      <c r="Q294" s="51">
        <v>12.6</v>
      </c>
      <c r="R294" t="str">
        <f t="shared" si="29"/>
        <v>982-13</v>
      </c>
      <c r="S294" s="70" t="b">
        <f t="shared" si="30"/>
        <v>1</v>
      </c>
      <c r="T294" t="str">
        <f t="shared" si="31"/>
        <v>982-13</v>
      </c>
      <c r="U294">
        <v>982.41099999999994</v>
      </c>
      <c r="V294">
        <v>13</v>
      </c>
      <c r="X294" t="str">
        <f t="shared" si="32"/>
        <v>982-13</v>
      </c>
      <c r="Y294" t="s">
        <v>7778</v>
      </c>
      <c r="Z294" s="51">
        <v>347</v>
      </c>
      <c r="AA294">
        <v>982.41099999999994</v>
      </c>
      <c r="AB294">
        <v>10</v>
      </c>
      <c r="AC294" t="s">
        <v>7782</v>
      </c>
      <c r="AD294" t="s">
        <v>7773</v>
      </c>
      <c r="AE294" t="s">
        <v>5753</v>
      </c>
      <c r="AF294">
        <v>13</v>
      </c>
      <c r="AG294">
        <v>0.7</v>
      </c>
      <c r="AH294">
        <v>13</v>
      </c>
      <c r="AI294">
        <v>12</v>
      </c>
      <c r="AJ294" t="s">
        <v>7570</v>
      </c>
      <c r="AL294">
        <v>13</v>
      </c>
      <c r="AM294" t="s">
        <v>7784</v>
      </c>
      <c r="AN294" t="s">
        <v>7774</v>
      </c>
      <c r="AO294" t="s">
        <v>7195</v>
      </c>
      <c r="AP294" t="s">
        <v>7497</v>
      </c>
      <c r="AQ294" t="s">
        <v>7497</v>
      </c>
      <c r="AR294">
        <v>5.56</v>
      </c>
      <c r="AS294" t="s">
        <v>7888</v>
      </c>
      <c r="AT294">
        <v>1.9</v>
      </c>
      <c r="AU294" t="s">
        <v>7774</v>
      </c>
      <c r="AV294" t="s">
        <v>7788</v>
      </c>
      <c r="AW294" t="s">
        <v>7774</v>
      </c>
      <c r="AX294">
        <v>10</v>
      </c>
      <c r="AY294">
        <v>10</v>
      </c>
      <c r="AZ294">
        <v>12</v>
      </c>
      <c r="BA294" t="s">
        <v>5683</v>
      </c>
      <c r="BB294">
        <v>42.775790550000004</v>
      </c>
      <c r="BC294">
        <v>-82.037424990000005</v>
      </c>
      <c r="BD294">
        <v>202.2</v>
      </c>
      <c r="BE294">
        <v>290</v>
      </c>
      <c r="BF294" t="s">
        <v>8087</v>
      </c>
      <c r="BG294">
        <v>15</v>
      </c>
      <c r="BH294">
        <v>986</v>
      </c>
      <c r="BI294">
        <v>14.504</v>
      </c>
      <c r="BJ294">
        <v>405.786</v>
      </c>
      <c r="BK294">
        <v>2109</v>
      </c>
      <c r="BL294">
        <v>2111</v>
      </c>
      <c r="BO294">
        <v>1.23</v>
      </c>
      <c r="BP294">
        <v>1.23</v>
      </c>
      <c r="BR294">
        <v>2.14</v>
      </c>
      <c r="BS294">
        <v>2.14</v>
      </c>
      <c r="BY294">
        <v>0.63</v>
      </c>
      <c r="BZ294">
        <v>11</v>
      </c>
    </row>
    <row r="295" spans="2:78" hidden="1" x14ac:dyDescent="0.35">
      <c r="B295">
        <v>982.43700000000001</v>
      </c>
      <c r="C295" t="s">
        <v>3968</v>
      </c>
      <c r="D295" t="s">
        <v>3290</v>
      </c>
      <c r="E295">
        <v>0.18541666666666667</v>
      </c>
      <c r="F295">
        <v>11.3</v>
      </c>
      <c r="G295">
        <v>7</v>
      </c>
      <c r="H295" t="s">
        <v>7295</v>
      </c>
      <c r="I295" t="s">
        <v>7296</v>
      </c>
      <c r="L295" s="20" t="s">
        <v>5677</v>
      </c>
      <c r="M295">
        <v>8.4</v>
      </c>
      <c r="N295">
        <v>15</v>
      </c>
      <c r="O295" t="s">
        <v>144</v>
      </c>
      <c r="P295" s="51">
        <v>982.43700000000001</v>
      </c>
      <c r="Q295" s="51">
        <v>11.3</v>
      </c>
      <c r="R295" t="str">
        <f t="shared" si="29"/>
        <v>982-11</v>
      </c>
      <c r="S295" s="70" t="b">
        <f t="shared" si="30"/>
        <v>1</v>
      </c>
      <c r="T295" t="str">
        <f t="shared" si="31"/>
        <v>982-11</v>
      </c>
      <c r="U295">
        <v>982.43399999999997</v>
      </c>
      <c r="V295">
        <v>11</v>
      </c>
      <c r="X295" t="str">
        <f t="shared" si="32"/>
        <v>982-11</v>
      </c>
      <c r="Y295" t="s">
        <v>7778</v>
      </c>
      <c r="Z295" s="51">
        <v>349</v>
      </c>
      <c r="AA295">
        <v>982.43399999999997</v>
      </c>
      <c r="AB295">
        <v>10</v>
      </c>
      <c r="AC295" t="s">
        <v>7782</v>
      </c>
      <c r="AD295" t="s">
        <v>7773</v>
      </c>
      <c r="AE295" t="s">
        <v>5753</v>
      </c>
      <c r="AF295">
        <v>11</v>
      </c>
      <c r="AG295">
        <v>0.63</v>
      </c>
      <c r="AH295">
        <v>11</v>
      </c>
      <c r="AI295">
        <v>9</v>
      </c>
      <c r="AJ295" t="s">
        <v>7570</v>
      </c>
      <c r="AL295">
        <v>13</v>
      </c>
      <c r="AM295" t="s">
        <v>7784</v>
      </c>
      <c r="AN295" t="s">
        <v>7774</v>
      </c>
      <c r="AO295" t="s">
        <v>7195</v>
      </c>
      <c r="AP295" t="s">
        <v>7497</v>
      </c>
      <c r="AQ295" t="s">
        <v>7497</v>
      </c>
      <c r="AR295">
        <v>5.56</v>
      </c>
      <c r="AS295" t="s">
        <v>7888</v>
      </c>
      <c r="AT295">
        <v>1.9</v>
      </c>
      <c r="AU295" t="s">
        <v>7774</v>
      </c>
      <c r="AV295" t="s">
        <v>7783</v>
      </c>
      <c r="AW295" t="s">
        <v>7774</v>
      </c>
      <c r="BA295" t="s">
        <v>5678</v>
      </c>
      <c r="BB295">
        <v>42.77579034</v>
      </c>
      <c r="BC295">
        <v>-82.037424999999999</v>
      </c>
      <c r="BD295">
        <v>202.2</v>
      </c>
      <c r="BE295">
        <v>290</v>
      </c>
      <c r="BF295" t="s">
        <v>8087</v>
      </c>
      <c r="BG295">
        <v>15</v>
      </c>
      <c r="BH295">
        <v>986</v>
      </c>
      <c r="BI295">
        <v>14.528</v>
      </c>
      <c r="BJ295">
        <v>408.47500000000002</v>
      </c>
      <c r="BK295">
        <v>2114</v>
      </c>
      <c r="BL295">
        <v>2115</v>
      </c>
      <c r="BO295">
        <v>1.23</v>
      </c>
      <c r="BP295">
        <v>1.23</v>
      </c>
      <c r="BR295">
        <v>2.14</v>
      </c>
      <c r="BS295">
        <v>2.14</v>
      </c>
      <c r="BY295">
        <v>0.67</v>
      </c>
      <c r="BZ295">
        <v>9</v>
      </c>
    </row>
    <row r="296" spans="2:78" hidden="1" x14ac:dyDescent="0.35">
      <c r="B296">
        <v>982.452</v>
      </c>
      <c r="C296" t="s">
        <v>3969</v>
      </c>
      <c r="D296" t="s">
        <v>3290</v>
      </c>
      <c r="E296">
        <v>0.18263888888888888</v>
      </c>
      <c r="F296">
        <v>12</v>
      </c>
      <c r="G296">
        <v>5</v>
      </c>
      <c r="H296" t="s">
        <v>7295</v>
      </c>
      <c r="I296" t="s">
        <v>7296</v>
      </c>
      <c r="L296" s="20" t="s">
        <v>5677</v>
      </c>
      <c r="M296">
        <v>9.1999999999999993</v>
      </c>
      <c r="N296">
        <v>15</v>
      </c>
      <c r="O296" t="s">
        <v>144</v>
      </c>
      <c r="P296" s="51">
        <v>982.452</v>
      </c>
      <c r="Q296" s="51">
        <v>12</v>
      </c>
      <c r="R296" t="str">
        <f t="shared" si="29"/>
        <v>982-12</v>
      </c>
      <c r="S296" s="70" t="b">
        <f t="shared" si="30"/>
        <v>1</v>
      </c>
      <c r="T296" t="str">
        <f t="shared" ref="T296:T309" si="33">INT(U296)&amp;"-"&amp;V296</f>
        <v>982-12</v>
      </c>
      <c r="U296">
        <v>982.452</v>
      </c>
      <c r="V296">
        <v>12</v>
      </c>
      <c r="X296" t="str">
        <f t="shared" ref="X296:X309" si="34">INT(AA296)&amp;"-"&amp;AH296</f>
        <v>982-9</v>
      </c>
      <c r="Y296" t="s">
        <v>7778</v>
      </c>
      <c r="Z296" s="51">
        <v>350</v>
      </c>
      <c r="AA296">
        <v>982.452</v>
      </c>
      <c r="AB296">
        <v>10</v>
      </c>
      <c r="AC296" t="s">
        <v>7782</v>
      </c>
      <c r="AD296" t="s">
        <v>7773</v>
      </c>
      <c r="AE296" t="s">
        <v>5753</v>
      </c>
      <c r="AF296">
        <v>12</v>
      </c>
      <c r="AG296">
        <v>0.67</v>
      </c>
      <c r="AH296">
        <v>9</v>
      </c>
      <c r="AI296">
        <v>7</v>
      </c>
      <c r="AJ296" t="s">
        <v>7511</v>
      </c>
      <c r="AL296">
        <v>13</v>
      </c>
      <c r="AM296" t="s">
        <v>7784</v>
      </c>
      <c r="AN296" t="s">
        <v>7774</v>
      </c>
      <c r="AO296" t="s">
        <v>7195</v>
      </c>
      <c r="AP296" t="s">
        <v>7497</v>
      </c>
      <c r="AQ296" t="s">
        <v>7497</v>
      </c>
      <c r="AR296">
        <v>5.56</v>
      </c>
      <c r="AS296" t="s">
        <v>7888</v>
      </c>
      <c r="AT296">
        <v>1.9</v>
      </c>
      <c r="AU296" t="s">
        <v>7774</v>
      </c>
      <c r="AV296" t="s">
        <v>7789</v>
      </c>
      <c r="AW296" t="s">
        <v>7774</v>
      </c>
      <c r="BA296" t="s">
        <v>5678</v>
      </c>
      <c r="BB296">
        <v>42.77579016</v>
      </c>
      <c r="BC296">
        <v>-82.037425010000007</v>
      </c>
      <c r="BD296">
        <v>202.2</v>
      </c>
      <c r="BE296">
        <v>290</v>
      </c>
      <c r="BF296" t="s">
        <v>8087</v>
      </c>
      <c r="BG296">
        <v>15</v>
      </c>
      <c r="BH296">
        <v>986</v>
      </c>
      <c r="BI296">
        <v>14.547000000000001</v>
      </c>
      <c r="BJ296">
        <v>396.447</v>
      </c>
      <c r="BK296">
        <v>2115</v>
      </c>
      <c r="BL296">
        <v>2116</v>
      </c>
      <c r="BO296">
        <v>1.24</v>
      </c>
      <c r="BP296">
        <v>1.24</v>
      </c>
      <c r="BR296">
        <v>2.15</v>
      </c>
      <c r="BS296">
        <v>2.14</v>
      </c>
      <c r="BY296">
        <v>0.68</v>
      </c>
      <c r="BZ296">
        <v>12</v>
      </c>
    </row>
    <row r="297" spans="2:78" hidden="1" x14ac:dyDescent="0.35">
      <c r="B297">
        <v>982.49099999999999</v>
      </c>
      <c r="C297" t="s">
        <v>3970</v>
      </c>
      <c r="D297" t="s">
        <v>3290</v>
      </c>
      <c r="E297">
        <v>0.19027777777777777</v>
      </c>
      <c r="F297">
        <v>12.3</v>
      </c>
      <c r="G297">
        <v>6</v>
      </c>
      <c r="H297" t="s">
        <v>7295</v>
      </c>
      <c r="I297" t="s">
        <v>7296</v>
      </c>
      <c r="L297" s="20" t="s">
        <v>5677</v>
      </c>
      <c r="M297">
        <v>8.1999999999999993</v>
      </c>
      <c r="N297">
        <v>15</v>
      </c>
      <c r="O297" t="s">
        <v>144</v>
      </c>
      <c r="P297" s="51">
        <v>982.49099999999999</v>
      </c>
      <c r="Q297" s="51">
        <v>12.3</v>
      </c>
      <c r="R297" t="str">
        <f t="shared" si="29"/>
        <v>982-12</v>
      </c>
      <c r="S297" s="70" t="b">
        <f t="shared" si="30"/>
        <v>1</v>
      </c>
      <c r="T297" t="str">
        <f t="shared" si="33"/>
        <v>982-12</v>
      </c>
      <c r="U297">
        <v>982.48800000000006</v>
      </c>
      <c r="V297">
        <v>12</v>
      </c>
      <c r="X297" t="str">
        <f t="shared" si="34"/>
        <v>982-12</v>
      </c>
      <c r="Y297" t="s">
        <v>7778</v>
      </c>
      <c r="Z297" s="51">
        <v>351</v>
      </c>
      <c r="AA297">
        <v>982.48800000000006</v>
      </c>
      <c r="AB297">
        <v>10</v>
      </c>
      <c r="AC297" t="s">
        <v>7782</v>
      </c>
      <c r="AD297" t="s">
        <v>7773</v>
      </c>
      <c r="AE297" t="s">
        <v>5753</v>
      </c>
      <c r="AF297">
        <v>12</v>
      </c>
      <c r="AG297">
        <v>0.68</v>
      </c>
      <c r="AH297">
        <v>12</v>
      </c>
      <c r="AI297">
        <v>11</v>
      </c>
      <c r="AJ297" t="s">
        <v>7509</v>
      </c>
      <c r="AL297">
        <v>13</v>
      </c>
      <c r="AM297" t="s">
        <v>7784</v>
      </c>
      <c r="AN297" t="s">
        <v>7774</v>
      </c>
      <c r="AO297" t="s">
        <v>7195</v>
      </c>
      <c r="AP297" t="s">
        <v>7497</v>
      </c>
      <c r="AQ297" t="s">
        <v>7497</v>
      </c>
      <c r="AR297">
        <v>5.56</v>
      </c>
      <c r="AS297" t="s">
        <v>7888</v>
      </c>
      <c r="AT297">
        <v>1.9</v>
      </c>
      <c r="AU297" t="s">
        <v>7774</v>
      </c>
      <c r="AV297" t="s">
        <v>7788</v>
      </c>
      <c r="AW297" t="s">
        <v>7774</v>
      </c>
      <c r="AX297">
        <v>10</v>
      </c>
      <c r="AY297">
        <v>10</v>
      </c>
      <c r="AZ297">
        <v>12</v>
      </c>
      <c r="BA297" t="s">
        <v>5683</v>
      </c>
      <c r="BB297">
        <v>42.775789850000002</v>
      </c>
      <c r="BC297">
        <v>-82.037425020000001</v>
      </c>
      <c r="BD297">
        <v>202.2</v>
      </c>
      <c r="BE297">
        <v>290</v>
      </c>
      <c r="BF297" t="s">
        <v>8087</v>
      </c>
      <c r="BG297">
        <v>15</v>
      </c>
      <c r="BH297">
        <v>986</v>
      </c>
      <c r="BI297">
        <v>14.582000000000001</v>
      </c>
      <c r="BJ297">
        <v>418.33</v>
      </c>
      <c r="BK297">
        <v>2111</v>
      </c>
      <c r="BL297">
        <v>2113</v>
      </c>
      <c r="BO297">
        <v>1.23</v>
      </c>
      <c r="BP297">
        <v>1.23</v>
      </c>
      <c r="BR297">
        <v>2.14</v>
      </c>
      <c r="BS297">
        <v>2.14</v>
      </c>
      <c r="BY297">
        <v>0.66</v>
      </c>
      <c r="BZ297">
        <v>11</v>
      </c>
    </row>
    <row r="298" spans="2:78" hidden="1" x14ac:dyDescent="0.35">
      <c r="B298">
        <v>982.60799999999995</v>
      </c>
      <c r="C298" t="s">
        <v>3971</v>
      </c>
      <c r="D298" t="s">
        <v>3290</v>
      </c>
      <c r="E298">
        <v>0.18541666666666667</v>
      </c>
      <c r="F298">
        <v>11.9</v>
      </c>
      <c r="G298">
        <v>8</v>
      </c>
      <c r="H298" t="s">
        <v>7295</v>
      </c>
      <c r="I298" t="s">
        <v>7296</v>
      </c>
      <c r="L298" s="20" t="s">
        <v>5677</v>
      </c>
      <c r="M298">
        <v>10.5</v>
      </c>
      <c r="N298">
        <v>15</v>
      </c>
      <c r="O298" t="s">
        <v>144</v>
      </c>
      <c r="P298" s="51">
        <v>982.60799999999995</v>
      </c>
      <c r="Q298" s="51">
        <v>11.9</v>
      </c>
      <c r="R298" t="str">
        <f t="shared" si="29"/>
        <v>982-12</v>
      </c>
      <c r="S298" s="70" t="b">
        <f t="shared" si="30"/>
        <v>1</v>
      </c>
      <c r="T298" t="str">
        <f t="shared" si="33"/>
        <v>982-12</v>
      </c>
      <c r="U298">
        <v>982.60699999999997</v>
      </c>
      <c r="V298">
        <v>12</v>
      </c>
      <c r="X298" t="str">
        <f t="shared" si="34"/>
        <v>982-11</v>
      </c>
      <c r="Y298" t="s">
        <v>7778</v>
      </c>
      <c r="Z298" s="51">
        <v>352</v>
      </c>
      <c r="AA298">
        <v>982.60699999999997</v>
      </c>
      <c r="AB298">
        <v>10</v>
      </c>
      <c r="AC298" t="s">
        <v>7782</v>
      </c>
      <c r="AD298" t="s">
        <v>7773</v>
      </c>
      <c r="AE298" t="s">
        <v>5753</v>
      </c>
      <c r="AF298">
        <v>12</v>
      </c>
      <c r="AG298">
        <v>0.66</v>
      </c>
      <c r="AH298">
        <v>11</v>
      </c>
      <c r="AI298">
        <v>10</v>
      </c>
      <c r="AJ298" t="s">
        <v>7570</v>
      </c>
      <c r="AM298" t="s">
        <v>7784</v>
      </c>
      <c r="AN298" t="s">
        <v>7774</v>
      </c>
      <c r="AO298" t="s">
        <v>7195</v>
      </c>
      <c r="AP298" t="s">
        <v>7497</v>
      </c>
      <c r="AQ298" t="s">
        <v>7497</v>
      </c>
      <c r="AR298">
        <v>5.56</v>
      </c>
      <c r="AS298" t="s">
        <v>7888</v>
      </c>
      <c r="AT298">
        <v>1.8</v>
      </c>
      <c r="AU298" t="s">
        <v>7774</v>
      </c>
      <c r="AV298" t="s">
        <v>7788</v>
      </c>
      <c r="AW298" t="s">
        <v>7774</v>
      </c>
      <c r="AX298">
        <v>10</v>
      </c>
      <c r="AY298">
        <v>10</v>
      </c>
      <c r="AZ298">
        <v>12</v>
      </c>
      <c r="BA298" t="s">
        <v>5683</v>
      </c>
      <c r="BB298">
        <v>42.775788769999998</v>
      </c>
      <c r="BC298">
        <v>-82.037425049999996</v>
      </c>
      <c r="BD298">
        <v>202.2</v>
      </c>
      <c r="BE298">
        <v>290</v>
      </c>
      <c r="BF298" t="s">
        <v>8087</v>
      </c>
      <c r="BG298">
        <v>15</v>
      </c>
      <c r="BH298">
        <v>986</v>
      </c>
      <c r="BI298">
        <v>14.701000000000001</v>
      </c>
      <c r="BJ298">
        <v>406.78699999999998</v>
      </c>
      <c r="BK298">
        <v>2112</v>
      </c>
      <c r="BL298">
        <v>2114</v>
      </c>
      <c r="BO298">
        <v>1.23</v>
      </c>
      <c r="BP298">
        <v>1.23</v>
      </c>
      <c r="BR298">
        <v>2.14</v>
      </c>
      <c r="BS298">
        <v>2.14</v>
      </c>
      <c r="BY298">
        <v>0.62</v>
      </c>
      <c r="BZ298">
        <v>7</v>
      </c>
    </row>
    <row r="299" spans="2:78" hidden="1" x14ac:dyDescent="0.35">
      <c r="B299">
        <v>982.721</v>
      </c>
      <c r="C299" t="s">
        <v>3972</v>
      </c>
      <c r="D299" t="s">
        <v>3290</v>
      </c>
      <c r="E299">
        <v>0.18263888888888888</v>
      </c>
      <c r="F299">
        <v>11.1</v>
      </c>
      <c r="G299">
        <v>5</v>
      </c>
      <c r="H299" t="s">
        <v>7295</v>
      </c>
      <c r="I299" t="s">
        <v>7296</v>
      </c>
      <c r="L299" s="20" t="s">
        <v>5677</v>
      </c>
      <c r="M299">
        <v>8</v>
      </c>
      <c r="N299">
        <v>15</v>
      </c>
      <c r="O299" t="s">
        <v>144</v>
      </c>
      <c r="P299" s="51">
        <v>982.721</v>
      </c>
      <c r="Q299" s="51">
        <v>11.1</v>
      </c>
      <c r="R299" t="str">
        <f t="shared" si="29"/>
        <v>982-11</v>
      </c>
      <c r="S299" s="70" t="b">
        <f t="shared" si="30"/>
        <v>1</v>
      </c>
      <c r="T299" t="str">
        <f t="shared" si="33"/>
        <v>982-11</v>
      </c>
      <c r="U299">
        <v>982.71799999999996</v>
      </c>
      <c r="V299">
        <v>11</v>
      </c>
      <c r="X299" t="str">
        <f t="shared" si="34"/>
        <v>982-7</v>
      </c>
      <c r="Y299" t="s">
        <v>7778</v>
      </c>
      <c r="Z299" s="51">
        <v>353</v>
      </c>
      <c r="AA299">
        <v>982.71799999999996</v>
      </c>
      <c r="AB299">
        <v>10</v>
      </c>
      <c r="AC299" t="s">
        <v>7782</v>
      </c>
      <c r="AD299" t="s">
        <v>7773</v>
      </c>
      <c r="AE299" t="s">
        <v>5753</v>
      </c>
      <c r="AF299">
        <v>11</v>
      </c>
      <c r="AG299">
        <v>0.62</v>
      </c>
      <c r="AH299">
        <v>7</v>
      </c>
      <c r="AI299">
        <v>10</v>
      </c>
      <c r="AJ299" t="s">
        <v>7570</v>
      </c>
      <c r="AM299" t="s">
        <v>7784</v>
      </c>
      <c r="AN299" t="s">
        <v>7774</v>
      </c>
      <c r="AO299" t="s">
        <v>7195</v>
      </c>
      <c r="AP299" t="s">
        <v>7497</v>
      </c>
      <c r="AQ299" t="s">
        <v>7497</v>
      </c>
      <c r="AR299">
        <v>5.56</v>
      </c>
      <c r="AS299" t="s">
        <v>7888</v>
      </c>
      <c r="AT299">
        <v>1.9</v>
      </c>
      <c r="AU299" t="s">
        <v>7774</v>
      </c>
      <c r="AV299" t="s">
        <v>7786</v>
      </c>
      <c r="AW299" t="s">
        <v>7774</v>
      </c>
      <c r="AX299">
        <v>10</v>
      </c>
      <c r="AY299">
        <v>10</v>
      </c>
      <c r="AZ299">
        <v>15</v>
      </c>
      <c r="BA299" t="s">
        <v>5683</v>
      </c>
      <c r="BB299">
        <v>42.775787749999999</v>
      </c>
      <c r="BC299">
        <v>-82.037425089999999</v>
      </c>
      <c r="BD299">
        <v>202.2</v>
      </c>
      <c r="BE299">
        <v>290</v>
      </c>
      <c r="BF299" t="s">
        <v>8087</v>
      </c>
      <c r="BG299">
        <v>15</v>
      </c>
      <c r="BH299">
        <v>986</v>
      </c>
      <c r="BI299">
        <v>14.814</v>
      </c>
      <c r="BJ299">
        <v>406.81400000000002</v>
      </c>
      <c r="BK299">
        <v>2117</v>
      </c>
      <c r="BL299">
        <v>2117</v>
      </c>
      <c r="BO299">
        <v>1.24</v>
      </c>
      <c r="BP299">
        <v>1.24</v>
      </c>
      <c r="BR299">
        <v>2.15</v>
      </c>
      <c r="BS299">
        <v>2.15</v>
      </c>
      <c r="BY299">
        <v>0.67</v>
      </c>
      <c r="BZ299">
        <v>8</v>
      </c>
    </row>
    <row r="300" spans="2:78" hidden="1" x14ac:dyDescent="0.35">
      <c r="B300">
        <v>982.77300000000002</v>
      </c>
      <c r="C300" t="s">
        <v>3973</v>
      </c>
      <c r="D300" t="s">
        <v>3290</v>
      </c>
      <c r="E300">
        <v>0.18124999999999999</v>
      </c>
      <c r="F300">
        <v>12.1</v>
      </c>
      <c r="G300">
        <v>5</v>
      </c>
      <c r="H300" t="s">
        <v>7295</v>
      </c>
      <c r="I300" t="s">
        <v>7296</v>
      </c>
      <c r="L300" s="20" t="s">
        <v>5677</v>
      </c>
      <c r="M300">
        <v>8.1999999999999993</v>
      </c>
      <c r="N300">
        <v>15</v>
      </c>
      <c r="O300" t="s">
        <v>144</v>
      </c>
      <c r="P300" s="51">
        <v>982.77300000000002</v>
      </c>
      <c r="Q300" s="51">
        <v>12.1</v>
      </c>
      <c r="R300" t="str">
        <f t="shared" si="29"/>
        <v>982-12</v>
      </c>
      <c r="S300" s="70" t="b">
        <f t="shared" si="30"/>
        <v>1</v>
      </c>
      <c r="T300" t="str">
        <f t="shared" si="33"/>
        <v>982-12</v>
      </c>
      <c r="U300">
        <v>982.77300000000002</v>
      </c>
      <c r="V300">
        <v>12</v>
      </c>
      <c r="X300" t="str">
        <f t="shared" si="34"/>
        <v>982-8</v>
      </c>
      <c r="Y300" t="s">
        <v>7778</v>
      </c>
      <c r="Z300" s="51">
        <v>354</v>
      </c>
      <c r="AA300">
        <v>982.77300000000002</v>
      </c>
      <c r="AB300">
        <v>10</v>
      </c>
      <c r="AC300" t="s">
        <v>7782</v>
      </c>
      <c r="AD300" t="s">
        <v>7773</v>
      </c>
      <c r="AE300" t="s">
        <v>5753</v>
      </c>
      <c r="AF300">
        <v>12</v>
      </c>
      <c r="AG300">
        <v>0.67</v>
      </c>
      <c r="AH300">
        <v>8</v>
      </c>
      <c r="AI300">
        <v>10</v>
      </c>
      <c r="AJ300" t="s">
        <v>7537</v>
      </c>
      <c r="AL300">
        <v>14</v>
      </c>
      <c r="AM300" t="s">
        <v>7784</v>
      </c>
      <c r="AN300" t="s">
        <v>7774</v>
      </c>
      <c r="AO300" t="s">
        <v>7195</v>
      </c>
      <c r="AP300" t="s">
        <v>7497</v>
      </c>
      <c r="AQ300" t="s">
        <v>7497</v>
      </c>
      <c r="AR300">
        <v>5.56</v>
      </c>
      <c r="AS300" t="s">
        <v>7888</v>
      </c>
      <c r="AT300">
        <v>1.9</v>
      </c>
      <c r="AU300" t="s">
        <v>7774</v>
      </c>
      <c r="AV300" t="s">
        <v>7786</v>
      </c>
      <c r="AW300" t="s">
        <v>7774</v>
      </c>
      <c r="AX300">
        <v>10</v>
      </c>
      <c r="AY300">
        <v>10</v>
      </c>
      <c r="AZ300">
        <v>15</v>
      </c>
      <c r="BA300" t="s">
        <v>5683</v>
      </c>
      <c r="BB300">
        <v>42.775787260000001</v>
      </c>
      <c r="BC300">
        <v>-82.037425110000001</v>
      </c>
      <c r="BD300">
        <v>202.2</v>
      </c>
      <c r="BE300">
        <v>290</v>
      </c>
      <c r="BF300" t="s">
        <v>8087</v>
      </c>
      <c r="BG300">
        <v>15</v>
      </c>
      <c r="BH300">
        <v>986</v>
      </c>
      <c r="BI300">
        <v>14.868</v>
      </c>
      <c r="BJ300">
        <v>394.94799999999998</v>
      </c>
      <c r="BK300">
        <v>2116</v>
      </c>
      <c r="BL300">
        <v>2116</v>
      </c>
      <c r="BO300">
        <v>1.24</v>
      </c>
      <c r="BP300">
        <v>1.24</v>
      </c>
      <c r="BR300">
        <v>2.15</v>
      </c>
      <c r="BS300">
        <v>2.15</v>
      </c>
      <c r="BY300">
        <v>0.61</v>
      </c>
      <c r="BZ300">
        <v>10</v>
      </c>
    </row>
    <row r="301" spans="2:78" hidden="1" x14ac:dyDescent="0.35">
      <c r="B301">
        <v>982.80700000000002</v>
      </c>
      <c r="C301" t="s">
        <v>3974</v>
      </c>
      <c r="D301" t="s">
        <v>3290</v>
      </c>
      <c r="E301">
        <v>0.18124999999999999</v>
      </c>
      <c r="F301">
        <v>11</v>
      </c>
      <c r="G301">
        <v>5</v>
      </c>
      <c r="H301" t="s">
        <v>7295</v>
      </c>
      <c r="I301" t="s">
        <v>7296</v>
      </c>
      <c r="L301" s="20" t="s">
        <v>5677</v>
      </c>
      <c r="M301">
        <v>13.6</v>
      </c>
      <c r="N301">
        <v>15</v>
      </c>
      <c r="O301" t="s">
        <v>144</v>
      </c>
      <c r="P301" s="51">
        <v>982.80700000000002</v>
      </c>
      <c r="Q301" s="51">
        <v>11</v>
      </c>
      <c r="R301" t="str">
        <f t="shared" si="29"/>
        <v>982-11</v>
      </c>
      <c r="S301" s="70" t="b">
        <f t="shared" si="30"/>
        <v>1</v>
      </c>
      <c r="T301" t="str">
        <f t="shared" si="33"/>
        <v>982-11</v>
      </c>
      <c r="U301">
        <v>982.80399999999997</v>
      </c>
      <c r="V301">
        <v>11</v>
      </c>
      <c r="X301" t="str">
        <f t="shared" si="34"/>
        <v>982-10</v>
      </c>
      <c r="Y301" t="s">
        <v>7778</v>
      </c>
      <c r="Z301" s="51">
        <v>356</v>
      </c>
      <c r="AA301">
        <v>982.80399999999997</v>
      </c>
      <c r="AB301">
        <v>10</v>
      </c>
      <c r="AC301" t="s">
        <v>7782</v>
      </c>
      <c r="AD301" t="s">
        <v>7773</v>
      </c>
      <c r="AE301" t="s">
        <v>5753</v>
      </c>
      <c r="AF301">
        <v>11</v>
      </c>
      <c r="AG301">
        <v>0.61</v>
      </c>
      <c r="AH301">
        <v>10</v>
      </c>
      <c r="AI301">
        <v>7</v>
      </c>
      <c r="AJ301" t="s">
        <v>7537</v>
      </c>
      <c r="AL301">
        <v>14</v>
      </c>
      <c r="AM301" t="s">
        <v>7784</v>
      </c>
      <c r="AN301" t="s">
        <v>7774</v>
      </c>
      <c r="AO301" t="s">
        <v>7195</v>
      </c>
      <c r="AP301" t="s">
        <v>7497</v>
      </c>
      <c r="AQ301" t="s">
        <v>7497</v>
      </c>
      <c r="AR301">
        <v>5.56</v>
      </c>
      <c r="AS301" t="s">
        <v>7888</v>
      </c>
      <c r="AT301">
        <v>1.9</v>
      </c>
      <c r="AU301" t="s">
        <v>7774</v>
      </c>
      <c r="AV301" t="s">
        <v>7789</v>
      </c>
      <c r="AW301" t="s">
        <v>7774</v>
      </c>
      <c r="BA301" t="s">
        <v>5678</v>
      </c>
      <c r="BB301">
        <v>42.775786979999999</v>
      </c>
      <c r="BC301">
        <v>-82.037425119999995</v>
      </c>
      <c r="BD301">
        <v>202.2</v>
      </c>
      <c r="BE301">
        <v>290</v>
      </c>
      <c r="BF301" t="s">
        <v>8087</v>
      </c>
      <c r="BG301">
        <v>15</v>
      </c>
      <c r="BH301">
        <v>986</v>
      </c>
      <c r="BI301">
        <v>14.898999999999999</v>
      </c>
      <c r="BJ301">
        <v>396.755</v>
      </c>
      <c r="BK301">
        <v>2115</v>
      </c>
      <c r="BL301">
        <v>2116</v>
      </c>
      <c r="BO301">
        <v>1.24</v>
      </c>
      <c r="BP301">
        <v>1.23</v>
      </c>
      <c r="BR301">
        <v>2.15</v>
      </c>
      <c r="BS301">
        <v>2.14</v>
      </c>
      <c r="BY301">
        <v>0.56000000000000005</v>
      </c>
      <c r="BZ301">
        <v>10</v>
      </c>
    </row>
    <row r="302" spans="2:78" hidden="1" x14ac:dyDescent="0.35">
      <c r="B302">
        <v>982.82500000000005</v>
      </c>
      <c r="C302" t="s">
        <v>3975</v>
      </c>
      <c r="D302" t="s">
        <v>3290</v>
      </c>
      <c r="E302">
        <v>0.16597222222222222</v>
      </c>
      <c r="F302">
        <v>10</v>
      </c>
      <c r="G302">
        <v>5</v>
      </c>
      <c r="H302" t="s">
        <v>7295</v>
      </c>
      <c r="I302" t="s">
        <v>7296</v>
      </c>
      <c r="L302" s="20" t="s">
        <v>5677</v>
      </c>
      <c r="M302">
        <v>8.1999999999999993</v>
      </c>
      <c r="N302">
        <v>15</v>
      </c>
      <c r="O302" t="s">
        <v>144</v>
      </c>
      <c r="P302" s="51">
        <v>982.82500000000005</v>
      </c>
      <c r="Q302" s="51">
        <v>10</v>
      </c>
      <c r="R302" t="str">
        <f t="shared" si="29"/>
        <v>982-10</v>
      </c>
      <c r="S302" s="70" t="b">
        <f t="shared" si="30"/>
        <v>1</v>
      </c>
      <c r="T302" t="str">
        <f t="shared" si="33"/>
        <v>982-10</v>
      </c>
      <c r="U302">
        <v>982.822</v>
      </c>
      <c r="V302">
        <v>10</v>
      </c>
      <c r="X302" t="str">
        <f t="shared" si="34"/>
        <v>982-10</v>
      </c>
      <c r="Y302" t="s">
        <v>7778</v>
      </c>
      <c r="Z302" s="51">
        <v>357</v>
      </c>
      <c r="AA302">
        <v>982.822</v>
      </c>
      <c r="AB302">
        <v>10</v>
      </c>
      <c r="AC302" t="s">
        <v>7782</v>
      </c>
      <c r="AD302" t="s">
        <v>7773</v>
      </c>
      <c r="AE302" t="s">
        <v>5753</v>
      </c>
      <c r="AF302">
        <v>10</v>
      </c>
      <c r="AG302">
        <v>0.56000000000000005</v>
      </c>
      <c r="AH302">
        <v>10</v>
      </c>
      <c r="AI302">
        <v>8</v>
      </c>
      <c r="AJ302" t="s">
        <v>7437</v>
      </c>
      <c r="AL302">
        <v>14</v>
      </c>
      <c r="AM302" t="s">
        <v>7784</v>
      </c>
      <c r="AN302" t="s">
        <v>7774</v>
      </c>
      <c r="AO302" t="s">
        <v>7195</v>
      </c>
      <c r="AP302" t="s">
        <v>7497</v>
      </c>
      <c r="AQ302" t="s">
        <v>7497</v>
      </c>
      <c r="AR302">
        <v>5.56</v>
      </c>
      <c r="AS302" t="s">
        <v>7888</v>
      </c>
      <c r="AT302">
        <v>1.9</v>
      </c>
      <c r="AU302" t="s">
        <v>7774</v>
      </c>
      <c r="AV302" t="s">
        <v>7789</v>
      </c>
      <c r="AW302" t="s">
        <v>7774</v>
      </c>
      <c r="BA302" t="s">
        <v>5678</v>
      </c>
      <c r="BB302">
        <v>42.77578682</v>
      </c>
      <c r="BC302">
        <v>-82.037425119999995</v>
      </c>
      <c r="BD302">
        <v>202.2</v>
      </c>
      <c r="BE302">
        <v>290</v>
      </c>
      <c r="BF302" t="s">
        <v>8087</v>
      </c>
      <c r="BG302">
        <v>15</v>
      </c>
      <c r="BH302">
        <v>986</v>
      </c>
      <c r="BI302">
        <v>14.917</v>
      </c>
      <c r="BJ302">
        <v>374.18</v>
      </c>
      <c r="BK302">
        <v>2115</v>
      </c>
      <c r="BL302">
        <v>2116</v>
      </c>
      <c r="BO302">
        <v>1.24</v>
      </c>
      <c r="BP302">
        <v>1.24</v>
      </c>
      <c r="BR302">
        <v>2.15</v>
      </c>
      <c r="BS302">
        <v>2.14</v>
      </c>
      <c r="BY302">
        <v>0.61</v>
      </c>
      <c r="BZ302">
        <v>9</v>
      </c>
    </row>
    <row r="303" spans="2:78" hidden="1" x14ac:dyDescent="0.35">
      <c r="B303">
        <v>982.96</v>
      </c>
      <c r="C303" t="s">
        <v>3976</v>
      </c>
      <c r="D303" t="s">
        <v>3290</v>
      </c>
      <c r="E303">
        <v>0.18124999999999999</v>
      </c>
      <c r="F303">
        <v>10.9</v>
      </c>
      <c r="G303">
        <v>5</v>
      </c>
      <c r="H303" t="s">
        <v>7295</v>
      </c>
      <c r="I303" t="s">
        <v>7296</v>
      </c>
      <c r="L303" s="20" t="s">
        <v>5677</v>
      </c>
      <c r="M303">
        <v>10.7</v>
      </c>
      <c r="N303">
        <v>15</v>
      </c>
      <c r="O303" t="s">
        <v>144</v>
      </c>
      <c r="P303" s="51">
        <v>982.96</v>
      </c>
      <c r="Q303" s="51">
        <v>10.9</v>
      </c>
      <c r="R303" t="str">
        <f t="shared" si="29"/>
        <v>982-11</v>
      </c>
      <c r="S303" s="70" t="b">
        <f t="shared" si="30"/>
        <v>1</v>
      </c>
      <c r="T303" t="str">
        <f t="shared" si="33"/>
        <v>982-11</v>
      </c>
      <c r="U303">
        <v>982.95699999999999</v>
      </c>
      <c r="V303">
        <v>11</v>
      </c>
      <c r="X303" t="str">
        <f t="shared" si="34"/>
        <v>982-9</v>
      </c>
      <c r="Y303" t="s">
        <v>7778</v>
      </c>
      <c r="Z303" s="51">
        <v>358</v>
      </c>
      <c r="AA303">
        <v>982.95699999999999</v>
      </c>
      <c r="AB303">
        <v>10</v>
      </c>
      <c r="AC303" t="s">
        <v>7782</v>
      </c>
      <c r="AD303" t="s">
        <v>7773</v>
      </c>
      <c r="AE303" t="s">
        <v>5753</v>
      </c>
      <c r="AF303">
        <v>11</v>
      </c>
      <c r="AG303">
        <v>0.61</v>
      </c>
      <c r="AH303">
        <v>9</v>
      </c>
      <c r="AI303">
        <v>10</v>
      </c>
      <c r="AJ303" t="s">
        <v>7537</v>
      </c>
      <c r="AM303" t="s">
        <v>7784</v>
      </c>
      <c r="AN303" t="s">
        <v>7774</v>
      </c>
      <c r="AO303" t="s">
        <v>7195</v>
      </c>
      <c r="AP303" t="s">
        <v>7497</v>
      </c>
      <c r="AQ303" t="s">
        <v>7497</v>
      </c>
      <c r="AR303">
        <v>5.56</v>
      </c>
      <c r="AS303" t="s">
        <v>7888</v>
      </c>
      <c r="AT303">
        <v>1.8</v>
      </c>
      <c r="AU303" t="s">
        <v>7774</v>
      </c>
      <c r="AV303" t="s">
        <v>7789</v>
      </c>
      <c r="AW303" t="s">
        <v>7774</v>
      </c>
      <c r="BA303" t="s">
        <v>5678</v>
      </c>
      <c r="BB303">
        <v>42.775785599999999</v>
      </c>
      <c r="BC303">
        <v>-82.037425170000006</v>
      </c>
      <c r="BD303">
        <v>202.2</v>
      </c>
      <c r="BE303">
        <v>290</v>
      </c>
      <c r="BF303" t="s">
        <v>8087</v>
      </c>
      <c r="BG303">
        <v>15</v>
      </c>
      <c r="BH303">
        <v>986</v>
      </c>
      <c r="BI303">
        <v>15.052</v>
      </c>
      <c r="BJ303">
        <v>395.53199999999998</v>
      </c>
      <c r="BK303">
        <v>2115</v>
      </c>
      <c r="BL303">
        <v>2116</v>
      </c>
      <c r="BO303">
        <v>1.24</v>
      </c>
      <c r="BP303">
        <v>1.24</v>
      </c>
      <c r="BR303">
        <v>2.15</v>
      </c>
      <c r="BS303">
        <v>2.14</v>
      </c>
      <c r="BY303">
        <v>0.68</v>
      </c>
      <c r="BZ303">
        <v>12</v>
      </c>
    </row>
    <row r="304" spans="2:78" hidden="1" x14ac:dyDescent="0.35">
      <c r="B304">
        <v>983.24400000000003</v>
      </c>
      <c r="C304" t="s">
        <v>3977</v>
      </c>
      <c r="D304" t="s">
        <v>3290</v>
      </c>
      <c r="E304">
        <v>0.18541666666666667</v>
      </c>
      <c r="F304">
        <v>12.2</v>
      </c>
      <c r="G304">
        <v>5</v>
      </c>
      <c r="H304" t="s">
        <v>7295</v>
      </c>
      <c r="I304" t="s">
        <v>7296</v>
      </c>
      <c r="L304" s="20" t="s">
        <v>5677</v>
      </c>
      <c r="M304">
        <v>10.9</v>
      </c>
      <c r="N304">
        <v>15</v>
      </c>
      <c r="O304" t="s">
        <v>144</v>
      </c>
      <c r="P304" s="51">
        <v>983.24400000000003</v>
      </c>
      <c r="Q304" s="51">
        <v>12.2</v>
      </c>
      <c r="R304" t="str">
        <f t="shared" si="29"/>
        <v>983-12</v>
      </c>
      <c r="S304" s="70" t="b">
        <f t="shared" si="30"/>
        <v>1</v>
      </c>
      <c r="T304" t="str">
        <f t="shared" si="33"/>
        <v>983-12</v>
      </c>
      <c r="U304">
        <v>983.24199999999996</v>
      </c>
      <c r="V304">
        <v>12</v>
      </c>
      <c r="X304" t="str">
        <f t="shared" si="34"/>
        <v>983-12</v>
      </c>
      <c r="Y304" t="s">
        <v>7778</v>
      </c>
      <c r="Z304" s="51">
        <v>359</v>
      </c>
      <c r="AA304">
        <v>983.24199999999996</v>
      </c>
      <c r="AB304">
        <v>10</v>
      </c>
      <c r="AC304" t="s">
        <v>7782</v>
      </c>
      <c r="AD304" t="s">
        <v>7773</v>
      </c>
      <c r="AE304" t="s">
        <v>5753</v>
      </c>
      <c r="AF304">
        <v>12</v>
      </c>
      <c r="AG304">
        <v>0.68</v>
      </c>
      <c r="AH304">
        <v>12</v>
      </c>
      <c r="AI304">
        <v>12</v>
      </c>
      <c r="AJ304" t="s">
        <v>7505</v>
      </c>
      <c r="AM304" t="s">
        <v>7784</v>
      </c>
      <c r="AN304" t="s">
        <v>7774</v>
      </c>
      <c r="AO304" t="s">
        <v>7195</v>
      </c>
      <c r="AP304" t="s">
        <v>7497</v>
      </c>
      <c r="AQ304" t="s">
        <v>7497</v>
      </c>
      <c r="AR304">
        <v>5.56</v>
      </c>
      <c r="AS304" t="s">
        <v>7888</v>
      </c>
      <c r="AT304">
        <v>1.8</v>
      </c>
      <c r="AU304" t="s">
        <v>7774</v>
      </c>
      <c r="AV304" t="s">
        <v>7788</v>
      </c>
      <c r="AW304" t="s">
        <v>7774</v>
      </c>
      <c r="AX304">
        <v>10</v>
      </c>
      <c r="AY304">
        <v>10</v>
      </c>
      <c r="AZ304">
        <v>12</v>
      </c>
      <c r="BA304" t="s">
        <v>5683</v>
      </c>
      <c r="BB304">
        <v>42.77578304</v>
      </c>
      <c r="BC304">
        <v>-82.037425260000006</v>
      </c>
      <c r="BD304">
        <v>202.3</v>
      </c>
      <c r="BE304">
        <v>290</v>
      </c>
      <c r="BF304" t="s">
        <v>8087</v>
      </c>
      <c r="BG304">
        <v>15</v>
      </c>
      <c r="BH304">
        <v>986</v>
      </c>
      <c r="BI304">
        <v>15.336</v>
      </c>
      <c r="BJ304">
        <v>407.71499999999997</v>
      </c>
      <c r="BK304">
        <v>2112</v>
      </c>
      <c r="BL304">
        <v>2113</v>
      </c>
      <c r="BO304">
        <v>1.23</v>
      </c>
      <c r="BP304">
        <v>1.23</v>
      </c>
      <c r="BR304">
        <v>2.14</v>
      </c>
      <c r="BS304">
        <v>2.14</v>
      </c>
      <c r="BY304">
        <v>0.7</v>
      </c>
      <c r="BZ304">
        <v>11</v>
      </c>
    </row>
    <row r="305" spans="2:78" hidden="1" x14ac:dyDescent="0.35">
      <c r="B305">
        <v>983.33</v>
      </c>
      <c r="C305" t="s">
        <v>3978</v>
      </c>
      <c r="D305" t="s">
        <v>3290</v>
      </c>
      <c r="E305">
        <v>0.1875</v>
      </c>
      <c r="F305">
        <v>12.6</v>
      </c>
      <c r="G305">
        <v>7</v>
      </c>
      <c r="H305" t="s">
        <v>7295</v>
      </c>
      <c r="I305" t="s">
        <v>7296</v>
      </c>
      <c r="L305" s="20" t="s">
        <v>5677</v>
      </c>
      <c r="M305">
        <v>8.8000000000000007</v>
      </c>
      <c r="N305">
        <v>15</v>
      </c>
      <c r="O305" t="s">
        <v>144</v>
      </c>
      <c r="P305" s="51">
        <v>983.33</v>
      </c>
      <c r="Q305" s="51">
        <v>12.6</v>
      </c>
      <c r="R305" t="str">
        <f t="shared" si="29"/>
        <v>983-13</v>
      </c>
      <c r="S305" s="70" t="b">
        <f t="shared" si="30"/>
        <v>1</v>
      </c>
      <c r="T305" t="str">
        <f t="shared" si="33"/>
        <v>983-13</v>
      </c>
      <c r="U305">
        <v>983.32899999999995</v>
      </c>
      <c r="V305">
        <v>13</v>
      </c>
      <c r="X305" t="str">
        <f t="shared" si="34"/>
        <v>983-11</v>
      </c>
      <c r="Y305" t="s">
        <v>7778</v>
      </c>
      <c r="Z305" s="51">
        <v>360</v>
      </c>
      <c r="AA305">
        <v>983.32899999999995</v>
      </c>
      <c r="AB305">
        <v>10</v>
      </c>
      <c r="AC305" t="s">
        <v>7782</v>
      </c>
      <c r="AD305" t="s">
        <v>7773</v>
      </c>
      <c r="AE305" t="s">
        <v>5753</v>
      </c>
      <c r="AF305">
        <v>13</v>
      </c>
      <c r="AG305">
        <v>0.7</v>
      </c>
      <c r="AH305">
        <v>11</v>
      </c>
      <c r="AI305">
        <v>9</v>
      </c>
      <c r="AJ305" t="s">
        <v>7502</v>
      </c>
      <c r="AL305">
        <v>15</v>
      </c>
      <c r="AM305" t="s">
        <v>7784</v>
      </c>
      <c r="AN305" t="s">
        <v>7774</v>
      </c>
      <c r="AO305" t="s">
        <v>7195</v>
      </c>
      <c r="AP305" t="s">
        <v>7497</v>
      </c>
      <c r="AQ305" t="s">
        <v>7497</v>
      </c>
      <c r="AR305">
        <v>5.56</v>
      </c>
      <c r="AS305" t="s">
        <v>7888</v>
      </c>
      <c r="AT305">
        <v>1.8</v>
      </c>
      <c r="AU305" t="s">
        <v>7774</v>
      </c>
      <c r="AV305" t="s">
        <v>7783</v>
      </c>
      <c r="AW305" t="s">
        <v>7774</v>
      </c>
      <c r="BA305" t="s">
        <v>5678</v>
      </c>
      <c r="BB305">
        <v>42.775782249999999</v>
      </c>
      <c r="BC305">
        <v>-82.037425279999994</v>
      </c>
      <c r="BD305">
        <v>202.3</v>
      </c>
      <c r="BE305">
        <v>290</v>
      </c>
      <c r="BF305" t="s">
        <v>8087</v>
      </c>
      <c r="BG305">
        <v>15</v>
      </c>
      <c r="BH305">
        <v>986</v>
      </c>
      <c r="BI305">
        <v>15.423</v>
      </c>
      <c r="BJ305">
        <v>414.11700000000002</v>
      </c>
      <c r="BK305">
        <v>2113</v>
      </c>
      <c r="BL305">
        <v>2114</v>
      </c>
      <c r="BO305">
        <v>1.23</v>
      </c>
      <c r="BP305">
        <v>1.23</v>
      </c>
      <c r="BR305">
        <v>2.14</v>
      </c>
      <c r="BS305">
        <v>2.14</v>
      </c>
      <c r="BY305">
        <v>0.63</v>
      </c>
      <c r="BZ305">
        <v>9</v>
      </c>
    </row>
    <row r="306" spans="2:78" hidden="1" x14ac:dyDescent="0.35">
      <c r="B306">
        <v>983.346</v>
      </c>
      <c r="C306" t="s">
        <v>3979</v>
      </c>
      <c r="D306" t="s">
        <v>3290</v>
      </c>
      <c r="E306">
        <v>0.18472222222222223</v>
      </c>
      <c r="F306">
        <v>11.3</v>
      </c>
      <c r="G306">
        <v>4</v>
      </c>
      <c r="H306" t="s">
        <v>7295</v>
      </c>
      <c r="I306" t="s">
        <v>7296</v>
      </c>
      <c r="L306" s="20" t="s">
        <v>5677</v>
      </c>
      <c r="M306">
        <v>8.1999999999999993</v>
      </c>
      <c r="N306">
        <v>15</v>
      </c>
      <c r="O306" t="s">
        <v>144</v>
      </c>
      <c r="P306" s="51">
        <v>983.346</v>
      </c>
      <c r="Q306" s="51">
        <v>11.3</v>
      </c>
      <c r="R306" t="str">
        <f t="shared" si="29"/>
        <v>983-11</v>
      </c>
      <c r="S306" s="70" t="b">
        <f t="shared" si="30"/>
        <v>1</v>
      </c>
      <c r="T306" t="str">
        <f t="shared" si="33"/>
        <v>983-11</v>
      </c>
      <c r="U306">
        <v>983.34500000000003</v>
      </c>
      <c r="V306">
        <v>11</v>
      </c>
      <c r="X306" t="str">
        <f t="shared" si="34"/>
        <v>983-9</v>
      </c>
      <c r="Y306" t="s">
        <v>7778</v>
      </c>
      <c r="Z306" s="51">
        <v>362</v>
      </c>
      <c r="AA306">
        <v>983.34500000000003</v>
      </c>
      <c r="AB306">
        <v>10</v>
      </c>
      <c r="AC306" t="s">
        <v>7782</v>
      </c>
      <c r="AD306" t="s">
        <v>7773</v>
      </c>
      <c r="AE306" t="s">
        <v>5753</v>
      </c>
      <c r="AF306">
        <v>11</v>
      </c>
      <c r="AG306">
        <v>0.63</v>
      </c>
      <c r="AH306">
        <v>9</v>
      </c>
      <c r="AI306">
        <v>9</v>
      </c>
      <c r="AJ306" t="s">
        <v>7570</v>
      </c>
      <c r="AL306">
        <v>15</v>
      </c>
      <c r="AM306" t="s">
        <v>7784</v>
      </c>
      <c r="AN306" t="s">
        <v>7774</v>
      </c>
      <c r="AO306" t="s">
        <v>7195</v>
      </c>
      <c r="AP306" t="s">
        <v>7497</v>
      </c>
      <c r="AQ306" t="s">
        <v>7497</v>
      </c>
      <c r="AR306">
        <v>5.56</v>
      </c>
      <c r="AS306" t="s">
        <v>7888</v>
      </c>
      <c r="AT306">
        <v>1.8</v>
      </c>
      <c r="AU306" t="s">
        <v>7774</v>
      </c>
      <c r="AV306" t="s">
        <v>7789</v>
      </c>
      <c r="AW306" t="s">
        <v>7774</v>
      </c>
      <c r="BA306" t="s">
        <v>5678</v>
      </c>
      <c r="BB306">
        <v>42.775782100000001</v>
      </c>
      <c r="BC306">
        <v>-82.037425290000002</v>
      </c>
      <c r="BD306">
        <v>202.3</v>
      </c>
      <c r="BE306">
        <v>290</v>
      </c>
      <c r="BF306" t="s">
        <v>8087</v>
      </c>
      <c r="BG306">
        <v>15</v>
      </c>
      <c r="BH306">
        <v>986</v>
      </c>
      <c r="BI306">
        <v>15.44</v>
      </c>
      <c r="BJ306">
        <v>408.00900000000001</v>
      </c>
      <c r="BK306">
        <v>2116</v>
      </c>
      <c r="BL306">
        <v>2116</v>
      </c>
      <c r="BO306">
        <v>1.24</v>
      </c>
      <c r="BP306">
        <v>1.24</v>
      </c>
      <c r="BR306">
        <v>2.15</v>
      </c>
      <c r="BS306">
        <v>2.15</v>
      </c>
      <c r="BY306">
        <v>0.63</v>
      </c>
      <c r="BZ306">
        <v>8</v>
      </c>
    </row>
    <row r="307" spans="2:78" hidden="1" x14ac:dyDescent="0.35">
      <c r="B307">
        <v>984.48800000000006</v>
      </c>
      <c r="C307" t="s">
        <v>3980</v>
      </c>
      <c r="D307" t="s">
        <v>3290</v>
      </c>
      <c r="E307">
        <v>0.18194444444444444</v>
      </c>
      <c r="F307">
        <v>11.4</v>
      </c>
      <c r="G307">
        <v>5</v>
      </c>
      <c r="H307" t="s">
        <v>7295</v>
      </c>
      <c r="I307" t="s">
        <v>7296</v>
      </c>
      <c r="L307" s="20" t="s">
        <v>5677</v>
      </c>
      <c r="M307">
        <v>8.9</v>
      </c>
      <c r="N307">
        <v>15</v>
      </c>
      <c r="O307" t="s">
        <v>144</v>
      </c>
      <c r="P307" s="51">
        <v>984.48800000000006</v>
      </c>
      <c r="Q307" s="51">
        <v>11.4</v>
      </c>
      <c r="R307" t="str">
        <f t="shared" si="29"/>
        <v>984-11</v>
      </c>
      <c r="S307" s="70" t="b">
        <f t="shared" si="30"/>
        <v>1</v>
      </c>
      <c r="T307" t="str">
        <f t="shared" si="33"/>
        <v>984-11</v>
      </c>
      <c r="U307">
        <v>984.48599999999999</v>
      </c>
      <c r="V307">
        <v>11</v>
      </c>
      <c r="X307" t="str">
        <f t="shared" si="34"/>
        <v>984-8</v>
      </c>
      <c r="Y307" t="s">
        <v>7778</v>
      </c>
      <c r="Z307" s="51">
        <v>363</v>
      </c>
      <c r="AA307">
        <v>984.48599999999999</v>
      </c>
      <c r="AB307">
        <v>10</v>
      </c>
      <c r="AC307" t="s">
        <v>7782</v>
      </c>
      <c r="AD307" t="s">
        <v>7773</v>
      </c>
      <c r="AE307" t="s">
        <v>5753</v>
      </c>
      <c r="AF307">
        <v>11</v>
      </c>
      <c r="AG307">
        <v>0.63</v>
      </c>
      <c r="AH307">
        <v>8</v>
      </c>
      <c r="AI307">
        <v>9</v>
      </c>
      <c r="AJ307" t="s">
        <v>7498</v>
      </c>
      <c r="AM307" t="s">
        <v>7784</v>
      </c>
      <c r="AN307" t="s">
        <v>7774</v>
      </c>
      <c r="AO307" t="s">
        <v>7195</v>
      </c>
      <c r="AP307" t="s">
        <v>7497</v>
      </c>
      <c r="AQ307" t="s">
        <v>7497</v>
      </c>
      <c r="AR307">
        <v>5.56</v>
      </c>
      <c r="AS307" t="s">
        <v>7888</v>
      </c>
      <c r="AT307">
        <v>1.8</v>
      </c>
      <c r="AU307" t="s">
        <v>7774</v>
      </c>
      <c r="AV307" t="s">
        <v>7789</v>
      </c>
      <c r="AW307" t="s">
        <v>7774</v>
      </c>
      <c r="BA307" t="s">
        <v>5678</v>
      </c>
      <c r="BB307">
        <v>42.775771779999999</v>
      </c>
      <c r="BC307">
        <v>-82.037425659999997</v>
      </c>
      <c r="BD307">
        <v>202.3</v>
      </c>
      <c r="BE307">
        <v>290</v>
      </c>
      <c r="BF307" t="s">
        <v>8087</v>
      </c>
      <c r="BG307">
        <v>15</v>
      </c>
      <c r="BH307">
        <v>986</v>
      </c>
      <c r="BI307">
        <v>16.582000000000001</v>
      </c>
      <c r="BJ307">
        <v>397.279</v>
      </c>
      <c r="BK307">
        <v>2117</v>
      </c>
      <c r="BL307">
        <v>2117</v>
      </c>
      <c r="BO307">
        <v>1.24</v>
      </c>
      <c r="BP307">
        <v>1.24</v>
      </c>
      <c r="BR307">
        <v>2.15</v>
      </c>
      <c r="BS307">
        <v>2.15</v>
      </c>
      <c r="BY307">
        <v>0.56000000000000005</v>
      </c>
      <c r="BZ307">
        <v>10</v>
      </c>
    </row>
    <row r="308" spans="2:78" hidden="1" x14ac:dyDescent="0.35">
      <c r="B308">
        <v>1084.1579999999999</v>
      </c>
      <c r="C308" t="s">
        <v>4068</v>
      </c>
      <c r="D308" t="s">
        <v>3339</v>
      </c>
      <c r="E308">
        <v>0.35972222222222222</v>
      </c>
      <c r="F308">
        <v>16.399999999999999</v>
      </c>
      <c r="G308">
        <v>13</v>
      </c>
      <c r="H308" t="s">
        <v>7295</v>
      </c>
      <c r="I308" t="s">
        <v>7296</v>
      </c>
      <c r="L308" s="20" t="s">
        <v>5677</v>
      </c>
      <c r="M308">
        <v>14.9</v>
      </c>
      <c r="N308">
        <v>15</v>
      </c>
      <c r="O308" t="s">
        <v>144</v>
      </c>
      <c r="P308" s="51">
        <v>1084.1579999999999</v>
      </c>
      <c r="Q308" s="51">
        <v>16.399999999999999</v>
      </c>
      <c r="R308" t="str">
        <f t="shared" si="29"/>
        <v>1084-16</v>
      </c>
      <c r="S308" s="70" t="b">
        <f t="shared" si="30"/>
        <v>1</v>
      </c>
      <c r="T308" t="str">
        <f t="shared" si="33"/>
        <v>1084-16</v>
      </c>
      <c r="U308">
        <v>1084.1559999999999</v>
      </c>
      <c r="V308">
        <v>16</v>
      </c>
      <c r="X308" t="str">
        <f t="shared" si="34"/>
        <v>1084-14</v>
      </c>
      <c r="Y308" t="s">
        <v>7778</v>
      </c>
      <c r="Z308" s="51">
        <v>386</v>
      </c>
      <c r="AA308">
        <v>1084.1559999999999</v>
      </c>
      <c r="AB308">
        <v>10</v>
      </c>
      <c r="AC308" t="s">
        <v>7782</v>
      </c>
      <c r="AD308" t="s">
        <v>7773</v>
      </c>
      <c r="AE308" t="s">
        <v>7797</v>
      </c>
      <c r="AF308">
        <v>16</v>
      </c>
      <c r="AG308">
        <v>0.91</v>
      </c>
      <c r="AH308">
        <v>14</v>
      </c>
      <c r="AI308">
        <v>13</v>
      </c>
      <c r="AJ308" t="s">
        <v>7465</v>
      </c>
      <c r="AM308" t="s">
        <v>7784</v>
      </c>
      <c r="AN308" t="s">
        <v>7774</v>
      </c>
      <c r="AO308" t="s">
        <v>7198</v>
      </c>
      <c r="AP308" t="s">
        <v>7384</v>
      </c>
      <c r="AQ308" t="s">
        <v>7384</v>
      </c>
      <c r="AR308">
        <v>5.56</v>
      </c>
      <c r="AS308" t="s">
        <v>7895</v>
      </c>
      <c r="AT308">
        <v>2.2999999999999998</v>
      </c>
      <c r="AU308" t="s">
        <v>7774</v>
      </c>
      <c r="AV308" t="s">
        <v>7788</v>
      </c>
      <c r="AW308" t="s">
        <v>7774</v>
      </c>
      <c r="AX308">
        <v>10</v>
      </c>
      <c r="AY308">
        <v>10</v>
      </c>
      <c r="AZ308">
        <v>12</v>
      </c>
      <c r="BA308" t="s">
        <v>5753</v>
      </c>
      <c r="BB308">
        <v>42.774882640000001</v>
      </c>
      <c r="BC308">
        <v>-82.037455519999995</v>
      </c>
      <c r="BD308">
        <v>202.5</v>
      </c>
      <c r="BE308">
        <v>290</v>
      </c>
      <c r="BF308" t="s">
        <v>8087</v>
      </c>
      <c r="BG308">
        <v>15</v>
      </c>
      <c r="BH308">
        <v>986</v>
      </c>
      <c r="BI308">
        <v>15.848000000000001</v>
      </c>
      <c r="BJ308">
        <v>206.42099999999999</v>
      </c>
      <c r="BK308">
        <v>2105</v>
      </c>
      <c r="BL308">
        <v>2107</v>
      </c>
      <c r="BO308">
        <v>1.23</v>
      </c>
      <c r="BP308">
        <v>1.23</v>
      </c>
      <c r="BR308">
        <v>2.14</v>
      </c>
      <c r="BS308">
        <v>2.13</v>
      </c>
      <c r="BY308">
        <v>0.56000000000000005</v>
      </c>
      <c r="BZ308">
        <v>12</v>
      </c>
    </row>
    <row r="309" spans="2:78" hidden="1" x14ac:dyDescent="0.35">
      <c r="B309">
        <v>1286.9829999999999</v>
      </c>
      <c r="C309" t="s">
        <v>4112</v>
      </c>
      <c r="D309" t="s">
        <v>3339</v>
      </c>
      <c r="E309">
        <v>0.35</v>
      </c>
      <c r="F309">
        <v>12</v>
      </c>
      <c r="G309">
        <v>6</v>
      </c>
      <c r="H309" t="s">
        <v>7295</v>
      </c>
      <c r="I309" t="s">
        <v>7296</v>
      </c>
      <c r="L309" s="20" t="s">
        <v>5677</v>
      </c>
      <c r="M309">
        <v>8.4</v>
      </c>
      <c r="N309">
        <v>15</v>
      </c>
      <c r="O309" t="s">
        <v>144</v>
      </c>
      <c r="P309" s="51">
        <v>1286.9829999999999</v>
      </c>
      <c r="Q309" s="51">
        <v>12</v>
      </c>
      <c r="R309" t="str">
        <f t="shared" si="29"/>
        <v>1286-12</v>
      </c>
      <c r="S309" s="70" t="b">
        <f t="shared" si="30"/>
        <v>1</v>
      </c>
      <c r="T309" t="str">
        <f t="shared" si="33"/>
        <v>1286-12</v>
      </c>
      <c r="U309">
        <v>1286.981</v>
      </c>
      <c r="V309">
        <v>12</v>
      </c>
      <c r="X309" t="str">
        <f t="shared" si="34"/>
        <v>1286-9</v>
      </c>
      <c r="Y309" t="s">
        <v>7778</v>
      </c>
      <c r="Z309" s="51">
        <v>405</v>
      </c>
      <c r="AA309">
        <v>1286.981</v>
      </c>
      <c r="AB309">
        <v>10</v>
      </c>
      <c r="AC309" t="s">
        <v>7782</v>
      </c>
      <c r="AD309" t="s">
        <v>7773</v>
      </c>
      <c r="AE309" t="s">
        <v>7797</v>
      </c>
      <c r="AF309">
        <v>12</v>
      </c>
      <c r="AG309">
        <v>0.67</v>
      </c>
      <c r="AH309">
        <v>9</v>
      </c>
      <c r="AI309">
        <v>9</v>
      </c>
      <c r="AJ309" t="s">
        <v>7485</v>
      </c>
      <c r="AM309" t="s">
        <v>7784</v>
      </c>
      <c r="AN309" t="s">
        <v>7774</v>
      </c>
      <c r="AO309" t="s">
        <v>7201</v>
      </c>
      <c r="AP309" t="s">
        <v>7531</v>
      </c>
      <c r="AQ309" t="s">
        <v>7531</v>
      </c>
      <c r="AR309">
        <v>5.56</v>
      </c>
      <c r="AS309" t="s">
        <v>7896</v>
      </c>
      <c r="AT309">
        <v>1.8</v>
      </c>
      <c r="AU309" t="s">
        <v>7774</v>
      </c>
      <c r="AV309" t="s">
        <v>7789</v>
      </c>
      <c r="AW309" t="s">
        <v>7774</v>
      </c>
      <c r="BA309" t="s">
        <v>5762</v>
      </c>
      <c r="BB309">
        <v>42.773045400000001</v>
      </c>
      <c r="BC309">
        <v>-82.037507919999996</v>
      </c>
      <c r="BD309">
        <v>202.8</v>
      </c>
      <c r="BE309">
        <v>290</v>
      </c>
      <c r="BF309" t="s">
        <v>8087</v>
      </c>
      <c r="BG309">
        <v>15</v>
      </c>
      <c r="BH309">
        <v>986</v>
      </c>
      <c r="BI309">
        <v>4.5759999999999996</v>
      </c>
      <c r="BJ309">
        <v>-354.60199999999998</v>
      </c>
      <c r="BK309">
        <v>2115</v>
      </c>
      <c r="BL309">
        <v>2116</v>
      </c>
      <c r="BO309">
        <v>1.24</v>
      </c>
      <c r="BP309">
        <v>1.24</v>
      </c>
      <c r="BR309">
        <v>2.15</v>
      </c>
      <c r="BS309">
        <v>2.14</v>
      </c>
      <c r="BY309">
        <v>0.56000000000000005</v>
      </c>
      <c r="BZ309">
        <v>62</v>
      </c>
    </row>
    <row r="310" spans="2:78" hidden="1" x14ac:dyDescent="0.35">
      <c r="B310">
        <v>1363.3879999999999</v>
      </c>
      <c r="C310" t="s">
        <v>4124</v>
      </c>
      <c r="D310" t="s">
        <v>3290</v>
      </c>
      <c r="E310">
        <v>0.18472222222222223</v>
      </c>
      <c r="F310">
        <v>10.3</v>
      </c>
      <c r="G310">
        <v>6</v>
      </c>
      <c r="H310" t="s">
        <v>7295</v>
      </c>
      <c r="I310" t="s">
        <v>7296</v>
      </c>
      <c r="L310" s="20" t="s">
        <v>5677</v>
      </c>
      <c r="M310">
        <v>8.4</v>
      </c>
      <c r="N310">
        <v>15</v>
      </c>
      <c r="O310" t="s">
        <v>2905</v>
      </c>
      <c r="P310" s="51">
        <v>1363.3879999999999</v>
      </c>
      <c r="Q310" s="51">
        <v>10.3</v>
      </c>
      <c r="R310" t="str">
        <f t="shared" si="29"/>
        <v>1363-10</v>
      </c>
      <c r="S310" s="70" t="b">
        <f t="shared" si="30"/>
        <v>0</v>
      </c>
    </row>
    <row r="311" spans="2:78" hidden="1" x14ac:dyDescent="0.35">
      <c r="B311">
        <v>1364.11</v>
      </c>
      <c r="C311" t="s">
        <v>4125</v>
      </c>
      <c r="D311" t="s">
        <v>3290</v>
      </c>
      <c r="E311">
        <v>0.17847222222222223</v>
      </c>
      <c r="F311">
        <v>10.6</v>
      </c>
      <c r="G311">
        <v>6</v>
      </c>
      <c r="H311" t="s">
        <v>7295</v>
      </c>
      <c r="I311" t="s">
        <v>7296</v>
      </c>
      <c r="L311" s="20" t="s">
        <v>5677</v>
      </c>
      <c r="M311">
        <v>8.8000000000000007</v>
      </c>
      <c r="N311">
        <v>15</v>
      </c>
      <c r="O311" t="s">
        <v>144</v>
      </c>
      <c r="P311" s="51">
        <v>1364.11</v>
      </c>
      <c r="Q311" s="51">
        <v>10.6</v>
      </c>
      <c r="R311" t="str">
        <f t="shared" si="29"/>
        <v>1364-11</v>
      </c>
      <c r="S311" s="70" t="b">
        <f t="shared" si="30"/>
        <v>1</v>
      </c>
      <c r="T311" t="str">
        <f t="shared" ref="T311:T342" si="35">INT(U311)&amp;"-"&amp;V311</f>
        <v>1364-11</v>
      </c>
      <c r="U311">
        <v>1364.11</v>
      </c>
      <c r="V311">
        <v>11</v>
      </c>
      <c r="X311" t="str">
        <f t="shared" ref="X311:X342" si="36">INT(AA311)&amp;"-"&amp;AH311</f>
        <v>1364-8</v>
      </c>
      <c r="Y311" t="s">
        <v>7778</v>
      </c>
      <c r="Z311" s="51">
        <v>413</v>
      </c>
      <c r="AA311">
        <v>1364.11</v>
      </c>
      <c r="AB311">
        <v>10</v>
      </c>
      <c r="AC311" t="s">
        <v>7782</v>
      </c>
      <c r="AD311" t="s">
        <v>7773</v>
      </c>
      <c r="AE311" t="s">
        <v>5753</v>
      </c>
      <c r="AF311">
        <v>11</v>
      </c>
      <c r="AG311">
        <v>0.59</v>
      </c>
      <c r="AH311">
        <v>8</v>
      </c>
      <c r="AI311">
        <v>8</v>
      </c>
      <c r="AJ311" t="s">
        <v>7535</v>
      </c>
      <c r="AM311" t="s">
        <v>7784</v>
      </c>
      <c r="AN311" t="s">
        <v>7774</v>
      </c>
      <c r="AO311" t="s">
        <v>7203</v>
      </c>
      <c r="AP311" t="s">
        <v>7528</v>
      </c>
      <c r="AQ311" t="s">
        <v>7528</v>
      </c>
      <c r="AR311">
        <v>5.56</v>
      </c>
      <c r="AS311" t="s">
        <v>7897</v>
      </c>
      <c r="AT311">
        <v>1.9</v>
      </c>
      <c r="AU311" t="s">
        <v>7774</v>
      </c>
      <c r="AV311" t="s">
        <v>7789</v>
      </c>
      <c r="AW311" t="s">
        <v>7774</v>
      </c>
      <c r="BA311" t="s">
        <v>5678</v>
      </c>
      <c r="BB311">
        <v>42.772346710000001</v>
      </c>
      <c r="BC311">
        <v>-82.037525889999998</v>
      </c>
      <c r="BD311">
        <v>203</v>
      </c>
      <c r="BE311">
        <v>290</v>
      </c>
      <c r="BF311" t="s">
        <v>8087</v>
      </c>
      <c r="BG311">
        <v>15</v>
      </c>
      <c r="BH311">
        <v>986</v>
      </c>
      <c r="BI311">
        <v>1.0049999999999999</v>
      </c>
      <c r="BJ311">
        <v>411.00400000000002</v>
      </c>
      <c r="BK311">
        <v>2117</v>
      </c>
      <c r="BL311">
        <v>2117</v>
      </c>
      <c r="BO311">
        <v>1.24</v>
      </c>
      <c r="BP311">
        <v>1.24</v>
      </c>
      <c r="BR311">
        <v>2.15</v>
      </c>
      <c r="BS311">
        <v>2.15</v>
      </c>
      <c r="BY311">
        <v>0.56000000000000005</v>
      </c>
      <c r="BZ311">
        <v>13</v>
      </c>
    </row>
    <row r="312" spans="2:78" hidden="1" x14ac:dyDescent="0.35">
      <c r="B312">
        <v>1364.279</v>
      </c>
      <c r="C312" t="s">
        <v>4126</v>
      </c>
      <c r="D312" t="s">
        <v>3290</v>
      </c>
      <c r="E312">
        <v>0.17986111111111111</v>
      </c>
      <c r="F312">
        <v>10</v>
      </c>
      <c r="G312">
        <v>6</v>
      </c>
      <c r="H312" t="s">
        <v>7295</v>
      </c>
      <c r="I312" t="s">
        <v>7296</v>
      </c>
      <c r="L312" s="20" t="s">
        <v>5677</v>
      </c>
      <c r="M312">
        <v>11.2</v>
      </c>
      <c r="N312">
        <v>15</v>
      </c>
      <c r="O312" t="s">
        <v>144</v>
      </c>
      <c r="P312" s="51">
        <v>1364.279</v>
      </c>
      <c r="Q312" s="51">
        <v>10</v>
      </c>
      <c r="R312" t="str">
        <f t="shared" si="29"/>
        <v>1364-10</v>
      </c>
      <c r="S312" s="70" t="b">
        <f t="shared" si="30"/>
        <v>1</v>
      </c>
      <c r="T312" t="str">
        <f t="shared" si="35"/>
        <v>1364-10</v>
      </c>
      <c r="U312">
        <v>1364.2760000000001</v>
      </c>
      <c r="V312">
        <v>10</v>
      </c>
      <c r="X312" t="str">
        <f t="shared" si="36"/>
        <v>1364-13</v>
      </c>
      <c r="Y312" t="s">
        <v>7778</v>
      </c>
      <c r="Z312" s="51">
        <v>414</v>
      </c>
      <c r="AA312">
        <v>1364.2760000000001</v>
      </c>
      <c r="AB312">
        <v>10</v>
      </c>
      <c r="AC312" t="s">
        <v>7782</v>
      </c>
      <c r="AD312" t="s">
        <v>7773</v>
      </c>
      <c r="AE312" t="s">
        <v>5753</v>
      </c>
      <c r="AF312">
        <v>10</v>
      </c>
      <c r="AG312">
        <v>0.56000000000000005</v>
      </c>
      <c r="AH312">
        <v>13</v>
      </c>
      <c r="AI312">
        <v>13</v>
      </c>
      <c r="AJ312" t="s">
        <v>7511</v>
      </c>
      <c r="AM312" t="s">
        <v>7784</v>
      </c>
      <c r="AN312" t="s">
        <v>7774</v>
      </c>
      <c r="AO312" t="s">
        <v>7203</v>
      </c>
      <c r="AP312" t="s">
        <v>7528</v>
      </c>
      <c r="AQ312" t="s">
        <v>7528</v>
      </c>
      <c r="AR312">
        <v>5.56</v>
      </c>
      <c r="AS312" t="s">
        <v>7897</v>
      </c>
      <c r="AT312">
        <v>1.9</v>
      </c>
      <c r="AU312" t="s">
        <v>7774</v>
      </c>
      <c r="AV312" t="s">
        <v>7788</v>
      </c>
      <c r="AW312" t="s">
        <v>7774</v>
      </c>
      <c r="AX312">
        <v>10</v>
      </c>
      <c r="AY312">
        <v>10</v>
      </c>
      <c r="AZ312">
        <v>12</v>
      </c>
      <c r="BA312" t="s">
        <v>5683</v>
      </c>
      <c r="BB312">
        <v>42.772345229999999</v>
      </c>
      <c r="BC312">
        <v>-82.037525930000001</v>
      </c>
      <c r="BD312">
        <v>203</v>
      </c>
      <c r="BE312">
        <v>290</v>
      </c>
      <c r="BF312" t="s">
        <v>8087</v>
      </c>
      <c r="BG312">
        <v>15</v>
      </c>
      <c r="BH312">
        <v>986</v>
      </c>
      <c r="BI312">
        <v>1.169</v>
      </c>
      <c r="BJ312">
        <v>408.61599999999999</v>
      </c>
      <c r="BK312">
        <v>2112</v>
      </c>
      <c r="BL312">
        <v>2114</v>
      </c>
      <c r="BO312">
        <v>1.23</v>
      </c>
      <c r="BP312">
        <v>1.23</v>
      </c>
      <c r="BR312">
        <v>2.14</v>
      </c>
      <c r="BS312">
        <v>2.14</v>
      </c>
      <c r="BY312">
        <v>0.69</v>
      </c>
      <c r="BZ312">
        <v>13</v>
      </c>
    </row>
    <row r="313" spans="2:78" hidden="1" x14ac:dyDescent="0.35">
      <c r="B313">
        <v>1364.35</v>
      </c>
      <c r="C313" t="s">
        <v>4127</v>
      </c>
      <c r="D313" t="s">
        <v>3290</v>
      </c>
      <c r="E313">
        <v>0.18055555555555555</v>
      </c>
      <c r="F313">
        <v>12.5</v>
      </c>
      <c r="G313">
        <v>6</v>
      </c>
      <c r="H313" t="s">
        <v>7295</v>
      </c>
      <c r="I313" t="s">
        <v>7296</v>
      </c>
      <c r="L313" s="20" t="s">
        <v>5677</v>
      </c>
      <c r="M313">
        <v>14</v>
      </c>
      <c r="N313">
        <v>15</v>
      </c>
      <c r="O313" t="s">
        <v>144</v>
      </c>
      <c r="P313" s="51">
        <v>1364.35</v>
      </c>
      <c r="Q313" s="51">
        <v>12.5</v>
      </c>
      <c r="R313" t="str">
        <f t="shared" si="29"/>
        <v>1364-13</v>
      </c>
      <c r="S313" s="70" t="b">
        <f t="shared" si="30"/>
        <v>0</v>
      </c>
      <c r="T313" t="str">
        <f t="shared" si="35"/>
        <v>1364-12</v>
      </c>
      <c r="U313">
        <v>1364.3489999999999</v>
      </c>
      <c r="V313">
        <v>12</v>
      </c>
      <c r="X313" t="str">
        <f t="shared" si="36"/>
        <v>1364-13</v>
      </c>
      <c r="Y313" t="s">
        <v>7778</v>
      </c>
      <c r="Z313" s="51">
        <v>415</v>
      </c>
      <c r="AA313">
        <v>1364.3489999999999</v>
      </c>
      <c r="AB313">
        <v>10</v>
      </c>
      <c r="AC313" t="s">
        <v>7782</v>
      </c>
      <c r="AD313" t="s">
        <v>7773</v>
      </c>
      <c r="AE313" t="s">
        <v>5753</v>
      </c>
      <c r="AF313">
        <v>12</v>
      </c>
      <c r="AG313">
        <v>0.69</v>
      </c>
      <c r="AH313">
        <v>13</v>
      </c>
      <c r="AI313">
        <v>11</v>
      </c>
      <c r="AJ313" t="s">
        <v>7510</v>
      </c>
      <c r="AM313" t="s">
        <v>7784</v>
      </c>
      <c r="AN313" t="s">
        <v>7774</v>
      </c>
      <c r="AO313" t="s">
        <v>7203</v>
      </c>
      <c r="AP313" t="s">
        <v>7528</v>
      </c>
      <c r="AQ313" t="s">
        <v>7528</v>
      </c>
      <c r="AR313">
        <v>5.56</v>
      </c>
      <c r="AS313" t="s">
        <v>7897</v>
      </c>
      <c r="AT313">
        <v>1.9</v>
      </c>
      <c r="AU313" t="s">
        <v>7774</v>
      </c>
      <c r="AV313" t="s">
        <v>7788</v>
      </c>
      <c r="AW313" t="s">
        <v>7774</v>
      </c>
      <c r="AX313">
        <v>10</v>
      </c>
      <c r="AY313">
        <v>10</v>
      </c>
      <c r="AZ313">
        <v>12</v>
      </c>
      <c r="BA313" t="s">
        <v>5683</v>
      </c>
      <c r="BB313">
        <v>42.772344570000001</v>
      </c>
      <c r="BC313">
        <v>-82.037525950000003</v>
      </c>
      <c r="BD313">
        <v>203</v>
      </c>
      <c r="BE313">
        <v>290</v>
      </c>
      <c r="BF313" t="s">
        <v>8087</v>
      </c>
      <c r="BG313">
        <v>15</v>
      </c>
      <c r="BH313">
        <v>986</v>
      </c>
      <c r="BI313">
        <v>1.242</v>
      </c>
      <c r="BJ313">
        <v>415.03899999999999</v>
      </c>
      <c r="BK313">
        <v>2109</v>
      </c>
      <c r="BL313">
        <v>2111</v>
      </c>
      <c r="BO313">
        <v>1.23</v>
      </c>
      <c r="BP313">
        <v>1.23</v>
      </c>
      <c r="BR313">
        <v>2.14</v>
      </c>
      <c r="BS313">
        <v>2.14</v>
      </c>
      <c r="BY313">
        <v>0.57999999999999996</v>
      </c>
      <c r="BZ313">
        <v>8</v>
      </c>
    </row>
    <row r="314" spans="2:78" hidden="1" x14ac:dyDescent="0.35">
      <c r="B314">
        <v>1365.0060000000001</v>
      </c>
      <c r="C314" t="s">
        <v>4128</v>
      </c>
      <c r="D314" t="s">
        <v>3290</v>
      </c>
      <c r="E314">
        <v>0.18333333333333332</v>
      </c>
      <c r="F314">
        <v>10.5</v>
      </c>
      <c r="G314">
        <v>7</v>
      </c>
      <c r="H314" t="s">
        <v>7295</v>
      </c>
      <c r="I314" t="s">
        <v>7296</v>
      </c>
      <c r="L314" s="20" t="s">
        <v>5677</v>
      </c>
      <c r="M314">
        <v>8.6999999999999993</v>
      </c>
      <c r="N314">
        <v>15</v>
      </c>
      <c r="O314" t="s">
        <v>144</v>
      </c>
      <c r="P314" s="51">
        <v>1365.0060000000001</v>
      </c>
      <c r="Q314" s="51">
        <v>10.5</v>
      </c>
      <c r="R314" t="str">
        <f t="shared" si="29"/>
        <v>1365-11</v>
      </c>
      <c r="S314" s="70" t="b">
        <f t="shared" si="30"/>
        <v>1</v>
      </c>
      <c r="T314" t="str">
        <f t="shared" si="35"/>
        <v>1365-11</v>
      </c>
      <c r="U314">
        <v>1365.0060000000001</v>
      </c>
      <c r="V314">
        <v>11</v>
      </c>
      <c r="X314" t="str">
        <f t="shared" si="36"/>
        <v>1365-8</v>
      </c>
      <c r="Y314" t="s">
        <v>7778</v>
      </c>
      <c r="Z314" s="51">
        <v>416</v>
      </c>
      <c r="AA314">
        <v>1365.0060000000001</v>
      </c>
      <c r="AB314">
        <v>10</v>
      </c>
      <c r="AC314" t="s">
        <v>7782</v>
      </c>
      <c r="AD314" t="s">
        <v>7773</v>
      </c>
      <c r="AE314" t="s">
        <v>5753</v>
      </c>
      <c r="AF314">
        <v>11</v>
      </c>
      <c r="AG314">
        <v>0.57999999999999996</v>
      </c>
      <c r="AH314">
        <v>8</v>
      </c>
      <c r="AI314">
        <v>9</v>
      </c>
      <c r="AJ314" t="s">
        <v>7360</v>
      </c>
      <c r="AM314" t="s">
        <v>7784</v>
      </c>
      <c r="AN314" t="s">
        <v>7774</v>
      </c>
      <c r="AO314" t="s">
        <v>7203</v>
      </c>
      <c r="AP314" t="s">
        <v>7528</v>
      </c>
      <c r="AQ314" t="s">
        <v>7528</v>
      </c>
      <c r="AR314">
        <v>5.56</v>
      </c>
      <c r="AS314" t="s">
        <v>7897</v>
      </c>
      <c r="AT314">
        <v>2</v>
      </c>
      <c r="AU314" t="s">
        <v>7774</v>
      </c>
      <c r="AV314" t="s">
        <v>7789</v>
      </c>
      <c r="AW314" t="s">
        <v>7774</v>
      </c>
      <c r="BA314" t="s">
        <v>5678</v>
      </c>
      <c r="BB314">
        <v>42.772338589999997</v>
      </c>
      <c r="BC314">
        <v>-82.037526119999995</v>
      </c>
      <c r="BD314">
        <v>203</v>
      </c>
      <c r="BE314">
        <v>290</v>
      </c>
      <c r="BF314" t="s">
        <v>8087</v>
      </c>
      <c r="BG314">
        <v>15</v>
      </c>
      <c r="BH314">
        <v>986</v>
      </c>
      <c r="BI314">
        <v>1.9019999999999999</v>
      </c>
      <c r="BJ314">
        <v>422.95400000000001</v>
      </c>
      <c r="BK314">
        <v>2117</v>
      </c>
      <c r="BL314">
        <v>2117</v>
      </c>
      <c r="BO314">
        <v>1.24</v>
      </c>
      <c r="BP314">
        <v>1.24</v>
      </c>
      <c r="BR314">
        <v>2.15</v>
      </c>
      <c r="BS314">
        <v>2.15</v>
      </c>
      <c r="BY314">
        <v>0.6</v>
      </c>
      <c r="BZ314">
        <v>13</v>
      </c>
    </row>
    <row r="315" spans="2:78" hidden="1" x14ac:dyDescent="0.35">
      <c r="B315">
        <v>1366.586</v>
      </c>
      <c r="C315" t="s">
        <v>4129</v>
      </c>
      <c r="D315" t="s">
        <v>3290</v>
      </c>
      <c r="E315">
        <v>0.18124999999999999</v>
      </c>
      <c r="F315">
        <v>10.8</v>
      </c>
      <c r="G315">
        <v>8</v>
      </c>
      <c r="H315" t="s">
        <v>7295</v>
      </c>
      <c r="I315" t="s">
        <v>7296</v>
      </c>
      <c r="L315" s="20" t="s">
        <v>5677</v>
      </c>
      <c r="M315">
        <v>11.8</v>
      </c>
      <c r="N315">
        <v>15</v>
      </c>
      <c r="O315" t="s">
        <v>144</v>
      </c>
      <c r="P315" s="51">
        <v>1366.586</v>
      </c>
      <c r="Q315" s="51">
        <v>10.8</v>
      </c>
      <c r="R315" t="str">
        <f t="shared" si="29"/>
        <v>1366-11</v>
      </c>
      <c r="S315" s="70" t="b">
        <f t="shared" si="30"/>
        <v>1</v>
      </c>
      <c r="T315" t="str">
        <f t="shared" si="35"/>
        <v>1366-11</v>
      </c>
      <c r="U315">
        <v>1366.588</v>
      </c>
      <c r="V315">
        <v>11</v>
      </c>
      <c r="X315" t="str">
        <f t="shared" si="36"/>
        <v>1366-13</v>
      </c>
      <c r="Y315" t="s">
        <v>7778</v>
      </c>
      <c r="Z315" s="51">
        <v>417</v>
      </c>
      <c r="AA315">
        <v>1366.588</v>
      </c>
      <c r="AB315">
        <v>10</v>
      </c>
      <c r="AC315" t="s">
        <v>7782</v>
      </c>
      <c r="AD315" t="s">
        <v>7773</v>
      </c>
      <c r="AE315" t="s">
        <v>5753</v>
      </c>
      <c r="AF315">
        <v>11</v>
      </c>
      <c r="AG315">
        <v>0.6</v>
      </c>
      <c r="AH315">
        <v>13</v>
      </c>
      <c r="AI315">
        <v>12</v>
      </c>
      <c r="AJ315" t="s">
        <v>7537</v>
      </c>
      <c r="AM315" t="s">
        <v>7784</v>
      </c>
      <c r="AN315" t="s">
        <v>7774</v>
      </c>
      <c r="AO315" t="s">
        <v>7203</v>
      </c>
      <c r="AP315" t="s">
        <v>7528</v>
      </c>
      <c r="AQ315" t="s">
        <v>7528</v>
      </c>
      <c r="AR315">
        <v>5.56</v>
      </c>
      <c r="AS315" t="s">
        <v>7897</v>
      </c>
      <c r="AT315">
        <v>1.9</v>
      </c>
      <c r="AU315" t="s">
        <v>7774</v>
      </c>
      <c r="AV315" t="s">
        <v>7788</v>
      </c>
      <c r="AW315" t="s">
        <v>7774</v>
      </c>
      <c r="AX315">
        <v>10</v>
      </c>
      <c r="AY315">
        <v>10</v>
      </c>
      <c r="AZ315">
        <v>12</v>
      </c>
      <c r="BA315" t="s">
        <v>5683</v>
      </c>
      <c r="BB315">
        <v>42.77232429</v>
      </c>
      <c r="BC315">
        <v>-82.037526560000003</v>
      </c>
      <c r="BD315">
        <v>203</v>
      </c>
      <c r="BE315">
        <v>290</v>
      </c>
      <c r="BF315" t="s">
        <v>8087</v>
      </c>
      <c r="BG315">
        <v>15</v>
      </c>
      <c r="BH315">
        <v>986</v>
      </c>
      <c r="BI315">
        <v>3.4809999999999999</v>
      </c>
      <c r="BJ315">
        <v>411.86</v>
      </c>
      <c r="BK315">
        <v>2112</v>
      </c>
      <c r="BL315">
        <v>2113</v>
      </c>
      <c r="BO315">
        <v>1.23</v>
      </c>
      <c r="BP315">
        <v>1.23</v>
      </c>
      <c r="BR315">
        <v>2.14</v>
      </c>
      <c r="BS315">
        <v>2.14</v>
      </c>
      <c r="BY315">
        <v>0.66</v>
      </c>
      <c r="BZ315">
        <v>11</v>
      </c>
    </row>
    <row r="316" spans="2:78" hidden="1" x14ac:dyDescent="0.35">
      <c r="B316">
        <v>1366.8230000000001</v>
      </c>
      <c r="C316" t="s">
        <v>4130</v>
      </c>
      <c r="D316" t="s">
        <v>3290</v>
      </c>
      <c r="E316">
        <v>0.17916666666666667</v>
      </c>
      <c r="F316">
        <v>11.9</v>
      </c>
      <c r="G316">
        <v>6</v>
      </c>
      <c r="H316" t="s">
        <v>7295</v>
      </c>
      <c r="I316" t="s">
        <v>7296</v>
      </c>
      <c r="L316" s="20" t="s">
        <v>5677</v>
      </c>
      <c r="M316">
        <v>10.1</v>
      </c>
      <c r="N316">
        <v>15</v>
      </c>
      <c r="O316" t="s">
        <v>144</v>
      </c>
      <c r="P316" s="51">
        <v>1366.8230000000001</v>
      </c>
      <c r="Q316" s="51">
        <v>11.9</v>
      </c>
      <c r="R316" t="str">
        <f t="shared" si="29"/>
        <v>1366-12</v>
      </c>
      <c r="S316" s="70" t="b">
        <f t="shared" si="30"/>
        <v>1</v>
      </c>
      <c r="T316" t="str">
        <f t="shared" si="35"/>
        <v>1366-12</v>
      </c>
      <c r="U316">
        <v>1366.8219999999999</v>
      </c>
      <c r="V316">
        <v>12</v>
      </c>
      <c r="X316" t="str">
        <f t="shared" si="36"/>
        <v>1366-11</v>
      </c>
      <c r="Y316" t="s">
        <v>7778</v>
      </c>
      <c r="Z316" s="51">
        <v>418</v>
      </c>
      <c r="AA316">
        <v>1366.8219999999999</v>
      </c>
      <c r="AB316">
        <v>10</v>
      </c>
      <c r="AC316" t="s">
        <v>7782</v>
      </c>
      <c r="AD316" t="s">
        <v>7773</v>
      </c>
      <c r="AE316" t="s">
        <v>5753</v>
      </c>
      <c r="AF316">
        <v>12</v>
      </c>
      <c r="AG316">
        <v>0.66</v>
      </c>
      <c r="AH316">
        <v>11</v>
      </c>
      <c r="AI316">
        <v>10</v>
      </c>
      <c r="AJ316" t="s">
        <v>7515</v>
      </c>
      <c r="AM316" t="s">
        <v>7784</v>
      </c>
      <c r="AN316" t="s">
        <v>7774</v>
      </c>
      <c r="AO316" t="s">
        <v>7203</v>
      </c>
      <c r="AP316" t="s">
        <v>7528</v>
      </c>
      <c r="AQ316" t="s">
        <v>7528</v>
      </c>
      <c r="AR316">
        <v>5.56</v>
      </c>
      <c r="AS316" t="s">
        <v>7897</v>
      </c>
      <c r="AT316">
        <v>1.9</v>
      </c>
      <c r="AU316" t="s">
        <v>7774</v>
      </c>
      <c r="AV316" t="s">
        <v>7783</v>
      </c>
      <c r="AW316" t="s">
        <v>7774</v>
      </c>
      <c r="BA316" t="s">
        <v>5678</v>
      </c>
      <c r="BB316">
        <v>42.772322160000002</v>
      </c>
      <c r="BC316">
        <v>-82.037526619999994</v>
      </c>
      <c r="BD316">
        <v>203</v>
      </c>
      <c r="BE316">
        <v>290</v>
      </c>
      <c r="BF316" t="s">
        <v>8087</v>
      </c>
      <c r="BG316">
        <v>15</v>
      </c>
      <c r="BH316">
        <v>986</v>
      </c>
      <c r="BI316">
        <v>3.7160000000000002</v>
      </c>
      <c r="BJ316">
        <v>407.91800000000001</v>
      </c>
      <c r="BK316">
        <v>2113</v>
      </c>
      <c r="BL316">
        <v>2114</v>
      </c>
      <c r="BO316">
        <v>1.23</v>
      </c>
      <c r="BP316">
        <v>1.23</v>
      </c>
      <c r="BR316">
        <v>2.14</v>
      </c>
      <c r="BS316">
        <v>2.14</v>
      </c>
      <c r="BY316">
        <v>0.62</v>
      </c>
      <c r="BZ316">
        <v>9</v>
      </c>
    </row>
    <row r="317" spans="2:78" hidden="1" x14ac:dyDescent="0.35">
      <c r="B317">
        <v>1367.1010000000001</v>
      </c>
      <c r="C317" t="s">
        <v>4131</v>
      </c>
      <c r="D317" t="s">
        <v>3290</v>
      </c>
      <c r="E317">
        <v>0.17916666666666667</v>
      </c>
      <c r="F317">
        <v>11.2</v>
      </c>
      <c r="G317">
        <v>6</v>
      </c>
      <c r="H317" t="s">
        <v>7295</v>
      </c>
      <c r="I317" t="s">
        <v>7296</v>
      </c>
      <c r="L317" s="20" t="s">
        <v>5677</v>
      </c>
      <c r="M317">
        <v>9.6999999999999993</v>
      </c>
      <c r="N317">
        <v>15</v>
      </c>
      <c r="O317" t="s">
        <v>144</v>
      </c>
      <c r="P317" s="51">
        <v>1367.1010000000001</v>
      </c>
      <c r="Q317" s="51">
        <v>11.2</v>
      </c>
      <c r="R317" t="str">
        <f t="shared" si="29"/>
        <v>1367-11</v>
      </c>
      <c r="S317" s="70" t="b">
        <f t="shared" si="30"/>
        <v>1</v>
      </c>
      <c r="T317" t="str">
        <f t="shared" si="35"/>
        <v>1367-11</v>
      </c>
      <c r="U317">
        <v>1367.1</v>
      </c>
      <c r="V317">
        <v>11</v>
      </c>
      <c r="X317" t="str">
        <f t="shared" si="36"/>
        <v>1367-9</v>
      </c>
      <c r="Y317" t="s">
        <v>7778</v>
      </c>
      <c r="Z317" s="51">
        <v>419</v>
      </c>
      <c r="AA317">
        <v>1367.1</v>
      </c>
      <c r="AB317">
        <v>10</v>
      </c>
      <c r="AC317" t="s">
        <v>7782</v>
      </c>
      <c r="AD317" t="s">
        <v>7773</v>
      </c>
      <c r="AE317" t="s">
        <v>5753</v>
      </c>
      <c r="AF317">
        <v>11</v>
      </c>
      <c r="AG317">
        <v>0.62</v>
      </c>
      <c r="AH317">
        <v>9</v>
      </c>
      <c r="AI317">
        <v>9</v>
      </c>
      <c r="AJ317" t="s">
        <v>7515</v>
      </c>
      <c r="AM317" t="s">
        <v>7784</v>
      </c>
      <c r="AN317" t="s">
        <v>7774</v>
      </c>
      <c r="AO317" t="s">
        <v>7203</v>
      </c>
      <c r="AP317" t="s">
        <v>7528</v>
      </c>
      <c r="AQ317" t="s">
        <v>7528</v>
      </c>
      <c r="AR317">
        <v>5.56</v>
      </c>
      <c r="AS317" t="s">
        <v>7897</v>
      </c>
      <c r="AT317">
        <v>1.9</v>
      </c>
      <c r="AU317" t="s">
        <v>7774</v>
      </c>
      <c r="AV317" t="s">
        <v>7789</v>
      </c>
      <c r="AW317" t="s">
        <v>7774</v>
      </c>
      <c r="BA317" t="s">
        <v>5678</v>
      </c>
      <c r="BB317">
        <v>42.772319639999999</v>
      </c>
      <c r="BC317">
        <v>-82.037526700000001</v>
      </c>
      <c r="BD317">
        <v>203</v>
      </c>
      <c r="BE317">
        <v>290</v>
      </c>
      <c r="BF317" t="s">
        <v>8087</v>
      </c>
      <c r="BG317">
        <v>15</v>
      </c>
      <c r="BH317">
        <v>986</v>
      </c>
      <c r="BI317">
        <v>3.9950000000000001</v>
      </c>
      <c r="BJ317">
        <v>407.69799999999998</v>
      </c>
      <c r="BK317">
        <v>2115</v>
      </c>
      <c r="BL317">
        <v>2116</v>
      </c>
      <c r="BO317">
        <v>1.24</v>
      </c>
      <c r="BP317">
        <v>1.23</v>
      </c>
      <c r="BR317">
        <v>2.15</v>
      </c>
      <c r="BS317">
        <v>2.14</v>
      </c>
      <c r="BY317">
        <v>0.73</v>
      </c>
      <c r="BZ317">
        <v>10</v>
      </c>
    </row>
    <row r="318" spans="2:78" hidden="1" x14ac:dyDescent="0.35">
      <c r="B318">
        <v>1367.2059999999999</v>
      </c>
      <c r="C318" t="s">
        <v>4132</v>
      </c>
      <c r="D318" t="s">
        <v>3290</v>
      </c>
      <c r="E318">
        <v>0.18194444444444444</v>
      </c>
      <c r="F318">
        <v>13.2</v>
      </c>
      <c r="G318">
        <v>6</v>
      </c>
      <c r="H318" t="s">
        <v>7295</v>
      </c>
      <c r="I318" t="s">
        <v>7296</v>
      </c>
      <c r="L318" s="20" t="s">
        <v>5677</v>
      </c>
      <c r="M318">
        <v>9.6999999999999993</v>
      </c>
      <c r="N318">
        <v>15</v>
      </c>
      <c r="O318" t="s">
        <v>144</v>
      </c>
      <c r="P318" s="51">
        <v>1367.2059999999999</v>
      </c>
      <c r="Q318" s="51">
        <v>13.2</v>
      </c>
      <c r="R318" t="str">
        <f t="shared" si="29"/>
        <v>1367-13</v>
      </c>
      <c r="S318" s="70" t="b">
        <f t="shared" si="30"/>
        <v>1</v>
      </c>
      <c r="T318" t="str">
        <f t="shared" si="35"/>
        <v>1367-13</v>
      </c>
      <c r="U318">
        <v>1367.203</v>
      </c>
      <c r="V318">
        <v>13</v>
      </c>
      <c r="X318" t="str">
        <f t="shared" si="36"/>
        <v>1367-10</v>
      </c>
      <c r="Y318" t="s">
        <v>7778</v>
      </c>
      <c r="Z318" s="51">
        <v>420</v>
      </c>
      <c r="AA318">
        <v>1367.203</v>
      </c>
      <c r="AB318">
        <v>10</v>
      </c>
      <c r="AC318" t="s">
        <v>7782</v>
      </c>
      <c r="AD318" t="s">
        <v>7773</v>
      </c>
      <c r="AE318" t="s">
        <v>5753</v>
      </c>
      <c r="AF318">
        <v>13</v>
      </c>
      <c r="AG318">
        <v>0.73</v>
      </c>
      <c r="AH318">
        <v>10</v>
      </c>
      <c r="AI318">
        <v>9</v>
      </c>
      <c r="AJ318" t="s">
        <v>7501</v>
      </c>
      <c r="AM318" t="s">
        <v>7784</v>
      </c>
      <c r="AN318" t="s">
        <v>7774</v>
      </c>
      <c r="AO318" t="s">
        <v>7203</v>
      </c>
      <c r="AP318" t="s">
        <v>7528</v>
      </c>
      <c r="AQ318" t="s">
        <v>7528</v>
      </c>
      <c r="AR318">
        <v>5.56</v>
      </c>
      <c r="AS318" t="s">
        <v>7897</v>
      </c>
      <c r="AT318">
        <v>1.9</v>
      </c>
      <c r="AU318" t="s">
        <v>7774</v>
      </c>
      <c r="AV318" t="s">
        <v>7789</v>
      </c>
      <c r="AW318" t="s">
        <v>7774</v>
      </c>
      <c r="BA318" t="s">
        <v>5678</v>
      </c>
      <c r="BB318">
        <v>42.77231871</v>
      </c>
      <c r="BC318">
        <v>-82.037526729999996</v>
      </c>
      <c r="BD318">
        <v>203</v>
      </c>
      <c r="BE318">
        <v>290</v>
      </c>
      <c r="BF318" t="s">
        <v>8087</v>
      </c>
      <c r="BG318">
        <v>15</v>
      </c>
      <c r="BH318">
        <v>986</v>
      </c>
      <c r="BI318">
        <v>4.0970000000000004</v>
      </c>
      <c r="BJ318">
        <v>420.12299999999999</v>
      </c>
      <c r="BK318">
        <v>2114</v>
      </c>
      <c r="BL318">
        <v>2115</v>
      </c>
      <c r="BO318">
        <v>1.23</v>
      </c>
      <c r="BP318">
        <v>1.23</v>
      </c>
      <c r="BR318">
        <v>2.14</v>
      </c>
      <c r="BS318">
        <v>2.14</v>
      </c>
      <c r="BY318">
        <v>0.61</v>
      </c>
      <c r="BZ318">
        <v>10</v>
      </c>
    </row>
    <row r="319" spans="2:78" hidden="1" x14ac:dyDescent="0.35">
      <c r="B319">
        <v>1367.373</v>
      </c>
      <c r="C319" t="s">
        <v>4133</v>
      </c>
      <c r="D319" t="s">
        <v>3290</v>
      </c>
      <c r="E319">
        <v>0.18680555555555556</v>
      </c>
      <c r="F319">
        <v>11</v>
      </c>
      <c r="G319">
        <v>10</v>
      </c>
      <c r="H319" t="s">
        <v>7295</v>
      </c>
      <c r="I319" t="s">
        <v>7296</v>
      </c>
      <c r="L319" s="20" t="s">
        <v>5677</v>
      </c>
      <c r="M319">
        <v>8.9</v>
      </c>
      <c r="N319">
        <v>15</v>
      </c>
      <c r="O319" t="s">
        <v>144</v>
      </c>
      <c r="P319" s="51">
        <v>1367.373</v>
      </c>
      <c r="Q319" s="51">
        <v>11</v>
      </c>
      <c r="R319" t="str">
        <f t="shared" si="29"/>
        <v>1367-11</v>
      </c>
      <c r="S319" s="70" t="b">
        <f t="shared" si="30"/>
        <v>1</v>
      </c>
      <c r="T319" t="str">
        <f t="shared" si="35"/>
        <v>1367-11</v>
      </c>
      <c r="U319">
        <v>1367.373</v>
      </c>
      <c r="V319">
        <v>11</v>
      </c>
      <c r="X319" t="str">
        <f t="shared" si="36"/>
        <v>1367-10</v>
      </c>
      <c r="Y319" t="s">
        <v>7778</v>
      </c>
      <c r="Z319" s="51">
        <v>421</v>
      </c>
      <c r="AA319">
        <v>1367.373</v>
      </c>
      <c r="AB319">
        <v>10</v>
      </c>
      <c r="AC319" t="s">
        <v>7782</v>
      </c>
      <c r="AD319" t="s">
        <v>7773</v>
      </c>
      <c r="AE319" t="s">
        <v>5753</v>
      </c>
      <c r="AF319">
        <v>11</v>
      </c>
      <c r="AG319">
        <v>0.61</v>
      </c>
      <c r="AH319">
        <v>10</v>
      </c>
      <c r="AI319">
        <v>10</v>
      </c>
      <c r="AJ319" t="s">
        <v>7499</v>
      </c>
      <c r="AM319" t="s">
        <v>7784</v>
      </c>
      <c r="AN319" t="s">
        <v>7774</v>
      </c>
      <c r="AO319" t="s">
        <v>7203</v>
      </c>
      <c r="AP319" t="s">
        <v>7528</v>
      </c>
      <c r="AQ319" t="s">
        <v>7528</v>
      </c>
      <c r="AR319">
        <v>5.56</v>
      </c>
      <c r="AS319" t="s">
        <v>7897</v>
      </c>
      <c r="AT319">
        <v>1.9</v>
      </c>
      <c r="AU319" t="s">
        <v>7774</v>
      </c>
      <c r="AV319" t="s">
        <v>7789</v>
      </c>
      <c r="AW319" t="s">
        <v>7774</v>
      </c>
      <c r="BA319" t="s">
        <v>5678</v>
      </c>
      <c r="BB319">
        <v>42.77231716</v>
      </c>
      <c r="BC319">
        <v>-82.037526779999993</v>
      </c>
      <c r="BD319">
        <v>203</v>
      </c>
      <c r="BE319">
        <v>290</v>
      </c>
      <c r="BF319" t="s">
        <v>8087</v>
      </c>
      <c r="BG319">
        <v>15</v>
      </c>
      <c r="BH319">
        <v>986</v>
      </c>
      <c r="BI319">
        <v>4.2670000000000003</v>
      </c>
      <c r="BJ319">
        <v>420.22300000000001</v>
      </c>
      <c r="BK319">
        <v>2115</v>
      </c>
      <c r="BL319">
        <v>2116</v>
      </c>
      <c r="BO319">
        <v>1.24</v>
      </c>
      <c r="BP319">
        <v>1.23</v>
      </c>
      <c r="BR319">
        <v>2.15</v>
      </c>
      <c r="BS319">
        <v>2.14</v>
      </c>
      <c r="BY319">
        <v>0.7</v>
      </c>
      <c r="BZ319">
        <v>9</v>
      </c>
    </row>
    <row r="320" spans="2:78" hidden="1" x14ac:dyDescent="0.35">
      <c r="B320">
        <v>1367.442</v>
      </c>
      <c r="C320" t="s">
        <v>4134</v>
      </c>
      <c r="D320" t="s">
        <v>3290</v>
      </c>
      <c r="E320">
        <v>0.18333333333333332</v>
      </c>
      <c r="F320">
        <v>12.5</v>
      </c>
      <c r="G320">
        <v>9</v>
      </c>
      <c r="H320" t="s">
        <v>7295</v>
      </c>
      <c r="I320" t="s">
        <v>7296</v>
      </c>
      <c r="L320" s="20" t="s">
        <v>5677</v>
      </c>
      <c r="M320">
        <v>8</v>
      </c>
      <c r="N320">
        <v>15</v>
      </c>
      <c r="O320" t="s">
        <v>144</v>
      </c>
      <c r="P320" s="51">
        <v>1367.442</v>
      </c>
      <c r="Q320" s="51">
        <v>12.5</v>
      </c>
      <c r="R320" t="str">
        <f t="shared" si="29"/>
        <v>1367-13</v>
      </c>
      <c r="S320" s="70" t="b">
        <f t="shared" si="30"/>
        <v>1</v>
      </c>
      <c r="T320" t="str">
        <f t="shared" si="35"/>
        <v>1367-13</v>
      </c>
      <c r="U320">
        <v>1367.441</v>
      </c>
      <c r="V320">
        <v>13</v>
      </c>
      <c r="X320" t="str">
        <f t="shared" si="36"/>
        <v>1367-9</v>
      </c>
      <c r="Y320" t="s">
        <v>7778</v>
      </c>
      <c r="Z320" s="51">
        <v>422</v>
      </c>
      <c r="AA320">
        <v>1367.441</v>
      </c>
      <c r="AB320">
        <v>10</v>
      </c>
      <c r="AC320" t="s">
        <v>7782</v>
      </c>
      <c r="AD320" t="s">
        <v>7773</v>
      </c>
      <c r="AE320" t="s">
        <v>5753</v>
      </c>
      <c r="AF320">
        <v>13</v>
      </c>
      <c r="AG320">
        <v>0.7</v>
      </c>
      <c r="AH320">
        <v>9</v>
      </c>
      <c r="AI320">
        <v>9</v>
      </c>
      <c r="AJ320" t="s">
        <v>7508</v>
      </c>
      <c r="AL320">
        <v>16</v>
      </c>
      <c r="AM320" t="s">
        <v>7784</v>
      </c>
      <c r="AN320" t="s">
        <v>7774</v>
      </c>
      <c r="AO320" t="s">
        <v>7203</v>
      </c>
      <c r="AP320" t="s">
        <v>7528</v>
      </c>
      <c r="AQ320" t="s">
        <v>7528</v>
      </c>
      <c r="AR320">
        <v>5.56</v>
      </c>
      <c r="AS320" t="s">
        <v>7897</v>
      </c>
      <c r="AT320">
        <v>1.9</v>
      </c>
      <c r="AU320" t="s">
        <v>7774</v>
      </c>
      <c r="AV320" t="s">
        <v>7789</v>
      </c>
      <c r="AW320" t="s">
        <v>7774</v>
      </c>
      <c r="BA320" t="s">
        <v>5678</v>
      </c>
      <c r="BB320">
        <v>42.772316539999998</v>
      </c>
      <c r="BC320">
        <v>-82.037526799999995</v>
      </c>
      <c r="BD320">
        <v>203</v>
      </c>
      <c r="BE320">
        <v>290</v>
      </c>
      <c r="BF320" t="s">
        <v>8087</v>
      </c>
      <c r="BG320">
        <v>15</v>
      </c>
      <c r="BH320">
        <v>986</v>
      </c>
      <c r="BI320">
        <v>4.3360000000000003</v>
      </c>
      <c r="BJ320">
        <v>420.65199999999999</v>
      </c>
      <c r="BK320">
        <v>2115</v>
      </c>
      <c r="BL320">
        <v>2115</v>
      </c>
      <c r="BO320">
        <v>1.24</v>
      </c>
      <c r="BP320">
        <v>1.23</v>
      </c>
      <c r="BR320">
        <v>2.14</v>
      </c>
      <c r="BS320">
        <v>2.14</v>
      </c>
      <c r="BY320">
        <v>0.68</v>
      </c>
      <c r="BZ320">
        <v>9</v>
      </c>
    </row>
    <row r="321" spans="2:78" hidden="1" x14ac:dyDescent="0.35">
      <c r="B321">
        <v>1367.462</v>
      </c>
      <c r="C321" t="s">
        <v>4135</v>
      </c>
      <c r="D321" t="s">
        <v>3290</v>
      </c>
      <c r="E321">
        <v>0.18194444444444444</v>
      </c>
      <c r="F321">
        <v>12.2</v>
      </c>
      <c r="G321">
        <v>9</v>
      </c>
      <c r="H321" t="s">
        <v>7295</v>
      </c>
      <c r="I321" t="s">
        <v>7296</v>
      </c>
      <c r="L321" s="20" t="s">
        <v>5677</v>
      </c>
      <c r="M321">
        <v>8.6999999999999993</v>
      </c>
      <c r="N321">
        <v>15</v>
      </c>
      <c r="O321" t="s">
        <v>144</v>
      </c>
      <c r="P321" s="51">
        <v>1367.462</v>
      </c>
      <c r="Q321" s="51">
        <v>12.2</v>
      </c>
      <c r="R321" t="str">
        <f t="shared" si="29"/>
        <v>1367-12</v>
      </c>
      <c r="S321" s="70" t="b">
        <f t="shared" si="30"/>
        <v>1</v>
      </c>
      <c r="T321" t="str">
        <f t="shared" si="35"/>
        <v>1367-12</v>
      </c>
      <c r="U321">
        <v>1367.462</v>
      </c>
      <c r="V321">
        <v>12</v>
      </c>
      <c r="X321" t="str">
        <f t="shared" si="36"/>
        <v>1367-9</v>
      </c>
      <c r="Y321" t="s">
        <v>7778</v>
      </c>
      <c r="Z321" s="51">
        <v>424</v>
      </c>
      <c r="AA321">
        <v>1367.462</v>
      </c>
      <c r="AB321">
        <v>10</v>
      </c>
      <c r="AC321" t="s">
        <v>7782</v>
      </c>
      <c r="AD321" t="s">
        <v>7773</v>
      </c>
      <c r="AE321" t="s">
        <v>5753</v>
      </c>
      <c r="AF321">
        <v>12</v>
      </c>
      <c r="AG321">
        <v>0.68</v>
      </c>
      <c r="AH321">
        <v>9</v>
      </c>
      <c r="AI321">
        <v>12</v>
      </c>
      <c r="AJ321" t="s">
        <v>7506</v>
      </c>
      <c r="AL321">
        <v>16</v>
      </c>
      <c r="AM321" t="s">
        <v>7784</v>
      </c>
      <c r="AN321" t="s">
        <v>7774</v>
      </c>
      <c r="AO321" t="s">
        <v>7203</v>
      </c>
      <c r="AP321" t="s">
        <v>7528</v>
      </c>
      <c r="AQ321" t="s">
        <v>7528</v>
      </c>
      <c r="AR321">
        <v>5.56</v>
      </c>
      <c r="AS321" t="s">
        <v>7897</v>
      </c>
      <c r="AT321">
        <v>1.9</v>
      </c>
      <c r="AU321" t="s">
        <v>7774</v>
      </c>
      <c r="AV321" t="s">
        <v>7786</v>
      </c>
      <c r="AW321" t="s">
        <v>7774</v>
      </c>
      <c r="AX321">
        <v>10</v>
      </c>
      <c r="AY321">
        <v>10</v>
      </c>
      <c r="AZ321">
        <v>15</v>
      </c>
      <c r="BA321" t="s">
        <v>5683</v>
      </c>
      <c r="BB321">
        <v>42.772316349999997</v>
      </c>
      <c r="BC321">
        <v>-82.037526799999995</v>
      </c>
      <c r="BD321">
        <v>203</v>
      </c>
      <c r="BE321">
        <v>290</v>
      </c>
      <c r="BF321" t="s">
        <v>8087</v>
      </c>
      <c r="BG321">
        <v>15</v>
      </c>
      <c r="BH321">
        <v>986</v>
      </c>
      <c r="BI321">
        <v>4.3570000000000002</v>
      </c>
      <c r="BJ321">
        <v>414.12900000000002</v>
      </c>
      <c r="BK321">
        <v>2115</v>
      </c>
      <c r="BL321">
        <v>2116</v>
      </c>
      <c r="BO321">
        <v>1.24</v>
      </c>
      <c r="BP321">
        <v>1.24</v>
      </c>
      <c r="BR321">
        <v>2.15</v>
      </c>
      <c r="BS321">
        <v>2.14</v>
      </c>
      <c r="BY321">
        <v>0.68</v>
      </c>
      <c r="BZ321">
        <v>11</v>
      </c>
    </row>
    <row r="322" spans="2:78" hidden="1" x14ac:dyDescent="0.35">
      <c r="B322">
        <v>1369.19</v>
      </c>
      <c r="C322" t="s">
        <v>4136</v>
      </c>
      <c r="D322" t="s">
        <v>3290</v>
      </c>
      <c r="E322">
        <v>0.18263888888888888</v>
      </c>
      <c r="F322">
        <v>12.2</v>
      </c>
      <c r="G322">
        <v>8</v>
      </c>
      <c r="H322" t="s">
        <v>7295</v>
      </c>
      <c r="I322" t="s">
        <v>7296</v>
      </c>
      <c r="L322" s="20" t="s">
        <v>5677</v>
      </c>
      <c r="M322">
        <v>12.1</v>
      </c>
      <c r="N322">
        <v>15</v>
      </c>
      <c r="O322" t="s">
        <v>144</v>
      </c>
      <c r="P322" s="51">
        <v>1369.19</v>
      </c>
      <c r="Q322" s="51">
        <v>12.2</v>
      </c>
      <c r="R322" t="str">
        <f t="shared" ref="R322:R385" si="37">INT(P322)&amp;"-"&amp;ROUND(Q322,0)</f>
        <v>1369-12</v>
      </c>
      <c r="S322" s="70" t="b">
        <f t="shared" ref="S322:S385" si="38">IF(T322=R322,TRUE,FALSE)</f>
        <v>1</v>
      </c>
      <c r="T322" t="str">
        <f t="shared" si="35"/>
        <v>1369-12</v>
      </c>
      <c r="U322">
        <v>1369.19</v>
      </c>
      <c r="V322">
        <v>12</v>
      </c>
      <c r="X322" t="str">
        <f t="shared" si="36"/>
        <v>1369-11</v>
      </c>
      <c r="Y322" t="s">
        <v>7778</v>
      </c>
      <c r="Z322" s="51">
        <v>425</v>
      </c>
      <c r="AA322">
        <v>1369.19</v>
      </c>
      <c r="AB322">
        <v>10</v>
      </c>
      <c r="AC322" t="s">
        <v>7782</v>
      </c>
      <c r="AD322" t="s">
        <v>7773</v>
      </c>
      <c r="AE322" t="s">
        <v>5753</v>
      </c>
      <c r="AF322">
        <v>12</v>
      </c>
      <c r="AG322">
        <v>0.68</v>
      </c>
      <c r="AH322">
        <v>11</v>
      </c>
      <c r="AI322">
        <v>11</v>
      </c>
      <c r="AJ322" t="s">
        <v>7511</v>
      </c>
      <c r="AM322" t="s">
        <v>7784</v>
      </c>
      <c r="AN322" t="s">
        <v>7774</v>
      </c>
      <c r="AO322" t="s">
        <v>7203</v>
      </c>
      <c r="AP322" t="s">
        <v>7528</v>
      </c>
      <c r="AQ322" t="s">
        <v>7528</v>
      </c>
      <c r="AR322">
        <v>5.56</v>
      </c>
      <c r="AS322" t="s">
        <v>7897</v>
      </c>
      <c r="AT322">
        <v>1.9</v>
      </c>
      <c r="AU322" t="s">
        <v>7774</v>
      </c>
      <c r="AV322" t="s">
        <v>7788</v>
      </c>
      <c r="AW322" t="s">
        <v>7774</v>
      </c>
      <c r="AX322">
        <v>10</v>
      </c>
      <c r="AY322">
        <v>10</v>
      </c>
      <c r="AZ322">
        <v>12</v>
      </c>
      <c r="BA322" t="s">
        <v>5683</v>
      </c>
      <c r="BB322">
        <v>42.772300710000003</v>
      </c>
      <c r="BC322">
        <v>-82.037527330000003</v>
      </c>
      <c r="BD322">
        <v>203</v>
      </c>
      <c r="BE322">
        <v>290</v>
      </c>
      <c r="BF322" t="s">
        <v>8087</v>
      </c>
      <c r="BG322">
        <v>15</v>
      </c>
      <c r="BH322">
        <v>986</v>
      </c>
      <c r="BI322">
        <v>6.0839999999999996</v>
      </c>
      <c r="BJ322">
        <v>410.822</v>
      </c>
      <c r="BK322">
        <v>2113</v>
      </c>
      <c r="BL322">
        <v>2114</v>
      </c>
      <c r="BO322">
        <v>1.23</v>
      </c>
      <c r="BP322">
        <v>1.23</v>
      </c>
      <c r="BR322">
        <v>2.14</v>
      </c>
      <c r="BS322">
        <v>2.14</v>
      </c>
      <c r="BY322">
        <v>0.75</v>
      </c>
      <c r="BZ322">
        <v>7</v>
      </c>
    </row>
    <row r="323" spans="2:78" hidden="1" x14ac:dyDescent="0.35">
      <c r="B323">
        <v>1369.2670000000001</v>
      </c>
      <c r="C323" t="s">
        <v>4137</v>
      </c>
      <c r="D323" t="s">
        <v>3290</v>
      </c>
      <c r="E323">
        <v>0.18055555555555555</v>
      </c>
      <c r="F323">
        <v>13.5</v>
      </c>
      <c r="G323">
        <v>7</v>
      </c>
      <c r="H323" t="s">
        <v>7295</v>
      </c>
      <c r="I323" t="s">
        <v>7296</v>
      </c>
      <c r="L323" s="20" t="s">
        <v>5677</v>
      </c>
      <c r="M323">
        <v>8</v>
      </c>
      <c r="N323">
        <v>15</v>
      </c>
      <c r="O323" t="s">
        <v>144</v>
      </c>
      <c r="P323" s="51">
        <v>1369.2670000000001</v>
      </c>
      <c r="Q323" s="51">
        <v>13.5</v>
      </c>
      <c r="R323" t="str">
        <f t="shared" si="37"/>
        <v>1369-14</v>
      </c>
      <c r="S323" s="70" t="b">
        <f t="shared" si="38"/>
        <v>0</v>
      </c>
      <c r="T323" t="str">
        <f t="shared" si="35"/>
        <v>1369-13</v>
      </c>
      <c r="U323">
        <v>1369.2639999999999</v>
      </c>
      <c r="V323">
        <v>13</v>
      </c>
      <c r="X323" t="str">
        <f t="shared" si="36"/>
        <v>1369-7</v>
      </c>
      <c r="Y323" t="s">
        <v>7778</v>
      </c>
      <c r="Z323" s="51">
        <v>426</v>
      </c>
      <c r="AA323">
        <v>1369.2639999999999</v>
      </c>
      <c r="AB323">
        <v>10</v>
      </c>
      <c r="AC323" t="s">
        <v>7782</v>
      </c>
      <c r="AD323" t="s">
        <v>7773</v>
      </c>
      <c r="AE323" t="s">
        <v>5753</v>
      </c>
      <c r="AF323">
        <v>13</v>
      </c>
      <c r="AG323">
        <v>0.75</v>
      </c>
      <c r="AH323">
        <v>7</v>
      </c>
      <c r="AI323">
        <v>9</v>
      </c>
      <c r="AJ323" t="s">
        <v>7503</v>
      </c>
      <c r="AL323">
        <v>17</v>
      </c>
      <c r="AM323" t="s">
        <v>7784</v>
      </c>
      <c r="AN323" t="s">
        <v>7774</v>
      </c>
      <c r="AO323" t="s">
        <v>7203</v>
      </c>
      <c r="AP323" t="s">
        <v>7528</v>
      </c>
      <c r="AQ323" t="s">
        <v>7528</v>
      </c>
      <c r="AR323">
        <v>5.56</v>
      </c>
      <c r="AS323" t="s">
        <v>7897</v>
      </c>
      <c r="AT323">
        <v>1.8</v>
      </c>
      <c r="AU323" t="s">
        <v>7774</v>
      </c>
      <c r="AV323" t="s">
        <v>7789</v>
      </c>
      <c r="AW323" t="s">
        <v>7774</v>
      </c>
      <c r="BA323" t="s">
        <v>5678</v>
      </c>
      <c r="BB323">
        <v>42.772300020000003</v>
      </c>
      <c r="BC323">
        <v>-82.037527359999999</v>
      </c>
      <c r="BD323">
        <v>203</v>
      </c>
      <c r="BE323">
        <v>290</v>
      </c>
      <c r="BF323" t="s">
        <v>8087</v>
      </c>
      <c r="BG323">
        <v>15</v>
      </c>
      <c r="BH323">
        <v>986</v>
      </c>
      <c r="BI323">
        <v>6.16</v>
      </c>
      <c r="BJ323">
        <v>417.59100000000001</v>
      </c>
      <c r="BK323">
        <v>2117</v>
      </c>
      <c r="BL323">
        <v>2117</v>
      </c>
      <c r="BO323">
        <v>1.24</v>
      </c>
      <c r="BP323">
        <v>1.24</v>
      </c>
      <c r="BR323">
        <v>2.15</v>
      </c>
      <c r="BS323">
        <v>2.15</v>
      </c>
      <c r="BY323">
        <v>0.69</v>
      </c>
      <c r="BZ323">
        <v>12</v>
      </c>
    </row>
    <row r="324" spans="2:78" hidden="1" x14ac:dyDescent="0.35">
      <c r="B324">
        <v>1369.287</v>
      </c>
      <c r="C324" t="s">
        <v>4138</v>
      </c>
      <c r="D324" t="s">
        <v>3290</v>
      </c>
      <c r="E324">
        <v>0.1763888888888889</v>
      </c>
      <c r="F324">
        <v>12.5</v>
      </c>
      <c r="G324">
        <v>7</v>
      </c>
      <c r="H324" t="s">
        <v>7295</v>
      </c>
      <c r="I324" t="s">
        <v>7296</v>
      </c>
      <c r="L324" s="20" t="s">
        <v>5677</v>
      </c>
      <c r="M324">
        <v>10.6</v>
      </c>
      <c r="N324">
        <v>15</v>
      </c>
      <c r="O324" t="s">
        <v>144</v>
      </c>
      <c r="P324" s="51">
        <v>1369.287</v>
      </c>
      <c r="Q324" s="51">
        <v>12.5</v>
      </c>
      <c r="R324" t="str">
        <f t="shared" si="37"/>
        <v>1369-13</v>
      </c>
      <c r="S324" s="70" t="b">
        <f t="shared" si="38"/>
        <v>0</v>
      </c>
      <c r="T324" t="str">
        <f t="shared" si="35"/>
        <v>1369-12</v>
      </c>
      <c r="U324">
        <v>1369.2850000000001</v>
      </c>
      <c r="V324">
        <v>12</v>
      </c>
      <c r="X324" t="str">
        <f t="shared" si="36"/>
        <v>1369-12</v>
      </c>
      <c r="Y324" t="s">
        <v>7778</v>
      </c>
      <c r="Z324" s="51">
        <v>428</v>
      </c>
      <c r="AA324">
        <v>1369.2850000000001</v>
      </c>
      <c r="AB324">
        <v>10</v>
      </c>
      <c r="AC324" t="s">
        <v>7782</v>
      </c>
      <c r="AD324" t="s">
        <v>7773</v>
      </c>
      <c r="AE324" t="s">
        <v>5753</v>
      </c>
      <c r="AF324">
        <v>12</v>
      </c>
      <c r="AG324">
        <v>0.69</v>
      </c>
      <c r="AH324">
        <v>12</v>
      </c>
      <c r="AI324">
        <v>11</v>
      </c>
      <c r="AJ324" t="s">
        <v>7511</v>
      </c>
      <c r="AL324">
        <v>17</v>
      </c>
      <c r="AM324" t="s">
        <v>7784</v>
      </c>
      <c r="AN324" t="s">
        <v>7774</v>
      </c>
      <c r="AO324" t="s">
        <v>7203</v>
      </c>
      <c r="AP324" t="s">
        <v>7528</v>
      </c>
      <c r="AQ324" t="s">
        <v>7528</v>
      </c>
      <c r="AR324">
        <v>5.56</v>
      </c>
      <c r="AS324" t="s">
        <v>7897</v>
      </c>
      <c r="AT324">
        <v>1.8</v>
      </c>
      <c r="AU324" t="s">
        <v>7774</v>
      </c>
      <c r="AV324" t="s">
        <v>7788</v>
      </c>
      <c r="AW324" t="s">
        <v>7774</v>
      </c>
      <c r="AX324">
        <v>10</v>
      </c>
      <c r="AY324">
        <v>10</v>
      </c>
      <c r="AZ324">
        <v>12</v>
      </c>
      <c r="BA324" t="s">
        <v>5683</v>
      </c>
      <c r="BB324">
        <v>42.772299859999997</v>
      </c>
      <c r="BC324">
        <v>-82.037527359999999</v>
      </c>
      <c r="BD324">
        <v>203</v>
      </c>
      <c r="BE324">
        <v>290</v>
      </c>
      <c r="BF324" t="s">
        <v>8087</v>
      </c>
      <c r="BG324">
        <v>15</v>
      </c>
      <c r="BH324">
        <v>986</v>
      </c>
      <c r="BI324">
        <v>6.1779999999999999</v>
      </c>
      <c r="BJ324">
        <v>410.66699999999997</v>
      </c>
      <c r="BK324">
        <v>2112</v>
      </c>
      <c r="BL324">
        <v>2113</v>
      </c>
      <c r="BO324">
        <v>1.23</v>
      </c>
      <c r="BP324">
        <v>1.23</v>
      </c>
      <c r="BR324">
        <v>2.14</v>
      </c>
      <c r="BS324">
        <v>2.14</v>
      </c>
      <c r="BY324">
        <v>0.69</v>
      </c>
      <c r="BZ324">
        <v>11</v>
      </c>
    </row>
    <row r="325" spans="2:78" hidden="1" x14ac:dyDescent="0.35">
      <c r="B325">
        <v>1369.414</v>
      </c>
      <c r="C325" t="s">
        <v>4139</v>
      </c>
      <c r="D325" t="s">
        <v>3290</v>
      </c>
      <c r="E325">
        <v>0.18124999999999999</v>
      </c>
      <c r="F325">
        <v>12.4</v>
      </c>
      <c r="G325">
        <v>9</v>
      </c>
      <c r="H325" t="s">
        <v>7295</v>
      </c>
      <c r="I325" t="s">
        <v>7296</v>
      </c>
      <c r="L325" s="20" t="s">
        <v>5677</v>
      </c>
      <c r="M325">
        <v>11.3</v>
      </c>
      <c r="N325">
        <v>15</v>
      </c>
      <c r="O325" t="s">
        <v>144</v>
      </c>
      <c r="P325" s="51">
        <v>1369.414</v>
      </c>
      <c r="Q325" s="51">
        <v>12.4</v>
      </c>
      <c r="R325" t="str">
        <f t="shared" si="37"/>
        <v>1369-12</v>
      </c>
      <c r="S325" s="70" t="b">
        <f t="shared" si="38"/>
        <v>1</v>
      </c>
      <c r="T325" t="str">
        <f t="shared" si="35"/>
        <v>1369-12</v>
      </c>
      <c r="U325">
        <v>1369.414</v>
      </c>
      <c r="V325">
        <v>12</v>
      </c>
      <c r="X325" t="str">
        <f t="shared" si="36"/>
        <v>1369-11</v>
      </c>
      <c r="Y325" t="s">
        <v>7778</v>
      </c>
      <c r="Z325" s="51">
        <v>429</v>
      </c>
      <c r="AA325">
        <v>1369.414</v>
      </c>
      <c r="AB325">
        <v>10</v>
      </c>
      <c r="AC325" t="s">
        <v>7782</v>
      </c>
      <c r="AD325" t="s">
        <v>7773</v>
      </c>
      <c r="AE325" t="s">
        <v>5753</v>
      </c>
      <c r="AF325">
        <v>12</v>
      </c>
      <c r="AG325">
        <v>0.69</v>
      </c>
      <c r="AH325">
        <v>11</v>
      </c>
      <c r="AI325">
        <v>10</v>
      </c>
      <c r="AJ325" t="s">
        <v>7537</v>
      </c>
      <c r="AM325" t="s">
        <v>7784</v>
      </c>
      <c r="AN325" t="s">
        <v>7774</v>
      </c>
      <c r="AO325" t="s">
        <v>7203</v>
      </c>
      <c r="AP325" t="s">
        <v>7528</v>
      </c>
      <c r="AQ325" t="s">
        <v>7528</v>
      </c>
      <c r="AR325">
        <v>5.56</v>
      </c>
      <c r="AS325" t="s">
        <v>7897</v>
      </c>
      <c r="AT325">
        <v>1.9</v>
      </c>
      <c r="AU325" t="s">
        <v>7774</v>
      </c>
      <c r="AV325" t="s">
        <v>7783</v>
      </c>
      <c r="AW325" t="s">
        <v>7774</v>
      </c>
      <c r="BA325" t="s">
        <v>5678</v>
      </c>
      <c r="BB325">
        <v>42.77229869</v>
      </c>
      <c r="BC325">
        <v>-82.037527400000002</v>
      </c>
      <c r="BD325">
        <v>203</v>
      </c>
      <c r="BE325">
        <v>290</v>
      </c>
      <c r="BF325" t="s">
        <v>8087</v>
      </c>
      <c r="BG325">
        <v>15</v>
      </c>
      <c r="BH325">
        <v>986</v>
      </c>
      <c r="BI325">
        <v>6.3079999999999998</v>
      </c>
      <c r="BJ325">
        <v>411.60500000000002</v>
      </c>
      <c r="BK325">
        <v>2113</v>
      </c>
      <c r="BL325">
        <v>2114</v>
      </c>
      <c r="BO325">
        <v>1.23</v>
      </c>
      <c r="BP325">
        <v>1.23</v>
      </c>
      <c r="BR325">
        <v>2.14</v>
      </c>
      <c r="BS325">
        <v>2.14</v>
      </c>
      <c r="BY325">
        <v>0.64</v>
      </c>
      <c r="BZ325">
        <v>7</v>
      </c>
    </row>
    <row r="326" spans="2:78" hidden="1" x14ac:dyDescent="0.35">
      <c r="B326">
        <v>1369.7560000000001</v>
      </c>
      <c r="C326" t="s">
        <v>4140</v>
      </c>
      <c r="D326" t="s">
        <v>3290</v>
      </c>
      <c r="E326">
        <v>0.18611111111111112</v>
      </c>
      <c r="F326">
        <v>11.6</v>
      </c>
      <c r="G326">
        <v>8</v>
      </c>
      <c r="H326" t="s">
        <v>7295</v>
      </c>
      <c r="I326" t="s">
        <v>7296</v>
      </c>
      <c r="L326" s="20" t="s">
        <v>5677</v>
      </c>
      <c r="M326">
        <v>9.1999999999999993</v>
      </c>
      <c r="N326">
        <v>15</v>
      </c>
      <c r="O326" t="s">
        <v>144</v>
      </c>
      <c r="P326" s="51">
        <v>1369.7560000000001</v>
      </c>
      <c r="Q326" s="51">
        <v>11.6</v>
      </c>
      <c r="R326" t="str">
        <f t="shared" si="37"/>
        <v>1369-12</v>
      </c>
      <c r="S326" s="70" t="b">
        <f t="shared" si="38"/>
        <v>1</v>
      </c>
      <c r="T326" t="str">
        <f t="shared" si="35"/>
        <v>1369-12</v>
      </c>
      <c r="U326">
        <v>1369.7550000000001</v>
      </c>
      <c r="V326">
        <v>12</v>
      </c>
      <c r="X326" t="str">
        <f t="shared" si="36"/>
        <v>1369-7</v>
      </c>
      <c r="Y326" t="s">
        <v>7778</v>
      </c>
      <c r="Z326" s="51">
        <v>430</v>
      </c>
      <c r="AA326">
        <v>1369.7550000000001</v>
      </c>
      <c r="AB326">
        <v>10</v>
      </c>
      <c r="AC326" t="s">
        <v>7782</v>
      </c>
      <c r="AD326" t="s">
        <v>7773</v>
      </c>
      <c r="AE326" t="s">
        <v>5753</v>
      </c>
      <c r="AF326">
        <v>12</v>
      </c>
      <c r="AG326">
        <v>0.64</v>
      </c>
      <c r="AH326">
        <v>7</v>
      </c>
      <c r="AI326">
        <v>8</v>
      </c>
      <c r="AJ326" t="s">
        <v>7570</v>
      </c>
      <c r="AM326" t="s">
        <v>7784</v>
      </c>
      <c r="AN326" t="s">
        <v>7774</v>
      </c>
      <c r="AO326" t="s">
        <v>7203</v>
      </c>
      <c r="AP326" t="s">
        <v>7528</v>
      </c>
      <c r="AQ326" t="s">
        <v>7528</v>
      </c>
      <c r="AR326">
        <v>5.56</v>
      </c>
      <c r="AS326" t="s">
        <v>7897</v>
      </c>
      <c r="AT326">
        <v>1.9</v>
      </c>
      <c r="AU326" t="s">
        <v>7774</v>
      </c>
      <c r="AV326" t="s">
        <v>7789</v>
      </c>
      <c r="AW326" t="s">
        <v>7774</v>
      </c>
      <c r="BA326" t="s">
        <v>5678</v>
      </c>
      <c r="BB326">
        <v>42.772295569999997</v>
      </c>
      <c r="BC326">
        <v>-82.037527510000004</v>
      </c>
      <c r="BD326">
        <v>203</v>
      </c>
      <c r="BE326">
        <v>290</v>
      </c>
      <c r="BF326" t="s">
        <v>8087</v>
      </c>
      <c r="BG326">
        <v>15</v>
      </c>
      <c r="BH326">
        <v>986</v>
      </c>
      <c r="BI326">
        <v>6.6509999999999998</v>
      </c>
      <c r="BJ326">
        <v>424.84300000000002</v>
      </c>
      <c r="BK326">
        <v>2117</v>
      </c>
      <c r="BL326">
        <v>2117</v>
      </c>
      <c r="BO326">
        <v>1.24</v>
      </c>
      <c r="BP326">
        <v>1.24</v>
      </c>
      <c r="BR326">
        <v>2.15</v>
      </c>
      <c r="BS326">
        <v>2.15</v>
      </c>
      <c r="BY326">
        <v>0.73</v>
      </c>
      <c r="BZ326">
        <v>9</v>
      </c>
    </row>
    <row r="327" spans="2:78" hidden="1" x14ac:dyDescent="0.35">
      <c r="B327">
        <v>1369.8979999999999</v>
      </c>
      <c r="C327" t="s">
        <v>4141</v>
      </c>
      <c r="D327" t="s">
        <v>3290</v>
      </c>
      <c r="E327">
        <v>0.18263888888888888</v>
      </c>
      <c r="F327">
        <v>13.2</v>
      </c>
      <c r="G327">
        <v>8</v>
      </c>
      <c r="H327" t="s">
        <v>7295</v>
      </c>
      <c r="I327" t="s">
        <v>7296</v>
      </c>
      <c r="L327" s="20" t="s">
        <v>5677</v>
      </c>
      <c r="M327">
        <v>8</v>
      </c>
      <c r="N327">
        <v>15</v>
      </c>
      <c r="O327" t="s">
        <v>144</v>
      </c>
      <c r="P327" s="51">
        <v>1369.8979999999999</v>
      </c>
      <c r="Q327" s="51">
        <v>13.2</v>
      </c>
      <c r="R327" t="str">
        <f t="shared" si="37"/>
        <v>1369-13</v>
      </c>
      <c r="S327" s="70" t="b">
        <f t="shared" si="38"/>
        <v>1</v>
      </c>
      <c r="T327" t="str">
        <f t="shared" si="35"/>
        <v>1369-13</v>
      </c>
      <c r="U327">
        <v>1369.8979999999999</v>
      </c>
      <c r="V327">
        <v>13</v>
      </c>
      <c r="X327" t="str">
        <f t="shared" si="36"/>
        <v>1369-9</v>
      </c>
      <c r="Y327" t="s">
        <v>7778</v>
      </c>
      <c r="Z327" s="51">
        <v>431</v>
      </c>
      <c r="AA327">
        <v>1369.8979999999999</v>
      </c>
      <c r="AB327">
        <v>10</v>
      </c>
      <c r="AC327" t="s">
        <v>7782</v>
      </c>
      <c r="AD327" t="s">
        <v>7773</v>
      </c>
      <c r="AE327" t="s">
        <v>5753</v>
      </c>
      <c r="AF327">
        <v>13</v>
      </c>
      <c r="AG327">
        <v>0.73</v>
      </c>
      <c r="AH327">
        <v>9</v>
      </c>
      <c r="AI327">
        <v>9</v>
      </c>
      <c r="AJ327" t="s">
        <v>7504</v>
      </c>
      <c r="AL327">
        <v>18</v>
      </c>
      <c r="AM327" t="s">
        <v>7784</v>
      </c>
      <c r="AN327" t="s">
        <v>7774</v>
      </c>
      <c r="AO327" t="s">
        <v>7203</v>
      </c>
      <c r="AP327" t="s">
        <v>7528</v>
      </c>
      <c r="AQ327" t="s">
        <v>7528</v>
      </c>
      <c r="AR327">
        <v>5.56</v>
      </c>
      <c r="AS327" t="s">
        <v>7897</v>
      </c>
      <c r="AT327">
        <v>1.9</v>
      </c>
      <c r="AU327" t="s">
        <v>7774</v>
      </c>
      <c r="AV327" t="s">
        <v>7789</v>
      </c>
      <c r="AW327" t="s">
        <v>7774</v>
      </c>
      <c r="BA327" t="s">
        <v>5678</v>
      </c>
      <c r="BB327">
        <v>42.772294289999998</v>
      </c>
      <c r="BC327">
        <v>-82.037527560000001</v>
      </c>
      <c r="BD327">
        <v>203</v>
      </c>
      <c r="BE327">
        <v>290</v>
      </c>
      <c r="BF327" t="s">
        <v>8087</v>
      </c>
      <c r="BG327">
        <v>15</v>
      </c>
      <c r="BH327">
        <v>986</v>
      </c>
      <c r="BI327">
        <v>6.7930000000000001</v>
      </c>
      <c r="BJ327">
        <v>418.72</v>
      </c>
      <c r="BK327">
        <v>2115</v>
      </c>
      <c r="BL327">
        <v>2116</v>
      </c>
      <c r="BO327">
        <v>1.24</v>
      </c>
      <c r="BP327">
        <v>1.23</v>
      </c>
      <c r="BR327">
        <v>2.15</v>
      </c>
      <c r="BS327">
        <v>2.14</v>
      </c>
      <c r="BY327">
        <v>0.56000000000000005</v>
      </c>
      <c r="BZ327">
        <v>9</v>
      </c>
    </row>
    <row r="328" spans="2:78" hidden="1" x14ac:dyDescent="0.35">
      <c r="B328">
        <v>1369.921</v>
      </c>
      <c r="C328" t="s">
        <v>4142</v>
      </c>
      <c r="D328" t="s">
        <v>3290</v>
      </c>
      <c r="E328">
        <v>0.18333333333333332</v>
      </c>
      <c r="F328">
        <v>10.1</v>
      </c>
      <c r="G328">
        <v>7</v>
      </c>
      <c r="H328" t="s">
        <v>7295</v>
      </c>
      <c r="I328" t="s">
        <v>7296</v>
      </c>
      <c r="L328" s="20" t="s">
        <v>5677</v>
      </c>
      <c r="M328">
        <v>9</v>
      </c>
      <c r="N328">
        <v>15</v>
      </c>
      <c r="O328" t="s">
        <v>144</v>
      </c>
      <c r="P328" s="51">
        <v>1369.921</v>
      </c>
      <c r="Q328" s="51">
        <v>10.1</v>
      </c>
      <c r="R328" t="str">
        <f t="shared" si="37"/>
        <v>1369-10</v>
      </c>
      <c r="S328" s="70" t="b">
        <f t="shared" si="38"/>
        <v>1</v>
      </c>
      <c r="T328" t="str">
        <f t="shared" si="35"/>
        <v>1369-10</v>
      </c>
      <c r="U328">
        <v>1369.9179999999999</v>
      </c>
      <c r="V328">
        <v>10</v>
      </c>
      <c r="X328" t="str">
        <f t="shared" si="36"/>
        <v>1369-9</v>
      </c>
      <c r="Y328" t="s">
        <v>7778</v>
      </c>
      <c r="Z328" s="51">
        <v>433</v>
      </c>
      <c r="AA328">
        <v>1369.9179999999999</v>
      </c>
      <c r="AB328">
        <v>10</v>
      </c>
      <c r="AC328" t="s">
        <v>7782</v>
      </c>
      <c r="AD328" t="s">
        <v>7773</v>
      </c>
      <c r="AE328" t="s">
        <v>5753</v>
      </c>
      <c r="AF328">
        <v>10</v>
      </c>
      <c r="AG328">
        <v>0.56000000000000005</v>
      </c>
      <c r="AH328">
        <v>9</v>
      </c>
      <c r="AI328">
        <v>9</v>
      </c>
      <c r="AJ328" t="s">
        <v>7498</v>
      </c>
      <c r="AL328">
        <v>18</v>
      </c>
      <c r="AM328" t="s">
        <v>7784</v>
      </c>
      <c r="AN328" t="s">
        <v>7774</v>
      </c>
      <c r="AO328" t="s">
        <v>7203</v>
      </c>
      <c r="AP328" t="s">
        <v>7528</v>
      </c>
      <c r="AQ328" t="s">
        <v>7528</v>
      </c>
      <c r="AR328">
        <v>5.56</v>
      </c>
      <c r="AS328" t="s">
        <v>7897</v>
      </c>
      <c r="AT328">
        <v>1.9</v>
      </c>
      <c r="AU328" t="s">
        <v>7774</v>
      </c>
      <c r="AV328" t="s">
        <v>7789</v>
      </c>
      <c r="AW328" t="s">
        <v>7774</v>
      </c>
      <c r="BA328" t="s">
        <v>5678</v>
      </c>
      <c r="BB328">
        <v>42.772294100000003</v>
      </c>
      <c r="BC328">
        <v>-82.037527569999995</v>
      </c>
      <c r="BD328">
        <v>203</v>
      </c>
      <c r="BE328">
        <v>290</v>
      </c>
      <c r="BF328" t="s">
        <v>8087</v>
      </c>
      <c r="BG328">
        <v>15</v>
      </c>
      <c r="BH328">
        <v>986</v>
      </c>
      <c r="BI328">
        <v>6.8129999999999997</v>
      </c>
      <c r="BJ328">
        <v>413.80399999999997</v>
      </c>
      <c r="BK328">
        <v>2116</v>
      </c>
      <c r="BL328">
        <v>2117</v>
      </c>
      <c r="BO328">
        <v>1.24</v>
      </c>
      <c r="BP328">
        <v>1.24</v>
      </c>
      <c r="BR328">
        <v>2.15</v>
      </c>
      <c r="BS328">
        <v>2.15</v>
      </c>
      <c r="BY328">
        <v>0.65</v>
      </c>
      <c r="BZ328">
        <v>9</v>
      </c>
    </row>
    <row r="329" spans="2:78" hidden="1" x14ac:dyDescent="0.35">
      <c r="B329">
        <v>1371.278</v>
      </c>
      <c r="C329" t="s">
        <v>4143</v>
      </c>
      <c r="D329" t="s">
        <v>3290</v>
      </c>
      <c r="E329">
        <v>0.16666666666666666</v>
      </c>
      <c r="F329">
        <v>11.8</v>
      </c>
      <c r="G329">
        <v>5</v>
      </c>
      <c r="H329" t="s">
        <v>7295</v>
      </c>
      <c r="I329" t="s">
        <v>7296</v>
      </c>
      <c r="L329" s="20" t="s">
        <v>5677</v>
      </c>
      <c r="M329">
        <v>10.199999999999999</v>
      </c>
      <c r="N329">
        <v>15</v>
      </c>
      <c r="O329" t="s">
        <v>144</v>
      </c>
      <c r="P329" s="51">
        <v>1371.278</v>
      </c>
      <c r="Q329" s="51">
        <v>11.8</v>
      </c>
      <c r="R329" t="str">
        <f t="shared" si="37"/>
        <v>1371-12</v>
      </c>
      <c r="S329" s="70" t="b">
        <f t="shared" si="38"/>
        <v>1</v>
      </c>
      <c r="T329" t="str">
        <f t="shared" si="35"/>
        <v>1371-12</v>
      </c>
      <c r="U329">
        <v>1371.2750000000001</v>
      </c>
      <c r="V329">
        <v>12</v>
      </c>
      <c r="X329" t="str">
        <f t="shared" si="36"/>
        <v>1371-9</v>
      </c>
      <c r="Y329" t="s">
        <v>7778</v>
      </c>
      <c r="Z329" s="51">
        <v>434</v>
      </c>
      <c r="AA329">
        <v>1371.2750000000001</v>
      </c>
      <c r="AB329">
        <v>10</v>
      </c>
      <c r="AC329" t="s">
        <v>7782</v>
      </c>
      <c r="AD329" t="s">
        <v>7773</v>
      </c>
      <c r="AE329" t="s">
        <v>5753</v>
      </c>
      <c r="AF329">
        <v>12</v>
      </c>
      <c r="AG329">
        <v>0.65</v>
      </c>
      <c r="AH329">
        <v>9</v>
      </c>
      <c r="AI329">
        <v>8</v>
      </c>
      <c r="AJ329" t="s">
        <v>7544</v>
      </c>
      <c r="AM329" t="s">
        <v>7784</v>
      </c>
      <c r="AN329" t="s">
        <v>7774</v>
      </c>
      <c r="AO329" t="s">
        <v>7203</v>
      </c>
      <c r="AP329" t="s">
        <v>7528</v>
      </c>
      <c r="AQ329" t="s">
        <v>7528</v>
      </c>
      <c r="AR329">
        <v>5.56</v>
      </c>
      <c r="AS329" t="s">
        <v>7897</v>
      </c>
      <c r="AT329">
        <v>1.8</v>
      </c>
      <c r="AU329" t="s">
        <v>7774</v>
      </c>
      <c r="AV329" t="s">
        <v>7789</v>
      </c>
      <c r="AW329" t="s">
        <v>7774</v>
      </c>
      <c r="BA329" t="s">
        <v>5678</v>
      </c>
      <c r="BB329">
        <v>42.772281820000003</v>
      </c>
      <c r="BC329">
        <v>-82.037527999999995</v>
      </c>
      <c r="BD329">
        <v>203</v>
      </c>
      <c r="BE329">
        <v>290</v>
      </c>
      <c r="BF329" t="s">
        <v>8087</v>
      </c>
      <c r="BG329">
        <v>15</v>
      </c>
      <c r="BH329">
        <v>986</v>
      </c>
      <c r="BI329">
        <v>8.17</v>
      </c>
      <c r="BJ329">
        <v>399.17899999999997</v>
      </c>
      <c r="BK329">
        <v>2115</v>
      </c>
      <c r="BL329">
        <v>2116</v>
      </c>
      <c r="BO329">
        <v>1.24</v>
      </c>
      <c r="BP329">
        <v>1.24</v>
      </c>
      <c r="BR329">
        <v>2.15</v>
      </c>
      <c r="BS329">
        <v>2.14</v>
      </c>
      <c r="BY329">
        <v>0.56999999999999995</v>
      </c>
      <c r="BZ329">
        <v>10</v>
      </c>
    </row>
    <row r="330" spans="2:78" hidden="1" x14ac:dyDescent="0.35">
      <c r="B330">
        <v>1371.413</v>
      </c>
      <c r="C330" t="s">
        <v>4144</v>
      </c>
      <c r="D330" t="s">
        <v>3290</v>
      </c>
      <c r="E330">
        <v>0.1673611111111111</v>
      </c>
      <c r="F330">
        <v>10.3</v>
      </c>
      <c r="G330">
        <v>5</v>
      </c>
      <c r="H330" t="s">
        <v>7295</v>
      </c>
      <c r="I330" t="s">
        <v>7296</v>
      </c>
      <c r="L330" s="20" t="s">
        <v>5677</v>
      </c>
      <c r="M330">
        <v>10.9</v>
      </c>
      <c r="N330">
        <v>15</v>
      </c>
      <c r="O330" t="s">
        <v>144</v>
      </c>
      <c r="P330" s="51">
        <v>1371.413</v>
      </c>
      <c r="Q330" s="51">
        <v>10.3</v>
      </c>
      <c r="R330" t="str">
        <f t="shared" si="37"/>
        <v>1371-10</v>
      </c>
      <c r="S330" s="70" t="b">
        <f t="shared" si="38"/>
        <v>1</v>
      </c>
      <c r="T330" t="str">
        <f t="shared" si="35"/>
        <v>1371-10</v>
      </c>
      <c r="U330">
        <v>1371.413</v>
      </c>
      <c r="V330">
        <v>10</v>
      </c>
      <c r="X330" t="str">
        <f t="shared" si="36"/>
        <v>1371-10</v>
      </c>
      <c r="Y330" t="s">
        <v>7778</v>
      </c>
      <c r="Z330" s="51">
        <v>435</v>
      </c>
      <c r="AA330">
        <v>1371.413</v>
      </c>
      <c r="AB330">
        <v>10</v>
      </c>
      <c r="AC330" t="s">
        <v>7782</v>
      </c>
      <c r="AD330" t="s">
        <v>7773</v>
      </c>
      <c r="AE330" t="s">
        <v>5753</v>
      </c>
      <c r="AF330">
        <v>10</v>
      </c>
      <c r="AG330">
        <v>0.56999999999999995</v>
      </c>
      <c r="AH330">
        <v>10</v>
      </c>
      <c r="AI330">
        <v>8</v>
      </c>
      <c r="AJ330" t="s">
        <v>7898</v>
      </c>
      <c r="AM330" t="s">
        <v>7784</v>
      </c>
      <c r="AN330" t="s">
        <v>7774</v>
      </c>
      <c r="AO330" t="s">
        <v>7203</v>
      </c>
      <c r="AP330" t="s">
        <v>7528</v>
      </c>
      <c r="AQ330" t="s">
        <v>7528</v>
      </c>
      <c r="AR330">
        <v>5.56</v>
      </c>
      <c r="AS330" t="s">
        <v>7897</v>
      </c>
      <c r="AT330">
        <v>1.8</v>
      </c>
      <c r="AU330" t="s">
        <v>7774</v>
      </c>
      <c r="AV330" t="s">
        <v>7783</v>
      </c>
      <c r="AW330" t="s">
        <v>7774</v>
      </c>
      <c r="BA330" t="s">
        <v>5678</v>
      </c>
      <c r="BB330">
        <v>42.772280569999999</v>
      </c>
      <c r="BC330">
        <v>-82.037528050000006</v>
      </c>
      <c r="BD330">
        <v>203</v>
      </c>
      <c r="BE330">
        <v>290</v>
      </c>
      <c r="BF330" t="s">
        <v>8087</v>
      </c>
      <c r="BG330">
        <v>15</v>
      </c>
      <c r="BH330">
        <v>986</v>
      </c>
      <c r="BI330">
        <v>8.3079999999999998</v>
      </c>
      <c r="BJ330">
        <v>393.596</v>
      </c>
      <c r="BK330">
        <v>2115</v>
      </c>
      <c r="BL330">
        <v>2116</v>
      </c>
      <c r="BO330">
        <v>1.24</v>
      </c>
      <c r="BP330">
        <v>1.23</v>
      </c>
      <c r="BR330">
        <v>2.15</v>
      </c>
      <c r="BS330">
        <v>2.14</v>
      </c>
      <c r="BY330">
        <v>0.57999999999999996</v>
      </c>
      <c r="BZ330">
        <v>9</v>
      </c>
    </row>
    <row r="331" spans="2:78" hidden="1" x14ac:dyDescent="0.35">
      <c r="B331">
        <v>1371.4690000000001</v>
      </c>
      <c r="C331" t="s">
        <v>4145</v>
      </c>
      <c r="D331" t="s">
        <v>3290</v>
      </c>
      <c r="E331">
        <v>0.18124999999999999</v>
      </c>
      <c r="F331">
        <v>10.4</v>
      </c>
      <c r="G331">
        <v>5</v>
      </c>
      <c r="H331" t="s">
        <v>7295</v>
      </c>
      <c r="I331" t="s">
        <v>7296</v>
      </c>
      <c r="L331" s="20" t="s">
        <v>5677</v>
      </c>
      <c r="M331">
        <v>8.5</v>
      </c>
      <c r="N331">
        <v>15</v>
      </c>
      <c r="O331" t="s">
        <v>144</v>
      </c>
      <c r="P331" s="51">
        <v>1371.4690000000001</v>
      </c>
      <c r="Q331" s="51">
        <v>10.4</v>
      </c>
      <c r="R331" t="str">
        <f t="shared" si="37"/>
        <v>1371-10</v>
      </c>
      <c r="S331" s="70" t="b">
        <f t="shared" si="38"/>
        <v>1</v>
      </c>
      <c r="T331" t="str">
        <f t="shared" si="35"/>
        <v>1371-10</v>
      </c>
      <c r="U331">
        <v>1371.4670000000001</v>
      </c>
      <c r="V331">
        <v>10</v>
      </c>
      <c r="X331" t="str">
        <f t="shared" si="36"/>
        <v>1371-9</v>
      </c>
      <c r="Y331" t="s">
        <v>7778</v>
      </c>
      <c r="Z331" s="51">
        <v>436</v>
      </c>
      <c r="AA331">
        <v>1371.4670000000001</v>
      </c>
      <c r="AB331">
        <v>10</v>
      </c>
      <c r="AC331" t="s">
        <v>7782</v>
      </c>
      <c r="AD331" t="s">
        <v>7773</v>
      </c>
      <c r="AE331" t="s">
        <v>5753</v>
      </c>
      <c r="AF331">
        <v>10</v>
      </c>
      <c r="AG331">
        <v>0.57999999999999996</v>
      </c>
      <c r="AH331">
        <v>9</v>
      </c>
      <c r="AI331">
        <v>8</v>
      </c>
      <c r="AJ331" t="s">
        <v>7508</v>
      </c>
      <c r="AM331" t="s">
        <v>7784</v>
      </c>
      <c r="AN331" t="s">
        <v>7774</v>
      </c>
      <c r="AO331" t="s">
        <v>7203</v>
      </c>
      <c r="AP331" t="s">
        <v>7528</v>
      </c>
      <c r="AQ331" t="s">
        <v>7528</v>
      </c>
      <c r="AR331">
        <v>5.56</v>
      </c>
      <c r="AS331" t="s">
        <v>7897</v>
      </c>
      <c r="AT331">
        <v>1.8</v>
      </c>
      <c r="AU331" t="s">
        <v>7774</v>
      </c>
      <c r="AV331" t="s">
        <v>7789</v>
      </c>
      <c r="AW331" t="s">
        <v>7774</v>
      </c>
      <c r="BA331" t="s">
        <v>5678</v>
      </c>
      <c r="BB331">
        <v>42.772280080000002</v>
      </c>
      <c r="BC331">
        <v>-82.03752806</v>
      </c>
      <c r="BD331">
        <v>203</v>
      </c>
      <c r="BE331">
        <v>290</v>
      </c>
      <c r="BF331" t="s">
        <v>8087</v>
      </c>
      <c r="BG331">
        <v>15</v>
      </c>
      <c r="BH331">
        <v>986</v>
      </c>
      <c r="BI331">
        <v>8.3620000000000001</v>
      </c>
      <c r="BJ331">
        <v>421.69799999999998</v>
      </c>
      <c r="BK331">
        <v>2115</v>
      </c>
      <c r="BL331">
        <v>2116</v>
      </c>
      <c r="BO331">
        <v>1.24</v>
      </c>
      <c r="BP331">
        <v>1.24</v>
      </c>
      <c r="BR331">
        <v>2.15</v>
      </c>
      <c r="BS331">
        <v>2.14</v>
      </c>
      <c r="BY331">
        <v>0.57999999999999996</v>
      </c>
      <c r="BZ331">
        <v>12</v>
      </c>
    </row>
    <row r="332" spans="2:78" hidden="1" x14ac:dyDescent="0.35">
      <c r="B332">
        <v>1371.64</v>
      </c>
      <c r="C332" t="s">
        <v>4146</v>
      </c>
      <c r="D332" t="s">
        <v>3290</v>
      </c>
      <c r="E332">
        <v>0.1736111111111111</v>
      </c>
      <c r="F332">
        <v>10.5</v>
      </c>
      <c r="G332">
        <v>5</v>
      </c>
      <c r="H332" t="s">
        <v>7295</v>
      </c>
      <c r="I332" t="s">
        <v>7296</v>
      </c>
      <c r="L332" s="20" t="s">
        <v>5677</v>
      </c>
      <c r="M332">
        <v>10.7</v>
      </c>
      <c r="N332">
        <v>15</v>
      </c>
      <c r="O332" t="s">
        <v>144</v>
      </c>
      <c r="P332" s="51">
        <v>1371.64</v>
      </c>
      <c r="Q332" s="51">
        <v>10.5</v>
      </c>
      <c r="R332" t="str">
        <f t="shared" si="37"/>
        <v>1371-11</v>
      </c>
      <c r="S332" s="70" t="b">
        <f t="shared" si="38"/>
        <v>1</v>
      </c>
      <c r="T332" t="str">
        <f t="shared" si="35"/>
        <v>1371-11</v>
      </c>
      <c r="U332">
        <v>1371.64</v>
      </c>
      <c r="V332">
        <v>11</v>
      </c>
      <c r="X332" t="str">
        <f t="shared" si="36"/>
        <v>1371-12</v>
      </c>
      <c r="Y332" t="s">
        <v>7778</v>
      </c>
      <c r="Z332" s="51">
        <v>437</v>
      </c>
      <c r="AA332">
        <v>1371.64</v>
      </c>
      <c r="AB332">
        <v>10</v>
      </c>
      <c r="AC332" t="s">
        <v>7782</v>
      </c>
      <c r="AD332" t="s">
        <v>7773</v>
      </c>
      <c r="AE332" t="s">
        <v>5753</v>
      </c>
      <c r="AF332">
        <v>11</v>
      </c>
      <c r="AG332">
        <v>0.57999999999999996</v>
      </c>
      <c r="AH332">
        <v>12</v>
      </c>
      <c r="AI332">
        <v>9</v>
      </c>
      <c r="AJ332" t="s">
        <v>7686</v>
      </c>
      <c r="AL332">
        <v>19</v>
      </c>
      <c r="AM332" t="s">
        <v>7784</v>
      </c>
      <c r="AN332" t="s">
        <v>7774</v>
      </c>
      <c r="AO332" t="s">
        <v>7203</v>
      </c>
      <c r="AP332" t="s">
        <v>7528</v>
      </c>
      <c r="AQ332" t="s">
        <v>7528</v>
      </c>
      <c r="AR332">
        <v>5.56</v>
      </c>
      <c r="AS332" t="s">
        <v>7897</v>
      </c>
      <c r="AT332">
        <v>1.8</v>
      </c>
      <c r="AU332" t="s">
        <v>7774</v>
      </c>
      <c r="AV332" t="s">
        <v>7783</v>
      </c>
      <c r="AW332" t="s">
        <v>7774</v>
      </c>
      <c r="BA332" t="s">
        <v>5678</v>
      </c>
      <c r="BB332">
        <v>42.77227852</v>
      </c>
      <c r="BC332">
        <v>-82.037528120000005</v>
      </c>
      <c r="BD332">
        <v>203</v>
      </c>
      <c r="BE332">
        <v>290</v>
      </c>
      <c r="BF332" t="s">
        <v>8087</v>
      </c>
      <c r="BG332">
        <v>15</v>
      </c>
      <c r="BH332">
        <v>986</v>
      </c>
      <c r="BI332">
        <v>8.5340000000000007</v>
      </c>
      <c r="BJ332">
        <v>399.23500000000001</v>
      </c>
      <c r="BK332">
        <v>2112</v>
      </c>
      <c r="BL332">
        <v>2113</v>
      </c>
      <c r="BO332">
        <v>1.23</v>
      </c>
      <c r="BP332">
        <v>1.23</v>
      </c>
      <c r="BR332">
        <v>2.14</v>
      </c>
      <c r="BS332">
        <v>2.14</v>
      </c>
      <c r="BY332">
        <v>0.68</v>
      </c>
      <c r="BZ332">
        <v>6</v>
      </c>
    </row>
    <row r="333" spans="2:78" hidden="1" x14ac:dyDescent="0.35">
      <c r="B333">
        <v>1371.672</v>
      </c>
      <c r="C333" t="s">
        <v>4147</v>
      </c>
      <c r="D333" t="s">
        <v>3290</v>
      </c>
      <c r="E333">
        <v>0.16666666666666666</v>
      </c>
      <c r="F333">
        <v>12.3</v>
      </c>
      <c r="G333">
        <v>5</v>
      </c>
      <c r="H333" t="s">
        <v>7295</v>
      </c>
      <c r="I333" t="s">
        <v>7296</v>
      </c>
      <c r="L333" s="20" t="s">
        <v>5677</v>
      </c>
      <c r="M333">
        <v>8</v>
      </c>
      <c r="N333">
        <v>15</v>
      </c>
      <c r="O333" t="s">
        <v>144</v>
      </c>
      <c r="P333" s="51">
        <v>1371.672</v>
      </c>
      <c r="Q333" s="51">
        <v>12.3</v>
      </c>
      <c r="R333" t="str">
        <f t="shared" si="37"/>
        <v>1371-12</v>
      </c>
      <c r="S333" s="70" t="b">
        <f t="shared" si="38"/>
        <v>1</v>
      </c>
      <c r="T333" t="str">
        <f t="shared" si="35"/>
        <v>1371-12</v>
      </c>
      <c r="U333">
        <v>1371.672</v>
      </c>
      <c r="V333">
        <v>12</v>
      </c>
      <c r="X333" t="str">
        <f t="shared" si="36"/>
        <v>1371-6</v>
      </c>
      <c r="Y333" t="s">
        <v>7778</v>
      </c>
      <c r="Z333" s="51">
        <v>439</v>
      </c>
      <c r="AA333">
        <v>1371.672</v>
      </c>
      <c r="AB333">
        <v>10</v>
      </c>
      <c r="AC333" t="s">
        <v>7782</v>
      </c>
      <c r="AD333" t="s">
        <v>7773</v>
      </c>
      <c r="AE333" t="s">
        <v>5753</v>
      </c>
      <c r="AF333">
        <v>12</v>
      </c>
      <c r="AG333">
        <v>0.68</v>
      </c>
      <c r="AH333">
        <v>6</v>
      </c>
      <c r="AI333">
        <v>7</v>
      </c>
      <c r="AJ333" t="s">
        <v>7686</v>
      </c>
      <c r="AL333">
        <v>19</v>
      </c>
      <c r="AM333" t="s">
        <v>7784</v>
      </c>
      <c r="AN333" t="s">
        <v>7774</v>
      </c>
      <c r="AO333" t="s">
        <v>7203</v>
      </c>
      <c r="AP333" t="s">
        <v>7528</v>
      </c>
      <c r="AQ333" t="s">
        <v>7528</v>
      </c>
      <c r="AR333">
        <v>5.56</v>
      </c>
      <c r="AS333" t="s">
        <v>7897</v>
      </c>
      <c r="AT333">
        <v>1.9</v>
      </c>
      <c r="AU333" t="s">
        <v>7774</v>
      </c>
      <c r="AV333" t="s">
        <v>7789</v>
      </c>
      <c r="AW333" t="s">
        <v>7774</v>
      </c>
      <c r="BA333" t="s">
        <v>5678</v>
      </c>
      <c r="BB333">
        <v>42.772278210000003</v>
      </c>
      <c r="BC333">
        <v>-82.037528129999998</v>
      </c>
      <c r="BD333">
        <v>203</v>
      </c>
      <c r="BE333">
        <v>290</v>
      </c>
      <c r="BF333" t="s">
        <v>8087</v>
      </c>
      <c r="BG333">
        <v>15</v>
      </c>
      <c r="BH333">
        <v>986</v>
      </c>
      <c r="BI333">
        <v>8.5679999999999996</v>
      </c>
      <c r="BJ333">
        <v>400.57</v>
      </c>
      <c r="BK333">
        <v>2117</v>
      </c>
      <c r="BL333">
        <v>2118</v>
      </c>
      <c r="BO333">
        <v>1.24</v>
      </c>
      <c r="BP333">
        <v>1.24</v>
      </c>
      <c r="BR333">
        <v>2.15</v>
      </c>
      <c r="BS333">
        <v>2.15</v>
      </c>
      <c r="BY333">
        <v>0.59</v>
      </c>
      <c r="BZ333">
        <v>8</v>
      </c>
    </row>
    <row r="334" spans="2:78" hidden="1" x14ac:dyDescent="0.35">
      <c r="B334">
        <v>1371.7239999999999</v>
      </c>
      <c r="C334" t="s">
        <v>4148</v>
      </c>
      <c r="D334" t="s">
        <v>3290</v>
      </c>
      <c r="E334">
        <v>0.18055555555555555</v>
      </c>
      <c r="F334">
        <v>10.6</v>
      </c>
      <c r="G334">
        <v>4</v>
      </c>
      <c r="H334" t="s">
        <v>7295</v>
      </c>
      <c r="I334" t="s">
        <v>7296</v>
      </c>
      <c r="L334" s="20" t="s">
        <v>5677</v>
      </c>
      <c r="M334">
        <v>8</v>
      </c>
      <c r="N334">
        <v>15</v>
      </c>
      <c r="O334" t="s">
        <v>144</v>
      </c>
      <c r="P334" s="51">
        <v>1371.7239999999999</v>
      </c>
      <c r="Q334" s="51">
        <v>10.6</v>
      </c>
      <c r="R334" t="str">
        <f t="shared" si="37"/>
        <v>1371-11</v>
      </c>
      <c r="S334" s="70" t="b">
        <f t="shared" si="38"/>
        <v>1</v>
      </c>
      <c r="T334" t="str">
        <f t="shared" si="35"/>
        <v>1371-11</v>
      </c>
      <c r="U334">
        <v>1371.721</v>
      </c>
      <c r="V334">
        <v>11</v>
      </c>
      <c r="X334" t="str">
        <f t="shared" si="36"/>
        <v>1371-8</v>
      </c>
      <c r="Y334" t="s">
        <v>7778</v>
      </c>
      <c r="Z334" s="51">
        <v>440</v>
      </c>
      <c r="AA334">
        <v>1371.721</v>
      </c>
      <c r="AB334">
        <v>10</v>
      </c>
      <c r="AC334" t="s">
        <v>7782</v>
      </c>
      <c r="AD334" t="s">
        <v>7773</v>
      </c>
      <c r="AE334" t="s">
        <v>5753</v>
      </c>
      <c r="AF334">
        <v>11</v>
      </c>
      <c r="AG334">
        <v>0.59</v>
      </c>
      <c r="AH334">
        <v>8</v>
      </c>
      <c r="AI334">
        <v>7</v>
      </c>
      <c r="AJ334" t="s">
        <v>7508</v>
      </c>
      <c r="AL334">
        <v>20</v>
      </c>
      <c r="AM334" t="s">
        <v>7784</v>
      </c>
      <c r="AN334" t="s">
        <v>7774</v>
      </c>
      <c r="AO334" t="s">
        <v>7203</v>
      </c>
      <c r="AP334" t="s">
        <v>7528</v>
      </c>
      <c r="AQ334" t="s">
        <v>7528</v>
      </c>
      <c r="AR334">
        <v>5.56</v>
      </c>
      <c r="AS334" t="s">
        <v>7897</v>
      </c>
      <c r="AT334">
        <v>1.9</v>
      </c>
      <c r="AU334" t="s">
        <v>7774</v>
      </c>
      <c r="AV334" t="s">
        <v>7789</v>
      </c>
      <c r="AW334" t="s">
        <v>7774</v>
      </c>
      <c r="BA334" t="s">
        <v>5678</v>
      </c>
      <c r="BB334">
        <v>42.772277770000002</v>
      </c>
      <c r="BC334">
        <v>-82.03752815</v>
      </c>
      <c r="BD334">
        <v>203</v>
      </c>
      <c r="BE334">
        <v>290</v>
      </c>
      <c r="BF334" t="s">
        <v>8087</v>
      </c>
      <c r="BG334">
        <v>15</v>
      </c>
      <c r="BH334">
        <v>986</v>
      </c>
      <c r="BI334">
        <v>8.6170000000000009</v>
      </c>
      <c r="BJ334">
        <v>422.56400000000002</v>
      </c>
      <c r="BK334">
        <v>2117</v>
      </c>
      <c r="BL334">
        <v>2117</v>
      </c>
      <c r="BO334">
        <v>1.24</v>
      </c>
      <c r="BP334">
        <v>1.24</v>
      </c>
      <c r="BR334">
        <v>2.15</v>
      </c>
      <c r="BS334">
        <v>2.15</v>
      </c>
      <c r="BY334">
        <v>0.56999999999999995</v>
      </c>
      <c r="BZ334">
        <v>7</v>
      </c>
    </row>
    <row r="335" spans="2:78" hidden="1" x14ac:dyDescent="0.35">
      <c r="B335">
        <v>1371.7470000000001</v>
      </c>
      <c r="C335" t="s">
        <v>4149</v>
      </c>
      <c r="D335" t="s">
        <v>3290</v>
      </c>
      <c r="E335">
        <v>0.17430555555555555</v>
      </c>
      <c r="F335">
        <v>10.199999999999999</v>
      </c>
      <c r="G335">
        <v>4</v>
      </c>
      <c r="H335" t="s">
        <v>7295</v>
      </c>
      <c r="I335" t="s">
        <v>7296</v>
      </c>
      <c r="L335" s="20" t="s">
        <v>5677</v>
      </c>
      <c r="M335">
        <v>8.5</v>
      </c>
      <c r="N335">
        <v>17.899999999999999</v>
      </c>
      <c r="O335" t="s">
        <v>144</v>
      </c>
      <c r="P335" s="51">
        <v>1371.7470000000001</v>
      </c>
      <c r="Q335" s="51">
        <v>10.199999999999999</v>
      </c>
      <c r="R335" t="str">
        <f t="shared" si="37"/>
        <v>1371-10</v>
      </c>
      <c r="S335" s="70" t="b">
        <f t="shared" si="38"/>
        <v>1</v>
      </c>
      <c r="T335" t="str">
        <f t="shared" si="35"/>
        <v>1371-10</v>
      </c>
      <c r="U335">
        <v>1371.7460000000001</v>
      </c>
      <c r="V335">
        <v>10</v>
      </c>
      <c r="X335" t="str">
        <f t="shared" si="36"/>
        <v>1371-7</v>
      </c>
      <c r="Y335" t="s">
        <v>7778</v>
      </c>
      <c r="Z335" s="51">
        <v>442</v>
      </c>
      <c r="AA335">
        <v>1371.7460000000001</v>
      </c>
      <c r="AB335">
        <v>10</v>
      </c>
      <c r="AC335" t="s">
        <v>7782</v>
      </c>
      <c r="AD335" t="s">
        <v>7773</v>
      </c>
      <c r="AE335" t="s">
        <v>5753</v>
      </c>
      <c r="AF335">
        <v>10</v>
      </c>
      <c r="AG335">
        <v>0.56999999999999995</v>
      </c>
      <c r="AH335">
        <v>7</v>
      </c>
      <c r="AI335">
        <v>7</v>
      </c>
      <c r="AJ335" t="s">
        <v>7686</v>
      </c>
      <c r="AL335">
        <v>20</v>
      </c>
      <c r="AM335" t="s">
        <v>7784</v>
      </c>
      <c r="AN335" t="s">
        <v>7774</v>
      </c>
      <c r="AO335" t="s">
        <v>7203</v>
      </c>
      <c r="AP335" t="s">
        <v>7528</v>
      </c>
      <c r="AQ335" t="s">
        <v>7528</v>
      </c>
      <c r="AR335">
        <v>5.56</v>
      </c>
      <c r="AS335" t="s">
        <v>7897</v>
      </c>
      <c r="AT335">
        <v>1.9</v>
      </c>
      <c r="AU335" t="s">
        <v>7774</v>
      </c>
      <c r="AV335" t="s">
        <v>7789</v>
      </c>
      <c r="AW335" t="s">
        <v>7774</v>
      </c>
      <c r="BA335" t="s">
        <v>5678</v>
      </c>
      <c r="BB335">
        <v>42.772277539999997</v>
      </c>
      <c r="BC335">
        <v>-82.03752815</v>
      </c>
      <c r="BD335">
        <v>203</v>
      </c>
      <c r="BE335">
        <v>290</v>
      </c>
      <c r="BF335" t="s">
        <v>8087</v>
      </c>
      <c r="BG335">
        <v>15</v>
      </c>
      <c r="BH335">
        <v>986</v>
      </c>
      <c r="BI335">
        <v>8.6419999999999995</v>
      </c>
      <c r="BJ335">
        <v>400.25099999999998</v>
      </c>
      <c r="BK335">
        <v>2117</v>
      </c>
      <c r="BL335">
        <v>2118</v>
      </c>
      <c r="BO335">
        <v>1.24</v>
      </c>
      <c r="BP335">
        <v>1.24</v>
      </c>
      <c r="BR335">
        <v>2.15</v>
      </c>
      <c r="BS335">
        <v>2.15</v>
      </c>
      <c r="BY335">
        <v>0.63</v>
      </c>
      <c r="BZ335">
        <v>10</v>
      </c>
    </row>
    <row r="336" spans="2:78" hidden="1" x14ac:dyDescent="0.35">
      <c r="B336">
        <v>1371.9259999999999</v>
      </c>
      <c r="C336" t="s">
        <v>4150</v>
      </c>
      <c r="D336" t="s">
        <v>3290</v>
      </c>
      <c r="E336">
        <v>0.18263888888888888</v>
      </c>
      <c r="F336">
        <v>11.3</v>
      </c>
      <c r="G336">
        <v>10</v>
      </c>
      <c r="H336" t="s">
        <v>7295</v>
      </c>
      <c r="I336" t="s">
        <v>7296</v>
      </c>
      <c r="L336" s="20" t="s">
        <v>5677</v>
      </c>
      <c r="M336">
        <v>8.4</v>
      </c>
      <c r="N336">
        <v>15</v>
      </c>
      <c r="O336" t="s">
        <v>144</v>
      </c>
      <c r="P336" s="51">
        <v>1371.9259999999999</v>
      </c>
      <c r="Q336" s="51">
        <v>11.3</v>
      </c>
      <c r="R336" t="str">
        <f t="shared" si="37"/>
        <v>1371-11</v>
      </c>
      <c r="S336" s="70" t="b">
        <f t="shared" si="38"/>
        <v>1</v>
      </c>
      <c r="T336" t="str">
        <f t="shared" si="35"/>
        <v>1371-11</v>
      </c>
      <c r="U336">
        <v>1371.9259999999999</v>
      </c>
      <c r="V336">
        <v>11</v>
      </c>
      <c r="X336" t="str">
        <f t="shared" si="36"/>
        <v>1371-10</v>
      </c>
      <c r="Y336" t="s">
        <v>7778</v>
      </c>
      <c r="Z336" s="51">
        <v>443</v>
      </c>
      <c r="AA336">
        <v>1371.9259999999999</v>
      </c>
      <c r="AB336">
        <v>10</v>
      </c>
      <c r="AC336" t="s">
        <v>7782</v>
      </c>
      <c r="AD336" t="s">
        <v>7773</v>
      </c>
      <c r="AE336" t="s">
        <v>5753</v>
      </c>
      <c r="AF336">
        <v>11</v>
      </c>
      <c r="AG336">
        <v>0.63</v>
      </c>
      <c r="AH336">
        <v>10</v>
      </c>
      <c r="AI336">
        <v>11</v>
      </c>
      <c r="AJ336" t="s">
        <v>7500</v>
      </c>
      <c r="AM336" t="s">
        <v>7784</v>
      </c>
      <c r="AN336" t="s">
        <v>7774</v>
      </c>
      <c r="AO336" t="s">
        <v>7203</v>
      </c>
      <c r="AP336" t="s">
        <v>7528</v>
      </c>
      <c r="AQ336" t="s">
        <v>7528</v>
      </c>
      <c r="AR336">
        <v>5.56</v>
      </c>
      <c r="AS336" t="s">
        <v>7897</v>
      </c>
      <c r="AT336">
        <v>1.9</v>
      </c>
      <c r="AU336" t="s">
        <v>7774</v>
      </c>
      <c r="AV336" t="s">
        <v>7788</v>
      </c>
      <c r="AW336" t="s">
        <v>7774</v>
      </c>
      <c r="AX336">
        <v>10</v>
      </c>
      <c r="AY336">
        <v>10</v>
      </c>
      <c r="AZ336">
        <v>12</v>
      </c>
      <c r="BA336" t="s">
        <v>5683</v>
      </c>
      <c r="BB336">
        <v>42.772275929999999</v>
      </c>
      <c r="BC336">
        <v>-82.037528210000005</v>
      </c>
      <c r="BD336">
        <v>203</v>
      </c>
      <c r="BE336">
        <v>290</v>
      </c>
      <c r="BF336" t="s">
        <v>8087</v>
      </c>
      <c r="BG336">
        <v>15</v>
      </c>
      <c r="BH336">
        <v>986</v>
      </c>
      <c r="BI336">
        <v>8.82</v>
      </c>
      <c r="BJ336">
        <v>420.37</v>
      </c>
      <c r="BK336">
        <v>2114</v>
      </c>
      <c r="BL336">
        <v>2115</v>
      </c>
      <c r="BO336">
        <v>1.24</v>
      </c>
      <c r="BP336">
        <v>1.23</v>
      </c>
      <c r="BR336">
        <v>2.14</v>
      </c>
      <c r="BS336">
        <v>2.14</v>
      </c>
      <c r="BY336">
        <v>0.62</v>
      </c>
      <c r="BZ336">
        <v>7</v>
      </c>
    </row>
    <row r="337" spans="2:78" hidden="1" x14ac:dyDescent="0.35">
      <c r="B337">
        <v>1372.204</v>
      </c>
      <c r="C337" t="s">
        <v>4151</v>
      </c>
      <c r="D337" t="s">
        <v>3290</v>
      </c>
      <c r="E337">
        <v>0.18263888888888888</v>
      </c>
      <c r="F337">
        <v>11.2</v>
      </c>
      <c r="G337">
        <v>6</v>
      </c>
      <c r="H337" t="s">
        <v>7295</v>
      </c>
      <c r="I337" t="s">
        <v>7296</v>
      </c>
      <c r="L337" s="20" t="s">
        <v>5677</v>
      </c>
      <c r="M337">
        <v>9</v>
      </c>
      <c r="N337">
        <v>15</v>
      </c>
      <c r="O337" t="s">
        <v>144</v>
      </c>
      <c r="P337" s="51">
        <v>1372.204</v>
      </c>
      <c r="Q337" s="51">
        <v>11.2</v>
      </c>
      <c r="R337" t="str">
        <f t="shared" si="37"/>
        <v>1372-11</v>
      </c>
      <c r="S337" s="70" t="b">
        <f t="shared" si="38"/>
        <v>1</v>
      </c>
      <c r="T337" t="str">
        <f t="shared" si="35"/>
        <v>1372-11</v>
      </c>
      <c r="U337">
        <v>1372.202</v>
      </c>
      <c r="V337">
        <v>11</v>
      </c>
      <c r="X337" t="str">
        <f t="shared" si="36"/>
        <v>1372-7</v>
      </c>
      <c r="Y337" t="s">
        <v>7778</v>
      </c>
      <c r="Z337" s="51">
        <v>444</v>
      </c>
      <c r="AA337">
        <v>1372.202</v>
      </c>
      <c r="AB337">
        <v>10</v>
      </c>
      <c r="AC337" t="s">
        <v>7782</v>
      </c>
      <c r="AD337" t="s">
        <v>7773</v>
      </c>
      <c r="AE337" t="s">
        <v>5753</v>
      </c>
      <c r="AF337">
        <v>11</v>
      </c>
      <c r="AG337">
        <v>0.62</v>
      </c>
      <c r="AH337">
        <v>7</v>
      </c>
      <c r="AI337">
        <v>8</v>
      </c>
      <c r="AJ337" t="s">
        <v>7500</v>
      </c>
      <c r="AM337" t="s">
        <v>7784</v>
      </c>
      <c r="AN337" t="s">
        <v>7774</v>
      </c>
      <c r="AO337" t="s">
        <v>7203</v>
      </c>
      <c r="AP337" t="s">
        <v>7528</v>
      </c>
      <c r="AQ337" t="s">
        <v>7528</v>
      </c>
      <c r="AR337">
        <v>5.56</v>
      </c>
      <c r="AS337" t="s">
        <v>7897</v>
      </c>
      <c r="AT337">
        <v>1.9</v>
      </c>
      <c r="AU337" t="s">
        <v>7774</v>
      </c>
      <c r="AV337" t="s">
        <v>7789</v>
      </c>
      <c r="AW337" t="s">
        <v>7774</v>
      </c>
      <c r="BA337" t="s">
        <v>5678</v>
      </c>
      <c r="BB337">
        <v>42.772273409999997</v>
      </c>
      <c r="BC337">
        <v>-82.037528300000005</v>
      </c>
      <c r="BD337">
        <v>203</v>
      </c>
      <c r="BE337">
        <v>290</v>
      </c>
      <c r="BF337" t="s">
        <v>8087</v>
      </c>
      <c r="BG337">
        <v>15</v>
      </c>
      <c r="BH337">
        <v>986</v>
      </c>
      <c r="BI337">
        <v>9.0980000000000008</v>
      </c>
      <c r="BJ337">
        <v>422.03800000000001</v>
      </c>
      <c r="BK337">
        <v>2117</v>
      </c>
      <c r="BL337">
        <v>2118</v>
      </c>
      <c r="BO337">
        <v>1.24</v>
      </c>
      <c r="BP337">
        <v>1.24</v>
      </c>
      <c r="BR337">
        <v>2.15</v>
      </c>
      <c r="BS337">
        <v>2.15</v>
      </c>
      <c r="BY337">
        <v>0.68</v>
      </c>
      <c r="BZ337">
        <v>7</v>
      </c>
    </row>
    <row r="338" spans="2:78" hidden="1" x14ac:dyDescent="0.35">
      <c r="B338">
        <v>1372.3030000000001</v>
      </c>
      <c r="C338" t="s">
        <v>4152</v>
      </c>
      <c r="D338" t="s">
        <v>3290</v>
      </c>
      <c r="E338">
        <v>0.18611111111111112</v>
      </c>
      <c r="F338">
        <v>12.3</v>
      </c>
      <c r="G338">
        <v>7</v>
      </c>
      <c r="H338" t="s">
        <v>7295</v>
      </c>
      <c r="I338" t="s">
        <v>7296</v>
      </c>
      <c r="L338" s="20" t="s">
        <v>5677</v>
      </c>
      <c r="M338">
        <v>8.3000000000000007</v>
      </c>
      <c r="N338">
        <v>15</v>
      </c>
      <c r="O338" t="s">
        <v>144</v>
      </c>
      <c r="P338" s="51">
        <v>1372.3030000000001</v>
      </c>
      <c r="Q338" s="51">
        <v>12.3</v>
      </c>
      <c r="R338" t="str">
        <f t="shared" si="37"/>
        <v>1372-12</v>
      </c>
      <c r="S338" s="70" t="b">
        <f t="shared" si="38"/>
        <v>1</v>
      </c>
      <c r="T338" t="str">
        <f t="shared" si="35"/>
        <v>1372-12</v>
      </c>
      <c r="U338">
        <v>1372.3</v>
      </c>
      <c r="V338">
        <v>12</v>
      </c>
      <c r="X338" t="str">
        <f t="shared" si="36"/>
        <v>1372-7</v>
      </c>
      <c r="Y338" t="s">
        <v>7778</v>
      </c>
      <c r="Z338" s="51">
        <v>445</v>
      </c>
      <c r="AA338">
        <v>1372.3</v>
      </c>
      <c r="AB338">
        <v>10</v>
      </c>
      <c r="AC338" t="s">
        <v>7782</v>
      </c>
      <c r="AD338" t="s">
        <v>7773</v>
      </c>
      <c r="AE338" t="s">
        <v>5753</v>
      </c>
      <c r="AF338">
        <v>12</v>
      </c>
      <c r="AG338">
        <v>0.68</v>
      </c>
      <c r="AH338">
        <v>7</v>
      </c>
      <c r="AI338">
        <v>10</v>
      </c>
      <c r="AJ338" t="s">
        <v>7499</v>
      </c>
      <c r="AM338" t="s">
        <v>7784</v>
      </c>
      <c r="AN338" t="s">
        <v>7774</v>
      </c>
      <c r="AO338" t="s">
        <v>7203</v>
      </c>
      <c r="AP338" t="s">
        <v>7528</v>
      </c>
      <c r="AQ338" t="s">
        <v>7528</v>
      </c>
      <c r="AR338">
        <v>5.56</v>
      </c>
      <c r="AS338" t="s">
        <v>7897</v>
      </c>
      <c r="AT338">
        <v>1.8</v>
      </c>
      <c r="AU338" t="s">
        <v>7774</v>
      </c>
      <c r="AV338" t="s">
        <v>7789</v>
      </c>
      <c r="AW338" t="s">
        <v>7774</v>
      </c>
      <c r="BA338" t="s">
        <v>5678</v>
      </c>
      <c r="BB338">
        <v>42.772272520000001</v>
      </c>
      <c r="BC338">
        <v>-82.037528330000001</v>
      </c>
      <c r="BD338">
        <v>203</v>
      </c>
      <c r="BE338">
        <v>290</v>
      </c>
      <c r="BF338" t="s">
        <v>8087</v>
      </c>
      <c r="BG338">
        <v>15</v>
      </c>
      <c r="BH338">
        <v>986</v>
      </c>
      <c r="BI338">
        <v>9.1959999999999997</v>
      </c>
      <c r="BJ338">
        <v>420.87099999999998</v>
      </c>
      <c r="BK338">
        <v>2117</v>
      </c>
      <c r="BL338">
        <v>2117</v>
      </c>
      <c r="BO338">
        <v>1.24</v>
      </c>
      <c r="BP338">
        <v>1.24</v>
      </c>
      <c r="BR338">
        <v>2.15</v>
      </c>
      <c r="BS338">
        <v>2.15</v>
      </c>
      <c r="BY338">
        <v>0.76</v>
      </c>
      <c r="BZ338">
        <v>9</v>
      </c>
    </row>
    <row r="339" spans="2:78" hidden="1" x14ac:dyDescent="0.35">
      <c r="B339">
        <v>1372.491</v>
      </c>
      <c r="C339" t="s">
        <v>4153</v>
      </c>
      <c r="D339" t="s">
        <v>3290</v>
      </c>
      <c r="E339">
        <v>0.18472222222222223</v>
      </c>
      <c r="F339">
        <v>13.6</v>
      </c>
      <c r="G339">
        <v>8</v>
      </c>
      <c r="H339" t="s">
        <v>7295</v>
      </c>
      <c r="I339" t="s">
        <v>7296</v>
      </c>
      <c r="L339" s="20" t="s">
        <v>5677</v>
      </c>
      <c r="M339">
        <v>8.6</v>
      </c>
      <c r="N339">
        <v>15</v>
      </c>
      <c r="O339" t="s">
        <v>144</v>
      </c>
      <c r="P339" s="51">
        <v>1372.491</v>
      </c>
      <c r="Q339" s="51">
        <v>13.6</v>
      </c>
      <c r="R339" t="str">
        <f t="shared" si="37"/>
        <v>1372-14</v>
      </c>
      <c r="S339" s="70" t="b">
        <f t="shared" si="38"/>
        <v>1</v>
      </c>
      <c r="T339" t="str">
        <f t="shared" si="35"/>
        <v>1372-14</v>
      </c>
      <c r="U339">
        <v>1372.489</v>
      </c>
      <c r="V339">
        <v>14</v>
      </c>
      <c r="X339" t="str">
        <f t="shared" si="36"/>
        <v>1372-9</v>
      </c>
      <c r="Y339" t="s">
        <v>7778</v>
      </c>
      <c r="Z339" s="51">
        <v>446</v>
      </c>
      <c r="AA339">
        <v>1372.489</v>
      </c>
      <c r="AB339">
        <v>10</v>
      </c>
      <c r="AC339" t="s">
        <v>7782</v>
      </c>
      <c r="AD339" t="s">
        <v>7773</v>
      </c>
      <c r="AE339" t="s">
        <v>5753</v>
      </c>
      <c r="AF339">
        <v>14</v>
      </c>
      <c r="AG339">
        <v>0.76</v>
      </c>
      <c r="AH339">
        <v>9</v>
      </c>
      <c r="AI339">
        <v>10</v>
      </c>
      <c r="AJ339" t="s">
        <v>7500</v>
      </c>
      <c r="AM339" t="s">
        <v>7784</v>
      </c>
      <c r="AN339" t="s">
        <v>7774</v>
      </c>
      <c r="AO339" t="s">
        <v>7203</v>
      </c>
      <c r="AP339" t="s">
        <v>7528</v>
      </c>
      <c r="AQ339" t="s">
        <v>7528</v>
      </c>
      <c r="AR339">
        <v>5.56</v>
      </c>
      <c r="AS339" t="s">
        <v>7897</v>
      </c>
      <c r="AT339">
        <v>1.8</v>
      </c>
      <c r="AU339" t="s">
        <v>7774</v>
      </c>
      <c r="AV339" t="s">
        <v>7786</v>
      </c>
      <c r="AW339" t="s">
        <v>7774</v>
      </c>
      <c r="AX339">
        <v>10</v>
      </c>
      <c r="AY339">
        <v>10</v>
      </c>
      <c r="AZ339">
        <v>15</v>
      </c>
      <c r="BA339" t="s">
        <v>5683</v>
      </c>
      <c r="BB339">
        <v>42.772270820000003</v>
      </c>
      <c r="BC339">
        <v>-82.037528390000006</v>
      </c>
      <c r="BD339">
        <v>203</v>
      </c>
      <c r="BE339">
        <v>290</v>
      </c>
      <c r="BF339" t="s">
        <v>8087</v>
      </c>
      <c r="BG339">
        <v>15</v>
      </c>
      <c r="BH339">
        <v>986</v>
      </c>
      <c r="BI339">
        <v>9.3840000000000003</v>
      </c>
      <c r="BJ339">
        <v>421.25</v>
      </c>
      <c r="BK339">
        <v>2114</v>
      </c>
      <c r="BL339">
        <v>2115</v>
      </c>
      <c r="BO339">
        <v>1.23</v>
      </c>
      <c r="BP339">
        <v>1.23</v>
      </c>
      <c r="BR339">
        <v>2.14</v>
      </c>
      <c r="BS339">
        <v>2.14</v>
      </c>
      <c r="BY339">
        <v>0.62</v>
      </c>
      <c r="BZ339">
        <v>10</v>
      </c>
    </row>
    <row r="340" spans="2:78" hidden="1" x14ac:dyDescent="0.35">
      <c r="B340">
        <v>1373.3409999999999</v>
      </c>
      <c r="C340" t="s">
        <v>4154</v>
      </c>
      <c r="D340" t="s">
        <v>3290</v>
      </c>
      <c r="E340">
        <v>0.1673611111111111</v>
      </c>
      <c r="F340">
        <v>11.1</v>
      </c>
      <c r="G340">
        <v>4</v>
      </c>
      <c r="H340" t="s">
        <v>7295</v>
      </c>
      <c r="I340" t="s">
        <v>7296</v>
      </c>
      <c r="L340" s="20" t="s">
        <v>5677</v>
      </c>
      <c r="M340">
        <v>8.8000000000000007</v>
      </c>
      <c r="N340">
        <v>15</v>
      </c>
      <c r="O340" t="s">
        <v>144</v>
      </c>
      <c r="P340" s="51">
        <v>1373.3409999999999</v>
      </c>
      <c r="Q340" s="51">
        <v>11.1</v>
      </c>
      <c r="R340" t="str">
        <f t="shared" si="37"/>
        <v>1373-11</v>
      </c>
      <c r="S340" s="70" t="b">
        <f t="shared" si="38"/>
        <v>1</v>
      </c>
      <c r="T340" t="str">
        <f t="shared" si="35"/>
        <v>1373-11</v>
      </c>
      <c r="U340">
        <v>1373.3409999999999</v>
      </c>
      <c r="V340">
        <v>11</v>
      </c>
      <c r="X340" t="str">
        <f t="shared" si="36"/>
        <v>1373-10</v>
      </c>
      <c r="Y340" t="s">
        <v>7778</v>
      </c>
      <c r="Z340" s="51">
        <v>447</v>
      </c>
      <c r="AA340">
        <v>1373.3409999999999</v>
      </c>
      <c r="AB340">
        <v>10</v>
      </c>
      <c r="AC340" t="s">
        <v>7782</v>
      </c>
      <c r="AD340" t="s">
        <v>7773</v>
      </c>
      <c r="AE340" t="s">
        <v>5753</v>
      </c>
      <c r="AF340">
        <v>11</v>
      </c>
      <c r="AG340">
        <v>0.62</v>
      </c>
      <c r="AH340">
        <v>10</v>
      </c>
      <c r="AI340">
        <v>8</v>
      </c>
      <c r="AJ340" t="s">
        <v>7633</v>
      </c>
      <c r="AM340" t="s">
        <v>7784</v>
      </c>
      <c r="AN340" t="s">
        <v>7774</v>
      </c>
      <c r="AO340" t="s">
        <v>7203</v>
      </c>
      <c r="AP340" t="s">
        <v>7528</v>
      </c>
      <c r="AQ340" t="s">
        <v>7528</v>
      </c>
      <c r="AR340">
        <v>5.56</v>
      </c>
      <c r="AS340" t="s">
        <v>7897</v>
      </c>
      <c r="AT340">
        <v>1.9</v>
      </c>
      <c r="AU340" t="s">
        <v>7774</v>
      </c>
      <c r="AV340" t="s">
        <v>7789</v>
      </c>
      <c r="AW340" t="s">
        <v>7774</v>
      </c>
      <c r="BA340" t="s">
        <v>5678</v>
      </c>
      <c r="BB340">
        <v>42.772263109999997</v>
      </c>
      <c r="BC340">
        <v>-82.03752867</v>
      </c>
      <c r="BD340">
        <v>203</v>
      </c>
      <c r="BE340">
        <v>290</v>
      </c>
      <c r="BF340" t="s">
        <v>8087</v>
      </c>
      <c r="BG340">
        <v>15</v>
      </c>
      <c r="BH340">
        <v>986</v>
      </c>
      <c r="BI340">
        <v>10.236000000000001</v>
      </c>
      <c r="BJ340">
        <v>401.04599999999999</v>
      </c>
      <c r="BK340">
        <v>2115</v>
      </c>
      <c r="BL340">
        <v>2116</v>
      </c>
      <c r="BO340">
        <v>1.24</v>
      </c>
      <c r="BP340">
        <v>1.23</v>
      </c>
      <c r="BR340">
        <v>2.15</v>
      </c>
      <c r="BS340">
        <v>2.14</v>
      </c>
      <c r="BY340">
        <v>0.63</v>
      </c>
      <c r="BZ340">
        <v>9</v>
      </c>
    </row>
    <row r="341" spans="2:78" hidden="1" x14ac:dyDescent="0.35">
      <c r="B341">
        <v>1373.4159999999999</v>
      </c>
      <c r="C341" t="s">
        <v>4155</v>
      </c>
      <c r="D341" t="s">
        <v>3290</v>
      </c>
      <c r="E341">
        <v>0.18402777777777779</v>
      </c>
      <c r="F341">
        <v>11.4</v>
      </c>
      <c r="G341">
        <v>6</v>
      </c>
      <c r="H341" t="s">
        <v>7295</v>
      </c>
      <c r="I341" t="s">
        <v>7296</v>
      </c>
      <c r="L341" s="20" t="s">
        <v>5677</v>
      </c>
      <c r="M341">
        <v>10</v>
      </c>
      <c r="N341">
        <v>15</v>
      </c>
      <c r="O341" t="s">
        <v>144</v>
      </c>
      <c r="P341" s="51">
        <v>1373.4159999999999</v>
      </c>
      <c r="Q341" s="51">
        <v>11.4</v>
      </c>
      <c r="R341" t="str">
        <f t="shared" si="37"/>
        <v>1373-11</v>
      </c>
      <c r="S341" s="70" t="b">
        <f t="shared" si="38"/>
        <v>1</v>
      </c>
      <c r="T341" t="str">
        <f t="shared" si="35"/>
        <v>1373-11</v>
      </c>
      <c r="U341">
        <v>1373.4159999999999</v>
      </c>
      <c r="V341">
        <v>11</v>
      </c>
      <c r="X341" t="str">
        <f t="shared" si="36"/>
        <v>1373-9</v>
      </c>
      <c r="Y341" t="s">
        <v>7778</v>
      </c>
      <c r="Z341" s="51">
        <v>448</v>
      </c>
      <c r="AA341">
        <v>1373.4159999999999</v>
      </c>
      <c r="AB341">
        <v>10</v>
      </c>
      <c r="AC341" t="s">
        <v>7782</v>
      </c>
      <c r="AD341" t="s">
        <v>7773</v>
      </c>
      <c r="AE341" t="s">
        <v>5753</v>
      </c>
      <c r="AF341">
        <v>11</v>
      </c>
      <c r="AG341">
        <v>0.63</v>
      </c>
      <c r="AH341">
        <v>9</v>
      </c>
      <c r="AI341">
        <v>8</v>
      </c>
      <c r="AJ341" t="s">
        <v>7510</v>
      </c>
      <c r="AM341" t="s">
        <v>7784</v>
      </c>
      <c r="AN341" t="s">
        <v>7774</v>
      </c>
      <c r="AO341" t="s">
        <v>7203</v>
      </c>
      <c r="AP341" t="s">
        <v>7528</v>
      </c>
      <c r="AQ341" t="s">
        <v>7528</v>
      </c>
      <c r="AR341">
        <v>5.56</v>
      </c>
      <c r="AS341" t="s">
        <v>7897</v>
      </c>
      <c r="AT341">
        <v>1.8</v>
      </c>
      <c r="AU341" t="s">
        <v>7774</v>
      </c>
      <c r="AV341" t="s">
        <v>7789</v>
      </c>
      <c r="AW341" t="s">
        <v>7774</v>
      </c>
      <c r="BA341" t="s">
        <v>5678</v>
      </c>
      <c r="BB341">
        <v>42.772262429999998</v>
      </c>
      <c r="BC341">
        <v>-82.037528690000002</v>
      </c>
      <c r="BD341">
        <v>203</v>
      </c>
      <c r="BE341">
        <v>290</v>
      </c>
      <c r="BF341" t="s">
        <v>8087</v>
      </c>
      <c r="BG341">
        <v>15</v>
      </c>
      <c r="BH341">
        <v>986</v>
      </c>
      <c r="BI341">
        <v>10.311</v>
      </c>
      <c r="BJ341">
        <v>416.98200000000003</v>
      </c>
      <c r="BK341">
        <v>2115</v>
      </c>
      <c r="BL341">
        <v>2116</v>
      </c>
      <c r="BO341">
        <v>1.24</v>
      </c>
      <c r="BP341">
        <v>1.24</v>
      </c>
      <c r="BR341">
        <v>2.15</v>
      </c>
      <c r="BS341">
        <v>2.14</v>
      </c>
      <c r="BY341">
        <v>0.63</v>
      </c>
      <c r="BZ341">
        <v>9</v>
      </c>
    </row>
    <row r="342" spans="2:78" hidden="1" x14ac:dyDescent="0.35">
      <c r="B342">
        <v>1373.5740000000001</v>
      </c>
      <c r="C342" t="s">
        <v>4156</v>
      </c>
      <c r="D342" t="s">
        <v>3290</v>
      </c>
      <c r="E342">
        <v>0.1673611111111111</v>
      </c>
      <c r="F342">
        <v>11.3</v>
      </c>
      <c r="G342">
        <v>5</v>
      </c>
      <c r="H342" t="s">
        <v>7295</v>
      </c>
      <c r="I342" t="s">
        <v>7296</v>
      </c>
      <c r="L342" s="20" t="s">
        <v>5677</v>
      </c>
      <c r="M342">
        <v>8.4</v>
      </c>
      <c r="N342">
        <v>15</v>
      </c>
      <c r="O342" t="s">
        <v>144</v>
      </c>
      <c r="P342" s="51">
        <v>1373.5740000000001</v>
      </c>
      <c r="Q342" s="51">
        <v>11.3</v>
      </c>
      <c r="R342" t="str">
        <f t="shared" si="37"/>
        <v>1373-11</v>
      </c>
      <c r="S342" s="70" t="b">
        <f t="shared" si="38"/>
        <v>1</v>
      </c>
      <c r="T342" t="str">
        <f t="shared" si="35"/>
        <v>1373-11</v>
      </c>
      <c r="U342">
        <v>1373.5709999999999</v>
      </c>
      <c r="V342">
        <v>11</v>
      </c>
      <c r="X342" t="str">
        <f t="shared" si="36"/>
        <v>1373-9</v>
      </c>
      <c r="Y342" t="s">
        <v>7778</v>
      </c>
      <c r="Z342" s="51">
        <v>449</v>
      </c>
      <c r="AA342">
        <v>1373.5709999999999</v>
      </c>
      <c r="AB342">
        <v>10</v>
      </c>
      <c r="AC342" t="s">
        <v>7782</v>
      </c>
      <c r="AD342" t="s">
        <v>7773</v>
      </c>
      <c r="AE342" t="s">
        <v>5753</v>
      </c>
      <c r="AF342">
        <v>11</v>
      </c>
      <c r="AG342">
        <v>0.63</v>
      </c>
      <c r="AH342">
        <v>9</v>
      </c>
      <c r="AI342">
        <v>9</v>
      </c>
      <c r="AJ342" t="s">
        <v>7686</v>
      </c>
      <c r="AL342">
        <v>21</v>
      </c>
      <c r="AM342" t="s">
        <v>7784</v>
      </c>
      <c r="AN342" t="s">
        <v>7774</v>
      </c>
      <c r="AO342" t="s">
        <v>7203</v>
      </c>
      <c r="AP342" t="s">
        <v>7528</v>
      </c>
      <c r="AQ342" t="s">
        <v>7528</v>
      </c>
      <c r="AR342">
        <v>5.56</v>
      </c>
      <c r="AS342" t="s">
        <v>7897</v>
      </c>
      <c r="AT342">
        <v>1.8</v>
      </c>
      <c r="AU342" t="s">
        <v>7774</v>
      </c>
      <c r="AV342" t="s">
        <v>7789</v>
      </c>
      <c r="AW342" t="s">
        <v>7774</v>
      </c>
      <c r="BA342" t="s">
        <v>5678</v>
      </c>
      <c r="BB342">
        <v>42.772261020000002</v>
      </c>
      <c r="BC342">
        <v>-82.037528739999999</v>
      </c>
      <c r="BD342">
        <v>203</v>
      </c>
      <c r="BE342">
        <v>290</v>
      </c>
      <c r="BF342" t="s">
        <v>8087</v>
      </c>
      <c r="BG342">
        <v>15</v>
      </c>
      <c r="BH342">
        <v>986</v>
      </c>
      <c r="BI342">
        <v>10.465999999999999</v>
      </c>
      <c r="BJ342">
        <v>399.596</v>
      </c>
      <c r="BK342">
        <v>2116</v>
      </c>
      <c r="BL342">
        <v>2116</v>
      </c>
      <c r="BO342">
        <v>1.24</v>
      </c>
      <c r="BP342">
        <v>1.24</v>
      </c>
      <c r="BR342">
        <v>2.15</v>
      </c>
      <c r="BS342">
        <v>2.15</v>
      </c>
      <c r="BY342">
        <v>0.59</v>
      </c>
      <c r="BZ342">
        <v>8</v>
      </c>
    </row>
    <row r="343" spans="2:78" hidden="1" x14ac:dyDescent="0.35">
      <c r="B343">
        <v>1373.5809999999999</v>
      </c>
      <c r="C343" t="s">
        <v>4157</v>
      </c>
      <c r="D343" t="s">
        <v>3290</v>
      </c>
      <c r="E343">
        <v>0.19027777777777777</v>
      </c>
      <c r="F343">
        <v>10.6</v>
      </c>
      <c r="G343">
        <v>6</v>
      </c>
      <c r="H343" t="s">
        <v>7295</v>
      </c>
      <c r="I343" t="s">
        <v>7296</v>
      </c>
      <c r="L343" s="20" t="s">
        <v>5677</v>
      </c>
      <c r="M343">
        <v>8.1999999999999993</v>
      </c>
      <c r="N343">
        <v>15</v>
      </c>
      <c r="O343" t="s">
        <v>144</v>
      </c>
      <c r="P343" s="51">
        <v>1373.5809999999999</v>
      </c>
      <c r="Q343" s="51">
        <v>10.6</v>
      </c>
      <c r="R343" t="str">
        <f t="shared" si="37"/>
        <v>1373-11</v>
      </c>
      <c r="S343" s="70" t="b">
        <f t="shared" si="38"/>
        <v>1</v>
      </c>
      <c r="T343" t="str">
        <f t="shared" ref="T343:T374" si="39">INT(U343)&amp;"-"&amp;V343</f>
        <v>1373-11</v>
      </c>
      <c r="U343">
        <v>1373.58</v>
      </c>
      <c r="V343">
        <v>11</v>
      </c>
      <c r="X343" t="str">
        <f t="shared" ref="X343:X374" si="40">INT(AA343)&amp;"-"&amp;AH343</f>
        <v>1373-8</v>
      </c>
      <c r="Y343" t="s">
        <v>7778</v>
      </c>
      <c r="Z343" s="51">
        <v>451</v>
      </c>
      <c r="AA343">
        <v>1373.58</v>
      </c>
      <c r="AB343">
        <v>10</v>
      </c>
      <c r="AC343" t="s">
        <v>7782</v>
      </c>
      <c r="AD343" t="s">
        <v>7773</v>
      </c>
      <c r="AE343" t="s">
        <v>5753</v>
      </c>
      <c r="AF343">
        <v>11</v>
      </c>
      <c r="AG343">
        <v>0.59</v>
      </c>
      <c r="AH343">
        <v>8</v>
      </c>
      <c r="AI343">
        <v>7</v>
      </c>
      <c r="AJ343" t="s">
        <v>7670</v>
      </c>
      <c r="AL343">
        <v>21</v>
      </c>
      <c r="AM343" t="s">
        <v>7784</v>
      </c>
      <c r="AN343" t="s">
        <v>7774</v>
      </c>
      <c r="AO343" t="s">
        <v>7203</v>
      </c>
      <c r="AP343" t="s">
        <v>7528</v>
      </c>
      <c r="AQ343" t="s">
        <v>7528</v>
      </c>
      <c r="AR343">
        <v>5.56</v>
      </c>
      <c r="AS343" t="s">
        <v>7897</v>
      </c>
      <c r="AT343">
        <v>1.8</v>
      </c>
      <c r="AU343" t="s">
        <v>7774</v>
      </c>
      <c r="AV343" t="s">
        <v>7789</v>
      </c>
      <c r="AW343" t="s">
        <v>7774</v>
      </c>
      <c r="BA343" t="s">
        <v>5678</v>
      </c>
      <c r="BB343">
        <v>42.772260940000002</v>
      </c>
      <c r="BC343">
        <v>-82.037528750000007</v>
      </c>
      <c r="BD343">
        <v>203</v>
      </c>
      <c r="BE343">
        <v>290</v>
      </c>
      <c r="BF343" t="s">
        <v>8087</v>
      </c>
      <c r="BG343">
        <v>15</v>
      </c>
      <c r="BH343">
        <v>986</v>
      </c>
      <c r="BI343">
        <v>10.475</v>
      </c>
      <c r="BJ343">
        <v>415.47800000000001</v>
      </c>
      <c r="BK343">
        <v>2117</v>
      </c>
      <c r="BL343">
        <v>2117</v>
      </c>
      <c r="BO343">
        <v>1.24</v>
      </c>
      <c r="BP343">
        <v>1.24</v>
      </c>
      <c r="BR343">
        <v>2.15</v>
      </c>
      <c r="BS343">
        <v>2.15</v>
      </c>
      <c r="BY343">
        <v>0.62</v>
      </c>
      <c r="BZ343">
        <v>9</v>
      </c>
    </row>
    <row r="344" spans="2:78" hidden="1" x14ac:dyDescent="0.35">
      <c r="B344">
        <v>1373.7339999999999</v>
      </c>
      <c r="C344" t="s">
        <v>4158</v>
      </c>
      <c r="D344" t="s">
        <v>3290</v>
      </c>
      <c r="E344">
        <v>0.1673611111111111</v>
      </c>
      <c r="F344">
        <v>11.2</v>
      </c>
      <c r="G344">
        <v>5</v>
      </c>
      <c r="H344" t="s">
        <v>7295</v>
      </c>
      <c r="I344" t="s">
        <v>7296</v>
      </c>
      <c r="L344" s="20" t="s">
        <v>5677</v>
      </c>
      <c r="M344">
        <v>8.9</v>
      </c>
      <c r="N344">
        <v>15</v>
      </c>
      <c r="O344" t="s">
        <v>144</v>
      </c>
      <c r="P344" s="51">
        <v>1373.7339999999999</v>
      </c>
      <c r="Q344" s="51">
        <v>11.2</v>
      </c>
      <c r="R344" t="str">
        <f t="shared" si="37"/>
        <v>1373-11</v>
      </c>
      <c r="S344" s="70" t="b">
        <f t="shared" si="38"/>
        <v>1</v>
      </c>
      <c r="T344" t="str">
        <f t="shared" si="39"/>
        <v>1373-11</v>
      </c>
      <c r="U344">
        <v>1373.7339999999999</v>
      </c>
      <c r="V344">
        <v>11</v>
      </c>
      <c r="X344" t="str">
        <f t="shared" si="40"/>
        <v>1373-9</v>
      </c>
      <c r="Y344" t="s">
        <v>7778</v>
      </c>
      <c r="Z344" s="51">
        <v>452</v>
      </c>
      <c r="AA344">
        <v>1373.7339999999999</v>
      </c>
      <c r="AB344">
        <v>10</v>
      </c>
      <c r="AC344" t="s">
        <v>7782</v>
      </c>
      <c r="AD344" t="s">
        <v>7773</v>
      </c>
      <c r="AE344" t="s">
        <v>5753</v>
      </c>
      <c r="AF344">
        <v>11</v>
      </c>
      <c r="AG344">
        <v>0.62</v>
      </c>
      <c r="AH344">
        <v>9</v>
      </c>
      <c r="AI344">
        <v>8</v>
      </c>
      <c r="AJ344" t="s">
        <v>7633</v>
      </c>
      <c r="AL344">
        <v>22</v>
      </c>
      <c r="AM344" t="s">
        <v>7784</v>
      </c>
      <c r="AN344" t="s">
        <v>7774</v>
      </c>
      <c r="AO344" t="s">
        <v>7203</v>
      </c>
      <c r="AP344" t="s">
        <v>7528</v>
      </c>
      <c r="AQ344" t="s">
        <v>7528</v>
      </c>
      <c r="AR344">
        <v>5.56</v>
      </c>
      <c r="AS344" t="s">
        <v>7897</v>
      </c>
      <c r="AT344">
        <v>1.9</v>
      </c>
      <c r="AU344" t="s">
        <v>7774</v>
      </c>
      <c r="AV344" t="s">
        <v>7789</v>
      </c>
      <c r="AW344" t="s">
        <v>7774</v>
      </c>
      <c r="BA344" t="s">
        <v>5678</v>
      </c>
      <c r="BB344">
        <v>42.772259550000001</v>
      </c>
      <c r="BC344">
        <v>-82.037528800000004</v>
      </c>
      <c r="BD344">
        <v>203</v>
      </c>
      <c r="BE344">
        <v>290</v>
      </c>
      <c r="BF344" t="s">
        <v>8087</v>
      </c>
      <c r="BG344">
        <v>15</v>
      </c>
      <c r="BH344">
        <v>986</v>
      </c>
      <c r="BI344">
        <v>10.629</v>
      </c>
      <c r="BJ344">
        <v>400.80799999999999</v>
      </c>
      <c r="BK344">
        <v>2116</v>
      </c>
      <c r="BL344">
        <v>2116</v>
      </c>
      <c r="BO344">
        <v>1.24</v>
      </c>
      <c r="BP344">
        <v>1.24</v>
      </c>
      <c r="BR344">
        <v>2.15</v>
      </c>
      <c r="BS344">
        <v>2.15</v>
      </c>
      <c r="BY344">
        <v>0.66</v>
      </c>
      <c r="BZ344">
        <v>11</v>
      </c>
    </row>
    <row r="345" spans="2:78" hidden="1" x14ac:dyDescent="0.35">
      <c r="B345">
        <v>1373.777</v>
      </c>
      <c r="C345" t="s">
        <v>4159</v>
      </c>
      <c r="D345" t="s">
        <v>3290</v>
      </c>
      <c r="E345">
        <v>0.16805555555555557</v>
      </c>
      <c r="F345">
        <v>12</v>
      </c>
      <c r="G345">
        <v>5</v>
      </c>
      <c r="H345" t="s">
        <v>7295</v>
      </c>
      <c r="I345" t="s">
        <v>7296</v>
      </c>
      <c r="L345" s="20" t="s">
        <v>5677</v>
      </c>
      <c r="M345">
        <v>8.6999999999999993</v>
      </c>
      <c r="N345">
        <v>15</v>
      </c>
      <c r="O345" t="s">
        <v>144</v>
      </c>
      <c r="P345" s="51">
        <v>1373.777</v>
      </c>
      <c r="Q345" s="51">
        <v>12</v>
      </c>
      <c r="R345" t="str">
        <f t="shared" si="37"/>
        <v>1373-12</v>
      </c>
      <c r="S345" s="70" t="b">
        <f t="shared" si="38"/>
        <v>1</v>
      </c>
      <c r="T345" t="str">
        <f t="shared" si="39"/>
        <v>1373-12</v>
      </c>
      <c r="U345">
        <v>1373.777</v>
      </c>
      <c r="V345">
        <v>12</v>
      </c>
      <c r="X345" t="str">
        <f t="shared" si="40"/>
        <v>1373-11</v>
      </c>
      <c r="Y345" t="s">
        <v>7778</v>
      </c>
      <c r="Z345" s="51">
        <v>454</v>
      </c>
      <c r="AA345">
        <v>1373.777</v>
      </c>
      <c r="AB345">
        <v>10</v>
      </c>
      <c r="AC345" t="s">
        <v>7782</v>
      </c>
      <c r="AD345" t="s">
        <v>7773</v>
      </c>
      <c r="AE345" t="s">
        <v>5753</v>
      </c>
      <c r="AF345">
        <v>12</v>
      </c>
      <c r="AG345">
        <v>0.66</v>
      </c>
      <c r="AH345">
        <v>11</v>
      </c>
      <c r="AI345">
        <v>8</v>
      </c>
      <c r="AJ345" t="s">
        <v>7538</v>
      </c>
      <c r="AL345">
        <v>22</v>
      </c>
      <c r="AM345" t="s">
        <v>7784</v>
      </c>
      <c r="AN345" t="s">
        <v>7774</v>
      </c>
      <c r="AO345" t="s">
        <v>7203</v>
      </c>
      <c r="AP345" t="s">
        <v>7528</v>
      </c>
      <c r="AQ345" t="s">
        <v>7528</v>
      </c>
      <c r="AR345">
        <v>5.56</v>
      </c>
      <c r="AS345" t="s">
        <v>7897</v>
      </c>
      <c r="AT345">
        <v>1.9</v>
      </c>
      <c r="AU345" t="s">
        <v>7774</v>
      </c>
      <c r="AV345" t="s">
        <v>7783</v>
      </c>
      <c r="AW345" t="s">
        <v>7774</v>
      </c>
      <c r="BA345" t="s">
        <v>5678</v>
      </c>
      <c r="BB345">
        <v>42.772259169999998</v>
      </c>
      <c r="BC345">
        <v>-82.037528809999998</v>
      </c>
      <c r="BD345">
        <v>203</v>
      </c>
      <c r="BE345">
        <v>290</v>
      </c>
      <c r="BF345" t="s">
        <v>8087</v>
      </c>
      <c r="BG345">
        <v>15</v>
      </c>
      <c r="BH345">
        <v>986</v>
      </c>
      <c r="BI345">
        <v>10.670999999999999</v>
      </c>
      <c r="BJ345">
        <v>394.90699999999998</v>
      </c>
      <c r="BK345">
        <v>2113</v>
      </c>
      <c r="BL345">
        <v>2114</v>
      </c>
      <c r="BO345">
        <v>1.23</v>
      </c>
      <c r="BP345">
        <v>1.23</v>
      </c>
      <c r="BR345">
        <v>2.14</v>
      </c>
      <c r="BS345">
        <v>2.14</v>
      </c>
      <c r="BY345">
        <v>0.57999999999999996</v>
      </c>
      <c r="BZ345">
        <v>12</v>
      </c>
    </row>
    <row r="346" spans="2:78" hidden="1" x14ac:dyDescent="0.35">
      <c r="B346">
        <v>1374.356</v>
      </c>
      <c r="C346" t="s">
        <v>4160</v>
      </c>
      <c r="D346" t="s">
        <v>3290</v>
      </c>
      <c r="E346">
        <v>0.18680555555555556</v>
      </c>
      <c r="F346">
        <v>10.4</v>
      </c>
      <c r="G346">
        <v>4</v>
      </c>
      <c r="H346" t="s">
        <v>7295</v>
      </c>
      <c r="I346" t="s">
        <v>7296</v>
      </c>
      <c r="L346" s="20" t="s">
        <v>5677</v>
      </c>
      <c r="M346">
        <v>10</v>
      </c>
      <c r="N346">
        <v>15</v>
      </c>
      <c r="O346" t="s">
        <v>144</v>
      </c>
      <c r="P346" s="51">
        <v>1374.356</v>
      </c>
      <c r="Q346" s="51">
        <v>10.4</v>
      </c>
      <c r="R346" t="str">
        <f t="shared" si="37"/>
        <v>1374-10</v>
      </c>
      <c r="S346" s="70" t="b">
        <f t="shared" si="38"/>
        <v>1</v>
      </c>
      <c r="T346" t="str">
        <f t="shared" si="39"/>
        <v>1374-10</v>
      </c>
      <c r="U346">
        <v>1374.3520000000001</v>
      </c>
      <c r="V346">
        <v>10</v>
      </c>
      <c r="X346" t="str">
        <f t="shared" si="40"/>
        <v>1374-12</v>
      </c>
      <c r="Y346" t="s">
        <v>7778</v>
      </c>
      <c r="Z346" s="51">
        <v>455</v>
      </c>
      <c r="AA346">
        <v>1374.3520000000001</v>
      </c>
      <c r="AB346">
        <v>10</v>
      </c>
      <c r="AC346" t="s">
        <v>7782</v>
      </c>
      <c r="AD346" t="s">
        <v>7773</v>
      </c>
      <c r="AE346" t="s">
        <v>5753</v>
      </c>
      <c r="AF346">
        <v>10</v>
      </c>
      <c r="AG346">
        <v>0.57999999999999996</v>
      </c>
      <c r="AH346">
        <v>12</v>
      </c>
      <c r="AI346">
        <v>13</v>
      </c>
      <c r="AJ346" t="s">
        <v>7359</v>
      </c>
      <c r="AM346" t="s">
        <v>7784</v>
      </c>
      <c r="AN346" t="s">
        <v>7774</v>
      </c>
      <c r="AO346" t="s">
        <v>7203</v>
      </c>
      <c r="AP346" t="s">
        <v>7528</v>
      </c>
      <c r="AQ346" t="s">
        <v>7528</v>
      </c>
      <c r="AR346">
        <v>5.56</v>
      </c>
      <c r="AS346" t="s">
        <v>7897</v>
      </c>
      <c r="AT346">
        <v>1.8</v>
      </c>
      <c r="AU346" t="s">
        <v>7774</v>
      </c>
      <c r="AV346" t="s">
        <v>7788</v>
      </c>
      <c r="AW346" t="s">
        <v>7774</v>
      </c>
      <c r="AX346">
        <v>10</v>
      </c>
      <c r="AY346">
        <v>10</v>
      </c>
      <c r="AZ346">
        <v>12</v>
      </c>
      <c r="BA346" t="s">
        <v>5683</v>
      </c>
      <c r="BB346">
        <v>42.77225396</v>
      </c>
      <c r="BC346">
        <v>-82.037529000000006</v>
      </c>
      <c r="BD346">
        <v>203</v>
      </c>
      <c r="BE346">
        <v>290</v>
      </c>
      <c r="BF346" t="s">
        <v>8087</v>
      </c>
      <c r="BG346">
        <v>15</v>
      </c>
      <c r="BH346">
        <v>986</v>
      </c>
      <c r="BI346">
        <v>11.246</v>
      </c>
      <c r="BJ346">
        <v>418.447</v>
      </c>
      <c r="BK346">
        <v>2113</v>
      </c>
      <c r="BL346">
        <v>2114</v>
      </c>
      <c r="BO346">
        <v>1.23</v>
      </c>
      <c r="BP346">
        <v>1.23</v>
      </c>
      <c r="BR346">
        <v>2.14</v>
      </c>
      <c r="BS346">
        <v>2.14</v>
      </c>
      <c r="BY346">
        <v>0.72</v>
      </c>
      <c r="BZ346">
        <v>7</v>
      </c>
    </row>
    <row r="347" spans="2:78" hidden="1" x14ac:dyDescent="0.35">
      <c r="B347">
        <v>1374.6590000000001</v>
      </c>
      <c r="C347" t="s">
        <v>4161</v>
      </c>
      <c r="D347" t="s">
        <v>3290</v>
      </c>
      <c r="E347">
        <v>0.18333333333333332</v>
      </c>
      <c r="F347">
        <v>12.9</v>
      </c>
      <c r="G347">
        <v>7</v>
      </c>
      <c r="H347" t="s">
        <v>7295</v>
      </c>
      <c r="I347" t="s">
        <v>7296</v>
      </c>
      <c r="L347" s="20" t="s">
        <v>5677</v>
      </c>
      <c r="M347">
        <v>8</v>
      </c>
      <c r="N347">
        <v>15</v>
      </c>
      <c r="O347" t="s">
        <v>144</v>
      </c>
      <c r="P347" s="51">
        <v>1374.6590000000001</v>
      </c>
      <c r="Q347" s="51">
        <v>12.9</v>
      </c>
      <c r="R347" t="str">
        <f t="shared" si="37"/>
        <v>1374-13</v>
      </c>
      <c r="S347" s="70" t="b">
        <f t="shared" si="38"/>
        <v>1</v>
      </c>
      <c r="T347" t="str">
        <f t="shared" si="39"/>
        <v>1374-13</v>
      </c>
      <c r="U347">
        <v>1374.6559999999999</v>
      </c>
      <c r="V347">
        <v>13</v>
      </c>
      <c r="X347" t="str">
        <f t="shared" si="40"/>
        <v>1374-7</v>
      </c>
      <c r="Y347" t="s">
        <v>7778</v>
      </c>
      <c r="Z347" s="51">
        <v>456</v>
      </c>
      <c r="AA347">
        <v>1374.6559999999999</v>
      </c>
      <c r="AB347">
        <v>10</v>
      </c>
      <c r="AC347" t="s">
        <v>7782</v>
      </c>
      <c r="AD347" t="s">
        <v>7773</v>
      </c>
      <c r="AE347" t="s">
        <v>5753</v>
      </c>
      <c r="AF347">
        <v>13</v>
      </c>
      <c r="AG347">
        <v>0.72</v>
      </c>
      <c r="AH347">
        <v>7</v>
      </c>
      <c r="AI347">
        <v>10</v>
      </c>
      <c r="AJ347" t="s">
        <v>7360</v>
      </c>
      <c r="AM347" t="s">
        <v>7784</v>
      </c>
      <c r="AN347" t="s">
        <v>7774</v>
      </c>
      <c r="AO347" t="s">
        <v>7203</v>
      </c>
      <c r="AP347" t="s">
        <v>7528</v>
      </c>
      <c r="AQ347" t="s">
        <v>7528</v>
      </c>
      <c r="AR347">
        <v>5.56</v>
      </c>
      <c r="AS347" t="s">
        <v>7897</v>
      </c>
      <c r="AT347">
        <v>1.9</v>
      </c>
      <c r="AU347" t="s">
        <v>7774</v>
      </c>
      <c r="AV347" t="s">
        <v>7786</v>
      </c>
      <c r="AW347" t="s">
        <v>7774</v>
      </c>
      <c r="AX347">
        <v>10</v>
      </c>
      <c r="AY347">
        <v>10</v>
      </c>
      <c r="AZ347">
        <v>15</v>
      </c>
      <c r="BA347" t="s">
        <v>5683</v>
      </c>
      <c r="BB347">
        <v>42.772251179999998</v>
      </c>
      <c r="BC347">
        <v>-82.037529090000007</v>
      </c>
      <c r="BD347">
        <v>203</v>
      </c>
      <c r="BE347">
        <v>290</v>
      </c>
      <c r="BF347" t="s">
        <v>8087</v>
      </c>
      <c r="BG347">
        <v>15</v>
      </c>
      <c r="BH347">
        <v>986</v>
      </c>
      <c r="BI347">
        <v>11.552</v>
      </c>
      <c r="BJ347">
        <v>422.40300000000002</v>
      </c>
      <c r="BK347">
        <v>2117</v>
      </c>
      <c r="BL347">
        <v>2117</v>
      </c>
      <c r="BO347">
        <v>1.24</v>
      </c>
      <c r="BP347">
        <v>1.24</v>
      </c>
      <c r="BR347">
        <v>2.15</v>
      </c>
      <c r="BS347">
        <v>2.15</v>
      </c>
      <c r="BY347">
        <v>0.63</v>
      </c>
      <c r="BZ347">
        <v>10</v>
      </c>
    </row>
    <row r="348" spans="2:78" hidden="1" x14ac:dyDescent="0.35">
      <c r="B348">
        <v>1374.9159999999999</v>
      </c>
      <c r="C348" t="s">
        <v>4162</v>
      </c>
      <c r="D348" t="s">
        <v>3290</v>
      </c>
      <c r="E348">
        <v>0.18402777777777779</v>
      </c>
      <c r="F348">
        <v>11.4</v>
      </c>
      <c r="G348">
        <v>5</v>
      </c>
      <c r="H348" t="s">
        <v>7295</v>
      </c>
      <c r="I348" t="s">
        <v>7296</v>
      </c>
      <c r="L348" s="20" t="s">
        <v>5677</v>
      </c>
      <c r="M348">
        <v>8.1999999999999993</v>
      </c>
      <c r="N348">
        <v>15</v>
      </c>
      <c r="O348" t="s">
        <v>144</v>
      </c>
      <c r="P348" s="51">
        <v>1374.9159999999999</v>
      </c>
      <c r="Q348" s="51">
        <v>11.4</v>
      </c>
      <c r="R348" t="str">
        <f t="shared" si="37"/>
        <v>1374-11</v>
      </c>
      <c r="S348" s="70" t="b">
        <f t="shared" si="38"/>
        <v>1</v>
      </c>
      <c r="T348" t="str">
        <f t="shared" si="39"/>
        <v>1374-11</v>
      </c>
      <c r="U348">
        <v>1374.9159999999999</v>
      </c>
      <c r="V348">
        <v>11</v>
      </c>
      <c r="X348" t="str">
        <f t="shared" si="40"/>
        <v>1374-10</v>
      </c>
      <c r="Y348" t="s">
        <v>7778</v>
      </c>
      <c r="Z348" s="51">
        <v>457</v>
      </c>
      <c r="AA348">
        <v>1374.9159999999999</v>
      </c>
      <c r="AB348">
        <v>10</v>
      </c>
      <c r="AC348" t="s">
        <v>7782</v>
      </c>
      <c r="AD348" t="s">
        <v>7773</v>
      </c>
      <c r="AE348" t="s">
        <v>5753</v>
      </c>
      <c r="AF348">
        <v>11</v>
      </c>
      <c r="AG348">
        <v>0.63</v>
      </c>
      <c r="AH348">
        <v>10</v>
      </c>
      <c r="AI348">
        <v>8</v>
      </c>
      <c r="AJ348" t="s">
        <v>7503</v>
      </c>
      <c r="AM348" t="s">
        <v>7784</v>
      </c>
      <c r="AN348" t="s">
        <v>7774</v>
      </c>
      <c r="AO348" t="s">
        <v>7203</v>
      </c>
      <c r="AP348" t="s">
        <v>7528</v>
      </c>
      <c r="AQ348" t="s">
        <v>7528</v>
      </c>
      <c r="AR348">
        <v>5.56</v>
      </c>
      <c r="AS348" t="s">
        <v>7897</v>
      </c>
      <c r="AT348">
        <v>1.9</v>
      </c>
      <c r="AU348" t="s">
        <v>7774</v>
      </c>
      <c r="AV348" t="s">
        <v>7789</v>
      </c>
      <c r="AW348" t="s">
        <v>7774</v>
      </c>
      <c r="BA348" t="s">
        <v>5678</v>
      </c>
      <c r="BB348">
        <v>42.772248849999997</v>
      </c>
      <c r="BC348">
        <v>-82.037529180000007</v>
      </c>
      <c r="BD348">
        <v>203</v>
      </c>
      <c r="BE348">
        <v>290</v>
      </c>
      <c r="BF348" t="s">
        <v>8087</v>
      </c>
      <c r="BG348">
        <v>15</v>
      </c>
      <c r="BH348">
        <v>986</v>
      </c>
      <c r="BI348">
        <v>11.81</v>
      </c>
      <c r="BJ348">
        <v>417.46199999999999</v>
      </c>
      <c r="BK348">
        <v>2115</v>
      </c>
      <c r="BL348">
        <v>2115</v>
      </c>
      <c r="BO348">
        <v>1.24</v>
      </c>
      <c r="BP348">
        <v>1.23</v>
      </c>
      <c r="BR348">
        <v>2.14</v>
      </c>
      <c r="BS348">
        <v>2.14</v>
      </c>
      <c r="BY348">
        <v>0.71</v>
      </c>
      <c r="BZ348">
        <v>8</v>
      </c>
    </row>
    <row r="349" spans="2:78" hidden="1" x14ac:dyDescent="0.35">
      <c r="B349">
        <v>1376.5650000000001</v>
      </c>
      <c r="C349" t="s">
        <v>4163</v>
      </c>
      <c r="D349" t="s">
        <v>3290</v>
      </c>
      <c r="E349">
        <v>0.16944444444444445</v>
      </c>
      <c r="F349">
        <v>12.8</v>
      </c>
      <c r="G349">
        <v>7</v>
      </c>
      <c r="H349" t="s">
        <v>7295</v>
      </c>
      <c r="I349" t="s">
        <v>7296</v>
      </c>
      <c r="L349" s="20" t="s">
        <v>5677</v>
      </c>
      <c r="M349">
        <v>8</v>
      </c>
      <c r="N349">
        <v>15</v>
      </c>
      <c r="O349" t="s">
        <v>144</v>
      </c>
      <c r="P349" s="51">
        <v>1376.5650000000001</v>
      </c>
      <c r="Q349" s="51">
        <v>12.8</v>
      </c>
      <c r="R349" t="str">
        <f t="shared" si="37"/>
        <v>1376-13</v>
      </c>
      <c r="S349" s="70" t="b">
        <f t="shared" si="38"/>
        <v>1</v>
      </c>
      <c r="T349" t="str">
        <f t="shared" si="39"/>
        <v>1376-13</v>
      </c>
      <c r="U349">
        <v>1376.5640000000001</v>
      </c>
      <c r="V349">
        <v>13</v>
      </c>
      <c r="X349" t="str">
        <f t="shared" si="40"/>
        <v>1376-8</v>
      </c>
      <c r="Y349" t="s">
        <v>7778</v>
      </c>
      <c r="Z349" s="51">
        <v>458</v>
      </c>
      <c r="AA349">
        <v>1376.5640000000001</v>
      </c>
      <c r="AB349">
        <v>10</v>
      </c>
      <c r="AC349" t="s">
        <v>7782</v>
      </c>
      <c r="AD349" t="s">
        <v>7773</v>
      </c>
      <c r="AE349" t="s">
        <v>5753</v>
      </c>
      <c r="AF349">
        <v>13</v>
      </c>
      <c r="AG349">
        <v>0.71</v>
      </c>
      <c r="AH349">
        <v>8</v>
      </c>
      <c r="AI349">
        <v>10</v>
      </c>
      <c r="AJ349" t="s">
        <v>7540</v>
      </c>
      <c r="AL349">
        <v>23</v>
      </c>
      <c r="AM349" t="s">
        <v>7784</v>
      </c>
      <c r="AN349" t="s">
        <v>7774</v>
      </c>
      <c r="AO349" t="s">
        <v>7203</v>
      </c>
      <c r="AP349" t="s">
        <v>7528</v>
      </c>
      <c r="AQ349" t="s">
        <v>7528</v>
      </c>
      <c r="AR349">
        <v>5.56</v>
      </c>
      <c r="AS349" t="s">
        <v>7897</v>
      </c>
      <c r="AT349">
        <v>1.8</v>
      </c>
      <c r="AU349" t="s">
        <v>7774</v>
      </c>
      <c r="AV349" t="s">
        <v>7786</v>
      </c>
      <c r="AW349" t="s">
        <v>7774</v>
      </c>
      <c r="AX349">
        <v>10</v>
      </c>
      <c r="AY349">
        <v>10</v>
      </c>
      <c r="AZ349">
        <v>15</v>
      </c>
      <c r="BA349" t="s">
        <v>5683</v>
      </c>
      <c r="BB349">
        <v>42.772233909999997</v>
      </c>
      <c r="BC349">
        <v>-82.037529699999993</v>
      </c>
      <c r="BD349">
        <v>203</v>
      </c>
      <c r="BE349">
        <v>290</v>
      </c>
      <c r="BF349" t="s">
        <v>8087</v>
      </c>
      <c r="BG349">
        <v>15</v>
      </c>
      <c r="BH349">
        <v>986</v>
      </c>
      <c r="BI349">
        <v>13.459</v>
      </c>
      <c r="BJ349">
        <v>395.63900000000001</v>
      </c>
      <c r="BK349">
        <v>2116</v>
      </c>
      <c r="BL349">
        <v>2116</v>
      </c>
      <c r="BO349">
        <v>1.24</v>
      </c>
      <c r="BP349">
        <v>1.24</v>
      </c>
      <c r="BR349">
        <v>2.15</v>
      </c>
      <c r="BS349">
        <v>2.15</v>
      </c>
      <c r="BY349">
        <v>0.67</v>
      </c>
      <c r="BZ349">
        <v>9</v>
      </c>
    </row>
    <row r="350" spans="2:78" hidden="1" x14ac:dyDescent="0.35">
      <c r="B350">
        <v>1376.587</v>
      </c>
      <c r="C350" t="s">
        <v>4164</v>
      </c>
      <c r="D350" t="s">
        <v>3290</v>
      </c>
      <c r="E350">
        <v>0.1701388888888889</v>
      </c>
      <c r="F350">
        <v>12.1</v>
      </c>
      <c r="G350">
        <v>5</v>
      </c>
      <c r="H350" t="s">
        <v>7295</v>
      </c>
      <c r="I350" t="s">
        <v>7296</v>
      </c>
      <c r="L350" s="20" t="s">
        <v>5677</v>
      </c>
      <c r="M350">
        <v>9.5</v>
      </c>
      <c r="N350">
        <v>15.1</v>
      </c>
      <c r="O350" t="s">
        <v>144</v>
      </c>
      <c r="P350" s="51">
        <v>1376.587</v>
      </c>
      <c r="Q350" s="51">
        <v>12.1</v>
      </c>
      <c r="R350" t="str">
        <f t="shared" si="37"/>
        <v>1376-12</v>
      </c>
      <c r="S350" s="70" t="b">
        <f t="shared" si="38"/>
        <v>1</v>
      </c>
      <c r="T350" t="str">
        <f t="shared" si="39"/>
        <v>1376-12</v>
      </c>
      <c r="U350">
        <v>1376.586</v>
      </c>
      <c r="V350">
        <v>12</v>
      </c>
      <c r="X350" t="str">
        <f t="shared" si="40"/>
        <v>1376-9</v>
      </c>
      <c r="Y350" t="s">
        <v>7778</v>
      </c>
      <c r="Z350" s="51">
        <v>460</v>
      </c>
      <c r="AA350">
        <v>1376.586</v>
      </c>
      <c r="AB350">
        <v>10</v>
      </c>
      <c r="AC350" t="s">
        <v>7782</v>
      </c>
      <c r="AD350" t="s">
        <v>7773</v>
      </c>
      <c r="AE350" t="s">
        <v>5753</v>
      </c>
      <c r="AF350">
        <v>12</v>
      </c>
      <c r="AG350">
        <v>0.67</v>
      </c>
      <c r="AH350">
        <v>9</v>
      </c>
      <c r="AI350">
        <v>10</v>
      </c>
      <c r="AJ350" t="s">
        <v>7540</v>
      </c>
      <c r="AL350">
        <v>23</v>
      </c>
      <c r="AM350" t="s">
        <v>7784</v>
      </c>
      <c r="AN350" t="s">
        <v>7774</v>
      </c>
      <c r="AO350" t="s">
        <v>7203</v>
      </c>
      <c r="AP350" t="s">
        <v>7528</v>
      </c>
      <c r="AQ350" t="s">
        <v>7528</v>
      </c>
      <c r="AR350">
        <v>5.56</v>
      </c>
      <c r="AS350" t="s">
        <v>7897</v>
      </c>
      <c r="AT350">
        <v>1.8</v>
      </c>
      <c r="AU350" t="s">
        <v>7774</v>
      </c>
      <c r="AV350" t="s">
        <v>7789</v>
      </c>
      <c r="AW350" t="s">
        <v>7774</v>
      </c>
      <c r="BA350" t="s">
        <v>5678</v>
      </c>
      <c r="BB350">
        <v>42.772233710000002</v>
      </c>
      <c r="BC350">
        <v>-82.037529710000001</v>
      </c>
      <c r="BD350">
        <v>203</v>
      </c>
      <c r="BE350">
        <v>290</v>
      </c>
      <c r="BF350" t="s">
        <v>8087</v>
      </c>
      <c r="BG350">
        <v>15</v>
      </c>
      <c r="BH350">
        <v>986</v>
      </c>
      <c r="BI350">
        <v>13.481</v>
      </c>
      <c r="BJ350">
        <v>396.08199999999999</v>
      </c>
      <c r="BK350">
        <v>2115</v>
      </c>
      <c r="BL350">
        <v>2116</v>
      </c>
      <c r="BO350">
        <v>1.24</v>
      </c>
      <c r="BP350">
        <v>1.24</v>
      </c>
      <c r="BR350">
        <v>2.15</v>
      </c>
      <c r="BS350">
        <v>2.14</v>
      </c>
      <c r="BY350">
        <v>0.54</v>
      </c>
      <c r="BZ350">
        <v>9</v>
      </c>
    </row>
    <row r="351" spans="2:78" hidden="1" x14ac:dyDescent="0.35">
      <c r="B351">
        <v>1377.652</v>
      </c>
      <c r="C351" t="s">
        <v>4165</v>
      </c>
      <c r="D351" t="s">
        <v>3290</v>
      </c>
      <c r="E351">
        <v>0.16666666666666666</v>
      </c>
      <c r="F351">
        <v>9.6999999999999993</v>
      </c>
      <c r="G351">
        <v>6</v>
      </c>
      <c r="H351" t="s">
        <v>7295</v>
      </c>
      <c r="I351" t="s">
        <v>7296</v>
      </c>
      <c r="L351" s="20" t="s">
        <v>5677</v>
      </c>
      <c r="M351">
        <v>9.1</v>
      </c>
      <c r="N351">
        <v>15</v>
      </c>
      <c r="O351" t="s">
        <v>144</v>
      </c>
      <c r="P351" s="51">
        <v>1377.652</v>
      </c>
      <c r="Q351" s="51">
        <v>9.6999999999999993</v>
      </c>
      <c r="R351" t="str">
        <f t="shared" si="37"/>
        <v>1377-10</v>
      </c>
      <c r="S351" s="70" t="b">
        <f t="shared" si="38"/>
        <v>1</v>
      </c>
      <c r="T351" t="str">
        <f t="shared" si="39"/>
        <v>1377-10</v>
      </c>
      <c r="U351">
        <v>1377.65</v>
      </c>
      <c r="V351">
        <v>10</v>
      </c>
      <c r="X351" t="str">
        <f t="shared" si="40"/>
        <v>1377-9</v>
      </c>
      <c r="Y351" t="s">
        <v>7778</v>
      </c>
      <c r="Z351" s="51">
        <v>461</v>
      </c>
      <c r="AA351">
        <v>1377.65</v>
      </c>
      <c r="AB351">
        <v>10</v>
      </c>
      <c r="AC351" t="s">
        <v>7782</v>
      </c>
      <c r="AD351" t="s">
        <v>7773</v>
      </c>
      <c r="AE351" t="s">
        <v>5753</v>
      </c>
      <c r="AF351">
        <v>10</v>
      </c>
      <c r="AG351">
        <v>0.54</v>
      </c>
      <c r="AH351">
        <v>9</v>
      </c>
      <c r="AI351">
        <v>10</v>
      </c>
      <c r="AJ351" t="s">
        <v>7540</v>
      </c>
      <c r="AM351" t="s">
        <v>7784</v>
      </c>
      <c r="AN351" t="s">
        <v>7774</v>
      </c>
      <c r="AO351" t="s">
        <v>7203</v>
      </c>
      <c r="AP351" t="s">
        <v>7528</v>
      </c>
      <c r="AQ351" t="s">
        <v>7528</v>
      </c>
      <c r="AR351">
        <v>5.56</v>
      </c>
      <c r="AS351" t="s">
        <v>7897</v>
      </c>
      <c r="AT351">
        <v>1.8</v>
      </c>
      <c r="AU351" t="s">
        <v>7774</v>
      </c>
      <c r="AV351" t="s">
        <v>7786</v>
      </c>
      <c r="AW351" t="s">
        <v>7774</v>
      </c>
      <c r="AX351">
        <v>10</v>
      </c>
      <c r="AY351">
        <v>10</v>
      </c>
      <c r="AZ351">
        <v>15</v>
      </c>
      <c r="BA351" t="s">
        <v>8272</v>
      </c>
      <c r="BB351">
        <v>42.77222407</v>
      </c>
      <c r="BC351">
        <v>-82.037530039999993</v>
      </c>
      <c r="BD351">
        <v>203</v>
      </c>
      <c r="BE351">
        <v>290</v>
      </c>
      <c r="BF351" t="s">
        <v>8087</v>
      </c>
      <c r="BG351">
        <v>15</v>
      </c>
      <c r="BH351">
        <v>986</v>
      </c>
      <c r="BI351">
        <v>14.545</v>
      </c>
      <c r="BJ351">
        <v>394.85599999999999</v>
      </c>
      <c r="BK351">
        <v>2116</v>
      </c>
      <c r="BL351">
        <v>2117</v>
      </c>
      <c r="BO351">
        <v>1.24</v>
      </c>
      <c r="BP351">
        <v>1.24</v>
      </c>
      <c r="BR351">
        <v>2.15</v>
      </c>
      <c r="BS351">
        <v>2.15</v>
      </c>
      <c r="BY351">
        <v>0.69</v>
      </c>
      <c r="BZ351">
        <v>8</v>
      </c>
    </row>
    <row r="352" spans="2:78" hidden="1" x14ac:dyDescent="0.35">
      <c r="B352">
        <v>1378.693</v>
      </c>
      <c r="C352" t="s">
        <v>4166</v>
      </c>
      <c r="D352" t="s">
        <v>3290</v>
      </c>
      <c r="E352">
        <v>0.16527777777777777</v>
      </c>
      <c r="F352">
        <v>12.5</v>
      </c>
      <c r="G352">
        <v>7</v>
      </c>
      <c r="H352" t="s">
        <v>7295</v>
      </c>
      <c r="I352" t="s">
        <v>7296</v>
      </c>
      <c r="L352" s="20" t="s">
        <v>5677</v>
      </c>
      <c r="M352">
        <v>9.1</v>
      </c>
      <c r="N352">
        <v>15</v>
      </c>
      <c r="O352" t="s">
        <v>144</v>
      </c>
      <c r="P352" s="51">
        <v>1378.693</v>
      </c>
      <c r="Q352" s="51">
        <v>12.5</v>
      </c>
      <c r="R352" t="str">
        <f t="shared" si="37"/>
        <v>1378-13</v>
      </c>
      <c r="S352" s="70" t="b">
        <f t="shared" si="38"/>
        <v>0</v>
      </c>
      <c r="T352" t="str">
        <f t="shared" si="39"/>
        <v>1378-12</v>
      </c>
      <c r="U352">
        <v>1378.693</v>
      </c>
      <c r="V352">
        <v>12</v>
      </c>
      <c r="X352" t="str">
        <f t="shared" si="40"/>
        <v>1378-8</v>
      </c>
      <c r="Y352" t="s">
        <v>7778</v>
      </c>
      <c r="Z352" s="51">
        <v>462</v>
      </c>
      <c r="AA352">
        <v>1378.693</v>
      </c>
      <c r="AB352">
        <v>10</v>
      </c>
      <c r="AC352" t="s">
        <v>7782</v>
      </c>
      <c r="AD352" t="s">
        <v>7773</v>
      </c>
      <c r="AE352" t="s">
        <v>5753</v>
      </c>
      <c r="AF352">
        <v>12</v>
      </c>
      <c r="AG352">
        <v>0.69</v>
      </c>
      <c r="AH352">
        <v>8</v>
      </c>
      <c r="AI352">
        <v>9</v>
      </c>
      <c r="AJ352" t="s">
        <v>7539</v>
      </c>
      <c r="AM352" t="s">
        <v>7784</v>
      </c>
      <c r="AN352" t="s">
        <v>7774</v>
      </c>
      <c r="AO352" t="s">
        <v>7203</v>
      </c>
      <c r="AP352" t="s">
        <v>7528</v>
      </c>
      <c r="AQ352" t="s">
        <v>7528</v>
      </c>
      <c r="AR352">
        <v>5.56</v>
      </c>
      <c r="AS352" t="s">
        <v>7897</v>
      </c>
      <c r="AT352">
        <v>1.8</v>
      </c>
      <c r="AU352" t="s">
        <v>7774</v>
      </c>
      <c r="AV352" t="s">
        <v>7789</v>
      </c>
      <c r="AW352" t="s">
        <v>7774</v>
      </c>
      <c r="BA352" t="s">
        <v>5678</v>
      </c>
      <c r="BB352">
        <v>42.772214630000001</v>
      </c>
      <c r="BC352">
        <v>-82.037530369999999</v>
      </c>
      <c r="BD352">
        <v>203</v>
      </c>
      <c r="BE352">
        <v>290</v>
      </c>
      <c r="BF352" t="s">
        <v>8087</v>
      </c>
      <c r="BG352">
        <v>15</v>
      </c>
      <c r="BH352">
        <v>986</v>
      </c>
      <c r="BI352">
        <v>15.587999999999999</v>
      </c>
      <c r="BJ352">
        <v>388.54399999999998</v>
      </c>
      <c r="BK352">
        <v>2116</v>
      </c>
      <c r="BL352">
        <v>2117</v>
      </c>
      <c r="BO352">
        <v>1.24</v>
      </c>
      <c r="BP352">
        <v>1.24</v>
      </c>
      <c r="BR352">
        <v>2.15</v>
      </c>
      <c r="BS352">
        <v>2.15</v>
      </c>
      <c r="BY352">
        <v>0.79</v>
      </c>
      <c r="BZ352">
        <v>9</v>
      </c>
    </row>
    <row r="353" spans="2:78" hidden="1" x14ac:dyDescent="0.35">
      <c r="B353">
        <v>1379.3030000000001</v>
      </c>
      <c r="C353" t="s">
        <v>4167</v>
      </c>
      <c r="D353" t="s">
        <v>3290</v>
      </c>
      <c r="E353">
        <v>0.18819444444444444</v>
      </c>
      <c r="F353">
        <v>14.1</v>
      </c>
      <c r="G353">
        <v>6</v>
      </c>
      <c r="H353" t="s">
        <v>7295</v>
      </c>
      <c r="I353" t="s">
        <v>7296</v>
      </c>
      <c r="L353" s="20" t="s">
        <v>5677</v>
      </c>
      <c r="M353">
        <v>9.6</v>
      </c>
      <c r="N353">
        <v>15</v>
      </c>
      <c r="O353" t="s">
        <v>144</v>
      </c>
      <c r="P353" s="51">
        <v>1379.3030000000001</v>
      </c>
      <c r="Q353" s="51">
        <v>14.1</v>
      </c>
      <c r="R353" t="str">
        <f t="shared" si="37"/>
        <v>1379-14</v>
      </c>
      <c r="S353" s="70" t="b">
        <f t="shared" si="38"/>
        <v>1</v>
      </c>
      <c r="T353" t="str">
        <f t="shared" si="39"/>
        <v>1379-14</v>
      </c>
      <c r="U353">
        <v>1379.3009999999999</v>
      </c>
      <c r="V353">
        <v>14</v>
      </c>
      <c r="X353" t="str">
        <f t="shared" si="40"/>
        <v>1379-9</v>
      </c>
      <c r="Y353" t="s">
        <v>7778</v>
      </c>
      <c r="Z353" s="51">
        <v>463</v>
      </c>
      <c r="AA353">
        <v>1379.3009999999999</v>
      </c>
      <c r="AB353">
        <v>10</v>
      </c>
      <c r="AC353" t="s">
        <v>7782</v>
      </c>
      <c r="AD353" t="s">
        <v>7773</v>
      </c>
      <c r="AE353" t="s">
        <v>5753</v>
      </c>
      <c r="AF353">
        <v>14</v>
      </c>
      <c r="AG353">
        <v>0.79</v>
      </c>
      <c r="AH353">
        <v>9</v>
      </c>
      <c r="AI353">
        <v>9</v>
      </c>
      <c r="AJ353" t="s">
        <v>7502</v>
      </c>
      <c r="AM353" t="s">
        <v>7784</v>
      </c>
      <c r="AN353" t="s">
        <v>7774</v>
      </c>
      <c r="AO353" t="s">
        <v>7203</v>
      </c>
      <c r="AP353" t="s">
        <v>7528</v>
      </c>
      <c r="AQ353" t="s">
        <v>7528</v>
      </c>
      <c r="AR353">
        <v>5.56</v>
      </c>
      <c r="AS353" t="s">
        <v>7897</v>
      </c>
      <c r="AT353">
        <v>1.8</v>
      </c>
      <c r="AU353" t="s">
        <v>7774</v>
      </c>
      <c r="AV353" t="s">
        <v>7789</v>
      </c>
      <c r="AW353" t="s">
        <v>7774</v>
      </c>
      <c r="BA353" t="s">
        <v>5678</v>
      </c>
      <c r="BB353">
        <v>42.772209119999999</v>
      </c>
      <c r="BC353">
        <v>-82.037530559999993</v>
      </c>
      <c r="BD353">
        <v>203</v>
      </c>
      <c r="BE353">
        <v>290</v>
      </c>
      <c r="BF353" t="s">
        <v>8087</v>
      </c>
      <c r="BG353">
        <v>15</v>
      </c>
      <c r="BH353">
        <v>986</v>
      </c>
      <c r="BI353">
        <v>16.196000000000002</v>
      </c>
      <c r="BJ353">
        <v>418.12200000000001</v>
      </c>
      <c r="BK353">
        <v>2114</v>
      </c>
      <c r="BL353">
        <v>2115</v>
      </c>
      <c r="BO353">
        <v>1.24</v>
      </c>
      <c r="BP353">
        <v>1.23</v>
      </c>
      <c r="BR353">
        <v>2.14</v>
      </c>
      <c r="BS353">
        <v>2.14</v>
      </c>
      <c r="BY353">
        <v>0.62</v>
      </c>
      <c r="BZ353">
        <v>6</v>
      </c>
    </row>
    <row r="354" spans="2:78" hidden="1" x14ac:dyDescent="0.35">
      <c r="B354">
        <v>1379.59</v>
      </c>
      <c r="C354" t="s">
        <v>4168</v>
      </c>
      <c r="D354" t="s">
        <v>3290</v>
      </c>
      <c r="E354">
        <v>0.19097222222222221</v>
      </c>
      <c r="F354">
        <v>11.2</v>
      </c>
      <c r="G354">
        <v>7</v>
      </c>
      <c r="H354" t="s">
        <v>7295</v>
      </c>
      <c r="I354" t="s">
        <v>7296</v>
      </c>
      <c r="L354" s="20" t="s">
        <v>5677</v>
      </c>
      <c r="M354">
        <v>8</v>
      </c>
      <c r="N354">
        <v>15</v>
      </c>
      <c r="O354" t="s">
        <v>144</v>
      </c>
      <c r="P354" s="51">
        <v>1379.59</v>
      </c>
      <c r="Q354" s="51">
        <v>11.2</v>
      </c>
      <c r="R354" t="str">
        <f t="shared" si="37"/>
        <v>1379-11</v>
      </c>
      <c r="S354" s="70" t="b">
        <f t="shared" si="38"/>
        <v>1</v>
      </c>
      <c r="T354" t="str">
        <f t="shared" si="39"/>
        <v>1379-11</v>
      </c>
      <c r="U354">
        <v>1379.587</v>
      </c>
      <c r="V354">
        <v>11</v>
      </c>
      <c r="X354" t="str">
        <f t="shared" si="40"/>
        <v>1379-6</v>
      </c>
      <c r="Y354" t="s">
        <v>7778</v>
      </c>
      <c r="Z354" s="51">
        <v>464</v>
      </c>
      <c r="AA354">
        <v>1379.587</v>
      </c>
      <c r="AB354">
        <v>10</v>
      </c>
      <c r="AC354" t="s">
        <v>7782</v>
      </c>
      <c r="AD354" t="s">
        <v>7773</v>
      </c>
      <c r="AE354" t="s">
        <v>5753</v>
      </c>
      <c r="AF354">
        <v>11</v>
      </c>
      <c r="AG354">
        <v>0.62</v>
      </c>
      <c r="AH354">
        <v>6</v>
      </c>
      <c r="AI354">
        <v>8</v>
      </c>
      <c r="AJ354" t="s">
        <v>7507</v>
      </c>
      <c r="AM354" t="s">
        <v>7784</v>
      </c>
      <c r="AN354" t="s">
        <v>7774</v>
      </c>
      <c r="AO354" t="s">
        <v>7203</v>
      </c>
      <c r="AP354" t="s">
        <v>7528</v>
      </c>
      <c r="AQ354" t="s">
        <v>7528</v>
      </c>
      <c r="AR354">
        <v>5.56</v>
      </c>
      <c r="AS354" t="s">
        <v>7897</v>
      </c>
      <c r="AT354">
        <v>1.8</v>
      </c>
      <c r="AU354" t="s">
        <v>7774</v>
      </c>
      <c r="AV354" t="s">
        <v>7789</v>
      </c>
      <c r="AW354" t="s">
        <v>7774</v>
      </c>
      <c r="BA354" t="s">
        <v>5678</v>
      </c>
      <c r="BB354">
        <v>42.772206519999997</v>
      </c>
      <c r="BC354">
        <v>-82.037530649999994</v>
      </c>
      <c r="BD354">
        <v>203</v>
      </c>
      <c r="BE354">
        <v>290</v>
      </c>
      <c r="BF354" t="s">
        <v>8087</v>
      </c>
      <c r="BG354">
        <v>15</v>
      </c>
      <c r="BH354">
        <v>986</v>
      </c>
      <c r="BI354">
        <v>16.484000000000002</v>
      </c>
      <c r="BJ354">
        <v>417.49799999999999</v>
      </c>
      <c r="BK354">
        <v>2118</v>
      </c>
      <c r="BL354">
        <v>2118</v>
      </c>
      <c r="BO354">
        <v>1.24</v>
      </c>
      <c r="BP354">
        <v>1.24</v>
      </c>
      <c r="BR354">
        <v>2.15</v>
      </c>
      <c r="BS354">
        <v>2.15</v>
      </c>
      <c r="BY354">
        <v>0.71</v>
      </c>
      <c r="BZ354">
        <v>12</v>
      </c>
    </row>
    <row r="355" spans="2:78" hidden="1" x14ac:dyDescent="0.35">
      <c r="B355">
        <v>1379.646</v>
      </c>
      <c r="C355" t="s">
        <v>4169</v>
      </c>
      <c r="D355" t="s">
        <v>3290</v>
      </c>
      <c r="E355">
        <v>0.17847222222222223</v>
      </c>
      <c r="F355">
        <v>12.7</v>
      </c>
      <c r="G355">
        <v>7</v>
      </c>
      <c r="H355" t="s">
        <v>7295</v>
      </c>
      <c r="I355" t="s">
        <v>7296</v>
      </c>
      <c r="L355" s="20" t="s">
        <v>5677</v>
      </c>
      <c r="M355">
        <v>11.9</v>
      </c>
      <c r="N355">
        <v>18.399999999999999</v>
      </c>
      <c r="O355" t="s">
        <v>144</v>
      </c>
      <c r="P355" s="51">
        <v>1379.646</v>
      </c>
      <c r="Q355" s="51">
        <v>12.7</v>
      </c>
      <c r="R355" t="str">
        <f t="shared" si="37"/>
        <v>1379-13</v>
      </c>
      <c r="S355" s="70" t="b">
        <f t="shared" si="38"/>
        <v>1</v>
      </c>
      <c r="T355" t="str">
        <f t="shared" si="39"/>
        <v>1379-13</v>
      </c>
      <c r="U355">
        <v>1379.646</v>
      </c>
      <c r="V355">
        <v>13</v>
      </c>
      <c r="X355" t="str">
        <f t="shared" si="40"/>
        <v>1379-12</v>
      </c>
      <c r="Y355" t="s">
        <v>7778</v>
      </c>
      <c r="Z355" s="51">
        <v>465</v>
      </c>
      <c r="AA355">
        <v>1379.646</v>
      </c>
      <c r="AB355">
        <v>10</v>
      </c>
      <c r="AC355" t="s">
        <v>7782</v>
      </c>
      <c r="AD355" t="s">
        <v>7773</v>
      </c>
      <c r="AE355" t="s">
        <v>5753</v>
      </c>
      <c r="AF355">
        <v>13</v>
      </c>
      <c r="AG355">
        <v>0.71</v>
      </c>
      <c r="AH355">
        <v>12</v>
      </c>
      <c r="AI355">
        <v>11</v>
      </c>
      <c r="AJ355" t="s">
        <v>7504</v>
      </c>
      <c r="AM355" t="s">
        <v>7784</v>
      </c>
      <c r="AN355" t="s">
        <v>7774</v>
      </c>
      <c r="AO355" t="s">
        <v>7203</v>
      </c>
      <c r="AP355" t="s">
        <v>7528</v>
      </c>
      <c r="AQ355" t="s">
        <v>7528</v>
      </c>
      <c r="AR355">
        <v>5.56</v>
      </c>
      <c r="AS355" t="s">
        <v>7897</v>
      </c>
      <c r="AT355">
        <v>1.8</v>
      </c>
      <c r="AU355" t="s">
        <v>7774</v>
      </c>
      <c r="AV355" t="s">
        <v>7788</v>
      </c>
      <c r="AW355" t="s">
        <v>7774</v>
      </c>
      <c r="AX355">
        <v>10</v>
      </c>
      <c r="AY355">
        <v>10</v>
      </c>
      <c r="AZ355">
        <v>12</v>
      </c>
      <c r="BA355" t="s">
        <v>5683</v>
      </c>
      <c r="BB355">
        <v>42.772206019999999</v>
      </c>
      <c r="BC355">
        <v>-82.037530669999995</v>
      </c>
      <c r="BD355">
        <v>203</v>
      </c>
      <c r="BE355">
        <v>290</v>
      </c>
      <c r="BF355" t="s">
        <v>8087</v>
      </c>
      <c r="BG355">
        <v>15</v>
      </c>
      <c r="BH355">
        <v>986</v>
      </c>
      <c r="BI355">
        <v>16.539000000000001</v>
      </c>
      <c r="BJ355">
        <v>417.928</v>
      </c>
      <c r="BK355">
        <v>2111</v>
      </c>
      <c r="BL355">
        <v>2112</v>
      </c>
      <c r="BO355">
        <v>1.23</v>
      </c>
      <c r="BP355">
        <v>1.23</v>
      </c>
      <c r="BR355">
        <v>2.14</v>
      </c>
      <c r="BS355">
        <v>2.14</v>
      </c>
      <c r="BY355">
        <v>0.67</v>
      </c>
      <c r="BZ355">
        <v>9</v>
      </c>
    </row>
    <row r="356" spans="2:78" hidden="1" x14ac:dyDescent="0.35">
      <c r="B356">
        <v>1379.7380000000001</v>
      </c>
      <c r="C356" t="s">
        <v>4170</v>
      </c>
      <c r="D356" t="s">
        <v>3290</v>
      </c>
      <c r="E356">
        <v>0.17430555555555555</v>
      </c>
      <c r="F356">
        <v>12.1</v>
      </c>
      <c r="G356">
        <v>7</v>
      </c>
      <c r="H356" t="s">
        <v>7295</v>
      </c>
      <c r="I356" t="s">
        <v>7296</v>
      </c>
      <c r="L356" s="20" t="s">
        <v>5677</v>
      </c>
      <c r="M356">
        <v>8.6</v>
      </c>
      <c r="N356">
        <v>15</v>
      </c>
      <c r="O356" t="s">
        <v>144</v>
      </c>
      <c r="P356" s="51">
        <v>1379.7380000000001</v>
      </c>
      <c r="Q356" s="51">
        <v>12.1</v>
      </c>
      <c r="R356" t="str">
        <f t="shared" si="37"/>
        <v>1379-12</v>
      </c>
      <c r="S356" s="70" t="b">
        <f t="shared" si="38"/>
        <v>1</v>
      </c>
      <c r="T356" t="str">
        <f t="shared" si="39"/>
        <v>1379-12</v>
      </c>
      <c r="U356">
        <v>1379.7349999999999</v>
      </c>
      <c r="V356">
        <v>12</v>
      </c>
      <c r="X356" t="str">
        <f t="shared" si="40"/>
        <v>1379-9</v>
      </c>
      <c r="Y356" t="s">
        <v>7778</v>
      </c>
      <c r="Z356" s="51">
        <v>466</v>
      </c>
      <c r="AA356">
        <v>1379.7349999999999</v>
      </c>
      <c r="AB356">
        <v>10</v>
      </c>
      <c r="AC356" t="s">
        <v>7782</v>
      </c>
      <c r="AD356" t="s">
        <v>7773</v>
      </c>
      <c r="AE356" t="s">
        <v>5753</v>
      </c>
      <c r="AF356">
        <v>12</v>
      </c>
      <c r="AG356">
        <v>0.67</v>
      </c>
      <c r="AH356">
        <v>9</v>
      </c>
      <c r="AI356">
        <v>10</v>
      </c>
      <c r="AJ356" t="s">
        <v>7536</v>
      </c>
      <c r="AM356" t="s">
        <v>7784</v>
      </c>
      <c r="AN356" t="s">
        <v>7774</v>
      </c>
      <c r="AO356" t="s">
        <v>7203</v>
      </c>
      <c r="AP356" t="s">
        <v>7528</v>
      </c>
      <c r="AQ356" t="s">
        <v>7528</v>
      </c>
      <c r="AR356">
        <v>5.56</v>
      </c>
      <c r="AS356" t="s">
        <v>7897</v>
      </c>
      <c r="AT356">
        <v>1.8</v>
      </c>
      <c r="AU356" t="s">
        <v>7774</v>
      </c>
      <c r="AV356" t="s">
        <v>7789</v>
      </c>
      <c r="AW356" t="s">
        <v>7774</v>
      </c>
      <c r="BA356" t="s">
        <v>5678</v>
      </c>
      <c r="BB356">
        <v>42.772205190000001</v>
      </c>
      <c r="BC356">
        <v>-82.037530700000005</v>
      </c>
      <c r="BD356">
        <v>203</v>
      </c>
      <c r="BE356">
        <v>290</v>
      </c>
      <c r="BF356" t="s">
        <v>8087</v>
      </c>
      <c r="BG356">
        <v>15</v>
      </c>
      <c r="BH356">
        <v>986</v>
      </c>
      <c r="BI356">
        <v>16.63</v>
      </c>
      <c r="BJ356">
        <v>402.82900000000001</v>
      </c>
      <c r="BK356">
        <v>2115</v>
      </c>
      <c r="BL356">
        <v>2116</v>
      </c>
      <c r="BO356">
        <v>1.24</v>
      </c>
      <c r="BP356">
        <v>1.24</v>
      </c>
      <c r="BR356">
        <v>2.15</v>
      </c>
      <c r="BS356">
        <v>2.14</v>
      </c>
      <c r="BY356">
        <v>0.62</v>
      </c>
      <c r="BZ356">
        <v>10</v>
      </c>
    </row>
    <row r="357" spans="2:78" hidden="1" x14ac:dyDescent="0.35">
      <c r="B357">
        <v>1380.9680000000001</v>
      </c>
      <c r="C357" t="s">
        <v>4171</v>
      </c>
      <c r="D357" t="s">
        <v>3290</v>
      </c>
      <c r="E357">
        <v>0.1673611111111111</v>
      </c>
      <c r="F357">
        <v>11.2</v>
      </c>
      <c r="G357">
        <v>5</v>
      </c>
      <c r="H357" t="s">
        <v>7295</v>
      </c>
      <c r="I357" t="s">
        <v>7296</v>
      </c>
      <c r="L357" s="20" t="s">
        <v>5677</v>
      </c>
      <c r="M357">
        <v>8.1999999999999993</v>
      </c>
      <c r="N357">
        <v>15</v>
      </c>
      <c r="O357" t="s">
        <v>2905</v>
      </c>
      <c r="P357" s="51">
        <v>1380.9680000000001</v>
      </c>
      <c r="Q357" s="51">
        <v>11.2</v>
      </c>
      <c r="R357" t="str">
        <f t="shared" si="37"/>
        <v>1380-11</v>
      </c>
      <c r="S357" s="70" t="b">
        <f t="shared" si="38"/>
        <v>1</v>
      </c>
      <c r="T357" t="str">
        <f t="shared" si="39"/>
        <v>1380-11</v>
      </c>
      <c r="U357">
        <v>1380.9690000000001</v>
      </c>
      <c r="V357">
        <v>11</v>
      </c>
      <c r="X357" t="str">
        <f t="shared" si="40"/>
        <v>1380-10</v>
      </c>
      <c r="Y357" t="s">
        <v>7778</v>
      </c>
      <c r="Z357" s="51">
        <v>467</v>
      </c>
      <c r="AA357">
        <v>1380.9690000000001</v>
      </c>
      <c r="AB357">
        <v>10</v>
      </c>
      <c r="AC357" t="s">
        <v>7782</v>
      </c>
      <c r="AD357" t="s">
        <v>7773</v>
      </c>
      <c r="AE357" t="s">
        <v>5753</v>
      </c>
      <c r="AF357">
        <v>11</v>
      </c>
      <c r="AG357">
        <v>0.62</v>
      </c>
      <c r="AH357">
        <v>10</v>
      </c>
      <c r="AI357">
        <v>7</v>
      </c>
      <c r="AJ357" t="s">
        <v>7542</v>
      </c>
      <c r="AM357" t="s">
        <v>7784</v>
      </c>
      <c r="AN357" t="s">
        <v>7774</v>
      </c>
      <c r="AO357" t="s">
        <v>7203</v>
      </c>
      <c r="AP357" t="s">
        <v>7528</v>
      </c>
      <c r="AQ357" t="s">
        <v>7528</v>
      </c>
      <c r="AR357">
        <v>5.56</v>
      </c>
      <c r="AS357" t="s">
        <v>7897</v>
      </c>
      <c r="AT357">
        <v>1.8</v>
      </c>
      <c r="AU357" t="s">
        <v>7774</v>
      </c>
      <c r="AV357" t="s">
        <v>7789</v>
      </c>
      <c r="AW357" t="s">
        <v>7774</v>
      </c>
      <c r="BA357" t="s">
        <v>5678</v>
      </c>
      <c r="BB357">
        <v>42.772194020000001</v>
      </c>
      <c r="BC357">
        <v>-82.037531099999995</v>
      </c>
      <c r="BD357">
        <v>203</v>
      </c>
      <c r="BE357">
        <v>290</v>
      </c>
      <c r="BF357" t="s">
        <v>8087</v>
      </c>
      <c r="BG357">
        <v>15</v>
      </c>
      <c r="BH357">
        <v>986</v>
      </c>
      <c r="BI357">
        <v>17.864000000000001</v>
      </c>
      <c r="BJ357">
        <v>392.63099999999997</v>
      </c>
      <c r="BK357">
        <v>2115</v>
      </c>
      <c r="BL357">
        <v>2116</v>
      </c>
      <c r="BO357">
        <v>1.24</v>
      </c>
      <c r="BP357">
        <v>1.23</v>
      </c>
      <c r="BR357">
        <v>2.15</v>
      </c>
      <c r="BS357">
        <v>2.14</v>
      </c>
    </row>
    <row r="358" spans="2:78" hidden="1" x14ac:dyDescent="0.35">
      <c r="B358">
        <v>1483.2639999999999</v>
      </c>
      <c r="C358" t="s">
        <v>4182</v>
      </c>
      <c r="D358" t="s">
        <v>3290</v>
      </c>
      <c r="E358">
        <v>0.27847222222222223</v>
      </c>
      <c r="F358">
        <v>11.3</v>
      </c>
      <c r="G358">
        <v>5</v>
      </c>
      <c r="H358" t="s">
        <v>7295</v>
      </c>
      <c r="I358" t="s">
        <v>7296</v>
      </c>
      <c r="L358" s="20" t="s">
        <v>5677</v>
      </c>
      <c r="M358">
        <v>10.9</v>
      </c>
      <c r="N358">
        <v>15</v>
      </c>
      <c r="O358" t="s">
        <v>144</v>
      </c>
      <c r="P358" s="51">
        <v>1483.2639999999999</v>
      </c>
      <c r="Q358" s="51">
        <v>11.3</v>
      </c>
      <c r="R358" t="str">
        <f t="shared" si="37"/>
        <v>1483-11</v>
      </c>
      <c r="S358" s="70" t="b">
        <f t="shared" si="38"/>
        <v>1</v>
      </c>
      <c r="T358" t="str">
        <f t="shared" si="39"/>
        <v>1483-11</v>
      </c>
      <c r="U358">
        <v>1483.2629999999999</v>
      </c>
      <c r="V358">
        <v>11</v>
      </c>
      <c r="X358" t="str">
        <f t="shared" si="40"/>
        <v>1483-9</v>
      </c>
      <c r="Y358" t="s">
        <v>7778</v>
      </c>
      <c r="Z358" s="51">
        <v>478</v>
      </c>
      <c r="AA358">
        <v>1483.2629999999999</v>
      </c>
      <c r="AB358">
        <v>10</v>
      </c>
      <c r="AC358" t="s">
        <v>7782</v>
      </c>
      <c r="AD358" t="s">
        <v>7773</v>
      </c>
      <c r="AE358" t="s">
        <v>5753</v>
      </c>
      <c r="AF358">
        <v>11</v>
      </c>
      <c r="AG358">
        <v>0.63</v>
      </c>
      <c r="AH358">
        <v>9</v>
      </c>
      <c r="AI358">
        <v>8</v>
      </c>
      <c r="AJ358" t="s">
        <v>7449</v>
      </c>
      <c r="AL358">
        <v>24</v>
      </c>
      <c r="AM358" t="s">
        <v>7784</v>
      </c>
      <c r="AN358" t="s">
        <v>7774</v>
      </c>
      <c r="AO358" t="s">
        <v>7206</v>
      </c>
      <c r="AP358" t="s">
        <v>7527</v>
      </c>
      <c r="AQ358" t="s">
        <v>7527</v>
      </c>
      <c r="AR358">
        <v>5.56</v>
      </c>
      <c r="AS358" t="s">
        <v>7900</v>
      </c>
      <c r="AT358">
        <v>1.8</v>
      </c>
      <c r="AU358" t="s">
        <v>7774</v>
      </c>
      <c r="AV358" t="s">
        <v>7789</v>
      </c>
      <c r="AW358" t="s">
        <v>7774</v>
      </c>
      <c r="BA358" t="s">
        <v>5678</v>
      </c>
      <c r="BB358">
        <v>42.771267629999997</v>
      </c>
      <c r="BC358">
        <v>-82.037567929999994</v>
      </c>
      <c r="BD358">
        <v>203.4</v>
      </c>
      <c r="BE358">
        <v>290</v>
      </c>
      <c r="BF358" t="s">
        <v>8087</v>
      </c>
      <c r="BG358">
        <v>15</v>
      </c>
      <c r="BH358">
        <v>986</v>
      </c>
      <c r="BI358">
        <v>0.75800000000000001</v>
      </c>
      <c r="BJ358">
        <v>-422.66899999999998</v>
      </c>
      <c r="BK358">
        <v>2116</v>
      </c>
      <c r="BL358">
        <v>2116</v>
      </c>
      <c r="BO358">
        <v>1.24</v>
      </c>
      <c r="BP358">
        <v>1.24</v>
      </c>
      <c r="BR358">
        <v>2.15</v>
      </c>
      <c r="BS358">
        <v>2.15</v>
      </c>
      <c r="BY358">
        <v>0.64</v>
      </c>
      <c r="BZ358">
        <v>9</v>
      </c>
    </row>
    <row r="359" spans="2:78" hidden="1" x14ac:dyDescent="0.35">
      <c r="B359">
        <v>1483.2950000000001</v>
      </c>
      <c r="C359" t="s">
        <v>4183</v>
      </c>
      <c r="D359" t="s">
        <v>3290</v>
      </c>
      <c r="E359">
        <v>0.28472222222222221</v>
      </c>
      <c r="F359">
        <v>11.5</v>
      </c>
      <c r="G359">
        <v>7</v>
      </c>
      <c r="H359" t="s">
        <v>7295</v>
      </c>
      <c r="I359" t="s">
        <v>7296</v>
      </c>
      <c r="L359" s="20" t="s">
        <v>5677</v>
      </c>
      <c r="M359">
        <v>8.6999999999999993</v>
      </c>
      <c r="N359">
        <v>15</v>
      </c>
      <c r="O359" t="s">
        <v>144</v>
      </c>
      <c r="P359" s="51">
        <v>1483.2950000000001</v>
      </c>
      <c r="Q359" s="51">
        <v>11.5</v>
      </c>
      <c r="R359" t="str">
        <f t="shared" si="37"/>
        <v>1483-12</v>
      </c>
      <c r="S359" s="70" t="b">
        <f t="shared" si="38"/>
        <v>0</v>
      </c>
      <c r="T359" t="str">
        <f t="shared" si="39"/>
        <v>1483-11</v>
      </c>
      <c r="U359">
        <v>1483.2940000000001</v>
      </c>
      <c r="V359">
        <v>11</v>
      </c>
      <c r="X359" t="str">
        <f t="shared" si="40"/>
        <v>1483-9</v>
      </c>
      <c r="Y359" t="s">
        <v>7778</v>
      </c>
      <c r="Z359" s="51">
        <v>480</v>
      </c>
      <c r="AA359">
        <v>1483.2940000000001</v>
      </c>
      <c r="AB359">
        <v>10</v>
      </c>
      <c r="AC359" t="s">
        <v>7782</v>
      </c>
      <c r="AD359" t="s">
        <v>7773</v>
      </c>
      <c r="AE359" t="s">
        <v>5753</v>
      </c>
      <c r="AF359">
        <v>11</v>
      </c>
      <c r="AG359">
        <v>0.64</v>
      </c>
      <c r="AH359">
        <v>9</v>
      </c>
      <c r="AI359">
        <v>8</v>
      </c>
      <c r="AJ359" t="s">
        <v>7349</v>
      </c>
      <c r="AL359">
        <v>24</v>
      </c>
      <c r="AM359" t="s">
        <v>7784</v>
      </c>
      <c r="AN359" t="s">
        <v>7774</v>
      </c>
      <c r="AO359" t="s">
        <v>7206</v>
      </c>
      <c r="AP359" t="s">
        <v>7527</v>
      </c>
      <c r="AQ359" t="s">
        <v>7527</v>
      </c>
      <c r="AR359">
        <v>5.56</v>
      </c>
      <c r="AS359" t="s">
        <v>7900</v>
      </c>
      <c r="AT359">
        <v>1.8</v>
      </c>
      <c r="AU359" t="s">
        <v>7774</v>
      </c>
      <c r="AV359" t="s">
        <v>7789</v>
      </c>
      <c r="AW359" t="s">
        <v>7774</v>
      </c>
      <c r="BA359" t="s">
        <v>5678</v>
      </c>
      <c r="BB359">
        <v>42.771267350000002</v>
      </c>
      <c r="BC359">
        <v>-82.037567940000002</v>
      </c>
      <c r="BD359">
        <v>203.4</v>
      </c>
      <c r="BE359">
        <v>290</v>
      </c>
      <c r="BF359" t="s">
        <v>8087</v>
      </c>
      <c r="BG359">
        <v>15</v>
      </c>
      <c r="BH359">
        <v>986</v>
      </c>
      <c r="BI359">
        <v>0.78900000000000003</v>
      </c>
      <c r="BJ359">
        <v>-414.108</v>
      </c>
      <c r="BK359">
        <v>2115</v>
      </c>
      <c r="BL359">
        <v>2116</v>
      </c>
      <c r="BO359">
        <v>1.24</v>
      </c>
      <c r="BP359">
        <v>1.23</v>
      </c>
      <c r="BR359">
        <v>2.15</v>
      </c>
      <c r="BS359">
        <v>2.14</v>
      </c>
      <c r="BY359">
        <v>0.63</v>
      </c>
      <c r="BZ359">
        <v>10</v>
      </c>
    </row>
    <row r="360" spans="2:78" hidden="1" x14ac:dyDescent="0.35">
      <c r="B360">
        <v>1483.4829999999999</v>
      </c>
      <c r="C360" t="s">
        <v>4184</v>
      </c>
      <c r="D360" t="s">
        <v>3290</v>
      </c>
      <c r="E360">
        <v>0.25694444444444442</v>
      </c>
      <c r="F360">
        <v>11.3</v>
      </c>
      <c r="G360">
        <v>5</v>
      </c>
      <c r="H360" t="s">
        <v>7295</v>
      </c>
      <c r="I360" t="s">
        <v>7296</v>
      </c>
      <c r="L360" s="20" t="s">
        <v>5677</v>
      </c>
      <c r="M360">
        <v>10</v>
      </c>
      <c r="N360">
        <v>15</v>
      </c>
      <c r="O360" t="s">
        <v>144</v>
      </c>
      <c r="P360" s="51">
        <v>1483.4829999999999</v>
      </c>
      <c r="Q360" s="51">
        <v>11.3</v>
      </c>
      <c r="R360" t="str">
        <f t="shared" si="37"/>
        <v>1483-11</v>
      </c>
      <c r="S360" s="70" t="b">
        <f t="shared" si="38"/>
        <v>1</v>
      </c>
      <c r="T360" t="str">
        <f t="shared" si="39"/>
        <v>1483-11</v>
      </c>
      <c r="U360">
        <v>1483.481</v>
      </c>
      <c r="V360">
        <v>11</v>
      </c>
      <c r="X360" t="str">
        <f t="shared" si="40"/>
        <v>1483-10</v>
      </c>
      <c r="Y360" t="s">
        <v>7778</v>
      </c>
      <c r="Z360" s="51">
        <v>481</v>
      </c>
      <c r="AA360">
        <v>1483.481</v>
      </c>
      <c r="AB360">
        <v>10</v>
      </c>
      <c r="AC360" t="s">
        <v>7782</v>
      </c>
      <c r="AD360" t="s">
        <v>7773</v>
      </c>
      <c r="AE360" t="s">
        <v>5753</v>
      </c>
      <c r="AF360">
        <v>11</v>
      </c>
      <c r="AG360">
        <v>0.63</v>
      </c>
      <c r="AH360">
        <v>10</v>
      </c>
      <c r="AI360">
        <v>8</v>
      </c>
      <c r="AJ360" t="s">
        <v>7334</v>
      </c>
      <c r="AM360" t="s">
        <v>7784</v>
      </c>
      <c r="AN360" t="s">
        <v>7774</v>
      </c>
      <c r="AO360" t="s">
        <v>7206</v>
      </c>
      <c r="AP360" t="s">
        <v>7527</v>
      </c>
      <c r="AQ360" t="s">
        <v>7527</v>
      </c>
      <c r="AR360">
        <v>5.56</v>
      </c>
      <c r="AS360" t="s">
        <v>7900</v>
      </c>
      <c r="AT360">
        <v>1.8</v>
      </c>
      <c r="AU360" t="s">
        <v>7774</v>
      </c>
      <c r="AV360" t="s">
        <v>7789</v>
      </c>
      <c r="AW360" t="s">
        <v>7774</v>
      </c>
      <c r="BA360" t="s">
        <v>5678</v>
      </c>
      <c r="BB360">
        <v>42.771265659999997</v>
      </c>
      <c r="BC360">
        <v>-82.037568019999995</v>
      </c>
      <c r="BD360">
        <v>203.4</v>
      </c>
      <c r="BE360">
        <v>290</v>
      </c>
      <c r="BF360" t="s">
        <v>8087</v>
      </c>
      <c r="BG360">
        <v>15</v>
      </c>
      <c r="BH360">
        <v>986</v>
      </c>
      <c r="BI360">
        <v>0.97599999999999998</v>
      </c>
      <c r="BJ360">
        <v>-387.78199999999998</v>
      </c>
      <c r="BK360">
        <v>2115</v>
      </c>
      <c r="BL360">
        <v>2115</v>
      </c>
      <c r="BO360">
        <v>1.24</v>
      </c>
      <c r="BP360">
        <v>1.23</v>
      </c>
      <c r="BR360">
        <v>2.14</v>
      </c>
      <c r="BS360">
        <v>2.14</v>
      </c>
      <c r="BY360">
        <v>0.72</v>
      </c>
      <c r="BZ360">
        <v>10</v>
      </c>
    </row>
    <row r="361" spans="2:78" hidden="1" x14ac:dyDescent="0.35">
      <c r="B361">
        <v>1483.7249999999999</v>
      </c>
      <c r="C361" t="s">
        <v>4185</v>
      </c>
      <c r="D361" t="s">
        <v>3290</v>
      </c>
      <c r="E361">
        <v>0.28125</v>
      </c>
      <c r="F361">
        <v>12.9</v>
      </c>
      <c r="G361">
        <v>6</v>
      </c>
      <c r="H361" t="s">
        <v>7295</v>
      </c>
      <c r="I361" t="s">
        <v>7296</v>
      </c>
      <c r="L361" s="20" t="s">
        <v>5677</v>
      </c>
      <c r="M361">
        <v>11.3</v>
      </c>
      <c r="N361">
        <v>15</v>
      </c>
      <c r="O361" t="s">
        <v>144</v>
      </c>
      <c r="P361" s="51">
        <v>1483.7249999999999</v>
      </c>
      <c r="Q361" s="51">
        <v>12.9</v>
      </c>
      <c r="R361" t="str">
        <f t="shared" si="37"/>
        <v>1483-13</v>
      </c>
      <c r="S361" s="70" t="b">
        <f t="shared" si="38"/>
        <v>1</v>
      </c>
      <c r="T361" t="str">
        <f t="shared" si="39"/>
        <v>1483-13</v>
      </c>
      <c r="U361">
        <v>1483.7270000000001</v>
      </c>
      <c r="V361">
        <v>13</v>
      </c>
      <c r="X361" t="str">
        <f t="shared" si="40"/>
        <v>1483-10</v>
      </c>
      <c r="Y361" t="s">
        <v>7778</v>
      </c>
      <c r="Z361" s="51">
        <v>482</v>
      </c>
      <c r="AA361">
        <v>1483.7270000000001</v>
      </c>
      <c r="AB361">
        <v>10</v>
      </c>
      <c r="AC361" t="s">
        <v>7782</v>
      </c>
      <c r="AD361" t="s">
        <v>7773</v>
      </c>
      <c r="AE361" t="s">
        <v>5753</v>
      </c>
      <c r="AF361">
        <v>13</v>
      </c>
      <c r="AG361">
        <v>0.72</v>
      </c>
      <c r="AH361">
        <v>10</v>
      </c>
      <c r="AI361">
        <v>9</v>
      </c>
      <c r="AJ361" t="s">
        <v>7555</v>
      </c>
      <c r="AM361" t="s">
        <v>7784</v>
      </c>
      <c r="AN361" t="s">
        <v>7774</v>
      </c>
      <c r="AO361" t="s">
        <v>7206</v>
      </c>
      <c r="AP361" t="s">
        <v>7527</v>
      </c>
      <c r="AQ361" t="s">
        <v>7527</v>
      </c>
      <c r="AR361">
        <v>5.56</v>
      </c>
      <c r="AS361" t="s">
        <v>7900</v>
      </c>
      <c r="AT361">
        <v>1.8</v>
      </c>
      <c r="AU361" t="s">
        <v>7774</v>
      </c>
      <c r="AV361" t="s">
        <v>7783</v>
      </c>
      <c r="AW361" t="s">
        <v>7774</v>
      </c>
      <c r="BA361" t="s">
        <v>5678</v>
      </c>
      <c r="BB361">
        <v>42.771263439999998</v>
      </c>
      <c r="BC361">
        <v>-82.037568129999997</v>
      </c>
      <c r="BD361">
        <v>203.4</v>
      </c>
      <c r="BE361">
        <v>290</v>
      </c>
      <c r="BF361" t="s">
        <v>8087</v>
      </c>
      <c r="BG361">
        <v>15</v>
      </c>
      <c r="BH361">
        <v>986</v>
      </c>
      <c r="BI361">
        <v>1.2210000000000001</v>
      </c>
      <c r="BJ361">
        <v>-423.14100000000002</v>
      </c>
      <c r="BK361">
        <v>2113</v>
      </c>
      <c r="BL361">
        <v>2114</v>
      </c>
      <c r="BO361">
        <v>1.23</v>
      </c>
      <c r="BP361">
        <v>1.23</v>
      </c>
      <c r="BR361">
        <v>2.14</v>
      </c>
      <c r="BS361">
        <v>2.14</v>
      </c>
      <c r="BY361">
        <v>0.59</v>
      </c>
      <c r="BZ361">
        <v>11</v>
      </c>
    </row>
    <row r="362" spans="2:78" hidden="1" x14ac:dyDescent="0.35">
      <c r="B362">
        <v>1484.5039999999999</v>
      </c>
      <c r="C362" t="s">
        <v>4186</v>
      </c>
      <c r="D362" t="s">
        <v>3290</v>
      </c>
      <c r="E362">
        <v>0.28333333333333333</v>
      </c>
      <c r="F362">
        <v>10.7</v>
      </c>
      <c r="G362">
        <v>5</v>
      </c>
      <c r="H362" t="s">
        <v>7295</v>
      </c>
      <c r="I362" t="s">
        <v>7296</v>
      </c>
      <c r="L362" s="20" t="s">
        <v>5677</v>
      </c>
      <c r="M362">
        <v>11.8</v>
      </c>
      <c r="N362">
        <v>15</v>
      </c>
      <c r="O362" t="s">
        <v>144</v>
      </c>
      <c r="P362" s="51">
        <v>1484.5039999999999</v>
      </c>
      <c r="Q362" s="51">
        <v>10.7</v>
      </c>
      <c r="R362" t="str">
        <f t="shared" si="37"/>
        <v>1484-11</v>
      </c>
      <c r="S362" s="70" t="b">
        <f t="shared" si="38"/>
        <v>1</v>
      </c>
      <c r="T362" t="str">
        <f t="shared" si="39"/>
        <v>1484-11</v>
      </c>
      <c r="U362">
        <v>1484.502</v>
      </c>
      <c r="V362">
        <v>11</v>
      </c>
      <c r="X362" t="str">
        <f t="shared" si="40"/>
        <v>1484-11</v>
      </c>
      <c r="Y362" t="s">
        <v>7778</v>
      </c>
      <c r="Z362" s="51">
        <v>483</v>
      </c>
      <c r="AA362">
        <v>1484.502</v>
      </c>
      <c r="AB362">
        <v>10</v>
      </c>
      <c r="AC362" t="s">
        <v>7782</v>
      </c>
      <c r="AD362" t="s">
        <v>7773</v>
      </c>
      <c r="AE362" t="s">
        <v>5753</v>
      </c>
      <c r="AF362">
        <v>11</v>
      </c>
      <c r="AG362">
        <v>0.59</v>
      </c>
      <c r="AH362">
        <v>11</v>
      </c>
      <c r="AI362">
        <v>8</v>
      </c>
      <c r="AJ362" t="s">
        <v>7337</v>
      </c>
      <c r="AM362" t="s">
        <v>7784</v>
      </c>
      <c r="AN362" t="s">
        <v>7774</v>
      </c>
      <c r="AO362" t="s">
        <v>7206</v>
      </c>
      <c r="AP362" t="s">
        <v>7527</v>
      </c>
      <c r="AQ362" t="s">
        <v>7527</v>
      </c>
      <c r="AR362">
        <v>5.56</v>
      </c>
      <c r="AS362" t="s">
        <v>7900</v>
      </c>
      <c r="AT362">
        <v>1.8</v>
      </c>
      <c r="AU362" t="s">
        <v>7774</v>
      </c>
      <c r="AV362" t="s">
        <v>7783</v>
      </c>
      <c r="AW362" t="s">
        <v>7774</v>
      </c>
      <c r="BA362" t="s">
        <v>5678</v>
      </c>
      <c r="BB362">
        <v>42.77125642</v>
      </c>
      <c r="BC362">
        <v>-82.037568469999997</v>
      </c>
      <c r="BD362">
        <v>203.4</v>
      </c>
      <c r="BE362">
        <v>290</v>
      </c>
      <c r="BF362" t="s">
        <v>8087</v>
      </c>
      <c r="BG362">
        <v>15</v>
      </c>
      <c r="BH362">
        <v>986</v>
      </c>
      <c r="BI362">
        <v>1.996</v>
      </c>
      <c r="BJ362">
        <v>-415.97300000000001</v>
      </c>
      <c r="BK362">
        <v>2113</v>
      </c>
      <c r="BL362">
        <v>2114</v>
      </c>
      <c r="BO362">
        <v>1.23</v>
      </c>
      <c r="BP362">
        <v>1.23</v>
      </c>
      <c r="BR362">
        <v>2.14</v>
      </c>
      <c r="BS362">
        <v>2.14</v>
      </c>
      <c r="BY362">
        <v>0.66</v>
      </c>
      <c r="BZ362">
        <v>9</v>
      </c>
    </row>
    <row r="363" spans="2:78" hidden="1" x14ac:dyDescent="0.35">
      <c r="B363">
        <v>1484.7180000000001</v>
      </c>
      <c r="C363" t="s">
        <v>4187</v>
      </c>
      <c r="D363" t="s">
        <v>3290</v>
      </c>
      <c r="E363">
        <v>0.27847222222222223</v>
      </c>
      <c r="F363">
        <v>11.8</v>
      </c>
      <c r="G363">
        <v>5</v>
      </c>
      <c r="H363" t="s">
        <v>7295</v>
      </c>
      <c r="I363" t="s">
        <v>7296</v>
      </c>
      <c r="L363" s="20" t="s">
        <v>5677</v>
      </c>
      <c r="M363">
        <v>8</v>
      </c>
      <c r="N363">
        <v>15</v>
      </c>
      <c r="O363" t="s">
        <v>144</v>
      </c>
      <c r="P363" s="51">
        <v>1484.7180000000001</v>
      </c>
      <c r="Q363" s="51">
        <v>11.8</v>
      </c>
      <c r="R363" t="str">
        <f t="shared" si="37"/>
        <v>1484-12</v>
      </c>
      <c r="S363" s="70" t="b">
        <f t="shared" si="38"/>
        <v>1</v>
      </c>
      <c r="T363" t="str">
        <f t="shared" si="39"/>
        <v>1484-12</v>
      </c>
      <c r="U363">
        <v>1484.7159999999999</v>
      </c>
      <c r="V363">
        <v>12</v>
      </c>
      <c r="X363" t="str">
        <f t="shared" si="40"/>
        <v>1484-9</v>
      </c>
      <c r="Y363" t="s">
        <v>7778</v>
      </c>
      <c r="Z363" s="51">
        <v>484</v>
      </c>
      <c r="AA363">
        <v>1484.7159999999999</v>
      </c>
      <c r="AB363">
        <v>10</v>
      </c>
      <c r="AC363" t="s">
        <v>7782</v>
      </c>
      <c r="AD363" t="s">
        <v>7773</v>
      </c>
      <c r="AE363" t="s">
        <v>5753</v>
      </c>
      <c r="AF363">
        <v>12</v>
      </c>
      <c r="AG363">
        <v>0.66</v>
      </c>
      <c r="AH363">
        <v>9</v>
      </c>
      <c r="AI363">
        <v>8</v>
      </c>
      <c r="AJ363" t="s">
        <v>7560</v>
      </c>
      <c r="AM363" t="s">
        <v>7784</v>
      </c>
      <c r="AN363" t="s">
        <v>7774</v>
      </c>
      <c r="AO363" t="s">
        <v>7206</v>
      </c>
      <c r="AP363" t="s">
        <v>7527</v>
      </c>
      <c r="AQ363" t="s">
        <v>7527</v>
      </c>
      <c r="AR363">
        <v>5.56</v>
      </c>
      <c r="AS363" t="s">
        <v>7900</v>
      </c>
      <c r="AT363">
        <v>1.8</v>
      </c>
      <c r="AU363" t="s">
        <v>7774</v>
      </c>
      <c r="AV363" t="s">
        <v>7789</v>
      </c>
      <c r="AW363" t="s">
        <v>7774</v>
      </c>
      <c r="BA363" t="s">
        <v>5678</v>
      </c>
      <c r="BB363">
        <v>42.771254470000002</v>
      </c>
      <c r="BC363">
        <v>-82.037568570000005</v>
      </c>
      <c r="BD363">
        <v>203.4</v>
      </c>
      <c r="BE363">
        <v>290</v>
      </c>
      <c r="BF363" t="s">
        <v>8087</v>
      </c>
      <c r="BG363">
        <v>15</v>
      </c>
      <c r="BH363">
        <v>986</v>
      </c>
      <c r="BI363">
        <v>2.2120000000000002</v>
      </c>
      <c r="BJ363">
        <v>-421.61399999999998</v>
      </c>
      <c r="BK363">
        <v>2115</v>
      </c>
      <c r="BL363">
        <v>2116</v>
      </c>
      <c r="BO363">
        <v>1.24</v>
      </c>
      <c r="BP363">
        <v>1.24</v>
      </c>
      <c r="BR363">
        <v>2.15</v>
      </c>
      <c r="BS363">
        <v>2.14</v>
      </c>
      <c r="BY363">
        <v>0.61</v>
      </c>
      <c r="BZ363">
        <v>9</v>
      </c>
    </row>
    <row r="364" spans="2:78" hidden="1" x14ac:dyDescent="0.35">
      <c r="B364">
        <v>1484.97</v>
      </c>
      <c r="C364" t="s">
        <v>4188</v>
      </c>
      <c r="D364" t="s">
        <v>3290</v>
      </c>
      <c r="E364">
        <v>0.27708333333333335</v>
      </c>
      <c r="F364">
        <v>11</v>
      </c>
      <c r="G364">
        <v>5</v>
      </c>
      <c r="H364" t="s">
        <v>7295</v>
      </c>
      <c r="I364" t="s">
        <v>7296</v>
      </c>
      <c r="L364" s="20" t="s">
        <v>5677</v>
      </c>
      <c r="M364">
        <v>10.4</v>
      </c>
      <c r="N364">
        <v>15</v>
      </c>
      <c r="O364" t="s">
        <v>144</v>
      </c>
      <c r="P364" s="51">
        <v>1484.97</v>
      </c>
      <c r="Q364" s="51">
        <v>11</v>
      </c>
      <c r="R364" t="str">
        <f t="shared" si="37"/>
        <v>1484-11</v>
      </c>
      <c r="S364" s="70" t="b">
        <f t="shared" si="38"/>
        <v>1</v>
      </c>
      <c r="T364" t="str">
        <f t="shared" si="39"/>
        <v>1484-11</v>
      </c>
      <c r="U364">
        <v>1484.9690000000001</v>
      </c>
      <c r="V364">
        <v>11</v>
      </c>
      <c r="X364" t="str">
        <f t="shared" si="40"/>
        <v>1484-9</v>
      </c>
      <c r="Y364" t="s">
        <v>7778</v>
      </c>
      <c r="Z364" s="51">
        <v>485</v>
      </c>
      <c r="AA364">
        <v>1484.9690000000001</v>
      </c>
      <c r="AB364">
        <v>10</v>
      </c>
      <c r="AC364" t="s">
        <v>7782</v>
      </c>
      <c r="AD364" t="s">
        <v>7773</v>
      </c>
      <c r="AE364" t="s">
        <v>5753</v>
      </c>
      <c r="AF364">
        <v>11</v>
      </c>
      <c r="AG364">
        <v>0.61</v>
      </c>
      <c r="AH364">
        <v>9</v>
      </c>
      <c r="AI364">
        <v>6</v>
      </c>
      <c r="AJ364" t="s">
        <v>7525</v>
      </c>
      <c r="AM364" t="s">
        <v>7784</v>
      </c>
      <c r="AN364" t="s">
        <v>7774</v>
      </c>
      <c r="AO364" t="s">
        <v>7206</v>
      </c>
      <c r="AP364" t="s">
        <v>7527</v>
      </c>
      <c r="AQ364" t="s">
        <v>7527</v>
      </c>
      <c r="AR364">
        <v>5.56</v>
      </c>
      <c r="AS364" t="s">
        <v>7900</v>
      </c>
      <c r="AT364">
        <v>1.8</v>
      </c>
      <c r="AU364" t="s">
        <v>7774</v>
      </c>
      <c r="AV364" t="s">
        <v>7789</v>
      </c>
      <c r="AW364" t="s">
        <v>7774</v>
      </c>
      <c r="BA364" t="s">
        <v>5678</v>
      </c>
      <c r="BB364">
        <v>42.771252189999998</v>
      </c>
      <c r="BC364">
        <v>-82.037568680000007</v>
      </c>
      <c r="BD364">
        <v>203.4</v>
      </c>
      <c r="BE364">
        <v>290</v>
      </c>
      <c r="BF364" t="s">
        <v>8087</v>
      </c>
      <c r="BG364">
        <v>15</v>
      </c>
      <c r="BH364">
        <v>986</v>
      </c>
      <c r="BI364">
        <v>2.464</v>
      </c>
      <c r="BJ364">
        <v>-417.51299999999998</v>
      </c>
      <c r="BK364">
        <v>2115</v>
      </c>
      <c r="BL364">
        <v>2116</v>
      </c>
      <c r="BO364">
        <v>1.24</v>
      </c>
      <c r="BP364">
        <v>1.24</v>
      </c>
      <c r="BR364">
        <v>2.15</v>
      </c>
      <c r="BS364">
        <v>2.14</v>
      </c>
      <c r="BY364">
        <v>0.6</v>
      </c>
      <c r="BZ364">
        <v>10</v>
      </c>
    </row>
    <row r="365" spans="2:78" hidden="1" x14ac:dyDescent="0.35">
      <c r="B365">
        <v>1485.1590000000001</v>
      </c>
      <c r="C365" t="s">
        <v>4189</v>
      </c>
      <c r="D365" t="s">
        <v>3290</v>
      </c>
      <c r="E365">
        <v>0.28194444444444444</v>
      </c>
      <c r="F365">
        <v>10.9</v>
      </c>
      <c r="G365">
        <v>5</v>
      </c>
      <c r="H365" t="s">
        <v>7295</v>
      </c>
      <c r="I365" t="s">
        <v>7296</v>
      </c>
      <c r="L365" s="20" t="s">
        <v>5677</v>
      </c>
      <c r="M365">
        <v>10.9</v>
      </c>
      <c r="N365">
        <v>15</v>
      </c>
      <c r="O365" t="s">
        <v>144</v>
      </c>
      <c r="P365" s="51">
        <v>1485.1590000000001</v>
      </c>
      <c r="Q365" s="51">
        <v>10.9</v>
      </c>
      <c r="R365" t="str">
        <f t="shared" si="37"/>
        <v>1485-11</v>
      </c>
      <c r="S365" s="70" t="b">
        <f t="shared" si="38"/>
        <v>1</v>
      </c>
      <c r="T365" t="str">
        <f t="shared" si="39"/>
        <v>1485-11</v>
      </c>
      <c r="U365">
        <v>1485.1579999999999</v>
      </c>
      <c r="V365">
        <v>11</v>
      </c>
      <c r="X365" t="str">
        <f t="shared" si="40"/>
        <v>1485-10</v>
      </c>
      <c r="Y365" t="s">
        <v>7778</v>
      </c>
      <c r="Z365" s="51">
        <v>486</v>
      </c>
      <c r="AA365">
        <v>1485.1579999999999</v>
      </c>
      <c r="AB365">
        <v>10</v>
      </c>
      <c r="AC365" t="s">
        <v>7782</v>
      </c>
      <c r="AD365" t="s">
        <v>7773</v>
      </c>
      <c r="AE365" t="s">
        <v>5753</v>
      </c>
      <c r="AF365">
        <v>11</v>
      </c>
      <c r="AG365">
        <v>0.6</v>
      </c>
      <c r="AH365">
        <v>10</v>
      </c>
      <c r="AI365">
        <v>10</v>
      </c>
      <c r="AJ365" t="s">
        <v>7345</v>
      </c>
      <c r="AM365" t="s">
        <v>7784</v>
      </c>
      <c r="AN365" t="s">
        <v>7774</v>
      </c>
      <c r="AO365" t="s">
        <v>7206</v>
      </c>
      <c r="AP365" t="s">
        <v>7527</v>
      </c>
      <c r="AQ365" t="s">
        <v>7527</v>
      </c>
      <c r="AR365">
        <v>5.56</v>
      </c>
      <c r="AS365" t="s">
        <v>7900</v>
      </c>
      <c r="AT365">
        <v>1.8</v>
      </c>
      <c r="AU365" t="s">
        <v>7774</v>
      </c>
      <c r="AV365" t="s">
        <v>7783</v>
      </c>
      <c r="AW365" t="s">
        <v>7774</v>
      </c>
      <c r="BA365" t="s">
        <v>5678</v>
      </c>
      <c r="BB365">
        <v>42.771250479999999</v>
      </c>
      <c r="BC365">
        <v>-82.037568759999999</v>
      </c>
      <c r="BD365">
        <v>203.4</v>
      </c>
      <c r="BE365">
        <v>290</v>
      </c>
      <c r="BF365" t="s">
        <v>8087</v>
      </c>
      <c r="BG365">
        <v>15</v>
      </c>
      <c r="BH365">
        <v>986</v>
      </c>
      <c r="BI365">
        <v>2.6520000000000001</v>
      </c>
      <c r="BJ365">
        <v>-420.32799999999997</v>
      </c>
      <c r="BK365">
        <v>2114</v>
      </c>
      <c r="BL365">
        <v>2115</v>
      </c>
      <c r="BO365">
        <v>1.24</v>
      </c>
      <c r="BP365">
        <v>1.23</v>
      </c>
      <c r="BR365">
        <v>2.14</v>
      </c>
      <c r="BS365">
        <v>2.14</v>
      </c>
      <c r="BY365">
        <v>0.69</v>
      </c>
      <c r="BZ365">
        <v>11</v>
      </c>
    </row>
    <row r="366" spans="2:78" hidden="1" x14ac:dyDescent="0.35">
      <c r="B366">
        <v>1485.748</v>
      </c>
      <c r="C366" t="s">
        <v>4190</v>
      </c>
      <c r="D366" t="s">
        <v>3290</v>
      </c>
      <c r="E366">
        <v>0.28333333333333333</v>
      </c>
      <c r="F366">
        <v>12.3</v>
      </c>
      <c r="G366">
        <v>6</v>
      </c>
      <c r="H366" t="s">
        <v>7295</v>
      </c>
      <c r="I366" t="s">
        <v>7296</v>
      </c>
      <c r="L366" s="20" t="s">
        <v>5677</v>
      </c>
      <c r="M366">
        <v>13.1</v>
      </c>
      <c r="N366">
        <v>15</v>
      </c>
      <c r="O366" t="s">
        <v>144</v>
      </c>
      <c r="P366" s="51">
        <v>1485.748</v>
      </c>
      <c r="Q366" s="51">
        <v>12.3</v>
      </c>
      <c r="R366" t="str">
        <f t="shared" si="37"/>
        <v>1485-12</v>
      </c>
      <c r="S366" s="70" t="b">
        <f t="shared" si="38"/>
        <v>1</v>
      </c>
      <c r="T366" t="str">
        <f t="shared" si="39"/>
        <v>1485-12</v>
      </c>
      <c r="U366">
        <v>1485.748</v>
      </c>
      <c r="V366">
        <v>12</v>
      </c>
      <c r="X366" t="str">
        <f t="shared" si="40"/>
        <v>1485-11</v>
      </c>
      <c r="Y366" t="s">
        <v>7778</v>
      </c>
      <c r="Z366" s="51">
        <v>487</v>
      </c>
      <c r="AA366">
        <v>1485.748</v>
      </c>
      <c r="AB366">
        <v>10</v>
      </c>
      <c r="AC366" t="s">
        <v>7782</v>
      </c>
      <c r="AD366" t="s">
        <v>7773</v>
      </c>
      <c r="AE366" t="s">
        <v>5753</v>
      </c>
      <c r="AF366">
        <v>12</v>
      </c>
      <c r="AG366">
        <v>0.69</v>
      </c>
      <c r="AH366">
        <v>11</v>
      </c>
      <c r="AI366">
        <v>8</v>
      </c>
      <c r="AJ366" t="s">
        <v>7349</v>
      </c>
      <c r="AM366" t="s">
        <v>7784</v>
      </c>
      <c r="AN366" t="s">
        <v>7774</v>
      </c>
      <c r="AO366" t="s">
        <v>7206</v>
      </c>
      <c r="AP366" t="s">
        <v>7527</v>
      </c>
      <c r="AQ366" t="s">
        <v>7527</v>
      </c>
      <c r="AR366">
        <v>5.56</v>
      </c>
      <c r="AS366" t="s">
        <v>7900</v>
      </c>
      <c r="AT366">
        <v>1.8</v>
      </c>
      <c r="AU366" t="s">
        <v>7774</v>
      </c>
      <c r="AV366" t="s">
        <v>7783</v>
      </c>
      <c r="AW366" t="s">
        <v>7774</v>
      </c>
      <c r="BA366" t="s">
        <v>5678</v>
      </c>
      <c r="BB366">
        <v>42.771245139999998</v>
      </c>
      <c r="BC366">
        <v>-82.037569020000007</v>
      </c>
      <c r="BD366">
        <v>203.4</v>
      </c>
      <c r="BE366">
        <v>290</v>
      </c>
      <c r="BF366" t="s">
        <v>8087</v>
      </c>
      <c r="BG366">
        <v>15</v>
      </c>
      <c r="BH366">
        <v>986</v>
      </c>
      <c r="BI366">
        <v>3.242</v>
      </c>
      <c r="BJ366">
        <v>-414.04500000000002</v>
      </c>
      <c r="BK366">
        <v>2113</v>
      </c>
      <c r="BL366">
        <v>2114</v>
      </c>
      <c r="BO366">
        <v>1.23</v>
      </c>
      <c r="BP366">
        <v>1.23</v>
      </c>
      <c r="BR366">
        <v>2.14</v>
      </c>
      <c r="BS366">
        <v>2.14</v>
      </c>
      <c r="BY366">
        <v>0.7</v>
      </c>
      <c r="BZ366">
        <v>8</v>
      </c>
    </row>
    <row r="367" spans="2:78" hidden="1" x14ac:dyDescent="0.35">
      <c r="B367">
        <v>1486.1880000000001</v>
      </c>
      <c r="C367" t="s">
        <v>4191</v>
      </c>
      <c r="D367" t="s">
        <v>3290</v>
      </c>
      <c r="E367">
        <v>0.27777777777777779</v>
      </c>
      <c r="F367">
        <v>12.5</v>
      </c>
      <c r="G367">
        <v>5</v>
      </c>
      <c r="H367" t="s">
        <v>7295</v>
      </c>
      <c r="I367" t="s">
        <v>7296</v>
      </c>
      <c r="L367" s="20" t="s">
        <v>5677</v>
      </c>
      <c r="M367">
        <v>8.1999999999999993</v>
      </c>
      <c r="N367">
        <v>15</v>
      </c>
      <c r="O367" t="s">
        <v>144</v>
      </c>
      <c r="P367" s="51">
        <v>1486.1880000000001</v>
      </c>
      <c r="Q367" s="51">
        <v>12.5</v>
      </c>
      <c r="R367" t="str">
        <f t="shared" si="37"/>
        <v>1486-13</v>
      </c>
      <c r="S367" s="70" t="b">
        <f t="shared" si="38"/>
        <v>1</v>
      </c>
      <c r="T367" t="str">
        <f t="shared" si="39"/>
        <v>1486-13</v>
      </c>
      <c r="U367">
        <v>1486.1869999999999</v>
      </c>
      <c r="V367">
        <v>13</v>
      </c>
      <c r="X367" t="str">
        <f t="shared" si="40"/>
        <v>1486-8</v>
      </c>
      <c r="Y367" t="s">
        <v>7778</v>
      </c>
      <c r="Z367" s="51">
        <v>488</v>
      </c>
      <c r="AA367">
        <v>1486.1869999999999</v>
      </c>
      <c r="AB367">
        <v>10</v>
      </c>
      <c r="AC367" t="s">
        <v>7782</v>
      </c>
      <c r="AD367" t="s">
        <v>7773</v>
      </c>
      <c r="AE367" t="s">
        <v>5753</v>
      </c>
      <c r="AF367">
        <v>13</v>
      </c>
      <c r="AG367">
        <v>0.7</v>
      </c>
      <c r="AH367">
        <v>8</v>
      </c>
      <c r="AI367">
        <v>7</v>
      </c>
      <c r="AJ367" t="s">
        <v>7555</v>
      </c>
      <c r="AM367" t="s">
        <v>7784</v>
      </c>
      <c r="AN367" t="s">
        <v>7774</v>
      </c>
      <c r="AO367" t="s">
        <v>7206</v>
      </c>
      <c r="AP367" t="s">
        <v>7527</v>
      </c>
      <c r="AQ367" t="s">
        <v>7527</v>
      </c>
      <c r="AR367">
        <v>5.56</v>
      </c>
      <c r="AS367" t="s">
        <v>7900</v>
      </c>
      <c r="AT367">
        <v>1.8</v>
      </c>
      <c r="AU367" t="s">
        <v>7774</v>
      </c>
      <c r="AV367" t="s">
        <v>7789</v>
      </c>
      <c r="AW367" t="s">
        <v>7774</v>
      </c>
      <c r="BA367" t="s">
        <v>5678</v>
      </c>
      <c r="BB367">
        <v>42.771241150000002</v>
      </c>
      <c r="BC367">
        <v>-82.037569219999995</v>
      </c>
      <c r="BD367">
        <v>203.4</v>
      </c>
      <c r="BE367">
        <v>290</v>
      </c>
      <c r="BF367" t="s">
        <v>8087</v>
      </c>
      <c r="BG367">
        <v>15</v>
      </c>
      <c r="BH367">
        <v>986</v>
      </c>
      <c r="BI367">
        <v>3.6829999999999998</v>
      </c>
      <c r="BJ367">
        <v>-423.67700000000002</v>
      </c>
      <c r="BK367">
        <v>2116</v>
      </c>
      <c r="BL367">
        <v>2116</v>
      </c>
      <c r="BO367">
        <v>1.24</v>
      </c>
      <c r="BP367">
        <v>1.24</v>
      </c>
      <c r="BR367">
        <v>2.15</v>
      </c>
      <c r="BS367">
        <v>2.15</v>
      </c>
      <c r="BY367">
        <v>0.67</v>
      </c>
      <c r="BZ367">
        <v>12</v>
      </c>
    </row>
    <row r="368" spans="2:78" hidden="1" x14ac:dyDescent="0.35">
      <c r="B368">
        <v>1486.2739999999999</v>
      </c>
      <c r="C368" t="s">
        <v>4192</v>
      </c>
      <c r="D368" t="s">
        <v>3290</v>
      </c>
      <c r="E368">
        <v>0.28958333333333336</v>
      </c>
      <c r="F368">
        <v>12</v>
      </c>
      <c r="G368">
        <v>7</v>
      </c>
      <c r="H368" t="s">
        <v>7295</v>
      </c>
      <c r="I368" t="s">
        <v>7296</v>
      </c>
      <c r="L368" s="20" t="s">
        <v>5677</v>
      </c>
      <c r="M368">
        <v>9.4</v>
      </c>
      <c r="N368">
        <v>15.2</v>
      </c>
      <c r="O368" t="s">
        <v>144</v>
      </c>
      <c r="P368" s="51">
        <v>1486.2739999999999</v>
      </c>
      <c r="Q368" s="51">
        <v>12</v>
      </c>
      <c r="R368" t="str">
        <f t="shared" si="37"/>
        <v>1486-12</v>
      </c>
      <c r="S368" s="70" t="b">
        <f t="shared" si="38"/>
        <v>1</v>
      </c>
      <c r="T368" t="str">
        <f t="shared" si="39"/>
        <v>1486-12</v>
      </c>
      <c r="U368">
        <v>1486.2739999999999</v>
      </c>
      <c r="V368">
        <v>12</v>
      </c>
      <c r="X368" t="str">
        <f t="shared" si="40"/>
        <v>1486-12</v>
      </c>
      <c r="Y368" t="s">
        <v>7778</v>
      </c>
      <c r="Z368" s="51">
        <v>489</v>
      </c>
      <c r="AA368">
        <v>1486.2739999999999</v>
      </c>
      <c r="AB368">
        <v>10</v>
      </c>
      <c r="AC368" t="s">
        <v>7782</v>
      </c>
      <c r="AD368" t="s">
        <v>7773</v>
      </c>
      <c r="AE368" t="s">
        <v>5753</v>
      </c>
      <c r="AF368">
        <v>12</v>
      </c>
      <c r="AG368">
        <v>0.67</v>
      </c>
      <c r="AH368">
        <v>12</v>
      </c>
      <c r="AI368">
        <v>8</v>
      </c>
      <c r="AJ368" t="s">
        <v>7349</v>
      </c>
      <c r="AM368" t="s">
        <v>7784</v>
      </c>
      <c r="AN368" t="s">
        <v>7774</v>
      </c>
      <c r="AO368" t="s">
        <v>7206</v>
      </c>
      <c r="AP368" t="s">
        <v>7527</v>
      </c>
      <c r="AQ368" t="s">
        <v>7527</v>
      </c>
      <c r="AR368">
        <v>5.56</v>
      </c>
      <c r="AS368" t="s">
        <v>7900</v>
      </c>
      <c r="AT368">
        <v>1.9</v>
      </c>
      <c r="AU368" t="s">
        <v>7774</v>
      </c>
      <c r="AV368" t="s">
        <v>7783</v>
      </c>
      <c r="AW368" t="s">
        <v>7774</v>
      </c>
      <c r="BA368" t="s">
        <v>5678</v>
      </c>
      <c r="BB368">
        <v>42.771240380000002</v>
      </c>
      <c r="BC368">
        <v>-82.037569259999998</v>
      </c>
      <c r="BD368">
        <v>203.4</v>
      </c>
      <c r="BE368">
        <v>290</v>
      </c>
      <c r="BF368" t="s">
        <v>8087</v>
      </c>
      <c r="BG368">
        <v>15</v>
      </c>
      <c r="BH368">
        <v>986</v>
      </c>
      <c r="BI368">
        <v>3.7669999999999999</v>
      </c>
      <c r="BJ368">
        <v>-413.73599999999999</v>
      </c>
      <c r="BK368">
        <v>2111</v>
      </c>
      <c r="BL368">
        <v>2113</v>
      </c>
      <c r="BO368">
        <v>1.23</v>
      </c>
      <c r="BP368">
        <v>1.23</v>
      </c>
      <c r="BR368">
        <v>2.14</v>
      </c>
      <c r="BS368">
        <v>2.14</v>
      </c>
      <c r="BY368">
        <v>0.64</v>
      </c>
      <c r="BZ368">
        <v>12</v>
      </c>
    </row>
    <row r="369" spans="2:78" hidden="1" x14ac:dyDescent="0.35">
      <c r="B369">
        <v>1486.3710000000001</v>
      </c>
      <c r="C369" t="s">
        <v>4193</v>
      </c>
      <c r="D369" t="s">
        <v>3290</v>
      </c>
      <c r="E369">
        <v>0.28333333333333333</v>
      </c>
      <c r="F369">
        <v>11.4</v>
      </c>
      <c r="G369">
        <v>6</v>
      </c>
      <c r="H369" t="s">
        <v>7295</v>
      </c>
      <c r="I369" t="s">
        <v>7296</v>
      </c>
      <c r="L369" s="20" t="s">
        <v>5677</v>
      </c>
      <c r="M369">
        <v>11.8</v>
      </c>
      <c r="N369">
        <v>15</v>
      </c>
      <c r="O369" t="s">
        <v>144</v>
      </c>
      <c r="P369" s="51">
        <v>1486.3710000000001</v>
      </c>
      <c r="Q369" s="51">
        <v>11.4</v>
      </c>
      <c r="R369" t="str">
        <f t="shared" si="37"/>
        <v>1486-11</v>
      </c>
      <c r="S369" s="70" t="b">
        <f t="shared" si="38"/>
        <v>1</v>
      </c>
      <c r="T369" t="str">
        <f t="shared" si="39"/>
        <v>1486-11</v>
      </c>
      <c r="U369">
        <v>1486.3689999999999</v>
      </c>
      <c r="V369">
        <v>11</v>
      </c>
      <c r="X369" t="str">
        <f t="shared" si="40"/>
        <v>1486-12</v>
      </c>
      <c r="Y369" t="s">
        <v>7778</v>
      </c>
      <c r="Z369" s="51">
        <v>490</v>
      </c>
      <c r="AA369">
        <v>1486.3689999999999</v>
      </c>
      <c r="AB369">
        <v>10</v>
      </c>
      <c r="AC369" t="s">
        <v>7782</v>
      </c>
      <c r="AD369" t="s">
        <v>7773</v>
      </c>
      <c r="AE369" t="s">
        <v>5753</v>
      </c>
      <c r="AF369">
        <v>11</v>
      </c>
      <c r="AG369">
        <v>0.64</v>
      </c>
      <c r="AH369">
        <v>12</v>
      </c>
      <c r="AI369">
        <v>11</v>
      </c>
      <c r="AJ369" t="s">
        <v>7349</v>
      </c>
      <c r="AL369">
        <v>25</v>
      </c>
      <c r="AM369" t="s">
        <v>7784</v>
      </c>
      <c r="AN369" t="s">
        <v>7774</v>
      </c>
      <c r="AO369" t="s">
        <v>7206</v>
      </c>
      <c r="AP369" t="s">
        <v>7527</v>
      </c>
      <c r="AQ369" t="s">
        <v>7527</v>
      </c>
      <c r="AR369">
        <v>5.56</v>
      </c>
      <c r="AS369" t="s">
        <v>7900</v>
      </c>
      <c r="AT369">
        <v>1.8</v>
      </c>
      <c r="AU369" t="s">
        <v>7774</v>
      </c>
      <c r="AV369" t="s">
        <v>7788</v>
      </c>
      <c r="AW369" t="s">
        <v>7774</v>
      </c>
      <c r="AX369">
        <v>10</v>
      </c>
      <c r="AY369">
        <v>10</v>
      </c>
      <c r="AZ369">
        <v>12</v>
      </c>
      <c r="BA369" t="s">
        <v>5683</v>
      </c>
      <c r="BB369">
        <v>42.771239520000002</v>
      </c>
      <c r="BC369">
        <v>-82.037569300000001</v>
      </c>
      <c r="BD369">
        <v>203.4</v>
      </c>
      <c r="BE369">
        <v>290</v>
      </c>
      <c r="BF369" t="s">
        <v>8087</v>
      </c>
      <c r="BG369">
        <v>15</v>
      </c>
      <c r="BH369">
        <v>986</v>
      </c>
      <c r="BI369">
        <v>3.8620000000000001</v>
      </c>
      <c r="BJ369">
        <v>-413.32900000000001</v>
      </c>
      <c r="BK369">
        <v>2112</v>
      </c>
      <c r="BL369">
        <v>2113</v>
      </c>
      <c r="BO369">
        <v>1.23</v>
      </c>
      <c r="BP369">
        <v>1.23</v>
      </c>
      <c r="BR369">
        <v>2.14</v>
      </c>
      <c r="BS369">
        <v>2.14</v>
      </c>
      <c r="BY369">
        <v>0.69</v>
      </c>
      <c r="BZ369">
        <v>14</v>
      </c>
    </row>
    <row r="370" spans="2:78" hidden="1" x14ac:dyDescent="0.35">
      <c r="B370">
        <v>1486.41</v>
      </c>
      <c r="C370" t="s">
        <v>4194</v>
      </c>
      <c r="D370" t="s">
        <v>3290</v>
      </c>
      <c r="E370">
        <v>0.28472222222222221</v>
      </c>
      <c r="F370">
        <v>12.5</v>
      </c>
      <c r="G370">
        <v>4</v>
      </c>
      <c r="H370" t="s">
        <v>7295</v>
      </c>
      <c r="I370" t="s">
        <v>7296</v>
      </c>
      <c r="L370" s="20" t="s">
        <v>5677</v>
      </c>
      <c r="M370">
        <v>15.5</v>
      </c>
      <c r="N370">
        <v>15</v>
      </c>
      <c r="O370" t="s">
        <v>144</v>
      </c>
      <c r="P370" s="51">
        <v>1486.41</v>
      </c>
      <c r="Q370" s="51">
        <v>12.5</v>
      </c>
      <c r="R370" t="str">
        <f t="shared" si="37"/>
        <v>1486-13</v>
      </c>
      <c r="S370" s="70" t="b">
        <f t="shared" si="38"/>
        <v>0</v>
      </c>
      <c r="T370" t="str">
        <f t="shared" si="39"/>
        <v>1486-12</v>
      </c>
      <c r="U370">
        <v>1486.41</v>
      </c>
      <c r="V370">
        <v>12</v>
      </c>
      <c r="X370" t="str">
        <f t="shared" si="40"/>
        <v>1486-14</v>
      </c>
      <c r="Y370" t="s">
        <v>7778</v>
      </c>
      <c r="Z370" s="51">
        <v>492</v>
      </c>
      <c r="AA370">
        <v>1486.41</v>
      </c>
      <c r="AB370">
        <v>10</v>
      </c>
      <c r="AC370" t="s">
        <v>7782</v>
      </c>
      <c r="AD370" t="s">
        <v>7773</v>
      </c>
      <c r="AE370" t="s">
        <v>5753</v>
      </c>
      <c r="AF370">
        <v>12</v>
      </c>
      <c r="AG370">
        <v>0.69</v>
      </c>
      <c r="AH370">
        <v>14</v>
      </c>
      <c r="AI370">
        <v>8</v>
      </c>
      <c r="AJ370" t="s">
        <v>7349</v>
      </c>
      <c r="AL370">
        <v>25</v>
      </c>
      <c r="AM370" t="s">
        <v>7784</v>
      </c>
      <c r="AN370" t="s">
        <v>7774</v>
      </c>
      <c r="AO370" t="s">
        <v>7206</v>
      </c>
      <c r="AP370" t="s">
        <v>7527</v>
      </c>
      <c r="AQ370" t="s">
        <v>7527</v>
      </c>
      <c r="AR370">
        <v>5.56</v>
      </c>
      <c r="AS370" t="s">
        <v>7900</v>
      </c>
      <c r="AT370">
        <v>1.8</v>
      </c>
      <c r="AU370" t="s">
        <v>7774</v>
      </c>
      <c r="AV370" t="s">
        <v>7783</v>
      </c>
      <c r="AW370" t="s">
        <v>7774</v>
      </c>
      <c r="BA370" t="s">
        <v>5678</v>
      </c>
      <c r="BB370">
        <v>42.77123916</v>
      </c>
      <c r="BC370">
        <v>-82.037569320000003</v>
      </c>
      <c r="BD370">
        <v>203.4</v>
      </c>
      <c r="BE370">
        <v>290</v>
      </c>
      <c r="BF370" t="s">
        <v>8087</v>
      </c>
      <c r="BG370">
        <v>15</v>
      </c>
      <c r="BH370">
        <v>986</v>
      </c>
      <c r="BI370">
        <v>3.9020000000000001</v>
      </c>
      <c r="BJ370">
        <v>-413.93599999999998</v>
      </c>
      <c r="BK370">
        <v>2108</v>
      </c>
      <c r="BL370">
        <v>2110</v>
      </c>
      <c r="BO370">
        <v>1.23</v>
      </c>
      <c r="BP370">
        <v>1.23</v>
      </c>
      <c r="BR370">
        <v>2.14</v>
      </c>
      <c r="BS370">
        <v>2.14</v>
      </c>
      <c r="BY370">
        <v>0.71</v>
      </c>
      <c r="BZ370">
        <v>10</v>
      </c>
    </row>
    <row r="371" spans="2:78" hidden="1" x14ac:dyDescent="0.35">
      <c r="B371">
        <v>1486.96</v>
      </c>
      <c r="C371" t="s">
        <v>4195</v>
      </c>
      <c r="D371" t="s">
        <v>3290</v>
      </c>
      <c r="E371">
        <v>0.30069444444444443</v>
      </c>
      <c r="F371">
        <v>12.7</v>
      </c>
      <c r="G371">
        <v>5</v>
      </c>
      <c r="H371" t="s">
        <v>7295</v>
      </c>
      <c r="I371" t="s">
        <v>7296</v>
      </c>
      <c r="L371" s="20" t="s">
        <v>5677</v>
      </c>
      <c r="M371">
        <v>9.8000000000000007</v>
      </c>
      <c r="N371">
        <v>15</v>
      </c>
      <c r="O371" t="s">
        <v>144</v>
      </c>
      <c r="P371" s="51">
        <v>1486.96</v>
      </c>
      <c r="Q371" s="51">
        <v>12.7</v>
      </c>
      <c r="R371" t="str">
        <f t="shared" si="37"/>
        <v>1486-13</v>
      </c>
      <c r="S371" s="70" t="b">
        <f t="shared" si="38"/>
        <v>1</v>
      </c>
      <c r="T371" t="str">
        <f t="shared" si="39"/>
        <v>1486-13</v>
      </c>
      <c r="U371">
        <v>1486.96</v>
      </c>
      <c r="V371">
        <v>13</v>
      </c>
      <c r="X371" t="str">
        <f t="shared" si="40"/>
        <v>1486-10</v>
      </c>
      <c r="Y371" t="s">
        <v>7778</v>
      </c>
      <c r="Z371" s="51">
        <v>493</v>
      </c>
      <c r="AA371">
        <v>1486.96</v>
      </c>
      <c r="AB371">
        <v>10</v>
      </c>
      <c r="AC371" t="s">
        <v>7782</v>
      </c>
      <c r="AD371" t="s">
        <v>7773</v>
      </c>
      <c r="AE371" t="s">
        <v>5753</v>
      </c>
      <c r="AF371">
        <v>13</v>
      </c>
      <c r="AG371">
        <v>0.71</v>
      </c>
      <c r="AH371">
        <v>10</v>
      </c>
      <c r="AI371">
        <v>8</v>
      </c>
      <c r="AJ371" t="s">
        <v>7444</v>
      </c>
      <c r="AM371" t="s">
        <v>7784</v>
      </c>
      <c r="AN371" t="s">
        <v>7774</v>
      </c>
      <c r="AO371" t="s">
        <v>7206</v>
      </c>
      <c r="AP371" t="s">
        <v>7527</v>
      </c>
      <c r="AQ371" t="s">
        <v>7527</v>
      </c>
      <c r="AR371">
        <v>5.56</v>
      </c>
      <c r="AS371" t="s">
        <v>7900</v>
      </c>
      <c r="AT371">
        <v>1.8</v>
      </c>
      <c r="AU371" t="s">
        <v>7774</v>
      </c>
      <c r="AV371" t="s">
        <v>7783</v>
      </c>
      <c r="AW371" t="s">
        <v>7774</v>
      </c>
      <c r="BA371" t="s">
        <v>5678</v>
      </c>
      <c r="BB371">
        <v>42.77123417</v>
      </c>
      <c r="BC371">
        <v>-82.037569570000002</v>
      </c>
      <c r="BD371">
        <v>203.4</v>
      </c>
      <c r="BE371">
        <v>290</v>
      </c>
      <c r="BF371" t="s">
        <v>8087</v>
      </c>
      <c r="BG371">
        <v>15</v>
      </c>
      <c r="BH371">
        <v>986</v>
      </c>
      <c r="BI371">
        <v>4.4539999999999997</v>
      </c>
      <c r="BJ371">
        <v>-397.90899999999999</v>
      </c>
      <c r="BK371">
        <v>2113</v>
      </c>
      <c r="BL371">
        <v>2114</v>
      </c>
      <c r="BO371">
        <v>1.23</v>
      </c>
      <c r="BP371">
        <v>1.23</v>
      </c>
      <c r="BR371">
        <v>2.14</v>
      </c>
      <c r="BS371">
        <v>2.14</v>
      </c>
      <c r="BY371">
        <v>0.66</v>
      </c>
      <c r="BZ371">
        <v>13</v>
      </c>
    </row>
    <row r="372" spans="2:78" hidden="1" x14ac:dyDescent="0.35">
      <c r="B372">
        <v>1487.0429999999999</v>
      </c>
      <c r="C372" t="s">
        <v>4196</v>
      </c>
      <c r="D372" t="s">
        <v>3290</v>
      </c>
      <c r="E372">
        <v>0.3</v>
      </c>
      <c r="F372">
        <v>11.8</v>
      </c>
      <c r="G372">
        <v>5</v>
      </c>
      <c r="H372" t="s">
        <v>7295</v>
      </c>
      <c r="I372" t="s">
        <v>7296</v>
      </c>
      <c r="L372" s="20" t="s">
        <v>5677</v>
      </c>
      <c r="M372">
        <v>10.8</v>
      </c>
      <c r="N372">
        <v>15</v>
      </c>
      <c r="O372" t="s">
        <v>144</v>
      </c>
      <c r="P372" s="51">
        <v>1487.0429999999999</v>
      </c>
      <c r="Q372" s="51">
        <v>11.8</v>
      </c>
      <c r="R372" t="str">
        <f t="shared" si="37"/>
        <v>1487-12</v>
      </c>
      <c r="S372" s="70" t="b">
        <f t="shared" si="38"/>
        <v>1</v>
      </c>
      <c r="T372" t="str">
        <f t="shared" si="39"/>
        <v>1487-12</v>
      </c>
      <c r="U372">
        <v>1487.0409999999999</v>
      </c>
      <c r="V372">
        <v>12</v>
      </c>
      <c r="X372" t="str">
        <f t="shared" si="40"/>
        <v>1487-13</v>
      </c>
      <c r="Y372" t="s">
        <v>7778</v>
      </c>
      <c r="Z372" s="51">
        <v>494</v>
      </c>
      <c r="AA372">
        <v>1487.0409999999999</v>
      </c>
      <c r="AB372">
        <v>10</v>
      </c>
      <c r="AC372" t="s">
        <v>7782</v>
      </c>
      <c r="AD372" t="s">
        <v>7773</v>
      </c>
      <c r="AE372" t="s">
        <v>5753</v>
      </c>
      <c r="AF372">
        <v>12</v>
      </c>
      <c r="AG372">
        <v>0.66</v>
      </c>
      <c r="AH372">
        <v>13</v>
      </c>
      <c r="AI372">
        <v>8</v>
      </c>
      <c r="AJ372" t="s">
        <v>7444</v>
      </c>
      <c r="AM372" t="s">
        <v>7784</v>
      </c>
      <c r="AN372" t="s">
        <v>7774</v>
      </c>
      <c r="AO372" t="s">
        <v>7206</v>
      </c>
      <c r="AP372" t="s">
        <v>7527</v>
      </c>
      <c r="AQ372" t="s">
        <v>7527</v>
      </c>
      <c r="AR372">
        <v>5.56</v>
      </c>
      <c r="AS372" t="s">
        <v>7900</v>
      </c>
      <c r="AT372">
        <v>1.9</v>
      </c>
      <c r="AU372" t="s">
        <v>7774</v>
      </c>
      <c r="AV372" t="s">
        <v>7783</v>
      </c>
      <c r="AW372" t="s">
        <v>7774</v>
      </c>
      <c r="BA372" t="s">
        <v>5678</v>
      </c>
      <c r="BB372">
        <v>42.771233449999997</v>
      </c>
      <c r="BC372">
        <v>-82.037569599999998</v>
      </c>
      <c r="BD372">
        <v>203.4</v>
      </c>
      <c r="BE372">
        <v>290</v>
      </c>
      <c r="BF372" t="s">
        <v>8087</v>
      </c>
      <c r="BG372">
        <v>15</v>
      </c>
      <c r="BH372">
        <v>986</v>
      </c>
      <c r="BI372">
        <v>4.5339999999999998</v>
      </c>
      <c r="BJ372">
        <v>-398.08499999999998</v>
      </c>
      <c r="BK372">
        <v>2110</v>
      </c>
      <c r="BL372">
        <v>2112</v>
      </c>
      <c r="BO372">
        <v>1.23</v>
      </c>
      <c r="BP372">
        <v>1.23</v>
      </c>
      <c r="BR372">
        <v>2.14</v>
      </c>
      <c r="BS372">
        <v>2.14</v>
      </c>
      <c r="BY372">
        <v>0.57999999999999996</v>
      </c>
      <c r="BZ372">
        <v>11</v>
      </c>
    </row>
    <row r="373" spans="2:78" hidden="1" x14ac:dyDescent="0.35">
      <c r="B373">
        <v>1487.1559999999999</v>
      </c>
      <c r="C373" t="s">
        <v>4197</v>
      </c>
      <c r="D373" t="s">
        <v>3290</v>
      </c>
      <c r="E373">
        <v>0.27708333333333335</v>
      </c>
      <c r="F373">
        <v>10.5</v>
      </c>
      <c r="G373">
        <v>5</v>
      </c>
      <c r="H373" t="s">
        <v>7295</v>
      </c>
      <c r="I373" t="s">
        <v>7296</v>
      </c>
      <c r="L373" s="20" t="s">
        <v>5677</v>
      </c>
      <c r="M373">
        <v>10.6</v>
      </c>
      <c r="N373">
        <v>15</v>
      </c>
      <c r="O373" t="s">
        <v>144</v>
      </c>
      <c r="P373" s="51">
        <v>1487.1559999999999</v>
      </c>
      <c r="Q373" s="51">
        <v>10.5</v>
      </c>
      <c r="R373" t="str">
        <f t="shared" si="37"/>
        <v>1487-11</v>
      </c>
      <c r="S373" s="70" t="b">
        <f t="shared" si="38"/>
        <v>0</v>
      </c>
      <c r="T373" t="str">
        <f t="shared" si="39"/>
        <v>1487-10</v>
      </c>
      <c r="U373">
        <v>1487.1559999999999</v>
      </c>
      <c r="V373">
        <v>10</v>
      </c>
      <c r="X373" t="str">
        <f t="shared" si="40"/>
        <v>1487-11</v>
      </c>
      <c r="Y373" t="s">
        <v>7778</v>
      </c>
      <c r="Z373" s="51">
        <v>495</v>
      </c>
      <c r="AA373">
        <v>1487.1559999999999</v>
      </c>
      <c r="AB373">
        <v>10</v>
      </c>
      <c r="AC373" t="s">
        <v>7782</v>
      </c>
      <c r="AD373" t="s">
        <v>7773</v>
      </c>
      <c r="AE373" t="s">
        <v>5753</v>
      </c>
      <c r="AF373">
        <v>10</v>
      </c>
      <c r="AG373">
        <v>0.57999999999999996</v>
      </c>
      <c r="AH373">
        <v>11</v>
      </c>
      <c r="AI373">
        <v>9</v>
      </c>
      <c r="AJ373" t="s">
        <v>7525</v>
      </c>
      <c r="AM373" t="s">
        <v>7784</v>
      </c>
      <c r="AN373" t="s">
        <v>7774</v>
      </c>
      <c r="AO373" t="s">
        <v>7206</v>
      </c>
      <c r="AP373" t="s">
        <v>7527</v>
      </c>
      <c r="AQ373" t="s">
        <v>7527</v>
      </c>
      <c r="AR373">
        <v>5.56</v>
      </c>
      <c r="AS373" t="s">
        <v>7900</v>
      </c>
      <c r="AT373">
        <v>1.8</v>
      </c>
      <c r="AU373" t="s">
        <v>7774</v>
      </c>
      <c r="AV373" t="s">
        <v>7783</v>
      </c>
      <c r="AW373" t="s">
        <v>7774</v>
      </c>
      <c r="BA373" t="s">
        <v>5678</v>
      </c>
      <c r="BB373">
        <v>42.771232390000002</v>
      </c>
      <c r="BC373">
        <v>-82.037569649999995</v>
      </c>
      <c r="BD373">
        <v>203.4</v>
      </c>
      <c r="BE373">
        <v>290</v>
      </c>
      <c r="BF373" t="s">
        <v>8087</v>
      </c>
      <c r="BG373">
        <v>15</v>
      </c>
      <c r="BH373">
        <v>986</v>
      </c>
      <c r="BI373">
        <v>4.6500000000000004</v>
      </c>
      <c r="BJ373">
        <v>-416.37599999999998</v>
      </c>
      <c r="BK373">
        <v>2114</v>
      </c>
      <c r="BL373">
        <v>2115</v>
      </c>
      <c r="BO373">
        <v>1.24</v>
      </c>
      <c r="BP373">
        <v>1.23</v>
      </c>
      <c r="BR373">
        <v>2.14</v>
      </c>
      <c r="BS373">
        <v>2.14</v>
      </c>
      <c r="BY373">
        <v>0.67</v>
      </c>
      <c r="BZ373">
        <v>8</v>
      </c>
    </row>
    <row r="374" spans="2:78" hidden="1" x14ac:dyDescent="0.35">
      <c r="B374">
        <v>1487.451</v>
      </c>
      <c r="C374" t="s">
        <v>4198</v>
      </c>
      <c r="D374" t="s">
        <v>3290</v>
      </c>
      <c r="E374">
        <v>0.27777777777777779</v>
      </c>
      <c r="F374">
        <v>12.1</v>
      </c>
      <c r="G374">
        <v>5</v>
      </c>
      <c r="H374" t="s">
        <v>7295</v>
      </c>
      <c r="I374" t="s">
        <v>7296</v>
      </c>
      <c r="L374" s="20" t="s">
        <v>5677</v>
      </c>
      <c r="M374">
        <v>9.8000000000000007</v>
      </c>
      <c r="N374">
        <v>15</v>
      </c>
      <c r="O374" t="s">
        <v>144</v>
      </c>
      <c r="P374" s="51">
        <v>1487.451</v>
      </c>
      <c r="Q374" s="51">
        <v>12.1</v>
      </c>
      <c r="R374" t="str">
        <f t="shared" si="37"/>
        <v>1487-12</v>
      </c>
      <c r="S374" s="70" t="b">
        <f t="shared" si="38"/>
        <v>1</v>
      </c>
      <c r="T374" t="str">
        <f t="shared" si="39"/>
        <v>1487-12</v>
      </c>
      <c r="U374">
        <v>1487.451</v>
      </c>
      <c r="V374">
        <v>12</v>
      </c>
      <c r="X374" t="str">
        <f t="shared" si="40"/>
        <v>1487-8</v>
      </c>
      <c r="Y374" t="s">
        <v>7778</v>
      </c>
      <c r="Z374" s="51">
        <v>496</v>
      </c>
      <c r="AA374">
        <v>1487.451</v>
      </c>
      <c r="AB374">
        <v>10</v>
      </c>
      <c r="AC374" t="s">
        <v>7782</v>
      </c>
      <c r="AD374" t="s">
        <v>7773</v>
      </c>
      <c r="AE374" t="s">
        <v>5753</v>
      </c>
      <c r="AF374">
        <v>12</v>
      </c>
      <c r="AG374">
        <v>0.67</v>
      </c>
      <c r="AH374">
        <v>8</v>
      </c>
      <c r="AI374">
        <v>9</v>
      </c>
      <c r="AJ374" t="s">
        <v>7553</v>
      </c>
      <c r="AM374" t="s">
        <v>7784</v>
      </c>
      <c r="AN374" t="s">
        <v>7774</v>
      </c>
      <c r="AO374" t="s">
        <v>7206</v>
      </c>
      <c r="AP374" t="s">
        <v>7527</v>
      </c>
      <c r="AQ374" t="s">
        <v>7527</v>
      </c>
      <c r="AR374">
        <v>5.56</v>
      </c>
      <c r="AS374" t="s">
        <v>7900</v>
      </c>
      <c r="AT374">
        <v>1.9</v>
      </c>
      <c r="AU374" t="s">
        <v>7774</v>
      </c>
      <c r="AV374" t="s">
        <v>7789</v>
      </c>
      <c r="AW374" t="s">
        <v>7774</v>
      </c>
      <c r="BA374" t="s">
        <v>5678</v>
      </c>
      <c r="BB374">
        <v>42.77122971</v>
      </c>
      <c r="BC374">
        <v>-82.037569790000006</v>
      </c>
      <c r="BD374">
        <v>203.4</v>
      </c>
      <c r="BE374">
        <v>290</v>
      </c>
      <c r="BF374" t="s">
        <v>8087</v>
      </c>
      <c r="BG374">
        <v>15</v>
      </c>
      <c r="BH374">
        <v>986</v>
      </c>
      <c r="BI374">
        <v>4.9459999999999997</v>
      </c>
      <c r="BJ374">
        <v>-417.488</v>
      </c>
      <c r="BK374">
        <v>2116</v>
      </c>
      <c r="BL374">
        <v>2117</v>
      </c>
      <c r="BO374">
        <v>1.24</v>
      </c>
      <c r="BP374">
        <v>1.24</v>
      </c>
      <c r="BR374">
        <v>2.15</v>
      </c>
      <c r="BS374">
        <v>2.15</v>
      </c>
      <c r="BY374">
        <v>0.7</v>
      </c>
      <c r="BZ374">
        <v>10</v>
      </c>
    </row>
    <row r="375" spans="2:78" hidden="1" x14ac:dyDescent="0.35">
      <c r="B375">
        <v>1487.8240000000001</v>
      </c>
      <c r="C375" t="s">
        <v>4199</v>
      </c>
      <c r="D375" t="s">
        <v>3290</v>
      </c>
      <c r="E375">
        <v>0.27708333333333335</v>
      </c>
      <c r="F375">
        <v>12.6</v>
      </c>
      <c r="G375">
        <v>5</v>
      </c>
      <c r="H375" t="s">
        <v>7295</v>
      </c>
      <c r="I375" t="s">
        <v>7296</v>
      </c>
      <c r="L375" s="20" t="s">
        <v>5677</v>
      </c>
      <c r="M375">
        <v>11.6</v>
      </c>
      <c r="N375">
        <v>16.600000000000001</v>
      </c>
      <c r="O375" t="s">
        <v>144</v>
      </c>
      <c r="P375" s="51">
        <v>1487.8240000000001</v>
      </c>
      <c r="Q375" s="51">
        <v>12.6</v>
      </c>
      <c r="R375" t="str">
        <f t="shared" si="37"/>
        <v>1487-13</v>
      </c>
      <c r="S375" s="70" t="b">
        <f t="shared" si="38"/>
        <v>1</v>
      </c>
      <c r="T375" t="str">
        <f t="shared" ref="T375:T406" si="41">INT(U375)&amp;"-"&amp;V375</f>
        <v>1487-13</v>
      </c>
      <c r="U375">
        <v>1487.8240000000001</v>
      </c>
      <c r="V375">
        <v>13</v>
      </c>
      <c r="X375" t="str">
        <f t="shared" ref="X375:X406" si="42">INT(AA375)&amp;"-"&amp;AH375</f>
        <v>1487-10</v>
      </c>
      <c r="Y375" t="s">
        <v>7778</v>
      </c>
      <c r="Z375" s="51">
        <v>497</v>
      </c>
      <c r="AA375">
        <v>1487.8240000000001</v>
      </c>
      <c r="AB375">
        <v>10</v>
      </c>
      <c r="AC375" t="s">
        <v>7782</v>
      </c>
      <c r="AD375" t="s">
        <v>7773</v>
      </c>
      <c r="AE375" t="s">
        <v>5753</v>
      </c>
      <c r="AF375">
        <v>13</v>
      </c>
      <c r="AG375">
        <v>0.7</v>
      </c>
      <c r="AH375">
        <v>10</v>
      </c>
      <c r="AI375">
        <v>9</v>
      </c>
      <c r="AJ375" t="s">
        <v>7449</v>
      </c>
      <c r="AM375" t="s">
        <v>7784</v>
      </c>
      <c r="AN375" t="s">
        <v>7774</v>
      </c>
      <c r="AO375" t="s">
        <v>7206</v>
      </c>
      <c r="AP375" t="s">
        <v>7527</v>
      </c>
      <c r="AQ375" t="s">
        <v>7527</v>
      </c>
      <c r="AR375">
        <v>5.56</v>
      </c>
      <c r="AS375" t="s">
        <v>7900</v>
      </c>
      <c r="AT375">
        <v>1.8</v>
      </c>
      <c r="AU375" t="s">
        <v>7774</v>
      </c>
      <c r="AV375" t="s">
        <v>7783</v>
      </c>
      <c r="AW375" t="s">
        <v>7774</v>
      </c>
      <c r="BA375" t="s">
        <v>5678</v>
      </c>
      <c r="BB375">
        <v>42.771226339999998</v>
      </c>
      <c r="BC375">
        <v>-82.037569950000005</v>
      </c>
      <c r="BD375">
        <v>203.4</v>
      </c>
      <c r="BE375">
        <v>290</v>
      </c>
      <c r="BF375" t="s">
        <v>8087</v>
      </c>
      <c r="BG375">
        <v>15</v>
      </c>
      <c r="BH375">
        <v>986</v>
      </c>
      <c r="BI375">
        <v>5.3179999999999996</v>
      </c>
      <c r="BJ375">
        <v>-422.77800000000002</v>
      </c>
      <c r="BK375">
        <v>2113</v>
      </c>
      <c r="BL375">
        <v>2114</v>
      </c>
      <c r="BO375">
        <v>1.23</v>
      </c>
      <c r="BP375">
        <v>1.23</v>
      </c>
      <c r="BR375">
        <v>2.14</v>
      </c>
      <c r="BS375">
        <v>2.14</v>
      </c>
      <c r="BY375">
        <v>0.66</v>
      </c>
      <c r="BZ375">
        <v>10</v>
      </c>
    </row>
    <row r="376" spans="2:78" hidden="1" x14ac:dyDescent="0.35">
      <c r="B376">
        <v>1488.076</v>
      </c>
      <c r="C376" t="s">
        <v>4200</v>
      </c>
      <c r="D376" t="s">
        <v>3290</v>
      </c>
      <c r="E376">
        <v>0.27847222222222223</v>
      </c>
      <c r="F376">
        <v>11.8</v>
      </c>
      <c r="G376">
        <v>6</v>
      </c>
      <c r="H376" t="s">
        <v>7295</v>
      </c>
      <c r="I376" t="s">
        <v>7296</v>
      </c>
      <c r="L376" s="20" t="s">
        <v>5677</v>
      </c>
      <c r="M376">
        <v>10.8</v>
      </c>
      <c r="N376">
        <v>15</v>
      </c>
      <c r="O376" t="s">
        <v>144</v>
      </c>
      <c r="P376" s="51">
        <v>1488.076</v>
      </c>
      <c r="Q376" s="51">
        <v>11.8</v>
      </c>
      <c r="R376" t="str">
        <f t="shared" si="37"/>
        <v>1488-12</v>
      </c>
      <c r="S376" s="70" t="b">
        <f t="shared" si="38"/>
        <v>1</v>
      </c>
      <c r="T376" t="str">
        <f t="shared" si="41"/>
        <v>1488-12</v>
      </c>
      <c r="U376">
        <v>1488.075</v>
      </c>
      <c r="V376">
        <v>12</v>
      </c>
      <c r="X376" t="str">
        <f t="shared" si="42"/>
        <v>1488-10</v>
      </c>
      <c r="Y376" t="s">
        <v>7778</v>
      </c>
      <c r="Z376" s="51">
        <v>498</v>
      </c>
      <c r="AA376">
        <v>1488.075</v>
      </c>
      <c r="AB376">
        <v>10</v>
      </c>
      <c r="AC376" t="s">
        <v>7782</v>
      </c>
      <c r="AD376" t="s">
        <v>7773</v>
      </c>
      <c r="AE376" t="s">
        <v>5753</v>
      </c>
      <c r="AF376">
        <v>12</v>
      </c>
      <c r="AG376">
        <v>0.66</v>
      </c>
      <c r="AH376">
        <v>10</v>
      </c>
      <c r="AI376">
        <v>10</v>
      </c>
      <c r="AJ376" t="s">
        <v>7449</v>
      </c>
      <c r="AM376" t="s">
        <v>7784</v>
      </c>
      <c r="AN376" t="s">
        <v>7774</v>
      </c>
      <c r="AO376" t="s">
        <v>7206</v>
      </c>
      <c r="AP376" t="s">
        <v>7527</v>
      </c>
      <c r="AQ376" t="s">
        <v>7527</v>
      </c>
      <c r="AR376">
        <v>5.56</v>
      </c>
      <c r="AS376" t="s">
        <v>7900</v>
      </c>
      <c r="AT376">
        <v>1.8</v>
      </c>
      <c r="AU376" t="s">
        <v>7774</v>
      </c>
      <c r="AV376" t="s">
        <v>7788</v>
      </c>
      <c r="AW376" t="s">
        <v>7774</v>
      </c>
      <c r="AX376">
        <v>10</v>
      </c>
      <c r="AY376">
        <v>10</v>
      </c>
      <c r="AZ376">
        <v>12</v>
      </c>
      <c r="BA376" t="s">
        <v>5683</v>
      </c>
      <c r="BB376">
        <v>42.771224070000002</v>
      </c>
      <c r="BC376">
        <v>-82.037570070000001</v>
      </c>
      <c r="BD376">
        <v>203.4</v>
      </c>
      <c r="BE376">
        <v>290</v>
      </c>
      <c r="BF376" t="s">
        <v>8087</v>
      </c>
      <c r="BG376">
        <v>15</v>
      </c>
      <c r="BH376">
        <v>986</v>
      </c>
      <c r="BI376">
        <v>5.569</v>
      </c>
      <c r="BJ376">
        <v>-421.04199999999997</v>
      </c>
      <c r="BK376">
        <v>2114</v>
      </c>
      <c r="BL376">
        <v>2115</v>
      </c>
      <c r="BO376">
        <v>1.23</v>
      </c>
      <c r="BP376">
        <v>1.23</v>
      </c>
      <c r="BR376">
        <v>2.14</v>
      </c>
      <c r="BS376">
        <v>2.14</v>
      </c>
      <c r="BY376">
        <v>0.63</v>
      </c>
      <c r="BZ376">
        <v>11</v>
      </c>
    </row>
    <row r="377" spans="2:78" hidden="1" x14ac:dyDescent="0.35">
      <c r="B377">
        <v>1488.165</v>
      </c>
      <c r="C377" t="s">
        <v>4201</v>
      </c>
      <c r="D377" t="s">
        <v>3290</v>
      </c>
      <c r="E377">
        <v>0.28402777777777777</v>
      </c>
      <c r="F377">
        <v>11.4</v>
      </c>
      <c r="G377">
        <v>5</v>
      </c>
      <c r="H377" t="s">
        <v>7295</v>
      </c>
      <c r="I377" t="s">
        <v>7296</v>
      </c>
      <c r="L377" s="20" t="s">
        <v>5677</v>
      </c>
      <c r="M377">
        <v>9.4</v>
      </c>
      <c r="N377">
        <v>15</v>
      </c>
      <c r="O377" t="s">
        <v>144</v>
      </c>
      <c r="P377" s="51">
        <v>1488.165</v>
      </c>
      <c r="Q377" s="51">
        <v>11.4</v>
      </c>
      <c r="R377" t="str">
        <f t="shared" si="37"/>
        <v>1488-11</v>
      </c>
      <c r="S377" s="70" t="b">
        <f t="shared" si="38"/>
        <v>1</v>
      </c>
      <c r="T377" t="str">
        <f t="shared" si="41"/>
        <v>1488-11</v>
      </c>
      <c r="U377">
        <v>1488.164</v>
      </c>
      <c r="V377">
        <v>11</v>
      </c>
      <c r="X377" t="str">
        <f t="shared" si="42"/>
        <v>1488-11</v>
      </c>
      <c r="Y377" t="s">
        <v>7778</v>
      </c>
      <c r="Z377" s="51">
        <v>499</v>
      </c>
      <c r="AA377">
        <v>1488.164</v>
      </c>
      <c r="AB377">
        <v>10</v>
      </c>
      <c r="AC377" t="s">
        <v>7782</v>
      </c>
      <c r="AD377" t="s">
        <v>7773</v>
      </c>
      <c r="AE377" t="s">
        <v>5753</v>
      </c>
      <c r="AF377">
        <v>11</v>
      </c>
      <c r="AG377">
        <v>0.63</v>
      </c>
      <c r="AH377">
        <v>11</v>
      </c>
      <c r="AI377">
        <v>6</v>
      </c>
      <c r="AJ377" t="s">
        <v>7349</v>
      </c>
      <c r="AM377" t="s">
        <v>7784</v>
      </c>
      <c r="AN377" t="s">
        <v>7774</v>
      </c>
      <c r="AO377" t="s">
        <v>7206</v>
      </c>
      <c r="AP377" t="s">
        <v>7527</v>
      </c>
      <c r="AQ377" t="s">
        <v>7527</v>
      </c>
      <c r="AR377">
        <v>5.56</v>
      </c>
      <c r="AS377" t="s">
        <v>7900</v>
      </c>
      <c r="AT377">
        <v>1.8</v>
      </c>
      <c r="AU377" t="s">
        <v>7774</v>
      </c>
      <c r="AV377" t="s">
        <v>7783</v>
      </c>
      <c r="AW377" t="s">
        <v>7774</v>
      </c>
      <c r="BA377" t="s">
        <v>5678</v>
      </c>
      <c r="BB377">
        <v>42.771223259999999</v>
      </c>
      <c r="BC377">
        <v>-82.037570110000004</v>
      </c>
      <c r="BD377">
        <v>203.4</v>
      </c>
      <c r="BE377">
        <v>290</v>
      </c>
      <c r="BF377" t="s">
        <v>8087</v>
      </c>
      <c r="BG377">
        <v>15</v>
      </c>
      <c r="BH377">
        <v>986</v>
      </c>
      <c r="BI377">
        <v>5.6580000000000004</v>
      </c>
      <c r="BJ377">
        <v>-414.834</v>
      </c>
      <c r="BK377">
        <v>2113</v>
      </c>
      <c r="BL377">
        <v>2114</v>
      </c>
      <c r="BO377">
        <v>1.23</v>
      </c>
      <c r="BP377">
        <v>1.23</v>
      </c>
      <c r="BR377">
        <v>2.14</v>
      </c>
      <c r="BS377">
        <v>2.14</v>
      </c>
      <c r="BY377">
        <v>0.57999999999999996</v>
      </c>
      <c r="BZ377">
        <v>13</v>
      </c>
    </row>
    <row r="378" spans="2:78" hidden="1" x14ac:dyDescent="0.35">
      <c r="B378">
        <v>1488.7819999999999</v>
      </c>
      <c r="C378" t="s">
        <v>4202</v>
      </c>
      <c r="D378" t="s">
        <v>3290</v>
      </c>
      <c r="E378">
        <v>0.28402777777777777</v>
      </c>
      <c r="F378">
        <v>10.4</v>
      </c>
      <c r="G378">
        <v>5</v>
      </c>
      <c r="H378" t="s">
        <v>7295</v>
      </c>
      <c r="I378" t="s">
        <v>7296</v>
      </c>
      <c r="L378" s="20" t="s">
        <v>5677</v>
      </c>
      <c r="M378">
        <v>14.2</v>
      </c>
      <c r="N378">
        <v>15</v>
      </c>
      <c r="O378" t="s">
        <v>144</v>
      </c>
      <c r="P378" s="51">
        <v>1488.7819999999999</v>
      </c>
      <c r="Q378" s="51">
        <v>10.4</v>
      </c>
      <c r="R378" t="str">
        <f t="shared" si="37"/>
        <v>1488-10</v>
      </c>
      <c r="S378" s="70" t="b">
        <f t="shared" si="38"/>
        <v>1</v>
      </c>
      <c r="T378" t="str">
        <f t="shared" si="41"/>
        <v>1488-10</v>
      </c>
      <c r="U378">
        <v>1488.7809999999999</v>
      </c>
      <c r="V378">
        <v>10</v>
      </c>
      <c r="X378" t="str">
        <f t="shared" si="42"/>
        <v>1488-13</v>
      </c>
      <c r="Y378" t="s">
        <v>7778</v>
      </c>
      <c r="Z378" s="51">
        <v>500</v>
      </c>
      <c r="AA378">
        <v>1488.7809999999999</v>
      </c>
      <c r="AB378">
        <v>10</v>
      </c>
      <c r="AC378" t="s">
        <v>7782</v>
      </c>
      <c r="AD378" t="s">
        <v>7773</v>
      </c>
      <c r="AE378" t="s">
        <v>5753</v>
      </c>
      <c r="AF378">
        <v>10</v>
      </c>
      <c r="AG378">
        <v>0.57999999999999996</v>
      </c>
      <c r="AH378">
        <v>13</v>
      </c>
      <c r="AI378">
        <v>11</v>
      </c>
      <c r="AJ378" t="s">
        <v>7345</v>
      </c>
      <c r="AM378" t="s">
        <v>7784</v>
      </c>
      <c r="AN378" t="s">
        <v>7774</v>
      </c>
      <c r="AO378" t="s">
        <v>7206</v>
      </c>
      <c r="AP378" t="s">
        <v>7527</v>
      </c>
      <c r="AQ378" t="s">
        <v>7527</v>
      </c>
      <c r="AR378">
        <v>5.56</v>
      </c>
      <c r="AS378" t="s">
        <v>7900</v>
      </c>
      <c r="AT378">
        <v>1.8</v>
      </c>
      <c r="AU378" t="s">
        <v>7774</v>
      </c>
      <c r="AV378" t="s">
        <v>7788</v>
      </c>
      <c r="AW378" t="s">
        <v>7774</v>
      </c>
      <c r="AX378">
        <v>10</v>
      </c>
      <c r="AY378">
        <v>10</v>
      </c>
      <c r="AZ378">
        <v>12</v>
      </c>
      <c r="BA378" t="s">
        <v>5683</v>
      </c>
      <c r="BB378">
        <v>42.77121769</v>
      </c>
      <c r="BC378">
        <v>-82.037570389999999</v>
      </c>
      <c r="BD378">
        <v>203.4</v>
      </c>
      <c r="BE378">
        <v>290</v>
      </c>
      <c r="BF378" t="s">
        <v>8087</v>
      </c>
      <c r="BG378">
        <v>15</v>
      </c>
      <c r="BH378">
        <v>986</v>
      </c>
      <c r="BI378">
        <v>6.274</v>
      </c>
      <c r="BJ378">
        <v>-420.39</v>
      </c>
      <c r="BK378">
        <v>2112</v>
      </c>
      <c r="BL378">
        <v>2113</v>
      </c>
      <c r="BO378">
        <v>1.23</v>
      </c>
      <c r="BP378">
        <v>1.23</v>
      </c>
      <c r="BR378">
        <v>2.14</v>
      </c>
      <c r="BS378">
        <v>2.14</v>
      </c>
      <c r="BY378">
        <v>0.75</v>
      </c>
      <c r="BZ378">
        <v>7</v>
      </c>
    </row>
    <row r="379" spans="2:78" hidden="1" x14ac:dyDescent="0.35">
      <c r="B379">
        <v>1488.951</v>
      </c>
      <c r="C379" t="s">
        <v>4203</v>
      </c>
      <c r="D379" t="s">
        <v>3290</v>
      </c>
      <c r="E379">
        <v>0.28819444444444442</v>
      </c>
      <c r="F379">
        <v>13.4</v>
      </c>
      <c r="G379">
        <v>9</v>
      </c>
      <c r="H379" t="s">
        <v>7295</v>
      </c>
      <c r="I379" t="s">
        <v>7296</v>
      </c>
      <c r="L379" s="20" t="s">
        <v>5677</v>
      </c>
      <c r="M379">
        <v>9.1999999999999993</v>
      </c>
      <c r="N379">
        <v>15</v>
      </c>
      <c r="O379" t="s">
        <v>144</v>
      </c>
      <c r="P379" s="51">
        <v>1488.951</v>
      </c>
      <c r="Q379" s="51">
        <v>13.4</v>
      </c>
      <c r="R379" t="str">
        <f t="shared" si="37"/>
        <v>1488-13</v>
      </c>
      <c r="S379" s="70" t="b">
        <f t="shared" si="38"/>
        <v>1</v>
      </c>
      <c r="T379" t="str">
        <f t="shared" si="41"/>
        <v>1488-13</v>
      </c>
      <c r="U379">
        <v>1488.9490000000001</v>
      </c>
      <c r="V379">
        <v>13</v>
      </c>
      <c r="X379" t="str">
        <f t="shared" si="42"/>
        <v>1488-7</v>
      </c>
      <c r="Y379" t="s">
        <v>7778</v>
      </c>
      <c r="Z379" s="51">
        <v>501</v>
      </c>
      <c r="AA379">
        <v>1488.9490000000001</v>
      </c>
      <c r="AB379">
        <v>10</v>
      </c>
      <c r="AC379" t="s">
        <v>7782</v>
      </c>
      <c r="AD379" t="s">
        <v>7773</v>
      </c>
      <c r="AE379" t="s">
        <v>5753</v>
      </c>
      <c r="AF379">
        <v>13</v>
      </c>
      <c r="AG379">
        <v>0.75</v>
      </c>
      <c r="AH379">
        <v>7</v>
      </c>
      <c r="AI379">
        <v>6</v>
      </c>
      <c r="AJ379" t="s">
        <v>7567</v>
      </c>
      <c r="AL379">
        <v>26</v>
      </c>
      <c r="AM379" t="s">
        <v>7784</v>
      </c>
      <c r="AN379" t="s">
        <v>7774</v>
      </c>
      <c r="AO379" t="s">
        <v>7206</v>
      </c>
      <c r="AP379" t="s">
        <v>7527</v>
      </c>
      <c r="AQ379" t="s">
        <v>7527</v>
      </c>
      <c r="AR379">
        <v>5.56</v>
      </c>
      <c r="AS379" t="s">
        <v>7900</v>
      </c>
      <c r="AT379">
        <v>1.8</v>
      </c>
      <c r="AU379" t="s">
        <v>7774</v>
      </c>
      <c r="AV379" t="s">
        <v>7789</v>
      </c>
      <c r="AW379" t="s">
        <v>7774</v>
      </c>
      <c r="BA379" t="s">
        <v>5678</v>
      </c>
      <c r="BB379">
        <v>42.771216150000001</v>
      </c>
      <c r="BC379">
        <v>-82.037570470000006</v>
      </c>
      <c r="BD379">
        <v>203.4</v>
      </c>
      <c r="BE379">
        <v>290</v>
      </c>
      <c r="BF379" t="s">
        <v>8087</v>
      </c>
      <c r="BG379">
        <v>15</v>
      </c>
      <c r="BH379">
        <v>986</v>
      </c>
      <c r="BI379">
        <v>6.444</v>
      </c>
      <c r="BJ379">
        <v>-414.53399999999999</v>
      </c>
      <c r="BK379">
        <v>2116</v>
      </c>
      <c r="BL379">
        <v>2117</v>
      </c>
      <c r="BO379">
        <v>1.24</v>
      </c>
      <c r="BP379">
        <v>1.24</v>
      </c>
      <c r="BR379">
        <v>2.15</v>
      </c>
      <c r="BS379">
        <v>2.15</v>
      </c>
      <c r="BY379">
        <v>0.57999999999999996</v>
      </c>
      <c r="BZ379">
        <v>12</v>
      </c>
    </row>
    <row r="380" spans="2:78" hidden="1" x14ac:dyDescent="0.35">
      <c r="B380">
        <v>1488.973</v>
      </c>
      <c r="C380" t="s">
        <v>4204</v>
      </c>
      <c r="D380" t="s">
        <v>3290</v>
      </c>
      <c r="E380">
        <v>0.27569444444444446</v>
      </c>
      <c r="F380">
        <v>10.4</v>
      </c>
      <c r="G380">
        <v>4</v>
      </c>
      <c r="H380" t="s">
        <v>7295</v>
      </c>
      <c r="I380" t="s">
        <v>7296</v>
      </c>
      <c r="L380" s="20" t="s">
        <v>5677</v>
      </c>
      <c r="M380">
        <v>11.4</v>
      </c>
      <c r="N380">
        <v>15</v>
      </c>
      <c r="O380" t="s">
        <v>144</v>
      </c>
      <c r="P380" s="51">
        <v>1488.973</v>
      </c>
      <c r="Q380" s="51">
        <v>10.4</v>
      </c>
      <c r="R380" t="str">
        <f t="shared" si="37"/>
        <v>1488-10</v>
      </c>
      <c r="S380" s="70" t="b">
        <f t="shared" si="38"/>
        <v>1</v>
      </c>
      <c r="T380" t="str">
        <f t="shared" si="41"/>
        <v>1488-10</v>
      </c>
      <c r="U380">
        <v>1488.973</v>
      </c>
      <c r="V380">
        <v>10</v>
      </c>
      <c r="X380" t="str">
        <f t="shared" si="42"/>
        <v>1488-12</v>
      </c>
      <c r="Y380" t="s">
        <v>7778</v>
      </c>
      <c r="Z380" s="51">
        <v>503</v>
      </c>
      <c r="AA380">
        <v>1488.973</v>
      </c>
      <c r="AB380">
        <v>10</v>
      </c>
      <c r="AC380" t="s">
        <v>7782</v>
      </c>
      <c r="AD380" t="s">
        <v>7773</v>
      </c>
      <c r="AE380" t="s">
        <v>5753</v>
      </c>
      <c r="AF380">
        <v>10</v>
      </c>
      <c r="AG380">
        <v>0.57999999999999996</v>
      </c>
      <c r="AH380">
        <v>12</v>
      </c>
      <c r="AI380">
        <v>11</v>
      </c>
      <c r="AJ380" t="s">
        <v>7525</v>
      </c>
      <c r="AL380">
        <v>26</v>
      </c>
      <c r="AM380" t="s">
        <v>7784</v>
      </c>
      <c r="AN380" t="s">
        <v>7774</v>
      </c>
      <c r="AO380" t="s">
        <v>7206</v>
      </c>
      <c r="AP380" t="s">
        <v>7527</v>
      </c>
      <c r="AQ380" t="s">
        <v>7527</v>
      </c>
      <c r="AR380">
        <v>5.56</v>
      </c>
      <c r="AS380" t="s">
        <v>7900</v>
      </c>
      <c r="AT380">
        <v>1.8</v>
      </c>
      <c r="AU380" t="s">
        <v>7774</v>
      </c>
      <c r="AV380" t="s">
        <v>7788</v>
      </c>
      <c r="AW380" t="s">
        <v>7774</v>
      </c>
      <c r="AX380">
        <v>10</v>
      </c>
      <c r="AY380">
        <v>10</v>
      </c>
      <c r="AZ380">
        <v>12</v>
      </c>
      <c r="BA380" t="s">
        <v>5683</v>
      </c>
      <c r="BB380">
        <v>42.771215939999998</v>
      </c>
      <c r="BC380">
        <v>-82.037570479999999</v>
      </c>
      <c r="BD380">
        <v>203.4</v>
      </c>
      <c r="BE380">
        <v>290</v>
      </c>
      <c r="BF380" t="s">
        <v>8087</v>
      </c>
      <c r="BG380">
        <v>15</v>
      </c>
      <c r="BH380">
        <v>986</v>
      </c>
      <c r="BI380">
        <v>6.4669999999999996</v>
      </c>
      <c r="BJ380">
        <v>-414.952</v>
      </c>
      <c r="BK380">
        <v>2113</v>
      </c>
      <c r="BL380">
        <v>2114</v>
      </c>
      <c r="BO380">
        <v>1.23</v>
      </c>
      <c r="BP380">
        <v>1.23</v>
      </c>
      <c r="BR380">
        <v>2.14</v>
      </c>
      <c r="BS380">
        <v>2.14</v>
      </c>
      <c r="BY380">
        <v>0.76</v>
      </c>
      <c r="BZ380">
        <v>8</v>
      </c>
    </row>
    <row r="381" spans="2:78" hidden="1" x14ac:dyDescent="0.35">
      <c r="B381">
        <v>1489.37</v>
      </c>
      <c r="C381" t="s">
        <v>4205</v>
      </c>
      <c r="D381" t="s">
        <v>3290</v>
      </c>
      <c r="E381">
        <v>0.27986111111111112</v>
      </c>
      <c r="F381">
        <v>13.7</v>
      </c>
      <c r="G381">
        <v>9</v>
      </c>
      <c r="H381" t="s">
        <v>7295</v>
      </c>
      <c r="I381" t="s">
        <v>7296</v>
      </c>
      <c r="L381" s="20" t="s">
        <v>5677</v>
      </c>
      <c r="M381">
        <v>9.6</v>
      </c>
      <c r="N381">
        <v>15</v>
      </c>
      <c r="O381" t="s">
        <v>144</v>
      </c>
      <c r="P381" s="51">
        <v>1489.37</v>
      </c>
      <c r="Q381" s="51">
        <v>13.7</v>
      </c>
      <c r="R381" t="str">
        <f t="shared" si="37"/>
        <v>1489-14</v>
      </c>
      <c r="S381" s="70" t="b">
        <f t="shared" si="38"/>
        <v>1</v>
      </c>
      <c r="T381" t="str">
        <f t="shared" si="41"/>
        <v>1489-14</v>
      </c>
      <c r="U381">
        <v>1489.3689999999999</v>
      </c>
      <c r="V381">
        <v>14</v>
      </c>
      <c r="X381" t="str">
        <f t="shared" si="42"/>
        <v>1489-8</v>
      </c>
      <c r="Y381" t="s">
        <v>7778</v>
      </c>
      <c r="Z381" s="51">
        <v>504</v>
      </c>
      <c r="AA381">
        <v>1489.3689999999999</v>
      </c>
      <c r="AB381">
        <v>10</v>
      </c>
      <c r="AC381" t="s">
        <v>7782</v>
      </c>
      <c r="AD381" t="s">
        <v>7773</v>
      </c>
      <c r="AE381" t="s">
        <v>5753</v>
      </c>
      <c r="AF381">
        <v>14</v>
      </c>
      <c r="AG381">
        <v>0.76</v>
      </c>
      <c r="AH381">
        <v>8</v>
      </c>
      <c r="AI381">
        <v>11</v>
      </c>
      <c r="AJ381" t="s">
        <v>7449</v>
      </c>
      <c r="AM381" t="s">
        <v>7784</v>
      </c>
      <c r="AN381" t="s">
        <v>7774</v>
      </c>
      <c r="AO381" t="s">
        <v>7206</v>
      </c>
      <c r="AP381" t="s">
        <v>7527</v>
      </c>
      <c r="AQ381" t="s">
        <v>7527</v>
      </c>
      <c r="AR381">
        <v>5.56</v>
      </c>
      <c r="AS381" t="s">
        <v>7900</v>
      </c>
      <c r="AT381">
        <v>1.8</v>
      </c>
      <c r="AU381" t="s">
        <v>7774</v>
      </c>
      <c r="AV381" t="s">
        <v>7786</v>
      </c>
      <c r="AW381" t="s">
        <v>7774</v>
      </c>
      <c r="AX381">
        <v>10</v>
      </c>
      <c r="AY381">
        <v>10</v>
      </c>
      <c r="AZ381">
        <v>15</v>
      </c>
      <c r="BA381" t="s">
        <v>5683</v>
      </c>
      <c r="BB381">
        <v>42.771212339999998</v>
      </c>
      <c r="BC381">
        <v>-82.03757066</v>
      </c>
      <c r="BD381">
        <v>203.4</v>
      </c>
      <c r="BE381">
        <v>290</v>
      </c>
      <c r="BF381" t="s">
        <v>8087</v>
      </c>
      <c r="BG381">
        <v>15</v>
      </c>
      <c r="BH381">
        <v>986</v>
      </c>
      <c r="BI381">
        <v>6.8639999999999999</v>
      </c>
      <c r="BJ381">
        <v>-420.84199999999998</v>
      </c>
      <c r="BK381">
        <v>2115</v>
      </c>
      <c r="BL381">
        <v>2116</v>
      </c>
      <c r="BO381">
        <v>1.24</v>
      </c>
      <c r="BP381">
        <v>1.24</v>
      </c>
      <c r="BR381">
        <v>2.15</v>
      </c>
      <c r="BS381">
        <v>2.14</v>
      </c>
      <c r="BY381">
        <v>0.7</v>
      </c>
      <c r="BZ381">
        <v>8</v>
      </c>
    </row>
    <row r="382" spans="2:78" hidden="1" x14ac:dyDescent="0.35">
      <c r="B382">
        <v>1489.5830000000001</v>
      </c>
      <c r="C382" t="s">
        <v>4206</v>
      </c>
      <c r="D382" t="s">
        <v>3290</v>
      </c>
      <c r="E382">
        <v>0.27916666666666667</v>
      </c>
      <c r="F382">
        <v>12.6</v>
      </c>
      <c r="G382">
        <v>5</v>
      </c>
      <c r="H382" t="s">
        <v>7295</v>
      </c>
      <c r="I382" t="s">
        <v>7296</v>
      </c>
      <c r="L382" s="20" t="s">
        <v>5677</v>
      </c>
      <c r="M382">
        <v>10.3</v>
      </c>
      <c r="N382">
        <v>15</v>
      </c>
      <c r="O382" t="s">
        <v>144</v>
      </c>
      <c r="P382" s="51">
        <v>1489.5830000000001</v>
      </c>
      <c r="Q382" s="51">
        <v>12.6</v>
      </c>
      <c r="R382" t="str">
        <f t="shared" si="37"/>
        <v>1489-13</v>
      </c>
      <c r="S382" s="70" t="b">
        <f t="shared" si="38"/>
        <v>1</v>
      </c>
      <c r="T382" t="str">
        <f t="shared" si="41"/>
        <v>1489-13</v>
      </c>
      <c r="U382">
        <v>1489.58</v>
      </c>
      <c r="V382">
        <v>13</v>
      </c>
      <c r="X382" t="str">
        <f t="shared" si="42"/>
        <v>1489-8</v>
      </c>
      <c r="Y382" t="s">
        <v>7778</v>
      </c>
      <c r="Z382" s="51">
        <v>505</v>
      </c>
      <c r="AA382">
        <v>1489.58</v>
      </c>
      <c r="AB382">
        <v>10</v>
      </c>
      <c r="AC382" t="s">
        <v>7782</v>
      </c>
      <c r="AD382" t="s">
        <v>7773</v>
      </c>
      <c r="AE382" t="s">
        <v>5753</v>
      </c>
      <c r="AF382">
        <v>13</v>
      </c>
      <c r="AG382">
        <v>0.7</v>
      </c>
      <c r="AH382">
        <v>8</v>
      </c>
      <c r="AI382">
        <v>8</v>
      </c>
      <c r="AJ382" t="s">
        <v>7555</v>
      </c>
      <c r="AM382" t="s">
        <v>7784</v>
      </c>
      <c r="AN382" t="s">
        <v>7774</v>
      </c>
      <c r="AO382" t="s">
        <v>7206</v>
      </c>
      <c r="AP382" t="s">
        <v>7527</v>
      </c>
      <c r="AQ382" t="s">
        <v>7527</v>
      </c>
      <c r="AR382">
        <v>5.56</v>
      </c>
      <c r="AS382" t="s">
        <v>7900</v>
      </c>
      <c r="AT382">
        <v>1.8</v>
      </c>
      <c r="AU382" t="s">
        <v>7774</v>
      </c>
      <c r="AV382" t="s">
        <v>7789</v>
      </c>
      <c r="AW382" t="s">
        <v>7774</v>
      </c>
      <c r="BA382" t="s">
        <v>5678</v>
      </c>
      <c r="BB382">
        <v>42.771210429999996</v>
      </c>
      <c r="BC382">
        <v>-82.037570759999994</v>
      </c>
      <c r="BD382">
        <v>203.4</v>
      </c>
      <c r="BE382">
        <v>290</v>
      </c>
      <c r="BF382" t="s">
        <v>8087</v>
      </c>
      <c r="BG382">
        <v>15</v>
      </c>
      <c r="BH382">
        <v>986</v>
      </c>
      <c r="BI382">
        <v>7.0759999999999996</v>
      </c>
      <c r="BJ382">
        <v>-423.399</v>
      </c>
      <c r="BK382">
        <v>2116</v>
      </c>
      <c r="BL382">
        <v>2117</v>
      </c>
      <c r="BO382">
        <v>1.24</v>
      </c>
      <c r="BP382">
        <v>1.24</v>
      </c>
      <c r="BR382">
        <v>2.15</v>
      </c>
      <c r="BS382">
        <v>2.15</v>
      </c>
      <c r="BY382">
        <v>0.6</v>
      </c>
      <c r="BZ382">
        <v>11</v>
      </c>
    </row>
    <row r="383" spans="2:78" hidden="1" x14ac:dyDescent="0.35">
      <c r="B383">
        <v>1489.7070000000001</v>
      </c>
      <c r="C383" t="s">
        <v>4207</v>
      </c>
      <c r="D383" t="s">
        <v>3290</v>
      </c>
      <c r="E383">
        <v>0.28541666666666665</v>
      </c>
      <c r="F383">
        <v>10.8</v>
      </c>
      <c r="G383">
        <v>5</v>
      </c>
      <c r="H383" t="s">
        <v>7295</v>
      </c>
      <c r="I383" t="s">
        <v>7296</v>
      </c>
      <c r="L383" s="20" t="s">
        <v>5677</v>
      </c>
      <c r="M383">
        <v>11.8</v>
      </c>
      <c r="N383">
        <v>15</v>
      </c>
      <c r="O383" t="s">
        <v>144</v>
      </c>
      <c r="P383" s="51">
        <v>1489.7070000000001</v>
      </c>
      <c r="Q383" s="51">
        <v>10.8</v>
      </c>
      <c r="R383" t="str">
        <f t="shared" si="37"/>
        <v>1489-11</v>
      </c>
      <c r="S383" s="70" t="b">
        <f t="shared" si="38"/>
        <v>1</v>
      </c>
      <c r="T383" t="str">
        <f t="shared" si="41"/>
        <v>1489-11</v>
      </c>
      <c r="U383">
        <v>1489.7080000000001</v>
      </c>
      <c r="V383">
        <v>11</v>
      </c>
      <c r="X383" t="str">
        <f t="shared" si="42"/>
        <v>1489-11</v>
      </c>
      <c r="Y383" t="s">
        <v>7778</v>
      </c>
      <c r="Z383" s="51">
        <v>506</v>
      </c>
      <c r="AA383">
        <v>1489.7080000000001</v>
      </c>
      <c r="AB383">
        <v>10</v>
      </c>
      <c r="AC383" t="s">
        <v>7782</v>
      </c>
      <c r="AD383" t="s">
        <v>7773</v>
      </c>
      <c r="AE383" t="s">
        <v>5753</v>
      </c>
      <c r="AF383">
        <v>11</v>
      </c>
      <c r="AG383">
        <v>0.6</v>
      </c>
      <c r="AH383">
        <v>11</v>
      </c>
      <c r="AI383">
        <v>9</v>
      </c>
      <c r="AJ383" t="s">
        <v>7563</v>
      </c>
      <c r="AM383" t="s">
        <v>7784</v>
      </c>
      <c r="AN383" t="s">
        <v>7774</v>
      </c>
      <c r="AO383" t="s">
        <v>7206</v>
      </c>
      <c r="AP383" t="s">
        <v>7527</v>
      </c>
      <c r="AQ383" t="s">
        <v>7527</v>
      </c>
      <c r="AR383">
        <v>5.56</v>
      </c>
      <c r="AS383" t="s">
        <v>7900</v>
      </c>
      <c r="AT383">
        <v>1.8</v>
      </c>
      <c r="AU383" t="s">
        <v>7774</v>
      </c>
      <c r="AV383" t="s">
        <v>7783</v>
      </c>
      <c r="AW383" t="s">
        <v>7774</v>
      </c>
      <c r="BA383" t="s">
        <v>5678</v>
      </c>
      <c r="BB383">
        <v>42.771209290000002</v>
      </c>
      <c r="BC383">
        <v>-82.037570810000005</v>
      </c>
      <c r="BD383">
        <v>203.4</v>
      </c>
      <c r="BE383">
        <v>290</v>
      </c>
      <c r="BF383" t="s">
        <v>8087</v>
      </c>
      <c r="BG383">
        <v>15</v>
      </c>
      <c r="BH383">
        <v>986</v>
      </c>
      <c r="BI383">
        <v>7.202</v>
      </c>
      <c r="BJ383">
        <v>-418.63900000000001</v>
      </c>
      <c r="BK383">
        <v>2113</v>
      </c>
      <c r="BL383">
        <v>2115</v>
      </c>
      <c r="BO383">
        <v>1.23</v>
      </c>
      <c r="BP383">
        <v>1.23</v>
      </c>
      <c r="BR383">
        <v>2.14</v>
      </c>
      <c r="BS383">
        <v>2.14</v>
      </c>
      <c r="BY383">
        <v>0.62</v>
      </c>
      <c r="BZ383">
        <v>9</v>
      </c>
    </row>
    <row r="384" spans="2:78" hidden="1" x14ac:dyDescent="0.35">
      <c r="B384">
        <v>1489.896</v>
      </c>
      <c r="C384" t="s">
        <v>4208</v>
      </c>
      <c r="D384" t="s">
        <v>3290</v>
      </c>
      <c r="E384">
        <v>0.27777777777777779</v>
      </c>
      <c r="F384">
        <v>11.1</v>
      </c>
      <c r="G384">
        <v>5</v>
      </c>
      <c r="H384" t="s">
        <v>7295</v>
      </c>
      <c r="I384" t="s">
        <v>7296</v>
      </c>
      <c r="L384" s="20" t="s">
        <v>5677</v>
      </c>
      <c r="M384">
        <v>8.6999999999999993</v>
      </c>
      <c r="N384">
        <v>15</v>
      </c>
      <c r="O384" t="s">
        <v>144</v>
      </c>
      <c r="P384" s="51">
        <v>1489.896</v>
      </c>
      <c r="Q384" s="51">
        <v>11.1</v>
      </c>
      <c r="R384" t="str">
        <f t="shared" si="37"/>
        <v>1489-11</v>
      </c>
      <c r="S384" s="70" t="b">
        <f t="shared" si="38"/>
        <v>1</v>
      </c>
      <c r="T384" t="str">
        <f t="shared" si="41"/>
        <v>1489-11</v>
      </c>
      <c r="U384">
        <v>1489.895</v>
      </c>
      <c r="V384">
        <v>11</v>
      </c>
      <c r="X384" t="str">
        <f t="shared" si="42"/>
        <v>1489-9</v>
      </c>
      <c r="Y384" t="s">
        <v>7778</v>
      </c>
      <c r="Z384" s="51">
        <v>507</v>
      </c>
      <c r="AA384">
        <v>1489.895</v>
      </c>
      <c r="AB384">
        <v>10</v>
      </c>
      <c r="AC384" t="s">
        <v>7782</v>
      </c>
      <c r="AD384" t="s">
        <v>7773</v>
      </c>
      <c r="AE384" t="s">
        <v>5753</v>
      </c>
      <c r="AF384">
        <v>11</v>
      </c>
      <c r="AG384">
        <v>0.62</v>
      </c>
      <c r="AH384">
        <v>9</v>
      </c>
      <c r="AI384">
        <v>7</v>
      </c>
      <c r="AJ384" t="s">
        <v>7525</v>
      </c>
      <c r="AM384" t="s">
        <v>7784</v>
      </c>
      <c r="AN384" t="s">
        <v>7774</v>
      </c>
      <c r="AO384" t="s">
        <v>7206</v>
      </c>
      <c r="AP384" t="s">
        <v>7527</v>
      </c>
      <c r="AQ384" t="s">
        <v>7527</v>
      </c>
      <c r="AR384">
        <v>5.56</v>
      </c>
      <c r="AS384" t="s">
        <v>7900</v>
      </c>
      <c r="AT384">
        <v>1.8</v>
      </c>
      <c r="AU384" t="s">
        <v>7774</v>
      </c>
      <c r="AV384" t="s">
        <v>7789</v>
      </c>
      <c r="AW384" t="s">
        <v>7774</v>
      </c>
      <c r="BA384" t="s">
        <v>5678</v>
      </c>
      <c r="BB384">
        <v>42.771207580000002</v>
      </c>
      <c r="BC384">
        <v>-82.037570900000006</v>
      </c>
      <c r="BD384">
        <v>203.4</v>
      </c>
      <c r="BE384">
        <v>290</v>
      </c>
      <c r="BF384" t="s">
        <v>8087</v>
      </c>
      <c r="BG384">
        <v>15</v>
      </c>
      <c r="BH384">
        <v>986</v>
      </c>
      <c r="BI384">
        <v>7.39</v>
      </c>
      <c r="BJ384">
        <v>-417.14600000000002</v>
      </c>
      <c r="BK384">
        <v>2116</v>
      </c>
      <c r="BL384">
        <v>2116</v>
      </c>
      <c r="BO384">
        <v>1.24</v>
      </c>
      <c r="BP384">
        <v>1.24</v>
      </c>
      <c r="BR384">
        <v>2.15</v>
      </c>
      <c r="BS384">
        <v>2.15</v>
      </c>
      <c r="BY384">
        <v>0.72</v>
      </c>
      <c r="BZ384">
        <v>8</v>
      </c>
    </row>
    <row r="385" spans="2:78" hidden="1" x14ac:dyDescent="0.35">
      <c r="B385">
        <v>1490.047</v>
      </c>
      <c r="C385" t="s">
        <v>4209</v>
      </c>
      <c r="D385" t="s">
        <v>3290</v>
      </c>
      <c r="E385">
        <v>0.27361111111111114</v>
      </c>
      <c r="F385">
        <v>13</v>
      </c>
      <c r="G385">
        <v>6</v>
      </c>
      <c r="H385" t="s">
        <v>7295</v>
      </c>
      <c r="I385" t="s">
        <v>7296</v>
      </c>
      <c r="L385" s="20" t="s">
        <v>5677</v>
      </c>
      <c r="M385">
        <v>9.5</v>
      </c>
      <c r="N385">
        <v>15</v>
      </c>
      <c r="O385" t="s">
        <v>144</v>
      </c>
      <c r="P385" s="51">
        <v>1490.047</v>
      </c>
      <c r="Q385" s="51">
        <v>13</v>
      </c>
      <c r="R385" t="str">
        <f t="shared" si="37"/>
        <v>1490-13</v>
      </c>
      <c r="S385" s="70" t="b">
        <f t="shared" si="38"/>
        <v>1</v>
      </c>
      <c r="T385" t="str">
        <f t="shared" si="41"/>
        <v>1490-13</v>
      </c>
      <c r="U385">
        <v>1490.046</v>
      </c>
      <c r="V385">
        <v>13</v>
      </c>
      <c r="X385" t="str">
        <f t="shared" si="42"/>
        <v>1490-8</v>
      </c>
      <c r="Y385" t="s">
        <v>7778</v>
      </c>
      <c r="Z385" s="51">
        <v>508</v>
      </c>
      <c r="AA385">
        <v>1490.046</v>
      </c>
      <c r="AB385">
        <v>10</v>
      </c>
      <c r="AC385" t="s">
        <v>7782</v>
      </c>
      <c r="AD385" t="s">
        <v>7773</v>
      </c>
      <c r="AE385" t="s">
        <v>5753</v>
      </c>
      <c r="AF385">
        <v>13</v>
      </c>
      <c r="AG385">
        <v>0.72</v>
      </c>
      <c r="AH385">
        <v>8</v>
      </c>
      <c r="AI385">
        <v>8</v>
      </c>
      <c r="AJ385" t="s">
        <v>7347</v>
      </c>
      <c r="AM385" t="s">
        <v>7784</v>
      </c>
      <c r="AN385" t="s">
        <v>7774</v>
      </c>
      <c r="AO385" t="s">
        <v>7206</v>
      </c>
      <c r="AP385" t="s">
        <v>7527</v>
      </c>
      <c r="AQ385" t="s">
        <v>7527</v>
      </c>
      <c r="AR385">
        <v>5.56</v>
      </c>
      <c r="AS385" t="s">
        <v>7900</v>
      </c>
      <c r="AT385">
        <v>1.8</v>
      </c>
      <c r="AU385" t="s">
        <v>7774</v>
      </c>
      <c r="AV385" t="s">
        <v>7789</v>
      </c>
      <c r="AW385" t="s">
        <v>7774</v>
      </c>
      <c r="BA385" t="s">
        <v>5678</v>
      </c>
      <c r="BB385">
        <v>42.771206210000003</v>
      </c>
      <c r="BC385">
        <v>-82.037570970000004</v>
      </c>
      <c r="BD385">
        <v>203.4</v>
      </c>
      <c r="BE385">
        <v>290</v>
      </c>
      <c r="BF385" t="s">
        <v>8087</v>
      </c>
      <c r="BG385">
        <v>15</v>
      </c>
      <c r="BH385">
        <v>986</v>
      </c>
      <c r="BI385">
        <v>7.5419999999999998</v>
      </c>
      <c r="BJ385">
        <v>-405.995</v>
      </c>
      <c r="BK385">
        <v>2116</v>
      </c>
      <c r="BL385">
        <v>2117</v>
      </c>
      <c r="BO385">
        <v>1.24</v>
      </c>
      <c r="BP385">
        <v>1.24</v>
      </c>
      <c r="BR385">
        <v>2.15</v>
      </c>
      <c r="BS385">
        <v>2.15</v>
      </c>
      <c r="BY385">
        <v>0.63</v>
      </c>
      <c r="BZ385">
        <v>9</v>
      </c>
    </row>
    <row r="386" spans="2:78" hidden="1" x14ac:dyDescent="0.35">
      <c r="B386">
        <v>1490.145</v>
      </c>
      <c r="C386" t="s">
        <v>4210</v>
      </c>
      <c r="D386" t="s">
        <v>3290</v>
      </c>
      <c r="E386">
        <v>0.28125</v>
      </c>
      <c r="F386">
        <v>11.4</v>
      </c>
      <c r="G386">
        <v>6</v>
      </c>
      <c r="H386" t="s">
        <v>7295</v>
      </c>
      <c r="I386" t="s">
        <v>7296</v>
      </c>
      <c r="L386" s="20" t="s">
        <v>5677</v>
      </c>
      <c r="M386">
        <v>9.1</v>
      </c>
      <c r="N386">
        <v>15</v>
      </c>
      <c r="O386" t="s">
        <v>144</v>
      </c>
      <c r="P386" s="51">
        <v>1490.145</v>
      </c>
      <c r="Q386" s="51">
        <v>11.4</v>
      </c>
      <c r="R386" t="str">
        <f t="shared" ref="R386:R449" si="43">INT(P386)&amp;"-"&amp;ROUND(Q386,0)</f>
        <v>1490-11</v>
      </c>
      <c r="S386" s="70" t="b">
        <f t="shared" ref="S386:S449" si="44">IF(T386=R386,TRUE,FALSE)</f>
        <v>1</v>
      </c>
      <c r="T386" t="str">
        <f t="shared" si="41"/>
        <v>1490-11</v>
      </c>
      <c r="U386">
        <v>1490.1420000000001</v>
      </c>
      <c r="V386">
        <v>11</v>
      </c>
      <c r="X386" t="str">
        <f t="shared" si="42"/>
        <v>1490-9</v>
      </c>
      <c r="Y386" t="s">
        <v>7778</v>
      </c>
      <c r="Z386" s="51">
        <v>509</v>
      </c>
      <c r="AA386">
        <v>1490.1420000000001</v>
      </c>
      <c r="AB386">
        <v>10</v>
      </c>
      <c r="AC386" t="s">
        <v>7782</v>
      </c>
      <c r="AD386" t="s">
        <v>7773</v>
      </c>
      <c r="AE386" t="s">
        <v>5753</v>
      </c>
      <c r="AF386">
        <v>11</v>
      </c>
      <c r="AG386">
        <v>0.63</v>
      </c>
      <c r="AH386">
        <v>9</v>
      </c>
      <c r="AI386">
        <v>6</v>
      </c>
      <c r="AJ386" t="s">
        <v>7555</v>
      </c>
      <c r="AM386" t="s">
        <v>7784</v>
      </c>
      <c r="AN386" t="s">
        <v>7774</v>
      </c>
      <c r="AO386" t="s">
        <v>7206</v>
      </c>
      <c r="AP386" t="s">
        <v>7527</v>
      </c>
      <c r="AQ386" t="s">
        <v>7527</v>
      </c>
      <c r="AR386">
        <v>5.56</v>
      </c>
      <c r="AS386" t="s">
        <v>7900</v>
      </c>
      <c r="AT386">
        <v>1.8</v>
      </c>
      <c r="AU386" t="s">
        <v>7774</v>
      </c>
      <c r="AV386" t="s">
        <v>7789</v>
      </c>
      <c r="AW386" t="s">
        <v>7774</v>
      </c>
      <c r="BA386" t="s">
        <v>5678</v>
      </c>
      <c r="BB386">
        <v>42.771205350000002</v>
      </c>
      <c r="BC386">
        <v>-82.037571020000001</v>
      </c>
      <c r="BD386">
        <v>203.4</v>
      </c>
      <c r="BE386">
        <v>290</v>
      </c>
      <c r="BF386" t="s">
        <v>8087</v>
      </c>
      <c r="BG386">
        <v>15</v>
      </c>
      <c r="BH386">
        <v>986</v>
      </c>
      <c r="BI386">
        <v>7.6369999999999996</v>
      </c>
      <c r="BJ386">
        <v>-424.84399999999999</v>
      </c>
      <c r="BK386">
        <v>2115</v>
      </c>
      <c r="BL386">
        <v>2116</v>
      </c>
      <c r="BO386">
        <v>1.24</v>
      </c>
      <c r="BP386">
        <v>1.23</v>
      </c>
      <c r="BR386">
        <v>2.15</v>
      </c>
      <c r="BS386">
        <v>2.14</v>
      </c>
      <c r="BY386">
        <v>0.64</v>
      </c>
      <c r="BZ386">
        <v>10</v>
      </c>
    </row>
    <row r="387" spans="2:78" hidden="1" x14ac:dyDescent="0.35">
      <c r="B387">
        <v>1490.605</v>
      </c>
      <c r="C387" t="s">
        <v>4211</v>
      </c>
      <c r="D387" t="s">
        <v>3290</v>
      </c>
      <c r="E387">
        <v>0.28541666666666665</v>
      </c>
      <c r="F387">
        <v>11.5</v>
      </c>
      <c r="G387">
        <v>7</v>
      </c>
      <c r="H387" t="s">
        <v>7295</v>
      </c>
      <c r="I387" t="s">
        <v>7296</v>
      </c>
      <c r="L387" s="20" t="s">
        <v>5677</v>
      </c>
      <c r="M387">
        <v>8.4</v>
      </c>
      <c r="N387">
        <v>15</v>
      </c>
      <c r="O387" t="s">
        <v>144</v>
      </c>
      <c r="P387" s="51">
        <v>1490.605</v>
      </c>
      <c r="Q387" s="51">
        <v>11.5</v>
      </c>
      <c r="R387" t="str">
        <f t="shared" si="43"/>
        <v>1490-12</v>
      </c>
      <c r="S387" s="70" t="b">
        <f t="shared" si="44"/>
        <v>1</v>
      </c>
      <c r="T387" t="str">
        <f t="shared" si="41"/>
        <v>1490-12</v>
      </c>
      <c r="U387">
        <v>1490.6030000000001</v>
      </c>
      <c r="V387">
        <v>12</v>
      </c>
      <c r="X387" t="str">
        <f t="shared" si="42"/>
        <v>1490-10</v>
      </c>
      <c r="Y387" t="s">
        <v>7778</v>
      </c>
      <c r="Z387" s="51">
        <v>510</v>
      </c>
      <c r="AA387">
        <v>1490.6030000000001</v>
      </c>
      <c r="AB387">
        <v>10</v>
      </c>
      <c r="AC387" t="s">
        <v>7782</v>
      </c>
      <c r="AD387" t="s">
        <v>7773</v>
      </c>
      <c r="AE387" t="s">
        <v>5753</v>
      </c>
      <c r="AF387">
        <v>12</v>
      </c>
      <c r="AG387">
        <v>0.64</v>
      </c>
      <c r="AH387">
        <v>10</v>
      </c>
      <c r="AI387">
        <v>8</v>
      </c>
      <c r="AJ387" t="s">
        <v>7338</v>
      </c>
      <c r="AM387" t="s">
        <v>7784</v>
      </c>
      <c r="AN387" t="s">
        <v>7774</v>
      </c>
      <c r="AO387" t="s">
        <v>7206</v>
      </c>
      <c r="AP387" t="s">
        <v>7527</v>
      </c>
      <c r="AQ387" t="s">
        <v>7527</v>
      </c>
      <c r="AR387">
        <v>5.56</v>
      </c>
      <c r="AS387" t="s">
        <v>7900</v>
      </c>
      <c r="AT387">
        <v>1.8</v>
      </c>
      <c r="AU387" t="s">
        <v>7774</v>
      </c>
      <c r="AV387" t="s">
        <v>7789</v>
      </c>
      <c r="AW387" t="s">
        <v>7774</v>
      </c>
      <c r="BA387" t="s">
        <v>5678</v>
      </c>
      <c r="BB387">
        <v>42.771201179999998</v>
      </c>
      <c r="BC387">
        <v>-82.037571229999998</v>
      </c>
      <c r="BD387">
        <v>203.4</v>
      </c>
      <c r="BE387">
        <v>290</v>
      </c>
      <c r="BF387" t="s">
        <v>8087</v>
      </c>
      <c r="BG387">
        <v>15</v>
      </c>
      <c r="BH387">
        <v>986</v>
      </c>
      <c r="BI387">
        <v>8.0980000000000008</v>
      </c>
      <c r="BJ387">
        <v>-412.47300000000001</v>
      </c>
      <c r="BK387">
        <v>2114</v>
      </c>
      <c r="BL387">
        <v>2115</v>
      </c>
      <c r="BO387">
        <v>1.24</v>
      </c>
      <c r="BP387">
        <v>1.23</v>
      </c>
      <c r="BR387">
        <v>2.14</v>
      </c>
      <c r="BS387">
        <v>2.14</v>
      </c>
      <c r="BY387">
        <v>0.63</v>
      </c>
      <c r="BZ387">
        <v>7</v>
      </c>
    </row>
    <row r="388" spans="2:78" hidden="1" x14ac:dyDescent="0.35">
      <c r="B388">
        <v>1490.65</v>
      </c>
      <c r="C388" t="s">
        <v>4212</v>
      </c>
      <c r="D388" t="s">
        <v>3290</v>
      </c>
      <c r="E388">
        <v>0.28194444444444444</v>
      </c>
      <c r="F388">
        <v>11.3</v>
      </c>
      <c r="G388">
        <v>5</v>
      </c>
      <c r="H388" t="s">
        <v>7295</v>
      </c>
      <c r="I388" t="s">
        <v>7296</v>
      </c>
      <c r="L388" s="20" t="s">
        <v>5677</v>
      </c>
      <c r="M388">
        <v>11.3</v>
      </c>
      <c r="N388">
        <v>15</v>
      </c>
      <c r="O388" t="s">
        <v>144</v>
      </c>
      <c r="P388" s="51">
        <v>1490.65</v>
      </c>
      <c r="Q388" s="51">
        <v>11.3</v>
      </c>
      <c r="R388" t="str">
        <f t="shared" si="43"/>
        <v>1490-11</v>
      </c>
      <c r="S388" s="70" t="b">
        <f t="shared" si="44"/>
        <v>1</v>
      </c>
      <c r="T388" t="str">
        <f t="shared" si="41"/>
        <v>1490-11</v>
      </c>
      <c r="U388">
        <v>1490.6469999999999</v>
      </c>
      <c r="V388">
        <v>11</v>
      </c>
      <c r="X388" t="str">
        <f t="shared" si="42"/>
        <v>1490-7</v>
      </c>
      <c r="Y388" t="s">
        <v>7778</v>
      </c>
      <c r="Z388" s="51">
        <v>511</v>
      </c>
      <c r="AA388">
        <v>1490.6469999999999</v>
      </c>
      <c r="AB388">
        <v>10</v>
      </c>
      <c r="AC388" t="s">
        <v>7782</v>
      </c>
      <c r="AD388" t="s">
        <v>7773</v>
      </c>
      <c r="AE388" t="s">
        <v>5753</v>
      </c>
      <c r="AF388">
        <v>11</v>
      </c>
      <c r="AG388">
        <v>0.63</v>
      </c>
      <c r="AH388">
        <v>7</v>
      </c>
      <c r="AI388">
        <v>8</v>
      </c>
      <c r="AJ388" t="s">
        <v>7555</v>
      </c>
      <c r="AM388" t="s">
        <v>7784</v>
      </c>
      <c r="AN388" t="s">
        <v>7774</v>
      </c>
      <c r="AO388" t="s">
        <v>7206</v>
      </c>
      <c r="AP388" t="s">
        <v>7527</v>
      </c>
      <c r="AQ388" t="s">
        <v>7527</v>
      </c>
      <c r="AR388">
        <v>5.56</v>
      </c>
      <c r="AS388" t="s">
        <v>7900</v>
      </c>
      <c r="AT388">
        <v>1.8</v>
      </c>
      <c r="AU388" t="s">
        <v>7774</v>
      </c>
      <c r="AV388" t="s">
        <v>7789</v>
      </c>
      <c r="AW388" t="s">
        <v>7774</v>
      </c>
      <c r="BA388" t="s">
        <v>5678</v>
      </c>
      <c r="BB388">
        <v>42.77120077</v>
      </c>
      <c r="BC388">
        <v>-82.037571260000007</v>
      </c>
      <c r="BD388">
        <v>203.4</v>
      </c>
      <c r="BE388">
        <v>290</v>
      </c>
      <c r="BF388" t="s">
        <v>8087</v>
      </c>
      <c r="BG388">
        <v>15</v>
      </c>
      <c r="BH388">
        <v>986</v>
      </c>
      <c r="BI388">
        <v>8.1430000000000007</v>
      </c>
      <c r="BJ388">
        <v>-423.75200000000001</v>
      </c>
      <c r="BK388">
        <v>2117</v>
      </c>
      <c r="BL388">
        <v>2117</v>
      </c>
      <c r="BO388">
        <v>1.24</v>
      </c>
      <c r="BP388">
        <v>1.24</v>
      </c>
      <c r="BR388">
        <v>2.15</v>
      </c>
      <c r="BS388">
        <v>2.15</v>
      </c>
      <c r="BY388">
        <v>0.67</v>
      </c>
      <c r="BZ388">
        <v>7</v>
      </c>
    </row>
    <row r="389" spans="2:78" hidden="1" x14ac:dyDescent="0.35">
      <c r="B389">
        <v>1491.0909999999999</v>
      </c>
      <c r="C389" t="s">
        <v>4213</v>
      </c>
      <c r="D389" t="s">
        <v>3290</v>
      </c>
      <c r="E389">
        <v>0.28055555555555556</v>
      </c>
      <c r="F389">
        <v>12</v>
      </c>
      <c r="G389">
        <v>5</v>
      </c>
      <c r="H389" t="s">
        <v>7295</v>
      </c>
      <c r="I389" t="s">
        <v>7296</v>
      </c>
      <c r="L389" s="20" t="s">
        <v>5677</v>
      </c>
      <c r="M389">
        <v>9.3000000000000007</v>
      </c>
      <c r="N389">
        <v>15</v>
      </c>
      <c r="O389" t="s">
        <v>144</v>
      </c>
      <c r="P389" s="51">
        <v>1491.0909999999999</v>
      </c>
      <c r="Q389" s="51">
        <v>12</v>
      </c>
      <c r="R389" t="str">
        <f t="shared" si="43"/>
        <v>1491-12</v>
      </c>
      <c r="S389" s="70" t="b">
        <f t="shared" si="44"/>
        <v>1</v>
      </c>
      <c r="T389" t="str">
        <f t="shared" si="41"/>
        <v>1491-12</v>
      </c>
      <c r="U389">
        <v>1491.0909999999999</v>
      </c>
      <c r="V389">
        <v>12</v>
      </c>
      <c r="X389" t="str">
        <f t="shared" si="42"/>
        <v>1491-7</v>
      </c>
      <c r="Y389" t="s">
        <v>7778</v>
      </c>
      <c r="Z389" s="51">
        <v>512</v>
      </c>
      <c r="AA389">
        <v>1491.0909999999999</v>
      </c>
      <c r="AB389">
        <v>10</v>
      </c>
      <c r="AC389" t="s">
        <v>7782</v>
      </c>
      <c r="AD389" t="s">
        <v>7773</v>
      </c>
      <c r="AE389" t="s">
        <v>5753</v>
      </c>
      <c r="AF389">
        <v>12</v>
      </c>
      <c r="AG389">
        <v>0.67</v>
      </c>
      <c r="AH389">
        <v>7</v>
      </c>
      <c r="AI389">
        <v>7</v>
      </c>
      <c r="AJ389" t="s">
        <v>7565</v>
      </c>
      <c r="AM389" t="s">
        <v>7784</v>
      </c>
      <c r="AN389" t="s">
        <v>7774</v>
      </c>
      <c r="AO389" t="s">
        <v>7206</v>
      </c>
      <c r="AP389" t="s">
        <v>7527</v>
      </c>
      <c r="AQ389" t="s">
        <v>7527</v>
      </c>
      <c r="AR389">
        <v>5.56</v>
      </c>
      <c r="AS389" t="s">
        <v>7900</v>
      </c>
      <c r="AT389">
        <v>1.8</v>
      </c>
      <c r="AU389" t="s">
        <v>7774</v>
      </c>
      <c r="AV389" t="s">
        <v>7789</v>
      </c>
      <c r="AW389" t="s">
        <v>7774</v>
      </c>
      <c r="BA389" t="s">
        <v>5678</v>
      </c>
      <c r="BB389">
        <v>42.771196750000001</v>
      </c>
      <c r="BC389">
        <v>-82.037571459999995</v>
      </c>
      <c r="BD389">
        <v>203.4</v>
      </c>
      <c r="BE389">
        <v>290</v>
      </c>
      <c r="BF389" t="s">
        <v>8087</v>
      </c>
      <c r="BG389">
        <v>15</v>
      </c>
      <c r="BH389">
        <v>986</v>
      </c>
      <c r="BI389">
        <v>8.5869999999999997</v>
      </c>
      <c r="BJ389">
        <v>-425.24099999999999</v>
      </c>
      <c r="BK389">
        <v>2117</v>
      </c>
      <c r="BL389">
        <v>2117</v>
      </c>
      <c r="BO389">
        <v>1.24</v>
      </c>
      <c r="BP389">
        <v>1.24</v>
      </c>
      <c r="BR389">
        <v>2.15</v>
      </c>
      <c r="BS389">
        <v>2.15</v>
      </c>
      <c r="BY389">
        <v>0.61</v>
      </c>
      <c r="BZ389">
        <v>8</v>
      </c>
    </row>
    <row r="390" spans="2:78" hidden="1" x14ac:dyDescent="0.35">
      <c r="B390">
        <v>1491.1469999999999</v>
      </c>
      <c r="C390" t="s">
        <v>4214</v>
      </c>
      <c r="D390" t="s">
        <v>3290</v>
      </c>
      <c r="E390">
        <v>0.28402777777777777</v>
      </c>
      <c r="F390">
        <v>10.9</v>
      </c>
      <c r="G390">
        <v>6</v>
      </c>
      <c r="H390" t="s">
        <v>7295</v>
      </c>
      <c r="I390" t="s">
        <v>7296</v>
      </c>
      <c r="L390" s="20" t="s">
        <v>5677</v>
      </c>
      <c r="M390">
        <v>12.3</v>
      </c>
      <c r="N390">
        <v>12.5</v>
      </c>
      <c r="O390" t="s">
        <v>144</v>
      </c>
      <c r="P390" s="51">
        <v>1491.1469999999999</v>
      </c>
      <c r="Q390" s="51">
        <v>10.9</v>
      </c>
      <c r="R390" t="str">
        <f t="shared" si="43"/>
        <v>1491-11</v>
      </c>
      <c r="S390" s="70" t="b">
        <f t="shared" si="44"/>
        <v>1</v>
      </c>
      <c r="T390" t="str">
        <f t="shared" si="41"/>
        <v>1491-11</v>
      </c>
      <c r="U390">
        <v>1491.1469999999999</v>
      </c>
      <c r="V390">
        <v>11</v>
      </c>
      <c r="X390" t="str">
        <f t="shared" si="42"/>
        <v>1491-8</v>
      </c>
      <c r="Y390" t="s">
        <v>7778</v>
      </c>
      <c r="Z390" s="51">
        <v>513</v>
      </c>
      <c r="AA390">
        <v>1491.1469999999999</v>
      </c>
      <c r="AB390">
        <v>10</v>
      </c>
      <c r="AC390" t="s">
        <v>7782</v>
      </c>
      <c r="AD390" t="s">
        <v>7773</v>
      </c>
      <c r="AE390" t="s">
        <v>5753</v>
      </c>
      <c r="AF390">
        <v>11</v>
      </c>
      <c r="AG390">
        <v>0.61</v>
      </c>
      <c r="AH390">
        <v>8</v>
      </c>
      <c r="AI390">
        <v>7</v>
      </c>
      <c r="AJ390" t="s">
        <v>7552</v>
      </c>
      <c r="AL390">
        <v>27</v>
      </c>
      <c r="AM390" t="s">
        <v>7784</v>
      </c>
      <c r="AN390" t="s">
        <v>7774</v>
      </c>
      <c r="AO390" t="s">
        <v>7206</v>
      </c>
      <c r="AP390" t="s">
        <v>7527</v>
      </c>
      <c r="AQ390" t="s">
        <v>7527</v>
      </c>
      <c r="AR390">
        <v>5.56</v>
      </c>
      <c r="AS390" t="s">
        <v>7900</v>
      </c>
      <c r="AT390">
        <v>1.8</v>
      </c>
      <c r="AU390" t="s">
        <v>7774</v>
      </c>
      <c r="AV390" t="s">
        <v>7789</v>
      </c>
      <c r="AW390" t="s">
        <v>7774</v>
      </c>
      <c r="BA390" t="s">
        <v>5678</v>
      </c>
      <c r="BB390">
        <v>42.771196250000003</v>
      </c>
      <c r="BC390">
        <v>-82.037571490000005</v>
      </c>
      <c r="BD390">
        <v>203.4</v>
      </c>
      <c r="BE390">
        <v>290</v>
      </c>
      <c r="BF390" t="s">
        <v>8087</v>
      </c>
      <c r="BG390">
        <v>15</v>
      </c>
      <c r="BH390">
        <v>986</v>
      </c>
      <c r="BI390">
        <v>8.6419999999999995</v>
      </c>
      <c r="BJ390">
        <v>-420.62599999999998</v>
      </c>
      <c r="BK390">
        <v>2116</v>
      </c>
      <c r="BL390">
        <v>2117</v>
      </c>
      <c r="BO390">
        <v>1.24</v>
      </c>
      <c r="BP390">
        <v>1.24</v>
      </c>
      <c r="BR390">
        <v>2.15</v>
      </c>
      <c r="BS390">
        <v>2.15</v>
      </c>
      <c r="BY390">
        <v>0.59</v>
      </c>
      <c r="BZ390">
        <v>7</v>
      </c>
    </row>
    <row r="391" spans="2:78" hidden="1" x14ac:dyDescent="0.35">
      <c r="B391">
        <v>1491.1610000000001</v>
      </c>
      <c r="C391" t="s">
        <v>4215</v>
      </c>
      <c r="D391" t="s">
        <v>3290</v>
      </c>
      <c r="E391">
        <v>0.28819444444444442</v>
      </c>
      <c r="F391">
        <v>10.6</v>
      </c>
      <c r="G391">
        <v>5</v>
      </c>
      <c r="H391" t="s">
        <v>7295</v>
      </c>
      <c r="I391" t="s">
        <v>7296</v>
      </c>
      <c r="L391" s="20" t="s">
        <v>5677</v>
      </c>
      <c r="M391">
        <v>8.1</v>
      </c>
      <c r="N391">
        <v>15</v>
      </c>
      <c r="O391" t="s">
        <v>144</v>
      </c>
      <c r="P391" s="51">
        <v>1491.1610000000001</v>
      </c>
      <c r="Q391" s="51">
        <v>10.6</v>
      </c>
      <c r="R391" t="str">
        <f t="shared" si="43"/>
        <v>1491-11</v>
      </c>
      <c r="S391" s="70" t="b">
        <f t="shared" si="44"/>
        <v>1</v>
      </c>
      <c r="T391" t="str">
        <f t="shared" si="41"/>
        <v>1491-11</v>
      </c>
      <c r="U391">
        <v>1491.16</v>
      </c>
      <c r="V391">
        <v>11</v>
      </c>
      <c r="X391" t="str">
        <f t="shared" si="42"/>
        <v>1491-7</v>
      </c>
      <c r="Y391" t="s">
        <v>7778</v>
      </c>
      <c r="Z391" s="51">
        <v>515</v>
      </c>
      <c r="AA391">
        <v>1491.16</v>
      </c>
      <c r="AB391">
        <v>10</v>
      </c>
      <c r="AC391" t="s">
        <v>7782</v>
      </c>
      <c r="AD391" t="s">
        <v>7773</v>
      </c>
      <c r="AE391" t="s">
        <v>5753</v>
      </c>
      <c r="AF391">
        <v>11</v>
      </c>
      <c r="AG391">
        <v>0.59</v>
      </c>
      <c r="AH391">
        <v>7</v>
      </c>
      <c r="AI391">
        <v>6</v>
      </c>
      <c r="AJ391" t="s">
        <v>7338</v>
      </c>
      <c r="AL391">
        <v>27</v>
      </c>
      <c r="AM391" t="s">
        <v>7784</v>
      </c>
      <c r="AN391" t="s">
        <v>7774</v>
      </c>
      <c r="AO391" t="s">
        <v>7206</v>
      </c>
      <c r="AP391" t="s">
        <v>7527</v>
      </c>
      <c r="AQ391" t="s">
        <v>7527</v>
      </c>
      <c r="AR391">
        <v>5.56</v>
      </c>
      <c r="AS391" t="s">
        <v>7900</v>
      </c>
      <c r="AT391">
        <v>1.8</v>
      </c>
      <c r="AU391" t="s">
        <v>7774</v>
      </c>
      <c r="AV391" t="s">
        <v>7789</v>
      </c>
      <c r="AW391" t="s">
        <v>7774</v>
      </c>
      <c r="BA391" t="s">
        <v>5678</v>
      </c>
      <c r="BB391">
        <v>42.771196119999999</v>
      </c>
      <c r="BC391">
        <v>-82.037571499999999</v>
      </c>
      <c r="BD391">
        <v>203.4</v>
      </c>
      <c r="BE391">
        <v>290</v>
      </c>
      <c r="BF391" t="s">
        <v>8087</v>
      </c>
      <c r="BG391">
        <v>15</v>
      </c>
      <c r="BH391">
        <v>986</v>
      </c>
      <c r="BI391">
        <v>8.6560000000000006</v>
      </c>
      <c r="BJ391">
        <v>-413.18799999999999</v>
      </c>
      <c r="BK391">
        <v>2117</v>
      </c>
      <c r="BL391">
        <v>2118</v>
      </c>
      <c r="BO391">
        <v>1.24</v>
      </c>
      <c r="BP391">
        <v>1.24</v>
      </c>
      <c r="BR391">
        <v>2.15</v>
      </c>
      <c r="BS391">
        <v>2.15</v>
      </c>
      <c r="BY391">
        <v>0.84</v>
      </c>
      <c r="BZ391">
        <v>12</v>
      </c>
    </row>
    <row r="392" spans="2:78" hidden="1" x14ac:dyDescent="0.35">
      <c r="B392">
        <v>1491.268</v>
      </c>
      <c r="C392" t="s">
        <v>4216</v>
      </c>
      <c r="D392" t="s">
        <v>3290</v>
      </c>
      <c r="E392">
        <v>0.27847222222222223</v>
      </c>
      <c r="F392">
        <v>15.1</v>
      </c>
      <c r="G392">
        <v>9</v>
      </c>
      <c r="H392" t="s">
        <v>7295</v>
      </c>
      <c r="I392" t="s">
        <v>7296</v>
      </c>
      <c r="L392" s="20" t="s">
        <v>5677</v>
      </c>
      <c r="M392">
        <v>11.8</v>
      </c>
      <c r="N392">
        <v>15</v>
      </c>
      <c r="O392" t="s">
        <v>144</v>
      </c>
      <c r="P392" s="51">
        <v>1491.268</v>
      </c>
      <c r="Q392" s="51">
        <v>15.1</v>
      </c>
      <c r="R392" t="str">
        <f t="shared" si="43"/>
        <v>1491-15</v>
      </c>
      <c r="S392" s="70" t="b">
        <f t="shared" si="44"/>
        <v>1</v>
      </c>
      <c r="T392" t="str">
        <f t="shared" si="41"/>
        <v>1491-15</v>
      </c>
      <c r="U392">
        <v>1491.268</v>
      </c>
      <c r="V392">
        <v>15</v>
      </c>
      <c r="X392" t="str">
        <f t="shared" si="42"/>
        <v>1491-12</v>
      </c>
      <c r="Y392" t="s">
        <v>7778</v>
      </c>
      <c r="Z392" s="51">
        <v>516</v>
      </c>
      <c r="AA392">
        <v>1491.268</v>
      </c>
      <c r="AB392">
        <v>10</v>
      </c>
      <c r="AC392" t="s">
        <v>7782</v>
      </c>
      <c r="AD392" t="s">
        <v>7773</v>
      </c>
      <c r="AE392" t="s">
        <v>5753</v>
      </c>
      <c r="AF392">
        <v>15</v>
      </c>
      <c r="AG392">
        <v>0.84</v>
      </c>
      <c r="AH392">
        <v>12</v>
      </c>
      <c r="AI392">
        <v>10</v>
      </c>
      <c r="AJ392" t="s">
        <v>7553</v>
      </c>
      <c r="AL392">
        <v>28</v>
      </c>
      <c r="AM392" t="s">
        <v>7784</v>
      </c>
      <c r="AN392" t="s">
        <v>7774</v>
      </c>
      <c r="AO392" t="s">
        <v>7206</v>
      </c>
      <c r="AP392" t="s">
        <v>7527</v>
      </c>
      <c r="AQ392" t="s">
        <v>7527</v>
      </c>
      <c r="AR392">
        <v>5.56</v>
      </c>
      <c r="AS392" t="s">
        <v>7900</v>
      </c>
      <c r="AT392">
        <v>1.8</v>
      </c>
      <c r="AU392" t="s">
        <v>7774</v>
      </c>
      <c r="AV392" t="s">
        <v>7788</v>
      </c>
      <c r="AW392" t="s">
        <v>7774</v>
      </c>
      <c r="AX392">
        <v>10</v>
      </c>
      <c r="AY392">
        <v>10</v>
      </c>
      <c r="AZ392">
        <v>12</v>
      </c>
      <c r="BA392" t="s">
        <v>5683</v>
      </c>
      <c r="BB392">
        <v>42.771195169999999</v>
      </c>
      <c r="BC392">
        <v>-82.037571540000002</v>
      </c>
      <c r="BD392">
        <v>203.4</v>
      </c>
      <c r="BE392">
        <v>290</v>
      </c>
      <c r="BF392" t="s">
        <v>8087</v>
      </c>
      <c r="BG392">
        <v>15</v>
      </c>
      <c r="BH392">
        <v>986</v>
      </c>
      <c r="BI392">
        <v>8.7609999999999992</v>
      </c>
      <c r="BJ392">
        <v>-416.89400000000001</v>
      </c>
      <c r="BK392">
        <v>2109</v>
      </c>
      <c r="BL392">
        <v>2111</v>
      </c>
      <c r="BO392">
        <v>1.23</v>
      </c>
      <c r="BP392">
        <v>1.23</v>
      </c>
      <c r="BR392">
        <v>2.14</v>
      </c>
      <c r="BS392">
        <v>2.14</v>
      </c>
      <c r="BY392">
        <v>0.61</v>
      </c>
      <c r="BZ392">
        <v>13</v>
      </c>
    </row>
    <row r="393" spans="2:78" hidden="1" x14ac:dyDescent="0.35">
      <c r="B393">
        <v>1491.3109999999999</v>
      </c>
      <c r="C393" t="s">
        <v>4217</v>
      </c>
      <c r="D393" t="s">
        <v>3290</v>
      </c>
      <c r="E393">
        <v>0.28333333333333333</v>
      </c>
      <c r="F393">
        <v>11</v>
      </c>
      <c r="G393">
        <v>5</v>
      </c>
      <c r="H393" t="s">
        <v>7295</v>
      </c>
      <c r="I393" t="s">
        <v>7296</v>
      </c>
      <c r="L393" s="20" t="s">
        <v>5677</v>
      </c>
      <c r="M393">
        <v>11</v>
      </c>
      <c r="N393">
        <v>15</v>
      </c>
      <c r="O393" t="s">
        <v>144</v>
      </c>
      <c r="P393" s="51">
        <v>1491.3109999999999</v>
      </c>
      <c r="Q393" s="51">
        <v>11</v>
      </c>
      <c r="R393" t="str">
        <f t="shared" si="43"/>
        <v>1491-11</v>
      </c>
      <c r="S393" s="70" t="b">
        <f t="shared" si="44"/>
        <v>1</v>
      </c>
      <c r="T393" t="str">
        <f t="shared" si="41"/>
        <v>1491-11</v>
      </c>
      <c r="U393">
        <v>1491.31</v>
      </c>
      <c r="V393">
        <v>11</v>
      </c>
      <c r="X393" t="str">
        <f t="shared" si="42"/>
        <v>1491-13</v>
      </c>
      <c r="Y393" t="s">
        <v>7778</v>
      </c>
      <c r="Z393" s="51">
        <v>518</v>
      </c>
      <c r="AA393">
        <v>1491.31</v>
      </c>
      <c r="AB393">
        <v>10</v>
      </c>
      <c r="AC393" t="s">
        <v>7782</v>
      </c>
      <c r="AD393" t="s">
        <v>7773</v>
      </c>
      <c r="AE393" t="s">
        <v>5753</v>
      </c>
      <c r="AF393">
        <v>11</v>
      </c>
      <c r="AG393">
        <v>0.61</v>
      </c>
      <c r="AH393">
        <v>13</v>
      </c>
      <c r="AI393">
        <v>10</v>
      </c>
      <c r="AJ393" t="s">
        <v>7331</v>
      </c>
      <c r="AL393">
        <v>28</v>
      </c>
      <c r="AM393" t="s">
        <v>7784</v>
      </c>
      <c r="AN393" t="s">
        <v>7774</v>
      </c>
      <c r="AO393" t="s">
        <v>7206</v>
      </c>
      <c r="AP393" t="s">
        <v>7527</v>
      </c>
      <c r="AQ393" t="s">
        <v>7527</v>
      </c>
      <c r="AR393">
        <v>5.56</v>
      </c>
      <c r="AS393" t="s">
        <v>7900</v>
      </c>
      <c r="AT393">
        <v>1.8</v>
      </c>
      <c r="AU393" t="s">
        <v>7774</v>
      </c>
      <c r="AV393" t="s">
        <v>7788</v>
      </c>
      <c r="AW393" t="s">
        <v>7774</v>
      </c>
      <c r="AX393">
        <v>10</v>
      </c>
      <c r="AY393">
        <v>10</v>
      </c>
      <c r="AZ393">
        <v>12</v>
      </c>
      <c r="BA393" t="s">
        <v>5683</v>
      </c>
      <c r="BB393">
        <v>42.771194790000003</v>
      </c>
      <c r="BC393">
        <v>-82.037571560000004</v>
      </c>
      <c r="BD393">
        <v>203.4</v>
      </c>
      <c r="BE393">
        <v>290</v>
      </c>
      <c r="BF393" t="s">
        <v>8087</v>
      </c>
      <c r="BG393">
        <v>15</v>
      </c>
      <c r="BH393">
        <v>986</v>
      </c>
      <c r="BI393">
        <v>8.8030000000000008</v>
      </c>
      <c r="BJ393">
        <v>-416.95699999999999</v>
      </c>
      <c r="BK393">
        <v>2111</v>
      </c>
      <c r="BL393">
        <v>2113</v>
      </c>
      <c r="BO393">
        <v>1.23</v>
      </c>
      <c r="BP393">
        <v>1.23</v>
      </c>
      <c r="BR393">
        <v>2.14</v>
      </c>
      <c r="BS393">
        <v>2.14</v>
      </c>
      <c r="BY393">
        <v>0.6</v>
      </c>
      <c r="BZ393">
        <v>8</v>
      </c>
    </row>
    <row r="394" spans="2:78" hidden="1" x14ac:dyDescent="0.35">
      <c r="B394">
        <v>1491.711</v>
      </c>
      <c r="C394" t="s">
        <v>4218</v>
      </c>
      <c r="D394" t="s">
        <v>3290</v>
      </c>
      <c r="E394">
        <v>0.27361111111111114</v>
      </c>
      <c r="F394">
        <v>10.7</v>
      </c>
      <c r="G394">
        <v>4</v>
      </c>
      <c r="H394" t="s">
        <v>7295</v>
      </c>
      <c r="I394" t="s">
        <v>7296</v>
      </c>
      <c r="L394" s="20" t="s">
        <v>5677</v>
      </c>
      <c r="M394">
        <v>10</v>
      </c>
      <c r="N394">
        <v>15</v>
      </c>
      <c r="O394" t="s">
        <v>144</v>
      </c>
      <c r="P394" s="51">
        <v>1491.711</v>
      </c>
      <c r="Q394" s="51">
        <v>10.7</v>
      </c>
      <c r="R394" t="str">
        <f t="shared" si="43"/>
        <v>1491-11</v>
      </c>
      <c r="S394" s="70" t="b">
        <f t="shared" si="44"/>
        <v>1</v>
      </c>
      <c r="T394" t="str">
        <f t="shared" si="41"/>
        <v>1491-11</v>
      </c>
      <c r="U394">
        <v>1491.711</v>
      </c>
      <c r="V394">
        <v>11</v>
      </c>
      <c r="X394" t="str">
        <f t="shared" si="42"/>
        <v>1491-8</v>
      </c>
      <c r="Y394" t="s">
        <v>7778</v>
      </c>
      <c r="Z394" s="51">
        <v>519</v>
      </c>
      <c r="AA394">
        <v>1491.711</v>
      </c>
      <c r="AB394">
        <v>10</v>
      </c>
      <c r="AC394" t="s">
        <v>7782</v>
      </c>
      <c r="AD394" t="s">
        <v>7773</v>
      </c>
      <c r="AE394" t="s">
        <v>5753</v>
      </c>
      <c r="AF394">
        <v>11</v>
      </c>
      <c r="AG394">
        <v>0.6</v>
      </c>
      <c r="AH394">
        <v>8</v>
      </c>
      <c r="AI394">
        <v>7</v>
      </c>
      <c r="AJ394" t="s">
        <v>7554</v>
      </c>
      <c r="AM394" t="s">
        <v>7784</v>
      </c>
      <c r="AN394" t="s">
        <v>7774</v>
      </c>
      <c r="AO394" t="s">
        <v>7206</v>
      </c>
      <c r="AP394" t="s">
        <v>7527</v>
      </c>
      <c r="AQ394" t="s">
        <v>7527</v>
      </c>
      <c r="AR394">
        <v>5.56</v>
      </c>
      <c r="AS394" t="s">
        <v>7900</v>
      </c>
      <c r="AT394">
        <v>1.8</v>
      </c>
      <c r="AU394" t="s">
        <v>7774</v>
      </c>
      <c r="AV394" t="s">
        <v>7789</v>
      </c>
      <c r="AW394" t="s">
        <v>7774</v>
      </c>
      <c r="BA394" t="s">
        <v>5678</v>
      </c>
      <c r="BB394">
        <v>42.771191139999999</v>
      </c>
      <c r="BC394">
        <v>-82.037571749999998</v>
      </c>
      <c r="BD394">
        <v>203.4</v>
      </c>
      <c r="BE394">
        <v>290</v>
      </c>
      <c r="BF394" t="s">
        <v>8087</v>
      </c>
      <c r="BG394">
        <v>15</v>
      </c>
      <c r="BH394">
        <v>986</v>
      </c>
      <c r="BI394">
        <v>9.2059999999999995</v>
      </c>
      <c r="BJ394">
        <v>-413.04399999999998</v>
      </c>
      <c r="BK394">
        <v>2117</v>
      </c>
      <c r="BL394">
        <v>2117</v>
      </c>
      <c r="BO394">
        <v>1.24</v>
      </c>
      <c r="BP394">
        <v>1.24</v>
      </c>
      <c r="BR394">
        <v>2.15</v>
      </c>
      <c r="BS394">
        <v>2.15</v>
      </c>
      <c r="BY394">
        <v>0.6</v>
      </c>
      <c r="BZ394">
        <v>12</v>
      </c>
    </row>
    <row r="395" spans="2:78" hidden="1" x14ac:dyDescent="0.35">
      <c r="B395">
        <v>1491.816</v>
      </c>
      <c r="C395" t="s">
        <v>4219</v>
      </c>
      <c r="D395" t="s">
        <v>3290</v>
      </c>
      <c r="E395">
        <v>0.28055555555555556</v>
      </c>
      <c r="F395">
        <v>10.7</v>
      </c>
      <c r="G395">
        <v>5</v>
      </c>
      <c r="H395" t="s">
        <v>7295</v>
      </c>
      <c r="I395" t="s">
        <v>7296</v>
      </c>
      <c r="L395" s="20" t="s">
        <v>5677</v>
      </c>
      <c r="M395">
        <v>13.7</v>
      </c>
      <c r="N395">
        <v>16.399999999999999</v>
      </c>
      <c r="O395" t="s">
        <v>144</v>
      </c>
      <c r="P395" s="51">
        <v>1491.816</v>
      </c>
      <c r="Q395" s="51">
        <v>10.7</v>
      </c>
      <c r="R395" t="str">
        <f t="shared" si="43"/>
        <v>1491-11</v>
      </c>
      <c r="S395" s="70" t="b">
        <f t="shared" si="44"/>
        <v>1</v>
      </c>
      <c r="T395" t="str">
        <f t="shared" si="41"/>
        <v>1491-11</v>
      </c>
      <c r="U395">
        <v>1491.8130000000001</v>
      </c>
      <c r="V395">
        <v>11</v>
      </c>
      <c r="X395" t="str">
        <f t="shared" si="42"/>
        <v>1491-12</v>
      </c>
      <c r="Y395" t="s">
        <v>7778</v>
      </c>
      <c r="Z395" s="51">
        <v>520</v>
      </c>
      <c r="AA395">
        <v>1491.8130000000001</v>
      </c>
      <c r="AB395">
        <v>10</v>
      </c>
      <c r="AC395" t="s">
        <v>7782</v>
      </c>
      <c r="AD395" t="s">
        <v>7773</v>
      </c>
      <c r="AE395" t="s">
        <v>5753</v>
      </c>
      <c r="AF395">
        <v>11</v>
      </c>
      <c r="AG395">
        <v>0.6</v>
      </c>
      <c r="AH395">
        <v>12</v>
      </c>
      <c r="AI395">
        <v>11</v>
      </c>
      <c r="AJ395" t="s">
        <v>7565</v>
      </c>
      <c r="AM395" t="s">
        <v>7784</v>
      </c>
      <c r="AN395" t="s">
        <v>7774</v>
      </c>
      <c r="AO395" t="s">
        <v>7206</v>
      </c>
      <c r="AP395" t="s">
        <v>7527</v>
      </c>
      <c r="AQ395" t="s">
        <v>7527</v>
      </c>
      <c r="AR395">
        <v>5.56</v>
      </c>
      <c r="AS395" t="s">
        <v>7900</v>
      </c>
      <c r="AT395">
        <v>1.8</v>
      </c>
      <c r="AU395" t="s">
        <v>7774</v>
      </c>
      <c r="AV395" t="s">
        <v>7788</v>
      </c>
      <c r="AW395" t="s">
        <v>7774</v>
      </c>
      <c r="AX395">
        <v>10</v>
      </c>
      <c r="AY395">
        <v>10</v>
      </c>
      <c r="AZ395">
        <v>12</v>
      </c>
      <c r="BA395" t="s">
        <v>5683</v>
      </c>
      <c r="BB395">
        <v>42.771190230000002</v>
      </c>
      <c r="BC395">
        <v>-82.037571799999995</v>
      </c>
      <c r="BD395">
        <v>203.4</v>
      </c>
      <c r="BE395">
        <v>290</v>
      </c>
      <c r="BF395" t="s">
        <v>8087</v>
      </c>
      <c r="BG395">
        <v>15</v>
      </c>
      <c r="BH395">
        <v>986</v>
      </c>
      <c r="BI395">
        <v>9.3070000000000004</v>
      </c>
      <c r="BJ395">
        <v>-423.20800000000003</v>
      </c>
      <c r="BK395">
        <v>2113</v>
      </c>
      <c r="BL395">
        <v>2114</v>
      </c>
      <c r="BO395">
        <v>1.23</v>
      </c>
      <c r="BP395">
        <v>1.23</v>
      </c>
      <c r="BR395">
        <v>2.14</v>
      </c>
      <c r="BS395">
        <v>2.14</v>
      </c>
      <c r="BY395">
        <v>0.57999999999999996</v>
      </c>
      <c r="BZ395">
        <v>12</v>
      </c>
    </row>
    <row r="396" spans="2:78" hidden="1" x14ac:dyDescent="0.35">
      <c r="B396">
        <v>1493.0450000000001</v>
      </c>
      <c r="C396" t="s">
        <v>4220</v>
      </c>
      <c r="D396" t="s">
        <v>3290</v>
      </c>
      <c r="E396">
        <v>0.28680555555555554</v>
      </c>
      <c r="F396">
        <v>10.5</v>
      </c>
      <c r="G396">
        <v>5</v>
      </c>
      <c r="H396" t="s">
        <v>7295</v>
      </c>
      <c r="I396" t="s">
        <v>7296</v>
      </c>
      <c r="L396" s="20" t="s">
        <v>5677</v>
      </c>
      <c r="M396">
        <v>11.3</v>
      </c>
      <c r="N396">
        <v>15</v>
      </c>
      <c r="O396" t="s">
        <v>144</v>
      </c>
      <c r="P396" s="51">
        <v>1493.0450000000001</v>
      </c>
      <c r="Q396" s="51">
        <v>10.5</v>
      </c>
      <c r="R396" t="str">
        <f t="shared" si="43"/>
        <v>1493-11</v>
      </c>
      <c r="S396" s="70" t="b">
        <f t="shared" si="44"/>
        <v>0</v>
      </c>
      <c r="T396" t="str">
        <f t="shared" si="41"/>
        <v>1493-10</v>
      </c>
      <c r="U396">
        <v>1493.0440000000001</v>
      </c>
      <c r="V396">
        <v>10</v>
      </c>
      <c r="X396" t="str">
        <f t="shared" si="42"/>
        <v>1493-12</v>
      </c>
      <c r="Y396" t="s">
        <v>7778</v>
      </c>
      <c r="Z396" s="51">
        <v>521</v>
      </c>
      <c r="AA396">
        <v>1493.0440000000001</v>
      </c>
      <c r="AB396">
        <v>10</v>
      </c>
      <c r="AC396" t="s">
        <v>7782</v>
      </c>
      <c r="AD396" t="s">
        <v>7773</v>
      </c>
      <c r="AE396" t="s">
        <v>5753</v>
      </c>
      <c r="AF396">
        <v>10</v>
      </c>
      <c r="AG396">
        <v>0.57999999999999996</v>
      </c>
      <c r="AH396">
        <v>12</v>
      </c>
      <c r="AI396">
        <v>9</v>
      </c>
      <c r="AJ396" t="s">
        <v>7348</v>
      </c>
      <c r="AM396" t="s">
        <v>7784</v>
      </c>
      <c r="AN396" t="s">
        <v>7774</v>
      </c>
      <c r="AO396" t="s">
        <v>7206</v>
      </c>
      <c r="AP396" t="s">
        <v>7527</v>
      </c>
      <c r="AQ396" t="s">
        <v>7527</v>
      </c>
      <c r="AR396">
        <v>5.56</v>
      </c>
      <c r="AS396" t="s">
        <v>7900</v>
      </c>
      <c r="AT396">
        <v>1.8</v>
      </c>
      <c r="AU396" t="s">
        <v>7774</v>
      </c>
      <c r="AV396" t="s">
        <v>7783</v>
      </c>
      <c r="AW396" t="s">
        <v>7774</v>
      </c>
      <c r="BA396" t="s">
        <v>5678</v>
      </c>
      <c r="BB396">
        <v>42.771179080000003</v>
      </c>
      <c r="BC396">
        <v>-82.03757238</v>
      </c>
      <c r="BD396">
        <v>203.4</v>
      </c>
      <c r="BE396">
        <v>290</v>
      </c>
      <c r="BF396" t="s">
        <v>8087</v>
      </c>
      <c r="BG396">
        <v>15</v>
      </c>
      <c r="BH396">
        <v>986</v>
      </c>
      <c r="BI396">
        <v>10.538</v>
      </c>
      <c r="BJ396">
        <v>-415.12</v>
      </c>
      <c r="BK396">
        <v>2113</v>
      </c>
      <c r="BL396">
        <v>2114</v>
      </c>
      <c r="BO396">
        <v>1.23</v>
      </c>
      <c r="BP396">
        <v>1.23</v>
      </c>
      <c r="BR396">
        <v>2.14</v>
      </c>
      <c r="BS396">
        <v>2.14</v>
      </c>
      <c r="BY396">
        <v>0.64</v>
      </c>
      <c r="BZ396">
        <v>8</v>
      </c>
    </row>
    <row r="397" spans="2:78" hidden="1" x14ac:dyDescent="0.35">
      <c r="B397">
        <v>1493.211</v>
      </c>
      <c r="C397" t="s">
        <v>4221</v>
      </c>
      <c r="D397" t="s">
        <v>3290</v>
      </c>
      <c r="E397">
        <v>0.28472222222222221</v>
      </c>
      <c r="F397">
        <v>11.5</v>
      </c>
      <c r="G397">
        <v>6</v>
      </c>
      <c r="H397" t="s">
        <v>7295</v>
      </c>
      <c r="I397" t="s">
        <v>7296</v>
      </c>
      <c r="L397" s="20" t="s">
        <v>5677</v>
      </c>
      <c r="M397">
        <v>8.1</v>
      </c>
      <c r="N397">
        <v>15</v>
      </c>
      <c r="O397" t="s">
        <v>144</v>
      </c>
      <c r="P397" s="51">
        <v>1493.211</v>
      </c>
      <c r="Q397" s="51">
        <v>11.5</v>
      </c>
      <c r="R397" t="str">
        <f t="shared" si="43"/>
        <v>1493-12</v>
      </c>
      <c r="S397" s="70" t="b">
        <f t="shared" si="44"/>
        <v>0</v>
      </c>
      <c r="T397" t="str">
        <f t="shared" si="41"/>
        <v>1493-11</v>
      </c>
      <c r="U397">
        <v>1493.2080000000001</v>
      </c>
      <c r="V397">
        <v>11</v>
      </c>
      <c r="X397" t="str">
        <f t="shared" si="42"/>
        <v>1493-8</v>
      </c>
      <c r="Y397" t="s">
        <v>7778</v>
      </c>
      <c r="Z397" s="51">
        <v>522</v>
      </c>
      <c r="AA397">
        <v>1493.2080000000001</v>
      </c>
      <c r="AB397">
        <v>10</v>
      </c>
      <c r="AC397" t="s">
        <v>7782</v>
      </c>
      <c r="AD397" t="s">
        <v>7773</v>
      </c>
      <c r="AE397" t="s">
        <v>5753</v>
      </c>
      <c r="AF397">
        <v>11</v>
      </c>
      <c r="AG397">
        <v>0.64</v>
      </c>
      <c r="AH397">
        <v>8</v>
      </c>
      <c r="AI397">
        <v>8</v>
      </c>
      <c r="AJ397" t="s">
        <v>7348</v>
      </c>
      <c r="AM397" t="s">
        <v>7784</v>
      </c>
      <c r="AN397" t="s">
        <v>7774</v>
      </c>
      <c r="AO397" t="s">
        <v>7206</v>
      </c>
      <c r="AP397" t="s">
        <v>7527</v>
      </c>
      <c r="AQ397" t="s">
        <v>7527</v>
      </c>
      <c r="AR397">
        <v>5.56</v>
      </c>
      <c r="AS397" t="s">
        <v>7900</v>
      </c>
      <c r="AT397">
        <v>1.8</v>
      </c>
      <c r="AU397" t="s">
        <v>7774</v>
      </c>
      <c r="AV397" t="s">
        <v>7789</v>
      </c>
      <c r="AW397" t="s">
        <v>7774</v>
      </c>
      <c r="BA397" t="s">
        <v>5678</v>
      </c>
      <c r="BB397">
        <v>42.77117758</v>
      </c>
      <c r="BC397">
        <v>-82.037572460000007</v>
      </c>
      <c r="BD397">
        <v>203.4</v>
      </c>
      <c r="BE397">
        <v>290</v>
      </c>
      <c r="BF397" t="s">
        <v>8087</v>
      </c>
      <c r="BG397">
        <v>15</v>
      </c>
      <c r="BH397">
        <v>986</v>
      </c>
      <c r="BI397">
        <v>10.704000000000001</v>
      </c>
      <c r="BJ397">
        <v>-415.52100000000002</v>
      </c>
      <c r="BK397">
        <v>2117</v>
      </c>
      <c r="BL397">
        <v>2117</v>
      </c>
      <c r="BO397">
        <v>1.24</v>
      </c>
      <c r="BP397">
        <v>1.24</v>
      </c>
      <c r="BR397">
        <v>2.15</v>
      </c>
      <c r="BS397">
        <v>2.15</v>
      </c>
      <c r="BY397">
        <v>0.56999999999999995</v>
      </c>
      <c r="BZ397">
        <v>12</v>
      </c>
    </row>
    <row r="398" spans="2:78" hidden="1" x14ac:dyDescent="0.35">
      <c r="B398">
        <v>1493.5840000000001</v>
      </c>
      <c r="C398" t="s">
        <v>4222</v>
      </c>
      <c r="D398" t="s">
        <v>3290</v>
      </c>
      <c r="E398">
        <v>0.28472222222222221</v>
      </c>
      <c r="F398">
        <v>10.3</v>
      </c>
      <c r="G398">
        <v>7</v>
      </c>
      <c r="H398" t="s">
        <v>7295</v>
      </c>
      <c r="I398" t="s">
        <v>7296</v>
      </c>
      <c r="L398" s="20" t="s">
        <v>5677</v>
      </c>
      <c r="M398">
        <v>9.8000000000000007</v>
      </c>
      <c r="N398">
        <v>15</v>
      </c>
      <c r="O398" t="s">
        <v>144</v>
      </c>
      <c r="P398" s="51">
        <v>1493.5840000000001</v>
      </c>
      <c r="Q398" s="51">
        <v>10.3</v>
      </c>
      <c r="R398" t="str">
        <f t="shared" si="43"/>
        <v>1493-10</v>
      </c>
      <c r="S398" s="70" t="b">
        <f t="shared" si="44"/>
        <v>1</v>
      </c>
      <c r="T398" t="str">
        <f t="shared" si="41"/>
        <v>1493-10</v>
      </c>
      <c r="U398">
        <v>1493.5809999999999</v>
      </c>
      <c r="V398">
        <v>10</v>
      </c>
      <c r="X398" t="str">
        <f t="shared" si="42"/>
        <v>1493-12</v>
      </c>
      <c r="Y398" t="s">
        <v>7778</v>
      </c>
      <c r="Z398" s="51">
        <v>523</v>
      </c>
      <c r="AA398">
        <v>1493.5809999999999</v>
      </c>
      <c r="AB398">
        <v>10</v>
      </c>
      <c r="AC398" t="s">
        <v>7782</v>
      </c>
      <c r="AD398" t="s">
        <v>7773</v>
      </c>
      <c r="AE398" t="s">
        <v>5753</v>
      </c>
      <c r="AF398">
        <v>10</v>
      </c>
      <c r="AG398">
        <v>0.56999999999999995</v>
      </c>
      <c r="AH398">
        <v>12</v>
      </c>
      <c r="AI398">
        <v>10</v>
      </c>
      <c r="AJ398" t="s">
        <v>7348</v>
      </c>
      <c r="AM398" t="s">
        <v>7784</v>
      </c>
      <c r="AN398" t="s">
        <v>7774</v>
      </c>
      <c r="AO398" t="s">
        <v>7206</v>
      </c>
      <c r="AP398" t="s">
        <v>7527</v>
      </c>
      <c r="AQ398" t="s">
        <v>7527</v>
      </c>
      <c r="AR398">
        <v>5.56</v>
      </c>
      <c r="AS398" t="s">
        <v>7900</v>
      </c>
      <c r="AT398">
        <v>1.8</v>
      </c>
      <c r="AU398" t="s">
        <v>7774</v>
      </c>
      <c r="AV398" t="s">
        <v>7783</v>
      </c>
      <c r="AW398" t="s">
        <v>7774</v>
      </c>
      <c r="BA398" t="s">
        <v>5678</v>
      </c>
      <c r="BB398">
        <v>42.771174219999999</v>
      </c>
      <c r="BC398">
        <v>-82.03757263</v>
      </c>
      <c r="BD398">
        <v>203.4</v>
      </c>
      <c r="BE398">
        <v>290</v>
      </c>
      <c r="BF398" t="s">
        <v>8087</v>
      </c>
      <c r="BG398">
        <v>15</v>
      </c>
      <c r="BH398">
        <v>986</v>
      </c>
      <c r="BI398">
        <v>11.074999999999999</v>
      </c>
      <c r="BJ398">
        <v>-414.50599999999997</v>
      </c>
      <c r="BK398">
        <v>2113</v>
      </c>
      <c r="BL398">
        <v>2114</v>
      </c>
      <c r="BO398">
        <v>1.23</v>
      </c>
      <c r="BP398">
        <v>1.23</v>
      </c>
      <c r="BR398">
        <v>2.14</v>
      </c>
      <c r="BS398">
        <v>2.14</v>
      </c>
      <c r="BY398">
        <v>0.57999999999999996</v>
      </c>
      <c r="BZ398">
        <v>10</v>
      </c>
    </row>
    <row r="399" spans="2:78" hidden="1" x14ac:dyDescent="0.35">
      <c r="B399">
        <v>1493.672</v>
      </c>
      <c r="C399" t="s">
        <v>4223</v>
      </c>
      <c r="D399" t="s">
        <v>3290</v>
      </c>
      <c r="E399">
        <v>0.28541666666666665</v>
      </c>
      <c r="F399">
        <v>10.4</v>
      </c>
      <c r="G399">
        <v>4</v>
      </c>
      <c r="H399" t="s">
        <v>7295</v>
      </c>
      <c r="I399" t="s">
        <v>7296</v>
      </c>
      <c r="L399" s="20" t="s">
        <v>5677</v>
      </c>
      <c r="M399">
        <v>19.2</v>
      </c>
      <c r="N399">
        <v>15</v>
      </c>
      <c r="O399" t="s">
        <v>144</v>
      </c>
      <c r="P399" s="51">
        <v>1493.672</v>
      </c>
      <c r="Q399" s="51">
        <v>10.4</v>
      </c>
      <c r="R399" t="str">
        <f t="shared" si="43"/>
        <v>1493-10</v>
      </c>
      <c r="S399" s="70" t="b">
        <f t="shared" si="44"/>
        <v>1</v>
      </c>
      <c r="T399" t="str">
        <f t="shared" si="41"/>
        <v>1493-10</v>
      </c>
      <c r="U399">
        <v>1493.67</v>
      </c>
      <c r="V399">
        <v>10</v>
      </c>
      <c r="X399" t="str">
        <f t="shared" si="42"/>
        <v>1493-10</v>
      </c>
      <c r="Y399" t="s">
        <v>7778</v>
      </c>
      <c r="Z399" s="51">
        <v>524</v>
      </c>
      <c r="AA399">
        <v>1493.67</v>
      </c>
      <c r="AB399">
        <v>10</v>
      </c>
      <c r="AC399" t="s">
        <v>7782</v>
      </c>
      <c r="AD399" t="s">
        <v>7773</v>
      </c>
      <c r="AE399" t="s">
        <v>5753</v>
      </c>
      <c r="AF399">
        <v>10</v>
      </c>
      <c r="AG399">
        <v>0.57999999999999996</v>
      </c>
      <c r="AH399">
        <v>10</v>
      </c>
      <c r="AI399">
        <v>8</v>
      </c>
      <c r="AJ399" t="s">
        <v>7348</v>
      </c>
      <c r="AL399">
        <v>29</v>
      </c>
      <c r="AM399" t="s">
        <v>7784</v>
      </c>
      <c r="AN399" t="s">
        <v>7774</v>
      </c>
      <c r="AO399" t="s">
        <v>7206</v>
      </c>
      <c r="AP399" t="s">
        <v>7527</v>
      </c>
      <c r="AQ399" t="s">
        <v>7527</v>
      </c>
      <c r="AR399">
        <v>5.56</v>
      </c>
      <c r="AS399" t="s">
        <v>7900</v>
      </c>
      <c r="AT399">
        <v>1.8</v>
      </c>
      <c r="AU399" t="s">
        <v>7774</v>
      </c>
      <c r="AV399" t="s">
        <v>7783</v>
      </c>
      <c r="AW399" t="s">
        <v>7774</v>
      </c>
      <c r="BA399" t="s">
        <v>5678</v>
      </c>
      <c r="BB399">
        <v>42.771173410000003</v>
      </c>
      <c r="BC399">
        <v>-82.037572670000003</v>
      </c>
      <c r="BD399">
        <v>203.4</v>
      </c>
      <c r="BE399">
        <v>290</v>
      </c>
      <c r="BF399" t="s">
        <v>8087</v>
      </c>
      <c r="BG399">
        <v>15</v>
      </c>
      <c r="BH399">
        <v>986</v>
      </c>
      <c r="BI399">
        <v>11.164</v>
      </c>
      <c r="BJ399">
        <v>-415.45100000000002</v>
      </c>
      <c r="BK399">
        <v>2115</v>
      </c>
      <c r="BL399">
        <v>2116</v>
      </c>
      <c r="BO399">
        <v>1.24</v>
      </c>
      <c r="BP399">
        <v>1.23</v>
      </c>
      <c r="BR399">
        <v>2.15</v>
      </c>
      <c r="BS399">
        <v>2.14</v>
      </c>
      <c r="BY399">
        <v>0.64</v>
      </c>
      <c r="BZ399">
        <v>12</v>
      </c>
    </row>
    <row r="400" spans="2:78" hidden="1" x14ac:dyDescent="0.35">
      <c r="B400">
        <v>1493.7080000000001</v>
      </c>
      <c r="C400" t="s">
        <v>4224</v>
      </c>
      <c r="D400" t="s">
        <v>3290</v>
      </c>
      <c r="E400">
        <v>0.27569444444444446</v>
      </c>
      <c r="F400">
        <v>11.5</v>
      </c>
      <c r="G400">
        <v>5</v>
      </c>
      <c r="H400" t="s">
        <v>7295</v>
      </c>
      <c r="I400" t="s">
        <v>7296</v>
      </c>
      <c r="L400" s="20" t="s">
        <v>5677</v>
      </c>
      <c r="M400">
        <v>9.5</v>
      </c>
      <c r="N400">
        <v>15</v>
      </c>
      <c r="O400" t="s">
        <v>144</v>
      </c>
      <c r="P400" s="51">
        <v>1493.7080000000001</v>
      </c>
      <c r="Q400" s="51">
        <v>11.5</v>
      </c>
      <c r="R400" t="str">
        <f t="shared" si="43"/>
        <v>1493-12</v>
      </c>
      <c r="S400" s="70" t="b">
        <f t="shared" si="44"/>
        <v>1</v>
      </c>
      <c r="T400" t="str">
        <f t="shared" si="41"/>
        <v>1493-12</v>
      </c>
      <c r="U400">
        <v>1493.7070000000001</v>
      </c>
      <c r="V400">
        <v>12</v>
      </c>
      <c r="X400" t="str">
        <f t="shared" si="42"/>
        <v>1493-12</v>
      </c>
      <c r="Y400" t="s">
        <v>7778</v>
      </c>
      <c r="Z400" s="51">
        <v>526</v>
      </c>
      <c r="AA400">
        <v>1493.7070000000001</v>
      </c>
      <c r="AB400">
        <v>10</v>
      </c>
      <c r="AC400" t="s">
        <v>7782</v>
      </c>
      <c r="AD400" t="s">
        <v>7773</v>
      </c>
      <c r="AE400" t="s">
        <v>5753</v>
      </c>
      <c r="AF400">
        <v>12</v>
      </c>
      <c r="AG400">
        <v>0.64</v>
      </c>
      <c r="AH400">
        <v>12</v>
      </c>
      <c r="AI400">
        <v>10</v>
      </c>
      <c r="AJ400" t="s">
        <v>7901</v>
      </c>
      <c r="AL400">
        <v>29</v>
      </c>
      <c r="AM400" t="s">
        <v>7784</v>
      </c>
      <c r="AN400" t="s">
        <v>7774</v>
      </c>
      <c r="AO400" t="s">
        <v>7206</v>
      </c>
      <c r="AP400" t="s">
        <v>7527</v>
      </c>
      <c r="AQ400" t="s">
        <v>7527</v>
      </c>
      <c r="AR400">
        <v>5.56</v>
      </c>
      <c r="AS400" t="s">
        <v>7900</v>
      </c>
      <c r="AT400">
        <v>1.8</v>
      </c>
      <c r="AU400" t="s">
        <v>7774</v>
      </c>
      <c r="AV400" t="s">
        <v>7783</v>
      </c>
      <c r="AW400" t="s">
        <v>7774</v>
      </c>
      <c r="BA400" t="s">
        <v>5678</v>
      </c>
      <c r="BB400">
        <v>42.771173079999997</v>
      </c>
      <c r="BC400">
        <v>-82.037572690000005</v>
      </c>
      <c r="BD400">
        <v>203.4</v>
      </c>
      <c r="BE400">
        <v>290</v>
      </c>
      <c r="BF400" t="s">
        <v>8087</v>
      </c>
      <c r="BG400">
        <v>15</v>
      </c>
      <c r="BH400">
        <v>986</v>
      </c>
      <c r="BI400">
        <v>11.201000000000001</v>
      </c>
      <c r="BJ400">
        <v>-414.73</v>
      </c>
      <c r="BK400">
        <v>2112</v>
      </c>
      <c r="BL400">
        <v>2113</v>
      </c>
      <c r="BO400">
        <v>1.23</v>
      </c>
      <c r="BP400">
        <v>1.23</v>
      </c>
      <c r="BR400">
        <v>2.14</v>
      </c>
      <c r="BS400">
        <v>2.14</v>
      </c>
      <c r="BY400">
        <v>0.55000000000000004</v>
      </c>
      <c r="BZ400">
        <v>7</v>
      </c>
    </row>
    <row r="401" spans="2:78" hidden="1" x14ac:dyDescent="0.35">
      <c r="B401">
        <v>1493.768</v>
      </c>
      <c r="C401" t="s">
        <v>4225</v>
      </c>
      <c r="D401" t="s">
        <v>3290</v>
      </c>
      <c r="E401">
        <v>0.27708333333333335</v>
      </c>
      <c r="F401">
        <v>9.9</v>
      </c>
      <c r="G401">
        <v>5</v>
      </c>
      <c r="H401" t="s">
        <v>7295</v>
      </c>
      <c r="I401" t="s">
        <v>7296</v>
      </c>
      <c r="L401" s="20" t="s">
        <v>5677</v>
      </c>
      <c r="M401">
        <v>8</v>
      </c>
      <c r="N401">
        <v>15</v>
      </c>
      <c r="O401" t="s">
        <v>144</v>
      </c>
      <c r="P401" s="51">
        <v>1493.768</v>
      </c>
      <c r="Q401" s="51">
        <v>9.9</v>
      </c>
      <c r="R401" t="str">
        <f t="shared" si="43"/>
        <v>1493-10</v>
      </c>
      <c r="S401" s="70" t="b">
        <f t="shared" si="44"/>
        <v>1</v>
      </c>
      <c r="T401" t="str">
        <f t="shared" si="41"/>
        <v>1493-10</v>
      </c>
      <c r="U401">
        <v>1493.7660000000001</v>
      </c>
      <c r="V401">
        <v>10</v>
      </c>
      <c r="X401" t="str">
        <f t="shared" si="42"/>
        <v>1493-7</v>
      </c>
      <c r="Y401" t="s">
        <v>7778</v>
      </c>
      <c r="Z401" s="51">
        <v>527</v>
      </c>
      <c r="AA401">
        <v>1493.7660000000001</v>
      </c>
      <c r="AB401">
        <v>10</v>
      </c>
      <c r="AC401" t="s">
        <v>7782</v>
      </c>
      <c r="AD401" t="s">
        <v>7773</v>
      </c>
      <c r="AE401" t="s">
        <v>5753</v>
      </c>
      <c r="AF401">
        <v>10</v>
      </c>
      <c r="AG401">
        <v>0.55000000000000004</v>
      </c>
      <c r="AH401">
        <v>7</v>
      </c>
      <c r="AI401">
        <v>7</v>
      </c>
      <c r="AJ401" t="s">
        <v>7556</v>
      </c>
      <c r="AM401" t="s">
        <v>7784</v>
      </c>
      <c r="AN401" t="s">
        <v>7774</v>
      </c>
      <c r="AO401" t="s">
        <v>7206</v>
      </c>
      <c r="AP401" t="s">
        <v>7527</v>
      </c>
      <c r="AQ401" t="s">
        <v>7527</v>
      </c>
      <c r="AR401">
        <v>5.56</v>
      </c>
      <c r="AS401" t="s">
        <v>7900</v>
      </c>
      <c r="AT401">
        <v>1.8</v>
      </c>
      <c r="AU401" t="s">
        <v>7774</v>
      </c>
      <c r="AV401" t="s">
        <v>7789</v>
      </c>
      <c r="AW401" t="s">
        <v>7774</v>
      </c>
      <c r="BA401" t="s">
        <v>8271</v>
      </c>
      <c r="BB401">
        <v>42.771172530000001</v>
      </c>
      <c r="BC401">
        <v>-82.03757272</v>
      </c>
      <c r="BD401">
        <v>203.4</v>
      </c>
      <c r="BE401">
        <v>290</v>
      </c>
      <c r="BF401" t="s">
        <v>8087</v>
      </c>
      <c r="BG401">
        <v>15</v>
      </c>
      <c r="BH401">
        <v>986</v>
      </c>
      <c r="BI401">
        <v>11.262</v>
      </c>
      <c r="BJ401">
        <v>-421.29500000000002</v>
      </c>
      <c r="BK401">
        <v>2117</v>
      </c>
      <c r="BL401">
        <v>2118</v>
      </c>
      <c r="BO401">
        <v>1.24</v>
      </c>
      <c r="BP401">
        <v>1.24</v>
      </c>
      <c r="BR401">
        <v>2.15</v>
      </c>
      <c r="BS401">
        <v>2.15</v>
      </c>
      <c r="BY401">
        <v>0.62</v>
      </c>
      <c r="BZ401">
        <v>8</v>
      </c>
    </row>
    <row r="402" spans="2:78" hidden="1" x14ac:dyDescent="0.35">
      <c r="B402">
        <v>1493.9380000000001</v>
      </c>
      <c r="C402" t="s">
        <v>4226</v>
      </c>
      <c r="D402" t="s">
        <v>3290</v>
      </c>
      <c r="E402">
        <v>0.27638888888888891</v>
      </c>
      <c r="F402">
        <v>11.2</v>
      </c>
      <c r="G402">
        <v>5</v>
      </c>
      <c r="H402" t="s">
        <v>7295</v>
      </c>
      <c r="I402" t="s">
        <v>7296</v>
      </c>
      <c r="L402" s="20" t="s">
        <v>5677</v>
      </c>
      <c r="M402">
        <v>8.4</v>
      </c>
      <c r="N402">
        <v>15</v>
      </c>
      <c r="O402" t="s">
        <v>144</v>
      </c>
      <c r="P402" s="51">
        <v>1493.9380000000001</v>
      </c>
      <c r="Q402" s="51">
        <v>11.2</v>
      </c>
      <c r="R402" t="str">
        <f t="shared" si="43"/>
        <v>1493-11</v>
      </c>
      <c r="S402" s="70" t="b">
        <f t="shared" si="44"/>
        <v>1</v>
      </c>
      <c r="T402" t="str">
        <f t="shared" si="41"/>
        <v>1493-11</v>
      </c>
      <c r="U402">
        <v>1493.9369999999999</v>
      </c>
      <c r="V402">
        <v>11</v>
      </c>
      <c r="X402" t="str">
        <f t="shared" si="42"/>
        <v>1493-8</v>
      </c>
      <c r="Y402" t="s">
        <v>7778</v>
      </c>
      <c r="Z402" s="51">
        <v>528</v>
      </c>
      <c r="AA402">
        <v>1493.9369999999999</v>
      </c>
      <c r="AB402">
        <v>10</v>
      </c>
      <c r="AC402" t="s">
        <v>7782</v>
      </c>
      <c r="AD402" t="s">
        <v>7773</v>
      </c>
      <c r="AE402" t="s">
        <v>5753</v>
      </c>
      <c r="AF402">
        <v>11</v>
      </c>
      <c r="AG402">
        <v>0.62</v>
      </c>
      <c r="AH402">
        <v>8</v>
      </c>
      <c r="AI402">
        <v>8</v>
      </c>
      <c r="AJ402" t="s">
        <v>7562</v>
      </c>
      <c r="AM402" t="s">
        <v>7784</v>
      </c>
      <c r="AN402" t="s">
        <v>7774</v>
      </c>
      <c r="AO402" t="s">
        <v>7206</v>
      </c>
      <c r="AP402" t="s">
        <v>7527</v>
      </c>
      <c r="AQ402" t="s">
        <v>7527</v>
      </c>
      <c r="AR402">
        <v>5.56</v>
      </c>
      <c r="AS402" t="s">
        <v>7900</v>
      </c>
      <c r="AT402">
        <v>1.8</v>
      </c>
      <c r="AU402" t="s">
        <v>7774</v>
      </c>
      <c r="AV402" t="s">
        <v>7789</v>
      </c>
      <c r="AW402" t="s">
        <v>7774</v>
      </c>
      <c r="BA402" t="s">
        <v>5678</v>
      </c>
      <c r="BB402">
        <v>42.771170980000001</v>
      </c>
      <c r="BC402">
        <v>-82.037572800000007</v>
      </c>
      <c r="BD402">
        <v>203.4</v>
      </c>
      <c r="BE402">
        <v>290</v>
      </c>
      <c r="BF402" t="s">
        <v>8087</v>
      </c>
      <c r="BG402">
        <v>15</v>
      </c>
      <c r="BH402">
        <v>986</v>
      </c>
      <c r="BI402">
        <v>11.433</v>
      </c>
      <c r="BJ402">
        <v>-409.48200000000003</v>
      </c>
      <c r="BK402">
        <v>2117</v>
      </c>
      <c r="BL402">
        <v>2117</v>
      </c>
      <c r="BO402">
        <v>1.24</v>
      </c>
      <c r="BP402">
        <v>1.24</v>
      </c>
      <c r="BR402">
        <v>2.15</v>
      </c>
      <c r="BS402">
        <v>2.15</v>
      </c>
      <c r="BY402">
        <v>0.79</v>
      </c>
      <c r="BZ402">
        <v>8</v>
      </c>
    </row>
    <row r="403" spans="2:78" hidden="1" x14ac:dyDescent="0.35">
      <c r="B403">
        <v>1493.9960000000001</v>
      </c>
      <c r="C403" t="s">
        <v>4227</v>
      </c>
      <c r="D403" t="s">
        <v>3290</v>
      </c>
      <c r="E403">
        <v>0.27638888888888891</v>
      </c>
      <c r="F403">
        <v>14.1</v>
      </c>
      <c r="G403">
        <v>5</v>
      </c>
      <c r="H403" t="s">
        <v>7295</v>
      </c>
      <c r="I403" t="s">
        <v>7296</v>
      </c>
      <c r="L403" s="20" t="s">
        <v>5677</v>
      </c>
      <c r="M403">
        <v>9.4</v>
      </c>
      <c r="N403">
        <v>15</v>
      </c>
      <c r="O403" t="s">
        <v>144</v>
      </c>
      <c r="P403" s="51">
        <v>1493.9960000000001</v>
      </c>
      <c r="Q403" s="51">
        <v>14.1</v>
      </c>
      <c r="R403" t="str">
        <f t="shared" si="43"/>
        <v>1493-14</v>
      </c>
      <c r="S403" s="70" t="b">
        <f t="shared" si="44"/>
        <v>1</v>
      </c>
      <c r="T403" t="str">
        <f t="shared" si="41"/>
        <v>1493-14</v>
      </c>
      <c r="U403">
        <v>1493.9939999999999</v>
      </c>
      <c r="V403">
        <v>14</v>
      </c>
      <c r="X403" t="str">
        <f t="shared" si="42"/>
        <v>1493-8</v>
      </c>
      <c r="Y403" t="s">
        <v>7778</v>
      </c>
      <c r="Z403" s="51">
        <v>529</v>
      </c>
      <c r="AA403">
        <v>1493.9939999999999</v>
      </c>
      <c r="AB403">
        <v>10</v>
      </c>
      <c r="AC403" t="s">
        <v>7782</v>
      </c>
      <c r="AD403" t="s">
        <v>7773</v>
      </c>
      <c r="AE403" t="s">
        <v>5753</v>
      </c>
      <c r="AF403">
        <v>14</v>
      </c>
      <c r="AG403">
        <v>0.79</v>
      </c>
      <c r="AH403">
        <v>8</v>
      </c>
      <c r="AI403">
        <v>8</v>
      </c>
      <c r="AJ403" t="s">
        <v>7453</v>
      </c>
      <c r="AM403" t="s">
        <v>7784</v>
      </c>
      <c r="AN403" t="s">
        <v>7774</v>
      </c>
      <c r="AO403" t="s">
        <v>7206</v>
      </c>
      <c r="AP403" t="s">
        <v>7527</v>
      </c>
      <c r="AQ403" t="s">
        <v>7527</v>
      </c>
      <c r="AR403">
        <v>5.56</v>
      </c>
      <c r="AS403" t="s">
        <v>7900</v>
      </c>
      <c r="AT403">
        <v>1.8</v>
      </c>
      <c r="AU403" t="s">
        <v>7774</v>
      </c>
      <c r="AV403" t="s">
        <v>7789</v>
      </c>
      <c r="AW403" t="s">
        <v>7774</v>
      </c>
      <c r="BA403" t="s">
        <v>5678</v>
      </c>
      <c r="BB403">
        <v>42.771170470000001</v>
      </c>
      <c r="BC403">
        <v>-82.037572819999994</v>
      </c>
      <c r="BD403">
        <v>203.4</v>
      </c>
      <c r="BE403">
        <v>290</v>
      </c>
      <c r="BF403" t="s">
        <v>8087</v>
      </c>
      <c r="BG403">
        <v>15</v>
      </c>
      <c r="BH403">
        <v>986</v>
      </c>
      <c r="BI403">
        <v>11.49</v>
      </c>
      <c r="BJ403">
        <v>-410.56299999999999</v>
      </c>
      <c r="BK403">
        <v>2115</v>
      </c>
      <c r="BL403">
        <v>2116</v>
      </c>
      <c r="BO403">
        <v>1.24</v>
      </c>
      <c r="BP403">
        <v>1.24</v>
      </c>
      <c r="BR403">
        <v>2.15</v>
      </c>
      <c r="BS403">
        <v>2.14</v>
      </c>
      <c r="BY403">
        <v>0.6</v>
      </c>
      <c r="BZ403">
        <v>7</v>
      </c>
    </row>
    <row r="404" spans="2:78" hidden="1" x14ac:dyDescent="0.35">
      <c r="B404">
        <v>1494.3389999999999</v>
      </c>
      <c r="C404" t="s">
        <v>4228</v>
      </c>
      <c r="D404" t="s">
        <v>3290</v>
      </c>
      <c r="E404">
        <v>0.27638888888888891</v>
      </c>
      <c r="F404">
        <v>10.8</v>
      </c>
      <c r="G404">
        <v>5</v>
      </c>
      <c r="H404" t="s">
        <v>7295</v>
      </c>
      <c r="I404" t="s">
        <v>7296</v>
      </c>
      <c r="L404" s="20" t="s">
        <v>5677</v>
      </c>
      <c r="M404">
        <v>8.4</v>
      </c>
      <c r="N404">
        <v>15</v>
      </c>
      <c r="O404" t="s">
        <v>144</v>
      </c>
      <c r="P404" s="51">
        <v>1494.3389999999999</v>
      </c>
      <c r="Q404" s="51">
        <v>10.8</v>
      </c>
      <c r="R404" t="str">
        <f t="shared" si="43"/>
        <v>1494-11</v>
      </c>
      <c r="S404" s="70" t="b">
        <f t="shared" si="44"/>
        <v>1</v>
      </c>
      <c r="T404" t="str">
        <f t="shared" si="41"/>
        <v>1494-11</v>
      </c>
      <c r="U404">
        <v>1494.337</v>
      </c>
      <c r="V404">
        <v>11</v>
      </c>
      <c r="X404" t="str">
        <f t="shared" si="42"/>
        <v>1494-7</v>
      </c>
      <c r="Y404" t="s">
        <v>7778</v>
      </c>
      <c r="Z404" s="51">
        <v>530</v>
      </c>
      <c r="AA404">
        <v>1494.337</v>
      </c>
      <c r="AB404">
        <v>10</v>
      </c>
      <c r="AC404" t="s">
        <v>7782</v>
      </c>
      <c r="AD404" t="s">
        <v>7773</v>
      </c>
      <c r="AE404" t="s">
        <v>5753</v>
      </c>
      <c r="AF404">
        <v>11</v>
      </c>
      <c r="AG404">
        <v>0.6</v>
      </c>
      <c r="AH404">
        <v>7</v>
      </c>
      <c r="AI404">
        <v>7</v>
      </c>
      <c r="AJ404" t="s">
        <v>7901</v>
      </c>
      <c r="AM404" t="s">
        <v>7784</v>
      </c>
      <c r="AN404" t="s">
        <v>7774</v>
      </c>
      <c r="AO404" t="s">
        <v>7206</v>
      </c>
      <c r="AP404" t="s">
        <v>7527</v>
      </c>
      <c r="AQ404" t="s">
        <v>7527</v>
      </c>
      <c r="AR404">
        <v>5.56</v>
      </c>
      <c r="AS404" t="s">
        <v>7900</v>
      </c>
      <c r="AT404">
        <v>1.8</v>
      </c>
      <c r="AU404" t="s">
        <v>7774</v>
      </c>
      <c r="AV404" t="s">
        <v>7789</v>
      </c>
      <c r="AW404" t="s">
        <v>7774</v>
      </c>
      <c r="BA404" t="s">
        <v>5678</v>
      </c>
      <c r="BB404">
        <v>42.77116736</v>
      </c>
      <c r="BC404">
        <v>-82.037572990000001</v>
      </c>
      <c r="BD404">
        <v>203.4</v>
      </c>
      <c r="BE404">
        <v>290</v>
      </c>
      <c r="BF404" t="s">
        <v>8087</v>
      </c>
      <c r="BG404">
        <v>15</v>
      </c>
      <c r="BH404">
        <v>986</v>
      </c>
      <c r="BI404">
        <v>11.833</v>
      </c>
      <c r="BJ404">
        <v>-415.21800000000002</v>
      </c>
      <c r="BK404">
        <v>2117</v>
      </c>
      <c r="BL404">
        <v>2118</v>
      </c>
      <c r="BO404">
        <v>1.24</v>
      </c>
      <c r="BP404">
        <v>1.24</v>
      </c>
      <c r="BR404">
        <v>2.15</v>
      </c>
      <c r="BS404">
        <v>2.15</v>
      </c>
      <c r="BY404">
        <v>0.63</v>
      </c>
      <c r="BZ404">
        <v>8</v>
      </c>
    </row>
    <row r="405" spans="2:78" hidden="1" x14ac:dyDescent="0.35">
      <c r="B405">
        <v>1494.769</v>
      </c>
      <c r="C405" t="s">
        <v>4229</v>
      </c>
      <c r="D405" t="s">
        <v>3290</v>
      </c>
      <c r="E405">
        <v>0.27638888888888891</v>
      </c>
      <c r="F405">
        <v>11.4</v>
      </c>
      <c r="G405">
        <v>4</v>
      </c>
      <c r="H405" t="s">
        <v>7295</v>
      </c>
      <c r="I405" t="s">
        <v>7296</v>
      </c>
      <c r="L405" s="20" t="s">
        <v>5677</v>
      </c>
      <c r="M405">
        <v>9.6</v>
      </c>
      <c r="N405">
        <v>15</v>
      </c>
      <c r="O405" t="s">
        <v>144</v>
      </c>
      <c r="P405" s="51">
        <v>1494.769</v>
      </c>
      <c r="Q405" s="51">
        <v>11.4</v>
      </c>
      <c r="R405" t="str">
        <f t="shared" si="43"/>
        <v>1494-11</v>
      </c>
      <c r="S405" s="70" t="b">
        <f t="shared" si="44"/>
        <v>1</v>
      </c>
      <c r="T405" t="str">
        <f t="shared" si="41"/>
        <v>1494-11</v>
      </c>
      <c r="U405">
        <v>1494.77</v>
      </c>
      <c r="V405">
        <v>11</v>
      </c>
      <c r="X405" t="str">
        <f t="shared" si="42"/>
        <v>1494-8</v>
      </c>
      <c r="Y405" t="s">
        <v>7778</v>
      </c>
      <c r="Z405" s="51">
        <v>531</v>
      </c>
      <c r="AA405">
        <v>1494.77</v>
      </c>
      <c r="AB405">
        <v>10</v>
      </c>
      <c r="AC405" t="s">
        <v>7782</v>
      </c>
      <c r="AD405" t="s">
        <v>7773</v>
      </c>
      <c r="AE405" t="s">
        <v>5753</v>
      </c>
      <c r="AF405">
        <v>11</v>
      </c>
      <c r="AG405">
        <v>0.63</v>
      </c>
      <c r="AH405">
        <v>8</v>
      </c>
      <c r="AI405">
        <v>9</v>
      </c>
      <c r="AJ405" t="s">
        <v>7562</v>
      </c>
      <c r="AM405" t="s">
        <v>7784</v>
      </c>
      <c r="AN405" t="s">
        <v>7774</v>
      </c>
      <c r="AO405" t="s">
        <v>7206</v>
      </c>
      <c r="AP405" t="s">
        <v>7527</v>
      </c>
      <c r="AQ405" t="s">
        <v>7527</v>
      </c>
      <c r="AR405">
        <v>5.56</v>
      </c>
      <c r="AS405" t="s">
        <v>7900</v>
      </c>
      <c r="AT405">
        <v>1.8</v>
      </c>
      <c r="AU405" t="s">
        <v>7774</v>
      </c>
      <c r="AV405" t="s">
        <v>7789</v>
      </c>
      <c r="AW405" t="s">
        <v>7774</v>
      </c>
      <c r="BA405" t="s">
        <v>5678</v>
      </c>
      <c r="BB405">
        <v>42.771163440000002</v>
      </c>
      <c r="BC405">
        <v>-82.037573190000003</v>
      </c>
      <c r="BD405">
        <v>203.4</v>
      </c>
      <c r="BE405">
        <v>290</v>
      </c>
      <c r="BF405" t="s">
        <v>8087</v>
      </c>
      <c r="BG405">
        <v>15</v>
      </c>
      <c r="BH405">
        <v>986</v>
      </c>
      <c r="BI405">
        <v>12.266</v>
      </c>
      <c r="BJ405">
        <v>-409.54</v>
      </c>
      <c r="BK405">
        <v>2117</v>
      </c>
      <c r="BL405">
        <v>2117</v>
      </c>
      <c r="BO405">
        <v>1.24</v>
      </c>
      <c r="BP405">
        <v>1.24</v>
      </c>
      <c r="BR405">
        <v>2.15</v>
      </c>
      <c r="BS405">
        <v>2.15</v>
      </c>
      <c r="BY405">
        <v>0.57999999999999996</v>
      </c>
      <c r="BZ405">
        <v>7</v>
      </c>
    </row>
    <row r="406" spans="2:78" hidden="1" x14ac:dyDescent="0.35">
      <c r="B406">
        <v>1495.6769999999999</v>
      </c>
      <c r="C406" t="s">
        <v>4230</v>
      </c>
      <c r="D406" t="s">
        <v>3290</v>
      </c>
      <c r="E406">
        <v>0.28125</v>
      </c>
      <c r="F406">
        <v>10.4</v>
      </c>
      <c r="G406">
        <v>9</v>
      </c>
      <c r="H406" t="s">
        <v>7295</v>
      </c>
      <c r="I406" t="s">
        <v>7296</v>
      </c>
      <c r="L406" s="20" t="s">
        <v>5677</v>
      </c>
      <c r="M406">
        <v>8.1</v>
      </c>
      <c r="N406">
        <v>15</v>
      </c>
      <c r="O406" t="s">
        <v>144</v>
      </c>
      <c r="P406" s="51">
        <v>1495.6769999999999</v>
      </c>
      <c r="Q406" s="51">
        <v>10.4</v>
      </c>
      <c r="R406" t="str">
        <f t="shared" si="43"/>
        <v>1495-10</v>
      </c>
      <c r="S406" s="70" t="b">
        <f t="shared" si="44"/>
        <v>1</v>
      </c>
      <c r="T406" t="str">
        <f t="shared" si="41"/>
        <v>1495-10</v>
      </c>
      <c r="U406">
        <v>1495.6780000000001</v>
      </c>
      <c r="V406">
        <v>10</v>
      </c>
      <c r="X406" t="str">
        <f t="shared" si="42"/>
        <v>1495-7</v>
      </c>
      <c r="Y406" t="s">
        <v>7778</v>
      </c>
      <c r="Z406" s="51">
        <v>532</v>
      </c>
      <c r="AA406">
        <v>1495.6780000000001</v>
      </c>
      <c r="AB406">
        <v>10</v>
      </c>
      <c r="AC406" t="s">
        <v>7782</v>
      </c>
      <c r="AD406" t="s">
        <v>7773</v>
      </c>
      <c r="AE406" t="s">
        <v>5753</v>
      </c>
      <c r="AF406">
        <v>10</v>
      </c>
      <c r="AG406">
        <v>0.57999999999999996</v>
      </c>
      <c r="AH406">
        <v>7</v>
      </c>
      <c r="AI406">
        <v>8</v>
      </c>
      <c r="AJ406" t="s">
        <v>7561</v>
      </c>
      <c r="AM406" t="s">
        <v>7784</v>
      </c>
      <c r="AN406" t="s">
        <v>7774</v>
      </c>
      <c r="AO406" t="s">
        <v>7206</v>
      </c>
      <c r="AP406" t="s">
        <v>7527</v>
      </c>
      <c r="AQ406" t="s">
        <v>7527</v>
      </c>
      <c r="AR406">
        <v>5.56</v>
      </c>
      <c r="AS406" t="s">
        <v>7900</v>
      </c>
      <c r="AT406">
        <v>1.8</v>
      </c>
      <c r="AU406" t="s">
        <v>7774</v>
      </c>
      <c r="AV406" t="s">
        <v>7789</v>
      </c>
      <c r="AW406" t="s">
        <v>7774</v>
      </c>
      <c r="BA406" t="s">
        <v>5678</v>
      </c>
      <c r="BB406">
        <v>42.771155219999997</v>
      </c>
      <c r="BC406">
        <v>-82.037573620000003</v>
      </c>
      <c r="BD406">
        <v>203.4</v>
      </c>
      <c r="BE406">
        <v>290</v>
      </c>
      <c r="BF406" t="s">
        <v>8087</v>
      </c>
      <c r="BG406">
        <v>15</v>
      </c>
      <c r="BH406">
        <v>986</v>
      </c>
      <c r="BI406">
        <v>13.173999999999999</v>
      </c>
      <c r="BJ406">
        <v>-422.74799999999999</v>
      </c>
      <c r="BK406">
        <v>2117</v>
      </c>
      <c r="BL406">
        <v>2118</v>
      </c>
      <c r="BO406">
        <v>1.24</v>
      </c>
      <c r="BP406">
        <v>1.24</v>
      </c>
      <c r="BR406">
        <v>2.15</v>
      </c>
      <c r="BS406">
        <v>2.15</v>
      </c>
      <c r="BY406">
        <v>0.56999999999999995</v>
      </c>
      <c r="BZ406">
        <v>14</v>
      </c>
    </row>
    <row r="407" spans="2:78" hidden="1" x14ac:dyDescent="0.35">
      <c r="B407">
        <v>1496.018</v>
      </c>
      <c r="C407" t="s">
        <v>4231</v>
      </c>
      <c r="D407" t="s">
        <v>3290</v>
      </c>
      <c r="E407">
        <v>0.28402777777777777</v>
      </c>
      <c r="F407">
        <v>10.199999999999999</v>
      </c>
      <c r="G407">
        <v>5</v>
      </c>
      <c r="H407" t="s">
        <v>7295</v>
      </c>
      <c r="I407" t="s">
        <v>7296</v>
      </c>
      <c r="L407" s="20" t="s">
        <v>5677</v>
      </c>
      <c r="M407">
        <v>15.7</v>
      </c>
      <c r="N407">
        <v>15</v>
      </c>
      <c r="O407" t="s">
        <v>144</v>
      </c>
      <c r="P407" s="51">
        <v>1496.018</v>
      </c>
      <c r="Q407" s="51">
        <v>10.199999999999999</v>
      </c>
      <c r="R407" t="str">
        <f t="shared" si="43"/>
        <v>1496-10</v>
      </c>
      <c r="S407" s="70" t="b">
        <f t="shared" si="44"/>
        <v>1</v>
      </c>
      <c r="T407" t="str">
        <f t="shared" ref="T407:T438" si="45">INT(U407)&amp;"-"&amp;V407</f>
        <v>1496-10</v>
      </c>
      <c r="U407">
        <v>1496.0170000000001</v>
      </c>
      <c r="V407">
        <v>10</v>
      </c>
      <c r="X407" t="str">
        <f t="shared" ref="X407:X442" si="46">INT(AA407)&amp;"-"&amp;AH407</f>
        <v>1496-14</v>
      </c>
      <c r="Y407" t="s">
        <v>7778</v>
      </c>
      <c r="Z407" s="51">
        <v>533</v>
      </c>
      <c r="AA407">
        <v>1496.0170000000001</v>
      </c>
      <c r="AB407">
        <v>10</v>
      </c>
      <c r="AC407" t="s">
        <v>7782</v>
      </c>
      <c r="AD407" t="s">
        <v>7773</v>
      </c>
      <c r="AE407" t="s">
        <v>5753</v>
      </c>
      <c r="AF407">
        <v>10</v>
      </c>
      <c r="AG407">
        <v>0.56999999999999995</v>
      </c>
      <c r="AH407">
        <v>14</v>
      </c>
      <c r="AI407">
        <v>9</v>
      </c>
      <c r="AJ407" t="s">
        <v>7345</v>
      </c>
      <c r="AL407">
        <v>30</v>
      </c>
      <c r="AM407" t="s">
        <v>7784</v>
      </c>
      <c r="AN407" t="s">
        <v>7774</v>
      </c>
      <c r="AO407" t="s">
        <v>7206</v>
      </c>
      <c r="AP407" t="s">
        <v>7527</v>
      </c>
      <c r="AQ407" t="s">
        <v>7527</v>
      </c>
      <c r="AR407">
        <v>5.56</v>
      </c>
      <c r="AS407" t="s">
        <v>7900</v>
      </c>
      <c r="AT407">
        <v>1.8</v>
      </c>
      <c r="AU407" t="s">
        <v>7774</v>
      </c>
      <c r="AV407" t="s">
        <v>7783</v>
      </c>
      <c r="AW407" t="s">
        <v>7774</v>
      </c>
      <c r="BA407" t="s">
        <v>5678</v>
      </c>
      <c r="BB407">
        <v>42.771152180000001</v>
      </c>
      <c r="BC407">
        <v>-82.037573780000002</v>
      </c>
      <c r="BD407">
        <v>203.4</v>
      </c>
      <c r="BE407">
        <v>290</v>
      </c>
      <c r="BF407" t="s">
        <v>8087</v>
      </c>
      <c r="BG407">
        <v>15</v>
      </c>
      <c r="BH407">
        <v>986</v>
      </c>
      <c r="BI407">
        <v>13.509</v>
      </c>
      <c r="BJ407">
        <v>-420.49700000000001</v>
      </c>
      <c r="BK407">
        <v>2111</v>
      </c>
      <c r="BL407">
        <v>2112</v>
      </c>
      <c r="BO407">
        <v>1.23</v>
      </c>
      <c r="BP407">
        <v>1.23</v>
      </c>
      <c r="BR407">
        <v>2.14</v>
      </c>
      <c r="BS407">
        <v>2.14</v>
      </c>
      <c r="BY407">
        <v>0.61</v>
      </c>
      <c r="BZ407">
        <v>7</v>
      </c>
    </row>
    <row r="408" spans="2:78" hidden="1" x14ac:dyDescent="0.35">
      <c r="B408">
        <v>1496.0440000000001</v>
      </c>
      <c r="C408" t="s">
        <v>4232</v>
      </c>
      <c r="D408" t="s">
        <v>3290</v>
      </c>
      <c r="E408">
        <v>0.28680555555555554</v>
      </c>
      <c r="F408">
        <v>10.9</v>
      </c>
      <c r="G408">
        <v>5</v>
      </c>
      <c r="H408" t="s">
        <v>7295</v>
      </c>
      <c r="I408" t="s">
        <v>7296</v>
      </c>
      <c r="L408" s="20" t="s">
        <v>5677</v>
      </c>
      <c r="M408">
        <v>8.4</v>
      </c>
      <c r="N408">
        <v>15</v>
      </c>
      <c r="O408" t="s">
        <v>144</v>
      </c>
      <c r="P408" s="51">
        <v>1496.0440000000001</v>
      </c>
      <c r="Q408" s="51">
        <v>10.9</v>
      </c>
      <c r="R408" t="str">
        <f t="shared" si="43"/>
        <v>1496-11</v>
      </c>
      <c r="S408" s="70" t="b">
        <f t="shared" si="44"/>
        <v>1</v>
      </c>
      <c r="T408" t="str">
        <f t="shared" si="45"/>
        <v>1496-11</v>
      </c>
      <c r="U408">
        <v>1496.0409999999999</v>
      </c>
      <c r="V408">
        <v>11</v>
      </c>
      <c r="X408" t="str">
        <f t="shared" si="46"/>
        <v>1496-7</v>
      </c>
      <c r="Y408" t="s">
        <v>7778</v>
      </c>
      <c r="Z408" s="51">
        <v>535</v>
      </c>
      <c r="AA408">
        <v>1496.0409999999999</v>
      </c>
      <c r="AB408">
        <v>10</v>
      </c>
      <c r="AC408" t="s">
        <v>7782</v>
      </c>
      <c r="AD408" t="s">
        <v>7773</v>
      </c>
      <c r="AE408" t="s">
        <v>5753</v>
      </c>
      <c r="AF408">
        <v>11</v>
      </c>
      <c r="AG408">
        <v>0.61</v>
      </c>
      <c r="AH408">
        <v>7</v>
      </c>
      <c r="AI408">
        <v>11</v>
      </c>
      <c r="AJ408" t="s">
        <v>7348</v>
      </c>
      <c r="AL408">
        <v>30</v>
      </c>
      <c r="AM408" t="s">
        <v>7784</v>
      </c>
      <c r="AN408" t="s">
        <v>7774</v>
      </c>
      <c r="AO408" t="s">
        <v>7206</v>
      </c>
      <c r="AP408" t="s">
        <v>7527</v>
      </c>
      <c r="AQ408" t="s">
        <v>7527</v>
      </c>
      <c r="AR408">
        <v>5.56</v>
      </c>
      <c r="AS408" t="s">
        <v>7900</v>
      </c>
      <c r="AT408">
        <v>1.8</v>
      </c>
      <c r="AU408" t="s">
        <v>7774</v>
      </c>
      <c r="AV408" t="s">
        <v>7786</v>
      </c>
      <c r="AW408" t="s">
        <v>7774</v>
      </c>
      <c r="AX408">
        <v>10</v>
      </c>
      <c r="AY408">
        <v>10</v>
      </c>
      <c r="AZ408">
        <v>15</v>
      </c>
      <c r="BA408" t="s">
        <v>5683</v>
      </c>
      <c r="BB408">
        <v>42.771151930000002</v>
      </c>
      <c r="BC408">
        <v>-82.037573789999996</v>
      </c>
      <c r="BD408">
        <v>203.4</v>
      </c>
      <c r="BE408">
        <v>290</v>
      </c>
      <c r="BF408" t="s">
        <v>8087</v>
      </c>
      <c r="BG408">
        <v>15</v>
      </c>
      <c r="BH408">
        <v>986</v>
      </c>
      <c r="BI408">
        <v>13.537000000000001</v>
      </c>
      <c r="BJ408">
        <v>-413.66</v>
      </c>
      <c r="BK408">
        <v>2117</v>
      </c>
      <c r="BL408">
        <v>2118</v>
      </c>
      <c r="BO408">
        <v>1.24</v>
      </c>
      <c r="BP408">
        <v>1.24</v>
      </c>
      <c r="BR408">
        <v>2.15</v>
      </c>
      <c r="BS408">
        <v>2.15</v>
      </c>
      <c r="BY408">
        <v>0.69</v>
      </c>
      <c r="BZ408">
        <v>12</v>
      </c>
    </row>
    <row r="409" spans="2:78" hidden="1" x14ac:dyDescent="0.35">
      <c r="B409">
        <v>1496.086</v>
      </c>
      <c r="C409" t="s">
        <v>4233</v>
      </c>
      <c r="D409" t="s">
        <v>3290</v>
      </c>
      <c r="E409">
        <v>0.27500000000000002</v>
      </c>
      <c r="F409">
        <v>12.4</v>
      </c>
      <c r="G409">
        <v>9</v>
      </c>
      <c r="H409" t="s">
        <v>7295</v>
      </c>
      <c r="I409" t="s">
        <v>7296</v>
      </c>
      <c r="L409" s="20" t="s">
        <v>5677</v>
      </c>
      <c r="M409">
        <v>11.3</v>
      </c>
      <c r="N409">
        <v>15</v>
      </c>
      <c r="O409" t="s">
        <v>144</v>
      </c>
      <c r="P409" s="51">
        <v>1496.086</v>
      </c>
      <c r="Q409" s="51">
        <v>12.4</v>
      </c>
      <c r="R409" t="str">
        <f t="shared" si="43"/>
        <v>1496-12</v>
      </c>
      <c r="S409" s="70" t="b">
        <f t="shared" si="44"/>
        <v>1</v>
      </c>
      <c r="T409" t="str">
        <f t="shared" si="45"/>
        <v>1496-12</v>
      </c>
      <c r="U409">
        <v>1496.085</v>
      </c>
      <c r="V409">
        <v>12</v>
      </c>
      <c r="X409" t="str">
        <f t="shared" si="46"/>
        <v>1496-12</v>
      </c>
      <c r="Y409" t="s">
        <v>7778</v>
      </c>
      <c r="Z409" s="51">
        <v>536</v>
      </c>
      <c r="AA409">
        <v>1496.085</v>
      </c>
      <c r="AB409">
        <v>10</v>
      </c>
      <c r="AC409" t="s">
        <v>7782</v>
      </c>
      <c r="AD409" t="s">
        <v>7773</v>
      </c>
      <c r="AE409" t="s">
        <v>5753</v>
      </c>
      <c r="AF409">
        <v>12</v>
      </c>
      <c r="AG409">
        <v>0.69</v>
      </c>
      <c r="AH409">
        <v>12</v>
      </c>
      <c r="AI409">
        <v>13</v>
      </c>
      <c r="AJ409" t="s">
        <v>7901</v>
      </c>
      <c r="AL409">
        <v>31</v>
      </c>
      <c r="AM409" t="s">
        <v>7784</v>
      </c>
      <c r="AN409" t="s">
        <v>7774</v>
      </c>
      <c r="AO409" t="s">
        <v>7206</v>
      </c>
      <c r="AP409" t="s">
        <v>7527</v>
      </c>
      <c r="AQ409" t="s">
        <v>7527</v>
      </c>
      <c r="AR409">
        <v>5.56</v>
      </c>
      <c r="AS409" t="s">
        <v>7900</v>
      </c>
      <c r="AT409">
        <v>1.8</v>
      </c>
      <c r="AU409" t="s">
        <v>7774</v>
      </c>
      <c r="AV409" t="s">
        <v>7788</v>
      </c>
      <c r="AW409" t="s">
        <v>7774</v>
      </c>
      <c r="AX409">
        <v>10</v>
      </c>
      <c r="AY409">
        <v>10</v>
      </c>
      <c r="AZ409">
        <v>12</v>
      </c>
      <c r="BA409" t="s">
        <v>5683</v>
      </c>
      <c r="BB409">
        <v>42.77115156</v>
      </c>
      <c r="BC409">
        <v>-82.037573809999998</v>
      </c>
      <c r="BD409">
        <v>203.4</v>
      </c>
      <c r="BE409">
        <v>290</v>
      </c>
      <c r="BF409" t="s">
        <v>8087</v>
      </c>
      <c r="BG409">
        <v>15</v>
      </c>
      <c r="BH409">
        <v>986</v>
      </c>
      <c r="BI409">
        <v>13.577999999999999</v>
      </c>
      <c r="BJ409">
        <v>-412.57799999999997</v>
      </c>
      <c r="BK409">
        <v>2111</v>
      </c>
      <c r="BL409">
        <v>2112</v>
      </c>
      <c r="BO409">
        <v>1.23</v>
      </c>
      <c r="BP409">
        <v>1.23</v>
      </c>
      <c r="BR409">
        <v>2.14</v>
      </c>
      <c r="BS409">
        <v>2.14</v>
      </c>
      <c r="BY409">
        <v>0.7</v>
      </c>
      <c r="BZ409">
        <v>13</v>
      </c>
    </row>
    <row r="410" spans="2:78" hidden="1" x14ac:dyDescent="0.35">
      <c r="B410">
        <v>1496.1120000000001</v>
      </c>
      <c r="C410" t="s">
        <v>4234</v>
      </c>
      <c r="D410" t="s">
        <v>3290</v>
      </c>
      <c r="E410">
        <v>0.28125</v>
      </c>
      <c r="F410">
        <v>12.5</v>
      </c>
      <c r="G410">
        <v>6</v>
      </c>
      <c r="H410" t="s">
        <v>7295</v>
      </c>
      <c r="I410" t="s">
        <v>7296</v>
      </c>
      <c r="L410" s="20" t="s">
        <v>5677</v>
      </c>
      <c r="M410">
        <v>10.4</v>
      </c>
      <c r="N410">
        <v>15</v>
      </c>
      <c r="O410" t="s">
        <v>144</v>
      </c>
      <c r="P410" s="51">
        <v>1496.1120000000001</v>
      </c>
      <c r="Q410" s="51">
        <v>12.5</v>
      </c>
      <c r="R410" t="str">
        <f t="shared" si="43"/>
        <v>1496-13</v>
      </c>
      <c r="S410" s="70" t="b">
        <f t="shared" si="44"/>
        <v>1</v>
      </c>
      <c r="T410" t="str">
        <f t="shared" si="45"/>
        <v>1496-13</v>
      </c>
      <c r="U410">
        <v>1496.11</v>
      </c>
      <c r="V410">
        <v>13</v>
      </c>
      <c r="X410" t="str">
        <f t="shared" si="46"/>
        <v>1496-13</v>
      </c>
      <c r="Y410" t="s">
        <v>7778</v>
      </c>
      <c r="Z410" s="51">
        <v>538</v>
      </c>
      <c r="AA410">
        <v>1496.11</v>
      </c>
      <c r="AB410">
        <v>10</v>
      </c>
      <c r="AC410" t="s">
        <v>7782</v>
      </c>
      <c r="AD410" t="s">
        <v>7773</v>
      </c>
      <c r="AE410" t="s">
        <v>5753</v>
      </c>
      <c r="AF410">
        <v>13</v>
      </c>
      <c r="AG410">
        <v>0.7</v>
      </c>
      <c r="AH410">
        <v>13</v>
      </c>
      <c r="AI410">
        <v>11</v>
      </c>
      <c r="AJ410" t="s">
        <v>7561</v>
      </c>
      <c r="AL410">
        <v>31</v>
      </c>
      <c r="AM410" t="s">
        <v>7784</v>
      </c>
      <c r="AN410" t="s">
        <v>7774</v>
      </c>
      <c r="AO410" t="s">
        <v>7206</v>
      </c>
      <c r="AP410" t="s">
        <v>7527</v>
      </c>
      <c r="AQ410" t="s">
        <v>7527</v>
      </c>
      <c r="AR410">
        <v>5.56</v>
      </c>
      <c r="AS410" t="s">
        <v>7900</v>
      </c>
      <c r="AT410">
        <v>1.8</v>
      </c>
      <c r="AU410" t="s">
        <v>7774</v>
      </c>
      <c r="AV410" t="s">
        <v>7788</v>
      </c>
      <c r="AW410" t="s">
        <v>7774</v>
      </c>
      <c r="AX410">
        <v>10</v>
      </c>
      <c r="AY410">
        <v>10</v>
      </c>
      <c r="AZ410">
        <v>12</v>
      </c>
      <c r="BA410" t="s">
        <v>5683</v>
      </c>
      <c r="BB410">
        <v>42.771151330000002</v>
      </c>
      <c r="BC410">
        <v>-82.037573820000006</v>
      </c>
      <c r="BD410">
        <v>203.4</v>
      </c>
      <c r="BE410">
        <v>290</v>
      </c>
      <c r="BF410" t="s">
        <v>8087</v>
      </c>
      <c r="BG410">
        <v>15</v>
      </c>
      <c r="BH410">
        <v>986</v>
      </c>
      <c r="BI410">
        <v>13.603</v>
      </c>
      <c r="BJ410">
        <v>-421.47399999999999</v>
      </c>
      <c r="BK410">
        <v>2110</v>
      </c>
      <c r="BL410">
        <v>2112</v>
      </c>
      <c r="BO410">
        <v>1.23</v>
      </c>
      <c r="BP410">
        <v>1.23</v>
      </c>
      <c r="BR410">
        <v>2.14</v>
      </c>
      <c r="BS410">
        <v>2.14</v>
      </c>
      <c r="BY410">
        <v>0.66</v>
      </c>
      <c r="BZ410">
        <v>7</v>
      </c>
    </row>
    <row r="411" spans="2:78" hidden="1" x14ac:dyDescent="0.35">
      <c r="B411">
        <v>1496.35</v>
      </c>
      <c r="C411" t="s">
        <v>4235</v>
      </c>
      <c r="D411" t="s">
        <v>3290</v>
      </c>
      <c r="E411">
        <v>0.28680555555555554</v>
      </c>
      <c r="F411">
        <v>11.9</v>
      </c>
      <c r="G411">
        <v>5</v>
      </c>
      <c r="H411" t="s">
        <v>7295</v>
      </c>
      <c r="I411" t="s">
        <v>7296</v>
      </c>
      <c r="L411" s="20" t="s">
        <v>5677</v>
      </c>
      <c r="M411">
        <v>8.8000000000000007</v>
      </c>
      <c r="N411">
        <v>15</v>
      </c>
      <c r="O411" t="s">
        <v>144</v>
      </c>
      <c r="P411" s="51">
        <v>1496.35</v>
      </c>
      <c r="Q411" s="51">
        <v>11.9</v>
      </c>
      <c r="R411" t="str">
        <f t="shared" si="43"/>
        <v>1496-12</v>
      </c>
      <c r="S411" s="70" t="b">
        <f t="shared" si="44"/>
        <v>1</v>
      </c>
      <c r="T411" t="str">
        <f t="shared" si="45"/>
        <v>1496-12</v>
      </c>
      <c r="U411">
        <v>1496.3489999999999</v>
      </c>
      <c r="V411">
        <v>12</v>
      </c>
      <c r="X411" t="str">
        <f t="shared" si="46"/>
        <v>1496-7</v>
      </c>
      <c r="Y411" t="s">
        <v>7778</v>
      </c>
      <c r="Z411" s="51">
        <v>539</v>
      </c>
      <c r="AA411">
        <v>1496.3489999999999</v>
      </c>
      <c r="AB411">
        <v>10</v>
      </c>
      <c r="AC411" t="s">
        <v>7782</v>
      </c>
      <c r="AD411" t="s">
        <v>7773</v>
      </c>
      <c r="AE411" t="s">
        <v>5753</v>
      </c>
      <c r="AF411">
        <v>12</v>
      </c>
      <c r="AG411">
        <v>0.66</v>
      </c>
      <c r="AH411">
        <v>7</v>
      </c>
      <c r="AI411">
        <v>6</v>
      </c>
      <c r="AJ411" t="s">
        <v>7335</v>
      </c>
      <c r="AM411" t="s">
        <v>7784</v>
      </c>
      <c r="AN411" t="s">
        <v>7774</v>
      </c>
      <c r="AO411" t="s">
        <v>7206</v>
      </c>
      <c r="AP411" t="s">
        <v>7527</v>
      </c>
      <c r="AQ411" t="s">
        <v>7527</v>
      </c>
      <c r="AR411">
        <v>5.56</v>
      </c>
      <c r="AS411" t="s">
        <v>7900</v>
      </c>
      <c r="AT411">
        <v>1.8</v>
      </c>
      <c r="AU411" t="s">
        <v>7774</v>
      </c>
      <c r="AV411" t="s">
        <v>7789</v>
      </c>
      <c r="AW411" t="s">
        <v>7774</v>
      </c>
      <c r="BA411" t="s">
        <v>5678</v>
      </c>
      <c r="BB411">
        <v>42.771149139999999</v>
      </c>
      <c r="BC411">
        <v>-82.037573929999994</v>
      </c>
      <c r="BD411">
        <v>203.4</v>
      </c>
      <c r="BE411">
        <v>290</v>
      </c>
      <c r="BF411" t="s">
        <v>8087</v>
      </c>
      <c r="BG411">
        <v>15</v>
      </c>
      <c r="BH411">
        <v>986</v>
      </c>
      <c r="BI411">
        <v>13.845000000000001</v>
      </c>
      <c r="BJ411">
        <v>-410.23700000000002</v>
      </c>
      <c r="BK411">
        <v>2117</v>
      </c>
      <c r="BL411">
        <v>2117</v>
      </c>
      <c r="BO411">
        <v>1.24</v>
      </c>
      <c r="BP411">
        <v>1.24</v>
      </c>
      <c r="BR411">
        <v>2.15</v>
      </c>
      <c r="BS411">
        <v>2.15</v>
      </c>
      <c r="BY411">
        <v>0.69</v>
      </c>
      <c r="BZ411">
        <v>7</v>
      </c>
    </row>
    <row r="412" spans="2:78" hidden="1" x14ac:dyDescent="0.35">
      <c r="B412">
        <v>1496.4349999999999</v>
      </c>
      <c r="C412" t="s">
        <v>4236</v>
      </c>
      <c r="D412" t="s">
        <v>3290</v>
      </c>
      <c r="E412">
        <v>0.27569444444444446</v>
      </c>
      <c r="F412">
        <v>12.4</v>
      </c>
      <c r="G412">
        <v>6</v>
      </c>
      <c r="H412" t="s">
        <v>7295</v>
      </c>
      <c r="I412" t="s">
        <v>7296</v>
      </c>
      <c r="L412" s="20" t="s">
        <v>5677</v>
      </c>
      <c r="M412">
        <v>8.8000000000000007</v>
      </c>
      <c r="N412">
        <v>15</v>
      </c>
      <c r="O412" t="s">
        <v>144</v>
      </c>
      <c r="P412" s="51">
        <v>1496.4349999999999</v>
      </c>
      <c r="Q412" s="51">
        <v>12.4</v>
      </c>
      <c r="R412" t="str">
        <f t="shared" si="43"/>
        <v>1496-12</v>
      </c>
      <c r="S412" s="70" t="b">
        <f t="shared" si="44"/>
        <v>1</v>
      </c>
      <c r="T412" t="str">
        <f t="shared" si="45"/>
        <v>1496-12</v>
      </c>
      <c r="U412">
        <v>1496.434</v>
      </c>
      <c r="V412">
        <v>12</v>
      </c>
      <c r="X412" t="str">
        <f t="shared" si="46"/>
        <v>1496-7</v>
      </c>
      <c r="Y412" t="s">
        <v>7778</v>
      </c>
      <c r="Z412" s="51">
        <v>540</v>
      </c>
      <c r="AA412">
        <v>1496.434</v>
      </c>
      <c r="AB412">
        <v>10</v>
      </c>
      <c r="AC412" t="s">
        <v>7782</v>
      </c>
      <c r="AD412" t="s">
        <v>7773</v>
      </c>
      <c r="AE412" t="s">
        <v>5753</v>
      </c>
      <c r="AF412">
        <v>12</v>
      </c>
      <c r="AG412">
        <v>0.69</v>
      </c>
      <c r="AH412">
        <v>7</v>
      </c>
      <c r="AI412">
        <v>7</v>
      </c>
      <c r="AJ412" t="s">
        <v>7562</v>
      </c>
      <c r="AM412" t="s">
        <v>7784</v>
      </c>
      <c r="AN412" t="s">
        <v>7774</v>
      </c>
      <c r="AO412" t="s">
        <v>7206</v>
      </c>
      <c r="AP412" t="s">
        <v>7527</v>
      </c>
      <c r="AQ412" t="s">
        <v>7527</v>
      </c>
      <c r="AR412">
        <v>5.56</v>
      </c>
      <c r="AS412" t="s">
        <v>7900</v>
      </c>
      <c r="AT412">
        <v>1.8</v>
      </c>
      <c r="AU412" t="s">
        <v>7774</v>
      </c>
      <c r="AV412" t="s">
        <v>7789</v>
      </c>
      <c r="AW412" t="s">
        <v>7774</v>
      </c>
      <c r="BA412" t="s">
        <v>5678</v>
      </c>
      <c r="BB412">
        <v>42.771148369999999</v>
      </c>
      <c r="BC412">
        <v>-82.037573969999997</v>
      </c>
      <c r="BD412">
        <v>203.4</v>
      </c>
      <c r="BE412">
        <v>290</v>
      </c>
      <c r="BF412" t="s">
        <v>8087</v>
      </c>
      <c r="BG412">
        <v>15</v>
      </c>
      <c r="BH412">
        <v>986</v>
      </c>
      <c r="BI412">
        <v>13.93</v>
      </c>
      <c r="BJ412">
        <v>-410.47</v>
      </c>
      <c r="BK412">
        <v>2117</v>
      </c>
      <c r="BL412">
        <v>2117</v>
      </c>
      <c r="BO412">
        <v>1.24</v>
      </c>
      <c r="BP412">
        <v>1.24</v>
      </c>
      <c r="BR412">
        <v>2.15</v>
      </c>
      <c r="BS412">
        <v>2.15</v>
      </c>
      <c r="BY412">
        <v>0.59</v>
      </c>
      <c r="BZ412">
        <v>9</v>
      </c>
    </row>
    <row r="413" spans="2:78" hidden="1" x14ac:dyDescent="0.35">
      <c r="B413">
        <v>1496.4860000000001</v>
      </c>
      <c r="C413" t="s">
        <v>4237</v>
      </c>
      <c r="D413" t="s">
        <v>3290</v>
      </c>
      <c r="E413">
        <v>0.27847222222222223</v>
      </c>
      <c r="F413">
        <v>10.6</v>
      </c>
      <c r="G413">
        <v>6</v>
      </c>
      <c r="H413" t="s">
        <v>7295</v>
      </c>
      <c r="I413" t="s">
        <v>7296</v>
      </c>
      <c r="L413" s="20" t="s">
        <v>5677</v>
      </c>
      <c r="M413">
        <v>8.1</v>
      </c>
      <c r="N413">
        <v>15</v>
      </c>
      <c r="O413" t="s">
        <v>144</v>
      </c>
      <c r="P413" s="51">
        <v>1496.4860000000001</v>
      </c>
      <c r="Q413" s="51">
        <v>10.6</v>
      </c>
      <c r="R413" t="str">
        <f t="shared" si="43"/>
        <v>1496-11</v>
      </c>
      <c r="S413" s="70" t="b">
        <f t="shared" si="44"/>
        <v>1</v>
      </c>
      <c r="T413" t="str">
        <f t="shared" si="45"/>
        <v>1496-11</v>
      </c>
      <c r="U413">
        <v>1496.4860000000001</v>
      </c>
      <c r="V413">
        <v>11</v>
      </c>
      <c r="X413" t="str">
        <f t="shared" si="46"/>
        <v>1496-9</v>
      </c>
      <c r="Y413" t="s">
        <v>7778</v>
      </c>
      <c r="Z413" s="51">
        <v>541</v>
      </c>
      <c r="AA413">
        <v>1496.4860000000001</v>
      </c>
      <c r="AB413">
        <v>10</v>
      </c>
      <c r="AC413" t="s">
        <v>7782</v>
      </c>
      <c r="AD413" t="s">
        <v>7773</v>
      </c>
      <c r="AE413" t="s">
        <v>5753</v>
      </c>
      <c r="AF413">
        <v>11</v>
      </c>
      <c r="AG413">
        <v>0.59</v>
      </c>
      <c r="AH413">
        <v>9</v>
      </c>
      <c r="AI413">
        <v>8</v>
      </c>
      <c r="AJ413" t="s">
        <v>7560</v>
      </c>
      <c r="AM413" t="s">
        <v>7784</v>
      </c>
      <c r="AN413" t="s">
        <v>7774</v>
      </c>
      <c r="AO413" t="s">
        <v>7206</v>
      </c>
      <c r="AP413" t="s">
        <v>7527</v>
      </c>
      <c r="AQ413" t="s">
        <v>7527</v>
      </c>
      <c r="AR413">
        <v>5.56</v>
      </c>
      <c r="AS413" t="s">
        <v>7900</v>
      </c>
      <c r="AT413">
        <v>1.8</v>
      </c>
      <c r="AU413" t="s">
        <v>7774</v>
      </c>
      <c r="AV413" t="s">
        <v>7789</v>
      </c>
      <c r="AW413" t="s">
        <v>7774</v>
      </c>
      <c r="BA413" t="s">
        <v>5678</v>
      </c>
      <c r="BB413">
        <v>42.771147910000003</v>
      </c>
      <c r="BC413">
        <v>-82.037574000000006</v>
      </c>
      <c r="BD413">
        <v>203.4</v>
      </c>
      <c r="BE413">
        <v>290</v>
      </c>
      <c r="BF413" t="s">
        <v>8087</v>
      </c>
      <c r="BG413">
        <v>15</v>
      </c>
      <c r="BH413">
        <v>986</v>
      </c>
      <c r="BI413">
        <v>13.981</v>
      </c>
      <c r="BJ413">
        <v>-421.22699999999998</v>
      </c>
      <c r="BK413">
        <v>2116</v>
      </c>
      <c r="BL413">
        <v>2116</v>
      </c>
      <c r="BO413">
        <v>1.24</v>
      </c>
      <c r="BP413">
        <v>1.24</v>
      </c>
      <c r="BR413">
        <v>2.15</v>
      </c>
      <c r="BS413">
        <v>2.15</v>
      </c>
      <c r="BY413">
        <v>0.54</v>
      </c>
      <c r="BZ413">
        <v>8</v>
      </c>
    </row>
    <row r="414" spans="2:78" hidden="1" x14ac:dyDescent="0.35">
      <c r="B414">
        <v>1496.5060000000001</v>
      </c>
      <c r="C414" t="s">
        <v>4238</v>
      </c>
      <c r="D414" t="s">
        <v>3290</v>
      </c>
      <c r="E414">
        <v>0.27361111111111114</v>
      </c>
      <c r="F414">
        <v>9.6999999999999993</v>
      </c>
      <c r="G414">
        <v>4</v>
      </c>
      <c r="H414" t="s">
        <v>7295</v>
      </c>
      <c r="I414" t="s">
        <v>7296</v>
      </c>
      <c r="L414" s="20" t="s">
        <v>5677</v>
      </c>
      <c r="M414">
        <v>10.9</v>
      </c>
      <c r="N414">
        <v>21.5</v>
      </c>
      <c r="O414" t="s">
        <v>144</v>
      </c>
      <c r="P414" s="51">
        <v>1496.5060000000001</v>
      </c>
      <c r="Q414" s="51">
        <v>9.6999999999999993</v>
      </c>
      <c r="R414" t="str">
        <f t="shared" si="43"/>
        <v>1496-10</v>
      </c>
      <c r="S414" s="70" t="b">
        <f t="shared" si="44"/>
        <v>1</v>
      </c>
      <c r="T414" t="str">
        <f t="shared" si="45"/>
        <v>1496-10</v>
      </c>
      <c r="U414">
        <v>1496.5060000000001</v>
      </c>
      <c r="V414">
        <v>10</v>
      </c>
      <c r="X414" t="str">
        <f t="shared" si="46"/>
        <v>1496-8</v>
      </c>
      <c r="Y414" t="s">
        <v>7778</v>
      </c>
      <c r="Z414" s="51">
        <v>542</v>
      </c>
      <c r="AA414">
        <v>1496.5060000000001</v>
      </c>
      <c r="AB414">
        <v>10</v>
      </c>
      <c r="AC414" t="s">
        <v>7782</v>
      </c>
      <c r="AD414" t="s">
        <v>7773</v>
      </c>
      <c r="AE414" t="s">
        <v>5753</v>
      </c>
      <c r="AF414">
        <v>10</v>
      </c>
      <c r="AG414">
        <v>0.54</v>
      </c>
      <c r="AH414">
        <v>8</v>
      </c>
      <c r="AI414">
        <v>9</v>
      </c>
      <c r="AJ414" t="s">
        <v>7560</v>
      </c>
      <c r="AM414" t="s">
        <v>7784</v>
      </c>
      <c r="AN414" t="s">
        <v>7774</v>
      </c>
      <c r="AO414" t="s">
        <v>7206</v>
      </c>
      <c r="AP414" t="s">
        <v>7527</v>
      </c>
      <c r="AQ414" t="s">
        <v>7527</v>
      </c>
      <c r="AR414">
        <v>5.56</v>
      </c>
      <c r="AS414" t="s">
        <v>7900</v>
      </c>
      <c r="AT414">
        <v>1.8</v>
      </c>
      <c r="AU414" t="s">
        <v>7774</v>
      </c>
      <c r="AV414" t="s">
        <v>7789</v>
      </c>
      <c r="AW414" t="s">
        <v>7774</v>
      </c>
      <c r="BA414" t="s">
        <v>8271</v>
      </c>
      <c r="BB414">
        <v>42.771147730000003</v>
      </c>
      <c r="BC414">
        <v>-82.03757401</v>
      </c>
      <c r="BD414">
        <v>203.4</v>
      </c>
      <c r="BE414">
        <v>290</v>
      </c>
      <c r="BF414" t="s">
        <v>8087</v>
      </c>
      <c r="BG414">
        <v>15</v>
      </c>
      <c r="BH414">
        <v>986</v>
      </c>
      <c r="BI414">
        <v>14.000999999999999</v>
      </c>
      <c r="BJ414">
        <v>-420.685</v>
      </c>
      <c r="BK414">
        <v>2117</v>
      </c>
      <c r="BL414">
        <v>2117</v>
      </c>
      <c r="BO414">
        <v>1.24</v>
      </c>
      <c r="BP414">
        <v>1.24</v>
      </c>
      <c r="BR414">
        <v>2.15</v>
      </c>
      <c r="BS414">
        <v>2.15</v>
      </c>
      <c r="BY414">
        <v>0.71</v>
      </c>
      <c r="BZ414">
        <v>12</v>
      </c>
    </row>
    <row r="415" spans="2:78" hidden="1" x14ac:dyDescent="0.35">
      <c r="B415">
        <v>1496.7149999999999</v>
      </c>
      <c r="C415" t="s">
        <v>4239</v>
      </c>
      <c r="D415" t="s">
        <v>3290</v>
      </c>
      <c r="E415">
        <v>0.27847222222222223</v>
      </c>
      <c r="F415">
        <v>12.8</v>
      </c>
      <c r="G415">
        <v>7</v>
      </c>
      <c r="H415" t="s">
        <v>7295</v>
      </c>
      <c r="I415" t="s">
        <v>7296</v>
      </c>
      <c r="L415" s="20" t="s">
        <v>5677</v>
      </c>
      <c r="M415">
        <v>9.6</v>
      </c>
      <c r="N415">
        <v>15</v>
      </c>
      <c r="O415" t="s">
        <v>144</v>
      </c>
      <c r="P415" s="51">
        <v>1496.7149999999999</v>
      </c>
      <c r="Q415" s="51">
        <v>12.8</v>
      </c>
      <c r="R415" t="str">
        <f t="shared" si="43"/>
        <v>1496-13</v>
      </c>
      <c r="S415" s="70" t="b">
        <f t="shared" si="44"/>
        <v>1</v>
      </c>
      <c r="T415" t="str">
        <f t="shared" si="45"/>
        <v>1496-13</v>
      </c>
      <c r="U415">
        <v>1496.7139999999999</v>
      </c>
      <c r="V415">
        <v>13</v>
      </c>
      <c r="X415" t="str">
        <f t="shared" si="46"/>
        <v>1496-12</v>
      </c>
      <c r="Y415" t="s">
        <v>7778</v>
      </c>
      <c r="Z415" s="51">
        <v>543</v>
      </c>
      <c r="AA415">
        <v>1496.7139999999999</v>
      </c>
      <c r="AB415">
        <v>10</v>
      </c>
      <c r="AC415" t="s">
        <v>7782</v>
      </c>
      <c r="AD415" t="s">
        <v>7773</v>
      </c>
      <c r="AE415" t="s">
        <v>5753</v>
      </c>
      <c r="AF415">
        <v>13</v>
      </c>
      <c r="AG415">
        <v>0.71</v>
      </c>
      <c r="AH415">
        <v>12</v>
      </c>
      <c r="AI415">
        <v>10</v>
      </c>
      <c r="AJ415" t="s">
        <v>7901</v>
      </c>
      <c r="AL415">
        <v>32</v>
      </c>
      <c r="AM415" t="s">
        <v>7784</v>
      </c>
      <c r="AN415" t="s">
        <v>7774</v>
      </c>
      <c r="AO415" t="s">
        <v>7206</v>
      </c>
      <c r="AP415" t="s">
        <v>7527</v>
      </c>
      <c r="AQ415" t="s">
        <v>7527</v>
      </c>
      <c r="AR415">
        <v>5.56</v>
      </c>
      <c r="AS415" t="s">
        <v>7900</v>
      </c>
      <c r="AT415">
        <v>1.8</v>
      </c>
      <c r="AU415" t="s">
        <v>7774</v>
      </c>
      <c r="AV415" t="s">
        <v>7783</v>
      </c>
      <c r="AW415" t="s">
        <v>7774</v>
      </c>
      <c r="BA415" t="s">
        <v>5678</v>
      </c>
      <c r="BB415">
        <v>42.771145859999997</v>
      </c>
      <c r="BC415">
        <v>-82.0375741</v>
      </c>
      <c r="BD415">
        <v>203.4</v>
      </c>
      <c r="BE415">
        <v>290</v>
      </c>
      <c r="BF415" t="s">
        <v>8087</v>
      </c>
      <c r="BG415">
        <v>15</v>
      </c>
      <c r="BH415">
        <v>986</v>
      </c>
      <c r="BI415">
        <v>14.207000000000001</v>
      </c>
      <c r="BJ415">
        <v>-414.92599999999999</v>
      </c>
      <c r="BK415">
        <v>2111</v>
      </c>
      <c r="BL415">
        <v>2112</v>
      </c>
      <c r="BO415">
        <v>1.23</v>
      </c>
      <c r="BP415">
        <v>1.23</v>
      </c>
      <c r="BR415">
        <v>2.14</v>
      </c>
      <c r="BS415">
        <v>2.14</v>
      </c>
      <c r="BY415">
        <v>0.68</v>
      </c>
      <c r="BZ415">
        <v>9</v>
      </c>
    </row>
    <row r="416" spans="2:78" hidden="1" x14ac:dyDescent="0.35">
      <c r="B416">
        <v>1496.7449999999999</v>
      </c>
      <c r="C416" t="s">
        <v>4240</v>
      </c>
      <c r="D416" t="s">
        <v>3290</v>
      </c>
      <c r="E416">
        <v>0.27708333333333335</v>
      </c>
      <c r="F416">
        <v>12.2</v>
      </c>
      <c r="G416">
        <v>6</v>
      </c>
      <c r="H416" t="s">
        <v>7295</v>
      </c>
      <c r="I416" t="s">
        <v>7296</v>
      </c>
      <c r="L416" s="20" t="s">
        <v>5677</v>
      </c>
      <c r="M416">
        <v>8</v>
      </c>
      <c r="N416">
        <v>15</v>
      </c>
      <c r="O416" t="s">
        <v>144</v>
      </c>
      <c r="P416" s="51">
        <v>1496.7449999999999</v>
      </c>
      <c r="Q416" s="51">
        <v>12.2</v>
      </c>
      <c r="R416" t="str">
        <f t="shared" si="43"/>
        <v>1496-12</v>
      </c>
      <c r="S416" s="70" t="b">
        <f t="shared" si="44"/>
        <v>1</v>
      </c>
      <c r="T416" t="str">
        <f t="shared" si="45"/>
        <v>1496-12</v>
      </c>
      <c r="U416">
        <v>1496.7439999999999</v>
      </c>
      <c r="V416">
        <v>12</v>
      </c>
      <c r="X416" t="str">
        <f t="shared" si="46"/>
        <v>1496-9</v>
      </c>
      <c r="Y416" t="s">
        <v>7778</v>
      </c>
      <c r="Z416" s="51">
        <v>544</v>
      </c>
      <c r="AA416">
        <v>1496.7439999999999</v>
      </c>
      <c r="AB416">
        <v>10</v>
      </c>
      <c r="AC416" t="s">
        <v>7782</v>
      </c>
      <c r="AD416" t="s">
        <v>7773</v>
      </c>
      <c r="AE416" t="s">
        <v>5753</v>
      </c>
      <c r="AF416">
        <v>12</v>
      </c>
      <c r="AG416">
        <v>0.68</v>
      </c>
      <c r="AH416">
        <v>9</v>
      </c>
      <c r="AI416">
        <v>9</v>
      </c>
      <c r="AJ416" t="s">
        <v>7901</v>
      </c>
      <c r="AL416">
        <v>32</v>
      </c>
      <c r="AM416" t="s">
        <v>7784</v>
      </c>
      <c r="AN416" t="s">
        <v>7774</v>
      </c>
      <c r="AO416" t="s">
        <v>7206</v>
      </c>
      <c r="AP416" t="s">
        <v>7527</v>
      </c>
      <c r="AQ416" t="s">
        <v>7527</v>
      </c>
      <c r="AR416">
        <v>5.56</v>
      </c>
      <c r="AS416" t="s">
        <v>7900</v>
      </c>
      <c r="AT416">
        <v>1.8</v>
      </c>
      <c r="AU416" t="s">
        <v>7774</v>
      </c>
      <c r="AV416" t="s">
        <v>7789</v>
      </c>
      <c r="AW416" t="s">
        <v>7774</v>
      </c>
      <c r="BA416" t="s">
        <v>5678</v>
      </c>
      <c r="BB416">
        <v>42.771145570000002</v>
      </c>
      <c r="BC416">
        <v>-82.037574120000002</v>
      </c>
      <c r="BD416">
        <v>203.4</v>
      </c>
      <c r="BE416">
        <v>290</v>
      </c>
      <c r="BF416" t="s">
        <v>8087</v>
      </c>
      <c r="BG416">
        <v>15</v>
      </c>
      <c r="BH416">
        <v>986</v>
      </c>
      <c r="BI416">
        <v>14.239000000000001</v>
      </c>
      <c r="BJ416">
        <v>-414.166</v>
      </c>
      <c r="BK416">
        <v>2115</v>
      </c>
      <c r="BL416">
        <v>2116</v>
      </c>
      <c r="BO416">
        <v>1.24</v>
      </c>
      <c r="BP416">
        <v>1.24</v>
      </c>
      <c r="BR416">
        <v>2.15</v>
      </c>
      <c r="BS416">
        <v>2.14</v>
      </c>
      <c r="BY416">
        <v>0.75</v>
      </c>
      <c r="BZ416">
        <v>9</v>
      </c>
    </row>
    <row r="417" spans="2:78" hidden="1" x14ac:dyDescent="0.35">
      <c r="B417">
        <v>1496.778</v>
      </c>
      <c r="C417" t="s">
        <v>4241</v>
      </c>
      <c r="D417" t="s">
        <v>3290</v>
      </c>
      <c r="E417">
        <v>0.27569444444444446</v>
      </c>
      <c r="F417">
        <v>13.6</v>
      </c>
      <c r="G417">
        <v>5</v>
      </c>
      <c r="H417" t="s">
        <v>7295</v>
      </c>
      <c r="I417" t="s">
        <v>7296</v>
      </c>
      <c r="L417" s="20" t="s">
        <v>5677</v>
      </c>
      <c r="M417">
        <v>8.4</v>
      </c>
      <c r="N417">
        <v>15</v>
      </c>
      <c r="O417" t="s">
        <v>144</v>
      </c>
      <c r="P417" s="51">
        <v>1496.778</v>
      </c>
      <c r="Q417" s="51">
        <v>13.6</v>
      </c>
      <c r="R417" t="str">
        <f t="shared" si="43"/>
        <v>1496-14</v>
      </c>
      <c r="S417" s="70" t="b">
        <f t="shared" si="44"/>
        <v>1</v>
      </c>
      <c r="T417" t="str">
        <f t="shared" si="45"/>
        <v>1496-14</v>
      </c>
      <c r="U417">
        <v>1496.777</v>
      </c>
      <c r="V417">
        <v>14</v>
      </c>
      <c r="X417" t="str">
        <f t="shared" si="46"/>
        <v>1496-9</v>
      </c>
      <c r="Y417" t="s">
        <v>7778</v>
      </c>
      <c r="Z417" s="51">
        <v>546</v>
      </c>
      <c r="AA417">
        <v>1496.777</v>
      </c>
      <c r="AB417">
        <v>10</v>
      </c>
      <c r="AC417" t="s">
        <v>7782</v>
      </c>
      <c r="AD417" t="s">
        <v>7773</v>
      </c>
      <c r="AE417" t="s">
        <v>5753</v>
      </c>
      <c r="AF417">
        <v>14</v>
      </c>
      <c r="AG417">
        <v>0.75</v>
      </c>
      <c r="AH417">
        <v>9</v>
      </c>
      <c r="AI417">
        <v>8</v>
      </c>
      <c r="AJ417" t="s">
        <v>7560</v>
      </c>
      <c r="AL417">
        <v>32</v>
      </c>
      <c r="AM417" t="s">
        <v>7784</v>
      </c>
      <c r="AN417" t="s">
        <v>7774</v>
      </c>
      <c r="AO417" t="s">
        <v>7206</v>
      </c>
      <c r="AP417" t="s">
        <v>7527</v>
      </c>
      <c r="AQ417" t="s">
        <v>7527</v>
      </c>
      <c r="AR417">
        <v>5.56</v>
      </c>
      <c r="AS417" t="s">
        <v>7900</v>
      </c>
      <c r="AT417">
        <v>1.8</v>
      </c>
      <c r="AU417" t="s">
        <v>7774</v>
      </c>
      <c r="AV417" t="s">
        <v>7789</v>
      </c>
      <c r="AW417" t="s">
        <v>7774</v>
      </c>
      <c r="BA417" t="s">
        <v>5678</v>
      </c>
      <c r="BB417">
        <v>42.771145279999999</v>
      </c>
      <c r="BC417">
        <v>-82.037574140000004</v>
      </c>
      <c r="BD417">
        <v>203.4</v>
      </c>
      <c r="BE417">
        <v>290</v>
      </c>
      <c r="BF417" t="s">
        <v>8087</v>
      </c>
      <c r="BG417">
        <v>15</v>
      </c>
      <c r="BH417">
        <v>986</v>
      </c>
      <c r="BI417">
        <v>14.272</v>
      </c>
      <c r="BJ417">
        <v>-421.07</v>
      </c>
      <c r="BK417">
        <v>2115</v>
      </c>
      <c r="BL417">
        <v>2115</v>
      </c>
      <c r="BO417">
        <v>1.24</v>
      </c>
      <c r="BP417">
        <v>1.23</v>
      </c>
      <c r="BR417">
        <v>2.14</v>
      </c>
      <c r="BS417">
        <v>2.14</v>
      </c>
      <c r="BY417">
        <v>0.66</v>
      </c>
      <c r="BZ417">
        <v>10</v>
      </c>
    </row>
    <row r="418" spans="2:78" hidden="1" x14ac:dyDescent="0.35">
      <c r="B418">
        <v>1496.8920000000001</v>
      </c>
      <c r="C418" t="s">
        <v>4242</v>
      </c>
      <c r="D418" t="s">
        <v>3290</v>
      </c>
      <c r="E418">
        <v>0.28749999999999998</v>
      </c>
      <c r="F418">
        <v>12</v>
      </c>
      <c r="G418">
        <v>5</v>
      </c>
      <c r="H418" t="s">
        <v>7295</v>
      </c>
      <c r="I418" t="s">
        <v>7296</v>
      </c>
      <c r="L418" s="20" t="s">
        <v>5677</v>
      </c>
      <c r="M418">
        <v>12.4</v>
      </c>
      <c r="N418">
        <v>15</v>
      </c>
      <c r="O418" t="s">
        <v>144</v>
      </c>
      <c r="P418" s="51">
        <v>1496.8920000000001</v>
      </c>
      <c r="Q418" s="51">
        <v>12</v>
      </c>
      <c r="R418" t="str">
        <f t="shared" si="43"/>
        <v>1496-12</v>
      </c>
      <c r="S418" s="70" t="b">
        <f t="shared" si="44"/>
        <v>1</v>
      </c>
      <c r="T418" t="str">
        <f t="shared" si="45"/>
        <v>1496-12</v>
      </c>
      <c r="U418">
        <v>1496.8920000000001</v>
      </c>
      <c r="V418">
        <v>12</v>
      </c>
      <c r="X418" t="str">
        <f t="shared" si="46"/>
        <v>1496-10</v>
      </c>
      <c r="Y418" t="s">
        <v>7778</v>
      </c>
      <c r="Z418" s="51">
        <v>547</v>
      </c>
      <c r="AA418">
        <v>1496.8920000000001</v>
      </c>
      <c r="AB418">
        <v>10</v>
      </c>
      <c r="AC418" t="s">
        <v>7782</v>
      </c>
      <c r="AD418" t="s">
        <v>7773</v>
      </c>
      <c r="AE418" t="s">
        <v>5753</v>
      </c>
      <c r="AF418">
        <v>12</v>
      </c>
      <c r="AG418">
        <v>0.66</v>
      </c>
      <c r="AH418">
        <v>10</v>
      </c>
      <c r="AI418">
        <v>6</v>
      </c>
      <c r="AJ418" t="s">
        <v>7335</v>
      </c>
      <c r="AL418">
        <v>33</v>
      </c>
      <c r="AM418" t="s">
        <v>7784</v>
      </c>
      <c r="AN418" t="s">
        <v>7774</v>
      </c>
      <c r="AO418" t="s">
        <v>7206</v>
      </c>
      <c r="AP418" t="s">
        <v>7527</v>
      </c>
      <c r="AQ418" t="s">
        <v>7527</v>
      </c>
      <c r="AR418">
        <v>5.56</v>
      </c>
      <c r="AS418" t="s">
        <v>7900</v>
      </c>
      <c r="AT418">
        <v>1.8</v>
      </c>
      <c r="AU418" t="s">
        <v>7774</v>
      </c>
      <c r="AV418" t="s">
        <v>7783</v>
      </c>
      <c r="AW418" t="s">
        <v>7774</v>
      </c>
      <c r="BA418" t="s">
        <v>5678</v>
      </c>
      <c r="BB418">
        <v>42.771144239999998</v>
      </c>
      <c r="BC418">
        <v>-82.037574190000001</v>
      </c>
      <c r="BD418">
        <v>203.4</v>
      </c>
      <c r="BE418">
        <v>290</v>
      </c>
      <c r="BF418" t="s">
        <v>8087</v>
      </c>
      <c r="BG418">
        <v>15</v>
      </c>
      <c r="BH418">
        <v>986</v>
      </c>
      <c r="BI418">
        <v>14.387</v>
      </c>
      <c r="BJ418">
        <v>-410.34100000000001</v>
      </c>
      <c r="BK418">
        <v>2114</v>
      </c>
      <c r="BL418">
        <v>2115</v>
      </c>
      <c r="BO418">
        <v>1.23</v>
      </c>
      <c r="BP418">
        <v>1.23</v>
      </c>
      <c r="BR418">
        <v>2.14</v>
      </c>
      <c r="BS418">
        <v>2.14</v>
      </c>
      <c r="BY418">
        <v>0.69</v>
      </c>
      <c r="BZ418">
        <v>8</v>
      </c>
    </row>
    <row r="419" spans="2:78" hidden="1" x14ac:dyDescent="0.35">
      <c r="B419">
        <v>1496.92</v>
      </c>
      <c r="C419" t="s">
        <v>4243</v>
      </c>
      <c r="D419" t="s">
        <v>3290</v>
      </c>
      <c r="E419">
        <v>0.27500000000000002</v>
      </c>
      <c r="F419">
        <v>12.4</v>
      </c>
      <c r="G419">
        <v>6</v>
      </c>
      <c r="H419" t="s">
        <v>7295</v>
      </c>
      <c r="I419" t="s">
        <v>7296</v>
      </c>
      <c r="L419" s="20" t="s">
        <v>5677</v>
      </c>
      <c r="M419">
        <v>8.8000000000000007</v>
      </c>
      <c r="N419">
        <v>15</v>
      </c>
      <c r="O419" t="s">
        <v>144</v>
      </c>
      <c r="P419" s="51">
        <v>1496.92</v>
      </c>
      <c r="Q419" s="51">
        <v>12.4</v>
      </c>
      <c r="R419" t="str">
        <f t="shared" si="43"/>
        <v>1496-12</v>
      </c>
      <c r="S419" s="70" t="b">
        <f t="shared" si="44"/>
        <v>1</v>
      </c>
      <c r="T419" t="str">
        <f t="shared" si="45"/>
        <v>1496-12</v>
      </c>
      <c r="U419">
        <v>1496.9169999999999</v>
      </c>
      <c r="V419">
        <v>12</v>
      </c>
      <c r="X419" t="str">
        <f t="shared" si="46"/>
        <v>1496-8</v>
      </c>
      <c r="Y419" t="s">
        <v>7778</v>
      </c>
      <c r="Z419" s="51">
        <v>549</v>
      </c>
      <c r="AA419">
        <v>1496.9169999999999</v>
      </c>
      <c r="AB419">
        <v>10</v>
      </c>
      <c r="AC419" t="s">
        <v>7782</v>
      </c>
      <c r="AD419" t="s">
        <v>7773</v>
      </c>
      <c r="AE419" t="s">
        <v>5753</v>
      </c>
      <c r="AF419">
        <v>12</v>
      </c>
      <c r="AG419">
        <v>0.69</v>
      </c>
      <c r="AH419">
        <v>8</v>
      </c>
      <c r="AI419">
        <v>8</v>
      </c>
      <c r="AJ419" t="s">
        <v>7562</v>
      </c>
      <c r="AL419">
        <v>33</v>
      </c>
      <c r="AM419" t="s">
        <v>7784</v>
      </c>
      <c r="AN419" t="s">
        <v>7774</v>
      </c>
      <c r="AO419" t="s">
        <v>7206</v>
      </c>
      <c r="AP419" t="s">
        <v>7527</v>
      </c>
      <c r="AQ419" t="s">
        <v>7527</v>
      </c>
      <c r="AR419">
        <v>5.56</v>
      </c>
      <c r="AS419" t="s">
        <v>7900</v>
      </c>
      <c r="AT419">
        <v>1.8</v>
      </c>
      <c r="AU419" t="s">
        <v>7774</v>
      </c>
      <c r="AV419" t="s">
        <v>7789</v>
      </c>
      <c r="AW419" t="s">
        <v>7774</v>
      </c>
      <c r="BA419" t="s">
        <v>5678</v>
      </c>
      <c r="BB419">
        <v>42.771144</v>
      </c>
      <c r="BC419">
        <v>-82.037574199999995</v>
      </c>
      <c r="BD419">
        <v>203.4</v>
      </c>
      <c r="BE419">
        <v>290</v>
      </c>
      <c r="BF419" t="s">
        <v>8087</v>
      </c>
      <c r="BG419">
        <v>15</v>
      </c>
      <c r="BH419">
        <v>986</v>
      </c>
      <c r="BI419">
        <v>14.413</v>
      </c>
      <c r="BJ419">
        <v>-409.56900000000002</v>
      </c>
      <c r="BK419">
        <v>2116</v>
      </c>
      <c r="BL419">
        <v>2117</v>
      </c>
      <c r="BO419">
        <v>1.24</v>
      </c>
      <c r="BP419">
        <v>1.24</v>
      </c>
      <c r="BR419">
        <v>2.15</v>
      </c>
      <c r="BS419">
        <v>2.15</v>
      </c>
      <c r="BY419">
        <v>0.64</v>
      </c>
      <c r="BZ419">
        <v>10</v>
      </c>
    </row>
    <row r="420" spans="2:78" hidden="1" x14ac:dyDescent="0.35">
      <c r="B420">
        <v>1496.9760000000001</v>
      </c>
      <c r="C420" t="s">
        <v>4244</v>
      </c>
      <c r="D420" t="s">
        <v>3290</v>
      </c>
      <c r="E420">
        <v>0.28611111111111109</v>
      </c>
      <c r="F420">
        <v>11.5</v>
      </c>
      <c r="G420">
        <v>5</v>
      </c>
      <c r="H420" t="s">
        <v>7295</v>
      </c>
      <c r="I420" t="s">
        <v>7296</v>
      </c>
      <c r="L420" s="20" t="s">
        <v>5677</v>
      </c>
      <c r="M420">
        <v>14.5</v>
      </c>
      <c r="N420">
        <v>15</v>
      </c>
      <c r="O420" t="s">
        <v>144</v>
      </c>
      <c r="P420" s="51">
        <v>1496.9760000000001</v>
      </c>
      <c r="Q420" s="51">
        <v>11.5</v>
      </c>
      <c r="R420" t="str">
        <f t="shared" si="43"/>
        <v>1496-12</v>
      </c>
      <c r="S420" s="70" t="b">
        <f t="shared" si="44"/>
        <v>0</v>
      </c>
      <c r="T420" t="str">
        <f t="shared" si="45"/>
        <v>1496-11</v>
      </c>
      <c r="U420">
        <v>1496.9749999999999</v>
      </c>
      <c r="V420">
        <v>11</v>
      </c>
      <c r="X420" t="str">
        <f t="shared" si="46"/>
        <v>1496-10</v>
      </c>
      <c r="Y420" t="s">
        <v>7778</v>
      </c>
      <c r="Z420" s="51">
        <v>550</v>
      </c>
      <c r="AA420">
        <v>1496.9749999999999</v>
      </c>
      <c r="AB420">
        <v>10</v>
      </c>
      <c r="AC420" t="s">
        <v>7782</v>
      </c>
      <c r="AD420" t="s">
        <v>7773</v>
      </c>
      <c r="AE420" t="s">
        <v>5753</v>
      </c>
      <c r="AF420">
        <v>11</v>
      </c>
      <c r="AG420">
        <v>0.64</v>
      </c>
      <c r="AH420">
        <v>10</v>
      </c>
      <c r="AI420">
        <v>8</v>
      </c>
      <c r="AJ420" t="s">
        <v>7800</v>
      </c>
      <c r="AM420" t="s">
        <v>7784</v>
      </c>
      <c r="AN420" t="s">
        <v>7774</v>
      </c>
      <c r="AO420" t="s">
        <v>7206</v>
      </c>
      <c r="AP420" t="s">
        <v>7527</v>
      </c>
      <c r="AQ420" t="s">
        <v>7527</v>
      </c>
      <c r="AR420">
        <v>5.56</v>
      </c>
      <c r="AS420" t="s">
        <v>7900</v>
      </c>
      <c r="AT420">
        <v>1.8</v>
      </c>
      <c r="AU420" t="s">
        <v>7774</v>
      </c>
      <c r="AV420" t="s">
        <v>7783</v>
      </c>
      <c r="AW420" t="s">
        <v>7774</v>
      </c>
      <c r="BA420" t="s">
        <v>5678</v>
      </c>
      <c r="BB420">
        <v>42.77114349</v>
      </c>
      <c r="BC420">
        <v>-82.037574230000004</v>
      </c>
      <c r="BD420">
        <v>203.4</v>
      </c>
      <c r="BE420">
        <v>290</v>
      </c>
      <c r="BF420" t="s">
        <v>8087</v>
      </c>
      <c r="BG420">
        <v>15</v>
      </c>
      <c r="BH420">
        <v>986</v>
      </c>
      <c r="BI420">
        <v>14.47</v>
      </c>
      <c r="BJ420">
        <v>-410.49200000000002</v>
      </c>
      <c r="BK420">
        <v>2114</v>
      </c>
      <c r="BL420">
        <v>2115</v>
      </c>
      <c r="BO420">
        <v>1.24</v>
      </c>
      <c r="BP420">
        <v>1.23</v>
      </c>
      <c r="BR420">
        <v>2.14</v>
      </c>
      <c r="BS420">
        <v>2.14</v>
      </c>
      <c r="BY420">
        <v>0.63</v>
      </c>
      <c r="BZ420">
        <v>7</v>
      </c>
    </row>
    <row r="421" spans="2:78" hidden="1" x14ac:dyDescent="0.35">
      <c r="B421">
        <v>1497.1089999999999</v>
      </c>
      <c r="C421" t="s">
        <v>4245</v>
      </c>
      <c r="D421" t="s">
        <v>3290</v>
      </c>
      <c r="E421">
        <v>0.27291666666666664</v>
      </c>
      <c r="F421">
        <v>11.3</v>
      </c>
      <c r="G421">
        <v>6</v>
      </c>
      <c r="H421" t="s">
        <v>7295</v>
      </c>
      <c r="I421" t="s">
        <v>7296</v>
      </c>
      <c r="L421" s="20" t="s">
        <v>5677</v>
      </c>
      <c r="M421">
        <v>8</v>
      </c>
      <c r="N421">
        <v>15</v>
      </c>
      <c r="O421" t="s">
        <v>144</v>
      </c>
      <c r="P421" s="51">
        <v>1497.1089999999999</v>
      </c>
      <c r="Q421" s="51">
        <v>11.3</v>
      </c>
      <c r="R421" t="str">
        <f t="shared" si="43"/>
        <v>1497-11</v>
      </c>
      <c r="S421" s="70" t="b">
        <f t="shared" si="44"/>
        <v>1</v>
      </c>
      <c r="T421" t="str">
        <f t="shared" si="45"/>
        <v>1497-11</v>
      </c>
      <c r="U421">
        <v>1497.1079999999999</v>
      </c>
      <c r="V421">
        <v>11</v>
      </c>
      <c r="X421" t="str">
        <f t="shared" si="46"/>
        <v>1497-7</v>
      </c>
      <c r="Y421" t="s">
        <v>7778</v>
      </c>
      <c r="Z421" s="51">
        <v>551</v>
      </c>
      <c r="AA421">
        <v>1497.1079999999999</v>
      </c>
      <c r="AB421">
        <v>10</v>
      </c>
      <c r="AC421" t="s">
        <v>7782</v>
      </c>
      <c r="AD421" t="s">
        <v>7773</v>
      </c>
      <c r="AE421" t="s">
        <v>5753</v>
      </c>
      <c r="AF421">
        <v>11</v>
      </c>
      <c r="AG421">
        <v>0.63</v>
      </c>
      <c r="AH421">
        <v>7</v>
      </c>
      <c r="AI421">
        <v>10</v>
      </c>
      <c r="AJ421" t="s">
        <v>7353</v>
      </c>
      <c r="AM421" t="s">
        <v>7784</v>
      </c>
      <c r="AN421" t="s">
        <v>7774</v>
      </c>
      <c r="AO421" t="s">
        <v>7206</v>
      </c>
      <c r="AP421" t="s">
        <v>7527</v>
      </c>
      <c r="AQ421" t="s">
        <v>7527</v>
      </c>
      <c r="AR421">
        <v>5.56</v>
      </c>
      <c r="AS421" t="s">
        <v>7900</v>
      </c>
      <c r="AT421">
        <v>1.8</v>
      </c>
      <c r="AU421" t="s">
        <v>7774</v>
      </c>
      <c r="AV421" t="s">
        <v>7789</v>
      </c>
      <c r="AW421" t="s">
        <v>7774</v>
      </c>
      <c r="BA421" t="s">
        <v>5678</v>
      </c>
      <c r="BB421">
        <v>42.771142269999999</v>
      </c>
      <c r="BC421">
        <v>-82.037574289999995</v>
      </c>
      <c r="BD421">
        <v>203.4</v>
      </c>
      <c r="BE421">
        <v>290</v>
      </c>
      <c r="BF421" t="s">
        <v>8087</v>
      </c>
      <c r="BG421">
        <v>15</v>
      </c>
      <c r="BH421">
        <v>986</v>
      </c>
      <c r="BI421">
        <v>14.603999999999999</v>
      </c>
      <c r="BJ421">
        <v>-413.75799999999998</v>
      </c>
      <c r="BK421">
        <v>2117</v>
      </c>
      <c r="BL421">
        <v>2117</v>
      </c>
      <c r="BO421">
        <v>1.24</v>
      </c>
      <c r="BP421">
        <v>1.24</v>
      </c>
      <c r="BR421">
        <v>2.15</v>
      </c>
      <c r="BS421">
        <v>2.15</v>
      </c>
      <c r="BY421">
        <v>0.69</v>
      </c>
      <c r="BZ421">
        <v>8</v>
      </c>
    </row>
    <row r="422" spans="2:78" hidden="1" x14ac:dyDescent="0.35">
      <c r="B422">
        <v>1497.2159999999999</v>
      </c>
      <c r="C422" t="s">
        <v>4246</v>
      </c>
      <c r="D422" t="s">
        <v>3290</v>
      </c>
      <c r="E422">
        <v>0.2638888888888889</v>
      </c>
      <c r="F422">
        <v>12.5</v>
      </c>
      <c r="G422">
        <v>6</v>
      </c>
      <c r="H422" t="s">
        <v>7295</v>
      </c>
      <c r="I422" t="s">
        <v>7296</v>
      </c>
      <c r="L422" s="20" t="s">
        <v>5677</v>
      </c>
      <c r="M422">
        <v>9.3000000000000007</v>
      </c>
      <c r="N422">
        <v>15</v>
      </c>
      <c r="O422" t="s">
        <v>144</v>
      </c>
      <c r="P422" s="51">
        <v>1497.2159999999999</v>
      </c>
      <c r="Q422" s="51">
        <v>12.5</v>
      </c>
      <c r="R422" t="str">
        <f t="shared" si="43"/>
        <v>1497-13</v>
      </c>
      <c r="S422" s="70" t="b">
        <f t="shared" si="44"/>
        <v>0</v>
      </c>
      <c r="T422" t="str">
        <f t="shared" si="45"/>
        <v>1497-12</v>
      </c>
      <c r="U422">
        <v>1497.2149999999999</v>
      </c>
      <c r="V422">
        <v>12</v>
      </c>
      <c r="X422" t="str">
        <f t="shared" si="46"/>
        <v>1497-8</v>
      </c>
      <c r="Y422" t="s">
        <v>7778</v>
      </c>
      <c r="Z422" s="51">
        <v>552</v>
      </c>
      <c r="AA422">
        <v>1497.2149999999999</v>
      </c>
      <c r="AB422">
        <v>10</v>
      </c>
      <c r="AC422" t="s">
        <v>7782</v>
      </c>
      <c r="AD422" t="s">
        <v>7773</v>
      </c>
      <c r="AE422" t="s">
        <v>5753</v>
      </c>
      <c r="AF422">
        <v>12</v>
      </c>
      <c r="AG422">
        <v>0.69</v>
      </c>
      <c r="AH422">
        <v>8</v>
      </c>
      <c r="AI422">
        <v>8</v>
      </c>
      <c r="AJ422" t="s">
        <v>7671</v>
      </c>
      <c r="AM422" t="s">
        <v>7784</v>
      </c>
      <c r="AN422" t="s">
        <v>7774</v>
      </c>
      <c r="AO422" t="s">
        <v>7206</v>
      </c>
      <c r="AP422" t="s">
        <v>7527</v>
      </c>
      <c r="AQ422" t="s">
        <v>7527</v>
      </c>
      <c r="AR422">
        <v>5.56</v>
      </c>
      <c r="AS422" t="s">
        <v>7900</v>
      </c>
      <c r="AT422">
        <v>1.7</v>
      </c>
      <c r="AU422" t="s">
        <v>7774</v>
      </c>
      <c r="AV422" t="s">
        <v>7789</v>
      </c>
      <c r="AW422" t="s">
        <v>7774</v>
      </c>
      <c r="BA422" t="s">
        <v>5678</v>
      </c>
      <c r="BB422">
        <v>42.771141299999996</v>
      </c>
      <c r="BC422">
        <v>-82.037574340000006</v>
      </c>
      <c r="BD422">
        <v>203.4</v>
      </c>
      <c r="BE422">
        <v>290</v>
      </c>
      <c r="BF422" t="s">
        <v>8087</v>
      </c>
      <c r="BG422">
        <v>15</v>
      </c>
      <c r="BH422">
        <v>986</v>
      </c>
      <c r="BI422">
        <v>14.711</v>
      </c>
      <c r="BJ422">
        <v>-392.69200000000001</v>
      </c>
      <c r="BK422">
        <v>2116</v>
      </c>
      <c r="BL422">
        <v>2117</v>
      </c>
      <c r="BO422">
        <v>1.24</v>
      </c>
      <c r="BP422">
        <v>1.24</v>
      </c>
      <c r="BR422">
        <v>2.15</v>
      </c>
      <c r="BS422">
        <v>2.15</v>
      </c>
      <c r="BY422">
        <v>0.65</v>
      </c>
      <c r="BZ422">
        <v>9</v>
      </c>
    </row>
    <row r="423" spans="2:78" hidden="1" x14ac:dyDescent="0.35">
      <c r="B423">
        <v>1497.568</v>
      </c>
      <c r="C423" t="s">
        <v>4247</v>
      </c>
      <c r="D423" t="s">
        <v>3290</v>
      </c>
      <c r="E423">
        <v>0.28055555555555556</v>
      </c>
      <c r="F423">
        <v>11.7</v>
      </c>
      <c r="G423">
        <v>5</v>
      </c>
      <c r="H423" t="s">
        <v>7295</v>
      </c>
      <c r="I423" t="s">
        <v>7296</v>
      </c>
      <c r="L423" s="20" t="s">
        <v>5677</v>
      </c>
      <c r="M423">
        <v>11</v>
      </c>
      <c r="N423">
        <v>15</v>
      </c>
      <c r="O423" t="s">
        <v>144</v>
      </c>
      <c r="P423" s="51">
        <v>1497.568</v>
      </c>
      <c r="Q423" s="51">
        <v>11.7</v>
      </c>
      <c r="R423" t="str">
        <f t="shared" si="43"/>
        <v>1497-12</v>
      </c>
      <c r="S423" s="70" t="b">
        <f t="shared" si="44"/>
        <v>1</v>
      </c>
      <c r="T423" t="str">
        <f t="shared" si="45"/>
        <v>1497-12</v>
      </c>
      <c r="U423">
        <v>1497.566</v>
      </c>
      <c r="V423">
        <v>12</v>
      </c>
      <c r="X423" t="str">
        <f t="shared" si="46"/>
        <v>1497-9</v>
      </c>
      <c r="Y423" t="s">
        <v>7778</v>
      </c>
      <c r="Z423" s="51">
        <v>553</v>
      </c>
      <c r="AA423">
        <v>1497.566</v>
      </c>
      <c r="AB423">
        <v>10</v>
      </c>
      <c r="AC423" t="s">
        <v>7782</v>
      </c>
      <c r="AD423" t="s">
        <v>7773</v>
      </c>
      <c r="AE423" t="s">
        <v>5753</v>
      </c>
      <c r="AF423">
        <v>12</v>
      </c>
      <c r="AG423">
        <v>0.65</v>
      </c>
      <c r="AH423">
        <v>9</v>
      </c>
      <c r="AI423">
        <v>7</v>
      </c>
      <c r="AJ423" t="s">
        <v>7560</v>
      </c>
      <c r="AM423" t="s">
        <v>7784</v>
      </c>
      <c r="AN423" t="s">
        <v>7774</v>
      </c>
      <c r="AO423" t="s">
        <v>7206</v>
      </c>
      <c r="AP423" t="s">
        <v>7527</v>
      </c>
      <c r="AQ423" t="s">
        <v>7527</v>
      </c>
      <c r="AR423">
        <v>5.56</v>
      </c>
      <c r="AS423" t="s">
        <v>7900</v>
      </c>
      <c r="AT423">
        <v>1.8</v>
      </c>
      <c r="AU423" t="s">
        <v>7774</v>
      </c>
      <c r="AV423" t="s">
        <v>7789</v>
      </c>
      <c r="AW423" t="s">
        <v>7774</v>
      </c>
      <c r="BA423" t="s">
        <v>5678</v>
      </c>
      <c r="BB423">
        <v>42.771138129999997</v>
      </c>
      <c r="BC423">
        <v>-82.037574509999999</v>
      </c>
      <c r="BD423">
        <v>203.4</v>
      </c>
      <c r="BE423">
        <v>290</v>
      </c>
      <c r="BF423" t="s">
        <v>8087</v>
      </c>
      <c r="BG423">
        <v>15</v>
      </c>
      <c r="BH423">
        <v>986</v>
      </c>
      <c r="BI423">
        <v>15.061</v>
      </c>
      <c r="BJ423">
        <v>-421.39600000000002</v>
      </c>
      <c r="BK423">
        <v>2115</v>
      </c>
      <c r="BL423">
        <v>2116</v>
      </c>
      <c r="BO423">
        <v>1.24</v>
      </c>
      <c r="BP423">
        <v>1.24</v>
      </c>
      <c r="BR423">
        <v>2.15</v>
      </c>
      <c r="BS423">
        <v>2.14</v>
      </c>
      <c r="BY423">
        <v>0.83</v>
      </c>
      <c r="BZ423">
        <v>7</v>
      </c>
    </row>
    <row r="424" spans="2:78" hidden="1" x14ac:dyDescent="0.35">
      <c r="B424">
        <v>1498.105</v>
      </c>
      <c r="C424" t="s">
        <v>4248</v>
      </c>
      <c r="D424" t="s">
        <v>3290</v>
      </c>
      <c r="E424">
        <v>0.27638888888888891</v>
      </c>
      <c r="F424">
        <v>14.9</v>
      </c>
      <c r="G424">
        <v>9</v>
      </c>
      <c r="H424" t="s">
        <v>7295</v>
      </c>
      <c r="I424" t="s">
        <v>7296</v>
      </c>
      <c r="L424" s="20" t="s">
        <v>5677</v>
      </c>
      <c r="M424">
        <v>9.3000000000000007</v>
      </c>
      <c r="N424">
        <v>15</v>
      </c>
      <c r="O424" t="s">
        <v>144</v>
      </c>
      <c r="P424" s="51">
        <v>1498.105</v>
      </c>
      <c r="Q424" s="51">
        <v>14.9</v>
      </c>
      <c r="R424" t="str">
        <f t="shared" si="43"/>
        <v>1498-15</v>
      </c>
      <c r="S424" s="70" t="b">
        <f t="shared" si="44"/>
        <v>1</v>
      </c>
      <c r="T424" t="str">
        <f t="shared" si="45"/>
        <v>1498-15</v>
      </c>
      <c r="U424">
        <v>1498.1030000000001</v>
      </c>
      <c r="V424">
        <v>15</v>
      </c>
      <c r="X424" t="str">
        <f t="shared" si="46"/>
        <v>1498-7</v>
      </c>
      <c r="Y424" t="s">
        <v>7778</v>
      </c>
      <c r="Z424" s="51">
        <v>554</v>
      </c>
      <c r="AA424">
        <v>1498.1030000000001</v>
      </c>
      <c r="AB424">
        <v>10</v>
      </c>
      <c r="AC424" t="s">
        <v>7782</v>
      </c>
      <c r="AD424" t="s">
        <v>7773</v>
      </c>
      <c r="AE424" t="s">
        <v>5753</v>
      </c>
      <c r="AF424">
        <v>15</v>
      </c>
      <c r="AG424">
        <v>0.83</v>
      </c>
      <c r="AH424">
        <v>7</v>
      </c>
      <c r="AI424">
        <v>9</v>
      </c>
      <c r="AJ424" t="s">
        <v>7901</v>
      </c>
      <c r="AL424">
        <v>34</v>
      </c>
      <c r="AM424" t="s">
        <v>7784</v>
      </c>
      <c r="AN424" t="s">
        <v>7774</v>
      </c>
      <c r="AO424" t="s">
        <v>7206</v>
      </c>
      <c r="AP424" t="s">
        <v>7527</v>
      </c>
      <c r="AQ424" t="s">
        <v>7527</v>
      </c>
      <c r="AR424">
        <v>5.56</v>
      </c>
      <c r="AS424" t="s">
        <v>7900</v>
      </c>
      <c r="AT424">
        <v>1.8</v>
      </c>
      <c r="AU424" t="s">
        <v>7774</v>
      </c>
      <c r="AV424" t="s">
        <v>7789</v>
      </c>
      <c r="AW424" t="s">
        <v>7774</v>
      </c>
      <c r="BA424" t="s">
        <v>5678</v>
      </c>
      <c r="BB424">
        <v>42.77113327</v>
      </c>
      <c r="BC424">
        <v>-82.037574759999998</v>
      </c>
      <c r="BD424">
        <v>203.4</v>
      </c>
      <c r="BE424">
        <v>290</v>
      </c>
      <c r="BF424" t="s">
        <v>8087</v>
      </c>
      <c r="BG424">
        <v>15</v>
      </c>
      <c r="BH424">
        <v>986</v>
      </c>
      <c r="BI424">
        <v>15.599</v>
      </c>
      <c r="BJ424">
        <v>-414.55200000000002</v>
      </c>
      <c r="BK424">
        <v>2116</v>
      </c>
      <c r="BL424">
        <v>2117</v>
      </c>
      <c r="BO424">
        <v>1.24</v>
      </c>
      <c r="BP424">
        <v>1.24</v>
      </c>
      <c r="BR424">
        <v>2.15</v>
      </c>
      <c r="BS424">
        <v>2.15</v>
      </c>
      <c r="BY424">
        <v>0.6</v>
      </c>
      <c r="BZ424">
        <v>8</v>
      </c>
    </row>
    <row r="425" spans="2:78" hidden="1" x14ac:dyDescent="0.35">
      <c r="B425">
        <v>1498.136</v>
      </c>
      <c r="C425" t="s">
        <v>4249</v>
      </c>
      <c r="D425" t="s">
        <v>3290</v>
      </c>
      <c r="E425">
        <v>0.28333333333333333</v>
      </c>
      <c r="F425">
        <v>10.9</v>
      </c>
      <c r="G425">
        <v>5</v>
      </c>
      <c r="H425" t="s">
        <v>7295</v>
      </c>
      <c r="I425" t="s">
        <v>7296</v>
      </c>
      <c r="L425" s="20" t="s">
        <v>5677</v>
      </c>
      <c r="M425">
        <v>8</v>
      </c>
      <c r="N425">
        <v>15</v>
      </c>
      <c r="O425" t="s">
        <v>144</v>
      </c>
      <c r="P425" s="51">
        <v>1498.136</v>
      </c>
      <c r="Q425" s="51">
        <v>10.9</v>
      </c>
      <c r="R425" t="str">
        <f t="shared" si="43"/>
        <v>1498-11</v>
      </c>
      <c r="S425" s="70" t="b">
        <f t="shared" si="44"/>
        <v>1</v>
      </c>
      <c r="T425" t="str">
        <f t="shared" si="45"/>
        <v>1498-11</v>
      </c>
      <c r="U425">
        <v>1498.133</v>
      </c>
      <c r="V425">
        <v>11</v>
      </c>
      <c r="X425" t="str">
        <f t="shared" si="46"/>
        <v>1498-8</v>
      </c>
      <c r="Y425" t="s">
        <v>7778</v>
      </c>
      <c r="Z425" s="51">
        <v>556</v>
      </c>
      <c r="AA425">
        <v>1498.133</v>
      </c>
      <c r="AB425">
        <v>10</v>
      </c>
      <c r="AC425" t="s">
        <v>7782</v>
      </c>
      <c r="AD425" t="s">
        <v>7773</v>
      </c>
      <c r="AE425" t="s">
        <v>5753</v>
      </c>
      <c r="AF425">
        <v>11</v>
      </c>
      <c r="AG425">
        <v>0.6</v>
      </c>
      <c r="AH425">
        <v>8</v>
      </c>
      <c r="AI425">
        <v>6</v>
      </c>
      <c r="AJ425" t="s">
        <v>7449</v>
      </c>
      <c r="AL425">
        <v>34</v>
      </c>
      <c r="AM425" t="s">
        <v>7784</v>
      </c>
      <c r="AN425" t="s">
        <v>7774</v>
      </c>
      <c r="AO425" t="s">
        <v>7206</v>
      </c>
      <c r="AP425" t="s">
        <v>7527</v>
      </c>
      <c r="AQ425" t="s">
        <v>7527</v>
      </c>
      <c r="AR425">
        <v>5.56</v>
      </c>
      <c r="AS425" t="s">
        <v>7900</v>
      </c>
      <c r="AT425">
        <v>1.8</v>
      </c>
      <c r="AU425" t="s">
        <v>7774</v>
      </c>
      <c r="AV425" t="s">
        <v>7789</v>
      </c>
      <c r="AW425" t="s">
        <v>7774</v>
      </c>
      <c r="BA425" t="s">
        <v>5678</v>
      </c>
      <c r="BB425">
        <v>42.771132989999998</v>
      </c>
      <c r="BC425">
        <v>-82.037574770000006</v>
      </c>
      <c r="BD425">
        <v>203.4</v>
      </c>
      <c r="BE425">
        <v>290</v>
      </c>
      <c r="BF425" t="s">
        <v>8087</v>
      </c>
      <c r="BG425">
        <v>15</v>
      </c>
      <c r="BH425">
        <v>986</v>
      </c>
      <c r="BI425">
        <v>15.629</v>
      </c>
      <c r="BJ425">
        <v>-423.90100000000001</v>
      </c>
      <c r="BK425">
        <v>2117</v>
      </c>
      <c r="BL425">
        <v>2117</v>
      </c>
      <c r="BO425">
        <v>1.24</v>
      </c>
      <c r="BP425">
        <v>1.24</v>
      </c>
      <c r="BR425">
        <v>2.15</v>
      </c>
      <c r="BS425">
        <v>2.15</v>
      </c>
      <c r="BY425">
        <v>0.61</v>
      </c>
      <c r="BZ425">
        <v>8</v>
      </c>
    </row>
    <row r="426" spans="2:78" hidden="1" x14ac:dyDescent="0.35">
      <c r="B426">
        <v>1498.2180000000001</v>
      </c>
      <c r="C426" t="s">
        <v>4250</v>
      </c>
      <c r="D426" t="s">
        <v>3290</v>
      </c>
      <c r="E426">
        <v>0.28680555555555554</v>
      </c>
      <c r="F426">
        <v>10.9</v>
      </c>
      <c r="G426">
        <v>6</v>
      </c>
      <c r="H426" t="s">
        <v>7295</v>
      </c>
      <c r="I426" t="s">
        <v>7296</v>
      </c>
      <c r="L426" s="20" t="s">
        <v>5677</v>
      </c>
      <c r="M426">
        <v>8.1</v>
      </c>
      <c r="N426">
        <v>15</v>
      </c>
      <c r="O426" t="s">
        <v>144</v>
      </c>
      <c r="P426" s="51">
        <v>1498.2180000000001</v>
      </c>
      <c r="Q426" s="51">
        <v>10.9</v>
      </c>
      <c r="R426" t="str">
        <f t="shared" si="43"/>
        <v>1498-11</v>
      </c>
      <c r="S426" s="70" t="b">
        <f t="shared" si="44"/>
        <v>1</v>
      </c>
      <c r="T426" t="str">
        <f t="shared" si="45"/>
        <v>1498-11</v>
      </c>
      <c r="U426">
        <v>1498.2159999999999</v>
      </c>
      <c r="V426">
        <v>11</v>
      </c>
      <c r="X426" t="str">
        <f t="shared" si="46"/>
        <v>1498-8</v>
      </c>
      <c r="Y426" t="s">
        <v>7778</v>
      </c>
      <c r="Z426" s="51">
        <v>557</v>
      </c>
      <c r="AA426">
        <v>1498.2159999999999</v>
      </c>
      <c r="AB426">
        <v>10</v>
      </c>
      <c r="AC426" t="s">
        <v>7782</v>
      </c>
      <c r="AD426" t="s">
        <v>7773</v>
      </c>
      <c r="AE426" t="s">
        <v>5753</v>
      </c>
      <c r="AF426">
        <v>11</v>
      </c>
      <c r="AG426">
        <v>0.61</v>
      </c>
      <c r="AH426">
        <v>8</v>
      </c>
      <c r="AI426">
        <v>9</v>
      </c>
      <c r="AJ426" t="s">
        <v>7345</v>
      </c>
      <c r="AM426" t="s">
        <v>7784</v>
      </c>
      <c r="AN426" t="s">
        <v>7774</v>
      </c>
      <c r="AO426" t="s">
        <v>7206</v>
      </c>
      <c r="AP426" t="s">
        <v>7527</v>
      </c>
      <c r="AQ426" t="s">
        <v>7527</v>
      </c>
      <c r="AR426">
        <v>5.56</v>
      </c>
      <c r="AS426" t="s">
        <v>7900</v>
      </c>
      <c r="AT426">
        <v>1.8</v>
      </c>
      <c r="AU426" t="s">
        <v>7774</v>
      </c>
      <c r="AV426" t="s">
        <v>7789</v>
      </c>
      <c r="AW426" t="s">
        <v>7774</v>
      </c>
      <c r="BA426" t="s">
        <v>5678</v>
      </c>
      <c r="BB426">
        <v>42.77113224</v>
      </c>
      <c r="BC426">
        <v>-82.037574809999995</v>
      </c>
      <c r="BD426">
        <v>203.4</v>
      </c>
      <c r="BE426">
        <v>290</v>
      </c>
      <c r="BF426" t="s">
        <v>8087</v>
      </c>
      <c r="BG426">
        <v>15</v>
      </c>
      <c r="BH426">
        <v>986</v>
      </c>
      <c r="BI426">
        <v>15.712</v>
      </c>
      <c r="BJ426">
        <v>-420.495</v>
      </c>
      <c r="BK426">
        <v>2117</v>
      </c>
      <c r="BL426">
        <v>2117</v>
      </c>
      <c r="BO426">
        <v>1.24</v>
      </c>
      <c r="BP426">
        <v>1.24</v>
      </c>
      <c r="BR426">
        <v>2.15</v>
      </c>
      <c r="BS426">
        <v>2.15</v>
      </c>
      <c r="BY426">
        <v>0.56000000000000005</v>
      </c>
      <c r="BZ426">
        <v>11</v>
      </c>
    </row>
    <row r="427" spans="2:78" hidden="1" x14ac:dyDescent="0.35">
      <c r="B427">
        <v>1498.5619999999999</v>
      </c>
      <c r="C427" t="s">
        <v>4251</v>
      </c>
      <c r="D427" t="s">
        <v>3290</v>
      </c>
      <c r="E427">
        <v>0.28472222222222221</v>
      </c>
      <c r="F427">
        <v>10</v>
      </c>
      <c r="G427">
        <v>5</v>
      </c>
      <c r="H427" t="s">
        <v>7295</v>
      </c>
      <c r="I427" t="s">
        <v>7296</v>
      </c>
      <c r="L427" s="20" t="s">
        <v>5677</v>
      </c>
      <c r="M427">
        <v>17.100000000000001</v>
      </c>
      <c r="N427">
        <v>15</v>
      </c>
      <c r="O427" t="s">
        <v>144</v>
      </c>
      <c r="P427" s="51">
        <v>1498.5619999999999</v>
      </c>
      <c r="Q427" s="51">
        <v>10</v>
      </c>
      <c r="R427" t="str">
        <f t="shared" si="43"/>
        <v>1498-10</v>
      </c>
      <c r="S427" s="70" t="b">
        <f t="shared" si="44"/>
        <v>1</v>
      </c>
      <c r="T427" t="str">
        <f t="shared" si="45"/>
        <v>1498-10</v>
      </c>
      <c r="U427">
        <v>1498.5609999999999</v>
      </c>
      <c r="V427">
        <v>10</v>
      </c>
      <c r="X427" t="str">
        <f t="shared" si="46"/>
        <v>1498-11</v>
      </c>
      <c r="Y427" t="s">
        <v>7778</v>
      </c>
      <c r="Z427" s="51">
        <v>558</v>
      </c>
      <c r="AA427">
        <v>1498.5609999999999</v>
      </c>
      <c r="AB427">
        <v>10</v>
      </c>
      <c r="AC427" t="s">
        <v>7782</v>
      </c>
      <c r="AD427" t="s">
        <v>7773</v>
      </c>
      <c r="AE427" t="s">
        <v>5753</v>
      </c>
      <c r="AF427">
        <v>10</v>
      </c>
      <c r="AG427">
        <v>0.56000000000000005</v>
      </c>
      <c r="AH427">
        <v>11</v>
      </c>
      <c r="AI427">
        <v>10</v>
      </c>
      <c r="AJ427" t="s">
        <v>7552</v>
      </c>
      <c r="AM427" t="s">
        <v>7784</v>
      </c>
      <c r="AN427" t="s">
        <v>7774</v>
      </c>
      <c r="AO427" t="s">
        <v>7206</v>
      </c>
      <c r="AP427" t="s">
        <v>7527</v>
      </c>
      <c r="AQ427" t="s">
        <v>7527</v>
      </c>
      <c r="AR427">
        <v>5.56</v>
      </c>
      <c r="AS427" t="s">
        <v>7900</v>
      </c>
      <c r="AT427">
        <v>1.8</v>
      </c>
      <c r="AU427" t="s">
        <v>7774</v>
      </c>
      <c r="AV427" t="s">
        <v>7783</v>
      </c>
      <c r="AW427" t="s">
        <v>7774</v>
      </c>
      <c r="BA427" t="s">
        <v>5678</v>
      </c>
      <c r="BB427">
        <v>42.771129129999998</v>
      </c>
      <c r="BC427">
        <v>-82.037574969999994</v>
      </c>
      <c r="BD427">
        <v>203.4</v>
      </c>
      <c r="BE427">
        <v>290</v>
      </c>
      <c r="BF427" t="s">
        <v>8087</v>
      </c>
      <c r="BG427">
        <v>15</v>
      </c>
      <c r="BH427">
        <v>986</v>
      </c>
      <c r="BI427">
        <v>16.055</v>
      </c>
      <c r="BJ427">
        <v>-419.75599999999997</v>
      </c>
      <c r="BK427">
        <v>2114</v>
      </c>
      <c r="BL427">
        <v>2115</v>
      </c>
      <c r="BO427">
        <v>1.24</v>
      </c>
      <c r="BP427">
        <v>1.23</v>
      </c>
      <c r="BR427">
        <v>2.14</v>
      </c>
      <c r="BS427">
        <v>2.14</v>
      </c>
      <c r="BY427">
        <v>0.56999999999999995</v>
      </c>
      <c r="BZ427">
        <v>10</v>
      </c>
    </row>
    <row r="428" spans="2:78" hidden="1" x14ac:dyDescent="0.35">
      <c r="B428">
        <v>1498.7470000000001</v>
      </c>
      <c r="C428" t="s">
        <v>4252</v>
      </c>
      <c r="D428" t="s">
        <v>3290</v>
      </c>
      <c r="E428">
        <v>0.28472222222222221</v>
      </c>
      <c r="F428">
        <v>10.3</v>
      </c>
      <c r="G428">
        <v>5</v>
      </c>
      <c r="H428" t="s">
        <v>7295</v>
      </c>
      <c r="I428" t="s">
        <v>7296</v>
      </c>
      <c r="L428" s="20" t="s">
        <v>5677</v>
      </c>
      <c r="M428">
        <v>16</v>
      </c>
      <c r="N428">
        <v>15</v>
      </c>
      <c r="O428" t="s">
        <v>144</v>
      </c>
      <c r="P428" s="51">
        <v>1498.7470000000001</v>
      </c>
      <c r="Q428" s="51">
        <v>10.3</v>
      </c>
      <c r="R428" t="str">
        <f t="shared" si="43"/>
        <v>1498-10</v>
      </c>
      <c r="S428" s="70" t="b">
        <f t="shared" si="44"/>
        <v>1</v>
      </c>
      <c r="T428" t="str">
        <f t="shared" si="45"/>
        <v>1498-10</v>
      </c>
      <c r="U428">
        <v>1498.7460000000001</v>
      </c>
      <c r="V428">
        <v>10</v>
      </c>
      <c r="X428" t="str">
        <f t="shared" si="46"/>
        <v>1498-10</v>
      </c>
      <c r="Y428" t="s">
        <v>7778</v>
      </c>
      <c r="Z428" s="51">
        <v>559</v>
      </c>
      <c r="AA428">
        <v>1498.7460000000001</v>
      </c>
      <c r="AB428">
        <v>10</v>
      </c>
      <c r="AC428" t="s">
        <v>7782</v>
      </c>
      <c r="AD428" t="s">
        <v>7773</v>
      </c>
      <c r="AE428" t="s">
        <v>5753</v>
      </c>
      <c r="AF428">
        <v>10</v>
      </c>
      <c r="AG428">
        <v>0.56999999999999995</v>
      </c>
      <c r="AH428">
        <v>10</v>
      </c>
      <c r="AI428">
        <v>11</v>
      </c>
      <c r="AJ428" t="s">
        <v>7561</v>
      </c>
      <c r="AM428" t="s">
        <v>7784</v>
      </c>
      <c r="AN428" t="s">
        <v>7774</v>
      </c>
      <c r="AO428" t="s">
        <v>7206</v>
      </c>
      <c r="AP428" t="s">
        <v>7527</v>
      </c>
      <c r="AQ428" t="s">
        <v>7527</v>
      </c>
      <c r="AR428">
        <v>5.56</v>
      </c>
      <c r="AS428" t="s">
        <v>7900</v>
      </c>
      <c r="AT428">
        <v>1.8</v>
      </c>
      <c r="AU428" t="s">
        <v>7774</v>
      </c>
      <c r="AV428" t="s">
        <v>7788</v>
      </c>
      <c r="AW428" t="s">
        <v>7774</v>
      </c>
      <c r="AX428">
        <v>10</v>
      </c>
      <c r="AY428">
        <v>10</v>
      </c>
      <c r="AZ428">
        <v>12</v>
      </c>
      <c r="BA428" t="s">
        <v>5683</v>
      </c>
      <c r="BB428">
        <v>42.771127460000002</v>
      </c>
      <c r="BC428">
        <v>-82.037575059999995</v>
      </c>
      <c r="BD428">
        <v>203.4</v>
      </c>
      <c r="BE428">
        <v>290</v>
      </c>
      <c r="BF428" t="s">
        <v>8087</v>
      </c>
      <c r="BG428">
        <v>15</v>
      </c>
      <c r="BH428">
        <v>986</v>
      </c>
      <c r="BI428">
        <v>16.241</v>
      </c>
      <c r="BJ428">
        <v>-421.005</v>
      </c>
      <c r="BK428">
        <v>2115</v>
      </c>
      <c r="BL428">
        <v>2116</v>
      </c>
      <c r="BO428">
        <v>1.24</v>
      </c>
      <c r="BP428">
        <v>1.23</v>
      </c>
      <c r="BR428">
        <v>2.15</v>
      </c>
      <c r="BS428">
        <v>2.14</v>
      </c>
      <c r="BY428">
        <v>0.69</v>
      </c>
      <c r="BZ428">
        <v>7</v>
      </c>
    </row>
    <row r="429" spans="2:78" hidden="1" x14ac:dyDescent="0.35">
      <c r="B429">
        <v>1499.0340000000001</v>
      </c>
      <c r="C429" t="s">
        <v>4253</v>
      </c>
      <c r="D429" t="s">
        <v>3290</v>
      </c>
      <c r="E429">
        <v>0.28125</v>
      </c>
      <c r="F429">
        <v>12.5</v>
      </c>
      <c r="G429">
        <v>6</v>
      </c>
      <c r="H429" t="s">
        <v>7295</v>
      </c>
      <c r="I429" t="s">
        <v>7296</v>
      </c>
      <c r="L429" s="20" t="s">
        <v>5677</v>
      </c>
      <c r="M429">
        <v>8.6</v>
      </c>
      <c r="N429">
        <v>15</v>
      </c>
      <c r="O429" t="s">
        <v>144</v>
      </c>
      <c r="P429" s="51">
        <v>1499.0340000000001</v>
      </c>
      <c r="Q429" s="51">
        <v>12.5</v>
      </c>
      <c r="R429" t="str">
        <f t="shared" si="43"/>
        <v>1499-13</v>
      </c>
      <c r="S429" s="70" t="b">
        <f t="shared" si="44"/>
        <v>0</v>
      </c>
      <c r="T429" t="str">
        <f t="shared" si="45"/>
        <v>1499-12</v>
      </c>
      <c r="U429">
        <v>1499.0329999999999</v>
      </c>
      <c r="V429">
        <v>12</v>
      </c>
      <c r="X429" t="str">
        <f t="shared" si="46"/>
        <v>1499-7</v>
      </c>
      <c r="Y429" t="s">
        <v>7778</v>
      </c>
      <c r="Z429" s="51">
        <v>560</v>
      </c>
      <c r="AA429">
        <v>1499.0329999999999</v>
      </c>
      <c r="AB429">
        <v>10</v>
      </c>
      <c r="AC429" t="s">
        <v>7782</v>
      </c>
      <c r="AD429" t="s">
        <v>7773</v>
      </c>
      <c r="AE429" t="s">
        <v>5753</v>
      </c>
      <c r="AF429">
        <v>12</v>
      </c>
      <c r="AG429">
        <v>0.69</v>
      </c>
      <c r="AH429">
        <v>7</v>
      </c>
      <c r="AI429">
        <v>7</v>
      </c>
      <c r="AJ429" t="s">
        <v>7555</v>
      </c>
      <c r="AM429" t="s">
        <v>7784</v>
      </c>
      <c r="AN429" t="s">
        <v>7774</v>
      </c>
      <c r="AO429" t="s">
        <v>7206</v>
      </c>
      <c r="AP429" t="s">
        <v>7527</v>
      </c>
      <c r="AQ429" t="s">
        <v>7527</v>
      </c>
      <c r="AR429">
        <v>5.56</v>
      </c>
      <c r="AS429" t="s">
        <v>7900</v>
      </c>
      <c r="AT429">
        <v>1.8</v>
      </c>
      <c r="AU429" t="s">
        <v>7774</v>
      </c>
      <c r="AV429" t="s">
        <v>7789</v>
      </c>
      <c r="AW429" t="s">
        <v>7774</v>
      </c>
      <c r="BA429" t="s">
        <v>5678</v>
      </c>
      <c r="BB429">
        <v>42.771124839999999</v>
      </c>
      <c r="BC429">
        <v>-82.037575200000006</v>
      </c>
      <c r="BD429">
        <v>203.4</v>
      </c>
      <c r="BE429">
        <v>290</v>
      </c>
      <c r="BF429" t="s">
        <v>8087</v>
      </c>
      <c r="BG429">
        <v>15</v>
      </c>
      <c r="BH429">
        <v>986</v>
      </c>
      <c r="BI429">
        <v>16.529</v>
      </c>
      <c r="BJ429">
        <v>-423.84100000000001</v>
      </c>
      <c r="BK429">
        <v>2116</v>
      </c>
      <c r="BL429">
        <v>2117</v>
      </c>
      <c r="BO429">
        <v>1.24</v>
      </c>
      <c r="BP429">
        <v>1.24</v>
      </c>
      <c r="BR429">
        <v>2.15</v>
      </c>
      <c r="BS429">
        <v>2.15</v>
      </c>
      <c r="BY429">
        <v>0.63</v>
      </c>
      <c r="BZ429">
        <v>8</v>
      </c>
    </row>
    <row r="430" spans="2:78" hidden="1" x14ac:dyDescent="0.35">
      <c r="B430">
        <v>1499.1220000000001</v>
      </c>
      <c r="C430" t="s">
        <v>4254</v>
      </c>
      <c r="D430" t="s">
        <v>3290</v>
      </c>
      <c r="E430">
        <v>0.29097222222222224</v>
      </c>
      <c r="F430">
        <v>11.4</v>
      </c>
      <c r="G430">
        <v>9</v>
      </c>
      <c r="H430" t="s">
        <v>7295</v>
      </c>
      <c r="I430" t="s">
        <v>7296</v>
      </c>
      <c r="L430" s="20" t="s">
        <v>5677</v>
      </c>
      <c r="M430">
        <v>9.1999999999999993</v>
      </c>
      <c r="N430">
        <v>15</v>
      </c>
      <c r="O430" t="s">
        <v>144</v>
      </c>
      <c r="P430" s="51">
        <v>1499.1220000000001</v>
      </c>
      <c r="Q430" s="51">
        <v>11.4</v>
      </c>
      <c r="R430" t="str">
        <f t="shared" si="43"/>
        <v>1499-11</v>
      </c>
      <c r="S430" s="70" t="b">
        <f t="shared" si="44"/>
        <v>1</v>
      </c>
      <c r="T430" t="str">
        <f t="shared" si="45"/>
        <v>1499-11</v>
      </c>
      <c r="U430">
        <v>1499.1210000000001</v>
      </c>
      <c r="V430">
        <v>11</v>
      </c>
      <c r="X430" t="str">
        <f t="shared" si="46"/>
        <v>1499-8</v>
      </c>
      <c r="Y430" t="s">
        <v>7778</v>
      </c>
      <c r="Z430" s="51">
        <v>561</v>
      </c>
      <c r="AA430">
        <v>1499.1210000000001</v>
      </c>
      <c r="AB430">
        <v>10</v>
      </c>
      <c r="AC430" t="s">
        <v>7782</v>
      </c>
      <c r="AD430" t="s">
        <v>7773</v>
      </c>
      <c r="AE430" t="s">
        <v>5753</v>
      </c>
      <c r="AF430">
        <v>11</v>
      </c>
      <c r="AG430">
        <v>0.63</v>
      </c>
      <c r="AH430">
        <v>8</v>
      </c>
      <c r="AI430">
        <v>8</v>
      </c>
      <c r="AJ430" t="s">
        <v>7902</v>
      </c>
      <c r="AM430" t="s">
        <v>7784</v>
      </c>
      <c r="AN430" t="s">
        <v>7774</v>
      </c>
      <c r="AO430" t="s">
        <v>7206</v>
      </c>
      <c r="AP430" t="s">
        <v>7527</v>
      </c>
      <c r="AQ430" t="s">
        <v>7527</v>
      </c>
      <c r="AR430">
        <v>5.56</v>
      </c>
      <c r="AS430" t="s">
        <v>7900</v>
      </c>
      <c r="AT430">
        <v>1.8</v>
      </c>
      <c r="AU430" t="s">
        <v>7774</v>
      </c>
      <c r="AV430" t="s">
        <v>7789</v>
      </c>
      <c r="AW430" t="s">
        <v>7774</v>
      </c>
      <c r="BA430" t="s">
        <v>5678</v>
      </c>
      <c r="BB430">
        <v>42.771124049999997</v>
      </c>
      <c r="BC430">
        <v>-82.037575239999995</v>
      </c>
      <c r="BD430">
        <v>203.4</v>
      </c>
      <c r="BE430">
        <v>290</v>
      </c>
      <c r="BF430" t="s">
        <v>8087</v>
      </c>
      <c r="BG430">
        <v>15</v>
      </c>
      <c r="BH430">
        <v>986</v>
      </c>
      <c r="BI430">
        <v>16.616</v>
      </c>
      <c r="BJ430">
        <v>-408.61200000000002</v>
      </c>
      <c r="BK430">
        <v>2116</v>
      </c>
      <c r="BL430">
        <v>2117</v>
      </c>
      <c r="BO430">
        <v>1.24</v>
      </c>
      <c r="BP430">
        <v>1.24</v>
      </c>
      <c r="BR430">
        <v>2.15</v>
      </c>
      <c r="BS430">
        <v>2.15</v>
      </c>
      <c r="BY430">
        <v>0.65</v>
      </c>
      <c r="BZ430">
        <v>6</v>
      </c>
    </row>
    <row r="431" spans="2:78" hidden="1" x14ac:dyDescent="0.35">
      <c r="B431">
        <v>1499.204</v>
      </c>
      <c r="C431" t="s">
        <v>4255</v>
      </c>
      <c r="D431" t="s">
        <v>3290</v>
      </c>
      <c r="E431">
        <v>0.27777777777777779</v>
      </c>
      <c r="F431">
        <v>11.7</v>
      </c>
      <c r="G431">
        <v>6</v>
      </c>
      <c r="H431" t="s">
        <v>7295</v>
      </c>
      <c r="I431" t="s">
        <v>7296</v>
      </c>
      <c r="L431" s="20" t="s">
        <v>5677</v>
      </c>
      <c r="M431">
        <v>9.9</v>
      </c>
      <c r="N431">
        <v>15</v>
      </c>
      <c r="O431" t="s">
        <v>144</v>
      </c>
      <c r="P431" s="51">
        <v>1499.204</v>
      </c>
      <c r="Q431" s="51">
        <v>11.7</v>
      </c>
      <c r="R431" t="str">
        <f t="shared" si="43"/>
        <v>1499-12</v>
      </c>
      <c r="S431" s="70" t="b">
        <f t="shared" si="44"/>
        <v>1</v>
      </c>
      <c r="T431" t="str">
        <f t="shared" si="45"/>
        <v>1499-12</v>
      </c>
      <c r="U431">
        <v>1499.204</v>
      </c>
      <c r="V431">
        <v>12</v>
      </c>
      <c r="X431" t="str">
        <f t="shared" si="46"/>
        <v>1499-6</v>
      </c>
      <c r="Y431" t="s">
        <v>7778</v>
      </c>
      <c r="Z431" s="51">
        <v>562</v>
      </c>
      <c r="AA431">
        <v>1499.204</v>
      </c>
      <c r="AB431">
        <v>10</v>
      </c>
      <c r="AC431" t="s">
        <v>7782</v>
      </c>
      <c r="AD431" t="s">
        <v>7773</v>
      </c>
      <c r="AE431" t="s">
        <v>5753</v>
      </c>
      <c r="AF431">
        <v>12</v>
      </c>
      <c r="AG431">
        <v>0.65</v>
      </c>
      <c r="AH431">
        <v>6</v>
      </c>
      <c r="AI431">
        <v>8</v>
      </c>
      <c r="AJ431" t="s">
        <v>7525</v>
      </c>
      <c r="AM431" t="s">
        <v>7784</v>
      </c>
      <c r="AN431" t="s">
        <v>7774</v>
      </c>
      <c r="AO431" t="s">
        <v>7206</v>
      </c>
      <c r="AP431" t="s">
        <v>7527</v>
      </c>
      <c r="AQ431" t="s">
        <v>7527</v>
      </c>
      <c r="AR431">
        <v>5.56</v>
      </c>
      <c r="AS431" t="s">
        <v>7900</v>
      </c>
      <c r="AT431">
        <v>1.8</v>
      </c>
      <c r="AU431" t="s">
        <v>7774</v>
      </c>
      <c r="AV431" t="s">
        <v>7789</v>
      </c>
      <c r="AW431" t="s">
        <v>7774</v>
      </c>
      <c r="BA431" t="s">
        <v>5678</v>
      </c>
      <c r="BB431">
        <v>42.771123289999998</v>
      </c>
      <c r="BC431">
        <v>-82.037575279999999</v>
      </c>
      <c r="BD431">
        <v>203.4</v>
      </c>
      <c r="BE431">
        <v>290</v>
      </c>
      <c r="BF431" t="s">
        <v>8087</v>
      </c>
      <c r="BG431">
        <v>15</v>
      </c>
      <c r="BH431">
        <v>986</v>
      </c>
      <c r="BI431">
        <v>16.7</v>
      </c>
      <c r="BJ431">
        <v>-416.34500000000003</v>
      </c>
      <c r="BK431">
        <v>2117</v>
      </c>
      <c r="BL431">
        <v>2118</v>
      </c>
      <c r="BO431">
        <v>1.24</v>
      </c>
      <c r="BP431">
        <v>1.24</v>
      </c>
      <c r="BR431">
        <v>2.15</v>
      </c>
      <c r="BS431">
        <v>2.15</v>
      </c>
      <c r="BY431">
        <v>0.57999999999999996</v>
      </c>
      <c r="BZ431">
        <v>9</v>
      </c>
    </row>
    <row r="432" spans="2:78" hidden="1" x14ac:dyDescent="0.35">
      <c r="B432">
        <v>1499.3130000000001</v>
      </c>
      <c r="C432" t="s">
        <v>4256</v>
      </c>
      <c r="D432" t="s">
        <v>3290</v>
      </c>
      <c r="E432">
        <v>0.2722222222222222</v>
      </c>
      <c r="F432">
        <v>10.4</v>
      </c>
      <c r="G432">
        <v>9</v>
      </c>
      <c r="H432" t="s">
        <v>7295</v>
      </c>
      <c r="I432" t="s">
        <v>7296</v>
      </c>
      <c r="L432" s="20" t="s">
        <v>5677</v>
      </c>
      <c r="M432">
        <v>10.4</v>
      </c>
      <c r="N432">
        <v>15</v>
      </c>
      <c r="O432" t="s">
        <v>144</v>
      </c>
      <c r="P432" s="51">
        <v>1499.3130000000001</v>
      </c>
      <c r="Q432" s="51">
        <v>10.4</v>
      </c>
      <c r="R432" t="str">
        <f t="shared" si="43"/>
        <v>1499-10</v>
      </c>
      <c r="S432" s="70" t="b">
        <f t="shared" si="44"/>
        <v>1</v>
      </c>
      <c r="T432" t="str">
        <f t="shared" si="45"/>
        <v>1499-10</v>
      </c>
      <c r="U432">
        <v>1499.31</v>
      </c>
      <c r="V432">
        <v>10</v>
      </c>
      <c r="X432" t="str">
        <f t="shared" si="46"/>
        <v>1499-9</v>
      </c>
      <c r="Y432" t="s">
        <v>7778</v>
      </c>
      <c r="Z432" s="51">
        <v>563</v>
      </c>
      <c r="AA432">
        <v>1499.31</v>
      </c>
      <c r="AB432">
        <v>10</v>
      </c>
      <c r="AC432" t="s">
        <v>7782</v>
      </c>
      <c r="AD432" t="s">
        <v>7773</v>
      </c>
      <c r="AE432" t="s">
        <v>5753</v>
      </c>
      <c r="AF432">
        <v>10</v>
      </c>
      <c r="AG432">
        <v>0.57999999999999996</v>
      </c>
      <c r="AH432">
        <v>9</v>
      </c>
      <c r="AI432">
        <v>10</v>
      </c>
      <c r="AJ432" t="s">
        <v>7453</v>
      </c>
      <c r="AM432" t="s">
        <v>7784</v>
      </c>
      <c r="AN432" t="s">
        <v>7774</v>
      </c>
      <c r="AO432" t="s">
        <v>7206</v>
      </c>
      <c r="AP432" t="s">
        <v>7527</v>
      </c>
      <c r="AQ432" t="s">
        <v>7527</v>
      </c>
      <c r="AR432">
        <v>5.56</v>
      </c>
      <c r="AS432" t="s">
        <v>7900</v>
      </c>
      <c r="AT432">
        <v>1.8</v>
      </c>
      <c r="AU432" t="s">
        <v>7774</v>
      </c>
      <c r="AV432" t="s">
        <v>7789</v>
      </c>
      <c r="AW432" t="s">
        <v>7774</v>
      </c>
      <c r="BA432" t="s">
        <v>5678</v>
      </c>
      <c r="BB432">
        <v>42.771122339999998</v>
      </c>
      <c r="BC432">
        <v>-82.037575329999996</v>
      </c>
      <c r="BD432">
        <v>203.4</v>
      </c>
      <c r="BE432">
        <v>290</v>
      </c>
      <c r="BF432" t="s">
        <v>8087</v>
      </c>
      <c r="BG432">
        <v>15</v>
      </c>
      <c r="BH432">
        <v>986</v>
      </c>
      <c r="BI432">
        <v>16.805</v>
      </c>
      <c r="BJ432">
        <v>-409.58100000000002</v>
      </c>
      <c r="BK432">
        <v>2116</v>
      </c>
      <c r="BL432">
        <v>2117</v>
      </c>
      <c r="BO432">
        <v>1.24</v>
      </c>
      <c r="BP432">
        <v>1.24</v>
      </c>
      <c r="BR432">
        <v>2.15</v>
      </c>
      <c r="BS432">
        <v>2.15</v>
      </c>
      <c r="BY432">
        <v>0.62</v>
      </c>
      <c r="BZ432">
        <v>8</v>
      </c>
    </row>
    <row r="433" spans="2:78" hidden="1" x14ac:dyDescent="0.35">
      <c r="B433">
        <v>1500.0440000000001</v>
      </c>
      <c r="C433" t="s">
        <v>4257</v>
      </c>
      <c r="D433" t="s">
        <v>3290</v>
      </c>
      <c r="E433">
        <v>0.28055555555555556</v>
      </c>
      <c r="F433">
        <v>11.2</v>
      </c>
      <c r="G433">
        <v>5</v>
      </c>
      <c r="H433" t="s">
        <v>7295</v>
      </c>
      <c r="I433" t="s">
        <v>7296</v>
      </c>
      <c r="L433" s="20" t="s">
        <v>5677</v>
      </c>
      <c r="M433">
        <v>9.4</v>
      </c>
      <c r="N433">
        <v>15</v>
      </c>
      <c r="O433" t="s">
        <v>144</v>
      </c>
      <c r="P433" s="51">
        <v>1500.0440000000001</v>
      </c>
      <c r="Q433" s="51">
        <v>11.2</v>
      </c>
      <c r="R433" t="str">
        <f t="shared" si="43"/>
        <v>1500-11</v>
      </c>
      <c r="S433" s="70" t="b">
        <f t="shared" si="44"/>
        <v>1</v>
      </c>
      <c r="T433" t="str">
        <f t="shared" si="45"/>
        <v>1500-11</v>
      </c>
      <c r="U433">
        <v>1500.0440000000001</v>
      </c>
      <c r="V433">
        <v>11</v>
      </c>
      <c r="X433" t="str">
        <f t="shared" si="46"/>
        <v>1500-8</v>
      </c>
      <c r="Y433" t="s">
        <v>7778</v>
      </c>
      <c r="Z433" s="51">
        <v>564</v>
      </c>
      <c r="AA433">
        <v>1500.0440000000001</v>
      </c>
      <c r="AB433">
        <v>10</v>
      </c>
      <c r="AC433" t="s">
        <v>7782</v>
      </c>
      <c r="AD433" t="s">
        <v>7773</v>
      </c>
      <c r="AE433" t="s">
        <v>5753</v>
      </c>
      <c r="AF433">
        <v>11</v>
      </c>
      <c r="AG433">
        <v>0.62</v>
      </c>
      <c r="AH433">
        <v>8</v>
      </c>
      <c r="AI433">
        <v>4</v>
      </c>
      <c r="AJ433" t="s">
        <v>7565</v>
      </c>
      <c r="AM433" t="s">
        <v>7784</v>
      </c>
      <c r="AN433" t="s">
        <v>7774</v>
      </c>
      <c r="AO433" t="s">
        <v>7206</v>
      </c>
      <c r="AP433" t="s">
        <v>7527</v>
      </c>
      <c r="AQ433" t="s">
        <v>7527</v>
      </c>
      <c r="AR433">
        <v>5.56</v>
      </c>
      <c r="AS433" t="s">
        <v>7900</v>
      </c>
      <c r="AT433">
        <v>1.8</v>
      </c>
      <c r="AU433" t="s">
        <v>7774</v>
      </c>
      <c r="AV433" t="s">
        <v>7789</v>
      </c>
      <c r="AW433" t="s">
        <v>7774</v>
      </c>
      <c r="BA433" t="s">
        <v>5678</v>
      </c>
      <c r="BB433">
        <v>42.771115690000002</v>
      </c>
      <c r="BC433">
        <v>-82.037575680000003</v>
      </c>
      <c r="BD433">
        <v>203.4</v>
      </c>
      <c r="BE433">
        <v>290</v>
      </c>
      <c r="BF433" t="s">
        <v>8087</v>
      </c>
      <c r="BG433">
        <v>15</v>
      </c>
      <c r="BH433">
        <v>986</v>
      </c>
      <c r="BI433">
        <v>17.54</v>
      </c>
      <c r="BJ433">
        <v>-426.55900000000003</v>
      </c>
      <c r="BK433">
        <v>2117</v>
      </c>
      <c r="BL433">
        <v>2117</v>
      </c>
      <c r="BO433">
        <v>1.24</v>
      </c>
      <c r="BP433">
        <v>1.24</v>
      </c>
      <c r="BR433">
        <v>2.15</v>
      </c>
      <c r="BS433">
        <v>2.15</v>
      </c>
      <c r="BY433">
        <v>0.82</v>
      </c>
      <c r="BZ433">
        <v>28</v>
      </c>
    </row>
    <row r="434" spans="2:78" hidden="1" x14ac:dyDescent="0.35">
      <c r="B434">
        <v>1524.64</v>
      </c>
      <c r="C434" t="s">
        <v>4264</v>
      </c>
      <c r="D434" t="s">
        <v>3339</v>
      </c>
      <c r="E434">
        <v>0.18680555555555556</v>
      </c>
      <c r="F434">
        <v>14.8</v>
      </c>
      <c r="G434">
        <v>7</v>
      </c>
      <c r="H434" t="s">
        <v>7295</v>
      </c>
      <c r="I434" t="s">
        <v>7296</v>
      </c>
      <c r="L434" s="20" t="s">
        <v>5752</v>
      </c>
      <c r="M434">
        <v>42.4</v>
      </c>
      <c r="N434">
        <v>25.1</v>
      </c>
      <c r="O434" t="s">
        <v>144</v>
      </c>
      <c r="P434" s="51">
        <v>1524.64</v>
      </c>
      <c r="Q434" s="51">
        <v>14.8</v>
      </c>
      <c r="R434" t="str">
        <f t="shared" si="43"/>
        <v>1524-15</v>
      </c>
      <c r="S434" s="70" t="b">
        <f t="shared" si="44"/>
        <v>1</v>
      </c>
      <c r="T434" t="str">
        <f t="shared" si="45"/>
        <v>1524-15</v>
      </c>
      <c r="U434">
        <v>1524.64</v>
      </c>
      <c r="V434">
        <v>15</v>
      </c>
      <c r="X434" t="str">
        <f t="shared" si="46"/>
        <v>1524-28</v>
      </c>
      <c r="Y434" t="s">
        <v>7778</v>
      </c>
      <c r="Z434" s="51">
        <v>567</v>
      </c>
      <c r="AA434">
        <v>1524.64</v>
      </c>
      <c r="AB434">
        <v>10</v>
      </c>
      <c r="AC434" t="s">
        <v>7782</v>
      </c>
      <c r="AD434" t="s">
        <v>7773</v>
      </c>
      <c r="AE434" t="s">
        <v>7797</v>
      </c>
      <c r="AF434">
        <v>15</v>
      </c>
      <c r="AG434">
        <v>0.82</v>
      </c>
      <c r="AH434">
        <v>28</v>
      </c>
      <c r="AI434">
        <v>15</v>
      </c>
      <c r="AJ434" t="s">
        <v>7507</v>
      </c>
      <c r="AM434" t="s">
        <v>7805</v>
      </c>
      <c r="AN434" t="s">
        <v>7774</v>
      </c>
      <c r="AO434" t="s">
        <v>7207</v>
      </c>
      <c r="AP434" t="s">
        <v>7569</v>
      </c>
      <c r="AQ434" t="s">
        <v>7569</v>
      </c>
      <c r="AR434">
        <v>5.56</v>
      </c>
      <c r="AS434" t="s">
        <v>7903</v>
      </c>
      <c r="AT434">
        <v>1.9</v>
      </c>
      <c r="AU434" t="s">
        <v>7774</v>
      </c>
      <c r="AV434" t="s">
        <v>7788</v>
      </c>
      <c r="AW434" t="s">
        <v>7774</v>
      </c>
      <c r="AX434">
        <v>10</v>
      </c>
      <c r="AY434">
        <v>10</v>
      </c>
      <c r="AZ434">
        <v>12</v>
      </c>
      <c r="BA434" t="s">
        <v>5753</v>
      </c>
      <c r="BB434">
        <v>42.770893100000002</v>
      </c>
      <c r="BC434">
        <v>-82.037586930000003</v>
      </c>
      <c r="BD434">
        <v>203.3</v>
      </c>
      <c r="BE434">
        <v>290</v>
      </c>
      <c r="BF434" t="s">
        <v>8087</v>
      </c>
      <c r="BG434">
        <v>15</v>
      </c>
      <c r="BH434">
        <v>986</v>
      </c>
      <c r="BI434">
        <v>6.125</v>
      </c>
      <c r="BJ434">
        <v>-237.88399999999999</v>
      </c>
      <c r="BK434">
        <v>2073</v>
      </c>
      <c r="BL434">
        <v>2081</v>
      </c>
      <c r="BO434">
        <v>1.21</v>
      </c>
      <c r="BP434">
        <v>1.21</v>
      </c>
      <c r="BR434">
        <v>2.11</v>
      </c>
      <c r="BS434">
        <v>2.1</v>
      </c>
      <c r="BY434">
        <v>0.71</v>
      </c>
      <c r="BZ434">
        <v>12</v>
      </c>
    </row>
    <row r="435" spans="2:78" hidden="1" x14ac:dyDescent="0.35">
      <c r="B435">
        <v>1604.732</v>
      </c>
      <c r="C435" t="s">
        <v>4276</v>
      </c>
      <c r="D435" t="s">
        <v>3710</v>
      </c>
      <c r="E435">
        <v>0.40902777777777777</v>
      </c>
      <c r="F435">
        <v>12.8</v>
      </c>
      <c r="G435">
        <v>9</v>
      </c>
      <c r="H435" t="s">
        <v>7295</v>
      </c>
      <c r="I435" t="s">
        <v>7296</v>
      </c>
      <c r="L435" s="20" t="s">
        <v>5672</v>
      </c>
      <c r="M435">
        <v>13.5</v>
      </c>
      <c r="N435">
        <v>15</v>
      </c>
      <c r="O435" t="s">
        <v>3712</v>
      </c>
      <c r="P435" s="51">
        <v>1604.732</v>
      </c>
      <c r="Q435" s="51">
        <v>12.8</v>
      </c>
      <c r="R435" t="str">
        <f t="shared" si="43"/>
        <v>1604-13</v>
      </c>
      <c r="S435" s="70" t="b">
        <f t="shared" si="44"/>
        <v>1</v>
      </c>
      <c r="T435" t="str">
        <f t="shared" si="45"/>
        <v>1604-13</v>
      </c>
      <c r="U435">
        <v>1604.729</v>
      </c>
      <c r="V435">
        <v>13</v>
      </c>
      <c r="X435" t="str">
        <f t="shared" si="46"/>
        <v>1604-12</v>
      </c>
      <c r="Y435" t="s">
        <v>7778</v>
      </c>
      <c r="Z435" s="51">
        <v>572</v>
      </c>
      <c r="AA435">
        <v>1604.729</v>
      </c>
      <c r="AB435">
        <v>10</v>
      </c>
      <c r="AC435" t="s">
        <v>7782</v>
      </c>
      <c r="AD435" t="s">
        <v>7773</v>
      </c>
      <c r="AE435" t="s">
        <v>7810</v>
      </c>
      <c r="AF435">
        <v>13</v>
      </c>
      <c r="AG435">
        <v>0.71</v>
      </c>
      <c r="AH435">
        <v>12</v>
      </c>
      <c r="AI435">
        <v>10</v>
      </c>
      <c r="AJ435" t="s">
        <v>7406</v>
      </c>
      <c r="AM435" t="s">
        <v>7776</v>
      </c>
      <c r="AN435" t="s">
        <v>3293</v>
      </c>
      <c r="AO435" t="s">
        <v>7208</v>
      </c>
      <c r="AP435" t="s">
        <v>7490</v>
      </c>
      <c r="AQ435" t="s">
        <v>7490</v>
      </c>
      <c r="AR435">
        <v>5.56</v>
      </c>
      <c r="AS435" t="s">
        <v>7904</v>
      </c>
      <c r="AT435">
        <v>1.8</v>
      </c>
      <c r="AU435" t="s">
        <v>7774</v>
      </c>
      <c r="AV435" t="s">
        <v>7783</v>
      </c>
      <c r="AW435" t="s">
        <v>7774</v>
      </c>
      <c r="BA435" t="s">
        <v>5800</v>
      </c>
      <c r="BB435">
        <v>42.770167870000002</v>
      </c>
      <c r="BC435">
        <v>-82.037621400000006</v>
      </c>
      <c r="BD435">
        <v>202.9</v>
      </c>
      <c r="BE435">
        <v>290</v>
      </c>
      <c r="BF435" t="s">
        <v>8087</v>
      </c>
      <c r="BG435">
        <v>15</v>
      </c>
      <c r="BH435">
        <v>986</v>
      </c>
      <c r="BI435">
        <v>17.023</v>
      </c>
      <c r="BJ435">
        <v>0.11899999999999999</v>
      </c>
      <c r="BK435">
        <v>2110</v>
      </c>
      <c r="BL435">
        <v>2112</v>
      </c>
      <c r="BO435">
        <v>1.23</v>
      </c>
      <c r="BP435">
        <v>1.23</v>
      </c>
      <c r="BR435">
        <v>2.14</v>
      </c>
      <c r="BS435">
        <v>2.14</v>
      </c>
    </row>
    <row r="436" spans="2:78" hidden="1" x14ac:dyDescent="0.35">
      <c r="B436">
        <v>1663.8040000000001</v>
      </c>
      <c r="C436" t="s">
        <v>4287</v>
      </c>
      <c r="D436" t="s">
        <v>3407</v>
      </c>
      <c r="E436">
        <v>0.37708333333333333</v>
      </c>
      <c r="F436">
        <v>13.7</v>
      </c>
      <c r="G436">
        <v>10</v>
      </c>
      <c r="H436" t="s">
        <v>7295</v>
      </c>
      <c r="I436" t="s">
        <v>7296</v>
      </c>
      <c r="L436" s="20" t="s">
        <v>5672</v>
      </c>
      <c r="M436">
        <v>40.299999999999997</v>
      </c>
      <c r="N436">
        <v>60.6</v>
      </c>
      <c r="O436" t="s">
        <v>144</v>
      </c>
      <c r="P436" s="51">
        <v>1663.8040000000001</v>
      </c>
      <c r="Q436" s="51">
        <v>13.7</v>
      </c>
      <c r="R436" t="str">
        <f t="shared" si="43"/>
        <v>1663-14</v>
      </c>
      <c r="S436" s="70" t="b">
        <f t="shared" si="44"/>
        <v>0</v>
      </c>
      <c r="T436" t="str">
        <f t="shared" si="45"/>
        <v>1663-</v>
      </c>
      <c r="U436">
        <v>1663.8019999999999</v>
      </c>
      <c r="X436" t="str">
        <f t="shared" si="46"/>
        <v>1663-8</v>
      </c>
      <c r="Y436" t="s">
        <v>7778</v>
      </c>
      <c r="Z436" s="51">
        <v>577</v>
      </c>
      <c r="AA436">
        <v>1663.8019999999999</v>
      </c>
      <c r="AB436">
        <v>10</v>
      </c>
      <c r="AC436" t="s">
        <v>7782</v>
      </c>
      <c r="AD436" t="s">
        <v>7773</v>
      </c>
      <c r="AE436" t="s">
        <v>7797</v>
      </c>
      <c r="AH436">
        <v>8</v>
      </c>
      <c r="AI436">
        <v>10</v>
      </c>
      <c r="AJ436" t="s">
        <v>7610</v>
      </c>
      <c r="AM436" t="s">
        <v>7776</v>
      </c>
      <c r="AN436" t="s">
        <v>7774</v>
      </c>
      <c r="AO436" t="s">
        <v>7209</v>
      </c>
      <c r="AP436" t="s">
        <v>7374</v>
      </c>
      <c r="AQ436" t="s">
        <v>7374</v>
      </c>
      <c r="AR436">
        <v>5.56</v>
      </c>
      <c r="AS436" t="s">
        <v>7833</v>
      </c>
      <c r="AT436">
        <v>1.9</v>
      </c>
      <c r="AU436" t="s">
        <v>7774</v>
      </c>
      <c r="AW436" t="s">
        <v>7774</v>
      </c>
      <c r="BA436" t="s">
        <v>5673</v>
      </c>
      <c r="BB436">
        <v>42.769632960000003</v>
      </c>
      <c r="BC436">
        <v>-82.037646019999997</v>
      </c>
      <c r="BD436">
        <v>202.7</v>
      </c>
      <c r="BE436">
        <v>290</v>
      </c>
      <c r="BF436" t="s">
        <v>8087</v>
      </c>
      <c r="BG436">
        <v>15</v>
      </c>
      <c r="BH436">
        <v>986</v>
      </c>
      <c r="BI436">
        <v>6.5970000000000004</v>
      </c>
      <c r="BJ436">
        <v>118.24299999999999</v>
      </c>
      <c r="BY436">
        <v>0.75</v>
      </c>
      <c r="BZ436">
        <v>11</v>
      </c>
    </row>
    <row r="437" spans="2:78" hidden="1" x14ac:dyDescent="0.35">
      <c r="B437">
        <v>1664.1990000000001</v>
      </c>
      <c r="C437" t="s">
        <v>4292</v>
      </c>
      <c r="D437" t="s">
        <v>3339</v>
      </c>
      <c r="E437">
        <v>0.38819444444444445</v>
      </c>
      <c r="F437">
        <v>13.6</v>
      </c>
      <c r="G437">
        <v>7</v>
      </c>
      <c r="H437" t="s">
        <v>7295</v>
      </c>
      <c r="I437" t="s">
        <v>7296</v>
      </c>
      <c r="L437" s="20" t="s">
        <v>5677</v>
      </c>
      <c r="M437">
        <v>11.3</v>
      </c>
      <c r="N437">
        <v>15</v>
      </c>
      <c r="O437" t="s">
        <v>144</v>
      </c>
      <c r="P437" s="51">
        <v>1664.1990000000001</v>
      </c>
      <c r="Q437" s="51">
        <v>13.6</v>
      </c>
      <c r="R437" t="str">
        <f t="shared" si="43"/>
        <v>1664-14</v>
      </c>
      <c r="S437" s="70" t="b">
        <f t="shared" si="44"/>
        <v>1</v>
      </c>
      <c r="T437" t="str">
        <f t="shared" si="45"/>
        <v>1664-14</v>
      </c>
      <c r="U437">
        <v>1664.1980000000001</v>
      </c>
      <c r="V437">
        <v>14</v>
      </c>
      <c r="X437" t="str">
        <f t="shared" si="46"/>
        <v>1664-11</v>
      </c>
      <c r="Y437" t="s">
        <v>7778</v>
      </c>
      <c r="Z437" s="51">
        <v>578</v>
      </c>
      <c r="AA437">
        <v>1664.1980000000001</v>
      </c>
      <c r="AB437">
        <v>10</v>
      </c>
      <c r="AC437" t="s">
        <v>7782</v>
      </c>
      <c r="AD437" t="s">
        <v>7773</v>
      </c>
      <c r="AE437" t="s">
        <v>7797</v>
      </c>
      <c r="AF437">
        <v>14</v>
      </c>
      <c r="AG437">
        <v>0.75</v>
      </c>
      <c r="AH437">
        <v>11</v>
      </c>
      <c r="AI437">
        <v>11</v>
      </c>
      <c r="AJ437" t="s">
        <v>7610</v>
      </c>
      <c r="AM437" t="s">
        <v>7784</v>
      </c>
      <c r="AN437" t="s">
        <v>7774</v>
      </c>
      <c r="AO437" t="s">
        <v>7209</v>
      </c>
      <c r="AP437" t="s">
        <v>7374</v>
      </c>
      <c r="AQ437" t="s">
        <v>7374</v>
      </c>
      <c r="AR437">
        <v>5.56</v>
      </c>
      <c r="AS437" t="s">
        <v>7833</v>
      </c>
      <c r="AT437">
        <v>1.9</v>
      </c>
      <c r="AU437" t="s">
        <v>7774</v>
      </c>
      <c r="AV437" t="s">
        <v>7788</v>
      </c>
      <c r="AW437" t="s">
        <v>7774</v>
      </c>
      <c r="AX437">
        <v>10</v>
      </c>
      <c r="AY437">
        <v>10</v>
      </c>
      <c r="AZ437">
        <v>12</v>
      </c>
      <c r="BA437" t="s">
        <v>5753</v>
      </c>
      <c r="BB437">
        <v>42.769629389999999</v>
      </c>
      <c r="BC437">
        <v>-82.037646129999999</v>
      </c>
      <c r="BD437">
        <v>202.7</v>
      </c>
      <c r="BE437">
        <v>290</v>
      </c>
      <c r="BF437" t="s">
        <v>8087</v>
      </c>
      <c r="BG437">
        <v>15</v>
      </c>
      <c r="BH437">
        <v>986</v>
      </c>
      <c r="BI437">
        <v>6.992</v>
      </c>
      <c r="BJ437">
        <v>118.12</v>
      </c>
      <c r="BK437">
        <v>2112</v>
      </c>
      <c r="BL437">
        <v>2113</v>
      </c>
      <c r="BO437">
        <v>1.23</v>
      </c>
      <c r="BP437">
        <v>1.23</v>
      </c>
      <c r="BR437">
        <v>2.14</v>
      </c>
      <c r="BS437">
        <v>2.14</v>
      </c>
      <c r="BY437">
        <v>0.77</v>
      </c>
      <c r="BZ437">
        <v>10</v>
      </c>
    </row>
    <row r="438" spans="2:78" hidden="1" x14ac:dyDescent="0.35">
      <c r="B438">
        <v>1664.22</v>
      </c>
      <c r="C438" t="s">
        <v>4293</v>
      </c>
      <c r="D438" t="s">
        <v>3339</v>
      </c>
      <c r="E438">
        <v>0.38611111111111113</v>
      </c>
      <c r="F438">
        <v>13.8</v>
      </c>
      <c r="G438">
        <v>7</v>
      </c>
      <c r="H438" t="s">
        <v>7295</v>
      </c>
      <c r="I438" t="s">
        <v>7296</v>
      </c>
      <c r="L438" s="20" t="s">
        <v>5677</v>
      </c>
      <c r="M438">
        <v>8.1</v>
      </c>
      <c r="N438">
        <v>15</v>
      </c>
      <c r="O438" t="s">
        <v>144</v>
      </c>
      <c r="P438" s="51">
        <v>1664.22</v>
      </c>
      <c r="Q438" s="51">
        <v>13.8</v>
      </c>
      <c r="R438" t="str">
        <f t="shared" si="43"/>
        <v>1664-14</v>
      </c>
      <c r="S438" s="70" t="b">
        <f t="shared" si="44"/>
        <v>1</v>
      </c>
      <c r="T438" t="str">
        <f t="shared" si="45"/>
        <v>1664-14</v>
      </c>
      <c r="U438">
        <v>1664.2170000000001</v>
      </c>
      <c r="V438">
        <v>14</v>
      </c>
      <c r="X438" t="str">
        <f t="shared" si="46"/>
        <v>1664-10</v>
      </c>
      <c r="Y438" t="s">
        <v>7778</v>
      </c>
      <c r="Z438" s="51">
        <v>579</v>
      </c>
      <c r="AA438">
        <v>1664.2170000000001</v>
      </c>
      <c r="AB438">
        <v>10</v>
      </c>
      <c r="AC438" t="s">
        <v>7782</v>
      </c>
      <c r="AD438" t="s">
        <v>7773</v>
      </c>
      <c r="AE438" t="s">
        <v>7797</v>
      </c>
      <c r="AF438">
        <v>14</v>
      </c>
      <c r="AG438">
        <v>0.77</v>
      </c>
      <c r="AH438">
        <v>10</v>
      </c>
      <c r="AI438">
        <v>11</v>
      </c>
      <c r="AJ438" t="s">
        <v>7610</v>
      </c>
      <c r="AM438" t="s">
        <v>7784</v>
      </c>
      <c r="AN438" t="s">
        <v>7774</v>
      </c>
      <c r="AO438" t="s">
        <v>7209</v>
      </c>
      <c r="AP438" t="s">
        <v>7374</v>
      </c>
      <c r="AQ438" t="s">
        <v>7374</v>
      </c>
      <c r="AR438">
        <v>5.56</v>
      </c>
      <c r="AS438" t="s">
        <v>7833</v>
      </c>
      <c r="AT438">
        <v>1.9</v>
      </c>
      <c r="AU438" t="s">
        <v>7774</v>
      </c>
      <c r="AV438" t="s">
        <v>7786</v>
      </c>
      <c r="AW438" t="s">
        <v>7774</v>
      </c>
      <c r="AX438">
        <v>10</v>
      </c>
      <c r="AY438">
        <v>10</v>
      </c>
      <c r="AZ438">
        <v>15</v>
      </c>
      <c r="BA438" t="s">
        <v>5753</v>
      </c>
      <c r="BB438">
        <v>42.769629209999998</v>
      </c>
      <c r="BC438">
        <v>-82.037646140000007</v>
      </c>
      <c r="BD438">
        <v>202.7</v>
      </c>
      <c r="BE438">
        <v>290</v>
      </c>
      <c r="BF438" t="s">
        <v>8087</v>
      </c>
      <c r="BG438">
        <v>15</v>
      </c>
      <c r="BH438">
        <v>986</v>
      </c>
      <c r="BI438">
        <v>7.0119999999999996</v>
      </c>
      <c r="BJ438">
        <v>117.782</v>
      </c>
      <c r="BK438">
        <v>2114</v>
      </c>
      <c r="BL438">
        <v>2115</v>
      </c>
      <c r="BO438">
        <v>1.23</v>
      </c>
      <c r="BP438">
        <v>1.23</v>
      </c>
      <c r="BR438">
        <v>2.14</v>
      </c>
      <c r="BS438">
        <v>2.14</v>
      </c>
      <c r="BY438">
        <v>0.71</v>
      </c>
      <c r="BZ438">
        <v>9</v>
      </c>
    </row>
    <row r="439" spans="2:78" hidden="1" x14ac:dyDescent="0.35">
      <c r="B439">
        <v>1664.2429999999999</v>
      </c>
      <c r="C439" t="s">
        <v>4294</v>
      </c>
      <c r="D439" t="s">
        <v>3339</v>
      </c>
      <c r="E439">
        <v>0.38750000000000001</v>
      </c>
      <c r="F439">
        <v>12.8</v>
      </c>
      <c r="G439">
        <v>8</v>
      </c>
      <c r="H439" t="s">
        <v>7295</v>
      </c>
      <c r="I439" t="s">
        <v>7296</v>
      </c>
      <c r="L439" s="20" t="s">
        <v>5677</v>
      </c>
      <c r="M439">
        <v>8</v>
      </c>
      <c r="N439">
        <v>15</v>
      </c>
      <c r="O439" t="s">
        <v>144</v>
      </c>
      <c r="P439" s="51">
        <v>1664.2429999999999</v>
      </c>
      <c r="Q439" s="51">
        <v>12.8</v>
      </c>
      <c r="R439" t="str">
        <f t="shared" si="43"/>
        <v>1664-13</v>
      </c>
      <c r="S439" s="70" t="b">
        <f t="shared" si="44"/>
        <v>1</v>
      </c>
      <c r="T439" t="str">
        <f t="shared" ref="T439:T442" si="47">INT(U439)&amp;"-"&amp;V439</f>
        <v>1664-13</v>
      </c>
      <c r="U439">
        <v>1664.2429999999999</v>
      </c>
      <c r="V439">
        <v>13</v>
      </c>
      <c r="X439" t="str">
        <f t="shared" si="46"/>
        <v>1664-9</v>
      </c>
      <c r="Y439" t="s">
        <v>7778</v>
      </c>
      <c r="Z439" s="51">
        <v>580</v>
      </c>
      <c r="AA439">
        <v>1664.2429999999999</v>
      </c>
      <c r="AB439">
        <v>10</v>
      </c>
      <c r="AC439" t="s">
        <v>7782</v>
      </c>
      <c r="AD439" t="s">
        <v>7773</v>
      </c>
      <c r="AE439" t="s">
        <v>7797</v>
      </c>
      <c r="AF439">
        <v>13</v>
      </c>
      <c r="AG439">
        <v>0.71</v>
      </c>
      <c r="AH439">
        <v>9</v>
      </c>
      <c r="AI439">
        <v>11</v>
      </c>
      <c r="AJ439" t="s">
        <v>7610</v>
      </c>
      <c r="AM439" t="s">
        <v>7784</v>
      </c>
      <c r="AN439" t="s">
        <v>7774</v>
      </c>
      <c r="AO439" t="s">
        <v>7209</v>
      </c>
      <c r="AP439" t="s">
        <v>7374</v>
      </c>
      <c r="AQ439" t="s">
        <v>7374</v>
      </c>
      <c r="AR439">
        <v>5.56</v>
      </c>
      <c r="AS439" t="s">
        <v>7833</v>
      </c>
      <c r="AT439">
        <v>1.9</v>
      </c>
      <c r="AU439" t="s">
        <v>7774</v>
      </c>
      <c r="AV439" t="s">
        <v>7786</v>
      </c>
      <c r="AW439" t="s">
        <v>7774</v>
      </c>
      <c r="AX439">
        <v>10</v>
      </c>
      <c r="AY439">
        <v>10</v>
      </c>
      <c r="AZ439">
        <v>15</v>
      </c>
      <c r="BA439" t="s">
        <v>5753</v>
      </c>
      <c r="BB439">
        <v>42.769628969999999</v>
      </c>
      <c r="BC439">
        <v>-82.03764615</v>
      </c>
      <c r="BD439">
        <v>202.7</v>
      </c>
      <c r="BE439">
        <v>290</v>
      </c>
      <c r="BF439" t="s">
        <v>8087</v>
      </c>
      <c r="BG439">
        <v>15</v>
      </c>
      <c r="BH439">
        <v>986</v>
      </c>
      <c r="BI439">
        <v>7.0380000000000003</v>
      </c>
      <c r="BJ439">
        <v>117.693</v>
      </c>
      <c r="BK439">
        <v>2115</v>
      </c>
      <c r="BL439">
        <v>2116</v>
      </c>
      <c r="BO439">
        <v>1.24</v>
      </c>
      <c r="BP439">
        <v>1.24</v>
      </c>
      <c r="BR439">
        <v>2.15</v>
      </c>
      <c r="BS439">
        <v>2.14</v>
      </c>
      <c r="BY439">
        <v>0.76</v>
      </c>
      <c r="BZ439">
        <v>8</v>
      </c>
    </row>
    <row r="440" spans="2:78" hidden="1" x14ac:dyDescent="0.35">
      <c r="B440">
        <v>1664.2570000000001</v>
      </c>
      <c r="C440" t="s">
        <v>4295</v>
      </c>
      <c r="D440" t="s">
        <v>3339</v>
      </c>
      <c r="E440">
        <v>0.3888888888888889</v>
      </c>
      <c r="F440">
        <v>13.7</v>
      </c>
      <c r="G440">
        <v>7</v>
      </c>
      <c r="H440" t="s">
        <v>7295</v>
      </c>
      <c r="I440" t="s">
        <v>7296</v>
      </c>
      <c r="L440" s="20" t="s">
        <v>5677</v>
      </c>
      <c r="M440">
        <v>8</v>
      </c>
      <c r="N440">
        <v>15</v>
      </c>
      <c r="O440" t="s">
        <v>144</v>
      </c>
      <c r="P440" s="51">
        <v>1664.2570000000001</v>
      </c>
      <c r="Q440" s="51">
        <v>13.7</v>
      </c>
      <c r="R440" t="str">
        <f t="shared" si="43"/>
        <v>1664-14</v>
      </c>
      <c r="S440" s="70" t="b">
        <f t="shared" si="44"/>
        <v>1</v>
      </c>
      <c r="T440" t="str">
        <f t="shared" si="47"/>
        <v>1664-14</v>
      </c>
      <c r="U440">
        <v>1664.2560000000001</v>
      </c>
      <c r="V440">
        <v>14</v>
      </c>
      <c r="X440" t="str">
        <f t="shared" si="46"/>
        <v>1664-8</v>
      </c>
      <c r="Y440" t="s">
        <v>7778</v>
      </c>
      <c r="Z440" s="51">
        <v>581</v>
      </c>
      <c r="AA440">
        <v>1664.2560000000001</v>
      </c>
      <c r="AB440">
        <v>10</v>
      </c>
      <c r="AC440" t="s">
        <v>7782</v>
      </c>
      <c r="AD440" t="s">
        <v>7773</v>
      </c>
      <c r="AE440" t="s">
        <v>7797</v>
      </c>
      <c r="AF440">
        <v>14</v>
      </c>
      <c r="AG440">
        <v>0.76</v>
      </c>
      <c r="AH440">
        <v>8</v>
      </c>
      <c r="AI440">
        <v>10</v>
      </c>
      <c r="AJ440" t="s">
        <v>7689</v>
      </c>
      <c r="AM440" t="s">
        <v>7784</v>
      </c>
      <c r="AN440" t="s">
        <v>7774</v>
      </c>
      <c r="AO440" t="s">
        <v>7209</v>
      </c>
      <c r="AP440" t="s">
        <v>7374</v>
      </c>
      <c r="AQ440" t="s">
        <v>7374</v>
      </c>
      <c r="AR440">
        <v>5.56</v>
      </c>
      <c r="AS440" t="s">
        <v>7833</v>
      </c>
      <c r="AT440">
        <v>1.9</v>
      </c>
      <c r="AU440" t="s">
        <v>7774</v>
      </c>
      <c r="AV440" t="s">
        <v>7786</v>
      </c>
      <c r="AW440" t="s">
        <v>7774</v>
      </c>
      <c r="AX440">
        <v>10</v>
      </c>
      <c r="AY440">
        <v>10</v>
      </c>
      <c r="AZ440">
        <v>15</v>
      </c>
      <c r="BA440" t="s">
        <v>5753</v>
      </c>
      <c r="BB440">
        <v>42.769628849999997</v>
      </c>
      <c r="BC440">
        <v>-82.03764615</v>
      </c>
      <c r="BD440">
        <v>202.7</v>
      </c>
      <c r="BE440">
        <v>290</v>
      </c>
      <c r="BF440" t="s">
        <v>8087</v>
      </c>
      <c r="BG440">
        <v>15</v>
      </c>
      <c r="BH440">
        <v>986</v>
      </c>
      <c r="BI440">
        <v>7.0519999999999996</v>
      </c>
      <c r="BJ440">
        <v>112.19799999999999</v>
      </c>
      <c r="BK440">
        <v>2115</v>
      </c>
      <c r="BL440">
        <v>2116</v>
      </c>
      <c r="BO440">
        <v>1.24</v>
      </c>
      <c r="BP440">
        <v>1.24</v>
      </c>
      <c r="BR440">
        <v>2.15</v>
      </c>
      <c r="BS440">
        <v>2.14</v>
      </c>
    </row>
    <row r="441" spans="2:78" hidden="1" x14ac:dyDescent="0.35">
      <c r="B441">
        <v>1664.723</v>
      </c>
      <c r="C441" t="s">
        <v>4296</v>
      </c>
      <c r="D441" t="s">
        <v>3407</v>
      </c>
      <c r="E441">
        <v>0.3923611111111111</v>
      </c>
      <c r="F441">
        <v>12.4</v>
      </c>
      <c r="G441">
        <v>10</v>
      </c>
      <c r="H441" t="s">
        <v>7298</v>
      </c>
      <c r="I441" t="s">
        <v>7296</v>
      </c>
      <c r="L441" s="20" t="s">
        <v>5672</v>
      </c>
      <c r="M441">
        <v>56.2</v>
      </c>
      <c r="N441">
        <v>31.1</v>
      </c>
      <c r="O441" t="s">
        <v>144</v>
      </c>
      <c r="P441" s="51">
        <v>1664.723</v>
      </c>
      <c r="Q441" s="51">
        <v>12.4</v>
      </c>
      <c r="R441" t="str">
        <f t="shared" si="43"/>
        <v>1664-12</v>
      </c>
      <c r="S441" s="70" t="b">
        <f t="shared" si="44"/>
        <v>0</v>
      </c>
      <c r="T441" t="str">
        <f t="shared" si="47"/>
        <v>1664-11</v>
      </c>
      <c r="U441">
        <v>1664.752</v>
      </c>
      <c r="V441">
        <v>11</v>
      </c>
      <c r="X441" t="str">
        <f t="shared" si="46"/>
        <v>1664-8</v>
      </c>
      <c r="Y441" t="s">
        <v>7778</v>
      </c>
      <c r="Z441" s="51">
        <v>584</v>
      </c>
      <c r="AA441">
        <v>1664.752</v>
      </c>
      <c r="AB441">
        <v>10</v>
      </c>
      <c r="AC441" t="s">
        <v>7782</v>
      </c>
      <c r="AD441" t="s">
        <v>7773</v>
      </c>
      <c r="AE441" t="s">
        <v>7797</v>
      </c>
      <c r="AF441">
        <v>11</v>
      </c>
      <c r="AG441">
        <v>0.61</v>
      </c>
      <c r="AH441">
        <v>8</v>
      </c>
      <c r="AI441">
        <v>7</v>
      </c>
      <c r="AJ441" t="s">
        <v>7580</v>
      </c>
      <c r="AM441" t="s">
        <v>7784</v>
      </c>
      <c r="AN441" t="s">
        <v>7774</v>
      </c>
      <c r="AO441" t="s">
        <v>7209</v>
      </c>
      <c r="AP441" t="s">
        <v>7374</v>
      </c>
      <c r="AQ441" t="s">
        <v>7374</v>
      </c>
      <c r="AR441">
        <v>5.56</v>
      </c>
      <c r="AS441" t="s">
        <v>7833</v>
      </c>
      <c r="AT441">
        <v>1.9</v>
      </c>
      <c r="AU441" t="s">
        <v>7774</v>
      </c>
      <c r="AV441" t="s">
        <v>7789</v>
      </c>
      <c r="AW441" t="s">
        <v>7774</v>
      </c>
      <c r="BA441" t="s">
        <v>5762</v>
      </c>
      <c r="BB441">
        <v>42.769624360000002</v>
      </c>
      <c r="BC441">
        <v>-82.037646300000006</v>
      </c>
      <c r="BD441">
        <v>202.7</v>
      </c>
      <c r="BE441">
        <v>290</v>
      </c>
      <c r="BF441" t="s">
        <v>8087</v>
      </c>
      <c r="BG441">
        <v>15</v>
      </c>
      <c r="BH441">
        <v>986</v>
      </c>
      <c r="BI441">
        <v>7.548</v>
      </c>
      <c r="BJ441">
        <v>110.857</v>
      </c>
      <c r="BK441">
        <v>2116</v>
      </c>
      <c r="BL441">
        <v>2117</v>
      </c>
      <c r="BO441">
        <v>1.24</v>
      </c>
      <c r="BP441">
        <v>1.24</v>
      </c>
      <c r="BR441">
        <v>2.15</v>
      </c>
      <c r="BS441">
        <v>2.15</v>
      </c>
    </row>
    <row r="442" spans="2:78" hidden="1" x14ac:dyDescent="0.35">
      <c r="B442">
        <v>1664.7529999999999</v>
      </c>
      <c r="C442" t="s">
        <v>4297</v>
      </c>
      <c r="D442" t="s">
        <v>3339</v>
      </c>
      <c r="E442">
        <v>0.3923611111111111</v>
      </c>
      <c r="F442">
        <v>10.9</v>
      </c>
      <c r="G442">
        <v>7</v>
      </c>
      <c r="H442" t="s">
        <v>7295</v>
      </c>
      <c r="I442" t="s">
        <v>7296</v>
      </c>
      <c r="L442" s="20" t="s">
        <v>5677</v>
      </c>
      <c r="M442">
        <v>9.6</v>
      </c>
      <c r="N442">
        <v>13.1</v>
      </c>
      <c r="O442" t="s">
        <v>144</v>
      </c>
      <c r="P442" s="51">
        <v>1664.7529999999999</v>
      </c>
      <c r="Q442" s="51">
        <v>10.9</v>
      </c>
      <c r="R442" t="str">
        <f t="shared" si="43"/>
        <v>1664-11</v>
      </c>
      <c r="S442" s="70" t="b">
        <f t="shared" si="44"/>
        <v>0</v>
      </c>
      <c r="T442" t="str">
        <f t="shared" si="47"/>
        <v>1664-</v>
      </c>
      <c r="U442">
        <v>1664.7750000000001</v>
      </c>
      <c r="X442" t="str">
        <f t="shared" si="46"/>
        <v>1664-11</v>
      </c>
      <c r="Y442" t="s">
        <v>7778</v>
      </c>
      <c r="Z442" s="51">
        <v>585</v>
      </c>
      <c r="AA442">
        <v>1664.7750000000001</v>
      </c>
      <c r="AB442">
        <v>10</v>
      </c>
      <c r="AC442" t="s">
        <v>7782</v>
      </c>
      <c r="AD442" t="s">
        <v>7773</v>
      </c>
      <c r="AE442" t="s">
        <v>7797</v>
      </c>
      <c r="AH442">
        <v>11</v>
      </c>
      <c r="AI442">
        <v>8</v>
      </c>
      <c r="AJ442" t="s">
        <v>7905</v>
      </c>
      <c r="AM442" t="s">
        <v>7776</v>
      </c>
      <c r="AN442" t="s">
        <v>7774</v>
      </c>
      <c r="AO442" t="s">
        <v>7209</v>
      </c>
      <c r="AP442" t="s">
        <v>7374</v>
      </c>
      <c r="AQ442" t="s">
        <v>7374</v>
      </c>
      <c r="AR442">
        <v>5.56</v>
      </c>
      <c r="AS442" t="s">
        <v>7833</v>
      </c>
      <c r="AT442">
        <v>1.9</v>
      </c>
      <c r="AU442" t="s">
        <v>7774</v>
      </c>
      <c r="AW442" t="s">
        <v>7774</v>
      </c>
      <c r="BA442" t="s">
        <v>5673</v>
      </c>
      <c r="BB442">
        <v>42.769624159999999</v>
      </c>
      <c r="BC442">
        <v>-82.03764631</v>
      </c>
      <c r="BD442">
        <v>202.7</v>
      </c>
      <c r="BE442">
        <v>290</v>
      </c>
      <c r="BF442" t="s">
        <v>8087</v>
      </c>
      <c r="BG442">
        <v>15</v>
      </c>
      <c r="BH442">
        <v>986</v>
      </c>
      <c r="BI442">
        <v>7.569</v>
      </c>
      <c r="BJ442">
        <v>107.726</v>
      </c>
      <c r="BY442">
        <v>0.56000000000000005</v>
      </c>
      <c r="BZ442">
        <v>12</v>
      </c>
    </row>
    <row r="443" spans="2:78" hidden="1" x14ac:dyDescent="0.35">
      <c r="B443">
        <v>1664.7760000000001</v>
      </c>
      <c r="C443" t="s">
        <v>4298</v>
      </c>
      <c r="D443" t="s">
        <v>3407</v>
      </c>
      <c r="E443">
        <v>0.38541666666666669</v>
      </c>
      <c r="F443">
        <v>14.1</v>
      </c>
      <c r="G443">
        <v>4</v>
      </c>
      <c r="H443" t="s">
        <v>7295</v>
      </c>
      <c r="I443" t="s">
        <v>7296</v>
      </c>
      <c r="L443" s="20" t="s">
        <v>5672</v>
      </c>
      <c r="M443">
        <v>111.6</v>
      </c>
      <c r="N443">
        <v>44.6</v>
      </c>
      <c r="O443" t="s">
        <v>144</v>
      </c>
      <c r="P443" s="51">
        <v>1664.7760000000001</v>
      </c>
      <c r="Q443" s="51">
        <v>14.1</v>
      </c>
      <c r="R443" t="str">
        <f t="shared" si="43"/>
        <v>1664-14</v>
      </c>
      <c r="S443" s="70" t="b">
        <f t="shared" si="44"/>
        <v>0</v>
      </c>
    </row>
    <row r="444" spans="2:78" hidden="1" x14ac:dyDescent="0.35">
      <c r="B444">
        <v>1716.1420000000001</v>
      </c>
      <c r="C444" t="s">
        <v>4329</v>
      </c>
      <c r="D444" t="s">
        <v>3339</v>
      </c>
      <c r="E444">
        <v>5.2777777777777778E-2</v>
      </c>
      <c r="F444">
        <v>14.7</v>
      </c>
      <c r="G444">
        <v>6</v>
      </c>
      <c r="H444" t="s">
        <v>7295</v>
      </c>
      <c r="I444" t="s">
        <v>7296</v>
      </c>
      <c r="L444" s="20" t="s">
        <v>5752</v>
      </c>
      <c r="M444">
        <v>55.5</v>
      </c>
      <c r="N444">
        <v>30.9</v>
      </c>
      <c r="O444" t="s">
        <v>144</v>
      </c>
      <c r="P444" s="51">
        <v>1716.1420000000001</v>
      </c>
      <c r="Q444" s="51">
        <v>14.7</v>
      </c>
      <c r="R444" t="str">
        <f t="shared" si="43"/>
        <v>1716-15</v>
      </c>
      <c r="S444" s="70" t="b">
        <f t="shared" si="44"/>
        <v>1</v>
      </c>
      <c r="T444" t="str">
        <f>INT(U444)&amp;"-"&amp;V444</f>
        <v>1716-15</v>
      </c>
      <c r="U444">
        <v>1716.1420000000001</v>
      </c>
      <c r="V444">
        <v>15</v>
      </c>
      <c r="X444" t="str">
        <f>INT(AA444)&amp;"-"&amp;AH444</f>
        <v>1716-37</v>
      </c>
      <c r="Y444" t="s">
        <v>7778</v>
      </c>
      <c r="Z444" s="51">
        <v>597</v>
      </c>
      <c r="AA444">
        <v>1716.1420000000001</v>
      </c>
      <c r="AB444">
        <v>10</v>
      </c>
      <c r="AC444" t="s">
        <v>7782</v>
      </c>
      <c r="AD444" t="s">
        <v>7773</v>
      </c>
      <c r="AE444" t="s">
        <v>7797</v>
      </c>
      <c r="AF444">
        <v>15</v>
      </c>
      <c r="AG444">
        <v>0.82</v>
      </c>
      <c r="AH444">
        <v>37</v>
      </c>
      <c r="AI444">
        <v>20</v>
      </c>
      <c r="AJ444" t="s">
        <v>7458</v>
      </c>
      <c r="AM444" t="s">
        <v>7805</v>
      </c>
      <c r="AN444" t="s">
        <v>7774</v>
      </c>
      <c r="AO444" t="s">
        <v>7212</v>
      </c>
      <c r="AP444" t="s">
        <v>7578</v>
      </c>
      <c r="AQ444" t="s">
        <v>7578</v>
      </c>
      <c r="AR444">
        <v>5.56</v>
      </c>
      <c r="AS444" t="s">
        <v>7906</v>
      </c>
      <c r="AT444">
        <v>1.8</v>
      </c>
      <c r="AU444" t="s">
        <v>7774</v>
      </c>
      <c r="AV444" t="s">
        <v>7788</v>
      </c>
      <c r="AW444" t="s">
        <v>7774</v>
      </c>
      <c r="AX444">
        <v>10</v>
      </c>
      <c r="AY444">
        <v>10</v>
      </c>
      <c r="AZ444">
        <v>12</v>
      </c>
      <c r="BA444" t="s">
        <v>5753</v>
      </c>
      <c r="BB444">
        <v>42.769191300000003</v>
      </c>
      <c r="BC444">
        <v>-82.037550300000007</v>
      </c>
      <c r="BD444">
        <v>202.3</v>
      </c>
      <c r="BE444">
        <v>290</v>
      </c>
      <c r="BF444" t="s">
        <v>8087</v>
      </c>
      <c r="BG444">
        <v>15</v>
      </c>
      <c r="BH444">
        <v>986</v>
      </c>
      <c r="BI444">
        <v>0.42399999999999999</v>
      </c>
      <c r="BJ444">
        <v>263.98200000000003</v>
      </c>
      <c r="BK444">
        <v>2049</v>
      </c>
      <c r="BL444">
        <v>2060</v>
      </c>
      <c r="BO444">
        <v>1.2</v>
      </c>
      <c r="BP444">
        <v>1.2</v>
      </c>
      <c r="BR444">
        <v>2.09</v>
      </c>
      <c r="BS444">
        <v>2.08</v>
      </c>
      <c r="BY444">
        <v>0.85</v>
      </c>
      <c r="BZ444">
        <v>32</v>
      </c>
    </row>
    <row r="445" spans="2:78" hidden="1" x14ac:dyDescent="0.35">
      <c r="B445">
        <v>1718.1120000000001</v>
      </c>
      <c r="C445" t="s">
        <v>4332</v>
      </c>
      <c r="D445" t="s">
        <v>3339</v>
      </c>
      <c r="E445">
        <v>5.2777777777777778E-2</v>
      </c>
      <c r="F445">
        <v>15.3</v>
      </c>
      <c r="G445">
        <v>9</v>
      </c>
      <c r="H445" t="s">
        <v>7295</v>
      </c>
      <c r="I445" t="s">
        <v>7296</v>
      </c>
      <c r="L445" s="20" t="s">
        <v>5752</v>
      </c>
      <c r="M445">
        <v>44</v>
      </c>
      <c r="N445">
        <v>27.7</v>
      </c>
      <c r="O445" t="s">
        <v>144</v>
      </c>
      <c r="P445" s="51">
        <v>1718.1120000000001</v>
      </c>
      <c r="Q445" s="51">
        <v>15.3</v>
      </c>
      <c r="R445" t="str">
        <f t="shared" si="43"/>
        <v>1718-15</v>
      </c>
      <c r="S445" s="70" t="b">
        <f t="shared" si="44"/>
        <v>1</v>
      </c>
      <c r="T445" t="str">
        <f>INT(U445)&amp;"-"&amp;V445</f>
        <v>1718-15</v>
      </c>
      <c r="U445">
        <v>1718.1089999999999</v>
      </c>
      <c r="V445">
        <v>15</v>
      </c>
      <c r="X445" t="str">
        <f>INT(AA445)&amp;"-"&amp;AH445</f>
        <v>1718-32</v>
      </c>
      <c r="Y445" t="s">
        <v>7778</v>
      </c>
      <c r="Z445" s="51">
        <v>598</v>
      </c>
      <c r="AA445">
        <v>1718.1089999999999</v>
      </c>
      <c r="AB445">
        <v>10</v>
      </c>
      <c r="AC445" t="s">
        <v>7782</v>
      </c>
      <c r="AD445" t="s">
        <v>7773</v>
      </c>
      <c r="AE445" t="s">
        <v>7797</v>
      </c>
      <c r="AF445">
        <v>15</v>
      </c>
      <c r="AG445">
        <v>0.85</v>
      </c>
      <c r="AH445">
        <v>32</v>
      </c>
      <c r="AI445">
        <v>21</v>
      </c>
      <c r="AJ445" t="s">
        <v>7663</v>
      </c>
      <c r="AM445" t="s">
        <v>7805</v>
      </c>
      <c r="AN445" t="s">
        <v>7774</v>
      </c>
      <c r="AO445" t="s">
        <v>7212</v>
      </c>
      <c r="AP445" t="s">
        <v>7578</v>
      </c>
      <c r="AQ445" t="s">
        <v>7578</v>
      </c>
      <c r="AR445">
        <v>5.56</v>
      </c>
      <c r="AS445" t="s">
        <v>7906</v>
      </c>
      <c r="AT445">
        <v>1.9</v>
      </c>
      <c r="AU445" t="s">
        <v>7774</v>
      </c>
      <c r="AV445" t="s">
        <v>7788</v>
      </c>
      <c r="AW445" t="s">
        <v>7774</v>
      </c>
      <c r="AX445">
        <v>10</v>
      </c>
      <c r="AY445">
        <v>10</v>
      </c>
      <c r="AZ445">
        <v>12</v>
      </c>
      <c r="BA445" t="s">
        <v>5753</v>
      </c>
      <c r="BB445">
        <v>42.769173459999998</v>
      </c>
      <c r="BC445">
        <v>-82.037550789999997</v>
      </c>
      <c r="BD445">
        <v>202.2</v>
      </c>
      <c r="BE445">
        <v>290</v>
      </c>
      <c r="BF445" t="s">
        <v>8087</v>
      </c>
      <c r="BG445">
        <v>15</v>
      </c>
      <c r="BH445">
        <v>986</v>
      </c>
      <c r="BI445">
        <v>2.3940000000000001</v>
      </c>
      <c r="BJ445">
        <v>265.79399999999998</v>
      </c>
      <c r="BK445">
        <v>2060</v>
      </c>
      <c r="BL445">
        <v>2070</v>
      </c>
      <c r="BO445">
        <v>1.21</v>
      </c>
      <c r="BP445">
        <v>1.2</v>
      </c>
      <c r="BR445">
        <v>2.1</v>
      </c>
      <c r="BS445">
        <v>2.09</v>
      </c>
      <c r="BY445">
        <v>0.67</v>
      </c>
      <c r="BZ445">
        <v>44</v>
      </c>
    </row>
    <row r="446" spans="2:78" hidden="1" x14ac:dyDescent="0.35">
      <c r="B446">
        <v>1719.075</v>
      </c>
      <c r="C446" t="s">
        <v>4333</v>
      </c>
      <c r="D446" t="s">
        <v>3339</v>
      </c>
      <c r="E446">
        <v>5.486111111111111E-2</v>
      </c>
      <c r="F446">
        <v>12.1</v>
      </c>
      <c r="G446">
        <v>6</v>
      </c>
      <c r="H446" t="s">
        <v>7295</v>
      </c>
      <c r="I446" t="s">
        <v>7296</v>
      </c>
      <c r="L446" s="20" t="s">
        <v>5752</v>
      </c>
      <c r="M446">
        <v>49.4</v>
      </c>
      <c r="N446">
        <v>33.5</v>
      </c>
      <c r="O446" t="s">
        <v>144</v>
      </c>
      <c r="P446" s="51">
        <v>1719.075</v>
      </c>
      <c r="Q446" s="51">
        <v>12.1</v>
      </c>
      <c r="R446" t="str">
        <f t="shared" si="43"/>
        <v>1719-12</v>
      </c>
      <c r="S446" s="70" t="b">
        <f t="shared" si="44"/>
        <v>1</v>
      </c>
      <c r="T446" t="str">
        <f>INT(U446)&amp;"-"&amp;V446</f>
        <v>1719-12</v>
      </c>
      <c r="U446">
        <v>1719.0740000000001</v>
      </c>
      <c r="V446">
        <v>12</v>
      </c>
      <c r="X446" t="str">
        <f>INT(AA446)&amp;"-"&amp;AH446</f>
        <v>1719-44</v>
      </c>
      <c r="Y446" t="s">
        <v>7778</v>
      </c>
      <c r="Z446" s="51">
        <v>599</v>
      </c>
      <c r="AA446">
        <v>1719.0740000000001</v>
      </c>
      <c r="AB446">
        <v>10</v>
      </c>
      <c r="AC446" t="s">
        <v>7782</v>
      </c>
      <c r="AD446" t="s">
        <v>7773</v>
      </c>
      <c r="AE446" t="s">
        <v>7797</v>
      </c>
      <c r="AF446">
        <v>12</v>
      </c>
      <c r="AG446">
        <v>0.67</v>
      </c>
      <c r="AH446">
        <v>44</v>
      </c>
      <c r="AI446">
        <v>21</v>
      </c>
      <c r="AJ446" t="s">
        <v>7330</v>
      </c>
      <c r="AM446" t="s">
        <v>7805</v>
      </c>
      <c r="AN446" t="s">
        <v>7774</v>
      </c>
      <c r="AO446" t="s">
        <v>7212</v>
      </c>
      <c r="AP446" t="s">
        <v>7578</v>
      </c>
      <c r="AQ446" t="s">
        <v>7578</v>
      </c>
      <c r="AR446">
        <v>5.56</v>
      </c>
      <c r="AS446" t="s">
        <v>7906</v>
      </c>
      <c r="AT446">
        <v>1.8</v>
      </c>
      <c r="AU446" t="s">
        <v>7774</v>
      </c>
      <c r="AV446" t="s">
        <v>7879</v>
      </c>
      <c r="AW446" t="s">
        <v>7774</v>
      </c>
      <c r="AX446">
        <v>15</v>
      </c>
      <c r="AY446">
        <v>10</v>
      </c>
      <c r="AZ446">
        <v>12</v>
      </c>
      <c r="BA446" t="s">
        <v>5753</v>
      </c>
      <c r="BB446">
        <v>42.769164789999998</v>
      </c>
      <c r="BC446">
        <v>-82.037551030000003</v>
      </c>
      <c r="BD446">
        <v>202.2</v>
      </c>
      <c r="BE446">
        <v>290</v>
      </c>
      <c r="BF446" t="s">
        <v>8087</v>
      </c>
      <c r="BG446">
        <v>15</v>
      </c>
      <c r="BH446">
        <v>986</v>
      </c>
      <c r="BI446">
        <v>3.3519999999999999</v>
      </c>
      <c r="BJ446">
        <v>273.02199999999999</v>
      </c>
      <c r="BK446">
        <v>2048</v>
      </c>
      <c r="BL446">
        <v>2060</v>
      </c>
      <c r="BO446">
        <v>1.2</v>
      </c>
      <c r="BP446">
        <v>1.2</v>
      </c>
      <c r="BR446">
        <v>2.09</v>
      </c>
      <c r="BS446">
        <v>2.08</v>
      </c>
      <c r="BY446">
        <v>0.65</v>
      </c>
      <c r="BZ446">
        <v>36</v>
      </c>
    </row>
    <row r="447" spans="2:78" hidden="1" x14ac:dyDescent="0.35">
      <c r="B447">
        <v>1720.0730000000001</v>
      </c>
      <c r="C447" t="s">
        <v>4334</v>
      </c>
      <c r="D447" t="s">
        <v>3339</v>
      </c>
      <c r="E447">
        <v>5.2777777777777778E-2</v>
      </c>
      <c r="F447">
        <v>11.7</v>
      </c>
      <c r="G447">
        <v>6</v>
      </c>
      <c r="H447" t="s">
        <v>7295</v>
      </c>
      <c r="I447" t="s">
        <v>7296</v>
      </c>
      <c r="L447" s="20" t="s">
        <v>5752</v>
      </c>
      <c r="M447">
        <v>46.5</v>
      </c>
      <c r="N447">
        <v>38.9</v>
      </c>
      <c r="O447" t="s">
        <v>144</v>
      </c>
      <c r="P447" s="51">
        <v>1720.0730000000001</v>
      </c>
      <c r="Q447" s="51">
        <v>11.7</v>
      </c>
      <c r="R447" t="str">
        <f t="shared" si="43"/>
        <v>1720-12</v>
      </c>
      <c r="S447" s="70" t="b">
        <f t="shared" si="44"/>
        <v>1</v>
      </c>
      <c r="T447" t="str">
        <f>INT(U447)&amp;"-"&amp;V447</f>
        <v>1720-12</v>
      </c>
      <c r="U447">
        <v>1720.0719999999999</v>
      </c>
      <c r="V447">
        <v>12</v>
      </c>
      <c r="X447" t="str">
        <f>INT(AA447)&amp;"-"&amp;AH447</f>
        <v>1720-36</v>
      </c>
      <c r="Y447" t="s">
        <v>7778</v>
      </c>
      <c r="Z447" s="51">
        <v>600</v>
      </c>
      <c r="AA447">
        <v>1720.0719999999999</v>
      </c>
      <c r="AB447">
        <v>10</v>
      </c>
      <c r="AC447" t="s">
        <v>7782</v>
      </c>
      <c r="AD447" t="s">
        <v>7773</v>
      </c>
      <c r="AE447" t="s">
        <v>7797</v>
      </c>
      <c r="AF447">
        <v>12</v>
      </c>
      <c r="AG447">
        <v>0.65</v>
      </c>
      <c r="AH447">
        <v>36</v>
      </c>
      <c r="AI447">
        <v>22</v>
      </c>
      <c r="AJ447" t="s">
        <v>7372</v>
      </c>
      <c r="AM447" t="s">
        <v>7805</v>
      </c>
      <c r="AN447" t="s">
        <v>7774</v>
      </c>
      <c r="AO447" t="s">
        <v>7212</v>
      </c>
      <c r="AP447" t="s">
        <v>7578</v>
      </c>
      <c r="AQ447" t="s">
        <v>7578</v>
      </c>
      <c r="AR447">
        <v>5.56</v>
      </c>
      <c r="AS447" t="s">
        <v>7906</v>
      </c>
      <c r="AT447">
        <v>1.8</v>
      </c>
      <c r="AU447" t="s">
        <v>7774</v>
      </c>
      <c r="AV447" t="s">
        <v>7788</v>
      </c>
      <c r="AW447" t="s">
        <v>7774</v>
      </c>
      <c r="AX447">
        <v>10</v>
      </c>
      <c r="AY447">
        <v>10</v>
      </c>
      <c r="AZ447">
        <v>12</v>
      </c>
      <c r="BA447" t="s">
        <v>5753</v>
      </c>
      <c r="BB447">
        <v>42.76915571</v>
      </c>
      <c r="BC447">
        <v>-82.037551269999994</v>
      </c>
      <c r="BD447">
        <v>202.2</v>
      </c>
      <c r="BE447">
        <v>290</v>
      </c>
      <c r="BF447" t="s">
        <v>8087</v>
      </c>
      <c r="BG447">
        <v>15</v>
      </c>
      <c r="BH447">
        <v>986</v>
      </c>
      <c r="BI447">
        <v>4.3540000000000001</v>
      </c>
      <c r="BJ447">
        <v>274.48700000000002</v>
      </c>
      <c r="BK447">
        <v>2068</v>
      </c>
      <c r="BL447">
        <v>2076</v>
      </c>
      <c r="BO447">
        <v>1.21</v>
      </c>
      <c r="BP447">
        <v>1.21</v>
      </c>
      <c r="BR447">
        <v>2.11</v>
      </c>
      <c r="BS447">
        <v>2.1</v>
      </c>
      <c r="BY447">
        <v>0.64</v>
      </c>
      <c r="BZ447">
        <v>29</v>
      </c>
    </row>
    <row r="448" spans="2:78" hidden="1" x14ac:dyDescent="0.35">
      <c r="B448">
        <v>1723.0419999999999</v>
      </c>
      <c r="C448" t="s">
        <v>4335</v>
      </c>
      <c r="D448" t="s">
        <v>3339</v>
      </c>
      <c r="E448">
        <v>5.8333333333333334E-2</v>
      </c>
      <c r="F448">
        <v>11.6</v>
      </c>
      <c r="G448">
        <v>7</v>
      </c>
      <c r="H448" t="s">
        <v>7295</v>
      </c>
      <c r="I448" t="s">
        <v>7296</v>
      </c>
      <c r="L448" s="20" t="s">
        <v>5752</v>
      </c>
      <c r="M448">
        <v>43.7</v>
      </c>
      <c r="N448">
        <v>24.6</v>
      </c>
      <c r="O448" t="s">
        <v>144</v>
      </c>
      <c r="P448" s="51">
        <v>1723.0419999999999</v>
      </c>
      <c r="Q448" s="51">
        <v>11.6</v>
      </c>
      <c r="R448" t="str">
        <f t="shared" si="43"/>
        <v>1723-12</v>
      </c>
      <c r="S448" s="70" t="b">
        <f t="shared" si="44"/>
        <v>1</v>
      </c>
      <c r="T448" t="str">
        <f>INT(U448)&amp;"-"&amp;V448</f>
        <v>1723-12</v>
      </c>
      <c r="U448">
        <v>1723.0409999999999</v>
      </c>
      <c r="V448">
        <v>12</v>
      </c>
      <c r="X448" t="str">
        <f>INT(AA448)&amp;"-"&amp;AH448</f>
        <v>1723-29</v>
      </c>
      <c r="Y448" t="s">
        <v>7778</v>
      </c>
      <c r="Z448" s="51">
        <v>601</v>
      </c>
      <c r="AA448">
        <v>1723.0409999999999</v>
      </c>
      <c r="AB448">
        <v>10</v>
      </c>
      <c r="AC448" t="s">
        <v>7782</v>
      </c>
      <c r="AD448" t="s">
        <v>7773</v>
      </c>
      <c r="AE448" t="s">
        <v>7797</v>
      </c>
      <c r="AF448">
        <v>12</v>
      </c>
      <c r="AG448">
        <v>0.64</v>
      </c>
      <c r="AH448">
        <v>29</v>
      </c>
      <c r="AI448">
        <v>19</v>
      </c>
      <c r="AJ448" t="s">
        <v>7521</v>
      </c>
      <c r="AM448" t="s">
        <v>7805</v>
      </c>
      <c r="AN448" t="s">
        <v>7774</v>
      </c>
      <c r="AO448" t="s">
        <v>7212</v>
      </c>
      <c r="AP448" t="s">
        <v>7578</v>
      </c>
      <c r="AQ448" t="s">
        <v>7578</v>
      </c>
      <c r="AR448">
        <v>5.56</v>
      </c>
      <c r="AS448" t="s">
        <v>7906</v>
      </c>
      <c r="AT448">
        <v>1.8</v>
      </c>
      <c r="AU448" t="s">
        <v>7774</v>
      </c>
      <c r="AV448" t="s">
        <v>7788</v>
      </c>
      <c r="AW448" t="s">
        <v>7774</v>
      </c>
      <c r="AX448">
        <v>10</v>
      </c>
      <c r="AY448">
        <v>10</v>
      </c>
      <c r="AZ448">
        <v>12</v>
      </c>
      <c r="BA448" t="s">
        <v>5753</v>
      </c>
      <c r="BB448">
        <v>42.769128780000003</v>
      </c>
      <c r="BC448">
        <v>-82.037551899999997</v>
      </c>
      <c r="BD448">
        <v>202.1</v>
      </c>
      <c r="BE448">
        <v>290</v>
      </c>
      <c r="BF448" t="s">
        <v>8087</v>
      </c>
      <c r="BG448">
        <v>15</v>
      </c>
      <c r="BH448">
        <v>986</v>
      </c>
      <c r="BI448">
        <v>7.3280000000000003</v>
      </c>
      <c r="BJ448">
        <v>273.85199999999998</v>
      </c>
      <c r="BK448">
        <v>2083</v>
      </c>
      <c r="BL448">
        <v>2089</v>
      </c>
      <c r="BO448">
        <v>1.22</v>
      </c>
      <c r="BP448">
        <v>1.22</v>
      </c>
      <c r="BR448">
        <v>2.12</v>
      </c>
      <c r="BS448">
        <v>2.11</v>
      </c>
    </row>
    <row r="449" spans="2:78" hidden="1" x14ac:dyDescent="0.35">
      <c r="B449">
        <v>1776.498</v>
      </c>
      <c r="C449" t="s">
        <v>4342</v>
      </c>
      <c r="D449" t="s">
        <v>3710</v>
      </c>
      <c r="E449">
        <v>4.8611111111111112E-2</v>
      </c>
      <c r="F449">
        <v>33.4</v>
      </c>
      <c r="G449">
        <v>24</v>
      </c>
      <c r="H449" t="s">
        <v>7295</v>
      </c>
      <c r="I449" t="s">
        <v>7296</v>
      </c>
      <c r="J449">
        <v>23</v>
      </c>
      <c r="L449" s="20" t="s">
        <v>5672</v>
      </c>
      <c r="M449">
        <v>29.7</v>
      </c>
      <c r="N449">
        <v>18.5</v>
      </c>
      <c r="O449" t="s">
        <v>3712</v>
      </c>
      <c r="P449" s="51">
        <v>1776.498</v>
      </c>
      <c r="Q449" s="51">
        <v>33.4</v>
      </c>
      <c r="R449" t="str">
        <f t="shared" si="43"/>
        <v>1776-33</v>
      </c>
      <c r="S449" s="70" t="b">
        <f t="shared" si="44"/>
        <v>0</v>
      </c>
    </row>
    <row r="450" spans="2:78" hidden="1" x14ac:dyDescent="0.35">
      <c r="B450">
        <v>1776.556</v>
      </c>
      <c r="C450" t="s">
        <v>4345</v>
      </c>
      <c r="D450" t="s">
        <v>3710</v>
      </c>
      <c r="E450">
        <v>5.0694444444444445E-2</v>
      </c>
      <c r="F450">
        <v>18.600000000000001</v>
      </c>
      <c r="G450">
        <v>7</v>
      </c>
      <c r="H450" t="s">
        <v>7295</v>
      </c>
      <c r="I450" t="s">
        <v>7296</v>
      </c>
      <c r="L450" s="20" t="s">
        <v>5672</v>
      </c>
      <c r="M450">
        <v>13.4</v>
      </c>
      <c r="N450">
        <v>15</v>
      </c>
      <c r="O450" t="s">
        <v>3712</v>
      </c>
      <c r="P450" s="51">
        <v>1776.556</v>
      </c>
      <c r="Q450" s="51">
        <v>18.600000000000001</v>
      </c>
      <c r="R450" t="str">
        <f t="shared" ref="R450:R513" si="48">INT(P450)&amp;"-"&amp;ROUND(Q450,0)</f>
        <v>1776-19</v>
      </c>
      <c r="S450" s="70" t="b">
        <f t="shared" ref="S450:S513" si="49">IF(T450=R450,TRUE,FALSE)</f>
        <v>1</v>
      </c>
      <c r="T450" t="str">
        <f t="shared" ref="T450:T466" si="50">INT(U450)&amp;"-"&amp;V450</f>
        <v>1776-19</v>
      </c>
      <c r="U450">
        <v>1776.5540000000001</v>
      </c>
      <c r="V450">
        <v>19</v>
      </c>
      <c r="X450" t="str">
        <f t="shared" ref="X450:X466" si="51">INT(AA450)&amp;"-"&amp;AH450</f>
        <v>1776-16</v>
      </c>
      <c r="Y450" t="s">
        <v>7778</v>
      </c>
      <c r="Z450" s="51">
        <v>607</v>
      </c>
      <c r="AA450">
        <v>1776.5540000000001</v>
      </c>
      <c r="AB450">
        <v>10</v>
      </c>
      <c r="AC450" t="s">
        <v>7782</v>
      </c>
      <c r="AD450" t="s">
        <v>7773</v>
      </c>
      <c r="AE450" t="s">
        <v>7810</v>
      </c>
      <c r="AF450">
        <v>19</v>
      </c>
      <c r="AG450">
        <v>1.04</v>
      </c>
      <c r="AH450">
        <v>16</v>
      </c>
      <c r="AI450">
        <v>13</v>
      </c>
      <c r="AJ450" t="s">
        <v>7589</v>
      </c>
      <c r="AM450" t="s">
        <v>7776</v>
      </c>
      <c r="AN450" t="s">
        <v>3293</v>
      </c>
      <c r="AO450" t="s">
        <v>7213</v>
      </c>
      <c r="AP450" t="s">
        <v>7520</v>
      </c>
      <c r="AQ450" t="s">
        <v>7520</v>
      </c>
      <c r="AR450">
        <v>5.56</v>
      </c>
      <c r="AS450" t="s">
        <v>7838</v>
      </c>
      <c r="AT450">
        <v>1.9</v>
      </c>
      <c r="AU450" t="s">
        <v>7774</v>
      </c>
      <c r="AV450" t="s">
        <v>7788</v>
      </c>
      <c r="AW450" t="s">
        <v>7774</v>
      </c>
      <c r="AX450">
        <v>15</v>
      </c>
      <c r="AY450">
        <v>20</v>
      </c>
      <c r="AZ450">
        <v>22</v>
      </c>
      <c r="BA450" t="s">
        <v>5785</v>
      </c>
      <c r="BB450">
        <v>42.768644129999998</v>
      </c>
      <c r="BC450">
        <v>-82.037571450000002</v>
      </c>
      <c r="BD450">
        <v>201.8</v>
      </c>
      <c r="BE450">
        <v>290</v>
      </c>
      <c r="BF450" t="s">
        <v>8087</v>
      </c>
      <c r="BG450">
        <v>15</v>
      </c>
      <c r="BH450">
        <v>986</v>
      </c>
      <c r="BI450">
        <v>7.7460000000000004</v>
      </c>
      <c r="BJ450">
        <v>1.33</v>
      </c>
      <c r="BK450">
        <v>2095</v>
      </c>
      <c r="BL450">
        <v>2099</v>
      </c>
      <c r="BO450">
        <v>1.23</v>
      </c>
      <c r="BP450">
        <v>1.22</v>
      </c>
      <c r="BR450">
        <v>2.13</v>
      </c>
      <c r="BS450">
        <v>2.12</v>
      </c>
      <c r="BY450">
        <v>0.87</v>
      </c>
      <c r="BZ450">
        <v>22</v>
      </c>
    </row>
    <row r="451" spans="2:78" hidden="1" x14ac:dyDescent="0.35">
      <c r="B451">
        <v>1813.433</v>
      </c>
      <c r="C451" t="s">
        <v>4352</v>
      </c>
      <c r="D451" t="s">
        <v>3339</v>
      </c>
      <c r="E451">
        <v>0.51944444444444449</v>
      </c>
      <c r="F451">
        <v>15.7</v>
      </c>
      <c r="G451">
        <v>7</v>
      </c>
      <c r="H451" t="s">
        <v>7295</v>
      </c>
      <c r="I451" t="s">
        <v>7296</v>
      </c>
      <c r="L451" s="20" t="s">
        <v>5752</v>
      </c>
      <c r="M451">
        <v>35</v>
      </c>
      <c r="N451">
        <v>22.2</v>
      </c>
      <c r="O451" t="s">
        <v>144</v>
      </c>
      <c r="P451" s="51">
        <v>1813.433</v>
      </c>
      <c r="Q451" s="51">
        <v>15.7</v>
      </c>
      <c r="R451" t="str">
        <f t="shared" si="48"/>
        <v>1813-16</v>
      </c>
      <c r="S451" s="70" t="b">
        <f t="shared" si="49"/>
        <v>1</v>
      </c>
      <c r="T451" t="str">
        <f t="shared" si="50"/>
        <v>1813-16</v>
      </c>
      <c r="U451">
        <v>1813.43</v>
      </c>
      <c r="V451">
        <v>16</v>
      </c>
      <c r="X451" t="str">
        <f t="shared" si="51"/>
        <v>1813-22</v>
      </c>
      <c r="Y451" t="s">
        <v>7778</v>
      </c>
      <c r="Z451" s="51">
        <v>611</v>
      </c>
      <c r="AA451">
        <v>1813.43</v>
      </c>
      <c r="AB451">
        <v>10</v>
      </c>
      <c r="AC451" t="s">
        <v>7782</v>
      </c>
      <c r="AD451" t="s">
        <v>7773</v>
      </c>
      <c r="AE451" t="s">
        <v>7797</v>
      </c>
      <c r="AF451">
        <v>16</v>
      </c>
      <c r="AG451">
        <v>0.87</v>
      </c>
      <c r="AH451">
        <v>22</v>
      </c>
      <c r="AI451">
        <v>14</v>
      </c>
      <c r="AJ451" t="s">
        <v>7572</v>
      </c>
      <c r="AM451" t="s">
        <v>7805</v>
      </c>
      <c r="AN451" t="s">
        <v>7774</v>
      </c>
      <c r="AO451" t="s">
        <v>7214</v>
      </c>
      <c r="AP451" t="s">
        <v>7584</v>
      </c>
      <c r="AQ451" t="s">
        <v>7584</v>
      </c>
      <c r="AR451">
        <v>5.56</v>
      </c>
      <c r="AS451" t="s">
        <v>7907</v>
      </c>
      <c r="AT451">
        <v>1.9</v>
      </c>
      <c r="AU451" t="s">
        <v>7774</v>
      </c>
      <c r="AV451" t="s">
        <v>7788</v>
      </c>
      <c r="AW451" t="s">
        <v>7774</v>
      </c>
      <c r="AX451">
        <v>10</v>
      </c>
      <c r="AY451">
        <v>10</v>
      </c>
      <c r="AZ451">
        <v>12</v>
      </c>
      <c r="BA451" t="s">
        <v>5753</v>
      </c>
      <c r="BB451">
        <v>42.768310159999999</v>
      </c>
      <c r="BC451">
        <v>-82.037581599999996</v>
      </c>
      <c r="BD451">
        <v>201.5</v>
      </c>
      <c r="BE451">
        <v>290</v>
      </c>
      <c r="BF451" t="s">
        <v>8087</v>
      </c>
      <c r="BG451">
        <v>15</v>
      </c>
      <c r="BH451">
        <v>986</v>
      </c>
      <c r="BI451">
        <v>1.518</v>
      </c>
      <c r="BJ451">
        <v>155.34899999999999</v>
      </c>
      <c r="BK451">
        <v>2085</v>
      </c>
      <c r="BL451">
        <v>2091</v>
      </c>
      <c r="BO451">
        <v>1.22</v>
      </c>
      <c r="BP451">
        <v>1.22</v>
      </c>
      <c r="BR451">
        <v>2.12</v>
      </c>
      <c r="BS451">
        <v>2.11</v>
      </c>
      <c r="BY451">
        <v>0.9</v>
      </c>
      <c r="BZ451">
        <v>28</v>
      </c>
    </row>
    <row r="452" spans="2:78" hidden="1" x14ac:dyDescent="0.35">
      <c r="B452">
        <v>1814.6379999999999</v>
      </c>
      <c r="C452" t="s">
        <v>4354</v>
      </c>
      <c r="D452" t="s">
        <v>3339</v>
      </c>
      <c r="E452">
        <v>0.5180555555555556</v>
      </c>
      <c r="F452">
        <v>16.2</v>
      </c>
      <c r="G452">
        <v>10</v>
      </c>
      <c r="H452" t="s">
        <v>7295</v>
      </c>
      <c r="I452" t="s">
        <v>7296</v>
      </c>
      <c r="L452" s="20" t="s">
        <v>5752</v>
      </c>
      <c r="M452">
        <v>25.5</v>
      </c>
      <c r="N452">
        <v>16.399999999999999</v>
      </c>
      <c r="O452" t="s">
        <v>144</v>
      </c>
      <c r="P452" s="51">
        <v>1814.6379999999999</v>
      </c>
      <c r="Q452" s="51">
        <v>16.2</v>
      </c>
      <c r="R452" t="str">
        <f t="shared" si="48"/>
        <v>1814-16</v>
      </c>
      <c r="S452" s="70" t="b">
        <f t="shared" si="49"/>
        <v>1</v>
      </c>
      <c r="T452" t="str">
        <f t="shared" si="50"/>
        <v>1814-16</v>
      </c>
      <c r="U452">
        <v>1814.635</v>
      </c>
      <c r="V452">
        <v>16</v>
      </c>
      <c r="X452" t="str">
        <f t="shared" si="51"/>
        <v>1814-28</v>
      </c>
      <c r="Y452" t="s">
        <v>7778</v>
      </c>
      <c r="Z452" s="51">
        <v>612</v>
      </c>
      <c r="AA452">
        <v>1814.635</v>
      </c>
      <c r="AB452">
        <v>10</v>
      </c>
      <c r="AC452" t="s">
        <v>7782</v>
      </c>
      <c r="AD452" t="s">
        <v>7773</v>
      </c>
      <c r="AE452" t="s">
        <v>7797</v>
      </c>
      <c r="AF452">
        <v>16</v>
      </c>
      <c r="AG452">
        <v>0.9</v>
      </c>
      <c r="AH452">
        <v>28</v>
      </c>
      <c r="AI452">
        <v>20</v>
      </c>
      <c r="AJ452" t="s">
        <v>7908</v>
      </c>
      <c r="AM452" t="s">
        <v>7805</v>
      </c>
      <c r="AN452" t="s">
        <v>7774</v>
      </c>
      <c r="AO452" t="s">
        <v>7214</v>
      </c>
      <c r="AP452" t="s">
        <v>7584</v>
      </c>
      <c r="AQ452" t="s">
        <v>7584</v>
      </c>
      <c r="AR452">
        <v>5.56</v>
      </c>
      <c r="AS452" t="s">
        <v>7907</v>
      </c>
      <c r="AT452">
        <v>1.9</v>
      </c>
      <c r="AU452" t="s">
        <v>7774</v>
      </c>
      <c r="AV452" t="s">
        <v>7788</v>
      </c>
      <c r="AW452" t="s">
        <v>7774</v>
      </c>
      <c r="AX452">
        <v>10</v>
      </c>
      <c r="AY452">
        <v>10</v>
      </c>
      <c r="AZ452">
        <v>12</v>
      </c>
      <c r="BA452" t="s">
        <v>5753</v>
      </c>
      <c r="BB452">
        <v>42.76829927</v>
      </c>
      <c r="BC452">
        <v>-82.037581759999995</v>
      </c>
      <c r="BD452">
        <v>201.5</v>
      </c>
      <c r="BE452">
        <v>290</v>
      </c>
      <c r="BF452" t="s">
        <v>8087</v>
      </c>
      <c r="BG452">
        <v>15</v>
      </c>
      <c r="BH452">
        <v>986</v>
      </c>
      <c r="BI452">
        <v>2.7210000000000001</v>
      </c>
      <c r="BJ452">
        <v>142.727</v>
      </c>
      <c r="BK452">
        <v>2069</v>
      </c>
      <c r="BL452">
        <v>2078</v>
      </c>
      <c r="BO452">
        <v>1.21</v>
      </c>
      <c r="BP452">
        <v>1.21</v>
      </c>
      <c r="BR452">
        <v>2.11</v>
      </c>
      <c r="BS452">
        <v>2.1</v>
      </c>
      <c r="BY452">
        <v>0.66</v>
      </c>
      <c r="BZ452">
        <v>20</v>
      </c>
    </row>
    <row r="453" spans="2:78" hidden="1" x14ac:dyDescent="0.35">
      <c r="B453">
        <v>1817.057</v>
      </c>
      <c r="C453" t="s">
        <v>4355</v>
      </c>
      <c r="D453" t="s">
        <v>3339</v>
      </c>
      <c r="E453">
        <v>0.52916666666666667</v>
      </c>
      <c r="F453">
        <v>12</v>
      </c>
      <c r="G453">
        <v>10</v>
      </c>
      <c r="H453" t="s">
        <v>7295</v>
      </c>
      <c r="I453" t="s">
        <v>7296</v>
      </c>
      <c r="L453" s="20" t="s">
        <v>5752</v>
      </c>
      <c r="M453">
        <v>39.5</v>
      </c>
      <c r="N453">
        <v>15.1</v>
      </c>
      <c r="O453" t="s">
        <v>144</v>
      </c>
      <c r="P453" s="51">
        <v>1817.057</v>
      </c>
      <c r="Q453" s="51">
        <v>12</v>
      </c>
      <c r="R453" t="str">
        <f t="shared" si="48"/>
        <v>1817-12</v>
      </c>
      <c r="S453" s="70" t="b">
        <f t="shared" si="49"/>
        <v>1</v>
      </c>
      <c r="T453" t="str">
        <f t="shared" si="50"/>
        <v>1817-12</v>
      </c>
      <c r="U453">
        <v>1817.0540000000001</v>
      </c>
      <c r="V453">
        <v>12</v>
      </c>
      <c r="X453" t="str">
        <f t="shared" si="51"/>
        <v>1817-20</v>
      </c>
      <c r="Y453" t="s">
        <v>7778</v>
      </c>
      <c r="Z453" s="51">
        <v>613</v>
      </c>
      <c r="AA453">
        <v>1817.0540000000001</v>
      </c>
      <c r="AB453">
        <v>10</v>
      </c>
      <c r="AC453" t="s">
        <v>7782</v>
      </c>
      <c r="AD453" t="s">
        <v>7773</v>
      </c>
      <c r="AE453" t="s">
        <v>7797</v>
      </c>
      <c r="AF453">
        <v>12</v>
      </c>
      <c r="AG453">
        <v>0.66</v>
      </c>
      <c r="AH453">
        <v>20</v>
      </c>
      <c r="AI453">
        <v>18</v>
      </c>
      <c r="AJ453" t="s">
        <v>7909</v>
      </c>
      <c r="AM453" t="s">
        <v>7805</v>
      </c>
      <c r="AN453" t="s">
        <v>7774</v>
      </c>
      <c r="AO453" t="s">
        <v>7214</v>
      </c>
      <c r="AP453" t="s">
        <v>7584</v>
      </c>
      <c r="AQ453" t="s">
        <v>7584</v>
      </c>
      <c r="AR453">
        <v>5.56</v>
      </c>
      <c r="AS453" t="s">
        <v>7907</v>
      </c>
      <c r="AT453">
        <v>1.8</v>
      </c>
      <c r="AU453" t="s">
        <v>7774</v>
      </c>
      <c r="AV453" t="s">
        <v>7788</v>
      </c>
      <c r="AW453" t="s">
        <v>7774</v>
      </c>
      <c r="AX453">
        <v>10</v>
      </c>
      <c r="AY453">
        <v>10</v>
      </c>
      <c r="AZ453">
        <v>12</v>
      </c>
      <c r="BA453" t="s">
        <v>5753</v>
      </c>
      <c r="BB453">
        <v>42.768277320000003</v>
      </c>
      <c r="BC453">
        <v>-82.037582069999999</v>
      </c>
      <c r="BD453">
        <v>201.5</v>
      </c>
      <c r="BE453">
        <v>290</v>
      </c>
      <c r="BF453" t="s">
        <v>8087</v>
      </c>
      <c r="BG453">
        <v>15</v>
      </c>
      <c r="BH453">
        <v>986</v>
      </c>
      <c r="BI453">
        <v>5.1440000000000001</v>
      </c>
      <c r="BJ453">
        <v>164.97300000000001</v>
      </c>
      <c r="BK453">
        <v>2098</v>
      </c>
      <c r="BL453">
        <v>2102</v>
      </c>
      <c r="BO453">
        <v>1.23</v>
      </c>
      <c r="BP453">
        <v>1.23</v>
      </c>
      <c r="BR453">
        <v>2.13</v>
      </c>
      <c r="BS453">
        <v>2.13</v>
      </c>
      <c r="BY453">
        <v>0.88</v>
      </c>
      <c r="BZ453">
        <v>30</v>
      </c>
    </row>
    <row r="454" spans="2:78" hidden="1" x14ac:dyDescent="0.35">
      <c r="B454">
        <v>1821.8789999999999</v>
      </c>
      <c r="C454" t="s">
        <v>4356</v>
      </c>
      <c r="D454" t="s">
        <v>3339</v>
      </c>
      <c r="E454">
        <v>0.51875000000000004</v>
      </c>
      <c r="F454">
        <v>15.8</v>
      </c>
      <c r="G454">
        <v>10</v>
      </c>
      <c r="H454" t="s">
        <v>7295</v>
      </c>
      <c r="I454" t="s">
        <v>7296</v>
      </c>
      <c r="L454" s="20" t="s">
        <v>5752</v>
      </c>
      <c r="M454">
        <v>31.8</v>
      </c>
      <c r="N454">
        <v>18</v>
      </c>
      <c r="O454" t="s">
        <v>144</v>
      </c>
      <c r="P454" s="51">
        <v>1821.8789999999999</v>
      </c>
      <c r="Q454" s="51">
        <v>15.8</v>
      </c>
      <c r="R454" t="str">
        <f t="shared" si="48"/>
        <v>1821-16</v>
      </c>
      <c r="S454" s="70" t="b">
        <f t="shared" si="49"/>
        <v>1</v>
      </c>
      <c r="T454" t="str">
        <f t="shared" si="50"/>
        <v>1821-16</v>
      </c>
      <c r="U454">
        <v>1821.8810000000001</v>
      </c>
      <c r="V454">
        <v>16</v>
      </c>
      <c r="X454" t="str">
        <f t="shared" si="51"/>
        <v>1821-30</v>
      </c>
      <c r="Y454" t="s">
        <v>7778</v>
      </c>
      <c r="Z454" s="51">
        <v>614</v>
      </c>
      <c r="AA454">
        <v>1821.8810000000001</v>
      </c>
      <c r="AB454">
        <v>10</v>
      </c>
      <c r="AC454" t="s">
        <v>7782</v>
      </c>
      <c r="AD454" t="s">
        <v>7773</v>
      </c>
      <c r="AE454" t="s">
        <v>7797</v>
      </c>
      <c r="AF454">
        <v>16</v>
      </c>
      <c r="AG454">
        <v>0.88</v>
      </c>
      <c r="AH454">
        <v>30</v>
      </c>
      <c r="AI454">
        <v>13</v>
      </c>
      <c r="AJ454" t="s">
        <v>7682</v>
      </c>
      <c r="AM454" t="s">
        <v>7805</v>
      </c>
      <c r="AN454" t="s">
        <v>7774</v>
      </c>
      <c r="AO454" t="s">
        <v>7214</v>
      </c>
      <c r="AP454" t="s">
        <v>7584</v>
      </c>
      <c r="AQ454" t="s">
        <v>7584</v>
      </c>
      <c r="AR454">
        <v>5.56</v>
      </c>
      <c r="AS454" t="s">
        <v>7907</v>
      </c>
      <c r="AT454">
        <v>1.8</v>
      </c>
      <c r="AU454" t="s">
        <v>7774</v>
      </c>
      <c r="AV454" t="s">
        <v>7879</v>
      </c>
      <c r="AW454" t="s">
        <v>7774</v>
      </c>
      <c r="AX454">
        <v>15</v>
      </c>
      <c r="AY454">
        <v>10</v>
      </c>
      <c r="AZ454">
        <v>12</v>
      </c>
      <c r="BA454" t="s">
        <v>5753</v>
      </c>
      <c r="BB454">
        <v>42.768233629999997</v>
      </c>
      <c r="BC454">
        <v>-82.037582799999996</v>
      </c>
      <c r="BD454">
        <v>201.5</v>
      </c>
      <c r="BE454">
        <v>290</v>
      </c>
      <c r="BF454" t="s">
        <v>8087</v>
      </c>
      <c r="BG454">
        <v>15</v>
      </c>
      <c r="BH454">
        <v>986</v>
      </c>
      <c r="BI454">
        <v>9.9659999999999993</v>
      </c>
      <c r="BJ454">
        <v>154.405</v>
      </c>
      <c r="BK454">
        <v>2065</v>
      </c>
      <c r="BL454">
        <v>2074</v>
      </c>
      <c r="BO454">
        <v>1.21</v>
      </c>
      <c r="BP454">
        <v>1.21</v>
      </c>
      <c r="BR454">
        <v>2.1</v>
      </c>
      <c r="BS454">
        <v>2.09</v>
      </c>
      <c r="BY454">
        <v>0.92</v>
      </c>
      <c r="BZ454">
        <v>9</v>
      </c>
    </row>
    <row r="455" spans="2:78" hidden="1" x14ac:dyDescent="0.35">
      <c r="B455">
        <v>1830.41</v>
      </c>
      <c r="C455" t="s">
        <v>4362</v>
      </c>
      <c r="D455" t="s">
        <v>3339</v>
      </c>
      <c r="E455">
        <v>0.11527777777777778</v>
      </c>
      <c r="F455">
        <v>16.5</v>
      </c>
      <c r="G455">
        <v>5</v>
      </c>
      <c r="H455" t="s">
        <v>7295</v>
      </c>
      <c r="I455" t="s">
        <v>7296</v>
      </c>
      <c r="L455" s="20" t="s">
        <v>5677</v>
      </c>
      <c r="M455">
        <v>16.2</v>
      </c>
      <c r="N455">
        <v>31.5</v>
      </c>
      <c r="O455" t="s">
        <v>144</v>
      </c>
      <c r="P455" s="51">
        <v>1830.41</v>
      </c>
      <c r="Q455" s="51">
        <v>16.5</v>
      </c>
      <c r="R455" t="str">
        <f t="shared" si="48"/>
        <v>1830-17</v>
      </c>
      <c r="S455" s="70" t="b">
        <f t="shared" si="49"/>
        <v>1</v>
      </c>
      <c r="T455" t="str">
        <f t="shared" si="50"/>
        <v>1830-17</v>
      </c>
      <c r="U455">
        <v>1830.4090000000001</v>
      </c>
      <c r="V455">
        <v>17</v>
      </c>
      <c r="X455" t="str">
        <f t="shared" si="51"/>
        <v>1830-9</v>
      </c>
      <c r="Y455" t="s">
        <v>7778</v>
      </c>
      <c r="Z455" s="51">
        <v>616</v>
      </c>
      <c r="AA455">
        <v>1830.4090000000001</v>
      </c>
      <c r="AB455">
        <v>10</v>
      </c>
      <c r="AC455" t="s">
        <v>7782</v>
      </c>
      <c r="AD455" t="s">
        <v>7773</v>
      </c>
      <c r="AE455" t="s">
        <v>7797</v>
      </c>
      <c r="AF455">
        <v>17</v>
      </c>
      <c r="AG455">
        <v>0.92</v>
      </c>
      <c r="AH455">
        <v>9</v>
      </c>
      <c r="AI455">
        <v>12</v>
      </c>
      <c r="AJ455" t="s">
        <v>7377</v>
      </c>
      <c r="AM455" t="s">
        <v>7784</v>
      </c>
      <c r="AN455" t="s">
        <v>7774</v>
      </c>
      <c r="AO455" t="s">
        <v>7215</v>
      </c>
      <c r="AP455" t="s">
        <v>7586</v>
      </c>
      <c r="AQ455" t="s">
        <v>7586</v>
      </c>
      <c r="AR455">
        <v>5.56</v>
      </c>
      <c r="AS455" t="s">
        <v>7910</v>
      </c>
      <c r="AT455">
        <v>1.8</v>
      </c>
      <c r="AU455" t="s">
        <v>7774</v>
      </c>
      <c r="AV455" t="s">
        <v>7786</v>
      </c>
      <c r="AW455" t="s">
        <v>7774</v>
      </c>
      <c r="AX455">
        <v>10</v>
      </c>
      <c r="AY455">
        <v>10</v>
      </c>
      <c r="AZ455">
        <v>15</v>
      </c>
      <c r="BA455" t="s">
        <v>5753</v>
      </c>
      <c r="BB455">
        <v>42.768156300000001</v>
      </c>
      <c r="BC455">
        <v>-82.037585190000001</v>
      </c>
      <c r="BD455">
        <v>201.6</v>
      </c>
      <c r="BE455">
        <v>290</v>
      </c>
      <c r="BF455" t="s">
        <v>8087</v>
      </c>
      <c r="BG455">
        <v>15</v>
      </c>
      <c r="BH455">
        <v>986</v>
      </c>
      <c r="BI455">
        <v>0.504</v>
      </c>
      <c r="BJ455">
        <v>-94.873000000000005</v>
      </c>
      <c r="BK455">
        <v>2113</v>
      </c>
      <c r="BL455">
        <v>2114</v>
      </c>
      <c r="BO455">
        <v>1.23</v>
      </c>
      <c r="BP455">
        <v>1.23</v>
      </c>
      <c r="BR455">
        <v>2.14</v>
      </c>
      <c r="BS455">
        <v>2.14</v>
      </c>
      <c r="BY455">
        <v>0.6</v>
      </c>
      <c r="BZ455">
        <v>9</v>
      </c>
    </row>
    <row r="456" spans="2:78" hidden="1" x14ac:dyDescent="0.35">
      <c r="B456">
        <v>1845.7270000000001</v>
      </c>
      <c r="C456" t="s">
        <v>4369</v>
      </c>
      <c r="D456" t="s">
        <v>3290</v>
      </c>
      <c r="E456">
        <v>0.29722222222222222</v>
      </c>
      <c r="F456">
        <v>10.8</v>
      </c>
      <c r="G456">
        <v>5</v>
      </c>
      <c r="H456" t="s">
        <v>7295</v>
      </c>
      <c r="I456" t="s">
        <v>7296</v>
      </c>
      <c r="L456" s="20" t="s">
        <v>5677</v>
      </c>
      <c r="M456">
        <v>9.1999999999999993</v>
      </c>
      <c r="N456">
        <v>15</v>
      </c>
      <c r="O456" t="s">
        <v>144</v>
      </c>
      <c r="P456" s="51">
        <v>1845.7270000000001</v>
      </c>
      <c r="Q456" s="51">
        <v>10.8</v>
      </c>
      <c r="R456" t="str">
        <f t="shared" si="48"/>
        <v>1845-11</v>
      </c>
      <c r="S456" s="70" t="b">
        <f t="shared" si="49"/>
        <v>1</v>
      </c>
      <c r="T456" t="str">
        <f t="shared" si="50"/>
        <v>1845-11</v>
      </c>
      <c r="U456">
        <v>1845.723</v>
      </c>
      <c r="V456">
        <v>11</v>
      </c>
      <c r="X456" t="str">
        <f t="shared" si="51"/>
        <v>1845-9</v>
      </c>
      <c r="Y456" t="s">
        <v>7778</v>
      </c>
      <c r="Z456" s="51">
        <v>619</v>
      </c>
      <c r="AA456">
        <v>1845.723</v>
      </c>
      <c r="AB456">
        <v>10</v>
      </c>
      <c r="AC456" t="s">
        <v>7782</v>
      </c>
      <c r="AD456" t="s">
        <v>7773</v>
      </c>
      <c r="AE456" t="s">
        <v>5753</v>
      </c>
      <c r="AF456">
        <v>11</v>
      </c>
      <c r="AG456">
        <v>0.6</v>
      </c>
      <c r="AH456">
        <v>9</v>
      </c>
      <c r="AI456">
        <v>6</v>
      </c>
      <c r="AJ456" t="s">
        <v>7911</v>
      </c>
      <c r="AM456" t="s">
        <v>7784</v>
      </c>
      <c r="AN456" t="s">
        <v>7774</v>
      </c>
      <c r="AO456" t="s">
        <v>7216</v>
      </c>
      <c r="AP456" t="s">
        <v>7417</v>
      </c>
      <c r="AQ456" t="s">
        <v>7417</v>
      </c>
      <c r="AR456">
        <v>5.56</v>
      </c>
      <c r="AS456" t="s">
        <v>7912</v>
      </c>
      <c r="AT456">
        <v>1.9</v>
      </c>
      <c r="AU456" t="s">
        <v>7774</v>
      </c>
      <c r="AV456" t="s">
        <v>7789</v>
      </c>
      <c r="AW456" t="s">
        <v>7774</v>
      </c>
      <c r="BA456" t="s">
        <v>5678</v>
      </c>
      <c r="BB456">
        <v>42.768017669999999</v>
      </c>
      <c r="BC456">
        <v>-82.037593079999994</v>
      </c>
      <c r="BD456">
        <v>201.5</v>
      </c>
      <c r="BE456">
        <v>290</v>
      </c>
      <c r="BF456" t="s">
        <v>8087</v>
      </c>
      <c r="BG456">
        <v>15</v>
      </c>
      <c r="BH456">
        <v>986</v>
      </c>
      <c r="BI456">
        <v>0.61799999999999999</v>
      </c>
      <c r="BJ456">
        <v>-425.86</v>
      </c>
      <c r="BK456">
        <v>2116</v>
      </c>
      <c r="BL456">
        <v>2117</v>
      </c>
      <c r="BO456">
        <v>1.24</v>
      </c>
      <c r="BP456">
        <v>1.24</v>
      </c>
      <c r="BR456">
        <v>2.15</v>
      </c>
      <c r="BS456">
        <v>2.15</v>
      </c>
    </row>
    <row r="457" spans="2:78" hidden="1" x14ac:dyDescent="0.35">
      <c r="B457">
        <v>1900.0640000000001</v>
      </c>
      <c r="C457" t="s">
        <v>4385</v>
      </c>
      <c r="D457" t="s">
        <v>3339</v>
      </c>
      <c r="E457">
        <v>0.38124999999999998</v>
      </c>
      <c r="F457">
        <v>15.3</v>
      </c>
      <c r="G457">
        <v>7</v>
      </c>
      <c r="H457" t="s">
        <v>7295</v>
      </c>
      <c r="I457" t="s">
        <v>7296</v>
      </c>
      <c r="L457" s="20" t="s">
        <v>5752</v>
      </c>
      <c r="M457">
        <v>13.4</v>
      </c>
      <c r="N457">
        <v>19.2</v>
      </c>
      <c r="O457" t="s">
        <v>144</v>
      </c>
      <c r="P457" s="51">
        <v>1900.0640000000001</v>
      </c>
      <c r="Q457" s="51">
        <v>15.3</v>
      </c>
      <c r="R457" t="str">
        <f t="shared" si="48"/>
        <v>1900-15</v>
      </c>
      <c r="S457" s="70" t="b">
        <f t="shared" si="49"/>
        <v>1</v>
      </c>
      <c r="T457" t="str">
        <f t="shared" si="50"/>
        <v>1900-15</v>
      </c>
      <c r="U457">
        <v>1900.0640000000001</v>
      </c>
      <c r="V457">
        <v>15</v>
      </c>
      <c r="X457" t="str">
        <f t="shared" si="51"/>
        <v>1900-9</v>
      </c>
      <c r="Y457" t="s">
        <v>7778</v>
      </c>
      <c r="Z457" s="51">
        <v>627</v>
      </c>
      <c r="AA457">
        <v>1900.0640000000001</v>
      </c>
      <c r="AB457">
        <v>10</v>
      </c>
      <c r="AC457" t="s">
        <v>7782</v>
      </c>
      <c r="AD457" t="s">
        <v>7773</v>
      </c>
      <c r="AE457" t="s">
        <v>7797</v>
      </c>
      <c r="AF457">
        <v>15</v>
      </c>
      <c r="AG457">
        <v>0.85</v>
      </c>
      <c r="AH457">
        <v>9</v>
      </c>
      <c r="AI457">
        <v>11</v>
      </c>
      <c r="AJ457" t="s">
        <v>7657</v>
      </c>
      <c r="AM457" t="s">
        <v>7805</v>
      </c>
      <c r="AN457" t="s">
        <v>7774</v>
      </c>
      <c r="AO457" t="s">
        <v>7218</v>
      </c>
      <c r="AP457" t="s">
        <v>7590</v>
      </c>
      <c r="AQ457" t="s">
        <v>7590</v>
      </c>
      <c r="AR457">
        <v>5.56</v>
      </c>
      <c r="AS457" t="s">
        <v>7913</v>
      </c>
      <c r="AT457">
        <v>1.9</v>
      </c>
      <c r="AU457" t="s">
        <v>7774</v>
      </c>
      <c r="AV457" t="s">
        <v>7786</v>
      </c>
      <c r="AW457" t="s">
        <v>7774</v>
      </c>
      <c r="AX457">
        <v>10</v>
      </c>
      <c r="AY457">
        <v>10</v>
      </c>
      <c r="AZ457">
        <v>15</v>
      </c>
      <c r="BA457" t="s">
        <v>5753</v>
      </c>
      <c r="BB457">
        <v>42.767525800000001</v>
      </c>
      <c r="BC457">
        <v>-82.037621939999994</v>
      </c>
      <c r="BD457">
        <v>201.4</v>
      </c>
      <c r="BE457">
        <v>290</v>
      </c>
      <c r="BF457" t="s">
        <v>8087</v>
      </c>
      <c r="BG457">
        <v>15</v>
      </c>
      <c r="BH457">
        <v>986</v>
      </c>
      <c r="BI457">
        <v>3.0590000000000002</v>
      </c>
      <c r="BJ457">
        <v>-276.71499999999997</v>
      </c>
      <c r="BK457">
        <v>2114</v>
      </c>
      <c r="BL457">
        <v>2115</v>
      </c>
      <c r="BO457">
        <v>1.23</v>
      </c>
      <c r="BP457">
        <v>1.23</v>
      </c>
      <c r="BR457">
        <v>2.14</v>
      </c>
      <c r="BS457">
        <v>2.14</v>
      </c>
      <c r="BY457">
        <v>0.76</v>
      </c>
      <c r="BZ457">
        <v>12</v>
      </c>
    </row>
    <row r="458" spans="2:78" hidden="1" x14ac:dyDescent="0.35">
      <c r="B458">
        <v>1911.626</v>
      </c>
      <c r="C458" t="s">
        <v>4386</v>
      </c>
      <c r="D458" t="s">
        <v>3339</v>
      </c>
      <c r="E458">
        <v>0.39027777777777778</v>
      </c>
      <c r="F458">
        <v>13.7</v>
      </c>
      <c r="G458">
        <v>6</v>
      </c>
      <c r="H458" t="s">
        <v>7295</v>
      </c>
      <c r="I458" t="s">
        <v>7296</v>
      </c>
      <c r="L458" s="20" t="s">
        <v>5677</v>
      </c>
      <c r="M458">
        <v>12</v>
      </c>
      <c r="N458">
        <v>15</v>
      </c>
      <c r="O458" t="e">
        <v>#NAME?</v>
      </c>
      <c r="P458" s="51">
        <v>1911.626</v>
      </c>
      <c r="Q458" s="51">
        <v>13.7</v>
      </c>
      <c r="R458" t="str">
        <f t="shared" si="48"/>
        <v>1911-14</v>
      </c>
      <c r="S458" s="70" t="b">
        <f t="shared" si="49"/>
        <v>1</v>
      </c>
      <c r="T458" t="str">
        <f t="shared" si="50"/>
        <v>1911-14</v>
      </c>
      <c r="U458">
        <v>1911.625</v>
      </c>
      <c r="V458">
        <v>14</v>
      </c>
      <c r="X458" t="str">
        <f t="shared" si="51"/>
        <v>1911-12</v>
      </c>
      <c r="Y458" t="s">
        <v>7778</v>
      </c>
      <c r="Z458" s="51">
        <v>629</v>
      </c>
      <c r="AA458">
        <v>1911.625</v>
      </c>
      <c r="AB458">
        <v>10</v>
      </c>
      <c r="AC458" t="s">
        <v>7782</v>
      </c>
      <c r="AD458" t="s">
        <v>7773</v>
      </c>
      <c r="AE458" t="s">
        <v>7797</v>
      </c>
      <c r="AF458">
        <v>14</v>
      </c>
      <c r="AG458">
        <v>0.76</v>
      </c>
      <c r="AH458">
        <v>12</v>
      </c>
      <c r="AI458">
        <v>10</v>
      </c>
      <c r="AJ458" t="s">
        <v>7640</v>
      </c>
      <c r="AM458" t="s">
        <v>7784</v>
      </c>
      <c r="AN458" t="s">
        <v>7774</v>
      </c>
      <c r="AO458" t="s">
        <v>7219</v>
      </c>
      <c r="AP458" t="s">
        <v>7399</v>
      </c>
      <c r="AQ458" t="s">
        <v>7399</v>
      </c>
      <c r="AR458">
        <v>5.56</v>
      </c>
      <c r="AS458" t="s">
        <v>7914</v>
      </c>
      <c r="AT458">
        <v>1.8</v>
      </c>
      <c r="AU458" t="s">
        <v>7774</v>
      </c>
      <c r="AV458" t="s">
        <v>7788</v>
      </c>
      <c r="AW458" t="s">
        <v>7774</v>
      </c>
      <c r="AX458">
        <v>10</v>
      </c>
      <c r="AY458">
        <v>10</v>
      </c>
      <c r="AZ458">
        <v>12</v>
      </c>
      <c r="BA458" t="s">
        <v>5753</v>
      </c>
      <c r="BB458">
        <v>42.767421120000002</v>
      </c>
      <c r="BC458">
        <v>-82.037626399999994</v>
      </c>
      <c r="BD458">
        <v>201.4</v>
      </c>
      <c r="BE458">
        <v>290</v>
      </c>
      <c r="BF458" t="s">
        <v>8087</v>
      </c>
      <c r="BG458">
        <v>15</v>
      </c>
      <c r="BH458">
        <v>986</v>
      </c>
      <c r="BI458">
        <v>6.9189999999999996</v>
      </c>
      <c r="BJ458">
        <v>38.451999999999998</v>
      </c>
      <c r="BK458">
        <v>2110</v>
      </c>
      <c r="BL458">
        <v>2111</v>
      </c>
      <c r="BO458">
        <v>1.23</v>
      </c>
      <c r="BP458">
        <v>1.23</v>
      </c>
      <c r="BR458">
        <v>2.14</v>
      </c>
      <c r="BS458">
        <v>2.14</v>
      </c>
      <c r="BY458">
        <v>0.88</v>
      </c>
      <c r="BZ458">
        <v>32</v>
      </c>
    </row>
    <row r="459" spans="2:78" hidden="1" x14ac:dyDescent="0.35">
      <c r="B459">
        <v>1921.53</v>
      </c>
      <c r="C459" t="s">
        <v>4392</v>
      </c>
      <c r="D459" t="s">
        <v>3339</v>
      </c>
      <c r="E459">
        <v>0.49166666666666664</v>
      </c>
      <c r="F459">
        <v>15.8</v>
      </c>
      <c r="G459">
        <v>7</v>
      </c>
      <c r="H459" t="s">
        <v>7295</v>
      </c>
      <c r="I459" t="s">
        <v>7296</v>
      </c>
      <c r="L459" s="20" t="s">
        <v>5752</v>
      </c>
      <c r="M459">
        <v>23.8</v>
      </c>
      <c r="N459">
        <v>34</v>
      </c>
      <c r="O459" t="s">
        <v>144</v>
      </c>
      <c r="P459" s="51">
        <v>1921.53</v>
      </c>
      <c r="Q459" s="51">
        <v>15.8</v>
      </c>
      <c r="R459" t="str">
        <f t="shared" si="48"/>
        <v>1921-16</v>
      </c>
      <c r="S459" s="70" t="b">
        <f t="shared" si="49"/>
        <v>1</v>
      </c>
      <c r="T459" t="str">
        <f t="shared" si="50"/>
        <v>1921-16</v>
      </c>
      <c r="U459">
        <v>1921.528</v>
      </c>
      <c r="V459">
        <v>16</v>
      </c>
      <c r="X459" t="str">
        <f t="shared" si="51"/>
        <v>1921-32</v>
      </c>
      <c r="Y459" t="s">
        <v>7778</v>
      </c>
      <c r="Z459" s="51">
        <v>631</v>
      </c>
      <c r="AA459">
        <v>1921.528</v>
      </c>
      <c r="AB459">
        <v>10</v>
      </c>
      <c r="AC459" t="s">
        <v>7782</v>
      </c>
      <c r="AD459" t="s">
        <v>7773</v>
      </c>
      <c r="AE459" t="s">
        <v>7797</v>
      </c>
      <c r="AF459">
        <v>16</v>
      </c>
      <c r="AG459">
        <v>0.88</v>
      </c>
      <c r="AH459">
        <v>32</v>
      </c>
      <c r="AI459">
        <v>19</v>
      </c>
      <c r="AJ459" t="s">
        <v>7915</v>
      </c>
      <c r="AM459" t="s">
        <v>7805</v>
      </c>
      <c r="AN459" t="s">
        <v>7774</v>
      </c>
      <c r="AO459" t="s">
        <v>7220</v>
      </c>
      <c r="AP459" t="s">
        <v>7593</v>
      </c>
      <c r="AQ459" t="s">
        <v>7593</v>
      </c>
      <c r="AR459">
        <v>5.56</v>
      </c>
      <c r="AS459" t="s">
        <v>7916</v>
      </c>
      <c r="AT459">
        <v>1.9</v>
      </c>
      <c r="AU459" t="s">
        <v>7774</v>
      </c>
      <c r="AV459" t="s">
        <v>7788</v>
      </c>
      <c r="AW459" t="s">
        <v>7774</v>
      </c>
      <c r="AX459">
        <v>10</v>
      </c>
      <c r="AY459">
        <v>10</v>
      </c>
      <c r="AZ459">
        <v>12</v>
      </c>
      <c r="BA459" t="s">
        <v>5753</v>
      </c>
      <c r="BB459">
        <v>42.76733153</v>
      </c>
      <c r="BC459">
        <v>-82.037629949999996</v>
      </c>
      <c r="BD459">
        <v>201.5</v>
      </c>
      <c r="BE459">
        <v>290</v>
      </c>
      <c r="BF459" t="s">
        <v>8087</v>
      </c>
      <c r="BG459">
        <v>15</v>
      </c>
      <c r="BH459">
        <v>986</v>
      </c>
      <c r="BI459">
        <v>8.6120000000000001</v>
      </c>
      <c r="BJ459">
        <v>126.73699999999999</v>
      </c>
      <c r="BK459">
        <v>2058</v>
      </c>
      <c r="BL459">
        <v>2069</v>
      </c>
      <c r="BO459">
        <v>1.21</v>
      </c>
      <c r="BP459">
        <v>1.2</v>
      </c>
      <c r="BR459">
        <v>2.1</v>
      </c>
      <c r="BS459">
        <v>2.09</v>
      </c>
      <c r="BY459">
        <v>0.71</v>
      </c>
      <c r="BZ459">
        <v>7</v>
      </c>
    </row>
    <row r="460" spans="2:78" hidden="1" x14ac:dyDescent="0.35">
      <c r="B460">
        <v>1930.9480000000001</v>
      </c>
      <c r="C460" t="s">
        <v>4393</v>
      </c>
      <c r="D460" t="s">
        <v>3710</v>
      </c>
      <c r="E460">
        <v>0.41180555555555554</v>
      </c>
      <c r="F460">
        <v>12.8</v>
      </c>
      <c r="G460">
        <v>7</v>
      </c>
      <c r="H460" t="s">
        <v>7295</v>
      </c>
      <c r="I460" t="s">
        <v>7296</v>
      </c>
      <c r="L460" s="20" t="s">
        <v>5672</v>
      </c>
      <c r="M460">
        <v>8</v>
      </c>
      <c r="N460">
        <v>15</v>
      </c>
      <c r="O460" t="s">
        <v>3712</v>
      </c>
      <c r="P460" s="51">
        <v>1930.9480000000001</v>
      </c>
      <c r="Q460" s="51">
        <v>12.8</v>
      </c>
      <c r="R460" t="str">
        <f t="shared" si="48"/>
        <v>1930-13</v>
      </c>
      <c r="S460" s="70" t="b">
        <f t="shared" si="49"/>
        <v>1</v>
      </c>
      <c r="T460" t="str">
        <f t="shared" si="50"/>
        <v>1930-13</v>
      </c>
      <c r="U460">
        <v>1930.9480000000001</v>
      </c>
      <c r="V460">
        <v>13</v>
      </c>
      <c r="X460" t="str">
        <f t="shared" si="51"/>
        <v>1930-7</v>
      </c>
      <c r="Y460" t="s">
        <v>7778</v>
      </c>
      <c r="Z460" s="51">
        <v>633</v>
      </c>
      <c r="AA460">
        <v>1930.9480000000001</v>
      </c>
      <c r="AB460">
        <v>10</v>
      </c>
      <c r="AC460" t="s">
        <v>7782</v>
      </c>
      <c r="AD460" t="s">
        <v>7773</v>
      </c>
      <c r="AE460" t="s">
        <v>7810</v>
      </c>
      <c r="AF460">
        <v>13</v>
      </c>
      <c r="AG460">
        <v>0.71</v>
      </c>
      <c r="AH460">
        <v>7</v>
      </c>
      <c r="AI460">
        <v>6</v>
      </c>
      <c r="AJ460" t="s">
        <v>7435</v>
      </c>
      <c r="AM460" t="s">
        <v>7776</v>
      </c>
      <c r="AN460" t="s">
        <v>3293</v>
      </c>
      <c r="AO460" t="s">
        <v>7221</v>
      </c>
      <c r="AP460" t="s">
        <v>7594</v>
      </c>
      <c r="AQ460" t="s">
        <v>7594</v>
      </c>
      <c r="AR460">
        <v>5.56</v>
      </c>
      <c r="AS460" t="s">
        <v>7917</v>
      </c>
      <c r="AT460">
        <v>1.9</v>
      </c>
      <c r="AU460" t="s">
        <v>7774</v>
      </c>
      <c r="AV460" t="s">
        <v>7789</v>
      </c>
      <c r="AW460" t="s">
        <v>7774</v>
      </c>
      <c r="BA460" t="s">
        <v>5800</v>
      </c>
      <c r="BB460">
        <v>42.767246100000001</v>
      </c>
      <c r="BC460">
        <v>-82.037632810000005</v>
      </c>
      <c r="BD460">
        <v>201.5</v>
      </c>
      <c r="BE460">
        <v>290</v>
      </c>
      <c r="BF460" t="s">
        <v>8087</v>
      </c>
      <c r="BG460">
        <v>15</v>
      </c>
      <c r="BH460">
        <v>986</v>
      </c>
      <c r="BI460">
        <v>8.0440000000000005</v>
      </c>
      <c r="BJ460">
        <v>-12.478</v>
      </c>
      <c r="BK460">
        <v>2117</v>
      </c>
      <c r="BL460">
        <v>2118</v>
      </c>
      <c r="BO460">
        <v>1.24</v>
      </c>
      <c r="BP460">
        <v>1.24</v>
      </c>
      <c r="BR460">
        <v>2.15</v>
      </c>
      <c r="BS460">
        <v>2.15</v>
      </c>
      <c r="BY460">
        <v>0.69</v>
      </c>
      <c r="BZ460">
        <v>27</v>
      </c>
    </row>
    <row r="461" spans="2:78" hidden="1" x14ac:dyDescent="0.35">
      <c r="B461">
        <v>1972.73</v>
      </c>
      <c r="C461" t="s">
        <v>4407</v>
      </c>
      <c r="D461" t="s">
        <v>3339</v>
      </c>
      <c r="E461">
        <v>0.28958333333333336</v>
      </c>
      <c r="F461">
        <v>12.5</v>
      </c>
      <c r="G461">
        <v>8</v>
      </c>
      <c r="H461" t="s">
        <v>7295</v>
      </c>
      <c r="I461" t="s">
        <v>7296</v>
      </c>
      <c r="L461" s="20" t="s">
        <v>5752</v>
      </c>
      <c r="M461">
        <v>56.1</v>
      </c>
      <c r="N461">
        <v>25</v>
      </c>
      <c r="O461" t="s">
        <v>144</v>
      </c>
      <c r="P461" s="51">
        <v>1972.73</v>
      </c>
      <c r="Q461" s="51">
        <v>12.5</v>
      </c>
      <c r="R461" t="str">
        <f t="shared" si="48"/>
        <v>1972-13</v>
      </c>
      <c r="S461" s="70" t="b">
        <f t="shared" si="49"/>
        <v>0</v>
      </c>
      <c r="T461" t="str">
        <f t="shared" si="50"/>
        <v>1972-12</v>
      </c>
      <c r="U461">
        <v>1972.732</v>
      </c>
      <c r="V461">
        <v>12</v>
      </c>
      <c r="X461" t="str">
        <f t="shared" si="51"/>
        <v>1972-27</v>
      </c>
      <c r="Y461" t="s">
        <v>7778</v>
      </c>
      <c r="Z461" s="51">
        <v>640</v>
      </c>
      <c r="AA461">
        <v>1972.732</v>
      </c>
      <c r="AB461">
        <v>10</v>
      </c>
      <c r="AC461" t="s">
        <v>7782</v>
      </c>
      <c r="AD461" t="s">
        <v>7773</v>
      </c>
      <c r="AE461" t="s">
        <v>7797</v>
      </c>
      <c r="AF461">
        <v>12</v>
      </c>
      <c r="AG461">
        <v>0.69</v>
      </c>
      <c r="AH461">
        <v>27</v>
      </c>
      <c r="AI461">
        <v>16</v>
      </c>
      <c r="AJ461" t="s">
        <v>7587</v>
      </c>
      <c r="AM461" t="s">
        <v>7805</v>
      </c>
      <c r="AN461" t="s">
        <v>7774</v>
      </c>
      <c r="AO461" t="s">
        <v>7222</v>
      </c>
      <c r="AP461" t="s">
        <v>7598</v>
      </c>
      <c r="AQ461" t="s">
        <v>7598</v>
      </c>
      <c r="AR461">
        <v>5.56</v>
      </c>
      <c r="AS461" t="s">
        <v>7918</v>
      </c>
      <c r="AT461">
        <v>1.7</v>
      </c>
      <c r="AU461" t="s">
        <v>7774</v>
      </c>
      <c r="AV461" t="s">
        <v>7788</v>
      </c>
      <c r="AW461" t="s">
        <v>7774</v>
      </c>
      <c r="AX461">
        <v>10</v>
      </c>
      <c r="AY461">
        <v>10</v>
      </c>
      <c r="AZ461">
        <v>12</v>
      </c>
      <c r="BA461" t="s">
        <v>5753</v>
      </c>
      <c r="BB461">
        <v>42.766867789999999</v>
      </c>
      <c r="BC461">
        <v>-82.037647320000005</v>
      </c>
      <c r="BD461">
        <v>201.8</v>
      </c>
      <c r="BE461">
        <v>290</v>
      </c>
      <c r="BF461" t="s">
        <v>8087</v>
      </c>
      <c r="BG461">
        <v>15</v>
      </c>
      <c r="BH461">
        <v>986</v>
      </c>
      <c r="BI461">
        <v>0.318</v>
      </c>
      <c r="BJ461">
        <v>256.49299999999999</v>
      </c>
      <c r="BK461">
        <v>2083</v>
      </c>
      <c r="BL461">
        <v>2089</v>
      </c>
      <c r="BO461">
        <v>1.22</v>
      </c>
      <c r="BP461">
        <v>1.22</v>
      </c>
      <c r="BR461">
        <v>2.12</v>
      </c>
      <c r="BS461">
        <v>2.11</v>
      </c>
      <c r="BY461">
        <v>0.77</v>
      </c>
      <c r="BZ461">
        <v>26</v>
      </c>
    </row>
    <row r="462" spans="2:78" hidden="1" x14ac:dyDescent="0.35">
      <c r="B462">
        <v>1973.9159999999999</v>
      </c>
      <c r="C462" t="s">
        <v>4408</v>
      </c>
      <c r="D462" t="s">
        <v>3339</v>
      </c>
      <c r="E462">
        <v>0.29375000000000001</v>
      </c>
      <c r="F462">
        <v>13.9</v>
      </c>
      <c r="G462">
        <v>8</v>
      </c>
      <c r="H462" t="s">
        <v>7295</v>
      </c>
      <c r="I462" t="s">
        <v>7296</v>
      </c>
      <c r="L462" s="20" t="s">
        <v>5752</v>
      </c>
      <c r="M462">
        <v>28.6</v>
      </c>
      <c r="N462">
        <v>22.9</v>
      </c>
      <c r="O462" t="s">
        <v>144</v>
      </c>
      <c r="P462" s="51">
        <v>1973.9159999999999</v>
      </c>
      <c r="Q462" s="51">
        <v>13.9</v>
      </c>
      <c r="R462" t="str">
        <f t="shared" si="48"/>
        <v>1973-14</v>
      </c>
      <c r="S462" s="70" t="b">
        <f t="shared" si="49"/>
        <v>1</v>
      </c>
      <c r="T462" t="str">
        <f t="shared" si="50"/>
        <v>1973-14</v>
      </c>
      <c r="U462">
        <v>1973.914</v>
      </c>
      <c r="V462">
        <v>14</v>
      </c>
      <c r="X462" t="str">
        <f t="shared" si="51"/>
        <v>1973-26</v>
      </c>
      <c r="Y462" t="s">
        <v>7778</v>
      </c>
      <c r="Z462" s="51">
        <v>641</v>
      </c>
      <c r="AA462">
        <v>1973.914</v>
      </c>
      <c r="AB462">
        <v>10</v>
      </c>
      <c r="AC462" t="s">
        <v>7782</v>
      </c>
      <c r="AD462" t="s">
        <v>7773</v>
      </c>
      <c r="AE462" t="s">
        <v>7797</v>
      </c>
      <c r="AF462">
        <v>14</v>
      </c>
      <c r="AG462">
        <v>0.77</v>
      </c>
      <c r="AH462">
        <v>26</v>
      </c>
      <c r="AI462">
        <v>13</v>
      </c>
      <c r="AJ462" t="s">
        <v>7919</v>
      </c>
      <c r="AM462" t="s">
        <v>7805</v>
      </c>
      <c r="AN462" t="s">
        <v>7774</v>
      </c>
      <c r="AO462" t="s">
        <v>7222</v>
      </c>
      <c r="AP462" t="s">
        <v>7598</v>
      </c>
      <c r="AQ462" t="s">
        <v>7598</v>
      </c>
      <c r="AR462">
        <v>5.56</v>
      </c>
      <c r="AS462" t="s">
        <v>7918</v>
      </c>
      <c r="AT462">
        <v>1.8</v>
      </c>
      <c r="AU462" t="s">
        <v>7774</v>
      </c>
      <c r="AV462" t="s">
        <v>7879</v>
      </c>
      <c r="AW462" t="s">
        <v>7774</v>
      </c>
      <c r="AX462">
        <v>15</v>
      </c>
      <c r="AY462">
        <v>10</v>
      </c>
      <c r="AZ462">
        <v>12</v>
      </c>
      <c r="BA462" t="s">
        <v>5753</v>
      </c>
      <c r="BB462">
        <v>42.766857080000001</v>
      </c>
      <c r="BC462">
        <v>-82.037647770000007</v>
      </c>
      <c r="BD462">
        <v>201.8</v>
      </c>
      <c r="BE462">
        <v>290</v>
      </c>
      <c r="BF462" t="s">
        <v>8087</v>
      </c>
      <c r="BG462">
        <v>15</v>
      </c>
      <c r="BH462">
        <v>986</v>
      </c>
      <c r="BI462">
        <v>1.5</v>
      </c>
      <c r="BJ462">
        <v>251.37799999999999</v>
      </c>
      <c r="BK462">
        <v>2081</v>
      </c>
      <c r="BL462">
        <v>2088</v>
      </c>
      <c r="BO462">
        <v>1.22</v>
      </c>
      <c r="BP462">
        <v>1.22</v>
      </c>
      <c r="BR462">
        <v>2.12</v>
      </c>
      <c r="BS462">
        <v>2.11</v>
      </c>
      <c r="BY462">
        <v>0.75</v>
      </c>
      <c r="BZ462">
        <v>39</v>
      </c>
    </row>
    <row r="463" spans="2:78" hidden="1" x14ac:dyDescent="0.35">
      <c r="B463">
        <v>1975.133</v>
      </c>
      <c r="C463" t="s">
        <v>4409</v>
      </c>
      <c r="D463" t="s">
        <v>3339</v>
      </c>
      <c r="E463">
        <v>0.29166666666666669</v>
      </c>
      <c r="F463">
        <v>13.4</v>
      </c>
      <c r="G463">
        <v>8</v>
      </c>
      <c r="H463" t="s">
        <v>7295</v>
      </c>
      <c r="I463" t="s">
        <v>7296</v>
      </c>
      <c r="L463" s="20" t="s">
        <v>5752</v>
      </c>
      <c r="M463">
        <v>41.1</v>
      </c>
      <c r="N463">
        <v>25.2</v>
      </c>
      <c r="O463" t="s">
        <v>144</v>
      </c>
      <c r="P463" s="51">
        <v>1975.133</v>
      </c>
      <c r="Q463" s="51">
        <v>13.4</v>
      </c>
      <c r="R463" t="str">
        <f t="shared" si="48"/>
        <v>1975-13</v>
      </c>
      <c r="S463" s="70" t="b">
        <f t="shared" si="49"/>
        <v>1</v>
      </c>
      <c r="T463" t="str">
        <f t="shared" si="50"/>
        <v>1975-13</v>
      </c>
      <c r="U463">
        <v>1975.1320000000001</v>
      </c>
      <c r="V463">
        <v>13</v>
      </c>
      <c r="X463" t="str">
        <f t="shared" si="51"/>
        <v>1975-39</v>
      </c>
      <c r="Y463" t="s">
        <v>7778</v>
      </c>
      <c r="Z463" s="51">
        <v>642</v>
      </c>
      <c r="AA463">
        <v>1975.1320000000001</v>
      </c>
      <c r="AB463">
        <v>10</v>
      </c>
      <c r="AC463" t="s">
        <v>7782</v>
      </c>
      <c r="AD463" t="s">
        <v>7773</v>
      </c>
      <c r="AE463" t="s">
        <v>7797</v>
      </c>
      <c r="AF463">
        <v>13</v>
      </c>
      <c r="AG463">
        <v>0.75</v>
      </c>
      <c r="AH463">
        <v>39</v>
      </c>
      <c r="AI463">
        <v>16</v>
      </c>
      <c r="AJ463" t="s">
        <v>7920</v>
      </c>
      <c r="AM463" t="s">
        <v>7805</v>
      </c>
      <c r="AN463" t="s">
        <v>7774</v>
      </c>
      <c r="AO463" t="s">
        <v>7222</v>
      </c>
      <c r="AP463" t="s">
        <v>7598</v>
      </c>
      <c r="AQ463" t="s">
        <v>7598</v>
      </c>
      <c r="AR463">
        <v>5.56</v>
      </c>
      <c r="AS463" t="s">
        <v>7918</v>
      </c>
      <c r="AT463">
        <v>1.8</v>
      </c>
      <c r="AU463" t="s">
        <v>7774</v>
      </c>
      <c r="AV463" t="s">
        <v>7879</v>
      </c>
      <c r="AW463" t="s">
        <v>7774</v>
      </c>
      <c r="AX463">
        <v>15</v>
      </c>
      <c r="AY463">
        <v>10</v>
      </c>
      <c r="AZ463">
        <v>12</v>
      </c>
      <c r="BA463" t="s">
        <v>5753</v>
      </c>
      <c r="BB463">
        <v>42.766846100000002</v>
      </c>
      <c r="BC463">
        <v>-82.037648230000002</v>
      </c>
      <c r="BD463">
        <v>201.8</v>
      </c>
      <c r="BE463">
        <v>290</v>
      </c>
      <c r="BF463" t="s">
        <v>8087</v>
      </c>
      <c r="BG463">
        <v>15</v>
      </c>
      <c r="BH463">
        <v>986</v>
      </c>
      <c r="BI463">
        <v>2.7120000000000002</v>
      </c>
      <c r="BJ463">
        <v>255.23</v>
      </c>
      <c r="BK463">
        <v>2051</v>
      </c>
      <c r="BL463">
        <v>2063</v>
      </c>
      <c r="BO463">
        <v>1.2</v>
      </c>
      <c r="BP463">
        <v>1.2</v>
      </c>
      <c r="BR463">
        <v>2.09</v>
      </c>
      <c r="BS463">
        <v>2.08</v>
      </c>
      <c r="BY463">
        <v>0.99</v>
      </c>
      <c r="BZ463">
        <v>22</v>
      </c>
    </row>
    <row r="464" spans="2:78" hidden="1" x14ac:dyDescent="0.35">
      <c r="B464">
        <v>1976.3879999999999</v>
      </c>
      <c r="C464" t="s">
        <v>4410</v>
      </c>
      <c r="D464" t="s">
        <v>3339</v>
      </c>
      <c r="E464">
        <v>0.28958333333333336</v>
      </c>
      <c r="F464">
        <v>17.8</v>
      </c>
      <c r="G464">
        <v>7</v>
      </c>
      <c r="H464" t="s">
        <v>7295</v>
      </c>
      <c r="I464" t="s">
        <v>7296</v>
      </c>
      <c r="L464" s="20" t="s">
        <v>5752</v>
      </c>
      <c r="M464">
        <v>26.6</v>
      </c>
      <c r="N464">
        <v>16.5</v>
      </c>
      <c r="O464" t="s">
        <v>144</v>
      </c>
      <c r="P464" s="51">
        <v>1976.3879999999999</v>
      </c>
      <c r="Q464" s="51">
        <v>17.8</v>
      </c>
      <c r="R464" t="str">
        <f t="shared" si="48"/>
        <v>1976-18</v>
      </c>
      <c r="S464" s="70" t="b">
        <f t="shared" si="49"/>
        <v>1</v>
      </c>
      <c r="T464" t="str">
        <f t="shared" si="50"/>
        <v>1976-18</v>
      </c>
      <c r="U464">
        <v>1976.386</v>
      </c>
      <c r="V464">
        <v>18</v>
      </c>
      <c r="X464" t="str">
        <f t="shared" si="51"/>
        <v>1976-22</v>
      </c>
      <c r="Y464" t="s">
        <v>7778</v>
      </c>
      <c r="Z464" s="51">
        <v>643</v>
      </c>
      <c r="AA464">
        <v>1976.386</v>
      </c>
      <c r="AB464">
        <v>10</v>
      </c>
      <c r="AC464" t="s">
        <v>7782</v>
      </c>
      <c r="AD464" t="s">
        <v>7773</v>
      </c>
      <c r="AE464" t="s">
        <v>7797</v>
      </c>
      <c r="AF464">
        <v>18</v>
      </c>
      <c r="AG464">
        <v>0.99</v>
      </c>
      <c r="AH464">
        <v>22</v>
      </c>
      <c r="AI464">
        <v>12</v>
      </c>
      <c r="AJ464" t="s">
        <v>7587</v>
      </c>
      <c r="AM464" t="s">
        <v>7805</v>
      </c>
      <c r="AN464" t="s">
        <v>7774</v>
      </c>
      <c r="AO464" t="s">
        <v>7222</v>
      </c>
      <c r="AP464" t="s">
        <v>7598</v>
      </c>
      <c r="AQ464" t="s">
        <v>7598</v>
      </c>
      <c r="AR464">
        <v>5.56</v>
      </c>
      <c r="AS464" t="s">
        <v>7918</v>
      </c>
      <c r="AT464">
        <v>1.8</v>
      </c>
      <c r="AU464" t="s">
        <v>7774</v>
      </c>
      <c r="AV464" t="s">
        <v>7788</v>
      </c>
      <c r="AW464" t="s">
        <v>7774</v>
      </c>
      <c r="AX464">
        <v>10</v>
      </c>
      <c r="AY464">
        <v>10</v>
      </c>
      <c r="AZ464">
        <v>12</v>
      </c>
      <c r="BA464" t="s">
        <v>5753</v>
      </c>
      <c r="BB464">
        <v>42.766834670000001</v>
      </c>
      <c r="BC464">
        <v>-82.037648709999999</v>
      </c>
      <c r="BD464">
        <v>201.8</v>
      </c>
      <c r="BE464">
        <v>290</v>
      </c>
      <c r="BF464" t="s">
        <v>8087</v>
      </c>
      <c r="BG464">
        <v>15</v>
      </c>
      <c r="BH464">
        <v>986</v>
      </c>
      <c r="BI464">
        <v>3.9740000000000002</v>
      </c>
      <c r="BJ464">
        <v>258.81900000000002</v>
      </c>
      <c r="BK464">
        <v>2079</v>
      </c>
      <c r="BL464">
        <v>2086</v>
      </c>
      <c r="BO464">
        <v>1.22</v>
      </c>
      <c r="BP464">
        <v>1.21</v>
      </c>
      <c r="BR464">
        <v>2.12</v>
      </c>
      <c r="BS464">
        <v>2.11</v>
      </c>
      <c r="BY464">
        <v>0.73</v>
      </c>
      <c r="BZ464">
        <v>34</v>
      </c>
    </row>
    <row r="465" spans="2:78" hidden="1" x14ac:dyDescent="0.35">
      <c r="B465">
        <v>1977.6310000000001</v>
      </c>
      <c r="C465" t="s">
        <v>4411</v>
      </c>
      <c r="D465" t="s">
        <v>3339</v>
      </c>
      <c r="E465">
        <v>0.28611111111111109</v>
      </c>
      <c r="F465">
        <v>13.2</v>
      </c>
      <c r="G465">
        <v>7</v>
      </c>
      <c r="H465" t="s">
        <v>7295</v>
      </c>
      <c r="I465" t="s">
        <v>7296</v>
      </c>
      <c r="L465" s="20" t="s">
        <v>5752</v>
      </c>
      <c r="M465">
        <v>36.799999999999997</v>
      </c>
      <c r="N465">
        <v>34.1</v>
      </c>
      <c r="O465" t="s">
        <v>144</v>
      </c>
      <c r="P465" s="51">
        <v>1977.6310000000001</v>
      </c>
      <c r="Q465" s="51">
        <v>13.2</v>
      </c>
      <c r="R465" t="str">
        <f t="shared" si="48"/>
        <v>1977-13</v>
      </c>
      <c r="S465" s="70" t="b">
        <f t="shared" si="49"/>
        <v>1</v>
      </c>
      <c r="T465" t="str">
        <f t="shared" si="50"/>
        <v>1977-13</v>
      </c>
      <c r="U465">
        <v>1977.6310000000001</v>
      </c>
      <c r="V465">
        <v>13</v>
      </c>
      <c r="X465" t="str">
        <f t="shared" si="51"/>
        <v>1977-34</v>
      </c>
      <c r="Y465" t="s">
        <v>7778</v>
      </c>
      <c r="Z465" s="51">
        <v>644</v>
      </c>
      <c r="AA465">
        <v>1977.6310000000001</v>
      </c>
      <c r="AB465">
        <v>10</v>
      </c>
      <c r="AC465" t="s">
        <v>7782</v>
      </c>
      <c r="AD465" t="s">
        <v>7773</v>
      </c>
      <c r="AE465" t="s">
        <v>7797</v>
      </c>
      <c r="AF465">
        <v>13</v>
      </c>
      <c r="AG465">
        <v>0.73</v>
      </c>
      <c r="AH465">
        <v>34</v>
      </c>
      <c r="AI465">
        <v>25</v>
      </c>
      <c r="AJ465" t="s">
        <v>7902</v>
      </c>
      <c r="AM465" t="s">
        <v>7805</v>
      </c>
      <c r="AN465" t="s">
        <v>7774</v>
      </c>
      <c r="AO465" t="s">
        <v>7222</v>
      </c>
      <c r="AP465" t="s">
        <v>7598</v>
      </c>
      <c r="AQ465" t="s">
        <v>7598</v>
      </c>
      <c r="AR465">
        <v>5.56</v>
      </c>
      <c r="AS465" t="s">
        <v>7918</v>
      </c>
      <c r="AT465">
        <v>1.9</v>
      </c>
      <c r="AU465" t="s">
        <v>7774</v>
      </c>
      <c r="AV465" t="s">
        <v>7788</v>
      </c>
      <c r="AW465" t="s">
        <v>7774</v>
      </c>
      <c r="AX465">
        <v>10</v>
      </c>
      <c r="AY465">
        <v>10</v>
      </c>
      <c r="AZ465">
        <v>12</v>
      </c>
      <c r="BA465" t="s">
        <v>5753</v>
      </c>
      <c r="BB465">
        <v>42.766823449999997</v>
      </c>
      <c r="BC465">
        <v>-82.037649189999996</v>
      </c>
      <c r="BD465">
        <v>201.8</v>
      </c>
      <c r="BE465">
        <v>290</v>
      </c>
      <c r="BF465" t="s">
        <v>8087</v>
      </c>
      <c r="BG465">
        <v>15</v>
      </c>
      <c r="BH465">
        <v>986</v>
      </c>
      <c r="BI465">
        <v>5.2140000000000004</v>
      </c>
      <c r="BJ465">
        <v>254.589</v>
      </c>
      <c r="BK465">
        <v>2065</v>
      </c>
      <c r="BL465">
        <v>2074</v>
      </c>
      <c r="BO465">
        <v>1.21</v>
      </c>
      <c r="BP465">
        <v>1.21</v>
      </c>
      <c r="BR465">
        <v>2.1</v>
      </c>
      <c r="BS465">
        <v>2.09</v>
      </c>
      <c r="BY465">
        <v>0.96</v>
      </c>
      <c r="BZ465">
        <v>36</v>
      </c>
    </row>
    <row r="466" spans="2:78" hidden="1" x14ac:dyDescent="0.35">
      <c r="B466">
        <v>1978.874</v>
      </c>
      <c r="C466" t="s">
        <v>4412</v>
      </c>
      <c r="D466" t="s">
        <v>3339</v>
      </c>
      <c r="E466">
        <v>0.29166666666666669</v>
      </c>
      <c r="F466">
        <v>17.3</v>
      </c>
      <c r="G466">
        <v>8</v>
      </c>
      <c r="H466" t="s">
        <v>7295</v>
      </c>
      <c r="I466" t="s">
        <v>7296</v>
      </c>
      <c r="L466" s="20" t="s">
        <v>5752</v>
      </c>
      <c r="M466">
        <v>27.9</v>
      </c>
      <c r="N466">
        <v>24.8</v>
      </c>
      <c r="O466" t="s">
        <v>144</v>
      </c>
      <c r="P466" s="51">
        <v>1978.874</v>
      </c>
      <c r="Q466" s="51">
        <v>17.3</v>
      </c>
      <c r="R466" t="str">
        <f t="shared" si="48"/>
        <v>1978-17</v>
      </c>
      <c r="S466" s="70" t="b">
        <f t="shared" si="49"/>
        <v>1</v>
      </c>
      <c r="T466" t="str">
        <f t="shared" si="50"/>
        <v>1978-17</v>
      </c>
      <c r="U466">
        <v>1978.874</v>
      </c>
      <c r="V466">
        <v>17</v>
      </c>
      <c r="X466" t="str">
        <f t="shared" si="51"/>
        <v>1978-36</v>
      </c>
      <c r="Y466" t="s">
        <v>7778</v>
      </c>
      <c r="Z466" s="51">
        <v>645</v>
      </c>
      <c r="AA466">
        <v>1978.874</v>
      </c>
      <c r="AB466">
        <v>10</v>
      </c>
      <c r="AC466" t="s">
        <v>7782</v>
      </c>
      <c r="AD466" t="s">
        <v>7773</v>
      </c>
      <c r="AE466" t="s">
        <v>7797</v>
      </c>
      <c r="AF466">
        <v>17</v>
      </c>
      <c r="AG466">
        <v>0.96</v>
      </c>
      <c r="AH466">
        <v>36</v>
      </c>
      <c r="AI466">
        <v>24</v>
      </c>
      <c r="AJ466" t="s">
        <v>7921</v>
      </c>
      <c r="AM466" t="s">
        <v>7805</v>
      </c>
      <c r="AN466" t="s">
        <v>7774</v>
      </c>
      <c r="AO466" t="s">
        <v>7222</v>
      </c>
      <c r="AP466" t="s">
        <v>7598</v>
      </c>
      <c r="AQ466" t="s">
        <v>7598</v>
      </c>
      <c r="AR466">
        <v>5.56</v>
      </c>
      <c r="AS466" t="s">
        <v>7918</v>
      </c>
      <c r="AT466">
        <v>1.8</v>
      </c>
      <c r="AU466" t="s">
        <v>7774</v>
      </c>
      <c r="AV466" t="s">
        <v>7788</v>
      </c>
      <c r="AW466" t="s">
        <v>7774</v>
      </c>
      <c r="AX466">
        <v>10</v>
      </c>
      <c r="AY466">
        <v>10</v>
      </c>
      <c r="AZ466">
        <v>12</v>
      </c>
      <c r="BA466" t="s">
        <v>5753</v>
      </c>
      <c r="BB466">
        <v>42.766812209999998</v>
      </c>
      <c r="BC466">
        <v>-82.037649669999993</v>
      </c>
      <c r="BD466">
        <v>201.9</v>
      </c>
      <c r="BE466">
        <v>290</v>
      </c>
      <c r="BF466" t="s">
        <v>8087</v>
      </c>
      <c r="BG466">
        <v>15</v>
      </c>
      <c r="BH466">
        <v>986</v>
      </c>
      <c r="BI466">
        <v>6.4550000000000001</v>
      </c>
      <c r="BJ466">
        <v>246.941</v>
      </c>
      <c r="BK466">
        <v>2038</v>
      </c>
      <c r="BL466">
        <v>2052</v>
      </c>
      <c r="BO466">
        <v>1.2</v>
      </c>
      <c r="BP466">
        <v>1.19</v>
      </c>
      <c r="BR466">
        <v>2.08</v>
      </c>
      <c r="BS466">
        <v>2.0699999999999998</v>
      </c>
    </row>
    <row r="467" spans="2:78" hidden="1" x14ac:dyDescent="0.35">
      <c r="B467">
        <v>2058.3989999999999</v>
      </c>
      <c r="C467" t="s">
        <v>4432</v>
      </c>
      <c r="D467" t="s">
        <v>3899</v>
      </c>
      <c r="E467">
        <v>7.2916666666666671E-2</v>
      </c>
      <c r="F467">
        <v>43.5</v>
      </c>
      <c r="G467">
        <v>22</v>
      </c>
      <c r="H467" t="s">
        <v>7295</v>
      </c>
      <c r="I467" t="s">
        <v>7296</v>
      </c>
      <c r="L467" s="20" t="s">
        <v>5672</v>
      </c>
      <c r="M467">
        <v>11.7</v>
      </c>
      <c r="N467">
        <v>15</v>
      </c>
      <c r="O467" t="s">
        <v>3712</v>
      </c>
      <c r="P467" s="51">
        <v>2058.3989999999999</v>
      </c>
      <c r="Q467" s="51">
        <v>43.5</v>
      </c>
      <c r="R467" t="str">
        <f t="shared" si="48"/>
        <v>2058-44</v>
      </c>
      <c r="S467" s="70" t="b">
        <f t="shared" si="49"/>
        <v>0</v>
      </c>
    </row>
    <row r="468" spans="2:78" hidden="1" x14ac:dyDescent="0.35">
      <c r="B468">
        <v>2069.0830000000001</v>
      </c>
      <c r="C468" t="s">
        <v>4435</v>
      </c>
      <c r="D468" t="s">
        <v>3290</v>
      </c>
      <c r="E468">
        <v>0.32013888888888886</v>
      </c>
      <c r="F468">
        <v>16</v>
      </c>
      <c r="G468">
        <v>8</v>
      </c>
      <c r="H468" t="s">
        <v>7295</v>
      </c>
      <c r="I468" t="s">
        <v>7296</v>
      </c>
      <c r="L468" s="20" t="s">
        <v>5677</v>
      </c>
      <c r="M468">
        <v>12.8</v>
      </c>
      <c r="N468">
        <v>18.5</v>
      </c>
      <c r="O468" t="s">
        <v>144</v>
      </c>
      <c r="P468" s="51">
        <v>2069.0830000000001</v>
      </c>
      <c r="Q468" s="51">
        <v>16</v>
      </c>
      <c r="R468" t="str">
        <f t="shared" si="48"/>
        <v>2069-16</v>
      </c>
      <c r="S468" s="70" t="b">
        <f t="shared" si="49"/>
        <v>1</v>
      </c>
      <c r="T468" t="str">
        <f t="shared" ref="T468:T499" si="52">INT(U468)&amp;"-"&amp;V468</f>
        <v>2069-16</v>
      </c>
      <c r="U468">
        <v>2069.0830000000001</v>
      </c>
      <c r="V468">
        <v>16</v>
      </c>
      <c r="X468" t="str">
        <f t="shared" ref="X468:X499" si="53">INT(AA468)&amp;"-"&amp;AH468</f>
        <v>2069-14</v>
      </c>
      <c r="Y468" t="s">
        <v>7778</v>
      </c>
      <c r="Z468" s="51">
        <v>661</v>
      </c>
      <c r="AA468">
        <v>2069.0830000000001</v>
      </c>
      <c r="AB468">
        <v>10</v>
      </c>
      <c r="AC468" t="s">
        <v>7782</v>
      </c>
      <c r="AD468" t="s">
        <v>7773</v>
      </c>
      <c r="AE468" t="s">
        <v>5753</v>
      </c>
      <c r="AF468">
        <v>16</v>
      </c>
      <c r="AG468">
        <v>0.89</v>
      </c>
      <c r="AH468">
        <v>14</v>
      </c>
      <c r="AI468">
        <v>9</v>
      </c>
      <c r="AJ468" t="s">
        <v>7628</v>
      </c>
      <c r="AM468" t="s">
        <v>7784</v>
      </c>
      <c r="AN468" t="s">
        <v>7774</v>
      </c>
      <c r="AO468" t="s">
        <v>7224</v>
      </c>
      <c r="AP468" t="s">
        <v>7385</v>
      </c>
      <c r="AQ468" t="s">
        <v>7385</v>
      </c>
      <c r="AR468">
        <v>5.56</v>
      </c>
      <c r="AS468" t="s">
        <v>7922</v>
      </c>
      <c r="AT468">
        <v>1.9</v>
      </c>
      <c r="AU468" t="s">
        <v>7774</v>
      </c>
      <c r="AV468" t="s">
        <v>7783</v>
      </c>
      <c r="AW468" t="s">
        <v>7774</v>
      </c>
      <c r="BA468" t="s">
        <v>5678</v>
      </c>
      <c r="BB468">
        <v>42.765995140000001</v>
      </c>
      <c r="BC468">
        <v>-82.037681129999996</v>
      </c>
      <c r="BD468">
        <v>201.9</v>
      </c>
      <c r="BE468">
        <v>290</v>
      </c>
      <c r="BF468" t="s">
        <v>8087</v>
      </c>
      <c r="BG468">
        <v>15</v>
      </c>
      <c r="BH468">
        <v>986</v>
      </c>
      <c r="BI468">
        <v>4.6760000000000002</v>
      </c>
      <c r="BJ468">
        <v>189.98699999999999</v>
      </c>
      <c r="BK468">
        <v>2104</v>
      </c>
      <c r="BL468">
        <v>2107</v>
      </c>
      <c r="BO468">
        <v>1.23</v>
      </c>
      <c r="BP468">
        <v>1.23</v>
      </c>
      <c r="BR468">
        <v>2.14</v>
      </c>
      <c r="BS468">
        <v>2.13</v>
      </c>
      <c r="BY468">
        <v>0.89</v>
      </c>
      <c r="BZ468">
        <v>31</v>
      </c>
    </row>
    <row r="469" spans="2:78" hidden="1" x14ac:dyDescent="0.35">
      <c r="B469">
        <v>2069.2049999999999</v>
      </c>
      <c r="C469" t="s">
        <v>4436</v>
      </c>
      <c r="D469" t="s">
        <v>3290</v>
      </c>
      <c r="E469">
        <v>0.19791666666666666</v>
      </c>
      <c r="F469">
        <v>15.9</v>
      </c>
      <c r="G469">
        <v>8</v>
      </c>
      <c r="H469" t="s">
        <v>7295</v>
      </c>
      <c r="I469" t="s">
        <v>7296</v>
      </c>
      <c r="L469" s="20" t="s">
        <v>5677</v>
      </c>
      <c r="M469">
        <v>44.2</v>
      </c>
      <c r="N469">
        <v>33.700000000000003</v>
      </c>
      <c r="O469" t="s">
        <v>144</v>
      </c>
      <c r="P469" s="51">
        <v>2069.2049999999999</v>
      </c>
      <c r="Q469" s="51">
        <v>15.9</v>
      </c>
      <c r="R469" t="str">
        <f t="shared" si="48"/>
        <v>2069-16</v>
      </c>
      <c r="S469" s="70" t="b">
        <f t="shared" si="49"/>
        <v>1</v>
      </c>
      <c r="T469" t="str">
        <f t="shared" si="52"/>
        <v>2069-16</v>
      </c>
      <c r="U469">
        <v>2069.2040000000002</v>
      </c>
      <c r="V469">
        <v>16</v>
      </c>
      <c r="X469" t="str">
        <f t="shared" si="53"/>
        <v>2069-31</v>
      </c>
      <c r="Y469" t="s">
        <v>7778</v>
      </c>
      <c r="Z469" s="51">
        <v>662</v>
      </c>
      <c r="AA469">
        <v>2069.2040000000002</v>
      </c>
      <c r="AB469">
        <v>10</v>
      </c>
      <c r="AC469" t="s">
        <v>7782</v>
      </c>
      <c r="AD469" t="s">
        <v>7773</v>
      </c>
      <c r="AE469" t="s">
        <v>5753</v>
      </c>
      <c r="AF469">
        <v>16</v>
      </c>
      <c r="AG469">
        <v>0.89</v>
      </c>
      <c r="AH469">
        <v>31</v>
      </c>
      <c r="AI469">
        <v>25</v>
      </c>
      <c r="AJ469" t="s">
        <v>7342</v>
      </c>
      <c r="AM469" t="s">
        <v>7784</v>
      </c>
      <c r="AN469" t="s">
        <v>7774</v>
      </c>
      <c r="AO469" t="s">
        <v>7224</v>
      </c>
      <c r="AP469" t="s">
        <v>7385</v>
      </c>
      <c r="AQ469" t="s">
        <v>7385</v>
      </c>
      <c r="AR469">
        <v>5.56</v>
      </c>
      <c r="AS469" t="s">
        <v>7922</v>
      </c>
      <c r="AT469">
        <v>1.9</v>
      </c>
      <c r="AU469" t="s">
        <v>7774</v>
      </c>
      <c r="AV469" t="s">
        <v>7788</v>
      </c>
      <c r="AW469" t="s">
        <v>7774</v>
      </c>
      <c r="AX469">
        <v>10</v>
      </c>
      <c r="AY469">
        <v>10</v>
      </c>
      <c r="AZ469">
        <v>12</v>
      </c>
      <c r="BA469" t="s">
        <v>5683</v>
      </c>
      <c r="BB469">
        <v>42.765994120000002</v>
      </c>
      <c r="BC469">
        <v>-82.037681169999999</v>
      </c>
      <c r="BD469">
        <v>201.9</v>
      </c>
      <c r="BE469">
        <v>290</v>
      </c>
      <c r="BF469" t="s">
        <v>8087</v>
      </c>
      <c r="BG469">
        <v>15</v>
      </c>
      <c r="BH469">
        <v>986</v>
      </c>
      <c r="BI469">
        <v>4.7889999999999997</v>
      </c>
      <c r="BJ469">
        <v>379.255</v>
      </c>
      <c r="BK469">
        <v>2061</v>
      </c>
      <c r="BL469">
        <v>2071</v>
      </c>
      <c r="BO469">
        <v>1.21</v>
      </c>
      <c r="BP469">
        <v>1.2</v>
      </c>
      <c r="BR469">
        <v>2.1</v>
      </c>
      <c r="BS469">
        <v>2.09</v>
      </c>
      <c r="BY469">
        <v>0.8</v>
      </c>
      <c r="BZ469">
        <v>11</v>
      </c>
    </row>
    <row r="470" spans="2:78" hidden="1" x14ac:dyDescent="0.35">
      <c r="B470">
        <v>2069.9870000000001</v>
      </c>
      <c r="C470" t="s">
        <v>4437</v>
      </c>
      <c r="D470" t="s">
        <v>3290</v>
      </c>
      <c r="E470">
        <v>0.2013888888888889</v>
      </c>
      <c r="F470">
        <v>14.4</v>
      </c>
      <c r="G470">
        <v>7</v>
      </c>
      <c r="H470" t="s">
        <v>7295</v>
      </c>
      <c r="I470" t="s">
        <v>7296</v>
      </c>
      <c r="L470" s="20" t="s">
        <v>5677</v>
      </c>
      <c r="M470">
        <v>12.6</v>
      </c>
      <c r="N470">
        <v>15</v>
      </c>
      <c r="O470" t="s">
        <v>144</v>
      </c>
      <c r="P470" s="51">
        <v>2069.9870000000001</v>
      </c>
      <c r="Q470" s="51">
        <v>14.4</v>
      </c>
      <c r="R470" t="str">
        <f t="shared" si="48"/>
        <v>2069-14</v>
      </c>
      <c r="S470" s="70" t="b">
        <f t="shared" si="49"/>
        <v>1</v>
      </c>
      <c r="T470" t="str">
        <f t="shared" si="52"/>
        <v>2069-14</v>
      </c>
      <c r="U470">
        <v>2069.9870000000001</v>
      </c>
      <c r="V470">
        <v>14</v>
      </c>
      <c r="X470" t="str">
        <f t="shared" si="53"/>
        <v>2069-11</v>
      </c>
      <c r="Y470" t="s">
        <v>7778</v>
      </c>
      <c r="Z470" s="51">
        <v>663</v>
      </c>
      <c r="AA470">
        <v>2069.9870000000001</v>
      </c>
      <c r="AB470">
        <v>10</v>
      </c>
      <c r="AC470" t="s">
        <v>7782</v>
      </c>
      <c r="AD470" t="s">
        <v>7773</v>
      </c>
      <c r="AE470" t="s">
        <v>5753</v>
      </c>
      <c r="AF470">
        <v>14</v>
      </c>
      <c r="AG470">
        <v>0.8</v>
      </c>
      <c r="AH470">
        <v>11</v>
      </c>
      <c r="AI470">
        <v>9</v>
      </c>
      <c r="AJ470" t="s">
        <v>7923</v>
      </c>
      <c r="AM470" t="s">
        <v>7784</v>
      </c>
      <c r="AN470" t="s">
        <v>7774</v>
      </c>
      <c r="AO470" t="s">
        <v>7224</v>
      </c>
      <c r="AP470" t="s">
        <v>7385</v>
      </c>
      <c r="AQ470" t="s">
        <v>7385</v>
      </c>
      <c r="AR470">
        <v>5.56</v>
      </c>
      <c r="AS470" t="s">
        <v>7922</v>
      </c>
      <c r="AT470">
        <v>1.9</v>
      </c>
      <c r="AU470" t="s">
        <v>7774</v>
      </c>
      <c r="AV470" t="s">
        <v>7783</v>
      </c>
      <c r="AW470" t="s">
        <v>7774</v>
      </c>
      <c r="BA470" t="s">
        <v>5678</v>
      </c>
      <c r="BB470">
        <v>42.765986939999998</v>
      </c>
      <c r="BC470">
        <v>-82.03768144</v>
      </c>
      <c r="BD470">
        <v>201.9</v>
      </c>
      <c r="BE470">
        <v>290</v>
      </c>
      <c r="BF470" t="s">
        <v>8087</v>
      </c>
      <c r="BG470">
        <v>15</v>
      </c>
      <c r="BH470">
        <v>986</v>
      </c>
      <c r="BI470">
        <v>5.5819999999999999</v>
      </c>
      <c r="BJ470">
        <v>386.88900000000001</v>
      </c>
      <c r="BK470">
        <v>2111</v>
      </c>
      <c r="BL470">
        <v>2113</v>
      </c>
      <c r="BO470">
        <v>1.23</v>
      </c>
      <c r="BP470">
        <v>1.23</v>
      </c>
      <c r="BR470">
        <v>2.14</v>
      </c>
      <c r="BS470">
        <v>2.14</v>
      </c>
      <c r="BY470">
        <v>0.67</v>
      </c>
      <c r="BZ470">
        <v>11</v>
      </c>
    </row>
    <row r="471" spans="2:78" hidden="1" x14ac:dyDescent="0.35">
      <c r="B471">
        <v>2070.9209999999998</v>
      </c>
      <c r="C471" t="s">
        <v>4438</v>
      </c>
      <c r="D471" t="s">
        <v>3290</v>
      </c>
      <c r="E471">
        <v>0.16805555555555557</v>
      </c>
      <c r="F471">
        <v>12.1</v>
      </c>
      <c r="G471">
        <v>5</v>
      </c>
      <c r="H471" t="s">
        <v>7295</v>
      </c>
      <c r="I471" t="s">
        <v>7296</v>
      </c>
      <c r="L471" s="20" t="s">
        <v>5677</v>
      </c>
      <c r="M471">
        <v>16.8</v>
      </c>
      <c r="N471">
        <v>19.3</v>
      </c>
      <c r="O471" t="s">
        <v>144</v>
      </c>
      <c r="P471" s="51">
        <v>2070.9209999999998</v>
      </c>
      <c r="Q471" s="51">
        <v>12.1</v>
      </c>
      <c r="R471" t="str">
        <f t="shared" si="48"/>
        <v>2070-12</v>
      </c>
      <c r="S471" s="70" t="b">
        <f t="shared" si="49"/>
        <v>1</v>
      </c>
      <c r="T471" t="str">
        <f t="shared" si="52"/>
        <v>2070-12</v>
      </c>
      <c r="U471">
        <v>2070.92</v>
      </c>
      <c r="V471">
        <v>12</v>
      </c>
      <c r="X471" t="str">
        <f t="shared" si="53"/>
        <v>2070-11</v>
      </c>
      <c r="Y471" t="s">
        <v>7778</v>
      </c>
      <c r="Z471" s="51">
        <v>664</v>
      </c>
      <c r="AA471">
        <v>2070.92</v>
      </c>
      <c r="AB471">
        <v>10</v>
      </c>
      <c r="AC471" t="s">
        <v>7782</v>
      </c>
      <c r="AD471" t="s">
        <v>7773</v>
      </c>
      <c r="AE471" t="s">
        <v>5753</v>
      </c>
      <c r="AF471">
        <v>12</v>
      </c>
      <c r="AG471">
        <v>0.67</v>
      </c>
      <c r="AH471">
        <v>11</v>
      </c>
      <c r="AI471">
        <v>9</v>
      </c>
      <c r="AJ471" t="s">
        <v>7540</v>
      </c>
      <c r="AM471" t="s">
        <v>7784</v>
      </c>
      <c r="AN471" t="s">
        <v>7774</v>
      </c>
      <c r="AO471" t="s">
        <v>7224</v>
      </c>
      <c r="AP471" t="s">
        <v>7385</v>
      </c>
      <c r="AQ471" t="s">
        <v>7385</v>
      </c>
      <c r="AR471">
        <v>5.56</v>
      </c>
      <c r="AS471" t="s">
        <v>7922</v>
      </c>
      <c r="AT471">
        <v>1.9</v>
      </c>
      <c r="AU471" t="s">
        <v>7774</v>
      </c>
      <c r="AV471" t="s">
        <v>7783</v>
      </c>
      <c r="AW471" t="s">
        <v>7774</v>
      </c>
      <c r="BA471" t="s">
        <v>5678</v>
      </c>
      <c r="BB471">
        <v>42.765978490000002</v>
      </c>
      <c r="BC471">
        <v>-82.037681739999996</v>
      </c>
      <c r="BD471">
        <v>201.9</v>
      </c>
      <c r="BE471">
        <v>290</v>
      </c>
      <c r="BF471" t="s">
        <v>8087</v>
      </c>
      <c r="BG471">
        <v>15</v>
      </c>
      <c r="BH471">
        <v>986</v>
      </c>
      <c r="BI471">
        <v>6.5149999999999997</v>
      </c>
      <c r="BJ471">
        <v>403.22899999999998</v>
      </c>
      <c r="BK471">
        <v>2112</v>
      </c>
      <c r="BL471">
        <v>2113</v>
      </c>
      <c r="BO471">
        <v>1.23</v>
      </c>
      <c r="BP471">
        <v>1.23</v>
      </c>
      <c r="BR471">
        <v>2.14</v>
      </c>
      <c r="BS471">
        <v>2.14</v>
      </c>
      <c r="BY471">
        <v>0.74</v>
      </c>
      <c r="BZ471">
        <v>17</v>
      </c>
    </row>
    <row r="472" spans="2:78" hidden="1" x14ac:dyDescent="0.35">
      <c r="B472">
        <v>2076.0320000000002</v>
      </c>
      <c r="C472" t="s">
        <v>4442</v>
      </c>
      <c r="D472" t="s">
        <v>3339</v>
      </c>
      <c r="E472">
        <v>0.50555555555555554</v>
      </c>
      <c r="F472">
        <v>13.3</v>
      </c>
      <c r="G472">
        <v>8</v>
      </c>
      <c r="H472" t="s">
        <v>7295</v>
      </c>
      <c r="I472" t="s">
        <v>7296</v>
      </c>
      <c r="L472" s="20" t="s">
        <v>5677</v>
      </c>
      <c r="M472">
        <v>18.7</v>
      </c>
      <c r="N472">
        <v>15.2</v>
      </c>
      <c r="O472" t="s">
        <v>144</v>
      </c>
      <c r="P472" s="51">
        <v>2076.0320000000002</v>
      </c>
      <c r="Q472" s="51">
        <v>13.3</v>
      </c>
      <c r="R472" t="str">
        <f t="shared" si="48"/>
        <v>2076-13</v>
      </c>
      <c r="S472" s="70" t="b">
        <f t="shared" si="49"/>
        <v>1</v>
      </c>
      <c r="T472" t="str">
        <f t="shared" si="52"/>
        <v>2076-13</v>
      </c>
      <c r="U472">
        <v>2076.0309999999999</v>
      </c>
      <c r="V472">
        <v>13</v>
      </c>
      <c r="X472" t="str">
        <f t="shared" si="53"/>
        <v>2076-17</v>
      </c>
      <c r="Y472" t="s">
        <v>7778</v>
      </c>
      <c r="Z472" s="51">
        <v>666</v>
      </c>
      <c r="AA472">
        <v>2076.0309999999999</v>
      </c>
      <c r="AB472">
        <v>10</v>
      </c>
      <c r="AC472" t="s">
        <v>7782</v>
      </c>
      <c r="AD472" t="s">
        <v>7773</v>
      </c>
      <c r="AE472" t="s">
        <v>7797</v>
      </c>
      <c r="AF472">
        <v>13</v>
      </c>
      <c r="AG472">
        <v>0.74</v>
      </c>
      <c r="AH472">
        <v>17</v>
      </c>
      <c r="AI472">
        <v>18</v>
      </c>
      <c r="AJ472" t="s">
        <v>7630</v>
      </c>
      <c r="AM472" t="s">
        <v>7784</v>
      </c>
      <c r="AN472" t="s">
        <v>7774</v>
      </c>
      <c r="AO472" t="s">
        <v>7225</v>
      </c>
      <c r="AP472" t="s">
        <v>7375</v>
      </c>
      <c r="AQ472" t="s">
        <v>7375</v>
      </c>
      <c r="AR472">
        <v>5.56</v>
      </c>
      <c r="AS472" t="s">
        <v>7924</v>
      </c>
      <c r="AT472">
        <v>1.9</v>
      </c>
      <c r="AU472" t="s">
        <v>7774</v>
      </c>
      <c r="AV472" t="s">
        <v>7788</v>
      </c>
      <c r="AW472" t="s">
        <v>7774</v>
      </c>
      <c r="AX472">
        <v>10</v>
      </c>
      <c r="AY472">
        <v>10</v>
      </c>
      <c r="AZ472">
        <v>12</v>
      </c>
      <c r="BA472" t="s">
        <v>5753</v>
      </c>
      <c r="BB472">
        <v>42.765932220000003</v>
      </c>
      <c r="BC472">
        <v>-82.037683290000004</v>
      </c>
      <c r="BD472">
        <v>201.9</v>
      </c>
      <c r="BE472">
        <v>290</v>
      </c>
      <c r="BF472" t="s">
        <v>8087</v>
      </c>
      <c r="BG472">
        <v>15</v>
      </c>
      <c r="BH472">
        <v>986</v>
      </c>
      <c r="BI472">
        <v>4.5229999999999997</v>
      </c>
      <c r="BJ472">
        <v>120.62</v>
      </c>
      <c r="BK472">
        <v>2102</v>
      </c>
      <c r="BL472">
        <v>2105</v>
      </c>
      <c r="BO472">
        <v>1.23</v>
      </c>
      <c r="BP472">
        <v>1.23</v>
      </c>
      <c r="BR472">
        <v>2.13</v>
      </c>
      <c r="BS472">
        <v>2.13</v>
      </c>
    </row>
    <row r="473" spans="2:78" hidden="1" x14ac:dyDescent="0.35">
      <c r="B473">
        <v>2200.9470000000001</v>
      </c>
      <c r="C473" t="s">
        <v>4469</v>
      </c>
      <c r="D473" t="s">
        <v>3339</v>
      </c>
      <c r="E473">
        <v>0.35208333333333336</v>
      </c>
      <c r="F473">
        <v>13.7</v>
      </c>
      <c r="G473">
        <v>10</v>
      </c>
      <c r="H473" t="s">
        <v>7295</v>
      </c>
      <c r="I473" t="s">
        <v>7296</v>
      </c>
      <c r="L473" s="20" t="s">
        <v>5752</v>
      </c>
      <c r="M473">
        <v>11.1</v>
      </c>
      <c r="N473">
        <v>15</v>
      </c>
      <c r="O473" t="s">
        <v>144</v>
      </c>
      <c r="P473" s="51">
        <v>2200.9470000000001</v>
      </c>
      <c r="Q473" s="51">
        <v>13.7</v>
      </c>
      <c r="R473" t="str">
        <f t="shared" si="48"/>
        <v>2200-14</v>
      </c>
      <c r="S473" s="70" t="b">
        <f t="shared" si="49"/>
        <v>1</v>
      </c>
      <c r="T473" t="str">
        <f t="shared" si="52"/>
        <v>2200-14</v>
      </c>
      <c r="U473">
        <v>2200.9450000000002</v>
      </c>
      <c r="V473">
        <v>14</v>
      </c>
      <c r="X473" t="str">
        <f t="shared" si="53"/>
        <v>2200-12</v>
      </c>
      <c r="Y473" t="s">
        <v>7778</v>
      </c>
      <c r="Z473" s="51">
        <v>687</v>
      </c>
      <c r="AA473">
        <v>2200.9450000000002</v>
      </c>
      <c r="AB473">
        <v>10</v>
      </c>
      <c r="AC473" t="s">
        <v>7782</v>
      </c>
      <c r="AD473" t="s">
        <v>7773</v>
      </c>
      <c r="AE473" t="s">
        <v>7797</v>
      </c>
      <c r="AF473">
        <v>14</v>
      </c>
      <c r="AG473">
        <v>0.76</v>
      </c>
      <c r="AH473">
        <v>12</v>
      </c>
      <c r="AI473">
        <v>11</v>
      </c>
      <c r="AJ473" t="s">
        <v>7477</v>
      </c>
      <c r="AM473" t="s">
        <v>7805</v>
      </c>
      <c r="AN473" t="s">
        <v>7774</v>
      </c>
      <c r="AO473" t="s">
        <v>7227</v>
      </c>
      <c r="AP473" t="s">
        <v>7490</v>
      </c>
      <c r="AQ473" t="s">
        <v>7490</v>
      </c>
      <c r="AR473">
        <v>5.56</v>
      </c>
      <c r="AS473" t="s">
        <v>7925</v>
      </c>
      <c r="AT473">
        <v>1.9</v>
      </c>
      <c r="AU473" t="s">
        <v>7774</v>
      </c>
      <c r="AV473" t="s">
        <v>7788</v>
      </c>
      <c r="AW473" t="s">
        <v>7774</v>
      </c>
      <c r="AX473">
        <v>10</v>
      </c>
      <c r="AY473">
        <v>10</v>
      </c>
      <c r="AZ473">
        <v>12</v>
      </c>
      <c r="BA473" t="s">
        <v>5753</v>
      </c>
      <c r="BB473">
        <v>42.764800960000002</v>
      </c>
      <c r="BC473">
        <v>-82.037728799999996</v>
      </c>
      <c r="BD473">
        <v>201.7</v>
      </c>
      <c r="BE473">
        <v>290</v>
      </c>
      <c r="BF473" t="s">
        <v>8087</v>
      </c>
      <c r="BG473">
        <v>15</v>
      </c>
      <c r="BH473">
        <v>986</v>
      </c>
      <c r="BI473">
        <v>4.6399999999999997</v>
      </c>
      <c r="BJ473">
        <v>96.320999999999998</v>
      </c>
      <c r="BK473">
        <v>2110</v>
      </c>
      <c r="BL473">
        <v>2112</v>
      </c>
      <c r="BO473">
        <v>1.23</v>
      </c>
      <c r="BP473">
        <v>1.23</v>
      </c>
      <c r="BR473">
        <v>2.14</v>
      </c>
      <c r="BS473">
        <v>2.14</v>
      </c>
    </row>
    <row r="474" spans="2:78" hidden="1" x14ac:dyDescent="0.35">
      <c r="B474">
        <v>2214.5479999999998</v>
      </c>
      <c r="C474" t="s">
        <v>4478</v>
      </c>
      <c r="D474" t="s">
        <v>3339</v>
      </c>
      <c r="E474">
        <v>0.24791666666666667</v>
      </c>
      <c r="F474">
        <v>14.2</v>
      </c>
      <c r="G474">
        <v>9</v>
      </c>
      <c r="H474" t="s">
        <v>7295</v>
      </c>
      <c r="I474" t="s">
        <v>7296</v>
      </c>
      <c r="L474" s="20" t="s">
        <v>5752</v>
      </c>
      <c r="M474">
        <v>8.3000000000000007</v>
      </c>
      <c r="N474">
        <v>15</v>
      </c>
      <c r="O474" t="s">
        <v>144</v>
      </c>
      <c r="P474" s="51">
        <v>2214.5479999999998</v>
      </c>
      <c r="Q474" s="51">
        <v>14.2</v>
      </c>
      <c r="R474" t="str">
        <f t="shared" si="48"/>
        <v>2214-14</v>
      </c>
      <c r="S474" s="70" t="b">
        <f t="shared" si="49"/>
        <v>1</v>
      </c>
      <c r="T474" t="str">
        <f t="shared" si="52"/>
        <v>2214-14</v>
      </c>
      <c r="U474">
        <v>2214.5459999999998</v>
      </c>
      <c r="V474">
        <v>14</v>
      </c>
      <c r="X474" t="str">
        <f t="shared" si="53"/>
        <v>2214-6</v>
      </c>
      <c r="Y474" t="s">
        <v>7778</v>
      </c>
      <c r="Z474" s="51">
        <v>691</v>
      </c>
      <c r="AA474">
        <v>2214.5459999999998</v>
      </c>
      <c r="AB474">
        <v>10</v>
      </c>
      <c r="AC474" t="s">
        <v>7782</v>
      </c>
      <c r="AD474" t="s">
        <v>7773</v>
      </c>
      <c r="AE474" t="s">
        <v>7797</v>
      </c>
      <c r="AF474">
        <v>14</v>
      </c>
      <c r="AG474">
        <v>0.79</v>
      </c>
      <c r="AH474">
        <v>6</v>
      </c>
      <c r="AI474">
        <v>9</v>
      </c>
      <c r="AJ474" t="s">
        <v>7661</v>
      </c>
      <c r="AM474" t="s">
        <v>7805</v>
      </c>
      <c r="AN474" t="s">
        <v>7774</v>
      </c>
      <c r="AO474" t="s">
        <v>7229</v>
      </c>
      <c r="AP474" t="s">
        <v>7610</v>
      </c>
      <c r="AQ474" t="s">
        <v>7610</v>
      </c>
      <c r="AR474">
        <v>5.56</v>
      </c>
      <c r="AS474" t="s">
        <v>7926</v>
      </c>
      <c r="AT474">
        <v>1.9</v>
      </c>
      <c r="AU474" t="s">
        <v>7774</v>
      </c>
      <c r="AV474" t="s">
        <v>7789</v>
      </c>
      <c r="AW474" t="s">
        <v>7774</v>
      </c>
      <c r="BA474" t="s">
        <v>5762</v>
      </c>
      <c r="BB474">
        <v>42.764677800000001</v>
      </c>
      <c r="BC474">
        <v>-82.037735139999995</v>
      </c>
      <c r="BD474">
        <v>201.8</v>
      </c>
      <c r="BE474">
        <v>290</v>
      </c>
      <c r="BF474" t="s">
        <v>8087</v>
      </c>
      <c r="BG474">
        <v>15</v>
      </c>
      <c r="BH474">
        <v>986</v>
      </c>
      <c r="BI474">
        <v>6.5439999999999996</v>
      </c>
      <c r="BJ474">
        <v>232.869</v>
      </c>
      <c r="BK474">
        <v>2117</v>
      </c>
      <c r="BL474">
        <v>2117</v>
      </c>
      <c r="BO474">
        <v>1.24</v>
      </c>
      <c r="BP474">
        <v>1.24</v>
      </c>
      <c r="BR474">
        <v>2.15</v>
      </c>
      <c r="BS474">
        <v>2.15</v>
      </c>
      <c r="BY474">
        <v>0.7</v>
      </c>
      <c r="BZ474">
        <v>7</v>
      </c>
    </row>
    <row r="475" spans="2:78" hidden="1" x14ac:dyDescent="0.35">
      <c r="B475">
        <v>2219.3380000000002</v>
      </c>
      <c r="C475" t="s">
        <v>4480</v>
      </c>
      <c r="D475" t="s">
        <v>3339</v>
      </c>
      <c r="E475">
        <v>0.37152777777777779</v>
      </c>
      <c r="F475">
        <v>12.6</v>
      </c>
      <c r="G475">
        <v>8</v>
      </c>
      <c r="H475" t="s">
        <v>7295</v>
      </c>
      <c r="I475" t="s">
        <v>7296</v>
      </c>
      <c r="L475" s="20" t="s">
        <v>5677</v>
      </c>
      <c r="M475">
        <v>8.1999999999999993</v>
      </c>
      <c r="N475">
        <v>15</v>
      </c>
      <c r="O475" t="s">
        <v>144</v>
      </c>
      <c r="P475" s="51">
        <v>2219.3380000000002</v>
      </c>
      <c r="Q475" s="51">
        <v>12.6</v>
      </c>
      <c r="R475" t="str">
        <f t="shared" si="48"/>
        <v>2219-13</v>
      </c>
      <c r="S475" s="70" t="b">
        <f t="shared" si="49"/>
        <v>1</v>
      </c>
      <c r="T475" t="str">
        <f t="shared" si="52"/>
        <v>2219-13</v>
      </c>
      <c r="U475">
        <v>2219.337</v>
      </c>
      <c r="V475">
        <v>13</v>
      </c>
      <c r="X475" t="str">
        <f t="shared" si="53"/>
        <v>2219-7</v>
      </c>
      <c r="Y475" t="s">
        <v>7778</v>
      </c>
      <c r="Z475" s="51">
        <v>693</v>
      </c>
      <c r="AA475">
        <v>2219.337</v>
      </c>
      <c r="AB475">
        <v>10</v>
      </c>
      <c r="AC475" t="s">
        <v>7782</v>
      </c>
      <c r="AD475" t="s">
        <v>7773</v>
      </c>
      <c r="AE475" t="s">
        <v>7797</v>
      </c>
      <c r="AF475">
        <v>13</v>
      </c>
      <c r="AG475">
        <v>0.7</v>
      </c>
      <c r="AH475">
        <v>7</v>
      </c>
      <c r="AI475">
        <v>6</v>
      </c>
      <c r="AJ475" t="s">
        <v>7655</v>
      </c>
      <c r="AM475" t="s">
        <v>7784</v>
      </c>
      <c r="AN475" t="s">
        <v>7774</v>
      </c>
      <c r="AO475" t="s">
        <v>7230</v>
      </c>
      <c r="AP475" t="s">
        <v>7612</v>
      </c>
      <c r="AQ475" t="s">
        <v>7612</v>
      </c>
      <c r="AR475">
        <v>5.56</v>
      </c>
      <c r="AS475" t="s">
        <v>7927</v>
      </c>
      <c r="AT475">
        <v>1.9</v>
      </c>
      <c r="AU475" t="s">
        <v>7774</v>
      </c>
      <c r="AV475" t="s">
        <v>7789</v>
      </c>
      <c r="AW475" t="s">
        <v>7774</v>
      </c>
      <c r="BA475" t="s">
        <v>5762</v>
      </c>
      <c r="BB475">
        <v>42.764634430000001</v>
      </c>
      <c r="BC475">
        <v>-82.037737370000002</v>
      </c>
      <c r="BD475">
        <v>201.7</v>
      </c>
      <c r="BE475">
        <v>290</v>
      </c>
      <c r="BF475" t="s">
        <v>8087</v>
      </c>
      <c r="BG475">
        <v>15</v>
      </c>
      <c r="BH475">
        <v>986</v>
      </c>
      <c r="BI475">
        <v>0.83399999999999996</v>
      </c>
      <c r="BJ475">
        <v>-413.92099999999999</v>
      </c>
      <c r="BK475">
        <v>2117</v>
      </c>
      <c r="BL475">
        <v>2117</v>
      </c>
      <c r="BO475">
        <v>1.24</v>
      </c>
      <c r="BP475">
        <v>1.24</v>
      </c>
      <c r="BR475">
        <v>2.15</v>
      </c>
      <c r="BS475">
        <v>2.15</v>
      </c>
      <c r="BY475">
        <v>0.83</v>
      </c>
      <c r="BZ475">
        <v>8</v>
      </c>
    </row>
    <row r="476" spans="2:78" hidden="1" x14ac:dyDescent="0.35">
      <c r="B476">
        <v>2246.2379999999998</v>
      </c>
      <c r="C476" t="s">
        <v>4484</v>
      </c>
      <c r="D476" t="s">
        <v>3339</v>
      </c>
      <c r="E476">
        <v>7.2916666666666671E-2</v>
      </c>
      <c r="F476">
        <v>14.9</v>
      </c>
      <c r="G476">
        <v>11</v>
      </c>
      <c r="H476" t="s">
        <v>7295</v>
      </c>
      <c r="I476" t="s">
        <v>7296</v>
      </c>
      <c r="L476" s="20" t="s">
        <v>5752</v>
      </c>
      <c r="M476">
        <v>8</v>
      </c>
      <c r="N476">
        <v>16.7</v>
      </c>
      <c r="O476" t="e">
        <v>#NAME?</v>
      </c>
      <c r="P476" s="51">
        <v>2246.2379999999998</v>
      </c>
      <c r="Q476" s="51">
        <v>14.9</v>
      </c>
      <c r="R476" t="str">
        <f t="shared" si="48"/>
        <v>2246-15</v>
      </c>
      <c r="S476" s="70" t="b">
        <f t="shared" si="49"/>
        <v>1</v>
      </c>
      <c r="T476" t="str">
        <f t="shared" si="52"/>
        <v>2246-15</v>
      </c>
      <c r="U476">
        <v>2246.2370000000001</v>
      </c>
      <c r="V476">
        <v>15</v>
      </c>
      <c r="X476" t="str">
        <f t="shared" si="53"/>
        <v>2246-8</v>
      </c>
      <c r="Y476" t="s">
        <v>7778</v>
      </c>
      <c r="Z476" s="51">
        <v>696</v>
      </c>
      <c r="AA476">
        <v>2246.2370000000001</v>
      </c>
      <c r="AB476">
        <v>10</v>
      </c>
      <c r="AC476" t="s">
        <v>7782</v>
      </c>
      <c r="AD476" t="s">
        <v>7773</v>
      </c>
      <c r="AE476" t="s">
        <v>7810</v>
      </c>
      <c r="AF476">
        <v>15</v>
      </c>
      <c r="AG476">
        <v>0.83</v>
      </c>
      <c r="AH476">
        <v>8</v>
      </c>
      <c r="AI476">
        <v>11</v>
      </c>
      <c r="AJ476" t="s">
        <v>7607</v>
      </c>
      <c r="AM476" t="s">
        <v>7776</v>
      </c>
      <c r="AN476" t="s">
        <v>3293</v>
      </c>
      <c r="AO476" t="s">
        <v>7231</v>
      </c>
      <c r="AP476" t="s">
        <v>7614</v>
      </c>
      <c r="AQ476" t="s">
        <v>7614</v>
      </c>
      <c r="AR476">
        <v>5.56</v>
      </c>
      <c r="AS476" t="s">
        <v>7928</v>
      </c>
      <c r="AT476">
        <v>1.8</v>
      </c>
      <c r="AU476" t="s">
        <v>7774</v>
      </c>
      <c r="AV476" t="s">
        <v>7786</v>
      </c>
      <c r="AW476" t="s">
        <v>7774</v>
      </c>
      <c r="AX476">
        <v>10</v>
      </c>
      <c r="AY476">
        <v>10</v>
      </c>
      <c r="AZ476">
        <v>15</v>
      </c>
      <c r="BA476" t="s">
        <v>5785</v>
      </c>
      <c r="BB476">
        <v>42.764391000000003</v>
      </c>
      <c r="BC476">
        <v>-82.03775057</v>
      </c>
      <c r="BD476">
        <v>201.1</v>
      </c>
      <c r="BE476">
        <v>290</v>
      </c>
      <c r="BF476" t="s">
        <v>8087</v>
      </c>
      <c r="BG476">
        <v>15</v>
      </c>
      <c r="BH476">
        <v>986</v>
      </c>
      <c r="BI476">
        <v>5.5330000000000004</v>
      </c>
      <c r="BJ476">
        <v>-48.871000000000002</v>
      </c>
      <c r="BK476">
        <v>2116</v>
      </c>
      <c r="BL476">
        <v>2116</v>
      </c>
      <c r="BO476">
        <v>1.24</v>
      </c>
      <c r="BP476">
        <v>1.24</v>
      </c>
      <c r="BR476">
        <v>2.15</v>
      </c>
      <c r="BS476">
        <v>2.15</v>
      </c>
      <c r="BY476">
        <v>1.01</v>
      </c>
      <c r="BZ476">
        <v>14</v>
      </c>
    </row>
    <row r="477" spans="2:78" hidden="1" x14ac:dyDescent="0.35">
      <c r="B477">
        <v>2275.3440000000001</v>
      </c>
      <c r="C477" t="s">
        <v>4491</v>
      </c>
      <c r="D477" t="s">
        <v>3339</v>
      </c>
      <c r="E477">
        <v>0.12430555555555556</v>
      </c>
      <c r="F477">
        <v>18.2</v>
      </c>
      <c r="G477">
        <v>18</v>
      </c>
      <c r="H477" t="s">
        <v>7295</v>
      </c>
      <c r="I477" t="s">
        <v>7296</v>
      </c>
      <c r="L477" s="20" t="s">
        <v>5677</v>
      </c>
      <c r="M477">
        <v>13.3</v>
      </c>
      <c r="N477">
        <v>16.3</v>
      </c>
      <c r="O477" t="s">
        <v>144</v>
      </c>
      <c r="P477" s="51">
        <v>2275.3440000000001</v>
      </c>
      <c r="Q477" s="51">
        <v>18.2</v>
      </c>
      <c r="R477" t="str">
        <f t="shared" si="48"/>
        <v>2275-18</v>
      </c>
      <c r="S477" s="70" t="b">
        <f t="shared" si="49"/>
        <v>1</v>
      </c>
      <c r="T477" t="str">
        <f t="shared" si="52"/>
        <v>2275-18</v>
      </c>
      <c r="U477">
        <v>2275.3440000000001</v>
      </c>
      <c r="V477">
        <v>18</v>
      </c>
      <c r="X477" t="str">
        <f t="shared" si="53"/>
        <v>2275-14</v>
      </c>
      <c r="Y477" t="s">
        <v>7778</v>
      </c>
      <c r="Z477" s="51">
        <v>700</v>
      </c>
      <c r="AA477">
        <v>2275.3440000000001</v>
      </c>
      <c r="AB477">
        <v>10</v>
      </c>
      <c r="AC477" t="s">
        <v>7782</v>
      </c>
      <c r="AD477" t="s">
        <v>7773</v>
      </c>
      <c r="AE477" t="s">
        <v>7797</v>
      </c>
      <c r="AF477">
        <v>18</v>
      </c>
      <c r="AG477">
        <v>1.01</v>
      </c>
      <c r="AH477">
        <v>14</v>
      </c>
      <c r="AI477">
        <v>12</v>
      </c>
      <c r="AJ477" t="s">
        <v>7929</v>
      </c>
      <c r="AM477" t="s">
        <v>7784</v>
      </c>
      <c r="AN477" t="s">
        <v>7774</v>
      </c>
      <c r="AO477" t="s">
        <v>7232</v>
      </c>
      <c r="AP477" t="s">
        <v>7613</v>
      </c>
      <c r="AQ477" t="s">
        <v>7613</v>
      </c>
      <c r="AR477">
        <v>5.56</v>
      </c>
      <c r="AS477" t="s">
        <v>7930</v>
      </c>
      <c r="AT477">
        <v>1.9</v>
      </c>
      <c r="AU477" t="s">
        <v>7774</v>
      </c>
      <c r="AV477" t="s">
        <v>7788</v>
      </c>
      <c r="AW477" t="s">
        <v>7774</v>
      </c>
      <c r="AX477">
        <v>10</v>
      </c>
      <c r="AY477">
        <v>10</v>
      </c>
      <c r="AZ477">
        <v>12</v>
      </c>
      <c r="BA477" t="s">
        <v>5753</v>
      </c>
      <c r="BB477">
        <v>42.764127549999998</v>
      </c>
      <c r="BC477">
        <v>-82.037761489999994</v>
      </c>
      <c r="BD477">
        <v>201.8</v>
      </c>
      <c r="BE477">
        <v>290</v>
      </c>
      <c r="BF477" t="s">
        <v>8087</v>
      </c>
      <c r="BG477">
        <v>15</v>
      </c>
      <c r="BH477">
        <v>986</v>
      </c>
      <c r="BI477">
        <v>2.637</v>
      </c>
      <c r="BJ477">
        <v>404.63499999999999</v>
      </c>
      <c r="BK477">
        <v>2101</v>
      </c>
      <c r="BL477">
        <v>2104</v>
      </c>
      <c r="BO477">
        <v>1.23</v>
      </c>
      <c r="BP477">
        <v>1.23</v>
      </c>
      <c r="BR477">
        <v>2.13</v>
      </c>
      <c r="BS477">
        <v>2.13</v>
      </c>
      <c r="BY477">
        <v>1.01</v>
      </c>
      <c r="BZ477">
        <v>23</v>
      </c>
    </row>
    <row r="478" spans="2:78" hidden="1" x14ac:dyDescent="0.35">
      <c r="B478">
        <v>2282.2779999999998</v>
      </c>
      <c r="C478" t="s">
        <v>4496</v>
      </c>
      <c r="D478" t="s">
        <v>3339</v>
      </c>
      <c r="E478">
        <v>0.10555555555555556</v>
      </c>
      <c r="F478">
        <v>18.2</v>
      </c>
      <c r="G478">
        <v>14</v>
      </c>
      <c r="H478" t="s">
        <v>7295</v>
      </c>
      <c r="I478" t="s">
        <v>7296</v>
      </c>
      <c r="L478" s="20" t="s">
        <v>5752</v>
      </c>
      <c r="M478">
        <v>20.6</v>
      </c>
      <c r="N478">
        <v>19.100000000000001</v>
      </c>
      <c r="O478" t="s">
        <v>2905</v>
      </c>
      <c r="P478" s="51">
        <v>2282.2779999999998</v>
      </c>
      <c r="Q478" s="51">
        <v>18.2</v>
      </c>
      <c r="R478" t="str">
        <f t="shared" si="48"/>
        <v>2282-18</v>
      </c>
      <c r="S478" s="70" t="b">
        <f t="shared" si="49"/>
        <v>1</v>
      </c>
      <c r="T478" t="str">
        <f t="shared" si="52"/>
        <v>2282-18</v>
      </c>
      <c r="U478">
        <v>2282.2750000000001</v>
      </c>
      <c r="V478">
        <v>18</v>
      </c>
      <c r="X478" t="str">
        <f t="shared" si="53"/>
        <v>2282-23</v>
      </c>
      <c r="Y478" t="s">
        <v>7778</v>
      </c>
      <c r="Z478" s="51">
        <v>702</v>
      </c>
      <c r="AA478">
        <v>2282.2750000000001</v>
      </c>
      <c r="AB478">
        <v>10</v>
      </c>
      <c r="AC478" t="s">
        <v>7782</v>
      </c>
      <c r="AD478" t="s">
        <v>7773</v>
      </c>
      <c r="AE478" t="s">
        <v>7810</v>
      </c>
      <c r="AF478">
        <v>18</v>
      </c>
      <c r="AG478">
        <v>1.01</v>
      </c>
      <c r="AH478">
        <v>23</v>
      </c>
      <c r="AI478">
        <v>22</v>
      </c>
      <c r="AJ478" t="s">
        <v>7931</v>
      </c>
      <c r="AM478" t="s">
        <v>7776</v>
      </c>
      <c r="AN478" t="s">
        <v>3293</v>
      </c>
      <c r="AO478" t="s">
        <v>7233</v>
      </c>
      <c r="AP478" t="s">
        <v>7429</v>
      </c>
      <c r="AQ478" t="s">
        <v>7429</v>
      </c>
      <c r="AR478">
        <v>5.56</v>
      </c>
      <c r="AS478" t="s">
        <v>7932</v>
      </c>
      <c r="AT478">
        <v>1.8</v>
      </c>
      <c r="AU478" t="s">
        <v>7774</v>
      </c>
      <c r="AV478" t="s">
        <v>7788</v>
      </c>
      <c r="AW478" t="s">
        <v>7774</v>
      </c>
      <c r="AX478">
        <v>10</v>
      </c>
      <c r="AY478">
        <v>10</v>
      </c>
      <c r="AZ478">
        <v>12</v>
      </c>
      <c r="BA478" t="s">
        <v>5785</v>
      </c>
      <c r="BB478">
        <v>42.764064820000002</v>
      </c>
      <c r="BC478">
        <v>-82.037763949999999</v>
      </c>
      <c r="BD478">
        <v>201.9</v>
      </c>
      <c r="BE478">
        <v>290</v>
      </c>
      <c r="BF478" t="s">
        <v>8087</v>
      </c>
      <c r="BG478">
        <v>15</v>
      </c>
      <c r="BH478">
        <v>986</v>
      </c>
      <c r="BI478">
        <v>0.26400000000000001</v>
      </c>
      <c r="BJ478">
        <v>-51.046999999999997</v>
      </c>
      <c r="BK478">
        <v>2075</v>
      </c>
      <c r="BL478">
        <v>2083</v>
      </c>
      <c r="BO478">
        <v>1.22</v>
      </c>
      <c r="BP478">
        <v>1.21</v>
      </c>
      <c r="BR478">
        <v>2.11</v>
      </c>
      <c r="BS478">
        <v>2.1</v>
      </c>
    </row>
    <row r="479" spans="2:78" hidden="1" x14ac:dyDescent="0.35">
      <c r="B479">
        <v>2300.9520000000002</v>
      </c>
      <c r="C479" t="s">
        <v>4500</v>
      </c>
      <c r="D479" t="s">
        <v>3290</v>
      </c>
      <c r="E479">
        <v>0.27916666666666667</v>
      </c>
      <c r="F479">
        <v>15.4</v>
      </c>
      <c r="G479">
        <v>5</v>
      </c>
      <c r="H479" t="s">
        <v>7295</v>
      </c>
      <c r="I479" t="s">
        <v>7296</v>
      </c>
      <c r="L479" s="20" t="s">
        <v>5677</v>
      </c>
      <c r="M479">
        <v>25.5</v>
      </c>
      <c r="N479">
        <v>18.2</v>
      </c>
      <c r="O479" t="s">
        <v>2905</v>
      </c>
      <c r="P479" s="51">
        <v>2300.9520000000002</v>
      </c>
      <c r="Q479" s="51">
        <v>15.4</v>
      </c>
      <c r="R479" t="str">
        <f t="shared" si="48"/>
        <v>2300-15</v>
      </c>
      <c r="S479" s="70" t="b">
        <f t="shared" si="49"/>
        <v>1</v>
      </c>
      <c r="T479" t="str">
        <f t="shared" si="52"/>
        <v>2300-15</v>
      </c>
      <c r="U479">
        <v>2300.9490000000001</v>
      </c>
      <c r="V479">
        <v>15</v>
      </c>
      <c r="X479" t="str">
        <f t="shared" si="53"/>
        <v>2300-23</v>
      </c>
      <c r="Y479" t="s">
        <v>7778</v>
      </c>
      <c r="Z479" s="51">
        <v>706</v>
      </c>
      <c r="AA479">
        <v>2300.9490000000001</v>
      </c>
      <c r="AB479">
        <v>10</v>
      </c>
      <c r="AC479" t="s">
        <v>7782</v>
      </c>
      <c r="AD479" t="s">
        <v>7773</v>
      </c>
      <c r="AE479" t="s">
        <v>5753</v>
      </c>
      <c r="AF479">
        <v>15</v>
      </c>
      <c r="AG479">
        <v>0.86</v>
      </c>
      <c r="AH479">
        <v>23</v>
      </c>
      <c r="AI479">
        <v>9</v>
      </c>
      <c r="AJ479" t="s">
        <v>7449</v>
      </c>
      <c r="AM479" t="s">
        <v>7784</v>
      </c>
      <c r="AN479" t="s">
        <v>7774</v>
      </c>
      <c r="AO479" t="s">
        <v>7234</v>
      </c>
      <c r="AP479" t="s">
        <v>7400</v>
      </c>
      <c r="AQ479" t="s">
        <v>7400</v>
      </c>
      <c r="AR479">
        <v>5.56</v>
      </c>
      <c r="AS479" t="s">
        <v>7933</v>
      </c>
      <c r="AT479">
        <v>1.8</v>
      </c>
      <c r="AU479" t="s">
        <v>7774</v>
      </c>
      <c r="AV479" t="s">
        <v>7783</v>
      </c>
      <c r="AW479" t="s">
        <v>7774</v>
      </c>
      <c r="BA479" t="s">
        <v>5678</v>
      </c>
      <c r="BB479">
        <v>42.763895689999998</v>
      </c>
      <c r="BC479">
        <v>-82.037769909999994</v>
      </c>
      <c r="BD479">
        <v>201.8</v>
      </c>
      <c r="BE479">
        <v>290</v>
      </c>
      <c r="BF479" t="s">
        <v>8087</v>
      </c>
      <c r="BG479">
        <v>15</v>
      </c>
      <c r="BH479">
        <v>986</v>
      </c>
      <c r="BI479">
        <v>0.23799999999999999</v>
      </c>
      <c r="BJ479">
        <v>-379.6</v>
      </c>
      <c r="BK479">
        <v>2085</v>
      </c>
      <c r="BL479">
        <v>2091</v>
      </c>
      <c r="BO479">
        <v>1.22</v>
      </c>
      <c r="BP479">
        <v>1.22</v>
      </c>
      <c r="BR479">
        <v>2.12</v>
      </c>
      <c r="BS479">
        <v>2.11</v>
      </c>
      <c r="BY479">
        <v>0.82</v>
      </c>
      <c r="BZ479">
        <v>17</v>
      </c>
    </row>
    <row r="480" spans="2:78" hidden="1" x14ac:dyDescent="0.35">
      <c r="B480">
        <v>2302.768</v>
      </c>
      <c r="C480" t="s">
        <v>4501</v>
      </c>
      <c r="D480" t="s">
        <v>3339</v>
      </c>
      <c r="E480">
        <v>0.26250000000000001</v>
      </c>
      <c r="F480">
        <v>14.7</v>
      </c>
      <c r="G480">
        <v>5</v>
      </c>
      <c r="H480" t="s">
        <v>7295</v>
      </c>
      <c r="I480" t="s">
        <v>7296</v>
      </c>
      <c r="L480" s="20" t="s">
        <v>5677</v>
      </c>
      <c r="M480">
        <v>11.5</v>
      </c>
      <c r="N480">
        <v>46.3</v>
      </c>
      <c r="O480" t="s">
        <v>144</v>
      </c>
      <c r="P480" s="51">
        <v>2302.768</v>
      </c>
      <c r="Q480" s="51">
        <v>14.7</v>
      </c>
      <c r="R480" t="str">
        <f t="shared" si="48"/>
        <v>2302-15</v>
      </c>
      <c r="S480" s="70" t="b">
        <f t="shared" si="49"/>
        <v>1</v>
      </c>
      <c r="T480" t="str">
        <f t="shared" si="52"/>
        <v>2302-15</v>
      </c>
      <c r="U480">
        <v>2302.7669999999998</v>
      </c>
      <c r="V480">
        <v>15</v>
      </c>
      <c r="X480" t="str">
        <f t="shared" si="53"/>
        <v>2302-17</v>
      </c>
      <c r="Y480" t="s">
        <v>7778</v>
      </c>
      <c r="Z480" s="51">
        <v>707</v>
      </c>
      <c r="AA480">
        <v>2302.7669999999998</v>
      </c>
      <c r="AB480">
        <v>10</v>
      </c>
      <c r="AC480" t="s">
        <v>7782</v>
      </c>
      <c r="AD480" t="s">
        <v>7773</v>
      </c>
      <c r="AE480" t="s">
        <v>7797</v>
      </c>
      <c r="AF480">
        <v>15</v>
      </c>
      <c r="AG480">
        <v>0.82</v>
      </c>
      <c r="AH480">
        <v>17</v>
      </c>
      <c r="AI480">
        <v>17</v>
      </c>
      <c r="AJ480" t="s">
        <v>7453</v>
      </c>
      <c r="AM480" t="s">
        <v>7784</v>
      </c>
      <c r="AN480" t="s">
        <v>7774</v>
      </c>
      <c r="AO480" t="s">
        <v>7234</v>
      </c>
      <c r="AP480" t="s">
        <v>7400</v>
      </c>
      <c r="AQ480" t="s">
        <v>7400</v>
      </c>
      <c r="AR480">
        <v>5.56</v>
      </c>
      <c r="AS480" t="s">
        <v>7933</v>
      </c>
      <c r="AT480">
        <v>1.8</v>
      </c>
      <c r="AU480" t="s">
        <v>7774</v>
      </c>
      <c r="AV480" t="s">
        <v>7788</v>
      </c>
      <c r="AW480" t="s">
        <v>7774</v>
      </c>
      <c r="AX480">
        <v>10</v>
      </c>
      <c r="AY480">
        <v>10</v>
      </c>
      <c r="AZ480">
        <v>12</v>
      </c>
      <c r="BA480" t="s">
        <v>5753</v>
      </c>
      <c r="BB480">
        <v>42.763879189999997</v>
      </c>
      <c r="BC480">
        <v>-82.037770409999993</v>
      </c>
      <c r="BD480">
        <v>201.8</v>
      </c>
      <c r="BE480">
        <v>290</v>
      </c>
      <c r="BF480" t="s">
        <v>8087</v>
      </c>
      <c r="BG480">
        <v>15</v>
      </c>
      <c r="BH480">
        <v>986</v>
      </c>
      <c r="BI480">
        <v>2.0590000000000002</v>
      </c>
      <c r="BJ480">
        <v>-363.09500000000003</v>
      </c>
      <c r="BK480">
        <v>2101</v>
      </c>
      <c r="BL480">
        <v>2104</v>
      </c>
      <c r="BO480">
        <v>1.23</v>
      </c>
      <c r="BP480">
        <v>1.23</v>
      </c>
      <c r="BR480">
        <v>2.13</v>
      </c>
      <c r="BS480">
        <v>2.13</v>
      </c>
      <c r="BY480">
        <v>0.84</v>
      </c>
      <c r="BZ480">
        <v>18</v>
      </c>
    </row>
    <row r="481" spans="2:78" hidden="1" x14ac:dyDescent="0.35">
      <c r="B481">
        <v>2302.7809999999999</v>
      </c>
      <c r="C481" t="s">
        <v>4506</v>
      </c>
      <c r="D481" t="s">
        <v>3339</v>
      </c>
      <c r="E481">
        <v>0.46250000000000002</v>
      </c>
      <c r="F481">
        <v>15.1</v>
      </c>
      <c r="G481">
        <v>4</v>
      </c>
      <c r="H481" t="s">
        <v>7295</v>
      </c>
      <c r="I481" t="s">
        <v>7296</v>
      </c>
      <c r="L481" s="20" t="s">
        <v>5677</v>
      </c>
      <c r="M481">
        <v>14.2</v>
      </c>
      <c r="N481">
        <v>45</v>
      </c>
      <c r="O481" t="s">
        <v>144</v>
      </c>
      <c r="P481" s="51">
        <v>2302.7809999999999</v>
      </c>
      <c r="Q481" s="51">
        <v>15.1</v>
      </c>
      <c r="R481" t="str">
        <f t="shared" si="48"/>
        <v>2302-15</v>
      </c>
      <c r="S481" s="70" t="b">
        <f t="shared" si="49"/>
        <v>1</v>
      </c>
      <c r="T481" t="str">
        <f t="shared" si="52"/>
        <v>2302-15</v>
      </c>
      <c r="U481">
        <v>2302.7820000000002</v>
      </c>
      <c r="V481">
        <v>15</v>
      </c>
      <c r="X481" t="str">
        <f t="shared" si="53"/>
        <v>2302-18</v>
      </c>
      <c r="Y481" t="s">
        <v>7778</v>
      </c>
      <c r="Z481" s="51">
        <v>708</v>
      </c>
      <c r="AA481">
        <v>2302.7820000000002</v>
      </c>
      <c r="AB481">
        <v>10</v>
      </c>
      <c r="AC481" t="s">
        <v>7782</v>
      </c>
      <c r="AD481" t="s">
        <v>7773</v>
      </c>
      <c r="AE481" t="s">
        <v>7797</v>
      </c>
      <c r="AF481">
        <v>15</v>
      </c>
      <c r="AG481">
        <v>0.84</v>
      </c>
      <c r="AH481">
        <v>18</v>
      </c>
      <c r="AI481">
        <v>18</v>
      </c>
      <c r="AJ481" t="s">
        <v>7836</v>
      </c>
      <c r="AM481" t="s">
        <v>7784</v>
      </c>
      <c r="AN481" t="s">
        <v>7774</v>
      </c>
      <c r="AO481" t="s">
        <v>7234</v>
      </c>
      <c r="AP481" t="s">
        <v>7400</v>
      </c>
      <c r="AQ481" t="s">
        <v>7400</v>
      </c>
      <c r="AR481">
        <v>5.56</v>
      </c>
      <c r="AS481" t="s">
        <v>7933</v>
      </c>
      <c r="AT481">
        <v>1.8</v>
      </c>
      <c r="AU481" t="s">
        <v>7774</v>
      </c>
      <c r="AV481" t="s">
        <v>7788</v>
      </c>
      <c r="AW481" t="s">
        <v>7774</v>
      </c>
      <c r="AX481">
        <v>10</v>
      </c>
      <c r="AY481">
        <v>10</v>
      </c>
      <c r="AZ481">
        <v>12</v>
      </c>
      <c r="BA481" t="s">
        <v>5753</v>
      </c>
      <c r="BB481">
        <v>42.763879060000001</v>
      </c>
      <c r="BC481">
        <v>-82.037770409999993</v>
      </c>
      <c r="BD481">
        <v>201.8</v>
      </c>
      <c r="BE481">
        <v>290</v>
      </c>
      <c r="BF481" t="s">
        <v>8087</v>
      </c>
      <c r="BG481">
        <v>15</v>
      </c>
      <c r="BH481">
        <v>986</v>
      </c>
      <c r="BI481">
        <v>2.0739999999999998</v>
      </c>
      <c r="BJ481">
        <v>-150.69200000000001</v>
      </c>
      <c r="BK481">
        <v>2096</v>
      </c>
      <c r="BL481">
        <v>2100</v>
      </c>
      <c r="BO481">
        <v>1.23</v>
      </c>
      <c r="BP481">
        <v>1.22</v>
      </c>
      <c r="BR481">
        <v>2.13</v>
      </c>
      <c r="BS481">
        <v>2.13</v>
      </c>
    </row>
    <row r="482" spans="2:78" hidden="1" x14ac:dyDescent="0.35">
      <c r="B482">
        <v>2366.2800000000002</v>
      </c>
      <c r="C482" t="s">
        <v>4517</v>
      </c>
      <c r="D482" t="s">
        <v>3339</v>
      </c>
      <c r="E482">
        <v>0.51736111111111116</v>
      </c>
      <c r="F482">
        <v>13.1</v>
      </c>
      <c r="G482">
        <v>8</v>
      </c>
      <c r="H482" t="s">
        <v>7295</v>
      </c>
      <c r="I482" t="s">
        <v>7296</v>
      </c>
      <c r="L482" s="20" t="s">
        <v>5752</v>
      </c>
      <c r="M482">
        <v>15.6</v>
      </c>
      <c r="N482">
        <v>15</v>
      </c>
      <c r="O482" t="s">
        <v>144</v>
      </c>
      <c r="P482" s="51">
        <v>2366.2800000000002</v>
      </c>
      <c r="Q482" s="51">
        <v>13.1</v>
      </c>
      <c r="R482" t="str">
        <f t="shared" si="48"/>
        <v>2366-13</v>
      </c>
      <c r="S482" s="70" t="b">
        <f t="shared" si="49"/>
        <v>1</v>
      </c>
      <c r="T482" t="str">
        <f t="shared" si="52"/>
        <v>2366-13</v>
      </c>
      <c r="U482">
        <v>2366.2779999999998</v>
      </c>
      <c r="V482">
        <v>13</v>
      </c>
      <c r="X482" t="str">
        <f t="shared" si="53"/>
        <v>2366-13</v>
      </c>
      <c r="Y482" t="s">
        <v>7778</v>
      </c>
      <c r="Z482" s="51">
        <v>725</v>
      </c>
      <c r="AA482">
        <v>2366.2779999999998</v>
      </c>
      <c r="AB482">
        <v>10</v>
      </c>
      <c r="AC482" t="s">
        <v>7782</v>
      </c>
      <c r="AD482" t="s">
        <v>7773</v>
      </c>
      <c r="AE482" t="s">
        <v>7797</v>
      </c>
      <c r="AF482">
        <v>13</v>
      </c>
      <c r="AG482">
        <v>0.73</v>
      </c>
      <c r="AH482">
        <v>13</v>
      </c>
      <c r="AI482">
        <v>9</v>
      </c>
      <c r="AJ482" t="s">
        <v>7616</v>
      </c>
      <c r="AM482" t="s">
        <v>7805</v>
      </c>
      <c r="AN482" t="s">
        <v>7774</v>
      </c>
      <c r="AO482" t="s">
        <v>7236</v>
      </c>
      <c r="AP482" t="s">
        <v>7619</v>
      </c>
      <c r="AQ482" t="s">
        <v>7619</v>
      </c>
      <c r="AR482">
        <v>5.56</v>
      </c>
      <c r="AS482" t="s">
        <v>7934</v>
      </c>
      <c r="AT482">
        <v>1.8</v>
      </c>
      <c r="AU482" t="s">
        <v>7774</v>
      </c>
      <c r="AV482" t="s">
        <v>7783</v>
      </c>
      <c r="AW482" t="s">
        <v>7774</v>
      </c>
      <c r="BA482" t="s">
        <v>5762</v>
      </c>
      <c r="BB482">
        <v>42.763303970000003</v>
      </c>
      <c r="BC482">
        <v>-82.037790459999997</v>
      </c>
      <c r="BD482">
        <v>201.8</v>
      </c>
      <c r="BE482">
        <v>290</v>
      </c>
      <c r="BF482" t="s">
        <v>8087</v>
      </c>
      <c r="BG482">
        <v>15</v>
      </c>
      <c r="BH482">
        <v>986</v>
      </c>
      <c r="BI482">
        <v>0.77200000000000002</v>
      </c>
      <c r="BJ482">
        <v>139.49299999999999</v>
      </c>
      <c r="BK482">
        <v>2110</v>
      </c>
      <c r="BL482">
        <v>2111</v>
      </c>
      <c r="BO482">
        <v>1.23</v>
      </c>
      <c r="BP482">
        <v>1.23</v>
      </c>
      <c r="BR482">
        <v>2.14</v>
      </c>
      <c r="BS482">
        <v>2.14</v>
      </c>
      <c r="BY482">
        <v>0.78</v>
      </c>
      <c r="BZ482">
        <v>7</v>
      </c>
    </row>
    <row r="483" spans="2:78" hidden="1" x14ac:dyDescent="0.35">
      <c r="B483">
        <v>2430.0810000000001</v>
      </c>
      <c r="C483" t="s">
        <v>4522</v>
      </c>
      <c r="D483" t="s">
        <v>3290</v>
      </c>
      <c r="E483">
        <v>0.19444444444444445</v>
      </c>
      <c r="F483">
        <v>14</v>
      </c>
      <c r="G483">
        <v>7</v>
      </c>
      <c r="H483" t="s">
        <v>7295</v>
      </c>
      <c r="I483" t="s">
        <v>7296</v>
      </c>
      <c r="L483" s="20" t="s">
        <v>5677</v>
      </c>
      <c r="M483">
        <v>8.3000000000000007</v>
      </c>
      <c r="N483">
        <v>15</v>
      </c>
      <c r="O483" t="s">
        <v>144</v>
      </c>
      <c r="P483" s="51">
        <v>2430.0810000000001</v>
      </c>
      <c r="Q483" s="51">
        <v>14</v>
      </c>
      <c r="R483" t="str">
        <f t="shared" si="48"/>
        <v>2430-14</v>
      </c>
      <c r="S483" s="70" t="b">
        <f t="shared" si="49"/>
        <v>1</v>
      </c>
      <c r="T483" t="str">
        <f t="shared" si="52"/>
        <v>2430-14</v>
      </c>
      <c r="U483">
        <v>2430.08</v>
      </c>
      <c r="V483">
        <v>14</v>
      </c>
      <c r="X483" t="str">
        <f t="shared" si="53"/>
        <v>2430-7</v>
      </c>
      <c r="Y483" t="s">
        <v>7778</v>
      </c>
      <c r="Z483" s="51">
        <v>732</v>
      </c>
      <c r="AA483">
        <v>2430.08</v>
      </c>
      <c r="AB483">
        <v>10</v>
      </c>
      <c r="AC483" t="s">
        <v>7782</v>
      </c>
      <c r="AD483" t="s">
        <v>7773</v>
      </c>
      <c r="AE483" t="s">
        <v>5753</v>
      </c>
      <c r="AF483">
        <v>14</v>
      </c>
      <c r="AG483">
        <v>0.78</v>
      </c>
      <c r="AH483">
        <v>7</v>
      </c>
      <c r="AI483">
        <v>9</v>
      </c>
      <c r="AJ483" t="s">
        <v>7654</v>
      </c>
      <c r="AM483" t="s">
        <v>7784</v>
      </c>
      <c r="AN483" t="s">
        <v>7774</v>
      </c>
      <c r="AO483" t="s">
        <v>7237</v>
      </c>
      <c r="AP483" t="s">
        <v>7623</v>
      </c>
      <c r="AQ483" t="s">
        <v>7623</v>
      </c>
      <c r="AR483">
        <v>5.56</v>
      </c>
      <c r="AS483" t="s">
        <v>7935</v>
      </c>
      <c r="AT483">
        <v>1.8</v>
      </c>
      <c r="AU483" t="s">
        <v>7774</v>
      </c>
      <c r="AV483" t="s">
        <v>7789</v>
      </c>
      <c r="AW483" t="s">
        <v>7774</v>
      </c>
      <c r="BA483" t="s">
        <v>5678</v>
      </c>
      <c r="BB483">
        <v>42.762726120000004</v>
      </c>
      <c r="BC483">
        <v>-82.037812880000004</v>
      </c>
      <c r="BD483">
        <v>201.7</v>
      </c>
      <c r="BE483">
        <v>290</v>
      </c>
      <c r="BF483" t="s">
        <v>8087</v>
      </c>
      <c r="BG483">
        <v>15</v>
      </c>
      <c r="BH483">
        <v>986</v>
      </c>
      <c r="BI483">
        <v>2.3769999999999998</v>
      </c>
      <c r="BJ483">
        <v>412.00299999999999</v>
      </c>
      <c r="BK483">
        <v>2117</v>
      </c>
      <c r="BL483">
        <v>2117</v>
      </c>
      <c r="BO483">
        <v>1.24</v>
      </c>
      <c r="BP483">
        <v>1.24</v>
      </c>
      <c r="BR483">
        <v>2.15</v>
      </c>
      <c r="BS483">
        <v>2.15</v>
      </c>
      <c r="BY483">
        <v>0.55000000000000004</v>
      </c>
      <c r="BZ483">
        <v>7</v>
      </c>
    </row>
    <row r="484" spans="2:78" hidden="1" x14ac:dyDescent="0.35">
      <c r="B484">
        <v>2432.0839999999998</v>
      </c>
      <c r="C484" t="s">
        <v>4523</v>
      </c>
      <c r="D484" t="s">
        <v>3290</v>
      </c>
      <c r="E484">
        <v>0.19305555555555556</v>
      </c>
      <c r="F484">
        <v>9.9</v>
      </c>
      <c r="G484">
        <v>5</v>
      </c>
      <c r="H484" t="s">
        <v>7295</v>
      </c>
      <c r="I484" t="s">
        <v>7296</v>
      </c>
      <c r="L484" s="20" t="s">
        <v>5677</v>
      </c>
      <c r="M484">
        <v>8</v>
      </c>
      <c r="N484">
        <v>15</v>
      </c>
      <c r="O484" t="s">
        <v>144</v>
      </c>
      <c r="P484" s="51">
        <v>2432.0839999999998</v>
      </c>
      <c r="Q484" s="51">
        <v>9.9</v>
      </c>
      <c r="R484" t="str">
        <f t="shared" si="48"/>
        <v>2432-10</v>
      </c>
      <c r="S484" s="70" t="b">
        <f t="shared" si="49"/>
        <v>1</v>
      </c>
      <c r="T484" t="str">
        <f t="shared" si="52"/>
        <v>2432-10</v>
      </c>
      <c r="U484">
        <v>2432.0810000000001</v>
      </c>
      <c r="V484">
        <v>10</v>
      </c>
      <c r="X484" t="str">
        <f t="shared" si="53"/>
        <v>2432-7</v>
      </c>
      <c r="Y484" t="s">
        <v>7778</v>
      </c>
      <c r="Z484" s="51">
        <v>733</v>
      </c>
      <c r="AA484">
        <v>2432.0810000000001</v>
      </c>
      <c r="AB484">
        <v>10</v>
      </c>
      <c r="AC484" t="s">
        <v>7782</v>
      </c>
      <c r="AD484" t="s">
        <v>7773</v>
      </c>
      <c r="AE484" t="s">
        <v>5753</v>
      </c>
      <c r="AF484">
        <v>10</v>
      </c>
      <c r="AG484">
        <v>0.55000000000000004</v>
      </c>
      <c r="AH484">
        <v>7</v>
      </c>
      <c r="AI484">
        <v>8</v>
      </c>
      <c r="AJ484" t="s">
        <v>7519</v>
      </c>
      <c r="AM484" t="s">
        <v>7784</v>
      </c>
      <c r="AN484" t="s">
        <v>7774</v>
      </c>
      <c r="AO484" t="s">
        <v>7237</v>
      </c>
      <c r="AP484" t="s">
        <v>7623</v>
      </c>
      <c r="AQ484" t="s">
        <v>7623</v>
      </c>
      <c r="AR484">
        <v>5.56</v>
      </c>
      <c r="AS484" t="s">
        <v>7935</v>
      </c>
      <c r="AT484">
        <v>1.8</v>
      </c>
      <c r="AU484" t="s">
        <v>7774</v>
      </c>
      <c r="AV484" t="s">
        <v>7789</v>
      </c>
      <c r="AW484" t="s">
        <v>7774</v>
      </c>
      <c r="BA484" t="s">
        <v>8271</v>
      </c>
      <c r="BB484">
        <v>42.762708000000003</v>
      </c>
      <c r="BC484">
        <v>-82.037813560000004</v>
      </c>
      <c r="BD484">
        <v>201.7</v>
      </c>
      <c r="BE484">
        <v>290</v>
      </c>
      <c r="BF484" t="s">
        <v>8087</v>
      </c>
      <c r="BG484">
        <v>15</v>
      </c>
      <c r="BH484">
        <v>986</v>
      </c>
      <c r="BI484">
        <v>4.3780000000000001</v>
      </c>
      <c r="BJ484">
        <v>410.46600000000001</v>
      </c>
      <c r="BK484">
        <v>2117</v>
      </c>
      <c r="BL484">
        <v>2118</v>
      </c>
      <c r="BO484">
        <v>1.24</v>
      </c>
      <c r="BP484">
        <v>1.24</v>
      </c>
      <c r="BR484">
        <v>2.15</v>
      </c>
      <c r="BS484">
        <v>2.15</v>
      </c>
      <c r="BY484">
        <v>0.62</v>
      </c>
      <c r="BZ484">
        <v>8</v>
      </c>
    </row>
    <row r="485" spans="2:78" hidden="1" x14ac:dyDescent="0.35">
      <c r="B485">
        <v>2432.3180000000002</v>
      </c>
      <c r="C485" t="s">
        <v>4524</v>
      </c>
      <c r="D485" t="s">
        <v>3290</v>
      </c>
      <c r="E485">
        <v>0.19236111111111112</v>
      </c>
      <c r="F485">
        <v>11.1</v>
      </c>
      <c r="G485">
        <v>5</v>
      </c>
      <c r="H485" t="s">
        <v>7295</v>
      </c>
      <c r="I485" t="s">
        <v>7296</v>
      </c>
      <c r="L485" s="20" t="s">
        <v>5677</v>
      </c>
      <c r="M485">
        <v>8.5</v>
      </c>
      <c r="N485">
        <v>15</v>
      </c>
      <c r="O485" t="s">
        <v>144</v>
      </c>
      <c r="P485" s="51">
        <v>2432.3180000000002</v>
      </c>
      <c r="Q485" s="51">
        <v>11.1</v>
      </c>
      <c r="R485" t="str">
        <f t="shared" si="48"/>
        <v>2432-11</v>
      </c>
      <c r="S485" s="70" t="b">
        <f t="shared" si="49"/>
        <v>1</v>
      </c>
      <c r="T485" t="str">
        <f t="shared" si="52"/>
        <v>2432-11</v>
      </c>
      <c r="U485">
        <v>2432.3150000000001</v>
      </c>
      <c r="V485">
        <v>11</v>
      </c>
      <c r="X485" t="str">
        <f t="shared" si="53"/>
        <v>2432-8</v>
      </c>
      <c r="Y485" t="s">
        <v>7778</v>
      </c>
      <c r="Z485" s="51">
        <v>734</v>
      </c>
      <c r="AA485">
        <v>2432.3150000000001</v>
      </c>
      <c r="AB485">
        <v>10</v>
      </c>
      <c r="AC485" t="s">
        <v>7782</v>
      </c>
      <c r="AD485" t="s">
        <v>7773</v>
      </c>
      <c r="AE485" t="s">
        <v>5753</v>
      </c>
      <c r="AF485">
        <v>11</v>
      </c>
      <c r="AG485">
        <v>0.62</v>
      </c>
      <c r="AH485">
        <v>8</v>
      </c>
      <c r="AI485">
        <v>7</v>
      </c>
      <c r="AJ485" t="s">
        <v>7509</v>
      </c>
      <c r="AM485" t="s">
        <v>7784</v>
      </c>
      <c r="AN485" t="s">
        <v>7774</v>
      </c>
      <c r="AO485" t="s">
        <v>7237</v>
      </c>
      <c r="AP485" t="s">
        <v>7623</v>
      </c>
      <c r="AQ485" t="s">
        <v>7623</v>
      </c>
      <c r="AR485">
        <v>5.56</v>
      </c>
      <c r="AS485" t="s">
        <v>7935</v>
      </c>
      <c r="AT485">
        <v>1.8</v>
      </c>
      <c r="AU485" t="s">
        <v>7774</v>
      </c>
      <c r="AV485" t="s">
        <v>7789</v>
      </c>
      <c r="AW485" t="s">
        <v>7774</v>
      </c>
      <c r="BA485" t="s">
        <v>5678</v>
      </c>
      <c r="BB485">
        <v>42.762705879999999</v>
      </c>
      <c r="BC485">
        <v>-82.037813639999996</v>
      </c>
      <c r="BD485">
        <v>201.7</v>
      </c>
      <c r="BE485">
        <v>290</v>
      </c>
      <c r="BF485" t="s">
        <v>8087</v>
      </c>
      <c r="BG485">
        <v>15</v>
      </c>
      <c r="BH485">
        <v>986</v>
      </c>
      <c r="BI485">
        <v>4.6120000000000001</v>
      </c>
      <c r="BJ485">
        <v>406.51600000000002</v>
      </c>
      <c r="BK485">
        <v>2116</v>
      </c>
      <c r="BL485">
        <v>2117</v>
      </c>
      <c r="BO485">
        <v>1.24</v>
      </c>
      <c r="BP485">
        <v>1.24</v>
      </c>
      <c r="BR485">
        <v>2.15</v>
      </c>
      <c r="BS485">
        <v>2.15</v>
      </c>
      <c r="BY485">
        <v>0.56000000000000005</v>
      </c>
      <c r="BZ485">
        <v>8</v>
      </c>
    </row>
    <row r="486" spans="2:78" hidden="1" x14ac:dyDescent="0.35">
      <c r="B486">
        <v>2434.2130000000002</v>
      </c>
      <c r="C486" t="s">
        <v>4525</v>
      </c>
      <c r="D486" t="s">
        <v>3290</v>
      </c>
      <c r="E486">
        <v>0.19097222222222221</v>
      </c>
      <c r="F486">
        <v>9.1999999999999993</v>
      </c>
      <c r="G486">
        <v>5</v>
      </c>
      <c r="H486" t="s">
        <v>7295</v>
      </c>
      <c r="I486" t="s">
        <v>7296</v>
      </c>
      <c r="J486">
        <v>10</v>
      </c>
      <c r="L486" s="20" t="s">
        <v>5677</v>
      </c>
      <c r="M486">
        <v>8</v>
      </c>
      <c r="N486">
        <v>15</v>
      </c>
      <c r="O486" t="s">
        <v>144</v>
      </c>
      <c r="P486" s="51">
        <v>2434.2130000000002</v>
      </c>
      <c r="Q486" s="51">
        <v>9.1999999999999993</v>
      </c>
      <c r="R486" t="str">
        <f t="shared" si="48"/>
        <v>2434-9</v>
      </c>
      <c r="S486" s="70" t="b">
        <f t="shared" si="49"/>
        <v>0</v>
      </c>
      <c r="T486" t="str">
        <f t="shared" si="52"/>
        <v>2434-10</v>
      </c>
      <c r="U486">
        <v>2434.2130000000002</v>
      </c>
      <c r="V486">
        <v>10</v>
      </c>
      <c r="X486" t="str">
        <f t="shared" si="53"/>
        <v>2434-8</v>
      </c>
      <c r="Y486" t="s">
        <v>7778</v>
      </c>
      <c r="Z486" s="51">
        <v>735</v>
      </c>
      <c r="AA486">
        <v>2434.2130000000002</v>
      </c>
      <c r="AB486">
        <v>10</v>
      </c>
      <c r="AC486" t="s">
        <v>7782</v>
      </c>
      <c r="AD486" t="s">
        <v>7773</v>
      </c>
      <c r="AE486" t="s">
        <v>5753</v>
      </c>
      <c r="AF486">
        <v>10</v>
      </c>
      <c r="AG486">
        <v>0.56000000000000005</v>
      </c>
      <c r="AH486">
        <v>8</v>
      </c>
      <c r="AI486">
        <v>15</v>
      </c>
      <c r="AJ486" t="s">
        <v>7625</v>
      </c>
      <c r="AM486" t="s">
        <v>7784</v>
      </c>
      <c r="AN486" t="s">
        <v>7774</v>
      </c>
      <c r="AO486" t="s">
        <v>7237</v>
      </c>
      <c r="AP486" t="s">
        <v>7623</v>
      </c>
      <c r="AQ486" t="s">
        <v>7623</v>
      </c>
      <c r="AR486">
        <v>5.56</v>
      </c>
      <c r="AS486" t="s">
        <v>7935</v>
      </c>
      <c r="AT486">
        <v>1.8</v>
      </c>
      <c r="AU486" t="s">
        <v>7774</v>
      </c>
      <c r="AV486" t="s">
        <v>7786</v>
      </c>
      <c r="AW486" t="s">
        <v>3293</v>
      </c>
      <c r="AX486">
        <v>10</v>
      </c>
      <c r="AY486">
        <v>10</v>
      </c>
      <c r="AZ486">
        <v>15</v>
      </c>
      <c r="BA486" t="s">
        <v>5683</v>
      </c>
      <c r="BB486">
        <v>42.762688689999997</v>
      </c>
      <c r="BC486">
        <v>-82.03781429</v>
      </c>
      <c r="BD486">
        <v>201.7</v>
      </c>
      <c r="BE486">
        <v>290</v>
      </c>
      <c r="BF486" t="s">
        <v>8087</v>
      </c>
      <c r="BG486">
        <v>15</v>
      </c>
      <c r="BH486">
        <v>986</v>
      </c>
      <c r="BI486">
        <v>6.51</v>
      </c>
      <c r="BJ486">
        <v>398.71300000000002</v>
      </c>
      <c r="BK486">
        <v>2117</v>
      </c>
      <c r="BL486">
        <v>2117</v>
      </c>
      <c r="BO486">
        <v>1.24</v>
      </c>
      <c r="BP486">
        <v>1.24</v>
      </c>
      <c r="BR486">
        <v>2.15</v>
      </c>
      <c r="BS486">
        <v>2.15</v>
      </c>
      <c r="BY486">
        <v>0.63</v>
      </c>
      <c r="BZ486">
        <v>10</v>
      </c>
    </row>
    <row r="487" spans="2:78" hidden="1" x14ac:dyDescent="0.35">
      <c r="B487">
        <v>2435.2640000000001</v>
      </c>
      <c r="C487" t="s">
        <v>4526</v>
      </c>
      <c r="D487" t="s">
        <v>3290</v>
      </c>
      <c r="E487">
        <v>0.19305555555555556</v>
      </c>
      <c r="F487">
        <v>11.3</v>
      </c>
      <c r="G487">
        <v>6</v>
      </c>
      <c r="H487" t="s">
        <v>7295</v>
      </c>
      <c r="I487" t="s">
        <v>7296</v>
      </c>
      <c r="L487" s="20" t="s">
        <v>5677</v>
      </c>
      <c r="M487">
        <v>11.5</v>
      </c>
      <c r="N487">
        <v>15</v>
      </c>
      <c r="O487" t="s">
        <v>144</v>
      </c>
      <c r="P487" s="51">
        <v>2435.2640000000001</v>
      </c>
      <c r="Q487" s="51">
        <v>11.3</v>
      </c>
      <c r="R487" t="str">
        <f t="shared" si="48"/>
        <v>2435-11</v>
      </c>
      <c r="S487" s="70" t="b">
        <f t="shared" si="49"/>
        <v>1</v>
      </c>
      <c r="T487" t="str">
        <f t="shared" si="52"/>
        <v>2435-11</v>
      </c>
      <c r="U487">
        <v>2435.2629999999999</v>
      </c>
      <c r="V487">
        <v>11</v>
      </c>
      <c r="X487" t="str">
        <f t="shared" si="53"/>
        <v>2435-10</v>
      </c>
      <c r="Y487" t="s">
        <v>7778</v>
      </c>
      <c r="Z487" s="51">
        <v>736</v>
      </c>
      <c r="AA487">
        <v>2435.2629999999999</v>
      </c>
      <c r="AB487">
        <v>10</v>
      </c>
      <c r="AC487" t="s">
        <v>7782</v>
      </c>
      <c r="AD487" t="s">
        <v>7773</v>
      </c>
      <c r="AE487" t="s">
        <v>5753</v>
      </c>
      <c r="AF487">
        <v>11</v>
      </c>
      <c r="AG487">
        <v>0.63</v>
      </c>
      <c r="AH487">
        <v>10</v>
      </c>
      <c r="AI487">
        <v>10</v>
      </c>
      <c r="AJ487" t="s">
        <v>7509</v>
      </c>
      <c r="AM487" t="s">
        <v>7784</v>
      </c>
      <c r="AN487" t="s">
        <v>7774</v>
      </c>
      <c r="AO487" t="s">
        <v>7237</v>
      </c>
      <c r="AP487" t="s">
        <v>7623</v>
      </c>
      <c r="AQ487" t="s">
        <v>7623</v>
      </c>
      <c r="AR487">
        <v>5.56</v>
      </c>
      <c r="AS487" t="s">
        <v>7935</v>
      </c>
      <c r="AT487">
        <v>1.8</v>
      </c>
      <c r="AU487" t="s">
        <v>7774</v>
      </c>
      <c r="AV487" t="s">
        <v>7788</v>
      </c>
      <c r="AW487" t="s">
        <v>7774</v>
      </c>
      <c r="AX487">
        <v>10</v>
      </c>
      <c r="AY487">
        <v>10</v>
      </c>
      <c r="AZ487">
        <v>12</v>
      </c>
      <c r="BA487" t="s">
        <v>5683</v>
      </c>
      <c r="BB487">
        <v>42.762679200000001</v>
      </c>
      <c r="BC487">
        <v>-82.037814659999995</v>
      </c>
      <c r="BD487">
        <v>201.7</v>
      </c>
      <c r="BE487">
        <v>290</v>
      </c>
      <c r="BF487" t="s">
        <v>8087</v>
      </c>
      <c r="BG487">
        <v>15</v>
      </c>
      <c r="BH487">
        <v>986</v>
      </c>
      <c r="BI487">
        <v>7.5579999999999998</v>
      </c>
      <c r="BJ487">
        <v>404.94400000000002</v>
      </c>
      <c r="BK487">
        <v>2114</v>
      </c>
      <c r="BL487">
        <v>2115</v>
      </c>
      <c r="BO487">
        <v>1.24</v>
      </c>
      <c r="BP487">
        <v>1.23</v>
      </c>
      <c r="BR487">
        <v>2.14</v>
      </c>
      <c r="BS487">
        <v>2.14</v>
      </c>
      <c r="BY487">
        <v>0.57999999999999996</v>
      </c>
      <c r="BZ487">
        <v>9</v>
      </c>
    </row>
    <row r="488" spans="2:78" hidden="1" x14ac:dyDescent="0.35">
      <c r="B488">
        <v>2437.2469999999998</v>
      </c>
      <c r="C488" t="s">
        <v>4527</v>
      </c>
      <c r="D488" t="s">
        <v>3290</v>
      </c>
      <c r="E488">
        <v>0.18541666666666667</v>
      </c>
      <c r="F488">
        <v>10.4</v>
      </c>
      <c r="G488">
        <v>5</v>
      </c>
      <c r="H488" t="s">
        <v>7295</v>
      </c>
      <c r="I488" t="s">
        <v>7296</v>
      </c>
      <c r="L488" s="20" t="s">
        <v>5677</v>
      </c>
      <c r="M488">
        <v>8.6999999999999993</v>
      </c>
      <c r="N488">
        <v>15</v>
      </c>
      <c r="O488" t="s">
        <v>144</v>
      </c>
      <c r="P488" s="51">
        <v>2437.2469999999998</v>
      </c>
      <c r="Q488" s="51">
        <v>10.4</v>
      </c>
      <c r="R488" t="str">
        <f t="shared" si="48"/>
        <v>2437-10</v>
      </c>
      <c r="S488" s="70" t="b">
        <f t="shared" si="49"/>
        <v>1</v>
      </c>
      <c r="T488" t="str">
        <f t="shared" si="52"/>
        <v>2437-10</v>
      </c>
      <c r="U488">
        <v>2437.2469999999998</v>
      </c>
      <c r="V488">
        <v>10</v>
      </c>
      <c r="X488" t="str">
        <f t="shared" si="53"/>
        <v>2437-9</v>
      </c>
      <c r="Y488" t="s">
        <v>7778</v>
      </c>
      <c r="Z488" s="51">
        <v>737</v>
      </c>
      <c r="AA488">
        <v>2437.2469999999998</v>
      </c>
      <c r="AB488">
        <v>10</v>
      </c>
      <c r="AC488" t="s">
        <v>7782</v>
      </c>
      <c r="AD488" t="s">
        <v>7773</v>
      </c>
      <c r="AE488" t="s">
        <v>5753</v>
      </c>
      <c r="AF488">
        <v>10</v>
      </c>
      <c r="AG488">
        <v>0.57999999999999996</v>
      </c>
      <c r="AH488">
        <v>9</v>
      </c>
      <c r="AI488">
        <v>8</v>
      </c>
      <c r="AJ488" t="s">
        <v>7499</v>
      </c>
      <c r="AM488" t="s">
        <v>7784</v>
      </c>
      <c r="AN488" t="s">
        <v>7774</v>
      </c>
      <c r="AO488" t="s">
        <v>7237</v>
      </c>
      <c r="AP488" t="s">
        <v>7623</v>
      </c>
      <c r="AQ488" t="s">
        <v>7623</v>
      </c>
      <c r="AR488">
        <v>5.56</v>
      </c>
      <c r="AS488" t="s">
        <v>7935</v>
      </c>
      <c r="AT488">
        <v>1.8</v>
      </c>
      <c r="AU488" t="s">
        <v>7774</v>
      </c>
      <c r="AV488" t="s">
        <v>7789</v>
      </c>
      <c r="AW488" t="s">
        <v>7774</v>
      </c>
      <c r="BA488" t="s">
        <v>5678</v>
      </c>
      <c r="BB488">
        <v>42.762661219999998</v>
      </c>
      <c r="BC488">
        <v>-82.037815370000004</v>
      </c>
      <c r="BD488">
        <v>201.7</v>
      </c>
      <c r="BE488">
        <v>290</v>
      </c>
      <c r="BF488" t="s">
        <v>8087</v>
      </c>
      <c r="BG488">
        <v>15</v>
      </c>
      <c r="BH488">
        <v>986</v>
      </c>
      <c r="BI488">
        <v>9.5429999999999993</v>
      </c>
      <c r="BJ488">
        <v>397.56099999999998</v>
      </c>
      <c r="BK488">
        <v>2116</v>
      </c>
      <c r="BL488">
        <v>2116</v>
      </c>
      <c r="BO488">
        <v>1.24</v>
      </c>
      <c r="BP488">
        <v>1.24</v>
      </c>
      <c r="BR488">
        <v>2.15</v>
      </c>
      <c r="BS488">
        <v>2.15</v>
      </c>
      <c r="BY488">
        <v>0.56999999999999995</v>
      </c>
      <c r="BZ488">
        <v>5</v>
      </c>
    </row>
    <row r="489" spans="2:78" hidden="1" x14ac:dyDescent="0.35">
      <c r="B489">
        <v>2437.5279999999998</v>
      </c>
      <c r="C489" t="s">
        <v>4528</v>
      </c>
      <c r="D489" t="s">
        <v>3290</v>
      </c>
      <c r="E489">
        <v>0.19652777777777777</v>
      </c>
      <c r="F489">
        <v>10.199999999999999</v>
      </c>
      <c r="G489">
        <v>5</v>
      </c>
      <c r="H489" t="s">
        <v>7295</v>
      </c>
      <c r="I489" t="s">
        <v>7296</v>
      </c>
      <c r="L489" s="20" t="s">
        <v>5677</v>
      </c>
      <c r="M489">
        <v>8</v>
      </c>
      <c r="N489">
        <v>15</v>
      </c>
      <c r="O489" t="s">
        <v>144</v>
      </c>
      <c r="P489" s="51">
        <v>2437.5279999999998</v>
      </c>
      <c r="Q489" s="51">
        <v>10.199999999999999</v>
      </c>
      <c r="R489" t="str">
        <f t="shared" si="48"/>
        <v>2437-10</v>
      </c>
      <c r="S489" s="70" t="b">
        <f t="shared" si="49"/>
        <v>1</v>
      </c>
      <c r="T489" t="str">
        <f t="shared" si="52"/>
        <v>2437-10</v>
      </c>
      <c r="U489">
        <v>2437.5250000000001</v>
      </c>
      <c r="V489">
        <v>10</v>
      </c>
      <c r="X489" t="str">
        <f t="shared" si="53"/>
        <v>2437-5</v>
      </c>
      <c r="Y489" t="s">
        <v>7778</v>
      </c>
      <c r="Z489" s="51">
        <v>738</v>
      </c>
      <c r="AA489">
        <v>2437.5250000000001</v>
      </c>
      <c r="AB489">
        <v>10</v>
      </c>
      <c r="AC489" t="s">
        <v>7782</v>
      </c>
      <c r="AD489" t="s">
        <v>7773</v>
      </c>
      <c r="AE489" t="s">
        <v>5753</v>
      </c>
      <c r="AF489">
        <v>10</v>
      </c>
      <c r="AG489">
        <v>0.56999999999999995</v>
      </c>
      <c r="AH489">
        <v>5</v>
      </c>
      <c r="AI489">
        <v>7</v>
      </c>
      <c r="AJ489" t="s">
        <v>7603</v>
      </c>
      <c r="AM489" t="s">
        <v>7784</v>
      </c>
      <c r="AN489" t="s">
        <v>7774</v>
      </c>
      <c r="AO489" t="s">
        <v>7237</v>
      </c>
      <c r="AP489" t="s">
        <v>7623</v>
      </c>
      <c r="AQ489" t="s">
        <v>7623</v>
      </c>
      <c r="AR489">
        <v>5.56</v>
      </c>
      <c r="AS489" t="s">
        <v>7935</v>
      </c>
      <c r="AT489">
        <v>1.9</v>
      </c>
      <c r="AU489" t="s">
        <v>7774</v>
      </c>
      <c r="AV489" t="s">
        <v>7789</v>
      </c>
      <c r="AW489" t="s">
        <v>7774</v>
      </c>
      <c r="BA489" t="s">
        <v>5678</v>
      </c>
      <c r="BB489">
        <v>42.762658680000001</v>
      </c>
      <c r="BC489">
        <v>-82.037815469999998</v>
      </c>
      <c r="BD489">
        <v>201.7</v>
      </c>
      <c r="BE489">
        <v>290</v>
      </c>
      <c r="BF489" t="s">
        <v>8087</v>
      </c>
      <c r="BG489">
        <v>15</v>
      </c>
      <c r="BH489">
        <v>986</v>
      </c>
      <c r="BI489">
        <v>9.8230000000000004</v>
      </c>
      <c r="BJ489">
        <v>411.97399999999999</v>
      </c>
      <c r="BK489">
        <v>2118</v>
      </c>
      <c r="BL489">
        <v>2119</v>
      </c>
      <c r="BO489">
        <v>1.24</v>
      </c>
      <c r="BP489">
        <v>1.24</v>
      </c>
      <c r="BR489">
        <v>2.15</v>
      </c>
      <c r="BS489">
        <v>2.15</v>
      </c>
      <c r="BY489">
        <v>0.64</v>
      </c>
      <c r="BZ489">
        <v>8</v>
      </c>
    </row>
    <row r="490" spans="2:78" hidden="1" x14ac:dyDescent="0.35">
      <c r="B490">
        <v>2437.864</v>
      </c>
      <c r="C490" t="s">
        <v>4529</v>
      </c>
      <c r="D490" t="s">
        <v>3290</v>
      </c>
      <c r="E490">
        <v>0.19166666666666668</v>
      </c>
      <c r="F490">
        <v>11.5</v>
      </c>
      <c r="G490">
        <v>5</v>
      </c>
      <c r="H490" t="s">
        <v>7295</v>
      </c>
      <c r="I490" t="s">
        <v>7296</v>
      </c>
      <c r="L490" s="20" t="s">
        <v>5677</v>
      </c>
      <c r="M490">
        <v>10.3</v>
      </c>
      <c r="N490">
        <v>15</v>
      </c>
      <c r="O490" t="s">
        <v>144</v>
      </c>
      <c r="P490" s="51">
        <v>2437.864</v>
      </c>
      <c r="Q490" s="51">
        <v>11.5</v>
      </c>
      <c r="R490" t="str">
        <f t="shared" si="48"/>
        <v>2437-12</v>
      </c>
      <c r="S490" s="70" t="b">
        <f t="shared" si="49"/>
        <v>1</v>
      </c>
      <c r="T490" t="str">
        <f t="shared" si="52"/>
        <v>2437-12</v>
      </c>
      <c r="U490">
        <v>2437.864</v>
      </c>
      <c r="V490">
        <v>12</v>
      </c>
      <c r="X490" t="str">
        <f t="shared" si="53"/>
        <v>2437-8</v>
      </c>
      <c r="Y490" t="s">
        <v>7778</v>
      </c>
      <c r="Z490" s="51">
        <v>739</v>
      </c>
      <c r="AA490">
        <v>2437.864</v>
      </c>
      <c r="AB490">
        <v>10</v>
      </c>
      <c r="AC490" t="s">
        <v>7782</v>
      </c>
      <c r="AD490" t="s">
        <v>7773</v>
      </c>
      <c r="AE490" t="s">
        <v>5753</v>
      </c>
      <c r="AF490">
        <v>12</v>
      </c>
      <c r="AG490">
        <v>0.64</v>
      </c>
      <c r="AH490">
        <v>8</v>
      </c>
      <c r="AI490">
        <v>8</v>
      </c>
      <c r="AJ490" t="s">
        <v>7359</v>
      </c>
      <c r="AM490" t="s">
        <v>7784</v>
      </c>
      <c r="AN490" t="s">
        <v>7774</v>
      </c>
      <c r="AO490" t="s">
        <v>7237</v>
      </c>
      <c r="AP490" t="s">
        <v>7623</v>
      </c>
      <c r="AQ490" t="s">
        <v>7623</v>
      </c>
      <c r="AR490">
        <v>5.56</v>
      </c>
      <c r="AS490" t="s">
        <v>7935</v>
      </c>
      <c r="AT490">
        <v>1.9</v>
      </c>
      <c r="AU490" t="s">
        <v>7774</v>
      </c>
      <c r="AV490" t="s">
        <v>7789</v>
      </c>
      <c r="AW490" t="s">
        <v>7774</v>
      </c>
      <c r="BA490" t="s">
        <v>5678</v>
      </c>
      <c r="BB490">
        <v>42.762655629999998</v>
      </c>
      <c r="BC490">
        <v>-82.037815589999994</v>
      </c>
      <c r="BD490">
        <v>201.7</v>
      </c>
      <c r="BE490">
        <v>290</v>
      </c>
      <c r="BF490" t="s">
        <v>8087</v>
      </c>
      <c r="BG490">
        <v>15</v>
      </c>
      <c r="BH490">
        <v>986</v>
      </c>
      <c r="BI490">
        <v>10.16</v>
      </c>
      <c r="BJ490">
        <v>399.37400000000002</v>
      </c>
      <c r="BK490">
        <v>2116</v>
      </c>
      <c r="BL490">
        <v>2117</v>
      </c>
      <c r="BO490">
        <v>1.24</v>
      </c>
      <c r="BP490">
        <v>1.24</v>
      </c>
      <c r="BR490">
        <v>2.15</v>
      </c>
      <c r="BS490">
        <v>2.15</v>
      </c>
      <c r="BY490">
        <v>0.79</v>
      </c>
      <c r="BZ490">
        <v>10</v>
      </c>
    </row>
    <row r="491" spans="2:78" hidden="1" x14ac:dyDescent="0.35">
      <c r="B491">
        <v>2464.0990000000002</v>
      </c>
      <c r="C491" t="s">
        <v>4535</v>
      </c>
      <c r="D491" t="s">
        <v>3710</v>
      </c>
      <c r="E491">
        <v>7.9861111111111105E-2</v>
      </c>
      <c r="F491">
        <v>14.3</v>
      </c>
      <c r="G491">
        <v>8</v>
      </c>
      <c r="H491" t="s">
        <v>7295</v>
      </c>
      <c r="I491" t="s">
        <v>7296</v>
      </c>
      <c r="L491" s="20" t="s">
        <v>5672</v>
      </c>
      <c r="M491">
        <v>10</v>
      </c>
      <c r="N491">
        <v>16.5</v>
      </c>
      <c r="O491" t="s">
        <v>3712</v>
      </c>
      <c r="P491" s="51">
        <v>2464.0990000000002</v>
      </c>
      <c r="Q491" s="51">
        <v>14.3</v>
      </c>
      <c r="R491" t="str">
        <f t="shared" si="48"/>
        <v>2464-14</v>
      </c>
      <c r="S491" s="70" t="b">
        <f t="shared" si="49"/>
        <v>1</v>
      </c>
      <c r="T491" t="str">
        <f t="shared" si="52"/>
        <v>2464-14</v>
      </c>
      <c r="U491">
        <v>2464.098</v>
      </c>
      <c r="V491">
        <v>14</v>
      </c>
      <c r="X491" t="str">
        <f t="shared" si="53"/>
        <v>2464-10</v>
      </c>
      <c r="Y491" t="s">
        <v>7778</v>
      </c>
      <c r="Z491" s="51">
        <v>743</v>
      </c>
      <c r="AA491">
        <v>2464.098</v>
      </c>
      <c r="AB491">
        <v>10</v>
      </c>
      <c r="AC491" t="s">
        <v>7782</v>
      </c>
      <c r="AD491" t="s">
        <v>7773</v>
      </c>
      <c r="AE491" t="s">
        <v>7810</v>
      </c>
      <c r="AF491">
        <v>14</v>
      </c>
      <c r="AG491">
        <v>0.79</v>
      </c>
      <c r="AH491">
        <v>10</v>
      </c>
      <c r="AI491">
        <v>9</v>
      </c>
      <c r="AJ491" t="s">
        <v>7428</v>
      </c>
      <c r="AM491" t="s">
        <v>7776</v>
      </c>
      <c r="AN491" t="s">
        <v>3293</v>
      </c>
      <c r="AO491" t="s">
        <v>7238</v>
      </c>
      <c r="AP491" t="s">
        <v>7433</v>
      </c>
      <c r="AQ491" t="s">
        <v>7433</v>
      </c>
      <c r="AR491">
        <v>5.56</v>
      </c>
      <c r="AS491" t="s">
        <v>7936</v>
      </c>
      <c r="AT491">
        <v>1.9</v>
      </c>
      <c r="AU491" t="s">
        <v>7774</v>
      </c>
      <c r="AV491" t="s">
        <v>7789</v>
      </c>
      <c r="AW491" t="s">
        <v>7774</v>
      </c>
      <c r="BA491" t="s">
        <v>5800</v>
      </c>
      <c r="BB491">
        <v>42.762418019999998</v>
      </c>
      <c r="BC491">
        <v>-82.037823059999994</v>
      </c>
      <c r="BD491">
        <v>201.8</v>
      </c>
      <c r="BE491">
        <v>290</v>
      </c>
      <c r="BF491" t="s">
        <v>8087</v>
      </c>
      <c r="BG491">
        <v>15</v>
      </c>
      <c r="BH491">
        <v>986</v>
      </c>
      <c r="BI491">
        <v>3.7930000000000001</v>
      </c>
      <c r="BJ491">
        <v>0</v>
      </c>
      <c r="BK491">
        <v>2113</v>
      </c>
      <c r="BL491">
        <v>2114</v>
      </c>
      <c r="BO491">
        <v>1.23</v>
      </c>
      <c r="BP491">
        <v>1.23</v>
      </c>
      <c r="BR491">
        <v>2.14</v>
      </c>
      <c r="BS491">
        <v>2.14</v>
      </c>
    </row>
    <row r="492" spans="2:78" hidden="1" x14ac:dyDescent="0.35">
      <c r="B492">
        <v>2503.7350000000001</v>
      </c>
      <c r="C492" t="s">
        <v>4668</v>
      </c>
      <c r="D492" t="s">
        <v>3290</v>
      </c>
      <c r="E492">
        <v>0.32291666666666669</v>
      </c>
      <c r="F492">
        <v>11.4</v>
      </c>
      <c r="G492">
        <v>7</v>
      </c>
      <c r="H492" t="s">
        <v>7295</v>
      </c>
      <c r="I492" t="s">
        <v>7296</v>
      </c>
      <c r="L492" s="20" t="s">
        <v>5677</v>
      </c>
      <c r="M492">
        <v>12.5</v>
      </c>
      <c r="N492">
        <v>15</v>
      </c>
      <c r="O492" t="s">
        <v>144</v>
      </c>
      <c r="P492" s="51">
        <v>2503.7350000000001</v>
      </c>
      <c r="Q492" s="51">
        <v>11.4</v>
      </c>
      <c r="R492" t="str">
        <f t="shared" si="48"/>
        <v>2503-11</v>
      </c>
      <c r="S492" s="70" t="b">
        <f t="shared" si="49"/>
        <v>1</v>
      </c>
      <c r="T492" t="str">
        <f t="shared" si="52"/>
        <v>2503-11</v>
      </c>
      <c r="U492">
        <v>2503.7339999999999</v>
      </c>
      <c r="V492">
        <v>11</v>
      </c>
      <c r="X492" t="str">
        <f t="shared" si="53"/>
        <v>2503-12</v>
      </c>
      <c r="Y492" t="s">
        <v>7778</v>
      </c>
      <c r="Z492" s="51">
        <v>761</v>
      </c>
      <c r="AA492">
        <v>2503.7339999999999</v>
      </c>
      <c r="AB492">
        <v>10</v>
      </c>
      <c r="AC492" t="s">
        <v>7782</v>
      </c>
      <c r="AD492" t="s">
        <v>7773</v>
      </c>
      <c r="AE492" t="s">
        <v>5753</v>
      </c>
      <c r="AF492">
        <v>11</v>
      </c>
      <c r="AG492">
        <v>0.63</v>
      </c>
      <c r="AH492">
        <v>12</v>
      </c>
      <c r="AI492">
        <v>11</v>
      </c>
      <c r="AJ492" t="s">
        <v>7410</v>
      </c>
      <c r="AM492" t="s">
        <v>7784</v>
      </c>
      <c r="AN492" t="s">
        <v>7774</v>
      </c>
      <c r="AO492" t="s">
        <v>7240</v>
      </c>
      <c r="AP492" t="s">
        <v>7599</v>
      </c>
      <c r="AQ492" t="s">
        <v>7599</v>
      </c>
      <c r="AR492">
        <v>5.56</v>
      </c>
      <c r="AS492" t="s">
        <v>7937</v>
      </c>
      <c r="AT492">
        <v>2.1</v>
      </c>
      <c r="AU492" t="s">
        <v>7774</v>
      </c>
      <c r="AV492" t="s">
        <v>7788</v>
      </c>
      <c r="AW492" t="s">
        <v>7774</v>
      </c>
      <c r="AX492">
        <v>10</v>
      </c>
      <c r="AY492">
        <v>10</v>
      </c>
      <c r="AZ492">
        <v>12</v>
      </c>
      <c r="BA492" t="s">
        <v>5683</v>
      </c>
      <c r="BB492">
        <v>42.762073280000003</v>
      </c>
      <c r="BC492">
        <v>-82.037839169999998</v>
      </c>
      <c r="BD492">
        <v>201.5</v>
      </c>
      <c r="BE492">
        <v>290</v>
      </c>
      <c r="BF492" t="s">
        <v>8087</v>
      </c>
      <c r="BG492">
        <v>15</v>
      </c>
      <c r="BH492">
        <v>986</v>
      </c>
      <c r="BI492">
        <v>1.4279999999999999</v>
      </c>
      <c r="BJ492">
        <v>-402.77499999999998</v>
      </c>
      <c r="BK492">
        <v>2113</v>
      </c>
      <c r="BL492">
        <v>2114</v>
      </c>
      <c r="BO492">
        <v>1.23</v>
      </c>
      <c r="BP492">
        <v>1.23</v>
      </c>
      <c r="BR492">
        <v>2.14</v>
      </c>
      <c r="BS492">
        <v>2.14</v>
      </c>
      <c r="BY492">
        <v>0.66</v>
      </c>
      <c r="BZ492">
        <v>6</v>
      </c>
    </row>
    <row r="493" spans="2:78" hidden="1" x14ac:dyDescent="0.35">
      <c r="B493">
        <v>2504.547</v>
      </c>
      <c r="C493" t="s">
        <v>4670</v>
      </c>
      <c r="D493" t="s">
        <v>3290</v>
      </c>
      <c r="E493">
        <v>0.32361111111111113</v>
      </c>
      <c r="F493">
        <v>12</v>
      </c>
      <c r="G493">
        <v>9</v>
      </c>
      <c r="H493" t="s">
        <v>7295</v>
      </c>
      <c r="I493" t="s">
        <v>7296</v>
      </c>
      <c r="L493" s="20" t="s">
        <v>5677</v>
      </c>
      <c r="M493">
        <v>8.1</v>
      </c>
      <c r="N493">
        <v>15</v>
      </c>
      <c r="O493" t="s">
        <v>144</v>
      </c>
      <c r="P493" s="51">
        <v>2504.547</v>
      </c>
      <c r="Q493" s="51">
        <v>12</v>
      </c>
      <c r="R493" t="str">
        <f t="shared" si="48"/>
        <v>2504-12</v>
      </c>
      <c r="S493" s="70" t="b">
        <f t="shared" si="49"/>
        <v>1</v>
      </c>
      <c r="T493" t="str">
        <f t="shared" si="52"/>
        <v>2504-12</v>
      </c>
      <c r="U493">
        <v>2504.5450000000001</v>
      </c>
      <c r="V493">
        <v>12</v>
      </c>
      <c r="X493" t="str">
        <f t="shared" si="53"/>
        <v>2504-6</v>
      </c>
      <c r="Y493" t="s">
        <v>7778</v>
      </c>
      <c r="Z493" s="51">
        <v>762</v>
      </c>
      <c r="AA493">
        <v>2504.5450000000001</v>
      </c>
      <c r="AB493">
        <v>10</v>
      </c>
      <c r="AC493" t="s">
        <v>7782</v>
      </c>
      <c r="AD493" t="s">
        <v>7773</v>
      </c>
      <c r="AE493" t="s">
        <v>5753</v>
      </c>
      <c r="AF493">
        <v>12</v>
      </c>
      <c r="AG493">
        <v>0.66</v>
      </c>
      <c r="AH493">
        <v>6</v>
      </c>
      <c r="AI493">
        <v>8</v>
      </c>
      <c r="AJ493" t="s">
        <v>7938</v>
      </c>
      <c r="AM493" t="s">
        <v>7784</v>
      </c>
      <c r="AN493" t="s">
        <v>7774</v>
      </c>
      <c r="AO493" t="s">
        <v>7240</v>
      </c>
      <c r="AP493" t="s">
        <v>7599</v>
      </c>
      <c r="AQ493" t="s">
        <v>7599</v>
      </c>
      <c r="AR493">
        <v>5.56</v>
      </c>
      <c r="AS493" t="s">
        <v>7937</v>
      </c>
      <c r="AT493">
        <v>2.1</v>
      </c>
      <c r="AU493" t="s">
        <v>7774</v>
      </c>
      <c r="AV493" t="s">
        <v>7789</v>
      </c>
      <c r="AW493" t="s">
        <v>7774</v>
      </c>
      <c r="BA493" t="s">
        <v>5678</v>
      </c>
      <c r="BB493">
        <v>42.762065909999997</v>
      </c>
      <c r="BC493">
        <v>-82.037839520000006</v>
      </c>
      <c r="BD493">
        <v>201.5</v>
      </c>
      <c r="BE493">
        <v>290</v>
      </c>
      <c r="BF493" t="s">
        <v>8087</v>
      </c>
      <c r="BG493">
        <v>15</v>
      </c>
      <c r="BH493">
        <v>986</v>
      </c>
      <c r="BI493">
        <v>2.2429999999999999</v>
      </c>
      <c r="BJ493">
        <v>-399.15800000000002</v>
      </c>
      <c r="BK493">
        <v>2118</v>
      </c>
      <c r="BL493">
        <v>2118</v>
      </c>
      <c r="BO493">
        <v>1.24</v>
      </c>
      <c r="BP493">
        <v>1.24</v>
      </c>
      <c r="BR493">
        <v>2.15</v>
      </c>
      <c r="BS493">
        <v>2.15</v>
      </c>
      <c r="BY493">
        <v>0.8</v>
      </c>
      <c r="BZ493">
        <v>9</v>
      </c>
    </row>
    <row r="494" spans="2:78" hidden="1" x14ac:dyDescent="0.35">
      <c r="B494">
        <v>2556.4</v>
      </c>
      <c r="C494" t="s">
        <v>4716</v>
      </c>
      <c r="D494" t="s">
        <v>3339</v>
      </c>
      <c r="E494">
        <v>0.30902777777777779</v>
      </c>
      <c r="F494">
        <v>14.5</v>
      </c>
      <c r="G494">
        <v>6</v>
      </c>
      <c r="H494" t="s">
        <v>7295</v>
      </c>
      <c r="I494" t="s">
        <v>7296</v>
      </c>
      <c r="L494" s="20" t="s">
        <v>5752</v>
      </c>
      <c r="M494">
        <v>10</v>
      </c>
      <c r="N494">
        <v>20.9</v>
      </c>
      <c r="O494" t="s">
        <v>2905</v>
      </c>
      <c r="P494" s="51">
        <v>2556.4</v>
      </c>
      <c r="Q494" s="51">
        <v>14.5</v>
      </c>
      <c r="R494" t="str">
        <f t="shared" si="48"/>
        <v>2556-15</v>
      </c>
      <c r="S494" s="70" t="b">
        <f t="shared" si="49"/>
        <v>0</v>
      </c>
      <c r="T494" t="str">
        <f t="shared" si="52"/>
        <v>2556-14</v>
      </c>
      <c r="U494">
        <v>2556.3989999999999</v>
      </c>
      <c r="V494">
        <v>14</v>
      </c>
      <c r="X494" t="str">
        <f t="shared" si="53"/>
        <v>2556-9</v>
      </c>
      <c r="Y494" t="s">
        <v>7778</v>
      </c>
      <c r="Z494" s="51">
        <v>775</v>
      </c>
      <c r="AA494">
        <v>2556.3989999999999</v>
      </c>
      <c r="AB494">
        <v>10</v>
      </c>
      <c r="AC494" t="s">
        <v>7782</v>
      </c>
      <c r="AD494" t="s">
        <v>7773</v>
      </c>
      <c r="AE494" t="s">
        <v>7797</v>
      </c>
      <c r="AF494">
        <v>14</v>
      </c>
      <c r="AG494">
        <v>0.8</v>
      </c>
      <c r="AH494">
        <v>9</v>
      </c>
      <c r="AI494">
        <v>8</v>
      </c>
      <c r="AJ494" t="s">
        <v>7691</v>
      </c>
      <c r="AM494" t="s">
        <v>7805</v>
      </c>
      <c r="AN494" t="s">
        <v>7774</v>
      </c>
      <c r="AO494" t="s">
        <v>7241</v>
      </c>
      <c r="AP494" t="s">
        <v>7630</v>
      </c>
      <c r="AQ494" t="s">
        <v>7630</v>
      </c>
      <c r="AR494">
        <v>5.56</v>
      </c>
      <c r="AS494" t="s">
        <v>7939</v>
      </c>
      <c r="AT494">
        <v>1.9</v>
      </c>
      <c r="AU494" t="s">
        <v>7774</v>
      </c>
      <c r="AV494" t="s">
        <v>7789</v>
      </c>
      <c r="AW494" t="s">
        <v>7774</v>
      </c>
      <c r="BA494" t="s">
        <v>5762</v>
      </c>
      <c r="BB494">
        <v>42.761659389999998</v>
      </c>
      <c r="BC494">
        <v>-82.037634550000007</v>
      </c>
      <c r="BD494">
        <v>201.7</v>
      </c>
      <c r="BE494">
        <v>290</v>
      </c>
      <c r="BF494" t="s">
        <v>8087</v>
      </c>
      <c r="BG494">
        <v>15</v>
      </c>
      <c r="BH494">
        <v>986</v>
      </c>
      <c r="BI494">
        <v>9.4960000000000004</v>
      </c>
      <c r="BJ494">
        <v>-328.79300000000001</v>
      </c>
      <c r="BK494">
        <v>2114</v>
      </c>
      <c r="BL494">
        <v>2115</v>
      </c>
      <c r="BO494">
        <v>1.24</v>
      </c>
      <c r="BP494">
        <v>1.23</v>
      </c>
      <c r="BR494">
        <v>2.14</v>
      </c>
      <c r="BS494">
        <v>2.14</v>
      </c>
    </row>
    <row r="495" spans="2:78" hidden="1" x14ac:dyDescent="0.35">
      <c r="B495">
        <v>2570.9580000000001</v>
      </c>
      <c r="C495" t="s">
        <v>4725</v>
      </c>
      <c r="D495" t="s">
        <v>3339</v>
      </c>
      <c r="E495">
        <v>0.17291666666666666</v>
      </c>
      <c r="F495">
        <v>13</v>
      </c>
      <c r="G495">
        <v>7</v>
      </c>
      <c r="H495" t="s">
        <v>7295</v>
      </c>
      <c r="I495" t="s">
        <v>7296</v>
      </c>
      <c r="L495" s="20" t="s">
        <v>5677</v>
      </c>
      <c r="M495">
        <v>8</v>
      </c>
      <c r="N495">
        <v>15</v>
      </c>
      <c r="O495" t="s">
        <v>144</v>
      </c>
      <c r="P495" s="51">
        <v>2570.9580000000001</v>
      </c>
      <c r="Q495" s="51">
        <v>13</v>
      </c>
      <c r="R495" t="str">
        <f t="shared" si="48"/>
        <v>2570-13</v>
      </c>
      <c r="S495" s="70" t="b">
        <f t="shared" si="49"/>
        <v>1</v>
      </c>
      <c r="T495" t="str">
        <f t="shared" si="52"/>
        <v>2570-13</v>
      </c>
      <c r="U495">
        <v>2570.9569999999999</v>
      </c>
      <c r="V495">
        <v>13</v>
      </c>
      <c r="X495" t="str">
        <f t="shared" si="53"/>
        <v>2570-6</v>
      </c>
      <c r="Y495" t="s">
        <v>7778</v>
      </c>
      <c r="Z495" s="51">
        <v>780</v>
      </c>
      <c r="AA495">
        <v>2570.9569999999999</v>
      </c>
      <c r="AB495">
        <v>10</v>
      </c>
      <c r="AC495" t="s">
        <v>7782</v>
      </c>
      <c r="AD495" t="s">
        <v>7773</v>
      </c>
      <c r="AE495" t="s">
        <v>7797</v>
      </c>
      <c r="AF495">
        <v>13</v>
      </c>
      <c r="AG495">
        <v>0.72</v>
      </c>
      <c r="AH495">
        <v>6</v>
      </c>
      <c r="AI495">
        <v>7</v>
      </c>
      <c r="AJ495" t="s">
        <v>7534</v>
      </c>
      <c r="AM495" t="s">
        <v>7784</v>
      </c>
      <c r="AN495" t="s">
        <v>7774</v>
      </c>
      <c r="AO495" t="s">
        <v>7243</v>
      </c>
      <c r="AP495" t="s">
        <v>7632</v>
      </c>
      <c r="AQ495" t="s">
        <v>7632</v>
      </c>
      <c r="AR495">
        <v>5.56</v>
      </c>
      <c r="AS495" t="s">
        <v>7940</v>
      </c>
      <c r="AT495">
        <v>1.8</v>
      </c>
      <c r="AU495" t="s">
        <v>7774</v>
      </c>
      <c r="AV495" t="s">
        <v>7789</v>
      </c>
      <c r="AW495" t="s">
        <v>7774</v>
      </c>
      <c r="BA495" t="s">
        <v>5762</v>
      </c>
      <c r="BB495">
        <v>42.761527379999997</v>
      </c>
      <c r="BC495">
        <v>-82.037640620000005</v>
      </c>
      <c r="BD495">
        <v>201.6</v>
      </c>
      <c r="BE495">
        <v>290</v>
      </c>
      <c r="BF495" t="s">
        <v>8087</v>
      </c>
      <c r="BG495">
        <v>15</v>
      </c>
      <c r="BH495">
        <v>986</v>
      </c>
      <c r="BI495">
        <v>3.5539999999999998</v>
      </c>
      <c r="BJ495">
        <v>416.77699999999999</v>
      </c>
      <c r="BK495">
        <v>2118</v>
      </c>
      <c r="BL495">
        <v>2118</v>
      </c>
      <c r="BO495">
        <v>1.24</v>
      </c>
      <c r="BP495">
        <v>1.24</v>
      </c>
      <c r="BR495">
        <v>2.15</v>
      </c>
      <c r="BS495">
        <v>2.15</v>
      </c>
      <c r="BY495">
        <v>0.89</v>
      </c>
      <c r="BZ495">
        <v>8</v>
      </c>
    </row>
    <row r="496" spans="2:78" hidden="1" x14ac:dyDescent="0.35">
      <c r="B496">
        <v>2575.36</v>
      </c>
      <c r="C496" t="s">
        <v>4728</v>
      </c>
      <c r="D496" t="s">
        <v>3290</v>
      </c>
      <c r="E496">
        <v>0.48958333333333331</v>
      </c>
      <c r="F496">
        <v>16</v>
      </c>
      <c r="G496">
        <v>12</v>
      </c>
      <c r="H496" t="s">
        <v>7295</v>
      </c>
      <c r="I496" t="s">
        <v>7296</v>
      </c>
      <c r="L496" s="20" t="s">
        <v>5752</v>
      </c>
      <c r="M496">
        <v>9.1</v>
      </c>
      <c r="N496">
        <v>15</v>
      </c>
      <c r="O496" t="s">
        <v>144</v>
      </c>
      <c r="P496" s="51">
        <v>2575.36</v>
      </c>
      <c r="Q496" s="51">
        <v>16</v>
      </c>
      <c r="R496" t="str">
        <f t="shared" si="48"/>
        <v>2575-16</v>
      </c>
      <c r="S496" s="70" t="b">
        <f t="shared" si="49"/>
        <v>1</v>
      </c>
      <c r="T496" t="str">
        <f t="shared" si="52"/>
        <v>2575-16</v>
      </c>
      <c r="U496">
        <v>2575.3580000000002</v>
      </c>
      <c r="V496">
        <v>16</v>
      </c>
      <c r="X496" t="str">
        <f t="shared" si="53"/>
        <v>2575-8</v>
      </c>
      <c r="Y496" t="s">
        <v>7778</v>
      </c>
      <c r="Z496" s="51">
        <v>781</v>
      </c>
      <c r="AA496">
        <v>2575.3580000000002</v>
      </c>
      <c r="AB496">
        <v>10</v>
      </c>
      <c r="AC496" t="s">
        <v>7782</v>
      </c>
      <c r="AD496" t="s">
        <v>7773</v>
      </c>
      <c r="AE496" t="s">
        <v>7797</v>
      </c>
      <c r="AF496">
        <v>16</v>
      </c>
      <c r="AG496">
        <v>0.89</v>
      </c>
      <c r="AH496">
        <v>8</v>
      </c>
      <c r="AI496">
        <v>11</v>
      </c>
      <c r="AJ496" t="s">
        <v>7941</v>
      </c>
      <c r="AM496" t="s">
        <v>7805</v>
      </c>
      <c r="AN496" t="s">
        <v>7774</v>
      </c>
      <c r="AO496" t="s">
        <v>7243</v>
      </c>
      <c r="AP496" t="s">
        <v>7632</v>
      </c>
      <c r="AQ496" t="s">
        <v>7632</v>
      </c>
      <c r="AR496">
        <v>5.56</v>
      </c>
      <c r="AS496" t="s">
        <v>7940</v>
      </c>
      <c r="AT496">
        <v>1.9</v>
      </c>
      <c r="AU496" t="s">
        <v>7774</v>
      </c>
      <c r="AV496" t="s">
        <v>7786</v>
      </c>
      <c r="AW496" t="s">
        <v>7774</v>
      </c>
      <c r="AX496">
        <v>10</v>
      </c>
      <c r="AY496">
        <v>10</v>
      </c>
      <c r="AZ496">
        <v>15</v>
      </c>
      <c r="BA496" t="s">
        <v>5753</v>
      </c>
      <c r="BB496">
        <v>42.761487469999999</v>
      </c>
      <c r="BC496">
        <v>-82.03764194</v>
      </c>
      <c r="BD496">
        <v>201.6</v>
      </c>
      <c r="BE496">
        <v>290</v>
      </c>
      <c r="BF496" t="s">
        <v>8087</v>
      </c>
      <c r="BG496">
        <v>15</v>
      </c>
      <c r="BH496">
        <v>986</v>
      </c>
      <c r="BI496">
        <v>7.9539999999999997</v>
      </c>
      <c r="BJ496">
        <v>-119.95699999999999</v>
      </c>
      <c r="BK496">
        <v>2115</v>
      </c>
      <c r="BL496">
        <v>2115</v>
      </c>
      <c r="BO496">
        <v>1.24</v>
      </c>
      <c r="BP496">
        <v>1.23</v>
      </c>
      <c r="BR496">
        <v>2.14</v>
      </c>
      <c r="BS496">
        <v>2.14</v>
      </c>
      <c r="BY496">
        <v>0.81</v>
      </c>
      <c r="BZ496">
        <v>6</v>
      </c>
    </row>
    <row r="497" spans="2:78" hidden="1" x14ac:dyDescent="0.35">
      <c r="B497">
        <v>2579.886</v>
      </c>
      <c r="C497" t="s">
        <v>4731</v>
      </c>
      <c r="D497" t="s">
        <v>3290</v>
      </c>
      <c r="E497">
        <v>0.43055555555555558</v>
      </c>
      <c r="F497">
        <v>14.6</v>
      </c>
      <c r="G497">
        <v>9</v>
      </c>
      <c r="H497" t="s">
        <v>7295</v>
      </c>
      <c r="I497" t="s">
        <v>7296</v>
      </c>
      <c r="L497" s="20" t="s">
        <v>5752</v>
      </c>
      <c r="M497">
        <v>8.4</v>
      </c>
      <c r="N497">
        <v>15</v>
      </c>
      <c r="O497" t="s">
        <v>144</v>
      </c>
      <c r="P497" s="51">
        <v>2579.886</v>
      </c>
      <c r="Q497" s="51">
        <v>14.6</v>
      </c>
      <c r="R497" t="str">
        <f t="shared" si="48"/>
        <v>2579-15</v>
      </c>
      <c r="S497" s="70" t="b">
        <f t="shared" si="49"/>
        <v>1</v>
      </c>
      <c r="T497" t="str">
        <f t="shared" si="52"/>
        <v>2579-15</v>
      </c>
      <c r="U497">
        <v>2579.886</v>
      </c>
      <c r="V497">
        <v>15</v>
      </c>
      <c r="X497" t="str">
        <f t="shared" si="53"/>
        <v>2579-6</v>
      </c>
      <c r="Y497" t="s">
        <v>7778</v>
      </c>
      <c r="Z497" s="51">
        <v>783</v>
      </c>
      <c r="AA497">
        <v>2579.886</v>
      </c>
      <c r="AB497">
        <v>10</v>
      </c>
      <c r="AC497" t="s">
        <v>7782</v>
      </c>
      <c r="AD497" t="s">
        <v>7773</v>
      </c>
      <c r="AE497" t="s">
        <v>7797</v>
      </c>
      <c r="AF497">
        <v>15</v>
      </c>
      <c r="AG497">
        <v>0.81</v>
      </c>
      <c r="AH497">
        <v>6</v>
      </c>
      <c r="AI497">
        <v>9</v>
      </c>
      <c r="AJ497" t="s">
        <v>7396</v>
      </c>
      <c r="AM497" t="s">
        <v>7805</v>
      </c>
      <c r="AN497" t="s">
        <v>7774</v>
      </c>
      <c r="AO497" t="s">
        <v>7244</v>
      </c>
      <c r="AP497" t="s">
        <v>7456</v>
      </c>
      <c r="AQ497" t="s">
        <v>7456</v>
      </c>
      <c r="AR497">
        <v>5.56</v>
      </c>
      <c r="AS497" t="s">
        <v>7942</v>
      </c>
      <c r="AT497">
        <v>1.9</v>
      </c>
      <c r="AU497" t="s">
        <v>7774</v>
      </c>
      <c r="AV497" t="s">
        <v>7789</v>
      </c>
      <c r="AW497" t="s">
        <v>7774</v>
      </c>
      <c r="BA497" t="s">
        <v>5762</v>
      </c>
      <c r="BB497">
        <v>42.761446380000002</v>
      </c>
      <c r="BC497">
        <v>-82.037643099999997</v>
      </c>
      <c r="BD497">
        <v>201.7</v>
      </c>
      <c r="BE497">
        <v>290</v>
      </c>
      <c r="BF497" t="s">
        <v>8087</v>
      </c>
      <c r="BG497">
        <v>15</v>
      </c>
      <c r="BH497">
        <v>986</v>
      </c>
      <c r="BI497">
        <v>1.3839999999999999</v>
      </c>
      <c r="BJ497">
        <v>-204.38200000000001</v>
      </c>
      <c r="BK497">
        <v>2117</v>
      </c>
      <c r="BL497">
        <v>2118</v>
      </c>
      <c r="BO497">
        <v>1.24</v>
      </c>
      <c r="BP497">
        <v>1.24</v>
      </c>
      <c r="BR497">
        <v>2.15</v>
      </c>
      <c r="BS497">
        <v>2.15</v>
      </c>
      <c r="BY497">
        <v>1.01</v>
      </c>
      <c r="BZ497">
        <v>39</v>
      </c>
    </row>
    <row r="498" spans="2:78" hidden="1" x14ac:dyDescent="0.35">
      <c r="B498">
        <v>2648.4349999999999</v>
      </c>
      <c r="C498" t="s">
        <v>4744</v>
      </c>
      <c r="D498" t="s">
        <v>3339</v>
      </c>
      <c r="E498">
        <v>0.47986111111111113</v>
      </c>
      <c r="F498">
        <v>18.2</v>
      </c>
      <c r="G498">
        <v>11</v>
      </c>
      <c r="H498" t="s">
        <v>7295</v>
      </c>
      <c r="I498" t="s">
        <v>7296</v>
      </c>
      <c r="L498" s="20" t="s">
        <v>5752</v>
      </c>
      <c r="M498">
        <v>35.299999999999997</v>
      </c>
      <c r="N498">
        <v>21.3</v>
      </c>
      <c r="O498" t="s">
        <v>144</v>
      </c>
      <c r="P498" s="51">
        <v>2648.4349999999999</v>
      </c>
      <c r="Q498" s="51">
        <v>18.2</v>
      </c>
      <c r="R498" t="str">
        <f t="shared" si="48"/>
        <v>2648-18</v>
      </c>
      <c r="S498" s="70" t="b">
        <f t="shared" si="49"/>
        <v>1</v>
      </c>
      <c r="T498" t="str">
        <f t="shared" si="52"/>
        <v>2648-18</v>
      </c>
      <c r="U498">
        <v>2648.4349999999999</v>
      </c>
      <c r="V498">
        <v>18</v>
      </c>
      <c r="X498" t="str">
        <f t="shared" si="53"/>
        <v>2648-39</v>
      </c>
      <c r="Y498" t="s">
        <v>7778</v>
      </c>
      <c r="Z498" s="51">
        <v>793</v>
      </c>
      <c r="AA498">
        <v>2648.4349999999999</v>
      </c>
      <c r="AB498">
        <v>10</v>
      </c>
      <c r="AC498" t="s">
        <v>7782</v>
      </c>
      <c r="AD498" t="s">
        <v>7773</v>
      </c>
      <c r="AE498" t="s">
        <v>7797</v>
      </c>
      <c r="AF498">
        <v>18</v>
      </c>
      <c r="AG498">
        <v>1.01</v>
      </c>
      <c r="AH498">
        <v>39</v>
      </c>
      <c r="AI498">
        <v>24</v>
      </c>
      <c r="AJ498" t="s">
        <v>7368</v>
      </c>
      <c r="AM498" t="s">
        <v>7805</v>
      </c>
      <c r="AN498" t="s">
        <v>7774</v>
      </c>
      <c r="AO498" t="s">
        <v>7245</v>
      </c>
      <c r="AP498" t="s">
        <v>7460</v>
      </c>
      <c r="AQ498" t="s">
        <v>7460</v>
      </c>
      <c r="AR498">
        <v>5.56</v>
      </c>
      <c r="AS498" t="s">
        <v>7943</v>
      </c>
      <c r="AT498">
        <v>1.9</v>
      </c>
      <c r="AU498" t="s">
        <v>7774</v>
      </c>
      <c r="AV498" t="s">
        <v>7788</v>
      </c>
      <c r="AW498" t="s">
        <v>7774</v>
      </c>
      <c r="AX498">
        <v>10</v>
      </c>
      <c r="AY498">
        <v>10</v>
      </c>
      <c r="AZ498">
        <v>12</v>
      </c>
      <c r="BA498" t="s">
        <v>5753</v>
      </c>
      <c r="BB498">
        <v>42.760824880000001</v>
      </c>
      <c r="BC498">
        <v>-82.037667490000004</v>
      </c>
      <c r="BD498">
        <v>201.7</v>
      </c>
      <c r="BE498">
        <v>290</v>
      </c>
      <c r="BF498" t="s">
        <v>8087</v>
      </c>
      <c r="BG498">
        <v>15</v>
      </c>
      <c r="BH498">
        <v>986</v>
      </c>
      <c r="BI498">
        <v>2.2160000000000002</v>
      </c>
      <c r="BJ498">
        <v>-56.588999999999999</v>
      </c>
      <c r="BK498">
        <v>2022</v>
      </c>
      <c r="BL498">
        <v>2039</v>
      </c>
      <c r="BO498">
        <v>1.19</v>
      </c>
      <c r="BP498">
        <v>1.18</v>
      </c>
      <c r="BR498">
        <v>2.0699999999999998</v>
      </c>
      <c r="BS498">
        <v>2.0499999999999998</v>
      </c>
      <c r="BY498">
        <v>0.79</v>
      </c>
      <c r="BZ498">
        <v>5</v>
      </c>
    </row>
    <row r="499" spans="2:78" hidden="1" x14ac:dyDescent="0.35">
      <c r="B499">
        <v>2673.71</v>
      </c>
      <c r="C499" t="s">
        <v>4751</v>
      </c>
      <c r="D499" t="s">
        <v>3339</v>
      </c>
      <c r="E499">
        <v>0.12291666666666666</v>
      </c>
      <c r="F499">
        <v>14.2</v>
      </c>
      <c r="G499">
        <v>9</v>
      </c>
      <c r="H499" t="s">
        <v>7295</v>
      </c>
      <c r="I499" t="s">
        <v>7296</v>
      </c>
      <c r="L499" s="20" t="s">
        <v>5677</v>
      </c>
      <c r="M499">
        <v>8</v>
      </c>
      <c r="N499">
        <v>15</v>
      </c>
      <c r="O499" t="s">
        <v>144</v>
      </c>
      <c r="P499" s="51">
        <v>2673.71</v>
      </c>
      <c r="Q499" s="51">
        <v>14.2</v>
      </c>
      <c r="R499" t="str">
        <f t="shared" si="48"/>
        <v>2673-14</v>
      </c>
      <c r="S499" s="70" t="b">
        <f t="shared" si="49"/>
        <v>1</v>
      </c>
      <c r="T499" t="str">
        <f t="shared" si="52"/>
        <v>2673-14</v>
      </c>
      <c r="U499">
        <v>2673.7089999999998</v>
      </c>
      <c r="V499">
        <v>14</v>
      </c>
      <c r="X499" t="str">
        <f t="shared" si="53"/>
        <v>2673-5</v>
      </c>
      <c r="Y499" t="s">
        <v>7778</v>
      </c>
      <c r="Z499" s="51">
        <v>796</v>
      </c>
      <c r="AA499">
        <v>2673.7089999999998</v>
      </c>
      <c r="AB499">
        <v>10</v>
      </c>
      <c r="AC499" t="s">
        <v>7782</v>
      </c>
      <c r="AD499" t="s">
        <v>7773</v>
      </c>
      <c r="AE499" t="s">
        <v>7797</v>
      </c>
      <c r="AF499">
        <v>14</v>
      </c>
      <c r="AG499">
        <v>0.79</v>
      </c>
      <c r="AH499">
        <v>5</v>
      </c>
      <c r="AI499">
        <v>6</v>
      </c>
      <c r="AJ499" t="s">
        <v>7944</v>
      </c>
      <c r="AM499" t="s">
        <v>7784</v>
      </c>
      <c r="AN499" t="s">
        <v>7774</v>
      </c>
      <c r="AO499" t="s">
        <v>7246</v>
      </c>
      <c r="AP499" t="s">
        <v>7418</v>
      </c>
      <c r="AQ499" t="s">
        <v>7418</v>
      </c>
      <c r="AR499">
        <v>5.56</v>
      </c>
      <c r="AS499" t="s">
        <v>7945</v>
      </c>
      <c r="AT499">
        <v>1.9</v>
      </c>
      <c r="AU499" t="s">
        <v>7774</v>
      </c>
      <c r="AV499" t="s">
        <v>7789</v>
      </c>
      <c r="AW499" t="s">
        <v>7774</v>
      </c>
      <c r="BA499" t="s">
        <v>5762</v>
      </c>
      <c r="BB499">
        <v>42.760595530000003</v>
      </c>
      <c r="BC499">
        <v>-82.037676599999998</v>
      </c>
      <c r="BD499">
        <v>201.6</v>
      </c>
      <c r="BE499">
        <v>290</v>
      </c>
      <c r="BF499" t="s">
        <v>8087</v>
      </c>
      <c r="BG499">
        <v>15</v>
      </c>
      <c r="BH499">
        <v>986</v>
      </c>
      <c r="BI499">
        <v>11.407</v>
      </c>
      <c r="BJ499">
        <v>333.98</v>
      </c>
      <c r="BK499">
        <v>2118</v>
      </c>
      <c r="BL499">
        <v>2118</v>
      </c>
      <c r="BO499">
        <v>1.24</v>
      </c>
      <c r="BP499">
        <v>1.24</v>
      </c>
      <c r="BR499">
        <v>2.15</v>
      </c>
      <c r="BS499">
        <v>2.15</v>
      </c>
      <c r="BY499">
        <v>0.61</v>
      </c>
      <c r="BZ499">
        <v>14</v>
      </c>
    </row>
    <row r="500" spans="2:78" hidden="1" x14ac:dyDescent="0.35">
      <c r="B500">
        <v>2772.8649999999998</v>
      </c>
      <c r="C500" t="s">
        <v>4764</v>
      </c>
      <c r="D500" t="s">
        <v>3339</v>
      </c>
      <c r="E500">
        <v>0.49166666666666664</v>
      </c>
      <c r="F500">
        <v>8.6</v>
      </c>
      <c r="G500">
        <v>4</v>
      </c>
      <c r="H500" t="s">
        <v>7298</v>
      </c>
      <c r="I500" t="s">
        <v>7296</v>
      </c>
      <c r="L500" s="20" t="s">
        <v>5677</v>
      </c>
      <c r="M500">
        <v>14.1</v>
      </c>
      <c r="N500">
        <v>15</v>
      </c>
      <c r="O500" t="s">
        <v>144</v>
      </c>
      <c r="P500" s="51">
        <v>2772.8649999999998</v>
      </c>
      <c r="Q500" s="51">
        <v>8.6</v>
      </c>
      <c r="R500" t="str">
        <f t="shared" si="48"/>
        <v>2772-9</v>
      </c>
      <c r="S500" s="70" t="b">
        <f t="shared" si="49"/>
        <v>0</v>
      </c>
    </row>
    <row r="501" spans="2:78" hidden="1" x14ac:dyDescent="0.35">
      <c r="B501">
        <v>2789.9259999999999</v>
      </c>
      <c r="C501" t="s">
        <v>4768</v>
      </c>
      <c r="D501" t="s">
        <v>3339</v>
      </c>
      <c r="E501">
        <v>0.39652777777777776</v>
      </c>
      <c r="F501">
        <v>16.7</v>
      </c>
      <c r="G501">
        <v>13</v>
      </c>
      <c r="H501" t="s">
        <v>7295</v>
      </c>
      <c r="I501" t="s">
        <v>7296</v>
      </c>
      <c r="L501" s="20" t="s">
        <v>5752</v>
      </c>
      <c r="M501">
        <v>17.8</v>
      </c>
      <c r="N501">
        <v>15.5</v>
      </c>
      <c r="O501" t="s">
        <v>144</v>
      </c>
      <c r="P501" s="51">
        <v>2789.9259999999999</v>
      </c>
      <c r="Q501" s="51">
        <v>16.7</v>
      </c>
      <c r="R501" t="str">
        <f t="shared" si="48"/>
        <v>2789-17</v>
      </c>
      <c r="S501" s="70" t="b">
        <f t="shared" si="49"/>
        <v>1</v>
      </c>
      <c r="T501" t="str">
        <f t="shared" ref="T501:T506" si="54">INT(U501)&amp;"-"&amp;V501</f>
        <v>2789-17</v>
      </c>
      <c r="U501">
        <v>2789.9229999999998</v>
      </c>
      <c r="V501">
        <v>17</v>
      </c>
      <c r="X501" t="str">
        <f t="shared" ref="X501:X506" si="55">INT(AA501)&amp;"-"&amp;AH501</f>
        <v>2789-26</v>
      </c>
      <c r="Y501" t="s">
        <v>7778</v>
      </c>
      <c r="Z501" s="51">
        <v>815</v>
      </c>
      <c r="AA501">
        <v>2789.9229999999998</v>
      </c>
      <c r="AB501">
        <v>10</v>
      </c>
      <c r="AC501" t="s">
        <v>7782</v>
      </c>
      <c r="AD501" t="s">
        <v>7773</v>
      </c>
      <c r="AE501" t="s">
        <v>7797</v>
      </c>
      <c r="AF501">
        <v>17</v>
      </c>
      <c r="AG501">
        <v>0.93</v>
      </c>
      <c r="AH501">
        <v>26</v>
      </c>
      <c r="AI501">
        <v>12</v>
      </c>
      <c r="AJ501" t="s">
        <v>7577</v>
      </c>
      <c r="AM501" t="s">
        <v>7805</v>
      </c>
      <c r="AN501" t="s">
        <v>7774</v>
      </c>
      <c r="AO501" t="s">
        <v>7250</v>
      </c>
      <c r="AP501" t="s">
        <v>7596</v>
      </c>
      <c r="AQ501" t="s">
        <v>7596</v>
      </c>
      <c r="AR501">
        <v>5.56</v>
      </c>
      <c r="AS501" t="s">
        <v>7946</v>
      </c>
      <c r="AT501">
        <v>1.9</v>
      </c>
      <c r="AU501" t="s">
        <v>7774</v>
      </c>
      <c r="AV501" t="s">
        <v>7879</v>
      </c>
      <c r="AW501" t="s">
        <v>7774</v>
      </c>
      <c r="AX501">
        <v>15</v>
      </c>
      <c r="AY501">
        <v>10</v>
      </c>
      <c r="AZ501">
        <v>12</v>
      </c>
      <c r="BA501" t="s">
        <v>5753</v>
      </c>
      <c r="BB501">
        <v>42.759541810000002</v>
      </c>
      <c r="BC501">
        <v>-82.037721579999996</v>
      </c>
      <c r="BD501">
        <v>201.6</v>
      </c>
      <c r="BE501">
        <v>290</v>
      </c>
      <c r="BF501" t="s">
        <v>8087</v>
      </c>
      <c r="BG501">
        <v>15</v>
      </c>
      <c r="BH501">
        <v>986</v>
      </c>
      <c r="BI501">
        <v>4.8099999999999996</v>
      </c>
      <c r="BJ501">
        <v>-234.565</v>
      </c>
      <c r="BK501">
        <v>2072</v>
      </c>
      <c r="BL501">
        <v>2080</v>
      </c>
      <c r="BO501">
        <v>1.21</v>
      </c>
      <c r="BP501">
        <v>1.21</v>
      </c>
      <c r="BR501">
        <v>2.11</v>
      </c>
      <c r="BS501">
        <v>2.1</v>
      </c>
      <c r="BY501">
        <v>1.05</v>
      </c>
      <c r="BZ501">
        <v>34</v>
      </c>
    </row>
    <row r="502" spans="2:78" hidden="1" x14ac:dyDescent="0.35">
      <c r="B502">
        <v>2791.241</v>
      </c>
      <c r="C502" t="s">
        <v>4769</v>
      </c>
      <c r="D502" t="s">
        <v>3339</v>
      </c>
      <c r="E502">
        <v>0.39374999999999999</v>
      </c>
      <c r="F502">
        <v>19</v>
      </c>
      <c r="G502">
        <v>11</v>
      </c>
      <c r="H502" t="s">
        <v>7295</v>
      </c>
      <c r="I502" t="s">
        <v>7296</v>
      </c>
      <c r="L502" s="20" t="s">
        <v>5752</v>
      </c>
      <c r="M502">
        <v>36.200000000000003</v>
      </c>
      <c r="N502">
        <v>28.4</v>
      </c>
      <c r="O502" t="s">
        <v>144</v>
      </c>
      <c r="P502" s="51">
        <v>2791.241</v>
      </c>
      <c r="Q502" s="51">
        <v>19</v>
      </c>
      <c r="R502" t="str">
        <f t="shared" si="48"/>
        <v>2791-19</v>
      </c>
      <c r="S502" s="70" t="b">
        <f t="shared" si="49"/>
        <v>1</v>
      </c>
      <c r="T502" t="str">
        <f t="shared" si="54"/>
        <v>2791-19</v>
      </c>
      <c r="U502">
        <v>2791.239</v>
      </c>
      <c r="V502">
        <v>19</v>
      </c>
      <c r="X502" t="str">
        <f t="shared" si="55"/>
        <v>2791-34</v>
      </c>
      <c r="Y502" t="s">
        <v>7778</v>
      </c>
      <c r="Z502" s="51">
        <v>816</v>
      </c>
      <c r="AA502">
        <v>2791.239</v>
      </c>
      <c r="AB502">
        <v>10</v>
      </c>
      <c r="AC502" t="s">
        <v>7782</v>
      </c>
      <c r="AD502" t="s">
        <v>7773</v>
      </c>
      <c r="AE502" t="s">
        <v>7797</v>
      </c>
      <c r="AF502">
        <v>19</v>
      </c>
      <c r="AG502">
        <v>1.05</v>
      </c>
      <c r="AH502">
        <v>34</v>
      </c>
      <c r="AI502">
        <v>20</v>
      </c>
      <c r="AJ502" t="s">
        <v>7578</v>
      </c>
      <c r="AM502" t="s">
        <v>7805</v>
      </c>
      <c r="AN502" t="s">
        <v>7774</v>
      </c>
      <c r="AO502" t="s">
        <v>7250</v>
      </c>
      <c r="AP502" t="s">
        <v>7596</v>
      </c>
      <c r="AQ502" t="s">
        <v>7596</v>
      </c>
      <c r="AR502">
        <v>5.56</v>
      </c>
      <c r="AS502" t="s">
        <v>7946</v>
      </c>
      <c r="AT502">
        <v>1.9</v>
      </c>
      <c r="AU502" t="s">
        <v>7774</v>
      </c>
      <c r="AV502" t="s">
        <v>7788</v>
      </c>
      <c r="AW502" t="s">
        <v>7774</v>
      </c>
      <c r="AX502">
        <v>10</v>
      </c>
      <c r="AY502">
        <v>10</v>
      </c>
      <c r="AZ502">
        <v>12</v>
      </c>
      <c r="BA502" t="s">
        <v>5753</v>
      </c>
      <c r="BB502">
        <v>42.759529899999997</v>
      </c>
      <c r="BC502">
        <v>-82.037722000000002</v>
      </c>
      <c r="BD502">
        <v>201.6</v>
      </c>
      <c r="BE502">
        <v>290</v>
      </c>
      <c r="BF502" t="s">
        <v>8087</v>
      </c>
      <c r="BG502">
        <v>15</v>
      </c>
      <c r="BH502">
        <v>986</v>
      </c>
      <c r="BI502">
        <v>6.1230000000000002</v>
      </c>
      <c r="BJ502">
        <v>-229.96199999999999</v>
      </c>
      <c r="BK502">
        <v>2036</v>
      </c>
      <c r="BL502">
        <v>2051</v>
      </c>
      <c r="BO502">
        <v>1.2</v>
      </c>
      <c r="BP502">
        <v>1.19</v>
      </c>
      <c r="BR502">
        <v>2.08</v>
      </c>
      <c r="BS502">
        <v>2.06</v>
      </c>
      <c r="BY502">
        <v>1</v>
      </c>
      <c r="BZ502">
        <v>26</v>
      </c>
    </row>
    <row r="503" spans="2:78" hidden="1" x14ac:dyDescent="0.35">
      <c r="B503">
        <v>2792.53</v>
      </c>
      <c r="C503" t="s">
        <v>4770</v>
      </c>
      <c r="D503" t="s">
        <v>3339</v>
      </c>
      <c r="E503">
        <v>0.39374999999999999</v>
      </c>
      <c r="F503">
        <v>27.6</v>
      </c>
      <c r="G503">
        <v>18</v>
      </c>
      <c r="H503" t="s">
        <v>7295</v>
      </c>
      <c r="I503" t="s">
        <v>7296</v>
      </c>
      <c r="J503">
        <v>18</v>
      </c>
      <c r="L503" s="20" t="s">
        <v>5752</v>
      </c>
      <c r="M503">
        <v>26.1</v>
      </c>
      <c r="N503">
        <v>14.5</v>
      </c>
      <c r="O503" t="s">
        <v>144</v>
      </c>
      <c r="P503" s="51">
        <v>2792.53</v>
      </c>
      <c r="Q503" s="51">
        <v>27.6</v>
      </c>
      <c r="R503" t="str">
        <f t="shared" si="48"/>
        <v>2792-28</v>
      </c>
      <c r="S503" s="70" t="b">
        <f t="shared" si="49"/>
        <v>0</v>
      </c>
      <c r="T503" t="str">
        <f t="shared" si="54"/>
        <v>2792-18</v>
      </c>
      <c r="U503">
        <v>2792.5309999999999</v>
      </c>
      <c r="V503">
        <v>18</v>
      </c>
      <c r="X503" t="str">
        <f t="shared" si="55"/>
        <v>2792-26</v>
      </c>
      <c r="Y503" t="s">
        <v>7778</v>
      </c>
      <c r="Z503" s="51">
        <v>817</v>
      </c>
      <c r="AA503">
        <v>2792.5309999999999</v>
      </c>
      <c r="AB503">
        <v>10</v>
      </c>
      <c r="AC503" t="s">
        <v>7782</v>
      </c>
      <c r="AD503" t="s">
        <v>7773</v>
      </c>
      <c r="AE503" t="s">
        <v>7797</v>
      </c>
      <c r="AF503">
        <v>18</v>
      </c>
      <c r="AG503">
        <v>1</v>
      </c>
      <c r="AH503">
        <v>26</v>
      </c>
      <c r="AI503">
        <v>15</v>
      </c>
      <c r="AJ503" t="s">
        <v>7639</v>
      </c>
      <c r="AM503" t="s">
        <v>7805</v>
      </c>
      <c r="AN503" t="s">
        <v>7774</v>
      </c>
      <c r="AO503" t="s">
        <v>7250</v>
      </c>
      <c r="AP503" t="s">
        <v>7596</v>
      </c>
      <c r="AQ503" t="s">
        <v>7596</v>
      </c>
      <c r="AR503">
        <v>5.56</v>
      </c>
      <c r="AS503" t="s">
        <v>7946</v>
      </c>
      <c r="AT503">
        <v>1.9</v>
      </c>
      <c r="AU503" t="s">
        <v>7774</v>
      </c>
      <c r="AV503" t="s">
        <v>7788</v>
      </c>
      <c r="AW503" t="s">
        <v>3293</v>
      </c>
      <c r="AX503">
        <v>10</v>
      </c>
      <c r="AY503">
        <v>10</v>
      </c>
      <c r="AZ503">
        <v>12</v>
      </c>
      <c r="BA503" t="s">
        <v>5753</v>
      </c>
      <c r="BB503">
        <v>42.759518149999998</v>
      </c>
      <c r="BC503">
        <v>-82.037722439999996</v>
      </c>
      <c r="BD503">
        <v>201.6</v>
      </c>
      <c r="BE503">
        <v>290</v>
      </c>
      <c r="BF503" t="s">
        <v>8087</v>
      </c>
      <c r="BG503">
        <v>15</v>
      </c>
      <c r="BH503">
        <v>986</v>
      </c>
      <c r="BI503">
        <v>7.4189999999999996</v>
      </c>
      <c r="BJ503">
        <v>-239.26599999999999</v>
      </c>
      <c r="BK503">
        <v>2067</v>
      </c>
      <c r="BL503">
        <v>2076</v>
      </c>
      <c r="BO503">
        <v>1.21</v>
      </c>
      <c r="BP503">
        <v>1.21</v>
      </c>
      <c r="BR503">
        <v>2.11</v>
      </c>
      <c r="BS503">
        <v>2.1</v>
      </c>
      <c r="BY503">
        <v>0.98</v>
      </c>
      <c r="BZ503">
        <v>44</v>
      </c>
    </row>
    <row r="504" spans="2:78" hidden="1" x14ac:dyDescent="0.35">
      <c r="B504">
        <v>2793.8240000000001</v>
      </c>
      <c r="C504" t="s">
        <v>4771</v>
      </c>
      <c r="D504" t="s">
        <v>3339</v>
      </c>
      <c r="E504">
        <v>0.39027777777777778</v>
      </c>
      <c r="F504">
        <v>17.600000000000001</v>
      </c>
      <c r="G504">
        <v>12</v>
      </c>
      <c r="H504" t="s">
        <v>7295</v>
      </c>
      <c r="I504" t="s">
        <v>7296</v>
      </c>
      <c r="L504" s="20" t="s">
        <v>5752</v>
      </c>
      <c r="M504">
        <v>40.6</v>
      </c>
      <c r="N504">
        <v>28.5</v>
      </c>
      <c r="O504" t="s">
        <v>144</v>
      </c>
      <c r="P504" s="51">
        <v>2793.8240000000001</v>
      </c>
      <c r="Q504" s="51">
        <v>17.600000000000001</v>
      </c>
      <c r="R504" t="str">
        <f t="shared" si="48"/>
        <v>2793-18</v>
      </c>
      <c r="S504" s="70" t="b">
        <f t="shared" si="49"/>
        <v>1</v>
      </c>
      <c r="T504" t="str">
        <f t="shared" si="54"/>
        <v>2793-18</v>
      </c>
      <c r="U504">
        <v>2793.8229999999999</v>
      </c>
      <c r="V504">
        <v>18</v>
      </c>
      <c r="X504" t="str">
        <f t="shared" si="55"/>
        <v>2793-44</v>
      </c>
      <c r="Y504" t="s">
        <v>7778</v>
      </c>
      <c r="Z504" s="51">
        <v>818</v>
      </c>
      <c r="AA504">
        <v>2793.8229999999999</v>
      </c>
      <c r="AB504">
        <v>10</v>
      </c>
      <c r="AC504" t="s">
        <v>7782</v>
      </c>
      <c r="AD504" t="s">
        <v>7773</v>
      </c>
      <c r="AE504" t="s">
        <v>7797</v>
      </c>
      <c r="AF504">
        <v>18</v>
      </c>
      <c r="AG504">
        <v>0.98</v>
      </c>
      <c r="AH504">
        <v>44</v>
      </c>
      <c r="AI504">
        <v>16</v>
      </c>
      <c r="AJ504" t="s">
        <v>7578</v>
      </c>
      <c r="AM504" t="s">
        <v>7805</v>
      </c>
      <c r="AN504" t="s">
        <v>7774</v>
      </c>
      <c r="AO504" t="s">
        <v>7250</v>
      </c>
      <c r="AP504" t="s">
        <v>7596</v>
      </c>
      <c r="AQ504" t="s">
        <v>7596</v>
      </c>
      <c r="AR504">
        <v>5.56</v>
      </c>
      <c r="AS504" t="s">
        <v>7946</v>
      </c>
      <c r="AT504">
        <v>1.9</v>
      </c>
      <c r="AU504" t="s">
        <v>7774</v>
      </c>
      <c r="AV504" t="s">
        <v>7879</v>
      </c>
      <c r="AW504" t="s">
        <v>7774</v>
      </c>
      <c r="AX504">
        <v>15</v>
      </c>
      <c r="AY504">
        <v>10</v>
      </c>
      <c r="AZ504">
        <v>12</v>
      </c>
      <c r="BA504" t="s">
        <v>5753</v>
      </c>
      <c r="BB504">
        <v>42.759506520000002</v>
      </c>
      <c r="BC504">
        <v>-82.037722919999993</v>
      </c>
      <c r="BD504">
        <v>201.6</v>
      </c>
      <c r="BE504">
        <v>290</v>
      </c>
      <c r="BF504" t="s">
        <v>8087</v>
      </c>
      <c r="BG504">
        <v>15</v>
      </c>
      <c r="BH504">
        <v>986</v>
      </c>
      <c r="BI504">
        <v>8.702</v>
      </c>
      <c r="BJ504">
        <v>-231.976</v>
      </c>
      <c r="BK504">
        <v>2012</v>
      </c>
      <c r="BL504">
        <v>2030</v>
      </c>
      <c r="BO504">
        <v>1.19</v>
      </c>
      <c r="BP504">
        <v>1.17</v>
      </c>
      <c r="BR504">
        <v>2.06</v>
      </c>
      <c r="BS504">
        <v>2.04</v>
      </c>
      <c r="BY504">
        <v>0.59</v>
      </c>
      <c r="BZ504">
        <v>35</v>
      </c>
    </row>
    <row r="505" spans="2:78" hidden="1" x14ac:dyDescent="0.35">
      <c r="B505">
        <v>2795.0990000000002</v>
      </c>
      <c r="C505" t="s">
        <v>4772</v>
      </c>
      <c r="D505" t="s">
        <v>3339</v>
      </c>
      <c r="E505">
        <v>0.38194444444444442</v>
      </c>
      <c r="F505">
        <v>10.6</v>
      </c>
      <c r="G505">
        <v>8</v>
      </c>
      <c r="H505" t="s">
        <v>7295</v>
      </c>
      <c r="I505" t="s">
        <v>7296</v>
      </c>
      <c r="L505" s="20" t="s">
        <v>5752</v>
      </c>
      <c r="M505">
        <v>50.9</v>
      </c>
      <c r="N505">
        <v>41.9</v>
      </c>
      <c r="O505" t="s">
        <v>144</v>
      </c>
      <c r="P505" s="51">
        <v>2795.0990000000002</v>
      </c>
      <c r="Q505" s="51">
        <v>10.6</v>
      </c>
      <c r="R505" t="str">
        <f t="shared" si="48"/>
        <v>2795-11</v>
      </c>
      <c r="S505" s="70" t="b">
        <f t="shared" si="49"/>
        <v>1</v>
      </c>
      <c r="T505" t="str">
        <f t="shared" si="54"/>
        <v>2795-11</v>
      </c>
      <c r="U505">
        <v>2795.098</v>
      </c>
      <c r="V505">
        <v>11</v>
      </c>
      <c r="X505" t="str">
        <f t="shared" si="55"/>
        <v>2795-35</v>
      </c>
      <c r="Y505" t="s">
        <v>7778</v>
      </c>
      <c r="Z505" s="51">
        <v>819</v>
      </c>
      <c r="AA505">
        <v>2795.098</v>
      </c>
      <c r="AB505">
        <v>10</v>
      </c>
      <c r="AC505" t="s">
        <v>7782</v>
      </c>
      <c r="AD505" t="s">
        <v>7773</v>
      </c>
      <c r="AE505" t="s">
        <v>7797</v>
      </c>
      <c r="AF505">
        <v>11</v>
      </c>
      <c r="AG505">
        <v>0.59</v>
      </c>
      <c r="AH505">
        <v>35</v>
      </c>
      <c r="AI505">
        <v>29</v>
      </c>
      <c r="AJ505" t="s">
        <v>7575</v>
      </c>
      <c r="AM505" t="s">
        <v>7805</v>
      </c>
      <c r="AN505" t="s">
        <v>7774</v>
      </c>
      <c r="AO505" t="s">
        <v>7250</v>
      </c>
      <c r="AP505" t="s">
        <v>7596</v>
      </c>
      <c r="AQ505" t="s">
        <v>7596</v>
      </c>
      <c r="AR505">
        <v>5.56</v>
      </c>
      <c r="AS505" t="s">
        <v>7946</v>
      </c>
      <c r="AT505">
        <v>1.8</v>
      </c>
      <c r="AU505" t="s">
        <v>7774</v>
      </c>
      <c r="AV505" t="s">
        <v>7788</v>
      </c>
      <c r="AW505" t="s">
        <v>7774</v>
      </c>
      <c r="AX505">
        <v>10</v>
      </c>
      <c r="AY505">
        <v>10</v>
      </c>
      <c r="AZ505">
        <v>12</v>
      </c>
      <c r="BA505" t="s">
        <v>5753</v>
      </c>
      <c r="BB505">
        <v>42.759494910000001</v>
      </c>
      <c r="BC505">
        <v>-82.037723409999998</v>
      </c>
      <c r="BD505">
        <v>201.6</v>
      </c>
      <c r="BE505">
        <v>290</v>
      </c>
      <c r="BF505" t="s">
        <v>8087</v>
      </c>
      <c r="BG505">
        <v>15</v>
      </c>
      <c r="BH505">
        <v>986</v>
      </c>
      <c r="BI505">
        <v>9.9809999999999999</v>
      </c>
      <c r="BJ505">
        <v>-247.09299999999999</v>
      </c>
      <c r="BK505">
        <v>2075</v>
      </c>
      <c r="BL505">
        <v>2082</v>
      </c>
      <c r="BO505">
        <v>1.22</v>
      </c>
      <c r="BP505">
        <v>1.21</v>
      </c>
      <c r="BR505">
        <v>2.11</v>
      </c>
      <c r="BS505">
        <v>2.1</v>
      </c>
      <c r="BY505">
        <v>0.56000000000000005</v>
      </c>
      <c r="BZ505">
        <v>9</v>
      </c>
    </row>
    <row r="506" spans="2:78" hidden="1" x14ac:dyDescent="0.35">
      <c r="B506">
        <v>2857.578</v>
      </c>
      <c r="C506" t="s">
        <v>4777</v>
      </c>
      <c r="D506" t="s">
        <v>3290</v>
      </c>
      <c r="E506">
        <v>0.375</v>
      </c>
      <c r="F506">
        <v>9.3000000000000007</v>
      </c>
      <c r="G506">
        <v>4</v>
      </c>
      <c r="H506" t="s">
        <v>7295</v>
      </c>
      <c r="I506" t="s">
        <v>7296</v>
      </c>
      <c r="J506">
        <v>10</v>
      </c>
      <c r="L506" s="20" t="s">
        <v>5677</v>
      </c>
      <c r="M506">
        <v>8.5</v>
      </c>
      <c r="N506">
        <v>15</v>
      </c>
      <c r="O506" t="s">
        <v>2905</v>
      </c>
      <c r="P506" s="51">
        <v>2857.578</v>
      </c>
      <c r="Q506" s="51">
        <v>9.3000000000000007</v>
      </c>
      <c r="R506" t="str">
        <f t="shared" si="48"/>
        <v>2857-9</v>
      </c>
      <c r="S506" s="70" t="b">
        <f t="shared" si="49"/>
        <v>0</v>
      </c>
      <c r="T506" t="str">
        <f t="shared" si="54"/>
        <v>2857-10</v>
      </c>
      <c r="U506">
        <v>2857.578</v>
      </c>
      <c r="V506">
        <v>10</v>
      </c>
      <c r="X506" t="str">
        <f t="shared" si="55"/>
        <v>2857-8</v>
      </c>
      <c r="Y506" t="s">
        <v>7778</v>
      </c>
      <c r="Z506" s="51">
        <v>826</v>
      </c>
      <c r="AA506">
        <v>2857.578</v>
      </c>
      <c r="AB506">
        <v>10</v>
      </c>
      <c r="AC506" t="s">
        <v>7782</v>
      </c>
      <c r="AD506" t="s">
        <v>7773</v>
      </c>
      <c r="AE506" t="s">
        <v>5753</v>
      </c>
      <c r="AF506">
        <v>10</v>
      </c>
      <c r="AG506">
        <v>0.56000000000000005</v>
      </c>
      <c r="AH506">
        <v>8</v>
      </c>
      <c r="AI506">
        <v>15</v>
      </c>
      <c r="AJ506" t="s">
        <v>7413</v>
      </c>
      <c r="AM506" t="s">
        <v>7784</v>
      </c>
      <c r="AN506" t="s">
        <v>7774</v>
      </c>
      <c r="AO506" t="s">
        <v>7253</v>
      </c>
      <c r="AP506" t="s">
        <v>7383</v>
      </c>
      <c r="AQ506" t="s">
        <v>7383</v>
      </c>
      <c r="AR506">
        <v>5.56</v>
      </c>
      <c r="AS506" t="s">
        <v>7947</v>
      </c>
      <c r="AT506">
        <v>1.7</v>
      </c>
      <c r="AU506" t="s">
        <v>7774</v>
      </c>
      <c r="AV506" t="s">
        <v>7786</v>
      </c>
      <c r="AW506" t="s">
        <v>3293</v>
      </c>
      <c r="AX506">
        <v>10</v>
      </c>
      <c r="AY506">
        <v>10</v>
      </c>
      <c r="AZ506">
        <v>15</v>
      </c>
      <c r="BA506" t="s">
        <v>5683</v>
      </c>
      <c r="BB506">
        <v>42.758928359999999</v>
      </c>
      <c r="BC506">
        <v>-82.037753159999994</v>
      </c>
      <c r="BD506">
        <v>201.5</v>
      </c>
      <c r="BE506">
        <v>290</v>
      </c>
      <c r="BF506" t="s">
        <v>8087</v>
      </c>
      <c r="BG506">
        <v>15</v>
      </c>
      <c r="BH506">
        <v>986</v>
      </c>
      <c r="BI506">
        <v>0.17399999999999999</v>
      </c>
      <c r="BJ506">
        <v>-398.98500000000001</v>
      </c>
      <c r="BK506">
        <v>2116</v>
      </c>
      <c r="BL506">
        <v>2117</v>
      </c>
      <c r="BO506">
        <v>1.24</v>
      </c>
      <c r="BP506">
        <v>1.24</v>
      </c>
      <c r="BR506">
        <v>2.15</v>
      </c>
      <c r="BS506">
        <v>2.15</v>
      </c>
      <c r="BY506">
        <v>0.59</v>
      </c>
      <c r="BZ506">
        <v>7</v>
      </c>
    </row>
    <row r="507" spans="2:78" hidden="1" x14ac:dyDescent="0.35">
      <c r="B507">
        <v>2857.8969999999999</v>
      </c>
      <c r="C507" t="s">
        <v>4782</v>
      </c>
      <c r="D507" t="s">
        <v>3290</v>
      </c>
      <c r="E507">
        <v>0.37152777777777779</v>
      </c>
      <c r="F507">
        <v>8.1999999999999993</v>
      </c>
      <c r="G507">
        <v>4</v>
      </c>
      <c r="H507" t="s">
        <v>7298</v>
      </c>
      <c r="I507" t="s">
        <v>7296</v>
      </c>
      <c r="L507" s="20" t="s">
        <v>5677</v>
      </c>
      <c r="M507">
        <v>8.1</v>
      </c>
      <c r="N507">
        <v>15</v>
      </c>
      <c r="O507" t="s">
        <v>144</v>
      </c>
      <c r="P507" s="51">
        <v>2857.8969999999999</v>
      </c>
      <c r="Q507" s="51">
        <v>8.1999999999999993</v>
      </c>
      <c r="R507" t="str">
        <f t="shared" si="48"/>
        <v>2857-8</v>
      </c>
      <c r="S507" s="70" t="b">
        <f t="shared" si="49"/>
        <v>0</v>
      </c>
    </row>
    <row r="508" spans="2:78" hidden="1" x14ac:dyDescent="0.35">
      <c r="B508">
        <v>2858.0349999999999</v>
      </c>
      <c r="C508" t="s">
        <v>4784</v>
      </c>
      <c r="D508" t="s">
        <v>3290</v>
      </c>
      <c r="E508">
        <v>0.37847222222222221</v>
      </c>
      <c r="F508">
        <v>10.7</v>
      </c>
      <c r="G508">
        <v>4</v>
      </c>
      <c r="H508" t="s">
        <v>7295</v>
      </c>
      <c r="I508" t="s">
        <v>7296</v>
      </c>
      <c r="L508" s="20" t="s">
        <v>5677</v>
      </c>
      <c r="M508">
        <v>8</v>
      </c>
      <c r="N508">
        <v>15</v>
      </c>
      <c r="O508" t="s">
        <v>144</v>
      </c>
      <c r="P508" s="51">
        <v>2858.0349999999999</v>
      </c>
      <c r="Q508" s="51">
        <v>10.7</v>
      </c>
      <c r="R508" t="str">
        <f t="shared" si="48"/>
        <v>2858-11</v>
      </c>
      <c r="S508" s="70" t="b">
        <f t="shared" si="49"/>
        <v>1</v>
      </c>
      <c r="T508" t="str">
        <f t="shared" ref="T508:T539" si="56">INT(U508)&amp;"-"&amp;V508</f>
        <v>2858-11</v>
      </c>
      <c r="U508">
        <v>2858.0329999999999</v>
      </c>
      <c r="V508">
        <v>11</v>
      </c>
      <c r="X508" t="str">
        <f t="shared" ref="X508:X531" si="57">INT(AA508)&amp;"-"&amp;AH508</f>
        <v>2858-7</v>
      </c>
      <c r="Y508" t="s">
        <v>7778</v>
      </c>
      <c r="Z508" s="51">
        <v>827</v>
      </c>
      <c r="AA508">
        <v>2858.0329999999999</v>
      </c>
      <c r="AB508">
        <v>10</v>
      </c>
      <c r="AC508" t="s">
        <v>7782</v>
      </c>
      <c r="AD508" t="s">
        <v>7773</v>
      </c>
      <c r="AE508" t="s">
        <v>5753</v>
      </c>
      <c r="AF508">
        <v>11</v>
      </c>
      <c r="AG508">
        <v>0.59</v>
      </c>
      <c r="AH508">
        <v>7</v>
      </c>
      <c r="AI508">
        <v>6</v>
      </c>
      <c r="AJ508" t="s">
        <v>7648</v>
      </c>
      <c r="AM508" t="s">
        <v>7784</v>
      </c>
      <c r="AN508" t="s">
        <v>7774</v>
      </c>
      <c r="AO508" t="s">
        <v>7253</v>
      </c>
      <c r="AP508" t="s">
        <v>7383</v>
      </c>
      <c r="AQ508" t="s">
        <v>7383</v>
      </c>
      <c r="AR508">
        <v>5.56</v>
      </c>
      <c r="AS508" t="s">
        <v>7947</v>
      </c>
      <c r="AT508">
        <v>1.8</v>
      </c>
      <c r="AU508" t="s">
        <v>7774</v>
      </c>
      <c r="AV508" t="s">
        <v>7789</v>
      </c>
      <c r="AW508" t="s">
        <v>7774</v>
      </c>
      <c r="BA508" t="s">
        <v>5678</v>
      </c>
      <c r="BB508">
        <v>42.758924229999998</v>
      </c>
      <c r="BC508">
        <v>-82.037753350000003</v>
      </c>
      <c r="BD508">
        <v>201.5</v>
      </c>
      <c r="BE508">
        <v>290</v>
      </c>
      <c r="BF508" t="s">
        <v>8087</v>
      </c>
      <c r="BG508">
        <v>15</v>
      </c>
      <c r="BH508">
        <v>986</v>
      </c>
      <c r="BI508">
        <v>0.63</v>
      </c>
      <c r="BJ508">
        <v>-395.50599999999997</v>
      </c>
      <c r="BK508">
        <v>2117</v>
      </c>
      <c r="BL508">
        <v>2118</v>
      </c>
      <c r="BO508">
        <v>1.24</v>
      </c>
      <c r="BP508">
        <v>1.24</v>
      </c>
      <c r="BR508">
        <v>2.15</v>
      </c>
      <c r="BS508">
        <v>2.15</v>
      </c>
      <c r="BY508">
        <v>0.59</v>
      </c>
      <c r="BZ508">
        <v>11</v>
      </c>
    </row>
    <row r="509" spans="2:78" hidden="1" x14ac:dyDescent="0.35">
      <c r="B509">
        <v>2858.1889999999999</v>
      </c>
      <c r="C509" t="s">
        <v>4788</v>
      </c>
      <c r="D509" t="s">
        <v>3290</v>
      </c>
      <c r="E509">
        <v>0.37569444444444444</v>
      </c>
      <c r="F509">
        <v>10.7</v>
      </c>
      <c r="G509">
        <v>3</v>
      </c>
      <c r="H509" t="s">
        <v>7295</v>
      </c>
      <c r="I509" t="s">
        <v>7296</v>
      </c>
      <c r="L509" s="20" t="s">
        <v>5677</v>
      </c>
      <c r="M509">
        <v>15.8</v>
      </c>
      <c r="N509">
        <v>15</v>
      </c>
      <c r="O509" t="s">
        <v>144</v>
      </c>
      <c r="P509" s="51">
        <v>2858.1889999999999</v>
      </c>
      <c r="Q509" s="51">
        <v>10.7</v>
      </c>
      <c r="R509" t="str">
        <f t="shared" si="48"/>
        <v>2858-11</v>
      </c>
      <c r="S509" s="70" t="b">
        <f t="shared" si="49"/>
        <v>1</v>
      </c>
      <c r="T509" t="str">
        <f t="shared" si="56"/>
        <v>2858-11</v>
      </c>
      <c r="U509">
        <v>2858.1889999999999</v>
      </c>
      <c r="V509">
        <v>11</v>
      </c>
      <c r="X509" t="str">
        <f t="shared" si="57"/>
        <v>2858-11</v>
      </c>
      <c r="Y509" t="s">
        <v>7778</v>
      </c>
      <c r="Z509" s="51">
        <v>828</v>
      </c>
      <c r="AA509">
        <v>2858.1889999999999</v>
      </c>
      <c r="AB509">
        <v>10</v>
      </c>
      <c r="AC509" t="s">
        <v>7782</v>
      </c>
      <c r="AD509" t="s">
        <v>7773</v>
      </c>
      <c r="AE509" t="s">
        <v>5753</v>
      </c>
      <c r="AF509">
        <v>11</v>
      </c>
      <c r="AG509">
        <v>0.59</v>
      </c>
      <c r="AH509">
        <v>11</v>
      </c>
      <c r="AI509">
        <v>11</v>
      </c>
      <c r="AJ509" t="s">
        <v>7413</v>
      </c>
      <c r="AM509" t="s">
        <v>7784</v>
      </c>
      <c r="AN509" t="s">
        <v>7774</v>
      </c>
      <c r="AO509" t="s">
        <v>7253</v>
      </c>
      <c r="AP509" t="s">
        <v>7383</v>
      </c>
      <c r="AQ509" t="s">
        <v>7383</v>
      </c>
      <c r="AR509">
        <v>5.56</v>
      </c>
      <c r="AS509" t="s">
        <v>7947</v>
      </c>
      <c r="AT509">
        <v>1.8</v>
      </c>
      <c r="AU509" t="s">
        <v>7774</v>
      </c>
      <c r="AV509" t="s">
        <v>7788</v>
      </c>
      <c r="AW509" t="s">
        <v>7774</v>
      </c>
      <c r="AX509">
        <v>10</v>
      </c>
      <c r="AY509">
        <v>10</v>
      </c>
      <c r="AZ509">
        <v>12</v>
      </c>
      <c r="BA509" t="s">
        <v>5683</v>
      </c>
      <c r="BB509">
        <v>42.758922830000003</v>
      </c>
      <c r="BC509">
        <v>-82.037753420000001</v>
      </c>
      <c r="BD509">
        <v>201.5</v>
      </c>
      <c r="BE509">
        <v>290</v>
      </c>
      <c r="BF509" t="s">
        <v>8087</v>
      </c>
      <c r="BG509">
        <v>15</v>
      </c>
      <c r="BH509">
        <v>986</v>
      </c>
      <c r="BI509">
        <v>0.78400000000000003</v>
      </c>
      <c r="BJ509">
        <v>-401.065</v>
      </c>
      <c r="BK509">
        <v>2114</v>
      </c>
      <c r="BL509">
        <v>2115</v>
      </c>
      <c r="BO509">
        <v>1.24</v>
      </c>
      <c r="BP509">
        <v>1.23</v>
      </c>
      <c r="BR509">
        <v>2.14</v>
      </c>
      <c r="BS509">
        <v>2.14</v>
      </c>
      <c r="BY509">
        <v>0.9</v>
      </c>
      <c r="BZ509">
        <v>9</v>
      </c>
    </row>
    <row r="510" spans="2:78" hidden="1" x14ac:dyDescent="0.35">
      <c r="B510">
        <v>2858.2370000000001</v>
      </c>
      <c r="C510" t="s">
        <v>4789</v>
      </c>
      <c r="D510" t="s">
        <v>3290</v>
      </c>
      <c r="E510">
        <v>0.38333333333333336</v>
      </c>
      <c r="F510">
        <v>16.2</v>
      </c>
      <c r="G510">
        <v>7</v>
      </c>
      <c r="H510" t="s">
        <v>7295</v>
      </c>
      <c r="I510" t="s">
        <v>7296</v>
      </c>
      <c r="L510" s="20" t="s">
        <v>5677</v>
      </c>
      <c r="M510">
        <v>9.1</v>
      </c>
      <c r="N510">
        <v>15</v>
      </c>
      <c r="O510" t="s">
        <v>144</v>
      </c>
      <c r="P510" s="51">
        <v>2858.2370000000001</v>
      </c>
      <c r="Q510" s="51">
        <v>16.2</v>
      </c>
      <c r="R510" t="str">
        <f t="shared" si="48"/>
        <v>2858-16</v>
      </c>
      <c r="S510" s="70" t="b">
        <f t="shared" si="49"/>
        <v>1</v>
      </c>
      <c r="T510" t="str">
        <f t="shared" si="56"/>
        <v>2858-16</v>
      </c>
      <c r="U510">
        <v>2858.2350000000001</v>
      </c>
      <c r="V510">
        <v>16</v>
      </c>
      <c r="X510" t="str">
        <f t="shared" si="57"/>
        <v>2858-9</v>
      </c>
      <c r="Y510" t="s">
        <v>7778</v>
      </c>
      <c r="Z510" s="51">
        <v>829</v>
      </c>
      <c r="AA510">
        <v>2858.2350000000001</v>
      </c>
      <c r="AB510">
        <v>10</v>
      </c>
      <c r="AC510" t="s">
        <v>7782</v>
      </c>
      <c r="AD510" t="s">
        <v>7773</v>
      </c>
      <c r="AE510" t="s">
        <v>5753</v>
      </c>
      <c r="AF510">
        <v>16</v>
      </c>
      <c r="AG510">
        <v>0.9</v>
      </c>
      <c r="AH510">
        <v>9</v>
      </c>
      <c r="AI510">
        <v>8</v>
      </c>
      <c r="AJ510" t="s">
        <v>7657</v>
      </c>
      <c r="AM510" t="s">
        <v>7784</v>
      </c>
      <c r="AN510" t="s">
        <v>7774</v>
      </c>
      <c r="AO510" t="s">
        <v>7253</v>
      </c>
      <c r="AP510" t="s">
        <v>7383</v>
      </c>
      <c r="AQ510" t="s">
        <v>7383</v>
      </c>
      <c r="AR510">
        <v>5.56</v>
      </c>
      <c r="AS510" t="s">
        <v>7947</v>
      </c>
      <c r="AT510">
        <v>1.8</v>
      </c>
      <c r="AU510" t="s">
        <v>7774</v>
      </c>
      <c r="AV510" t="s">
        <v>7789</v>
      </c>
      <c r="AW510" t="s">
        <v>7774</v>
      </c>
      <c r="BA510" t="s">
        <v>5678</v>
      </c>
      <c r="BB510">
        <v>42.758922409999997</v>
      </c>
      <c r="BC510">
        <v>-82.037753440000003</v>
      </c>
      <c r="BD510">
        <v>201.5</v>
      </c>
      <c r="BE510">
        <v>290</v>
      </c>
      <c r="BF510" t="s">
        <v>8087</v>
      </c>
      <c r="BG510">
        <v>15</v>
      </c>
      <c r="BH510">
        <v>986</v>
      </c>
      <c r="BI510">
        <v>0.83099999999999996</v>
      </c>
      <c r="BJ510">
        <v>-388.553</v>
      </c>
      <c r="BK510">
        <v>2114</v>
      </c>
      <c r="BL510">
        <v>2115</v>
      </c>
      <c r="BO510">
        <v>1.23</v>
      </c>
      <c r="BP510">
        <v>1.23</v>
      </c>
      <c r="BR510">
        <v>2.14</v>
      </c>
      <c r="BS510">
        <v>2.14</v>
      </c>
      <c r="BY510">
        <v>0.56000000000000005</v>
      </c>
      <c r="BZ510">
        <v>10</v>
      </c>
    </row>
    <row r="511" spans="2:78" hidden="1" x14ac:dyDescent="0.35">
      <c r="B511">
        <v>2858.2939999999999</v>
      </c>
      <c r="C511" t="s">
        <v>4790</v>
      </c>
      <c r="D511" t="s">
        <v>3290</v>
      </c>
      <c r="E511">
        <v>0.37916666666666665</v>
      </c>
      <c r="F511">
        <v>9.5</v>
      </c>
      <c r="G511">
        <v>6</v>
      </c>
      <c r="H511" t="s">
        <v>7295</v>
      </c>
      <c r="I511" t="s">
        <v>7296</v>
      </c>
      <c r="J511">
        <v>10</v>
      </c>
      <c r="L511" s="20" t="s">
        <v>5677</v>
      </c>
      <c r="M511">
        <v>10.4</v>
      </c>
      <c r="N511">
        <v>15</v>
      </c>
      <c r="O511" t="s">
        <v>144</v>
      </c>
      <c r="P511" s="51">
        <v>2858.2939999999999</v>
      </c>
      <c r="Q511" s="51">
        <v>9.5</v>
      </c>
      <c r="R511" t="str">
        <f t="shared" si="48"/>
        <v>2858-10</v>
      </c>
      <c r="S511" s="70" t="b">
        <f t="shared" si="49"/>
        <v>1</v>
      </c>
      <c r="T511" t="str">
        <f t="shared" si="56"/>
        <v>2858-10</v>
      </c>
      <c r="U511">
        <v>2858.2950000000001</v>
      </c>
      <c r="V511">
        <v>10</v>
      </c>
      <c r="X511" t="str">
        <f t="shared" si="57"/>
        <v>2858-10</v>
      </c>
      <c r="Y511" t="s">
        <v>7778</v>
      </c>
      <c r="Z511" s="51">
        <v>830</v>
      </c>
      <c r="AA511">
        <v>2858.2950000000001</v>
      </c>
      <c r="AB511">
        <v>10</v>
      </c>
      <c r="AC511" t="s">
        <v>7782</v>
      </c>
      <c r="AD511" t="s">
        <v>7773</v>
      </c>
      <c r="AE511" t="s">
        <v>5753</v>
      </c>
      <c r="AF511">
        <v>10</v>
      </c>
      <c r="AG511">
        <v>0.56000000000000005</v>
      </c>
      <c r="AH511">
        <v>10</v>
      </c>
      <c r="AI511">
        <v>15</v>
      </c>
      <c r="AJ511" t="s">
        <v>7648</v>
      </c>
      <c r="AM511" t="s">
        <v>7784</v>
      </c>
      <c r="AN511" t="s">
        <v>7774</v>
      </c>
      <c r="AO511" t="s">
        <v>7253</v>
      </c>
      <c r="AP511" t="s">
        <v>7383</v>
      </c>
      <c r="AQ511" t="s">
        <v>7383</v>
      </c>
      <c r="AR511">
        <v>5.56</v>
      </c>
      <c r="AS511" t="s">
        <v>7947</v>
      </c>
      <c r="AT511">
        <v>1.8</v>
      </c>
      <c r="AU511" t="s">
        <v>7774</v>
      </c>
      <c r="AV511" t="s">
        <v>7788</v>
      </c>
      <c r="AW511" t="s">
        <v>3293</v>
      </c>
      <c r="AX511">
        <v>10</v>
      </c>
      <c r="AY511">
        <v>10</v>
      </c>
      <c r="AZ511">
        <v>12</v>
      </c>
      <c r="BA511" t="s">
        <v>5683</v>
      </c>
      <c r="BB511">
        <v>42.758921870000002</v>
      </c>
      <c r="BC511">
        <v>-82.037753460000005</v>
      </c>
      <c r="BD511">
        <v>201.5</v>
      </c>
      <c r="BE511">
        <v>290</v>
      </c>
      <c r="BF511" t="s">
        <v>8087</v>
      </c>
      <c r="BG511">
        <v>15</v>
      </c>
      <c r="BH511">
        <v>986</v>
      </c>
      <c r="BI511">
        <v>0.89</v>
      </c>
      <c r="BJ511">
        <v>-391.005</v>
      </c>
      <c r="BK511">
        <v>2115</v>
      </c>
      <c r="BL511">
        <v>2116</v>
      </c>
      <c r="BO511">
        <v>1.24</v>
      </c>
      <c r="BP511">
        <v>1.23</v>
      </c>
      <c r="BR511">
        <v>2.15</v>
      </c>
      <c r="BS511">
        <v>2.14</v>
      </c>
      <c r="BY511">
        <v>0.55000000000000004</v>
      </c>
      <c r="BZ511">
        <v>7</v>
      </c>
    </row>
    <row r="512" spans="2:78" hidden="1" x14ac:dyDescent="0.35">
      <c r="B512">
        <v>2858.547</v>
      </c>
      <c r="C512" t="s">
        <v>4793</v>
      </c>
      <c r="D512" t="s">
        <v>3290</v>
      </c>
      <c r="E512">
        <v>0.37847222222222221</v>
      </c>
      <c r="F512">
        <v>9.9</v>
      </c>
      <c r="G512">
        <v>3</v>
      </c>
      <c r="H512" t="s">
        <v>7295</v>
      </c>
      <c r="I512" t="s">
        <v>7296</v>
      </c>
      <c r="L512" s="20" t="s">
        <v>5677</v>
      </c>
      <c r="M512">
        <v>9.1999999999999993</v>
      </c>
      <c r="N512">
        <v>15</v>
      </c>
      <c r="O512" t="s">
        <v>144</v>
      </c>
      <c r="P512" s="51">
        <v>2858.547</v>
      </c>
      <c r="Q512" s="51">
        <v>9.9</v>
      </c>
      <c r="R512" t="str">
        <f t="shared" si="48"/>
        <v>2858-10</v>
      </c>
      <c r="S512" s="70" t="b">
        <f t="shared" si="49"/>
        <v>1</v>
      </c>
      <c r="T512" t="str">
        <f t="shared" si="56"/>
        <v>2858-10</v>
      </c>
      <c r="U512">
        <v>2858.5439999999999</v>
      </c>
      <c r="V512">
        <v>10</v>
      </c>
      <c r="X512" t="str">
        <f t="shared" si="57"/>
        <v>2858-7</v>
      </c>
      <c r="Y512" t="s">
        <v>7778</v>
      </c>
      <c r="Z512" s="51">
        <v>831</v>
      </c>
      <c r="AA512">
        <v>2858.5439999999999</v>
      </c>
      <c r="AB512">
        <v>10</v>
      </c>
      <c r="AC512" t="s">
        <v>7782</v>
      </c>
      <c r="AD512" t="s">
        <v>7773</v>
      </c>
      <c r="AE512" t="s">
        <v>5753</v>
      </c>
      <c r="AF512">
        <v>10</v>
      </c>
      <c r="AG512">
        <v>0.55000000000000004</v>
      </c>
      <c r="AH512">
        <v>7</v>
      </c>
      <c r="AI512">
        <v>7</v>
      </c>
      <c r="AJ512" t="s">
        <v>7650</v>
      </c>
      <c r="AM512" t="s">
        <v>7784</v>
      </c>
      <c r="AN512" t="s">
        <v>7774</v>
      </c>
      <c r="AO512" t="s">
        <v>7253</v>
      </c>
      <c r="AP512" t="s">
        <v>7383</v>
      </c>
      <c r="AQ512" t="s">
        <v>7383</v>
      </c>
      <c r="AR512">
        <v>5.56</v>
      </c>
      <c r="AS512" t="s">
        <v>7947</v>
      </c>
      <c r="AT512">
        <v>1.8</v>
      </c>
      <c r="AU512" t="s">
        <v>7774</v>
      </c>
      <c r="AV512" t="s">
        <v>7789</v>
      </c>
      <c r="AW512" t="s">
        <v>7774</v>
      </c>
      <c r="BA512" t="s">
        <v>8271</v>
      </c>
      <c r="BB512">
        <v>42.758919599999999</v>
      </c>
      <c r="BC512">
        <v>-82.037753570000007</v>
      </c>
      <c r="BD512">
        <v>201.5</v>
      </c>
      <c r="BE512">
        <v>290</v>
      </c>
      <c r="BF512" t="s">
        <v>8087</v>
      </c>
      <c r="BG512">
        <v>15</v>
      </c>
      <c r="BH512">
        <v>986</v>
      </c>
      <c r="BI512">
        <v>1.141</v>
      </c>
      <c r="BJ512">
        <v>-401.13</v>
      </c>
      <c r="BK512">
        <v>2118</v>
      </c>
      <c r="BL512">
        <v>2118</v>
      </c>
      <c r="BO512">
        <v>1.24</v>
      </c>
      <c r="BP512">
        <v>1.24</v>
      </c>
      <c r="BR512">
        <v>2.15</v>
      </c>
      <c r="BS512">
        <v>2.15</v>
      </c>
      <c r="BY512">
        <v>0.56000000000000005</v>
      </c>
      <c r="BZ512">
        <v>10</v>
      </c>
    </row>
    <row r="513" spans="2:78" hidden="1" x14ac:dyDescent="0.35">
      <c r="B513">
        <v>2858.6260000000002</v>
      </c>
      <c r="C513" t="s">
        <v>4795</v>
      </c>
      <c r="D513" t="s">
        <v>3290</v>
      </c>
      <c r="E513">
        <v>0.37569444444444444</v>
      </c>
      <c r="F513">
        <v>10.1</v>
      </c>
      <c r="G513">
        <v>4</v>
      </c>
      <c r="H513" t="s">
        <v>7295</v>
      </c>
      <c r="I513" t="s">
        <v>7296</v>
      </c>
      <c r="L513" s="20" t="s">
        <v>5677</v>
      </c>
      <c r="M513">
        <v>11.5</v>
      </c>
      <c r="N513">
        <v>15</v>
      </c>
      <c r="O513" t="s">
        <v>144</v>
      </c>
      <c r="P513" s="51">
        <v>2858.6260000000002</v>
      </c>
      <c r="Q513" s="51">
        <v>10.1</v>
      </c>
      <c r="R513" t="str">
        <f t="shared" si="48"/>
        <v>2858-10</v>
      </c>
      <c r="S513" s="70" t="b">
        <f t="shared" si="49"/>
        <v>1</v>
      </c>
      <c r="T513" t="str">
        <f t="shared" si="56"/>
        <v>2858-10</v>
      </c>
      <c r="U513">
        <v>2858.623</v>
      </c>
      <c r="V513">
        <v>10</v>
      </c>
      <c r="X513" t="str">
        <f t="shared" si="57"/>
        <v>2858-10</v>
      </c>
      <c r="Y513" t="s">
        <v>7778</v>
      </c>
      <c r="Z513" s="51">
        <v>832</v>
      </c>
      <c r="AA513">
        <v>2858.623</v>
      </c>
      <c r="AB513">
        <v>10</v>
      </c>
      <c r="AC513" t="s">
        <v>7782</v>
      </c>
      <c r="AD513" t="s">
        <v>7773</v>
      </c>
      <c r="AE513" t="s">
        <v>5753</v>
      </c>
      <c r="AF513">
        <v>10</v>
      </c>
      <c r="AG513">
        <v>0.56000000000000005</v>
      </c>
      <c r="AH513">
        <v>10</v>
      </c>
      <c r="AI513">
        <v>7</v>
      </c>
      <c r="AJ513" t="s">
        <v>7650</v>
      </c>
      <c r="AM513" t="s">
        <v>7784</v>
      </c>
      <c r="AN513" t="s">
        <v>7774</v>
      </c>
      <c r="AO513" t="s">
        <v>7253</v>
      </c>
      <c r="AP513" t="s">
        <v>7383</v>
      </c>
      <c r="AQ513" t="s">
        <v>7383</v>
      </c>
      <c r="AR513">
        <v>5.56</v>
      </c>
      <c r="AS513" t="s">
        <v>7947</v>
      </c>
      <c r="AT513">
        <v>1.8</v>
      </c>
      <c r="AU513" t="s">
        <v>7774</v>
      </c>
      <c r="AV513" t="s">
        <v>7789</v>
      </c>
      <c r="AW513" t="s">
        <v>7774</v>
      </c>
      <c r="BA513" t="s">
        <v>5678</v>
      </c>
      <c r="BB513">
        <v>42.758918889999997</v>
      </c>
      <c r="BC513">
        <v>-82.037753600000002</v>
      </c>
      <c r="BD513">
        <v>201.5</v>
      </c>
      <c r="BE513">
        <v>290</v>
      </c>
      <c r="BF513" t="s">
        <v>8087</v>
      </c>
      <c r="BG513">
        <v>15</v>
      </c>
      <c r="BH513">
        <v>986</v>
      </c>
      <c r="BI513">
        <v>1.2190000000000001</v>
      </c>
      <c r="BJ513">
        <v>-401.875</v>
      </c>
      <c r="BK513">
        <v>2115</v>
      </c>
      <c r="BL513">
        <v>2116</v>
      </c>
      <c r="BO513">
        <v>1.24</v>
      </c>
      <c r="BP513">
        <v>1.24</v>
      </c>
      <c r="BR513">
        <v>2.15</v>
      </c>
      <c r="BS513">
        <v>2.14</v>
      </c>
      <c r="BY513">
        <v>0.71</v>
      </c>
      <c r="BZ513">
        <v>7</v>
      </c>
    </row>
    <row r="514" spans="2:78" hidden="1" x14ac:dyDescent="0.35">
      <c r="B514">
        <v>2858.8429999999998</v>
      </c>
      <c r="C514" t="s">
        <v>4798</v>
      </c>
      <c r="D514" t="s">
        <v>3290</v>
      </c>
      <c r="E514">
        <v>0.37152777777777779</v>
      </c>
      <c r="F514">
        <v>12.7</v>
      </c>
      <c r="G514">
        <v>6</v>
      </c>
      <c r="H514" t="s">
        <v>7295</v>
      </c>
      <c r="I514" t="s">
        <v>7296</v>
      </c>
      <c r="L514" s="20" t="s">
        <v>5677</v>
      </c>
      <c r="M514">
        <v>8</v>
      </c>
      <c r="N514">
        <v>15</v>
      </c>
      <c r="O514" t="s">
        <v>144</v>
      </c>
      <c r="P514" s="51">
        <v>2858.8429999999998</v>
      </c>
      <c r="Q514" s="51">
        <v>12.7</v>
      </c>
      <c r="R514" t="str">
        <f t="shared" ref="R514:R577" si="58">INT(P514)&amp;"-"&amp;ROUND(Q514,0)</f>
        <v>2858-13</v>
      </c>
      <c r="S514" s="70" t="b">
        <f t="shared" ref="S514:S577" si="59">IF(T514=R514,TRUE,FALSE)</f>
        <v>1</v>
      </c>
      <c r="T514" t="str">
        <f t="shared" si="56"/>
        <v>2858-13</v>
      </c>
      <c r="U514">
        <v>2858.8409999999999</v>
      </c>
      <c r="V514">
        <v>13</v>
      </c>
      <c r="X514" t="str">
        <f t="shared" si="57"/>
        <v>2858-7</v>
      </c>
      <c r="Y514" t="s">
        <v>7778</v>
      </c>
      <c r="Z514" s="51">
        <v>833</v>
      </c>
      <c r="AA514">
        <v>2858.8409999999999</v>
      </c>
      <c r="AB514">
        <v>10</v>
      </c>
      <c r="AC514" t="s">
        <v>7782</v>
      </c>
      <c r="AD514" t="s">
        <v>7773</v>
      </c>
      <c r="AE514" t="s">
        <v>5753</v>
      </c>
      <c r="AF514">
        <v>13</v>
      </c>
      <c r="AG514">
        <v>0.71</v>
      </c>
      <c r="AH514">
        <v>7</v>
      </c>
      <c r="AI514">
        <v>10</v>
      </c>
      <c r="AJ514" t="s">
        <v>7643</v>
      </c>
      <c r="AM514" t="s">
        <v>7784</v>
      </c>
      <c r="AN514" t="s">
        <v>7774</v>
      </c>
      <c r="AO514" t="s">
        <v>7253</v>
      </c>
      <c r="AP514" t="s">
        <v>7383</v>
      </c>
      <c r="AQ514" t="s">
        <v>7383</v>
      </c>
      <c r="AR514">
        <v>5.56</v>
      </c>
      <c r="AS514" t="s">
        <v>7947</v>
      </c>
      <c r="AT514">
        <v>1.8</v>
      </c>
      <c r="AU514" t="s">
        <v>7774</v>
      </c>
      <c r="AV514" t="s">
        <v>7789</v>
      </c>
      <c r="AW514" t="s">
        <v>7774</v>
      </c>
      <c r="BA514" t="s">
        <v>5678</v>
      </c>
      <c r="BB514">
        <v>42.758916910000003</v>
      </c>
      <c r="BC514">
        <v>-82.037753699999996</v>
      </c>
      <c r="BD514">
        <v>201.5</v>
      </c>
      <c r="BE514">
        <v>290</v>
      </c>
      <c r="BF514" t="s">
        <v>8087</v>
      </c>
      <c r="BG514">
        <v>15</v>
      </c>
      <c r="BH514">
        <v>986</v>
      </c>
      <c r="BI514">
        <v>1.4370000000000001</v>
      </c>
      <c r="BJ514">
        <v>-407.74799999999999</v>
      </c>
      <c r="BK514">
        <v>2116</v>
      </c>
      <c r="BL514">
        <v>2117</v>
      </c>
      <c r="BO514">
        <v>1.24</v>
      </c>
      <c r="BP514">
        <v>1.24</v>
      </c>
      <c r="BR514">
        <v>2.15</v>
      </c>
      <c r="BS514">
        <v>2.15</v>
      </c>
      <c r="BY514">
        <v>0.64</v>
      </c>
      <c r="BZ514">
        <v>7</v>
      </c>
    </row>
    <row r="515" spans="2:78" hidden="1" x14ac:dyDescent="0.35">
      <c r="B515">
        <v>2858.8939999999998</v>
      </c>
      <c r="C515" t="s">
        <v>4799</v>
      </c>
      <c r="D515" t="s">
        <v>3290</v>
      </c>
      <c r="E515">
        <v>0.37152777777777779</v>
      </c>
      <c r="F515">
        <v>11.5</v>
      </c>
      <c r="G515">
        <v>5</v>
      </c>
      <c r="H515" t="s">
        <v>7295</v>
      </c>
      <c r="I515" t="s">
        <v>7296</v>
      </c>
      <c r="L515" s="20" t="s">
        <v>5677</v>
      </c>
      <c r="M515">
        <v>8.9</v>
      </c>
      <c r="N515">
        <v>15</v>
      </c>
      <c r="O515" t="s">
        <v>144</v>
      </c>
      <c r="P515" s="51">
        <v>2858.8939999999998</v>
      </c>
      <c r="Q515" s="51">
        <v>11.5</v>
      </c>
      <c r="R515" t="str">
        <f t="shared" si="58"/>
        <v>2858-12</v>
      </c>
      <c r="S515" s="70" t="b">
        <f t="shared" si="59"/>
        <v>0</v>
      </c>
      <c r="T515" t="str">
        <f t="shared" si="56"/>
        <v>2858-11</v>
      </c>
      <c r="U515">
        <v>2858.8919999999998</v>
      </c>
      <c r="V515">
        <v>11</v>
      </c>
      <c r="X515" t="str">
        <f t="shared" si="57"/>
        <v>2858-7</v>
      </c>
      <c r="Y515" t="s">
        <v>7778</v>
      </c>
      <c r="Z515" s="51">
        <v>834</v>
      </c>
      <c r="AA515">
        <v>2858.8919999999998</v>
      </c>
      <c r="AB515">
        <v>10</v>
      </c>
      <c r="AC515" t="s">
        <v>7782</v>
      </c>
      <c r="AD515" t="s">
        <v>7773</v>
      </c>
      <c r="AE515" t="s">
        <v>5753</v>
      </c>
      <c r="AF515">
        <v>11</v>
      </c>
      <c r="AG515">
        <v>0.64</v>
      </c>
      <c r="AH515">
        <v>7</v>
      </c>
      <c r="AI515">
        <v>8</v>
      </c>
      <c r="AJ515" t="s">
        <v>7613</v>
      </c>
      <c r="AL515">
        <v>35</v>
      </c>
      <c r="AM515" t="s">
        <v>7784</v>
      </c>
      <c r="AN515" t="s">
        <v>7774</v>
      </c>
      <c r="AO515" t="s">
        <v>7253</v>
      </c>
      <c r="AP515" t="s">
        <v>7383</v>
      </c>
      <c r="AQ515" t="s">
        <v>7383</v>
      </c>
      <c r="AR515">
        <v>5.56</v>
      </c>
      <c r="AS515" t="s">
        <v>7947</v>
      </c>
      <c r="AT515">
        <v>1.8</v>
      </c>
      <c r="AU515" t="s">
        <v>7774</v>
      </c>
      <c r="AV515" t="s">
        <v>7789</v>
      </c>
      <c r="AW515" t="s">
        <v>7774</v>
      </c>
      <c r="BA515" t="s">
        <v>5678</v>
      </c>
      <c r="BB515">
        <v>42.75891644</v>
      </c>
      <c r="BC515">
        <v>-82.037753719999998</v>
      </c>
      <c r="BD515">
        <v>201.5</v>
      </c>
      <c r="BE515">
        <v>290</v>
      </c>
      <c r="BF515" t="s">
        <v>8087</v>
      </c>
      <c r="BG515">
        <v>15</v>
      </c>
      <c r="BH515">
        <v>986</v>
      </c>
      <c r="BI515">
        <v>1.4890000000000001</v>
      </c>
      <c r="BJ515">
        <v>-414.77699999999999</v>
      </c>
      <c r="BK515">
        <v>2117</v>
      </c>
      <c r="BL515">
        <v>2118</v>
      </c>
      <c r="BO515">
        <v>1.24</v>
      </c>
      <c r="BP515">
        <v>1.24</v>
      </c>
      <c r="BR515">
        <v>2.15</v>
      </c>
      <c r="BS515">
        <v>2.15</v>
      </c>
      <c r="BY515">
        <v>0.63</v>
      </c>
      <c r="BZ515">
        <v>10</v>
      </c>
    </row>
    <row r="516" spans="2:78" hidden="1" x14ac:dyDescent="0.35">
      <c r="B516">
        <v>2858.9250000000002</v>
      </c>
      <c r="C516" t="s">
        <v>4800</v>
      </c>
      <c r="D516" t="s">
        <v>3290</v>
      </c>
      <c r="E516">
        <v>0.37916666666666665</v>
      </c>
      <c r="F516">
        <v>11.3</v>
      </c>
      <c r="G516">
        <v>6</v>
      </c>
      <c r="H516" t="s">
        <v>7295</v>
      </c>
      <c r="I516" t="s">
        <v>7296</v>
      </c>
      <c r="L516" s="20" t="s">
        <v>5677</v>
      </c>
      <c r="M516">
        <v>9.6</v>
      </c>
      <c r="N516">
        <v>15</v>
      </c>
      <c r="O516" t="s">
        <v>144</v>
      </c>
      <c r="P516" s="51">
        <v>2858.9250000000002</v>
      </c>
      <c r="Q516" s="51">
        <v>11.3</v>
      </c>
      <c r="R516" t="str">
        <f t="shared" si="58"/>
        <v>2858-11</v>
      </c>
      <c r="S516" s="70" t="b">
        <f t="shared" si="59"/>
        <v>1</v>
      </c>
      <c r="T516" t="str">
        <f t="shared" si="56"/>
        <v>2858-11</v>
      </c>
      <c r="U516">
        <v>2858.9229999999998</v>
      </c>
      <c r="V516">
        <v>11</v>
      </c>
      <c r="X516" t="str">
        <f t="shared" si="57"/>
        <v>2858-10</v>
      </c>
      <c r="Y516" t="s">
        <v>7778</v>
      </c>
      <c r="Z516" s="51">
        <v>836</v>
      </c>
      <c r="AA516">
        <v>2858.9229999999998</v>
      </c>
      <c r="AB516">
        <v>10</v>
      </c>
      <c r="AC516" t="s">
        <v>7782</v>
      </c>
      <c r="AD516" t="s">
        <v>7773</v>
      </c>
      <c r="AE516" t="s">
        <v>5753</v>
      </c>
      <c r="AF516">
        <v>11</v>
      </c>
      <c r="AG516">
        <v>0.63</v>
      </c>
      <c r="AH516">
        <v>10</v>
      </c>
      <c r="AI516">
        <v>9</v>
      </c>
      <c r="AJ516" t="s">
        <v>7647</v>
      </c>
      <c r="AL516">
        <v>35</v>
      </c>
      <c r="AM516" t="s">
        <v>7784</v>
      </c>
      <c r="AN516" t="s">
        <v>7774</v>
      </c>
      <c r="AO516" t="s">
        <v>7253</v>
      </c>
      <c r="AP516" t="s">
        <v>7383</v>
      </c>
      <c r="AQ516" t="s">
        <v>7383</v>
      </c>
      <c r="AR516">
        <v>5.56</v>
      </c>
      <c r="AS516" t="s">
        <v>7947</v>
      </c>
      <c r="AT516">
        <v>1.8</v>
      </c>
      <c r="AU516" t="s">
        <v>7774</v>
      </c>
      <c r="AV516" t="s">
        <v>7789</v>
      </c>
      <c r="AW516" t="s">
        <v>7774</v>
      </c>
      <c r="BA516" t="s">
        <v>5678</v>
      </c>
      <c r="BB516">
        <v>42.758916169999999</v>
      </c>
      <c r="BC516">
        <v>-82.037753730000006</v>
      </c>
      <c r="BD516">
        <v>201.5</v>
      </c>
      <c r="BE516">
        <v>290</v>
      </c>
      <c r="BF516" t="s">
        <v>8087</v>
      </c>
      <c r="BG516">
        <v>15</v>
      </c>
      <c r="BH516">
        <v>986</v>
      </c>
      <c r="BI516">
        <v>1.5189999999999999</v>
      </c>
      <c r="BJ516">
        <v>-394.173</v>
      </c>
      <c r="BK516">
        <v>2115</v>
      </c>
      <c r="BL516">
        <v>2116</v>
      </c>
      <c r="BO516">
        <v>1.24</v>
      </c>
      <c r="BP516">
        <v>1.23</v>
      </c>
      <c r="BR516">
        <v>2.15</v>
      </c>
      <c r="BS516">
        <v>2.14</v>
      </c>
      <c r="BY516">
        <v>0.7</v>
      </c>
      <c r="BZ516">
        <v>9</v>
      </c>
    </row>
    <row r="517" spans="2:78" hidden="1" x14ac:dyDescent="0.35">
      <c r="B517">
        <v>2859.194</v>
      </c>
      <c r="C517" t="s">
        <v>4801</v>
      </c>
      <c r="D517" t="s">
        <v>3290</v>
      </c>
      <c r="E517">
        <v>0.38611111111111113</v>
      </c>
      <c r="F517">
        <v>12.6</v>
      </c>
      <c r="G517">
        <v>7</v>
      </c>
      <c r="H517" t="s">
        <v>7295</v>
      </c>
      <c r="I517" t="s">
        <v>7296</v>
      </c>
      <c r="L517" s="20" t="s">
        <v>5677</v>
      </c>
      <c r="M517">
        <v>10.7</v>
      </c>
      <c r="N517">
        <v>15</v>
      </c>
      <c r="O517" t="s">
        <v>144</v>
      </c>
      <c r="P517" s="51">
        <v>2859.194</v>
      </c>
      <c r="Q517" s="51">
        <v>12.6</v>
      </c>
      <c r="R517" t="str">
        <f t="shared" si="58"/>
        <v>2859-13</v>
      </c>
      <c r="S517" s="70" t="b">
        <f t="shared" si="59"/>
        <v>1</v>
      </c>
      <c r="T517" t="str">
        <f t="shared" si="56"/>
        <v>2859-13</v>
      </c>
      <c r="U517">
        <v>2859.194</v>
      </c>
      <c r="V517">
        <v>13</v>
      </c>
      <c r="X517" t="str">
        <f t="shared" si="57"/>
        <v>2859-9</v>
      </c>
      <c r="Y517" t="s">
        <v>7778</v>
      </c>
      <c r="Z517" s="51">
        <v>837</v>
      </c>
      <c r="AA517">
        <v>2859.194</v>
      </c>
      <c r="AB517">
        <v>10</v>
      </c>
      <c r="AC517" t="s">
        <v>7782</v>
      </c>
      <c r="AD517" t="s">
        <v>7773</v>
      </c>
      <c r="AE517" t="s">
        <v>5753</v>
      </c>
      <c r="AF517">
        <v>13</v>
      </c>
      <c r="AG517">
        <v>0.7</v>
      </c>
      <c r="AH517">
        <v>9</v>
      </c>
      <c r="AI517">
        <v>5</v>
      </c>
      <c r="AJ517" t="s">
        <v>7392</v>
      </c>
      <c r="AM517" t="s">
        <v>7784</v>
      </c>
      <c r="AN517" t="s">
        <v>7774</v>
      </c>
      <c r="AO517" t="s">
        <v>7253</v>
      </c>
      <c r="AP517" t="s">
        <v>7383</v>
      </c>
      <c r="AQ517" t="s">
        <v>7383</v>
      </c>
      <c r="AR517">
        <v>5.56</v>
      </c>
      <c r="AS517" t="s">
        <v>7947</v>
      </c>
      <c r="AT517">
        <v>1.8</v>
      </c>
      <c r="AU517" t="s">
        <v>7774</v>
      </c>
      <c r="AV517" t="s">
        <v>7789</v>
      </c>
      <c r="AW517" t="s">
        <v>7774</v>
      </c>
      <c r="BA517" t="s">
        <v>5678</v>
      </c>
      <c r="BB517">
        <v>42.758913710000002</v>
      </c>
      <c r="BC517">
        <v>-82.037753839999993</v>
      </c>
      <c r="BD517">
        <v>201.5</v>
      </c>
      <c r="BE517">
        <v>290</v>
      </c>
      <c r="BF517" t="s">
        <v>8087</v>
      </c>
      <c r="BG517">
        <v>15</v>
      </c>
      <c r="BH517">
        <v>986</v>
      </c>
      <c r="BI517">
        <v>1.79</v>
      </c>
      <c r="BJ517">
        <v>-384.19900000000001</v>
      </c>
      <c r="BK517">
        <v>2115</v>
      </c>
      <c r="BL517">
        <v>2115</v>
      </c>
      <c r="BO517">
        <v>1.24</v>
      </c>
      <c r="BP517">
        <v>1.23</v>
      </c>
      <c r="BR517">
        <v>2.14</v>
      </c>
      <c r="BS517">
        <v>2.14</v>
      </c>
      <c r="BY517">
        <v>0.7</v>
      </c>
      <c r="BZ517">
        <v>8</v>
      </c>
    </row>
    <row r="518" spans="2:78" hidden="1" x14ac:dyDescent="0.35">
      <c r="B518">
        <v>2859.2869999999998</v>
      </c>
      <c r="C518" t="s">
        <v>4802</v>
      </c>
      <c r="D518" t="s">
        <v>3290</v>
      </c>
      <c r="E518">
        <v>0.38263888888888886</v>
      </c>
      <c r="F518">
        <v>12.7</v>
      </c>
      <c r="G518">
        <v>8</v>
      </c>
      <c r="H518" t="s">
        <v>7295</v>
      </c>
      <c r="I518" t="s">
        <v>7296</v>
      </c>
      <c r="L518" s="20" t="s">
        <v>5677</v>
      </c>
      <c r="M518">
        <v>9.3000000000000007</v>
      </c>
      <c r="N518">
        <v>15</v>
      </c>
      <c r="O518" t="s">
        <v>144</v>
      </c>
      <c r="P518" s="51">
        <v>2859.2869999999998</v>
      </c>
      <c r="Q518" s="51">
        <v>12.7</v>
      </c>
      <c r="R518" t="str">
        <f t="shared" si="58"/>
        <v>2859-13</v>
      </c>
      <c r="S518" s="70" t="b">
        <f t="shared" si="59"/>
        <v>1</v>
      </c>
      <c r="T518" t="str">
        <f t="shared" si="56"/>
        <v>2859-13</v>
      </c>
      <c r="U518">
        <v>2859.2840000000001</v>
      </c>
      <c r="V518">
        <v>13</v>
      </c>
      <c r="X518" t="str">
        <f t="shared" si="57"/>
        <v>2859-8</v>
      </c>
      <c r="Y518" t="s">
        <v>7778</v>
      </c>
      <c r="Z518" s="51">
        <v>838</v>
      </c>
      <c r="AA518">
        <v>2859.2840000000001</v>
      </c>
      <c r="AB518">
        <v>10</v>
      </c>
      <c r="AC518" t="s">
        <v>7782</v>
      </c>
      <c r="AD518" t="s">
        <v>7773</v>
      </c>
      <c r="AE518" t="s">
        <v>5753</v>
      </c>
      <c r="AF518">
        <v>13</v>
      </c>
      <c r="AG518">
        <v>0.7</v>
      </c>
      <c r="AH518">
        <v>8</v>
      </c>
      <c r="AI518">
        <v>6</v>
      </c>
      <c r="AJ518" t="s">
        <v>7392</v>
      </c>
      <c r="AM518" t="s">
        <v>7784</v>
      </c>
      <c r="AN518" t="s">
        <v>7774</v>
      </c>
      <c r="AO518" t="s">
        <v>7253</v>
      </c>
      <c r="AP518" t="s">
        <v>7383</v>
      </c>
      <c r="AQ518" t="s">
        <v>7383</v>
      </c>
      <c r="AR518">
        <v>5.56</v>
      </c>
      <c r="AS518" t="s">
        <v>7947</v>
      </c>
      <c r="AT518">
        <v>1.8</v>
      </c>
      <c r="AU518" t="s">
        <v>7774</v>
      </c>
      <c r="AV518" t="s">
        <v>7789</v>
      </c>
      <c r="AW518" t="s">
        <v>7774</v>
      </c>
      <c r="BA518" t="s">
        <v>5678</v>
      </c>
      <c r="BB518">
        <v>42.758912889999998</v>
      </c>
      <c r="BC518">
        <v>-82.037753879999997</v>
      </c>
      <c r="BD518">
        <v>201.5</v>
      </c>
      <c r="BE518">
        <v>290</v>
      </c>
      <c r="BF518" t="s">
        <v>8087</v>
      </c>
      <c r="BG518">
        <v>15</v>
      </c>
      <c r="BH518">
        <v>986</v>
      </c>
      <c r="BI518">
        <v>1.881</v>
      </c>
      <c r="BJ518">
        <v>-383.774</v>
      </c>
      <c r="BK518">
        <v>2116</v>
      </c>
      <c r="BL518">
        <v>2117</v>
      </c>
      <c r="BO518">
        <v>1.24</v>
      </c>
      <c r="BP518">
        <v>1.24</v>
      </c>
      <c r="BR518">
        <v>2.15</v>
      </c>
      <c r="BS518">
        <v>2.15</v>
      </c>
      <c r="BY518">
        <v>0.7</v>
      </c>
      <c r="BZ518">
        <v>11</v>
      </c>
    </row>
    <row r="519" spans="2:78" hidden="1" x14ac:dyDescent="0.35">
      <c r="B519">
        <v>2859.6129999999998</v>
      </c>
      <c r="C519" t="s">
        <v>4804</v>
      </c>
      <c r="D519" t="s">
        <v>3290</v>
      </c>
      <c r="E519">
        <v>0.36944444444444446</v>
      </c>
      <c r="F519">
        <v>12.6</v>
      </c>
      <c r="G519">
        <v>5</v>
      </c>
      <c r="H519" t="s">
        <v>7295</v>
      </c>
      <c r="I519" t="s">
        <v>7296</v>
      </c>
      <c r="L519" s="20" t="s">
        <v>5677</v>
      </c>
      <c r="M519">
        <v>11.4</v>
      </c>
      <c r="N519">
        <v>15</v>
      </c>
      <c r="O519" t="s">
        <v>144</v>
      </c>
      <c r="P519" s="51">
        <v>2859.6129999999998</v>
      </c>
      <c r="Q519" s="51">
        <v>12.6</v>
      </c>
      <c r="R519" t="str">
        <f t="shared" si="58"/>
        <v>2859-13</v>
      </c>
      <c r="S519" s="70" t="b">
        <f t="shared" si="59"/>
        <v>1</v>
      </c>
      <c r="T519" t="str">
        <f t="shared" si="56"/>
        <v>2859-13</v>
      </c>
      <c r="U519">
        <v>2859.6129999999998</v>
      </c>
      <c r="V519">
        <v>13</v>
      </c>
      <c r="X519" t="str">
        <f t="shared" si="57"/>
        <v>2859-11</v>
      </c>
      <c r="Y519" t="s">
        <v>7778</v>
      </c>
      <c r="Z519" s="51">
        <v>839</v>
      </c>
      <c r="AA519">
        <v>2859.6129999999998</v>
      </c>
      <c r="AB519">
        <v>10</v>
      </c>
      <c r="AC519" t="s">
        <v>7782</v>
      </c>
      <c r="AD519" t="s">
        <v>7773</v>
      </c>
      <c r="AE519" t="s">
        <v>5753</v>
      </c>
      <c r="AF519">
        <v>13</v>
      </c>
      <c r="AG519">
        <v>0.7</v>
      </c>
      <c r="AH519">
        <v>11</v>
      </c>
      <c r="AI519">
        <v>9</v>
      </c>
      <c r="AJ519" t="s">
        <v>7329</v>
      </c>
      <c r="AM519" t="s">
        <v>7784</v>
      </c>
      <c r="AN519" t="s">
        <v>7774</v>
      </c>
      <c r="AO519" t="s">
        <v>7253</v>
      </c>
      <c r="AP519" t="s">
        <v>7383</v>
      </c>
      <c r="AQ519" t="s">
        <v>7383</v>
      </c>
      <c r="AR519">
        <v>5.56</v>
      </c>
      <c r="AS519" t="s">
        <v>7947</v>
      </c>
      <c r="AT519">
        <v>1.8</v>
      </c>
      <c r="AU519" t="s">
        <v>7774</v>
      </c>
      <c r="AV519" t="s">
        <v>7783</v>
      </c>
      <c r="AW519" t="s">
        <v>7774</v>
      </c>
      <c r="BA519" t="s">
        <v>5678</v>
      </c>
      <c r="BB519">
        <v>42.758909920000001</v>
      </c>
      <c r="BC519">
        <v>-82.03775401</v>
      </c>
      <c r="BD519">
        <v>201.5</v>
      </c>
      <c r="BE519">
        <v>290</v>
      </c>
      <c r="BF519" t="s">
        <v>8087</v>
      </c>
      <c r="BG519">
        <v>15</v>
      </c>
      <c r="BH519">
        <v>986</v>
      </c>
      <c r="BI519">
        <v>2.2080000000000002</v>
      </c>
      <c r="BJ519">
        <v>-408.33</v>
      </c>
      <c r="BK519">
        <v>2112</v>
      </c>
      <c r="BL519">
        <v>2114</v>
      </c>
      <c r="BO519">
        <v>1.23</v>
      </c>
      <c r="BP519">
        <v>1.23</v>
      </c>
      <c r="BR519">
        <v>2.14</v>
      </c>
      <c r="BS519">
        <v>2.14</v>
      </c>
      <c r="BY519">
        <v>0.68</v>
      </c>
      <c r="BZ519">
        <v>9</v>
      </c>
    </row>
    <row r="520" spans="2:78" hidden="1" x14ac:dyDescent="0.35">
      <c r="B520">
        <v>2859.6930000000002</v>
      </c>
      <c r="C520" t="s">
        <v>4806</v>
      </c>
      <c r="D520" t="s">
        <v>3290</v>
      </c>
      <c r="E520">
        <v>0.37291666666666667</v>
      </c>
      <c r="F520">
        <v>12.3</v>
      </c>
      <c r="G520">
        <v>5</v>
      </c>
      <c r="H520" t="s">
        <v>7295</v>
      </c>
      <c r="I520" t="s">
        <v>7296</v>
      </c>
      <c r="L520" s="20" t="s">
        <v>5677</v>
      </c>
      <c r="M520">
        <v>10.7</v>
      </c>
      <c r="N520">
        <v>15</v>
      </c>
      <c r="O520" t="s">
        <v>144</v>
      </c>
      <c r="P520" s="51">
        <v>2859.6930000000002</v>
      </c>
      <c r="Q520" s="51">
        <v>12.3</v>
      </c>
      <c r="R520" t="str">
        <f t="shared" si="58"/>
        <v>2859-12</v>
      </c>
      <c r="S520" s="70" t="b">
        <f t="shared" si="59"/>
        <v>1</v>
      </c>
      <c r="T520" t="str">
        <f t="shared" si="56"/>
        <v>2859-12</v>
      </c>
      <c r="U520">
        <v>2859.692</v>
      </c>
      <c r="V520">
        <v>12</v>
      </c>
      <c r="X520" t="str">
        <f t="shared" si="57"/>
        <v>2859-9</v>
      </c>
      <c r="Y520" t="s">
        <v>7778</v>
      </c>
      <c r="Z520" s="51">
        <v>840</v>
      </c>
      <c r="AA520">
        <v>2859.692</v>
      </c>
      <c r="AB520">
        <v>10</v>
      </c>
      <c r="AC520" t="s">
        <v>7782</v>
      </c>
      <c r="AD520" t="s">
        <v>7773</v>
      </c>
      <c r="AE520" t="s">
        <v>5753</v>
      </c>
      <c r="AF520">
        <v>12</v>
      </c>
      <c r="AG520">
        <v>0.68</v>
      </c>
      <c r="AH520">
        <v>9</v>
      </c>
      <c r="AI520">
        <v>10</v>
      </c>
      <c r="AJ520" t="s">
        <v>7474</v>
      </c>
      <c r="AM520" t="s">
        <v>7784</v>
      </c>
      <c r="AN520" t="s">
        <v>7774</v>
      </c>
      <c r="AO520" t="s">
        <v>7253</v>
      </c>
      <c r="AP520" t="s">
        <v>7383</v>
      </c>
      <c r="AQ520" t="s">
        <v>7383</v>
      </c>
      <c r="AR520">
        <v>5.56</v>
      </c>
      <c r="AS520" t="s">
        <v>7947</v>
      </c>
      <c r="AT520">
        <v>1.8</v>
      </c>
      <c r="AU520" t="s">
        <v>7774</v>
      </c>
      <c r="AV520" t="s">
        <v>7789</v>
      </c>
      <c r="AW520" t="s">
        <v>7774</v>
      </c>
      <c r="BA520" t="s">
        <v>5678</v>
      </c>
      <c r="BB520">
        <v>42.758909199999998</v>
      </c>
      <c r="BC520">
        <v>-82.037754050000004</v>
      </c>
      <c r="BD520">
        <v>201.5</v>
      </c>
      <c r="BE520">
        <v>290</v>
      </c>
      <c r="BF520" t="s">
        <v>8087</v>
      </c>
      <c r="BG520">
        <v>15</v>
      </c>
      <c r="BH520">
        <v>986</v>
      </c>
      <c r="BI520">
        <v>2.2879999999999998</v>
      </c>
      <c r="BJ520">
        <v>-402.16699999999997</v>
      </c>
      <c r="BK520">
        <v>2115</v>
      </c>
      <c r="BL520">
        <v>2115</v>
      </c>
      <c r="BO520">
        <v>1.24</v>
      </c>
      <c r="BP520">
        <v>1.23</v>
      </c>
      <c r="BR520">
        <v>2.14</v>
      </c>
      <c r="BS520">
        <v>2.14</v>
      </c>
      <c r="BY520">
        <v>0.59</v>
      </c>
      <c r="BZ520">
        <v>9</v>
      </c>
    </row>
    <row r="521" spans="2:78" hidden="1" x14ac:dyDescent="0.35">
      <c r="B521">
        <v>2859.739</v>
      </c>
      <c r="C521" t="s">
        <v>4807</v>
      </c>
      <c r="D521" t="s">
        <v>3290</v>
      </c>
      <c r="E521">
        <v>0.37152777777777779</v>
      </c>
      <c r="F521">
        <v>10.6</v>
      </c>
      <c r="G521">
        <v>5</v>
      </c>
      <c r="H521" t="s">
        <v>7295</v>
      </c>
      <c r="I521" t="s">
        <v>7296</v>
      </c>
      <c r="L521" s="20" t="s">
        <v>5677</v>
      </c>
      <c r="M521">
        <v>8.9</v>
      </c>
      <c r="N521">
        <v>15</v>
      </c>
      <c r="O521" t="s">
        <v>144</v>
      </c>
      <c r="P521" s="51">
        <v>2859.739</v>
      </c>
      <c r="Q521" s="51">
        <v>10.6</v>
      </c>
      <c r="R521" t="str">
        <f t="shared" si="58"/>
        <v>2859-11</v>
      </c>
      <c r="S521" s="70" t="b">
        <f t="shared" si="59"/>
        <v>1</v>
      </c>
      <c r="T521" t="str">
        <f t="shared" si="56"/>
        <v>2859-11</v>
      </c>
      <c r="U521">
        <v>2859.7379999999998</v>
      </c>
      <c r="V521">
        <v>11</v>
      </c>
      <c r="X521" t="str">
        <f t="shared" si="57"/>
        <v>2859-9</v>
      </c>
      <c r="Y521" t="s">
        <v>7778</v>
      </c>
      <c r="Z521" s="51">
        <v>841</v>
      </c>
      <c r="AA521">
        <v>2859.7379999999998</v>
      </c>
      <c r="AB521">
        <v>10</v>
      </c>
      <c r="AC521" t="s">
        <v>7782</v>
      </c>
      <c r="AD521" t="s">
        <v>7773</v>
      </c>
      <c r="AE521" t="s">
        <v>5753</v>
      </c>
      <c r="AF521">
        <v>11</v>
      </c>
      <c r="AG521">
        <v>0.59</v>
      </c>
      <c r="AH521">
        <v>9</v>
      </c>
      <c r="AI521">
        <v>11</v>
      </c>
      <c r="AJ521" t="s">
        <v>7329</v>
      </c>
      <c r="AL521">
        <v>36</v>
      </c>
      <c r="AM521" t="s">
        <v>7784</v>
      </c>
      <c r="AN521" t="s">
        <v>7774</v>
      </c>
      <c r="AO521" t="s">
        <v>7253</v>
      </c>
      <c r="AP521" t="s">
        <v>7383</v>
      </c>
      <c r="AQ521" t="s">
        <v>7383</v>
      </c>
      <c r="AR521">
        <v>5.56</v>
      </c>
      <c r="AS521" t="s">
        <v>7947</v>
      </c>
      <c r="AT521">
        <v>1.8</v>
      </c>
      <c r="AU521" t="s">
        <v>7774</v>
      </c>
      <c r="AV521" t="s">
        <v>7786</v>
      </c>
      <c r="AW521" t="s">
        <v>7774</v>
      </c>
      <c r="AX521">
        <v>10</v>
      </c>
      <c r="AY521">
        <v>10</v>
      </c>
      <c r="AZ521">
        <v>15</v>
      </c>
      <c r="BA521" t="s">
        <v>5683</v>
      </c>
      <c r="BB521">
        <v>42.758908779999999</v>
      </c>
      <c r="BC521">
        <v>-82.037754070000005</v>
      </c>
      <c r="BD521">
        <v>201.5</v>
      </c>
      <c r="BE521">
        <v>290</v>
      </c>
      <c r="BF521" t="s">
        <v>8087</v>
      </c>
      <c r="BG521">
        <v>15</v>
      </c>
      <c r="BH521">
        <v>986</v>
      </c>
      <c r="BI521">
        <v>2.3330000000000002</v>
      </c>
      <c r="BJ521">
        <v>-407.33499999999998</v>
      </c>
      <c r="BK521">
        <v>2115</v>
      </c>
      <c r="BL521">
        <v>2116</v>
      </c>
      <c r="BO521">
        <v>1.24</v>
      </c>
      <c r="BP521">
        <v>1.24</v>
      </c>
      <c r="BR521">
        <v>2.15</v>
      </c>
      <c r="BS521">
        <v>2.14</v>
      </c>
      <c r="BY521">
        <v>0.62</v>
      </c>
      <c r="BZ521">
        <v>7</v>
      </c>
    </row>
    <row r="522" spans="2:78" hidden="1" x14ac:dyDescent="0.35">
      <c r="B522">
        <v>2859.76</v>
      </c>
      <c r="C522" t="s">
        <v>4808</v>
      </c>
      <c r="D522" t="s">
        <v>3290</v>
      </c>
      <c r="E522">
        <v>0.38472222222222224</v>
      </c>
      <c r="F522">
        <v>11.2</v>
      </c>
      <c r="G522">
        <v>4</v>
      </c>
      <c r="H522" t="s">
        <v>7295</v>
      </c>
      <c r="I522" t="s">
        <v>7296</v>
      </c>
      <c r="L522" s="20" t="s">
        <v>5677</v>
      </c>
      <c r="M522">
        <v>9.1</v>
      </c>
      <c r="N522">
        <v>15</v>
      </c>
      <c r="O522" t="s">
        <v>144</v>
      </c>
      <c r="P522" s="51">
        <v>2859.76</v>
      </c>
      <c r="Q522" s="51">
        <v>11.2</v>
      </c>
      <c r="R522" t="str">
        <f t="shared" si="58"/>
        <v>2859-11</v>
      </c>
      <c r="S522" s="70" t="b">
        <f t="shared" si="59"/>
        <v>1</v>
      </c>
      <c r="T522" t="str">
        <f t="shared" si="56"/>
        <v>2859-11</v>
      </c>
      <c r="U522">
        <v>2859.759</v>
      </c>
      <c r="V522">
        <v>11</v>
      </c>
      <c r="X522" t="str">
        <f t="shared" si="57"/>
        <v>2859-7</v>
      </c>
      <c r="Y522" t="s">
        <v>7778</v>
      </c>
      <c r="Z522" s="51">
        <v>843</v>
      </c>
      <c r="AA522">
        <v>2859.759</v>
      </c>
      <c r="AB522">
        <v>10</v>
      </c>
      <c r="AC522" t="s">
        <v>7782</v>
      </c>
      <c r="AD522" t="s">
        <v>7773</v>
      </c>
      <c r="AE522" t="s">
        <v>5753</v>
      </c>
      <c r="AF522">
        <v>11</v>
      </c>
      <c r="AG522">
        <v>0.62</v>
      </c>
      <c r="AH522">
        <v>7</v>
      </c>
      <c r="AI522">
        <v>8</v>
      </c>
      <c r="AJ522" t="s">
        <v>7392</v>
      </c>
      <c r="AL522">
        <v>36</v>
      </c>
      <c r="AM522" t="s">
        <v>7784</v>
      </c>
      <c r="AN522" t="s">
        <v>7774</v>
      </c>
      <c r="AO522" t="s">
        <v>7253</v>
      </c>
      <c r="AP522" t="s">
        <v>7383</v>
      </c>
      <c r="AQ522" t="s">
        <v>7383</v>
      </c>
      <c r="AR522">
        <v>5.56</v>
      </c>
      <c r="AS522" t="s">
        <v>7947</v>
      </c>
      <c r="AT522">
        <v>1.8</v>
      </c>
      <c r="AU522" t="s">
        <v>7774</v>
      </c>
      <c r="AV522" t="s">
        <v>7789</v>
      </c>
      <c r="AW522" t="s">
        <v>7774</v>
      </c>
      <c r="BA522" t="s">
        <v>5678</v>
      </c>
      <c r="BB522">
        <v>42.758908580000003</v>
      </c>
      <c r="BC522">
        <v>-82.037754079999999</v>
      </c>
      <c r="BD522">
        <v>201.5</v>
      </c>
      <c r="BE522">
        <v>290</v>
      </c>
      <c r="BF522" t="s">
        <v>8087</v>
      </c>
      <c r="BG522">
        <v>15</v>
      </c>
      <c r="BH522">
        <v>986</v>
      </c>
      <c r="BI522">
        <v>2.355</v>
      </c>
      <c r="BJ522">
        <v>-383.072</v>
      </c>
      <c r="BK522">
        <v>2117</v>
      </c>
      <c r="BL522">
        <v>2118</v>
      </c>
      <c r="BO522">
        <v>1.24</v>
      </c>
      <c r="BP522">
        <v>1.24</v>
      </c>
      <c r="BR522">
        <v>2.15</v>
      </c>
      <c r="BS522">
        <v>2.15</v>
      </c>
      <c r="BY522">
        <v>0.6</v>
      </c>
      <c r="BZ522">
        <v>9</v>
      </c>
    </row>
    <row r="523" spans="2:78" hidden="1" x14ac:dyDescent="0.35">
      <c r="B523">
        <v>2859.7719999999999</v>
      </c>
      <c r="C523" t="s">
        <v>4809</v>
      </c>
      <c r="D523" t="s">
        <v>3290</v>
      </c>
      <c r="E523">
        <v>0.37708333333333333</v>
      </c>
      <c r="F523">
        <v>10.9</v>
      </c>
      <c r="G523">
        <v>5</v>
      </c>
      <c r="H523" t="s">
        <v>7295</v>
      </c>
      <c r="I523" t="s">
        <v>7296</v>
      </c>
      <c r="L523" s="20" t="s">
        <v>5677</v>
      </c>
      <c r="M523">
        <v>8</v>
      </c>
      <c r="N523">
        <v>15</v>
      </c>
      <c r="O523" t="s">
        <v>144</v>
      </c>
      <c r="P523" s="51">
        <v>2859.7719999999999</v>
      </c>
      <c r="Q523" s="51">
        <v>10.9</v>
      </c>
      <c r="R523" t="str">
        <f t="shared" si="58"/>
        <v>2859-11</v>
      </c>
      <c r="S523" s="70" t="b">
        <f t="shared" si="59"/>
        <v>1</v>
      </c>
      <c r="T523" t="str">
        <f t="shared" si="56"/>
        <v>2859-11</v>
      </c>
      <c r="U523">
        <v>2859.7719999999999</v>
      </c>
      <c r="V523">
        <v>11</v>
      </c>
      <c r="X523" t="str">
        <f t="shared" si="57"/>
        <v>2859-9</v>
      </c>
      <c r="Y523" t="s">
        <v>7778</v>
      </c>
      <c r="Z523" s="51">
        <v>844</v>
      </c>
      <c r="AA523">
        <v>2859.7719999999999</v>
      </c>
      <c r="AB523">
        <v>10</v>
      </c>
      <c r="AC523" t="s">
        <v>7782</v>
      </c>
      <c r="AD523" t="s">
        <v>7773</v>
      </c>
      <c r="AE523" t="s">
        <v>5753</v>
      </c>
      <c r="AF523">
        <v>11</v>
      </c>
      <c r="AG523">
        <v>0.6</v>
      </c>
      <c r="AH523">
        <v>9</v>
      </c>
      <c r="AI523">
        <v>7</v>
      </c>
      <c r="AJ523" t="s">
        <v>7474</v>
      </c>
      <c r="AL523">
        <v>36</v>
      </c>
      <c r="AM523" t="s">
        <v>7784</v>
      </c>
      <c r="AN523" t="s">
        <v>7774</v>
      </c>
      <c r="AO523" t="s">
        <v>7253</v>
      </c>
      <c r="AP523" t="s">
        <v>7383</v>
      </c>
      <c r="AQ523" t="s">
        <v>7383</v>
      </c>
      <c r="AR523">
        <v>5.56</v>
      </c>
      <c r="AS523" t="s">
        <v>7947</v>
      </c>
      <c r="AT523">
        <v>1.8</v>
      </c>
      <c r="AU523" t="s">
        <v>7774</v>
      </c>
      <c r="AV523" t="s">
        <v>7789</v>
      </c>
      <c r="AW523" t="s">
        <v>7774</v>
      </c>
      <c r="BA523" t="s">
        <v>5678</v>
      </c>
      <c r="BB523">
        <v>42.758908470000002</v>
      </c>
      <c r="BC523">
        <v>-82.037754079999999</v>
      </c>
      <c r="BD523">
        <v>201.5</v>
      </c>
      <c r="BE523">
        <v>290</v>
      </c>
      <c r="BF523" t="s">
        <v>8087</v>
      </c>
      <c r="BG523">
        <v>15</v>
      </c>
      <c r="BH523">
        <v>986</v>
      </c>
      <c r="BI523">
        <v>2.3679999999999999</v>
      </c>
      <c r="BJ523">
        <v>-403.76100000000002</v>
      </c>
      <c r="BK523">
        <v>2116</v>
      </c>
      <c r="BL523">
        <v>2116</v>
      </c>
      <c r="BO523">
        <v>1.24</v>
      </c>
      <c r="BP523">
        <v>1.24</v>
      </c>
      <c r="BR523">
        <v>2.15</v>
      </c>
      <c r="BS523">
        <v>2.15</v>
      </c>
      <c r="BY523">
        <v>0.68</v>
      </c>
      <c r="BZ523">
        <v>12</v>
      </c>
    </row>
    <row r="524" spans="2:78" hidden="1" x14ac:dyDescent="0.35">
      <c r="B524">
        <v>2859.933</v>
      </c>
      <c r="C524" t="s">
        <v>4810</v>
      </c>
      <c r="D524" t="s">
        <v>3290</v>
      </c>
      <c r="E524">
        <v>0.37916666666666665</v>
      </c>
      <c r="F524">
        <v>12.2</v>
      </c>
      <c r="G524">
        <v>8</v>
      </c>
      <c r="H524" t="s">
        <v>7295</v>
      </c>
      <c r="I524" t="s">
        <v>7296</v>
      </c>
      <c r="L524" s="20" t="s">
        <v>5677</v>
      </c>
      <c r="M524">
        <v>10.6</v>
      </c>
      <c r="N524">
        <v>15</v>
      </c>
      <c r="O524" t="s">
        <v>144</v>
      </c>
      <c r="P524" s="51">
        <v>2859.933</v>
      </c>
      <c r="Q524" s="51">
        <v>12.2</v>
      </c>
      <c r="R524" t="str">
        <f t="shared" si="58"/>
        <v>2859-12</v>
      </c>
      <c r="S524" s="70" t="b">
        <f t="shared" si="59"/>
        <v>1</v>
      </c>
      <c r="T524" t="str">
        <f t="shared" si="56"/>
        <v>2859-12</v>
      </c>
      <c r="U524">
        <v>2859.933</v>
      </c>
      <c r="V524">
        <v>12</v>
      </c>
      <c r="X524" t="str">
        <f t="shared" si="57"/>
        <v>2859-12</v>
      </c>
      <c r="Y524" t="s">
        <v>7778</v>
      </c>
      <c r="Z524" s="51">
        <v>845</v>
      </c>
      <c r="AA524">
        <v>2859.933</v>
      </c>
      <c r="AB524">
        <v>10</v>
      </c>
      <c r="AC524" t="s">
        <v>7782</v>
      </c>
      <c r="AD524" t="s">
        <v>7773</v>
      </c>
      <c r="AE524" t="s">
        <v>5753</v>
      </c>
      <c r="AF524">
        <v>12</v>
      </c>
      <c r="AG524">
        <v>0.68</v>
      </c>
      <c r="AH524">
        <v>12</v>
      </c>
      <c r="AI524">
        <v>11</v>
      </c>
      <c r="AJ524" t="s">
        <v>7652</v>
      </c>
      <c r="AM524" t="s">
        <v>7784</v>
      </c>
      <c r="AN524" t="s">
        <v>7774</v>
      </c>
      <c r="AO524" t="s">
        <v>7253</v>
      </c>
      <c r="AP524" t="s">
        <v>7383</v>
      </c>
      <c r="AQ524" t="s">
        <v>7383</v>
      </c>
      <c r="AR524">
        <v>5.56</v>
      </c>
      <c r="AS524" t="s">
        <v>7947</v>
      </c>
      <c r="AT524">
        <v>1.8</v>
      </c>
      <c r="AU524" t="s">
        <v>7774</v>
      </c>
      <c r="AV524" t="s">
        <v>7788</v>
      </c>
      <c r="AW524" t="s">
        <v>7774</v>
      </c>
      <c r="AX524">
        <v>10</v>
      </c>
      <c r="AY524">
        <v>10</v>
      </c>
      <c r="AZ524">
        <v>12</v>
      </c>
      <c r="BA524" t="s">
        <v>5683</v>
      </c>
      <c r="BB524">
        <v>42.758907030000003</v>
      </c>
      <c r="BC524">
        <v>-82.037754149999998</v>
      </c>
      <c r="BD524">
        <v>201.5</v>
      </c>
      <c r="BE524">
        <v>290</v>
      </c>
      <c r="BF524" t="s">
        <v>8087</v>
      </c>
      <c r="BG524">
        <v>15</v>
      </c>
      <c r="BH524">
        <v>986</v>
      </c>
      <c r="BI524">
        <v>2.5270000000000001</v>
      </c>
      <c r="BJ524">
        <v>-388.73</v>
      </c>
      <c r="BK524">
        <v>2111</v>
      </c>
      <c r="BL524">
        <v>2113</v>
      </c>
      <c r="BO524">
        <v>1.23</v>
      </c>
      <c r="BP524">
        <v>1.23</v>
      </c>
      <c r="BR524">
        <v>2.14</v>
      </c>
      <c r="BS524">
        <v>2.14</v>
      </c>
      <c r="BY524">
        <v>0.75</v>
      </c>
      <c r="BZ524">
        <v>14</v>
      </c>
    </row>
    <row r="525" spans="2:78" hidden="1" x14ac:dyDescent="0.35">
      <c r="B525">
        <v>2860.1970000000001</v>
      </c>
      <c r="C525" t="s">
        <v>4814</v>
      </c>
      <c r="D525" t="s">
        <v>3290</v>
      </c>
      <c r="E525">
        <v>0.38194444444444442</v>
      </c>
      <c r="F525">
        <v>13.5</v>
      </c>
      <c r="G525">
        <v>5</v>
      </c>
      <c r="H525" t="s">
        <v>7295</v>
      </c>
      <c r="I525" t="s">
        <v>7296</v>
      </c>
      <c r="L525" s="20" t="s">
        <v>5677</v>
      </c>
      <c r="M525">
        <v>12.3</v>
      </c>
      <c r="N525">
        <v>15</v>
      </c>
      <c r="O525" t="s">
        <v>144</v>
      </c>
      <c r="P525" s="51">
        <v>2860.1970000000001</v>
      </c>
      <c r="Q525" s="51">
        <v>13.5</v>
      </c>
      <c r="R525" t="str">
        <f t="shared" si="58"/>
        <v>2860-14</v>
      </c>
      <c r="S525" s="70" t="b">
        <f t="shared" si="59"/>
        <v>0</v>
      </c>
      <c r="T525" t="str">
        <f t="shared" si="56"/>
        <v>2860-13</v>
      </c>
      <c r="U525">
        <v>2860.1959999999999</v>
      </c>
      <c r="V525">
        <v>13</v>
      </c>
      <c r="X525" t="str">
        <f t="shared" si="57"/>
        <v>2860-14</v>
      </c>
      <c r="Y525" t="s">
        <v>7778</v>
      </c>
      <c r="Z525" s="51">
        <v>846</v>
      </c>
      <c r="AA525">
        <v>2860.1959999999999</v>
      </c>
      <c r="AB525">
        <v>10</v>
      </c>
      <c r="AC525" t="s">
        <v>7782</v>
      </c>
      <c r="AD525" t="s">
        <v>7773</v>
      </c>
      <c r="AE525" t="s">
        <v>5753</v>
      </c>
      <c r="AF525">
        <v>13</v>
      </c>
      <c r="AG525">
        <v>0.75</v>
      </c>
      <c r="AH525">
        <v>14</v>
      </c>
      <c r="AI525">
        <v>12</v>
      </c>
      <c r="AJ525" t="s">
        <v>7391</v>
      </c>
      <c r="AL525">
        <v>37</v>
      </c>
      <c r="AM525" t="s">
        <v>7784</v>
      </c>
      <c r="AN525" t="s">
        <v>7774</v>
      </c>
      <c r="AO525" t="s">
        <v>7253</v>
      </c>
      <c r="AP525" t="s">
        <v>7383</v>
      </c>
      <c r="AQ525" t="s">
        <v>7383</v>
      </c>
      <c r="AR525">
        <v>5.56</v>
      </c>
      <c r="AS525" t="s">
        <v>7947</v>
      </c>
      <c r="AT525">
        <v>1.8</v>
      </c>
      <c r="AU525" t="s">
        <v>7774</v>
      </c>
      <c r="AV525" t="s">
        <v>7788</v>
      </c>
      <c r="AW525" t="s">
        <v>7774</v>
      </c>
      <c r="AX525">
        <v>10</v>
      </c>
      <c r="AY525">
        <v>10</v>
      </c>
      <c r="AZ525">
        <v>12</v>
      </c>
      <c r="BA525" t="s">
        <v>5683</v>
      </c>
      <c r="BB525">
        <v>42.758904649999998</v>
      </c>
      <c r="BC525">
        <v>-82.037754250000006</v>
      </c>
      <c r="BD525">
        <v>201.5</v>
      </c>
      <c r="BE525">
        <v>290</v>
      </c>
      <c r="BF525" t="s">
        <v>8087</v>
      </c>
      <c r="BG525">
        <v>15</v>
      </c>
      <c r="BH525">
        <v>986</v>
      </c>
      <c r="BI525">
        <v>2.79</v>
      </c>
      <c r="BJ525">
        <v>-387.31900000000002</v>
      </c>
      <c r="BK525">
        <v>2107</v>
      </c>
      <c r="BL525">
        <v>2109</v>
      </c>
      <c r="BO525">
        <v>1.23</v>
      </c>
      <c r="BP525">
        <v>1.23</v>
      </c>
      <c r="BR525">
        <v>2.14</v>
      </c>
      <c r="BS525">
        <v>2.14</v>
      </c>
      <c r="BY525">
        <v>0.72</v>
      </c>
      <c r="BZ525">
        <v>13</v>
      </c>
    </row>
    <row r="526" spans="2:78" hidden="1" x14ac:dyDescent="0.35">
      <c r="B526">
        <v>2860.2339999999999</v>
      </c>
      <c r="C526" t="s">
        <v>4815</v>
      </c>
      <c r="D526" t="s">
        <v>3290</v>
      </c>
      <c r="E526">
        <v>0.38194444444444442</v>
      </c>
      <c r="F526">
        <v>13</v>
      </c>
      <c r="G526">
        <v>5</v>
      </c>
      <c r="H526" t="s">
        <v>7295</v>
      </c>
      <c r="I526" t="s">
        <v>7296</v>
      </c>
      <c r="L526" s="20" t="s">
        <v>5677</v>
      </c>
      <c r="M526">
        <v>8.6999999999999993</v>
      </c>
      <c r="N526">
        <v>15</v>
      </c>
      <c r="O526" t="s">
        <v>144</v>
      </c>
      <c r="P526" s="51">
        <v>2860.2339999999999</v>
      </c>
      <c r="Q526" s="51">
        <v>13</v>
      </c>
      <c r="R526" t="str">
        <f t="shared" si="58"/>
        <v>2860-13</v>
      </c>
      <c r="S526" s="70" t="b">
        <f t="shared" si="59"/>
        <v>1</v>
      </c>
      <c r="T526" t="str">
        <f t="shared" si="56"/>
        <v>2860-13</v>
      </c>
      <c r="U526">
        <v>2860.2310000000002</v>
      </c>
      <c r="V526">
        <v>13</v>
      </c>
      <c r="X526" t="str">
        <f t="shared" si="57"/>
        <v>2860-13</v>
      </c>
      <c r="Y526" t="s">
        <v>7778</v>
      </c>
      <c r="Z526" s="51">
        <v>848</v>
      </c>
      <c r="AA526">
        <v>2860.2310000000002</v>
      </c>
      <c r="AB526">
        <v>10</v>
      </c>
      <c r="AC526" t="s">
        <v>7782</v>
      </c>
      <c r="AD526" t="s">
        <v>7773</v>
      </c>
      <c r="AE526" t="s">
        <v>5753</v>
      </c>
      <c r="AF526">
        <v>13</v>
      </c>
      <c r="AG526">
        <v>0.72</v>
      </c>
      <c r="AH526">
        <v>13</v>
      </c>
      <c r="AI526">
        <v>10</v>
      </c>
      <c r="AJ526" t="s">
        <v>7391</v>
      </c>
      <c r="AL526">
        <v>37</v>
      </c>
      <c r="AM526" t="s">
        <v>7784</v>
      </c>
      <c r="AN526" t="s">
        <v>7774</v>
      </c>
      <c r="AO526" t="s">
        <v>7253</v>
      </c>
      <c r="AP526" t="s">
        <v>7383</v>
      </c>
      <c r="AQ526" t="s">
        <v>7383</v>
      </c>
      <c r="AR526">
        <v>5.56</v>
      </c>
      <c r="AS526" t="s">
        <v>7947</v>
      </c>
      <c r="AT526">
        <v>1.8</v>
      </c>
      <c r="AU526" t="s">
        <v>7774</v>
      </c>
      <c r="AV526" t="s">
        <v>7788</v>
      </c>
      <c r="AW526" t="s">
        <v>7774</v>
      </c>
      <c r="AX526">
        <v>10</v>
      </c>
      <c r="AY526">
        <v>10</v>
      </c>
      <c r="AZ526">
        <v>12</v>
      </c>
      <c r="BA526" t="s">
        <v>5683</v>
      </c>
      <c r="BB526">
        <v>42.758904319999999</v>
      </c>
      <c r="BC526">
        <v>-82.037754269999994</v>
      </c>
      <c r="BD526">
        <v>201.5</v>
      </c>
      <c r="BE526">
        <v>290</v>
      </c>
      <c r="BF526" t="s">
        <v>8087</v>
      </c>
      <c r="BG526">
        <v>15</v>
      </c>
      <c r="BH526">
        <v>986</v>
      </c>
      <c r="BI526">
        <v>2.8260000000000001</v>
      </c>
      <c r="BJ526">
        <v>-388.04700000000003</v>
      </c>
      <c r="BK526">
        <v>2110</v>
      </c>
      <c r="BL526">
        <v>2112</v>
      </c>
      <c r="BO526">
        <v>1.23</v>
      </c>
      <c r="BP526">
        <v>1.23</v>
      </c>
      <c r="BR526">
        <v>2.14</v>
      </c>
      <c r="BS526">
        <v>2.14</v>
      </c>
      <c r="BY526">
        <v>0.54</v>
      </c>
      <c r="BZ526">
        <v>16</v>
      </c>
    </row>
    <row r="527" spans="2:78" hidden="1" x14ac:dyDescent="0.35">
      <c r="B527">
        <v>2860.2710000000002</v>
      </c>
      <c r="C527" t="s">
        <v>4816</v>
      </c>
      <c r="D527" t="s">
        <v>3290</v>
      </c>
      <c r="E527">
        <v>0.37430555555555556</v>
      </c>
      <c r="F527">
        <v>9.6</v>
      </c>
      <c r="G527">
        <v>4</v>
      </c>
      <c r="H527" t="s">
        <v>7295</v>
      </c>
      <c r="I527" t="s">
        <v>7296</v>
      </c>
      <c r="L527" s="20" t="s">
        <v>5677</v>
      </c>
      <c r="M527">
        <v>16.5</v>
      </c>
      <c r="N527">
        <v>15</v>
      </c>
      <c r="O527" t="s">
        <v>144</v>
      </c>
      <c r="P527" s="51">
        <v>2860.2710000000002</v>
      </c>
      <c r="Q527" s="51">
        <v>9.6</v>
      </c>
      <c r="R527" t="str">
        <f t="shared" si="58"/>
        <v>2860-10</v>
      </c>
      <c r="S527" s="70" t="b">
        <f t="shared" si="59"/>
        <v>1</v>
      </c>
      <c r="T527" t="str">
        <f t="shared" si="56"/>
        <v>2860-10</v>
      </c>
      <c r="U527">
        <v>2860.2710000000002</v>
      </c>
      <c r="V527">
        <v>10</v>
      </c>
      <c r="X527" t="str">
        <f t="shared" si="57"/>
        <v>2860-16</v>
      </c>
      <c r="Y527" t="s">
        <v>7778</v>
      </c>
      <c r="Z527" s="51">
        <v>849</v>
      </c>
      <c r="AA527">
        <v>2860.2710000000002</v>
      </c>
      <c r="AB527">
        <v>10</v>
      </c>
      <c r="AC527" t="s">
        <v>7782</v>
      </c>
      <c r="AD527" t="s">
        <v>7773</v>
      </c>
      <c r="AE527" t="s">
        <v>5753</v>
      </c>
      <c r="AF527">
        <v>10</v>
      </c>
      <c r="AG527">
        <v>0.54</v>
      </c>
      <c r="AH527">
        <v>16</v>
      </c>
      <c r="AI527">
        <v>12</v>
      </c>
      <c r="AJ527" t="s">
        <v>7656</v>
      </c>
      <c r="AM527" t="s">
        <v>7784</v>
      </c>
      <c r="AN527" t="s">
        <v>7774</v>
      </c>
      <c r="AO527" t="s">
        <v>7253</v>
      </c>
      <c r="AP527" t="s">
        <v>7383</v>
      </c>
      <c r="AQ527" t="s">
        <v>7383</v>
      </c>
      <c r="AR527">
        <v>5.56</v>
      </c>
      <c r="AS527" t="s">
        <v>7947</v>
      </c>
      <c r="AT527">
        <v>1.8</v>
      </c>
      <c r="AU527" t="s">
        <v>7774</v>
      </c>
      <c r="AV527" t="s">
        <v>7788</v>
      </c>
      <c r="AW527" t="s">
        <v>7774</v>
      </c>
      <c r="AX527">
        <v>10</v>
      </c>
      <c r="AY527">
        <v>10</v>
      </c>
      <c r="AZ527">
        <v>12</v>
      </c>
      <c r="BA527" t="s">
        <v>8541</v>
      </c>
      <c r="BB527">
        <v>42.758903979999999</v>
      </c>
      <c r="BC527">
        <v>-82.037754280000001</v>
      </c>
      <c r="BD527">
        <v>201.5</v>
      </c>
      <c r="BE527">
        <v>290</v>
      </c>
      <c r="BF527" t="s">
        <v>8087</v>
      </c>
      <c r="BG527">
        <v>15</v>
      </c>
      <c r="BH527">
        <v>986</v>
      </c>
      <c r="BI527">
        <v>2.863</v>
      </c>
      <c r="BJ527">
        <v>-405.16899999999998</v>
      </c>
      <c r="BK527">
        <v>2108</v>
      </c>
      <c r="BL527">
        <v>2110</v>
      </c>
      <c r="BO527">
        <v>1.23</v>
      </c>
      <c r="BP527">
        <v>1.23</v>
      </c>
      <c r="BR527">
        <v>2.14</v>
      </c>
      <c r="BS527">
        <v>2.14</v>
      </c>
      <c r="BY527">
        <v>0.59</v>
      </c>
      <c r="BZ527">
        <v>8</v>
      </c>
    </row>
    <row r="528" spans="2:78" hidden="1" x14ac:dyDescent="0.35">
      <c r="B528">
        <v>2860.5259999999998</v>
      </c>
      <c r="C528" t="s">
        <v>4818</v>
      </c>
      <c r="D528" t="s">
        <v>3290</v>
      </c>
      <c r="E528">
        <v>0.37777777777777777</v>
      </c>
      <c r="F528">
        <v>10.6</v>
      </c>
      <c r="G528">
        <v>4</v>
      </c>
      <c r="H528" t="s">
        <v>7295</v>
      </c>
      <c r="I528" t="s">
        <v>7296</v>
      </c>
      <c r="L528" s="20" t="s">
        <v>5677</v>
      </c>
      <c r="M528">
        <v>8</v>
      </c>
      <c r="N528">
        <v>15</v>
      </c>
      <c r="O528" t="s">
        <v>144</v>
      </c>
      <c r="P528" s="51">
        <v>2860.5259999999998</v>
      </c>
      <c r="Q528" s="51">
        <v>10.6</v>
      </c>
      <c r="R528" t="str">
        <f t="shared" si="58"/>
        <v>2860-11</v>
      </c>
      <c r="S528" s="70" t="b">
        <f t="shared" si="59"/>
        <v>1</v>
      </c>
      <c r="T528" t="str">
        <f t="shared" si="56"/>
        <v>2860-11</v>
      </c>
      <c r="U528">
        <v>2860.5250000000001</v>
      </c>
      <c r="V528">
        <v>11</v>
      </c>
      <c r="X528" t="str">
        <f t="shared" si="57"/>
        <v>2860-8</v>
      </c>
      <c r="Y528" t="s">
        <v>7778</v>
      </c>
      <c r="Z528" s="51">
        <v>850</v>
      </c>
      <c r="AA528">
        <v>2860.5250000000001</v>
      </c>
      <c r="AB528">
        <v>10</v>
      </c>
      <c r="AC528" t="s">
        <v>7782</v>
      </c>
      <c r="AD528" t="s">
        <v>7773</v>
      </c>
      <c r="AE528" t="s">
        <v>5753</v>
      </c>
      <c r="AF528">
        <v>11</v>
      </c>
      <c r="AG528">
        <v>0.59</v>
      </c>
      <c r="AH528">
        <v>8</v>
      </c>
      <c r="AI528">
        <v>9</v>
      </c>
      <c r="AJ528" t="s">
        <v>7642</v>
      </c>
      <c r="AM528" t="s">
        <v>7784</v>
      </c>
      <c r="AN528" t="s">
        <v>7774</v>
      </c>
      <c r="AO528" t="s">
        <v>7253</v>
      </c>
      <c r="AP528" t="s">
        <v>7383</v>
      </c>
      <c r="AQ528" t="s">
        <v>7383</v>
      </c>
      <c r="AR528">
        <v>5.56</v>
      </c>
      <c r="AS528" t="s">
        <v>7947</v>
      </c>
      <c r="AT528">
        <v>1.8</v>
      </c>
      <c r="AU528" t="s">
        <v>7774</v>
      </c>
      <c r="AV528" t="s">
        <v>7789</v>
      </c>
      <c r="AW528" t="s">
        <v>7774</v>
      </c>
      <c r="BA528" t="s">
        <v>5678</v>
      </c>
      <c r="BB528">
        <v>42.758901639999998</v>
      </c>
      <c r="BC528">
        <v>-82.037754390000003</v>
      </c>
      <c r="BD528">
        <v>201.5</v>
      </c>
      <c r="BE528">
        <v>290</v>
      </c>
      <c r="BF528" t="s">
        <v>8087</v>
      </c>
      <c r="BG528">
        <v>15</v>
      </c>
      <c r="BH528">
        <v>986</v>
      </c>
      <c r="BI528">
        <v>3.121</v>
      </c>
      <c r="BJ528">
        <v>-396.52300000000002</v>
      </c>
      <c r="BK528">
        <v>2116</v>
      </c>
      <c r="BL528">
        <v>2117</v>
      </c>
      <c r="BO528">
        <v>1.24</v>
      </c>
      <c r="BP528">
        <v>1.24</v>
      </c>
      <c r="BR528">
        <v>2.15</v>
      </c>
      <c r="BS528">
        <v>2.15</v>
      </c>
      <c r="BY528">
        <v>0.55000000000000004</v>
      </c>
      <c r="BZ528">
        <v>6</v>
      </c>
    </row>
    <row r="529" spans="2:78" hidden="1" x14ac:dyDescent="0.35">
      <c r="B529">
        <v>2860.605</v>
      </c>
      <c r="C529" t="s">
        <v>4819</v>
      </c>
      <c r="D529" t="s">
        <v>3290</v>
      </c>
      <c r="E529">
        <v>0.37430555555555556</v>
      </c>
      <c r="F529">
        <v>9.9</v>
      </c>
      <c r="G529">
        <v>4</v>
      </c>
      <c r="H529" t="s">
        <v>7295</v>
      </c>
      <c r="I529" t="s">
        <v>7296</v>
      </c>
      <c r="L529" s="20" t="s">
        <v>5677</v>
      </c>
      <c r="M529">
        <v>8</v>
      </c>
      <c r="N529">
        <v>15</v>
      </c>
      <c r="O529" t="s">
        <v>144</v>
      </c>
      <c r="P529" s="51">
        <v>2860.605</v>
      </c>
      <c r="Q529" s="51">
        <v>9.9</v>
      </c>
      <c r="R529" t="str">
        <f t="shared" si="58"/>
        <v>2860-10</v>
      </c>
      <c r="S529" s="70" t="b">
        <f t="shared" si="59"/>
        <v>1</v>
      </c>
      <c r="T529" t="str">
        <f t="shared" si="56"/>
        <v>2860-10</v>
      </c>
      <c r="U529">
        <v>2860.6039999999998</v>
      </c>
      <c r="V529">
        <v>10</v>
      </c>
      <c r="X529" t="str">
        <f t="shared" si="57"/>
        <v>2860-6</v>
      </c>
      <c r="Y529" t="s">
        <v>7778</v>
      </c>
      <c r="Z529" s="51">
        <v>851</v>
      </c>
      <c r="AA529">
        <v>2860.6039999999998</v>
      </c>
      <c r="AB529">
        <v>10</v>
      </c>
      <c r="AC529" t="s">
        <v>7782</v>
      </c>
      <c r="AD529" t="s">
        <v>7773</v>
      </c>
      <c r="AE529" t="s">
        <v>5753</v>
      </c>
      <c r="AF529">
        <v>10</v>
      </c>
      <c r="AG529">
        <v>0.55000000000000004</v>
      </c>
      <c r="AH529">
        <v>6</v>
      </c>
      <c r="AI529">
        <v>7</v>
      </c>
      <c r="AJ529" t="s">
        <v>7474</v>
      </c>
      <c r="AM529" t="s">
        <v>7784</v>
      </c>
      <c r="AN529" t="s">
        <v>7774</v>
      </c>
      <c r="AO529" t="s">
        <v>7253</v>
      </c>
      <c r="AP529" t="s">
        <v>7383</v>
      </c>
      <c r="AQ529" t="s">
        <v>7383</v>
      </c>
      <c r="AR529">
        <v>5.56</v>
      </c>
      <c r="AS529" t="s">
        <v>7947</v>
      </c>
      <c r="AT529">
        <v>1.8</v>
      </c>
      <c r="AU529" t="s">
        <v>7774</v>
      </c>
      <c r="AV529" t="s">
        <v>7789</v>
      </c>
      <c r="AW529" t="s">
        <v>7774</v>
      </c>
      <c r="BA529" t="s">
        <v>8271</v>
      </c>
      <c r="BB529">
        <v>42.758900910000001</v>
      </c>
      <c r="BC529">
        <v>-82.037754419999999</v>
      </c>
      <c r="BD529">
        <v>201.5</v>
      </c>
      <c r="BE529">
        <v>290</v>
      </c>
      <c r="BF529" t="s">
        <v>8087</v>
      </c>
      <c r="BG529">
        <v>15</v>
      </c>
      <c r="BH529">
        <v>986</v>
      </c>
      <c r="BI529">
        <v>3.202</v>
      </c>
      <c r="BJ529">
        <v>-403.90499999999997</v>
      </c>
      <c r="BK529">
        <v>2118</v>
      </c>
      <c r="BL529">
        <v>2118</v>
      </c>
      <c r="BO529">
        <v>1.24</v>
      </c>
      <c r="BP529">
        <v>1.24</v>
      </c>
      <c r="BR529">
        <v>2.15</v>
      </c>
      <c r="BS529">
        <v>2.15</v>
      </c>
      <c r="BY529">
        <v>0.54</v>
      </c>
      <c r="BZ529">
        <v>8</v>
      </c>
    </row>
    <row r="530" spans="2:78" hidden="1" x14ac:dyDescent="0.35">
      <c r="B530">
        <v>2860.6750000000002</v>
      </c>
      <c r="C530" t="s">
        <v>4820</v>
      </c>
      <c r="D530" t="s">
        <v>3290</v>
      </c>
      <c r="E530">
        <v>0.37430555555555556</v>
      </c>
      <c r="F530">
        <v>9.6999999999999993</v>
      </c>
      <c r="G530">
        <v>4</v>
      </c>
      <c r="H530" t="s">
        <v>7295</v>
      </c>
      <c r="I530" t="s">
        <v>7296</v>
      </c>
      <c r="L530" s="20" t="s">
        <v>5677</v>
      </c>
      <c r="M530">
        <v>8.3000000000000007</v>
      </c>
      <c r="N530">
        <v>15</v>
      </c>
      <c r="O530" t="s">
        <v>144</v>
      </c>
      <c r="P530" s="51">
        <v>2860.6750000000002</v>
      </c>
      <c r="Q530" s="51">
        <v>9.6999999999999993</v>
      </c>
      <c r="R530" t="str">
        <f t="shared" si="58"/>
        <v>2860-10</v>
      </c>
      <c r="S530" s="70" t="b">
        <f t="shared" si="59"/>
        <v>1</v>
      </c>
      <c r="T530" t="str">
        <f t="shared" si="56"/>
        <v>2860-10</v>
      </c>
      <c r="U530">
        <v>2860.674</v>
      </c>
      <c r="V530">
        <v>10</v>
      </c>
      <c r="X530" t="str">
        <f t="shared" si="57"/>
        <v>2860-8</v>
      </c>
      <c r="Y530" t="s">
        <v>7778</v>
      </c>
      <c r="Z530" s="51">
        <v>852</v>
      </c>
      <c r="AA530">
        <v>2860.674</v>
      </c>
      <c r="AB530">
        <v>10</v>
      </c>
      <c r="AC530" t="s">
        <v>7782</v>
      </c>
      <c r="AD530" t="s">
        <v>7773</v>
      </c>
      <c r="AE530" t="s">
        <v>5753</v>
      </c>
      <c r="AF530">
        <v>10</v>
      </c>
      <c r="AG530">
        <v>0.54</v>
      </c>
      <c r="AH530">
        <v>8</v>
      </c>
      <c r="AI530">
        <v>10</v>
      </c>
      <c r="AJ530" t="s">
        <v>7474</v>
      </c>
      <c r="AM530" t="s">
        <v>7784</v>
      </c>
      <c r="AN530" t="s">
        <v>7774</v>
      </c>
      <c r="AO530" t="s">
        <v>7253</v>
      </c>
      <c r="AP530" t="s">
        <v>7383</v>
      </c>
      <c r="AQ530" t="s">
        <v>7383</v>
      </c>
      <c r="AR530">
        <v>5.56</v>
      </c>
      <c r="AS530" t="s">
        <v>7947</v>
      </c>
      <c r="AT530">
        <v>1.8</v>
      </c>
      <c r="AU530" t="s">
        <v>7774</v>
      </c>
      <c r="AV530" t="s">
        <v>7789</v>
      </c>
      <c r="AW530" t="s">
        <v>7774</v>
      </c>
      <c r="BA530" t="s">
        <v>8271</v>
      </c>
      <c r="BB530">
        <v>42.758900279999999</v>
      </c>
      <c r="BC530">
        <v>-82.037754449999994</v>
      </c>
      <c r="BD530">
        <v>201.5</v>
      </c>
      <c r="BE530">
        <v>290</v>
      </c>
      <c r="BF530" t="s">
        <v>8087</v>
      </c>
      <c r="BG530">
        <v>15</v>
      </c>
      <c r="BH530">
        <v>986</v>
      </c>
      <c r="BI530">
        <v>3.2709999999999999</v>
      </c>
      <c r="BJ530">
        <v>-402.20800000000003</v>
      </c>
      <c r="BK530">
        <v>2117</v>
      </c>
      <c r="BL530">
        <v>2117</v>
      </c>
      <c r="BO530">
        <v>1.24</v>
      </c>
      <c r="BP530">
        <v>1.24</v>
      </c>
      <c r="BR530">
        <v>2.15</v>
      </c>
      <c r="BS530">
        <v>2.15</v>
      </c>
      <c r="BY530">
        <v>0.56999999999999995</v>
      </c>
      <c r="BZ530">
        <v>8</v>
      </c>
    </row>
    <row r="531" spans="2:78" hidden="1" x14ac:dyDescent="0.35">
      <c r="B531">
        <v>2860.8139999999999</v>
      </c>
      <c r="C531" t="s">
        <v>4821</v>
      </c>
      <c r="D531" t="s">
        <v>3290</v>
      </c>
      <c r="E531">
        <v>0.37430555555555556</v>
      </c>
      <c r="F531">
        <v>10.199999999999999</v>
      </c>
      <c r="G531">
        <v>4</v>
      </c>
      <c r="H531" t="s">
        <v>7295</v>
      </c>
      <c r="I531" t="s">
        <v>7296</v>
      </c>
      <c r="L531" s="20" t="s">
        <v>5677</v>
      </c>
      <c r="M531">
        <v>8</v>
      </c>
      <c r="N531">
        <v>15</v>
      </c>
      <c r="O531" t="s">
        <v>144</v>
      </c>
      <c r="P531" s="51">
        <v>2860.8139999999999</v>
      </c>
      <c r="Q531" s="51">
        <v>10.199999999999999</v>
      </c>
      <c r="R531" t="str">
        <f t="shared" si="58"/>
        <v>2860-10</v>
      </c>
      <c r="S531" s="70" t="b">
        <f t="shared" si="59"/>
        <v>1</v>
      </c>
      <c r="T531" t="str">
        <f t="shared" si="56"/>
        <v>2860-10</v>
      </c>
      <c r="U531">
        <v>2860.8130000000001</v>
      </c>
      <c r="V531">
        <v>10</v>
      </c>
      <c r="X531" t="str">
        <f t="shared" si="57"/>
        <v>2860-8</v>
      </c>
      <c r="Y531" t="s">
        <v>7778</v>
      </c>
      <c r="Z531" s="51">
        <v>853</v>
      </c>
      <c r="AA531">
        <v>2860.8130000000001</v>
      </c>
      <c r="AB531">
        <v>10</v>
      </c>
      <c r="AC531" t="s">
        <v>7782</v>
      </c>
      <c r="AD531" t="s">
        <v>7773</v>
      </c>
      <c r="AE531" t="s">
        <v>5753</v>
      </c>
      <c r="AF531">
        <v>10</v>
      </c>
      <c r="AG531">
        <v>0.56999999999999995</v>
      </c>
      <c r="AH531">
        <v>8</v>
      </c>
      <c r="AI531">
        <v>7</v>
      </c>
      <c r="AJ531" t="s">
        <v>7474</v>
      </c>
      <c r="AL531">
        <v>38</v>
      </c>
      <c r="AM531" t="s">
        <v>7784</v>
      </c>
      <c r="AN531" t="s">
        <v>7774</v>
      </c>
      <c r="AO531" t="s">
        <v>7253</v>
      </c>
      <c r="AP531" t="s">
        <v>7383</v>
      </c>
      <c r="AQ531" t="s">
        <v>7383</v>
      </c>
      <c r="AR531">
        <v>5.56</v>
      </c>
      <c r="AS531" t="s">
        <v>7947</v>
      </c>
      <c r="AT531">
        <v>1.8</v>
      </c>
      <c r="AU531" t="s">
        <v>7774</v>
      </c>
      <c r="AV531" t="s">
        <v>7789</v>
      </c>
      <c r="AW531" t="s">
        <v>7774</v>
      </c>
      <c r="BA531" t="s">
        <v>5678</v>
      </c>
      <c r="BB531">
        <v>42.758899020000001</v>
      </c>
      <c r="BC531">
        <v>-82.037754509999999</v>
      </c>
      <c r="BD531">
        <v>201.5</v>
      </c>
      <c r="BE531">
        <v>290</v>
      </c>
      <c r="BF531" t="s">
        <v>8087</v>
      </c>
      <c r="BG531">
        <v>15</v>
      </c>
      <c r="BH531">
        <v>986</v>
      </c>
      <c r="BI531">
        <v>3.41</v>
      </c>
      <c r="BJ531">
        <v>-403.88099999999997</v>
      </c>
      <c r="BK531">
        <v>2117</v>
      </c>
      <c r="BL531">
        <v>2117</v>
      </c>
      <c r="BO531">
        <v>1.24</v>
      </c>
      <c r="BP531">
        <v>1.24</v>
      </c>
      <c r="BR531">
        <v>2.15</v>
      </c>
      <c r="BS531">
        <v>2.15</v>
      </c>
      <c r="BY531">
        <v>0.61</v>
      </c>
      <c r="BZ531">
        <v>6</v>
      </c>
    </row>
    <row r="532" spans="2:78" hidden="1" x14ac:dyDescent="0.35">
      <c r="B532">
        <v>2860.8330000000001</v>
      </c>
      <c r="C532" t="s">
        <v>4822</v>
      </c>
      <c r="D532" t="s">
        <v>3290</v>
      </c>
      <c r="E532">
        <v>0.37430555555555556</v>
      </c>
      <c r="F532">
        <v>11</v>
      </c>
      <c r="G532">
        <v>4</v>
      </c>
      <c r="H532" t="s">
        <v>7295</v>
      </c>
      <c r="I532" t="s">
        <v>7296</v>
      </c>
      <c r="L532" s="20" t="s">
        <v>5677</v>
      </c>
      <c r="M532">
        <v>9.4</v>
      </c>
      <c r="N532">
        <v>15</v>
      </c>
      <c r="O532" t="s">
        <v>144</v>
      </c>
      <c r="P532" s="51">
        <v>2860.8330000000001</v>
      </c>
      <c r="Q532" s="51">
        <v>11</v>
      </c>
      <c r="R532" t="str">
        <f t="shared" si="58"/>
        <v>2860-11</v>
      </c>
      <c r="S532" s="70" t="b">
        <f t="shared" si="59"/>
        <v>1</v>
      </c>
      <c r="T532" t="str">
        <f t="shared" si="56"/>
        <v>2860-11</v>
      </c>
      <c r="U532">
        <v>2860.8310000000001</v>
      </c>
      <c r="V532">
        <v>11</v>
      </c>
      <c r="Y532" t="s">
        <v>7778</v>
      </c>
      <c r="Z532" s="51">
        <v>855</v>
      </c>
      <c r="AA532">
        <v>2860.8310000000001</v>
      </c>
      <c r="AB532">
        <v>10</v>
      </c>
      <c r="AC532" t="s">
        <v>7782</v>
      </c>
      <c r="AD532" t="s">
        <v>7773</v>
      </c>
      <c r="AE532" t="s">
        <v>5753</v>
      </c>
      <c r="AF532">
        <v>11</v>
      </c>
      <c r="AG532">
        <v>0.61</v>
      </c>
      <c r="AH532">
        <v>6</v>
      </c>
      <c r="AI532">
        <v>6</v>
      </c>
      <c r="AJ532" t="s">
        <v>7650</v>
      </c>
      <c r="AL532">
        <v>38</v>
      </c>
      <c r="AM532" t="s">
        <v>7784</v>
      </c>
      <c r="AN532" t="s">
        <v>7774</v>
      </c>
      <c r="AO532" t="s">
        <v>7253</v>
      </c>
      <c r="AP532" t="s">
        <v>7383</v>
      </c>
      <c r="AQ532" t="s">
        <v>7383</v>
      </c>
      <c r="AR532">
        <v>5.56</v>
      </c>
      <c r="AS532" t="s">
        <v>7947</v>
      </c>
      <c r="AT532">
        <v>1.8</v>
      </c>
      <c r="AU532" t="s">
        <v>7774</v>
      </c>
      <c r="AV532" t="s">
        <v>7789</v>
      </c>
      <c r="AW532" t="s">
        <v>7774</v>
      </c>
      <c r="BA532" t="s">
        <v>5678</v>
      </c>
      <c r="BB532">
        <v>42.758898850000001</v>
      </c>
      <c r="BC532">
        <v>-82.037754519999993</v>
      </c>
      <c r="BD532">
        <v>201.5</v>
      </c>
      <c r="BE532">
        <v>290</v>
      </c>
      <c r="BF532" t="s">
        <v>8087</v>
      </c>
      <c r="BG532">
        <v>15</v>
      </c>
      <c r="BH532">
        <v>986</v>
      </c>
      <c r="BI532">
        <v>3.4289999999999998</v>
      </c>
      <c r="BJ532">
        <v>-402.38</v>
      </c>
      <c r="BK532">
        <v>2118</v>
      </c>
      <c r="BL532">
        <v>2118</v>
      </c>
      <c r="BO532">
        <v>1.24</v>
      </c>
      <c r="BP532">
        <v>1.24</v>
      </c>
      <c r="BR532">
        <v>2.15</v>
      </c>
      <c r="BS532">
        <v>2.15</v>
      </c>
      <c r="BY532">
        <v>0.7</v>
      </c>
      <c r="BZ532">
        <v>9</v>
      </c>
    </row>
    <row r="533" spans="2:78" hidden="1" x14ac:dyDescent="0.35">
      <c r="B533">
        <v>2861.4180000000001</v>
      </c>
      <c r="C533" t="s">
        <v>4823</v>
      </c>
      <c r="D533" t="s">
        <v>3290</v>
      </c>
      <c r="E533">
        <v>0.37638888888888888</v>
      </c>
      <c r="F533">
        <v>12.5</v>
      </c>
      <c r="G533">
        <v>7</v>
      </c>
      <c r="H533" t="s">
        <v>7295</v>
      </c>
      <c r="I533" t="s">
        <v>7296</v>
      </c>
      <c r="L533" s="20" t="s">
        <v>5677</v>
      </c>
      <c r="M533">
        <v>11.7</v>
      </c>
      <c r="N533">
        <v>15</v>
      </c>
      <c r="O533" t="s">
        <v>144</v>
      </c>
      <c r="P533" s="51">
        <v>2861.4180000000001</v>
      </c>
      <c r="Q533" s="51">
        <v>12.5</v>
      </c>
      <c r="R533" t="str">
        <f t="shared" si="58"/>
        <v>2861-13</v>
      </c>
      <c r="S533" s="70" t="b">
        <f t="shared" si="59"/>
        <v>1</v>
      </c>
      <c r="T533" t="str">
        <f t="shared" si="56"/>
        <v>2861-13</v>
      </c>
      <c r="U533">
        <v>2861.4169999999999</v>
      </c>
      <c r="V533">
        <v>13</v>
      </c>
      <c r="Y533" t="s">
        <v>7778</v>
      </c>
      <c r="Z533" s="51">
        <v>856</v>
      </c>
      <c r="AA533">
        <v>2861.4169999999999</v>
      </c>
      <c r="AB533">
        <v>10</v>
      </c>
      <c r="AC533" t="s">
        <v>7782</v>
      </c>
      <c r="AD533" t="s">
        <v>7773</v>
      </c>
      <c r="AE533" t="s">
        <v>5753</v>
      </c>
      <c r="AF533">
        <v>13</v>
      </c>
      <c r="AG533">
        <v>0.7</v>
      </c>
      <c r="AH533">
        <v>9</v>
      </c>
      <c r="AI533">
        <v>8</v>
      </c>
      <c r="AJ533" t="s">
        <v>7642</v>
      </c>
      <c r="AL533">
        <v>39</v>
      </c>
      <c r="AM533" t="s">
        <v>7784</v>
      </c>
      <c r="AN533" t="s">
        <v>7774</v>
      </c>
      <c r="AO533" t="s">
        <v>7253</v>
      </c>
      <c r="AP533" t="s">
        <v>7383</v>
      </c>
      <c r="AQ533" t="s">
        <v>7383</v>
      </c>
      <c r="AR533">
        <v>5.56</v>
      </c>
      <c r="AS533" t="s">
        <v>7947</v>
      </c>
      <c r="AT533">
        <v>1.8</v>
      </c>
      <c r="AU533" t="s">
        <v>7774</v>
      </c>
      <c r="AV533" t="s">
        <v>7789</v>
      </c>
      <c r="AW533" t="s">
        <v>7774</v>
      </c>
      <c r="BA533" t="s">
        <v>5678</v>
      </c>
      <c r="BB533">
        <v>42.758893550000003</v>
      </c>
      <c r="BC533">
        <v>-82.037754739999997</v>
      </c>
      <c r="BD533">
        <v>201.5</v>
      </c>
      <c r="BE533">
        <v>290</v>
      </c>
      <c r="BF533" t="s">
        <v>8087</v>
      </c>
      <c r="BG533">
        <v>15</v>
      </c>
      <c r="BH533">
        <v>986</v>
      </c>
      <c r="BI533">
        <v>4.0129999999999999</v>
      </c>
      <c r="BJ533">
        <v>-397.31299999999999</v>
      </c>
      <c r="BK533">
        <v>2114</v>
      </c>
      <c r="BL533">
        <v>2115</v>
      </c>
      <c r="BO533">
        <v>1.24</v>
      </c>
      <c r="BP533">
        <v>1.23</v>
      </c>
      <c r="BR533">
        <v>2.14</v>
      </c>
      <c r="BS533">
        <v>2.14</v>
      </c>
      <c r="BY533">
        <v>0.59</v>
      </c>
      <c r="BZ533">
        <v>8</v>
      </c>
    </row>
    <row r="534" spans="2:78" hidden="1" x14ac:dyDescent="0.35">
      <c r="B534">
        <v>2861.4549999999999</v>
      </c>
      <c r="C534" t="s">
        <v>4824</v>
      </c>
      <c r="D534" t="s">
        <v>3290</v>
      </c>
      <c r="E534">
        <v>0.38124999999999998</v>
      </c>
      <c r="F534">
        <v>10.7</v>
      </c>
      <c r="G534">
        <v>3</v>
      </c>
      <c r="H534" t="s">
        <v>7295</v>
      </c>
      <c r="I534" t="s">
        <v>7296</v>
      </c>
      <c r="L534" s="20" t="s">
        <v>5677</v>
      </c>
      <c r="M534">
        <v>8</v>
      </c>
      <c r="N534">
        <v>15</v>
      </c>
      <c r="O534" t="s">
        <v>144</v>
      </c>
      <c r="P534" s="51">
        <v>2861.4549999999999</v>
      </c>
      <c r="Q534" s="51">
        <v>10.7</v>
      </c>
      <c r="R534" t="str">
        <f t="shared" si="58"/>
        <v>2861-11</v>
      </c>
      <c r="S534" s="70" t="b">
        <f t="shared" si="59"/>
        <v>1</v>
      </c>
      <c r="T534" t="str">
        <f t="shared" si="56"/>
        <v>2861-11</v>
      </c>
      <c r="U534">
        <v>2861.4549999999999</v>
      </c>
      <c r="V534">
        <v>11</v>
      </c>
      <c r="Y534" t="s">
        <v>7778</v>
      </c>
      <c r="Z534" s="51">
        <v>858</v>
      </c>
      <c r="AA534">
        <v>2861.4549999999999</v>
      </c>
      <c r="AB534">
        <v>10</v>
      </c>
      <c r="AC534" t="s">
        <v>7782</v>
      </c>
      <c r="AD534" t="s">
        <v>7773</v>
      </c>
      <c r="AE534" t="s">
        <v>5753</v>
      </c>
      <c r="AF534">
        <v>11</v>
      </c>
      <c r="AG534">
        <v>0.59</v>
      </c>
      <c r="AH534">
        <v>8</v>
      </c>
      <c r="AI534">
        <v>7</v>
      </c>
      <c r="AJ534" t="s">
        <v>7647</v>
      </c>
      <c r="AL534">
        <v>39</v>
      </c>
      <c r="AM534" t="s">
        <v>7784</v>
      </c>
      <c r="AN534" t="s">
        <v>7774</v>
      </c>
      <c r="AO534" t="s">
        <v>7253</v>
      </c>
      <c r="AP534" t="s">
        <v>7383</v>
      </c>
      <c r="AQ534" t="s">
        <v>7383</v>
      </c>
      <c r="AR534">
        <v>5.56</v>
      </c>
      <c r="AS534" t="s">
        <v>7947</v>
      </c>
      <c r="AT534">
        <v>1.8</v>
      </c>
      <c r="AU534" t="s">
        <v>7774</v>
      </c>
      <c r="AV534" t="s">
        <v>7789</v>
      </c>
      <c r="AW534" t="s">
        <v>7774</v>
      </c>
      <c r="BA534" t="s">
        <v>5678</v>
      </c>
      <c r="BB534">
        <v>42.758893209999997</v>
      </c>
      <c r="BC534">
        <v>-82.037754759999999</v>
      </c>
      <c r="BD534">
        <v>201.5</v>
      </c>
      <c r="BE534">
        <v>290</v>
      </c>
      <c r="BF534" t="s">
        <v>8087</v>
      </c>
      <c r="BG534">
        <v>15</v>
      </c>
      <c r="BH534">
        <v>986</v>
      </c>
      <c r="BI534">
        <v>4.0510000000000002</v>
      </c>
      <c r="BJ534">
        <v>-395.81900000000002</v>
      </c>
      <c r="BK534">
        <v>2116</v>
      </c>
      <c r="BL534">
        <v>2117</v>
      </c>
      <c r="BO534">
        <v>1.24</v>
      </c>
      <c r="BP534">
        <v>1.24</v>
      </c>
      <c r="BR534">
        <v>2.15</v>
      </c>
      <c r="BS534">
        <v>2.15</v>
      </c>
      <c r="BY534">
        <v>0.56000000000000005</v>
      </c>
      <c r="BZ534">
        <v>11</v>
      </c>
    </row>
    <row r="535" spans="2:78" hidden="1" x14ac:dyDescent="0.35">
      <c r="B535">
        <v>2861.4690000000001</v>
      </c>
      <c r="C535" t="s">
        <v>4825</v>
      </c>
      <c r="D535" t="s">
        <v>3290</v>
      </c>
      <c r="E535">
        <v>0.37777777777777777</v>
      </c>
      <c r="F535">
        <v>9.5</v>
      </c>
      <c r="G535">
        <v>4</v>
      </c>
      <c r="H535" t="s">
        <v>7295</v>
      </c>
      <c r="I535" t="s">
        <v>7296</v>
      </c>
      <c r="J535">
        <v>10</v>
      </c>
      <c r="L535" s="20" t="s">
        <v>5677</v>
      </c>
      <c r="M535">
        <v>10.6</v>
      </c>
      <c r="N535">
        <v>15</v>
      </c>
      <c r="O535" t="s">
        <v>144</v>
      </c>
      <c r="P535" s="51">
        <v>2861.4690000000001</v>
      </c>
      <c r="Q535" s="51">
        <v>9.5</v>
      </c>
      <c r="R535" t="str">
        <f t="shared" si="58"/>
        <v>2861-10</v>
      </c>
      <c r="S535" s="70" t="b">
        <f t="shared" si="59"/>
        <v>1</v>
      </c>
      <c r="T535" t="str">
        <f t="shared" si="56"/>
        <v>2861-10</v>
      </c>
      <c r="U535">
        <v>2861.47</v>
      </c>
      <c r="V535">
        <v>10</v>
      </c>
      <c r="Y535" t="s">
        <v>7778</v>
      </c>
      <c r="Z535" s="51">
        <v>859</v>
      </c>
      <c r="AA535">
        <v>2861.47</v>
      </c>
      <c r="AB535">
        <v>10</v>
      </c>
      <c r="AC535" t="s">
        <v>7782</v>
      </c>
      <c r="AD535" t="s">
        <v>7773</v>
      </c>
      <c r="AE535" t="s">
        <v>5753</v>
      </c>
      <c r="AF535">
        <v>10</v>
      </c>
      <c r="AG535">
        <v>0.56000000000000005</v>
      </c>
      <c r="AH535">
        <v>11</v>
      </c>
      <c r="AI535">
        <v>15</v>
      </c>
      <c r="AJ535" t="s">
        <v>7642</v>
      </c>
      <c r="AL535">
        <v>39</v>
      </c>
      <c r="AM535" t="s">
        <v>7784</v>
      </c>
      <c r="AN535" t="s">
        <v>7774</v>
      </c>
      <c r="AO535" t="s">
        <v>7253</v>
      </c>
      <c r="AP535" t="s">
        <v>7383</v>
      </c>
      <c r="AQ535" t="s">
        <v>7383</v>
      </c>
      <c r="AR535">
        <v>5.56</v>
      </c>
      <c r="AS535" t="s">
        <v>7947</v>
      </c>
      <c r="AT535">
        <v>1.8</v>
      </c>
      <c r="AU535" t="s">
        <v>7774</v>
      </c>
      <c r="AV535" t="s">
        <v>7788</v>
      </c>
      <c r="AW535" t="s">
        <v>3293</v>
      </c>
      <c r="AX535">
        <v>10</v>
      </c>
      <c r="AY535">
        <v>10</v>
      </c>
      <c r="AZ535">
        <v>12</v>
      </c>
      <c r="BA535" t="s">
        <v>5683</v>
      </c>
      <c r="BB535">
        <v>42.75889308</v>
      </c>
      <c r="BC535">
        <v>-82.037754759999999</v>
      </c>
      <c r="BD535">
        <v>201.5</v>
      </c>
      <c r="BE535">
        <v>290</v>
      </c>
      <c r="BF535" t="s">
        <v>8087</v>
      </c>
      <c r="BG535">
        <v>15</v>
      </c>
      <c r="BH535">
        <v>986</v>
      </c>
      <c r="BI535">
        <v>4.0650000000000004</v>
      </c>
      <c r="BJ535">
        <v>-393.71899999999999</v>
      </c>
      <c r="BK535">
        <v>2115</v>
      </c>
      <c r="BL535">
        <v>2115</v>
      </c>
      <c r="BO535">
        <v>1.24</v>
      </c>
      <c r="BP535">
        <v>1.23</v>
      </c>
      <c r="BR535">
        <v>2.14</v>
      </c>
      <c r="BS535">
        <v>2.14</v>
      </c>
      <c r="BY535">
        <v>0.7</v>
      </c>
      <c r="BZ535">
        <v>7</v>
      </c>
    </row>
    <row r="536" spans="2:78" hidden="1" x14ac:dyDescent="0.35">
      <c r="B536">
        <v>2861.6550000000002</v>
      </c>
      <c r="C536" t="s">
        <v>4826</v>
      </c>
      <c r="D536" t="s">
        <v>3290</v>
      </c>
      <c r="E536">
        <v>0.37083333333333335</v>
      </c>
      <c r="F536">
        <v>12.7</v>
      </c>
      <c r="G536">
        <v>6</v>
      </c>
      <c r="H536" t="s">
        <v>7295</v>
      </c>
      <c r="I536" t="s">
        <v>7296</v>
      </c>
      <c r="L536" s="20" t="s">
        <v>5677</v>
      </c>
      <c r="M536">
        <v>8.5</v>
      </c>
      <c r="N536">
        <v>15</v>
      </c>
      <c r="O536" t="s">
        <v>144</v>
      </c>
      <c r="P536" s="51">
        <v>2861.6550000000002</v>
      </c>
      <c r="Q536" s="51">
        <v>12.7</v>
      </c>
      <c r="R536" t="str">
        <f t="shared" si="58"/>
        <v>2861-13</v>
      </c>
      <c r="S536" s="70" t="b">
        <f t="shared" si="59"/>
        <v>1</v>
      </c>
      <c r="T536" t="str">
        <f t="shared" si="56"/>
        <v>2861-13</v>
      </c>
      <c r="U536">
        <v>2861.6550000000002</v>
      </c>
      <c r="V536">
        <v>13</v>
      </c>
      <c r="Y536" t="s">
        <v>7778</v>
      </c>
      <c r="Z536" s="51">
        <v>860</v>
      </c>
      <c r="AA536">
        <v>2861.6550000000002</v>
      </c>
      <c r="AB536">
        <v>10</v>
      </c>
      <c r="AC536" t="s">
        <v>7782</v>
      </c>
      <c r="AD536" t="s">
        <v>7773</v>
      </c>
      <c r="AE536" t="s">
        <v>5753</v>
      </c>
      <c r="AF536">
        <v>13</v>
      </c>
      <c r="AG536">
        <v>0.7</v>
      </c>
      <c r="AH536">
        <v>7</v>
      </c>
      <c r="AI536">
        <v>7</v>
      </c>
      <c r="AJ536" t="s">
        <v>7651</v>
      </c>
      <c r="AM536" t="s">
        <v>7784</v>
      </c>
      <c r="AN536" t="s">
        <v>7774</v>
      </c>
      <c r="AO536" t="s">
        <v>7253</v>
      </c>
      <c r="AP536" t="s">
        <v>7383</v>
      </c>
      <c r="AQ536" t="s">
        <v>7383</v>
      </c>
      <c r="AR536">
        <v>5.56</v>
      </c>
      <c r="AS536" t="s">
        <v>7947</v>
      </c>
      <c r="AT536">
        <v>1.8</v>
      </c>
      <c r="AU536" t="s">
        <v>7774</v>
      </c>
      <c r="AV536" t="s">
        <v>7789</v>
      </c>
      <c r="AW536" t="s">
        <v>7774</v>
      </c>
      <c r="BA536" t="s">
        <v>5678</v>
      </c>
      <c r="BB536">
        <v>42.758891390000002</v>
      </c>
      <c r="BC536">
        <v>-82.037754829999997</v>
      </c>
      <c r="BD536">
        <v>201.5</v>
      </c>
      <c r="BE536">
        <v>290</v>
      </c>
      <c r="BF536" t="s">
        <v>8087</v>
      </c>
      <c r="BG536">
        <v>15</v>
      </c>
      <c r="BH536">
        <v>986</v>
      </c>
      <c r="BI536">
        <v>4.2519999999999998</v>
      </c>
      <c r="BJ536">
        <v>-415.73599999999999</v>
      </c>
      <c r="BK536">
        <v>2117</v>
      </c>
      <c r="BL536">
        <v>2117</v>
      </c>
      <c r="BO536">
        <v>1.24</v>
      </c>
      <c r="BP536">
        <v>1.24</v>
      </c>
      <c r="BR536">
        <v>2.15</v>
      </c>
      <c r="BS536">
        <v>2.15</v>
      </c>
      <c r="BY536">
        <v>0.56000000000000005</v>
      </c>
      <c r="BZ536">
        <v>9</v>
      </c>
    </row>
    <row r="537" spans="2:78" hidden="1" x14ac:dyDescent="0.35">
      <c r="B537">
        <v>2861.7759999999998</v>
      </c>
      <c r="C537" t="s">
        <v>4828</v>
      </c>
      <c r="D537" t="s">
        <v>3290</v>
      </c>
      <c r="E537">
        <v>0.38194444444444442</v>
      </c>
      <c r="F537">
        <v>9.3000000000000007</v>
      </c>
      <c r="G537">
        <v>4</v>
      </c>
      <c r="H537" t="s">
        <v>7295</v>
      </c>
      <c r="I537" t="s">
        <v>7296</v>
      </c>
      <c r="J537">
        <v>10</v>
      </c>
      <c r="L537" s="20" t="s">
        <v>5677</v>
      </c>
      <c r="M537">
        <v>9.1</v>
      </c>
      <c r="N537">
        <v>15</v>
      </c>
      <c r="O537" t="s">
        <v>144</v>
      </c>
      <c r="P537" s="51">
        <v>2861.7759999999998</v>
      </c>
      <c r="Q537" s="51">
        <v>9.3000000000000007</v>
      </c>
      <c r="R537" t="str">
        <f t="shared" si="58"/>
        <v>2861-9</v>
      </c>
      <c r="S537" s="70" t="b">
        <f t="shared" si="59"/>
        <v>0</v>
      </c>
      <c r="T537" t="str">
        <f t="shared" si="56"/>
        <v>2861-10</v>
      </c>
      <c r="U537">
        <v>2861.7759999999998</v>
      </c>
      <c r="V537">
        <v>10</v>
      </c>
      <c r="Y537" t="s">
        <v>7778</v>
      </c>
      <c r="Z537" s="51">
        <v>861</v>
      </c>
      <c r="AA537">
        <v>2861.7759999999998</v>
      </c>
      <c r="AB537">
        <v>10</v>
      </c>
      <c r="AC537" t="s">
        <v>7782</v>
      </c>
      <c r="AD537" t="s">
        <v>7773</v>
      </c>
      <c r="AE537" t="s">
        <v>5753</v>
      </c>
      <c r="AF537">
        <v>10</v>
      </c>
      <c r="AG537">
        <v>0.56000000000000005</v>
      </c>
      <c r="AH537">
        <v>9</v>
      </c>
      <c r="AI537">
        <v>15</v>
      </c>
      <c r="AJ537" t="s">
        <v>7652</v>
      </c>
      <c r="AM537" t="s">
        <v>7784</v>
      </c>
      <c r="AN537" t="s">
        <v>7774</v>
      </c>
      <c r="AO537" t="s">
        <v>7253</v>
      </c>
      <c r="AP537" t="s">
        <v>7383</v>
      </c>
      <c r="AQ537" t="s">
        <v>7383</v>
      </c>
      <c r="AR537">
        <v>5.56</v>
      </c>
      <c r="AS537" t="s">
        <v>7947</v>
      </c>
      <c r="AT537">
        <v>1.8</v>
      </c>
      <c r="AU537" t="s">
        <v>7774</v>
      </c>
      <c r="AV537" t="s">
        <v>7786</v>
      </c>
      <c r="AW537" t="s">
        <v>3293</v>
      </c>
      <c r="AX537">
        <v>10</v>
      </c>
      <c r="AY537">
        <v>10</v>
      </c>
      <c r="AZ537">
        <v>15</v>
      </c>
      <c r="BA537" t="s">
        <v>5683</v>
      </c>
      <c r="BB537">
        <v>42.758890299999997</v>
      </c>
      <c r="BC537">
        <v>-82.037754879999994</v>
      </c>
      <c r="BD537">
        <v>201.5</v>
      </c>
      <c r="BE537">
        <v>290</v>
      </c>
      <c r="BF537" t="s">
        <v>8087</v>
      </c>
      <c r="BG537">
        <v>15</v>
      </c>
      <c r="BH537">
        <v>986</v>
      </c>
      <c r="BI537">
        <v>4.3719999999999999</v>
      </c>
      <c r="BJ537">
        <v>-386.61700000000002</v>
      </c>
      <c r="BK537">
        <v>2116</v>
      </c>
      <c r="BL537">
        <v>2117</v>
      </c>
      <c r="BO537">
        <v>1.24</v>
      </c>
      <c r="BP537">
        <v>1.24</v>
      </c>
      <c r="BR537">
        <v>2.15</v>
      </c>
      <c r="BS537">
        <v>2.15</v>
      </c>
      <c r="BY537">
        <v>0.6</v>
      </c>
      <c r="BZ537">
        <v>9</v>
      </c>
    </row>
    <row r="538" spans="2:78" hidden="1" x14ac:dyDescent="0.35">
      <c r="B538">
        <v>2861.9110000000001</v>
      </c>
      <c r="C538" t="s">
        <v>4829</v>
      </c>
      <c r="D538" t="s">
        <v>3290</v>
      </c>
      <c r="E538">
        <v>0.36736111111111114</v>
      </c>
      <c r="F538">
        <v>10.9</v>
      </c>
      <c r="G538">
        <v>4</v>
      </c>
      <c r="H538" t="s">
        <v>7295</v>
      </c>
      <c r="I538" t="s">
        <v>7296</v>
      </c>
      <c r="L538" s="20" t="s">
        <v>5677</v>
      </c>
      <c r="M538">
        <v>8.5</v>
      </c>
      <c r="N538">
        <v>15</v>
      </c>
      <c r="O538" t="s">
        <v>144</v>
      </c>
      <c r="P538" s="51">
        <v>2861.9110000000001</v>
      </c>
      <c r="Q538" s="51">
        <v>10.9</v>
      </c>
      <c r="R538" t="str">
        <f t="shared" si="58"/>
        <v>2861-11</v>
      </c>
      <c r="S538" s="70" t="b">
        <f t="shared" si="59"/>
        <v>1</v>
      </c>
      <c r="T538" t="str">
        <f t="shared" si="56"/>
        <v>2861-11</v>
      </c>
      <c r="U538">
        <v>2861.91</v>
      </c>
      <c r="V538">
        <v>11</v>
      </c>
      <c r="Y538" t="s">
        <v>7778</v>
      </c>
      <c r="Z538" s="51">
        <v>862</v>
      </c>
      <c r="AA538">
        <v>2861.91</v>
      </c>
      <c r="AB538">
        <v>10</v>
      </c>
      <c r="AC538" t="s">
        <v>7782</v>
      </c>
      <c r="AD538" t="s">
        <v>7773</v>
      </c>
      <c r="AE538" t="s">
        <v>5753</v>
      </c>
      <c r="AF538">
        <v>11</v>
      </c>
      <c r="AG538">
        <v>0.6</v>
      </c>
      <c r="AH538">
        <v>9</v>
      </c>
      <c r="AI538">
        <v>8</v>
      </c>
      <c r="AJ538" t="s">
        <v>7651</v>
      </c>
      <c r="AM538" t="s">
        <v>7784</v>
      </c>
      <c r="AN538" t="s">
        <v>7774</v>
      </c>
      <c r="AO538" t="s">
        <v>7253</v>
      </c>
      <c r="AP538" t="s">
        <v>7383</v>
      </c>
      <c r="AQ538" t="s">
        <v>7383</v>
      </c>
      <c r="AR538">
        <v>5.56</v>
      </c>
      <c r="AS538" t="s">
        <v>7947</v>
      </c>
      <c r="AT538">
        <v>1.8</v>
      </c>
      <c r="AU538" t="s">
        <v>7774</v>
      </c>
      <c r="AV538" t="s">
        <v>7789</v>
      </c>
      <c r="AW538" t="s">
        <v>7774</v>
      </c>
      <c r="BA538" t="s">
        <v>5678</v>
      </c>
      <c r="BB538">
        <v>42.758889080000003</v>
      </c>
      <c r="BC538">
        <v>-82.037754930000006</v>
      </c>
      <c r="BD538">
        <v>201.5</v>
      </c>
      <c r="BE538">
        <v>290</v>
      </c>
      <c r="BF538" t="s">
        <v>8087</v>
      </c>
      <c r="BG538">
        <v>15</v>
      </c>
      <c r="BH538">
        <v>986</v>
      </c>
      <c r="BI538">
        <v>4.5060000000000002</v>
      </c>
      <c r="BJ538">
        <v>-415.56299999999999</v>
      </c>
      <c r="BK538">
        <v>2116</v>
      </c>
      <c r="BL538">
        <v>2116</v>
      </c>
      <c r="BO538">
        <v>1.24</v>
      </c>
      <c r="BP538">
        <v>1.24</v>
      </c>
      <c r="BR538">
        <v>2.15</v>
      </c>
      <c r="BS538">
        <v>2.15</v>
      </c>
      <c r="BY538">
        <v>0.66</v>
      </c>
      <c r="BZ538">
        <v>10</v>
      </c>
    </row>
    <row r="539" spans="2:78" hidden="1" x14ac:dyDescent="0.35">
      <c r="B539">
        <v>2861.9630000000002</v>
      </c>
      <c r="C539" t="s">
        <v>4830</v>
      </c>
      <c r="D539" t="s">
        <v>3290</v>
      </c>
      <c r="E539">
        <v>0.37083333333333335</v>
      </c>
      <c r="F539">
        <v>11.8</v>
      </c>
      <c r="G539">
        <v>4</v>
      </c>
      <c r="H539" t="s">
        <v>7295</v>
      </c>
      <c r="I539" t="s">
        <v>7296</v>
      </c>
      <c r="L539" s="20" t="s">
        <v>5677</v>
      </c>
      <c r="M539">
        <v>12.6</v>
      </c>
      <c r="N539">
        <v>15</v>
      </c>
      <c r="O539" t="s">
        <v>144</v>
      </c>
      <c r="P539" s="51">
        <v>2861.9630000000002</v>
      </c>
      <c r="Q539" s="51">
        <v>11.8</v>
      </c>
      <c r="R539" t="str">
        <f t="shared" si="58"/>
        <v>2861-12</v>
      </c>
      <c r="S539" s="70" t="b">
        <f t="shared" si="59"/>
        <v>1</v>
      </c>
      <c r="T539" t="str">
        <f t="shared" si="56"/>
        <v>2861-12</v>
      </c>
      <c r="U539">
        <v>2861.9609999999998</v>
      </c>
      <c r="V539">
        <v>12</v>
      </c>
      <c r="Y539" t="s">
        <v>7778</v>
      </c>
      <c r="Z539" s="51">
        <v>863</v>
      </c>
      <c r="AA539">
        <v>2861.9609999999998</v>
      </c>
      <c r="AB539">
        <v>10</v>
      </c>
      <c r="AC539" t="s">
        <v>7782</v>
      </c>
      <c r="AD539" t="s">
        <v>7773</v>
      </c>
      <c r="AE539" t="s">
        <v>5753</v>
      </c>
      <c r="AF539">
        <v>12</v>
      </c>
      <c r="AG539">
        <v>0.66</v>
      </c>
      <c r="AH539">
        <v>10</v>
      </c>
      <c r="AI539">
        <v>8</v>
      </c>
      <c r="AJ539" t="s">
        <v>7651</v>
      </c>
      <c r="AM539" t="s">
        <v>7784</v>
      </c>
      <c r="AN539" t="s">
        <v>7774</v>
      </c>
      <c r="AO539" t="s">
        <v>7253</v>
      </c>
      <c r="AP539" t="s">
        <v>7383</v>
      </c>
      <c r="AQ539" t="s">
        <v>7383</v>
      </c>
      <c r="AR539">
        <v>5.56</v>
      </c>
      <c r="AS539" t="s">
        <v>7947</v>
      </c>
      <c r="AT539">
        <v>1.8</v>
      </c>
      <c r="AU539" t="s">
        <v>7774</v>
      </c>
      <c r="AV539" t="s">
        <v>7783</v>
      </c>
      <c r="AW539" t="s">
        <v>7774</v>
      </c>
      <c r="BA539" t="s">
        <v>5678</v>
      </c>
      <c r="BB539">
        <v>42.75888862</v>
      </c>
      <c r="BC539">
        <v>-82.037754949999993</v>
      </c>
      <c r="BD539">
        <v>201.5</v>
      </c>
      <c r="BE539">
        <v>290</v>
      </c>
      <c r="BF539" t="s">
        <v>8087</v>
      </c>
      <c r="BG539">
        <v>15</v>
      </c>
      <c r="BH539">
        <v>986</v>
      </c>
      <c r="BI539">
        <v>4.5570000000000004</v>
      </c>
      <c r="BJ539">
        <v>-415.4</v>
      </c>
      <c r="BK539">
        <v>2114</v>
      </c>
      <c r="BL539">
        <v>2115</v>
      </c>
      <c r="BO539">
        <v>1.23</v>
      </c>
      <c r="BP539">
        <v>1.23</v>
      </c>
      <c r="BR539">
        <v>2.14</v>
      </c>
      <c r="BS539">
        <v>2.14</v>
      </c>
      <c r="BY539">
        <v>0.54</v>
      </c>
      <c r="BZ539">
        <v>14</v>
      </c>
    </row>
    <row r="540" spans="2:78" hidden="1" x14ac:dyDescent="0.35">
      <c r="B540">
        <v>2862.0120000000002</v>
      </c>
      <c r="C540" t="s">
        <v>4832</v>
      </c>
      <c r="D540" t="s">
        <v>3290</v>
      </c>
      <c r="E540">
        <v>0.37013888888888891</v>
      </c>
      <c r="F540">
        <v>9.8000000000000007</v>
      </c>
      <c r="G540">
        <v>3</v>
      </c>
      <c r="H540" t="s">
        <v>7295</v>
      </c>
      <c r="I540" t="s">
        <v>7296</v>
      </c>
      <c r="L540" s="20" t="s">
        <v>5677</v>
      </c>
      <c r="M540">
        <v>22.3</v>
      </c>
      <c r="N540">
        <v>15</v>
      </c>
      <c r="O540" t="s">
        <v>144</v>
      </c>
      <c r="P540" s="51">
        <v>2862.0120000000002</v>
      </c>
      <c r="Q540" s="51">
        <v>9.8000000000000007</v>
      </c>
      <c r="R540" t="str">
        <f t="shared" si="58"/>
        <v>2862-10</v>
      </c>
      <c r="S540" s="70" t="b">
        <f t="shared" si="59"/>
        <v>1</v>
      </c>
      <c r="T540" t="str">
        <f t="shared" ref="T540:T566" si="60">INT(U540)&amp;"-"&amp;V540</f>
        <v>2862-10</v>
      </c>
      <c r="U540">
        <v>2862.0129999999999</v>
      </c>
      <c r="V540">
        <v>10</v>
      </c>
      <c r="Y540" t="s">
        <v>7778</v>
      </c>
      <c r="Z540" s="51">
        <v>864</v>
      </c>
      <c r="AA540">
        <v>2862.0129999999999</v>
      </c>
      <c r="AB540">
        <v>10</v>
      </c>
      <c r="AC540" t="s">
        <v>7782</v>
      </c>
      <c r="AD540" t="s">
        <v>7773</v>
      </c>
      <c r="AE540" t="s">
        <v>5753</v>
      </c>
      <c r="AF540">
        <v>10</v>
      </c>
      <c r="AG540">
        <v>0.54</v>
      </c>
      <c r="AH540">
        <v>14</v>
      </c>
      <c r="AI540">
        <v>12</v>
      </c>
      <c r="AJ540" t="s">
        <v>7329</v>
      </c>
      <c r="AM540" t="s">
        <v>7784</v>
      </c>
      <c r="AN540" t="s">
        <v>7774</v>
      </c>
      <c r="AO540" t="s">
        <v>7253</v>
      </c>
      <c r="AP540" t="s">
        <v>7383</v>
      </c>
      <c r="AQ540" t="s">
        <v>7383</v>
      </c>
      <c r="AR540">
        <v>5.56</v>
      </c>
      <c r="AS540" t="s">
        <v>7947</v>
      </c>
      <c r="AT540">
        <v>1.8</v>
      </c>
      <c r="AU540" t="s">
        <v>7774</v>
      </c>
      <c r="AV540" t="s">
        <v>7788</v>
      </c>
      <c r="AW540" t="s">
        <v>7774</v>
      </c>
      <c r="AX540">
        <v>10</v>
      </c>
      <c r="AY540">
        <v>10</v>
      </c>
      <c r="AZ540">
        <v>12</v>
      </c>
      <c r="BA540" t="s">
        <v>8541</v>
      </c>
      <c r="BB540">
        <v>42.758888169999999</v>
      </c>
      <c r="BC540">
        <v>-82.037754969999995</v>
      </c>
      <c r="BD540">
        <v>201.5</v>
      </c>
      <c r="BE540">
        <v>290</v>
      </c>
      <c r="BF540" t="s">
        <v>8087</v>
      </c>
      <c r="BG540">
        <v>15</v>
      </c>
      <c r="BH540">
        <v>986</v>
      </c>
      <c r="BI540">
        <v>4.6070000000000002</v>
      </c>
      <c r="BJ540">
        <v>-407.53</v>
      </c>
      <c r="BK540">
        <v>2111</v>
      </c>
      <c r="BL540">
        <v>2112</v>
      </c>
      <c r="BO540">
        <v>1.23</v>
      </c>
      <c r="BP540">
        <v>1.23</v>
      </c>
      <c r="BR540">
        <v>2.14</v>
      </c>
      <c r="BS540">
        <v>2.14</v>
      </c>
      <c r="BY540">
        <v>0.76</v>
      </c>
      <c r="BZ540">
        <v>12</v>
      </c>
    </row>
    <row r="541" spans="2:78" hidden="1" x14ac:dyDescent="0.35">
      <c r="B541">
        <v>2862.1559999999999</v>
      </c>
      <c r="C541" t="s">
        <v>4833</v>
      </c>
      <c r="D541" t="s">
        <v>3290</v>
      </c>
      <c r="E541">
        <v>0.37083333333333335</v>
      </c>
      <c r="F541">
        <v>13.7</v>
      </c>
      <c r="G541">
        <v>8</v>
      </c>
      <c r="H541" t="s">
        <v>7295</v>
      </c>
      <c r="I541" t="s">
        <v>7296</v>
      </c>
      <c r="L541" s="20" t="s">
        <v>5677</v>
      </c>
      <c r="M541">
        <v>9.1999999999999993</v>
      </c>
      <c r="N541">
        <v>15</v>
      </c>
      <c r="O541" t="s">
        <v>144</v>
      </c>
      <c r="P541" s="51">
        <v>2862.1559999999999</v>
      </c>
      <c r="Q541" s="51">
        <v>13.7</v>
      </c>
      <c r="R541" t="str">
        <f t="shared" si="58"/>
        <v>2862-14</v>
      </c>
      <c r="S541" s="70" t="b">
        <f t="shared" si="59"/>
        <v>1</v>
      </c>
      <c r="T541" t="str">
        <f t="shared" si="60"/>
        <v>2862-14</v>
      </c>
      <c r="U541">
        <v>2862.154</v>
      </c>
      <c r="V541">
        <v>14</v>
      </c>
      <c r="Y541" t="s">
        <v>7778</v>
      </c>
      <c r="Z541" s="51">
        <v>865</v>
      </c>
      <c r="AA541">
        <v>2862.154</v>
      </c>
      <c r="AB541">
        <v>10</v>
      </c>
      <c r="AC541" t="s">
        <v>7782</v>
      </c>
      <c r="AD541" t="s">
        <v>7773</v>
      </c>
      <c r="AE541" t="s">
        <v>5753</v>
      </c>
      <c r="AF541">
        <v>14</v>
      </c>
      <c r="AG541">
        <v>0.76</v>
      </c>
      <c r="AH541">
        <v>12</v>
      </c>
      <c r="AI541">
        <v>11</v>
      </c>
      <c r="AJ541" t="s">
        <v>7646</v>
      </c>
      <c r="AL541">
        <v>40</v>
      </c>
      <c r="AM541" t="s">
        <v>7784</v>
      </c>
      <c r="AN541" t="s">
        <v>7774</v>
      </c>
      <c r="AO541" t="s">
        <v>7253</v>
      </c>
      <c r="AP541" t="s">
        <v>7383</v>
      </c>
      <c r="AQ541" t="s">
        <v>7383</v>
      </c>
      <c r="AR541">
        <v>5.56</v>
      </c>
      <c r="AS541" t="s">
        <v>7947</v>
      </c>
      <c r="AT541">
        <v>1.8</v>
      </c>
      <c r="AU541" t="s">
        <v>7774</v>
      </c>
      <c r="AV541" t="s">
        <v>7788</v>
      </c>
      <c r="AW541" t="s">
        <v>7774</v>
      </c>
      <c r="AX541">
        <v>10</v>
      </c>
      <c r="AY541">
        <v>10</v>
      </c>
      <c r="AZ541">
        <v>12</v>
      </c>
      <c r="BA541" t="s">
        <v>5683</v>
      </c>
      <c r="BB541">
        <v>42.758886879999999</v>
      </c>
      <c r="BC541">
        <v>-82.037755020000006</v>
      </c>
      <c r="BD541">
        <v>201.5</v>
      </c>
      <c r="BE541">
        <v>290</v>
      </c>
      <c r="BF541" t="s">
        <v>8087</v>
      </c>
      <c r="BG541">
        <v>15</v>
      </c>
      <c r="BH541">
        <v>986</v>
      </c>
      <c r="BI541">
        <v>4.7489999999999997</v>
      </c>
      <c r="BJ541">
        <v>-411.85500000000002</v>
      </c>
      <c r="BK541">
        <v>2111</v>
      </c>
      <c r="BL541">
        <v>2112</v>
      </c>
      <c r="BO541">
        <v>1.23</v>
      </c>
      <c r="BP541">
        <v>1.23</v>
      </c>
      <c r="BR541">
        <v>2.14</v>
      </c>
      <c r="BS541">
        <v>2.14</v>
      </c>
      <c r="BY541">
        <v>0.79</v>
      </c>
      <c r="BZ541">
        <v>9</v>
      </c>
    </row>
    <row r="542" spans="2:78" hidden="1" x14ac:dyDescent="0.35">
      <c r="B542">
        <v>2862.1869999999999</v>
      </c>
      <c r="C542" t="s">
        <v>4834</v>
      </c>
      <c r="D542" t="s">
        <v>3290</v>
      </c>
      <c r="E542">
        <v>0.36944444444444446</v>
      </c>
      <c r="F542">
        <v>14.2</v>
      </c>
      <c r="G542">
        <v>7</v>
      </c>
      <c r="H542" t="s">
        <v>7295</v>
      </c>
      <c r="I542" t="s">
        <v>7296</v>
      </c>
      <c r="L542" s="20" t="s">
        <v>5677</v>
      </c>
      <c r="M542">
        <v>8</v>
      </c>
      <c r="N542">
        <v>15</v>
      </c>
      <c r="O542" t="s">
        <v>144</v>
      </c>
      <c r="P542" s="51">
        <v>2862.1869999999999</v>
      </c>
      <c r="Q542" s="51">
        <v>14.2</v>
      </c>
      <c r="R542" t="str">
        <f t="shared" si="58"/>
        <v>2862-14</v>
      </c>
      <c r="S542" s="70" t="b">
        <f t="shared" si="59"/>
        <v>1</v>
      </c>
      <c r="T542" t="str">
        <f t="shared" si="60"/>
        <v>2862-14</v>
      </c>
      <c r="U542">
        <v>2862.1849999999999</v>
      </c>
      <c r="V542">
        <v>14</v>
      </c>
      <c r="Y542" t="s">
        <v>7778</v>
      </c>
      <c r="Z542" s="51">
        <v>867</v>
      </c>
      <c r="AA542">
        <v>2862.1849999999999</v>
      </c>
      <c r="AB542">
        <v>10</v>
      </c>
      <c r="AC542" t="s">
        <v>7782</v>
      </c>
      <c r="AD542" t="s">
        <v>7773</v>
      </c>
      <c r="AE542" t="s">
        <v>5753</v>
      </c>
      <c r="AF542">
        <v>14</v>
      </c>
      <c r="AG542">
        <v>0.79</v>
      </c>
      <c r="AH542">
        <v>9</v>
      </c>
      <c r="AI542">
        <v>11</v>
      </c>
      <c r="AJ542" t="s">
        <v>7329</v>
      </c>
      <c r="AL542">
        <v>40</v>
      </c>
      <c r="AM542" t="s">
        <v>7784</v>
      </c>
      <c r="AN542" t="s">
        <v>7774</v>
      </c>
      <c r="AO542" t="s">
        <v>7253</v>
      </c>
      <c r="AP542" t="s">
        <v>7383</v>
      </c>
      <c r="AQ542" t="s">
        <v>7383</v>
      </c>
      <c r="AR542">
        <v>5.56</v>
      </c>
      <c r="AS542" t="s">
        <v>7947</v>
      </c>
      <c r="AT542">
        <v>1.8</v>
      </c>
      <c r="AU542" t="s">
        <v>7774</v>
      </c>
      <c r="AV542" t="s">
        <v>7786</v>
      </c>
      <c r="AW542" t="s">
        <v>7774</v>
      </c>
      <c r="AX542">
        <v>10</v>
      </c>
      <c r="AY542">
        <v>10</v>
      </c>
      <c r="AZ542">
        <v>15</v>
      </c>
      <c r="BA542" t="s">
        <v>5683</v>
      </c>
      <c r="BB542">
        <v>42.758886590000003</v>
      </c>
      <c r="BC542">
        <v>-82.037755039999993</v>
      </c>
      <c r="BD542">
        <v>201.5</v>
      </c>
      <c r="BE542">
        <v>290</v>
      </c>
      <c r="BF542" t="s">
        <v>8087</v>
      </c>
      <c r="BG542">
        <v>15</v>
      </c>
      <c r="BH542">
        <v>986</v>
      </c>
      <c r="BI542">
        <v>4.7809999999999997</v>
      </c>
      <c r="BJ542">
        <v>-407.80099999999999</v>
      </c>
      <c r="BK542">
        <v>2114</v>
      </c>
      <c r="BL542">
        <v>2115</v>
      </c>
      <c r="BO542">
        <v>1.23</v>
      </c>
      <c r="BP542">
        <v>1.23</v>
      </c>
      <c r="BR542">
        <v>2.14</v>
      </c>
      <c r="BS542">
        <v>2.14</v>
      </c>
      <c r="BY542">
        <v>0.65</v>
      </c>
      <c r="BZ542">
        <v>8</v>
      </c>
    </row>
    <row r="543" spans="2:78" hidden="1" x14ac:dyDescent="0.35">
      <c r="B543">
        <v>2862.3969999999999</v>
      </c>
      <c r="C543" t="s">
        <v>4835</v>
      </c>
      <c r="D543" t="s">
        <v>3290</v>
      </c>
      <c r="E543">
        <v>0.38055555555555554</v>
      </c>
      <c r="F543">
        <v>11.6</v>
      </c>
      <c r="G543">
        <v>6</v>
      </c>
      <c r="H543" t="s">
        <v>7295</v>
      </c>
      <c r="I543" t="s">
        <v>7296</v>
      </c>
      <c r="L543" s="20" t="s">
        <v>5677</v>
      </c>
      <c r="M543">
        <v>8</v>
      </c>
      <c r="N543">
        <v>15</v>
      </c>
      <c r="O543" t="s">
        <v>144</v>
      </c>
      <c r="P543" s="51">
        <v>2862.3969999999999</v>
      </c>
      <c r="Q543" s="51">
        <v>11.6</v>
      </c>
      <c r="R543" t="str">
        <f t="shared" si="58"/>
        <v>2862-12</v>
      </c>
      <c r="S543" s="70" t="b">
        <f t="shared" si="59"/>
        <v>1</v>
      </c>
      <c r="T543" t="str">
        <f t="shared" si="60"/>
        <v>2862-12</v>
      </c>
      <c r="U543">
        <v>2862.395</v>
      </c>
      <c r="V543">
        <v>12</v>
      </c>
      <c r="Y543" t="s">
        <v>7778</v>
      </c>
      <c r="Z543" s="51">
        <v>868</v>
      </c>
      <c r="AA543">
        <v>2862.395</v>
      </c>
      <c r="AB543">
        <v>10</v>
      </c>
      <c r="AC543" t="s">
        <v>7782</v>
      </c>
      <c r="AD543" t="s">
        <v>7773</v>
      </c>
      <c r="AE543" t="s">
        <v>5753</v>
      </c>
      <c r="AF543">
        <v>12</v>
      </c>
      <c r="AG543">
        <v>0.65</v>
      </c>
      <c r="AH543">
        <v>8</v>
      </c>
      <c r="AI543">
        <v>9</v>
      </c>
      <c r="AJ543" t="s">
        <v>7575</v>
      </c>
      <c r="AL543">
        <v>41</v>
      </c>
      <c r="AM543" t="s">
        <v>7784</v>
      </c>
      <c r="AN543" t="s">
        <v>7774</v>
      </c>
      <c r="AO543" t="s">
        <v>7253</v>
      </c>
      <c r="AP543" t="s">
        <v>7383</v>
      </c>
      <c r="AQ543" t="s">
        <v>7383</v>
      </c>
      <c r="AR543">
        <v>5.56</v>
      </c>
      <c r="AS543" t="s">
        <v>7947</v>
      </c>
      <c r="AT543">
        <v>1.8</v>
      </c>
      <c r="AU543" t="s">
        <v>7774</v>
      </c>
      <c r="AV543" t="s">
        <v>7789</v>
      </c>
      <c r="AW543" t="s">
        <v>7774</v>
      </c>
      <c r="BA543" t="s">
        <v>5678</v>
      </c>
      <c r="BB543">
        <v>42.758884680000001</v>
      </c>
      <c r="BC543">
        <v>-82.03775512</v>
      </c>
      <c r="BD543">
        <v>201.5</v>
      </c>
      <c r="BE543">
        <v>290</v>
      </c>
      <c r="BF543" t="s">
        <v>8087</v>
      </c>
      <c r="BG543">
        <v>15</v>
      </c>
      <c r="BH543">
        <v>986</v>
      </c>
      <c r="BI543">
        <v>4.992</v>
      </c>
      <c r="BJ543">
        <v>-384.72800000000001</v>
      </c>
      <c r="BK543">
        <v>2116</v>
      </c>
      <c r="BL543">
        <v>2117</v>
      </c>
      <c r="BO543">
        <v>1.24</v>
      </c>
      <c r="BP543">
        <v>1.24</v>
      </c>
      <c r="BR543">
        <v>2.15</v>
      </c>
      <c r="BS543">
        <v>2.15</v>
      </c>
      <c r="BY543">
        <v>0.56000000000000005</v>
      </c>
      <c r="BZ543">
        <v>13</v>
      </c>
    </row>
    <row r="544" spans="2:78" hidden="1" x14ac:dyDescent="0.35">
      <c r="B544">
        <v>2862.43</v>
      </c>
      <c r="C544" t="s">
        <v>4836</v>
      </c>
      <c r="D544" t="s">
        <v>3290</v>
      </c>
      <c r="E544">
        <v>0.38124999999999998</v>
      </c>
      <c r="F544">
        <v>9.1</v>
      </c>
      <c r="G544">
        <v>5</v>
      </c>
      <c r="H544" t="s">
        <v>7295</v>
      </c>
      <c r="I544" t="s">
        <v>7296</v>
      </c>
      <c r="J544">
        <v>10</v>
      </c>
      <c r="L544" s="20" t="s">
        <v>5677</v>
      </c>
      <c r="M544">
        <v>12.7</v>
      </c>
      <c r="N544">
        <v>15</v>
      </c>
      <c r="O544" t="s">
        <v>144</v>
      </c>
      <c r="P544" s="51">
        <v>2862.43</v>
      </c>
      <c r="Q544" s="51">
        <v>9.1</v>
      </c>
      <c r="R544" t="str">
        <f t="shared" si="58"/>
        <v>2862-9</v>
      </c>
      <c r="S544" s="70" t="b">
        <f t="shared" si="59"/>
        <v>0</v>
      </c>
      <c r="T544" t="str">
        <f t="shared" si="60"/>
        <v>2862-10</v>
      </c>
      <c r="U544">
        <v>2862.43</v>
      </c>
      <c r="V544">
        <v>10</v>
      </c>
      <c r="Y544" t="s">
        <v>7778</v>
      </c>
      <c r="Z544" s="51">
        <v>870</v>
      </c>
      <c r="AA544">
        <v>2862.43</v>
      </c>
      <c r="AB544">
        <v>10</v>
      </c>
      <c r="AC544" t="s">
        <v>7782</v>
      </c>
      <c r="AD544" t="s">
        <v>7773</v>
      </c>
      <c r="AE544" t="s">
        <v>5753</v>
      </c>
      <c r="AF544">
        <v>10</v>
      </c>
      <c r="AG544">
        <v>0.56000000000000005</v>
      </c>
      <c r="AH544">
        <v>13</v>
      </c>
      <c r="AI544">
        <v>15</v>
      </c>
      <c r="AJ544" t="s">
        <v>7948</v>
      </c>
      <c r="AL544">
        <v>41</v>
      </c>
      <c r="AM544" t="s">
        <v>7784</v>
      </c>
      <c r="AN544" t="s">
        <v>7774</v>
      </c>
      <c r="AO544" t="s">
        <v>7253</v>
      </c>
      <c r="AP544" t="s">
        <v>7383</v>
      </c>
      <c r="AQ544" t="s">
        <v>7383</v>
      </c>
      <c r="AR544">
        <v>5.56</v>
      </c>
      <c r="AS544" t="s">
        <v>7947</v>
      </c>
      <c r="AT544">
        <v>1.8</v>
      </c>
      <c r="AU544" t="s">
        <v>7774</v>
      </c>
      <c r="AV544" t="s">
        <v>7788</v>
      </c>
      <c r="AW544" t="s">
        <v>3293</v>
      </c>
      <c r="AX544">
        <v>10</v>
      </c>
      <c r="AY544">
        <v>10</v>
      </c>
      <c r="AZ544">
        <v>12</v>
      </c>
      <c r="BA544" t="s">
        <v>5683</v>
      </c>
      <c r="BB544">
        <v>42.758884379999998</v>
      </c>
      <c r="BC544">
        <v>-82.037755129999994</v>
      </c>
      <c r="BD544">
        <v>201.5</v>
      </c>
      <c r="BE544">
        <v>290</v>
      </c>
      <c r="BF544" t="s">
        <v>8087</v>
      </c>
      <c r="BG544">
        <v>15</v>
      </c>
      <c r="BH544">
        <v>986</v>
      </c>
      <c r="BI544">
        <v>5.0250000000000004</v>
      </c>
      <c r="BJ544">
        <v>-387.73399999999998</v>
      </c>
      <c r="BK544">
        <v>2112</v>
      </c>
      <c r="BL544">
        <v>2114</v>
      </c>
      <c r="BO544">
        <v>1.23</v>
      </c>
      <c r="BP544">
        <v>1.23</v>
      </c>
      <c r="BR544">
        <v>2.14</v>
      </c>
      <c r="BS544">
        <v>2.14</v>
      </c>
      <c r="BY544">
        <v>0.61</v>
      </c>
      <c r="BZ544">
        <v>8</v>
      </c>
    </row>
    <row r="545" spans="2:78" hidden="1" x14ac:dyDescent="0.35">
      <c r="B545">
        <v>2862.6309999999999</v>
      </c>
      <c r="C545" t="s">
        <v>4837</v>
      </c>
      <c r="D545" t="s">
        <v>3290</v>
      </c>
      <c r="E545">
        <v>0.37708333333333333</v>
      </c>
      <c r="F545">
        <v>10.9</v>
      </c>
      <c r="G545">
        <v>8</v>
      </c>
      <c r="H545" t="s">
        <v>7295</v>
      </c>
      <c r="I545" t="s">
        <v>7296</v>
      </c>
      <c r="L545" s="20" t="s">
        <v>5677</v>
      </c>
      <c r="M545">
        <v>8.4</v>
      </c>
      <c r="N545">
        <v>15</v>
      </c>
      <c r="O545" t="s">
        <v>144</v>
      </c>
      <c r="P545" s="51">
        <v>2862.6309999999999</v>
      </c>
      <c r="Q545" s="51">
        <v>10.9</v>
      </c>
      <c r="R545" t="str">
        <f t="shared" si="58"/>
        <v>2862-11</v>
      </c>
      <c r="S545" s="70" t="b">
        <f t="shared" si="59"/>
        <v>1</v>
      </c>
      <c r="T545" t="str">
        <f t="shared" si="60"/>
        <v>2862-11</v>
      </c>
      <c r="U545">
        <v>2862.6320000000001</v>
      </c>
      <c r="V545">
        <v>11</v>
      </c>
      <c r="Y545" t="s">
        <v>7778</v>
      </c>
      <c r="Z545" s="51">
        <v>871</v>
      </c>
      <c r="AA545">
        <v>2862.6320000000001</v>
      </c>
      <c r="AB545">
        <v>10</v>
      </c>
      <c r="AC545" t="s">
        <v>7782</v>
      </c>
      <c r="AD545" t="s">
        <v>7773</v>
      </c>
      <c r="AE545" t="s">
        <v>5753</v>
      </c>
      <c r="AF545">
        <v>11</v>
      </c>
      <c r="AG545">
        <v>0.61</v>
      </c>
      <c r="AH545">
        <v>8</v>
      </c>
      <c r="AI545">
        <v>7</v>
      </c>
      <c r="AJ545" t="s">
        <v>7647</v>
      </c>
      <c r="AM545" t="s">
        <v>7784</v>
      </c>
      <c r="AN545" t="s">
        <v>7774</v>
      </c>
      <c r="AO545" t="s">
        <v>7253</v>
      </c>
      <c r="AP545" t="s">
        <v>7383</v>
      </c>
      <c r="AQ545" t="s">
        <v>7383</v>
      </c>
      <c r="AR545">
        <v>5.56</v>
      </c>
      <c r="AS545" t="s">
        <v>7947</v>
      </c>
      <c r="AT545">
        <v>1.8</v>
      </c>
      <c r="AU545" t="s">
        <v>7774</v>
      </c>
      <c r="AV545" t="s">
        <v>7789</v>
      </c>
      <c r="AW545" t="s">
        <v>7774</v>
      </c>
      <c r="BA545" t="s">
        <v>5678</v>
      </c>
      <c r="BB545">
        <v>42.758882530000001</v>
      </c>
      <c r="BC545">
        <v>-82.03775521</v>
      </c>
      <c r="BD545">
        <v>201.5</v>
      </c>
      <c r="BE545">
        <v>290</v>
      </c>
      <c r="BF545" t="s">
        <v>8087</v>
      </c>
      <c r="BG545">
        <v>15</v>
      </c>
      <c r="BH545">
        <v>986</v>
      </c>
      <c r="BI545">
        <v>5.2279999999999998</v>
      </c>
      <c r="BJ545">
        <v>-395.964</v>
      </c>
      <c r="BK545">
        <v>2117</v>
      </c>
      <c r="BL545">
        <v>2117</v>
      </c>
      <c r="BO545">
        <v>1.24</v>
      </c>
      <c r="BP545">
        <v>1.24</v>
      </c>
      <c r="BR545">
        <v>2.15</v>
      </c>
      <c r="BS545">
        <v>2.15</v>
      </c>
      <c r="BY545">
        <v>0.76</v>
      </c>
      <c r="BZ545">
        <v>10</v>
      </c>
    </row>
    <row r="546" spans="2:78" hidden="1" x14ac:dyDescent="0.35">
      <c r="B546">
        <v>2863.1120000000001</v>
      </c>
      <c r="C546" t="s">
        <v>4838</v>
      </c>
      <c r="D546" t="s">
        <v>3290</v>
      </c>
      <c r="E546">
        <v>0.37777777777777777</v>
      </c>
      <c r="F546">
        <v>13.6</v>
      </c>
      <c r="G546">
        <v>7</v>
      </c>
      <c r="H546" t="s">
        <v>7295</v>
      </c>
      <c r="I546" t="s">
        <v>7296</v>
      </c>
      <c r="L546" s="20" t="s">
        <v>5677</v>
      </c>
      <c r="M546">
        <v>11.5</v>
      </c>
      <c r="N546">
        <v>15</v>
      </c>
      <c r="O546" t="s">
        <v>144</v>
      </c>
      <c r="P546" s="51">
        <v>2863.1120000000001</v>
      </c>
      <c r="Q546" s="51">
        <v>13.6</v>
      </c>
      <c r="R546" t="str">
        <f t="shared" si="58"/>
        <v>2863-14</v>
      </c>
      <c r="S546" s="70" t="b">
        <f t="shared" si="59"/>
        <v>1</v>
      </c>
      <c r="T546" t="str">
        <f t="shared" si="60"/>
        <v>2863-14</v>
      </c>
      <c r="U546">
        <v>2863.11</v>
      </c>
      <c r="V546">
        <v>14</v>
      </c>
      <c r="Y546" t="s">
        <v>7778</v>
      </c>
      <c r="Z546" s="51">
        <v>872</v>
      </c>
      <c r="AA546">
        <v>2863.11</v>
      </c>
      <c r="AB546">
        <v>10</v>
      </c>
      <c r="AC546" t="s">
        <v>7782</v>
      </c>
      <c r="AD546" t="s">
        <v>7773</v>
      </c>
      <c r="AE546" t="s">
        <v>5753</v>
      </c>
      <c r="AF546">
        <v>14</v>
      </c>
      <c r="AG546">
        <v>0.76</v>
      </c>
      <c r="AH546">
        <v>10</v>
      </c>
      <c r="AI546">
        <v>9</v>
      </c>
      <c r="AJ546" t="s">
        <v>7653</v>
      </c>
      <c r="AM546" t="s">
        <v>7784</v>
      </c>
      <c r="AN546" t="s">
        <v>7774</v>
      </c>
      <c r="AO546" t="s">
        <v>7253</v>
      </c>
      <c r="AP546" t="s">
        <v>7383</v>
      </c>
      <c r="AQ546" t="s">
        <v>7383</v>
      </c>
      <c r="AR546">
        <v>5.56</v>
      </c>
      <c r="AS546" t="s">
        <v>7947</v>
      </c>
      <c r="AT546">
        <v>1.8</v>
      </c>
      <c r="AU546" t="s">
        <v>7774</v>
      </c>
      <c r="AV546" t="s">
        <v>7783</v>
      </c>
      <c r="AW546" t="s">
        <v>7774</v>
      </c>
      <c r="BA546" t="s">
        <v>5678</v>
      </c>
      <c r="BB546">
        <v>42.758878199999998</v>
      </c>
      <c r="BC546">
        <v>-82.037755379999993</v>
      </c>
      <c r="BD546">
        <v>201.5</v>
      </c>
      <c r="BE546">
        <v>290</v>
      </c>
      <c r="BF546" t="s">
        <v>8087</v>
      </c>
      <c r="BG546">
        <v>15</v>
      </c>
      <c r="BH546">
        <v>986</v>
      </c>
      <c r="BI546">
        <v>5.7060000000000004</v>
      </c>
      <c r="BJ546">
        <v>-396.00099999999998</v>
      </c>
      <c r="BK546">
        <v>2113</v>
      </c>
      <c r="BL546">
        <v>2114</v>
      </c>
      <c r="BO546">
        <v>1.23</v>
      </c>
      <c r="BP546">
        <v>1.23</v>
      </c>
      <c r="BR546">
        <v>2.14</v>
      </c>
      <c r="BS546">
        <v>2.14</v>
      </c>
      <c r="BY546">
        <v>0.69</v>
      </c>
      <c r="BZ546">
        <v>8</v>
      </c>
    </row>
    <row r="547" spans="2:78" hidden="1" x14ac:dyDescent="0.35">
      <c r="B547">
        <v>2863.163</v>
      </c>
      <c r="C547" t="s">
        <v>4839</v>
      </c>
      <c r="D547" t="s">
        <v>3290</v>
      </c>
      <c r="E547">
        <v>0.375</v>
      </c>
      <c r="F547">
        <v>12.4</v>
      </c>
      <c r="G547">
        <v>7</v>
      </c>
      <c r="H547" t="s">
        <v>7295</v>
      </c>
      <c r="I547" t="s">
        <v>7296</v>
      </c>
      <c r="L547" s="20" t="s">
        <v>5677</v>
      </c>
      <c r="M547">
        <v>8.4</v>
      </c>
      <c r="N547">
        <v>15</v>
      </c>
      <c r="O547" t="s">
        <v>144</v>
      </c>
      <c r="P547" s="51">
        <v>2863.163</v>
      </c>
      <c r="Q547" s="51">
        <v>12.4</v>
      </c>
      <c r="R547" t="str">
        <f t="shared" si="58"/>
        <v>2863-12</v>
      </c>
      <c r="S547" s="70" t="b">
        <f t="shared" si="59"/>
        <v>1</v>
      </c>
      <c r="T547" t="str">
        <f t="shared" si="60"/>
        <v>2863-12</v>
      </c>
      <c r="U547">
        <v>2863.1590000000001</v>
      </c>
      <c r="V547">
        <v>12</v>
      </c>
      <c r="Y547" t="s">
        <v>7778</v>
      </c>
      <c r="Z547" s="51">
        <v>873</v>
      </c>
      <c r="AA547">
        <v>2863.1590000000001</v>
      </c>
      <c r="AB547">
        <v>10</v>
      </c>
      <c r="AC547" t="s">
        <v>7782</v>
      </c>
      <c r="AD547" t="s">
        <v>7773</v>
      </c>
      <c r="AE547" t="s">
        <v>5753</v>
      </c>
      <c r="AF547">
        <v>12</v>
      </c>
      <c r="AG547">
        <v>0.69</v>
      </c>
      <c r="AH547">
        <v>8</v>
      </c>
      <c r="AI547">
        <v>11</v>
      </c>
      <c r="AJ547" t="s">
        <v>7413</v>
      </c>
      <c r="AM547" t="s">
        <v>7784</v>
      </c>
      <c r="AN547" t="s">
        <v>7774</v>
      </c>
      <c r="AO547" t="s">
        <v>7253</v>
      </c>
      <c r="AP547" t="s">
        <v>7383</v>
      </c>
      <c r="AQ547" t="s">
        <v>7383</v>
      </c>
      <c r="AR547">
        <v>5.56</v>
      </c>
      <c r="AS547" t="s">
        <v>7947</v>
      </c>
      <c r="AT547">
        <v>1.8</v>
      </c>
      <c r="AU547" t="s">
        <v>7774</v>
      </c>
      <c r="AV547" t="s">
        <v>7786</v>
      </c>
      <c r="AW547" t="s">
        <v>7774</v>
      </c>
      <c r="AX547">
        <v>10</v>
      </c>
      <c r="AY547">
        <v>10</v>
      </c>
      <c r="AZ547">
        <v>15</v>
      </c>
      <c r="BA547" t="s">
        <v>5683</v>
      </c>
      <c r="BB547">
        <v>42.758877750000003</v>
      </c>
      <c r="BC547">
        <v>-82.037755399999995</v>
      </c>
      <c r="BD547">
        <v>201.5</v>
      </c>
      <c r="BE547">
        <v>290</v>
      </c>
      <c r="BF547" t="s">
        <v>8087</v>
      </c>
      <c r="BG547">
        <v>15</v>
      </c>
      <c r="BH547">
        <v>986</v>
      </c>
      <c r="BI547">
        <v>5.7560000000000002</v>
      </c>
      <c r="BJ547">
        <v>-400.971</v>
      </c>
      <c r="BK547">
        <v>2116</v>
      </c>
      <c r="BL547">
        <v>2117</v>
      </c>
      <c r="BO547">
        <v>1.24</v>
      </c>
      <c r="BP547">
        <v>1.24</v>
      </c>
      <c r="BR547">
        <v>2.15</v>
      </c>
      <c r="BS547">
        <v>2.15</v>
      </c>
      <c r="BY547">
        <v>0.6</v>
      </c>
      <c r="BZ547">
        <v>8</v>
      </c>
    </row>
    <row r="548" spans="2:78" hidden="1" x14ac:dyDescent="0.35">
      <c r="B548">
        <v>2864.0839999999998</v>
      </c>
      <c r="C548" t="s">
        <v>4840</v>
      </c>
      <c r="D548" t="s">
        <v>3290</v>
      </c>
      <c r="E548">
        <v>0.37569444444444444</v>
      </c>
      <c r="F548">
        <v>10.8</v>
      </c>
      <c r="G548">
        <v>5</v>
      </c>
      <c r="H548" t="s">
        <v>7295</v>
      </c>
      <c r="I548" t="s">
        <v>7296</v>
      </c>
      <c r="L548" s="20" t="s">
        <v>5677</v>
      </c>
      <c r="M548">
        <v>8.6999999999999993</v>
      </c>
      <c r="N548">
        <v>15</v>
      </c>
      <c r="O548" t="s">
        <v>144</v>
      </c>
      <c r="P548" s="51">
        <v>2864.0839999999998</v>
      </c>
      <c r="Q548" s="51">
        <v>10.8</v>
      </c>
      <c r="R548" t="str">
        <f t="shared" si="58"/>
        <v>2864-11</v>
      </c>
      <c r="S548" s="70" t="b">
        <f t="shared" si="59"/>
        <v>1</v>
      </c>
      <c r="T548" t="str">
        <f t="shared" si="60"/>
        <v>2864-11</v>
      </c>
      <c r="U548">
        <v>2864.0830000000001</v>
      </c>
      <c r="V548">
        <v>11</v>
      </c>
      <c r="Y548" t="s">
        <v>7778</v>
      </c>
      <c r="Z548" s="51">
        <v>874</v>
      </c>
      <c r="AA548">
        <v>2864.0830000000001</v>
      </c>
      <c r="AB548">
        <v>10</v>
      </c>
      <c r="AC548" t="s">
        <v>7782</v>
      </c>
      <c r="AD548" t="s">
        <v>7773</v>
      </c>
      <c r="AE548" t="s">
        <v>5753</v>
      </c>
      <c r="AF548">
        <v>11</v>
      </c>
      <c r="AG548">
        <v>0.6</v>
      </c>
      <c r="AH548">
        <v>8</v>
      </c>
      <c r="AI548">
        <v>7</v>
      </c>
      <c r="AJ548" t="s">
        <v>7642</v>
      </c>
      <c r="AM548" t="s">
        <v>7784</v>
      </c>
      <c r="AN548" t="s">
        <v>7774</v>
      </c>
      <c r="AO548" t="s">
        <v>7253</v>
      </c>
      <c r="AP548" t="s">
        <v>7383</v>
      </c>
      <c r="AQ548" t="s">
        <v>7383</v>
      </c>
      <c r="AR548">
        <v>5.56</v>
      </c>
      <c r="AS548" t="s">
        <v>7947</v>
      </c>
      <c r="AT548">
        <v>1.8</v>
      </c>
      <c r="AU548" t="s">
        <v>7774</v>
      </c>
      <c r="AV548" t="s">
        <v>7789</v>
      </c>
      <c r="AW548" t="s">
        <v>7774</v>
      </c>
      <c r="BA548" t="s">
        <v>5678</v>
      </c>
      <c r="BB548">
        <v>42.758869369999999</v>
      </c>
      <c r="BC548">
        <v>-82.037755730000001</v>
      </c>
      <c r="BD548">
        <v>201.5</v>
      </c>
      <c r="BE548">
        <v>290</v>
      </c>
      <c r="BF548" t="s">
        <v>8087</v>
      </c>
      <c r="BG548">
        <v>15</v>
      </c>
      <c r="BH548">
        <v>986</v>
      </c>
      <c r="BI548">
        <v>6.68</v>
      </c>
      <c r="BJ548">
        <v>-398.25900000000001</v>
      </c>
      <c r="BK548">
        <v>2117</v>
      </c>
      <c r="BL548">
        <v>2117</v>
      </c>
      <c r="BO548">
        <v>1.24</v>
      </c>
      <c r="BP548">
        <v>1.24</v>
      </c>
      <c r="BR548">
        <v>2.15</v>
      </c>
      <c r="BS548">
        <v>2.15</v>
      </c>
      <c r="BY548">
        <v>0.62</v>
      </c>
      <c r="BZ548">
        <v>9</v>
      </c>
    </row>
    <row r="549" spans="2:78" hidden="1" x14ac:dyDescent="0.35">
      <c r="B549">
        <v>2864.1460000000002</v>
      </c>
      <c r="C549" t="s">
        <v>4842</v>
      </c>
      <c r="D549" t="s">
        <v>3290</v>
      </c>
      <c r="E549">
        <v>0.37013888888888891</v>
      </c>
      <c r="F549">
        <v>11.2</v>
      </c>
      <c r="G549">
        <v>4</v>
      </c>
      <c r="H549" t="s">
        <v>7295</v>
      </c>
      <c r="I549" t="s">
        <v>7296</v>
      </c>
      <c r="L549" s="20" t="s">
        <v>5677</v>
      </c>
      <c r="M549">
        <v>11.6</v>
      </c>
      <c r="N549">
        <v>15</v>
      </c>
      <c r="O549" t="s">
        <v>144</v>
      </c>
      <c r="P549" s="51">
        <v>2864.1460000000002</v>
      </c>
      <c r="Q549" s="51">
        <v>11.2</v>
      </c>
      <c r="R549" t="str">
        <f t="shared" si="58"/>
        <v>2864-11</v>
      </c>
      <c r="S549" s="70" t="b">
        <f t="shared" si="59"/>
        <v>1</v>
      </c>
      <c r="T549" t="str">
        <f t="shared" si="60"/>
        <v>2864-11</v>
      </c>
      <c r="U549">
        <v>2864.1439999999998</v>
      </c>
      <c r="V549">
        <v>11</v>
      </c>
      <c r="Y549" t="s">
        <v>7778</v>
      </c>
      <c r="Z549" s="51">
        <v>875</v>
      </c>
      <c r="AA549">
        <v>2864.1439999999998</v>
      </c>
      <c r="AB549">
        <v>10</v>
      </c>
      <c r="AC549" t="s">
        <v>7782</v>
      </c>
      <c r="AD549" t="s">
        <v>7773</v>
      </c>
      <c r="AE549" t="s">
        <v>5753</v>
      </c>
      <c r="AF549">
        <v>11</v>
      </c>
      <c r="AG549">
        <v>0.62</v>
      </c>
      <c r="AH549">
        <v>9</v>
      </c>
      <c r="AI549">
        <v>8</v>
      </c>
      <c r="AJ549" t="s">
        <v>7651</v>
      </c>
      <c r="AM549" t="s">
        <v>7784</v>
      </c>
      <c r="AN549" t="s">
        <v>7774</v>
      </c>
      <c r="AO549" t="s">
        <v>7253</v>
      </c>
      <c r="AP549" t="s">
        <v>7383</v>
      </c>
      <c r="AQ549" t="s">
        <v>7383</v>
      </c>
      <c r="AR549">
        <v>5.56</v>
      </c>
      <c r="AS549" t="s">
        <v>7947</v>
      </c>
      <c r="AT549">
        <v>1.8</v>
      </c>
      <c r="AU549" t="s">
        <v>7774</v>
      </c>
      <c r="AV549" t="s">
        <v>7789</v>
      </c>
      <c r="AW549" t="s">
        <v>7774</v>
      </c>
      <c r="BA549" t="s">
        <v>5678</v>
      </c>
      <c r="BB549">
        <v>42.758868820000004</v>
      </c>
      <c r="BC549">
        <v>-82.037755750000002</v>
      </c>
      <c r="BD549">
        <v>201.5</v>
      </c>
      <c r="BE549">
        <v>290</v>
      </c>
      <c r="BF549" t="s">
        <v>8087</v>
      </c>
      <c r="BG549">
        <v>15</v>
      </c>
      <c r="BH549">
        <v>986</v>
      </c>
      <c r="BI549">
        <v>6.74</v>
      </c>
      <c r="BJ549">
        <v>-415.88499999999999</v>
      </c>
      <c r="BK549">
        <v>2115</v>
      </c>
      <c r="BL549">
        <v>2116</v>
      </c>
      <c r="BO549">
        <v>1.24</v>
      </c>
      <c r="BP549">
        <v>1.24</v>
      </c>
      <c r="BR549">
        <v>2.15</v>
      </c>
      <c r="BS549">
        <v>2.14</v>
      </c>
      <c r="BY549">
        <v>0.55000000000000004</v>
      </c>
      <c r="BZ549">
        <v>7</v>
      </c>
    </row>
    <row r="550" spans="2:78" hidden="1" x14ac:dyDescent="0.35">
      <c r="B550">
        <v>2864.1640000000002</v>
      </c>
      <c r="C550" t="s">
        <v>4843</v>
      </c>
      <c r="D550" t="s">
        <v>3290</v>
      </c>
      <c r="E550">
        <v>0.38194444444444442</v>
      </c>
      <c r="F550">
        <v>9.9</v>
      </c>
      <c r="G550">
        <v>6</v>
      </c>
      <c r="H550" t="s">
        <v>7295</v>
      </c>
      <c r="I550" t="s">
        <v>7296</v>
      </c>
      <c r="L550" s="20" t="s">
        <v>5677</v>
      </c>
      <c r="M550">
        <v>8</v>
      </c>
      <c r="N550">
        <v>15</v>
      </c>
      <c r="O550" t="s">
        <v>144</v>
      </c>
      <c r="P550" s="51">
        <v>2864.1640000000002</v>
      </c>
      <c r="Q550" s="51">
        <v>9.9</v>
      </c>
      <c r="R550" t="str">
        <f t="shared" si="58"/>
        <v>2864-10</v>
      </c>
      <c r="S550" s="70" t="b">
        <f t="shared" si="59"/>
        <v>1</v>
      </c>
      <c r="T550" t="str">
        <f t="shared" si="60"/>
        <v>2864-10</v>
      </c>
      <c r="U550">
        <v>2864.163</v>
      </c>
      <c r="V550">
        <v>10</v>
      </c>
      <c r="Y550" t="s">
        <v>7778</v>
      </c>
      <c r="Z550" s="51">
        <v>876</v>
      </c>
      <c r="AA550">
        <v>2864.163</v>
      </c>
      <c r="AB550">
        <v>10</v>
      </c>
      <c r="AC550" t="s">
        <v>7782</v>
      </c>
      <c r="AD550" t="s">
        <v>7773</v>
      </c>
      <c r="AE550" t="s">
        <v>5753</v>
      </c>
      <c r="AF550">
        <v>10</v>
      </c>
      <c r="AG550">
        <v>0.55000000000000004</v>
      </c>
      <c r="AH550">
        <v>7</v>
      </c>
      <c r="AI550">
        <v>7</v>
      </c>
      <c r="AJ550" t="s">
        <v>7392</v>
      </c>
      <c r="AM550" t="s">
        <v>7784</v>
      </c>
      <c r="AN550" t="s">
        <v>7774</v>
      </c>
      <c r="AO550" t="s">
        <v>7253</v>
      </c>
      <c r="AP550" t="s">
        <v>7383</v>
      </c>
      <c r="AQ550" t="s">
        <v>7383</v>
      </c>
      <c r="AR550">
        <v>5.56</v>
      </c>
      <c r="AS550" t="s">
        <v>7947</v>
      </c>
      <c r="AT550">
        <v>1.8</v>
      </c>
      <c r="AU550" t="s">
        <v>7774</v>
      </c>
      <c r="AV550" t="s">
        <v>7789</v>
      </c>
      <c r="AW550" t="s">
        <v>7774</v>
      </c>
      <c r="BA550" t="s">
        <v>8271</v>
      </c>
      <c r="BB550">
        <v>42.758868640000003</v>
      </c>
      <c r="BC550">
        <v>-82.037755759999996</v>
      </c>
      <c r="BD550">
        <v>201.5</v>
      </c>
      <c r="BE550">
        <v>290</v>
      </c>
      <c r="BF550" t="s">
        <v>8087</v>
      </c>
      <c r="BG550">
        <v>15</v>
      </c>
      <c r="BH550">
        <v>986</v>
      </c>
      <c r="BI550">
        <v>6.76</v>
      </c>
      <c r="BJ550">
        <v>-384.33800000000002</v>
      </c>
      <c r="BK550">
        <v>2117</v>
      </c>
      <c r="BL550">
        <v>2118</v>
      </c>
      <c r="BO550">
        <v>1.24</v>
      </c>
      <c r="BP550">
        <v>1.24</v>
      </c>
      <c r="BR550">
        <v>2.15</v>
      </c>
      <c r="BS550">
        <v>2.15</v>
      </c>
      <c r="BY550">
        <v>0.59</v>
      </c>
      <c r="BZ550">
        <v>16</v>
      </c>
    </row>
    <row r="551" spans="2:78" hidden="1" x14ac:dyDescent="0.35">
      <c r="B551">
        <v>2864.1990000000001</v>
      </c>
      <c r="C551" t="s">
        <v>4844</v>
      </c>
      <c r="D551" t="s">
        <v>3290</v>
      </c>
      <c r="E551">
        <v>0.37013888888888891</v>
      </c>
      <c r="F551">
        <v>10.7</v>
      </c>
      <c r="G551">
        <v>3</v>
      </c>
      <c r="H551" t="s">
        <v>7295</v>
      </c>
      <c r="I551" t="s">
        <v>7296</v>
      </c>
      <c r="L551" s="20" t="s">
        <v>5677</v>
      </c>
      <c r="M551">
        <v>22.9</v>
      </c>
      <c r="N551">
        <v>15</v>
      </c>
      <c r="O551" t="s">
        <v>144</v>
      </c>
      <c r="P551" s="51">
        <v>2864.1990000000001</v>
      </c>
      <c r="Q551" s="51">
        <v>10.7</v>
      </c>
      <c r="R551" t="str">
        <f t="shared" si="58"/>
        <v>2864-11</v>
      </c>
      <c r="S551" s="70" t="b">
        <f t="shared" si="59"/>
        <v>1</v>
      </c>
      <c r="T551" t="str">
        <f t="shared" si="60"/>
        <v>2864-11</v>
      </c>
      <c r="U551">
        <v>2864.1979999999999</v>
      </c>
      <c r="V551">
        <v>11</v>
      </c>
      <c r="Y551" t="s">
        <v>7778</v>
      </c>
      <c r="Z551" s="51">
        <v>877</v>
      </c>
      <c r="AA551">
        <v>2864.1979999999999</v>
      </c>
      <c r="AB551">
        <v>10</v>
      </c>
      <c r="AC551" t="s">
        <v>7782</v>
      </c>
      <c r="AD551" t="s">
        <v>7773</v>
      </c>
      <c r="AE551" t="s">
        <v>5753</v>
      </c>
      <c r="AF551">
        <v>11</v>
      </c>
      <c r="AG551">
        <v>0.59</v>
      </c>
      <c r="AH551">
        <v>16</v>
      </c>
      <c r="AI551">
        <v>8</v>
      </c>
      <c r="AJ551" t="s">
        <v>7651</v>
      </c>
      <c r="AM551" t="s">
        <v>7784</v>
      </c>
      <c r="AN551" t="s">
        <v>7774</v>
      </c>
      <c r="AO551" t="s">
        <v>7253</v>
      </c>
      <c r="AP551" t="s">
        <v>7383</v>
      </c>
      <c r="AQ551" t="s">
        <v>7383</v>
      </c>
      <c r="AR551">
        <v>5.56</v>
      </c>
      <c r="AS551" t="s">
        <v>7947</v>
      </c>
      <c r="AT551">
        <v>1.8</v>
      </c>
      <c r="AU551" t="s">
        <v>7774</v>
      </c>
      <c r="AV551" t="s">
        <v>7783</v>
      </c>
      <c r="AW551" t="s">
        <v>7774</v>
      </c>
      <c r="BA551" t="s">
        <v>5678</v>
      </c>
      <c r="BB551">
        <v>42.758868370000002</v>
      </c>
      <c r="BC551">
        <v>-82.037755770000004</v>
      </c>
      <c r="BD551">
        <v>201.5</v>
      </c>
      <c r="BE551">
        <v>290</v>
      </c>
      <c r="BF551" t="s">
        <v>8087</v>
      </c>
      <c r="BG551">
        <v>15</v>
      </c>
      <c r="BH551">
        <v>986</v>
      </c>
      <c r="BI551">
        <v>6.79</v>
      </c>
      <c r="BJ551">
        <v>-415.91899999999998</v>
      </c>
      <c r="BK551">
        <v>2107</v>
      </c>
      <c r="BL551">
        <v>2109</v>
      </c>
      <c r="BO551">
        <v>1.23</v>
      </c>
      <c r="BP551">
        <v>1.23</v>
      </c>
      <c r="BR551">
        <v>2.14</v>
      </c>
      <c r="BS551">
        <v>2.14</v>
      </c>
      <c r="BY551">
        <v>0.71</v>
      </c>
      <c r="BZ551">
        <v>11</v>
      </c>
    </row>
    <row r="552" spans="2:78" hidden="1" x14ac:dyDescent="0.35">
      <c r="B552">
        <v>2864.3429999999998</v>
      </c>
      <c r="C552" t="s">
        <v>4846</v>
      </c>
      <c r="D552" t="s">
        <v>3290</v>
      </c>
      <c r="E552">
        <v>0.37916666666666665</v>
      </c>
      <c r="F552">
        <v>12.7</v>
      </c>
      <c r="G552">
        <v>6</v>
      </c>
      <c r="H552" t="s">
        <v>7295</v>
      </c>
      <c r="I552" t="s">
        <v>7296</v>
      </c>
      <c r="L552" s="20" t="s">
        <v>5677</v>
      </c>
      <c r="M552">
        <v>10.6</v>
      </c>
      <c r="N552">
        <v>15</v>
      </c>
      <c r="O552" t="s">
        <v>144</v>
      </c>
      <c r="P552" s="51">
        <v>2864.3429999999998</v>
      </c>
      <c r="Q552" s="51">
        <v>12.7</v>
      </c>
      <c r="R552" t="str">
        <f t="shared" si="58"/>
        <v>2864-13</v>
      </c>
      <c r="S552" s="70" t="b">
        <f t="shared" si="59"/>
        <v>1</v>
      </c>
      <c r="T552" t="str">
        <f t="shared" si="60"/>
        <v>2864-13</v>
      </c>
      <c r="U552">
        <v>2864.3409999999999</v>
      </c>
      <c r="V552">
        <v>13</v>
      </c>
      <c r="Y552" t="s">
        <v>7778</v>
      </c>
      <c r="Z552" s="51">
        <v>878</v>
      </c>
      <c r="AA552">
        <v>2864.3409999999999</v>
      </c>
      <c r="AB552">
        <v>10</v>
      </c>
      <c r="AC552" t="s">
        <v>7782</v>
      </c>
      <c r="AD552" t="s">
        <v>7773</v>
      </c>
      <c r="AE552" t="s">
        <v>5753</v>
      </c>
      <c r="AF552">
        <v>13</v>
      </c>
      <c r="AG552">
        <v>0.71</v>
      </c>
      <c r="AH552">
        <v>11</v>
      </c>
      <c r="AI552">
        <v>9</v>
      </c>
      <c r="AJ552" t="s">
        <v>7652</v>
      </c>
      <c r="AL552">
        <v>42</v>
      </c>
      <c r="AM552" t="s">
        <v>7784</v>
      </c>
      <c r="AN552" t="s">
        <v>7774</v>
      </c>
      <c r="AO552" t="s">
        <v>7253</v>
      </c>
      <c r="AP552" t="s">
        <v>7383</v>
      </c>
      <c r="AQ552" t="s">
        <v>7383</v>
      </c>
      <c r="AR552">
        <v>5.56</v>
      </c>
      <c r="AS552" t="s">
        <v>7947</v>
      </c>
      <c r="AT552">
        <v>1.8</v>
      </c>
      <c r="AU552" t="s">
        <v>7774</v>
      </c>
      <c r="AV552" t="s">
        <v>7783</v>
      </c>
      <c r="AW552" t="s">
        <v>7774</v>
      </c>
      <c r="BA552" t="s">
        <v>5678</v>
      </c>
      <c r="BB552">
        <v>42.758867049999999</v>
      </c>
      <c r="BC552">
        <v>-82.037755820000001</v>
      </c>
      <c r="BD552">
        <v>201.5</v>
      </c>
      <c r="BE552">
        <v>290</v>
      </c>
      <c r="BF552" t="s">
        <v>8087</v>
      </c>
      <c r="BG552">
        <v>15</v>
      </c>
      <c r="BH552">
        <v>986</v>
      </c>
      <c r="BI552">
        <v>6.9359999999999999</v>
      </c>
      <c r="BJ552">
        <v>-389.255</v>
      </c>
      <c r="BK552">
        <v>2112</v>
      </c>
      <c r="BL552">
        <v>2113</v>
      </c>
      <c r="BO552">
        <v>1.23</v>
      </c>
      <c r="BP552">
        <v>1.23</v>
      </c>
      <c r="BR552">
        <v>2.14</v>
      </c>
      <c r="BS552">
        <v>2.14</v>
      </c>
      <c r="BY552">
        <v>0.56000000000000005</v>
      </c>
      <c r="BZ552">
        <v>7</v>
      </c>
    </row>
    <row r="553" spans="2:78" hidden="1" x14ac:dyDescent="0.35">
      <c r="B553">
        <v>2864.3789999999999</v>
      </c>
      <c r="C553" t="s">
        <v>4847</v>
      </c>
      <c r="D553" t="s">
        <v>3290</v>
      </c>
      <c r="E553">
        <v>0.38333333333333336</v>
      </c>
      <c r="F553">
        <v>10.1</v>
      </c>
      <c r="G553">
        <v>4</v>
      </c>
      <c r="H553" t="s">
        <v>7295</v>
      </c>
      <c r="I553" t="s">
        <v>7296</v>
      </c>
      <c r="L553" s="20" t="s">
        <v>5677</v>
      </c>
      <c r="M553">
        <v>8.1</v>
      </c>
      <c r="N553">
        <v>15</v>
      </c>
      <c r="O553" t="s">
        <v>144</v>
      </c>
      <c r="P553" s="51">
        <v>2864.3789999999999</v>
      </c>
      <c r="Q553" s="51">
        <v>10.1</v>
      </c>
      <c r="R553" t="str">
        <f t="shared" si="58"/>
        <v>2864-10</v>
      </c>
      <c r="S553" s="70" t="b">
        <f t="shared" si="59"/>
        <v>1</v>
      </c>
      <c r="T553" t="str">
        <f t="shared" si="60"/>
        <v>2864-10</v>
      </c>
      <c r="U553">
        <v>2864.3780000000002</v>
      </c>
      <c r="V553">
        <v>10</v>
      </c>
      <c r="Y553" t="s">
        <v>7778</v>
      </c>
      <c r="Z553" s="51">
        <v>880</v>
      </c>
      <c r="AA553">
        <v>2864.3780000000002</v>
      </c>
      <c r="AB553">
        <v>10</v>
      </c>
      <c r="AC553" t="s">
        <v>7782</v>
      </c>
      <c r="AD553" t="s">
        <v>7773</v>
      </c>
      <c r="AE553" t="s">
        <v>5753</v>
      </c>
      <c r="AF553">
        <v>10</v>
      </c>
      <c r="AG553">
        <v>0.56000000000000005</v>
      </c>
      <c r="AH553">
        <v>7</v>
      </c>
      <c r="AI553">
        <v>8</v>
      </c>
      <c r="AJ553" t="s">
        <v>7652</v>
      </c>
      <c r="AL553">
        <v>42</v>
      </c>
      <c r="AM553" t="s">
        <v>7784</v>
      </c>
      <c r="AN553" t="s">
        <v>7774</v>
      </c>
      <c r="AO553" t="s">
        <v>7253</v>
      </c>
      <c r="AP553" t="s">
        <v>7383</v>
      </c>
      <c r="AQ553" t="s">
        <v>7383</v>
      </c>
      <c r="AR553">
        <v>5.56</v>
      </c>
      <c r="AS553" t="s">
        <v>7947</v>
      </c>
      <c r="AT553">
        <v>1.8</v>
      </c>
      <c r="AU553" t="s">
        <v>7774</v>
      </c>
      <c r="AV553" t="s">
        <v>7789</v>
      </c>
      <c r="AW553" t="s">
        <v>7774</v>
      </c>
      <c r="BA553" t="s">
        <v>5678</v>
      </c>
      <c r="BB553">
        <v>42.758866699999999</v>
      </c>
      <c r="BC553">
        <v>-82.037755840000003</v>
      </c>
      <c r="BD553">
        <v>201.5</v>
      </c>
      <c r="BE553">
        <v>290</v>
      </c>
      <c r="BF553" t="s">
        <v>8087</v>
      </c>
      <c r="BG553">
        <v>15</v>
      </c>
      <c r="BH553">
        <v>986</v>
      </c>
      <c r="BI553">
        <v>6.9749999999999996</v>
      </c>
      <c r="BJ553">
        <v>-389.97800000000001</v>
      </c>
      <c r="BK553">
        <v>2117</v>
      </c>
      <c r="BL553">
        <v>2118</v>
      </c>
      <c r="BO553">
        <v>1.24</v>
      </c>
      <c r="BP553">
        <v>1.24</v>
      </c>
      <c r="BR553">
        <v>2.15</v>
      </c>
      <c r="BS553">
        <v>2.15</v>
      </c>
      <c r="BY553">
        <v>0.67</v>
      </c>
      <c r="BZ553">
        <v>7</v>
      </c>
    </row>
    <row r="554" spans="2:78" hidden="1" x14ac:dyDescent="0.35">
      <c r="B554">
        <v>2864.4250000000002</v>
      </c>
      <c r="C554" t="s">
        <v>4848</v>
      </c>
      <c r="D554" t="s">
        <v>3290</v>
      </c>
      <c r="E554">
        <v>0.37430555555555556</v>
      </c>
      <c r="F554">
        <v>12</v>
      </c>
      <c r="G554">
        <v>5</v>
      </c>
      <c r="H554" t="s">
        <v>7295</v>
      </c>
      <c r="I554" t="s">
        <v>7296</v>
      </c>
      <c r="L554" s="20" t="s">
        <v>5677</v>
      </c>
      <c r="M554">
        <v>8.1</v>
      </c>
      <c r="N554">
        <v>15</v>
      </c>
      <c r="O554" t="s">
        <v>144</v>
      </c>
      <c r="P554" s="51">
        <v>2864.4250000000002</v>
      </c>
      <c r="Q554" s="51">
        <v>12</v>
      </c>
      <c r="R554" t="str">
        <f t="shared" si="58"/>
        <v>2864-12</v>
      </c>
      <c r="S554" s="70" t="b">
        <f t="shared" si="59"/>
        <v>1</v>
      </c>
      <c r="T554" t="str">
        <f t="shared" si="60"/>
        <v>2864-12</v>
      </c>
      <c r="U554">
        <v>2864.4250000000002</v>
      </c>
      <c r="V554">
        <v>12</v>
      </c>
      <c r="Y554" t="s">
        <v>7778</v>
      </c>
      <c r="Z554" s="51">
        <v>881</v>
      </c>
      <c r="AA554">
        <v>2864.4250000000002</v>
      </c>
      <c r="AB554">
        <v>10</v>
      </c>
      <c r="AC554" t="s">
        <v>7782</v>
      </c>
      <c r="AD554" t="s">
        <v>7773</v>
      </c>
      <c r="AE554" t="s">
        <v>5753</v>
      </c>
      <c r="AF554">
        <v>12</v>
      </c>
      <c r="AG554">
        <v>0.67</v>
      </c>
      <c r="AH554">
        <v>7</v>
      </c>
      <c r="AI554">
        <v>5</v>
      </c>
      <c r="AJ554" t="s">
        <v>7642</v>
      </c>
      <c r="AM554" t="s">
        <v>7784</v>
      </c>
      <c r="AN554" t="s">
        <v>7774</v>
      </c>
      <c r="AO554" t="s">
        <v>7253</v>
      </c>
      <c r="AP554" t="s">
        <v>7383</v>
      </c>
      <c r="AQ554" t="s">
        <v>7383</v>
      </c>
      <c r="AR554">
        <v>5.56</v>
      </c>
      <c r="AS554" t="s">
        <v>7947</v>
      </c>
      <c r="AT554">
        <v>1.8</v>
      </c>
      <c r="AU554" t="s">
        <v>7774</v>
      </c>
      <c r="AV554" t="s">
        <v>7789</v>
      </c>
      <c r="AW554" t="s">
        <v>7774</v>
      </c>
      <c r="BA554" t="s">
        <v>5678</v>
      </c>
      <c r="BB554">
        <v>42.758866269999999</v>
      </c>
      <c r="BC554">
        <v>-82.037755849999996</v>
      </c>
      <c r="BD554">
        <v>201.5</v>
      </c>
      <c r="BE554">
        <v>290</v>
      </c>
      <c r="BF554" t="s">
        <v>8087</v>
      </c>
      <c r="BG554">
        <v>15</v>
      </c>
      <c r="BH554">
        <v>986</v>
      </c>
      <c r="BI554">
        <v>7.0209999999999999</v>
      </c>
      <c r="BJ554">
        <v>-399.3</v>
      </c>
      <c r="BK554">
        <v>2117</v>
      </c>
      <c r="BL554">
        <v>2117</v>
      </c>
      <c r="BO554">
        <v>1.24</v>
      </c>
      <c r="BP554">
        <v>1.24</v>
      </c>
      <c r="BR554">
        <v>2.15</v>
      </c>
      <c r="BS554">
        <v>2.15</v>
      </c>
      <c r="BY554">
        <v>0.64</v>
      </c>
      <c r="BZ554">
        <v>10</v>
      </c>
    </row>
    <row r="555" spans="2:78" hidden="1" x14ac:dyDescent="0.35">
      <c r="B555">
        <v>2864.4859999999999</v>
      </c>
      <c r="C555" t="s">
        <v>4850</v>
      </c>
      <c r="D555" t="s">
        <v>3290</v>
      </c>
      <c r="E555">
        <v>0.37222222222222223</v>
      </c>
      <c r="F555">
        <v>11.4</v>
      </c>
      <c r="G555">
        <v>7</v>
      </c>
      <c r="H555" t="s">
        <v>7295</v>
      </c>
      <c r="I555" t="s">
        <v>7296</v>
      </c>
      <c r="L555" s="20" t="s">
        <v>5677</v>
      </c>
      <c r="M555">
        <v>8.3000000000000007</v>
      </c>
      <c r="N555">
        <v>15</v>
      </c>
      <c r="O555" t="s">
        <v>144</v>
      </c>
      <c r="P555" s="51">
        <v>2864.4859999999999</v>
      </c>
      <c r="Q555" s="51">
        <v>11.4</v>
      </c>
      <c r="R555" t="str">
        <f t="shared" si="58"/>
        <v>2864-11</v>
      </c>
      <c r="S555" s="70" t="b">
        <f t="shared" si="59"/>
        <v>1</v>
      </c>
      <c r="T555" t="str">
        <f t="shared" si="60"/>
        <v>2864-11</v>
      </c>
      <c r="U555">
        <v>2864.4830000000002</v>
      </c>
      <c r="V555">
        <v>11</v>
      </c>
      <c r="Y555" t="s">
        <v>7778</v>
      </c>
      <c r="Z555" s="51">
        <v>882</v>
      </c>
      <c r="AA555">
        <v>2864.4830000000002</v>
      </c>
      <c r="AB555">
        <v>10</v>
      </c>
      <c r="AC555" t="s">
        <v>7782</v>
      </c>
      <c r="AD555" t="s">
        <v>7773</v>
      </c>
      <c r="AE555" t="s">
        <v>5753</v>
      </c>
      <c r="AF555">
        <v>11</v>
      </c>
      <c r="AG555">
        <v>0.64</v>
      </c>
      <c r="AH555">
        <v>10</v>
      </c>
      <c r="AI555">
        <v>10</v>
      </c>
      <c r="AJ555" t="s">
        <v>7329</v>
      </c>
      <c r="AL555">
        <v>43</v>
      </c>
      <c r="AM555" t="s">
        <v>7784</v>
      </c>
      <c r="AN555" t="s">
        <v>7774</v>
      </c>
      <c r="AO555" t="s">
        <v>7253</v>
      </c>
      <c r="AP555" t="s">
        <v>7383</v>
      </c>
      <c r="AQ555" t="s">
        <v>7383</v>
      </c>
      <c r="AR555">
        <v>5.56</v>
      </c>
      <c r="AS555" t="s">
        <v>7947</v>
      </c>
      <c r="AT555">
        <v>1.8</v>
      </c>
      <c r="AU555" t="s">
        <v>7774</v>
      </c>
      <c r="AV555" t="s">
        <v>7786</v>
      </c>
      <c r="AW555" t="s">
        <v>7774</v>
      </c>
      <c r="AX555">
        <v>10</v>
      </c>
      <c r="AY555">
        <v>10</v>
      </c>
      <c r="AZ555">
        <v>15</v>
      </c>
      <c r="BA555" t="s">
        <v>5683</v>
      </c>
      <c r="BB555">
        <v>42.758865749999998</v>
      </c>
      <c r="BC555">
        <v>-82.037755869999998</v>
      </c>
      <c r="BD555">
        <v>201.5</v>
      </c>
      <c r="BE555">
        <v>290</v>
      </c>
      <c r="BF555" t="s">
        <v>8087</v>
      </c>
      <c r="BG555">
        <v>15</v>
      </c>
      <c r="BH555">
        <v>986</v>
      </c>
      <c r="BI555">
        <v>7.0789999999999997</v>
      </c>
      <c r="BJ555">
        <v>-407.87900000000002</v>
      </c>
      <c r="BK555">
        <v>2114</v>
      </c>
      <c r="BL555">
        <v>2115</v>
      </c>
      <c r="BO555">
        <v>1.24</v>
      </c>
      <c r="BP555">
        <v>1.23</v>
      </c>
      <c r="BR555">
        <v>2.14</v>
      </c>
      <c r="BS555">
        <v>2.14</v>
      </c>
      <c r="BY555">
        <v>0.81</v>
      </c>
      <c r="BZ555">
        <v>12</v>
      </c>
    </row>
    <row r="556" spans="2:78" hidden="1" x14ac:dyDescent="0.35">
      <c r="B556">
        <v>2864.509</v>
      </c>
      <c r="C556" t="s">
        <v>4851</v>
      </c>
      <c r="D556" t="s">
        <v>3290</v>
      </c>
      <c r="E556">
        <v>0.37083333333333335</v>
      </c>
      <c r="F556">
        <v>14.6</v>
      </c>
      <c r="G556">
        <v>6</v>
      </c>
      <c r="H556" t="s">
        <v>7295</v>
      </c>
      <c r="I556" t="s">
        <v>7296</v>
      </c>
      <c r="L556" s="20" t="s">
        <v>5677</v>
      </c>
      <c r="M556">
        <v>10.199999999999999</v>
      </c>
      <c r="N556">
        <v>15</v>
      </c>
      <c r="O556" t="s">
        <v>144</v>
      </c>
      <c r="P556" s="51">
        <v>2864.509</v>
      </c>
      <c r="Q556" s="51">
        <v>14.6</v>
      </c>
      <c r="R556" t="str">
        <f t="shared" si="58"/>
        <v>2864-15</v>
      </c>
      <c r="S556" s="70" t="b">
        <f t="shared" si="59"/>
        <v>1</v>
      </c>
      <c r="T556" t="str">
        <f t="shared" si="60"/>
        <v>2864-15</v>
      </c>
      <c r="U556">
        <v>2864.5079999999998</v>
      </c>
      <c r="V556">
        <v>15</v>
      </c>
      <c r="Y556" t="s">
        <v>7778</v>
      </c>
      <c r="Z556" s="51">
        <v>884</v>
      </c>
      <c r="AA556">
        <v>2864.5079999999998</v>
      </c>
      <c r="AB556">
        <v>10</v>
      </c>
      <c r="AC556" t="s">
        <v>7782</v>
      </c>
      <c r="AD556" t="s">
        <v>7773</v>
      </c>
      <c r="AE556" t="s">
        <v>5753</v>
      </c>
      <c r="AF556">
        <v>15</v>
      </c>
      <c r="AG556">
        <v>0.81</v>
      </c>
      <c r="AH556">
        <v>12</v>
      </c>
      <c r="AI556">
        <v>9</v>
      </c>
      <c r="AJ556" t="s">
        <v>7651</v>
      </c>
      <c r="AL556">
        <v>43</v>
      </c>
      <c r="AM556" t="s">
        <v>7784</v>
      </c>
      <c r="AN556" t="s">
        <v>7774</v>
      </c>
      <c r="AO556" t="s">
        <v>7253</v>
      </c>
      <c r="AP556" t="s">
        <v>7383</v>
      </c>
      <c r="AQ556" t="s">
        <v>7383</v>
      </c>
      <c r="AR556">
        <v>5.56</v>
      </c>
      <c r="AS556" t="s">
        <v>7947</v>
      </c>
      <c r="AT556">
        <v>1.8</v>
      </c>
      <c r="AU556" t="s">
        <v>7774</v>
      </c>
      <c r="AV556" t="s">
        <v>7783</v>
      </c>
      <c r="AW556" t="s">
        <v>7774</v>
      </c>
      <c r="BA556" t="s">
        <v>5678</v>
      </c>
      <c r="BB556">
        <v>42.758865540000002</v>
      </c>
      <c r="BC556">
        <v>-82.037755880000006</v>
      </c>
      <c r="BD556">
        <v>201.5</v>
      </c>
      <c r="BE556">
        <v>290</v>
      </c>
      <c r="BF556" t="s">
        <v>8087</v>
      </c>
      <c r="BG556">
        <v>15</v>
      </c>
      <c r="BH556">
        <v>986</v>
      </c>
      <c r="BI556">
        <v>7.1020000000000003</v>
      </c>
      <c r="BJ556">
        <v>-415.25900000000001</v>
      </c>
      <c r="BK556">
        <v>2109</v>
      </c>
      <c r="BL556">
        <v>2111</v>
      </c>
      <c r="BO556">
        <v>1.23</v>
      </c>
      <c r="BP556">
        <v>1.23</v>
      </c>
      <c r="BR556">
        <v>2.14</v>
      </c>
      <c r="BS556">
        <v>2.14</v>
      </c>
      <c r="BY556">
        <v>0.86</v>
      </c>
      <c r="BZ556">
        <v>14</v>
      </c>
    </row>
    <row r="557" spans="2:78" hidden="1" x14ac:dyDescent="0.35">
      <c r="B557">
        <v>2865.1039999999998</v>
      </c>
      <c r="C557" t="s">
        <v>4852</v>
      </c>
      <c r="D557" t="s">
        <v>3290</v>
      </c>
      <c r="E557">
        <v>0.37847222222222221</v>
      </c>
      <c r="F557">
        <v>15.5</v>
      </c>
      <c r="G557">
        <v>7</v>
      </c>
      <c r="H557" t="s">
        <v>7295</v>
      </c>
      <c r="I557" t="s">
        <v>7296</v>
      </c>
      <c r="L557" s="20" t="s">
        <v>5677</v>
      </c>
      <c r="M557">
        <v>10.199999999999999</v>
      </c>
      <c r="N557">
        <v>15</v>
      </c>
      <c r="O557" t="s">
        <v>144</v>
      </c>
      <c r="P557" s="51">
        <v>2865.1039999999998</v>
      </c>
      <c r="Q557" s="51">
        <v>15.5</v>
      </c>
      <c r="R557" t="str">
        <f t="shared" si="58"/>
        <v>2865-16</v>
      </c>
      <c r="S557" s="70" t="b">
        <f t="shared" si="59"/>
        <v>0</v>
      </c>
      <c r="T557" t="str">
        <f t="shared" si="60"/>
        <v>2865-15</v>
      </c>
      <c r="U557">
        <v>2865.1039999999998</v>
      </c>
      <c r="V557">
        <v>15</v>
      </c>
      <c r="Y557" t="s">
        <v>7778</v>
      </c>
      <c r="Z557" s="51">
        <v>885</v>
      </c>
      <c r="AA557">
        <v>2865.1039999999998</v>
      </c>
      <c r="AB557">
        <v>10</v>
      </c>
      <c r="AC557" t="s">
        <v>7782</v>
      </c>
      <c r="AD557" t="s">
        <v>7773</v>
      </c>
      <c r="AE557" t="s">
        <v>5753</v>
      </c>
      <c r="AF557">
        <v>15</v>
      </c>
      <c r="AG557">
        <v>0.86</v>
      </c>
      <c r="AH557">
        <v>14</v>
      </c>
      <c r="AI557">
        <v>10</v>
      </c>
      <c r="AJ557" t="s">
        <v>7948</v>
      </c>
      <c r="AM557" t="s">
        <v>7784</v>
      </c>
      <c r="AN557" t="s">
        <v>7774</v>
      </c>
      <c r="AO557" t="s">
        <v>7253</v>
      </c>
      <c r="AP557" t="s">
        <v>7383</v>
      </c>
      <c r="AQ557" t="s">
        <v>7383</v>
      </c>
      <c r="AR557">
        <v>5.56</v>
      </c>
      <c r="AS557" t="s">
        <v>7947</v>
      </c>
      <c r="AT557">
        <v>1.8</v>
      </c>
      <c r="AU557" t="s">
        <v>7774</v>
      </c>
      <c r="AV557" t="s">
        <v>7783</v>
      </c>
      <c r="AW557" t="s">
        <v>7774</v>
      </c>
      <c r="BA557" t="s">
        <v>5678</v>
      </c>
      <c r="BB557">
        <v>42.758860140000003</v>
      </c>
      <c r="BC557">
        <v>-82.037756090000002</v>
      </c>
      <c r="BD557">
        <v>201.5</v>
      </c>
      <c r="BE557">
        <v>290</v>
      </c>
      <c r="BF557" t="s">
        <v>8087</v>
      </c>
      <c r="BG557">
        <v>15</v>
      </c>
      <c r="BH557">
        <v>986</v>
      </c>
      <c r="BI557">
        <v>7.6970000000000001</v>
      </c>
      <c r="BJ557">
        <v>-390.923</v>
      </c>
      <c r="BK557">
        <v>2104</v>
      </c>
      <c r="BL557">
        <v>2107</v>
      </c>
      <c r="BO557">
        <v>1.23</v>
      </c>
      <c r="BP557">
        <v>1.23</v>
      </c>
      <c r="BR557">
        <v>2.14</v>
      </c>
      <c r="BS557">
        <v>2.13</v>
      </c>
      <c r="BY557">
        <v>0.57999999999999996</v>
      </c>
      <c r="BZ557">
        <v>10</v>
      </c>
    </row>
    <row r="558" spans="2:78" hidden="1" x14ac:dyDescent="0.35">
      <c r="B558">
        <v>2865.2170000000001</v>
      </c>
      <c r="C558" t="s">
        <v>4853</v>
      </c>
      <c r="D558" t="s">
        <v>3290</v>
      </c>
      <c r="E558">
        <v>0.37708333333333333</v>
      </c>
      <c r="F558">
        <v>10.5</v>
      </c>
      <c r="G558">
        <v>8</v>
      </c>
      <c r="H558" t="s">
        <v>7295</v>
      </c>
      <c r="I558" t="s">
        <v>7296</v>
      </c>
      <c r="L558" s="20" t="s">
        <v>5677</v>
      </c>
      <c r="M558">
        <v>8.1999999999999993</v>
      </c>
      <c r="N558">
        <v>15</v>
      </c>
      <c r="O558" t="s">
        <v>144</v>
      </c>
      <c r="P558" s="51">
        <v>2865.2170000000001</v>
      </c>
      <c r="Q558" s="51">
        <v>10.5</v>
      </c>
      <c r="R558" t="str">
        <f t="shared" si="58"/>
        <v>2865-11</v>
      </c>
      <c r="S558" s="70" t="b">
        <f t="shared" si="59"/>
        <v>0</v>
      </c>
      <c r="T558" t="str">
        <f t="shared" si="60"/>
        <v>2865-10</v>
      </c>
      <c r="U558">
        <v>2865.2159999999999</v>
      </c>
      <c r="V558">
        <v>10</v>
      </c>
      <c r="Y558" t="s">
        <v>7778</v>
      </c>
      <c r="Z558" s="51">
        <v>886</v>
      </c>
      <c r="AA558">
        <v>2865.2159999999999</v>
      </c>
      <c r="AB558">
        <v>10</v>
      </c>
      <c r="AC558" t="s">
        <v>7782</v>
      </c>
      <c r="AD558" t="s">
        <v>7773</v>
      </c>
      <c r="AE558" t="s">
        <v>5753</v>
      </c>
      <c r="AF558">
        <v>10</v>
      </c>
      <c r="AG558">
        <v>0.57999999999999996</v>
      </c>
      <c r="AH558">
        <v>10</v>
      </c>
      <c r="AI558">
        <v>9</v>
      </c>
      <c r="AJ558" t="s">
        <v>7653</v>
      </c>
      <c r="AM558" t="s">
        <v>7784</v>
      </c>
      <c r="AN558" t="s">
        <v>7774</v>
      </c>
      <c r="AO558" t="s">
        <v>7253</v>
      </c>
      <c r="AP558" t="s">
        <v>7383</v>
      </c>
      <c r="AQ558" t="s">
        <v>7383</v>
      </c>
      <c r="AR558">
        <v>5.56</v>
      </c>
      <c r="AS558" t="s">
        <v>7947</v>
      </c>
      <c r="AT558">
        <v>1.9</v>
      </c>
      <c r="AU558" t="s">
        <v>7774</v>
      </c>
      <c r="AV558" t="s">
        <v>7789</v>
      </c>
      <c r="AW558" t="s">
        <v>7774</v>
      </c>
      <c r="BA558" t="s">
        <v>5678</v>
      </c>
      <c r="BB558">
        <v>42.758859110000003</v>
      </c>
      <c r="BC558">
        <v>-82.037756130000005</v>
      </c>
      <c r="BD558">
        <v>201.5</v>
      </c>
      <c r="BE558">
        <v>290</v>
      </c>
      <c r="BF558" t="s">
        <v>8087</v>
      </c>
      <c r="BG558">
        <v>15</v>
      </c>
      <c r="BH558">
        <v>986</v>
      </c>
      <c r="BI558">
        <v>7.8109999999999999</v>
      </c>
      <c r="BJ558">
        <v>-396.25799999999998</v>
      </c>
      <c r="BK558">
        <v>2115</v>
      </c>
      <c r="BL558">
        <v>2116</v>
      </c>
      <c r="BO558">
        <v>1.24</v>
      </c>
      <c r="BP558">
        <v>1.24</v>
      </c>
      <c r="BR558">
        <v>2.15</v>
      </c>
      <c r="BS558">
        <v>2.14</v>
      </c>
      <c r="BY558">
        <v>0.75</v>
      </c>
      <c r="BZ558">
        <v>7</v>
      </c>
    </row>
    <row r="559" spans="2:78" hidden="1" x14ac:dyDescent="0.35">
      <c r="B559">
        <v>2865.4319999999998</v>
      </c>
      <c r="C559" t="s">
        <v>4854</v>
      </c>
      <c r="D559" t="s">
        <v>3290</v>
      </c>
      <c r="E559">
        <v>0.18055555555555555</v>
      </c>
      <c r="F559">
        <v>13.4</v>
      </c>
      <c r="G559">
        <v>10</v>
      </c>
      <c r="H559" t="s">
        <v>7295</v>
      </c>
      <c r="I559" t="s">
        <v>7296</v>
      </c>
      <c r="L559" s="20" t="s">
        <v>5752</v>
      </c>
      <c r="M559">
        <v>8.3000000000000007</v>
      </c>
      <c r="N559">
        <v>15</v>
      </c>
      <c r="O559" t="s">
        <v>144</v>
      </c>
      <c r="P559" s="51">
        <v>2865.4319999999998</v>
      </c>
      <c r="Q559" s="51">
        <v>13.4</v>
      </c>
      <c r="R559" t="str">
        <f t="shared" si="58"/>
        <v>2865-13</v>
      </c>
      <c r="S559" s="70" t="b">
        <f t="shared" si="59"/>
        <v>1</v>
      </c>
      <c r="T559" t="str">
        <f t="shared" si="60"/>
        <v>2865-13</v>
      </c>
      <c r="U559">
        <v>2865.4319999999998</v>
      </c>
      <c r="V559">
        <v>13</v>
      </c>
      <c r="Y559" t="s">
        <v>7778</v>
      </c>
      <c r="Z559" s="51">
        <v>887</v>
      </c>
      <c r="AA559">
        <v>2865.4319999999998</v>
      </c>
      <c r="AB559">
        <v>10</v>
      </c>
      <c r="AC559" t="s">
        <v>7782</v>
      </c>
      <c r="AD559" t="s">
        <v>7773</v>
      </c>
      <c r="AE559" t="s">
        <v>7797</v>
      </c>
      <c r="AF559">
        <v>13</v>
      </c>
      <c r="AG559">
        <v>0.75</v>
      </c>
      <c r="AH559">
        <v>7</v>
      </c>
      <c r="AI559">
        <v>11</v>
      </c>
      <c r="AJ559" t="s">
        <v>7498</v>
      </c>
      <c r="AM559" t="s">
        <v>7805</v>
      </c>
      <c r="AN559" t="s">
        <v>7774</v>
      </c>
      <c r="AO559" t="s">
        <v>7253</v>
      </c>
      <c r="AP559" t="s">
        <v>7383</v>
      </c>
      <c r="AQ559" t="s">
        <v>7383</v>
      </c>
      <c r="AR559">
        <v>5.56</v>
      </c>
      <c r="AS559" t="s">
        <v>7947</v>
      </c>
      <c r="AT559">
        <v>1.8</v>
      </c>
      <c r="AU559" t="s">
        <v>7774</v>
      </c>
      <c r="AV559" t="s">
        <v>7786</v>
      </c>
      <c r="AW559" t="s">
        <v>7774</v>
      </c>
      <c r="AX559">
        <v>10</v>
      </c>
      <c r="AY559">
        <v>10</v>
      </c>
      <c r="AZ559">
        <v>15</v>
      </c>
      <c r="BA559" t="s">
        <v>5753</v>
      </c>
      <c r="BB559">
        <v>42.758857130000003</v>
      </c>
      <c r="BC559">
        <v>-82.037756200000004</v>
      </c>
      <c r="BD559">
        <v>201.5</v>
      </c>
      <c r="BE559">
        <v>290</v>
      </c>
      <c r="BF559" t="s">
        <v>8087</v>
      </c>
      <c r="BG559">
        <v>15</v>
      </c>
      <c r="BH559">
        <v>986</v>
      </c>
      <c r="BI559">
        <v>8.0289999999999999</v>
      </c>
      <c r="BJ559">
        <v>-110.977</v>
      </c>
      <c r="BK559">
        <v>2117</v>
      </c>
      <c r="BL559">
        <v>2117</v>
      </c>
      <c r="BO559">
        <v>1.24</v>
      </c>
      <c r="BP559">
        <v>1.24</v>
      </c>
      <c r="BR559">
        <v>2.15</v>
      </c>
      <c r="BS559">
        <v>2.15</v>
      </c>
      <c r="BY559">
        <v>0.75</v>
      </c>
      <c r="BZ559">
        <v>8</v>
      </c>
    </row>
    <row r="560" spans="2:78" hidden="1" x14ac:dyDescent="0.35">
      <c r="B560">
        <v>2865.4679999999998</v>
      </c>
      <c r="C560" t="s">
        <v>4856</v>
      </c>
      <c r="D560" t="s">
        <v>3290</v>
      </c>
      <c r="E560">
        <v>0.19652777777777777</v>
      </c>
      <c r="F560">
        <v>13.6</v>
      </c>
      <c r="G560">
        <v>5</v>
      </c>
      <c r="H560" t="s">
        <v>7295</v>
      </c>
      <c r="I560" t="s">
        <v>7296</v>
      </c>
      <c r="L560" s="20" t="s">
        <v>5752</v>
      </c>
      <c r="M560">
        <v>8.5</v>
      </c>
      <c r="N560">
        <v>27.6</v>
      </c>
      <c r="O560" t="s">
        <v>144</v>
      </c>
      <c r="P560" s="51">
        <v>2865.4679999999998</v>
      </c>
      <c r="Q560" s="51">
        <v>13.6</v>
      </c>
      <c r="R560" t="str">
        <f t="shared" si="58"/>
        <v>2865-14</v>
      </c>
      <c r="S560" s="70" t="b">
        <f t="shared" si="59"/>
        <v>1</v>
      </c>
      <c r="T560" t="str">
        <f t="shared" si="60"/>
        <v>2865-14</v>
      </c>
      <c r="U560">
        <v>2865.4650000000001</v>
      </c>
      <c r="V560">
        <v>14</v>
      </c>
      <c r="Y560" t="s">
        <v>7778</v>
      </c>
      <c r="Z560" s="51">
        <v>888</v>
      </c>
      <c r="AA560">
        <v>2865.4650000000001</v>
      </c>
      <c r="AB560">
        <v>10</v>
      </c>
      <c r="AC560" t="s">
        <v>7782</v>
      </c>
      <c r="AD560" t="s">
        <v>7773</v>
      </c>
      <c r="AE560" t="s">
        <v>7797</v>
      </c>
      <c r="AF560">
        <v>14</v>
      </c>
      <c r="AG560">
        <v>0.75</v>
      </c>
      <c r="AH560">
        <v>8</v>
      </c>
      <c r="AI560">
        <v>11</v>
      </c>
      <c r="AJ560" t="s">
        <v>7658</v>
      </c>
      <c r="AM560" t="s">
        <v>7805</v>
      </c>
      <c r="AN560" t="s">
        <v>7774</v>
      </c>
      <c r="AO560" t="s">
        <v>7253</v>
      </c>
      <c r="AP560" t="s">
        <v>7383</v>
      </c>
      <c r="AQ560" t="s">
        <v>7383</v>
      </c>
      <c r="AR560">
        <v>5.56</v>
      </c>
      <c r="AS560" t="s">
        <v>7947</v>
      </c>
      <c r="AT560">
        <v>1.8</v>
      </c>
      <c r="AU560" t="s">
        <v>7774</v>
      </c>
      <c r="AV560" t="s">
        <v>7786</v>
      </c>
      <c r="AW560" t="s">
        <v>7774</v>
      </c>
      <c r="AX560">
        <v>10</v>
      </c>
      <c r="AY560">
        <v>10</v>
      </c>
      <c r="AZ560">
        <v>15</v>
      </c>
      <c r="BA560" t="s">
        <v>5753</v>
      </c>
      <c r="BB560">
        <v>42.75885684</v>
      </c>
      <c r="BC560">
        <v>-82.037756220000006</v>
      </c>
      <c r="BD560">
        <v>201.5</v>
      </c>
      <c r="BE560">
        <v>290</v>
      </c>
      <c r="BF560" t="s">
        <v>8087</v>
      </c>
      <c r="BG560">
        <v>15</v>
      </c>
      <c r="BH560">
        <v>986</v>
      </c>
      <c r="BI560">
        <v>8.0619999999999994</v>
      </c>
      <c r="BJ560">
        <v>-147.02799999999999</v>
      </c>
      <c r="BK560">
        <v>2115</v>
      </c>
      <c r="BL560">
        <v>2116</v>
      </c>
      <c r="BO560">
        <v>1.24</v>
      </c>
      <c r="BP560">
        <v>1.24</v>
      </c>
      <c r="BR560">
        <v>2.15</v>
      </c>
      <c r="BS560">
        <v>2.14</v>
      </c>
      <c r="BY560">
        <v>0.63</v>
      </c>
      <c r="BZ560">
        <v>11</v>
      </c>
    </row>
    <row r="561" spans="2:78" hidden="1" x14ac:dyDescent="0.35">
      <c r="B561">
        <v>2865.473</v>
      </c>
      <c r="C561" t="s">
        <v>4858</v>
      </c>
      <c r="D561" t="s">
        <v>3290</v>
      </c>
      <c r="E561">
        <v>0.37083333333333335</v>
      </c>
      <c r="F561">
        <v>11.3</v>
      </c>
      <c r="G561">
        <v>8</v>
      </c>
      <c r="H561" t="s">
        <v>7295</v>
      </c>
      <c r="I561" t="s">
        <v>7296</v>
      </c>
      <c r="L561" s="20" t="s">
        <v>5677</v>
      </c>
      <c r="M561">
        <v>11.9</v>
      </c>
      <c r="N561">
        <v>15</v>
      </c>
      <c r="O561" t="s">
        <v>144</v>
      </c>
      <c r="P561" s="51">
        <v>2865.473</v>
      </c>
      <c r="Q561" s="51">
        <v>11.3</v>
      </c>
      <c r="R561" t="str">
        <f t="shared" si="58"/>
        <v>2865-11</v>
      </c>
      <c r="S561" s="70" t="b">
        <f t="shared" si="59"/>
        <v>1</v>
      </c>
      <c r="T561" t="str">
        <f t="shared" si="60"/>
        <v>2865-11</v>
      </c>
      <c r="U561">
        <v>2865.4720000000002</v>
      </c>
      <c r="V561">
        <v>11</v>
      </c>
      <c r="Y561" t="s">
        <v>7778</v>
      </c>
      <c r="Z561" s="51">
        <v>889</v>
      </c>
      <c r="AA561">
        <v>2865.4720000000002</v>
      </c>
      <c r="AB561">
        <v>10</v>
      </c>
      <c r="AC561" t="s">
        <v>7782</v>
      </c>
      <c r="AD561" t="s">
        <v>7773</v>
      </c>
      <c r="AE561" t="s">
        <v>5753</v>
      </c>
      <c r="AF561">
        <v>11</v>
      </c>
      <c r="AG561">
        <v>0.63</v>
      </c>
      <c r="AH561">
        <v>11</v>
      </c>
      <c r="AI561">
        <v>9</v>
      </c>
      <c r="AJ561" t="s">
        <v>7651</v>
      </c>
      <c r="AM561" t="s">
        <v>7784</v>
      </c>
      <c r="AN561" t="s">
        <v>7774</v>
      </c>
      <c r="AO561" t="s">
        <v>7253</v>
      </c>
      <c r="AP561" t="s">
        <v>7383</v>
      </c>
      <c r="AQ561" t="s">
        <v>7383</v>
      </c>
      <c r="AR561">
        <v>5.56</v>
      </c>
      <c r="AS561" t="s">
        <v>7947</v>
      </c>
      <c r="AT561">
        <v>1.8</v>
      </c>
      <c r="AU561" t="s">
        <v>7774</v>
      </c>
      <c r="AV561" t="s">
        <v>7783</v>
      </c>
      <c r="AW561" t="s">
        <v>7774</v>
      </c>
      <c r="BA561" t="s">
        <v>5678</v>
      </c>
      <c r="BB561">
        <v>42.758856790000003</v>
      </c>
      <c r="BC561">
        <v>-82.037756220000006</v>
      </c>
      <c r="BD561">
        <v>201.5</v>
      </c>
      <c r="BE561">
        <v>290</v>
      </c>
      <c r="BF561" t="s">
        <v>8087</v>
      </c>
      <c r="BG561">
        <v>15</v>
      </c>
      <c r="BH561">
        <v>986</v>
      </c>
      <c r="BI561">
        <v>8.0670000000000002</v>
      </c>
      <c r="BJ561">
        <v>-415.41699999999997</v>
      </c>
      <c r="BK561">
        <v>2114</v>
      </c>
      <c r="BL561">
        <v>2115</v>
      </c>
      <c r="BO561">
        <v>1.23</v>
      </c>
      <c r="BP561">
        <v>1.23</v>
      </c>
      <c r="BR561">
        <v>2.14</v>
      </c>
      <c r="BS561">
        <v>2.14</v>
      </c>
      <c r="BY561">
        <v>0.6</v>
      </c>
      <c r="BZ561">
        <v>10</v>
      </c>
    </row>
    <row r="562" spans="2:78" hidden="1" x14ac:dyDescent="0.35">
      <c r="B562">
        <v>2865.65</v>
      </c>
      <c r="C562" t="s">
        <v>4859</v>
      </c>
      <c r="D562" t="s">
        <v>3290</v>
      </c>
      <c r="E562">
        <v>0.37777777777777777</v>
      </c>
      <c r="F562">
        <v>10.7</v>
      </c>
      <c r="G562">
        <v>4</v>
      </c>
      <c r="H562" t="s">
        <v>7295</v>
      </c>
      <c r="I562" t="s">
        <v>7296</v>
      </c>
      <c r="L562" s="20" t="s">
        <v>5677</v>
      </c>
      <c r="M562">
        <v>9.6999999999999993</v>
      </c>
      <c r="N562">
        <v>15</v>
      </c>
      <c r="O562" t="s">
        <v>144</v>
      </c>
      <c r="P562" s="51">
        <v>2865.65</v>
      </c>
      <c r="Q562" s="51">
        <v>10.7</v>
      </c>
      <c r="R562" t="str">
        <f t="shared" si="58"/>
        <v>2865-11</v>
      </c>
      <c r="S562" s="70" t="b">
        <f t="shared" si="59"/>
        <v>1</v>
      </c>
      <c r="T562" t="str">
        <f t="shared" si="60"/>
        <v>2865-11</v>
      </c>
      <c r="U562">
        <v>2865.6480000000001</v>
      </c>
      <c r="V562">
        <v>11</v>
      </c>
      <c r="Y562" t="s">
        <v>7778</v>
      </c>
      <c r="Z562" s="51">
        <v>890</v>
      </c>
      <c r="AA562">
        <v>2865.6480000000001</v>
      </c>
      <c r="AB562">
        <v>10</v>
      </c>
      <c r="AC562" t="s">
        <v>7782</v>
      </c>
      <c r="AD562" t="s">
        <v>7773</v>
      </c>
      <c r="AE562" t="s">
        <v>5753</v>
      </c>
      <c r="AF562">
        <v>11</v>
      </c>
      <c r="AG562">
        <v>0.6</v>
      </c>
      <c r="AH562">
        <v>10</v>
      </c>
      <c r="AI562">
        <v>10</v>
      </c>
      <c r="AJ562" t="s">
        <v>7652</v>
      </c>
      <c r="AM562" t="s">
        <v>7784</v>
      </c>
      <c r="AN562" t="s">
        <v>7774</v>
      </c>
      <c r="AO562" t="s">
        <v>7253</v>
      </c>
      <c r="AP562" t="s">
        <v>7383</v>
      </c>
      <c r="AQ562" t="s">
        <v>7383</v>
      </c>
      <c r="AR562">
        <v>5.56</v>
      </c>
      <c r="AS562" t="s">
        <v>7947</v>
      </c>
      <c r="AT562">
        <v>1.9</v>
      </c>
      <c r="AU562" t="s">
        <v>7774</v>
      </c>
      <c r="AV562" t="s">
        <v>7783</v>
      </c>
      <c r="AW562" t="s">
        <v>7774</v>
      </c>
      <c r="BA562" t="s">
        <v>5678</v>
      </c>
      <c r="BB562">
        <v>42.758855189999998</v>
      </c>
      <c r="BC562">
        <v>-82.037756279999996</v>
      </c>
      <c r="BD562">
        <v>201.5</v>
      </c>
      <c r="BE562">
        <v>290</v>
      </c>
      <c r="BF562" t="s">
        <v>8087</v>
      </c>
      <c r="BG562">
        <v>15</v>
      </c>
      <c r="BH562">
        <v>986</v>
      </c>
      <c r="BI562">
        <v>8.2430000000000003</v>
      </c>
      <c r="BJ562">
        <v>-389.23500000000001</v>
      </c>
      <c r="BK562">
        <v>2114</v>
      </c>
      <c r="BL562">
        <v>2115</v>
      </c>
      <c r="BO562">
        <v>1.24</v>
      </c>
      <c r="BP562">
        <v>1.23</v>
      </c>
      <c r="BR562">
        <v>2.14</v>
      </c>
      <c r="BS562">
        <v>2.14</v>
      </c>
      <c r="BY562">
        <v>0.56000000000000005</v>
      </c>
      <c r="BZ562">
        <v>6</v>
      </c>
    </row>
    <row r="563" spans="2:78" hidden="1" x14ac:dyDescent="0.35">
      <c r="B563">
        <v>2865.75</v>
      </c>
      <c r="C563" t="s">
        <v>4860</v>
      </c>
      <c r="D563" t="s">
        <v>3290</v>
      </c>
      <c r="E563">
        <v>0.37013888888888891</v>
      </c>
      <c r="F563">
        <v>10.1</v>
      </c>
      <c r="G563">
        <v>4</v>
      </c>
      <c r="H563" t="s">
        <v>7295</v>
      </c>
      <c r="I563" t="s">
        <v>7296</v>
      </c>
      <c r="L563" s="20" t="s">
        <v>5677</v>
      </c>
      <c r="M563">
        <v>8</v>
      </c>
      <c r="N563">
        <v>15</v>
      </c>
      <c r="O563" t="s">
        <v>144</v>
      </c>
      <c r="P563" s="51">
        <v>2865.75</v>
      </c>
      <c r="Q563" s="51">
        <v>10.1</v>
      </c>
      <c r="R563" t="str">
        <f t="shared" si="58"/>
        <v>2865-10</v>
      </c>
      <c r="S563" s="70" t="b">
        <f t="shared" si="59"/>
        <v>1</v>
      </c>
      <c r="T563" t="str">
        <f t="shared" si="60"/>
        <v>2865-10</v>
      </c>
      <c r="U563">
        <v>2865.7469999999998</v>
      </c>
      <c r="V563">
        <v>10</v>
      </c>
      <c r="Y563" t="s">
        <v>7778</v>
      </c>
      <c r="Z563" s="51">
        <v>891</v>
      </c>
      <c r="AA563">
        <v>2865.7469999999998</v>
      </c>
      <c r="AB563">
        <v>10</v>
      </c>
      <c r="AC563" t="s">
        <v>7782</v>
      </c>
      <c r="AD563" t="s">
        <v>7773</v>
      </c>
      <c r="AE563" t="s">
        <v>5753</v>
      </c>
      <c r="AF563">
        <v>10</v>
      </c>
      <c r="AG563">
        <v>0.56000000000000005</v>
      </c>
      <c r="AH563">
        <v>6</v>
      </c>
      <c r="AI563">
        <v>6</v>
      </c>
      <c r="AJ563" t="s">
        <v>7329</v>
      </c>
      <c r="AL563">
        <v>44</v>
      </c>
      <c r="AM563" t="s">
        <v>7784</v>
      </c>
      <c r="AN563" t="s">
        <v>7774</v>
      </c>
      <c r="AO563" t="s">
        <v>7253</v>
      </c>
      <c r="AP563" t="s">
        <v>7383</v>
      </c>
      <c r="AQ563" t="s">
        <v>7383</v>
      </c>
      <c r="AR563">
        <v>5.56</v>
      </c>
      <c r="AS563" t="s">
        <v>7947</v>
      </c>
      <c r="AT563">
        <v>1.8</v>
      </c>
      <c r="AU563" t="s">
        <v>7774</v>
      </c>
      <c r="AV563" t="s">
        <v>7789</v>
      </c>
      <c r="AW563" t="s">
        <v>7774</v>
      </c>
      <c r="BA563" t="s">
        <v>5678</v>
      </c>
      <c r="BB563">
        <v>42.75885427</v>
      </c>
      <c r="BC563">
        <v>-82.037756310000006</v>
      </c>
      <c r="BD563">
        <v>201.5</v>
      </c>
      <c r="BE563">
        <v>290</v>
      </c>
      <c r="BF563" t="s">
        <v>8087</v>
      </c>
      <c r="BG563">
        <v>15</v>
      </c>
      <c r="BH563">
        <v>986</v>
      </c>
      <c r="BI563">
        <v>8.3450000000000006</v>
      </c>
      <c r="BJ563">
        <v>-409.803</v>
      </c>
      <c r="BK563">
        <v>2118</v>
      </c>
      <c r="BL563">
        <v>2118</v>
      </c>
      <c r="BO563">
        <v>1.24</v>
      </c>
      <c r="BP563">
        <v>1.24</v>
      </c>
      <c r="BR563">
        <v>2.15</v>
      </c>
      <c r="BS563">
        <v>2.15</v>
      </c>
      <c r="BY563">
        <v>0.72</v>
      </c>
      <c r="BZ563">
        <v>8</v>
      </c>
    </row>
    <row r="564" spans="2:78" hidden="1" x14ac:dyDescent="0.35">
      <c r="B564">
        <v>2865.7840000000001</v>
      </c>
      <c r="C564" t="s">
        <v>4861</v>
      </c>
      <c r="D564" t="s">
        <v>3290</v>
      </c>
      <c r="E564">
        <v>0.36944444444444446</v>
      </c>
      <c r="F564">
        <v>13</v>
      </c>
      <c r="G564">
        <v>5</v>
      </c>
      <c r="H564" t="s">
        <v>7295</v>
      </c>
      <c r="I564" t="s">
        <v>7296</v>
      </c>
      <c r="L564" s="20" t="s">
        <v>5677</v>
      </c>
      <c r="M564">
        <v>8.3000000000000007</v>
      </c>
      <c r="N564">
        <v>15</v>
      </c>
      <c r="O564" t="s">
        <v>144</v>
      </c>
      <c r="P564" s="51">
        <v>2865.7840000000001</v>
      </c>
      <c r="Q564" s="51">
        <v>13</v>
      </c>
      <c r="R564" t="str">
        <f t="shared" si="58"/>
        <v>2865-13</v>
      </c>
      <c r="S564" s="70" t="b">
        <f t="shared" si="59"/>
        <v>1</v>
      </c>
      <c r="T564" t="str">
        <f t="shared" si="60"/>
        <v>2865-13</v>
      </c>
      <c r="U564">
        <v>2865.7820000000002</v>
      </c>
      <c r="V564">
        <v>13</v>
      </c>
      <c r="Y564" t="s">
        <v>7778</v>
      </c>
      <c r="Z564" s="51">
        <v>893</v>
      </c>
      <c r="AA564">
        <v>2865.7820000000002</v>
      </c>
      <c r="AB564">
        <v>10</v>
      </c>
      <c r="AC564" t="s">
        <v>7782</v>
      </c>
      <c r="AD564" t="s">
        <v>7773</v>
      </c>
      <c r="AE564" t="s">
        <v>5753</v>
      </c>
      <c r="AF564">
        <v>13</v>
      </c>
      <c r="AG564">
        <v>0.72</v>
      </c>
      <c r="AH564">
        <v>8</v>
      </c>
      <c r="AI564">
        <v>9</v>
      </c>
      <c r="AJ564" t="s">
        <v>7329</v>
      </c>
      <c r="AL564">
        <v>44</v>
      </c>
      <c r="AM564" t="s">
        <v>7784</v>
      </c>
      <c r="AN564" t="s">
        <v>7774</v>
      </c>
      <c r="AO564" t="s">
        <v>7253</v>
      </c>
      <c r="AP564" t="s">
        <v>7383</v>
      </c>
      <c r="AQ564" t="s">
        <v>7383</v>
      </c>
      <c r="AR564">
        <v>5.56</v>
      </c>
      <c r="AS564" t="s">
        <v>7947</v>
      </c>
      <c r="AT564">
        <v>1.8</v>
      </c>
      <c r="AU564" t="s">
        <v>7774</v>
      </c>
      <c r="AV564" t="s">
        <v>7789</v>
      </c>
      <c r="AW564" t="s">
        <v>7774</v>
      </c>
      <c r="BA564" t="s">
        <v>5678</v>
      </c>
      <c r="BB564">
        <v>42.758853969999997</v>
      </c>
      <c r="BC564">
        <v>-82.03775632</v>
      </c>
      <c r="BD564">
        <v>201.5</v>
      </c>
      <c r="BE564">
        <v>290</v>
      </c>
      <c r="BF564" t="s">
        <v>8087</v>
      </c>
      <c r="BG564">
        <v>15</v>
      </c>
      <c r="BH564">
        <v>986</v>
      </c>
      <c r="BI564">
        <v>8.3780000000000001</v>
      </c>
      <c r="BJ564">
        <v>-409.39400000000001</v>
      </c>
      <c r="BK564">
        <v>2116</v>
      </c>
      <c r="BL564">
        <v>2117</v>
      </c>
      <c r="BO564">
        <v>1.24</v>
      </c>
      <c r="BP564">
        <v>1.24</v>
      </c>
      <c r="BR564">
        <v>2.15</v>
      </c>
      <c r="BS564">
        <v>2.15</v>
      </c>
      <c r="BY564">
        <v>0.66</v>
      </c>
      <c r="BZ564">
        <v>7</v>
      </c>
    </row>
    <row r="565" spans="2:78" hidden="1" x14ac:dyDescent="0.35">
      <c r="B565">
        <v>2865.8150000000001</v>
      </c>
      <c r="C565" t="s">
        <v>4862</v>
      </c>
      <c r="D565" t="s">
        <v>3290</v>
      </c>
      <c r="E565">
        <v>0.37361111111111112</v>
      </c>
      <c r="F565">
        <v>11.8</v>
      </c>
      <c r="G565">
        <v>3</v>
      </c>
      <c r="H565" t="s">
        <v>7295</v>
      </c>
      <c r="I565" t="s">
        <v>7296</v>
      </c>
      <c r="L565" s="20" t="s">
        <v>5677</v>
      </c>
      <c r="M565">
        <v>8</v>
      </c>
      <c r="N565">
        <v>15</v>
      </c>
      <c r="O565" t="s">
        <v>144</v>
      </c>
      <c r="P565" s="51">
        <v>2865.8150000000001</v>
      </c>
      <c r="Q565" s="51">
        <v>11.8</v>
      </c>
      <c r="R565" t="str">
        <f t="shared" si="58"/>
        <v>2865-12</v>
      </c>
      <c r="S565" s="70" t="b">
        <f t="shared" si="59"/>
        <v>1</v>
      </c>
      <c r="T565" t="str">
        <f t="shared" si="60"/>
        <v>2865-12</v>
      </c>
      <c r="U565">
        <v>2865.8139999999999</v>
      </c>
      <c r="V565">
        <v>12</v>
      </c>
      <c r="Y565" t="s">
        <v>7778</v>
      </c>
      <c r="Z565" s="51">
        <v>894</v>
      </c>
      <c r="AA565">
        <v>2865.8139999999999</v>
      </c>
      <c r="AB565">
        <v>10</v>
      </c>
      <c r="AC565" t="s">
        <v>7782</v>
      </c>
      <c r="AD565" t="s">
        <v>7773</v>
      </c>
      <c r="AE565" t="s">
        <v>5753</v>
      </c>
      <c r="AF565">
        <v>12</v>
      </c>
      <c r="AG565">
        <v>0.66</v>
      </c>
      <c r="AH565">
        <v>7</v>
      </c>
      <c r="AI565">
        <v>6</v>
      </c>
      <c r="AJ565" t="s">
        <v>7474</v>
      </c>
      <c r="AL565">
        <v>44</v>
      </c>
      <c r="AM565" t="s">
        <v>7784</v>
      </c>
      <c r="AN565" t="s">
        <v>7774</v>
      </c>
      <c r="AO565" t="s">
        <v>7253</v>
      </c>
      <c r="AP565" t="s">
        <v>7383</v>
      </c>
      <c r="AQ565" t="s">
        <v>7383</v>
      </c>
      <c r="AR565">
        <v>5.56</v>
      </c>
      <c r="AS565" t="s">
        <v>7947</v>
      </c>
      <c r="AT565">
        <v>1.8</v>
      </c>
      <c r="AU565" t="s">
        <v>7774</v>
      </c>
      <c r="AV565" t="s">
        <v>7789</v>
      </c>
      <c r="AW565" t="s">
        <v>7774</v>
      </c>
      <c r="BA565" t="s">
        <v>5678</v>
      </c>
      <c r="BB565">
        <v>42.758853670000001</v>
      </c>
      <c r="BC565">
        <v>-82.037756340000001</v>
      </c>
      <c r="BD565">
        <v>201.5</v>
      </c>
      <c r="BE565">
        <v>290</v>
      </c>
      <c r="BF565" t="s">
        <v>8087</v>
      </c>
      <c r="BG565">
        <v>15</v>
      </c>
      <c r="BH565">
        <v>986</v>
      </c>
      <c r="BI565">
        <v>8.4109999999999996</v>
      </c>
      <c r="BJ565">
        <v>-403.911</v>
      </c>
      <c r="BK565">
        <v>2117</v>
      </c>
      <c r="BL565">
        <v>2117</v>
      </c>
      <c r="BO565">
        <v>1.24</v>
      </c>
      <c r="BP565">
        <v>1.24</v>
      </c>
      <c r="BR565">
        <v>2.15</v>
      </c>
      <c r="BS565">
        <v>2.15</v>
      </c>
      <c r="BY565">
        <v>0.61</v>
      </c>
      <c r="BZ565">
        <v>7</v>
      </c>
    </row>
    <row r="566" spans="2:78" hidden="1" x14ac:dyDescent="0.35">
      <c r="B566">
        <v>2865.9250000000002</v>
      </c>
      <c r="C566" t="s">
        <v>4863</v>
      </c>
      <c r="D566" t="s">
        <v>3290</v>
      </c>
      <c r="E566">
        <v>0.37361111111111112</v>
      </c>
      <c r="F566">
        <v>10.9</v>
      </c>
      <c r="G566">
        <v>5</v>
      </c>
      <c r="H566" t="s">
        <v>7295</v>
      </c>
      <c r="I566" t="s">
        <v>7296</v>
      </c>
      <c r="L566" s="20" t="s">
        <v>5677</v>
      </c>
      <c r="M566">
        <v>8.3000000000000007</v>
      </c>
      <c r="N566">
        <v>15</v>
      </c>
      <c r="O566" t="s">
        <v>144</v>
      </c>
      <c r="P566" s="51">
        <v>2865.9250000000002</v>
      </c>
      <c r="Q566" s="51">
        <v>10.9</v>
      </c>
      <c r="R566" t="str">
        <f t="shared" si="58"/>
        <v>2865-11</v>
      </c>
      <c r="S566" s="70" t="b">
        <f t="shared" si="59"/>
        <v>1</v>
      </c>
      <c r="T566" t="str">
        <f t="shared" si="60"/>
        <v>2865-11</v>
      </c>
      <c r="U566">
        <v>2865.922</v>
      </c>
      <c r="V566">
        <v>11</v>
      </c>
      <c r="Y566" t="s">
        <v>7778</v>
      </c>
      <c r="Z566" s="51">
        <v>895</v>
      </c>
      <c r="AA566">
        <v>2865.922</v>
      </c>
      <c r="AB566">
        <v>10</v>
      </c>
      <c r="AC566" t="s">
        <v>7782</v>
      </c>
      <c r="AD566" t="s">
        <v>7773</v>
      </c>
      <c r="AE566" t="s">
        <v>5753</v>
      </c>
      <c r="AF566">
        <v>11</v>
      </c>
      <c r="AG566">
        <v>0.61</v>
      </c>
      <c r="AH566">
        <v>7</v>
      </c>
      <c r="AI566">
        <v>8</v>
      </c>
      <c r="AJ566" t="s">
        <v>7642</v>
      </c>
      <c r="AM566" t="s">
        <v>7784</v>
      </c>
      <c r="AN566" t="s">
        <v>7774</v>
      </c>
      <c r="AO566" t="s">
        <v>7253</v>
      </c>
      <c r="AP566" t="s">
        <v>7383</v>
      </c>
      <c r="AQ566" t="s">
        <v>7383</v>
      </c>
      <c r="AR566">
        <v>5.56</v>
      </c>
      <c r="AS566" t="s">
        <v>7947</v>
      </c>
      <c r="AT566">
        <v>1.8</v>
      </c>
      <c r="AU566" t="s">
        <v>7774</v>
      </c>
      <c r="AV566" t="s">
        <v>7789</v>
      </c>
      <c r="AW566" t="s">
        <v>7774</v>
      </c>
      <c r="BA566" t="s">
        <v>5678</v>
      </c>
      <c r="BB566">
        <v>42.758852689999998</v>
      </c>
      <c r="BC566">
        <v>-82.037756369999997</v>
      </c>
      <c r="BD566">
        <v>201.5</v>
      </c>
      <c r="BE566">
        <v>290</v>
      </c>
      <c r="BF566" t="s">
        <v>8087</v>
      </c>
      <c r="BG566">
        <v>15</v>
      </c>
      <c r="BH566">
        <v>986</v>
      </c>
      <c r="BI566">
        <v>8.5190000000000001</v>
      </c>
      <c r="BJ566">
        <v>-397.846</v>
      </c>
      <c r="BK566">
        <v>2117</v>
      </c>
      <c r="BL566">
        <v>2118</v>
      </c>
      <c r="BO566">
        <v>1.24</v>
      </c>
      <c r="BP566">
        <v>1.24</v>
      </c>
      <c r="BR566">
        <v>2.15</v>
      </c>
      <c r="BS566">
        <v>2.15</v>
      </c>
      <c r="BY566">
        <v>0.61</v>
      </c>
      <c r="BZ566">
        <v>11</v>
      </c>
    </row>
    <row r="567" spans="2:78" hidden="1" x14ac:dyDescent="0.35">
      <c r="B567">
        <v>2866.1770000000001</v>
      </c>
      <c r="C567" t="s">
        <v>4864</v>
      </c>
      <c r="D567" t="s">
        <v>3290</v>
      </c>
      <c r="E567">
        <v>0.36805555555555558</v>
      </c>
      <c r="F567">
        <v>9</v>
      </c>
      <c r="G567">
        <v>5</v>
      </c>
      <c r="H567" t="s">
        <v>7298</v>
      </c>
      <c r="I567" t="s">
        <v>7296</v>
      </c>
      <c r="L567" s="20" t="s">
        <v>5677</v>
      </c>
      <c r="M567">
        <v>8</v>
      </c>
      <c r="N567">
        <v>15</v>
      </c>
      <c r="O567" t="s">
        <v>144</v>
      </c>
      <c r="P567" s="51">
        <v>2866.1770000000001</v>
      </c>
      <c r="Q567" s="51">
        <v>9</v>
      </c>
      <c r="R567" t="str">
        <f t="shared" si="58"/>
        <v>2866-9</v>
      </c>
      <c r="S567" s="70" t="b">
        <f t="shared" si="59"/>
        <v>0</v>
      </c>
    </row>
    <row r="568" spans="2:78" hidden="1" x14ac:dyDescent="0.35">
      <c r="B568">
        <v>2866.3580000000002</v>
      </c>
      <c r="C568" t="s">
        <v>4865</v>
      </c>
      <c r="D568" t="s">
        <v>3290</v>
      </c>
      <c r="E568">
        <v>0.36944444444444446</v>
      </c>
      <c r="F568">
        <v>10.9</v>
      </c>
      <c r="G568">
        <v>5</v>
      </c>
      <c r="H568" t="s">
        <v>7295</v>
      </c>
      <c r="I568" t="s">
        <v>7296</v>
      </c>
      <c r="L568" s="20" t="s">
        <v>5677</v>
      </c>
      <c r="M568">
        <v>12</v>
      </c>
      <c r="N568">
        <v>15</v>
      </c>
      <c r="O568" t="s">
        <v>144</v>
      </c>
      <c r="P568" s="51">
        <v>2866.3580000000002</v>
      </c>
      <c r="Q568" s="51">
        <v>10.9</v>
      </c>
      <c r="R568" t="str">
        <f t="shared" si="58"/>
        <v>2866-11</v>
      </c>
      <c r="S568" s="70" t="b">
        <f t="shared" si="59"/>
        <v>1</v>
      </c>
      <c r="T568" t="str">
        <f t="shared" ref="T568:T598" si="61">INT(U568)&amp;"-"&amp;V568</f>
        <v>2866-11</v>
      </c>
      <c r="U568">
        <v>2866.3580000000002</v>
      </c>
      <c r="V568">
        <v>11</v>
      </c>
      <c r="Y568" t="s">
        <v>7778</v>
      </c>
      <c r="Z568" s="51">
        <v>896</v>
      </c>
      <c r="AA568">
        <v>2866.3580000000002</v>
      </c>
      <c r="AB568">
        <v>10</v>
      </c>
      <c r="AC568" t="s">
        <v>7782</v>
      </c>
      <c r="AD568" t="s">
        <v>7773</v>
      </c>
      <c r="AE568" t="s">
        <v>5753</v>
      </c>
      <c r="AF568">
        <v>11</v>
      </c>
      <c r="AG568">
        <v>0.61</v>
      </c>
      <c r="AH568">
        <v>11</v>
      </c>
      <c r="AI568">
        <v>7</v>
      </c>
      <c r="AJ568" t="s">
        <v>7651</v>
      </c>
      <c r="AL568">
        <v>45</v>
      </c>
      <c r="AM568" t="s">
        <v>7784</v>
      </c>
      <c r="AN568" t="s">
        <v>7774</v>
      </c>
      <c r="AO568" t="s">
        <v>7253</v>
      </c>
      <c r="AP568" t="s">
        <v>7383</v>
      </c>
      <c r="AQ568" t="s">
        <v>7383</v>
      </c>
      <c r="AR568">
        <v>5.56</v>
      </c>
      <c r="AS568" t="s">
        <v>7947</v>
      </c>
      <c r="AT568">
        <v>1.8</v>
      </c>
      <c r="AU568" t="s">
        <v>7774</v>
      </c>
      <c r="AV568" t="s">
        <v>7783</v>
      </c>
      <c r="AW568" t="s">
        <v>7774</v>
      </c>
      <c r="BA568" t="s">
        <v>5678</v>
      </c>
      <c r="BB568">
        <v>42.758848759999999</v>
      </c>
      <c r="BC568">
        <v>-82.037756520000002</v>
      </c>
      <c r="BD568">
        <v>201.5</v>
      </c>
      <c r="BE568">
        <v>290</v>
      </c>
      <c r="BF568" t="s">
        <v>8087</v>
      </c>
      <c r="BG568">
        <v>15</v>
      </c>
      <c r="BH568">
        <v>986</v>
      </c>
      <c r="BI568">
        <v>8.9529999999999994</v>
      </c>
      <c r="BJ568">
        <v>-416.245</v>
      </c>
      <c r="BK568">
        <v>2114</v>
      </c>
      <c r="BL568">
        <v>2115</v>
      </c>
      <c r="BO568">
        <v>1.23</v>
      </c>
      <c r="BP568">
        <v>1.23</v>
      </c>
      <c r="BR568">
        <v>2.14</v>
      </c>
      <c r="BS568">
        <v>2.14</v>
      </c>
      <c r="BY568">
        <v>0.61</v>
      </c>
      <c r="BZ568">
        <v>8</v>
      </c>
    </row>
    <row r="569" spans="2:78" hidden="1" x14ac:dyDescent="0.35">
      <c r="B569">
        <v>2866.3760000000002</v>
      </c>
      <c r="C569" t="s">
        <v>4866</v>
      </c>
      <c r="D569" t="s">
        <v>3290</v>
      </c>
      <c r="E569">
        <v>0.37638888888888888</v>
      </c>
      <c r="F569">
        <v>11</v>
      </c>
      <c r="G569">
        <v>5</v>
      </c>
      <c r="H569" t="s">
        <v>7295</v>
      </c>
      <c r="I569" t="s">
        <v>7296</v>
      </c>
      <c r="L569" s="20" t="s">
        <v>5677</v>
      </c>
      <c r="M569">
        <v>8</v>
      </c>
      <c r="N569">
        <v>15</v>
      </c>
      <c r="O569" t="s">
        <v>144</v>
      </c>
      <c r="P569" s="51">
        <v>2866.3760000000002</v>
      </c>
      <c r="Q569" s="51">
        <v>11</v>
      </c>
      <c r="R569" t="str">
        <f t="shared" si="58"/>
        <v>2866-11</v>
      </c>
      <c r="S569" s="70" t="b">
        <f t="shared" si="59"/>
        <v>1</v>
      </c>
      <c r="T569" t="str">
        <f t="shared" si="61"/>
        <v>2866-11</v>
      </c>
      <c r="U569">
        <v>2866.373</v>
      </c>
      <c r="V569">
        <v>11</v>
      </c>
      <c r="Y569" t="s">
        <v>7778</v>
      </c>
      <c r="Z569" s="51">
        <v>898</v>
      </c>
      <c r="AA569">
        <v>2866.373</v>
      </c>
      <c r="AB569">
        <v>10</v>
      </c>
      <c r="AC569" t="s">
        <v>7782</v>
      </c>
      <c r="AD569" t="s">
        <v>7773</v>
      </c>
      <c r="AE569" t="s">
        <v>5753</v>
      </c>
      <c r="AF569">
        <v>11</v>
      </c>
      <c r="AG569">
        <v>0.61</v>
      </c>
      <c r="AH569">
        <v>8</v>
      </c>
      <c r="AI569">
        <v>8</v>
      </c>
      <c r="AJ569" t="s">
        <v>7653</v>
      </c>
      <c r="AL569">
        <v>45</v>
      </c>
      <c r="AM569" t="s">
        <v>7784</v>
      </c>
      <c r="AN569" t="s">
        <v>7774</v>
      </c>
      <c r="AO569" t="s">
        <v>7253</v>
      </c>
      <c r="AP569" t="s">
        <v>7383</v>
      </c>
      <c r="AQ569" t="s">
        <v>7383</v>
      </c>
      <c r="AR569">
        <v>5.56</v>
      </c>
      <c r="AS569" t="s">
        <v>7947</v>
      </c>
      <c r="AT569">
        <v>1.8</v>
      </c>
      <c r="AU569" t="s">
        <v>7774</v>
      </c>
      <c r="AV569" t="s">
        <v>7789</v>
      </c>
      <c r="AW569" t="s">
        <v>7774</v>
      </c>
      <c r="BA569" t="s">
        <v>5678</v>
      </c>
      <c r="BB569">
        <v>42.7588486</v>
      </c>
      <c r="BC569">
        <v>-82.037756529999996</v>
      </c>
      <c r="BD569">
        <v>201.5</v>
      </c>
      <c r="BE569">
        <v>290</v>
      </c>
      <c r="BF569" t="s">
        <v>8087</v>
      </c>
      <c r="BG569">
        <v>15</v>
      </c>
      <c r="BH569">
        <v>986</v>
      </c>
      <c r="BI569">
        <v>8.9700000000000006</v>
      </c>
      <c r="BJ569">
        <v>-396.67599999999999</v>
      </c>
      <c r="BK569">
        <v>2117</v>
      </c>
      <c r="BL569">
        <v>2117</v>
      </c>
      <c r="BO569">
        <v>1.24</v>
      </c>
      <c r="BP569">
        <v>1.24</v>
      </c>
      <c r="BR569">
        <v>2.15</v>
      </c>
      <c r="BS569">
        <v>2.15</v>
      </c>
      <c r="BY569">
        <v>0.55000000000000004</v>
      </c>
      <c r="BZ569">
        <v>10</v>
      </c>
    </row>
    <row r="570" spans="2:78" hidden="1" x14ac:dyDescent="0.35">
      <c r="B570">
        <v>2866.431</v>
      </c>
      <c r="C570" t="s">
        <v>4867</v>
      </c>
      <c r="D570" t="s">
        <v>3290</v>
      </c>
      <c r="E570">
        <v>0.37777777777777777</v>
      </c>
      <c r="F570">
        <v>9.9</v>
      </c>
      <c r="G570">
        <v>4</v>
      </c>
      <c r="H570" t="s">
        <v>7295</v>
      </c>
      <c r="I570" t="s">
        <v>7296</v>
      </c>
      <c r="L570" s="20" t="s">
        <v>5677</v>
      </c>
      <c r="M570">
        <v>14</v>
      </c>
      <c r="N570">
        <v>15</v>
      </c>
      <c r="O570" t="s">
        <v>144</v>
      </c>
      <c r="P570" s="51">
        <v>2866.431</v>
      </c>
      <c r="Q570" s="51">
        <v>9.9</v>
      </c>
      <c r="R570" t="str">
        <f t="shared" si="58"/>
        <v>2866-10</v>
      </c>
      <c r="S570" s="70" t="b">
        <f t="shared" si="59"/>
        <v>1</v>
      </c>
      <c r="T570" t="str">
        <f t="shared" si="61"/>
        <v>2866-10</v>
      </c>
      <c r="U570">
        <v>2866.4290000000001</v>
      </c>
      <c r="V570">
        <v>10</v>
      </c>
      <c r="Y570" t="s">
        <v>7778</v>
      </c>
      <c r="Z570" s="51">
        <v>899</v>
      </c>
      <c r="AA570">
        <v>2866.4290000000001</v>
      </c>
      <c r="AB570">
        <v>10</v>
      </c>
      <c r="AC570" t="s">
        <v>7782</v>
      </c>
      <c r="AD570" t="s">
        <v>7773</v>
      </c>
      <c r="AE570" t="s">
        <v>5753</v>
      </c>
      <c r="AF570">
        <v>10</v>
      </c>
      <c r="AG570">
        <v>0.55000000000000004</v>
      </c>
      <c r="AH570">
        <v>10</v>
      </c>
      <c r="AI570">
        <v>9</v>
      </c>
      <c r="AJ570" t="s">
        <v>7413</v>
      </c>
      <c r="AM570" t="s">
        <v>7784</v>
      </c>
      <c r="AN570" t="s">
        <v>7774</v>
      </c>
      <c r="AO570" t="s">
        <v>7253</v>
      </c>
      <c r="AP570" t="s">
        <v>7383</v>
      </c>
      <c r="AQ570" t="s">
        <v>7383</v>
      </c>
      <c r="AR570">
        <v>5.56</v>
      </c>
      <c r="AS570" t="s">
        <v>7947</v>
      </c>
      <c r="AT570">
        <v>1.8</v>
      </c>
      <c r="AU570" t="s">
        <v>7774</v>
      </c>
      <c r="AV570" t="s">
        <v>7789</v>
      </c>
      <c r="AW570" t="s">
        <v>7774</v>
      </c>
      <c r="BA570" t="s">
        <v>8271</v>
      </c>
      <c r="BB570">
        <v>42.758848100000002</v>
      </c>
      <c r="BC570">
        <v>-82.037756540000004</v>
      </c>
      <c r="BD570">
        <v>201.5</v>
      </c>
      <c r="BE570">
        <v>290</v>
      </c>
      <c r="BF570" t="s">
        <v>8087</v>
      </c>
      <c r="BG570">
        <v>15</v>
      </c>
      <c r="BH570">
        <v>986</v>
      </c>
      <c r="BI570">
        <v>9.0250000000000004</v>
      </c>
      <c r="BJ570">
        <v>-401.14400000000001</v>
      </c>
      <c r="BK570">
        <v>2115</v>
      </c>
      <c r="BL570">
        <v>2116</v>
      </c>
      <c r="BO570">
        <v>1.24</v>
      </c>
      <c r="BP570">
        <v>1.24</v>
      </c>
      <c r="BR570">
        <v>2.15</v>
      </c>
      <c r="BS570">
        <v>2.14</v>
      </c>
      <c r="BY570">
        <v>0.72</v>
      </c>
      <c r="BZ570">
        <v>8</v>
      </c>
    </row>
    <row r="571" spans="2:78" hidden="1" x14ac:dyDescent="0.35">
      <c r="B571">
        <v>2866.5839999999998</v>
      </c>
      <c r="C571" t="s">
        <v>4868</v>
      </c>
      <c r="D571" t="s">
        <v>3290</v>
      </c>
      <c r="E571">
        <v>0.38194444444444442</v>
      </c>
      <c r="F571">
        <v>13</v>
      </c>
      <c r="G571">
        <v>5</v>
      </c>
      <c r="H571" t="s">
        <v>7295</v>
      </c>
      <c r="I571" t="s">
        <v>7296</v>
      </c>
      <c r="L571" s="20" t="s">
        <v>5677</v>
      </c>
      <c r="M571">
        <v>8.9</v>
      </c>
      <c r="N571">
        <v>15</v>
      </c>
      <c r="O571" t="s">
        <v>144</v>
      </c>
      <c r="P571" s="51">
        <v>2866.5839999999998</v>
      </c>
      <c r="Q571" s="51">
        <v>13</v>
      </c>
      <c r="R571" t="str">
        <f t="shared" si="58"/>
        <v>2866-13</v>
      </c>
      <c r="S571" s="70" t="b">
        <f t="shared" si="59"/>
        <v>1</v>
      </c>
      <c r="T571" t="str">
        <f t="shared" si="61"/>
        <v>2866-13</v>
      </c>
      <c r="U571">
        <v>2866.5830000000001</v>
      </c>
      <c r="V571">
        <v>13</v>
      </c>
      <c r="Y571" t="s">
        <v>7778</v>
      </c>
      <c r="Z571" s="51">
        <v>900</v>
      </c>
      <c r="AA571">
        <v>2866.5830000000001</v>
      </c>
      <c r="AB571">
        <v>10</v>
      </c>
      <c r="AC571" t="s">
        <v>7782</v>
      </c>
      <c r="AD571" t="s">
        <v>7773</v>
      </c>
      <c r="AE571" t="s">
        <v>5753</v>
      </c>
      <c r="AF571">
        <v>13</v>
      </c>
      <c r="AG571">
        <v>0.72</v>
      </c>
      <c r="AH571">
        <v>8</v>
      </c>
      <c r="AI571">
        <v>7</v>
      </c>
      <c r="AJ571" t="s">
        <v>7392</v>
      </c>
      <c r="AL571">
        <v>46</v>
      </c>
      <c r="AM571" t="s">
        <v>7784</v>
      </c>
      <c r="AN571" t="s">
        <v>7774</v>
      </c>
      <c r="AO571" t="s">
        <v>7253</v>
      </c>
      <c r="AP571" t="s">
        <v>7383</v>
      </c>
      <c r="AQ571" t="s">
        <v>7383</v>
      </c>
      <c r="AR571">
        <v>5.56</v>
      </c>
      <c r="AS571" t="s">
        <v>7947</v>
      </c>
      <c r="AT571">
        <v>1.8</v>
      </c>
      <c r="AU571" t="s">
        <v>7774</v>
      </c>
      <c r="AV571" t="s">
        <v>7789</v>
      </c>
      <c r="AW571" t="s">
        <v>7774</v>
      </c>
      <c r="BA571" t="s">
        <v>5678</v>
      </c>
      <c r="BB571">
        <v>42.758846699999999</v>
      </c>
      <c r="BC571">
        <v>-82.037756599999994</v>
      </c>
      <c r="BD571">
        <v>201.5</v>
      </c>
      <c r="BE571">
        <v>290</v>
      </c>
      <c r="BF571" t="s">
        <v>8087</v>
      </c>
      <c r="BG571">
        <v>15</v>
      </c>
      <c r="BH571">
        <v>986</v>
      </c>
      <c r="BI571">
        <v>9.18</v>
      </c>
      <c r="BJ571">
        <v>-384.32</v>
      </c>
      <c r="BK571">
        <v>2116</v>
      </c>
      <c r="BL571">
        <v>2117</v>
      </c>
      <c r="BO571">
        <v>1.24</v>
      </c>
      <c r="BP571">
        <v>1.24</v>
      </c>
      <c r="BR571">
        <v>2.15</v>
      </c>
      <c r="BS571">
        <v>2.15</v>
      </c>
      <c r="BY571">
        <v>0.68</v>
      </c>
      <c r="BZ571">
        <v>9</v>
      </c>
    </row>
    <row r="572" spans="2:78" hidden="1" x14ac:dyDescent="0.35">
      <c r="B572">
        <v>2866.6170000000002</v>
      </c>
      <c r="C572" t="s">
        <v>4869</v>
      </c>
      <c r="D572" t="s">
        <v>3290</v>
      </c>
      <c r="E572">
        <v>0.37152777777777779</v>
      </c>
      <c r="F572">
        <v>12.3</v>
      </c>
      <c r="G572">
        <v>8</v>
      </c>
      <c r="H572" t="s">
        <v>7295</v>
      </c>
      <c r="I572" t="s">
        <v>7296</v>
      </c>
      <c r="L572" s="20" t="s">
        <v>5677</v>
      </c>
      <c r="M572">
        <v>10.7</v>
      </c>
      <c r="N572">
        <v>15</v>
      </c>
      <c r="O572" t="s">
        <v>144</v>
      </c>
      <c r="P572" s="51">
        <v>2866.6170000000002</v>
      </c>
      <c r="Q572" s="51">
        <v>12.3</v>
      </c>
      <c r="R572" t="str">
        <f t="shared" si="58"/>
        <v>2866-12</v>
      </c>
      <c r="S572" s="70" t="b">
        <f t="shared" si="59"/>
        <v>1</v>
      </c>
      <c r="T572" t="str">
        <f t="shared" si="61"/>
        <v>2866-12</v>
      </c>
      <c r="U572">
        <v>2866.616</v>
      </c>
      <c r="V572">
        <v>12</v>
      </c>
      <c r="Y572" t="s">
        <v>7778</v>
      </c>
      <c r="Z572" s="51">
        <v>902</v>
      </c>
      <c r="AA572">
        <v>2866.616</v>
      </c>
      <c r="AB572">
        <v>10</v>
      </c>
      <c r="AC572" t="s">
        <v>7782</v>
      </c>
      <c r="AD572" t="s">
        <v>7773</v>
      </c>
      <c r="AE572" t="s">
        <v>5753</v>
      </c>
      <c r="AF572">
        <v>12</v>
      </c>
      <c r="AG572">
        <v>0.68</v>
      </c>
      <c r="AH572">
        <v>9</v>
      </c>
      <c r="AI572">
        <v>11</v>
      </c>
      <c r="AJ572" t="s">
        <v>7329</v>
      </c>
      <c r="AL572">
        <v>46</v>
      </c>
      <c r="AM572" t="s">
        <v>7784</v>
      </c>
      <c r="AN572" t="s">
        <v>7774</v>
      </c>
      <c r="AO572" t="s">
        <v>7253</v>
      </c>
      <c r="AP572" t="s">
        <v>7383</v>
      </c>
      <c r="AQ572" t="s">
        <v>7383</v>
      </c>
      <c r="AR572">
        <v>5.56</v>
      </c>
      <c r="AS572" t="s">
        <v>7947</v>
      </c>
      <c r="AT572">
        <v>1.8</v>
      </c>
      <c r="AU572" t="s">
        <v>7774</v>
      </c>
      <c r="AV572" t="s">
        <v>7786</v>
      </c>
      <c r="AW572" t="s">
        <v>7774</v>
      </c>
      <c r="AX572">
        <v>10</v>
      </c>
      <c r="AY572">
        <v>10</v>
      </c>
      <c r="AZ572">
        <v>15</v>
      </c>
      <c r="BA572" t="s">
        <v>5683</v>
      </c>
      <c r="BB572">
        <v>42.758846400000003</v>
      </c>
      <c r="BC572">
        <v>-82.037756610000002</v>
      </c>
      <c r="BD572">
        <v>201.5</v>
      </c>
      <c r="BE572">
        <v>290</v>
      </c>
      <c r="BF572" t="s">
        <v>8087</v>
      </c>
      <c r="BG572">
        <v>15</v>
      </c>
      <c r="BH572">
        <v>986</v>
      </c>
      <c r="BI572">
        <v>9.2119999999999997</v>
      </c>
      <c r="BJ572">
        <v>-408.42500000000001</v>
      </c>
      <c r="BK572">
        <v>2115</v>
      </c>
      <c r="BL572">
        <v>2116</v>
      </c>
      <c r="BO572">
        <v>1.24</v>
      </c>
      <c r="BP572">
        <v>1.23</v>
      </c>
      <c r="BR572">
        <v>2.15</v>
      </c>
      <c r="BS572">
        <v>2.14</v>
      </c>
      <c r="BY572">
        <v>0.64</v>
      </c>
      <c r="BZ572">
        <v>10</v>
      </c>
    </row>
    <row r="573" spans="2:78" hidden="1" x14ac:dyDescent="0.35">
      <c r="B573">
        <v>2866.7359999999999</v>
      </c>
      <c r="C573" t="s">
        <v>4870</v>
      </c>
      <c r="D573" t="s">
        <v>3290</v>
      </c>
      <c r="E573">
        <v>0.37916666666666665</v>
      </c>
      <c r="F573">
        <v>11.5</v>
      </c>
      <c r="G573">
        <v>5</v>
      </c>
      <c r="H573" t="s">
        <v>7295</v>
      </c>
      <c r="I573" t="s">
        <v>7296</v>
      </c>
      <c r="L573" s="20" t="s">
        <v>5677</v>
      </c>
      <c r="M573">
        <v>10.4</v>
      </c>
      <c r="N573">
        <v>15</v>
      </c>
      <c r="O573" t="s">
        <v>144</v>
      </c>
      <c r="P573" s="51">
        <v>2866.7359999999999</v>
      </c>
      <c r="Q573" s="51">
        <v>11.5</v>
      </c>
      <c r="R573" t="str">
        <f t="shared" si="58"/>
        <v>2866-12</v>
      </c>
      <c r="S573" s="70" t="b">
        <f t="shared" si="59"/>
        <v>0</v>
      </c>
      <c r="T573" t="str">
        <f t="shared" si="61"/>
        <v>2866-11</v>
      </c>
      <c r="U573">
        <v>2866.7350000000001</v>
      </c>
      <c r="V573">
        <v>11</v>
      </c>
      <c r="Y573" t="s">
        <v>7778</v>
      </c>
      <c r="Z573" s="51">
        <v>903</v>
      </c>
      <c r="AA573">
        <v>2866.7350000000001</v>
      </c>
      <c r="AB573">
        <v>10</v>
      </c>
      <c r="AC573" t="s">
        <v>7782</v>
      </c>
      <c r="AD573" t="s">
        <v>7773</v>
      </c>
      <c r="AE573" t="s">
        <v>5753</v>
      </c>
      <c r="AF573">
        <v>11</v>
      </c>
      <c r="AG573">
        <v>0.64</v>
      </c>
      <c r="AH573">
        <v>10</v>
      </c>
      <c r="AI573">
        <v>10</v>
      </c>
      <c r="AJ573" t="s">
        <v>7391</v>
      </c>
      <c r="AM573" t="s">
        <v>7784</v>
      </c>
      <c r="AN573" t="s">
        <v>7774</v>
      </c>
      <c r="AO573" t="s">
        <v>7253</v>
      </c>
      <c r="AP573" t="s">
        <v>7383</v>
      </c>
      <c r="AQ573" t="s">
        <v>7383</v>
      </c>
      <c r="AR573">
        <v>5.56</v>
      </c>
      <c r="AS573" t="s">
        <v>7947</v>
      </c>
      <c r="AT573">
        <v>1.8</v>
      </c>
      <c r="AU573" t="s">
        <v>7774</v>
      </c>
      <c r="AV573" t="s">
        <v>7789</v>
      </c>
      <c r="AW573" t="s">
        <v>7774</v>
      </c>
      <c r="BA573" t="s">
        <v>5678</v>
      </c>
      <c r="BB573">
        <v>42.75884533</v>
      </c>
      <c r="BC573">
        <v>-82.037756650000006</v>
      </c>
      <c r="BD573">
        <v>201.5</v>
      </c>
      <c r="BE573">
        <v>290</v>
      </c>
      <c r="BF573" t="s">
        <v>8087</v>
      </c>
      <c r="BG573">
        <v>15</v>
      </c>
      <c r="BH573">
        <v>986</v>
      </c>
      <c r="BI573">
        <v>9.33</v>
      </c>
      <c r="BJ573">
        <v>-388.95800000000003</v>
      </c>
      <c r="BK573">
        <v>2115</v>
      </c>
      <c r="BL573">
        <v>2116</v>
      </c>
      <c r="BO573">
        <v>1.24</v>
      </c>
      <c r="BP573">
        <v>1.23</v>
      </c>
      <c r="BR573">
        <v>2.15</v>
      </c>
      <c r="BS573">
        <v>2.14</v>
      </c>
      <c r="BY573">
        <v>0.56999999999999995</v>
      </c>
      <c r="BZ573">
        <v>7</v>
      </c>
    </row>
    <row r="574" spans="2:78" hidden="1" x14ac:dyDescent="0.35">
      <c r="B574">
        <v>2866.81</v>
      </c>
      <c r="C574" t="s">
        <v>4871</v>
      </c>
      <c r="D574" t="s">
        <v>3290</v>
      </c>
      <c r="E574">
        <v>0.37430555555555556</v>
      </c>
      <c r="F574">
        <v>10.199999999999999</v>
      </c>
      <c r="G574">
        <v>6</v>
      </c>
      <c r="H574" t="s">
        <v>7295</v>
      </c>
      <c r="I574" t="s">
        <v>7296</v>
      </c>
      <c r="L574" s="20" t="s">
        <v>5677</v>
      </c>
      <c r="M574">
        <v>8.1999999999999993</v>
      </c>
      <c r="N574">
        <v>15</v>
      </c>
      <c r="O574" t="s">
        <v>144</v>
      </c>
      <c r="P574" s="51">
        <v>2866.81</v>
      </c>
      <c r="Q574" s="51">
        <v>10.199999999999999</v>
      </c>
      <c r="R574" t="str">
        <f t="shared" si="58"/>
        <v>2866-10</v>
      </c>
      <c r="S574" s="70" t="b">
        <f t="shared" si="59"/>
        <v>1</v>
      </c>
      <c r="T574" t="str">
        <f t="shared" si="61"/>
        <v>2866-10</v>
      </c>
      <c r="U574">
        <v>2866.8090000000002</v>
      </c>
      <c r="V574">
        <v>10</v>
      </c>
      <c r="Y574" t="s">
        <v>7778</v>
      </c>
      <c r="Z574" s="51">
        <v>904</v>
      </c>
      <c r="AA574">
        <v>2866.8090000000002</v>
      </c>
      <c r="AB574">
        <v>10</v>
      </c>
      <c r="AC574" t="s">
        <v>7782</v>
      </c>
      <c r="AD574" t="s">
        <v>7773</v>
      </c>
      <c r="AE574" t="s">
        <v>5753</v>
      </c>
      <c r="AF574">
        <v>10</v>
      </c>
      <c r="AG574">
        <v>0.56999999999999995</v>
      </c>
      <c r="AH574">
        <v>7</v>
      </c>
      <c r="AI574">
        <v>9</v>
      </c>
      <c r="AJ574" t="s">
        <v>7474</v>
      </c>
      <c r="AM574" t="s">
        <v>7784</v>
      </c>
      <c r="AN574" t="s">
        <v>7774</v>
      </c>
      <c r="AO574" t="s">
        <v>7253</v>
      </c>
      <c r="AP574" t="s">
        <v>7383</v>
      </c>
      <c r="AQ574" t="s">
        <v>7383</v>
      </c>
      <c r="AR574">
        <v>5.56</v>
      </c>
      <c r="AS574" t="s">
        <v>7947</v>
      </c>
      <c r="AT574">
        <v>1.8</v>
      </c>
      <c r="AU574" t="s">
        <v>7774</v>
      </c>
      <c r="AV574" t="s">
        <v>7789</v>
      </c>
      <c r="AW574" t="s">
        <v>7774</v>
      </c>
      <c r="BA574" t="s">
        <v>5678</v>
      </c>
      <c r="BB574">
        <v>42.75884464</v>
      </c>
      <c r="BC574">
        <v>-82.037756669999993</v>
      </c>
      <c r="BD574">
        <v>201.5</v>
      </c>
      <c r="BE574">
        <v>290</v>
      </c>
      <c r="BF574" t="s">
        <v>8087</v>
      </c>
      <c r="BG574">
        <v>15</v>
      </c>
      <c r="BH574">
        <v>986</v>
      </c>
      <c r="BI574">
        <v>9.4060000000000006</v>
      </c>
      <c r="BJ574">
        <v>-403.56700000000001</v>
      </c>
      <c r="BK574">
        <v>2117</v>
      </c>
      <c r="BL574">
        <v>2118</v>
      </c>
      <c r="BO574">
        <v>1.24</v>
      </c>
      <c r="BP574">
        <v>1.24</v>
      </c>
      <c r="BR574">
        <v>2.15</v>
      </c>
      <c r="BS574">
        <v>2.15</v>
      </c>
      <c r="BY574">
        <v>0.55000000000000004</v>
      </c>
      <c r="BZ574">
        <v>11</v>
      </c>
    </row>
    <row r="575" spans="2:78" hidden="1" x14ac:dyDescent="0.35">
      <c r="B575">
        <v>2866.8319999999999</v>
      </c>
      <c r="C575" t="s">
        <v>4872</v>
      </c>
      <c r="D575" t="s">
        <v>3290</v>
      </c>
      <c r="E575">
        <v>0.38124999999999998</v>
      </c>
      <c r="F575">
        <v>9.9</v>
      </c>
      <c r="G575">
        <v>4</v>
      </c>
      <c r="H575" t="s">
        <v>7295</v>
      </c>
      <c r="I575" t="s">
        <v>7296</v>
      </c>
      <c r="L575" s="20" t="s">
        <v>5677</v>
      </c>
      <c r="M575">
        <v>9.4</v>
      </c>
      <c r="N575">
        <v>15</v>
      </c>
      <c r="O575" t="s">
        <v>144</v>
      </c>
      <c r="P575" s="51">
        <v>2866.8319999999999</v>
      </c>
      <c r="Q575" s="51">
        <v>9.9</v>
      </c>
      <c r="R575" t="str">
        <f t="shared" si="58"/>
        <v>2866-10</v>
      </c>
      <c r="S575" s="70" t="b">
        <f t="shared" si="59"/>
        <v>1</v>
      </c>
      <c r="T575" t="str">
        <f t="shared" si="61"/>
        <v>2866-10</v>
      </c>
      <c r="U575">
        <v>2866.8319999999999</v>
      </c>
      <c r="V575">
        <v>10</v>
      </c>
      <c r="Y575" t="s">
        <v>7778</v>
      </c>
      <c r="Z575" s="51">
        <v>905</v>
      </c>
      <c r="AA575">
        <v>2866.8319999999999</v>
      </c>
      <c r="AB575">
        <v>10</v>
      </c>
      <c r="AC575" t="s">
        <v>7782</v>
      </c>
      <c r="AD575" t="s">
        <v>7773</v>
      </c>
      <c r="AE575" t="s">
        <v>5753</v>
      </c>
      <c r="AF575">
        <v>10</v>
      </c>
      <c r="AG575">
        <v>0.55000000000000004</v>
      </c>
      <c r="AH575">
        <v>11</v>
      </c>
      <c r="AI575">
        <v>10</v>
      </c>
      <c r="AJ575" t="s">
        <v>7629</v>
      </c>
      <c r="AM575" t="s">
        <v>7784</v>
      </c>
      <c r="AN575" t="s">
        <v>7774</v>
      </c>
      <c r="AO575" t="s">
        <v>7253</v>
      </c>
      <c r="AP575" t="s">
        <v>7383</v>
      </c>
      <c r="AQ575" t="s">
        <v>7383</v>
      </c>
      <c r="AR575">
        <v>5.56</v>
      </c>
      <c r="AS575" t="s">
        <v>7947</v>
      </c>
      <c r="AT575">
        <v>1.8</v>
      </c>
      <c r="AU575" t="s">
        <v>7774</v>
      </c>
      <c r="AV575" t="s">
        <v>7783</v>
      </c>
      <c r="AW575" t="s">
        <v>7774</v>
      </c>
      <c r="BA575" t="s">
        <v>8271</v>
      </c>
      <c r="BB575">
        <v>42.758844459999999</v>
      </c>
      <c r="BC575">
        <v>-82.037756680000001</v>
      </c>
      <c r="BD575">
        <v>201.5</v>
      </c>
      <c r="BE575">
        <v>290</v>
      </c>
      <c r="BF575" t="s">
        <v>8087</v>
      </c>
      <c r="BG575">
        <v>15</v>
      </c>
      <c r="BH575">
        <v>986</v>
      </c>
      <c r="BI575">
        <v>9.4269999999999996</v>
      </c>
      <c r="BJ575">
        <v>-384.14100000000002</v>
      </c>
      <c r="BK575">
        <v>2114</v>
      </c>
      <c r="BL575">
        <v>2115</v>
      </c>
      <c r="BO575">
        <v>1.23</v>
      </c>
      <c r="BP575">
        <v>1.23</v>
      </c>
      <c r="BR575">
        <v>2.14</v>
      </c>
      <c r="BS575">
        <v>2.14</v>
      </c>
      <c r="BY575">
        <v>0.78</v>
      </c>
      <c r="BZ575">
        <v>12</v>
      </c>
    </row>
    <row r="576" spans="2:78" hidden="1" x14ac:dyDescent="0.35">
      <c r="B576">
        <v>2867.0329999999999</v>
      </c>
      <c r="C576" t="s">
        <v>4873</v>
      </c>
      <c r="D576" t="s">
        <v>3290</v>
      </c>
      <c r="E576">
        <v>0.37222222222222223</v>
      </c>
      <c r="F576">
        <v>14.1</v>
      </c>
      <c r="G576">
        <v>7</v>
      </c>
      <c r="H576" t="s">
        <v>7295</v>
      </c>
      <c r="I576" t="s">
        <v>7296</v>
      </c>
      <c r="L576" s="20" t="s">
        <v>5677</v>
      </c>
      <c r="M576">
        <v>10</v>
      </c>
      <c r="N576">
        <v>15</v>
      </c>
      <c r="O576" t="s">
        <v>144</v>
      </c>
      <c r="P576" s="51">
        <v>2867.0329999999999</v>
      </c>
      <c r="Q576" s="51">
        <v>14.1</v>
      </c>
      <c r="R576" t="str">
        <f t="shared" si="58"/>
        <v>2867-14</v>
      </c>
      <c r="S576" s="70" t="b">
        <f t="shared" si="59"/>
        <v>1</v>
      </c>
      <c r="T576" t="str">
        <f t="shared" si="61"/>
        <v>2867-14</v>
      </c>
      <c r="U576">
        <v>2867.0320000000002</v>
      </c>
      <c r="V576">
        <v>14</v>
      </c>
      <c r="Y576" t="s">
        <v>7778</v>
      </c>
      <c r="Z576" s="51">
        <v>906</v>
      </c>
      <c r="AA576">
        <v>2867.0320000000002</v>
      </c>
      <c r="AB576">
        <v>10</v>
      </c>
      <c r="AC576" t="s">
        <v>7782</v>
      </c>
      <c r="AD576" t="s">
        <v>7773</v>
      </c>
      <c r="AE576" t="s">
        <v>5753</v>
      </c>
      <c r="AF576">
        <v>14</v>
      </c>
      <c r="AG576">
        <v>0.78</v>
      </c>
      <c r="AH576">
        <v>12</v>
      </c>
      <c r="AI576">
        <v>9</v>
      </c>
      <c r="AJ576" t="s">
        <v>7329</v>
      </c>
      <c r="AM576" t="s">
        <v>7784</v>
      </c>
      <c r="AN576" t="s">
        <v>7774</v>
      </c>
      <c r="AO576" t="s">
        <v>7253</v>
      </c>
      <c r="AP576" t="s">
        <v>7383</v>
      </c>
      <c r="AQ576" t="s">
        <v>7383</v>
      </c>
      <c r="AR576">
        <v>5.56</v>
      </c>
      <c r="AS576" t="s">
        <v>7947</v>
      </c>
      <c r="AT576">
        <v>1.8</v>
      </c>
      <c r="AU576" t="s">
        <v>7774</v>
      </c>
      <c r="AV576" t="s">
        <v>7783</v>
      </c>
      <c r="AW576" t="s">
        <v>7774</v>
      </c>
      <c r="BA576" t="s">
        <v>5678</v>
      </c>
      <c r="BB576">
        <v>42.758842639999997</v>
      </c>
      <c r="BC576">
        <v>-82.03775675</v>
      </c>
      <c r="BD576">
        <v>201.5</v>
      </c>
      <c r="BE576">
        <v>290</v>
      </c>
      <c r="BF576" t="s">
        <v>8087</v>
      </c>
      <c r="BG576">
        <v>15</v>
      </c>
      <c r="BH576">
        <v>986</v>
      </c>
      <c r="BI576">
        <v>9.6270000000000007</v>
      </c>
      <c r="BJ576">
        <v>-409.483</v>
      </c>
      <c r="BK576">
        <v>2111</v>
      </c>
      <c r="BL576">
        <v>2112</v>
      </c>
      <c r="BO576">
        <v>1.23</v>
      </c>
      <c r="BP576">
        <v>1.23</v>
      </c>
      <c r="BR576">
        <v>2.14</v>
      </c>
      <c r="BS576">
        <v>2.14</v>
      </c>
      <c r="BY576">
        <v>0.69</v>
      </c>
      <c r="BZ576">
        <v>11</v>
      </c>
    </row>
    <row r="577" spans="1:78" hidden="1" x14ac:dyDescent="0.35">
      <c r="B577">
        <v>2867.3789999999999</v>
      </c>
      <c r="C577" t="s">
        <v>4874</v>
      </c>
      <c r="D577" t="s">
        <v>3290</v>
      </c>
      <c r="E577">
        <v>0.37847222222222221</v>
      </c>
      <c r="F577">
        <v>12.4</v>
      </c>
      <c r="G577">
        <v>6</v>
      </c>
      <c r="H577" t="s">
        <v>7295</v>
      </c>
      <c r="I577" t="s">
        <v>7296</v>
      </c>
      <c r="L577" s="20" t="s">
        <v>5677</v>
      </c>
      <c r="M577">
        <v>9.6</v>
      </c>
      <c r="N577">
        <v>15</v>
      </c>
      <c r="O577" t="s">
        <v>144</v>
      </c>
      <c r="P577" s="51">
        <v>2867.3789999999999</v>
      </c>
      <c r="Q577" s="51">
        <v>12.4</v>
      </c>
      <c r="R577" t="str">
        <f t="shared" si="58"/>
        <v>2867-12</v>
      </c>
      <c r="S577" s="70" t="b">
        <f t="shared" si="59"/>
        <v>1</v>
      </c>
      <c r="T577" t="str">
        <f t="shared" si="61"/>
        <v>2867-12</v>
      </c>
      <c r="U577">
        <v>2867.3760000000002</v>
      </c>
      <c r="V577">
        <v>12</v>
      </c>
      <c r="Y577" t="s">
        <v>7778</v>
      </c>
      <c r="Z577" s="51">
        <v>907</v>
      </c>
      <c r="AA577">
        <v>2867.3760000000002</v>
      </c>
      <c r="AB577">
        <v>10</v>
      </c>
      <c r="AC577" t="s">
        <v>7782</v>
      </c>
      <c r="AD577" t="s">
        <v>7773</v>
      </c>
      <c r="AE577" t="s">
        <v>5753</v>
      </c>
      <c r="AF577">
        <v>12</v>
      </c>
      <c r="AG577">
        <v>0.69</v>
      </c>
      <c r="AH577">
        <v>11</v>
      </c>
      <c r="AI577">
        <v>9</v>
      </c>
      <c r="AJ577" t="s">
        <v>7653</v>
      </c>
      <c r="AM577" t="s">
        <v>7784</v>
      </c>
      <c r="AN577" t="s">
        <v>7774</v>
      </c>
      <c r="AO577" t="s">
        <v>7253</v>
      </c>
      <c r="AP577" t="s">
        <v>7383</v>
      </c>
      <c r="AQ577" t="s">
        <v>7383</v>
      </c>
      <c r="AR577">
        <v>5.56</v>
      </c>
      <c r="AS577" t="s">
        <v>7947</v>
      </c>
      <c r="AT577">
        <v>1.8</v>
      </c>
      <c r="AU577" t="s">
        <v>7774</v>
      </c>
      <c r="AV577" t="s">
        <v>7783</v>
      </c>
      <c r="AW577" t="s">
        <v>7774</v>
      </c>
      <c r="BA577" t="s">
        <v>5678</v>
      </c>
      <c r="BB577">
        <v>42.758839520000002</v>
      </c>
      <c r="BC577">
        <v>-82.037756860000002</v>
      </c>
      <c r="BD577">
        <v>201.5</v>
      </c>
      <c r="BE577">
        <v>290</v>
      </c>
      <c r="BF577" t="s">
        <v>8087</v>
      </c>
      <c r="BG577">
        <v>15</v>
      </c>
      <c r="BH577">
        <v>986</v>
      </c>
      <c r="BI577">
        <v>9.9710000000000001</v>
      </c>
      <c r="BJ577">
        <v>-395.35500000000002</v>
      </c>
      <c r="BK577">
        <v>2113</v>
      </c>
      <c r="BL577">
        <v>2114</v>
      </c>
      <c r="BO577">
        <v>1.23</v>
      </c>
      <c r="BP577">
        <v>1.23</v>
      </c>
      <c r="BR577">
        <v>2.14</v>
      </c>
      <c r="BS577">
        <v>2.14</v>
      </c>
      <c r="BY577">
        <v>0.61</v>
      </c>
      <c r="BZ577">
        <v>8</v>
      </c>
    </row>
    <row r="578" spans="1:78" hidden="1" x14ac:dyDescent="0.35">
      <c r="B578">
        <v>2867.482</v>
      </c>
      <c r="C578" t="s">
        <v>4875</v>
      </c>
      <c r="D578" t="s">
        <v>3290</v>
      </c>
      <c r="E578">
        <v>0.19930555555555557</v>
      </c>
      <c r="F578">
        <v>11</v>
      </c>
      <c r="G578">
        <v>8</v>
      </c>
      <c r="H578" t="s">
        <v>7295</v>
      </c>
      <c r="I578" t="s">
        <v>7296</v>
      </c>
      <c r="L578" s="20" t="s">
        <v>5752</v>
      </c>
      <c r="M578">
        <v>9.6999999999999993</v>
      </c>
      <c r="N578">
        <v>15</v>
      </c>
      <c r="O578" t="s">
        <v>144</v>
      </c>
      <c r="P578" s="51">
        <v>2867.482</v>
      </c>
      <c r="Q578" s="51">
        <v>11</v>
      </c>
      <c r="R578" t="str">
        <f t="shared" ref="R578:R641" si="62">INT(P578)&amp;"-"&amp;ROUND(Q578,0)</f>
        <v>2867-11</v>
      </c>
      <c r="S578" s="70" t="b">
        <f t="shared" ref="S578:S641" si="63">IF(T578=R578,TRUE,FALSE)</f>
        <v>1</v>
      </c>
      <c r="T578" t="str">
        <f t="shared" si="61"/>
        <v>2867-11</v>
      </c>
      <c r="U578">
        <v>2867.48</v>
      </c>
      <c r="V578">
        <v>11</v>
      </c>
      <c r="Y578" t="s">
        <v>7778</v>
      </c>
      <c r="Z578" s="51">
        <v>908</v>
      </c>
      <c r="AA578">
        <v>2867.48</v>
      </c>
      <c r="AB578">
        <v>10</v>
      </c>
      <c r="AC578" t="s">
        <v>7782</v>
      </c>
      <c r="AD578" t="s">
        <v>7773</v>
      </c>
      <c r="AE578" t="s">
        <v>7797</v>
      </c>
      <c r="AF578">
        <v>11</v>
      </c>
      <c r="AG578">
        <v>0.61</v>
      </c>
      <c r="AH578">
        <v>8</v>
      </c>
      <c r="AI578">
        <v>9</v>
      </c>
      <c r="AJ578" t="s">
        <v>7658</v>
      </c>
      <c r="AM578" t="s">
        <v>7805</v>
      </c>
      <c r="AN578" t="s">
        <v>7774</v>
      </c>
      <c r="AO578" t="s">
        <v>7253</v>
      </c>
      <c r="AP578" t="s">
        <v>7383</v>
      </c>
      <c r="AQ578" t="s">
        <v>7383</v>
      </c>
      <c r="AR578">
        <v>5.56</v>
      </c>
      <c r="AS578" t="s">
        <v>7947</v>
      </c>
      <c r="AT578">
        <v>1.8</v>
      </c>
      <c r="AU578" t="s">
        <v>7774</v>
      </c>
      <c r="AV578" t="s">
        <v>7789</v>
      </c>
      <c r="AW578" t="s">
        <v>7774</v>
      </c>
      <c r="BA578" t="s">
        <v>5762</v>
      </c>
      <c r="BB578">
        <v>42.758838560000001</v>
      </c>
      <c r="BC578">
        <v>-82.037756889999997</v>
      </c>
      <c r="BD578">
        <v>201.5</v>
      </c>
      <c r="BE578">
        <v>290</v>
      </c>
      <c r="BF578" t="s">
        <v>8087</v>
      </c>
      <c r="BG578">
        <v>15</v>
      </c>
      <c r="BH578">
        <v>986</v>
      </c>
      <c r="BI578">
        <v>10.077</v>
      </c>
      <c r="BJ578">
        <v>-148.43899999999999</v>
      </c>
      <c r="BK578">
        <v>2117</v>
      </c>
      <c r="BL578">
        <v>2117</v>
      </c>
      <c r="BO578">
        <v>1.24</v>
      </c>
      <c r="BP578">
        <v>1.24</v>
      </c>
      <c r="BR578">
        <v>2.15</v>
      </c>
      <c r="BS578">
        <v>2.15</v>
      </c>
      <c r="BY578">
        <v>0.6</v>
      </c>
      <c r="BZ578">
        <v>13</v>
      </c>
    </row>
    <row r="579" spans="1:78" hidden="1" x14ac:dyDescent="0.35">
      <c r="B579">
        <v>2867.5810000000001</v>
      </c>
      <c r="C579" t="s">
        <v>4877</v>
      </c>
      <c r="D579" t="s">
        <v>3290</v>
      </c>
      <c r="E579">
        <v>0.37638888888888888</v>
      </c>
      <c r="F579">
        <v>10.8</v>
      </c>
      <c r="G579">
        <v>6</v>
      </c>
      <c r="H579" t="s">
        <v>7295</v>
      </c>
      <c r="I579" t="s">
        <v>7296</v>
      </c>
      <c r="L579" s="20" t="s">
        <v>5677</v>
      </c>
      <c r="M579">
        <v>12.5</v>
      </c>
      <c r="N579">
        <v>15</v>
      </c>
      <c r="O579" t="s">
        <v>144</v>
      </c>
      <c r="P579" s="51">
        <v>2867.5810000000001</v>
      </c>
      <c r="Q579" s="51">
        <v>10.8</v>
      </c>
      <c r="R579" t="str">
        <f t="shared" si="62"/>
        <v>2867-11</v>
      </c>
      <c r="S579" s="70" t="b">
        <f t="shared" si="63"/>
        <v>1</v>
      </c>
      <c r="T579" t="str">
        <f t="shared" si="61"/>
        <v>2867-11</v>
      </c>
      <c r="U579">
        <v>2867.58</v>
      </c>
      <c r="V579">
        <v>11</v>
      </c>
      <c r="Y579" t="s">
        <v>7778</v>
      </c>
      <c r="Z579" s="51">
        <v>909</v>
      </c>
      <c r="AA579">
        <v>2867.58</v>
      </c>
      <c r="AB579">
        <v>10</v>
      </c>
      <c r="AC579" t="s">
        <v>7782</v>
      </c>
      <c r="AD579" t="s">
        <v>7773</v>
      </c>
      <c r="AE579" t="s">
        <v>5753</v>
      </c>
      <c r="AF579">
        <v>11</v>
      </c>
      <c r="AG579">
        <v>0.6</v>
      </c>
      <c r="AH579">
        <v>13</v>
      </c>
      <c r="AI579">
        <v>10</v>
      </c>
      <c r="AJ579" t="s">
        <v>7413</v>
      </c>
      <c r="AM579" t="s">
        <v>7784</v>
      </c>
      <c r="AN579" t="s">
        <v>7774</v>
      </c>
      <c r="AO579" t="s">
        <v>7253</v>
      </c>
      <c r="AP579" t="s">
        <v>7383</v>
      </c>
      <c r="AQ579" t="s">
        <v>7383</v>
      </c>
      <c r="AR579">
        <v>5.56</v>
      </c>
      <c r="AS579" t="s">
        <v>7947</v>
      </c>
      <c r="AT579">
        <v>1.9</v>
      </c>
      <c r="AU579" t="s">
        <v>7774</v>
      </c>
      <c r="AV579" t="s">
        <v>7783</v>
      </c>
      <c r="AW579" t="s">
        <v>7774</v>
      </c>
      <c r="BA579" t="s">
        <v>5678</v>
      </c>
      <c r="BB579">
        <v>42.758837669999998</v>
      </c>
      <c r="BC579">
        <v>-82.037756920000007</v>
      </c>
      <c r="BD579">
        <v>201.5</v>
      </c>
      <c r="BE579">
        <v>290</v>
      </c>
      <c r="BF579" t="s">
        <v>8087</v>
      </c>
      <c r="BG579">
        <v>15</v>
      </c>
      <c r="BH579">
        <v>986</v>
      </c>
      <c r="BI579">
        <v>10.175000000000001</v>
      </c>
      <c r="BJ579">
        <v>-400.93299999999999</v>
      </c>
      <c r="BK579">
        <v>2112</v>
      </c>
      <c r="BL579">
        <v>2113</v>
      </c>
      <c r="BO579">
        <v>1.23</v>
      </c>
      <c r="BP579">
        <v>1.23</v>
      </c>
      <c r="BR579">
        <v>2.14</v>
      </c>
      <c r="BS579">
        <v>2.14</v>
      </c>
      <c r="BY579">
        <v>0.67</v>
      </c>
      <c r="BZ579">
        <v>11</v>
      </c>
    </row>
    <row r="580" spans="1:78" hidden="1" x14ac:dyDescent="0.35">
      <c r="B580">
        <v>2867.6329999999998</v>
      </c>
      <c r="C580" t="s">
        <v>4878</v>
      </c>
      <c r="D580" t="s">
        <v>3290</v>
      </c>
      <c r="E580">
        <v>0.37361111111111112</v>
      </c>
      <c r="F580">
        <v>12.1</v>
      </c>
      <c r="G580">
        <v>5</v>
      </c>
      <c r="H580" t="s">
        <v>7295</v>
      </c>
      <c r="I580" t="s">
        <v>7296</v>
      </c>
      <c r="L580" s="20" t="s">
        <v>5677</v>
      </c>
      <c r="M580">
        <v>9.3000000000000007</v>
      </c>
      <c r="N580">
        <v>15</v>
      </c>
      <c r="O580" t="s">
        <v>144</v>
      </c>
      <c r="P580" s="51">
        <v>2867.6329999999998</v>
      </c>
      <c r="Q580" s="51">
        <v>12.1</v>
      </c>
      <c r="R580" t="str">
        <f t="shared" si="62"/>
        <v>2867-12</v>
      </c>
      <c r="S580" s="70" t="b">
        <f t="shared" si="63"/>
        <v>1</v>
      </c>
      <c r="T580" t="str">
        <f t="shared" si="61"/>
        <v>2867-12</v>
      </c>
      <c r="U580">
        <v>2867.6320000000001</v>
      </c>
      <c r="V580">
        <v>12</v>
      </c>
      <c r="Y580" t="s">
        <v>7778</v>
      </c>
      <c r="Z580" s="51">
        <v>910</v>
      </c>
      <c r="AA580">
        <v>2867.6320000000001</v>
      </c>
      <c r="AB580">
        <v>10</v>
      </c>
      <c r="AC580" t="s">
        <v>7782</v>
      </c>
      <c r="AD580" t="s">
        <v>7773</v>
      </c>
      <c r="AE580" t="s">
        <v>5753</v>
      </c>
      <c r="AF580">
        <v>12</v>
      </c>
      <c r="AG580">
        <v>0.67</v>
      </c>
      <c r="AH580">
        <v>11</v>
      </c>
      <c r="AI580">
        <v>10</v>
      </c>
      <c r="AJ580" t="s">
        <v>7643</v>
      </c>
      <c r="AM580" t="s">
        <v>7784</v>
      </c>
      <c r="AN580" t="s">
        <v>7774</v>
      </c>
      <c r="AO580" t="s">
        <v>7253</v>
      </c>
      <c r="AP580" t="s">
        <v>7383</v>
      </c>
      <c r="AQ580" t="s">
        <v>7383</v>
      </c>
      <c r="AR580">
        <v>5.56</v>
      </c>
      <c r="AS580" t="s">
        <v>7947</v>
      </c>
      <c r="AT580">
        <v>1.9</v>
      </c>
      <c r="AU580" t="s">
        <v>7774</v>
      </c>
      <c r="AV580" t="s">
        <v>7788</v>
      </c>
      <c r="AW580" t="s">
        <v>7774</v>
      </c>
      <c r="AX580">
        <v>10</v>
      </c>
      <c r="AY580">
        <v>10</v>
      </c>
      <c r="AZ580">
        <v>12</v>
      </c>
      <c r="BA580" t="s">
        <v>5683</v>
      </c>
      <c r="BB580">
        <v>42.758837200000002</v>
      </c>
      <c r="BC580">
        <v>-82.037756939999994</v>
      </c>
      <c r="BD580">
        <v>201.5</v>
      </c>
      <c r="BE580">
        <v>290</v>
      </c>
      <c r="BF580" t="s">
        <v>8087</v>
      </c>
      <c r="BG580">
        <v>15</v>
      </c>
      <c r="BH580">
        <v>986</v>
      </c>
      <c r="BI580">
        <v>10.227</v>
      </c>
      <c r="BJ580">
        <v>-406.67099999999999</v>
      </c>
      <c r="BK580">
        <v>2113</v>
      </c>
      <c r="BL580">
        <v>2114</v>
      </c>
      <c r="BO580">
        <v>1.23</v>
      </c>
      <c r="BP580">
        <v>1.23</v>
      </c>
      <c r="BR580">
        <v>2.14</v>
      </c>
      <c r="BS580">
        <v>2.14</v>
      </c>
      <c r="BY580">
        <v>0.56999999999999995</v>
      </c>
      <c r="BZ580">
        <v>11</v>
      </c>
    </row>
    <row r="581" spans="1:78" hidden="1" x14ac:dyDescent="0.35">
      <c r="B581">
        <v>2867.6790000000001</v>
      </c>
      <c r="C581" t="s">
        <v>4879</v>
      </c>
      <c r="D581" t="s">
        <v>3290</v>
      </c>
      <c r="E581">
        <v>0.36736111111111114</v>
      </c>
      <c r="F581">
        <v>10.3</v>
      </c>
      <c r="G581">
        <v>5</v>
      </c>
      <c r="H581" t="s">
        <v>7295</v>
      </c>
      <c r="I581" t="s">
        <v>7296</v>
      </c>
      <c r="L581" s="20" t="s">
        <v>5677</v>
      </c>
      <c r="M581">
        <v>8.9</v>
      </c>
      <c r="N581">
        <v>15</v>
      </c>
      <c r="O581" t="s">
        <v>144</v>
      </c>
      <c r="P581" s="51">
        <v>2867.6790000000001</v>
      </c>
      <c r="Q581" s="51">
        <v>10.3</v>
      </c>
      <c r="R581" t="str">
        <f t="shared" si="62"/>
        <v>2867-10</v>
      </c>
      <c r="S581" s="70" t="b">
        <f t="shared" si="63"/>
        <v>1</v>
      </c>
      <c r="T581" t="str">
        <f t="shared" si="61"/>
        <v>2867-10</v>
      </c>
      <c r="U581">
        <v>2867.6779999999999</v>
      </c>
      <c r="V581">
        <v>10</v>
      </c>
      <c r="Y581" t="s">
        <v>7778</v>
      </c>
      <c r="Z581" s="51">
        <v>911</v>
      </c>
      <c r="AA581">
        <v>2867.6779999999999</v>
      </c>
      <c r="AB581">
        <v>10</v>
      </c>
      <c r="AC581" t="s">
        <v>7782</v>
      </c>
      <c r="AD581" t="s">
        <v>7773</v>
      </c>
      <c r="AE581" t="s">
        <v>5753</v>
      </c>
      <c r="AF581">
        <v>10</v>
      </c>
      <c r="AG581">
        <v>0.56999999999999995</v>
      </c>
      <c r="AH581">
        <v>11</v>
      </c>
      <c r="AI581">
        <v>11</v>
      </c>
      <c r="AJ581" t="s">
        <v>7329</v>
      </c>
      <c r="AL581">
        <v>47</v>
      </c>
      <c r="AM581" t="s">
        <v>7784</v>
      </c>
      <c r="AN581" t="s">
        <v>7774</v>
      </c>
      <c r="AO581" t="s">
        <v>7253</v>
      </c>
      <c r="AP581" t="s">
        <v>7383</v>
      </c>
      <c r="AQ581" t="s">
        <v>7383</v>
      </c>
      <c r="AR581">
        <v>5.56</v>
      </c>
      <c r="AS581" t="s">
        <v>7947</v>
      </c>
      <c r="AT581">
        <v>1.9</v>
      </c>
      <c r="AU581" t="s">
        <v>7774</v>
      </c>
      <c r="AV581" t="s">
        <v>7788</v>
      </c>
      <c r="AW581" t="s">
        <v>7774</v>
      </c>
      <c r="AX581">
        <v>10</v>
      </c>
      <c r="AY581">
        <v>10</v>
      </c>
      <c r="AZ581">
        <v>12</v>
      </c>
      <c r="BA581" t="s">
        <v>5683</v>
      </c>
      <c r="BB581">
        <v>42.758836789999997</v>
      </c>
      <c r="BC581">
        <v>-82.037756959999996</v>
      </c>
      <c r="BD581">
        <v>201.5</v>
      </c>
      <c r="BE581">
        <v>290</v>
      </c>
      <c r="BF581" t="s">
        <v>8087</v>
      </c>
      <c r="BG581">
        <v>15</v>
      </c>
      <c r="BH581">
        <v>986</v>
      </c>
      <c r="BI581">
        <v>10.273</v>
      </c>
      <c r="BJ581">
        <v>-408.47500000000002</v>
      </c>
      <c r="BK581">
        <v>2114</v>
      </c>
      <c r="BL581">
        <v>2115</v>
      </c>
      <c r="BO581">
        <v>1.23</v>
      </c>
      <c r="BP581">
        <v>1.23</v>
      </c>
      <c r="BR581">
        <v>2.14</v>
      </c>
      <c r="BS581">
        <v>2.14</v>
      </c>
      <c r="BY581">
        <v>0.6</v>
      </c>
      <c r="BZ581">
        <v>7</v>
      </c>
    </row>
    <row r="582" spans="1:78" hidden="1" x14ac:dyDescent="0.35">
      <c r="B582">
        <v>2867.694</v>
      </c>
      <c r="C582" t="s">
        <v>4880</v>
      </c>
      <c r="D582" t="s">
        <v>3290</v>
      </c>
      <c r="E582">
        <v>0.37569444444444444</v>
      </c>
      <c r="F582">
        <v>10.8</v>
      </c>
      <c r="G582">
        <v>5</v>
      </c>
      <c r="H582" t="s">
        <v>7295</v>
      </c>
      <c r="I582" t="s">
        <v>7296</v>
      </c>
      <c r="L582" s="20" t="s">
        <v>5677</v>
      </c>
      <c r="M582">
        <v>8</v>
      </c>
      <c r="N582">
        <v>15</v>
      </c>
      <c r="O582" t="s">
        <v>144</v>
      </c>
      <c r="P582" s="51">
        <v>2867.694</v>
      </c>
      <c r="Q582" s="51">
        <v>10.8</v>
      </c>
      <c r="R582" t="str">
        <f t="shared" si="62"/>
        <v>2867-11</v>
      </c>
      <c r="S582" s="70" t="b">
        <f t="shared" si="63"/>
        <v>1</v>
      </c>
      <c r="T582" t="str">
        <f t="shared" si="61"/>
        <v>2867-11</v>
      </c>
      <c r="U582">
        <v>2867.6930000000002</v>
      </c>
      <c r="V582">
        <v>11</v>
      </c>
      <c r="Y582" t="s">
        <v>7778</v>
      </c>
      <c r="Z582" s="51">
        <v>912</v>
      </c>
      <c r="AA582">
        <v>2867.6930000000002</v>
      </c>
      <c r="AB582">
        <v>10</v>
      </c>
      <c r="AC582" t="s">
        <v>7782</v>
      </c>
      <c r="AD582" t="s">
        <v>7773</v>
      </c>
      <c r="AE582" t="s">
        <v>5753</v>
      </c>
      <c r="AF582">
        <v>11</v>
      </c>
      <c r="AG582">
        <v>0.6</v>
      </c>
      <c r="AH582">
        <v>7</v>
      </c>
      <c r="AI582">
        <v>8</v>
      </c>
      <c r="AJ582" t="s">
        <v>7413</v>
      </c>
      <c r="AL582">
        <v>47</v>
      </c>
      <c r="AM582" t="s">
        <v>7784</v>
      </c>
      <c r="AN582" t="s">
        <v>7774</v>
      </c>
      <c r="AO582" t="s">
        <v>7253</v>
      </c>
      <c r="AP582" t="s">
        <v>7383</v>
      </c>
      <c r="AQ582" t="s">
        <v>7383</v>
      </c>
      <c r="AR582">
        <v>5.56</v>
      </c>
      <c r="AS582" t="s">
        <v>7947</v>
      </c>
      <c r="AT582">
        <v>1.8</v>
      </c>
      <c r="AU582" t="s">
        <v>7774</v>
      </c>
      <c r="AV582" t="s">
        <v>7789</v>
      </c>
      <c r="AW582" t="s">
        <v>7774</v>
      </c>
      <c r="BA582" t="s">
        <v>5678</v>
      </c>
      <c r="BB582">
        <v>42.758836619999997</v>
      </c>
      <c r="BC582">
        <v>-82.037756959999996</v>
      </c>
      <c r="BD582">
        <v>201.5</v>
      </c>
      <c r="BE582">
        <v>290</v>
      </c>
      <c r="BF582" t="s">
        <v>8087</v>
      </c>
      <c r="BG582">
        <v>15</v>
      </c>
      <c r="BH582">
        <v>986</v>
      </c>
      <c r="BI582">
        <v>10.29</v>
      </c>
      <c r="BJ582">
        <v>-401.68700000000001</v>
      </c>
      <c r="BK582">
        <v>2117</v>
      </c>
      <c r="BL582">
        <v>2118</v>
      </c>
      <c r="BO582">
        <v>1.24</v>
      </c>
      <c r="BP582">
        <v>1.24</v>
      </c>
      <c r="BR582">
        <v>2.15</v>
      </c>
      <c r="BS582">
        <v>2.15</v>
      </c>
      <c r="BY582">
        <v>0.57999999999999996</v>
      </c>
      <c r="BZ582">
        <v>10</v>
      </c>
    </row>
    <row r="583" spans="1:78" hidden="1" x14ac:dyDescent="0.35">
      <c r="B583">
        <v>2867.721</v>
      </c>
      <c r="C583" t="s">
        <v>4881</v>
      </c>
      <c r="D583" t="s">
        <v>3290</v>
      </c>
      <c r="E583">
        <v>0.37847222222222221</v>
      </c>
      <c r="F583">
        <v>10.5</v>
      </c>
      <c r="G583">
        <v>5</v>
      </c>
      <c r="H583" t="s">
        <v>7295</v>
      </c>
      <c r="I583" t="s">
        <v>7296</v>
      </c>
      <c r="L583" s="20" t="s">
        <v>5677</v>
      </c>
      <c r="M583">
        <v>13.1</v>
      </c>
      <c r="N583">
        <v>15</v>
      </c>
      <c r="O583" t="s">
        <v>144</v>
      </c>
      <c r="P583" s="51">
        <v>2867.721</v>
      </c>
      <c r="Q583" s="51">
        <v>10.5</v>
      </c>
      <c r="R583" t="str">
        <f t="shared" si="62"/>
        <v>2867-11</v>
      </c>
      <c r="S583" s="70" t="b">
        <f t="shared" si="63"/>
        <v>0</v>
      </c>
      <c r="T583" t="str">
        <f t="shared" si="61"/>
        <v>2867-10</v>
      </c>
      <c r="U583">
        <v>2867.7159999999999</v>
      </c>
      <c r="V583">
        <v>10</v>
      </c>
      <c r="Y583" t="s">
        <v>7778</v>
      </c>
      <c r="Z583" s="51">
        <v>914</v>
      </c>
      <c r="AA583">
        <v>2867.7159999999999</v>
      </c>
      <c r="AB583">
        <v>10</v>
      </c>
      <c r="AC583" t="s">
        <v>7782</v>
      </c>
      <c r="AD583" t="s">
        <v>7773</v>
      </c>
      <c r="AE583" t="s">
        <v>5753</v>
      </c>
      <c r="AF583">
        <v>10</v>
      </c>
      <c r="AG583">
        <v>0.57999999999999996</v>
      </c>
      <c r="AH583">
        <v>10</v>
      </c>
      <c r="AI583">
        <v>10</v>
      </c>
      <c r="AJ583" t="s">
        <v>7653</v>
      </c>
      <c r="AL583">
        <v>47</v>
      </c>
      <c r="AM583" t="s">
        <v>7784</v>
      </c>
      <c r="AN583" t="s">
        <v>7774</v>
      </c>
      <c r="AO583" t="s">
        <v>7253</v>
      </c>
      <c r="AP583" t="s">
        <v>7383</v>
      </c>
      <c r="AQ583" t="s">
        <v>7383</v>
      </c>
      <c r="AR583">
        <v>5.56</v>
      </c>
      <c r="AS583" t="s">
        <v>7947</v>
      </c>
      <c r="AT583">
        <v>1.8</v>
      </c>
      <c r="AU583" t="s">
        <v>7774</v>
      </c>
      <c r="AV583" t="s">
        <v>7788</v>
      </c>
      <c r="AW583" t="s">
        <v>7774</v>
      </c>
      <c r="AX583">
        <v>10</v>
      </c>
      <c r="AY583">
        <v>10</v>
      </c>
      <c r="AZ583">
        <v>12</v>
      </c>
      <c r="BA583" t="s">
        <v>5683</v>
      </c>
      <c r="BB583">
        <v>42.758836430000002</v>
      </c>
      <c r="BC583">
        <v>-82.037756970000004</v>
      </c>
      <c r="BD583">
        <v>201.5</v>
      </c>
      <c r="BE583">
        <v>290</v>
      </c>
      <c r="BF583" t="s">
        <v>8087</v>
      </c>
      <c r="BG583">
        <v>15</v>
      </c>
      <c r="BH583">
        <v>986</v>
      </c>
      <c r="BI583">
        <v>10.311999999999999</v>
      </c>
      <c r="BJ583">
        <v>-394.613</v>
      </c>
      <c r="BK583">
        <v>2115</v>
      </c>
      <c r="BL583">
        <v>2115</v>
      </c>
      <c r="BO583">
        <v>1.24</v>
      </c>
      <c r="BP583">
        <v>1.23</v>
      </c>
      <c r="BR583">
        <v>2.14</v>
      </c>
      <c r="BS583">
        <v>2.14</v>
      </c>
      <c r="BY583">
        <v>0.64</v>
      </c>
      <c r="BZ583">
        <v>10</v>
      </c>
    </row>
    <row r="584" spans="1:78" hidden="1" x14ac:dyDescent="0.35">
      <c r="B584">
        <v>2868.2550000000001</v>
      </c>
      <c r="C584" t="s">
        <v>4884</v>
      </c>
      <c r="D584" t="s">
        <v>3290</v>
      </c>
      <c r="E584">
        <v>0.37013888888888891</v>
      </c>
      <c r="F584">
        <v>11.6</v>
      </c>
      <c r="G584">
        <v>6</v>
      </c>
      <c r="H584" t="s">
        <v>7295</v>
      </c>
      <c r="I584" t="s">
        <v>7296</v>
      </c>
      <c r="L584" s="20" t="s">
        <v>5677</v>
      </c>
      <c r="M584">
        <v>8.3000000000000007</v>
      </c>
      <c r="N584">
        <v>15</v>
      </c>
      <c r="O584" t="s">
        <v>144</v>
      </c>
      <c r="P584" s="51">
        <v>2868.2550000000001</v>
      </c>
      <c r="Q584" s="51">
        <v>11.6</v>
      </c>
      <c r="R584" t="str">
        <f t="shared" si="62"/>
        <v>2868-12</v>
      </c>
      <c r="S584" s="70" t="b">
        <f t="shared" si="63"/>
        <v>1</v>
      </c>
      <c r="T584" t="str">
        <f t="shared" si="61"/>
        <v>2868-12</v>
      </c>
      <c r="U584">
        <v>2868.252</v>
      </c>
      <c r="V584">
        <v>12</v>
      </c>
      <c r="Y584" t="s">
        <v>7778</v>
      </c>
      <c r="Z584" s="51">
        <v>915</v>
      </c>
      <c r="AA584">
        <v>2868.252</v>
      </c>
      <c r="AB584">
        <v>10</v>
      </c>
      <c r="AC584" t="s">
        <v>7782</v>
      </c>
      <c r="AD584" t="s">
        <v>7773</v>
      </c>
      <c r="AE584" t="s">
        <v>5753</v>
      </c>
      <c r="AF584">
        <v>12</v>
      </c>
      <c r="AG584">
        <v>0.64</v>
      </c>
      <c r="AH584">
        <v>10</v>
      </c>
      <c r="AI584">
        <v>9</v>
      </c>
      <c r="AJ584" t="s">
        <v>7613</v>
      </c>
      <c r="AM584" t="s">
        <v>7784</v>
      </c>
      <c r="AN584" t="s">
        <v>7774</v>
      </c>
      <c r="AO584" t="s">
        <v>7253</v>
      </c>
      <c r="AP584" t="s">
        <v>7383</v>
      </c>
      <c r="AQ584" t="s">
        <v>7383</v>
      </c>
      <c r="AR584">
        <v>5.56</v>
      </c>
      <c r="AS584" t="s">
        <v>7947</v>
      </c>
      <c r="AT584">
        <v>1.8</v>
      </c>
      <c r="AU584" t="s">
        <v>7774</v>
      </c>
      <c r="AV584" t="s">
        <v>7783</v>
      </c>
      <c r="AW584" t="s">
        <v>7774</v>
      </c>
      <c r="BA584" t="s">
        <v>5678</v>
      </c>
      <c r="BB584">
        <v>42.758831579999999</v>
      </c>
      <c r="BC584">
        <v>-82.037757139999997</v>
      </c>
      <c r="BD584">
        <v>201.5</v>
      </c>
      <c r="BE584">
        <v>290</v>
      </c>
      <c r="BF584" t="s">
        <v>8087</v>
      </c>
      <c r="BG584">
        <v>15</v>
      </c>
      <c r="BH584">
        <v>986</v>
      </c>
      <c r="BI584">
        <v>10.847</v>
      </c>
      <c r="BJ584">
        <v>-413.19600000000003</v>
      </c>
      <c r="BK584">
        <v>2114</v>
      </c>
      <c r="BL584">
        <v>2115</v>
      </c>
      <c r="BO584">
        <v>1.23</v>
      </c>
      <c r="BP584">
        <v>1.23</v>
      </c>
      <c r="BR584">
        <v>2.14</v>
      </c>
      <c r="BS584">
        <v>2.14</v>
      </c>
      <c r="BY584">
        <v>0.68</v>
      </c>
      <c r="BZ584">
        <v>7</v>
      </c>
    </row>
    <row r="585" spans="1:78" hidden="1" x14ac:dyDescent="0.35">
      <c r="B585">
        <v>2868.4079999999999</v>
      </c>
      <c r="C585" t="s">
        <v>4885</v>
      </c>
      <c r="D585" t="s">
        <v>3290</v>
      </c>
      <c r="E585">
        <v>0.38055555555555554</v>
      </c>
      <c r="F585">
        <v>12.3</v>
      </c>
      <c r="G585">
        <v>6</v>
      </c>
      <c r="H585" t="s">
        <v>7295</v>
      </c>
      <c r="I585" t="s">
        <v>7296</v>
      </c>
      <c r="L585" s="20" t="s">
        <v>5677</v>
      </c>
      <c r="M585">
        <v>10</v>
      </c>
      <c r="N585">
        <v>15</v>
      </c>
      <c r="O585" t="s">
        <v>144</v>
      </c>
      <c r="P585" s="51">
        <v>2868.4079999999999</v>
      </c>
      <c r="Q585" s="51">
        <v>12.3</v>
      </c>
      <c r="R585" t="str">
        <f t="shared" si="62"/>
        <v>2868-12</v>
      </c>
      <c r="S585" s="70" t="b">
        <f t="shared" si="63"/>
        <v>1</v>
      </c>
      <c r="T585" t="str">
        <f t="shared" si="61"/>
        <v>2868-12</v>
      </c>
      <c r="U585">
        <v>2868.4059999999999</v>
      </c>
      <c r="V585">
        <v>12</v>
      </c>
      <c r="Y585" t="s">
        <v>7778</v>
      </c>
      <c r="Z585" s="51">
        <v>916</v>
      </c>
      <c r="AA585">
        <v>2868.4059999999999</v>
      </c>
      <c r="AB585">
        <v>10</v>
      </c>
      <c r="AC585" t="s">
        <v>7782</v>
      </c>
      <c r="AD585" t="s">
        <v>7773</v>
      </c>
      <c r="AE585" t="s">
        <v>5753</v>
      </c>
      <c r="AF585">
        <v>12</v>
      </c>
      <c r="AG585">
        <v>0.68</v>
      </c>
      <c r="AH585">
        <v>7</v>
      </c>
      <c r="AI585">
        <v>7</v>
      </c>
      <c r="AJ585" t="s">
        <v>7629</v>
      </c>
      <c r="AM585" t="s">
        <v>7784</v>
      </c>
      <c r="AN585" t="s">
        <v>7774</v>
      </c>
      <c r="AO585" t="s">
        <v>7253</v>
      </c>
      <c r="AP585" t="s">
        <v>7383</v>
      </c>
      <c r="AQ585" t="s">
        <v>7383</v>
      </c>
      <c r="AR585">
        <v>5.56</v>
      </c>
      <c r="AS585" t="s">
        <v>7947</v>
      </c>
      <c r="AT585">
        <v>1.8</v>
      </c>
      <c r="AU585" t="s">
        <v>7774</v>
      </c>
      <c r="AV585" t="s">
        <v>7789</v>
      </c>
      <c r="AW585" t="s">
        <v>7774</v>
      </c>
      <c r="BA585" t="s">
        <v>5678</v>
      </c>
      <c r="BB585">
        <v>42.758830170000003</v>
      </c>
      <c r="BC585">
        <v>-82.037757189999994</v>
      </c>
      <c r="BD585">
        <v>201.5</v>
      </c>
      <c r="BE585">
        <v>290</v>
      </c>
      <c r="BF585" t="s">
        <v>8087</v>
      </c>
      <c r="BG585">
        <v>15</v>
      </c>
      <c r="BH585">
        <v>986</v>
      </c>
      <c r="BI585">
        <v>11.002000000000001</v>
      </c>
      <c r="BJ585">
        <v>-385.19799999999998</v>
      </c>
      <c r="BK585">
        <v>2116</v>
      </c>
      <c r="BL585">
        <v>2117</v>
      </c>
      <c r="BO585">
        <v>1.24</v>
      </c>
      <c r="BP585">
        <v>1.24</v>
      </c>
      <c r="BR585">
        <v>2.15</v>
      </c>
      <c r="BS585">
        <v>2.15</v>
      </c>
      <c r="BY585">
        <v>0.66</v>
      </c>
      <c r="BZ585">
        <v>8</v>
      </c>
    </row>
    <row r="586" spans="1:78" hidden="1" x14ac:dyDescent="0.35">
      <c r="B586">
        <v>2869.2020000000002</v>
      </c>
      <c r="C586" t="s">
        <v>4886</v>
      </c>
      <c r="D586" t="s">
        <v>3290</v>
      </c>
      <c r="E586">
        <v>0.37083333333333335</v>
      </c>
      <c r="F586">
        <v>11.8</v>
      </c>
      <c r="G586">
        <v>7</v>
      </c>
      <c r="H586" t="s">
        <v>7295</v>
      </c>
      <c r="I586" t="s">
        <v>7296</v>
      </c>
      <c r="L586" s="20" t="s">
        <v>5677</v>
      </c>
      <c r="M586">
        <v>9.1999999999999993</v>
      </c>
      <c r="N586">
        <v>15</v>
      </c>
      <c r="O586" t="s">
        <v>144</v>
      </c>
      <c r="P586" s="51">
        <v>2869.2020000000002</v>
      </c>
      <c r="Q586" s="51">
        <v>11.8</v>
      </c>
      <c r="R586" t="str">
        <f t="shared" si="62"/>
        <v>2869-12</v>
      </c>
      <c r="S586" s="70" t="b">
        <f t="shared" si="63"/>
        <v>1</v>
      </c>
      <c r="T586" t="str">
        <f t="shared" si="61"/>
        <v>2869-12</v>
      </c>
      <c r="U586">
        <v>2869.201</v>
      </c>
      <c r="V586">
        <v>12</v>
      </c>
      <c r="Y586" t="s">
        <v>7778</v>
      </c>
      <c r="Z586" s="51">
        <v>917</v>
      </c>
      <c r="AA586">
        <v>2869.201</v>
      </c>
      <c r="AB586">
        <v>10</v>
      </c>
      <c r="AC586" t="s">
        <v>7782</v>
      </c>
      <c r="AD586" t="s">
        <v>7773</v>
      </c>
      <c r="AE586" t="s">
        <v>5753</v>
      </c>
      <c r="AF586">
        <v>12</v>
      </c>
      <c r="AG586">
        <v>0.66</v>
      </c>
      <c r="AH586">
        <v>8</v>
      </c>
      <c r="AI586">
        <v>8</v>
      </c>
      <c r="AJ586" t="s">
        <v>7651</v>
      </c>
      <c r="AM586" t="s">
        <v>7784</v>
      </c>
      <c r="AN586" t="s">
        <v>7774</v>
      </c>
      <c r="AO586" t="s">
        <v>7253</v>
      </c>
      <c r="AP586" t="s">
        <v>7383</v>
      </c>
      <c r="AQ586" t="s">
        <v>7383</v>
      </c>
      <c r="AR586">
        <v>5.56</v>
      </c>
      <c r="AS586" t="s">
        <v>7947</v>
      </c>
      <c r="AT586">
        <v>1.8</v>
      </c>
      <c r="AU586" t="s">
        <v>7774</v>
      </c>
      <c r="AV586" t="s">
        <v>7789</v>
      </c>
      <c r="AW586" t="s">
        <v>7774</v>
      </c>
      <c r="BA586" t="s">
        <v>5678</v>
      </c>
      <c r="BB586">
        <v>42.758822950000003</v>
      </c>
      <c r="BC586">
        <v>-82.037757439999993</v>
      </c>
      <c r="BD586">
        <v>201.5</v>
      </c>
      <c r="BE586">
        <v>290</v>
      </c>
      <c r="BF586" t="s">
        <v>8087</v>
      </c>
      <c r="BG586">
        <v>15</v>
      </c>
      <c r="BH586">
        <v>986</v>
      </c>
      <c r="BI586">
        <v>11.798</v>
      </c>
      <c r="BJ586">
        <v>-415.685</v>
      </c>
      <c r="BK586">
        <v>2116</v>
      </c>
      <c r="BL586">
        <v>2117</v>
      </c>
      <c r="BO586">
        <v>1.24</v>
      </c>
      <c r="BP586">
        <v>1.24</v>
      </c>
      <c r="BR586">
        <v>2.15</v>
      </c>
      <c r="BS586">
        <v>2.15</v>
      </c>
      <c r="BY586">
        <v>0.63</v>
      </c>
      <c r="BZ586">
        <v>6</v>
      </c>
    </row>
    <row r="587" spans="1:78" hidden="1" x14ac:dyDescent="0.35">
      <c r="B587">
        <v>2869.2939999999999</v>
      </c>
      <c r="C587" t="s">
        <v>4887</v>
      </c>
      <c r="D587" t="s">
        <v>3290</v>
      </c>
      <c r="E587">
        <v>0.37222222222222223</v>
      </c>
      <c r="F587">
        <v>11.3</v>
      </c>
      <c r="G587">
        <v>7</v>
      </c>
      <c r="H587" t="s">
        <v>7295</v>
      </c>
      <c r="I587" t="s">
        <v>7296</v>
      </c>
      <c r="L587" s="20" t="s">
        <v>5677</v>
      </c>
      <c r="M587">
        <v>8.4</v>
      </c>
      <c r="N587">
        <v>15</v>
      </c>
      <c r="O587" t="s">
        <v>144</v>
      </c>
      <c r="P587" s="51">
        <v>2869.2939999999999</v>
      </c>
      <c r="Q587" s="51">
        <v>11.3</v>
      </c>
      <c r="R587" t="str">
        <f t="shared" si="62"/>
        <v>2869-11</v>
      </c>
      <c r="S587" s="70" t="b">
        <f t="shared" si="63"/>
        <v>1</v>
      </c>
      <c r="T587" t="str">
        <f t="shared" si="61"/>
        <v>2869-11</v>
      </c>
      <c r="U587">
        <v>2869.2939999999999</v>
      </c>
      <c r="V587">
        <v>11</v>
      </c>
      <c r="Y587" t="s">
        <v>7778</v>
      </c>
      <c r="Z587" s="51">
        <v>918</v>
      </c>
      <c r="AA587">
        <v>2869.2939999999999</v>
      </c>
      <c r="AB587">
        <v>10</v>
      </c>
      <c r="AC587" t="s">
        <v>7782</v>
      </c>
      <c r="AD587" t="s">
        <v>7773</v>
      </c>
      <c r="AE587" t="s">
        <v>5753</v>
      </c>
      <c r="AF587">
        <v>11</v>
      </c>
      <c r="AG587">
        <v>0.63</v>
      </c>
      <c r="AH587">
        <v>6</v>
      </c>
      <c r="AI587">
        <v>7</v>
      </c>
      <c r="AJ587" t="s">
        <v>7329</v>
      </c>
      <c r="AM587" t="s">
        <v>7784</v>
      </c>
      <c r="AN587" t="s">
        <v>7774</v>
      </c>
      <c r="AO587" t="s">
        <v>7253</v>
      </c>
      <c r="AP587" t="s">
        <v>7383</v>
      </c>
      <c r="AQ587" t="s">
        <v>7383</v>
      </c>
      <c r="AR587">
        <v>5.56</v>
      </c>
      <c r="AS587" t="s">
        <v>7947</v>
      </c>
      <c r="AT587">
        <v>1.8</v>
      </c>
      <c r="AU587" t="s">
        <v>7774</v>
      </c>
      <c r="AV587" t="s">
        <v>7789</v>
      </c>
      <c r="AW587" t="s">
        <v>7774</v>
      </c>
      <c r="BA587" t="s">
        <v>5678</v>
      </c>
      <c r="BB587">
        <v>42.758822109999997</v>
      </c>
      <c r="BC587">
        <v>-82.037757470000003</v>
      </c>
      <c r="BD587">
        <v>201.5</v>
      </c>
      <c r="BE587">
        <v>290</v>
      </c>
      <c r="BF587" t="s">
        <v>8087</v>
      </c>
      <c r="BG587">
        <v>15</v>
      </c>
      <c r="BH587">
        <v>986</v>
      </c>
      <c r="BI587">
        <v>11.891</v>
      </c>
      <c r="BJ587">
        <v>-409.79500000000002</v>
      </c>
      <c r="BK587">
        <v>2118</v>
      </c>
      <c r="BL587">
        <v>2118</v>
      </c>
      <c r="BO587">
        <v>1.24</v>
      </c>
      <c r="BP587">
        <v>1.24</v>
      </c>
      <c r="BR587">
        <v>2.15</v>
      </c>
      <c r="BS587">
        <v>2.15</v>
      </c>
      <c r="BY587">
        <v>0.68</v>
      </c>
      <c r="BZ587">
        <v>13</v>
      </c>
    </row>
    <row r="588" spans="1:78" hidden="1" x14ac:dyDescent="0.35">
      <c r="B588">
        <v>2869.8470000000002</v>
      </c>
      <c r="C588" t="s">
        <v>4888</v>
      </c>
      <c r="D588" t="s">
        <v>3290</v>
      </c>
      <c r="E588">
        <v>0.37777777777777777</v>
      </c>
      <c r="F588">
        <v>12.2</v>
      </c>
      <c r="G588">
        <v>7</v>
      </c>
      <c r="H588" t="s">
        <v>7295</v>
      </c>
      <c r="I588" t="s">
        <v>7296</v>
      </c>
      <c r="L588" s="20" t="s">
        <v>5677</v>
      </c>
      <c r="M588">
        <v>11</v>
      </c>
      <c r="N588">
        <v>15</v>
      </c>
      <c r="O588" t="s">
        <v>144</v>
      </c>
      <c r="P588" s="51">
        <v>2869.8470000000002</v>
      </c>
      <c r="Q588" s="51">
        <v>12.2</v>
      </c>
      <c r="R588" t="str">
        <f t="shared" si="62"/>
        <v>2869-12</v>
      </c>
      <c r="S588" s="70" t="b">
        <f t="shared" si="63"/>
        <v>1</v>
      </c>
      <c r="T588" t="str">
        <f t="shared" si="61"/>
        <v>2869-12</v>
      </c>
      <c r="U588">
        <v>2869.846</v>
      </c>
      <c r="V588">
        <v>12</v>
      </c>
      <c r="Y588" t="s">
        <v>7778</v>
      </c>
      <c r="Z588" s="51">
        <v>919</v>
      </c>
      <c r="AA588">
        <v>2869.846</v>
      </c>
      <c r="AB588">
        <v>10</v>
      </c>
      <c r="AC588" t="s">
        <v>7782</v>
      </c>
      <c r="AD588" t="s">
        <v>7773</v>
      </c>
      <c r="AE588" t="s">
        <v>5753</v>
      </c>
      <c r="AF588">
        <v>12</v>
      </c>
      <c r="AG588">
        <v>0.68</v>
      </c>
      <c r="AH588">
        <v>13</v>
      </c>
      <c r="AI588">
        <v>10</v>
      </c>
      <c r="AJ588" t="s">
        <v>7647</v>
      </c>
      <c r="AM588" t="s">
        <v>7784</v>
      </c>
      <c r="AN588" t="s">
        <v>7774</v>
      </c>
      <c r="AO588" t="s">
        <v>7253</v>
      </c>
      <c r="AP588" t="s">
        <v>7383</v>
      </c>
      <c r="AQ588" t="s">
        <v>7383</v>
      </c>
      <c r="AR588">
        <v>5.56</v>
      </c>
      <c r="AS588" t="s">
        <v>7947</v>
      </c>
      <c r="AT588">
        <v>1.8</v>
      </c>
      <c r="AU588" t="s">
        <v>7774</v>
      </c>
      <c r="AV588" t="s">
        <v>7783</v>
      </c>
      <c r="AW588" t="s">
        <v>7774</v>
      </c>
      <c r="BA588" t="s">
        <v>5678</v>
      </c>
      <c r="BB588">
        <v>42.758817129999997</v>
      </c>
      <c r="BC588">
        <v>-82.037757639999995</v>
      </c>
      <c r="BD588">
        <v>201.5</v>
      </c>
      <c r="BE588">
        <v>290</v>
      </c>
      <c r="BF588" t="s">
        <v>8087</v>
      </c>
      <c r="BG588">
        <v>15</v>
      </c>
      <c r="BH588">
        <v>986</v>
      </c>
      <c r="BI588">
        <v>12.44</v>
      </c>
      <c r="BJ588">
        <v>-394.67399999999998</v>
      </c>
      <c r="BK588">
        <v>2110</v>
      </c>
      <c r="BL588">
        <v>2112</v>
      </c>
      <c r="BO588">
        <v>1.23</v>
      </c>
      <c r="BP588">
        <v>1.23</v>
      </c>
      <c r="BR588">
        <v>2.14</v>
      </c>
      <c r="BS588">
        <v>2.14</v>
      </c>
      <c r="BY588">
        <v>0.59</v>
      </c>
      <c r="BZ588">
        <v>9</v>
      </c>
    </row>
    <row r="589" spans="1:78" hidden="1" x14ac:dyDescent="0.35">
      <c r="B589">
        <v>2870.05</v>
      </c>
      <c r="C589" t="s">
        <v>4889</v>
      </c>
      <c r="D589" t="s">
        <v>3290</v>
      </c>
      <c r="E589">
        <v>0.37638888888888888</v>
      </c>
      <c r="F589">
        <v>10.5</v>
      </c>
      <c r="G589">
        <v>7</v>
      </c>
      <c r="H589" t="s">
        <v>7295</v>
      </c>
      <c r="I589" t="s">
        <v>7296</v>
      </c>
      <c r="L589" s="20" t="s">
        <v>5677</v>
      </c>
      <c r="M589">
        <v>10.1</v>
      </c>
      <c r="N589">
        <v>15</v>
      </c>
      <c r="O589" t="s">
        <v>144</v>
      </c>
      <c r="P589" s="51">
        <v>2870.05</v>
      </c>
      <c r="Q589" s="51">
        <v>10.5</v>
      </c>
      <c r="R589" t="str">
        <f t="shared" si="62"/>
        <v>2870-11</v>
      </c>
      <c r="S589" s="70" t="b">
        <f t="shared" si="63"/>
        <v>1</v>
      </c>
      <c r="T589" t="str">
        <f t="shared" si="61"/>
        <v>2870-11</v>
      </c>
      <c r="U589">
        <v>2870.049</v>
      </c>
      <c r="V589">
        <v>11</v>
      </c>
      <c r="Y589" t="s">
        <v>7778</v>
      </c>
      <c r="Z589" s="51">
        <v>920</v>
      </c>
      <c r="AA589">
        <v>2870.049</v>
      </c>
      <c r="AB589">
        <v>10</v>
      </c>
      <c r="AC589" t="s">
        <v>7782</v>
      </c>
      <c r="AD589" t="s">
        <v>7773</v>
      </c>
      <c r="AE589" t="s">
        <v>5753</v>
      </c>
      <c r="AF589">
        <v>11</v>
      </c>
      <c r="AG589">
        <v>0.59</v>
      </c>
      <c r="AH589">
        <v>9</v>
      </c>
      <c r="AI589">
        <v>7</v>
      </c>
      <c r="AJ589" t="s">
        <v>7642</v>
      </c>
      <c r="AM589" t="s">
        <v>7784</v>
      </c>
      <c r="AN589" t="s">
        <v>7774</v>
      </c>
      <c r="AO589" t="s">
        <v>7253</v>
      </c>
      <c r="AP589" t="s">
        <v>7383</v>
      </c>
      <c r="AQ589" t="s">
        <v>7383</v>
      </c>
      <c r="AR589">
        <v>5.56</v>
      </c>
      <c r="AS589" t="s">
        <v>7947</v>
      </c>
      <c r="AT589">
        <v>1.8</v>
      </c>
      <c r="AU589" t="s">
        <v>7774</v>
      </c>
      <c r="AV589" t="s">
        <v>7789</v>
      </c>
      <c r="AW589" t="s">
        <v>7774</v>
      </c>
      <c r="BA589" t="s">
        <v>5678</v>
      </c>
      <c r="BB589">
        <v>42.758815269999999</v>
      </c>
      <c r="BC589">
        <v>-82.0377577</v>
      </c>
      <c r="BD589">
        <v>201.5</v>
      </c>
      <c r="BE589">
        <v>290</v>
      </c>
      <c r="BF589" t="s">
        <v>8087</v>
      </c>
      <c r="BG589">
        <v>15</v>
      </c>
      <c r="BH589">
        <v>986</v>
      </c>
      <c r="BI589">
        <v>12.645</v>
      </c>
      <c r="BJ589">
        <v>-397.976</v>
      </c>
      <c r="BK589">
        <v>2116</v>
      </c>
      <c r="BL589">
        <v>2117</v>
      </c>
      <c r="BO589">
        <v>1.24</v>
      </c>
      <c r="BP589">
        <v>1.24</v>
      </c>
      <c r="BR589">
        <v>2.15</v>
      </c>
      <c r="BS589">
        <v>2.15</v>
      </c>
      <c r="BY589">
        <v>0.54</v>
      </c>
      <c r="BZ589">
        <v>6</v>
      </c>
    </row>
    <row r="590" spans="1:78" hidden="1" x14ac:dyDescent="0.35">
      <c r="B590">
        <v>2870.1190000000001</v>
      </c>
      <c r="C590" t="s">
        <v>4890</v>
      </c>
      <c r="D590" t="s">
        <v>3290</v>
      </c>
      <c r="E590">
        <v>0.38472222222222224</v>
      </c>
      <c r="F590">
        <v>9.6999999999999993</v>
      </c>
      <c r="G590">
        <v>5</v>
      </c>
      <c r="H590" t="s">
        <v>7295</v>
      </c>
      <c r="I590" t="s">
        <v>7296</v>
      </c>
      <c r="L590" s="20" t="s">
        <v>5677</v>
      </c>
      <c r="M590">
        <v>8.1</v>
      </c>
      <c r="N590">
        <v>15</v>
      </c>
      <c r="O590" t="s">
        <v>144</v>
      </c>
      <c r="P590" s="51">
        <v>2870.1190000000001</v>
      </c>
      <c r="Q590" s="51">
        <v>9.6999999999999993</v>
      </c>
      <c r="R590" t="str">
        <f t="shared" si="62"/>
        <v>2870-10</v>
      </c>
      <c r="S590" s="70" t="b">
        <f t="shared" si="63"/>
        <v>1</v>
      </c>
      <c r="T590" t="str">
        <f t="shared" si="61"/>
        <v>2870-10</v>
      </c>
      <c r="U590">
        <v>2870.1190000000001</v>
      </c>
      <c r="V590">
        <v>10</v>
      </c>
      <c r="Y590" t="s">
        <v>7778</v>
      </c>
      <c r="Z590" s="51">
        <v>921</v>
      </c>
      <c r="AA590">
        <v>2870.1190000000001</v>
      </c>
      <c r="AB590">
        <v>10</v>
      </c>
      <c r="AC590" t="s">
        <v>7782</v>
      </c>
      <c r="AD590" t="s">
        <v>7773</v>
      </c>
      <c r="AE590" t="s">
        <v>5753</v>
      </c>
      <c r="AF590">
        <v>10</v>
      </c>
      <c r="AG590">
        <v>0.54</v>
      </c>
      <c r="AH590">
        <v>6</v>
      </c>
      <c r="AI590">
        <v>5</v>
      </c>
      <c r="AJ590" t="s">
        <v>7392</v>
      </c>
      <c r="AM590" t="s">
        <v>7784</v>
      </c>
      <c r="AN590" t="s">
        <v>7774</v>
      </c>
      <c r="AO590" t="s">
        <v>7253</v>
      </c>
      <c r="AP590" t="s">
        <v>7383</v>
      </c>
      <c r="AQ590" t="s">
        <v>7383</v>
      </c>
      <c r="AR590">
        <v>5.56</v>
      </c>
      <c r="AS590" t="s">
        <v>7947</v>
      </c>
      <c r="AT590">
        <v>1.8</v>
      </c>
      <c r="AU590" t="s">
        <v>7774</v>
      </c>
      <c r="AV590" t="s">
        <v>7789</v>
      </c>
      <c r="AW590" t="s">
        <v>7774</v>
      </c>
      <c r="BA590" t="s">
        <v>8271</v>
      </c>
      <c r="BB590">
        <v>42.758814630000003</v>
      </c>
      <c r="BC590">
        <v>-82.037757720000002</v>
      </c>
      <c r="BD590">
        <v>201.5</v>
      </c>
      <c r="BE590">
        <v>290</v>
      </c>
      <c r="BF590" t="s">
        <v>8087</v>
      </c>
      <c r="BG590">
        <v>15</v>
      </c>
      <c r="BH590">
        <v>986</v>
      </c>
      <c r="BI590">
        <v>12.715999999999999</v>
      </c>
      <c r="BJ590">
        <v>-385.13600000000002</v>
      </c>
      <c r="BK590">
        <v>2118</v>
      </c>
      <c r="BL590">
        <v>2118</v>
      </c>
      <c r="BO590">
        <v>1.24</v>
      </c>
      <c r="BP590">
        <v>1.24</v>
      </c>
      <c r="BR590">
        <v>2.15</v>
      </c>
      <c r="BS590">
        <v>2.15</v>
      </c>
      <c r="BY590">
        <v>0.61</v>
      </c>
      <c r="BZ590">
        <v>8</v>
      </c>
    </row>
    <row r="591" spans="1:78" s="76" customFormat="1" hidden="1" x14ac:dyDescent="0.35">
      <c r="A591"/>
      <c r="B591">
        <v>2870.1610000000001</v>
      </c>
      <c r="C591" t="s">
        <v>4891</v>
      </c>
      <c r="D591" t="s">
        <v>3290</v>
      </c>
      <c r="E591">
        <v>0.37569444444444444</v>
      </c>
      <c r="F591">
        <v>10.9</v>
      </c>
      <c r="G591">
        <v>7</v>
      </c>
      <c r="H591" t="s">
        <v>7295</v>
      </c>
      <c r="I591" t="s">
        <v>7296</v>
      </c>
      <c r="J591"/>
      <c r="K591" s="20"/>
      <c r="L591" s="20" t="s">
        <v>5677</v>
      </c>
      <c r="M591">
        <v>8.3000000000000007</v>
      </c>
      <c r="N591">
        <v>15</v>
      </c>
      <c r="O591" t="s">
        <v>144</v>
      </c>
      <c r="P591" s="51">
        <v>2870.1610000000001</v>
      </c>
      <c r="Q591" s="51">
        <v>10.9</v>
      </c>
      <c r="R591" t="str">
        <f t="shared" si="62"/>
        <v>2870-11</v>
      </c>
      <c r="S591" s="70" t="b">
        <f t="shared" si="63"/>
        <v>1</v>
      </c>
      <c r="T591" t="str">
        <f t="shared" si="61"/>
        <v>2870-11</v>
      </c>
      <c r="U591">
        <v>2870.1619999999998</v>
      </c>
      <c r="V591">
        <v>11</v>
      </c>
      <c r="W591"/>
      <c r="X591"/>
      <c r="Y591" t="s">
        <v>7778</v>
      </c>
      <c r="Z591" s="51">
        <v>922</v>
      </c>
      <c r="AA591">
        <v>2870.1619999999998</v>
      </c>
      <c r="AB591">
        <v>10</v>
      </c>
      <c r="AC591" t="s">
        <v>7782</v>
      </c>
      <c r="AD591" t="s">
        <v>7773</v>
      </c>
      <c r="AE591" t="s">
        <v>5753</v>
      </c>
      <c r="AF591">
        <v>11</v>
      </c>
      <c r="AG591">
        <v>0.61</v>
      </c>
      <c r="AH591">
        <v>8</v>
      </c>
      <c r="AI591">
        <v>10</v>
      </c>
      <c r="AJ591" t="s">
        <v>7642</v>
      </c>
      <c r="AK591"/>
      <c r="AL591">
        <v>48</v>
      </c>
      <c r="AM591" t="s">
        <v>7784</v>
      </c>
      <c r="AN591" t="s">
        <v>7774</v>
      </c>
      <c r="AO591" t="s">
        <v>7253</v>
      </c>
      <c r="AP591" t="s">
        <v>7383</v>
      </c>
      <c r="AQ591" t="s">
        <v>7383</v>
      </c>
      <c r="AR591">
        <v>5.56</v>
      </c>
      <c r="AS591" t="s">
        <v>7947</v>
      </c>
      <c r="AT591">
        <v>1.8</v>
      </c>
      <c r="AU591" t="s">
        <v>7774</v>
      </c>
      <c r="AV591" t="s">
        <v>7786</v>
      </c>
      <c r="AW591" t="s">
        <v>7774</v>
      </c>
      <c r="AX591">
        <v>10</v>
      </c>
      <c r="AY591">
        <v>10</v>
      </c>
      <c r="AZ591">
        <v>15</v>
      </c>
      <c r="BA591" t="s">
        <v>5683</v>
      </c>
      <c r="BB591">
        <v>42.75881424</v>
      </c>
      <c r="BC591">
        <v>-82.037757740000004</v>
      </c>
      <c r="BD591">
        <v>201.5</v>
      </c>
      <c r="BE591">
        <v>290</v>
      </c>
      <c r="BF591" t="s">
        <v>8087</v>
      </c>
      <c r="BG591">
        <v>15</v>
      </c>
      <c r="BH591">
        <v>986</v>
      </c>
      <c r="BI591">
        <v>12.757999999999999</v>
      </c>
      <c r="BJ591">
        <v>-396.56200000000001</v>
      </c>
      <c r="BK591">
        <v>2116</v>
      </c>
      <c r="BL591">
        <v>2117</v>
      </c>
      <c r="BM591"/>
      <c r="BN591"/>
      <c r="BO591">
        <v>1.24</v>
      </c>
      <c r="BP591">
        <v>1.24</v>
      </c>
      <c r="BQ591"/>
      <c r="BR591">
        <v>2.15</v>
      </c>
      <c r="BS591">
        <v>2.15</v>
      </c>
      <c r="BT591"/>
      <c r="BU591"/>
      <c r="BV591"/>
      <c r="BW591"/>
      <c r="BX591"/>
      <c r="BY591">
        <v>0.6</v>
      </c>
      <c r="BZ591">
        <v>11</v>
      </c>
    </row>
    <row r="592" spans="1:78" s="76" customFormat="1" hidden="1" x14ac:dyDescent="0.35">
      <c r="A592"/>
      <c r="B592">
        <v>2870.19</v>
      </c>
      <c r="C592" t="s">
        <v>4892</v>
      </c>
      <c r="D592" t="s">
        <v>3290</v>
      </c>
      <c r="E592">
        <v>0.37847222222222221</v>
      </c>
      <c r="F592">
        <v>10.8</v>
      </c>
      <c r="G592">
        <v>5</v>
      </c>
      <c r="H592" t="s">
        <v>7295</v>
      </c>
      <c r="I592" t="s">
        <v>7296</v>
      </c>
      <c r="J592"/>
      <c r="K592" s="20"/>
      <c r="L592" s="20" t="s">
        <v>5677</v>
      </c>
      <c r="M592">
        <v>9</v>
      </c>
      <c r="N592">
        <v>15</v>
      </c>
      <c r="O592" t="s">
        <v>144</v>
      </c>
      <c r="P592" s="51">
        <v>2870.19</v>
      </c>
      <c r="Q592" s="51">
        <v>10.8</v>
      </c>
      <c r="R592" t="str">
        <f t="shared" si="62"/>
        <v>2870-11</v>
      </c>
      <c r="S592" s="70" t="b">
        <f t="shared" si="63"/>
        <v>1</v>
      </c>
      <c r="T592" t="str">
        <f t="shared" si="61"/>
        <v>2870-11</v>
      </c>
      <c r="U592">
        <v>2870.1889999999999</v>
      </c>
      <c r="V592">
        <v>11</v>
      </c>
      <c r="W592"/>
      <c r="X592"/>
      <c r="Y592" t="s">
        <v>7778</v>
      </c>
      <c r="Z592" s="51">
        <v>923</v>
      </c>
      <c r="AA592">
        <v>2870.1889999999999</v>
      </c>
      <c r="AB592">
        <v>10</v>
      </c>
      <c r="AC592" t="s">
        <v>7782</v>
      </c>
      <c r="AD592" t="s">
        <v>7773</v>
      </c>
      <c r="AE592" t="s">
        <v>5753</v>
      </c>
      <c r="AF592">
        <v>11</v>
      </c>
      <c r="AG592">
        <v>0.6</v>
      </c>
      <c r="AH592">
        <v>11</v>
      </c>
      <c r="AI592">
        <v>8</v>
      </c>
      <c r="AJ592" t="s">
        <v>7653</v>
      </c>
      <c r="AK592"/>
      <c r="AL592">
        <v>48</v>
      </c>
      <c r="AM592" t="s">
        <v>7784</v>
      </c>
      <c r="AN592" t="s">
        <v>7774</v>
      </c>
      <c r="AO592" t="s">
        <v>7253</v>
      </c>
      <c r="AP592" t="s">
        <v>7383</v>
      </c>
      <c r="AQ592" t="s">
        <v>7383</v>
      </c>
      <c r="AR592">
        <v>5.56</v>
      </c>
      <c r="AS592" t="s">
        <v>7947</v>
      </c>
      <c r="AT592">
        <v>1.8</v>
      </c>
      <c r="AU592" t="s">
        <v>7774</v>
      </c>
      <c r="AV592" t="s">
        <v>7783</v>
      </c>
      <c r="AW592" t="s">
        <v>7774</v>
      </c>
      <c r="AX592"/>
      <c r="AY592"/>
      <c r="AZ592"/>
      <c r="BA592" t="s">
        <v>5678</v>
      </c>
      <c r="BB592">
        <v>42.758814010000002</v>
      </c>
      <c r="BC592">
        <v>-82.037757740000004</v>
      </c>
      <c r="BD592">
        <v>201.5</v>
      </c>
      <c r="BE592">
        <v>290</v>
      </c>
      <c r="BF592" t="s">
        <v>8087</v>
      </c>
      <c r="BG592">
        <v>15</v>
      </c>
      <c r="BH592">
        <v>986</v>
      </c>
      <c r="BI592">
        <v>12.784000000000001</v>
      </c>
      <c r="BJ592">
        <v>-396.69299999999998</v>
      </c>
      <c r="BK592">
        <v>2114</v>
      </c>
      <c r="BL592">
        <v>2115</v>
      </c>
      <c r="BM592"/>
      <c r="BN592"/>
      <c r="BO592">
        <v>1.23</v>
      </c>
      <c r="BP592">
        <v>1.23</v>
      </c>
      <c r="BQ592"/>
      <c r="BR592">
        <v>2.14</v>
      </c>
      <c r="BS592">
        <v>2.14</v>
      </c>
      <c r="BT592"/>
      <c r="BU592"/>
      <c r="BV592"/>
      <c r="BW592"/>
      <c r="BX592"/>
      <c r="BY592">
        <v>0.59</v>
      </c>
      <c r="BZ592">
        <v>8</v>
      </c>
    </row>
    <row r="593" spans="1:78" s="76" customFormat="1" hidden="1" x14ac:dyDescent="0.35">
      <c r="A593"/>
      <c r="B593">
        <v>2870.201</v>
      </c>
      <c r="C593" t="s">
        <v>4893</v>
      </c>
      <c r="D593" t="s">
        <v>3290</v>
      </c>
      <c r="E593">
        <v>0.38124999999999998</v>
      </c>
      <c r="F593">
        <v>10.7</v>
      </c>
      <c r="G593">
        <v>3</v>
      </c>
      <c r="H593" t="s">
        <v>7295</v>
      </c>
      <c r="I593" t="s">
        <v>7296</v>
      </c>
      <c r="J593"/>
      <c r="K593" s="20"/>
      <c r="L593" s="20" t="s">
        <v>5677</v>
      </c>
      <c r="M593">
        <v>8</v>
      </c>
      <c r="N593">
        <v>15</v>
      </c>
      <c r="O593" t="s">
        <v>144</v>
      </c>
      <c r="P593" s="51">
        <v>2870.201</v>
      </c>
      <c r="Q593" s="51">
        <v>10.7</v>
      </c>
      <c r="R593" t="str">
        <f t="shared" si="62"/>
        <v>2870-11</v>
      </c>
      <c r="S593" s="70" t="b">
        <f t="shared" si="63"/>
        <v>1</v>
      </c>
      <c r="T593" t="str">
        <f t="shared" si="61"/>
        <v>2870-11</v>
      </c>
      <c r="U593">
        <v>2870.201</v>
      </c>
      <c r="V593">
        <v>11</v>
      </c>
      <c r="W593"/>
      <c r="X593"/>
      <c r="Y593" t="s">
        <v>7778</v>
      </c>
      <c r="Z593" s="51">
        <v>925</v>
      </c>
      <c r="AA593">
        <v>2870.201</v>
      </c>
      <c r="AB593">
        <v>10</v>
      </c>
      <c r="AC593" t="s">
        <v>7782</v>
      </c>
      <c r="AD593" t="s">
        <v>7773</v>
      </c>
      <c r="AE593" t="s">
        <v>5753</v>
      </c>
      <c r="AF593">
        <v>11</v>
      </c>
      <c r="AG593">
        <v>0.59</v>
      </c>
      <c r="AH593">
        <v>8</v>
      </c>
      <c r="AI593">
        <v>6</v>
      </c>
      <c r="AJ593" t="s">
        <v>7647</v>
      </c>
      <c r="AK593"/>
      <c r="AL593">
        <v>48</v>
      </c>
      <c r="AM593" t="s">
        <v>7784</v>
      </c>
      <c r="AN593" t="s">
        <v>7774</v>
      </c>
      <c r="AO593" t="s">
        <v>7253</v>
      </c>
      <c r="AP593" t="s">
        <v>7383</v>
      </c>
      <c r="AQ593" t="s">
        <v>7383</v>
      </c>
      <c r="AR593">
        <v>5.56</v>
      </c>
      <c r="AS593" t="s">
        <v>7947</v>
      </c>
      <c r="AT593">
        <v>1.8</v>
      </c>
      <c r="AU593" t="s">
        <v>7774</v>
      </c>
      <c r="AV593" t="s">
        <v>7789</v>
      </c>
      <c r="AW593" t="s">
        <v>7774</v>
      </c>
      <c r="AX593"/>
      <c r="AY593"/>
      <c r="AZ593"/>
      <c r="BA593" t="s">
        <v>5678</v>
      </c>
      <c r="BB593">
        <v>42.758813889999999</v>
      </c>
      <c r="BC593">
        <v>-82.037757749999997</v>
      </c>
      <c r="BD593">
        <v>201.5</v>
      </c>
      <c r="BE593">
        <v>290</v>
      </c>
      <c r="BF593" t="s">
        <v>8087</v>
      </c>
      <c r="BG593">
        <v>15</v>
      </c>
      <c r="BH593">
        <v>986</v>
      </c>
      <c r="BI593">
        <v>12.798</v>
      </c>
      <c r="BJ593">
        <v>-396.47399999999999</v>
      </c>
      <c r="BK593">
        <v>2117</v>
      </c>
      <c r="BL593">
        <v>2117</v>
      </c>
      <c r="BM593"/>
      <c r="BN593"/>
      <c r="BO593">
        <v>1.24</v>
      </c>
      <c r="BP593">
        <v>1.24</v>
      </c>
      <c r="BQ593"/>
      <c r="BR593">
        <v>2.15</v>
      </c>
      <c r="BS593">
        <v>2.15</v>
      </c>
      <c r="BT593"/>
      <c r="BU593"/>
      <c r="BV593"/>
      <c r="BW593"/>
      <c r="BX593"/>
      <c r="BY593">
        <v>0.62</v>
      </c>
      <c r="BZ593">
        <v>8</v>
      </c>
    </row>
    <row r="594" spans="1:78" hidden="1" x14ac:dyDescent="0.35">
      <c r="B594">
        <v>2870.2280000000001</v>
      </c>
      <c r="C594" t="s">
        <v>4894</v>
      </c>
      <c r="D594" t="s">
        <v>3290</v>
      </c>
      <c r="E594">
        <v>0.37638888888888888</v>
      </c>
      <c r="F594">
        <v>11.2</v>
      </c>
      <c r="G594">
        <v>5</v>
      </c>
      <c r="H594" t="s">
        <v>7295</v>
      </c>
      <c r="I594" t="s">
        <v>7296</v>
      </c>
      <c r="L594" s="20" t="s">
        <v>5677</v>
      </c>
      <c r="M594">
        <v>9.4</v>
      </c>
      <c r="N594">
        <v>15</v>
      </c>
      <c r="O594" t="s">
        <v>144</v>
      </c>
      <c r="P594" s="51">
        <v>2870.2280000000001</v>
      </c>
      <c r="Q594" s="51">
        <v>11.2</v>
      </c>
      <c r="R594" t="str">
        <f t="shared" si="62"/>
        <v>2870-11</v>
      </c>
      <c r="S594" s="70" t="b">
        <f t="shared" si="63"/>
        <v>1</v>
      </c>
      <c r="T594" t="str">
        <f t="shared" si="61"/>
        <v>2870-11</v>
      </c>
      <c r="U594">
        <v>2870.2249999999999</v>
      </c>
      <c r="V594">
        <v>11</v>
      </c>
      <c r="Y594" t="s">
        <v>7778</v>
      </c>
      <c r="Z594" s="51">
        <v>926</v>
      </c>
      <c r="AA594">
        <v>2870.2249999999999</v>
      </c>
      <c r="AB594">
        <v>10</v>
      </c>
      <c r="AC594" t="s">
        <v>7782</v>
      </c>
      <c r="AD594" t="s">
        <v>7773</v>
      </c>
      <c r="AE594" t="s">
        <v>5753</v>
      </c>
      <c r="AF594">
        <v>11</v>
      </c>
      <c r="AG594">
        <v>0.62</v>
      </c>
      <c r="AH594">
        <v>8</v>
      </c>
      <c r="AI594">
        <v>9</v>
      </c>
      <c r="AJ594" t="s">
        <v>7650</v>
      </c>
      <c r="AL594">
        <v>48</v>
      </c>
      <c r="AM594" t="s">
        <v>7784</v>
      </c>
      <c r="AN594" t="s">
        <v>7774</v>
      </c>
      <c r="AO594" t="s">
        <v>7253</v>
      </c>
      <c r="AP594" t="s">
        <v>7383</v>
      </c>
      <c r="AQ594" t="s">
        <v>7383</v>
      </c>
      <c r="AR594">
        <v>5.56</v>
      </c>
      <c r="AS594" t="s">
        <v>7947</v>
      </c>
      <c r="AT594">
        <v>1.8</v>
      </c>
      <c r="AU594" t="s">
        <v>7774</v>
      </c>
      <c r="AV594" t="s">
        <v>7789</v>
      </c>
      <c r="AW594" t="s">
        <v>7774</v>
      </c>
      <c r="BA594" t="s">
        <v>5678</v>
      </c>
      <c r="BB594">
        <v>42.758813670000002</v>
      </c>
      <c r="BC594">
        <v>-82.037757749999997</v>
      </c>
      <c r="BD594">
        <v>201.5</v>
      </c>
      <c r="BE594">
        <v>290</v>
      </c>
      <c r="BF594" t="s">
        <v>8087</v>
      </c>
      <c r="BG594">
        <v>15</v>
      </c>
      <c r="BH594">
        <v>986</v>
      </c>
      <c r="BI594">
        <v>12.821999999999999</v>
      </c>
      <c r="BJ594">
        <v>-400.911</v>
      </c>
      <c r="BK594">
        <v>2116</v>
      </c>
      <c r="BL594">
        <v>2117</v>
      </c>
      <c r="BO594">
        <v>1.24</v>
      </c>
      <c r="BP594">
        <v>1.24</v>
      </c>
      <c r="BR594">
        <v>2.15</v>
      </c>
      <c r="BS594">
        <v>2.15</v>
      </c>
      <c r="BY594">
        <v>0.57999999999999996</v>
      </c>
      <c r="BZ594">
        <v>10</v>
      </c>
    </row>
    <row r="595" spans="1:78" hidden="1" x14ac:dyDescent="0.35">
      <c r="B595">
        <v>2872.32</v>
      </c>
      <c r="C595" t="s">
        <v>4895</v>
      </c>
      <c r="D595" t="s">
        <v>3290</v>
      </c>
      <c r="E595">
        <v>0.375</v>
      </c>
      <c r="F595">
        <v>10.4</v>
      </c>
      <c r="G595">
        <v>6</v>
      </c>
      <c r="H595" t="s">
        <v>7295</v>
      </c>
      <c r="I595" t="s">
        <v>7296</v>
      </c>
      <c r="L595" s="20" t="s">
        <v>5677</v>
      </c>
      <c r="M595">
        <v>8</v>
      </c>
      <c r="N595">
        <v>15</v>
      </c>
      <c r="O595" t="s">
        <v>144</v>
      </c>
      <c r="P595" s="51">
        <v>2872.32</v>
      </c>
      <c r="Q595" s="51">
        <v>10.4</v>
      </c>
      <c r="R595" t="str">
        <f t="shared" si="62"/>
        <v>2872-10</v>
      </c>
      <c r="S595" s="70" t="b">
        <f t="shared" si="63"/>
        <v>1</v>
      </c>
      <c r="T595" t="str">
        <f t="shared" si="61"/>
        <v>2872-10</v>
      </c>
      <c r="U595">
        <v>2872.317</v>
      </c>
      <c r="V595">
        <v>10</v>
      </c>
      <c r="Y595" t="s">
        <v>7778</v>
      </c>
      <c r="Z595" s="51">
        <v>927</v>
      </c>
      <c r="AA595">
        <v>2872.317</v>
      </c>
      <c r="AB595">
        <v>10</v>
      </c>
      <c r="AC595" t="s">
        <v>7782</v>
      </c>
      <c r="AD595" t="s">
        <v>7773</v>
      </c>
      <c r="AE595" t="s">
        <v>5753</v>
      </c>
      <c r="AF595">
        <v>10</v>
      </c>
      <c r="AG595">
        <v>0.57999999999999996</v>
      </c>
      <c r="AH595">
        <v>10</v>
      </c>
      <c r="AI595">
        <v>7</v>
      </c>
      <c r="AJ595" t="s">
        <v>7650</v>
      </c>
      <c r="AM595" t="s">
        <v>7784</v>
      </c>
      <c r="AN595" t="s">
        <v>7774</v>
      </c>
      <c r="AO595" t="s">
        <v>7253</v>
      </c>
      <c r="AP595" t="s">
        <v>7383</v>
      </c>
      <c r="AQ595" t="s">
        <v>7383</v>
      </c>
      <c r="AR595">
        <v>5.56</v>
      </c>
      <c r="AS595" t="s">
        <v>7947</v>
      </c>
      <c r="AT595">
        <v>1.8</v>
      </c>
      <c r="AU595" t="s">
        <v>7774</v>
      </c>
      <c r="AV595" t="s">
        <v>7789</v>
      </c>
      <c r="AW595" t="s">
        <v>7774</v>
      </c>
      <c r="BA595" t="s">
        <v>5678</v>
      </c>
      <c r="BB595">
        <v>42.758794700000003</v>
      </c>
      <c r="BC595">
        <v>-82.037758359999998</v>
      </c>
      <c r="BD595">
        <v>201.5</v>
      </c>
      <c r="BE595">
        <v>290</v>
      </c>
      <c r="BF595" t="s">
        <v>8087</v>
      </c>
      <c r="BG595">
        <v>15</v>
      </c>
      <c r="BH595">
        <v>986</v>
      </c>
      <c r="BI595">
        <v>14.913</v>
      </c>
      <c r="BJ595">
        <v>-401.98500000000001</v>
      </c>
      <c r="BK595">
        <v>2115</v>
      </c>
      <c r="BL595">
        <v>2116</v>
      </c>
      <c r="BO595">
        <v>1.24</v>
      </c>
      <c r="BP595">
        <v>1.24</v>
      </c>
      <c r="BR595">
        <v>2.15</v>
      </c>
      <c r="BS595">
        <v>2.14</v>
      </c>
      <c r="BY595">
        <v>0.64</v>
      </c>
      <c r="BZ595">
        <v>13</v>
      </c>
    </row>
    <row r="596" spans="1:78" hidden="1" x14ac:dyDescent="0.35">
      <c r="B596">
        <v>2872.462</v>
      </c>
      <c r="C596" t="s">
        <v>4896</v>
      </c>
      <c r="D596" t="s">
        <v>3290</v>
      </c>
      <c r="E596">
        <v>0.37430555555555556</v>
      </c>
      <c r="F596">
        <v>11.5</v>
      </c>
      <c r="G596">
        <v>7</v>
      </c>
      <c r="H596" t="s">
        <v>7295</v>
      </c>
      <c r="I596" t="s">
        <v>7296</v>
      </c>
      <c r="L596" s="20" t="s">
        <v>5677</v>
      </c>
      <c r="M596">
        <v>13.5</v>
      </c>
      <c r="N596">
        <v>15</v>
      </c>
      <c r="O596" t="s">
        <v>144</v>
      </c>
      <c r="P596" s="51">
        <v>2872.462</v>
      </c>
      <c r="Q596" s="51">
        <v>11.5</v>
      </c>
      <c r="R596" t="str">
        <f t="shared" si="62"/>
        <v>2872-12</v>
      </c>
      <c r="S596" s="70" t="b">
        <f t="shared" si="63"/>
        <v>1</v>
      </c>
      <c r="T596" t="str">
        <f t="shared" si="61"/>
        <v>2872-12</v>
      </c>
      <c r="U596">
        <v>2872.46</v>
      </c>
      <c r="V596">
        <v>12</v>
      </c>
      <c r="Y596" t="s">
        <v>7778</v>
      </c>
      <c r="Z596" s="51">
        <v>928</v>
      </c>
      <c r="AA596">
        <v>2872.46</v>
      </c>
      <c r="AB596">
        <v>10</v>
      </c>
      <c r="AC596" t="s">
        <v>7782</v>
      </c>
      <c r="AD596" t="s">
        <v>7773</v>
      </c>
      <c r="AE596" t="s">
        <v>5753</v>
      </c>
      <c r="AF596">
        <v>12</v>
      </c>
      <c r="AG596">
        <v>0.64</v>
      </c>
      <c r="AH596">
        <v>13</v>
      </c>
      <c r="AI596">
        <v>11</v>
      </c>
      <c r="AJ596" t="s">
        <v>7474</v>
      </c>
      <c r="AM596" t="s">
        <v>7784</v>
      </c>
      <c r="AN596" t="s">
        <v>7774</v>
      </c>
      <c r="AO596" t="s">
        <v>7253</v>
      </c>
      <c r="AP596" t="s">
        <v>7383</v>
      </c>
      <c r="AQ596" t="s">
        <v>7383</v>
      </c>
      <c r="AR596">
        <v>5.56</v>
      </c>
      <c r="AS596" t="s">
        <v>7947</v>
      </c>
      <c r="AT596">
        <v>1.8</v>
      </c>
      <c r="AU596" t="s">
        <v>7774</v>
      </c>
      <c r="AV596" t="s">
        <v>7788</v>
      </c>
      <c r="AW596" t="s">
        <v>7774</v>
      </c>
      <c r="AX596">
        <v>10</v>
      </c>
      <c r="AY596">
        <v>10</v>
      </c>
      <c r="AZ596">
        <v>12</v>
      </c>
      <c r="BA596" t="s">
        <v>5683</v>
      </c>
      <c r="BB596">
        <v>42.758793420000003</v>
      </c>
      <c r="BC596">
        <v>-82.037758400000001</v>
      </c>
      <c r="BD596">
        <v>201.5</v>
      </c>
      <c r="BE596">
        <v>290</v>
      </c>
      <c r="BF596" t="s">
        <v>8087</v>
      </c>
      <c r="BG596">
        <v>15</v>
      </c>
      <c r="BH596">
        <v>986</v>
      </c>
      <c r="BI596">
        <v>15.054</v>
      </c>
      <c r="BJ596">
        <v>-402.32799999999997</v>
      </c>
      <c r="BK596">
        <v>2111</v>
      </c>
      <c r="BL596">
        <v>2113</v>
      </c>
      <c r="BO596">
        <v>1.23</v>
      </c>
      <c r="BP596">
        <v>1.23</v>
      </c>
      <c r="BR596">
        <v>2.14</v>
      </c>
      <c r="BS596">
        <v>2.14</v>
      </c>
      <c r="BY596">
        <v>0.72</v>
      </c>
      <c r="BZ596">
        <v>9</v>
      </c>
    </row>
    <row r="597" spans="1:78" hidden="1" x14ac:dyDescent="0.35">
      <c r="B597">
        <v>2872.6410000000001</v>
      </c>
      <c r="C597" t="s">
        <v>4897</v>
      </c>
      <c r="D597" t="s">
        <v>3290</v>
      </c>
      <c r="E597">
        <v>0.37430555555555556</v>
      </c>
      <c r="F597">
        <v>12.9</v>
      </c>
      <c r="G597">
        <v>7</v>
      </c>
      <c r="H597" t="s">
        <v>7295</v>
      </c>
      <c r="I597" t="s">
        <v>7296</v>
      </c>
      <c r="L597" s="20" t="s">
        <v>5677</v>
      </c>
      <c r="M597">
        <v>10.199999999999999</v>
      </c>
      <c r="N597">
        <v>15</v>
      </c>
      <c r="O597" t="s">
        <v>144</v>
      </c>
      <c r="P597" s="51">
        <v>2872.6410000000001</v>
      </c>
      <c r="Q597" s="51">
        <v>12.9</v>
      </c>
      <c r="R597" t="str">
        <f t="shared" si="62"/>
        <v>2872-13</v>
      </c>
      <c r="S597" s="70" t="b">
        <f t="shared" si="63"/>
        <v>1</v>
      </c>
      <c r="T597" t="str">
        <f t="shared" si="61"/>
        <v>2872-13</v>
      </c>
      <c r="U597">
        <v>2872.6410000000001</v>
      </c>
      <c r="V597">
        <v>13</v>
      </c>
      <c r="Y597" t="s">
        <v>7778</v>
      </c>
      <c r="Z597" s="51">
        <v>929</v>
      </c>
      <c r="AA597">
        <v>2872.6410000000001</v>
      </c>
      <c r="AB597">
        <v>10</v>
      </c>
      <c r="AC597" t="s">
        <v>7782</v>
      </c>
      <c r="AD597" t="s">
        <v>7773</v>
      </c>
      <c r="AE597" t="s">
        <v>5753</v>
      </c>
      <c r="AF597">
        <v>13</v>
      </c>
      <c r="AG597">
        <v>0.72</v>
      </c>
      <c r="AH597">
        <v>9</v>
      </c>
      <c r="AI597">
        <v>8</v>
      </c>
      <c r="AJ597" t="s">
        <v>7474</v>
      </c>
      <c r="AM597" t="s">
        <v>7784</v>
      </c>
      <c r="AN597" t="s">
        <v>7774</v>
      </c>
      <c r="AO597" t="s">
        <v>7253</v>
      </c>
      <c r="AP597" t="s">
        <v>7383</v>
      </c>
      <c r="AQ597" t="s">
        <v>7383</v>
      </c>
      <c r="AR597">
        <v>5.56</v>
      </c>
      <c r="AS597" t="s">
        <v>7947</v>
      </c>
      <c r="AT597">
        <v>1.8</v>
      </c>
      <c r="AU597" t="s">
        <v>7774</v>
      </c>
      <c r="AV597" t="s">
        <v>7789</v>
      </c>
      <c r="AW597" t="s">
        <v>7774</v>
      </c>
      <c r="BA597" t="s">
        <v>5678</v>
      </c>
      <c r="BB597">
        <v>42.758791760000001</v>
      </c>
      <c r="BC597">
        <v>-82.037758449999998</v>
      </c>
      <c r="BD597">
        <v>201.5</v>
      </c>
      <c r="BE597">
        <v>290</v>
      </c>
      <c r="BF597" t="s">
        <v>8087</v>
      </c>
      <c r="BG597">
        <v>15</v>
      </c>
      <c r="BH597">
        <v>986</v>
      </c>
      <c r="BI597">
        <v>15.237</v>
      </c>
      <c r="BJ597">
        <v>-403.38099999999997</v>
      </c>
      <c r="BK597">
        <v>2115</v>
      </c>
      <c r="BL597">
        <v>2116</v>
      </c>
      <c r="BO597">
        <v>1.24</v>
      </c>
      <c r="BP597">
        <v>1.23</v>
      </c>
      <c r="BR597">
        <v>2.15</v>
      </c>
      <c r="BS597">
        <v>2.14</v>
      </c>
      <c r="BY597">
        <v>0.62</v>
      </c>
      <c r="BZ597">
        <v>14</v>
      </c>
    </row>
    <row r="598" spans="1:78" hidden="1" x14ac:dyDescent="0.35">
      <c r="B598">
        <v>2872.6930000000002</v>
      </c>
      <c r="C598" t="s">
        <v>4898</v>
      </c>
      <c r="D598" t="s">
        <v>3290</v>
      </c>
      <c r="E598">
        <v>0.37430555555555556</v>
      </c>
      <c r="F598">
        <v>11.2</v>
      </c>
      <c r="G598">
        <v>6</v>
      </c>
      <c r="H598" t="s">
        <v>7295</v>
      </c>
      <c r="I598" t="s">
        <v>7296</v>
      </c>
      <c r="L598" s="20" t="s">
        <v>5677</v>
      </c>
      <c r="M598">
        <v>10.6</v>
      </c>
      <c r="N598">
        <v>15</v>
      </c>
      <c r="O598" t="s">
        <v>144</v>
      </c>
      <c r="P598" s="51">
        <v>2872.6930000000002</v>
      </c>
      <c r="Q598" s="51">
        <v>11.2</v>
      </c>
      <c r="R598" t="str">
        <f t="shared" si="62"/>
        <v>2872-11</v>
      </c>
      <c r="S598" s="70" t="b">
        <f t="shared" si="63"/>
        <v>1</v>
      </c>
      <c r="T598" t="str">
        <f t="shared" si="61"/>
        <v>2872-11</v>
      </c>
      <c r="U598">
        <v>2872.69</v>
      </c>
      <c r="V598">
        <v>11</v>
      </c>
      <c r="Y598" t="s">
        <v>7778</v>
      </c>
      <c r="Z598" s="51">
        <v>930</v>
      </c>
      <c r="AA598">
        <v>2872.69</v>
      </c>
      <c r="AB598">
        <v>10</v>
      </c>
      <c r="AC598" t="s">
        <v>7782</v>
      </c>
      <c r="AD598" t="s">
        <v>7773</v>
      </c>
      <c r="AE598" t="s">
        <v>5753</v>
      </c>
      <c r="AF598">
        <v>11</v>
      </c>
      <c r="AG598">
        <v>0.62</v>
      </c>
      <c r="AH598">
        <v>14</v>
      </c>
      <c r="AI598">
        <v>10</v>
      </c>
      <c r="AJ598" t="s">
        <v>7474</v>
      </c>
      <c r="AM598" t="s">
        <v>7784</v>
      </c>
      <c r="AN598" t="s">
        <v>7774</v>
      </c>
      <c r="AO598" t="s">
        <v>7253</v>
      </c>
      <c r="AP598" t="s">
        <v>7383</v>
      </c>
      <c r="AQ598" t="s">
        <v>7383</v>
      </c>
      <c r="AR598">
        <v>5.56</v>
      </c>
      <c r="AS598" t="s">
        <v>7947</v>
      </c>
      <c r="AT598">
        <v>1.8</v>
      </c>
      <c r="AU598" t="s">
        <v>7774</v>
      </c>
      <c r="AV598" t="s">
        <v>7783</v>
      </c>
      <c r="AW598" t="s">
        <v>7774</v>
      </c>
      <c r="BA598" t="s">
        <v>5678</v>
      </c>
      <c r="BB598">
        <v>42.758791340000002</v>
      </c>
      <c r="BC598">
        <v>-82.037758460000006</v>
      </c>
      <c r="BD598">
        <v>201.5</v>
      </c>
      <c r="BE598">
        <v>290</v>
      </c>
      <c r="BF598" t="s">
        <v>8087</v>
      </c>
      <c r="BG598">
        <v>15</v>
      </c>
      <c r="BH598">
        <v>986</v>
      </c>
      <c r="BI598">
        <v>15.282999999999999</v>
      </c>
      <c r="BJ598">
        <v>-402.62</v>
      </c>
      <c r="BK598">
        <v>2110</v>
      </c>
      <c r="BL598">
        <v>2111</v>
      </c>
      <c r="BO598">
        <v>1.23</v>
      </c>
      <c r="BP598">
        <v>1.23</v>
      </c>
      <c r="BR598">
        <v>2.14</v>
      </c>
      <c r="BS598">
        <v>2.14</v>
      </c>
      <c r="BY598">
        <v>0.64</v>
      </c>
      <c r="BZ598">
        <v>8</v>
      </c>
    </row>
    <row r="599" spans="1:78" hidden="1" x14ac:dyDescent="0.35">
      <c r="B599">
        <v>2872.895</v>
      </c>
      <c r="C599" t="s">
        <v>4899</v>
      </c>
      <c r="D599" t="s">
        <v>3290</v>
      </c>
      <c r="E599">
        <v>0.37083333333333335</v>
      </c>
      <c r="F599">
        <v>8.9</v>
      </c>
      <c r="G599">
        <v>5</v>
      </c>
      <c r="H599" t="s">
        <v>7298</v>
      </c>
      <c r="I599" t="s">
        <v>7296</v>
      </c>
      <c r="L599" s="20" t="s">
        <v>5677</v>
      </c>
      <c r="M599">
        <v>8</v>
      </c>
      <c r="N599">
        <v>15</v>
      </c>
      <c r="O599" t="s">
        <v>144</v>
      </c>
      <c r="P599" s="51">
        <v>2872.895</v>
      </c>
      <c r="Q599" s="51">
        <v>8.9</v>
      </c>
      <c r="R599" t="str">
        <f t="shared" si="62"/>
        <v>2872-9</v>
      </c>
      <c r="S599" s="70" t="b">
        <f t="shared" si="63"/>
        <v>0</v>
      </c>
    </row>
    <row r="600" spans="1:78" hidden="1" x14ac:dyDescent="0.35">
      <c r="B600">
        <v>2873.279</v>
      </c>
      <c r="C600" t="s">
        <v>4900</v>
      </c>
      <c r="D600" t="s">
        <v>3290</v>
      </c>
      <c r="E600">
        <v>0.37430555555555556</v>
      </c>
      <c r="F600">
        <v>11.5</v>
      </c>
      <c r="G600">
        <v>5</v>
      </c>
      <c r="H600" t="s">
        <v>7295</v>
      </c>
      <c r="I600" t="s">
        <v>7296</v>
      </c>
      <c r="L600" s="20" t="s">
        <v>5677</v>
      </c>
      <c r="M600">
        <v>8.8000000000000007</v>
      </c>
      <c r="N600">
        <v>15</v>
      </c>
      <c r="O600" t="s">
        <v>144</v>
      </c>
      <c r="P600" s="51">
        <v>2873.279</v>
      </c>
      <c r="Q600" s="51">
        <v>11.5</v>
      </c>
      <c r="R600" t="str">
        <f t="shared" si="62"/>
        <v>2873-12</v>
      </c>
      <c r="S600" s="70" t="b">
        <f t="shared" si="63"/>
        <v>0</v>
      </c>
      <c r="T600" t="str">
        <f t="shared" ref="T600:T609" si="64">INT(U600)&amp;"-"&amp;V600</f>
        <v>2873-11</v>
      </c>
      <c r="U600">
        <v>2873.2779999999998</v>
      </c>
      <c r="V600">
        <v>11</v>
      </c>
      <c r="Y600" t="s">
        <v>7778</v>
      </c>
      <c r="Z600" s="51">
        <v>931</v>
      </c>
      <c r="AA600">
        <v>2873.2779999999998</v>
      </c>
      <c r="AB600">
        <v>10</v>
      </c>
      <c r="AC600" t="s">
        <v>7782</v>
      </c>
      <c r="AD600" t="s">
        <v>7773</v>
      </c>
      <c r="AE600" t="s">
        <v>5753</v>
      </c>
      <c r="AF600">
        <v>11</v>
      </c>
      <c r="AG600">
        <v>0.64</v>
      </c>
      <c r="AH600">
        <v>8</v>
      </c>
      <c r="AI600">
        <v>7</v>
      </c>
      <c r="AJ600" t="s">
        <v>7474</v>
      </c>
      <c r="AL600">
        <v>49</v>
      </c>
      <c r="AM600" t="s">
        <v>7784</v>
      </c>
      <c r="AN600" t="s">
        <v>7774</v>
      </c>
      <c r="AO600" t="s">
        <v>7253</v>
      </c>
      <c r="AP600" t="s">
        <v>7383</v>
      </c>
      <c r="AQ600" t="s">
        <v>7383</v>
      </c>
      <c r="AR600">
        <v>5.56</v>
      </c>
      <c r="AS600" t="s">
        <v>7947</v>
      </c>
      <c r="AT600">
        <v>1.8</v>
      </c>
      <c r="AU600" t="s">
        <v>7774</v>
      </c>
      <c r="AV600" t="s">
        <v>7789</v>
      </c>
      <c r="AW600" t="s">
        <v>7774</v>
      </c>
      <c r="BA600" t="s">
        <v>5678</v>
      </c>
      <c r="BB600">
        <v>42.758785979999999</v>
      </c>
      <c r="BC600">
        <v>-82.037758629999999</v>
      </c>
      <c r="BD600">
        <v>201.5</v>
      </c>
      <c r="BE600">
        <v>290</v>
      </c>
      <c r="BF600" t="s">
        <v>8087</v>
      </c>
      <c r="BG600">
        <v>15</v>
      </c>
      <c r="BH600">
        <v>986</v>
      </c>
      <c r="BI600">
        <v>15.874000000000001</v>
      </c>
      <c r="BJ600">
        <v>-403.73</v>
      </c>
      <c r="BK600">
        <v>2116</v>
      </c>
      <c r="BL600">
        <v>2116</v>
      </c>
      <c r="BO600">
        <v>1.24</v>
      </c>
      <c r="BP600">
        <v>1.24</v>
      </c>
      <c r="BR600">
        <v>2.15</v>
      </c>
      <c r="BS600">
        <v>2.15</v>
      </c>
      <c r="BY600">
        <v>0.56000000000000005</v>
      </c>
      <c r="BZ600">
        <v>11</v>
      </c>
    </row>
    <row r="601" spans="1:78" hidden="1" x14ac:dyDescent="0.35">
      <c r="B601">
        <v>2873.3009999999999</v>
      </c>
      <c r="C601" t="s">
        <v>4901</v>
      </c>
      <c r="D601" t="s">
        <v>3290</v>
      </c>
      <c r="E601">
        <v>0.37083333333333335</v>
      </c>
      <c r="F601">
        <v>9.4</v>
      </c>
      <c r="G601">
        <v>3</v>
      </c>
      <c r="H601" t="s">
        <v>7295</v>
      </c>
      <c r="I601" t="s">
        <v>7296</v>
      </c>
      <c r="J601">
        <v>10</v>
      </c>
      <c r="L601" s="20" t="s">
        <v>5677</v>
      </c>
      <c r="M601">
        <v>10.5</v>
      </c>
      <c r="N601">
        <v>15</v>
      </c>
      <c r="O601" t="s">
        <v>144</v>
      </c>
      <c r="P601" s="51">
        <v>2873.3009999999999</v>
      </c>
      <c r="Q601" s="51">
        <v>9.4</v>
      </c>
      <c r="R601" t="str">
        <f t="shared" si="62"/>
        <v>2873-9</v>
      </c>
      <c r="S601" s="70" t="b">
        <f t="shared" si="63"/>
        <v>0</v>
      </c>
      <c r="T601" t="str">
        <f t="shared" si="64"/>
        <v>2873-10</v>
      </c>
      <c r="U601">
        <v>2873.3040000000001</v>
      </c>
      <c r="V601">
        <v>10</v>
      </c>
      <c r="Y601" t="s">
        <v>7778</v>
      </c>
      <c r="Z601" s="51">
        <v>933</v>
      </c>
      <c r="AA601">
        <v>2873.3040000000001</v>
      </c>
      <c r="AB601">
        <v>10</v>
      </c>
      <c r="AC601" t="s">
        <v>7782</v>
      </c>
      <c r="AD601" t="s">
        <v>7773</v>
      </c>
      <c r="AE601" t="s">
        <v>5753</v>
      </c>
      <c r="AF601">
        <v>10</v>
      </c>
      <c r="AG601">
        <v>0.56000000000000005</v>
      </c>
      <c r="AH601">
        <v>11</v>
      </c>
      <c r="AI601">
        <v>15</v>
      </c>
      <c r="AJ601" t="s">
        <v>7329</v>
      </c>
      <c r="AL601">
        <v>49</v>
      </c>
      <c r="AM601" t="s">
        <v>7784</v>
      </c>
      <c r="AN601" t="s">
        <v>7774</v>
      </c>
      <c r="AO601" t="s">
        <v>7253</v>
      </c>
      <c r="AP601" t="s">
        <v>7383</v>
      </c>
      <c r="AQ601" t="s">
        <v>7383</v>
      </c>
      <c r="AR601">
        <v>5.56</v>
      </c>
      <c r="AS601" t="s">
        <v>7947</v>
      </c>
      <c r="AT601">
        <v>1.8</v>
      </c>
      <c r="AU601" t="s">
        <v>7774</v>
      </c>
      <c r="AV601" t="s">
        <v>7788</v>
      </c>
      <c r="AW601" t="s">
        <v>3293</v>
      </c>
      <c r="AX601">
        <v>10</v>
      </c>
      <c r="AY601">
        <v>10</v>
      </c>
      <c r="AZ601">
        <v>12</v>
      </c>
      <c r="BA601" t="s">
        <v>5683</v>
      </c>
      <c r="BB601">
        <v>42.758785760000002</v>
      </c>
      <c r="BC601">
        <v>-82.037758629999999</v>
      </c>
      <c r="BD601">
        <v>201.5</v>
      </c>
      <c r="BE601">
        <v>290</v>
      </c>
      <c r="BF601" t="s">
        <v>8087</v>
      </c>
      <c r="BG601">
        <v>15</v>
      </c>
      <c r="BH601">
        <v>986</v>
      </c>
      <c r="BI601">
        <v>15.898999999999999</v>
      </c>
      <c r="BJ601">
        <v>-405.70600000000002</v>
      </c>
      <c r="BK601">
        <v>2115</v>
      </c>
      <c r="BL601">
        <v>2115</v>
      </c>
      <c r="BO601">
        <v>1.24</v>
      </c>
      <c r="BP601">
        <v>1.23</v>
      </c>
      <c r="BR601">
        <v>2.14</v>
      </c>
      <c r="BS601">
        <v>2.14</v>
      </c>
      <c r="BY601">
        <v>0.57999999999999996</v>
      </c>
      <c r="BZ601">
        <v>9</v>
      </c>
    </row>
    <row r="602" spans="1:78" hidden="1" x14ac:dyDescent="0.35">
      <c r="B602">
        <v>2873.3580000000002</v>
      </c>
      <c r="C602" t="s">
        <v>4902</v>
      </c>
      <c r="D602" t="s">
        <v>3290</v>
      </c>
      <c r="E602">
        <v>0.37638888888888888</v>
      </c>
      <c r="F602">
        <v>10.4</v>
      </c>
      <c r="G602">
        <v>5</v>
      </c>
      <c r="H602" t="s">
        <v>7295</v>
      </c>
      <c r="I602" t="s">
        <v>7296</v>
      </c>
      <c r="L602" s="20" t="s">
        <v>5677</v>
      </c>
      <c r="M602">
        <v>9.6999999999999993</v>
      </c>
      <c r="N602">
        <v>15</v>
      </c>
      <c r="O602" t="s">
        <v>144</v>
      </c>
      <c r="P602" s="51">
        <v>2873.3580000000002</v>
      </c>
      <c r="Q602" s="51">
        <v>10.4</v>
      </c>
      <c r="R602" t="str">
        <f t="shared" si="62"/>
        <v>2873-10</v>
      </c>
      <c r="S602" s="70" t="b">
        <f t="shared" si="63"/>
        <v>1</v>
      </c>
      <c r="T602" t="str">
        <f t="shared" si="64"/>
        <v>2873-10</v>
      </c>
      <c r="U602">
        <v>2873.3560000000002</v>
      </c>
      <c r="V602">
        <v>10</v>
      </c>
      <c r="Y602" t="s">
        <v>7778</v>
      </c>
      <c r="Z602" s="51">
        <v>934</v>
      </c>
      <c r="AA602">
        <v>2873.3560000000002</v>
      </c>
      <c r="AB602">
        <v>10</v>
      </c>
      <c r="AC602" t="s">
        <v>7782</v>
      </c>
      <c r="AD602" t="s">
        <v>7773</v>
      </c>
      <c r="AE602" t="s">
        <v>5753</v>
      </c>
      <c r="AF602">
        <v>10</v>
      </c>
      <c r="AG602">
        <v>0.57999999999999996</v>
      </c>
      <c r="AH602">
        <v>9</v>
      </c>
      <c r="AI602">
        <v>9</v>
      </c>
      <c r="AJ602" t="s">
        <v>7642</v>
      </c>
      <c r="AM602" t="s">
        <v>7784</v>
      </c>
      <c r="AN602" t="s">
        <v>7774</v>
      </c>
      <c r="AO602" t="s">
        <v>7253</v>
      </c>
      <c r="AP602" t="s">
        <v>7383</v>
      </c>
      <c r="AQ602" t="s">
        <v>7383</v>
      </c>
      <c r="AR602">
        <v>5.56</v>
      </c>
      <c r="AS602" t="s">
        <v>7947</v>
      </c>
      <c r="AT602">
        <v>1.8</v>
      </c>
      <c r="AU602" t="s">
        <v>7774</v>
      </c>
      <c r="AV602" t="s">
        <v>7789</v>
      </c>
      <c r="AW602" t="s">
        <v>7774</v>
      </c>
      <c r="BA602" t="s">
        <v>5678</v>
      </c>
      <c r="BB602">
        <v>42.758785269999997</v>
      </c>
      <c r="BC602">
        <v>-82.037758650000001</v>
      </c>
      <c r="BD602">
        <v>201.5</v>
      </c>
      <c r="BE602">
        <v>290</v>
      </c>
      <c r="BF602" t="s">
        <v>8087</v>
      </c>
      <c r="BG602">
        <v>15</v>
      </c>
      <c r="BH602">
        <v>986</v>
      </c>
      <c r="BI602">
        <v>15.952</v>
      </c>
      <c r="BJ602">
        <v>-396.76900000000001</v>
      </c>
      <c r="BK602">
        <v>2116</v>
      </c>
      <c r="BL602">
        <v>2116</v>
      </c>
      <c r="BO602">
        <v>1.24</v>
      </c>
      <c r="BP602">
        <v>1.24</v>
      </c>
      <c r="BR602">
        <v>2.15</v>
      </c>
      <c r="BS602">
        <v>2.15</v>
      </c>
      <c r="BY602">
        <v>0.63</v>
      </c>
      <c r="BZ602">
        <v>7</v>
      </c>
    </row>
    <row r="603" spans="1:78" hidden="1" x14ac:dyDescent="0.35">
      <c r="B603">
        <v>2873.4810000000002</v>
      </c>
      <c r="C603" t="s">
        <v>4903</v>
      </c>
      <c r="D603" t="s">
        <v>3290</v>
      </c>
      <c r="E603">
        <v>0.35416666666666669</v>
      </c>
      <c r="F603">
        <v>11.4</v>
      </c>
      <c r="G603">
        <v>5</v>
      </c>
      <c r="H603" t="s">
        <v>7295</v>
      </c>
      <c r="I603" t="s">
        <v>7296</v>
      </c>
      <c r="L603" s="20" t="s">
        <v>5677</v>
      </c>
      <c r="M603">
        <v>9.9</v>
      </c>
      <c r="N603">
        <v>15</v>
      </c>
      <c r="O603" t="s">
        <v>144</v>
      </c>
      <c r="P603" s="51">
        <v>2873.4810000000002</v>
      </c>
      <c r="Q603" s="51">
        <v>11.4</v>
      </c>
      <c r="R603" t="str">
        <f t="shared" si="62"/>
        <v>2873-11</v>
      </c>
      <c r="S603" s="70" t="b">
        <f t="shared" si="63"/>
        <v>1</v>
      </c>
      <c r="T603" t="str">
        <f t="shared" si="64"/>
        <v>2873-11</v>
      </c>
      <c r="U603">
        <v>2873.4789999999998</v>
      </c>
      <c r="V603">
        <v>11</v>
      </c>
      <c r="Y603" t="s">
        <v>7778</v>
      </c>
      <c r="Z603" s="51">
        <v>935</v>
      </c>
      <c r="AA603">
        <v>2873.4789999999998</v>
      </c>
      <c r="AB603">
        <v>10</v>
      </c>
      <c r="AC603" t="s">
        <v>7782</v>
      </c>
      <c r="AD603" t="s">
        <v>7773</v>
      </c>
      <c r="AE603" t="s">
        <v>5753</v>
      </c>
      <c r="AF603">
        <v>11</v>
      </c>
      <c r="AG603">
        <v>0.63</v>
      </c>
      <c r="AH603">
        <v>7</v>
      </c>
      <c r="AI603">
        <v>6</v>
      </c>
      <c r="AJ603" t="s">
        <v>7878</v>
      </c>
      <c r="AM603" t="s">
        <v>7784</v>
      </c>
      <c r="AN603" t="s">
        <v>7774</v>
      </c>
      <c r="AO603" t="s">
        <v>7253</v>
      </c>
      <c r="AP603" t="s">
        <v>7383</v>
      </c>
      <c r="AQ603" t="s">
        <v>7383</v>
      </c>
      <c r="AR603">
        <v>5.56</v>
      </c>
      <c r="AS603" t="s">
        <v>7947</v>
      </c>
      <c r="AT603">
        <v>1.8</v>
      </c>
      <c r="AU603" t="s">
        <v>7774</v>
      </c>
      <c r="AV603" t="s">
        <v>7789</v>
      </c>
      <c r="AW603" t="s">
        <v>7774</v>
      </c>
      <c r="BA603" t="s">
        <v>5678</v>
      </c>
      <c r="BB603">
        <v>42.758784149999997</v>
      </c>
      <c r="BC603">
        <v>-82.037758679999996</v>
      </c>
      <c r="BD603">
        <v>201.5</v>
      </c>
      <c r="BE603">
        <v>290</v>
      </c>
      <c r="BF603" t="s">
        <v>8087</v>
      </c>
      <c r="BG603">
        <v>15</v>
      </c>
      <c r="BH603">
        <v>986</v>
      </c>
      <c r="BI603">
        <v>16.076000000000001</v>
      </c>
      <c r="BJ603">
        <v>-419.60899999999998</v>
      </c>
      <c r="BK603">
        <v>2117</v>
      </c>
      <c r="BL603">
        <v>2117</v>
      </c>
      <c r="BO603">
        <v>1.24</v>
      </c>
      <c r="BP603">
        <v>1.24</v>
      </c>
      <c r="BR603">
        <v>2.15</v>
      </c>
      <c r="BS603">
        <v>2.15</v>
      </c>
      <c r="BY603">
        <v>0.65</v>
      </c>
      <c r="BZ603">
        <v>19</v>
      </c>
    </row>
    <row r="604" spans="1:78" hidden="1" x14ac:dyDescent="0.35">
      <c r="B604">
        <v>2874.424</v>
      </c>
      <c r="C604" t="s">
        <v>4904</v>
      </c>
      <c r="D604" t="s">
        <v>3290</v>
      </c>
      <c r="E604">
        <v>0.37291666666666667</v>
      </c>
      <c r="F604">
        <v>11.6</v>
      </c>
      <c r="G604">
        <v>5</v>
      </c>
      <c r="H604" t="s">
        <v>7295</v>
      </c>
      <c r="I604" t="s">
        <v>7296</v>
      </c>
      <c r="L604" s="20" t="s">
        <v>5677</v>
      </c>
      <c r="M604">
        <v>17.3</v>
      </c>
      <c r="N604">
        <v>15</v>
      </c>
      <c r="O604" t="s">
        <v>144</v>
      </c>
      <c r="P604" s="51">
        <v>2874.424</v>
      </c>
      <c r="Q604" s="51">
        <v>11.6</v>
      </c>
      <c r="R604" t="str">
        <f t="shared" si="62"/>
        <v>2874-12</v>
      </c>
      <c r="S604" s="70" t="b">
        <f t="shared" si="63"/>
        <v>1</v>
      </c>
      <c r="T604" t="str">
        <f t="shared" si="64"/>
        <v>2874-12</v>
      </c>
      <c r="U604">
        <v>2874.422</v>
      </c>
      <c r="V604">
        <v>12</v>
      </c>
      <c r="Y604" t="s">
        <v>7778</v>
      </c>
      <c r="Z604" s="51">
        <v>936</v>
      </c>
      <c r="AA604">
        <v>2874.422</v>
      </c>
      <c r="AB604">
        <v>10</v>
      </c>
      <c r="AC604" t="s">
        <v>7782</v>
      </c>
      <c r="AD604" t="s">
        <v>7773</v>
      </c>
      <c r="AE604" t="s">
        <v>5753</v>
      </c>
      <c r="AF604">
        <v>12</v>
      </c>
      <c r="AG604">
        <v>0.65</v>
      </c>
      <c r="AH604">
        <v>19</v>
      </c>
      <c r="AI604">
        <v>13</v>
      </c>
      <c r="AJ604" t="s">
        <v>7474</v>
      </c>
      <c r="AL604">
        <v>50</v>
      </c>
      <c r="AM604" t="s">
        <v>7784</v>
      </c>
      <c r="AN604" t="s">
        <v>7774</v>
      </c>
      <c r="AO604" t="s">
        <v>7253</v>
      </c>
      <c r="AP604" t="s">
        <v>7383</v>
      </c>
      <c r="AQ604" t="s">
        <v>7383</v>
      </c>
      <c r="AR604">
        <v>5.56</v>
      </c>
      <c r="AS604" t="s">
        <v>7947</v>
      </c>
      <c r="AT604">
        <v>1.9</v>
      </c>
      <c r="AU604" t="s">
        <v>7774</v>
      </c>
      <c r="AV604" t="s">
        <v>7788</v>
      </c>
      <c r="AW604" t="s">
        <v>7774</v>
      </c>
      <c r="AX604">
        <v>10</v>
      </c>
      <c r="AY604">
        <v>10</v>
      </c>
      <c r="AZ604">
        <v>12</v>
      </c>
      <c r="BA604" t="s">
        <v>5683</v>
      </c>
      <c r="BB604">
        <v>42.758775649999997</v>
      </c>
      <c r="BC604">
        <v>-82.037758940000003</v>
      </c>
      <c r="BD604">
        <v>201.5</v>
      </c>
      <c r="BE604">
        <v>290</v>
      </c>
      <c r="BF604" t="s">
        <v>8087</v>
      </c>
      <c r="BG604">
        <v>15</v>
      </c>
      <c r="BH604">
        <v>986</v>
      </c>
      <c r="BI604">
        <v>17.013000000000002</v>
      </c>
      <c r="BJ604">
        <v>-400.73599999999999</v>
      </c>
      <c r="BK604">
        <v>2101</v>
      </c>
      <c r="BL604">
        <v>2104</v>
      </c>
      <c r="BO604">
        <v>1.23</v>
      </c>
      <c r="BP604">
        <v>1.23</v>
      </c>
      <c r="BR604">
        <v>2.13</v>
      </c>
      <c r="BS604">
        <v>2.13</v>
      </c>
      <c r="BY604">
        <v>0.56000000000000005</v>
      </c>
      <c r="BZ604">
        <v>9</v>
      </c>
    </row>
    <row r="605" spans="1:78" hidden="1" x14ac:dyDescent="0.35">
      <c r="B605">
        <v>2874.4589999999998</v>
      </c>
      <c r="C605" t="s">
        <v>4905</v>
      </c>
      <c r="D605" t="s">
        <v>3290</v>
      </c>
      <c r="E605">
        <v>0.37083333333333335</v>
      </c>
      <c r="F605">
        <v>10.1</v>
      </c>
      <c r="G605">
        <v>5</v>
      </c>
      <c r="H605" t="s">
        <v>7295</v>
      </c>
      <c r="I605" t="s">
        <v>7296</v>
      </c>
      <c r="L605" s="20" t="s">
        <v>5677</v>
      </c>
      <c r="M605">
        <v>8</v>
      </c>
      <c r="N605">
        <v>15</v>
      </c>
      <c r="O605" t="s">
        <v>144</v>
      </c>
      <c r="P605" s="51">
        <v>2874.4589999999998</v>
      </c>
      <c r="Q605" s="51">
        <v>10.1</v>
      </c>
      <c r="R605" t="str">
        <f t="shared" si="62"/>
        <v>2874-10</v>
      </c>
      <c r="S605" s="70" t="b">
        <f t="shared" si="63"/>
        <v>1</v>
      </c>
      <c r="T605" t="str">
        <f t="shared" si="64"/>
        <v>2874-10</v>
      </c>
      <c r="U605">
        <v>2874.4580000000001</v>
      </c>
      <c r="V605">
        <v>10</v>
      </c>
      <c r="Y605" t="s">
        <v>7778</v>
      </c>
      <c r="Z605" s="51">
        <v>938</v>
      </c>
      <c r="AA605">
        <v>2874.4580000000001</v>
      </c>
      <c r="AB605">
        <v>10</v>
      </c>
      <c r="AC605" t="s">
        <v>7782</v>
      </c>
      <c r="AD605" t="s">
        <v>7773</v>
      </c>
      <c r="AE605" t="s">
        <v>5753</v>
      </c>
      <c r="AF605">
        <v>10</v>
      </c>
      <c r="AG605">
        <v>0.56000000000000005</v>
      </c>
      <c r="AH605">
        <v>9</v>
      </c>
      <c r="AI605">
        <v>9</v>
      </c>
      <c r="AJ605" t="s">
        <v>7613</v>
      </c>
      <c r="AL605">
        <v>50</v>
      </c>
      <c r="AM605" t="s">
        <v>7784</v>
      </c>
      <c r="AN605" t="s">
        <v>7774</v>
      </c>
      <c r="AO605" t="s">
        <v>7253</v>
      </c>
      <c r="AP605" t="s">
        <v>7383</v>
      </c>
      <c r="AQ605" t="s">
        <v>7383</v>
      </c>
      <c r="AR605">
        <v>5.56</v>
      </c>
      <c r="AS605" t="s">
        <v>7947</v>
      </c>
      <c r="AT605">
        <v>1.9</v>
      </c>
      <c r="AU605" t="s">
        <v>7774</v>
      </c>
      <c r="AV605" t="s">
        <v>7789</v>
      </c>
      <c r="AW605" t="s">
        <v>7774</v>
      </c>
      <c r="BA605" t="s">
        <v>5678</v>
      </c>
      <c r="BB605">
        <v>42.758775280000002</v>
      </c>
      <c r="BC605">
        <v>-82.037758949999997</v>
      </c>
      <c r="BD605">
        <v>201.5</v>
      </c>
      <c r="BE605">
        <v>290</v>
      </c>
      <c r="BF605" t="s">
        <v>8087</v>
      </c>
      <c r="BG605">
        <v>15</v>
      </c>
      <c r="BH605">
        <v>986</v>
      </c>
      <c r="BI605">
        <v>17.053999999999998</v>
      </c>
      <c r="BJ605">
        <v>-413.56900000000002</v>
      </c>
      <c r="BK605">
        <v>2116</v>
      </c>
      <c r="BL605">
        <v>2117</v>
      </c>
      <c r="BO605">
        <v>1.24</v>
      </c>
      <c r="BP605">
        <v>1.24</v>
      </c>
      <c r="BR605">
        <v>2.15</v>
      </c>
      <c r="BS605">
        <v>2.15</v>
      </c>
      <c r="BY605">
        <v>0.57999999999999996</v>
      </c>
      <c r="BZ605">
        <v>12</v>
      </c>
    </row>
    <row r="606" spans="1:78" hidden="1" x14ac:dyDescent="0.35">
      <c r="B606">
        <v>2874.5639999999999</v>
      </c>
      <c r="C606" t="s">
        <v>4906</v>
      </c>
      <c r="D606" t="s">
        <v>3290</v>
      </c>
      <c r="E606">
        <v>0.37986111111111109</v>
      </c>
      <c r="F606">
        <v>10.4</v>
      </c>
      <c r="G606">
        <v>6</v>
      </c>
      <c r="H606" t="s">
        <v>7295</v>
      </c>
      <c r="I606" t="s">
        <v>7296</v>
      </c>
      <c r="L606" s="20" t="s">
        <v>5677</v>
      </c>
      <c r="M606">
        <v>9.4</v>
      </c>
      <c r="N606">
        <v>15</v>
      </c>
      <c r="O606" t="s">
        <v>144</v>
      </c>
      <c r="P606" s="51">
        <v>2874.5639999999999</v>
      </c>
      <c r="Q606" s="51">
        <v>10.4</v>
      </c>
      <c r="R606" t="str">
        <f t="shared" si="62"/>
        <v>2874-10</v>
      </c>
      <c r="S606" s="70" t="b">
        <f t="shared" si="63"/>
        <v>1</v>
      </c>
      <c r="T606" t="str">
        <f t="shared" si="64"/>
        <v>2874-10</v>
      </c>
      <c r="U606">
        <v>2874.5610000000001</v>
      </c>
      <c r="V606">
        <v>10</v>
      </c>
      <c r="Y606" t="s">
        <v>7778</v>
      </c>
      <c r="Z606" s="51">
        <v>939</v>
      </c>
      <c r="AA606">
        <v>2874.5610000000001</v>
      </c>
      <c r="AB606">
        <v>10</v>
      </c>
      <c r="AC606" t="s">
        <v>7782</v>
      </c>
      <c r="AD606" t="s">
        <v>7773</v>
      </c>
      <c r="AE606" t="s">
        <v>5753</v>
      </c>
      <c r="AF606">
        <v>10</v>
      </c>
      <c r="AG606">
        <v>0.57999999999999996</v>
      </c>
      <c r="AH606">
        <v>12</v>
      </c>
      <c r="AI606">
        <v>10</v>
      </c>
      <c r="AJ606" t="s">
        <v>7652</v>
      </c>
      <c r="AL606">
        <v>51</v>
      </c>
      <c r="AM606" t="s">
        <v>7784</v>
      </c>
      <c r="AN606" t="s">
        <v>7774</v>
      </c>
      <c r="AO606" t="s">
        <v>7253</v>
      </c>
      <c r="AP606" t="s">
        <v>7383</v>
      </c>
      <c r="AQ606" t="s">
        <v>7383</v>
      </c>
      <c r="AR606">
        <v>5.56</v>
      </c>
      <c r="AS606" t="s">
        <v>7947</v>
      </c>
      <c r="AT606">
        <v>1.9</v>
      </c>
      <c r="AU606" t="s">
        <v>7774</v>
      </c>
      <c r="AV606" t="s">
        <v>7783</v>
      </c>
      <c r="AW606" t="s">
        <v>7774</v>
      </c>
      <c r="BA606" t="s">
        <v>5678</v>
      </c>
      <c r="BB606">
        <v>42.758774350000003</v>
      </c>
      <c r="BC606">
        <v>-82.037758969999999</v>
      </c>
      <c r="BD606">
        <v>201.5</v>
      </c>
      <c r="BE606">
        <v>290</v>
      </c>
      <c r="BF606" t="s">
        <v>8087</v>
      </c>
      <c r="BG606">
        <v>15</v>
      </c>
      <c r="BH606">
        <v>986</v>
      </c>
      <c r="BI606">
        <v>17.155999999999999</v>
      </c>
      <c r="BJ606">
        <v>-388.90800000000002</v>
      </c>
      <c r="BK606">
        <v>2113</v>
      </c>
      <c r="BL606">
        <v>2114</v>
      </c>
      <c r="BO606">
        <v>1.23</v>
      </c>
      <c r="BP606">
        <v>1.23</v>
      </c>
      <c r="BR606">
        <v>2.14</v>
      </c>
      <c r="BS606">
        <v>2.14</v>
      </c>
      <c r="BY606">
        <v>0.56000000000000005</v>
      </c>
      <c r="BZ606">
        <v>10</v>
      </c>
    </row>
    <row r="607" spans="1:78" hidden="1" x14ac:dyDescent="0.35">
      <c r="B607">
        <v>2874.576</v>
      </c>
      <c r="C607" t="s">
        <v>4907</v>
      </c>
      <c r="D607" t="s">
        <v>3290</v>
      </c>
      <c r="E607">
        <v>0.3527777777777778</v>
      </c>
      <c r="F607">
        <v>9.4</v>
      </c>
      <c r="G607">
        <v>5</v>
      </c>
      <c r="H607" t="s">
        <v>7295</v>
      </c>
      <c r="I607" t="s">
        <v>7296</v>
      </c>
      <c r="J607">
        <v>10</v>
      </c>
      <c r="L607" s="20" t="s">
        <v>5677</v>
      </c>
      <c r="M607">
        <v>10.4</v>
      </c>
      <c r="N607">
        <v>15</v>
      </c>
      <c r="O607" t="s">
        <v>144</v>
      </c>
      <c r="P607" s="51">
        <v>2874.576</v>
      </c>
      <c r="Q607" s="51">
        <v>9.4</v>
      </c>
      <c r="R607" t="str">
        <f t="shared" si="62"/>
        <v>2874-9</v>
      </c>
      <c r="S607" s="70" t="b">
        <f t="shared" si="63"/>
        <v>0</v>
      </c>
      <c r="T607" t="str">
        <f t="shared" si="64"/>
        <v>2874-10</v>
      </c>
      <c r="U607">
        <v>2874.576</v>
      </c>
      <c r="V607">
        <v>10</v>
      </c>
      <c r="Y607" t="s">
        <v>7778</v>
      </c>
      <c r="Z607" s="51">
        <v>940</v>
      </c>
      <c r="AA607">
        <v>2874.576</v>
      </c>
      <c r="AB607">
        <v>10</v>
      </c>
      <c r="AC607" t="s">
        <v>7782</v>
      </c>
      <c r="AD607" t="s">
        <v>7773</v>
      </c>
      <c r="AE607" t="s">
        <v>5753</v>
      </c>
      <c r="AF607">
        <v>10</v>
      </c>
      <c r="AG607">
        <v>0.56000000000000005</v>
      </c>
      <c r="AH607">
        <v>10</v>
      </c>
      <c r="AI607">
        <v>15</v>
      </c>
      <c r="AJ607" t="s">
        <v>7473</v>
      </c>
      <c r="AM607" t="s">
        <v>7784</v>
      </c>
      <c r="AN607" t="s">
        <v>7774</v>
      </c>
      <c r="AO607" t="s">
        <v>7253</v>
      </c>
      <c r="AP607" t="s">
        <v>7383</v>
      </c>
      <c r="AQ607" t="s">
        <v>7383</v>
      </c>
      <c r="AR607">
        <v>5.56</v>
      </c>
      <c r="AS607" t="s">
        <v>7947</v>
      </c>
      <c r="AT607">
        <v>1.9</v>
      </c>
      <c r="AU607" t="s">
        <v>7774</v>
      </c>
      <c r="AV607" t="s">
        <v>7788</v>
      </c>
      <c r="AW607" t="s">
        <v>3293</v>
      </c>
      <c r="AX607">
        <v>10</v>
      </c>
      <c r="AY607">
        <v>10</v>
      </c>
      <c r="AZ607">
        <v>12</v>
      </c>
      <c r="BA607" t="s">
        <v>5683</v>
      </c>
      <c r="BB607">
        <v>42.758774219999999</v>
      </c>
      <c r="BC607">
        <v>-82.037758980000007</v>
      </c>
      <c r="BD607">
        <v>201.5</v>
      </c>
      <c r="BE607">
        <v>290</v>
      </c>
      <c r="BF607" t="s">
        <v>8087</v>
      </c>
      <c r="BG607">
        <v>15</v>
      </c>
      <c r="BH607">
        <v>986</v>
      </c>
      <c r="BI607">
        <v>17.170999999999999</v>
      </c>
      <c r="BJ607">
        <v>-406.661</v>
      </c>
      <c r="BK607">
        <v>2115</v>
      </c>
      <c r="BL607">
        <v>2116</v>
      </c>
      <c r="BO607">
        <v>1.24</v>
      </c>
      <c r="BP607">
        <v>1.23</v>
      </c>
      <c r="BR607">
        <v>2.15</v>
      </c>
      <c r="BS607">
        <v>2.14</v>
      </c>
      <c r="BY607">
        <v>0.56999999999999995</v>
      </c>
      <c r="BZ607">
        <v>6</v>
      </c>
    </row>
    <row r="608" spans="1:78" hidden="1" x14ac:dyDescent="0.35">
      <c r="B608">
        <v>2874.6</v>
      </c>
      <c r="C608" t="s">
        <v>4908</v>
      </c>
      <c r="D608" t="s">
        <v>3290</v>
      </c>
      <c r="E608">
        <v>0.38472222222222224</v>
      </c>
      <c r="F608">
        <v>10.3</v>
      </c>
      <c r="G608">
        <v>4</v>
      </c>
      <c r="H608" t="s">
        <v>7295</v>
      </c>
      <c r="I608" t="s">
        <v>7296</v>
      </c>
      <c r="L608" s="20" t="s">
        <v>5677</v>
      </c>
      <c r="M608">
        <v>8</v>
      </c>
      <c r="N608">
        <v>15</v>
      </c>
      <c r="O608" t="s">
        <v>144</v>
      </c>
      <c r="P608" s="51">
        <v>2874.6</v>
      </c>
      <c r="Q608" s="51">
        <v>10.3</v>
      </c>
      <c r="R608" t="str">
        <f t="shared" si="62"/>
        <v>2874-10</v>
      </c>
      <c r="S608" s="70" t="b">
        <f t="shared" si="63"/>
        <v>1</v>
      </c>
      <c r="T608" t="str">
        <f t="shared" si="64"/>
        <v>2874-10</v>
      </c>
      <c r="U608">
        <v>2874.598</v>
      </c>
      <c r="V608">
        <v>10</v>
      </c>
      <c r="Y608" t="s">
        <v>7778</v>
      </c>
      <c r="Z608" s="51">
        <v>942</v>
      </c>
      <c r="AA608">
        <v>2874.598</v>
      </c>
      <c r="AB608">
        <v>10</v>
      </c>
      <c r="AC608" t="s">
        <v>7782</v>
      </c>
      <c r="AD608" t="s">
        <v>7773</v>
      </c>
      <c r="AE608" t="s">
        <v>5753</v>
      </c>
      <c r="AF608">
        <v>10</v>
      </c>
      <c r="AG608">
        <v>0.56999999999999995</v>
      </c>
      <c r="AH608">
        <v>6</v>
      </c>
      <c r="AI608">
        <v>10</v>
      </c>
      <c r="AJ608" t="s">
        <v>7391</v>
      </c>
      <c r="AL608">
        <v>51</v>
      </c>
      <c r="AM608" t="s">
        <v>7784</v>
      </c>
      <c r="AN608" t="s">
        <v>7774</v>
      </c>
      <c r="AO608" t="s">
        <v>7253</v>
      </c>
      <c r="AP608" t="s">
        <v>7383</v>
      </c>
      <c r="AQ608" t="s">
        <v>7383</v>
      </c>
      <c r="AR608">
        <v>5.56</v>
      </c>
      <c r="AS608" t="s">
        <v>7947</v>
      </c>
      <c r="AT608">
        <v>1.9</v>
      </c>
      <c r="AU608" t="s">
        <v>7774</v>
      </c>
      <c r="AV608" t="s">
        <v>7789</v>
      </c>
      <c r="AW608" t="s">
        <v>7774</v>
      </c>
      <c r="BA608" t="s">
        <v>5678</v>
      </c>
      <c r="BB608">
        <v>42.758774000000003</v>
      </c>
      <c r="BC608">
        <v>-82.03775899</v>
      </c>
      <c r="BD608">
        <v>201.5</v>
      </c>
      <c r="BE608">
        <v>290</v>
      </c>
      <c r="BF608" t="s">
        <v>8087</v>
      </c>
      <c r="BG608">
        <v>15</v>
      </c>
      <c r="BH608">
        <v>986</v>
      </c>
      <c r="BI608">
        <v>17.195</v>
      </c>
      <c r="BJ608">
        <v>-388.053</v>
      </c>
      <c r="BK608">
        <v>2118</v>
      </c>
      <c r="BL608">
        <v>2118</v>
      </c>
      <c r="BO608">
        <v>1.24</v>
      </c>
      <c r="BP608">
        <v>1.24</v>
      </c>
      <c r="BR608">
        <v>2.15</v>
      </c>
      <c r="BS608">
        <v>2.15</v>
      </c>
      <c r="BY608">
        <v>0.53</v>
      </c>
      <c r="BZ608">
        <v>12</v>
      </c>
    </row>
    <row r="609" spans="2:78" hidden="1" x14ac:dyDescent="0.35">
      <c r="B609">
        <v>2874.6570000000002</v>
      </c>
      <c r="C609" t="s">
        <v>4910</v>
      </c>
      <c r="D609" t="s">
        <v>3290</v>
      </c>
      <c r="E609">
        <v>0.37777777777777777</v>
      </c>
      <c r="F609">
        <v>9.6</v>
      </c>
      <c r="G609">
        <v>4</v>
      </c>
      <c r="H609" t="s">
        <v>7295</v>
      </c>
      <c r="I609" t="s">
        <v>7296</v>
      </c>
      <c r="L609" s="20" t="s">
        <v>5677</v>
      </c>
      <c r="M609">
        <v>8.6</v>
      </c>
      <c r="N609">
        <v>15</v>
      </c>
      <c r="O609" t="s">
        <v>144</v>
      </c>
      <c r="P609" s="51">
        <v>2874.6570000000002</v>
      </c>
      <c r="Q609" s="51">
        <v>9.6</v>
      </c>
      <c r="R609" t="str">
        <f t="shared" si="62"/>
        <v>2874-10</v>
      </c>
      <c r="S609" s="70" t="b">
        <f t="shared" si="63"/>
        <v>1</v>
      </c>
      <c r="T609" t="str">
        <f t="shared" si="64"/>
        <v>2874-10</v>
      </c>
      <c r="U609">
        <v>2874.654</v>
      </c>
      <c r="V609">
        <v>10</v>
      </c>
      <c r="Y609" t="s">
        <v>7778</v>
      </c>
      <c r="Z609" s="51">
        <v>943</v>
      </c>
      <c r="AA609">
        <v>2874.654</v>
      </c>
      <c r="AB609">
        <v>10</v>
      </c>
      <c r="AC609" t="s">
        <v>7782</v>
      </c>
      <c r="AD609" t="s">
        <v>7773</v>
      </c>
      <c r="AE609" t="s">
        <v>5753</v>
      </c>
      <c r="AF609">
        <v>10</v>
      </c>
      <c r="AG609">
        <v>0.53</v>
      </c>
      <c r="AH609">
        <v>12</v>
      </c>
      <c r="AI609">
        <v>8</v>
      </c>
      <c r="AJ609" t="s">
        <v>7413</v>
      </c>
      <c r="AM609" t="s">
        <v>7784</v>
      </c>
      <c r="AN609" t="s">
        <v>7774</v>
      </c>
      <c r="AO609" t="s">
        <v>7253</v>
      </c>
      <c r="AP609" t="s">
        <v>7383</v>
      </c>
      <c r="AQ609" t="s">
        <v>7383</v>
      </c>
      <c r="AR609">
        <v>5.56</v>
      </c>
      <c r="AS609" t="s">
        <v>7947</v>
      </c>
      <c r="AT609">
        <v>1.9</v>
      </c>
      <c r="AU609" t="s">
        <v>7774</v>
      </c>
      <c r="AV609" t="s">
        <v>7783</v>
      </c>
      <c r="AW609" t="s">
        <v>7774</v>
      </c>
      <c r="BA609" t="s">
        <v>8271</v>
      </c>
      <c r="BB609">
        <v>42.758773509999997</v>
      </c>
      <c r="BC609">
        <v>-82.037758999999994</v>
      </c>
      <c r="BD609">
        <v>201.5</v>
      </c>
      <c r="BE609">
        <v>290</v>
      </c>
      <c r="BF609" t="s">
        <v>8087</v>
      </c>
      <c r="BG609">
        <v>15</v>
      </c>
      <c r="BH609">
        <v>986</v>
      </c>
      <c r="BI609">
        <v>17.248999999999999</v>
      </c>
      <c r="BJ609">
        <v>-401.96499999999997</v>
      </c>
      <c r="BK609">
        <v>2113</v>
      </c>
      <c r="BL609">
        <v>2114</v>
      </c>
      <c r="BO609">
        <v>1.23</v>
      </c>
      <c r="BP609">
        <v>1.23</v>
      </c>
      <c r="BR609">
        <v>2.14</v>
      </c>
      <c r="BS609">
        <v>2.14</v>
      </c>
      <c r="BY609">
        <v>0.63</v>
      </c>
      <c r="BZ609">
        <v>7</v>
      </c>
    </row>
    <row r="610" spans="2:78" hidden="1" x14ac:dyDescent="0.35">
      <c r="B610">
        <v>2874.6770000000001</v>
      </c>
      <c r="C610" t="s">
        <v>4911</v>
      </c>
      <c r="D610" t="s">
        <v>3290</v>
      </c>
      <c r="E610">
        <v>0.37152777777777779</v>
      </c>
      <c r="F610">
        <v>8.5</v>
      </c>
      <c r="G610">
        <v>4</v>
      </c>
      <c r="H610" t="s">
        <v>7298</v>
      </c>
      <c r="I610" t="s">
        <v>7296</v>
      </c>
      <c r="L610" s="20" t="s">
        <v>5677</v>
      </c>
      <c r="M610">
        <v>8.3000000000000007</v>
      </c>
      <c r="N610">
        <v>15</v>
      </c>
      <c r="O610" t="s">
        <v>144</v>
      </c>
      <c r="P610" s="51">
        <v>2874.6770000000001</v>
      </c>
      <c r="Q610" s="51">
        <v>8.5</v>
      </c>
      <c r="R610" t="str">
        <f t="shared" si="62"/>
        <v>2874-9</v>
      </c>
      <c r="S610" s="70" t="b">
        <f t="shared" si="63"/>
        <v>0</v>
      </c>
    </row>
    <row r="611" spans="2:78" hidden="1" x14ac:dyDescent="0.35">
      <c r="B611">
        <v>2874.8409999999999</v>
      </c>
      <c r="C611" t="s">
        <v>4912</v>
      </c>
      <c r="D611" t="s">
        <v>3290</v>
      </c>
      <c r="E611">
        <v>0.37638888888888888</v>
      </c>
      <c r="F611">
        <v>11.4</v>
      </c>
      <c r="G611">
        <v>7</v>
      </c>
      <c r="H611" t="s">
        <v>7295</v>
      </c>
      <c r="I611" t="s">
        <v>7296</v>
      </c>
      <c r="L611" s="20" t="s">
        <v>5677</v>
      </c>
      <c r="M611">
        <v>8.6999999999999993</v>
      </c>
      <c r="N611">
        <v>15</v>
      </c>
      <c r="O611" t="s">
        <v>144</v>
      </c>
      <c r="P611" s="51">
        <v>2874.8409999999999</v>
      </c>
      <c r="Q611" s="51">
        <v>11.4</v>
      </c>
      <c r="R611" t="str">
        <f t="shared" si="62"/>
        <v>2874-11</v>
      </c>
      <c r="S611" s="70" t="b">
        <f t="shared" si="63"/>
        <v>1</v>
      </c>
      <c r="T611" t="str">
        <f t="shared" ref="T611:T619" si="65">INT(U611)&amp;"-"&amp;V611</f>
        <v>2874-11</v>
      </c>
      <c r="U611">
        <v>2874.8389999999999</v>
      </c>
      <c r="V611">
        <v>11</v>
      </c>
      <c r="Y611" t="s">
        <v>7778</v>
      </c>
      <c r="Z611" s="51">
        <v>944</v>
      </c>
      <c r="AA611">
        <v>2874.8389999999999</v>
      </c>
      <c r="AB611">
        <v>10</v>
      </c>
      <c r="AC611" t="s">
        <v>7782</v>
      </c>
      <c r="AD611" t="s">
        <v>7773</v>
      </c>
      <c r="AE611" t="s">
        <v>5753</v>
      </c>
      <c r="AF611">
        <v>11</v>
      </c>
      <c r="AG611">
        <v>0.63</v>
      </c>
      <c r="AH611">
        <v>7</v>
      </c>
      <c r="AI611">
        <v>8</v>
      </c>
      <c r="AJ611" t="s">
        <v>7650</v>
      </c>
      <c r="AM611" t="s">
        <v>7784</v>
      </c>
      <c r="AN611" t="s">
        <v>7774</v>
      </c>
      <c r="AO611" t="s">
        <v>7253</v>
      </c>
      <c r="AP611" t="s">
        <v>7383</v>
      </c>
      <c r="AQ611" t="s">
        <v>7383</v>
      </c>
      <c r="AR611">
        <v>5.56</v>
      </c>
      <c r="AS611" t="s">
        <v>7947</v>
      </c>
      <c r="AT611">
        <v>1.9</v>
      </c>
      <c r="AU611" t="s">
        <v>7774</v>
      </c>
      <c r="AV611" t="s">
        <v>7789</v>
      </c>
      <c r="AW611" t="s">
        <v>7774</v>
      </c>
      <c r="BA611" t="s">
        <v>5678</v>
      </c>
      <c r="BB611">
        <v>42.758771809999999</v>
      </c>
      <c r="BC611">
        <v>-82.037759050000005</v>
      </c>
      <c r="BD611">
        <v>201.5</v>
      </c>
      <c r="BE611">
        <v>290</v>
      </c>
      <c r="BF611" t="s">
        <v>8087</v>
      </c>
      <c r="BG611">
        <v>15</v>
      </c>
      <c r="BH611">
        <v>986</v>
      </c>
      <c r="BI611">
        <v>17.437000000000001</v>
      </c>
      <c r="BJ611">
        <v>-401.63600000000002</v>
      </c>
      <c r="BK611">
        <v>2117</v>
      </c>
      <c r="BL611">
        <v>2118</v>
      </c>
      <c r="BO611">
        <v>1.24</v>
      </c>
      <c r="BP611">
        <v>1.24</v>
      </c>
      <c r="BR611">
        <v>2.15</v>
      </c>
      <c r="BS611">
        <v>2.15</v>
      </c>
      <c r="BY611">
        <v>0.61</v>
      </c>
      <c r="BZ611">
        <v>6</v>
      </c>
    </row>
    <row r="612" spans="2:78" hidden="1" x14ac:dyDescent="0.35">
      <c r="B612">
        <v>2875.13</v>
      </c>
      <c r="C612" t="s">
        <v>4913</v>
      </c>
      <c r="D612" t="s">
        <v>3290</v>
      </c>
      <c r="E612">
        <v>0.37777777777777777</v>
      </c>
      <c r="F612">
        <v>10.9</v>
      </c>
      <c r="G612">
        <v>6</v>
      </c>
      <c r="H612" t="s">
        <v>7295</v>
      </c>
      <c r="I612" t="s">
        <v>7296</v>
      </c>
      <c r="L612" s="20" t="s">
        <v>5677</v>
      </c>
      <c r="M612">
        <v>8.1999999999999993</v>
      </c>
      <c r="N612">
        <v>15</v>
      </c>
      <c r="O612" t="s">
        <v>2905</v>
      </c>
      <c r="P612" s="51">
        <v>2875.13</v>
      </c>
      <c r="Q612" s="51">
        <v>10.9</v>
      </c>
      <c r="R612" t="str">
        <f t="shared" si="62"/>
        <v>2875-11</v>
      </c>
      <c r="S612" s="70" t="b">
        <f t="shared" si="63"/>
        <v>1</v>
      </c>
      <c r="T612" t="str">
        <f t="shared" si="65"/>
        <v>2875-11</v>
      </c>
      <c r="U612">
        <v>2875.1280000000002</v>
      </c>
      <c r="V612">
        <v>11</v>
      </c>
      <c r="Y612" t="s">
        <v>7778</v>
      </c>
      <c r="Z612" s="51">
        <v>945</v>
      </c>
      <c r="AA612">
        <v>2875.1280000000002</v>
      </c>
      <c r="AB612">
        <v>10</v>
      </c>
      <c r="AC612" t="s">
        <v>7782</v>
      </c>
      <c r="AD612" t="s">
        <v>7773</v>
      </c>
      <c r="AE612" t="s">
        <v>5753</v>
      </c>
      <c r="AF612">
        <v>11</v>
      </c>
      <c r="AG612">
        <v>0.61</v>
      </c>
      <c r="AH612">
        <v>6</v>
      </c>
      <c r="AI612">
        <v>8</v>
      </c>
      <c r="AJ612" t="s">
        <v>7647</v>
      </c>
      <c r="AM612" t="s">
        <v>7784</v>
      </c>
      <c r="AN612" t="s">
        <v>7774</v>
      </c>
      <c r="AO612" t="s">
        <v>7253</v>
      </c>
      <c r="AP612" t="s">
        <v>7383</v>
      </c>
      <c r="AQ612" t="s">
        <v>7383</v>
      </c>
      <c r="AR612">
        <v>5.56</v>
      </c>
      <c r="AS612" t="s">
        <v>7947</v>
      </c>
      <c r="AT612">
        <v>1.9</v>
      </c>
      <c r="AU612" t="s">
        <v>7774</v>
      </c>
      <c r="AV612" t="s">
        <v>7789</v>
      </c>
      <c r="AW612" t="s">
        <v>7774</v>
      </c>
      <c r="BA612" t="s">
        <v>5678</v>
      </c>
      <c r="BB612">
        <v>42.758769180000002</v>
      </c>
      <c r="BC612">
        <v>-82.037759129999998</v>
      </c>
      <c r="BD612">
        <v>201.5</v>
      </c>
      <c r="BE612">
        <v>290</v>
      </c>
      <c r="BF612" t="s">
        <v>8087</v>
      </c>
      <c r="BG612">
        <v>15</v>
      </c>
      <c r="BH612">
        <v>986</v>
      </c>
      <c r="BI612">
        <v>17.725999999999999</v>
      </c>
      <c r="BJ612">
        <v>-395.27300000000002</v>
      </c>
      <c r="BK612">
        <v>2118</v>
      </c>
      <c r="BL612">
        <v>2118</v>
      </c>
      <c r="BO612">
        <v>1.24</v>
      </c>
      <c r="BP612">
        <v>1.24</v>
      </c>
      <c r="BR612">
        <v>2.15</v>
      </c>
      <c r="BS612">
        <v>2.15</v>
      </c>
      <c r="BY612">
        <v>0.54</v>
      </c>
      <c r="BZ612">
        <v>10</v>
      </c>
    </row>
    <row r="613" spans="2:78" hidden="1" x14ac:dyDescent="0.35">
      <c r="B613">
        <v>2875.17</v>
      </c>
      <c r="C613" t="s">
        <v>4914</v>
      </c>
      <c r="D613" t="s">
        <v>3290</v>
      </c>
      <c r="E613">
        <v>0.37777777777777777</v>
      </c>
      <c r="F613">
        <v>9.8000000000000007</v>
      </c>
      <c r="G613">
        <v>4</v>
      </c>
      <c r="H613" t="s">
        <v>7295</v>
      </c>
      <c r="I613" t="s">
        <v>7296</v>
      </c>
      <c r="L613" s="20" t="s">
        <v>5677</v>
      </c>
      <c r="M613">
        <v>14</v>
      </c>
      <c r="N613">
        <v>15</v>
      </c>
      <c r="O613" t="s">
        <v>2905</v>
      </c>
      <c r="P613" s="51">
        <v>2875.17</v>
      </c>
      <c r="Q613" s="51">
        <v>9.8000000000000007</v>
      </c>
      <c r="R613" t="str">
        <f t="shared" si="62"/>
        <v>2875-10</v>
      </c>
      <c r="S613" s="70" t="b">
        <f t="shared" si="63"/>
        <v>1</v>
      </c>
      <c r="T613" t="str">
        <f t="shared" si="65"/>
        <v>2875-10</v>
      </c>
      <c r="U613">
        <v>2875.1689999999999</v>
      </c>
      <c r="V613">
        <v>10</v>
      </c>
      <c r="Y613" t="s">
        <v>7778</v>
      </c>
      <c r="Z613" s="51">
        <v>946</v>
      </c>
      <c r="AA613">
        <v>2875.1689999999999</v>
      </c>
      <c r="AB613">
        <v>10</v>
      </c>
      <c r="AC613" t="s">
        <v>7782</v>
      </c>
      <c r="AD613" t="s">
        <v>7773</v>
      </c>
      <c r="AE613" t="s">
        <v>5753</v>
      </c>
      <c r="AF613">
        <v>10</v>
      </c>
      <c r="AG613">
        <v>0.54</v>
      </c>
      <c r="AH613">
        <v>10</v>
      </c>
      <c r="AI613">
        <v>10</v>
      </c>
      <c r="AJ613" t="s">
        <v>7652</v>
      </c>
      <c r="AM613" t="s">
        <v>7784</v>
      </c>
      <c r="AN613" t="s">
        <v>7774</v>
      </c>
      <c r="AO613" t="s">
        <v>7253</v>
      </c>
      <c r="AP613" t="s">
        <v>7383</v>
      </c>
      <c r="AQ613" t="s">
        <v>7383</v>
      </c>
      <c r="AR613">
        <v>5.56</v>
      </c>
      <c r="AS613" t="s">
        <v>7947</v>
      </c>
      <c r="AT613">
        <v>1.9</v>
      </c>
      <c r="AU613" t="s">
        <v>7774</v>
      </c>
      <c r="AV613" t="s">
        <v>7786</v>
      </c>
      <c r="AW613" t="s">
        <v>7774</v>
      </c>
      <c r="AX613">
        <v>10</v>
      </c>
      <c r="AY613">
        <v>10</v>
      </c>
      <c r="AZ613">
        <v>15</v>
      </c>
      <c r="BA613" t="s">
        <v>8541</v>
      </c>
      <c r="BB613">
        <v>42.758768830000001</v>
      </c>
      <c r="BC613">
        <v>-82.037759140000006</v>
      </c>
      <c r="BD613">
        <v>201.5</v>
      </c>
      <c r="BE613">
        <v>290</v>
      </c>
      <c r="BF613" t="s">
        <v>8087</v>
      </c>
      <c r="BG613">
        <v>15</v>
      </c>
      <c r="BH613">
        <v>986</v>
      </c>
      <c r="BI613">
        <v>17.765000000000001</v>
      </c>
      <c r="BJ613">
        <v>-388.90699999999998</v>
      </c>
      <c r="BK613">
        <v>2115</v>
      </c>
      <c r="BL613">
        <v>2116</v>
      </c>
      <c r="BO613">
        <v>1.24</v>
      </c>
      <c r="BP613">
        <v>1.24</v>
      </c>
      <c r="BR613">
        <v>2.15</v>
      </c>
      <c r="BS613">
        <v>2.14</v>
      </c>
      <c r="BY613">
        <v>0.65</v>
      </c>
      <c r="BZ613">
        <v>8</v>
      </c>
    </row>
    <row r="614" spans="2:78" hidden="1" x14ac:dyDescent="0.35">
      <c r="B614">
        <v>2875.2910000000002</v>
      </c>
      <c r="C614" t="s">
        <v>4915</v>
      </c>
      <c r="D614" t="s">
        <v>3290</v>
      </c>
      <c r="E614">
        <v>0.37083333333333335</v>
      </c>
      <c r="F614">
        <v>11.7</v>
      </c>
      <c r="G614">
        <v>5</v>
      </c>
      <c r="H614" t="s">
        <v>7295</v>
      </c>
      <c r="I614" t="s">
        <v>7296</v>
      </c>
      <c r="L614" s="20" t="s">
        <v>5677</v>
      </c>
      <c r="M614">
        <v>8</v>
      </c>
      <c r="N614">
        <v>15</v>
      </c>
      <c r="O614" t="s">
        <v>2905</v>
      </c>
      <c r="P614" s="51">
        <v>2875.2910000000002</v>
      </c>
      <c r="Q614" s="51">
        <v>11.7</v>
      </c>
      <c r="R614" t="str">
        <f t="shared" si="62"/>
        <v>2875-12</v>
      </c>
      <c r="S614" s="70" t="b">
        <f t="shared" si="63"/>
        <v>1</v>
      </c>
      <c r="T614" t="str">
        <f t="shared" si="65"/>
        <v>2875-12</v>
      </c>
      <c r="U614">
        <v>2875.2890000000002</v>
      </c>
      <c r="V614">
        <v>12</v>
      </c>
      <c r="Y614" t="s">
        <v>7778</v>
      </c>
      <c r="Z614" s="51">
        <v>947</v>
      </c>
      <c r="AA614">
        <v>2875.2890000000002</v>
      </c>
      <c r="AB614">
        <v>10</v>
      </c>
      <c r="AC614" t="s">
        <v>7782</v>
      </c>
      <c r="AD614" t="s">
        <v>7773</v>
      </c>
      <c r="AE614" t="s">
        <v>5753</v>
      </c>
      <c r="AF614">
        <v>12</v>
      </c>
      <c r="AG614">
        <v>0.65</v>
      </c>
      <c r="AH614">
        <v>8</v>
      </c>
      <c r="AI614">
        <v>11</v>
      </c>
      <c r="AJ614" t="s">
        <v>7643</v>
      </c>
      <c r="AM614" t="s">
        <v>7784</v>
      </c>
      <c r="AN614" t="s">
        <v>7774</v>
      </c>
      <c r="AO614" t="s">
        <v>7253</v>
      </c>
      <c r="AP614" t="s">
        <v>7383</v>
      </c>
      <c r="AQ614" t="s">
        <v>7383</v>
      </c>
      <c r="AR614">
        <v>5.56</v>
      </c>
      <c r="AS614" t="s">
        <v>7947</v>
      </c>
      <c r="AT614">
        <v>1.8</v>
      </c>
      <c r="AU614" t="s">
        <v>7774</v>
      </c>
      <c r="AV614" t="s">
        <v>7786</v>
      </c>
      <c r="AW614" t="s">
        <v>7774</v>
      </c>
      <c r="AX614">
        <v>10</v>
      </c>
      <c r="AY614">
        <v>10</v>
      </c>
      <c r="AZ614">
        <v>15</v>
      </c>
      <c r="BA614" t="s">
        <v>5683</v>
      </c>
      <c r="BB614">
        <v>42.758767730000002</v>
      </c>
      <c r="BC614">
        <v>-82.037759170000001</v>
      </c>
      <c r="BD614">
        <v>201.5</v>
      </c>
      <c r="BE614">
        <v>290</v>
      </c>
      <c r="BF614" t="s">
        <v>8087</v>
      </c>
      <c r="BG614">
        <v>15</v>
      </c>
      <c r="BH614">
        <v>986</v>
      </c>
      <c r="BI614">
        <v>17.885999999999999</v>
      </c>
      <c r="BJ614">
        <v>-406.62400000000002</v>
      </c>
      <c r="BK614">
        <v>2116</v>
      </c>
      <c r="BL614">
        <v>2117</v>
      </c>
      <c r="BO614">
        <v>1.24</v>
      </c>
      <c r="BP614">
        <v>1.24</v>
      </c>
      <c r="BR614">
        <v>2.15</v>
      </c>
      <c r="BS614">
        <v>2.15</v>
      </c>
      <c r="BY614">
        <v>0.68</v>
      </c>
      <c r="BZ614">
        <v>10</v>
      </c>
    </row>
    <row r="615" spans="2:78" hidden="1" x14ac:dyDescent="0.35">
      <c r="B615">
        <v>2875.3380000000002</v>
      </c>
      <c r="C615" t="s">
        <v>4917</v>
      </c>
      <c r="D615" t="s">
        <v>3290</v>
      </c>
      <c r="E615">
        <v>0.37361111111111112</v>
      </c>
      <c r="F615">
        <v>12.3</v>
      </c>
      <c r="G615">
        <v>6</v>
      </c>
      <c r="H615" t="s">
        <v>7295</v>
      </c>
      <c r="I615" t="s">
        <v>7296</v>
      </c>
      <c r="L615" s="20" t="s">
        <v>5677</v>
      </c>
      <c r="M615">
        <v>10.1</v>
      </c>
      <c r="N615">
        <v>15</v>
      </c>
      <c r="O615" t="s">
        <v>2905</v>
      </c>
      <c r="P615" s="51">
        <v>2875.3380000000002</v>
      </c>
      <c r="Q615" s="51">
        <v>12.3</v>
      </c>
      <c r="R615" t="str">
        <f t="shared" si="62"/>
        <v>2875-12</v>
      </c>
      <c r="S615" s="70" t="b">
        <f t="shared" si="63"/>
        <v>1</v>
      </c>
      <c r="T615" t="str">
        <f t="shared" si="65"/>
        <v>2875-12</v>
      </c>
      <c r="U615">
        <v>2875.337</v>
      </c>
      <c r="V615">
        <v>12</v>
      </c>
      <c r="Y615" t="s">
        <v>7778</v>
      </c>
      <c r="Z615" s="51">
        <v>948</v>
      </c>
      <c r="AA615">
        <v>2875.337</v>
      </c>
      <c r="AB615">
        <v>10</v>
      </c>
      <c r="AC615" t="s">
        <v>7782</v>
      </c>
      <c r="AD615" t="s">
        <v>7773</v>
      </c>
      <c r="AE615" t="s">
        <v>5753</v>
      </c>
      <c r="AF615">
        <v>12</v>
      </c>
      <c r="AG615">
        <v>0.68</v>
      </c>
      <c r="AH615">
        <v>10</v>
      </c>
      <c r="AI615">
        <v>10</v>
      </c>
      <c r="AJ615" t="s">
        <v>7413</v>
      </c>
      <c r="AL615">
        <v>52</v>
      </c>
      <c r="AM615" t="s">
        <v>7784</v>
      </c>
      <c r="AN615" t="s">
        <v>7774</v>
      </c>
      <c r="AO615" t="s">
        <v>7253</v>
      </c>
      <c r="AP615" t="s">
        <v>7383</v>
      </c>
      <c r="AQ615" t="s">
        <v>7383</v>
      </c>
      <c r="AR615">
        <v>5.56</v>
      </c>
      <c r="AS615" t="s">
        <v>7947</v>
      </c>
      <c r="AT615">
        <v>1.8</v>
      </c>
      <c r="AU615" t="s">
        <v>7774</v>
      </c>
      <c r="AV615" t="s">
        <v>7789</v>
      </c>
      <c r="AW615" t="s">
        <v>7774</v>
      </c>
      <c r="BA615" t="s">
        <v>5678</v>
      </c>
      <c r="BB615">
        <v>42.758767310000003</v>
      </c>
      <c r="BC615">
        <v>-82.037759190000003</v>
      </c>
      <c r="BD615">
        <v>201.5</v>
      </c>
      <c r="BE615">
        <v>290</v>
      </c>
      <c r="BF615" t="s">
        <v>8087</v>
      </c>
      <c r="BG615">
        <v>15</v>
      </c>
      <c r="BH615">
        <v>986</v>
      </c>
      <c r="BI615">
        <v>17.933</v>
      </c>
      <c r="BJ615">
        <v>-401.16199999999998</v>
      </c>
      <c r="BK615">
        <v>2114</v>
      </c>
      <c r="BL615">
        <v>2115</v>
      </c>
      <c r="BO615">
        <v>1.23</v>
      </c>
      <c r="BP615">
        <v>1.23</v>
      </c>
      <c r="BR615">
        <v>2.14</v>
      </c>
      <c r="BS615">
        <v>2.14</v>
      </c>
      <c r="BY615">
        <v>0.62</v>
      </c>
      <c r="BZ615">
        <v>10</v>
      </c>
    </row>
    <row r="616" spans="2:78" hidden="1" x14ac:dyDescent="0.35">
      <c r="B616">
        <v>2875.36</v>
      </c>
      <c r="C616" t="s">
        <v>4919</v>
      </c>
      <c r="D616" t="s">
        <v>3290</v>
      </c>
      <c r="E616">
        <v>0.36666666666666664</v>
      </c>
      <c r="F616">
        <v>11.2</v>
      </c>
      <c r="G616">
        <v>3</v>
      </c>
      <c r="H616" t="s">
        <v>7295</v>
      </c>
      <c r="I616" t="s">
        <v>7296</v>
      </c>
      <c r="L616" s="20" t="s">
        <v>5677</v>
      </c>
      <c r="M616">
        <v>10.9</v>
      </c>
      <c r="N616">
        <v>24.6</v>
      </c>
      <c r="O616" t="s">
        <v>2905</v>
      </c>
      <c r="P616" s="51">
        <v>2875.36</v>
      </c>
      <c r="Q616" s="51">
        <v>11.2</v>
      </c>
      <c r="R616" t="str">
        <f t="shared" si="62"/>
        <v>2875-11</v>
      </c>
      <c r="S616" s="70" t="b">
        <f t="shared" si="63"/>
        <v>1</v>
      </c>
      <c r="T616" t="str">
        <f t="shared" si="65"/>
        <v>2875-11</v>
      </c>
      <c r="U616">
        <v>2875.3560000000002</v>
      </c>
      <c r="V616">
        <v>11</v>
      </c>
      <c r="Y616" t="s">
        <v>7778</v>
      </c>
      <c r="Z616" s="51">
        <v>950</v>
      </c>
      <c r="AA616">
        <v>2875.3560000000002</v>
      </c>
      <c r="AB616">
        <v>10</v>
      </c>
      <c r="AC616" t="s">
        <v>7782</v>
      </c>
      <c r="AD616" t="s">
        <v>7773</v>
      </c>
      <c r="AE616" t="s">
        <v>5753</v>
      </c>
      <c r="AF616">
        <v>11</v>
      </c>
      <c r="AG616">
        <v>0.62</v>
      </c>
      <c r="AH616">
        <v>10</v>
      </c>
      <c r="AI616">
        <v>11</v>
      </c>
      <c r="AJ616" t="s">
        <v>7643</v>
      </c>
      <c r="AL616">
        <v>52</v>
      </c>
      <c r="AM616" t="s">
        <v>7784</v>
      </c>
      <c r="AN616" t="s">
        <v>7774</v>
      </c>
      <c r="AO616" t="s">
        <v>7253</v>
      </c>
      <c r="AP616" t="s">
        <v>7383</v>
      </c>
      <c r="AQ616" t="s">
        <v>7383</v>
      </c>
      <c r="AR616">
        <v>5.56</v>
      </c>
      <c r="AS616" t="s">
        <v>7947</v>
      </c>
      <c r="AT616">
        <v>1.8</v>
      </c>
      <c r="AU616" t="s">
        <v>7774</v>
      </c>
      <c r="AV616" t="s">
        <v>7788</v>
      </c>
      <c r="AW616" t="s">
        <v>7774</v>
      </c>
      <c r="AX616">
        <v>10</v>
      </c>
      <c r="AY616">
        <v>10</v>
      </c>
      <c r="AZ616">
        <v>12</v>
      </c>
      <c r="BA616" t="s">
        <v>5683</v>
      </c>
      <c r="BB616">
        <v>42.758767140000003</v>
      </c>
      <c r="BC616">
        <v>-82.037759190000003</v>
      </c>
      <c r="BD616">
        <v>201.5</v>
      </c>
      <c r="BE616">
        <v>290</v>
      </c>
      <c r="BF616" t="s">
        <v>8087</v>
      </c>
      <c r="BG616">
        <v>15</v>
      </c>
      <c r="BH616">
        <v>986</v>
      </c>
      <c r="BI616">
        <v>17.952000000000002</v>
      </c>
      <c r="BJ616">
        <v>-406.71199999999999</v>
      </c>
      <c r="BK616">
        <v>2114</v>
      </c>
      <c r="BL616">
        <v>2115</v>
      </c>
      <c r="BO616">
        <v>1.24</v>
      </c>
      <c r="BP616">
        <v>1.23</v>
      </c>
      <c r="BR616">
        <v>2.14</v>
      </c>
      <c r="BS616">
        <v>2.14</v>
      </c>
      <c r="BY616">
        <v>0.56000000000000005</v>
      </c>
      <c r="BZ616">
        <v>11</v>
      </c>
    </row>
    <row r="617" spans="2:78" hidden="1" x14ac:dyDescent="0.35">
      <c r="B617">
        <v>2910.2629999999999</v>
      </c>
      <c r="C617" t="s">
        <v>4928</v>
      </c>
      <c r="D617" t="s">
        <v>3339</v>
      </c>
      <c r="E617">
        <v>6.805555555555555E-2</v>
      </c>
      <c r="F617">
        <v>12.5</v>
      </c>
      <c r="G617">
        <v>8</v>
      </c>
      <c r="H617" t="s">
        <v>7295</v>
      </c>
      <c r="I617" t="s">
        <v>7296</v>
      </c>
      <c r="L617" s="20" t="s">
        <v>5752</v>
      </c>
      <c r="M617">
        <v>9.6999999999999993</v>
      </c>
      <c r="N617">
        <v>15</v>
      </c>
      <c r="O617" t="s">
        <v>144</v>
      </c>
      <c r="P617" s="51">
        <v>2910.2629999999999</v>
      </c>
      <c r="Q617" s="51">
        <v>12.5</v>
      </c>
      <c r="R617" t="str">
        <f t="shared" si="62"/>
        <v>2910-13</v>
      </c>
      <c r="S617" s="70" t="b">
        <f t="shared" si="63"/>
        <v>0</v>
      </c>
      <c r="T617" t="str">
        <f t="shared" si="65"/>
        <v>2910-12</v>
      </c>
      <c r="U617">
        <v>2910.2620000000002</v>
      </c>
      <c r="V617">
        <v>12</v>
      </c>
      <c r="Y617" t="s">
        <v>7778</v>
      </c>
      <c r="Z617" s="51">
        <v>964</v>
      </c>
      <c r="AA617">
        <v>2910.2620000000002</v>
      </c>
      <c r="AB617">
        <v>10</v>
      </c>
      <c r="AC617" t="s">
        <v>7782</v>
      </c>
      <c r="AD617" t="s">
        <v>7773</v>
      </c>
      <c r="AE617" t="s">
        <v>7797</v>
      </c>
      <c r="AF617">
        <v>12</v>
      </c>
      <c r="AG617">
        <v>0.69</v>
      </c>
      <c r="AH617">
        <v>11</v>
      </c>
      <c r="AI617">
        <v>7</v>
      </c>
      <c r="AJ617" t="s">
        <v>7631</v>
      </c>
      <c r="AM617" t="s">
        <v>7805</v>
      </c>
      <c r="AN617" t="s">
        <v>7774</v>
      </c>
      <c r="AO617" t="s">
        <v>7255</v>
      </c>
      <c r="AP617" t="s">
        <v>7426</v>
      </c>
      <c r="AQ617" t="s">
        <v>7426</v>
      </c>
      <c r="AR617">
        <v>5.56</v>
      </c>
      <c r="AS617" t="s">
        <v>7867</v>
      </c>
      <c r="AT617">
        <v>1.9</v>
      </c>
      <c r="AU617" t="s">
        <v>7774</v>
      </c>
      <c r="AV617" t="s">
        <v>7783</v>
      </c>
      <c r="AW617" t="s">
        <v>7774</v>
      </c>
      <c r="BA617" t="s">
        <v>5762</v>
      </c>
      <c r="BB617">
        <v>42.758450529999998</v>
      </c>
      <c r="BC617">
        <v>-82.037768260000007</v>
      </c>
      <c r="BD617">
        <v>201.7</v>
      </c>
      <c r="BE617">
        <v>290</v>
      </c>
      <c r="BF617" t="s">
        <v>8087</v>
      </c>
      <c r="BG617">
        <v>15</v>
      </c>
      <c r="BH617">
        <v>986</v>
      </c>
      <c r="BI617">
        <v>16.757000000000001</v>
      </c>
      <c r="BJ617">
        <v>-82.058000000000007</v>
      </c>
      <c r="BK617">
        <v>2112</v>
      </c>
      <c r="BL617">
        <v>2114</v>
      </c>
      <c r="BO617">
        <v>1.23</v>
      </c>
      <c r="BP617">
        <v>1.23</v>
      </c>
      <c r="BR617">
        <v>2.14</v>
      </c>
      <c r="BS617">
        <v>2.14</v>
      </c>
      <c r="BY617">
        <v>0.56000000000000005</v>
      </c>
      <c r="BZ617">
        <v>13</v>
      </c>
    </row>
    <row r="618" spans="2:78" hidden="1" x14ac:dyDescent="0.35">
      <c r="B618">
        <v>2981.848</v>
      </c>
      <c r="C618" t="s">
        <v>4935</v>
      </c>
      <c r="D618" t="s">
        <v>3290</v>
      </c>
      <c r="E618">
        <v>0.15486111111111112</v>
      </c>
      <c r="F618">
        <v>8.5</v>
      </c>
      <c r="G618">
        <v>4</v>
      </c>
      <c r="H618" t="s">
        <v>7298</v>
      </c>
      <c r="I618" t="s">
        <v>7296</v>
      </c>
      <c r="L618" s="20" t="s">
        <v>5677</v>
      </c>
      <c r="M618">
        <v>8.1</v>
      </c>
      <c r="N618">
        <v>15</v>
      </c>
      <c r="O618" t="s">
        <v>144</v>
      </c>
      <c r="P618" s="51">
        <v>2981.848</v>
      </c>
      <c r="Q618" s="51">
        <v>8.5</v>
      </c>
      <c r="R618" t="str">
        <f t="shared" si="62"/>
        <v>2981-9</v>
      </c>
      <c r="S618" s="70" t="b">
        <f t="shared" si="63"/>
        <v>0</v>
      </c>
      <c r="T618" t="str">
        <f t="shared" si="65"/>
        <v>2981-10</v>
      </c>
      <c r="U618">
        <v>2981.884</v>
      </c>
      <c r="V618">
        <v>10</v>
      </c>
      <c r="Y618" t="s">
        <v>7778</v>
      </c>
      <c r="Z618" s="51">
        <v>973</v>
      </c>
      <c r="AA618">
        <v>2981.884</v>
      </c>
      <c r="AB618">
        <v>10</v>
      </c>
      <c r="AC618" t="s">
        <v>7782</v>
      </c>
      <c r="AD618" t="s">
        <v>7773</v>
      </c>
      <c r="AE618" t="s">
        <v>5753</v>
      </c>
      <c r="AF618">
        <v>10</v>
      </c>
      <c r="AG618">
        <v>0.54</v>
      </c>
      <c r="AH618">
        <v>7</v>
      </c>
      <c r="AI618">
        <v>7</v>
      </c>
      <c r="AJ618" t="s">
        <v>7949</v>
      </c>
      <c r="AM618" t="s">
        <v>7784</v>
      </c>
      <c r="AN618" t="s">
        <v>7774</v>
      </c>
      <c r="AO618" t="s">
        <v>7258</v>
      </c>
      <c r="AP618" t="s">
        <v>7435</v>
      </c>
      <c r="AQ618" t="s">
        <v>7435</v>
      </c>
      <c r="AR618">
        <v>5.56</v>
      </c>
      <c r="AS618" t="s">
        <v>7950</v>
      </c>
      <c r="AT618">
        <v>1.8</v>
      </c>
      <c r="AU618" t="s">
        <v>7774</v>
      </c>
      <c r="AV618" t="s">
        <v>7789</v>
      </c>
      <c r="AW618" t="s">
        <v>7774</v>
      </c>
      <c r="BA618" t="s">
        <v>8271</v>
      </c>
      <c r="BB618">
        <v>42.757801090000001</v>
      </c>
      <c r="BC618">
        <v>-82.037797139999995</v>
      </c>
      <c r="BD618">
        <v>201.7</v>
      </c>
      <c r="BE618">
        <v>290</v>
      </c>
      <c r="BF618" t="s">
        <v>8087</v>
      </c>
      <c r="BG618">
        <v>15</v>
      </c>
      <c r="BH618">
        <v>986</v>
      </c>
      <c r="BI618">
        <v>0.88100000000000001</v>
      </c>
      <c r="BJ618">
        <v>419.93</v>
      </c>
      <c r="BK618">
        <v>2118</v>
      </c>
      <c r="BL618">
        <v>2118</v>
      </c>
      <c r="BO618">
        <v>1.24</v>
      </c>
      <c r="BP618">
        <v>1.24</v>
      </c>
      <c r="BR618">
        <v>2.15</v>
      </c>
      <c r="BS618">
        <v>2.15</v>
      </c>
      <c r="BY618">
        <v>0.61</v>
      </c>
      <c r="BZ618">
        <v>8</v>
      </c>
    </row>
    <row r="619" spans="2:78" hidden="1" x14ac:dyDescent="0.35">
      <c r="B619">
        <v>2981.8870000000002</v>
      </c>
      <c r="C619" t="s">
        <v>4936</v>
      </c>
      <c r="D619" t="s">
        <v>3290</v>
      </c>
      <c r="E619">
        <v>0.15763888888888888</v>
      </c>
      <c r="F619">
        <v>9.6999999999999993</v>
      </c>
      <c r="G619">
        <v>4</v>
      </c>
      <c r="H619" t="s">
        <v>7295</v>
      </c>
      <c r="I619" t="s">
        <v>7296</v>
      </c>
      <c r="L619" s="20" t="s">
        <v>5677</v>
      </c>
      <c r="M619">
        <v>8.9</v>
      </c>
      <c r="N619">
        <v>15</v>
      </c>
      <c r="O619" t="s">
        <v>144</v>
      </c>
      <c r="P619" s="51">
        <v>2981.8870000000002</v>
      </c>
      <c r="Q619" s="51">
        <v>9.6999999999999993</v>
      </c>
      <c r="R619" t="str">
        <f t="shared" si="62"/>
        <v>2981-10</v>
      </c>
      <c r="S619" s="70" t="b">
        <f t="shared" si="63"/>
        <v>0</v>
      </c>
      <c r="T619" t="str">
        <f t="shared" si="65"/>
        <v>2981-11</v>
      </c>
      <c r="U619">
        <v>2981.989</v>
      </c>
      <c r="V619">
        <v>11</v>
      </c>
      <c r="Y619" t="s">
        <v>7778</v>
      </c>
      <c r="Z619" s="51">
        <v>974</v>
      </c>
      <c r="AA619">
        <v>2981.989</v>
      </c>
      <c r="AB619">
        <v>10</v>
      </c>
      <c r="AC619" t="s">
        <v>7782</v>
      </c>
      <c r="AD619" t="s">
        <v>7773</v>
      </c>
      <c r="AE619" t="s">
        <v>5753</v>
      </c>
      <c r="AF619">
        <v>11</v>
      </c>
      <c r="AG619">
        <v>0.61</v>
      </c>
      <c r="AH619">
        <v>8</v>
      </c>
      <c r="AI619">
        <v>6</v>
      </c>
      <c r="AJ619" t="s">
        <v>7951</v>
      </c>
      <c r="AM619" t="s">
        <v>7784</v>
      </c>
      <c r="AN619" t="s">
        <v>7774</v>
      </c>
      <c r="AO619" t="s">
        <v>7258</v>
      </c>
      <c r="AP619" t="s">
        <v>7435</v>
      </c>
      <c r="AQ619" t="s">
        <v>7435</v>
      </c>
      <c r="AR619">
        <v>5.56</v>
      </c>
      <c r="AS619" t="s">
        <v>7950</v>
      </c>
      <c r="AT619">
        <v>1.8</v>
      </c>
      <c r="AU619" t="s">
        <v>7774</v>
      </c>
      <c r="AV619" t="s">
        <v>7789</v>
      </c>
      <c r="AW619" t="s">
        <v>7774</v>
      </c>
      <c r="BA619" t="s">
        <v>5678</v>
      </c>
      <c r="BB619">
        <v>42.757800140000001</v>
      </c>
      <c r="BC619">
        <v>-82.037797190000006</v>
      </c>
      <c r="BD619">
        <v>201.7</v>
      </c>
      <c r="BE619">
        <v>290</v>
      </c>
      <c r="BF619" t="s">
        <v>8087</v>
      </c>
      <c r="BG619">
        <v>15</v>
      </c>
      <c r="BH619">
        <v>986</v>
      </c>
      <c r="BI619">
        <v>0.98499999999999999</v>
      </c>
      <c r="BJ619">
        <v>409.21899999999999</v>
      </c>
      <c r="BK619">
        <v>2116</v>
      </c>
      <c r="BL619">
        <v>2117</v>
      </c>
      <c r="BO619">
        <v>1.24</v>
      </c>
      <c r="BP619">
        <v>1.24</v>
      </c>
      <c r="BR619">
        <v>2.15</v>
      </c>
      <c r="BS619">
        <v>2.15</v>
      </c>
      <c r="BY619">
        <v>0.56000000000000005</v>
      </c>
      <c r="BZ619">
        <v>8</v>
      </c>
    </row>
    <row r="620" spans="2:78" hidden="1" x14ac:dyDescent="0.35">
      <c r="B620">
        <v>2981.9920000000002</v>
      </c>
      <c r="C620" t="s">
        <v>4937</v>
      </c>
      <c r="D620" t="s">
        <v>3290</v>
      </c>
      <c r="E620">
        <v>0.15138888888888888</v>
      </c>
      <c r="F620">
        <v>11</v>
      </c>
      <c r="G620">
        <v>4</v>
      </c>
      <c r="H620" t="s">
        <v>7295</v>
      </c>
      <c r="I620" t="s">
        <v>7296</v>
      </c>
      <c r="L620" s="20" t="s">
        <v>5677</v>
      </c>
      <c r="M620">
        <v>9.8000000000000007</v>
      </c>
      <c r="N620">
        <v>15</v>
      </c>
      <c r="O620" t="s">
        <v>144</v>
      </c>
      <c r="P620" s="51">
        <v>2981.9920000000002</v>
      </c>
      <c r="Q620" s="51">
        <v>11</v>
      </c>
      <c r="R620" t="str">
        <f t="shared" si="62"/>
        <v>2981-11</v>
      </c>
      <c r="S620" s="70" t="b">
        <f t="shared" si="63"/>
        <v>0</v>
      </c>
    </row>
    <row r="621" spans="2:78" hidden="1" x14ac:dyDescent="0.35">
      <c r="B621">
        <v>2982.0749999999998</v>
      </c>
      <c r="C621" t="s">
        <v>4938</v>
      </c>
      <c r="D621" t="s">
        <v>3290</v>
      </c>
      <c r="E621">
        <v>0.15277777777777779</v>
      </c>
      <c r="F621">
        <v>10</v>
      </c>
      <c r="G621">
        <v>4</v>
      </c>
      <c r="H621" t="s">
        <v>7295</v>
      </c>
      <c r="I621" t="s">
        <v>7296</v>
      </c>
      <c r="L621" s="20" t="s">
        <v>5677</v>
      </c>
      <c r="M621">
        <v>10.1</v>
      </c>
      <c r="N621">
        <v>15</v>
      </c>
      <c r="O621" t="s">
        <v>144</v>
      </c>
      <c r="P621" s="51">
        <v>2982.0749999999998</v>
      </c>
      <c r="Q621" s="51">
        <v>10</v>
      </c>
      <c r="R621" t="str">
        <f t="shared" si="62"/>
        <v>2982-10</v>
      </c>
      <c r="S621" s="70" t="b">
        <f t="shared" si="63"/>
        <v>1</v>
      </c>
      <c r="T621" t="str">
        <f t="shared" ref="T621:T634" si="66">INT(U621)&amp;"-"&amp;V621</f>
        <v>2982-10</v>
      </c>
      <c r="U621">
        <v>2982.0729999999999</v>
      </c>
      <c r="V621">
        <v>10</v>
      </c>
      <c r="Y621" t="s">
        <v>7778</v>
      </c>
      <c r="Z621" s="51">
        <v>975</v>
      </c>
      <c r="AA621">
        <v>2982.0729999999999</v>
      </c>
      <c r="AB621">
        <v>10</v>
      </c>
      <c r="AC621" t="s">
        <v>7782</v>
      </c>
      <c r="AD621" t="s">
        <v>7773</v>
      </c>
      <c r="AE621" t="s">
        <v>5753</v>
      </c>
      <c r="AF621">
        <v>10</v>
      </c>
      <c r="AG621">
        <v>0.56000000000000005</v>
      </c>
      <c r="AH621">
        <v>8</v>
      </c>
      <c r="AI621">
        <v>7</v>
      </c>
      <c r="AJ621" t="s">
        <v>7951</v>
      </c>
      <c r="AL621">
        <v>53</v>
      </c>
      <c r="AM621" t="s">
        <v>7784</v>
      </c>
      <c r="AN621" t="s">
        <v>7774</v>
      </c>
      <c r="AO621" t="s">
        <v>7258</v>
      </c>
      <c r="AP621" t="s">
        <v>7435</v>
      </c>
      <c r="AQ621" t="s">
        <v>7435</v>
      </c>
      <c r="AR621">
        <v>5.56</v>
      </c>
      <c r="AS621" t="s">
        <v>7950</v>
      </c>
      <c r="AT621">
        <v>1.8</v>
      </c>
      <c r="AU621" t="s">
        <v>7774</v>
      </c>
      <c r="AV621" t="s">
        <v>7789</v>
      </c>
      <c r="AW621" t="s">
        <v>7774</v>
      </c>
      <c r="BA621" t="s">
        <v>5678</v>
      </c>
      <c r="BB621">
        <v>42.757799380000002</v>
      </c>
      <c r="BC621">
        <v>-82.037797229999995</v>
      </c>
      <c r="BD621">
        <v>201.7</v>
      </c>
      <c r="BE621">
        <v>290</v>
      </c>
      <c r="BF621" t="s">
        <v>8087</v>
      </c>
      <c r="BG621">
        <v>15</v>
      </c>
      <c r="BH621">
        <v>986</v>
      </c>
      <c r="BI621">
        <v>1.069</v>
      </c>
      <c r="BJ621">
        <v>408.70400000000001</v>
      </c>
      <c r="BK621">
        <v>2117</v>
      </c>
      <c r="BL621">
        <v>2117</v>
      </c>
      <c r="BO621">
        <v>1.24</v>
      </c>
      <c r="BP621">
        <v>1.24</v>
      </c>
      <c r="BR621">
        <v>2.15</v>
      </c>
      <c r="BS621">
        <v>2.15</v>
      </c>
      <c r="BY621">
        <v>0.57999999999999996</v>
      </c>
      <c r="BZ621">
        <v>11</v>
      </c>
    </row>
    <row r="622" spans="2:78" hidden="1" x14ac:dyDescent="0.35">
      <c r="B622">
        <v>2982.0990000000002</v>
      </c>
      <c r="C622" t="s">
        <v>4939</v>
      </c>
      <c r="D622" t="s">
        <v>3290</v>
      </c>
      <c r="E622">
        <v>0.14791666666666667</v>
      </c>
      <c r="F622">
        <v>10.5</v>
      </c>
      <c r="G622">
        <v>4</v>
      </c>
      <c r="H622" t="s">
        <v>7295</v>
      </c>
      <c r="I622" t="s">
        <v>7296</v>
      </c>
      <c r="L622" s="20" t="s">
        <v>5677</v>
      </c>
      <c r="M622">
        <v>8.8000000000000007</v>
      </c>
      <c r="N622">
        <v>15</v>
      </c>
      <c r="O622" t="s">
        <v>144</v>
      </c>
      <c r="P622" s="51">
        <v>2982.0990000000002</v>
      </c>
      <c r="Q622" s="51">
        <v>10.5</v>
      </c>
      <c r="R622" t="str">
        <f t="shared" si="62"/>
        <v>2982-11</v>
      </c>
      <c r="S622" s="70" t="b">
        <f t="shared" si="63"/>
        <v>0</v>
      </c>
      <c r="T622" t="str">
        <f t="shared" si="66"/>
        <v>2982-10</v>
      </c>
      <c r="U622">
        <v>2982.0970000000002</v>
      </c>
      <c r="V622">
        <v>10</v>
      </c>
      <c r="Y622" t="s">
        <v>7778</v>
      </c>
      <c r="Z622" s="51">
        <v>977</v>
      </c>
      <c r="AA622">
        <v>2982.0970000000002</v>
      </c>
      <c r="AB622">
        <v>10</v>
      </c>
      <c r="AC622" t="s">
        <v>7782</v>
      </c>
      <c r="AD622" t="s">
        <v>7773</v>
      </c>
      <c r="AE622" t="s">
        <v>5753</v>
      </c>
      <c r="AF622">
        <v>10</v>
      </c>
      <c r="AG622">
        <v>0.57999999999999996</v>
      </c>
      <c r="AH622">
        <v>11</v>
      </c>
      <c r="AI622">
        <v>8</v>
      </c>
      <c r="AJ622" t="s">
        <v>7636</v>
      </c>
      <c r="AL622">
        <v>53</v>
      </c>
      <c r="AM622" t="s">
        <v>7784</v>
      </c>
      <c r="AN622" t="s">
        <v>7774</v>
      </c>
      <c r="AO622" t="s">
        <v>7258</v>
      </c>
      <c r="AP622" t="s">
        <v>7435</v>
      </c>
      <c r="AQ622" t="s">
        <v>7435</v>
      </c>
      <c r="AR622">
        <v>5.56</v>
      </c>
      <c r="AS622" t="s">
        <v>7950</v>
      </c>
      <c r="AT622">
        <v>1.8</v>
      </c>
      <c r="AU622" t="s">
        <v>7774</v>
      </c>
      <c r="AV622" t="s">
        <v>7783</v>
      </c>
      <c r="AW622" t="s">
        <v>7774</v>
      </c>
      <c r="BA622" t="s">
        <v>5678</v>
      </c>
      <c r="BB622">
        <v>42.757799179999999</v>
      </c>
      <c r="BC622">
        <v>-82.037797240000003</v>
      </c>
      <c r="BD622">
        <v>201.7</v>
      </c>
      <c r="BE622">
        <v>290</v>
      </c>
      <c r="BF622" t="s">
        <v>8087</v>
      </c>
      <c r="BG622">
        <v>15</v>
      </c>
      <c r="BH622">
        <v>986</v>
      </c>
      <c r="BI622">
        <v>1.0920000000000001</v>
      </c>
      <c r="BJ622">
        <v>395.13499999999999</v>
      </c>
      <c r="BK622">
        <v>2114</v>
      </c>
      <c r="BL622">
        <v>2115</v>
      </c>
      <c r="BO622">
        <v>1.23</v>
      </c>
      <c r="BP622">
        <v>1.23</v>
      </c>
      <c r="BR622">
        <v>2.14</v>
      </c>
      <c r="BS622">
        <v>2.14</v>
      </c>
      <c r="BY622">
        <v>0.55000000000000004</v>
      </c>
      <c r="BZ622">
        <v>7</v>
      </c>
    </row>
    <row r="623" spans="2:78" hidden="1" x14ac:dyDescent="0.35">
      <c r="B623">
        <v>2982.473</v>
      </c>
      <c r="C623" t="s">
        <v>4940</v>
      </c>
      <c r="D623" t="s">
        <v>3290</v>
      </c>
      <c r="E623">
        <v>0.15138888888888888</v>
      </c>
      <c r="F623">
        <v>9.9</v>
      </c>
      <c r="G623">
        <v>3</v>
      </c>
      <c r="H623" t="s">
        <v>7295</v>
      </c>
      <c r="I623" t="s">
        <v>7296</v>
      </c>
      <c r="L623" s="20" t="s">
        <v>5677</v>
      </c>
      <c r="M623">
        <v>8.1</v>
      </c>
      <c r="N623">
        <v>15</v>
      </c>
      <c r="O623" t="s">
        <v>144</v>
      </c>
      <c r="P623" s="51">
        <v>2982.473</v>
      </c>
      <c r="Q623" s="51">
        <v>9.9</v>
      </c>
      <c r="R623" t="str">
        <f t="shared" si="62"/>
        <v>2982-10</v>
      </c>
      <c r="S623" s="70" t="b">
        <f t="shared" si="63"/>
        <v>1</v>
      </c>
      <c r="T623" t="str">
        <f t="shared" si="66"/>
        <v>2982-10</v>
      </c>
      <c r="U623">
        <v>2982.473</v>
      </c>
      <c r="V623">
        <v>10</v>
      </c>
      <c r="Y623" t="s">
        <v>7778</v>
      </c>
      <c r="Z623" s="51">
        <v>978</v>
      </c>
      <c r="AA623">
        <v>2982.473</v>
      </c>
      <c r="AB623">
        <v>10</v>
      </c>
      <c r="AC623" t="s">
        <v>7782</v>
      </c>
      <c r="AD623" t="s">
        <v>7773</v>
      </c>
      <c r="AE623" t="s">
        <v>5753</v>
      </c>
      <c r="AF623">
        <v>10</v>
      </c>
      <c r="AG623">
        <v>0.55000000000000004</v>
      </c>
      <c r="AH623">
        <v>7</v>
      </c>
      <c r="AI623">
        <v>7</v>
      </c>
      <c r="AJ623" t="s">
        <v>7951</v>
      </c>
      <c r="AM623" t="s">
        <v>7784</v>
      </c>
      <c r="AN623" t="s">
        <v>7774</v>
      </c>
      <c r="AO623" t="s">
        <v>7258</v>
      </c>
      <c r="AP623" t="s">
        <v>7435</v>
      </c>
      <c r="AQ623" t="s">
        <v>7435</v>
      </c>
      <c r="AR623">
        <v>5.56</v>
      </c>
      <c r="AS623" t="s">
        <v>7950</v>
      </c>
      <c r="AT623">
        <v>1.8</v>
      </c>
      <c r="AU623" t="s">
        <v>7774</v>
      </c>
      <c r="AV623" t="s">
        <v>7789</v>
      </c>
      <c r="AW623" t="s">
        <v>7774</v>
      </c>
      <c r="BA623" t="s">
        <v>8271</v>
      </c>
      <c r="BB623">
        <v>42.75779575</v>
      </c>
      <c r="BC623">
        <v>-82.037797420000004</v>
      </c>
      <c r="BD623">
        <v>201.7</v>
      </c>
      <c r="BE623">
        <v>290</v>
      </c>
      <c r="BF623" t="s">
        <v>8087</v>
      </c>
      <c r="BG623">
        <v>15</v>
      </c>
      <c r="BH623">
        <v>986</v>
      </c>
      <c r="BI623">
        <v>1.47</v>
      </c>
      <c r="BJ623">
        <v>408.315</v>
      </c>
      <c r="BK623">
        <v>2118</v>
      </c>
      <c r="BL623">
        <v>2118</v>
      </c>
      <c r="BO623">
        <v>1.24</v>
      </c>
      <c r="BP623">
        <v>1.24</v>
      </c>
      <c r="BR623">
        <v>2.15</v>
      </c>
      <c r="BS623">
        <v>2.15</v>
      </c>
      <c r="BY623">
        <v>0.66</v>
      </c>
      <c r="BZ623">
        <v>8</v>
      </c>
    </row>
    <row r="624" spans="2:78" hidden="1" x14ac:dyDescent="0.35">
      <c r="B624">
        <v>2982.7350000000001</v>
      </c>
      <c r="C624" t="s">
        <v>4941</v>
      </c>
      <c r="D624" t="s">
        <v>3290</v>
      </c>
      <c r="E624">
        <v>0.14722222222222223</v>
      </c>
      <c r="F624">
        <v>11.9</v>
      </c>
      <c r="G624">
        <v>4</v>
      </c>
      <c r="H624" t="s">
        <v>7295</v>
      </c>
      <c r="I624" t="s">
        <v>7296</v>
      </c>
      <c r="L624" s="20" t="s">
        <v>5677</v>
      </c>
      <c r="M624">
        <v>8.4</v>
      </c>
      <c r="N624">
        <v>15</v>
      </c>
      <c r="O624" t="s">
        <v>144</v>
      </c>
      <c r="P624" s="51">
        <v>2982.7350000000001</v>
      </c>
      <c r="Q624" s="51">
        <v>11.9</v>
      </c>
      <c r="R624" t="str">
        <f t="shared" si="62"/>
        <v>2982-12</v>
      </c>
      <c r="S624" s="70" t="b">
        <f t="shared" si="63"/>
        <v>1</v>
      </c>
      <c r="T624" t="str">
        <f t="shared" si="66"/>
        <v>2982-12</v>
      </c>
      <c r="U624">
        <v>2982.7330000000002</v>
      </c>
      <c r="V624">
        <v>12</v>
      </c>
      <c r="Y624" t="s">
        <v>7778</v>
      </c>
      <c r="Z624" s="51">
        <v>979</v>
      </c>
      <c r="AA624">
        <v>2982.7330000000002</v>
      </c>
      <c r="AB624">
        <v>10</v>
      </c>
      <c r="AC624" t="s">
        <v>7782</v>
      </c>
      <c r="AD624" t="s">
        <v>7773</v>
      </c>
      <c r="AE624" t="s">
        <v>5753</v>
      </c>
      <c r="AF624">
        <v>12</v>
      </c>
      <c r="AG624">
        <v>0.66</v>
      </c>
      <c r="AH624">
        <v>8</v>
      </c>
      <c r="AI624">
        <v>8</v>
      </c>
      <c r="AJ624" t="s">
        <v>7635</v>
      </c>
      <c r="AM624" t="s">
        <v>7784</v>
      </c>
      <c r="AN624" t="s">
        <v>7774</v>
      </c>
      <c r="AO624" t="s">
        <v>7258</v>
      </c>
      <c r="AP624" t="s">
        <v>7435</v>
      </c>
      <c r="AQ624" t="s">
        <v>7435</v>
      </c>
      <c r="AR624">
        <v>5.56</v>
      </c>
      <c r="AS624" t="s">
        <v>7950</v>
      </c>
      <c r="AT624">
        <v>1.8</v>
      </c>
      <c r="AU624" t="s">
        <v>7774</v>
      </c>
      <c r="AV624" t="s">
        <v>7789</v>
      </c>
      <c r="AW624" t="s">
        <v>7774</v>
      </c>
      <c r="BA624" t="s">
        <v>5678</v>
      </c>
      <c r="BB624">
        <v>42.757793399999997</v>
      </c>
      <c r="BC624">
        <v>-82.037797549999993</v>
      </c>
      <c r="BD624">
        <v>201.7</v>
      </c>
      <c r="BE624">
        <v>290</v>
      </c>
      <c r="BF624" t="s">
        <v>8087</v>
      </c>
      <c r="BG624">
        <v>15</v>
      </c>
      <c r="BH624">
        <v>986</v>
      </c>
      <c r="BI624">
        <v>1.7290000000000001</v>
      </c>
      <c r="BJ624">
        <v>393.94600000000003</v>
      </c>
      <c r="BK624">
        <v>2116</v>
      </c>
      <c r="BL624">
        <v>2117</v>
      </c>
      <c r="BO624">
        <v>1.24</v>
      </c>
      <c r="BP624">
        <v>1.24</v>
      </c>
      <c r="BR624">
        <v>2.15</v>
      </c>
      <c r="BS624">
        <v>2.15</v>
      </c>
      <c r="BY624">
        <v>0.56999999999999995</v>
      </c>
      <c r="BZ624">
        <v>7</v>
      </c>
    </row>
    <row r="625" spans="2:78" hidden="1" x14ac:dyDescent="0.35">
      <c r="B625">
        <v>2984.393</v>
      </c>
      <c r="C625" t="s">
        <v>4942</v>
      </c>
      <c r="D625" t="s">
        <v>3290</v>
      </c>
      <c r="E625">
        <v>0.15416666666666667</v>
      </c>
      <c r="F625">
        <v>10.3</v>
      </c>
      <c r="G625">
        <v>4</v>
      </c>
      <c r="H625" t="s">
        <v>7295</v>
      </c>
      <c r="I625" t="s">
        <v>7296</v>
      </c>
      <c r="L625" s="20" t="s">
        <v>5677</v>
      </c>
      <c r="M625">
        <v>8.1999999999999993</v>
      </c>
      <c r="N625">
        <v>15</v>
      </c>
      <c r="O625" t="s">
        <v>144</v>
      </c>
      <c r="P625" s="51">
        <v>2984.393</v>
      </c>
      <c r="Q625" s="51">
        <v>10.3</v>
      </c>
      <c r="R625" t="str">
        <f t="shared" si="62"/>
        <v>2984-10</v>
      </c>
      <c r="S625" s="70" t="b">
        <f t="shared" si="63"/>
        <v>1</v>
      </c>
      <c r="T625" t="str">
        <f t="shared" si="66"/>
        <v>2984-10</v>
      </c>
      <c r="U625">
        <v>2984.39</v>
      </c>
      <c r="V625">
        <v>10</v>
      </c>
      <c r="Y625" t="s">
        <v>7778</v>
      </c>
      <c r="Z625" s="51">
        <v>980</v>
      </c>
      <c r="AA625">
        <v>2984.39</v>
      </c>
      <c r="AB625">
        <v>10</v>
      </c>
      <c r="AC625" t="s">
        <v>7782</v>
      </c>
      <c r="AD625" t="s">
        <v>7773</v>
      </c>
      <c r="AE625" t="s">
        <v>5753</v>
      </c>
      <c r="AF625">
        <v>10</v>
      </c>
      <c r="AG625">
        <v>0.56999999999999995</v>
      </c>
      <c r="AH625">
        <v>7</v>
      </c>
      <c r="AI625">
        <v>10</v>
      </c>
      <c r="AJ625" t="s">
        <v>7953</v>
      </c>
      <c r="AM625" t="s">
        <v>7784</v>
      </c>
      <c r="AN625" t="s">
        <v>7774</v>
      </c>
      <c r="AO625" t="s">
        <v>7258</v>
      </c>
      <c r="AP625" t="s">
        <v>7435</v>
      </c>
      <c r="AQ625" t="s">
        <v>7435</v>
      </c>
      <c r="AR625">
        <v>5.56</v>
      </c>
      <c r="AS625" t="s">
        <v>7950</v>
      </c>
      <c r="AT625">
        <v>1.8</v>
      </c>
      <c r="AU625" t="s">
        <v>7774</v>
      </c>
      <c r="AV625" t="s">
        <v>7789</v>
      </c>
      <c r="AW625" t="s">
        <v>7774</v>
      </c>
      <c r="BA625" t="s">
        <v>5678</v>
      </c>
      <c r="BB625">
        <v>42.757778369999997</v>
      </c>
      <c r="BC625">
        <v>-82.037798370000004</v>
      </c>
      <c r="BD625">
        <v>201.7</v>
      </c>
      <c r="BE625">
        <v>290</v>
      </c>
      <c r="BF625" t="s">
        <v>8087</v>
      </c>
      <c r="BG625">
        <v>15</v>
      </c>
      <c r="BH625">
        <v>986</v>
      </c>
      <c r="BI625">
        <v>3.3860000000000001</v>
      </c>
      <c r="BJ625">
        <v>415.92099999999999</v>
      </c>
      <c r="BK625">
        <v>2117</v>
      </c>
      <c r="BL625">
        <v>2118</v>
      </c>
      <c r="BO625">
        <v>1.24</v>
      </c>
      <c r="BP625">
        <v>1.24</v>
      </c>
      <c r="BR625">
        <v>2.15</v>
      </c>
      <c r="BS625">
        <v>2.15</v>
      </c>
      <c r="BY625">
        <v>0.56000000000000005</v>
      </c>
      <c r="BZ625">
        <v>11</v>
      </c>
    </row>
    <row r="626" spans="2:78" hidden="1" x14ac:dyDescent="0.35">
      <c r="B626">
        <v>3047.2820000000002</v>
      </c>
      <c r="C626" t="s">
        <v>4972</v>
      </c>
      <c r="D626" t="s">
        <v>3339</v>
      </c>
      <c r="E626">
        <v>0.41388888888888886</v>
      </c>
      <c r="F626">
        <v>15.2</v>
      </c>
      <c r="G626">
        <v>7</v>
      </c>
      <c r="H626" t="s">
        <v>7295</v>
      </c>
      <c r="I626" t="s">
        <v>7296</v>
      </c>
      <c r="L626" s="20" t="s">
        <v>5752</v>
      </c>
      <c r="M626">
        <v>13.9</v>
      </c>
      <c r="N626">
        <v>15</v>
      </c>
      <c r="O626" t="s">
        <v>144</v>
      </c>
      <c r="P626" s="51">
        <v>3047.2820000000002</v>
      </c>
      <c r="Q626" s="51">
        <v>15.2</v>
      </c>
      <c r="R626" t="str">
        <f t="shared" si="62"/>
        <v>3047-15</v>
      </c>
      <c r="S626" s="70" t="b">
        <f t="shared" si="63"/>
        <v>1</v>
      </c>
      <c r="T626" t="str">
        <f t="shared" si="66"/>
        <v>3047-15</v>
      </c>
      <c r="U626">
        <v>3047.2820000000002</v>
      </c>
      <c r="V626">
        <v>15</v>
      </c>
      <c r="Y626" t="s">
        <v>7778</v>
      </c>
      <c r="Z626" s="51">
        <v>991</v>
      </c>
      <c r="AA626">
        <v>3047.2820000000002</v>
      </c>
      <c r="AB626">
        <v>10</v>
      </c>
      <c r="AC626" t="s">
        <v>7782</v>
      </c>
      <c r="AD626" t="s">
        <v>7773</v>
      </c>
      <c r="AE626" t="s">
        <v>7797</v>
      </c>
      <c r="AF626">
        <v>15</v>
      </c>
      <c r="AG626">
        <v>0.84</v>
      </c>
      <c r="AH626">
        <v>12</v>
      </c>
      <c r="AI626">
        <v>9</v>
      </c>
      <c r="AJ626" t="s">
        <v>7634</v>
      </c>
      <c r="AM626" t="s">
        <v>7805</v>
      </c>
      <c r="AN626" t="s">
        <v>7774</v>
      </c>
      <c r="AO626" t="s">
        <v>7260</v>
      </c>
      <c r="AP626" t="s">
        <v>7342</v>
      </c>
      <c r="AQ626" t="s">
        <v>7342</v>
      </c>
      <c r="AR626">
        <v>5.56</v>
      </c>
      <c r="AS626" t="s">
        <v>7954</v>
      </c>
      <c r="AT626">
        <v>1.7</v>
      </c>
      <c r="AU626" t="s">
        <v>7774</v>
      </c>
      <c r="AV626" t="s">
        <v>7783</v>
      </c>
      <c r="AW626" t="s">
        <v>7774</v>
      </c>
      <c r="BA626" t="s">
        <v>5762</v>
      </c>
      <c r="BB626">
        <v>42.757475730000003</v>
      </c>
      <c r="BC626">
        <v>-82.037432890000005</v>
      </c>
      <c r="BD626">
        <v>201.7</v>
      </c>
      <c r="BE626">
        <v>290</v>
      </c>
      <c r="BF626" t="s">
        <v>8087</v>
      </c>
      <c r="BG626">
        <v>15</v>
      </c>
      <c r="BH626">
        <v>986</v>
      </c>
      <c r="BI626">
        <v>17.210999999999999</v>
      </c>
      <c r="BJ626">
        <v>-356.88</v>
      </c>
      <c r="BK626">
        <v>2109</v>
      </c>
      <c r="BL626">
        <v>2111</v>
      </c>
      <c r="BO626">
        <v>1.23</v>
      </c>
      <c r="BP626">
        <v>1.23</v>
      </c>
      <c r="BR626">
        <v>2.14</v>
      </c>
      <c r="BS626">
        <v>2.14</v>
      </c>
      <c r="BY626">
        <v>0.8</v>
      </c>
      <c r="BZ626">
        <v>9</v>
      </c>
    </row>
    <row r="627" spans="2:78" hidden="1" x14ac:dyDescent="0.35">
      <c r="B627">
        <v>3056.6930000000002</v>
      </c>
      <c r="C627" t="s">
        <v>4979</v>
      </c>
      <c r="D627" t="s">
        <v>3339</v>
      </c>
      <c r="E627">
        <v>0.19375000000000001</v>
      </c>
      <c r="F627">
        <v>14.4</v>
      </c>
      <c r="G627">
        <v>8</v>
      </c>
      <c r="H627" t="s">
        <v>7295</v>
      </c>
      <c r="I627" t="s">
        <v>7296</v>
      </c>
      <c r="L627" s="20" t="s">
        <v>5752</v>
      </c>
      <c r="M627">
        <v>10.1</v>
      </c>
      <c r="N627">
        <v>15</v>
      </c>
      <c r="O627" t="s">
        <v>144</v>
      </c>
      <c r="P627" s="51">
        <v>3056.6930000000002</v>
      </c>
      <c r="Q627" s="51">
        <v>14.4</v>
      </c>
      <c r="R627" t="str">
        <f t="shared" si="62"/>
        <v>3056-14</v>
      </c>
      <c r="S627" s="70" t="b">
        <f t="shared" si="63"/>
        <v>1</v>
      </c>
      <c r="T627" t="str">
        <f t="shared" si="66"/>
        <v>3056-14</v>
      </c>
      <c r="U627">
        <v>3056.6909999999998</v>
      </c>
      <c r="V627">
        <v>14</v>
      </c>
      <c r="Y627" t="s">
        <v>7778</v>
      </c>
      <c r="Z627" s="51">
        <v>994</v>
      </c>
      <c r="AA627">
        <v>3056.6909999999998</v>
      </c>
      <c r="AB627">
        <v>10</v>
      </c>
      <c r="AC627" t="s">
        <v>7782</v>
      </c>
      <c r="AD627" t="s">
        <v>7773</v>
      </c>
      <c r="AE627" t="s">
        <v>7797</v>
      </c>
      <c r="AF627">
        <v>14</v>
      </c>
      <c r="AG627">
        <v>0.8</v>
      </c>
      <c r="AH627">
        <v>9</v>
      </c>
      <c r="AI627">
        <v>7</v>
      </c>
      <c r="AJ627" t="s">
        <v>7889</v>
      </c>
      <c r="AM627" t="s">
        <v>7805</v>
      </c>
      <c r="AN627" t="s">
        <v>7774</v>
      </c>
      <c r="AO627" t="s">
        <v>7261</v>
      </c>
      <c r="AP627" t="s">
        <v>7669</v>
      </c>
      <c r="AQ627" t="s">
        <v>7669</v>
      </c>
      <c r="AR627">
        <v>5.56</v>
      </c>
      <c r="AS627" t="s">
        <v>7955</v>
      </c>
      <c r="AT627">
        <v>1.9</v>
      </c>
      <c r="AU627" t="s">
        <v>7774</v>
      </c>
      <c r="AV627" t="s">
        <v>7789</v>
      </c>
      <c r="AW627" t="s">
        <v>7774</v>
      </c>
      <c r="BA627" t="s">
        <v>5762</v>
      </c>
      <c r="BB627">
        <v>42.757472630000002</v>
      </c>
      <c r="BC627">
        <v>-82.037317360000003</v>
      </c>
      <c r="BD627">
        <v>201.8</v>
      </c>
      <c r="BE627">
        <v>290</v>
      </c>
      <c r="BF627" t="s">
        <v>8087</v>
      </c>
      <c r="BG627">
        <v>15</v>
      </c>
      <c r="BH627">
        <v>986</v>
      </c>
      <c r="BI627">
        <v>3.3860000000000001</v>
      </c>
      <c r="BJ627">
        <v>367.98599999999999</v>
      </c>
      <c r="BK627">
        <v>2114</v>
      </c>
      <c r="BL627">
        <v>2115</v>
      </c>
      <c r="BO627">
        <v>1.23</v>
      </c>
      <c r="BP627">
        <v>1.23</v>
      </c>
      <c r="BR627">
        <v>2.14</v>
      </c>
      <c r="BS627">
        <v>2.14</v>
      </c>
      <c r="BY627">
        <v>0.88</v>
      </c>
      <c r="BZ627">
        <v>13</v>
      </c>
    </row>
    <row r="628" spans="2:78" hidden="1" x14ac:dyDescent="0.35">
      <c r="B628">
        <v>3057.8679999999999</v>
      </c>
      <c r="C628" t="s">
        <v>4980</v>
      </c>
      <c r="D628" t="s">
        <v>3339</v>
      </c>
      <c r="E628">
        <v>0.27500000000000002</v>
      </c>
      <c r="F628">
        <v>15.8</v>
      </c>
      <c r="G628">
        <v>8</v>
      </c>
      <c r="H628" t="s">
        <v>7295</v>
      </c>
      <c r="I628" t="s">
        <v>7296</v>
      </c>
      <c r="L628" s="20" t="s">
        <v>5752</v>
      </c>
      <c r="M628">
        <v>13.5</v>
      </c>
      <c r="N628">
        <v>15</v>
      </c>
      <c r="O628" t="s">
        <v>144</v>
      </c>
      <c r="P628" s="51">
        <v>3057.8679999999999</v>
      </c>
      <c r="Q628" s="51">
        <v>15.8</v>
      </c>
      <c r="R628" t="str">
        <f t="shared" si="62"/>
        <v>3057-16</v>
      </c>
      <c r="S628" s="70" t="b">
        <f t="shared" si="63"/>
        <v>1</v>
      </c>
      <c r="T628" t="str">
        <f t="shared" si="66"/>
        <v>3057-16</v>
      </c>
      <c r="U628">
        <v>3057.8670000000002</v>
      </c>
      <c r="V628">
        <v>16</v>
      </c>
      <c r="Y628" t="s">
        <v>7778</v>
      </c>
      <c r="Z628" s="51">
        <v>995</v>
      </c>
      <c r="AA628">
        <v>3057.8670000000002</v>
      </c>
      <c r="AB628">
        <v>10</v>
      </c>
      <c r="AC628" t="s">
        <v>7782</v>
      </c>
      <c r="AD628" t="s">
        <v>7773</v>
      </c>
      <c r="AE628" t="s">
        <v>5753</v>
      </c>
      <c r="AF628">
        <v>16</v>
      </c>
      <c r="AG628">
        <v>0.88</v>
      </c>
      <c r="AH628">
        <v>13</v>
      </c>
      <c r="AI628">
        <v>8</v>
      </c>
      <c r="AJ628" t="s">
        <v>7901</v>
      </c>
      <c r="AM628" t="s">
        <v>7784</v>
      </c>
      <c r="AN628" t="s">
        <v>7774</v>
      </c>
      <c r="AO628" t="s">
        <v>7261</v>
      </c>
      <c r="AP628" t="s">
        <v>7669</v>
      </c>
      <c r="AQ628" t="s">
        <v>7669</v>
      </c>
      <c r="AR628">
        <v>5.56</v>
      </c>
      <c r="AS628" t="s">
        <v>7955</v>
      </c>
      <c r="AT628">
        <v>1.8</v>
      </c>
      <c r="AU628" t="s">
        <v>7774</v>
      </c>
      <c r="AV628" t="s">
        <v>7783</v>
      </c>
      <c r="AW628" t="s">
        <v>7774</v>
      </c>
      <c r="BA628" t="s">
        <v>5678</v>
      </c>
      <c r="BB628">
        <v>42.757472249999999</v>
      </c>
      <c r="BC628">
        <v>-82.037302949999997</v>
      </c>
      <c r="BD628">
        <v>201.9</v>
      </c>
      <c r="BE628">
        <v>290</v>
      </c>
      <c r="BF628" t="s">
        <v>8087</v>
      </c>
      <c r="BG628">
        <v>15</v>
      </c>
      <c r="BH628">
        <v>986</v>
      </c>
      <c r="BI628">
        <v>4.5609999999999999</v>
      </c>
      <c r="BJ628">
        <v>340.26400000000001</v>
      </c>
      <c r="BK628">
        <v>2106</v>
      </c>
      <c r="BL628">
        <v>2109</v>
      </c>
      <c r="BO628">
        <v>1.23</v>
      </c>
      <c r="BP628">
        <v>1.23</v>
      </c>
      <c r="BR628">
        <v>2.14</v>
      </c>
      <c r="BS628">
        <v>2.14</v>
      </c>
      <c r="BY628">
        <v>0.75</v>
      </c>
      <c r="BZ628">
        <v>9</v>
      </c>
    </row>
    <row r="629" spans="2:78" hidden="1" x14ac:dyDescent="0.35">
      <c r="B629">
        <v>3063.7570000000001</v>
      </c>
      <c r="C629" t="s">
        <v>4985</v>
      </c>
      <c r="D629" t="s">
        <v>3290</v>
      </c>
      <c r="E629">
        <v>0.1875</v>
      </c>
      <c r="F629">
        <v>13.6</v>
      </c>
      <c r="G629">
        <v>7</v>
      </c>
      <c r="H629" t="s">
        <v>7295</v>
      </c>
      <c r="I629" t="s">
        <v>7296</v>
      </c>
      <c r="L629" s="20" t="s">
        <v>5752</v>
      </c>
      <c r="M629">
        <v>10.199999999999999</v>
      </c>
      <c r="N629">
        <v>15</v>
      </c>
      <c r="O629" t="s">
        <v>144</v>
      </c>
      <c r="P629" s="51">
        <v>3063.7570000000001</v>
      </c>
      <c r="Q629" s="51">
        <v>13.6</v>
      </c>
      <c r="R629" t="str">
        <f t="shared" si="62"/>
        <v>3063-14</v>
      </c>
      <c r="S629" s="70" t="b">
        <f t="shared" si="63"/>
        <v>1</v>
      </c>
      <c r="T629" t="str">
        <f t="shared" si="66"/>
        <v>3063-14</v>
      </c>
      <c r="U629">
        <v>3063.7539999999999</v>
      </c>
      <c r="V629">
        <v>14</v>
      </c>
      <c r="Y629" t="s">
        <v>7778</v>
      </c>
      <c r="Z629" s="51">
        <v>997</v>
      </c>
      <c r="AA629">
        <v>3063.7539999999999</v>
      </c>
      <c r="AB629">
        <v>10</v>
      </c>
      <c r="AC629" t="s">
        <v>7782</v>
      </c>
      <c r="AD629" t="s">
        <v>7773</v>
      </c>
      <c r="AE629" t="s">
        <v>5753</v>
      </c>
      <c r="AF629">
        <v>14</v>
      </c>
      <c r="AG629">
        <v>0.75</v>
      </c>
      <c r="AH629">
        <v>9</v>
      </c>
      <c r="AI629">
        <v>9</v>
      </c>
      <c r="AJ629" t="s">
        <v>7357</v>
      </c>
      <c r="AM629" t="s">
        <v>7805</v>
      </c>
      <c r="AN629" t="s">
        <v>7774</v>
      </c>
      <c r="AO629" t="s">
        <v>7262</v>
      </c>
      <c r="AP629" t="s">
        <v>7649</v>
      </c>
      <c r="AQ629" t="s">
        <v>7649</v>
      </c>
      <c r="AR629">
        <v>5.56</v>
      </c>
      <c r="AS629" t="s">
        <v>7956</v>
      </c>
      <c r="AT629">
        <v>1.8</v>
      </c>
      <c r="AU629" t="s">
        <v>7774</v>
      </c>
      <c r="AV629" t="s">
        <v>7789</v>
      </c>
      <c r="AW629" t="s">
        <v>7774</v>
      </c>
      <c r="BA629" t="s">
        <v>5678</v>
      </c>
      <c r="BB629">
        <v>42.757470619999999</v>
      </c>
      <c r="BC629">
        <v>-82.037230629999996</v>
      </c>
      <c r="BD629">
        <v>201.9</v>
      </c>
      <c r="BE629">
        <v>290</v>
      </c>
      <c r="BF629" t="s">
        <v>8087</v>
      </c>
      <c r="BG629">
        <v>15</v>
      </c>
      <c r="BH629">
        <v>986</v>
      </c>
      <c r="BI629">
        <v>5.15</v>
      </c>
      <c r="BJ629">
        <v>314.92599999999999</v>
      </c>
      <c r="BK629">
        <v>2115</v>
      </c>
      <c r="BL629">
        <v>2115</v>
      </c>
      <c r="BO629">
        <v>1.24</v>
      </c>
      <c r="BP629">
        <v>1.23</v>
      </c>
      <c r="BR629">
        <v>2.14</v>
      </c>
      <c r="BS629">
        <v>2.14</v>
      </c>
      <c r="BY629">
        <v>0.7</v>
      </c>
      <c r="BZ629">
        <v>12</v>
      </c>
    </row>
    <row r="630" spans="2:78" hidden="1" x14ac:dyDescent="0.35">
      <c r="B630">
        <v>3064.8490000000002</v>
      </c>
      <c r="C630" t="s">
        <v>4989</v>
      </c>
      <c r="D630" t="s">
        <v>3290</v>
      </c>
      <c r="E630">
        <v>0.27777777777777779</v>
      </c>
      <c r="F630">
        <v>12.6</v>
      </c>
      <c r="G630">
        <v>6</v>
      </c>
      <c r="H630" t="s">
        <v>7295</v>
      </c>
      <c r="I630" t="s">
        <v>7296</v>
      </c>
      <c r="L630" s="20" t="s">
        <v>5752</v>
      </c>
      <c r="M630">
        <v>13.5</v>
      </c>
      <c r="N630">
        <v>15</v>
      </c>
      <c r="O630" t="s">
        <v>144</v>
      </c>
      <c r="P630" s="51">
        <v>3064.8490000000002</v>
      </c>
      <c r="Q630" s="51">
        <v>12.6</v>
      </c>
      <c r="R630" t="str">
        <f t="shared" si="62"/>
        <v>3064-13</v>
      </c>
      <c r="S630" s="70" t="b">
        <f t="shared" si="63"/>
        <v>1</v>
      </c>
      <c r="T630" t="str">
        <f t="shared" si="66"/>
        <v>3064-13</v>
      </c>
      <c r="U630">
        <v>3064.8470000000002</v>
      </c>
      <c r="V630">
        <v>13</v>
      </c>
      <c r="Y630" t="s">
        <v>7778</v>
      </c>
      <c r="Z630" s="51">
        <v>999</v>
      </c>
      <c r="AA630">
        <v>3064.8470000000002</v>
      </c>
      <c r="AB630">
        <v>10</v>
      </c>
      <c r="AC630" t="s">
        <v>7782</v>
      </c>
      <c r="AD630" t="s">
        <v>7773</v>
      </c>
      <c r="AE630" t="s">
        <v>5753</v>
      </c>
      <c r="AF630">
        <v>13</v>
      </c>
      <c r="AG630">
        <v>0.7</v>
      </c>
      <c r="AH630">
        <v>12</v>
      </c>
      <c r="AI630">
        <v>8</v>
      </c>
      <c r="AJ630" t="s">
        <v>7556</v>
      </c>
      <c r="AM630" t="s">
        <v>7805</v>
      </c>
      <c r="AN630" t="s">
        <v>7774</v>
      </c>
      <c r="AO630" t="s">
        <v>7263</v>
      </c>
      <c r="AP630" t="s">
        <v>7436</v>
      </c>
      <c r="AQ630" t="s">
        <v>7436</v>
      </c>
      <c r="AR630">
        <v>5.56</v>
      </c>
      <c r="AS630" t="s">
        <v>7957</v>
      </c>
      <c r="AT630">
        <v>1.8</v>
      </c>
      <c r="AU630" t="s">
        <v>7774</v>
      </c>
      <c r="AV630" t="s">
        <v>7783</v>
      </c>
      <c r="AW630" t="s">
        <v>7774</v>
      </c>
      <c r="BA630" t="s">
        <v>5678</v>
      </c>
      <c r="BB630">
        <v>42.757470339999998</v>
      </c>
      <c r="BC630">
        <v>-82.037217220000002</v>
      </c>
      <c r="BD630">
        <v>201.9</v>
      </c>
      <c r="BE630">
        <v>290</v>
      </c>
      <c r="BF630" t="s">
        <v>8087</v>
      </c>
      <c r="BG630">
        <v>15</v>
      </c>
      <c r="BH630">
        <v>986</v>
      </c>
      <c r="BI630">
        <v>0.64200000000000002</v>
      </c>
      <c r="BJ630">
        <v>-416.69400000000002</v>
      </c>
      <c r="BK630">
        <v>2112</v>
      </c>
      <c r="BL630">
        <v>2113</v>
      </c>
      <c r="BO630">
        <v>1.23</v>
      </c>
      <c r="BP630">
        <v>1.23</v>
      </c>
      <c r="BR630">
        <v>2.14</v>
      </c>
      <c r="BS630">
        <v>2.14</v>
      </c>
      <c r="BY630">
        <v>0.79</v>
      </c>
      <c r="BZ630">
        <v>11</v>
      </c>
    </row>
    <row r="631" spans="2:78" hidden="1" x14ac:dyDescent="0.35">
      <c r="B631">
        <v>3065.462</v>
      </c>
      <c r="C631" t="s">
        <v>4990</v>
      </c>
      <c r="D631" t="s">
        <v>3290</v>
      </c>
      <c r="E631">
        <v>0.2638888888888889</v>
      </c>
      <c r="F631">
        <v>14.1</v>
      </c>
      <c r="G631">
        <v>8</v>
      </c>
      <c r="H631" t="s">
        <v>7295</v>
      </c>
      <c r="I631" t="s">
        <v>7296</v>
      </c>
      <c r="L631" s="20" t="s">
        <v>5752</v>
      </c>
      <c r="M631">
        <v>11.1</v>
      </c>
      <c r="N631">
        <v>15</v>
      </c>
      <c r="O631" t="s">
        <v>144</v>
      </c>
      <c r="P631" s="51">
        <v>3065.462</v>
      </c>
      <c r="Q631" s="51">
        <v>14.1</v>
      </c>
      <c r="R631" t="str">
        <f t="shared" si="62"/>
        <v>3065-14</v>
      </c>
      <c r="S631" s="70" t="b">
        <f t="shared" si="63"/>
        <v>1</v>
      </c>
      <c r="T631" t="str">
        <f t="shared" si="66"/>
        <v>3065-14</v>
      </c>
      <c r="U631">
        <v>3065.4589999999998</v>
      </c>
      <c r="V631">
        <v>14</v>
      </c>
      <c r="Y631" t="s">
        <v>7778</v>
      </c>
      <c r="Z631" s="51">
        <v>1000</v>
      </c>
      <c r="AA631">
        <v>3065.4589999999998</v>
      </c>
      <c r="AB631">
        <v>10</v>
      </c>
      <c r="AC631" t="s">
        <v>7782</v>
      </c>
      <c r="AD631" t="s">
        <v>7773</v>
      </c>
      <c r="AE631" t="s">
        <v>5753</v>
      </c>
      <c r="AF631">
        <v>14</v>
      </c>
      <c r="AG631">
        <v>0.79</v>
      </c>
      <c r="AH631">
        <v>11</v>
      </c>
      <c r="AI631">
        <v>7</v>
      </c>
      <c r="AJ631" t="s">
        <v>7339</v>
      </c>
      <c r="AM631" t="s">
        <v>7805</v>
      </c>
      <c r="AN631" t="s">
        <v>7774</v>
      </c>
      <c r="AO631" t="s">
        <v>7263</v>
      </c>
      <c r="AP631" t="s">
        <v>7436</v>
      </c>
      <c r="AQ631" t="s">
        <v>7436</v>
      </c>
      <c r="AR631">
        <v>5.56</v>
      </c>
      <c r="AS631" t="s">
        <v>7957</v>
      </c>
      <c r="AT631">
        <v>1.8</v>
      </c>
      <c r="AU631" t="s">
        <v>7774</v>
      </c>
      <c r="AV631" t="s">
        <v>7783</v>
      </c>
      <c r="AW631" t="s">
        <v>7774</v>
      </c>
      <c r="BA631" t="s">
        <v>5678</v>
      </c>
      <c r="BB631">
        <v>42.757470179999999</v>
      </c>
      <c r="BC631">
        <v>-82.037209700000005</v>
      </c>
      <c r="BD631">
        <v>201.9</v>
      </c>
      <c r="BE631">
        <v>290</v>
      </c>
      <c r="BF631" t="s">
        <v>8087</v>
      </c>
      <c r="BG631">
        <v>15</v>
      </c>
      <c r="BH631">
        <v>986</v>
      </c>
      <c r="BI631">
        <v>1.254</v>
      </c>
      <c r="BJ631">
        <v>-409.56299999999999</v>
      </c>
      <c r="BK631">
        <v>2112</v>
      </c>
      <c r="BL631">
        <v>2113</v>
      </c>
      <c r="BO631">
        <v>1.23</v>
      </c>
      <c r="BP631">
        <v>1.23</v>
      </c>
      <c r="BR631">
        <v>2.14</v>
      </c>
      <c r="BS631">
        <v>2.14</v>
      </c>
      <c r="BY631">
        <v>0.99</v>
      </c>
      <c r="BZ631">
        <v>12</v>
      </c>
    </row>
    <row r="632" spans="2:78" hidden="1" x14ac:dyDescent="0.35">
      <c r="B632">
        <v>3075.3009999999999</v>
      </c>
      <c r="C632" t="s">
        <v>4995</v>
      </c>
      <c r="D632" t="s">
        <v>3290</v>
      </c>
      <c r="E632">
        <v>0.12916666666666668</v>
      </c>
      <c r="F632">
        <v>17.8</v>
      </c>
      <c r="G632">
        <v>12</v>
      </c>
      <c r="H632" t="s">
        <v>7295</v>
      </c>
      <c r="I632" t="s">
        <v>7296</v>
      </c>
      <c r="L632" s="20" t="s">
        <v>5752</v>
      </c>
      <c r="M632">
        <v>10.6</v>
      </c>
      <c r="N632">
        <v>15</v>
      </c>
      <c r="O632" t="s">
        <v>144</v>
      </c>
      <c r="P632" s="51">
        <v>3075.3009999999999</v>
      </c>
      <c r="Q632" s="51">
        <v>17.8</v>
      </c>
      <c r="R632" t="str">
        <f t="shared" si="62"/>
        <v>3075-18</v>
      </c>
      <c r="S632" s="70" t="b">
        <f t="shared" si="63"/>
        <v>1</v>
      </c>
      <c r="T632" t="str">
        <f t="shared" si="66"/>
        <v>3075-18</v>
      </c>
      <c r="U632">
        <v>3075.3</v>
      </c>
      <c r="V632">
        <v>18</v>
      </c>
      <c r="Y632" t="s">
        <v>7778</v>
      </c>
      <c r="Z632" s="51">
        <v>1003</v>
      </c>
      <c r="AA632">
        <v>3075.3</v>
      </c>
      <c r="AB632">
        <v>10</v>
      </c>
      <c r="AC632" t="s">
        <v>7782</v>
      </c>
      <c r="AD632" t="s">
        <v>7773</v>
      </c>
      <c r="AE632" t="s">
        <v>5753</v>
      </c>
      <c r="AF632">
        <v>18</v>
      </c>
      <c r="AG632">
        <v>0.99</v>
      </c>
      <c r="AH632">
        <v>12</v>
      </c>
      <c r="AI632">
        <v>8</v>
      </c>
      <c r="AJ632" t="s">
        <v>7958</v>
      </c>
      <c r="AM632" t="s">
        <v>7805</v>
      </c>
      <c r="AN632" t="s">
        <v>7774</v>
      </c>
      <c r="AO632" t="s">
        <v>7264</v>
      </c>
      <c r="AP632" t="s">
        <v>7481</v>
      </c>
      <c r="AQ632" t="s">
        <v>7481</v>
      </c>
      <c r="AR632">
        <v>5.56</v>
      </c>
      <c r="AS632" t="s">
        <v>7959</v>
      </c>
      <c r="AT632">
        <v>1.8</v>
      </c>
      <c r="AU632" t="s">
        <v>7774</v>
      </c>
      <c r="AV632" t="s">
        <v>7783</v>
      </c>
      <c r="AW632" t="s">
        <v>7774</v>
      </c>
      <c r="BA632" t="s">
        <v>5678</v>
      </c>
      <c r="BB632">
        <v>42.757467609999999</v>
      </c>
      <c r="BC632">
        <v>-82.037088890000007</v>
      </c>
      <c r="BD632">
        <v>202.2</v>
      </c>
      <c r="BE632">
        <v>290</v>
      </c>
      <c r="BF632" t="s">
        <v>8087</v>
      </c>
      <c r="BG632">
        <v>15</v>
      </c>
      <c r="BH632">
        <v>986</v>
      </c>
      <c r="BI632">
        <v>0.39400000000000002</v>
      </c>
      <c r="BJ632">
        <v>377.76900000000001</v>
      </c>
      <c r="BK632">
        <v>2108</v>
      </c>
      <c r="BL632">
        <v>2110</v>
      </c>
      <c r="BO632">
        <v>1.23</v>
      </c>
      <c r="BP632">
        <v>1.23</v>
      </c>
      <c r="BR632">
        <v>2.14</v>
      </c>
      <c r="BS632">
        <v>2.14</v>
      </c>
      <c r="BY632">
        <v>0.76</v>
      </c>
      <c r="BZ632">
        <v>15</v>
      </c>
    </row>
    <row r="633" spans="2:78" hidden="1" x14ac:dyDescent="0.35">
      <c r="B633">
        <v>3076.2069999999999</v>
      </c>
      <c r="C633" t="s">
        <v>4996</v>
      </c>
      <c r="D633" t="s">
        <v>3290</v>
      </c>
      <c r="E633">
        <v>0.12916666666666668</v>
      </c>
      <c r="F633">
        <v>13.7</v>
      </c>
      <c r="G633">
        <v>6</v>
      </c>
      <c r="H633" t="s">
        <v>7295</v>
      </c>
      <c r="I633" t="s">
        <v>7296</v>
      </c>
      <c r="L633" s="20" t="s">
        <v>5752</v>
      </c>
      <c r="M633">
        <v>14.8</v>
      </c>
      <c r="N633">
        <v>15</v>
      </c>
      <c r="O633" t="s">
        <v>144</v>
      </c>
      <c r="P633" s="51">
        <v>3076.2069999999999</v>
      </c>
      <c r="Q633" s="51">
        <v>13.7</v>
      </c>
      <c r="R633" t="str">
        <f t="shared" si="62"/>
        <v>3076-14</v>
      </c>
      <c r="S633" s="70" t="b">
        <f t="shared" si="63"/>
        <v>1</v>
      </c>
      <c r="T633" t="str">
        <f t="shared" si="66"/>
        <v>3076-14</v>
      </c>
      <c r="U633">
        <v>3076.2049999999999</v>
      </c>
      <c r="V633">
        <v>14</v>
      </c>
      <c r="Y633" t="s">
        <v>7778</v>
      </c>
      <c r="Z633" s="51">
        <v>1004</v>
      </c>
      <c r="AA633">
        <v>3076.2049999999999</v>
      </c>
      <c r="AB633">
        <v>10</v>
      </c>
      <c r="AC633" t="s">
        <v>7782</v>
      </c>
      <c r="AD633" t="s">
        <v>7773</v>
      </c>
      <c r="AE633" t="s">
        <v>5753</v>
      </c>
      <c r="AF633">
        <v>14</v>
      </c>
      <c r="AG633">
        <v>0.76</v>
      </c>
      <c r="AH633">
        <v>15</v>
      </c>
      <c r="AI633">
        <v>8</v>
      </c>
      <c r="AJ633" t="s">
        <v>7958</v>
      </c>
      <c r="AM633" t="s">
        <v>7805</v>
      </c>
      <c r="AN633" t="s">
        <v>7774</v>
      </c>
      <c r="AO633" t="s">
        <v>7264</v>
      </c>
      <c r="AP633" t="s">
        <v>7481</v>
      </c>
      <c r="AQ633" t="s">
        <v>7481</v>
      </c>
      <c r="AR633">
        <v>5.56</v>
      </c>
      <c r="AS633" t="s">
        <v>7959</v>
      </c>
      <c r="AT633">
        <v>1.9</v>
      </c>
      <c r="AU633" t="s">
        <v>7774</v>
      </c>
      <c r="AV633" t="s">
        <v>7783</v>
      </c>
      <c r="AW633" t="s">
        <v>7774</v>
      </c>
      <c r="BA633" t="s">
        <v>5678</v>
      </c>
      <c r="BB633">
        <v>42.757467339999998</v>
      </c>
      <c r="BC633">
        <v>-82.037077800000006</v>
      </c>
      <c r="BD633">
        <v>202.2</v>
      </c>
      <c r="BE633">
        <v>290</v>
      </c>
      <c r="BF633" t="s">
        <v>8087</v>
      </c>
      <c r="BG633">
        <v>15</v>
      </c>
      <c r="BH633">
        <v>986</v>
      </c>
      <c r="BI633">
        <v>1.298</v>
      </c>
      <c r="BJ633">
        <v>377.40300000000002</v>
      </c>
      <c r="BK633">
        <v>2106</v>
      </c>
      <c r="BL633">
        <v>2108</v>
      </c>
      <c r="BO633">
        <v>1.23</v>
      </c>
      <c r="BP633">
        <v>1.23</v>
      </c>
      <c r="BR633">
        <v>2.14</v>
      </c>
      <c r="BS633">
        <v>2.14</v>
      </c>
      <c r="BY633">
        <v>0.66</v>
      </c>
      <c r="BZ633">
        <v>10</v>
      </c>
    </row>
    <row r="634" spans="2:78" hidden="1" x14ac:dyDescent="0.35">
      <c r="B634">
        <v>3086.1889999999999</v>
      </c>
      <c r="C634" t="s">
        <v>4999</v>
      </c>
      <c r="D634" t="s">
        <v>3339</v>
      </c>
      <c r="E634">
        <v>0.23541666666666666</v>
      </c>
      <c r="F634">
        <v>12</v>
      </c>
      <c r="G634">
        <v>8</v>
      </c>
      <c r="H634" t="s">
        <v>7295</v>
      </c>
      <c r="I634" t="s">
        <v>7296</v>
      </c>
      <c r="L634" s="20" t="s">
        <v>5677</v>
      </c>
      <c r="M634">
        <v>11.7</v>
      </c>
      <c r="N634">
        <v>15</v>
      </c>
      <c r="O634" t="e">
        <v>#NAME?</v>
      </c>
      <c r="P634" s="51">
        <v>3086.1889999999999</v>
      </c>
      <c r="Q634" s="51">
        <v>12</v>
      </c>
      <c r="R634" t="str">
        <f t="shared" si="62"/>
        <v>3086-12</v>
      </c>
      <c r="S634" s="70" t="b">
        <f t="shared" si="63"/>
        <v>1</v>
      </c>
      <c r="T634" t="str">
        <f t="shared" si="66"/>
        <v>3086-12</v>
      </c>
      <c r="U634">
        <v>3086.1880000000001</v>
      </c>
      <c r="V634">
        <v>12</v>
      </c>
      <c r="Y634" t="s">
        <v>7778</v>
      </c>
      <c r="Z634" s="51">
        <v>1006</v>
      </c>
      <c r="AA634">
        <v>3086.1880000000001</v>
      </c>
      <c r="AB634">
        <v>10</v>
      </c>
      <c r="AC634" t="s">
        <v>7782</v>
      </c>
      <c r="AD634" t="s">
        <v>7773</v>
      </c>
      <c r="AE634" t="s">
        <v>7797</v>
      </c>
      <c r="AF634">
        <v>12</v>
      </c>
      <c r="AG634">
        <v>0.66</v>
      </c>
      <c r="AH634">
        <v>10</v>
      </c>
      <c r="AI634">
        <v>9</v>
      </c>
      <c r="AJ634" t="s">
        <v>7706</v>
      </c>
      <c r="AM634" t="s">
        <v>7784</v>
      </c>
      <c r="AN634" t="s">
        <v>7774</v>
      </c>
      <c r="AO634" t="s">
        <v>7265</v>
      </c>
      <c r="AP634" t="s">
        <v>7609</v>
      </c>
      <c r="AQ634" t="s">
        <v>7609</v>
      </c>
      <c r="AR634">
        <v>5.56</v>
      </c>
      <c r="AS634" t="s">
        <v>7960</v>
      </c>
      <c r="AT634">
        <v>1.8</v>
      </c>
      <c r="AU634" t="s">
        <v>7774</v>
      </c>
      <c r="AV634" t="s">
        <v>7783</v>
      </c>
      <c r="AW634" t="s">
        <v>7774</v>
      </c>
      <c r="BA634" t="s">
        <v>5762</v>
      </c>
      <c r="BB634">
        <v>42.757464089999999</v>
      </c>
      <c r="BC634">
        <v>-82.036955199999994</v>
      </c>
      <c r="BD634">
        <v>202.2</v>
      </c>
      <c r="BE634">
        <v>290</v>
      </c>
      <c r="BF634" t="s">
        <v>8087</v>
      </c>
      <c r="BG634">
        <v>15</v>
      </c>
      <c r="BH634">
        <v>986</v>
      </c>
      <c r="BI634">
        <v>4.984</v>
      </c>
      <c r="BJ634">
        <v>32.216000000000001</v>
      </c>
      <c r="BK634">
        <v>2114</v>
      </c>
      <c r="BL634">
        <v>2115</v>
      </c>
      <c r="BO634">
        <v>1.23</v>
      </c>
      <c r="BP634">
        <v>1.23</v>
      </c>
      <c r="BR634">
        <v>2.14</v>
      </c>
      <c r="BS634">
        <v>2.14</v>
      </c>
    </row>
    <row r="635" spans="2:78" hidden="1" x14ac:dyDescent="0.35">
      <c r="B635">
        <v>3138.5909999999999</v>
      </c>
      <c r="C635" t="s">
        <v>5001</v>
      </c>
      <c r="D635" t="s">
        <v>3339</v>
      </c>
      <c r="E635">
        <v>9.0972222222222218E-2</v>
      </c>
      <c r="F635">
        <v>14.3</v>
      </c>
      <c r="G635">
        <v>8</v>
      </c>
      <c r="H635" t="s">
        <v>7295</v>
      </c>
      <c r="I635" t="s">
        <v>7296</v>
      </c>
      <c r="L635" s="20" t="s">
        <v>5677</v>
      </c>
      <c r="M635">
        <v>8.1999999999999993</v>
      </c>
      <c r="N635">
        <v>15</v>
      </c>
      <c r="O635" t="s">
        <v>144</v>
      </c>
      <c r="P635" s="51">
        <v>3138.5909999999999</v>
      </c>
      <c r="Q635" s="51">
        <v>14.3</v>
      </c>
      <c r="R635" t="str">
        <f t="shared" si="62"/>
        <v>3138-14</v>
      </c>
      <c r="S635" s="70" t="b">
        <f t="shared" si="63"/>
        <v>0</v>
      </c>
    </row>
    <row r="636" spans="2:78" hidden="1" x14ac:dyDescent="0.35">
      <c r="B636">
        <v>3176.22</v>
      </c>
      <c r="C636" t="s">
        <v>5002</v>
      </c>
      <c r="D636" t="s">
        <v>3339</v>
      </c>
      <c r="E636">
        <v>0.13541666666666666</v>
      </c>
      <c r="F636">
        <v>10.4</v>
      </c>
      <c r="G636">
        <v>5</v>
      </c>
      <c r="H636" t="s">
        <v>7295</v>
      </c>
      <c r="I636" t="s">
        <v>7296</v>
      </c>
      <c r="L636" s="20" t="s">
        <v>5677</v>
      </c>
      <c r="M636">
        <v>8</v>
      </c>
      <c r="N636">
        <v>15</v>
      </c>
      <c r="O636" t="s">
        <v>144</v>
      </c>
      <c r="P636" s="51">
        <v>3176.22</v>
      </c>
      <c r="Q636" s="51">
        <v>10.4</v>
      </c>
      <c r="R636" t="str">
        <f t="shared" si="62"/>
        <v>3176-10</v>
      </c>
      <c r="S636" s="70" t="b">
        <f t="shared" si="63"/>
        <v>1</v>
      </c>
      <c r="T636" t="str">
        <f t="shared" ref="T636:T667" si="67">INT(U636)&amp;"-"&amp;V636</f>
        <v>3176-10</v>
      </c>
      <c r="U636">
        <v>3176.2179999999998</v>
      </c>
      <c r="V636">
        <v>10</v>
      </c>
      <c r="Y636" t="s">
        <v>7778</v>
      </c>
      <c r="Z636" s="51">
        <v>1016</v>
      </c>
      <c r="AA636">
        <v>3176.2179999999998</v>
      </c>
      <c r="AB636">
        <v>10</v>
      </c>
      <c r="AC636" t="s">
        <v>7782</v>
      </c>
      <c r="AD636" t="s">
        <v>7773</v>
      </c>
      <c r="AE636" t="s">
        <v>7797</v>
      </c>
      <c r="AF636">
        <v>10</v>
      </c>
      <c r="AG636">
        <v>0.57999999999999996</v>
      </c>
      <c r="AH636">
        <v>5</v>
      </c>
      <c r="AI636">
        <v>5</v>
      </c>
      <c r="AJ636" t="s">
        <v>7839</v>
      </c>
      <c r="AM636" t="s">
        <v>7805</v>
      </c>
      <c r="AN636" t="s">
        <v>7774</v>
      </c>
      <c r="AO636" t="s">
        <v>7268</v>
      </c>
      <c r="AP636" t="s">
        <v>7435</v>
      </c>
      <c r="AQ636" t="s">
        <v>7435</v>
      </c>
      <c r="AR636">
        <v>5.56</v>
      </c>
      <c r="AS636" t="s">
        <v>7962</v>
      </c>
      <c r="AT636">
        <v>1.9</v>
      </c>
      <c r="AU636" t="s">
        <v>7774</v>
      </c>
      <c r="AV636" t="s">
        <v>7789</v>
      </c>
      <c r="AW636" t="s">
        <v>7774</v>
      </c>
      <c r="BA636" t="s">
        <v>5762</v>
      </c>
      <c r="BB636">
        <v>42.757434519999997</v>
      </c>
      <c r="BC636">
        <v>-82.03584979</v>
      </c>
      <c r="BD636">
        <v>202.3</v>
      </c>
      <c r="BE636">
        <v>290</v>
      </c>
      <c r="BF636" t="s">
        <v>8087</v>
      </c>
      <c r="BG636">
        <v>15</v>
      </c>
      <c r="BH636">
        <v>986</v>
      </c>
      <c r="BI636">
        <v>16.015999999999998</v>
      </c>
      <c r="BJ636">
        <v>378.95100000000002</v>
      </c>
      <c r="BK636">
        <v>2119</v>
      </c>
      <c r="BL636">
        <v>2119</v>
      </c>
      <c r="BO636">
        <v>1.24</v>
      </c>
      <c r="BP636">
        <v>1.24</v>
      </c>
      <c r="BR636">
        <v>2.15</v>
      </c>
      <c r="BS636">
        <v>2.15</v>
      </c>
      <c r="BY636">
        <v>0.62</v>
      </c>
      <c r="BZ636">
        <v>7</v>
      </c>
    </row>
    <row r="637" spans="2:78" hidden="1" x14ac:dyDescent="0.35">
      <c r="B637">
        <v>3220.8719999999998</v>
      </c>
      <c r="C637" t="s">
        <v>5010</v>
      </c>
      <c r="D637" t="s">
        <v>3710</v>
      </c>
      <c r="E637">
        <v>6.7361111111111108E-2</v>
      </c>
      <c r="F637">
        <v>11.1</v>
      </c>
      <c r="G637">
        <v>8</v>
      </c>
      <c r="H637" t="s">
        <v>7295</v>
      </c>
      <c r="I637" t="s">
        <v>7296</v>
      </c>
      <c r="L637" s="20" t="s">
        <v>5672</v>
      </c>
      <c r="M637">
        <v>9.6999999999999993</v>
      </c>
      <c r="N637">
        <v>15</v>
      </c>
      <c r="O637" t="s">
        <v>3356</v>
      </c>
      <c r="P637" s="51">
        <v>3220.8719999999998</v>
      </c>
      <c r="Q637" s="51">
        <v>11.1</v>
      </c>
      <c r="R637" t="str">
        <f t="shared" si="62"/>
        <v>3220-11</v>
      </c>
      <c r="S637" s="70" t="b">
        <f t="shared" si="63"/>
        <v>1</v>
      </c>
      <c r="T637" t="str">
        <f t="shared" si="67"/>
        <v>3220-11</v>
      </c>
      <c r="U637">
        <v>3220.8710000000001</v>
      </c>
      <c r="V637">
        <v>11</v>
      </c>
      <c r="Y637" t="s">
        <v>7778</v>
      </c>
      <c r="Z637" s="51">
        <v>1022</v>
      </c>
      <c r="AA637">
        <v>3220.8710000000001</v>
      </c>
      <c r="AB637">
        <v>10</v>
      </c>
      <c r="AC637" t="s">
        <v>7782</v>
      </c>
      <c r="AD637" t="s">
        <v>7773</v>
      </c>
      <c r="AE637" t="s">
        <v>7810</v>
      </c>
      <c r="AF637">
        <v>11</v>
      </c>
      <c r="AG637">
        <v>0.62</v>
      </c>
      <c r="AH637">
        <v>7</v>
      </c>
      <c r="AI637">
        <v>8</v>
      </c>
      <c r="AJ637" t="s">
        <v>7963</v>
      </c>
      <c r="AM637" t="s">
        <v>7776</v>
      </c>
      <c r="AN637" t="s">
        <v>3293</v>
      </c>
      <c r="AO637" t="s">
        <v>7269</v>
      </c>
      <c r="AP637" t="s">
        <v>7600</v>
      </c>
      <c r="AQ637" t="s">
        <v>7600</v>
      </c>
      <c r="AR637">
        <v>5.56</v>
      </c>
      <c r="AS637" t="s">
        <v>7964</v>
      </c>
      <c r="AT637">
        <v>1.8</v>
      </c>
      <c r="AU637" t="s">
        <v>7774</v>
      </c>
      <c r="AV637" t="s">
        <v>7789</v>
      </c>
      <c r="AW637" t="s">
        <v>7774</v>
      </c>
      <c r="BA637" t="s">
        <v>5800</v>
      </c>
      <c r="BB637">
        <v>42.757419609999999</v>
      </c>
      <c r="BC637">
        <v>-82.035301579999995</v>
      </c>
      <c r="BD637">
        <v>202.5</v>
      </c>
      <c r="BE637">
        <v>290</v>
      </c>
      <c r="BF637" t="s">
        <v>8087</v>
      </c>
      <c r="BG637">
        <v>15</v>
      </c>
      <c r="BH637">
        <v>986</v>
      </c>
      <c r="BI637">
        <v>0.16800000000000001</v>
      </c>
      <c r="BJ637">
        <v>-32.130000000000003</v>
      </c>
      <c r="BK637">
        <v>2117</v>
      </c>
      <c r="BL637">
        <v>2118</v>
      </c>
      <c r="BO637">
        <v>1.24</v>
      </c>
      <c r="BP637">
        <v>1.24</v>
      </c>
      <c r="BR637">
        <v>2.15</v>
      </c>
      <c r="BS637">
        <v>2.15</v>
      </c>
      <c r="BY637">
        <v>0.89</v>
      </c>
      <c r="BZ637">
        <v>14</v>
      </c>
    </row>
    <row r="638" spans="2:78" hidden="1" x14ac:dyDescent="0.35">
      <c r="B638">
        <v>3247.5230000000001</v>
      </c>
      <c r="C638" t="s">
        <v>5011</v>
      </c>
      <c r="D638" t="s">
        <v>3339</v>
      </c>
      <c r="E638">
        <v>0.14166666666666666</v>
      </c>
      <c r="F638">
        <v>16</v>
      </c>
      <c r="G638">
        <v>7</v>
      </c>
      <c r="H638" t="s">
        <v>7295</v>
      </c>
      <c r="I638" t="s">
        <v>7296</v>
      </c>
      <c r="L638" s="20" t="s">
        <v>5752</v>
      </c>
      <c r="M638">
        <v>18.100000000000001</v>
      </c>
      <c r="N638">
        <v>15</v>
      </c>
      <c r="O638" t="s">
        <v>144</v>
      </c>
      <c r="P638" s="51">
        <v>3247.5230000000001</v>
      </c>
      <c r="Q638" s="51">
        <v>16</v>
      </c>
      <c r="R638" t="str">
        <f t="shared" si="62"/>
        <v>3247-16</v>
      </c>
      <c r="S638" s="70" t="b">
        <f t="shared" si="63"/>
        <v>1</v>
      </c>
      <c r="T638" t="str">
        <f t="shared" si="67"/>
        <v>3247-16</v>
      </c>
      <c r="U638">
        <v>3247.5230000000001</v>
      </c>
      <c r="V638">
        <v>16</v>
      </c>
      <c r="Y638" t="s">
        <v>7778</v>
      </c>
      <c r="Z638" s="51">
        <v>1025</v>
      </c>
      <c r="AA638">
        <v>3247.5230000000001</v>
      </c>
      <c r="AB638">
        <v>10</v>
      </c>
      <c r="AC638" t="s">
        <v>7782</v>
      </c>
      <c r="AD638" t="s">
        <v>7773</v>
      </c>
      <c r="AE638" t="s">
        <v>7797</v>
      </c>
      <c r="AF638">
        <v>16</v>
      </c>
      <c r="AG638">
        <v>0.89</v>
      </c>
      <c r="AH638">
        <v>14</v>
      </c>
      <c r="AI638">
        <v>10</v>
      </c>
      <c r="AJ638" t="s">
        <v>7965</v>
      </c>
      <c r="AM638" t="s">
        <v>7805</v>
      </c>
      <c r="AN638" t="s">
        <v>7774</v>
      </c>
      <c r="AO638" t="s">
        <v>7270</v>
      </c>
      <c r="AP638" t="s">
        <v>7394</v>
      </c>
      <c r="AQ638" t="s">
        <v>7394</v>
      </c>
      <c r="AR638">
        <v>5.56</v>
      </c>
      <c r="AS638" t="s">
        <v>7966</v>
      </c>
      <c r="AT638">
        <v>1.9</v>
      </c>
      <c r="AU638" t="s">
        <v>7774</v>
      </c>
      <c r="AV638" t="s">
        <v>7788</v>
      </c>
      <c r="AW638" t="s">
        <v>7774</v>
      </c>
      <c r="AX638">
        <v>10</v>
      </c>
      <c r="AY638">
        <v>10</v>
      </c>
      <c r="AZ638">
        <v>12</v>
      </c>
      <c r="BA638" t="s">
        <v>5753</v>
      </c>
      <c r="BB638">
        <v>42.757410360000002</v>
      </c>
      <c r="BC638">
        <v>-82.034974419999998</v>
      </c>
      <c r="BD638">
        <v>202.7</v>
      </c>
      <c r="BE638">
        <v>290</v>
      </c>
      <c r="BF638" t="s">
        <v>8087</v>
      </c>
      <c r="BG638">
        <v>15</v>
      </c>
      <c r="BH638">
        <v>986</v>
      </c>
      <c r="BI638">
        <v>6.3170000000000002</v>
      </c>
      <c r="BJ638">
        <v>-173.94</v>
      </c>
      <c r="BK638">
        <v>2105</v>
      </c>
      <c r="BL638">
        <v>2108</v>
      </c>
      <c r="BO638">
        <v>1.23</v>
      </c>
      <c r="BP638">
        <v>1.23</v>
      </c>
      <c r="BR638">
        <v>2.14</v>
      </c>
      <c r="BS638">
        <v>2.13</v>
      </c>
      <c r="BY638">
        <v>0.61</v>
      </c>
      <c r="BZ638">
        <v>11</v>
      </c>
    </row>
    <row r="639" spans="2:78" hidden="1" x14ac:dyDescent="0.35">
      <c r="B639">
        <v>3262.6950000000002</v>
      </c>
      <c r="C639" t="s">
        <v>5013</v>
      </c>
      <c r="D639" t="s">
        <v>3290</v>
      </c>
      <c r="E639">
        <v>0.28888888888888886</v>
      </c>
      <c r="F639">
        <v>11</v>
      </c>
      <c r="G639">
        <v>7</v>
      </c>
      <c r="H639" t="s">
        <v>7295</v>
      </c>
      <c r="I639" t="s">
        <v>7296</v>
      </c>
      <c r="L639" s="20" t="s">
        <v>5677</v>
      </c>
      <c r="M639">
        <v>14.2</v>
      </c>
      <c r="N639">
        <v>15</v>
      </c>
      <c r="O639" t="s">
        <v>2905</v>
      </c>
      <c r="P639" s="51">
        <v>3262.6950000000002</v>
      </c>
      <c r="Q639" s="51">
        <v>11</v>
      </c>
      <c r="R639" t="str">
        <f t="shared" si="62"/>
        <v>3262-11</v>
      </c>
      <c r="S639" s="70" t="b">
        <f t="shared" si="63"/>
        <v>1</v>
      </c>
      <c r="T639" t="str">
        <f t="shared" si="67"/>
        <v>3262-11</v>
      </c>
      <c r="U639">
        <v>3262.692</v>
      </c>
      <c r="V639">
        <v>11</v>
      </c>
      <c r="Y639" t="s">
        <v>7778</v>
      </c>
      <c r="Z639" s="51">
        <v>1028</v>
      </c>
      <c r="AA639">
        <v>3262.692</v>
      </c>
      <c r="AB639">
        <v>10</v>
      </c>
      <c r="AC639" t="s">
        <v>7782</v>
      </c>
      <c r="AD639" t="s">
        <v>7773</v>
      </c>
      <c r="AE639" t="s">
        <v>5753</v>
      </c>
      <c r="AF639">
        <v>11</v>
      </c>
      <c r="AG639">
        <v>0.61</v>
      </c>
      <c r="AH639">
        <v>11</v>
      </c>
      <c r="AI639">
        <v>10</v>
      </c>
      <c r="AJ639" t="s">
        <v>7920</v>
      </c>
      <c r="AM639" t="s">
        <v>7784</v>
      </c>
      <c r="AN639" t="s">
        <v>7774</v>
      </c>
      <c r="AO639" t="s">
        <v>7271</v>
      </c>
      <c r="AP639" t="s">
        <v>7524</v>
      </c>
      <c r="AQ639" t="s">
        <v>7524</v>
      </c>
      <c r="AR639">
        <v>5.56</v>
      </c>
      <c r="AS639" t="s">
        <v>7967</v>
      </c>
      <c r="AT639">
        <v>1.8</v>
      </c>
      <c r="AU639" t="s">
        <v>7774</v>
      </c>
      <c r="AV639" t="s">
        <v>7783</v>
      </c>
      <c r="AW639" t="s">
        <v>7774</v>
      </c>
      <c r="BA639" t="s">
        <v>5678</v>
      </c>
      <c r="BB639">
        <v>42.757405609999999</v>
      </c>
      <c r="BC639">
        <v>-82.034788149999997</v>
      </c>
      <c r="BD639">
        <v>202.6</v>
      </c>
      <c r="BE639">
        <v>290</v>
      </c>
      <c r="BF639" t="s">
        <v>8087</v>
      </c>
      <c r="BG639">
        <v>15</v>
      </c>
      <c r="BH639">
        <v>986</v>
      </c>
      <c r="BI639">
        <v>8.6999999999999994E-2</v>
      </c>
      <c r="BJ639">
        <v>-417.23500000000001</v>
      </c>
      <c r="BK639">
        <v>2113</v>
      </c>
      <c r="BL639">
        <v>2114</v>
      </c>
      <c r="BO639">
        <v>1.23</v>
      </c>
      <c r="BP639">
        <v>1.23</v>
      </c>
      <c r="BR639">
        <v>2.14</v>
      </c>
      <c r="BS639">
        <v>2.14</v>
      </c>
      <c r="BY639">
        <v>0.73</v>
      </c>
      <c r="BZ639">
        <v>17</v>
      </c>
    </row>
    <row r="640" spans="2:78" hidden="1" x14ac:dyDescent="0.35">
      <c r="B640">
        <v>3333.1039999999998</v>
      </c>
      <c r="C640" t="s">
        <v>5021</v>
      </c>
      <c r="D640" t="s">
        <v>3339</v>
      </c>
      <c r="E640">
        <v>0.12361111111111112</v>
      </c>
      <c r="F640">
        <v>13.1</v>
      </c>
      <c r="G640">
        <v>11</v>
      </c>
      <c r="H640" t="s">
        <v>7295</v>
      </c>
      <c r="I640" t="s">
        <v>7296</v>
      </c>
      <c r="L640" s="20" t="s">
        <v>5677</v>
      </c>
      <c r="M640">
        <v>17.2</v>
      </c>
      <c r="N640">
        <v>15</v>
      </c>
      <c r="O640" t="s">
        <v>144</v>
      </c>
      <c r="P640" s="51">
        <v>3333.1039999999998</v>
      </c>
      <c r="Q640" s="51">
        <v>13.1</v>
      </c>
      <c r="R640" t="str">
        <f t="shared" si="62"/>
        <v>3333-13</v>
      </c>
      <c r="S640" s="70" t="b">
        <f t="shared" si="63"/>
        <v>1</v>
      </c>
      <c r="T640" t="str">
        <f t="shared" si="67"/>
        <v>3333-13</v>
      </c>
      <c r="U640">
        <v>3333.1010000000001</v>
      </c>
      <c r="V640">
        <v>13</v>
      </c>
      <c r="Y640" t="s">
        <v>7778</v>
      </c>
      <c r="Z640" s="51">
        <v>1035</v>
      </c>
      <c r="AA640">
        <v>3333.1010000000001</v>
      </c>
      <c r="AB640">
        <v>10</v>
      </c>
      <c r="AC640" t="s">
        <v>7782</v>
      </c>
      <c r="AD640" t="s">
        <v>7773</v>
      </c>
      <c r="AE640" t="s">
        <v>7797</v>
      </c>
      <c r="AF640">
        <v>13</v>
      </c>
      <c r="AG640">
        <v>0.73</v>
      </c>
      <c r="AH640">
        <v>17</v>
      </c>
      <c r="AI640">
        <v>17</v>
      </c>
      <c r="AJ640" t="s">
        <v>7673</v>
      </c>
      <c r="AM640" t="s">
        <v>7784</v>
      </c>
      <c r="AN640" t="s">
        <v>7774</v>
      </c>
      <c r="AO640" t="s">
        <v>7272</v>
      </c>
      <c r="AP640" t="s">
        <v>7497</v>
      </c>
      <c r="AQ640" t="s">
        <v>7497</v>
      </c>
      <c r="AR640">
        <v>5.56</v>
      </c>
      <c r="AS640" t="s">
        <v>7968</v>
      </c>
      <c r="AT640">
        <v>1.9</v>
      </c>
      <c r="AU640" t="s">
        <v>7774</v>
      </c>
      <c r="AV640" t="s">
        <v>7788</v>
      </c>
      <c r="AW640" t="s">
        <v>7774</v>
      </c>
      <c r="AX640">
        <v>10</v>
      </c>
      <c r="AY640">
        <v>10</v>
      </c>
      <c r="AZ640">
        <v>12</v>
      </c>
      <c r="BA640" t="s">
        <v>5753</v>
      </c>
      <c r="BB640">
        <v>42.75738656</v>
      </c>
      <c r="BC640">
        <v>-82.033923560000005</v>
      </c>
      <c r="BD640">
        <v>202.7</v>
      </c>
      <c r="BE640">
        <v>290</v>
      </c>
      <c r="BF640" t="s">
        <v>8087</v>
      </c>
      <c r="BG640">
        <v>15</v>
      </c>
      <c r="BH640">
        <v>986</v>
      </c>
      <c r="BI640">
        <v>5.3929999999999998</v>
      </c>
      <c r="BJ640">
        <v>296.81099999999998</v>
      </c>
      <c r="BK640">
        <v>2102</v>
      </c>
      <c r="BL640">
        <v>2105</v>
      </c>
      <c r="BO640">
        <v>1.23</v>
      </c>
      <c r="BP640">
        <v>1.23</v>
      </c>
      <c r="BR640">
        <v>2.13</v>
      </c>
      <c r="BS640">
        <v>2.13</v>
      </c>
      <c r="BY640">
        <v>0.65</v>
      </c>
      <c r="BZ640">
        <v>12</v>
      </c>
    </row>
    <row r="641" spans="2:78" hidden="1" x14ac:dyDescent="0.35">
      <c r="B641">
        <v>3350.3290000000002</v>
      </c>
      <c r="C641" t="s">
        <v>5023</v>
      </c>
      <c r="D641" t="s">
        <v>3339</v>
      </c>
      <c r="E641">
        <v>0.10902777777777778</v>
      </c>
      <c r="F641">
        <v>11.8</v>
      </c>
      <c r="G641">
        <v>6</v>
      </c>
      <c r="H641" t="s">
        <v>7295</v>
      </c>
      <c r="I641" t="s">
        <v>7296</v>
      </c>
      <c r="L641" s="20" t="s">
        <v>5677</v>
      </c>
      <c r="M641">
        <v>9.4</v>
      </c>
      <c r="N641">
        <v>15.1</v>
      </c>
      <c r="O641" t="s">
        <v>144</v>
      </c>
      <c r="P641" s="51">
        <v>3350.3290000000002</v>
      </c>
      <c r="Q641" s="51">
        <v>11.8</v>
      </c>
      <c r="R641" t="str">
        <f t="shared" si="62"/>
        <v>3350-12</v>
      </c>
      <c r="S641" s="70" t="b">
        <f t="shared" si="63"/>
        <v>1</v>
      </c>
      <c r="T641" t="str">
        <f t="shared" si="67"/>
        <v>3350-12</v>
      </c>
      <c r="U641">
        <v>3350.3290000000002</v>
      </c>
      <c r="V641">
        <v>12</v>
      </c>
      <c r="Y641" t="s">
        <v>7778</v>
      </c>
      <c r="Z641" s="51">
        <v>1038</v>
      </c>
      <c r="AA641">
        <v>3350.3290000000002</v>
      </c>
      <c r="AB641">
        <v>10</v>
      </c>
      <c r="AC641" t="s">
        <v>7782</v>
      </c>
      <c r="AD641" t="s">
        <v>7773</v>
      </c>
      <c r="AE641" t="s">
        <v>7797</v>
      </c>
      <c r="AF641">
        <v>12</v>
      </c>
      <c r="AG641">
        <v>0.65</v>
      </c>
      <c r="AH641">
        <v>12</v>
      </c>
      <c r="AI641">
        <v>8</v>
      </c>
      <c r="AJ641" t="s">
        <v>7969</v>
      </c>
      <c r="AM641" t="s">
        <v>7784</v>
      </c>
      <c r="AN641" t="s">
        <v>7774</v>
      </c>
      <c r="AO641" t="s">
        <v>7273</v>
      </c>
      <c r="AP641" t="s">
        <v>7593</v>
      </c>
      <c r="AQ641" t="s">
        <v>7593</v>
      </c>
      <c r="AR641">
        <v>5.56</v>
      </c>
      <c r="AS641" t="s">
        <v>7970</v>
      </c>
      <c r="AT641">
        <v>1.9</v>
      </c>
      <c r="AU641" t="s">
        <v>7774</v>
      </c>
      <c r="AV641" t="s">
        <v>7783</v>
      </c>
      <c r="AW641" t="s">
        <v>7774</v>
      </c>
      <c r="BA641" t="s">
        <v>5762</v>
      </c>
      <c r="BB641">
        <v>42.757381889999998</v>
      </c>
      <c r="BC641">
        <v>-82.033711969999999</v>
      </c>
      <c r="BD641">
        <v>202.6</v>
      </c>
      <c r="BE641">
        <v>290</v>
      </c>
      <c r="BF641" t="s">
        <v>8087</v>
      </c>
      <c r="BG641">
        <v>15</v>
      </c>
      <c r="BH641">
        <v>986</v>
      </c>
      <c r="BI641">
        <v>1.3240000000000001</v>
      </c>
      <c r="BJ641">
        <v>-48.771000000000001</v>
      </c>
      <c r="BK641">
        <v>2112</v>
      </c>
      <c r="BL641">
        <v>2113</v>
      </c>
      <c r="BO641">
        <v>1.23</v>
      </c>
      <c r="BP641">
        <v>1.23</v>
      </c>
      <c r="BR641">
        <v>2.14</v>
      </c>
      <c r="BS641">
        <v>2.14</v>
      </c>
    </row>
    <row r="642" spans="2:78" hidden="1" x14ac:dyDescent="0.35">
      <c r="B642">
        <v>3373.1909999999998</v>
      </c>
      <c r="C642" t="s">
        <v>5030</v>
      </c>
      <c r="D642" t="s">
        <v>3290</v>
      </c>
      <c r="E642">
        <v>0.22500000000000001</v>
      </c>
      <c r="F642">
        <v>10.1</v>
      </c>
      <c r="G642">
        <v>5</v>
      </c>
      <c r="H642" t="s">
        <v>7295</v>
      </c>
      <c r="I642" t="s">
        <v>7296</v>
      </c>
      <c r="L642" s="20" t="s">
        <v>5677</v>
      </c>
      <c r="M642">
        <v>8</v>
      </c>
      <c r="N642">
        <v>15</v>
      </c>
      <c r="O642" t="s">
        <v>144</v>
      </c>
      <c r="P642" s="51">
        <v>3373.1909999999998</v>
      </c>
      <c r="Q642" s="51">
        <v>10.1</v>
      </c>
      <c r="R642" t="str">
        <f t="shared" ref="R642:R698" si="68">INT(P642)&amp;"-"&amp;ROUND(Q642,0)</f>
        <v>3373-10</v>
      </c>
      <c r="S642" s="70" t="b">
        <f t="shared" ref="S642:S698" si="69">IF(T642=R642,TRUE,FALSE)</f>
        <v>1</v>
      </c>
      <c r="T642" t="str">
        <f t="shared" si="67"/>
        <v>3373-10</v>
      </c>
      <c r="U642">
        <v>3373.1880000000001</v>
      </c>
      <c r="V642">
        <v>10</v>
      </c>
      <c r="Y642" t="s">
        <v>7778</v>
      </c>
      <c r="Z642" s="51">
        <v>1042</v>
      </c>
      <c r="AA642">
        <v>3373.1880000000001</v>
      </c>
      <c r="AB642">
        <v>10</v>
      </c>
      <c r="AC642" t="s">
        <v>7782</v>
      </c>
      <c r="AD642" t="s">
        <v>7773</v>
      </c>
      <c r="AE642" t="s">
        <v>5753</v>
      </c>
      <c r="AF642">
        <v>10</v>
      </c>
      <c r="AG642">
        <v>0.56000000000000005</v>
      </c>
      <c r="AH642">
        <v>7</v>
      </c>
      <c r="AI642">
        <v>7</v>
      </c>
      <c r="AJ642" t="s">
        <v>7707</v>
      </c>
      <c r="AM642" t="s">
        <v>7784</v>
      </c>
      <c r="AN642" t="s">
        <v>7774</v>
      </c>
      <c r="AO642" t="s">
        <v>7274</v>
      </c>
      <c r="AP642" t="s">
        <v>7384</v>
      </c>
      <c r="AQ642" t="s">
        <v>7384</v>
      </c>
      <c r="AR642">
        <v>5.56</v>
      </c>
      <c r="AS642" t="s">
        <v>7891</v>
      </c>
      <c r="AT642">
        <v>1.9</v>
      </c>
      <c r="AU642" t="s">
        <v>7774</v>
      </c>
      <c r="AV642" t="s">
        <v>7789</v>
      </c>
      <c r="AW642" t="s">
        <v>7774</v>
      </c>
      <c r="BA642" t="s">
        <v>5678</v>
      </c>
      <c r="BB642">
        <v>42.757375170000003</v>
      </c>
      <c r="BC642">
        <v>-82.033431410000006</v>
      </c>
      <c r="BD642">
        <v>201.9</v>
      </c>
      <c r="BE642">
        <v>290</v>
      </c>
      <c r="BF642" t="s">
        <v>8087</v>
      </c>
      <c r="BG642">
        <v>15</v>
      </c>
      <c r="BH642">
        <v>986</v>
      </c>
      <c r="BI642">
        <v>3.3849999999999998</v>
      </c>
      <c r="BJ642">
        <v>411.29700000000003</v>
      </c>
      <c r="BK642">
        <v>2117</v>
      </c>
      <c r="BL642">
        <v>2118</v>
      </c>
      <c r="BO642">
        <v>1.24</v>
      </c>
      <c r="BP642">
        <v>1.24</v>
      </c>
      <c r="BR642">
        <v>2.15</v>
      </c>
      <c r="BS642">
        <v>2.15</v>
      </c>
      <c r="BY642">
        <v>0.59</v>
      </c>
      <c r="BZ642">
        <v>6</v>
      </c>
    </row>
    <row r="643" spans="2:78" hidden="1" x14ac:dyDescent="0.35">
      <c r="B643">
        <v>3373.9290000000001</v>
      </c>
      <c r="C643" t="s">
        <v>5032</v>
      </c>
      <c r="D643" t="s">
        <v>3290</v>
      </c>
      <c r="E643">
        <v>0.23194444444444445</v>
      </c>
      <c r="F643">
        <v>10.5</v>
      </c>
      <c r="G643">
        <v>4</v>
      </c>
      <c r="H643" t="s">
        <v>7295</v>
      </c>
      <c r="I643" t="s">
        <v>7296</v>
      </c>
      <c r="L643" s="20" t="s">
        <v>5677</v>
      </c>
      <c r="M643">
        <v>9</v>
      </c>
      <c r="N643">
        <v>15</v>
      </c>
      <c r="O643" t="s">
        <v>144</v>
      </c>
      <c r="P643" s="51">
        <v>3373.9290000000001</v>
      </c>
      <c r="Q643" s="51">
        <v>10.5</v>
      </c>
      <c r="R643" t="str">
        <f t="shared" si="68"/>
        <v>3373-11</v>
      </c>
      <c r="S643" s="70" t="b">
        <f t="shared" si="69"/>
        <v>1</v>
      </c>
      <c r="T643" t="str">
        <f t="shared" si="67"/>
        <v>3373-11</v>
      </c>
      <c r="U643">
        <v>3373.9259999999999</v>
      </c>
      <c r="V643">
        <v>11</v>
      </c>
      <c r="Y643" t="s">
        <v>7778</v>
      </c>
      <c r="Z643" s="51">
        <v>1043</v>
      </c>
      <c r="AA643">
        <v>3373.9259999999999</v>
      </c>
      <c r="AB643">
        <v>10</v>
      </c>
      <c r="AC643" t="s">
        <v>7782</v>
      </c>
      <c r="AD643" t="s">
        <v>7773</v>
      </c>
      <c r="AE643" t="s">
        <v>5753</v>
      </c>
      <c r="AF643">
        <v>11</v>
      </c>
      <c r="AG643">
        <v>0.59</v>
      </c>
      <c r="AH643">
        <v>6</v>
      </c>
      <c r="AI643">
        <v>8</v>
      </c>
      <c r="AJ643" t="s">
        <v>7971</v>
      </c>
      <c r="AM643" t="s">
        <v>7784</v>
      </c>
      <c r="AN643" t="s">
        <v>7774</v>
      </c>
      <c r="AO643" t="s">
        <v>7274</v>
      </c>
      <c r="AP643" t="s">
        <v>7384</v>
      </c>
      <c r="AQ643" t="s">
        <v>7384</v>
      </c>
      <c r="AR643">
        <v>5.56</v>
      </c>
      <c r="AS643" t="s">
        <v>7891</v>
      </c>
      <c r="AT643">
        <v>1.9</v>
      </c>
      <c r="AU643" t="s">
        <v>7774</v>
      </c>
      <c r="AV643" t="s">
        <v>7789</v>
      </c>
      <c r="AW643" t="s">
        <v>7774</v>
      </c>
      <c r="BA643" t="s">
        <v>5678</v>
      </c>
      <c r="BB643">
        <v>42.757374910000003</v>
      </c>
      <c r="BC643">
        <v>-82.033422340000001</v>
      </c>
      <c r="BD643">
        <v>201.9</v>
      </c>
      <c r="BE643">
        <v>290</v>
      </c>
      <c r="BF643" t="s">
        <v>8087</v>
      </c>
      <c r="BG643">
        <v>15</v>
      </c>
      <c r="BH643">
        <v>986</v>
      </c>
      <c r="BI643">
        <v>4.1239999999999997</v>
      </c>
      <c r="BJ643">
        <v>423.03399999999999</v>
      </c>
      <c r="BK643">
        <v>2118</v>
      </c>
      <c r="BL643">
        <v>2118</v>
      </c>
      <c r="BO643">
        <v>1.24</v>
      </c>
      <c r="BP643">
        <v>1.24</v>
      </c>
      <c r="BR643">
        <v>2.15</v>
      </c>
      <c r="BS643">
        <v>2.15</v>
      </c>
    </row>
    <row r="644" spans="2:78" hidden="1" x14ac:dyDescent="0.35">
      <c r="B644">
        <v>3375.835</v>
      </c>
      <c r="C644" t="s">
        <v>5033</v>
      </c>
      <c r="D644" t="s">
        <v>3407</v>
      </c>
      <c r="E644">
        <v>0.51666666666666672</v>
      </c>
      <c r="F644">
        <v>11.8</v>
      </c>
      <c r="G644">
        <v>10</v>
      </c>
      <c r="H644" t="s">
        <v>7295</v>
      </c>
      <c r="I644" t="s">
        <v>7296</v>
      </c>
      <c r="L644" s="20" t="s">
        <v>5672</v>
      </c>
      <c r="M644">
        <v>86.3</v>
      </c>
      <c r="N644">
        <v>37.299999999999997</v>
      </c>
      <c r="O644" t="e">
        <v>#NAME?</v>
      </c>
      <c r="P644" s="51">
        <v>3375.835</v>
      </c>
      <c r="Q644" s="51">
        <v>11.8</v>
      </c>
      <c r="R644" t="str">
        <f t="shared" si="68"/>
        <v>3375-12</v>
      </c>
      <c r="S644" s="70" t="b">
        <f t="shared" si="69"/>
        <v>0</v>
      </c>
      <c r="T644" t="str">
        <f t="shared" si="67"/>
        <v>3375-</v>
      </c>
      <c r="U644">
        <v>3375.8339999999998</v>
      </c>
      <c r="Y644" t="s">
        <v>7778</v>
      </c>
      <c r="Z644" s="51">
        <v>1044</v>
      </c>
      <c r="AA644">
        <v>3375.8339999999998</v>
      </c>
      <c r="AB644">
        <v>10</v>
      </c>
      <c r="AC644" t="s">
        <v>7782</v>
      </c>
      <c r="AD644" t="s">
        <v>7773</v>
      </c>
      <c r="AE644" t="s">
        <v>7797</v>
      </c>
      <c r="AH644">
        <v>8</v>
      </c>
      <c r="AI644">
        <v>8</v>
      </c>
      <c r="AJ644" t="s">
        <v>7436</v>
      </c>
      <c r="AM644" t="s">
        <v>7776</v>
      </c>
      <c r="AN644" t="s">
        <v>7774</v>
      </c>
      <c r="AO644" t="s">
        <v>7274</v>
      </c>
      <c r="AP644" t="s">
        <v>7384</v>
      </c>
      <c r="AQ644" t="s">
        <v>7384</v>
      </c>
      <c r="AR644">
        <v>5.56</v>
      </c>
      <c r="AS644" t="s">
        <v>7891</v>
      </c>
      <c r="AT644">
        <v>1.8</v>
      </c>
      <c r="AU644" t="s">
        <v>7774</v>
      </c>
      <c r="AW644" t="s">
        <v>7774</v>
      </c>
      <c r="BA644" t="s">
        <v>5673</v>
      </c>
      <c r="BB644">
        <v>42.757374239999997</v>
      </c>
      <c r="BC644">
        <v>-82.033398930000004</v>
      </c>
      <c r="BD644">
        <v>201.9</v>
      </c>
      <c r="BE644">
        <v>290</v>
      </c>
      <c r="BF644" t="s">
        <v>8087</v>
      </c>
      <c r="BG644">
        <v>15</v>
      </c>
      <c r="BH644">
        <v>986</v>
      </c>
      <c r="BI644">
        <v>6.0309999999999997</v>
      </c>
      <c r="BJ644">
        <v>63.326000000000001</v>
      </c>
      <c r="BY644">
        <v>0.65</v>
      </c>
      <c r="BZ644">
        <v>12</v>
      </c>
    </row>
    <row r="645" spans="2:78" hidden="1" x14ac:dyDescent="0.35">
      <c r="B645">
        <v>3376.17</v>
      </c>
      <c r="C645" t="s">
        <v>5034</v>
      </c>
      <c r="D645" t="s">
        <v>3339</v>
      </c>
      <c r="E645">
        <v>0.51249999999999996</v>
      </c>
      <c r="F645">
        <v>11.6</v>
      </c>
      <c r="G645">
        <v>6</v>
      </c>
      <c r="H645" t="s">
        <v>7295</v>
      </c>
      <c r="I645" t="s">
        <v>7296</v>
      </c>
      <c r="L645" s="20" t="s">
        <v>5677</v>
      </c>
      <c r="M645">
        <v>9.9</v>
      </c>
      <c r="N645">
        <v>15</v>
      </c>
      <c r="O645" t="e">
        <v>#NAME?</v>
      </c>
      <c r="P645" s="51">
        <v>3376.17</v>
      </c>
      <c r="Q645" s="51">
        <v>11.6</v>
      </c>
      <c r="R645" t="str">
        <f t="shared" si="68"/>
        <v>3376-12</v>
      </c>
      <c r="S645" s="70" t="b">
        <f t="shared" si="69"/>
        <v>1</v>
      </c>
      <c r="T645" t="str">
        <f t="shared" si="67"/>
        <v>3376-12</v>
      </c>
      <c r="U645">
        <v>3376.1689999999999</v>
      </c>
      <c r="V645">
        <v>12</v>
      </c>
      <c r="Y645" t="s">
        <v>7778</v>
      </c>
      <c r="Z645" s="51">
        <v>1045</v>
      </c>
      <c r="AA645">
        <v>3376.1689999999999</v>
      </c>
      <c r="AB645">
        <v>10</v>
      </c>
      <c r="AC645" t="s">
        <v>7782</v>
      </c>
      <c r="AD645" t="s">
        <v>7773</v>
      </c>
      <c r="AE645" t="s">
        <v>7797</v>
      </c>
      <c r="AF645">
        <v>12</v>
      </c>
      <c r="AG645">
        <v>0.65</v>
      </c>
      <c r="AH645">
        <v>12</v>
      </c>
      <c r="AI645">
        <v>9</v>
      </c>
      <c r="AJ645" t="s">
        <v>7424</v>
      </c>
      <c r="AM645" t="s">
        <v>7784</v>
      </c>
      <c r="AN645" t="s">
        <v>7774</v>
      </c>
      <c r="AO645" t="s">
        <v>7274</v>
      </c>
      <c r="AP645" t="s">
        <v>7384</v>
      </c>
      <c r="AQ645" t="s">
        <v>7384</v>
      </c>
      <c r="AR645">
        <v>5.56</v>
      </c>
      <c r="AS645" t="s">
        <v>7891</v>
      </c>
      <c r="AT645">
        <v>1.8</v>
      </c>
      <c r="AU645" t="s">
        <v>7774</v>
      </c>
      <c r="AV645" t="s">
        <v>7783</v>
      </c>
      <c r="AW645" t="s">
        <v>7774</v>
      </c>
      <c r="BA645" t="s">
        <v>5762</v>
      </c>
      <c r="BB645">
        <v>42.757374120000001</v>
      </c>
      <c r="BC645">
        <v>-82.033394849999993</v>
      </c>
      <c r="BD645">
        <v>201.9</v>
      </c>
      <c r="BE645">
        <v>290</v>
      </c>
      <c r="BF645" t="s">
        <v>8087</v>
      </c>
      <c r="BG645">
        <v>15</v>
      </c>
      <c r="BH645">
        <v>986</v>
      </c>
      <c r="BI645">
        <v>6.3639999999999999</v>
      </c>
      <c r="BJ645">
        <v>40.994999999999997</v>
      </c>
      <c r="BK645">
        <v>2112</v>
      </c>
      <c r="BL645">
        <v>2114</v>
      </c>
      <c r="BO645">
        <v>1.23</v>
      </c>
      <c r="BP645">
        <v>1.23</v>
      </c>
      <c r="BR645">
        <v>2.14</v>
      </c>
      <c r="BS645">
        <v>2.14</v>
      </c>
      <c r="BY645">
        <v>0.69</v>
      </c>
      <c r="BZ645">
        <v>20</v>
      </c>
    </row>
    <row r="646" spans="2:78" hidden="1" x14ac:dyDescent="0.35">
      <c r="B646">
        <v>3376.223</v>
      </c>
      <c r="C646" t="s">
        <v>5036</v>
      </c>
      <c r="D646" t="s">
        <v>3339</v>
      </c>
      <c r="E646">
        <v>0.5131944444444444</v>
      </c>
      <c r="F646">
        <v>12.4</v>
      </c>
      <c r="G646">
        <v>7</v>
      </c>
      <c r="H646" t="s">
        <v>7295</v>
      </c>
      <c r="I646" t="s">
        <v>7296</v>
      </c>
      <c r="L646" s="20" t="s">
        <v>5677</v>
      </c>
      <c r="M646">
        <v>22.3</v>
      </c>
      <c r="N646">
        <v>19.8</v>
      </c>
      <c r="O646" t="e">
        <v>#NAME?</v>
      </c>
      <c r="P646" s="51">
        <v>3376.223</v>
      </c>
      <c r="Q646" s="51">
        <v>12.4</v>
      </c>
      <c r="R646" t="str">
        <f t="shared" si="68"/>
        <v>3376-12</v>
      </c>
      <c r="S646" s="70" t="b">
        <f t="shared" si="69"/>
        <v>1</v>
      </c>
      <c r="T646" t="str">
        <f t="shared" si="67"/>
        <v>3376-12</v>
      </c>
      <c r="U646">
        <v>3376.22</v>
      </c>
      <c r="V646">
        <v>12</v>
      </c>
      <c r="Y646" t="s">
        <v>7778</v>
      </c>
      <c r="Z646" s="51">
        <v>1046</v>
      </c>
      <c r="AA646">
        <v>3376.22</v>
      </c>
      <c r="AB646">
        <v>10</v>
      </c>
      <c r="AC646" t="s">
        <v>7782</v>
      </c>
      <c r="AD646" t="s">
        <v>7773</v>
      </c>
      <c r="AE646" t="s">
        <v>7797</v>
      </c>
      <c r="AF646">
        <v>12</v>
      </c>
      <c r="AG646">
        <v>0.69</v>
      </c>
      <c r="AH646">
        <v>20</v>
      </c>
      <c r="AI646">
        <v>16</v>
      </c>
      <c r="AJ646" t="s">
        <v>7972</v>
      </c>
      <c r="AM646" t="s">
        <v>7784</v>
      </c>
      <c r="AN646" t="s">
        <v>7774</v>
      </c>
      <c r="AO646" t="s">
        <v>7274</v>
      </c>
      <c r="AP646" t="s">
        <v>7384</v>
      </c>
      <c r="AQ646" t="s">
        <v>7384</v>
      </c>
      <c r="AR646">
        <v>5.56</v>
      </c>
      <c r="AS646" t="s">
        <v>7891</v>
      </c>
      <c r="AT646">
        <v>1.8</v>
      </c>
      <c r="AU646" t="s">
        <v>7774</v>
      </c>
      <c r="AV646" t="s">
        <v>7788</v>
      </c>
      <c r="AW646" t="s">
        <v>7774</v>
      </c>
      <c r="AX646">
        <v>10</v>
      </c>
      <c r="AY646">
        <v>10</v>
      </c>
      <c r="AZ646">
        <v>12</v>
      </c>
      <c r="BA646" t="s">
        <v>5753</v>
      </c>
      <c r="BB646">
        <v>42.7573741</v>
      </c>
      <c r="BC646">
        <v>-82.033394270000002</v>
      </c>
      <c r="BD646">
        <v>201.9</v>
      </c>
      <c r="BE646">
        <v>290</v>
      </c>
      <c r="BF646" t="s">
        <v>8087</v>
      </c>
      <c r="BG646">
        <v>15</v>
      </c>
      <c r="BH646">
        <v>986</v>
      </c>
      <c r="BI646">
        <v>6.4109999999999996</v>
      </c>
      <c r="BJ646">
        <v>43.819000000000003</v>
      </c>
      <c r="BK646">
        <v>2098</v>
      </c>
      <c r="BL646">
        <v>2102</v>
      </c>
      <c r="BO646">
        <v>1.23</v>
      </c>
      <c r="BP646">
        <v>1.23</v>
      </c>
      <c r="BR646">
        <v>2.13</v>
      </c>
      <c r="BS646">
        <v>2.13</v>
      </c>
      <c r="BY646">
        <v>0.62</v>
      </c>
      <c r="BZ646">
        <v>17</v>
      </c>
    </row>
    <row r="647" spans="2:78" hidden="1" x14ac:dyDescent="0.35">
      <c r="B647">
        <v>3376.3150000000001</v>
      </c>
      <c r="C647" t="s">
        <v>5037</v>
      </c>
      <c r="D647" t="s">
        <v>3339</v>
      </c>
      <c r="E647">
        <v>0.51666666666666672</v>
      </c>
      <c r="F647">
        <v>11.2</v>
      </c>
      <c r="G647">
        <v>6</v>
      </c>
      <c r="H647" t="s">
        <v>7295</v>
      </c>
      <c r="I647" t="s">
        <v>7296</v>
      </c>
      <c r="L647" s="20" t="s">
        <v>5677</v>
      </c>
      <c r="M647">
        <v>26.7</v>
      </c>
      <c r="N647">
        <v>15</v>
      </c>
      <c r="O647" t="e">
        <v>#NAME?</v>
      </c>
      <c r="P647" s="51">
        <v>3376.3150000000001</v>
      </c>
      <c r="Q647" s="51">
        <v>11.2</v>
      </c>
      <c r="R647" t="str">
        <f t="shared" si="68"/>
        <v>3376-11</v>
      </c>
      <c r="S647" s="70" t="b">
        <f t="shared" si="69"/>
        <v>1</v>
      </c>
      <c r="T647" t="str">
        <f t="shared" si="67"/>
        <v>3376-11</v>
      </c>
      <c r="U647">
        <v>3376.3139999999999</v>
      </c>
      <c r="V647">
        <v>11</v>
      </c>
      <c r="Y647" t="s">
        <v>7778</v>
      </c>
      <c r="Z647" s="51">
        <v>1047</v>
      </c>
      <c r="AA647">
        <v>3376.3139999999999</v>
      </c>
      <c r="AB647">
        <v>10</v>
      </c>
      <c r="AC647" t="s">
        <v>7782</v>
      </c>
      <c r="AD647" t="s">
        <v>7773</v>
      </c>
      <c r="AE647" t="s">
        <v>7797</v>
      </c>
      <c r="AF647">
        <v>11</v>
      </c>
      <c r="AG647">
        <v>0.62</v>
      </c>
      <c r="AH647">
        <v>17</v>
      </c>
      <c r="AI647">
        <v>9</v>
      </c>
      <c r="AJ647" t="s">
        <v>7972</v>
      </c>
      <c r="AM647" t="s">
        <v>7784</v>
      </c>
      <c r="AN647" t="s">
        <v>7774</v>
      </c>
      <c r="AO647" t="s">
        <v>7274</v>
      </c>
      <c r="AP647" t="s">
        <v>7384</v>
      </c>
      <c r="AQ647" t="s">
        <v>7384</v>
      </c>
      <c r="AR647">
        <v>5.56</v>
      </c>
      <c r="AS647" t="s">
        <v>7891</v>
      </c>
      <c r="AT647">
        <v>1.8</v>
      </c>
      <c r="AU647" t="s">
        <v>7774</v>
      </c>
      <c r="AV647" t="s">
        <v>7783</v>
      </c>
      <c r="AW647" t="s">
        <v>7774</v>
      </c>
      <c r="BA647" t="s">
        <v>5762</v>
      </c>
      <c r="BB647">
        <v>42.757374059999997</v>
      </c>
      <c r="BC647">
        <v>-82.033393099999998</v>
      </c>
      <c r="BD647">
        <v>201.9</v>
      </c>
      <c r="BE647">
        <v>290</v>
      </c>
      <c r="BF647" t="s">
        <v>8087</v>
      </c>
      <c r="BG647">
        <v>15</v>
      </c>
      <c r="BH647">
        <v>986</v>
      </c>
      <c r="BI647">
        <v>6.5060000000000002</v>
      </c>
      <c r="BJ647">
        <v>47.234999999999999</v>
      </c>
      <c r="BK647">
        <v>2105</v>
      </c>
      <c r="BL647">
        <v>2107</v>
      </c>
      <c r="BO647">
        <v>1.23</v>
      </c>
      <c r="BP647">
        <v>1.23</v>
      </c>
      <c r="BR647">
        <v>2.14</v>
      </c>
      <c r="BS647">
        <v>2.13</v>
      </c>
      <c r="BY647">
        <v>0.56000000000000005</v>
      </c>
      <c r="BZ647">
        <v>14</v>
      </c>
    </row>
    <row r="648" spans="2:78" hidden="1" x14ac:dyDescent="0.35">
      <c r="B648">
        <v>3413.7759999999998</v>
      </c>
      <c r="C648" t="s">
        <v>5040</v>
      </c>
      <c r="D648" t="s">
        <v>3290</v>
      </c>
      <c r="E648">
        <v>0.44027777777777777</v>
      </c>
      <c r="F648">
        <v>15.8</v>
      </c>
      <c r="G648">
        <v>9</v>
      </c>
      <c r="H648" t="s">
        <v>7295</v>
      </c>
      <c r="I648" t="s">
        <v>7296</v>
      </c>
      <c r="L648" s="20" t="s">
        <v>5752</v>
      </c>
      <c r="M648">
        <v>12.5</v>
      </c>
      <c r="N648">
        <v>15</v>
      </c>
      <c r="O648" t="s">
        <v>144</v>
      </c>
      <c r="P648" s="51">
        <v>3413.7759999999998</v>
      </c>
      <c r="Q648" s="51">
        <v>15.8</v>
      </c>
      <c r="R648" t="str">
        <f t="shared" si="68"/>
        <v>3413-16</v>
      </c>
      <c r="S648" s="70" t="b">
        <f t="shared" si="69"/>
        <v>1</v>
      </c>
      <c r="T648" t="str">
        <f t="shared" si="67"/>
        <v>3413-16</v>
      </c>
      <c r="U648">
        <v>3413.7739999999999</v>
      </c>
      <c r="V648">
        <v>16</v>
      </c>
      <c r="Y648" t="s">
        <v>7778</v>
      </c>
      <c r="Z648" s="51">
        <v>1053</v>
      </c>
      <c r="AA648">
        <v>3413.7739999999999</v>
      </c>
      <c r="AB648">
        <v>10</v>
      </c>
      <c r="AC648" t="s">
        <v>7782</v>
      </c>
      <c r="AD648" t="s">
        <v>7773</v>
      </c>
      <c r="AE648" t="s">
        <v>7797</v>
      </c>
      <c r="AF648">
        <v>16</v>
      </c>
      <c r="AG648">
        <v>0.88</v>
      </c>
      <c r="AH648">
        <v>13</v>
      </c>
      <c r="AI648">
        <v>8</v>
      </c>
      <c r="AJ648" t="s">
        <v>7526</v>
      </c>
      <c r="AM648" t="s">
        <v>7805</v>
      </c>
      <c r="AN648" t="s">
        <v>7774</v>
      </c>
      <c r="AO648" t="s">
        <v>7275</v>
      </c>
      <c r="AP648" t="s">
        <v>7683</v>
      </c>
      <c r="AQ648" t="s">
        <v>7683</v>
      </c>
      <c r="AR648">
        <v>5.56</v>
      </c>
      <c r="AS648" t="s">
        <v>7973</v>
      </c>
      <c r="AT648">
        <v>1.8</v>
      </c>
      <c r="AU648" t="s">
        <v>7774</v>
      </c>
      <c r="AV648" t="s">
        <v>7783</v>
      </c>
      <c r="AW648" t="s">
        <v>7774</v>
      </c>
      <c r="BA648" t="s">
        <v>5762</v>
      </c>
      <c r="BB648">
        <v>42.757358449999998</v>
      </c>
      <c r="BC648">
        <v>-82.032933479999997</v>
      </c>
      <c r="BD648">
        <v>202</v>
      </c>
      <c r="BE648">
        <v>290</v>
      </c>
      <c r="BF648" t="s">
        <v>8087</v>
      </c>
      <c r="BG648">
        <v>15</v>
      </c>
      <c r="BH648">
        <v>986</v>
      </c>
      <c r="BI648">
        <v>1.869</v>
      </c>
      <c r="BJ648">
        <v>-272.72300000000001</v>
      </c>
      <c r="BK648">
        <v>2107</v>
      </c>
      <c r="BL648">
        <v>2109</v>
      </c>
      <c r="BO648">
        <v>1.23</v>
      </c>
      <c r="BP648">
        <v>1.23</v>
      </c>
      <c r="BR648">
        <v>2.14</v>
      </c>
      <c r="BS648">
        <v>2.14</v>
      </c>
    </row>
    <row r="649" spans="2:78" hidden="1" x14ac:dyDescent="0.35">
      <c r="B649">
        <v>3422.3820000000001</v>
      </c>
      <c r="C649" t="s">
        <v>5043</v>
      </c>
      <c r="D649" t="s">
        <v>3407</v>
      </c>
      <c r="E649">
        <v>0.39791666666666664</v>
      </c>
      <c r="F649">
        <v>27.9</v>
      </c>
      <c r="G649">
        <v>25</v>
      </c>
      <c r="H649" t="s">
        <v>7295</v>
      </c>
      <c r="I649" t="s">
        <v>7296</v>
      </c>
      <c r="L649" s="20" t="s">
        <v>5672</v>
      </c>
      <c r="M649">
        <v>40.299999999999997</v>
      </c>
      <c r="N649">
        <v>72.2</v>
      </c>
      <c r="O649" t="s">
        <v>2905</v>
      </c>
      <c r="P649" s="51">
        <v>3422.3820000000001</v>
      </c>
      <c r="Q649" s="51">
        <v>27.9</v>
      </c>
      <c r="R649" t="str">
        <f t="shared" si="68"/>
        <v>3422-28</v>
      </c>
      <c r="S649" s="70" t="b">
        <f t="shared" si="69"/>
        <v>0</v>
      </c>
      <c r="T649" t="str">
        <f t="shared" si="67"/>
        <v>3422-</v>
      </c>
      <c r="U649">
        <v>3422.38</v>
      </c>
      <c r="Y649" t="s">
        <v>7778</v>
      </c>
      <c r="Z649" s="51">
        <v>1056</v>
      </c>
      <c r="AA649">
        <v>3422.38</v>
      </c>
      <c r="AB649">
        <v>10</v>
      </c>
      <c r="AC649" t="s">
        <v>7782</v>
      </c>
      <c r="AD649" t="s">
        <v>7773</v>
      </c>
      <c r="AE649" t="s">
        <v>7797</v>
      </c>
      <c r="AH649">
        <v>22</v>
      </c>
      <c r="AI649">
        <v>18</v>
      </c>
      <c r="AJ649" t="s">
        <v>7675</v>
      </c>
      <c r="AM649" t="s">
        <v>7776</v>
      </c>
      <c r="AN649" t="s">
        <v>7774</v>
      </c>
      <c r="AO649" t="s">
        <v>7276</v>
      </c>
      <c r="AP649" t="s">
        <v>7684</v>
      </c>
      <c r="AQ649" t="s">
        <v>7684</v>
      </c>
      <c r="AR649">
        <v>5.56</v>
      </c>
      <c r="AS649" t="s">
        <v>7892</v>
      </c>
      <c r="AT649">
        <v>1.7</v>
      </c>
      <c r="AU649" t="s">
        <v>7774</v>
      </c>
      <c r="AW649" t="s">
        <v>7774</v>
      </c>
      <c r="BA649" t="s">
        <v>5673</v>
      </c>
      <c r="BB649">
        <v>42.757355820000001</v>
      </c>
      <c r="BC649">
        <v>-82.032827889999993</v>
      </c>
      <c r="BD649">
        <v>202.1</v>
      </c>
      <c r="BE649">
        <v>290</v>
      </c>
      <c r="BF649" t="s">
        <v>8087</v>
      </c>
      <c r="BG649">
        <v>15</v>
      </c>
      <c r="BH649">
        <v>986</v>
      </c>
      <c r="BI649">
        <v>0.17</v>
      </c>
      <c r="BJ649">
        <v>-321.18599999999998</v>
      </c>
      <c r="BY649">
        <v>0.8</v>
      </c>
      <c r="BZ649">
        <v>24</v>
      </c>
    </row>
    <row r="650" spans="2:78" hidden="1" x14ac:dyDescent="0.35">
      <c r="B650">
        <v>3422.42</v>
      </c>
      <c r="C650" t="s">
        <v>5044</v>
      </c>
      <c r="D650" t="s">
        <v>3339</v>
      </c>
      <c r="E650">
        <v>0.39652777777777776</v>
      </c>
      <c r="F650">
        <v>14.4</v>
      </c>
      <c r="G650">
        <v>7</v>
      </c>
      <c r="H650" t="s">
        <v>7295</v>
      </c>
      <c r="I650" t="s">
        <v>7296</v>
      </c>
      <c r="L650" s="20" t="s">
        <v>5677</v>
      </c>
      <c r="M650">
        <v>7.4</v>
      </c>
      <c r="N650">
        <v>15</v>
      </c>
      <c r="O650" t="s">
        <v>2905</v>
      </c>
      <c r="P650" s="51">
        <v>3422.42</v>
      </c>
      <c r="Q650" s="51">
        <v>14.4</v>
      </c>
      <c r="R650" t="str">
        <f t="shared" si="68"/>
        <v>3422-14</v>
      </c>
      <c r="S650" s="70" t="b">
        <f t="shared" si="69"/>
        <v>1</v>
      </c>
      <c r="T650" t="str">
        <f t="shared" si="67"/>
        <v>3422-14</v>
      </c>
      <c r="U650">
        <v>3422.4169999999999</v>
      </c>
      <c r="V650">
        <v>14</v>
      </c>
      <c r="Y650" t="s">
        <v>7778</v>
      </c>
      <c r="Z650" s="51">
        <v>1057</v>
      </c>
      <c r="AA650">
        <v>3422.4169999999999</v>
      </c>
      <c r="AB650">
        <v>10</v>
      </c>
      <c r="AC650" t="s">
        <v>7782</v>
      </c>
      <c r="AD650" t="s">
        <v>7773</v>
      </c>
      <c r="AE650" t="s">
        <v>7797</v>
      </c>
      <c r="AF650">
        <v>14</v>
      </c>
      <c r="AG650">
        <v>0.8</v>
      </c>
      <c r="AH650">
        <v>24</v>
      </c>
      <c r="AI650">
        <v>21</v>
      </c>
      <c r="AJ650" t="s">
        <v>7578</v>
      </c>
      <c r="AM650" t="s">
        <v>7784</v>
      </c>
      <c r="AN650" t="s">
        <v>7774</v>
      </c>
      <c r="AO650" t="s">
        <v>7276</v>
      </c>
      <c r="AP650" t="s">
        <v>7684</v>
      </c>
      <c r="AQ650" t="s">
        <v>7684</v>
      </c>
      <c r="AR650">
        <v>5.56</v>
      </c>
      <c r="AS650" t="s">
        <v>7892</v>
      </c>
      <c r="AT650">
        <v>1.8</v>
      </c>
      <c r="AU650" t="s">
        <v>7774</v>
      </c>
      <c r="AV650" t="s">
        <v>7788</v>
      </c>
      <c r="AW650" t="s">
        <v>7774</v>
      </c>
      <c r="AX650">
        <v>10</v>
      </c>
      <c r="AY650">
        <v>10</v>
      </c>
      <c r="AZ650">
        <v>12</v>
      </c>
      <c r="BA650" t="s">
        <v>5753</v>
      </c>
      <c r="BB650">
        <v>42.75735581</v>
      </c>
      <c r="BC650">
        <v>-82.032827440000005</v>
      </c>
      <c r="BD650">
        <v>202.1</v>
      </c>
      <c r="BE650">
        <v>290</v>
      </c>
      <c r="BF650" t="s">
        <v>8087</v>
      </c>
      <c r="BG650">
        <v>15</v>
      </c>
      <c r="BH650">
        <v>986</v>
      </c>
      <c r="BI650">
        <v>0.20599999999999999</v>
      </c>
      <c r="BJ650">
        <v>-337.82499999999999</v>
      </c>
      <c r="BK650">
        <v>2085</v>
      </c>
      <c r="BL650">
        <v>2091</v>
      </c>
      <c r="BO650">
        <v>1.22</v>
      </c>
      <c r="BP650">
        <v>1.22</v>
      </c>
      <c r="BR650">
        <v>2.12</v>
      </c>
      <c r="BS650">
        <v>2.11</v>
      </c>
      <c r="BY650">
        <v>0.96</v>
      </c>
      <c r="BZ650">
        <v>31</v>
      </c>
    </row>
    <row r="651" spans="2:78" hidden="1" x14ac:dyDescent="0.35">
      <c r="B651">
        <v>3422.4290000000001</v>
      </c>
      <c r="C651" t="s">
        <v>5045</v>
      </c>
      <c r="D651" t="s">
        <v>3339</v>
      </c>
      <c r="E651">
        <v>0.39374999999999999</v>
      </c>
      <c r="F651">
        <v>17.2</v>
      </c>
      <c r="G651">
        <v>6</v>
      </c>
      <c r="H651" t="s">
        <v>7295</v>
      </c>
      <c r="I651" t="s">
        <v>7296</v>
      </c>
      <c r="L651" s="20" t="s">
        <v>5677</v>
      </c>
      <c r="M651">
        <v>7.6</v>
      </c>
      <c r="N651">
        <v>22.1</v>
      </c>
      <c r="O651" t="s">
        <v>2905</v>
      </c>
      <c r="P651" s="51">
        <v>3422.4290000000001</v>
      </c>
      <c r="Q651" s="51">
        <v>17.2</v>
      </c>
      <c r="R651" t="str">
        <f t="shared" si="68"/>
        <v>3422-17</v>
      </c>
      <c r="S651" s="70" t="b">
        <f t="shared" si="69"/>
        <v>1</v>
      </c>
      <c r="T651" t="str">
        <f t="shared" si="67"/>
        <v>3422-17</v>
      </c>
      <c r="U651">
        <v>3422.4279999999999</v>
      </c>
      <c r="V651">
        <v>17</v>
      </c>
      <c r="Y651" t="s">
        <v>7778</v>
      </c>
      <c r="Z651" s="51">
        <v>1058</v>
      </c>
      <c r="AA651">
        <v>3422.4279999999999</v>
      </c>
      <c r="AB651">
        <v>10</v>
      </c>
      <c r="AC651" t="s">
        <v>7782</v>
      </c>
      <c r="AD651" t="s">
        <v>7773</v>
      </c>
      <c r="AE651" t="s">
        <v>7797</v>
      </c>
      <c r="AF651">
        <v>17</v>
      </c>
      <c r="AG651">
        <v>0.96</v>
      </c>
      <c r="AH651">
        <v>31</v>
      </c>
      <c r="AI651">
        <v>17</v>
      </c>
      <c r="AJ651" t="s">
        <v>7615</v>
      </c>
      <c r="AM651" t="s">
        <v>7784</v>
      </c>
      <c r="AN651" t="s">
        <v>7774</v>
      </c>
      <c r="AO651" t="s">
        <v>7276</v>
      </c>
      <c r="AP651" t="s">
        <v>7684</v>
      </c>
      <c r="AQ651" t="s">
        <v>7684</v>
      </c>
      <c r="AR651">
        <v>5.56</v>
      </c>
      <c r="AS651" t="s">
        <v>7892</v>
      </c>
      <c r="AT651">
        <v>1.8</v>
      </c>
      <c r="AU651" t="s">
        <v>7774</v>
      </c>
      <c r="AV651" t="s">
        <v>7788</v>
      </c>
      <c r="AW651" t="s">
        <v>7774</v>
      </c>
      <c r="AX651">
        <v>10</v>
      </c>
      <c r="AY651">
        <v>10</v>
      </c>
      <c r="AZ651">
        <v>12</v>
      </c>
      <c r="BA651" t="s">
        <v>5753</v>
      </c>
      <c r="BB651">
        <v>42.75735581</v>
      </c>
      <c r="BC651">
        <v>-82.032827350000005</v>
      </c>
      <c r="BD651">
        <v>202.1</v>
      </c>
      <c r="BE651">
        <v>290</v>
      </c>
      <c r="BF651" t="s">
        <v>8087</v>
      </c>
      <c r="BG651">
        <v>15</v>
      </c>
      <c r="BH651">
        <v>986</v>
      </c>
      <c r="BI651">
        <v>0.21299999999999999</v>
      </c>
      <c r="BJ651">
        <v>-330.94099999999997</v>
      </c>
      <c r="BK651">
        <v>2055</v>
      </c>
      <c r="BL651">
        <v>2066</v>
      </c>
      <c r="BO651">
        <v>1.21</v>
      </c>
      <c r="BP651">
        <v>1.2</v>
      </c>
      <c r="BR651">
        <v>2.1</v>
      </c>
      <c r="BS651">
        <v>2.08</v>
      </c>
      <c r="BY651">
        <v>0.56000000000000005</v>
      </c>
      <c r="BZ651">
        <v>20</v>
      </c>
    </row>
    <row r="652" spans="2:78" hidden="1" x14ac:dyDescent="0.35">
      <c r="B652">
        <v>3448.944</v>
      </c>
      <c r="C652" t="s">
        <v>5055</v>
      </c>
      <c r="D652" t="s">
        <v>3290</v>
      </c>
      <c r="E652">
        <v>0.25347222222222221</v>
      </c>
      <c r="F652">
        <v>11.8</v>
      </c>
      <c r="G652">
        <v>6</v>
      </c>
      <c r="H652" t="s">
        <v>7295</v>
      </c>
      <c r="I652" t="s">
        <v>7296</v>
      </c>
      <c r="L652" s="20" t="s">
        <v>5677</v>
      </c>
      <c r="M652">
        <v>28.3</v>
      </c>
      <c r="N652">
        <v>15</v>
      </c>
      <c r="O652" t="s">
        <v>144</v>
      </c>
      <c r="P652" s="51">
        <v>3448.944</v>
      </c>
      <c r="Q652" s="51">
        <v>11.8</v>
      </c>
      <c r="R652" t="str">
        <f t="shared" si="68"/>
        <v>3448-12</v>
      </c>
      <c r="S652" s="70" t="b">
        <f t="shared" si="69"/>
        <v>1</v>
      </c>
      <c r="T652" t="str">
        <f t="shared" si="67"/>
        <v>3448-12</v>
      </c>
      <c r="U652">
        <v>3448.942</v>
      </c>
      <c r="V652">
        <v>12</v>
      </c>
      <c r="Y652" t="s">
        <v>7778</v>
      </c>
      <c r="Z652" s="51">
        <v>1065</v>
      </c>
      <c r="AA652">
        <v>3448.942</v>
      </c>
      <c r="AB652">
        <v>10</v>
      </c>
      <c r="AC652" t="s">
        <v>7782</v>
      </c>
      <c r="AD652" t="s">
        <v>7773</v>
      </c>
      <c r="AE652" t="s">
        <v>5753</v>
      </c>
      <c r="AF652">
        <v>12</v>
      </c>
      <c r="AG652">
        <v>0.66</v>
      </c>
      <c r="AH652">
        <v>16</v>
      </c>
      <c r="AI652">
        <v>13</v>
      </c>
      <c r="AJ652" t="s">
        <v>7974</v>
      </c>
      <c r="AM652" t="s">
        <v>7784</v>
      </c>
      <c r="AN652" t="s">
        <v>7774</v>
      </c>
      <c r="AO652" t="s">
        <v>7277</v>
      </c>
      <c r="AP652" t="s">
        <v>7549</v>
      </c>
      <c r="AQ652" t="s">
        <v>7549</v>
      </c>
      <c r="AR652">
        <v>5.56</v>
      </c>
      <c r="AS652" t="s">
        <v>7975</v>
      </c>
      <c r="AT652">
        <v>1.8</v>
      </c>
      <c r="AU652" t="s">
        <v>7774</v>
      </c>
      <c r="AV652" t="s">
        <v>7788</v>
      </c>
      <c r="AW652" t="s">
        <v>7774</v>
      </c>
      <c r="AX652">
        <v>10</v>
      </c>
      <c r="AY652">
        <v>10</v>
      </c>
      <c r="AZ652">
        <v>12</v>
      </c>
      <c r="BA652" t="s">
        <v>5683</v>
      </c>
      <c r="BB652">
        <v>42.757348469999997</v>
      </c>
      <c r="BC652">
        <v>-82.032501730000007</v>
      </c>
      <c r="BD652">
        <v>202.3</v>
      </c>
      <c r="BE652">
        <v>290</v>
      </c>
      <c r="BF652" t="s">
        <v>8087</v>
      </c>
      <c r="BG652">
        <v>15</v>
      </c>
      <c r="BH652">
        <v>986</v>
      </c>
      <c r="BI652">
        <v>3.9350000000000001</v>
      </c>
      <c r="BJ652">
        <v>-332.84899999999999</v>
      </c>
      <c r="BK652">
        <v>2105</v>
      </c>
      <c r="BL652">
        <v>2108</v>
      </c>
      <c r="BO652">
        <v>1.23</v>
      </c>
      <c r="BP652">
        <v>1.23</v>
      </c>
      <c r="BR652">
        <v>2.14</v>
      </c>
      <c r="BS652">
        <v>2.13</v>
      </c>
      <c r="BY652">
        <v>0.97</v>
      </c>
      <c r="BZ652">
        <v>15</v>
      </c>
    </row>
    <row r="653" spans="2:78" hidden="1" x14ac:dyDescent="0.35">
      <c r="B653">
        <v>3449.828</v>
      </c>
      <c r="C653" t="s">
        <v>5056</v>
      </c>
      <c r="D653" t="s">
        <v>3339</v>
      </c>
      <c r="E653">
        <v>0.38055555555555554</v>
      </c>
      <c r="F653">
        <v>17.399999999999999</v>
      </c>
      <c r="G653">
        <v>11</v>
      </c>
      <c r="H653" t="s">
        <v>7295</v>
      </c>
      <c r="I653" t="s">
        <v>7296</v>
      </c>
      <c r="L653" s="20" t="s">
        <v>5752</v>
      </c>
      <c r="M653">
        <v>13.6</v>
      </c>
      <c r="N653">
        <v>23.3</v>
      </c>
      <c r="O653" t="s">
        <v>144</v>
      </c>
      <c r="P653" s="51">
        <v>3449.828</v>
      </c>
      <c r="Q653" s="51">
        <v>17.399999999999999</v>
      </c>
      <c r="R653" t="str">
        <f t="shared" si="68"/>
        <v>3449-17</v>
      </c>
      <c r="S653" s="70" t="b">
        <f t="shared" si="69"/>
        <v>1</v>
      </c>
      <c r="T653" t="str">
        <f t="shared" si="67"/>
        <v>3449-17</v>
      </c>
      <c r="U653">
        <v>3449.826</v>
      </c>
      <c r="V653">
        <v>17</v>
      </c>
      <c r="Y653" t="s">
        <v>7778</v>
      </c>
      <c r="Z653" s="51">
        <v>1066</v>
      </c>
      <c r="AA653">
        <v>3449.826</v>
      </c>
      <c r="AB653">
        <v>10</v>
      </c>
      <c r="AC653" t="s">
        <v>7782</v>
      </c>
      <c r="AD653" t="s">
        <v>7773</v>
      </c>
      <c r="AE653" t="s">
        <v>7797</v>
      </c>
      <c r="AF653">
        <v>17</v>
      </c>
      <c r="AG653">
        <v>0.97</v>
      </c>
      <c r="AH653">
        <v>15</v>
      </c>
      <c r="AI653">
        <v>17</v>
      </c>
      <c r="AJ653" t="s">
        <v>7391</v>
      </c>
      <c r="AM653" t="s">
        <v>7805</v>
      </c>
      <c r="AN653" t="s">
        <v>7774</v>
      </c>
      <c r="AO653" t="s">
        <v>7277</v>
      </c>
      <c r="AP653" t="s">
        <v>7549</v>
      </c>
      <c r="AQ653" t="s">
        <v>7549</v>
      </c>
      <c r="AR653">
        <v>5.56</v>
      </c>
      <c r="AS653" t="s">
        <v>7975</v>
      </c>
      <c r="AT653">
        <v>1.8</v>
      </c>
      <c r="AU653" t="s">
        <v>7774</v>
      </c>
      <c r="AV653" t="s">
        <v>7788</v>
      </c>
      <c r="AW653" t="s">
        <v>7774</v>
      </c>
      <c r="AX653">
        <v>10</v>
      </c>
      <c r="AY653">
        <v>10</v>
      </c>
      <c r="AZ653">
        <v>12</v>
      </c>
      <c r="BA653" t="s">
        <v>5753</v>
      </c>
      <c r="BB653">
        <v>42.757348270000001</v>
      </c>
      <c r="BC653">
        <v>-82.032490870000004</v>
      </c>
      <c r="BD653">
        <v>202.4</v>
      </c>
      <c r="BE653">
        <v>290</v>
      </c>
      <c r="BF653" t="s">
        <v>8087</v>
      </c>
      <c r="BG653">
        <v>15</v>
      </c>
      <c r="BH653">
        <v>986</v>
      </c>
      <c r="BI653">
        <v>4.819</v>
      </c>
      <c r="BJ653">
        <v>-287.97800000000001</v>
      </c>
      <c r="BK653">
        <v>2100</v>
      </c>
      <c r="BL653">
        <v>2103</v>
      </c>
      <c r="BO653">
        <v>1.23</v>
      </c>
      <c r="BP653">
        <v>1.23</v>
      </c>
      <c r="BR653">
        <v>2.13</v>
      </c>
      <c r="BS653">
        <v>2.13</v>
      </c>
      <c r="BY653">
        <v>0.57999999999999996</v>
      </c>
      <c r="BZ653">
        <v>34</v>
      </c>
    </row>
    <row r="654" spans="2:78" hidden="1" x14ac:dyDescent="0.35">
      <c r="B654">
        <v>3500.701</v>
      </c>
      <c r="C654" t="s">
        <v>5161</v>
      </c>
      <c r="D654" t="s">
        <v>3339</v>
      </c>
      <c r="E654">
        <v>0.40625</v>
      </c>
      <c r="F654">
        <v>11.4</v>
      </c>
      <c r="G654">
        <v>7</v>
      </c>
      <c r="H654" t="s">
        <v>7295</v>
      </c>
      <c r="I654" t="s">
        <v>7296</v>
      </c>
      <c r="L654" s="20" t="s">
        <v>5677</v>
      </c>
      <c r="M654">
        <v>9.5</v>
      </c>
      <c r="N654">
        <v>15</v>
      </c>
      <c r="O654" t="s">
        <v>144</v>
      </c>
      <c r="P654" s="51">
        <v>3500.701</v>
      </c>
      <c r="Q654" s="51">
        <v>11.4</v>
      </c>
      <c r="R654" t="str">
        <f t="shared" si="68"/>
        <v>3500-11</v>
      </c>
      <c r="S654" s="70" t="b">
        <f t="shared" si="69"/>
        <v>1</v>
      </c>
      <c r="T654" t="str">
        <f t="shared" si="67"/>
        <v>3500-11</v>
      </c>
      <c r="U654">
        <v>3500.7</v>
      </c>
      <c r="V654">
        <v>11</v>
      </c>
      <c r="Y654" t="s">
        <v>7778</v>
      </c>
      <c r="Z654" s="51">
        <v>1091</v>
      </c>
      <c r="AA654">
        <v>3500.7</v>
      </c>
      <c r="AB654">
        <v>10</v>
      </c>
      <c r="AC654" t="s">
        <v>7782</v>
      </c>
      <c r="AD654" t="s">
        <v>7773</v>
      </c>
      <c r="AE654" t="s">
        <v>7797</v>
      </c>
      <c r="AF654">
        <v>11</v>
      </c>
      <c r="AG654">
        <v>1.44</v>
      </c>
      <c r="AH654">
        <v>14</v>
      </c>
      <c r="AI654">
        <v>11</v>
      </c>
      <c r="AJ654" t="s">
        <v>7676</v>
      </c>
      <c r="AM654" t="s">
        <v>7784</v>
      </c>
      <c r="AN654" t="s">
        <v>7774</v>
      </c>
      <c r="AO654" t="s">
        <v>7280</v>
      </c>
      <c r="AR654">
        <v>12.7</v>
      </c>
      <c r="AS654" t="s">
        <v>7978</v>
      </c>
      <c r="AT654">
        <v>2.4</v>
      </c>
      <c r="AU654" t="s">
        <v>7774</v>
      </c>
      <c r="AV654" t="s">
        <v>7783</v>
      </c>
      <c r="AW654" t="s">
        <v>7774</v>
      </c>
      <c r="BA654" t="s">
        <v>5762</v>
      </c>
      <c r="BB654">
        <v>42.75706856</v>
      </c>
      <c r="BC654">
        <v>-82.032291220000005</v>
      </c>
      <c r="BD654">
        <v>202.2</v>
      </c>
      <c r="BE654">
        <v>290</v>
      </c>
      <c r="BF654" t="s">
        <v>8087</v>
      </c>
      <c r="BG654">
        <v>15</v>
      </c>
      <c r="BH654">
        <v>986</v>
      </c>
      <c r="BI654">
        <v>0.49299999999999999</v>
      </c>
      <c r="BK654">
        <v>4831</v>
      </c>
      <c r="BL654">
        <v>4833</v>
      </c>
      <c r="BO654">
        <v>1.24</v>
      </c>
      <c r="BP654">
        <v>1.23</v>
      </c>
      <c r="BR654">
        <v>4.9000000000000004</v>
      </c>
      <c r="BS654">
        <v>4.9000000000000004</v>
      </c>
      <c r="BY654">
        <v>1.71</v>
      </c>
      <c r="BZ654">
        <v>17</v>
      </c>
    </row>
    <row r="655" spans="2:78" hidden="1" x14ac:dyDescent="0.35">
      <c r="B655">
        <v>3500.7179999999998</v>
      </c>
      <c r="C655" t="s">
        <v>5163</v>
      </c>
      <c r="D655" t="s">
        <v>3339</v>
      </c>
      <c r="E655">
        <v>0.38958333333333334</v>
      </c>
      <c r="F655">
        <v>13.5</v>
      </c>
      <c r="G655">
        <v>6</v>
      </c>
      <c r="H655" t="s">
        <v>7295</v>
      </c>
      <c r="I655" t="s">
        <v>7296</v>
      </c>
      <c r="L655" s="20" t="s">
        <v>5677</v>
      </c>
      <c r="M655">
        <v>11.6</v>
      </c>
      <c r="N655">
        <v>26.2</v>
      </c>
      <c r="O655" t="s">
        <v>144</v>
      </c>
      <c r="P655" s="51">
        <v>3500.7179999999998</v>
      </c>
      <c r="Q655" s="51">
        <v>13.5</v>
      </c>
      <c r="R655" t="str">
        <f t="shared" si="68"/>
        <v>3500-14</v>
      </c>
      <c r="S655" s="70" t="b">
        <f t="shared" si="69"/>
        <v>0</v>
      </c>
      <c r="T655" t="str">
        <f t="shared" si="67"/>
        <v>3500-13</v>
      </c>
      <c r="U655">
        <v>3500.7179999999998</v>
      </c>
      <c r="V655">
        <v>13</v>
      </c>
      <c r="Y655" t="s">
        <v>7778</v>
      </c>
      <c r="Z655" s="51">
        <v>1092</v>
      </c>
      <c r="AA655">
        <v>3500.7179999999998</v>
      </c>
      <c r="AB655">
        <v>10</v>
      </c>
      <c r="AC655" t="s">
        <v>7782</v>
      </c>
      <c r="AD655" t="s">
        <v>7773</v>
      </c>
      <c r="AE655" t="s">
        <v>7797</v>
      </c>
      <c r="AF655">
        <v>13</v>
      </c>
      <c r="AG655">
        <v>1.71</v>
      </c>
      <c r="AH655">
        <v>17</v>
      </c>
      <c r="AI655">
        <v>24</v>
      </c>
      <c r="AJ655" t="s">
        <v>7578</v>
      </c>
      <c r="AM655" t="s">
        <v>7784</v>
      </c>
      <c r="AN655" t="s">
        <v>7774</v>
      </c>
      <c r="AO655" t="s">
        <v>7280</v>
      </c>
      <c r="AR655">
        <v>12.7</v>
      </c>
      <c r="AS655" t="s">
        <v>7978</v>
      </c>
      <c r="AT655">
        <v>2.4</v>
      </c>
      <c r="AU655" t="s">
        <v>7774</v>
      </c>
      <c r="AV655" t="s">
        <v>7788</v>
      </c>
      <c r="AW655" t="s">
        <v>7774</v>
      </c>
      <c r="AX655">
        <v>10</v>
      </c>
      <c r="AY655">
        <v>10</v>
      </c>
      <c r="AZ655">
        <v>12</v>
      </c>
      <c r="BA655" t="s">
        <v>5753</v>
      </c>
      <c r="BB655">
        <v>42.757068429999997</v>
      </c>
      <c r="BC655">
        <v>-82.032291119999996</v>
      </c>
      <c r="BD655">
        <v>202.2</v>
      </c>
      <c r="BE655">
        <v>290</v>
      </c>
      <c r="BF655" t="s">
        <v>8087</v>
      </c>
      <c r="BG655">
        <v>15</v>
      </c>
      <c r="BH655">
        <v>986</v>
      </c>
      <c r="BI655">
        <v>0.50900000000000001</v>
      </c>
      <c r="BK655">
        <v>4824</v>
      </c>
      <c r="BL655">
        <v>4827</v>
      </c>
      <c r="BO655">
        <v>1.23</v>
      </c>
      <c r="BP655">
        <v>1.23</v>
      </c>
      <c r="BR655">
        <v>4.8899999999999997</v>
      </c>
      <c r="BS655">
        <v>4.8899999999999997</v>
      </c>
      <c r="BY655">
        <v>1.46</v>
      </c>
      <c r="BZ655">
        <v>18</v>
      </c>
    </row>
    <row r="656" spans="2:78" hidden="1" x14ac:dyDescent="0.35">
      <c r="B656">
        <v>3500.777</v>
      </c>
      <c r="C656" t="s">
        <v>5165</v>
      </c>
      <c r="D656" t="s">
        <v>3339</v>
      </c>
      <c r="E656">
        <v>0.40138888888888891</v>
      </c>
      <c r="F656">
        <v>11.5</v>
      </c>
      <c r="G656">
        <v>11</v>
      </c>
      <c r="H656" t="s">
        <v>7295</v>
      </c>
      <c r="I656" t="s">
        <v>7296</v>
      </c>
      <c r="L656" s="20" t="s">
        <v>5677</v>
      </c>
      <c r="M656">
        <v>8.1999999999999993</v>
      </c>
      <c r="N656">
        <v>15</v>
      </c>
      <c r="O656" t="s">
        <v>144</v>
      </c>
      <c r="P656" s="51">
        <v>3500.777</v>
      </c>
      <c r="Q656" s="51">
        <v>11.5</v>
      </c>
      <c r="R656" t="str">
        <f t="shared" si="68"/>
        <v>3500-12</v>
      </c>
      <c r="S656" s="70" t="b">
        <f t="shared" si="69"/>
        <v>1</v>
      </c>
      <c r="T656" t="str">
        <f t="shared" si="67"/>
        <v>3500-12</v>
      </c>
      <c r="U656">
        <v>3500.7750000000001</v>
      </c>
      <c r="V656">
        <v>12</v>
      </c>
      <c r="Y656" t="s">
        <v>7778</v>
      </c>
      <c r="Z656" s="51">
        <v>1094</v>
      </c>
      <c r="AA656">
        <v>3500.7750000000001</v>
      </c>
      <c r="AB656">
        <v>10</v>
      </c>
      <c r="AC656" t="s">
        <v>7782</v>
      </c>
      <c r="AD656" t="s">
        <v>7773</v>
      </c>
      <c r="AE656" t="s">
        <v>7797</v>
      </c>
      <c r="AF656">
        <v>12</v>
      </c>
      <c r="AG656">
        <v>1.46</v>
      </c>
      <c r="AH656">
        <v>18</v>
      </c>
      <c r="AI656">
        <v>20</v>
      </c>
      <c r="AJ656" t="s">
        <v>7979</v>
      </c>
      <c r="AM656" t="s">
        <v>7784</v>
      </c>
      <c r="AN656" t="s">
        <v>7774</v>
      </c>
      <c r="AO656" t="s">
        <v>7280</v>
      </c>
      <c r="AR656">
        <v>12.7</v>
      </c>
      <c r="AS656" t="s">
        <v>7978</v>
      </c>
      <c r="AT656">
        <v>2.5</v>
      </c>
      <c r="AU656" t="s">
        <v>7774</v>
      </c>
      <c r="AV656" t="s">
        <v>7788</v>
      </c>
      <c r="AW656" t="s">
        <v>7774</v>
      </c>
      <c r="AX656">
        <v>10</v>
      </c>
      <c r="AY656">
        <v>10</v>
      </c>
      <c r="AZ656">
        <v>12</v>
      </c>
      <c r="BA656" t="s">
        <v>5753</v>
      </c>
      <c r="BB656">
        <v>42.757067990000003</v>
      </c>
      <c r="BC656">
        <v>-82.032290759999995</v>
      </c>
      <c r="BD656">
        <v>202.2</v>
      </c>
      <c r="BE656">
        <v>290</v>
      </c>
      <c r="BF656" t="s">
        <v>8087</v>
      </c>
      <c r="BG656">
        <v>15</v>
      </c>
      <c r="BH656">
        <v>986</v>
      </c>
      <c r="BI656">
        <v>0.56599999999999995</v>
      </c>
      <c r="BK656">
        <v>4825</v>
      </c>
      <c r="BL656">
        <v>4828</v>
      </c>
      <c r="BO656">
        <v>1.23</v>
      </c>
      <c r="BP656">
        <v>1.23</v>
      </c>
      <c r="BR656">
        <v>4.8899999999999997</v>
      </c>
      <c r="BS656">
        <v>4.8899999999999997</v>
      </c>
      <c r="BY656">
        <v>1.3</v>
      </c>
      <c r="BZ656">
        <v>20</v>
      </c>
    </row>
    <row r="657" spans="2:78" hidden="1" x14ac:dyDescent="0.35">
      <c r="B657">
        <v>3500.797</v>
      </c>
      <c r="C657" t="s">
        <v>5166</v>
      </c>
      <c r="D657" t="s">
        <v>3339</v>
      </c>
      <c r="E657">
        <v>0.43055555555555558</v>
      </c>
      <c r="F657">
        <v>10.3</v>
      </c>
      <c r="G657">
        <v>10</v>
      </c>
      <c r="H657" t="s">
        <v>7295</v>
      </c>
      <c r="I657" t="s">
        <v>7296</v>
      </c>
      <c r="L657" s="20" t="s">
        <v>5677</v>
      </c>
      <c r="M657">
        <v>14.9</v>
      </c>
      <c r="N657">
        <v>15</v>
      </c>
      <c r="O657" t="s">
        <v>144</v>
      </c>
      <c r="P657" s="51">
        <v>3500.797</v>
      </c>
      <c r="Q657" s="51">
        <v>10.3</v>
      </c>
      <c r="R657" t="str">
        <f t="shared" si="68"/>
        <v>3500-10</v>
      </c>
      <c r="S657" s="70" t="b">
        <f t="shared" si="69"/>
        <v>1</v>
      </c>
      <c r="T657" t="str">
        <f t="shared" si="67"/>
        <v>3500-10</v>
      </c>
      <c r="U657">
        <v>3500.7950000000001</v>
      </c>
      <c r="V657">
        <v>10</v>
      </c>
      <c r="Y657" t="s">
        <v>7778</v>
      </c>
      <c r="Z657" s="51">
        <v>1095</v>
      </c>
      <c r="AA657">
        <v>3500.7950000000001</v>
      </c>
      <c r="AB657">
        <v>10</v>
      </c>
      <c r="AC657" t="s">
        <v>7782</v>
      </c>
      <c r="AD657" t="s">
        <v>7773</v>
      </c>
      <c r="AE657" t="s">
        <v>7797</v>
      </c>
      <c r="AF657">
        <v>10</v>
      </c>
      <c r="AG657">
        <v>1.3</v>
      </c>
      <c r="AH657">
        <v>20</v>
      </c>
      <c r="AI657">
        <v>12</v>
      </c>
      <c r="AJ657" t="s">
        <v>7487</v>
      </c>
      <c r="AM657" t="s">
        <v>7784</v>
      </c>
      <c r="AN657" t="s">
        <v>7774</v>
      </c>
      <c r="AO657" t="s">
        <v>7280</v>
      </c>
      <c r="AR657">
        <v>12.7</v>
      </c>
      <c r="AS657" t="s">
        <v>7978</v>
      </c>
      <c r="AT657">
        <v>2.5</v>
      </c>
      <c r="AU657" t="s">
        <v>7774</v>
      </c>
      <c r="AV657" t="s">
        <v>7783</v>
      </c>
      <c r="AW657" t="s">
        <v>7774</v>
      </c>
      <c r="BA657" t="s">
        <v>5762</v>
      </c>
      <c r="BB657">
        <v>42.757067859999999</v>
      </c>
      <c r="BC657">
        <v>-82.032290630000006</v>
      </c>
      <c r="BD657">
        <v>202.2</v>
      </c>
      <c r="BE657">
        <v>290</v>
      </c>
      <c r="BF657" t="s">
        <v>8087</v>
      </c>
      <c r="BG657">
        <v>15</v>
      </c>
      <c r="BH657">
        <v>986</v>
      </c>
      <c r="BI657">
        <v>0.58399999999999996</v>
      </c>
      <c r="BK657">
        <v>4822</v>
      </c>
      <c r="BL657">
        <v>4826</v>
      </c>
      <c r="BO657">
        <v>1.23</v>
      </c>
      <c r="BP657">
        <v>1.23</v>
      </c>
      <c r="BR657">
        <v>4.8899999999999997</v>
      </c>
      <c r="BS657">
        <v>4.8899999999999997</v>
      </c>
      <c r="BY657">
        <v>1.31</v>
      </c>
      <c r="BZ657">
        <v>19</v>
      </c>
    </row>
    <row r="658" spans="2:78" hidden="1" x14ac:dyDescent="0.35">
      <c r="B658">
        <v>3500.8690000000001</v>
      </c>
      <c r="C658" t="s">
        <v>5167</v>
      </c>
      <c r="D658" t="s">
        <v>3339</v>
      </c>
      <c r="E658">
        <v>0.38263888888888886</v>
      </c>
      <c r="F658">
        <v>10.4</v>
      </c>
      <c r="G658">
        <v>4</v>
      </c>
      <c r="H658" t="s">
        <v>7295</v>
      </c>
      <c r="I658" t="s">
        <v>7296</v>
      </c>
      <c r="L658" s="20" t="s">
        <v>5677</v>
      </c>
      <c r="M658">
        <v>18.100000000000001</v>
      </c>
      <c r="N658">
        <v>15</v>
      </c>
      <c r="O658" t="s">
        <v>144</v>
      </c>
      <c r="P658" s="51">
        <v>3500.8690000000001</v>
      </c>
      <c r="Q658" s="51">
        <v>10.4</v>
      </c>
      <c r="R658" t="str">
        <f t="shared" si="68"/>
        <v>3500-10</v>
      </c>
      <c r="S658" s="70" t="b">
        <f t="shared" si="69"/>
        <v>1</v>
      </c>
      <c r="T658" t="str">
        <f t="shared" si="67"/>
        <v>3500-10</v>
      </c>
      <c r="U658">
        <v>3500.8670000000002</v>
      </c>
      <c r="V658">
        <v>10</v>
      </c>
      <c r="Y658" t="s">
        <v>7778</v>
      </c>
      <c r="Z658" s="51">
        <v>1096</v>
      </c>
      <c r="AA658">
        <v>3500.8670000000002</v>
      </c>
      <c r="AB658">
        <v>10</v>
      </c>
      <c r="AC658" t="s">
        <v>7782</v>
      </c>
      <c r="AD658" t="s">
        <v>7773</v>
      </c>
      <c r="AE658" t="s">
        <v>7797</v>
      </c>
      <c r="AF658">
        <v>10</v>
      </c>
      <c r="AG658">
        <v>1.31</v>
      </c>
      <c r="AH658">
        <v>19</v>
      </c>
      <c r="AI658">
        <v>14</v>
      </c>
      <c r="AJ658" t="s">
        <v>7610</v>
      </c>
      <c r="AM658" t="s">
        <v>7784</v>
      </c>
      <c r="AN658" t="s">
        <v>7774</v>
      </c>
      <c r="AO658" t="s">
        <v>7280</v>
      </c>
      <c r="AR658">
        <v>12.7</v>
      </c>
      <c r="AS658" t="s">
        <v>7978</v>
      </c>
      <c r="AT658">
        <v>2.5</v>
      </c>
      <c r="AU658" t="s">
        <v>7774</v>
      </c>
      <c r="AV658" t="s">
        <v>7788</v>
      </c>
      <c r="AW658" t="s">
        <v>7774</v>
      </c>
      <c r="AX658">
        <v>10</v>
      </c>
      <c r="AY658">
        <v>10</v>
      </c>
      <c r="AZ658">
        <v>12</v>
      </c>
      <c r="BA658" t="s">
        <v>5753</v>
      </c>
      <c r="BB658">
        <v>42.757067450000001</v>
      </c>
      <c r="BC658">
        <v>-82.032289939999998</v>
      </c>
      <c r="BD658">
        <v>202.2</v>
      </c>
      <c r="BE658">
        <v>290</v>
      </c>
      <c r="BF658" t="s">
        <v>8087</v>
      </c>
      <c r="BG658">
        <v>15</v>
      </c>
      <c r="BH658">
        <v>986</v>
      </c>
      <c r="BI658">
        <v>0.65700000000000003</v>
      </c>
      <c r="BK658">
        <v>4824</v>
      </c>
      <c r="BL658">
        <v>4827</v>
      </c>
      <c r="BO658">
        <v>1.23</v>
      </c>
      <c r="BP658">
        <v>1.23</v>
      </c>
      <c r="BR658">
        <v>4.8899999999999997</v>
      </c>
      <c r="BS658">
        <v>4.8899999999999997</v>
      </c>
      <c r="BY658">
        <v>1.47</v>
      </c>
      <c r="BZ658">
        <v>12</v>
      </c>
    </row>
    <row r="659" spans="2:78" hidden="1" x14ac:dyDescent="0.35">
      <c r="B659">
        <v>3508.1669999999999</v>
      </c>
      <c r="C659" t="s">
        <v>5222</v>
      </c>
      <c r="D659" t="s">
        <v>3339</v>
      </c>
      <c r="E659">
        <v>0.53611111111111109</v>
      </c>
      <c r="F659">
        <v>11.6</v>
      </c>
      <c r="G659">
        <v>8</v>
      </c>
      <c r="H659" t="s">
        <v>7295</v>
      </c>
      <c r="I659" t="s">
        <v>7296</v>
      </c>
      <c r="L659" s="20" t="s">
        <v>5677</v>
      </c>
      <c r="M659">
        <v>8.6</v>
      </c>
      <c r="N659">
        <v>15</v>
      </c>
      <c r="O659" t="s">
        <v>144</v>
      </c>
      <c r="P659" s="51">
        <v>3508.1669999999999</v>
      </c>
      <c r="Q659" s="51">
        <v>11.6</v>
      </c>
      <c r="R659" t="str">
        <f t="shared" si="68"/>
        <v>3508-12</v>
      </c>
      <c r="S659" s="70" t="b">
        <f t="shared" si="69"/>
        <v>1</v>
      </c>
      <c r="T659" t="str">
        <f t="shared" si="67"/>
        <v>3508-12</v>
      </c>
      <c r="U659">
        <v>3508.1669999999999</v>
      </c>
      <c r="V659">
        <v>12</v>
      </c>
      <c r="Y659" t="s">
        <v>7778</v>
      </c>
      <c r="Z659" s="51">
        <v>1100</v>
      </c>
      <c r="AA659">
        <v>3508.1669999999999</v>
      </c>
      <c r="AB659">
        <v>10</v>
      </c>
      <c r="AC659" t="s">
        <v>7782</v>
      </c>
      <c r="AD659" t="s">
        <v>7773</v>
      </c>
      <c r="AE659" t="s">
        <v>7797</v>
      </c>
      <c r="AF659">
        <v>12</v>
      </c>
      <c r="AG659">
        <v>1.47</v>
      </c>
      <c r="AH659">
        <v>12</v>
      </c>
      <c r="AI659">
        <v>6</v>
      </c>
      <c r="AJ659" t="s">
        <v>7596</v>
      </c>
      <c r="AM659" t="s">
        <v>7784</v>
      </c>
      <c r="AN659" t="s">
        <v>7774</v>
      </c>
      <c r="AO659" t="s">
        <v>7281</v>
      </c>
      <c r="AR659">
        <v>12.7</v>
      </c>
      <c r="AS659" t="s">
        <v>7980</v>
      </c>
      <c r="AT659">
        <v>1.8</v>
      </c>
      <c r="AU659" t="s">
        <v>7774</v>
      </c>
      <c r="AV659" t="s">
        <v>7789</v>
      </c>
      <c r="AW659" t="s">
        <v>7774</v>
      </c>
      <c r="BA659" t="s">
        <v>5762</v>
      </c>
      <c r="BB659">
        <v>42.757061720000003</v>
      </c>
      <c r="BC659">
        <v>-82.032201279999995</v>
      </c>
      <c r="BD659">
        <v>202.3</v>
      </c>
      <c r="BE659">
        <v>290</v>
      </c>
      <c r="BF659" t="s">
        <v>8087</v>
      </c>
      <c r="BG659">
        <v>15</v>
      </c>
      <c r="BH659">
        <v>986</v>
      </c>
      <c r="BI659">
        <v>0.36299999999999999</v>
      </c>
      <c r="BK659">
        <v>4835</v>
      </c>
      <c r="BL659">
        <v>4836</v>
      </c>
      <c r="BO659">
        <v>1.24</v>
      </c>
      <c r="BP659">
        <v>1.24</v>
      </c>
      <c r="BR659">
        <v>4.9000000000000004</v>
      </c>
      <c r="BS659">
        <v>4.9000000000000004</v>
      </c>
      <c r="BY659">
        <v>1.54</v>
      </c>
      <c r="BZ659">
        <v>11</v>
      </c>
    </row>
    <row r="660" spans="2:78" hidden="1" x14ac:dyDescent="0.35">
      <c r="B660">
        <v>3508.7040000000002</v>
      </c>
      <c r="C660" t="s">
        <v>5223</v>
      </c>
      <c r="D660" t="s">
        <v>3339</v>
      </c>
      <c r="E660">
        <v>0.1423611111111111</v>
      </c>
      <c r="F660">
        <v>12.1</v>
      </c>
      <c r="G660">
        <v>9</v>
      </c>
      <c r="H660" t="s">
        <v>7295</v>
      </c>
      <c r="I660" t="s">
        <v>7296</v>
      </c>
      <c r="L660" s="20" t="s">
        <v>5677</v>
      </c>
      <c r="M660">
        <v>8</v>
      </c>
      <c r="N660">
        <v>15</v>
      </c>
      <c r="O660" t="s">
        <v>2905</v>
      </c>
      <c r="P660" s="51">
        <v>3508.7040000000002</v>
      </c>
      <c r="Q660" s="51">
        <v>12.1</v>
      </c>
      <c r="R660" t="str">
        <f t="shared" si="68"/>
        <v>3508-12</v>
      </c>
      <c r="S660" s="70" t="b">
        <f t="shared" si="69"/>
        <v>1</v>
      </c>
      <c r="T660" t="str">
        <f t="shared" si="67"/>
        <v>3508-12</v>
      </c>
      <c r="U660">
        <v>3508.7040000000002</v>
      </c>
      <c r="V660">
        <v>12</v>
      </c>
      <c r="Y660" t="s">
        <v>7778</v>
      </c>
      <c r="Z660" s="51">
        <v>1102</v>
      </c>
      <c r="AA660">
        <v>3508.7040000000002</v>
      </c>
      <c r="AB660">
        <v>10</v>
      </c>
      <c r="AC660" t="s">
        <v>7782</v>
      </c>
      <c r="AD660" t="s">
        <v>7773</v>
      </c>
      <c r="AE660" t="s">
        <v>7797</v>
      </c>
      <c r="AF660">
        <v>12</v>
      </c>
      <c r="AG660">
        <v>1.54</v>
      </c>
      <c r="AH660">
        <v>11</v>
      </c>
      <c r="AI660">
        <v>15</v>
      </c>
      <c r="AJ660" t="s">
        <v>7965</v>
      </c>
      <c r="AM660" t="s">
        <v>7784</v>
      </c>
      <c r="AN660" t="s">
        <v>7774</v>
      </c>
      <c r="AO660" t="s">
        <v>7281</v>
      </c>
      <c r="AR660">
        <v>12.7</v>
      </c>
      <c r="AS660" t="s">
        <v>7980</v>
      </c>
      <c r="AT660">
        <v>2.2000000000000002</v>
      </c>
      <c r="AU660" t="s">
        <v>7774</v>
      </c>
      <c r="AV660" t="s">
        <v>7786</v>
      </c>
      <c r="AW660" t="s">
        <v>7774</v>
      </c>
      <c r="AX660">
        <v>10</v>
      </c>
      <c r="AY660">
        <v>10</v>
      </c>
      <c r="AZ660">
        <v>15</v>
      </c>
      <c r="BA660" t="s">
        <v>5753</v>
      </c>
      <c r="BB660">
        <v>42.757058389999997</v>
      </c>
      <c r="BC660">
        <v>-82.032197210000007</v>
      </c>
      <c r="BD660">
        <v>202.4</v>
      </c>
      <c r="BE660">
        <v>290</v>
      </c>
      <c r="BF660" t="s">
        <v>8087</v>
      </c>
      <c r="BG660">
        <v>15</v>
      </c>
      <c r="BH660">
        <v>986</v>
      </c>
      <c r="BI660">
        <v>0.89900000000000002</v>
      </c>
      <c r="BK660">
        <v>4834</v>
      </c>
      <c r="BL660">
        <v>4836</v>
      </c>
      <c r="BO660">
        <v>1.24</v>
      </c>
      <c r="BP660">
        <v>1.24</v>
      </c>
      <c r="BR660">
        <v>4.9000000000000004</v>
      </c>
      <c r="BS660">
        <v>4.9000000000000004</v>
      </c>
      <c r="BY660">
        <v>1.34</v>
      </c>
      <c r="BZ660">
        <v>16</v>
      </c>
    </row>
    <row r="661" spans="2:78" hidden="1" x14ac:dyDescent="0.35">
      <c r="B661">
        <v>3508.7489999999998</v>
      </c>
      <c r="C661" t="s">
        <v>5224</v>
      </c>
      <c r="D661" t="s">
        <v>3339</v>
      </c>
      <c r="E661">
        <v>0.17569444444444443</v>
      </c>
      <c r="F661">
        <v>10.6</v>
      </c>
      <c r="G661">
        <v>6</v>
      </c>
      <c r="H661" t="s">
        <v>7295</v>
      </c>
      <c r="I661" t="s">
        <v>7296</v>
      </c>
      <c r="L661" s="20" t="s">
        <v>5677</v>
      </c>
      <c r="M661">
        <v>8</v>
      </c>
      <c r="N661">
        <v>15</v>
      </c>
      <c r="O661" t="s">
        <v>2905</v>
      </c>
      <c r="P661" s="51">
        <v>3508.7489999999998</v>
      </c>
      <c r="Q661" s="51">
        <v>10.6</v>
      </c>
      <c r="R661" t="str">
        <f t="shared" si="68"/>
        <v>3508-11</v>
      </c>
      <c r="S661" s="70" t="b">
        <f t="shared" si="69"/>
        <v>1</v>
      </c>
      <c r="T661" t="str">
        <f t="shared" si="67"/>
        <v>3508-11</v>
      </c>
      <c r="U661">
        <v>3508.7489999999998</v>
      </c>
      <c r="V661">
        <v>11</v>
      </c>
      <c r="Y661" t="s">
        <v>7778</v>
      </c>
      <c r="Z661" s="51">
        <v>1103</v>
      </c>
      <c r="AA661">
        <v>3508.7489999999998</v>
      </c>
      <c r="AB661">
        <v>10</v>
      </c>
      <c r="AC661" t="s">
        <v>7782</v>
      </c>
      <c r="AD661" t="s">
        <v>7773</v>
      </c>
      <c r="AE661" t="s">
        <v>7797</v>
      </c>
      <c r="AF661">
        <v>11</v>
      </c>
      <c r="AG661">
        <v>1.34</v>
      </c>
      <c r="AH661">
        <v>16</v>
      </c>
      <c r="AI661">
        <v>9</v>
      </c>
      <c r="AJ661" t="s">
        <v>7536</v>
      </c>
      <c r="AM661" t="s">
        <v>7784</v>
      </c>
      <c r="AN661" t="s">
        <v>7774</v>
      </c>
      <c r="AO661" t="s">
        <v>7281</v>
      </c>
      <c r="AR661">
        <v>12.7</v>
      </c>
      <c r="AS661" t="s">
        <v>7980</v>
      </c>
      <c r="AT661">
        <v>2.2000000000000002</v>
      </c>
      <c r="AU661" t="s">
        <v>7774</v>
      </c>
      <c r="AV661" t="s">
        <v>7783</v>
      </c>
      <c r="AW661" t="s">
        <v>7774</v>
      </c>
      <c r="BA661" t="s">
        <v>5762</v>
      </c>
      <c r="BB661">
        <v>42.757058039999997</v>
      </c>
      <c r="BC661">
        <v>-82.032197069999995</v>
      </c>
      <c r="BD661">
        <v>202.5</v>
      </c>
      <c r="BE661">
        <v>290</v>
      </c>
      <c r="BF661" t="s">
        <v>8087</v>
      </c>
      <c r="BG661">
        <v>15</v>
      </c>
      <c r="BH661">
        <v>986</v>
      </c>
      <c r="BI661">
        <v>0.94199999999999995</v>
      </c>
      <c r="BK661">
        <v>4830</v>
      </c>
      <c r="BL661">
        <v>4832</v>
      </c>
      <c r="BO661">
        <v>1.24</v>
      </c>
      <c r="BP661">
        <v>1.23</v>
      </c>
      <c r="BR661">
        <v>4.9000000000000004</v>
      </c>
      <c r="BS661">
        <v>4.9000000000000004</v>
      </c>
      <c r="BY661">
        <v>1.32</v>
      </c>
      <c r="BZ661">
        <v>12</v>
      </c>
    </row>
    <row r="662" spans="2:78" hidden="1" x14ac:dyDescent="0.35">
      <c r="B662">
        <v>3516.819</v>
      </c>
      <c r="C662" t="s">
        <v>5395</v>
      </c>
      <c r="D662" t="s">
        <v>3290</v>
      </c>
      <c r="E662">
        <v>0.18888888888888888</v>
      </c>
      <c r="F662">
        <v>10.4</v>
      </c>
      <c r="G662">
        <v>6</v>
      </c>
      <c r="H662" t="s">
        <v>7295</v>
      </c>
      <c r="I662" t="s">
        <v>7296</v>
      </c>
      <c r="L662" s="20" t="s">
        <v>5677</v>
      </c>
      <c r="M662">
        <v>8.1999999999999993</v>
      </c>
      <c r="N662">
        <v>15</v>
      </c>
      <c r="O662" t="s">
        <v>2905</v>
      </c>
      <c r="P662" s="51">
        <v>3516.819</v>
      </c>
      <c r="Q662" s="51">
        <v>10.4</v>
      </c>
      <c r="R662" t="str">
        <f t="shared" si="68"/>
        <v>3516-10</v>
      </c>
      <c r="S662" s="70" t="b">
        <f t="shared" si="69"/>
        <v>1</v>
      </c>
      <c r="T662" t="str">
        <f t="shared" si="67"/>
        <v>3516-10</v>
      </c>
      <c r="U662">
        <v>3516.819</v>
      </c>
      <c r="V662">
        <v>10</v>
      </c>
      <c r="Y662" t="s">
        <v>7778</v>
      </c>
      <c r="Z662" s="51">
        <v>1115</v>
      </c>
      <c r="AA662">
        <v>3516.819</v>
      </c>
      <c r="AB662">
        <v>10</v>
      </c>
      <c r="AC662" t="s">
        <v>7782</v>
      </c>
      <c r="AD662" t="s">
        <v>7773</v>
      </c>
      <c r="AE662" t="s">
        <v>5753</v>
      </c>
      <c r="AF662">
        <v>10</v>
      </c>
      <c r="AG662">
        <v>1.32</v>
      </c>
      <c r="AH662">
        <v>12</v>
      </c>
      <c r="AI662">
        <v>9</v>
      </c>
      <c r="AJ662" t="s">
        <v>7357</v>
      </c>
      <c r="AM662" t="s">
        <v>7784</v>
      </c>
      <c r="AN662" t="s">
        <v>7774</v>
      </c>
      <c r="AO662" t="s">
        <v>7282</v>
      </c>
      <c r="AR662">
        <v>12.7</v>
      </c>
      <c r="AS662" t="s">
        <v>7894</v>
      </c>
      <c r="AT662">
        <v>2.2000000000000002</v>
      </c>
      <c r="AU662" t="s">
        <v>7774</v>
      </c>
      <c r="AV662" t="s">
        <v>7789</v>
      </c>
      <c r="AW662" t="s">
        <v>7774</v>
      </c>
      <c r="BA662" t="s">
        <v>5678</v>
      </c>
      <c r="BB662">
        <v>42.756990090000002</v>
      </c>
      <c r="BC662">
        <v>-82.032201990000004</v>
      </c>
      <c r="BD662">
        <v>204.8</v>
      </c>
      <c r="BE662">
        <v>290</v>
      </c>
      <c r="BF662" t="s">
        <v>8087</v>
      </c>
      <c r="BG662">
        <v>15</v>
      </c>
      <c r="BH662">
        <v>986</v>
      </c>
      <c r="BI662">
        <v>0.25700000000000001</v>
      </c>
      <c r="BK662">
        <v>4835</v>
      </c>
      <c r="BL662">
        <v>4836</v>
      </c>
      <c r="BO662">
        <v>1.24</v>
      </c>
      <c r="BP662">
        <v>1.24</v>
      </c>
      <c r="BR662">
        <v>4.9000000000000004</v>
      </c>
      <c r="BS662">
        <v>4.9000000000000004</v>
      </c>
      <c r="BY662">
        <v>1.63</v>
      </c>
      <c r="BZ662">
        <v>8</v>
      </c>
    </row>
    <row r="663" spans="2:78" hidden="1" x14ac:dyDescent="0.35">
      <c r="B663">
        <v>3516.8249999999998</v>
      </c>
      <c r="C663" t="s">
        <v>5398</v>
      </c>
      <c r="D663" t="s">
        <v>3290</v>
      </c>
      <c r="E663">
        <v>0.24305555555555555</v>
      </c>
      <c r="F663">
        <v>12.8</v>
      </c>
      <c r="G663">
        <v>4</v>
      </c>
      <c r="H663" t="s">
        <v>7295</v>
      </c>
      <c r="I663" t="s">
        <v>7296</v>
      </c>
      <c r="L663" s="20" t="s">
        <v>5677</v>
      </c>
      <c r="M663">
        <v>8.1</v>
      </c>
      <c r="N663">
        <v>15</v>
      </c>
      <c r="O663" t="s">
        <v>2905</v>
      </c>
      <c r="P663" s="51">
        <v>3516.8249999999998</v>
      </c>
      <c r="Q663" s="51">
        <v>12.8</v>
      </c>
      <c r="R663" t="str">
        <f t="shared" si="68"/>
        <v>3516-13</v>
      </c>
      <c r="S663" s="70" t="b">
        <f t="shared" si="69"/>
        <v>1</v>
      </c>
      <c r="T663" t="str">
        <f t="shared" si="67"/>
        <v>3516-13</v>
      </c>
      <c r="U663">
        <v>3516.8229999999999</v>
      </c>
      <c r="V663">
        <v>13</v>
      </c>
      <c r="Y663" t="s">
        <v>7778</v>
      </c>
      <c r="Z663" s="51">
        <v>1116</v>
      </c>
      <c r="AA663">
        <v>3516.8229999999999</v>
      </c>
      <c r="AB663">
        <v>10</v>
      </c>
      <c r="AC663" t="s">
        <v>7782</v>
      </c>
      <c r="AD663" t="s">
        <v>7773</v>
      </c>
      <c r="AE663" t="s">
        <v>5753</v>
      </c>
      <c r="AF663">
        <v>13</v>
      </c>
      <c r="AG663">
        <v>1.63</v>
      </c>
      <c r="AH663">
        <v>8</v>
      </c>
      <c r="AI663">
        <v>13</v>
      </c>
      <c r="AJ663" t="s">
        <v>7493</v>
      </c>
      <c r="AM663" t="s">
        <v>7784</v>
      </c>
      <c r="AN663" t="s">
        <v>7774</v>
      </c>
      <c r="AO663" t="s">
        <v>7282</v>
      </c>
      <c r="AR663">
        <v>12.7</v>
      </c>
      <c r="AS663" t="s">
        <v>7894</v>
      </c>
      <c r="AT663">
        <v>2.2000000000000002</v>
      </c>
      <c r="AU663" t="s">
        <v>7774</v>
      </c>
      <c r="AV663" t="s">
        <v>7786</v>
      </c>
      <c r="AW663" t="s">
        <v>7774</v>
      </c>
      <c r="AX663">
        <v>10</v>
      </c>
      <c r="AY663">
        <v>10</v>
      </c>
      <c r="AZ663">
        <v>15</v>
      </c>
      <c r="BA663" t="s">
        <v>5683</v>
      </c>
      <c r="BB663">
        <v>42.756990039999998</v>
      </c>
      <c r="BC663">
        <v>-82.032201990000004</v>
      </c>
      <c r="BD663">
        <v>204.8</v>
      </c>
      <c r="BE663">
        <v>290</v>
      </c>
      <c r="BF663" t="s">
        <v>8087</v>
      </c>
      <c r="BG663">
        <v>15</v>
      </c>
      <c r="BH663">
        <v>986</v>
      </c>
      <c r="BI663">
        <v>0.26300000000000001</v>
      </c>
      <c r="BK663">
        <v>4838</v>
      </c>
      <c r="BL663">
        <v>4839</v>
      </c>
      <c r="BO663">
        <v>1.24</v>
      </c>
      <c r="BP663">
        <v>1.24</v>
      </c>
      <c r="BR663">
        <v>4.91</v>
      </c>
      <c r="BS663">
        <v>4.91</v>
      </c>
      <c r="BY663">
        <v>2.4700000000000002</v>
      </c>
      <c r="BZ663">
        <v>10</v>
      </c>
    </row>
    <row r="664" spans="2:78" hidden="1" x14ac:dyDescent="0.35">
      <c r="B664">
        <v>3516.991</v>
      </c>
      <c r="C664" t="s">
        <v>5399</v>
      </c>
      <c r="D664" t="s">
        <v>3290</v>
      </c>
      <c r="E664">
        <v>0.25972222222222224</v>
      </c>
      <c r="F664">
        <v>19.399999999999999</v>
      </c>
      <c r="G664">
        <v>13</v>
      </c>
      <c r="H664" t="s">
        <v>7295</v>
      </c>
      <c r="I664" t="s">
        <v>7296</v>
      </c>
      <c r="L664" s="20" t="s">
        <v>5677</v>
      </c>
      <c r="M664">
        <v>8.1</v>
      </c>
      <c r="N664">
        <v>16.899999999999999</v>
      </c>
      <c r="O664" t="s">
        <v>144</v>
      </c>
      <c r="P664" s="51">
        <v>3516.991</v>
      </c>
      <c r="Q664" s="51">
        <v>19.399999999999999</v>
      </c>
      <c r="R664" t="str">
        <f t="shared" si="68"/>
        <v>3516-19</v>
      </c>
      <c r="S664" s="70" t="b">
        <f t="shared" si="69"/>
        <v>1</v>
      </c>
      <c r="T664" t="str">
        <f t="shared" si="67"/>
        <v>3516-19</v>
      </c>
      <c r="U664">
        <v>3516.9870000000001</v>
      </c>
      <c r="V664">
        <v>19</v>
      </c>
      <c r="Y664" t="s">
        <v>7778</v>
      </c>
      <c r="Z664" s="51">
        <v>1118</v>
      </c>
      <c r="AA664">
        <v>3516.9870000000001</v>
      </c>
      <c r="AB664">
        <v>10</v>
      </c>
      <c r="AC664" t="s">
        <v>7782</v>
      </c>
      <c r="AD664" t="s">
        <v>7773</v>
      </c>
      <c r="AE664" t="s">
        <v>5753</v>
      </c>
      <c r="AF664">
        <v>19</v>
      </c>
      <c r="AG664">
        <v>2.4700000000000002</v>
      </c>
      <c r="AH664">
        <v>10</v>
      </c>
      <c r="AI664">
        <v>19</v>
      </c>
      <c r="AJ664" t="s">
        <v>7341</v>
      </c>
      <c r="AL664">
        <v>54</v>
      </c>
      <c r="AM664" t="s">
        <v>7784</v>
      </c>
      <c r="AN664" t="s">
        <v>7774</v>
      </c>
      <c r="AO664" t="s">
        <v>7282</v>
      </c>
      <c r="AR664">
        <v>12.7</v>
      </c>
      <c r="AS664" t="s">
        <v>7894</v>
      </c>
      <c r="AT664">
        <v>2.2000000000000002</v>
      </c>
      <c r="AU664" t="s">
        <v>7774</v>
      </c>
      <c r="AV664" t="s">
        <v>7786</v>
      </c>
      <c r="AW664" t="s">
        <v>7774</v>
      </c>
      <c r="AX664">
        <v>10</v>
      </c>
      <c r="AY664">
        <v>10</v>
      </c>
      <c r="AZ664">
        <v>15</v>
      </c>
      <c r="BA664" t="s">
        <v>5683</v>
      </c>
      <c r="BB664">
        <v>42.756988579999998</v>
      </c>
      <c r="BC664">
        <v>-82.03220211</v>
      </c>
      <c r="BD664">
        <v>204.8</v>
      </c>
      <c r="BE664">
        <v>290</v>
      </c>
      <c r="BF664" t="s">
        <v>8087</v>
      </c>
      <c r="BG664">
        <v>15</v>
      </c>
      <c r="BH664">
        <v>986</v>
      </c>
      <c r="BI664">
        <v>0.42599999999999999</v>
      </c>
      <c r="BK664">
        <v>4832</v>
      </c>
      <c r="BL664">
        <v>4834</v>
      </c>
      <c r="BO664">
        <v>1.24</v>
      </c>
      <c r="BP664">
        <v>1.24</v>
      </c>
      <c r="BR664">
        <v>4.9000000000000004</v>
      </c>
      <c r="BS664">
        <v>4.9000000000000004</v>
      </c>
      <c r="BY664">
        <v>2.09</v>
      </c>
      <c r="BZ664">
        <v>23</v>
      </c>
    </row>
    <row r="665" spans="2:78" hidden="1" x14ac:dyDescent="0.35">
      <c r="B665">
        <v>3516.9929999999999</v>
      </c>
      <c r="C665" t="s">
        <v>5402</v>
      </c>
      <c r="D665" t="s">
        <v>3290</v>
      </c>
      <c r="E665">
        <v>0.23472222222222222</v>
      </c>
      <c r="F665">
        <v>16.399999999999999</v>
      </c>
      <c r="G665">
        <v>6</v>
      </c>
      <c r="H665" t="s">
        <v>7295</v>
      </c>
      <c r="I665" t="s">
        <v>7296</v>
      </c>
      <c r="L665" s="20" t="s">
        <v>5677</v>
      </c>
      <c r="M665">
        <v>8</v>
      </c>
      <c r="N665">
        <v>15</v>
      </c>
      <c r="O665" t="s">
        <v>144</v>
      </c>
      <c r="P665" s="51">
        <v>3516.9929999999999</v>
      </c>
      <c r="Q665" s="51">
        <v>16.399999999999999</v>
      </c>
      <c r="R665" t="str">
        <f t="shared" si="68"/>
        <v>3516-16</v>
      </c>
      <c r="S665" s="70" t="b">
        <f t="shared" si="69"/>
        <v>1</v>
      </c>
      <c r="T665" t="str">
        <f t="shared" si="67"/>
        <v>3516-16</v>
      </c>
      <c r="U665">
        <v>3516.991</v>
      </c>
      <c r="V665">
        <v>16</v>
      </c>
      <c r="Y665" t="s">
        <v>7778</v>
      </c>
      <c r="Z665" s="51">
        <v>1119</v>
      </c>
      <c r="AA665">
        <v>3516.991</v>
      </c>
      <c r="AB665">
        <v>10</v>
      </c>
      <c r="AC665" t="s">
        <v>7782</v>
      </c>
      <c r="AD665" t="s">
        <v>7773</v>
      </c>
      <c r="AE665" t="s">
        <v>5753</v>
      </c>
      <c r="AF665">
        <v>16</v>
      </c>
      <c r="AG665">
        <v>2.09</v>
      </c>
      <c r="AH665">
        <v>23</v>
      </c>
      <c r="AI665">
        <v>21</v>
      </c>
      <c r="AJ665" t="s">
        <v>7491</v>
      </c>
      <c r="AL665">
        <v>54</v>
      </c>
      <c r="AM665" t="s">
        <v>7784</v>
      </c>
      <c r="AN665" t="s">
        <v>7774</v>
      </c>
      <c r="AO665" t="s">
        <v>7282</v>
      </c>
      <c r="AR665">
        <v>12.7</v>
      </c>
      <c r="AS665" t="s">
        <v>7894</v>
      </c>
      <c r="AT665">
        <v>2.2000000000000002</v>
      </c>
      <c r="AU665" t="s">
        <v>7774</v>
      </c>
      <c r="AV665" t="s">
        <v>7788</v>
      </c>
      <c r="AW665" t="s">
        <v>7774</v>
      </c>
      <c r="AX665">
        <v>10</v>
      </c>
      <c r="AY665">
        <v>10</v>
      </c>
      <c r="AZ665">
        <v>12</v>
      </c>
      <c r="BA665" t="s">
        <v>5683</v>
      </c>
      <c r="BB665">
        <v>42.7569886</v>
      </c>
      <c r="BC665">
        <v>-82.03220211</v>
      </c>
      <c r="BD665">
        <v>204.8</v>
      </c>
      <c r="BE665">
        <v>290</v>
      </c>
      <c r="BF665" t="s">
        <v>8087</v>
      </c>
      <c r="BG665">
        <v>15</v>
      </c>
      <c r="BH665">
        <v>986</v>
      </c>
      <c r="BI665">
        <v>0.42399999999999999</v>
      </c>
      <c r="BK665">
        <v>4801</v>
      </c>
      <c r="BL665">
        <v>4808</v>
      </c>
      <c r="BO665">
        <v>1.23</v>
      </c>
      <c r="BP665">
        <v>1.23</v>
      </c>
      <c r="BR665">
        <v>4.87</v>
      </c>
      <c r="BS665">
        <v>4.87</v>
      </c>
      <c r="BY665">
        <v>1.95</v>
      </c>
      <c r="BZ665">
        <v>12</v>
      </c>
    </row>
    <row r="666" spans="2:78" hidden="1" x14ac:dyDescent="0.35">
      <c r="B666">
        <v>3517.0149999999999</v>
      </c>
      <c r="C666" t="s">
        <v>5403</v>
      </c>
      <c r="D666" t="s">
        <v>3290</v>
      </c>
      <c r="E666">
        <v>0.26111111111111113</v>
      </c>
      <c r="F666">
        <v>15.4</v>
      </c>
      <c r="G666">
        <v>7</v>
      </c>
      <c r="H666" t="s">
        <v>7295</v>
      </c>
      <c r="I666" t="s">
        <v>7296</v>
      </c>
      <c r="L666" s="20" t="s">
        <v>5677</v>
      </c>
      <c r="M666">
        <v>8</v>
      </c>
      <c r="N666">
        <v>15</v>
      </c>
      <c r="O666" t="s">
        <v>144</v>
      </c>
      <c r="P666" s="51">
        <v>3517.0149999999999</v>
      </c>
      <c r="Q666" s="51">
        <v>15.4</v>
      </c>
      <c r="R666" t="str">
        <f t="shared" si="68"/>
        <v>3517-15</v>
      </c>
      <c r="S666" s="70" t="b">
        <f t="shared" si="69"/>
        <v>1</v>
      </c>
      <c r="T666" t="str">
        <f t="shared" si="67"/>
        <v>3517-15</v>
      </c>
      <c r="U666">
        <v>3517.0140000000001</v>
      </c>
      <c r="V666">
        <v>15</v>
      </c>
      <c r="Y666" t="s">
        <v>7778</v>
      </c>
      <c r="Z666" s="51">
        <v>1120</v>
      </c>
      <c r="AA666">
        <v>3517.0140000000001</v>
      </c>
      <c r="AB666">
        <v>10</v>
      </c>
      <c r="AC666" t="s">
        <v>7782</v>
      </c>
      <c r="AD666" t="s">
        <v>7773</v>
      </c>
      <c r="AE666" t="s">
        <v>5753</v>
      </c>
      <c r="AF666">
        <v>15</v>
      </c>
      <c r="AG666">
        <v>1.95</v>
      </c>
      <c r="AH666">
        <v>12</v>
      </c>
      <c r="AI666">
        <v>9</v>
      </c>
      <c r="AJ666" t="s">
        <v>7671</v>
      </c>
      <c r="AL666">
        <v>54</v>
      </c>
      <c r="AM666" t="s">
        <v>7784</v>
      </c>
      <c r="AN666" t="s">
        <v>7774</v>
      </c>
      <c r="AO666" t="s">
        <v>7282</v>
      </c>
      <c r="AR666">
        <v>12.7</v>
      </c>
      <c r="AS666" t="s">
        <v>7894</v>
      </c>
      <c r="AT666">
        <v>2.2000000000000002</v>
      </c>
      <c r="AU666" t="s">
        <v>7774</v>
      </c>
      <c r="AV666" t="s">
        <v>7789</v>
      </c>
      <c r="AW666" t="s">
        <v>7774</v>
      </c>
      <c r="BA666" t="s">
        <v>5678</v>
      </c>
      <c r="BB666">
        <v>42.75698835</v>
      </c>
      <c r="BC666">
        <v>-82.032202130000002</v>
      </c>
      <c r="BD666">
        <v>204.8</v>
      </c>
      <c r="BE666">
        <v>290</v>
      </c>
      <c r="BF666" t="s">
        <v>8087</v>
      </c>
      <c r="BG666">
        <v>15</v>
      </c>
      <c r="BH666">
        <v>986</v>
      </c>
      <c r="BI666">
        <v>0.45200000000000001</v>
      </c>
      <c r="BK666">
        <v>4830</v>
      </c>
      <c r="BL666">
        <v>4832</v>
      </c>
      <c r="BO666">
        <v>1.24</v>
      </c>
      <c r="BP666">
        <v>1.23</v>
      </c>
      <c r="BR666">
        <v>4.9000000000000004</v>
      </c>
      <c r="BS666">
        <v>4.9000000000000004</v>
      </c>
      <c r="BY666">
        <v>1.87</v>
      </c>
      <c r="BZ666">
        <v>6</v>
      </c>
    </row>
    <row r="667" spans="2:78" hidden="1" x14ac:dyDescent="0.35">
      <c r="B667">
        <v>3517.0169999999998</v>
      </c>
      <c r="C667" t="s">
        <v>5405</v>
      </c>
      <c r="D667" t="s">
        <v>3290</v>
      </c>
      <c r="E667">
        <v>0.18472222222222223</v>
      </c>
      <c r="F667">
        <v>14.7</v>
      </c>
      <c r="G667">
        <v>7</v>
      </c>
      <c r="H667" t="s">
        <v>7295</v>
      </c>
      <c r="I667" t="s">
        <v>7296</v>
      </c>
      <c r="L667" s="20" t="s">
        <v>5677</v>
      </c>
      <c r="M667">
        <v>8</v>
      </c>
      <c r="N667">
        <v>15</v>
      </c>
      <c r="O667" t="s">
        <v>144</v>
      </c>
      <c r="P667" s="51">
        <v>3517.0169999999998</v>
      </c>
      <c r="Q667" s="51">
        <v>14.7</v>
      </c>
      <c r="R667" t="str">
        <f t="shared" si="68"/>
        <v>3517-15</v>
      </c>
      <c r="S667" s="70" t="b">
        <f t="shared" si="69"/>
        <v>1</v>
      </c>
      <c r="T667" t="str">
        <f t="shared" si="67"/>
        <v>3517-15</v>
      </c>
      <c r="U667">
        <v>3517.0140000000001</v>
      </c>
      <c r="V667">
        <v>15</v>
      </c>
      <c r="Y667" t="s">
        <v>7778</v>
      </c>
      <c r="Z667" s="51">
        <v>1121</v>
      </c>
      <c r="AA667">
        <v>3517.0140000000001</v>
      </c>
      <c r="AB667">
        <v>10</v>
      </c>
      <c r="AC667" t="s">
        <v>7782</v>
      </c>
      <c r="AD667" t="s">
        <v>7773</v>
      </c>
      <c r="AE667" t="s">
        <v>5753</v>
      </c>
      <c r="AF667">
        <v>15</v>
      </c>
      <c r="AG667">
        <v>1.87</v>
      </c>
      <c r="AH667">
        <v>6</v>
      </c>
      <c r="AI667">
        <v>14</v>
      </c>
      <c r="AJ667" t="s">
        <v>7357</v>
      </c>
      <c r="AL667">
        <v>54</v>
      </c>
      <c r="AM667" t="s">
        <v>7784</v>
      </c>
      <c r="AN667" t="s">
        <v>7774</v>
      </c>
      <c r="AO667" t="s">
        <v>7282</v>
      </c>
      <c r="AR667">
        <v>12.7</v>
      </c>
      <c r="AS667" t="s">
        <v>7894</v>
      </c>
      <c r="AT667">
        <v>2.2000000000000002</v>
      </c>
      <c r="AU667" t="s">
        <v>7774</v>
      </c>
      <c r="AV667" t="s">
        <v>7786</v>
      </c>
      <c r="AW667" t="s">
        <v>7774</v>
      </c>
      <c r="AX667">
        <v>10</v>
      </c>
      <c r="AY667">
        <v>10</v>
      </c>
      <c r="AZ667">
        <v>15</v>
      </c>
      <c r="BA667" t="s">
        <v>5683</v>
      </c>
      <c r="BB667">
        <v>42.756988319999998</v>
      </c>
      <c r="BC667">
        <v>-82.032202130000002</v>
      </c>
      <c r="BD667">
        <v>204.8</v>
      </c>
      <c r="BE667">
        <v>290</v>
      </c>
      <c r="BF667" t="s">
        <v>8087</v>
      </c>
      <c r="BG667">
        <v>15</v>
      </c>
      <c r="BH667">
        <v>986</v>
      </c>
      <c r="BI667">
        <v>0.45500000000000002</v>
      </c>
      <c r="BK667">
        <v>4839</v>
      </c>
      <c r="BL667">
        <v>4839</v>
      </c>
      <c r="BO667">
        <v>1.24</v>
      </c>
      <c r="BP667">
        <v>1.24</v>
      </c>
      <c r="BR667">
        <v>4.91</v>
      </c>
      <c r="BS667">
        <v>4.91</v>
      </c>
      <c r="BY667">
        <v>2.09</v>
      </c>
      <c r="BZ667">
        <v>8</v>
      </c>
    </row>
    <row r="668" spans="2:78" hidden="1" x14ac:dyDescent="0.35">
      <c r="B668">
        <v>3517.0509999999999</v>
      </c>
      <c r="C668" t="s">
        <v>5406</v>
      </c>
      <c r="D668" t="s">
        <v>3290</v>
      </c>
      <c r="E668">
        <v>0.21319444444444444</v>
      </c>
      <c r="F668">
        <v>16.399999999999999</v>
      </c>
      <c r="G668">
        <v>6</v>
      </c>
      <c r="H668" t="s">
        <v>7295</v>
      </c>
      <c r="I668" t="s">
        <v>7296</v>
      </c>
      <c r="L668" s="20" t="s">
        <v>5677</v>
      </c>
      <c r="M668">
        <v>8</v>
      </c>
      <c r="N668">
        <v>15</v>
      </c>
      <c r="O668" t="s">
        <v>144</v>
      </c>
      <c r="P668" s="51">
        <v>3517.0509999999999</v>
      </c>
      <c r="Q668" s="51">
        <v>16.399999999999999</v>
      </c>
      <c r="R668" t="str">
        <f t="shared" si="68"/>
        <v>3517-16</v>
      </c>
      <c r="S668" s="70" t="b">
        <f t="shared" si="69"/>
        <v>1</v>
      </c>
      <c r="T668" t="str">
        <f t="shared" ref="T668:T698" si="70">INT(U668)&amp;"-"&amp;V668</f>
        <v>3517-16</v>
      </c>
      <c r="U668">
        <v>3517.0509999999999</v>
      </c>
      <c r="V668">
        <v>16</v>
      </c>
      <c r="Y668" t="s">
        <v>7778</v>
      </c>
      <c r="Z668" s="51">
        <v>1123</v>
      </c>
      <c r="AA668">
        <v>3517.0509999999999</v>
      </c>
      <c r="AB668">
        <v>10</v>
      </c>
      <c r="AC668" t="s">
        <v>7782</v>
      </c>
      <c r="AD668" t="s">
        <v>7773</v>
      </c>
      <c r="AE668" t="s">
        <v>5753</v>
      </c>
      <c r="AF668">
        <v>16</v>
      </c>
      <c r="AG668">
        <v>2.09</v>
      </c>
      <c r="AH668">
        <v>8</v>
      </c>
      <c r="AI668">
        <v>8</v>
      </c>
      <c r="AJ668" t="s">
        <v>7981</v>
      </c>
      <c r="AL668">
        <v>54</v>
      </c>
      <c r="AM668" t="s">
        <v>7784</v>
      </c>
      <c r="AN668" t="s">
        <v>7774</v>
      </c>
      <c r="AO668" t="s">
        <v>7282</v>
      </c>
      <c r="AR668">
        <v>12.7</v>
      </c>
      <c r="AS668" t="s">
        <v>7894</v>
      </c>
      <c r="AT668">
        <v>2.2000000000000002</v>
      </c>
      <c r="AU668" t="s">
        <v>7774</v>
      </c>
      <c r="AV668" t="s">
        <v>7789</v>
      </c>
      <c r="AW668" t="s">
        <v>7774</v>
      </c>
      <c r="BA668" t="s">
        <v>5678</v>
      </c>
      <c r="BB668">
        <v>42.756988</v>
      </c>
      <c r="BC668">
        <v>-82.032202159999997</v>
      </c>
      <c r="BD668">
        <v>204.8</v>
      </c>
      <c r="BE668">
        <v>290</v>
      </c>
      <c r="BF668" t="s">
        <v>8087</v>
      </c>
      <c r="BG668">
        <v>15</v>
      </c>
      <c r="BH668">
        <v>986</v>
      </c>
      <c r="BI668">
        <v>0.49099999999999999</v>
      </c>
      <c r="BK668">
        <v>4836</v>
      </c>
      <c r="BL668">
        <v>4837</v>
      </c>
      <c r="BO668">
        <v>1.24</v>
      </c>
      <c r="BP668">
        <v>1.24</v>
      </c>
      <c r="BR668">
        <v>4.9000000000000004</v>
      </c>
      <c r="BS668">
        <v>4.9000000000000004</v>
      </c>
      <c r="BY668">
        <v>2.09</v>
      </c>
      <c r="BZ668">
        <v>12</v>
      </c>
    </row>
    <row r="669" spans="2:78" hidden="1" x14ac:dyDescent="0.35">
      <c r="B669">
        <v>3517.0720000000001</v>
      </c>
      <c r="C669" t="s">
        <v>5407</v>
      </c>
      <c r="D669" t="s">
        <v>3290</v>
      </c>
      <c r="E669">
        <v>0.23749999999999999</v>
      </c>
      <c r="F669">
        <v>16.5</v>
      </c>
      <c r="G669">
        <v>6</v>
      </c>
      <c r="H669" t="s">
        <v>7295</v>
      </c>
      <c r="I669" t="s">
        <v>7296</v>
      </c>
      <c r="L669" s="20" t="s">
        <v>5677</v>
      </c>
      <c r="M669">
        <v>8.1</v>
      </c>
      <c r="N669">
        <v>15</v>
      </c>
      <c r="O669" t="s">
        <v>144</v>
      </c>
      <c r="P669" s="51">
        <v>3517.0720000000001</v>
      </c>
      <c r="Q669" s="51">
        <v>16.5</v>
      </c>
      <c r="R669" t="str">
        <f t="shared" si="68"/>
        <v>3517-17</v>
      </c>
      <c r="S669" s="70" t="b">
        <f t="shared" si="69"/>
        <v>0</v>
      </c>
      <c r="T669" t="str">
        <f t="shared" si="70"/>
        <v>3517-16</v>
      </c>
      <c r="U669">
        <v>3517.07</v>
      </c>
      <c r="V669">
        <v>16</v>
      </c>
      <c r="Y669" t="s">
        <v>7778</v>
      </c>
      <c r="Z669" s="51">
        <v>1124</v>
      </c>
      <c r="AA669">
        <v>3517.07</v>
      </c>
      <c r="AB669">
        <v>10</v>
      </c>
      <c r="AC669" t="s">
        <v>7782</v>
      </c>
      <c r="AD669" t="s">
        <v>7773</v>
      </c>
      <c r="AE669" t="s">
        <v>5753</v>
      </c>
      <c r="AF669">
        <v>16</v>
      </c>
      <c r="AG669">
        <v>2.09</v>
      </c>
      <c r="AH669">
        <v>12</v>
      </c>
      <c r="AI669">
        <v>12</v>
      </c>
      <c r="AJ669" t="s">
        <v>7982</v>
      </c>
      <c r="AL669">
        <v>54</v>
      </c>
      <c r="AM669" t="s">
        <v>7784</v>
      </c>
      <c r="AN669" t="s">
        <v>7774</v>
      </c>
      <c r="AO669" t="s">
        <v>7282</v>
      </c>
      <c r="AR669">
        <v>12.7</v>
      </c>
      <c r="AS669" t="s">
        <v>7894</v>
      </c>
      <c r="AT669">
        <v>2.2000000000000002</v>
      </c>
      <c r="AU669" t="s">
        <v>7774</v>
      </c>
      <c r="AV669" t="s">
        <v>7789</v>
      </c>
      <c r="AW669" t="s">
        <v>7774</v>
      </c>
      <c r="BA669" t="s">
        <v>5678</v>
      </c>
      <c r="BB669">
        <v>42.756987850000002</v>
      </c>
      <c r="BC669">
        <v>-82.032202170000005</v>
      </c>
      <c r="BD669">
        <v>204.8</v>
      </c>
      <c r="BE669">
        <v>290</v>
      </c>
      <c r="BF669" t="s">
        <v>8087</v>
      </c>
      <c r="BG669">
        <v>15</v>
      </c>
      <c r="BH669">
        <v>986</v>
      </c>
      <c r="BI669">
        <v>0.50800000000000001</v>
      </c>
      <c r="BK669">
        <v>4830</v>
      </c>
      <c r="BL669">
        <v>4832</v>
      </c>
      <c r="BO669">
        <v>1.24</v>
      </c>
      <c r="BP669">
        <v>1.23</v>
      </c>
      <c r="BR669">
        <v>4.9000000000000004</v>
      </c>
      <c r="BS669">
        <v>4.9000000000000004</v>
      </c>
    </row>
    <row r="670" spans="2:78" hidden="1" x14ac:dyDescent="0.35">
      <c r="B670">
        <v>3518.864</v>
      </c>
      <c r="C670" t="s">
        <v>5463</v>
      </c>
      <c r="D670" t="s">
        <v>3290</v>
      </c>
      <c r="E670">
        <v>0.22013888888888888</v>
      </c>
      <c r="F670">
        <v>18.2</v>
      </c>
      <c r="G670">
        <v>6</v>
      </c>
      <c r="H670" t="s">
        <v>7295</v>
      </c>
      <c r="I670" t="s">
        <v>7296</v>
      </c>
      <c r="L670" s="20" t="s">
        <v>5677</v>
      </c>
      <c r="M670">
        <v>13.1</v>
      </c>
      <c r="N670">
        <v>34.9</v>
      </c>
      <c r="O670" t="s">
        <v>2905</v>
      </c>
      <c r="P670" s="51">
        <v>3518.864</v>
      </c>
      <c r="Q670" s="51">
        <v>18.2</v>
      </c>
      <c r="R670" t="str">
        <f t="shared" si="68"/>
        <v>3518-18</v>
      </c>
      <c r="S670" s="70" t="b">
        <f t="shared" si="69"/>
        <v>1</v>
      </c>
      <c r="T670" t="str">
        <f t="shared" si="70"/>
        <v>3518-18</v>
      </c>
      <c r="U670">
        <v>3518.8620000000001</v>
      </c>
      <c r="V670">
        <v>18</v>
      </c>
      <c r="Y670" t="s">
        <v>7778</v>
      </c>
      <c r="Z670" s="51">
        <v>1132</v>
      </c>
      <c r="AA670">
        <v>3518.8620000000001</v>
      </c>
      <c r="AB670">
        <v>10</v>
      </c>
      <c r="AC670" t="s">
        <v>7782</v>
      </c>
      <c r="AD670" t="s">
        <v>7773</v>
      </c>
      <c r="AE670" t="s">
        <v>5753</v>
      </c>
      <c r="AF670">
        <v>18</v>
      </c>
      <c r="AG670">
        <v>2.3199999999999998</v>
      </c>
      <c r="AH670">
        <v>18</v>
      </c>
      <c r="AI670">
        <v>15</v>
      </c>
      <c r="AJ670" t="s">
        <v>7696</v>
      </c>
      <c r="AL670">
        <v>55</v>
      </c>
      <c r="AM670" t="s">
        <v>7784</v>
      </c>
      <c r="AN670" t="s">
        <v>7774</v>
      </c>
      <c r="AO670" t="s">
        <v>7284</v>
      </c>
      <c r="AR670">
        <v>12.7</v>
      </c>
      <c r="AS670" t="s">
        <v>7983</v>
      </c>
      <c r="AT670">
        <v>1.7</v>
      </c>
      <c r="AU670" t="s">
        <v>7774</v>
      </c>
      <c r="AV670" t="s">
        <v>7788</v>
      </c>
      <c r="AW670" t="s">
        <v>7774</v>
      </c>
      <c r="AX670">
        <v>10</v>
      </c>
      <c r="AY670">
        <v>10</v>
      </c>
      <c r="AZ670">
        <v>12</v>
      </c>
      <c r="BA670" t="s">
        <v>5683</v>
      </c>
      <c r="BB670">
        <v>42.756971810000003</v>
      </c>
      <c r="BC670">
        <v>-82.032203519999996</v>
      </c>
      <c r="BD670">
        <v>204.8</v>
      </c>
      <c r="BE670">
        <v>290</v>
      </c>
      <c r="BF670" t="s">
        <v>8087</v>
      </c>
      <c r="BG670">
        <v>15</v>
      </c>
      <c r="BH670">
        <v>986</v>
      </c>
      <c r="BI670">
        <v>9.9000000000000005E-2</v>
      </c>
      <c r="BK670">
        <v>4812</v>
      </c>
      <c r="BL670">
        <v>4817</v>
      </c>
      <c r="BO670">
        <v>1.23</v>
      </c>
      <c r="BP670">
        <v>1.23</v>
      </c>
      <c r="BR670">
        <v>4.88</v>
      </c>
      <c r="BS670">
        <v>4.88</v>
      </c>
      <c r="BY670">
        <v>1.58</v>
      </c>
      <c r="BZ670">
        <v>10</v>
      </c>
    </row>
    <row r="671" spans="2:78" hidden="1" x14ac:dyDescent="0.35">
      <c r="B671">
        <v>3518.9470000000001</v>
      </c>
      <c r="C671" t="s">
        <v>5465</v>
      </c>
      <c r="D671" t="s">
        <v>3290</v>
      </c>
      <c r="E671">
        <v>0.2361111111111111</v>
      </c>
      <c r="F671">
        <v>12.4</v>
      </c>
      <c r="G671">
        <v>7</v>
      </c>
      <c r="H671" t="s">
        <v>7295</v>
      </c>
      <c r="I671" t="s">
        <v>7296</v>
      </c>
      <c r="L671" s="20" t="s">
        <v>5677</v>
      </c>
      <c r="M671">
        <v>8</v>
      </c>
      <c r="N671">
        <v>15</v>
      </c>
      <c r="O671" t="s">
        <v>2905</v>
      </c>
      <c r="P671" s="51">
        <v>3518.9470000000001</v>
      </c>
      <c r="Q671" s="51">
        <v>12.4</v>
      </c>
      <c r="R671" t="str">
        <f t="shared" si="68"/>
        <v>3518-12</v>
      </c>
      <c r="S671" s="70" t="b">
        <f t="shared" si="69"/>
        <v>1</v>
      </c>
      <c r="T671" t="str">
        <f t="shared" si="70"/>
        <v>3518-12</v>
      </c>
      <c r="U671">
        <v>3518.9470000000001</v>
      </c>
      <c r="V671">
        <v>12</v>
      </c>
      <c r="Y671" t="s">
        <v>7778</v>
      </c>
      <c r="Z671" s="51">
        <v>1133</v>
      </c>
      <c r="AA671">
        <v>3518.9470000000001</v>
      </c>
      <c r="AB671">
        <v>10</v>
      </c>
      <c r="AC671" t="s">
        <v>7782</v>
      </c>
      <c r="AD671" t="s">
        <v>7773</v>
      </c>
      <c r="AE671" t="s">
        <v>5753</v>
      </c>
      <c r="AF671">
        <v>12</v>
      </c>
      <c r="AG671">
        <v>1.58</v>
      </c>
      <c r="AH671">
        <v>10</v>
      </c>
      <c r="AI671">
        <v>21</v>
      </c>
      <c r="AJ671" t="s">
        <v>7703</v>
      </c>
      <c r="AL671">
        <v>55</v>
      </c>
      <c r="AM671" t="s">
        <v>7784</v>
      </c>
      <c r="AN671" t="s">
        <v>7774</v>
      </c>
      <c r="AO671" t="s">
        <v>7284</v>
      </c>
      <c r="AR671">
        <v>12.7</v>
      </c>
      <c r="AS671" t="s">
        <v>7983</v>
      </c>
      <c r="AT671">
        <v>1.8</v>
      </c>
      <c r="AU671" t="s">
        <v>7774</v>
      </c>
      <c r="AV671" t="s">
        <v>7786</v>
      </c>
      <c r="AW671" t="s">
        <v>7774</v>
      </c>
      <c r="AX671">
        <v>10</v>
      </c>
      <c r="AY671">
        <v>10</v>
      </c>
      <c r="AZ671">
        <v>15</v>
      </c>
      <c r="BA671" t="s">
        <v>5683</v>
      </c>
      <c r="BB671">
        <v>42.756971010000001</v>
      </c>
      <c r="BC671">
        <v>-82.032203589999995</v>
      </c>
      <c r="BD671">
        <v>204.8</v>
      </c>
      <c r="BE671">
        <v>290</v>
      </c>
      <c r="BF671" t="s">
        <v>8087</v>
      </c>
      <c r="BG671">
        <v>15</v>
      </c>
      <c r="BH671">
        <v>986</v>
      </c>
      <c r="BI671">
        <v>0.188</v>
      </c>
      <c r="BK671">
        <v>4836</v>
      </c>
      <c r="BL671">
        <v>4837</v>
      </c>
      <c r="BO671">
        <v>1.24</v>
      </c>
      <c r="BP671">
        <v>1.24</v>
      </c>
      <c r="BR671">
        <v>4.9000000000000004</v>
      </c>
      <c r="BS671">
        <v>4.9000000000000004</v>
      </c>
      <c r="BY671">
        <v>1.86</v>
      </c>
      <c r="BZ671">
        <v>8</v>
      </c>
    </row>
    <row r="672" spans="2:78" hidden="1" x14ac:dyDescent="0.35">
      <c r="B672">
        <v>3518.9650000000001</v>
      </c>
      <c r="C672" t="s">
        <v>5468</v>
      </c>
      <c r="D672" t="s">
        <v>3290</v>
      </c>
      <c r="E672">
        <v>0.24305555555555555</v>
      </c>
      <c r="F672">
        <v>14.7</v>
      </c>
      <c r="G672">
        <v>9</v>
      </c>
      <c r="H672" t="s">
        <v>7295</v>
      </c>
      <c r="I672" t="s">
        <v>7296</v>
      </c>
      <c r="L672" s="20" t="s">
        <v>5677</v>
      </c>
      <c r="M672">
        <v>8</v>
      </c>
      <c r="N672">
        <v>15</v>
      </c>
      <c r="O672" t="s">
        <v>2905</v>
      </c>
      <c r="P672" s="51">
        <v>3518.9650000000001</v>
      </c>
      <c r="Q672" s="51">
        <v>14.7</v>
      </c>
      <c r="R672" t="str">
        <f t="shared" si="68"/>
        <v>3518-15</v>
      </c>
      <c r="S672" s="70" t="b">
        <f t="shared" si="69"/>
        <v>1</v>
      </c>
      <c r="T672" t="str">
        <f t="shared" si="70"/>
        <v>3518-15</v>
      </c>
      <c r="U672">
        <v>3518.9630000000002</v>
      </c>
      <c r="V672">
        <v>15</v>
      </c>
      <c r="Y672" t="s">
        <v>7778</v>
      </c>
      <c r="Z672" s="51">
        <v>1134</v>
      </c>
      <c r="AA672">
        <v>3518.9630000000002</v>
      </c>
      <c r="AB672">
        <v>10</v>
      </c>
      <c r="AC672" t="s">
        <v>7782</v>
      </c>
      <c r="AD672" t="s">
        <v>7773</v>
      </c>
      <c r="AE672" t="s">
        <v>5753</v>
      </c>
      <c r="AF672">
        <v>15</v>
      </c>
      <c r="AG672">
        <v>1.86</v>
      </c>
      <c r="AH672">
        <v>8</v>
      </c>
      <c r="AI672">
        <v>14</v>
      </c>
      <c r="AJ672" t="s">
        <v>7407</v>
      </c>
      <c r="AL672">
        <v>55</v>
      </c>
      <c r="AM672" t="s">
        <v>7784</v>
      </c>
      <c r="AN672" t="s">
        <v>7774</v>
      </c>
      <c r="AO672" t="s">
        <v>7284</v>
      </c>
      <c r="AR672">
        <v>12.7</v>
      </c>
      <c r="AS672" t="s">
        <v>7983</v>
      </c>
      <c r="AT672">
        <v>1.8</v>
      </c>
      <c r="AU672" t="s">
        <v>7774</v>
      </c>
      <c r="AV672" t="s">
        <v>7786</v>
      </c>
      <c r="AW672" t="s">
        <v>7774</v>
      </c>
      <c r="AX672">
        <v>10</v>
      </c>
      <c r="AY672">
        <v>10</v>
      </c>
      <c r="AZ672">
        <v>15</v>
      </c>
      <c r="BA672" t="s">
        <v>5683</v>
      </c>
      <c r="BB672">
        <v>42.756970850000002</v>
      </c>
      <c r="BC672">
        <v>-82.032203600000003</v>
      </c>
      <c r="BD672">
        <v>204.8</v>
      </c>
      <c r="BE672">
        <v>290</v>
      </c>
      <c r="BF672" t="s">
        <v>8087</v>
      </c>
      <c r="BG672">
        <v>15</v>
      </c>
      <c r="BH672">
        <v>986</v>
      </c>
      <c r="BI672">
        <v>0.20499999999999999</v>
      </c>
      <c r="BK672">
        <v>4837</v>
      </c>
      <c r="BL672">
        <v>4838</v>
      </c>
      <c r="BO672">
        <v>1.24</v>
      </c>
      <c r="BP672">
        <v>1.24</v>
      </c>
      <c r="BR672">
        <v>4.91</v>
      </c>
      <c r="BS672">
        <v>4.9000000000000004</v>
      </c>
      <c r="BY672">
        <v>1.34</v>
      </c>
      <c r="BZ672">
        <v>16</v>
      </c>
    </row>
    <row r="673" spans="2:78" hidden="1" x14ac:dyDescent="0.35">
      <c r="B673">
        <v>3518.9740000000002</v>
      </c>
      <c r="C673" t="s">
        <v>5471</v>
      </c>
      <c r="D673" t="s">
        <v>3290</v>
      </c>
      <c r="E673">
        <v>0.22777777777777777</v>
      </c>
      <c r="F673">
        <v>10.6</v>
      </c>
      <c r="G673">
        <v>6</v>
      </c>
      <c r="H673" t="s">
        <v>7295</v>
      </c>
      <c r="I673" t="s">
        <v>7296</v>
      </c>
      <c r="L673" s="20" t="s">
        <v>5677</v>
      </c>
      <c r="M673">
        <v>8.9</v>
      </c>
      <c r="N673">
        <v>15</v>
      </c>
      <c r="O673" t="s">
        <v>2905</v>
      </c>
      <c r="P673" s="51">
        <v>3518.9740000000002</v>
      </c>
      <c r="Q673" s="51">
        <v>10.6</v>
      </c>
      <c r="R673" t="str">
        <f t="shared" si="68"/>
        <v>3518-11</v>
      </c>
      <c r="S673" s="70" t="b">
        <f t="shared" si="69"/>
        <v>1</v>
      </c>
      <c r="T673" t="str">
        <f t="shared" si="70"/>
        <v>3518-11</v>
      </c>
      <c r="U673">
        <v>3518.971</v>
      </c>
      <c r="V673">
        <v>11</v>
      </c>
      <c r="Y673" t="s">
        <v>7778</v>
      </c>
      <c r="Z673" s="51">
        <v>1135</v>
      </c>
      <c r="AA673">
        <v>3518.971</v>
      </c>
      <c r="AB673">
        <v>10</v>
      </c>
      <c r="AC673" t="s">
        <v>7782</v>
      </c>
      <c r="AD673" t="s">
        <v>7773</v>
      </c>
      <c r="AE673" t="s">
        <v>5753</v>
      </c>
      <c r="AF673">
        <v>11</v>
      </c>
      <c r="AG673">
        <v>1.34</v>
      </c>
      <c r="AH673">
        <v>16</v>
      </c>
      <c r="AI673">
        <v>12</v>
      </c>
      <c r="AJ673" t="s">
        <v>7984</v>
      </c>
      <c r="AL673">
        <v>55</v>
      </c>
      <c r="AM673" t="s">
        <v>7784</v>
      </c>
      <c r="AN673" t="s">
        <v>7774</v>
      </c>
      <c r="AO673" t="s">
        <v>7284</v>
      </c>
      <c r="AR673">
        <v>12.7</v>
      </c>
      <c r="AS673" t="s">
        <v>7983</v>
      </c>
      <c r="AT673">
        <v>1.8</v>
      </c>
      <c r="AU673" t="s">
        <v>7774</v>
      </c>
      <c r="AV673" t="s">
        <v>7783</v>
      </c>
      <c r="AW673" t="s">
        <v>7774</v>
      </c>
      <c r="BA673" t="s">
        <v>5678</v>
      </c>
      <c r="BB673">
        <v>42.756970819999999</v>
      </c>
      <c r="BC673">
        <v>-82.032203600000003</v>
      </c>
      <c r="BD673">
        <v>204.8</v>
      </c>
      <c r="BE673">
        <v>290</v>
      </c>
      <c r="BF673" t="s">
        <v>8087</v>
      </c>
      <c r="BG673">
        <v>15</v>
      </c>
      <c r="BH673">
        <v>986</v>
      </c>
      <c r="BI673">
        <v>0.20899999999999999</v>
      </c>
      <c r="BK673">
        <v>4830</v>
      </c>
      <c r="BL673">
        <v>4832</v>
      </c>
      <c r="BO673">
        <v>1.24</v>
      </c>
      <c r="BP673">
        <v>1.23</v>
      </c>
      <c r="BR673">
        <v>4.9000000000000004</v>
      </c>
      <c r="BS673">
        <v>4.9000000000000004</v>
      </c>
      <c r="BY673">
        <v>1.42</v>
      </c>
      <c r="BZ673">
        <v>11</v>
      </c>
    </row>
    <row r="674" spans="2:78" hidden="1" x14ac:dyDescent="0.35">
      <c r="B674">
        <v>3519.058</v>
      </c>
      <c r="C674" t="s">
        <v>5477</v>
      </c>
      <c r="D674" t="s">
        <v>3290</v>
      </c>
      <c r="E674">
        <v>0.24444444444444444</v>
      </c>
      <c r="F674">
        <v>11.2</v>
      </c>
      <c r="G674">
        <v>9</v>
      </c>
      <c r="H674" t="s">
        <v>7295</v>
      </c>
      <c r="I674" t="s">
        <v>7296</v>
      </c>
      <c r="L674" s="20" t="s">
        <v>5677</v>
      </c>
      <c r="M674">
        <v>8.1999999999999993</v>
      </c>
      <c r="N674">
        <v>15.1</v>
      </c>
      <c r="O674" t="s">
        <v>144</v>
      </c>
      <c r="P674" s="51">
        <v>3519.058</v>
      </c>
      <c r="Q674" s="51">
        <v>11.2</v>
      </c>
      <c r="R674" t="str">
        <f t="shared" si="68"/>
        <v>3519-11</v>
      </c>
      <c r="S674" s="70" t="b">
        <f t="shared" si="69"/>
        <v>1</v>
      </c>
      <c r="T674" t="str">
        <f t="shared" si="70"/>
        <v>3519-11</v>
      </c>
      <c r="U674">
        <v>3519.0569999999998</v>
      </c>
      <c r="V674">
        <v>11</v>
      </c>
      <c r="Y674" t="s">
        <v>7778</v>
      </c>
      <c r="Z674" s="51">
        <v>1139</v>
      </c>
      <c r="AA674">
        <v>3519.0569999999998</v>
      </c>
      <c r="AB674">
        <v>10</v>
      </c>
      <c r="AC674" t="s">
        <v>7782</v>
      </c>
      <c r="AD674" t="s">
        <v>7773</v>
      </c>
      <c r="AE674" t="s">
        <v>5753</v>
      </c>
      <c r="AF674">
        <v>11</v>
      </c>
      <c r="AG674">
        <v>1.42</v>
      </c>
      <c r="AH674">
        <v>11</v>
      </c>
      <c r="AI674">
        <v>9</v>
      </c>
      <c r="AJ674" t="s">
        <v>7407</v>
      </c>
      <c r="AL674">
        <v>55</v>
      </c>
      <c r="AM674" t="s">
        <v>7784</v>
      </c>
      <c r="AN674" t="s">
        <v>7774</v>
      </c>
      <c r="AO674" t="s">
        <v>7284</v>
      </c>
      <c r="AR674">
        <v>12.7</v>
      </c>
      <c r="AS674" t="s">
        <v>7983</v>
      </c>
      <c r="AT674">
        <v>2.1</v>
      </c>
      <c r="AU674" t="s">
        <v>7774</v>
      </c>
      <c r="AV674" t="s">
        <v>7789</v>
      </c>
      <c r="AW674" t="s">
        <v>7774</v>
      </c>
      <c r="BA674" t="s">
        <v>5678</v>
      </c>
      <c r="BB674">
        <v>42.756970029999998</v>
      </c>
      <c r="BC674">
        <v>-82.032203670000001</v>
      </c>
      <c r="BD674">
        <v>204.8</v>
      </c>
      <c r="BE674">
        <v>290</v>
      </c>
      <c r="BF674" t="s">
        <v>8087</v>
      </c>
      <c r="BG674">
        <v>15</v>
      </c>
      <c r="BH674">
        <v>986</v>
      </c>
      <c r="BI674">
        <v>0.29699999999999999</v>
      </c>
      <c r="BK674">
        <v>4836</v>
      </c>
      <c r="BL674">
        <v>4837</v>
      </c>
      <c r="BO674">
        <v>1.24</v>
      </c>
      <c r="BP674">
        <v>1.24</v>
      </c>
      <c r="BR674">
        <v>4.9000000000000004</v>
      </c>
      <c r="BS674">
        <v>4.9000000000000004</v>
      </c>
      <c r="BY674">
        <v>1.44</v>
      </c>
      <c r="BZ674">
        <v>9</v>
      </c>
    </row>
    <row r="675" spans="2:78" hidden="1" x14ac:dyDescent="0.35">
      <c r="B675">
        <v>3519.0610000000001</v>
      </c>
      <c r="C675" t="s">
        <v>5478</v>
      </c>
      <c r="D675" t="s">
        <v>3290</v>
      </c>
      <c r="E675">
        <v>0.2673611111111111</v>
      </c>
      <c r="F675">
        <v>11.4</v>
      </c>
      <c r="G675">
        <v>6</v>
      </c>
      <c r="H675" t="s">
        <v>7295</v>
      </c>
      <c r="I675" t="s">
        <v>7296</v>
      </c>
      <c r="L675" s="20" t="s">
        <v>5677</v>
      </c>
      <c r="M675">
        <v>10.1</v>
      </c>
      <c r="N675">
        <v>15</v>
      </c>
      <c r="O675" t="s">
        <v>144</v>
      </c>
      <c r="P675" s="51">
        <v>3519.0610000000001</v>
      </c>
      <c r="Q675" s="51">
        <v>11.4</v>
      </c>
      <c r="R675" t="str">
        <f t="shared" si="68"/>
        <v>3519-11</v>
      </c>
      <c r="S675" s="70" t="b">
        <f t="shared" si="69"/>
        <v>1</v>
      </c>
      <c r="T675" t="str">
        <f t="shared" si="70"/>
        <v>3519-11</v>
      </c>
      <c r="U675">
        <v>3519.0610000000001</v>
      </c>
      <c r="V675">
        <v>11</v>
      </c>
      <c r="Y675" t="s">
        <v>7778</v>
      </c>
      <c r="Z675" s="51">
        <v>1140</v>
      </c>
      <c r="AA675">
        <v>3519.0610000000001</v>
      </c>
      <c r="AB675">
        <v>10</v>
      </c>
      <c r="AC675" t="s">
        <v>7782</v>
      </c>
      <c r="AD675" t="s">
        <v>7773</v>
      </c>
      <c r="AE675" t="s">
        <v>5753</v>
      </c>
      <c r="AF675">
        <v>11</v>
      </c>
      <c r="AG675">
        <v>1.44</v>
      </c>
      <c r="AH675">
        <v>9</v>
      </c>
      <c r="AI675">
        <v>12</v>
      </c>
      <c r="AJ675" t="s">
        <v>7780</v>
      </c>
      <c r="AL675">
        <v>55</v>
      </c>
      <c r="AM675" t="s">
        <v>7784</v>
      </c>
      <c r="AN675" t="s">
        <v>7774</v>
      </c>
      <c r="AO675" t="s">
        <v>7284</v>
      </c>
      <c r="AR675">
        <v>12.7</v>
      </c>
      <c r="AS675" t="s">
        <v>7983</v>
      </c>
      <c r="AT675">
        <v>2.1</v>
      </c>
      <c r="AU675" t="s">
        <v>7774</v>
      </c>
      <c r="AV675" t="s">
        <v>7789</v>
      </c>
      <c r="AW675" t="s">
        <v>7774</v>
      </c>
      <c r="BA675" t="s">
        <v>5678</v>
      </c>
      <c r="BB675">
        <v>42.756969980000001</v>
      </c>
      <c r="BC675">
        <v>-82.032203670000001</v>
      </c>
      <c r="BD675">
        <v>204.8</v>
      </c>
      <c r="BE675">
        <v>290</v>
      </c>
      <c r="BF675" t="s">
        <v>8087</v>
      </c>
      <c r="BG675">
        <v>15</v>
      </c>
      <c r="BH675">
        <v>986</v>
      </c>
      <c r="BI675">
        <v>0.30199999999999999</v>
      </c>
      <c r="BK675">
        <v>4837</v>
      </c>
      <c r="BL675">
        <v>4838</v>
      </c>
      <c r="BO675">
        <v>1.24</v>
      </c>
      <c r="BP675">
        <v>1.24</v>
      </c>
      <c r="BR675">
        <v>4.91</v>
      </c>
      <c r="BS675">
        <v>4.9000000000000004</v>
      </c>
      <c r="BY675">
        <v>1.8</v>
      </c>
      <c r="BZ675">
        <v>9</v>
      </c>
    </row>
    <row r="676" spans="2:78" hidden="1" x14ac:dyDescent="0.35">
      <c r="B676">
        <v>3519.0810000000001</v>
      </c>
      <c r="C676" t="s">
        <v>5481</v>
      </c>
      <c r="D676" t="s">
        <v>3290</v>
      </c>
      <c r="E676">
        <v>0.24097222222222223</v>
      </c>
      <c r="F676">
        <v>14.1</v>
      </c>
      <c r="G676">
        <v>6</v>
      </c>
      <c r="H676" t="s">
        <v>7295</v>
      </c>
      <c r="I676" t="s">
        <v>7296</v>
      </c>
      <c r="L676" s="20" t="s">
        <v>5677</v>
      </c>
      <c r="M676">
        <v>8</v>
      </c>
      <c r="N676">
        <v>15</v>
      </c>
      <c r="O676" t="s">
        <v>144</v>
      </c>
      <c r="P676" s="51">
        <v>3519.0810000000001</v>
      </c>
      <c r="Q676" s="51">
        <v>14.1</v>
      </c>
      <c r="R676" t="str">
        <f t="shared" si="68"/>
        <v>3519-14</v>
      </c>
      <c r="S676" s="70" t="b">
        <f t="shared" si="69"/>
        <v>1</v>
      </c>
      <c r="T676" t="str">
        <f t="shared" si="70"/>
        <v>3519-14</v>
      </c>
      <c r="U676">
        <v>3519.0810000000001</v>
      </c>
      <c r="V676">
        <v>14</v>
      </c>
      <c r="Y676" t="s">
        <v>7778</v>
      </c>
      <c r="Z676" s="51">
        <v>1141</v>
      </c>
      <c r="AA676">
        <v>3519.0810000000001</v>
      </c>
      <c r="AB676">
        <v>10</v>
      </c>
      <c r="AC676" t="s">
        <v>7782</v>
      </c>
      <c r="AD676" t="s">
        <v>7773</v>
      </c>
      <c r="AE676" t="s">
        <v>5753</v>
      </c>
      <c r="AF676">
        <v>14</v>
      </c>
      <c r="AG676">
        <v>1.8</v>
      </c>
      <c r="AH676">
        <v>9</v>
      </c>
      <c r="AI676">
        <v>6</v>
      </c>
      <c r="AJ676" t="s">
        <v>7985</v>
      </c>
      <c r="AL676">
        <v>55</v>
      </c>
      <c r="AM676" t="s">
        <v>7784</v>
      </c>
      <c r="AN676" t="s">
        <v>7774</v>
      </c>
      <c r="AO676" t="s">
        <v>7284</v>
      </c>
      <c r="AR676">
        <v>12.7</v>
      </c>
      <c r="AS676" t="s">
        <v>7983</v>
      </c>
      <c r="AT676">
        <v>2.1</v>
      </c>
      <c r="AU676" t="s">
        <v>7774</v>
      </c>
      <c r="AV676" t="s">
        <v>7789</v>
      </c>
      <c r="AW676" t="s">
        <v>7774</v>
      </c>
      <c r="BA676" t="s">
        <v>5678</v>
      </c>
      <c r="BB676">
        <v>42.7569698</v>
      </c>
      <c r="BC676">
        <v>-82.032203690000003</v>
      </c>
      <c r="BD676">
        <v>204.8</v>
      </c>
      <c r="BE676">
        <v>290</v>
      </c>
      <c r="BF676" t="s">
        <v>8087</v>
      </c>
      <c r="BG676">
        <v>15</v>
      </c>
      <c r="BH676">
        <v>986</v>
      </c>
      <c r="BI676">
        <v>0.32300000000000001</v>
      </c>
      <c r="BK676">
        <v>4836</v>
      </c>
      <c r="BL676">
        <v>4837</v>
      </c>
      <c r="BO676">
        <v>1.24</v>
      </c>
      <c r="BP676">
        <v>1.24</v>
      </c>
      <c r="BR676">
        <v>4.9000000000000004</v>
      </c>
      <c r="BS676">
        <v>4.9000000000000004</v>
      </c>
      <c r="BY676">
        <v>1.58</v>
      </c>
      <c r="BZ676">
        <v>7</v>
      </c>
    </row>
    <row r="677" spans="2:78" hidden="1" x14ac:dyDescent="0.35">
      <c r="B677">
        <v>3519.1089999999999</v>
      </c>
      <c r="C677" t="s">
        <v>5484</v>
      </c>
      <c r="D677" t="s">
        <v>3290</v>
      </c>
      <c r="E677">
        <v>0.24236111111111111</v>
      </c>
      <c r="F677">
        <v>12.4</v>
      </c>
      <c r="G677">
        <v>8</v>
      </c>
      <c r="H677" t="s">
        <v>7295</v>
      </c>
      <c r="I677" t="s">
        <v>7296</v>
      </c>
      <c r="L677" s="20" t="s">
        <v>5677</v>
      </c>
      <c r="M677">
        <v>8</v>
      </c>
      <c r="N677">
        <v>15</v>
      </c>
      <c r="O677" t="s">
        <v>144</v>
      </c>
      <c r="P677" s="51">
        <v>3519.1089999999999</v>
      </c>
      <c r="Q677" s="51">
        <v>12.4</v>
      </c>
      <c r="R677" t="str">
        <f t="shared" si="68"/>
        <v>3519-12</v>
      </c>
      <c r="S677" s="70" t="b">
        <f t="shared" si="69"/>
        <v>1</v>
      </c>
      <c r="T677" t="str">
        <f t="shared" si="70"/>
        <v>3519-12</v>
      </c>
      <c r="U677">
        <v>3519.1080000000002</v>
      </c>
      <c r="V677">
        <v>12</v>
      </c>
      <c r="Y677" t="s">
        <v>7778</v>
      </c>
      <c r="Z677" s="51">
        <v>1142</v>
      </c>
      <c r="AA677">
        <v>3519.1080000000002</v>
      </c>
      <c r="AB677">
        <v>10</v>
      </c>
      <c r="AC677" t="s">
        <v>7782</v>
      </c>
      <c r="AD677" t="s">
        <v>7773</v>
      </c>
      <c r="AE677" t="s">
        <v>5753</v>
      </c>
      <c r="AF677">
        <v>12</v>
      </c>
      <c r="AG677">
        <v>1.58</v>
      </c>
      <c r="AH677">
        <v>7</v>
      </c>
      <c r="AI677">
        <v>8</v>
      </c>
      <c r="AJ677" t="s">
        <v>7407</v>
      </c>
      <c r="AL677">
        <v>55</v>
      </c>
      <c r="AM677" t="s">
        <v>7784</v>
      </c>
      <c r="AN677" t="s">
        <v>7774</v>
      </c>
      <c r="AO677" t="s">
        <v>7284</v>
      </c>
      <c r="AR677">
        <v>12.7</v>
      </c>
      <c r="AS677" t="s">
        <v>7983</v>
      </c>
      <c r="AT677">
        <v>2.1</v>
      </c>
      <c r="AU677" t="s">
        <v>7774</v>
      </c>
      <c r="AV677" t="s">
        <v>7789</v>
      </c>
      <c r="AW677" t="s">
        <v>7774</v>
      </c>
      <c r="BA677" t="s">
        <v>5678</v>
      </c>
      <c r="BB677">
        <v>42.756969550000001</v>
      </c>
      <c r="BC677">
        <v>-82.032203710000005</v>
      </c>
      <c r="BD677">
        <v>204.8</v>
      </c>
      <c r="BE677">
        <v>290</v>
      </c>
      <c r="BF677" t="s">
        <v>8087</v>
      </c>
      <c r="BG677">
        <v>15</v>
      </c>
      <c r="BH677">
        <v>986</v>
      </c>
      <c r="BI677">
        <v>0.35099999999999998</v>
      </c>
      <c r="BK677">
        <v>4839</v>
      </c>
      <c r="BL677">
        <v>4839</v>
      </c>
      <c r="BO677">
        <v>1.24</v>
      </c>
      <c r="BP677">
        <v>1.24</v>
      </c>
      <c r="BR677">
        <v>4.91</v>
      </c>
      <c r="BS677">
        <v>4.91</v>
      </c>
      <c r="BY677">
        <v>1.49</v>
      </c>
      <c r="BZ677">
        <v>10</v>
      </c>
    </row>
    <row r="678" spans="2:78" hidden="1" x14ac:dyDescent="0.35">
      <c r="B678">
        <v>3519.5079999999998</v>
      </c>
      <c r="C678" t="s">
        <v>5485</v>
      </c>
      <c r="D678" t="s">
        <v>3290</v>
      </c>
      <c r="E678">
        <v>0.25347222222222221</v>
      </c>
      <c r="F678">
        <v>11.4</v>
      </c>
      <c r="G678">
        <v>8</v>
      </c>
      <c r="H678" t="s">
        <v>7295</v>
      </c>
      <c r="I678" t="s">
        <v>7296</v>
      </c>
      <c r="L678" s="20" t="s">
        <v>5677</v>
      </c>
      <c r="M678">
        <v>9</v>
      </c>
      <c r="N678">
        <v>15</v>
      </c>
      <c r="O678" t="s">
        <v>144</v>
      </c>
      <c r="P678" s="51">
        <v>3519.5079999999998</v>
      </c>
      <c r="Q678" s="51">
        <v>11.4</v>
      </c>
      <c r="R678" t="str">
        <f t="shared" si="68"/>
        <v>3519-11</v>
      </c>
      <c r="S678" s="70" t="b">
        <f t="shared" si="69"/>
        <v>0</v>
      </c>
      <c r="T678" t="str">
        <f t="shared" si="70"/>
        <v>3519-12</v>
      </c>
      <c r="U678">
        <v>3519.4969999999998</v>
      </c>
      <c r="V678">
        <v>12</v>
      </c>
      <c r="Y678" t="s">
        <v>7778</v>
      </c>
      <c r="Z678" s="51">
        <v>1144</v>
      </c>
      <c r="AA678">
        <v>3519.4969999999998</v>
      </c>
      <c r="AB678">
        <v>10</v>
      </c>
      <c r="AC678" t="s">
        <v>7782</v>
      </c>
      <c r="AD678" t="s">
        <v>7773</v>
      </c>
      <c r="AE678" t="s">
        <v>5753</v>
      </c>
      <c r="AF678">
        <v>12</v>
      </c>
      <c r="AG678">
        <v>1.49</v>
      </c>
      <c r="AH678">
        <v>10</v>
      </c>
      <c r="AI678">
        <v>10</v>
      </c>
      <c r="AJ678" t="s">
        <v>7407</v>
      </c>
      <c r="AL678">
        <v>56</v>
      </c>
      <c r="AM678" t="s">
        <v>7784</v>
      </c>
      <c r="AN678" t="s">
        <v>7774</v>
      </c>
      <c r="AO678" t="s">
        <v>7284</v>
      </c>
      <c r="AR678">
        <v>12.7</v>
      </c>
      <c r="AS678" t="s">
        <v>7983</v>
      </c>
      <c r="AT678">
        <v>2.1</v>
      </c>
      <c r="AU678" t="s">
        <v>7774</v>
      </c>
      <c r="AV678" t="s">
        <v>7789</v>
      </c>
      <c r="AW678" t="s">
        <v>7774</v>
      </c>
      <c r="BA678" t="s">
        <v>5678</v>
      </c>
      <c r="BB678">
        <v>42.756966069999997</v>
      </c>
      <c r="BC678">
        <v>-82.032203999999993</v>
      </c>
      <c r="BD678">
        <v>204.8</v>
      </c>
      <c r="BE678">
        <v>290</v>
      </c>
      <c r="BF678" t="s">
        <v>8087</v>
      </c>
      <c r="BG678">
        <v>15</v>
      </c>
      <c r="BH678">
        <v>986</v>
      </c>
      <c r="BI678">
        <v>0.73799999999999999</v>
      </c>
      <c r="BK678">
        <v>4836</v>
      </c>
      <c r="BL678">
        <v>4837</v>
      </c>
      <c r="BO678">
        <v>1.24</v>
      </c>
      <c r="BP678">
        <v>1.24</v>
      </c>
      <c r="BR678">
        <v>4.9000000000000004</v>
      </c>
      <c r="BS678">
        <v>4.9000000000000004</v>
      </c>
      <c r="BY678">
        <v>1.45</v>
      </c>
      <c r="BZ678">
        <v>9</v>
      </c>
    </row>
    <row r="679" spans="2:78" hidden="1" x14ac:dyDescent="0.35">
      <c r="B679">
        <v>3519.5169999999998</v>
      </c>
      <c r="C679" t="s">
        <v>5486</v>
      </c>
      <c r="D679" t="s">
        <v>3290</v>
      </c>
      <c r="E679">
        <v>0.24166666666666667</v>
      </c>
      <c r="F679">
        <v>11.7</v>
      </c>
      <c r="G679">
        <v>8</v>
      </c>
      <c r="H679" t="s">
        <v>7295</v>
      </c>
      <c r="I679" t="s">
        <v>7296</v>
      </c>
      <c r="L679" s="20" t="s">
        <v>5677</v>
      </c>
      <c r="M679">
        <v>8.1999999999999993</v>
      </c>
      <c r="N679">
        <v>15</v>
      </c>
      <c r="O679" t="s">
        <v>144</v>
      </c>
      <c r="P679" s="51">
        <v>3519.5169999999998</v>
      </c>
      <c r="Q679" s="51">
        <v>11.7</v>
      </c>
      <c r="R679" t="str">
        <f t="shared" si="68"/>
        <v>3519-12</v>
      </c>
      <c r="S679" s="70" t="b">
        <f t="shared" si="69"/>
        <v>0</v>
      </c>
      <c r="T679" t="str">
        <f t="shared" si="70"/>
        <v>3519-11</v>
      </c>
      <c r="U679">
        <v>3519.4969999999998</v>
      </c>
      <c r="V679">
        <v>11</v>
      </c>
      <c r="Y679" t="s">
        <v>7778</v>
      </c>
      <c r="Z679" s="51">
        <v>1145</v>
      </c>
      <c r="AA679">
        <v>3519.4969999999998</v>
      </c>
      <c r="AB679">
        <v>10</v>
      </c>
      <c r="AC679" t="s">
        <v>7782</v>
      </c>
      <c r="AD679" t="s">
        <v>7773</v>
      </c>
      <c r="AE679" t="s">
        <v>5753</v>
      </c>
      <c r="AF679">
        <v>11</v>
      </c>
      <c r="AG679">
        <v>1.45</v>
      </c>
      <c r="AH679">
        <v>9</v>
      </c>
      <c r="AI679">
        <v>12</v>
      </c>
      <c r="AJ679" t="s">
        <v>7986</v>
      </c>
      <c r="AL679">
        <v>56</v>
      </c>
      <c r="AM679" t="s">
        <v>7784</v>
      </c>
      <c r="AN679" t="s">
        <v>7774</v>
      </c>
      <c r="AO679" t="s">
        <v>7284</v>
      </c>
      <c r="AR679">
        <v>12.7</v>
      </c>
      <c r="AS679" t="s">
        <v>7983</v>
      </c>
      <c r="AT679">
        <v>2.1</v>
      </c>
      <c r="AU679" t="s">
        <v>7774</v>
      </c>
      <c r="AV679" t="s">
        <v>7789</v>
      </c>
      <c r="AW679" t="s">
        <v>7774</v>
      </c>
      <c r="BA679" t="s">
        <v>5678</v>
      </c>
      <c r="BB679">
        <v>42.756966069999997</v>
      </c>
      <c r="BC679">
        <v>-82.032203999999993</v>
      </c>
      <c r="BD679">
        <v>204.8</v>
      </c>
      <c r="BE679">
        <v>290</v>
      </c>
      <c r="BF679" t="s">
        <v>8087</v>
      </c>
      <c r="BG679">
        <v>15</v>
      </c>
      <c r="BH679">
        <v>986</v>
      </c>
      <c r="BI679">
        <v>0.73899999999999999</v>
      </c>
      <c r="BK679">
        <v>4838</v>
      </c>
      <c r="BL679">
        <v>4838</v>
      </c>
      <c r="BO679">
        <v>1.24</v>
      </c>
      <c r="BP679">
        <v>1.24</v>
      </c>
      <c r="BR679">
        <v>4.91</v>
      </c>
      <c r="BS679">
        <v>4.91</v>
      </c>
      <c r="BY679">
        <v>1.74</v>
      </c>
      <c r="BZ679">
        <v>13</v>
      </c>
    </row>
    <row r="680" spans="2:78" hidden="1" x14ac:dyDescent="0.35">
      <c r="B680">
        <v>3519.5859999999998</v>
      </c>
      <c r="C680" t="s">
        <v>5487</v>
      </c>
      <c r="D680" t="s">
        <v>3290</v>
      </c>
      <c r="E680">
        <v>0.23680555555555555</v>
      </c>
      <c r="F680">
        <v>13.7</v>
      </c>
      <c r="G680">
        <v>7</v>
      </c>
      <c r="H680" t="s">
        <v>7295</v>
      </c>
      <c r="I680" t="s">
        <v>7296</v>
      </c>
      <c r="L680" s="20" t="s">
        <v>5677</v>
      </c>
      <c r="M680">
        <v>8.1999999999999993</v>
      </c>
      <c r="N680">
        <v>15</v>
      </c>
      <c r="O680" t="s">
        <v>144</v>
      </c>
      <c r="P680" s="51">
        <v>3519.5859999999998</v>
      </c>
      <c r="Q680" s="51">
        <v>13.7</v>
      </c>
      <c r="R680" t="str">
        <f t="shared" si="68"/>
        <v>3519-14</v>
      </c>
      <c r="S680" s="70" t="b">
        <f t="shared" si="69"/>
        <v>1</v>
      </c>
      <c r="T680" t="str">
        <f t="shared" si="70"/>
        <v>3519-14</v>
      </c>
      <c r="U680">
        <v>3519.585</v>
      </c>
      <c r="V680">
        <v>14</v>
      </c>
      <c r="Y680" t="s">
        <v>7778</v>
      </c>
      <c r="Z680" s="51">
        <v>1146</v>
      </c>
      <c r="AA680">
        <v>3519.585</v>
      </c>
      <c r="AB680">
        <v>10</v>
      </c>
      <c r="AC680" t="s">
        <v>7782</v>
      </c>
      <c r="AD680" t="s">
        <v>7773</v>
      </c>
      <c r="AE680" t="s">
        <v>5753</v>
      </c>
      <c r="AF680">
        <v>14</v>
      </c>
      <c r="AG680">
        <v>1.74</v>
      </c>
      <c r="AH680">
        <v>13</v>
      </c>
      <c r="AI680">
        <v>13</v>
      </c>
      <c r="AJ680" t="s">
        <v>7697</v>
      </c>
      <c r="AM680" t="s">
        <v>7784</v>
      </c>
      <c r="AN680" t="s">
        <v>7774</v>
      </c>
      <c r="AO680" t="s">
        <v>7284</v>
      </c>
      <c r="AR680">
        <v>12.7</v>
      </c>
      <c r="AS680" t="s">
        <v>7983</v>
      </c>
      <c r="AT680">
        <v>2</v>
      </c>
      <c r="AU680" t="s">
        <v>7774</v>
      </c>
      <c r="AV680" t="s">
        <v>7788</v>
      </c>
      <c r="AW680" t="s">
        <v>7774</v>
      </c>
      <c r="AX680">
        <v>10</v>
      </c>
      <c r="AY680">
        <v>10</v>
      </c>
      <c r="AZ680">
        <v>12</v>
      </c>
      <c r="BA680" t="s">
        <v>5683</v>
      </c>
      <c r="BB680">
        <v>42.756965299999997</v>
      </c>
      <c r="BC680">
        <v>-82.032204070000006</v>
      </c>
      <c r="BD680">
        <v>204.8</v>
      </c>
      <c r="BE680">
        <v>290</v>
      </c>
      <c r="BF680" t="s">
        <v>8087</v>
      </c>
      <c r="BG680">
        <v>15</v>
      </c>
      <c r="BH680">
        <v>986</v>
      </c>
      <c r="BI680">
        <v>0.82499999999999996</v>
      </c>
      <c r="BK680">
        <v>4831</v>
      </c>
      <c r="BL680">
        <v>4833</v>
      </c>
      <c r="BO680">
        <v>1.24</v>
      </c>
      <c r="BP680">
        <v>1.23</v>
      </c>
      <c r="BR680">
        <v>4.9000000000000004</v>
      </c>
      <c r="BS680">
        <v>4.9000000000000004</v>
      </c>
      <c r="BY680">
        <v>1.23</v>
      </c>
      <c r="BZ680">
        <v>12</v>
      </c>
    </row>
    <row r="681" spans="2:78" hidden="1" x14ac:dyDescent="0.35">
      <c r="B681">
        <v>3519.605</v>
      </c>
      <c r="C681" t="s">
        <v>5488</v>
      </c>
      <c r="D681" t="s">
        <v>3290</v>
      </c>
      <c r="E681">
        <v>0.28680555555555554</v>
      </c>
      <c r="F681">
        <v>9.6999999999999993</v>
      </c>
      <c r="G681">
        <v>6</v>
      </c>
      <c r="H681" t="s">
        <v>7295</v>
      </c>
      <c r="I681" t="s">
        <v>7296</v>
      </c>
      <c r="L681" s="20" t="s">
        <v>5677</v>
      </c>
      <c r="M681">
        <v>14.8</v>
      </c>
      <c r="N681">
        <v>15</v>
      </c>
      <c r="O681" t="s">
        <v>144</v>
      </c>
      <c r="P681" s="51">
        <v>3519.605</v>
      </c>
      <c r="Q681" s="51">
        <v>9.6999999999999993</v>
      </c>
      <c r="R681" t="str">
        <f t="shared" si="68"/>
        <v>3519-10</v>
      </c>
      <c r="S681" s="70" t="b">
        <f t="shared" si="69"/>
        <v>1</v>
      </c>
      <c r="T681" t="str">
        <f t="shared" si="70"/>
        <v>3519-10</v>
      </c>
      <c r="U681">
        <v>3519.6039999999998</v>
      </c>
      <c r="V681">
        <v>10</v>
      </c>
      <c r="Y681" t="s">
        <v>7778</v>
      </c>
      <c r="Z681" s="51">
        <v>1147</v>
      </c>
      <c r="AA681">
        <v>3519.6039999999998</v>
      </c>
      <c r="AB681">
        <v>10</v>
      </c>
      <c r="AC681" t="s">
        <v>7782</v>
      </c>
      <c r="AD681" t="s">
        <v>7773</v>
      </c>
      <c r="AE681" t="s">
        <v>5753</v>
      </c>
      <c r="AF681">
        <v>10</v>
      </c>
      <c r="AG681">
        <v>1.23</v>
      </c>
      <c r="AH681">
        <v>12</v>
      </c>
      <c r="AI681">
        <v>14</v>
      </c>
      <c r="AJ681" t="s">
        <v>7561</v>
      </c>
      <c r="AM681" t="s">
        <v>7784</v>
      </c>
      <c r="AN681" t="s">
        <v>7774</v>
      </c>
      <c r="AO681" t="s">
        <v>7284</v>
      </c>
      <c r="AR681">
        <v>12.7</v>
      </c>
      <c r="AS681" t="s">
        <v>7983</v>
      </c>
      <c r="AT681">
        <v>2</v>
      </c>
      <c r="AU681" t="s">
        <v>7774</v>
      </c>
      <c r="AV681" t="s">
        <v>7786</v>
      </c>
      <c r="AW681" t="s">
        <v>7774</v>
      </c>
      <c r="AX681">
        <v>10</v>
      </c>
      <c r="AY681">
        <v>10</v>
      </c>
      <c r="AZ681">
        <v>15</v>
      </c>
      <c r="BA681" t="s">
        <v>8541</v>
      </c>
      <c r="BB681">
        <v>42.756965119999997</v>
      </c>
      <c r="BC681">
        <v>-82.03220408</v>
      </c>
      <c r="BD681">
        <v>204.8</v>
      </c>
      <c r="BE681">
        <v>290</v>
      </c>
      <c r="BF681" t="s">
        <v>8087</v>
      </c>
      <c r="BG681">
        <v>15</v>
      </c>
      <c r="BH681">
        <v>986</v>
      </c>
      <c r="BI681">
        <v>0.84399999999999997</v>
      </c>
      <c r="BK681">
        <v>4836</v>
      </c>
      <c r="BL681">
        <v>4837</v>
      </c>
      <c r="BO681">
        <v>1.24</v>
      </c>
      <c r="BP681">
        <v>1.24</v>
      </c>
      <c r="BR681">
        <v>4.9000000000000004</v>
      </c>
      <c r="BS681">
        <v>4.9000000000000004</v>
      </c>
      <c r="BY681">
        <v>1.94</v>
      </c>
      <c r="BZ681">
        <v>14</v>
      </c>
    </row>
    <row r="682" spans="2:78" hidden="1" x14ac:dyDescent="0.35">
      <c r="B682">
        <v>3519.7</v>
      </c>
      <c r="C682" t="s">
        <v>5489</v>
      </c>
      <c r="D682" t="s">
        <v>3290</v>
      </c>
      <c r="E682">
        <v>0.25763888888888886</v>
      </c>
      <c r="F682">
        <v>15.3</v>
      </c>
      <c r="G682">
        <v>10</v>
      </c>
      <c r="H682" t="s">
        <v>7295</v>
      </c>
      <c r="I682" t="s">
        <v>7296</v>
      </c>
      <c r="L682" s="20" t="s">
        <v>5677</v>
      </c>
      <c r="M682">
        <v>11.7</v>
      </c>
      <c r="N682">
        <v>15</v>
      </c>
      <c r="O682" t="s">
        <v>144</v>
      </c>
      <c r="P682" s="51">
        <v>3519.7</v>
      </c>
      <c r="Q682" s="51">
        <v>15.3</v>
      </c>
      <c r="R682" t="str">
        <f t="shared" si="68"/>
        <v>3519-15</v>
      </c>
      <c r="S682" s="70" t="b">
        <f t="shared" si="69"/>
        <v>1</v>
      </c>
      <c r="T682" t="str">
        <f t="shared" si="70"/>
        <v>3519-15</v>
      </c>
      <c r="U682">
        <v>3519.6970000000001</v>
      </c>
      <c r="V682">
        <v>15</v>
      </c>
      <c r="Y682" t="s">
        <v>7778</v>
      </c>
      <c r="Z682" s="51">
        <v>1148</v>
      </c>
      <c r="AA682">
        <v>3519.6970000000001</v>
      </c>
      <c r="AB682">
        <v>10</v>
      </c>
      <c r="AC682" t="s">
        <v>7782</v>
      </c>
      <c r="AD682" t="s">
        <v>7773</v>
      </c>
      <c r="AE682" t="s">
        <v>5753</v>
      </c>
      <c r="AF682">
        <v>15</v>
      </c>
      <c r="AG682">
        <v>1.94</v>
      </c>
      <c r="AH682">
        <v>14</v>
      </c>
      <c r="AI682">
        <v>10</v>
      </c>
      <c r="AJ682" t="s">
        <v>7987</v>
      </c>
      <c r="AL682">
        <v>57</v>
      </c>
      <c r="AM682" t="s">
        <v>7784</v>
      </c>
      <c r="AN682" t="s">
        <v>7774</v>
      </c>
      <c r="AO682" t="s">
        <v>7284</v>
      </c>
      <c r="AR682">
        <v>12.7</v>
      </c>
      <c r="AS682" t="s">
        <v>7983</v>
      </c>
      <c r="AT682">
        <v>2</v>
      </c>
      <c r="AU682" t="s">
        <v>7774</v>
      </c>
      <c r="AV682" t="s">
        <v>7783</v>
      </c>
      <c r="AW682" t="s">
        <v>7774</v>
      </c>
      <c r="BA682" t="s">
        <v>5678</v>
      </c>
      <c r="BB682">
        <v>42.756964289999999</v>
      </c>
      <c r="BC682">
        <v>-82.032204149999998</v>
      </c>
      <c r="BD682">
        <v>204.8</v>
      </c>
      <c r="BE682">
        <v>290</v>
      </c>
      <c r="BF682" t="s">
        <v>8087</v>
      </c>
      <c r="BG682">
        <v>15</v>
      </c>
      <c r="BH682">
        <v>986</v>
      </c>
      <c r="BI682">
        <v>0.93700000000000006</v>
      </c>
      <c r="BK682">
        <v>4827</v>
      </c>
      <c r="BL682">
        <v>4830</v>
      </c>
      <c r="BO682">
        <v>1.23</v>
      </c>
      <c r="BP682">
        <v>1.23</v>
      </c>
      <c r="BR682">
        <v>4.9000000000000004</v>
      </c>
      <c r="BS682">
        <v>4.8899999999999997</v>
      </c>
      <c r="BY682">
        <v>1.56</v>
      </c>
      <c r="BZ682">
        <v>10</v>
      </c>
    </row>
    <row r="683" spans="2:78" hidden="1" x14ac:dyDescent="0.35">
      <c r="B683">
        <v>3519.748</v>
      </c>
      <c r="C683" t="s">
        <v>5490</v>
      </c>
      <c r="D683" t="s">
        <v>3290</v>
      </c>
      <c r="E683">
        <v>0.24027777777777778</v>
      </c>
      <c r="F683">
        <v>12.3</v>
      </c>
      <c r="G683">
        <v>8</v>
      </c>
      <c r="H683" t="s">
        <v>7295</v>
      </c>
      <c r="I683" t="s">
        <v>7296</v>
      </c>
      <c r="L683" s="20" t="s">
        <v>5677</v>
      </c>
      <c r="M683">
        <v>8</v>
      </c>
      <c r="N683">
        <v>15</v>
      </c>
      <c r="O683" t="s">
        <v>144</v>
      </c>
      <c r="P683" s="51">
        <v>3519.748</v>
      </c>
      <c r="Q683" s="51">
        <v>12.3</v>
      </c>
      <c r="R683" t="str">
        <f t="shared" si="68"/>
        <v>3519-12</v>
      </c>
      <c r="S683" s="70" t="b">
        <f t="shared" si="69"/>
        <v>1</v>
      </c>
      <c r="T683" t="str">
        <f t="shared" si="70"/>
        <v>3519-12</v>
      </c>
      <c r="U683">
        <v>3519.7469999999998</v>
      </c>
      <c r="V683">
        <v>12</v>
      </c>
      <c r="Y683" t="s">
        <v>7778</v>
      </c>
      <c r="Z683" s="51">
        <v>1150</v>
      </c>
      <c r="AA683">
        <v>3519.7469999999998</v>
      </c>
      <c r="AB683">
        <v>10</v>
      </c>
      <c r="AC683" t="s">
        <v>7782</v>
      </c>
      <c r="AD683" t="s">
        <v>7773</v>
      </c>
      <c r="AE683" t="s">
        <v>5753</v>
      </c>
      <c r="AF683">
        <v>12</v>
      </c>
      <c r="AG683">
        <v>1.56</v>
      </c>
      <c r="AH683">
        <v>10</v>
      </c>
      <c r="AI683">
        <v>17</v>
      </c>
      <c r="AJ683" t="s">
        <v>7697</v>
      </c>
      <c r="AL683">
        <v>57</v>
      </c>
      <c r="AM683" t="s">
        <v>7784</v>
      </c>
      <c r="AN683" t="s">
        <v>7774</v>
      </c>
      <c r="AO683" t="s">
        <v>7284</v>
      </c>
      <c r="AR683">
        <v>12.7</v>
      </c>
      <c r="AS683" t="s">
        <v>7983</v>
      </c>
      <c r="AT683">
        <v>2</v>
      </c>
      <c r="AU683" t="s">
        <v>7774</v>
      </c>
      <c r="AV683" t="s">
        <v>7786</v>
      </c>
      <c r="AW683" t="s">
        <v>7774</v>
      </c>
      <c r="AX683">
        <v>10</v>
      </c>
      <c r="AY683">
        <v>10</v>
      </c>
      <c r="AZ683">
        <v>15</v>
      </c>
      <c r="BA683" t="s">
        <v>5683</v>
      </c>
      <c r="BB683">
        <v>42.756963829999997</v>
      </c>
      <c r="BC683">
        <v>-82.032204190000002</v>
      </c>
      <c r="BD683">
        <v>204.8</v>
      </c>
      <c r="BE683">
        <v>290</v>
      </c>
      <c r="BF683" t="s">
        <v>8087</v>
      </c>
      <c r="BG683">
        <v>15</v>
      </c>
      <c r="BH683">
        <v>986</v>
      </c>
      <c r="BI683">
        <v>0.98799999999999999</v>
      </c>
      <c r="BK683">
        <v>4836</v>
      </c>
      <c r="BL683">
        <v>4837</v>
      </c>
      <c r="BO683">
        <v>1.24</v>
      </c>
      <c r="BP683">
        <v>1.24</v>
      </c>
      <c r="BR683">
        <v>4.9000000000000004</v>
      </c>
      <c r="BS683">
        <v>4.9000000000000004</v>
      </c>
      <c r="BY683">
        <v>1.76</v>
      </c>
      <c r="BZ683">
        <v>10</v>
      </c>
    </row>
    <row r="684" spans="2:78" hidden="1" x14ac:dyDescent="0.35">
      <c r="B684">
        <v>3519.9830000000002</v>
      </c>
      <c r="C684" t="s">
        <v>5491</v>
      </c>
      <c r="D684" t="s">
        <v>3290</v>
      </c>
      <c r="E684">
        <v>0.24652777777777779</v>
      </c>
      <c r="F684">
        <v>13.9</v>
      </c>
      <c r="G684">
        <v>10</v>
      </c>
      <c r="H684" t="s">
        <v>7295</v>
      </c>
      <c r="I684" t="s">
        <v>7296</v>
      </c>
      <c r="L684" s="20" t="s">
        <v>5677</v>
      </c>
      <c r="M684">
        <v>8</v>
      </c>
      <c r="N684">
        <v>15</v>
      </c>
      <c r="O684" t="s">
        <v>144</v>
      </c>
      <c r="P684" s="51">
        <v>3519.9830000000002</v>
      </c>
      <c r="Q684" s="51">
        <v>13.9</v>
      </c>
      <c r="R684" t="str">
        <f t="shared" si="68"/>
        <v>3519-14</v>
      </c>
      <c r="S684" s="70" t="b">
        <f t="shared" si="69"/>
        <v>1</v>
      </c>
      <c r="T684" t="str">
        <f t="shared" si="70"/>
        <v>3519-14</v>
      </c>
      <c r="U684">
        <v>3519.9830000000002</v>
      </c>
      <c r="V684">
        <v>14</v>
      </c>
      <c r="Y684" t="s">
        <v>7778</v>
      </c>
      <c r="Z684" s="51">
        <v>1151</v>
      </c>
      <c r="AA684">
        <v>3519.9830000000002</v>
      </c>
      <c r="AB684">
        <v>10</v>
      </c>
      <c r="AC684" t="s">
        <v>7782</v>
      </c>
      <c r="AD684" t="s">
        <v>7773</v>
      </c>
      <c r="AE684" t="s">
        <v>5753</v>
      </c>
      <c r="AF684">
        <v>14</v>
      </c>
      <c r="AG684">
        <v>1.76</v>
      </c>
      <c r="AH684">
        <v>10</v>
      </c>
      <c r="AI684">
        <v>11</v>
      </c>
      <c r="AJ684" t="s">
        <v>7985</v>
      </c>
      <c r="AM684" t="s">
        <v>7784</v>
      </c>
      <c r="AN684" t="s">
        <v>7774</v>
      </c>
      <c r="AO684" t="s">
        <v>7284</v>
      </c>
      <c r="AR684">
        <v>12.7</v>
      </c>
      <c r="AS684" t="s">
        <v>7983</v>
      </c>
      <c r="AT684">
        <v>1.9</v>
      </c>
      <c r="AU684" t="s">
        <v>7774</v>
      </c>
      <c r="AV684" t="s">
        <v>7789</v>
      </c>
      <c r="AW684" t="s">
        <v>7774</v>
      </c>
      <c r="BA684" t="s">
        <v>5678</v>
      </c>
      <c r="BB684">
        <v>42.756961709999999</v>
      </c>
      <c r="BC684">
        <v>-82.032204370000002</v>
      </c>
      <c r="BD684">
        <v>204.7</v>
      </c>
      <c r="BE684">
        <v>290</v>
      </c>
      <c r="BF684" t="s">
        <v>8087</v>
      </c>
      <c r="BG684">
        <v>15</v>
      </c>
      <c r="BH684">
        <v>986</v>
      </c>
      <c r="BI684">
        <v>1.2250000000000001</v>
      </c>
      <c r="BK684">
        <v>4835</v>
      </c>
      <c r="BL684">
        <v>4836</v>
      </c>
      <c r="BO684">
        <v>1.24</v>
      </c>
      <c r="BP684">
        <v>1.24</v>
      </c>
      <c r="BR684">
        <v>4.9000000000000004</v>
      </c>
      <c r="BS684">
        <v>4.9000000000000004</v>
      </c>
      <c r="BY684">
        <v>1.65</v>
      </c>
      <c r="BZ684">
        <v>8</v>
      </c>
    </row>
    <row r="685" spans="2:78" hidden="1" x14ac:dyDescent="0.35">
      <c r="B685">
        <v>3520.154</v>
      </c>
      <c r="C685" t="s">
        <v>5492</v>
      </c>
      <c r="D685" t="s">
        <v>3290</v>
      </c>
      <c r="E685">
        <v>0.24305555555555555</v>
      </c>
      <c r="F685">
        <v>13</v>
      </c>
      <c r="G685">
        <v>6</v>
      </c>
      <c r="H685" t="s">
        <v>7295</v>
      </c>
      <c r="I685" t="s">
        <v>7296</v>
      </c>
      <c r="L685" s="20" t="s">
        <v>5677</v>
      </c>
      <c r="M685">
        <v>8</v>
      </c>
      <c r="N685">
        <v>15</v>
      </c>
      <c r="O685" t="s">
        <v>144</v>
      </c>
      <c r="P685" s="51">
        <v>3520.154</v>
      </c>
      <c r="Q685" s="51">
        <v>13</v>
      </c>
      <c r="R685" t="str">
        <f t="shared" si="68"/>
        <v>3520-13</v>
      </c>
      <c r="S685" s="70" t="b">
        <f t="shared" si="69"/>
        <v>1</v>
      </c>
      <c r="T685" t="str">
        <f t="shared" si="70"/>
        <v>3520-13</v>
      </c>
      <c r="U685">
        <v>3520.154</v>
      </c>
      <c r="V685">
        <v>13</v>
      </c>
      <c r="Y685" t="s">
        <v>7778</v>
      </c>
      <c r="Z685" s="51">
        <v>1152</v>
      </c>
      <c r="AA685">
        <v>3520.154</v>
      </c>
      <c r="AB685">
        <v>10</v>
      </c>
      <c r="AC685" t="s">
        <v>7782</v>
      </c>
      <c r="AD685" t="s">
        <v>7773</v>
      </c>
      <c r="AE685" t="s">
        <v>5753</v>
      </c>
      <c r="AF685">
        <v>13</v>
      </c>
      <c r="AG685">
        <v>1.65</v>
      </c>
      <c r="AH685">
        <v>8</v>
      </c>
      <c r="AI685">
        <v>9</v>
      </c>
      <c r="AJ685" t="s">
        <v>7985</v>
      </c>
      <c r="AL685">
        <v>58</v>
      </c>
      <c r="AM685" t="s">
        <v>7784</v>
      </c>
      <c r="AN685" t="s">
        <v>7774</v>
      </c>
      <c r="AO685" t="s">
        <v>7284</v>
      </c>
      <c r="AR685">
        <v>12.7</v>
      </c>
      <c r="AS685" t="s">
        <v>7983</v>
      </c>
      <c r="AT685">
        <v>1.9</v>
      </c>
      <c r="AU685" t="s">
        <v>7774</v>
      </c>
      <c r="AV685" t="s">
        <v>7789</v>
      </c>
      <c r="AW685" t="s">
        <v>7774</v>
      </c>
      <c r="BA685" t="s">
        <v>5678</v>
      </c>
      <c r="BB685">
        <v>42.756960169999999</v>
      </c>
      <c r="BC685">
        <v>-82.032204489999998</v>
      </c>
      <c r="BD685">
        <v>204.7</v>
      </c>
      <c r="BE685">
        <v>290</v>
      </c>
      <c r="BF685" t="s">
        <v>8087</v>
      </c>
      <c r="BG685">
        <v>15</v>
      </c>
      <c r="BH685">
        <v>986</v>
      </c>
      <c r="BI685">
        <v>1.3959999999999999</v>
      </c>
      <c r="BK685">
        <v>4838</v>
      </c>
      <c r="BL685">
        <v>4839</v>
      </c>
      <c r="BO685">
        <v>1.24</v>
      </c>
      <c r="BP685">
        <v>1.24</v>
      </c>
      <c r="BR685">
        <v>4.91</v>
      </c>
      <c r="BS685">
        <v>4.91</v>
      </c>
      <c r="BY685">
        <v>1.61</v>
      </c>
      <c r="BZ685">
        <v>6</v>
      </c>
    </row>
    <row r="686" spans="2:78" hidden="1" x14ac:dyDescent="0.35">
      <c r="B686">
        <v>3520.2240000000002</v>
      </c>
      <c r="C686" t="s">
        <v>5493</v>
      </c>
      <c r="D686" t="s">
        <v>3290</v>
      </c>
      <c r="E686">
        <v>0.24236111111111111</v>
      </c>
      <c r="F686">
        <v>12.7</v>
      </c>
      <c r="G686">
        <v>5</v>
      </c>
      <c r="H686" t="s">
        <v>7295</v>
      </c>
      <c r="I686" t="s">
        <v>7296</v>
      </c>
      <c r="L686" s="20" t="s">
        <v>5677</v>
      </c>
      <c r="M686">
        <v>8</v>
      </c>
      <c r="N686">
        <v>15</v>
      </c>
      <c r="O686" t="s">
        <v>144</v>
      </c>
      <c r="P686" s="51">
        <v>3520.2240000000002</v>
      </c>
      <c r="Q686" s="51">
        <v>12.7</v>
      </c>
      <c r="R686" t="str">
        <f t="shared" si="68"/>
        <v>3520-13</v>
      </c>
      <c r="S686" s="70" t="b">
        <f t="shared" si="69"/>
        <v>1</v>
      </c>
      <c r="T686" t="str">
        <f t="shared" si="70"/>
        <v>3520-13</v>
      </c>
      <c r="U686">
        <v>3520.2240000000002</v>
      </c>
      <c r="V686">
        <v>13</v>
      </c>
      <c r="Y686" t="s">
        <v>7778</v>
      </c>
      <c r="Z686" s="51">
        <v>1153</v>
      </c>
      <c r="AA686">
        <v>3520.2240000000002</v>
      </c>
      <c r="AB686">
        <v>10</v>
      </c>
      <c r="AC686" t="s">
        <v>7782</v>
      </c>
      <c r="AD686" t="s">
        <v>7773</v>
      </c>
      <c r="AE686" t="s">
        <v>5753</v>
      </c>
      <c r="AF686">
        <v>13</v>
      </c>
      <c r="AG686">
        <v>1.61</v>
      </c>
      <c r="AH686">
        <v>6</v>
      </c>
      <c r="AI686">
        <v>14</v>
      </c>
      <c r="AJ686" t="s">
        <v>7988</v>
      </c>
      <c r="AL686">
        <v>58</v>
      </c>
      <c r="AM686" t="s">
        <v>7784</v>
      </c>
      <c r="AN686" t="s">
        <v>7774</v>
      </c>
      <c r="AO686" t="s">
        <v>7284</v>
      </c>
      <c r="AR686">
        <v>12.7</v>
      </c>
      <c r="AS686" t="s">
        <v>7983</v>
      </c>
      <c r="AT686">
        <v>1.9</v>
      </c>
      <c r="AU686" t="s">
        <v>7774</v>
      </c>
      <c r="AV686" t="s">
        <v>7786</v>
      </c>
      <c r="AW686" t="s">
        <v>7774</v>
      </c>
      <c r="AX686">
        <v>10</v>
      </c>
      <c r="AY686">
        <v>10</v>
      </c>
      <c r="AZ686">
        <v>15</v>
      </c>
      <c r="BA686" t="s">
        <v>5683</v>
      </c>
      <c r="BB686">
        <v>42.756959539999997</v>
      </c>
      <c r="BC686">
        <v>-82.032204550000003</v>
      </c>
      <c r="BD686">
        <v>204.7</v>
      </c>
      <c r="BE686">
        <v>290</v>
      </c>
      <c r="BF686" t="s">
        <v>8087</v>
      </c>
      <c r="BG686">
        <v>15</v>
      </c>
      <c r="BH686">
        <v>986</v>
      </c>
      <c r="BI686">
        <v>1.466</v>
      </c>
      <c r="BK686">
        <v>4839</v>
      </c>
      <c r="BL686">
        <v>4840</v>
      </c>
      <c r="BO686">
        <v>1.24</v>
      </c>
      <c r="BP686">
        <v>1.24</v>
      </c>
      <c r="BR686">
        <v>4.91</v>
      </c>
      <c r="BS686">
        <v>4.91</v>
      </c>
      <c r="BY686">
        <v>1.44</v>
      </c>
      <c r="BZ686">
        <v>12</v>
      </c>
    </row>
    <row r="687" spans="2:78" hidden="1" x14ac:dyDescent="0.35">
      <c r="B687">
        <v>3520.2730000000001</v>
      </c>
      <c r="C687" t="s">
        <v>5494</v>
      </c>
      <c r="D687" t="s">
        <v>3290</v>
      </c>
      <c r="E687">
        <v>0.24027777777777778</v>
      </c>
      <c r="F687">
        <v>11.3</v>
      </c>
      <c r="G687">
        <v>7</v>
      </c>
      <c r="H687" t="s">
        <v>7295</v>
      </c>
      <c r="I687" t="s">
        <v>7296</v>
      </c>
      <c r="L687" s="20" t="s">
        <v>5677</v>
      </c>
      <c r="M687">
        <v>8</v>
      </c>
      <c r="N687">
        <v>15</v>
      </c>
      <c r="O687" t="s">
        <v>144</v>
      </c>
      <c r="P687" s="51">
        <v>3520.2730000000001</v>
      </c>
      <c r="Q687" s="51">
        <v>11.3</v>
      </c>
      <c r="R687" t="str">
        <f t="shared" si="68"/>
        <v>3520-11</v>
      </c>
      <c r="S687" s="70" t="b">
        <f t="shared" si="69"/>
        <v>1</v>
      </c>
      <c r="T687" t="str">
        <f t="shared" si="70"/>
        <v>3520-11</v>
      </c>
      <c r="U687">
        <v>3520.2689999999998</v>
      </c>
      <c r="V687">
        <v>11</v>
      </c>
      <c r="Y687" t="s">
        <v>7778</v>
      </c>
      <c r="Z687" s="51">
        <v>1154</v>
      </c>
      <c r="AA687">
        <v>3520.2689999999998</v>
      </c>
      <c r="AB687">
        <v>10</v>
      </c>
      <c r="AC687" t="s">
        <v>7782</v>
      </c>
      <c r="AD687" t="s">
        <v>7773</v>
      </c>
      <c r="AE687" t="s">
        <v>5753</v>
      </c>
      <c r="AF687">
        <v>11</v>
      </c>
      <c r="AG687">
        <v>1.44</v>
      </c>
      <c r="AH687">
        <v>12</v>
      </c>
      <c r="AI687">
        <v>16</v>
      </c>
      <c r="AJ687" t="s">
        <v>7407</v>
      </c>
      <c r="AL687">
        <v>58</v>
      </c>
      <c r="AM687" t="s">
        <v>7784</v>
      </c>
      <c r="AN687" t="s">
        <v>7774</v>
      </c>
      <c r="AO687" t="s">
        <v>7284</v>
      </c>
      <c r="AR687">
        <v>12.7</v>
      </c>
      <c r="AS687" t="s">
        <v>7983</v>
      </c>
      <c r="AT687">
        <v>1.9</v>
      </c>
      <c r="AU687" t="s">
        <v>7774</v>
      </c>
      <c r="AV687" t="s">
        <v>7786</v>
      </c>
      <c r="AW687" t="s">
        <v>7774</v>
      </c>
      <c r="AX687">
        <v>10</v>
      </c>
      <c r="AY687">
        <v>10</v>
      </c>
      <c r="AZ687">
        <v>15</v>
      </c>
      <c r="BA687" t="s">
        <v>5683</v>
      </c>
      <c r="BB687">
        <v>42.756959160000001</v>
      </c>
      <c r="BC687">
        <v>-82.032204579999998</v>
      </c>
      <c r="BD687">
        <v>204.7</v>
      </c>
      <c r="BE687">
        <v>290</v>
      </c>
      <c r="BF687" t="s">
        <v>8087</v>
      </c>
      <c r="BG687">
        <v>15</v>
      </c>
      <c r="BH687">
        <v>986</v>
      </c>
      <c r="BI687">
        <v>1.5089999999999999</v>
      </c>
      <c r="BK687">
        <v>4835</v>
      </c>
      <c r="BL687">
        <v>4836</v>
      </c>
      <c r="BO687">
        <v>1.24</v>
      </c>
      <c r="BP687">
        <v>1.24</v>
      </c>
      <c r="BR687">
        <v>4.9000000000000004</v>
      </c>
      <c r="BS687">
        <v>4.9000000000000004</v>
      </c>
      <c r="BY687">
        <v>1.76</v>
      </c>
      <c r="BZ687">
        <v>13</v>
      </c>
    </row>
    <row r="688" spans="2:78" hidden="1" x14ac:dyDescent="0.35">
      <c r="B688">
        <v>3520.3110000000001</v>
      </c>
      <c r="C688" t="s">
        <v>5495</v>
      </c>
      <c r="D688" t="s">
        <v>3290</v>
      </c>
      <c r="E688">
        <v>0.24236111111111111</v>
      </c>
      <c r="F688">
        <v>13.9</v>
      </c>
      <c r="G688">
        <v>6</v>
      </c>
      <c r="H688" t="s">
        <v>7295</v>
      </c>
      <c r="I688" t="s">
        <v>7296</v>
      </c>
      <c r="L688" s="20" t="s">
        <v>5677</v>
      </c>
      <c r="M688">
        <v>8</v>
      </c>
      <c r="N688">
        <v>15</v>
      </c>
      <c r="O688" t="s">
        <v>144</v>
      </c>
      <c r="P688" s="51">
        <v>3520.3110000000001</v>
      </c>
      <c r="Q688" s="51">
        <v>13.9</v>
      </c>
      <c r="R688" t="str">
        <f t="shared" si="68"/>
        <v>3520-14</v>
      </c>
      <c r="S688" s="70" t="b">
        <f t="shared" si="69"/>
        <v>1</v>
      </c>
      <c r="T688" t="str">
        <f t="shared" si="70"/>
        <v>3520-14</v>
      </c>
      <c r="U688">
        <v>3520.308</v>
      </c>
      <c r="V688">
        <v>14</v>
      </c>
      <c r="Y688" t="s">
        <v>7778</v>
      </c>
      <c r="Z688" s="51">
        <v>1155</v>
      </c>
      <c r="AA688">
        <v>3520.308</v>
      </c>
      <c r="AB688">
        <v>10</v>
      </c>
      <c r="AC688" t="s">
        <v>7782</v>
      </c>
      <c r="AD688" t="s">
        <v>7773</v>
      </c>
      <c r="AE688" t="s">
        <v>5753</v>
      </c>
      <c r="AF688">
        <v>14</v>
      </c>
      <c r="AG688">
        <v>1.76</v>
      </c>
      <c r="AH688">
        <v>13</v>
      </c>
      <c r="AI688">
        <v>13</v>
      </c>
      <c r="AJ688" t="s">
        <v>7407</v>
      </c>
      <c r="AL688">
        <v>58</v>
      </c>
      <c r="AM688" t="s">
        <v>7784</v>
      </c>
      <c r="AN688" t="s">
        <v>7774</v>
      </c>
      <c r="AO688" t="s">
        <v>7284</v>
      </c>
      <c r="AR688">
        <v>12.7</v>
      </c>
      <c r="AS688" t="s">
        <v>7983</v>
      </c>
      <c r="AT688">
        <v>1.9</v>
      </c>
      <c r="AU688" t="s">
        <v>7774</v>
      </c>
      <c r="AV688" t="s">
        <v>7788</v>
      </c>
      <c r="AW688" t="s">
        <v>7774</v>
      </c>
      <c r="AX688">
        <v>10</v>
      </c>
      <c r="AY688">
        <v>10</v>
      </c>
      <c r="AZ688">
        <v>12</v>
      </c>
      <c r="BA688" t="s">
        <v>5683</v>
      </c>
      <c r="BB688">
        <v>42.756958820000001</v>
      </c>
      <c r="BC688">
        <v>-82.032204609999994</v>
      </c>
      <c r="BD688">
        <v>204.7</v>
      </c>
      <c r="BE688">
        <v>290</v>
      </c>
      <c r="BF688" t="s">
        <v>8087</v>
      </c>
      <c r="BG688">
        <v>15</v>
      </c>
      <c r="BH688">
        <v>986</v>
      </c>
      <c r="BI688">
        <v>1.5469999999999999</v>
      </c>
      <c r="BK688">
        <v>4831</v>
      </c>
      <c r="BL688">
        <v>4833</v>
      </c>
      <c r="BO688">
        <v>1.24</v>
      </c>
      <c r="BP688">
        <v>1.23</v>
      </c>
      <c r="BR688">
        <v>4.9000000000000004</v>
      </c>
      <c r="BS688">
        <v>4.9000000000000004</v>
      </c>
      <c r="BY688">
        <v>1.42</v>
      </c>
      <c r="BZ688">
        <v>14</v>
      </c>
    </row>
    <row r="689" spans="2:78" hidden="1" x14ac:dyDescent="0.35">
      <c r="B689">
        <v>3520.3519999999999</v>
      </c>
      <c r="C689" t="s">
        <v>5496</v>
      </c>
      <c r="D689" t="s">
        <v>3290</v>
      </c>
      <c r="E689">
        <v>0.2361111111111111</v>
      </c>
      <c r="F689">
        <v>11.2</v>
      </c>
      <c r="G689">
        <v>9</v>
      </c>
      <c r="H689" t="s">
        <v>7295</v>
      </c>
      <c r="I689" t="s">
        <v>7296</v>
      </c>
      <c r="L689" s="20" t="s">
        <v>5677</v>
      </c>
      <c r="M689">
        <v>8.1999999999999993</v>
      </c>
      <c r="N689">
        <v>15</v>
      </c>
      <c r="O689" t="s">
        <v>144</v>
      </c>
      <c r="P689" s="51">
        <v>3520.3519999999999</v>
      </c>
      <c r="Q689" s="51">
        <v>11.2</v>
      </c>
      <c r="R689" t="str">
        <f t="shared" si="68"/>
        <v>3520-11</v>
      </c>
      <c r="S689" s="70" t="b">
        <f t="shared" si="69"/>
        <v>1</v>
      </c>
      <c r="T689" t="str">
        <f t="shared" si="70"/>
        <v>3520-11</v>
      </c>
      <c r="U689">
        <v>3520.3510000000001</v>
      </c>
      <c r="V689">
        <v>11</v>
      </c>
      <c r="Y689" t="s">
        <v>7778</v>
      </c>
      <c r="Z689" s="51">
        <v>1158</v>
      </c>
      <c r="AA689">
        <v>3520.3510000000001</v>
      </c>
      <c r="AB689">
        <v>10</v>
      </c>
      <c r="AC689" t="s">
        <v>7782</v>
      </c>
      <c r="AD689" t="s">
        <v>7773</v>
      </c>
      <c r="AE689" t="s">
        <v>5753</v>
      </c>
      <c r="AF689">
        <v>11</v>
      </c>
      <c r="AG689">
        <v>1.42</v>
      </c>
      <c r="AH689">
        <v>14</v>
      </c>
      <c r="AI689">
        <v>18</v>
      </c>
      <c r="AJ689" t="s">
        <v>7491</v>
      </c>
      <c r="AL689">
        <v>58</v>
      </c>
      <c r="AM689" t="s">
        <v>7784</v>
      </c>
      <c r="AN689" t="s">
        <v>7774</v>
      </c>
      <c r="AO689" t="s">
        <v>7284</v>
      </c>
      <c r="AR689">
        <v>12.7</v>
      </c>
      <c r="AS689" t="s">
        <v>7983</v>
      </c>
      <c r="AT689">
        <v>2</v>
      </c>
      <c r="AU689" t="s">
        <v>7774</v>
      </c>
      <c r="AV689" t="s">
        <v>7788</v>
      </c>
      <c r="AW689" t="s">
        <v>7774</v>
      </c>
      <c r="AX689">
        <v>10</v>
      </c>
      <c r="AY689">
        <v>10</v>
      </c>
      <c r="AZ689">
        <v>12</v>
      </c>
      <c r="BA689" t="s">
        <v>5683</v>
      </c>
      <c r="BB689">
        <v>42.756958439999998</v>
      </c>
      <c r="BC689">
        <v>-82.032204640000003</v>
      </c>
      <c r="BD689">
        <v>204.7</v>
      </c>
      <c r="BE689">
        <v>290</v>
      </c>
      <c r="BF689" t="s">
        <v>8087</v>
      </c>
      <c r="BG689">
        <v>15</v>
      </c>
      <c r="BH689">
        <v>986</v>
      </c>
      <c r="BI689">
        <v>1.59</v>
      </c>
      <c r="BK689">
        <v>4832</v>
      </c>
      <c r="BL689">
        <v>4833</v>
      </c>
      <c r="BO689">
        <v>1.24</v>
      </c>
      <c r="BP689">
        <v>1.24</v>
      </c>
      <c r="BR689">
        <v>4.9000000000000004</v>
      </c>
      <c r="BS689">
        <v>4.9000000000000004</v>
      </c>
      <c r="BY689">
        <v>1.47</v>
      </c>
      <c r="BZ689">
        <v>12</v>
      </c>
    </row>
    <row r="690" spans="2:78" hidden="1" x14ac:dyDescent="0.35">
      <c r="B690">
        <v>3520.4140000000002</v>
      </c>
      <c r="C690" t="s">
        <v>5498</v>
      </c>
      <c r="D690" t="s">
        <v>3290</v>
      </c>
      <c r="E690">
        <v>0.24513888888888888</v>
      </c>
      <c r="F690">
        <v>11.6</v>
      </c>
      <c r="G690">
        <v>7</v>
      </c>
      <c r="H690" t="s">
        <v>7295</v>
      </c>
      <c r="I690" t="s">
        <v>7296</v>
      </c>
      <c r="L690" s="20" t="s">
        <v>5677</v>
      </c>
      <c r="M690">
        <v>14.8</v>
      </c>
      <c r="N690">
        <v>15</v>
      </c>
      <c r="O690" t="s">
        <v>144</v>
      </c>
      <c r="P690" s="51">
        <v>3520.4140000000002</v>
      </c>
      <c r="Q690" s="51">
        <v>11.6</v>
      </c>
      <c r="R690" t="str">
        <f t="shared" si="68"/>
        <v>3520-12</v>
      </c>
      <c r="S690" s="70" t="b">
        <f t="shared" si="69"/>
        <v>1</v>
      </c>
      <c r="T690" t="str">
        <f t="shared" si="70"/>
        <v>3520-12</v>
      </c>
      <c r="U690">
        <v>3520.4140000000002</v>
      </c>
      <c r="V690">
        <v>12</v>
      </c>
      <c r="Y690" t="s">
        <v>7778</v>
      </c>
      <c r="Z690" s="51">
        <v>1159</v>
      </c>
      <c r="AA690">
        <v>3520.4140000000002</v>
      </c>
      <c r="AB690">
        <v>10</v>
      </c>
      <c r="AC690" t="s">
        <v>7782</v>
      </c>
      <c r="AD690" t="s">
        <v>7773</v>
      </c>
      <c r="AE690" t="s">
        <v>5753</v>
      </c>
      <c r="AF690">
        <v>12</v>
      </c>
      <c r="AG690">
        <v>1.47</v>
      </c>
      <c r="AH690">
        <v>12</v>
      </c>
      <c r="AI690">
        <v>10</v>
      </c>
      <c r="AJ690" t="s">
        <v>7989</v>
      </c>
      <c r="AL690">
        <v>58</v>
      </c>
      <c r="AM690" t="s">
        <v>7784</v>
      </c>
      <c r="AN690" t="s">
        <v>7774</v>
      </c>
      <c r="AO690" t="s">
        <v>7284</v>
      </c>
      <c r="AR690">
        <v>12.7</v>
      </c>
      <c r="AS690" t="s">
        <v>7983</v>
      </c>
      <c r="AT690">
        <v>2</v>
      </c>
      <c r="AU690" t="s">
        <v>7774</v>
      </c>
      <c r="AV690" t="s">
        <v>7789</v>
      </c>
      <c r="AW690" t="s">
        <v>7774</v>
      </c>
      <c r="BA690" t="s">
        <v>5678</v>
      </c>
      <c r="BB690">
        <v>42.75695786</v>
      </c>
      <c r="BC690">
        <v>-82.03220469</v>
      </c>
      <c r="BD690">
        <v>204.7</v>
      </c>
      <c r="BE690">
        <v>290</v>
      </c>
      <c r="BF690" t="s">
        <v>8087</v>
      </c>
      <c r="BG690">
        <v>15</v>
      </c>
      <c r="BH690">
        <v>986</v>
      </c>
      <c r="BI690">
        <v>1.6539999999999999</v>
      </c>
      <c r="BK690">
        <v>4834</v>
      </c>
      <c r="BL690">
        <v>4835</v>
      </c>
      <c r="BO690">
        <v>1.24</v>
      </c>
      <c r="BP690">
        <v>1.24</v>
      </c>
      <c r="BR690">
        <v>4.9000000000000004</v>
      </c>
      <c r="BS690">
        <v>4.9000000000000004</v>
      </c>
      <c r="BY690">
        <v>1.47</v>
      </c>
      <c r="BZ690">
        <v>30</v>
      </c>
    </row>
    <row r="691" spans="2:78" hidden="1" x14ac:dyDescent="0.35">
      <c r="B691">
        <v>3520.4740000000002</v>
      </c>
      <c r="C691" t="s">
        <v>5499</v>
      </c>
      <c r="D691" t="s">
        <v>3290</v>
      </c>
      <c r="E691">
        <v>0.24027777777777778</v>
      </c>
      <c r="F691">
        <v>11.6</v>
      </c>
      <c r="G691">
        <v>6</v>
      </c>
      <c r="H691" t="s">
        <v>7295</v>
      </c>
      <c r="I691" t="s">
        <v>7296</v>
      </c>
      <c r="L691" s="20" t="s">
        <v>5677</v>
      </c>
      <c r="M691">
        <v>14.5</v>
      </c>
      <c r="N691">
        <v>15</v>
      </c>
      <c r="O691" t="s">
        <v>144</v>
      </c>
      <c r="P691" s="51">
        <v>3520.4740000000002</v>
      </c>
      <c r="Q691" s="51">
        <v>11.6</v>
      </c>
      <c r="R691" t="str">
        <f t="shared" si="68"/>
        <v>3520-12</v>
      </c>
      <c r="S691" s="70" t="b">
        <f t="shared" si="69"/>
        <v>1</v>
      </c>
      <c r="T691" t="str">
        <f t="shared" si="70"/>
        <v>3520-12</v>
      </c>
      <c r="U691">
        <v>3520.4720000000002</v>
      </c>
      <c r="V691">
        <v>12</v>
      </c>
      <c r="Y691" t="s">
        <v>7778</v>
      </c>
      <c r="Z691" s="51">
        <v>1160</v>
      </c>
      <c r="AA691">
        <v>3520.4720000000002</v>
      </c>
      <c r="AB691">
        <v>10</v>
      </c>
      <c r="AC691" t="s">
        <v>7782</v>
      </c>
      <c r="AD691" t="s">
        <v>7773</v>
      </c>
      <c r="AE691" t="s">
        <v>5753</v>
      </c>
      <c r="AF691">
        <v>12</v>
      </c>
      <c r="AG691">
        <v>1.47</v>
      </c>
      <c r="AH691">
        <v>30</v>
      </c>
      <c r="AI691">
        <v>17</v>
      </c>
      <c r="AJ691" t="s">
        <v>7407</v>
      </c>
      <c r="AL691">
        <v>58</v>
      </c>
      <c r="AM691" t="s">
        <v>7784</v>
      </c>
      <c r="AN691" t="s">
        <v>7774</v>
      </c>
      <c r="AO691" t="s">
        <v>7284</v>
      </c>
      <c r="AR691">
        <v>12.7</v>
      </c>
      <c r="AS691" t="s">
        <v>7983</v>
      </c>
      <c r="AT691">
        <v>1.9</v>
      </c>
      <c r="AU691" t="s">
        <v>7774</v>
      </c>
      <c r="AV691" t="s">
        <v>7788</v>
      </c>
      <c r="AW691" t="s">
        <v>7774</v>
      </c>
      <c r="AX691">
        <v>10</v>
      </c>
      <c r="AY691">
        <v>10</v>
      </c>
      <c r="AZ691">
        <v>12</v>
      </c>
      <c r="BA691" t="s">
        <v>5683</v>
      </c>
      <c r="BB691">
        <v>42.756957419999999</v>
      </c>
      <c r="BC691">
        <v>-82.032204730000004</v>
      </c>
      <c r="BD691">
        <v>204.7</v>
      </c>
      <c r="BE691">
        <v>290</v>
      </c>
      <c r="BF691" t="s">
        <v>8087</v>
      </c>
      <c r="BG691">
        <v>15</v>
      </c>
      <c r="BH691">
        <v>986</v>
      </c>
      <c r="BI691">
        <v>1.7030000000000001</v>
      </c>
      <c r="BK691">
        <v>4796</v>
      </c>
      <c r="BL691">
        <v>4804</v>
      </c>
      <c r="BO691">
        <v>1.23</v>
      </c>
      <c r="BP691">
        <v>1.23</v>
      </c>
      <c r="BR691">
        <v>4.87</v>
      </c>
      <c r="BS691">
        <v>4.8600000000000003</v>
      </c>
      <c r="BY691">
        <v>1.66</v>
      </c>
      <c r="BZ691">
        <v>19</v>
      </c>
    </row>
    <row r="692" spans="2:78" hidden="1" x14ac:dyDescent="0.35">
      <c r="B692">
        <v>3520.4969999999998</v>
      </c>
      <c r="C692" t="s">
        <v>5500</v>
      </c>
      <c r="D692" t="s">
        <v>3290</v>
      </c>
      <c r="E692">
        <v>0.23958333333333334</v>
      </c>
      <c r="F692">
        <v>13.1</v>
      </c>
      <c r="G692">
        <v>7</v>
      </c>
      <c r="H692" t="s">
        <v>7295</v>
      </c>
      <c r="I692" t="s">
        <v>7296</v>
      </c>
      <c r="L692" s="20" t="s">
        <v>5677</v>
      </c>
      <c r="M692">
        <v>9.6999999999999993</v>
      </c>
      <c r="N692">
        <v>15</v>
      </c>
      <c r="O692" t="s">
        <v>144</v>
      </c>
      <c r="P692" s="51">
        <v>3520.4969999999998</v>
      </c>
      <c r="Q692" s="51">
        <v>13.1</v>
      </c>
      <c r="R692" t="str">
        <f t="shared" si="68"/>
        <v>3520-13</v>
      </c>
      <c r="S692" s="70" t="b">
        <f t="shared" si="69"/>
        <v>1</v>
      </c>
      <c r="T692" t="str">
        <f t="shared" si="70"/>
        <v>3520-13</v>
      </c>
      <c r="U692">
        <v>3520.4969999999998</v>
      </c>
      <c r="V692">
        <v>13</v>
      </c>
      <c r="Y692" t="s">
        <v>7778</v>
      </c>
      <c r="Z692" s="51">
        <v>1161</v>
      </c>
      <c r="AA692">
        <v>3520.4969999999998</v>
      </c>
      <c r="AB692">
        <v>10</v>
      </c>
      <c r="AC692" t="s">
        <v>7782</v>
      </c>
      <c r="AD692" t="s">
        <v>7773</v>
      </c>
      <c r="AE692" t="s">
        <v>5753</v>
      </c>
      <c r="AF692">
        <v>13</v>
      </c>
      <c r="AG692">
        <v>1.66</v>
      </c>
      <c r="AH692">
        <v>19</v>
      </c>
      <c r="AI692">
        <v>12</v>
      </c>
      <c r="AJ692" t="s">
        <v>7407</v>
      </c>
      <c r="AL692">
        <v>58</v>
      </c>
      <c r="AM692" t="s">
        <v>7784</v>
      </c>
      <c r="AN692" t="s">
        <v>7774</v>
      </c>
      <c r="AO692" t="s">
        <v>7284</v>
      </c>
      <c r="AR692">
        <v>12.7</v>
      </c>
      <c r="AS692" t="s">
        <v>7983</v>
      </c>
      <c r="AT692">
        <v>1.9</v>
      </c>
      <c r="AU692" t="s">
        <v>7774</v>
      </c>
      <c r="AV692" t="s">
        <v>7783</v>
      </c>
      <c r="AW692" t="s">
        <v>7774</v>
      </c>
      <c r="BA692" t="s">
        <v>5678</v>
      </c>
      <c r="BB692">
        <v>42.756957139999997</v>
      </c>
      <c r="BC692">
        <v>-82.032204750000005</v>
      </c>
      <c r="BD692">
        <v>204.7</v>
      </c>
      <c r="BE692">
        <v>290</v>
      </c>
      <c r="BF692" t="s">
        <v>8087</v>
      </c>
      <c r="BG692">
        <v>15</v>
      </c>
      <c r="BH692">
        <v>986</v>
      </c>
      <c r="BI692">
        <v>1.734</v>
      </c>
      <c r="BK692">
        <v>4820</v>
      </c>
      <c r="BL692">
        <v>4823</v>
      </c>
      <c r="BO692">
        <v>1.23</v>
      </c>
      <c r="BP692">
        <v>1.23</v>
      </c>
      <c r="BR692">
        <v>4.8899999999999997</v>
      </c>
      <c r="BS692">
        <v>4.8899999999999997</v>
      </c>
      <c r="BY692">
        <v>1.25</v>
      </c>
      <c r="BZ692">
        <v>7</v>
      </c>
    </row>
    <row r="693" spans="2:78" hidden="1" x14ac:dyDescent="0.35">
      <c r="B693">
        <v>3520.5360000000001</v>
      </c>
      <c r="C693" t="s">
        <v>5501</v>
      </c>
      <c r="D693" t="s">
        <v>3290</v>
      </c>
      <c r="E693">
        <v>0.24236111111111111</v>
      </c>
      <c r="F693">
        <v>9.9</v>
      </c>
      <c r="G693">
        <v>6</v>
      </c>
      <c r="H693" t="s">
        <v>7295</v>
      </c>
      <c r="I693" t="s">
        <v>7296</v>
      </c>
      <c r="L693" s="20" t="s">
        <v>5677</v>
      </c>
      <c r="M693">
        <v>8</v>
      </c>
      <c r="N693">
        <v>15</v>
      </c>
      <c r="O693" t="s">
        <v>144</v>
      </c>
      <c r="P693" s="51">
        <v>3520.5360000000001</v>
      </c>
      <c r="Q693" s="51">
        <v>9.9</v>
      </c>
      <c r="R693" t="str">
        <f t="shared" si="68"/>
        <v>3520-10</v>
      </c>
      <c r="S693" s="70" t="b">
        <f t="shared" si="69"/>
        <v>1</v>
      </c>
      <c r="T693" t="str">
        <f t="shared" si="70"/>
        <v>3520-10</v>
      </c>
      <c r="U693">
        <v>3520.5340000000001</v>
      </c>
      <c r="V693">
        <v>10</v>
      </c>
      <c r="Y693" t="s">
        <v>7778</v>
      </c>
      <c r="Z693" s="51">
        <v>1162</v>
      </c>
      <c r="AA693">
        <v>3520.5340000000001</v>
      </c>
      <c r="AB693">
        <v>10</v>
      </c>
      <c r="AC693" t="s">
        <v>7782</v>
      </c>
      <c r="AD693" t="s">
        <v>7773</v>
      </c>
      <c r="AE693" t="s">
        <v>5753</v>
      </c>
      <c r="AF693">
        <v>10</v>
      </c>
      <c r="AG693">
        <v>1.25</v>
      </c>
      <c r="AH693">
        <v>7</v>
      </c>
      <c r="AI693">
        <v>10</v>
      </c>
      <c r="AJ693" t="s">
        <v>7407</v>
      </c>
      <c r="AM693" t="s">
        <v>7784</v>
      </c>
      <c r="AN693" t="s">
        <v>7774</v>
      </c>
      <c r="AO693" t="s">
        <v>7284</v>
      </c>
      <c r="AR693">
        <v>12.7</v>
      </c>
      <c r="AS693" t="s">
        <v>7983</v>
      </c>
      <c r="AT693">
        <v>1.9</v>
      </c>
      <c r="AU693" t="s">
        <v>7774</v>
      </c>
      <c r="AV693" t="s">
        <v>7789</v>
      </c>
      <c r="AW693" t="s">
        <v>7774</v>
      </c>
      <c r="BA693" t="s">
        <v>8271</v>
      </c>
      <c r="BB693">
        <v>42.756956760000001</v>
      </c>
      <c r="BC693">
        <v>-82.032204780000001</v>
      </c>
      <c r="BD693">
        <v>204.7</v>
      </c>
      <c r="BE693">
        <v>290</v>
      </c>
      <c r="BF693" t="s">
        <v>8087</v>
      </c>
      <c r="BG693">
        <v>15</v>
      </c>
      <c r="BH693">
        <v>986</v>
      </c>
      <c r="BI693">
        <v>1.776</v>
      </c>
      <c r="BK693">
        <v>4840</v>
      </c>
      <c r="BL693">
        <v>4840</v>
      </c>
      <c r="BO693">
        <v>1.24</v>
      </c>
      <c r="BP693">
        <v>1.24</v>
      </c>
      <c r="BR693">
        <v>4.91</v>
      </c>
      <c r="BS693">
        <v>4.91</v>
      </c>
      <c r="BY693">
        <v>1.49</v>
      </c>
      <c r="BZ693">
        <v>17</v>
      </c>
    </row>
    <row r="694" spans="2:78" hidden="1" x14ac:dyDescent="0.35">
      <c r="B694">
        <v>3520.6030000000001</v>
      </c>
      <c r="C694" t="s">
        <v>5502</v>
      </c>
      <c r="D694" t="s">
        <v>3290</v>
      </c>
      <c r="E694">
        <v>0.24236111111111111</v>
      </c>
      <c r="F694">
        <v>11.8</v>
      </c>
      <c r="G694">
        <v>7</v>
      </c>
      <c r="H694" t="s">
        <v>7295</v>
      </c>
      <c r="I694" t="s">
        <v>7296</v>
      </c>
      <c r="L694" s="20" t="s">
        <v>5677</v>
      </c>
      <c r="M694">
        <v>15.8</v>
      </c>
      <c r="N694">
        <v>15</v>
      </c>
      <c r="O694" t="s">
        <v>144</v>
      </c>
      <c r="P694" s="51">
        <v>3520.6030000000001</v>
      </c>
      <c r="Q694" s="51">
        <v>11.8</v>
      </c>
      <c r="R694" t="str">
        <f t="shared" si="68"/>
        <v>3520-12</v>
      </c>
      <c r="S694" s="70" t="b">
        <f t="shared" si="69"/>
        <v>1</v>
      </c>
      <c r="T694" t="str">
        <f t="shared" si="70"/>
        <v>3520-12</v>
      </c>
      <c r="U694">
        <v>3520.6019999999999</v>
      </c>
      <c r="V694">
        <v>12</v>
      </c>
      <c r="Y694" t="s">
        <v>7778</v>
      </c>
      <c r="Z694" s="51">
        <v>1163</v>
      </c>
      <c r="AA694">
        <v>3520.6019999999999</v>
      </c>
      <c r="AB694">
        <v>10</v>
      </c>
      <c r="AC694" t="s">
        <v>7782</v>
      </c>
      <c r="AD694" t="s">
        <v>7773</v>
      </c>
      <c r="AE694" t="s">
        <v>5753</v>
      </c>
      <c r="AF694">
        <v>12</v>
      </c>
      <c r="AG694">
        <v>1.49</v>
      </c>
      <c r="AH694">
        <v>17</v>
      </c>
      <c r="AI694">
        <v>11</v>
      </c>
      <c r="AJ694" t="s">
        <v>7407</v>
      </c>
      <c r="AM694" t="s">
        <v>7784</v>
      </c>
      <c r="AN694" t="s">
        <v>7774</v>
      </c>
      <c r="AO694" t="s">
        <v>7284</v>
      </c>
      <c r="AR694">
        <v>12.7</v>
      </c>
      <c r="AS694" t="s">
        <v>7983</v>
      </c>
      <c r="AT694">
        <v>1.9</v>
      </c>
      <c r="AU694" t="s">
        <v>7774</v>
      </c>
      <c r="AV694" t="s">
        <v>7783</v>
      </c>
      <c r="AW694" t="s">
        <v>7774</v>
      </c>
      <c r="BA694" t="s">
        <v>5678</v>
      </c>
      <c r="BB694">
        <v>42.756956199999998</v>
      </c>
      <c r="BC694">
        <v>-82.032204829999998</v>
      </c>
      <c r="BD694">
        <v>204.7</v>
      </c>
      <c r="BE694">
        <v>290</v>
      </c>
      <c r="BF694" t="s">
        <v>8087</v>
      </c>
      <c r="BG694">
        <v>15</v>
      </c>
      <c r="BH694">
        <v>986</v>
      </c>
      <c r="BI694">
        <v>1.839</v>
      </c>
      <c r="BK694">
        <v>4825</v>
      </c>
      <c r="BL694">
        <v>4828</v>
      </c>
      <c r="BO694">
        <v>1.23</v>
      </c>
      <c r="BP694">
        <v>1.23</v>
      </c>
      <c r="BR694">
        <v>4.9000000000000004</v>
      </c>
      <c r="BS694">
        <v>4.8899999999999997</v>
      </c>
      <c r="BY694">
        <v>1.35</v>
      </c>
      <c r="BZ694">
        <v>9</v>
      </c>
    </row>
    <row r="695" spans="2:78" hidden="1" x14ac:dyDescent="0.35">
      <c r="B695">
        <v>3520.9569999999999</v>
      </c>
      <c r="C695" t="s">
        <v>5503</v>
      </c>
      <c r="D695" t="s">
        <v>3290</v>
      </c>
      <c r="E695">
        <v>0.24583333333333332</v>
      </c>
      <c r="F695">
        <v>10.7</v>
      </c>
      <c r="G695">
        <v>6</v>
      </c>
      <c r="H695" t="s">
        <v>7295</v>
      </c>
      <c r="I695" t="s">
        <v>7296</v>
      </c>
      <c r="L695" s="20" t="s">
        <v>5677</v>
      </c>
      <c r="M695">
        <v>9.1999999999999993</v>
      </c>
      <c r="N695">
        <v>15</v>
      </c>
      <c r="O695" t="s">
        <v>144</v>
      </c>
      <c r="P695" s="51">
        <v>3520.9569999999999</v>
      </c>
      <c r="Q695" s="51">
        <v>10.7</v>
      </c>
      <c r="R695" t="str">
        <f t="shared" si="68"/>
        <v>3520-11</v>
      </c>
      <c r="S695" s="70" t="b">
        <f t="shared" si="69"/>
        <v>1</v>
      </c>
      <c r="T695" t="str">
        <f t="shared" si="70"/>
        <v>3520-11</v>
      </c>
      <c r="U695">
        <v>3520.9549999999999</v>
      </c>
      <c r="V695">
        <v>11</v>
      </c>
      <c r="Y695" t="s">
        <v>7778</v>
      </c>
      <c r="Z695" s="51">
        <v>1164</v>
      </c>
      <c r="AA695">
        <v>3520.9549999999999</v>
      </c>
      <c r="AB695">
        <v>10</v>
      </c>
      <c r="AC695" t="s">
        <v>7782</v>
      </c>
      <c r="AD695" t="s">
        <v>7773</v>
      </c>
      <c r="AE695" t="s">
        <v>5753</v>
      </c>
      <c r="AF695">
        <v>11</v>
      </c>
      <c r="AG695">
        <v>1.35</v>
      </c>
      <c r="AH695">
        <v>9</v>
      </c>
      <c r="AI695">
        <v>9</v>
      </c>
      <c r="AJ695" t="s">
        <v>7989</v>
      </c>
      <c r="AM695" t="s">
        <v>7784</v>
      </c>
      <c r="AN695" t="s">
        <v>7774</v>
      </c>
      <c r="AO695" t="s">
        <v>7284</v>
      </c>
      <c r="AR695">
        <v>12.7</v>
      </c>
      <c r="AS695" t="s">
        <v>7983</v>
      </c>
      <c r="AT695">
        <v>1.8</v>
      </c>
      <c r="AU695" t="s">
        <v>7774</v>
      </c>
      <c r="AV695" t="s">
        <v>7789</v>
      </c>
      <c r="AW695" t="s">
        <v>7774</v>
      </c>
      <c r="BA695" t="s">
        <v>5678</v>
      </c>
      <c r="BB695">
        <v>42.756952990000002</v>
      </c>
      <c r="BC695">
        <v>-82.032205099999999</v>
      </c>
      <c r="BD695">
        <v>204.7</v>
      </c>
      <c r="BE695">
        <v>290</v>
      </c>
      <c r="BF695" t="s">
        <v>8087</v>
      </c>
      <c r="BG695">
        <v>15</v>
      </c>
      <c r="BH695">
        <v>986</v>
      </c>
      <c r="BI695">
        <v>2.1970000000000001</v>
      </c>
      <c r="BK695">
        <v>4838</v>
      </c>
      <c r="BL695">
        <v>4839</v>
      </c>
      <c r="BO695">
        <v>1.24</v>
      </c>
      <c r="BP695">
        <v>1.24</v>
      </c>
      <c r="BR695">
        <v>4.91</v>
      </c>
      <c r="BS695">
        <v>4.91</v>
      </c>
      <c r="BY695">
        <v>1.38</v>
      </c>
      <c r="BZ695">
        <v>10</v>
      </c>
    </row>
    <row r="696" spans="2:78" hidden="1" x14ac:dyDescent="0.35">
      <c r="B696">
        <v>3521.3829999999998</v>
      </c>
      <c r="C696" t="s">
        <v>5504</v>
      </c>
      <c r="D696" t="s">
        <v>3290</v>
      </c>
      <c r="E696">
        <v>0.23680555555555555</v>
      </c>
      <c r="F696">
        <v>10.9</v>
      </c>
      <c r="G696">
        <v>6</v>
      </c>
      <c r="H696" t="s">
        <v>7295</v>
      </c>
      <c r="I696" t="s">
        <v>7296</v>
      </c>
      <c r="L696" s="20" t="s">
        <v>5677</v>
      </c>
      <c r="M696">
        <v>13.9</v>
      </c>
      <c r="N696">
        <v>15</v>
      </c>
      <c r="O696" t="s">
        <v>144</v>
      </c>
      <c r="P696" s="51">
        <v>3521.3829999999998</v>
      </c>
      <c r="Q696" s="51">
        <v>10.9</v>
      </c>
      <c r="R696" t="str">
        <f t="shared" si="68"/>
        <v>3521-11</v>
      </c>
      <c r="S696" s="70" t="b">
        <f t="shared" si="69"/>
        <v>1</v>
      </c>
      <c r="T696" t="str">
        <f t="shared" si="70"/>
        <v>3521-11</v>
      </c>
      <c r="U696">
        <v>3521.3820000000001</v>
      </c>
      <c r="V696">
        <v>11</v>
      </c>
      <c r="Y696" t="s">
        <v>7778</v>
      </c>
      <c r="Z696" s="51">
        <v>1165</v>
      </c>
      <c r="AA696">
        <v>3521.3820000000001</v>
      </c>
      <c r="AB696">
        <v>10</v>
      </c>
      <c r="AC696" t="s">
        <v>7782</v>
      </c>
      <c r="AD696" t="s">
        <v>7773</v>
      </c>
      <c r="AE696" t="s">
        <v>5753</v>
      </c>
      <c r="AF696">
        <v>11</v>
      </c>
      <c r="AG696">
        <v>1.38</v>
      </c>
      <c r="AH696">
        <v>10</v>
      </c>
      <c r="AI696">
        <v>11</v>
      </c>
      <c r="AJ696" t="s">
        <v>7701</v>
      </c>
      <c r="AL696">
        <v>59</v>
      </c>
      <c r="AM696" t="s">
        <v>7784</v>
      </c>
      <c r="AN696" t="s">
        <v>7774</v>
      </c>
      <c r="AO696" t="s">
        <v>7284</v>
      </c>
      <c r="AR696">
        <v>12.7</v>
      </c>
      <c r="AS696" t="s">
        <v>7983</v>
      </c>
      <c r="AT696">
        <v>1.9</v>
      </c>
      <c r="AU696" t="s">
        <v>7774</v>
      </c>
      <c r="AV696" t="s">
        <v>7789</v>
      </c>
      <c r="AW696" t="s">
        <v>7774</v>
      </c>
      <c r="BA696" t="s">
        <v>5678</v>
      </c>
      <c r="BB696">
        <v>42.756949169999999</v>
      </c>
      <c r="BC696">
        <v>-82.032205419999997</v>
      </c>
      <c r="BD696">
        <v>204.7</v>
      </c>
      <c r="BE696">
        <v>290</v>
      </c>
      <c r="BF696" t="s">
        <v>8087</v>
      </c>
      <c r="BG696">
        <v>15</v>
      </c>
      <c r="BH696">
        <v>986</v>
      </c>
      <c r="BI696">
        <v>2.6230000000000002</v>
      </c>
      <c r="BK696">
        <v>4837</v>
      </c>
      <c r="BL696">
        <v>4838</v>
      </c>
      <c r="BO696">
        <v>1.24</v>
      </c>
      <c r="BP696">
        <v>1.24</v>
      </c>
      <c r="BR696">
        <v>4.91</v>
      </c>
      <c r="BS696">
        <v>4.9000000000000004</v>
      </c>
      <c r="BY696">
        <v>1.43</v>
      </c>
      <c r="BZ696">
        <v>20</v>
      </c>
    </row>
    <row r="697" spans="2:78" hidden="1" x14ac:dyDescent="0.35">
      <c r="B697">
        <v>3521.4650000000001</v>
      </c>
      <c r="C697" t="s">
        <v>5505</v>
      </c>
      <c r="D697" t="s">
        <v>3290</v>
      </c>
      <c r="E697">
        <v>0.23125000000000001</v>
      </c>
      <c r="F697">
        <v>11.3</v>
      </c>
      <c r="G697">
        <v>5</v>
      </c>
      <c r="H697" t="s">
        <v>7295</v>
      </c>
      <c r="I697" t="s">
        <v>7296</v>
      </c>
      <c r="L697" s="20" t="s">
        <v>5677</v>
      </c>
      <c r="M697">
        <v>23</v>
      </c>
      <c r="N697">
        <v>15</v>
      </c>
      <c r="O697" t="s">
        <v>144</v>
      </c>
      <c r="P697" s="51">
        <v>3521.4650000000001</v>
      </c>
      <c r="Q697" s="51">
        <v>11.3</v>
      </c>
      <c r="R697" t="str">
        <f t="shared" si="68"/>
        <v>3521-11</v>
      </c>
      <c r="S697" s="70" t="b">
        <f t="shared" si="69"/>
        <v>1</v>
      </c>
      <c r="T697" t="str">
        <f t="shared" si="70"/>
        <v>3521-11</v>
      </c>
      <c r="U697">
        <v>3521.4609999999998</v>
      </c>
      <c r="V697">
        <v>11</v>
      </c>
      <c r="Y697" t="s">
        <v>7778</v>
      </c>
      <c r="Z697" s="51">
        <v>1167</v>
      </c>
      <c r="AA697">
        <v>3521.4609999999998</v>
      </c>
      <c r="AB697">
        <v>10</v>
      </c>
      <c r="AC697" t="s">
        <v>7782</v>
      </c>
      <c r="AD697" t="s">
        <v>7773</v>
      </c>
      <c r="AE697" t="s">
        <v>5753</v>
      </c>
      <c r="AF697">
        <v>11</v>
      </c>
      <c r="AG697">
        <v>1.43</v>
      </c>
      <c r="AH697">
        <v>20</v>
      </c>
      <c r="AI697">
        <v>11</v>
      </c>
      <c r="AJ697" t="s">
        <v>7688</v>
      </c>
      <c r="AL697">
        <v>59</v>
      </c>
      <c r="AM697" t="s">
        <v>7784</v>
      </c>
      <c r="AN697" t="s">
        <v>7774</v>
      </c>
      <c r="AO697" t="s">
        <v>7284</v>
      </c>
      <c r="AR697">
        <v>12.7</v>
      </c>
      <c r="AS697" t="s">
        <v>7983</v>
      </c>
      <c r="AT697">
        <v>1.9</v>
      </c>
      <c r="AU697" t="s">
        <v>7774</v>
      </c>
      <c r="AV697" t="s">
        <v>7783</v>
      </c>
      <c r="AW697" t="s">
        <v>7774</v>
      </c>
      <c r="BA697" t="s">
        <v>5678</v>
      </c>
      <c r="BB697">
        <v>42.7569485</v>
      </c>
      <c r="BC697">
        <v>-82.032205469999994</v>
      </c>
      <c r="BD697">
        <v>204.7</v>
      </c>
      <c r="BE697">
        <v>290</v>
      </c>
      <c r="BF697" t="s">
        <v>8087</v>
      </c>
      <c r="BG697">
        <v>15</v>
      </c>
      <c r="BH697">
        <v>986</v>
      </c>
      <c r="BI697">
        <v>2.698</v>
      </c>
      <c r="BK697">
        <v>4822</v>
      </c>
      <c r="BL697">
        <v>4825</v>
      </c>
      <c r="BO697">
        <v>1.23</v>
      </c>
      <c r="BP697">
        <v>1.23</v>
      </c>
      <c r="BR697">
        <v>4.8899999999999997</v>
      </c>
      <c r="BS697">
        <v>4.8899999999999997</v>
      </c>
      <c r="BY697">
        <v>1.22</v>
      </c>
      <c r="BZ697">
        <v>14</v>
      </c>
    </row>
    <row r="698" spans="2:78" hidden="1" x14ac:dyDescent="0.35">
      <c r="B698">
        <v>3522.1390000000001</v>
      </c>
      <c r="C698" t="s">
        <v>5507</v>
      </c>
      <c r="D698" t="s">
        <v>3290</v>
      </c>
      <c r="E698">
        <v>0.20694444444444443</v>
      </c>
      <c r="F698">
        <v>9.6</v>
      </c>
      <c r="G698">
        <v>5</v>
      </c>
      <c r="H698" t="s">
        <v>7295</v>
      </c>
      <c r="I698" t="s">
        <v>7296</v>
      </c>
      <c r="L698" s="20" t="s">
        <v>5677</v>
      </c>
      <c r="M698">
        <v>23.5</v>
      </c>
      <c r="N698">
        <v>20.7</v>
      </c>
      <c r="O698" t="s">
        <v>144</v>
      </c>
      <c r="P698" s="51">
        <v>3522.1390000000001</v>
      </c>
      <c r="Q698" s="51">
        <v>9.6</v>
      </c>
      <c r="R698" t="str">
        <f t="shared" si="68"/>
        <v>3522-10</v>
      </c>
      <c r="S698" s="70" t="b">
        <f t="shared" si="69"/>
        <v>1</v>
      </c>
      <c r="T698" t="str">
        <f t="shared" si="70"/>
        <v>3522-10</v>
      </c>
      <c r="U698">
        <v>3522.1390000000001</v>
      </c>
      <c r="V698">
        <v>10</v>
      </c>
      <c r="Y698" t="s">
        <v>7778</v>
      </c>
      <c r="Z698" s="51">
        <v>1168</v>
      </c>
      <c r="AA698">
        <v>3522.1390000000001</v>
      </c>
      <c r="AB698">
        <v>10</v>
      </c>
      <c r="AC698" t="s">
        <v>7782</v>
      </c>
      <c r="AD698" t="s">
        <v>7773</v>
      </c>
      <c r="AE698" t="s">
        <v>5753</v>
      </c>
      <c r="AF698">
        <v>10</v>
      </c>
      <c r="AG698">
        <v>1.22</v>
      </c>
      <c r="AH698">
        <v>14</v>
      </c>
      <c r="AI698">
        <v>17</v>
      </c>
      <c r="AJ698" t="s">
        <v>7990</v>
      </c>
      <c r="AM698" t="s">
        <v>7784</v>
      </c>
      <c r="AN698" t="s">
        <v>7774</v>
      </c>
      <c r="AO698" t="s">
        <v>7284</v>
      </c>
      <c r="AR698">
        <v>12.7</v>
      </c>
      <c r="AS698" t="s">
        <v>7983</v>
      </c>
      <c r="AT698">
        <v>1.9</v>
      </c>
      <c r="AU698" t="s">
        <v>7774</v>
      </c>
      <c r="AV698" t="s">
        <v>7788</v>
      </c>
      <c r="AW698" t="s">
        <v>7774</v>
      </c>
      <c r="AX698">
        <v>10</v>
      </c>
      <c r="AY698">
        <v>10</v>
      </c>
      <c r="AZ698">
        <v>12</v>
      </c>
      <c r="BA698" t="s">
        <v>8541</v>
      </c>
      <c r="BB698">
        <v>42.7569424</v>
      </c>
      <c r="BC698">
        <v>-82.032205980000001</v>
      </c>
      <c r="BD698">
        <v>204.7</v>
      </c>
      <c r="BE698">
        <v>290</v>
      </c>
      <c r="BF698" t="s">
        <v>8087</v>
      </c>
      <c r="BG698">
        <v>15</v>
      </c>
      <c r="BH698">
        <v>986</v>
      </c>
      <c r="BI698">
        <v>3.3780000000000001</v>
      </c>
      <c r="BK698">
        <v>4833</v>
      </c>
      <c r="BL698">
        <v>4834</v>
      </c>
      <c r="BO698">
        <v>1.24</v>
      </c>
      <c r="BP698">
        <v>1.24</v>
      </c>
      <c r="BR698">
        <v>4.9000000000000004</v>
      </c>
      <c r="BS698">
        <v>4.9000000000000004</v>
      </c>
    </row>
  </sheetData>
  <autoFilter ref="A1:BZ698" xr:uid="{405D7A13-B49A-4A3C-BB12-2510EEBE39A5}">
    <filterColumn colId="3">
      <filters>
        <filter val="IDAN-DENT"/>
        <filter val="SWID-DENT"/>
      </filters>
    </filterColumn>
    <sortState xmlns:xlrd2="http://schemas.microsoft.com/office/spreadsheetml/2017/richdata2" ref="A2:BZ104">
      <sortCondition ref="B1:B698"/>
    </sortState>
  </autoFilter>
  <conditionalFormatting sqref="O1:O481">
    <cfRule type="cellIs" dxfId="1" priority="1" operator="equal">
      <formula>FALSE</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3C780-21E8-45CB-B08B-7D4577178051}">
  <sheetPr codeName="Sheet13" filterMode="1">
    <tabColor rgb="FF7030A0"/>
  </sheetPr>
  <dimension ref="A1:BB1175"/>
  <sheetViews>
    <sheetView topLeftCell="A4" workbookViewId="0">
      <selection activeCell="H52" sqref="H52"/>
    </sheetView>
  </sheetViews>
  <sheetFormatPr defaultRowHeight="14.5" x14ac:dyDescent="0.35"/>
  <cols>
    <col min="1" max="1" width="16.36328125" bestFit="1" customWidth="1"/>
    <col min="2" max="3" width="13.7265625" customWidth="1"/>
    <col min="4" max="4" width="21.453125" customWidth="1"/>
    <col min="5" max="5" width="10.90625" bestFit="1" customWidth="1"/>
    <col min="6" max="6" width="20.54296875" bestFit="1" customWidth="1"/>
    <col min="7" max="7" width="20.36328125" customWidth="1"/>
    <col min="8" max="8" width="17.1796875" bestFit="1" customWidth="1"/>
    <col min="9" max="9" width="10.1796875" customWidth="1"/>
    <col min="10" max="10" width="10.7265625" bestFit="1" customWidth="1"/>
    <col min="11" max="11" width="14" bestFit="1" customWidth="1"/>
    <col min="12" max="12" width="13.453125" bestFit="1" customWidth="1"/>
    <col min="13" max="13" width="12.26953125" bestFit="1" customWidth="1"/>
    <col min="14" max="14" width="17.1796875" bestFit="1" customWidth="1"/>
    <col min="15" max="15" width="11.7265625" bestFit="1" customWidth="1"/>
    <col min="16" max="16" width="15.81640625" bestFit="1" customWidth="1"/>
    <col min="17" max="17" width="17.26953125" bestFit="1" customWidth="1"/>
    <col min="18" max="18" width="20.1796875" bestFit="1" customWidth="1"/>
    <col min="19" max="19" width="21.6328125" bestFit="1" customWidth="1"/>
    <col min="20" max="20" width="14.54296875" bestFit="1" customWidth="1"/>
    <col min="23" max="23" width="11.7265625" bestFit="1" customWidth="1"/>
    <col min="28" max="28" width="12.6328125" bestFit="1" customWidth="1"/>
    <col min="29" max="29" width="11.81640625" customWidth="1"/>
    <col min="30" max="38" width="8.7265625" customWidth="1"/>
    <col min="54" max="68" width="8.7265625" customWidth="1"/>
    <col min="87" max="87" width="11.453125" bestFit="1" customWidth="1"/>
    <col min="88" max="106" width="8.7265625" customWidth="1"/>
    <col min="109" max="119" width="8.7265625" customWidth="1"/>
    <col min="120" max="120" width="13.90625" customWidth="1"/>
    <col min="121" max="246" width="8.7265625" customWidth="1"/>
    <col min="249" max="261" width="8.7265625" customWidth="1"/>
    <col min="262" max="262" width="15.81640625" bestFit="1" customWidth="1"/>
    <col min="263" max="369" width="8.7265625" customWidth="1"/>
    <col min="377" max="377" width="12.6328125" bestFit="1" customWidth="1"/>
  </cols>
  <sheetData>
    <row r="1" spans="1:54" hidden="1" x14ac:dyDescent="0.35">
      <c r="A1" t="s">
        <v>8001</v>
      </c>
      <c r="B1" t="s">
        <v>8002</v>
      </c>
      <c r="C1" t="s">
        <v>8003</v>
      </c>
      <c r="D1" t="s">
        <v>8004</v>
      </c>
      <c r="E1" t="s">
        <v>8005</v>
      </c>
      <c r="F1" t="s">
        <v>8006</v>
      </c>
      <c r="G1" t="s">
        <v>8007</v>
      </c>
      <c r="H1" t="s">
        <v>8008</v>
      </c>
      <c r="I1" t="s">
        <v>8009</v>
      </c>
      <c r="J1" t="s">
        <v>8010</v>
      </c>
      <c r="K1" t="s">
        <v>8011</v>
      </c>
      <c r="L1" t="s">
        <v>8012</v>
      </c>
      <c r="M1" t="s">
        <v>8013</v>
      </c>
      <c r="N1" t="s">
        <v>8014</v>
      </c>
      <c r="O1" t="s">
        <v>8015</v>
      </c>
      <c r="P1" t="s">
        <v>8016</v>
      </c>
      <c r="Q1" t="s">
        <v>8017</v>
      </c>
      <c r="R1" t="s">
        <v>8018</v>
      </c>
      <c r="S1" t="s">
        <v>8019</v>
      </c>
      <c r="T1" t="s">
        <v>8020</v>
      </c>
      <c r="U1" t="s">
        <v>8021</v>
      </c>
      <c r="V1" t="s">
        <v>8022</v>
      </c>
      <c r="W1" t="s">
        <v>8023</v>
      </c>
      <c r="X1" t="s">
        <v>8024</v>
      </c>
      <c r="Y1" t="s">
        <v>8025</v>
      </c>
    </row>
    <row r="2" spans="1:54" hidden="1" x14ac:dyDescent="0.35">
      <c r="A2" t="s">
        <v>8026</v>
      </c>
      <c r="B2" t="s">
        <v>8027</v>
      </c>
      <c r="C2" t="s">
        <v>8028</v>
      </c>
      <c r="D2" t="s">
        <v>8029</v>
      </c>
      <c r="E2" t="s">
        <v>8030</v>
      </c>
      <c r="F2">
        <v>-4.766</v>
      </c>
      <c r="G2">
        <v>3523.3580000000002</v>
      </c>
      <c r="H2">
        <v>46210</v>
      </c>
      <c r="I2" t="s">
        <v>8031</v>
      </c>
      <c r="J2" t="s">
        <v>8032</v>
      </c>
      <c r="K2">
        <v>46207</v>
      </c>
      <c r="L2" t="s">
        <v>7798</v>
      </c>
      <c r="M2" t="s">
        <v>8033</v>
      </c>
      <c r="N2">
        <v>46238</v>
      </c>
      <c r="X2">
        <v>6</v>
      </c>
    </row>
    <row r="3" spans="1:54" hidden="1" x14ac:dyDescent="0.35"/>
    <row r="4" spans="1:54" x14ac:dyDescent="0.35">
      <c r="A4" t="s">
        <v>8034</v>
      </c>
      <c r="B4" t="s">
        <v>7731</v>
      </c>
      <c r="C4" t="s">
        <v>8035</v>
      </c>
      <c r="D4" t="s">
        <v>8036</v>
      </c>
      <c r="E4" t="s">
        <v>8037</v>
      </c>
      <c r="F4" t="s">
        <v>8038</v>
      </c>
      <c r="G4" t="s">
        <v>8039</v>
      </c>
      <c r="H4" t="s">
        <v>8040</v>
      </c>
      <c r="I4" t="s">
        <v>8041</v>
      </c>
      <c r="J4" t="s">
        <v>133</v>
      </c>
      <c r="K4" t="s">
        <v>8042</v>
      </c>
      <c r="L4" t="s">
        <v>8043</v>
      </c>
      <c r="M4" t="s">
        <v>8044</v>
      </c>
      <c r="N4" t="s">
        <v>26</v>
      </c>
      <c r="O4" t="s">
        <v>7326</v>
      </c>
      <c r="P4" t="s">
        <v>8045</v>
      </c>
      <c r="Q4" t="s">
        <v>24</v>
      </c>
      <c r="R4" t="s">
        <v>8046</v>
      </c>
      <c r="S4" t="s">
        <v>8047</v>
      </c>
      <c r="T4" t="s">
        <v>135</v>
      </c>
      <c r="U4" t="s">
        <v>8048</v>
      </c>
      <c r="V4" t="s">
        <v>8049</v>
      </c>
      <c r="W4" t="s">
        <v>8050</v>
      </c>
      <c r="X4" t="s">
        <v>8051</v>
      </c>
      <c r="Y4" t="s">
        <v>8052</v>
      </c>
      <c r="Z4" t="s">
        <v>8053</v>
      </c>
      <c r="AA4" t="s">
        <v>8054</v>
      </c>
      <c r="AB4" t="s">
        <v>8055</v>
      </c>
      <c r="AC4" t="s">
        <v>8056</v>
      </c>
      <c r="AD4" t="s">
        <v>8057</v>
      </c>
      <c r="AE4" t="s">
        <v>8058</v>
      </c>
      <c r="AF4" t="s">
        <v>8059</v>
      </c>
      <c r="AG4" t="s">
        <v>8060</v>
      </c>
      <c r="AH4" t="s">
        <v>8061</v>
      </c>
      <c r="AI4" t="s">
        <v>8062</v>
      </c>
      <c r="AJ4" t="s">
        <v>8063</v>
      </c>
      <c r="AK4" t="s">
        <v>8064</v>
      </c>
      <c r="AL4" t="s">
        <v>8065</v>
      </c>
      <c r="AM4" t="s">
        <v>8066</v>
      </c>
      <c r="AN4" t="s">
        <v>8067</v>
      </c>
      <c r="AO4" t="s">
        <v>8068</v>
      </c>
      <c r="AP4" t="s">
        <v>8069</v>
      </c>
      <c r="AQ4" t="s">
        <v>8070</v>
      </c>
      <c r="AR4" t="s">
        <v>8071</v>
      </c>
      <c r="AS4" t="s">
        <v>8072</v>
      </c>
      <c r="AT4" t="s">
        <v>8073</v>
      </c>
      <c r="AU4" t="s">
        <v>8074</v>
      </c>
      <c r="AV4" t="s">
        <v>8075</v>
      </c>
      <c r="AW4" t="s">
        <v>8076</v>
      </c>
      <c r="AX4" t="s">
        <v>8077</v>
      </c>
      <c r="AY4" t="s">
        <v>7742</v>
      </c>
      <c r="AZ4" t="s">
        <v>8078</v>
      </c>
      <c r="BA4" t="s">
        <v>8079</v>
      </c>
      <c r="BB4" t="s">
        <v>8080</v>
      </c>
    </row>
    <row r="5" spans="1:54" hidden="1" x14ac:dyDescent="0.35">
      <c r="A5" t="s">
        <v>7778</v>
      </c>
      <c r="B5">
        <v>1</v>
      </c>
      <c r="C5">
        <v>-4.766</v>
      </c>
      <c r="D5">
        <v>10</v>
      </c>
      <c r="E5" t="s">
        <v>7782</v>
      </c>
      <c r="F5" t="s">
        <v>8081</v>
      </c>
      <c r="Q5" t="s">
        <v>8082</v>
      </c>
      <c r="U5" t="s">
        <v>8083</v>
      </c>
      <c r="V5">
        <v>0.1</v>
      </c>
      <c r="W5" t="s">
        <v>7774</v>
      </c>
      <c r="AC5" t="s">
        <v>7110</v>
      </c>
      <c r="AD5">
        <v>42.784679109999999</v>
      </c>
      <c r="AE5">
        <v>-82.037175379999994</v>
      </c>
      <c r="AF5">
        <v>205</v>
      </c>
    </row>
    <row r="6" spans="1:54" hidden="1" x14ac:dyDescent="0.35">
      <c r="A6" t="s">
        <v>8084</v>
      </c>
      <c r="B6">
        <v>2</v>
      </c>
      <c r="C6">
        <v>-4.6639999999999997</v>
      </c>
      <c r="D6">
        <v>10</v>
      </c>
      <c r="E6" t="s">
        <v>7782</v>
      </c>
      <c r="F6" t="s">
        <v>8085</v>
      </c>
      <c r="Q6" t="s">
        <v>8086</v>
      </c>
      <c r="T6">
        <v>12.7</v>
      </c>
      <c r="U6" t="s">
        <v>8083</v>
      </c>
      <c r="V6">
        <v>0.5</v>
      </c>
      <c r="W6" t="s">
        <v>7774</v>
      </c>
      <c r="AD6">
        <v>42.784678190000001</v>
      </c>
      <c r="AE6">
        <v>-82.037175419999997</v>
      </c>
      <c r="AF6">
        <v>205</v>
      </c>
      <c r="AG6">
        <v>290</v>
      </c>
      <c r="AH6" t="s">
        <v>8087</v>
      </c>
      <c r="AJ6">
        <v>986</v>
      </c>
    </row>
    <row r="7" spans="1:54" hidden="1" x14ac:dyDescent="0.35">
      <c r="A7" t="s">
        <v>7778</v>
      </c>
      <c r="B7">
        <v>3</v>
      </c>
      <c r="C7">
        <v>-2.1429999999999998</v>
      </c>
      <c r="D7">
        <v>10</v>
      </c>
      <c r="E7" t="s">
        <v>7782</v>
      </c>
      <c r="F7" t="s">
        <v>8088</v>
      </c>
      <c r="Q7" t="s">
        <v>8086</v>
      </c>
      <c r="U7" t="s">
        <v>8083</v>
      </c>
      <c r="V7">
        <v>0.5</v>
      </c>
      <c r="W7" t="s">
        <v>7774</v>
      </c>
      <c r="AC7" t="s">
        <v>7111</v>
      </c>
      <c r="AD7">
        <v>42.784655389999998</v>
      </c>
      <c r="AE7">
        <v>-82.037176270000003</v>
      </c>
      <c r="AF7">
        <v>204.9</v>
      </c>
      <c r="AH7" t="s">
        <v>8087</v>
      </c>
      <c r="AK7">
        <v>2.5209999999999999</v>
      </c>
    </row>
    <row r="8" spans="1:54" hidden="1" x14ac:dyDescent="0.35">
      <c r="A8" t="s">
        <v>7778</v>
      </c>
      <c r="B8">
        <v>4</v>
      </c>
      <c r="C8">
        <v>-0.80300000000000005</v>
      </c>
      <c r="D8">
        <v>10</v>
      </c>
      <c r="E8" t="s">
        <v>7782</v>
      </c>
      <c r="F8" t="s">
        <v>7098</v>
      </c>
      <c r="L8" t="s">
        <v>8089</v>
      </c>
      <c r="Q8" t="s">
        <v>8086</v>
      </c>
      <c r="U8" t="s">
        <v>8083</v>
      </c>
      <c r="V8">
        <v>0.5</v>
      </c>
      <c r="W8" t="s">
        <v>7774</v>
      </c>
      <c r="AC8" t="s">
        <v>7112</v>
      </c>
      <c r="AD8">
        <v>42.784643260000003</v>
      </c>
      <c r="AE8">
        <v>-82.037176729999999</v>
      </c>
      <c r="AF8">
        <v>204.9</v>
      </c>
      <c r="AH8" t="s">
        <v>8087</v>
      </c>
      <c r="AK8">
        <v>3.8610000000000002</v>
      </c>
    </row>
    <row r="9" spans="1:54" hidden="1" x14ac:dyDescent="0.35">
      <c r="A9" t="s">
        <v>7778</v>
      </c>
      <c r="B9">
        <v>5</v>
      </c>
      <c r="C9">
        <v>-0.80300000000000005</v>
      </c>
      <c r="D9">
        <v>10</v>
      </c>
      <c r="E9" t="s">
        <v>7782</v>
      </c>
      <c r="F9" t="s">
        <v>7098</v>
      </c>
      <c r="L9" t="s">
        <v>7329</v>
      </c>
      <c r="Q9" t="s">
        <v>8086</v>
      </c>
      <c r="U9" t="s">
        <v>8083</v>
      </c>
      <c r="V9">
        <v>0.5</v>
      </c>
      <c r="W9" t="s">
        <v>7774</v>
      </c>
      <c r="AC9" t="s">
        <v>7112</v>
      </c>
      <c r="AD9">
        <v>42.784643260000003</v>
      </c>
      <c r="AE9">
        <v>-82.037176729999999</v>
      </c>
      <c r="AF9">
        <v>204.9</v>
      </c>
      <c r="AH9" t="s">
        <v>8087</v>
      </c>
      <c r="AK9">
        <v>3.8610000000000002</v>
      </c>
    </row>
    <row r="10" spans="1:54" hidden="1" x14ac:dyDescent="0.35">
      <c r="A10" t="s">
        <v>8084</v>
      </c>
      <c r="B10">
        <v>6</v>
      </c>
      <c r="C10">
        <v>-0.49</v>
      </c>
      <c r="D10">
        <v>10</v>
      </c>
      <c r="E10" t="s">
        <v>7782</v>
      </c>
      <c r="F10" t="s">
        <v>8085</v>
      </c>
      <c r="Q10" t="s">
        <v>8090</v>
      </c>
      <c r="T10">
        <v>12.7</v>
      </c>
      <c r="U10" t="s">
        <v>8091</v>
      </c>
      <c r="V10">
        <v>0.7</v>
      </c>
      <c r="W10" t="s">
        <v>7774</v>
      </c>
      <c r="AC10" t="s">
        <v>7113</v>
      </c>
      <c r="AD10">
        <v>42.784640430000003</v>
      </c>
      <c r="AE10">
        <v>-82.037176830000007</v>
      </c>
      <c r="AF10">
        <v>204.9</v>
      </c>
      <c r="AG10">
        <v>290</v>
      </c>
      <c r="AH10" t="s">
        <v>8087</v>
      </c>
      <c r="AJ10">
        <v>986</v>
      </c>
      <c r="AK10">
        <v>4.1740000000000004</v>
      </c>
    </row>
    <row r="11" spans="1:54" x14ac:dyDescent="0.35">
      <c r="A11" t="s">
        <v>7778</v>
      </c>
      <c r="B11">
        <v>7</v>
      </c>
      <c r="C11">
        <v>-0.35</v>
      </c>
      <c r="D11">
        <v>10</v>
      </c>
      <c r="E11" t="s">
        <v>7782</v>
      </c>
      <c r="F11" t="s">
        <v>8092</v>
      </c>
      <c r="G11" t="s">
        <v>7099</v>
      </c>
      <c r="Q11" t="s">
        <v>8090</v>
      </c>
      <c r="U11" t="s">
        <v>8091</v>
      </c>
      <c r="V11">
        <v>0.7</v>
      </c>
      <c r="W11" t="s">
        <v>7774</v>
      </c>
      <c r="AD11">
        <v>42.784639169999998</v>
      </c>
      <c r="AE11">
        <v>-82.037176880000004</v>
      </c>
      <c r="AF11">
        <v>204.9</v>
      </c>
      <c r="AH11" t="s">
        <v>8087</v>
      </c>
      <c r="AK11">
        <v>0.14000000000000001</v>
      </c>
    </row>
    <row r="12" spans="1:54" hidden="1" x14ac:dyDescent="0.35">
      <c r="A12" t="s">
        <v>7778</v>
      </c>
      <c r="B12">
        <v>8</v>
      </c>
      <c r="C12">
        <v>0</v>
      </c>
      <c r="D12">
        <v>10</v>
      </c>
      <c r="E12" t="s">
        <v>7782</v>
      </c>
      <c r="F12" t="s">
        <v>7100</v>
      </c>
      <c r="Q12" t="s">
        <v>8090</v>
      </c>
      <c r="U12" t="s">
        <v>8091</v>
      </c>
      <c r="V12">
        <v>0.7</v>
      </c>
      <c r="W12" t="s">
        <v>7774</v>
      </c>
      <c r="AD12">
        <v>42.784635999999999</v>
      </c>
      <c r="AE12">
        <v>-82.037177</v>
      </c>
      <c r="AF12">
        <v>204.9</v>
      </c>
      <c r="AH12" t="s">
        <v>8087</v>
      </c>
      <c r="AK12">
        <v>0.49</v>
      </c>
    </row>
    <row r="13" spans="1:54" x14ac:dyDescent="0.35">
      <c r="A13" t="s">
        <v>7778</v>
      </c>
      <c r="B13">
        <v>9</v>
      </c>
      <c r="C13">
        <v>0.45100000000000001</v>
      </c>
      <c r="D13">
        <v>10</v>
      </c>
      <c r="E13" t="s">
        <v>7782</v>
      </c>
      <c r="F13" t="s">
        <v>8092</v>
      </c>
      <c r="G13" t="s">
        <v>7099</v>
      </c>
      <c r="Q13" t="s">
        <v>8090</v>
      </c>
      <c r="U13" t="s">
        <v>8091</v>
      </c>
      <c r="V13">
        <v>0.7</v>
      </c>
      <c r="W13" t="s">
        <v>7774</v>
      </c>
      <c r="AD13">
        <v>42.784631920000002</v>
      </c>
      <c r="AE13">
        <v>-82.037177150000005</v>
      </c>
      <c r="AF13">
        <v>204.9</v>
      </c>
      <c r="AH13" t="s">
        <v>8087</v>
      </c>
      <c r="AK13">
        <v>0.94099999999999995</v>
      </c>
    </row>
    <row r="14" spans="1:54" hidden="1" x14ac:dyDescent="0.35">
      <c r="A14" t="s">
        <v>8084</v>
      </c>
      <c r="B14">
        <v>10</v>
      </c>
      <c r="C14">
        <v>0.62</v>
      </c>
      <c r="D14">
        <v>10</v>
      </c>
      <c r="E14" t="s">
        <v>7782</v>
      </c>
      <c r="F14" t="s">
        <v>8085</v>
      </c>
      <c r="Q14" t="s">
        <v>8093</v>
      </c>
      <c r="T14">
        <v>9.27</v>
      </c>
      <c r="U14" t="s">
        <v>8094</v>
      </c>
      <c r="V14">
        <v>0.5</v>
      </c>
      <c r="W14" t="s">
        <v>7774</v>
      </c>
      <c r="AC14" t="s">
        <v>7159</v>
      </c>
      <c r="AD14">
        <v>42.784630389999997</v>
      </c>
      <c r="AE14">
        <v>-82.037177209999996</v>
      </c>
      <c r="AF14">
        <v>204.9</v>
      </c>
      <c r="AG14">
        <v>290</v>
      </c>
      <c r="AH14" t="s">
        <v>8087</v>
      </c>
      <c r="AJ14">
        <v>986</v>
      </c>
      <c r="AK14">
        <v>1.111</v>
      </c>
    </row>
    <row r="15" spans="1:54" hidden="1" x14ac:dyDescent="0.35">
      <c r="A15" t="s">
        <v>7778</v>
      </c>
      <c r="B15">
        <v>11</v>
      </c>
      <c r="C15">
        <v>0.84699999999999998</v>
      </c>
      <c r="D15">
        <v>10</v>
      </c>
      <c r="E15" t="s">
        <v>7782</v>
      </c>
      <c r="F15" t="s">
        <v>7098</v>
      </c>
      <c r="L15" t="s">
        <v>7329</v>
      </c>
      <c r="Q15" t="s">
        <v>8093</v>
      </c>
      <c r="U15" t="s">
        <v>8094</v>
      </c>
      <c r="V15">
        <v>0.5</v>
      </c>
      <c r="W15" t="s">
        <v>7774</v>
      </c>
      <c r="AC15" t="s">
        <v>7112</v>
      </c>
      <c r="AD15">
        <v>42.784628339999998</v>
      </c>
      <c r="AE15">
        <v>-82.037177290000002</v>
      </c>
      <c r="AF15">
        <v>204.9</v>
      </c>
      <c r="AH15" t="s">
        <v>8087</v>
      </c>
      <c r="AK15">
        <v>0.22700000000000001</v>
      </c>
    </row>
    <row r="16" spans="1:54" hidden="1" x14ac:dyDescent="0.35">
      <c r="A16" t="s">
        <v>7778</v>
      </c>
      <c r="B16">
        <v>12</v>
      </c>
      <c r="C16">
        <v>1.238</v>
      </c>
      <c r="D16">
        <v>10</v>
      </c>
      <c r="E16" t="s">
        <v>7782</v>
      </c>
      <c r="F16" t="s">
        <v>8088</v>
      </c>
      <c r="Q16" t="s">
        <v>8093</v>
      </c>
      <c r="U16" t="s">
        <v>8094</v>
      </c>
      <c r="V16">
        <v>0.5</v>
      </c>
      <c r="W16" t="s">
        <v>7774</v>
      </c>
      <c r="AC16" t="s">
        <v>7111</v>
      </c>
      <c r="AD16">
        <v>42.784624809999997</v>
      </c>
      <c r="AE16">
        <v>-82.037177420000006</v>
      </c>
      <c r="AF16">
        <v>204.9</v>
      </c>
      <c r="AH16" t="s">
        <v>8087</v>
      </c>
      <c r="AK16">
        <v>0.61699999999999999</v>
      </c>
    </row>
    <row r="17" spans="1:54" hidden="1" x14ac:dyDescent="0.35">
      <c r="A17" t="s">
        <v>8084</v>
      </c>
      <c r="B17">
        <v>13</v>
      </c>
      <c r="C17">
        <v>1.5960000000000001</v>
      </c>
      <c r="D17">
        <v>10</v>
      </c>
      <c r="E17" t="s">
        <v>7782</v>
      </c>
      <c r="F17" t="s">
        <v>8085</v>
      </c>
      <c r="Q17" t="s">
        <v>8095</v>
      </c>
      <c r="T17">
        <v>12.7</v>
      </c>
      <c r="U17" t="s">
        <v>8096</v>
      </c>
      <c r="V17">
        <v>0.7</v>
      </c>
      <c r="W17" t="s">
        <v>7774</v>
      </c>
      <c r="AC17" t="s">
        <v>7115</v>
      </c>
      <c r="AD17">
        <v>42.784621559999998</v>
      </c>
      <c r="AE17">
        <v>-82.037177540000002</v>
      </c>
      <c r="AF17">
        <v>204.9</v>
      </c>
      <c r="AG17">
        <v>290</v>
      </c>
      <c r="AH17" t="s">
        <v>8087</v>
      </c>
      <c r="AJ17">
        <v>986</v>
      </c>
      <c r="AK17">
        <v>0.97599999999999998</v>
      </c>
    </row>
    <row r="18" spans="1:54" hidden="1" x14ac:dyDescent="0.35">
      <c r="A18" t="s">
        <v>7778</v>
      </c>
      <c r="B18">
        <v>14</v>
      </c>
      <c r="C18">
        <v>1.8560000000000001</v>
      </c>
      <c r="D18">
        <v>10</v>
      </c>
      <c r="E18" t="s">
        <v>7782</v>
      </c>
      <c r="F18" t="s">
        <v>7103</v>
      </c>
      <c r="L18" t="s">
        <v>8089</v>
      </c>
      <c r="Q18" t="s">
        <v>8095</v>
      </c>
      <c r="U18" t="s">
        <v>8096</v>
      </c>
      <c r="V18">
        <v>0.7</v>
      </c>
      <c r="W18" t="s">
        <v>7774</v>
      </c>
      <c r="AC18" t="s">
        <v>7116</v>
      </c>
      <c r="AD18">
        <v>42.784619210000002</v>
      </c>
      <c r="AE18">
        <v>-82.037177630000002</v>
      </c>
      <c r="AF18">
        <v>204.9</v>
      </c>
      <c r="AH18" t="s">
        <v>8087</v>
      </c>
      <c r="AK18">
        <v>0.26</v>
      </c>
    </row>
    <row r="19" spans="1:54" hidden="1" x14ac:dyDescent="0.35">
      <c r="A19" t="s">
        <v>8084</v>
      </c>
      <c r="B19">
        <v>15</v>
      </c>
      <c r="C19">
        <v>2.1</v>
      </c>
      <c r="D19">
        <v>10</v>
      </c>
      <c r="E19" t="s">
        <v>7782</v>
      </c>
      <c r="F19" t="s">
        <v>8085</v>
      </c>
      <c r="Q19" t="s">
        <v>8097</v>
      </c>
      <c r="T19">
        <v>12.7</v>
      </c>
      <c r="U19" t="s">
        <v>8098</v>
      </c>
      <c r="V19">
        <v>0.8</v>
      </c>
      <c r="W19" t="s">
        <v>7774</v>
      </c>
      <c r="AC19" t="s">
        <v>7117</v>
      </c>
      <c r="AD19">
        <v>42.784616999999997</v>
      </c>
      <c r="AE19">
        <v>-82.037177709999995</v>
      </c>
      <c r="AF19">
        <v>204.9</v>
      </c>
      <c r="AG19">
        <v>290</v>
      </c>
      <c r="AH19" t="s">
        <v>8087</v>
      </c>
      <c r="AJ19">
        <v>986</v>
      </c>
      <c r="AK19">
        <v>0.504</v>
      </c>
    </row>
    <row r="20" spans="1:54" hidden="1" x14ac:dyDescent="0.35">
      <c r="A20" t="s">
        <v>7778</v>
      </c>
      <c r="B20">
        <v>16</v>
      </c>
      <c r="C20">
        <v>2.282</v>
      </c>
      <c r="D20">
        <v>10</v>
      </c>
      <c r="E20" t="s">
        <v>7782</v>
      </c>
      <c r="F20" t="s">
        <v>7103</v>
      </c>
      <c r="L20" t="s">
        <v>8099</v>
      </c>
      <c r="Q20" t="s">
        <v>8097</v>
      </c>
      <c r="U20" t="s">
        <v>8098</v>
      </c>
      <c r="V20">
        <v>0.8</v>
      </c>
      <c r="W20" t="s">
        <v>7774</v>
      </c>
      <c r="AC20" t="s">
        <v>7118</v>
      </c>
      <c r="AD20">
        <v>42.784615359999997</v>
      </c>
      <c r="AE20">
        <v>-82.037177760000006</v>
      </c>
      <c r="AF20">
        <v>204.9</v>
      </c>
      <c r="AH20" t="s">
        <v>8087</v>
      </c>
      <c r="AK20">
        <v>0.18099999999999999</v>
      </c>
    </row>
    <row r="21" spans="1:54" hidden="1" x14ac:dyDescent="0.35">
      <c r="A21" t="s">
        <v>8084</v>
      </c>
      <c r="B21">
        <v>17</v>
      </c>
      <c r="C21">
        <v>2.4980000000000002</v>
      </c>
      <c r="D21">
        <v>10</v>
      </c>
      <c r="E21" t="s">
        <v>7782</v>
      </c>
      <c r="F21" t="s">
        <v>8085</v>
      </c>
      <c r="Q21" t="s">
        <v>8100</v>
      </c>
      <c r="T21">
        <v>12.7</v>
      </c>
      <c r="U21" t="s">
        <v>8098</v>
      </c>
      <c r="V21">
        <v>1.2</v>
      </c>
      <c r="W21" t="s">
        <v>7774</v>
      </c>
      <c r="AC21" t="s">
        <v>7119</v>
      </c>
      <c r="AD21">
        <v>42.784613399999998</v>
      </c>
      <c r="AE21">
        <v>-82.037177819999997</v>
      </c>
      <c r="AF21">
        <v>204.9</v>
      </c>
      <c r="AG21">
        <v>290</v>
      </c>
      <c r="AH21" t="s">
        <v>8087</v>
      </c>
      <c r="AJ21">
        <v>986</v>
      </c>
      <c r="AK21">
        <v>0.39800000000000002</v>
      </c>
    </row>
    <row r="22" spans="1:54" x14ac:dyDescent="0.35">
      <c r="A22" t="s">
        <v>7778</v>
      </c>
      <c r="B22">
        <v>18</v>
      </c>
      <c r="C22">
        <v>2.7890000000000001</v>
      </c>
      <c r="D22">
        <v>10</v>
      </c>
      <c r="E22" t="s">
        <v>7782</v>
      </c>
      <c r="F22" t="s">
        <v>7104</v>
      </c>
      <c r="G22" t="s">
        <v>8101</v>
      </c>
      <c r="Q22" t="s">
        <v>8100</v>
      </c>
      <c r="U22" t="s">
        <v>8098</v>
      </c>
      <c r="V22">
        <v>1.2</v>
      </c>
      <c r="W22" t="s">
        <v>7774</v>
      </c>
      <c r="AC22" t="s">
        <v>7120</v>
      </c>
      <c r="AD22">
        <v>42.78461085</v>
      </c>
      <c r="AE22">
        <v>-82.037177900000003</v>
      </c>
      <c r="AF22">
        <v>204.8</v>
      </c>
      <c r="AH22" t="s">
        <v>8087</v>
      </c>
      <c r="AK22">
        <v>0.29099999999999998</v>
      </c>
    </row>
    <row r="23" spans="1:54" x14ac:dyDescent="0.35">
      <c r="A23" t="s">
        <v>8084</v>
      </c>
      <c r="B23">
        <v>19</v>
      </c>
      <c r="C23">
        <v>3.1</v>
      </c>
      <c r="D23">
        <v>10</v>
      </c>
      <c r="E23" t="s">
        <v>7782</v>
      </c>
      <c r="F23" t="s">
        <v>8085</v>
      </c>
      <c r="G23" t="s">
        <v>8102</v>
      </c>
      <c r="Q23" t="s">
        <v>8103</v>
      </c>
      <c r="T23">
        <v>9.27</v>
      </c>
      <c r="U23" t="s">
        <v>8104</v>
      </c>
      <c r="V23">
        <v>0.8</v>
      </c>
      <c r="W23" t="s">
        <v>7774</v>
      </c>
      <c r="AC23" t="s">
        <v>7121</v>
      </c>
      <c r="AD23">
        <v>42.784608470000002</v>
      </c>
      <c r="AE23">
        <v>-82.037177970000002</v>
      </c>
      <c r="AF23">
        <v>204.6</v>
      </c>
      <c r="AG23">
        <v>290</v>
      </c>
      <c r="AH23" t="s">
        <v>8087</v>
      </c>
      <c r="AJ23">
        <v>986</v>
      </c>
      <c r="AK23">
        <v>0.60199999999999998</v>
      </c>
    </row>
    <row r="24" spans="1:54" hidden="1" x14ac:dyDescent="0.35">
      <c r="A24" t="s">
        <v>7778</v>
      </c>
      <c r="B24">
        <v>20</v>
      </c>
      <c r="C24">
        <v>3.3079999999999998</v>
      </c>
      <c r="D24">
        <v>10</v>
      </c>
      <c r="E24" t="s">
        <v>7782</v>
      </c>
      <c r="F24" t="s">
        <v>8105</v>
      </c>
      <c r="L24" t="s">
        <v>8089</v>
      </c>
      <c r="Q24" t="s">
        <v>8103</v>
      </c>
      <c r="U24" t="s">
        <v>8104</v>
      </c>
      <c r="V24">
        <v>0.8</v>
      </c>
      <c r="W24" t="s">
        <v>7774</v>
      </c>
      <c r="AC24" t="s">
        <v>7122</v>
      </c>
      <c r="AD24">
        <v>42.784607039999997</v>
      </c>
      <c r="AE24">
        <v>-82.037177999999997</v>
      </c>
      <c r="AF24">
        <v>204.5</v>
      </c>
      <c r="AH24" t="s">
        <v>8087</v>
      </c>
      <c r="AK24">
        <v>0.20799999999999999</v>
      </c>
    </row>
    <row r="25" spans="1:54" hidden="1" x14ac:dyDescent="0.35">
      <c r="A25" t="s">
        <v>8084</v>
      </c>
      <c r="B25">
        <v>21</v>
      </c>
      <c r="C25">
        <v>6.0010000000000003</v>
      </c>
      <c r="D25">
        <v>10</v>
      </c>
      <c r="E25" t="s">
        <v>7782</v>
      </c>
      <c r="F25" t="s">
        <v>8085</v>
      </c>
      <c r="Q25" t="s">
        <v>7162</v>
      </c>
      <c r="T25">
        <v>12.7</v>
      </c>
      <c r="U25" t="s">
        <v>7799</v>
      </c>
      <c r="V25">
        <v>0.7</v>
      </c>
      <c r="W25" t="s">
        <v>7774</v>
      </c>
      <c r="AC25" t="s">
        <v>7123</v>
      </c>
      <c r="AD25">
        <v>42.784589500000003</v>
      </c>
      <c r="AE25">
        <v>-82.03717786</v>
      </c>
      <c r="AF25">
        <v>202.6</v>
      </c>
      <c r="AG25">
        <v>290</v>
      </c>
      <c r="AH25" t="s">
        <v>8087</v>
      </c>
      <c r="AJ25">
        <v>986</v>
      </c>
      <c r="AK25">
        <v>2.9009999999999998</v>
      </c>
    </row>
    <row r="26" spans="1:54" x14ac:dyDescent="0.35">
      <c r="A26" t="s">
        <v>7778</v>
      </c>
      <c r="B26">
        <v>22</v>
      </c>
      <c r="C26">
        <v>6.3040000000000003</v>
      </c>
      <c r="D26">
        <v>10</v>
      </c>
      <c r="E26" t="s">
        <v>7782</v>
      </c>
      <c r="F26" t="s">
        <v>7104</v>
      </c>
      <c r="G26" t="s">
        <v>8101</v>
      </c>
      <c r="Q26" t="s">
        <v>7162</v>
      </c>
      <c r="U26" t="s">
        <v>7799</v>
      </c>
      <c r="V26">
        <v>0.7</v>
      </c>
      <c r="W26" t="s">
        <v>7774</v>
      </c>
      <c r="AC26" t="s">
        <v>7124</v>
      </c>
      <c r="AD26">
        <v>42.78458723</v>
      </c>
      <c r="AE26">
        <v>-82.037177850000006</v>
      </c>
      <c r="AF26">
        <v>202.4</v>
      </c>
      <c r="AH26" t="s">
        <v>8087</v>
      </c>
      <c r="AK26">
        <v>0.30299999999999999</v>
      </c>
    </row>
    <row r="27" spans="1:54" x14ac:dyDescent="0.35">
      <c r="A27" t="s">
        <v>7778</v>
      </c>
      <c r="B27">
        <v>23</v>
      </c>
      <c r="C27">
        <v>6.3209999999999997</v>
      </c>
      <c r="D27">
        <v>10</v>
      </c>
      <c r="E27" t="s">
        <v>7798</v>
      </c>
      <c r="F27" t="s">
        <v>7773</v>
      </c>
      <c r="G27" t="s">
        <v>7797</v>
      </c>
      <c r="J27">
        <v>35</v>
      </c>
      <c r="K27">
        <v>8</v>
      </c>
      <c r="L27" t="s">
        <v>7605</v>
      </c>
      <c r="O27" t="s">
        <v>7776</v>
      </c>
      <c r="P27" t="s">
        <v>7774</v>
      </c>
      <c r="Q27" t="s">
        <v>7162</v>
      </c>
      <c r="T27">
        <v>12.7</v>
      </c>
      <c r="U27" t="s">
        <v>7799</v>
      </c>
      <c r="V27">
        <v>1.1000000000000001</v>
      </c>
      <c r="W27" t="s">
        <v>7774</v>
      </c>
      <c r="Y27" t="s">
        <v>7774</v>
      </c>
      <c r="AC27" t="s">
        <v>5673</v>
      </c>
      <c r="AD27">
        <v>42.78458723</v>
      </c>
      <c r="AE27">
        <v>-82.037177850000006</v>
      </c>
      <c r="AF27">
        <v>202.4</v>
      </c>
      <c r="AG27">
        <v>290</v>
      </c>
      <c r="AH27" t="s">
        <v>8087</v>
      </c>
      <c r="AI27">
        <v>15</v>
      </c>
      <c r="AJ27">
        <v>986</v>
      </c>
      <c r="AK27">
        <v>0.30299999999999999</v>
      </c>
    </row>
    <row r="28" spans="1:54" x14ac:dyDescent="0.35">
      <c r="A28" t="s">
        <v>8084</v>
      </c>
      <c r="B28">
        <v>24</v>
      </c>
      <c r="C28">
        <v>6.6</v>
      </c>
      <c r="D28">
        <v>10</v>
      </c>
      <c r="E28" t="s">
        <v>7782</v>
      </c>
      <c r="F28" t="s">
        <v>8085</v>
      </c>
      <c r="G28" t="s">
        <v>8102</v>
      </c>
      <c r="Q28" t="s">
        <v>8106</v>
      </c>
      <c r="T28">
        <v>9.27</v>
      </c>
      <c r="U28" t="s">
        <v>7799</v>
      </c>
      <c r="V28">
        <v>0.6</v>
      </c>
      <c r="W28" t="s">
        <v>7774</v>
      </c>
      <c r="AC28" t="s">
        <v>7121</v>
      </c>
      <c r="AD28">
        <v>42.78458466</v>
      </c>
      <c r="AE28">
        <v>-82.037177929999999</v>
      </c>
      <c r="AF28">
        <v>202.4</v>
      </c>
      <c r="AG28">
        <v>290</v>
      </c>
      <c r="AH28" t="s">
        <v>8087</v>
      </c>
      <c r="AJ28">
        <v>986</v>
      </c>
      <c r="AK28">
        <v>0.59899999999999998</v>
      </c>
    </row>
    <row r="29" spans="1:54" x14ac:dyDescent="0.35">
      <c r="A29" t="s">
        <v>7778</v>
      </c>
      <c r="B29">
        <v>25</v>
      </c>
      <c r="C29">
        <v>7.2119999999999997</v>
      </c>
      <c r="D29">
        <v>10</v>
      </c>
      <c r="E29" t="s">
        <v>7782</v>
      </c>
      <c r="F29" t="s">
        <v>8092</v>
      </c>
      <c r="G29" t="s">
        <v>8081</v>
      </c>
      <c r="L29" t="s">
        <v>8089</v>
      </c>
      <c r="Q29" t="s">
        <v>8106</v>
      </c>
      <c r="U29" t="s">
        <v>7799</v>
      </c>
      <c r="V29">
        <v>0.6</v>
      </c>
      <c r="W29" t="s">
        <v>7774</v>
      </c>
      <c r="AC29" t="s">
        <v>7106</v>
      </c>
      <c r="AD29">
        <v>42.784579139999998</v>
      </c>
      <c r="AE29">
        <v>-82.037178130000001</v>
      </c>
      <c r="AF29">
        <v>202.4</v>
      </c>
      <c r="AH29" t="s">
        <v>8087</v>
      </c>
      <c r="AK29">
        <v>0.61199999999999999</v>
      </c>
    </row>
    <row r="30" spans="1:54" x14ac:dyDescent="0.35">
      <c r="A30" t="s">
        <v>8084</v>
      </c>
      <c r="B30">
        <v>26</v>
      </c>
      <c r="C30">
        <v>9.6059999999999999</v>
      </c>
      <c r="D30">
        <v>10</v>
      </c>
      <c r="E30" t="s">
        <v>7782</v>
      </c>
      <c r="F30" t="s">
        <v>8085</v>
      </c>
      <c r="G30" t="s">
        <v>8107</v>
      </c>
      <c r="Q30" t="s">
        <v>8108</v>
      </c>
      <c r="R30" t="s">
        <v>8109</v>
      </c>
      <c r="S30" t="s">
        <v>8109</v>
      </c>
      <c r="T30">
        <v>5.56</v>
      </c>
      <c r="U30" t="s">
        <v>8110</v>
      </c>
      <c r="V30">
        <v>0.7</v>
      </c>
      <c r="W30" t="s">
        <v>7774</v>
      </c>
      <c r="AD30">
        <v>42.784557509999999</v>
      </c>
      <c r="AE30">
        <v>-82.037178830000002</v>
      </c>
      <c r="AF30">
        <v>202.4</v>
      </c>
      <c r="AG30">
        <v>290</v>
      </c>
      <c r="AH30" t="s">
        <v>8087</v>
      </c>
      <c r="AJ30">
        <v>986</v>
      </c>
      <c r="AK30">
        <v>3.0059999999999998</v>
      </c>
    </row>
    <row r="31" spans="1:54" x14ac:dyDescent="0.35">
      <c r="A31" t="s">
        <v>8084</v>
      </c>
      <c r="B31">
        <v>27</v>
      </c>
      <c r="C31">
        <v>10.398999999999999</v>
      </c>
      <c r="D31">
        <v>10</v>
      </c>
      <c r="E31" t="s">
        <v>7782</v>
      </c>
      <c r="F31" t="s">
        <v>8085</v>
      </c>
      <c r="G31" t="s">
        <v>8107</v>
      </c>
      <c r="Q31" t="s">
        <v>7163</v>
      </c>
      <c r="R31" t="s">
        <v>7330</v>
      </c>
      <c r="S31" t="s">
        <v>7330</v>
      </c>
      <c r="T31">
        <v>5.56</v>
      </c>
      <c r="U31" t="s">
        <v>7785</v>
      </c>
      <c r="V31">
        <v>0.7</v>
      </c>
      <c r="W31" t="s">
        <v>7774</v>
      </c>
      <c r="AD31">
        <v>42.784550340000003</v>
      </c>
      <c r="AE31">
        <v>-82.037179030000004</v>
      </c>
      <c r="AF31">
        <v>202.4</v>
      </c>
      <c r="AG31">
        <v>290</v>
      </c>
      <c r="AH31" t="s">
        <v>8087</v>
      </c>
      <c r="AJ31">
        <v>986</v>
      </c>
      <c r="AK31">
        <v>0.79400000000000004</v>
      </c>
    </row>
    <row r="32" spans="1:54" x14ac:dyDescent="0.35">
      <c r="A32" t="s">
        <v>7778</v>
      </c>
      <c r="B32">
        <v>28</v>
      </c>
      <c r="C32">
        <v>10.791</v>
      </c>
      <c r="D32">
        <v>10</v>
      </c>
      <c r="E32" t="s">
        <v>7782</v>
      </c>
      <c r="F32" t="s">
        <v>7773</v>
      </c>
      <c r="G32" t="s">
        <v>5753</v>
      </c>
      <c r="H32">
        <v>13</v>
      </c>
      <c r="I32">
        <v>0.75</v>
      </c>
      <c r="J32">
        <v>13</v>
      </c>
      <c r="K32">
        <v>10</v>
      </c>
      <c r="L32" t="s">
        <v>7567</v>
      </c>
      <c r="O32" t="s">
        <v>7784</v>
      </c>
      <c r="P32" t="s">
        <v>7774</v>
      </c>
      <c r="Q32" t="s">
        <v>7163</v>
      </c>
      <c r="R32" t="s">
        <v>7330</v>
      </c>
      <c r="S32" t="s">
        <v>7330</v>
      </c>
      <c r="T32">
        <v>5.56</v>
      </c>
      <c r="U32" t="s">
        <v>7785</v>
      </c>
      <c r="V32">
        <v>0.7</v>
      </c>
      <c r="W32" t="s">
        <v>7774</v>
      </c>
      <c r="X32" t="s">
        <v>7783</v>
      </c>
      <c r="Y32" t="s">
        <v>7774</v>
      </c>
      <c r="AC32" t="s">
        <v>5678</v>
      </c>
      <c r="AD32">
        <v>42.784546849999998</v>
      </c>
      <c r="AE32">
        <v>-82.037179120000005</v>
      </c>
      <c r="AF32">
        <v>202.4</v>
      </c>
      <c r="AG32">
        <v>290</v>
      </c>
      <c r="AH32" t="s">
        <v>8087</v>
      </c>
      <c r="AI32">
        <v>15</v>
      </c>
      <c r="AJ32">
        <v>986</v>
      </c>
      <c r="AK32">
        <v>0.38600000000000001</v>
      </c>
      <c r="AL32">
        <v>-383.238</v>
      </c>
      <c r="AM32">
        <v>2110</v>
      </c>
      <c r="AN32">
        <v>2111</v>
      </c>
      <c r="AQ32">
        <v>1.23</v>
      </c>
      <c r="AR32">
        <v>1.23</v>
      </c>
      <c r="AT32">
        <v>2.14</v>
      </c>
      <c r="AU32">
        <v>2.14</v>
      </c>
      <c r="BA32">
        <v>0.75</v>
      </c>
      <c r="BB32">
        <v>13</v>
      </c>
    </row>
    <row r="33" spans="1:54" x14ac:dyDescent="0.35">
      <c r="A33" t="s">
        <v>7778</v>
      </c>
      <c r="B33">
        <v>29</v>
      </c>
      <c r="C33">
        <v>11.739000000000001</v>
      </c>
      <c r="D33">
        <v>10</v>
      </c>
      <c r="E33" t="s">
        <v>7782</v>
      </c>
      <c r="F33" t="s">
        <v>7773</v>
      </c>
      <c r="G33" t="s">
        <v>5753</v>
      </c>
      <c r="H33">
        <v>14</v>
      </c>
      <c r="I33">
        <v>0.75</v>
      </c>
      <c r="J33">
        <v>8</v>
      </c>
      <c r="K33">
        <v>10</v>
      </c>
      <c r="L33" t="s">
        <v>7659</v>
      </c>
      <c r="O33" t="s">
        <v>7784</v>
      </c>
      <c r="P33" t="s">
        <v>7774</v>
      </c>
      <c r="Q33" t="s">
        <v>7163</v>
      </c>
      <c r="R33" t="s">
        <v>7330</v>
      </c>
      <c r="S33" t="s">
        <v>7330</v>
      </c>
      <c r="T33">
        <v>5.56</v>
      </c>
      <c r="U33" t="s">
        <v>7785</v>
      </c>
      <c r="V33">
        <v>0.7</v>
      </c>
      <c r="W33" t="s">
        <v>7774</v>
      </c>
      <c r="X33" t="s">
        <v>7786</v>
      </c>
      <c r="Y33" t="s">
        <v>7774</v>
      </c>
      <c r="Z33">
        <v>10</v>
      </c>
      <c r="AA33">
        <v>10</v>
      </c>
      <c r="AB33">
        <v>15</v>
      </c>
      <c r="AC33" t="s">
        <v>5683</v>
      </c>
      <c r="AD33">
        <v>42.784538269999999</v>
      </c>
      <c r="AE33">
        <v>-82.037179309999999</v>
      </c>
      <c r="AF33">
        <v>202.4</v>
      </c>
      <c r="AG33">
        <v>290</v>
      </c>
      <c r="AH33" t="s">
        <v>8087</v>
      </c>
      <c r="AI33">
        <v>15</v>
      </c>
      <c r="AJ33">
        <v>986</v>
      </c>
      <c r="AK33">
        <v>1.335</v>
      </c>
      <c r="AL33">
        <v>-234.143</v>
      </c>
      <c r="AM33">
        <v>2116</v>
      </c>
      <c r="AN33">
        <v>2116</v>
      </c>
      <c r="AQ33">
        <v>1.24</v>
      </c>
      <c r="AR33">
        <v>1.24</v>
      </c>
      <c r="AT33">
        <v>2.15</v>
      </c>
      <c r="AU33">
        <v>2.15</v>
      </c>
      <c r="BA33">
        <v>0.75</v>
      </c>
      <c r="BB33">
        <v>8</v>
      </c>
    </row>
    <row r="34" spans="1:54" x14ac:dyDescent="0.35">
      <c r="A34" t="s">
        <v>7778</v>
      </c>
      <c r="B34">
        <v>30</v>
      </c>
      <c r="C34">
        <v>11.907999999999999</v>
      </c>
      <c r="D34">
        <v>10</v>
      </c>
      <c r="E34" t="s">
        <v>7782</v>
      </c>
      <c r="F34" t="s">
        <v>7773</v>
      </c>
      <c r="G34" t="s">
        <v>5753</v>
      </c>
      <c r="H34">
        <v>12</v>
      </c>
      <c r="I34">
        <v>0.69</v>
      </c>
      <c r="J34">
        <v>10</v>
      </c>
      <c r="K34">
        <v>14</v>
      </c>
      <c r="L34" t="s">
        <v>7787</v>
      </c>
      <c r="O34" t="s">
        <v>7784</v>
      </c>
      <c r="P34" t="s">
        <v>7774</v>
      </c>
      <c r="Q34" t="s">
        <v>7163</v>
      </c>
      <c r="R34" t="s">
        <v>7330</v>
      </c>
      <c r="S34" t="s">
        <v>7330</v>
      </c>
      <c r="T34">
        <v>5.56</v>
      </c>
      <c r="U34" t="s">
        <v>7785</v>
      </c>
      <c r="V34">
        <v>0.7</v>
      </c>
      <c r="W34" t="s">
        <v>7774</v>
      </c>
      <c r="X34" t="s">
        <v>7788</v>
      </c>
      <c r="Y34" t="s">
        <v>7774</v>
      </c>
      <c r="Z34">
        <v>10</v>
      </c>
      <c r="AA34">
        <v>10</v>
      </c>
      <c r="AB34">
        <v>12</v>
      </c>
      <c r="AC34" t="s">
        <v>5683</v>
      </c>
      <c r="AD34">
        <v>42.784536750000001</v>
      </c>
      <c r="AE34">
        <v>-82.037179350000002</v>
      </c>
      <c r="AF34">
        <v>202.4</v>
      </c>
      <c r="AG34">
        <v>290</v>
      </c>
      <c r="AH34" t="s">
        <v>8087</v>
      </c>
      <c r="AI34">
        <v>15</v>
      </c>
      <c r="AJ34">
        <v>986</v>
      </c>
      <c r="AK34">
        <v>1.5029999999999999</v>
      </c>
      <c r="AL34">
        <v>-339.54599999999999</v>
      </c>
      <c r="AM34">
        <v>2113</v>
      </c>
      <c r="AN34">
        <v>2114</v>
      </c>
      <c r="AQ34">
        <v>1.23</v>
      </c>
      <c r="AR34">
        <v>1.23</v>
      </c>
      <c r="AT34">
        <v>2.14</v>
      </c>
      <c r="AU34">
        <v>2.14</v>
      </c>
      <c r="BA34">
        <v>0.69</v>
      </c>
      <c r="BB34">
        <v>10</v>
      </c>
    </row>
    <row r="35" spans="1:54" x14ac:dyDescent="0.35">
      <c r="A35" t="s">
        <v>7778</v>
      </c>
      <c r="B35">
        <v>31</v>
      </c>
      <c r="C35">
        <v>12.29</v>
      </c>
      <c r="D35">
        <v>10</v>
      </c>
      <c r="E35" t="s">
        <v>7782</v>
      </c>
      <c r="F35" t="s">
        <v>7773</v>
      </c>
      <c r="G35" t="s">
        <v>5753</v>
      </c>
      <c r="H35">
        <v>14</v>
      </c>
      <c r="I35">
        <v>0.76</v>
      </c>
      <c r="J35">
        <v>8</v>
      </c>
      <c r="K35">
        <v>9</v>
      </c>
      <c r="L35" t="s">
        <v>7587</v>
      </c>
      <c r="O35" t="s">
        <v>7784</v>
      </c>
      <c r="P35" t="s">
        <v>7774</v>
      </c>
      <c r="Q35" t="s">
        <v>7163</v>
      </c>
      <c r="R35" t="s">
        <v>7330</v>
      </c>
      <c r="S35" t="s">
        <v>7330</v>
      </c>
      <c r="T35">
        <v>5.56</v>
      </c>
      <c r="U35" t="s">
        <v>7785</v>
      </c>
      <c r="V35">
        <v>0.7</v>
      </c>
      <c r="W35" t="s">
        <v>7774</v>
      </c>
      <c r="X35" t="s">
        <v>7789</v>
      </c>
      <c r="Y35" t="s">
        <v>7774</v>
      </c>
      <c r="AC35" t="s">
        <v>5678</v>
      </c>
      <c r="AD35">
        <v>42.784533279999998</v>
      </c>
      <c r="AE35">
        <v>-82.037179420000001</v>
      </c>
      <c r="AF35">
        <v>202.4</v>
      </c>
      <c r="AG35">
        <v>290</v>
      </c>
      <c r="AH35" t="s">
        <v>8087</v>
      </c>
      <c r="AI35">
        <v>15</v>
      </c>
      <c r="AJ35">
        <v>986</v>
      </c>
      <c r="AK35">
        <v>1.887</v>
      </c>
      <c r="AL35">
        <v>-391.54599999999999</v>
      </c>
      <c r="AM35">
        <v>2115</v>
      </c>
      <c r="AN35">
        <v>2116</v>
      </c>
      <c r="AQ35">
        <v>1.24</v>
      </c>
      <c r="AR35">
        <v>1.24</v>
      </c>
      <c r="AT35">
        <v>2.15</v>
      </c>
      <c r="AU35">
        <v>2.14</v>
      </c>
      <c r="BA35">
        <v>0.76</v>
      </c>
      <c r="BB35">
        <v>8</v>
      </c>
    </row>
    <row r="36" spans="1:54" x14ac:dyDescent="0.35">
      <c r="A36" t="s">
        <v>7778</v>
      </c>
      <c r="B36">
        <v>32</v>
      </c>
      <c r="C36">
        <v>12.292999999999999</v>
      </c>
      <c r="D36">
        <v>10</v>
      </c>
      <c r="E36" t="s">
        <v>7782</v>
      </c>
      <c r="F36" t="s">
        <v>7773</v>
      </c>
      <c r="G36" t="s">
        <v>5753</v>
      </c>
      <c r="H36">
        <v>12</v>
      </c>
      <c r="I36">
        <v>0.67</v>
      </c>
      <c r="J36">
        <v>9</v>
      </c>
      <c r="K36">
        <v>7</v>
      </c>
      <c r="L36" t="s">
        <v>7790</v>
      </c>
      <c r="O36" t="s">
        <v>7784</v>
      </c>
      <c r="P36" t="s">
        <v>7774</v>
      </c>
      <c r="Q36" t="s">
        <v>7163</v>
      </c>
      <c r="R36" t="s">
        <v>7330</v>
      </c>
      <c r="S36" t="s">
        <v>7330</v>
      </c>
      <c r="T36">
        <v>5.56</v>
      </c>
      <c r="U36" t="s">
        <v>7785</v>
      </c>
      <c r="V36">
        <v>0.7</v>
      </c>
      <c r="W36" t="s">
        <v>7774</v>
      </c>
      <c r="X36" t="s">
        <v>7789</v>
      </c>
      <c r="Y36" t="s">
        <v>7774</v>
      </c>
      <c r="AC36" t="s">
        <v>5678</v>
      </c>
      <c r="AD36">
        <v>42.784533269999997</v>
      </c>
      <c r="AE36">
        <v>-82.037179420000001</v>
      </c>
      <c r="AF36">
        <v>202.4</v>
      </c>
      <c r="AG36">
        <v>290</v>
      </c>
      <c r="AH36" t="s">
        <v>8087</v>
      </c>
      <c r="AI36">
        <v>15</v>
      </c>
      <c r="AJ36">
        <v>986</v>
      </c>
      <c r="AK36">
        <v>1.889</v>
      </c>
      <c r="AL36">
        <v>-261.33600000000001</v>
      </c>
      <c r="AM36">
        <v>2115</v>
      </c>
      <c r="AN36">
        <v>2116</v>
      </c>
      <c r="AQ36">
        <v>1.24</v>
      </c>
      <c r="AR36">
        <v>1.24</v>
      </c>
      <c r="AT36">
        <v>2.15</v>
      </c>
      <c r="AU36">
        <v>2.14</v>
      </c>
      <c r="BA36">
        <v>0.67</v>
      </c>
      <c r="BB36">
        <v>9</v>
      </c>
    </row>
    <row r="37" spans="1:54" x14ac:dyDescent="0.35">
      <c r="A37" t="s">
        <v>7778</v>
      </c>
      <c r="B37">
        <v>33</v>
      </c>
      <c r="C37">
        <v>12.337</v>
      </c>
      <c r="D37">
        <v>10</v>
      </c>
      <c r="E37" t="s">
        <v>7782</v>
      </c>
      <c r="F37" t="s">
        <v>7773</v>
      </c>
      <c r="G37" t="s">
        <v>5753</v>
      </c>
      <c r="H37">
        <v>12</v>
      </c>
      <c r="I37">
        <v>0.69</v>
      </c>
      <c r="J37">
        <v>7</v>
      </c>
      <c r="K37">
        <v>8</v>
      </c>
      <c r="L37" t="s">
        <v>7567</v>
      </c>
      <c r="O37" t="s">
        <v>7784</v>
      </c>
      <c r="P37" t="s">
        <v>7774</v>
      </c>
      <c r="Q37" t="s">
        <v>7163</v>
      </c>
      <c r="R37" t="s">
        <v>7330</v>
      </c>
      <c r="S37" t="s">
        <v>7330</v>
      </c>
      <c r="T37">
        <v>5.56</v>
      </c>
      <c r="U37" t="s">
        <v>7785</v>
      </c>
      <c r="V37">
        <v>0.7</v>
      </c>
      <c r="W37" t="s">
        <v>7774</v>
      </c>
      <c r="X37" t="s">
        <v>7789</v>
      </c>
      <c r="Y37" t="s">
        <v>7774</v>
      </c>
      <c r="AC37" t="s">
        <v>5678</v>
      </c>
      <c r="AD37">
        <v>42.784532859999999</v>
      </c>
      <c r="AE37">
        <v>-82.037179429999995</v>
      </c>
      <c r="AF37">
        <v>202.4</v>
      </c>
      <c r="AG37">
        <v>290</v>
      </c>
      <c r="AH37" t="s">
        <v>8087</v>
      </c>
      <c r="AI37">
        <v>15</v>
      </c>
      <c r="AJ37">
        <v>986</v>
      </c>
      <c r="AK37">
        <v>1.9339999999999999</v>
      </c>
      <c r="AL37">
        <v>-385.24299999999999</v>
      </c>
      <c r="AM37">
        <v>2117</v>
      </c>
      <c r="AN37">
        <v>2117</v>
      </c>
      <c r="AQ37">
        <v>1.24</v>
      </c>
      <c r="AR37">
        <v>1.24</v>
      </c>
      <c r="AT37">
        <v>2.15</v>
      </c>
      <c r="AU37">
        <v>2.15</v>
      </c>
      <c r="BA37">
        <v>0.69</v>
      </c>
      <c r="BB37">
        <v>7</v>
      </c>
    </row>
    <row r="38" spans="1:54" x14ac:dyDescent="0.35">
      <c r="A38" t="s">
        <v>7778</v>
      </c>
      <c r="B38">
        <v>34</v>
      </c>
      <c r="C38">
        <v>12.69</v>
      </c>
      <c r="D38">
        <v>10</v>
      </c>
      <c r="E38" t="s">
        <v>7782</v>
      </c>
      <c r="F38" t="s">
        <v>7773</v>
      </c>
      <c r="G38" t="s">
        <v>5753</v>
      </c>
      <c r="H38">
        <v>12</v>
      </c>
      <c r="I38">
        <v>0.69</v>
      </c>
      <c r="J38">
        <v>9</v>
      </c>
      <c r="K38">
        <v>9</v>
      </c>
      <c r="L38" t="s">
        <v>7358</v>
      </c>
      <c r="O38" t="s">
        <v>7784</v>
      </c>
      <c r="P38" t="s">
        <v>7774</v>
      </c>
      <c r="Q38" t="s">
        <v>7163</v>
      </c>
      <c r="R38" t="s">
        <v>7330</v>
      </c>
      <c r="S38" t="s">
        <v>7330</v>
      </c>
      <c r="T38">
        <v>5.56</v>
      </c>
      <c r="U38" t="s">
        <v>7785</v>
      </c>
      <c r="V38">
        <v>0.7</v>
      </c>
      <c r="W38" t="s">
        <v>7774</v>
      </c>
      <c r="X38" t="s">
        <v>7789</v>
      </c>
      <c r="Y38" t="s">
        <v>7774</v>
      </c>
      <c r="AC38" t="s">
        <v>5678</v>
      </c>
      <c r="AD38">
        <v>42.784529669999998</v>
      </c>
      <c r="AE38">
        <v>-82.037179499999993</v>
      </c>
      <c r="AF38">
        <v>202.4</v>
      </c>
      <c r="AG38">
        <v>290</v>
      </c>
      <c r="AH38" t="s">
        <v>8087</v>
      </c>
      <c r="AI38">
        <v>15</v>
      </c>
      <c r="AJ38">
        <v>986</v>
      </c>
      <c r="AK38">
        <v>2.286</v>
      </c>
      <c r="AL38">
        <v>-389.69</v>
      </c>
      <c r="AM38">
        <v>2115</v>
      </c>
      <c r="AN38">
        <v>2116</v>
      </c>
      <c r="AQ38">
        <v>1.24</v>
      </c>
      <c r="AR38">
        <v>1.23</v>
      </c>
      <c r="AT38">
        <v>2.15</v>
      </c>
      <c r="AU38">
        <v>2.14</v>
      </c>
      <c r="BA38">
        <v>0.69</v>
      </c>
      <c r="BB38">
        <v>9</v>
      </c>
    </row>
    <row r="39" spans="1:54" x14ac:dyDescent="0.35">
      <c r="A39" t="s">
        <v>7778</v>
      </c>
      <c r="B39">
        <v>35</v>
      </c>
      <c r="C39">
        <v>12.769</v>
      </c>
      <c r="D39">
        <v>10</v>
      </c>
      <c r="E39" t="s">
        <v>7782</v>
      </c>
      <c r="F39" t="s">
        <v>7773</v>
      </c>
      <c r="G39" t="s">
        <v>5753</v>
      </c>
      <c r="H39">
        <v>13</v>
      </c>
      <c r="I39">
        <v>0.73</v>
      </c>
      <c r="J39">
        <v>12</v>
      </c>
      <c r="K39">
        <v>9</v>
      </c>
      <c r="L39" t="s">
        <v>7452</v>
      </c>
      <c r="O39" t="s">
        <v>7784</v>
      </c>
      <c r="P39" t="s">
        <v>7774</v>
      </c>
      <c r="Q39" t="s">
        <v>7163</v>
      </c>
      <c r="R39" t="s">
        <v>7330</v>
      </c>
      <c r="S39" t="s">
        <v>7330</v>
      </c>
      <c r="T39">
        <v>5.56</v>
      </c>
      <c r="U39" t="s">
        <v>7785</v>
      </c>
      <c r="V39">
        <v>0.7</v>
      </c>
      <c r="W39" t="s">
        <v>7774</v>
      </c>
      <c r="X39" t="s">
        <v>7783</v>
      </c>
      <c r="Y39" t="s">
        <v>7774</v>
      </c>
      <c r="AC39" t="s">
        <v>5678</v>
      </c>
      <c r="AD39">
        <v>42.784528979999997</v>
      </c>
      <c r="AE39">
        <v>-82.037179519999995</v>
      </c>
      <c r="AF39">
        <v>202.4</v>
      </c>
      <c r="AG39">
        <v>290</v>
      </c>
      <c r="AH39" t="s">
        <v>8087</v>
      </c>
      <c r="AI39">
        <v>15</v>
      </c>
      <c r="AJ39">
        <v>986</v>
      </c>
      <c r="AK39">
        <v>2.363</v>
      </c>
      <c r="AL39">
        <v>-348.44900000000001</v>
      </c>
      <c r="AM39">
        <v>2111</v>
      </c>
      <c r="AN39">
        <v>2112</v>
      </c>
      <c r="AQ39">
        <v>1.23</v>
      </c>
      <c r="AR39">
        <v>1.23</v>
      </c>
      <c r="AT39">
        <v>2.14</v>
      </c>
      <c r="AU39">
        <v>2.14</v>
      </c>
      <c r="BA39">
        <v>0.73</v>
      </c>
      <c r="BB39">
        <v>12</v>
      </c>
    </row>
    <row r="40" spans="1:54" x14ac:dyDescent="0.35">
      <c r="A40" t="s">
        <v>7778</v>
      </c>
      <c r="B40">
        <v>36</v>
      </c>
      <c r="C40">
        <v>12.961</v>
      </c>
      <c r="D40">
        <v>10</v>
      </c>
      <c r="E40" t="s">
        <v>7782</v>
      </c>
      <c r="F40" t="s">
        <v>7773</v>
      </c>
      <c r="G40" t="s">
        <v>5753</v>
      </c>
      <c r="H40">
        <v>12</v>
      </c>
      <c r="I40">
        <v>0.69</v>
      </c>
      <c r="J40">
        <v>10</v>
      </c>
      <c r="K40">
        <v>10</v>
      </c>
      <c r="L40" t="s">
        <v>7791</v>
      </c>
      <c r="O40" t="s">
        <v>7784</v>
      </c>
      <c r="P40" t="s">
        <v>7774</v>
      </c>
      <c r="Q40" t="s">
        <v>7163</v>
      </c>
      <c r="R40" t="s">
        <v>7330</v>
      </c>
      <c r="S40" t="s">
        <v>7330</v>
      </c>
      <c r="T40">
        <v>5.56</v>
      </c>
      <c r="U40" t="s">
        <v>7785</v>
      </c>
      <c r="V40">
        <v>0.8</v>
      </c>
      <c r="W40" t="s">
        <v>7774</v>
      </c>
      <c r="X40" t="s">
        <v>7783</v>
      </c>
      <c r="Y40" t="s">
        <v>7774</v>
      </c>
      <c r="AC40" t="s">
        <v>5678</v>
      </c>
      <c r="AD40">
        <v>42.784527240000003</v>
      </c>
      <c r="AE40">
        <v>-82.037179559999998</v>
      </c>
      <c r="AF40">
        <v>202.4</v>
      </c>
      <c r="AG40">
        <v>290</v>
      </c>
      <c r="AH40" t="s">
        <v>8087</v>
      </c>
      <c r="AI40">
        <v>15</v>
      </c>
      <c r="AJ40">
        <v>986</v>
      </c>
      <c r="AK40">
        <v>2.556</v>
      </c>
      <c r="AL40">
        <v>-241.06800000000001</v>
      </c>
      <c r="AM40">
        <v>2114</v>
      </c>
      <c r="AN40">
        <v>2115</v>
      </c>
      <c r="AQ40">
        <v>1.23</v>
      </c>
      <c r="AR40">
        <v>1.23</v>
      </c>
      <c r="AT40">
        <v>2.14</v>
      </c>
      <c r="AU40">
        <v>2.14</v>
      </c>
      <c r="BA40">
        <v>0.69</v>
      </c>
      <c r="BB40">
        <v>10</v>
      </c>
    </row>
    <row r="41" spans="1:54" x14ac:dyDescent="0.35">
      <c r="A41" t="s">
        <v>7778</v>
      </c>
      <c r="B41">
        <v>37</v>
      </c>
      <c r="C41">
        <v>13.038</v>
      </c>
      <c r="D41">
        <v>10</v>
      </c>
      <c r="E41" t="s">
        <v>7782</v>
      </c>
      <c r="F41" t="s">
        <v>7773</v>
      </c>
      <c r="G41" t="s">
        <v>5753</v>
      </c>
      <c r="H41">
        <v>11</v>
      </c>
      <c r="I41">
        <v>0.63</v>
      </c>
      <c r="J41">
        <v>8</v>
      </c>
      <c r="K41">
        <v>9</v>
      </c>
      <c r="L41" t="s">
        <v>7338</v>
      </c>
      <c r="O41" t="s">
        <v>7784</v>
      </c>
      <c r="P41" t="s">
        <v>7774</v>
      </c>
      <c r="Q41" t="s">
        <v>7163</v>
      </c>
      <c r="R41" t="s">
        <v>7330</v>
      </c>
      <c r="S41" t="s">
        <v>7330</v>
      </c>
      <c r="T41">
        <v>5.56</v>
      </c>
      <c r="U41" t="s">
        <v>7785</v>
      </c>
      <c r="V41">
        <v>0.7</v>
      </c>
      <c r="W41" t="s">
        <v>7774</v>
      </c>
      <c r="X41" t="s">
        <v>7789</v>
      </c>
      <c r="Y41" t="s">
        <v>7774</v>
      </c>
      <c r="AC41" t="s">
        <v>5678</v>
      </c>
      <c r="AD41">
        <v>42.784526530000001</v>
      </c>
      <c r="AE41">
        <v>-82.037179570000006</v>
      </c>
      <c r="AF41">
        <v>202.4</v>
      </c>
      <c r="AG41">
        <v>290</v>
      </c>
      <c r="AH41" t="s">
        <v>8087</v>
      </c>
      <c r="AI41">
        <v>15</v>
      </c>
      <c r="AJ41">
        <v>986</v>
      </c>
      <c r="AK41">
        <v>2.6349999999999998</v>
      </c>
      <c r="AL41">
        <v>-384.99200000000002</v>
      </c>
      <c r="AM41">
        <v>2116</v>
      </c>
      <c r="AN41">
        <v>2117</v>
      </c>
      <c r="AQ41">
        <v>1.24</v>
      </c>
      <c r="AR41">
        <v>1.24</v>
      </c>
      <c r="AT41">
        <v>2.15</v>
      </c>
      <c r="AU41">
        <v>2.15</v>
      </c>
      <c r="BA41">
        <v>0.63</v>
      </c>
      <c r="BB41">
        <v>8</v>
      </c>
    </row>
    <row r="42" spans="1:54" x14ac:dyDescent="0.35">
      <c r="A42" t="s">
        <v>7778</v>
      </c>
      <c r="B42">
        <v>38</v>
      </c>
      <c r="C42">
        <v>13.332000000000001</v>
      </c>
      <c r="D42">
        <v>10</v>
      </c>
      <c r="E42" t="s">
        <v>7782</v>
      </c>
      <c r="F42" t="s">
        <v>7773</v>
      </c>
      <c r="G42" t="s">
        <v>5753</v>
      </c>
      <c r="H42">
        <v>14</v>
      </c>
      <c r="I42">
        <v>0.76</v>
      </c>
      <c r="J42">
        <v>9</v>
      </c>
      <c r="K42">
        <v>9</v>
      </c>
      <c r="L42" t="s">
        <v>7792</v>
      </c>
      <c r="O42" t="s">
        <v>7784</v>
      </c>
      <c r="P42" t="s">
        <v>7774</v>
      </c>
      <c r="Q42" t="s">
        <v>7163</v>
      </c>
      <c r="R42" t="s">
        <v>7330</v>
      </c>
      <c r="S42" t="s">
        <v>7330</v>
      </c>
      <c r="T42">
        <v>5.56</v>
      </c>
      <c r="U42" t="s">
        <v>7785</v>
      </c>
      <c r="V42">
        <v>0.8</v>
      </c>
      <c r="W42" t="s">
        <v>7774</v>
      </c>
      <c r="X42" t="s">
        <v>7789</v>
      </c>
      <c r="Y42" t="s">
        <v>7774</v>
      </c>
      <c r="AC42" t="s">
        <v>5678</v>
      </c>
      <c r="AD42">
        <v>42.784523880000002</v>
      </c>
      <c r="AE42">
        <v>-82.037179629999997</v>
      </c>
      <c r="AF42">
        <v>202.4</v>
      </c>
      <c r="AG42">
        <v>290</v>
      </c>
      <c r="AH42" t="s">
        <v>8087</v>
      </c>
      <c r="AI42">
        <v>15</v>
      </c>
      <c r="AJ42">
        <v>986</v>
      </c>
      <c r="AK42">
        <v>2.9279999999999999</v>
      </c>
      <c r="AL42">
        <v>-337.15300000000002</v>
      </c>
      <c r="AM42">
        <v>2114</v>
      </c>
      <c r="AN42">
        <v>2115</v>
      </c>
      <c r="AQ42">
        <v>1.24</v>
      </c>
      <c r="AR42">
        <v>1.23</v>
      </c>
      <c r="AT42">
        <v>2.14</v>
      </c>
      <c r="AU42">
        <v>2.14</v>
      </c>
      <c r="BA42">
        <v>0.76</v>
      </c>
      <c r="BB42">
        <v>9</v>
      </c>
    </row>
    <row r="43" spans="1:54" x14ac:dyDescent="0.35">
      <c r="A43" t="s">
        <v>7778</v>
      </c>
      <c r="B43">
        <v>39</v>
      </c>
      <c r="C43">
        <v>13.61</v>
      </c>
      <c r="D43">
        <v>10</v>
      </c>
      <c r="E43" t="s">
        <v>7782</v>
      </c>
      <c r="F43" t="s">
        <v>7773</v>
      </c>
      <c r="G43" t="s">
        <v>5753</v>
      </c>
      <c r="H43">
        <v>14</v>
      </c>
      <c r="I43">
        <v>0.76</v>
      </c>
      <c r="J43">
        <v>8</v>
      </c>
      <c r="K43">
        <v>11</v>
      </c>
      <c r="L43" t="s">
        <v>7793</v>
      </c>
      <c r="O43" t="s">
        <v>7784</v>
      </c>
      <c r="P43" t="s">
        <v>7774</v>
      </c>
      <c r="Q43" t="s">
        <v>7163</v>
      </c>
      <c r="R43" t="s">
        <v>7330</v>
      </c>
      <c r="S43" t="s">
        <v>7330</v>
      </c>
      <c r="T43">
        <v>5.56</v>
      </c>
      <c r="U43" t="s">
        <v>7785</v>
      </c>
      <c r="V43">
        <v>0.7</v>
      </c>
      <c r="W43" t="s">
        <v>7774</v>
      </c>
      <c r="X43" t="s">
        <v>7786</v>
      </c>
      <c r="Y43" t="s">
        <v>7774</v>
      </c>
      <c r="Z43">
        <v>10</v>
      </c>
      <c r="AA43">
        <v>10</v>
      </c>
      <c r="AB43">
        <v>15</v>
      </c>
      <c r="AC43" t="s">
        <v>5683</v>
      </c>
      <c r="AD43">
        <v>42.784521359999999</v>
      </c>
      <c r="AE43">
        <v>-82.037179690000002</v>
      </c>
      <c r="AF43">
        <v>202.4</v>
      </c>
      <c r="AG43">
        <v>290</v>
      </c>
      <c r="AH43" t="s">
        <v>8087</v>
      </c>
      <c r="AI43">
        <v>15</v>
      </c>
      <c r="AJ43">
        <v>986</v>
      </c>
      <c r="AK43">
        <v>3.206</v>
      </c>
      <c r="AL43">
        <v>-241.34899999999999</v>
      </c>
      <c r="AM43">
        <v>2115</v>
      </c>
      <c r="AN43">
        <v>2116</v>
      </c>
      <c r="AQ43">
        <v>1.24</v>
      </c>
      <c r="AR43">
        <v>1.24</v>
      </c>
      <c r="AT43">
        <v>2.15</v>
      </c>
      <c r="AU43">
        <v>2.14</v>
      </c>
      <c r="BA43">
        <v>0.76</v>
      </c>
      <c r="BB43">
        <v>8</v>
      </c>
    </row>
    <row r="44" spans="1:54" x14ac:dyDescent="0.35">
      <c r="A44" t="s">
        <v>7778</v>
      </c>
      <c r="B44">
        <v>40</v>
      </c>
      <c r="C44">
        <v>13.667999999999999</v>
      </c>
      <c r="D44">
        <v>10</v>
      </c>
      <c r="E44" t="s">
        <v>7782</v>
      </c>
      <c r="F44" t="s">
        <v>7773</v>
      </c>
      <c r="G44" t="s">
        <v>5753</v>
      </c>
      <c r="H44">
        <v>12</v>
      </c>
      <c r="I44">
        <v>0.65</v>
      </c>
      <c r="J44">
        <v>7</v>
      </c>
      <c r="K44">
        <v>8</v>
      </c>
      <c r="L44" t="s">
        <v>7794</v>
      </c>
      <c r="O44" t="s">
        <v>7784</v>
      </c>
      <c r="P44" t="s">
        <v>7774</v>
      </c>
      <c r="Q44" t="s">
        <v>7163</v>
      </c>
      <c r="R44" t="s">
        <v>7330</v>
      </c>
      <c r="S44" t="s">
        <v>7330</v>
      </c>
      <c r="T44">
        <v>5.56</v>
      </c>
      <c r="U44" t="s">
        <v>7785</v>
      </c>
      <c r="V44">
        <v>0.7</v>
      </c>
      <c r="W44" t="s">
        <v>7774</v>
      </c>
      <c r="X44" t="s">
        <v>7789</v>
      </c>
      <c r="Y44" t="s">
        <v>7774</v>
      </c>
      <c r="AC44" t="s">
        <v>5678</v>
      </c>
      <c r="AD44">
        <v>42.784520829999998</v>
      </c>
      <c r="AE44">
        <v>-82.037179699999996</v>
      </c>
      <c r="AF44">
        <v>202.4</v>
      </c>
      <c r="AG44">
        <v>290</v>
      </c>
      <c r="AH44" t="s">
        <v>8087</v>
      </c>
      <c r="AI44">
        <v>15</v>
      </c>
      <c r="AJ44">
        <v>986</v>
      </c>
      <c r="AK44">
        <v>3.2650000000000001</v>
      </c>
      <c r="AL44">
        <v>-352.04599999999999</v>
      </c>
      <c r="AM44">
        <v>2117</v>
      </c>
      <c r="AN44">
        <v>2117</v>
      </c>
      <c r="AQ44">
        <v>1.24</v>
      </c>
      <c r="AR44">
        <v>1.24</v>
      </c>
      <c r="AT44">
        <v>2.15</v>
      </c>
      <c r="AU44">
        <v>2.15</v>
      </c>
      <c r="BA44">
        <v>0.65</v>
      </c>
      <c r="BB44">
        <v>7</v>
      </c>
    </row>
    <row r="45" spans="1:54" x14ac:dyDescent="0.35">
      <c r="A45" t="s">
        <v>7778</v>
      </c>
      <c r="B45">
        <v>41</v>
      </c>
      <c r="C45">
        <v>14.086</v>
      </c>
      <c r="D45">
        <v>10</v>
      </c>
      <c r="E45" t="s">
        <v>7782</v>
      </c>
      <c r="F45" t="s">
        <v>7773</v>
      </c>
      <c r="G45" t="s">
        <v>5753</v>
      </c>
      <c r="H45">
        <v>12</v>
      </c>
      <c r="I45">
        <v>0.69</v>
      </c>
      <c r="J45">
        <v>8</v>
      </c>
      <c r="K45">
        <v>8</v>
      </c>
      <c r="L45" t="s">
        <v>7355</v>
      </c>
      <c r="O45" t="s">
        <v>7784</v>
      </c>
      <c r="P45" t="s">
        <v>7774</v>
      </c>
      <c r="Q45" t="s">
        <v>7163</v>
      </c>
      <c r="R45" t="s">
        <v>7330</v>
      </c>
      <c r="S45" t="s">
        <v>7330</v>
      </c>
      <c r="T45">
        <v>5.56</v>
      </c>
      <c r="U45" t="s">
        <v>7785</v>
      </c>
      <c r="V45">
        <v>0.9</v>
      </c>
      <c r="W45" t="s">
        <v>7774</v>
      </c>
      <c r="X45" t="s">
        <v>7789</v>
      </c>
      <c r="Y45" t="s">
        <v>7774</v>
      </c>
      <c r="AC45" t="s">
        <v>5678</v>
      </c>
      <c r="AD45">
        <v>42.784517059999999</v>
      </c>
      <c r="AE45">
        <v>-82.037179780000002</v>
      </c>
      <c r="AF45">
        <v>202.4</v>
      </c>
      <c r="AG45">
        <v>290</v>
      </c>
      <c r="AH45" t="s">
        <v>8087</v>
      </c>
      <c r="AI45">
        <v>15</v>
      </c>
      <c r="AJ45">
        <v>986</v>
      </c>
      <c r="AK45">
        <v>3.6819999999999999</v>
      </c>
      <c r="AL45">
        <v>-267.666</v>
      </c>
      <c r="AM45">
        <v>2116</v>
      </c>
      <c r="AN45">
        <v>2116</v>
      </c>
      <c r="AQ45">
        <v>1.24</v>
      </c>
      <c r="AR45">
        <v>1.24</v>
      </c>
      <c r="AT45">
        <v>2.15</v>
      </c>
      <c r="AU45">
        <v>2.15</v>
      </c>
      <c r="BA45">
        <v>0.69</v>
      </c>
      <c r="BB45">
        <v>8</v>
      </c>
    </row>
    <row r="46" spans="1:54" x14ac:dyDescent="0.35">
      <c r="A46" t="s">
        <v>7778</v>
      </c>
      <c r="B46">
        <v>42</v>
      </c>
      <c r="C46">
        <v>14.138999999999999</v>
      </c>
      <c r="D46">
        <v>10</v>
      </c>
      <c r="E46" t="s">
        <v>7782</v>
      </c>
      <c r="F46" t="s">
        <v>7773</v>
      </c>
      <c r="G46" t="s">
        <v>5753</v>
      </c>
      <c r="H46">
        <v>11</v>
      </c>
      <c r="I46">
        <v>0.61</v>
      </c>
      <c r="J46">
        <v>7</v>
      </c>
      <c r="K46">
        <v>9</v>
      </c>
      <c r="L46" t="s">
        <v>7331</v>
      </c>
      <c r="O46" t="s">
        <v>7784</v>
      </c>
      <c r="P46" t="s">
        <v>7774</v>
      </c>
      <c r="Q46" t="s">
        <v>7163</v>
      </c>
      <c r="R46" t="s">
        <v>7330</v>
      </c>
      <c r="S46" t="s">
        <v>7330</v>
      </c>
      <c r="T46">
        <v>5.56</v>
      </c>
      <c r="U46" t="s">
        <v>7785</v>
      </c>
      <c r="V46">
        <v>0.9</v>
      </c>
      <c r="W46" t="s">
        <v>7774</v>
      </c>
      <c r="X46" t="s">
        <v>7789</v>
      </c>
      <c r="Y46" t="s">
        <v>7774</v>
      </c>
      <c r="AC46" t="s">
        <v>5678</v>
      </c>
      <c r="AD46">
        <v>42.784516570000001</v>
      </c>
      <c r="AE46">
        <v>-82.037179789999996</v>
      </c>
      <c r="AF46">
        <v>202.5</v>
      </c>
      <c r="AG46">
        <v>290</v>
      </c>
      <c r="AH46" t="s">
        <v>8087</v>
      </c>
      <c r="AI46">
        <v>15</v>
      </c>
      <c r="AJ46">
        <v>986</v>
      </c>
      <c r="AK46">
        <v>3.7360000000000002</v>
      </c>
      <c r="AL46">
        <v>-379.64699999999999</v>
      </c>
      <c r="AM46">
        <v>2117</v>
      </c>
      <c r="AN46">
        <v>2118</v>
      </c>
      <c r="AQ46">
        <v>1.24</v>
      </c>
      <c r="AR46">
        <v>1.24</v>
      </c>
      <c r="AT46">
        <v>2.15</v>
      </c>
      <c r="AU46">
        <v>2.15</v>
      </c>
      <c r="BA46">
        <v>0.61</v>
      </c>
      <c r="BB46">
        <v>7</v>
      </c>
    </row>
    <row r="47" spans="1:54" x14ac:dyDescent="0.35">
      <c r="A47" t="s">
        <v>7778</v>
      </c>
      <c r="B47">
        <v>43</v>
      </c>
      <c r="C47">
        <v>14.654</v>
      </c>
      <c r="D47">
        <v>10</v>
      </c>
      <c r="E47" t="s">
        <v>7782</v>
      </c>
      <c r="F47" t="s">
        <v>7773</v>
      </c>
      <c r="G47" t="s">
        <v>5753</v>
      </c>
      <c r="H47">
        <v>13</v>
      </c>
      <c r="I47">
        <v>0.71</v>
      </c>
      <c r="J47">
        <v>8</v>
      </c>
      <c r="K47">
        <v>11</v>
      </c>
      <c r="L47" t="s">
        <v>7795</v>
      </c>
      <c r="O47" t="s">
        <v>7784</v>
      </c>
      <c r="P47" t="s">
        <v>7774</v>
      </c>
      <c r="Q47" t="s">
        <v>7163</v>
      </c>
      <c r="R47" t="s">
        <v>7330</v>
      </c>
      <c r="S47" t="s">
        <v>7330</v>
      </c>
      <c r="T47">
        <v>5.56</v>
      </c>
      <c r="U47" t="s">
        <v>7785</v>
      </c>
      <c r="V47">
        <v>0.8</v>
      </c>
      <c r="W47" t="s">
        <v>7774</v>
      </c>
      <c r="X47" t="s">
        <v>7786</v>
      </c>
      <c r="Y47" t="s">
        <v>7774</v>
      </c>
      <c r="Z47">
        <v>10</v>
      </c>
      <c r="AA47">
        <v>10</v>
      </c>
      <c r="AB47">
        <v>15</v>
      </c>
      <c r="AC47" t="s">
        <v>5683</v>
      </c>
      <c r="AD47">
        <v>42.78451192</v>
      </c>
      <c r="AE47">
        <v>-82.037179899999998</v>
      </c>
      <c r="AF47">
        <v>202.5</v>
      </c>
      <c r="AG47">
        <v>290</v>
      </c>
      <c r="AH47" t="s">
        <v>8087</v>
      </c>
      <c r="AI47">
        <v>15</v>
      </c>
      <c r="AJ47">
        <v>986</v>
      </c>
      <c r="AK47">
        <v>4.25</v>
      </c>
      <c r="AL47">
        <v>-248.19499999999999</v>
      </c>
      <c r="AM47">
        <v>2116</v>
      </c>
      <c r="AN47">
        <v>2116</v>
      </c>
      <c r="AQ47">
        <v>1.24</v>
      </c>
      <c r="AR47">
        <v>1.24</v>
      </c>
      <c r="AT47">
        <v>2.15</v>
      </c>
      <c r="AU47">
        <v>2.15</v>
      </c>
      <c r="BA47">
        <v>0.71</v>
      </c>
      <c r="BB47">
        <v>8</v>
      </c>
    </row>
    <row r="48" spans="1:54" x14ac:dyDescent="0.35">
      <c r="A48" t="s">
        <v>7778</v>
      </c>
      <c r="B48">
        <v>44</v>
      </c>
      <c r="C48">
        <v>14.759</v>
      </c>
      <c r="D48">
        <v>10</v>
      </c>
      <c r="E48" t="s">
        <v>7782</v>
      </c>
      <c r="F48" t="s">
        <v>7773</v>
      </c>
      <c r="G48" t="s">
        <v>5753</v>
      </c>
      <c r="H48">
        <v>12</v>
      </c>
      <c r="I48">
        <v>0.65</v>
      </c>
      <c r="J48">
        <v>10</v>
      </c>
      <c r="K48">
        <v>9</v>
      </c>
      <c r="L48" t="s">
        <v>7796</v>
      </c>
      <c r="O48" t="s">
        <v>7784</v>
      </c>
      <c r="P48" t="s">
        <v>7774</v>
      </c>
      <c r="Q48" t="s">
        <v>7163</v>
      </c>
      <c r="R48" t="s">
        <v>7330</v>
      </c>
      <c r="S48" t="s">
        <v>7330</v>
      </c>
      <c r="T48">
        <v>5.56</v>
      </c>
      <c r="U48" t="s">
        <v>7785</v>
      </c>
      <c r="V48">
        <v>0.8</v>
      </c>
      <c r="W48" t="s">
        <v>7774</v>
      </c>
      <c r="X48" t="s">
        <v>7783</v>
      </c>
      <c r="Y48" t="s">
        <v>7774</v>
      </c>
      <c r="AC48" t="s">
        <v>5678</v>
      </c>
      <c r="AD48">
        <v>42.78451098</v>
      </c>
      <c r="AE48">
        <v>-82.03717992</v>
      </c>
      <c r="AF48">
        <v>202.5</v>
      </c>
      <c r="AG48">
        <v>290</v>
      </c>
      <c r="AH48" t="s">
        <v>8087</v>
      </c>
      <c r="AI48">
        <v>15</v>
      </c>
      <c r="AJ48">
        <v>986</v>
      </c>
      <c r="AK48">
        <v>4.3550000000000004</v>
      </c>
      <c r="AL48">
        <v>-268.18099999999998</v>
      </c>
      <c r="AM48">
        <v>2114</v>
      </c>
      <c r="AN48">
        <v>2115</v>
      </c>
      <c r="AQ48">
        <v>1.23</v>
      </c>
      <c r="AR48">
        <v>1.23</v>
      </c>
      <c r="AT48">
        <v>2.14</v>
      </c>
      <c r="AU48">
        <v>2.14</v>
      </c>
      <c r="BA48">
        <v>0.65</v>
      </c>
      <c r="BB48">
        <v>10</v>
      </c>
    </row>
    <row r="49" spans="1:54" x14ac:dyDescent="0.35">
      <c r="A49" t="s">
        <v>7778</v>
      </c>
      <c r="B49">
        <v>45</v>
      </c>
      <c r="C49">
        <v>14.781000000000001</v>
      </c>
      <c r="D49">
        <v>10</v>
      </c>
      <c r="E49" t="s">
        <v>7782</v>
      </c>
      <c r="F49" t="s">
        <v>7773</v>
      </c>
      <c r="G49" t="s">
        <v>5753</v>
      </c>
      <c r="H49">
        <v>13</v>
      </c>
      <c r="I49">
        <v>0.73</v>
      </c>
      <c r="J49">
        <v>9</v>
      </c>
      <c r="K49">
        <v>10</v>
      </c>
      <c r="L49" t="s">
        <v>7558</v>
      </c>
      <c r="O49" t="s">
        <v>7784</v>
      </c>
      <c r="P49" t="s">
        <v>7774</v>
      </c>
      <c r="Q49" t="s">
        <v>7163</v>
      </c>
      <c r="R49" t="s">
        <v>7330</v>
      </c>
      <c r="S49" t="s">
        <v>7330</v>
      </c>
      <c r="T49">
        <v>5.56</v>
      </c>
      <c r="U49" t="s">
        <v>7785</v>
      </c>
      <c r="V49">
        <v>0.8</v>
      </c>
      <c r="W49" t="s">
        <v>7774</v>
      </c>
      <c r="X49" t="s">
        <v>7789</v>
      </c>
      <c r="Y49" t="s">
        <v>7774</v>
      </c>
      <c r="AC49" t="s">
        <v>5678</v>
      </c>
      <c r="AD49">
        <v>42.784510779999998</v>
      </c>
      <c r="AE49">
        <v>-82.03717992</v>
      </c>
      <c r="AF49">
        <v>202.5</v>
      </c>
      <c r="AG49">
        <v>290</v>
      </c>
      <c r="AH49" t="s">
        <v>8087</v>
      </c>
      <c r="AI49">
        <v>15</v>
      </c>
      <c r="AJ49">
        <v>986</v>
      </c>
      <c r="AK49">
        <v>4.3769999999999998</v>
      </c>
      <c r="AL49">
        <v>-357.97500000000002</v>
      </c>
      <c r="AM49">
        <v>2114</v>
      </c>
      <c r="AN49">
        <v>2115</v>
      </c>
      <c r="AQ49">
        <v>1.24</v>
      </c>
      <c r="AR49">
        <v>1.23</v>
      </c>
      <c r="AT49">
        <v>2.14</v>
      </c>
      <c r="AU49">
        <v>2.14</v>
      </c>
      <c r="BA49">
        <v>0.73</v>
      </c>
      <c r="BB49">
        <v>9</v>
      </c>
    </row>
    <row r="50" spans="1:54" x14ac:dyDescent="0.35">
      <c r="A50" t="s">
        <v>7778</v>
      </c>
      <c r="B50">
        <v>46</v>
      </c>
      <c r="C50">
        <v>14.909000000000001</v>
      </c>
      <c r="D50">
        <v>10</v>
      </c>
      <c r="E50" t="s">
        <v>7782</v>
      </c>
      <c r="F50" t="s">
        <v>7773</v>
      </c>
      <c r="G50" t="s">
        <v>5753</v>
      </c>
      <c r="H50">
        <v>13</v>
      </c>
      <c r="I50">
        <v>0.74</v>
      </c>
      <c r="J50">
        <v>7</v>
      </c>
      <c r="K50">
        <v>9</v>
      </c>
      <c r="L50" t="s">
        <v>7800</v>
      </c>
      <c r="O50" t="s">
        <v>7784</v>
      </c>
      <c r="P50" t="s">
        <v>7774</v>
      </c>
      <c r="Q50" t="s">
        <v>7163</v>
      </c>
      <c r="R50" t="s">
        <v>7330</v>
      </c>
      <c r="S50" t="s">
        <v>7330</v>
      </c>
      <c r="T50">
        <v>5.56</v>
      </c>
      <c r="U50" t="s">
        <v>7785</v>
      </c>
      <c r="V50">
        <v>0.8</v>
      </c>
      <c r="W50" t="s">
        <v>7774</v>
      </c>
      <c r="X50" t="s">
        <v>7789</v>
      </c>
      <c r="Y50" t="s">
        <v>7774</v>
      </c>
      <c r="AC50" t="s">
        <v>5678</v>
      </c>
      <c r="AD50">
        <v>42.784509620000001</v>
      </c>
      <c r="AE50">
        <v>-82.037179949999995</v>
      </c>
      <c r="AF50">
        <v>202.5</v>
      </c>
      <c r="AG50">
        <v>290</v>
      </c>
      <c r="AH50" t="s">
        <v>8087</v>
      </c>
      <c r="AI50">
        <v>15</v>
      </c>
      <c r="AJ50">
        <v>986</v>
      </c>
      <c r="AK50">
        <v>4.5060000000000002</v>
      </c>
      <c r="AL50">
        <v>-386.42099999999999</v>
      </c>
      <c r="AM50">
        <v>2117</v>
      </c>
      <c r="AN50">
        <v>2117</v>
      </c>
      <c r="AQ50">
        <v>1.24</v>
      </c>
      <c r="AR50">
        <v>1.24</v>
      </c>
      <c r="AT50">
        <v>2.15</v>
      </c>
      <c r="AU50">
        <v>2.15</v>
      </c>
      <c r="BA50">
        <v>0.74</v>
      </c>
      <c r="BB50">
        <v>7</v>
      </c>
    </row>
    <row r="51" spans="1:54" x14ac:dyDescent="0.35">
      <c r="A51" t="s">
        <v>7778</v>
      </c>
      <c r="B51">
        <v>47</v>
      </c>
      <c r="C51">
        <v>15.72</v>
      </c>
      <c r="D51">
        <v>10</v>
      </c>
      <c r="E51" t="s">
        <v>7782</v>
      </c>
      <c r="F51" t="s">
        <v>7773</v>
      </c>
      <c r="G51" t="s">
        <v>5753</v>
      </c>
      <c r="H51">
        <v>12</v>
      </c>
      <c r="I51">
        <v>0.66</v>
      </c>
      <c r="J51">
        <v>8</v>
      </c>
      <c r="K51">
        <v>9</v>
      </c>
      <c r="L51" t="s">
        <v>7800</v>
      </c>
      <c r="O51" t="s">
        <v>7784</v>
      </c>
      <c r="P51" t="s">
        <v>7774</v>
      </c>
      <c r="Q51" t="s">
        <v>7163</v>
      </c>
      <c r="R51" t="s">
        <v>7330</v>
      </c>
      <c r="S51" t="s">
        <v>7330</v>
      </c>
      <c r="T51">
        <v>5.56</v>
      </c>
      <c r="U51" t="s">
        <v>7785</v>
      </c>
      <c r="V51">
        <v>0.6</v>
      </c>
      <c r="W51" t="s">
        <v>7774</v>
      </c>
      <c r="X51" t="s">
        <v>7789</v>
      </c>
      <c r="Y51" t="s">
        <v>7774</v>
      </c>
      <c r="AC51" t="s">
        <v>5678</v>
      </c>
      <c r="AD51">
        <v>42.784502289999999</v>
      </c>
      <c r="AE51">
        <v>-82.037180120000002</v>
      </c>
      <c r="AF51">
        <v>202.5</v>
      </c>
      <c r="AG51">
        <v>290</v>
      </c>
      <c r="AH51" t="s">
        <v>8087</v>
      </c>
      <c r="AI51">
        <v>15</v>
      </c>
      <c r="AJ51">
        <v>986</v>
      </c>
      <c r="AK51">
        <v>5.3170000000000002</v>
      </c>
      <c r="AL51">
        <v>-387.041</v>
      </c>
      <c r="AM51">
        <v>2116</v>
      </c>
      <c r="AN51">
        <v>2117</v>
      </c>
      <c r="AQ51">
        <v>1.24</v>
      </c>
      <c r="AR51">
        <v>1.24</v>
      </c>
      <c r="AT51">
        <v>2.15</v>
      </c>
      <c r="AU51">
        <v>2.15</v>
      </c>
      <c r="BA51">
        <v>0.66</v>
      </c>
      <c r="BB51">
        <v>8</v>
      </c>
    </row>
    <row r="52" spans="1:54" x14ac:dyDescent="0.35">
      <c r="A52" t="s">
        <v>7778</v>
      </c>
      <c r="B52">
        <v>48</v>
      </c>
      <c r="C52">
        <v>15.824999999999999</v>
      </c>
      <c r="D52">
        <v>10</v>
      </c>
      <c r="E52" t="s">
        <v>7782</v>
      </c>
      <c r="F52" t="s">
        <v>7773</v>
      </c>
      <c r="G52" t="s">
        <v>5753</v>
      </c>
      <c r="H52">
        <v>13</v>
      </c>
      <c r="I52">
        <v>0.74</v>
      </c>
      <c r="J52">
        <v>11</v>
      </c>
      <c r="K52">
        <v>11</v>
      </c>
      <c r="L52" t="s">
        <v>7801</v>
      </c>
      <c r="O52" t="s">
        <v>7784</v>
      </c>
      <c r="P52" t="s">
        <v>7774</v>
      </c>
      <c r="Q52" t="s">
        <v>7163</v>
      </c>
      <c r="R52" t="s">
        <v>7330</v>
      </c>
      <c r="S52" t="s">
        <v>7330</v>
      </c>
      <c r="T52">
        <v>5.56</v>
      </c>
      <c r="U52" t="s">
        <v>7785</v>
      </c>
      <c r="V52">
        <v>0.6</v>
      </c>
      <c r="W52" t="s">
        <v>7774</v>
      </c>
      <c r="X52" t="s">
        <v>7788</v>
      </c>
      <c r="Y52" t="s">
        <v>7774</v>
      </c>
      <c r="Z52">
        <v>10</v>
      </c>
      <c r="AA52">
        <v>10</v>
      </c>
      <c r="AB52">
        <v>12</v>
      </c>
      <c r="AC52" t="s">
        <v>5683</v>
      </c>
      <c r="AD52">
        <v>42.784501349999999</v>
      </c>
      <c r="AE52">
        <v>-82.037180140000004</v>
      </c>
      <c r="AF52">
        <v>202.5</v>
      </c>
      <c r="AG52">
        <v>290</v>
      </c>
      <c r="AH52" t="s">
        <v>8087</v>
      </c>
      <c r="AI52">
        <v>15</v>
      </c>
      <c r="AJ52">
        <v>986</v>
      </c>
      <c r="AK52">
        <v>5.42</v>
      </c>
      <c r="AL52">
        <v>-349.86599999999999</v>
      </c>
      <c r="AM52">
        <v>2111</v>
      </c>
      <c r="AN52">
        <v>2113</v>
      </c>
      <c r="AQ52">
        <v>1.23</v>
      </c>
      <c r="AR52">
        <v>1.23</v>
      </c>
      <c r="AT52">
        <v>2.14</v>
      </c>
      <c r="AU52">
        <v>2.14</v>
      </c>
      <c r="BA52">
        <v>0.74</v>
      </c>
      <c r="BB52">
        <v>11</v>
      </c>
    </row>
    <row r="53" spans="1:54" x14ac:dyDescent="0.35">
      <c r="A53" t="s">
        <v>8084</v>
      </c>
      <c r="B53">
        <v>49</v>
      </c>
      <c r="C53">
        <v>16.399000000000001</v>
      </c>
      <c r="D53">
        <v>10</v>
      </c>
      <c r="E53" t="s">
        <v>7782</v>
      </c>
      <c r="F53" t="s">
        <v>8085</v>
      </c>
      <c r="G53" t="s">
        <v>8107</v>
      </c>
      <c r="Q53" t="s">
        <v>7164</v>
      </c>
      <c r="R53" t="s">
        <v>7351</v>
      </c>
      <c r="S53" t="s">
        <v>7351</v>
      </c>
      <c r="T53">
        <v>5.56</v>
      </c>
      <c r="U53" t="s">
        <v>7802</v>
      </c>
      <c r="V53">
        <v>0.7</v>
      </c>
      <c r="W53" t="s">
        <v>7774</v>
      </c>
      <c r="AD53">
        <v>42.784496109999999</v>
      </c>
      <c r="AE53">
        <v>-82.03718026</v>
      </c>
      <c r="AF53">
        <v>202.5</v>
      </c>
      <c r="AG53">
        <v>290</v>
      </c>
      <c r="AH53" t="s">
        <v>8087</v>
      </c>
      <c r="AJ53">
        <v>986</v>
      </c>
      <c r="AK53">
        <v>6</v>
      </c>
    </row>
    <row r="54" spans="1:54" x14ac:dyDescent="0.35">
      <c r="A54" t="s">
        <v>7778</v>
      </c>
      <c r="B54">
        <v>50</v>
      </c>
      <c r="C54">
        <v>17.065000000000001</v>
      </c>
      <c r="D54">
        <v>10</v>
      </c>
      <c r="E54" t="s">
        <v>7782</v>
      </c>
      <c r="F54" t="s">
        <v>7773</v>
      </c>
      <c r="G54" t="s">
        <v>5753</v>
      </c>
      <c r="H54">
        <v>12</v>
      </c>
      <c r="I54">
        <v>0.65</v>
      </c>
      <c r="J54">
        <v>7</v>
      </c>
      <c r="K54">
        <v>9</v>
      </c>
      <c r="L54" t="s">
        <v>7335</v>
      </c>
      <c r="O54" t="s">
        <v>7784</v>
      </c>
      <c r="P54" t="s">
        <v>7774</v>
      </c>
      <c r="Q54" t="s">
        <v>7164</v>
      </c>
      <c r="R54" t="s">
        <v>7351</v>
      </c>
      <c r="S54" t="s">
        <v>7351</v>
      </c>
      <c r="T54">
        <v>5.56</v>
      </c>
      <c r="U54" t="s">
        <v>7802</v>
      </c>
      <c r="V54">
        <v>0.8</v>
      </c>
      <c r="W54" t="s">
        <v>7774</v>
      </c>
      <c r="X54" t="s">
        <v>7789</v>
      </c>
      <c r="Y54" t="s">
        <v>7774</v>
      </c>
      <c r="AC54" t="s">
        <v>5678</v>
      </c>
      <c r="AD54">
        <v>42.784490130000002</v>
      </c>
      <c r="AE54">
        <v>-82.037180390000003</v>
      </c>
      <c r="AF54">
        <v>202.5</v>
      </c>
      <c r="AG54">
        <v>290</v>
      </c>
      <c r="AH54" t="s">
        <v>8087</v>
      </c>
      <c r="AI54">
        <v>15</v>
      </c>
      <c r="AJ54">
        <v>986</v>
      </c>
      <c r="AK54">
        <v>0.66200000000000003</v>
      </c>
      <c r="AL54">
        <v>274.45699999999999</v>
      </c>
      <c r="AM54">
        <v>2117</v>
      </c>
      <c r="AN54">
        <v>2118</v>
      </c>
      <c r="AQ54">
        <v>1.24</v>
      </c>
      <c r="AR54">
        <v>1.24</v>
      </c>
      <c r="AT54">
        <v>2.15</v>
      </c>
      <c r="AU54">
        <v>2.15</v>
      </c>
      <c r="BA54">
        <v>0.65</v>
      </c>
      <c r="BB54">
        <v>7</v>
      </c>
    </row>
    <row r="55" spans="1:54" x14ac:dyDescent="0.35">
      <c r="A55" t="s">
        <v>7778</v>
      </c>
      <c r="B55">
        <v>51</v>
      </c>
      <c r="C55">
        <v>17.757000000000001</v>
      </c>
      <c r="D55">
        <v>10</v>
      </c>
      <c r="E55" t="s">
        <v>7782</v>
      </c>
      <c r="F55" t="s">
        <v>7773</v>
      </c>
      <c r="G55" t="s">
        <v>5753</v>
      </c>
      <c r="H55">
        <v>13</v>
      </c>
      <c r="I55">
        <v>0.71</v>
      </c>
      <c r="J55">
        <v>9</v>
      </c>
      <c r="K55">
        <v>9</v>
      </c>
      <c r="L55" t="s">
        <v>7444</v>
      </c>
      <c r="O55" t="s">
        <v>7784</v>
      </c>
      <c r="P55" t="s">
        <v>7774</v>
      </c>
      <c r="Q55" t="s">
        <v>7164</v>
      </c>
      <c r="R55" t="s">
        <v>7351</v>
      </c>
      <c r="S55" t="s">
        <v>7351</v>
      </c>
      <c r="T55">
        <v>5.56</v>
      </c>
      <c r="U55" t="s">
        <v>7802</v>
      </c>
      <c r="V55">
        <v>0.8</v>
      </c>
      <c r="W55" t="s">
        <v>7774</v>
      </c>
      <c r="X55" t="s">
        <v>7789</v>
      </c>
      <c r="Y55" t="s">
        <v>7774</v>
      </c>
      <c r="AC55" t="s">
        <v>5678</v>
      </c>
      <c r="AD55">
        <v>42.784483889999997</v>
      </c>
      <c r="AE55">
        <v>-82.037180539999994</v>
      </c>
      <c r="AF55">
        <v>202.5</v>
      </c>
      <c r="AG55">
        <v>290</v>
      </c>
      <c r="AH55" t="s">
        <v>8087</v>
      </c>
      <c r="AI55">
        <v>15</v>
      </c>
      <c r="AJ55">
        <v>986</v>
      </c>
      <c r="AK55">
        <v>1.353</v>
      </c>
      <c r="AL55">
        <v>262.839</v>
      </c>
      <c r="AM55">
        <v>2115</v>
      </c>
      <c r="AN55">
        <v>2116</v>
      </c>
      <c r="AQ55">
        <v>1.24</v>
      </c>
      <c r="AR55">
        <v>1.24</v>
      </c>
      <c r="AT55">
        <v>2.15</v>
      </c>
      <c r="AU55">
        <v>2.14</v>
      </c>
      <c r="BA55">
        <v>0.71</v>
      </c>
      <c r="BB55">
        <v>9</v>
      </c>
    </row>
    <row r="56" spans="1:54" x14ac:dyDescent="0.35">
      <c r="A56" t="s">
        <v>7778</v>
      </c>
      <c r="B56">
        <v>52</v>
      </c>
      <c r="C56">
        <v>20.661999999999999</v>
      </c>
      <c r="D56">
        <v>10</v>
      </c>
      <c r="E56" t="s">
        <v>7782</v>
      </c>
      <c r="F56" t="s">
        <v>7773</v>
      </c>
      <c r="G56" t="s">
        <v>5753</v>
      </c>
      <c r="H56">
        <v>14</v>
      </c>
      <c r="I56">
        <v>0.75</v>
      </c>
      <c r="J56">
        <v>9</v>
      </c>
      <c r="K56">
        <v>10</v>
      </c>
      <c r="L56" t="s">
        <v>7550</v>
      </c>
      <c r="O56" t="s">
        <v>7784</v>
      </c>
      <c r="P56" t="s">
        <v>7774</v>
      </c>
      <c r="Q56" t="s">
        <v>7164</v>
      </c>
      <c r="R56" t="s">
        <v>7351</v>
      </c>
      <c r="S56" t="s">
        <v>7351</v>
      </c>
      <c r="T56">
        <v>5.56</v>
      </c>
      <c r="U56" t="s">
        <v>7802</v>
      </c>
      <c r="V56">
        <v>0.8</v>
      </c>
      <c r="W56" t="s">
        <v>7774</v>
      </c>
      <c r="X56" t="s">
        <v>7789</v>
      </c>
      <c r="Y56" t="s">
        <v>7774</v>
      </c>
      <c r="AC56" t="s">
        <v>5678</v>
      </c>
      <c r="AD56">
        <v>42.784457629999999</v>
      </c>
      <c r="AE56">
        <v>-82.037181090000004</v>
      </c>
      <c r="AF56">
        <v>202.5</v>
      </c>
      <c r="AG56">
        <v>290</v>
      </c>
      <c r="AH56" t="s">
        <v>8087</v>
      </c>
      <c r="AI56">
        <v>15</v>
      </c>
      <c r="AJ56">
        <v>986</v>
      </c>
      <c r="AK56">
        <v>4.258</v>
      </c>
      <c r="AL56">
        <v>295.202</v>
      </c>
      <c r="AM56">
        <v>2114</v>
      </c>
      <c r="AN56">
        <v>2115</v>
      </c>
      <c r="AQ56">
        <v>1.23</v>
      </c>
      <c r="AR56">
        <v>1.23</v>
      </c>
      <c r="AT56">
        <v>2.14</v>
      </c>
      <c r="AU56">
        <v>2.14</v>
      </c>
      <c r="BA56">
        <v>0.75</v>
      </c>
      <c r="BB56">
        <v>9</v>
      </c>
    </row>
    <row r="57" spans="1:54" x14ac:dyDescent="0.35">
      <c r="A57" t="s">
        <v>7778</v>
      </c>
      <c r="B57">
        <v>53</v>
      </c>
      <c r="C57">
        <v>20.713000000000001</v>
      </c>
      <c r="D57">
        <v>10</v>
      </c>
      <c r="E57" t="s">
        <v>7782</v>
      </c>
      <c r="F57" t="s">
        <v>7773</v>
      </c>
      <c r="G57" t="s">
        <v>5753</v>
      </c>
      <c r="H57">
        <v>11</v>
      </c>
      <c r="I57">
        <v>0.62</v>
      </c>
      <c r="J57">
        <v>13</v>
      </c>
      <c r="K57">
        <v>11</v>
      </c>
      <c r="L57" t="s">
        <v>7695</v>
      </c>
      <c r="O57" t="s">
        <v>7784</v>
      </c>
      <c r="P57" t="s">
        <v>7774</v>
      </c>
      <c r="Q57" t="s">
        <v>7164</v>
      </c>
      <c r="R57" t="s">
        <v>7351</v>
      </c>
      <c r="S57" t="s">
        <v>7351</v>
      </c>
      <c r="T57">
        <v>5.56</v>
      </c>
      <c r="U57" t="s">
        <v>7802</v>
      </c>
      <c r="V57">
        <v>0.7</v>
      </c>
      <c r="W57" t="s">
        <v>7774</v>
      </c>
      <c r="X57" t="s">
        <v>7788</v>
      </c>
      <c r="Y57" t="s">
        <v>7774</v>
      </c>
      <c r="Z57">
        <v>10</v>
      </c>
      <c r="AA57">
        <v>10</v>
      </c>
      <c r="AB57">
        <v>12</v>
      </c>
      <c r="AC57" t="s">
        <v>5683</v>
      </c>
      <c r="AD57">
        <v>42.784457189999998</v>
      </c>
      <c r="AE57">
        <v>-82.037181099999998</v>
      </c>
      <c r="AF57">
        <v>202.5</v>
      </c>
      <c r="AG57">
        <v>290</v>
      </c>
      <c r="AH57" t="s">
        <v>8087</v>
      </c>
      <c r="AI57">
        <v>15</v>
      </c>
      <c r="AJ57">
        <v>986</v>
      </c>
      <c r="AK57">
        <v>4.3070000000000004</v>
      </c>
      <c r="AL57">
        <v>406.44499999999999</v>
      </c>
      <c r="AM57">
        <v>2111</v>
      </c>
      <c r="AN57">
        <v>2112</v>
      </c>
      <c r="AQ57">
        <v>1.23</v>
      </c>
      <c r="AR57">
        <v>1.23</v>
      </c>
      <c r="AT57">
        <v>2.14</v>
      </c>
      <c r="AU57">
        <v>2.14</v>
      </c>
      <c r="BA57">
        <v>0.62</v>
      </c>
      <c r="BB57">
        <v>13</v>
      </c>
    </row>
    <row r="58" spans="1:54" x14ac:dyDescent="0.35">
      <c r="A58" t="s">
        <v>7778</v>
      </c>
      <c r="B58">
        <v>54</v>
      </c>
      <c r="C58">
        <v>21.151</v>
      </c>
      <c r="D58">
        <v>10</v>
      </c>
      <c r="E58" t="s">
        <v>7782</v>
      </c>
      <c r="F58" t="s">
        <v>7773</v>
      </c>
      <c r="G58" t="s">
        <v>5753</v>
      </c>
      <c r="H58">
        <v>14</v>
      </c>
      <c r="I58">
        <v>0.77</v>
      </c>
      <c r="J58">
        <v>7</v>
      </c>
      <c r="K58">
        <v>9</v>
      </c>
      <c r="L58" t="s">
        <v>7803</v>
      </c>
      <c r="O58" t="s">
        <v>7784</v>
      </c>
      <c r="P58" t="s">
        <v>7774</v>
      </c>
      <c r="Q58" t="s">
        <v>7164</v>
      </c>
      <c r="R58" t="s">
        <v>7351</v>
      </c>
      <c r="S58" t="s">
        <v>7351</v>
      </c>
      <c r="T58">
        <v>5.56</v>
      </c>
      <c r="U58" t="s">
        <v>7802</v>
      </c>
      <c r="V58">
        <v>0.7</v>
      </c>
      <c r="W58" t="s">
        <v>7774</v>
      </c>
      <c r="X58" t="s">
        <v>7789</v>
      </c>
      <c r="Y58" t="s">
        <v>7774</v>
      </c>
      <c r="AC58" t="s">
        <v>5678</v>
      </c>
      <c r="AD58">
        <v>42.784453200000002</v>
      </c>
      <c r="AE58">
        <v>-82.037181169999997</v>
      </c>
      <c r="AF58">
        <v>202.5</v>
      </c>
      <c r="AG58">
        <v>290</v>
      </c>
      <c r="AH58" t="s">
        <v>8087</v>
      </c>
      <c r="AI58">
        <v>15</v>
      </c>
      <c r="AJ58">
        <v>986</v>
      </c>
      <c r="AK58">
        <v>4.7480000000000002</v>
      </c>
      <c r="AL58">
        <v>390.613</v>
      </c>
      <c r="AM58">
        <v>2116</v>
      </c>
      <c r="AN58">
        <v>2117</v>
      </c>
      <c r="AQ58">
        <v>1.24</v>
      </c>
      <c r="AR58">
        <v>1.24</v>
      </c>
      <c r="AT58">
        <v>2.15</v>
      </c>
      <c r="AU58">
        <v>2.15</v>
      </c>
      <c r="BA58">
        <v>0.77</v>
      </c>
      <c r="BB58">
        <v>7</v>
      </c>
    </row>
    <row r="59" spans="1:54" x14ac:dyDescent="0.35">
      <c r="A59" t="s">
        <v>8084</v>
      </c>
      <c r="B59">
        <v>55</v>
      </c>
      <c r="C59">
        <v>25.4</v>
      </c>
      <c r="D59">
        <v>10</v>
      </c>
      <c r="E59" t="s">
        <v>7782</v>
      </c>
      <c r="F59" t="s">
        <v>8085</v>
      </c>
      <c r="G59" t="s">
        <v>8107</v>
      </c>
      <c r="Q59" t="s">
        <v>7165</v>
      </c>
      <c r="R59" t="s">
        <v>7356</v>
      </c>
      <c r="S59" t="s">
        <v>7356</v>
      </c>
      <c r="T59">
        <v>5.56</v>
      </c>
      <c r="U59" t="s">
        <v>7804</v>
      </c>
      <c r="V59">
        <v>0.8</v>
      </c>
      <c r="W59" t="s">
        <v>7774</v>
      </c>
      <c r="AD59">
        <v>42.784414779999999</v>
      </c>
      <c r="AE59">
        <v>-82.037181869999998</v>
      </c>
      <c r="AF59">
        <v>202.6</v>
      </c>
      <c r="AG59">
        <v>290</v>
      </c>
      <c r="AH59" t="s">
        <v>8087</v>
      </c>
      <c r="AJ59">
        <v>986</v>
      </c>
      <c r="AK59">
        <v>9</v>
      </c>
    </row>
    <row r="60" spans="1:54" x14ac:dyDescent="0.35">
      <c r="A60" t="s">
        <v>7778</v>
      </c>
      <c r="B60">
        <v>56</v>
      </c>
      <c r="C60">
        <v>25.992000000000001</v>
      </c>
      <c r="D60">
        <v>10</v>
      </c>
      <c r="E60" t="s">
        <v>7782</v>
      </c>
      <c r="F60" t="s">
        <v>7773</v>
      </c>
      <c r="G60" t="s">
        <v>5753</v>
      </c>
      <c r="H60">
        <v>13</v>
      </c>
      <c r="I60">
        <v>0.7</v>
      </c>
      <c r="J60">
        <v>7</v>
      </c>
      <c r="K60">
        <v>10</v>
      </c>
      <c r="L60" t="s">
        <v>7507</v>
      </c>
      <c r="O60" t="s">
        <v>7784</v>
      </c>
      <c r="P60" t="s">
        <v>7774</v>
      </c>
      <c r="Q60" t="s">
        <v>7165</v>
      </c>
      <c r="R60" t="s">
        <v>7356</v>
      </c>
      <c r="S60" t="s">
        <v>7356</v>
      </c>
      <c r="T60">
        <v>5.56</v>
      </c>
      <c r="U60" t="s">
        <v>7804</v>
      </c>
      <c r="V60">
        <v>0.8</v>
      </c>
      <c r="W60" t="s">
        <v>7774</v>
      </c>
      <c r="X60" t="s">
        <v>7786</v>
      </c>
      <c r="Y60" t="s">
        <v>7774</v>
      </c>
      <c r="Z60">
        <v>10</v>
      </c>
      <c r="AA60">
        <v>10</v>
      </c>
      <c r="AB60">
        <v>15</v>
      </c>
      <c r="AC60" t="s">
        <v>5683</v>
      </c>
      <c r="AD60">
        <v>42.784409449999998</v>
      </c>
      <c r="AE60">
        <v>-82.037181970000006</v>
      </c>
      <c r="AF60">
        <v>202.6</v>
      </c>
      <c r="AG60">
        <v>290</v>
      </c>
      <c r="AH60" t="s">
        <v>8087</v>
      </c>
      <c r="AI60">
        <v>15</v>
      </c>
      <c r="AJ60">
        <v>986</v>
      </c>
      <c r="AK60">
        <v>0.58899999999999997</v>
      </c>
      <c r="AL60">
        <v>-204.61600000000001</v>
      </c>
      <c r="AM60">
        <v>2117</v>
      </c>
      <c r="AN60">
        <v>2117</v>
      </c>
      <c r="AQ60">
        <v>1.24</v>
      </c>
      <c r="AR60">
        <v>1.24</v>
      </c>
      <c r="AT60">
        <v>2.15</v>
      </c>
      <c r="AU60">
        <v>2.15</v>
      </c>
      <c r="BA60">
        <v>0.7</v>
      </c>
      <c r="BB60">
        <v>7</v>
      </c>
    </row>
    <row r="61" spans="1:54" x14ac:dyDescent="0.35">
      <c r="A61" t="s">
        <v>7778</v>
      </c>
      <c r="B61">
        <v>57</v>
      </c>
      <c r="C61">
        <v>26.033000000000001</v>
      </c>
      <c r="D61">
        <v>10</v>
      </c>
      <c r="E61" t="s">
        <v>7782</v>
      </c>
      <c r="F61" t="s">
        <v>7773</v>
      </c>
      <c r="G61" t="s">
        <v>5753</v>
      </c>
      <c r="H61">
        <v>12</v>
      </c>
      <c r="I61">
        <v>0.68</v>
      </c>
      <c r="J61">
        <v>8</v>
      </c>
      <c r="K61">
        <v>9</v>
      </c>
      <c r="L61" t="s">
        <v>7352</v>
      </c>
      <c r="O61" t="s">
        <v>7784</v>
      </c>
      <c r="P61" t="s">
        <v>7774</v>
      </c>
      <c r="Q61" t="s">
        <v>7165</v>
      </c>
      <c r="R61" t="s">
        <v>7356</v>
      </c>
      <c r="S61" t="s">
        <v>7356</v>
      </c>
      <c r="T61">
        <v>5.56</v>
      </c>
      <c r="U61" t="s">
        <v>7804</v>
      </c>
      <c r="V61">
        <v>0.8</v>
      </c>
      <c r="W61" t="s">
        <v>7774</v>
      </c>
      <c r="X61" t="s">
        <v>7789</v>
      </c>
      <c r="Y61" t="s">
        <v>7774</v>
      </c>
      <c r="AC61" t="s">
        <v>5678</v>
      </c>
      <c r="AD61">
        <v>42.784409089999997</v>
      </c>
      <c r="AE61">
        <v>-82.03718198</v>
      </c>
      <c r="AF61">
        <v>202.6</v>
      </c>
      <c r="AG61">
        <v>290</v>
      </c>
      <c r="AH61" t="s">
        <v>8087</v>
      </c>
      <c r="AI61">
        <v>15</v>
      </c>
      <c r="AJ61">
        <v>986</v>
      </c>
      <c r="AK61">
        <v>0.63</v>
      </c>
      <c r="AL61">
        <v>-385.45299999999997</v>
      </c>
      <c r="AM61">
        <v>2116</v>
      </c>
      <c r="AN61">
        <v>2116</v>
      </c>
      <c r="AQ61">
        <v>1.24</v>
      </c>
      <c r="AR61">
        <v>1.24</v>
      </c>
      <c r="AT61">
        <v>2.15</v>
      </c>
      <c r="AU61">
        <v>2.15</v>
      </c>
      <c r="BA61">
        <v>0.68</v>
      </c>
      <c r="BB61">
        <v>8</v>
      </c>
    </row>
    <row r="62" spans="1:54" x14ac:dyDescent="0.35">
      <c r="A62" t="s">
        <v>7778</v>
      </c>
      <c r="B62">
        <v>58</v>
      </c>
      <c r="C62">
        <v>26.084</v>
      </c>
      <c r="D62">
        <v>10</v>
      </c>
      <c r="E62" t="s">
        <v>7782</v>
      </c>
      <c r="F62" t="s">
        <v>7773</v>
      </c>
      <c r="G62" t="s">
        <v>5753</v>
      </c>
      <c r="H62">
        <v>13</v>
      </c>
      <c r="I62">
        <v>0.73</v>
      </c>
      <c r="J62">
        <v>7</v>
      </c>
      <c r="K62">
        <v>8</v>
      </c>
      <c r="L62" t="s">
        <v>7670</v>
      </c>
      <c r="O62" t="s">
        <v>7784</v>
      </c>
      <c r="P62" t="s">
        <v>7774</v>
      </c>
      <c r="Q62" t="s">
        <v>7165</v>
      </c>
      <c r="R62" t="s">
        <v>7356</v>
      </c>
      <c r="S62" t="s">
        <v>7356</v>
      </c>
      <c r="T62">
        <v>5.56</v>
      </c>
      <c r="U62" t="s">
        <v>7804</v>
      </c>
      <c r="V62">
        <v>0.8</v>
      </c>
      <c r="W62" t="s">
        <v>7774</v>
      </c>
      <c r="X62" t="s">
        <v>7789</v>
      </c>
      <c r="Y62" t="s">
        <v>7774</v>
      </c>
      <c r="AC62" t="s">
        <v>5678</v>
      </c>
      <c r="AD62">
        <v>42.784408630000001</v>
      </c>
      <c r="AE62">
        <v>-82.037181989999993</v>
      </c>
      <c r="AF62">
        <v>202.6</v>
      </c>
      <c r="AG62">
        <v>290</v>
      </c>
      <c r="AH62" t="s">
        <v>8087</v>
      </c>
      <c r="AI62">
        <v>15</v>
      </c>
      <c r="AJ62">
        <v>986</v>
      </c>
      <c r="AK62">
        <v>0.68100000000000005</v>
      </c>
      <c r="AL62">
        <v>-207.833</v>
      </c>
      <c r="AM62">
        <v>2116</v>
      </c>
      <c r="AN62">
        <v>2117</v>
      </c>
      <c r="AQ62">
        <v>1.24</v>
      </c>
      <c r="AR62">
        <v>1.24</v>
      </c>
      <c r="AT62">
        <v>2.15</v>
      </c>
      <c r="AU62">
        <v>2.15</v>
      </c>
      <c r="BA62">
        <v>0.73</v>
      </c>
      <c r="BB62">
        <v>7</v>
      </c>
    </row>
    <row r="63" spans="1:54" x14ac:dyDescent="0.35">
      <c r="A63" t="s">
        <v>7778</v>
      </c>
      <c r="B63">
        <v>59</v>
      </c>
      <c r="C63">
        <v>26.212</v>
      </c>
      <c r="D63">
        <v>10</v>
      </c>
      <c r="E63" t="s">
        <v>7782</v>
      </c>
      <c r="F63" t="s">
        <v>7773</v>
      </c>
      <c r="G63" t="s">
        <v>5753</v>
      </c>
      <c r="H63">
        <v>11</v>
      </c>
      <c r="I63">
        <v>0.62</v>
      </c>
      <c r="J63">
        <v>7</v>
      </c>
      <c r="K63">
        <v>9</v>
      </c>
      <c r="L63" t="s">
        <v>7499</v>
      </c>
      <c r="O63" t="s">
        <v>7784</v>
      </c>
      <c r="P63" t="s">
        <v>7774</v>
      </c>
      <c r="Q63" t="s">
        <v>7165</v>
      </c>
      <c r="R63" t="s">
        <v>7356</v>
      </c>
      <c r="S63" t="s">
        <v>7356</v>
      </c>
      <c r="T63">
        <v>5.56</v>
      </c>
      <c r="U63" t="s">
        <v>7804</v>
      </c>
      <c r="V63">
        <v>0.8</v>
      </c>
      <c r="W63" t="s">
        <v>7774</v>
      </c>
      <c r="X63" t="s">
        <v>7789</v>
      </c>
      <c r="Y63" t="s">
        <v>7774</v>
      </c>
      <c r="AC63" t="s">
        <v>5678</v>
      </c>
      <c r="AD63">
        <v>42.784407469999998</v>
      </c>
      <c r="AE63">
        <v>-82.037182009999995</v>
      </c>
      <c r="AF63">
        <v>202.6</v>
      </c>
      <c r="AG63">
        <v>290</v>
      </c>
      <c r="AH63" t="s">
        <v>8087</v>
      </c>
      <c r="AI63">
        <v>15</v>
      </c>
      <c r="AJ63">
        <v>986</v>
      </c>
      <c r="AK63">
        <v>0.80900000000000005</v>
      </c>
      <c r="AL63">
        <v>-201.15899999999999</v>
      </c>
      <c r="AM63">
        <v>2117</v>
      </c>
      <c r="AN63">
        <v>2117</v>
      </c>
      <c r="AQ63">
        <v>1.24</v>
      </c>
      <c r="AR63">
        <v>1.24</v>
      </c>
      <c r="AT63">
        <v>2.15</v>
      </c>
      <c r="AU63">
        <v>2.15</v>
      </c>
      <c r="BA63">
        <v>0.62</v>
      </c>
      <c r="BB63">
        <v>7</v>
      </c>
    </row>
    <row r="64" spans="1:54" x14ac:dyDescent="0.35">
      <c r="A64" t="s">
        <v>7778</v>
      </c>
      <c r="B64">
        <v>60</v>
      </c>
      <c r="C64">
        <v>28.085999999999999</v>
      </c>
      <c r="D64">
        <v>10</v>
      </c>
      <c r="E64" t="s">
        <v>7782</v>
      </c>
      <c r="F64" t="s">
        <v>7773</v>
      </c>
      <c r="G64" t="s">
        <v>5753</v>
      </c>
      <c r="H64">
        <v>14</v>
      </c>
      <c r="I64">
        <v>0.78</v>
      </c>
      <c r="J64">
        <v>9</v>
      </c>
      <c r="K64">
        <v>10</v>
      </c>
      <c r="L64" t="s">
        <v>7363</v>
      </c>
      <c r="O64" t="s">
        <v>7784</v>
      </c>
      <c r="P64" t="s">
        <v>7774</v>
      </c>
      <c r="Q64" t="s">
        <v>7165</v>
      </c>
      <c r="R64" t="s">
        <v>7356</v>
      </c>
      <c r="S64" t="s">
        <v>7356</v>
      </c>
      <c r="T64">
        <v>5.56</v>
      </c>
      <c r="U64" t="s">
        <v>7804</v>
      </c>
      <c r="V64">
        <v>0.8</v>
      </c>
      <c r="W64" t="s">
        <v>7774</v>
      </c>
      <c r="X64" t="s">
        <v>7786</v>
      </c>
      <c r="Y64" t="s">
        <v>7774</v>
      </c>
      <c r="Z64">
        <v>10</v>
      </c>
      <c r="AA64">
        <v>10</v>
      </c>
      <c r="AB64">
        <v>15</v>
      </c>
      <c r="AC64" t="s">
        <v>5683</v>
      </c>
      <c r="AD64">
        <v>42.784390539999997</v>
      </c>
      <c r="AE64">
        <v>-82.037182329999993</v>
      </c>
      <c r="AF64">
        <v>202.6</v>
      </c>
      <c r="AG64">
        <v>290</v>
      </c>
      <c r="AH64" t="s">
        <v>8087</v>
      </c>
      <c r="AI64">
        <v>15</v>
      </c>
      <c r="AJ64">
        <v>986</v>
      </c>
      <c r="AK64">
        <v>2.6819999999999999</v>
      </c>
      <c r="AL64">
        <v>-234.38399999999999</v>
      </c>
      <c r="AM64">
        <v>2114</v>
      </c>
      <c r="AN64">
        <v>2115</v>
      </c>
      <c r="AQ64">
        <v>1.23</v>
      </c>
      <c r="AR64">
        <v>1.23</v>
      </c>
      <c r="AT64">
        <v>2.14</v>
      </c>
      <c r="AU64">
        <v>2.14</v>
      </c>
      <c r="BA64">
        <v>0.78</v>
      </c>
      <c r="BB64">
        <v>9</v>
      </c>
    </row>
    <row r="65" spans="1:54" x14ac:dyDescent="0.35">
      <c r="A65" t="s">
        <v>7778</v>
      </c>
      <c r="B65">
        <v>61</v>
      </c>
      <c r="C65">
        <v>28.280999999999999</v>
      </c>
      <c r="D65">
        <v>10</v>
      </c>
      <c r="E65" t="s">
        <v>7782</v>
      </c>
      <c r="F65" t="s">
        <v>7773</v>
      </c>
      <c r="G65" t="s">
        <v>5753</v>
      </c>
      <c r="H65">
        <v>12</v>
      </c>
      <c r="I65">
        <v>0.67</v>
      </c>
      <c r="J65">
        <v>6</v>
      </c>
      <c r="K65">
        <v>5</v>
      </c>
      <c r="L65" t="s">
        <v>7624</v>
      </c>
      <c r="O65" t="s">
        <v>7784</v>
      </c>
      <c r="P65" t="s">
        <v>7774</v>
      </c>
      <c r="Q65" t="s">
        <v>7165</v>
      </c>
      <c r="R65" t="s">
        <v>7356</v>
      </c>
      <c r="S65" t="s">
        <v>7356</v>
      </c>
      <c r="T65">
        <v>5.56</v>
      </c>
      <c r="U65" t="s">
        <v>7804</v>
      </c>
      <c r="V65">
        <v>0.8</v>
      </c>
      <c r="W65" t="s">
        <v>7774</v>
      </c>
      <c r="X65" t="s">
        <v>7789</v>
      </c>
      <c r="Y65" t="s">
        <v>7774</v>
      </c>
      <c r="AC65" t="s">
        <v>5678</v>
      </c>
      <c r="AD65">
        <v>42.784388759999999</v>
      </c>
      <c r="AE65">
        <v>-82.037182369999996</v>
      </c>
      <c r="AF65">
        <v>202.6</v>
      </c>
      <c r="AG65">
        <v>290</v>
      </c>
      <c r="AH65" t="s">
        <v>8087</v>
      </c>
      <c r="AI65">
        <v>15</v>
      </c>
      <c r="AJ65">
        <v>986</v>
      </c>
      <c r="AK65">
        <v>2.879</v>
      </c>
      <c r="AL65">
        <v>-213.655</v>
      </c>
      <c r="AM65">
        <v>2118</v>
      </c>
      <c r="AN65">
        <v>2118</v>
      </c>
      <c r="AQ65">
        <v>1.24</v>
      </c>
      <c r="AR65">
        <v>1.24</v>
      </c>
      <c r="AT65">
        <v>2.15</v>
      </c>
      <c r="AU65">
        <v>2.15</v>
      </c>
      <c r="BA65">
        <v>0.67</v>
      </c>
      <c r="BB65">
        <v>6</v>
      </c>
    </row>
    <row r="66" spans="1:54" x14ac:dyDescent="0.35">
      <c r="A66" t="s">
        <v>7778</v>
      </c>
      <c r="B66">
        <v>62</v>
      </c>
      <c r="C66">
        <v>28.404</v>
      </c>
      <c r="D66">
        <v>10</v>
      </c>
      <c r="E66" t="s">
        <v>7782</v>
      </c>
      <c r="F66" t="s">
        <v>7773</v>
      </c>
      <c r="G66" t="s">
        <v>5753</v>
      </c>
      <c r="H66">
        <v>12</v>
      </c>
      <c r="I66">
        <v>0.69</v>
      </c>
      <c r="J66">
        <v>7</v>
      </c>
      <c r="K66">
        <v>9</v>
      </c>
      <c r="L66" t="s">
        <v>7337</v>
      </c>
      <c r="O66" t="s">
        <v>7784</v>
      </c>
      <c r="P66" t="s">
        <v>7774</v>
      </c>
      <c r="Q66" t="s">
        <v>7165</v>
      </c>
      <c r="R66" t="s">
        <v>7356</v>
      </c>
      <c r="S66" t="s">
        <v>7356</v>
      </c>
      <c r="T66">
        <v>5.56</v>
      </c>
      <c r="U66" t="s">
        <v>7804</v>
      </c>
      <c r="V66">
        <v>0.8</v>
      </c>
      <c r="W66" t="s">
        <v>7774</v>
      </c>
      <c r="X66" t="s">
        <v>7789</v>
      </c>
      <c r="Y66" t="s">
        <v>7774</v>
      </c>
      <c r="AC66" t="s">
        <v>5678</v>
      </c>
      <c r="AD66">
        <v>42.784387649999999</v>
      </c>
      <c r="AE66">
        <v>-82.037182389999998</v>
      </c>
      <c r="AF66">
        <v>202.6</v>
      </c>
      <c r="AG66">
        <v>290</v>
      </c>
      <c r="AH66" t="s">
        <v>8087</v>
      </c>
      <c r="AI66">
        <v>15</v>
      </c>
      <c r="AJ66">
        <v>986</v>
      </c>
      <c r="AK66">
        <v>3.0009999999999999</v>
      </c>
      <c r="AL66">
        <v>-371.13099999999997</v>
      </c>
      <c r="AM66">
        <v>2117</v>
      </c>
      <c r="AN66">
        <v>2117</v>
      </c>
      <c r="AQ66">
        <v>1.24</v>
      </c>
      <c r="AR66">
        <v>1.24</v>
      </c>
      <c r="AT66">
        <v>2.15</v>
      </c>
      <c r="AU66">
        <v>2.15</v>
      </c>
      <c r="BA66">
        <v>0.69</v>
      </c>
      <c r="BB66">
        <v>7</v>
      </c>
    </row>
    <row r="67" spans="1:54" x14ac:dyDescent="0.35">
      <c r="A67" t="s">
        <v>7778</v>
      </c>
      <c r="B67">
        <v>63</v>
      </c>
      <c r="C67">
        <v>28.536999999999999</v>
      </c>
      <c r="D67">
        <v>10</v>
      </c>
      <c r="E67" t="s">
        <v>7782</v>
      </c>
      <c r="F67" t="s">
        <v>7773</v>
      </c>
      <c r="G67" t="s">
        <v>5753</v>
      </c>
      <c r="H67">
        <v>12</v>
      </c>
      <c r="I67">
        <v>0.65</v>
      </c>
      <c r="J67">
        <v>8</v>
      </c>
      <c r="K67">
        <v>11</v>
      </c>
      <c r="L67" t="s">
        <v>7795</v>
      </c>
      <c r="O67" t="s">
        <v>7784</v>
      </c>
      <c r="P67" t="s">
        <v>7774</v>
      </c>
      <c r="Q67" t="s">
        <v>7165</v>
      </c>
      <c r="R67" t="s">
        <v>7356</v>
      </c>
      <c r="S67" t="s">
        <v>7356</v>
      </c>
      <c r="T67">
        <v>5.56</v>
      </c>
      <c r="U67" t="s">
        <v>7804</v>
      </c>
      <c r="V67">
        <v>0.8</v>
      </c>
      <c r="W67" t="s">
        <v>7774</v>
      </c>
      <c r="X67" t="s">
        <v>7786</v>
      </c>
      <c r="Y67" t="s">
        <v>7774</v>
      </c>
      <c r="Z67">
        <v>10</v>
      </c>
      <c r="AA67">
        <v>10</v>
      </c>
      <c r="AB67">
        <v>15</v>
      </c>
      <c r="AC67" t="s">
        <v>5683</v>
      </c>
      <c r="AD67">
        <v>42.78438645</v>
      </c>
      <c r="AE67">
        <v>-82.03718241</v>
      </c>
      <c r="AF67">
        <v>202.6</v>
      </c>
      <c r="AG67">
        <v>290</v>
      </c>
      <c r="AH67" t="s">
        <v>8087</v>
      </c>
      <c r="AI67">
        <v>15</v>
      </c>
      <c r="AJ67">
        <v>986</v>
      </c>
      <c r="AK67">
        <v>3.1339999999999999</v>
      </c>
      <c r="AL67">
        <v>-238.983</v>
      </c>
      <c r="AM67">
        <v>2116</v>
      </c>
      <c r="AN67">
        <v>2117</v>
      </c>
      <c r="AQ67">
        <v>1.24</v>
      </c>
      <c r="AR67">
        <v>1.24</v>
      </c>
      <c r="AT67">
        <v>2.15</v>
      </c>
      <c r="AU67">
        <v>2.15</v>
      </c>
      <c r="BA67">
        <v>0.65</v>
      </c>
      <c r="BB67">
        <v>8</v>
      </c>
    </row>
    <row r="68" spans="1:54" x14ac:dyDescent="0.35">
      <c r="A68" t="s">
        <v>7778</v>
      </c>
      <c r="B68">
        <v>64</v>
      </c>
      <c r="C68">
        <v>28.899000000000001</v>
      </c>
      <c r="D68">
        <v>10</v>
      </c>
      <c r="E68" t="s">
        <v>7782</v>
      </c>
      <c r="F68" t="s">
        <v>7773</v>
      </c>
      <c r="G68" t="s">
        <v>7797</v>
      </c>
      <c r="H68">
        <v>16</v>
      </c>
      <c r="I68">
        <v>0.87</v>
      </c>
      <c r="J68">
        <v>7</v>
      </c>
      <c r="K68">
        <v>12</v>
      </c>
      <c r="L68" t="s">
        <v>7548</v>
      </c>
      <c r="O68" t="s">
        <v>7805</v>
      </c>
      <c r="P68" t="s">
        <v>7774</v>
      </c>
      <c r="Q68" t="s">
        <v>7165</v>
      </c>
      <c r="R68" t="s">
        <v>7356</v>
      </c>
      <c r="S68" t="s">
        <v>7356</v>
      </c>
      <c r="T68">
        <v>5.56</v>
      </c>
      <c r="U68" t="s">
        <v>7804</v>
      </c>
      <c r="V68">
        <v>0.8</v>
      </c>
      <c r="W68" t="s">
        <v>7774</v>
      </c>
      <c r="X68" t="s">
        <v>7786</v>
      </c>
      <c r="Y68" t="s">
        <v>7774</v>
      </c>
      <c r="Z68">
        <v>10</v>
      </c>
      <c r="AA68">
        <v>10</v>
      </c>
      <c r="AB68">
        <v>15</v>
      </c>
      <c r="AC68" t="s">
        <v>5753</v>
      </c>
      <c r="AD68">
        <v>42.784383179999999</v>
      </c>
      <c r="AE68">
        <v>-82.037182479999998</v>
      </c>
      <c r="AF68">
        <v>202.6</v>
      </c>
      <c r="AG68">
        <v>290</v>
      </c>
      <c r="AH68" t="s">
        <v>8087</v>
      </c>
      <c r="AI68">
        <v>15</v>
      </c>
      <c r="AJ68">
        <v>986</v>
      </c>
      <c r="AK68">
        <v>3.496</v>
      </c>
      <c r="AL68">
        <v>-226.35499999999999</v>
      </c>
      <c r="AM68">
        <v>2116</v>
      </c>
      <c r="AN68">
        <v>2117</v>
      </c>
      <c r="AQ68">
        <v>1.24</v>
      </c>
      <c r="AR68">
        <v>1.24</v>
      </c>
      <c r="AT68">
        <v>2.15</v>
      </c>
      <c r="AU68">
        <v>2.15</v>
      </c>
      <c r="BA68">
        <v>0.87</v>
      </c>
      <c r="BB68">
        <v>7</v>
      </c>
    </row>
    <row r="69" spans="1:54" x14ac:dyDescent="0.35">
      <c r="A69" t="s">
        <v>7778</v>
      </c>
      <c r="B69">
        <v>65</v>
      </c>
      <c r="C69">
        <v>30.797000000000001</v>
      </c>
      <c r="D69">
        <v>10</v>
      </c>
      <c r="E69" t="s">
        <v>7782</v>
      </c>
      <c r="F69" t="s">
        <v>7773</v>
      </c>
      <c r="G69" t="s">
        <v>5753</v>
      </c>
      <c r="H69">
        <v>13</v>
      </c>
      <c r="I69">
        <v>0.72</v>
      </c>
      <c r="J69">
        <v>8</v>
      </c>
      <c r="K69">
        <v>10</v>
      </c>
      <c r="L69" t="s">
        <v>7340</v>
      </c>
      <c r="O69" t="s">
        <v>7784</v>
      </c>
      <c r="P69" t="s">
        <v>7774</v>
      </c>
      <c r="Q69" t="s">
        <v>7165</v>
      </c>
      <c r="R69" t="s">
        <v>7356</v>
      </c>
      <c r="S69" t="s">
        <v>7356</v>
      </c>
      <c r="T69">
        <v>5.56</v>
      </c>
      <c r="U69" t="s">
        <v>7804</v>
      </c>
      <c r="V69">
        <v>0.8</v>
      </c>
      <c r="W69" t="s">
        <v>7774</v>
      </c>
      <c r="X69" t="s">
        <v>7789</v>
      </c>
      <c r="Y69" t="s">
        <v>7774</v>
      </c>
      <c r="AC69" t="s">
        <v>5678</v>
      </c>
      <c r="AD69">
        <v>42.784366030000001</v>
      </c>
      <c r="AE69">
        <v>-82.037182830000006</v>
      </c>
      <c r="AF69">
        <v>202.6</v>
      </c>
      <c r="AG69">
        <v>290</v>
      </c>
      <c r="AH69" t="s">
        <v>8087</v>
      </c>
      <c r="AI69">
        <v>15</v>
      </c>
      <c r="AJ69">
        <v>986</v>
      </c>
      <c r="AK69">
        <v>5.3929999999999998</v>
      </c>
      <c r="AL69">
        <v>-226.72300000000001</v>
      </c>
      <c r="AM69">
        <v>2116</v>
      </c>
      <c r="AN69">
        <v>2117</v>
      </c>
      <c r="AQ69">
        <v>1.24</v>
      </c>
      <c r="AR69">
        <v>1.24</v>
      </c>
      <c r="AT69">
        <v>2.15</v>
      </c>
      <c r="AU69">
        <v>2.15</v>
      </c>
      <c r="BA69">
        <v>0.72</v>
      </c>
      <c r="BB69">
        <v>8</v>
      </c>
    </row>
    <row r="70" spans="1:54" x14ac:dyDescent="0.35">
      <c r="A70" t="s">
        <v>7778</v>
      </c>
      <c r="B70">
        <v>66</v>
      </c>
      <c r="C70">
        <v>31.791</v>
      </c>
      <c r="D70">
        <v>10</v>
      </c>
      <c r="E70" t="s">
        <v>7782</v>
      </c>
      <c r="F70" t="s">
        <v>7773</v>
      </c>
      <c r="G70" t="s">
        <v>5753</v>
      </c>
      <c r="H70">
        <v>15</v>
      </c>
      <c r="I70">
        <v>0.82</v>
      </c>
      <c r="J70">
        <v>6</v>
      </c>
      <c r="K70">
        <v>9</v>
      </c>
      <c r="L70" t="s">
        <v>7453</v>
      </c>
      <c r="O70" t="s">
        <v>7784</v>
      </c>
      <c r="P70" t="s">
        <v>7774</v>
      </c>
      <c r="Q70" t="s">
        <v>7165</v>
      </c>
      <c r="R70" t="s">
        <v>7356</v>
      </c>
      <c r="S70" t="s">
        <v>7356</v>
      </c>
      <c r="T70">
        <v>5.56</v>
      </c>
      <c r="U70" t="s">
        <v>7804</v>
      </c>
      <c r="V70">
        <v>0.8</v>
      </c>
      <c r="W70" t="s">
        <v>7774</v>
      </c>
      <c r="X70" t="s">
        <v>7789</v>
      </c>
      <c r="Y70" t="s">
        <v>7774</v>
      </c>
      <c r="AC70" t="s">
        <v>5678</v>
      </c>
      <c r="AD70">
        <v>42.784357030000002</v>
      </c>
      <c r="AE70">
        <v>-82.037183020000001</v>
      </c>
      <c r="AF70">
        <v>202.6</v>
      </c>
      <c r="AG70">
        <v>290</v>
      </c>
      <c r="AH70" t="s">
        <v>8087</v>
      </c>
      <c r="AI70">
        <v>15</v>
      </c>
      <c r="AJ70">
        <v>986</v>
      </c>
      <c r="AK70">
        <v>6.3890000000000002</v>
      </c>
      <c r="AL70">
        <v>-348.11799999999999</v>
      </c>
      <c r="AM70">
        <v>2117</v>
      </c>
      <c r="AN70">
        <v>2117</v>
      </c>
      <c r="AQ70">
        <v>1.24</v>
      </c>
      <c r="AR70">
        <v>1.24</v>
      </c>
      <c r="AT70">
        <v>2.15</v>
      </c>
      <c r="AU70">
        <v>2.15</v>
      </c>
      <c r="BA70">
        <v>0.82</v>
      </c>
      <c r="BB70">
        <v>6</v>
      </c>
    </row>
    <row r="71" spans="1:54" x14ac:dyDescent="0.35">
      <c r="A71" t="s">
        <v>8084</v>
      </c>
      <c r="B71">
        <v>67</v>
      </c>
      <c r="C71">
        <v>32.901000000000003</v>
      </c>
      <c r="D71">
        <v>10</v>
      </c>
      <c r="E71" t="s">
        <v>7782</v>
      </c>
      <c r="F71" t="s">
        <v>8085</v>
      </c>
      <c r="G71" t="s">
        <v>8107</v>
      </c>
      <c r="Q71" t="s">
        <v>7166</v>
      </c>
      <c r="R71" t="s">
        <v>7366</v>
      </c>
      <c r="S71" t="s">
        <v>7366</v>
      </c>
      <c r="T71">
        <v>5.56</v>
      </c>
      <c r="U71" t="s">
        <v>7806</v>
      </c>
      <c r="V71">
        <v>1.1000000000000001</v>
      </c>
      <c r="W71" t="s">
        <v>7774</v>
      </c>
      <c r="AD71">
        <v>42.784346980000002</v>
      </c>
      <c r="AE71">
        <v>-82.037183229999997</v>
      </c>
      <c r="AF71">
        <v>202.6</v>
      </c>
      <c r="AG71">
        <v>290</v>
      </c>
      <c r="AH71" t="s">
        <v>8087</v>
      </c>
      <c r="AJ71">
        <v>986</v>
      </c>
      <c r="AK71">
        <v>7.5010000000000003</v>
      </c>
    </row>
    <row r="72" spans="1:54" x14ac:dyDescent="0.35">
      <c r="A72" t="s">
        <v>7778</v>
      </c>
      <c r="B72">
        <v>68</v>
      </c>
      <c r="C72">
        <v>38.036999999999999</v>
      </c>
      <c r="D72">
        <v>10</v>
      </c>
      <c r="E72" t="s">
        <v>7782</v>
      </c>
      <c r="F72" t="s">
        <v>7773</v>
      </c>
      <c r="G72" t="s">
        <v>5753</v>
      </c>
      <c r="H72">
        <v>13</v>
      </c>
      <c r="I72">
        <v>0.7</v>
      </c>
      <c r="J72">
        <v>7</v>
      </c>
      <c r="K72">
        <v>8</v>
      </c>
      <c r="L72" t="s">
        <v>7587</v>
      </c>
      <c r="O72" t="s">
        <v>7784</v>
      </c>
      <c r="P72" t="s">
        <v>7774</v>
      </c>
      <c r="Q72" t="s">
        <v>7166</v>
      </c>
      <c r="R72" t="s">
        <v>7366</v>
      </c>
      <c r="S72" t="s">
        <v>7366</v>
      </c>
      <c r="T72">
        <v>5.56</v>
      </c>
      <c r="U72" t="s">
        <v>7806</v>
      </c>
      <c r="V72">
        <v>1.3</v>
      </c>
      <c r="W72" t="s">
        <v>7774</v>
      </c>
      <c r="X72" t="s">
        <v>7789</v>
      </c>
      <c r="Y72" t="s">
        <v>7774</v>
      </c>
      <c r="AC72" t="s">
        <v>5678</v>
      </c>
      <c r="AD72">
        <v>42.784300590000001</v>
      </c>
      <c r="AE72">
        <v>-82.037184229999994</v>
      </c>
      <c r="AF72">
        <v>202.6</v>
      </c>
      <c r="AG72">
        <v>290</v>
      </c>
      <c r="AH72" t="s">
        <v>8087</v>
      </c>
      <c r="AI72">
        <v>15</v>
      </c>
      <c r="AJ72">
        <v>986</v>
      </c>
      <c r="AK72">
        <v>5.133</v>
      </c>
      <c r="AL72">
        <v>294.07100000000003</v>
      </c>
      <c r="AM72">
        <v>2117</v>
      </c>
      <c r="AN72">
        <v>2117</v>
      </c>
      <c r="AQ72">
        <v>1.24</v>
      </c>
      <c r="AR72">
        <v>1.24</v>
      </c>
      <c r="AT72">
        <v>2.15</v>
      </c>
      <c r="AU72">
        <v>2.15</v>
      </c>
      <c r="BA72">
        <v>0.7</v>
      </c>
      <c r="BB72">
        <v>7</v>
      </c>
    </row>
    <row r="73" spans="1:54" x14ac:dyDescent="0.35">
      <c r="A73" t="s">
        <v>8084</v>
      </c>
      <c r="B73">
        <v>69</v>
      </c>
      <c r="C73">
        <v>42.1</v>
      </c>
      <c r="D73">
        <v>10</v>
      </c>
      <c r="E73" t="s">
        <v>7782</v>
      </c>
      <c r="F73" t="s">
        <v>8085</v>
      </c>
      <c r="G73" t="s">
        <v>8107</v>
      </c>
      <c r="Q73" t="s">
        <v>8111</v>
      </c>
      <c r="R73" t="s">
        <v>7367</v>
      </c>
      <c r="S73" t="s">
        <v>7367</v>
      </c>
      <c r="T73">
        <v>5.56</v>
      </c>
      <c r="U73" t="s">
        <v>8112</v>
      </c>
      <c r="V73">
        <v>1.5</v>
      </c>
      <c r="W73" t="s">
        <v>7774</v>
      </c>
      <c r="AD73">
        <v>42.784263840000001</v>
      </c>
      <c r="AE73">
        <v>-82.037185039999997</v>
      </c>
      <c r="AF73">
        <v>202.7</v>
      </c>
      <c r="AG73">
        <v>290</v>
      </c>
      <c r="AH73" t="s">
        <v>8087</v>
      </c>
      <c r="AJ73">
        <v>986</v>
      </c>
      <c r="AK73">
        <v>9.1999999999999993</v>
      </c>
    </row>
    <row r="74" spans="1:54" x14ac:dyDescent="0.35">
      <c r="A74" t="s">
        <v>8084</v>
      </c>
      <c r="B74">
        <v>70</v>
      </c>
      <c r="C74">
        <v>49.3</v>
      </c>
      <c r="D74">
        <v>10</v>
      </c>
      <c r="E74" t="s">
        <v>7782</v>
      </c>
      <c r="F74" t="s">
        <v>8085</v>
      </c>
      <c r="G74" t="s">
        <v>8107</v>
      </c>
      <c r="Q74" t="s">
        <v>8113</v>
      </c>
      <c r="R74" t="s">
        <v>7368</v>
      </c>
      <c r="S74" t="s">
        <v>7368</v>
      </c>
      <c r="T74">
        <v>5.56</v>
      </c>
      <c r="U74" t="s">
        <v>8114</v>
      </c>
      <c r="V74">
        <v>1.7</v>
      </c>
      <c r="W74" t="s">
        <v>7774</v>
      </c>
      <c r="AD74">
        <v>42.784198760000002</v>
      </c>
      <c r="AE74">
        <v>-82.037186419999998</v>
      </c>
      <c r="AF74">
        <v>202.7</v>
      </c>
      <c r="AG74">
        <v>290</v>
      </c>
      <c r="AH74" t="s">
        <v>8087</v>
      </c>
      <c r="AJ74">
        <v>986</v>
      </c>
      <c r="AK74">
        <v>7.2</v>
      </c>
    </row>
    <row r="75" spans="1:54" x14ac:dyDescent="0.35">
      <c r="A75" t="s">
        <v>8084</v>
      </c>
      <c r="B75">
        <v>71</v>
      </c>
      <c r="C75">
        <v>57.5</v>
      </c>
      <c r="D75">
        <v>10</v>
      </c>
      <c r="E75" t="s">
        <v>7782</v>
      </c>
      <c r="F75" t="s">
        <v>8085</v>
      </c>
      <c r="G75" t="s">
        <v>8107</v>
      </c>
      <c r="Q75" t="s">
        <v>7167</v>
      </c>
      <c r="R75" t="s">
        <v>7369</v>
      </c>
      <c r="S75" t="s">
        <v>7369</v>
      </c>
      <c r="T75">
        <v>5.56</v>
      </c>
      <c r="U75" t="s">
        <v>7807</v>
      </c>
      <c r="V75">
        <v>2</v>
      </c>
      <c r="W75" t="s">
        <v>7774</v>
      </c>
      <c r="AD75">
        <v>42.784124660000003</v>
      </c>
      <c r="AE75">
        <v>-82.037188540000002</v>
      </c>
      <c r="AF75">
        <v>202.7</v>
      </c>
      <c r="AG75">
        <v>290</v>
      </c>
      <c r="AH75" t="s">
        <v>8087</v>
      </c>
      <c r="AJ75">
        <v>986</v>
      </c>
      <c r="AK75">
        <v>8.1999999999999993</v>
      </c>
    </row>
    <row r="76" spans="1:54" x14ac:dyDescent="0.35">
      <c r="A76" t="s">
        <v>7778</v>
      </c>
      <c r="B76">
        <v>72</v>
      </c>
      <c r="C76">
        <v>64.134</v>
      </c>
      <c r="D76">
        <v>10</v>
      </c>
      <c r="E76" t="s">
        <v>7782</v>
      </c>
      <c r="F76" t="s">
        <v>7773</v>
      </c>
      <c r="G76" t="s">
        <v>7797</v>
      </c>
      <c r="H76">
        <v>11</v>
      </c>
      <c r="I76">
        <v>0.63</v>
      </c>
      <c r="J76">
        <v>11</v>
      </c>
      <c r="K76">
        <v>9</v>
      </c>
      <c r="L76" t="s">
        <v>7601</v>
      </c>
      <c r="O76" t="s">
        <v>7784</v>
      </c>
      <c r="P76" t="s">
        <v>7774</v>
      </c>
      <c r="Q76" t="s">
        <v>7167</v>
      </c>
      <c r="R76" t="s">
        <v>7369</v>
      </c>
      <c r="S76" t="s">
        <v>7369</v>
      </c>
      <c r="T76">
        <v>5.56</v>
      </c>
      <c r="U76" t="s">
        <v>7807</v>
      </c>
      <c r="V76">
        <v>2.2000000000000002</v>
      </c>
      <c r="W76" t="s">
        <v>7774</v>
      </c>
      <c r="X76" t="s">
        <v>7783</v>
      </c>
      <c r="Y76" t="s">
        <v>7774</v>
      </c>
      <c r="AC76" t="s">
        <v>5762</v>
      </c>
      <c r="AD76">
        <v>42.784064770000001</v>
      </c>
      <c r="AE76">
        <v>-82.037191059999998</v>
      </c>
      <c r="AF76">
        <v>202.6</v>
      </c>
      <c r="AG76">
        <v>290</v>
      </c>
      <c r="AH76" t="s">
        <v>8087</v>
      </c>
      <c r="AI76">
        <v>15</v>
      </c>
      <c r="AJ76">
        <v>986</v>
      </c>
      <c r="AK76">
        <v>6.6289999999999996</v>
      </c>
      <c r="AL76">
        <v>-220.185</v>
      </c>
      <c r="AM76">
        <v>2114</v>
      </c>
      <c r="AN76">
        <v>2115</v>
      </c>
      <c r="AQ76">
        <v>1.23</v>
      </c>
      <c r="AR76">
        <v>1.23</v>
      </c>
      <c r="AT76">
        <v>2.14</v>
      </c>
      <c r="AU76">
        <v>2.14</v>
      </c>
      <c r="BA76">
        <v>0.63</v>
      </c>
      <c r="BB76">
        <v>11</v>
      </c>
    </row>
    <row r="77" spans="1:54" x14ac:dyDescent="0.35">
      <c r="A77" t="s">
        <v>8084</v>
      </c>
      <c r="B77">
        <v>73</v>
      </c>
      <c r="C77">
        <v>64.698999999999998</v>
      </c>
      <c r="D77">
        <v>10</v>
      </c>
      <c r="E77" t="s">
        <v>7782</v>
      </c>
      <c r="F77" t="s">
        <v>8085</v>
      </c>
      <c r="G77" t="s">
        <v>8107</v>
      </c>
      <c r="Q77" t="s">
        <v>8115</v>
      </c>
      <c r="R77" t="s">
        <v>7371</v>
      </c>
      <c r="S77" t="s">
        <v>7371</v>
      </c>
      <c r="T77">
        <v>5.56</v>
      </c>
      <c r="U77" t="s">
        <v>8116</v>
      </c>
      <c r="V77">
        <v>2.5</v>
      </c>
      <c r="W77" t="s">
        <v>7774</v>
      </c>
      <c r="AD77">
        <v>42.784059620000001</v>
      </c>
      <c r="AE77">
        <v>-82.037191300000003</v>
      </c>
      <c r="AF77">
        <v>202.6</v>
      </c>
      <c r="AG77">
        <v>290</v>
      </c>
      <c r="AH77" t="s">
        <v>8087</v>
      </c>
      <c r="AJ77">
        <v>986</v>
      </c>
      <c r="AK77">
        <v>7.1989999999999998</v>
      </c>
    </row>
    <row r="78" spans="1:54" x14ac:dyDescent="0.35">
      <c r="A78" t="s">
        <v>8084</v>
      </c>
      <c r="B78">
        <v>74</v>
      </c>
      <c r="C78">
        <v>71.998999999999995</v>
      </c>
      <c r="D78">
        <v>10</v>
      </c>
      <c r="E78" t="s">
        <v>7782</v>
      </c>
      <c r="F78" t="s">
        <v>8085</v>
      </c>
      <c r="G78" t="s">
        <v>8107</v>
      </c>
      <c r="Q78" t="s">
        <v>8117</v>
      </c>
      <c r="R78" t="s">
        <v>7372</v>
      </c>
      <c r="S78" t="s">
        <v>7372</v>
      </c>
      <c r="T78">
        <v>5.56</v>
      </c>
      <c r="U78" t="s">
        <v>8118</v>
      </c>
      <c r="V78">
        <v>2.8</v>
      </c>
      <c r="W78" t="s">
        <v>7774</v>
      </c>
      <c r="AD78">
        <v>42.783993670000001</v>
      </c>
      <c r="AE78">
        <v>-82.037194119999995</v>
      </c>
      <c r="AF78">
        <v>202.6</v>
      </c>
      <c r="AG78">
        <v>290</v>
      </c>
      <c r="AH78" t="s">
        <v>8087</v>
      </c>
      <c r="AJ78">
        <v>986</v>
      </c>
      <c r="AK78">
        <v>7.3</v>
      </c>
    </row>
    <row r="79" spans="1:54" x14ac:dyDescent="0.35">
      <c r="A79" t="s">
        <v>8084</v>
      </c>
      <c r="B79">
        <v>75</v>
      </c>
      <c r="C79">
        <v>80.2</v>
      </c>
      <c r="D79">
        <v>10</v>
      </c>
      <c r="E79" t="s">
        <v>7782</v>
      </c>
      <c r="F79" t="s">
        <v>8085</v>
      </c>
      <c r="G79" t="s">
        <v>8107</v>
      </c>
      <c r="Q79" t="s">
        <v>8119</v>
      </c>
      <c r="R79" t="s">
        <v>8120</v>
      </c>
      <c r="S79" t="s">
        <v>8120</v>
      </c>
      <c r="T79">
        <v>5.56</v>
      </c>
      <c r="U79" t="s">
        <v>8121</v>
      </c>
      <c r="V79">
        <v>3.1</v>
      </c>
      <c r="W79" t="s">
        <v>7774</v>
      </c>
      <c r="AD79">
        <v>42.783919570000002</v>
      </c>
      <c r="AE79">
        <v>-82.037196559999998</v>
      </c>
      <c r="AF79">
        <v>202.6</v>
      </c>
      <c r="AG79">
        <v>290</v>
      </c>
      <c r="AH79" t="s">
        <v>8087</v>
      </c>
      <c r="AJ79">
        <v>986</v>
      </c>
      <c r="AK79">
        <v>8.1999999999999993</v>
      </c>
    </row>
    <row r="80" spans="1:54" x14ac:dyDescent="0.35">
      <c r="A80" t="s">
        <v>8084</v>
      </c>
      <c r="B80">
        <v>76</v>
      </c>
      <c r="C80">
        <v>87.1</v>
      </c>
      <c r="D80">
        <v>10</v>
      </c>
      <c r="E80" t="s">
        <v>7782</v>
      </c>
      <c r="F80" t="s">
        <v>8085</v>
      </c>
      <c r="G80" t="s">
        <v>8107</v>
      </c>
      <c r="Q80" t="s">
        <v>8122</v>
      </c>
      <c r="R80" t="s">
        <v>7373</v>
      </c>
      <c r="S80" t="s">
        <v>7373</v>
      </c>
      <c r="T80">
        <v>5.56</v>
      </c>
      <c r="U80" t="s">
        <v>8123</v>
      </c>
      <c r="V80">
        <v>3.2</v>
      </c>
      <c r="W80" t="s">
        <v>7774</v>
      </c>
      <c r="AD80">
        <v>42.783857230000002</v>
      </c>
      <c r="AE80">
        <v>-82.03719882</v>
      </c>
      <c r="AF80">
        <v>202.7</v>
      </c>
      <c r="AG80">
        <v>290</v>
      </c>
      <c r="AH80" t="s">
        <v>8087</v>
      </c>
      <c r="AJ80">
        <v>986</v>
      </c>
      <c r="AK80">
        <v>6.9</v>
      </c>
    </row>
    <row r="81" spans="1:54" x14ac:dyDescent="0.35">
      <c r="A81" t="s">
        <v>8084</v>
      </c>
      <c r="B81">
        <v>77</v>
      </c>
      <c r="C81">
        <v>94.8</v>
      </c>
      <c r="D81">
        <v>10</v>
      </c>
      <c r="E81" t="s">
        <v>7782</v>
      </c>
      <c r="F81" t="s">
        <v>8085</v>
      </c>
      <c r="G81" t="s">
        <v>8107</v>
      </c>
      <c r="Q81" t="s">
        <v>8124</v>
      </c>
      <c r="R81" t="s">
        <v>7374</v>
      </c>
      <c r="S81" t="s">
        <v>7374</v>
      </c>
      <c r="T81">
        <v>5.56</v>
      </c>
      <c r="U81" t="s">
        <v>8125</v>
      </c>
      <c r="V81">
        <v>3.3</v>
      </c>
      <c r="W81" t="s">
        <v>7774</v>
      </c>
      <c r="AD81">
        <v>42.783787650000001</v>
      </c>
      <c r="AE81">
        <v>-82.037201300000007</v>
      </c>
      <c r="AF81">
        <v>202.7</v>
      </c>
      <c r="AG81">
        <v>290</v>
      </c>
      <c r="AH81" t="s">
        <v>8087</v>
      </c>
      <c r="AJ81">
        <v>986</v>
      </c>
      <c r="AK81">
        <v>7.7</v>
      </c>
    </row>
    <row r="82" spans="1:54" x14ac:dyDescent="0.35">
      <c r="A82" t="s">
        <v>8084</v>
      </c>
      <c r="B82">
        <v>78</v>
      </c>
      <c r="C82">
        <v>102.6</v>
      </c>
      <c r="D82">
        <v>10</v>
      </c>
      <c r="E82" t="s">
        <v>7782</v>
      </c>
      <c r="F82" t="s">
        <v>8085</v>
      </c>
      <c r="G82" t="s">
        <v>8107</v>
      </c>
      <c r="Q82" t="s">
        <v>8126</v>
      </c>
      <c r="R82" t="s">
        <v>7375</v>
      </c>
      <c r="S82" t="s">
        <v>7375</v>
      </c>
      <c r="T82">
        <v>5.56</v>
      </c>
      <c r="U82" t="s">
        <v>8127</v>
      </c>
      <c r="V82">
        <v>3.5</v>
      </c>
      <c r="W82" t="s">
        <v>7774</v>
      </c>
      <c r="AD82">
        <v>42.783717170000003</v>
      </c>
      <c r="AE82">
        <v>-82.03720362</v>
      </c>
      <c r="AF82">
        <v>202.7</v>
      </c>
      <c r="AG82">
        <v>290</v>
      </c>
      <c r="AH82" t="s">
        <v>8087</v>
      </c>
      <c r="AJ82">
        <v>986</v>
      </c>
      <c r="AK82">
        <v>7.8</v>
      </c>
    </row>
    <row r="83" spans="1:54" x14ac:dyDescent="0.35">
      <c r="A83" t="s">
        <v>8084</v>
      </c>
      <c r="B83">
        <v>79</v>
      </c>
      <c r="C83">
        <v>111.5</v>
      </c>
      <c r="D83">
        <v>10</v>
      </c>
      <c r="E83" t="s">
        <v>7782</v>
      </c>
      <c r="F83" t="s">
        <v>8085</v>
      </c>
      <c r="G83" t="s">
        <v>8107</v>
      </c>
      <c r="Q83" t="s">
        <v>8128</v>
      </c>
      <c r="R83" t="s">
        <v>7376</v>
      </c>
      <c r="S83" t="s">
        <v>7376</v>
      </c>
      <c r="T83">
        <v>5.56</v>
      </c>
      <c r="U83" t="s">
        <v>8129</v>
      </c>
      <c r="V83">
        <v>3.5</v>
      </c>
      <c r="W83" t="s">
        <v>7774</v>
      </c>
      <c r="AD83">
        <v>42.783636739999999</v>
      </c>
      <c r="AE83">
        <v>-82.037206220000002</v>
      </c>
      <c r="AF83">
        <v>202.7</v>
      </c>
      <c r="AG83">
        <v>290</v>
      </c>
      <c r="AH83" t="s">
        <v>8087</v>
      </c>
      <c r="AJ83">
        <v>986</v>
      </c>
      <c r="AK83">
        <v>8.9</v>
      </c>
    </row>
    <row r="84" spans="1:54" x14ac:dyDescent="0.35">
      <c r="A84" t="s">
        <v>8084</v>
      </c>
      <c r="B84">
        <v>80</v>
      </c>
      <c r="C84">
        <v>120.8</v>
      </c>
      <c r="D84">
        <v>10</v>
      </c>
      <c r="E84" t="s">
        <v>7782</v>
      </c>
      <c r="F84" t="s">
        <v>8085</v>
      </c>
      <c r="G84" t="s">
        <v>8107</v>
      </c>
      <c r="Q84" t="s">
        <v>7168</v>
      </c>
      <c r="R84" t="s">
        <v>7377</v>
      </c>
      <c r="S84" t="s">
        <v>7377</v>
      </c>
      <c r="T84">
        <v>5.56</v>
      </c>
      <c r="U84" t="s">
        <v>7808</v>
      </c>
      <c r="V84">
        <v>3.6</v>
      </c>
      <c r="W84" t="s">
        <v>7774</v>
      </c>
      <c r="AD84">
        <v>42.783552700000001</v>
      </c>
      <c r="AE84">
        <v>-82.037208809999996</v>
      </c>
      <c r="AF84">
        <v>202.7</v>
      </c>
      <c r="AG84">
        <v>290</v>
      </c>
      <c r="AH84" t="s">
        <v>8087</v>
      </c>
      <c r="AJ84">
        <v>986</v>
      </c>
      <c r="AK84">
        <v>9.3000000000000007</v>
      </c>
    </row>
    <row r="85" spans="1:54" x14ac:dyDescent="0.35">
      <c r="A85" t="s">
        <v>7778</v>
      </c>
      <c r="B85">
        <v>81</v>
      </c>
      <c r="C85">
        <v>124.70699999999999</v>
      </c>
      <c r="D85">
        <v>10</v>
      </c>
      <c r="E85" t="s">
        <v>7782</v>
      </c>
      <c r="F85" t="s">
        <v>7773</v>
      </c>
      <c r="G85" t="s">
        <v>7797</v>
      </c>
      <c r="J85">
        <v>8</v>
      </c>
      <c r="K85">
        <v>8</v>
      </c>
      <c r="L85" t="s">
        <v>7443</v>
      </c>
      <c r="O85" t="s">
        <v>7776</v>
      </c>
      <c r="P85" t="s">
        <v>7774</v>
      </c>
      <c r="Q85" t="s">
        <v>7168</v>
      </c>
      <c r="R85" t="s">
        <v>7377</v>
      </c>
      <c r="S85" t="s">
        <v>7377</v>
      </c>
      <c r="T85">
        <v>5.56</v>
      </c>
      <c r="U85" t="s">
        <v>7808</v>
      </c>
      <c r="V85">
        <v>3.6</v>
      </c>
      <c r="W85" t="s">
        <v>7774</v>
      </c>
      <c r="Y85" t="s">
        <v>7774</v>
      </c>
      <c r="AC85" t="s">
        <v>5673</v>
      </c>
      <c r="AD85">
        <v>42.783517430000003</v>
      </c>
      <c r="AE85">
        <v>-82.037209919999995</v>
      </c>
      <c r="AF85">
        <v>202.7</v>
      </c>
      <c r="AG85">
        <v>290</v>
      </c>
      <c r="AH85" t="s">
        <v>8087</v>
      </c>
      <c r="AI85">
        <v>15</v>
      </c>
      <c r="AJ85">
        <v>986</v>
      </c>
      <c r="AK85">
        <v>3.9039999999999999</v>
      </c>
      <c r="AL85">
        <v>121.265</v>
      </c>
    </row>
    <row r="86" spans="1:54" x14ac:dyDescent="0.35">
      <c r="A86" t="s">
        <v>8084</v>
      </c>
      <c r="B86">
        <v>82</v>
      </c>
      <c r="C86">
        <v>127.9</v>
      </c>
      <c r="D86">
        <v>10</v>
      </c>
      <c r="E86" t="s">
        <v>7782</v>
      </c>
      <c r="F86" t="s">
        <v>8085</v>
      </c>
      <c r="G86" t="s">
        <v>8107</v>
      </c>
      <c r="Q86" t="s">
        <v>8130</v>
      </c>
      <c r="R86" t="s">
        <v>7376</v>
      </c>
      <c r="S86" t="s">
        <v>7376</v>
      </c>
      <c r="T86">
        <v>5.56</v>
      </c>
      <c r="U86" t="s">
        <v>8131</v>
      </c>
      <c r="V86">
        <v>3.7</v>
      </c>
      <c r="W86" t="s">
        <v>7774</v>
      </c>
      <c r="AD86">
        <v>42.78348854</v>
      </c>
      <c r="AE86">
        <v>-82.037210880000003</v>
      </c>
      <c r="AF86">
        <v>202.7</v>
      </c>
      <c r="AG86">
        <v>290</v>
      </c>
      <c r="AH86" t="s">
        <v>8087</v>
      </c>
      <c r="AJ86">
        <v>986</v>
      </c>
      <c r="AK86">
        <v>7.1</v>
      </c>
    </row>
    <row r="87" spans="1:54" x14ac:dyDescent="0.35">
      <c r="A87" t="s">
        <v>8084</v>
      </c>
      <c r="B87">
        <v>83</v>
      </c>
      <c r="C87">
        <v>137</v>
      </c>
      <c r="D87">
        <v>10</v>
      </c>
      <c r="E87" t="s">
        <v>7782</v>
      </c>
      <c r="F87" t="s">
        <v>8085</v>
      </c>
      <c r="G87" t="s">
        <v>8107</v>
      </c>
      <c r="Q87" t="s">
        <v>8132</v>
      </c>
      <c r="R87" t="s">
        <v>7379</v>
      </c>
      <c r="S87" t="s">
        <v>7379</v>
      </c>
      <c r="T87">
        <v>5.56</v>
      </c>
      <c r="U87" t="s">
        <v>8133</v>
      </c>
      <c r="V87">
        <v>3.7</v>
      </c>
      <c r="W87" t="s">
        <v>7774</v>
      </c>
      <c r="AD87">
        <v>42.783406309999997</v>
      </c>
      <c r="AE87">
        <v>-82.037213370000003</v>
      </c>
      <c r="AF87">
        <v>202.7</v>
      </c>
      <c r="AG87">
        <v>290</v>
      </c>
      <c r="AH87" t="s">
        <v>8087</v>
      </c>
      <c r="AJ87">
        <v>986</v>
      </c>
      <c r="AK87">
        <v>9.1</v>
      </c>
    </row>
    <row r="88" spans="1:54" x14ac:dyDescent="0.35">
      <c r="A88" t="s">
        <v>8084</v>
      </c>
      <c r="B88">
        <v>84</v>
      </c>
      <c r="C88">
        <v>146.1</v>
      </c>
      <c r="D88">
        <v>10</v>
      </c>
      <c r="E88" t="s">
        <v>7782</v>
      </c>
      <c r="F88" t="s">
        <v>8085</v>
      </c>
      <c r="G88" t="s">
        <v>8107</v>
      </c>
      <c r="Q88" t="s">
        <v>8134</v>
      </c>
      <c r="R88" t="s">
        <v>7380</v>
      </c>
      <c r="S88" t="s">
        <v>7380</v>
      </c>
      <c r="T88">
        <v>5.56</v>
      </c>
      <c r="U88" t="s">
        <v>8135</v>
      </c>
      <c r="V88">
        <v>3.7</v>
      </c>
      <c r="W88" t="s">
        <v>7774</v>
      </c>
      <c r="AD88">
        <v>42.783324069999999</v>
      </c>
      <c r="AE88">
        <v>-82.037215570000001</v>
      </c>
      <c r="AF88">
        <v>202.7</v>
      </c>
      <c r="AG88">
        <v>290</v>
      </c>
      <c r="AH88" t="s">
        <v>8087</v>
      </c>
      <c r="AJ88">
        <v>986</v>
      </c>
      <c r="AK88">
        <v>9.1</v>
      </c>
    </row>
    <row r="89" spans="1:54" x14ac:dyDescent="0.35">
      <c r="A89" t="s">
        <v>8084</v>
      </c>
      <c r="B89">
        <v>85</v>
      </c>
      <c r="C89">
        <v>155.80000000000001</v>
      </c>
      <c r="D89">
        <v>10</v>
      </c>
      <c r="E89" t="s">
        <v>7782</v>
      </c>
      <c r="F89" t="s">
        <v>8085</v>
      </c>
      <c r="G89" t="s">
        <v>8107</v>
      </c>
      <c r="Q89" t="s">
        <v>8136</v>
      </c>
      <c r="R89" t="s">
        <v>7381</v>
      </c>
      <c r="S89" t="s">
        <v>7381</v>
      </c>
      <c r="T89">
        <v>5.56</v>
      </c>
      <c r="U89" t="s">
        <v>8137</v>
      </c>
      <c r="V89">
        <v>3.6</v>
      </c>
      <c r="W89" t="s">
        <v>7774</v>
      </c>
      <c r="AD89">
        <v>42.783236410000001</v>
      </c>
      <c r="AE89">
        <v>-82.037217909999995</v>
      </c>
      <c r="AF89">
        <v>202.7</v>
      </c>
      <c r="AG89">
        <v>290</v>
      </c>
      <c r="AH89" t="s">
        <v>8087</v>
      </c>
      <c r="AJ89">
        <v>986</v>
      </c>
      <c r="AK89">
        <v>9.6999999999999993</v>
      </c>
    </row>
    <row r="90" spans="1:54" x14ac:dyDescent="0.35">
      <c r="A90" t="s">
        <v>8084</v>
      </c>
      <c r="B90">
        <v>86</v>
      </c>
      <c r="C90">
        <v>165.7</v>
      </c>
      <c r="D90">
        <v>10</v>
      </c>
      <c r="E90" t="s">
        <v>7782</v>
      </c>
      <c r="F90" t="s">
        <v>8085</v>
      </c>
      <c r="G90" t="s">
        <v>8107</v>
      </c>
      <c r="Q90" t="s">
        <v>8138</v>
      </c>
      <c r="R90" t="s">
        <v>8139</v>
      </c>
      <c r="S90" t="s">
        <v>8139</v>
      </c>
      <c r="T90">
        <v>5.56</v>
      </c>
      <c r="U90" t="s">
        <v>8140</v>
      </c>
      <c r="V90">
        <v>3.7</v>
      </c>
      <c r="W90" t="s">
        <v>7774</v>
      </c>
      <c r="AD90">
        <v>42.783146950000003</v>
      </c>
      <c r="AE90">
        <v>-82.037220860000005</v>
      </c>
      <c r="AF90">
        <v>202.7</v>
      </c>
      <c r="AG90">
        <v>290</v>
      </c>
      <c r="AH90" t="s">
        <v>8087</v>
      </c>
      <c r="AJ90">
        <v>986</v>
      </c>
      <c r="AK90">
        <v>9.9</v>
      </c>
    </row>
    <row r="91" spans="1:54" x14ac:dyDescent="0.35">
      <c r="A91" t="s">
        <v>8084</v>
      </c>
      <c r="B91">
        <v>87</v>
      </c>
      <c r="C91">
        <v>176.2</v>
      </c>
      <c r="D91">
        <v>10</v>
      </c>
      <c r="E91" t="s">
        <v>7782</v>
      </c>
      <c r="F91" t="s">
        <v>8085</v>
      </c>
      <c r="G91" t="s">
        <v>8107</v>
      </c>
      <c r="Q91" t="s">
        <v>8141</v>
      </c>
      <c r="R91" t="s">
        <v>8142</v>
      </c>
      <c r="S91" t="s">
        <v>8142</v>
      </c>
      <c r="T91">
        <v>5.56</v>
      </c>
      <c r="U91" t="s">
        <v>8143</v>
      </c>
      <c r="V91">
        <v>3.7</v>
      </c>
      <c r="W91" t="s">
        <v>7774</v>
      </c>
      <c r="AD91">
        <v>42.783052069999997</v>
      </c>
      <c r="AE91">
        <v>-82.037224320000007</v>
      </c>
      <c r="AF91">
        <v>202.6</v>
      </c>
      <c r="AG91">
        <v>290</v>
      </c>
      <c r="AH91" t="s">
        <v>8087</v>
      </c>
      <c r="AJ91">
        <v>986</v>
      </c>
      <c r="AK91">
        <v>10.5</v>
      </c>
    </row>
    <row r="92" spans="1:54" x14ac:dyDescent="0.35">
      <c r="A92" t="s">
        <v>8084</v>
      </c>
      <c r="B92">
        <v>88</v>
      </c>
      <c r="C92">
        <v>185.9</v>
      </c>
      <c r="D92">
        <v>10</v>
      </c>
      <c r="E92" t="s">
        <v>7782</v>
      </c>
      <c r="F92" t="s">
        <v>8085</v>
      </c>
      <c r="G92" t="s">
        <v>8107</v>
      </c>
      <c r="Q92" t="s">
        <v>8144</v>
      </c>
      <c r="R92" t="s">
        <v>7382</v>
      </c>
      <c r="S92" t="s">
        <v>7382</v>
      </c>
      <c r="T92">
        <v>5.56</v>
      </c>
      <c r="U92" t="s">
        <v>8145</v>
      </c>
      <c r="V92">
        <v>3.7</v>
      </c>
      <c r="W92" t="s">
        <v>7774</v>
      </c>
      <c r="AD92">
        <v>42.782964409999998</v>
      </c>
      <c r="AE92">
        <v>-82.037226810000007</v>
      </c>
      <c r="AF92">
        <v>202.6</v>
      </c>
      <c r="AG92">
        <v>290</v>
      </c>
      <c r="AH92" t="s">
        <v>8087</v>
      </c>
      <c r="AJ92">
        <v>986</v>
      </c>
      <c r="AK92">
        <v>9.6999999999999993</v>
      </c>
    </row>
    <row r="93" spans="1:54" x14ac:dyDescent="0.35">
      <c r="A93" t="s">
        <v>8084</v>
      </c>
      <c r="B93">
        <v>89</v>
      </c>
      <c r="C93">
        <v>195.2</v>
      </c>
      <c r="D93">
        <v>10</v>
      </c>
      <c r="E93" t="s">
        <v>7782</v>
      </c>
      <c r="F93" t="s">
        <v>8085</v>
      </c>
      <c r="G93" t="s">
        <v>8107</v>
      </c>
      <c r="Q93" t="s">
        <v>8146</v>
      </c>
      <c r="R93" t="s">
        <v>7383</v>
      </c>
      <c r="S93" t="s">
        <v>7383</v>
      </c>
      <c r="T93">
        <v>5.56</v>
      </c>
      <c r="U93" t="s">
        <v>8147</v>
      </c>
      <c r="V93">
        <v>3.7</v>
      </c>
      <c r="W93" t="s">
        <v>7774</v>
      </c>
      <c r="AD93">
        <v>42.78288036</v>
      </c>
      <c r="AE93">
        <v>-82.037229049999993</v>
      </c>
      <c r="AF93">
        <v>202.7</v>
      </c>
      <c r="AG93">
        <v>290</v>
      </c>
      <c r="AH93" t="s">
        <v>8087</v>
      </c>
      <c r="AJ93">
        <v>986</v>
      </c>
      <c r="AK93">
        <v>9.3000000000000007</v>
      </c>
    </row>
    <row r="94" spans="1:54" x14ac:dyDescent="0.35">
      <c r="A94" t="s">
        <v>8084</v>
      </c>
      <c r="B94">
        <v>90</v>
      </c>
      <c r="C94">
        <v>204.1</v>
      </c>
      <c r="D94">
        <v>10</v>
      </c>
      <c r="E94" t="s">
        <v>7782</v>
      </c>
      <c r="F94" t="s">
        <v>8085</v>
      </c>
      <c r="G94" t="s">
        <v>8107</v>
      </c>
      <c r="Q94" t="s">
        <v>7169</v>
      </c>
      <c r="R94" t="s">
        <v>7384</v>
      </c>
      <c r="S94" t="s">
        <v>7384</v>
      </c>
      <c r="T94">
        <v>5.56</v>
      </c>
      <c r="U94" t="s">
        <v>7809</v>
      </c>
      <c r="V94">
        <v>3.7</v>
      </c>
      <c r="W94" t="s">
        <v>7774</v>
      </c>
      <c r="AD94">
        <v>42.782799939999997</v>
      </c>
      <c r="AE94">
        <v>-82.037231379999994</v>
      </c>
      <c r="AF94">
        <v>202.7</v>
      </c>
      <c r="AG94">
        <v>290</v>
      </c>
      <c r="AH94" t="s">
        <v>8087</v>
      </c>
      <c r="AJ94">
        <v>986</v>
      </c>
      <c r="AK94">
        <v>8.9</v>
      </c>
    </row>
    <row r="95" spans="1:54" x14ac:dyDescent="0.35">
      <c r="A95" t="s">
        <v>7778</v>
      </c>
      <c r="B95">
        <v>91</v>
      </c>
      <c r="C95">
        <v>210.755</v>
      </c>
      <c r="D95">
        <v>10</v>
      </c>
      <c r="E95" t="s">
        <v>7782</v>
      </c>
      <c r="F95" t="s">
        <v>7773</v>
      </c>
      <c r="G95" t="s">
        <v>7797</v>
      </c>
      <c r="H95">
        <v>11</v>
      </c>
      <c r="I95">
        <v>0.61</v>
      </c>
      <c r="J95">
        <v>25</v>
      </c>
      <c r="K95">
        <v>16</v>
      </c>
      <c r="L95" t="s">
        <v>7370</v>
      </c>
      <c r="O95" t="s">
        <v>7805</v>
      </c>
      <c r="P95" t="s">
        <v>7774</v>
      </c>
      <c r="Q95" t="s">
        <v>7169</v>
      </c>
      <c r="R95" t="s">
        <v>7384</v>
      </c>
      <c r="S95" t="s">
        <v>7384</v>
      </c>
      <c r="T95">
        <v>5.56</v>
      </c>
      <c r="U95" t="s">
        <v>7809</v>
      </c>
      <c r="V95">
        <v>3.7</v>
      </c>
      <c r="W95" t="s">
        <v>7774</v>
      </c>
      <c r="X95" t="s">
        <v>7788</v>
      </c>
      <c r="Y95" t="s">
        <v>7774</v>
      </c>
      <c r="Z95">
        <v>10</v>
      </c>
      <c r="AA95">
        <v>10</v>
      </c>
      <c r="AB95">
        <v>12</v>
      </c>
      <c r="AC95" t="s">
        <v>5753</v>
      </c>
      <c r="AD95">
        <v>42.782739909999997</v>
      </c>
      <c r="AE95">
        <v>-82.037233580000006</v>
      </c>
      <c r="AF95">
        <v>202.7</v>
      </c>
      <c r="AG95">
        <v>290</v>
      </c>
      <c r="AH95" t="s">
        <v>8087</v>
      </c>
      <c r="AI95">
        <v>15</v>
      </c>
      <c r="AJ95">
        <v>986</v>
      </c>
      <c r="AK95">
        <v>6.6429999999999998</v>
      </c>
      <c r="AL95">
        <v>73.942999999999998</v>
      </c>
      <c r="AM95">
        <v>2092</v>
      </c>
      <c r="AN95">
        <v>2096</v>
      </c>
      <c r="AQ95">
        <v>1.22</v>
      </c>
      <c r="AR95">
        <v>1.22</v>
      </c>
      <c r="AT95">
        <v>2.13</v>
      </c>
      <c r="AU95">
        <v>2.12</v>
      </c>
      <c r="BA95">
        <v>0.61</v>
      </c>
      <c r="BB95">
        <v>25</v>
      </c>
    </row>
    <row r="96" spans="1:54" x14ac:dyDescent="0.35">
      <c r="A96" t="s">
        <v>7778</v>
      </c>
      <c r="B96">
        <v>92</v>
      </c>
      <c r="C96">
        <v>210.90600000000001</v>
      </c>
      <c r="D96">
        <v>10</v>
      </c>
      <c r="E96" t="s">
        <v>7782</v>
      </c>
      <c r="F96" t="s">
        <v>7773</v>
      </c>
      <c r="G96" t="s">
        <v>7797</v>
      </c>
      <c r="H96">
        <v>16</v>
      </c>
      <c r="I96">
        <v>0.89</v>
      </c>
      <c r="J96">
        <v>21</v>
      </c>
      <c r="K96">
        <v>19</v>
      </c>
      <c r="L96" t="s">
        <v>7364</v>
      </c>
      <c r="O96" t="s">
        <v>7805</v>
      </c>
      <c r="P96" t="s">
        <v>7774</v>
      </c>
      <c r="Q96" t="s">
        <v>7169</v>
      </c>
      <c r="R96" t="s">
        <v>7384</v>
      </c>
      <c r="S96" t="s">
        <v>7384</v>
      </c>
      <c r="T96">
        <v>5.56</v>
      </c>
      <c r="U96" t="s">
        <v>7809</v>
      </c>
      <c r="V96">
        <v>3.7</v>
      </c>
      <c r="W96" t="s">
        <v>7774</v>
      </c>
      <c r="X96" t="s">
        <v>7788</v>
      </c>
      <c r="Y96" t="s">
        <v>3293</v>
      </c>
      <c r="Z96">
        <v>10</v>
      </c>
      <c r="AA96">
        <v>10</v>
      </c>
      <c r="AB96">
        <v>12</v>
      </c>
      <c r="AC96" t="s">
        <v>5753</v>
      </c>
      <c r="AD96">
        <v>42.782738530000003</v>
      </c>
      <c r="AE96">
        <v>-82.037233639999997</v>
      </c>
      <c r="AF96">
        <v>202.7</v>
      </c>
      <c r="AG96">
        <v>290</v>
      </c>
      <c r="AH96" t="s">
        <v>8087</v>
      </c>
      <c r="AI96">
        <v>15</v>
      </c>
      <c r="AJ96">
        <v>986</v>
      </c>
      <c r="AK96">
        <v>6.7960000000000003</v>
      </c>
      <c r="AL96">
        <v>85.995000000000005</v>
      </c>
      <c r="AM96">
        <v>2089</v>
      </c>
      <c r="AN96">
        <v>2094</v>
      </c>
      <c r="AQ96">
        <v>1.22</v>
      </c>
      <c r="AR96">
        <v>1.22</v>
      </c>
      <c r="AT96">
        <v>2.12</v>
      </c>
      <c r="AU96">
        <v>2.12</v>
      </c>
      <c r="BA96">
        <v>0.89</v>
      </c>
      <c r="BB96">
        <v>21</v>
      </c>
    </row>
    <row r="97" spans="1:38" x14ac:dyDescent="0.35">
      <c r="A97" t="s">
        <v>8084</v>
      </c>
      <c r="B97">
        <v>93</v>
      </c>
      <c r="C97">
        <v>212.8</v>
      </c>
      <c r="D97">
        <v>10</v>
      </c>
      <c r="E97" t="s">
        <v>7782</v>
      </c>
      <c r="F97" t="s">
        <v>8085</v>
      </c>
      <c r="G97" t="s">
        <v>8107</v>
      </c>
      <c r="Q97" t="s">
        <v>7170</v>
      </c>
      <c r="R97" t="s">
        <v>7387</v>
      </c>
      <c r="S97" t="s">
        <v>7387</v>
      </c>
      <c r="T97">
        <v>5.56</v>
      </c>
      <c r="U97" t="s">
        <v>7777</v>
      </c>
      <c r="V97">
        <v>3.8</v>
      </c>
      <c r="W97" t="s">
        <v>7774</v>
      </c>
      <c r="AD97">
        <v>42.78272132</v>
      </c>
      <c r="AE97">
        <v>-82.037234260000005</v>
      </c>
      <c r="AF97">
        <v>202.7</v>
      </c>
      <c r="AG97">
        <v>290</v>
      </c>
      <c r="AH97" t="s">
        <v>8087</v>
      </c>
      <c r="AJ97">
        <v>986</v>
      </c>
      <c r="AK97">
        <v>8.6999999999999993</v>
      </c>
    </row>
    <row r="98" spans="1:38" x14ac:dyDescent="0.35">
      <c r="A98" t="s">
        <v>7778</v>
      </c>
      <c r="B98">
        <v>94</v>
      </c>
      <c r="C98">
        <v>218.01900000000001</v>
      </c>
      <c r="D98">
        <v>10</v>
      </c>
      <c r="E98" t="s">
        <v>7775</v>
      </c>
      <c r="F98" t="s">
        <v>7773</v>
      </c>
      <c r="G98" t="s">
        <v>7772</v>
      </c>
      <c r="H98">
        <v>1.4</v>
      </c>
      <c r="I98">
        <v>3.83</v>
      </c>
      <c r="J98">
        <v>63</v>
      </c>
      <c r="K98">
        <v>86</v>
      </c>
      <c r="L98" t="s">
        <v>7357</v>
      </c>
      <c r="M98">
        <v>4.2</v>
      </c>
      <c r="O98" t="s">
        <v>7776</v>
      </c>
      <c r="P98" t="s">
        <v>7774</v>
      </c>
      <c r="Q98" t="s">
        <v>7170</v>
      </c>
      <c r="R98" t="s">
        <v>7387</v>
      </c>
      <c r="S98" t="s">
        <v>7387</v>
      </c>
      <c r="T98">
        <v>5.56</v>
      </c>
      <c r="U98" t="s">
        <v>7777</v>
      </c>
      <c r="V98">
        <v>3.7</v>
      </c>
      <c r="W98" t="s">
        <v>7774</v>
      </c>
      <c r="Y98" t="s">
        <v>7774</v>
      </c>
      <c r="Z98">
        <v>0.5</v>
      </c>
      <c r="AA98">
        <v>7.6</v>
      </c>
      <c r="AB98">
        <v>25.4</v>
      </c>
      <c r="AD98">
        <v>42.782674440000001</v>
      </c>
      <c r="AE98">
        <v>-82.037235850000002</v>
      </c>
      <c r="AF98">
        <v>202.7</v>
      </c>
      <c r="AG98">
        <v>290</v>
      </c>
      <c r="AH98" t="s">
        <v>8087</v>
      </c>
      <c r="AI98">
        <v>15</v>
      </c>
      <c r="AJ98">
        <v>986</v>
      </c>
      <c r="AK98">
        <v>5.1879999999999997</v>
      </c>
      <c r="AL98">
        <v>-112.577</v>
      </c>
    </row>
    <row r="99" spans="1:38" x14ac:dyDescent="0.35">
      <c r="A99" t="s">
        <v>8084</v>
      </c>
      <c r="B99">
        <v>95</v>
      </c>
      <c r="C99">
        <v>221.4</v>
      </c>
      <c r="D99">
        <v>10</v>
      </c>
      <c r="E99" t="s">
        <v>7775</v>
      </c>
      <c r="F99" t="s">
        <v>8085</v>
      </c>
      <c r="G99" t="s">
        <v>8107</v>
      </c>
      <c r="Q99" t="s">
        <v>8148</v>
      </c>
      <c r="R99" t="s">
        <v>7388</v>
      </c>
      <c r="S99" t="s">
        <v>7388</v>
      </c>
      <c r="T99">
        <v>5.56</v>
      </c>
      <c r="U99" t="s">
        <v>8149</v>
      </c>
      <c r="V99">
        <v>3.7</v>
      </c>
      <c r="W99" t="s">
        <v>7774</v>
      </c>
      <c r="AD99">
        <v>42.782643620000002</v>
      </c>
      <c r="AE99">
        <v>-82.037236919999998</v>
      </c>
      <c r="AF99">
        <v>202.6</v>
      </c>
      <c r="AG99">
        <v>290</v>
      </c>
      <c r="AH99" t="s">
        <v>8087</v>
      </c>
      <c r="AJ99">
        <v>986</v>
      </c>
      <c r="AK99">
        <v>8.6</v>
      </c>
    </row>
    <row r="100" spans="1:38" x14ac:dyDescent="0.35">
      <c r="A100" t="s">
        <v>8084</v>
      </c>
      <c r="B100">
        <v>96</v>
      </c>
      <c r="C100">
        <v>230.5</v>
      </c>
      <c r="D100">
        <v>10</v>
      </c>
      <c r="E100" t="s">
        <v>7775</v>
      </c>
      <c r="F100" t="s">
        <v>8085</v>
      </c>
      <c r="G100" t="s">
        <v>8107</v>
      </c>
      <c r="Q100" t="s">
        <v>8150</v>
      </c>
      <c r="R100" t="s">
        <v>7389</v>
      </c>
      <c r="S100" t="s">
        <v>7389</v>
      </c>
      <c r="T100">
        <v>5.56</v>
      </c>
      <c r="U100" t="s">
        <v>8151</v>
      </c>
      <c r="V100">
        <v>3.8</v>
      </c>
      <c r="W100" t="s">
        <v>7774</v>
      </c>
      <c r="AD100">
        <v>42.782561430000001</v>
      </c>
      <c r="AE100">
        <v>-82.037239819999996</v>
      </c>
      <c r="AF100">
        <v>202.3</v>
      </c>
      <c r="AG100">
        <v>290</v>
      </c>
      <c r="AH100" t="s">
        <v>8087</v>
      </c>
      <c r="AJ100">
        <v>986</v>
      </c>
      <c r="AK100">
        <v>9.1</v>
      </c>
    </row>
    <row r="101" spans="1:38" x14ac:dyDescent="0.35">
      <c r="A101" t="s">
        <v>8084</v>
      </c>
      <c r="B101">
        <v>97</v>
      </c>
      <c r="C101">
        <v>239.1</v>
      </c>
      <c r="D101">
        <v>10</v>
      </c>
      <c r="E101" t="s">
        <v>7775</v>
      </c>
      <c r="F101" t="s">
        <v>8085</v>
      </c>
      <c r="G101" t="s">
        <v>8107</v>
      </c>
      <c r="Q101" t="s">
        <v>8152</v>
      </c>
      <c r="R101" t="s">
        <v>7390</v>
      </c>
      <c r="S101" t="s">
        <v>7390</v>
      </c>
      <c r="T101">
        <v>5.56</v>
      </c>
      <c r="U101" t="s">
        <v>8153</v>
      </c>
      <c r="V101">
        <v>3.7</v>
      </c>
      <c r="W101" t="s">
        <v>7774</v>
      </c>
      <c r="AD101">
        <v>42.782483929999998</v>
      </c>
      <c r="AE101">
        <v>-82.037242730000003</v>
      </c>
      <c r="AF101">
        <v>201.6</v>
      </c>
      <c r="AG101">
        <v>290</v>
      </c>
      <c r="AH101" t="s">
        <v>8087</v>
      </c>
      <c r="AJ101">
        <v>986</v>
      </c>
      <c r="AK101">
        <v>8.6</v>
      </c>
    </row>
    <row r="102" spans="1:38" x14ac:dyDescent="0.35">
      <c r="A102" t="s">
        <v>8084</v>
      </c>
      <c r="B102">
        <v>98</v>
      </c>
      <c r="C102">
        <v>245.90100000000001</v>
      </c>
      <c r="D102">
        <v>10</v>
      </c>
      <c r="E102" t="s">
        <v>7775</v>
      </c>
      <c r="F102" t="s">
        <v>8085</v>
      </c>
      <c r="G102" t="s">
        <v>8107</v>
      </c>
      <c r="Q102" t="s">
        <v>8154</v>
      </c>
      <c r="R102" t="s">
        <v>8155</v>
      </c>
      <c r="S102" t="s">
        <v>8155</v>
      </c>
      <c r="T102">
        <v>5.56</v>
      </c>
      <c r="U102" t="s">
        <v>8156</v>
      </c>
      <c r="V102">
        <v>3.6</v>
      </c>
      <c r="W102" t="s">
        <v>7774</v>
      </c>
      <c r="AD102">
        <v>42.782422599999997</v>
      </c>
      <c r="AE102">
        <v>-82.037245319999997</v>
      </c>
      <c r="AF102">
        <v>201.2</v>
      </c>
      <c r="AG102">
        <v>290</v>
      </c>
      <c r="AH102" t="s">
        <v>8087</v>
      </c>
      <c r="AJ102">
        <v>986</v>
      </c>
      <c r="AK102">
        <v>6.8010000000000002</v>
      </c>
    </row>
    <row r="103" spans="1:38" x14ac:dyDescent="0.35">
      <c r="A103" t="s">
        <v>8084</v>
      </c>
      <c r="B103">
        <v>99</v>
      </c>
      <c r="C103">
        <v>255.70099999999999</v>
      </c>
      <c r="D103">
        <v>10</v>
      </c>
      <c r="E103" t="s">
        <v>7775</v>
      </c>
      <c r="F103" t="s">
        <v>8085</v>
      </c>
      <c r="G103" t="s">
        <v>8107</v>
      </c>
      <c r="Q103" t="s">
        <v>8157</v>
      </c>
      <c r="R103" t="s">
        <v>7391</v>
      </c>
      <c r="S103" t="s">
        <v>7391</v>
      </c>
      <c r="T103">
        <v>5.56</v>
      </c>
      <c r="U103" t="s">
        <v>8158</v>
      </c>
      <c r="V103">
        <v>3.6</v>
      </c>
      <c r="W103" t="s">
        <v>7774</v>
      </c>
      <c r="AD103">
        <v>42.782334089999999</v>
      </c>
      <c r="AE103">
        <v>-82.037248869999999</v>
      </c>
      <c r="AF103">
        <v>201</v>
      </c>
      <c r="AG103">
        <v>290</v>
      </c>
      <c r="AH103" t="s">
        <v>8087</v>
      </c>
      <c r="AJ103">
        <v>986</v>
      </c>
      <c r="AK103">
        <v>9.8000000000000007</v>
      </c>
    </row>
    <row r="104" spans="1:38" x14ac:dyDescent="0.35">
      <c r="A104" t="s">
        <v>8084</v>
      </c>
      <c r="B104">
        <v>100</v>
      </c>
      <c r="C104">
        <v>264.3</v>
      </c>
      <c r="D104">
        <v>10</v>
      </c>
      <c r="E104" t="s">
        <v>7775</v>
      </c>
      <c r="F104" t="s">
        <v>8085</v>
      </c>
      <c r="G104" t="s">
        <v>8107</v>
      </c>
      <c r="Q104" t="s">
        <v>8159</v>
      </c>
      <c r="R104" t="s">
        <v>8160</v>
      </c>
      <c r="S104" t="s">
        <v>8160</v>
      </c>
      <c r="T104">
        <v>5.56</v>
      </c>
      <c r="U104" t="s">
        <v>8161</v>
      </c>
      <c r="V104">
        <v>3.7</v>
      </c>
      <c r="W104" t="s">
        <v>7774</v>
      </c>
      <c r="AD104">
        <v>42.782256490000002</v>
      </c>
      <c r="AE104">
        <v>-82.037251589999997</v>
      </c>
      <c r="AF104">
        <v>201.4</v>
      </c>
      <c r="AG104">
        <v>290</v>
      </c>
      <c r="AH104" t="s">
        <v>8087</v>
      </c>
      <c r="AJ104">
        <v>986</v>
      </c>
      <c r="AK104">
        <v>8.6</v>
      </c>
    </row>
    <row r="105" spans="1:38" x14ac:dyDescent="0.35">
      <c r="A105" t="s">
        <v>8084</v>
      </c>
      <c r="B105">
        <v>101</v>
      </c>
      <c r="C105">
        <v>274</v>
      </c>
      <c r="D105">
        <v>10</v>
      </c>
      <c r="E105" t="s">
        <v>7782</v>
      </c>
      <c r="F105" t="s">
        <v>8085</v>
      </c>
      <c r="G105" t="s">
        <v>8107</v>
      </c>
      <c r="Q105" t="s">
        <v>8162</v>
      </c>
      <c r="R105" t="s">
        <v>8163</v>
      </c>
      <c r="S105" t="s">
        <v>8163</v>
      </c>
      <c r="T105">
        <v>5.56</v>
      </c>
      <c r="U105" t="s">
        <v>8164</v>
      </c>
      <c r="V105">
        <v>3.6</v>
      </c>
      <c r="W105" t="s">
        <v>7774</v>
      </c>
      <c r="AD105">
        <v>42.782169089999996</v>
      </c>
      <c r="AE105">
        <v>-82.037254880000006</v>
      </c>
      <c r="AF105">
        <v>202.1</v>
      </c>
      <c r="AG105">
        <v>290</v>
      </c>
      <c r="AH105" t="s">
        <v>8087</v>
      </c>
      <c r="AJ105">
        <v>986</v>
      </c>
      <c r="AK105">
        <v>9.6999999999999993</v>
      </c>
    </row>
    <row r="106" spans="1:38" x14ac:dyDescent="0.35">
      <c r="A106" t="s">
        <v>8084</v>
      </c>
      <c r="B106">
        <v>102</v>
      </c>
      <c r="C106">
        <v>282.10000000000002</v>
      </c>
      <c r="D106">
        <v>10</v>
      </c>
      <c r="E106" t="s">
        <v>7782</v>
      </c>
      <c r="F106" t="s">
        <v>8085</v>
      </c>
      <c r="G106" t="s">
        <v>8107</v>
      </c>
      <c r="Q106" t="s">
        <v>8165</v>
      </c>
      <c r="R106" t="s">
        <v>7392</v>
      </c>
      <c r="S106" t="s">
        <v>7392</v>
      </c>
      <c r="T106">
        <v>5.56</v>
      </c>
      <c r="U106" t="s">
        <v>8166</v>
      </c>
      <c r="V106">
        <v>3.4</v>
      </c>
      <c r="W106" t="s">
        <v>7774</v>
      </c>
      <c r="AD106">
        <v>42.782095939999998</v>
      </c>
      <c r="AE106">
        <v>-82.037258399999999</v>
      </c>
      <c r="AF106">
        <v>202.3</v>
      </c>
      <c r="AG106">
        <v>290</v>
      </c>
      <c r="AH106" t="s">
        <v>8087</v>
      </c>
      <c r="AJ106">
        <v>986</v>
      </c>
      <c r="AK106">
        <v>8.1</v>
      </c>
    </row>
    <row r="107" spans="1:38" x14ac:dyDescent="0.35">
      <c r="A107" t="s">
        <v>8084</v>
      </c>
      <c r="B107">
        <v>103</v>
      </c>
      <c r="C107">
        <v>289.89999999999998</v>
      </c>
      <c r="D107">
        <v>10</v>
      </c>
      <c r="E107" t="s">
        <v>7782</v>
      </c>
      <c r="F107" t="s">
        <v>8085</v>
      </c>
      <c r="G107" t="s">
        <v>8107</v>
      </c>
      <c r="Q107" t="s">
        <v>8167</v>
      </c>
      <c r="R107" t="s">
        <v>7393</v>
      </c>
      <c r="S107" t="s">
        <v>7393</v>
      </c>
      <c r="T107">
        <v>5.56</v>
      </c>
      <c r="U107" t="s">
        <v>8168</v>
      </c>
      <c r="V107">
        <v>3.2</v>
      </c>
      <c r="W107" t="s">
        <v>7774</v>
      </c>
      <c r="AD107">
        <v>42.782025490000002</v>
      </c>
      <c r="AE107">
        <v>-82.037262249999998</v>
      </c>
      <c r="AF107">
        <v>202.2</v>
      </c>
      <c r="AG107">
        <v>290</v>
      </c>
      <c r="AH107" t="s">
        <v>8087</v>
      </c>
      <c r="AJ107">
        <v>986</v>
      </c>
      <c r="AK107">
        <v>7.8</v>
      </c>
    </row>
    <row r="108" spans="1:38" hidden="1" x14ac:dyDescent="0.35">
      <c r="A108" t="s">
        <v>8084</v>
      </c>
      <c r="B108">
        <v>104</v>
      </c>
      <c r="C108">
        <v>294.38400000000001</v>
      </c>
      <c r="D108">
        <v>10</v>
      </c>
      <c r="E108" t="s">
        <v>7782</v>
      </c>
      <c r="F108" t="s">
        <v>8085</v>
      </c>
      <c r="Q108" t="s">
        <v>8169</v>
      </c>
      <c r="T108">
        <v>9.27</v>
      </c>
      <c r="U108" t="s">
        <v>8170</v>
      </c>
      <c r="V108">
        <v>3</v>
      </c>
      <c r="W108" t="s">
        <v>7774</v>
      </c>
      <c r="AC108" t="s">
        <v>7123</v>
      </c>
      <c r="AD108">
        <v>42.78198501</v>
      </c>
      <c r="AE108">
        <v>-82.037264710000002</v>
      </c>
      <c r="AF108">
        <v>202.2</v>
      </c>
      <c r="AG108">
        <v>290</v>
      </c>
      <c r="AH108" t="s">
        <v>8087</v>
      </c>
      <c r="AJ108">
        <v>986</v>
      </c>
      <c r="AK108">
        <v>4.4829999999999997</v>
      </c>
    </row>
    <row r="109" spans="1:38" x14ac:dyDescent="0.35">
      <c r="A109" t="s">
        <v>7778</v>
      </c>
      <c r="B109">
        <v>105</v>
      </c>
      <c r="C109">
        <v>294.53100000000001</v>
      </c>
      <c r="D109">
        <v>10</v>
      </c>
      <c r="E109" t="s">
        <v>7782</v>
      </c>
      <c r="F109" t="s">
        <v>7104</v>
      </c>
      <c r="G109" t="s">
        <v>8101</v>
      </c>
      <c r="Q109" t="s">
        <v>8169</v>
      </c>
      <c r="U109" t="s">
        <v>8170</v>
      </c>
      <c r="V109">
        <v>3</v>
      </c>
      <c r="W109" t="s">
        <v>7774</v>
      </c>
      <c r="AC109" t="s">
        <v>7125</v>
      </c>
      <c r="AD109">
        <v>42.781983740000001</v>
      </c>
      <c r="AE109">
        <v>-82.037264320000006</v>
      </c>
      <c r="AF109">
        <v>202.2</v>
      </c>
      <c r="AH109" t="s">
        <v>8087</v>
      </c>
      <c r="AK109">
        <v>0.14699999999999999</v>
      </c>
    </row>
    <row r="110" spans="1:38" x14ac:dyDescent="0.35">
      <c r="A110" t="s">
        <v>8084</v>
      </c>
      <c r="B110">
        <v>106</v>
      </c>
      <c r="C110">
        <v>294.67899999999997</v>
      </c>
      <c r="D110">
        <v>10</v>
      </c>
      <c r="E110" t="s">
        <v>7782</v>
      </c>
      <c r="F110" t="s">
        <v>8085</v>
      </c>
      <c r="G110" t="s">
        <v>8107</v>
      </c>
      <c r="Q110" t="s">
        <v>8171</v>
      </c>
      <c r="R110" t="s">
        <v>7394</v>
      </c>
      <c r="S110" t="s">
        <v>7394</v>
      </c>
      <c r="T110">
        <v>5.56</v>
      </c>
      <c r="U110" t="s">
        <v>8170</v>
      </c>
      <c r="V110">
        <v>3.3</v>
      </c>
      <c r="W110" t="s">
        <v>7774</v>
      </c>
      <c r="AC110" t="s">
        <v>7126</v>
      </c>
      <c r="AD110">
        <v>42.781982550000002</v>
      </c>
      <c r="AE110">
        <v>-82.037263589999995</v>
      </c>
      <c r="AF110">
        <v>202.2</v>
      </c>
      <c r="AG110">
        <v>290</v>
      </c>
      <c r="AH110" t="s">
        <v>8087</v>
      </c>
      <c r="AJ110">
        <v>986</v>
      </c>
      <c r="AK110">
        <v>0.29499999999999998</v>
      </c>
    </row>
    <row r="111" spans="1:38" hidden="1" x14ac:dyDescent="0.35">
      <c r="A111" t="s">
        <v>8084</v>
      </c>
      <c r="B111">
        <v>107</v>
      </c>
      <c r="C111">
        <v>303.61599999999999</v>
      </c>
      <c r="D111">
        <v>10</v>
      </c>
      <c r="E111" t="s">
        <v>7782</v>
      </c>
      <c r="F111" t="s">
        <v>8085</v>
      </c>
      <c r="Q111" t="s">
        <v>8172</v>
      </c>
      <c r="T111">
        <v>9.27</v>
      </c>
      <c r="U111" t="s">
        <v>8173</v>
      </c>
      <c r="V111">
        <v>2.8</v>
      </c>
      <c r="W111" t="s">
        <v>7774</v>
      </c>
      <c r="AC111" t="s">
        <v>7123</v>
      </c>
      <c r="AD111">
        <v>42.78192284</v>
      </c>
      <c r="AE111">
        <v>-82.037189749999996</v>
      </c>
      <c r="AF111">
        <v>202.2</v>
      </c>
      <c r="AG111">
        <v>290</v>
      </c>
      <c r="AH111" t="s">
        <v>8087</v>
      </c>
      <c r="AJ111">
        <v>986</v>
      </c>
      <c r="AK111">
        <v>8.9369999999999994</v>
      </c>
    </row>
    <row r="112" spans="1:38" x14ac:dyDescent="0.35">
      <c r="A112" t="s">
        <v>7778</v>
      </c>
      <c r="B112">
        <v>108</v>
      </c>
      <c r="C112">
        <v>303.76499999999999</v>
      </c>
      <c r="D112">
        <v>10</v>
      </c>
      <c r="E112" t="s">
        <v>7782</v>
      </c>
      <c r="F112" t="s">
        <v>7104</v>
      </c>
      <c r="G112" t="s">
        <v>8101</v>
      </c>
      <c r="Q112" t="s">
        <v>8172</v>
      </c>
      <c r="U112" t="s">
        <v>8173</v>
      </c>
      <c r="V112">
        <v>2.8</v>
      </c>
      <c r="W112" t="s">
        <v>7774</v>
      </c>
      <c r="AC112" t="s">
        <v>7127</v>
      </c>
      <c r="AD112">
        <v>42.78192164</v>
      </c>
      <c r="AE112">
        <v>-82.037188990000004</v>
      </c>
      <c r="AF112">
        <v>202.2</v>
      </c>
      <c r="AH112" t="s">
        <v>8087</v>
      </c>
      <c r="AK112">
        <v>0.14899999999999999</v>
      </c>
    </row>
    <row r="113" spans="1:54" x14ac:dyDescent="0.35">
      <c r="A113" t="s">
        <v>8084</v>
      </c>
      <c r="B113">
        <v>109</v>
      </c>
      <c r="C113">
        <v>303.91399999999999</v>
      </c>
      <c r="D113">
        <v>10</v>
      </c>
      <c r="E113" t="s">
        <v>7782</v>
      </c>
      <c r="F113" t="s">
        <v>8085</v>
      </c>
      <c r="G113" t="s">
        <v>8107</v>
      </c>
      <c r="Q113" t="s">
        <v>8174</v>
      </c>
      <c r="R113" t="s">
        <v>7395</v>
      </c>
      <c r="S113" t="s">
        <v>7395</v>
      </c>
      <c r="T113">
        <v>5.56</v>
      </c>
      <c r="U113" t="s">
        <v>8173</v>
      </c>
      <c r="V113">
        <v>2.8</v>
      </c>
      <c r="W113" t="s">
        <v>7774</v>
      </c>
      <c r="AC113" t="s">
        <v>7126</v>
      </c>
      <c r="AD113">
        <v>42.781920360000001</v>
      </c>
      <c r="AE113">
        <v>-82.037188540000002</v>
      </c>
      <c r="AF113">
        <v>202.2</v>
      </c>
      <c r="AG113">
        <v>290</v>
      </c>
      <c r="AH113" t="s">
        <v>8087</v>
      </c>
      <c r="AJ113">
        <v>986</v>
      </c>
      <c r="AK113">
        <v>0.29799999999999999</v>
      </c>
    </row>
    <row r="114" spans="1:54" x14ac:dyDescent="0.35">
      <c r="A114" t="s">
        <v>8084</v>
      </c>
      <c r="B114">
        <v>110</v>
      </c>
      <c r="C114">
        <v>305.60000000000002</v>
      </c>
      <c r="D114">
        <v>10</v>
      </c>
      <c r="E114" t="s">
        <v>7782</v>
      </c>
      <c r="F114" t="s">
        <v>8085</v>
      </c>
      <c r="G114" t="s">
        <v>8107</v>
      </c>
      <c r="Q114" t="s">
        <v>8175</v>
      </c>
      <c r="R114" t="s">
        <v>7396</v>
      </c>
      <c r="S114" t="s">
        <v>7396</v>
      </c>
      <c r="T114">
        <v>5.56</v>
      </c>
      <c r="U114" t="s">
        <v>8176</v>
      </c>
      <c r="V114">
        <v>2.9</v>
      </c>
      <c r="W114" t="s">
        <v>7774</v>
      </c>
      <c r="AD114">
        <v>42.78190515</v>
      </c>
      <c r="AE114">
        <v>-82.037189249999997</v>
      </c>
      <c r="AF114">
        <v>202.1</v>
      </c>
      <c r="AG114">
        <v>290</v>
      </c>
      <c r="AH114" t="s">
        <v>8087</v>
      </c>
      <c r="AJ114">
        <v>986</v>
      </c>
      <c r="AK114">
        <v>1.6859999999999999</v>
      </c>
    </row>
    <row r="115" spans="1:54" x14ac:dyDescent="0.35">
      <c r="A115" t="s">
        <v>8084</v>
      </c>
      <c r="B115">
        <v>111</v>
      </c>
      <c r="C115">
        <v>315.60000000000002</v>
      </c>
      <c r="D115">
        <v>10</v>
      </c>
      <c r="E115" t="s">
        <v>7782</v>
      </c>
      <c r="F115" t="s">
        <v>8085</v>
      </c>
      <c r="G115" t="s">
        <v>8107</v>
      </c>
      <c r="Q115" t="s">
        <v>8177</v>
      </c>
      <c r="R115" t="s">
        <v>8178</v>
      </c>
      <c r="S115" t="s">
        <v>8178</v>
      </c>
      <c r="T115">
        <v>5.56</v>
      </c>
      <c r="U115" t="s">
        <v>8179</v>
      </c>
      <c r="V115">
        <v>2.6</v>
      </c>
      <c r="W115" t="s">
        <v>7774</v>
      </c>
      <c r="AD115">
        <v>42.781814949999998</v>
      </c>
      <c r="AE115">
        <v>-82.037193790000003</v>
      </c>
      <c r="AF115">
        <v>201.6</v>
      </c>
      <c r="AG115">
        <v>290</v>
      </c>
      <c r="AH115" t="s">
        <v>8087</v>
      </c>
      <c r="AJ115">
        <v>986</v>
      </c>
      <c r="AK115">
        <v>10</v>
      </c>
    </row>
    <row r="116" spans="1:54" x14ac:dyDescent="0.35">
      <c r="A116" t="s">
        <v>8084</v>
      </c>
      <c r="B116">
        <v>112</v>
      </c>
      <c r="C116">
        <v>324.60000000000002</v>
      </c>
      <c r="D116">
        <v>10</v>
      </c>
      <c r="E116" t="s">
        <v>7782</v>
      </c>
      <c r="F116" t="s">
        <v>8085</v>
      </c>
      <c r="G116" t="s">
        <v>8107</v>
      </c>
      <c r="Q116" t="s">
        <v>7171</v>
      </c>
      <c r="R116" t="s">
        <v>7386</v>
      </c>
      <c r="S116" t="s">
        <v>7386</v>
      </c>
      <c r="T116">
        <v>5.56</v>
      </c>
      <c r="U116" t="s">
        <v>7823</v>
      </c>
      <c r="V116">
        <v>2.2000000000000002</v>
      </c>
      <c r="W116" t="s">
        <v>7774</v>
      </c>
      <c r="AD116">
        <v>42.781733709999997</v>
      </c>
      <c r="AE116">
        <v>-82.037197689999999</v>
      </c>
      <c r="AF116">
        <v>201.2</v>
      </c>
      <c r="AG116">
        <v>290</v>
      </c>
      <c r="AH116" t="s">
        <v>8087</v>
      </c>
      <c r="AJ116">
        <v>986</v>
      </c>
      <c r="AK116">
        <v>9</v>
      </c>
    </row>
    <row r="117" spans="1:54" x14ac:dyDescent="0.35">
      <c r="A117" t="s">
        <v>7778</v>
      </c>
      <c r="B117">
        <v>113</v>
      </c>
      <c r="C117">
        <v>326.87</v>
      </c>
      <c r="D117">
        <v>10</v>
      </c>
      <c r="E117" t="s">
        <v>7782</v>
      </c>
      <c r="F117" t="s">
        <v>7773</v>
      </c>
      <c r="G117" t="s">
        <v>7797</v>
      </c>
      <c r="H117">
        <v>18</v>
      </c>
      <c r="I117">
        <v>0.99</v>
      </c>
      <c r="J117">
        <v>11</v>
      </c>
      <c r="K117">
        <v>11</v>
      </c>
      <c r="L117" t="s">
        <v>7822</v>
      </c>
      <c r="O117" t="s">
        <v>7805</v>
      </c>
      <c r="P117" t="s">
        <v>7774</v>
      </c>
      <c r="Q117" t="s">
        <v>7171</v>
      </c>
      <c r="R117" t="s">
        <v>7386</v>
      </c>
      <c r="S117" t="s">
        <v>7386</v>
      </c>
      <c r="T117">
        <v>5.56</v>
      </c>
      <c r="U117" t="s">
        <v>7823</v>
      </c>
      <c r="V117">
        <v>2.2999999999999998</v>
      </c>
      <c r="W117" t="s">
        <v>7774</v>
      </c>
      <c r="X117" t="s">
        <v>7788</v>
      </c>
      <c r="Y117" t="s">
        <v>7774</v>
      </c>
      <c r="Z117">
        <v>10</v>
      </c>
      <c r="AA117">
        <v>10</v>
      </c>
      <c r="AB117">
        <v>12</v>
      </c>
      <c r="AC117" t="s">
        <v>5753</v>
      </c>
      <c r="AD117">
        <v>42.781713259999997</v>
      </c>
      <c r="AE117">
        <v>-82.037198450000005</v>
      </c>
      <c r="AF117">
        <v>201.3</v>
      </c>
      <c r="AG117">
        <v>290</v>
      </c>
      <c r="AH117" t="s">
        <v>8087</v>
      </c>
      <c r="AI117">
        <v>15</v>
      </c>
      <c r="AJ117">
        <v>986</v>
      </c>
      <c r="AK117">
        <v>2.2639999999999998</v>
      </c>
      <c r="AL117">
        <v>-57.904000000000003</v>
      </c>
      <c r="AM117">
        <v>2109</v>
      </c>
      <c r="AN117">
        <v>2111</v>
      </c>
      <c r="AQ117">
        <v>1.23</v>
      </c>
      <c r="AR117">
        <v>1.23</v>
      </c>
      <c r="AT117">
        <v>2.14</v>
      </c>
      <c r="AU117">
        <v>2.14</v>
      </c>
      <c r="BA117">
        <v>0.99</v>
      </c>
      <c r="BB117">
        <v>11</v>
      </c>
    </row>
    <row r="118" spans="1:54" x14ac:dyDescent="0.35">
      <c r="A118" t="s">
        <v>8084</v>
      </c>
      <c r="B118">
        <v>114</v>
      </c>
      <c r="C118">
        <v>333.5</v>
      </c>
      <c r="D118">
        <v>10</v>
      </c>
      <c r="E118" t="s">
        <v>7782</v>
      </c>
      <c r="F118" t="s">
        <v>8085</v>
      </c>
      <c r="G118" t="s">
        <v>8107</v>
      </c>
      <c r="Q118" t="s">
        <v>8180</v>
      </c>
      <c r="R118" t="s">
        <v>7398</v>
      </c>
      <c r="S118" t="s">
        <v>7398</v>
      </c>
      <c r="T118">
        <v>5.56</v>
      </c>
      <c r="U118" t="s">
        <v>8181</v>
      </c>
      <c r="V118">
        <v>2.1</v>
      </c>
      <c r="W118" t="s">
        <v>7774</v>
      </c>
      <c r="AD118">
        <v>42.781653339999998</v>
      </c>
      <c r="AE118">
        <v>-82.037200150000004</v>
      </c>
      <c r="AF118">
        <v>201.5</v>
      </c>
      <c r="AG118">
        <v>290</v>
      </c>
      <c r="AH118" t="s">
        <v>8087</v>
      </c>
      <c r="AJ118">
        <v>986</v>
      </c>
      <c r="AK118">
        <v>8.9</v>
      </c>
    </row>
    <row r="119" spans="1:54" x14ac:dyDescent="0.35">
      <c r="A119" t="s">
        <v>8084</v>
      </c>
      <c r="B119">
        <v>115</v>
      </c>
      <c r="C119">
        <v>343.1</v>
      </c>
      <c r="D119">
        <v>10</v>
      </c>
      <c r="E119" t="s">
        <v>7782</v>
      </c>
      <c r="F119" t="s">
        <v>8085</v>
      </c>
      <c r="G119" t="s">
        <v>8107</v>
      </c>
      <c r="Q119" t="s">
        <v>8182</v>
      </c>
      <c r="R119" t="s">
        <v>7399</v>
      </c>
      <c r="S119" t="s">
        <v>7399</v>
      </c>
      <c r="T119">
        <v>5.56</v>
      </c>
      <c r="U119" t="s">
        <v>8183</v>
      </c>
      <c r="V119">
        <v>2.1</v>
      </c>
      <c r="W119" t="s">
        <v>7774</v>
      </c>
      <c r="AD119">
        <v>42.781566580000003</v>
      </c>
      <c r="AE119">
        <v>-82.037201350000004</v>
      </c>
      <c r="AF119">
        <v>201.6</v>
      </c>
      <c r="AG119">
        <v>290</v>
      </c>
      <c r="AH119" t="s">
        <v>8087</v>
      </c>
      <c r="AJ119">
        <v>986</v>
      </c>
      <c r="AK119">
        <v>9.6</v>
      </c>
    </row>
    <row r="120" spans="1:54" x14ac:dyDescent="0.35">
      <c r="A120" t="s">
        <v>8084</v>
      </c>
      <c r="B120">
        <v>116</v>
      </c>
      <c r="C120">
        <v>352.4</v>
      </c>
      <c r="D120">
        <v>10</v>
      </c>
      <c r="E120" t="s">
        <v>7782</v>
      </c>
      <c r="F120" t="s">
        <v>8085</v>
      </c>
      <c r="G120" t="s">
        <v>8107</v>
      </c>
      <c r="Q120" t="s">
        <v>8184</v>
      </c>
      <c r="R120" t="s">
        <v>8139</v>
      </c>
      <c r="S120" t="s">
        <v>8139</v>
      </c>
      <c r="T120">
        <v>5.56</v>
      </c>
      <c r="U120" t="s">
        <v>8185</v>
      </c>
      <c r="V120">
        <v>2</v>
      </c>
      <c r="W120" t="s">
        <v>7774</v>
      </c>
      <c r="AD120">
        <v>42.781482590000003</v>
      </c>
      <c r="AE120">
        <v>-82.037203649999995</v>
      </c>
      <c r="AF120">
        <v>201.9</v>
      </c>
      <c r="AG120">
        <v>290</v>
      </c>
      <c r="AH120" t="s">
        <v>8087</v>
      </c>
      <c r="AJ120">
        <v>986</v>
      </c>
      <c r="AK120">
        <v>9.3000000000000007</v>
      </c>
    </row>
    <row r="121" spans="1:54" x14ac:dyDescent="0.35">
      <c r="A121" t="s">
        <v>8084</v>
      </c>
      <c r="B121">
        <v>117</v>
      </c>
      <c r="C121">
        <v>362.4</v>
      </c>
      <c r="D121">
        <v>10</v>
      </c>
      <c r="E121" t="s">
        <v>7782</v>
      </c>
      <c r="F121" t="s">
        <v>8085</v>
      </c>
      <c r="G121" t="s">
        <v>8107</v>
      </c>
      <c r="Q121" t="s">
        <v>7172</v>
      </c>
      <c r="R121" t="s">
        <v>7400</v>
      </c>
      <c r="S121" t="s">
        <v>7400</v>
      </c>
      <c r="T121">
        <v>5.56</v>
      </c>
      <c r="U121" t="s">
        <v>7811</v>
      </c>
      <c r="V121">
        <v>2.1</v>
      </c>
      <c r="W121" t="s">
        <v>7774</v>
      </c>
      <c r="AD121">
        <v>42.781392390000001</v>
      </c>
      <c r="AE121">
        <v>-82.037207210000005</v>
      </c>
      <c r="AF121">
        <v>202.4</v>
      </c>
      <c r="AG121">
        <v>290</v>
      </c>
      <c r="AH121" t="s">
        <v>8087</v>
      </c>
      <c r="AJ121">
        <v>986</v>
      </c>
      <c r="AK121">
        <v>10</v>
      </c>
    </row>
    <row r="122" spans="1:54" x14ac:dyDescent="0.35">
      <c r="A122" t="s">
        <v>7778</v>
      </c>
      <c r="B122">
        <v>118</v>
      </c>
      <c r="C122">
        <v>363.447</v>
      </c>
      <c r="D122">
        <v>10</v>
      </c>
      <c r="E122" t="s">
        <v>7798</v>
      </c>
      <c r="F122" t="s">
        <v>7773</v>
      </c>
      <c r="G122" t="s">
        <v>7810</v>
      </c>
      <c r="J122">
        <v>16</v>
      </c>
      <c r="K122">
        <v>5</v>
      </c>
      <c r="L122" t="s">
        <v>7597</v>
      </c>
      <c r="O122" t="s">
        <v>7776</v>
      </c>
      <c r="P122" t="s">
        <v>3293</v>
      </c>
      <c r="Q122" t="s">
        <v>7172</v>
      </c>
      <c r="R122" t="s">
        <v>7400</v>
      </c>
      <c r="S122" t="s">
        <v>7400</v>
      </c>
      <c r="T122">
        <v>5.56</v>
      </c>
      <c r="U122" t="s">
        <v>7811</v>
      </c>
      <c r="V122">
        <v>2.1</v>
      </c>
      <c r="W122" t="s">
        <v>7774</v>
      </c>
      <c r="X122" t="s">
        <v>7783</v>
      </c>
      <c r="Y122" t="s">
        <v>7774</v>
      </c>
      <c r="AC122" t="s">
        <v>5776</v>
      </c>
      <c r="AD122">
        <v>42.781383009999999</v>
      </c>
      <c r="AE122">
        <v>-82.03720758</v>
      </c>
      <c r="AF122">
        <v>202.5</v>
      </c>
      <c r="AG122">
        <v>290</v>
      </c>
      <c r="AH122" t="s">
        <v>8087</v>
      </c>
      <c r="AI122">
        <v>15</v>
      </c>
      <c r="AJ122">
        <v>986</v>
      </c>
      <c r="AK122">
        <v>1.0389999999999999</v>
      </c>
      <c r="AL122">
        <v>1.825</v>
      </c>
    </row>
    <row r="123" spans="1:54" x14ac:dyDescent="0.35">
      <c r="A123" t="s">
        <v>8084</v>
      </c>
      <c r="B123">
        <v>119</v>
      </c>
      <c r="C123">
        <v>369.8</v>
      </c>
      <c r="D123">
        <v>10</v>
      </c>
      <c r="E123" t="s">
        <v>7782</v>
      </c>
      <c r="F123" t="s">
        <v>8085</v>
      </c>
      <c r="G123" t="s">
        <v>8107</v>
      </c>
      <c r="Q123" t="s">
        <v>7173</v>
      </c>
      <c r="R123" t="s">
        <v>7402</v>
      </c>
      <c r="S123" t="s">
        <v>7402</v>
      </c>
      <c r="T123">
        <v>5.56</v>
      </c>
      <c r="U123" t="s">
        <v>7826</v>
      </c>
      <c r="V123">
        <v>2.1</v>
      </c>
      <c r="W123" t="s">
        <v>7774</v>
      </c>
      <c r="AD123">
        <v>42.781325559999999</v>
      </c>
      <c r="AE123">
        <v>-82.037209799999999</v>
      </c>
      <c r="AF123">
        <v>202.6</v>
      </c>
      <c r="AG123">
        <v>290</v>
      </c>
      <c r="AH123" t="s">
        <v>8087</v>
      </c>
      <c r="AJ123">
        <v>986</v>
      </c>
      <c r="AK123">
        <v>7.4</v>
      </c>
    </row>
    <row r="124" spans="1:54" x14ac:dyDescent="0.35">
      <c r="A124" t="s">
        <v>7778</v>
      </c>
      <c r="B124">
        <v>120</v>
      </c>
      <c r="C124">
        <v>377.70100000000002</v>
      </c>
      <c r="D124">
        <v>10</v>
      </c>
      <c r="E124" t="s">
        <v>7782</v>
      </c>
      <c r="F124" t="s">
        <v>7773</v>
      </c>
      <c r="G124" t="s">
        <v>5753</v>
      </c>
      <c r="H124">
        <v>17</v>
      </c>
      <c r="I124">
        <v>0.95</v>
      </c>
      <c r="J124">
        <v>15</v>
      </c>
      <c r="K124">
        <v>18</v>
      </c>
      <c r="L124" t="s">
        <v>7825</v>
      </c>
      <c r="O124" t="s">
        <v>7784</v>
      </c>
      <c r="P124" t="s">
        <v>7774</v>
      </c>
      <c r="Q124" t="s">
        <v>7173</v>
      </c>
      <c r="R124" t="s">
        <v>7402</v>
      </c>
      <c r="S124" t="s">
        <v>7402</v>
      </c>
      <c r="T124">
        <v>5.56</v>
      </c>
      <c r="U124" t="s">
        <v>7826</v>
      </c>
      <c r="V124">
        <v>2.1</v>
      </c>
      <c r="W124" t="s">
        <v>7774</v>
      </c>
      <c r="X124" t="s">
        <v>7788</v>
      </c>
      <c r="Y124" t="s">
        <v>7774</v>
      </c>
      <c r="Z124">
        <v>10</v>
      </c>
      <c r="AA124">
        <v>10</v>
      </c>
      <c r="AB124">
        <v>12</v>
      </c>
      <c r="AC124" t="s">
        <v>5683</v>
      </c>
      <c r="AD124">
        <v>42.781254259999997</v>
      </c>
      <c r="AE124">
        <v>-82.037212969999999</v>
      </c>
      <c r="AF124">
        <v>202.7</v>
      </c>
      <c r="AG124">
        <v>290</v>
      </c>
      <c r="AH124" t="s">
        <v>8087</v>
      </c>
      <c r="AI124">
        <v>15</v>
      </c>
      <c r="AJ124">
        <v>986</v>
      </c>
      <c r="AK124">
        <v>7.8929999999999998</v>
      </c>
      <c r="AL124">
        <v>264.238</v>
      </c>
      <c r="AM124">
        <v>2100</v>
      </c>
      <c r="AN124">
        <v>2104</v>
      </c>
      <c r="AQ124">
        <v>1.23</v>
      </c>
      <c r="AR124">
        <v>1.23</v>
      </c>
      <c r="AT124">
        <v>2.13</v>
      </c>
      <c r="AU124">
        <v>2.13</v>
      </c>
      <c r="BA124">
        <v>0.95</v>
      </c>
      <c r="BB124">
        <v>15</v>
      </c>
    </row>
    <row r="125" spans="1:54" x14ac:dyDescent="0.35">
      <c r="A125" t="s">
        <v>8084</v>
      </c>
      <c r="B125">
        <v>121</v>
      </c>
      <c r="C125">
        <v>379</v>
      </c>
      <c r="D125">
        <v>10</v>
      </c>
      <c r="E125" t="s">
        <v>7782</v>
      </c>
      <c r="F125" t="s">
        <v>8085</v>
      </c>
      <c r="G125" t="s">
        <v>8107</v>
      </c>
      <c r="Q125" t="s">
        <v>8186</v>
      </c>
      <c r="R125" t="s">
        <v>7404</v>
      </c>
      <c r="S125" t="s">
        <v>7404</v>
      </c>
      <c r="T125">
        <v>5.56</v>
      </c>
      <c r="U125" t="s">
        <v>8187</v>
      </c>
      <c r="V125">
        <v>2.1</v>
      </c>
      <c r="W125" t="s">
        <v>7774</v>
      </c>
      <c r="AD125">
        <v>42.781242460000001</v>
      </c>
      <c r="AE125">
        <v>-82.037213539999996</v>
      </c>
      <c r="AF125">
        <v>202.7</v>
      </c>
      <c r="AG125">
        <v>290</v>
      </c>
      <c r="AH125" t="s">
        <v>8087</v>
      </c>
      <c r="AJ125">
        <v>986</v>
      </c>
      <c r="AK125">
        <v>9.1999999999999993</v>
      </c>
    </row>
    <row r="126" spans="1:54" x14ac:dyDescent="0.35">
      <c r="A126" t="s">
        <v>8084</v>
      </c>
      <c r="B126">
        <v>122</v>
      </c>
      <c r="C126">
        <v>388.4</v>
      </c>
      <c r="D126">
        <v>10</v>
      </c>
      <c r="E126" t="s">
        <v>7782</v>
      </c>
      <c r="F126" t="s">
        <v>8085</v>
      </c>
      <c r="G126" t="s">
        <v>8107</v>
      </c>
      <c r="Q126" t="s">
        <v>8188</v>
      </c>
      <c r="R126" t="s">
        <v>7405</v>
      </c>
      <c r="S126" t="s">
        <v>7405</v>
      </c>
      <c r="T126">
        <v>5.56</v>
      </c>
      <c r="U126" t="s">
        <v>8189</v>
      </c>
      <c r="V126">
        <v>2.1</v>
      </c>
      <c r="W126" t="s">
        <v>7774</v>
      </c>
      <c r="AD126">
        <v>42.781157540000002</v>
      </c>
      <c r="AE126">
        <v>-82.037217400000003</v>
      </c>
      <c r="AF126">
        <v>202.7</v>
      </c>
      <c r="AG126">
        <v>290</v>
      </c>
      <c r="AH126" t="s">
        <v>8087</v>
      </c>
      <c r="AJ126">
        <v>986</v>
      </c>
      <c r="AK126">
        <v>9.4</v>
      </c>
    </row>
    <row r="127" spans="1:54" x14ac:dyDescent="0.35">
      <c r="A127" t="s">
        <v>8084</v>
      </c>
      <c r="B127">
        <v>123</v>
      </c>
      <c r="C127">
        <v>396</v>
      </c>
      <c r="D127">
        <v>10</v>
      </c>
      <c r="E127" t="s">
        <v>7782</v>
      </c>
      <c r="F127" t="s">
        <v>8085</v>
      </c>
      <c r="G127" t="s">
        <v>8107</v>
      </c>
      <c r="Q127" t="s">
        <v>8190</v>
      </c>
      <c r="R127" t="s">
        <v>7369</v>
      </c>
      <c r="S127" t="s">
        <v>7369</v>
      </c>
      <c r="T127">
        <v>5.56</v>
      </c>
      <c r="U127" t="s">
        <v>8191</v>
      </c>
      <c r="V127">
        <v>2.1</v>
      </c>
      <c r="W127" t="s">
        <v>7774</v>
      </c>
      <c r="AD127">
        <v>42.781088869999998</v>
      </c>
      <c r="AE127">
        <v>-82.037220390000002</v>
      </c>
      <c r="AF127">
        <v>202.7</v>
      </c>
      <c r="AG127">
        <v>290</v>
      </c>
      <c r="AH127" t="s">
        <v>8087</v>
      </c>
      <c r="AJ127">
        <v>986</v>
      </c>
      <c r="AK127">
        <v>7.6</v>
      </c>
    </row>
    <row r="128" spans="1:54" x14ac:dyDescent="0.35">
      <c r="A128" t="s">
        <v>8084</v>
      </c>
      <c r="B128">
        <v>124</v>
      </c>
      <c r="C128">
        <v>404</v>
      </c>
      <c r="D128">
        <v>10</v>
      </c>
      <c r="E128" t="s">
        <v>7782</v>
      </c>
      <c r="F128" t="s">
        <v>8085</v>
      </c>
      <c r="G128" t="s">
        <v>8107</v>
      </c>
      <c r="Q128" t="s">
        <v>8192</v>
      </c>
      <c r="R128" t="s">
        <v>7406</v>
      </c>
      <c r="S128" t="s">
        <v>7406</v>
      </c>
      <c r="T128">
        <v>5.56</v>
      </c>
      <c r="U128" t="s">
        <v>8193</v>
      </c>
      <c r="V128">
        <v>2.1</v>
      </c>
      <c r="W128" t="s">
        <v>7774</v>
      </c>
      <c r="AD128">
        <v>42.781016600000001</v>
      </c>
      <c r="AE128">
        <v>-82.037223519999998</v>
      </c>
      <c r="AF128">
        <v>202.7</v>
      </c>
      <c r="AG128">
        <v>290</v>
      </c>
      <c r="AH128" t="s">
        <v>8087</v>
      </c>
      <c r="AJ128">
        <v>986</v>
      </c>
      <c r="AK128">
        <v>8</v>
      </c>
    </row>
    <row r="129" spans="1:54" x14ac:dyDescent="0.35">
      <c r="A129" t="s">
        <v>8084</v>
      </c>
      <c r="B129">
        <v>125</v>
      </c>
      <c r="C129">
        <v>412.4</v>
      </c>
      <c r="D129">
        <v>10</v>
      </c>
      <c r="E129" t="s">
        <v>7775</v>
      </c>
      <c r="F129" t="s">
        <v>8085</v>
      </c>
      <c r="G129" t="s">
        <v>8107</v>
      </c>
      <c r="Q129" t="s">
        <v>8194</v>
      </c>
      <c r="R129" t="s">
        <v>8195</v>
      </c>
      <c r="S129" t="s">
        <v>8195</v>
      </c>
      <c r="T129">
        <v>5.56</v>
      </c>
      <c r="U129" t="s">
        <v>8196</v>
      </c>
      <c r="V129">
        <v>2.1</v>
      </c>
      <c r="W129" t="s">
        <v>7774</v>
      </c>
      <c r="AD129">
        <v>42.780940710000003</v>
      </c>
      <c r="AE129">
        <v>-82.037226840000002</v>
      </c>
      <c r="AF129">
        <v>202.7</v>
      </c>
      <c r="AG129">
        <v>290</v>
      </c>
      <c r="AH129" t="s">
        <v>8087</v>
      </c>
      <c r="AJ129">
        <v>986</v>
      </c>
      <c r="AK129">
        <v>8.4</v>
      </c>
    </row>
    <row r="130" spans="1:54" x14ac:dyDescent="0.35">
      <c r="A130" t="s">
        <v>8084</v>
      </c>
      <c r="B130">
        <v>126</v>
      </c>
      <c r="C130">
        <v>420.3</v>
      </c>
      <c r="D130">
        <v>10</v>
      </c>
      <c r="E130" t="s">
        <v>7775</v>
      </c>
      <c r="F130" t="s">
        <v>8085</v>
      </c>
      <c r="G130" t="s">
        <v>8107</v>
      </c>
      <c r="Q130" t="s">
        <v>8197</v>
      </c>
      <c r="R130" t="s">
        <v>8198</v>
      </c>
      <c r="S130" t="s">
        <v>8198</v>
      </c>
      <c r="T130">
        <v>5.56</v>
      </c>
      <c r="U130" t="s">
        <v>8199</v>
      </c>
      <c r="V130">
        <v>2.1</v>
      </c>
      <c r="W130" t="s">
        <v>7774</v>
      </c>
      <c r="AD130">
        <v>42.780869340000002</v>
      </c>
      <c r="AE130">
        <v>-82.037229999999994</v>
      </c>
      <c r="AF130">
        <v>202.7</v>
      </c>
      <c r="AG130">
        <v>290</v>
      </c>
      <c r="AH130" t="s">
        <v>8087</v>
      </c>
      <c r="AJ130">
        <v>986</v>
      </c>
      <c r="AK130">
        <v>7.9</v>
      </c>
    </row>
    <row r="131" spans="1:54" x14ac:dyDescent="0.35">
      <c r="A131" t="s">
        <v>8084</v>
      </c>
      <c r="B131">
        <v>127</v>
      </c>
      <c r="C131">
        <v>428.2</v>
      </c>
      <c r="D131">
        <v>10</v>
      </c>
      <c r="E131" t="s">
        <v>7775</v>
      </c>
      <c r="F131" t="s">
        <v>8085</v>
      </c>
      <c r="G131" t="s">
        <v>8107</v>
      </c>
      <c r="Q131" t="s">
        <v>7174</v>
      </c>
      <c r="R131" t="s">
        <v>7393</v>
      </c>
      <c r="S131" t="s">
        <v>7393</v>
      </c>
      <c r="T131">
        <v>5.56</v>
      </c>
      <c r="U131" t="s">
        <v>7992</v>
      </c>
      <c r="V131">
        <v>2</v>
      </c>
      <c r="W131" t="s">
        <v>7774</v>
      </c>
      <c r="AD131">
        <v>42.780797980000003</v>
      </c>
      <c r="AE131">
        <v>-82.037233499999999</v>
      </c>
      <c r="AF131">
        <v>202.7</v>
      </c>
      <c r="AG131">
        <v>290</v>
      </c>
      <c r="AH131" t="s">
        <v>8087</v>
      </c>
      <c r="AJ131">
        <v>986</v>
      </c>
      <c r="AK131">
        <v>7.9</v>
      </c>
    </row>
    <row r="132" spans="1:54" x14ac:dyDescent="0.35">
      <c r="A132" t="s">
        <v>7778</v>
      </c>
      <c r="B132">
        <v>128</v>
      </c>
      <c r="C132">
        <v>431.86399999999998</v>
      </c>
      <c r="D132">
        <v>10</v>
      </c>
      <c r="E132" t="s">
        <v>7775</v>
      </c>
      <c r="F132" t="s">
        <v>7773</v>
      </c>
      <c r="G132" t="s">
        <v>7772</v>
      </c>
      <c r="H132">
        <v>0.6</v>
      </c>
      <c r="I132">
        <v>1.64</v>
      </c>
      <c r="J132">
        <v>59</v>
      </c>
      <c r="K132">
        <v>82</v>
      </c>
      <c r="L132" t="s">
        <v>7780</v>
      </c>
      <c r="O132" t="s">
        <v>7776</v>
      </c>
      <c r="P132" t="s">
        <v>7774</v>
      </c>
      <c r="Q132" t="s">
        <v>7174</v>
      </c>
      <c r="R132" t="s">
        <v>7393</v>
      </c>
      <c r="S132" t="s">
        <v>7393</v>
      </c>
      <c r="T132">
        <v>5.56</v>
      </c>
      <c r="U132" t="s">
        <v>7992</v>
      </c>
      <c r="V132">
        <v>2</v>
      </c>
      <c r="W132" t="s">
        <v>7774</v>
      </c>
      <c r="Y132" t="s">
        <v>7774</v>
      </c>
      <c r="Z132">
        <v>0.5</v>
      </c>
      <c r="AA132">
        <v>7.6</v>
      </c>
      <c r="AB132">
        <v>25.4</v>
      </c>
      <c r="AD132">
        <v>42.780765150000001</v>
      </c>
      <c r="AE132">
        <v>-82.03723506</v>
      </c>
      <c r="AF132">
        <v>202.8</v>
      </c>
      <c r="AG132">
        <v>290</v>
      </c>
      <c r="AH132" t="s">
        <v>8087</v>
      </c>
      <c r="AI132">
        <v>15</v>
      </c>
      <c r="AJ132">
        <v>986</v>
      </c>
      <c r="AK132">
        <v>3.6339999999999999</v>
      </c>
      <c r="AL132">
        <v>-296.8</v>
      </c>
    </row>
    <row r="133" spans="1:54" x14ac:dyDescent="0.35">
      <c r="A133" t="s">
        <v>8084</v>
      </c>
      <c r="B133">
        <v>129</v>
      </c>
      <c r="C133">
        <v>436.9</v>
      </c>
      <c r="D133">
        <v>10</v>
      </c>
      <c r="E133" t="s">
        <v>7775</v>
      </c>
      <c r="F133" t="s">
        <v>8085</v>
      </c>
      <c r="G133" t="s">
        <v>8107</v>
      </c>
      <c r="Q133" t="s">
        <v>8200</v>
      </c>
      <c r="R133" t="s">
        <v>7408</v>
      </c>
      <c r="S133" t="s">
        <v>7408</v>
      </c>
      <c r="T133">
        <v>5.56</v>
      </c>
      <c r="U133" t="s">
        <v>8201</v>
      </c>
      <c r="V133">
        <v>2</v>
      </c>
      <c r="W133" t="s">
        <v>7774</v>
      </c>
      <c r="AD133">
        <v>42.780719380000001</v>
      </c>
      <c r="AE133">
        <v>-82.037237050000002</v>
      </c>
      <c r="AF133">
        <v>202.8</v>
      </c>
      <c r="AG133">
        <v>290</v>
      </c>
      <c r="AH133" t="s">
        <v>8087</v>
      </c>
      <c r="AJ133">
        <v>986</v>
      </c>
      <c r="AK133">
        <v>8.6999999999999993</v>
      </c>
    </row>
    <row r="134" spans="1:54" x14ac:dyDescent="0.35">
      <c r="A134" t="s">
        <v>8084</v>
      </c>
      <c r="B134">
        <v>130</v>
      </c>
      <c r="C134">
        <v>445</v>
      </c>
      <c r="D134">
        <v>10</v>
      </c>
      <c r="E134" t="s">
        <v>7775</v>
      </c>
      <c r="F134" t="s">
        <v>8085</v>
      </c>
      <c r="G134" t="s">
        <v>8107</v>
      </c>
      <c r="Q134" t="s">
        <v>8202</v>
      </c>
      <c r="R134" t="s">
        <v>8203</v>
      </c>
      <c r="S134" t="s">
        <v>8203</v>
      </c>
      <c r="T134">
        <v>5.56</v>
      </c>
      <c r="U134" t="s">
        <v>8204</v>
      </c>
      <c r="V134">
        <v>2</v>
      </c>
      <c r="W134" t="s">
        <v>7774</v>
      </c>
      <c r="AD134">
        <v>42.7806462</v>
      </c>
      <c r="AE134">
        <v>-82.037240269999998</v>
      </c>
      <c r="AF134">
        <v>202.8</v>
      </c>
      <c r="AG134">
        <v>290</v>
      </c>
      <c r="AH134" t="s">
        <v>8087</v>
      </c>
      <c r="AJ134">
        <v>986</v>
      </c>
      <c r="AK134">
        <v>8.1</v>
      </c>
    </row>
    <row r="135" spans="1:54" x14ac:dyDescent="0.35">
      <c r="A135" t="s">
        <v>8084</v>
      </c>
      <c r="B135">
        <v>131</v>
      </c>
      <c r="C135">
        <v>453.4</v>
      </c>
      <c r="D135">
        <v>10</v>
      </c>
      <c r="E135" t="s">
        <v>7782</v>
      </c>
      <c r="F135" t="s">
        <v>8085</v>
      </c>
      <c r="G135" t="s">
        <v>8107</v>
      </c>
      <c r="Q135" t="s">
        <v>7175</v>
      </c>
      <c r="R135" t="s">
        <v>7409</v>
      </c>
      <c r="S135" t="s">
        <v>7409</v>
      </c>
      <c r="T135">
        <v>5.56</v>
      </c>
      <c r="U135" t="s">
        <v>7829</v>
      </c>
      <c r="V135">
        <v>2</v>
      </c>
      <c r="W135" t="s">
        <v>7774</v>
      </c>
      <c r="AD135">
        <v>42.780570300000001</v>
      </c>
      <c r="AE135">
        <v>-82.037243200000006</v>
      </c>
      <c r="AF135">
        <v>202.8</v>
      </c>
      <c r="AG135">
        <v>290</v>
      </c>
      <c r="AH135" t="s">
        <v>8087</v>
      </c>
      <c r="AJ135">
        <v>986</v>
      </c>
      <c r="AK135">
        <v>8.4</v>
      </c>
    </row>
    <row r="136" spans="1:54" x14ac:dyDescent="0.35">
      <c r="A136" t="s">
        <v>7778</v>
      </c>
      <c r="B136">
        <v>132</v>
      </c>
      <c r="C136">
        <v>462.392</v>
      </c>
      <c r="D136">
        <v>10</v>
      </c>
      <c r="E136" t="s">
        <v>7782</v>
      </c>
      <c r="F136" t="s">
        <v>7773</v>
      </c>
      <c r="G136" t="s">
        <v>7797</v>
      </c>
      <c r="H136">
        <v>11</v>
      </c>
      <c r="I136">
        <v>0.63</v>
      </c>
      <c r="J136">
        <v>11</v>
      </c>
      <c r="K136">
        <v>11</v>
      </c>
      <c r="L136" t="s">
        <v>7814</v>
      </c>
      <c r="O136" t="s">
        <v>7784</v>
      </c>
      <c r="P136" t="s">
        <v>7774</v>
      </c>
      <c r="Q136" t="s">
        <v>7175</v>
      </c>
      <c r="R136" t="s">
        <v>7409</v>
      </c>
      <c r="S136" t="s">
        <v>7409</v>
      </c>
      <c r="T136">
        <v>5.56</v>
      </c>
      <c r="U136" t="s">
        <v>7829</v>
      </c>
      <c r="V136">
        <v>2</v>
      </c>
      <c r="W136" t="s">
        <v>7774</v>
      </c>
      <c r="X136" t="s">
        <v>7788</v>
      </c>
      <c r="Y136" t="s">
        <v>7774</v>
      </c>
      <c r="Z136">
        <v>10</v>
      </c>
      <c r="AA136">
        <v>10</v>
      </c>
      <c r="AB136">
        <v>12</v>
      </c>
      <c r="AC136" t="s">
        <v>5753</v>
      </c>
      <c r="AD136">
        <v>42.780489099999997</v>
      </c>
      <c r="AE136">
        <v>-82.037246010000004</v>
      </c>
      <c r="AF136">
        <v>202.8</v>
      </c>
      <c r="AG136">
        <v>290</v>
      </c>
      <c r="AH136" t="s">
        <v>8087</v>
      </c>
      <c r="AI136">
        <v>15</v>
      </c>
      <c r="AJ136">
        <v>986</v>
      </c>
      <c r="AK136">
        <v>8.9860000000000007</v>
      </c>
      <c r="AL136">
        <v>205.232</v>
      </c>
      <c r="AM136">
        <v>2114</v>
      </c>
      <c r="AN136">
        <v>2115</v>
      </c>
      <c r="AQ136">
        <v>1.23</v>
      </c>
      <c r="AR136">
        <v>1.23</v>
      </c>
      <c r="AT136">
        <v>2.14</v>
      </c>
      <c r="AU136">
        <v>2.14</v>
      </c>
      <c r="BA136">
        <v>0.63</v>
      </c>
      <c r="BB136">
        <v>11</v>
      </c>
    </row>
    <row r="137" spans="1:54" x14ac:dyDescent="0.35">
      <c r="A137" t="s">
        <v>8084</v>
      </c>
      <c r="B137">
        <v>133</v>
      </c>
      <c r="C137">
        <v>463.5</v>
      </c>
      <c r="D137">
        <v>10</v>
      </c>
      <c r="E137" t="s">
        <v>7782</v>
      </c>
      <c r="F137" t="s">
        <v>8085</v>
      </c>
      <c r="G137" t="s">
        <v>8107</v>
      </c>
      <c r="Q137" t="s">
        <v>8205</v>
      </c>
      <c r="R137" t="s">
        <v>7379</v>
      </c>
      <c r="S137" t="s">
        <v>7379</v>
      </c>
      <c r="T137">
        <v>5.56</v>
      </c>
      <c r="U137" t="s">
        <v>8206</v>
      </c>
      <c r="V137">
        <v>1.9</v>
      </c>
      <c r="W137" t="s">
        <v>7774</v>
      </c>
      <c r="AD137">
        <v>42.780479040000003</v>
      </c>
      <c r="AE137">
        <v>-82.037246359999997</v>
      </c>
      <c r="AF137">
        <v>202.8</v>
      </c>
      <c r="AG137">
        <v>290</v>
      </c>
      <c r="AH137" t="s">
        <v>8087</v>
      </c>
      <c r="AJ137">
        <v>986</v>
      </c>
      <c r="AK137">
        <v>10.1</v>
      </c>
    </row>
    <row r="138" spans="1:54" x14ac:dyDescent="0.35">
      <c r="A138" t="s">
        <v>8084</v>
      </c>
      <c r="B138">
        <v>134</v>
      </c>
      <c r="C138">
        <v>470.2</v>
      </c>
      <c r="D138">
        <v>10</v>
      </c>
      <c r="E138" t="s">
        <v>7782</v>
      </c>
      <c r="F138" t="s">
        <v>8085</v>
      </c>
      <c r="G138" t="s">
        <v>8107</v>
      </c>
      <c r="Q138" t="s">
        <v>7176</v>
      </c>
      <c r="R138" t="s">
        <v>7411</v>
      </c>
      <c r="S138" t="s">
        <v>7411</v>
      </c>
      <c r="T138">
        <v>5.56</v>
      </c>
      <c r="U138" t="s">
        <v>7830</v>
      </c>
      <c r="V138">
        <v>2</v>
      </c>
      <c r="W138" t="s">
        <v>7774</v>
      </c>
      <c r="AD138">
        <v>42.780418500000003</v>
      </c>
      <c r="AE138">
        <v>-82.037248469999994</v>
      </c>
      <c r="AF138">
        <v>202.7</v>
      </c>
      <c r="AG138">
        <v>290</v>
      </c>
      <c r="AH138" t="s">
        <v>8087</v>
      </c>
      <c r="AJ138">
        <v>986</v>
      </c>
      <c r="AK138">
        <v>6.7</v>
      </c>
    </row>
    <row r="139" spans="1:54" x14ac:dyDescent="0.35">
      <c r="A139" t="s">
        <v>7778</v>
      </c>
      <c r="B139">
        <v>135</v>
      </c>
      <c r="C139">
        <v>473.83499999999998</v>
      </c>
      <c r="D139">
        <v>10</v>
      </c>
      <c r="E139" t="s">
        <v>7782</v>
      </c>
      <c r="F139" t="s">
        <v>7773</v>
      </c>
      <c r="G139" t="s">
        <v>7810</v>
      </c>
      <c r="H139">
        <v>13</v>
      </c>
      <c r="I139">
        <v>0.7</v>
      </c>
      <c r="J139">
        <v>16</v>
      </c>
      <c r="K139">
        <v>11</v>
      </c>
      <c r="L139" t="s">
        <v>7615</v>
      </c>
      <c r="O139" t="s">
        <v>7776</v>
      </c>
      <c r="P139" t="s">
        <v>3293</v>
      </c>
      <c r="Q139" t="s">
        <v>7176</v>
      </c>
      <c r="R139" t="s">
        <v>7411</v>
      </c>
      <c r="S139" t="s">
        <v>7411</v>
      </c>
      <c r="T139">
        <v>5.56</v>
      </c>
      <c r="U139" t="s">
        <v>7830</v>
      </c>
      <c r="V139">
        <v>2</v>
      </c>
      <c r="W139" t="s">
        <v>7774</v>
      </c>
      <c r="X139" t="s">
        <v>7788</v>
      </c>
      <c r="Y139" t="s">
        <v>7774</v>
      </c>
      <c r="Z139">
        <v>15</v>
      </c>
      <c r="AA139">
        <v>20</v>
      </c>
      <c r="AB139">
        <v>22</v>
      </c>
      <c r="AC139" t="s">
        <v>5785</v>
      </c>
      <c r="AD139">
        <v>42.780385729999999</v>
      </c>
      <c r="AE139">
        <v>-82.037249610000003</v>
      </c>
      <c r="AF139">
        <v>202.7</v>
      </c>
      <c r="AG139">
        <v>290</v>
      </c>
      <c r="AH139" t="s">
        <v>8087</v>
      </c>
      <c r="AI139">
        <v>15</v>
      </c>
      <c r="AJ139">
        <v>986</v>
      </c>
      <c r="AK139">
        <v>3.6269999999999998</v>
      </c>
      <c r="AL139">
        <v>10.288</v>
      </c>
      <c r="AM139">
        <v>2105</v>
      </c>
      <c r="AN139">
        <v>2107</v>
      </c>
      <c r="AQ139">
        <v>1.23</v>
      </c>
      <c r="AR139">
        <v>1.23</v>
      </c>
      <c r="AT139">
        <v>2.14</v>
      </c>
      <c r="AU139">
        <v>2.13</v>
      </c>
      <c r="BA139">
        <v>0.7</v>
      </c>
      <c r="BB139">
        <v>16</v>
      </c>
    </row>
    <row r="140" spans="1:54" x14ac:dyDescent="0.35">
      <c r="A140" t="s">
        <v>8084</v>
      </c>
      <c r="B140">
        <v>136</v>
      </c>
      <c r="C140">
        <v>477.5</v>
      </c>
      <c r="D140">
        <v>10</v>
      </c>
      <c r="E140" t="s">
        <v>7782</v>
      </c>
      <c r="F140" t="s">
        <v>8085</v>
      </c>
      <c r="G140" t="s">
        <v>8107</v>
      </c>
      <c r="Q140" t="s">
        <v>8207</v>
      </c>
      <c r="R140" t="s">
        <v>7412</v>
      </c>
      <c r="S140" t="s">
        <v>7412</v>
      </c>
      <c r="T140">
        <v>5.56</v>
      </c>
      <c r="U140" t="s">
        <v>8208</v>
      </c>
      <c r="V140">
        <v>2</v>
      </c>
      <c r="W140" t="s">
        <v>7774</v>
      </c>
      <c r="AD140">
        <v>42.780352540000003</v>
      </c>
      <c r="AE140">
        <v>-82.03725086</v>
      </c>
      <c r="AF140">
        <v>202.7</v>
      </c>
      <c r="AG140">
        <v>290</v>
      </c>
      <c r="AH140" t="s">
        <v>8087</v>
      </c>
      <c r="AJ140">
        <v>986</v>
      </c>
      <c r="AK140">
        <v>7.3</v>
      </c>
    </row>
    <row r="141" spans="1:54" x14ac:dyDescent="0.35">
      <c r="A141" t="s">
        <v>8084</v>
      </c>
      <c r="B141">
        <v>137</v>
      </c>
      <c r="C141">
        <v>484.8</v>
      </c>
      <c r="D141">
        <v>10</v>
      </c>
      <c r="E141" t="s">
        <v>7782</v>
      </c>
      <c r="F141" t="s">
        <v>8085</v>
      </c>
      <c r="G141" t="s">
        <v>8107</v>
      </c>
      <c r="Q141" t="s">
        <v>8209</v>
      </c>
      <c r="R141" t="s">
        <v>7413</v>
      </c>
      <c r="S141" t="s">
        <v>7413</v>
      </c>
      <c r="T141">
        <v>5.56</v>
      </c>
      <c r="U141" t="s">
        <v>8210</v>
      </c>
      <c r="V141">
        <v>1.9</v>
      </c>
      <c r="W141" t="s">
        <v>7774</v>
      </c>
      <c r="AD141">
        <v>42.780286580000002</v>
      </c>
      <c r="AE141">
        <v>-82.037253440000001</v>
      </c>
      <c r="AF141">
        <v>202.7</v>
      </c>
      <c r="AG141">
        <v>290</v>
      </c>
      <c r="AH141" t="s">
        <v>8087</v>
      </c>
      <c r="AJ141">
        <v>986</v>
      </c>
      <c r="AK141">
        <v>7.3</v>
      </c>
    </row>
    <row r="142" spans="1:54" x14ac:dyDescent="0.35">
      <c r="A142" t="s">
        <v>8084</v>
      </c>
      <c r="B142">
        <v>138</v>
      </c>
      <c r="C142">
        <v>492.1</v>
      </c>
      <c r="D142">
        <v>10</v>
      </c>
      <c r="E142" t="s">
        <v>7782</v>
      </c>
      <c r="F142" t="s">
        <v>8085</v>
      </c>
      <c r="G142" t="s">
        <v>8107</v>
      </c>
      <c r="Q142" t="s">
        <v>8211</v>
      </c>
      <c r="R142" t="s">
        <v>8155</v>
      </c>
      <c r="S142" t="s">
        <v>8155</v>
      </c>
      <c r="T142">
        <v>5.56</v>
      </c>
      <c r="U142" t="s">
        <v>8212</v>
      </c>
      <c r="V142">
        <v>2</v>
      </c>
      <c r="W142" t="s">
        <v>7774</v>
      </c>
      <c r="AD142">
        <v>42.780220620000001</v>
      </c>
      <c r="AE142">
        <v>-82.037256009999993</v>
      </c>
      <c r="AF142">
        <v>202.7</v>
      </c>
      <c r="AG142">
        <v>290</v>
      </c>
      <c r="AH142" t="s">
        <v>8087</v>
      </c>
      <c r="AJ142">
        <v>986</v>
      </c>
      <c r="AK142">
        <v>7.3</v>
      </c>
    </row>
    <row r="143" spans="1:54" x14ac:dyDescent="0.35">
      <c r="A143" t="s">
        <v>8084</v>
      </c>
      <c r="B143">
        <v>139</v>
      </c>
      <c r="C143">
        <v>499.5</v>
      </c>
      <c r="D143">
        <v>10</v>
      </c>
      <c r="E143" t="s">
        <v>7782</v>
      </c>
      <c r="F143" t="s">
        <v>8085</v>
      </c>
      <c r="G143" t="s">
        <v>8107</v>
      </c>
      <c r="Q143" t="s">
        <v>8213</v>
      </c>
      <c r="R143" t="s">
        <v>8214</v>
      </c>
      <c r="S143" t="s">
        <v>8214</v>
      </c>
      <c r="T143">
        <v>5.56</v>
      </c>
      <c r="U143" t="s">
        <v>8215</v>
      </c>
      <c r="V143">
        <v>2</v>
      </c>
      <c r="W143" t="s">
        <v>7774</v>
      </c>
      <c r="AD143">
        <v>42.780153759999997</v>
      </c>
      <c r="AE143">
        <v>-82.037258820000005</v>
      </c>
      <c r="AF143">
        <v>202.7</v>
      </c>
      <c r="AG143">
        <v>290</v>
      </c>
      <c r="AH143" t="s">
        <v>8087</v>
      </c>
      <c r="AJ143">
        <v>986</v>
      </c>
      <c r="AK143">
        <v>7.4</v>
      </c>
    </row>
    <row r="144" spans="1:54" x14ac:dyDescent="0.35">
      <c r="A144" t="s">
        <v>8084</v>
      </c>
      <c r="B144">
        <v>140</v>
      </c>
      <c r="C144">
        <v>508.9</v>
      </c>
      <c r="D144">
        <v>10</v>
      </c>
      <c r="E144" t="s">
        <v>7782</v>
      </c>
      <c r="F144" t="s">
        <v>8085</v>
      </c>
      <c r="G144" t="s">
        <v>8107</v>
      </c>
      <c r="Q144" t="s">
        <v>7177</v>
      </c>
      <c r="R144" t="s">
        <v>7395</v>
      </c>
      <c r="S144" t="s">
        <v>7395</v>
      </c>
      <c r="T144">
        <v>5.56</v>
      </c>
      <c r="U144" t="s">
        <v>7812</v>
      </c>
      <c r="V144">
        <v>2</v>
      </c>
      <c r="W144" t="s">
        <v>7774</v>
      </c>
      <c r="AD144">
        <v>42.780068839999998</v>
      </c>
      <c r="AE144">
        <v>-82.037262620000007</v>
      </c>
      <c r="AF144">
        <v>202.8</v>
      </c>
      <c r="AG144">
        <v>290</v>
      </c>
      <c r="AH144" t="s">
        <v>8087</v>
      </c>
      <c r="AJ144">
        <v>986</v>
      </c>
      <c r="AK144">
        <v>9.4</v>
      </c>
    </row>
    <row r="145" spans="1:54" x14ac:dyDescent="0.35">
      <c r="A145" t="s">
        <v>7778</v>
      </c>
      <c r="B145">
        <v>141</v>
      </c>
      <c r="C145">
        <v>508.935</v>
      </c>
      <c r="D145">
        <v>10</v>
      </c>
      <c r="E145" t="s">
        <v>7798</v>
      </c>
      <c r="F145" t="s">
        <v>7773</v>
      </c>
      <c r="G145" t="s">
        <v>7810</v>
      </c>
      <c r="J145">
        <v>9</v>
      </c>
      <c r="K145">
        <v>7</v>
      </c>
      <c r="L145" t="s">
        <v>7427</v>
      </c>
      <c r="O145" t="s">
        <v>7776</v>
      </c>
      <c r="P145" t="s">
        <v>3293</v>
      </c>
      <c r="Q145" t="s">
        <v>7177</v>
      </c>
      <c r="R145" t="s">
        <v>7395</v>
      </c>
      <c r="S145" t="s">
        <v>7395</v>
      </c>
      <c r="T145">
        <v>5.56</v>
      </c>
      <c r="U145" t="s">
        <v>7812</v>
      </c>
      <c r="V145">
        <v>2</v>
      </c>
      <c r="W145" t="s">
        <v>7774</v>
      </c>
      <c r="X145" t="s">
        <v>7789</v>
      </c>
      <c r="Y145" t="s">
        <v>7774</v>
      </c>
      <c r="AC145" t="s">
        <v>5776</v>
      </c>
      <c r="AD145">
        <v>42.780068579999998</v>
      </c>
      <c r="AE145">
        <v>-82.037262630000001</v>
      </c>
      <c r="AF145">
        <v>202.8</v>
      </c>
      <c r="AG145">
        <v>290</v>
      </c>
      <c r="AH145" t="s">
        <v>8087</v>
      </c>
      <c r="AI145">
        <v>15</v>
      </c>
      <c r="AJ145">
        <v>986</v>
      </c>
      <c r="AK145">
        <v>2.9000000000000001E-2</v>
      </c>
      <c r="AL145">
        <v>6.8959999999999999</v>
      </c>
    </row>
    <row r="146" spans="1:54" x14ac:dyDescent="0.35">
      <c r="A146" t="s">
        <v>8084</v>
      </c>
      <c r="B146">
        <v>142</v>
      </c>
      <c r="C146">
        <v>519.29999999999995</v>
      </c>
      <c r="D146">
        <v>10</v>
      </c>
      <c r="E146" t="s">
        <v>7782</v>
      </c>
      <c r="F146" t="s">
        <v>8085</v>
      </c>
      <c r="G146" t="s">
        <v>8107</v>
      </c>
      <c r="Q146" t="s">
        <v>8216</v>
      </c>
      <c r="R146" t="s">
        <v>7415</v>
      </c>
      <c r="S146" t="s">
        <v>7415</v>
      </c>
      <c r="T146">
        <v>5.56</v>
      </c>
      <c r="U146" t="s">
        <v>8217</v>
      </c>
      <c r="V146">
        <v>2</v>
      </c>
      <c r="W146" t="s">
        <v>7774</v>
      </c>
      <c r="AD146">
        <v>42.779974899999999</v>
      </c>
      <c r="AE146">
        <v>-82.037267209999996</v>
      </c>
      <c r="AF146">
        <v>202.7</v>
      </c>
      <c r="AG146">
        <v>290</v>
      </c>
      <c r="AH146" t="s">
        <v>8087</v>
      </c>
      <c r="AJ146">
        <v>986</v>
      </c>
      <c r="AK146">
        <v>10.4</v>
      </c>
    </row>
    <row r="147" spans="1:54" x14ac:dyDescent="0.35">
      <c r="A147" t="s">
        <v>8084</v>
      </c>
      <c r="B147">
        <v>143</v>
      </c>
      <c r="C147">
        <v>527.9</v>
      </c>
      <c r="D147">
        <v>10</v>
      </c>
      <c r="E147" t="s">
        <v>7782</v>
      </c>
      <c r="F147" t="s">
        <v>8085</v>
      </c>
      <c r="G147" t="s">
        <v>8107</v>
      </c>
      <c r="Q147" t="s">
        <v>7178</v>
      </c>
      <c r="R147" t="s">
        <v>7399</v>
      </c>
      <c r="S147" t="s">
        <v>7399</v>
      </c>
      <c r="T147">
        <v>5.56</v>
      </c>
      <c r="U147" t="s">
        <v>7842</v>
      </c>
      <c r="V147">
        <v>1.9</v>
      </c>
      <c r="W147" t="s">
        <v>7774</v>
      </c>
      <c r="AD147">
        <v>42.779897200000001</v>
      </c>
      <c r="AE147">
        <v>-82.037270609999993</v>
      </c>
      <c r="AF147">
        <v>202.7</v>
      </c>
      <c r="AG147">
        <v>290</v>
      </c>
      <c r="AH147" t="s">
        <v>8087</v>
      </c>
      <c r="AJ147">
        <v>986</v>
      </c>
      <c r="AK147">
        <v>8.6</v>
      </c>
    </row>
    <row r="148" spans="1:54" x14ac:dyDescent="0.35">
      <c r="A148" t="s">
        <v>7778</v>
      </c>
      <c r="B148">
        <v>144</v>
      </c>
      <c r="C148">
        <v>535.71799999999996</v>
      </c>
      <c r="D148">
        <v>10</v>
      </c>
      <c r="E148" t="s">
        <v>7782</v>
      </c>
      <c r="F148" t="s">
        <v>7773</v>
      </c>
      <c r="G148" t="s">
        <v>5753</v>
      </c>
      <c r="H148">
        <v>15</v>
      </c>
      <c r="I148">
        <v>0.86</v>
      </c>
      <c r="J148">
        <v>7</v>
      </c>
      <c r="K148">
        <v>8</v>
      </c>
      <c r="L148" t="s">
        <v>7355</v>
      </c>
      <c r="O148" t="s">
        <v>7784</v>
      </c>
      <c r="P148" t="s">
        <v>7774</v>
      </c>
      <c r="Q148" t="s">
        <v>7178</v>
      </c>
      <c r="R148" t="s">
        <v>7399</v>
      </c>
      <c r="S148" t="s">
        <v>7399</v>
      </c>
      <c r="T148">
        <v>5.56</v>
      </c>
      <c r="U148" t="s">
        <v>7842</v>
      </c>
      <c r="V148">
        <v>1.9</v>
      </c>
      <c r="W148" t="s">
        <v>7774</v>
      </c>
      <c r="X148" t="s">
        <v>7789</v>
      </c>
      <c r="Y148" t="s">
        <v>7774</v>
      </c>
      <c r="AC148" t="s">
        <v>5678</v>
      </c>
      <c r="AD148">
        <v>42.779826610000001</v>
      </c>
      <c r="AE148">
        <v>-82.037273580000004</v>
      </c>
      <c r="AF148">
        <v>202.7</v>
      </c>
      <c r="AG148">
        <v>290</v>
      </c>
      <c r="AH148" t="s">
        <v>8087</v>
      </c>
      <c r="AI148">
        <v>15</v>
      </c>
      <c r="AJ148">
        <v>986</v>
      </c>
      <c r="AK148">
        <v>7.8140000000000001</v>
      </c>
      <c r="AL148">
        <v>329.58100000000002</v>
      </c>
      <c r="AM148">
        <v>2116</v>
      </c>
      <c r="AN148">
        <v>2117</v>
      </c>
      <c r="AQ148">
        <v>1.24</v>
      </c>
      <c r="AR148">
        <v>1.24</v>
      </c>
      <c r="AT148">
        <v>2.15</v>
      </c>
      <c r="AU148">
        <v>2.15</v>
      </c>
      <c r="BA148">
        <v>0.86</v>
      </c>
      <c r="BB148">
        <v>7</v>
      </c>
    </row>
    <row r="149" spans="1:54" x14ac:dyDescent="0.35">
      <c r="A149" t="s">
        <v>8084</v>
      </c>
      <c r="B149">
        <v>145</v>
      </c>
      <c r="C149">
        <v>538.1</v>
      </c>
      <c r="D149">
        <v>10</v>
      </c>
      <c r="E149" t="s">
        <v>7782</v>
      </c>
      <c r="F149" t="s">
        <v>8085</v>
      </c>
      <c r="G149" t="s">
        <v>8107</v>
      </c>
      <c r="Q149" t="s">
        <v>8218</v>
      </c>
      <c r="R149" t="s">
        <v>7417</v>
      </c>
      <c r="S149" t="s">
        <v>7417</v>
      </c>
      <c r="T149">
        <v>5.56</v>
      </c>
      <c r="U149" t="s">
        <v>8219</v>
      </c>
      <c r="V149">
        <v>1.9</v>
      </c>
      <c r="W149" t="s">
        <v>7774</v>
      </c>
      <c r="AD149">
        <v>42.77980505</v>
      </c>
      <c r="AE149">
        <v>-82.037274400000001</v>
      </c>
      <c r="AF149">
        <v>202.7</v>
      </c>
      <c r="AG149">
        <v>290</v>
      </c>
      <c r="AH149" t="s">
        <v>8087</v>
      </c>
      <c r="AJ149">
        <v>986</v>
      </c>
      <c r="AK149">
        <v>10.199999999999999</v>
      </c>
    </row>
    <row r="150" spans="1:54" x14ac:dyDescent="0.35">
      <c r="A150" t="s">
        <v>8084</v>
      </c>
      <c r="B150">
        <v>146</v>
      </c>
      <c r="C150">
        <v>547</v>
      </c>
      <c r="D150">
        <v>10</v>
      </c>
      <c r="E150" t="s">
        <v>7782</v>
      </c>
      <c r="F150" t="s">
        <v>8085</v>
      </c>
      <c r="G150" t="s">
        <v>8107</v>
      </c>
      <c r="Q150" t="s">
        <v>8220</v>
      </c>
      <c r="R150" t="s">
        <v>7418</v>
      </c>
      <c r="S150" t="s">
        <v>7418</v>
      </c>
      <c r="T150">
        <v>5.56</v>
      </c>
      <c r="U150" t="s">
        <v>8221</v>
      </c>
      <c r="V150">
        <v>1.9</v>
      </c>
      <c r="W150" t="s">
        <v>7774</v>
      </c>
      <c r="AD150">
        <v>42.779724629999997</v>
      </c>
      <c r="AE150">
        <v>-82.037277340000003</v>
      </c>
      <c r="AF150">
        <v>202.7</v>
      </c>
      <c r="AG150">
        <v>290</v>
      </c>
      <c r="AH150" t="s">
        <v>8087</v>
      </c>
      <c r="AJ150">
        <v>986</v>
      </c>
      <c r="AK150">
        <v>8.9</v>
      </c>
    </row>
    <row r="151" spans="1:54" x14ac:dyDescent="0.35">
      <c r="A151" t="s">
        <v>8084</v>
      </c>
      <c r="B151">
        <v>147</v>
      </c>
      <c r="C151">
        <v>555.9</v>
      </c>
      <c r="D151">
        <v>10</v>
      </c>
      <c r="E151" t="s">
        <v>7782</v>
      </c>
      <c r="F151" t="s">
        <v>8085</v>
      </c>
      <c r="G151" t="s">
        <v>8107</v>
      </c>
      <c r="Q151" t="s">
        <v>8222</v>
      </c>
      <c r="R151" t="s">
        <v>8223</v>
      </c>
      <c r="S151" t="s">
        <v>8223</v>
      </c>
      <c r="T151">
        <v>5.56</v>
      </c>
      <c r="U151" t="s">
        <v>8224</v>
      </c>
      <c r="V151">
        <v>1.9</v>
      </c>
      <c r="W151" t="s">
        <v>7774</v>
      </c>
      <c r="AD151">
        <v>42.779644230000002</v>
      </c>
      <c r="AE151">
        <v>-82.037281120000003</v>
      </c>
      <c r="AF151">
        <v>202.8</v>
      </c>
      <c r="AG151">
        <v>290</v>
      </c>
      <c r="AH151" t="s">
        <v>8087</v>
      </c>
      <c r="AJ151">
        <v>986</v>
      </c>
      <c r="AK151">
        <v>8.9</v>
      </c>
    </row>
    <row r="152" spans="1:54" x14ac:dyDescent="0.35">
      <c r="A152" t="s">
        <v>8084</v>
      </c>
      <c r="B152">
        <v>148</v>
      </c>
      <c r="C152">
        <v>564.79999999999995</v>
      </c>
      <c r="D152">
        <v>10</v>
      </c>
      <c r="E152" t="s">
        <v>7782</v>
      </c>
      <c r="F152" t="s">
        <v>8085</v>
      </c>
      <c r="G152" t="s">
        <v>8107</v>
      </c>
      <c r="Q152" t="s">
        <v>8225</v>
      </c>
      <c r="R152" t="s">
        <v>7414</v>
      </c>
      <c r="S152" t="s">
        <v>7414</v>
      </c>
      <c r="T152">
        <v>5.56</v>
      </c>
      <c r="U152" t="s">
        <v>8226</v>
      </c>
      <c r="V152">
        <v>1.9</v>
      </c>
      <c r="W152" t="s">
        <v>7774</v>
      </c>
      <c r="AD152">
        <v>42.77956382</v>
      </c>
      <c r="AE152">
        <v>-82.037284560000003</v>
      </c>
      <c r="AF152">
        <v>202.8</v>
      </c>
      <c r="AG152">
        <v>290</v>
      </c>
      <c r="AH152" t="s">
        <v>8087</v>
      </c>
      <c r="AJ152">
        <v>986</v>
      </c>
      <c r="AK152">
        <v>8.9</v>
      </c>
    </row>
    <row r="153" spans="1:54" x14ac:dyDescent="0.35">
      <c r="A153" t="s">
        <v>8084</v>
      </c>
      <c r="B153">
        <v>149</v>
      </c>
      <c r="C153">
        <v>573</v>
      </c>
      <c r="D153">
        <v>10</v>
      </c>
      <c r="E153" t="s">
        <v>7782</v>
      </c>
      <c r="F153" t="s">
        <v>8085</v>
      </c>
      <c r="G153" t="s">
        <v>8107</v>
      </c>
      <c r="Q153" t="s">
        <v>8227</v>
      </c>
      <c r="R153" t="s">
        <v>8228</v>
      </c>
      <c r="S153" t="s">
        <v>8228</v>
      </c>
      <c r="T153">
        <v>5.56</v>
      </c>
      <c r="U153" t="s">
        <v>8229</v>
      </c>
      <c r="V153">
        <v>1.9</v>
      </c>
      <c r="W153" t="s">
        <v>7774</v>
      </c>
      <c r="AD153">
        <v>42.779489730000002</v>
      </c>
      <c r="AE153">
        <v>-82.037287160000005</v>
      </c>
      <c r="AF153">
        <v>202.8</v>
      </c>
      <c r="AG153">
        <v>290</v>
      </c>
      <c r="AH153" t="s">
        <v>8087</v>
      </c>
      <c r="AJ153">
        <v>986</v>
      </c>
      <c r="AK153">
        <v>8.1999999999999993</v>
      </c>
    </row>
    <row r="154" spans="1:54" x14ac:dyDescent="0.35">
      <c r="A154" t="s">
        <v>8084</v>
      </c>
      <c r="B154">
        <v>150</v>
      </c>
      <c r="C154">
        <v>582.5</v>
      </c>
      <c r="D154">
        <v>10</v>
      </c>
      <c r="E154" t="s">
        <v>7782</v>
      </c>
      <c r="F154" t="s">
        <v>8085</v>
      </c>
      <c r="G154" t="s">
        <v>8107</v>
      </c>
      <c r="Q154" t="s">
        <v>8230</v>
      </c>
      <c r="R154" t="s">
        <v>7390</v>
      </c>
      <c r="S154" t="s">
        <v>7390</v>
      </c>
      <c r="T154">
        <v>5.56</v>
      </c>
      <c r="U154" t="s">
        <v>8231</v>
      </c>
      <c r="V154">
        <v>1.9</v>
      </c>
      <c r="W154" t="s">
        <v>7774</v>
      </c>
      <c r="AD154">
        <v>42.779403879999997</v>
      </c>
      <c r="AE154">
        <v>-82.03729002</v>
      </c>
      <c r="AF154">
        <v>202.7</v>
      </c>
      <c r="AG154">
        <v>290</v>
      </c>
      <c r="AH154" t="s">
        <v>8087</v>
      </c>
      <c r="AJ154">
        <v>986</v>
      </c>
      <c r="AK154">
        <v>9.5</v>
      </c>
    </row>
    <row r="155" spans="1:54" x14ac:dyDescent="0.35">
      <c r="A155" t="s">
        <v>8084</v>
      </c>
      <c r="B155">
        <v>151</v>
      </c>
      <c r="C155">
        <v>591.70000000000005</v>
      </c>
      <c r="D155">
        <v>10</v>
      </c>
      <c r="E155" t="s">
        <v>7782</v>
      </c>
      <c r="F155" t="s">
        <v>8085</v>
      </c>
      <c r="G155" t="s">
        <v>8107</v>
      </c>
      <c r="Q155" t="s">
        <v>8232</v>
      </c>
      <c r="R155" t="s">
        <v>7419</v>
      </c>
      <c r="S155" t="s">
        <v>7419</v>
      </c>
      <c r="T155">
        <v>5.56</v>
      </c>
      <c r="U155" t="s">
        <v>8233</v>
      </c>
      <c r="V155">
        <v>1.9</v>
      </c>
      <c r="W155" t="s">
        <v>7774</v>
      </c>
      <c r="AD155">
        <v>42.779320740000003</v>
      </c>
      <c r="AE155">
        <v>-82.037292170000001</v>
      </c>
      <c r="AF155">
        <v>202.8</v>
      </c>
      <c r="AG155">
        <v>290</v>
      </c>
      <c r="AH155" t="s">
        <v>8087</v>
      </c>
      <c r="AJ155">
        <v>986</v>
      </c>
      <c r="AK155">
        <v>9.1999999999999993</v>
      </c>
    </row>
    <row r="156" spans="1:54" x14ac:dyDescent="0.35">
      <c r="A156" t="s">
        <v>8084</v>
      </c>
      <c r="B156">
        <v>152</v>
      </c>
      <c r="C156">
        <v>600.70000000000005</v>
      </c>
      <c r="D156">
        <v>10</v>
      </c>
      <c r="E156" t="s">
        <v>7782</v>
      </c>
      <c r="F156" t="s">
        <v>8085</v>
      </c>
      <c r="G156" t="s">
        <v>8107</v>
      </c>
      <c r="Q156" t="s">
        <v>8234</v>
      </c>
      <c r="R156" t="s">
        <v>8235</v>
      </c>
      <c r="S156" t="s">
        <v>8235</v>
      </c>
      <c r="T156">
        <v>5.56</v>
      </c>
      <c r="U156" t="s">
        <v>8236</v>
      </c>
      <c r="V156">
        <v>1.8</v>
      </c>
      <c r="W156" t="s">
        <v>7774</v>
      </c>
      <c r="AD156">
        <v>42.779239400000002</v>
      </c>
      <c r="AE156">
        <v>-82.037294529999997</v>
      </c>
      <c r="AF156">
        <v>202.8</v>
      </c>
      <c r="AG156">
        <v>290</v>
      </c>
      <c r="AH156" t="s">
        <v>8087</v>
      </c>
      <c r="AJ156">
        <v>986</v>
      </c>
      <c r="AK156">
        <v>9</v>
      </c>
    </row>
    <row r="157" spans="1:54" x14ac:dyDescent="0.35">
      <c r="A157" t="s">
        <v>8084</v>
      </c>
      <c r="B157">
        <v>153</v>
      </c>
      <c r="C157">
        <v>609.70000000000005</v>
      </c>
      <c r="D157">
        <v>10</v>
      </c>
      <c r="E157" t="s">
        <v>7782</v>
      </c>
      <c r="F157" t="s">
        <v>8085</v>
      </c>
      <c r="G157" t="s">
        <v>8107</v>
      </c>
      <c r="Q157" t="s">
        <v>7179</v>
      </c>
      <c r="R157" t="s">
        <v>7420</v>
      </c>
      <c r="S157" t="s">
        <v>7420</v>
      </c>
      <c r="T157">
        <v>5.56</v>
      </c>
      <c r="U157" t="s">
        <v>7844</v>
      </c>
      <c r="V157">
        <v>1.9</v>
      </c>
      <c r="W157" t="s">
        <v>7774</v>
      </c>
      <c r="AD157">
        <v>42.779158080000002</v>
      </c>
      <c r="AE157">
        <v>-82.037297210000006</v>
      </c>
      <c r="AF157">
        <v>202.8</v>
      </c>
      <c r="AG157">
        <v>290</v>
      </c>
      <c r="AH157" t="s">
        <v>8087</v>
      </c>
      <c r="AJ157">
        <v>986</v>
      </c>
      <c r="AK157">
        <v>9</v>
      </c>
    </row>
    <row r="158" spans="1:54" x14ac:dyDescent="0.35">
      <c r="A158" t="s">
        <v>7778</v>
      </c>
      <c r="B158">
        <v>154</v>
      </c>
      <c r="C158">
        <v>612.98400000000004</v>
      </c>
      <c r="D158">
        <v>10</v>
      </c>
      <c r="E158" t="s">
        <v>7782</v>
      </c>
      <c r="F158" t="s">
        <v>7773</v>
      </c>
      <c r="G158" t="s">
        <v>5753</v>
      </c>
      <c r="H158">
        <v>12</v>
      </c>
      <c r="I158">
        <v>0.66</v>
      </c>
      <c r="J158">
        <v>9</v>
      </c>
      <c r="K158">
        <v>8</v>
      </c>
      <c r="L158" t="s">
        <v>7660</v>
      </c>
      <c r="O158" t="s">
        <v>7784</v>
      </c>
      <c r="P158" t="s">
        <v>7774</v>
      </c>
      <c r="Q158" t="s">
        <v>7179</v>
      </c>
      <c r="R158" t="s">
        <v>7420</v>
      </c>
      <c r="S158" t="s">
        <v>7420</v>
      </c>
      <c r="T158">
        <v>5.56</v>
      </c>
      <c r="U158" t="s">
        <v>7844</v>
      </c>
      <c r="V158">
        <v>1.9</v>
      </c>
      <c r="W158" t="s">
        <v>7774</v>
      </c>
      <c r="X158" t="s">
        <v>7789</v>
      </c>
      <c r="Y158" t="s">
        <v>7774</v>
      </c>
      <c r="AC158" t="s">
        <v>5678</v>
      </c>
      <c r="AD158">
        <v>42.779128450000002</v>
      </c>
      <c r="AE158">
        <v>-82.037298289999995</v>
      </c>
      <c r="AF158">
        <v>202.8</v>
      </c>
      <c r="AG158">
        <v>290</v>
      </c>
      <c r="AH158" t="s">
        <v>8087</v>
      </c>
      <c r="AI158">
        <v>15</v>
      </c>
      <c r="AJ158">
        <v>986</v>
      </c>
      <c r="AK158">
        <v>3.2789999999999999</v>
      </c>
      <c r="AL158">
        <v>-386.96100000000001</v>
      </c>
      <c r="AM158">
        <v>2115</v>
      </c>
      <c r="AN158">
        <v>2116</v>
      </c>
      <c r="AQ158">
        <v>1.24</v>
      </c>
      <c r="AR158">
        <v>1.24</v>
      </c>
      <c r="AT158">
        <v>2.15</v>
      </c>
      <c r="AU158">
        <v>2.14</v>
      </c>
      <c r="BA158">
        <v>0.66</v>
      </c>
      <c r="BB158">
        <v>9</v>
      </c>
    </row>
    <row r="159" spans="1:54" x14ac:dyDescent="0.35">
      <c r="A159" t="s">
        <v>8084</v>
      </c>
      <c r="B159">
        <v>155</v>
      </c>
      <c r="C159">
        <v>618.5</v>
      </c>
      <c r="D159">
        <v>10</v>
      </c>
      <c r="E159" t="s">
        <v>7782</v>
      </c>
      <c r="F159" t="s">
        <v>8085</v>
      </c>
      <c r="G159" t="s">
        <v>8107</v>
      </c>
      <c r="Q159" t="s">
        <v>7180</v>
      </c>
      <c r="R159" t="s">
        <v>7422</v>
      </c>
      <c r="S159" t="s">
        <v>7422</v>
      </c>
      <c r="T159">
        <v>5.56</v>
      </c>
      <c r="U159" t="s">
        <v>7845</v>
      </c>
      <c r="V159">
        <v>1.9</v>
      </c>
      <c r="W159" t="s">
        <v>7774</v>
      </c>
      <c r="AD159">
        <v>42.779078570000003</v>
      </c>
      <c r="AE159">
        <v>-82.037300270000003</v>
      </c>
      <c r="AF159">
        <v>202.7</v>
      </c>
      <c r="AG159">
        <v>290</v>
      </c>
      <c r="AH159" t="s">
        <v>8087</v>
      </c>
      <c r="AJ159">
        <v>986</v>
      </c>
      <c r="AK159">
        <v>8.8000000000000007</v>
      </c>
    </row>
    <row r="160" spans="1:54" x14ac:dyDescent="0.35">
      <c r="A160" t="s">
        <v>7778</v>
      </c>
      <c r="B160">
        <v>156</v>
      </c>
      <c r="C160">
        <v>624.95699999999999</v>
      </c>
      <c r="D160">
        <v>10</v>
      </c>
      <c r="E160" t="s">
        <v>7782</v>
      </c>
      <c r="F160" t="s">
        <v>7773</v>
      </c>
      <c r="G160" t="s">
        <v>7810</v>
      </c>
      <c r="H160">
        <v>17</v>
      </c>
      <c r="I160">
        <v>0.94</v>
      </c>
      <c r="J160">
        <v>8</v>
      </c>
      <c r="K160">
        <v>12</v>
      </c>
      <c r="L160" t="s">
        <v>7435</v>
      </c>
      <c r="O160" t="s">
        <v>7776</v>
      </c>
      <c r="P160" t="s">
        <v>3293</v>
      </c>
      <c r="Q160" t="s">
        <v>7180</v>
      </c>
      <c r="R160" t="s">
        <v>7422</v>
      </c>
      <c r="S160" t="s">
        <v>7422</v>
      </c>
      <c r="T160">
        <v>5.56</v>
      </c>
      <c r="U160" t="s">
        <v>7845</v>
      </c>
      <c r="V160">
        <v>1.8</v>
      </c>
      <c r="W160" t="s">
        <v>7774</v>
      </c>
      <c r="X160" t="s">
        <v>7786</v>
      </c>
      <c r="Y160" t="s">
        <v>7774</v>
      </c>
      <c r="Z160">
        <v>15</v>
      </c>
      <c r="AA160">
        <v>20</v>
      </c>
      <c r="AB160">
        <v>25</v>
      </c>
      <c r="AC160" t="s">
        <v>5785</v>
      </c>
      <c r="AD160">
        <v>42.779020269999997</v>
      </c>
      <c r="AE160">
        <v>-82.037302629999999</v>
      </c>
      <c r="AF160">
        <v>202.7</v>
      </c>
      <c r="AG160">
        <v>290</v>
      </c>
      <c r="AH160" t="s">
        <v>8087</v>
      </c>
      <c r="AI160">
        <v>15</v>
      </c>
      <c r="AJ160">
        <v>986</v>
      </c>
      <c r="AK160">
        <v>6.452</v>
      </c>
      <c r="AL160">
        <v>-8.5519999999999996</v>
      </c>
      <c r="AM160">
        <v>2114</v>
      </c>
      <c r="AN160">
        <v>2115</v>
      </c>
      <c r="AQ160">
        <v>1.23</v>
      </c>
      <c r="AR160">
        <v>1.23</v>
      </c>
      <c r="AT160">
        <v>2.14</v>
      </c>
      <c r="AU160">
        <v>2.14</v>
      </c>
      <c r="BA160">
        <v>0.94</v>
      </c>
      <c r="BB160">
        <v>8</v>
      </c>
    </row>
    <row r="161" spans="1:54" x14ac:dyDescent="0.35">
      <c r="A161" t="s">
        <v>8084</v>
      </c>
      <c r="B161">
        <v>157</v>
      </c>
      <c r="C161">
        <v>625.70000000000005</v>
      </c>
      <c r="D161">
        <v>10</v>
      </c>
      <c r="E161" t="s">
        <v>7782</v>
      </c>
      <c r="F161" t="s">
        <v>8085</v>
      </c>
      <c r="G161" t="s">
        <v>8107</v>
      </c>
      <c r="Q161" t="s">
        <v>7181</v>
      </c>
      <c r="R161" t="s">
        <v>7423</v>
      </c>
      <c r="S161" t="s">
        <v>7423</v>
      </c>
      <c r="T161">
        <v>5.56</v>
      </c>
      <c r="U161" t="s">
        <v>7846</v>
      </c>
      <c r="V161">
        <v>1.9</v>
      </c>
      <c r="W161" t="s">
        <v>7774</v>
      </c>
      <c r="AD161">
        <v>42.779013509999999</v>
      </c>
      <c r="AE161">
        <v>-82.037302909999994</v>
      </c>
      <c r="AF161">
        <v>202.7</v>
      </c>
      <c r="AG161">
        <v>290</v>
      </c>
      <c r="AH161" t="s">
        <v>8087</v>
      </c>
      <c r="AJ161">
        <v>986</v>
      </c>
      <c r="AK161">
        <v>7.2</v>
      </c>
    </row>
    <row r="162" spans="1:54" x14ac:dyDescent="0.35">
      <c r="A162" t="s">
        <v>7778</v>
      </c>
      <c r="B162">
        <v>158</v>
      </c>
      <c r="C162">
        <v>631.28700000000003</v>
      </c>
      <c r="D162">
        <v>10</v>
      </c>
      <c r="E162" t="s">
        <v>7782</v>
      </c>
      <c r="F162" t="s">
        <v>7773</v>
      </c>
      <c r="G162" t="s">
        <v>7810</v>
      </c>
      <c r="H162">
        <v>19</v>
      </c>
      <c r="I162">
        <v>1.08</v>
      </c>
      <c r="J162">
        <v>32</v>
      </c>
      <c r="K162">
        <v>21</v>
      </c>
      <c r="L162" t="s">
        <v>7620</v>
      </c>
      <c r="O162" t="s">
        <v>7776</v>
      </c>
      <c r="P162" t="s">
        <v>3293</v>
      </c>
      <c r="Q162" t="s">
        <v>7181</v>
      </c>
      <c r="R162" t="s">
        <v>7423</v>
      </c>
      <c r="S162" t="s">
        <v>7423</v>
      </c>
      <c r="T162">
        <v>5.56</v>
      </c>
      <c r="U162" t="s">
        <v>7846</v>
      </c>
      <c r="V162">
        <v>1.9</v>
      </c>
      <c r="W162" t="s">
        <v>7774</v>
      </c>
      <c r="X162" t="s">
        <v>7788</v>
      </c>
      <c r="Y162" t="s">
        <v>7774</v>
      </c>
      <c r="Z162">
        <v>15</v>
      </c>
      <c r="AA162">
        <v>20</v>
      </c>
      <c r="AB162">
        <v>22</v>
      </c>
      <c r="AC162" t="s">
        <v>5785</v>
      </c>
      <c r="AD162">
        <v>42.778963179999998</v>
      </c>
      <c r="AE162">
        <v>-82.037305059999994</v>
      </c>
      <c r="AF162">
        <v>202.7</v>
      </c>
      <c r="AG162">
        <v>290</v>
      </c>
      <c r="AH162" t="s">
        <v>8087</v>
      </c>
      <c r="AI162">
        <v>15</v>
      </c>
      <c r="AJ162">
        <v>986</v>
      </c>
      <c r="AK162">
        <v>5.5709999999999997</v>
      </c>
      <c r="AL162">
        <v>0</v>
      </c>
      <c r="AM162">
        <v>2040</v>
      </c>
      <c r="AN162">
        <v>2054</v>
      </c>
      <c r="AQ162">
        <v>1.2</v>
      </c>
      <c r="AR162">
        <v>1.19</v>
      </c>
      <c r="AT162">
        <v>2.08</v>
      </c>
      <c r="AU162">
        <v>2.0699999999999998</v>
      </c>
      <c r="BA162">
        <v>1.08</v>
      </c>
      <c r="BB162">
        <v>32</v>
      </c>
    </row>
    <row r="163" spans="1:54" x14ac:dyDescent="0.35">
      <c r="A163" t="s">
        <v>8084</v>
      </c>
      <c r="B163">
        <v>159</v>
      </c>
      <c r="C163">
        <v>634.1</v>
      </c>
      <c r="D163">
        <v>10</v>
      </c>
      <c r="E163" t="s">
        <v>7782</v>
      </c>
      <c r="F163" t="s">
        <v>8085</v>
      </c>
      <c r="G163" t="s">
        <v>8107</v>
      </c>
      <c r="Q163" t="s">
        <v>7182</v>
      </c>
      <c r="R163" t="s">
        <v>7425</v>
      </c>
      <c r="S163" t="s">
        <v>7425</v>
      </c>
      <c r="T163">
        <v>5.56</v>
      </c>
      <c r="U163" t="s">
        <v>7847</v>
      </c>
      <c r="V163">
        <v>1.9</v>
      </c>
      <c r="W163" t="s">
        <v>7774</v>
      </c>
      <c r="AD163">
        <v>42.778937630000001</v>
      </c>
      <c r="AE163">
        <v>-82.037306180000002</v>
      </c>
      <c r="AF163">
        <v>202.7</v>
      </c>
      <c r="AG163">
        <v>290</v>
      </c>
      <c r="AH163" t="s">
        <v>8087</v>
      </c>
      <c r="AJ163">
        <v>986</v>
      </c>
      <c r="AK163">
        <v>8.4</v>
      </c>
    </row>
    <row r="164" spans="1:54" x14ac:dyDescent="0.35">
      <c r="A164" t="s">
        <v>7778</v>
      </c>
      <c r="B164">
        <v>160</v>
      </c>
      <c r="C164">
        <v>638.51700000000005</v>
      </c>
      <c r="D164">
        <v>10</v>
      </c>
      <c r="E164" t="s">
        <v>7782</v>
      </c>
      <c r="F164" t="s">
        <v>7773</v>
      </c>
      <c r="G164" t="s">
        <v>7797</v>
      </c>
      <c r="H164">
        <v>12</v>
      </c>
      <c r="I164">
        <v>0.66</v>
      </c>
      <c r="J164">
        <v>20</v>
      </c>
      <c r="K164">
        <v>12</v>
      </c>
      <c r="L164" t="s">
        <v>7616</v>
      </c>
      <c r="O164" t="s">
        <v>7805</v>
      </c>
      <c r="P164" t="s">
        <v>7774</v>
      </c>
      <c r="Q164" t="s">
        <v>7182</v>
      </c>
      <c r="R164" t="s">
        <v>7425</v>
      </c>
      <c r="S164" t="s">
        <v>7425</v>
      </c>
      <c r="T164">
        <v>5.56</v>
      </c>
      <c r="U164" t="s">
        <v>7847</v>
      </c>
      <c r="V164">
        <v>2</v>
      </c>
      <c r="W164" t="s">
        <v>7774</v>
      </c>
      <c r="X164" t="s">
        <v>7788</v>
      </c>
      <c r="Y164" t="s">
        <v>7774</v>
      </c>
      <c r="Z164">
        <v>10</v>
      </c>
      <c r="AA164">
        <v>10</v>
      </c>
      <c r="AB164">
        <v>12</v>
      </c>
      <c r="AC164" t="s">
        <v>5753</v>
      </c>
      <c r="AD164">
        <v>42.778897819999997</v>
      </c>
      <c r="AE164">
        <v>-82.037307889999994</v>
      </c>
      <c r="AF164">
        <v>202.8</v>
      </c>
      <c r="AG164">
        <v>290</v>
      </c>
      <c r="AH164" t="s">
        <v>8087</v>
      </c>
      <c r="AI164">
        <v>15</v>
      </c>
      <c r="AJ164">
        <v>986</v>
      </c>
      <c r="AK164">
        <v>4.407</v>
      </c>
      <c r="AL164">
        <v>112.98</v>
      </c>
      <c r="AM164">
        <v>2099</v>
      </c>
      <c r="AN164">
        <v>2102</v>
      </c>
      <c r="AQ164">
        <v>1.23</v>
      </c>
      <c r="AR164">
        <v>1.23</v>
      </c>
      <c r="AT164">
        <v>2.13</v>
      </c>
      <c r="AU164">
        <v>2.13</v>
      </c>
      <c r="BA164">
        <v>0.66</v>
      </c>
      <c r="BB164">
        <v>20</v>
      </c>
    </row>
    <row r="165" spans="1:54" x14ac:dyDescent="0.35">
      <c r="A165" t="s">
        <v>7778</v>
      </c>
      <c r="B165">
        <v>161</v>
      </c>
      <c r="C165">
        <v>643.49699999999996</v>
      </c>
      <c r="D165">
        <v>10</v>
      </c>
      <c r="E165" t="s">
        <v>7782</v>
      </c>
      <c r="F165" t="s">
        <v>7773</v>
      </c>
      <c r="G165" t="s">
        <v>7810</v>
      </c>
      <c r="H165">
        <v>15</v>
      </c>
      <c r="I165">
        <v>0.86</v>
      </c>
      <c r="J165">
        <v>7</v>
      </c>
      <c r="K165">
        <v>8</v>
      </c>
      <c r="L165" t="s">
        <v>7835</v>
      </c>
      <c r="O165" t="s">
        <v>7776</v>
      </c>
      <c r="P165" t="s">
        <v>3293</v>
      </c>
      <c r="Q165" t="s">
        <v>7182</v>
      </c>
      <c r="R165" t="s">
        <v>7425</v>
      </c>
      <c r="S165" t="s">
        <v>7425</v>
      </c>
      <c r="T165">
        <v>5.56</v>
      </c>
      <c r="U165" t="s">
        <v>7847</v>
      </c>
      <c r="V165">
        <v>1.9</v>
      </c>
      <c r="W165" t="s">
        <v>7774</v>
      </c>
      <c r="X165" t="s">
        <v>7789</v>
      </c>
      <c r="Y165" t="s">
        <v>7774</v>
      </c>
      <c r="AC165" t="s">
        <v>5800</v>
      </c>
      <c r="AD165">
        <v>42.778852790000002</v>
      </c>
      <c r="AE165">
        <v>-82.037309710000002</v>
      </c>
      <c r="AF165">
        <v>202.9</v>
      </c>
      <c r="AG165">
        <v>290</v>
      </c>
      <c r="AH165" t="s">
        <v>8087</v>
      </c>
      <c r="AI165">
        <v>15</v>
      </c>
      <c r="AJ165">
        <v>986</v>
      </c>
      <c r="AK165">
        <v>9.3930000000000007</v>
      </c>
      <c r="AL165">
        <v>-21.114000000000001</v>
      </c>
      <c r="AM165">
        <v>2116</v>
      </c>
      <c r="AN165">
        <v>2117</v>
      </c>
      <c r="AQ165">
        <v>1.24</v>
      </c>
      <c r="AR165">
        <v>1.24</v>
      </c>
      <c r="AT165">
        <v>2.15</v>
      </c>
      <c r="AU165">
        <v>2.15</v>
      </c>
      <c r="BA165">
        <v>0.86</v>
      </c>
      <c r="BB165">
        <v>7</v>
      </c>
    </row>
    <row r="166" spans="1:54" x14ac:dyDescent="0.35">
      <c r="A166" t="s">
        <v>8084</v>
      </c>
      <c r="B166">
        <v>162</v>
      </c>
      <c r="C166">
        <v>644.20000000000005</v>
      </c>
      <c r="D166">
        <v>10</v>
      </c>
      <c r="E166" t="s">
        <v>7782</v>
      </c>
      <c r="F166" t="s">
        <v>8085</v>
      </c>
      <c r="G166" t="s">
        <v>8107</v>
      </c>
      <c r="Q166" t="s">
        <v>8237</v>
      </c>
      <c r="R166" t="s">
        <v>7428</v>
      </c>
      <c r="S166" t="s">
        <v>7428</v>
      </c>
      <c r="T166">
        <v>5.56</v>
      </c>
      <c r="U166" t="s">
        <v>8238</v>
      </c>
      <c r="V166">
        <v>1.9</v>
      </c>
      <c r="W166" t="s">
        <v>7774</v>
      </c>
      <c r="AD166">
        <v>42.778846399999999</v>
      </c>
      <c r="AE166">
        <v>-82.037309949999994</v>
      </c>
      <c r="AF166">
        <v>202.9</v>
      </c>
      <c r="AG166">
        <v>290</v>
      </c>
      <c r="AH166" t="s">
        <v>8087</v>
      </c>
      <c r="AJ166">
        <v>986</v>
      </c>
      <c r="AK166">
        <v>10.1</v>
      </c>
    </row>
    <row r="167" spans="1:54" x14ac:dyDescent="0.35">
      <c r="A167" t="s">
        <v>8084</v>
      </c>
      <c r="B167">
        <v>163</v>
      </c>
      <c r="C167">
        <v>650.9</v>
      </c>
      <c r="D167">
        <v>10</v>
      </c>
      <c r="E167" t="s">
        <v>7782</v>
      </c>
      <c r="F167" t="s">
        <v>8085</v>
      </c>
      <c r="G167" t="s">
        <v>8107</v>
      </c>
      <c r="Q167" t="s">
        <v>8239</v>
      </c>
      <c r="R167" t="s">
        <v>7391</v>
      </c>
      <c r="S167" t="s">
        <v>7391</v>
      </c>
      <c r="T167">
        <v>5.56</v>
      </c>
      <c r="U167" t="s">
        <v>8240</v>
      </c>
      <c r="V167">
        <v>1.9</v>
      </c>
      <c r="W167" t="s">
        <v>7774</v>
      </c>
      <c r="AD167">
        <v>42.778785859999999</v>
      </c>
      <c r="AE167">
        <v>-82.037312349999993</v>
      </c>
      <c r="AF167">
        <v>202.9</v>
      </c>
      <c r="AG167">
        <v>290</v>
      </c>
      <c r="AH167" t="s">
        <v>8087</v>
      </c>
      <c r="AJ167">
        <v>986</v>
      </c>
      <c r="AK167">
        <v>6.7</v>
      </c>
    </row>
    <row r="168" spans="1:54" x14ac:dyDescent="0.35">
      <c r="A168" t="s">
        <v>8084</v>
      </c>
      <c r="B168">
        <v>164</v>
      </c>
      <c r="C168">
        <v>660.4</v>
      </c>
      <c r="D168">
        <v>10</v>
      </c>
      <c r="E168" t="s">
        <v>7782</v>
      </c>
      <c r="F168" t="s">
        <v>8085</v>
      </c>
      <c r="G168" t="s">
        <v>8107</v>
      </c>
      <c r="Q168" t="s">
        <v>8241</v>
      </c>
      <c r="R168" t="s">
        <v>7429</v>
      </c>
      <c r="S168" t="s">
        <v>7429</v>
      </c>
      <c r="T168">
        <v>5.56</v>
      </c>
      <c r="U168" t="s">
        <v>8242</v>
      </c>
      <c r="V168">
        <v>1.9</v>
      </c>
      <c r="W168" t="s">
        <v>7774</v>
      </c>
      <c r="AD168">
        <v>42.778700030000003</v>
      </c>
      <c r="AE168">
        <v>-82.037315820000003</v>
      </c>
      <c r="AF168">
        <v>202.8</v>
      </c>
      <c r="AG168">
        <v>290</v>
      </c>
      <c r="AH168" t="s">
        <v>8087</v>
      </c>
      <c r="AJ168">
        <v>986</v>
      </c>
      <c r="AK168">
        <v>9.5</v>
      </c>
    </row>
    <row r="169" spans="1:54" x14ac:dyDescent="0.35">
      <c r="A169" t="s">
        <v>8084</v>
      </c>
      <c r="B169">
        <v>165</v>
      </c>
      <c r="C169">
        <v>670.2</v>
      </c>
      <c r="D169">
        <v>10</v>
      </c>
      <c r="E169" t="s">
        <v>7782</v>
      </c>
      <c r="F169" t="s">
        <v>8085</v>
      </c>
      <c r="G169" t="s">
        <v>8107</v>
      </c>
      <c r="Q169" t="s">
        <v>8243</v>
      </c>
      <c r="R169" t="s">
        <v>8244</v>
      </c>
      <c r="S169" t="s">
        <v>8244</v>
      </c>
      <c r="T169">
        <v>5.56</v>
      </c>
      <c r="U169" t="s">
        <v>8245</v>
      </c>
      <c r="V169">
        <v>1.9</v>
      </c>
      <c r="W169" t="s">
        <v>7774</v>
      </c>
      <c r="AD169">
        <v>42.778611480000002</v>
      </c>
      <c r="AE169">
        <v>-82.037319100000005</v>
      </c>
      <c r="AF169">
        <v>202.9</v>
      </c>
      <c r="AG169">
        <v>290</v>
      </c>
      <c r="AH169" t="s">
        <v>8087</v>
      </c>
      <c r="AJ169">
        <v>986</v>
      </c>
      <c r="AK169">
        <v>9.8000000000000007</v>
      </c>
    </row>
    <row r="170" spans="1:54" x14ac:dyDescent="0.35">
      <c r="A170" t="s">
        <v>8084</v>
      </c>
      <c r="B170">
        <v>166</v>
      </c>
      <c r="C170">
        <v>679.4</v>
      </c>
      <c r="D170">
        <v>10</v>
      </c>
      <c r="E170" t="s">
        <v>7782</v>
      </c>
      <c r="F170" t="s">
        <v>8085</v>
      </c>
      <c r="G170" t="s">
        <v>8107</v>
      </c>
      <c r="Q170" t="s">
        <v>8246</v>
      </c>
      <c r="R170" t="s">
        <v>7430</v>
      </c>
      <c r="S170" t="s">
        <v>7430</v>
      </c>
      <c r="T170">
        <v>5.56</v>
      </c>
      <c r="U170" t="s">
        <v>8247</v>
      </c>
      <c r="V170">
        <v>1.9</v>
      </c>
      <c r="W170" t="s">
        <v>7774</v>
      </c>
      <c r="AD170">
        <v>42.778528350000002</v>
      </c>
      <c r="AE170">
        <v>-82.037321849999998</v>
      </c>
      <c r="AF170">
        <v>202.9</v>
      </c>
      <c r="AG170">
        <v>290</v>
      </c>
      <c r="AH170" t="s">
        <v>8087</v>
      </c>
      <c r="AJ170">
        <v>986</v>
      </c>
      <c r="AK170">
        <v>9.1999999999999993</v>
      </c>
    </row>
    <row r="171" spans="1:54" x14ac:dyDescent="0.35">
      <c r="A171" t="s">
        <v>8084</v>
      </c>
      <c r="B171">
        <v>167</v>
      </c>
      <c r="C171">
        <v>685.4</v>
      </c>
      <c r="D171">
        <v>10</v>
      </c>
      <c r="E171" t="s">
        <v>7782</v>
      </c>
      <c r="F171" t="s">
        <v>8085</v>
      </c>
      <c r="G171" t="s">
        <v>8107</v>
      </c>
      <c r="Q171" t="s">
        <v>7183</v>
      </c>
      <c r="R171" t="s">
        <v>7431</v>
      </c>
      <c r="S171" t="s">
        <v>7431</v>
      </c>
      <c r="T171">
        <v>5.56</v>
      </c>
      <c r="U171" t="s">
        <v>7849</v>
      </c>
      <c r="V171">
        <v>1.9</v>
      </c>
      <c r="W171" t="s">
        <v>7774</v>
      </c>
      <c r="AD171">
        <v>42.778474129999999</v>
      </c>
      <c r="AE171">
        <v>-82.037323799999996</v>
      </c>
      <c r="AF171">
        <v>202.9</v>
      </c>
      <c r="AG171">
        <v>290</v>
      </c>
      <c r="AH171" t="s">
        <v>8087</v>
      </c>
      <c r="AJ171">
        <v>986</v>
      </c>
      <c r="AK171">
        <v>6</v>
      </c>
    </row>
    <row r="172" spans="1:54" x14ac:dyDescent="0.35">
      <c r="A172" t="s">
        <v>7778</v>
      </c>
      <c r="B172">
        <v>168</v>
      </c>
      <c r="C172">
        <v>686.83100000000002</v>
      </c>
      <c r="D172">
        <v>10</v>
      </c>
      <c r="E172" t="s">
        <v>7782</v>
      </c>
      <c r="F172" t="s">
        <v>7773</v>
      </c>
      <c r="G172" t="s">
        <v>7810</v>
      </c>
      <c r="H172">
        <v>12</v>
      </c>
      <c r="I172">
        <v>0.68</v>
      </c>
      <c r="J172">
        <v>16</v>
      </c>
      <c r="K172">
        <v>8</v>
      </c>
      <c r="L172" t="s">
        <v>7418</v>
      </c>
      <c r="O172" t="s">
        <v>7776</v>
      </c>
      <c r="P172" t="s">
        <v>3293</v>
      </c>
      <c r="Q172" t="s">
        <v>7183</v>
      </c>
      <c r="R172" t="s">
        <v>7431</v>
      </c>
      <c r="S172" t="s">
        <v>7431</v>
      </c>
      <c r="T172">
        <v>5.56</v>
      </c>
      <c r="U172" t="s">
        <v>7849</v>
      </c>
      <c r="V172">
        <v>1.9</v>
      </c>
      <c r="W172" t="s">
        <v>7774</v>
      </c>
      <c r="X172" t="s">
        <v>7783</v>
      </c>
      <c r="Y172" t="s">
        <v>7774</v>
      </c>
      <c r="AC172" t="s">
        <v>5800</v>
      </c>
      <c r="AD172">
        <v>42.778461280000002</v>
      </c>
      <c r="AE172">
        <v>-82.037324209999994</v>
      </c>
      <c r="AF172">
        <v>202.9</v>
      </c>
      <c r="AG172">
        <v>290</v>
      </c>
      <c r="AH172" t="s">
        <v>8087</v>
      </c>
      <c r="AI172">
        <v>15</v>
      </c>
      <c r="AJ172">
        <v>986</v>
      </c>
      <c r="AK172">
        <v>1.423</v>
      </c>
      <c r="AL172">
        <v>10.118</v>
      </c>
      <c r="AM172">
        <v>2105</v>
      </c>
      <c r="AN172">
        <v>2107</v>
      </c>
      <c r="AQ172">
        <v>1.23</v>
      </c>
      <c r="AR172">
        <v>1.23</v>
      </c>
      <c r="AT172">
        <v>2.14</v>
      </c>
      <c r="AU172">
        <v>2.13</v>
      </c>
      <c r="BA172">
        <v>0.68</v>
      </c>
      <c r="BB172">
        <v>16</v>
      </c>
    </row>
    <row r="173" spans="1:54" x14ac:dyDescent="0.35">
      <c r="A173" t="s">
        <v>7778</v>
      </c>
      <c r="B173">
        <v>169</v>
      </c>
      <c r="C173">
        <v>686.92499999999995</v>
      </c>
      <c r="D173">
        <v>10</v>
      </c>
      <c r="E173" t="s">
        <v>7782</v>
      </c>
      <c r="F173" t="s">
        <v>7773</v>
      </c>
      <c r="G173" t="s">
        <v>7810</v>
      </c>
      <c r="H173">
        <v>18</v>
      </c>
      <c r="I173">
        <v>1.02</v>
      </c>
      <c r="J173">
        <v>16</v>
      </c>
      <c r="K173">
        <v>19</v>
      </c>
      <c r="L173" t="s">
        <v>7634</v>
      </c>
      <c r="O173" t="s">
        <v>7776</v>
      </c>
      <c r="P173" t="s">
        <v>3293</v>
      </c>
      <c r="Q173" t="s">
        <v>7183</v>
      </c>
      <c r="R173" t="s">
        <v>7431</v>
      </c>
      <c r="S173" t="s">
        <v>7431</v>
      </c>
      <c r="T173">
        <v>5.56</v>
      </c>
      <c r="U173" t="s">
        <v>7849</v>
      </c>
      <c r="V173">
        <v>1.9</v>
      </c>
      <c r="W173" t="s">
        <v>7774</v>
      </c>
      <c r="X173" t="s">
        <v>7788</v>
      </c>
      <c r="Y173" t="s">
        <v>7774</v>
      </c>
      <c r="Z173">
        <v>10</v>
      </c>
      <c r="AA173">
        <v>10</v>
      </c>
      <c r="AB173">
        <v>12</v>
      </c>
      <c r="AC173" t="s">
        <v>5785</v>
      </c>
      <c r="AD173">
        <v>42.778460430000003</v>
      </c>
      <c r="AE173">
        <v>-82.037324240000004</v>
      </c>
      <c r="AF173">
        <v>202.9</v>
      </c>
      <c r="AG173">
        <v>290</v>
      </c>
      <c r="AH173" t="s">
        <v>8087</v>
      </c>
      <c r="AI173">
        <v>15</v>
      </c>
      <c r="AJ173">
        <v>986</v>
      </c>
      <c r="AK173">
        <v>1.5169999999999999</v>
      </c>
      <c r="AL173">
        <v>22.803000000000001</v>
      </c>
      <c r="AM173">
        <v>2097</v>
      </c>
      <c r="AN173">
        <v>2101</v>
      </c>
      <c r="AQ173">
        <v>1.23</v>
      </c>
      <c r="AR173">
        <v>1.22</v>
      </c>
      <c r="AT173">
        <v>2.13</v>
      </c>
      <c r="AU173">
        <v>2.13</v>
      </c>
      <c r="BA173">
        <v>1.02</v>
      </c>
      <c r="BB173">
        <v>16</v>
      </c>
    </row>
    <row r="174" spans="1:54" x14ac:dyDescent="0.35">
      <c r="A174" t="s">
        <v>7778</v>
      </c>
      <c r="B174">
        <v>170</v>
      </c>
      <c r="C174">
        <v>687.97400000000005</v>
      </c>
      <c r="D174">
        <v>10</v>
      </c>
      <c r="E174" t="s">
        <v>7782</v>
      </c>
      <c r="F174" t="s">
        <v>7773</v>
      </c>
      <c r="G174" t="s">
        <v>7797</v>
      </c>
      <c r="H174">
        <v>12</v>
      </c>
      <c r="I174">
        <v>0.68</v>
      </c>
      <c r="J174">
        <v>24</v>
      </c>
      <c r="K174">
        <v>19</v>
      </c>
      <c r="L174" t="s">
        <v>7850</v>
      </c>
      <c r="O174" t="s">
        <v>7784</v>
      </c>
      <c r="P174" t="s">
        <v>7774</v>
      </c>
      <c r="Q174" t="s">
        <v>7183</v>
      </c>
      <c r="R174" t="s">
        <v>7431</v>
      </c>
      <c r="S174" t="s">
        <v>7431</v>
      </c>
      <c r="T174">
        <v>5.56</v>
      </c>
      <c r="U174" t="s">
        <v>7849</v>
      </c>
      <c r="V174">
        <v>1.9</v>
      </c>
      <c r="W174" t="s">
        <v>7774</v>
      </c>
      <c r="X174" t="s">
        <v>7788</v>
      </c>
      <c r="Y174" t="s">
        <v>7774</v>
      </c>
      <c r="Z174">
        <v>10</v>
      </c>
      <c r="AA174">
        <v>10</v>
      </c>
      <c r="AB174">
        <v>12</v>
      </c>
      <c r="AC174" t="s">
        <v>5753</v>
      </c>
      <c r="AD174">
        <v>42.778450980000002</v>
      </c>
      <c r="AE174">
        <v>-82.037324519999999</v>
      </c>
      <c r="AF174">
        <v>202.9</v>
      </c>
      <c r="AG174">
        <v>290</v>
      </c>
      <c r="AH174" t="s">
        <v>8087</v>
      </c>
      <c r="AI174">
        <v>15</v>
      </c>
      <c r="AJ174">
        <v>986</v>
      </c>
      <c r="AK174">
        <v>2.5619999999999998</v>
      </c>
      <c r="AL174">
        <v>218.66499999999999</v>
      </c>
      <c r="AM174">
        <v>2091</v>
      </c>
      <c r="AN174">
        <v>2096</v>
      </c>
      <c r="AQ174">
        <v>1.22</v>
      </c>
      <c r="AR174">
        <v>1.22</v>
      </c>
      <c r="AT174">
        <v>2.12</v>
      </c>
      <c r="AU174">
        <v>2.12</v>
      </c>
      <c r="BA174">
        <v>0.68</v>
      </c>
      <c r="BB174">
        <v>24</v>
      </c>
    </row>
    <row r="175" spans="1:54" x14ac:dyDescent="0.35">
      <c r="A175" t="s">
        <v>7778</v>
      </c>
      <c r="B175">
        <v>171</v>
      </c>
      <c r="C175">
        <v>693</v>
      </c>
      <c r="D175">
        <v>10</v>
      </c>
      <c r="E175" t="s">
        <v>7782</v>
      </c>
      <c r="F175" t="s">
        <v>7773</v>
      </c>
      <c r="G175" t="s">
        <v>7797</v>
      </c>
      <c r="H175">
        <v>13</v>
      </c>
      <c r="I175">
        <v>0.73</v>
      </c>
      <c r="J175">
        <v>10</v>
      </c>
      <c r="K175">
        <v>9</v>
      </c>
      <c r="L175" t="s">
        <v>7606</v>
      </c>
      <c r="O175" t="s">
        <v>7784</v>
      </c>
      <c r="P175" t="s">
        <v>7774</v>
      </c>
      <c r="Q175" t="s">
        <v>7183</v>
      </c>
      <c r="R175" t="s">
        <v>7431</v>
      </c>
      <c r="S175" t="s">
        <v>7431</v>
      </c>
      <c r="T175">
        <v>5.56</v>
      </c>
      <c r="U175" t="s">
        <v>7849</v>
      </c>
      <c r="V175">
        <v>1.9</v>
      </c>
      <c r="W175" t="s">
        <v>7774</v>
      </c>
      <c r="X175" t="s">
        <v>7789</v>
      </c>
      <c r="Y175" t="s">
        <v>7774</v>
      </c>
      <c r="AC175" t="s">
        <v>5762</v>
      </c>
      <c r="AD175">
        <v>42.778405499999998</v>
      </c>
      <c r="AE175">
        <v>-82.037325890000005</v>
      </c>
      <c r="AF175">
        <v>202.8</v>
      </c>
      <c r="AG175">
        <v>290</v>
      </c>
      <c r="AH175" t="s">
        <v>8087</v>
      </c>
      <c r="AI175">
        <v>15</v>
      </c>
      <c r="AJ175">
        <v>986</v>
      </c>
      <c r="AK175">
        <v>7.5949999999999998</v>
      </c>
      <c r="AL175">
        <v>258.37</v>
      </c>
      <c r="AM175">
        <v>2114</v>
      </c>
      <c r="AN175">
        <v>2115</v>
      </c>
      <c r="AQ175">
        <v>1.23</v>
      </c>
      <c r="AR175">
        <v>1.23</v>
      </c>
      <c r="AT175">
        <v>2.14</v>
      </c>
      <c r="AU175">
        <v>2.14</v>
      </c>
      <c r="BA175">
        <v>0.73</v>
      </c>
      <c r="BB175">
        <v>10</v>
      </c>
    </row>
    <row r="176" spans="1:54" x14ac:dyDescent="0.35">
      <c r="A176" t="s">
        <v>8084</v>
      </c>
      <c r="B176">
        <v>172</v>
      </c>
      <c r="C176">
        <v>693.3</v>
      </c>
      <c r="D176">
        <v>10</v>
      </c>
      <c r="E176" t="s">
        <v>7782</v>
      </c>
      <c r="F176" t="s">
        <v>8085</v>
      </c>
      <c r="G176" t="s">
        <v>8107</v>
      </c>
      <c r="Q176" t="s">
        <v>8248</v>
      </c>
      <c r="R176" t="s">
        <v>7434</v>
      </c>
      <c r="S176" t="s">
        <v>7434</v>
      </c>
      <c r="T176">
        <v>5.56</v>
      </c>
      <c r="U176" t="s">
        <v>8249</v>
      </c>
      <c r="V176">
        <v>1.9</v>
      </c>
      <c r="W176" t="s">
        <v>7774</v>
      </c>
      <c r="AD176">
        <v>42.778402739999997</v>
      </c>
      <c r="AE176">
        <v>-82.037325980000006</v>
      </c>
      <c r="AF176">
        <v>202.8</v>
      </c>
      <c r="AG176">
        <v>290</v>
      </c>
      <c r="AH176" t="s">
        <v>8087</v>
      </c>
      <c r="AJ176">
        <v>986</v>
      </c>
      <c r="AK176">
        <v>7.9</v>
      </c>
    </row>
    <row r="177" spans="1:54" x14ac:dyDescent="0.35">
      <c r="A177" t="s">
        <v>8084</v>
      </c>
      <c r="B177">
        <v>173</v>
      </c>
      <c r="C177">
        <v>700.3</v>
      </c>
      <c r="D177">
        <v>10</v>
      </c>
      <c r="E177" t="s">
        <v>7782</v>
      </c>
      <c r="F177" t="s">
        <v>8085</v>
      </c>
      <c r="G177" t="s">
        <v>8107</v>
      </c>
      <c r="Q177" t="s">
        <v>8250</v>
      </c>
      <c r="R177" t="s">
        <v>7435</v>
      </c>
      <c r="S177" t="s">
        <v>7435</v>
      </c>
      <c r="T177">
        <v>5.56</v>
      </c>
      <c r="U177" t="s">
        <v>8251</v>
      </c>
      <c r="V177">
        <v>1.9</v>
      </c>
      <c r="W177" t="s">
        <v>7774</v>
      </c>
      <c r="AD177">
        <v>42.778339500000001</v>
      </c>
      <c r="AE177">
        <v>-82.03732832</v>
      </c>
      <c r="AF177">
        <v>202.8</v>
      </c>
      <c r="AG177">
        <v>290</v>
      </c>
      <c r="AH177" t="s">
        <v>8087</v>
      </c>
      <c r="AJ177">
        <v>986</v>
      </c>
      <c r="AK177">
        <v>7</v>
      </c>
    </row>
    <row r="178" spans="1:54" x14ac:dyDescent="0.35">
      <c r="A178" t="s">
        <v>8084</v>
      </c>
      <c r="B178">
        <v>174</v>
      </c>
      <c r="C178">
        <v>708.7</v>
      </c>
      <c r="D178">
        <v>10</v>
      </c>
      <c r="E178" t="s">
        <v>7775</v>
      </c>
      <c r="F178" t="s">
        <v>8085</v>
      </c>
      <c r="G178" t="s">
        <v>8107</v>
      </c>
      <c r="Q178" t="s">
        <v>7184</v>
      </c>
      <c r="R178" t="s">
        <v>7436</v>
      </c>
      <c r="S178" t="s">
        <v>7436</v>
      </c>
      <c r="T178">
        <v>5.56</v>
      </c>
      <c r="U178" t="s">
        <v>7779</v>
      </c>
      <c r="V178">
        <v>1.9</v>
      </c>
      <c r="W178" t="s">
        <v>7774</v>
      </c>
      <c r="AD178">
        <v>42.778263600000002</v>
      </c>
      <c r="AE178">
        <v>-82.037331069999993</v>
      </c>
      <c r="AF178">
        <v>202.9</v>
      </c>
      <c r="AG178">
        <v>290</v>
      </c>
      <c r="AH178" t="s">
        <v>8087</v>
      </c>
      <c r="AJ178">
        <v>986</v>
      </c>
      <c r="AK178">
        <v>8.4</v>
      </c>
    </row>
    <row r="179" spans="1:54" x14ac:dyDescent="0.35">
      <c r="A179" t="s">
        <v>7778</v>
      </c>
      <c r="B179">
        <v>175</v>
      </c>
      <c r="C179">
        <v>715.19399999999996</v>
      </c>
      <c r="D179">
        <v>10</v>
      </c>
      <c r="E179" t="s">
        <v>7775</v>
      </c>
      <c r="F179" t="s">
        <v>7773</v>
      </c>
      <c r="G179" t="s">
        <v>7772</v>
      </c>
      <c r="H179">
        <v>0.7</v>
      </c>
      <c r="I179">
        <v>1.94</v>
      </c>
      <c r="J179">
        <v>79</v>
      </c>
      <c r="K179">
        <v>64</v>
      </c>
      <c r="L179" t="s">
        <v>7500</v>
      </c>
      <c r="O179" t="s">
        <v>7776</v>
      </c>
      <c r="P179" t="s">
        <v>7774</v>
      </c>
      <c r="Q179" t="s">
        <v>7184</v>
      </c>
      <c r="R179" t="s">
        <v>7436</v>
      </c>
      <c r="S179" t="s">
        <v>7436</v>
      </c>
      <c r="T179">
        <v>5.56</v>
      </c>
      <c r="U179" t="s">
        <v>7779</v>
      </c>
      <c r="V179">
        <v>1.9</v>
      </c>
      <c r="W179" t="s">
        <v>7774</v>
      </c>
      <c r="Y179" t="s">
        <v>7774</v>
      </c>
      <c r="Z179">
        <v>0.5</v>
      </c>
      <c r="AA179">
        <v>7.6</v>
      </c>
      <c r="AB179">
        <v>25.4</v>
      </c>
      <c r="AD179">
        <v>42.778205290000002</v>
      </c>
      <c r="AE179">
        <v>-82.037333070000003</v>
      </c>
      <c r="AF179">
        <v>202.9</v>
      </c>
      <c r="AG179">
        <v>290</v>
      </c>
      <c r="AH179" t="s">
        <v>8087</v>
      </c>
      <c r="AI179">
        <v>15</v>
      </c>
      <c r="AJ179">
        <v>986</v>
      </c>
      <c r="AK179">
        <v>6.4539999999999997</v>
      </c>
      <c r="AL179">
        <v>-242.88</v>
      </c>
    </row>
    <row r="180" spans="1:54" x14ac:dyDescent="0.35">
      <c r="A180" t="s">
        <v>8084</v>
      </c>
      <c r="B180">
        <v>176</v>
      </c>
      <c r="C180">
        <v>717.8</v>
      </c>
      <c r="D180">
        <v>10</v>
      </c>
      <c r="E180" t="s">
        <v>7782</v>
      </c>
      <c r="F180" t="s">
        <v>8085</v>
      </c>
      <c r="G180" t="s">
        <v>8107</v>
      </c>
      <c r="Q180" t="s">
        <v>7185</v>
      </c>
      <c r="R180" t="s">
        <v>7438</v>
      </c>
      <c r="S180" t="s">
        <v>7438</v>
      </c>
      <c r="T180">
        <v>5.56</v>
      </c>
      <c r="U180" t="s">
        <v>7813</v>
      </c>
      <c r="V180">
        <v>1.9</v>
      </c>
      <c r="W180" t="s">
        <v>7774</v>
      </c>
      <c r="AD180">
        <v>42.778181369999999</v>
      </c>
      <c r="AE180">
        <v>-82.037333739999994</v>
      </c>
      <c r="AF180">
        <v>202.9</v>
      </c>
      <c r="AG180">
        <v>290</v>
      </c>
      <c r="AH180" t="s">
        <v>8087</v>
      </c>
      <c r="AJ180">
        <v>986</v>
      </c>
      <c r="AK180">
        <v>9.1</v>
      </c>
    </row>
    <row r="181" spans="1:54" x14ac:dyDescent="0.35">
      <c r="A181" t="s">
        <v>7778</v>
      </c>
      <c r="B181">
        <v>177</v>
      </c>
      <c r="C181">
        <v>718.79200000000003</v>
      </c>
      <c r="D181">
        <v>10</v>
      </c>
      <c r="E181" t="s">
        <v>7798</v>
      </c>
      <c r="F181" t="s">
        <v>7773</v>
      </c>
      <c r="G181" t="s">
        <v>7810</v>
      </c>
      <c r="H181">
        <v>15</v>
      </c>
      <c r="I181">
        <v>0.83</v>
      </c>
      <c r="J181">
        <v>22</v>
      </c>
      <c r="K181">
        <v>10</v>
      </c>
      <c r="L181" t="s">
        <v>7406</v>
      </c>
      <c r="O181" t="s">
        <v>7784</v>
      </c>
      <c r="P181" t="s">
        <v>3293</v>
      </c>
      <c r="Q181" t="s">
        <v>7185</v>
      </c>
      <c r="R181" t="s">
        <v>7438</v>
      </c>
      <c r="S181" t="s">
        <v>7438</v>
      </c>
      <c r="T181">
        <v>5.56</v>
      </c>
      <c r="U181" t="s">
        <v>7813</v>
      </c>
      <c r="V181">
        <v>1.8</v>
      </c>
      <c r="W181" t="s">
        <v>7774</v>
      </c>
      <c r="X181" t="s">
        <v>7783</v>
      </c>
      <c r="Y181" t="s">
        <v>7774</v>
      </c>
      <c r="Z181">
        <v>25</v>
      </c>
      <c r="AA181">
        <v>25</v>
      </c>
      <c r="AB181">
        <v>20</v>
      </c>
      <c r="AC181" t="s">
        <v>5785</v>
      </c>
      <c r="AD181">
        <v>42.778172509999997</v>
      </c>
      <c r="AE181">
        <v>-82.03733398</v>
      </c>
      <c r="AF181">
        <v>202.9</v>
      </c>
      <c r="AG181">
        <v>290</v>
      </c>
      <c r="AH181" t="s">
        <v>8087</v>
      </c>
      <c r="AI181">
        <v>15</v>
      </c>
      <c r="AJ181">
        <v>986</v>
      </c>
      <c r="AK181">
        <v>0.98</v>
      </c>
      <c r="AL181">
        <v>5.3959999999999999</v>
      </c>
      <c r="AM181">
        <v>2089</v>
      </c>
      <c r="AN181">
        <v>2094</v>
      </c>
      <c r="AQ181">
        <v>1.22</v>
      </c>
      <c r="AR181">
        <v>1.22</v>
      </c>
      <c r="AT181">
        <v>2.12</v>
      </c>
      <c r="AU181">
        <v>2.12</v>
      </c>
      <c r="BA181">
        <v>0.83</v>
      </c>
      <c r="BB181">
        <v>22</v>
      </c>
    </row>
    <row r="182" spans="1:54" x14ac:dyDescent="0.35">
      <c r="A182" t="s">
        <v>7778</v>
      </c>
      <c r="B182">
        <v>178</v>
      </c>
      <c r="C182">
        <v>718.81299999999999</v>
      </c>
      <c r="D182">
        <v>10</v>
      </c>
      <c r="E182" t="s">
        <v>7782</v>
      </c>
      <c r="F182" t="s">
        <v>7773</v>
      </c>
      <c r="G182" t="s">
        <v>7810</v>
      </c>
      <c r="H182">
        <v>29</v>
      </c>
      <c r="I182">
        <v>1.59</v>
      </c>
      <c r="J182">
        <v>22</v>
      </c>
      <c r="K182">
        <v>25</v>
      </c>
      <c r="L182" t="s">
        <v>7615</v>
      </c>
      <c r="O182" t="s">
        <v>7776</v>
      </c>
      <c r="P182" t="s">
        <v>3293</v>
      </c>
      <c r="Q182" t="s">
        <v>7185</v>
      </c>
      <c r="R182" t="s">
        <v>7438</v>
      </c>
      <c r="S182" t="s">
        <v>7438</v>
      </c>
      <c r="T182">
        <v>5.56</v>
      </c>
      <c r="U182" t="s">
        <v>7813</v>
      </c>
      <c r="V182">
        <v>1.9</v>
      </c>
      <c r="W182" t="s">
        <v>7774</v>
      </c>
      <c r="X182" t="s">
        <v>7788</v>
      </c>
      <c r="Y182" t="s">
        <v>7774</v>
      </c>
      <c r="Z182">
        <v>15</v>
      </c>
      <c r="AA182">
        <v>20</v>
      </c>
      <c r="AB182">
        <v>22</v>
      </c>
      <c r="AC182" t="s">
        <v>5785</v>
      </c>
      <c r="AD182">
        <v>42.778172320000003</v>
      </c>
      <c r="AE182">
        <v>-82.037333989999993</v>
      </c>
      <c r="AF182">
        <v>202.9</v>
      </c>
      <c r="AG182">
        <v>290</v>
      </c>
      <c r="AH182" t="s">
        <v>8087</v>
      </c>
      <c r="AI182">
        <v>15</v>
      </c>
      <c r="AJ182">
        <v>986</v>
      </c>
      <c r="AK182">
        <v>1.002</v>
      </c>
      <c r="AL182">
        <v>4.9870000000000001</v>
      </c>
      <c r="AM182">
        <v>2050</v>
      </c>
      <c r="AN182">
        <v>2064</v>
      </c>
      <c r="AQ182">
        <v>1.21</v>
      </c>
      <c r="AR182">
        <v>1.2</v>
      </c>
      <c r="AT182">
        <v>2.09</v>
      </c>
      <c r="AU182">
        <v>2.08</v>
      </c>
      <c r="BA182">
        <v>1.59</v>
      </c>
      <c r="BB182">
        <v>22</v>
      </c>
    </row>
    <row r="183" spans="1:54" x14ac:dyDescent="0.35">
      <c r="A183" t="s">
        <v>7778</v>
      </c>
      <c r="B183">
        <v>179</v>
      </c>
      <c r="C183">
        <v>718.86099999999999</v>
      </c>
      <c r="D183">
        <v>10</v>
      </c>
      <c r="E183" t="s">
        <v>7782</v>
      </c>
      <c r="F183" t="s">
        <v>7773</v>
      </c>
      <c r="G183" t="s">
        <v>7810</v>
      </c>
      <c r="H183">
        <v>14</v>
      </c>
      <c r="I183">
        <v>0.78</v>
      </c>
      <c r="J183">
        <v>18</v>
      </c>
      <c r="K183">
        <v>14</v>
      </c>
      <c r="L183" t="s">
        <v>7615</v>
      </c>
      <c r="O183" t="s">
        <v>7776</v>
      </c>
      <c r="P183" t="s">
        <v>3293</v>
      </c>
      <c r="Q183" t="s">
        <v>7185</v>
      </c>
      <c r="R183" t="s">
        <v>7438</v>
      </c>
      <c r="S183" t="s">
        <v>7438</v>
      </c>
      <c r="T183">
        <v>5.56</v>
      </c>
      <c r="U183" t="s">
        <v>7813</v>
      </c>
      <c r="V183">
        <v>1.9</v>
      </c>
      <c r="W183" t="s">
        <v>7774</v>
      </c>
      <c r="X183" t="s">
        <v>7788</v>
      </c>
      <c r="Y183" t="s">
        <v>3293</v>
      </c>
      <c r="Z183">
        <v>15</v>
      </c>
      <c r="AA183">
        <v>20</v>
      </c>
      <c r="AB183">
        <v>22</v>
      </c>
      <c r="AC183" t="s">
        <v>5785</v>
      </c>
      <c r="AD183">
        <v>42.778171870000001</v>
      </c>
      <c r="AE183">
        <v>-82.037334000000001</v>
      </c>
      <c r="AF183">
        <v>202.9</v>
      </c>
      <c r="AG183">
        <v>290</v>
      </c>
      <c r="AH183" t="s">
        <v>8087</v>
      </c>
      <c r="AI183">
        <v>15</v>
      </c>
      <c r="AJ183">
        <v>986</v>
      </c>
      <c r="AK183">
        <v>1.0509999999999999</v>
      </c>
      <c r="AL183">
        <v>11.624000000000001</v>
      </c>
      <c r="AM183">
        <v>2098</v>
      </c>
      <c r="AN183">
        <v>2102</v>
      </c>
      <c r="AQ183">
        <v>1.23</v>
      </c>
      <c r="AR183">
        <v>1.23</v>
      </c>
      <c r="AT183">
        <v>2.13</v>
      </c>
      <c r="AU183">
        <v>2.13</v>
      </c>
      <c r="BA183">
        <v>0.78</v>
      </c>
      <c r="BB183">
        <v>18</v>
      </c>
    </row>
    <row r="184" spans="1:54" x14ac:dyDescent="0.35">
      <c r="A184" t="s">
        <v>7778</v>
      </c>
      <c r="B184">
        <v>180</v>
      </c>
      <c r="C184">
        <v>722.928</v>
      </c>
      <c r="D184">
        <v>10</v>
      </c>
      <c r="E184" t="s">
        <v>7782</v>
      </c>
      <c r="F184" t="s">
        <v>7773</v>
      </c>
      <c r="G184" t="s">
        <v>7810</v>
      </c>
      <c r="H184">
        <v>12</v>
      </c>
      <c r="I184">
        <v>0.67</v>
      </c>
      <c r="J184">
        <v>14</v>
      </c>
      <c r="K184">
        <v>11</v>
      </c>
      <c r="L184" t="s">
        <v>7851</v>
      </c>
      <c r="O184" t="s">
        <v>7776</v>
      </c>
      <c r="P184" t="s">
        <v>3293</v>
      </c>
      <c r="Q184" t="s">
        <v>7185</v>
      </c>
      <c r="R184" t="s">
        <v>7438</v>
      </c>
      <c r="S184" t="s">
        <v>7438</v>
      </c>
      <c r="T184">
        <v>5.56</v>
      </c>
      <c r="U184" t="s">
        <v>7813</v>
      </c>
      <c r="V184">
        <v>1.9</v>
      </c>
      <c r="W184" t="s">
        <v>7774</v>
      </c>
      <c r="X184" t="s">
        <v>7788</v>
      </c>
      <c r="Y184" t="s">
        <v>7774</v>
      </c>
      <c r="Z184">
        <v>15</v>
      </c>
      <c r="AA184">
        <v>20</v>
      </c>
      <c r="AB184">
        <v>22</v>
      </c>
      <c r="AC184" t="s">
        <v>5785</v>
      </c>
      <c r="AD184">
        <v>42.7781351</v>
      </c>
      <c r="AE184">
        <v>-82.037334909999998</v>
      </c>
      <c r="AF184">
        <v>202.9</v>
      </c>
      <c r="AG184">
        <v>290</v>
      </c>
      <c r="AH184" t="s">
        <v>8087</v>
      </c>
      <c r="AI184">
        <v>15</v>
      </c>
      <c r="AJ184">
        <v>986</v>
      </c>
      <c r="AK184">
        <v>5.12</v>
      </c>
      <c r="AL184">
        <v>-14.057</v>
      </c>
      <c r="AM184">
        <v>2109</v>
      </c>
      <c r="AN184">
        <v>2111</v>
      </c>
      <c r="AQ184">
        <v>1.23</v>
      </c>
      <c r="AR184">
        <v>1.23</v>
      </c>
      <c r="AT184">
        <v>2.14</v>
      </c>
      <c r="AU184">
        <v>2.14</v>
      </c>
      <c r="BA184">
        <v>0.67</v>
      </c>
      <c r="BB184">
        <v>14</v>
      </c>
    </row>
    <row r="185" spans="1:54" x14ac:dyDescent="0.35">
      <c r="A185" t="s">
        <v>8084</v>
      </c>
      <c r="B185">
        <v>181</v>
      </c>
      <c r="C185">
        <v>725.2</v>
      </c>
      <c r="D185">
        <v>10</v>
      </c>
      <c r="E185" t="s">
        <v>7782</v>
      </c>
      <c r="F185" t="s">
        <v>8085</v>
      </c>
      <c r="G185" t="s">
        <v>8107</v>
      </c>
      <c r="Q185" t="s">
        <v>8252</v>
      </c>
      <c r="R185" t="s">
        <v>7441</v>
      </c>
      <c r="S185" t="s">
        <v>7441</v>
      </c>
      <c r="T185">
        <v>5.56</v>
      </c>
      <c r="U185" t="s">
        <v>8253</v>
      </c>
      <c r="V185">
        <v>1.9</v>
      </c>
      <c r="W185" t="s">
        <v>7774</v>
      </c>
      <c r="AD185">
        <v>42.77811449</v>
      </c>
      <c r="AE185">
        <v>-82.037335380000002</v>
      </c>
      <c r="AF185">
        <v>202.9</v>
      </c>
      <c r="AG185">
        <v>290</v>
      </c>
      <c r="AH185" t="s">
        <v>8087</v>
      </c>
      <c r="AJ185">
        <v>986</v>
      </c>
      <c r="AK185">
        <v>7.4</v>
      </c>
    </row>
    <row r="186" spans="1:54" x14ac:dyDescent="0.35">
      <c r="A186" t="s">
        <v>8084</v>
      </c>
      <c r="B186">
        <v>182</v>
      </c>
      <c r="C186">
        <v>734.9</v>
      </c>
      <c r="D186">
        <v>10</v>
      </c>
      <c r="E186" t="s">
        <v>7782</v>
      </c>
      <c r="F186" t="s">
        <v>8085</v>
      </c>
      <c r="G186" t="s">
        <v>8107</v>
      </c>
      <c r="Q186" t="s">
        <v>8254</v>
      </c>
      <c r="R186" t="s">
        <v>7442</v>
      </c>
      <c r="S186" t="s">
        <v>7442</v>
      </c>
      <c r="T186">
        <v>5.56</v>
      </c>
      <c r="U186" t="s">
        <v>8255</v>
      </c>
      <c r="V186">
        <v>1.9</v>
      </c>
      <c r="W186" t="s">
        <v>7774</v>
      </c>
      <c r="AD186">
        <v>42.778026840000003</v>
      </c>
      <c r="AE186">
        <v>-82.03733819</v>
      </c>
      <c r="AF186">
        <v>202.9</v>
      </c>
      <c r="AG186">
        <v>290</v>
      </c>
      <c r="AH186" t="s">
        <v>8087</v>
      </c>
      <c r="AJ186">
        <v>986</v>
      </c>
      <c r="AK186">
        <v>9.6999999999999993</v>
      </c>
    </row>
    <row r="187" spans="1:54" x14ac:dyDescent="0.35">
      <c r="A187" t="s">
        <v>8084</v>
      </c>
      <c r="B187">
        <v>183</v>
      </c>
      <c r="C187">
        <v>742.8</v>
      </c>
      <c r="D187">
        <v>10</v>
      </c>
      <c r="E187" t="s">
        <v>7782</v>
      </c>
      <c r="F187" t="s">
        <v>8085</v>
      </c>
      <c r="G187" t="s">
        <v>8107</v>
      </c>
      <c r="Q187" t="s">
        <v>7186</v>
      </c>
      <c r="R187" t="s">
        <v>7443</v>
      </c>
      <c r="S187" t="s">
        <v>7443</v>
      </c>
      <c r="T187">
        <v>5.56</v>
      </c>
      <c r="U187" t="s">
        <v>7815</v>
      </c>
      <c r="V187">
        <v>1.8</v>
      </c>
      <c r="W187" t="s">
        <v>7774</v>
      </c>
      <c r="AD187">
        <v>42.77795545</v>
      </c>
      <c r="AE187">
        <v>-82.037340799999996</v>
      </c>
      <c r="AF187">
        <v>202.8</v>
      </c>
      <c r="AG187">
        <v>290</v>
      </c>
      <c r="AH187" t="s">
        <v>8087</v>
      </c>
      <c r="AJ187">
        <v>986</v>
      </c>
      <c r="AK187">
        <v>7.9</v>
      </c>
    </row>
    <row r="188" spans="1:54" x14ac:dyDescent="0.35">
      <c r="A188" t="s">
        <v>7778</v>
      </c>
      <c r="B188">
        <v>184</v>
      </c>
      <c r="C188">
        <v>744.25400000000002</v>
      </c>
      <c r="D188">
        <v>10</v>
      </c>
      <c r="E188" t="s">
        <v>7782</v>
      </c>
      <c r="F188" t="s">
        <v>7773</v>
      </c>
      <c r="G188" t="s">
        <v>5753</v>
      </c>
      <c r="H188">
        <v>16</v>
      </c>
      <c r="I188">
        <v>0.91</v>
      </c>
      <c r="J188">
        <v>10</v>
      </c>
      <c r="K188">
        <v>10</v>
      </c>
      <c r="L188" t="s">
        <v>7850</v>
      </c>
      <c r="N188">
        <v>1</v>
      </c>
      <c r="O188" t="s">
        <v>7784</v>
      </c>
      <c r="P188" t="s">
        <v>7774</v>
      </c>
      <c r="Q188" t="s">
        <v>7186</v>
      </c>
      <c r="R188" t="s">
        <v>7443</v>
      </c>
      <c r="S188" t="s">
        <v>7443</v>
      </c>
      <c r="T188">
        <v>5.56</v>
      </c>
      <c r="U188" t="s">
        <v>7815</v>
      </c>
      <c r="V188">
        <v>1.8</v>
      </c>
      <c r="W188" t="s">
        <v>7774</v>
      </c>
      <c r="X188" t="s">
        <v>7783</v>
      </c>
      <c r="Y188" t="s">
        <v>7774</v>
      </c>
      <c r="AC188" t="s">
        <v>5678</v>
      </c>
      <c r="AD188">
        <v>42.777942369999998</v>
      </c>
      <c r="AE188">
        <v>-82.037341319999996</v>
      </c>
      <c r="AF188">
        <v>202.8</v>
      </c>
      <c r="AG188">
        <v>290</v>
      </c>
      <c r="AH188" t="s">
        <v>8087</v>
      </c>
      <c r="AI188">
        <v>15</v>
      </c>
      <c r="AJ188">
        <v>986</v>
      </c>
      <c r="AK188">
        <v>1.448</v>
      </c>
      <c r="AL188">
        <v>-417.04599999999999</v>
      </c>
      <c r="AM188">
        <v>2111</v>
      </c>
      <c r="AN188">
        <v>2113</v>
      </c>
      <c r="AQ188">
        <v>1.23</v>
      </c>
      <c r="AR188">
        <v>1.23</v>
      </c>
      <c r="AT188">
        <v>2.14</v>
      </c>
      <c r="AU188">
        <v>2.14</v>
      </c>
      <c r="BA188">
        <v>0.91</v>
      </c>
      <c r="BB188">
        <v>10</v>
      </c>
    </row>
    <row r="189" spans="1:54" x14ac:dyDescent="0.35">
      <c r="A189" t="s">
        <v>7778</v>
      </c>
      <c r="B189">
        <v>185</v>
      </c>
      <c r="C189">
        <v>744.26800000000003</v>
      </c>
      <c r="D189">
        <v>10</v>
      </c>
      <c r="E189" t="s">
        <v>7782</v>
      </c>
      <c r="F189" t="s">
        <v>7773</v>
      </c>
      <c r="G189" t="s">
        <v>7852</v>
      </c>
      <c r="H189">
        <v>16</v>
      </c>
      <c r="I189">
        <v>0.91</v>
      </c>
      <c r="J189">
        <v>39</v>
      </c>
      <c r="K189">
        <v>50</v>
      </c>
      <c r="L189" t="s">
        <v>7691</v>
      </c>
      <c r="N189">
        <v>1</v>
      </c>
      <c r="O189" t="s">
        <v>7784</v>
      </c>
      <c r="P189" t="s">
        <v>7774</v>
      </c>
      <c r="Q189" t="s">
        <v>7186</v>
      </c>
      <c r="R189" t="s">
        <v>7443</v>
      </c>
      <c r="S189" t="s">
        <v>7443</v>
      </c>
      <c r="T189">
        <v>5.56</v>
      </c>
      <c r="U189" t="s">
        <v>7815</v>
      </c>
      <c r="V189">
        <v>1.8</v>
      </c>
      <c r="W189" t="s">
        <v>7774</v>
      </c>
      <c r="X189" t="s">
        <v>7853</v>
      </c>
      <c r="Y189" t="s">
        <v>7774</v>
      </c>
      <c r="Z189">
        <v>15</v>
      </c>
      <c r="AC189" t="s">
        <v>5683</v>
      </c>
      <c r="AD189">
        <v>42.777942369999998</v>
      </c>
      <c r="AE189">
        <v>-82.037341319999996</v>
      </c>
      <c r="AF189">
        <v>202.8</v>
      </c>
      <c r="AG189">
        <v>290</v>
      </c>
      <c r="AH189" t="s">
        <v>8087</v>
      </c>
      <c r="AI189">
        <v>15</v>
      </c>
      <c r="AJ189">
        <v>986</v>
      </c>
      <c r="AK189">
        <v>1.448</v>
      </c>
      <c r="AL189">
        <v>-376.59699999999998</v>
      </c>
      <c r="AM189">
        <v>2064</v>
      </c>
      <c r="AN189">
        <v>2049</v>
      </c>
      <c r="AQ189">
        <v>1.2</v>
      </c>
      <c r="AR189">
        <v>1.21</v>
      </c>
      <c r="AT189">
        <v>2.08</v>
      </c>
      <c r="AU189">
        <v>2.09</v>
      </c>
      <c r="BA189">
        <v>0.62</v>
      </c>
      <c r="BB189">
        <v>39</v>
      </c>
    </row>
    <row r="190" spans="1:54" x14ac:dyDescent="0.35">
      <c r="A190" t="s">
        <v>7778</v>
      </c>
      <c r="B190">
        <v>186</v>
      </c>
      <c r="C190">
        <v>744.28</v>
      </c>
      <c r="D190">
        <v>10</v>
      </c>
      <c r="E190" t="s">
        <v>7798</v>
      </c>
      <c r="F190" t="s">
        <v>7773</v>
      </c>
      <c r="G190" t="s">
        <v>5753</v>
      </c>
      <c r="H190">
        <v>14</v>
      </c>
      <c r="I190">
        <v>0.78</v>
      </c>
      <c r="J190">
        <v>14</v>
      </c>
      <c r="K190">
        <v>6</v>
      </c>
      <c r="L190" t="s">
        <v>7814</v>
      </c>
      <c r="N190">
        <v>1</v>
      </c>
      <c r="O190" t="s">
        <v>7784</v>
      </c>
      <c r="P190" t="s">
        <v>7774</v>
      </c>
      <c r="Q190" t="s">
        <v>7186</v>
      </c>
      <c r="R190" t="s">
        <v>7443</v>
      </c>
      <c r="S190" t="s">
        <v>7443</v>
      </c>
      <c r="T190">
        <v>5.56</v>
      </c>
      <c r="U190" t="s">
        <v>7815</v>
      </c>
      <c r="V190">
        <v>1.7</v>
      </c>
      <c r="W190" t="s">
        <v>7774</v>
      </c>
      <c r="X190" t="s">
        <v>7783</v>
      </c>
      <c r="Y190" t="s">
        <v>7774</v>
      </c>
      <c r="Z190">
        <v>15</v>
      </c>
      <c r="AA190">
        <v>15</v>
      </c>
      <c r="AB190">
        <v>8</v>
      </c>
      <c r="AC190" t="s">
        <v>5683</v>
      </c>
      <c r="AD190">
        <v>42.777942150000001</v>
      </c>
      <c r="AE190">
        <v>-82.037341330000004</v>
      </c>
      <c r="AF190">
        <v>202.8</v>
      </c>
      <c r="AG190">
        <v>290</v>
      </c>
      <c r="AH190" t="s">
        <v>8087</v>
      </c>
      <c r="AI190">
        <v>15</v>
      </c>
      <c r="AJ190">
        <v>986</v>
      </c>
      <c r="AK190">
        <v>1.4730000000000001</v>
      </c>
      <c r="AL190">
        <v>-376.59699999999998</v>
      </c>
      <c r="AM190">
        <v>2107</v>
      </c>
      <c r="AN190">
        <v>2109</v>
      </c>
      <c r="AQ190">
        <v>1.23</v>
      </c>
      <c r="AR190">
        <v>1.23</v>
      </c>
      <c r="AT190">
        <v>2.14</v>
      </c>
      <c r="AU190">
        <v>2.14</v>
      </c>
      <c r="BA190">
        <v>0.78</v>
      </c>
      <c r="BB190">
        <v>14</v>
      </c>
    </row>
    <row r="191" spans="1:54" x14ac:dyDescent="0.35">
      <c r="A191" t="s">
        <v>7778</v>
      </c>
      <c r="B191">
        <v>187</v>
      </c>
      <c r="C191">
        <v>744.58799999999997</v>
      </c>
      <c r="D191">
        <v>10</v>
      </c>
      <c r="E191" t="s">
        <v>7782</v>
      </c>
      <c r="F191" t="s">
        <v>7773</v>
      </c>
      <c r="G191" t="s">
        <v>5753</v>
      </c>
      <c r="H191">
        <v>13</v>
      </c>
      <c r="I191">
        <v>0.72</v>
      </c>
      <c r="J191">
        <v>7</v>
      </c>
      <c r="K191">
        <v>7</v>
      </c>
      <c r="L191" t="s">
        <v>7691</v>
      </c>
      <c r="O191" t="s">
        <v>7784</v>
      </c>
      <c r="P191" t="s">
        <v>7774</v>
      </c>
      <c r="Q191" t="s">
        <v>7186</v>
      </c>
      <c r="R191" t="s">
        <v>7443</v>
      </c>
      <c r="S191" t="s">
        <v>7443</v>
      </c>
      <c r="T191">
        <v>5.56</v>
      </c>
      <c r="U191" t="s">
        <v>7815</v>
      </c>
      <c r="V191">
        <v>1.9</v>
      </c>
      <c r="W191" t="s">
        <v>7774</v>
      </c>
      <c r="X191" t="s">
        <v>7789</v>
      </c>
      <c r="Y191" t="s">
        <v>7774</v>
      </c>
      <c r="AC191" t="s">
        <v>5678</v>
      </c>
      <c r="AD191">
        <v>42.777939330000002</v>
      </c>
      <c r="AE191">
        <v>-82.037341440000006</v>
      </c>
      <c r="AF191">
        <v>202.8</v>
      </c>
      <c r="AG191">
        <v>290</v>
      </c>
      <c r="AH191" t="s">
        <v>8087</v>
      </c>
      <c r="AI191">
        <v>15</v>
      </c>
      <c r="AJ191">
        <v>986</v>
      </c>
      <c r="AK191">
        <v>1.784</v>
      </c>
      <c r="AL191">
        <v>-398.20400000000001</v>
      </c>
      <c r="AM191">
        <v>2117</v>
      </c>
      <c r="AN191">
        <v>2118</v>
      </c>
      <c r="AQ191">
        <v>1.24</v>
      </c>
      <c r="AR191">
        <v>1.24</v>
      </c>
      <c r="AT191">
        <v>2.15</v>
      </c>
      <c r="AU191">
        <v>2.15</v>
      </c>
      <c r="BA191">
        <v>0.72</v>
      </c>
      <c r="BB191">
        <v>7</v>
      </c>
    </row>
    <row r="192" spans="1:54" x14ac:dyDescent="0.35">
      <c r="A192" t="s">
        <v>7778</v>
      </c>
      <c r="B192">
        <v>188</v>
      </c>
      <c r="C192">
        <v>747.43200000000002</v>
      </c>
      <c r="D192">
        <v>10</v>
      </c>
      <c r="E192" t="s">
        <v>7782</v>
      </c>
      <c r="F192" t="s">
        <v>7773</v>
      </c>
      <c r="G192" t="s">
        <v>5753</v>
      </c>
      <c r="H192">
        <v>16</v>
      </c>
      <c r="I192">
        <v>0.89</v>
      </c>
      <c r="J192">
        <v>12</v>
      </c>
      <c r="K192">
        <v>12</v>
      </c>
      <c r="L192" t="s">
        <v>7854</v>
      </c>
      <c r="N192">
        <v>2</v>
      </c>
      <c r="O192" t="s">
        <v>7784</v>
      </c>
      <c r="P192" t="s">
        <v>7774</v>
      </c>
      <c r="Q192" t="s">
        <v>7186</v>
      </c>
      <c r="R192" t="s">
        <v>7443</v>
      </c>
      <c r="S192" t="s">
        <v>7443</v>
      </c>
      <c r="T192">
        <v>5.56</v>
      </c>
      <c r="U192" t="s">
        <v>7815</v>
      </c>
      <c r="V192">
        <v>1.9</v>
      </c>
      <c r="W192" t="s">
        <v>7774</v>
      </c>
      <c r="X192" t="s">
        <v>7788</v>
      </c>
      <c r="Y192" t="s">
        <v>7774</v>
      </c>
      <c r="Z192">
        <v>10</v>
      </c>
      <c r="AA192">
        <v>10</v>
      </c>
      <c r="AB192">
        <v>12</v>
      </c>
      <c r="AC192" t="s">
        <v>5683</v>
      </c>
      <c r="AD192">
        <v>42.777913660000003</v>
      </c>
      <c r="AE192">
        <v>-82.037342499999994</v>
      </c>
      <c r="AF192">
        <v>202.8</v>
      </c>
      <c r="AG192">
        <v>290</v>
      </c>
      <c r="AH192" t="s">
        <v>8087</v>
      </c>
      <c r="AI192">
        <v>15</v>
      </c>
      <c r="AJ192">
        <v>986</v>
      </c>
      <c r="AK192">
        <v>4.6260000000000003</v>
      </c>
      <c r="AL192">
        <v>-381.26100000000002</v>
      </c>
      <c r="AM192">
        <v>2108</v>
      </c>
      <c r="AN192">
        <v>2110</v>
      </c>
      <c r="AQ192">
        <v>1.23</v>
      </c>
      <c r="AR192">
        <v>1.23</v>
      </c>
      <c r="AT192">
        <v>2.14</v>
      </c>
      <c r="AU192">
        <v>2.14</v>
      </c>
      <c r="BA192">
        <v>0.89</v>
      </c>
      <c r="BB192">
        <v>12</v>
      </c>
    </row>
    <row r="193" spans="1:54" x14ac:dyDescent="0.35">
      <c r="A193" t="s">
        <v>7778</v>
      </c>
      <c r="B193">
        <v>189</v>
      </c>
      <c r="C193">
        <v>747.447</v>
      </c>
      <c r="D193">
        <v>10</v>
      </c>
      <c r="E193" t="s">
        <v>7782</v>
      </c>
      <c r="F193" t="s">
        <v>7773</v>
      </c>
      <c r="G193" t="s">
        <v>7852</v>
      </c>
      <c r="H193">
        <v>16</v>
      </c>
      <c r="I193">
        <v>0.89</v>
      </c>
      <c r="J193">
        <v>41</v>
      </c>
      <c r="K193">
        <v>22</v>
      </c>
      <c r="L193" t="s">
        <v>7855</v>
      </c>
      <c r="N193">
        <v>2</v>
      </c>
      <c r="O193" t="s">
        <v>7784</v>
      </c>
      <c r="P193" t="s">
        <v>7774</v>
      </c>
      <c r="Q193" t="s">
        <v>7186</v>
      </c>
      <c r="R193" t="s">
        <v>7443</v>
      </c>
      <c r="S193" t="s">
        <v>7443</v>
      </c>
      <c r="T193">
        <v>5.56</v>
      </c>
      <c r="U193" t="s">
        <v>7815</v>
      </c>
      <c r="V193">
        <v>1.9</v>
      </c>
      <c r="W193" t="s">
        <v>7774</v>
      </c>
      <c r="X193" t="s">
        <v>7788</v>
      </c>
      <c r="Y193" t="s">
        <v>7774</v>
      </c>
      <c r="Z193">
        <v>10</v>
      </c>
      <c r="AC193" t="s">
        <v>5683</v>
      </c>
      <c r="AD193">
        <v>42.777913660000003</v>
      </c>
      <c r="AE193">
        <v>-82.037342499999994</v>
      </c>
      <c r="AF193">
        <v>202.8</v>
      </c>
      <c r="AG193">
        <v>290</v>
      </c>
      <c r="AH193" t="s">
        <v>8087</v>
      </c>
      <c r="AI193">
        <v>15</v>
      </c>
      <c r="AJ193">
        <v>986</v>
      </c>
      <c r="AK193">
        <v>4.6260000000000003</v>
      </c>
      <c r="AL193">
        <v>-381.26100000000002</v>
      </c>
      <c r="AM193">
        <v>2063</v>
      </c>
      <c r="AN193">
        <v>2045</v>
      </c>
      <c r="AQ193">
        <v>1.19</v>
      </c>
      <c r="AR193">
        <v>1.2</v>
      </c>
      <c r="AT193">
        <v>2.0699999999999998</v>
      </c>
      <c r="AU193">
        <v>2.09</v>
      </c>
      <c r="BA193">
        <v>0.59</v>
      </c>
      <c r="BB193">
        <v>41</v>
      </c>
    </row>
    <row r="194" spans="1:54" x14ac:dyDescent="0.35">
      <c r="A194" t="s">
        <v>7778</v>
      </c>
      <c r="B194">
        <v>190</v>
      </c>
      <c r="C194">
        <v>747.46199999999999</v>
      </c>
      <c r="D194">
        <v>10</v>
      </c>
      <c r="E194" t="s">
        <v>7782</v>
      </c>
      <c r="F194" t="s">
        <v>7773</v>
      </c>
      <c r="G194" t="s">
        <v>5753</v>
      </c>
      <c r="H194">
        <v>13</v>
      </c>
      <c r="I194">
        <v>0.75</v>
      </c>
      <c r="J194">
        <v>11</v>
      </c>
      <c r="K194">
        <v>9</v>
      </c>
      <c r="L194" t="s">
        <v>7856</v>
      </c>
      <c r="N194">
        <v>2</v>
      </c>
      <c r="O194" t="s">
        <v>7784</v>
      </c>
      <c r="P194" t="s">
        <v>7774</v>
      </c>
      <c r="Q194" t="s">
        <v>7186</v>
      </c>
      <c r="R194" t="s">
        <v>7443</v>
      </c>
      <c r="S194" t="s">
        <v>7443</v>
      </c>
      <c r="T194">
        <v>5.56</v>
      </c>
      <c r="U194" t="s">
        <v>7815</v>
      </c>
      <c r="V194">
        <v>1.9</v>
      </c>
      <c r="W194" t="s">
        <v>7774</v>
      </c>
      <c r="X194" t="s">
        <v>7783</v>
      </c>
      <c r="Y194" t="s">
        <v>7774</v>
      </c>
      <c r="AC194" t="s">
        <v>5678</v>
      </c>
      <c r="AD194">
        <v>42.777913390000002</v>
      </c>
      <c r="AE194">
        <v>-82.037342510000002</v>
      </c>
      <c r="AF194">
        <v>202.8</v>
      </c>
      <c r="AG194">
        <v>290</v>
      </c>
      <c r="AH194" t="s">
        <v>8087</v>
      </c>
      <c r="AI194">
        <v>15</v>
      </c>
      <c r="AJ194">
        <v>986</v>
      </c>
      <c r="AK194">
        <v>4.6559999999999997</v>
      </c>
      <c r="AL194">
        <v>-394.60599999999999</v>
      </c>
      <c r="AM194">
        <v>2112</v>
      </c>
      <c r="AN194">
        <v>2113</v>
      </c>
      <c r="AQ194">
        <v>1.23</v>
      </c>
      <c r="AR194">
        <v>1.23</v>
      </c>
      <c r="AT194">
        <v>2.14</v>
      </c>
      <c r="AU194">
        <v>2.14</v>
      </c>
      <c r="BA194">
        <v>0.75</v>
      </c>
      <c r="BB194">
        <v>11</v>
      </c>
    </row>
    <row r="195" spans="1:54" x14ac:dyDescent="0.35">
      <c r="A195" t="s">
        <v>7778</v>
      </c>
      <c r="B195">
        <v>191</v>
      </c>
      <c r="C195">
        <v>747.68</v>
      </c>
      <c r="D195">
        <v>10</v>
      </c>
      <c r="E195" t="s">
        <v>7782</v>
      </c>
      <c r="F195" t="s">
        <v>7773</v>
      </c>
      <c r="G195" t="s">
        <v>5753</v>
      </c>
      <c r="H195">
        <v>32</v>
      </c>
      <c r="I195">
        <v>1.75</v>
      </c>
      <c r="J195">
        <v>16</v>
      </c>
      <c r="K195">
        <v>16</v>
      </c>
      <c r="L195" t="s">
        <v>7563</v>
      </c>
      <c r="O195" t="s">
        <v>7784</v>
      </c>
      <c r="P195" t="s">
        <v>7774</v>
      </c>
      <c r="Q195" t="s">
        <v>7186</v>
      </c>
      <c r="R195" t="s">
        <v>7443</v>
      </c>
      <c r="S195" t="s">
        <v>7443</v>
      </c>
      <c r="T195">
        <v>5.56</v>
      </c>
      <c r="U195" t="s">
        <v>7815</v>
      </c>
      <c r="V195">
        <v>1.8</v>
      </c>
      <c r="W195" t="s">
        <v>7774</v>
      </c>
      <c r="X195" t="s">
        <v>7788</v>
      </c>
      <c r="Y195" t="s">
        <v>7774</v>
      </c>
      <c r="Z195">
        <v>10</v>
      </c>
      <c r="AA195">
        <v>10</v>
      </c>
      <c r="AB195">
        <v>12</v>
      </c>
      <c r="AC195" t="s">
        <v>5683</v>
      </c>
      <c r="AD195">
        <v>42.777911439999997</v>
      </c>
      <c r="AE195">
        <v>-82.037342589999994</v>
      </c>
      <c r="AF195">
        <v>202.8</v>
      </c>
      <c r="AG195">
        <v>290</v>
      </c>
      <c r="AH195" t="s">
        <v>8087</v>
      </c>
      <c r="AI195">
        <v>15</v>
      </c>
      <c r="AJ195">
        <v>986</v>
      </c>
      <c r="AK195">
        <v>4.8719999999999999</v>
      </c>
      <c r="AL195">
        <v>-401.98599999999999</v>
      </c>
      <c r="AM195">
        <v>2071</v>
      </c>
      <c r="AN195">
        <v>2081</v>
      </c>
      <c r="AQ195">
        <v>1.21</v>
      </c>
      <c r="AR195">
        <v>1.21</v>
      </c>
      <c r="AT195">
        <v>2.11</v>
      </c>
      <c r="AU195">
        <v>2.1</v>
      </c>
      <c r="BA195">
        <v>1.75</v>
      </c>
      <c r="BB195">
        <v>16</v>
      </c>
    </row>
    <row r="196" spans="1:54" x14ac:dyDescent="0.35">
      <c r="A196" t="s">
        <v>7778</v>
      </c>
      <c r="B196">
        <v>192</v>
      </c>
      <c r="C196">
        <v>747.79600000000005</v>
      </c>
      <c r="D196">
        <v>10</v>
      </c>
      <c r="E196" t="s">
        <v>7782</v>
      </c>
      <c r="F196" t="s">
        <v>7773</v>
      </c>
      <c r="G196" t="s">
        <v>5753</v>
      </c>
      <c r="H196">
        <v>17</v>
      </c>
      <c r="I196">
        <v>0.94</v>
      </c>
      <c r="J196">
        <v>7</v>
      </c>
      <c r="K196">
        <v>5</v>
      </c>
      <c r="L196" t="s">
        <v>7486</v>
      </c>
      <c r="O196" t="s">
        <v>7784</v>
      </c>
      <c r="P196" t="s">
        <v>7774</v>
      </c>
      <c r="Q196" t="s">
        <v>7186</v>
      </c>
      <c r="R196" t="s">
        <v>7443</v>
      </c>
      <c r="S196" t="s">
        <v>7443</v>
      </c>
      <c r="T196">
        <v>5.56</v>
      </c>
      <c r="U196" t="s">
        <v>7815</v>
      </c>
      <c r="V196">
        <v>1.9</v>
      </c>
      <c r="W196" t="s">
        <v>7774</v>
      </c>
      <c r="X196" t="s">
        <v>7789</v>
      </c>
      <c r="Y196" t="s">
        <v>7774</v>
      </c>
      <c r="AC196" t="s">
        <v>5678</v>
      </c>
      <c r="AD196">
        <v>42.777910339999998</v>
      </c>
      <c r="AE196">
        <v>-82.037342640000006</v>
      </c>
      <c r="AF196">
        <v>202.8</v>
      </c>
      <c r="AG196">
        <v>290</v>
      </c>
      <c r="AH196" t="s">
        <v>8087</v>
      </c>
      <c r="AI196">
        <v>15</v>
      </c>
      <c r="AJ196">
        <v>986</v>
      </c>
      <c r="AK196">
        <v>4.9930000000000003</v>
      </c>
      <c r="AL196">
        <v>-336.23599999999999</v>
      </c>
      <c r="AM196">
        <v>2116</v>
      </c>
      <c r="AN196">
        <v>2117</v>
      </c>
      <c r="AQ196">
        <v>1.24</v>
      </c>
      <c r="AR196">
        <v>1.24</v>
      </c>
      <c r="AT196">
        <v>2.15</v>
      </c>
      <c r="AU196">
        <v>2.15</v>
      </c>
      <c r="BA196">
        <v>0.94</v>
      </c>
      <c r="BB196">
        <v>7</v>
      </c>
    </row>
    <row r="197" spans="1:54" x14ac:dyDescent="0.35">
      <c r="A197" t="s">
        <v>8084</v>
      </c>
      <c r="B197">
        <v>193</v>
      </c>
      <c r="C197">
        <v>749.2</v>
      </c>
      <c r="D197">
        <v>10</v>
      </c>
      <c r="E197" t="s">
        <v>7782</v>
      </c>
      <c r="F197" t="s">
        <v>8085</v>
      </c>
      <c r="G197" t="s">
        <v>8107</v>
      </c>
      <c r="Q197" t="s">
        <v>8256</v>
      </c>
      <c r="R197" t="s">
        <v>7329</v>
      </c>
      <c r="S197" t="s">
        <v>7329</v>
      </c>
      <c r="T197">
        <v>5.56</v>
      </c>
      <c r="U197" t="s">
        <v>8257</v>
      </c>
      <c r="V197">
        <v>1.8</v>
      </c>
      <c r="W197" t="s">
        <v>7774</v>
      </c>
      <c r="AD197">
        <v>42.777897629999998</v>
      </c>
      <c r="AE197">
        <v>-82.03734317</v>
      </c>
      <c r="AF197">
        <v>202.8</v>
      </c>
      <c r="AG197">
        <v>290</v>
      </c>
      <c r="AH197" t="s">
        <v>8087</v>
      </c>
      <c r="AJ197">
        <v>986</v>
      </c>
      <c r="AK197">
        <v>6.4</v>
      </c>
    </row>
    <row r="198" spans="1:54" x14ac:dyDescent="0.35">
      <c r="A198" t="s">
        <v>8084</v>
      </c>
      <c r="B198">
        <v>194</v>
      </c>
      <c r="C198">
        <v>759.1</v>
      </c>
      <c r="D198">
        <v>10</v>
      </c>
      <c r="E198" t="s">
        <v>7782</v>
      </c>
      <c r="F198" t="s">
        <v>8085</v>
      </c>
      <c r="G198" t="s">
        <v>8107</v>
      </c>
      <c r="Q198" t="s">
        <v>7187</v>
      </c>
      <c r="R198" t="s">
        <v>7451</v>
      </c>
      <c r="S198" t="s">
        <v>7451</v>
      </c>
      <c r="T198">
        <v>5.56</v>
      </c>
      <c r="U198" t="s">
        <v>7874</v>
      </c>
      <c r="V198">
        <v>1.8</v>
      </c>
      <c r="W198" t="s">
        <v>7774</v>
      </c>
      <c r="AD198">
        <v>42.777808190000002</v>
      </c>
      <c r="AE198">
        <v>-82.037347299999993</v>
      </c>
      <c r="AF198">
        <v>202.8</v>
      </c>
      <c r="AG198">
        <v>290</v>
      </c>
      <c r="AH198" t="s">
        <v>8087</v>
      </c>
      <c r="AJ198">
        <v>986</v>
      </c>
      <c r="AK198">
        <v>9.9</v>
      </c>
    </row>
    <row r="199" spans="1:54" x14ac:dyDescent="0.35">
      <c r="A199" t="s">
        <v>7778</v>
      </c>
      <c r="B199">
        <v>195</v>
      </c>
      <c r="C199">
        <v>761.46400000000006</v>
      </c>
      <c r="D199">
        <v>10</v>
      </c>
      <c r="E199" t="s">
        <v>7782</v>
      </c>
      <c r="F199" t="s">
        <v>7773</v>
      </c>
      <c r="G199" t="s">
        <v>5753</v>
      </c>
      <c r="H199">
        <v>13</v>
      </c>
      <c r="I199">
        <v>0.7</v>
      </c>
      <c r="J199">
        <v>9</v>
      </c>
      <c r="K199">
        <v>11</v>
      </c>
      <c r="L199" t="s">
        <v>7347</v>
      </c>
      <c r="O199" t="s">
        <v>7784</v>
      </c>
      <c r="P199" t="s">
        <v>7774</v>
      </c>
      <c r="Q199" t="s">
        <v>7187</v>
      </c>
      <c r="R199" t="s">
        <v>7451</v>
      </c>
      <c r="S199" t="s">
        <v>7451</v>
      </c>
      <c r="T199">
        <v>5.56</v>
      </c>
      <c r="U199" t="s">
        <v>7874</v>
      </c>
      <c r="V199">
        <v>1.9</v>
      </c>
      <c r="W199" t="s">
        <v>7774</v>
      </c>
      <c r="X199" t="s">
        <v>7786</v>
      </c>
      <c r="Y199" t="s">
        <v>7774</v>
      </c>
      <c r="Z199">
        <v>10</v>
      </c>
      <c r="AA199">
        <v>10</v>
      </c>
      <c r="AB199">
        <v>15</v>
      </c>
      <c r="AC199" t="s">
        <v>5683</v>
      </c>
      <c r="AD199">
        <v>42.777786880000001</v>
      </c>
      <c r="AE199">
        <v>-82.037348249999994</v>
      </c>
      <c r="AF199">
        <v>202.8</v>
      </c>
      <c r="AG199">
        <v>290</v>
      </c>
      <c r="AH199" t="s">
        <v>8087</v>
      </c>
      <c r="AI199">
        <v>15</v>
      </c>
      <c r="AJ199">
        <v>986</v>
      </c>
      <c r="AK199">
        <v>2.359</v>
      </c>
      <c r="AL199">
        <v>-383.88600000000002</v>
      </c>
      <c r="AM199">
        <v>2115</v>
      </c>
      <c r="AN199">
        <v>2115</v>
      </c>
      <c r="AQ199">
        <v>1.24</v>
      </c>
      <c r="AR199">
        <v>1.23</v>
      </c>
      <c r="AT199">
        <v>2.14</v>
      </c>
      <c r="AU199">
        <v>2.14</v>
      </c>
      <c r="BA199">
        <v>0.7</v>
      </c>
      <c r="BB199">
        <v>9</v>
      </c>
    </row>
    <row r="200" spans="1:54" x14ac:dyDescent="0.35">
      <c r="A200" t="s">
        <v>7778</v>
      </c>
      <c r="B200">
        <v>196</v>
      </c>
      <c r="C200">
        <v>763.57299999999998</v>
      </c>
      <c r="D200">
        <v>10</v>
      </c>
      <c r="E200" t="s">
        <v>7782</v>
      </c>
      <c r="F200" t="s">
        <v>7773</v>
      </c>
      <c r="G200" t="s">
        <v>5753</v>
      </c>
      <c r="H200">
        <v>11</v>
      </c>
      <c r="I200">
        <v>0.59</v>
      </c>
      <c r="J200">
        <v>5</v>
      </c>
      <c r="K200">
        <v>7</v>
      </c>
      <c r="L200" t="s">
        <v>7353</v>
      </c>
      <c r="O200" t="s">
        <v>7784</v>
      </c>
      <c r="P200" t="s">
        <v>7774</v>
      </c>
      <c r="Q200" t="s">
        <v>7187</v>
      </c>
      <c r="R200" t="s">
        <v>7451</v>
      </c>
      <c r="S200" t="s">
        <v>7451</v>
      </c>
      <c r="T200">
        <v>5.56</v>
      </c>
      <c r="U200" t="s">
        <v>7874</v>
      </c>
      <c r="V200">
        <v>1.9</v>
      </c>
      <c r="W200" t="s">
        <v>7774</v>
      </c>
      <c r="X200" t="s">
        <v>7789</v>
      </c>
      <c r="Y200" t="s">
        <v>7774</v>
      </c>
      <c r="AC200" t="s">
        <v>5678</v>
      </c>
      <c r="AD200">
        <v>42.77776781</v>
      </c>
      <c r="AE200">
        <v>-82.0373491</v>
      </c>
      <c r="AF200">
        <v>202.8</v>
      </c>
      <c r="AG200">
        <v>290</v>
      </c>
      <c r="AH200" t="s">
        <v>8087</v>
      </c>
      <c r="AI200">
        <v>15</v>
      </c>
      <c r="AJ200">
        <v>986</v>
      </c>
      <c r="AK200">
        <v>4.47</v>
      </c>
      <c r="AL200">
        <v>-378.45100000000002</v>
      </c>
      <c r="AM200">
        <v>2119</v>
      </c>
      <c r="AN200">
        <v>2119</v>
      </c>
      <c r="AQ200">
        <v>1.24</v>
      </c>
      <c r="AR200">
        <v>1.24</v>
      </c>
      <c r="AT200">
        <v>2.15</v>
      </c>
      <c r="AU200">
        <v>2.15</v>
      </c>
      <c r="BA200">
        <v>0.59</v>
      </c>
      <c r="BB200">
        <v>5</v>
      </c>
    </row>
    <row r="201" spans="1:54" x14ac:dyDescent="0.35">
      <c r="A201" t="s">
        <v>7778</v>
      </c>
      <c r="B201">
        <v>197</v>
      </c>
      <c r="C201">
        <v>764.28399999999999</v>
      </c>
      <c r="D201">
        <v>10</v>
      </c>
      <c r="E201" t="s">
        <v>7782</v>
      </c>
      <c r="F201" t="s">
        <v>7773</v>
      </c>
      <c r="G201" t="s">
        <v>5753</v>
      </c>
      <c r="H201">
        <v>11</v>
      </c>
      <c r="I201">
        <v>0.63</v>
      </c>
      <c r="J201">
        <v>7</v>
      </c>
      <c r="K201">
        <v>7</v>
      </c>
      <c r="L201" t="s">
        <v>7698</v>
      </c>
      <c r="O201" t="s">
        <v>7784</v>
      </c>
      <c r="P201" t="s">
        <v>7774</v>
      </c>
      <c r="Q201" t="s">
        <v>7187</v>
      </c>
      <c r="R201" t="s">
        <v>7451</v>
      </c>
      <c r="S201" t="s">
        <v>7451</v>
      </c>
      <c r="T201">
        <v>5.56</v>
      </c>
      <c r="U201" t="s">
        <v>7874</v>
      </c>
      <c r="V201">
        <v>1.9</v>
      </c>
      <c r="W201" t="s">
        <v>7774</v>
      </c>
      <c r="X201" t="s">
        <v>7789</v>
      </c>
      <c r="Y201" t="s">
        <v>7774</v>
      </c>
      <c r="AC201" t="s">
        <v>5678</v>
      </c>
      <c r="AD201">
        <v>42.777761400000003</v>
      </c>
      <c r="AE201">
        <v>-82.037349390000003</v>
      </c>
      <c r="AF201">
        <v>202.8</v>
      </c>
      <c r="AG201">
        <v>290</v>
      </c>
      <c r="AH201" t="s">
        <v>8087</v>
      </c>
      <c r="AI201">
        <v>15</v>
      </c>
      <c r="AJ201">
        <v>986</v>
      </c>
      <c r="AK201">
        <v>5.18</v>
      </c>
      <c r="AL201">
        <v>-389.64499999999998</v>
      </c>
      <c r="AM201">
        <v>2117</v>
      </c>
      <c r="AN201">
        <v>2118</v>
      </c>
      <c r="AQ201">
        <v>1.24</v>
      </c>
      <c r="AR201">
        <v>1.24</v>
      </c>
      <c r="AT201">
        <v>2.15</v>
      </c>
      <c r="AU201">
        <v>2.15</v>
      </c>
      <c r="BA201">
        <v>0.63</v>
      </c>
      <c r="BB201">
        <v>7</v>
      </c>
    </row>
    <row r="202" spans="1:54" x14ac:dyDescent="0.35">
      <c r="A202" t="s">
        <v>7778</v>
      </c>
      <c r="B202">
        <v>198</v>
      </c>
      <c r="C202">
        <v>765.404</v>
      </c>
      <c r="D202">
        <v>10</v>
      </c>
      <c r="E202" t="s">
        <v>7782</v>
      </c>
      <c r="F202" t="s">
        <v>7773</v>
      </c>
      <c r="G202" t="s">
        <v>5753</v>
      </c>
      <c r="H202">
        <v>11</v>
      </c>
      <c r="I202">
        <v>0.62</v>
      </c>
      <c r="J202">
        <v>8</v>
      </c>
      <c r="K202">
        <v>10</v>
      </c>
      <c r="L202" t="s">
        <v>7554</v>
      </c>
      <c r="O202" t="s">
        <v>7784</v>
      </c>
      <c r="P202" t="s">
        <v>7774</v>
      </c>
      <c r="Q202" t="s">
        <v>7187</v>
      </c>
      <c r="R202" t="s">
        <v>7451</v>
      </c>
      <c r="S202" t="s">
        <v>7451</v>
      </c>
      <c r="T202">
        <v>5.56</v>
      </c>
      <c r="U202" t="s">
        <v>7874</v>
      </c>
      <c r="V202">
        <v>1.9</v>
      </c>
      <c r="W202" t="s">
        <v>7774</v>
      </c>
      <c r="X202" t="s">
        <v>7786</v>
      </c>
      <c r="Y202" t="s">
        <v>7774</v>
      </c>
      <c r="Z202">
        <v>10</v>
      </c>
      <c r="AA202">
        <v>10</v>
      </c>
      <c r="AB202">
        <v>15</v>
      </c>
      <c r="AC202" t="s">
        <v>5683</v>
      </c>
      <c r="AD202">
        <v>42.777751279999997</v>
      </c>
      <c r="AE202">
        <v>-82.037349849999998</v>
      </c>
      <c r="AF202">
        <v>202.8</v>
      </c>
      <c r="AG202">
        <v>290</v>
      </c>
      <c r="AH202" t="s">
        <v>8087</v>
      </c>
      <c r="AI202">
        <v>15</v>
      </c>
      <c r="AJ202">
        <v>986</v>
      </c>
      <c r="AK202">
        <v>6.3</v>
      </c>
      <c r="AL202">
        <v>-377.40499999999997</v>
      </c>
      <c r="AM202">
        <v>2117</v>
      </c>
      <c r="AN202">
        <v>2117</v>
      </c>
      <c r="AQ202">
        <v>1.24</v>
      </c>
      <c r="AR202">
        <v>1.24</v>
      </c>
      <c r="AT202">
        <v>2.15</v>
      </c>
      <c r="AU202">
        <v>2.15</v>
      </c>
      <c r="BA202">
        <v>0.62</v>
      </c>
      <c r="BB202">
        <v>8</v>
      </c>
    </row>
    <row r="203" spans="1:54" x14ac:dyDescent="0.35">
      <c r="A203" t="s">
        <v>8084</v>
      </c>
      <c r="B203">
        <v>199</v>
      </c>
      <c r="C203">
        <v>767.8</v>
      </c>
      <c r="D203">
        <v>10</v>
      </c>
      <c r="E203" t="s">
        <v>7782</v>
      </c>
      <c r="F203" t="s">
        <v>8085</v>
      </c>
      <c r="G203" t="s">
        <v>8107</v>
      </c>
      <c r="Q203" t="s">
        <v>8258</v>
      </c>
      <c r="R203" t="s">
        <v>7432</v>
      </c>
      <c r="S203" t="s">
        <v>7432</v>
      </c>
      <c r="T203">
        <v>5.56</v>
      </c>
      <c r="U203" t="s">
        <v>8259</v>
      </c>
      <c r="V203">
        <v>1.9</v>
      </c>
      <c r="W203" t="s">
        <v>7774</v>
      </c>
      <c r="AD203">
        <v>42.77772959</v>
      </c>
      <c r="AE203">
        <v>-82.037350810000007</v>
      </c>
      <c r="AF203">
        <v>202.7</v>
      </c>
      <c r="AG203">
        <v>290</v>
      </c>
      <c r="AH203" t="s">
        <v>8087</v>
      </c>
      <c r="AJ203">
        <v>986</v>
      </c>
      <c r="AK203">
        <v>8.6999999999999993</v>
      </c>
    </row>
    <row r="204" spans="1:54" x14ac:dyDescent="0.35">
      <c r="A204" t="s">
        <v>8084</v>
      </c>
      <c r="B204">
        <v>200</v>
      </c>
      <c r="C204">
        <v>775.7</v>
      </c>
      <c r="D204">
        <v>10</v>
      </c>
      <c r="E204" t="s">
        <v>7782</v>
      </c>
      <c r="F204" t="s">
        <v>8085</v>
      </c>
      <c r="G204" t="s">
        <v>8107</v>
      </c>
      <c r="Q204" t="s">
        <v>8260</v>
      </c>
      <c r="R204" t="s">
        <v>7456</v>
      </c>
      <c r="S204" t="s">
        <v>7456</v>
      </c>
      <c r="T204">
        <v>5.56</v>
      </c>
      <c r="U204" t="s">
        <v>8261</v>
      </c>
      <c r="V204">
        <v>1.9</v>
      </c>
      <c r="W204" t="s">
        <v>7774</v>
      </c>
      <c r="AD204">
        <v>42.777658219999999</v>
      </c>
      <c r="AE204">
        <v>-82.037353940000003</v>
      </c>
      <c r="AF204">
        <v>202.7</v>
      </c>
      <c r="AG204">
        <v>290</v>
      </c>
      <c r="AH204" t="s">
        <v>8087</v>
      </c>
      <c r="AJ204">
        <v>986</v>
      </c>
      <c r="AK204">
        <v>7.9</v>
      </c>
    </row>
    <row r="205" spans="1:54" x14ac:dyDescent="0.35">
      <c r="A205" t="s">
        <v>8084</v>
      </c>
      <c r="B205">
        <v>201</v>
      </c>
      <c r="C205">
        <v>783.4</v>
      </c>
      <c r="D205">
        <v>10</v>
      </c>
      <c r="E205" t="s">
        <v>7782</v>
      </c>
      <c r="F205" t="s">
        <v>8085</v>
      </c>
      <c r="G205" t="s">
        <v>8107</v>
      </c>
      <c r="Q205" t="s">
        <v>8262</v>
      </c>
      <c r="R205" t="s">
        <v>7457</v>
      </c>
      <c r="S205" t="s">
        <v>7457</v>
      </c>
      <c r="T205">
        <v>5.56</v>
      </c>
      <c r="U205" t="s">
        <v>8263</v>
      </c>
      <c r="V205">
        <v>1.9</v>
      </c>
      <c r="W205" t="s">
        <v>7774</v>
      </c>
      <c r="AD205">
        <v>42.777588649999998</v>
      </c>
      <c r="AE205">
        <v>-82.037356740000007</v>
      </c>
      <c r="AF205">
        <v>202.8</v>
      </c>
      <c r="AG205">
        <v>290</v>
      </c>
      <c r="AH205" t="s">
        <v>8087</v>
      </c>
      <c r="AJ205">
        <v>986</v>
      </c>
      <c r="AK205">
        <v>7.7</v>
      </c>
    </row>
    <row r="206" spans="1:54" x14ac:dyDescent="0.35">
      <c r="A206" t="s">
        <v>8084</v>
      </c>
      <c r="B206">
        <v>202</v>
      </c>
      <c r="C206">
        <v>791.6</v>
      </c>
      <c r="D206">
        <v>10</v>
      </c>
      <c r="E206" t="s">
        <v>7782</v>
      </c>
      <c r="F206" t="s">
        <v>8085</v>
      </c>
      <c r="G206" t="s">
        <v>8107</v>
      </c>
      <c r="Q206" t="s">
        <v>8264</v>
      </c>
      <c r="R206" t="s">
        <v>8265</v>
      </c>
      <c r="S206" t="s">
        <v>8265</v>
      </c>
      <c r="T206">
        <v>5.56</v>
      </c>
      <c r="U206" t="s">
        <v>8266</v>
      </c>
      <c r="V206">
        <v>1.9</v>
      </c>
      <c r="W206" t="s">
        <v>7774</v>
      </c>
      <c r="AD206">
        <v>42.77751456</v>
      </c>
      <c r="AE206">
        <v>-82.037359600000002</v>
      </c>
      <c r="AF206">
        <v>202.7</v>
      </c>
      <c r="AG206">
        <v>290</v>
      </c>
      <c r="AH206" t="s">
        <v>8087</v>
      </c>
      <c r="AJ206">
        <v>986</v>
      </c>
      <c r="AK206">
        <v>8.1999999999999993</v>
      </c>
    </row>
    <row r="207" spans="1:54" x14ac:dyDescent="0.35">
      <c r="A207" t="s">
        <v>8084</v>
      </c>
      <c r="B207">
        <v>203</v>
      </c>
      <c r="C207">
        <v>798.6</v>
      </c>
      <c r="D207">
        <v>10</v>
      </c>
      <c r="E207" t="s">
        <v>7782</v>
      </c>
      <c r="F207" t="s">
        <v>8085</v>
      </c>
      <c r="G207" t="s">
        <v>8107</v>
      </c>
      <c r="Q207" t="s">
        <v>8267</v>
      </c>
      <c r="R207" t="s">
        <v>7406</v>
      </c>
      <c r="S207" t="s">
        <v>7406</v>
      </c>
      <c r="T207">
        <v>5.56</v>
      </c>
      <c r="U207" t="s">
        <v>8268</v>
      </c>
      <c r="V207">
        <v>1.8</v>
      </c>
      <c r="W207" t="s">
        <v>7774</v>
      </c>
      <c r="AD207">
        <v>42.777451309999996</v>
      </c>
      <c r="AE207">
        <v>-82.037362049999999</v>
      </c>
      <c r="AF207">
        <v>202.7</v>
      </c>
      <c r="AG207">
        <v>290</v>
      </c>
      <c r="AH207" t="s">
        <v>8087</v>
      </c>
      <c r="AJ207">
        <v>986</v>
      </c>
      <c r="AK207">
        <v>7</v>
      </c>
    </row>
    <row r="208" spans="1:54" x14ac:dyDescent="0.35">
      <c r="A208" t="s">
        <v>8084</v>
      </c>
      <c r="B208">
        <v>204</v>
      </c>
      <c r="C208">
        <v>807.2</v>
      </c>
      <c r="D208">
        <v>10</v>
      </c>
      <c r="E208" t="s">
        <v>7782</v>
      </c>
      <c r="F208" t="s">
        <v>8085</v>
      </c>
      <c r="G208" t="s">
        <v>8107</v>
      </c>
      <c r="Q208" t="s">
        <v>7188</v>
      </c>
      <c r="R208" t="s">
        <v>7458</v>
      </c>
      <c r="S208" t="s">
        <v>7458</v>
      </c>
      <c r="T208">
        <v>5.56</v>
      </c>
      <c r="U208" t="s">
        <v>7875</v>
      </c>
      <c r="V208">
        <v>1.8</v>
      </c>
      <c r="W208" t="s">
        <v>7774</v>
      </c>
      <c r="AD208">
        <v>42.777373609999998</v>
      </c>
      <c r="AE208">
        <v>-82.037364920000002</v>
      </c>
      <c r="AF208">
        <v>202.8</v>
      </c>
      <c r="AG208">
        <v>290</v>
      </c>
      <c r="AH208" t="s">
        <v>8087</v>
      </c>
      <c r="AJ208">
        <v>986</v>
      </c>
      <c r="AK208">
        <v>8.6</v>
      </c>
    </row>
    <row r="209" spans="1:54" x14ac:dyDescent="0.35">
      <c r="A209" t="s">
        <v>7778</v>
      </c>
      <c r="B209">
        <v>205</v>
      </c>
      <c r="C209">
        <v>815.46600000000001</v>
      </c>
      <c r="D209">
        <v>10</v>
      </c>
      <c r="E209" t="s">
        <v>7782</v>
      </c>
      <c r="F209" t="s">
        <v>7773</v>
      </c>
      <c r="G209" t="s">
        <v>5753</v>
      </c>
      <c r="H209">
        <v>11</v>
      </c>
      <c r="I209">
        <v>0.6</v>
      </c>
      <c r="J209">
        <v>6</v>
      </c>
      <c r="K209">
        <v>7</v>
      </c>
      <c r="L209" t="s">
        <v>7410</v>
      </c>
      <c r="O209" t="s">
        <v>7784</v>
      </c>
      <c r="P209" t="s">
        <v>7774</v>
      </c>
      <c r="Q209" t="s">
        <v>7188</v>
      </c>
      <c r="R209" t="s">
        <v>7458</v>
      </c>
      <c r="S209" t="s">
        <v>7458</v>
      </c>
      <c r="T209">
        <v>5.56</v>
      </c>
      <c r="U209" t="s">
        <v>7875</v>
      </c>
      <c r="V209">
        <v>1.8</v>
      </c>
      <c r="W209" t="s">
        <v>7774</v>
      </c>
      <c r="X209" t="s">
        <v>7789</v>
      </c>
      <c r="Y209" t="s">
        <v>7774</v>
      </c>
      <c r="AC209" t="s">
        <v>5678</v>
      </c>
      <c r="AD209">
        <v>42.777298940000001</v>
      </c>
      <c r="AE209">
        <v>-82.037367349999997</v>
      </c>
      <c r="AF209">
        <v>202.8</v>
      </c>
      <c r="AG209">
        <v>290</v>
      </c>
      <c r="AH209" t="s">
        <v>8087</v>
      </c>
      <c r="AI209">
        <v>15</v>
      </c>
      <c r="AJ209">
        <v>986</v>
      </c>
      <c r="AK209">
        <v>8.2620000000000005</v>
      </c>
      <c r="AL209">
        <v>-400.51900000000001</v>
      </c>
      <c r="AM209">
        <v>2118</v>
      </c>
      <c r="AN209">
        <v>2118</v>
      </c>
      <c r="AQ209">
        <v>1.24</v>
      </c>
      <c r="AR209">
        <v>1.24</v>
      </c>
      <c r="AT209">
        <v>2.15</v>
      </c>
      <c r="AU209">
        <v>2.15</v>
      </c>
      <c r="BA209">
        <v>0.6</v>
      </c>
      <c r="BB209">
        <v>6</v>
      </c>
    </row>
    <row r="210" spans="1:54" x14ac:dyDescent="0.35">
      <c r="A210" t="s">
        <v>8084</v>
      </c>
      <c r="B210">
        <v>206</v>
      </c>
      <c r="C210">
        <v>815.8</v>
      </c>
      <c r="D210">
        <v>10</v>
      </c>
      <c r="E210" t="s">
        <v>7782</v>
      </c>
      <c r="F210" t="s">
        <v>8085</v>
      </c>
      <c r="G210" t="s">
        <v>8107</v>
      </c>
      <c r="Q210" t="s">
        <v>8269</v>
      </c>
      <c r="R210" t="s">
        <v>7460</v>
      </c>
      <c r="S210" t="s">
        <v>7460</v>
      </c>
      <c r="T210">
        <v>5.56</v>
      </c>
      <c r="U210" t="s">
        <v>8270</v>
      </c>
      <c r="V210">
        <v>1.8</v>
      </c>
      <c r="W210" t="s">
        <v>7774</v>
      </c>
      <c r="AD210">
        <v>42.777295889999998</v>
      </c>
      <c r="AE210">
        <v>-82.037367450000005</v>
      </c>
      <c r="AF210">
        <v>202.8</v>
      </c>
      <c r="AG210">
        <v>290</v>
      </c>
      <c r="AH210" t="s">
        <v>8087</v>
      </c>
      <c r="AJ210">
        <v>986</v>
      </c>
      <c r="AK210">
        <v>8.6</v>
      </c>
    </row>
    <row r="211" spans="1:54" x14ac:dyDescent="0.35">
      <c r="A211" t="s">
        <v>8084</v>
      </c>
      <c r="B211">
        <v>207</v>
      </c>
      <c r="C211">
        <v>823.1</v>
      </c>
      <c r="D211">
        <v>10</v>
      </c>
      <c r="E211" t="s">
        <v>7782</v>
      </c>
      <c r="F211" t="s">
        <v>8085</v>
      </c>
      <c r="G211" t="s">
        <v>8107</v>
      </c>
      <c r="Q211" t="s">
        <v>7189</v>
      </c>
      <c r="R211" t="s">
        <v>7461</v>
      </c>
      <c r="S211" t="s">
        <v>7461</v>
      </c>
      <c r="T211">
        <v>5.56</v>
      </c>
      <c r="U211" t="s">
        <v>7877</v>
      </c>
      <c r="V211">
        <v>1.8</v>
      </c>
      <c r="W211" t="s">
        <v>7774</v>
      </c>
      <c r="AD211">
        <v>42.777229929999997</v>
      </c>
      <c r="AE211">
        <v>-82.037370010000004</v>
      </c>
      <c r="AF211">
        <v>202.8</v>
      </c>
      <c r="AG211">
        <v>290</v>
      </c>
      <c r="AH211" t="s">
        <v>8087</v>
      </c>
      <c r="AJ211">
        <v>986</v>
      </c>
      <c r="AK211">
        <v>7.3</v>
      </c>
    </row>
    <row r="212" spans="1:54" x14ac:dyDescent="0.35">
      <c r="A212" t="s">
        <v>7778</v>
      </c>
      <c r="B212">
        <v>208</v>
      </c>
      <c r="C212">
        <v>823.41899999999998</v>
      </c>
      <c r="D212">
        <v>10</v>
      </c>
      <c r="E212" t="s">
        <v>7782</v>
      </c>
      <c r="F212" t="s">
        <v>7773</v>
      </c>
      <c r="G212" t="s">
        <v>5753</v>
      </c>
      <c r="H212">
        <v>12</v>
      </c>
      <c r="I212">
        <v>0.69</v>
      </c>
      <c r="J212">
        <v>13</v>
      </c>
      <c r="K212">
        <v>12</v>
      </c>
      <c r="L212" t="s">
        <v>7876</v>
      </c>
      <c r="N212">
        <v>3</v>
      </c>
      <c r="O212" t="s">
        <v>7784</v>
      </c>
      <c r="P212" t="s">
        <v>7774</v>
      </c>
      <c r="Q212" t="s">
        <v>7189</v>
      </c>
      <c r="R212" t="s">
        <v>7461</v>
      </c>
      <c r="S212" t="s">
        <v>7461</v>
      </c>
      <c r="T212">
        <v>5.56</v>
      </c>
      <c r="U212" t="s">
        <v>7877</v>
      </c>
      <c r="V212">
        <v>1.8</v>
      </c>
      <c r="W212" t="s">
        <v>7774</v>
      </c>
      <c r="X212" t="s">
        <v>7788</v>
      </c>
      <c r="Y212" t="s">
        <v>7774</v>
      </c>
      <c r="Z212">
        <v>10</v>
      </c>
      <c r="AA212">
        <v>10</v>
      </c>
      <c r="AB212">
        <v>12</v>
      </c>
      <c r="AC212" t="s">
        <v>5683</v>
      </c>
      <c r="AD212">
        <v>42.777227119999999</v>
      </c>
      <c r="AE212">
        <v>-82.037370129999999</v>
      </c>
      <c r="AF212">
        <v>202.8</v>
      </c>
      <c r="AG212">
        <v>290</v>
      </c>
      <c r="AH212" t="s">
        <v>8087</v>
      </c>
      <c r="AI212">
        <v>15</v>
      </c>
      <c r="AJ212">
        <v>986</v>
      </c>
      <c r="AK212">
        <v>0.312</v>
      </c>
      <c r="AL212">
        <v>-398.17099999999999</v>
      </c>
      <c r="AM212">
        <v>2109</v>
      </c>
      <c r="AN212">
        <v>2111</v>
      </c>
      <c r="AQ212">
        <v>1.23</v>
      </c>
      <c r="AR212">
        <v>1.23</v>
      </c>
      <c r="AT212">
        <v>2.14</v>
      </c>
      <c r="AU212">
        <v>2.14</v>
      </c>
      <c r="BA212">
        <v>0.69</v>
      </c>
      <c r="BB212">
        <v>13</v>
      </c>
    </row>
    <row r="213" spans="1:54" x14ac:dyDescent="0.35">
      <c r="A213" t="s">
        <v>7778</v>
      </c>
      <c r="B213">
        <v>209</v>
      </c>
      <c r="C213">
        <v>823.43700000000001</v>
      </c>
      <c r="D213">
        <v>10</v>
      </c>
      <c r="E213" t="s">
        <v>7782</v>
      </c>
      <c r="F213" t="s">
        <v>7773</v>
      </c>
      <c r="G213" t="s">
        <v>7852</v>
      </c>
      <c r="H213">
        <v>16</v>
      </c>
      <c r="I213">
        <v>0.91</v>
      </c>
      <c r="J213">
        <v>49</v>
      </c>
      <c r="K213">
        <v>18</v>
      </c>
      <c r="L213" t="s">
        <v>7465</v>
      </c>
      <c r="N213">
        <v>3</v>
      </c>
      <c r="O213" t="s">
        <v>7784</v>
      </c>
      <c r="P213" t="s">
        <v>7774</v>
      </c>
      <c r="Q213" t="s">
        <v>7189</v>
      </c>
      <c r="R213" t="s">
        <v>7461</v>
      </c>
      <c r="S213" t="s">
        <v>7461</v>
      </c>
      <c r="T213">
        <v>5.56</v>
      </c>
      <c r="U213" t="s">
        <v>7877</v>
      </c>
      <c r="V213">
        <v>1.8</v>
      </c>
      <c r="W213" t="s">
        <v>7774</v>
      </c>
      <c r="X213" t="s">
        <v>7879</v>
      </c>
      <c r="Y213" t="s">
        <v>7774</v>
      </c>
      <c r="Z213">
        <v>10</v>
      </c>
      <c r="AC213" t="s">
        <v>5683</v>
      </c>
      <c r="AD213">
        <v>42.777227119999999</v>
      </c>
      <c r="AE213">
        <v>-82.037370129999999</v>
      </c>
      <c r="AF213">
        <v>202.8</v>
      </c>
      <c r="AG213">
        <v>290</v>
      </c>
      <c r="AH213" t="s">
        <v>8087</v>
      </c>
      <c r="AI213">
        <v>15</v>
      </c>
      <c r="AJ213">
        <v>986</v>
      </c>
      <c r="AK213">
        <v>0.312</v>
      </c>
      <c r="AL213">
        <v>-398.17099999999999</v>
      </c>
      <c r="AM213">
        <v>2049</v>
      </c>
      <c r="AN213">
        <v>2025</v>
      </c>
      <c r="AQ213">
        <v>1.18</v>
      </c>
      <c r="AR213">
        <v>1.2</v>
      </c>
      <c r="AT213">
        <v>2.0499999999999998</v>
      </c>
      <c r="AU213">
        <v>2.08</v>
      </c>
      <c r="BA213">
        <v>0.59</v>
      </c>
      <c r="BB213">
        <v>49</v>
      </c>
    </row>
    <row r="214" spans="1:54" x14ac:dyDescent="0.35">
      <c r="A214" t="s">
        <v>7778</v>
      </c>
      <c r="B214">
        <v>210</v>
      </c>
      <c r="C214">
        <v>823.45399999999995</v>
      </c>
      <c r="D214">
        <v>10</v>
      </c>
      <c r="E214" t="s">
        <v>7782</v>
      </c>
      <c r="F214" t="s">
        <v>7773</v>
      </c>
      <c r="G214" t="s">
        <v>5753</v>
      </c>
      <c r="H214">
        <v>16</v>
      </c>
      <c r="I214">
        <v>0.91</v>
      </c>
      <c r="J214">
        <v>16</v>
      </c>
      <c r="K214">
        <v>10</v>
      </c>
      <c r="L214" t="s">
        <v>7878</v>
      </c>
      <c r="N214">
        <v>3</v>
      </c>
      <c r="O214" t="s">
        <v>7784</v>
      </c>
      <c r="P214" t="s">
        <v>7774</v>
      </c>
      <c r="Q214" t="s">
        <v>7189</v>
      </c>
      <c r="R214" t="s">
        <v>7461</v>
      </c>
      <c r="S214" t="s">
        <v>7461</v>
      </c>
      <c r="T214">
        <v>5.56</v>
      </c>
      <c r="U214" t="s">
        <v>7877</v>
      </c>
      <c r="V214">
        <v>1.8</v>
      </c>
      <c r="W214" t="s">
        <v>7774</v>
      </c>
      <c r="X214" t="s">
        <v>7783</v>
      </c>
      <c r="Y214" t="s">
        <v>7774</v>
      </c>
      <c r="AC214" t="s">
        <v>5678</v>
      </c>
      <c r="AD214">
        <v>42.777226820000003</v>
      </c>
      <c r="AE214">
        <v>-82.037370139999993</v>
      </c>
      <c r="AF214">
        <v>202.8</v>
      </c>
      <c r="AG214">
        <v>290</v>
      </c>
      <c r="AH214" t="s">
        <v>8087</v>
      </c>
      <c r="AI214">
        <v>15</v>
      </c>
      <c r="AJ214">
        <v>986</v>
      </c>
      <c r="AK214">
        <v>0.34499999999999997</v>
      </c>
      <c r="AL214">
        <v>-406.27600000000001</v>
      </c>
      <c r="AM214">
        <v>2100</v>
      </c>
      <c r="AN214">
        <v>2103</v>
      </c>
      <c r="AQ214">
        <v>1.23</v>
      </c>
      <c r="AR214">
        <v>1.23</v>
      </c>
      <c r="AT214">
        <v>2.13</v>
      </c>
      <c r="AU214">
        <v>2.13</v>
      </c>
      <c r="BA214">
        <v>0.91</v>
      </c>
      <c r="BB214">
        <v>16</v>
      </c>
    </row>
    <row r="215" spans="1:54" x14ac:dyDescent="0.35">
      <c r="A215" t="s">
        <v>7778</v>
      </c>
      <c r="B215">
        <v>211</v>
      </c>
      <c r="C215">
        <v>823.54600000000005</v>
      </c>
      <c r="D215">
        <v>10</v>
      </c>
      <c r="E215" t="s">
        <v>7782</v>
      </c>
      <c r="F215" t="s">
        <v>7773</v>
      </c>
      <c r="G215" t="s">
        <v>5753</v>
      </c>
      <c r="H215">
        <v>11</v>
      </c>
      <c r="I215">
        <v>0.62</v>
      </c>
      <c r="J215">
        <v>9</v>
      </c>
      <c r="K215">
        <v>8</v>
      </c>
      <c r="L215" t="s">
        <v>7483</v>
      </c>
      <c r="O215" t="s">
        <v>7784</v>
      </c>
      <c r="P215" t="s">
        <v>7774</v>
      </c>
      <c r="Q215" t="s">
        <v>7189</v>
      </c>
      <c r="R215" t="s">
        <v>7461</v>
      </c>
      <c r="S215" t="s">
        <v>7461</v>
      </c>
      <c r="T215">
        <v>5.56</v>
      </c>
      <c r="U215" t="s">
        <v>7877</v>
      </c>
      <c r="V215">
        <v>1.8</v>
      </c>
      <c r="W215" t="s">
        <v>7774</v>
      </c>
      <c r="X215" t="s">
        <v>7789</v>
      </c>
      <c r="Y215" t="s">
        <v>7774</v>
      </c>
      <c r="AC215" t="s">
        <v>5678</v>
      </c>
      <c r="AD215">
        <v>42.777225950000002</v>
      </c>
      <c r="AE215">
        <v>-82.037370170000003</v>
      </c>
      <c r="AF215">
        <v>202.8</v>
      </c>
      <c r="AG215">
        <v>290</v>
      </c>
      <c r="AH215" t="s">
        <v>8087</v>
      </c>
      <c r="AI215">
        <v>15</v>
      </c>
      <c r="AJ215">
        <v>986</v>
      </c>
      <c r="AK215">
        <v>0.441</v>
      </c>
      <c r="AL215">
        <v>-392.99200000000002</v>
      </c>
      <c r="AM215">
        <v>2116</v>
      </c>
      <c r="AN215">
        <v>2116</v>
      </c>
      <c r="AQ215">
        <v>1.24</v>
      </c>
      <c r="AR215">
        <v>1.24</v>
      </c>
      <c r="AT215">
        <v>2.15</v>
      </c>
      <c r="AU215">
        <v>2.15</v>
      </c>
      <c r="BA215">
        <v>0.62</v>
      </c>
      <c r="BB215">
        <v>9</v>
      </c>
    </row>
    <row r="216" spans="1:54" x14ac:dyDescent="0.35">
      <c r="A216" t="s">
        <v>7778</v>
      </c>
      <c r="B216">
        <v>212</v>
      </c>
      <c r="C216">
        <v>824.39099999999996</v>
      </c>
      <c r="D216">
        <v>10</v>
      </c>
      <c r="E216" t="s">
        <v>7782</v>
      </c>
      <c r="F216" t="s">
        <v>7773</v>
      </c>
      <c r="G216" t="s">
        <v>5753</v>
      </c>
      <c r="H216">
        <v>11</v>
      </c>
      <c r="I216">
        <v>0.61</v>
      </c>
      <c r="J216">
        <v>12</v>
      </c>
      <c r="K216">
        <v>11</v>
      </c>
      <c r="L216" t="s">
        <v>7467</v>
      </c>
      <c r="O216" t="s">
        <v>7784</v>
      </c>
      <c r="P216" t="s">
        <v>7774</v>
      </c>
      <c r="Q216" t="s">
        <v>7189</v>
      </c>
      <c r="R216" t="s">
        <v>7461</v>
      </c>
      <c r="S216" t="s">
        <v>7461</v>
      </c>
      <c r="T216">
        <v>5.56</v>
      </c>
      <c r="U216" t="s">
        <v>7877</v>
      </c>
      <c r="V216">
        <v>1.8</v>
      </c>
      <c r="W216" t="s">
        <v>7774</v>
      </c>
      <c r="X216" t="s">
        <v>7788</v>
      </c>
      <c r="Y216" t="s">
        <v>7774</v>
      </c>
      <c r="Z216">
        <v>10</v>
      </c>
      <c r="AA216">
        <v>10</v>
      </c>
      <c r="AB216">
        <v>12</v>
      </c>
      <c r="AC216" t="s">
        <v>5683</v>
      </c>
      <c r="AD216">
        <v>42.777218329999997</v>
      </c>
      <c r="AE216">
        <v>-82.037370490000001</v>
      </c>
      <c r="AF216">
        <v>202.8</v>
      </c>
      <c r="AG216">
        <v>290</v>
      </c>
      <c r="AH216" t="s">
        <v>8087</v>
      </c>
      <c r="AI216">
        <v>15</v>
      </c>
      <c r="AJ216">
        <v>986</v>
      </c>
      <c r="AK216">
        <v>1.2849999999999999</v>
      </c>
      <c r="AL216">
        <v>-397.26799999999997</v>
      </c>
      <c r="AM216">
        <v>2112</v>
      </c>
      <c r="AN216">
        <v>2113</v>
      </c>
      <c r="AQ216">
        <v>1.23</v>
      </c>
      <c r="AR216">
        <v>1.23</v>
      </c>
      <c r="AT216">
        <v>2.14</v>
      </c>
      <c r="AU216">
        <v>2.14</v>
      </c>
      <c r="BA216">
        <v>0.61</v>
      </c>
      <c r="BB216">
        <v>12</v>
      </c>
    </row>
    <row r="217" spans="1:54" x14ac:dyDescent="0.35">
      <c r="A217" t="s">
        <v>7778</v>
      </c>
      <c r="B217">
        <v>213</v>
      </c>
      <c r="C217">
        <v>824.57799999999997</v>
      </c>
      <c r="D217">
        <v>10</v>
      </c>
      <c r="E217" t="s">
        <v>7782</v>
      </c>
      <c r="F217" t="s">
        <v>7773</v>
      </c>
      <c r="G217" t="s">
        <v>5753</v>
      </c>
      <c r="H217">
        <v>10</v>
      </c>
      <c r="I217">
        <v>0.54</v>
      </c>
      <c r="J217">
        <v>11</v>
      </c>
      <c r="K217">
        <v>8</v>
      </c>
      <c r="L217" t="s">
        <v>7484</v>
      </c>
      <c r="O217" t="s">
        <v>7784</v>
      </c>
      <c r="P217" t="s">
        <v>7774</v>
      </c>
      <c r="Q217" t="s">
        <v>7189</v>
      </c>
      <c r="R217" t="s">
        <v>7461</v>
      </c>
      <c r="S217" t="s">
        <v>7461</v>
      </c>
      <c r="T217">
        <v>5.56</v>
      </c>
      <c r="U217" t="s">
        <v>7877</v>
      </c>
      <c r="V217">
        <v>1.8</v>
      </c>
      <c r="W217" t="s">
        <v>7774</v>
      </c>
      <c r="X217" t="s">
        <v>7783</v>
      </c>
      <c r="Y217" t="s">
        <v>7774</v>
      </c>
      <c r="AC217" t="s">
        <v>8271</v>
      </c>
      <c r="AD217">
        <v>42.777216629999998</v>
      </c>
      <c r="AE217">
        <v>-82.037370559999999</v>
      </c>
      <c r="AF217">
        <v>202.8</v>
      </c>
      <c r="AG217">
        <v>290</v>
      </c>
      <c r="AH217" t="s">
        <v>8087</v>
      </c>
      <c r="AI217">
        <v>15</v>
      </c>
      <c r="AJ217">
        <v>986</v>
      </c>
      <c r="AK217">
        <v>1.472</v>
      </c>
      <c r="AL217">
        <v>-410.37</v>
      </c>
      <c r="AM217">
        <v>2115</v>
      </c>
      <c r="AN217">
        <v>2116</v>
      </c>
      <c r="AQ217">
        <v>1.24</v>
      </c>
      <c r="AR217">
        <v>1.23</v>
      </c>
      <c r="AT217">
        <v>2.15</v>
      </c>
      <c r="AU217">
        <v>2.14</v>
      </c>
      <c r="BA217">
        <v>0.54</v>
      </c>
      <c r="BB217">
        <v>11</v>
      </c>
    </row>
    <row r="218" spans="1:54" x14ac:dyDescent="0.35">
      <c r="A218" t="s">
        <v>7778</v>
      </c>
      <c r="B218">
        <v>214</v>
      </c>
      <c r="C218">
        <v>824.64599999999996</v>
      </c>
      <c r="D218">
        <v>10</v>
      </c>
      <c r="E218" t="s">
        <v>7782</v>
      </c>
      <c r="F218" t="s">
        <v>7773</v>
      </c>
      <c r="G218" t="s">
        <v>5753</v>
      </c>
      <c r="H218">
        <v>10</v>
      </c>
      <c r="I218">
        <v>0.57999999999999996</v>
      </c>
      <c r="J218">
        <v>8</v>
      </c>
      <c r="K218">
        <v>12</v>
      </c>
      <c r="L218" t="s">
        <v>7483</v>
      </c>
      <c r="O218" t="s">
        <v>7784</v>
      </c>
      <c r="P218" t="s">
        <v>7774</v>
      </c>
      <c r="Q218" t="s">
        <v>7189</v>
      </c>
      <c r="R218" t="s">
        <v>7461</v>
      </c>
      <c r="S218" t="s">
        <v>7461</v>
      </c>
      <c r="T218">
        <v>5.56</v>
      </c>
      <c r="U218" t="s">
        <v>7877</v>
      </c>
      <c r="V218">
        <v>1.8</v>
      </c>
      <c r="W218" t="s">
        <v>7774</v>
      </c>
      <c r="X218" t="s">
        <v>7786</v>
      </c>
      <c r="Y218" t="s">
        <v>7774</v>
      </c>
      <c r="Z218">
        <v>10</v>
      </c>
      <c r="AA218">
        <v>10</v>
      </c>
      <c r="AB218">
        <v>15</v>
      </c>
      <c r="AC218" t="s">
        <v>5683</v>
      </c>
      <c r="AD218">
        <v>42.777216009999997</v>
      </c>
      <c r="AE218">
        <v>-82.037370589999995</v>
      </c>
      <c r="AF218">
        <v>202.8</v>
      </c>
      <c r="AG218">
        <v>290</v>
      </c>
      <c r="AH218" t="s">
        <v>8087</v>
      </c>
      <c r="AI218">
        <v>15</v>
      </c>
      <c r="AJ218">
        <v>986</v>
      </c>
      <c r="AK218">
        <v>1.5409999999999999</v>
      </c>
      <c r="AL218">
        <v>-390.35199999999998</v>
      </c>
      <c r="AM218">
        <v>2117</v>
      </c>
      <c r="AN218">
        <v>2117</v>
      </c>
      <c r="AQ218">
        <v>1.24</v>
      </c>
      <c r="AR218">
        <v>1.24</v>
      </c>
      <c r="AT218">
        <v>2.15</v>
      </c>
      <c r="AU218">
        <v>2.15</v>
      </c>
      <c r="BA218">
        <v>0.57999999999999996</v>
      </c>
      <c r="BB218">
        <v>8</v>
      </c>
    </row>
    <row r="219" spans="1:54" x14ac:dyDescent="0.35">
      <c r="A219" t="s">
        <v>7778</v>
      </c>
      <c r="B219">
        <v>215</v>
      </c>
      <c r="C219">
        <v>825.68200000000002</v>
      </c>
      <c r="D219">
        <v>10</v>
      </c>
      <c r="E219" t="s">
        <v>7782</v>
      </c>
      <c r="F219" t="s">
        <v>7773</v>
      </c>
      <c r="G219" t="s">
        <v>5753</v>
      </c>
      <c r="H219">
        <v>10</v>
      </c>
      <c r="I219">
        <v>0.57999999999999996</v>
      </c>
      <c r="J219">
        <v>8</v>
      </c>
      <c r="K219">
        <v>8</v>
      </c>
      <c r="L219" t="s">
        <v>7467</v>
      </c>
      <c r="O219" t="s">
        <v>7784</v>
      </c>
      <c r="P219" t="s">
        <v>7774</v>
      </c>
      <c r="Q219" t="s">
        <v>7189</v>
      </c>
      <c r="R219" t="s">
        <v>7461</v>
      </c>
      <c r="S219" t="s">
        <v>7461</v>
      </c>
      <c r="T219">
        <v>5.56</v>
      </c>
      <c r="U219" t="s">
        <v>7877</v>
      </c>
      <c r="V219">
        <v>1.8</v>
      </c>
      <c r="W219" t="s">
        <v>7774</v>
      </c>
      <c r="X219" t="s">
        <v>7789</v>
      </c>
      <c r="Y219" t="s">
        <v>7774</v>
      </c>
      <c r="AC219" t="s">
        <v>5678</v>
      </c>
      <c r="AD219">
        <v>42.777206640000003</v>
      </c>
      <c r="AE219">
        <v>-82.037370980000006</v>
      </c>
      <c r="AF219">
        <v>202.8</v>
      </c>
      <c r="AG219">
        <v>290</v>
      </c>
      <c r="AH219" t="s">
        <v>8087</v>
      </c>
      <c r="AI219">
        <v>15</v>
      </c>
      <c r="AJ219">
        <v>986</v>
      </c>
      <c r="AK219">
        <v>2.5779999999999998</v>
      </c>
      <c r="AL219">
        <v>-398.17099999999999</v>
      </c>
      <c r="AM219">
        <v>2117</v>
      </c>
      <c r="AN219">
        <v>2117</v>
      </c>
      <c r="AQ219">
        <v>1.24</v>
      </c>
      <c r="AR219">
        <v>1.24</v>
      </c>
      <c r="AT219">
        <v>2.15</v>
      </c>
      <c r="AU219">
        <v>2.15</v>
      </c>
      <c r="BA219">
        <v>0.57999999999999996</v>
      </c>
      <c r="BB219">
        <v>8</v>
      </c>
    </row>
    <row r="220" spans="1:54" x14ac:dyDescent="0.35">
      <c r="A220" t="s">
        <v>7778</v>
      </c>
      <c r="B220">
        <v>216</v>
      </c>
      <c r="C220">
        <v>825.82500000000005</v>
      </c>
      <c r="D220">
        <v>10</v>
      </c>
      <c r="E220" t="s">
        <v>7782</v>
      </c>
      <c r="F220" t="s">
        <v>7773</v>
      </c>
      <c r="G220" t="s">
        <v>5753</v>
      </c>
      <c r="H220">
        <v>10</v>
      </c>
      <c r="I220">
        <v>0.56999999999999995</v>
      </c>
      <c r="J220">
        <v>10</v>
      </c>
      <c r="K220">
        <v>8</v>
      </c>
      <c r="L220" t="s">
        <v>7880</v>
      </c>
      <c r="O220" t="s">
        <v>7784</v>
      </c>
      <c r="P220" t="s">
        <v>7774</v>
      </c>
      <c r="Q220" t="s">
        <v>7189</v>
      </c>
      <c r="R220" t="s">
        <v>7461</v>
      </c>
      <c r="S220" t="s">
        <v>7461</v>
      </c>
      <c r="T220">
        <v>5.56</v>
      </c>
      <c r="U220" t="s">
        <v>7877</v>
      </c>
      <c r="V220">
        <v>1.8</v>
      </c>
      <c r="W220" t="s">
        <v>7774</v>
      </c>
      <c r="X220" t="s">
        <v>7789</v>
      </c>
      <c r="Y220" t="s">
        <v>7774</v>
      </c>
      <c r="AC220" t="s">
        <v>5678</v>
      </c>
      <c r="AD220">
        <v>42.777205360000004</v>
      </c>
      <c r="AE220">
        <v>-82.037371030000003</v>
      </c>
      <c r="AF220">
        <v>202.8</v>
      </c>
      <c r="AG220">
        <v>290</v>
      </c>
      <c r="AH220" t="s">
        <v>8087</v>
      </c>
      <c r="AI220">
        <v>15</v>
      </c>
      <c r="AJ220">
        <v>986</v>
      </c>
      <c r="AK220">
        <v>2.72</v>
      </c>
      <c r="AL220">
        <v>-403.988</v>
      </c>
      <c r="AM220">
        <v>2115</v>
      </c>
      <c r="AN220">
        <v>2116</v>
      </c>
      <c r="AQ220">
        <v>1.24</v>
      </c>
      <c r="AR220">
        <v>1.24</v>
      </c>
      <c r="AT220">
        <v>2.15</v>
      </c>
      <c r="AU220">
        <v>2.14</v>
      </c>
      <c r="BA220">
        <v>0.56999999999999995</v>
      </c>
      <c r="BB220">
        <v>10</v>
      </c>
    </row>
    <row r="221" spans="1:54" x14ac:dyDescent="0.35">
      <c r="A221" t="s">
        <v>7778</v>
      </c>
      <c r="B221">
        <v>217</v>
      </c>
      <c r="C221">
        <v>826.029</v>
      </c>
      <c r="D221">
        <v>10</v>
      </c>
      <c r="E221" t="s">
        <v>7782</v>
      </c>
      <c r="F221" t="s">
        <v>7773</v>
      </c>
      <c r="G221" t="s">
        <v>5753</v>
      </c>
      <c r="H221">
        <v>10</v>
      </c>
      <c r="I221">
        <v>0.56000000000000005</v>
      </c>
      <c r="J221">
        <v>8</v>
      </c>
      <c r="K221">
        <v>8</v>
      </c>
      <c r="L221" t="s">
        <v>7881</v>
      </c>
      <c r="O221" t="s">
        <v>7784</v>
      </c>
      <c r="P221" t="s">
        <v>7774</v>
      </c>
      <c r="Q221" t="s">
        <v>7189</v>
      </c>
      <c r="R221" t="s">
        <v>7461</v>
      </c>
      <c r="S221" t="s">
        <v>7461</v>
      </c>
      <c r="T221">
        <v>5.56</v>
      </c>
      <c r="U221" t="s">
        <v>7877</v>
      </c>
      <c r="V221">
        <v>1.9</v>
      </c>
      <c r="W221" t="s">
        <v>7774</v>
      </c>
      <c r="X221" t="s">
        <v>7789</v>
      </c>
      <c r="Y221" t="s">
        <v>7774</v>
      </c>
      <c r="AC221" t="s">
        <v>5678</v>
      </c>
      <c r="AD221">
        <v>42.77720351</v>
      </c>
      <c r="AE221">
        <v>-82.037371109999995</v>
      </c>
      <c r="AF221">
        <v>202.8</v>
      </c>
      <c r="AG221">
        <v>290</v>
      </c>
      <c r="AH221" t="s">
        <v>8087</v>
      </c>
      <c r="AI221">
        <v>15</v>
      </c>
      <c r="AJ221">
        <v>986</v>
      </c>
      <c r="AK221">
        <v>2.9239999999999999</v>
      </c>
      <c r="AL221">
        <v>-398.04700000000003</v>
      </c>
      <c r="AM221">
        <v>2117</v>
      </c>
      <c r="AN221">
        <v>2117</v>
      </c>
      <c r="AQ221">
        <v>1.24</v>
      </c>
      <c r="AR221">
        <v>1.24</v>
      </c>
      <c r="AT221">
        <v>2.15</v>
      </c>
      <c r="AU221">
        <v>2.15</v>
      </c>
      <c r="BA221">
        <v>0.56000000000000005</v>
      </c>
      <c r="BB221">
        <v>8</v>
      </c>
    </row>
    <row r="222" spans="1:54" x14ac:dyDescent="0.35">
      <c r="A222" t="s">
        <v>7778</v>
      </c>
      <c r="B222">
        <v>218</v>
      </c>
      <c r="C222">
        <v>826.10699999999997</v>
      </c>
      <c r="D222">
        <v>10</v>
      </c>
      <c r="E222" t="s">
        <v>7782</v>
      </c>
      <c r="F222" t="s">
        <v>7773</v>
      </c>
      <c r="G222" t="s">
        <v>5753</v>
      </c>
      <c r="H222">
        <v>11</v>
      </c>
      <c r="I222">
        <v>0.6</v>
      </c>
      <c r="J222">
        <v>12</v>
      </c>
      <c r="K222">
        <v>8</v>
      </c>
      <c r="L222" t="s">
        <v>7486</v>
      </c>
      <c r="O222" t="s">
        <v>7784</v>
      </c>
      <c r="P222" t="s">
        <v>7774</v>
      </c>
      <c r="Q222" t="s">
        <v>7189</v>
      </c>
      <c r="R222" t="s">
        <v>7461</v>
      </c>
      <c r="S222" t="s">
        <v>7461</v>
      </c>
      <c r="T222">
        <v>5.56</v>
      </c>
      <c r="U222" t="s">
        <v>7877</v>
      </c>
      <c r="V222">
        <v>1.8</v>
      </c>
      <c r="W222" t="s">
        <v>7774</v>
      </c>
      <c r="X222" t="s">
        <v>7783</v>
      </c>
      <c r="Y222" t="s">
        <v>7774</v>
      </c>
      <c r="AC222" t="s">
        <v>5678</v>
      </c>
      <c r="AD222">
        <v>42.77720283</v>
      </c>
      <c r="AE222">
        <v>-82.037371140000005</v>
      </c>
      <c r="AF222">
        <v>202.8</v>
      </c>
      <c r="AG222">
        <v>290</v>
      </c>
      <c r="AH222" t="s">
        <v>8087</v>
      </c>
      <c r="AI222">
        <v>15</v>
      </c>
      <c r="AJ222">
        <v>986</v>
      </c>
      <c r="AK222">
        <v>3</v>
      </c>
      <c r="AL222">
        <v>-423.08499999999998</v>
      </c>
      <c r="AM222">
        <v>2112</v>
      </c>
      <c r="AN222">
        <v>2113</v>
      </c>
      <c r="AQ222">
        <v>1.23</v>
      </c>
      <c r="AR222">
        <v>1.23</v>
      </c>
      <c r="AT222">
        <v>2.14</v>
      </c>
      <c r="AU222">
        <v>2.14</v>
      </c>
      <c r="BA222">
        <v>0.6</v>
      </c>
      <c r="BB222">
        <v>12</v>
      </c>
    </row>
    <row r="223" spans="1:54" x14ac:dyDescent="0.35">
      <c r="A223" t="s">
        <v>7778</v>
      </c>
      <c r="B223">
        <v>219</v>
      </c>
      <c r="C223">
        <v>826.42</v>
      </c>
      <c r="D223">
        <v>10</v>
      </c>
      <c r="E223" t="s">
        <v>7782</v>
      </c>
      <c r="F223" t="s">
        <v>7773</v>
      </c>
      <c r="G223" t="s">
        <v>5753</v>
      </c>
      <c r="H223">
        <v>10</v>
      </c>
      <c r="I223">
        <v>0.56000000000000005</v>
      </c>
      <c r="J223">
        <v>9</v>
      </c>
      <c r="K223">
        <v>11</v>
      </c>
      <c r="L223" t="s">
        <v>7465</v>
      </c>
      <c r="O223" t="s">
        <v>7784</v>
      </c>
      <c r="P223" t="s">
        <v>7774</v>
      </c>
      <c r="Q223" t="s">
        <v>7189</v>
      </c>
      <c r="R223" t="s">
        <v>7461</v>
      </c>
      <c r="S223" t="s">
        <v>7461</v>
      </c>
      <c r="T223">
        <v>5.56</v>
      </c>
      <c r="U223" t="s">
        <v>7877</v>
      </c>
      <c r="V223">
        <v>1.9</v>
      </c>
      <c r="W223" t="s">
        <v>7774</v>
      </c>
      <c r="X223" t="s">
        <v>7786</v>
      </c>
      <c r="Y223" t="s">
        <v>7774</v>
      </c>
      <c r="Z223">
        <v>10</v>
      </c>
      <c r="AA223">
        <v>10</v>
      </c>
      <c r="AB223">
        <v>15</v>
      </c>
      <c r="AC223" t="s">
        <v>5683</v>
      </c>
      <c r="AD223">
        <v>42.777199979999999</v>
      </c>
      <c r="AE223">
        <v>-82.037371250000007</v>
      </c>
      <c r="AF223">
        <v>202.8</v>
      </c>
      <c r="AG223">
        <v>290</v>
      </c>
      <c r="AH223" t="s">
        <v>8087</v>
      </c>
      <c r="AI223">
        <v>15</v>
      </c>
      <c r="AJ223">
        <v>986</v>
      </c>
      <c r="AK223">
        <v>3.3149999999999999</v>
      </c>
      <c r="AL223">
        <v>-402.34699999999998</v>
      </c>
      <c r="AM223">
        <v>2116</v>
      </c>
      <c r="AN223">
        <v>2116</v>
      </c>
      <c r="AQ223">
        <v>1.24</v>
      </c>
      <c r="AR223">
        <v>1.24</v>
      </c>
      <c r="AT223">
        <v>2.15</v>
      </c>
      <c r="AU223">
        <v>2.15</v>
      </c>
      <c r="BA223">
        <v>0.56000000000000005</v>
      </c>
      <c r="BB223">
        <v>9</v>
      </c>
    </row>
    <row r="224" spans="1:54" x14ac:dyDescent="0.35">
      <c r="A224" t="s">
        <v>7778</v>
      </c>
      <c r="B224">
        <v>220</v>
      </c>
      <c r="C224">
        <v>826.49699999999996</v>
      </c>
      <c r="D224">
        <v>10</v>
      </c>
      <c r="E224" t="s">
        <v>7782</v>
      </c>
      <c r="F224" t="s">
        <v>7773</v>
      </c>
      <c r="G224" t="s">
        <v>5753</v>
      </c>
      <c r="H224">
        <v>11</v>
      </c>
      <c r="I224">
        <v>0.62</v>
      </c>
      <c r="J224">
        <v>11</v>
      </c>
      <c r="K224">
        <v>9</v>
      </c>
      <c r="L224" t="s">
        <v>7462</v>
      </c>
      <c r="O224" t="s">
        <v>7784</v>
      </c>
      <c r="P224" t="s">
        <v>7774</v>
      </c>
      <c r="Q224" t="s">
        <v>7189</v>
      </c>
      <c r="R224" t="s">
        <v>7461</v>
      </c>
      <c r="S224" t="s">
        <v>7461</v>
      </c>
      <c r="T224">
        <v>5.56</v>
      </c>
      <c r="U224" t="s">
        <v>7877</v>
      </c>
      <c r="V224">
        <v>1.9</v>
      </c>
      <c r="W224" t="s">
        <v>7774</v>
      </c>
      <c r="X224" t="s">
        <v>7783</v>
      </c>
      <c r="Y224" t="s">
        <v>7774</v>
      </c>
      <c r="AC224" t="s">
        <v>5678</v>
      </c>
      <c r="AD224">
        <v>42.777199289999999</v>
      </c>
      <c r="AE224">
        <v>-82.037371280000002</v>
      </c>
      <c r="AF224">
        <v>202.8</v>
      </c>
      <c r="AG224">
        <v>290</v>
      </c>
      <c r="AH224" t="s">
        <v>8087</v>
      </c>
      <c r="AI224">
        <v>15</v>
      </c>
      <c r="AJ224">
        <v>986</v>
      </c>
      <c r="AK224">
        <v>3.3919999999999999</v>
      </c>
      <c r="AL224">
        <v>-411.19299999999998</v>
      </c>
      <c r="AM224">
        <v>2114</v>
      </c>
      <c r="AN224">
        <v>2115</v>
      </c>
      <c r="AQ224">
        <v>1.23</v>
      </c>
      <c r="AR224">
        <v>1.23</v>
      </c>
      <c r="AT224">
        <v>2.14</v>
      </c>
      <c r="AU224">
        <v>2.14</v>
      </c>
      <c r="BA224">
        <v>0.62</v>
      </c>
      <c r="BB224">
        <v>11</v>
      </c>
    </row>
    <row r="225" spans="1:54" x14ac:dyDescent="0.35">
      <c r="A225" t="s">
        <v>7778</v>
      </c>
      <c r="B225">
        <v>221</v>
      </c>
      <c r="C225">
        <v>826.51099999999997</v>
      </c>
      <c r="D225">
        <v>10</v>
      </c>
      <c r="E225" t="s">
        <v>7782</v>
      </c>
      <c r="F225" t="s">
        <v>7773</v>
      </c>
      <c r="G225" t="s">
        <v>5753</v>
      </c>
      <c r="H225">
        <v>10</v>
      </c>
      <c r="I225">
        <v>0.54</v>
      </c>
      <c r="J225">
        <v>9</v>
      </c>
      <c r="K225">
        <v>11</v>
      </c>
      <c r="L225" t="s">
        <v>7471</v>
      </c>
      <c r="O225" t="s">
        <v>7784</v>
      </c>
      <c r="P225" t="s">
        <v>7774</v>
      </c>
      <c r="Q225" t="s">
        <v>7189</v>
      </c>
      <c r="R225" t="s">
        <v>7461</v>
      </c>
      <c r="S225" t="s">
        <v>7461</v>
      </c>
      <c r="T225">
        <v>5.56</v>
      </c>
      <c r="U225" t="s">
        <v>7877</v>
      </c>
      <c r="V225">
        <v>1.9</v>
      </c>
      <c r="W225" t="s">
        <v>7774</v>
      </c>
      <c r="X225" t="s">
        <v>7786</v>
      </c>
      <c r="Y225" t="s">
        <v>7774</v>
      </c>
      <c r="Z225">
        <v>10</v>
      </c>
      <c r="AA225">
        <v>10</v>
      </c>
      <c r="AB225">
        <v>15</v>
      </c>
      <c r="AC225" t="s">
        <v>8272</v>
      </c>
      <c r="AD225">
        <v>42.777199160000002</v>
      </c>
      <c r="AE225">
        <v>-82.037371289999996</v>
      </c>
      <c r="AF225">
        <v>202.8</v>
      </c>
      <c r="AG225">
        <v>290</v>
      </c>
      <c r="AH225" t="s">
        <v>8087</v>
      </c>
      <c r="AI225">
        <v>15</v>
      </c>
      <c r="AJ225">
        <v>986</v>
      </c>
      <c r="AK225">
        <v>3.4060000000000001</v>
      </c>
      <c r="AL225">
        <v>-408.52199999999999</v>
      </c>
      <c r="AM225">
        <v>2116</v>
      </c>
      <c r="AN225">
        <v>2116</v>
      </c>
      <c r="AQ225">
        <v>1.24</v>
      </c>
      <c r="AR225">
        <v>1.24</v>
      </c>
      <c r="AT225">
        <v>2.15</v>
      </c>
      <c r="AU225">
        <v>2.15</v>
      </c>
      <c r="BA225">
        <v>0.54</v>
      </c>
      <c r="BB225">
        <v>9</v>
      </c>
    </row>
    <row r="226" spans="1:54" x14ac:dyDescent="0.35">
      <c r="A226" t="s">
        <v>7778</v>
      </c>
      <c r="B226">
        <v>222</v>
      </c>
      <c r="C226">
        <v>826.59900000000005</v>
      </c>
      <c r="D226">
        <v>10</v>
      </c>
      <c r="E226" t="s">
        <v>7782</v>
      </c>
      <c r="F226" t="s">
        <v>7773</v>
      </c>
      <c r="G226" t="s">
        <v>5753</v>
      </c>
      <c r="H226">
        <v>10</v>
      </c>
      <c r="I226">
        <v>0.57999999999999996</v>
      </c>
      <c r="J226">
        <v>6</v>
      </c>
      <c r="K226">
        <v>5</v>
      </c>
      <c r="L226" t="s">
        <v>7641</v>
      </c>
      <c r="O226" t="s">
        <v>7784</v>
      </c>
      <c r="P226" t="s">
        <v>7774</v>
      </c>
      <c r="Q226" t="s">
        <v>7189</v>
      </c>
      <c r="R226" t="s">
        <v>7461</v>
      </c>
      <c r="S226" t="s">
        <v>7461</v>
      </c>
      <c r="T226">
        <v>5.56</v>
      </c>
      <c r="U226" t="s">
        <v>7877</v>
      </c>
      <c r="V226">
        <v>1.8</v>
      </c>
      <c r="W226" t="s">
        <v>7774</v>
      </c>
      <c r="X226" t="s">
        <v>7789</v>
      </c>
      <c r="Y226" t="s">
        <v>7774</v>
      </c>
      <c r="AC226" t="s">
        <v>5678</v>
      </c>
      <c r="AD226">
        <v>42.777198349999999</v>
      </c>
      <c r="AE226">
        <v>-82.037371320000005</v>
      </c>
      <c r="AF226">
        <v>202.8</v>
      </c>
      <c r="AG226">
        <v>290</v>
      </c>
      <c r="AH226" t="s">
        <v>8087</v>
      </c>
      <c r="AI226">
        <v>15</v>
      </c>
      <c r="AJ226">
        <v>986</v>
      </c>
      <c r="AK226">
        <v>3.496</v>
      </c>
      <c r="AL226">
        <v>-377.11</v>
      </c>
      <c r="AM226">
        <v>2118</v>
      </c>
      <c r="AN226">
        <v>2118</v>
      </c>
      <c r="AQ226">
        <v>1.24</v>
      </c>
      <c r="AR226">
        <v>1.24</v>
      </c>
      <c r="AT226">
        <v>2.15</v>
      </c>
      <c r="AU226">
        <v>2.15</v>
      </c>
      <c r="BA226">
        <v>0.57999999999999996</v>
      </c>
      <c r="BB226">
        <v>6</v>
      </c>
    </row>
    <row r="227" spans="1:54" x14ac:dyDescent="0.35">
      <c r="A227" t="s">
        <v>7778</v>
      </c>
      <c r="B227">
        <v>223</v>
      </c>
      <c r="C227">
        <v>826.67600000000004</v>
      </c>
      <c r="D227">
        <v>10</v>
      </c>
      <c r="E227" t="s">
        <v>7782</v>
      </c>
      <c r="F227" t="s">
        <v>7773</v>
      </c>
      <c r="G227" t="s">
        <v>5753</v>
      </c>
      <c r="H227">
        <v>12</v>
      </c>
      <c r="I227">
        <v>0.68</v>
      </c>
      <c r="J227">
        <v>9</v>
      </c>
      <c r="K227">
        <v>9</v>
      </c>
      <c r="L227" t="s">
        <v>7484</v>
      </c>
      <c r="O227" t="s">
        <v>7784</v>
      </c>
      <c r="P227" t="s">
        <v>7774</v>
      </c>
      <c r="Q227" t="s">
        <v>7189</v>
      </c>
      <c r="R227" t="s">
        <v>7461</v>
      </c>
      <c r="S227" t="s">
        <v>7461</v>
      </c>
      <c r="T227">
        <v>5.56</v>
      </c>
      <c r="U227" t="s">
        <v>7877</v>
      </c>
      <c r="V227">
        <v>1.9</v>
      </c>
      <c r="W227" t="s">
        <v>7774</v>
      </c>
      <c r="X227" t="s">
        <v>7789</v>
      </c>
      <c r="Y227" t="s">
        <v>7774</v>
      </c>
      <c r="AC227" t="s">
        <v>5678</v>
      </c>
      <c r="AD227">
        <v>42.77719767</v>
      </c>
      <c r="AE227">
        <v>-82.037371350000001</v>
      </c>
      <c r="AF227">
        <v>202.8</v>
      </c>
      <c r="AG227">
        <v>290</v>
      </c>
      <c r="AH227" t="s">
        <v>8087</v>
      </c>
      <c r="AI227">
        <v>15</v>
      </c>
      <c r="AJ227">
        <v>986</v>
      </c>
      <c r="AK227">
        <v>3.5710000000000002</v>
      </c>
      <c r="AL227">
        <v>-410.43200000000002</v>
      </c>
      <c r="AM227">
        <v>2115</v>
      </c>
      <c r="AN227">
        <v>2116</v>
      </c>
      <c r="AQ227">
        <v>1.24</v>
      </c>
      <c r="AR227">
        <v>1.23</v>
      </c>
      <c r="AT227">
        <v>2.15</v>
      </c>
      <c r="AU227">
        <v>2.14</v>
      </c>
      <c r="BA227">
        <v>0.68</v>
      </c>
      <c r="BB227">
        <v>9</v>
      </c>
    </row>
    <row r="228" spans="1:54" x14ac:dyDescent="0.35">
      <c r="A228" t="s">
        <v>7778</v>
      </c>
      <c r="B228">
        <v>224</v>
      </c>
      <c r="C228">
        <v>826.822</v>
      </c>
      <c r="D228">
        <v>10</v>
      </c>
      <c r="E228" t="s">
        <v>7782</v>
      </c>
      <c r="F228" t="s">
        <v>7773</v>
      </c>
      <c r="G228" t="s">
        <v>5753</v>
      </c>
      <c r="H228">
        <v>12</v>
      </c>
      <c r="I228">
        <v>0.64</v>
      </c>
      <c r="J228">
        <v>9</v>
      </c>
      <c r="K228">
        <v>8</v>
      </c>
      <c r="L228" t="s">
        <v>7641</v>
      </c>
      <c r="O228" t="s">
        <v>7784</v>
      </c>
      <c r="P228" t="s">
        <v>7774</v>
      </c>
      <c r="Q228" t="s">
        <v>7189</v>
      </c>
      <c r="R228" t="s">
        <v>7461</v>
      </c>
      <c r="S228" t="s">
        <v>7461</v>
      </c>
      <c r="T228">
        <v>5.56</v>
      </c>
      <c r="U228" t="s">
        <v>7877</v>
      </c>
      <c r="V228">
        <v>1.9</v>
      </c>
      <c r="W228" t="s">
        <v>7774</v>
      </c>
      <c r="X228" t="s">
        <v>7789</v>
      </c>
      <c r="Y228" t="s">
        <v>7774</v>
      </c>
      <c r="AC228" t="s">
        <v>5678</v>
      </c>
      <c r="AD228">
        <v>42.777196349999997</v>
      </c>
      <c r="AE228">
        <v>-82.037371399999998</v>
      </c>
      <c r="AF228">
        <v>202.8</v>
      </c>
      <c r="AG228">
        <v>290</v>
      </c>
      <c r="AH228" t="s">
        <v>8087</v>
      </c>
      <c r="AI228">
        <v>15</v>
      </c>
      <c r="AJ228">
        <v>986</v>
      </c>
      <c r="AK228">
        <v>3.7170000000000001</v>
      </c>
      <c r="AL228">
        <v>-375.60500000000002</v>
      </c>
      <c r="AM228">
        <v>2115</v>
      </c>
      <c r="AN228">
        <v>2116</v>
      </c>
      <c r="AQ228">
        <v>1.24</v>
      </c>
      <c r="AR228">
        <v>1.24</v>
      </c>
      <c r="AT228">
        <v>2.15</v>
      </c>
      <c r="AU228">
        <v>2.14</v>
      </c>
      <c r="BA228">
        <v>0.64</v>
      </c>
      <c r="BB228">
        <v>9</v>
      </c>
    </row>
    <row r="229" spans="1:54" x14ac:dyDescent="0.35">
      <c r="A229" t="s">
        <v>7778</v>
      </c>
      <c r="B229">
        <v>225</v>
      </c>
      <c r="C229">
        <v>827.17499999999995</v>
      </c>
      <c r="D229">
        <v>10</v>
      </c>
      <c r="E229" t="s">
        <v>7782</v>
      </c>
      <c r="F229" t="s">
        <v>7773</v>
      </c>
      <c r="G229" t="s">
        <v>5753</v>
      </c>
      <c r="H229">
        <v>10</v>
      </c>
      <c r="I229">
        <v>0.54</v>
      </c>
      <c r="J229">
        <v>10</v>
      </c>
      <c r="K229">
        <v>6</v>
      </c>
      <c r="L229" t="s">
        <v>7651</v>
      </c>
      <c r="O229" t="s">
        <v>7784</v>
      </c>
      <c r="P229" t="s">
        <v>7774</v>
      </c>
      <c r="Q229" t="s">
        <v>7189</v>
      </c>
      <c r="R229" t="s">
        <v>7461</v>
      </c>
      <c r="S229" t="s">
        <v>7461</v>
      </c>
      <c r="T229">
        <v>5.56</v>
      </c>
      <c r="U229" t="s">
        <v>7877</v>
      </c>
      <c r="V229">
        <v>1.9</v>
      </c>
      <c r="W229" t="s">
        <v>7774</v>
      </c>
      <c r="X229" t="s">
        <v>7789</v>
      </c>
      <c r="Y229" t="s">
        <v>7774</v>
      </c>
      <c r="AC229" t="s">
        <v>8271</v>
      </c>
      <c r="AD229">
        <v>42.777193160000003</v>
      </c>
      <c r="AE229">
        <v>-82.037371530000001</v>
      </c>
      <c r="AF229">
        <v>202.8</v>
      </c>
      <c r="AG229">
        <v>290</v>
      </c>
      <c r="AH229" t="s">
        <v>8087</v>
      </c>
      <c r="AI229">
        <v>15</v>
      </c>
      <c r="AJ229">
        <v>986</v>
      </c>
      <c r="AK229">
        <v>4.07</v>
      </c>
      <c r="AL229">
        <v>-392.88799999999998</v>
      </c>
      <c r="AM229">
        <v>2116</v>
      </c>
      <c r="AN229">
        <v>2116</v>
      </c>
      <c r="AQ229">
        <v>1.24</v>
      </c>
      <c r="AR229">
        <v>1.24</v>
      </c>
      <c r="AT229">
        <v>2.15</v>
      </c>
      <c r="AU229">
        <v>2.15</v>
      </c>
      <c r="BA229">
        <v>0.54</v>
      </c>
      <c r="BB229">
        <v>10</v>
      </c>
    </row>
    <row r="230" spans="1:54" x14ac:dyDescent="0.35">
      <c r="A230" t="s">
        <v>7778</v>
      </c>
      <c r="B230">
        <v>226</v>
      </c>
      <c r="C230">
        <v>827.697</v>
      </c>
      <c r="D230">
        <v>10</v>
      </c>
      <c r="E230" t="s">
        <v>7782</v>
      </c>
      <c r="F230" t="s">
        <v>7773</v>
      </c>
      <c r="G230" t="s">
        <v>5753</v>
      </c>
      <c r="H230">
        <v>11</v>
      </c>
      <c r="I230">
        <v>0.61</v>
      </c>
      <c r="J230">
        <v>11</v>
      </c>
      <c r="K230">
        <v>8</v>
      </c>
      <c r="L230" t="s">
        <v>7651</v>
      </c>
      <c r="O230" t="s">
        <v>7784</v>
      </c>
      <c r="P230" t="s">
        <v>7774</v>
      </c>
      <c r="Q230" t="s">
        <v>7189</v>
      </c>
      <c r="R230" t="s">
        <v>7461</v>
      </c>
      <c r="S230" t="s">
        <v>7461</v>
      </c>
      <c r="T230">
        <v>5.56</v>
      </c>
      <c r="U230" t="s">
        <v>7877</v>
      </c>
      <c r="V230">
        <v>1.9</v>
      </c>
      <c r="W230" t="s">
        <v>7774</v>
      </c>
      <c r="X230" t="s">
        <v>7783</v>
      </c>
      <c r="Y230" t="s">
        <v>7774</v>
      </c>
      <c r="AC230" t="s">
        <v>5678</v>
      </c>
      <c r="AD230">
        <v>42.777188449999997</v>
      </c>
      <c r="AE230">
        <v>-82.037371719999996</v>
      </c>
      <c r="AF230">
        <v>202.8</v>
      </c>
      <c r="AG230">
        <v>290</v>
      </c>
      <c r="AH230" t="s">
        <v>8087</v>
      </c>
      <c r="AI230">
        <v>15</v>
      </c>
      <c r="AJ230">
        <v>986</v>
      </c>
      <c r="AK230">
        <v>4.5910000000000002</v>
      </c>
      <c r="AL230">
        <v>-391.44299999999998</v>
      </c>
      <c r="AM230">
        <v>2114</v>
      </c>
      <c r="AN230">
        <v>2115</v>
      </c>
      <c r="AQ230">
        <v>1.23</v>
      </c>
      <c r="AR230">
        <v>1.23</v>
      </c>
      <c r="AT230">
        <v>2.14</v>
      </c>
      <c r="AU230">
        <v>2.14</v>
      </c>
      <c r="BA230">
        <v>0.61</v>
      </c>
      <c r="BB230">
        <v>11</v>
      </c>
    </row>
    <row r="231" spans="1:54" x14ac:dyDescent="0.35">
      <c r="A231" t="s">
        <v>7778</v>
      </c>
      <c r="B231">
        <v>227</v>
      </c>
      <c r="C231">
        <v>827.95699999999999</v>
      </c>
      <c r="D231">
        <v>10</v>
      </c>
      <c r="E231" t="s">
        <v>7782</v>
      </c>
      <c r="F231" t="s">
        <v>7773</v>
      </c>
      <c r="G231" t="s">
        <v>5753</v>
      </c>
      <c r="H231">
        <v>10</v>
      </c>
      <c r="I231">
        <v>0.56999999999999995</v>
      </c>
      <c r="J231">
        <v>7</v>
      </c>
      <c r="K231">
        <v>9</v>
      </c>
      <c r="L231" t="s">
        <v>7465</v>
      </c>
      <c r="O231" t="s">
        <v>7784</v>
      </c>
      <c r="P231" t="s">
        <v>7774</v>
      </c>
      <c r="Q231" t="s">
        <v>7189</v>
      </c>
      <c r="R231" t="s">
        <v>7461</v>
      </c>
      <c r="S231" t="s">
        <v>7461</v>
      </c>
      <c r="T231">
        <v>5.56</v>
      </c>
      <c r="U231" t="s">
        <v>7877</v>
      </c>
      <c r="V231">
        <v>1.9</v>
      </c>
      <c r="W231" t="s">
        <v>7774</v>
      </c>
      <c r="X231" t="s">
        <v>7789</v>
      </c>
      <c r="Y231" t="s">
        <v>7774</v>
      </c>
      <c r="AC231" t="s">
        <v>5678</v>
      </c>
      <c r="AD231">
        <v>42.77718608</v>
      </c>
      <c r="AE231">
        <v>-82.037371809999996</v>
      </c>
      <c r="AF231">
        <v>202.8</v>
      </c>
      <c r="AG231">
        <v>290</v>
      </c>
      <c r="AH231" t="s">
        <v>8087</v>
      </c>
      <c r="AI231">
        <v>15</v>
      </c>
      <c r="AJ231">
        <v>986</v>
      </c>
      <c r="AK231">
        <v>4.8529999999999998</v>
      </c>
      <c r="AL231">
        <v>-403.16800000000001</v>
      </c>
      <c r="AM231">
        <v>2117</v>
      </c>
      <c r="AN231">
        <v>2118</v>
      </c>
      <c r="AQ231">
        <v>1.24</v>
      </c>
      <c r="AR231">
        <v>1.24</v>
      </c>
      <c r="AT231">
        <v>2.15</v>
      </c>
      <c r="AU231">
        <v>2.15</v>
      </c>
      <c r="BA231">
        <v>0.56999999999999995</v>
      </c>
      <c r="BB231">
        <v>7</v>
      </c>
    </row>
    <row r="232" spans="1:54" x14ac:dyDescent="0.35">
      <c r="A232" t="s">
        <v>7778</v>
      </c>
      <c r="B232">
        <v>228</v>
      </c>
      <c r="C232">
        <v>828.03499999999997</v>
      </c>
      <c r="D232">
        <v>10</v>
      </c>
      <c r="E232" t="s">
        <v>7782</v>
      </c>
      <c r="F232" t="s">
        <v>7773</v>
      </c>
      <c r="G232" t="s">
        <v>5753</v>
      </c>
      <c r="H232">
        <v>11</v>
      </c>
      <c r="I232">
        <v>0.6</v>
      </c>
      <c r="J232">
        <v>11</v>
      </c>
      <c r="K232">
        <v>9</v>
      </c>
      <c r="L232" t="s">
        <v>7651</v>
      </c>
      <c r="O232" t="s">
        <v>7784</v>
      </c>
      <c r="P232" t="s">
        <v>7774</v>
      </c>
      <c r="Q232" t="s">
        <v>7189</v>
      </c>
      <c r="R232" t="s">
        <v>7461</v>
      </c>
      <c r="S232" t="s">
        <v>7461</v>
      </c>
      <c r="T232">
        <v>5.56</v>
      </c>
      <c r="U232" t="s">
        <v>7877</v>
      </c>
      <c r="V232">
        <v>1.8</v>
      </c>
      <c r="W232" t="s">
        <v>7774</v>
      </c>
      <c r="X232" t="s">
        <v>7783</v>
      </c>
      <c r="Y232" t="s">
        <v>7774</v>
      </c>
      <c r="AC232" t="s">
        <v>5678</v>
      </c>
      <c r="AD232">
        <v>42.7771854</v>
      </c>
      <c r="AE232">
        <v>-82.037371840000006</v>
      </c>
      <c r="AF232">
        <v>202.8</v>
      </c>
      <c r="AG232">
        <v>290</v>
      </c>
      <c r="AH232" t="s">
        <v>8087</v>
      </c>
      <c r="AI232">
        <v>15</v>
      </c>
      <c r="AJ232">
        <v>986</v>
      </c>
      <c r="AK232">
        <v>4.9290000000000003</v>
      </c>
      <c r="AL232">
        <v>-391.17099999999999</v>
      </c>
      <c r="AM232">
        <v>2114</v>
      </c>
      <c r="AN232">
        <v>2115</v>
      </c>
      <c r="AQ232">
        <v>1.23</v>
      </c>
      <c r="AR232">
        <v>1.23</v>
      </c>
      <c r="AT232">
        <v>2.14</v>
      </c>
      <c r="AU232">
        <v>2.14</v>
      </c>
      <c r="BA232">
        <v>0.6</v>
      </c>
      <c r="BB232">
        <v>11</v>
      </c>
    </row>
    <row r="233" spans="1:54" x14ac:dyDescent="0.35">
      <c r="A233" t="s">
        <v>7778</v>
      </c>
      <c r="B233">
        <v>229</v>
      </c>
      <c r="C233">
        <v>828.47799999999995</v>
      </c>
      <c r="D233">
        <v>10</v>
      </c>
      <c r="E233" t="s">
        <v>7782</v>
      </c>
      <c r="F233" t="s">
        <v>7773</v>
      </c>
      <c r="G233" t="s">
        <v>5753</v>
      </c>
      <c r="H233">
        <v>12</v>
      </c>
      <c r="I233">
        <v>0.67</v>
      </c>
      <c r="J233">
        <v>10</v>
      </c>
      <c r="K233">
        <v>8</v>
      </c>
      <c r="L233" t="s">
        <v>7467</v>
      </c>
      <c r="O233" t="s">
        <v>7784</v>
      </c>
      <c r="P233" t="s">
        <v>7774</v>
      </c>
      <c r="Q233" t="s">
        <v>7189</v>
      </c>
      <c r="R233" t="s">
        <v>7461</v>
      </c>
      <c r="S233" t="s">
        <v>7461</v>
      </c>
      <c r="T233">
        <v>5.56</v>
      </c>
      <c r="U233" t="s">
        <v>7877</v>
      </c>
      <c r="V233">
        <v>1.8</v>
      </c>
      <c r="W233" t="s">
        <v>7774</v>
      </c>
      <c r="X233" t="s">
        <v>7783</v>
      </c>
      <c r="Y233" t="s">
        <v>7774</v>
      </c>
      <c r="AC233" t="s">
        <v>5678</v>
      </c>
      <c r="AD233">
        <v>42.777181400000003</v>
      </c>
      <c r="AE233">
        <v>-82.037371989999997</v>
      </c>
      <c r="AF233">
        <v>202.8</v>
      </c>
      <c r="AG233">
        <v>290</v>
      </c>
      <c r="AH233" t="s">
        <v>8087</v>
      </c>
      <c r="AI233">
        <v>15</v>
      </c>
      <c r="AJ233">
        <v>986</v>
      </c>
      <c r="AK233">
        <v>5.3719999999999999</v>
      </c>
      <c r="AL233">
        <v>-399.28100000000001</v>
      </c>
      <c r="AM233">
        <v>2114</v>
      </c>
      <c r="AN233">
        <v>2115</v>
      </c>
      <c r="AQ233">
        <v>1.23</v>
      </c>
      <c r="AR233">
        <v>1.23</v>
      </c>
      <c r="AT233">
        <v>2.14</v>
      </c>
      <c r="AU233">
        <v>2.14</v>
      </c>
      <c r="BA233">
        <v>0.67</v>
      </c>
      <c r="BB233">
        <v>10</v>
      </c>
    </row>
    <row r="234" spans="1:54" x14ac:dyDescent="0.35">
      <c r="A234" t="s">
        <v>7778</v>
      </c>
      <c r="B234">
        <v>230</v>
      </c>
      <c r="C234">
        <v>828.65800000000002</v>
      </c>
      <c r="D234">
        <v>10</v>
      </c>
      <c r="E234" t="s">
        <v>7782</v>
      </c>
      <c r="F234" t="s">
        <v>7773</v>
      </c>
      <c r="G234" t="s">
        <v>5753</v>
      </c>
      <c r="H234">
        <v>10</v>
      </c>
      <c r="I234">
        <v>0.56999999999999995</v>
      </c>
      <c r="J234">
        <v>9</v>
      </c>
      <c r="K234">
        <v>7</v>
      </c>
      <c r="L234" t="s">
        <v>7645</v>
      </c>
      <c r="O234" t="s">
        <v>7784</v>
      </c>
      <c r="P234" t="s">
        <v>7774</v>
      </c>
      <c r="Q234" t="s">
        <v>7189</v>
      </c>
      <c r="R234" t="s">
        <v>7461</v>
      </c>
      <c r="S234" t="s">
        <v>7461</v>
      </c>
      <c r="T234">
        <v>5.56</v>
      </c>
      <c r="U234" t="s">
        <v>7877</v>
      </c>
      <c r="V234">
        <v>1.8</v>
      </c>
      <c r="W234" t="s">
        <v>7774</v>
      </c>
      <c r="X234" t="s">
        <v>7789</v>
      </c>
      <c r="Y234" t="s">
        <v>7774</v>
      </c>
      <c r="AC234" t="s">
        <v>5678</v>
      </c>
      <c r="AD234">
        <v>42.777179760000003</v>
      </c>
      <c r="AE234">
        <v>-82.037372050000002</v>
      </c>
      <c r="AF234">
        <v>202.8</v>
      </c>
      <c r="AG234">
        <v>290</v>
      </c>
      <c r="AH234" t="s">
        <v>8087</v>
      </c>
      <c r="AI234">
        <v>15</v>
      </c>
      <c r="AJ234">
        <v>986</v>
      </c>
      <c r="AK234">
        <v>5.5529999999999999</v>
      </c>
      <c r="AL234">
        <v>-375.94</v>
      </c>
      <c r="AM234">
        <v>2116</v>
      </c>
      <c r="AN234">
        <v>2117</v>
      </c>
      <c r="AQ234">
        <v>1.24</v>
      </c>
      <c r="AR234">
        <v>1.24</v>
      </c>
      <c r="AT234">
        <v>2.15</v>
      </c>
      <c r="AU234">
        <v>2.15</v>
      </c>
      <c r="BA234">
        <v>0.56999999999999995</v>
      </c>
      <c r="BB234">
        <v>9</v>
      </c>
    </row>
    <row r="235" spans="1:54" x14ac:dyDescent="0.35">
      <c r="A235" t="s">
        <v>7778</v>
      </c>
      <c r="B235">
        <v>231</v>
      </c>
      <c r="C235">
        <v>828.90700000000004</v>
      </c>
      <c r="D235">
        <v>10</v>
      </c>
      <c r="E235" t="s">
        <v>7782</v>
      </c>
      <c r="F235" t="s">
        <v>7773</v>
      </c>
      <c r="G235" t="s">
        <v>5753</v>
      </c>
      <c r="H235">
        <v>10</v>
      </c>
      <c r="I235">
        <v>0.56000000000000005</v>
      </c>
      <c r="J235">
        <v>8</v>
      </c>
      <c r="K235">
        <v>15</v>
      </c>
      <c r="L235" t="s">
        <v>7462</v>
      </c>
      <c r="O235" t="s">
        <v>7784</v>
      </c>
      <c r="P235" t="s">
        <v>7774</v>
      </c>
      <c r="Q235" t="s">
        <v>7189</v>
      </c>
      <c r="R235" t="s">
        <v>7461</v>
      </c>
      <c r="S235" t="s">
        <v>7461</v>
      </c>
      <c r="T235">
        <v>5.56</v>
      </c>
      <c r="U235" t="s">
        <v>7877</v>
      </c>
      <c r="V235">
        <v>1.8</v>
      </c>
      <c r="W235" t="s">
        <v>7774</v>
      </c>
      <c r="X235" t="s">
        <v>7786</v>
      </c>
      <c r="Y235" t="s">
        <v>3293</v>
      </c>
      <c r="Z235">
        <v>10</v>
      </c>
      <c r="AA235">
        <v>10</v>
      </c>
      <c r="AB235">
        <v>15</v>
      </c>
      <c r="AC235" t="s">
        <v>5683</v>
      </c>
      <c r="AD235">
        <v>42.777177510000001</v>
      </c>
      <c r="AE235">
        <v>-82.037372140000002</v>
      </c>
      <c r="AF235">
        <v>202.8</v>
      </c>
      <c r="AG235">
        <v>290</v>
      </c>
      <c r="AH235" t="s">
        <v>8087</v>
      </c>
      <c r="AI235">
        <v>15</v>
      </c>
      <c r="AJ235">
        <v>986</v>
      </c>
      <c r="AK235">
        <v>5.8029999999999999</v>
      </c>
      <c r="AL235">
        <v>-408.05500000000001</v>
      </c>
      <c r="AM235">
        <v>2116</v>
      </c>
      <c r="AN235">
        <v>2117</v>
      </c>
      <c r="AQ235">
        <v>1.24</v>
      </c>
      <c r="AR235">
        <v>1.24</v>
      </c>
      <c r="AT235">
        <v>2.15</v>
      </c>
      <c r="AU235">
        <v>2.15</v>
      </c>
      <c r="BA235">
        <v>0.56000000000000005</v>
      </c>
      <c r="BB235">
        <v>8</v>
      </c>
    </row>
    <row r="236" spans="1:54" x14ac:dyDescent="0.35">
      <c r="A236" t="s">
        <v>7778</v>
      </c>
      <c r="B236">
        <v>232</v>
      </c>
      <c r="C236">
        <v>829.952</v>
      </c>
      <c r="D236">
        <v>10</v>
      </c>
      <c r="E236" t="s">
        <v>7782</v>
      </c>
      <c r="F236" t="s">
        <v>7773</v>
      </c>
      <c r="G236" t="s">
        <v>5753</v>
      </c>
      <c r="H236">
        <v>11</v>
      </c>
      <c r="I236">
        <v>0.61</v>
      </c>
      <c r="J236">
        <v>9</v>
      </c>
      <c r="K236">
        <v>7</v>
      </c>
      <c r="L236" t="s">
        <v>7484</v>
      </c>
      <c r="O236" t="s">
        <v>7784</v>
      </c>
      <c r="P236" t="s">
        <v>7774</v>
      </c>
      <c r="Q236" t="s">
        <v>7189</v>
      </c>
      <c r="R236" t="s">
        <v>7461</v>
      </c>
      <c r="S236" t="s">
        <v>7461</v>
      </c>
      <c r="T236">
        <v>5.56</v>
      </c>
      <c r="U236" t="s">
        <v>7877</v>
      </c>
      <c r="V236">
        <v>1.9</v>
      </c>
      <c r="W236" t="s">
        <v>7774</v>
      </c>
      <c r="X236" t="s">
        <v>7789</v>
      </c>
      <c r="Y236" t="s">
        <v>7774</v>
      </c>
      <c r="AC236" t="s">
        <v>5678</v>
      </c>
      <c r="AD236">
        <v>42.777168070000002</v>
      </c>
      <c r="AE236">
        <v>-82.037372500000004</v>
      </c>
      <c r="AF236">
        <v>202.8</v>
      </c>
      <c r="AG236">
        <v>290</v>
      </c>
      <c r="AH236" t="s">
        <v>8087</v>
      </c>
      <c r="AI236">
        <v>15</v>
      </c>
      <c r="AJ236">
        <v>986</v>
      </c>
      <c r="AK236">
        <v>6.8470000000000004</v>
      </c>
      <c r="AL236">
        <v>-411.20800000000003</v>
      </c>
      <c r="AM236">
        <v>2115</v>
      </c>
      <c r="AN236">
        <v>2116</v>
      </c>
      <c r="AQ236">
        <v>1.24</v>
      </c>
      <c r="AR236">
        <v>1.24</v>
      </c>
      <c r="AT236">
        <v>2.15</v>
      </c>
      <c r="AU236">
        <v>2.14</v>
      </c>
      <c r="BA236">
        <v>0.61</v>
      </c>
      <c r="BB236">
        <v>9</v>
      </c>
    </row>
    <row r="237" spans="1:54" x14ac:dyDescent="0.35">
      <c r="A237" t="s">
        <v>7778</v>
      </c>
      <c r="B237">
        <v>233</v>
      </c>
      <c r="C237">
        <v>830.73800000000006</v>
      </c>
      <c r="D237">
        <v>10</v>
      </c>
      <c r="E237" t="s">
        <v>7782</v>
      </c>
      <c r="F237" t="s">
        <v>7773</v>
      </c>
      <c r="G237" t="s">
        <v>5753</v>
      </c>
      <c r="H237">
        <v>12</v>
      </c>
      <c r="I237">
        <v>0.66</v>
      </c>
      <c r="J237">
        <v>13</v>
      </c>
      <c r="K237">
        <v>8</v>
      </c>
      <c r="L237" t="s">
        <v>7485</v>
      </c>
      <c r="O237" t="s">
        <v>7784</v>
      </c>
      <c r="P237" t="s">
        <v>7774</v>
      </c>
      <c r="Q237" t="s">
        <v>7189</v>
      </c>
      <c r="R237" t="s">
        <v>7461</v>
      </c>
      <c r="S237" t="s">
        <v>7461</v>
      </c>
      <c r="T237">
        <v>5.56</v>
      </c>
      <c r="U237" t="s">
        <v>7877</v>
      </c>
      <c r="V237">
        <v>1.8</v>
      </c>
      <c r="W237" t="s">
        <v>7774</v>
      </c>
      <c r="X237" t="s">
        <v>7783</v>
      </c>
      <c r="Y237" t="s">
        <v>7774</v>
      </c>
      <c r="AC237" t="s">
        <v>5678</v>
      </c>
      <c r="AD237">
        <v>42.777160979999998</v>
      </c>
      <c r="AE237">
        <v>-82.037372759999997</v>
      </c>
      <c r="AF237">
        <v>202.8</v>
      </c>
      <c r="AG237">
        <v>290</v>
      </c>
      <c r="AH237" t="s">
        <v>8087</v>
      </c>
      <c r="AI237">
        <v>15</v>
      </c>
      <c r="AJ237">
        <v>986</v>
      </c>
      <c r="AK237">
        <v>7.6319999999999997</v>
      </c>
      <c r="AL237">
        <v>-421.375</v>
      </c>
      <c r="AM237">
        <v>2111</v>
      </c>
      <c r="AN237">
        <v>2112</v>
      </c>
      <c r="AQ237">
        <v>1.23</v>
      </c>
      <c r="AR237">
        <v>1.23</v>
      </c>
      <c r="AT237">
        <v>2.14</v>
      </c>
      <c r="AU237">
        <v>2.14</v>
      </c>
      <c r="BA237">
        <v>0.66</v>
      </c>
      <c r="BB237">
        <v>13</v>
      </c>
    </row>
    <row r="238" spans="1:54" x14ac:dyDescent="0.35">
      <c r="A238" t="s">
        <v>7778</v>
      </c>
      <c r="B238">
        <v>234</v>
      </c>
      <c r="C238">
        <v>830.91099999999994</v>
      </c>
      <c r="D238">
        <v>10</v>
      </c>
      <c r="E238" t="s">
        <v>7782</v>
      </c>
      <c r="F238" t="s">
        <v>7773</v>
      </c>
      <c r="G238" t="s">
        <v>5753</v>
      </c>
      <c r="H238">
        <v>10</v>
      </c>
      <c r="I238">
        <v>0.53</v>
      </c>
      <c r="J238">
        <v>11</v>
      </c>
      <c r="K238">
        <v>10</v>
      </c>
      <c r="L238" t="s">
        <v>7473</v>
      </c>
      <c r="O238" t="s">
        <v>7784</v>
      </c>
      <c r="P238" t="s">
        <v>7774</v>
      </c>
      <c r="Q238" t="s">
        <v>7189</v>
      </c>
      <c r="R238" t="s">
        <v>7461</v>
      </c>
      <c r="S238" t="s">
        <v>7461</v>
      </c>
      <c r="T238">
        <v>5.56</v>
      </c>
      <c r="U238" t="s">
        <v>7877</v>
      </c>
      <c r="V238">
        <v>1.8</v>
      </c>
      <c r="W238" t="s">
        <v>7774</v>
      </c>
      <c r="X238" t="s">
        <v>7783</v>
      </c>
      <c r="Y238" t="s">
        <v>7774</v>
      </c>
      <c r="AC238" t="s">
        <v>8271</v>
      </c>
      <c r="AD238">
        <v>42.777159419999997</v>
      </c>
      <c r="AE238">
        <v>-82.037372820000002</v>
      </c>
      <c r="AF238">
        <v>202.8</v>
      </c>
      <c r="AG238">
        <v>290</v>
      </c>
      <c r="AH238" t="s">
        <v>8087</v>
      </c>
      <c r="AI238">
        <v>15</v>
      </c>
      <c r="AJ238">
        <v>986</v>
      </c>
      <c r="AK238">
        <v>7.8049999999999997</v>
      </c>
      <c r="AL238">
        <v>-414.65800000000002</v>
      </c>
      <c r="AM238">
        <v>2115</v>
      </c>
      <c r="AN238">
        <v>2115</v>
      </c>
      <c r="AQ238">
        <v>1.24</v>
      </c>
      <c r="AR238">
        <v>1.23</v>
      </c>
      <c r="AT238">
        <v>2.14</v>
      </c>
      <c r="AU238">
        <v>2.14</v>
      </c>
      <c r="BA238">
        <v>0.53</v>
      </c>
      <c r="BB238">
        <v>11</v>
      </c>
    </row>
    <row r="239" spans="1:54" x14ac:dyDescent="0.35">
      <c r="A239" t="s">
        <v>7778</v>
      </c>
      <c r="B239">
        <v>235</v>
      </c>
      <c r="C239">
        <v>830.97400000000005</v>
      </c>
      <c r="D239">
        <v>10</v>
      </c>
      <c r="E239" t="s">
        <v>7782</v>
      </c>
      <c r="F239" t="s">
        <v>7773</v>
      </c>
      <c r="G239" t="s">
        <v>5753</v>
      </c>
      <c r="H239">
        <v>10</v>
      </c>
      <c r="I239">
        <v>0.56999999999999995</v>
      </c>
      <c r="J239">
        <v>8</v>
      </c>
      <c r="K239">
        <v>8</v>
      </c>
      <c r="L239" t="s">
        <v>7471</v>
      </c>
      <c r="O239" t="s">
        <v>7784</v>
      </c>
      <c r="P239" t="s">
        <v>7774</v>
      </c>
      <c r="Q239" t="s">
        <v>7189</v>
      </c>
      <c r="R239" t="s">
        <v>7461</v>
      </c>
      <c r="S239" t="s">
        <v>7461</v>
      </c>
      <c r="T239">
        <v>5.56</v>
      </c>
      <c r="U239" t="s">
        <v>7877</v>
      </c>
      <c r="V239">
        <v>1.8</v>
      </c>
      <c r="W239" t="s">
        <v>7774</v>
      </c>
      <c r="X239" t="s">
        <v>7789</v>
      </c>
      <c r="Y239" t="s">
        <v>7774</v>
      </c>
      <c r="AC239" t="s">
        <v>5678</v>
      </c>
      <c r="AD239">
        <v>42.777158829999998</v>
      </c>
      <c r="AE239">
        <v>-82.037372840000003</v>
      </c>
      <c r="AF239">
        <v>202.8</v>
      </c>
      <c r="AG239">
        <v>290</v>
      </c>
      <c r="AH239" t="s">
        <v>8087</v>
      </c>
      <c r="AI239">
        <v>15</v>
      </c>
      <c r="AJ239">
        <v>986</v>
      </c>
      <c r="AK239">
        <v>7.8689999999999998</v>
      </c>
      <c r="AL239">
        <v>-409.58100000000002</v>
      </c>
      <c r="AM239">
        <v>2117</v>
      </c>
      <c r="AN239">
        <v>2117</v>
      </c>
      <c r="AQ239">
        <v>1.24</v>
      </c>
      <c r="AR239">
        <v>1.24</v>
      </c>
      <c r="AT239">
        <v>2.15</v>
      </c>
      <c r="AU239">
        <v>2.15</v>
      </c>
      <c r="BA239">
        <v>0.56999999999999995</v>
      </c>
      <c r="BB239">
        <v>8</v>
      </c>
    </row>
    <row r="240" spans="1:54" x14ac:dyDescent="0.35">
      <c r="A240" t="s">
        <v>7778</v>
      </c>
      <c r="B240">
        <v>236</v>
      </c>
      <c r="C240">
        <v>831.21299999999997</v>
      </c>
      <c r="D240">
        <v>10</v>
      </c>
      <c r="E240" t="s">
        <v>7782</v>
      </c>
      <c r="F240" t="s">
        <v>7773</v>
      </c>
      <c r="G240" t="s">
        <v>5753</v>
      </c>
      <c r="H240">
        <v>14</v>
      </c>
      <c r="I240">
        <v>0.77</v>
      </c>
      <c r="J240">
        <v>9</v>
      </c>
      <c r="K240">
        <v>7</v>
      </c>
      <c r="L240" t="s">
        <v>7613</v>
      </c>
      <c r="O240" t="s">
        <v>7784</v>
      </c>
      <c r="P240" t="s">
        <v>7774</v>
      </c>
      <c r="Q240" t="s">
        <v>7189</v>
      </c>
      <c r="R240" t="s">
        <v>7461</v>
      </c>
      <c r="S240" t="s">
        <v>7461</v>
      </c>
      <c r="T240">
        <v>5.56</v>
      </c>
      <c r="U240" t="s">
        <v>7877</v>
      </c>
      <c r="V240">
        <v>1.8</v>
      </c>
      <c r="W240" t="s">
        <v>7774</v>
      </c>
      <c r="X240" t="s">
        <v>7789</v>
      </c>
      <c r="Y240" t="s">
        <v>7774</v>
      </c>
      <c r="AC240" t="s">
        <v>5678</v>
      </c>
      <c r="AD240">
        <v>42.777156679999997</v>
      </c>
      <c r="AE240">
        <v>-82.037372919999996</v>
      </c>
      <c r="AF240">
        <v>202.8</v>
      </c>
      <c r="AG240">
        <v>290</v>
      </c>
      <c r="AH240" t="s">
        <v>8087</v>
      </c>
      <c r="AI240">
        <v>15</v>
      </c>
      <c r="AJ240">
        <v>986</v>
      </c>
      <c r="AK240">
        <v>8.1080000000000005</v>
      </c>
      <c r="AL240">
        <v>-391.04</v>
      </c>
      <c r="AM240">
        <v>2114</v>
      </c>
      <c r="AN240">
        <v>2115</v>
      </c>
      <c r="AQ240">
        <v>1.23</v>
      </c>
      <c r="AR240">
        <v>1.23</v>
      </c>
      <c r="AT240">
        <v>2.14</v>
      </c>
      <c r="AU240">
        <v>2.14</v>
      </c>
      <c r="BA240">
        <v>0.77</v>
      </c>
      <c r="BB240">
        <v>9</v>
      </c>
    </row>
    <row r="241" spans="1:54" x14ac:dyDescent="0.35">
      <c r="A241" t="s">
        <v>7778</v>
      </c>
      <c r="B241">
        <v>237</v>
      </c>
      <c r="C241">
        <v>831.70100000000002</v>
      </c>
      <c r="D241">
        <v>10</v>
      </c>
      <c r="E241" t="s">
        <v>7782</v>
      </c>
      <c r="F241" t="s">
        <v>7773</v>
      </c>
      <c r="G241" t="s">
        <v>5753</v>
      </c>
      <c r="H241">
        <v>11</v>
      </c>
      <c r="I241">
        <v>0.63</v>
      </c>
      <c r="J241">
        <v>9</v>
      </c>
      <c r="K241">
        <v>10</v>
      </c>
      <c r="L241" t="s">
        <v>7464</v>
      </c>
      <c r="O241" t="s">
        <v>7784</v>
      </c>
      <c r="P241" t="s">
        <v>7774</v>
      </c>
      <c r="Q241" t="s">
        <v>7189</v>
      </c>
      <c r="R241" t="s">
        <v>7461</v>
      </c>
      <c r="S241" t="s">
        <v>7461</v>
      </c>
      <c r="T241">
        <v>5.56</v>
      </c>
      <c r="U241" t="s">
        <v>7877</v>
      </c>
      <c r="V241">
        <v>1.8</v>
      </c>
      <c r="W241" t="s">
        <v>7774</v>
      </c>
      <c r="X241" t="s">
        <v>7789</v>
      </c>
      <c r="Y241" t="s">
        <v>7774</v>
      </c>
      <c r="AC241" t="s">
        <v>5678</v>
      </c>
      <c r="AD241">
        <v>42.777152270000002</v>
      </c>
      <c r="AE241">
        <v>-82.037373079999995</v>
      </c>
      <c r="AF241">
        <v>202.8</v>
      </c>
      <c r="AG241">
        <v>290</v>
      </c>
      <c r="AH241" t="s">
        <v>8087</v>
      </c>
      <c r="AI241">
        <v>15</v>
      </c>
      <c r="AJ241">
        <v>986</v>
      </c>
      <c r="AK241">
        <v>8.5960000000000001</v>
      </c>
      <c r="AL241">
        <v>-395.72699999999998</v>
      </c>
      <c r="AM241">
        <v>2116</v>
      </c>
      <c r="AN241">
        <v>2116</v>
      </c>
      <c r="AQ241">
        <v>1.24</v>
      </c>
      <c r="AR241">
        <v>1.24</v>
      </c>
      <c r="AT241">
        <v>2.15</v>
      </c>
      <c r="AU241">
        <v>2.15</v>
      </c>
      <c r="BA241">
        <v>0.63</v>
      </c>
      <c r="BB241">
        <v>9</v>
      </c>
    </row>
    <row r="242" spans="1:54" x14ac:dyDescent="0.35">
      <c r="A242" t="s">
        <v>7778</v>
      </c>
      <c r="B242">
        <v>238</v>
      </c>
      <c r="C242">
        <v>831.9</v>
      </c>
      <c r="D242">
        <v>10</v>
      </c>
      <c r="E242" t="s">
        <v>7782</v>
      </c>
      <c r="F242" t="s">
        <v>7773</v>
      </c>
      <c r="G242" t="s">
        <v>5753</v>
      </c>
      <c r="H242">
        <v>10</v>
      </c>
      <c r="I242">
        <v>0.56000000000000005</v>
      </c>
      <c r="J242">
        <v>8</v>
      </c>
      <c r="K242">
        <v>15</v>
      </c>
      <c r="L242" t="s">
        <v>7472</v>
      </c>
      <c r="O242" t="s">
        <v>7784</v>
      </c>
      <c r="P242" t="s">
        <v>7774</v>
      </c>
      <c r="Q242" t="s">
        <v>7189</v>
      </c>
      <c r="R242" t="s">
        <v>7461</v>
      </c>
      <c r="S242" t="s">
        <v>7461</v>
      </c>
      <c r="T242">
        <v>5.56</v>
      </c>
      <c r="U242" t="s">
        <v>7877</v>
      </c>
      <c r="V242">
        <v>1.8</v>
      </c>
      <c r="W242" t="s">
        <v>7774</v>
      </c>
      <c r="X242" t="s">
        <v>7786</v>
      </c>
      <c r="Y242" t="s">
        <v>3293</v>
      </c>
      <c r="Z242">
        <v>10</v>
      </c>
      <c r="AA242">
        <v>10</v>
      </c>
      <c r="AB242">
        <v>15</v>
      </c>
      <c r="AC242" t="s">
        <v>5683</v>
      </c>
      <c r="AD242">
        <v>42.777150470000002</v>
      </c>
      <c r="AE242">
        <v>-82.03737314</v>
      </c>
      <c r="AF242">
        <v>202.8</v>
      </c>
      <c r="AG242">
        <v>290</v>
      </c>
      <c r="AH242" t="s">
        <v>8087</v>
      </c>
      <c r="AI242">
        <v>15</v>
      </c>
      <c r="AJ242">
        <v>986</v>
      </c>
      <c r="AK242">
        <v>8.7949999999999999</v>
      </c>
      <c r="AL242">
        <v>-413.07400000000001</v>
      </c>
      <c r="AM242">
        <v>2117</v>
      </c>
      <c r="AN242">
        <v>2117</v>
      </c>
      <c r="AQ242">
        <v>1.24</v>
      </c>
      <c r="AR242">
        <v>1.24</v>
      </c>
      <c r="AT242">
        <v>2.15</v>
      </c>
      <c r="AU242">
        <v>2.15</v>
      </c>
      <c r="BA242">
        <v>0.56000000000000005</v>
      </c>
      <c r="BB242">
        <v>8</v>
      </c>
    </row>
    <row r="243" spans="1:54" x14ac:dyDescent="0.35">
      <c r="A243" t="s">
        <v>7778</v>
      </c>
      <c r="B243">
        <v>239</v>
      </c>
      <c r="C243">
        <v>831.97299999999996</v>
      </c>
      <c r="D243">
        <v>10</v>
      </c>
      <c r="E243" t="s">
        <v>7782</v>
      </c>
      <c r="F243" t="s">
        <v>7773</v>
      </c>
      <c r="G243" t="s">
        <v>5753</v>
      </c>
      <c r="H243">
        <v>10</v>
      </c>
      <c r="I243">
        <v>0.57999999999999996</v>
      </c>
      <c r="J243">
        <v>8</v>
      </c>
      <c r="K243">
        <v>10</v>
      </c>
      <c r="L243" t="s">
        <v>7484</v>
      </c>
      <c r="O243" t="s">
        <v>7784</v>
      </c>
      <c r="P243" t="s">
        <v>7774</v>
      </c>
      <c r="Q243" t="s">
        <v>7189</v>
      </c>
      <c r="R243" t="s">
        <v>7461</v>
      </c>
      <c r="S243" t="s">
        <v>7461</v>
      </c>
      <c r="T243">
        <v>5.56</v>
      </c>
      <c r="U243" t="s">
        <v>7877</v>
      </c>
      <c r="V243">
        <v>1.8</v>
      </c>
      <c r="W243" t="s">
        <v>7774</v>
      </c>
      <c r="X243" t="s">
        <v>7789</v>
      </c>
      <c r="Y243" t="s">
        <v>7774</v>
      </c>
      <c r="AC243" t="s">
        <v>5678</v>
      </c>
      <c r="AD243">
        <v>42.777149799999997</v>
      </c>
      <c r="AE243">
        <v>-82.037373169999995</v>
      </c>
      <c r="AF243">
        <v>202.8</v>
      </c>
      <c r="AG243">
        <v>290</v>
      </c>
      <c r="AH243" t="s">
        <v>8087</v>
      </c>
      <c r="AI243">
        <v>15</v>
      </c>
      <c r="AJ243">
        <v>986</v>
      </c>
      <c r="AK243">
        <v>8.8689999999999998</v>
      </c>
      <c r="AL243">
        <v>-409.76499999999999</v>
      </c>
      <c r="AM243">
        <v>2117</v>
      </c>
      <c r="AN243">
        <v>2117</v>
      </c>
      <c r="AQ243">
        <v>1.24</v>
      </c>
      <c r="AR243">
        <v>1.24</v>
      </c>
      <c r="AT243">
        <v>2.15</v>
      </c>
      <c r="AU243">
        <v>2.15</v>
      </c>
      <c r="BA243">
        <v>0.57999999999999996</v>
      </c>
      <c r="BB243">
        <v>8</v>
      </c>
    </row>
    <row r="244" spans="1:54" x14ac:dyDescent="0.35">
      <c r="A244" t="s">
        <v>7778</v>
      </c>
      <c r="B244">
        <v>240</v>
      </c>
      <c r="C244">
        <v>832.76700000000005</v>
      </c>
      <c r="D244">
        <v>10</v>
      </c>
      <c r="E244" t="s">
        <v>7782</v>
      </c>
      <c r="F244" t="s">
        <v>7773</v>
      </c>
      <c r="G244" t="s">
        <v>5753</v>
      </c>
      <c r="H244">
        <v>13</v>
      </c>
      <c r="I244">
        <v>0.75</v>
      </c>
      <c r="J244">
        <v>10</v>
      </c>
      <c r="K244">
        <v>7</v>
      </c>
      <c r="L244" t="s">
        <v>7471</v>
      </c>
      <c r="O244" t="s">
        <v>7784</v>
      </c>
      <c r="P244" t="s">
        <v>7774</v>
      </c>
      <c r="Q244" t="s">
        <v>7189</v>
      </c>
      <c r="R244" t="s">
        <v>7461</v>
      </c>
      <c r="S244" t="s">
        <v>7461</v>
      </c>
      <c r="T244">
        <v>5.56</v>
      </c>
      <c r="U244" t="s">
        <v>7877</v>
      </c>
      <c r="V244">
        <v>1.9</v>
      </c>
      <c r="W244" t="s">
        <v>7774</v>
      </c>
      <c r="X244" t="s">
        <v>7783</v>
      </c>
      <c r="Y244" t="s">
        <v>7774</v>
      </c>
      <c r="AC244" t="s">
        <v>5678</v>
      </c>
      <c r="AD244">
        <v>42.777142640000001</v>
      </c>
      <c r="AE244">
        <v>-82.037373419999994</v>
      </c>
      <c r="AF244">
        <v>202.8</v>
      </c>
      <c r="AG244">
        <v>290</v>
      </c>
      <c r="AH244" t="s">
        <v>8087</v>
      </c>
      <c r="AI244">
        <v>15</v>
      </c>
      <c r="AJ244">
        <v>986</v>
      </c>
      <c r="AK244">
        <v>9.6620000000000008</v>
      </c>
      <c r="AL244">
        <v>-409.15699999999998</v>
      </c>
      <c r="AM244">
        <v>2113</v>
      </c>
      <c r="AN244">
        <v>2114</v>
      </c>
      <c r="AQ244">
        <v>1.23</v>
      </c>
      <c r="AR244">
        <v>1.23</v>
      </c>
      <c r="AT244">
        <v>2.14</v>
      </c>
      <c r="AU244">
        <v>2.14</v>
      </c>
      <c r="BA244">
        <v>0.75</v>
      </c>
      <c r="BB244">
        <v>10</v>
      </c>
    </row>
    <row r="245" spans="1:54" x14ac:dyDescent="0.35">
      <c r="A245" t="s">
        <v>7778</v>
      </c>
      <c r="B245">
        <v>241</v>
      </c>
      <c r="C245">
        <v>833.322</v>
      </c>
      <c r="D245">
        <v>10</v>
      </c>
      <c r="E245" t="s">
        <v>7782</v>
      </c>
      <c r="F245" t="s">
        <v>7773</v>
      </c>
      <c r="G245" t="s">
        <v>5753</v>
      </c>
      <c r="H245">
        <v>10</v>
      </c>
      <c r="I245">
        <v>0.57999999999999996</v>
      </c>
      <c r="J245">
        <v>11</v>
      </c>
      <c r="K245">
        <v>8</v>
      </c>
      <c r="L245" t="s">
        <v>7469</v>
      </c>
      <c r="O245" t="s">
        <v>7784</v>
      </c>
      <c r="P245" t="s">
        <v>7774</v>
      </c>
      <c r="Q245" t="s">
        <v>7189</v>
      </c>
      <c r="R245" t="s">
        <v>7461</v>
      </c>
      <c r="S245" t="s">
        <v>7461</v>
      </c>
      <c r="T245">
        <v>5.56</v>
      </c>
      <c r="U245" t="s">
        <v>7877</v>
      </c>
      <c r="V245">
        <v>1.8</v>
      </c>
      <c r="W245" t="s">
        <v>7774</v>
      </c>
      <c r="X245" t="s">
        <v>7783</v>
      </c>
      <c r="Y245" t="s">
        <v>7774</v>
      </c>
      <c r="AC245" t="s">
        <v>5678</v>
      </c>
      <c r="AD245">
        <v>42.777137629999999</v>
      </c>
      <c r="AE245">
        <v>-82.037373599999995</v>
      </c>
      <c r="AF245">
        <v>202.8</v>
      </c>
      <c r="AG245">
        <v>290</v>
      </c>
      <c r="AH245" t="s">
        <v>8087</v>
      </c>
      <c r="AI245">
        <v>15</v>
      </c>
      <c r="AJ245">
        <v>986</v>
      </c>
      <c r="AK245">
        <v>10.215999999999999</v>
      </c>
      <c r="AL245">
        <v>-408.51100000000002</v>
      </c>
      <c r="AM245">
        <v>2113</v>
      </c>
      <c r="AN245">
        <v>2114</v>
      </c>
      <c r="AQ245">
        <v>1.23</v>
      </c>
      <c r="AR245">
        <v>1.23</v>
      </c>
      <c r="AT245">
        <v>2.14</v>
      </c>
      <c r="AU245">
        <v>2.14</v>
      </c>
      <c r="BA245">
        <v>0.57999999999999996</v>
      </c>
      <c r="BB245">
        <v>11</v>
      </c>
    </row>
    <row r="246" spans="1:54" x14ac:dyDescent="0.35">
      <c r="A246" t="s">
        <v>7778</v>
      </c>
      <c r="B246">
        <v>242</v>
      </c>
      <c r="C246">
        <v>833.70699999999999</v>
      </c>
      <c r="D246">
        <v>10</v>
      </c>
      <c r="E246" t="s">
        <v>7782</v>
      </c>
      <c r="F246" t="s">
        <v>7773</v>
      </c>
      <c r="G246" t="s">
        <v>5753</v>
      </c>
      <c r="H246">
        <v>12</v>
      </c>
      <c r="I246">
        <v>0.67</v>
      </c>
      <c r="J246">
        <v>9</v>
      </c>
      <c r="K246">
        <v>9</v>
      </c>
      <c r="L246" t="s">
        <v>7464</v>
      </c>
      <c r="O246" t="s">
        <v>7784</v>
      </c>
      <c r="P246" t="s">
        <v>7774</v>
      </c>
      <c r="Q246" t="s">
        <v>7189</v>
      </c>
      <c r="R246" t="s">
        <v>7461</v>
      </c>
      <c r="S246" t="s">
        <v>7461</v>
      </c>
      <c r="T246">
        <v>5.56</v>
      </c>
      <c r="U246" t="s">
        <v>7877</v>
      </c>
      <c r="V246">
        <v>1.8</v>
      </c>
      <c r="W246" t="s">
        <v>7774</v>
      </c>
      <c r="X246" t="s">
        <v>7789</v>
      </c>
      <c r="Y246" t="s">
        <v>7774</v>
      </c>
      <c r="AC246" t="s">
        <v>5678</v>
      </c>
      <c r="AD246">
        <v>42.777134140000001</v>
      </c>
      <c r="AE246">
        <v>-82.037373720000005</v>
      </c>
      <c r="AF246">
        <v>202.8</v>
      </c>
      <c r="AG246">
        <v>290</v>
      </c>
      <c r="AH246" t="s">
        <v>8087</v>
      </c>
      <c r="AI246">
        <v>15</v>
      </c>
      <c r="AJ246">
        <v>986</v>
      </c>
      <c r="AK246">
        <v>10.602</v>
      </c>
      <c r="AL246">
        <v>-395.99</v>
      </c>
      <c r="AM246">
        <v>2115</v>
      </c>
      <c r="AN246">
        <v>2116</v>
      </c>
      <c r="AQ246">
        <v>1.24</v>
      </c>
      <c r="AR246">
        <v>1.23</v>
      </c>
      <c r="AT246">
        <v>2.15</v>
      </c>
      <c r="AU246">
        <v>2.14</v>
      </c>
      <c r="BA246">
        <v>0.67</v>
      </c>
      <c r="BB246">
        <v>9</v>
      </c>
    </row>
    <row r="247" spans="1:54" x14ac:dyDescent="0.35">
      <c r="A247" t="s">
        <v>7778</v>
      </c>
      <c r="B247">
        <v>243</v>
      </c>
      <c r="C247">
        <v>833.83</v>
      </c>
      <c r="D247">
        <v>10</v>
      </c>
      <c r="E247" t="s">
        <v>7782</v>
      </c>
      <c r="F247" t="s">
        <v>7773</v>
      </c>
      <c r="G247" t="s">
        <v>5753</v>
      </c>
      <c r="H247">
        <v>11</v>
      </c>
      <c r="I247">
        <v>0.59</v>
      </c>
      <c r="J247">
        <v>8</v>
      </c>
      <c r="K247">
        <v>8</v>
      </c>
      <c r="L247" t="s">
        <v>7613</v>
      </c>
      <c r="O247" t="s">
        <v>7784</v>
      </c>
      <c r="P247" t="s">
        <v>7774</v>
      </c>
      <c r="Q247" t="s">
        <v>7189</v>
      </c>
      <c r="R247" t="s">
        <v>7461</v>
      </c>
      <c r="S247" t="s">
        <v>7461</v>
      </c>
      <c r="T247">
        <v>5.56</v>
      </c>
      <c r="U247" t="s">
        <v>7877</v>
      </c>
      <c r="V247">
        <v>1.8</v>
      </c>
      <c r="W247" t="s">
        <v>7774</v>
      </c>
      <c r="X247" t="s">
        <v>7789</v>
      </c>
      <c r="Y247" t="s">
        <v>7774</v>
      </c>
      <c r="AC247" t="s">
        <v>5678</v>
      </c>
      <c r="AD247">
        <v>42.777133020000001</v>
      </c>
      <c r="AE247">
        <v>-82.037373759999994</v>
      </c>
      <c r="AF247">
        <v>202.8</v>
      </c>
      <c r="AG247">
        <v>290</v>
      </c>
      <c r="AH247" t="s">
        <v>8087</v>
      </c>
      <c r="AI247">
        <v>15</v>
      </c>
      <c r="AJ247">
        <v>986</v>
      </c>
      <c r="AK247">
        <v>10.726000000000001</v>
      </c>
      <c r="AL247">
        <v>-390.78800000000001</v>
      </c>
      <c r="AM247">
        <v>2116</v>
      </c>
      <c r="AN247">
        <v>2117</v>
      </c>
      <c r="AQ247">
        <v>1.24</v>
      </c>
      <c r="AR247">
        <v>1.24</v>
      </c>
      <c r="AT247">
        <v>2.15</v>
      </c>
      <c r="AU247">
        <v>2.15</v>
      </c>
      <c r="BA247">
        <v>0.59</v>
      </c>
      <c r="BB247">
        <v>8</v>
      </c>
    </row>
    <row r="248" spans="1:54" x14ac:dyDescent="0.35">
      <c r="A248" t="s">
        <v>7778</v>
      </c>
      <c r="B248">
        <v>244</v>
      </c>
      <c r="C248">
        <v>833.98500000000001</v>
      </c>
      <c r="D248">
        <v>10</v>
      </c>
      <c r="E248" t="s">
        <v>7782</v>
      </c>
      <c r="F248" t="s">
        <v>7773</v>
      </c>
      <c r="G248" t="s">
        <v>5753</v>
      </c>
      <c r="H248">
        <v>12</v>
      </c>
      <c r="I248">
        <v>0.66</v>
      </c>
      <c r="J248">
        <v>7</v>
      </c>
      <c r="K248">
        <v>8</v>
      </c>
      <c r="L248" t="s">
        <v>7473</v>
      </c>
      <c r="O248" t="s">
        <v>7784</v>
      </c>
      <c r="P248" t="s">
        <v>7774</v>
      </c>
      <c r="Q248" t="s">
        <v>7189</v>
      </c>
      <c r="R248" t="s">
        <v>7461</v>
      </c>
      <c r="S248" t="s">
        <v>7461</v>
      </c>
      <c r="T248">
        <v>5.56</v>
      </c>
      <c r="U248" t="s">
        <v>7877</v>
      </c>
      <c r="V248">
        <v>1.9</v>
      </c>
      <c r="W248" t="s">
        <v>7774</v>
      </c>
      <c r="X248" t="s">
        <v>7789</v>
      </c>
      <c r="Y248" t="s">
        <v>7774</v>
      </c>
      <c r="AC248" t="s">
        <v>5678</v>
      </c>
      <c r="AD248">
        <v>42.777131619999999</v>
      </c>
      <c r="AE248">
        <v>-82.037373799999997</v>
      </c>
      <c r="AF248">
        <v>202.8</v>
      </c>
      <c r="AG248">
        <v>290</v>
      </c>
      <c r="AH248" t="s">
        <v>8087</v>
      </c>
      <c r="AI248">
        <v>15</v>
      </c>
      <c r="AJ248">
        <v>986</v>
      </c>
      <c r="AK248">
        <v>10.881</v>
      </c>
      <c r="AL248">
        <v>-415.59100000000001</v>
      </c>
      <c r="AM248">
        <v>2117</v>
      </c>
      <c r="AN248">
        <v>2117</v>
      </c>
      <c r="AQ248">
        <v>1.24</v>
      </c>
      <c r="AR248">
        <v>1.24</v>
      </c>
      <c r="AT248">
        <v>2.15</v>
      </c>
      <c r="AU248">
        <v>2.15</v>
      </c>
      <c r="BA248">
        <v>0.66</v>
      </c>
      <c r="BB248">
        <v>7</v>
      </c>
    </row>
    <row r="249" spans="1:54" x14ac:dyDescent="0.35">
      <c r="A249" t="s">
        <v>7778</v>
      </c>
      <c r="B249">
        <v>245</v>
      </c>
      <c r="C249">
        <v>834.11900000000003</v>
      </c>
      <c r="D249">
        <v>10</v>
      </c>
      <c r="E249" t="s">
        <v>7782</v>
      </c>
      <c r="F249" t="s">
        <v>7773</v>
      </c>
      <c r="G249" t="s">
        <v>5753</v>
      </c>
      <c r="H249">
        <v>10</v>
      </c>
      <c r="I249">
        <v>0.56999999999999995</v>
      </c>
      <c r="J249">
        <v>9</v>
      </c>
      <c r="K249">
        <v>8</v>
      </c>
      <c r="L249" t="s">
        <v>7613</v>
      </c>
      <c r="O249" t="s">
        <v>7784</v>
      </c>
      <c r="P249" t="s">
        <v>7774</v>
      </c>
      <c r="Q249" t="s">
        <v>7189</v>
      </c>
      <c r="R249" t="s">
        <v>7461</v>
      </c>
      <c r="S249" t="s">
        <v>7461</v>
      </c>
      <c r="T249">
        <v>5.56</v>
      </c>
      <c r="U249" t="s">
        <v>7877</v>
      </c>
      <c r="V249">
        <v>1.9</v>
      </c>
      <c r="W249" t="s">
        <v>7774</v>
      </c>
      <c r="X249" t="s">
        <v>7789</v>
      </c>
      <c r="Y249" t="s">
        <v>7774</v>
      </c>
      <c r="AC249" t="s">
        <v>5678</v>
      </c>
      <c r="AD249">
        <v>42.777130409999998</v>
      </c>
      <c r="AE249">
        <v>-82.037373840000001</v>
      </c>
      <c r="AF249">
        <v>202.8</v>
      </c>
      <c r="AG249">
        <v>290</v>
      </c>
      <c r="AH249" t="s">
        <v>8087</v>
      </c>
      <c r="AI249">
        <v>15</v>
      </c>
      <c r="AJ249">
        <v>986</v>
      </c>
      <c r="AK249">
        <v>11.015000000000001</v>
      </c>
      <c r="AL249">
        <v>-390.536</v>
      </c>
      <c r="AM249">
        <v>2116</v>
      </c>
      <c r="AN249">
        <v>2117</v>
      </c>
      <c r="AQ249">
        <v>1.24</v>
      </c>
      <c r="AR249">
        <v>1.24</v>
      </c>
      <c r="AT249">
        <v>2.15</v>
      </c>
      <c r="AU249">
        <v>2.15</v>
      </c>
      <c r="BA249">
        <v>0.56999999999999995</v>
      </c>
      <c r="BB249">
        <v>9</v>
      </c>
    </row>
    <row r="250" spans="1:54" x14ac:dyDescent="0.35">
      <c r="A250" t="s">
        <v>7778</v>
      </c>
      <c r="B250">
        <v>246</v>
      </c>
      <c r="C250">
        <v>834.49099999999999</v>
      </c>
      <c r="D250">
        <v>10</v>
      </c>
      <c r="E250" t="s">
        <v>7782</v>
      </c>
      <c r="F250" t="s">
        <v>7773</v>
      </c>
      <c r="G250" t="s">
        <v>5753</v>
      </c>
      <c r="H250">
        <v>11</v>
      </c>
      <c r="I250">
        <v>0.6</v>
      </c>
      <c r="J250">
        <v>7</v>
      </c>
      <c r="K250">
        <v>7</v>
      </c>
      <c r="L250" t="s">
        <v>7473</v>
      </c>
      <c r="O250" t="s">
        <v>7784</v>
      </c>
      <c r="P250" t="s">
        <v>7774</v>
      </c>
      <c r="Q250" t="s">
        <v>7189</v>
      </c>
      <c r="R250" t="s">
        <v>7461</v>
      </c>
      <c r="S250" t="s">
        <v>7461</v>
      </c>
      <c r="T250">
        <v>5.56</v>
      </c>
      <c r="U250" t="s">
        <v>7877</v>
      </c>
      <c r="V250">
        <v>1.9</v>
      </c>
      <c r="W250" t="s">
        <v>7774</v>
      </c>
      <c r="X250" t="s">
        <v>7789</v>
      </c>
      <c r="Y250" t="s">
        <v>7774</v>
      </c>
      <c r="AC250" t="s">
        <v>5678</v>
      </c>
      <c r="AD250">
        <v>42.777127049999997</v>
      </c>
      <c r="AE250">
        <v>-82.037373959999996</v>
      </c>
      <c r="AF250">
        <v>202.8</v>
      </c>
      <c r="AG250">
        <v>290</v>
      </c>
      <c r="AH250" t="s">
        <v>8087</v>
      </c>
      <c r="AI250">
        <v>15</v>
      </c>
      <c r="AJ250">
        <v>986</v>
      </c>
      <c r="AK250">
        <v>11.387</v>
      </c>
      <c r="AL250">
        <v>-416.05399999999997</v>
      </c>
      <c r="AM250">
        <v>2117</v>
      </c>
      <c r="AN250">
        <v>2118</v>
      </c>
      <c r="AQ250">
        <v>1.24</v>
      </c>
      <c r="AR250">
        <v>1.24</v>
      </c>
      <c r="AT250">
        <v>2.15</v>
      </c>
      <c r="AU250">
        <v>2.15</v>
      </c>
      <c r="BA250">
        <v>0.6</v>
      </c>
      <c r="BB250">
        <v>7</v>
      </c>
    </row>
    <row r="251" spans="1:54" x14ac:dyDescent="0.35">
      <c r="A251" t="s">
        <v>7778</v>
      </c>
      <c r="B251">
        <v>247</v>
      </c>
      <c r="C251">
        <v>834.64499999999998</v>
      </c>
      <c r="D251">
        <v>10</v>
      </c>
      <c r="E251" t="s">
        <v>7782</v>
      </c>
      <c r="F251" t="s">
        <v>7773</v>
      </c>
      <c r="G251" t="s">
        <v>5753</v>
      </c>
      <c r="H251">
        <v>10</v>
      </c>
      <c r="I251">
        <v>0.56000000000000005</v>
      </c>
      <c r="J251">
        <v>7</v>
      </c>
      <c r="K251">
        <v>7</v>
      </c>
      <c r="L251" t="s">
        <v>7484</v>
      </c>
      <c r="O251" t="s">
        <v>7784</v>
      </c>
      <c r="P251" t="s">
        <v>7774</v>
      </c>
      <c r="Q251" t="s">
        <v>7189</v>
      </c>
      <c r="R251" t="s">
        <v>7461</v>
      </c>
      <c r="S251" t="s">
        <v>7461</v>
      </c>
      <c r="T251">
        <v>5.56</v>
      </c>
      <c r="U251" t="s">
        <v>7877</v>
      </c>
      <c r="V251">
        <v>1.9</v>
      </c>
      <c r="W251" t="s">
        <v>7774</v>
      </c>
      <c r="X251" t="s">
        <v>7789</v>
      </c>
      <c r="Y251" t="s">
        <v>7774</v>
      </c>
      <c r="AC251" t="s">
        <v>5678</v>
      </c>
      <c r="AD251">
        <v>42.777125660000003</v>
      </c>
      <c r="AE251">
        <v>-82.037374009999994</v>
      </c>
      <c r="AF251">
        <v>202.8</v>
      </c>
      <c r="AG251">
        <v>290</v>
      </c>
      <c r="AH251" t="s">
        <v>8087</v>
      </c>
      <c r="AI251">
        <v>15</v>
      </c>
      <c r="AJ251">
        <v>986</v>
      </c>
      <c r="AK251">
        <v>11.541</v>
      </c>
      <c r="AL251">
        <v>-411.34800000000001</v>
      </c>
      <c r="AM251">
        <v>2118</v>
      </c>
      <c r="AN251">
        <v>2118</v>
      </c>
      <c r="AQ251">
        <v>1.24</v>
      </c>
      <c r="AR251">
        <v>1.24</v>
      </c>
      <c r="AT251">
        <v>2.15</v>
      </c>
      <c r="AU251">
        <v>2.15</v>
      </c>
      <c r="BA251">
        <v>0.56000000000000005</v>
      </c>
      <c r="BB251">
        <v>7</v>
      </c>
    </row>
    <row r="252" spans="1:54" x14ac:dyDescent="0.35">
      <c r="A252" t="s">
        <v>7778</v>
      </c>
      <c r="B252">
        <v>248</v>
      </c>
      <c r="C252">
        <v>834.88</v>
      </c>
      <c r="D252">
        <v>10</v>
      </c>
      <c r="E252" t="s">
        <v>7782</v>
      </c>
      <c r="F252" t="s">
        <v>7773</v>
      </c>
      <c r="G252" t="s">
        <v>5753</v>
      </c>
      <c r="H252">
        <v>10</v>
      </c>
      <c r="I252">
        <v>0.53</v>
      </c>
      <c r="J252">
        <v>11</v>
      </c>
      <c r="K252">
        <v>7</v>
      </c>
      <c r="L252" t="s">
        <v>7485</v>
      </c>
      <c r="O252" t="s">
        <v>7784</v>
      </c>
      <c r="P252" t="s">
        <v>7774</v>
      </c>
      <c r="Q252" t="s">
        <v>7189</v>
      </c>
      <c r="R252" t="s">
        <v>7461</v>
      </c>
      <c r="S252" t="s">
        <v>7461</v>
      </c>
      <c r="T252">
        <v>5.56</v>
      </c>
      <c r="U252" t="s">
        <v>7877</v>
      </c>
      <c r="V252">
        <v>1.9</v>
      </c>
      <c r="W252" t="s">
        <v>7774</v>
      </c>
      <c r="X252" t="s">
        <v>7783</v>
      </c>
      <c r="Y252" t="s">
        <v>7774</v>
      </c>
      <c r="AC252" t="s">
        <v>8271</v>
      </c>
      <c r="AD252">
        <v>42.77712356</v>
      </c>
      <c r="AE252">
        <v>-82.037374080000006</v>
      </c>
      <c r="AF252">
        <v>202.8</v>
      </c>
      <c r="AG252">
        <v>290</v>
      </c>
      <c r="AH252" t="s">
        <v>8087</v>
      </c>
      <c r="AI252">
        <v>15</v>
      </c>
      <c r="AJ252">
        <v>986</v>
      </c>
      <c r="AK252">
        <v>11.773</v>
      </c>
      <c r="AL252">
        <v>-422.524</v>
      </c>
      <c r="AM252">
        <v>2114</v>
      </c>
      <c r="AN252">
        <v>2115</v>
      </c>
      <c r="AQ252">
        <v>1.23</v>
      </c>
      <c r="AR252">
        <v>1.23</v>
      </c>
      <c r="AT252">
        <v>2.14</v>
      </c>
      <c r="AU252">
        <v>2.14</v>
      </c>
      <c r="BA252">
        <v>0.53</v>
      </c>
      <c r="BB252">
        <v>11</v>
      </c>
    </row>
    <row r="253" spans="1:54" x14ac:dyDescent="0.35">
      <c r="A253" t="s">
        <v>7778</v>
      </c>
      <c r="B253">
        <v>249</v>
      </c>
      <c r="C253">
        <v>834.93899999999996</v>
      </c>
      <c r="D253">
        <v>10</v>
      </c>
      <c r="E253" t="s">
        <v>7782</v>
      </c>
      <c r="F253" t="s">
        <v>7773</v>
      </c>
      <c r="G253" t="s">
        <v>5753</v>
      </c>
      <c r="H253">
        <v>11</v>
      </c>
      <c r="I253">
        <v>0.59</v>
      </c>
      <c r="J253">
        <v>14</v>
      </c>
      <c r="K253">
        <v>11</v>
      </c>
      <c r="L253" t="s">
        <v>7484</v>
      </c>
      <c r="O253" t="s">
        <v>7784</v>
      </c>
      <c r="P253" t="s">
        <v>7774</v>
      </c>
      <c r="Q253" t="s">
        <v>7189</v>
      </c>
      <c r="R253" t="s">
        <v>7461</v>
      </c>
      <c r="S253" t="s">
        <v>7461</v>
      </c>
      <c r="T253">
        <v>5.56</v>
      </c>
      <c r="U253" t="s">
        <v>7877</v>
      </c>
      <c r="V253">
        <v>1.8</v>
      </c>
      <c r="W253" t="s">
        <v>7774</v>
      </c>
      <c r="X253" t="s">
        <v>7788</v>
      </c>
      <c r="Y253" t="s">
        <v>7774</v>
      </c>
      <c r="Z253">
        <v>10</v>
      </c>
      <c r="AA253">
        <v>10</v>
      </c>
      <c r="AB253">
        <v>12</v>
      </c>
      <c r="AC253" t="s">
        <v>5683</v>
      </c>
      <c r="AD253">
        <v>42.777123039999999</v>
      </c>
      <c r="AE253">
        <v>-82.03737409</v>
      </c>
      <c r="AF253">
        <v>202.8</v>
      </c>
      <c r="AG253">
        <v>290</v>
      </c>
      <c r="AH253" t="s">
        <v>8087</v>
      </c>
      <c r="AI253">
        <v>15</v>
      </c>
      <c r="AJ253">
        <v>986</v>
      </c>
      <c r="AK253">
        <v>11.831</v>
      </c>
      <c r="AL253">
        <v>-409.60199999999998</v>
      </c>
      <c r="AM253">
        <v>2110</v>
      </c>
      <c r="AN253">
        <v>2111</v>
      </c>
      <c r="AQ253">
        <v>1.23</v>
      </c>
      <c r="AR253">
        <v>1.23</v>
      </c>
      <c r="AT253">
        <v>2.14</v>
      </c>
      <c r="AU253">
        <v>2.14</v>
      </c>
      <c r="BA253">
        <v>0.59</v>
      </c>
      <c r="BB253">
        <v>14</v>
      </c>
    </row>
    <row r="254" spans="1:54" x14ac:dyDescent="0.35">
      <c r="A254" t="s">
        <v>7778</v>
      </c>
      <c r="B254">
        <v>250</v>
      </c>
      <c r="C254">
        <v>835.09400000000005</v>
      </c>
      <c r="D254">
        <v>10</v>
      </c>
      <c r="E254" t="s">
        <v>7782</v>
      </c>
      <c r="F254" t="s">
        <v>7773</v>
      </c>
      <c r="G254" t="s">
        <v>5753</v>
      </c>
      <c r="H254">
        <v>12</v>
      </c>
      <c r="I254">
        <v>0.68</v>
      </c>
      <c r="J254">
        <v>7</v>
      </c>
      <c r="K254">
        <v>7</v>
      </c>
      <c r="L254" t="s">
        <v>7613</v>
      </c>
      <c r="O254" t="s">
        <v>7784</v>
      </c>
      <c r="P254" t="s">
        <v>7774</v>
      </c>
      <c r="Q254" t="s">
        <v>7189</v>
      </c>
      <c r="R254" t="s">
        <v>7461</v>
      </c>
      <c r="S254" t="s">
        <v>7461</v>
      </c>
      <c r="T254">
        <v>5.56</v>
      </c>
      <c r="U254" t="s">
        <v>7877</v>
      </c>
      <c r="V254">
        <v>1.9</v>
      </c>
      <c r="W254" t="s">
        <v>7774</v>
      </c>
      <c r="X254" t="s">
        <v>7789</v>
      </c>
      <c r="Y254" t="s">
        <v>7774</v>
      </c>
      <c r="AC254" t="s">
        <v>5678</v>
      </c>
      <c r="AD254">
        <v>42.77712159</v>
      </c>
      <c r="AE254">
        <v>-82.037374139999997</v>
      </c>
      <c r="AF254">
        <v>202.8</v>
      </c>
      <c r="AG254">
        <v>290</v>
      </c>
      <c r="AH254" t="s">
        <v>8087</v>
      </c>
      <c r="AI254">
        <v>15</v>
      </c>
      <c r="AJ254">
        <v>986</v>
      </c>
      <c r="AK254">
        <v>11.99</v>
      </c>
      <c r="AL254">
        <v>-391.61</v>
      </c>
      <c r="AM254">
        <v>2117</v>
      </c>
      <c r="AN254">
        <v>2117</v>
      </c>
      <c r="AQ254">
        <v>1.24</v>
      </c>
      <c r="AR254">
        <v>1.24</v>
      </c>
      <c r="AT254">
        <v>2.15</v>
      </c>
      <c r="AU254">
        <v>2.15</v>
      </c>
      <c r="BA254">
        <v>0.68</v>
      </c>
      <c r="BB254">
        <v>7</v>
      </c>
    </row>
    <row r="255" spans="1:54" x14ac:dyDescent="0.35">
      <c r="A255" t="s">
        <v>7778</v>
      </c>
      <c r="B255">
        <v>251</v>
      </c>
      <c r="C255">
        <v>835.79499999999996</v>
      </c>
      <c r="D255">
        <v>10</v>
      </c>
      <c r="E255" t="s">
        <v>7782</v>
      </c>
      <c r="F255" t="s">
        <v>7773</v>
      </c>
      <c r="G255" t="s">
        <v>5753</v>
      </c>
      <c r="H255">
        <v>12</v>
      </c>
      <c r="I255">
        <v>0.65</v>
      </c>
      <c r="J255">
        <v>7</v>
      </c>
      <c r="K255">
        <v>8</v>
      </c>
      <c r="L255" t="s">
        <v>7471</v>
      </c>
      <c r="N255">
        <v>4</v>
      </c>
      <c r="O255" t="s">
        <v>7784</v>
      </c>
      <c r="P255" t="s">
        <v>7774</v>
      </c>
      <c r="Q255" t="s">
        <v>7189</v>
      </c>
      <c r="R255" t="s">
        <v>7461</v>
      </c>
      <c r="S255" t="s">
        <v>7461</v>
      </c>
      <c r="T255">
        <v>5.56</v>
      </c>
      <c r="U255" t="s">
        <v>7877</v>
      </c>
      <c r="V255">
        <v>1.8</v>
      </c>
      <c r="W255" t="s">
        <v>7774</v>
      </c>
      <c r="X255" t="s">
        <v>7789</v>
      </c>
      <c r="Y255" t="s">
        <v>7774</v>
      </c>
      <c r="AC255" t="s">
        <v>5678</v>
      </c>
      <c r="AD255">
        <v>42.777115260000002</v>
      </c>
      <c r="AE255">
        <v>-82.037374349999993</v>
      </c>
      <c r="AF255">
        <v>202.8</v>
      </c>
      <c r="AG255">
        <v>290</v>
      </c>
      <c r="AH255" t="s">
        <v>8087</v>
      </c>
      <c r="AI255">
        <v>15</v>
      </c>
      <c r="AJ255">
        <v>986</v>
      </c>
      <c r="AK255">
        <v>12.691000000000001</v>
      </c>
      <c r="AL255">
        <v>-409.15800000000002</v>
      </c>
      <c r="AM255">
        <v>2117</v>
      </c>
      <c r="AN255">
        <v>2118</v>
      </c>
      <c r="AQ255">
        <v>1.24</v>
      </c>
      <c r="AR255">
        <v>1.24</v>
      </c>
      <c r="AT255">
        <v>2.15</v>
      </c>
      <c r="AU255">
        <v>2.15</v>
      </c>
      <c r="BA255">
        <v>0.65</v>
      </c>
      <c r="BB255">
        <v>7</v>
      </c>
    </row>
    <row r="256" spans="1:54" x14ac:dyDescent="0.35">
      <c r="A256" t="s">
        <v>7778</v>
      </c>
      <c r="B256">
        <v>252</v>
      </c>
      <c r="C256">
        <v>835.80499999999995</v>
      </c>
      <c r="D256">
        <v>10</v>
      </c>
      <c r="E256" t="s">
        <v>7782</v>
      </c>
      <c r="F256" t="s">
        <v>7773</v>
      </c>
      <c r="G256" t="s">
        <v>7852</v>
      </c>
      <c r="H256">
        <v>12</v>
      </c>
      <c r="I256">
        <v>0.65</v>
      </c>
      <c r="J256">
        <v>27</v>
      </c>
      <c r="K256">
        <v>12</v>
      </c>
      <c r="L256" t="s">
        <v>7878</v>
      </c>
      <c r="N256">
        <v>4</v>
      </c>
      <c r="O256" t="s">
        <v>7784</v>
      </c>
      <c r="P256" t="s">
        <v>7774</v>
      </c>
      <c r="Q256" t="s">
        <v>7189</v>
      </c>
      <c r="R256" t="s">
        <v>7461</v>
      </c>
      <c r="S256" t="s">
        <v>7461</v>
      </c>
      <c r="T256">
        <v>5.56</v>
      </c>
      <c r="U256" t="s">
        <v>7877</v>
      </c>
      <c r="V256">
        <v>1.8</v>
      </c>
      <c r="W256" t="s">
        <v>7774</v>
      </c>
      <c r="X256" t="s">
        <v>7879</v>
      </c>
      <c r="Y256" t="s">
        <v>7774</v>
      </c>
      <c r="AC256" t="s">
        <v>5939</v>
      </c>
      <c r="AD256">
        <v>42.777115260000002</v>
      </c>
      <c r="AE256">
        <v>-82.037374349999993</v>
      </c>
      <c r="AF256">
        <v>202.8</v>
      </c>
      <c r="AG256">
        <v>290</v>
      </c>
      <c r="AH256" t="s">
        <v>8087</v>
      </c>
      <c r="AI256">
        <v>15</v>
      </c>
      <c r="AJ256">
        <v>986</v>
      </c>
      <c r="AK256">
        <v>12.691000000000001</v>
      </c>
      <c r="AL256">
        <v>-405.38600000000002</v>
      </c>
      <c r="AM256">
        <v>2094</v>
      </c>
      <c r="AN256">
        <v>2091</v>
      </c>
      <c r="AQ256">
        <v>1.22</v>
      </c>
      <c r="AR256">
        <v>1.22</v>
      </c>
      <c r="AT256">
        <v>2.12</v>
      </c>
      <c r="AU256">
        <v>2.12</v>
      </c>
      <c r="BA256">
        <v>0.49</v>
      </c>
      <c r="BB256">
        <v>27</v>
      </c>
    </row>
    <row r="257" spans="1:54" x14ac:dyDescent="0.35">
      <c r="A257" t="s">
        <v>7778</v>
      </c>
      <c r="B257">
        <v>253</v>
      </c>
      <c r="C257">
        <v>835.81399999999996</v>
      </c>
      <c r="D257">
        <v>10</v>
      </c>
      <c r="E257" t="s">
        <v>7782</v>
      </c>
      <c r="F257" t="s">
        <v>7773</v>
      </c>
      <c r="G257" t="s">
        <v>5753</v>
      </c>
      <c r="H257">
        <v>11</v>
      </c>
      <c r="I257">
        <v>0.63</v>
      </c>
      <c r="J257">
        <v>10</v>
      </c>
      <c r="K257">
        <v>8</v>
      </c>
      <c r="L257" t="s">
        <v>7880</v>
      </c>
      <c r="N257">
        <v>4</v>
      </c>
      <c r="O257" t="s">
        <v>7784</v>
      </c>
      <c r="P257" t="s">
        <v>7774</v>
      </c>
      <c r="Q257" t="s">
        <v>7189</v>
      </c>
      <c r="R257" t="s">
        <v>7461</v>
      </c>
      <c r="S257" t="s">
        <v>7461</v>
      </c>
      <c r="T257">
        <v>5.56</v>
      </c>
      <c r="U257" t="s">
        <v>7877</v>
      </c>
      <c r="V257">
        <v>1.8</v>
      </c>
      <c r="W257" t="s">
        <v>7774</v>
      </c>
      <c r="X257" t="s">
        <v>7789</v>
      </c>
      <c r="Y257" t="s">
        <v>7774</v>
      </c>
      <c r="AC257" t="s">
        <v>5678</v>
      </c>
      <c r="AD257">
        <v>42.777115109999997</v>
      </c>
      <c r="AE257">
        <v>-82.037374349999993</v>
      </c>
      <c r="AF257">
        <v>202.8</v>
      </c>
      <c r="AG257">
        <v>290</v>
      </c>
      <c r="AH257" t="s">
        <v>8087</v>
      </c>
      <c r="AI257">
        <v>15</v>
      </c>
      <c r="AJ257">
        <v>986</v>
      </c>
      <c r="AK257">
        <v>12.709</v>
      </c>
      <c r="AL257">
        <v>-405.38600000000002</v>
      </c>
      <c r="AM257">
        <v>2115</v>
      </c>
      <c r="AN257">
        <v>2116</v>
      </c>
      <c r="AQ257">
        <v>1.24</v>
      </c>
      <c r="AR257">
        <v>1.23</v>
      </c>
      <c r="AT257">
        <v>2.15</v>
      </c>
      <c r="AU257">
        <v>2.14</v>
      </c>
      <c r="BA257">
        <v>0.63</v>
      </c>
      <c r="BB257">
        <v>10</v>
      </c>
    </row>
    <row r="258" spans="1:54" x14ac:dyDescent="0.35">
      <c r="A258" t="s">
        <v>7778</v>
      </c>
      <c r="B258">
        <v>254</v>
      </c>
      <c r="C258">
        <v>835.89800000000002</v>
      </c>
      <c r="D258">
        <v>10</v>
      </c>
      <c r="E258" t="s">
        <v>7782</v>
      </c>
      <c r="F258" t="s">
        <v>7773</v>
      </c>
      <c r="G258" t="s">
        <v>5753</v>
      </c>
      <c r="H258">
        <v>10</v>
      </c>
      <c r="I258">
        <v>0.57999999999999996</v>
      </c>
      <c r="J258">
        <v>11</v>
      </c>
      <c r="K258">
        <v>10</v>
      </c>
      <c r="L258" t="s">
        <v>7486</v>
      </c>
      <c r="O258" t="s">
        <v>7784</v>
      </c>
      <c r="P258" t="s">
        <v>7774</v>
      </c>
      <c r="Q258" t="s">
        <v>7189</v>
      </c>
      <c r="R258" t="s">
        <v>7461</v>
      </c>
      <c r="S258" t="s">
        <v>7461</v>
      </c>
      <c r="T258">
        <v>5.56</v>
      </c>
      <c r="U258" t="s">
        <v>7877</v>
      </c>
      <c r="V258">
        <v>1.9</v>
      </c>
      <c r="W258" t="s">
        <v>7774</v>
      </c>
      <c r="X258" t="s">
        <v>7783</v>
      </c>
      <c r="Y258" t="s">
        <v>7774</v>
      </c>
      <c r="AC258" t="s">
        <v>5678</v>
      </c>
      <c r="AD258">
        <v>42.777114349999998</v>
      </c>
      <c r="AE258">
        <v>-82.037374380000003</v>
      </c>
      <c r="AF258">
        <v>202.8</v>
      </c>
      <c r="AG258">
        <v>290</v>
      </c>
      <c r="AH258" t="s">
        <v>8087</v>
      </c>
      <c r="AI258">
        <v>15</v>
      </c>
      <c r="AJ258">
        <v>986</v>
      </c>
      <c r="AK258">
        <v>12.792</v>
      </c>
      <c r="AL258">
        <v>-421.20499999999998</v>
      </c>
      <c r="AM258">
        <v>2114</v>
      </c>
      <c r="AN258">
        <v>2115</v>
      </c>
      <c r="AQ258">
        <v>1.23</v>
      </c>
      <c r="AR258">
        <v>1.23</v>
      </c>
      <c r="AT258">
        <v>2.14</v>
      </c>
      <c r="AU258">
        <v>2.14</v>
      </c>
      <c r="BA258">
        <v>0.57999999999999996</v>
      </c>
      <c r="BB258">
        <v>11</v>
      </c>
    </row>
    <row r="259" spans="1:54" x14ac:dyDescent="0.35">
      <c r="A259" t="s">
        <v>7778</v>
      </c>
      <c r="B259">
        <v>255</v>
      </c>
      <c r="C259">
        <v>836.35299999999995</v>
      </c>
      <c r="D259">
        <v>10</v>
      </c>
      <c r="E259" t="s">
        <v>7782</v>
      </c>
      <c r="F259" t="s">
        <v>7773</v>
      </c>
      <c r="G259" t="s">
        <v>5753</v>
      </c>
      <c r="H259">
        <v>13</v>
      </c>
      <c r="I259">
        <v>0.73</v>
      </c>
      <c r="J259">
        <v>8</v>
      </c>
      <c r="K259">
        <v>10</v>
      </c>
      <c r="L259" t="s">
        <v>7881</v>
      </c>
      <c r="O259" t="s">
        <v>7784</v>
      </c>
      <c r="P259" t="s">
        <v>7774</v>
      </c>
      <c r="Q259" t="s">
        <v>7189</v>
      </c>
      <c r="R259" t="s">
        <v>7461</v>
      </c>
      <c r="S259" t="s">
        <v>7461</v>
      </c>
      <c r="T259">
        <v>5.56</v>
      </c>
      <c r="U259" t="s">
        <v>7877</v>
      </c>
      <c r="V259">
        <v>1.9</v>
      </c>
      <c r="W259" t="s">
        <v>7774</v>
      </c>
      <c r="X259" t="s">
        <v>7789</v>
      </c>
      <c r="Y259" t="s">
        <v>7774</v>
      </c>
      <c r="AC259" t="s">
        <v>5678</v>
      </c>
      <c r="AD259">
        <v>42.777110219999997</v>
      </c>
      <c r="AE259">
        <v>-82.037374510000006</v>
      </c>
      <c r="AF259">
        <v>202.8</v>
      </c>
      <c r="AG259">
        <v>290</v>
      </c>
      <c r="AH259" t="s">
        <v>8087</v>
      </c>
      <c r="AI259">
        <v>15</v>
      </c>
      <c r="AJ259">
        <v>986</v>
      </c>
      <c r="AK259">
        <v>13.249000000000001</v>
      </c>
      <c r="AL259">
        <v>-396.64400000000001</v>
      </c>
      <c r="AM259">
        <v>2116</v>
      </c>
      <c r="AN259">
        <v>2117</v>
      </c>
      <c r="AQ259">
        <v>1.24</v>
      </c>
      <c r="AR259">
        <v>1.24</v>
      </c>
      <c r="AT259">
        <v>2.15</v>
      </c>
      <c r="AU259">
        <v>2.15</v>
      </c>
      <c r="BA259">
        <v>0.73</v>
      </c>
      <c r="BB259">
        <v>8</v>
      </c>
    </row>
    <row r="260" spans="1:54" x14ac:dyDescent="0.35">
      <c r="A260" t="s">
        <v>7778</v>
      </c>
      <c r="B260">
        <v>256</v>
      </c>
      <c r="C260">
        <v>836.61</v>
      </c>
      <c r="D260">
        <v>10</v>
      </c>
      <c r="E260" t="s">
        <v>7782</v>
      </c>
      <c r="F260" t="s">
        <v>7773</v>
      </c>
      <c r="G260" t="s">
        <v>5753</v>
      </c>
      <c r="H260">
        <v>11</v>
      </c>
      <c r="I260">
        <v>0.59</v>
      </c>
      <c r="J260">
        <v>10</v>
      </c>
      <c r="K260">
        <v>7</v>
      </c>
      <c r="L260" t="s">
        <v>7467</v>
      </c>
      <c r="O260" t="s">
        <v>7784</v>
      </c>
      <c r="P260" t="s">
        <v>7774</v>
      </c>
      <c r="Q260" t="s">
        <v>7189</v>
      </c>
      <c r="R260" t="s">
        <v>7461</v>
      </c>
      <c r="S260" t="s">
        <v>7461</v>
      </c>
      <c r="T260">
        <v>5.56</v>
      </c>
      <c r="U260" t="s">
        <v>7877</v>
      </c>
      <c r="V260">
        <v>1.9</v>
      </c>
      <c r="W260" t="s">
        <v>7774</v>
      </c>
      <c r="X260" t="s">
        <v>7789</v>
      </c>
      <c r="Y260" t="s">
        <v>7774</v>
      </c>
      <c r="AC260" t="s">
        <v>5678</v>
      </c>
      <c r="AD260">
        <v>42.777107909999998</v>
      </c>
      <c r="AE260">
        <v>-82.037374580000005</v>
      </c>
      <c r="AF260">
        <v>202.8</v>
      </c>
      <c r="AG260">
        <v>290</v>
      </c>
      <c r="AH260" t="s">
        <v>8087</v>
      </c>
      <c r="AI260">
        <v>15</v>
      </c>
      <c r="AJ260">
        <v>986</v>
      </c>
      <c r="AK260">
        <v>13.505000000000001</v>
      </c>
      <c r="AL260">
        <v>-399.02699999999999</v>
      </c>
      <c r="AM260">
        <v>2115</v>
      </c>
      <c r="AN260">
        <v>2116</v>
      </c>
      <c r="AQ260">
        <v>1.24</v>
      </c>
      <c r="AR260">
        <v>1.23</v>
      </c>
      <c r="AT260">
        <v>2.15</v>
      </c>
      <c r="AU260">
        <v>2.14</v>
      </c>
      <c r="BA260">
        <v>0.59</v>
      </c>
      <c r="BB260">
        <v>10</v>
      </c>
    </row>
    <row r="261" spans="1:54" x14ac:dyDescent="0.35">
      <c r="A261" t="s">
        <v>7778</v>
      </c>
      <c r="B261">
        <v>257</v>
      </c>
      <c r="C261">
        <v>836.93399999999997</v>
      </c>
      <c r="D261">
        <v>10</v>
      </c>
      <c r="E261" t="s">
        <v>7782</v>
      </c>
      <c r="F261" t="s">
        <v>7773</v>
      </c>
      <c r="G261" t="s">
        <v>5753</v>
      </c>
      <c r="H261">
        <v>11</v>
      </c>
      <c r="I261">
        <v>0.59</v>
      </c>
      <c r="J261">
        <v>11</v>
      </c>
      <c r="K261">
        <v>7</v>
      </c>
      <c r="L261" t="s">
        <v>7651</v>
      </c>
      <c r="O261" t="s">
        <v>7784</v>
      </c>
      <c r="P261" t="s">
        <v>7774</v>
      </c>
      <c r="Q261" t="s">
        <v>7189</v>
      </c>
      <c r="R261" t="s">
        <v>7461</v>
      </c>
      <c r="S261" t="s">
        <v>7461</v>
      </c>
      <c r="T261">
        <v>5.56</v>
      </c>
      <c r="U261" t="s">
        <v>7877</v>
      </c>
      <c r="V261">
        <v>1.8</v>
      </c>
      <c r="W261" t="s">
        <v>7774</v>
      </c>
      <c r="X261" t="s">
        <v>7783</v>
      </c>
      <c r="Y261" t="s">
        <v>7774</v>
      </c>
      <c r="AC261" t="s">
        <v>5678</v>
      </c>
      <c r="AD261">
        <v>42.777104989999998</v>
      </c>
      <c r="AE261">
        <v>-82.037374670000005</v>
      </c>
      <c r="AF261">
        <v>202.8</v>
      </c>
      <c r="AG261">
        <v>290</v>
      </c>
      <c r="AH261" t="s">
        <v>8087</v>
      </c>
      <c r="AI261">
        <v>15</v>
      </c>
      <c r="AJ261">
        <v>986</v>
      </c>
      <c r="AK261">
        <v>13.827999999999999</v>
      </c>
      <c r="AL261">
        <v>-391.62</v>
      </c>
      <c r="AM261">
        <v>2113</v>
      </c>
      <c r="AN261">
        <v>2114</v>
      </c>
      <c r="AQ261">
        <v>1.23</v>
      </c>
      <c r="AR261">
        <v>1.23</v>
      </c>
      <c r="AT261">
        <v>2.14</v>
      </c>
      <c r="AU261">
        <v>2.14</v>
      </c>
      <c r="BA261">
        <v>0.59</v>
      </c>
      <c r="BB261">
        <v>11</v>
      </c>
    </row>
    <row r="262" spans="1:54" x14ac:dyDescent="0.35">
      <c r="A262" t="s">
        <v>7778</v>
      </c>
      <c r="B262">
        <v>258</v>
      </c>
      <c r="C262">
        <v>837.87</v>
      </c>
      <c r="D262">
        <v>10</v>
      </c>
      <c r="E262" t="s">
        <v>7782</v>
      </c>
      <c r="F262" t="s">
        <v>7773</v>
      </c>
      <c r="G262" t="s">
        <v>5753</v>
      </c>
      <c r="H262">
        <v>11</v>
      </c>
      <c r="I262">
        <v>0.6</v>
      </c>
      <c r="J262">
        <v>9</v>
      </c>
      <c r="K262">
        <v>11</v>
      </c>
      <c r="L262" t="s">
        <v>7462</v>
      </c>
      <c r="O262" t="s">
        <v>7784</v>
      </c>
      <c r="P262" t="s">
        <v>7774</v>
      </c>
      <c r="Q262" t="s">
        <v>7189</v>
      </c>
      <c r="R262" t="s">
        <v>7461</v>
      </c>
      <c r="S262" t="s">
        <v>7461</v>
      </c>
      <c r="T262">
        <v>5.56</v>
      </c>
      <c r="U262" t="s">
        <v>7877</v>
      </c>
      <c r="V262">
        <v>1.8</v>
      </c>
      <c r="W262" t="s">
        <v>7774</v>
      </c>
      <c r="X262" t="s">
        <v>7786</v>
      </c>
      <c r="Y262" t="s">
        <v>7774</v>
      </c>
      <c r="Z262">
        <v>10</v>
      </c>
      <c r="AA262">
        <v>10</v>
      </c>
      <c r="AB262">
        <v>15</v>
      </c>
      <c r="AC262" t="s">
        <v>5683</v>
      </c>
      <c r="AD262">
        <v>42.777096520000001</v>
      </c>
      <c r="AE262">
        <v>-82.037374929999999</v>
      </c>
      <c r="AF262">
        <v>202.8</v>
      </c>
      <c r="AG262">
        <v>290</v>
      </c>
      <c r="AH262" t="s">
        <v>8087</v>
      </c>
      <c r="AI262">
        <v>15</v>
      </c>
      <c r="AJ262">
        <v>986</v>
      </c>
      <c r="AK262">
        <v>14.765000000000001</v>
      </c>
      <c r="AL262">
        <v>-409.84199999999998</v>
      </c>
      <c r="AM262">
        <v>2116</v>
      </c>
      <c r="AN262">
        <v>2117</v>
      </c>
      <c r="AQ262">
        <v>1.24</v>
      </c>
      <c r="AR262">
        <v>1.24</v>
      </c>
      <c r="AT262">
        <v>2.15</v>
      </c>
      <c r="AU262">
        <v>2.15</v>
      </c>
      <c r="BA262">
        <v>0.6</v>
      </c>
      <c r="BB262">
        <v>9</v>
      </c>
    </row>
    <row r="263" spans="1:54" x14ac:dyDescent="0.35">
      <c r="A263" t="s">
        <v>7778</v>
      </c>
      <c r="B263">
        <v>259</v>
      </c>
      <c r="C263">
        <v>838.09</v>
      </c>
      <c r="D263">
        <v>10</v>
      </c>
      <c r="E263" t="s">
        <v>7782</v>
      </c>
      <c r="F263" t="s">
        <v>7773</v>
      </c>
      <c r="G263" t="s">
        <v>5753</v>
      </c>
      <c r="H263">
        <v>12</v>
      </c>
      <c r="I263">
        <v>0.66</v>
      </c>
      <c r="J263">
        <v>8</v>
      </c>
      <c r="K263">
        <v>8</v>
      </c>
      <c r="L263" t="s">
        <v>7472</v>
      </c>
      <c r="O263" t="s">
        <v>7784</v>
      </c>
      <c r="P263" t="s">
        <v>7774</v>
      </c>
      <c r="Q263" t="s">
        <v>7189</v>
      </c>
      <c r="R263" t="s">
        <v>7461</v>
      </c>
      <c r="S263" t="s">
        <v>7461</v>
      </c>
      <c r="T263">
        <v>5.56</v>
      </c>
      <c r="U263" t="s">
        <v>7877</v>
      </c>
      <c r="V263">
        <v>1.8</v>
      </c>
      <c r="W263" t="s">
        <v>7774</v>
      </c>
      <c r="X263" t="s">
        <v>7789</v>
      </c>
      <c r="Y263" t="s">
        <v>7774</v>
      </c>
      <c r="AC263" t="s">
        <v>5678</v>
      </c>
      <c r="AD263">
        <v>42.777094529999999</v>
      </c>
      <c r="AE263">
        <v>-82.037374990000004</v>
      </c>
      <c r="AF263">
        <v>202.8</v>
      </c>
      <c r="AG263">
        <v>290</v>
      </c>
      <c r="AH263" t="s">
        <v>8087</v>
      </c>
      <c r="AI263">
        <v>15</v>
      </c>
      <c r="AJ263">
        <v>986</v>
      </c>
      <c r="AK263">
        <v>14.986000000000001</v>
      </c>
      <c r="AL263">
        <v>-416.44099999999997</v>
      </c>
      <c r="AM263">
        <v>2116</v>
      </c>
      <c r="AN263">
        <v>2117</v>
      </c>
      <c r="AQ263">
        <v>1.24</v>
      </c>
      <c r="AR263">
        <v>1.24</v>
      </c>
      <c r="AT263">
        <v>2.15</v>
      </c>
      <c r="AU263">
        <v>2.15</v>
      </c>
      <c r="BA263">
        <v>0.66</v>
      </c>
      <c r="BB263">
        <v>8</v>
      </c>
    </row>
    <row r="264" spans="1:54" x14ac:dyDescent="0.35">
      <c r="A264" t="s">
        <v>7778</v>
      </c>
      <c r="B264">
        <v>260</v>
      </c>
      <c r="C264">
        <v>838.31899999999996</v>
      </c>
      <c r="D264">
        <v>10</v>
      </c>
      <c r="E264" t="s">
        <v>7782</v>
      </c>
      <c r="F264" t="s">
        <v>7773</v>
      </c>
      <c r="G264" t="s">
        <v>5753</v>
      </c>
      <c r="H264">
        <v>11</v>
      </c>
      <c r="I264">
        <v>0.62</v>
      </c>
      <c r="J264">
        <v>12</v>
      </c>
      <c r="K264">
        <v>11</v>
      </c>
      <c r="L264" t="s">
        <v>7466</v>
      </c>
      <c r="O264" t="s">
        <v>7784</v>
      </c>
      <c r="P264" t="s">
        <v>7774</v>
      </c>
      <c r="Q264" t="s">
        <v>7189</v>
      </c>
      <c r="R264" t="s">
        <v>7461</v>
      </c>
      <c r="S264" t="s">
        <v>7461</v>
      </c>
      <c r="T264">
        <v>5.56</v>
      </c>
      <c r="U264" t="s">
        <v>7877</v>
      </c>
      <c r="V264">
        <v>1.9</v>
      </c>
      <c r="W264" t="s">
        <v>7774</v>
      </c>
      <c r="X264" t="s">
        <v>7788</v>
      </c>
      <c r="Y264" t="s">
        <v>7774</v>
      </c>
      <c r="Z264">
        <v>10</v>
      </c>
      <c r="AA264">
        <v>10</v>
      </c>
      <c r="AB264">
        <v>12</v>
      </c>
      <c r="AC264" t="s">
        <v>5683</v>
      </c>
      <c r="AD264">
        <v>42.77709248</v>
      </c>
      <c r="AE264">
        <v>-82.037375049999994</v>
      </c>
      <c r="AF264">
        <v>202.8</v>
      </c>
      <c r="AG264">
        <v>290</v>
      </c>
      <c r="AH264" t="s">
        <v>8087</v>
      </c>
      <c r="AI264">
        <v>15</v>
      </c>
      <c r="AJ264">
        <v>986</v>
      </c>
      <c r="AK264">
        <v>15.212</v>
      </c>
      <c r="AL264">
        <v>-412.94499999999999</v>
      </c>
      <c r="AM264">
        <v>2112</v>
      </c>
      <c r="AN264">
        <v>2113</v>
      </c>
      <c r="AQ264">
        <v>1.23</v>
      </c>
      <c r="AR264">
        <v>1.23</v>
      </c>
      <c r="AT264">
        <v>2.14</v>
      </c>
      <c r="AU264">
        <v>2.14</v>
      </c>
      <c r="BA264">
        <v>0.62</v>
      </c>
      <c r="BB264">
        <v>12</v>
      </c>
    </row>
    <row r="265" spans="1:54" x14ac:dyDescent="0.35">
      <c r="A265" t="s">
        <v>7778</v>
      </c>
      <c r="B265">
        <v>261</v>
      </c>
      <c r="C265">
        <v>838.50300000000004</v>
      </c>
      <c r="D265">
        <v>10</v>
      </c>
      <c r="E265" t="s">
        <v>7782</v>
      </c>
      <c r="F265" t="s">
        <v>7773</v>
      </c>
      <c r="G265" t="s">
        <v>5753</v>
      </c>
      <c r="H265">
        <v>11</v>
      </c>
      <c r="I265">
        <v>0.63</v>
      </c>
      <c r="J265">
        <v>7</v>
      </c>
      <c r="K265">
        <v>8</v>
      </c>
      <c r="L265" t="s">
        <v>7472</v>
      </c>
      <c r="O265" t="s">
        <v>7784</v>
      </c>
      <c r="P265" t="s">
        <v>7774</v>
      </c>
      <c r="Q265" t="s">
        <v>7189</v>
      </c>
      <c r="R265" t="s">
        <v>7461</v>
      </c>
      <c r="S265" t="s">
        <v>7461</v>
      </c>
      <c r="T265">
        <v>5.56</v>
      </c>
      <c r="U265" t="s">
        <v>7877</v>
      </c>
      <c r="V265">
        <v>1.8</v>
      </c>
      <c r="W265" t="s">
        <v>7774</v>
      </c>
      <c r="X265" t="s">
        <v>7789</v>
      </c>
      <c r="Y265" t="s">
        <v>7774</v>
      </c>
      <c r="AC265" t="s">
        <v>5678</v>
      </c>
      <c r="AD265">
        <v>42.777090790000003</v>
      </c>
      <c r="AE265">
        <v>-82.037375100000006</v>
      </c>
      <c r="AF265">
        <v>202.8</v>
      </c>
      <c r="AG265">
        <v>290</v>
      </c>
      <c r="AH265" t="s">
        <v>8087</v>
      </c>
      <c r="AI265">
        <v>15</v>
      </c>
      <c r="AJ265">
        <v>986</v>
      </c>
      <c r="AK265">
        <v>15.398999999999999</v>
      </c>
      <c r="AL265">
        <v>-416.57400000000001</v>
      </c>
      <c r="AM265">
        <v>2117</v>
      </c>
      <c r="AN265">
        <v>2118</v>
      </c>
      <c r="AQ265">
        <v>1.24</v>
      </c>
      <c r="AR265">
        <v>1.24</v>
      </c>
      <c r="AT265">
        <v>2.15</v>
      </c>
      <c r="AU265">
        <v>2.15</v>
      </c>
      <c r="BA265">
        <v>0.63</v>
      </c>
      <c r="BB265">
        <v>7</v>
      </c>
    </row>
    <row r="266" spans="1:54" x14ac:dyDescent="0.35">
      <c r="A266" t="s">
        <v>7778</v>
      </c>
      <c r="B266">
        <v>262</v>
      </c>
      <c r="C266">
        <v>838.846</v>
      </c>
      <c r="D266">
        <v>10</v>
      </c>
      <c r="E266" t="s">
        <v>7782</v>
      </c>
      <c r="F266" t="s">
        <v>7773</v>
      </c>
      <c r="G266" t="s">
        <v>5753</v>
      </c>
      <c r="H266">
        <v>11</v>
      </c>
      <c r="I266">
        <v>0.64</v>
      </c>
      <c r="J266">
        <v>15</v>
      </c>
      <c r="K266">
        <v>12</v>
      </c>
      <c r="L266" t="s">
        <v>7996</v>
      </c>
      <c r="N266">
        <v>5</v>
      </c>
      <c r="O266" t="s">
        <v>7784</v>
      </c>
      <c r="P266" t="s">
        <v>7774</v>
      </c>
      <c r="Q266" t="s">
        <v>7189</v>
      </c>
      <c r="R266" t="s">
        <v>7461</v>
      </c>
      <c r="S266" t="s">
        <v>7461</v>
      </c>
      <c r="T266">
        <v>5.56</v>
      </c>
      <c r="U266" t="s">
        <v>7877</v>
      </c>
      <c r="V266">
        <v>1.8</v>
      </c>
      <c r="W266" t="s">
        <v>7774</v>
      </c>
      <c r="X266" t="s">
        <v>7788</v>
      </c>
      <c r="Y266" t="s">
        <v>7774</v>
      </c>
      <c r="Z266">
        <v>10</v>
      </c>
      <c r="AA266">
        <v>10</v>
      </c>
      <c r="AB266">
        <v>12</v>
      </c>
      <c r="AC266" t="s">
        <v>5683</v>
      </c>
      <c r="AD266">
        <v>42.777087729999998</v>
      </c>
      <c r="AE266">
        <v>-82.0373752</v>
      </c>
      <c r="AF266">
        <v>202.8</v>
      </c>
      <c r="AG266">
        <v>290</v>
      </c>
      <c r="AH266" t="s">
        <v>8087</v>
      </c>
      <c r="AI266">
        <v>15</v>
      </c>
      <c r="AJ266">
        <v>986</v>
      </c>
      <c r="AK266">
        <v>15.738</v>
      </c>
      <c r="AL266">
        <v>-384.68799999999999</v>
      </c>
      <c r="AM266">
        <v>2108</v>
      </c>
      <c r="AN266">
        <v>2110</v>
      </c>
      <c r="AQ266">
        <v>1.23</v>
      </c>
      <c r="AR266">
        <v>1.23</v>
      </c>
      <c r="AT266">
        <v>2.14</v>
      </c>
      <c r="AU266">
        <v>2.14</v>
      </c>
      <c r="BA266">
        <v>0.64</v>
      </c>
      <c r="BB266">
        <v>15</v>
      </c>
    </row>
    <row r="267" spans="1:54" x14ac:dyDescent="0.35">
      <c r="A267" t="s">
        <v>7778</v>
      </c>
      <c r="B267">
        <v>263</v>
      </c>
      <c r="C267">
        <v>838.86</v>
      </c>
      <c r="D267">
        <v>10</v>
      </c>
      <c r="E267" t="s">
        <v>7782</v>
      </c>
      <c r="F267" t="s">
        <v>7773</v>
      </c>
      <c r="G267" t="s">
        <v>7852</v>
      </c>
      <c r="H267">
        <v>15</v>
      </c>
      <c r="I267">
        <v>0.86</v>
      </c>
      <c r="J267">
        <v>42</v>
      </c>
      <c r="K267">
        <v>14</v>
      </c>
      <c r="L267" t="s">
        <v>7655</v>
      </c>
      <c r="N267">
        <v>5</v>
      </c>
      <c r="O267" t="s">
        <v>7784</v>
      </c>
      <c r="P267" t="s">
        <v>7774</v>
      </c>
      <c r="Q267" t="s">
        <v>7189</v>
      </c>
      <c r="R267" t="s">
        <v>7461</v>
      </c>
      <c r="S267" t="s">
        <v>7461</v>
      </c>
      <c r="T267">
        <v>5.56</v>
      </c>
      <c r="U267" t="s">
        <v>7877</v>
      </c>
      <c r="V267">
        <v>1.8</v>
      </c>
      <c r="W267" t="s">
        <v>7774</v>
      </c>
      <c r="X267" t="s">
        <v>7879</v>
      </c>
      <c r="Y267" t="s">
        <v>7774</v>
      </c>
      <c r="Z267">
        <v>10</v>
      </c>
      <c r="AC267" t="s">
        <v>5683</v>
      </c>
      <c r="AD267">
        <v>42.777087729999998</v>
      </c>
      <c r="AE267">
        <v>-82.0373752</v>
      </c>
      <c r="AF267">
        <v>202.8</v>
      </c>
      <c r="AG267">
        <v>290</v>
      </c>
      <c r="AH267" t="s">
        <v>8087</v>
      </c>
      <c r="AI267">
        <v>15</v>
      </c>
      <c r="AJ267">
        <v>986</v>
      </c>
      <c r="AK267">
        <v>15.738</v>
      </c>
      <c r="AL267">
        <v>-384.68799999999999</v>
      </c>
      <c r="AM267">
        <v>2068</v>
      </c>
      <c r="AN267">
        <v>2046</v>
      </c>
      <c r="AQ267">
        <v>1.19</v>
      </c>
      <c r="AR267">
        <v>1.21</v>
      </c>
      <c r="AT267">
        <v>2.0699999999999998</v>
      </c>
      <c r="AU267">
        <v>2.1</v>
      </c>
      <c r="BA267">
        <v>0.53</v>
      </c>
      <c r="BB267">
        <v>42</v>
      </c>
    </row>
    <row r="268" spans="1:54" x14ac:dyDescent="0.35">
      <c r="A268" t="s">
        <v>7778</v>
      </c>
      <c r="B268">
        <v>264</v>
      </c>
      <c r="C268">
        <v>838.87599999999998</v>
      </c>
      <c r="D268">
        <v>10</v>
      </c>
      <c r="E268" t="s">
        <v>7782</v>
      </c>
      <c r="F268" t="s">
        <v>7773</v>
      </c>
      <c r="G268" t="s">
        <v>5753</v>
      </c>
      <c r="H268">
        <v>15</v>
      </c>
      <c r="I268">
        <v>0.86</v>
      </c>
      <c r="J268">
        <v>9</v>
      </c>
      <c r="K268">
        <v>6</v>
      </c>
      <c r="L268" t="s">
        <v>7651</v>
      </c>
      <c r="N268">
        <v>5</v>
      </c>
      <c r="O268" t="s">
        <v>7784</v>
      </c>
      <c r="P268" t="s">
        <v>7774</v>
      </c>
      <c r="Q268" t="s">
        <v>7189</v>
      </c>
      <c r="R268" t="s">
        <v>7461</v>
      </c>
      <c r="S268" t="s">
        <v>7461</v>
      </c>
      <c r="T268">
        <v>5.56</v>
      </c>
      <c r="U268" t="s">
        <v>7877</v>
      </c>
      <c r="V268">
        <v>1.8</v>
      </c>
      <c r="W268" t="s">
        <v>7774</v>
      </c>
      <c r="X268" t="s">
        <v>7789</v>
      </c>
      <c r="Y268" t="s">
        <v>7774</v>
      </c>
      <c r="AC268" t="s">
        <v>5678</v>
      </c>
      <c r="AD268">
        <v>42.777087430000002</v>
      </c>
      <c r="AE268">
        <v>-82.0373752</v>
      </c>
      <c r="AF268">
        <v>202.8</v>
      </c>
      <c r="AG268">
        <v>290</v>
      </c>
      <c r="AH268" t="s">
        <v>8087</v>
      </c>
      <c r="AI268">
        <v>15</v>
      </c>
      <c r="AJ268">
        <v>986</v>
      </c>
      <c r="AK268">
        <v>15.771000000000001</v>
      </c>
      <c r="AL268">
        <v>-392.54199999999997</v>
      </c>
      <c r="AM268">
        <v>2114</v>
      </c>
      <c r="AN268">
        <v>2115</v>
      </c>
      <c r="AQ268">
        <v>1.23</v>
      </c>
      <c r="AR268">
        <v>1.23</v>
      </c>
      <c r="AT268">
        <v>2.14</v>
      </c>
      <c r="AU268">
        <v>2.14</v>
      </c>
      <c r="BA268">
        <v>0.86</v>
      </c>
      <c r="BB268">
        <v>9</v>
      </c>
    </row>
    <row r="269" spans="1:54" x14ac:dyDescent="0.35">
      <c r="A269" t="s">
        <v>7778</v>
      </c>
      <c r="B269">
        <v>265</v>
      </c>
      <c r="C269">
        <v>838.92600000000004</v>
      </c>
      <c r="D269">
        <v>10</v>
      </c>
      <c r="E269" t="s">
        <v>7782</v>
      </c>
      <c r="F269" t="s">
        <v>7773</v>
      </c>
      <c r="G269" t="s">
        <v>5753</v>
      </c>
      <c r="H269">
        <v>11</v>
      </c>
      <c r="I269">
        <v>0.61</v>
      </c>
      <c r="J269">
        <v>9</v>
      </c>
      <c r="K269">
        <v>7</v>
      </c>
      <c r="L269" t="s">
        <v>7881</v>
      </c>
      <c r="O269" t="s">
        <v>7784</v>
      </c>
      <c r="P269" t="s">
        <v>7774</v>
      </c>
      <c r="Q269" t="s">
        <v>7189</v>
      </c>
      <c r="R269" t="s">
        <v>7461</v>
      </c>
      <c r="S269" t="s">
        <v>7461</v>
      </c>
      <c r="T269">
        <v>5.56</v>
      </c>
      <c r="U269" t="s">
        <v>7877</v>
      </c>
      <c r="V269">
        <v>1.8</v>
      </c>
      <c r="W269" t="s">
        <v>7774</v>
      </c>
      <c r="X269" t="s">
        <v>7789</v>
      </c>
      <c r="Y269" t="s">
        <v>7774</v>
      </c>
      <c r="AC269" t="s">
        <v>5678</v>
      </c>
      <c r="AD269">
        <v>42.77708698</v>
      </c>
      <c r="AE269">
        <v>-82.037375220000001</v>
      </c>
      <c r="AF269">
        <v>202.8</v>
      </c>
      <c r="AG269">
        <v>290</v>
      </c>
      <c r="AH269" t="s">
        <v>8087</v>
      </c>
      <c r="AI269">
        <v>15</v>
      </c>
      <c r="AJ269">
        <v>986</v>
      </c>
      <c r="AK269">
        <v>15.82</v>
      </c>
      <c r="AL269">
        <v>-397.83699999999999</v>
      </c>
      <c r="AM269">
        <v>2115</v>
      </c>
      <c r="AN269">
        <v>2116</v>
      </c>
      <c r="AQ269">
        <v>1.24</v>
      </c>
      <c r="AR269">
        <v>1.24</v>
      </c>
      <c r="AT269">
        <v>2.15</v>
      </c>
      <c r="AU269">
        <v>2.14</v>
      </c>
      <c r="BA269">
        <v>0.61</v>
      </c>
      <c r="BB269">
        <v>9</v>
      </c>
    </row>
    <row r="270" spans="1:54" x14ac:dyDescent="0.35">
      <c r="A270" t="s">
        <v>7778</v>
      </c>
      <c r="B270">
        <v>266</v>
      </c>
      <c r="C270">
        <v>839.04</v>
      </c>
      <c r="D270">
        <v>10</v>
      </c>
      <c r="E270" t="s">
        <v>7782</v>
      </c>
      <c r="F270" t="s">
        <v>7773</v>
      </c>
      <c r="G270" t="s">
        <v>5753</v>
      </c>
      <c r="H270">
        <v>10</v>
      </c>
      <c r="I270">
        <v>0.56000000000000005</v>
      </c>
      <c r="J270">
        <v>9</v>
      </c>
      <c r="K270">
        <v>15</v>
      </c>
      <c r="L270" t="s">
        <v>7484</v>
      </c>
      <c r="O270" t="s">
        <v>7784</v>
      </c>
      <c r="P270" t="s">
        <v>7774</v>
      </c>
      <c r="Q270" t="s">
        <v>7189</v>
      </c>
      <c r="R270" t="s">
        <v>7461</v>
      </c>
      <c r="S270" t="s">
        <v>7461</v>
      </c>
      <c r="T270">
        <v>5.56</v>
      </c>
      <c r="U270" t="s">
        <v>7877</v>
      </c>
      <c r="V270">
        <v>1.9</v>
      </c>
      <c r="W270" t="s">
        <v>7774</v>
      </c>
      <c r="X270" t="s">
        <v>7786</v>
      </c>
      <c r="Y270" t="s">
        <v>3293</v>
      </c>
      <c r="Z270">
        <v>10</v>
      </c>
      <c r="AA270">
        <v>10</v>
      </c>
      <c r="AB270">
        <v>15</v>
      </c>
      <c r="AC270" t="s">
        <v>5683</v>
      </c>
      <c r="AD270">
        <v>42.77708595</v>
      </c>
      <c r="AE270">
        <v>-82.037375249999997</v>
      </c>
      <c r="AF270">
        <v>202.8</v>
      </c>
      <c r="AG270">
        <v>290</v>
      </c>
      <c r="AH270" t="s">
        <v>8087</v>
      </c>
      <c r="AI270">
        <v>15</v>
      </c>
      <c r="AJ270">
        <v>986</v>
      </c>
      <c r="AK270">
        <v>15.935</v>
      </c>
      <c r="AL270">
        <v>-407.613</v>
      </c>
      <c r="AM270">
        <v>2116</v>
      </c>
      <c r="AN270">
        <v>2116</v>
      </c>
      <c r="AQ270">
        <v>1.24</v>
      </c>
      <c r="AR270">
        <v>1.24</v>
      </c>
      <c r="AT270">
        <v>2.15</v>
      </c>
      <c r="AU270">
        <v>2.15</v>
      </c>
      <c r="BA270">
        <v>0.56000000000000005</v>
      </c>
      <c r="BB270">
        <v>9</v>
      </c>
    </row>
    <row r="271" spans="1:54" x14ac:dyDescent="0.35">
      <c r="A271" t="s">
        <v>7778</v>
      </c>
      <c r="B271">
        <v>267</v>
      </c>
      <c r="C271">
        <v>839.59900000000005</v>
      </c>
      <c r="D271">
        <v>10</v>
      </c>
      <c r="E271" t="s">
        <v>7782</v>
      </c>
      <c r="F271" t="s">
        <v>7773</v>
      </c>
      <c r="G271" t="s">
        <v>5753</v>
      </c>
      <c r="H271">
        <v>12</v>
      </c>
      <c r="I271">
        <v>0.68</v>
      </c>
      <c r="J271">
        <v>8</v>
      </c>
      <c r="K271">
        <v>9</v>
      </c>
      <c r="L271" t="s">
        <v>7462</v>
      </c>
      <c r="O271" t="s">
        <v>7784</v>
      </c>
      <c r="P271" t="s">
        <v>7774</v>
      </c>
      <c r="Q271" t="s">
        <v>7189</v>
      </c>
      <c r="R271" t="s">
        <v>7461</v>
      </c>
      <c r="S271" t="s">
        <v>7461</v>
      </c>
      <c r="T271">
        <v>5.56</v>
      </c>
      <c r="U271" t="s">
        <v>7877</v>
      </c>
      <c r="V271">
        <v>1.9</v>
      </c>
      <c r="W271" t="s">
        <v>7774</v>
      </c>
      <c r="X271" t="s">
        <v>7789</v>
      </c>
      <c r="Y271" t="s">
        <v>7774</v>
      </c>
      <c r="AC271" t="s">
        <v>5678</v>
      </c>
      <c r="AD271">
        <v>42.777080890000001</v>
      </c>
      <c r="AE271">
        <v>-82.037375400000002</v>
      </c>
      <c r="AF271">
        <v>202.8</v>
      </c>
      <c r="AG271">
        <v>290</v>
      </c>
      <c r="AH271" t="s">
        <v>8087</v>
      </c>
      <c r="AI271">
        <v>15</v>
      </c>
      <c r="AJ271">
        <v>986</v>
      </c>
      <c r="AK271">
        <v>16.495000000000001</v>
      </c>
      <c r="AL271">
        <v>-410.75599999999997</v>
      </c>
      <c r="AM271">
        <v>2116</v>
      </c>
      <c r="AN271">
        <v>2117</v>
      </c>
      <c r="AQ271">
        <v>1.24</v>
      </c>
      <c r="AR271">
        <v>1.24</v>
      </c>
      <c r="AT271">
        <v>2.15</v>
      </c>
      <c r="AU271">
        <v>2.15</v>
      </c>
      <c r="BA271">
        <v>0.68</v>
      </c>
      <c r="BB271">
        <v>8</v>
      </c>
    </row>
    <row r="272" spans="1:54" x14ac:dyDescent="0.35">
      <c r="A272" t="s">
        <v>7778</v>
      </c>
      <c r="B272">
        <v>268</v>
      </c>
      <c r="C272">
        <v>839.95299999999997</v>
      </c>
      <c r="D272">
        <v>10</v>
      </c>
      <c r="E272" t="s">
        <v>7782</v>
      </c>
      <c r="F272" t="s">
        <v>7773</v>
      </c>
      <c r="G272" t="s">
        <v>5753</v>
      </c>
      <c r="H272">
        <v>12</v>
      </c>
      <c r="I272">
        <v>0.69</v>
      </c>
      <c r="J272">
        <v>10</v>
      </c>
      <c r="K272">
        <v>9</v>
      </c>
      <c r="L272" t="s">
        <v>7471</v>
      </c>
      <c r="O272" t="s">
        <v>7784</v>
      </c>
      <c r="P272" t="s">
        <v>7774</v>
      </c>
      <c r="Q272" t="s">
        <v>7189</v>
      </c>
      <c r="R272" t="s">
        <v>7461</v>
      </c>
      <c r="S272" t="s">
        <v>7461</v>
      </c>
      <c r="T272">
        <v>5.56</v>
      </c>
      <c r="U272" t="s">
        <v>7877</v>
      </c>
      <c r="V272">
        <v>1.9</v>
      </c>
      <c r="W272" t="s">
        <v>7774</v>
      </c>
      <c r="X272" t="s">
        <v>7783</v>
      </c>
      <c r="Y272" t="s">
        <v>7774</v>
      </c>
      <c r="AC272" t="s">
        <v>5678</v>
      </c>
      <c r="AD272">
        <v>42.77707771</v>
      </c>
      <c r="AE272">
        <v>-82.037375499999996</v>
      </c>
      <c r="AF272">
        <v>202.8</v>
      </c>
      <c r="AG272">
        <v>290</v>
      </c>
      <c r="AH272" t="s">
        <v>8087</v>
      </c>
      <c r="AI272">
        <v>15</v>
      </c>
      <c r="AJ272">
        <v>986</v>
      </c>
      <c r="AK272">
        <v>16.847000000000001</v>
      </c>
      <c r="AL272">
        <v>-408.90600000000001</v>
      </c>
      <c r="AM272">
        <v>2113</v>
      </c>
      <c r="AN272">
        <v>2114</v>
      </c>
      <c r="AQ272">
        <v>1.23</v>
      </c>
      <c r="AR272">
        <v>1.23</v>
      </c>
      <c r="AT272">
        <v>2.14</v>
      </c>
      <c r="AU272">
        <v>2.14</v>
      </c>
      <c r="BA272">
        <v>0.69</v>
      </c>
      <c r="BB272">
        <v>10</v>
      </c>
    </row>
    <row r="273" spans="1:54" x14ac:dyDescent="0.35">
      <c r="A273" t="s">
        <v>7778</v>
      </c>
      <c r="B273">
        <v>269</v>
      </c>
      <c r="C273">
        <v>840.029</v>
      </c>
      <c r="D273">
        <v>10</v>
      </c>
      <c r="E273" t="s">
        <v>7782</v>
      </c>
      <c r="F273" t="s">
        <v>7773</v>
      </c>
      <c r="G273" t="s">
        <v>5753</v>
      </c>
      <c r="H273">
        <v>12</v>
      </c>
      <c r="I273">
        <v>0.64</v>
      </c>
      <c r="J273">
        <v>8</v>
      </c>
      <c r="K273">
        <v>10</v>
      </c>
      <c r="L273" t="s">
        <v>7462</v>
      </c>
      <c r="O273" t="s">
        <v>7784</v>
      </c>
      <c r="P273" t="s">
        <v>7774</v>
      </c>
      <c r="Q273" t="s">
        <v>7189</v>
      </c>
      <c r="R273" t="s">
        <v>7461</v>
      </c>
      <c r="S273" t="s">
        <v>7461</v>
      </c>
      <c r="T273">
        <v>5.56</v>
      </c>
      <c r="U273" t="s">
        <v>7877</v>
      </c>
      <c r="V273">
        <v>1.8</v>
      </c>
      <c r="W273" t="s">
        <v>7774</v>
      </c>
      <c r="X273" t="s">
        <v>7789</v>
      </c>
      <c r="Y273" t="s">
        <v>7774</v>
      </c>
      <c r="AC273" t="s">
        <v>5678</v>
      </c>
      <c r="AD273">
        <v>42.777077009999999</v>
      </c>
      <c r="AE273">
        <v>-82.037375519999998</v>
      </c>
      <c r="AF273">
        <v>202.8</v>
      </c>
      <c r="AG273">
        <v>290</v>
      </c>
      <c r="AH273" t="s">
        <v>8087</v>
      </c>
      <c r="AI273">
        <v>15</v>
      </c>
      <c r="AJ273">
        <v>986</v>
      </c>
      <c r="AK273">
        <v>16.923999999999999</v>
      </c>
      <c r="AL273">
        <v>-410.64600000000002</v>
      </c>
      <c r="AM273">
        <v>2117</v>
      </c>
      <c r="AN273">
        <v>2117</v>
      </c>
      <c r="AQ273">
        <v>1.24</v>
      </c>
      <c r="AR273">
        <v>1.24</v>
      </c>
      <c r="AT273">
        <v>2.15</v>
      </c>
      <c r="AU273">
        <v>2.15</v>
      </c>
      <c r="BA273">
        <v>0.64</v>
      </c>
      <c r="BB273">
        <v>8</v>
      </c>
    </row>
    <row r="274" spans="1:54" x14ac:dyDescent="0.35">
      <c r="A274" t="s">
        <v>7778</v>
      </c>
      <c r="B274">
        <v>270</v>
      </c>
      <c r="C274">
        <v>840.14499999999998</v>
      </c>
      <c r="D274">
        <v>10</v>
      </c>
      <c r="E274" t="s">
        <v>7782</v>
      </c>
      <c r="F274" t="s">
        <v>7773</v>
      </c>
      <c r="G274" t="s">
        <v>5753</v>
      </c>
      <c r="H274">
        <v>11</v>
      </c>
      <c r="I274">
        <v>0.59</v>
      </c>
      <c r="J274">
        <v>12</v>
      </c>
      <c r="K274">
        <v>9</v>
      </c>
      <c r="L274" t="s">
        <v>7463</v>
      </c>
      <c r="O274" t="s">
        <v>7784</v>
      </c>
      <c r="P274" t="s">
        <v>7774</v>
      </c>
      <c r="Q274" t="s">
        <v>7189</v>
      </c>
      <c r="R274" t="s">
        <v>7461</v>
      </c>
      <c r="S274" t="s">
        <v>7461</v>
      </c>
      <c r="T274">
        <v>5.56</v>
      </c>
      <c r="U274" t="s">
        <v>7877</v>
      </c>
      <c r="V274">
        <v>1.8</v>
      </c>
      <c r="W274" t="s">
        <v>7774</v>
      </c>
      <c r="X274" t="s">
        <v>7783</v>
      </c>
      <c r="Y274" t="s">
        <v>7774</v>
      </c>
      <c r="AC274" t="s">
        <v>5678</v>
      </c>
      <c r="AD274">
        <v>42.777075969999999</v>
      </c>
      <c r="AE274">
        <v>-82.037375549999993</v>
      </c>
      <c r="AF274">
        <v>202.8</v>
      </c>
      <c r="AG274">
        <v>290</v>
      </c>
      <c r="AH274" t="s">
        <v>8087</v>
      </c>
      <c r="AI274">
        <v>15</v>
      </c>
      <c r="AJ274">
        <v>986</v>
      </c>
      <c r="AK274">
        <v>17.039000000000001</v>
      </c>
      <c r="AL274">
        <v>-406.06200000000001</v>
      </c>
      <c r="AM274">
        <v>2113</v>
      </c>
      <c r="AN274">
        <v>2114</v>
      </c>
      <c r="AQ274">
        <v>1.23</v>
      </c>
      <c r="AR274">
        <v>1.23</v>
      </c>
      <c r="AT274">
        <v>2.14</v>
      </c>
      <c r="AU274">
        <v>2.14</v>
      </c>
      <c r="BA274">
        <v>0.59</v>
      </c>
      <c r="BB274">
        <v>12</v>
      </c>
    </row>
    <row r="275" spans="1:54" x14ac:dyDescent="0.35">
      <c r="A275" t="s">
        <v>7778</v>
      </c>
      <c r="B275">
        <v>271</v>
      </c>
      <c r="C275">
        <v>840.35699999999997</v>
      </c>
      <c r="D275">
        <v>10</v>
      </c>
      <c r="E275" t="s">
        <v>7782</v>
      </c>
      <c r="F275" t="s">
        <v>7773</v>
      </c>
      <c r="G275" t="s">
        <v>5753</v>
      </c>
      <c r="H275">
        <v>10</v>
      </c>
      <c r="I275">
        <v>0.56000000000000005</v>
      </c>
      <c r="J275">
        <v>9</v>
      </c>
      <c r="K275">
        <v>15</v>
      </c>
      <c r="L275" t="s">
        <v>7477</v>
      </c>
      <c r="N275">
        <v>6</v>
      </c>
      <c r="O275" t="s">
        <v>7784</v>
      </c>
      <c r="P275" t="s">
        <v>7774</v>
      </c>
      <c r="Q275" t="s">
        <v>7189</v>
      </c>
      <c r="R275" t="s">
        <v>7461</v>
      </c>
      <c r="S275" t="s">
        <v>7461</v>
      </c>
      <c r="T275">
        <v>5.56</v>
      </c>
      <c r="U275" t="s">
        <v>7877</v>
      </c>
      <c r="V275">
        <v>1.9</v>
      </c>
      <c r="W275" t="s">
        <v>7774</v>
      </c>
      <c r="X275" t="s">
        <v>7786</v>
      </c>
      <c r="Y275" t="s">
        <v>3293</v>
      </c>
      <c r="Z275">
        <v>10</v>
      </c>
      <c r="AA275">
        <v>10</v>
      </c>
      <c r="AB275">
        <v>15</v>
      </c>
      <c r="AC275" t="s">
        <v>5683</v>
      </c>
      <c r="AD275">
        <v>42.777074040000002</v>
      </c>
      <c r="AE275">
        <v>-82.037375609999998</v>
      </c>
      <c r="AF275">
        <v>202.8</v>
      </c>
      <c r="AG275">
        <v>290</v>
      </c>
      <c r="AH275" t="s">
        <v>8087</v>
      </c>
      <c r="AI275">
        <v>15</v>
      </c>
      <c r="AJ275">
        <v>986</v>
      </c>
      <c r="AK275">
        <v>17.251999999999999</v>
      </c>
      <c r="AL275">
        <v>-415.66300000000001</v>
      </c>
      <c r="AM275">
        <v>2116</v>
      </c>
      <c r="AN275">
        <v>2116</v>
      </c>
      <c r="AQ275">
        <v>1.24</v>
      </c>
      <c r="AR275">
        <v>1.24</v>
      </c>
      <c r="AT275">
        <v>2.15</v>
      </c>
      <c r="AU275">
        <v>2.15</v>
      </c>
      <c r="BA275">
        <v>0.56000000000000005</v>
      </c>
      <c r="BB275">
        <v>9</v>
      </c>
    </row>
    <row r="276" spans="1:54" x14ac:dyDescent="0.35">
      <c r="A276" t="s">
        <v>7778</v>
      </c>
      <c r="B276">
        <v>272</v>
      </c>
      <c r="C276">
        <v>840.37400000000002</v>
      </c>
      <c r="D276">
        <v>10</v>
      </c>
      <c r="E276" t="s">
        <v>7782</v>
      </c>
      <c r="F276" t="s">
        <v>7773</v>
      </c>
      <c r="G276" t="s">
        <v>7852</v>
      </c>
      <c r="H276">
        <v>11</v>
      </c>
      <c r="I276">
        <v>0.6</v>
      </c>
      <c r="J276">
        <v>42</v>
      </c>
      <c r="K276">
        <v>24</v>
      </c>
      <c r="L276" t="s">
        <v>7466</v>
      </c>
      <c r="N276">
        <v>6</v>
      </c>
      <c r="O276" t="s">
        <v>7784</v>
      </c>
      <c r="P276" t="s">
        <v>7774</v>
      </c>
      <c r="Q276" t="s">
        <v>7189</v>
      </c>
      <c r="R276" t="s">
        <v>7461</v>
      </c>
      <c r="S276" t="s">
        <v>7461</v>
      </c>
      <c r="T276">
        <v>5.56</v>
      </c>
      <c r="U276" t="s">
        <v>7877</v>
      </c>
      <c r="V276">
        <v>1.8</v>
      </c>
      <c r="W276" t="s">
        <v>7774</v>
      </c>
      <c r="X276" t="s">
        <v>7788</v>
      </c>
      <c r="Y276" t="s">
        <v>7774</v>
      </c>
      <c r="Z276">
        <v>10</v>
      </c>
      <c r="AC276" t="s">
        <v>5683</v>
      </c>
      <c r="AD276">
        <v>42.777074040000002</v>
      </c>
      <c r="AE276">
        <v>-82.037375609999998</v>
      </c>
      <c r="AF276">
        <v>202.8</v>
      </c>
      <c r="AG276">
        <v>290</v>
      </c>
      <c r="AH276" t="s">
        <v>8087</v>
      </c>
      <c r="AI276">
        <v>15</v>
      </c>
      <c r="AJ276">
        <v>986</v>
      </c>
      <c r="AK276">
        <v>17.251999999999999</v>
      </c>
      <c r="AL276">
        <v>-406.25700000000001</v>
      </c>
      <c r="AM276">
        <v>2080</v>
      </c>
      <c r="AN276">
        <v>2071</v>
      </c>
      <c r="AQ276">
        <v>1.21</v>
      </c>
      <c r="AR276">
        <v>1.21</v>
      </c>
      <c r="AT276">
        <v>2.1</v>
      </c>
      <c r="AU276">
        <v>2.11</v>
      </c>
      <c r="BA276">
        <v>0.42</v>
      </c>
      <c r="BB276">
        <v>42</v>
      </c>
    </row>
    <row r="277" spans="1:54" x14ac:dyDescent="0.35">
      <c r="A277" t="s">
        <v>7778</v>
      </c>
      <c r="B277">
        <v>273</v>
      </c>
      <c r="C277">
        <v>840.38900000000001</v>
      </c>
      <c r="D277">
        <v>10</v>
      </c>
      <c r="E277" t="s">
        <v>7782</v>
      </c>
      <c r="F277" t="s">
        <v>7773</v>
      </c>
      <c r="G277" t="s">
        <v>5753</v>
      </c>
      <c r="H277">
        <v>11</v>
      </c>
      <c r="I277">
        <v>0.6</v>
      </c>
      <c r="J277">
        <v>10</v>
      </c>
      <c r="K277">
        <v>8</v>
      </c>
      <c r="L277" t="s">
        <v>7463</v>
      </c>
      <c r="N277">
        <v>6</v>
      </c>
      <c r="O277" t="s">
        <v>7784</v>
      </c>
      <c r="P277" t="s">
        <v>7774</v>
      </c>
      <c r="Q277" t="s">
        <v>7189</v>
      </c>
      <c r="R277" t="s">
        <v>7461</v>
      </c>
      <c r="S277" t="s">
        <v>7461</v>
      </c>
      <c r="T277">
        <v>5.56</v>
      </c>
      <c r="U277" t="s">
        <v>7877</v>
      </c>
      <c r="V277">
        <v>1.8</v>
      </c>
      <c r="W277" t="s">
        <v>7774</v>
      </c>
      <c r="X277" t="s">
        <v>7783</v>
      </c>
      <c r="Y277" t="s">
        <v>7774</v>
      </c>
      <c r="AC277" t="s">
        <v>5678</v>
      </c>
      <c r="AD277">
        <v>42.77707376</v>
      </c>
      <c r="AE277">
        <v>-82.037375620000006</v>
      </c>
      <c r="AF277">
        <v>202.8</v>
      </c>
      <c r="AG277">
        <v>290</v>
      </c>
      <c r="AH277" t="s">
        <v>8087</v>
      </c>
      <c r="AI277">
        <v>15</v>
      </c>
      <c r="AJ277">
        <v>986</v>
      </c>
      <c r="AK277">
        <v>17.283000000000001</v>
      </c>
      <c r="AL277">
        <v>-406.25700000000001</v>
      </c>
      <c r="AM277">
        <v>2114</v>
      </c>
      <c r="AN277">
        <v>2115</v>
      </c>
      <c r="AQ277">
        <v>1.24</v>
      </c>
      <c r="AR277">
        <v>1.23</v>
      </c>
      <c r="AT277">
        <v>2.14</v>
      </c>
      <c r="AU277">
        <v>2.14</v>
      </c>
      <c r="BA277">
        <v>0.6</v>
      </c>
      <c r="BB277">
        <v>10</v>
      </c>
    </row>
    <row r="278" spans="1:54" x14ac:dyDescent="0.35">
      <c r="A278" t="s">
        <v>7778</v>
      </c>
      <c r="B278">
        <v>274</v>
      </c>
      <c r="C278">
        <v>840.58</v>
      </c>
      <c r="D278">
        <v>10</v>
      </c>
      <c r="E278" t="s">
        <v>7782</v>
      </c>
      <c r="F278" t="s">
        <v>7773</v>
      </c>
      <c r="G278" t="s">
        <v>5753</v>
      </c>
      <c r="H278">
        <v>10</v>
      </c>
      <c r="I278">
        <v>0.57999999999999996</v>
      </c>
      <c r="J278">
        <v>7</v>
      </c>
      <c r="K278">
        <v>9</v>
      </c>
      <c r="L278" t="s">
        <v>7882</v>
      </c>
      <c r="O278" t="s">
        <v>7784</v>
      </c>
      <c r="P278" t="s">
        <v>7774</v>
      </c>
      <c r="Q278" t="s">
        <v>7189</v>
      </c>
      <c r="R278" t="s">
        <v>7461</v>
      </c>
      <c r="S278" t="s">
        <v>7461</v>
      </c>
      <c r="T278">
        <v>5.56</v>
      </c>
      <c r="U278" t="s">
        <v>7877</v>
      </c>
      <c r="V278">
        <v>1.8</v>
      </c>
      <c r="W278" t="s">
        <v>7774</v>
      </c>
      <c r="X278" t="s">
        <v>7789</v>
      </c>
      <c r="Y278" t="s">
        <v>7774</v>
      </c>
      <c r="AC278" t="s">
        <v>5678</v>
      </c>
      <c r="AD278">
        <v>42.777072019999999</v>
      </c>
      <c r="AE278">
        <v>-82.037375670000003</v>
      </c>
      <c r="AF278">
        <v>202.8</v>
      </c>
      <c r="AG278">
        <v>290</v>
      </c>
      <c r="AH278" t="s">
        <v>8087</v>
      </c>
      <c r="AI278">
        <v>15</v>
      </c>
      <c r="AJ278">
        <v>986</v>
      </c>
      <c r="AK278">
        <v>17.475999999999999</v>
      </c>
      <c r="AL278">
        <v>-416.69799999999998</v>
      </c>
      <c r="AM278">
        <v>2117</v>
      </c>
      <c r="AN278">
        <v>2118</v>
      </c>
      <c r="AQ278">
        <v>1.24</v>
      </c>
      <c r="AR278">
        <v>1.24</v>
      </c>
      <c r="AT278">
        <v>2.15</v>
      </c>
      <c r="AU278">
        <v>2.15</v>
      </c>
      <c r="BA278">
        <v>0.57999999999999996</v>
      </c>
      <c r="BB278">
        <v>7</v>
      </c>
    </row>
    <row r="279" spans="1:54" x14ac:dyDescent="0.35">
      <c r="A279" t="s">
        <v>7778</v>
      </c>
      <c r="B279">
        <v>275</v>
      </c>
      <c r="C279">
        <v>840.71299999999997</v>
      </c>
      <c r="D279">
        <v>10</v>
      </c>
      <c r="E279" t="s">
        <v>7782</v>
      </c>
      <c r="F279" t="s">
        <v>7773</v>
      </c>
      <c r="G279" t="s">
        <v>5753</v>
      </c>
      <c r="H279">
        <v>10</v>
      </c>
      <c r="I279">
        <v>0.56000000000000005</v>
      </c>
      <c r="J279">
        <v>9</v>
      </c>
      <c r="K279">
        <v>8</v>
      </c>
      <c r="L279" t="s">
        <v>7481</v>
      </c>
      <c r="O279" t="s">
        <v>7784</v>
      </c>
      <c r="P279" t="s">
        <v>7774</v>
      </c>
      <c r="Q279" t="s">
        <v>7189</v>
      </c>
      <c r="R279" t="s">
        <v>7461</v>
      </c>
      <c r="S279" t="s">
        <v>7461</v>
      </c>
      <c r="T279">
        <v>5.56</v>
      </c>
      <c r="U279" t="s">
        <v>7877</v>
      </c>
      <c r="V279">
        <v>1.8</v>
      </c>
      <c r="W279" t="s">
        <v>7774</v>
      </c>
      <c r="X279" t="s">
        <v>7789</v>
      </c>
      <c r="Y279" t="s">
        <v>7774</v>
      </c>
      <c r="AC279" t="s">
        <v>5678</v>
      </c>
      <c r="AD279">
        <v>42.77707083</v>
      </c>
      <c r="AE279">
        <v>-82.037375710000006</v>
      </c>
      <c r="AF279">
        <v>202.8</v>
      </c>
      <c r="AG279">
        <v>290</v>
      </c>
      <c r="AH279" t="s">
        <v>8087</v>
      </c>
      <c r="AI279">
        <v>15</v>
      </c>
      <c r="AJ279">
        <v>986</v>
      </c>
      <c r="AK279">
        <v>17.608000000000001</v>
      </c>
      <c r="AL279">
        <v>-423.286</v>
      </c>
      <c r="AM279">
        <v>2116</v>
      </c>
      <c r="AN279">
        <v>2117</v>
      </c>
      <c r="AQ279">
        <v>1.24</v>
      </c>
      <c r="AR279">
        <v>1.24</v>
      </c>
      <c r="AT279">
        <v>2.15</v>
      </c>
      <c r="AU279">
        <v>2.15</v>
      </c>
      <c r="BA279">
        <v>0.56000000000000005</v>
      </c>
      <c r="BB279">
        <v>9</v>
      </c>
    </row>
    <row r="280" spans="1:54" x14ac:dyDescent="0.35">
      <c r="A280" t="s">
        <v>7778</v>
      </c>
      <c r="B280">
        <v>276</v>
      </c>
      <c r="C280">
        <v>841.10799999999995</v>
      </c>
      <c r="D280">
        <v>10</v>
      </c>
      <c r="E280" t="s">
        <v>7782</v>
      </c>
      <c r="F280" t="s">
        <v>7773</v>
      </c>
      <c r="G280" t="s">
        <v>5753</v>
      </c>
      <c r="H280">
        <v>12</v>
      </c>
      <c r="I280">
        <v>0.66</v>
      </c>
      <c r="J280">
        <v>8</v>
      </c>
      <c r="K280">
        <v>11</v>
      </c>
      <c r="L280" t="s">
        <v>7882</v>
      </c>
      <c r="O280" t="s">
        <v>7784</v>
      </c>
      <c r="P280" t="s">
        <v>7774</v>
      </c>
      <c r="Q280" t="s">
        <v>7189</v>
      </c>
      <c r="R280" t="s">
        <v>7461</v>
      </c>
      <c r="S280" t="s">
        <v>7461</v>
      </c>
      <c r="T280">
        <v>5.56</v>
      </c>
      <c r="U280" t="s">
        <v>7877</v>
      </c>
      <c r="V280">
        <v>1.8</v>
      </c>
      <c r="W280" t="s">
        <v>7774</v>
      </c>
      <c r="X280" t="s">
        <v>7786</v>
      </c>
      <c r="Y280" t="s">
        <v>7774</v>
      </c>
      <c r="Z280">
        <v>10</v>
      </c>
      <c r="AA280">
        <v>10</v>
      </c>
      <c r="AB280">
        <v>15</v>
      </c>
      <c r="AC280" t="s">
        <v>5683</v>
      </c>
      <c r="AD280">
        <v>42.777067250000002</v>
      </c>
      <c r="AE280">
        <v>-82.037375819999994</v>
      </c>
      <c r="AF280">
        <v>202.8</v>
      </c>
      <c r="AG280">
        <v>290</v>
      </c>
      <c r="AH280" t="s">
        <v>8087</v>
      </c>
      <c r="AI280">
        <v>15</v>
      </c>
      <c r="AJ280">
        <v>986</v>
      </c>
      <c r="AK280">
        <v>18.004000000000001</v>
      </c>
      <c r="AL280">
        <v>-415.81799999999998</v>
      </c>
      <c r="AM280">
        <v>2116</v>
      </c>
      <c r="AN280">
        <v>2117</v>
      </c>
      <c r="AQ280">
        <v>1.24</v>
      </c>
      <c r="AR280">
        <v>1.24</v>
      </c>
      <c r="AT280">
        <v>2.15</v>
      </c>
      <c r="AU280">
        <v>2.15</v>
      </c>
      <c r="BA280">
        <v>0.66</v>
      </c>
      <c r="BB280">
        <v>8</v>
      </c>
    </row>
    <row r="281" spans="1:54" x14ac:dyDescent="0.35">
      <c r="A281" t="s">
        <v>8084</v>
      </c>
      <c r="B281">
        <v>277</v>
      </c>
      <c r="C281">
        <v>841.2</v>
      </c>
      <c r="D281">
        <v>10</v>
      </c>
      <c r="E281" t="s">
        <v>7782</v>
      </c>
      <c r="F281" t="s">
        <v>8085</v>
      </c>
      <c r="G281" t="s">
        <v>8107</v>
      </c>
      <c r="Q281" t="s">
        <v>7190</v>
      </c>
      <c r="R281" t="s">
        <v>7364</v>
      </c>
      <c r="S281" t="s">
        <v>7364</v>
      </c>
      <c r="T281">
        <v>5.56</v>
      </c>
      <c r="U281" t="s">
        <v>7883</v>
      </c>
      <c r="V281">
        <v>1.8</v>
      </c>
      <c r="W281" t="s">
        <v>7774</v>
      </c>
      <c r="AD281">
        <v>42.777066380000001</v>
      </c>
      <c r="AE281">
        <v>-82.037375839999996</v>
      </c>
      <c r="AF281">
        <v>202.8</v>
      </c>
      <c r="AG281">
        <v>290</v>
      </c>
      <c r="AH281" t="s">
        <v>8087</v>
      </c>
      <c r="AJ281">
        <v>986</v>
      </c>
      <c r="AK281">
        <v>18.100000000000001</v>
      </c>
    </row>
    <row r="282" spans="1:54" x14ac:dyDescent="0.35">
      <c r="A282" t="s">
        <v>7778</v>
      </c>
      <c r="B282">
        <v>278</v>
      </c>
      <c r="C282">
        <v>858.03700000000003</v>
      </c>
      <c r="D282">
        <v>10</v>
      </c>
      <c r="E282" t="s">
        <v>7782</v>
      </c>
      <c r="F282" t="s">
        <v>7773</v>
      </c>
      <c r="G282" t="s">
        <v>7810</v>
      </c>
      <c r="J282">
        <v>25</v>
      </c>
      <c r="K282">
        <v>13</v>
      </c>
      <c r="L282" t="s">
        <v>7547</v>
      </c>
      <c r="O282" t="s">
        <v>7776</v>
      </c>
      <c r="P282" t="s">
        <v>3293</v>
      </c>
      <c r="Q282" t="s">
        <v>7190</v>
      </c>
      <c r="R282" t="s">
        <v>7364</v>
      </c>
      <c r="S282" t="s">
        <v>7364</v>
      </c>
      <c r="T282">
        <v>5.56</v>
      </c>
      <c r="U282" t="s">
        <v>7883</v>
      </c>
      <c r="V282">
        <v>1.9</v>
      </c>
      <c r="W282" t="s">
        <v>7774</v>
      </c>
      <c r="X282" t="s">
        <v>7788</v>
      </c>
      <c r="Y282" t="s">
        <v>7774</v>
      </c>
      <c r="AC282" t="s">
        <v>5776</v>
      </c>
      <c r="AD282">
        <v>42.776914359999999</v>
      </c>
      <c r="AE282">
        <v>-82.037381400000001</v>
      </c>
      <c r="AF282">
        <v>202.7</v>
      </c>
      <c r="AG282">
        <v>290</v>
      </c>
      <c r="AH282" t="s">
        <v>8087</v>
      </c>
      <c r="AI282">
        <v>15</v>
      </c>
      <c r="AJ282">
        <v>986</v>
      </c>
      <c r="AK282">
        <v>16.824999999999999</v>
      </c>
      <c r="AL282">
        <v>-1.0900000000000001</v>
      </c>
    </row>
    <row r="283" spans="1:54" x14ac:dyDescent="0.35">
      <c r="A283" t="s">
        <v>8084</v>
      </c>
      <c r="B283">
        <v>279</v>
      </c>
      <c r="C283">
        <v>859.3</v>
      </c>
      <c r="D283">
        <v>10</v>
      </c>
      <c r="E283" t="s">
        <v>7782</v>
      </c>
      <c r="F283" t="s">
        <v>8085</v>
      </c>
      <c r="G283" t="s">
        <v>8107</v>
      </c>
      <c r="Q283" t="s">
        <v>8273</v>
      </c>
      <c r="R283" t="s">
        <v>7488</v>
      </c>
      <c r="S283" t="s">
        <v>7488</v>
      </c>
      <c r="T283">
        <v>5.56</v>
      </c>
      <c r="U283" t="s">
        <v>8274</v>
      </c>
      <c r="V283">
        <v>1.9</v>
      </c>
      <c r="W283" t="s">
        <v>7774</v>
      </c>
      <c r="AD283">
        <v>42.776902839999998</v>
      </c>
      <c r="AE283">
        <v>-82.037381879999998</v>
      </c>
      <c r="AF283">
        <v>202.7</v>
      </c>
      <c r="AG283">
        <v>290</v>
      </c>
      <c r="AH283" t="s">
        <v>8087</v>
      </c>
      <c r="AJ283">
        <v>986</v>
      </c>
      <c r="AK283">
        <v>18.100000000000001</v>
      </c>
    </row>
    <row r="284" spans="1:54" x14ac:dyDescent="0.35">
      <c r="A284" t="s">
        <v>8084</v>
      </c>
      <c r="B284">
        <v>280</v>
      </c>
      <c r="C284">
        <v>877.4</v>
      </c>
      <c r="D284">
        <v>10</v>
      </c>
      <c r="E284" t="s">
        <v>7782</v>
      </c>
      <c r="F284" t="s">
        <v>8085</v>
      </c>
      <c r="G284" t="s">
        <v>8107</v>
      </c>
      <c r="Q284" t="s">
        <v>8275</v>
      </c>
      <c r="R284" t="s">
        <v>7489</v>
      </c>
      <c r="S284" t="s">
        <v>7489</v>
      </c>
      <c r="T284">
        <v>5.56</v>
      </c>
      <c r="U284" t="s">
        <v>8276</v>
      </c>
      <c r="V284">
        <v>1.9</v>
      </c>
      <c r="W284" t="s">
        <v>7774</v>
      </c>
      <c r="AD284">
        <v>42.776739290000002</v>
      </c>
      <c r="AE284">
        <v>-82.037387929999994</v>
      </c>
      <c r="AF284">
        <v>202.6</v>
      </c>
      <c r="AG284">
        <v>290</v>
      </c>
      <c r="AH284" t="s">
        <v>8087</v>
      </c>
      <c r="AJ284">
        <v>986</v>
      </c>
      <c r="AK284">
        <v>18.100000000000001</v>
      </c>
    </row>
    <row r="285" spans="1:54" x14ac:dyDescent="0.35">
      <c r="A285" t="s">
        <v>8084</v>
      </c>
      <c r="B285">
        <v>281</v>
      </c>
      <c r="C285">
        <v>895.4</v>
      </c>
      <c r="D285">
        <v>10</v>
      </c>
      <c r="E285" t="s">
        <v>7775</v>
      </c>
      <c r="F285" t="s">
        <v>8085</v>
      </c>
      <c r="G285" t="s">
        <v>8107</v>
      </c>
      <c r="Q285" t="s">
        <v>7191</v>
      </c>
      <c r="R285" t="s">
        <v>7439</v>
      </c>
      <c r="S285" t="s">
        <v>7439</v>
      </c>
      <c r="T285">
        <v>5.56</v>
      </c>
      <c r="U285" t="s">
        <v>7886</v>
      </c>
      <c r="V285">
        <v>1.8</v>
      </c>
      <c r="W285" t="s">
        <v>7774</v>
      </c>
      <c r="AD285">
        <v>42.776576660000003</v>
      </c>
      <c r="AE285">
        <v>-82.037394500000005</v>
      </c>
      <c r="AF285">
        <v>202.6</v>
      </c>
      <c r="AG285">
        <v>290</v>
      </c>
      <c r="AH285" t="s">
        <v>8087</v>
      </c>
      <c r="AJ285">
        <v>986</v>
      </c>
      <c r="AK285">
        <v>18</v>
      </c>
    </row>
    <row r="286" spans="1:54" x14ac:dyDescent="0.35">
      <c r="A286" t="s">
        <v>7778</v>
      </c>
      <c r="B286">
        <v>282</v>
      </c>
      <c r="C286">
        <v>898.15</v>
      </c>
      <c r="D286">
        <v>10</v>
      </c>
      <c r="E286" t="s">
        <v>7775</v>
      </c>
      <c r="F286" t="s">
        <v>7773</v>
      </c>
      <c r="G286" t="s">
        <v>7772</v>
      </c>
      <c r="H286">
        <v>0.5</v>
      </c>
      <c r="I286">
        <v>1.48</v>
      </c>
      <c r="J286">
        <v>211</v>
      </c>
      <c r="K286">
        <v>62</v>
      </c>
      <c r="L286" t="s">
        <v>7438</v>
      </c>
      <c r="O286" t="s">
        <v>7776</v>
      </c>
      <c r="P286" t="s">
        <v>3293</v>
      </c>
      <c r="Q286" t="s">
        <v>7191</v>
      </c>
      <c r="R286" t="s">
        <v>7439</v>
      </c>
      <c r="S286" t="s">
        <v>7439</v>
      </c>
      <c r="T286">
        <v>5.56</v>
      </c>
      <c r="U286" t="s">
        <v>7886</v>
      </c>
      <c r="V286">
        <v>1.8</v>
      </c>
      <c r="W286" t="s">
        <v>7774</v>
      </c>
      <c r="Y286" t="s">
        <v>7774</v>
      </c>
      <c r="Z286">
        <v>0.5</v>
      </c>
      <c r="AA286">
        <v>7.6</v>
      </c>
      <c r="AB286">
        <v>25.4</v>
      </c>
      <c r="AC286" t="s">
        <v>5989</v>
      </c>
      <c r="AD286">
        <v>42.776552780000003</v>
      </c>
      <c r="AE286">
        <v>-82.037395590000003</v>
      </c>
      <c r="AF286">
        <v>202.5</v>
      </c>
      <c r="AG286">
        <v>290</v>
      </c>
      <c r="AH286" t="s">
        <v>8087</v>
      </c>
      <c r="AI286">
        <v>15</v>
      </c>
      <c r="AJ286">
        <v>986</v>
      </c>
      <c r="AK286">
        <v>2.6440000000000001</v>
      </c>
      <c r="AL286">
        <v>0</v>
      </c>
    </row>
    <row r="287" spans="1:54" x14ac:dyDescent="0.35">
      <c r="A287" t="s">
        <v>7778</v>
      </c>
      <c r="B287">
        <v>283</v>
      </c>
      <c r="C287">
        <v>903.58</v>
      </c>
      <c r="D287">
        <v>10</v>
      </c>
      <c r="E287" t="s">
        <v>7782</v>
      </c>
      <c r="F287" t="s">
        <v>7773</v>
      </c>
      <c r="G287" t="s">
        <v>7810</v>
      </c>
      <c r="H287">
        <v>15</v>
      </c>
      <c r="I287">
        <v>0.84</v>
      </c>
      <c r="J287">
        <v>8</v>
      </c>
      <c r="K287">
        <v>11</v>
      </c>
      <c r="L287" t="s">
        <v>7617</v>
      </c>
      <c r="O287" t="s">
        <v>7776</v>
      </c>
      <c r="P287" t="s">
        <v>3293</v>
      </c>
      <c r="Q287" t="s">
        <v>7191</v>
      </c>
      <c r="R287" t="s">
        <v>7439</v>
      </c>
      <c r="S287" t="s">
        <v>7439</v>
      </c>
      <c r="T287">
        <v>5.56</v>
      </c>
      <c r="U287" t="s">
        <v>7886</v>
      </c>
      <c r="V287">
        <v>1.9</v>
      </c>
      <c r="W287" t="s">
        <v>7774</v>
      </c>
      <c r="X287" t="s">
        <v>7786</v>
      </c>
      <c r="Y287" t="s">
        <v>7774</v>
      </c>
      <c r="Z287">
        <v>10</v>
      </c>
      <c r="AA287">
        <v>10</v>
      </c>
      <c r="AB287">
        <v>15</v>
      </c>
      <c r="AC287" t="s">
        <v>5785</v>
      </c>
      <c r="AD287">
        <v>42.776502790000002</v>
      </c>
      <c r="AE287">
        <v>-82.037397720000001</v>
      </c>
      <c r="AF287">
        <v>202.5</v>
      </c>
      <c r="AG287">
        <v>290</v>
      </c>
      <c r="AH287" t="s">
        <v>8087</v>
      </c>
      <c r="AI287">
        <v>15</v>
      </c>
      <c r="AJ287">
        <v>986</v>
      </c>
      <c r="AK287">
        <v>8.1760000000000002</v>
      </c>
      <c r="AL287">
        <v>-20.99</v>
      </c>
      <c r="AM287">
        <v>2115</v>
      </c>
      <c r="AN287">
        <v>2116</v>
      </c>
      <c r="AQ287">
        <v>1.24</v>
      </c>
      <c r="AR287">
        <v>1.24</v>
      </c>
      <c r="AT287">
        <v>2.15</v>
      </c>
      <c r="AU287">
        <v>2.14</v>
      </c>
      <c r="BA287">
        <v>0.84</v>
      </c>
      <c r="BB287">
        <v>8</v>
      </c>
    </row>
    <row r="288" spans="1:54" x14ac:dyDescent="0.35">
      <c r="A288" t="s">
        <v>8084</v>
      </c>
      <c r="B288">
        <v>284</v>
      </c>
      <c r="C288">
        <v>913.6</v>
      </c>
      <c r="D288">
        <v>10</v>
      </c>
      <c r="E288" t="s">
        <v>7775</v>
      </c>
      <c r="F288" t="s">
        <v>8085</v>
      </c>
      <c r="G288" t="s">
        <v>8107</v>
      </c>
      <c r="Q288" t="s">
        <v>7192</v>
      </c>
      <c r="R288" t="s">
        <v>7330</v>
      </c>
      <c r="S288" t="s">
        <v>7330</v>
      </c>
      <c r="T288">
        <v>5.56</v>
      </c>
      <c r="U288" t="s">
        <v>7781</v>
      </c>
      <c r="V288">
        <v>1.9</v>
      </c>
      <c r="W288" t="s">
        <v>7774</v>
      </c>
      <c r="AD288">
        <v>42.776412229999998</v>
      </c>
      <c r="AE288">
        <v>-82.037401529999997</v>
      </c>
      <c r="AF288">
        <v>202.6</v>
      </c>
      <c r="AG288">
        <v>290</v>
      </c>
      <c r="AH288" t="s">
        <v>8087</v>
      </c>
      <c r="AJ288">
        <v>986</v>
      </c>
      <c r="AK288">
        <v>18.2</v>
      </c>
    </row>
    <row r="289" spans="1:54" x14ac:dyDescent="0.35">
      <c r="A289" t="s">
        <v>7778</v>
      </c>
      <c r="B289">
        <v>285</v>
      </c>
      <c r="C289">
        <v>914.52599999999995</v>
      </c>
      <c r="D289">
        <v>10</v>
      </c>
      <c r="E289" t="s">
        <v>7775</v>
      </c>
      <c r="F289" t="s">
        <v>7773</v>
      </c>
      <c r="G289" t="s">
        <v>7772</v>
      </c>
      <c r="H289">
        <v>0.9</v>
      </c>
      <c r="I289">
        <v>2.46</v>
      </c>
      <c r="J289">
        <v>105</v>
      </c>
      <c r="K289">
        <v>78</v>
      </c>
      <c r="L289" t="s">
        <v>7609</v>
      </c>
      <c r="O289" t="s">
        <v>7776</v>
      </c>
      <c r="P289" t="s">
        <v>7774</v>
      </c>
      <c r="Q289" t="s">
        <v>7192</v>
      </c>
      <c r="R289" t="s">
        <v>7330</v>
      </c>
      <c r="S289" t="s">
        <v>7330</v>
      </c>
      <c r="T289">
        <v>5.56</v>
      </c>
      <c r="U289" t="s">
        <v>7781</v>
      </c>
      <c r="V289">
        <v>1.9</v>
      </c>
      <c r="W289" t="s">
        <v>7774</v>
      </c>
      <c r="Y289" t="s">
        <v>7774</v>
      </c>
      <c r="Z289">
        <v>0.5</v>
      </c>
      <c r="AA289">
        <v>7.6</v>
      </c>
      <c r="AB289">
        <v>25.4</v>
      </c>
      <c r="AD289">
        <v>42.776404339999999</v>
      </c>
      <c r="AE289">
        <v>-82.037401849999995</v>
      </c>
      <c r="AF289">
        <v>202.5</v>
      </c>
      <c r="AG289">
        <v>290</v>
      </c>
      <c r="AH289" t="s">
        <v>8087</v>
      </c>
      <c r="AI289">
        <v>15</v>
      </c>
      <c r="AJ289">
        <v>986</v>
      </c>
      <c r="AK289">
        <v>0.873</v>
      </c>
      <c r="AL289">
        <v>-296.89699999999999</v>
      </c>
    </row>
    <row r="290" spans="1:54" x14ac:dyDescent="0.35">
      <c r="A290" t="s">
        <v>7778</v>
      </c>
      <c r="B290">
        <v>286</v>
      </c>
      <c r="C290">
        <v>928.92100000000005</v>
      </c>
      <c r="D290">
        <v>10</v>
      </c>
      <c r="E290" t="s">
        <v>7782</v>
      </c>
      <c r="F290" t="s">
        <v>7773</v>
      </c>
      <c r="G290" t="s">
        <v>7810</v>
      </c>
      <c r="H290">
        <v>17</v>
      </c>
      <c r="I290">
        <v>0.93</v>
      </c>
      <c r="J290">
        <v>17</v>
      </c>
      <c r="K290">
        <v>15</v>
      </c>
      <c r="L290" t="s">
        <v>7330</v>
      </c>
      <c r="O290" t="s">
        <v>7776</v>
      </c>
      <c r="P290" t="s">
        <v>3293</v>
      </c>
      <c r="Q290" t="s">
        <v>7192</v>
      </c>
      <c r="R290" t="s">
        <v>7330</v>
      </c>
      <c r="S290" t="s">
        <v>7330</v>
      </c>
      <c r="T290">
        <v>5.56</v>
      </c>
      <c r="U290" t="s">
        <v>7781</v>
      </c>
      <c r="V290">
        <v>1.9</v>
      </c>
      <c r="W290" t="s">
        <v>7774</v>
      </c>
      <c r="X290" t="s">
        <v>7788</v>
      </c>
      <c r="Y290" t="s">
        <v>7774</v>
      </c>
      <c r="Z290">
        <v>15</v>
      </c>
      <c r="AA290">
        <v>20</v>
      </c>
      <c r="AB290">
        <v>22</v>
      </c>
      <c r="AC290" t="s">
        <v>5785</v>
      </c>
      <c r="AD290">
        <v>42.7762739</v>
      </c>
      <c r="AE290">
        <v>-82.037407389999998</v>
      </c>
      <c r="AF290">
        <v>202.4</v>
      </c>
      <c r="AG290">
        <v>290</v>
      </c>
      <c r="AH290" t="s">
        <v>8087</v>
      </c>
      <c r="AI290">
        <v>15</v>
      </c>
      <c r="AJ290">
        <v>986</v>
      </c>
      <c r="AK290">
        <v>15.311999999999999</v>
      </c>
      <c r="AL290">
        <v>0</v>
      </c>
      <c r="AM290">
        <v>2098</v>
      </c>
      <c r="AN290">
        <v>2102</v>
      </c>
      <c r="AQ290">
        <v>1.23</v>
      </c>
      <c r="AR290">
        <v>1.22</v>
      </c>
      <c r="AT290">
        <v>2.13</v>
      </c>
      <c r="AU290">
        <v>2.13</v>
      </c>
      <c r="BA290">
        <v>0.93</v>
      </c>
      <c r="BB290">
        <v>17</v>
      </c>
    </row>
    <row r="291" spans="1:54" x14ac:dyDescent="0.35">
      <c r="A291" t="s">
        <v>8084</v>
      </c>
      <c r="B291">
        <v>287</v>
      </c>
      <c r="C291">
        <v>931.7</v>
      </c>
      <c r="D291">
        <v>10</v>
      </c>
      <c r="E291" t="s">
        <v>7782</v>
      </c>
      <c r="F291" t="s">
        <v>8085</v>
      </c>
      <c r="G291" t="s">
        <v>8107</v>
      </c>
      <c r="Q291" t="s">
        <v>7193</v>
      </c>
      <c r="R291" t="s">
        <v>7492</v>
      </c>
      <c r="S291" t="s">
        <v>7492</v>
      </c>
      <c r="T291">
        <v>5.56</v>
      </c>
      <c r="U291" t="s">
        <v>7816</v>
      </c>
      <c r="V291">
        <v>1.8</v>
      </c>
      <c r="W291" t="s">
        <v>7774</v>
      </c>
      <c r="AD291">
        <v>42.776248709999997</v>
      </c>
      <c r="AE291">
        <v>-82.037408429999999</v>
      </c>
      <c r="AF291">
        <v>202.4</v>
      </c>
      <c r="AG291">
        <v>290</v>
      </c>
      <c r="AH291" t="s">
        <v>8087</v>
      </c>
      <c r="AJ291">
        <v>986</v>
      </c>
      <c r="AK291">
        <v>18.100000000000001</v>
      </c>
    </row>
    <row r="292" spans="1:54" x14ac:dyDescent="0.35">
      <c r="A292" t="s">
        <v>7778</v>
      </c>
      <c r="B292">
        <v>288</v>
      </c>
      <c r="C292">
        <v>933.97699999999998</v>
      </c>
      <c r="D292">
        <v>10</v>
      </c>
      <c r="E292" t="s">
        <v>7798</v>
      </c>
      <c r="F292" t="s">
        <v>7773</v>
      </c>
      <c r="G292" t="s">
        <v>5753</v>
      </c>
      <c r="H292">
        <v>13</v>
      </c>
      <c r="I292">
        <v>0.72</v>
      </c>
      <c r="J292">
        <v>12</v>
      </c>
      <c r="K292">
        <v>4</v>
      </c>
      <c r="L292" t="s">
        <v>7700</v>
      </c>
      <c r="O292" t="s">
        <v>7784</v>
      </c>
      <c r="P292" t="s">
        <v>7774</v>
      </c>
      <c r="Q292" t="s">
        <v>7193</v>
      </c>
      <c r="R292" t="s">
        <v>7492</v>
      </c>
      <c r="S292" t="s">
        <v>7492</v>
      </c>
      <c r="T292">
        <v>5.56</v>
      </c>
      <c r="U292" t="s">
        <v>7816</v>
      </c>
      <c r="V292">
        <v>1.9</v>
      </c>
      <c r="W292" t="s">
        <v>7774</v>
      </c>
      <c r="X292" t="s">
        <v>7783</v>
      </c>
      <c r="Y292" t="s">
        <v>7774</v>
      </c>
      <c r="Z292">
        <v>15</v>
      </c>
      <c r="AA292">
        <v>15</v>
      </c>
      <c r="AB292">
        <v>8</v>
      </c>
      <c r="AC292" t="s">
        <v>5683</v>
      </c>
      <c r="AD292">
        <v>42.776228199999998</v>
      </c>
      <c r="AE292">
        <v>-82.037409269999998</v>
      </c>
      <c r="AF292">
        <v>202.4</v>
      </c>
      <c r="AG292">
        <v>290</v>
      </c>
      <c r="AH292" t="s">
        <v>8087</v>
      </c>
      <c r="AI292">
        <v>15</v>
      </c>
      <c r="AJ292">
        <v>986</v>
      </c>
      <c r="AK292">
        <v>2.27</v>
      </c>
      <c r="AL292">
        <v>250.619</v>
      </c>
      <c r="AM292">
        <v>2111</v>
      </c>
      <c r="AN292">
        <v>2112</v>
      </c>
      <c r="AQ292">
        <v>1.23</v>
      </c>
      <c r="AR292">
        <v>1.23</v>
      </c>
      <c r="AT292">
        <v>2.14</v>
      </c>
      <c r="AU292">
        <v>2.14</v>
      </c>
      <c r="BA292">
        <v>0.72</v>
      </c>
      <c r="BB292">
        <v>12</v>
      </c>
    </row>
    <row r="293" spans="1:54" x14ac:dyDescent="0.35">
      <c r="A293" t="s">
        <v>7778</v>
      </c>
      <c r="B293">
        <v>289</v>
      </c>
      <c r="C293">
        <v>935.36800000000005</v>
      </c>
      <c r="D293">
        <v>10</v>
      </c>
      <c r="E293" t="s">
        <v>7798</v>
      </c>
      <c r="F293" t="s">
        <v>7773</v>
      </c>
      <c r="G293" t="s">
        <v>5753</v>
      </c>
      <c r="H293">
        <v>13</v>
      </c>
      <c r="I293">
        <v>0.72</v>
      </c>
      <c r="J293">
        <v>17</v>
      </c>
      <c r="K293">
        <v>4</v>
      </c>
      <c r="L293" t="s">
        <v>7817</v>
      </c>
      <c r="O293" t="s">
        <v>7784</v>
      </c>
      <c r="P293" t="s">
        <v>7774</v>
      </c>
      <c r="Q293" t="s">
        <v>7193</v>
      </c>
      <c r="R293" t="s">
        <v>7492</v>
      </c>
      <c r="S293" t="s">
        <v>7492</v>
      </c>
      <c r="T293">
        <v>5.56</v>
      </c>
      <c r="U293" t="s">
        <v>7816</v>
      </c>
      <c r="V293">
        <v>2</v>
      </c>
      <c r="W293" t="s">
        <v>7774</v>
      </c>
      <c r="X293" t="s">
        <v>7783</v>
      </c>
      <c r="Y293" t="s">
        <v>7774</v>
      </c>
      <c r="Z293">
        <v>15</v>
      </c>
      <c r="AA293">
        <v>15</v>
      </c>
      <c r="AB293">
        <v>8</v>
      </c>
      <c r="AC293" t="s">
        <v>5683</v>
      </c>
      <c r="AD293">
        <v>42.776215649999997</v>
      </c>
      <c r="AE293">
        <v>-82.037409749999995</v>
      </c>
      <c r="AF293">
        <v>202.4</v>
      </c>
      <c r="AG293">
        <v>290</v>
      </c>
      <c r="AH293" t="s">
        <v>8087</v>
      </c>
      <c r="AI293">
        <v>15</v>
      </c>
      <c r="AJ293">
        <v>986</v>
      </c>
      <c r="AK293">
        <v>3.6589999999999998</v>
      </c>
      <c r="AL293">
        <v>251.357</v>
      </c>
      <c r="AM293">
        <v>2103</v>
      </c>
      <c r="AN293">
        <v>2105</v>
      </c>
      <c r="AQ293">
        <v>1.23</v>
      </c>
      <c r="AR293">
        <v>1.23</v>
      </c>
      <c r="AT293">
        <v>2.13</v>
      </c>
      <c r="AU293">
        <v>2.13</v>
      </c>
      <c r="BA293">
        <v>0.72</v>
      </c>
      <c r="BB293">
        <v>17</v>
      </c>
    </row>
    <row r="294" spans="1:54" x14ac:dyDescent="0.35">
      <c r="A294" t="s">
        <v>7778</v>
      </c>
      <c r="B294">
        <v>290</v>
      </c>
      <c r="C294">
        <v>936.77499999999998</v>
      </c>
      <c r="D294">
        <v>10</v>
      </c>
      <c r="E294" t="s">
        <v>7782</v>
      </c>
      <c r="F294" t="s">
        <v>7773</v>
      </c>
      <c r="G294" t="s">
        <v>5753</v>
      </c>
      <c r="H294">
        <v>10</v>
      </c>
      <c r="I294">
        <v>0.54</v>
      </c>
      <c r="J294">
        <v>6</v>
      </c>
      <c r="K294">
        <v>6</v>
      </c>
      <c r="L294" t="s">
        <v>7539</v>
      </c>
      <c r="O294" t="s">
        <v>7784</v>
      </c>
      <c r="P294" t="s">
        <v>7774</v>
      </c>
      <c r="Q294" t="s">
        <v>7193</v>
      </c>
      <c r="R294" t="s">
        <v>7492</v>
      </c>
      <c r="S294" t="s">
        <v>7492</v>
      </c>
      <c r="T294">
        <v>5.56</v>
      </c>
      <c r="U294" t="s">
        <v>7816</v>
      </c>
      <c r="V294">
        <v>1.9</v>
      </c>
      <c r="W294" t="s">
        <v>7774</v>
      </c>
      <c r="X294" t="s">
        <v>7789</v>
      </c>
      <c r="Y294" t="s">
        <v>7774</v>
      </c>
      <c r="AC294" t="s">
        <v>8271</v>
      </c>
      <c r="AD294">
        <v>42.77620289</v>
      </c>
      <c r="AE294">
        <v>-82.037410210000004</v>
      </c>
      <c r="AF294">
        <v>202.4</v>
      </c>
      <c r="AG294">
        <v>290</v>
      </c>
      <c r="AH294" t="s">
        <v>8087</v>
      </c>
      <c r="AI294">
        <v>15</v>
      </c>
      <c r="AJ294">
        <v>986</v>
      </c>
      <c r="AK294">
        <v>5.0709999999999997</v>
      </c>
      <c r="AL294">
        <v>385.56400000000002</v>
      </c>
      <c r="AM294">
        <v>2118</v>
      </c>
      <c r="AN294">
        <v>2118</v>
      </c>
      <c r="AQ294">
        <v>1.24</v>
      </c>
      <c r="AR294">
        <v>1.24</v>
      </c>
      <c r="AT294">
        <v>2.15</v>
      </c>
      <c r="AU294">
        <v>2.15</v>
      </c>
      <c r="BA294">
        <v>0.54</v>
      </c>
      <c r="BB294">
        <v>6</v>
      </c>
    </row>
    <row r="295" spans="1:54" x14ac:dyDescent="0.35">
      <c r="A295" t="s">
        <v>8084</v>
      </c>
      <c r="B295">
        <v>291</v>
      </c>
      <c r="C295">
        <v>949.7</v>
      </c>
      <c r="D295">
        <v>10</v>
      </c>
      <c r="E295" t="s">
        <v>7782</v>
      </c>
      <c r="F295" t="s">
        <v>8085</v>
      </c>
      <c r="G295" t="s">
        <v>8107</v>
      </c>
      <c r="Q295" t="s">
        <v>7194</v>
      </c>
      <c r="R295" t="s">
        <v>7495</v>
      </c>
      <c r="S295" t="s">
        <v>7495</v>
      </c>
      <c r="T295">
        <v>5.56</v>
      </c>
      <c r="U295" t="s">
        <v>7887</v>
      </c>
      <c r="V295">
        <v>1.9</v>
      </c>
      <c r="W295" t="s">
        <v>7774</v>
      </c>
      <c r="AD295">
        <v>42.776086069999998</v>
      </c>
      <c r="AE295">
        <v>-82.03741445</v>
      </c>
      <c r="AF295">
        <v>202.4</v>
      </c>
      <c r="AG295">
        <v>290</v>
      </c>
      <c r="AH295" t="s">
        <v>8087</v>
      </c>
      <c r="AJ295">
        <v>986</v>
      </c>
      <c r="AK295">
        <v>18</v>
      </c>
    </row>
    <row r="296" spans="1:54" x14ac:dyDescent="0.35">
      <c r="A296" t="s">
        <v>7778</v>
      </c>
      <c r="B296">
        <v>292</v>
      </c>
      <c r="C296">
        <v>949.971</v>
      </c>
      <c r="D296">
        <v>10</v>
      </c>
      <c r="E296" t="s">
        <v>7782</v>
      </c>
      <c r="F296" t="s">
        <v>7773</v>
      </c>
      <c r="G296" t="s">
        <v>5753</v>
      </c>
      <c r="H296">
        <v>14</v>
      </c>
      <c r="I296">
        <v>0.76</v>
      </c>
      <c r="J296">
        <v>8</v>
      </c>
      <c r="K296">
        <v>6</v>
      </c>
      <c r="L296" t="s">
        <v>7552</v>
      </c>
      <c r="O296" t="s">
        <v>7784</v>
      </c>
      <c r="P296" t="s">
        <v>7774</v>
      </c>
      <c r="Q296" t="s">
        <v>7194</v>
      </c>
      <c r="R296" t="s">
        <v>7495</v>
      </c>
      <c r="S296" t="s">
        <v>7495</v>
      </c>
      <c r="T296">
        <v>5.56</v>
      </c>
      <c r="U296" t="s">
        <v>7887</v>
      </c>
      <c r="V296">
        <v>1.8</v>
      </c>
      <c r="W296" t="s">
        <v>7774</v>
      </c>
      <c r="X296" t="s">
        <v>7789</v>
      </c>
      <c r="Y296" t="s">
        <v>7774</v>
      </c>
      <c r="AC296" t="s">
        <v>5678</v>
      </c>
      <c r="AD296">
        <v>42.776083659999998</v>
      </c>
      <c r="AE296">
        <v>-82.03741454</v>
      </c>
      <c r="AF296">
        <v>202.4</v>
      </c>
      <c r="AG296">
        <v>290</v>
      </c>
      <c r="AH296" t="s">
        <v>8087</v>
      </c>
      <c r="AI296">
        <v>15</v>
      </c>
      <c r="AJ296">
        <v>986</v>
      </c>
      <c r="AK296">
        <v>0.26600000000000001</v>
      </c>
      <c r="AL296">
        <v>-411.74200000000002</v>
      </c>
      <c r="AM296">
        <v>2115</v>
      </c>
      <c r="AN296">
        <v>2116</v>
      </c>
      <c r="AQ296">
        <v>1.24</v>
      </c>
      <c r="AR296">
        <v>1.24</v>
      </c>
      <c r="AT296">
        <v>2.15</v>
      </c>
      <c r="AU296">
        <v>2.14</v>
      </c>
      <c r="BA296">
        <v>0.76</v>
      </c>
      <c r="BB296">
        <v>8</v>
      </c>
    </row>
    <row r="297" spans="1:54" x14ac:dyDescent="0.35">
      <c r="A297" t="s">
        <v>8084</v>
      </c>
      <c r="B297">
        <v>293</v>
      </c>
      <c r="C297">
        <v>967.9</v>
      </c>
      <c r="D297">
        <v>10</v>
      </c>
      <c r="E297" t="s">
        <v>7782</v>
      </c>
      <c r="F297" t="s">
        <v>8085</v>
      </c>
      <c r="G297" t="s">
        <v>8107</v>
      </c>
      <c r="Q297" t="s">
        <v>7195</v>
      </c>
      <c r="R297" t="s">
        <v>7497</v>
      </c>
      <c r="S297" t="s">
        <v>7497</v>
      </c>
      <c r="T297">
        <v>5.56</v>
      </c>
      <c r="U297" t="s">
        <v>7888</v>
      </c>
      <c r="V297">
        <v>1.8</v>
      </c>
      <c r="W297" t="s">
        <v>7774</v>
      </c>
      <c r="AD297">
        <v>42.775921619999998</v>
      </c>
      <c r="AE297">
        <v>-82.037420539999999</v>
      </c>
      <c r="AF297">
        <v>202.3</v>
      </c>
      <c r="AG297">
        <v>290</v>
      </c>
      <c r="AH297" t="s">
        <v>8087</v>
      </c>
      <c r="AJ297">
        <v>986</v>
      </c>
      <c r="AK297">
        <v>18.2</v>
      </c>
    </row>
    <row r="298" spans="1:54" x14ac:dyDescent="0.35">
      <c r="A298" t="s">
        <v>7778</v>
      </c>
      <c r="B298">
        <v>294</v>
      </c>
      <c r="C298">
        <v>968.00800000000004</v>
      </c>
      <c r="D298">
        <v>10</v>
      </c>
      <c r="E298" t="s">
        <v>7782</v>
      </c>
      <c r="F298" t="s">
        <v>7773</v>
      </c>
      <c r="G298" t="s">
        <v>5753</v>
      </c>
      <c r="H298">
        <v>10</v>
      </c>
      <c r="I298">
        <v>0.57999999999999996</v>
      </c>
      <c r="J298">
        <v>8</v>
      </c>
      <c r="K298">
        <v>10</v>
      </c>
      <c r="L298" t="s">
        <v>7504</v>
      </c>
      <c r="O298" t="s">
        <v>7784</v>
      </c>
      <c r="P298" t="s">
        <v>7774</v>
      </c>
      <c r="Q298" t="s">
        <v>7195</v>
      </c>
      <c r="R298" t="s">
        <v>7497</v>
      </c>
      <c r="S298" t="s">
        <v>7497</v>
      </c>
      <c r="T298">
        <v>5.56</v>
      </c>
      <c r="U298" t="s">
        <v>7888</v>
      </c>
      <c r="V298">
        <v>1.8</v>
      </c>
      <c r="W298" t="s">
        <v>7774</v>
      </c>
      <c r="X298" t="s">
        <v>7789</v>
      </c>
      <c r="Y298" t="s">
        <v>7774</v>
      </c>
      <c r="AC298" t="s">
        <v>5678</v>
      </c>
      <c r="AD298">
        <v>42.775920679999999</v>
      </c>
      <c r="AE298">
        <v>-82.037420569999995</v>
      </c>
      <c r="AF298">
        <v>202.3</v>
      </c>
      <c r="AG298">
        <v>290</v>
      </c>
      <c r="AH298" t="s">
        <v>8087</v>
      </c>
      <c r="AI298">
        <v>15</v>
      </c>
      <c r="AJ298">
        <v>986</v>
      </c>
      <c r="AK298">
        <v>0.10299999999999999</v>
      </c>
      <c r="AL298">
        <v>401.935</v>
      </c>
      <c r="AM298">
        <v>2117</v>
      </c>
      <c r="AN298">
        <v>2117</v>
      </c>
      <c r="AQ298">
        <v>1.24</v>
      </c>
      <c r="AR298">
        <v>1.24</v>
      </c>
      <c r="AT298">
        <v>2.15</v>
      </c>
      <c r="AU298">
        <v>2.15</v>
      </c>
      <c r="BA298">
        <v>0.57999999999999996</v>
      </c>
      <c r="BB298">
        <v>8</v>
      </c>
    </row>
    <row r="299" spans="1:54" x14ac:dyDescent="0.35">
      <c r="A299" t="s">
        <v>7778</v>
      </c>
      <c r="B299">
        <v>295</v>
      </c>
      <c r="C299">
        <v>968.154</v>
      </c>
      <c r="D299">
        <v>10</v>
      </c>
      <c r="E299" t="s">
        <v>7782</v>
      </c>
      <c r="F299" t="s">
        <v>7773</v>
      </c>
      <c r="G299" t="s">
        <v>5753</v>
      </c>
      <c r="H299">
        <v>12</v>
      </c>
      <c r="I299">
        <v>0.65</v>
      </c>
      <c r="J299">
        <v>14</v>
      </c>
      <c r="K299">
        <v>9</v>
      </c>
      <c r="L299" t="s">
        <v>7625</v>
      </c>
      <c r="N299">
        <v>7</v>
      </c>
      <c r="O299" t="s">
        <v>7784</v>
      </c>
      <c r="P299" t="s">
        <v>7774</v>
      </c>
      <c r="Q299" t="s">
        <v>7195</v>
      </c>
      <c r="R299" t="s">
        <v>7497</v>
      </c>
      <c r="S299" t="s">
        <v>7497</v>
      </c>
      <c r="T299">
        <v>5.56</v>
      </c>
      <c r="U299" t="s">
        <v>7888</v>
      </c>
      <c r="V299">
        <v>1.8</v>
      </c>
      <c r="W299" t="s">
        <v>7774</v>
      </c>
      <c r="X299" t="s">
        <v>7783</v>
      </c>
      <c r="Y299" t="s">
        <v>7774</v>
      </c>
      <c r="AC299" t="s">
        <v>5678</v>
      </c>
      <c r="AD299">
        <v>42.775919389999999</v>
      </c>
      <c r="AE299">
        <v>-82.037420609999998</v>
      </c>
      <c r="AF299">
        <v>202.3</v>
      </c>
      <c r="AG299">
        <v>290</v>
      </c>
      <c r="AH299" t="s">
        <v>8087</v>
      </c>
      <c r="AI299">
        <v>15</v>
      </c>
      <c r="AJ299">
        <v>986</v>
      </c>
      <c r="AK299">
        <v>0.246</v>
      </c>
      <c r="AL299">
        <v>416.38799999999998</v>
      </c>
      <c r="AM299">
        <v>2109</v>
      </c>
      <c r="AN299">
        <v>2111</v>
      </c>
      <c r="AQ299">
        <v>1.23</v>
      </c>
      <c r="AR299">
        <v>1.23</v>
      </c>
      <c r="AT299">
        <v>2.14</v>
      </c>
      <c r="AU299">
        <v>2.14</v>
      </c>
      <c r="BA299">
        <v>0.65</v>
      </c>
      <c r="BB299">
        <v>14</v>
      </c>
    </row>
    <row r="300" spans="1:54" x14ac:dyDescent="0.35">
      <c r="A300" t="s">
        <v>7778</v>
      </c>
      <c r="B300">
        <v>296</v>
      </c>
      <c r="C300">
        <v>968.16399999999999</v>
      </c>
      <c r="D300">
        <v>10</v>
      </c>
      <c r="E300" t="s">
        <v>7782</v>
      </c>
      <c r="F300" t="s">
        <v>7773</v>
      </c>
      <c r="G300" t="s">
        <v>7852</v>
      </c>
      <c r="H300">
        <v>13</v>
      </c>
      <c r="I300">
        <v>0.7</v>
      </c>
      <c r="J300">
        <v>36</v>
      </c>
      <c r="K300">
        <v>11</v>
      </c>
      <c r="L300" t="s">
        <v>7507</v>
      </c>
      <c r="N300">
        <v>7</v>
      </c>
      <c r="O300" t="s">
        <v>7784</v>
      </c>
      <c r="P300" t="s">
        <v>7774</v>
      </c>
      <c r="Q300" t="s">
        <v>7195</v>
      </c>
      <c r="R300" t="s">
        <v>7497</v>
      </c>
      <c r="S300" t="s">
        <v>7497</v>
      </c>
      <c r="T300">
        <v>5.56</v>
      </c>
      <c r="U300" t="s">
        <v>7888</v>
      </c>
      <c r="V300">
        <v>1.8</v>
      </c>
      <c r="W300" t="s">
        <v>7774</v>
      </c>
      <c r="X300" t="s">
        <v>7879</v>
      </c>
      <c r="Y300" t="s">
        <v>7774</v>
      </c>
      <c r="Z300">
        <v>10</v>
      </c>
      <c r="AC300" t="s">
        <v>5683</v>
      </c>
      <c r="AD300">
        <v>42.775919389999999</v>
      </c>
      <c r="AE300">
        <v>-82.037420609999998</v>
      </c>
      <c r="AF300">
        <v>202.3</v>
      </c>
      <c r="AG300">
        <v>290</v>
      </c>
      <c r="AH300" t="s">
        <v>8087</v>
      </c>
      <c r="AI300">
        <v>15</v>
      </c>
      <c r="AJ300">
        <v>986</v>
      </c>
      <c r="AK300">
        <v>0.246</v>
      </c>
      <c r="AL300">
        <v>414.29599999999999</v>
      </c>
      <c r="AM300">
        <v>2077</v>
      </c>
      <c r="AN300">
        <v>2072</v>
      </c>
      <c r="AQ300">
        <v>1.21</v>
      </c>
      <c r="AR300">
        <v>1.21</v>
      </c>
      <c r="AT300">
        <v>2.1</v>
      </c>
      <c r="AU300">
        <v>2.11</v>
      </c>
      <c r="BA300">
        <v>0.53</v>
      </c>
      <c r="BB300">
        <v>36</v>
      </c>
    </row>
    <row r="301" spans="1:54" x14ac:dyDescent="0.35">
      <c r="A301" t="s">
        <v>7778</v>
      </c>
      <c r="B301">
        <v>297</v>
      </c>
      <c r="C301">
        <v>968.178</v>
      </c>
      <c r="D301">
        <v>10</v>
      </c>
      <c r="E301" t="s">
        <v>7782</v>
      </c>
      <c r="F301" t="s">
        <v>7773</v>
      </c>
      <c r="G301" t="s">
        <v>5753</v>
      </c>
      <c r="H301">
        <v>13</v>
      </c>
      <c r="I301">
        <v>0.7</v>
      </c>
      <c r="J301">
        <v>9</v>
      </c>
      <c r="K301">
        <v>11</v>
      </c>
      <c r="L301" t="s">
        <v>7507</v>
      </c>
      <c r="N301">
        <v>7</v>
      </c>
      <c r="O301" t="s">
        <v>7784</v>
      </c>
      <c r="P301" t="s">
        <v>7774</v>
      </c>
      <c r="Q301" t="s">
        <v>7195</v>
      </c>
      <c r="R301" t="s">
        <v>7497</v>
      </c>
      <c r="S301" t="s">
        <v>7497</v>
      </c>
      <c r="T301">
        <v>5.56</v>
      </c>
      <c r="U301" t="s">
        <v>7888</v>
      </c>
      <c r="V301">
        <v>1.8</v>
      </c>
      <c r="W301" t="s">
        <v>7774</v>
      </c>
      <c r="X301" t="s">
        <v>7786</v>
      </c>
      <c r="Y301" t="s">
        <v>7774</v>
      </c>
      <c r="Z301">
        <v>10</v>
      </c>
      <c r="AA301">
        <v>10</v>
      </c>
      <c r="AB301">
        <v>15</v>
      </c>
      <c r="AC301" t="s">
        <v>5683</v>
      </c>
      <c r="AD301">
        <v>42.77591915</v>
      </c>
      <c r="AE301">
        <v>-82.037420620000006</v>
      </c>
      <c r="AF301">
        <v>202.3</v>
      </c>
      <c r="AG301">
        <v>290</v>
      </c>
      <c r="AH301" t="s">
        <v>8087</v>
      </c>
      <c r="AI301">
        <v>15</v>
      </c>
      <c r="AJ301">
        <v>986</v>
      </c>
      <c r="AK301">
        <v>0.27300000000000002</v>
      </c>
      <c r="AL301">
        <v>414.29599999999999</v>
      </c>
      <c r="AM301">
        <v>2115</v>
      </c>
      <c r="AN301">
        <v>2116</v>
      </c>
      <c r="AQ301">
        <v>1.24</v>
      </c>
      <c r="AR301">
        <v>1.23</v>
      </c>
      <c r="AT301">
        <v>2.15</v>
      </c>
      <c r="AU301">
        <v>2.14</v>
      </c>
      <c r="BA301">
        <v>0.7</v>
      </c>
      <c r="BB301">
        <v>9</v>
      </c>
    </row>
    <row r="302" spans="1:54" x14ac:dyDescent="0.35">
      <c r="A302" t="s">
        <v>7778</v>
      </c>
      <c r="B302">
        <v>298</v>
      </c>
      <c r="C302">
        <v>968.37900000000002</v>
      </c>
      <c r="D302">
        <v>10</v>
      </c>
      <c r="E302" t="s">
        <v>7782</v>
      </c>
      <c r="F302" t="s">
        <v>7773</v>
      </c>
      <c r="G302" t="s">
        <v>5753</v>
      </c>
      <c r="H302">
        <v>10</v>
      </c>
      <c r="I302">
        <v>0.54</v>
      </c>
      <c r="J302">
        <v>9</v>
      </c>
      <c r="K302">
        <v>10</v>
      </c>
      <c r="L302" t="s">
        <v>7357</v>
      </c>
      <c r="O302" t="s">
        <v>7784</v>
      </c>
      <c r="P302" t="s">
        <v>7774</v>
      </c>
      <c r="Q302" t="s">
        <v>7195</v>
      </c>
      <c r="R302" t="s">
        <v>7497</v>
      </c>
      <c r="S302" t="s">
        <v>7497</v>
      </c>
      <c r="T302">
        <v>5.56</v>
      </c>
      <c r="U302" t="s">
        <v>7888</v>
      </c>
      <c r="V302">
        <v>1.8</v>
      </c>
      <c r="W302" t="s">
        <v>7774</v>
      </c>
      <c r="X302" t="s">
        <v>7789</v>
      </c>
      <c r="Y302" t="s">
        <v>7774</v>
      </c>
      <c r="AC302" t="s">
        <v>8271</v>
      </c>
      <c r="AD302">
        <v>42.775917329999999</v>
      </c>
      <c r="AE302">
        <v>-82.037420679999997</v>
      </c>
      <c r="AF302">
        <v>202.3</v>
      </c>
      <c r="AG302">
        <v>290</v>
      </c>
      <c r="AH302" t="s">
        <v>8087</v>
      </c>
      <c r="AI302">
        <v>15</v>
      </c>
      <c r="AJ302">
        <v>986</v>
      </c>
      <c r="AK302">
        <v>0.47399999999999998</v>
      </c>
      <c r="AL302">
        <v>410.13400000000001</v>
      </c>
      <c r="AM302">
        <v>2116</v>
      </c>
      <c r="AN302">
        <v>2117</v>
      </c>
      <c r="AQ302">
        <v>1.24</v>
      </c>
      <c r="AR302">
        <v>1.24</v>
      </c>
      <c r="AT302">
        <v>2.15</v>
      </c>
      <c r="AU302">
        <v>2.15</v>
      </c>
      <c r="BA302">
        <v>0.54</v>
      </c>
      <c r="BB302">
        <v>9</v>
      </c>
    </row>
    <row r="303" spans="1:54" x14ac:dyDescent="0.35">
      <c r="A303" t="s">
        <v>7778</v>
      </c>
      <c r="B303">
        <v>299</v>
      </c>
      <c r="C303">
        <v>968.71100000000001</v>
      </c>
      <c r="D303">
        <v>10</v>
      </c>
      <c r="E303" t="s">
        <v>7782</v>
      </c>
      <c r="F303" t="s">
        <v>7773</v>
      </c>
      <c r="G303" t="s">
        <v>5753</v>
      </c>
      <c r="H303">
        <v>12</v>
      </c>
      <c r="I303">
        <v>0.68</v>
      </c>
      <c r="J303">
        <v>9</v>
      </c>
      <c r="K303">
        <v>8</v>
      </c>
      <c r="L303" t="s">
        <v>7357</v>
      </c>
      <c r="O303" t="s">
        <v>7784</v>
      </c>
      <c r="P303" t="s">
        <v>7774</v>
      </c>
      <c r="Q303" t="s">
        <v>7195</v>
      </c>
      <c r="R303" t="s">
        <v>7497</v>
      </c>
      <c r="S303" t="s">
        <v>7497</v>
      </c>
      <c r="T303">
        <v>5.56</v>
      </c>
      <c r="U303" t="s">
        <v>7888</v>
      </c>
      <c r="V303">
        <v>1.8</v>
      </c>
      <c r="W303" t="s">
        <v>7774</v>
      </c>
      <c r="X303" t="s">
        <v>7789</v>
      </c>
      <c r="Y303" t="s">
        <v>7774</v>
      </c>
      <c r="AC303" t="s">
        <v>5678</v>
      </c>
      <c r="AD303">
        <v>42.77591434</v>
      </c>
      <c r="AE303">
        <v>-82.037420780000005</v>
      </c>
      <c r="AF303">
        <v>202.3</v>
      </c>
      <c r="AG303">
        <v>290</v>
      </c>
      <c r="AH303" t="s">
        <v>8087</v>
      </c>
      <c r="AI303">
        <v>15</v>
      </c>
      <c r="AJ303">
        <v>986</v>
      </c>
      <c r="AK303">
        <v>0.80600000000000005</v>
      </c>
      <c r="AL303">
        <v>410.834</v>
      </c>
      <c r="AM303">
        <v>2115</v>
      </c>
      <c r="AN303">
        <v>2116</v>
      </c>
      <c r="AQ303">
        <v>1.24</v>
      </c>
      <c r="AR303">
        <v>1.23</v>
      </c>
      <c r="AT303">
        <v>2.15</v>
      </c>
      <c r="AU303">
        <v>2.14</v>
      </c>
      <c r="BA303">
        <v>0.68</v>
      </c>
      <c r="BB303">
        <v>9</v>
      </c>
    </row>
    <row r="304" spans="1:54" x14ac:dyDescent="0.35">
      <c r="A304" t="s">
        <v>7778</v>
      </c>
      <c r="B304">
        <v>300</v>
      </c>
      <c r="C304">
        <v>968.86699999999996</v>
      </c>
      <c r="D304">
        <v>10</v>
      </c>
      <c r="E304" t="s">
        <v>7782</v>
      </c>
      <c r="F304" t="s">
        <v>7773</v>
      </c>
      <c r="G304" t="s">
        <v>5753</v>
      </c>
      <c r="H304">
        <v>11</v>
      </c>
      <c r="I304">
        <v>0.62</v>
      </c>
      <c r="J304">
        <v>7</v>
      </c>
      <c r="K304">
        <v>8</v>
      </c>
      <c r="L304" t="s">
        <v>7357</v>
      </c>
      <c r="O304" t="s">
        <v>7784</v>
      </c>
      <c r="P304" t="s">
        <v>7774</v>
      </c>
      <c r="Q304" t="s">
        <v>7195</v>
      </c>
      <c r="R304" t="s">
        <v>7497</v>
      </c>
      <c r="S304" t="s">
        <v>7497</v>
      </c>
      <c r="T304">
        <v>5.56</v>
      </c>
      <c r="U304" t="s">
        <v>7888</v>
      </c>
      <c r="V304">
        <v>1.9</v>
      </c>
      <c r="W304" t="s">
        <v>7774</v>
      </c>
      <c r="X304" t="s">
        <v>7789</v>
      </c>
      <c r="Y304" t="s">
        <v>7774</v>
      </c>
      <c r="AC304" t="s">
        <v>5678</v>
      </c>
      <c r="AD304">
        <v>42.775912910000002</v>
      </c>
      <c r="AE304">
        <v>-82.037420830000002</v>
      </c>
      <c r="AF304">
        <v>202.3</v>
      </c>
      <c r="AG304">
        <v>290</v>
      </c>
      <c r="AH304" t="s">
        <v>8087</v>
      </c>
      <c r="AI304">
        <v>15</v>
      </c>
      <c r="AJ304">
        <v>986</v>
      </c>
      <c r="AK304">
        <v>0.96299999999999997</v>
      </c>
      <c r="AL304">
        <v>410.73399999999998</v>
      </c>
      <c r="AM304">
        <v>2117</v>
      </c>
      <c r="AN304">
        <v>2117</v>
      </c>
      <c r="AQ304">
        <v>1.24</v>
      </c>
      <c r="AR304">
        <v>1.24</v>
      </c>
      <c r="AT304">
        <v>2.15</v>
      </c>
      <c r="AU304">
        <v>2.15</v>
      </c>
      <c r="BA304">
        <v>0.62</v>
      </c>
      <c r="BB304">
        <v>7</v>
      </c>
    </row>
    <row r="305" spans="1:54" x14ac:dyDescent="0.35">
      <c r="A305" t="s">
        <v>7778</v>
      </c>
      <c r="B305">
        <v>301</v>
      </c>
      <c r="C305">
        <v>970.97900000000004</v>
      </c>
      <c r="D305">
        <v>10</v>
      </c>
      <c r="E305" t="s">
        <v>7782</v>
      </c>
      <c r="F305" t="s">
        <v>7773</v>
      </c>
      <c r="G305" t="s">
        <v>5753</v>
      </c>
      <c r="H305">
        <v>12</v>
      </c>
      <c r="I305">
        <v>0.67</v>
      </c>
      <c r="J305">
        <v>9</v>
      </c>
      <c r="K305">
        <v>10</v>
      </c>
      <c r="L305" t="s">
        <v>7570</v>
      </c>
      <c r="O305" t="s">
        <v>7784</v>
      </c>
      <c r="P305" t="s">
        <v>7774</v>
      </c>
      <c r="Q305" t="s">
        <v>7195</v>
      </c>
      <c r="R305" t="s">
        <v>7497</v>
      </c>
      <c r="S305" t="s">
        <v>7497</v>
      </c>
      <c r="T305">
        <v>5.56</v>
      </c>
      <c r="U305" t="s">
        <v>7888</v>
      </c>
      <c r="V305">
        <v>1.9</v>
      </c>
      <c r="W305" t="s">
        <v>7774</v>
      </c>
      <c r="X305" t="s">
        <v>7789</v>
      </c>
      <c r="Y305" t="s">
        <v>7774</v>
      </c>
      <c r="AC305" t="s">
        <v>5678</v>
      </c>
      <c r="AD305">
        <v>42.775893840000002</v>
      </c>
      <c r="AE305">
        <v>-82.037421449999997</v>
      </c>
      <c r="AF305">
        <v>202.3</v>
      </c>
      <c r="AG305">
        <v>290</v>
      </c>
      <c r="AH305" t="s">
        <v>8087</v>
      </c>
      <c r="AI305">
        <v>15</v>
      </c>
      <c r="AJ305">
        <v>986</v>
      </c>
      <c r="AK305">
        <v>3.0739999999999998</v>
      </c>
      <c r="AL305">
        <v>408.09100000000001</v>
      </c>
      <c r="AM305">
        <v>2115</v>
      </c>
      <c r="AN305">
        <v>2116</v>
      </c>
      <c r="AQ305">
        <v>1.24</v>
      </c>
      <c r="AR305">
        <v>1.23</v>
      </c>
      <c r="AT305">
        <v>2.15</v>
      </c>
      <c r="AU305">
        <v>2.14</v>
      </c>
      <c r="BA305">
        <v>0.67</v>
      </c>
      <c r="BB305">
        <v>9</v>
      </c>
    </row>
    <row r="306" spans="1:54" x14ac:dyDescent="0.35">
      <c r="A306" t="s">
        <v>7778</v>
      </c>
      <c r="B306">
        <v>302</v>
      </c>
      <c r="C306">
        <v>971.27099999999996</v>
      </c>
      <c r="D306">
        <v>10</v>
      </c>
      <c r="E306" t="s">
        <v>7782</v>
      </c>
      <c r="F306" t="s">
        <v>7773</v>
      </c>
      <c r="G306" t="s">
        <v>5753</v>
      </c>
      <c r="H306">
        <v>10</v>
      </c>
      <c r="I306">
        <v>0.57999999999999996</v>
      </c>
      <c r="J306">
        <v>7</v>
      </c>
      <c r="K306">
        <v>8</v>
      </c>
      <c r="L306" t="s">
        <v>7357</v>
      </c>
      <c r="O306" t="s">
        <v>7784</v>
      </c>
      <c r="P306" t="s">
        <v>7774</v>
      </c>
      <c r="Q306" t="s">
        <v>7195</v>
      </c>
      <c r="R306" t="s">
        <v>7497</v>
      </c>
      <c r="S306" t="s">
        <v>7497</v>
      </c>
      <c r="T306">
        <v>5.56</v>
      </c>
      <c r="U306" t="s">
        <v>7888</v>
      </c>
      <c r="V306">
        <v>1.9</v>
      </c>
      <c r="W306" t="s">
        <v>7774</v>
      </c>
      <c r="X306" t="s">
        <v>7789</v>
      </c>
      <c r="Y306" t="s">
        <v>7774</v>
      </c>
      <c r="AC306" t="s">
        <v>5678</v>
      </c>
      <c r="AD306">
        <v>42.775891190000003</v>
      </c>
      <c r="AE306">
        <v>-82.037421539999997</v>
      </c>
      <c r="AF306">
        <v>202.3</v>
      </c>
      <c r="AG306">
        <v>290</v>
      </c>
      <c r="AH306" t="s">
        <v>8087</v>
      </c>
      <c r="AI306">
        <v>15</v>
      </c>
      <c r="AJ306">
        <v>986</v>
      </c>
      <c r="AK306">
        <v>3.367</v>
      </c>
      <c r="AL306">
        <v>411.27100000000002</v>
      </c>
      <c r="AM306">
        <v>2117</v>
      </c>
      <c r="AN306">
        <v>2118</v>
      </c>
      <c r="AQ306">
        <v>1.24</v>
      </c>
      <c r="AR306">
        <v>1.24</v>
      </c>
      <c r="AT306">
        <v>2.15</v>
      </c>
      <c r="AU306">
        <v>2.15</v>
      </c>
      <c r="BA306">
        <v>0.57999999999999996</v>
      </c>
      <c r="BB306">
        <v>7</v>
      </c>
    </row>
    <row r="307" spans="1:54" x14ac:dyDescent="0.35">
      <c r="A307" t="s">
        <v>7778</v>
      </c>
      <c r="B307">
        <v>303</v>
      </c>
      <c r="C307">
        <v>971.36900000000003</v>
      </c>
      <c r="D307">
        <v>10</v>
      </c>
      <c r="E307" t="s">
        <v>7782</v>
      </c>
      <c r="F307" t="s">
        <v>7773</v>
      </c>
      <c r="G307" t="s">
        <v>5753</v>
      </c>
      <c r="H307">
        <v>11</v>
      </c>
      <c r="I307">
        <v>0.64</v>
      </c>
      <c r="J307">
        <v>14</v>
      </c>
      <c r="K307">
        <v>9</v>
      </c>
      <c r="L307" t="s">
        <v>7507</v>
      </c>
      <c r="O307" t="s">
        <v>7784</v>
      </c>
      <c r="P307" t="s">
        <v>7774</v>
      </c>
      <c r="Q307" t="s">
        <v>7195</v>
      </c>
      <c r="R307" t="s">
        <v>7497</v>
      </c>
      <c r="S307" t="s">
        <v>7497</v>
      </c>
      <c r="T307">
        <v>5.56</v>
      </c>
      <c r="U307" t="s">
        <v>7888</v>
      </c>
      <c r="V307">
        <v>1.9</v>
      </c>
      <c r="W307" t="s">
        <v>7774</v>
      </c>
      <c r="X307" t="s">
        <v>7783</v>
      </c>
      <c r="Y307" t="s">
        <v>7774</v>
      </c>
      <c r="AC307" t="s">
        <v>5678</v>
      </c>
      <c r="AD307">
        <v>42.775890330000003</v>
      </c>
      <c r="AE307">
        <v>-82.037421570000006</v>
      </c>
      <c r="AF307">
        <v>202.3</v>
      </c>
      <c r="AG307">
        <v>290</v>
      </c>
      <c r="AH307" t="s">
        <v>8087</v>
      </c>
      <c r="AI307">
        <v>15</v>
      </c>
      <c r="AJ307">
        <v>986</v>
      </c>
      <c r="AK307">
        <v>3.4620000000000002</v>
      </c>
      <c r="AL307">
        <v>414.87599999999998</v>
      </c>
      <c r="AM307">
        <v>2110</v>
      </c>
      <c r="AN307">
        <v>2112</v>
      </c>
      <c r="AQ307">
        <v>1.23</v>
      </c>
      <c r="AR307">
        <v>1.23</v>
      </c>
      <c r="AT307">
        <v>2.14</v>
      </c>
      <c r="AU307">
        <v>2.14</v>
      </c>
      <c r="BA307">
        <v>0.64</v>
      </c>
      <c r="BB307">
        <v>14</v>
      </c>
    </row>
    <row r="308" spans="1:54" x14ac:dyDescent="0.35">
      <c r="A308" t="s">
        <v>7778</v>
      </c>
      <c r="B308">
        <v>304</v>
      </c>
      <c r="C308">
        <v>972.53399999999999</v>
      </c>
      <c r="D308">
        <v>10</v>
      </c>
      <c r="E308" t="s">
        <v>7782</v>
      </c>
      <c r="F308" t="s">
        <v>7773</v>
      </c>
      <c r="G308" t="s">
        <v>5753</v>
      </c>
      <c r="H308">
        <v>11</v>
      </c>
      <c r="I308">
        <v>0.6</v>
      </c>
      <c r="J308">
        <v>8</v>
      </c>
      <c r="K308">
        <v>10</v>
      </c>
      <c r="L308" t="s">
        <v>7499</v>
      </c>
      <c r="O308" t="s">
        <v>7784</v>
      </c>
      <c r="P308" t="s">
        <v>7774</v>
      </c>
      <c r="Q308" t="s">
        <v>7195</v>
      </c>
      <c r="R308" t="s">
        <v>7497</v>
      </c>
      <c r="S308" t="s">
        <v>7497</v>
      </c>
      <c r="T308">
        <v>5.56</v>
      </c>
      <c r="U308" t="s">
        <v>7888</v>
      </c>
      <c r="V308">
        <v>1.9</v>
      </c>
      <c r="W308" t="s">
        <v>7774</v>
      </c>
      <c r="X308" t="s">
        <v>7789</v>
      </c>
      <c r="Y308" t="s">
        <v>7774</v>
      </c>
      <c r="AC308" t="s">
        <v>5678</v>
      </c>
      <c r="AD308">
        <v>42.775879789999998</v>
      </c>
      <c r="AE308">
        <v>-82.037421910000006</v>
      </c>
      <c r="AF308">
        <v>202.3</v>
      </c>
      <c r="AG308">
        <v>290</v>
      </c>
      <c r="AH308" t="s">
        <v>8087</v>
      </c>
      <c r="AI308">
        <v>15</v>
      </c>
      <c r="AJ308">
        <v>986</v>
      </c>
      <c r="AK308">
        <v>4.6289999999999996</v>
      </c>
      <c r="AL308">
        <v>411.25700000000001</v>
      </c>
      <c r="AM308">
        <v>2116</v>
      </c>
      <c r="AN308">
        <v>2117</v>
      </c>
      <c r="AQ308">
        <v>1.24</v>
      </c>
      <c r="AR308">
        <v>1.24</v>
      </c>
      <c r="AT308">
        <v>2.15</v>
      </c>
      <c r="AU308">
        <v>2.15</v>
      </c>
      <c r="BA308">
        <v>0.6</v>
      </c>
      <c r="BB308">
        <v>8</v>
      </c>
    </row>
    <row r="309" spans="1:54" x14ac:dyDescent="0.35">
      <c r="A309" t="s">
        <v>7778</v>
      </c>
      <c r="B309">
        <v>305</v>
      </c>
      <c r="C309">
        <v>972.67899999999997</v>
      </c>
      <c r="D309">
        <v>10</v>
      </c>
      <c r="E309" t="s">
        <v>7782</v>
      </c>
      <c r="F309" t="s">
        <v>7773</v>
      </c>
      <c r="G309" t="s">
        <v>5753</v>
      </c>
      <c r="H309">
        <v>11</v>
      </c>
      <c r="I309">
        <v>0.59</v>
      </c>
      <c r="J309">
        <v>7</v>
      </c>
      <c r="K309">
        <v>7</v>
      </c>
      <c r="L309" t="s">
        <v>7670</v>
      </c>
      <c r="O309" t="s">
        <v>7784</v>
      </c>
      <c r="P309" t="s">
        <v>7774</v>
      </c>
      <c r="Q309" t="s">
        <v>7195</v>
      </c>
      <c r="R309" t="s">
        <v>7497</v>
      </c>
      <c r="S309" t="s">
        <v>7497</v>
      </c>
      <c r="T309">
        <v>5.56</v>
      </c>
      <c r="U309" t="s">
        <v>7888</v>
      </c>
      <c r="V309">
        <v>1.9</v>
      </c>
      <c r="W309" t="s">
        <v>7774</v>
      </c>
      <c r="X309" t="s">
        <v>7789</v>
      </c>
      <c r="Y309" t="s">
        <v>7774</v>
      </c>
      <c r="AC309" t="s">
        <v>5678</v>
      </c>
      <c r="AD309">
        <v>42.775878470000002</v>
      </c>
      <c r="AE309">
        <v>-82.037421960000003</v>
      </c>
      <c r="AF309">
        <v>202.3</v>
      </c>
      <c r="AG309">
        <v>290</v>
      </c>
      <c r="AH309" t="s">
        <v>8087</v>
      </c>
      <c r="AI309">
        <v>15</v>
      </c>
      <c r="AJ309">
        <v>986</v>
      </c>
      <c r="AK309">
        <v>4.7750000000000004</v>
      </c>
      <c r="AL309">
        <v>418.50599999999997</v>
      </c>
      <c r="AM309">
        <v>2117</v>
      </c>
      <c r="AN309">
        <v>2117</v>
      </c>
      <c r="AQ309">
        <v>1.24</v>
      </c>
      <c r="AR309">
        <v>1.24</v>
      </c>
      <c r="AT309">
        <v>2.15</v>
      </c>
      <c r="AU309">
        <v>2.15</v>
      </c>
      <c r="BA309">
        <v>0.59</v>
      </c>
      <c r="BB309">
        <v>7</v>
      </c>
    </row>
    <row r="310" spans="1:54" x14ac:dyDescent="0.35">
      <c r="A310" t="s">
        <v>7778</v>
      </c>
      <c r="B310">
        <v>306</v>
      </c>
      <c r="C310">
        <v>972.95699999999999</v>
      </c>
      <c r="D310">
        <v>10</v>
      </c>
      <c r="E310" t="s">
        <v>7782</v>
      </c>
      <c r="F310" t="s">
        <v>7773</v>
      </c>
      <c r="G310" t="s">
        <v>5753</v>
      </c>
      <c r="H310">
        <v>13</v>
      </c>
      <c r="I310">
        <v>0.72</v>
      </c>
      <c r="J310">
        <v>13</v>
      </c>
      <c r="K310">
        <v>11</v>
      </c>
      <c r="L310" t="s">
        <v>7500</v>
      </c>
      <c r="O310" t="s">
        <v>7784</v>
      </c>
      <c r="P310" t="s">
        <v>7774</v>
      </c>
      <c r="Q310" t="s">
        <v>7195</v>
      </c>
      <c r="R310" t="s">
        <v>7497</v>
      </c>
      <c r="S310" t="s">
        <v>7497</v>
      </c>
      <c r="T310">
        <v>5.56</v>
      </c>
      <c r="U310" t="s">
        <v>7888</v>
      </c>
      <c r="V310">
        <v>1.9</v>
      </c>
      <c r="W310" t="s">
        <v>7774</v>
      </c>
      <c r="X310" t="s">
        <v>7788</v>
      </c>
      <c r="Y310" t="s">
        <v>7774</v>
      </c>
      <c r="Z310">
        <v>10</v>
      </c>
      <c r="AA310">
        <v>10</v>
      </c>
      <c r="AB310">
        <v>12</v>
      </c>
      <c r="AC310" t="s">
        <v>5683</v>
      </c>
      <c r="AD310">
        <v>42.775875980000002</v>
      </c>
      <c r="AE310">
        <v>-82.037422039999996</v>
      </c>
      <c r="AF310">
        <v>202.3</v>
      </c>
      <c r="AG310">
        <v>290</v>
      </c>
      <c r="AH310" t="s">
        <v>8087</v>
      </c>
      <c r="AI310">
        <v>15</v>
      </c>
      <c r="AJ310">
        <v>986</v>
      </c>
      <c r="AK310">
        <v>5.05</v>
      </c>
      <c r="AL310">
        <v>405.04899999999998</v>
      </c>
      <c r="AM310">
        <v>2109</v>
      </c>
      <c r="AN310">
        <v>2111</v>
      </c>
      <c r="AQ310">
        <v>1.23</v>
      </c>
      <c r="AR310">
        <v>1.23</v>
      </c>
      <c r="AT310">
        <v>2.14</v>
      </c>
      <c r="AU310">
        <v>2.14</v>
      </c>
      <c r="BA310">
        <v>0.72</v>
      </c>
      <c r="BB310">
        <v>13</v>
      </c>
    </row>
    <row r="311" spans="1:54" x14ac:dyDescent="0.35">
      <c r="A311" t="s">
        <v>7778</v>
      </c>
      <c r="B311">
        <v>307</v>
      </c>
      <c r="C311">
        <v>973.02800000000002</v>
      </c>
      <c r="D311">
        <v>10</v>
      </c>
      <c r="E311" t="s">
        <v>7782</v>
      </c>
      <c r="F311" t="s">
        <v>7773</v>
      </c>
      <c r="G311" t="s">
        <v>5753</v>
      </c>
      <c r="H311">
        <v>13</v>
      </c>
      <c r="I311">
        <v>0.71</v>
      </c>
      <c r="J311">
        <v>10</v>
      </c>
      <c r="K311">
        <v>10</v>
      </c>
      <c r="L311" t="s">
        <v>7500</v>
      </c>
      <c r="O311" t="s">
        <v>7784</v>
      </c>
      <c r="P311" t="s">
        <v>7774</v>
      </c>
      <c r="Q311" t="s">
        <v>7195</v>
      </c>
      <c r="R311" t="s">
        <v>7497</v>
      </c>
      <c r="S311" t="s">
        <v>7497</v>
      </c>
      <c r="T311">
        <v>5.56</v>
      </c>
      <c r="U311" t="s">
        <v>7888</v>
      </c>
      <c r="V311">
        <v>1.9</v>
      </c>
      <c r="W311" t="s">
        <v>7774</v>
      </c>
      <c r="X311" t="s">
        <v>7789</v>
      </c>
      <c r="Y311" t="s">
        <v>7774</v>
      </c>
      <c r="AC311" t="s">
        <v>5678</v>
      </c>
      <c r="AD311">
        <v>42.775875329999998</v>
      </c>
      <c r="AE311">
        <v>-82.037422059999997</v>
      </c>
      <c r="AF311">
        <v>202.3</v>
      </c>
      <c r="AG311">
        <v>290</v>
      </c>
      <c r="AH311" t="s">
        <v>8087</v>
      </c>
      <c r="AI311">
        <v>15</v>
      </c>
      <c r="AJ311">
        <v>986</v>
      </c>
      <c r="AK311">
        <v>5.1219999999999999</v>
      </c>
      <c r="AL311">
        <v>404.72</v>
      </c>
      <c r="AM311">
        <v>2114</v>
      </c>
      <c r="AN311">
        <v>2115</v>
      </c>
      <c r="AQ311">
        <v>1.23</v>
      </c>
      <c r="AR311">
        <v>1.23</v>
      </c>
      <c r="AT311">
        <v>2.14</v>
      </c>
      <c r="AU311">
        <v>2.14</v>
      </c>
      <c r="BA311">
        <v>0.71</v>
      </c>
      <c r="BB311">
        <v>10</v>
      </c>
    </row>
    <row r="312" spans="1:54" x14ac:dyDescent="0.35">
      <c r="A312" t="s">
        <v>7778</v>
      </c>
      <c r="B312">
        <v>308</v>
      </c>
      <c r="C312">
        <v>973.09299999999996</v>
      </c>
      <c r="D312">
        <v>10</v>
      </c>
      <c r="E312" t="s">
        <v>7782</v>
      </c>
      <c r="F312" t="s">
        <v>7773</v>
      </c>
      <c r="G312" t="s">
        <v>5753</v>
      </c>
      <c r="H312">
        <v>11</v>
      </c>
      <c r="I312">
        <v>0.61</v>
      </c>
      <c r="J312">
        <v>11</v>
      </c>
      <c r="K312">
        <v>8</v>
      </c>
      <c r="L312" t="s">
        <v>7360</v>
      </c>
      <c r="O312" t="s">
        <v>7784</v>
      </c>
      <c r="P312" t="s">
        <v>7774</v>
      </c>
      <c r="Q312" t="s">
        <v>7195</v>
      </c>
      <c r="R312" t="s">
        <v>7497</v>
      </c>
      <c r="S312" t="s">
        <v>7497</v>
      </c>
      <c r="T312">
        <v>5.56</v>
      </c>
      <c r="U312" t="s">
        <v>7888</v>
      </c>
      <c r="V312">
        <v>1.8</v>
      </c>
      <c r="W312" t="s">
        <v>7774</v>
      </c>
      <c r="X312" t="s">
        <v>7783</v>
      </c>
      <c r="Y312" t="s">
        <v>7774</v>
      </c>
      <c r="AC312" t="s">
        <v>5678</v>
      </c>
      <c r="AD312">
        <v>42.775874739999999</v>
      </c>
      <c r="AE312">
        <v>-82.037422079999999</v>
      </c>
      <c r="AF312">
        <v>202.3</v>
      </c>
      <c r="AG312">
        <v>290</v>
      </c>
      <c r="AH312" t="s">
        <v>8087</v>
      </c>
      <c r="AI312">
        <v>15</v>
      </c>
      <c r="AJ312">
        <v>986</v>
      </c>
      <c r="AK312">
        <v>5.1879999999999997</v>
      </c>
      <c r="AL312">
        <v>406.62400000000002</v>
      </c>
      <c r="AM312">
        <v>2114</v>
      </c>
      <c r="AN312">
        <v>2115</v>
      </c>
      <c r="AQ312">
        <v>1.23</v>
      </c>
      <c r="AR312">
        <v>1.23</v>
      </c>
      <c r="AT312">
        <v>2.14</v>
      </c>
      <c r="AU312">
        <v>2.14</v>
      </c>
      <c r="BA312">
        <v>0.61</v>
      </c>
      <c r="BB312">
        <v>11</v>
      </c>
    </row>
    <row r="313" spans="1:54" x14ac:dyDescent="0.35">
      <c r="A313" t="s">
        <v>7778</v>
      </c>
      <c r="B313">
        <v>309</v>
      </c>
      <c r="C313">
        <v>973.15200000000004</v>
      </c>
      <c r="D313">
        <v>10</v>
      </c>
      <c r="E313" t="s">
        <v>7782</v>
      </c>
      <c r="F313" t="s">
        <v>7773</v>
      </c>
      <c r="G313" t="s">
        <v>5753</v>
      </c>
      <c r="H313">
        <v>10</v>
      </c>
      <c r="I313">
        <v>0.57999999999999996</v>
      </c>
      <c r="J313">
        <v>13</v>
      </c>
      <c r="K313">
        <v>12</v>
      </c>
      <c r="L313" t="s">
        <v>7360</v>
      </c>
      <c r="O313" t="s">
        <v>7784</v>
      </c>
      <c r="P313" t="s">
        <v>7774</v>
      </c>
      <c r="Q313" t="s">
        <v>7195</v>
      </c>
      <c r="R313" t="s">
        <v>7497</v>
      </c>
      <c r="S313" t="s">
        <v>7497</v>
      </c>
      <c r="T313">
        <v>5.56</v>
      </c>
      <c r="U313" t="s">
        <v>7888</v>
      </c>
      <c r="V313">
        <v>1.8</v>
      </c>
      <c r="W313" t="s">
        <v>7774</v>
      </c>
      <c r="X313" t="s">
        <v>7788</v>
      </c>
      <c r="Y313" t="s">
        <v>7774</v>
      </c>
      <c r="Z313">
        <v>10</v>
      </c>
      <c r="AA313">
        <v>10</v>
      </c>
      <c r="AB313">
        <v>12</v>
      </c>
      <c r="AC313" t="s">
        <v>5683</v>
      </c>
      <c r="AD313">
        <v>42.775874219999999</v>
      </c>
      <c r="AE313">
        <v>-82.037422090000007</v>
      </c>
      <c r="AF313">
        <v>202.3</v>
      </c>
      <c r="AG313">
        <v>290</v>
      </c>
      <c r="AH313" t="s">
        <v>8087</v>
      </c>
      <c r="AI313">
        <v>15</v>
      </c>
      <c r="AJ313">
        <v>986</v>
      </c>
      <c r="AK313">
        <v>5.2450000000000001</v>
      </c>
      <c r="AL313">
        <v>404.86</v>
      </c>
      <c r="AM313">
        <v>2112</v>
      </c>
      <c r="AN313">
        <v>2113</v>
      </c>
      <c r="AQ313">
        <v>1.23</v>
      </c>
      <c r="AR313">
        <v>1.23</v>
      </c>
      <c r="AT313">
        <v>2.14</v>
      </c>
      <c r="AU313">
        <v>2.14</v>
      </c>
      <c r="BA313">
        <v>0.57999999999999996</v>
      </c>
      <c r="BB313">
        <v>13</v>
      </c>
    </row>
    <row r="314" spans="1:54" x14ac:dyDescent="0.35">
      <c r="A314" t="s">
        <v>7778</v>
      </c>
      <c r="B314">
        <v>310</v>
      </c>
      <c r="C314">
        <v>973.39099999999996</v>
      </c>
      <c r="D314">
        <v>10</v>
      </c>
      <c r="E314" t="s">
        <v>7782</v>
      </c>
      <c r="F314" t="s">
        <v>7773</v>
      </c>
      <c r="G314" t="s">
        <v>5753</v>
      </c>
      <c r="H314">
        <v>12</v>
      </c>
      <c r="I314">
        <v>0.68</v>
      </c>
      <c r="J314">
        <v>9</v>
      </c>
      <c r="K314">
        <v>6</v>
      </c>
      <c r="L314" t="s">
        <v>7359</v>
      </c>
      <c r="N314">
        <v>8</v>
      </c>
      <c r="O314" t="s">
        <v>7784</v>
      </c>
      <c r="P314" t="s">
        <v>7774</v>
      </c>
      <c r="Q314" t="s">
        <v>7195</v>
      </c>
      <c r="R314" t="s">
        <v>7497</v>
      </c>
      <c r="S314" t="s">
        <v>7497</v>
      </c>
      <c r="T314">
        <v>5.56</v>
      </c>
      <c r="U314" t="s">
        <v>7888</v>
      </c>
      <c r="V314">
        <v>1.9</v>
      </c>
      <c r="W314" t="s">
        <v>7774</v>
      </c>
      <c r="X314" t="s">
        <v>7789</v>
      </c>
      <c r="Y314" t="s">
        <v>7774</v>
      </c>
      <c r="AC314" t="s">
        <v>5678</v>
      </c>
      <c r="AD314">
        <v>42.775872049999997</v>
      </c>
      <c r="AE314">
        <v>-82.037422169999999</v>
      </c>
      <c r="AF314">
        <v>202.3</v>
      </c>
      <c r="AG314">
        <v>290</v>
      </c>
      <c r="AH314" t="s">
        <v>8087</v>
      </c>
      <c r="AI314">
        <v>15</v>
      </c>
      <c r="AJ314">
        <v>986</v>
      </c>
      <c r="AK314">
        <v>5.4859999999999998</v>
      </c>
      <c r="AL314">
        <v>413.87400000000002</v>
      </c>
      <c r="AM314">
        <v>2115</v>
      </c>
      <c r="AN314">
        <v>2116</v>
      </c>
      <c r="AQ314">
        <v>1.24</v>
      </c>
      <c r="AR314">
        <v>1.23</v>
      </c>
      <c r="AT314">
        <v>2.15</v>
      </c>
      <c r="AU314">
        <v>2.14</v>
      </c>
      <c r="BA314">
        <v>0.68</v>
      </c>
      <c r="BB314">
        <v>9</v>
      </c>
    </row>
    <row r="315" spans="1:54" x14ac:dyDescent="0.35">
      <c r="A315" t="s">
        <v>7778</v>
      </c>
      <c r="B315">
        <v>311</v>
      </c>
      <c r="C315">
        <v>973.41</v>
      </c>
      <c r="D315">
        <v>10</v>
      </c>
      <c r="E315" t="s">
        <v>7782</v>
      </c>
      <c r="F315" t="s">
        <v>7773</v>
      </c>
      <c r="G315" t="s">
        <v>7852</v>
      </c>
      <c r="H315">
        <v>12</v>
      </c>
      <c r="I315">
        <v>0.68</v>
      </c>
      <c r="J315">
        <v>48</v>
      </c>
      <c r="K315">
        <v>15</v>
      </c>
      <c r="L315" t="s">
        <v>7570</v>
      </c>
      <c r="N315">
        <v>8</v>
      </c>
      <c r="O315" t="s">
        <v>7784</v>
      </c>
      <c r="P315" t="s">
        <v>7774</v>
      </c>
      <c r="Q315" t="s">
        <v>7195</v>
      </c>
      <c r="R315" t="s">
        <v>7497</v>
      </c>
      <c r="S315" t="s">
        <v>7497</v>
      </c>
      <c r="T315">
        <v>5.56</v>
      </c>
      <c r="U315" t="s">
        <v>7888</v>
      </c>
      <c r="V315">
        <v>1.9</v>
      </c>
      <c r="W315" t="s">
        <v>7774</v>
      </c>
      <c r="X315" t="s">
        <v>7879</v>
      </c>
      <c r="Y315" t="s">
        <v>7774</v>
      </c>
      <c r="Z315">
        <v>10</v>
      </c>
      <c r="AC315" t="s">
        <v>5683</v>
      </c>
      <c r="AD315">
        <v>42.775872049999997</v>
      </c>
      <c r="AE315">
        <v>-82.037422169999999</v>
      </c>
      <c r="AF315">
        <v>202.3</v>
      </c>
      <c r="AG315">
        <v>290</v>
      </c>
      <c r="AH315" t="s">
        <v>8087</v>
      </c>
      <c r="AI315">
        <v>15</v>
      </c>
      <c r="AJ315">
        <v>986</v>
      </c>
      <c r="AK315">
        <v>5.4859999999999998</v>
      </c>
      <c r="AL315">
        <v>405.53800000000001</v>
      </c>
      <c r="AM315">
        <v>2070</v>
      </c>
      <c r="AN315">
        <v>2052</v>
      </c>
      <c r="AQ315">
        <v>1.2</v>
      </c>
      <c r="AR315">
        <v>1.21</v>
      </c>
      <c r="AT315">
        <v>2.08</v>
      </c>
      <c r="AU315">
        <v>2.1</v>
      </c>
      <c r="BA315">
        <v>0.44</v>
      </c>
      <c r="BB315">
        <v>48</v>
      </c>
    </row>
    <row r="316" spans="1:54" x14ac:dyDescent="0.35">
      <c r="A316" t="s">
        <v>7778</v>
      </c>
      <c r="B316">
        <v>312</v>
      </c>
      <c r="C316">
        <v>973.42899999999997</v>
      </c>
      <c r="D316">
        <v>10</v>
      </c>
      <c r="E316" t="s">
        <v>7782</v>
      </c>
      <c r="F316" t="s">
        <v>7773</v>
      </c>
      <c r="G316" t="s">
        <v>5753</v>
      </c>
      <c r="H316">
        <v>12</v>
      </c>
      <c r="I316">
        <v>0.67</v>
      </c>
      <c r="J316">
        <v>10</v>
      </c>
      <c r="K316">
        <v>11</v>
      </c>
      <c r="L316" t="s">
        <v>7360</v>
      </c>
      <c r="N316">
        <v>8</v>
      </c>
      <c r="O316" t="s">
        <v>7784</v>
      </c>
      <c r="P316" t="s">
        <v>7774</v>
      </c>
      <c r="Q316" t="s">
        <v>7195</v>
      </c>
      <c r="R316" t="s">
        <v>7497</v>
      </c>
      <c r="S316" t="s">
        <v>7497</v>
      </c>
      <c r="T316">
        <v>5.56</v>
      </c>
      <c r="U316" t="s">
        <v>7888</v>
      </c>
      <c r="V316">
        <v>1.9</v>
      </c>
      <c r="W316" t="s">
        <v>7774</v>
      </c>
      <c r="X316" t="s">
        <v>7788</v>
      </c>
      <c r="Y316" t="s">
        <v>7774</v>
      </c>
      <c r="Z316">
        <v>10</v>
      </c>
      <c r="AA316">
        <v>10</v>
      </c>
      <c r="AB316">
        <v>12</v>
      </c>
      <c r="AC316" t="s">
        <v>5683</v>
      </c>
      <c r="AD316">
        <v>42.775871700000003</v>
      </c>
      <c r="AE316">
        <v>-82.037422179999993</v>
      </c>
      <c r="AF316">
        <v>202.3</v>
      </c>
      <c r="AG316">
        <v>290</v>
      </c>
      <c r="AH316" t="s">
        <v>8087</v>
      </c>
      <c r="AI316">
        <v>15</v>
      </c>
      <c r="AJ316">
        <v>986</v>
      </c>
      <c r="AK316">
        <v>5.5229999999999997</v>
      </c>
      <c r="AL316">
        <v>405.53800000000001</v>
      </c>
      <c r="AM316">
        <v>2114</v>
      </c>
      <c r="AN316">
        <v>2115</v>
      </c>
      <c r="AQ316">
        <v>1.23</v>
      </c>
      <c r="AR316">
        <v>1.23</v>
      </c>
      <c r="AT316">
        <v>2.14</v>
      </c>
      <c r="AU316">
        <v>2.14</v>
      </c>
      <c r="BA316">
        <v>0.67</v>
      </c>
      <c r="BB316">
        <v>10</v>
      </c>
    </row>
    <row r="317" spans="1:54" x14ac:dyDescent="0.35">
      <c r="A317" t="s">
        <v>7778</v>
      </c>
      <c r="B317">
        <v>313</v>
      </c>
      <c r="C317">
        <v>973.52099999999996</v>
      </c>
      <c r="D317">
        <v>10</v>
      </c>
      <c r="E317" t="s">
        <v>7782</v>
      </c>
      <c r="F317" t="s">
        <v>7773</v>
      </c>
      <c r="G317" t="s">
        <v>5753</v>
      </c>
      <c r="H317">
        <v>11</v>
      </c>
      <c r="I317">
        <v>0.59</v>
      </c>
      <c r="J317">
        <v>7</v>
      </c>
      <c r="K317">
        <v>7</v>
      </c>
      <c r="L317" t="s">
        <v>7359</v>
      </c>
      <c r="O317" t="s">
        <v>7784</v>
      </c>
      <c r="P317" t="s">
        <v>7774</v>
      </c>
      <c r="Q317" t="s">
        <v>7195</v>
      </c>
      <c r="R317" t="s">
        <v>7497</v>
      </c>
      <c r="S317" t="s">
        <v>7497</v>
      </c>
      <c r="T317">
        <v>5.56</v>
      </c>
      <c r="U317" t="s">
        <v>7888</v>
      </c>
      <c r="V317">
        <v>1.8</v>
      </c>
      <c r="W317" t="s">
        <v>7774</v>
      </c>
      <c r="X317" t="s">
        <v>7789</v>
      </c>
      <c r="Y317" t="s">
        <v>7774</v>
      </c>
      <c r="AC317" t="s">
        <v>5678</v>
      </c>
      <c r="AD317">
        <v>42.775870859999998</v>
      </c>
      <c r="AE317">
        <v>-82.037422199999995</v>
      </c>
      <c r="AF317">
        <v>202.3</v>
      </c>
      <c r="AG317">
        <v>290</v>
      </c>
      <c r="AH317" t="s">
        <v>8087</v>
      </c>
      <c r="AI317">
        <v>15</v>
      </c>
      <c r="AJ317">
        <v>986</v>
      </c>
      <c r="AK317">
        <v>5.617</v>
      </c>
      <c r="AL317">
        <v>413.63400000000001</v>
      </c>
      <c r="AM317">
        <v>2117</v>
      </c>
      <c r="AN317">
        <v>2118</v>
      </c>
      <c r="AQ317">
        <v>1.24</v>
      </c>
      <c r="AR317">
        <v>1.24</v>
      </c>
      <c r="AT317">
        <v>2.15</v>
      </c>
      <c r="AU317">
        <v>2.15</v>
      </c>
      <c r="BA317">
        <v>0.59</v>
      </c>
      <c r="BB317">
        <v>7</v>
      </c>
    </row>
    <row r="318" spans="1:54" x14ac:dyDescent="0.35">
      <c r="A318" t="s">
        <v>7778</v>
      </c>
      <c r="B318">
        <v>314</v>
      </c>
      <c r="C318">
        <v>974.98900000000003</v>
      </c>
      <c r="D318">
        <v>10</v>
      </c>
      <c r="E318" t="s">
        <v>7782</v>
      </c>
      <c r="F318" t="s">
        <v>7773</v>
      </c>
      <c r="G318" t="s">
        <v>5753</v>
      </c>
      <c r="H318">
        <v>12</v>
      </c>
      <c r="I318">
        <v>0.67</v>
      </c>
      <c r="J318">
        <v>7</v>
      </c>
      <c r="K318">
        <v>9</v>
      </c>
      <c r="L318" t="s">
        <v>7502</v>
      </c>
      <c r="O318" t="s">
        <v>7784</v>
      </c>
      <c r="P318" t="s">
        <v>7774</v>
      </c>
      <c r="Q318" t="s">
        <v>7195</v>
      </c>
      <c r="R318" t="s">
        <v>7497</v>
      </c>
      <c r="S318" t="s">
        <v>7497</v>
      </c>
      <c r="T318">
        <v>5.56</v>
      </c>
      <c r="U318" t="s">
        <v>7888</v>
      </c>
      <c r="V318">
        <v>1.8</v>
      </c>
      <c r="W318" t="s">
        <v>7774</v>
      </c>
      <c r="X318" t="s">
        <v>7789</v>
      </c>
      <c r="Y318" t="s">
        <v>7774</v>
      </c>
      <c r="AC318" t="s">
        <v>5678</v>
      </c>
      <c r="AD318">
        <v>42.775857590000001</v>
      </c>
      <c r="AE318">
        <v>-82.037422649999996</v>
      </c>
      <c r="AF318">
        <v>202.3</v>
      </c>
      <c r="AG318">
        <v>290</v>
      </c>
      <c r="AH318" t="s">
        <v>8087</v>
      </c>
      <c r="AI318">
        <v>15</v>
      </c>
      <c r="AJ318">
        <v>986</v>
      </c>
      <c r="AK318">
        <v>7.085</v>
      </c>
      <c r="AL318">
        <v>414.40800000000002</v>
      </c>
      <c r="AM318">
        <v>2117</v>
      </c>
      <c r="AN318">
        <v>2117</v>
      </c>
      <c r="AQ318">
        <v>1.24</v>
      </c>
      <c r="AR318">
        <v>1.24</v>
      </c>
      <c r="AT318">
        <v>2.15</v>
      </c>
      <c r="AU318">
        <v>2.15</v>
      </c>
      <c r="BA318">
        <v>0.67</v>
      </c>
      <c r="BB318">
        <v>7</v>
      </c>
    </row>
    <row r="319" spans="1:54" x14ac:dyDescent="0.35">
      <c r="A319" t="s">
        <v>7778</v>
      </c>
      <c r="B319">
        <v>315</v>
      </c>
      <c r="C319">
        <v>975.03599999999994</v>
      </c>
      <c r="D319">
        <v>10</v>
      </c>
      <c r="E319" t="s">
        <v>7782</v>
      </c>
      <c r="F319" t="s">
        <v>7773</v>
      </c>
      <c r="G319" t="s">
        <v>5753</v>
      </c>
      <c r="H319">
        <v>12</v>
      </c>
      <c r="I319">
        <v>0.64</v>
      </c>
      <c r="J319">
        <v>12</v>
      </c>
      <c r="K319">
        <v>10</v>
      </c>
      <c r="L319" t="s">
        <v>7570</v>
      </c>
      <c r="O319" t="s">
        <v>7784</v>
      </c>
      <c r="P319" t="s">
        <v>7774</v>
      </c>
      <c r="Q319" t="s">
        <v>7195</v>
      </c>
      <c r="R319" t="s">
        <v>7497</v>
      </c>
      <c r="S319" t="s">
        <v>7497</v>
      </c>
      <c r="T319">
        <v>5.56</v>
      </c>
      <c r="U319" t="s">
        <v>7888</v>
      </c>
      <c r="V319">
        <v>1.8</v>
      </c>
      <c r="W319" t="s">
        <v>7774</v>
      </c>
      <c r="X319" t="s">
        <v>7783</v>
      </c>
      <c r="Y319" t="s">
        <v>7774</v>
      </c>
      <c r="AC319" t="s">
        <v>5678</v>
      </c>
      <c r="AD319">
        <v>42.775857190000004</v>
      </c>
      <c r="AE319">
        <v>-82.037422660000004</v>
      </c>
      <c r="AF319">
        <v>202.3</v>
      </c>
      <c r="AG319">
        <v>290</v>
      </c>
      <c r="AH319" t="s">
        <v>8087</v>
      </c>
      <c r="AI319">
        <v>15</v>
      </c>
      <c r="AJ319">
        <v>986</v>
      </c>
      <c r="AK319">
        <v>7.13</v>
      </c>
      <c r="AL319">
        <v>407.93900000000002</v>
      </c>
      <c r="AM319">
        <v>2112</v>
      </c>
      <c r="AN319">
        <v>2113</v>
      </c>
      <c r="AQ319">
        <v>1.23</v>
      </c>
      <c r="AR319">
        <v>1.23</v>
      </c>
      <c r="AT319">
        <v>2.14</v>
      </c>
      <c r="AU319">
        <v>2.14</v>
      </c>
      <c r="BA319">
        <v>0.64</v>
      </c>
      <c r="BB319">
        <v>12</v>
      </c>
    </row>
    <row r="320" spans="1:54" x14ac:dyDescent="0.35">
      <c r="A320" t="s">
        <v>7778</v>
      </c>
      <c r="B320">
        <v>316</v>
      </c>
      <c r="C320">
        <v>975.13300000000004</v>
      </c>
      <c r="D320">
        <v>10</v>
      </c>
      <c r="E320" t="s">
        <v>7782</v>
      </c>
      <c r="F320" t="s">
        <v>7773</v>
      </c>
      <c r="G320" t="s">
        <v>5753</v>
      </c>
      <c r="H320">
        <v>11</v>
      </c>
      <c r="I320">
        <v>0.61</v>
      </c>
      <c r="J320">
        <v>10</v>
      </c>
      <c r="K320">
        <v>9</v>
      </c>
      <c r="L320" t="s">
        <v>7502</v>
      </c>
      <c r="O320" t="s">
        <v>7784</v>
      </c>
      <c r="P320" t="s">
        <v>7774</v>
      </c>
      <c r="Q320" t="s">
        <v>7195</v>
      </c>
      <c r="R320" t="s">
        <v>7497</v>
      </c>
      <c r="S320" t="s">
        <v>7497</v>
      </c>
      <c r="T320">
        <v>5.56</v>
      </c>
      <c r="U320" t="s">
        <v>7888</v>
      </c>
      <c r="V320">
        <v>1.8</v>
      </c>
      <c r="W320" t="s">
        <v>7774</v>
      </c>
      <c r="X320" t="s">
        <v>7783</v>
      </c>
      <c r="Y320" t="s">
        <v>7774</v>
      </c>
      <c r="AC320" t="s">
        <v>5678</v>
      </c>
      <c r="AD320">
        <v>42.775856310000002</v>
      </c>
      <c r="AE320">
        <v>-82.03742269</v>
      </c>
      <c r="AF320">
        <v>202.3</v>
      </c>
      <c r="AG320">
        <v>290</v>
      </c>
      <c r="AH320" t="s">
        <v>8087</v>
      </c>
      <c r="AI320">
        <v>15</v>
      </c>
      <c r="AJ320">
        <v>986</v>
      </c>
      <c r="AK320">
        <v>7.2270000000000003</v>
      </c>
      <c r="AL320">
        <v>414.303</v>
      </c>
      <c r="AM320">
        <v>2114</v>
      </c>
      <c r="AN320">
        <v>2115</v>
      </c>
      <c r="AQ320">
        <v>1.24</v>
      </c>
      <c r="AR320">
        <v>1.23</v>
      </c>
      <c r="AT320">
        <v>2.14</v>
      </c>
      <c r="AU320">
        <v>2.14</v>
      </c>
      <c r="BA320">
        <v>0.61</v>
      </c>
      <c r="BB320">
        <v>10</v>
      </c>
    </row>
    <row r="321" spans="1:54" x14ac:dyDescent="0.35">
      <c r="A321" t="s">
        <v>7778</v>
      </c>
      <c r="B321">
        <v>317</v>
      </c>
      <c r="C321">
        <v>975.19600000000003</v>
      </c>
      <c r="D321">
        <v>10</v>
      </c>
      <c r="E321" t="s">
        <v>7782</v>
      </c>
      <c r="F321" t="s">
        <v>7773</v>
      </c>
      <c r="G321" t="s">
        <v>5753</v>
      </c>
      <c r="H321">
        <v>14</v>
      </c>
      <c r="I321">
        <v>0.78</v>
      </c>
      <c r="J321">
        <v>8</v>
      </c>
      <c r="K321">
        <v>12</v>
      </c>
      <c r="L321" t="s">
        <v>7507</v>
      </c>
      <c r="O321" t="s">
        <v>7784</v>
      </c>
      <c r="P321" t="s">
        <v>7774</v>
      </c>
      <c r="Q321" t="s">
        <v>7195</v>
      </c>
      <c r="R321" t="s">
        <v>7497</v>
      </c>
      <c r="S321" t="s">
        <v>7497</v>
      </c>
      <c r="T321">
        <v>5.56</v>
      </c>
      <c r="U321" t="s">
        <v>7888</v>
      </c>
      <c r="V321">
        <v>1.9</v>
      </c>
      <c r="W321" t="s">
        <v>7774</v>
      </c>
      <c r="X321" t="s">
        <v>7786</v>
      </c>
      <c r="Y321" t="s">
        <v>7774</v>
      </c>
      <c r="Z321">
        <v>10</v>
      </c>
      <c r="AA321">
        <v>10</v>
      </c>
      <c r="AB321">
        <v>15</v>
      </c>
      <c r="AC321" t="s">
        <v>5683</v>
      </c>
      <c r="AD321">
        <v>42.775855730000004</v>
      </c>
      <c r="AE321">
        <v>-82.037422710000001</v>
      </c>
      <c r="AF321">
        <v>202.3</v>
      </c>
      <c r="AG321">
        <v>290</v>
      </c>
      <c r="AH321" t="s">
        <v>8087</v>
      </c>
      <c r="AI321">
        <v>15</v>
      </c>
      <c r="AJ321">
        <v>986</v>
      </c>
      <c r="AK321">
        <v>7.2910000000000004</v>
      </c>
      <c r="AL321">
        <v>413.14100000000002</v>
      </c>
      <c r="AM321">
        <v>2115</v>
      </c>
      <c r="AN321">
        <v>2116</v>
      </c>
      <c r="AQ321">
        <v>1.24</v>
      </c>
      <c r="AR321">
        <v>1.24</v>
      </c>
      <c r="AT321">
        <v>2.15</v>
      </c>
      <c r="AU321">
        <v>2.14</v>
      </c>
      <c r="BA321">
        <v>0.78</v>
      </c>
      <c r="BB321">
        <v>8</v>
      </c>
    </row>
    <row r="322" spans="1:54" x14ac:dyDescent="0.35">
      <c r="A322" t="s">
        <v>7778</v>
      </c>
      <c r="B322">
        <v>318</v>
      </c>
      <c r="C322">
        <v>975.52200000000005</v>
      </c>
      <c r="D322">
        <v>10</v>
      </c>
      <c r="E322" t="s">
        <v>7782</v>
      </c>
      <c r="F322" t="s">
        <v>7773</v>
      </c>
      <c r="G322" t="s">
        <v>5753</v>
      </c>
      <c r="H322">
        <v>11</v>
      </c>
      <c r="I322">
        <v>0.61</v>
      </c>
      <c r="J322">
        <v>7</v>
      </c>
      <c r="K322">
        <v>8</v>
      </c>
      <c r="L322" t="s">
        <v>7504</v>
      </c>
      <c r="O322" t="s">
        <v>7784</v>
      </c>
      <c r="P322" t="s">
        <v>7774</v>
      </c>
      <c r="Q322" t="s">
        <v>7195</v>
      </c>
      <c r="R322" t="s">
        <v>7497</v>
      </c>
      <c r="S322" t="s">
        <v>7497</v>
      </c>
      <c r="T322">
        <v>5.56</v>
      </c>
      <c r="U322" t="s">
        <v>7888</v>
      </c>
      <c r="V322">
        <v>1.8</v>
      </c>
      <c r="W322" t="s">
        <v>7774</v>
      </c>
      <c r="X322" t="s">
        <v>7789</v>
      </c>
      <c r="Y322" t="s">
        <v>7774</v>
      </c>
      <c r="AC322" t="s">
        <v>5678</v>
      </c>
      <c r="AD322">
        <v>42.775852780000001</v>
      </c>
      <c r="AE322">
        <v>-82.037422809999995</v>
      </c>
      <c r="AF322">
        <v>202.3</v>
      </c>
      <c r="AG322">
        <v>290</v>
      </c>
      <c r="AH322" t="s">
        <v>8087</v>
      </c>
      <c r="AI322">
        <v>15</v>
      </c>
      <c r="AJ322">
        <v>986</v>
      </c>
      <c r="AK322">
        <v>7.6180000000000003</v>
      </c>
      <c r="AL322">
        <v>402.38200000000001</v>
      </c>
      <c r="AM322">
        <v>2117</v>
      </c>
      <c r="AN322">
        <v>2117</v>
      </c>
      <c r="AQ322">
        <v>1.24</v>
      </c>
      <c r="AR322">
        <v>1.24</v>
      </c>
      <c r="AT322">
        <v>2.15</v>
      </c>
      <c r="AU322">
        <v>2.15</v>
      </c>
      <c r="BA322">
        <v>0.61</v>
      </c>
      <c r="BB322">
        <v>7</v>
      </c>
    </row>
    <row r="323" spans="1:54" x14ac:dyDescent="0.35">
      <c r="A323" t="s">
        <v>7778</v>
      </c>
      <c r="B323">
        <v>319</v>
      </c>
      <c r="C323">
        <v>975.68200000000002</v>
      </c>
      <c r="D323">
        <v>10</v>
      </c>
      <c r="E323" t="s">
        <v>7782</v>
      </c>
      <c r="F323" t="s">
        <v>7773</v>
      </c>
      <c r="G323" t="s">
        <v>5753</v>
      </c>
      <c r="H323">
        <v>11</v>
      </c>
      <c r="I323">
        <v>0.61</v>
      </c>
      <c r="J323">
        <v>8</v>
      </c>
      <c r="K323">
        <v>11</v>
      </c>
      <c r="L323" t="s">
        <v>7509</v>
      </c>
      <c r="O323" t="s">
        <v>7784</v>
      </c>
      <c r="P323" t="s">
        <v>7774</v>
      </c>
      <c r="Q323" t="s">
        <v>7195</v>
      </c>
      <c r="R323" t="s">
        <v>7497</v>
      </c>
      <c r="S323" t="s">
        <v>7497</v>
      </c>
      <c r="T323">
        <v>5.56</v>
      </c>
      <c r="U323" t="s">
        <v>7888</v>
      </c>
      <c r="V323">
        <v>1.9</v>
      </c>
      <c r="W323" t="s">
        <v>7774</v>
      </c>
      <c r="X323" t="s">
        <v>7786</v>
      </c>
      <c r="Y323" t="s">
        <v>7774</v>
      </c>
      <c r="Z323">
        <v>10</v>
      </c>
      <c r="AA323">
        <v>10</v>
      </c>
      <c r="AB323">
        <v>15</v>
      </c>
      <c r="AC323" t="s">
        <v>5683</v>
      </c>
      <c r="AD323">
        <v>42.775851330000002</v>
      </c>
      <c r="AE323">
        <v>-82.037422860000007</v>
      </c>
      <c r="AF323">
        <v>202.3</v>
      </c>
      <c r="AG323">
        <v>290</v>
      </c>
      <c r="AH323" t="s">
        <v>8087</v>
      </c>
      <c r="AI323">
        <v>15</v>
      </c>
      <c r="AJ323">
        <v>986</v>
      </c>
      <c r="AK323">
        <v>7.7779999999999996</v>
      </c>
      <c r="AL323">
        <v>419.11500000000001</v>
      </c>
      <c r="AM323">
        <v>2117</v>
      </c>
      <c r="AN323">
        <v>2117</v>
      </c>
      <c r="AQ323">
        <v>1.24</v>
      </c>
      <c r="AR323">
        <v>1.24</v>
      </c>
      <c r="AT323">
        <v>2.15</v>
      </c>
      <c r="AU323">
        <v>2.15</v>
      </c>
      <c r="BA323">
        <v>0.61</v>
      </c>
      <c r="BB323">
        <v>8</v>
      </c>
    </row>
    <row r="324" spans="1:54" x14ac:dyDescent="0.35">
      <c r="A324" t="s">
        <v>7778</v>
      </c>
      <c r="B324">
        <v>320</v>
      </c>
      <c r="C324">
        <v>975.82500000000005</v>
      </c>
      <c r="D324">
        <v>10</v>
      </c>
      <c r="E324" t="s">
        <v>7782</v>
      </c>
      <c r="F324" t="s">
        <v>7773</v>
      </c>
      <c r="G324" t="s">
        <v>5753</v>
      </c>
      <c r="H324">
        <v>14</v>
      </c>
      <c r="I324">
        <v>0.78</v>
      </c>
      <c r="J324">
        <v>8</v>
      </c>
      <c r="K324">
        <v>9</v>
      </c>
      <c r="L324" t="s">
        <v>7505</v>
      </c>
      <c r="O324" t="s">
        <v>7784</v>
      </c>
      <c r="P324" t="s">
        <v>7774</v>
      </c>
      <c r="Q324" t="s">
        <v>7195</v>
      </c>
      <c r="R324" t="s">
        <v>7497</v>
      </c>
      <c r="S324" t="s">
        <v>7497</v>
      </c>
      <c r="T324">
        <v>5.56</v>
      </c>
      <c r="U324" t="s">
        <v>7888</v>
      </c>
      <c r="V324">
        <v>1.8</v>
      </c>
      <c r="W324" t="s">
        <v>7774</v>
      </c>
      <c r="X324" t="s">
        <v>7789</v>
      </c>
      <c r="Y324" t="s">
        <v>7774</v>
      </c>
      <c r="AC324" t="s">
        <v>5678</v>
      </c>
      <c r="AD324">
        <v>42.775850040000002</v>
      </c>
      <c r="AE324">
        <v>-82.037422899999996</v>
      </c>
      <c r="AF324">
        <v>202.3</v>
      </c>
      <c r="AG324">
        <v>290</v>
      </c>
      <c r="AH324" t="s">
        <v>8087</v>
      </c>
      <c r="AI324">
        <v>15</v>
      </c>
      <c r="AJ324">
        <v>986</v>
      </c>
      <c r="AK324">
        <v>7.9210000000000003</v>
      </c>
      <c r="AL324">
        <v>409.22199999999998</v>
      </c>
      <c r="AM324">
        <v>2115</v>
      </c>
      <c r="AN324">
        <v>2116</v>
      </c>
      <c r="AQ324">
        <v>1.24</v>
      </c>
      <c r="AR324">
        <v>1.23</v>
      </c>
      <c r="AT324">
        <v>2.15</v>
      </c>
      <c r="AU324">
        <v>2.14</v>
      </c>
      <c r="BA324">
        <v>0.78</v>
      </c>
      <c r="BB324">
        <v>8</v>
      </c>
    </row>
    <row r="325" spans="1:54" x14ac:dyDescent="0.35">
      <c r="A325" t="s">
        <v>7778</v>
      </c>
      <c r="B325">
        <v>321</v>
      </c>
      <c r="C325">
        <v>975.88</v>
      </c>
      <c r="D325">
        <v>10</v>
      </c>
      <c r="E325" t="s">
        <v>7782</v>
      </c>
      <c r="F325" t="s">
        <v>7773</v>
      </c>
      <c r="G325" t="s">
        <v>5753</v>
      </c>
      <c r="H325">
        <v>10</v>
      </c>
      <c r="I325">
        <v>0.57999999999999996</v>
      </c>
      <c r="J325">
        <v>10</v>
      </c>
      <c r="K325">
        <v>10</v>
      </c>
      <c r="L325" t="s">
        <v>7505</v>
      </c>
      <c r="O325" t="s">
        <v>7784</v>
      </c>
      <c r="P325" t="s">
        <v>7774</v>
      </c>
      <c r="Q325" t="s">
        <v>7195</v>
      </c>
      <c r="R325" t="s">
        <v>7497</v>
      </c>
      <c r="S325" t="s">
        <v>7497</v>
      </c>
      <c r="T325">
        <v>5.56</v>
      </c>
      <c r="U325" t="s">
        <v>7888</v>
      </c>
      <c r="V325">
        <v>1.8</v>
      </c>
      <c r="W325" t="s">
        <v>7774</v>
      </c>
      <c r="X325" t="s">
        <v>7783</v>
      </c>
      <c r="Y325" t="s">
        <v>7774</v>
      </c>
      <c r="AC325" t="s">
        <v>5678</v>
      </c>
      <c r="AD325">
        <v>42.775849559999997</v>
      </c>
      <c r="AE325">
        <v>-82.037422919999997</v>
      </c>
      <c r="AF325">
        <v>202.3</v>
      </c>
      <c r="AG325">
        <v>290</v>
      </c>
      <c r="AH325" t="s">
        <v>8087</v>
      </c>
      <c r="AI325">
        <v>15</v>
      </c>
      <c r="AJ325">
        <v>986</v>
      </c>
      <c r="AK325">
        <v>7.9740000000000002</v>
      </c>
      <c r="AL325">
        <v>408.91199999999998</v>
      </c>
      <c r="AM325">
        <v>2115</v>
      </c>
      <c r="AN325">
        <v>2115</v>
      </c>
      <c r="AQ325">
        <v>1.24</v>
      </c>
      <c r="AR325">
        <v>1.23</v>
      </c>
      <c r="AT325">
        <v>2.14</v>
      </c>
      <c r="AU325">
        <v>2.14</v>
      </c>
      <c r="BA325">
        <v>0.57999999999999996</v>
      </c>
      <c r="BB325">
        <v>10</v>
      </c>
    </row>
    <row r="326" spans="1:54" x14ac:dyDescent="0.35">
      <c r="A326" t="s">
        <v>7778</v>
      </c>
      <c r="B326">
        <v>322</v>
      </c>
      <c r="C326">
        <v>976.61500000000001</v>
      </c>
      <c r="D326">
        <v>10</v>
      </c>
      <c r="E326" t="s">
        <v>7782</v>
      </c>
      <c r="F326" t="s">
        <v>7773</v>
      </c>
      <c r="G326" t="s">
        <v>5753</v>
      </c>
      <c r="H326">
        <v>11</v>
      </c>
      <c r="I326">
        <v>0.59</v>
      </c>
      <c r="J326">
        <v>8</v>
      </c>
      <c r="K326">
        <v>6</v>
      </c>
      <c r="L326" t="s">
        <v>7508</v>
      </c>
      <c r="O326" t="s">
        <v>7784</v>
      </c>
      <c r="P326" t="s">
        <v>7774</v>
      </c>
      <c r="Q326" t="s">
        <v>7195</v>
      </c>
      <c r="R326" t="s">
        <v>7497</v>
      </c>
      <c r="S326" t="s">
        <v>7497</v>
      </c>
      <c r="T326">
        <v>5.56</v>
      </c>
      <c r="U326" t="s">
        <v>7888</v>
      </c>
      <c r="V326">
        <v>1.8</v>
      </c>
      <c r="W326" t="s">
        <v>7774</v>
      </c>
      <c r="X326" t="s">
        <v>7789</v>
      </c>
      <c r="Y326" t="s">
        <v>7774</v>
      </c>
      <c r="AC326" t="s">
        <v>5678</v>
      </c>
      <c r="AD326">
        <v>42.775842910000001</v>
      </c>
      <c r="AE326">
        <v>-82.037423149999995</v>
      </c>
      <c r="AF326">
        <v>202.3</v>
      </c>
      <c r="AG326">
        <v>290</v>
      </c>
      <c r="AH326" t="s">
        <v>8087</v>
      </c>
      <c r="AI326">
        <v>15</v>
      </c>
      <c r="AJ326">
        <v>986</v>
      </c>
      <c r="AK326">
        <v>8.7100000000000009</v>
      </c>
      <c r="AL326">
        <v>405.77199999999999</v>
      </c>
      <c r="AM326">
        <v>2117</v>
      </c>
      <c r="AN326">
        <v>2117</v>
      </c>
      <c r="AQ326">
        <v>1.24</v>
      </c>
      <c r="AR326">
        <v>1.24</v>
      </c>
      <c r="AT326">
        <v>2.15</v>
      </c>
      <c r="AU326">
        <v>2.15</v>
      </c>
      <c r="BA326">
        <v>0.59</v>
      </c>
      <c r="BB326">
        <v>8</v>
      </c>
    </row>
    <row r="327" spans="1:54" x14ac:dyDescent="0.35">
      <c r="A327" t="s">
        <v>7778</v>
      </c>
      <c r="B327">
        <v>323</v>
      </c>
      <c r="C327">
        <v>977.45799999999997</v>
      </c>
      <c r="D327">
        <v>10</v>
      </c>
      <c r="E327" t="s">
        <v>7782</v>
      </c>
      <c r="F327" t="s">
        <v>7773</v>
      </c>
      <c r="G327" t="s">
        <v>5753</v>
      </c>
      <c r="H327">
        <v>13</v>
      </c>
      <c r="I327">
        <v>0.73</v>
      </c>
      <c r="J327">
        <v>11</v>
      </c>
      <c r="K327">
        <v>10</v>
      </c>
      <c r="L327" t="s">
        <v>7670</v>
      </c>
      <c r="N327">
        <v>9</v>
      </c>
      <c r="O327" t="s">
        <v>7784</v>
      </c>
      <c r="P327" t="s">
        <v>7774</v>
      </c>
      <c r="Q327" t="s">
        <v>7195</v>
      </c>
      <c r="R327" t="s">
        <v>7497</v>
      </c>
      <c r="S327" t="s">
        <v>7497</v>
      </c>
      <c r="T327">
        <v>5.56</v>
      </c>
      <c r="U327" t="s">
        <v>7888</v>
      </c>
      <c r="V327">
        <v>1.8</v>
      </c>
      <c r="W327" t="s">
        <v>7774</v>
      </c>
      <c r="X327" t="s">
        <v>7788</v>
      </c>
      <c r="Y327" t="s">
        <v>7774</v>
      </c>
      <c r="Z327">
        <v>10</v>
      </c>
      <c r="AA327">
        <v>10</v>
      </c>
      <c r="AB327">
        <v>12</v>
      </c>
      <c r="AC327" t="s">
        <v>5683</v>
      </c>
      <c r="AD327">
        <v>42.775835299999997</v>
      </c>
      <c r="AE327">
        <v>-82.037423419999996</v>
      </c>
      <c r="AF327">
        <v>202.3</v>
      </c>
      <c r="AG327">
        <v>290</v>
      </c>
      <c r="AH327" t="s">
        <v>8087</v>
      </c>
      <c r="AI327">
        <v>15</v>
      </c>
      <c r="AJ327">
        <v>986</v>
      </c>
      <c r="AK327">
        <v>9.5519999999999996</v>
      </c>
      <c r="AL327">
        <v>417.452</v>
      </c>
      <c r="AM327">
        <v>2112</v>
      </c>
      <c r="AN327">
        <v>2114</v>
      </c>
      <c r="AQ327">
        <v>1.23</v>
      </c>
      <c r="AR327">
        <v>1.23</v>
      </c>
      <c r="AT327">
        <v>2.14</v>
      </c>
      <c r="AU327">
        <v>2.14</v>
      </c>
      <c r="BA327">
        <v>0.73</v>
      </c>
      <c r="BB327">
        <v>11</v>
      </c>
    </row>
    <row r="328" spans="1:54" x14ac:dyDescent="0.35">
      <c r="A328" t="s">
        <v>7778</v>
      </c>
      <c r="B328">
        <v>324</v>
      </c>
      <c r="C328">
        <v>977.49599999999998</v>
      </c>
      <c r="D328">
        <v>10</v>
      </c>
      <c r="E328" t="s">
        <v>7782</v>
      </c>
      <c r="F328" t="s">
        <v>7773</v>
      </c>
      <c r="G328" t="s">
        <v>7852</v>
      </c>
      <c r="H328">
        <v>13</v>
      </c>
      <c r="I328">
        <v>0.75</v>
      </c>
      <c r="J328">
        <v>87</v>
      </c>
      <c r="K328">
        <v>18</v>
      </c>
      <c r="L328" t="s">
        <v>7502</v>
      </c>
      <c r="N328">
        <v>9</v>
      </c>
      <c r="O328" t="s">
        <v>7784</v>
      </c>
      <c r="P328" t="s">
        <v>7774</v>
      </c>
      <c r="Q328" t="s">
        <v>7195</v>
      </c>
      <c r="R328" t="s">
        <v>7497</v>
      </c>
      <c r="S328" t="s">
        <v>7497</v>
      </c>
      <c r="T328">
        <v>5.56</v>
      </c>
      <c r="U328" t="s">
        <v>7888</v>
      </c>
      <c r="V328">
        <v>1.8</v>
      </c>
      <c r="W328" t="s">
        <v>7774</v>
      </c>
      <c r="X328" t="s">
        <v>7879</v>
      </c>
      <c r="Y328" t="s">
        <v>7774</v>
      </c>
      <c r="Z328">
        <v>10</v>
      </c>
      <c r="AC328" t="s">
        <v>5683</v>
      </c>
      <c r="AD328">
        <v>42.775835299999997</v>
      </c>
      <c r="AE328">
        <v>-82.037423419999996</v>
      </c>
      <c r="AF328">
        <v>202.3</v>
      </c>
      <c r="AG328">
        <v>290</v>
      </c>
      <c r="AH328" t="s">
        <v>8087</v>
      </c>
      <c r="AI328">
        <v>15</v>
      </c>
      <c r="AJ328">
        <v>986</v>
      </c>
      <c r="AK328">
        <v>9.5519999999999996</v>
      </c>
      <c r="AL328">
        <v>409.90199999999999</v>
      </c>
      <c r="AM328">
        <v>2032</v>
      </c>
      <c r="AN328">
        <v>1991</v>
      </c>
      <c r="AQ328">
        <v>1.1599999999999999</v>
      </c>
      <c r="AR328">
        <v>1.19</v>
      </c>
      <c r="AT328">
        <v>2.02</v>
      </c>
      <c r="AU328">
        <v>2.06</v>
      </c>
      <c r="BA328">
        <v>0.44</v>
      </c>
      <c r="BB328">
        <v>87</v>
      </c>
    </row>
    <row r="329" spans="1:54" x14ac:dyDescent="0.35">
      <c r="A329" t="s">
        <v>7778</v>
      </c>
      <c r="B329">
        <v>325</v>
      </c>
      <c r="C329">
        <v>977.49900000000002</v>
      </c>
      <c r="D329">
        <v>10</v>
      </c>
      <c r="E329" t="s">
        <v>7782</v>
      </c>
      <c r="F329" t="s">
        <v>7773</v>
      </c>
      <c r="G329" t="s">
        <v>5753</v>
      </c>
      <c r="H329">
        <v>12</v>
      </c>
      <c r="I329">
        <v>0.67</v>
      </c>
      <c r="J329">
        <v>13</v>
      </c>
      <c r="K329">
        <v>9</v>
      </c>
      <c r="L329" t="s">
        <v>7357</v>
      </c>
      <c r="N329">
        <v>9</v>
      </c>
      <c r="O329" t="s">
        <v>7784</v>
      </c>
      <c r="P329" t="s">
        <v>7774</v>
      </c>
      <c r="Q329" t="s">
        <v>7195</v>
      </c>
      <c r="R329" t="s">
        <v>7497</v>
      </c>
      <c r="S329" t="s">
        <v>7497</v>
      </c>
      <c r="T329">
        <v>5.56</v>
      </c>
      <c r="U329" t="s">
        <v>7888</v>
      </c>
      <c r="V329">
        <v>1.8</v>
      </c>
      <c r="W329" t="s">
        <v>7774</v>
      </c>
      <c r="X329" t="s">
        <v>7783</v>
      </c>
      <c r="Y329" t="s">
        <v>7774</v>
      </c>
      <c r="AC329" t="s">
        <v>5678</v>
      </c>
      <c r="AD329">
        <v>42.775834940000003</v>
      </c>
      <c r="AE329">
        <v>-82.037423430000004</v>
      </c>
      <c r="AF329">
        <v>202.3</v>
      </c>
      <c r="AG329">
        <v>290</v>
      </c>
      <c r="AH329" t="s">
        <v>8087</v>
      </c>
      <c r="AI329">
        <v>15</v>
      </c>
      <c r="AJ329">
        <v>986</v>
      </c>
      <c r="AK329">
        <v>9.5920000000000005</v>
      </c>
      <c r="AL329">
        <v>409.90199999999999</v>
      </c>
      <c r="AM329">
        <v>2111</v>
      </c>
      <c r="AN329">
        <v>2112</v>
      </c>
      <c r="AQ329">
        <v>1.23</v>
      </c>
      <c r="AR329">
        <v>1.23</v>
      </c>
      <c r="AT329">
        <v>2.14</v>
      </c>
      <c r="AU329">
        <v>2.14</v>
      </c>
      <c r="BA329">
        <v>0.67</v>
      </c>
      <c r="BB329">
        <v>13</v>
      </c>
    </row>
    <row r="330" spans="1:54" x14ac:dyDescent="0.35">
      <c r="A330" t="s">
        <v>7778</v>
      </c>
      <c r="B330">
        <v>326</v>
      </c>
      <c r="C330">
        <v>977.53599999999994</v>
      </c>
      <c r="D330">
        <v>10</v>
      </c>
      <c r="E330" t="s">
        <v>7782</v>
      </c>
      <c r="F330" t="s">
        <v>7773</v>
      </c>
      <c r="G330" t="s">
        <v>5753</v>
      </c>
      <c r="H330">
        <v>13</v>
      </c>
      <c r="I330">
        <v>0.75</v>
      </c>
      <c r="J330">
        <v>9</v>
      </c>
      <c r="K330">
        <v>7</v>
      </c>
      <c r="L330" t="s">
        <v>7357</v>
      </c>
      <c r="N330">
        <v>9</v>
      </c>
      <c r="O330" t="s">
        <v>7784</v>
      </c>
      <c r="P330" t="s">
        <v>7774</v>
      </c>
      <c r="Q330" t="s">
        <v>7195</v>
      </c>
      <c r="R330" t="s">
        <v>7497</v>
      </c>
      <c r="S330" t="s">
        <v>7497</v>
      </c>
      <c r="T330">
        <v>5.56</v>
      </c>
      <c r="U330" t="s">
        <v>7888</v>
      </c>
      <c r="V330">
        <v>1.8</v>
      </c>
      <c r="W330" t="s">
        <v>7774</v>
      </c>
      <c r="X330" t="s">
        <v>7789</v>
      </c>
      <c r="Y330" t="s">
        <v>7774</v>
      </c>
      <c r="AC330" t="s">
        <v>5678</v>
      </c>
      <c r="AD330">
        <v>42.775834590000002</v>
      </c>
      <c r="AE330">
        <v>-82.037423439999998</v>
      </c>
      <c r="AF330">
        <v>202.3</v>
      </c>
      <c r="AG330">
        <v>290</v>
      </c>
      <c r="AH330" t="s">
        <v>8087</v>
      </c>
      <c r="AI330">
        <v>15</v>
      </c>
      <c r="AJ330">
        <v>986</v>
      </c>
      <c r="AK330">
        <v>9.6310000000000002</v>
      </c>
      <c r="AL330">
        <v>411.12299999999999</v>
      </c>
      <c r="AM330">
        <v>2114</v>
      </c>
      <c r="AN330">
        <v>2115</v>
      </c>
      <c r="AQ330">
        <v>1.24</v>
      </c>
      <c r="AR330">
        <v>1.23</v>
      </c>
      <c r="AT330">
        <v>2.14</v>
      </c>
      <c r="AU330">
        <v>2.14</v>
      </c>
      <c r="BA330">
        <v>0.75</v>
      </c>
      <c r="BB330">
        <v>9</v>
      </c>
    </row>
    <row r="331" spans="1:54" x14ac:dyDescent="0.35">
      <c r="A331" t="s">
        <v>7778</v>
      </c>
      <c r="B331">
        <v>327</v>
      </c>
      <c r="C331">
        <v>977.88900000000001</v>
      </c>
      <c r="D331">
        <v>10</v>
      </c>
      <c r="E331" t="s">
        <v>7782</v>
      </c>
      <c r="F331" t="s">
        <v>7773</v>
      </c>
      <c r="G331" t="s">
        <v>5753</v>
      </c>
      <c r="H331">
        <v>12</v>
      </c>
      <c r="I331">
        <v>0.67</v>
      </c>
      <c r="J331">
        <v>7</v>
      </c>
      <c r="K331">
        <v>9</v>
      </c>
      <c r="L331" t="s">
        <v>7500</v>
      </c>
      <c r="O331" t="s">
        <v>7784</v>
      </c>
      <c r="P331" t="s">
        <v>7774</v>
      </c>
      <c r="Q331" t="s">
        <v>7195</v>
      </c>
      <c r="R331" t="s">
        <v>7497</v>
      </c>
      <c r="S331" t="s">
        <v>7497</v>
      </c>
      <c r="T331">
        <v>5.56</v>
      </c>
      <c r="U331" t="s">
        <v>7888</v>
      </c>
      <c r="V331">
        <v>1.8</v>
      </c>
      <c r="W331" t="s">
        <v>7774</v>
      </c>
      <c r="X331" t="s">
        <v>7789</v>
      </c>
      <c r="Y331" t="s">
        <v>7774</v>
      </c>
      <c r="AC331" t="s">
        <v>5678</v>
      </c>
      <c r="AD331">
        <v>42.77583138</v>
      </c>
      <c r="AE331">
        <v>-82.037423559999993</v>
      </c>
      <c r="AF331">
        <v>202.3</v>
      </c>
      <c r="AG331">
        <v>290</v>
      </c>
      <c r="AH331" t="s">
        <v>8087</v>
      </c>
      <c r="AI331">
        <v>15</v>
      </c>
      <c r="AJ331">
        <v>986</v>
      </c>
      <c r="AK331">
        <v>9.9849999999999994</v>
      </c>
      <c r="AL331">
        <v>405.62700000000001</v>
      </c>
      <c r="AM331">
        <v>2117</v>
      </c>
      <c r="AN331">
        <v>2118</v>
      </c>
      <c r="AQ331">
        <v>1.24</v>
      </c>
      <c r="AR331">
        <v>1.24</v>
      </c>
      <c r="AT331">
        <v>2.15</v>
      </c>
      <c r="AU331">
        <v>2.15</v>
      </c>
      <c r="BA331">
        <v>0.67</v>
      </c>
      <c r="BB331">
        <v>7</v>
      </c>
    </row>
    <row r="332" spans="1:54" x14ac:dyDescent="0.35">
      <c r="A332" t="s">
        <v>7778</v>
      </c>
      <c r="B332">
        <v>328</v>
      </c>
      <c r="C332">
        <v>978.05200000000002</v>
      </c>
      <c r="D332">
        <v>10</v>
      </c>
      <c r="E332" t="s">
        <v>7782</v>
      </c>
      <c r="F332" t="s">
        <v>7773</v>
      </c>
      <c r="G332" t="s">
        <v>5753</v>
      </c>
      <c r="H332">
        <v>11</v>
      </c>
      <c r="I332">
        <v>0.62</v>
      </c>
      <c r="J332">
        <v>9</v>
      </c>
      <c r="K332">
        <v>8</v>
      </c>
      <c r="L332" t="s">
        <v>7508</v>
      </c>
      <c r="O332" t="s">
        <v>7784</v>
      </c>
      <c r="P332" t="s">
        <v>7774</v>
      </c>
      <c r="Q332" t="s">
        <v>7195</v>
      </c>
      <c r="R332" t="s">
        <v>7497</v>
      </c>
      <c r="S332" t="s">
        <v>7497</v>
      </c>
      <c r="T332">
        <v>5.56</v>
      </c>
      <c r="U332" t="s">
        <v>7888</v>
      </c>
      <c r="V332">
        <v>1.8</v>
      </c>
      <c r="W332" t="s">
        <v>7774</v>
      </c>
      <c r="X332" t="s">
        <v>7789</v>
      </c>
      <c r="Y332" t="s">
        <v>7774</v>
      </c>
      <c r="AC332" t="s">
        <v>5678</v>
      </c>
      <c r="AD332">
        <v>42.77582993</v>
      </c>
      <c r="AE332">
        <v>-82.037423610000005</v>
      </c>
      <c r="AF332">
        <v>202.2</v>
      </c>
      <c r="AG332">
        <v>290</v>
      </c>
      <c r="AH332" t="s">
        <v>8087</v>
      </c>
      <c r="AI332">
        <v>15</v>
      </c>
      <c r="AJ332">
        <v>986</v>
      </c>
      <c r="AK332">
        <v>10.147</v>
      </c>
      <c r="AL332">
        <v>404.89400000000001</v>
      </c>
      <c r="AM332">
        <v>2116</v>
      </c>
      <c r="AN332">
        <v>2117</v>
      </c>
      <c r="AQ332">
        <v>1.24</v>
      </c>
      <c r="AR332">
        <v>1.24</v>
      </c>
      <c r="AT332">
        <v>2.15</v>
      </c>
      <c r="AU332">
        <v>2.15</v>
      </c>
      <c r="BA332">
        <v>0.62</v>
      </c>
      <c r="BB332">
        <v>9</v>
      </c>
    </row>
    <row r="333" spans="1:54" x14ac:dyDescent="0.35">
      <c r="A333" t="s">
        <v>7778</v>
      </c>
      <c r="B333">
        <v>329</v>
      </c>
      <c r="C333">
        <v>978.24</v>
      </c>
      <c r="D333">
        <v>10</v>
      </c>
      <c r="E333" t="s">
        <v>7782</v>
      </c>
      <c r="F333" t="s">
        <v>7773</v>
      </c>
      <c r="G333" t="s">
        <v>5753</v>
      </c>
      <c r="H333">
        <v>12</v>
      </c>
      <c r="I333">
        <v>0.66</v>
      </c>
      <c r="J333">
        <v>12</v>
      </c>
      <c r="K333">
        <v>11</v>
      </c>
      <c r="L333" t="s">
        <v>7625</v>
      </c>
      <c r="N333">
        <v>10</v>
      </c>
      <c r="O333" t="s">
        <v>7784</v>
      </c>
      <c r="P333" t="s">
        <v>7774</v>
      </c>
      <c r="Q333" t="s">
        <v>7195</v>
      </c>
      <c r="R333" t="s">
        <v>7497</v>
      </c>
      <c r="S333" t="s">
        <v>7497</v>
      </c>
      <c r="T333">
        <v>5.56</v>
      </c>
      <c r="U333" t="s">
        <v>7888</v>
      </c>
      <c r="V333">
        <v>1.8</v>
      </c>
      <c r="W333" t="s">
        <v>7774</v>
      </c>
      <c r="X333" t="s">
        <v>7788</v>
      </c>
      <c r="Y333" t="s">
        <v>7774</v>
      </c>
      <c r="Z333">
        <v>10</v>
      </c>
      <c r="AA333">
        <v>10</v>
      </c>
      <c r="AB333">
        <v>12</v>
      </c>
      <c r="AC333" t="s">
        <v>5683</v>
      </c>
      <c r="AD333">
        <v>42.775828240000003</v>
      </c>
      <c r="AE333">
        <v>-82.037423669999995</v>
      </c>
      <c r="AF333">
        <v>202.2</v>
      </c>
      <c r="AG333">
        <v>290</v>
      </c>
      <c r="AH333" t="s">
        <v>8087</v>
      </c>
      <c r="AI333">
        <v>15</v>
      </c>
      <c r="AJ333">
        <v>986</v>
      </c>
      <c r="AK333">
        <v>10.334</v>
      </c>
      <c r="AL333">
        <v>415.892</v>
      </c>
      <c r="AM333">
        <v>2111</v>
      </c>
      <c r="AN333">
        <v>2113</v>
      </c>
      <c r="AQ333">
        <v>1.23</v>
      </c>
      <c r="AR333">
        <v>1.23</v>
      </c>
      <c r="AT333">
        <v>2.14</v>
      </c>
      <c r="AU333">
        <v>2.14</v>
      </c>
      <c r="BA333">
        <v>0.66</v>
      </c>
      <c r="BB333">
        <v>12</v>
      </c>
    </row>
    <row r="334" spans="1:54" x14ac:dyDescent="0.35">
      <c r="A334" t="s">
        <v>7778</v>
      </c>
      <c r="B334">
        <v>330</v>
      </c>
      <c r="C334">
        <v>978.26800000000003</v>
      </c>
      <c r="D334">
        <v>10</v>
      </c>
      <c r="E334" t="s">
        <v>7782</v>
      </c>
      <c r="F334" t="s">
        <v>7773</v>
      </c>
      <c r="G334" t="s">
        <v>5753</v>
      </c>
      <c r="H334">
        <v>12</v>
      </c>
      <c r="I334">
        <v>0.64</v>
      </c>
      <c r="J334">
        <v>10</v>
      </c>
      <c r="K334">
        <v>10</v>
      </c>
      <c r="L334" t="s">
        <v>7625</v>
      </c>
      <c r="N334">
        <v>10</v>
      </c>
      <c r="O334" t="s">
        <v>7784</v>
      </c>
      <c r="P334" t="s">
        <v>7774</v>
      </c>
      <c r="Q334" t="s">
        <v>7195</v>
      </c>
      <c r="R334" t="s">
        <v>7497</v>
      </c>
      <c r="S334" t="s">
        <v>7497</v>
      </c>
      <c r="T334">
        <v>5.56</v>
      </c>
      <c r="U334" t="s">
        <v>7888</v>
      </c>
      <c r="V334">
        <v>1.8</v>
      </c>
      <c r="W334" t="s">
        <v>7774</v>
      </c>
      <c r="X334" t="s">
        <v>7783</v>
      </c>
      <c r="Y334" t="s">
        <v>7774</v>
      </c>
      <c r="AC334" t="s">
        <v>5678</v>
      </c>
      <c r="AD334">
        <v>42.775827980000003</v>
      </c>
      <c r="AE334">
        <v>-82.037423680000003</v>
      </c>
      <c r="AF334">
        <v>202.2</v>
      </c>
      <c r="AG334">
        <v>290</v>
      </c>
      <c r="AH334" t="s">
        <v>8087</v>
      </c>
      <c r="AI334">
        <v>15</v>
      </c>
      <c r="AJ334">
        <v>986</v>
      </c>
      <c r="AK334">
        <v>10.363</v>
      </c>
      <c r="AL334">
        <v>416.45</v>
      </c>
      <c r="AM334">
        <v>2114</v>
      </c>
      <c r="AN334">
        <v>2115</v>
      </c>
      <c r="AQ334">
        <v>1.23</v>
      </c>
      <c r="AR334">
        <v>1.23</v>
      </c>
      <c r="AT334">
        <v>2.14</v>
      </c>
      <c r="AU334">
        <v>2.14</v>
      </c>
      <c r="BA334">
        <v>0.64</v>
      </c>
      <c r="BB334">
        <v>10</v>
      </c>
    </row>
    <row r="335" spans="1:54" x14ac:dyDescent="0.35">
      <c r="A335" t="s">
        <v>7778</v>
      </c>
      <c r="B335">
        <v>331</v>
      </c>
      <c r="C335">
        <v>978.28700000000003</v>
      </c>
      <c r="D335">
        <v>10</v>
      </c>
      <c r="E335" t="s">
        <v>7782</v>
      </c>
      <c r="F335" t="s">
        <v>7773</v>
      </c>
      <c r="G335" t="s">
        <v>7852</v>
      </c>
      <c r="H335">
        <v>12</v>
      </c>
      <c r="I335">
        <v>0.67</v>
      </c>
      <c r="J335">
        <v>105</v>
      </c>
      <c r="K335">
        <v>18</v>
      </c>
      <c r="L335" t="s">
        <v>7509</v>
      </c>
      <c r="N335">
        <v>10</v>
      </c>
      <c r="O335" t="s">
        <v>7784</v>
      </c>
      <c r="P335" t="s">
        <v>7774</v>
      </c>
      <c r="Q335" t="s">
        <v>7195</v>
      </c>
      <c r="R335" t="s">
        <v>7497</v>
      </c>
      <c r="S335" t="s">
        <v>7497</v>
      </c>
      <c r="T335">
        <v>5.56</v>
      </c>
      <c r="U335" t="s">
        <v>7888</v>
      </c>
      <c r="V335">
        <v>1.8</v>
      </c>
      <c r="W335" t="s">
        <v>7774</v>
      </c>
      <c r="X335" t="s">
        <v>7879</v>
      </c>
      <c r="Y335" t="s">
        <v>7774</v>
      </c>
      <c r="Z335">
        <v>10</v>
      </c>
      <c r="AC335" t="s">
        <v>5683</v>
      </c>
      <c r="AD335">
        <v>42.775828240000003</v>
      </c>
      <c r="AE335">
        <v>-82.037423669999995</v>
      </c>
      <c r="AF335">
        <v>202.2</v>
      </c>
      <c r="AG335">
        <v>290</v>
      </c>
      <c r="AH335" t="s">
        <v>8087</v>
      </c>
      <c r="AI335">
        <v>15</v>
      </c>
      <c r="AJ335">
        <v>986</v>
      </c>
      <c r="AK335">
        <v>10.334</v>
      </c>
      <c r="AL335">
        <v>415.29599999999999</v>
      </c>
      <c r="AM335">
        <v>2019</v>
      </c>
      <c r="AN335">
        <v>1991</v>
      </c>
      <c r="AQ335">
        <v>1.1599999999999999</v>
      </c>
      <c r="AR335">
        <v>1.18</v>
      </c>
      <c r="AT335">
        <v>2.02</v>
      </c>
      <c r="AU335">
        <v>2.0499999999999998</v>
      </c>
      <c r="BA335">
        <v>0.45</v>
      </c>
      <c r="BB335">
        <v>105</v>
      </c>
    </row>
    <row r="336" spans="1:54" x14ac:dyDescent="0.35">
      <c r="A336" t="s">
        <v>7778</v>
      </c>
      <c r="B336">
        <v>332</v>
      </c>
      <c r="C336">
        <v>978.29300000000001</v>
      </c>
      <c r="D336">
        <v>10</v>
      </c>
      <c r="E336" t="s">
        <v>7782</v>
      </c>
      <c r="F336" t="s">
        <v>7773</v>
      </c>
      <c r="G336" t="s">
        <v>5753</v>
      </c>
      <c r="H336">
        <v>12</v>
      </c>
      <c r="I336">
        <v>0.67</v>
      </c>
      <c r="J336">
        <v>11</v>
      </c>
      <c r="K336">
        <v>9</v>
      </c>
      <c r="L336" t="s">
        <v>7519</v>
      </c>
      <c r="N336">
        <v>10</v>
      </c>
      <c r="O336" t="s">
        <v>7784</v>
      </c>
      <c r="P336" t="s">
        <v>7774</v>
      </c>
      <c r="Q336" t="s">
        <v>7195</v>
      </c>
      <c r="R336" t="s">
        <v>7497</v>
      </c>
      <c r="S336" t="s">
        <v>7497</v>
      </c>
      <c r="T336">
        <v>5.56</v>
      </c>
      <c r="U336" t="s">
        <v>7888</v>
      </c>
      <c r="V336">
        <v>1.8</v>
      </c>
      <c r="W336" t="s">
        <v>7774</v>
      </c>
      <c r="X336" t="s">
        <v>7783</v>
      </c>
      <c r="Y336" t="s">
        <v>7774</v>
      </c>
      <c r="AC336" t="s">
        <v>5678</v>
      </c>
      <c r="AD336">
        <v>42.775827759999999</v>
      </c>
      <c r="AE336">
        <v>-82.037423680000003</v>
      </c>
      <c r="AF336">
        <v>202.2</v>
      </c>
      <c r="AG336">
        <v>290</v>
      </c>
      <c r="AH336" t="s">
        <v>8087</v>
      </c>
      <c r="AI336">
        <v>15</v>
      </c>
      <c r="AJ336">
        <v>986</v>
      </c>
      <c r="AK336">
        <v>10.387</v>
      </c>
      <c r="AL336">
        <v>424.36900000000003</v>
      </c>
      <c r="AM336">
        <v>2113</v>
      </c>
      <c r="AN336">
        <v>2114</v>
      </c>
      <c r="AQ336">
        <v>1.23</v>
      </c>
      <c r="AR336">
        <v>1.23</v>
      </c>
      <c r="AT336">
        <v>2.14</v>
      </c>
      <c r="AU336">
        <v>2.14</v>
      </c>
      <c r="BA336">
        <v>0.67</v>
      </c>
      <c r="BB336">
        <v>11</v>
      </c>
    </row>
    <row r="337" spans="1:54" x14ac:dyDescent="0.35">
      <c r="A337" t="s">
        <v>7778</v>
      </c>
      <c r="B337">
        <v>333</v>
      </c>
      <c r="C337">
        <v>978.33199999999999</v>
      </c>
      <c r="D337">
        <v>10</v>
      </c>
      <c r="E337" t="s">
        <v>7782</v>
      </c>
      <c r="F337" t="s">
        <v>7773</v>
      </c>
      <c r="G337" t="s">
        <v>5753</v>
      </c>
      <c r="H337">
        <v>11</v>
      </c>
      <c r="I337">
        <v>0.6</v>
      </c>
      <c r="J337">
        <v>15</v>
      </c>
      <c r="K337">
        <v>12</v>
      </c>
      <c r="L337" t="s">
        <v>7625</v>
      </c>
      <c r="N337">
        <v>10</v>
      </c>
      <c r="O337" t="s">
        <v>7784</v>
      </c>
      <c r="P337" t="s">
        <v>7774</v>
      </c>
      <c r="Q337" t="s">
        <v>7195</v>
      </c>
      <c r="R337" t="s">
        <v>7497</v>
      </c>
      <c r="S337" t="s">
        <v>7497</v>
      </c>
      <c r="T337">
        <v>5.56</v>
      </c>
      <c r="U337" t="s">
        <v>7888</v>
      </c>
      <c r="V337">
        <v>1.8</v>
      </c>
      <c r="W337" t="s">
        <v>7774</v>
      </c>
      <c r="X337" t="s">
        <v>7788</v>
      </c>
      <c r="Y337" t="s">
        <v>7774</v>
      </c>
      <c r="Z337">
        <v>10</v>
      </c>
      <c r="AA337">
        <v>10</v>
      </c>
      <c r="AB337">
        <v>12</v>
      </c>
      <c r="AC337" t="s">
        <v>5683</v>
      </c>
      <c r="AD337">
        <v>42.77582743</v>
      </c>
      <c r="AE337">
        <v>-82.037423700000005</v>
      </c>
      <c r="AF337">
        <v>202.2</v>
      </c>
      <c r="AG337">
        <v>290</v>
      </c>
      <c r="AH337" t="s">
        <v>8087</v>
      </c>
      <c r="AI337">
        <v>15</v>
      </c>
      <c r="AJ337">
        <v>986</v>
      </c>
      <c r="AK337">
        <v>10.423</v>
      </c>
      <c r="AL337">
        <v>415.29599999999999</v>
      </c>
      <c r="AM337">
        <v>2108</v>
      </c>
      <c r="AN337">
        <v>2110</v>
      </c>
      <c r="AQ337">
        <v>1.23</v>
      </c>
      <c r="AR337">
        <v>1.23</v>
      </c>
      <c r="AT337">
        <v>2.14</v>
      </c>
      <c r="AU337">
        <v>2.14</v>
      </c>
      <c r="BA337">
        <v>0.6</v>
      </c>
      <c r="BB337">
        <v>15</v>
      </c>
    </row>
    <row r="338" spans="1:54" x14ac:dyDescent="0.35">
      <c r="A338" t="s">
        <v>7778</v>
      </c>
      <c r="B338">
        <v>334</v>
      </c>
      <c r="C338">
        <v>978.52800000000002</v>
      </c>
      <c r="D338">
        <v>10</v>
      </c>
      <c r="E338" t="s">
        <v>7782</v>
      </c>
      <c r="F338" t="s">
        <v>7773</v>
      </c>
      <c r="G338" t="s">
        <v>5753</v>
      </c>
      <c r="H338">
        <v>13</v>
      </c>
      <c r="I338">
        <v>0.72</v>
      </c>
      <c r="J338">
        <v>9</v>
      </c>
      <c r="K338">
        <v>11</v>
      </c>
      <c r="L338" t="s">
        <v>7508</v>
      </c>
      <c r="O338" t="s">
        <v>7784</v>
      </c>
      <c r="P338" t="s">
        <v>7774</v>
      </c>
      <c r="Q338" t="s">
        <v>7195</v>
      </c>
      <c r="R338" t="s">
        <v>7497</v>
      </c>
      <c r="S338" t="s">
        <v>7497</v>
      </c>
      <c r="T338">
        <v>5.56</v>
      </c>
      <c r="U338" t="s">
        <v>7888</v>
      </c>
      <c r="V338">
        <v>1.9</v>
      </c>
      <c r="W338" t="s">
        <v>7774</v>
      </c>
      <c r="X338" t="s">
        <v>7786</v>
      </c>
      <c r="Y338" t="s">
        <v>7774</v>
      </c>
      <c r="Z338">
        <v>10</v>
      </c>
      <c r="AA338">
        <v>10</v>
      </c>
      <c r="AB338">
        <v>15</v>
      </c>
      <c r="AC338" t="s">
        <v>5683</v>
      </c>
      <c r="AD338">
        <v>42.775825619999999</v>
      </c>
      <c r="AE338">
        <v>-82.037423759999996</v>
      </c>
      <c r="AF338">
        <v>202.2</v>
      </c>
      <c r="AG338">
        <v>290</v>
      </c>
      <c r="AH338" t="s">
        <v>8087</v>
      </c>
      <c r="AI338">
        <v>15</v>
      </c>
      <c r="AJ338">
        <v>986</v>
      </c>
      <c r="AK338">
        <v>10.624000000000001</v>
      </c>
      <c r="AL338">
        <v>403.916</v>
      </c>
      <c r="AM338">
        <v>2115</v>
      </c>
      <c r="AN338">
        <v>2116</v>
      </c>
      <c r="AQ338">
        <v>1.24</v>
      </c>
      <c r="AR338">
        <v>1.23</v>
      </c>
      <c r="AT338">
        <v>2.15</v>
      </c>
      <c r="AU338">
        <v>2.14</v>
      </c>
      <c r="BA338">
        <v>0.72</v>
      </c>
      <c r="BB338">
        <v>9</v>
      </c>
    </row>
    <row r="339" spans="1:54" x14ac:dyDescent="0.35">
      <c r="A339" t="s">
        <v>7778</v>
      </c>
      <c r="B339">
        <v>335</v>
      </c>
      <c r="C339">
        <v>979.34799999999996</v>
      </c>
      <c r="D339">
        <v>10</v>
      </c>
      <c r="E339" t="s">
        <v>7782</v>
      </c>
      <c r="F339" t="s">
        <v>7773</v>
      </c>
      <c r="G339" t="s">
        <v>5753</v>
      </c>
      <c r="H339">
        <v>12</v>
      </c>
      <c r="I339">
        <v>0.66</v>
      </c>
      <c r="J339">
        <v>10</v>
      </c>
      <c r="K339">
        <v>9</v>
      </c>
      <c r="L339" t="s">
        <v>7510</v>
      </c>
      <c r="O339" t="s">
        <v>7784</v>
      </c>
      <c r="P339" t="s">
        <v>7774</v>
      </c>
      <c r="Q339" t="s">
        <v>7195</v>
      </c>
      <c r="R339" t="s">
        <v>7497</v>
      </c>
      <c r="S339" t="s">
        <v>7497</v>
      </c>
      <c r="T339">
        <v>5.56</v>
      </c>
      <c r="U339" t="s">
        <v>7888</v>
      </c>
      <c r="V339">
        <v>1.8</v>
      </c>
      <c r="W339" t="s">
        <v>7774</v>
      </c>
      <c r="X339" t="s">
        <v>7789</v>
      </c>
      <c r="Y339" t="s">
        <v>7774</v>
      </c>
      <c r="AC339" t="s">
        <v>5678</v>
      </c>
      <c r="AD339">
        <v>42.775818219999998</v>
      </c>
      <c r="AE339">
        <v>-82.037424020000003</v>
      </c>
      <c r="AF339">
        <v>202.2</v>
      </c>
      <c r="AG339">
        <v>290</v>
      </c>
      <c r="AH339" t="s">
        <v>8087</v>
      </c>
      <c r="AI339">
        <v>15</v>
      </c>
      <c r="AJ339">
        <v>986</v>
      </c>
      <c r="AK339">
        <v>11.442</v>
      </c>
      <c r="AL339">
        <v>399.14299999999997</v>
      </c>
      <c r="AM339">
        <v>2114</v>
      </c>
      <c r="AN339">
        <v>2115</v>
      </c>
      <c r="AQ339">
        <v>1.24</v>
      </c>
      <c r="AR339">
        <v>1.23</v>
      </c>
      <c r="AT339">
        <v>2.14</v>
      </c>
      <c r="AU339">
        <v>2.14</v>
      </c>
      <c r="BA339">
        <v>0.66</v>
      </c>
      <c r="BB339">
        <v>10</v>
      </c>
    </row>
    <row r="340" spans="1:54" x14ac:dyDescent="0.35">
      <c r="A340" t="s">
        <v>7778</v>
      </c>
      <c r="B340">
        <v>336</v>
      </c>
      <c r="C340">
        <v>979.96</v>
      </c>
      <c r="D340">
        <v>10</v>
      </c>
      <c r="E340" t="s">
        <v>7782</v>
      </c>
      <c r="F340" t="s">
        <v>7773</v>
      </c>
      <c r="G340" t="s">
        <v>5753</v>
      </c>
      <c r="H340">
        <v>11</v>
      </c>
      <c r="I340">
        <v>0.59</v>
      </c>
      <c r="J340">
        <v>7</v>
      </c>
      <c r="K340">
        <v>7</v>
      </c>
      <c r="L340" t="s">
        <v>7500</v>
      </c>
      <c r="N340">
        <v>11</v>
      </c>
      <c r="O340" t="s">
        <v>7784</v>
      </c>
      <c r="P340" t="s">
        <v>7774</v>
      </c>
      <c r="Q340" t="s">
        <v>7195</v>
      </c>
      <c r="R340" t="s">
        <v>7497</v>
      </c>
      <c r="S340" t="s">
        <v>7497</v>
      </c>
      <c r="T340">
        <v>5.56</v>
      </c>
      <c r="U340" t="s">
        <v>7888</v>
      </c>
      <c r="V340">
        <v>1.9</v>
      </c>
      <c r="W340" t="s">
        <v>7774</v>
      </c>
      <c r="X340" t="s">
        <v>7789</v>
      </c>
      <c r="Y340" t="s">
        <v>7774</v>
      </c>
      <c r="AC340" t="s">
        <v>5678</v>
      </c>
      <c r="AD340">
        <v>42.775812670000001</v>
      </c>
      <c r="AE340">
        <v>-82.037424220000005</v>
      </c>
      <c r="AF340">
        <v>202.2</v>
      </c>
      <c r="AG340">
        <v>290</v>
      </c>
      <c r="AH340" t="s">
        <v>8087</v>
      </c>
      <c r="AI340">
        <v>15</v>
      </c>
      <c r="AJ340">
        <v>986</v>
      </c>
      <c r="AK340">
        <v>12.055999999999999</v>
      </c>
      <c r="AL340">
        <v>406.66899999999998</v>
      </c>
      <c r="AM340">
        <v>2117</v>
      </c>
      <c r="AN340">
        <v>2117</v>
      </c>
      <c r="AQ340">
        <v>1.24</v>
      </c>
      <c r="AR340">
        <v>1.24</v>
      </c>
      <c r="AT340">
        <v>2.15</v>
      </c>
      <c r="AU340">
        <v>2.15</v>
      </c>
      <c r="BA340">
        <v>0.59</v>
      </c>
      <c r="BB340">
        <v>7</v>
      </c>
    </row>
    <row r="341" spans="1:54" x14ac:dyDescent="0.35">
      <c r="A341" t="s">
        <v>7778</v>
      </c>
      <c r="B341">
        <v>337</v>
      </c>
      <c r="C341">
        <v>979.97299999999996</v>
      </c>
      <c r="D341">
        <v>10</v>
      </c>
      <c r="E341" t="s">
        <v>7782</v>
      </c>
      <c r="F341" t="s">
        <v>7773</v>
      </c>
      <c r="G341" t="s">
        <v>7852</v>
      </c>
      <c r="H341">
        <v>12</v>
      </c>
      <c r="I341">
        <v>0.69</v>
      </c>
      <c r="J341">
        <v>34</v>
      </c>
      <c r="K341">
        <v>10</v>
      </c>
      <c r="L341" t="s">
        <v>7360</v>
      </c>
      <c r="N341">
        <v>11</v>
      </c>
      <c r="O341" t="s">
        <v>7784</v>
      </c>
      <c r="P341" t="s">
        <v>7774</v>
      </c>
      <c r="Q341" t="s">
        <v>7195</v>
      </c>
      <c r="R341" t="s">
        <v>7497</v>
      </c>
      <c r="S341" t="s">
        <v>7497</v>
      </c>
      <c r="T341">
        <v>5.56</v>
      </c>
      <c r="U341" t="s">
        <v>7888</v>
      </c>
      <c r="V341">
        <v>1.9</v>
      </c>
      <c r="W341" t="s">
        <v>7774</v>
      </c>
      <c r="X341" t="s">
        <v>7783</v>
      </c>
      <c r="Y341" t="s">
        <v>7774</v>
      </c>
      <c r="AC341" t="s">
        <v>5939</v>
      </c>
      <c r="AD341">
        <v>42.775812670000001</v>
      </c>
      <c r="AE341">
        <v>-82.037424220000005</v>
      </c>
      <c r="AF341">
        <v>202.2</v>
      </c>
      <c r="AG341">
        <v>290</v>
      </c>
      <c r="AH341" t="s">
        <v>8087</v>
      </c>
      <c r="AI341">
        <v>15</v>
      </c>
      <c r="AJ341">
        <v>986</v>
      </c>
      <c r="AK341">
        <v>12.055999999999999</v>
      </c>
      <c r="AL341">
        <v>406.66899999999998</v>
      </c>
      <c r="AM341">
        <v>2087</v>
      </c>
      <c r="AN341">
        <v>2077</v>
      </c>
      <c r="AQ341">
        <v>1.21</v>
      </c>
      <c r="AR341">
        <v>1.22</v>
      </c>
      <c r="AT341">
        <v>2.11</v>
      </c>
      <c r="AU341">
        <v>2.12</v>
      </c>
      <c r="BA341">
        <v>0.47</v>
      </c>
      <c r="BB341">
        <v>34</v>
      </c>
    </row>
    <row r="342" spans="1:54" x14ac:dyDescent="0.35">
      <c r="A342" t="s">
        <v>7778</v>
      </c>
      <c r="B342">
        <v>338</v>
      </c>
      <c r="C342">
        <v>979.98500000000001</v>
      </c>
      <c r="D342">
        <v>10</v>
      </c>
      <c r="E342" t="s">
        <v>7782</v>
      </c>
      <c r="F342" t="s">
        <v>7773</v>
      </c>
      <c r="G342" t="s">
        <v>5753</v>
      </c>
      <c r="H342">
        <v>12</v>
      </c>
      <c r="I342">
        <v>0.69</v>
      </c>
      <c r="J342">
        <v>10</v>
      </c>
      <c r="K342">
        <v>9</v>
      </c>
      <c r="L342" t="s">
        <v>7570</v>
      </c>
      <c r="N342">
        <v>11</v>
      </c>
      <c r="O342" t="s">
        <v>7784</v>
      </c>
      <c r="P342" t="s">
        <v>7774</v>
      </c>
      <c r="Q342" t="s">
        <v>7195</v>
      </c>
      <c r="R342" t="s">
        <v>7497</v>
      </c>
      <c r="S342" t="s">
        <v>7497</v>
      </c>
      <c r="T342">
        <v>5.56</v>
      </c>
      <c r="U342" t="s">
        <v>7888</v>
      </c>
      <c r="V342">
        <v>1.9</v>
      </c>
      <c r="W342" t="s">
        <v>7774</v>
      </c>
      <c r="X342" t="s">
        <v>7789</v>
      </c>
      <c r="Y342" t="s">
        <v>7774</v>
      </c>
      <c r="AC342" t="s">
        <v>5678</v>
      </c>
      <c r="AD342">
        <v>42.775812459999997</v>
      </c>
      <c r="AE342">
        <v>-82.037424229999999</v>
      </c>
      <c r="AF342">
        <v>202.2</v>
      </c>
      <c r="AG342">
        <v>290</v>
      </c>
      <c r="AH342" t="s">
        <v>8087</v>
      </c>
      <c r="AI342">
        <v>15</v>
      </c>
      <c r="AJ342">
        <v>986</v>
      </c>
      <c r="AK342">
        <v>12.08</v>
      </c>
      <c r="AL342">
        <v>407.86799999999999</v>
      </c>
      <c r="AM342">
        <v>2114</v>
      </c>
      <c r="AN342">
        <v>2115</v>
      </c>
      <c r="AQ342">
        <v>1.23</v>
      </c>
      <c r="AR342">
        <v>1.23</v>
      </c>
      <c r="AT342">
        <v>2.14</v>
      </c>
      <c r="AU342">
        <v>2.14</v>
      </c>
      <c r="BA342">
        <v>0.69</v>
      </c>
      <c r="BB342">
        <v>10</v>
      </c>
    </row>
    <row r="343" spans="1:54" x14ac:dyDescent="0.35">
      <c r="A343" t="s">
        <v>7778</v>
      </c>
      <c r="B343">
        <v>339</v>
      </c>
      <c r="C343">
        <v>980.69799999999998</v>
      </c>
      <c r="D343">
        <v>10</v>
      </c>
      <c r="E343" t="s">
        <v>7782</v>
      </c>
      <c r="F343" t="s">
        <v>7773</v>
      </c>
      <c r="G343" t="s">
        <v>5753</v>
      </c>
      <c r="H343">
        <v>12</v>
      </c>
      <c r="I343">
        <v>0.64</v>
      </c>
      <c r="J343">
        <v>11</v>
      </c>
      <c r="K343">
        <v>10</v>
      </c>
      <c r="L343" t="s">
        <v>7511</v>
      </c>
      <c r="N343">
        <v>12</v>
      </c>
      <c r="O343" t="s">
        <v>7784</v>
      </c>
      <c r="P343" t="s">
        <v>7774</v>
      </c>
      <c r="Q343" t="s">
        <v>7195</v>
      </c>
      <c r="R343" t="s">
        <v>7497</v>
      </c>
      <c r="S343" t="s">
        <v>7497</v>
      </c>
      <c r="T343">
        <v>5.56</v>
      </c>
      <c r="U343" t="s">
        <v>7888</v>
      </c>
      <c r="V343">
        <v>1.8</v>
      </c>
      <c r="W343" t="s">
        <v>7774</v>
      </c>
      <c r="X343" t="s">
        <v>7783</v>
      </c>
      <c r="Y343" t="s">
        <v>7774</v>
      </c>
      <c r="AC343" t="s">
        <v>5678</v>
      </c>
      <c r="AD343">
        <v>42.775806019999997</v>
      </c>
      <c r="AE343">
        <v>-82.037424450000003</v>
      </c>
      <c r="AF343">
        <v>202.2</v>
      </c>
      <c r="AG343">
        <v>290</v>
      </c>
      <c r="AH343" t="s">
        <v>8087</v>
      </c>
      <c r="AI343">
        <v>15</v>
      </c>
      <c r="AJ343">
        <v>986</v>
      </c>
      <c r="AK343">
        <v>12.792</v>
      </c>
      <c r="AL343">
        <v>394.00900000000001</v>
      </c>
      <c r="AM343">
        <v>2113</v>
      </c>
      <c r="AN343">
        <v>2114</v>
      </c>
      <c r="AQ343">
        <v>1.23</v>
      </c>
      <c r="AR343">
        <v>1.23</v>
      </c>
      <c r="AT343">
        <v>2.14</v>
      </c>
      <c r="AU343">
        <v>2.14</v>
      </c>
      <c r="BA343">
        <v>0.64</v>
      </c>
      <c r="BB343">
        <v>11</v>
      </c>
    </row>
    <row r="344" spans="1:54" x14ac:dyDescent="0.35">
      <c r="A344" t="s">
        <v>7778</v>
      </c>
      <c r="B344">
        <v>340</v>
      </c>
      <c r="C344">
        <v>980.70699999999999</v>
      </c>
      <c r="D344">
        <v>10</v>
      </c>
      <c r="E344" t="s">
        <v>7782</v>
      </c>
      <c r="F344" t="s">
        <v>7773</v>
      </c>
      <c r="G344" t="s">
        <v>7852</v>
      </c>
      <c r="H344">
        <v>12</v>
      </c>
      <c r="I344">
        <v>0.67</v>
      </c>
      <c r="J344">
        <v>28</v>
      </c>
      <c r="K344">
        <v>29</v>
      </c>
      <c r="L344" t="s">
        <v>7508</v>
      </c>
      <c r="N344">
        <v>12</v>
      </c>
      <c r="O344" t="s">
        <v>7784</v>
      </c>
      <c r="P344" t="s">
        <v>7774</v>
      </c>
      <c r="Q344" t="s">
        <v>7195</v>
      </c>
      <c r="R344" t="s">
        <v>7497</v>
      </c>
      <c r="S344" t="s">
        <v>7497</v>
      </c>
      <c r="T344">
        <v>5.56</v>
      </c>
      <c r="U344" t="s">
        <v>7888</v>
      </c>
      <c r="V344">
        <v>1.9</v>
      </c>
      <c r="W344" t="s">
        <v>7774</v>
      </c>
      <c r="X344" t="s">
        <v>7788</v>
      </c>
      <c r="Y344" t="s">
        <v>7774</v>
      </c>
      <c r="AC344" t="s">
        <v>5939</v>
      </c>
      <c r="AD344">
        <v>42.775806019999997</v>
      </c>
      <c r="AE344">
        <v>-82.037424450000003</v>
      </c>
      <c r="AF344">
        <v>202.2</v>
      </c>
      <c r="AG344">
        <v>290</v>
      </c>
      <c r="AH344" t="s">
        <v>8087</v>
      </c>
      <c r="AI344">
        <v>15</v>
      </c>
      <c r="AJ344">
        <v>986</v>
      </c>
      <c r="AK344">
        <v>12.792</v>
      </c>
      <c r="AL344">
        <v>394.00900000000001</v>
      </c>
      <c r="AM344">
        <v>2090</v>
      </c>
      <c r="AN344">
        <v>2089</v>
      </c>
      <c r="AQ344">
        <v>1.22</v>
      </c>
      <c r="AR344">
        <v>1.22</v>
      </c>
      <c r="AT344">
        <v>2.12</v>
      </c>
      <c r="AU344">
        <v>2.12</v>
      </c>
      <c r="BA344">
        <v>0.55000000000000004</v>
      </c>
      <c r="BB344">
        <v>28</v>
      </c>
    </row>
    <row r="345" spans="1:54" x14ac:dyDescent="0.35">
      <c r="A345" t="s">
        <v>7778</v>
      </c>
      <c r="B345">
        <v>341</v>
      </c>
      <c r="C345">
        <v>980.71600000000001</v>
      </c>
      <c r="D345">
        <v>10</v>
      </c>
      <c r="E345" t="s">
        <v>7782</v>
      </c>
      <c r="F345" t="s">
        <v>7773</v>
      </c>
      <c r="G345" t="s">
        <v>5753</v>
      </c>
      <c r="H345">
        <v>12</v>
      </c>
      <c r="I345">
        <v>0.67</v>
      </c>
      <c r="J345">
        <v>9</v>
      </c>
      <c r="K345">
        <v>8</v>
      </c>
      <c r="L345" t="s">
        <v>7502</v>
      </c>
      <c r="N345">
        <v>12</v>
      </c>
      <c r="O345" t="s">
        <v>7784</v>
      </c>
      <c r="P345" t="s">
        <v>7774</v>
      </c>
      <c r="Q345" t="s">
        <v>7195</v>
      </c>
      <c r="R345" t="s">
        <v>7497</v>
      </c>
      <c r="S345" t="s">
        <v>7497</v>
      </c>
      <c r="T345">
        <v>5.56</v>
      </c>
      <c r="U345" t="s">
        <v>7888</v>
      </c>
      <c r="V345">
        <v>1.9</v>
      </c>
      <c r="W345" t="s">
        <v>7774</v>
      </c>
      <c r="X345" t="s">
        <v>7789</v>
      </c>
      <c r="Y345" t="s">
        <v>7774</v>
      </c>
      <c r="AC345" t="s">
        <v>5678</v>
      </c>
      <c r="AD345">
        <v>42.775805849999998</v>
      </c>
      <c r="AE345">
        <v>-82.037424459999997</v>
      </c>
      <c r="AF345">
        <v>202.2</v>
      </c>
      <c r="AG345">
        <v>290</v>
      </c>
      <c r="AH345" t="s">
        <v>8087</v>
      </c>
      <c r="AI345">
        <v>15</v>
      </c>
      <c r="AJ345">
        <v>986</v>
      </c>
      <c r="AK345">
        <v>12.811</v>
      </c>
      <c r="AL345">
        <v>414.74299999999999</v>
      </c>
      <c r="AM345">
        <v>2115</v>
      </c>
      <c r="AN345">
        <v>2116</v>
      </c>
      <c r="AQ345">
        <v>1.24</v>
      </c>
      <c r="AR345">
        <v>1.24</v>
      </c>
      <c r="AT345">
        <v>2.15</v>
      </c>
      <c r="AU345">
        <v>2.14</v>
      </c>
      <c r="BA345">
        <v>0.67</v>
      </c>
      <c r="BB345">
        <v>9</v>
      </c>
    </row>
    <row r="346" spans="1:54" x14ac:dyDescent="0.35">
      <c r="A346" t="s">
        <v>7778</v>
      </c>
      <c r="B346">
        <v>342</v>
      </c>
      <c r="C346">
        <v>980.83900000000006</v>
      </c>
      <c r="D346">
        <v>10</v>
      </c>
      <c r="E346" t="s">
        <v>7782</v>
      </c>
      <c r="F346" t="s">
        <v>7773</v>
      </c>
      <c r="G346" t="s">
        <v>5753</v>
      </c>
      <c r="H346">
        <v>16</v>
      </c>
      <c r="I346">
        <v>0.86</v>
      </c>
      <c r="J346">
        <v>13</v>
      </c>
      <c r="K346">
        <v>12</v>
      </c>
      <c r="L346" t="s">
        <v>7889</v>
      </c>
      <c r="O346" t="s">
        <v>7784</v>
      </c>
      <c r="P346" t="s">
        <v>7774</v>
      </c>
      <c r="Q346" t="s">
        <v>7195</v>
      </c>
      <c r="R346" t="s">
        <v>7497</v>
      </c>
      <c r="S346" t="s">
        <v>7497</v>
      </c>
      <c r="T346">
        <v>5.56</v>
      </c>
      <c r="U346" t="s">
        <v>7888</v>
      </c>
      <c r="V346">
        <v>1.9</v>
      </c>
      <c r="W346" t="s">
        <v>7774</v>
      </c>
      <c r="X346" t="s">
        <v>7788</v>
      </c>
      <c r="Y346" t="s">
        <v>7774</v>
      </c>
      <c r="Z346">
        <v>10</v>
      </c>
      <c r="AA346">
        <v>10</v>
      </c>
      <c r="AB346">
        <v>12</v>
      </c>
      <c r="AC346" t="s">
        <v>5683</v>
      </c>
      <c r="AD346">
        <v>42.77580476</v>
      </c>
      <c r="AE346">
        <v>-82.037424490000006</v>
      </c>
      <c r="AF346">
        <v>202.2</v>
      </c>
      <c r="AG346">
        <v>290</v>
      </c>
      <c r="AH346" t="s">
        <v>8087</v>
      </c>
      <c r="AI346">
        <v>15</v>
      </c>
      <c r="AJ346">
        <v>986</v>
      </c>
      <c r="AK346">
        <v>12.930999999999999</v>
      </c>
      <c r="AL346">
        <v>419.16399999999999</v>
      </c>
      <c r="AM346">
        <v>2106</v>
      </c>
      <c r="AN346">
        <v>2109</v>
      </c>
      <c r="AQ346">
        <v>1.23</v>
      </c>
      <c r="AR346">
        <v>1.23</v>
      </c>
      <c r="AT346">
        <v>2.14</v>
      </c>
      <c r="AU346">
        <v>2.14</v>
      </c>
      <c r="BA346">
        <v>0.86</v>
      </c>
      <c r="BB346">
        <v>13</v>
      </c>
    </row>
    <row r="347" spans="1:54" x14ac:dyDescent="0.35">
      <c r="A347" t="s">
        <v>7778</v>
      </c>
      <c r="B347">
        <v>343</v>
      </c>
      <c r="C347">
        <v>982.23900000000003</v>
      </c>
      <c r="D347">
        <v>10</v>
      </c>
      <c r="E347" t="s">
        <v>7782</v>
      </c>
      <c r="F347" t="s">
        <v>7773</v>
      </c>
      <c r="G347" t="s">
        <v>5753</v>
      </c>
      <c r="H347">
        <v>12</v>
      </c>
      <c r="I347">
        <v>0.65</v>
      </c>
      <c r="J347">
        <v>8</v>
      </c>
      <c r="K347">
        <v>8</v>
      </c>
      <c r="L347" t="s">
        <v>7537</v>
      </c>
      <c r="O347" t="s">
        <v>7784</v>
      </c>
      <c r="P347" t="s">
        <v>7774</v>
      </c>
      <c r="Q347" t="s">
        <v>7195</v>
      </c>
      <c r="R347" t="s">
        <v>7497</v>
      </c>
      <c r="S347" t="s">
        <v>7497</v>
      </c>
      <c r="T347">
        <v>5.56</v>
      </c>
      <c r="U347" t="s">
        <v>7888</v>
      </c>
      <c r="V347">
        <v>1.8</v>
      </c>
      <c r="W347" t="s">
        <v>7774</v>
      </c>
      <c r="X347" t="s">
        <v>7789</v>
      </c>
      <c r="Y347" t="s">
        <v>7774</v>
      </c>
      <c r="AC347" t="s">
        <v>5678</v>
      </c>
      <c r="AD347">
        <v>42.775792080000002</v>
      </c>
      <c r="AE347">
        <v>-82.037424939999994</v>
      </c>
      <c r="AF347">
        <v>202.2</v>
      </c>
      <c r="AG347">
        <v>290</v>
      </c>
      <c r="AH347" t="s">
        <v>8087</v>
      </c>
      <c r="AI347">
        <v>15</v>
      </c>
      <c r="AJ347">
        <v>986</v>
      </c>
      <c r="AK347">
        <v>14.335000000000001</v>
      </c>
      <c r="AL347">
        <v>396.56599999999997</v>
      </c>
      <c r="AM347">
        <v>2116</v>
      </c>
      <c r="AN347">
        <v>2116</v>
      </c>
      <c r="AQ347">
        <v>1.24</v>
      </c>
      <c r="AR347">
        <v>1.24</v>
      </c>
      <c r="AT347">
        <v>2.15</v>
      </c>
      <c r="AU347">
        <v>2.15</v>
      </c>
      <c r="BA347">
        <v>0.65</v>
      </c>
      <c r="BB347">
        <v>8</v>
      </c>
    </row>
    <row r="348" spans="1:54" x14ac:dyDescent="0.35">
      <c r="A348" t="s">
        <v>7778</v>
      </c>
      <c r="B348">
        <v>344</v>
      </c>
      <c r="C348">
        <v>982.33399999999995</v>
      </c>
      <c r="D348">
        <v>10</v>
      </c>
      <c r="E348" t="s">
        <v>7782</v>
      </c>
      <c r="F348" t="s">
        <v>7773</v>
      </c>
      <c r="G348" t="s">
        <v>5753</v>
      </c>
      <c r="H348">
        <v>12</v>
      </c>
      <c r="I348">
        <v>0.64</v>
      </c>
      <c r="J348">
        <v>8</v>
      </c>
      <c r="K348">
        <v>10</v>
      </c>
      <c r="L348" t="s">
        <v>7504</v>
      </c>
      <c r="N348">
        <v>13</v>
      </c>
      <c r="O348" t="s">
        <v>7784</v>
      </c>
      <c r="P348" t="s">
        <v>7774</v>
      </c>
      <c r="Q348" t="s">
        <v>7195</v>
      </c>
      <c r="R348" t="s">
        <v>7497</v>
      </c>
      <c r="S348" t="s">
        <v>7497</v>
      </c>
      <c r="T348">
        <v>5.56</v>
      </c>
      <c r="U348" t="s">
        <v>7888</v>
      </c>
      <c r="V348">
        <v>1.9</v>
      </c>
      <c r="W348" t="s">
        <v>7774</v>
      </c>
      <c r="X348" t="s">
        <v>7786</v>
      </c>
      <c r="Y348" t="s">
        <v>7774</v>
      </c>
      <c r="Z348">
        <v>10</v>
      </c>
      <c r="AA348">
        <v>10</v>
      </c>
      <c r="AB348">
        <v>15</v>
      </c>
      <c r="AC348" t="s">
        <v>5683</v>
      </c>
      <c r="AD348">
        <v>42.775791230000003</v>
      </c>
      <c r="AE348">
        <v>-82.037424970000004</v>
      </c>
      <c r="AF348">
        <v>202.2</v>
      </c>
      <c r="AG348">
        <v>290</v>
      </c>
      <c r="AH348" t="s">
        <v>8087</v>
      </c>
      <c r="AI348">
        <v>15</v>
      </c>
      <c r="AJ348">
        <v>986</v>
      </c>
      <c r="AK348">
        <v>14.429</v>
      </c>
      <c r="AL348">
        <v>401.59699999999998</v>
      </c>
      <c r="AM348">
        <v>2116</v>
      </c>
      <c r="AN348">
        <v>2117</v>
      </c>
      <c r="AQ348">
        <v>1.24</v>
      </c>
      <c r="AR348">
        <v>1.24</v>
      </c>
      <c r="AT348">
        <v>2.15</v>
      </c>
      <c r="AU348">
        <v>2.15</v>
      </c>
      <c r="BA348">
        <v>0.64</v>
      </c>
      <c r="BB348">
        <v>8</v>
      </c>
    </row>
    <row r="349" spans="1:54" x14ac:dyDescent="0.35">
      <c r="A349" t="s">
        <v>7778</v>
      </c>
      <c r="B349">
        <v>345</v>
      </c>
      <c r="C349">
        <v>982.35900000000004</v>
      </c>
      <c r="D349">
        <v>10</v>
      </c>
      <c r="E349" t="s">
        <v>7782</v>
      </c>
      <c r="F349" t="s">
        <v>7773</v>
      </c>
      <c r="G349" t="s">
        <v>5753</v>
      </c>
      <c r="H349">
        <v>12</v>
      </c>
      <c r="I349">
        <v>0.67</v>
      </c>
      <c r="J349">
        <v>10</v>
      </c>
      <c r="K349">
        <v>9</v>
      </c>
      <c r="L349" t="s">
        <v>7570</v>
      </c>
      <c r="N349">
        <v>13</v>
      </c>
      <c r="O349" t="s">
        <v>7784</v>
      </c>
      <c r="P349" t="s">
        <v>7774</v>
      </c>
      <c r="Q349" t="s">
        <v>7195</v>
      </c>
      <c r="R349" t="s">
        <v>7497</v>
      </c>
      <c r="S349" t="s">
        <v>7497</v>
      </c>
      <c r="T349">
        <v>5.56</v>
      </c>
      <c r="U349" t="s">
        <v>7888</v>
      </c>
      <c r="V349">
        <v>1.9</v>
      </c>
      <c r="W349" t="s">
        <v>7774</v>
      </c>
      <c r="X349" t="s">
        <v>7789</v>
      </c>
      <c r="Y349" t="s">
        <v>7774</v>
      </c>
      <c r="AC349" t="s">
        <v>5678</v>
      </c>
      <c r="AD349">
        <v>42.775791009999999</v>
      </c>
      <c r="AE349">
        <v>-82.037424979999997</v>
      </c>
      <c r="AF349">
        <v>202.2</v>
      </c>
      <c r="AG349">
        <v>290</v>
      </c>
      <c r="AH349" t="s">
        <v>8087</v>
      </c>
      <c r="AI349">
        <v>15</v>
      </c>
      <c r="AJ349">
        <v>986</v>
      </c>
      <c r="AK349">
        <v>14.452999999999999</v>
      </c>
      <c r="AL349">
        <v>408.34399999999999</v>
      </c>
      <c r="AM349">
        <v>2114</v>
      </c>
      <c r="AN349">
        <v>2115</v>
      </c>
      <c r="AQ349">
        <v>1.24</v>
      </c>
      <c r="AR349">
        <v>1.23</v>
      </c>
      <c r="AT349">
        <v>2.14</v>
      </c>
      <c r="AU349">
        <v>2.14</v>
      </c>
      <c r="BA349">
        <v>0.67</v>
      </c>
      <c r="BB349">
        <v>10</v>
      </c>
    </row>
    <row r="350" spans="1:54" x14ac:dyDescent="0.35">
      <c r="A350" t="s">
        <v>7778</v>
      </c>
      <c r="B350">
        <v>346</v>
      </c>
      <c r="C350">
        <v>982.37900000000002</v>
      </c>
      <c r="D350">
        <v>10</v>
      </c>
      <c r="E350" t="s">
        <v>7782</v>
      </c>
      <c r="F350" t="s">
        <v>7773</v>
      </c>
      <c r="G350" t="s">
        <v>5753</v>
      </c>
      <c r="H350">
        <v>13</v>
      </c>
      <c r="I350">
        <v>0.71</v>
      </c>
      <c r="J350">
        <v>10</v>
      </c>
      <c r="K350">
        <v>8</v>
      </c>
      <c r="L350" t="s">
        <v>7502</v>
      </c>
      <c r="N350">
        <v>13</v>
      </c>
      <c r="O350" t="s">
        <v>7784</v>
      </c>
      <c r="P350" t="s">
        <v>7774</v>
      </c>
      <c r="Q350" t="s">
        <v>7195</v>
      </c>
      <c r="R350" t="s">
        <v>7497</v>
      </c>
      <c r="S350" t="s">
        <v>7497</v>
      </c>
      <c r="T350">
        <v>5.56</v>
      </c>
      <c r="U350" t="s">
        <v>7888</v>
      </c>
      <c r="V350">
        <v>1.9</v>
      </c>
      <c r="W350" t="s">
        <v>7774</v>
      </c>
      <c r="X350" t="s">
        <v>7783</v>
      </c>
      <c r="Y350" t="s">
        <v>7774</v>
      </c>
      <c r="AC350" t="s">
        <v>5678</v>
      </c>
      <c r="AD350">
        <v>42.775790829999998</v>
      </c>
      <c r="AE350">
        <v>-82.037424979999997</v>
      </c>
      <c r="AF350">
        <v>202.2</v>
      </c>
      <c r="AG350">
        <v>290</v>
      </c>
      <c r="AH350" t="s">
        <v>8087</v>
      </c>
      <c r="AI350">
        <v>15</v>
      </c>
      <c r="AJ350">
        <v>986</v>
      </c>
      <c r="AK350">
        <v>14.474</v>
      </c>
      <c r="AL350">
        <v>413.88499999999999</v>
      </c>
      <c r="AM350">
        <v>2113</v>
      </c>
      <c r="AN350">
        <v>2114</v>
      </c>
      <c r="AQ350">
        <v>1.23</v>
      </c>
      <c r="AR350">
        <v>1.23</v>
      </c>
      <c r="AT350">
        <v>2.14</v>
      </c>
      <c r="AU350">
        <v>2.14</v>
      </c>
      <c r="BA350">
        <v>0.71</v>
      </c>
      <c r="BB350">
        <v>10</v>
      </c>
    </row>
    <row r="351" spans="1:54" x14ac:dyDescent="0.35">
      <c r="A351" t="s">
        <v>7778</v>
      </c>
      <c r="B351">
        <v>347</v>
      </c>
      <c r="C351">
        <v>982.41099999999994</v>
      </c>
      <c r="D351">
        <v>10</v>
      </c>
      <c r="E351" t="s">
        <v>7782</v>
      </c>
      <c r="F351" t="s">
        <v>7773</v>
      </c>
      <c r="G351" t="s">
        <v>5753</v>
      </c>
      <c r="H351">
        <v>13</v>
      </c>
      <c r="I351">
        <v>0.7</v>
      </c>
      <c r="J351">
        <v>13</v>
      </c>
      <c r="K351">
        <v>12</v>
      </c>
      <c r="L351" t="s">
        <v>7570</v>
      </c>
      <c r="N351">
        <v>13</v>
      </c>
      <c r="O351" t="s">
        <v>7784</v>
      </c>
      <c r="P351" t="s">
        <v>7774</v>
      </c>
      <c r="Q351" t="s">
        <v>7195</v>
      </c>
      <c r="R351" t="s">
        <v>7497</v>
      </c>
      <c r="S351" t="s">
        <v>7497</v>
      </c>
      <c r="T351">
        <v>5.56</v>
      </c>
      <c r="U351" t="s">
        <v>7888</v>
      </c>
      <c r="V351">
        <v>1.9</v>
      </c>
      <c r="W351" t="s">
        <v>7774</v>
      </c>
      <c r="X351" t="s">
        <v>7788</v>
      </c>
      <c r="Y351" t="s">
        <v>7774</v>
      </c>
      <c r="Z351">
        <v>10</v>
      </c>
      <c r="AA351">
        <v>10</v>
      </c>
      <c r="AB351">
        <v>12</v>
      </c>
      <c r="AC351" t="s">
        <v>5683</v>
      </c>
      <c r="AD351">
        <v>42.775790550000004</v>
      </c>
      <c r="AE351">
        <v>-82.037424990000005</v>
      </c>
      <c r="AF351">
        <v>202.2</v>
      </c>
      <c r="AG351">
        <v>290</v>
      </c>
      <c r="AH351" t="s">
        <v>8087</v>
      </c>
      <c r="AI351">
        <v>15</v>
      </c>
      <c r="AJ351">
        <v>986</v>
      </c>
      <c r="AK351">
        <v>14.504</v>
      </c>
      <c r="AL351">
        <v>405.786</v>
      </c>
      <c r="AM351">
        <v>2109</v>
      </c>
      <c r="AN351">
        <v>2111</v>
      </c>
      <c r="AQ351">
        <v>1.23</v>
      </c>
      <c r="AR351">
        <v>1.23</v>
      </c>
      <c r="AT351">
        <v>2.14</v>
      </c>
      <c r="AU351">
        <v>2.14</v>
      </c>
      <c r="BA351">
        <v>0.7</v>
      </c>
      <c r="BB351">
        <v>13</v>
      </c>
    </row>
    <row r="352" spans="1:54" x14ac:dyDescent="0.35">
      <c r="A352" t="s">
        <v>7778</v>
      </c>
      <c r="B352">
        <v>348</v>
      </c>
      <c r="C352">
        <v>982.41200000000003</v>
      </c>
      <c r="D352">
        <v>10</v>
      </c>
      <c r="E352" t="s">
        <v>7782</v>
      </c>
      <c r="F352" t="s">
        <v>7773</v>
      </c>
      <c r="G352" t="s">
        <v>7852</v>
      </c>
      <c r="H352">
        <v>13</v>
      </c>
      <c r="I352">
        <v>0.71</v>
      </c>
      <c r="J352">
        <v>165</v>
      </c>
      <c r="K352">
        <v>33</v>
      </c>
      <c r="L352" t="s">
        <v>7570</v>
      </c>
      <c r="N352">
        <v>13</v>
      </c>
      <c r="O352" t="s">
        <v>7784</v>
      </c>
      <c r="P352" t="s">
        <v>7774</v>
      </c>
      <c r="Q352" t="s">
        <v>7195</v>
      </c>
      <c r="R352" t="s">
        <v>7497</v>
      </c>
      <c r="S352" t="s">
        <v>7497</v>
      </c>
      <c r="T352">
        <v>5.56</v>
      </c>
      <c r="U352" t="s">
        <v>7888</v>
      </c>
      <c r="V352">
        <v>1.9</v>
      </c>
      <c r="W352" t="s">
        <v>7774</v>
      </c>
      <c r="X352" t="s">
        <v>7853</v>
      </c>
      <c r="Y352" t="s">
        <v>7774</v>
      </c>
      <c r="Z352">
        <v>10</v>
      </c>
      <c r="AC352" t="s">
        <v>5683</v>
      </c>
      <c r="AD352">
        <v>42.775791230000003</v>
      </c>
      <c r="AE352">
        <v>-82.037424970000004</v>
      </c>
      <c r="AF352">
        <v>202.2</v>
      </c>
      <c r="AG352">
        <v>290</v>
      </c>
      <c r="AH352" t="s">
        <v>8087</v>
      </c>
      <c r="AI352">
        <v>15</v>
      </c>
      <c r="AJ352">
        <v>986</v>
      </c>
      <c r="AK352">
        <v>14.429</v>
      </c>
      <c r="AL352">
        <v>396.447</v>
      </c>
      <c r="AM352">
        <v>1996</v>
      </c>
      <c r="AN352">
        <v>1954</v>
      </c>
      <c r="AQ352">
        <v>1.1399999999999999</v>
      </c>
      <c r="AR352">
        <v>1.17</v>
      </c>
      <c r="AT352">
        <v>1.98</v>
      </c>
      <c r="AU352">
        <v>2.02</v>
      </c>
      <c r="BA352">
        <v>0.45</v>
      </c>
      <c r="BB352">
        <v>165</v>
      </c>
    </row>
    <row r="353" spans="1:54" x14ac:dyDescent="0.35">
      <c r="A353" t="s">
        <v>7778</v>
      </c>
      <c r="B353">
        <v>349</v>
      </c>
      <c r="C353">
        <v>982.43399999999997</v>
      </c>
      <c r="D353">
        <v>10</v>
      </c>
      <c r="E353" t="s">
        <v>7782</v>
      </c>
      <c r="F353" t="s">
        <v>7773</v>
      </c>
      <c r="G353" t="s">
        <v>5753</v>
      </c>
      <c r="H353">
        <v>11</v>
      </c>
      <c r="I353">
        <v>0.63</v>
      </c>
      <c r="J353">
        <v>11</v>
      </c>
      <c r="K353">
        <v>9</v>
      </c>
      <c r="L353" t="s">
        <v>7570</v>
      </c>
      <c r="N353">
        <v>13</v>
      </c>
      <c r="O353" t="s">
        <v>7784</v>
      </c>
      <c r="P353" t="s">
        <v>7774</v>
      </c>
      <c r="Q353" t="s">
        <v>7195</v>
      </c>
      <c r="R353" t="s">
        <v>7497</v>
      </c>
      <c r="S353" t="s">
        <v>7497</v>
      </c>
      <c r="T353">
        <v>5.56</v>
      </c>
      <c r="U353" t="s">
        <v>7888</v>
      </c>
      <c r="V353">
        <v>1.9</v>
      </c>
      <c r="W353" t="s">
        <v>7774</v>
      </c>
      <c r="X353" t="s">
        <v>7783</v>
      </c>
      <c r="Y353" t="s">
        <v>7774</v>
      </c>
      <c r="AC353" t="s">
        <v>5678</v>
      </c>
      <c r="AD353">
        <v>42.77579034</v>
      </c>
      <c r="AE353">
        <v>-82.037424999999999</v>
      </c>
      <c r="AF353">
        <v>202.2</v>
      </c>
      <c r="AG353">
        <v>290</v>
      </c>
      <c r="AH353" t="s">
        <v>8087</v>
      </c>
      <c r="AI353">
        <v>15</v>
      </c>
      <c r="AJ353">
        <v>986</v>
      </c>
      <c r="AK353">
        <v>14.528</v>
      </c>
      <c r="AL353">
        <v>408.47500000000002</v>
      </c>
      <c r="AM353">
        <v>2114</v>
      </c>
      <c r="AN353">
        <v>2115</v>
      </c>
      <c r="AQ353">
        <v>1.23</v>
      </c>
      <c r="AR353">
        <v>1.23</v>
      </c>
      <c r="AT353">
        <v>2.14</v>
      </c>
      <c r="AU353">
        <v>2.14</v>
      </c>
      <c r="BA353">
        <v>0.63</v>
      </c>
      <c r="BB353">
        <v>11</v>
      </c>
    </row>
    <row r="354" spans="1:54" x14ac:dyDescent="0.35">
      <c r="A354" t="s">
        <v>7778</v>
      </c>
      <c r="B354">
        <v>350</v>
      </c>
      <c r="C354">
        <v>982.452</v>
      </c>
      <c r="D354">
        <v>10</v>
      </c>
      <c r="E354" t="s">
        <v>7782</v>
      </c>
      <c r="F354" t="s">
        <v>7773</v>
      </c>
      <c r="G354" t="s">
        <v>5753</v>
      </c>
      <c r="H354">
        <v>12</v>
      </c>
      <c r="I354">
        <v>0.67</v>
      </c>
      <c r="J354">
        <v>9</v>
      </c>
      <c r="K354">
        <v>7</v>
      </c>
      <c r="L354" t="s">
        <v>7511</v>
      </c>
      <c r="N354">
        <v>13</v>
      </c>
      <c r="O354" t="s">
        <v>7784</v>
      </c>
      <c r="P354" t="s">
        <v>7774</v>
      </c>
      <c r="Q354" t="s">
        <v>7195</v>
      </c>
      <c r="R354" t="s">
        <v>7497</v>
      </c>
      <c r="S354" t="s">
        <v>7497</v>
      </c>
      <c r="T354">
        <v>5.56</v>
      </c>
      <c r="U354" t="s">
        <v>7888</v>
      </c>
      <c r="V354">
        <v>1.9</v>
      </c>
      <c r="W354" t="s">
        <v>7774</v>
      </c>
      <c r="X354" t="s">
        <v>7789</v>
      </c>
      <c r="Y354" t="s">
        <v>7774</v>
      </c>
      <c r="AC354" t="s">
        <v>5678</v>
      </c>
      <c r="AD354">
        <v>42.77579016</v>
      </c>
      <c r="AE354">
        <v>-82.037425010000007</v>
      </c>
      <c r="AF354">
        <v>202.2</v>
      </c>
      <c r="AG354">
        <v>290</v>
      </c>
      <c r="AH354" t="s">
        <v>8087</v>
      </c>
      <c r="AI354">
        <v>15</v>
      </c>
      <c r="AJ354">
        <v>986</v>
      </c>
      <c r="AK354">
        <v>14.547000000000001</v>
      </c>
      <c r="AL354">
        <v>396.447</v>
      </c>
      <c r="AM354">
        <v>2115</v>
      </c>
      <c r="AN354">
        <v>2116</v>
      </c>
      <c r="AQ354">
        <v>1.24</v>
      </c>
      <c r="AR354">
        <v>1.24</v>
      </c>
      <c r="AT354">
        <v>2.15</v>
      </c>
      <c r="AU354">
        <v>2.14</v>
      </c>
      <c r="BA354">
        <v>0.67</v>
      </c>
      <c r="BB354">
        <v>9</v>
      </c>
    </row>
    <row r="355" spans="1:54" x14ac:dyDescent="0.35">
      <c r="A355" t="s">
        <v>7778</v>
      </c>
      <c r="B355">
        <v>351</v>
      </c>
      <c r="C355">
        <v>982.48800000000006</v>
      </c>
      <c r="D355">
        <v>10</v>
      </c>
      <c r="E355" t="s">
        <v>7782</v>
      </c>
      <c r="F355" t="s">
        <v>7773</v>
      </c>
      <c r="G355" t="s">
        <v>5753</v>
      </c>
      <c r="H355">
        <v>12</v>
      </c>
      <c r="I355">
        <v>0.68</v>
      </c>
      <c r="J355">
        <v>12</v>
      </c>
      <c r="K355">
        <v>11</v>
      </c>
      <c r="L355" t="s">
        <v>7509</v>
      </c>
      <c r="N355">
        <v>13</v>
      </c>
      <c r="O355" t="s">
        <v>7784</v>
      </c>
      <c r="P355" t="s">
        <v>7774</v>
      </c>
      <c r="Q355" t="s">
        <v>7195</v>
      </c>
      <c r="R355" t="s">
        <v>7497</v>
      </c>
      <c r="S355" t="s">
        <v>7497</v>
      </c>
      <c r="T355">
        <v>5.56</v>
      </c>
      <c r="U355" t="s">
        <v>7888</v>
      </c>
      <c r="V355">
        <v>1.9</v>
      </c>
      <c r="W355" t="s">
        <v>7774</v>
      </c>
      <c r="X355" t="s">
        <v>7788</v>
      </c>
      <c r="Y355" t="s">
        <v>7774</v>
      </c>
      <c r="Z355">
        <v>10</v>
      </c>
      <c r="AA355">
        <v>10</v>
      </c>
      <c r="AB355">
        <v>12</v>
      </c>
      <c r="AC355" t="s">
        <v>5683</v>
      </c>
      <c r="AD355">
        <v>42.775789850000002</v>
      </c>
      <c r="AE355">
        <v>-82.037425020000001</v>
      </c>
      <c r="AF355">
        <v>202.2</v>
      </c>
      <c r="AG355">
        <v>290</v>
      </c>
      <c r="AH355" t="s">
        <v>8087</v>
      </c>
      <c r="AI355">
        <v>15</v>
      </c>
      <c r="AJ355">
        <v>986</v>
      </c>
      <c r="AK355">
        <v>14.582000000000001</v>
      </c>
      <c r="AL355">
        <v>418.33</v>
      </c>
      <c r="AM355">
        <v>2111</v>
      </c>
      <c r="AN355">
        <v>2113</v>
      </c>
      <c r="AQ355">
        <v>1.23</v>
      </c>
      <c r="AR355">
        <v>1.23</v>
      </c>
      <c r="AT355">
        <v>2.14</v>
      </c>
      <c r="AU355">
        <v>2.14</v>
      </c>
      <c r="BA355">
        <v>0.68</v>
      </c>
      <c r="BB355">
        <v>12</v>
      </c>
    </row>
    <row r="356" spans="1:54" x14ac:dyDescent="0.35">
      <c r="A356" t="s">
        <v>7778</v>
      </c>
      <c r="B356">
        <v>352</v>
      </c>
      <c r="C356">
        <v>982.60699999999997</v>
      </c>
      <c r="D356">
        <v>10</v>
      </c>
      <c r="E356" t="s">
        <v>7782</v>
      </c>
      <c r="F356" t="s">
        <v>7773</v>
      </c>
      <c r="G356" t="s">
        <v>5753</v>
      </c>
      <c r="H356">
        <v>12</v>
      </c>
      <c r="I356">
        <v>0.66</v>
      </c>
      <c r="J356">
        <v>11</v>
      </c>
      <c r="K356">
        <v>10</v>
      </c>
      <c r="L356" t="s">
        <v>7570</v>
      </c>
      <c r="O356" t="s">
        <v>7784</v>
      </c>
      <c r="P356" t="s">
        <v>7774</v>
      </c>
      <c r="Q356" t="s">
        <v>7195</v>
      </c>
      <c r="R356" t="s">
        <v>7497</v>
      </c>
      <c r="S356" t="s">
        <v>7497</v>
      </c>
      <c r="T356">
        <v>5.56</v>
      </c>
      <c r="U356" t="s">
        <v>7888</v>
      </c>
      <c r="V356">
        <v>1.8</v>
      </c>
      <c r="W356" t="s">
        <v>7774</v>
      </c>
      <c r="X356" t="s">
        <v>7788</v>
      </c>
      <c r="Y356" t="s">
        <v>7774</v>
      </c>
      <c r="Z356">
        <v>10</v>
      </c>
      <c r="AA356">
        <v>10</v>
      </c>
      <c r="AB356">
        <v>12</v>
      </c>
      <c r="AC356" t="s">
        <v>5683</v>
      </c>
      <c r="AD356">
        <v>42.775788769999998</v>
      </c>
      <c r="AE356">
        <v>-82.037425049999996</v>
      </c>
      <c r="AF356">
        <v>202.2</v>
      </c>
      <c r="AG356">
        <v>290</v>
      </c>
      <c r="AH356" t="s">
        <v>8087</v>
      </c>
      <c r="AI356">
        <v>15</v>
      </c>
      <c r="AJ356">
        <v>986</v>
      </c>
      <c r="AK356">
        <v>14.701000000000001</v>
      </c>
      <c r="AL356">
        <v>406.78699999999998</v>
      </c>
      <c r="AM356">
        <v>2112</v>
      </c>
      <c r="AN356">
        <v>2114</v>
      </c>
      <c r="AQ356">
        <v>1.23</v>
      </c>
      <c r="AR356">
        <v>1.23</v>
      </c>
      <c r="AT356">
        <v>2.14</v>
      </c>
      <c r="AU356">
        <v>2.14</v>
      </c>
      <c r="BA356">
        <v>0.66</v>
      </c>
      <c r="BB356">
        <v>11</v>
      </c>
    </row>
    <row r="357" spans="1:54" x14ac:dyDescent="0.35">
      <c r="A357" t="s">
        <v>7778</v>
      </c>
      <c r="B357">
        <v>353</v>
      </c>
      <c r="C357">
        <v>982.71799999999996</v>
      </c>
      <c r="D357">
        <v>10</v>
      </c>
      <c r="E357" t="s">
        <v>7782</v>
      </c>
      <c r="F357" t="s">
        <v>7773</v>
      </c>
      <c r="G357" t="s">
        <v>5753</v>
      </c>
      <c r="H357">
        <v>11</v>
      </c>
      <c r="I357">
        <v>0.62</v>
      </c>
      <c r="J357">
        <v>7</v>
      </c>
      <c r="K357">
        <v>10</v>
      </c>
      <c r="L357" t="s">
        <v>7570</v>
      </c>
      <c r="O357" t="s">
        <v>7784</v>
      </c>
      <c r="P357" t="s">
        <v>7774</v>
      </c>
      <c r="Q357" t="s">
        <v>7195</v>
      </c>
      <c r="R357" t="s">
        <v>7497</v>
      </c>
      <c r="S357" t="s">
        <v>7497</v>
      </c>
      <c r="T357">
        <v>5.56</v>
      </c>
      <c r="U357" t="s">
        <v>7888</v>
      </c>
      <c r="V357">
        <v>1.9</v>
      </c>
      <c r="W357" t="s">
        <v>7774</v>
      </c>
      <c r="X357" t="s">
        <v>7786</v>
      </c>
      <c r="Y357" t="s">
        <v>7774</v>
      </c>
      <c r="Z357">
        <v>10</v>
      </c>
      <c r="AA357">
        <v>10</v>
      </c>
      <c r="AB357">
        <v>15</v>
      </c>
      <c r="AC357" t="s">
        <v>5683</v>
      </c>
      <c r="AD357">
        <v>42.775787749999999</v>
      </c>
      <c r="AE357">
        <v>-82.037425089999999</v>
      </c>
      <c r="AF357">
        <v>202.2</v>
      </c>
      <c r="AG357">
        <v>290</v>
      </c>
      <c r="AH357" t="s">
        <v>8087</v>
      </c>
      <c r="AI357">
        <v>15</v>
      </c>
      <c r="AJ357">
        <v>986</v>
      </c>
      <c r="AK357">
        <v>14.814</v>
      </c>
      <c r="AL357">
        <v>406.81400000000002</v>
      </c>
      <c r="AM357">
        <v>2117</v>
      </c>
      <c r="AN357">
        <v>2117</v>
      </c>
      <c r="AQ357">
        <v>1.24</v>
      </c>
      <c r="AR357">
        <v>1.24</v>
      </c>
      <c r="AT357">
        <v>2.15</v>
      </c>
      <c r="AU357">
        <v>2.15</v>
      </c>
      <c r="BA357">
        <v>0.62</v>
      </c>
      <c r="BB357">
        <v>7</v>
      </c>
    </row>
    <row r="358" spans="1:54" x14ac:dyDescent="0.35">
      <c r="A358" t="s">
        <v>7778</v>
      </c>
      <c r="B358">
        <v>354</v>
      </c>
      <c r="C358">
        <v>982.77300000000002</v>
      </c>
      <c r="D358">
        <v>10</v>
      </c>
      <c r="E358" t="s">
        <v>7782</v>
      </c>
      <c r="F358" t="s">
        <v>7773</v>
      </c>
      <c r="G358" t="s">
        <v>5753</v>
      </c>
      <c r="H358">
        <v>12</v>
      </c>
      <c r="I358">
        <v>0.67</v>
      </c>
      <c r="J358">
        <v>8</v>
      </c>
      <c r="K358">
        <v>10</v>
      </c>
      <c r="L358" t="s">
        <v>7537</v>
      </c>
      <c r="N358">
        <v>14</v>
      </c>
      <c r="O358" t="s">
        <v>7784</v>
      </c>
      <c r="P358" t="s">
        <v>7774</v>
      </c>
      <c r="Q358" t="s">
        <v>7195</v>
      </c>
      <c r="R358" t="s">
        <v>7497</v>
      </c>
      <c r="S358" t="s">
        <v>7497</v>
      </c>
      <c r="T358">
        <v>5.56</v>
      </c>
      <c r="U358" t="s">
        <v>7888</v>
      </c>
      <c r="V358">
        <v>1.9</v>
      </c>
      <c r="W358" t="s">
        <v>7774</v>
      </c>
      <c r="X358" t="s">
        <v>7786</v>
      </c>
      <c r="Y358" t="s">
        <v>7774</v>
      </c>
      <c r="Z358">
        <v>10</v>
      </c>
      <c r="AA358">
        <v>10</v>
      </c>
      <c r="AB358">
        <v>15</v>
      </c>
      <c r="AC358" t="s">
        <v>5683</v>
      </c>
      <c r="AD358">
        <v>42.775787260000001</v>
      </c>
      <c r="AE358">
        <v>-82.037425110000001</v>
      </c>
      <c r="AF358">
        <v>202.2</v>
      </c>
      <c r="AG358">
        <v>290</v>
      </c>
      <c r="AH358" t="s">
        <v>8087</v>
      </c>
      <c r="AI358">
        <v>15</v>
      </c>
      <c r="AJ358">
        <v>986</v>
      </c>
      <c r="AK358">
        <v>14.868</v>
      </c>
      <c r="AL358">
        <v>394.94799999999998</v>
      </c>
      <c r="AM358">
        <v>2116</v>
      </c>
      <c r="AN358">
        <v>2116</v>
      </c>
      <c r="AQ358">
        <v>1.24</v>
      </c>
      <c r="AR358">
        <v>1.24</v>
      </c>
      <c r="AT358">
        <v>2.15</v>
      </c>
      <c r="AU358">
        <v>2.15</v>
      </c>
      <c r="BA358">
        <v>0.67</v>
      </c>
      <c r="BB358">
        <v>8</v>
      </c>
    </row>
    <row r="359" spans="1:54" x14ac:dyDescent="0.35">
      <c r="A359" t="s">
        <v>7778</v>
      </c>
      <c r="B359">
        <v>355</v>
      </c>
      <c r="C359">
        <v>982.798</v>
      </c>
      <c r="D359">
        <v>10</v>
      </c>
      <c r="E359" t="s">
        <v>7782</v>
      </c>
      <c r="F359" t="s">
        <v>7773</v>
      </c>
      <c r="G359" t="s">
        <v>7852</v>
      </c>
      <c r="H359">
        <v>12</v>
      </c>
      <c r="I359">
        <v>0.67</v>
      </c>
      <c r="J359">
        <v>59</v>
      </c>
      <c r="K359">
        <v>31</v>
      </c>
      <c r="L359" t="s">
        <v>7890</v>
      </c>
      <c r="N359">
        <v>14</v>
      </c>
      <c r="O359" t="s">
        <v>7784</v>
      </c>
      <c r="P359" t="s">
        <v>7774</v>
      </c>
      <c r="Q359" t="s">
        <v>7195</v>
      </c>
      <c r="R359" t="s">
        <v>7497</v>
      </c>
      <c r="S359" t="s">
        <v>7497</v>
      </c>
      <c r="T359">
        <v>5.56</v>
      </c>
      <c r="U359" t="s">
        <v>7888</v>
      </c>
      <c r="V359">
        <v>1.9</v>
      </c>
      <c r="W359" t="s">
        <v>7774</v>
      </c>
      <c r="X359" t="s">
        <v>7853</v>
      </c>
      <c r="Y359" t="s">
        <v>7774</v>
      </c>
      <c r="Z359">
        <v>10</v>
      </c>
      <c r="AC359" t="s">
        <v>5683</v>
      </c>
      <c r="AD359">
        <v>42.775787260000001</v>
      </c>
      <c r="AE359">
        <v>-82.037425110000001</v>
      </c>
      <c r="AF359">
        <v>202.2</v>
      </c>
      <c r="AG359">
        <v>290</v>
      </c>
      <c r="AH359" t="s">
        <v>8087</v>
      </c>
      <c r="AI359">
        <v>15</v>
      </c>
      <c r="AJ359">
        <v>986</v>
      </c>
      <c r="AK359">
        <v>14.868</v>
      </c>
      <c r="AL359">
        <v>374.18</v>
      </c>
      <c r="AM359">
        <v>2057</v>
      </c>
      <c r="AN359">
        <v>2036</v>
      </c>
      <c r="AQ359">
        <v>1.19</v>
      </c>
      <c r="AR359">
        <v>1.2</v>
      </c>
      <c r="AT359">
        <v>2.06</v>
      </c>
      <c r="AU359">
        <v>2.09</v>
      </c>
      <c r="BA359">
        <v>0.44</v>
      </c>
      <c r="BB359">
        <v>59</v>
      </c>
    </row>
    <row r="360" spans="1:54" x14ac:dyDescent="0.35">
      <c r="A360" t="s">
        <v>7778</v>
      </c>
      <c r="B360">
        <v>356</v>
      </c>
      <c r="C360">
        <v>982.80399999999997</v>
      </c>
      <c r="D360">
        <v>10</v>
      </c>
      <c r="E360" t="s">
        <v>7782</v>
      </c>
      <c r="F360" t="s">
        <v>7773</v>
      </c>
      <c r="G360" t="s">
        <v>5753</v>
      </c>
      <c r="H360">
        <v>11</v>
      </c>
      <c r="I360">
        <v>0.61</v>
      </c>
      <c r="J360">
        <v>10</v>
      </c>
      <c r="K360">
        <v>7</v>
      </c>
      <c r="L360" t="s">
        <v>7537</v>
      </c>
      <c r="N360">
        <v>14</v>
      </c>
      <c r="O360" t="s">
        <v>7784</v>
      </c>
      <c r="P360" t="s">
        <v>7774</v>
      </c>
      <c r="Q360" t="s">
        <v>7195</v>
      </c>
      <c r="R360" t="s">
        <v>7497</v>
      </c>
      <c r="S360" t="s">
        <v>7497</v>
      </c>
      <c r="T360">
        <v>5.56</v>
      </c>
      <c r="U360" t="s">
        <v>7888</v>
      </c>
      <c r="V360">
        <v>1.9</v>
      </c>
      <c r="W360" t="s">
        <v>7774</v>
      </c>
      <c r="X360" t="s">
        <v>7789</v>
      </c>
      <c r="Y360" t="s">
        <v>7774</v>
      </c>
      <c r="AC360" t="s">
        <v>5678</v>
      </c>
      <c r="AD360">
        <v>42.775786979999999</v>
      </c>
      <c r="AE360">
        <v>-82.037425119999995</v>
      </c>
      <c r="AF360">
        <v>202.2</v>
      </c>
      <c r="AG360">
        <v>290</v>
      </c>
      <c r="AH360" t="s">
        <v>8087</v>
      </c>
      <c r="AI360">
        <v>15</v>
      </c>
      <c r="AJ360">
        <v>986</v>
      </c>
      <c r="AK360">
        <v>14.898999999999999</v>
      </c>
      <c r="AL360">
        <v>396.755</v>
      </c>
      <c r="AM360">
        <v>2115</v>
      </c>
      <c r="AN360">
        <v>2116</v>
      </c>
      <c r="AQ360">
        <v>1.24</v>
      </c>
      <c r="AR360">
        <v>1.23</v>
      </c>
      <c r="AT360">
        <v>2.15</v>
      </c>
      <c r="AU360">
        <v>2.14</v>
      </c>
      <c r="BA360">
        <v>0.61</v>
      </c>
      <c r="BB360">
        <v>10</v>
      </c>
    </row>
    <row r="361" spans="1:54" x14ac:dyDescent="0.35">
      <c r="A361" t="s">
        <v>7778</v>
      </c>
      <c r="B361">
        <v>357</v>
      </c>
      <c r="C361">
        <v>982.822</v>
      </c>
      <c r="D361">
        <v>10</v>
      </c>
      <c r="E361" t="s">
        <v>7782</v>
      </c>
      <c r="F361" t="s">
        <v>7773</v>
      </c>
      <c r="G361" t="s">
        <v>5753</v>
      </c>
      <c r="H361">
        <v>10</v>
      </c>
      <c r="I361">
        <v>0.56000000000000005</v>
      </c>
      <c r="J361">
        <v>10</v>
      </c>
      <c r="K361">
        <v>8</v>
      </c>
      <c r="L361" t="s">
        <v>7437</v>
      </c>
      <c r="N361">
        <v>14</v>
      </c>
      <c r="O361" t="s">
        <v>7784</v>
      </c>
      <c r="P361" t="s">
        <v>7774</v>
      </c>
      <c r="Q361" t="s">
        <v>7195</v>
      </c>
      <c r="R361" t="s">
        <v>7497</v>
      </c>
      <c r="S361" t="s">
        <v>7497</v>
      </c>
      <c r="T361">
        <v>5.56</v>
      </c>
      <c r="U361" t="s">
        <v>7888</v>
      </c>
      <c r="V361">
        <v>1.9</v>
      </c>
      <c r="W361" t="s">
        <v>7774</v>
      </c>
      <c r="X361" t="s">
        <v>7789</v>
      </c>
      <c r="Y361" t="s">
        <v>7774</v>
      </c>
      <c r="AC361" t="s">
        <v>5678</v>
      </c>
      <c r="AD361">
        <v>42.77578682</v>
      </c>
      <c r="AE361">
        <v>-82.037425119999995</v>
      </c>
      <c r="AF361">
        <v>202.2</v>
      </c>
      <c r="AG361">
        <v>290</v>
      </c>
      <c r="AH361" t="s">
        <v>8087</v>
      </c>
      <c r="AI361">
        <v>15</v>
      </c>
      <c r="AJ361">
        <v>986</v>
      </c>
      <c r="AK361">
        <v>14.917</v>
      </c>
      <c r="AL361">
        <v>374.18</v>
      </c>
      <c r="AM361">
        <v>2115</v>
      </c>
      <c r="AN361">
        <v>2116</v>
      </c>
      <c r="AQ361">
        <v>1.24</v>
      </c>
      <c r="AR361">
        <v>1.24</v>
      </c>
      <c r="AT361">
        <v>2.15</v>
      </c>
      <c r="AU361">
        <v>2.14</v>
      </c>
      <c r="BA361">
        <v>0.56000000000000005</v>
      </c>
      <c r="BB361">
        <v>10</v>
      </c>
    </row>
    <row r="362" spans="1:54" x14ac:dyDescent="0.35">
      <c r="A362" t="s">
        <v>7778</v>
      </c>
      <c r="B362">
        <v>358</v>
      </c>
      <c r="C362">
        <v>982.95699999999999</v>
      </c>
      <c r="D362">
        <v>10</v>
      </c>
      <c r="E362" t="s">
        <v>7782</v>
      </c>
      <c r="F362" t="s">
        <v>7773</v>
      </c>
      <c r="G362" t="s">
        <v>5753</v>
      </c>
      <c r="H362">
        <v>11</v>
      </c>
      <c r="I362">
        <v>0.61</v>
      </c>
      <c r="J362">
        <v>9</v>
      </c>
      <c r="K362">
        <v>10</v>
      </c>
      <c r="L362" t="s">
        <v>7537</v>
      </c>
      <c r="O362" t="s">
        <v>7784</v>
      </c>
      <c r="P362" t="s">
        <v>7774</v>
      </c>
      <c r="Q362" t="s">
        <v>7195</v>
      </c>
      <c r="R362" t="s">
        <v>7497</v>
      </c>
      <c r="S362" t="s">
        <v>7497</v>
      </c>
      <c r="T362">
        <v>5.56</v>
      </c>
      <c r="U362" t="s">
        <v>7888</v>
      </c>
      <c r="V362">
        <v>1.8</v>
      </c>
      <c r="W362" t="s">
        <v>7774</v>
      </c>
      <c r="X362" t="s">
        <v>7789</v>
      </c>
      <c r="Y362" t="s">
        <v>7774</v>
      </c>
      <c r="AC362" t="s">
        <v>5678</v>
      </c>
      <c r="AD362">
        <v>42.775785599999999</v>
      </c>
      <c r="AE362">
        <v>-82.037425170000006</v>
      </c>
      <c r="AF362">
        <v>202.2</v>
      </c>
      <c r="AG362">
        <v>290</v>
      </c>
      <c r="AH362" t="s">
        <v>8087</v>
      </c>
      <c r="AI362">
        <v>15</v>
      </c>
      <c r="AJ362">
        <v>986</v>
      </c>
      <c r="AK362">
        <v>15.052</v>
      </c>
      <c r="AL362">
        <v>395.53199999999998</v>
      </c>
      <c r="AM362">
        <v>2115</v>
      </c>
      <c r="AN362">
        <v>2116</v>
      </c>
      <c r="AQ362">
        <v>1.24</v>
      </c>
      <c r="AR362">
        <v>1.24</v>
      </c>
      <c r="AT362">
        <v>2.15</v>
      </c>
      <c r="AU362">
        <v>2.14</v>
      </c>
      <c r="BA362">
        <v>0.61</v>
      </c>
      <c r="BB362">
        <v>9</v>
      </c>
    </row>
    <row r="363" spans="1:54" x14ac:dyDescent="0.35">
      <c r="A363" t="s">
        <v>7778</v>
      </c>
      <c r="B363">
        <v>359</v>
      </c>
      <c r="C363">
        <v>983.24199999999996</v>
      </c>
      <c r="D363">
        <v>10</v>
      </c>
      <c r="E363" t="s">
        <v>7782</v>
      </c>
      <c r="F363" t="s">
        <v>7773</v>
      </c>
      <c r="G363" t="s">
        <v>5753</v>
      </c>
      <c r="H363">
        <v>12</v>
      </c>
      <c r="I363">
        <v>0.68</v>
      </c>
      <c r="J363">
        <v>12</v>
      </c>
      <c r="K363">
        <v>12</v>
      </c>
      <c r="L363" t="s">
        <v>7505</v>
      </c>
      <c r="O363" t="s">
        <v>7784</v>
      </c>
      <c r="P363" t="s">
        <v>7774</v>
      </c>
      <c r="Q363" t="s">
        <v>7195</v>
      </c>
      <c r="R363" t="s">
        <v>7497</v>
      </c>
      <c r="S363" t="s">
        <v>7497</v>
      </c>
      <c r="T363">
        <v>5.56</v>
      </c>
      <c r="U363" t="s">
        <v>7888</v>
      </c>
      <c r="V363">
        <v>1.8</v>
      </c>
      <c r="W363" t="s">
        <v>7774</v>
      </c>
      <c r="X363" t="s">
        <v>7788</v>
      </c>
      <c r="Y363" t="s">
        <v>7774</v>
      </c>
      <c r="Z363">
        <v>10</v>
      </c>
      <c r="AA363">
        <v>10</v>
      </c>
      <c r="AB363">
        <v>12</v>
      </c>
      <c r="AC363" t="s">
        <v>5683</v>
      </c>
      <c r="AD363">
        <v>42.77578304</v>
      </c>
      <c r="AE363">
        <v>-82.037425260000006</v>
      </c>
      <c r="AF363">
        <v>202.3</v>
      </c>
      <c r="AG363">
        <v>290</v>
      </c>
      <c r="AH363" t="s">
        <v>8087</v>
      </c>
      <c r="AI363">
        <v>15</v>
      </c>
      <c r="AJ363">
        <v>986</v>
      </c>
      <c r="AK363">
        <v>15.336</v>
      </c>
      <c r="AL363">
        <v>407.71499999999997</v>
      </c>
      <c r="AM363">
        <v>2112</v>
      </c>
      <c r="AN363">
        <v>2113</v>
      </c>
      <c r="AQ363">
        <v>1.23</v>
      </c>
      <c r="AR363">
        <v>1.23</v>
      </c>
      <c r="AT363">
        <v>2.14</v>
      </c>
      <c r="AU363">
        <v>2.14</v>
      </c>
      <c r="BA363">
        <v>0.68</v>
      </c>
      <c r="BB363">
        <v>12</v>
      </c>
    </row>
    <row r="364" spans="1:54" x14ac:dyDescent="0.35">
      <c r="A364" t="s">
        <v>7778</v>
      </c>
      <c r="B364">
        <v>360</v>
      </c>
      <c r="C364">
        <v>983.32899999999995</v>
      </c>
      <c r="D364">
        <v>10</v>
      </c>
      <c r="E364" t="s">
        <v>7782</v>
      </c>
      <c r="F364" t="s">
        <v>7773</v>
      </c>
      <c r="G364" t="s">
        <v>5753</v>
      </c>
      <c r="H364">
        <v>13</v>
      </c>
      <c r="I364">
        <v>0.7</v>
      </c>
      <c r="J364">
        <v>11</v>
      </c>
      <c r="K364">
        <v>9</v>
      </c>
      <c r="L364" t="s">
        <v>7502</v>
      </c>
      <c r="N364">
        <v>15</v>
      </c>
      <c r="O364" t="s">
        <v>7784</v>
      </c>
      <c r="P364" t="s">
        <v>7774</v>
      </c>
      <c r="Q364" t="s">
        <v>7195</v>
      </c>
      <c r="R364" t="s">
        <v>7497</v>
      </c>
      <c r="S364" t="s">
        <v>7497</v>
      </c>
      <c r="T364">
        <v>5.56</v>
      </c>
      <c r="U364" t="s">
        <v>7888</v>
      </c>
      <c r="V364">
        <v>1.8</v>
      </c>
      <c r="W364" t="s">
        <v>7774</v>
      </c>
      <c r="X364" t="s">
        <v>7783</v>
      </c>
      <c r="Y364" t="s">
        <v>7774</v>
      </c>
      <c r="AC364" t="s">
        <v>5678</v>
      </c>
      <c r="AD364">
        <v>42.775782249999999</v>
      </c>
      <c r="AE364">
        <v>-82.037425279999994</v>
      </c>
      <c r="AF364">
        <v>202.3</v>
      </c>
      <c r="AG364">
        <v>290</v>
      </c>
      <c r="AH364" t="s">
        <v>8087</v>
      </c>
      <c r="AI364">
        <v>15</v>
      </c>
      <c r="AJ364">
        <v>986</v>
      </c>
      <c r="AK364">
        <v>15.423</v>
      </c>
      <c r="AL364">
        <v>414.11700000000002</v>
      </c>
      <c r="AM364">
        <v>2113</v>
      </c>
      <c r="AN364">
        <v>2114</v>
      </c>
      <c r="AQ364">
        <v>1.23</v>
      </c>
      <c r="AR364">
        <v>1.23</v>
      </c>
      <c r="AT364">
        <v>2.14</v>
      </c>
      <c r="AU364">
        <v>2.14</v>
      </c>
      <c r="BA364">
        <v>0.7</v>
      </c>
      <c r="BB364">
        <v>11</v>
      </c>
    </row>
    <row r="365" spans="1:54" x14ac:dyDescent="0.35">
      <c r="A365" t="s">
        <v>7778</v>
      </c>
      <c r="B365">
        <v>361</v>
      </c>
      <c r="C365">
        <v>983.33600000000001</v>
      </c>
      <c r="D365">
        <v>10</v>
      </c>
      <c r="E365" t="s">
        <v>7782</v>
      </c>
      <c r="F365" t="s">
        <v>7773</v>
      </c>
      <c r="G365" t="s">
        <v>7852</v>
      </c>
      <c r="H365">
        <v>13</v>
      </c>
      <c r="I365">
        <v>0.7</v>
      </c>
      <c r="J365">
        <v>26</v>
      </c>
      <c r="K365">
        <v>15</v>
      </c>
      <c r="L365" t="s">
        <v>7499</v>
      </c>
      <c r="N365">
        <v>15</v>
      </c>
      <c r="O365" t="s">
        <v>7784</v>
      </c>
      <c r="P365" t="s">
        <v>7774</v>
      </c>
      <c r="Q365" t="s">
        <v>7195</v>
      </c>
      <c r="R365" t="s">
        <v>7497</v>
      </c>
      <c r="S365" t="s">
        <v>7497</v>
      </c>
      <c r="T365">
        <v>5.56</v>
      </c>
      <c r="U365" t="s">
        <v>7888</v>
      </c>
      <c r="V365">
        <v>1.8</v>
      </c>
      <c r="W365" t="s">
        <v>7774</v>
      </c>
      <c r="X365" t="s">
        <v>7788</v>
      </c>
      <c r="Y365" t="s">
        <v>7774</v>
      </c>
      <c r="AC365" t="s">
        <v>5939</v>
      </c>
      <c r="AD365">
        <v>42.775782249999999</v>
      </c>
      <c r="AE365">
        <v>-82.037425279999994</v>
      </c>
      <c r="AF365">
        <v>202.3</v>
      </c>
      <c r="AG365">
        <v>290</v>
      </c>
      <c r="AH365" t="s">
        <v>8087</v>
      </c>
      <c r="AI365">
        <v>15</v>
      </c>
      <c r="AJ365">
        <v>986</v>
      </c>
      <c r="AK365">
        <v>15.423</v>
      </c>
      <c r="AL365">
        <v>408.00900000000001</v>
      </c>
      <c r="AM365">
        <v>2093</v>
      </c>
      <c r="AN365">
        <v>2092</v>
      </c>
      <c r="AQ365">
        <v>1.22</v>
      </c>
      <c r="AR365">
        <v>1.22</v>
      </c>
      <c r="AT365">
        <v>2.12</v>
      </c>
      <c r="AU365">
        <v>2.12</v>
      </c>
      <c r="BA365">
        <v>0.56999999999999995</v>
      </c>
      <c r="BB365">
        <v>26</v>
      </c>
    </row>
    <row r="366" spans="1:54" x14ac:dyDescent="0.35">
      <c r="A366" t="s">
        <v>7778</v>
      </c>
      <c r="B366">
        <v>362</v>
      </c>
      <c r="C366">
        <v>983.34500000000003</v>
      </c>
      <c r="D366">
        <v>10</v>
      </c>
      <c r="E366" t="s">
        <v>7782</v>
      </c>
      <c r="F366" t="s">
        <v>7773</v>
      </c>
      <c r="G366" t="s">
        <v>5753</v>
      </c>
      <c r="H366">
        <v>11</v>
      </c>
      <c r="I366">
        <v>0.63</v>
      </c>
      <c r="J366">
        <v>9</v>
      </c>
      <c r="K366">
        <v>9</v>
      </c>
      <c r="L366" t="s">
        <v>7570</v>
      </c>
      <c r="N366">
        <v>15</v>
      </c>
      <c r="O366" t="s">
        <v>7784</v>
      </c>
      <c r="P366" t="s">
        <v>7774</v>
      </c>
      <c r="Q366" t="s">
        <v>7195</v>
      </c>
      <c r="R366" t="s">
        <v>7497</v>
      </c>
      <c r="S366" t="s">
        <v>7497</v>
      </c>
      <c r="T366">
        <v>5.56</v>
      </c>
      <c r="U366" t="s">
        <v>7888</v>
      </c>
      <c r="V366">
        <v>1.8</v>
      </c>
      <c r="W366" t="s">
        <v>7774</v>
      </c>
      <c r="X366" t="s">
        <v>7789</v>
      </c>
      <c r="Y366" t="s">
        <v>7774</v>
      </c>
      <c r="AC366" t="s">
        <v>5678</v>
      </c>
      <c r="AD366">
        <v>42.775782100000001</v>
      </c>
      <c r="AE366">
        <v>-82.037425290000002</v>
      </c>
      <c r="AF366">
        <v>202.3</v>
      </c>
      <c r="AG366">
        <v>290</v>
      </c>
      <c r="AH366" t="s">
        <v>8087</v>
      </c>
      <c r="AI366">
        <v>15</v>
      </c>
      <c r="AJ366">
        <v>986</v>
      </c>
      <c r="AK366">
        <v>15.44</v>
      </c>
      <c r="AL366">
        <v>408.00900000000001</v>
      </c>
      <c r="AM366">
        <v>2116</v>
      </c>
      <c r="AN366">
        <v>2116</v>
      </c>
      <c r="AQ366">
        <v>1.24</v>
      </c>
      <c r="AR366">
        <v>1.24</v>
      </c>
      <c r="AT366">
        <v>2.15</v>
      </c>
      <c r="AU366">
        <v>2.15</v>
      </c>
      <c r="BA366">
        <v>0.63</v>
      </c>
      <c r="BB366">
        <v>9</v>
      </c>
    </row>
    <row r="367" spans="1:54" x14ac:dyDescent="0.35">
      <c r="A367" t="s">
        <v>7778</v>
      </c>
      <c r="B367">
        <v>363</v>
      </c>
      <c r="C367">
        <v>984.48599999999999</v>
      </c>
      <c r="D367">
        <v>10</v>
      </c>
      <c r="E367" t="s">
        <v>7782</v>
      </c>
      <c r="F367" t="s">
        <v>7773</v>
      </c>
      <c r="G367" t="s">
        <v>5753</v>
      </c>
      <c r="H367">
        <v>11</v>
      </c>
      <c r="I367">
        <v>0.63</v>
      </c>
      <c r="J367">
        <v>8</v>
      </c>
      <c r="K367">
        <v>9</v>
      </c>
      <c r="L367" t="s">
        <v>7498</v>
      </c>
      <c r="O367" t="s">
        <v>7784</v>
      </c>
      <c r="P367" t="s">
        <v>7774</v>
      </c>
      <c r="Q367" t="s">
        <v>7195</v>
      </c>
      <c r="R367" t="s">
        <v>7497</v>
      </c>
      <c r="S367" t="s">
        <v>7497</v>
      </c>
      <c r="T367">
        <v>5.56</v>
      </c>
      <c r="U367" t="s">
        <v>7888</v>
      </c>
      <c r="V367">
        <v>1.8</v>
      </c>
      <c r="W367" t="s">
        <v>7774</v>
      </c>
      <c r="X367" t="s">
        <v>7789</v>
      </c>
      <c r="Y367" t="s">
        <v>7774</v>
      </c>
      <c r="AC367" t="s">
        <v>5678</v>
      </c>
      <c r="AD367">
        <v>42.775771779999999</v>
      </c>
      <c r="AE367">
        <v>-82.037425659999997</v>
      </c>
      <c r="AF367">
        <v>202.3</v>
      </c>
      <c r="AG367">
        <v>290</v>
      </c>
      <c r="AH367" t="s">
        <v>8087</v>
      </c>
      <c r="AI367">
        <v>15</v>
      </c>
      <c r="AJ367">
        <v>986</v>
      </c>
      <c r="AK367">
        <v>16.582000000000001</v>
      </c>
      <c r="AL367">
        <v>397.279</v>
      </c>
      <c r="AM367">
        <v>2117</v>
      </c>
      <c r="AN367">
        <v>2117</v>
      </c>
      <c r="AQ367">
        <v>1.24</v>
      </c>
      <c r="AR367">
        <v>1.24</v>
      </c>
      <c r="AT367">
        <v>2.15</v>
      </c>
      <c r="AU367">
        <v>2.15</v>
      </c>
      <c r="BA367">
        <v>0.63</v>
      </c>
      <c r="BB367">
        <v>8</v>
      </c>
    </row>
    <row r="368" spans="1:54" x14ac:dyDescent="0.35">
      <c r="A368" t="s">
        <v>8084</v>
      </c>
      <c r="B368">
        <v>364</v>
      </c>
      <c r="C368">
        <v>985</v>
      </c>
      <c r="D368">
        <v>10</v>
      </c>
      <c r="E368" t="s">
        <v>7782</v>
      </c>
      <c r="F368" t="s">
        <v>8085</v>
      </c>
      <c r="G368" t="s">
        <v>8107</v>
      </c>
      <c r="Q368" t="s">
        <v>8277</v>
      </c>
      <c r="R368" t="s">
        <v>7436</v>
      </c>
      <c r="S368" t="s">
        <v>7436</v>
      </c>
      <c r="T368">
        <v>5.56</v>
      </c>
      <c r="U368" t="s">
        <v>8278</v>
      </c>
      <c r="V368">
        <v>1.8</v>
      </c>
      <c r="W368" t="s">
        <v>7774</v>
      </c>
      <c r="AD368">
        <v>42.775767100000003</v>
      </c>
      <c r="AE368">
        <v>-82.037425819999996</v>
      </c>
      <c r="AF368">
        <v>202.3</v>
      </c>
      <c r="AG368">
        <v>290</v>
      </c>
      <c r="AH368" t="s">
        <v>8087</v>
      </c>
      <c r="AJ368">
        <v>986</v>
      </c>
      <c r="AK368">
        <v>17.100000000000001</v>
      </c>
    </row>
    <row r="369" spans="1:54" x14ac:dyDescent="0.35">
      <c r="A369" t="s">
        <v>8084</v>
      </c>
      <c r="B369">
        <v>365</v>
      </c>
      <c r="C369">
        <v>1003.1</v>
      </c>
      <c r="D369">
        <v>10</v>
      </c>
      <c r="E369" t="s">
        <v>7782</v>
      </c>
      <c r="F369" t="s">
        <v>8085</v>
      </c>
      <c r="G369" t="s">
        <v>8107</v>
      </c>
      <c r="Q369" t="s">
        <v>7196</v>
      </c>
      <c r="R369" t="s">
        <v>7516</v>
      </c>
      <c r="S369" t="s">
        <v>7516</v>
      </c>
      <c r="T369">
        <v>5.56</v>
      </c>
      <c r="U369" t="s">
        <v>7818</v>
      </c>
      <c r="V369">
        <v>1.8</v>
      </c>
      <c r="W369" t="s">
        <v>7774</v>
      </c>
      <c r="AD369">
        <v>42.77560356</v>
      </c>
      <c r="AE369">
        <v>-82.037432140000007</v>
      </c>
      <c r="AF369">
        <v>202.3</v>
      </c>
      <c r="AG369">
        <v>290</v>
      </c>
      <c r="AH369" t="s">
        <v>8087</v>
      </c>
      <c r="AJ369">
        <v>986</v>
      </c>
      <c r="AK369">
        <v>18.100000000000001</v>
      </c>
    </row>
    <row r="370" spans="1:54" hidden="1" x14ac:dyDescent="0.35">
      <c r="A370" t="s">
        <v>8279</v>
      </c>
      <c r="B370">
        <v>366</v>
      </c>
      <c r="C370">
        <v>1016.448</v>
      </c>
      <c r="D370">
        <v>10</v>
      </c>
      <c r="E370" t="s">
        <v>7782</v>
      </c>
      <c r="F370" t="s">
        <v>8280</v>
      </c>
      <c r="Q370" t="s">
        <v>7196</v>
      </c>
      <c r="R370" t="s">
        <v>7516</v>
      </c>
      <c r="S370" t="s">
        <v>7516</v>
      </c>
      <c r="U370" t="s">
        <v>7818</v>
      </c>
      <c r="V370">
        <v>1.8</v>
      </c>
      <c r="W370" t="s">
        <v>7774</v>
      </c>
      <c r="AC370" t="s">
        <v>8281</v>
      </c>
      <c r="AD370">
        <v>42.775483000000001</v>
      </c>
      <c r="AE370">
        <v>-82.037436999999997</v>
      </c>
      <c r="AF370">
        <v>202.4</v>
      </c>
      <c r="AH370" t="s">
        <v>8087</v>
      </c>
      <c r="AK370">
        <v>13.347</v>
      </c>
    </row>
    <row r="371" spans="1:54" x14ac:dyDescent="0.35">
      <c r="A371" t="s">
        <v>7778</v>
      </c>
      <c r="B371">
        <v>367</v>
      </c>
      <c r="C371">
        <v>1020.236</v>
      </c>
      <c r="D371">
        <v>10</v>
      </c>
      <c r="E371" t="s">
        <v>7798</v>
      </c>
      <c r="F371" t="s">
        <v>7773</v>
      </c>
      <c r="G371" t="s">
        <v>7797</v>
      </c>
      <c r="H371">
        <v>10</v>
      </c>
      <c r="I371">
        <v>0.56000000000000005</v>
      </c>
      <c r="J371">
        <v>10</v>
      </c>
      <c r="K371">
        <v>4</v>
      </c>
      <c r="L371" t="s">
        <v>7502</v>
      </c>
      <c r="O371" t="s">
        <v>7784</v>
      </c>
      <c r="P371" t="s">
        <v>7774</v>
      </c>
      <c r="Q371" t="s">
        <v>7196</v>
      </c>
      <c r="R371" t="s">
        <v>7516</v>
      </c>
      <c r="S371" t="s">
        <v>7516</v>
      </c>
      <c r="T371">
        <v>5.56</v>
      </c>
      <c r="U371" t="s">
        <v>7818</v>
      </c>
      <c r="V371">
        <v>1.8</v>
      </c>
      <c r="W371" t="s">
        <v>7774</v>
      </c>
      <c r="X371" t="s">
        <v>7789</v>
      </c>
      <c r="Y371" t="s">
        <v>7774</v>
      </c>
      <c r="AC371" t="s">
        <v>6137</v>
      </c>
      <c r="AD371">
        <v>42.775448779999998</v>
      </c>
      <c r="AE371">
        <v>-82.037437710000006</v>
      </c>
      <c r="AF371">
        <v>202.4</v>
      </c>
      <c r="AG371">
        <v>290</v>
      </c>
      <c r="AH371" t="s">
        <v>8087</v>
      </c>
      <c r="AI371">
        <v>15</v>
      </c>
      <c r="AJ371">
        <v>986</v>
      </c>
      <c r="AK371">
        <v>17.131</v>
      </c>
      <c r="AL371">
        <v>-252.768</v>
      </c>
      <c r="AM371">
        <v>2115</v>
      </c>
      <c r="AN371">
        <v>2116</v>
      </c>
      <c r="AQ371">
        <v>1.24</v>
      </c>
      <c r="AR371">
        <v>1.24</v>
      </c>
      <c r="AT371">
        <v>2.15</v>
      </c>
      <c r="AU371">
        <v>2.14</v>
      </c>
      <c r="BA371">
        <v>0.56000000000000005</v>
      </c>
      <c r="BB371">
        <v>10</v>
      </c>
    </row>
    <row r="372" spans="1:54" x14ac:dyDescent="0.35">
      <c r="A372" t="s">
        <v>8084</v>
      </c>
      <c r="B372">
        <v>368</v>
      </c>
      <c r="C372">
        <v>1021.2</v>
      </c>
      <c r="D372">
        <v>10</v>
      </c>
      <c r="E372" t="s">
        <v>7782</v>
      </c>
      <c r="F372" t="s">
        <v>8085</v>
      </c>
      <c r="G372" t="s">
        <v>8107</v>
      </c>
      <c r="Q372" t="s">
        <v>8282</v>
      </c>
      <c r="R372" t="s">
        <v>7517</v>
      </c>
      <c r="S372" t="s">
        <v>7517</v>
      </c>
      <c r="T372">
        <v>5.56</v>
      </c>
      <c r="U372" t="s">
        <v>8283</v>
      </c>
      <c r="V372">
        <v>1.6</v>
      </c>
      <c r="W372" t="s">
        <v>7774</v>
      </c>
      <c r="AD372">
        <v>42.775440009999997</v>
      </c>
      <c r="AE372">
        <v>-82.037437870000005</v>
      </c>
      <c r="AF372">
        <v>202.4</v>
      </c>
      <c r="AG372">
        <v>290</v>
      </c>
      <c r="AH372" t="s">
        <v>8087</v>
      </c>
      <c r="AJ372">
        <v>986</v>
      </c>
      <c r="AK372">
        <v>18.100000000000001</v>
      </c>
    </row>
    <row r="373" spans="1:54" hidden="1" x14ac:dyDescent="0.35">
      <c r="A373" t="s">
        <v>8084</v>
      </c>
      <c r="B373">
        <v>369</v>
      </c>
      <c r="C373">
        <v>1022.393</v>
      </c>
      <c r="D373">
        <v>10</v>
      </c>
      <c r="E373" t="s">
        <v>7782</v>
      </c>
      <c r="F373" t="s">
        <v>8085</v>
      </c>
      <c r="Q373" t="s">
        <v>8284</v>
      </c>
      <c r="T373">
        <v>9.27</v>
      </c>
      <c r="U373" t="s">
        <v>8285</v>
      </c>
      <c r="V373">
        <v>1.9</v>
      </c>
      <c r="W373" t="s">
        <v>7774</v>
      </c>
      <c r="AC373" t="s">
        <v>7123</v>
      </c>
      <c r="AD373">
        <v>42.775429209999999</v>
      </c>
      <c r="AE373">
        <v>-82.037438050000006</v>
      </c>
      <c r="AF373">
        <v>202.5</v>
      </c>
      <c r="AG373">
        <v>290</v>
      </c>
      <c r="AH373" t="s">
        <v>8087</v>
      </c>
      <c r="AJ373">
        <v>986</v>
      </c>
      <c r="AK373">
        <v>1.1930000000000001</v>
      </c>
    </row>
    <row r="374" spans="1:54" x14ac:dyDescent="0.35">
      <c r="A374" t="s">
        <v>7778</v>
      </c>
      <c r="B374">
        <v>370</v>
      </c>
      <c r="C374">
        <v>1022.552</v>
      </c>
      <c r="D374">
        <v>10</v>
      </c>
      <c r="E374" t="s">
        <v>7782</v>
      </c>
      <c r="F374" t="s">
        <v>7104</v>
      </c>
      <c r="G374" t="s">
        <v>8101</v>
      </c>
      <c r="Q374" t="s">
        <v>8284</v>
      </c>
      <c r="U374" t="s">
        <v>8285</v>
      </c>
      <c r="V374">
        <v>1.9</v>
      </c>
      <c r="W374" t="s">
        <v>7774</v>
      </c>
      <c r="AC374" t="s">
        <v>7129</v>
      </c>
      <c r="AD374">
        <v>42.775427839999999</v>
      </c>
      <c r="AE374">
        <v>-82.037438039999998</v>
      </c>
      <c r="AF374">
        <v>202.4</v>
      </c>
      <c r="AH374" t="s">
        <v>8087</v>
      </c>
      <c r="AK374">
        <v>0.159</v>
      </c>
    </row>
    <row r="375" spans="1:54" x14ac:dyDescent="0.35">
      <c r="A375" t="s">
        <v>8084</v>
      </c>
      <c r="B375">
        <v>371</v>
      </c>
      <c r="C375">
        <v>1022.721</v>
      </c>
      <c r="D375">
        <v>10</v>
      </c>
      <c r="E375" t="s">
        <v>7782</v>
      </c>
      <c r="F375" t="s">
        <v>8085</v>
      </c>
      <c r="G375" t="s">
        <v>8107</v>
      </c>
      <c r="Q375" t="s">
        <v>8286</v>
      </c>
      <c r="R375" t="s">
        <v>7518</v>
      </c>
      <c r="S375" t="s">
        <v>7518</v>
      </c>
      <c r="T375">
        <v>5.56</v>
      </c>
      <c r="U375" t="s">
        <v>8285</v>
      </c>
      <c r="V375">
        <v>2.2000000000000002</v>
      </c>
      <c r="W375" t="s">
        <v>7774</v>
      </c>
      <c r="AC375" t="s">
        <v>7126</v>
      </c>
      <c r="AD375">
        <v>42.775426500000002</v>
      </c>
      <c r="AE375">
        <v>-82.037437999999995</v>
      </c>
      <c r="AF375">
        <v>202.4</v>
      </c>
      <c r="AG375">
        <v>290</v>
      </c>
      <c r="AH375" t="s">
        <v>8087</v>
      </c>
      <c r="AJ375">
        <v>986</v>
      </c>
      <c r="AK375">
        <v>0.32800000000000001</v>
      </c>
    </row>
    <row r="376" spans="1:54" hidden="1" x14ac:dyDescent="0.35">
      <c r="A376" t="s">
        <v>8084</v>
      </c>
      <c r="B376">
        <v>372</v>
      </c>
      <c r="C376">
        <v>1025.1679999999999</v>
      </c>
      <c r="D376">
        <v>10</v>
      </c>
      <c r="E376" t="s">
        <v>7782</v>
      </c>
      <c r="F376" t="s">
        <v>8085</v>
      </c>
      <c r="Q376" t="s">
        <v>8287</v>
      </c>
      <c r="T376">
        <v>9.27</v>
      </c>
      <c r="U376" t="s">
        <v>7819</v>
      </c>
      <c r="V376">
        <v>1.6</v>
      </c>
      <c r="W376" t="s">
        <v>7774</v>
      </c>
      <c r="AC376" t="s">
        <v>7123</v>
      </c>
      <c r="AD376">
        <v>42.775410280000003</v>
      </c>
      <c r="AE376">
        <v>-82.037437249999996</v>
      </c>
      <c r="AF376">
        <v>200.7</v>
      </c>
      <c r="AG376">
        <v>290</v>
      </c>
      <c r="AH376" t="s">
        <v>8087</v>
      </c>
      <c r="AJ376">
        <v>986</v>
      </c>
      <c r="AK376">
        <v>2.4470000000000001</v>
      </c>
    </row>
    <row r="377" spans="1:54" x14ac:dyDescent="0.35">
      <c r="A377" t="s">
        <v>7778</v>
      </c>
      <c r="B377">
        <v>373</v>
      </c>
      <c r="C377">
        <v>1025.25</v>
      </c>
      <c r="D377">
        <v>10</v>
      </c>
      <c r="E377" t="s">
        <v>7782</v>
      </c>
      <c r="F377" t="s">
        <v>7104</v>
      </c>
      <c r="G377" t="s">
        <v>8101</v>
      </c>
      <c r="Q377" t="s">
        <v>8287</v>
      </c>
      <c r="U377" t="s">
        <v>7819</v>
      </c>
      <c r="V377">
        <v>1.6</v>
      </c>
      <c r="W377" t="s">
        <v>7774</v>
      </c>
      <c r="AC377" t="s">
        <v>7130</v>
      </c>
      <c r="AD377">
        <v>42.775409600000003</v>
      </c>
      <c r="AE377">
        <v>-82.037437260000004</v>
      </c>
      <c r="AF377">
        <v>200.6</v>
      </c>
      <c r="AH377" t="s">
        <v>8087</v>
      </c>
      <c r="AK377">
        <v>8.2000000000000003E-2</v>
      </c>
    </row>
    <row r="378" spans="1:54" x14ac:dyDescent="0.35">
      <c r="A378" t="s">
        <v>8084</v>
      </c>
      <c r="B378">
        <v>374</v>
      </c>
      <c r="C378">
        <v>1025.326</v>
      </c>
      <c r="D378">
        <v>10</v>
      </c>
      <c r="E378" t="s">
        <v>7782</v>
      </c>
      <c r="F378" t="s">
        <v>8085</v>
      </c>
      <c r="G378" t="s">
        <v>8107</v>
      </c>
      <c r="Q378" t="s">
        <v>7197</v>
      </c>
      <c r="R378" t="s">
        <v>7519</v>
      </c>
      <c r="S378" t="s">
        <v>7519</v>
      </c>
      <c r="T378">
        <v>5.56</v>
      </c>
      <c r="U378" t="s">
        <v>7819</v>
      </c>
      <c r="V378">
        <v>1.6</v>
      </c>
      <c r="W378" t="s">
        <v>7774</v>
      </c>
      <c r="AC378" t="s">
        <v>7126</v>
      </c>
      <c r="AD378">
        <v>42.77540896</v>
      </c>
      <c r="AE378">
        <v>-82.03743729</v>
      </c>
      <c r="AF378">
        <v>200.6</v>
      </c>
      <c r="AG378">
        <v>290</v>
      </c>
      <c r="AH378" t="s">
        <v>8087</v>
      </c>
      <c r="AJ378">
        <v>986</v>
      </c>
      <c r="AK378">
        <v>0.158</v>
      </c>
    </row>
    <row r="379" spans="1:54" x14ac:dyDescent="0.35">
      <c r="A379" t="s">
        <v>7778</v>
      </c>
      <c r="B379">
        <v>375</v>
      </c>
      <c r="C379">
        <v>1026.1379999999999</v>
      </c>
      <c r="D379">
        <v>10</v>
      </c>
      <c r="E379" t="s">
        <v>7798</v>
      </c>
      <c r="F379" t="s">
        <v>7773</v>
      </c>
      <c r="G379" t="s">
        <v>7797</v>
      </c>
      <c r="H379">
        <v>10</v>
      </c>
      <c r="I379">
        <v>0.56000000000000005</v>
      </c>
      <c r="J379">
        <v>18</v>
      </c>
      <c r="K379">
        <v>3</v>
      </c>
      <c r="L379" t="s">
        <v>7597</v>
      </c>
      <c r="O379" t="s">
        <v>7784</v>
      </c>
      <c r="P379" t="s">
        <v>7774</v>
      </c>
      <c r="Q379" t="s">
        <v>7197</v>
      </c>
      <c r="R379" t="s">
        <v>7519</v>
      </c>
      <c r="S379" t="s">
        <v>7519</v>
      </c>
      <c r="T379">
        <v>5.56</v>
      </c>
      <c r="U379" t="s">
        <v>7819</v>
      </c>
      <c r="V379">
        <v>2.4</v>
      </c>
      <c r="W379" t="s">
        <v>7774</v>
      </c>
      <c r="X379" t="s">
        <v>7783</v>
      </c>
      <c r="Y379" t="s">
        <v>7774</v>
      </c>
      <c r="Z379">
        <v>15</v>
      </c>
      <c r="AA379">
        <v>15</v>
      </c>
      <c r="AB379">
        <v>8</v>
      </c>
      <c r="AC379" t="s">
        <v>5753</v>
      </c>
      <c r="AD379">
        <v>42.775401700000003</v>
      </c>
      <c r="AE379">
        <v>-82.037437499999996</v>
      </c>
      <c r="AF379">
        <v>200.6</v>
      </c>
      <c r="AG379">
        <v>290</v>
      </c>
      <c r="AH379" t="s">
        <v>8087</v>
      </c>
      <c r="AI379">
        <v>15</v>
      </c>
      <c r="AJ379">
        <v>986</v>
      </c>
      <c r="AK379">
        <v>0.80300000000000005</v>
      </c>
      <c r="AL379">
        <v>241.59100000000001</v>
      </c>
      <c r="AM379">
        <v>2105</v>
      </c>
      <c r="AN379">
        <v>2108</v>
      </c>
      <c r="AQ379">
        <v>1.23</v>
      </c>
      <c r="AR379">
        <v>1.23</v>
      </c>
      <c r="AT379">
        <v>2.14</v>
      </c>
      <c r="AU379">
        <v>2.13</v>
      </c>
      <c r="BA379">
        <v>0.56000000000000005</v>
      </c>
      <c r="BB379">
        <v>18</v>
      </c>
    </row>
    <row r="380" spans="1:54" x14ac:dyDescent="0.35">
      <c r="A380" t="s">
        <v>7778</v>
      </c>
      <c r="B380">
        <v>376</v>
      </c>
      <c r="C380">
        <v>1031.8209999999999</v>
      </c>
      <c r="D380">
        <v>10</v>
      </c>
      <c r="E380" t="s">
        <v>7798</v>
      </c>
      <c r="F380" t="s">
        <v>7773</v>
      </c>
      <c r="G380" t="s">
        <v>7797</v>
      </c>
      <c r="H380">
        <v>10</v>
      </c>
      <c r="I380">
        <v>0.56000000000000005</v>
      </c>
      <c r="J380">
        <v>18</v>
      </c>
      <c r="K380">
        <v>4</v>
      </c>
      <c r="L380" t="s">
        <v>7588</v>
      </c>
      <c r="O380" t="s">
        <v>7784</v>
      </c>
      <c r="P380" t="s">
        <v>7774</v>
      </c>
      <c r="Q380" t="s">
        <v>7197</v>
      </c>
      <c r="R380" t="s">
        <v>7519</v>
      </c>
      <c r="S380" t="s">
        <v>7519</v>
      </c>
      <c r="T380">
        <v>5.56</v>
      </c>
      <c r="U380" t="s">
        <v>7819</v>
      </c>
      <c r="V380">
        <v>1.5</v>
      </c>
      <c r="W380" t="s">
        <v>7774</v>
      </c>
      <c r="X380" t="s">
        <v>7783</v>
      </c>
      <c r="Y380" t="s">
        <v>7774</v>
      </c>
      <c r="Z380">
        <v>15</v>
      </c>
      <c r="AA380">
        <v>15</v>
      </c>
      <c r="AB380">
        <v>8</v>
      </c>
      <c r="AC380" t="s">
        <v>5753</v>
      </c>
      <c r="AD380">
        <v>42.775350230000001</v>
      </c>
      <c r="AE380">
        <v>-82.037439070000005</v>
      </c>
      <c r="AF380">
        <v>200.6</v>
      </c>
      <c r="AG380">
        <v>290</v>
      </c>
      <c r="AH380" t="s">
        <v>8087</v>
      </c>
      <c r="AI380">
        <v>15</v>
      </c>
      <c r="AJ380">
        <v>986</v>
      </c>
      <c r="AK380">
        <v>6.4859999999999998</v>
      </c>
      <c r="AL380">
        <v>240.49199999999999</v>
      </c>
      <c r="AM380">
        <v>2105</v>
      </c>
      <c r="AN380">
        <v>2108</v>
      </c>
      <c r="AQ380">
        <v>1.23</v>
      </c>
      <c r="AR380">
        <v>1.23</v>
      </c>
      <c r="AT380">
        <v>2.14</v>
      </c>
      <c r="AU380">
        <v>2.13</v>
      </c>
      <c r="BA380">
        <v>0.56000000000000005</v>
      </c>
      <c r="BB380">
        <v>18</v>
      </c>
    </row>
    <row r="381" spans="1:54" x14ac:dyDescent="0.35">
      <c r="A381" t="s">
        <v>8084</v>
      </c>
      <c r="B381">
        <v>377</v>
      </c>
      <c r="C381">
        <v>1043.499</v>
      </c>
      <c r="D381">
        <v>10</v>
      </c>
      <c r="E381" t="s">
        <v>7782</v>
      </c>
      <c r="F381" t="s">
        <v>8085</v>
      </c>
      <c r="G381" t="s">
        <v>8107</v>
      </c>
      <c r="Q381" t="s">
        <v>8288</v>
      </c>
      <c r="R381" t="s">
        <v>7521</v>
      </c>
      <c r="S381" t="s">
        <v>7521</v>
      </c>
      <c r="T381">
        <v>5.56</v>
      </c>
      <c r="U381" t="s">
        <v>8289</v>
      </c>
      <c r="V381">
        <v>1.7</v>
      </c>
      <c r="W381" t="s">
        <v>7774</v>
      </c>
      <c r="AD381">
        <v>42.775244379999997</v>
      </c>
      <c r="AE381">
        <v>-82.037442049999996</v>
      </c>
      <c r="AF381">
        <v>200.8</v>
      </c>
      <c r="AG381">
        <v>290</v>
      </c>
      <c r="AH381" t="s">
        <v>8087</v>
      </c>
      <c r="AJ381">
        <v>986</v>
      </c>
      <c r="AK381">
        <v>18.173999999999999</v>
      </c>
    </row>
    <row r="382" spans="1:54" hidden="1" x14ac:dyDescent="0.35">
      <c r="A382" t="s">
        <v>8084</v>
      </c>
      <c r="B382">
        <v>378</v>
      </c>
      <c r="C382">
        <v>1046.0139999999999</v>
      </c>
      <c r="D382">
        <v>10</v>
      </c>
      <c r="E382" t="s">
        <v>7782</v>
      </c>
      <c r="F382" t="s">
        <v>8085</v>
      </c>
      <c r="Q382" t="s">
        <v>8290</v>
      </c>
      <c r="T382">
        <v>9.27</v>
      </c>
      <c r="U382" t="s">
        <v>8291</v>
      </c>
      <c r="V382">
        <v>1.5</v>
      </c>
      <c r="W382" t="s">
        <v>7774</v>
      </c>
      <c r="AC382" t="s">
        <v>7123</v>
      </c>
      <c r="AD382">
        <v>42.775221620000003</v>
      </c>
      <c r="AE382">
        <v>-82.037442760000005</v>
      </c>
      <c r="AF382">
        <v>200.8</v>
      </c>
      <c r="AG382">
        <v>290</v>
      </c>
      <c r="AH382" t="s">
        <v>8087</v>
      </c>
      <c r="AJ382">
        <v>986</v>
      </c>
      <c r="AK382">
        <v>2.5139999999999998</v>
      </c>
    </row>
    <row r="383" spans="1:54" x14ac:dyDescent="0.35">
      <c r="A383" t="s">
        <v>7778</v>
      </c>
      <c r="B383">
        <v>379</v>
      </c>
      <c r="C383">
        <v>1046.165</v>
      </c>
      <c r="D383">
        <v>10</v>
      </c>
      <c r="E383" t="s">
        <v>7782</v>
      </c>
      <c r="F383" t="s">
        <v>7104</v>
      </c>
      <c r="G383" t="s">
        <v>8101</v>
      </c>
      <c r="Q383" t="s">
        <v>8290</v>
      </c>
      <c r="U383" t="s">
        <v>8291</v>
      </c>
      <c r="V383">
        <v>1.5</v>
      </c>
      <c r="W383" t="s">
        <v>7774</v>
      </c>
      <c r="AC383" t="s">
        <v>7131</v>
      </c>
      <c r="AD383">
        <v>42.775220330000003</v>
      </c>
      <c r="AE383">
        <v>-82.037442859999999</v>
      </c>
      <c r="AF383">
        <v>200.9</v>
      </c>
      <c r="AH383" t="s">
        <v>8087</v>
      </c>
      <c r="AK383">
        <v>0.152</v>
      </c>
    </row>
    <row r="384" spans="1:54" x14ac:dyDescent="0.35">
      <c r="A384" t="s">
        <v>8084</v>
      </c>
      <c r="B384">
        <v>380</v>
      </c>
      <c r="C384">
        <v>1046.319</v>
      </c>
      <c r="D384">
        <v>10</v>
      </c>
      <c r="E384" t="s">
        <v>7782</v>
      </c>
      <c r="F384" t="s">
        <v>8085</v>
      </c>
      <c r="G384" t="s">
        <v>8107</v>
      </c>
      <c r="Q384" t="s">
        <v>8292</v>
      </c>
      <c r="R384" t="s">
        <v>8293</v>
      </c>
      <c r="S384" t="s">
        <v>8293</v>
      </c>
      <c r="T384">
        <v>5.56</v>
      </c>
      <c r="U384" t="s">
        <v>8291</v>
      </c>
      <c r="V384">
        <v>0.9</v>
      </c>
      <c r="W384" t="s">
        <v>7774</v>
      </c>
      <c r="AC384" t="s">
        <v>7126</v>
      </c>
      <c r="AD384">
        <v>42.775219110000002</v>
      </c>
      <c r="AE384">
        <v>-82.037442940000005</v>
      </c>
      <c r="AF384">
        <v>200.9</v>
      </c>
      <c r="AG384">
        <v>290</v>
      </c>
      <c r="AH384" t="s">
        <v>8087</v>
      </c>
      <c r="AJ384">
        <v>986</v>
      </c>
      <c r="AK384">
        <v>0.30599999999999999</v>
      </c>
    </row>
    <row r="385" spans="1:54" hidden="1" x14ac:dyDescent="0.35">
      <c r="A385" t="s">
        <v>8084</v>
      </c>
      <c r="B385">
        <v>381</v>
      </c>
      <c r="C385">
        <v>1048.694</v>
      </c>
      <c r="D385">
        <v>10</v>
      </c>
      <c r="E385" t="s">
        <v>7782</v>
      </c>
      <c r="F385" t="s">
        <v>8085</v>
      </c>
      <c r="Q385" t="s">
        <v>8294</v>
      </c>
      <c r="T385">
        <v>9.27</v>
      </c>
      <c r="U385" t="s">
        <v>8295</v>
      </c>
      <c r="V385">
        <v>1.3</v>
      </c>
      <c r="W385" t="s">
        <v>7774</v>
      </c>
      <c r="AC385" t="s">
        <v>7123</v>
      </c>
      <c r="AD385">
        <v>42.775203449999999</v>
      </c>
      <c r="AE385">
        <v>-82.037444160000007</v>
      </c>
      <c r="AF385">
        <v>202.5</v>
      </c>
      <c r="AG385">
        <v>290</v>
      </c>
      <c r="AH385" t="s">
        <v>8087</v>
      </c>
      <c r="AJ385">
        <v>986</v>
      </c>
      <c r="AK385">
        <v>2.375</v>
      </c>
    </row>
    <row r="386" spans="1:54" x14ac:dyDescent="0.35">
      <c r="A386" t="s">
        <v>7778</v>
      </c>
      <c r="B386">
        <v>382</v>
      </c>
      <c r="C386">
        <v>1048.8610000000001</v>
      </c>
      <c r="D386">
        <v>10</v>
      </c>
      <c r="E386" t="s">
        <v>7782</v>
      </c>
      <c r="F386" t="s">
        <v>7104</v>
      </c>
      <c r="G386" t="s">
        <v>8101</v>
      </c>
      <c r="Q386" t="s">
        <v>8294</v>
      </c>
      <c r="U386" t="s">
        <v>8295</v>
      </c>
      <c r="V386">
        <v>1.3</v>
      </c>
      <c r="W386" t="s">
        <v>7774</v>
      </c>
      <c r="AC386" t="s">
        <v>7132</v>
      </c>
      <c r="AD386">
        <v>42.775202180000001</v>
      </c>
      <c r="AE386">
        <v>-82.037444249999993</v>
      </c>
      <c r="AF386">
        <v>202.6</v>
      </c>
      <c r="AH386" t="s">
        <v>8087</v>
      </c>
      <c r="AK386">
        <v>0.16700000000000001</v>
      </c>
    </row>
    <row r="387" spans="1:54" x14ac:dyDescent="0.35">
      <c r="A387" t="s">
        <v>8084</v>
      </c>
      <c r="B387">
        <v>383</v>
      </c>
      <c r="C387">
        <v>1049.0160000000001</v>
      </c>
      <c r="D387">
        <v>10</v>
      </c>
      <c r="E387" t="s">
        <v>7782</v>
      </c>
      <c r="F387" t="s">
        <v>8085</v>
      </c>
      <c r="G387" t="s">
        <v>8107</v>
      </c>
      <c r="Q387" t="s">
        <v>8296</v>
      </c>
      <c r="R387" t="s">
        <v>7396</v>
      </c>
      <c r="S387" t="s">
        <v>7396</v>
      </c>
      <c r="T387">
        <v>5.56</v>
      </c>
      <c r="U387" t="s">
        <v>8295</v>
      </c>
      <c r="V387">
        <v>1.5</v>
      </c>
      <c r="W387" t="s">
        <v>7774</v>
      </c>
      <c r="AC387" t="s">
        <v>7126</v>
      </c>
      <c r="AD387">
        <v>42.775200810000001</v>
      </c>
      <c r="AE387">
        <v>-82.03744433</v>
      </c>
      <c r="AF387">
        <v>202.7</v>
      </c>
      <c r="AG387">
        <v>290</v>
      </c>
      <c r="AH387" t="s">
        <v>8087</v>
      </c>
      <c r="AJ387">
        <v>986</v>
      </c>
      <c r="AK387">
        <v>0.32200000000000001</v>
      </c>
    </row>
    <row r="388" spans="1:54" x14ac:dyDescent="0.35">
      <c r="A388" t="s">
        <v>8084</v>
      </c>
      <c r="B388">
        <v>384</v>
      </c>
      <c r="C388">
        <v>1050.2</v>
      </c>
      <c r="D388">
        <v>10</v>
      </c>
      <c r="E388" t="s">
        <v>7782</v>
      </c>
      <c r="F388" t="s">
        <v>8085</v>
      </c>
      <c r="G388" t="s">
        <v>8107</v>
      </c>
      <c r="Q388" t="s">
        <v>8297</v>
      </c>
      <c r="R388" t="s">
        <v>7522</v>
      </c>
      <c r="S388" t="s">
        <v>7522</v>
      </c>
      <c r="T388">
        <v>5.56</v>
      </c>
      <c r="U388" t="s">
        <v>8298</v>
      </c>
      <c r="V388">
        <v>1.7</v>
      </c>
      <c r="W388" t="s">
        <v>7774</v>
      </c>
      <c r="AD388">
        <v>42.775190100000003</v>
      </c>
      <c r="AE388">
        <v>-82.037444829999998</v>
      </c>
      <c r="AF388">
        <v>202.6</v>
      </c>
      <c r="AG388">
        <v>290</v>
      </c>
      <c r="AH388" t="s">
        <v>8087</v>
      </c>
      <c r="AJ388">
        <v>986</v>
      </c>
      <c r="AK388">
        <v>1.1839999999999999</v>
      </c>
    </row>
    <row r="389" spans="1:54" x14ac:dyDescent="0.35">
      <c r="A389" t="s">
        <v>8084</v>
      </c>
      <c r="B389">
        <v>385</v>
      </c>
      <c r="C389">
        <v>1068.3</v>
      </c>
      <c r="D389">
        <v>10</v>
      </c>
      <c r="E389" t="s">
        <v>7782</v>
      </c>
      <c r="F389" t="s">
        <v>8085</v>
      </c>
      <c r="G389" t="s">
        <v>8107</v>
      </c>
      <c r="Q389" t="s">
        <v>7198</v>
      </c>
      <c r="R389" t="s">
        <v>7384</v>
      </c>
      <c r="S389" t="s">
        <v>7384</v>
      </c>
      <c r="T389">
        <v>5.56</v>
      </c>
      <c r="U389" t="s">
        <v>7895</v>
      </c>
      <c r="V389">
        <v>2.2000000000000002</v>
      </c>
      <c r="W389" t="s">
        <v>7774</v>
      </c>
      <c r="AD389">
        <v>42.775026199999999</v>
      </c>
      <c r="AE389">
        <v>-82.037451709999999</v>
      </c>
      <c r="AF389">
        <v>202.4</v>
      </c>
      <c r="AG389">
        <v>290</v>
      </c>
      <c r="AH389" t="s">
        <v>8087</v>
      </c>
      <c r="AJ389">
        <v>986</v>
      </c>
      <c r="AK389">
        <v>18.100000000000001</v>
      </c>
    </row>
    <row r="390" spans="1:54" x14ac:dyDescent="0.35">
      <c r="A390" t="s">
        <v>7778</v>
      </c>
      <c r="B390">
        <v>386</v>
      </c>
      <c r="C390">
        <v>1084.1559999999999</v>
      </c>
      <c r="D390">
        <v>10</v>
      </c>
      <c r="E390" t="s">
        <v>7782</v>
      </c>
      <c r="F390" t="s">
        <v>7773</v>
      </c>
      <c r="G390" t="s">
        <v>7797</v>
      </c>
      <c r="H390">
        <v>16</v>
      </c>
      <c r="I390">
        <v>0.91</v>
      </c>
      <c r="J390">
        <v>14</v>
      </c>
      <c r="K390">
        <v>13</v>
      </c>
      <c r="L390" t="s">
        <v>7465</v>
      </c>
      <c r="O390" t="s">
        <v>7784</v>
      </c>
      <c r="P390" t="s">
        <v>7774</v>
      </c>
      <c r="Q390" t="s">
        <v>7198</v>
      </c>
      <c r="R390" t="s">
        <v>7384</v>
      </c>
      <c r="S390" t="s">
        <v>7384</v>
      </c>
      <c r="T390">
        <v>5.56</v>
      </c>
      <c r="U390" t="s">
        <v>7895</v>
      </c>
      <c r="V390">
        <v>2.2999999999999998</v>
      </c>
      <c r="W390" t="s">
        <v>7774</v>
      </c>
      <c r="X390" t="s">
        <v>7788</v>
      </c>
      <c r="Y390" t="s">
        <v>7774</v>
      </c>
      <c r="Z390">
        <v>10</v>
      </c>
      <c r="AA390">
        <v>10</v>
      </c>
      <c r="AB390">
        <v>12</v>
      </c>
      <c r="AC390" t="s">
        <v>5753</v>
      </c>
      <c r="AD390">
        <v>42.774882640000001</v>
      </c>
      <c r="AE390">
        <v>-82.037455519999995</v>
      </c>
      <c r="AF390">
        <v>202.5</v>
      </c>
      <c r="AG390">
        <v>290</v>
      </c>
      <c r="AH390" t="s">
        <v>8087</v>
      </c>
      <c r="AI390">
        <v>15</v>
      </c>
      <c r="AJ390">
        <v>986</v>
      </c>
      <c r="AK390">
        <v>15.848000000000001</v>
      </c>
      <c r="AL390">
        <v>206.42099999999999</v>
      </c>
      <c r="AM390">
        <v>2105</v>
      </c>
      <c r="AN390">
        <v>2107</v>
      </c>
      <c r="AQ390">
        <v>1.23</v>
      </c>
      <c r="AR390">
        <v>1.23</v>
      </c>
      <c r="AT390">
        <v>2.14</v>
      </c>
      <c r="AU390">
        <v>2.13</v>
      </c>
      <c r="BA390">
        <v>0.91</v>
      </c>
      <c r="BB390">
        <v>14</v>
      </c>
    </row>
    <row r="391" spans="1:54" x14ac:dyDescent="0.35">
      <c r="A391" t="s">
        <v>8084</v>
      </c>
      <c r="B391">
        <v>387</v>
      </c>
      <c r="C391">
        <v>1084.8</v>
      </c>
      <c r="D391">
        <v>10</v>
      </c>
      <c r="E391" t="s">
        <v>7782</v>
      </c>
      <c r="F391" t="s">
        <v>8085</v>
      </c>
      <c r="G391" t="s">
        <v>8107</v>
      </c>
      <c r="Q391" t="s">
        <v>8299</v>
      </c>
      <c r="R391" t="s">
        <v>7417</v>
      </c>
      <c r="S391" t="s">
        <v>7417</v>
      </c>
      <c r="T391">
        <v>5.56</v>
      </c>
      <c r="U391" t="s">
        <v>8300</v>
      </c>
      <c r="V391">
        <v>2.1</v>
      </c>
      <c r="W391" t="s">
        <v>7774</v>
      </c>
      <c r="AD391">
        <v>42.774876740000003</v>
      </c>
      <c r="AE391">
        <v>-82.037455679999994</v>
      </c>
      <c r="AF391">
        <v>202.5</v>
      </c>
      <c r="AG391">
        <v>290</v>
      </c>
      <c r="AH391" t="s">
        <v>8087</v>
      </c>
      <c r="AJ391">
        <v>986</v>
      </c>
      <c r="AK391">
        <v>16.5</v>
      </c>
    </row>
    <row r="392" spans="1:54" x14ac:dyDescent="0.35">
      <c r="A392" t="s">
        <v>8084</v>
      </c>
      <c r="B392">
        <v>388</v>
      </c>
      <c r="C392">
        <v>1102.9000000000001</v>
      </c>
      <c r="D392">
        <v>10</v>
      </c>
      <c r="E392" t="s">
        <v>7782</v>
      </c>
      <c r="F392" t="s">
        <v>8085</v>
      </c>
      <c r="G392" t="s">
        <v>8107</v>
      </c>
      <c r="Q392" t="s">
        <v>8301</v>
      </c>
      <c r="R392" t="s">
        <v>7366</v>
      </c>
      <c r="S392" t="s">
        <v>7366</v>
      </c>
      <c r="T392">
        <v>5.56</v>
      </c>
      <c r="U392" t="s">
        <v>8302</v>
      </c>
      <c r="V392">
        <v>1.8</v>
      </c>
      <c r="W392" t="s">
        <v>7774</v>
      </c>
      <c r="AD392">
        <v>42.774712780000002</v>
      </c>
      <c r="AE392">
        <v>-82.037460240000001</v>
      </c>
      <c r="AF392">
        <v>202.5</v>
      </c>
      <c r="AG392">
        <v>290</v>
      </c>
      <c r="AH392" t="s">
        <v>8087</v>
      </c>
      <c r="AJ392">
        <v>986</v>
      </c>
      <c r="AK392">
        <v>18.100000000000001</v>
      </c>
    </row>
    <row r="393" spans="1:54" x14ac:dyDescent="0.35">
      <c r="A393" t="s">
        <v>8084</v>
      </c>
      <c r="B393">
        <v>389</v>
      </c>
      <c r="C393">
        <v>1120.9000000000001</v>
      </c>
      <c r="D393">
        <v>10</v>
      </c>
      <c r="E393" t="s">
        <v>7782</v>
      </c>
      <c r="F393" t="s">
        <v>8085</v>
      </c>
      <c r="G393" t="s">
        <v>8107</v>
      </c>
      <c r="Q393" t="s">
        <v>8303</v>
      </c>
      <c r="R393" t="s">
        <v>7443</v>
      </c>
      <c r="S393" t="s">
        <v>7443</v>
      </c>
      <c r="T393">
        <v>5.56</v>
      </c>
      <c r="U393" t="s">
        <v>8304</v>
      </c>
      <c r="V393">
        <v>1.8</v>
      </c>
      <c r="W393" t="s">
        <v>7774</v>
      </c>
      <c r="AD393">
        <v>42.774549720000003</v>
      </c>
      <c r="AE393">
        <v>-82.037463079999995</v>
      </c>
      <c r="AF393">
        <v>202.6</v>
      </c>
      <c r="AG393">
        <v>290</v>
      </c>
      <c r="AH393" t="s">
        <v>8087</v>
      </c>
      <c r="AJ393">
        <v>986</v>
      </c>
      <c r="AK393">
        <v>18</v>
      </c>
    </row>
    <row r="394" spans="1:54" x14ac:dyDescent="0.35">
      <c r="A394" t="s">
        <v>8084</v>
      </c>
      <c r="B394">
        <v>390</v>
      </c>
      <c r="C394">
        <v>1138.9000000000001</v>
      </c>
      <c r="D394">
        <v>10</v>
      </c>
      <c r="E394" t="s">
        <v>7782</v>
      </c>
      <c r="F394" t="s">
        <v>8085</v>
      </c>
      <c r="G394" t="s">
        <v>8107</v>
      </c>
      <c r="Q394" t="s">
        <v>7199</v>
      </c>
      <c r="R394" t="s">
        <v>7523</v>
      </c>
      <c r="S394" t="s">
        <v>7523</v>
      </c>
      <c r="T394">
        <v>5.56</v>
      </c>
      <c r="U394" t="s">
        <v>7821</v>
      </c>
      <c r="V394">
        <v>1.8</v>
      </c>
      <c r="W394" t="s">
        <v>7774</v>
      </c>
      <c r="AD394">
        <v>42.774386669999998</v>
      </c>
      <c r="AE394">
        <v>-82.037467800000002</v>
      </c>
      <c r="AF394">
        <v>202.6</v>
      </c>
      <c r="AG394">
        <v>290</v>
      </c>
      <c r="AH394" t="s">
        <v>8087</v>
      </c>
      <c r="AJ394">
        <v>986</v>
      </c>
      <c r="AK394">
        <v>18</v>
      </c>
    </row>
    <row r="395" spans="1:54" x14ac:dyDescent="0.35">
      <c r="A395" t="s">
        <v>7778</v>
      </c>
      <c r="B395">
        <v>391</v>
      </c>
      <c r="C395">
        <v>1153.18</v>
      </c>
      <c r="D395">
        <v>10</v>
      </c>
      <c r="E395" t="s">
        <v>7798</v>
      </c>
      <c r="F395" t="s">
        <v>7773</v>
      </c>
      <c r="G395" t="s">
        <v>7797</v>
      </c>
      <c r="H395">
        <v>10</v>
      </c>
      <c r="I395">
        <v>0.56000000000000005</v>
      </c>
      <c r="J395">
        <v>12</v>
      </c>
      <c r="K395">
        <v>4</v>
      </c>
      <c r="L395" t="s">
        <v>7820</v>
      </c>
      <c r="O395" t="s">
        <v>7784</v>
      </c>
      <c r="P395" t="s">
        <v>7774</v>
      </c>
      <c r="Q395" t="s">
        <v>7199</v>
      </c>
      <c r="R395" t="s">
        <v>7523</v>
      </c>
      <c r="S395" t="s">
        <v>7523</v>
      </c>
      <c r="T395">
        <v>5.56</v>
      </c>
      <c r="U395" t="s">
        <v>7821</v>
      </c>
      <c r="V395">
        <v>3</v>
      </c>
      <c r="W395" t="s">
        <v>7774</v>
      </c>
      <c r="X395" t="s">
        <v>7783</v>
      </c>
      <c r="Y395" t="s">
        <v>7774</v>
      </c>
      <c r="Z395">
        <v>15</v>
      </c>
      <c r="AA395">
        <v>15</v>
      </c>
      <c r="AB395">
        <v>8</v>
      </c>
      <c r="AC395" t="s">
        <v>5753</v>
      </c>
      <c r="AD395">
        <v>42.774257390000002</v>
      </c>
      <c r="AE395">
        <v>-82.037471929999995</v>
      </c>
      <c r="AF395">
        <v>202.6</v>
      </c>
      <c r="AG395">
        <v>290</v>
      </c>
      <c r="AH395" t="s">
        <v>8087</v>
      </c>
      <c r="AI395">
        <v>15</v>
      </c>
      <c r="AJ395">
        <v>986</v>
      </c>
      <c r="AK395">
        <v>14.273</v>
      </c>
      <c r="AL395">
        <v>391.56299999999999</v>
      </c>
      <c r="AM395">
        <v>2113</v>
      </c>
      <c r="AN395">
        <v>2114</v>
      </c>
      <c r="AQ395">
        <v>1.23</v>
      </c>
      <c r="AR395">
        <v>1.23</v>
      </c>
      <c r="AT395">
        <v>2.14</v>
      </c>
      <c r="AU395">
        <v>2.14</v>
      </c>
      <c r="BA395">
        <v>0.56000000000000005</v>
      </c>
      <c r="BB395">
        <v>12</v>
      </c>
    </row>
    <row r="396" spans="1:54" x14ac:dyDescent="0.35">
      <c r="A396" t="s">
        <v>8084</v>
      </c>
      <c r="B396">
        <v>392</v>
      </c>
      <c r="C396">
        <v>1156.9000000000001</v>
      </c>
      <c r="D396">
        <v>10</v>
      </c>
      <c r="E396" t="s">
        <v>7782</v>
      </c>
      <c r="F396" t="s">
        <v>8085</v>
      </c>
      <c r="G396" t="s">
        <v>8107</v>
      </c>
      <c r="Q396" t="s">
        <v>7200</v>
      </c>
      <c r="R396" t="s">
        <v>7524</v>
      </c>
      <c r="S396" t="s">
        <v>7524</v>
      </c>
      <c r="T396">
        <v>5.56</v>
      </c>
      <c r="U396" t="s">
        <v>7824</v>
      </c>
      <c r="V396">
        <v>1.8</v>
      </c>
      <c r="W396" t="s">
        <v>7774</v>
      </c>
      <c r="AD396">
        <v>42.774223630000002</v>
      </c>
      <c r="AE396">
        <v>-82.037473050000003</v>
      </c>
      <c r="AF396">
        <v>202.6</v>
      </c>
      <c r="AG396">
        <v>290</v>
      </c>
      <c r="AH396" t="s">
        <v>8087</v>
      </c>
      <c r="AJ396">
        <v>986</v>
      </c>
      <c r="AK396">
        <v>18</v>
      </c>
    </row>
    <row r="397" spans="1:54" x14ac:dyDescent="0.35">
      <c r="A397" t="s">
        <v>7778</v>
      </c>
      <c r="B397">
        <v>393</v>
      </c>
      <c r="C397">
        <v>1165.981</v>
      </c>
      <c r="D397">
        <v>10</v>
      </c>
      <c r="E397" t="s">
        <v>7798</v>
      </c>
      <c r="F397" t="s">
        <v>7773</v>
      </c>
      <c r="G397" t="s">
        <v>7797</v>
      </c>
      <c r="H397">
        <v>10</v>
      </c>
      <c r="I397">
        <v>0.56000000000000005</v>
      </c>
      <c r="J397">
        <v>11</v>
      </c>
      <c r="K397">
        <v>4</v>
      </c>
      <c r="L397" t="s">
        <v>7562</v>
      </c>
      <c r="O397" t="s">
        <v>7784</v>
      </c>
      <c r="P397" t="s">
        <v>7774</v>
      </c>
      <c r="Q397" t="s">
        <v>7200</v>
      </c>
      <c r="R397" t="s">
        <v>7524</v>
      </c>
      <c r="S397" t="s">
        <v>7524</v>
      </c>
      <c r="T397">
        <v>5.56</v>
      </c>
      <c r="U397" t="s">
        <v>7824</v>
      </c>
      <c r="V397">
        <v>2.4</v>
      </c>
      <c r="W397" t="s">
        <v>7774</v>
      </c>
      <c r="X397" t="s">
        <v>7783</v>
      </c>
      <c r="Y397" t="s">
        <v>7774</v>
      </c>
      <c r="Z397">
        <v>15</v>
      </c>
      <c r="AA397">
        <v>15</v>
      </c>
      <c r="AB397">
        <v>8</v>
      </c>
      <c r="AC397" t="s">
        <v>5753</v>
      </c>
      <c r="AD397">
        <v>42.774141440000001</v>
      </c>
      <c r="AE397">
        <v>-82.037476069999997</v>
      </c>
      <c r="AF397">
        <v>202.6</v>
      </c>
      <c r="AG397">
        <v>290</v>
      </c>
      <c r="AH397" t="s">
        <v>8087</v>
      </c>
      <c r="AI397">
        <v>15</v>
      </c>
      <c r="AJ397">
        <v>986</v>
      </c>
      <c r="AK397">
        <v>9.0749999999999993</v>
      </c>
      <c r="AL397">
        <v>-398.63200000000001</v>
      </c>
      <c r="AM397">
        <v>2114</v>
      </c>
      <c r="AN397">
        <v>2115</v>
      </c>
      <c r="AQ397">
        <v>1.24</v>
      </c>
      <c r="AR397">
        <v>1.23</v>
      </c>
      <c r="AT397">
        <v>2.14</v>
      </c>
      <c r="AU397">
        <v>2.14</v>
      </c>
      <c r="BA397">
        <v>0.56000000000000005</v>
      </c>
      <c r="BB397">
        <v>11</v>
      </c>
    </row>
    <row r="398" spans="1:54" x14ac:dyDescent="0.35">
      <c r="A398" t="s">
        <v>7778</v>
      </c>
      <c r="B398">
        <v>394</v>
      </c>
      <c r="C398">
        <v>1172.5060000000001</v>
      </c>
      <c r="D398">
        <v>10</v>
      </c>
      <c r="E398" t="s">
        <v>7798</v>
      </c>
      <c r="F398" t="s">
        <v>7773</v>
      </c>
      <c r="G398" t="s">
        <v>7797</v>
      </c>
      <c r="H398">
        <v>11</v>
      </c>
      <c r="I398">
        <v>0.61</v>
      </c>
      <c r="J398">
        <v>12</v>
      </c>
      <c r="K398">
        <v>4</v>
      </c>
      <c r="L398" t="s">
        <v>7550</v>
      </c>
      <c r="O398" t="s">
        <v>7784</v>
      </c>
      <c r="P398" t="s">
        <v>7774</v>
      </c>
      <c r="Q398" t="s">
        <v>7200</v>
      </c>
      <c r="R398" t="s">
        <v>7524</v>
      </c>
      <c r="S398" t="s">
        <v>7524</v>
      </c>
      <c r="T398">
        <v>5.56</v>
      </c>
      <c r="U398" t="s">
        <v>7824</v>
      </c>
      <c r="V398">
        <v>2.1</v>
      </c>
      <c r="W398" t="s">
        <v>7774</v>
      </c>
      <c r="X398" t="s">
        <v>7783</v>
      </c>
      <c r="Y398" t="s">
        <v>7774</v>
      </c>
      <c r="Z398">
        <v>15</v>
      </c>
      <c r="AA398">
        <v>15</v>
      </c>
      <c r="AB398">
        <v>8</v>
      </c>
      <c r="AC398" t="s">
        <v>5753</v>
      </c>
      <c r="AD398">
        <v>42.77408234</v>
      </c>
      <c r="AE398">
        <v>-82.037478120000003</v>
      </c>
      <c r="AF398">
        <v>202.6</v>
      </c>
      <c r="AG398">
        <v>290</v>
      </c>
      <c r="AH398" t="s">
        <v>8087</v>
      </c>
      <c r="AI398">
        <v>15</v>
      </c>
      <c r="AJ398">
        <v>986</v>
      </c>
      <c r="AK398">
        <v>15.6</v>
      </c>
      <c r="AL398">
        <v>-407.596</v>
      </c>
      <c r="AM398">
        <v>2113</v>
      </c>
      <c r="AN398">
        <v>2114</v>
      </c>
      <c r="AQ398">
        <v>1.23</v>
      </c>
      <c r="AR398">
        <v>1.23</v>
      </c>
      <c r="AT398">
        <v>2.14</v>
      </c>
      <c r="AU398">
        <v>2.14</v>
      </c>
      <c r="BA398">
        <v>0.61</v>
      </c>
      <c r="BB398">
        <v>12</v>
      </c>
    </row>
    <row r="399" spans="1:54" x14ac:dyDescent="0.35">
      <c r="A399" t="s">
        <v>8084</v>
      </c>
      <c r="B399">
        <v>395</v>
      </c>
      <c r="C399">
        <v>1175</v>
      </c>
      <c r="D399">
        <v>10</v>
      </c>
      <c r="E399" t="s">
        <v>7782</v>
      </c>
      <c r="F399" t="s">
        <v>8085</v>
      </c>
      <c r="G399" t="s">
        <v>8107</v>
      </c>
      <c r="Q399" t="s">
        <v>8305</v>
      </c>
      <c r="R399" t="s">
        <v>7526</v>
      </c>
      <c r="S399" t="s">
        <v>7526</v>
      </c>
      <c r="T399">
        <v>5.56</v>
      </c>
      <c r="U399" t="s">
        <v>8306</v>
      </c>
      <c r="V399">
        <v>1.9</v>
      </c>
      <c r="W399" t="s">
        <v>7774</v>
      </c>
      <c r="AD399">
        <v>42.774059700000002</v>
      </c>
      <c r="AE399">
        <v>-82.037478840000006</v>
      </c>
      <c r="AF399">
        <v>202.7</v>
      </c>
      <c r="AG399">
        <v>290</v>
      </c>
      <c r="AH399" t="s">
        <v>8087</v>
      </c>
      <c r="AJ399">
        <v>986</v>
      </c>
      <c r="AK399">
        <v>18.100000000000001</v>
      </c>
    </row>
    <row r="400" spans="1:54" x14ac:dyDescent="0.35">
      <c r="A400" t="s">
        <v>8084</v>
      </c>
      <c r="B400">
        <v>396</v>
      </c>
      <c r="C400">
        <v>1193</v>
      </c>
      <c r="D400">
        <v>10</v>
      </c>
      <c r="E400" t="s">
        <v>7782</v>
      </c>
      <c r="F400" t="s">
        <v>8085</v>
      </c>
      <c r="G400" t="s">
        <v>8107</v>
      </c>
      <c r="Q400" t="s">
        <v>8307</v>
      </c>
      <c r="R400" t="s">
        <v>8203</v>
      </c>
      <c r="S400" t="s">
        <v>8203</v>
      </c>
      <c r="T400">
        <v>5.56</v>
      </c>
      <c r="U400" t="s">
        <v>8308</v>
      </c>
      <c r="V400">
        <v>1.8</v>
      </c>
      <c r="W400" t="s">
        <v>7774</v>
      </c>
      <c r="AD400">
        <v>42.773896659999998</v>
      </c>
      <c r="AE400">
        <v>-82.037483800000004</v>
      </c>
      <c r="AF400">
        <v>202.7</v>
      </c>
      <c r="AG400">
        <v>290</v>
      </c>
      <c r="AH400" t="s">
        <v>8087</v>
      </c>
      <c r="AJ400">
        <v>986</v>
      </c>
      <c r="AK400">
        <v>18</v>
      </c>
    </row>
    <row r="401" spans="1:54" x14ac:dyDescent="0.35">
      <c r="A401" t="s">
        <v>8084</v>
      </c>
      <c r="B401">
        <v>397</v>
      </c>
      <c r="C401">
        <v>1211.2</v>
      </c>
      <c r="D401">
        <v>10</v>
      </c>
      <c r="E401" t="s">
        <v>7782</v>
      </c>
      <c r="F401" t="s">
        <v>8085</v>
      </c>
      <c r="G401" t="s">
        <v>8107</v>
      </c>
      <c r="Q401" t="s">
        <v>8309</v>
      </c>
      <c r="R401" t="s">
        <v>8310</v>
      </c>
      <c r="S401" t="s">
        <v>8310</v>
      </c>
      <c r="T401">
        <v>5.56</v>
      </c>
      <c r="U401" t="s">
        <v>8311</v>
      </c>
      <c r="V401">
        <v>1.9</v>
      </c>
      <c r="W401" t="s">
        <v>7774</v>
      </c>
      <c r="AD401">
        <v>42.773731789999999</v>
      </c>
      <c r="AE401">
        <v>-82.037488339999996</v>
      </c>
      <c r="AF401">
        <v>202.7</v>
      </c>
      <c r="AG401">
        <v>290</v>
      </c>
      <c r="AH401" t="s">
        <v>8087</v>
      </c>
      <c r="AJ401">
        <v>986</v>
      </c>
      <c r="AK401">
        <v>18.2</v>
      </c>
    </row>
    <row r="402" spans="1:54" x14ac:dyDescent="0.35">
      <c r="A402" t="s">
        <v>8084</v>
      </c>
      <c r="B402">
        <v>398</v>
      </c>
      <c r="C402">
        <v>1222.0999999999999</v>
      </c>
      <c r="D402">
        <v>10</v>
      </c>
      <c r="E402" t="s">
        <v>7782</v>
      </c>
      <c r="F402" t="s">
        <v>8085</v>
      </c>
      <c r="G402" t="s">
        <v>8107</v>
      </c>
      <c r="Q402" t="s">
        <v>8312</v>
      </c>
      <c r="R402" t="s">
        <v>7527</v>
      </c>
      <c r="S402" t="s">
        <v>7527</v>
      </c>
      <c r="T402">
        <v>5.56</v>
      </c>
      <c r="U402" t="s">
        <v>8313</v>
      </c>
      <c r="V402">
        <v>1.8</v>
      </c>
      <c r="W402" t="s">
        <v>7774</v>
      </c>
      <c r="AD402">
        <v>42.773633070000002</v>
      </c>
      <c r="AE402">
        <v>-82.037491610000004</v>
      </c>
      <c r="AF402">
        <v>202.7</v>
      </c>
      <c r="AG402">
        <v>290</v>
      </c>
      <c r="AH402" t="s">
        <v>8087</v>
      </c>
      <c r="AJ402">
        <v>986</v>
      </c>
      <c r="AK402">
        <v>10.9</v>
      </c>
    </row>
    <row r="403" spans="1:54" x14ac:dyDescent="0.35">
      <c r="A403" t="s">
        <v>8084</v>
      </c>
      <c r="B403">
        <v>399</v>
      </c>
      <c r="C403">
        <v>1232.8</v>
      </c>
      <c r="D403">
        <v>10</v>
      </c>
      <c r="E403" t="s">
        <v>7782</v>
      </c>
      <c r="F403" t="s">
        <v>8085</v>
      </c>
      <c r="G403" t="s">
        <v>8107</v>
      </c>
      <c r="Q403" t="s">
        <v>8314</v>
      </c>
      <c r="R403" t="s">
        <v>7528</v>
      </c>
      <c r="S403" t="s">
        <v>7528</v>
      </c>
      <c r="T403">
        <v>5.56</v>
      </c>
      <c r="U403" t="s">
        <v>8315</v>
      </c>
      <c r="V403">
        <v>1.8</v>
      </c>
      <c r="W403" t="s">
        <v>7774</v>
      </c>
      <c r="AD403">
        <v>42.773536139999997</v>
      </c>
      <c r="AE403">
        <v>-82.037494289999998</v>
      </c>
      <c r="AF403">
        <v>202.8</v>
      </c>
      <c r="AG403">
        <v>290</v>
      </c>
      <c r="AH403" t="s">
        <v>8087</v>
      </c>
      <c r="AJ403">
        <v>986</v>
      </c>
      <c r="AK403">
        <v>10.7</v>
      </c>
    </row>
    <row r="404" spans="1:54" x14ac:dyDescent="0.35">
      <c r="A404" t="s">
        <v>8084</v>
      </c>
      <c r="B404">
        <v>400</v>
      </c>
      <c r="C404">
        <v>1242.3</v>
      </c>
      <c r="D404">
        <v>10</v>
      </c>
      <c r="E404" t="s">
        <v>7782</v>
      </c>
      <c r="F404" t="s">
        <v>8085</v>
      </c>
      <c r="G404" t="s">
        <v>8107</v>
      </c>
      <c r="Q404" t="s">
        <v>8316</v>
      </c>
      <c r="R404" t="s">
        <v>7529</v>
      </c>
      <c r="S404" t="s">
        <v>7529</v>
      </c>
      <c r="T404">
        <v>5.56</v>
      </c>
      <c r="U404" t="s">
        <v>8317</v>
      </c>
      <c r="V404">
        <v>1.9</v>
      </c>
      <c r="W404" t="s">
        <v>7774</v>
      </c>
      <c r="AD404">
        <v>42.773450089999997</v>
      </c>
      <c r="AE404">
        <v>-82.037496660000002</v>
      </c>
      <c r="AF404">
        <v>202.8</v>
      </c>
      <c r="AG404">
        <v>290</v>
      </c>
      <c r="AH404" t="s">
        <v>8087</v>
      </c>
      <c r="AJ404">
        <v>986</v>
      </c>
      <c r="AK404">
        <v>9.5</v>
      </c>
    </row>
    <row r="405" spans="1:54" x14ac:dyDescent="0.35">
      <c r="A405" t="s">
        <v>8084</v>
      </c>
      <c r="B405">
        <v>401</v>
      </c>
      <c r="C405">
        <v>1252.0999999999999</v>
      </c>
      <c r="D405">
        <v>10</v>
      </c>
      <c r="E405" t="s">
        <v>7782</v>
      </c>
      <c r="F405" t="s">
        <v>8085</v>
      </c>
      <c r="G405" t="s">
        <v>8107</v>
      </c>
      <c r="Q405" t="s">
        <v>8318</v>
      </c>
      <c r="R405" t="s">
        <v>7431</v>
      </c>
      <c r="S405" t="s">
        <v>7431</v>
      </c>
      <c r="T405">
        <v>5.56</v>
      </c>
      <c r="U405" t="s">
        <v>8319</v>
      </c>
      <c r="V405">
        <v>1.9</v>
      </c>
      <c r="W405" t="s">
        <v>7774</v>
      </c>
      <c r="AD405">
        <v>42.773361309999999</v>
      </c>
      <c r="AE405">
        <v>-82.037499019999998</v>
      </c>
      <c r="AF405">
        <v>202.8</v>
      </c>
      <c r="AG405">
        <v>290</v>
      </c>
      <c r="AH405" t="s">
        <v>8087</v>
      </c>
      <c r="AJ405">
        <v>986</v>
      </c>
      <c r="AK405">
        <v>9.8000000000000007</v>
      </c>
    </row>
    <row r="406" spans="1:54" x14ac:dyDescent="0.35">
      <c r="A406" t="s">
        <v>8084</v>
      </c>
      <c r="B406">
        <v>402</v>
      </c>
      <c r="C406">
        <v>1262.9000000000001</v>
      </c>
      <c r="D406">
        <v>10</v>
      </c>
      <c r="E406" t="s">
        <v>7782</v>
      </c>
      <c r="F406" t="s">
        <v>8085</v>
      </c>
      <c r="G406" t="s">
        <v>8107</v>
      </c>
      <c r="Q406" t="s">
        <v>8320</v>
      </c>
      <c r="R406" t="s">
        <v>7394</v>
      </c>
      <c r="S406" t="s">
        <v>7394</v>
      </c>
      <c r="T406">
        <v>5.56</v>
      </c>
      <c r="U406" t="s">
        <v>8321</v>
      </c>
      <c r="V406">
        <v>1.9</v>
      </c>
      <c r="W406" t="s">
        <v>7774</v>
      </c>
      <c r="AD406">
        <v>42.773263479999997</v>
      </c>
      <c r="AE406">
        <v>-82.037501689999999</v>
      </c>
      <c r="AF406">
        <v>202.8</v>
      </c>
      <c r="AG406">
        <v>290</v>
      </c>
      <c r="AH406" t="s">
        <v>8087</v>
      </c>
      <c r="AJ406">
        <v>986</v>
      </c>
      <c r="AK406">
        <v>10.8</v>
      </c>
    </row>
    <row r="407" spans="1:54" x14ac:dyDescent="0.35">
      <c r="A407" t="s">
        <v>8084</v>
      </c>
      <c r="B407">
        <v>403</v>
      </c>
      <c r="C407">
        <v>1272.8</v>
      </c>
      <c r="D407">
        <v>10</v>
      </c>
      <c r="E407" t="s">
        <v>7782</v>
      </c>
      <c r="F407" t="s">
        <v>8085</v>
      </c>
      <c r="G407" t="s">
        <v>8107</v>
      </c>
      <c r="Q407" t="s">
        <v>8322</v>
      </c>
      <c r="R407" t="s">
        <v>7530</v>
      </c>
      <c r="S407" t="s">
        <v>7530</v>
      </c>
      <c r="T407">
        <v>5.56</v>
      </c>
      <c r="U407" t="s">
        <v>8323</v>
      </c>
      <c r="V407">
        <v>1.9</v>
      </c>
      <c r="W407" t="s">
        <v>7774</v>
      </c>
      <c r="AD407">
        <v>42.773173800000002</v>
      </c>
      <c r="AE407">
        <v>-82.037504119999994</v>
      </c>
      <c r="AF407">
        <v>202.8</v>
      </c>
      <c r="AG407">
        <v>290</v>
      </c>
      <c r="AH407" t="s">
        <v>8087</v>
      </c>
      <c r="AJ407">
        <v>986</v>
      </c>
      <c r="AK407">
        <v>9.9</v>
      </c>
    </row>
    <row r="408" spans="1:54" x14ac:dyDescent="0.35">
      <c r="A408" t="s">
        <v>8084</v>
      </c>
      <c r="B408">
        <v>404</v>
      </c>
      <c r="C408">
        <v>1282.4000000000001</v>
      </c>
      <c r="D408">
        <v>10</v>
      </c>
      <c r="E408" t="s">
        <v>7782</v>
      </c>
      <c r="F408" t="s">
        <v>8085</v>
      </c>
      <c r="G408" t="s">
        <v>8107</v>
      </c>
      <c r="Q408" t="s">
        <v>7201</v>
      </c>
      <c r="R408" t="s">
        <v>7531</v>
      </c>
      <c r="S408" t="s">
        <v>7531</v>
      </c>
      <c r="T408">
        <v>5.56</v>
      </c>
      <c r="U408" t="s">
        <v>7896</v>
      </c>
      <c r="V408">
        <v>1.9</v>
      </c>
      <c r="W408" t="s">
        <v>7774</v>
      </c>
      <c r="AD408">
        <v>42.773086839999998</v>
      </c>
      <c r="AE408">
        <v>-82.037506640000004</v>
      </c>
      <c r="AF408">
        <v>202.8</v>
      </c>
      <c r="AG408">
        <v>290</v>
      </c>
      <c r="AH408" t="s">
        <v>8087</v>
      </c>
      <c r="AJ408">
        <v>986</v>
      </c>
      <c r="AK408">
        <v>9.6</v>
      </c>
    </row>
    <row r="409" spans="1:54" x14ac:dyDescent="0.35">
      <c r="A409" t="s">
        <v>7778</v>
      </c>
      <c r="B409">
        <v>405</v>
      </c>
      <c r="C409">
        <v>1286.981</v>
      </c>
      <c r="D409">
        <v>10</v>
      </c>
      <c r="E409" t="s">
        <v>7782</v>
      </c>
      <c r="F409" t="s">
        <v>7773</v>
      </c>
      <c r="G409" t="s">
        <v>7797</v>
      </c>
      <c r="H409">
        <v>12</v>
      </c>
      <c r="I409">
        <v>0.67</v>
      </c>
      <c r="J409">
        <v>9</v>
      </c>
      <c r="K409">
        <v>9</v>
      </c>
      <c r="L409" t="s">
        <v>7485</v>
      </c>
      <c r="O409" t="s">
        <v>7784</v>
      </c>
      <c r="P409" t="s">
        <v>7774</v>
      </c>
      <c r="Q409" t="s">
        <v>7201</v>
      </c>
      <c r="R409" t="s">
        <v>7531</v>
      </c>
      <c r="S409" t="s">
        <v>7531</v>
      </c>
      <c r="T409">
        <v>5.56</v>
      </c>
      <c r="U409" t="s">
        <v>7896</v>
      </c>
      <c r="V409">
        <v>1.8</v>
      </c>
      <c r="W409" t="s">
        <v>7774</v>
      </c>
      <c r="X409" t="s">
        <v>7789</v>
      </c>
      <c r="Y409" t="s">
        <v>7774</v>
      </c>
      <c r="AC409" t="s">
        <v>5762</v>
      </c>
      <c r="AD409">
        <v>42.773045400000001</v>
      </c>
      <c r="AE409">
        <v>-82.037507919999996</v>
      </c>
      <c r="AF409">
        <v>202.8</v>
      </c>
      <c r="AG409">
        <v>290</v>
      </c>
      <c r="AH409" t="s">
        <v>8087</v>
      </c>
      <c r="AI409">
        <v>15</v>
      </c>
      <c r="AJ409">
        <v>986</v>
      </c>
      <c r="AK409">
        <v>4.5759999999999996</v>
      </c>
      <c r="AL409">
        <v>-354.60199999999998</v>
      </c>
      <c r="AM409">
        <v>2115</v>
      </c>
      <c r="AN409">
        <v>2116</v>
      </c>
      <c r="AQ409">
        <v>1.24</v>
      </c>
      <c r="AR409">
        <v>1.24</v>
      </c>
      <c r="AT409">
        <v>2.15</v>
      </c>
      <c r="AU409">
        <v>2.14</v>
      </c>
      <c r="BA409">
        <v>0.67</v>
      </c>
      <c r="BB409">
        <v>9</v>
      </c>
    </row>
    <row r="410" spans="1:54" x14ac:dyDescent="0.35">
      <c r="A410" t="s">
        <v>8084</v>
      </c>
      <c r="B410">
        <v>406</v>
      </c>
      <c r="C410">
        <v>1292.8</v>
      </c>
      <c r="D410">
        <v>10</v>
      </c>
      <c r="E410" t="s">
        <v>7782</v>
      </c>
      <c r="F410" t="s">
        <v>8085</v>
      </c>
      <c r="G410" t="s">
        <v>8107</v>
      </c>
      <c r="Q410" t="s">
        <v>8324</v>
      </c>
      <c r="R410" t="s">
        <v>7532</v>
      </c>
      <c r="S410" t="s">
        <v>7532</v>
      </c>
      <c r="T410">
        <v>5.56</v>
      </c>
      <c r="U410" t="s">
        <v>8325</v>
      </c>
      <c r="V410">
        <v>1.9</v>
      </c>
      <c r="W410" t="s">
        <v>7774</v>
      </c>
      <c r="AD410">
        <v>42.772992639999998</v>
      </c>
      <c r="AE410">
        <v>-82.037509310000004</v>
      </c>
      <c r="AF410">
        <v>202.8</v>
      </c>
      <c r="AG410">
        <v>290</v>
      </c>
      <c r="AH410" t="s">
        <v>8087</v>
      </c>
      <c r="AJ410">
        <v>986</v>
      </c>
      <c r="AK410">
        <v>10.4</v>
      </c>
    </row>
    <row r="411" spans="1:54" x14ac:dyDescent="0.35">
      <c r="A411" t="s">
        <v>8084</v>
      </c>
      <c r="B411">
        <v>407</v>
      </c>
      <c r="C411">
        <v>1308.9000000000001</v>
      </c>
      <c r="D411">
        <v>10</v>
      </c>
      <c r="E411" t="s">
        <v>7782</v>
      </c>
      <c r="F411" t="s">
        <v>8085</v>
      </c>
      <c r="G411" t="s">
        <v>8107</v>
      </c>
      <c r="Q411" t="s">
        <v>8326</v>
      </c>
      <c r="R411" t="s">
        <v>7533</v>
      </c>
      <c r="S411" t="s">
        <v>7533</v>
      </c>
      <c r="T411">
        <v>5.56</v>
      </c>
      <c r="U411" t="s">
        <v>8327</v>
      </c>
      <c r="V411">
        <v>1.9</v>
      </c>
      <c r="W411" t="s">
        <v>7774</v>
      </c>
      <c r="AD411">
        <v>42.772846790000003</v>
      </c>
      <c r="AE411">
        <v>-82.037512939999999</v>
      </c>
      <c r="AF411">
        <v>202.8</v>
      </c>
      <c r="AG411">
        <v>290</v>
      </c>
      <c r="AH411" t="s">
        <v>8087</v>
      </c>
      <c r="AJ411">
        <v>986</v>
      </c>
      <c r="AK411">
        <v>16.100000000000001</v>
      </c>
    </row>
    <row r="412" spans="1:54" x14ac:dyDescent="0.35">
      <c r="A412" t="s">
        <v>8084</v>
      </c>
      <c r="B412">
        <v>408</v>
      </c>
      <c r="C412">
        <v>1326.9</v>
      </c>
      <c r="D412">
        <v>10</v>
      </c>
      <c r="E412" t="s">
        <v>7782</v>
      </c>
      <c r="F412" t="s">
        <v>8085</v>
      </c>
      <c r="G412" t="s">
        <v>8107</v>
      </c>
      <c r="Q412" t="s">
        <v>7202</v>
      </c>
      <c r="R412" t="s">
        <v>7390</v>
      </c>
      <c r="S412" t="s">
        <v>7390</v>
      </c>
      <c r="T412">
        <v>5.56</v>
      </c>
      <c r="U412" t="s">
        <v>7828</v>
      </c>
      <c r="V412">
        <v>1.9</v>
      </c>
      <c r="W412" t="s">
        <v>7774</v>
      </c>
      <c r="AD412">
        <v>42.772683739999998</v>
      </c>
      <c r="AE412">
        <v>-82.037517179999995</v>
      </c>
      <c r="AF412">
        <v>202.9</v>
      </c>
      <c r="AG412">
        <v>290</v>
      </c>
      <c r="AH412" t="s">
        <v>8087</v>
      </c>
      <c r="AJ412">
        <v>986</v>
      </c>
      <c r="AK412">
        <v>18</v>
      </c>
    </row>
    <row r="413" spans="1:54" x14ac:dyDescent="0.35">
      <c r="A413" t="s">
        <v>7778</v>
      </c>
      <c r="B413">
        <v>409</v>
      </c>
      <c r="C413">
        <v>1328.902</v>
      </c>
      <c r="D413">
        <v>10</v>
      </c>
      <c r="E413" t="s">
        <v>7798</v>
      </c>
      <c r="F413" t="s">
        <v>7773</v>
      </c>
      <c r="G413" t="s">
        <v>7810</v>
      </c>
      <c r="H413">
        <v>10</v>
      </c>
      <c r="I413">
        <v>0.56000000000000005</v>
      </c>
      <c r="J413">
        <v>62</v>
      </c>
      <c r="K413">
        <v>6</v>
      </c>
      <c r="L413" t="s">
        <v>7827</v>
      </c>
      <c r="O413" t="s">
        <v>7805</v>
      </c>
      <c r="P413" t="s">
        <v>3293</v>
      </c>
      <c r="Q413" t="s">
        <v>7202</v>
      </c>
      <c r="R413" t="s">
        <v>7390</v>
      </c>
      <c r="S413" t="s">
        <v>7390</v>
      </c>
      <c r="T413">
        <v>5.56</v>
      </c>
      <c r="U413" t="s">
        <v>7828</v>
      </c>
      <c r="V413">
        <v>1.8</v>
      </c>
      <c r="W413" t="s">
        <v>7774</v>
      </c>
      <c r="X413" t="s">
        <v>7783</v>
      </c>
      <c r="Y413" t="s">
        <v>7774</v>
      </c>
      <c r="Z413">
        <v>25</v>
      </c>
      <c r="AA413">
        <v>25</v>
      </c>
      <c r="AB413">
        <v>20</v>
      </c>
      <c r="AC413" t="s">
        <v>5785</v>
      </c>
      <c r="AD413">
        <v>42.772665889999999</v>
      </c>
      <c r="AE413">
        <v>-82.037517649999998</v>
      </c>
      <c r="AF413">
        <v>202.9</v>
      </c>
      <c r="AG413">
        <v>290</v>
      </c>
      <c r="AH413" t="s">
        <v>8087</v>
      </c>
      <c r="AI413">
        <v>15</v>
      </c>
      <c r="AJ413">
        <v>986</v>
      </c>
      <c r="AK413">
        <v>1.97</v>
      </c>
      <c r="AL413">
        <v>-6.9969999999999999</v>
      </c>
      <c r="AM413">
        <v>2035</v>
      </c>
      <c r="AN413">
        <v>2048</v>
      </c>
      <c r="AQ413">
        <v>1.2</v>
      </c>
      <c r="AR413">
        <v>1.19</v>
      </c>
      <c r="AT413">
        <v>2.08</v>
      </c>
      <c r="AU413">
        <v>2.06</v>
      </c>
      <c r="BA413">
        <v>0.56000000000000005</v>
      </c>
      <c r="BB413">
        <v>62</v>
      </c>
    </row>
    <row r="414" spans="1:54" x14ac:dyDescent="0.35">
      <c r="A414" t="s">
        <v>8084</v>
      </c>
      <c r="B414">
        <v>410</v>
      </c>
      <c r="C414">
        <v>1345</v>
      </c>
      <c r="D414">
        <v>10</v>
      </c>
      <c r="E414" t="s">
        <v>7782</v>
      </c>
      <c r="F414" t="s">
        <v>8085</v>
      </c>
      <c r="G414" t="s">
        <v>8107</v>
      </c>
      <c r="Q414" t="s">
        <v>8328</v>
      </c>
      <c r="R414" t="s">
        <v>7428</v>
      </c>
      <c r="S414" t="s">
        <v>7428</v>
      </c>
      <c r="T414">
        <v>5.56</v>
      </c>
      <c r="U414" t="s">
        <v>8329</v>
      </c>
      <c r="V414">
        <v>1.8</v>
      </c>
      <c r="W414" t="s">
        <v>7774</v>
      </c>
      <c r="AD414">
        <v>42.772519780000003</v>
      </c>
      <c r="AE414">
        <v>-82.037521639999994</v>
      </c>
      <c r="AF414">
        <v>203</v>
      </c>
      <c r="AG414">
        <v>290</v>
      </c>
      <c r="AH414" t="s">
        <v>8087</v>
      </c>
      <c r="AJ414">
        <v>986</v>
      </c>
      <c r="AK414">
        <v>18.100000000000001</v>
      </c>
    </row>
    <row r="415" spans="1:54" x14ac:dyDescent="0.35">
      <c r="A415" t="s">
        <v>8084</v>
      </c>
      <c r="B415">
        <v>411</v>
      </c>
      <c r="C415">
        <v>1363.1</v>
      </c>
      <c r="D415">
        <v>10</v>
      </c>
      <c r="E415" t="s">
        <v>7782</v>
      </c>
      <c r="F415" t="s">
        <v>8085</v>
      </c>
      <c r="G415" t="s">
        <v>8107</v>
      </c>
      <c r="Q415" t="s">
        <v>7203</v>
      </c>
      <c r="R415" t="s">
        <v>7528</v>
      </c>
      <c r="S415" t="s">
        <v>7528</v>
      </c>
      <c r="T415">
        <v>5.56</v>
      </c>
      <c r="U415" t="s">
        <v>7897</v>
      </c>
      <c r="V415">
        <v>1.9</v>
      </c>
      <c r="W415" t="s">
        <v>7774</v>
      </c>
      <c r="AD415">
        <v>42.772355820000001</v>
      </c>
      <c r="AE415">
        <v>-82.037525639999998</v>
      </c>
      <c r="AF415">
        <v>203</v>
      </c>
      <c r="AG415">
        <v>290</v>
      </c>
      <c r="AH415" t="s">
        <v>8087</v>
      </c>
      <c r="AJ415">
        <v>986</v>
      </c>
      <c r="AK415">
        <v>18.100000000000001</v>
      </c>
    </row>
    <row r="416" spans="1:54" x14ac:dyDescent="0.35">
      <c r="A416" t="s">
        <v>7778</v>
      </c>
      <c r="B416">
        <v>412</v>
      </c>
      <c r="C416">
        <v>1363.3869999999999</v>
      </c>
      <c r="D416">
        <v>10</v>
      </c>
      <c r="E416" t="s">
        <v>7782</v>
      </c>
      <c r="F416" t="s">
        <v>7773</v>
      </c>
      <c r="G416" t="s">
        <v>5753</v>
      </c>
      <c r="H416">
        <v>10</v>
      </c>
      <c r="I416">
        <v>0.56999999999999995</v>
      </c>
      <c r="J416">
        <v>9</v>
      </c>
      <c r="K416">
        <v>9</v>
      </c>
      <c r="L416" t="s">
        <v>7500</v>
      </c>
      <c r="O416" t="s">
        <v>7784</v>
      </c>
      <c r="P416" t="s">
        <v>7774</v>
      </c>
      <c r="Q416" t="s">
        <v>7203</v>
      </c>
      <c r="R416" t="s">
        <v>7528</v>
      </c>
      <c r="S416" t="s">
        <v>7528</v>
      </c>
      <c r="T416">
        <v>5.56</v>
      </c>
      <c r="U416" t="s">
        <v>7897</v>
      </c>
      <c r="V416">
        <v>1.8</v>
      </c>
      <c r="W416" t="s">
        <v>7774</v>
      </c>
      <c r="X416" t="s">
        <v>7789</v>
      </c>
      <c r="Y416" t="s">
        <v>7774</v>
      </c>
      <c r="AC416" t="s">
        <v>5678</v>
      </c>
      <c r="AD416">
        <v>42.772353260000003</v>
      </c>
      <c r="AE416">
        <v>-82.037525709999997</v>
      </c>
      <c r="AF416">
        <v>203</v>
      </c>
      <c r="AG416">
        <v>290</v>
      </c>
      <c r="AH416" t="s">
        <v>8087</v>
      </c>
      <c r="AI416">
        <v>15</v>
      </c>
      <c r="AJ416">
        <v>986</v>
      </c>
      <c r="AK416">
        <v>0.28299999999999997</v>
      </c>
      <c r="AL416">
        <v>422.75400000000002</v>
      </c>
      <c r="AM416">
        <v>2116</v>
      </c>
      <c r="AN416">
        <v>2117</v>
      </c>
      <c r="AQ416">
        <v>1.24</v>
      </c>
      <c r="AR416">
        <v>1.24</v>
      </c>
      <c r="AT416">
        <v>2.15</v>
      </c>
      <c r="AU416">
        <v>2.15</v>
      </c>
      <c r="BA416">
        <v>0.56999999999999995</v>
      </c>
      <c r="BB416">
        <v>9</v>
      </c>
    </row>
    <row r="417" spans="1:54" x14ac:dyDescent="0.35">
      <c r="A417" t="s">
        <v>7778</v>
      </c>
      <c r="B417">
        <v>413</v>
      </c>
      <c r="C417">
        <v>1364.11</v>
      </c>
      <c r="D417">
        <v>10</v>
      </c>
      <c r="E417" t="s">
        <v>7782</v>
      </c>
      <c r="F417" t="s">
        <v>7773</v>
      </c>
      <c r="G417" t="s">
        <v>5753</v>
      </c>
      <c r="H417">
        <v>11</v>
      </c>
      <c r="I417">
        <v>0.59</v>
      </c>
      <c r="J417">
        <v>8</v>
      </c>
      <c r="K417">
        <v>8</v>
      </c>
      <c r="L417" t="s">
        <v>7535</v>
      </c>
      <c r="O417" t="s">
        <v>7784</v>
      </c>
      <c r="P417" t="s">
        <v>7774</v>
      </c>
      <c r="Q417" t="s">
        <v>7203</v>
      </c>
      <c r="R417" t="s">
        <v>7528</v>
      </c>
      <c r="S417" t="s">
        <v>7528</v>
      </c>
      <c r="T417">
        <v>5.56</v>
      </c>
      <c r="U417" t="s">
        <v>7897</v>
      </c>
      <c r="V417">
        <v>1.9</v>
      </c>
      <c r="W417" t="s">
        <v>7774</v>
      </c>
      <c r="X417" t="s">
        <v>7789</v>
      </c>
      <c r="Y417" t="s">
        <v>7774</v>
      </c>
      <c r="AC417" t="s">
        <v>5678</v>
      </c>
      <c r="AD417">
        <v>42.772346710000001</v>
      </c>
      <c r="AE417">
        <v>-82.037525889999998</v>
      </c>
      <c r="AF417">
        <v>203</v>
      </c>
      <c r="AG417">
        <v>290</v>
      </c>
      <c r="AH417" t="s">
        <v>8087</v>
      </c>
      <c r="AI417">
        <v>15</v>
      </c>
      <c r="AJ417">
        <v>986</v>
      </c>
      <c r="AK417">
        <v>1.0049999999999999</v>
      </c>
      <c r="AL417">
        <v>411.00400000000002</v>
      </c>
      <c r="AM417">
        <v>2117</v>
      </c>
      <c r="AN417">
        <v>2117</v>
      </c>
      <c r="AQ417">
        <v>1.24</v>
      </c>
      <c r="AR417">
        <v>1.24</v>
      </c>
      <c r="AT417">
        <v>2.15</v>
      </c>
      <c r="AU417">
        <v>2.15</v>
      </c>
      <c r="BA417">
        <v>0.59</v>
      </c>
      <c r="BB417">
        <v>8</v>
      </c>
    </row>
    <row r="418" spans="1:54" x14ac:dyDescent="0.35">
      <c r="A418" t="s">
        <v>7778</v>
      </c>
      <c r="B418">
        <v>414</v>
      </c>
      <c r="C418">
        <v>1364.2760000000001</v>
      </c>
      <c r="D418">
        <v>10</v>
      </c>
      <c r="E418" t="s">
        <v>7782</v>
      </c>
      <c r="F418" t="s">
        <v>7773</v>
      </c>
      <c r="G418" t="s">
        <v>5753</v>
      </c>
      <c r="H418">
        <v>10</v>
      </c>
      <c r="I418">
        <v>0.56000000000000005</v>
      </c>
      <c r="J418">
        <v>13</v>
      </c>
      <c r="K418">
        <v>13</v>
      </c>
      <c r="L418" t="s">
        <v>7511</v>
      </c>
      <c r="O418" t="s">
        <v>7784</v>
      </c>
      <c r="P418" t="s">
        <v>7774</v>
      </c>
      <c r="Q418" t="s">
        <v>7203</v>
      </c>
      <c r="R418" t="s">
        <v>7528</v>
      </c>
      <c r="S418" t="s">
        <v>7528</v>
      </c>
      <c r="T418">
        <v>5.56</v>
      </c>
      <c r="U418" t="s">
        <v>7897</v>
      </c>
      <c r="V418">
        <v>1.9</v>
      </c>
      <c r="W418" t="s">
        <v>7774</v>
      </c>
      <c r="X418" t="s">
        <v>7788</v>
      </c>
      <c r="Y418" t="s">
        <v>7774</v>
      </c>
      <c r="Z418">
        <v>10</v>
      </c>
      <c r="AA418">
        <v>10</v>
      </c>
      <c r="AB418">
        <v>12</v>
      </c>
      <c r="AC418" t="s">
        <v>5683</v>
      </c>
      <c r="AD418">
        <v>42.772345229999999</v>
      </c>
      <c r="AE418">
        <v>-82.037525930000001</v>
      </c>
      <c r="AF418">
        <v>203</v>
      </c>
      <c r="AG418">
        <v>290</v>
      </c>
      <c r="AH418" t="s">
        <v>8087</v>
      </c>
      <c r="AI418">
        <v>15</v>
      </c>
      <c r="AJ418">
        <v>986</v>
      </c>
      <c r="AK418">
        <v>1.169</v>
      </c>
      <c r="AL418">
        <v>408.61599999999999</v>
      </c>
      <c r="AM418">
        <v>2112</v>
      </c>
      <c r="AN418">
        <v>2114</v>
      </c>
      <c r="AQ418">
        <v>1.23</v>
      </c>
      <c r="AR418">
        <v>1.23</v>
      </c>
      <c r="AT418">
        <v>2.14</v>
      </c>
      <c r="AU418">
        <v>2.14</v>
      </c>
      <c r="BA418">
        <v>0.56000000000000005</v>
      </c>
      <c r="BB418">
        <v>13</v>
      </c>
    </row>
    <row r="419" spans="1:54" x14ac:dyDescent="0.35">
      <c r="A419" t="s">
        <v>7778</v>
      </c>
      <c r="B419">
        <v>415</v>
      </c>
      <c r="C419">
        <v>1364.3489999999999</v>
      </c>
      <c r="D419">
        <v>10</v>
      </c>
      <c r="E419" t="s">
        <v>7782</v>
      </c>
      <c r="F419" t="s">
        <v>7773</v>
      </c>
      <c r="G419" t="s">
        <v>5753</v>
      </c>
      <c r="H419">
        <v>12</v>
      </c>
      <c r="I419">
        <v>0.69</v>
      </c>
      <c r="J419">
        <v>13</v>
      </c>
      <c r="K419">
        <v>11</v>
      </c>
      <c r="L419" t="s">
        <v>7510</v>
      </c>
      <c r="O419" t="s">
        <v>7784</v>
      </c>
      <c r="P419" t="s">
        <v>7774</v>
      </c>
      <c r="Q419" t="s">
        <v>7203</v>
      </c>
      <c r="R419" t="s">
        <v>7528</v>
      </c>
      <c r="S419" t="s">
        <v>7528</v>
      </c>
      <c r="T419">
        <v>5.56</v>
      </c>
      <c r="U419" t="s">
        <v>7897</v>
      </c>
      <c r="V419">
        <v>1.9</v>
      </c>
      <c r="W419" t="s">
        <v>7774</v>
      </c>
      <c r="X419" t="s">
        <v>7788</v>
      </c>
      <c r="Y419" t="s">
        <v>7774</v>
      </c>
      <c r="Z419">
        <v>10</v>
      </c>
      <c r="AA419">
        <v>10</v>
      </c>
      <c r="AB419">
        <v>12</v>
      </c>
      <c r="AC419" t="s">
        <v>5683</v>
      </c>
      <c r="AD419">
        <v>42.772344570000001</v>
      </c>
      <c r="AE419">
        <v>-82.037525950000003</v>
      </c>
      <c r="AF419">
        <v>203</v>
      </c>
      <c r="AG419">
        <v>290</v>
      </c>
      <c r="AH419" t="s">
        <v>8087</v>
      </c>
      <c r="AI419">
        <v>15</v>
      </c>
      <c r="AJ419">
        <v>986</v>
      </c>
      <c r="AK419">
        <v>1.242</v>
      </c>
      <c r="AL419">
        <v>415.03899999999999</v>
      </c>
      <c r="AM419">
        <v>2109</v>
      </c>
      <c r="AN419">
        <v>2111</v>
      </c>
      <c r="AQ419">
        <v>1.23</v>
      </c>
      <c r="AR419">
        <v>1.23</v>
      </c>
      <c r="AT419">
        <v>2.14</v>
      </c>
      <c r="AU419">
        <v>2.14</v>
      </c>
      <c r="BA419">
        <v>0.69</v>
      </c>
      <c r="BB419">
        <v>13</v>
      </c>
    </row>
    <row r="420" spans="1:54" x14ac:dyDescent="0.35">
      <c r="A420" t="s">
        <v>7778</v>
      </c>
      <c r="B420">
        <v>416</v>
      </c>
      <c r="C420">
        <v>1365.0060000000001</v>
      </c>
      <c r="D420">
        <v>10</v>
      </c>
      <c r="E420" t="s">
        <v>7782</v>
      </c>
      <c r="F420" t="s">
        <v>7773</v>
      </c>
      <c r="G420" t="s">
        <v>5753</v>
      </c>
      <c r="H420">
        <v>11</v>
      </c>
      <c r="I420">
        <v>0.57999999999999996</v>
      </c>
      <c r="J420">
        <v>8</v>
      </c>
      <c r="K420">
        <v>9</v>
      </c>
      <c r="L420" t="s">
        <v>7360</v>
      </c>
      <c r="O420" t="s">
        <v>7784</v>
      </c>
      <c r="P420" t="s">
        <v>7774</v>
      </c>
      <c r="Q420" t="s">
        <v>7203</v>
      </c>
      <c r="R420" t="s">
        <v>7528</v>
      </c>
      <c r="S420" t="s">
        <v>7528</v>
      </c>
      <c r="T420">
        <v>5.56</v>
      </c>
      <c r="U420" t="s">
        <v>7897</v>
      </c>
      <c r="V420">
        <v>2</v>
      </c>
      <c r="W420" t="s">
        <v>7774</v>
      </c>
      <c r="X420" t="s">
        <v>7789</v>
      </c>
      <c r="Y420" t="s">
        <v>7774</v>
      </c>
      <c r="AC420" t="s">
        <v>5678</v>
      </c>
      <c r="AD420">
        <v>42.772338589999997</v>
      </c>
      <c r="AE420">
        <v>-82.037526119999995</v>
      </c>
      <c r="AF420">
        <v>203</v>
      </c>
      <c r="AG420">
        <v>290</v>
      </c>
      <c r="AH420" t="s">
        <v>8087</v>
      </c>
      <c r="AI420">
        <v>15</v>
      </c>
      <c r="AJ420">
        <v>986</v>
      </c>
      <c r="AK420">
        <v>1.9019999999999999</v>
      </c>
      <c r="AL420">
        <v>422.95400000000001</v>
      </c>
      <c r="AM420">
        <v>2117</v>
      </c>
      <c r="AN420">
        <v>2117</v>
      </c>
      <c r="AQ420">
        <v>1.24</v>
      </c>
      <c r="AR420">
        <v>1.24</v>
      </c>
      <c r="AT420">
        <v>2.15</v>
      </c>
      <c r="AU420">
        <v>2.15</v>
      </c>
      <c r="BA420">
        <v>0.57999999999999996</v>
      </c>
      <c r="BB420">
        <v>8</v>
      </c>
    </row>
    <row r="421" spans="1:54" x14ac:dyDescent="0.35">
      <c r="A421" t="s">
        <v>7778</v>
      </c>
      <c r="B421">
        <v>417</v>
      </c>
      <c r="C421">
        <v>1366.588</v>
      </c>
      <c r="D421">
        <v>10</v>
      </c>
      <c r="E421" t="s">
        <v>7782</v>
      </c>
      <c r="F421" t="s">
        <v>7773</v>
      </c>
      <c r="G421" t="s">
        <v>5753</v>
      </c>
      <c r="H421">
        <v>11</v>
      </c>
      <c r="I421">
        <v>0.6</v>
      </c>
      <c r="J421">
        <v>13</v>
      </c>
      <c r="K421">
        <v>12</v>
      </c>
      <c r="L421" t="s">
        <v>7537</v>
      </c>
      <c r="O421" t="s">
        <v>7784</v>
      </c>
      <c r="P421" t="s">
        <v>7774</v>
      </c>
      <c r="Q421" t="s">
        <v>7203</v>
      </c>
      <c r="R421" t="s">
        <v>7528</v>
      </c>
      <c r="S421" t="s">
        <v>7528</v>
      </c>
      <c r="T421">
        <v>5.56</v>
      </c>
      <c r="U421" t="s">
        <v>7897</v>
      </c>
      <c r="V421">
        <v>1.9</v>
      </c>
      <c r="W421" t="s">
        <v>7774</v>
      </c>
      <c r="X421" t="s">
        <v>7788</v>
      </c>
      <c r="Y421" t="s">
        <v>7774</v>
      </c>
      <c r="Z421">
        <v>10</v>
      </c>
      <c r="AA421">
        <v>10</v>
      </c>
      <c r="AB421">
        <v>12</v>
      </c>
      <c r="AC421" t="s">
        <v>5683</v>
      </c>
      <c r="AD421">
        <v>42.77232429</v>
      </c>
      <c r="AE421">
        <v>-82.037526560000003</v>
      </c>
      <c r="AF421">
        <v>203</v>
      </c>
      <c r="AG421">
        <v>290</v>
      </c>
      <c r="AH421" t="s">
        <v>8087</v>
      </c>
      <c r="AI421">
        <v>15</v>
      </c>
      <c r="AJ421">
        <v>986</v>
      </c>
      <c r="AK421">
        <v>3.4809999999999999</v>
      </c>
      <c r="AL421">
        <v>411.86</v>
      </c>
      <c r="AM421">
        <v>2112</v>
      </c>
      <c r="AN421">
        <v>2113</v>
      </c>
      <c r="AQ421">
        <v>1.23</v>
      </c>
      <c r="AR421">
        <v>1.23</v>
      </c>
      <c r="AT421">
        <v>2.14</v>
      </c>
      <c r="AU421">
        <v>2.14</v>
      </c>
      <c r="BA421">
        <v>0.6</v>
      </c>
      <c r="BB421">
        <v>13</v>
      </c>
    </row>
    <row r="422" spans="1:54" x14ac:dyDescent="0.35">
      <c r="A422" t="s">
        <v>7778</v>
      </c>
      <c r="B422">
        <v>418</v>
      </c>
      <c r="C422">
        <v>1366.8219999999999</v>
      </c>
      <c r="D422">
        <v>10</v>
      </c>
      <c r="E422" t="s">
        <v>7782</v>
      </c>
      <c r="F422" t="s">
        <v>7773</v>
      </c>
      <c r="G422" t="s">
        <v>5753</v>
      </c>
      <c r="H422">
        <v>12</v>
      </c>
      <c r="I422">
        <v>0.66</v>
      </c>
      <c r="J422">
        <v>11</v>
      </c>
      <c r="K422">
        <v>10</v>
      </c>
      <c r="L422" t="s">
        <v>7515</v>
      </c>
      <c r="O422" t="s">
        <v>7784</v>
      </c>
      <c r="P422" t="s">
        <v>7774</v>
      </c>
      <c r="Q422" t="s">
        <v>7203</v>
      </c>
      <c r="R422" t="s">
        <v>7528</v>
      </c>
      <c r="S422" t="s">
        <v>7528</v>
      </c>
      <c r="T422">
        <v>5.56</v>
      </c>
      <c r="U422" t="s">
        <v>7897</v>
      </c>
      <c r="V422">
        <v>1.9</v>
      </c>
      <c r="W422" t="s">
        <v>7774</v>
      </c>
      <c r="X422" t="s">
        <v>7783</v>
      </c>
      <c r="Y422" t="s">
        <v>7774</v>
      </c>
      <c r="AC422" t="s">
        <v>5678</v>
      </c>
      <c r="AD422">
        <v>42.772322160000002</v>
      </c>
      <c r="AE422">
        <v>-82.037526619999994</v>
      </c>
      <c r="AF422">
        <v>203</v>
      </c>
      <c r="AG422">
        <v>290</v>
      </c>
      <c r="AH422" t="s">
        <v>8087</v>
      </c>
      <c r="AI422">
        <v>15</v>
      </c>
      <c r="AJ422">
        <v>986</v>
      </c>
      <c r="AK422">
        <v>3.7160000000000002</v>
      </c>
      <c r="AL422">
        <v>407.91800000000001</v>
      </c>
      <c r="AM422">
        <v>2113</v>
      </c>
      <c r="AN422">
        <v>2114</v>
      </c>
      <c r="AQ422">
        <v>1.23</v>
      </c>
      <c r="AR422">
        <v>1.23</v>
      </c>
      <c r="AT422">
        <v>2.14</v>
      </c>
      <c r="AU422">
        <v>2.14</v>
      </c>
      <c r="BA422">
        <v>0.66</v>
      </c>
      <c r="BB422">
        <v>11</v>
      </c>
    </row>
    <row r="423" spans="1:54" x14ac:dyDescent="0.35">
      <c r="A423" t="s">
        <v>7778</v>
      </c>
      <c r="B423">
        <v>419</v>
      </c>
      <c r="C423">
        <v>1367.1</v>
      </c>
      <c r="D423">
        <v>10</v>
      </c>
      <c r="E423" t="s">
        <v>7782</v>
      </c>
      <c r="F423" t="s">
        <v>7773</v>
      </c>
      <c r="G423" t="s">
        <v>5753</v>
      </c>
      <c r="H423">
        <v>11</v>
      </c>
      <c r="I423">
        <v>0.62</v>
      </c>
      <c r="J423">
        <v>9</v>
      </c>
      <c r="K423">
        <v>9</v>
      </c>
      <c r="L423" t="s">
        <v>7515</v>
      </c>
      <c r="O423" t="s">
        <v>7784</v>
      </c>
      <c r="P423" t="s">
        <v>7774</v>
      </c>
      <c r="Q423" t="s">
        <v>7203</v>
      </c>
      <c r="R423" t="s">
        <v>7528</v>
      </c>
      <c r="S423" t="s">
        <v>7528</v>
      </c>
      <c r="T423">
        <v>5.56</v>
      </c>
      <c r="U423" t="s">
        <v>7897</v>
      </c>
      <c r="V423">
        <v>1.9</v>
      </c>
      <c r="W423" t="s">
        <v>7774</v>
      </c>
      <c r="X423" t="s">
        <v>7789</v>
      </c>
      <c r="Y423" t="s">
        <v>7774</v>
      </c>
      <c r="AC423" t="s">
        <v>5678</v>
      </c>
      <c r="AD423">
        <v>42.772319639999999</v>
      </c>
      <c r="AE423">
        <v>-82.037526700000001</v>
      </c>
      <c r="AF423">
        <v>203</v>
      </c>
      <c r="AG423">
        <v>290</v>
      </c>
      <c r="AH423" t="s">
        <v>8087</v>
      </c>
      <c r="AI423">
        <v>15</v>
      </c>
      <c r="AJ423">
        <v>986</v>
      </c>
      <c r="AK423">
        <v>3.9950000000000001</v>
      </c>
      <c r="AL423">
        <v>407.69799999999998</v>
      </c>
      <c r="AM423">
        <v>2115</v>
      </c>
      <c r="AN423">
        <v>2116</v>
      </c>
      <c r="AQ423">
        <v>1.24</v>
      </c>
      <c r="AR423">
        <v>1.23</v>
      </c>
      <c r="AT423">
        <v>2.15</v>
      </c>
      <c r="AU423">
        <v>2.14</v>
      </c>
      <c r="BA423">
        <v>0.62</v>
      </c>
      <c r="BB423">
        <v>9</v>
      </c>
    </row>
    <row r="424" spans="1:54" x14ac:dyDescent="0.35">
      <c r="A424" t="s">
        <v>7778</v>
      </c>
      <c r="B424">
        <v>420</v>
      </c>
      <c r="C424">
        <v>1367.203</v>
      </c>
      <c r="D424">
        <v>10</v>
      </c>
      <c r="E424" t="s">
        <v>7782</v>
      </c>
      <c r="F424" t="s">
        <v>7773</v>
      </c>
      <c r="G424" t="s">
        <v>5753</v>
      </c>
      <c r="H424">
        <v>13</v>
      </c>
      <c r="I424">
        <v>0.73</v>
      </c>
      <c r="J424">
        <v>10</v>
      </c>
      <c r="K424">
        <v>9</v>
      </c>
      <c r="L424" t="s">
        <v>7501</v>
      </c>
      <c r="O424" t="s">
        <v>7784</v>
      </c>
      <c r="P424" t="s">
        <v>7774</v>
      </c>
      <c r="Q424" t="s">
        <v>7203</v>
      </c>
      <c r="R424" t="s">
        <v>7528</v>
      </c>
      <c r="S424" t="s">
        <v>7528</v>
      </c>
      <c r="T424">
        <v>5.56</v>
      </c>
      <c r="U424" t="s">
        <v>7897</v>
      </c>
      <c r="V424">
        <v>1.9</v>
      </c>
      <c r="W424" t="s">
        <v>7774</v>
      </c>
      <c r="X424" t="s">
        <v>7789</v>
      </c>
      <c r="Y424" t="s">
        <v>7774</v>
      </c>
      <c r="AC424" t="s">
        <v>5678</v>
      </c>
      <c r="AD424">
        <v>42.77231871</v>
      </c>
      <c r="AE424">
        <v>-82.037526729999996</v>
      </c>
      <c r="AF424">
        <v>203</v>
      </c>
      <c r="AG424">
        <v>290</v>
      </c>
      <c r="AH424" t="s">
        <v>8087</v>
      </c>
      <c r="AI424">
        <v>15</v>
      </c>
      <c r="AJ424">
        <v>986</v>
      </c>
      <c r="AK424">
        <v>4.0970000000000004</v>
      </c>
      <c r="AL424">
        <v>420.12299999999999</v>
      </c>
      <c r="AM424">
        <v>2114</v>
      </c>
      <c r="AN424">
        <v>2115</v>
      </c>
      <c r="AQ424">
        <v>1.23</v>
      </c>
      <c r="AR424">
        <v>1.23</v>
      </c>
      <c r="AT424">
        <v>2.14</v>
      </c>
      <c r="AU424">
        <v>2.14</v>
      </c>
      <c r="BA424">
        <v>0.73</v>
      </c>
      <c r="BB424">
        <v>10</v>
      </c>
    </row>
    <row r="425" spans="1:54" x14ac:dyDescent="0.35">
      <c r="A425" t="s">
        <v>7778</v>
      </c>
      <c r="B425">
        <v>421</v>
      </c>
      <c r="C425">
        <v>1367.373</v>
      </c>
      <c r="D425">
        <v>10</v>
      </c>
      <c r="E425" t="s">
        <v>7782</v>
      </c>
      <c r="F425" t="s">
        <v>7773</v>
      </c>
      <c r="G425" t="s">
        <v>5753</v>
      </c>
      <c r="H425">
        <v>11</v>
      </c>
      <c r="I425">
        <v>0.61</v>
      </c>
      <c r="J425">
        <v>10</v>
      </c>
      <c r="K425">
        <v>10</v>
      </c>
      <c r="L425" t="s">
        <v>7499</v>
      </c>
      <c r="O425" t="s">
        <v>7784</v>
      </c>
      <c r="P425" t="s">
        <v>7774</v>
      </c>
      <c r="Q425" t="s">
        <v>7203</v>
      </c>
      <c r="R425" t="s">
        <v>7528</v>
      </c>
      <c r="S425" t="s">
        <v>7528</v>
      </c>
      <c r="T425">
        <v>5.56</v>
      </c>
      <c r="U425" t="s">
        <v>7897</v>
      </c>
      <c r="V425">
        <v>1.9</v>
      </c>
      <c r="W425" t="s">
        <v>7774</v>
      </c>
      <c r="X425" t="s">
        <v>7789</v>
      </c>
      <c r="Y425" t="s">
        <v>7774</v>
      </c>
      <c r="AC425" t="s">
        <v>5678</v>
      </c>
      <c r="AD425">
        <v>42.77231716</v>
      </c>
      <c r="AE425">
        <v>-82.037526779999993</v>
      </c>
      <c r="AF425">
        <v>203</v>
      </c>
      <c r="AG425">
        <v>290</v>
      </c>
      <c r="AH425" t="s">
        <v>8087</v>
      </c>
      <c r="AI425">
        <v>15</v>
      </c>
      <c r="AJ425">
        <v>986</v>
      </c>
      <c r="AK425">
        <v>4.2670000000000003</v>
      </c>
      <c r="AL425">
        <v>420.22300000000001</v>
      </c>
      <c r="AM425">
        <v>2115</v>
      </c>
      <c r="AN425">
        <v>2116</v>
      </c>
      <c r="AQ425">
        <v>1.24</v>
      </c>
      <c r="AR425">
        <v>1.23</v>
      </c>
      <c r="AT425">
        <v>2.15</v>
      </c>
      <c r="AU425">
        <v>2.14</v>
      </c>
      <c r="BA425">
        <v>0.61</v>
      </c>
      <c r="BB425">
        <v>10</v>
      </c>
    </row>
    <row r="426" spans="1:54" x14ac:dyDescent="0.35">
      <c r="A426" t="s">
        <v>7778</v>
      </c>
      <c r="B426">
        <v>422</v>
      </c>
      <c r="C426">
        <v>1367.441</v>
      </c>
      <c r="D426">
        <v>10</v>
      </c>
      <c r="E426" t="s">
        <v>7782</v>
      </c>
      <c r="F426" t="s">
        <v>7773</v>
      </c>
      <c r="G426" t="s">
        <v>5753</v>
      </c>
      <c r="H426">
        <v>13</v>
      </c>
      <c r="I426">
        <v>0.7</v>
      </c>
      <c r="J426">
        <v>9</v>
      </c>
      <c r="K426">
        <v>9</v>
      </c>
      <c r="L426" t="s">
        <v>7508</v>
      </c>
      <c r="N426">
        <v>16</v>
      </c>
      <c r="O426" t="s">
        <v>7784</v>
      </c>
      <c r="P426" t="s">
        <v>7774</v>
      </c>
      <c r="Q426" t="s">
        <v>7203</v>
      </c>
      <c r="R426" t="s">
        <v>7528</v>
      </c>
      <c r="S426" t="s">
        <v>7528</v>
      </c>
      <c r="T426">
        <v>5.56</v>
      </c>
      <c r="U426" t="s">
        <v>7897</v>
      </c>
      <c r="V426">
        <v>1.9</v>
      </c>
      <c r="W426" t="s">
        <v>7774</v>
      </c>
      <c r="X426" t="s">
        <v>7789</v>
      </c>
      <c r="Y426" t="s">
        <v>7774</v>
      </c>
      <c r="AC426" t="s">
        <v>5678</v>
      </c>
      <c r="AD426">
        <v>42.772316539999998</v>
      </c>
      <c r="AE426">
        <v>-82.037526799999995</v>
      </c>
      <c r="AF426">
        <v>203</v>
      </c>
      <c r="AG426">
        <v>290</v>
      </c>
      <c r="AH426" t="s">
        <v>8087</v>
      </c>
      <c r="AI426">
        <v>15</v>
      </c>
      <c r="AJ426">
        <v>986</v>
      </c>
      <c r="AK426">
        <v>4.3360000000000003</v>
      </c>
      <c r="AL426">
        <v>420.65199999999999</v>
      </c>
      <c r="AM426">
        <v>2115</v>
      </c>
      <c r="AN426">
        <v>2115</v>
      </c>
      <c r="AQ426">
        <v>1.24</v>
      </c>
      <c r="AR426">
        <v>1.23</v>
      </c>
      <c r="AT426">
        <v>2.14</v>
      </c>
      <c r="AU426">
        <v>2.14</v>
      </c>
      <c r="BA426">
        <v>0.7</v>
      </c>
      <c r="BB426">
        <v>9</v>
      </c>
    </row>
    <row r="427" spans="1:54" x14ac:dyDescent="0.35">
      <c r="A427" t="s">
        <v>7778</v>
      </c>
      <c r="B427">
        <v>423</v>
      </c>
      <c r="C427">
        <v>1367.451</v>
      </c>
      <c r="D427">
        <v>10</v>
      </c>
      <c r="E427" t="s">
        <v>7782</v>
      </c>
      <c r="F427" t="s">
        <v>7773</v>
      </c>
      <c r="G427" t="s">
        <v>7852</v>
      </c>
      <c r="H427">
        <v>13</v>
      </c>
      <c r="I427">
        <v>0.7</v>
      </c>
      <c r="J427">
        <v>30</v>
      </c>
      <c r="K427">
        <v>15</v>
      </c>
      <c r="L427" t="s">
        <v>7503</v>
      </c>
      <c r="N427">
        <v>16</v>
      </c>
      <c r="O427" t="s">
        <v>7784</v>
      </c>
      <c r="P427" t="s">
        <v>7774</v>
      </c>
      <c r="Q427" t="s">
        <v>7203</v>
      </c>
      <c r="R427" t="s">
        <v>7528</v>
      </c>
      <c r="S427" t="s">
        <v>7528</v>
      </c>
      <c r="T427">
        <v>5.56</v>
      </c>
      <c r="U427" t="s">
        <v>7897</v>
      </c>
      <c r="V427">
        <v>1.9</v>
      </c>
      <c r="W427" t="s">
        <v>7774</v>
      </c>
      <c r="X427" t="s">
        <v>7788</v>
      </c>
      <c r="Y427" t="s">
        <v>7774</v>
      </c>
      <c r="Z427">
        <v>10</v>
      </c>
      <c r="AC427" t="s">
        <v>5683</v>
      </c>
      <c r="AD427">
        <v>42.772316539999998</v>
      </c>
      <c r="AE427">
        <v>-82.037526799999995</v>
      </c>
      <c r="AF427">
        <v>203</v>
      </c>
      <c r="AG427">
        <v>290</v>
      </c>
      <c r="AH427" t="s">
        <v>8087</v>
      </c>
      <c r="AI427">
        <v>15</v>
      </c>
      <c r="AJ427">
        <v>986</v>
      </c>
      <c r="AK427">
        <v>4.3360000000000003</v>
      </c>
      <c r="AL427">
        <v>414.12900000000002</v>
      </c>
      <c r="AM427">
        <v>2089</v>
      </c>
      <c r="AN427">
        <v>2084</v>
      </c>
      <c r="AQ427">
        <v>1.22</v>
      </c>
      <c r="AR427">
        <v>1.22</v>
      </c>
      <c r="AT427">
        <v>2.11</v>
      </c>
      <c r="AU427">
        <v>2.12</v>
      </c>
      <c r="BA427">
        <v>0.53</v>
      </c>
      <c r="BB427">
        <v>30</v>
      </c>
    </row>
    <row r="428" spans="1:54" x14ac:dyDescent="0.35">
      <c r="A428" t="s">
        <v>7778</v>
      </c>
      <c r="B428">
        <v>424</v>
      </c>
      <c r="C428">
        <v>1367.462</v>
      </c>
      <c r="D428">
        <v>10</v>
      </c>
      <c r="E428" t="s">
        <v>7782</v>
      </c>
      <c r="F428" t="s">
        <v>7773</v>
      </c>
      <c r="G428" t="s">
        <v>5753</v>
      </c>
      <c r="H428">
        <v>12</v>
      </c>
      <c r="I428">
        <v>0.68</v>
      </c>
      <c r="J428">
        <v>9</v>
      </c>
      <c r="K428">
        <v>12</v>
      </c>
      <c r="L428" t="s">
        <v>7506</v>
      </c>
      <c r="N428">
        <v>16</v>
      </c>
      <c r="O428" t="s">
        <v>7784</v>
      </c>
      <c r="P428" t="s">
        <v>7774</v>
      </c>
      <c r="Q428" t="s">
        <v>7203</v>
      </c>
      <c r="R428" t="s">
        <v>7528</v>
      </c>
      <c r="S428" t="s">
        <v>7528</v>
      </c>
      <c r="T428">
        <v>5.56</v>
      </c>
      <c r="U428" t="s">
        <v>7897</v>
      </c>
      <c r="V428">
        <v>1.9</v>
      </c>
      <c r="W428" t="s">
        <v>7774</v>
      </c>
      <c r="X428" t="s">
        <v>7786</v>
      </c>
      <c r="Y428" t="s">
        <v>7774</v>
      </c>
      <c r="Z428">
        <v>10</v>
      </c>
      <c r="AA428">
        <v>10</v>
      </c>
      <c r="AB428">
        <v>15</v>
      </c>
      <c r="AC428" t="s">
        <v>5683</v>
      </c>
      <c r="AD428">
        <v>42.772316349999997</v>
      </c>
      <c r="AE428">
        <v>-82.037526799999995</v>
      </c>
      <c r="AF428">
        <v>203</v>
      </c>
      <c r="AG428">
        <v>290</v>
      </c>
      <c r="AH428" t="s">
        <v>8087</v>
      </c>
      <c r="AI428">
        <v>15</v>
      </c>
      <c r="AJ428">
        <v>986</v>
      </c>
      <c r="AK428">
        <v>4.3570000000000002</v>
      </c>
      <c r="AL428">
        <v>414.12900000000002</v>
      </c>
      <c r="AM428">
        <v>2115</v>
      </c>
      <c r="AN428">
        <v>2116</v>
      </c>
      <c r="AQ428">
        <v>1.24</v>
      </c>
      <c r="AR428">
        <v>1.24</v>
      </c>
      <c r="AT428">
        <v>2.15</v>
      </c>
      <c r="AU428">
        <v>2.14</v>
      </c>
      <c r="BA428">
        <v>0.68</v>
      </c>
      <c r="BB428">
        <v>9</v>
      </c>
    </row>
    <row r="429" spans="1:54" x14ac:dyDescent="0.35">
      <c r="A429" t="s">
        <v>7778</v>
      </c>
      <c r="B429">
        <v>425</v>
      </c>
      <c r="C429">
        <v>1369.19</v>
      </c>
      <c r="D429">
        <v>10</v>
      </c>
      <c r="E429" t="s">
        <v>7782</v>
      </c>
      <c r="F429" t="s">
        <v>7773</v>
      </c>
      <c r="G429" t="s">
        <v>5753</v>
      </c>
      <c r="H429">
        <v>12</v>
      </c>
      <c r="I429">
        <v>0.68</v>
      </c>
      <c r="J429">
        <v>11</v>
      </c>
      <c r="K429">
        <v>11</v>
      </c>
      <c r="L429" t="s">
        <v>7511</v>
      </c>
      <c r="O429" t="s">
        <v>7784</v>
      </c>
      <c r="P429" t="s">
        <v>7774</v>
      </c>
      <c r="Q429" t="s">
        <v>7203</v>
      </c>
      <c r="R429" t="s">
        <v>7528</v>
      </c>
      <c r="S429" t="s">
        <v>7528</v>
      </c>
      <c r="T429">
        <v>5.56</v>
      </c>
      <c r="U429" t="s">
        <v>7897</v>
      </c>
      <c r="V429">
        <v>1.9</v>
      </c>
      <c r="W429" t="s">
        <v>7774</v>
      </c>
      <c r="X429" t="s">
        <v>7788</v>
      </c>
      <c r="Y429" t="s">
        <v>7774</v>
      </c>
      <c r="Z429">
        <v>10</v>
      </c>
      <c r="AA429">
        <v>10</v>
      </c>
      <c r="AB429">
        <v>12</v>
      </c>
      <c r="AC429" t="s">
        <v>5683</v>
      </c>
      <c r="AD429">
        <v>42.772300710000003</v>
      </c>
      <c r="AE429">
        <v>-82.037527330000003</v>
      </c>
      <c r="AF429">
        <v>203</v>
      </c>
      <c r="AG429">
        <v>290</v>
      </c>
      <c r="AH429" t="s">
        <v>8087</v>
      </c>
      <c r="AI429">
        <v>15</v>
      </c>
      <c r="AJ429">
        <v>986</v>
      </c>
      <c r="AK429">
        <v>6.0839999999999996</v>
      </c>
      <c r="AL429">
        <v>410.822</v>
      </c>
      <c r="AM429">
        <v>2113</v>
      </c>
      <c r="AN429">
        <v>2114</v>
      </c>
      <c r="AQ429">
        <v>1.23</v>
      </c>
      <c r="AR429">
        <v>1.23</v>
      </c>
      <c r="AT429">
        <v>2.14</v>
      </c>
      <c r="AU429">
        <v>2.14</v>
      </c>
      <c r="BA429">
        <v>0.68</v>
      </c>
      <c r="BB429">
        <v>11</v>
      </c>
    </row>
    <row r="430" spans="1:54" x14ac:dyDescent="0.35">
      <c r="A430" t="s">
        <v>7778</v>
      </c>
      <c r="B430">
        <v>426</v>
      </c>
      <c r="C430">
        <v>1369.2639999999999</v>
      </c>
      <c r="D430">
        <v>10</v>
      </c>
      <c r="E430" t="s">
        <v>7782</v>
      </c>
      <c r="F430" t="s">
        <v>7773</v>
      </c>
      <c r="G430" t="s">
        <v>5753</v>
      </c>
      <c r="H430">
        <v>13</v>
      </c>
      <c r="I430">
        <v>0.75</v>
      </c>
      <c r="J430">
        <v>7</v>
      </c>
      <c r="K430">
        <v>9</v>
      </c>
      <c r="L430" t="s">
        <v>7503</v>
      </c>
      <c r="N430">
        <v>17</v>
      </c>
      <c r="O430" t="s">
        <v>7784</v>
      </c>
      <c r="P430" t="s">
        <v>7774</v>
      </c>
      <c r="Q430" t="s">
        <v>7203</v>
      </c>
      <c r="R430" t="s">
        <v>7528</v>
      </c>
      <c r="S430" t="s">
        <v>7528</v>
      </c>
      <c r="T430">
        <v>5.56</v>
      </c>
      <c r="U430" t="s">
        <v>7897</v>
      </c>
      <c r="V430">
        <v>1.8</v>
      </c>
      <c r="W430" t="s">
        <v>7774</v>
      </c>
      <c r="X430" t="s">
        <v>7789</v>
      </c>
      <c r="Y430" t="s">
        <v>7774</v>
      </c>
      <c r="AC430" t="s">
        <v>5678</v>
      </c>
      <c r="AD430">
        <v>42.772300020000003</v>
      </c>
      <c r="AE430">
        <v>-82.037527359999999</v>
      </c>
      <c r="AF430">
        <v>203</v>
      </c>
      <c r="AG430">
        <v>290</v>
      </c>
      <c r="AH430" t="s">
        <v>8087</v>
      </c>
      <c r="AI430">
        <v>15</v>
      </c>
      <c r="AJ430">
        <v>986</v>
      </c>
      <c r="AK430">
        <v>6.16</v>
      </c>
      <c r="AL430">
        <v>417.59100000000001</v>
      </c>
      <c r="AM430">
        <v>2117</v>
      </c>
      <c r="AN430">
        <v>2117</v>
      </c>
      <c r="AQ430">
        <v>1.24</v>
      </c>
      <c r="AR430">
        <v>1.24</v>
      </c>
      <c r="AT430">
        <v>2.15</v>
      </c>
      <c r="AU430">
        <v>2.15</v>
      </c>
      <c r="BA430">
        <v>0.75</v>
      </c>
      <c r="BB430">
        <v>7</v>
      </c>
    </row>
    <row r="431" spans="1:54" x14ac:dyDescent="0.35">
      <c r="A431" t="s">
        <v>7778</v>
      </c>
      <c r="B431">
        <v>427</v>
      </c>
      <c r="C431">
        <v>1369.2760000000001</v>
      </c>
      <c r="D431">
        <v>10</v>
      </c>
      <c r="E431" t="s">
        <v>7782</v>
      </c>
      <c r="F431" t="s">
        <v>7773</v>
      </c>
      <c r="G431" t="s">
        <v>7852</v>
      </c>
      <c r="H431">
        <v>13</v>
      </c>
      <c r="I431">
        <v>0.75</v>
      </c>
      <c r="J431">
        <v>30</v>
      </c>
      <c r="K431">
        <v>16</v>
      </c>
      <c r="L431" t="s">
        <v>7498</v>
      </c>
      <c r="N431">
        <v>17</v>
      </c>
      <c r="O431" t="s">
        <v>7784</v>
      </c>
      <c r="P431" t="s">
        <v>7774</v>
      </c>
      <c r="Q431" t="s">
        <v>7203</v>
      </c>
      <c r="R431" t="s">
        <v>7528</v>
      </c>
      <c r="S431" t="s">
        <v>7528</v>
      </c>
      <c r="T431">
        <v>5.56</v>
      </c>
      <c r="U431" t="s">
        <v>7897</v>
      </c>
      <c r="V431">
        <v>1.8</v>
      </c>
      <c r="W431" t="s">
        <v>7774</v>
      </c>
      <c r="X431" t="s">
        <v>7788</v>
      </c>
      <c r="Y431" t="s">
        <v>7774</v>
      </c>
      <c r="Z431">
        <v>10</v>
      </c>
      <c r="AC431" t="s">
        <v>5683</v>
      </c>
      <c r="AD431">
        <v>42.772300020000003</v>
      </c>
      <c r="AE431">
        <v>-82.037527359999999</v>
      </c>
      <c r="AF431">
        <v>203</v>
      </c>
      <c r="AG431">
        <v>290</v>
      </c>
      <c r="AH431" t="s">
        <v>8087</v>
      </c>
      <c r="AI431">
        <v>15</v>
      </c>
      <c r="AJ431">
        <v>986</v>
      </c>
      <c r="AK431">
        <v>6.16</v>
      </c>
      <c r="AL431">
        <v>410.66699999999997</v>
      </c>
      <c r="AM431">
        <v>2087</v>
      </c>
      <c r="AN431">
        <v>2081</v>
      </c>
      <c r="AQ431">
        <v>1.22</v>
      </c>
      <c r="AR431">
        <v>1.22</v>
      </c>
      <c r="AT431">
        <v>2.11</v>
      </c>
      <c r="AU431">
        <v>2.12</v>
      </c>
      <c r="BA431">
        <v>0.55000000000000004</v>
      </c>
      <c r="BB431">
        <v>30</v>
      </c>
    </row>
    <row r="432" spans="1:54" x14ac:dyDescent="0.35">
      <c r="A432" t="s">
        <v>7778</v>
      </c>
      <c r="B432">
        <v>428</v>
      </c>
      <c r="C432">
        <v>1369.2850000000001</v>
      </c>
      <c r="D432">
        <v>10</v>
      </c>
      <c r="E432" t="s">
        <v>7782</v>
      </c>
      <c r="F432" t="s">
        <v>7773</v>
      </c>
      <c r="G432" t="s">
        <v>5753</v>
      </c>
      <c r="H432">
        <v>12</v>
      </c>
      <c r="I432">
        <v>0.69</v>
      </c>
      <c r="J432">
        <v>12</v>
      </c>
      <c r="K432">
        <v>11</v>
      </c>
      <c r="L432" t="s">
        <v>7511</v>
      </c>
      <c r="N432">
        <v>17</v>
      </c>
      <c r="O432" t="s">
        <v>7784</v>
      </c>
      <c r="P432" t="s">
        <v>7774</v>
      </c>
      <c r="Q432" t="s">
        <v>7203</v>
      </c>
      <c r="R432" t="s">
        <v>7528</v>
      </c>
      <c r="S432" t="s">
        <v>7528</v>
      </c>
      <c r="T432">
        <v>5.56</v>
      </c>
      <c r="U432" t="s">
        <v>7897</v>
      </c>
      <c r="V432">
        <v>1.8</v>
      </c>
      <c r="W432" t="s">
        <v>7774</v>
      </c>
      <c r="X432" t="s">
        <v>7788</v>
      </c>
      <c r="Y432" t="s">
        <v>7774</v>
      </c>
      <c r="Z432">
        <v>10</v>
      </c>
      <c r="AA432">
        <v>10</v>
      </c>
      <c r="AB432">
        <v>12</v>
      </c>
      <c r="AC432" t="s">
        <v>5683</v>
      </c>
      <c r="AD432">
        <v>42.772299859999997</v>
      </c>
      <c r="AE432">
        <v>-82.037527359999999</v>
      </c>
      <c r="AF432">
        <v>203</v>
      </c>
      <c r="AG432">
        <v>290</v>
      </c>
      <c r="AH432" t="s">
        <v>8087</v>
      </c>
      <c r="AI432">
        <v>15</v>
      </c>
      <c r="AJ432">
        <v>986</v>
      </c>
      <c r="AK432">
        <v>6.1779999999999999</v>
      </c>
      <c r="AL432">
        <v>410.66699999999997</v>
      </c>
      <c r="AM432">
        <v>2112</v>
      </c>
      <c r="AN432">
        <v>2113</v>
      </c>
      <c r="AQ432">
        <v>1.23</v>
      </c>
      <c r="AR432">
        <v>1.23</v>
      </c>
      <c r="AT432">
        <v>2.14</v>
      </c>
      <c r="AU432">
        <v>2.14</v>
      </c>
      <c r="BA432">
        <v>0.69</v>
      </c>
      <c r="BB432">
        <v>12</v>
      </c>
    </row>
    <row r="433" spans="1:54" x14ac:dyDescent="0.35">
      <c r="A433" t="s">
        <v>7778</v>
      </c>
      <c r="B433">
        <v>429</v>
      </c>
      <c r="C433">
        <v>1369.414</v>
      </c>
      <c r="D433">
        <v>10</v>
      </c>
      <c r="E433" t="s">
        <v>7782</v>
      </c>
      <c r="F433" t="s">
        <v>7773</v>
      </c>
      <c r="G433" t="s">
        <v>5753</v>
      </c>
      <c r="H433">
        <v>12</v>
      </c>
      <c r="I433">
        <v>0.69</v>
      </c>
      <c r="J433">
        <v>11</v>
      </c>
      <c r="K433">
        <v>10</v>
      </c>
      <c r="L433" t="s">
        <v>7537</v>
      </c>
      <c r="O433" t="s">
        <v>7784</v>
      </c>
      <c r="P433" t="s">
        <v>7774</v>
      </c>
      <c r="Q433" t="s">
        <v>7203</v>
      </c>
      <c r="R433" t="s">
        <v>7528</v>
      </c>
      <c r="S433" t="s">
        <v>7528</v>
      </c>
      <c r="T433">
        <v>5.56</v>
      </c>
      <c r="U433" t="s">
        <v>7897</v>
      </c>
      <c r="V433">
        <v>1.9</v>
      </c>
      <c r="W433" t="s">
        <v>7774</v>
      </c>
      <c r="X433" t="s">
        <v>7783</v>
      </c>
      <c r="Y433" t="s">
        <v>7774</v>
      </c>
      <c r="AC433" t="s">
        <v>5678</v>
      </c>
      <c r="AD433">
        <v>42.77229869</v>
      </c>
      <c r="AE433">
        <v>-82.037527400000002</v>
      </c>
      <c r="AF433">
        <v>203</v>
      </c>
      <c r="AG433">
        <v>290</v>
      </c>
      <c r="AH433" t="s">
        <v>8087</v>
      </c>
      <c r="AI433">
        <v>15</v>
      </c>
      <c r="AJ433">
        <v>986</v>
      </c>
      <c r="AK433">
        <v>6.3079999999999998</v>
      </c>
      <c r="AL433">
        <v>411.60500000000002</v>
      </c>
      <c r="AM433">
        <v>2113</v>
      </c>
      <c r="AN433">
        <v>2114</v>
      </c>
      <c r="AQ433">
        <v>1.23</v>
      </c>
      <c r="AR433">
        <v>1.23</v>
      </c>
      <c r="AT433">
        <v>2.14</v>
      </c>
      <c r="AU433">
        <v>2.14</v>
      </c>
      <c r="BA433">
        <v>0.69</v>
      </c>
      <c r="BB433">
        <v>11</v>
      </c>
    </row>
    <row r="434" spans="1:54" x14ac:dyDescent="0.35">
      <c r="A434" t="s">
        <v>7778</v>
      </c>
      <c r="B434">
        <v>430</v>
      </c>
      <c r="C434">
        <v>1369.7550000000001</v>
      </c>
      <c r="D434">
        <v>10</v>
      </c>
      <c r="E434" t="s">
        <v>7782</v>
      </c>
      <c r="F434" t="s">
        <v>7773</v>
      </c>
      <c r="G434" t="s">
        <v>5753</v>
      </c>
      <c r="H434">
        <v>12</v>
      </c>
      <c r="I434">
        <v>0.64</v>
      </c>
      <c r="J434">
        <v>7</v>
      </c>
      <c r="K434">
        <v>8</v>
      </c>
      <c r="L434" t="s">
        <v>7570</v>
      </c>
      <c r="O434" t="s">
        <v>7784</v>
      </c>
      <c r="P434" t="s">
        <v>7774</v>
      </c>
      <c r="Q434" t="s">
        <v>7203</v>
      </c>
      <c r="R434" t="s">
        <v>7528</v>
      </c>
      <c r="S434" t="s">
        <v>7528</v>
      </c>
      <c r="T434">
        <v>5.56</v>
      </c>
      <c r="U434" t="s">
        <v>7897</v>
      </c>
      <c r="V434">
        <v>1.9</v>
      </c>
      <c r="W434" t="s">
        <v>7774</v>
      </c>
      <c r="X434" t="s">
        <v>7789</v>
      </c>
      <c r="Y434" t="s">
        <v>7774</v>
      </c>
      <c r="AC434" t="s">
        <v>5678</v>
      </c>
      <c r="AD434">
        <v>42.772295569999997</v>
      </c>
      <c r="AE434">
        <v>-82.037527510000004</v>
      </c>
      <c r="AF434">
        <v>203</v>
      </c>
      <c r="AG434">
        <v>290</v>
      </c>
      <c r="AH434" t="s">
        <v>8087</v>
      </c>
      <c r="AI434">
        <v>15</v>
      </c>
      <c r="AJ434">
        <v>986</v>
      </c>
      <c r="AK434">
        <v>6.6509999999999998</v>
      </c>
      <c r="AL434">
        <v>424.84300000000002</v>
      </c>
      <c r="AM434">
        <v>2117</v>
      </c>
      <c r="AN434">
        <v>2117</v>
      </c>
      <c r="AQ434">
        <v>1.24</v>
      </c>
      <c r="AR434">
        <v>1.24</v>
      </c>
      <c r="AT434">
        <v>2.15</v>
      </c>
      <c r="AU434">
        <v>2.15</v>
      </c>
      <c r="BA434">
        <v>0.64</v>
      </c>
      <c r="BB434">
        <v>7</v>
      </c>
    </row>
    <row r="435" spans="1:54" x14ac:dyDescent="0.35">
      <c r="A435" t="s">
        <v>7778</v>
      </c>
      <c r="B435">
        <v>431</v>
      </c>
      <c r="C435">
        <v>1369.8979999999999</v>
      </c>
      <c r="D435">
        <v>10</v>
      </c>
      <c r="E435" t="s">
        <v>7782</v>
      </c>
      <c r="F435" t="s">
        <v>7773</v>
      </c>
      <c r="G435" t="s">
        <v>5753</v>
      </c>
      <c r="H435">
        <v>13</v>
      </c>
      <c r="I435">
        <v>0.73</v>
      </c>
      <c r="J435">
        <v>9</v>
      </c>
      <c r="K435">
        <v>9</v>
      </c>
      <c r="L435" t="s">
        <v>7504</v>
      </c>
      <c r="N435">
        <v>18</v>
      </c>
      <c r="O435" t="s">
        <v>7784</v>
      </c>
      <c r="P435" t="s">
        <v>7774</v>
      </c>
      <c r="Q435" t="s">
        <v>7203</v>
      </c>
      <c r="R435" t="s">
        <v>7528</v>
      </c>
      <c r="S435" t="s">
        <v>7528</v>
      </c>
      <c r="T435">
        <v>5.56</v>
      </c>
      <c r="U435" t="s">
        <v>7897</v>
      </c>
      <c r="V435">
        <v>1.9</v>
      </c>
      <c r="W435" t="s">
        <v>7774</v>
      </c>
      <c r="X435" t="s">
        <v>7789</v>
      </c>
      <c r="Y435" t="s">
        <v>7774</v>
      </c>
      <c r="AC435" t="s">
        <v>5678</v>
      </c>
      <c r="AD435">
        <v>42.772294289999998</v>
      </c>
      <c r="AE435">
        <v>-82.037527560000001</v>
      </c>
      <c r="AF435">
        <v>203</v>
      </c>
      <c r="AG435">
        <v>290</v>
      </c>
      <c r="AH435" t="s">
        <v>8087</v>
      </c>
      <c r="AI435">
        <v>15</v>
      </c>
      <c r="AJ435">
        <v>986</v>
      </c>
      <c r="AK435">
        <v>6.7930000000000001</v>
      </c>
      <c r="AL435">
        <v>418.72</v>
      </c>
      <c r="AM435">
        <v>2115</v>
      </c>
      <c r="AN435">
        <v>2116</v>
      </c>
      <c r="AQ435">
        <v>1.24</v>
      </c>
      <c r="AR435">
        <v>1.23</v>
      </c>
      <c r="AT435">
        <v>2.15</v>
      </c>
      <c r="AU435">
        <v>2.14</v>
      </c>
      <c r="BA435">
        <v>0.73</v>
      </c>
      <c r="BB435">
        <v>9</v>
      </c>
    </row>
    <row r="436" spans="1:54" x14ac:dyDescent="0.35">
      <c r="A436" t="s">
        <v>7778</v>
      </c>
      <c r="B436">
        <v>432</v>
      </c>
      <c r="C436">
        <v>1369.9079999999999</v>
      </c>
      <c r="D436">
        <v>10</v>
      </c>
      <c r="E436" t="s">
        <v>7782</v>
      </c>
      <c r="F436" t="s">
        <v>7773</v>
      </c>
      <c r="G436" t="s">
        <v>7852</v>
      </c>
      <c r="H436">
        <v>13</v>
      </c>
      <c r="I436">
        <v>0.73</v>
      </c>
      <c r="J436">
        <v>29</v>
      </c>
      <c r="K436">
        <v>14</v>
      </c>
      <c r="L436" t="s">
        <v>7510</v>
      </c>
      <c r="N436">
        <v>18</v>
      </c>
      <c r="O436" t="s">
        <v>7784</v>
      </c>
      <c r="P436" t="s">
        <v>7774</v>
      </c>
      <c r="Q436" t="s">
        <v>7203</v>
      </c>
      <c r="R436" t="s">
        <v>7528</v>
      </c>
      <c r="S436" t="s">
        <v>7528</v>
      </c>
      <c r="T436">
        <v>5.56</v>
      </c>
      <c r="U436" t="s">
        <v>7897</v>
      </c>
      <c r="V436">
        <v>1.9</v>
      </c>
      <c r="W436" t="s">
        <v>7774</v>
      </c>
      <c r="X436" t="s">
        <v>7879</v>
      </c>
      <c r="Y436" t="s">
        <v>7774</v>
      </c>
      <c r="AC436" t="s">
        <v>5939</v>
      </c>
      <c r="AD436">
        <v>42.772294289999998</v>
      </c>
      <c r="AE436">
        <v>-82.037527560000001</v>
      </c>
      <c r="AF436">
        <v>203</v>
      </c>
      <c r="AG436">
        <v>290</v>
      </c>
      <c r="AH436" t="s">
        <v>8087</v>
      </c>
      <c r="AI436">
        <v>15</v>
      </c>
      <c r="AJ436">
        <v>986</v>
      </c>
      <c r="AK436">
        <v>6.7930000000000001</v>
      </c>
      <c r="AL436">
        <v>413.80399999999997</v>
      </c>
      <c r="AM436">
        <v>2091</v>
      </c>
      <c r="AN436">
        <v>2083</v>
      </c>
      <c r="AQ436">
        <v>1.22</v>
      </c>
      <c r="AR436">
        <v>1.22</v>
      </c>
      <c r="AT436">
        <v>2.11</v>
      </c>
      <c r="AU436">
        <v>2.12</v>
      </c>
      <c r="BA436">
        <v>0.5</v>
      </c>
      <c r="BB436">
        <v>29</v>
      </c>
    </row>
    <row r="437" spans="1:54" x14ac:dyDescent="0.35">
      <c r="A437" t="s">
        <v>7778</v>
      </c>
      <c r="B437">
        <v>433</v>
      </c>
      <c r="C437">
        <v>1369.9179999999999</v>
      </c>
      <c r="D437">
        <v>10</v>
      </c>
      <c r="E437" t="s">
        <v>7782</v>
      </c>
      <c r="F437" t="s">
        <v>7773</v>
      </c>
      <c r="G437" t="s">
        <v>5753</v>
      </c>
      <c r="H437">
        <v>10</v>
      </c>
      <c r="I437">
        <v>0.56000000000000005</v>
      </c>
      <c r="J437">
        <v>9</v>
      </c>
      <c r="K437">
        <v>9</v>
      </c>
      <c r="L437" t="s">
        <v>7498</v>
      </c>
      <c r="N437">
        <v>18</v>
      </c>
      <c r="O437" t="s">
        <v>7784</v>
      </c>
      <c r="P437" t="s">
        <v>7774</v>
      </c>
      <c r="Q437" t="s">
        <v>7203</v>
      </c>
      <c r="R437" t="s">
        <v>7528</v>
      </c>
      <c r="S437" t="s">
        <v>7528</v>
      </c>
      <c r="T437">
        <v>5.56</v>
      </c>
      <c r="U437" t="s">
        <v>7897</v>
      </c>
      <c r="V437">
        <v>1.9</v>
      </c>
      <c r="W437" t="s">
        <v>7774</v>
      </c>
      <c r="X437" t="s">
        <v>7789</v>
      </c>
      <c r="Y437" t="s">
        <v>7774</v>
      </c>
      <c r="AC437" t="s">
        <v>5678</v>
      </c>
      <c r="AD437">
        <v>42.772294100000003</v>
      </c>
      <c r="AE437">
        <v>-82.037527569999995</v>
      </c>
      <c r="AF437">
        <v>203</v>
      </c>
      <c r="AG437">
        <v>290</v>
      </c>
      <c r="AH437" t="s">
        <v>8087</v>
      </c>
      <c r="AI437">
        <v>15</v>
      </c>
      <c r="AJ437">
        <v>986</v>
      </c>
      <c r="AK437">
        <v>6.8129999999999997</v>
      </c>
      <c r="AL437">
        <v>413.80399999999997</v>
      </c>
      <c r="AM437">
        <v>2116</v>
      </c>
      <c r="AN437">
        <v>2117</v>
      </c>
      <c r="AQ437">
        <v>1.24</v>
      </c>
      <c r="AR437">
        <v>1.24</v>
      </c>
      <c r="AT437">
        <v>2.15</v>
      </c>
      <c r="AU437">
        <v>2.15</v>
      </c>
      <c r="BA437">
        <v>0.56000000000000005</v>
      </c>
      <c r="BB437">
        <v>9</v>
      </c>
    </row>
    <row r="438" spans="1:54" x14ac:dyDescent="0.35">
      <c r="A438" t="s">
        <v>7778</v>
      </c>
      <c r="B438">
        <v>434</v>
      </c>
      <c r="C438">
        <v>1371.2750000000001</v>
      </c>
      <c r="D438">
        <v>10</v>
      </c>
      <c r="E438" t="s">
        <v>7782</v>
      </c>
      <c r="F438" t="s">
        <v>7773</v>
      </c>
      <c r="G438" t="s">
        <v>5753</v>
      </c>
      <c r="H438">
        <v>12</v>
      </c>
      <c r="I438">
        <v>0.65</v>
      </c>
      <c r="J438">
        <v>9</v>
      </c>
      <c r="K438">
        <v>8</v>
      </c>
      <c r="L438" t="s">
        <v>7544</v>
      </c>
      <c r="O438" t="s">
        <v>7784</v>
      </c>
      <c r="P438" t="s">
        <v>7774</v>
      </c>
      <c r="Q438" t="s">
        <v>7203</v>
      </c>
      <c r="R438" t="s">
        <v>7528</v>
      </c>
      <c r="S438" t="s">
        <v>7528</v>
      </c>
      <c r="T438">
        <v>5.56</v>
      </c>
      <c r="U438" t="s">
        <v>7897</v>
      </c>
      <c r="V438">
        <v>1.8</v>
      </c>
      <c r="W438" t="s">
        <v>7774</v>
      </c>
      <c r="X438" t="s">
        <v>7789</v>
      </c>
      <c r="Y438" t="s">
        <v>7774</v>
      </c>
      <c r="AC438" t="s">
        <v>5678</v>
      </c>
      <c r="AD438">
        <v>42.772281820000003</v>
      </c>
      <c r="AE438">
        <v>-82.037527999999995</v>
      </c>
      <c r="AF438">
        <v>203</v>
      </c>
      <c r="AG438">
        <v>290</v>
      </c>
      <c r="AH438" t="s">
        <v>8087</v>
      </c>
      <c r="AI438">
        <v>15</v>
      </c>
      <c r="AJ438">
        <v>986</v>
      </c>
      <c r="AK438">
        <v>8.17</v>
      </c>
      <c r="AL438">
        <v>399.17899999999997</v>
      </c>
      <c r="AM438">
        <v>2115</v>
      </c>
      <c r="AN438">
        <v>2116</v>
      </c>
      <c r="AQ438">
        <v>1.24</v>
      </c>
      <c r="AR438">
        <v>1.24</v>
      </c>
      <c r="AT438">
        <v>2.15</v>
      </c>
      <c r="AU438">
        <v>2.14</v>
      </c>
      <c r="BA438">
        <v>0.65</v>
      </c>
      <c r="BB438">
        <v>9</v>
      </c>
    </row>
    <row r="439" spans="1:54" x14ac:dyDescent="0.35">
      <c r="A439" t="s">
        <v>7778</v>
      </c>
      <c r="B439">
        <v>435</v>
      </c>
      <c r="C439">
        <v>1371.413</v>
      </c>
      <c r="D439">
        <v>10</v>
      </c>
      <c r="E439" t="s">
        <v>7782</v>
      </c>
      <c r="F439" t="s">
        <v>7773</v>
      </c>
      <c r="G439" t="s">
        <v>5753</v>
      </c>
      <c r="H439">
        <v>10</v>
      </c>
      <c r="I439">
        <v>0.56999999999999995</v>
      </c>
      <c r="J439">
        <v>10</v>
      </c>
      <c r="K439">
        <v>8</v>
      </c>
      <c r="L439" t="s">
        <v>7898</v>
      </c>
      <c r="O439" t="s">
        <v>7784</v>
      </c>
      <c r="P439" t="s">
        <v>7774</v>
      </c>
      <c r="Q439" t="s">
        <v>7203</v>
      </c>
      <c r="R439" t="s">
        <v>7528</v>
      </c>
      <c r="S439" t="s">
        <v>7528</v>
      </c>
      <c r="T439">
        <v>5.56</v>
      </c>
      <c r="U439" t="s">
        <v>7897</v>
      </c>
      <c r="V439">
        <v>1.8</v>
      </c>
      <c r="W439" t="s">
        <v>7774</v>
      </c>
      <c r="X439" t="s">
        <v>7783</v>
      </c>
      <c r="Y439" t="s">
        <v>7774</v>
      </c>
      <c r="AC439" t="s">
        <v>5678</v>
      </c>
      <c r="AD439">
        <v>42.772280569999999</v>
      </c>
      <c r="AE439">
        <v>-82.037528050000006</v>
      </c>
      <c r="AF439">
        <v>203</v>
      </c>
      <c r="AG439">
        <v>290</v>
      </c>
      <c r="AH439" t="s">
        <v>8087</v>
      </c>
      <c r="AI439">
        <v>15</v>
      </c>
      <c r="AJ439">
        <v>986</v>
      </c>
      <c r="AK439">
        <v>8.3079999999999998</v>
      </c>
      <c r="AL439">
        <v>393.596</v>
      </c>
      <c r="AM439">
        <v>2115</v>
      </c>
      <c r="AN439">
        <v>2116</v>
      </c>
      <c r="AQ439">
        <v>1.24</v>
      </c>
      <c r="AR439">
        <v>1.23</v>
      </c>
      <c r="AT439">
        <v>2.15</v>
      </c>
      <c r="AU439">
        <v>2.14</v>
      </c>
      <c r="BA439">
        <v>0.56999999999999995</v>
      </c>
      <c r="BB439">
        <v>10</v>
      </c>
    </row>
    <row r="440" spans="1:54" x14ac:dyDescent="0.35">
      <c r="A440" t="s">
        <v>7778</v>
      </c>
      <c r="B440">
        <v>436</v>
      </c>
      <c r="C440">
        <v>1371.4670000000001</v>
      </c>
      <c r="D440">
        <v>10</v>
      </c>
      <c r="E440" t="s">
        <v>7782</v>
      </c>
      <c r="F440" t="s">
        <v>7773</v>
      </c>
      <c r="G440" t="s">
        <v>5753</v>
      </c>
      <c r="H440">
        <v>10</v>
      </c>
      <c r="I440">
        <v>0.57999999999999996</v>
      </c>
      <c r="J440">
        <v>9</v>
      </c>
      <c r="K440">
        <v>8</v>
      </c>
      <c r="L440" t="s">
        <v>7508</v>
      </c>
      <c r="O440" t="s">
        <v>7784</v>
      </c>
      <c r="P440" t="s">
        <v>7774</v>
      </c>
      <c r="Q440" t="s">
        <v>7203</v>
      </c>
      <c r="R440" t="s">
        <v>7528</v>
      </c>
      <c r="S440" t="s">
        <v>7528</v>
      </c>
      <c r="T440">
        <v>5.56</v>
      </c>
      <c r="U440" t="s">
        <v>7897</v>
      </c>
      <c r="V440">
        <v>1.8</v>
      </c>
      <c r="W440" t="s">
        <v>7774</v>
      </c>
      <c r="X440" t="s">
        <v>7789</v>
      </c>
      <c r="Y440" t="s">
        <v>7774</v>
      </c>
      <c r="AC440" t="s">
        <v>5678</v>
      </c>
      <c r="AD440">
        <v>42.772280080000002</v>
      </c>
      <c r="AE440">
        <v>-82.03752806</v>
      </c>
      <c r="AF440">
        <v>203</v>
      </c>
      <c r="AG440">
        <v>290</v>
      </c>
      <c r="AH440" t="s">
        <v>8087</v>
      </c>
      <c r="AI440">
        <v>15</v>
      </c>
      <c r="AJ440">
        <v>986</v>
      </c>
      <c r="AK440">
        <v>8.3620000000000001</v>
      </c>
      <c r="AL440">
        <v>421.69799999999998</v>
      </c>
      <c r="AM440">
        <v>2115</v>
      </c>
      <c r="AN440">
        <v>2116</v>
      </c>
      <c r="AQ440">
        <v>1.24</v>
      </c>
      <c r="AR440">
        <v>1.24</v>
      </c>
      <c r="AT440">
        <v>2.15</v>
      </c>
      <c r="AU440">
        <v>2.14</v>
      </c>
      <c r="BA440">
        <v>0.57999999999999996</v>
      </c>
      <c r="BB440">
        <v>9</v>
      </c>
    </row>
    <row r="441" spans="1:54" x14ac:dyDescent="0.35">
      <c r="A441" t="s">
        <v>7778</v>
      </c>
      <c r="B441">
        <v>437</v>
      </c>
      <c r="C441">
        <v>1371.64</v>
      </c>
      <c r="D441">
        <v>10</v>
      </c>
      <c r="E441" t="s">
        <v>7782</v>
      </c>
      <c r="F441" t="s">
        <v>7773</v>
      </c>
      <c r="G441" t="s">
        <v>5753</v>
      </c>
      <c r="H441">
        <v>11</v>
      </c>
      <c r="I441">
        <v>0.57999999999999996</v>
      </c>
      <c r="J441">
        <v>12</v>
      </c>
      <c r="K441">
        <v>9</v>
      </c>
      <c r="L441" t="s">
        <v>7686</v>
      </c>
      <c r="N441">
        <v>19</v>
      </c>
      <c r="O441" t="s">
        <v>7784</v>
      </c>
      <c r="P441" t="s">
        <v>7774</v>
      </c>
      <c r="Q441" t="s">
        <v>7203</v>
      </c>
      <c r="R441" t="s">
        <v>7528</v>
      </c>
      <c r="S441" t="s">
        <v>7528</v>
      </c>
      <c r="T441">
        <v>5.56</v>
      </c>
      <c r="U441" t="s">
        <v>7897</v>
      </c>
      <c r="V441">
        <v>1.8</v>
      </c>
      <c r="W441" t="s">
        <v>7774</v>
      </c>
      <c r="X441" t="s">
        <v>7783</v>
      </c>
      <c r="Y441" t="s">
        <v>7774</v>
      </c>
      <c r="AC441" t="s">
        <v>5678</v>
      </c>
      <c r="AD441">
        <v>42.77227852</v>
      </c>
      <c r="AE441">
        <v>-82.037528120000005</v>
      </c>
      <c r="AF441">
        <v>203</v>
      </c>
      <c r="AG441">
        <v>290</v>
      </c>
      <c r="AH441" t="s">
        <v>8087</v>
      </c>
      <c r="AI441">
        <v>15</v>
      </c>
      <c r="AJ441">
        <v>986</v>
      </c>
      <c r="AK441">
        <v>8.5340000000000007</v>
      </c>
      <c r="AL441">
        <v>399.23500000000001</v>
      </c>
      <c r="AM441">
        <v>2112</v>
      </c>
      <c r="AN441">
        <v>2113</v>
      </c>
      <c r="AQ441">
        <v>1.23</v>
      </c>
      <c r="AR441">
        <v>1.23</v>
      </c>
      <c r="AT441">
        <v>2.14</v>
      </c>
      <c r="AU441">
        <v>2.14</v>
      </c>
      <c r="BA441">
        <v>0.57999999999999996</v>
      </c>
      <c r="BB441">
        <v>12</v>
      </c>
    </row>
    <row r="442" spans="1:54" x14ac:dyDescent="0.35">
      <c r="A442" t="s">
        <v>7778</v>
      </c>
      <c r="B442">
        <v>438</v>
      </c>
      <c r="C442">
        <v>1371.655</v>
      </c>
      <c r="D442">
        <v>10</v>
      </c>
      <c r="E442" t="s">
        <v>7782</v>
      </c>
      <c r="F442" t="s">
        <v>7773</v>
      </c>
      <c r="G442" t="s">
        <v>7852</v>
      </c>
      <c r="H442">
        <v>12</v>
      </c>
      <c r="I442">
        <v>0.68</v>
      </c>
      <c r="J442">
        <v>41</v>
      </c>
      <c r="K442">
        <v>9</v>
      </c>
      <c r="L442" t="s">
        <v>7686</v>
      </c>
      <c r="N442">
        <v>19</v>
      </c>
      <c r="O442" t="s">
        <v>7784</v>
      </c>
      <c r="P442" t="s">
        <v>7774</v>
      </c>
      <c r="Q442" t="s">
        <v>7203</v>
      </c>
      <c r="R442" t="s">
        <v>7528</v>
      </c>
      <c r="S442" t="s">
        <v>7528</v>
      </c>
      <c r="T442">
        <v>5.56</v>
      </c>
      <c r="U442" t="s">
        <v>7897</v>
      </c>
      <c r="V442">
        <v>1.9</v>
      </c>
      <c r="W442" t="s">
        <v>7774</v>
      </c>
      <c r="X442" t="s">
        <v>7783</v>
      </c>
      <c r="Y442" t="s">
        <v>7774</v>
      </c>
      <c r="AC442" t="s">
        <v>5939</v>
      </c>
      <c r="AD442">
        <v>42.77227852</v>
      </c>
      <c r="AE442">
        <v>-82.037528120000005</v>
      </c>
      <c r="AF442">
        <v>203</v>
      </c>
      <c r="AG442">
        <v>290</v>
      </c>
      <c r="AH442" t="s">
        <v>8087</v>
      </c>
      <c r="AI442">
        <v>15</v>
      </c>
      <c r="AJ442">
        <v>986</v>
      </c>
      <c r="AK442">
        <v>8.5340000000000007</v>
      </c>
      <c r="AL442">
        <v>399.23500000000001</v>
      </c>
      <c r="AM442">
        <v>2079</v>
      </c>
      <c r="AN442">
        <v>2064</v>
      </c>
      <c r="AQ442">
        <v>1.21</v>
      </c>
      <c r="AR442">
        <v>1.21</v>
      </c>
      <c r="AT442">
        <v>2.09</v>
      </c>
      <c r="AU442">
        <v>2.11</v>
      </c>
      <c r="BA442">
        <v>0.44</v>
      </c>
      <c r="BB442">
        <v>41</v>
      </c>
    </row>
    <row r="443" spans="1:54" x14ac:dyDescent="0.35">
      <c r="A443" t="s">
        <v>7778</v>
      </c>
      <c r="B443">
        <v>439</v>
      </c>
      <c r="C443">
        <v>1371.672</v>
      </c>
      <c r="D443">
        <v>10</v>
      </c>
      <c r="E443" t="s">
        <v>7782</v>
      </c>
      <c r="F443" t="s">
        <v>7773</v>
      </c>
      <c r="G443" t="s">
        <v>5753</v>
      </c>
      <c r="H443">
        <v>12</v>
      </c>
      <c r="I443">
        <v>0.68</v>
      </c>
      <c r="J443">
        <v>6</v>
      </c>
      <c r="K443">
        <v>7</v>
      </c>
      <c r="L443" t="s">
        <v>7686</v>
      </c>
      <c r="N443">
        <v>19</v>
      </c>
      <c r="O443" t="s">
        <v>7784</v>
      </c>
      <c r="P443" t="s">
        <v>7774</v>
      </c>
      <c r="Q443" t="s">
        <v>7203</v>
      </c>
      <c r="R443" t="s">
        <v>7528</v>
      </c>
      <c r="S443" t="s">
        <v>7528</v>
      </c>
      <c r="T443">
        <v>5.56</v>
      </c>
      <c r="U443" t="s">
        <v>7897</v>
      </c>
      <c r="V443">
        <v>1.9</v>
      </c>
      <c r="W443" t="s">
        <v>7774</v>
      </c>
      <c r="X443" t="s">
        <v>7789</v>
      </c>
      <c r="Y443" t="s">
        <v>7774</v>
      </c>
      <c r="AC443" t="s">
        <v>5678</v>
      </c>
      <c r="AD443">
        <v>42.772278210000003</v>
      </c>
      <c r="AE443">
        <v>-82.037528129999998</v>
      </c>
      <c r="AF443">
        <v>203</v>
      </c>
      <c r="AG443">
        <v>290</v>
      </c>
      <c r="AH443" t="s">
        <v>8087</v>
      </c>
      <c r="AI443">
        <v>15</v>
      </c>
      <c r="AJ443">
        <v>986</v>
      </c>
      <c r="AK443">
        <v>8.5679999999999996</v>
      </c>
      <c r="AL443">
        <v>400.57</v>
      </c>
      <c r="AM443">
        <v>2117</v>
      </c>
      <c r="AN443">
        <v>2118</v>
      </c>
      <c r="AQ443">
        <v>1.24</v>
      </c>
      <c r="AR443">
        <v>1.24</v>
      </c>
      <c r="AT443">
        <v>2.15</v>
      </c>
      <c r="AU443">
        <v>2.15</v>
      </c>
      <c r="BA443">
        <v>0.68</v>
      </c>
      <c r="BB443">
        <v>6</v>
      </c>
    </row>
    <row r="444" spans="1:54" x14ac:dyDescent="0.35">
      <c r="A444" t="s">
        <v>7778</v>
      </c>
      <c r="B444">
        <v>440</v>
      </c>
      <c r="C444">
        <v>1371.721</v>
      </c>
      <c r="D444">
        <v>10</v>
      </c>
      <c r="E444" t="s">
        <v>7782</v>
      </c>
      <c r="F444" t="s">
        <v>7773</v>
      </c>
      <c r="G444" t="s">
        <v>5753</v>
      </c>
      <c r="H444">
        <v>11</v>
      </c>
      <c r="I444">
        <v>0.59</v>
      </c>
      <c r="J444">
        <v>8</v>
      </c>
      <c r="K444">
        <v>7</v>
      </c>
      <c r="L444" t="s">
        <v>7508</v>
      </c>
      <c r="N444">
        <v>20</v>
      </c>
      <c r="O444" t="s">
        <v>7784</v>
      </c>
      <c r="P444" t="s">
        <v>7774</v>
      </c>
      <c r="Q444" t="s">
        <v>7203</v>
      </c>
      <c r="R444" t="s">
        <v>7528</v>
      </c>
      <c r="S444" t="s">
        <v>7528</v>
      </c>
      <c r="T444">
        <v>5.56</v>
      </c>
      <c r="U444" t="s">
        <v>7897</v>
      </c>
      <c r="V444">
        <v>1.9</v>
      </c>
      <c r="W444" t="s">
        <v>7774</v>
      </c>
      <c r="X444" t="s">
        <v>7789</v>
      </c>
      <c r="Y444" t="s">
        <v>7774</v>
      </c>
      <c r="AC444" t="s">
        <v>5678</v>
      </c>
      <c r="AD444">
        <v>42.772277770000002</v>
      </c>
      <c r="AE444">
        <v>-82.03752815</v>
      </c>
      <c r="AF444">
        <v>203</v>
      </c>
      <c r="AG444">
        <v>290</v>
      </c>
      <c r="AH444" t="s">
        <v>8087</v>
      </c>
      <c r="AI444">
        <v>15</v>
      </c>
      <c r="AJ444">
        <v>986</v>
      </c>
      <c r="AK444">
        <v>8.6170000000000009</v>
      </c>
      <c r="AL444">
        <v>422.56400000000002</v>
      </c>
      <c r="AM444">
        <v>2117</v>
      </c>
      <c r="AN444">
        <v>2117</v>
      </c>
      <c r="AQ444">
        <v>1.24</v>
      </c>
      <c r="AR444">
        <v>1.24</v>
      </c>
      <c r="AT444">
        <v>2.15</v>
      </c>
      <c r="AU444">
        <v>2.15</v>
      </c>
      <c r="BA444">
        <v>0.59</v>
      </c>
      <c r="BB444">
        <v>8</v>
      </c>
    </row>
    <row r="445" spans="1:54" x14ac:dyDescent="0.35">
      <c r="A445" t="s">
        <v>7778</v>
      </c>
      <c r="B445">
        <v>441</v>
      </c>
      <c r="C445">
        <v>1371.7339999999999</v>
      </c>
      <c r="D445">
        <v>10</v>
      </c>
      <c r="E445" t="s">
        <v>7782</v>
      </c>
      <c r="F445" t="s">
        <v>7773</v>
      </c>
      <c r="G445" t="s">
        <v>7852</v>
      </c>
      <c r="H445">
        <v>11</v>
      </c>
      <c r="I445">
        <v>0.59</v>
      </c>
      <c r="J445">
        <v>33</v>
      </c>
      <c r="K445">
        <v>29</v>
      </c>
      <c r="L445" t="s">
        <v>7535</v>
      </c>
      <c r="N445">
        <v>20</v>
      </c>
      <c r="O445" t="s">
        <v>7784</v>
      </c>
      <c r="P445" t="s">
        <v>7774</v>
      </c>
      <c r="Q445" t="s">
        <v>7203</v>
      </c>
      <c r="R445" t="s">
        <v>7528</v>
      </c>
      <c r="S445" t="s">
        <v>7528</v>
      </c>
      <c r="T445">
        <v>5.56</v>
      </c>
      <c r="U445" t="s">
        <v>7897</v>
      </c>
      <c r="V445">
        <v>1.9</v>
      </c>
      <c r="W445" t="s">
        <v>7774</v>
      </c>
      <c r="X445" t="s">
        <v>7788</v>
      </c>
      <c r="Y445" t="s">
        <v>7774</v>
      </c>
      <c r="AC445" t="s">
        <v>5939</v>
      </c>
      <c r="AD445">
        <v>42.772277770000002</v>
      </c>
      <c r="AE445">
        <v>-82.03752815</v>
      </c>
      <c r="AF445">
        <v>203</v>
      </c>
      <c r="AG445">
        <v>290</v>
      </c>
      <c r="AH445" t="s">
        <v>8087</v>
      </c>
      <c r="AI445">
        <v>15</v>
      </c>
      <c r="AJ445">
        <v>986</v>
      </c>
      <c r="AK445">
        <v>8.6170000000000009</v>
      </c>
      <c r="AL445">
        <v>400.25099999999998</v>
      </c>
      <c r="AM445">
        <v>2092</v>
      </c>
      <c r="AN445">
        <v>2086</v>
      </c>
      <c r="AQ445">
        <v>1.22</v>
      </c>
      <c r="AR445">
        <v>1.22</v>
      </c>
      <c r="AT445">
        <v>2.11</v>
      </c>
      <c r="AU445">
        <v>2.12</v>
      </c>
      <c r="BA445">
        <v>0.42</v>
      </c>
      <c r="BB445">
        <v>33</v>
      </c>
    </row>
    <row r="446" spans="1:54" x14ac:dyDescent="0.35">
      <c r="A446" t="s">
        <v>7778</v>
      </c>
      <c r="B446">
        <v>442</v>
      </c>
      <c r="C446">
        <v>1371.7460000000001</v>
      </c>
      <c r="D446">
        <v>10</v>
      </c>
      <c r="E446" t="s">
        <v>7782</v>
      </c>
      <c r="F446" t="s">
        <v>7773</v>
      </c>
      <c r="G446" t="s">
        <v>5753</v>
      </c>
      <c r="H446">
        <v>10</v>
      </c>
      <c r="I446">
        <v>0.56999999999999995</v>
      </c>
      <c r="J446">
        <v>7</v>
      </c>
      <c r="K446">
        <v>7</v>
      </c>
      <c r="L446" t="s">
        <v>7686</v>
      </c>
      <c r="N446">
        <v>20</v>
      </c>
      <c r="O446" t="s">
        <v>7784</v>
      </c>
      <c r="P446" t="s">
        <v>7774</v>
      </c>
      <c r="Q446" t="s">
        <v>7203</v>
      </c>
      <c r="R446" t="s">
        <v>7528</v>
      </c>
      <c r="S446" t="s">
        <v>7528</v>
      </c>
      <c r="T446">
        <v>5.56</v>
      </c>
      <c r="U446" t="s">
        <v>7897</v>
      </c>
      <c r="V446">
        <v>1.9</v>
      </c>
      <c r="W446" t="s">
        <v>7774</v>
      </c>
      <c r="X446" t="s">
        <v>7789</v>
      </c>
      <c r="Y446" t="s">
        <v>7774</v>
      </c>
      <c r="AC446" t="s">
        <v>5678</v>
      </c>
      <c r="AD446">
        <v>42.772277539999997</v>
      </c>
      <c r="AE446">
        <v>-82.03752815</v>
      </c>
      <c r="AF446">
        <v>203</v>
      </c>
      <c r="AG446">
        <v>290</v>
      </c>
      <c r="AH446" t="s">
        <v>8087</v>
      </c>
      <c r="AI446">
        <v>15</v>
      </c>
      <c r="AJ446">
        <v>986</v>
      </c>
      <c r="AK446">
        <v>8.6419999999999995</v>
      </c>
      <c r="AL446">
        <v>400.25099999999998</v>
      </c>
      <c r="AM446">
        <v>2117</v>
      </c>
      <c r="AN446">
        <v>2118</v>
      </c>
      <c r="AQ446">
        <v>1.24</v>
      </c>
      <c r="AR446">
        <v>1.24</v>
      </c>
      <c r="AT446">
        <v>2.15</v>
      </c>
      <c r="AU446">
        <v>2.15</v>
      </c>
      <c r="BA446">
        <v>0.56999999999999995</v>
      </c>
      <c r="BB446">
        <v>7</v>
      </c>
    </row>
    <row r="447" spans="1:54" x14ac:dyDescent="0.35">
      <c r="A447" t="s">
        <v>7778</v>
      </c>
      <c r="B447">
        <v>443</v>
      </c>
      <c r="C447">
        <v>1371.9259999999999</v>
      </c>
      <c r="D447">
        <v>10</v>
      </c>
      <c r="E447" t="s">
        <v>7782</v>
      </c>
      <c r="F447" t="s">
        <v>7773</v>
      </c>
      <c r="G447" t="s">
        <v>5753</v>
      </c>
      <c r="H447">
        <v>11</v>
      </c>
      <c r="I447">
        <v>0.63</v>
      </c>
      <c r="J447">
        <v>10</v>
      </c>
      <c r="K447">
        <v>11</v>
      </c>
      <c r="L447" t="s">
        <v>7500</v>
      </c>
      <c r="O447" t="s">
        <v>7784</v>
      </c>
      <c r="P447" t="s">
        <v>7774</v>
      </c>
      <c r="Q447" t="s">
        <v>7203</v>
      </c>
      <c r="R447" t="s">
        <v>7528</v>
      </c>
      <c r="S447" t="s">
        <v>7528</v>
      </c>
      <c r="T447">
        <v>5.56</v>
      </c>
      <c r="U447" t="s">
        <v>7897</v>
      </c>
      <c r="V447">
        <v>1.9</v>
      </c>
      <c r="W447" t="s">
        <v>7774</v>
      </c>
      <c r="X447" t="s">
        <v>7788</v>
      </c>
      <c r="Y447" t="s">
        <v>7774</v>
      </c>
      <c r="Z447">
        <v>10</v>
      </c>
      <c r="AA447">
        <v>10</v>
      </c>
      <c r="AB447">
        <v>12</v>
      </c>
      <c r="AC447" t="s">
        <v>5683</v>
      </c>
      <c r="AD447">
        <v>42.772275929999999</v>
      </c>
      <c r="AE447">
        <v>-82.037528210000005</v>
      </c>
      <c r="AF447">
        <v>203</v>
      </c>
      <c r="AG447">
        <v>290</v>
      </c>
      <c r="AH447" t="s">
        <v>8087</v>
      </c>
      <c r="AI447">
        <v>15</v>
      </c>
      <c r="AJ447">
        <v>986</v>
      </c>
      <c r="AK447">
        <v>8.82</v>
      </c>
      <c r="AL447">
        <v>420.37</v>
      </c>
      <c r="AM447">
        <v>2114</v>
      </c>
      <c r="AN447">
        <v>2115</v>
      </c>
      <c r="AQ447">
        <v>1.24</v>
      </c>
      <c r="AR447">
        <v>1.23</v>
      </c>
      <c r="AT447">
        <v>2.14</v>
      </c>
      <c r="AU447">
        <v>2.14</v>
      </c>
      <c r="BA447">
        <v>0.63</v>
      </c>
      <c r="BB447">
        <v>10</v>
      </c>
    </row>
    <row r="448" spans="1:54" x14ac:dyDescent="0.35">
      <c r="A448" t="s">
        <v>7778</v>
      </c>
      <c r="B448">
        <v>444</v>
      </c>
      <c r="C448">
        <v>1372.202</v>
      </c>
      <c r="D448">
        <v>10</v>
      </c>
      <c r="E448" t="s">
        <v>7782</v>
      </c>
      <c r="F448" t="s">
        <v>7773</v>
      </c>
      <c r="G448" t="s">
        <v>5753</v>
      </c>
      <c r="H448">
        <v>11</v>
      </c>
      <c r="I448">
        <v>0.62</v>
      </c>
      <c r="J448">
        <v>7</v>
      </c>
      <c r="K448">
        <v>8</v>
      </c>
      <c r="L448" t="s">
        <v>7500</v>
      </c>
      <c r="O448" t="s">
        <v>7784</v>
      </c>
      <c r="P448" t="s">
        <v>7774</v>
      </c>
      <c r="Q448" t="s">
        <v>7203</v>
      </c>
      <c r="R448" t="s">
        <v>7528</v>
      </c>
      <c r="S448" t="s">
        <v>7528</v>
      </c>
      <c r="T448">
        <v>5.56</v>
      </c>
      <c r="U448" t="s">
        <v>7897</v>
      </c>
      <c r="V448">
        <v>1.9</v>
      </c>
      <c r="W448" t="s">
        <v>7774</v>
      </c>
      <c r="X448" t="s">
        <v>7789</v>
      </c>
      <c r="Y448" t="s">
        <v>7774</v>
      </c>
      <c r="AC448" t="s">
        <v>5678</v>
      </c>
      <c r="AD448">
        <v>42.772273409999997</v>
      </c>
      <c r="AE448">
        <v>-82.037528300000005</v>
      </c>
      <c r="AF448">
        <v>203</v>
      </c>
      <c r="AG448">
        <v>290</v>
      </c>
      <c r="AH448" t="s">
        <v>8087</v>
      </c>
      <c r="AI448">
        <v>15</v>
      </c>
      <c r="AJ448">
        <v>986</v>
      </c>
      <c r="AK448">
        <v>9.0980000000000008</v>
      </c>
      <c r="AL448">
        <v>422.03800000000001</v>
      </c>
      <c r="AM448">
        <v>2117</v>
      </c>
      <c r="AN448">
        <v>2118</v>
      </c>
      <c r="AQ448">
        <v>1.24</v>
      </c>
      <c r="AR448">
        <v>1.24</v>
      </c>
      <c r="AT448">
        <v>2.15</v>
      </c>
      <c r="AU448">
        <v>2.15</v>
      </c>
      <c r="BA448">
        <v>0.62</v>
      </c>
      <c r="BB448">
        <v>7</v>
      </c>
    </row>
    <row r="449" spans="1:54" x14ac:dyDescent="0.35">
      <c r="A449" t="s">
        <v>7778</v>
      </c>
      <c r="B449">
        <v>445</v>
      </c>
      <c r="C449">
        <v>1372.3</v>
      </c>
      <c r="D449">
        <v>10</v>
      </c>
      <c r="E449" t="s">
        <v>7782</v>
      </c>
      <c r="F449" t="s">
        <v>7773</v>
      </c>
      <c r="G449" t="s">
        <v>5753</v>
      </c>
      <c r="H449">
        <v>12</v>
      </c>
      <c r="I449">
        <v>0.68</v>
      </c>
      <c r="J449">
        <v>7</v>
      </c>
      <c r="K449">
        <v>10</v>
      </c>
      <c r="L449" t="s">
        <v>7499</v>
      </c>
      <c r="O449" t="s">
        <v>7784</v>
      </c>
      <c r="P449" t="s">
        <v>7774</v>
      </c>
      <c r="Q449" t="s">
        <v>7203</v>
      </c>
      <c r="R449" t="s">
        <v>7528</v>
      </c>
      <c r="S449" t="s">
        <v>7528</v>
      </c>
      <c r="T449">
        <v>5.56</v>
      </c>
      <c r="U449" t="s">
        <v>7897</v>
      </c>
      <c r="V449">
        <v>1.8</v>
      </c>
      <c r="W449" t="s">
        <v>7774</v>
      </c>
      <c r="X449" t="s">
        <v>7789</v>
      </c>
      <c r="Y449" t="s">
        <v>7774</v>
      </c>
      <c r="AC449" t="s">
        <v>5678</v>
      </c>
      <c r="AD449">
        <v>42.772272520000001</v>
      </c>
      <c r="AE449">
        <v>-82.037528330000001</v>
      </c>
      <c r="AF449">
        <v>203</v>
      </c>
      <c r="AG449">
        <v>290</v>
      </c>
      <c r="AH449" t="s">
        <v>8087</v>
      </c>
      <c r="AI449">
        <v>15</v>
      </c>
      <c r="AJ449">
        <v>986</v>
      </c>
      <c r="AK449">
        <v>9.1959999999999997</v>
      </c>
      <c r="AL449">
        <v>420.87099999999998</v>
      </c>
      <c r="AM449">
        <v>2117</v>
      </c>
      <c r="AN449">
        <v>2117</v>
      </c>
      <c r="AQ449">
        <v>1.24</v>
      </c>
      <c r="AR449">
        <v>1.24</v>
      </c>
      <c r="AT449">
        <v>2.15</v>
      </c>
      <c r="AU449">
        <v>2.15</v>
      </c>
      <c r="BA449">
        <v>0.68</v>
      </c>
      <c r="BB449">
        <v>7</v>
      </c>
    </row>
    <row r="450" spans="1:54" x14ac:dyDescent="0.35">
      <c r="A450" t="s">
        <v>7778</v>
      </c>
      <c r="B450">
        <v>446</v>
      </c>
      <c r="C450">
        <v>1372.489</v>
      </c>
      <c r="D450">
        <v>10</v>
      </c>
      <c r="E450" t="s">
        <v>7782</v>
      </c>
      <c r="F450" t="s">
        <v>7773</v>
      </c>
      <c r="G450" t="s">
        <v>5753</v>
      </c>
      <c r="H450">
        <v>14</v>
      </c>
      <c r="I450">
        <v>0.76</v>
      </c>
      <c r="J450">
        <v>9</v>
      </c>
      <c r="K450">
        <v>10</v>
      </c>
      <c r="L450" t="s">
        <v>7500</v>
      </c>
      <c r="O450" t="s">
        <v>7784</v>
      </c>
      <c r="P450" t="s">
        <v>7774</v>
      </c>
      <c r="Q450" t="s">
        <v>7203</v>
      </c>
      <c r="R450" t="s">
        <v>7528</v>
      </c>
      <c r="S450" t="s">
        <v>7528</v>
      </c>
      <c r="T450">
        <v>5.56</v>
      </c>
      <c r="U450" t="s">
        <v>7897</v>
      </c>
      <c r="V450">
        <v>1.8</v>
      </c>
      <c r="W450" t="s">
        <v>7774</v>
      </c>
      <c r="X450" t="s">
        <v>7786</v>
      </c>
      <c r="Y450" t="s">
        <v>7774</v>
      </c>
      <c r="Z450">
        <v>10</v>
      </c>
      <c r="AA450">
        <v>10</v>
      </c>
      <c r="AB450">
        <v>15</v>
      </c>
      <c r="AC450" t="s">
        <v>5683</v>
      </c>
      <c r="AD450">
        <v>42.772270820000003</v>
      </c>
      <c r="AE450">
        <v>-82.037528390000006</v>
      </c>
      <c r="AF450">
        <v>203</v>
      </c>
      <c r="AG450">
        <v>290</v>
      </c>
      <c r="AH450" t="s">
        <v>8087</v>
      </c>
      <c r="AI450">
        <v>15</v>
      </c>
      <c r="AJ450">
        <v>986</v>
      </c>
      <c r="AK450">
        <v>9.3840000000000003</v>
      </c>
      <c r="AL450">
        <v>421.25</v>
      </c>
      <c r="AM450">
        <v>2114</v>
      </c>
      <c r="AN450">
        <v>2115</v>
      </c>
      <c r="AQ450">
        <v>1.23</v>
      </c>
      <c r="AR450">
        <v>1.23</v>
      </c>
      <c r="AT450">
        <v>2.14</v>
      </c>
      <c r="AU450">
        <v>2.14</v>
      </c>
      <c r="BA450">
        <v>0.76</v>
      </c>
      <c r="BB450">
        <v>9</v>
      </c>
    </row>
    <row r="451" spans="1:54" x14ac:dyDescent="0.35">
      <c r="A451" t="s">
        <v>7778</v>
      </c>
      <c r="B451">
        <v>447</v>
      </c>
      <c r="C451">
        <v>1373.3409999999999</v>
      </c>
      <c r="D451">
        <v>10</v>
      </c>
      <c r="E451" t="s">
        <v>7782</v>
      </c>
      <c r="F451" t="s">
        <v>7773</v>
      </c>
      <c r="G451" t="s">
        <v>5753</v>
      </c>
      <c r="H451">
        <v>11</v>
      </c>
      <c r="I451">
        <v>0.62</v>
      </c>
      <c r="J451">
        <v>10</v>
      </c>
      <c r="K451">
        <v>8</v>
      </c>
      <c r="L451" t="s">
        <v>7633</v>
      </c>
      <c r="O451" t="s">
        <v>7784</v>
      </c>
      <c r="P451" t="s">
        <v>7774</v>
      </c>
      <c r="Q451" t="s">
        <v>7203</v>
      </c>
      <c r="R451" t="s">
        <v>7528</v>
      </c>
      <c r="S451" t="s">
        <v>7528</v>
      </c>
      <c r="T451">
        <v>5.56</v>
      </c>
      <c r="U451" t="s">
        <v>7897</v>
      </c>
      <c r="V451">
        <v>1.9</v>
      </c>
      <c r="W451" t="s">
        <v>7774</v>
      </c>
      <c r="X451" t="s">
        <v>7789</v>
      </c>
      <c r="Y451" t="s">
        <v>7774</v>
      </c>
      <c r="AC451" t="s">
        <v>5678</v>
      </c>
      <c r="AD451">
        <v>42.772263109999997</v>
      </c>
      <c r="AE451">
        <v>-82.03752867</v>
      </c>
      <c r="AF451">
        <v>203</v>
      </c>
      <c r="AG451">
        <v>290</v>
      </c>
      <c r="AH451" t="s">
        <v>8087</v>
      </c>
      <c r="AI451">
        <v>15</v>
      </c>
      <c r="AJ451">
        <v>986</v>
      </c>
      <c r="AK451">
        <v>10.236000000000001</v>
      </c>
      <c r="AL451">
        <v>401.04599999999999</v>
      </c>
      <c r="AM451">
        <v>2115</v>
      </c>
      <c r="AN451">
        <v>2116</v>
      </c>
      <c r="AQ451">
        <v>1.24</v>
      </c>
      <c r="AR451">
        <v>1.23</v>
      </c>
      <c r="AT451">
        <v>2.15</v>
      </c>
      <c r="AU451">
        <v>2.14</v>
      </c>
      <c r="BA451">
        <v>0.62</v>
      </c>
      <c r="BB451">
        <v>10</v>
      </c>
    </row>
    <row r="452" spans="1:54" x14ac:dyDescent="0.35">
      <c r="A452" t="s">
        <v>7778</v>
      </c>
      <c r="B452">
        <v>448</v>
      </c>
      <c r="C452">
        <v>1373.4159999999999</v>
      </c>
      <c r="D452">
        <v>10</v>
      </c>
      <c r="E452" t="s">
        <v>7782</v>
      </c>
      <c r="F452" t="s">
        <v>7773</v>
      </c>
      <c r="G452" t="s">
        <v>5753</v>
      </c>
      <c r="H452">
        <v>11</v>
      </c>
      <c r="I452">
        <v>0.63</v>
      </c>
      <c r="J452">
        <v>9</v>
      </c>
      <c r="K452">
        <v>8</v>
      </c>
      <c r="L452" t="s">
        <v>7510</v>
      </c>
      <c r="O452" t="s">
        <v>7784</v>
      </c>
      <c r="P452" t="s">
        <v>7774</v>
      </c>
      <c r="Q452" t="s">
        <v>7203</v>
      </c>
      <c r="R452" t="s">
        <v>7528</v>
      </c>
      <c r="S452" t="s">
        <v>7528</v>
      </c>
      <c r="T452">
        <v>5.56</v>
      </c>
      <c r="U452" t="s">
        <v>7897</v>
      </c>
      <c r="V452">
        <v>1.8</v>
      </c>
      <c r="W452" t="s">
        <v>7774</v>
      </c>
      <c r="X452" t="s">
        <v>7789</v>
      </c>
      <c r="Y452" t="s">
        <v>7774</v>
      </c>
      <c r="AC452" t="s">
        <v>5678</v>
      </c>
      <c r="AD452">
        <v>42.772262429999998</v>
      </c>
      <c r="AE452">
        <v>-82.037528690000002</v>
      </c>
      <c r="AF452">
        <v>203</v>
      </c>
      <c r="AG452">
        <v>290</v>
      </c>
      <c r="AH452" t="s">
        <v>8087</v>
      </c>
      <c r="AI452">
        <v>15</v>
      </c>
      <c r="AJ452">
        <v>986</v>
      </c>
      <c r="AK452">
        <v>10.311</v>
      </c>
      <c r="AL452">
        <v>416.98200000000003</v>
      </c>
      <c r="AM452">
        <v>2115</v>
      </c>
      <c r="AN452">
        <v>2116</v>
      </c>
      <c r="AQ452">
        <v>1.24</v>
      </c>
      <c r="AR452">
        <v>1.24</v>
      </c>
      <c r="AT452">
        <v>2.15</v>
      </c>
      <c r="AU452">
        <v>2.14</v>
      </c>
      <c r="BA452">
        <v>0.63</v>
      </c>
      <c r="BB452">
        <v>9</v>
      </c>
    </row>
    <row r="453" spans="1:54" x14ac:dyDescent="0.35">
      <c r="A453" t="s">
        <v>7778</v>
      </c>
      <c r="B453">
        <v>449</v>
      </c>
      <c r="C453">
        <v>1373.5709999999999</v>
      </c>
      <c r="D453">
        <v>10</v>
      </c>
      <c r="E453" t="s">
        <v>7782</v>
      </c>
      <c r="F453" t="s">
        <v>7773</v>
      </c>
      <c r="G453" t="s">
        <v>5753</v>
      </c>
      <c r="H453">
        <v>11</v>
      </c>
      <c r="I453">
        <v>0.63</v>
      </c>
      <c r="J453">
        <v>9</v>
      </c>
      <c r="K453">
        <v>9</v>
      </c>
      <c r="L453" t="s">
        <v>7686</v>
      </c>
      <c r="N453">
        <v>21</v>
      </c>
      <c r="O453" t="s">
        <v>7784</v>
      </c>
      <c r="P453" t="s">
        <v>7774</v>
      </c>
      <c r="Q453" t="s">
        <v>7203</v>
      </c>
      <c r="R453" t="s">
        <v>7528</v>
      </c>
      <c r="S453" t="s">
        <v>7528</v>
      </c>
      <c r="T453">
        <v>5.56</v>
      </c>
      <c r="U453" t="s">
        <v>7897</v>
      </c>
      <c r="V453">
        <v>1.8</v>
      </c>
      <c r="W453" t="s">
        <v>7774</v>
      </c>
      <c r="X453" t="s">
        <v>7789</v>
      </c>
      <c r="Y453" t="s">
        <v>7774</v>
      </c>
      <c r="AC453" t="s">
        <v>5678</v>
      </c>
      <c r="AD453">
        <v>42.772261020000002</v>
      </c>
      <c r="AE453">
        <v>-82.037528739999999</v>
      </c>
      <c r="AF453">
        <v>203</v>
      </c>
      <c r="AG453">
        <v>290</v>
      </c>
      <c r="AH453" t="s">
        <v>8087</v>
      </c>
      <c r="AI453">
        <v>15</v>
      </c>
      <c r="AJ453">
        <v>986</v>
      </c>
      <c r="AK453">
        <v>10.465999999999999</v>
      </c>
      <c r="AL453">
        <v>399.596</v>
      </c>
      <c r="AM453">
        <v>2116</v>
      </c>
      <c r="AN453">
        <v>2116</v>
      </c>
      <c r="AQ453">
        <v>1.24</v>
      </c>
      <c r="AR453">
        <v>1.24</v>
      </c>
      <c r="AT453">
        <v>2.15</v>
      </c>
      <c r="AU453">
        <v>2.15</v>
      </c>
      <c r="BA453">
        <v>0.63</v>
      </c>
      <c r="BB453">
        <v>9</v>
      </c>
    </row>
    <row r="454" spans="1:54" x14ac:dyDescent="0.35">
      <c r="A454" t="s">
        <v>7778</v>
      </c>
      <c r="B454">
        <v>450</v>
      </c>
      <c r="C454">
        <v>1373.575</v>
      </c>
      <c r="D454">
        <v>10</v>
      </c>
      <c r="E454" t="s">
        <v>7782</v>
      </c>
      <c r="F454" t="s">
        <v>7773</v>
      </c>
      <c r="G454" t="s">
        <v>7852</v>
      </c>
      <c r="H454">
        <v>11</v>
      </c>
      <c r="I454">
        <v>0.63</v>
      </c>
      <c r="J454">
        <v>17</v>
      </c>
      <c r="K454">
        <v>43</v>
      </c>
      <c r="L454" t="s">
        <v>7510</v>
      </c>
      <c r="N454">
        <v>21</v>
      </c>
      <c r="O454" t="s">
        <v>7784</v>
      </c>
      <c r="P454" t="s">
        <v>7774</v>
      </c>
      <c r="Q454" t="s">
        <v>7203</v>
      </c>
      <c r="R454" t="s">
        <v>7528</v>
      </c>
      <c r="S454" t="s">
        <v>7528</v>
      </c>
      <c r="T454">
        <v>5.56</v>
      </c>
      <c r="U454" t="s">
        <v>7897</v>
      </c>
      <c r="V454">
        <v>1.8</v>
      </c>
      <c r="W454" t="s">
        <v>7774</v>
      </c>
      <c r="X454" t="s">
        <v>7899</v>
      </c>
      <c r="Y454" t="s">
        <v>7774</v>
      </c>
      <c r="AC454" t="s">
        <v>5939</v>
      </c>
      <c r="AD454">
        <v>42.772261020000002</v>
      </c>
      <c r="AE454">
        <v>-82.037528739999999</v>
      </c>
      <c r="AF454">
        <v>203</v>
      </c>
      <c r="AG454">
        <v>290</v>
      </c>
      <c r="AH454" t="s">
        <v>8087</v>
      </c>
      <c r="AI454">
        <v>15</v>
      </c>
      <c r="AJ454">
        <v>986</v>
      </c>
      <c r="AK454">
        <v>10.465999999999999</v>
      </c>
      <c r="AL454">
        <v>399.596</v>
      </c>
      <c r="AM454">
        <v>2105</v>
      </c>
      <c r="AN454">
        <v>2107</v>
      </c>
      <c r="AQ454">
        <v>1.23</v>
      </c>
      <c r="AR454">
        <v>1.23</v>
      </c>
      <c r="AT454">
        <v>2.14</v>
      </c>
      <c r="AU454">
        <v>2.13</v>
      </c>
      <c r="BA454">
        <v>0.6</v>
      </c>
      <c r="BB454">
        <v>17</v>
      </c>
    </row>
    <row r="455" spans="1:54" x14ac:dyDescent="0.35">
      <c r="A455" t="s">
        <v>7778</v>
      </c>
      <c r="B455">
        <v>451</v>
      </c>
      <c r="C455">
        <v>1373.58</v>
      </c>
      <c r="D455">
        <v>10</v>
      </c>
      <c r="E455" t="s">
        <v>7782</v>
      </c>
      <c r="F455" t="s">
        <v>7773</v>
      </c>
      <c r="G455" t="s">
        <v>5753</v>
      </c>
      <c r="H455">
        <v>11</v>
      </c>
      <c r="I455">
        <v>0.59</v>
      </c>
      <c r="J455">
        <v>8</v>
      </c>
      <c r="K455">
        <v>7</v>
      </c>
      <c r="L455" t="s">
        <v>7670</v>
      </c>
      <c r="N455">
        <v>21</v>
      </c>
      <c r="O455" t="s">
        <v>7784</v>
      </c>
      <c r="P455" t="s">
        <v>7774</v>
      </c>
      <c r="Q455" t="s">
        <v>7203</v>
      </c>
      <c r="R455" t="s">
        <v>7528</v>
      </c>
      <c r="S455" t="s">
        <v>7528</v>
      </c>
      <c r="T455">
        <v>5.56</v>
      </c>
      <c r="U455" t="s">
        <v>7897</v>
      </c>
      <c r="V455">
        <v>1.8</v>
      </c>
      <c r="W455" t="s">
        <v>7774</v>
      </c>
      <c r="X455" t="s">
        <v>7789</v>
      </c>
      <c r="Y455" t="s">
        <v>7774</v>
      </c>
      <c r="AC455" t="s">
        <v>5678</v>
      </c>
      <c r="AD455">
        <v>42.772260940000002</v>
      </c>
      <c r="AE455">
        <v>-82.037528750000007</v>
      </c>
      <c r="AF455">
        <v>203</v>
      </c>
      <c r="AG455">
        <v>290</v>
      </c>
      <c r="AH455" t="s">
        <v>8087</v>
      </c>
      <c r="AI455">
        <v>15</v>
      </c>
      <c r="AJ455">
        <v>986</v>
      </c>
      <c r="AK455">
        <v>10.475</v>
      </c>
      <c r="AL455">
        <v>415.47800000000001</v>
      </c>
      <c r="AM455">
        <v>2117</v>
      </c>
      <c r="AN455">
        <v>2117</v>
      </c>
      <c r="AQ455">
        <v>1.24</v>
      </c>
      <c r="AR455">
        <v>1.24</v>
      </c>
      <c r="AT455">
        <v>2.15</v>
      </c>
      <c r="AU455">
        <v>2.15</v>
      </c>
      <c r="BA455">
        <v>0.59</v>
      </c>
      <c r="BB455">
        <v>8</v>
      </c>
    </row>
    <row r="456" spans="1:54" x14ac:dyDescent="0.35">
      <c r="A456" t="s">
        <v>7778</v>
      </c>
      <c r="B456">
        <v>452</v>
      </c>
      <c r="C456">
        <v>1373.7339999999999</v>
      </c>
      <c r="D456">
        <v>10</v>
      </c>
      <c r="E456" t="s">
        <v>7782</v>
      </c>
      <c r="F456" t="s">
        <v>7773</v>
      </c>
      <c r="G456" t="s">
        <v>5753</v>
      </c>
      <c r="H456">
        <v>11</v>
      </c>
      <c r="I456">
        <v>0.62</v>
      </c>
      <c r="J456">
        <v>9</v>
      </c>
      <c r="K456">
        <v>8</v>
      </c>
      <c r="L456" t="s">
        <v>7633</v>
      </c>
      <c r="N456">
        <v>22</v>
      </c>
      <c r="O456" t="s">
        <v>7784</v>
      </c>
      <c r="P456" t="s">
        <v>7774</v>
      </c>
      <c r="Q456" t="s">
        <v>7203</v>
      </c>
      <c r="R456" t="s">
        <v>7528</v>
      </c>
      <c r="S456" t="s">
        <v>7528</v>
      </c>
      <c r="T456">
        <v>5.56</v>
      </c>
      <c r="U456" t="s">
        <v>7897</v>
      </c>
      <c r="V456">
        <v>1.9</v>
      </c>
      <c r="W456" t="s">
        <v>7774</v>
      </c>
      <c r="X456" t="s">
        <v>7789</v>
      </c>
      <c r="Y456" t="s">
        <v>7774</v>
      </c>
      <c r="AC456" t="s">
        <v>5678</v>
      </c>
      <c r="AD456">
        <v>42.772259550000001</v>
      </c>
      <c r="AE456">
        <v>-82.037528800000004</v>
      </c>
      <c r="AF456">
        <v>203</v>
      </c>
      <c r="AG456">
        <v>290</v>
      </c>
      <c r="AH456" t="s">
        <v>8087</v>
      </c>
      <c r="AI456">
        <v>15</v>
      </c>
      <c r="AJ456">
        <v>986</v>
      </c>
      <c r="AK456">
        <v>10.629</v>
      </c>
      <c r="AL456">
        <v>400.80799999999999</v>
      </c>
      <c r="AM456">
        <v>2116</v>
      </c>
      <c r="AN456">
        <v>2116</v>
      </c>
      <c r="AQ456">
        <v>1.24</v>
      </c>
      <c r="AR456">
        <v>1.24</v>
      </c>
      <c r="AT456">
        <v>2.15</v>
      </c>
      <c r="AU456">
        <v>2.15</v>
      </c>
      <c r="BA456">
        <v>0.62</v>
      </c>
      <c r="BB456">
        <v>9</v>
      </c>
    </row>
    <row r="457" spans="1:54" x14ac:dyDescent="0.35">
      <c r="A457" t="s">
        <v>7778</v>
      </c>
      <c r="B457">
        <v>453</v>
      </c>
      <c r="C457">
        <v>1373.7560000000001</v>
      </c>
      <c r="D457">
        <v>10</v>
      </c>
      <c r="E457" t="s">
        <v>7782</v>
      </c>
      <c r="F457" t="s">
        <v>7773</v>
      </c>
      <c r="G457" t="s">
        <v>7852</v>
      </c>
      <c r="H457">
        <v>12</v>
      </c>
      <c r="I457">
        <v>0.66</v>
      </c>
      <c r="J457">
        <v>53</v>
      </c>
      <c r="K457">
        <v>14</v>
      </c>
      <c r="L457" t="s">
        <v>7541</v>
      </c>
      <c r="N457">
        <v>22</v>
      </c>
      <c r="O457" t="s">
        <v>7784</v>
      </c>
      <c r="P457" t="s">
        <v>7774</v>
      </c>
      <c r="Q457" t="s">
        <v>7203</v>
      </c>
      <c r="R457" t="s">
        <v>7528</v>
      </c>
      <c r="S457" t="s">
        <v>7528</v>
      </c>
      <c r="T457">
        <v>5.56</v>
      </c>
      <c r="U457" t="s">
        <v>7897</v>
      </c>
      <c r="V457">
        <v>1.9</v>
      </c>
      <c r="W457" t="s">
        <v>7774</v>
      </c>
      <c r="X457" t="s">
        <v>7879</v>
      </c>
      <c r="Y457" t="s">
        <v>7774</v>
      </c>
      <c r="AC457" t="s">
        <v>5939</v>
      </c>
      <c r="AD457">
        <v>42.772259550000001</v>
      </c>
      <c r="AE457">
        <v>-82.037528800000004</v>
      </c>
      <c r="AF457">
        <v>203</v>
      </c>
      <c r="AG457">
        <v>290</v>
      </c>
      <c r="AH457" t="s">
        <v>8087</v>
      </c>
      <c r="AI457">
        <v>15</v>
      </c>
      <c r="AJ457">
        <v>986</v>
      </c>
      <c r="AK457">
        <v>10.629</v>
      </c>
      <c r="AL457">
        <v>394.90699999999998</v>
      </c>
      <c r="AM457">
        <v>2067</v>
      </c>
      <c r="AN457">
        <v>2047</v>
      </c>
      <c r="AQ457">
        <v>1.2</v>
      </c>
      <c r="AR457">
        <v>1.21</v>
      </c>
      <c r="AT457">
        <v>2.08</v>
      </c>
      <c r="AU457">
        <v>2.1</v>
      </c>
      <c r="BA457">
        <v>0.41</v>
      </c>
      <c r="BB457">
        <v>53</v>
      </c>
    </row>
    <row r="458" spans="1:54" x14ac:dyDescent="0.35">
      <c r="A458" t="s">
        <v>7778</v>
      </c>
      <c r="B458">
        <v>454</v>
      </c>
      <c r="C458">
        <v>1373.777</v>
      </c>
      <c r="D458">
        <v>10</v>
      </c>
      <c r="E458" t="s">
        <v>7782</v>
      </c>
      <c r="F458" t="s">
        <v>7773</v>
      </c>
      <c r="G458" t="s">
        <v>5753</v>
      </c>
      <c r="H458">
        <v>12</v>
      </c>
      <c r="I458">
        <v>0.66</v>
      </c>
      <c r="J458">
        <v>11</v>
      </c>
      <c r="K458">
        <v>8</v>
      </c>
      <c r="L458" t="s">
        <v>7538</v>
      </c>
      <c r="N458">
        <v>22</v>
      </c>
      <c r="O458" t="s">
        <v>7784</v>
      </c>
      <c r="P458" t="s">
        <v>7774</v>
      </c>
      <c r="Q458" t="s">
        <v>7203</v>
      </c>
      <c r="R458" t="s">
        <v>7528</v>
      </c>
      <c r="S458" t="s">
        <v>7528</v>
      </c>
      <c r="T458">
        <v>5.56</v>
      </c>
      <c r="U458" t="s">
        <v>7897</v>
      </c>
      <c r="V458">
        <v>1.9</v>
      </c>
      <c r="W458" t="s">
        <v>7774</v>
      </c>
      <c r="X458" t="s">
        <v>7783</v>
      </c>
      <c r="Y458" t="s">
        <v>7774</v>
      </c>
      <c r="AC458" t="s">
        <v>5678</v>
      </c>
      <c r="AD458">
        <v>42.772259169999998</v>
      </c>
      <c r="AE458">
        <v>-82.037528809999998</v>
      </c>
      <c r="AF458">
        <v>203</v>
      </c>
      <c r="AG458">
        <v>290</v>
      </c>
      <c r="AH458" t="s">
        <v>8087</v>
      </c>
      <c r="AI458">
        <v>15</v>
      </c>
      <c r="AJ458">
        <v>986</v>
      </c>
      <c r="AK458">
        <v>10.670999999999999</v>
      </c>
      <c r="AL458">
        <v>394.90699999999998</v>
      </c>
      <c r="AM458">
        <v>2113</v>
      </c>
      <c r="AN458">
        <v>2114</v>
      </c>
      <c r="AQ458">
        <v>1.23</v>
      </c>
      <c r="AR458">
        <v>1.23</v>
      </c>
      <c r="AT458">
        <v>2.14</v>
      </c>
      <c r="AU458">
        <v>2.14</v>
      </c>
      <c r="BA458">
        <v>0.66</v>
      </c>
      <c r="BB458">
        <v>11</v>
      </c>
    </row>
    <row r="459" spans="1:54" x14ac:dyDescent="0.35">
      <c r="A459" t="s">
        <v>7778</v>
      </c>
      <c r="B459">
        <v>455</v>
      </c>
      <c r="C459">
        <v>1374.3520000000001</v>
      </c>
      <c r="D459">
        <v>10</v>
      </c>
      <c r="E459" t="s">
        <v>7782</v>
      </c>
      <c r="F459" t="s">
        <v>7773</v>
      </c>
      <c r="G459" t="s">
        <v>5753</v>
      </c>
      <c r="H459">
        <v>10</v>
      </c>
      <c r="I459">
        <v>0.57999999999999996</v>
      </c>
      <c r="J459">
        <v>12</v>
      </c>
      <c r="K459">
        <v>13</v>
      </c>
      <c r="L459" t="s">
        <v>7359</v>
      </c>
      <c r="O459" t="s">
        <v>7784</v>
      </c>
      <c r="P459" t="s">
        <v>7774</v>
      </c>
      <c r="Q459" t="s">
        <v>7203</v>
      </c>
      <c r="R459" t="s">
        <v>7528</v>
      </c>
      <c r="S459" t="s">
        <v>7528</v>
      </c>
      <c r="T459">
        <v>5.56</v>
      </c>
      <c r="U459" t="s">
        <v>7897</v>
      </c>
      <c r="V459">
        <v>1.8</v>
      </c>
      <c r="W459" t="s">
        <v>7774</v>
      </c>
      <c r="X459" t="s">
        <v>7788</v>
      </c>
      <c r="Y459" t="s">
        <v>7774</v>
      </c>
      <c r="Z459">
        <v>10</v>
      </c>
      <c r="AA459">
        <v>10</v>
      </c>
      <c r="AB459">
        <v>12</v>
      </c>
      <c r="AC459" t="s">
        <v>5683</v>
      </c>
      <c r="AD459">
        <v>42.77225396</v>
      </c>
      <c r="AE459">
        <v>-82.037529000000006</v>
      </c>
      <c r="AF459">
        <v>203</v>
      </c>
      <c r="AG459">
        <v>290</v>
      </c>
      <c r="AH459" t="s">
        <v>8087</v>
      </c>
      <c r="AI459">
        <v>15</v>
      </c>
      <c r="AJ459">
        <v>986</v>
      </c>
      <c r="AK459">
        <v>11.246</v>
      </c>
      <c r="AL459">
        <v>418.447</v>
      </c>
      <c r="AM459">
        <v>2113</v>
      </c>
      <c r="AN459">
        <v>2114</v>
      </c>
      <c r="AQ459">
        <v>1.23</v>
      </c>
      <c r="AR459">
        <v>1.23</v>
      </c>
      <c r="AT459">
        <v>2.14</v>
      </c>
      <c r="AU459">
        <v>2.14</v>
      </c>
      <c r="BA459">
        <v>0.57999999999999996</v>
      </c>
      <c r="BB459">
        <v>12</v>
      </c>
    </row>
    <row r="460" spans="1:54" x14ac:dyDescent="0.35">
      <c r="A460" t="s">
        <v>7778</v>
      </c>
      <c r="B460">
        <v>456</v>
      </c>
      <c r="C460">
        <v>1374.6559999999999</v>
      </c>
      <c r="D460">
        <v>10</v>
      </c>
      <c r="E460" t="s">
        <v>7782</v>
      </c>
      <c r="F460" t="s">
        <v>7773</v>
      </c>
      <c r="G460" t="s">
        <v>5753</v>
      </c>
      <c r="H460">
        <v>13</v>
      </c>
      <c r="I460">
        <v>0.72</v>
      </c>
      <c r="J460">
        <v>7</v>
      </c>
      <c r="K460">
        <v>10</v>
      </c>
      <c r="L460" t="s">
        <v>7360</v>
      </c>
      <c r="O460" t="s">
        <v>7784</v>
      </c>
      <c r="P460" t="s">
        <v>7774</v>
      </c>
      <c r="Q460" t="s">
        <v>7203</v>
      </c>
      <c r="R460" t="s">
        <v>7528</v>
      </c>
      <c r="S460" t="s">
        <v>7528</v>
      </c>
      <c r="T460">
        <v>5.56</v>
      </c>
      <c r="U460" t="s">
        <v>7897</v>
      </c>
      <c r="V460">
        <v>1.9</v>
      </c>
      <c r="W460" t="s">
        <v>7774</v>
      </c>
      <c r="X460" t="s">
        <v>7786</v>
      </c>
      <c r="Y460" t="s">
        <v>7774</v>
      </c>
      <c r="Z460">
        <v>10</v>
      </c>
      <c r="AA460">
        <v>10</v>
      </c>
      <c r="AB460">
        <v>15</v>
      </c>
      <c r="AC460" t="s">
        <v>5683</v>
      </c>
      <c r="AD460">
        <v>42.772251179999998</v>
      </c>
      <c r="AE460">
        <v>-82.037529090000007</v>
      </c>
      <c r="AF460">
        <v>203</v>
      </c>
      <c r="AG460">
        <v>290</v>
      </c>
      <c r="AH460" t="s">
        <v>8087</v>
      </c>
      <c r="AI460">
        <v>15</v>
      </c>
      <c r="AJ460">
        <v>986</v>
      </c>
      <c r="AK460">
        <v>11.552</v>
      </c>
      <c r="AL460">
        <v>422.40300000000002</v>
      </c>
      <c r="AM460">
        <v>2117</v>
      </c>
      <c r="AN460">
        <v>2117</v>
      </c>
      <c r="AQ460">
        <v>1.24</v>
      </c>
      <c r="AR460">
        <v>1.24</v>
      </c>
      <c r="AT460">
        <v>2.15</v>
      </c>
      <c r="AU460">
        <v>2.15</v>
      </c>
      <c r="BA460">
        <v>0.72</v>
      </c>
      <c r="BB460">
        <v>7</v>
      </c>
    </row>
    <row r="461" spans="1:54" x14ac:dyDescent="0.35">
      <c r="A461" t="s">
        <v>7778</v>
      </c>
      <c r="B461">
        <v>457</v>
      </c>
      <c r="C461">
        <v>1374.9159999999999</v>
      </c>
      <c r="D461">
        <v>10</v>
      </c>
      <c r="E461" t="s">
        <v>7782</v>
      </c>
      <c r="F461" t="s">
        <v>7773</v>
      </c>
      <c r="G461" t="s">
        <v>5753</v>
      </c>
      <c r="H461">
        <v>11</v>
      </c>
      <c r="I461">
        <v>0.63</v>
      </c>
      <c r="J461">
        <v>10</v>
      </c>
      <c r="K461">
        <v>8</v>
      </c>
      <c r="L461" t="s">
        <v>7503</v>
      </c>
      <c r="O461" t="s">
        <v>7784</v>
      </c>
      <c r="P461" t="s">
        <v>7774</v>
      </c>
      <c r="Q461" t="s">
        <v>7203</v>
      </c>
      <c r="R461" t="s">
        <v>7528</v>
      </c>
      <c r="S461" t="s">
        <v>7528</v>
      </c>
      <c r="T461">
        <v>5.56</v>
      </c>
      <c r="U461" t="s">
        <v>7897</v>
      </c>
      <c r="V461">
        <v>1.9</v>
      </c>
      <c r="W461" t="s">
        <v>7774</v>
      </c>
      <c r="X461" t="s">
        <v>7789</v>
      </c>
      <c r="Y461" t="s">
        <v>7774</v>
      </c>
      <c r="AC461" t="s">
        <v>5678</v>
      </c>
      <c r="AD461">
        <v>42.772248849999997</v>
      </c>
      <c r="AE461">
        <v>-82.037529180000007</v>
      </c>
      <c r="AF461">
        <v>203</v>
      </c>
      <c r="AG461">
        <v>290</v>
      </c>
      <c r="AH461" t="s">
        <v>8087</v>
      </c>
      <c r="AI461">
        <v>15</v>
      </c>
      <c r="AJ461">
        <v>986</v>
      </c>
      <c r="AK461">
        <v>11.81</v>
      </c>
      <c r="AL461">
        <v>417.46199999999999</v>
      </c>
      <c r="AM461">
        <v>2115</v>
      </c>
      <c r="AN461">
        <v>2115</v>
      </c>
      <c r="AQ461">
        <v>1.24</v>
      </c>
      <c r="AR461">
        <v>1.23</v>
      </c>
      <c r="AT461">
        <v>2.14</v>
      </c>
      <c r="AU461">
        <v>2.14</v>
      </c>
      <c r="BA461">
        <v>0.63</v>
      </c>
      <c r="BB461">
        <v>10</v>
      </c>
    </row>
    <row r="462" spans="1:54" x14ac:dyDescent="0.35">
      <c r="A462" t="s">
        <v>7778</v>
      </c>
      <c r="B462">
        <v>458</v>
      </c>
      <c r="C462">
        <v>1376.5640000000001</v>
      </c>
      <c r="D462">
        <v>10</v>
      </c>
      <c r="E462" t="s">
        <v>7782</v>
      </c>
      <c r="F462" t="s">
        <v>7773</v>
      </c>
      <c r="G462" t="s">
        <v>5753</v>
      </c>
      <c r="H462">
        <v>13</v>
      </c>
      <c r="I462">
        <v>0.71</v>
      </c>
      <c r="J462">
        <v>8</v>
      </c>
      <c r="K462">
        <v>10</v>
      </c>
      <c r="L462" t="s">
        <v>7540</v>
      </c>
      <c r="N462">
        <v>23</v>
      </c>
      <c r="O462" t="s">
        <v>7784</v>
      </c>
      <c r="P462" t="s">
        <v>7774</v>
      </c>
      <c r="Q462" t="s">
        <v>7203</v>
      </c>
      <c r="R462" t="s">
        <v>7528</v>
      </c>
      <c r="S462" t="s">
        <v>7528</v>
      </c>
      <c r="T462">
        <v>5.56</v>
      </c>
      <c r="U462" t="s">
        <v>7897</v>
      </c>
      <c r="V462">
        <v>1.8</v>
      </c>
      <c r="W462" t="s">
        <v>7774</v>
      </c>
      <c r="X462" t="s">
        <v>7786</v>
      </c>
      <c r="Y462" t="s">
        <v>7774</v>
      </c>
      <c r="Z462">
        <v>10</v>
      </c>
      <c r="AA462">
        <v>10</v>
      </c>
      <c r="AB462">
        <v>15</v>
      </c>
      <c r="AC462" t="s">
        <v>5683</v>
      </c>
      <c r="AD462">
        <v>42.772233909999997</v>
      </c>
      <c r="AE462">
        <v>-82.037529699999993</v>
      </c>
      <c r="AF462">
        <v>203</v>
      </c>
      <c r="AG462">
        <v>290</v>
      </c>
      <c r="AH462" t="s">
        <v>8087</v>
      </c>
      <c r="AI462">
        <v>15</v>
      </c>
      <c r="AJ462">
        <v>986</v>
      </c>
      <c r="AK462">
        <v>13.459</v>
      </c>
      <c r="AL462">
        <v>395.63900000000001</v>
      </c>
      <c r="AM462">
        <v>2116</v>
      </c>
      <c r="AN462">
        <v>2116</v>
      </c>
      <c r="AQ462">
        <v>1.24</v>
      </c>
      <c r="AR462">
        <v>1.24</v>
      </c>
      <c r="AT462">
        <v>2.15</v>
      </c>
      <c r="AU462">
        <v>2.15</v>
      </c>
      <c r="BA462">
        <v>0.71</v>
      </c>
      <c r="BB462">
        <v>8</v>
      </c>
    </row>
    <row r="463" spans="1:54" x14ac:dyDescent="0.35">
      <c r="A463" t="s">
        <v>7778</v>
      </c>
      <c r="B463">
        <v>459</v>
      </c>
      <c r="C463">
        <v>1376.575</v>
      </c>
      <c r="D463">
        <v>10</v>
      </c>
      <c r="E463" t="s">
        <v>7782</v>
      </c>
      <c r="F463" t="s">
        <v>7773</v>
      </c>
      <c r="G463" t="s">
        <v>7852</v>
      </c>
      <c r="H463">
        <v>13</v>
      </c>
      <c r="I463">
        <v>0.71</v>
      </c>
      <c r="J463">
        <v>31</v>
      </c>
      <c r="K463">
        <v>10</v>
      </c>
      <c r="L463" t="s">
        <v>7540</v>
      </c>
      <c r="N463">
        <v>23</v>
      </c>
      <c r="O463" t="s">
        <v>7784</v>
      </c>
      <c r="P463" t="s">
        <v>7774</v>
      </c>
      <c r="Q463" t="s">
        <v>7203</v>
      </c>
      <c r="R463" t="s">
        <v>7528</v>
      </c>
      <c r="S463" t="s">
        <v>7528</v>
      </c>
      <c r="T463">
        <v>5.56</v>
      </c>
      <c r="U463" t="s">
        <v>7897</v>
      </c>
      <c r="V463">
        <v>1.8</v>
      </c>
      <c r="W463" t="s">
        <v>7774</v>
      </c>
      <c r="X463" t="s">
        <v>7879</v>
      </c>
      <c r="Y463" t="s">
        <v>7774</v>
      </c>
      <c r="Z463">
        <v>10</v>
      </c>
      <c r="AC463" t="s">
        <v>5683</v>
      </c>
      <c r="AD463">
        <v>42.772233909999997</v>
      </c>
      <c r="AE463">
        <v>-82.037529699999993</v>
      </c>
      <c r="AF463">
        <v>203</v>
      </c>
      <c r="AG463">
        <v>290</v>
      </c>
      <c r="AH463" t="s">
        <v>8087</v>
      </c>
      <c r="AI463">
        <v>15</v>
      </c>
      <c r="AJ463">
        <v>986</v>
      </c>
      <c r="AK463">
        <v>13.459</v>
      </c>
      <c r="AL463">
        <v>395.63900000000001</v>
      </c>
      <c r="AM463">
        <v>2088</v>
      </c>
      <c r="AN463">
        <v>2081</v>
      </c>
      <c r="AQ463">
        <v>1.22</v>
      </c>
      <c r="AR463">
        <v>1.22</v>
      </c>
      <c r="AT463">
        <v>2.11</v>
      </c>
      <c r="AU463">
        <v>2.12</v>
      </c>
      <c r="BA463">
        <v>0.5</v>
      </c>
      <c r="BB463">
        <v>31</v>
      </c>
    </row>
    <row r="464" spans="1:54" x14ac:dyDescent="0.35">
      <c r="A464" t="s">
        <v>7778</v>
      </c>
      <c r="B464">
        <v>460</v>
      </c>
      <c r="C464">
        <v>1376.586</v>
      </c>
      <c r="D464">
        <v>10</v>
      </c>
      <c r="E464" t="s">
        <v>7782</v>
      </c>
      <c r="F464" t="s">
        <v>7773</v>
      </c>
      <c r="G464" t="s">
        <v>5753</v>
      </c>
      <c r="H464">
        <v>12</v>
      </c>
      <c r="I464">
        <v>0.67</v>
      </c>
      <c r="J464">
        <v>9</v>
      </c>
      <c r="K464">
        <v>10</v>
      </c>
      <c r="L464" t="s">
        <v>7540</v>
      </c>
      <c r="N464">
        <v>23</v>
      </c>
      <c r="O464" t="s">
        <v>7784</v>
      </c>
      <c r="P464" t="s">
        <v>7774</v>
      </c>
      <c r="Q464" t="s">
        <v>7203</v>
      </c>
      <c r="R464" t="s">
        <v>7528</v>
      </c>
      <c r="S464" t="s">
        <v>7528</v>
      </c>
      <c r="T464">
        <v>5.56</v>
      </c>
      <c r="U464" t="s">
        <v>7897</v>
      </c>
      <c r="V464">
        <v>1.8</v>
      </c>
      <c r="W464" t="s">
        <v>7774</v>
      </c>
      <c r="X464" t="s">
        <v>7789</v>
      </c>
      <c r="Y464" t="s">
        <v>7774</v>
      </c>
      <c r="AC464" t="s">
        <v>5678</v>
      </c>
      <c r="AD464">
        <v>42.772233710000002</v>
      </c>
      <c r="AE464">
        <v>-82.037529710000001</v>
      </c>
      <c r="AF464">
        <v>203</v>
      </c>
      <c r="AG464">
        <v>290</v>
      </c>
      <c r="AH464" t="s">
        <v>8087</v>
      </c>
      <c r="AI464">
        <v>15</v>
      </c>
      <c r="AJ464">
        <v>986</v>
      </c>
      <c r="AK464">
        <v>13.481</v>
      </c>
      <c r="AL464">
        <v>396.08199999999999</v>
      </c>
      <c r="AM464">
        <v>2115</v>
      </c>
      <c r="AN464">
        <v>2116</v>
      </c>
      <c r="AQ464">
        <v>1.24</v>
      </c>
      <c r="AR464">
        <v>1.24</v>
      </c>
      <c r="AT464">
        <v>2.15</v>
      </c>
      <c r="AU464">
        <v>2.14</v>
      </c>
      <c r="BA464">
        <v>0.67</v>
      </c>
      <c r="BB464">
        <v>9</v>
      </c>
    </row>
    <row r="465" spans="1:54" x14ac:dyDescent="0.35">
      <c r="A465" t="s">
        <v>7778</v>
      </c>
      <c r="B465">
        <v>461</v>
      </c>
      <c r="C465">
        <v>1377.65</v>
      </c>
      <c r="D465">
        <v>10</v>
      </c>
      <c r="E465" t="s">
        <v>7782</v>
      </c>
      <c r="F465" t="s">
        <v>7773</v>
      </c>
      <c r="G465" t="s">
        <v>5753</v>
      </c>
      <c r="H465">
        <v>10</v>
      </c>
      <c r="I465">
        <v>0.54</v>
      </c>
      <c r="J465">
        <v>9</v>
      </c>
      <c r="K465">
        <v>10</v>
      </c>
      <c r="L465" t="s">
        <v>7540</v>
      </c>
      <c r="O465" t="s">
        <v>7784</v>
      </c>
      <c r="P465" t="s">
        <v>7774</v>
      </c>
      <c r="Q465" t="s">
        <v>7203</v>
      </c>
      <c r="R465" t="s">
        <v>7528</v>
      </c>
      <c r="S465" t="s">
        <v>7528</v>
      </c>
      <c r="T465">
        <v>5.56</v>
      </c>
      <c r="U465" t="s">
        <v>7897</v>
      </c>
      <c r="V465">
        <v>1.8</v>
      </c>
      <c r="W465" t="s">
        <v>7774</v>
      </c>
      <c r="X465" t="s">
        <v>7786</v>
      </c>
      <c r="Y465" t="s">
        <v>7774</v>
      </c>
      <c r="Z465">
        <v>10</v>
      </c>
      <c r="AA465">
        <v>10</v>
      </c>
      <c r="AB465">
        <v>15</v>
      </c>
      <c r="AC465" t="s">
        <v>8272</v>
      </c>
      <c r="AD465">
        <v>42.77222407</v>
      </c>
      <c r="AE465">
        <v>-82.037530039999993</v>
      </c>
      <c r="AF465">
        <v>203</v>
      </c>
      <c r="AG465">
        <v>290</v>
      </c>
      <c r="AH465" t="s">
        <v>8087</v>
      </c>
      <c r="AI465">
        <v>15</v>
      </c>
      <c r="AJ465">
        <v>986</v>
      </c>
      <c r="AK465">
        <v>14.545</v>
      </c>
      <c r="AL465">
        <v>394.85599999999999</v>
      </c>
      <c r="AM465">
        <v>2116</v>
      </c>
      <c r="AN465">
        <v>2117</v>
      </c>
      <c r="AQ465">
        <v>1.24</v>
      </c>
      <c r="AR465">
        <v>1.24</v>
      </c>
      <c r="AT465">
        <v>2.15</v>
      </c>
      <c r="AU465">
        <v>2.15</v>
      </c>
      <c r="BA465">
        <v>0.54</v>
      </c>
      <c r="BB465">
        <v>9</v>
      </c>
    </row>
    <row r="466" spans="1:54" x14ac:dyDescent="0.35">
      <c r="A466" t="s">
        <v>7778</v>
      </c>
      <c r="B466">
        <v>462</v>
      </c>
      <c r="C466">
        <v>1378.693</v>
      </c>
      <c r="D466">
        <v>10</v>
      </c>
      <c r="E466" t="s">
        <v>7782</v>
      </c>
      <c r="F466" t="s">
        <v>7773</v>
      </c>
      <c r="G466" t="s">
        <v>5753</v>
      </c>
      <c r="H466">
        <v>12</v>
      </c>
      <c r="I466">
        <v>0.69</v>
      </c>
      <c r="J466">
        <v>8</v>
      </c>
      <c r="K466">
        <v>9</v>
      </c>
      <c r="L466" t="s">
        <v>7539</v>
      </c>
      <c r="O466" t="s">
        <v>7784</v>
      </c>
      <c r="P466" t="s">
        <v>7774</v>
      </c>
      <c r="Q466" t="s">
        <v>7203</v>
      </c>
      <c r="R466" t="s">
        <v>7528</v>
      </c>
      <c r="S466" t="s">
        <v>7528</v>
      </c>
      <c r="T466">
        <v>5.56</v>
      </c>
      <c r="U466" t="s">
        <v>7897</v>
      </c>
      <c r="V466">
        <v>1.8</v>
      </c>
      <c r="W466" t="s">
        <v>7774</v>
      </c>
      <c r="X466" t="s">
        <v>7789</v>
      </c>
      <c r="Y466" t="s">
        <v>7774</v>
      </c>
      <c r="AC466" t="s">
        <v>5678</v>
      </c>
      <c r="AD466">
        <v>42.772214630000001</v>
      </c>
      <c r="AE466">
        <v>-82.037530369999999</v>
      </c>
      <c r="AF466">
        <v>203</v>
      </c>
      <c r="AG466">
        <v>290</v>
      </c>
      <c r="AH466" t="s">
        <v>8087</v>
      </c>
      <c r="AI466">
        <v>15</v>
      </c>
      <c r="AJ466">
        <v>986</v>
      </c>
      <c r="AK466">
        <v>15.587999999999999</v>
      </c>
      <c r="AL466">
        <v>388.54399999999998</v>
      </c>
      <c r="AM466">
        <v>2116</v>
      </c>
      <c r="AN466">
        <v>2117</v>
      </c>
      <c r="AQ466">
        <v>1.24</v>
      </c>
      <c r="AR466">
        <v>1.24</v>
      </c>
      <c r="AT466">
        <v>2.15</v>
      </c>
      <c r="AU466">
        <v>2.15</v>
      </c>
      <c r="BA466">
        <v>0.69</v>
      </c>
      <c r="BB466">
        <v>8</v>
      </c>
    </row>
    <row r="467" spans="1:54" x14ac:dyDescent="0.35">
      <c r="A467" t="s">
        <v>7778</v>
      </c>
      <c r="B467">
        <v>463</v>
      </c>
      <c r="C467">
        <v>1379.3009999999999</v>
      </c>
      <c r="D467">
        <v>10</v>
      </c>
      <c r="E467" t="s">
        <v>7782</v>
      </c>
      <c r="F467" t="s">
        <v>7773</v>
      </c>
      <c r="G467" t="s">
        <v>5753</v>
      </c>
      <c r="H467">
        <v>14</v>
      </c>
      <c r="I467">
        <v>0.79</v>
      </c>
      <c r="J467">
        <v>9</v>
      </c>
      <c r="K467">
        <v>9</v>
      </c>
      <c r="L467" t="s">
        <v>7502</v>
      </c>
      <c r="O467" t="s">
        <v>7784</v>
      </c>
      <c r="P467" t="s">
        <v>7774</v>
      </c>
      <c r="Q467" t="s">
        <v>7203</v>
      </c>
      <c r="R467" t="s">
        <v>7528</v>
      </c>
      <c r="S467" t="s">
        <v>7528</v>
      </c>
      <c r="T467">
        <v>5.56</v>
      </c>
      <c r="U467" t="s">
        <v>7897</v>
      </c>
      <c r="V467">
        <v>1.8</v>
      </c>
      <c r="W467" t="s">
        <v>7774</v>
      </c>
      <c r="X467" t="s">
        <v>7789</v>
      </c>
      <c r="Y467" t="s">
        <v>7774</v>
      </c>
      <c r="AC467" t="s">
        <v>5678</v>
      </c>
      <c r="AD467">
        <v>42.772209119999999</v>
      </c>
      <c r="AE467">
        <v>-82.037530559999993</v>
      </c>
      <c r="AF467">
        <v>203</v>
      </c>
      <c r="AG467">
        <v>290</v>
      </c>
      <c r="AH467" t="s">
        <v>8087</v>
      </c>
      <c r="AI467">
        <v>15</v>
      </c>
      <c r="AJ467">
        <v>986</v>
      </c>
      <c r="AK467">
        <v>16.196000000000002</v>
      </c>
      <c r="AL467">
        <v>418.12200000000001</v>
      </c>
      <c r="AM467">
        <v>2114</v>
      </c>
      <c r="AN467">
        <v>2115</v>
      </c>
      <c r="AQ467">
        <v>1.24</v>
      </c>
      <c r="AR467">
        <v>1.23</v>
      </c>
      <c r="AT467">
        <v>2.14</v>
      </c>
      <c r="AU467">
        <v>2.14</v>
      </c>
      <c r="BA467">
        <v>0.79</v>
      </c>
      <c r="BB467">
        <v>9</v>
      </c>
    </row>
    <row r="468" spans="1:54" x14ac:dyDescent="0.35">
      <c r="A468" t="s">
        <v>7778</v>
      </c>
      <c r="B468">
        <v>464</v>
      </c>
      <c r="C468">
        <v>1379.587</v>
      </c>
      <c r="D468">
        <v>10</v>
      </c>
      <c r="E468" t="s">
        <v>7782</v>
      </c>
      <c r="F468" t="s">
        <v>7773</v>
      </c>
      <c r="G468" t="s">
        <v>5753</v>
      </c>
      <c r="H468">
        <v>11</v>
      </c>
      <c r="I468">
        <v>0.62</v>
      </c>
      <c r="J468">
        <v>6</v>
      </c>
      <c r="K468">
        <v>8</v>
      </c>
      <c r="L468" t="s">
        <v>7507</v>
      </c>
      <c r="O468" t="s">
        <v>7784</v>
      </c>
      <c r="P468" t="s">
        <v>7774</v>
      </c>
      <c r="Q468" t="s">
        <v>7203</v>
      </c>
      <c r="R468" t="s">
        <v>7528</v>
      </c>
      <c r="S468" t="s">
        <v>7528</v>
      </c>
      <c r="T468">
        <v>5.56</v>
      </c>
      <c r="U468" t="s">
        <v>7897</v>
      </c>
      <c r="V468">
        <v>1.8</v>
      </c>
      <c r="W468" t="s">
        <v>7774</v>
      </c>
      <c r="X468" t="s">
        <v>7789</v>
      </c>
      <c r="Y468" t="s">
        <v>7774</v>
      </c>
      <c r="AC468" t="s">
        <v>5678</v>
      </c>
      <c r="AD468">
        <v>42.772206519999997</v>
      </c>
      <c r="AE468">
        <v>-82.037530649999994</v>
      </c>
      <c r="AF468">
        <v>203</v>
      </c>
      <c r="AG468">
        <v>290</v>
      </c>
      <c r="AH468" t="s">
        <v>8087</v>
      </c>
      <c r="AI468">
        <v>15</v>
      </c>
      <c r="AJ468">
        <v>986</v>
      </c>
      <c r="AK468">
        <v>16.484000000000002</v>
      </c>
      <c r="AL468">
        <v>417.49799999999999</v>
      </c>
      <c r="AM468">
        <v>2118</v>
      </c>
      <c r="AN468">
        <v>2118</v>
      </c>
      <c r="AQ468">
        <v>1.24</v>
      </c>
      <c r="AR468">
        <v>1.24</v>
      </c>
      <c r="AT468">
        <v>2.15</v>
      </c>
      <c r="AU468">
        <v>2.15</v>
      </c>
      <c r="BA468">
        <v>0.62</v>
      </c>
      <c r="BB468">
        <v>6</v>
      </c>
    </row>
    <row r="469" spans="1:54" x14ac:dyDescent="0.35">
      <c r="A469" t="s">
        <v>7778</v>
      </c>
      <c r="B469">
        <v>465</v>
      </c>
      <c r="C469">
        <v>1379.646</v>
      </c>
      <c r="D469">
        <v>10</v>
      </c>
      <c r="E469" t="s">
        <v>7782</v>
      </c>
      <c r="F469" t="s">
        <v>7773</v>
      </c>
      <c r="G469" t="s">
        <v>5753</v>
      </c>
      <c r="H469">
        <v>13</v>
      </c>
      <c r="I469">
        <v>0.71</v>
      </c>
      <c r="J469">
        <v>12</v>
      </c>
      <c r="K469">
        <v>11</v>
      </c>
      <c r="L469" t="s">
        <v>7504</v>
      </c>
      <c r="O469" t="s">
        <v>7784</v>
      </c>
      <c r="P469" t="s">
        <v>7774</v>
      </c>
      <c r="Q469" t="s">
        <v>7203</v>
      </c>
      <c r="R469" t="s">
        <v>7528</v>
      </c>
      <c r="S469" t="s">
        <v>7528</v>
      </c>
      <c r="T469">
        <v>5.56</v>
      </c>
      <c r="U469" t="s">
        <v>7897</v>
      </c>
      <c r="V469">
        <v>1.8</v>
      </c>
      <c r="W469" t="s">
        <v>7774</v>
      </c>
      <c r="X469" t="s">
        <v>7788</v>
      </c>
      <c r="Y469" t="s">
        <v>7774</v>
      </c>
      <c r="Z469">
        <v>10</v>
      </c>
      <c r="AA469">
        <v>10</v>
      </c>
      <c r="AB469">
        <v>12</v>
      </c>
      <c r="AC469" t="s">
        <v>5683</v>
      </c>
      <c r="AD469">
        <v>42.772206019999999</v>
      </c>
      <c r="AE469">
        <v>-82.037530669999995</v>
      </c>
      <c r="AF469">
        <v>203</v>
      </c>
      <c r="AG469">
        <v>290</v>
      </c>
      <c r="AH469" t="s">
        <v>8087</v>
      </c>
      <c r="AI469">
        <v>15</v>
      </c>
      <c r="AJ469">
        <v>986</v>
      </c>
      <c r="AK469">
        <v>16.539000000000001</v>
      </c>
      <c r="AL469">
        <v>417.928</v>
      </c>
      <c r="AM469">
        <v>2111</v>
      </c>
      <c r="AN469">
        <v>2112</v>
      </c>
      <c r="AQ469">
        <v>1.23</v>
      </c>
      <c r="AR469">
        <v>1.23</v>
      </c>
      <c r="AT469">
        <v>2.14</v>
      </c>
      <c r="AU469">
        <v>2.14</v>
      </c>
      <c r="BA469">
        <v>0.71</v>
      </c>
      <c r="BB469">
        <v>12</v>
      </c>
    </row>
    <row r="470" spans="1:54" x14ac:dyDescent="0.35">
      <c r="A470" t="s">
        <v>7778</v>
      </c>
      <c r="B470">
        <v>466</v>
      </c>
      <c r="C470">
        <v>1379.7349999999999</v>
      </c>
      <c r="D470">
        <v>10</v>
      </c>
      <c r="E470" t="s">
        <v>7782</v>
      </c>
      <c r="F470" t="s">
        <v>7773</v>
      </c>
      <c r="G470" t="s">
        <v>5753</v>
      </c>
      <c r="H470">
        <v>12</v>
      </c>
      <c r="I470">
        <v>0.67</v>
      </c>
      <c r="J470">
        <v>9</v>
      </c>
      <c r="K470">
        <v>10</v>
      </c>
      <c r="L470" t="s">
        <v>7536</v>
      </c>
      <c r="O470" t="s">
        <v>7784</v>
      </c>
      <c r="P470" t="s">
        <v>7774</v>
      </c>
      <c r="Q470" t="s">
        <v>7203</v>
      </c>
      <c r="R470" t="s">
        <v>7528</v>
      </c>
      <c r="S470" t="s">
        <v>7528</v>
      </c>
      <c r="T470">
        <v>5.56</v>
      </c>
      <c r="U470" t="s">
        <v>7897</v>
      </c>
      <c r="V470">
        <v>1.8</v>
      </c>
      <c r="W470" t="s">
        <v>7774</v>
      </c>
      <c r="X470" t="s">
        <v>7789</v>
      </c>
      <c r="Y470" t="s">
        <v>7774</v>
      </c>
      <c r="AC470" t="s">
        <v>5678</v>
      </c>
      <c r="AD470">
        <v>42.772205190000001</v>
      </c>
      <c r="AE470">
        <v>-82.037530700000005</v>
      </c>
      <c r="AF470">
        <v>203</v>
      </c>
      <c r="AG470">
        <v>290</v>
      </c>
      <c r="AH470" t="s">
        <v>8087</v>
      </c>
      <c r="AI470">
        <v>15</v>
      </c>
      <c r="AJ470">
        <v>986</v>
      </c>
      <c r="AK470">
        <v>16.63</v>
      </c>
      <c r="AL470">
        <v>402.82900000000001</v>
      </c>
      <c r="AM470">
        <v>2115</v>
      </c>
      <c r="AN470">
        <v>2116</v>
      </c>
      <c r="AQ470">
        <v>1.24</v>
      </c>
      <c r="AR470">
        <v>1.24</v>
      </c>
      <c r="AT470">
        <v>2.15</v>
      </c>
      <c r="AU470">
        <v>2.14</v>
      </c>
      <c r="BA470">
        <v>0.67</v>
      </c>
      <c r="BB470">
        <v>9</v>
      </c>
    </row>
    <row r="471" spans="1:54" x14ac:dyDescent="0.35">
      <c r="A471" t="s">
        <v>7778</v>
      </c>
      <c r="B471">
        <v>467</v>
      </c>
      <c r="C471">
        <v>1380.9690000000001</v>
      </c>
      <c r="D471">
        <v>10</v>
      </c>
      <c r="E471" t="s">
        <v>7782</v>
      </c>
      <c r="F471" t="s">
        <v>7773</v>
      </c>
      <c r="G471" t="s">
        <v>5753</v>
      </c>
      <c r="H471">
        <v>11</v>
      </c>
      <c r="I471">
        <v>0.62</v>
      </c>
      <c r="J471">
        <v>10</v>
      </c>
      <c r="K471">
        <v>7</v>
      </c>
      <c r="L471" t="s">
        <v>7542</v>
      </c>
      <c r="O471" t="s">
        <v>7784</v>
      </c>
      <c r="P471" t="s">
        <v>7774</v>
      </c>
      <c r="Q471" t="s">
        <v>7203</v>
      </c>
      <c r="R471" t="s">
        <v>7528</v>
      </c>
      <c r="S471" t="s">
        <v>7528</v>
      </c>
      <c r="T471">
        <v>5.56</v>
      </c>
      <c r="U471" t="s">
        <v>7897</v>
      </c>
      <c r="V471">
        <v>1.8</v>
      </c>
      <c r="W471" t="s">
        <v>7774</v>
      </c>
      <c r="X471" t="s">
        <v>7789</v>
      </c>
      <c r="Y471" t="s">
        <v>7774</v>
      </c>
      <c r="AC471" t="s">
        <v>5678</v>
      </c>
      <c r="AD471">
        <v>42.772194020000001</v>
      </c>
      <c r="AE471">
        <v>-82.037531099999995</v>
      </c>
      <c r="AF471">
        <v>203</v>
      </c>
      <c r="AG471">
        <v>290</v>
      </c>
      <c r="AH471" t="s">
        <v>8087</v>
      </c>
      <c r="AI471">
        <v>15</v>
      </c>
      <c r="AJ471">
        <v>986</v>
      </c>
      <c r="AK471">
        <v>17.864000000000001</v>
      </c>
      <c r="AL471">
        <v>392.63099999999997</v>
      </c>
      <c r="AM471">
        <v>2115</v>
      </c>
      <c r="AN471">
        <v>2116</v>
      </c>
      <c r="AQ471">
        <v>1.24</v>
      </c>
      <c r="AR471">
        <v>1.23</v>
      </c>
      <c r="AT471">
        <v>2.15</v>
      </c>
      <c r="AU471">
        <v>2.14</v>
      </c>
      <c r="BA471">
        <v>0.62</v>
      </c>
      <c r="BB471">
        <v>10</v>
      </c>
    </row>
    <row r="472" spans="1:54" x14ac:dyDescent="0.35">
      <c r="A472" t="s">
        <v>8084</v>
      </c>
      <c r="B472">
        <v>468</v>
      </c>
      <c r="C472">
        <v>1381.1</v>
      </c>
      <c r="D472">
        <v>10</v>
      </c>
      <c r="E472" t="s">
        <v>7782</v>
      </c>
      <c r="F472" t="s">
        <v>8085</v>
      </c>
      <c r="G472" t="s">
        <v>8107</v>
      </c>
      <c r="Q472" t="s">
        <v>7204</v>
      </c>
      <c r="R472" t="s">
        <v>7546</v>
      </c>
      <c r="S472" t="s">
        <v>7546</v>
      </c>
      <c r="T472">
        <v>5.56</v>
      </c>
      <c r="U472" t="s">
        <v>7993</v>
      </c>
      <c r="V472">
        <v>1.8</v>
      </c>
      <c r="W472" t="s">
        <v>7774</v>
      </c>
      <c r="AD472">
        <v>42.772192789999998</v>
      </c>
      <c r="AE472">
        <v>-82.037531150000007</v>
      </c>
      <c r="AF472">
        <v>203</v>
      </c>
      <c r="AG472">
        <v>290</v>
      </c>
      <c r="AH472" t="s">
        <v>8087</v>
      </c>
      <c r="AJ472">
        <v>986</v>
      </c>
      <c r="AK472">
        <v>18</v>
      </c>
    </row>
    <row r="473" spans="1:54" x14ac:dyDescent="0.35">
      <c r="A473" t="s">
        <v>7778</v>
      </c>
      <c r="B473">
        <v>469</v>
      </c>
      <c r="C473">
        <v>1382.9090000000001</v>
      </c>
      <c r="D473">
        <v>10</v>
      </c>
      <c r="E473" t="s">
        <v>7775</v>
      </c>
      <c r="F473" t="s">
        <v>7773</v>
      </c>
      <c r="G473" t="s">
        <v>7772</v>
      </c>
      <c r="H473">
        <v>0.5</v>
      </c>
      <c r="I473">
        <v>1.4</v>
      </c>
      <c r="J473">
        <v>55</v>
      </c>
      <c r="K473">
        <v>75</v>
      </c>
      <c r="L473" t="s">
        <v>7362</v>
      </c>
      <c r="O473" t="s">
        <v>7776</v>
      </c>
      <c r="P473" t="s">
        <v>7774</v>
      </c>
      <c r="Q473" t="s">
        <v>7204</v>
      </c>
      <c r="R473" t="s">
        <v>7546</v>
      </c>
      <c r="S473" t="s">
        <v>7546</v>
      </c>
      <c r="T473">
        <v>5.56</v>
      </c>
      <c r="U473" t="s">
        <v>7993</v>
      </c>
      <c r="V473">
        <v>1.9</v>
      </c>
      <c r="W473" t="s">
        <v>7774</v>
      </c>
      <c r="Y473" t="s">
        <v>7774</v>
      </c>
      <c r="Z473">
        <v>0.5</v>
      </c>
      <c r="AA473">
        <v>7.6</v>
      </c>
      <c r="AB473">
        <v>25.4</v>
      </c>
      <c r="AD473">
        <v>42.77217666</v>
      </c>
      <c r="AE473">
        <v>-82.037531759999993</v>
      </c>
      <c r="AF473">
        <v>203</v>
      </c>
      <c r="AG473">
        <v>290</v>
      </c>
      <c r="AH473" t="s">
        <v>8087</v>
      </c>
      <c r="AI473">
        <v>15</v>
      </c>
      <c r="AJ473">
        <v>986</v>
      </c>
      <c r="AK473">
        <v>1.78</v>
      </c>
      <c r="AL473">
        <v>-126.09399999999999</v>
      </c>
    </row>
    <row r="474" spans="1:54" x14ac:dyDescent="0.35">
      <c r="A474" t="s">
        <v>8084</v>
      </c>
      <c r="B474">
        <v>470</v>
      </c>
      <c r="C474">
        <v>1399</v>
      </c>
      <c r="D474">
        <v>10</v>
      </c>
      <c r="E474" t="s">
        <v>7775</v>
      </c>
      <c r="F474" t="s">
        <v>8085</v>
      </c>
      <c r="G474" t="s">
        <v>8107</v>
      </c>
      <c r="Q474" t="s">
        <v>8330</v>
      </c>
      <c r="R474" t="s">
        <v>7435</v>
      </c>
      <c r="S474" t="s">
        <v>7435</v>
      </c>
      <c r="T474">
        <v>5.56</v>
      </c>
      <c r="U474" t="s">
        <v>8331</v>
      </c>
      <c r="V474">
        <v>1.8</v>
      </c>
      <c r="W474" t="s">
        <v>7774</v>
      </c>
      <c r="AD474">
        <v>42.772030669999999</v>
      </c>
      <c r="AE474">
        <v>-82.037537049999997</v>
      </c>
      <c r="AF474">
        <v>203.1</v>
      </c>
      <c r="AG474">
        <v>290</v>
      </c>
      <c r="AH474" t="s">
        <v>8087</v>
      </c>
      <c r="AJ474">
        <v>986</v>
      </c>
      <c r="AK474">
        <v>17.899999999999999</v>
      </c>
    </row>
    <row r="475" spans="1:54" x14ac:dyDescent="0.35">
      <c r="A475" t="s">
        <v>8084</v>
      </c>
      <c r="B475">
        <v>471</v>
      </c>
      <c r="C475">
        <v>1417</v>
      </c>
      <c r="D475">
        <v>10</v>
      </c>
      <c r="E475" t="s">
        <v>7782</v>
      </c>
      <c r="F475" t="s">
        <v>8085</v>
      </c>
      <c r="G475" t="s">
        <v>8107</v>
      </c>
      <c r="Q475" t="s">
        <v>8332</v>
      </c>
      <c r="R475" t="s">
        <v>7387</v>
      </c>
      <c r="S475" t="s">
        <v>7387</v>
      </c>
      <c r="T475">
        <v>5.56</v>
      </c>
      <c r="U475" t="s">
        <v>8333</v>
      </c>
      <c r="V475">
        <v>1.9</v>
      </c>
      <c r="W475" t="s">
        <v>7774</v>
      </c>
      <c r="AD475">
        <v>42.771867640000004</v>
      </c>
      <c r="AE475">
        <v>-82.037542669999993</v>
      </c>
      <c r="AF475">
        <v>203.2</v>
      </c>
      <c r="AG475">
        <v>290</v>
      </c>
      <c r="AH475" t="s">
        <v>8087</v>
      </c>
      <c r="AJ475">
        <v>986</v>
      </c>
      <c r="AK475">
        <v>18</v>
      </c>
    </row>
    <row r="476" spans="1:54" x14ac:dyDescent="0.35">
      <c r="A476" t="s">
        <v>8084</v>
      </c>
      <c r="B476">
        <v>472</v>
      </c>
      <c r="C476">
        <v>1435.1</v>
      </c>
      <c r="D476">
        <v>10</v>
      </c>
      <c r="E476" t="s">
        <v>7782</v>
      </c>
      <c r="F476" t="s">
        <v>8085</v>
      </c>
      <c r="G476" t="s">
        <v>8107</v>
      </c>
      <c r="Q476" t="s">
        <v>7205</v>
      </c>
      <c r="R476" t="s">
        <v>7547</v>
      </c>
      <c r="S476" t="s">
        <v>7547</v>
      </c>
      <c r="T476">
        <v>5.56</v>
      </c>
      <c r="U476" t="s">
        <v>7832</v>
      </c>
      <c r="V476">
        <v>1.8</v>
      </c>
      <c r="W476" t="s">
        <v>7774</v>
      </c>
      <c r="AD476">
        <v>42.771703709999997</v>
      </c>
      <c r="AE476">
        <v>-82.037548580000006</v>
      </c>
      <c r="AF476">
        <v>203.2</v>
      </c>
      <c r="AG476">
        <v>290</v>
      </c>
      <c r="AH476" t="s">
        <v>8087</v>
      </c>
      <c r="AJ476">
        <v>986</v>
      </c>
      <c r="AK476">
        <v>18.100000000000001</v>
      </c>
    </row>
    <row r="477" spans="1:54" x14ac:dyDescent="0.35">
      <c r="A477" t="s">
        <v>7778</v>
      </c>
      <c r="B477">
        <v>473</v>
      </c>
      <c r="C477">
        <v>1445.4680000000001</v>
      </c>
      <c r="D477">
        <v>10</v>
      </c>
      <c r="E477" t="s">
        <v>7798</v>
      </c>
      <c r="F477" t="s">
        <v>7773</v>
      </c>
      <c r="G477" t="s">
        <v>7810</v>
      </c>
      <c r="H477">
        <v>14</v>
      </c>
      <c r="I477">
        <v>0.78</v>
      </c>
      <c r="J477">
        <v>139</v>
      </c>
      <c r="K477">
        <v>6</v>
      </c>
      <c r="L477" t="s">
        <v>7831</v>
      </c>
      <c r="O477" t="s">
        <v>7805</v>
      </c>
      <c r="P477" t="s">
        <v>3293</v>
      </c>
      <c r="Q477" t="s">
        <v>7205</v>
      </c>
      <c r="R477" t="s">
        <v>7547</v>
      </c>
      <c r="S477" t="s">
        <v>7547</v>
      </c>
      <c r="T477">
        <v>5.56</v>
      </c>
      <c r="U477" t="s">
        <v>7832</v>
      </c>
      <c r="V477">
        <v>1.8</v>
      </c>
      <c r="W477" t="s">
        <v>7774</v>
      </c>
      <c r="X477" t="s">
        <v>7783</v>
      </c>
      <c r="Y477" t="s">
        <v>7774</v>
      </c>
      <c r="Z477">
        <v>25</v>
      </c>
      <c r="AA477">
        <v>25</v>
      </c>
      <c r="AB477">
        <v>20</v>
      </c>
      <c r="AC477" t="s">
        <v>5785</v>
      </c>
      <c r="AD477">
        <v>42.771610449999997</v>
      </c>
      <c r="AE477">
        <v>-82.037552259999998</v>
      </c>
      <c r="AF477">
        <v>203.2</v>
      </c>
      <c r="AG477">
        <v>290</v>
      </c>
      <c r="AH477" t="s">
        <v>8087</v>
      </c>
      <c r="AI477">
        <v>15</v>
      </c>
      <c r="AJ477">
        <v>986</v>
      </c>
      <c r="AK477">
        <v>10.298</v>
      </c>
      <c r="AL477">
        <v>0</v>
      </c>
      <c r="AM477">
        <v>1915</v>
      </c>
      <c r="AN477">
        <v>1947</v>
      </c>
      <c r="AQ477">
        <v>1.1399999999999999</v>
      </c>
      <c r="AR477">
        <v>1.1200000000000001</v>
      </c>
      <c r="AT477">
        <v>1.97</v>
      </c>
      <c r="AU477">
        <v>1.94</v>
      </c>
      <c r="BA477">
        <v>0.78</v>
      </c>
      <c r="BB477">
        <v>139</v>
      </c>
    </row>
    <row r="478" spans="1:54" x14ac:dyDescent="0.35">
      <c r="A478" t="s">
        <v>7778</v>
      </c>
      <c r="B478">
        <v>474</v>
      </c>
      <c r="C478">
        <v>1449.1669999999999</v>
      </c>
      <c r="D478">
        <v>10</v>
      </c>
      <c r="E478" t="s">
        <v>7798</v>
      </c>
      <c r="F478" t="s">
        <v>7773</v>
      </c>
      <c r="G478" t="s">
        <v>7810</v>
      </c>
      <c r="H478">
        <v>10</v>
      </c>
      <c r="I478">
        <v>0.56000000000000005</v>
      </c>
      <c r="J478">
        <v>170</v>
      </c>
      <c r="K478">
        <v>8</v>
      </c>
      <c r="L478" t="s">
        <v>7548</v>
      </c>
      <c r="O478" t="s">
        <v>7805</v>
      </c>
      <c r="P478" t="s">
        <v>3293</v>
      </c>
      <c r="Q478" t="s">
        <v>7205</v>
      </c>
      <c r="R478" t="s">
        <v>7547</v>
      </c>
      <c r="S478" t="s">
        <v>7547</v>
      </c>
      <c r="T478">
        <v>5.56</v>
      </c>
      <c r="U478" t="s">
        <v>7832</v>
      </c>
      <c r="V478">
        <v>1.7</v>
      </c>
      <c r="W478" t="s">
        <v>7774</v>
      </c>
      <c r="X478" t="s">
        <v>7783</v>
      </c>
      <c r="Y478" t="s">
        <v>3293</v>
      </c>
      <c r="Z478">
        <v>25</v>
      </c>
      <c r="AA478">
        <v>25</v>
      </c>
      <c r="AB478">
        <v>20</v>
      </c>
      <c r="AC478" t="s">
        <v>5785</v>
      </c>
      <c r="AD478">
        <v>42.77157708</v>
      </c>
      <c r="AE478">
        <v>-82.037553529999997</v>
      </c>
      <c r="AF478">
        <v>203.2</v>
      </c>
      <c r="AG478">
        <v>290</v>
      </c>
      <c r="AH478" t="s">
        <v>8087</v>
      </c>
      <c r="AI478">
        <v>15</v>
      </c>
      <c r="AJ478">
        <v>986</v>
      </c>
      <c r="AK478">
        <v>13.981999999999999</v>
      </c>
      <c r="AL478">
        <v>0</v>
      </c>
      <c r="AM478">
        <v>1965</v>
      </c>
      <c r="AN478">
        <v>1989</v>
      </c>
      <c r="AQ478">
        <v>1.1599999999999999</v>
      </c>
      <c r="AR478">
        <v>1.1499999999999999</v>
      </c>
      <c r="AT478">
        <v>2.02</v>
      </c>
      <c r="AU478">
        <v>1.99</v>
      </c>
      <c r="BA478">
        <v>0.56000000000000005</v>
      </c>
      <c r="BB478">
        <v>170</v>
      </c>
    </row>
    <row r="479" spans="1:54" x14ac:dyDescent="0.35">
      <c r="A479" t="s">
        <v>8084</v>
      </c>
      <c r="B479">
        <v>475</v>
      </c>
      <c r="C479">
        <v>1450.3</v>
      </c>
      <c r="D479">
        <v>10</v>
      </c>
      <c r="E479" t="s">
        <v>7782</v>
      </c>
      <c r="F479" t="s">
        <v>8085</v>
      </c>
      <c r="G479" t="s">
        <v>8107</v>
      </c>
      <c r="Q479" t="s">
        <v>8334</v>
      </c>
      <c r="R479" t="s">
        <v>7549</v>
      </c>
      <c r="S479" t="s">
        <v>7549</v>
      </c>
      <c r="T479">
        <v>5.56</v>
      </c>
      <c r="U479" t="s">
        <v>8335</v>
      </c>
      <c r="V479">
        <v>1.8</v>
      </c>
      <c r="W479" t="s">
        <v>7774</v>
      </c>
      <c r="AD479">
        <v>42.771566049999997</v>
      </c>
      <c r="AE479">
        <v>-82.037553959999997</v>
      </c>
      <c r="AF479">
        <v>203.3</v>
      </c>
      <c r="AG479">
        <v>290</v>
      </c>
      <c r="AH479" t="s">
        <v>8087</v>
      </c>
      <c r="AJ479">
        <v>986</v>
      </c>
      <c r="AK479">
        <v>15.2</v>
      </c>
    </row>
    <row r="480" spans="1:54" x14ac:dyDescent="0.35">
      <c r="A480" t="s">
        <v>8084</v>
      </c>
      <c r="B480">
        <v>476</v>
      </c>
      <c r="C480">
        <v>1468.2</v>
      </c>
      <c r="D480">
        <v>10</v>
      </c>
      <c r="E480" t="s">
        <v>7782</v>
      </c>
      <c r="F480" t="s">
        <v>8085</v>
      </c>
      <c r="G480" t="s">
        <v>8107</v>
      </c>
      <c r="Q480" t="s">
        <v>8336</v>
      </c>
      <c r="R480" t="s">
        <v>7487</v>
      </c>
      <c r="S480" t="s">
        <v>7487</v>
      </c>
      <c r="T480">
        <v>5.56</v>
      </c>
      <c r="U480" t="s">
        <v>8337</v>
      </c>
      <c r="V480">
        <v>1.8</v>
      </c>
      <c r="W480" t="s">
        <v>7774</v>
      </c>
      <c r="AD480">
        <v>42.771403970000001</v>
      </c>
      <c r="AE480">
        <v>-82.037561289999999</v>
      </c>
      <c r="AF480">
        <v>203.3</v>
      </c>
      <c r="AG480">
        <v>290</v>
      </c>
      <c r="AH480" t="s">
        <v>8087</v>
      </c>
      <c r="AJ480">
        <v>986</v>
      </c>
      <c r="AK480">
        <v>17.899999999999999</v>
      </c>
    </row>
    <row r="481" spans="1:54" x14ac:dyDescent="0.35">
      <c r="A481" t="s">
        <v>8084</v>
      </c>
      <c r="B481">
        <v>477</v>
      </c>
      <c r="C481">
        <v>1482.5</v>
      </c>
      <c r="D481">
        <v>10</v>
      </c>
      <c r="E481" t="s">
        <v>7782</v>
      </c>
      <c r="F481" t="s">
        <v>8085</v>
      </c>
      <c r="G481" t="s">
        <v>8107</v>
      </c>
      <c r="Q481" t="s">
        <v>7206</v>
      </c>
      <c r="R481" t="s">
        <v>7527</v>
      </c>
      <c r="S481" t="s">
        <v>7527</v>
      </c>
      <c r="T481">
        <v>5.56</v>
      </c>
      <c r="U481" t="s">
        <v>7900</v>
      </c>
      <c r="V481">
        <v>1.8</v>
      </c>
      <c r="W481" t="s">
        <v>7774</v>
      </c>
      <c r="AD481">
        <v>42.771274499999997</v>
      </c>
      <c r="AE481">
        <v>-82.037567600000003</v>
      </c>
      <c r="AF481">
        <v>203.4</v>
      </c>
      <c r="AG481">
        <v>290</v>
      </c>
      <c r="AH481" t="s">
        <v>8087</v>
      </c>
      <c r="AJ481">
        <v>986</v>
      </c>
      <c r="AK481">
        <v>14.3</v>
      </c>
    </row>
    <row r="482" spans="1:54" x14ac:dyDescent="0.35">
      <c r="A482" t="s">
        <v>7778</v>
      </c>
      <c r="B482">
        <v>478</v>
      </c>
      <c r="C482">
        <v>1483.2629999999999</v>
      </c>
      <c r="D482">
        <v>10</v>
      </c>
      <c r="E482" t="s">
        <v>7782</v>
      </c>
      <c r="F482" t="s">
        <v>7773</v>
      </c>
      <c r="G482" t="s">
        <v>5753</v>
      </c>
      <c r="H482">
        <v>11</v>
      </c>
      <c r="I482">
        <v>0.63</v>
      </c>
      <c r="J482">
        <v>9</v>
      </c>
      <c r="K482">
        <v>8</v>
      </c>
      <c r="L482" t="s">
        <v>7449</v>
      </c>
      <c r="N482">
        <v>24</v>
      </c>
      <c r="O482" t="s">
        <v>7784</v>
      </c>
      <c r="P482" t="s">
        <v>7774</v>
      </c>
      <c r="Q482" t="s">
        <v>7206</v>
      </c>
      <c r="R482" t="s">
        <v>7527</v>
      </c>
      <c r="S482" t="s">
        <v>7527</v>
      </c>
      <c r="T482">
        <v>5.56</v>
      </c>
      <c r="U482" t="s">
        <v>7900</v>
      </c>
      <c r="V482">
        <v>1.8</v>
      </c>
      <c r="W482" t="s">
        <v>7774</v>
      </c>
      <c r="X482" t="s">
        <v>7789</v>
      </c>
      <c r="Y482" t="s">
        <v>7774</v>
      </c>
      <c r="AC482" t="s">
        <v>5678</v>
      </c>
      <c r="AD482">
        <v>42.771267629999997</v>
      </c>
      <c r="AE482">
        <v>-82.037567929999994</v>
      </c>
      <c r="AF482">
        <v>203.4</v>
      </c>
      <c r="AG482">
        <v>290</v>
      </c>
      <c r="AH482" t="s">
        <v>8087</v>
      </c>
      <c r="AI482">
        <v>15</v>
      </c>
      <c r="AJ482">
        <v>986</v>
      </c>
      <c r="AK482">
        <v>0.75800000000000001</v>
      </c>
      <c r="AL482">
        <v>-422.66899999999998</v>
      </c>
      <c r="AM482">
        <v>2116</v>
      </c>
      <c r="AN482">
        <v>2116</v>
      </c>
      <c r="AQ482">
        <v>1.24</v>
      </c>
      <c r="AR482">
        <v>1.24</v>
      </c>
      <c r="AT482">
        <v>2.15</v>
      </c>
      <c r="AU482">
        <v>2.15</v>
      </c>
      <c r="BA482">
        <v>0.63</v>
      </c>
      <c r="BB482">
        <v>9</v>
      </c>
    </row>
    <row r="483" spans="1:54" x14ac:dyDescent="0.35">
      <c r="A483" t="s">
        <v>7778</v>
      </c>
      <c r="B483">
        <v>479</v>
      </c>
      <c r="C483">
        <v>1483.279</v>
      </c>
      <c r="D483">
        <v>10</v>
      </c>
      <c r="E483" t="s">
        <v>7782</v>
      </c>
      <c r="F483" t="s">
        <v>7773</v>
      </c>
      <c r="G483" t="s">
        <v>7852</v>
      </c>
      <c r="H483">
        <v>11</v>
      </c>
      <c r="I483">
        <v>0.64</v>
      </c>
      <c r="J483">
        <v>41</v>
      </c>
      <c r="K483">
        <v>21</v>
      </c>
      <c r="L483" t="s">
        <v>7552</v>
      </c>
      <c r="N483">
        <v>24</v>
      </c>
      <c r="O483" t="s">
        <v>7784</v>
      </c>
      <c r="P483" t="s">
        <v>7774</v>
      </c>
      <c r="Q483" t="s">
        <v>7206</v>
      </c>
      <c r="R483" t="s">
        <v>7527</v>
      </c>
      <c r="S483" t="s">
        <v>7527</v>
      </c>
      <c r="T483">
        <v>5.56</v>
      </c>
      <c r="U483" t="s">
        <v>7900</v>
      </c>
      <c r="V483">
        <v>1.8</v>
      </c>
      <c r="W483" t="s">
        <v>7774</v>
      </c>
      <c r="X483" t="s">
        <v>7788</v>
      </c>
      <c r="Y483" t="s">
        <v>7774</v>
      </c>
      <c r="AC483" t="s">
        <v>5939</v>
      </c>
      <c r="AD483">
        <v>42.771267629999997</v>
      </c>
      <c r="AE483">
        <v>-82.037567929999994</v>
      </c>
      <c r="AF483">
        <v>203.4</v>
      </c>
      <c r="AG483">
        <v>290</v>
      </c>
      <c r="AH483" t="s">
        <v>8087</v>
      </c>
      <c r="AI483">
        <v>15</v>
      </c>
      <c r="AJ483">
        <v>986</v>
      </c>
      <c r="AK483">
        <v>0.75800000000000001</v>
      </c>
      <c r="AL483">
        <v>-414.108</v>
      </c>
      <c r="AM483">
        <v>2079</v>
      </c>
      <c r="AN483">
        <v>2068</v>
      </c>
      <c r="AQ483">
        <v>1.21</v>
      </c>
      <c r="AR483">
        <v>1.21</v>
      </c>
      <c r="AT483">
        <v>2.1</v>
      </c>
      <c r="AU483">
        <v>2.11</v>
      </c>
      <c r="BA483">
        <v>0.44</v>
      </c>
      <c r="BB483">
        <v>41</v>
      </c>
    </row>
    <row r="484" spans="1:54" x14ac:dyDescent="0.35">
      <c r="A484" t="s">
        <v>7778</v>
      </c>
      <c r="B484">
        <v>480</v>
      </c>
      <c r="C484">
        <v>1483.2940000000001</v>
      </c>
      <c r="D484">
        <v>10</v>
      </c>
      <c r="E484" t="s">
        <v>7782</v>
      </c>
      <c r="F484" t="s">
        <v>7773</v>
      </c>
      <c r="G484" t="s">
        <v>5753</v>
      </c>
      <c r="H484">
        <v>11</v>
      </c>
      <c r="I484">
        <v>0.64</v>
      </c>
      <c r="J484">
        <v>9</v>
      </c>
      <c r="K484">
        <v>8</v>
      </c>
      <c r="L484" t="s">
        <v>7349</v>
      </c>
      <c r="N484">
        <v>24</v>
      </c>
      <c r="O484" t="s">
        <v>7784</v>
      </c>
      <c r="P484" t="s">
        <v>7774</v>
      </c>
      <c r="Q484" t="s">
        <v>7206</v>
      </c>
      <c r="R484" t="s">
        <v>7527</v>
      </c>
      <c r="S484" t="s">
        <v>7527</v>
      </c>
      <c r="T484">
        <v>5.56</v>
      </c>
      <c r="U484" t="s">
        <v>7900</v>
      </c>
      <c r="V484">
        <v>1.8</v>
      </c>
      <c r="W484" t="s">
        <v>7774</v>
      </c>
      <c r="X484" t="s">
        <v>7789</v>
      </c>
      <c r="Y484" t="s">
        <v>7774</v>
      </c>
      <c r="AC484" t="s">
        <v>5678</v>
      </c>
      <c r="AD484">
        <v>42.771267350000002</v>
      </c>
      <c r="AE484">
        <v>-82.037567940000002</v>
      </c>
      <c r="AF484">
        <v>203.4</v>
      </c>
      <c r="AG484">
        <v>290</v>
      </c>
      <c r="AH484" t="s">
        <v>8087</v>
      </c>
      <c r="AI484">
        <v>15</v>
      </c>
      <c r="AJ484">
        <v>986</v>
      </c>
      <c r="AK484">
        <v>0.78900000000000003</v>
      </c>
      <c r="AL484">
        <v>-414.108</v>
      </c>
      <c r="AM484">
        <v>2115</v>
      </c>
      <c r="AN484">
        <v>2116</v>
      </c>
      <c r="AQ484">
        <v>1.24</v>
      </c>
      <c r="AR484">
        <v>1.23</v>
      </c>
      <c r="AT484">
        <v>2.15</v>
      </c>
      <c r="AU484">
        <v>2.14</v>
      </c>
      <c r="BA484">
        <v>0.64</v>
      </c>
      <c r="BB484">
        <v>9</v>
      </c>
    </row>
    <row r="485" spans="1:54" x14ac:dyDescent="0.35">
      <c r="A485" t="s">
        <v>7778</v>
      </c>
      <c r="B485">
        <v>481</v>
      </c>
      <c r="C485">
        <v>1483.481</v>
      </c>
      <c r="D485">
        <v>10</v>
      </c>
      <c r="E485" t="s">
        <v>7782</v>
      </c>
      <c r="F485" t="s">
        <v>7773</v>
      </c>
      <c r="G485" t="s">
        <v>5753</v>
      </c>
      <c r="H485">
        <v>11</v>
      </c>
      <c r="I485">
        <v>0.63</v>
      </c>
      <c r="J485">
        <v>10</v>
      </c>
      <c r="K485">
        <v>8</v>
      </c>
      <c r="L485" t="s">
        <v>7334</v>
      </c>
      <c r="O485" t="s">
        <v>7784</v>
      </c>
      <c r="P485" t="s">
        <v>7774</v>
      </c>
      <c r="Q485" t="s">
        <v>7206</v>
      </c>
      <c r="R485" t="s">
        <v>7527</v>
      </c>
      <c r="S485" t="s">
        <v>7527</v>
      </c>
      <c r="T485">
        <v>5.56</v>
      </c>
      <c r="U485" t="s">
        <v>7900</v>
      </c>
      <c r="V485">
        <v>1.8</v>
      </c>
      <c r="W485" t="s">
        <v>7774</v>
      </c>
      <c r="X485" t="s">
        <v>7789</v>
      </c>
      <c r="Y485" t="s">
        <v>7774</v>
      </c>
      <c r="AC485" t="s">
        <v>5678</v>
      </c>
      <c r="AD485">
        <v>42.771265659999997</v>
      </c>
      <c r="AE485">
        <v>-82.037568019999995</v>
      </c>
      <c r="AF485">
        <v>203.4</v>
      </c>
      <c r="AG485">
        <v>290</v>
      </c>
      <c r="AH485" t="s">
        <v>8087</v>
      </c>
      <c r="AI485">
        <v>15</v>
      </c>
      <c r="AJ485">
        <v>986</v>
      </c>
      <c r="AK485">
        <v>0.97599999999999998</v>
      </c>
      <c r="AL485">
        <v>-387.78199999999998</v>
      </c>
      <c r="AM485">
        <v>2115</v>
      </c>
      <c r="AN485">
        <v>2115</v>
      </c>
      <c r="AQ485">
        <v>1.24</v>
      </c>
      <c r="AR485">
        <v>1.23</v>
      </c>
      <c r="AT485">
        <v>2.14</v>
      </c>
      <c r="AU485">
        <v>2.14</v>
      </c>
      <c r="BA485">
        <v>0.63</v>
      </c>
      <c r="BB485">
        <v>10</v>
      </c>
    </row>
    <row r="486" spans="1:54" x14ac:dyDescent="0.35">
      <c r="A486" t="s">
        <v>7778</v>
      </c>
      <c r="B486">
        <v>482</v>
      </c>
      <c r="C486">
        <v>1483.7270000000001</v>
      </c>
      <c r="D486">
        <v>10</v>
      </c>
      <c r="E486" t="s">
        <v>7782</v>
      </c>
      <c r="F486" t="s">
        <v>7773</v>
      </c>
      <c r="G486" t="s">
        <v>5753</v>
      </c>
      <c r="H486">
        <v>13</v>
      </c>
      <c r="I486">
        <v>0.72</v>
      </c>
      <c r="J486">
        <v>10</v>
      </c>
      <c r="K486">
        <v>9</v>
      </c>
      <c r="L486" t="s">
        <v>7555</v>
      </c>
      <c r="O486" t="s">
        <v>7784</v>
      </c>
      <c r="P486" t="s">
        <v>7774</v>
      </c>
      <c r="Q486" t="s">
        <v>7206</v>
      </c>
      <c r="R486" t="s">
        <v>7527</v>
      </c>
      <c r="S486" t="s">
        <v>7527</v>
      </c>
      <c r="T486">
        <v>5.56</v>
      </c>
      <c r="U486" t="s">
        <v>7900</v>
      </c>
      <c r="V486">
        <v>1.8</v>
      </c>
      <c r="W486" t="s">
        <v>7774</v>
      </c>
      <c r="X486" t="s">
        <v>7783</v>
      </c>
      <c r="Y486" t="s">
        <v>7774</v>
      </c>
      <c r="AC486" t="s">
        <v>5678</v>
      </c>
      <c r="AD486">
        <v>42.771263439999998</v>
      </c>
      <c r="AE486">
        <v>-82.037568129999997</v>
      </c>
      <c r="AF486">
        <v>203.4</v>
      </c>
      <c r="AG486">
        <v>290</v>
      </c>
      <c r="AH486" t="s">
        <v>8087</v>
      </c>
      <c r="AI486">
        <v>15</v>
      </c>
      <c r="AJ486">
        <v>986</v>
      </c>
      <c r="AK486">
        <v>1.2210000000000001</v>
      </c>
      <c r="AL486">
        <v>-423.14100000000002</v>
      </c>
      <c r="AM486">
        <v>2113</v>
      </c>
      <c r="AN486">
        <v>2114</v>
      </c>
      <c r="AQ486">
        <v>1.23</v>
      </c>
      <c r="AR486">
        <v>1.23</v>
      </c>
      <c r="AT486">
        <v>2.14</v>
      </c>
      <c r="AU486">
        <v>2.14</v>
      </c>
      <c r="BA486">
        <v>0.72</v>
      </c>
      <c r="BB486">
        <v>10</v>
      </c>
    </row>
    <row r="487" spans="1:54" x14ac:dyDescent="0.35">
      <c r="A487" t="s">
        <v>7778</v>
      </c>
      <c r="B487">
        <v>483</v>
      </c>
      <c r="C487">
        <v>1484.502</v>
      </c>
      <c r="D487">
        <v>10</v>
      </c>
      <c r="E487" t="s">
        <v>7782</v>
      </c>
      <c r="F487" t="s">
        <v>7773</v>
      </c>
      <c r="G487" t="s">
        <v>5753</v>
      </c>
      <c r="H487">
        <v>11</v>
      </c>
      <c r="I487">
        <v>0.59</v>
      </c>
      <c r="J487">
        <v>11</v>
      </c>
      <c r="K487">
        <v>8</v>
      </c>
      <c r="L487" t="s">
        <v>7337</v>
      </c>
      <c r="O487" t="s">
        <v>7784</v>
      </c>
      <c r="P487" t="s">
        <v>7774</v>
      </c>
      <c r="Q487" t="s">
        <v>7206</v>
      </c>
      <c r="R487" t="s">
        <v>7527</v>
      </c>
      <c r="S487" t="s">
        <v>7527</v>
      </c>
      <c r="T487">
        <v>5.56</v>
      </c>
      <c r="U487" t="s">
        <v>7900</v>
      </c>
      <c r="V487">
        <v>1.8</v>
      </c>
      <c r="W487" t="s">
        <v>7774</v>
      </c>
      <c r="X487" t="s">
        <v>7783</v>
      </c>
      <c r="Y487" t="s">
        <v>7774</v>
      </c>
      <c r="AC487" t="s">
        <v>5678</v>
      </c>
      <c r="AD487">
        <v>42.77125642</v>
      </c>
      <c r="AE487">
        <v>-82.037568469999997</v>
      </c>
      <c r="AF487">
        <v>203.4</v>
      </c>
      <c r="AG487">
        <v>290</v>
      </c>
      <c r="AH487" t="s">
        <v>8087</v>
      </c>
      <c r="AI487">
        <v>15</v>
      </c>
      <c r="AJ487">
        <v>986</v>
      </c>
      <c r="AK487">
        <v>1.996</v>
      </c>
      <c r="AL487">
        <v>-415.97300000000001</v>
      </c>
      <c r="AM487">
        <v>2113</v>
      </c>
      <c r="AN487">
        <v>2114</v>
      </c>
      <c r="AQ487">
        <v>1.23</v>
      </c>
      <c r="AR487">
        <v>1.23</v>
      </c>
      <c r="AT487">
        <v>2.14</v>
      </c>
      <c r="AU487">
        <v>2.14</v>
      </c>
      <c r="BA487">
        <v>0.59</v>
      </c>
      <c r="BB487">
        <v>11</v>
      </c>
    </row>
    <row r="488" spans="1:54" x14ac:dyDescent="0.35">
      <c r="A488" t="s">
        <v>7778</v>
      </c>
      <c r="B488">
        <v>484</v>
      </c>
      <c r="C488">
        <v>1484.7159999999999</v>
      </c>
      <c r="D488">
        <v>10</v>
      </c>
      <c r="E488" t="s">
        <v>7782</v>
      </c>
      <c r="F488" t="s">
        <v>7773</v>
      </c>
      <c r="G488" t="s">
        <v>5753</v>
      </c>
      <c r="H488">
        <v>12</v>
      </c>
      <c r="I488">
        <v>0.66</v>
      </c>
      <c r="J488">
        <v>9</v>
      </c>
      <c r="K488">
        <v>8</v>
      </c>
      <c r="L488" t="s">
        <v>7560</v>
      </c>
      <c r="O488" t="s">
        <v>7784</v>
      </c>
      <c r="P488" t="s">
        <v>7774</v>
      </c>
      <c r="Q488" t="s">
        <v>7206</v>
      </c>
      <c r="R488" t="s">
        <v>7527</v>
      </c>
      <c r="S488" t="s">
        <v>7527</v>
      </c>
      <c r="T488">
        <v>5.56</v>
      </c>
      <c r="U488" t="s">
        <v>7900</v>
      </c>
      <c r="V488">
        <v>1.8</v>
      </c>
      <c r="W488" t="s">
        <v>7774</v>
      </c>
      <c r="X488" t="s">
        <v>7789</v>
      </c>
      <c r="Y488" t="s">
        <v>7774</v>
      </c>
      <c r="AC488" t="s">
        <v>5678</v>
      </c>
      <c r="AD488">
        <v>42.771254470000002</v>
      </c>
      <c r="AE488">
        <v>-82.037568570000005</v>
      </c>
      <c r="AF488">
        <v>203.4</v>
      </c>
      <c r="AG488">
        <v>290</v>
      </c>
      <c r="AH488" t="s">
        <v>8087</v>
      </c>
      <c r="AI488">
        <v>15</v>
      </c>
      <c r="AJ488">
        <v>986</v>
      </c>
      <c r="AK488">
        <v>2.2120000000000002</v>
      </c>
      <c r="AL488">
        <v>-421.61399999999998</v>
      </c>
      <c r="AM488">
        <v>2115</v>
      </c>
      <c r="AN488">
        <v>2116</v>
      </c>
      <c r="AQ488">
        <v>1.24</v>
      </c>
      <c r="AR488">
        <v>1.24</v>
      </c>
      <c r="AT488">
        <v>2.15</v>
      </c>
      <c r="AU488">
        <v>2.14</v>
      </c>
      <c r="BA488">
        <v>0.66</v>
      </c>
      <c r="BB488">
        <v>9</v>
      </c>
    </row>
    <row r="489" spans="1:54" x14ac:dyDescent="0.35">
      <c r="A489" t="s">
        <v>7778</v>
      </c>
      <c r="B489">
        <v>485</v>
      </c>
      <c r="C489">
        <v>1484.9690000000001</v>
      </c>
      <c r="D489">
        <v>10</v>
      </c>
      <c r="E489" t="s">
        <v>7782</v>
      </c>
      <c r="F489" t="s">
        <v>7773</v>
      </c>
      <c r="G489" t="s">
        <v>5753</v>
      </c>
      <c r="H489">
        <v>11</v>
      </c>
      <c r="I489">
        <v>0.61</v>
      </c>
      <c r="J489">
        <v>9</v>
      </c>
      <c r="K489">
        <v>6</v>
      </c>
      <c r="L489" t="s">
        <v>7525</v>
      </c>
      <c r="O489" t="s">
        <v>7784</v>
      </c>
      <c r="P489" t="s">
        <v>7774</v>
      </c>
      <c r="Q489" t="s">
        <v>7206</v>
      </c>
      <c r="R489" t="s">
        <v>7527</v>
      </c>
      <c r="S489" t="s">
        <v>7527</v>
      </c>
      <c r="T489">
        <v>5.56</v>
      </c>
      <c r="U489" t="s">
        <v>7900</v>
      </c>
      <c r="V489">
        <v>1.8</v>
      </c>
      <c r="W489" t="s">
        <v>7774</v>
      </c>
      <c r="X489" t="s">
        <v>7789</v>
      </c>
      <c r="Y489" t="s">
        <v>7774</v>
      </c>
      <c r="AC489" t="s">
        <v>5678</v>
      </c>
      <c r="AD489">
        <v>42.771252189999998</v>
      </c>
      <c r="AE489">
        <v>-82.037568680000007</v>
      </c>
      <c r="AF489">
        <v>203.4</v>
      </c>
      <c r="AG489">
        <v>290</v>
      </c>
      <c r="AH489" t="s">
        <v>8087</v>
      </c>
      <c r="AI489">
        <v>15</v>
      </c>
      <c r="AJ489">
        <v>986</v>
      </c>
      <c r="AK489">
        <v>2.464</v>
      </c>
      <c r="AL489">
        <v>-417.51299999999998</v>
      </c>
      <c r="AM489">
        <v>2115</v>
      </c>
      <c r="AN489">
        <v>2116</v>
      </c>
      <c r="AQ489">
        <v>1.24</v>
      </c>
      <c r="AR489">
        <v>1.24</v>
      </c>
      <c r="AT489">
        <v>2.15</v>
      </c>
      <c r="AU489">
        <v>2.14</v>
      </c>
      <c r="BA489">
        <v>0.61</v>
      </c>
      <c r="BB489">
        <v>9</v>
      </c>
    </row>
    <row r="490" spans="1:54" x14ac:dyDescent="0.35">
      <c r="A490" t="s">
        <v>7778</v>
      </c>
      <c r="B490">
        <v>486</v>
      </c>
      <c r="C490">
        <v>1485.1579999999999</v>
      </c>
      <c r="D490">
        <v>10</v>
      </c>
      <c r="E490" t="s">
        <v>7782</v>
      </c>
      <c r="F490" t="s">
        <v>7773</v>
      </c>
      <c r="G490" t="s">
        <v>5753</v>
      </c>
      <c r="H490">
        <v>11</v>
      </c>
      <c r="I490">
        <v>0.6</v>
      </c>
      <c r="J490">
        <v>10</v>
      </c>
      <c r="K490">
        <v>10</v>
      </c>
      <c r="L490" t="s">
        <v>7345</v>
      </c>
      <c r="O490" t="s">
        <v>7784</v>
      </c>
      <c r="P490" t="s">
        <v>7774</v>
      </c>
      <c r="Q490" t="s">
        <v>7206</v>
      </c>
      <c r="R490" t="s">
        <v>7527</v>
      </c>
      <c r="S490" t="s">
        <v>7527</v>
      </c>
      <c r="T490">
        <v>5.56</v>
      </c>
      <c r="U490" t="s">
        <v>7900</v>
      </c>
      <c r="V490">
        <v>1.8</v>
      </c>
      <c r="W490" t="s">
        <v>7774</v>
      </c>
      <c r="X490" t="s">
        <v>7783</v>
      </c>
      <c r="Y490" t="s">
        <v>7774</v>
      </c>
      <c r="AC490" t="s">
        <v>5678</v>
      </c>
      <c r="AD490">
        <v>42.771250479999999</v>
      </c>
      <c r="AE490">
        <v>-82.037568759999999</v>
      </c>
      <c r="AF490">
        <v>203.4</v>
      </c>
      <c r="AG490">
        <v>290</v>
      </c>
      <c r="AH490" t="s">
        <v>8087</v>
      </c>
      <c r="AI490">
        <v>15</v>
      </c>
      <c r="AJ490">
        <v>986</v>
      </c>
      <c r="AK490">
        <v>2.6520000000000001</v>
      </c>
      <c r="AL490">
        <v>-420.32799999999997</v>
      </c>
      <c r="AM490">
        <v>2114</v>
      </c>
      <c r="AN490">
        <v>2115</v>
      </c>
      <c r="AQ490">
        <v>1.24</v>
      </c>
      <c r="AR490">
        <v>1.23</v>
      </c>
      <c r="AT490">
        <v>2.14</v>
      </c>
      <c r="AU490">
        <v>2.14</v>
      </c>
      <c r="BA490">
        <v>0.6</v>
      </c>
      <c r="BB490">
        <v>10</v>
      </c>
    </row>
    <row r="491" spans="1:54" x14ac:dyDescent="0.35">
      <c r="A491" t="s">
        <v>7778</v>
      </c>
      <c r="B491">
        <v>487</v>
      </c>
      <c r="C491">
        <v>1485.748</v>
      </c>
      <c r="D491">
        <v>10</v>
      </c>
      <c r="E491" t="s">
        <v>7782</v>
      </c>
      <c r="F491" t="s">
        <v>7773</v>
      </c>
      <c r="G491" t="s">
        <v>5753</v>
      </c>
      <c r="H491">
        <v>12</v>
      </c>
      <c r="I491">
        <v>0.69</v>
      </c>
      <c r="J491">
        <v>11</v>
      </c>
      <c r="K491">
        <v>8</v>
      </c>
      <c r="L491" t="s">
        <v>7349</v>
      </c>
      <c r="O491" t="s">
        <v>7784</v>
      </c>
      <c r="P491" t="s">
        <v>7774</v>
      </c>
      <c r="Q491" t="s">
        <v>7206</v>
      </c>
      <c r="R491" t="s">
        <v>7527</v>
      </c>
      <c r="S491" t="s">
        <v>7527</v>
      </c>
      <c r="T491">
        <v>5.56</v>
      </c>
      <c r="U491" t="s">
        <v>7900</v>
      </c>
      <c r="V491">
        <v>1.8</v>
      </c>
      <c r="W491" t="s">
        <v>7774</v>
      </c>
      <c r="X491" t="s">
        <v>7783</v>
      </c>
      <c r="Y491" t="s">
        <v>7774</v>
      </c>
      <c r="AC491" t="s">
        <v>5678</v>
      </c>
      <c r="AD491">
        <v>42.771245139999998</v>
      </c>
      <c r="AE491">
        <v>-82.037569020000007</v>
      </c>
      <c r="AF491">
        <v>203.4</v>
      </c>
      <c r="AG491">
        <v>290</v>
      </c>
      <c r="AH491" t="s">
        <v>8087</v>
      </c>
      <c r="AI491">
        <v>15</v>
      </c>
      <c r="AJ491">
        <v>986</v>
      </c>
      <c r="AK491">
        <v>3.242</v>
      </c>
      <c r="AL491">
        <v>-414.04500000000002</v>
      </c>
      <c r="AM491">
        <v>2113</v>
      </c>
      <c r="AN491">
        <v>2114</v>
      </c>
      <c r="AQ491">
        <v>1.23</v>
      </c>
      <c r="AR491">
        <v>1.23</v>
      </c>
      <c r="AT491">
        <v>2.14</v>
      </c>
      <c r="AU491">
        <v>2.14</v>
      </c>
      <c r="BA491">
        <v>0.69</v>
      </c>
      <c r="BB491">
        <v>11</v>
      </c>
    </row>
    <row r="492" spans="1:54" x14ac:dyDescent="0.35">
      <c r="A492" t="s">
        <v>7778</v>
      </c>
      <c r="B492">
        <v>488</v>
      </c>
      <c r="C492">
        <v>1486.1869999999999</v>
      </c>
      <c r="D492">
        <v>10</v>
      </c>
      <c r="E492" t="s">
        <v>7782</v>
      </c>
      <c r="F492" t="s">
        <v>7773</v>
      </c>
      <c r="G492" t="s">
        <v>5753</v>
      </c>
      <c r="H492">
        <v>13</v>
      </c>
      <c r="I492">
        <v>0.7</v>
      </c>
      <c r="J492">
        <v>8</v>
      </c>
      <c r="K492">
        <v>7</v>
      </c>
      <c r="L492" t="s">
        <v>7555</v>
      </c>
      <c r="O492" t="s">
        <v>7784</v>
      </c>
      <c r="P492" t="s">
        <v>7774</v>
      </c>
      <c r="Q492" t="s">
        <v>7206</v>
      </c>
      <c r="R492" t="s">
        <v>7527</v>
      </c>
      <c r="S492" t="s">
        <v>7527</v>
      </c>
      <c r="T492">
        <v>5.56</v>
      </c>
      <c r="U492" t="s">
        <v>7900</v>
      </c>
      <c r="V492">
        <v>1.8</v>
      </c>
      <c r="W492" t="s">
        <v>7774</v>
      </c>
      <c r="X492" t="s">
        <v>7789</v>
      </c>
      <c r="Y492" t="s">
        <v>7774</v>
      </c>
      <c r="AC492" t="s">
        <v>5678</v>
      </c>
      <c r="AD492">
        <v>42.771241150000002</v>
      </c>
      <c r="AE492">
        <v>-82.037569219999995</v>
      </c>
      <c r="AF492">
        <v>203.4</v>
      </c>
      <c r="AG492">
        <v>290</v>
      </c>
      <c r="AH492" t="s">
        <v>8087</v>
      </c>
      <c r="AI492">
        <v>15</v>
      </c>
      <c r="AJ492">
        <v>986</v>
      </c>
      <c r="AK492">
        <v>3.6829999999999998</v>
      </c>
      <c r="AL492">
        <v>-423.67700000000002</v>
      </c>
      <c r="AM492">
        <v>2116</v>
      </c>
      <c r="AN492">
        <v>2116</v>
      </c>
      <c r="AQ492">
        <v>1.24</v>
      </c>
      <c r="AR492">
        <v>1.24</v>
      </c>
      <c r="AT492">
        <v>2.15</v>
      </c>
      <c r="AU492">
        <v>2.15</v>
      </c>
      <c r="BA492">
        <v>0.7</v>
      </c>
      <c r="BB492">
        <v>8</v>
      </c>
    </row>
    <row r="493" spans="1:54" x14ac:dyDescent="0.35">
      <c r="A493" t="s">
        <v>7778</v>
      </c>
      <c r="B493">
        <v>489</v>
      </c>
      <c r="C493">
        <v>1486.2739999999999</v>
      </c>
      <c r="D493">
        <v>10</v>
      </c>
      <c r="E493" t="s">
        <v>7782</v>
      </c>
      <c r="F493" t="s">
        <v>7773</v>
      </c>
      <c r="G493" t="s">
        <v>5753</v>
      </c>
      <c r="H493">
        <v>12</v>
      </c>
      <c r="I493">
        <v>0.67</v>
      </c>
      <c r="J493">
        <v>12</v>
      </c>
      <c r="K493">
        <v>8</v>
      </c>
      <c r="L493" t="s">
        <v>7349</v>
      </c>
      <c r="O493" t="s">
        <v>7784</v>
      </c>
      <c r="P493" t="s">
        <v>7774</v>
      </c>
      <c r="Q493" t="s">
        <v>7206</v>
      </c>
      <c r="R493" t="s">
        <v>7527</v>
      </c>
      <c r="S493" t="s">
        <v>7527</v>
      </c>
      <c r="T493">
        <v>5.56</v>
      </c>
      <c r="U493" t="s">
        <v>7900</v>
      </c>
      <c r="V493">
        <v>1.9</v>
      </c>
      <c r="W493" t="s">
        <v>7774</v>
      </c>
      <c r="X493" t="s">
        <v>7783</v>
      </c>
      <c r="Y493" t="s">
        <v>7774</v>
      </c>
      <c r="AC493" t="s">
        <v>5678</v>
      </c>
      <c r="AD493">
        <v>42.771240380000002</v>
      </c>
      <c r="AE493">
        <v>-82.037569259999998</v>
      </c>
      <c r="AF493">
        <v>203.4</v>
      </c>
      <c r="AG493">
        <v>290</v>
      </c>
      <c r="AH493" t="s">
        <v>8087</v>
      </c>
      <c r="AI493">
        <v>15</v>
      </c>
      <c r="AJ493">
        <v>986</v>
      </c>
      <c r="AK493">
        <v>3.7669999999999999</v>
      </c>
      <c r="AL493">
        <v>-413.73599999999999</v>
      </c>
      <c r="AM493">
        <v>2111</v>
      </c>
      <c r="AN493">
        <v>2113</v>
      </c>
      <c r="AQ493">
        <v>1.23</v>
      </c>
      <c r="AR493">
        <v>1.23</v>
      </c>
      <c r="AT493">
        <v>2.14</v>
      </c>
      <c r="AU493">
        <v>2.14</v>
      </c>
      <c r="BA493">
        <v>0.67</v>
      </c>
      <c r="BB493">
        <v>12</v>
      </c>
    </row>
    <row r="494" spans="1:54" x14ac:dyDescent="0.35">
      <c r="A494" t="s">
        <v>7778</v>
      </c>
      <c r="B494">
        <v>490</v>
      </c>
      <c r="C494">
        <v>1486.3689999999999</v>
      </c>
      <c r="D494">
        <v>10</v>
      </c>
      <c r="E494" t="s">
        <v>7782</v>
      </c>
      <c r="F494" t="s">
        <v>7773</v>
      </c>
      <c r="G494" t="s">
        <v>5753</v>
      </c>
      <c r="H494">
        <v>11</v>
      </c>
      <c r="I494">
        <v>0.64</v>
      </c>
      <c r="J494">
        <v>12</v>
      </c>
      <c r="K494">
        <v>11</v>
      </c>
      <c r="L494" t="s">
        <v>7349</v>
      </c>
      <c r="N494">
        <v>25</v>
      </c>
      <c r="O494" t="s">
        <v>7784</v>
      </c>
      <c r="P494" t="s">
        <v>7774</v>
      </c>
      <c r="Q494" t="s">
        <v>7206</v>
      </c>
      <c r="R494" t="s">
        <v>7527</v>
      </c>
      <c r="S494" t="s">
        <v>7527</v>
      </c>
      <c r="T494">
        <v>5.56</v>
      </c>
      <c r="U494" t="s">
        <v>7900</v>
      </c>
      <c r="V494">
        <v>1.8</v>
      </c>
      <c r="W494" t="s">
        <v>7774</v>
      </c>
      <c r="X494" t="s">
        <v>7788</v>
      </c>
      <c r="Y494" t="s">
        <v>7774</v>
      </c>
      <c r="Z494">
        <v>10</v>
      </c>
      <c r="AA494">
        <v>10</v>
      </c>
      <c r="AB494">
        <v>12</v>
      </c>
      <c r="AC494" t="s">
        <v>5683</v>
      </c>
      <c r="AD494">
        <v>42.771239520000002</v>
      </c>
      <c r="AE494">
        <v>-82.037569300000001</v>
      </c>
      <c r="AF494">
        <v>203.4</v>
      </c>
      <c r="AG494">
        <v>290</v>
      </c>
      <c r="AH494" t="s">
        <v>8087</v>
      </c>
      <c r="AI494">
        <v>15</v>
      </c>
      <c r="AJ494">
        <v>986</v>
      </c>
      <c r="AK494">
        <v>3.8620000000000001</v>
      </c>
      <c r="AL494">
        <v>-413.32900000000001</v>
      </c>
      <c r="AM494">
        <v>2112</v>
      </c>
      <c r="AN494">
        <v>2113</v>
      </c>
      <c r="AQ494">
        <v>1.23</v>
      </c>
      <c r="AR494">
        <v>1.23</v>
      </c>
      <c r="AT494">
        <v>2.14</v>
      </c>
      <c r="AU494">
        <v>2.14</v>
      </c>
      <c r="BA494">
        <v>0.64</v>
      </c>
      <c r="BB494">
        <v>12</v>
      </c>
    </row>
    <row r="495" spans="1:54" x14ac:dyDescent="0.35">
      <c r="A495" t="s">
        <v>7778</v>
      </c>
      <c r="B495">
        <v>491</v>
      </c>
      <c r="C495">
        <v>1486.39</v>
      </c>
      <c r="D495">
        <v>10</v>
      </c>
      <c r="E495" t="s">
        <v>7782</v>
      </c>
      <c r="F495" t="s">
        <v>7773</v>
      </c>
      <c r="G495" t="s">
        <v>7852</v>
      </c>
      <c r="H495">
        <v>12</v>
      </c>
      <c r="I495">
        <v>0.69</v>
      </c>
      <c r="J495">
        <v>54</v>
      </c>
      <c r="K495">
        <v>11</v>
      </c>
      <c r="L495" t="s">
        <v>7349</v>
      </c>
      <c r="N495">
        <v>25</v>
      </c>
      <c r="O495" t="s">
        <v>7784</v>
      </c>
      <c r="P495" t="s">
        <v>7774</v>
      </c>
      <c r="Q495" t="s">
        <v>7206</v>
      </c>
      <c r="R495" t="s">
        <v>7527</v>
      </c>
      <c r="S495" t="s">
        <v>7527</v>
      </c>
      <c r="T495">
        <v>5.56</v>
      </c>
      <c r="U495" t="s">
        <v>7900</v>
      </c>
      <c r="V495">
        <v>1.8</v>
      </c>
      <c r="W495" t="s">
        <v>7774</v>
      </c>
      <c r="X495" t="s">
        <v>7879</v>
      </c>
      <c r="Y495" t="s">
        <v>7774</v>
      </c>
      <c r="Z495">
        <v>10</v>
      </c>
      <c r="AC495" t="s">
        <v>5683</v>
      </c>
      <c r="AD495">
        <v>42.771239520000002</v>
      </c>
      <c r="AE495">
        <v>-82.037569300000001</v>
      </c>
      <c r="AF495">
        <v>203.4</v>
      </c>
      <c r="AG495">
        <v>290</v>
      </c>
      <c r="AH495" t="s">
        <v>8087</v>
      </c>
      <c r="AI495">
        <v>15</v>
      </c>
      <c r="AJ495">
        <v>986</v>
      </c>
      <c r="AK495">
        <v>3.8620000000000001</v>
      </c>
      <c r="AL495">
        <v>-413.32900000000001</v>
      </c>
      <c r="AM495">
        <v>2059</v>
      </c>
      <c r="AN495">
        <v>2042</v>
      </c>
      <c r="AQ495">
        <v>1.19</v>
      </c>
      <c r="AR495">
        <v>1.2</v>
      </c>
      <c r="AT495">
        <v>2.0699999999999998</v>
      </c>
      <c r="AU495">
        <v>2.09</v>
      </c>
      <c r="BA495">
        <v>0.47</v>
      </c>
      <c r="BB495">
        <v>54</v>
      </c>
    </row>
    <row r="496" spans="1:54" x14ac:dyDescent="0.35">
      <c r="A496" t="s">
        <v>7778</v>
      </c>
      <c r="B496">
        <v>492</v>
      </c>
      <c r="C496">
        <v>1486.41</v>
      </c>
      <c r="D496">
        <v>10</v>
      </c>
      <c r="E496" t="s">
        <v>7782</v>
      </c>
      <c r="F496" t="s">
        <v>7773</v>
      </c>
      <c r="G496" t="s">
        <v>5753</v>
      </c>
      <c r="H496">
        <v>12</v>
      </c>
      <c r="I496">
        <v>0.69</v>
      </c>
      <c r="J496">
        <v>14</v>
      </c>
      <c r="K496">
        <v>8</v>
      </c>
      <c r="L496" t="s">
        <v>7349</v>
      </c>
      <c r="N496">
        <v>25</v>
      </c>
      <c r="O496" t="s">
        <v>7784</v>
      </c>
      <c r="P496" t="s">
        <v>7774</v>
      </c>
      <c r="Q496" t="s">
        <v>7206</v>
      </c>
      <c r="R496" t="s">
        <v>7527</v>
      </c>
      <c r="S496" t="s">
        <v>7527</v>
      </c>
      <c r="T496">
        <v>5.56</v>
      </c>
      <c r="U496" t="s">
        <v>7900</v>
      </c>
      <c r="V496">
        <v>1.8</v>
      </c>
      <c r="W496" t="s">
        <v>7774</v>
      </c>
      <c r="X496" t="s">
        <v>7783</v>
      </c>
      <c r="Y496" t="s">
        <v>7774</v>
      </c>
      <c r="AC496" t="s">
        <v>5678</v>
      </c>
      <c r="AD496">
        <v>42.77123916</v>
      </c>
      <c r="AE496">
        <v>-82.037569320000003</v>
      </c>
      <c r="AF496">
        <v>203.4</v>
      </c>
      <c r="AG496">
        <v>290</v>
      </c>
      <c r="AH496" t="s">
        <v>8087</v>
      </c>
      <c r="AI496">
        <v>15</v>
      </c>
      <c r="AJ496">
        <v>986</v>
      </c>
      <c r="AK496">
        <v>3.9020000000000001</v>
      </c>
      <c r="AL496">
        <v>-413.93599999999998</v>
      </c>
      <c r="AM496">
        <v>2108</v>
      </c>
      <c r="AN496">
        <v>2110</v>
      </c>
      <c r="AQ496">
        <v>1.23</v>
      </c>
      <c r="AR496">
        <v>1.23</v>
      </c>
      <c r="AT496">
        <v>2.14</v>
      </c>
      <c r="AU496">
        <v>2.14</v>
      </c>
      <c r="BA496">
        <v>0.69</v>
      </c>
      <c r="BB496">
        <v>14</v>
      </c>
    </row>
    <row r="497" spans="1:54" x14ac:dyDescent="0.35">
      <c r="A497" t="s">
        <v>7778</v>
      </c>
      <c r="B497">
        <v>493</v>
      </c>
      <c r="C497">
        <v>1486.96</v>
      </c>
      <c r="D497">
        <v>10</v>
      </c>
      <c r="E497" t="s">
        <v>7782</v>
      </c>
      <c r="F497" t="s">
        <v>7773</v>
      </c>
      <c r="G497" t="s">
        <v>5753</v>
      </c>
      <c r="H497">
        <v>13</v>
      </c>
      <c r="I497">
        <v>0.71</v>
      </c>
      <c r="J497">
        <v>10</v>
      </c>
      <c r="K497">
        <v>8</v>
      </c>
      <c r="L497" t="s">
        <v>7444</v>
      </c>
      <c r="O497" t="s">
        <v>7784</v>
      </c>
      <c r="P497" t="s">
        <v>7774</v>
      </c>
      <c r="Q497" t="s">
        <v>7206</v>
      </c>
      <c r="R497" t="s">
        <v>7527</v>
      </c>
      <c r="S497" t="s">
        <v>7527</v>
      </c>
      <c r="T497">
        <v>5.56</v>
      </c>
      <c r="U497" t="s">
        <v>7900</v>
      </c>
      <c r="V497">
        <v>1.8</v>
      </c>
      <c r="W497" t="s">
        <v>7774</v>
      </c>
      <c r="X497" t="s">
        <v>7783</v>
      </c>
      <c r="Y497" t="s">
        <v>7774</v>
      </c>
      <c r="AC497" t="s">
        <v>5678</v>
      </c>
      <c r="AD497">
        <v>42.77123417</v>
      </c>
      <c r="AE497">
        <v>-82.037569570000002</v>
      </c>
      <c r="AF497">
        <v>203.4</v>
      </c>
      <c r="AG497">
        <v>290</v>
      </c>
      <c r="AH497" t="s">
        <v>8087</v>
      </c>
      <c r="AI497">
        <v>15</v>
      </c>
      <c r="AJ497">
        <v>986</v>
      </c>
      <c r="AK497">
        <v>4.4539999999999997</v>
      </c>
      <c r="AL497">
        <v>-397.90899999999999</v>
      </c>
      <c r="AM497">
        <v>2113</v>
      </c>
      <c r="AN497">
        <v>2114</v>
      </c>
      <c r="AQ497">
        <v>1.23</v>
      </c>
      <c r="AR497">
        <v>1.23</v>
      </c>
      <c r="AT497">
        <v>2.14</v>
      </c>
      <c r="AU497">
        <v>2.14</v>
      </c>
      <c r="BA497">
        <v>0.71</v>
      </c>
      <c r="BB497">
        <v>10</v>
      </c>
    </row>
    <row r="498" spans="1:54" x14ac:dyDescent="0.35">
      <c r="A498" t="s">
        <v>7778</v>
      </c>
      <c r="B498">
        <v>494</v>
      </c>
      <c r="C498">
        <v>1487.0409999999999</v>
      </c>
      <c r="D498">
        <v>10</v>
      </c>
      <c r="E498" t="s">
        <v>7782</v>
      </c>
      <c r="F498" t="s">
        <v>7773</v>
      </c>
      <c r="G498" t="s">
        <v>5753</v>
      </c>
      <c r="H498">
        <v>12</v>
      </c>
      <c r="I498">
        <v>0.66</v>
      </c>
      <c r="J498">
        <v>13</v>
      </c>
      <c r="K498">
        <v>8</v>
      </c>
      <c r="L498" t="s">
        <v>7444</v>
      </c>
      <c r="O498" t="s">
        <v>7784</v>
      </c>
      <c r="P498" t="s">
        <v>7774</v>
      </c>
      <c r="Q498" t="s">
        <v>7206</v>
      </c>
      <c r="R498" t="s">
        <v>7527</v>
      </c>
      <c r="S498" t="s">
        <v>7527</v>
      </c>
      <c r="T498">
        <v>5.56</v>
      </c>
      <c r="U498" t="s">
        <v>7900</v>
      </c>
      <c r="V498">
        <v>1.9</v>
      </c>
      <c r="W498" t="s">
        <v>7774</v>
      </c>
      <c r="X498" t="s">
        <v>7783</v>
      </c>
      <c r="Y498" t="s">
        <v>7774</v>
      </c>
      <c r="AC498" t="s">
        <v>5678</v>
      </c>
      <c r="AD498">
        <v>42.771233449999997</v>
      </c>
      <c r="AE498">
        <v>-82.037569599999998</v>
      </c>
      <c r="AF498">
        <v>203.4</v>
      </c>
      <c r="AG498">
        <v>290</v>
      </c>
      <c r="AH498" t="s">
        <v>8087</v>
      </c>
      <c r="AI498">
        <v>15</v>
      </c>
      <c r="AJ498">
        <v>986</v>
      </c>
      <c r="AK498">
        <v>4.5339999999999998</v>
      </c>
      <c r="AL498">
        <v>-398.08499999999998</v>
      </c>
      <c r="AM498">
        <v>2110</v>
      </c>
      <c r="AN498">
        <v>2112</v>
      </c>
      <c r="AQ498">
        <v>1.23</v>
      </c>
      <c r="AR498">
        <v>1.23</v>
      </c>
      <c r="AT498">
        <v>2.14</v>
      </c>
      <c r="AU498">
        <v>2.14</v>
      </c>
      <c r="BA498">
        <v>0.66</v>
      </c>
      <c r="BB498">
        <v>13</v>
      </c>
    </row>
    <row r="499" spans="1:54" x14ac:dyDescent="0.35">
      <c r="A499" t="s">
        <v>7778</v>
      </c>
      <c r="B499">
        <v>495</v>
      </c>
      <c r="C499">
        <v>1487.1559999999999</v>
      </c>
      <c r="D499">
        <v>10</v>
      </c>
      <c r="E499" t="s">
        <v>7782</v>
      </c>
      <c r="F499" t="s">
        <v>7773</v>
      </c>
      <c r="G499" t="s">
        <v>5753</v>
      </c>
      <c r="H499">
        <v>10</v>
      </c>
      <c r="I499">
        <v>0.57999999999999996</v>
      </c>
      <c r="J499">
        <v>11</v>
      </c>
      <c r="K499">
        <v>9</v>
      </c>
      <c r="L499" t="s">
        <v>7525</v>
      </c>
      <c r="O499" t="s">
        <v>7784</v>
      </c>
      <c r="P499" t="s">
        <v>7774</v>
      </c>
      <c r="Q499" t="s">
        <v>7206</v>
      </c>
      <c r="R499" t="s">
        <v>7527</v>
      </c>
      <c r="S499" t="s">
        <v>7527</v>
      </c>
      <c r="T499">
        <v>5.56</v>
      </c>
      <c r="U499" t="s">
        <v>7900</v>
      </c>
      <c r="V499">
        <v>1.8</v>
      </c>
      <c r="W499" t="s">
        <v>7774</v>
      </c>
      <c r="X499" t="s">
        <v>7783</v>
      </c>
      <c r="Y499" t="s">
        <v>7774</v>
      </c>
      <c r="AC499" t="s">
        <v>5678</v>
      </c>
      <c r="AD499">
        <v>42.771232390000002</v>
      </c>
      <c r="AE499">
        <v>-82.037569649999995</v>
      </c>
      <c r="AF499">
        <v>203.4</v>
      </c>
      <c r="AG499">
        <v>290</v>
      </c>
      <c r="AH499" t="s">
        <v>8087</v>
      </c>
      <c r="AI499">
        <v>15</v>
      </c>
      <c r="AJ499">
        <v>986</v>
      </c>
      <c r="AK499">
        <v>4.6500000000000004</v>
      </c>
      <c r="AL499">
        <v>-416.37599999999998</v>
      </c>
      <c r="AM499">
        <v>2114</v>
      </c>
      <c r="AN499">
        <v>2115</v>
      </c>
      <c r="AQ499">
        <v>1.24</v>
      </c>
      <c r="AR499">
        <v>1.23</v>
      </c>
      <c r="AT499">
        <v>2.14</v>
      </c>
      <c r="AU499">
        <v>2.14</v>
      </c>
      <c r="BA499">
        <v>0.57999999999999996</v>
      </c>
      <c r="BB499">
        <v>11</v>
      </c>
    </row>
    <row r="500" spans="1:54" x14ac:dyDescent="0.35">
      <c r="A500" t="s">
        <v>7778</v>
      </c>
      <c r="B500">
        <v>496</v>
      </c>
      <c r="C500">
        <v>1487.451</v>
      </c>
      <c r="D500">
        <v>10</v>
      </c>
      <c r="E500" t="s">
        <v>7782</v>
      </c>
      <c r="F500" t="s">
        <v>7773</v>
      </c>
      <c r="G500" t="s">
        <v>5753</v>
      </c>
      <c r="H500">
        <v>12</v>
      </c>
      <c r="I500">
        <v>0.67</v>
      </c>
      <c r="J500">
        <v>8</v>
      </c>
      <c r="K500">
        <v>9</v>
      </c>
      <c r="L500" t="s">
        <v>7553</v>
      </c>
      <c r="O500" t="s">
        <v>7784</v>
      </c>
      <c r="P500" t="s">
        <v>7774</v>
      </c>
      <c r="Q500" t="s">
        <v>7206</v>
      </c>
      <c r="R500" t="s">
        <v>7527</v>
      </c>
      <c r="S500" t="s">
        <v>7527</v>
      </c>
      <c r="T500">
        <v>5.56</v>
      </c>
      <c r="U500" t="s">
        <v>7900</v>
      </c>
      <c r="V500">
        <v>1.9</v>
      </c>
      <c r="W500" t="s">
        <v>7774</v>
      </c>
      <c r="X500" t="s">
        <v>7789</v>
      </c>
      <c r="Y500" t="s">
        <v>7774</v>
      </c>
      <c r="AC500" t="s">
        <v>5678</v>
      </c>
      <c r="AD500">
        <v>42.77122971</v>
      </c>
      <c r="AE500">
        <v>-82.037569790000006</v>
      </c>
      <c r="AF500">
        <v>203.4</v>
      </c>
      <c r="AG500">
        <v>290</v>
      </c>
      <c r="AH500" t="s">
        <v>8087</v>
      </c>
      <c r="AI500">
        <v>15</v>
      </c>
      <c r="AJ500">
        <v>986</v>
      </c>
      <c r="AK500">
        <v>4.9459999999999997</v>
      </c>
      <c r="AL500">
        <v>-417.488</v>
      </c>
      <c r="AM500">
        <v>2116</v>
      </c>
      <c r="AN500">
        <v>2117</v>
      </c>
      <c r="AQ500">
        <v>1.24</v>
      </c>
      <c r="AR500">
        <v>1.24</v>
      </c>
      <c r="AT500">
        <v>2.15</v>
      </c>
      <c r="AU500">
        <v>2.15</v>
      </c>
      <c r="BA500">
        <v>0.67</v>
      </c>
      <c r="BB500">
        <v>8</v>
      </c>
    </row>
    <row r="501" spans="1:54" x14ac:dyDescent="0.35">
      <c r="A501" t="s">
        <v>7778</v>
      </c>
      <c r="B501">
        <v>497</v>
      </c>
      <c r="C501">
        <v>1487.8240000000001</v>
      </c>
      <c r="D501">
        <v>10</v>
      </c>
      <c r="E501" t="s">
        <v>7782</v>
      </c>
      <c r="F501" t="s">
        <v>7773</v>
      </c>
      <c r="G501" t="s">
        <v>5753</v>
      </c>
      <c r="H501">
        <v>13</v>
      </c>
      <c r="I501">
        <v>0.7</v>
      </c>
      <c r="J501">
        <v>10</v>
      </c>
      <c r="K501">
        <v>9</v>
      </c>
      <c r="L501" t="s">
        <v>7449</v>
      </c>
      <c r="O501" t="s">
        <v>7784</v>
      </c>
      <c r="P501" t="s">
        <v>7774</v>
      </c>
      <c r="Q501" t="s">
        <v>7206</v>
      </c>
      <c r="R501" t="s">
        <v>7527</v>
      </c>
      <c r="S501" t="s">
        <v>7527</v>
      </c>
      <c r="T501">
        <v>5.56</v>
      </c>
      <c r="U501" t="s">
        <v>7900</v>
      </c>
      <c r="V501">
        <v>1.8</v>
      </c>
      <c r="W501" t="s">
        <v>7774</v>
      </c>
      <c r="X501" t="s">
        <v>7783</v>
      </c>
      <c r="Y501" t="s">
        <v>7774</v>
      </c>
      <c r="AC501" t="s">
        <v>5678</v>
      </c>
      <c r="AD501">
        <v>42.771226339999998</v>
      </c>
      <c r="AE501">
        <v>-82.037569950000005</v>
      </c>
      <c r="AF501">
        <v>203.4</v>
      </c>
      <c r="AG501">
        <v>290</v>
      </c>
      <c r="AH501" t="s">
        <v>8087</v>
      </c>
      <c r="AI501">
        <v>15</v>
      </c>
      <c r="AJ501">
        <v>986</v>
      </c>
      <c r="AK501">
        <v>5.3179999999999996</v>
      </c>
      <c r="AL501">
        <v>-422.77800000000002</v>
      </c>
      <c r="AM501">
        <v>2113</v>
      </c>
      <c r="AN501">
        <v>2114</v>
      </c>
      <c r="AQ501">
        <v>1.23</v>
      </c>
      <c r="AR501">
        <v>1.23</v>
      </c>
      <c r="AT501">
        <v>2.14</v>
      </c>
      <c r="AU501">
        <v>2.14</v>
      </c>
      <c r="BA501">
        <v>0.7</v>
      </c>
      <c r="BB501">
        <v>10</v>
      </c>
    </row>
    <row r="502" spans="1:54" x14ac:dyDescent="0.35">
      <c r="A502" t="s">
        <v>7778</v>
      </c>
      <c r="B502">
        <v>498</v>
      </c>
      <c r="C502">
        <v>1488.075</v>
      </c>
      <c r="D502">
        <v>10</v>
      </c>
      <c r="E502" t="s">
        <v>7782</v>
      </c>
      <c r="F502" t="s">
        <v>7773</v>
      </c>
      <c r="G502" t="s">
        <v>5753</v>
      </c>
      <c r="H502">
        <v>12</v>
      </c>
      <c r="I502">
        <v>0.66</v>
      </c>
      <c r="J502">
        <v>10</v>
      </c>
      <c r="K502">
        <v>10</v>
      </c>
      <c r="L502" t="s">
        <v>7449</v>
      </c>
      <c r="O502" t="s">
        <v>7784</v>
      </c>
      <c r="P502" t="s">
        <v>7774</v>
      </c>
      <c r="Q502" t="s">
        <v>7206</v>
      </c>
      <c r="R502" t="s">
        <v>7527</v>
      </c>
      <c r="S502" t="s">
        <v>7527</v>
      </c>
      <c r="T502">
        <v>5.56</v>
      </c>
      <c r="U502" t="s">
        <v>7900</v>
      </c>
      <c r="V502">
        <v>1.8</v>
      </c>
      <c r="W502" t="s">
        <v>7774</v>
      </c>
      <c r="X502" t="s">
        <v>7788</v>
      </c>
      <c r="Y502" t="s">
        <v>7774</v>
      </c>
      <c r="Z502">
        <v>10</v>
      </c>
      <c r="AA502">
        <v>10</v>
      </c>
      <c r="AB502">
        <v>12</v>
      </c>
      <c r="AC502" t="s">
        <v>5683</v>
      </c>
      <c r="AD502">
        <v>42.771224070000002</v>
      </c>
      <c r="AE502">
        <v>-82.037570070000001</v>
      </c>
      <c r="AF502">
        <v>203.4</v>
      </c>
      <c r="AG502">
        <v>290</v>
      </c>
      <c r="AH502" t="s">
        <v>8087</v>
      </c>
      <c r="AI502">
        <v>15</v>
      </c>
      <c r="AJ502">
        <v>986</v>
      </c>
      <c r="AK502">
        <v>5.569</v>
      </c>
      <c r="AL502">
        <v>-421.04199999999997</v>
      </c>
      <c r="AM502">
        <v>2114</v>
      </c>
      <c r="AN502">
        <v>2115</v>
      </c>
      <c r="AQ502">
        <v>1.23</v>
      </c>
      <c r="AR502">
        <v>1.23</v>
      </c>
      <c r="AT502">
        <v>2.14</v>
      </c>
      <c r="AU502">
        <v>2.14</v>
      </c>
      <c r="BA502">
        <v>0.66</v>
      </c>
      <c r="BB502">
        <v>10</v>
      </c>
    </row>
    <row r="503" spans="1:54" x14ac:dyDescent="0.35">
      <c r="A503" t="s">
        <v>7778</v>
      </c>
      <c r="B503">
        <v>499</v>
      </c>
      <c r="C503">
        <v>1488.164</v>
      </c>
      <c r="D503">
        <v>10</v>
      </c>
      <c r="E503" t="s">
        <v>7782</v>
      </c>
      <c r="F503" t="s">
        <v>7773</v>
      </c>
      <c r="G503" t="s">
        <v>5753</v>
      </c>
      <c r="H503">
        <v>11</v>
      </c>
      <c r="I503">
        <v>0.63</v>
      </c>
      <c r="J503">
        <v>11</v>
      </c>
      <c r="K503">
        <v>6</v>
      </c>
      <c r="L503" t="s">
        <v>7349</v>
      </c>
      <c r="O503" t="s">
        <v>7784</v>
      </c>
      <c r="P503" t="s">
        <v>7774</v>
      </c>
      <c r="Q503" t="s">
        <v>7206</v>
      </c>
      <c r="R503" t="s">
        <v>7527</v>
      </c>
      <c r="S503" t="s">
        <v>7527</v>
      </c>
      <c r="T503">
        <v>5.56</v>
      </c>
      <c r="U503" t="s">
        <v>7900</v>
      </c>
      <c r="V503">
        <v>1.8</v>
      </c>
      <c r="W503" t="s">
        <v>7774</v>
      </c>
      <c r="X503" t="s">
        <v>7783</v>
      </c>
      <c r="Y503" t="s">
        <v>7774</v>
      </c>
      <c r="AC503" t="s">
        <v>5678</v>
      </c>
      <c r="AD503">
        <v>42.771223259999999</v>
      </c>
      <c r="AE503">
        <v>-82.037570110000004</v>
      </c>
      <c r="AF503">
        <v>203.4</v>
      </c>
      <c r="AG503">
        <v>290</v>
      </c>
      <c r="AH503" t="s">
        <v>8087</v>
      </c>
      <c r="AI503">
        <v>15</v>
      </c>
      <c r="AJ503">
        <v>986</v>
      </c>
      <c r="AK503">
        <v>5.6580000000000004</v>
      </c>
      <c r="AL503">
        <v>-414.834</v>
      </c>
      <c r="AM503">
        <v>2113</v>
      </c>
      <c r="AN503">
        <v>2114</v>
      </c>
      <c r="AQ503">
        <v>1.23</v>
      </c>
      <c r="AR503">
        <v>1.23</v>
      </c>
      <c r="AT503">
        <v>2.14</v>
      </c>
      <c r="AU503">
        <v>2.14</v>
      </c>
      <c r="BA503">
        <v>0.63</v>
      </c>
      <c r="BB503">
        <v>11</v>
      </c>
    </row>
    <row r="504" spans="1:54" x14ac:dyDescent="0.35">
      <c r="A504" t="s">
        <v>7778</v>
      </c>
      <c r="B504">
        <v>500</v>
      </c>
      <c r="C504">
        <v>1488.7809999999999</v>
      </c>
      <c r="D504">
        <v>10</v>
      </c>
      <c r="E504" t="s">
        <v>7782</v>
      </c>
      <c r="F504" t="s">
        <v>7773</v>
      </c>
      <c r="G504" t="s">
        <v>5753</v>
      </c>
      <c r="H504">
        <v>10</v>
      </c>
      <c r="I504">
        <v>0.57999999999999996</v>
      </c>
      <c r="J504">
        <v>13</v>
      </c>
      <c r="K504">
        <v>11</v>
      </c>
      <c r="L504" t="s">
        <v>7345</v>
      </c>
      <c r="O504" t="s">
        <v>7784</v>
      </c>
      <c r="P504" t="s">
        <v>7774</v>
      </c>
      <c r="Q504" t="s">
        <v>7206</v>
      </c>
      <c r="R504" t="s">
        <v>7527</v>
      </c>
      <c r="S504" t="s">
        <v>7527</v>
      </c>
      <c r="T504">
        <v>5.56</v>
      </c>
      <c r="U504" t="s">
        <v>7900</v>
      </c>
      <c r="V504">
        <v>1.8</v>
      </c>
      <c r="W504" t="s">
        <v>7774</v>
      </c>
      <c r="X504" t="s">
        <v>7788</v>
      </c>
      <c r="Y504" t="s">
        <v>7774</v>
      </c>
      <c r="Z504">
        <v>10</v>
      </c>
      <c r="AA504">
        <v>10</v>
      </c>
      <c r="AB504">
        <v>12</v>
      </c>
      <c r="AC504" t="s">
        <v>5683</v>
      </c>
      <c r="AD504">
        <v>42.77121769</v>
      </c>
      <c r="AE504">
        <v>-82.037570389999999</v>
      </c>
      <c r="AF504">
        <v>203.4</v>
      </c>
      <c r="AG504">
        <v>290</v>
      </c>
      <c r="AH504" t="s">
        <v>8087</v>
      </c>
      <c r="AI504">
        <v>15</v>
      </c>
      <c r="AJ504">
        <v>986</v>
      </c>
      <c r="AK504">
        <v>6.274</v>
      </c>
      <c r="AL504">
        <v>-420.39</v>
      </c>
      <c r="AM504">
        <v>2112</v>
      </c>
      <c r="AN504">
        <v>2113</v>
      </c>
      <c r="AQ504">
        <v>1.23</v>
      </c>
      <c r="AR504">
        <v>1.23</v>
      </c>
      <c r="AT504">
        <v>2.14</v>
      </c>
      <c r="AU504">
        <v>2.14</v>
      </c>
      <c r="BA504">
        <v>0.57999999999999996</v>
      </c>
      <c r="BB504">
        <v>13</v>
      </c>
    </row>
    <row r="505" spans="1:54" x14ac:dyDescent="0.35">
      <c r="A505" t="s">
        <v>7778</v>
      </c>
      <c r="B505">
        <v>501</v>
      </c>
      <c r="C505">
        <v>1488.9490000000001</v>
      </c>
      <c r="D505">
        <v>10</v>
      </c>
      <c r="E505" t="s">
        <v>7782</v>
      </c>
      <c r="F505" t="s">
        <v>7773</v>
      </c>
      <c r="G505" t="s">
        <v>5753</v>
      </c>
      <c r="H505">
        <v>13</v>
      </c>
      <c r="I505">
        <v>0.75</v>
      </c>
      <c r="J505">
        <v>7</v>
      </c>
      <c r="K505">
        <v>6</v>
      </c>
      <c r="L505" t="s">
        <v>7567</v>
      </c>
      <c r="N505">
        <v>26</v>
      </c>
      <c r="O505" t="s">
        <v>7784</v>
      </c>
      <c r="P505" t="s">
        <v>7774</v>
      </c>
      <c r="Q505" t="s">
        <v>7206</v>
      </c>
      <c r="R505" t="s">
        <v>7527</v>
      </c>
      <c r="S505" t="s">
        <v>7527</v>
      </c>
      <c r="T505">
        <v>5.56</v>
      </c>
      <c r="U505" t="s">
        <v>7900</v>
      </c>
      <c r="V505">
        <v>1.8</v>
      </c>
      <c r="W505" t="s">
        <v>7774</v>
      </c>
      <c r="X505" t="s">
        <v>7789</v>
      </c>
      <c r="Y505" t="s">
        <v>7774</v>
      </c>
      <c r="AC505" t="s">
        <v>5678</v>
      </c>
      <c r="AD505">
        <v>42.771216150000001</v>
      </c>
      <c r="AE505">
        <v>-82.037570470000006</v>
      </c>
      <c r="AF505">
        <v>203.4</v>
      </c>
      <c r="AG505">
        <v>290</v>
      </c>
      <c r="AH505" t="s">
        <v>8087</v>
      </c>
      <c r="AI505">
        <v>15</v>
      </c>
      <c r="AJ505">
        <v>986</v>
      </c>
      <c r="AK505">
        <v>6.444</v>
      </c>
      <c r="AL505">
        <v>-414.53399999999999</v>
      </c>
      <c r="AM505">
        <v>2116</v>
      </c>
      <c r="AN505">
        <v>2117</v>
      </c>
      <c r="AQ505">
        <v>1.24</v>
      </c>
      <c r="AR505">
        <v>1.24</v>
      </c>
      <c r="AT505">
        <v>2.15</v>
      </c>
      <c r="AU505">
        <v>2.15</v>
      </c>
      <c r="BA505">
        <v>0.75</v>
      </c>
      <c r="BB505">
        <v>7</v>
      </c>
    </row>
    <row r="506" spans="1:54" x14ac:dyDescent="0.35">
      <c r="A506" t="s">
        <v>7778</v>
      </c>
      <c r="B506">
        <v>502</v>
      </c>
      <c r="C506">
        <v>1488.962</v>
      </c>
      <c r="D506">
        <v>10</v>
      </c>
      <c r="E506" t="s">
        <v>7782</v>
      </c>
      <c r="F506" t="s">
        <v>7773</v>
      </c>
      <c r="G506" t="s">
        <v>7852</v>
      </c>
      <c r="H506">
        <v>13</v>
      </c>
      <c r="I506">
        <v>0.75</v>
      </c>
      <c r="J506">
        <v>34</v>
      </c>
      <c r="K506">
        <v>28</v>
      </c>
      <c r="L506" t="s">
        <v>7565</v>
      </c>
      <c r="N506">
        <v>26</v>
      </c>
      <c r="O506" t="s">
        <v>7784</v>
      </c>
      <c r="P506" t="s">
        <v>7774</v>
      </c>
      <c r="Q506" t="s">
        <v>7206</v>
      </c>
      <c r="R506" t="s">
        <v>7527</v>
      </c>
      <c r="S506" t="s">
        <v>7527</v>
      </c>
      <c r="T506">
        <v>5.56</v>
      </c>
      <c r="U506" t="s">
        <v>7900</v>
      </c>
      <c r="V506">
        <v>1.8</v>
      </c>
      <c r="W506" t="s">
        <v>7774</v>
      </c>
      <c r="X506" t="s">
        <v>7788</v>
      </c>
      <c r="Y506" t="s">
        <v>7774</v>
      </c>
      <c r="Z506">
        <v>10</v>
      </c>
      <c r="AC506" t="s">
        <v>5683</v>
      </c>
      <c r="AD506">
        <v>42.771216150000001</v>
      </c>
      <c r="AE506">
        <v>-82.037570470000006</v>
      </c>
      <c r="AF506">
        <v>203.4</v>
      </c>
      <c r="AG506">
        <v>290</v>
      </c>
      <c r="AH506" t="s">
        <v>8087</v>
      </c>
      <c r="AI506">
        <v>15</v>
      </c>
      <c r="AJ506">
        <v>986</v>
      </c>
      <c r="AK506">
        <v>6.444</v>
      </c>
      <c r="AL506">
        <v>-414.53399999999999</v>
      </c>
      <c r="AM506">
        <v>2084</v>
      </c>
      <c r="AN506">
        <v>2072</v>
      </c>
      <c r="AQ506">
        <v>1.21</v>
      </c>
      <c r="AR506">
        <v>1.22</v>
      </c>
      <c r="AT506">
        <v>2.1</v>
      </c>
      <c r="AU506">
        <v>2.11</v>
      </c>
      <c r="BA506">
        <v>0.48</v>
      </c>
      <c r="BB506">
        <v>34</v>
      </c>
    </row>
    <row r="507" spans="1:54" x14ac:dyDescent="0.35">
      <c r="A507" t="s">
        <v>7778</v>
      </c>
      <c r="B507">
        <v>503</v>
      </c>
      <c r="C507">
        <v>1488.973</v>
      </c>
      <c r="D507">
        <v>10</v>
      </c>
      <c r="E507" t="s">
        <v>7782</v>
      </c>
      <c r="F507" t="s">
        <v>7773</v>
      </c>
      <c r="G507" t="s">
        <v>5753</v>
      </c>
      <c r="H507">
        <v>10</v>
      </c>
      <c r="I507">
        <v>0.57999999999999996</v>
      </c>
      <c r="J507">
        <v>12</v>
      </c>
      <c r="K507">
        <v>11</v>
      </c>
      <c r="L507" t="s">
        <v>7525</v>
      </c>
      <c r="N507">
        <v>26</v>
      </c>
      <c r="O507" t="s">
        <v>7784</v>
      </c>
      <c r="P507" t="s">
        <v>7774</v>
      </c>
      <c r="Q507" t="s">
        <v>7206</v>
      </c>
      <c r="R507" t="s">
        <v>7527</v>
      </c>
      <c r="S507" t="s">
        <v>7527</v>
      </c>
      <c r="T507">
        <v>5.56</v>
      </c>
      <c r="U507" t="s">
        <v>7900</v>
      </c>
      <c r="V507">
        <v>1.8</v>
      </c>
      <c r="W507" t="s">
        <v>7774</v>
      </c>
      <c r="X507" t="s">
        <v>7788</v>
      </c>
      <c r="Y507" t="s">
        <v>7774</v>
      </c>
      <c r="Z507">
        <v>10</v>
      </c>
      <c r="AA507">
        <v>10</v>
      </c>
      <c r="AB507">
        <v>12</v>
      </c>
      <c r="AC507" t="s">
        <v>5683</v>
      </c>
      <c r="AD507">
        <v>42.771215939999998</v>
      </c>
      <c r="AE507">
        <v>-82.037570479999999</v>
      </c>
      <c r="AF507">
        <v>203.4</v>
      </c>
      <c r="AG507">
        <v>290</v>
      </c>
      <c r="AH507" t="s">
        <v>8087</v>
      </c>
      <c r="AI507">
        <v>15</v>
      </c>
      <c r="AJ507">
        <v>986</v>
      </c>
      <c r="AK507">
        <v>6.4669999999999996</v>
      </c>
      <c r="AL507">
        <v>-414.952</v>
      </c>
      <c r="AM507">
        <v>2113</v>
      </c>
      <c r="AN507">
        <v>2114</v>
      </c>
      <c r="AQ507">
        <v>1.23</v>
      </c>
      <c r="AR507">
        <v>1.23</v>
      </c>
      <c r="AT507">
        <v>2.14</v>
      </c>
      <c r="AU507">
        <v>2.14</v>
      </c>
      <c r="BA507">
        <v>0.57999999999999996</v>
      </c>
      <c r="BB507">
        <v>12</v>
      </c>
    </row>
    <row r="508" spans="1:54" x14ac:dyDescent="0.35">
      <c r="A508" t="s">
        <v>7778</v>
      </c>
      <c r="B508">
        <v>504</v>
      </c>
      <c r="C508">
        <v>1489.3689999999999</v>
      </c>
      <c r="D508">
        <v>10</v>
      </c>
      <c r="E508" t="s">
        <v>7782</v>
      </c>
      <c r="F508" t="s">
        <v>7773</v>
      </c>
      <c r="G508" t="s">
        <v>5753</v>
      </c>
      <c r="H508">
        <v>14</v>
      </c>
      <c r="I508">
        <v>0.76</v>
      </c>
      <c r="J508">
        <v>8</v>
      </c>
      <c r="K508">
        <v>11</v>
      </c>
      <c r="L508" t="s">
        <v>7449</v>
      </c>
      <c r="O508" t="s">
        <v>7784</v>
      </c>
      <c r="P508" t="s">
        <v>7774</v>
      </c>
      <c r="Q508" t="s">
        <v>7206</v>
      </c>
      <c r="R508" t="s">
        <v>7527</v>
      </c>
      <c r="S508" t="s">
        <v>7527</v>
      </c>
      <c r="T508">
        <v>5.56</v>
      </c>
      <c r="U508" t="s">
        <v>7900</v>
      </c>
      <c r="V508">
        <v>1.8</v>
      </c>
      <c r="W508" t="s">
        <v>7774</v>
      </c>
      <c r="X508" t="s">
        <v>7786</v>
      </c>
      <c r="Y508" t="s">
        <v>7774</v>
      </c>
      <c r="Z508">
        <v>10</v>
      </c>
      <c r="AA508">
        <v>10</v>
      </c>
      <c r="AB508">
        <v>15</v>
      </c>
      <c r="AC508" t="s">
        <v>5683</v>
      </c>
      <c r="AD508">
        <v>42.771212339999998</v>
      </c>
      <c r="AE508">
        <v>-82.03757066</v>
      </c>
      <c r="AF508">
        <v>203.4</v>
      </c>
      <c r="AG508">
        <v>290</v>
      </c>
      <c r="AH508" t="s">
        <v>8087</v>
      </c>
      <c r="AI508">
        <v>15</v>
      </c>
      <c r="AJ508">
        <v>986</v>
      </c>
      <c r="AK508">
        <v>6.8639999999999999</v>
      </c>
      <c r="AL508">
        <v>-420.84199999999998</v>
      </c>
      <c r="AM508">
        <v>2115</v>
      </c>
      <c r="AN508">
        <v>2116</v>
      </c>
      <c r="AQ508">
        <v>1.24</v>
      </c>
      <c r="AR508">
        <v>1.24</v>
      </c>
      <c r="AT508">
        <v>2.15</v>
      </c>
      <c r="AU508">
        <v>2.14</v>
      </c>
      <c r="BA508">
        <v>0.76</v>
      </c>
      <c r="BB508">
        <v>8</v>
      </c>
    </row>
    <row r="509" spans="1:54" x14ac:dyDescent="0.35">
      <c r="A509" t="s">
        <v>7778</v>
      </c>
      <c r="B509">
        <v>505</v>
      </c>
      <c r="C509">
        <v>1489.58</v>
      </c>
      <c r="D509">
        <v>10</v>
      </c>
      <c r="E509" t="s">
        <v>7782</v>
      </c>
      <c r="F509" t="s">
        <v>7773</v>
      </c>
      <c r="G509" t="s">
        <v>5753</v>
      </c>
      <c r="H509">
        <v>13</v>
      </c>
      <c r="I509">
        <v>0.7</v>
      </c>
      <c r="J509">
        <v>8</v>
      </c>
      <c r="K509">
        <v>8</v>
      </c>
      <c r="L509" t="s">
        <v>7555</v>
      </c>
      <c r="O509" t="s">
        <v>7784</v>
      </c>
      <c r="P509" t="s">
        <v>7774</v>
      </c>
      <c r="Q509" t="s">
        <v>7206</v>
      </c>
      <c r="R509" t="s">
        <v>7527</v>
      </c>
      <c r="S509" t="s">
        <v>7527</v>
      </c>
      <c r="T509">
        <v>5.56</v>
      </c>
      <c r="U509" t="s">
        <v>7900</v>
      </c>
      <c r="V509">
        <v>1.8</v>
      </c>
      <c r="W509" t="s">
        <v>7774</v>
      </c>
      <c r="X509" t="s">
        <v>7789</v>
      </c>
      <c r="Y509" t="s">
        <v>7774</v>
      </c>
      <c r="AC509" t="s">
        <v>5678</v>
      </c>
      <c r="AD509">
        <v>42.771210429999996</v>
      </c>
      <c r="AE509">
        <v>-82.037570759999994</v>
      </c>
      <c r="AF509">
        <v>203.4</v>
      </c>
      <c r="AG509">
        <v>290</v>
      </c>
      <c r="AH509" t="s">
        <v>8087</v>
      </c>
      <c r="AI509">
        <v>15</v>
      </c>
      <c r="AJ509">
        <v>986</v>
      </c>
      <c r="AK509">
        <v>7.0759999999999996</v>
      </c>
      <c r="AL509">
        <v>-423.399</v>
      </c>
      <c r="AM509">
        <v>2116</v>
      </c>
      <c r="AN509">
        <v>2117</v>
      </c>
      <c r="AQ509">
        <v>1.24</v>
      </c>
      <c r="AR509">
        <v>1.24</v>
      </c>
      <c r="AT509">
        <v>2.15</v>
      </c>
      <c r="AU509">
        <v>2.15</v>
      </c>
      <c r="BA509">
        <v>0.7</v>
      </c>
      <c r="BB509">
        <v>8</v>
      </c>
    </row>
    <row r="510" spans="1:54" x14ac:dyDescent="0.35">
      <c r="A510" t="s">
        <v>7778</v>
      </c>
      <c r="B510">
        <v>506</v>
      </c>
      <c r="C510">
        <v>1489.7080000000001</v>
      </c>
      <c r="D510">
        <v>10</v>
      </c>
      <c r="E510" t="s">
        <v>7782</v>
      </c>
      <c r="F510" t="s">
        <v>7773</v>
      </c>
      <c r="G510" t="s">
        <v>5753</v>
      </c>
      <c r="H510">
        <v>11</v>
      </c>
      <c r="I510">
        <v>0.6</v>
      </c>
      <c r="J510">
        <v>11</v>
      </c>
      <c r="K510">
        <v>9</v>
      </c>
      <c r="L510" t="s">
        <v>7563</v>
      </c>
      <c r="O510" t="s">
        <v>7784</v>
      </c>
      <c r="P510" t="s">
        <v>7774</v>
      </c>
      <c r="Q510" t="s">
        <v>7206</v>
      </c>
      <c r="R510" t="s">
        <v>7527</v>
      </c>
      <c r="S510" t="s">
        <v>7527</v>
      </c>
      <c r="T510">
        <v>5.56</v>
      </c>
      <c r="U510" t="s">
        <v>7900</v>
      </c>
      <c r="V510">
        <v>1.8</v>
      </c>
      <c r="W510" t="s">
        <v>7774</v>
      </c>
      <c r="X510" t="s">
        <v>7783</v>
      </c>
      <c r="Y510" t="s">
        <v>7774</v>
      </c>
      <c r="AC510" t="s">
        <v>5678</v>
      </c>
      <c r="AD510">
        <v>42.771209290000002</v>
      </c>
      <c r="AE510">
        <v>-82.037570810000005</v>
      </c>
      <c r="AF510">
        <v>203.4</v>
      </c>
      <c r="AG510">
        <v>290</v>
      </c>
      <c r="AH510" t="s">
        <v>8087</v>
      </c>
      <c r="AI510">
        <v>15</v>
      </c>
      <c r="AJ510">
        <v>986</v>
      </c>
      <c r="AK510">
        <v>7.202</v>
      </c>
      <c r="AL510">
        <v>-418.63900000000001</v>
      </c>
      <c r="AM510">
        <v>2113</v>
      </c>
      <c r="AN510">
        <v>2115</v>
      </c>
      <c r="AQ510">
        <v>1.23</v>
      </c>
      <c r="AR510">
        <v>1.23</v>
      </c>
      <c r="AT510">
        <v>2.14</v>
      </c>
      <c r="AU510">
        <v>2.14</v>
      </c>
      <c r="BA510">
        <v>0.6</v>
      </c>
      <c r="BB510">
        <v>11</v>
      </c>
    </row>
    <row r="511" spans="1:54" x14ac:dyDescent="0.35">
      <c r="A511" t="s">
        <v>7778</v>
      </c>
      <c r="B511">
        <v>507</v>
      </c>
      <c r="C511">
        <v>1489.895</v>
      </c>
      <c r="D511">
        <v>10</v>
      </c>
      <c r="E511" t="s">
        <v>7782</v>
      </c>
      <c r="F511" t="s">
        <v>7773</v>
      </c>
      <c r="G511" t="s">
        <v>5753</v>
      </c>
      <c r="H511">
        <v>11</v>
      </c>
      <c r="I511">
        <v>0.62</v>
      </c>
      <c r="J511">
        <v>9</v>
      </c>
      <c r="K511">
        <v>7</v>
      </c>
      <c r="L511" t="s">
        <v>7525</v>
      </c>
      <c r="O511" t="s">
        <v>7784</v>
      </c>
      <c r="P511" t="s">
        <v>7774</v>
      </c>
      <c r="Q511" t="s">
        <v>7206</v>
      </c>
      <c r="R511" t="s">
        <v>7527</v>
      </c>
      <c r="S511" t="s">
        <v>7527</v>
      </c>
      <c r="T511">
        <v>5.56</v>
      </c>
      <c r="U511" t="s">
        <v>7900</v>
      </c>
      <c r="V511">
        <v>1.8</v>
      </c>
      <c r="W511" t="s">
        <v>7774</v>
      </c>
      <c r="X511" t="s">
        <v>7789</v>
      </c>
      <c r="Y511" t="s">
        <v>7774</v>
      </c>
      <c r="AC511" t="s">
        <v>5678</v>
      </c>
      <c r="AD511">
        <v>42.771207580000002</v>
      </c>
      <c r="AE511">
        <v>-82.037570900000006</v>
      </c>
      <c r="AF511">
        <v>203.4</v>
      </c>
      <c r="AG511">
        <v>290</v>
      </c>
      <c r="AH511" t="s">
        <v>8087</v>
      </c>
      <c r="AI511">
        <v>15</v>
      </c>
      <c r="AJ511">
        <v>986</v>
      </c>
      <c r="AK511">
        <v>7.39</v>
      </c>
      <c r="AL511">
        <v>-417.14600000000002</v>
      </c>
      <c r="AM511">
        <v>2116</v>
      </c>
      <c r="AN511">
        <v>2116</v>
      </c>
      <c r="AQ511">
        <v>1.24</v>
      </c>
      <c r="AR511">
        <v>1.24</v>
      </c>
      <c r="AT511">
        <v>2.15</v>
      </c>
      <c r="AU511">
        <v>2.15</v>
      </c>
      <c r="BA511">
        <v>0.62</v>
      </c>
      <c r="BB511">
        <v>9</v>
      </c>
    </row>
    <row r="512" spans="1:54" x14ac:dyDescent="0.35">
      <c r="A512" t="s">
        <v>7778</v>
      </c>
      <c r="B512">
        <v>508</v>
      </c>
      <c r="C512">
        <v>1490.046</v>
      </c>
      <c r="D512">
        <v>10</v>
      </c>
      <c r="E512" t="s">
        <v>7782</v>
      </c>
      <c r="F512" t="s">
        <v>7773</v>
      </c>
      <c r="G512" t="s">
        <v>5753</v>
      </c>
      <c r="H512">
        <v>13</v>
      </c>
      <c r="I512">
        <v>0.72</v>
      </c>
      <c r="J512">
        <v>8</v>
      </c>
      <c r="K512">
        <v>8</v>
      </c>
      <c r="L512" t="s">
        <v>7347</v>
      </c>
      <c r="O512" t="s">
        <v>7784</v>
      </c>
      <c r="P512" t="s">
        <v>7774</v>
      </c>
      <c r="Q512" t="s">
        <v>7206</v>
      </c>
      <c r="R512" t="s">
        <v>7527</v>
      </c>
      <c r="S512" t="s">
        <v>7527</v>
      </c>
      <c r="T512">
        <v>5.56</v>
      </c>
      <c r="U512" t="s">
        <v>7900</v>
      </c>
      <c r="V512">
        <v>1.8</v>
      </c>
      <c r="W512" t="s">
        <v>7774</v>
      </c>
      <c r="X512" t="s">
        <v>7789</v>
      </c>
      <c r="Y512" t="s">
        <v>7774</v>
      </c>
      <c r="AC512" t="s">
        <v>5678</v>
      </c>
      <c r="AD512">
        <v>42.771206210000003</v>
      </c>
      <c r="AE512">
        <v>-82.037570970000004</v>
      </c>
      <c r="AF512">
        <v>203.4</v>
      </c>
      <c r="AG512">
        <v>290</v>
      </c>
      <c r="AH512" t="s">
        <v>8087</v>
      </c>
      <c r="AI512">
        <v>15</v>
      </c>
      <c r="AJ512">
        <v>986</v>
      </c>
      <c r="AK512">
        <v>7.5419999999999998</v>
      </c>
      <c r="AL512">
        <v>-405.995</v>
      </c>
      <c r="AM512">
        <v>2116</v>
      </c>
      <c r="AN512">
        <v>2117</v>
      </c>
      <c r="AQ512">
        <v>1.24</v>
      </c>
      <c r="AR512">
        <v>1.24</v>
      </c>
      <c r="AT512">
        <v>2.15</v>
      </c>
      <c r="AU512">
        <v>2.15</v>
      </c>
      <c r="BA512">
        <v>0.72</v>
      </c>
      <c r="BB512">
        <v>8</v>
      </c>
    </row>
    <row r="513" spans="1:54" x14ac:dyDescent="0.35">
      <c r="A513" t="s">
        <v>7778</v>
      </c>
      <c r="B513">
        <v>509</v>
      </c>
      <c r="C513">
        <v>1490.1420000000001</v>
      </c>
      <c r="D513">
        <v>10</v>
      </c>
      <c r="E513" t="s">
        <v>7782</v>
      </c>
      <c r="F513" t="s">
        <v>7773</v>
      </c>
      <c r="G513" t="s">
        <v>5753</v>
      </c>
      <c r="H513">
        <v>11</v>
      </c>
      <c r="I513">
        <v>0.63</v>
      </c>
      <c r="J513">
        <v>9</v>
      </c>
      <c r="K513">
        <v>6</v>
      </c>
      <c r="L513" t="s">
        <v>7555</v>
      </c>
      <c r="O513" t="s">
        <v>7784</v>
      </c>
      <c r="P513" t="s">
        <v>7774</v>
      </c>
      <c r="Q513" t="s">
        <v>7206</v>
      </c>
      <c r="R513" t="s">
        <v>7527</v>
      </c>
      <c r="S513" t="s">
        <v>7527</v>
      </c>
      <c r="T513">
        <v>5.56</v>
      </c>
      <c r="U513" t="s">
        <v>7900</v>
      </c>
      <c r="V513">
        <v>1.8</v>
      </c>
      <c r="W513" t="s">
        <v>7774</v>
      </c>
      <c r="X513" t="s">
        <v>7789</v>
      </c>
      <c r="Y513" t="s">
        <v>7774</v>
      </c>
      <c r="AC513" t="s">
        <v>5678</v>
      </c>
      <c r="AD513">
        <v>42.771205350000002</v>
      </c>
      <c r="AE513">
        <v>-82.037571020000001</v>
      </c>
      <c r="AF513">
        <v>203.4</v>
      </c>
      <c r="AG513">
        <v>290</v>
      </c>
      <c r="AH513" t="s">
        <v>8087</v>
      </c>
      <c r="AI513">
        <v>15</v>
      </c>
      <c r="AJ513">
        <v>986</v>
      </c>
      <c r="AK513">
        <v>7.6369999999999996</v>
      </c>
      <c r="AL513">
        <v>-424.84399999999999</v>
      </c>
      <c r="AM513">
        <v>2115</v>
      </c>
      <c r="AN513">
        <v>2116</v>
      </c>
      <c r="AQ513">
        <v>1.24</v>
      </c>
      <c r="AR513">
        <v>1.23</v>
      </c>
      <c r="AT513">
        <v>2.15</v>
      </c>
      <c r="AU513">
        <v>2.14</v>
      </c>
      <c r="BA513">
        <v>0.63</v>
      </c>
      <c r="BB513">
        <v>9</v>
      </c>
    </row>
    <row r="514" spans="1:54" x14ac:dyDescent="0.35">
      <c r="A514" t="s">
        <v>7778</v>
      </c>
      <c r="B514">
        <v>510</v>
      </c>
      <c r="C514">
        <v>1490.6030000000001</v>
      </c>
      <c r="D514">
        <v>10</v>
      </c>
      <c r="E514" t="s">
        <v>7782</v>
      </c>
      <c r="F514" t="s">
        <v>7773</v>
      </c>
      <c r="G514" t="s">
        <v>5753</v>
      </c>
      <c r="H514">
        <v>12</v>
      </c>
      <c r="I514">
        <v>0.64</v>
      </c>
      <c r="J514">
        <v>10</v>
      </c>
      <c r="K514">
        <v>8</v>
      </c>
      <c r="L514" t="s">
        <v>7338</v>
      </c>
      <c r="O514" t="s">
        <v>7784</v>
      </c>
      <c r="P514" t="s">
        <v>7774</v>
      </c>
      <c r="Q514" t="s">
        <v>7206</v>
      </c>
      <c r="R514" t="s">
        <v>7527</v>
      </c>
      <c r="S514" t="s">
        <v>7527</v>
      </c>
      <c r="T514">
        <v>5.56</v>
      </c>
      <c r="U514" t="s">
        <v>7900</v>
      </c>
      <c r="V514">
        <v>1.8</v>
      </c>
      <c r="W514" t="s">
        <v>7774</v>
      </c>
      <c r="X514" t="s">
        <v>7789</v>
      </c>
      <c r="Y514" t="s">
        <v>7774</v>
      </c>
      <c r="AC514" t="s">
        <v>5678</v>
      </c>
      <c r="AD514">
        <v>42.771201179999998</v>
      </c>
      <c r="AE514">
        <v>-82.037571229999998</v>
      </c>
      <c r="AF514">
        <v>203.4</v>
      </c>
      <c r="AG514">
        <v>290</v>
      </c>
      <c r="AH514" t="s">
        <v>8087</v>
      </c>
      <c r="AI514">
        <v>15</v>
      </c>
      <c r="AJ514">
        <v>986</v>
      </c>
      <c r="AK514">
        <v>8.0980000000000008</v>
      </c>
      <c r="AL514">
        <v>-412.47300000000001</v>
      </c>
      <c r="AM514">
        <v>2114</v>
      </c>
      <c r="AN514">
        <v>2115</v>
      </c>
      <c r="AQ514">
        <v>1.24</v>
      </c>
      <c r="AR514">
        <v>1.23</v>
      </c>
      <c r="AT514">
        <v>2.14</v>
      </c>
      <c r="AU514">
        <v>2.14</v>
      </c>
      <c r="BA514">
        <v>0.64</v>
      </c>
      <c r="BB514">
        <v>10</v>
      </c>
    </row>
    <row r="515" spans="1:54" x14ac:dyDescent="0.35">
      <c r="A515" t="s">
        <v>7778</v>
      </c>
      <c r="B515">
        <v>511</v>
      </c>
      <c r="C515">
        <v>1490.6469999999999</v>
      </c>
      <c r="D515">
        <v>10</v>
      </c>
      <c r="E515" t="s">
        <v>7782</v>
      </c>
      <c r="F515" t="s">
        <v>7773</v>
      </c>
      <c r="G515" t="s">
        <v>5753</v>
      </c>
      <c r="H515">
        <v>11</v>
      </c>
      <c r="I515">
        <v>0.63</v>
      </c>
      <c r="J515">
        <v>7</v>
      </c>
      <c r="K515">
        <v>8</v>
      </c>
      <c r="L515" t="s">
        <v>7555</v>
      </c>
      <c r="O515" t="s">
        <v>7784</v>
      </c>
      <c r="P515" t="s">
        <v>7774</v>
      </c>
      <c r="Q515" t="s">
        <v>7206</v>
      </c>
      <c r="R515" t="s">
        <v>7527</v>
      </c>
      <c r="S515" t="s">
        <v>7527</v>
      </c>
      <c r="T515">
        <v>5.56</v>
      </c>
      <c r="U515" t="s">
        <v>7900</v>
      </c>
      <c r="V515">
        <v>1.8</v>
      </c>
      <c r="W515" t="s">
        <v>7774</v>
      </c>
      <c r="X515" t="s">
        <v>7789</v>
      </c>
      <c r="Y515" t="s">
        <v>7774</v>
      </c>
      <c r="AC515" t="s">
        <v>5678</v>
      </c>
      <c r="AD515">
        <v>42.77120077</v>
      </c>
      <c r="AE515">
        <v>-82.037571260000007</v>
      </c>
      <c r="AF515">
        <v>203.4</v>
      </c>
      <c r="AG515">
        <v>290</v>
      </c>
      <c r="AH515" t="s">
        <v>8087</v>
      </c>
      <c r="AI515">
        <v>15</v>
      </c>
      <c r="AJ515">
        <v>986</v>
      </c>
      <c r="AK515">
        <v>8.1430000000000007</v>
      </c>
      <c r="AL515">
        <v>-423.75200000000001</v>
      </c>
      <c r="AM515">
        <v>2117</v>
      </c>
      <c r="AN515">
        <v>2117</v>
      </c>
      <c r="AQ515">
        <v>1.24</v>
      </c>
      <c r="AR515">
        <v>1.24</v>
      </c>
      <c r="AT515">
        <v>2.15</v>
      </c>
      <c r="AU515">
        <v>2.15</v>
      </c>
      <c r="BA515">
        <v>0.63</v>
      </c>
      <c r="BB515">
        <v>7</v>
      </c>
    </row>
    <row r="516" spans="1:54" x14ac:dyDescent="0.35">
      <c r="A516" t="s">
        <v>7778</v>
      </c>
      <c r="B516">
        <v>512</v>
      </c>
      <c r="C516">
        <v>1491.0909999999999</v>
      </c>
      <c r="D516">
        <v>10</v>
      </c>
      <c r="E516" t="s">
        <v>7782</v>
      </c>
      <c r="F516" t="s">
        <v>7773</v>
      </c>
      <c r="G516" t="s">
        <v>5753</v>
      </c>
      <c r="H516">
        <v>12</v>
      </c>
      <c r="I516">
        <v>0.67</v>
      </c>
      <c r="J516">
        <v>7</v>
      </c>
      <c r="K516">
        <v>7</v>
      </c>
      <c r="L516" t="s">
        <v>7565</v>
      </c>
      <c r="O516" t="s">
        <v>7784</v>
      </c>
      <c r="P516" t="s">
        <v>7774</v>
      </c>
      <c r="Q516" t="s">
        <v>7206</v>
      </c>
      <c r="R516" t="s">
        <v>7527</v>
      </c>
      <c r="S516" t="s">
        <v>7527</v>
      </c>
      <c r="T516">
        <v>5.56</v>
      </c>
      <c r="U516" t="s">
        <v>7900</v>
      </c>
      <c r="V516">
        <v>1.8</v>
      </c>
      <c r="W516" t="s">
        <v>7774</v>
      </c>
      <c r="X516" t="s">
        <v>7789</v>
      </c>
      <c r="Y516" t="s">
        <v>7774</v>
      </c>
      <c r="AC516" t="s">
        <v>5678</v>
      </c>
      <c r="AD516">
        <v>42.771196750000001</v>
      </c>
      <c r="AE516">
        <v>-82.037571459999995</v>
      </c>
      <c r="AF516">
        <v>203.4</v>
      </c>
      <c r="AG516">
        <v>290</v>
      </c>
      <c r="AH516" t="s">
        <v>8087</v>
      </c>
      <c r="AI516">
        <v>15</v>
      </c>
      <c r="AJ516">
        <v>986</v>
      </c>
      <c r="AK516">
        <v>8.5869999999999997</v>
      </c>
      <c r="AL516">
        <v>-425.24099999999999</v>
      </c>
      <c r="AM516">
        <v>2117</v>
      </c>
      <c r="AN516">
        <v>2117</v>
      </c>
      <c r="AQ516">
        <v>1.24</v>
      </c>
      <c r="AR516">
        <v>1.24</v>
      </c>
      <c r="AT516">
        <v>2.15</v>
      </c>
      <c r="AU516">
        <v>2.15</v>
      </c>
      <c r="BA516">
        <v>0.67</v>
      </c>
      <c r="BB516">
        <v>7</v>
      </c>
    </row>
    <row r="517" spans="1:54" x14ac:dyDescent="0.35">
      <c r="A517" t="s">
        <v>7778</v>
      </c>
      <c r="B517">
        <v>513</v>
      </c>
      <c r="C517">
        <v>1491.1469999999999</v>
      </c>
      <c r="D517">
        <v>10</v>
      </c>
      <c r="E517" t="s">
        <v>7782</v>
      </c>
      <c r="F517" t="s">
        <v>7773</v>
      </c>
      <c r="G517" t="s">
        <v>5753</v>
      </c>
      <c r="H517">
        <v>11</v>
      </c>
      <c r="I517">
        <v>0.61</v>
      </c>
      <c r="J517">
        <v>8</v>
      </c>
      <c r="K517">
        <v>7</v>
      </c>
      <c r="L517" t="s">
        <v>7552</v>
      </c>
      <c r="N517">
        <v>27</v>
      </c>
      <c r="O517" t="s">
        <v>7784</v>
      </c>
      <c r="P517" t="s">
        <v>7774</v>
      </c>
      <c r="Q517" t="s">
        <v>7206</v>
      </c>
      <c r="R517" t="s">
        <v>7527</v>
      </c>
      <c r="S517" t="s">
        <v>7527</v>
      </c>
      <c r="T517">
        <v>5.56</v>
      </c>
      <c r="U517" t="s">
        <v>7900</v>
      </c>
      <c r="V517">
        <v>1.8</v>
      </c>
      <c r="W517" t="s">
        <v>7774</v>
      </c>
      <c r="X517" t="s">
        <v>7789</v>
      </c>
      <c r="Y517" t="s">
        <v>7774</v>
      </c>
      <c r="AC517" t="s">
        <v>5678</v>
      </c>
      <c r="AD517">
        <v>42.771196250000003</v>
      </c>
      <c r="AE517">
        <v>-82.037571490000005</v>
      </c>
      <c r="AF517">
        <v>203.4</v>
      </c>
      <c r="AG517">
        <v>290</v>
      </c>
      <c r="AH517" t="s">
        <v>8087</v>
      </c>
      <c r="AI517">
        <v>15</v>
      </c>
      <c r="AJ517">
        <v>986</v>
      </c>
      <c r="AK517">
        <v>8.6419999999999995</v>
      </c>
      <c r="AL517">
        <v>-420.62599999999998</v>
      </c>
      <c r="AM517">
        <v>2116</v>
      </c>
      <c r="AN517">
        <v>2117</v>
      </c>
      <c r="AQ517">
        <v>1.24</v>
      </c>
      <c r="AR517">
        <v>1.24</v>
      </c>
      <c r="AT517">
        <v>2.15</v>
      </c>
      <c r="AU517">
        <v>2.15</v>
      </c>
      <c r="BA517">
        <v>0.61</v>
      </c>
      <c r="BB517">
        <v>8</v>
      </c>
    </row>
    <row r="518" spans="1:54" x14ac:dyDescent="0.35">
      <c r="A518" t="s">
        <v>7778</v>
      </c>
      <c r="B518">
        <v>514</v>
      </c>
      <c r="C518">
        <v>1491.153</v>
      </c>
      <c r="D518">
        <v>10</v>
      </c>
      <c r="E518" t="s">
        <v>7782</v>
      </c>
      <c r="F518" t="s">
        <v>7773</v>
      </c>
      <c r="G518" t="s">
        <v>7852</v>
      </c>
      <c r="H518">
        <v>11</v>
      </c>
      <c r="I518">
        <v>0.61</v>
      </c>
      <c r="J518">
        <v>21</v>
      </c>
      <c r="K518">
        <v>14</v>
      </c>
      <c r="L518" t="s">
        <v>7337</v>
      </c>
      <c r="N518">
        <v>27</v>
      </c>
      <c r="O518" t="s">
        <v>7784</v>
      </c>
      <c r="P518" t="s">
        <v>7774</v>
      </c>
      <c r="Q518" t="s">
        <v>7206</v>
      </c>
      <c r="R518" t="s">
        <v>7527</v>
      </c>
      <c r="S518" t="s">
        <v>7527</v>
      </c>
      <c r="T518">
        <v>5.56</v>
      </c>
      <c r="U518" t="s">
        <v>7900</v>
      </c>
      <c r="V518">
        <v>1.8</v>
      </c>
      <c r="W518" t="s">
        <v>7774</v>
      </c>
      <c r="X518" t="s">
        <v>7788</v>
      </c>
      <c r="Y518" t="s">
        <v>7774</v>
      </c>
      <c r="AC518" t="s">
        <v>5939</v>
      </c>
      <c r="AD518">
        <v>42.771196250000003</v>
      </c>
      <c r="AE518">
        <v>-82.037571490000005</v>
      </c>
      <c r="AF518">
        <v>203.4</v>
      </c>
      <c r="AG518">
        <v>290</v>
      </c>
      <c r="AH518" t="s">
        <v>8087</v>
      </c>
      <c r="AI518">
        <v>15</v>
      </c>
      <c r="AJ518">
        <v>986</v>
      </c>
      <c r="AK518">
        <v>8.6419999999999995</v>
      </c>
      <c r="AL518">
        <v>-413.18799999999999</v>
      </c>
      <c r="AM518">
        <v>2103</v>
      </c>
      <c r="AN518">
        <v>2103</v>
      </c>
      <c r="AQ518">
        <v>1.23</v>
      </c>
      <c r="AR518">
        <v>1.23</v>
      </c>
      <c r="AT518">
        <v>2.13</v>
      </c>
      <c r="AU518">
        <v>2.13</v>
      </c>
      <c r="BA518">
        <v>0.51</v>
      </c>
      <c r="BB518">
        <v>21</v>
      </c>
    </row>
    <row r="519" spans="1:54" x14ac:dyDescent="0.35">
      <c r="A519" t="s">
        <v>7778</v>
      </c>
      <c r="B519">
        <v>515</v>
      </c>
      <c r="C519">
        <v>1491.16</v>
      </c>
      <c r="D519">
        <v>10</v>
      </c>
      <c r="E519" t="s">
        <v>7782</v>
      </c>
      <c r="F519" t="s">
        <v>7773</v>
      </c>
      <c r="G519" t="s">
        <v>5753</v>
      </c>
      <c r="H519">
        <v>11</v>
      </c>
      <c r="I519">
        <v>0.59</v>
      </c>
      <c r="J519">
        <v>7</v>
      </c>
      <c r="K519">
        <v>6</v>
      </c>
      <c r="L519" t="s">
        <v>7338</v>
      </c>
      <c r="N519">
        <v>27</v>
      </c>
      <c r="O519" t="s">
        <v>7784</v>
      </c>
      <c r="P519" t="s">
        <v>7774</v>
      </c>
      <c r="Q519" t="s">
        <v>7206</v>
      </c>
      <c r="R519" t="s">
        <v>7527</v>
      </c>
      <c r="S519" t="s">
        <v>7527</v>
      </c>
      <c r="T519">
        <v>5.56</v>
      </c>
      <c r="U519" t="s">
        <v>7900</v>
      </c>
      <c r="V519">
        <v>1.8</v>
      </c>
      <c r="W519" t="s">
        <v>7774</v>
      </c>
      <c r="X519" t="s">
        <v>7789</v>
      </c>
      <c r="Y519" t="s">
        <v>7774</v>
      </c>
      <c r="AC519" t="s">
        <v>5678</v>
      </c>
      <c r="AD519">
        <v>42.771196119999999</v>
      </c>
      <c r="AE519">
        <v>-82.037571499999999</v>
      </c>
      <c r="AF519">
        <v>203.4</v>
      </c>
      <c r="AG519">
        <v>290</v>
      </c>
      <c r="AH519" t="s">
        <v>8087</v>
      </c>
      <c r="AI519">
        <v>15</v>
      </c>
      <c r="AJ519">
        <v>986</v>
      </c>
      <c r="AK519">
        <v>8.6560000000000006</v>
      </c>
      <c r="AL519">
        <v>-413.18799999999999</v>
      </c>
      <c r="AM519">
        <v>2117</v>
      </c>
      <c r="AN519">
        <v>2118</v>
      </c>
      <c r="AQ519">
        <v>1.24</v>
      </c>
      <c r="AR519">
        <v>1.24</v>
      </c>
      <c r="AT519">
        <v>2.15</v>
      </c>
      <c r="AU519">
        <v>2.15</v>
      </c>
      <c r="BA519">
        <v>0.59</v>
      </c>
      <c r="BB519">
        <v>7</v>
      </c>
    </row>
    <row r="520" spans="1:54" x14ac:dyDescent="0.35">
      <c r="A520" t="s">
        <v>7778</v>
      </c>
      <c r="B520">
        <v>516</v>
      </c>
      <c r="C520">
        <v>1491.268</v>
      </c>
      <c r="D520">
        <v>10</v>
      </c>
      <c r="E520" t="s">
        <v>7782</v>
      </c>
      <c r="F520" t="s">
        <v>7773</v>
      </c>
      <c r="G520" t="s">
        <v>5753</v>
      </c>
      <c r="H520">
        <v>15</v>
      </c>
      <c r="I520">
        <v>0.84</v>
      </c>
      <c r="J520">
        <v>12</v>
      </c>
      <c r="K520">
        <v>10</v>
      </c>
      <c r="L520" t="s">
        <v>7553</v>
      </c>
      <c r="N520">
        <v>28</v>
      </c>
      <c r="O520" t="s">
        <v>7784</v>
      </c>
      <c r="P520" t="s">
        <v>7774</v>
      </c>
      <c r="Q520" t="s">
        <v>7206</v>
      </c>
      <c r="R520" t="s">
        <v>7527</v>
      </c>
      <c r="S520" t="s">
        <v>7527</v>
      </c>
      <c r="T520">
        <v>5.56</v>
      </c>
      <c r="U520" t="s">
        <v>7900</v>
      </c>
      <c r="V520">
        <v>1.8</v>
      </c>
      <c r="W520" t="s">
        <v>7774</v>
      </c>
      <c r="X520" t="s">
        <v>7788</v>
      </c>
      <c r="Y520" t="s">
        <v>7774</v>
      </c>
      <c r="Z520">
        <v>10</v>
      </c>
      <c r="AA520">
        <v>10</v>
      </c>
      <c r="AB520">
        <v>12</v>
      </c>
      <c r="AC520" t="s">
        <v>5683</v>
      </c>
      <c r="AD520">
        <v>42.771195169999999</v>
      </c>
      <c r="AE520">
        <v>-82.037571540000002</v>
      </c>
      <c r="AF520">
        <v>203.4</v>
      </c>
      <c r="AG520">
        <v>290</v>
      </c>
      <c r="AH520" t="s">
        <v>8087</v>
      </c>
      <c r="AI520">
        <v>15</v>
      </c>
      <c r="AJ520">
        <v>986</v>
      </c>
      <c r="AK520">
        <v>8.7609999999999992</v>
      </c>
      <c r="AL520">
        <v>-416.89400000000001</v>
      </c>
      <c r="AM520">
        <v>2109</v>
      </c>
      <c r="AN520">
        <v>2111</v>
      </c>
      <c r="AQ520">
        <v>1.23</v>
      </c>
      <c r="AR520">
        <v>1.23</v>
      </c>
      <c r="AT520">
        <v>2.14</v>
      </c>
      <c r="AU520">
        <v>2.14</v>
      </c>
      <c r="BA520">
        <v>0.84</v>
      </c>
      <c r="BB520">
        <v>12</v>
      </c>
    </row>
    <row r="521" spans="1:54" x14ac:dyDescent="0.35">
      <c r="A521" t="s">
        <v>7778</v>
      </c>
      <c r="B521">
        <v>517</v>
      </c>
      <c r="C521">
        <v>1491.289</v>
      </c>
      <c r="D521">
        <v>10</v>
      </c>
      <c r="E521" t="s">
        <v>7782</v>
      </c>
      <c r="F521" t="s">
        <v>7773</v>
      </c>
      <c r="G521" t="s">
        <v>7852</v>
      </c>
      <c r="H521">
        <v>15</v>
      </c>
      <c r="I521">
        <v>0.84</v>
      </c>
      <c r="J521">
        <v>55</v>
      </c>
      <c r="K521">
        <v>24</v>
      </c>
      <c r="L521" t="s">
        <v>7565</v>
      </c>
      <c r="N521">
        <v>28</v>
      </c>
      <c r="O521" t="s">
        <v>7784</v>
      </c>
      <c r="P521" t="s">
        <v>7774</v>
      </c>
      <c r="Q521" t="s">
        <v>7206</v>
      </c>
      <c r="R521" t="s">
        <v>7527</v>
      </c>
      <c r="S521" t="s">
        <v>7527</v>
      </c>
      <c r="T521">
        <v>5.56</v>
      </c>
      <c r="U521" t="s">
        <v>7900</v>
      </c>
      <c r="V521">
        <v>1.8</v>
      </c>
      <c r="W521" t="s">
        <v>7774</v>
      </c>
      <c r="X521" t="s">
        <v>7879</v>
      </c>
      <c r="Y521" t="s">
        <v>7774</v>
      </c>
      <c r="Z521">
        <v>10</v>
      </c>
      <c r="AC521" t="s">
        <v>5683</v>
      </c>
      <c r="AD521">
        <v>42.771195169999999</v>
      </c>
      <c r="AE521">
        <v>-82.037571540000002</v>
      </c>
      <c r="AF521">
        <v>203.4</v>
      </c>
      <c r="AG521">
        <v>290</v>
      </c>
      <c r="AH521" t="s">
        <v>8087</v>
      </c>
      <c r="AI521">
        <v>15</v>
      </c>
      <c r="AJ521">
        <v>986</v>
      </c>
      <c r="AK521">
        <v>8.7609999999999992</v>
      </c>
      <c r="AL521">
        <v>-416.89400000000001</v>
      </c>
      <c r="AM521">
        <v>2056</v>
      </c>
      <c r="AN521">
        <v>2021</v>
      </c>
      <c r="AQ521">
        <v>1.18</v>
      </c>
      <c r="AR521">
        <v>1.2</v>
      </c>
      <c r="AT521">
        <v>2.0499999999999998</v>
      </c>
      <c r="AU521">
        <v>2.08</v>
      </c>
      <c r="BA521">
        <v>0.48</v>
      </c>
      <c r="BB521">
        <v>55</v>
      </c>
    </row>
    <row r="522" spans="1:54" x14ac:dyDescent="0.35">
      <c r="A522" t="s">
        <v>7778</v>
      </c>
      <c r="B522">
        <v>518</v>
      </c>
      <c r="C522">
        <v>1491.31</v>
      </c>
      <c r="D522">
        <v>10</v>
      </c>
      <c r="E522" t="s">
        <v>7782</v>
      </c>
      <c r="F522" t="s">
        <v>7773</v>
      </c>
      <c r="G522" t="s">
        <v>5753</v>
      </c>
      <c r="H522">
        <v>11</v>
      </c>
      <c r="I522">
        <v>0.61</v>
      </c>
      <c r="J522">
        <v>13</v>
      </c>
      <c r="K522">
        <v>10</v>
      </c>
      <c r="L522" t="s">
        <v>7331</v>
      </c>
      <c r="N522">
        <v>28</v>
      </c>
      <c r="O522" t="s">
        <v>7784</v>
      </c>
      <c r="P522" t="s">
        <v>7774</v>
      </c>
      <c r="Q522" t="s">
        <v>7206</v>
      </c>
      <c r="R522" t="s">
        <v>7527</v>
      </c>
      <c r="S522" t="s">
        <v>7527</v>
      </c>
      <c r="T522">
        <v>5.56</v>
      </c>
      <c r="U522" t="s">
        <v>7900</v>
      </c>
      <c r="V522">
        <v>1.8</v>
      </c>
      <c r="W522" t="s">
        <v>7774</v>
      </c>
      <c r="X522" t="s">
        <v>7788</v>
      </c>
      <c r="Y522" t="s">
        <v>7774</v>
      </c>
      <c r="Z522">
        <v>10</v>
      </c>
      <c r="AA522">
        <v>10</v>
      </c>
      <c r="AB522">
        <v>12</v>
      </c>
      <c r="AC522" t="s">
        <v>5683</v>
      </c>
      <c r="AD522">
        <v>42.771194790000003</v>
      </c>
      <c r="AE522">
        <v>-82.037571560000004</v>
      </c>
      <c r="AF522">
        <v>203.4</v>
      </c>
      <c r="AG522">
        <v>290</v>
      </c>
      <c r="AH522" t="s">
        <v>8087</v>
      </c>
      <c r="AI522">
        <v>15</v>
      </c>
      <c r="AJ522">
        <v>986</v>
      </c>
      <c r="AK522">
        <v>8.8030000000000008</v>
      </c>
      <c r="AL522">
        <v>-416.95699999999999</v>
      </c>
      <c r="AM522">
        <v>2111</v>
      </c>
      <c r="AN522">
        <v>2113</v>
      </c>
      <c r="AQ522">
        <v>1.23</v>
      </c>
      <c r="AR522">
        <v>1.23</v>
      </c>
      <c r="AT522">
        <v>2.14</v>
      </c>
      <c r="AU522">
        <v>2.14</v>
      </c>
      <c r="BA522">
        <v>0.61</v>
      </c>
      <c r="BB522">
        <v>13</v>
      </c>
    </row>
    <row r="523" spans="1:54" x14ac:dyDescent="0.35">
      <c r="A523" t="s">
        <v>7778</v>
      </c>
      <c r="B523">
        <v>519</v>
      </c>
      <c r="C523">
        <v>1491.711</v>
      </c>
      <c r="D523">
        <v>10</v>
      </c>
      <c r="E523" t="s">
        <v>7782</v>
      </c>
      <c r="F523" t="s">
        <v>7773</v>
      </c>
      <c r="G523" t="s">
        <v>5753</v>
      </c>
      <c r="H523">
        <v>11</v>
      </c>
      <c r="I523">
        <v>0.6</v>
      </c>
      <c r="J523">
        <v>8</v>
      </c>
      <c r="K523">
        <v>7</v>
      </c>
      <c r="L523" t="s">
        <v>7554</v>
      </c>
      <c r="O523" t="s">
        <v>7784</v>
      </c>
      <c r="P523" t="s">
        <v>7774</v>
      </c>
      <c r="Q523" t="s">
        <v>7206</v>
      </c>
      <c r="R523" t="s">
        <v>7527</v>
      </c>
      <c r="S523" t="s">
        <v>7527</v>
      </c>
      <c r="T523">
        <v>5.56</v>
      </c>
      <c r="U523" t="s">
        <v>7900</v>
      </c>
      <c r="V523">
        <v>1.8</v>
      </c>
      <c r="W523" t="s">
        <v>7774</v>
      </c>
      <c r="X523" t="s">
        <v>7789</v>
      </c>
      <c r="Y523" t="s">
        <v>7774</v>
      </c>
      <c r="AC523" t="s">
        <v>5678</v>
      </c>
      <c r="AD523">
        <v>42.771191139999999</v>
      </c>
      <c r="AE523">
        <v>-82.037571749999998</v>
      </c>
      <c r="AF523">
        <v>203.4</v>
      </c>
      <c r="AG523">
        <v>290</v>
      </c>
      <c r="AH523" t="s">
        <v>8087</v>
      </c>
      <c r="AI523">
        <v>15</v>
      </c>
      <c r="AJ523">
        <v>986</v>
      </c>
      <c r="AK523">
        <v>9.2059999999999995</v>
      </c>
      <c r="AL523">
        <v>-413.04399999999998</v>
      </c>
      <c r="AM523">
        <v>2117</v>
      </c>
      <c r="AN523">
        <v>2117</v>
      </c>
      <c r="AQ523">
        <v>1.24</v>
      </c>
      <c r="AR523">
        <v>1.24</v>
      </c>
      <c r="AT523">
        <v>2.15</v>
      </c>
      <c r="AU523">
        <v>2.15</v>
      </c>
      <c r="BA523">
        <v>0.6</v>
      </c>
      <c r="BB523">
        <v>8</v>
      </c>
    </row>
    <row r="524" spans="1:54" x14ac:dyDescent="0.35">
      <c r="A524" t="s">
        <v>7778</v>
      </c>
      <c r="B524">
        <v>520</v>
      </c>
      <c r="C524">
        <v>1491.8130000000001</v>
      </c>
      <c r="D524">
        <v>10</v>
      </c>
      <c r="E524" t="s">
        <v>7782</v>
      </c>
      <c r="F524" t="s">
        <v>7773</v>
      </c>
      <c r="G524" t="s">
        <v>5753</v>
      </c>
      <c r="H524">
        <v>11</v>
      </c>
      <c r="I524">
        <v>0.6</v>
      </c>
      <c r="J524">
        <v>12</v>
      </c>
      <c r="K524">
        <v>11</v>
      </c>
      <c r="L524" t="s">
        <v>7565</v>
      </c>
      <c r="O524" t="s">
        <v>7784</v>
      </c>
      <c r="P524" t="s">
        <v>7774</v>
      </c>
      <c r="Q524" t="s">
        <v>7206</v>
      </c>
      <c r="R524" t="s">
        <v>7527</v>
      </c>
      <c r="S524" t="s">
        <v>7527</v>
      </c>
      <c r="T524">
        <v>5.56</v>
      </c>
      <c r="U524" t="s">
        <v>7900</v>
      </c>
      <c r="V524">
        <v>1.8</v>
      </c>
      <c r="W524" t="s">
        <v>7774</v>
      </c>
      <c r="X524" t="s">
        <v>7788</v>
      </c>
      <c r="Y524" t="s">
        <v>7774</v>
      </c>
      <c r="Z524">
        <v>10</v>
      </c>
      <c r="AA524">
        <v>10</v>
      </c>
      <c r="AB524">
        <v>12</v>
      </c>
      <c r="AC524" t="s">
        <v>5683</v>
      </c>
      <c r="AD524">
        <v>42.771190230000002</v>
      </c>
      <c r="AE524">
        <v>-82.037571799999995</v>
      </c>
      <c r="AF524">
        <v>203.4</v>
      </c>
      <c r="AG524">
        <v>290</v>
      </c>
      <c r="AH524" t="s">
        <v>8087</v>
      </c>
      <c r="AI524">
        <v>15</v>
      </c>
      <c r="AJ524">
        <v>986</v>
      </c>
      <c r="AK524">
        <v>9.3070000000000004</v>
      </c>
      <c r="AL524">
        <v>-423.20800000000003</v>
      </c>
      <c r="AM524">
        <v>2113</v>
      </c>
      <c r="AN524">
        <v>2114</v>
      </c>
      <c r="AQ524">
        <v>1.23</v>
      </c>
      <c r="AR524">
        <v>1.23</v>
      </c>
      <c r="AT524">
        <v>2.14</v>
      </c>
      <c r="AU524">
        <v>2.14</v>
      </c>
      <c r="BA524">
        <v>0.6</v>
      </c>
      <c r="BB524">
        <v>12</v>
      </c>
    </row>
    <row r="525" spans="1:54" x14ac:dyDescent="0.35">
      <c r="A525" t="s">
        <v>7778</v>
      </c>
      <c r="B525">
        <v>521</v>
      </c>
      <c r="C525">
        <v>1493.0440000000001</v>
      </c>
      <c r="D525">
        <v>10</v>
      </c>
      <c r="E525" t="s">
        <v>7782</v>
      </c>
      <c r="F525" t="s">
        <v>7773</v>
      </c>
      <c r="G525" t="s">
        <v>5753</v>
      </c>
      <c r="H525">
        <v>10</v>
      </c>
      <c r="I525">
        <v>0.57999999999999996</v>
      </c>
      <c r="J525">
        <v>12</v>
      </c>
      <c r="K525">
        <v>9</v>
      </c>
      <c r="L525" t="s">
        <v>7348</v>
      </c>
      <c r="O525" t="s">
        <v>7784</v>
      </c>
      <c r="P525" t="s">
        <v>7774</v>
      </c>
      <c r="Q525" t="s">
        <v>7206</v>
      </c>
      <c r="R525" t="s">
        <v>7527</v>
      </c>
      <c r="S525" t="s">
        <v>7527</v>
      </c>
      <c r="T525">
        <v>5.56</v>
      </c>
      <c r="U525" t="s">
        <v>7900</v>
      </c>
      <c r="V525">
        <v>1.8</v>
      </c>
      <c r="W525" t="s">
        <v>7774</v>
      </c>
      <c r="X525" t="s">
        <v>7783</v>
      </c>
      <c r="Y525" t="s">
        <v>7774</v>
      </c>
      <c r="AC525" t="s">
        <v>5678</v>
      </c>
      <c r="AD525">
        <v>42.771179080000003</v>
      </c>
      <c r="AE525">
        <v>-82.03757238</v>
      </c>
      <c r="AF525">
        <v>203.4</v>
      </c>
      <c r="AG525">
        <v>290</v>
      </c>
      <c r="AH525" t="s">
        <v>8087</v>
      </c>
      <c r="AI525">
        <v>15</v>
      </c>
      <c r="AJ525">
        <v>986</v>
      </c>
      <c r="AK525">
        <v>10.538</v>
      </c>
      <c r="AL525">
        <v>-415.12</v>
      </c>
      <c r="AM525">
        <v>2113</v>
      </c>
      <c r="AN525">
        <v>2114</v>
      </c>
      <c r="AQ525">
        <v>1.23</v>
      </c>
      <c r="AR525">
        <v>1.23</v>
      </c>
      <c r="AT525">
        <v>2.14</v>
      </c>
      <c r="AU525">
        <v>2.14</v>
      </c>
      <c r="BA525">
        <v>0.57999999999999996</v>
      </c>
      <c r="BB525">
        <v>12</v>
      </c>
    </row>
    <row r="526" spans="1:54" x14ac:dyDescent="0.35">
      <c r="A526" t="s">
        <v>7778</v>
      </c>
      <c r="B526">
        <v>522</v>
      </c>
      <c r="C526">
        <v>1493.2080000000001</v>
      </c>
      <c r="D526">
        <v>10</v>
      </c>
      <c r="E526" t="s">
        <v>7782</v>
      </c>
      <c r="F526" t="s">
        <v>7773</v>
      </c>
      <c r="G526" t="s">
        <v>5753</v>
      </c>
      <c r="H526">
        <v>11</v>
      </c>
      <c r="I526">
        <v>0.64</v>
      </c>
      <c r="J526">
        <v>8</v>
      </c>
      <c r="K526">
        <v>8</v>
      </c>
      <c r="L526" t="s">
        <v>7348</v>
      </c>
      <c r="O526" t="s">
        <v>7784</v>
      </c>
      <c r="P526" t="s">
        <v>7774</v>
      </c>
      <c r="Q526" t="s">
        <v>7206</v>
      </c>
      <c r="R526" t="s">
        <v>7527</v>
      </c>
      <c r="S526" t="s">
        <v>7527</v>
      </c>
      <c r="T526">
        <v>5.56</v>
      </c>
      <c r="U526" t="s">
        <v>7900</v>
      </c>
      <c r="V526">
        <v>1.8</v>
      </c>
      <c r="W526" t="s">
        <v>7774</v>
      </c>
      <c r="X526" t="s">
        <v>7789</v>
      </c>
      <c r="Y526" t="s">
        <v>7774</v>
      </c>
      <c r="AC526" t="s">
        <v>5678</v>
      </c>
      <c r="AD526">
        <v>42.77117758</v>
      </c>
      <c r="AE526">
        <v>-82.037572460000007</v>
      </c>
      <c r="AF526">
        <v>203.4</v>
      </c>
      <c r="AG526">
        <v>290</v>
      </c>
      <c r="AH526" t="s">
        <v>8087</v>
      </c>
      <c r="AI526">
        <v>15</v>
      </c>
      <c r="AJ526">
        <v>986</v>
      </c>
      <c r="AK526">
        <v>10.704000000000001</v>
      </c>
      <c r="AL526">
        <v>-415.52100000000002</v>
      </c>
      <c r="AM526">
        <v>2117</v>
      </c>
      <c r="AN526">
        <v>2117</v>
      </c>
      <c r="AQ526">
        <v>1.24</v>
      </c>
      <c r="AR526">
        <v>1.24</v>
      </c>
      <c r="AT526">
        <v>2.15</v>
      </c>
      <c r="AU526">
        <v>2.15</v>
      </c>
      <c r="BA526">
        <v>0.64</v>
      </c>
      <c r="BB526">
        <v>8</v>
      </c>
    </row>
    <row r="527" spans="1:54" x14ac:dyDescent="0.35">
      <c r="A527" t="s">
        <v>7778</v>
      </c>
      <c r="B527">
        <v>523</v>
      </c>
      <c r="C527">
        <v>1493.5809999999999</v>
      </c>
      <c r="D527">
        <v>10</v>
      </c>
      <c r="E527" t="s">
        <v>7782</v>
      </c>
      <c r="F527" t="s">
        <v>7773</v>
      </c>
      <c r="G527" t="s">
        <v>5753</v>
      </c>
      <c r="H527">
        <v>10</v>
      </c>
      <c r="I527">
        <v>0.56999999999999995</v>
      </c>
      <c r="J527">
        <v>12</v>
      </c>
      <c r="K527">
        <v>10</v>
      </c>
      <c r="L527" t="s">
        <v>7348</v>
      </c>
      <c r="O527" t="s">
        <v>7784</v>
      </c>
      <c r="P527" t="s">
        <v>7774</v>
      </c>
      <c r="Q527" t="s">
        <v>7206</v>
      </c>
      <c r="R527" t="s">
        <v>7527</v>
      </c>
      <c r="S527" t="s">
        <v>7527</v>
      </c>
      <c r="T527">
        <v>5.56</v>
      </c>
      <c r="U527" t="s">
        <v>7900</v>
      </c>
      <c r="V527">
        <v>1.8</v>
      </c>
      <c r="W527" t="s">
        <v>7774</v>
      </c>
      <c r="X527" t="s">
        <v>7783</v>
      </c>
      <c r="Y527" t="s">
        <v>7774</v>
      </c>
      <c r="AC527" t="s">
        <v>5678</v>
      </c>
      <c r="AD527">
        <v>42.771174219999999</v>
      </c>
      <c r="AE527">
        <v>-82.03757263</v>
      </c>
      <c r="AF527">
        <v>203.4</v>
      </c>
      <c r="AG527">
        <v>290</v>
      </c>
      <c r="AH527" t="s">
        <v>8087</v>
      </c>
      <c r="AI527">
        <v>15</v>
      </c>
      <c r="AJ527">
        <v>986</v>
      </c>
      <c r="AK527">
        <v>11.074999999999999</v>
      </c>
      <c r="AL527">
        <v>-414.50599999999997</v>
      </c>
      <c r="AM527">
        <v>2113</v>
      </c>
      <c r="AN527">
        <v>2114</v>
      </c>
      <c r="AQ527">
        <v>1.23</v>
      </c>
      <c r="AR527">
        <v>1.23</v>
      </c>
      <c r="AT527">
        <v>2.14</v>
      </c>
      <c r="AU527">
        <v>2.14</v>
      </c>
      <c r="BA527">
        <v>0.56999999999999995</v>
      </c>
      <c r="BB527">
        <v>12</v>
      </c>
    </row>
    <row r="528" spans="1:54" x14ac:dyDescent="0.35">
      <c r="A528" t="s">
        <v>7778</v>
      </c>
      <c r="B528">
        <v>524</v>
      </c>
      <c r="C528">
        <v>1493.67</v>
      </c>
      <c r="D528">
        <v>10</v>
      </c>
      <c r="E528" t="s">
        <v>7782</v>
      </c>
      <c r="F528" t="s">
        <v>7773</v>
      </c>
      <c r="G528" t="s">
        <v>5753</v>
      </c>
      <c r="H528">
        <v>10</v>
      </c>
      <c r="I528">
        <v>0.57999999999999996</v>
      </c>
      <c r="J528">
        <v>10</v>
      </c>
      <c r="K528">
        <v>8</v>
      </c>
      <c r="L528" t="s">
        <v>7348</v>
      </c>
      <c r="N528">
        <v>29</v>
      </c>
      <c r="O528" t="s">
        <v>7784</v>
      </c>
      <c r="P528" t="s">
        <v>7774</v>
      </c>
      <c r="Q528" t="s">
        <v>7206</v>
      </c>
      <c r="R528" t="s">
        <v>7527</v>
      </c>
      <c r="S528" t="s">
        <v>7527</v>
      </c>
      <c r="T528">
        <v>5.56</v>
      </c>
      <c r="U528" t="s">
        <v>7900</v>
      </c>
      <c r="V528">
        <v>1.8</v>
      </c>
      <c r="W528" t="s">
        <v>7774</v>
      </c>
      <c r="X528" t="s">
        <v>7783</v>
      </c>
      <c r="Y528" t="s">
        <v>7774</v>
      </c>
      <c r="AC528" t="s">
        <v>5678</v>
      </c>
      <c r="AD528">
        <v>42.771173410000003</v>
      </c>
      <c r="AE528">
        <v>-82.037572670000003</v>
      </c>
      <c r="AF528">
        <v>203.4</v>
      </c>
      <c r="AG528">
        <v>290</v>
      </c>
      <c r="AH528" t="s">
        <v>8087</v>
      </c>
      <c r="AI528">
        <v>15</v>
      </c>
      <c r="AJ528">
        <v>986</v>
      </c>
      <c r="AK528">
        <v>11.164</v>
      </c>
      <c r="AL528">
        <v>-415.45100000000002</v>
      </c>
      <c r="AM528">
        <v>2115</v>
      </c>
      <c r="AN528">
        <v>2116</v>
      </c>
      <c r="AQ528">
        <v>1.24</v>
      </c>
      <c r="AR528">
        <v>1.23</v>
      </c>
      <c r="AT528">
        <v>2.15</v>
      </c>
      <c r="AU528">
        <v>2.14</v>
      </c>
      <c r="BA528">
        <v>0.57999999999999996</v>
      </c>
      <c r="BB528">
        <v>10</v>
      </c>
    </row>
    <row r="529" spans="1:54" x14ac:dyDescent="0.35">
      <c r="A529" t="s">
        <v>7778</v>
      </c>
      <c r="B529">
        <v>525</v>
      </c>
      <c r="C529">
        <v>1493.6890000000001</v>
      </c>
      <c r="D529">
        <v>10</v>
      </c>
      <c r="E529" t="s">
        <v>7782</v>
      </c>
      <c r="F529" t="s">
        <v>7773</v>
      </c>
      <c r="G529" t="s">
        <v>7852</v>
      </c>
      <c r="H529">
        <v>12</v>
      </c>
      <c r="I529">
        <v>0.64</v>
      </c>
      <c r="J529">
        <v>49</v>
      </c>
      <c r="K529">
        <v>28</v>
      </c>
      <c r="L529" t="s">
        <v>7565</v>
      </c>
      <c r="N529">
        <v>29</v>
      </c>
      <c r="O529" t="s">
        <v>7784</v>
      </c>
      <c r="P529" t="s">
        <v>7774</v>
      </c>
      <c r="Q529" t="s">
        <v>7206</v>
      </c>
      <c r="R529" t="s">
        <v>7527</v>
      </c>
      <c r="S529" t="s">
        <v>7527</v>
      </c>
      <c r="T529">
        <v>5.56</v>
      </c>
      <c r="U529" t="s">
        <v>7900</v>
      </c>
      <c r="V529">
        <v>1.8</v>
      </c>
      <c r="W529" t="s">
        <v>7774</v>
      </c>
      <c r="X529" t="s">
        <v>7788</v>
      </c>
      <c r="Y529" t="s">
        <v>7774</v>
      </c>
      <c r="AC529" t="s">
        <v>5939</v>
      </c>
      <c r="AD529">
        <v>42.771173410000003</v>
      </c>
      <c r="AE529">
        <v>-82.037572670000003</v>
      </c>
      <c r="AF529">
        <v>203.4</v>
      </c>
      <c r="AG529">
        <v>290</v>
      </c>
      <c r="AH529" t="s">
        <v>8087</v>
      </c>
      <c r="AI529">
        <v>15</v>
      </c>
      <c r="AJ529">
        <v>986</v>
      </c>
      <c r="AK529">
        <v>11.164</v>
      </c>
      <c r="AL529">
        <v>-414.73</v>
      </c>
      <c r="AM529">
        <v>2070</v>
      </c>
      <c r="AN529">
        <v>2056</v>
      </c>
      <c r="AQ529">
        <v>1.2</v>
      </c>
      <c r="AR529">
        <v>1.21</v>
      </c>
      <c r="AT529">
        <v>2.08</v>
      </c>
      <c r="AU529">
        <v>2.1</v>
      </c>
      <c r="BA529">
        <v>0.43</v>
      </c>
      <c r="BB529">
        <v>49</v>
      </c>
    </row>
    <row r="530" spans="1:54" x14ac:dyDescent="0.35">
      <c r="A530" t="s">
        <v>7778</v>
      </c>
      <c r="B530">
        <v>526</v>
      </c>
      <c r="C530">
        <v>1493.7070000000001</v>
      </c>
      <c r="D530">
        <v>10</v>
      </c>
      <c r="E530" t="s">
        <v>7782</v>
      </c>
      <c r="F530" t="s">
        <v>7773</v>
      </c>
      <c r="G530" t="s">
        <v>5753</v>
      </c>
      <c r="H530">
        <v>12</v>
      </c>
      <c r="I530">
        <v>0.64</v>
      </c>
      <c r="J530">
        <v>12</v>
      </c>
      <c r="K530">
        <v>10</v>
      </c>
      <c r="L530" t="s">
        <v>7901</v>
      </c>
      <c r="N530">
        <v>29</v>
      </c>
      <c r="O530" t="s">
        <v>7784</v>
      </c>
      <c r="P530" t="s">
        <v>7774</v>
      </c>
      <c r="Q530" t="s">
        <v>7206</v>
      </c>
      <c r="R530" t="s">
        <v>7527</v>
      </c>
      <c r="S530" t="s">
        <v>7527</v>
      </c>
      <c r="T530">
        <v>5.56</v>
      </c>
      <c r="U530" t="s">
        <v>7900</v>
      </c>
      <c r="V530">
        <v>1.8</v>
      </c>
      <c r="W530" t="s">
        <v>7774</v>
      </c>
      <c r="X530" t="s">
        <v>7783</v>
      </c>
      <c r="Y530" t="s">
        <v>7774</v>
      </c>
      <c r="AC530" t="s">
        <v>5678</v>
      </c>
      <c r="AD530">
        <v>42.771173079999997</v>
      </c>
      <c r="AE530">
        <v>-82.037572690000005</v>
      </c>
      <c r="AF530">
        <v>203.4</v>
      </c>
      <c r="AG530">
        <v>290</v>
      </c>
      <c r="AH530" t="s">
        <v>8087</v>
      </c>
      <c r="AI530">
        <v>15</v>
      </c>
      <c r="AJ530">
        <v>986</v>
      </c>
      <c r="AK530">
        <v>11.201000000000001</v>
      </c>
      <c r="AL530">
        <v>-414.73</v>
      </c>
      <c r="AM530">
        <v>2112</v>
      </c>
      <c r="AN530">
        <v>2113</v>
      </c>
      <c r="AQ530">
        <v>1.23</v>
      </c>
      <c r="AR530">
        <v>1.23</v>
      </c>
      <c r="AT530">
        <v>2.14</v>
      </c>
      <c r="AU530">
        <v>2.14</v>
      </c>
      <c r="BA530">
        <v>0.64</v>
      </c>
      <c r="BB530">
        <v>12</v>
      </c>
    </row>
    <row r="531" spans="1:54" x14ac:dyDescent="0.35">
      <c r="A531" t="s">
        <v>7778</v>
      </c>
      <c r="B531">
        <v>527</v>
      </c>
      <c r="C531">
        <v>1493.7660000000001</v>
      </c>
      <c r="D531">
        <v>10</v>
      </c>
      <c r="E531" t="s">
        <v>7782</v>
      </c>
      <c r="F531" t="s">
        <v>7773</v>
      </c>
      <c r="G531" t="s">
        <v>5753</v>
      </c>
      <c r="H531">
        <v>10</v>
      </c>
      <c r="I531">
        <v>0.55000000000000004</v>
      </c>
      <c r="J531">
        <v>7</v>
      </c>
      <c r="K531">
        <v>7</v>
      </c>
      <c r="L531" t="s">
        <v>7556</v>
      </c>
      <c r="O531" t="s">
        <v>7784</v>
      </c>
      <c r="P531" t="s">
        <v>7774</v>
      </c>
      <c r="Q531" t="s">
        <v>7206</v>
      </c>
      <c r="R531" t="s">
        <v>7527</v>
      </c>
      <c r="S531" t="s">
        <v>7527</v>
      </c>
      <c r="T531">
        <v>5.56</v>
      </c>
      <c r="U531" t="s">
        <v>7900</v>
      </c>
      <c r="V531">
        <v>1.8</v>
      </c>
      <c r="W531" t="s">
        <v>7774</v>
      </c>
      <c r="X531" t="s">
        <v>7789</v>
      </c>
      <c r="Y531" t="s">
        <v>7774</v>
      </c>
      <c r="AC531" t="s">
        <v>8271</v>
      </c>
      <c r="AD531">
        <v>42.771172530000001</v>
      </c>
      <c r="AE531">
        <v>-82.03757272</v>
      </c>
      <c r="AF531">
        <v>203.4</v>
      </c>
      <c r="AG531">
        <v>290</v>
      </c>
      <c r="AH531" t="s">
        <v>8087</v>
      </c>
      <c r="AI531">
        <v>15</v>
      </c>
      <c r="AJ531">
        <v>986</v>
      </c>
      <c r="AK531">
        <v>11.262</v>
      </c>
      <c r="AL531">
        <v>-421.29500000000002</v>
      </c>
      <c r="AM531">
        <v>2117</v>
      </c>
      <c r="AN531">
        <v>2118</v>
      </c>
      <c r="AQ531">
        <v>1.24</v>
      </c>
      <c r="AR531">
        <v>1.24</v>
      </c>
      <c r="AT531">
        <v>2.15</v>
      </c>
      <c r="AU531">
        <v>2.15</v>
      </c>
      <c r="BA531">
        <v>0.55000000000000004</v>
      </c>
      <c r="BB531">
        <v>7</v>
      </c>
    </row>
    <row r="532" spans="1:54" x14ac:dyDescent="0.35">
      <c r="A532" t="s">
        <v>7778</v>
      </c>
      <c r="B532">
        <v>528</v>
      </c>
      <c r="C532">
        <v>1493.9369999999999</v>
      </c>
      <c r="D532">
        <v>10</v>
      </c>
      <c r="E532" t="s">
        <v>7782</v>
      </c>
      <c r="F532" t="s">
        <v>7773</v>
      </c>
      <c r="G532" t="s">
        <v>5753</v>
      </c>
      <c r="H532">
        <v>11</v>
      </c>
      <c r="I532">
        <v>0.62</v>
      </c>
      <c r="J532">
        <v>8</v>
      </c>
      <c r="K532">
        <v>8</v>
      </c>
      <c r="L532" t="s">
        <v>7562</v>
      </c>
      <c r="O532" t="s">
        <v>7784</v>
      </c>
      <c r="P532" t="s">
        <v>7774</v>
      </c>
      <c r="Q532" t="s">
        <v>7206</v>
      </c>
      <c r="R532" t="s">
        <v>7527</v>
      </c>
      <c r="S532" t="s">
        <v>7527</v>
      </c>
      <c r="T532">
        <v>5.56</v>
      </c>
      <c r="U532" t="s">
        <v>7900</v>
      </c>
      <c r="V532">
        <v>1.8</v>
      </c>
      <c r="W532" t="s">
        <v>7774</v>
      </c>
      <c r="X532" t="s">
        <v>7789</v>
      </c>
      <c r="Y532" t="s">
        <v>7774</v>
      </c>
      <c r="AC532" t="s">
        <v>5678</v>
      </c>
      <c r="AD532">
        <v>42.771170980000001</v>
      </c>
      <c r="AE532">
        <v>-82.037572800000007</v>
      </c>
      <c r="AF532">
        <v>203.4</v>
      </c>
      <c r="AG532">
        <v>290</v>
      </c>
      <c r="AH532" t="s">
        <v>8087</v>
      </c>
      <c r="AI532">
        <v>15</v>
      </c>
      <c r="AJ532">
        <v>986</v>
      </c>
      <c r="AK532">
        <v>11.433</v>
      </c>
      <c r="AL532">
        <v>-409.48200000000003</v>
      </c>
      <c r="AM532">
        <v>2117</v>
      </c>
      <c r="AN532">
        <v>2117</v>
      </c>
      <c r="AQ532">
        <v>1.24</v>
      </c>
      <c r="AR532">
        <v>1.24</v>
      </c>
      <c r="AT532">
        <v>2.15</v>
      </c>
      <c r="AU532">
        <v>2.15</v>
      </c>
      <c r="BA532">
        <v>0.62</v>
      </c>
      <c r="BB532">
        <v>8</v>
      </c>
    </row>
    <row r="533" spans="1:54" x14ac:dyDescent="0.35">
      <c r="A533" t="s">
        <v>7778</v>
      </c>
      <c r="B533">
        <v>529</v>
      </c>
      <c r="C533">
        <v>1493.9939999999999</v>
      </c>
      <c r="D533">
        <v>10</v>
      </c>
      <c r="E533" t="s">
        <v>7782</v>
      </c>
      <c r="F533" t="s">
        <v>7773</v>
      </c>
      <c r="G533" t="s">
        <v>5753</v>
      </c>
      <c r="H533">
        <v>14</v>
      </c>
      <c r="I533">
        <v>0.79</v>
      </c>
      <c r="J533">
        <v>8</v>
      </c>
      <c r="K533">
        <v>8</v>
      </c>
      <c r="L533" t="s">
        <v>7453</v>
      </c>
      <c r="O533" t="s">
        <v>7784</v>
      </c>
      <c r="P533" t="s">
        <v>7774</v>
      </c>
      <c r="Q533" t="s">
        <v>7206</v>
      </c>
      <c r="R533" t="s">
        <v>7527</v>
      </c>
      <c r="S533" t="s">
        <v>7527</v>
      </c>
      <c r="T533">
        <v>5.56</v>
      </c>
      <c r="U533" t="s">
        <v>7900</v>
      </c>
      <c r="V533">
        <v>1.8</v>
      </c>
      <c r="W533" t="s">
        <v>7774</v>
      </c>
      <c r="X533" t="s">
        <v>7789</v>
      </c>
      <c r="Y533" t="s">
        <v>7774</v>
      </c>
      <c r="AC533" t="s">
        <v>5678</v>
      </c>
      <c r="AD533">
        <v>42.771170470000001</v>
      </c>
      <c r="AE533">
        <v>-82.037572819999994</v>
      </c>
      <c r="AF533">
        <v>203.4</v>
      </c>
      <c r="AG533">
        <v>290</v>
      </c>
      <c r="AH533" t="s">
        <v>8087</v>
      </c>
      <c r="AI533">
        <v>15</v>
      </c>
      <c r="AJ533">
        <v>986</v>
      </c>
      <c r="AK533">
        <v>11.49</v>
      </c>
      <c r="AL533">
        <v>-410.56299999999999</v>
      </c>
      <c r="AM533">
        <v>2115</v>
      </c>
      <c r="AN533">
        <v>2116</v>
      </c>
      <c r="AQ533">
        <v>1.24</v>
      </c>
      <c r="AR533">
        <v>1.24</v>
      </c>
      <c r="AT533">
        <v>2.15</v>
      </c>
      <c r="AU533">
        <v>2.14</v>
      </c>
      <c r="BA533">
        <v>0.79</v>
      </c>
      <c r="BB533">
        <v>8</v>
      </c>
    </row>
    <row r="534" spans="1:54" x14ac:dyDescent="0.35">
      <c r="A534" t="s">
        <v>7778</v>
      </c>
      <c r="B534">
        <v>530</v>
      </c>
      <c r="C534">
        <v>1494.337</v>
      </c>
      <c r="D534">
        <v>10</v>
      </c>
      <c r="E534" t="s">
        <v>7782</v>
      </c>
      <c r="F534" t="s">
        <v>7773</v>
      </c>
      <c r="G534" t="s">
        <v>5753</v>
      </c>
      <c r="H534">
        <v>11</v>
      </c>
      <c r="I534">
        <v>0.6</v>
      </c>
      <c r="J534">
        <v>7</v>
      </c>
      <c r="K534">
        <v>7</v>
      </c>
      <c r="L534" t="s">
        <v>7901</v>
      </c>
      <c r="O534" t="s">
        <v>7784</v>
      </c>
      <c r="P534" t="s">
        <v>7774</v>
      </c>
      <c r="Q534" t="s">
        <v>7206</v>
      </c>
      <c r="R534" t="s">
        <v>7527</v>
      </c>
      <c r="S534" t="s">
        <v>7527</v>
      </c>
      <c r="T534">
        <v>5.56</v>
      </c>
      <c r="U534" t="s">
        <v>7900</v>
      </c>
      <c r="V534">
        <v>1.8</v>
      </c>
      <c r="W534" t="s">
        <v>7774</v>
      </c>
      <c r="X534" t="s">
        <v>7789</v>
      </c>
      <c r="Y534" t="s">
        <v>7774</v>
      </c>
      <c r="AC534" t="s">
        <v>5678</v>
      </c>
      <c r="AD534">
        <v>42.77116736</v>
      </c>
      <c r="AE534">
        <v>-82.037572990000001</v>
      </c>
      <c r="AF534">
        <v>203.4</v>
      </c>
      <c r="AG534">
        <v>290</v>
      </c>
      <c r="AH534" t="s">
        <v>8087</v>
      </c>
      <c r="AI534">
        <v>15</v>
      </c>
      <c r="AJ534">
        <v>986</v>
      </c>
      <c r="AK534">
        <v>11.833</v>
      </c>
      <c r="AL534">
        <v>-415.21800000000002</v>
      </c>
      <c r="AM534">
        <v>2117</v>
      </c>
      <c r="AN534">
        <v>2118</v>
      </c>
      <c r="AQ534">
        <v>1.24</v>
      </c>
      <c r="AR534">
        <v>1.24</v>
      </c>
      <c r="AT534">
        <v>2.15</v>
      </c>
      <c r="AU534">
        <v>2.15</v>
      </c>
      <c r="BA534">
        <v>0.6</v>
      </c>
      <c r="BB534">
        <v>7</v>
      </c>
    </row>
    <row r="535" spans="1:54" x14ac:dyDescent="0.35">
      <c r="A535" t="s">
        <v>7778</v>
      </c>
      <c r="B535">
        <v>531</v>
      </c>
      <c r="C535">
        <v>1494.77</v>
      </c>
      <c r="D535">
        <v>10</v>
      </c>
      <c r="E535" t="s">
        <v>7782</v>
      </c>
      <c r="F535" t="s">
        <v>7773</v>
      </c>
      <c r="G535" t="s">
        <v>5753</v>
      </c>
      <c r="H535">
        <v>11</v>
      </c>
      <c r="I535">
        <v>0.63</v>
      </c>
      <c r="J535">
        <v>8</v>
      </c>
      <c r="K535">
        <v>9</v>
      </c>
      <c r="L535" t="s">
        <v>7562</v>
      </c>
      <c r="O535" t="s">
        <v>7784</v>
      </c>
      <c r="P535" t="s">
        <v>7774</v>
      </c>
      <c r="Q535" t="s">
        <v>7206</v>
      </c>
      <c r="R535" t="s">
        <v>7527</v>
      </c>
      <c r="S535" t="s">
        <v>7527</v>
      </c>
      <c r="T535">
        <v>5.56</v>
      </c>
      <c r="U535" t="s">
        <v>7900</v>
      </c>
      <c r="V535">
        <v>1.8</v>
      </c>
      <c r="W535" t="s">
        <v>7774</v>
      </c>
      <c r="X535" t="s">
        <v>7789</v>
      </c>
      <c r="Y535" t="s">
        <v>7774</v>
      </c>
      <c r="AC535" t="s">
        <v>5678</v>
      </c>
      <c r="AD535">
        <v>42.771163440000002</v>
      </c>
      <c r="AE535">
        <v>-82.037573190000003</v>
      </c>
      <c r="AF535">
        <v>203.4</v>
      </c>
      <c r="AG535">
        <v>290</v>
      </c>
      <c r="AH535" t="s">
        <v>8087</v>
      </c>
      <c r="AI535">
        <v>15</v>
      </c>
      <c r="AJ535">
        <v>986</v>
      </c>
      <c r="AK535">
        <v>12.266</v>
      </c>
      <c r="AL535">
        <v>-409.54</v>
      </c>
      <c r="AM535">
        <v>2117</v>
      </c>
      <c r="AN535">
        <v>2117</v>
      </c>
      <c r="AQ535">
        <v>1.24</v>
      </c>
      <c r="AR535">
        <v>1.24</v>
      </c>
      <c r="AT535">
        <v>2.15</v>
      </c>
      <c r="AU535">
        <v>2.15</v>
      </c>
      <c r="BA535">
        <v>0.63</v>
      </c>
      <c r="BB535">
        <v>8</v>
      </c>
    </row>
    <row r="536" spans="1:54" x14ac:dyDescent="0.35">
      <c r="A536" t="s">
        <v>7778</v>
      </c>
      <c r="B536">
        <v>532</v>
      </c>
      <c r="C536">
        <v>1495.6780000000001</v>
      </c>
      <c r="D536">
        <v>10</v>
      </c>
      <c r="E536" t="s">
        <v>7782</v>
      </c>
      <c r="F536" t="s">
        <v>7773</v>
      </c>
      <c r="G536" t="s">
        <v>5753</v>
      </c>
      <c r="H536">
        <v>10</v>
      </c>
      <c r="I536">
        <v>0.57999999999999996</v>
      </c>
      <c r="J536">
        <v>7</v>
      </c>
      <c r="K536">
        <v>8</v>
      </c>
      <c r="L536" t="s">
        <v>7561</v>
      </c>
      <c r="O536" t="s">
        <v>7784</v>
      </c>
      <c r="P536" t="s">
        <v>7774</v>
      </c>
      <c r="Q536" t="s">
        <v>7206</v>
      </c>
      <c r="R536" t="s">
        <v>7527</v>
      </c>
      <c r="S536" t="s">
        <v>7527</v>
      </c>
      <c r="T536">
        <v>5.56</v>
      </c>
      <c r="U536" t="s">
        <v>7900</v>
      </c>
      <c r="V536">
        <v>1.8</v>
      </c>
      <c r="W536" t="s">
        <v>7774</v>
      </c>
      <c r="X536" t="s">
        <v>7789</v>
      </c>
      <c r="Y536" t="s">
        <v>7774</v>
      </c>
      <c r="AC536" t="s">
        <v>5678</v>
      </c>
      <c r="AD536">
        <v>42.771155219999997</v>
      </c>
      <c r="AE536">
        <v>-82.037573620000003</v>
      </c>
      <c r="AF536">
        <v>203.4</v>
      </c>
      <c r="AG536">
        <v>290</v>
      </c>
      <c r="AH536" t="s">
        <v>8087</v>
      </c>
      <c r="AI536">
        <v>15</v>
      </c>
      <c r="AJ536">
        <v>986</v>
      </c>
      <c r="AK536">
        <v>13.173999999999999</v>
      </c>
      <c r="AL536">
        <v>-422.74799999999999</v>
      </c>
      <c r="AM536">
        <v>2117</v>
      </c>
      <c r="AN536">
        <v>2118</v>
      </c>
      <c r="AQ536">
        <v>1.24</v>
      </c>
      <c r="AR536">
        <v>1.24</v>
      </c>
      <c r="AT536">
        <v>2.15</v>
      </c>
      <c r="AU536">
        <v>2.15</v>
      </c>
      <c r="BA536">
        <v>0.57999999999999996</v>
      </c>
      <c r="BB536">
        <v>7</v>
      </c>
    </row>
    <row r="537" spans="1:54" x14ac:dyDescent="0.35">
      <c r="A537" t="s">
        <v>7778</v>
      </c>
      <c r="B537">
        <v>533</v>
      </c>
      <c r="C537">
        <v>1496.0170000000001</v>
      </c>
      <c r="D537">
        <v>10</v>
      </c>
      <c r="E537" t="s">
        <v>7782</v>
      </c>
      <c r="F537" t="s">
        <v>7773</v>
      </c>
      <c r="G537" t="s">
        <v>5753</v>
      </c>
      <c r="H537">
        <v>10</v>
      </c>
      <c r="I537">
        <v>0.56999999999999995</v>
      </c>
      <c r="J537">
        <v>14</v>
      </c>
      <c r="K537">
        <v>9</v>
      </c>
      <c r="L537" t="s">
        <v>7345</v>
      </c>
      <c r="N537">
        <v>30</v>
      </c>
      <c r="O537" t="s">
        <v>7784</v>
      </c>
      <c r="P537" t="s">
        <v>7774</v>
      </c>
      <c r="Q537" t="s">
        <v>7206</v>
      </c>
      <c r="R537" t="s">
        <v>7527</v>
      </c>
      <c r="S537" t="s">
        <v>7527</v>
      </c>
      <c r="T537">
        <v>5.56</v>
      </c>
      <c r="U537" t="s">
        <v>7900</v>
      </c>
      <c r="V537">
        <v>1.8</v>
      </c>
      <c r="W537" t="s">
        <v>7774</v>
      </c>
      <c r="X537" t="s">
        <v>7783</v>
      </c>
      <c r="Y537" t="s">
        <v>7774</v>
      </c>
      <c r="AC537" t="s">
        <v>5678</v>
      </c>
      <c r="AD537">
        <v>42.771152180000001</v>
      </c>
      <c r="AE537">
        <v>-82.037573780000002</v>
      </c>
      <c r="AF537">
        <v>203.4</v>
      </c>
      <c r="AG537">
        <v>290</v>
      </c>
      <c r="AH537" t="s">
        <v>8087</v>
      </c>
      <c r="AI537">
        <v>15</v>
      </c>
      <c r="AJ537">
        <v>986</v>
      </c>
      <c r="AK537">
        <v>13.509</v>
      </c>
      <c r="AL537">
        <v>-420.49700000000001</v>
      </c>
      <c r="AM537">
        <v>2111</v>
      </c>
      <c r="AN537">
        <v>2112</v>
      </c>
      <c r="AQ537">
        <v>1.23</v>
      </c>
      <c r="AR537">
        <v>1.23</v>
      </c>
      <c r="AT537">
        <v>2.14</v>
      </c>
      <c r="AU537">
        <v>2.14</v>
      </c>
      <c r="BA537">
        <v>0.56999999999999995</v>
      </c>
      <c r="BB537">
        <v>14</v>
      </c>
    </row>
    <row r="538" spans="1:54" x14ac:dyDescent="0.35">
      <c r="A538" t="s">
        <v>7778</v>
      </c>
      <c r="B538">
        <v>534</v>
      </c>
      <c r="C538">
        <v>1496.027</v>
      </c>
      <c r="D538">
        <v>10</v>
      </c>
      <c r="E538" t="s">
        <v>7782</v>
      </c>
      <c r="F538" t="s">
        <v>7773</v>
      </c>
      <c r="G538" t="s">
        <v>7852</v>
      </c>
      <c r="H538">
        <v>11</v>
      </c>
      <c r="I538">
        <v>0.61</v>
      </c>
      <c r="J538">
        <v>35</v>
      </c>
      <c r="K538">
        <v>16</v>
      </c>
      <c r="L538" t="s">
        <v>7331</v>
      </c>
      <c r="N538">
        <v>30</v>
      </c>
      <c r="O538" t="s">
        <v>7784</v>
      </c>
      <c r="P538" t="s">
        <v>7774</v>
      </c>
      <c r="Q538" t="s">
        <v>7206</v>
      </c>
      <c r="R538" t="s">
        <v>7527</v>
      </c>
      <c r="S538" t="s">
        <v>7527</v>
      </c>
      <c r="T538">
        <v>5.56</v>
      </c>
      <c r="U538" t="s">
        <v>7900</v>
      </c>
      <c r="V538">
        <v>1.8</v>
      </c>
      <c r="W538" t="s">
        <v>7774</v>
      </c>
      <c r="X538" t="s">
        <v>7879</v>
      </c>
      <c r="Y538" t="s">
        <v>7774</v>
      </c>
      <c r="Z538">
        <v>10</v>
      </c>
      <c r="AC538" t="s">
        <v>5683</v>
      </c>
      <c r="AD538">
        <v>42.771152180000001</v>
      </c>
      <c r="AE538">
        <v>-82.037573780000002</v>
      </c>
      <c r="AF538">
        <v>203.4</v>
      </c>
      <c r="AG538">
        <v>290</v>
      </c>
      <c r="AH538" t="s">
        <v>8087</v>
      </c>
      <c r="AI538">
        <v>15</v>
      </c>
      <c r="AJ538">
        <v>986</v>
      </c>
      <c r="AK538">
        <v>13.509</v>
      </c>
      <c r="AL538">
        <v>-413.66</v>
      </c>
      <c r="AM538">
        <v>2086</v>
      </c>
      <c r="AN538">
        <v>2081</v>
      </c>
      <c r="AQ538">
        <v>1.22</v>
      </c>
      <c r="AR538">
        <v>1.22</v>
      </c>
      <c r="AT538">
        <v>2.11</v>
      </c>
      <c r="AU538">
        <v>2.11</v>
      </c>
      <c r="BA538">
        <v>0.46</v>
      </c>
      <c r="BB538">
        <v>35</v>
      </c>
    </row>
    <row r="539" spans="1:54" x14ac:dyDescent="0.35">
      <c r="A539" t="s">
        <v>7778</v>
      </c>
      <c r="B539">
        <v>535</v>
      </c>
      <c r="C539">
        <v>1496.0409999999999</v>
      </c>
      <c r="D539">
        <v>10</v>
      </c>
      <c r="E539" t="s">
        <v>7782</v>
      </c>
      <c r="F539" t="s">
        <v>7773</v>
      </c>
      <c r="G539" t="s">
        <v>5753</v>
      </c>
      <c r="H539">
        <v>11</v>
      </c>
      <c r="I539">
        <v>0.61</v>
      </c>
      <c r="J539">
        <v>7</v>
      </c>
      <c r="K539">
        <v>11</v>
      </c>
      <c r="L539" t="s">
        <v>7348</v>
      </c>
      <c r="N539">
        <v>30</v>
      </c>
      <c r="O539" t="s">
        <v>7784</v>
      </c>
      <c r="P539" t="s">
        <v>7774</v>
      </c>
      <c r="Q539" t="s">
        <v>7206</v>
      </c>
      <c r="R539" t="s">
        <v>7527</v>
      </c>
      <c r="S539" t="s">
        <v>7527</v>
      </c>
      <c r="T539">
        <v>5.56</v>
      </c>
      <c r="U539" t="s">
        <v>7900</v>
      </c>
      <c r="V539">
        <v>1.8</v>
      </c>
      <c r="W539" t="s">
        <v>7774</v>
      </c>
      <c r="X539" t="s">
        <v>7786</v>
      </c>
      <c r="Y539" t="s">
        <v>7774</v>
      </c>
      <c r="Z539">
        <v>10</v>
      </c>
      <c r="AA539">
        <v>10</v>
      </c>
      <c r="AB539">
        <v>15</v>
      </c>
      <c r="AC539" t="s">
        <v>5683</v>
      </c>
      <c r="AD539">
        <v>42.771151930000002</v>
      </c>
      <c r="AE539">
        <v>-82.037573789999996</v>
      </c>
      <c r="AF539">
        <v>203.4</v>
      </c>
      <c r="AG539">
        <v>290</v>
      </c>
      <c r="AH539" t="s">
        <v>8087</v>
      </c>
      <c r="AI539">
        <v>15</v>
      </c>
      <c r="AJ539">
        <v>986</v>
      </c>
      <c r="AK539">
        <v>13.537000000000001</v>
      </c>
      <c r="AL539">
        <v>-413.66</v>
      </c>
      <c r="AM539">
        <v>2117</v>
      </c>
      <c r="AN539">
        <v>2118</v>
      </c>
      <c r="AQ539">
        <v>1.24</v>
      </c>
      <c r="AR539">
        <v>1.24</v>
      </c>
      <c r="AT539">
        <v>2.15</v>
      </c>
      <c r="AU539">
        <v>2.15</v>
      </c>
      <c r="BA539">
        <v>0.61</v>
      </c>
      <c r="BB539">
        <v>7</v>
      </c>
    </row>
    <row r="540" spans="1:54" x14ac:dyDescent="0.35">
      <c r="A540" t="s">
        <v>7778</v>
      </c>
      <c r="B540">
        <v>536</v>
      </c>
      <c r="C540">
        <v>1496.085</v>
      </c>
      <c r="D540">
        <v>10</v>
      </c>
      <c r="E540" t="s">
        <v>7782</v>
      </c>
      <c r="F540" t="s">
        <v>7773</v>
      </c>
      <c r="G540" t="s">
        <v>5753</v>
      </c>
      <c r="H540">
        <v>12</v>
      </c>
      <c r="I540">
        <v>0.69</v>
      </c>
      <c r="J540">
        <v>12</v>
      </c>
      <c r="K540">
        <v>13</v>
      </c>
      <c r="L540" t="s">
        <v>7901</v>
      </c>
      <c r="N540">
        <v>31</v>
      </c>
      <c r="O540" t="s">
        <v>7784</v>
      </c>
      <c r="P540" t="s">
        <v>7774</v>
      </c>
      <c r="Q540" t="s">
        <v>7206</v>
      </c>
      <c r="R540" t="s">
        <v>7527</v>
      </c>
      <c r="S540" t="s">
        <v>7527</v>
      </c>
      <c r="T540">
        <v>5.56</v>
      </c>
      <c r="U540" t="s">
        <v>7900</v>
      </c>
      <c r="V540">
        <v>1.8</v>
      </c>
      <c r="W540" t="s">
        <v>7774</v>
      </c>
      <c r="X540" t="s">
        <v>7788</v>
      </c>
      <c r="Y540" t="s">
        <v>7774</v>
      </c>
      <c r="Z540">
        <v>10</v>
      </c>
      <c r="AA540">
        <v>10</v>
      </c>
      <c r="AB540">
        <v>12</v>
      </c>
      <c r="AC540" t="s">
        <v>5683</v>
      </c>
      <c r="AD540">
        <v>42.77115156</v>
      </c>
      <c r="AE540">
        <v>-82.037573809999998</v>
      </c>
      <c r="AF540">
        <v>203.4</v>
      </c>
      <c r="AG540">
        <v>290</v>
      </c>
      <c r="AH540" t="s">
        <v>8087</v>
      </c>
      <c r="AI540">
        <v>15</v>
      </c>
      <c r="AJ540">
        <v>986</v>
      </c>
      <c r="AK540">
        <v>13.577999999999999</v>
      </c>
      <c r="AL540">
        <v>-412.57799999999997</v>
      </c>
      <c r="AM540">
        <v>2111</v>
      </c>
      <c r="AN540">
        <v>2112</v>
      </c>
      <c r="AQ540">
        <v>1.23</v>
      </c>
      <c r="AR540">
        <v>1.23</v>
      </c>
      <c r="AT540">
        <v>2.14</v>
      </c>
      <c r="AU540">
        <v>2.14</v>
      </c>
      <c r="BA540">
        <v>0.69</v>
      </c>
      <c r="BB540">
        <v>12</v>
      </c>
    </row>
    <row r="541" spans="1:54" x14ac:dyDescent="0.35">
      <c r="A541" t="s">
        <v>7778</v>
      </c>
      <c r="B541">
        <v>537</v>
      </c>
      <c r="C541">
        <v>1496.097</v>
      </c>
      <c r="D541">
        <v>10</v>
      </c>
      <c r="E541" t="s">
        <v>7782</v>
      </c>
      <c r="F541" t="s">
        <v>7773</v>
      </c>
      <c r="G541" t="s">
        <v>7852</v>
      </c>
      <c r="H541">
        <v>13</v>
      </c>
      <c r="I541">
        <v>0.7</v>
      </c>
      <c r="J541">
        <v>38</v>
      </c>
      <c r="K541">
        <v>24</v>
      </c>
      <c r="L541" t="s">
        <v>7556</v>
      </c>
      <c r="N541">
        <v>31</v>
      </c>
      <c r="O541" t="s">
        <v>7784</v>
      </c>
      <c r="P541" t="s">
        <v>7774</v>
      </c>
      <c r="Q541" t="s">
        <v>7206</v>
      </c>
      <c r="R541" t="s">
        <v>7527</v>
      </c>
      <c r="S541" t="s">
        <v>7527</v>
      </c>
      <c r="T541">
        <v>5.56</v>
      </c>
      <c r="U541" t="s">
        <v>7900</v>
      </c>
      <c r="V541">
        <v>1.8</v>
      </c>
      <c r="W541" t="s">
        <v>7774</v>
      </c>
      <c r="X541" t="s">
        <v>7788</v>
      </c>
      <c r="Y541" t="s">
        <v>7774</v>
      </c>
      <c r="Z541">
        <v>10</v>
      </c>
      <c r="AC541" t="s">
        <v>5683</v>
      </c>
      <c r="AD541">
        <v>42.77115156</v>
      </c>
      <c r="AE541">
        <v>-82.037573809999998</v>
      </c>
      <c r="AF541">
        <v>203.4</v>
      </c>
      <c r="AG541">
        <v>290</v>
      </c>
      <c r="AH541" t="s">
        <v>8087</v>
      </c>
      <c r="AI541">
        <v>15</v>
      </c>
      <c r="AJ541">
        <v>986</v>
      </c>
      <c r="AK541">
        <v>13.577999999999999</v>
      </c>
      <c r="AL541">
        <v>-412.57799999999997</v>
      </c>
      <c r="AM541">
        <v>2073</v>
      </c>
      <c r="AN541">
        <v>2069</v>
      </c>
      <c r="AQ541">
        <v>1.21</v>
      </c>
      <c r="AR541">
        <v>1.21</v>
      </c>
      <c r="AT541">
        <v>2.1</v>
      </c>
      <c r="AU541">
        <v>2.1</v>
      </c>
      <c r="BA541">
        <v>0.55000000000000004</v>
      </c>
      <c r="BB541">
        <v>38</v>
      </c>
    </row>
    <row r="542" spans="1:54" x14ac:dyDescent="0.35">
      <c r="A542" t="s">
        <v>7778</v>
      </c>
      <c r="B542">
        <v>538</v>
      </c>
      <c r="C542">
        <v>1496.11</v>
      </c>
      <c r="D542">
        <v>10</v>
      </c>
      <c r="E542" t="s">
        <v>7782</v>
      </c>
      <c r="F542" t="s">
        <v>7773</v>
      </c>
      <c r="G542" t="s">
        <v>5753</v>
      </c>
      <c r="H542">
        <v>13</v>
      </c>
      <c r="I542">
        <v>0.7</v>
      </c>
      <c r="J542">
        <v>13</v>
      </c>
      <c r="K542">
        <v>11</v>
      </c>
      <c r="L542" t="s">
        <v>7561</v>
      </c>
      <c r="N542">
        <v>31</v>
      </c>
      <c r="O542" t="s">
        <v>7784</v>
      </c>
      <c r="P542" t="s">
        <v>7774</v>
      </c>
      <c r="Q542" t="s">
        <v>7206</v>
      </c>
      <c r="R542" t="s">
        <v>7527</v>
      </c>
      <c r="S542" t="s">
        <v>7527</v>
      </c>
      <c r="T542">
        <v>5.56</v>
      </c>
      <c r="U542" t="s">
        <v>7900</v>
      </c>
      <c r="V542">
        <v>1.8</v>
      </c>
      <c r="W542" t="s">
        <v>7774</v>
      </c>
      <c r="X542" t="s">
        <v>7788</v>
      </c>
      <c r="Y542" t="s">
        <v>7774</v>
      </c>
      <c r="Z542">
        <v>10</v>
      </c>
      <c r="AA542">
        <v>10</v>
      </c>
      <c r="AB542">
        <v>12</v>
      </c>
      <c r="AC542" t="s">
        <v>5683</v>
      </c>
      <c r="AD542">
        <v>42.771151330000002</v>
      </c>
      <c r="AE542">
        <v>-82.037573820000006</v>
      </c>
      <c r="AF542">
        <v>203.4</v>
      </c>
      <c r="AG542">
        <v>290</v>
      </c>
      <c r="AH542" t="s">
        <v>8087</v>
      </c>
      <c r="AI542">
        <v>15</v>
      </c>
      <c r="AJ542">
        <v>986</v>
      </c>
      <c r="AK542">
        <v>13.603</v>
      </c>
      <c r="AL542">
        <v>-421.47399999999999</v>
      </c>
      <c r="AM542">
        <v>2110</v>
      </c>
      <c r="AN542">
        <v>2112</v>
      </c>
      <c r="AQ542">
        <v>1.23</v>
      </c>
      <c r="AR542">
        <v>1.23</v>
      </c>
      <c r="AT542">
        <v>2.14</v>
      </c>
      <c r="AU542">
        <v>2.14</v>
      </c>
      <c r="BA542">
        <v>0.7</v>
      </c>
      <c r="BB542">
        <v>13</v>
      </c>
    </row>
    <row r="543" spans="1:54" x14ac:dyDescent="0.35">
      <c r="A543" t="s">
        <v>7778</v>
      </c>
      <c r="B543">
        <v>539</v>
      </c>
      <c r="C543">
        <v>1496.3489999999999</v>
      </c>
      <c r="D543">
        <v>10</v>
      </c>
      <c r="E543" t="s">
        <v>7782</v>
      </c>
      <c r="F543" t="s">
        <v>7773</v>
      </c>
      <c r="G543" t="s">
        <v>5753</v>
      </c>
      <c r="H543">
        <v>12</v>
      </c>
      <c r="I543">
        <v>0.66</v>
      </c>
      <c r="J543">
        <v>7</v>
      </c>
      <c r="K543">
        <v>6</v>
      </c>
      <c r="L543" t="s">
        <v>7335</v>
      </c>
      <c r="O543" t="s">
        <v>7784</v>
      </c>
      <c r="P543" t="s">
        <v>7774</v>
      </c>
      <c r="Q543" t="s">
        <v>7206</v>
      </c>
      <c r="R543" t="s">
        <v>7527</v>
      </c>
      <c r="S543" t="s">
        <v>7527</v>
      </c>
      <c r="T543">
        <v>5.56</v>
      </c>
      <c r="U543" t="s">
        <v>7900</v>
      </c>
      <c r="V543">
        <v>1.8</v>
      </c>
      <c r="W543" t="s">
        <v>7774</v>
      </c>
      <c r="X543" t="s">
        <v>7789</v>
      </c>
      <c r="Y543" t="s">
        <v>7774</v>
      </c>
      <c r="AC543" t="s">
        <v>5678</v>
      </c>
      <c r="AD543">
        <v>42.771149139999999</v>
      </c>
      <c r="AE543">
        <v>-82.037573929999994</v>
      </c>
      <c r="AF543">
        <v>203.4</v>
      </c>
      <c r="AG543">
        <v>290</v>
      </c>
      <c r="AH543" t="s">
        <v>8087</v>
      </c>
      <c r="AI543">
        <v>15</v>
      </c>
      <c r="AJ543">
        <v>986</v>
      </c>
      <c r="AK543">
        <v>13.845000000000001</v>
      </c>
      <c r="AL543">
        <v>-410.23700000000002</v>
      </c>
      <c r="AM543">
        <v>2117</v>
      </c>
      <c r="AN543">
        <v>2117</v>
      </c>
      <c r="AQ543">
        <v>1.24</v>
      </c>
      <c r="AR543">
        <v>1.24</v>
      </c>
      <c r="AT543">
        <v>2.15</v>
      </c>
      <c r="AU543">
        <v>2.15</v>
      </c>
      <c r="BA543">
        <v>0.66</v>
      </c>
      <c r="BB543">
        <v>7</v>
      </c>
    </row>
    <row r="544" spans="1:54" x14ac:dyDescent="0.35">
      <c r="A544" t="s">
        <v>7778</v>
      </c>
      <c r="B544">
        <v>540</v>
      </c>
      <c r="C544">
        <v>1496.434</v>
      </c>
      <c r="D544">
        <v>10</v>
      </c>
      <c r="E544" t="s">
        <v>7782</v>
      </c>
      <c r="F544" t="s">
        <v>7773</v>
      </c>
      <c r="G544" t="s">
        <v>5753</v>
      </c>
      <c r="H544">
        <v>12</v>
      </c>
      <c r="I544">
        <v>0.69</v>
      </c>
      <c r="J544">
        <v>7</v>
      </c>
      <c r="K544">
        <v>7</v>
      </c>
      <c r="L544" t="s">
        <v>7562</v>
      </c>
      <c r="O544" t="s">
        <v>7784</v>
      </c>
      <c r="P544" t="s">
        <v>7774</v>
      </c>
      <c r="Q544" t="s">
        <v>7206</v>
      </c>
      <c r="R544" t="s">
        <v>7527</v>
      </c>
      <c r="S544" t="s">
        <v>7527</v>
      </c>
      <c r="T544">
        <v>5.56</v>
      </c>
      <c r="U544" t="s">
        <v>7900</v>
      </c>
      <c r="V544">
        <v>1.8</v>
      </c>
      <c r="W544" t="s">
        <v>7774</v>
      </c>
      <c r="X544" t="s">
        <v>7789</v>
      </c>
      <c r="Y544" t="s">
        <v>7774</v>
      </c>
      <c r="AC544" t="s">
        <v>5678</v>
      </c>
      <c r="AD544">
        <v>42.771148369999999</v>
      </c>
      <c r="AE544">
        <v>-82.037573969999997</v>
      </c>
      <c r="AF544">
        <v>203.4</v>
      </c>
      <c r="AG544">
        <v>290</v>
      </c>
      <c r="AH544" t="s">
        <v>8087</v>
      </c>
      <c r="AI544">
        <v>15</v>
      </c>
      <c r="AJ544">
        <v>986</v>
      </c>
      <c r="AK544">
        <v>13.93</v>
      </c>
      <c r="AL544">
        <v>-410.47</v>
      </c>
      <c r="AM544">
        <v>2117</v>
      </c>
      <c r="AN544">
        <v>2117</v>
      </c>
      <c r="AQ544">
        <v>1.24</v>
      </c>
      <c r="AR544">
        <v>1.24</v>
      </c>
      <c r="AT544">
        <v>2.15</v>
      </c>
      <c r="AU544">
        <v>2.15</v>
      </c>
      <c r="BA544">
        <v>0.69</v>
      </c>
      <c r="BB544">
        <v>7</v>
      </c>
    </row>
    <row r="545" spans="1:54" x14ac:dyDescent="0.35">
      <c r="A545" t="s">
        <v>7778</v>
      </c>
      <c r="B545">
        <v>541</v>
      </c>
      <c r="C545">
        <v>1496.4860000000001</v>
      </c>
      <c r="D545">
        <v>10</v>
      </c>
      <c r="E545" t="s">
        <v>7782</v>
      </c>
      <c r="F545" t="s">
        <v>7773</v>
      </c>
      <c r="G545" t="s">
        <v>5753</v>
      </c>
      <c r="H545">
        <v>11</v>
      </c>
      <c r="I545">
        <v>0.59</v>
      </c>
      <c r="J545">
        <v>9</v>
      </c>
      <c r="K545">
        <v>8</v>
      </c>
      <c r="L545" t="s">
        <v>7560</v>
      </c>
      <c r="O545" t="s">
        <v>7784</v>
      </c>
      <c r="P545" t="s">
        <v>7774</v>
      </c>
      <c r="Q545" t="s">
        <v>7206</v>
      </c>
      <c r="R545" t="s">
        <v>7527</v>
      </c>
      <c r="S545" t="s">
        <v>7527</v>
      </c>
      <c r="T545">
        <v>5.56</v>
      </c>
      <c r="U545" t="s">
        <v>7900</v>
      </c>
      <c r="V545">
        <v>1.8</v>
      </c>
      <c r="W545" t="s">
        <v>7774</v>
      </c>
      <c r="X545" t="s">
        <v>7789</v>
      </c>
      <c r="Y545" t="s">
        <v>7774</v>
      </c>
      <c r="AC545" t="s">
        <v>5678</v>
      </c>
      <c r="AD545">
        <v>42.771147910000003</v>
      </c>
      <c r="AE545">
        <v>-82.037574000000006</v>
      </c>
      <c r="AF545">
        <v>203.4</v>
      </c>
      <c r="AG545">
        <v>290</v>
      </c>
      <c r="AH545" t="s">
        <v>8087</v>
      </c>
      <c r="AI545">
        <v>15</v>
      </c>
      <c r="AJ545">
        <v>986</v>
      </c>
      <c r="AK545">
        <v>13.981</v>
      </c>
      <c r="AL545">
        <v>-421.22699999999998</v>
      </c>
      <c r="AM545">
        <v>2116</v>
      </c>
      <c r="AN545">
        <v>2116</v>
      </c>
      <c r="AQ545">
        <v>1.24</v>
      </c>
      <c r="AR545">
        <v>1.24</v>
      </c>
      <c r="AT545">
        <v>2.15</v>
      </c>
      <c r="AU545">
        <v>2.15</v>
      </c>
      <c r="BA545">
        <v>0.59</v>
      </c>
      <c r="BB545">
        <v>9</v>
      </c>
    </row>
    <row r="546" spans="1:54" x14ac:dyDescent="0.35">
      <c r="A546" t="s">
        <v>7778</v>
      </c>
      <c r="B546">
        <v>542</v>
      </c>
      <c r="C546">
        <v>1496.5060000000001</v>
      </c>
      <c r="D546">
        <v>10</v>
      </c>
      <c r="E546" t="s">
        <v>7782</v>
      </c>
      <c r="F546" t="s">
        <v>7773</v>
      </c>
      <c r="G546" t="s">
        <v>5753</v>
      </c>
      <c r="H546">
        <v>10</v>
      </c>
      <c r="I546">
        <v>0.54</v>
      </c>
      <c r="J546">
        <v>8</v>
      </c>
      <c r="K546">
        <v>9</v>
      </c>
      <c r="L546" t="s">
        <v>7560</v>
      </c>
      <c r="O546" t="s">
        <v>7784</v>
      </c>
      <c r="P546" t="s">
        <v>7774</v>
      </c>
      <c r="Q546" t="s">
        <v>7206</v>
      </c>
      <c r="R546" t="s">
        <v>7527</v>
      </c>
      <c r="S546" t="s">
        <v>7527</v>
      </c>
      <c r="T546">
        <v>5.56</v>
      </c>
      <c r="U546" t="s">
        <v>7900</v>
      </c>
      <c r="V546">
        <v>1.8</v>
      </c>
      <c r="W546" t="s">
        <v>7774</v>
      </c>
      <c r="X546" t="s">
        <v>7789</v>
      </c>
      <c r="Y546" t="s">
        <v>7774</v>
      </c>
      <c r="AC546" t="s">
        <v>8271</v>
      </c>
      <c r="AD546">
        <v>42.771147730000003</v>
      </c>
      <c r="AE546">
        <v>-82.03757401</v>
      </c>
      <c r="AF546">
        <v>203.4</v>
      </c>
      <c r="AG546">
        <v>290</v>
      </c>
      <c r="AH546" t="s">
        <v>8087</v>
      </c>
      <c r="AI546">
        <v>15</v>
      </c>
      <c r="AJ546">
        <v>986</v>
      </c>
      <c r="AK546">
        <v>14.000999999999999</v>
      </c>
      <c r="AL546">
        <v>-420.685</v>
      </c>
      <c r="AM546">
        <v>2117</v>
      </c>
      <c r="AN546">
        <v>2117</v>
      </c>
      <c r="AQ546">
        <v>1.24</v>
      </c>
      <c r="AR546">
        <v>1.24</v>
      </c>
      <c r="AT546">
        <v>2.15</v>
      </c>
      <c r="AU546">
        <v>2.15</v>
      </c>
      <c r="BA546">
        <v>0.54</v>
      </c>
      <c r="BB546">
        <v>8</v>
      </c>
    </row>
    <row r="547" spans="1:54" x14ac:dyDescent="0.35">
      <c r="A547" t="s">
        <v>7778</v>
      </c>
      <c r="B547">
        <v>543</v>
      </c>
      <c r="C547">
        <v>1496.7139999999999</v>
      </c>
      <c r="D547">
        <v>10</v>
      </c>
      <c r="E547" t="s">
        <v>7782</v>
      </c>
      <c r="F547" t="s">
        <v>7773</v>
      </c>
      <c r="G547" t="s">
        <v>5753</v>
      </c>
      <c r="H547">
        <v>13</v>
      </c>
      <c r="I547">
        <v>0.71</v>
      </c>
      <c r="J547">
        <v>12</v>
      </c>
      <c r="K547">
        <v>10</v>
      </c>
      <c r="L547" t="s">
        <v>7901</v>
      </c>
      <c r="N547">
        <v>32</v>
      </c>
      <c r="O547" t="s">
        <v>7784</v>
      </c>
      <c r="P547" t="s">
        <v>7774</v>
      </c>
      <c r="Q547" t="s">
        <v>7206</v>
      </c>
      <c r="R547" t="s">
        <v>7527</v>
      </c>
      <c r="S547" t="s">
        <v>7527</v>
      </c>
      <c r="T547">
        <v>5.56</v>
      </c>
      <c r="U547" t="s">
        <v>7900</v>
      </c>
      <c r="V547">
        <v>1.8</v>
      </c>
      <c r="W547" t="s">
        <v>7774</v>
      </c>
      <c r="X547" t="s">
        <v>7783</v>
      </c>
      <c r="Y547" t="s">
        <v>7774</v>
      </c>
      <c r="AC547" t="s">
        <v>5678</v>
      </c>
      <c r="AD547">
        <v>42.771145859999997</v>
      </c>
      <c r="AE547">
        <v>-82.0375741</v>
      </c>
      <c r="AF547">
        <v>203.4</v>
      </c>
      <c r="AG547">
        <v>290</v>
      </c>
      <c r="AH547" t="s">
        <v>8087</v>
      </c>
      <c r="AI547">
        <v>15</v>
      </c>
      <c r="AJ547">
        <v>986</v>
      </c>
      <c r="AK547">
        <v>14.207000000000001</v>
      </c>
      <c r="AL547">
        <v>-414.92599999999999</v>
      </c>
      <c r="AM547">
        <v>2111</v>
      </c>
      <c r="AN547">
        <v>2112</v>
      </c>
      <c r="AQ547">
        <v>1.23</v>
      </c>
      <c r="AR547">
        <v>1.23</v>
      </c>
      <c r="AT547">
        <v>2.14</v>
      </c>
      <c r="AU547">
        <v>2.14</v>
      </c>
      <c r="BA547">
        <v>0.71</v>
      </c>
      <c r="BB547">
        <v>12</v>
      </c>
    </row>
    <row r="548" spans="1:54" x14ac:dyDescent="0.35">
      <c r="A548" t="s">
        <v>7778</v>
      </c>
      <c r="B548">
        <v>544</v>
      </c>
      <c r="C548">
        <v>1496.7439999999999</v>
      </c>
      <c r="D548">
        <v>10</v>
      </c>
      <c r="E548" t="s">
        <v>7782</v>
      </c>
      <c r="F548" t="s">
        <v>7773</v>
      </c>
      <c r="G548" t="s">
        <v>5753</v>
      </c>
      <c r="H548">
        <v>12</v>
      </c>
      <c r="I548">
        <v>0.68</v>
      </c>
      <c r="J548">
        <v>9</v>
      </c>
      <c r="K548">
        <v>9</v>
      </c>
      <c r="L548" t="s">
        <v>7901</v>
      </c>
      <c r="N548">
        <v>32</v>
      </c>
      <c r="O548" t="s">
        <v>7784</v>
      </c>
      <c r="P548" t="s">
        <v>7774</v>
      </c>
      <c r="Q548" t="s">
        <v>7206</v>
      </c>
      <c r="R548" t="s">
        <v>7527</v>
      </c>
      <c r="S548" t="s">
        <v>7527</v>
      </c>
      <c r="T548">
        <v>5.56</v>
      </c>
      <c r="U548" t="s">
        <v>7900</v>
      </c>
      <c r="V548">
        <v>1.8</v>
      </c>
      <c r="W548" t="s">
        <v>7774</v>
      </c>
      <c r="X548" t="s">
        <v>7789</v>
      </c>
      <c r="Y548" t="s">
        <v>7774</v>
      </c>
      <c r="AC548" t="s">
        <v>5678</v>
      </c>
      <c r="AD548">
        <v>42.771145570000002</v>
      </c>
      <c r="AE548">
        <v>-82.037574120000002</v>
      </c>
      <c r="AF548">
        <v>203.4</v>
      </c>
      <c r="AG548">
        <v>290</v>
      </c>
      <c r="AH548" t="s">
        <v>8087</v>
      </c>
      <c r="AI548">
        <v>15</v>
      </c>
      <c r="AJ548">
        <v>986</v>
      </c>
      <c r="AK548">
        <v>14.239000000000001</v>
      </c>
      <c r="AL548">
        <v>-414.166</v>
      </c>
      <c r="AM548">
        <v>2115</v>
      </c>
      <c r="AN548">
        <v>2116</v>
      </c>
      <c r="AQ548">
        <v>1.24</v>
      </c>
      <c r="AR548">
        <v>1.24</v>
      </c>
      <c r="AT548">
        <v>2.15</v>
      </c>
      <c r="AU548">
        <v>2.14</v>
      </c>
      <c r="BA548">
        <v>0.68</v>
      </c>
      <c r="BB548">
        <v>9</v>
      </c>
    </row>
    <row r="549" spans="1:54" x14ac:dyDescent="0.35">
      <c r="A549" t="s">
        <v>7778</v>
      </c>
      <c r="B549">
        <v>545</v>
      </c>
      <c r="C549">
        <v>1496.7449999999999</v>
      </c>
      <c r="D549">
        <v>10</v>
      </c>
      <c r="E549" t="s">
        <v>7782</v>
      </c>
      <c r="F549" t="s">
        <v>7773</v>
      </c>
      <c r="G549" t="s">
        <v>7852</v>
      </c>
      <c r="H549">
        <v>14</v>
      </c>
      <c r="I549">
        <v>0.75</v>
      </c>
      <c r="J549">
        <v>74</v>
      </c>
      <c r="K549">
        <v>15</v>
      </c>
      <c r="L549" t="s">
        <v>7553</v>
      </c>
      <c r="N549">
        <v>32</v>
      </c>
      <c r="O549" t="s">
        <v>7784</v>
      </c>
      <c r="P549" t="s">
        <v>7774</v>
      </c>
      <c r="Q549" t="s">
        <v>7206</v>
      </c>
      <c r="R549" t="s">
        <v>7527</v>
      </c>
      <c r="S549" t="s">
        <v>7527</v>
      </c>
      <c r="T549">
        <v>5.56</v>
      </c>
      <c r="U549" t="s">
        <v>7900</v>
      </c>
      <c r="V549">
        <v>1.8</v>
      </c>
      <c r="W549" t="s">
        <v>7774</v>
      </c>
      <c r="X549" t="s">
        <v>7879</v>
      </c>
      <c r="Y549" t="s">
        <v>7774</v>
      </c>
      <c r="AC549" t="s">
        <v>5939</v>
      </c>
      <c r="AD549">
        <v>42.771145859999997</v>
      </c>
      <c r="AE549">
        <v>-82.0375741</v>
      </c>
      <c r="AF549">
        <v>203.4</v>
      </c>
      <c r="AG549">
        <v>290</v>
      </c>
      <c r="AH549" t="s">
        <v>8087</v>
      </c>
      <c r="AI549">
        <v>15</v>
      </c>
      <c r="AJ549">
        <v>986</v>
      </c>
      <c r="AK549">
        <v>14.207000000000001</v>
      </c>
      <c r="AL549">
        <v>-414.166</v>
      </c>
      <c r="AM549">
        <v>2040</v>
      </c>
      <c r="AN549">
        <v>2004</v>
      </c>
      <c r="AQ549">
        <v>1.17</v>
      </c>
      <c r="AR549">
        <v>1.19</v>
      </c>
      <c r="AT549">
        <v>2.0299999999999998</v>
      </c>
      <c r="AU549">
        <v>2.0699999999999998</v>
      </c>
      <c r="BA549">
        <v>0.45</v>
      </c>
      <c r="BB549">
        <v>74</v>
      </c>
    </row>
    <row r="550" spans="1:54" x14ac:dyDescent="0.35">
      <c r="A550" t="s">
        <v>7778</v>
      </c>
      <c r="B550">
        <v>546</v>
      </c>
      <c r="C550">
        <v>1496.777</v>
      </c>
      <c r="D550">
        <v>10</v>
      </c>
      <c r="E550" t="s">
        <v>7782</v>
      </c>
      <c r="F550" t="s">
        <v>7773</v>
      </c>
      <c r="G550" t="s">
        <v>5753</v>
      </c>
      <c r="H550">
        <v>14</v>
      </c>
      <c r="I550">
        <v>0.75</v>
      </c>
      <c r="J550">
        <v>9</v>
      </c>
      <c r="K550">
        <v>8</v>
      </c>
      <c r="L550" t="s">
        <v>7560</v>
      </c>
      <c r="N550">
        <v>32</v>
      </c>
      <c r="O550" t="s">
        <v>7784</v>
      </c>
      <c r="P550" t="s">
        <v>7774</v>
      </c>
      <c r="Q550" t="s">
        <v>7206</v>
      </c>
      <c r="R550" t="s">
        <v>7527</v>
      </c>
      <c r="S550" t="s">
        <v>7527</v>
      </c>
      <c r="T550">
        <v>5.56</v>
      </c>
      <c r="U550" t="s">
        <v>7900</v>
      </c>
      <c r="V550">
        <v>1.8</v>
      </c>
      <c r="W550" t="s">
        <v>7774</v>
      </c>
      <c r="X550" t="s">
        <v>7789</v>
      </c>
      <c r="Y550" t="s">
        <v>7774</v>
      </c>
      <c r="AC550" t="s">
        <v>5678</v>
      </c>
      <c r="AD550">
        <v>42.771145279999999</v>
      </c>
      <c r="AE550">
        <v>-82.037574140000004</v>
      </c>
      <c r="AF550">
        <v>203.4</v>
      </c>
      <c r="AG550">
        <v>290</v>
      </c>
      <c r="AH550" t="s">
        <v>8087</v>
      </c>
      <c r="AI550">
        <v>15</v>
      </c>
      <c r="AJ550">
        <v>986</v>
      </c>
      <c r="AK550">
        <v>14.272</v>
      </c>
      <c r="AL550">
        <v>-421.07</v>
      </c>
      <c r="AM550">
        <v>2115</v>
      </c>
      <c r="AN550">
        <v>2115</v>
      </c>
      <c r="AQ550">
        <v>1.24</v>
      </c>
      <c r="AR550">
        <v>1.23</v>
      </c>
      <c r="AT550">
        <v>2.14</v>
      </c>
      <c r="AU550">
        <v>2.14</v>
      </c>
      <c r="BA550">
        <v>0.75</v>
      </c>
      <c r="BB550">
        <v>9</v>
      </c>
    </row>
    <row r="551" spans="1:54" x14ac:dyDescent="0.35">
      <c r="A551" t="s">
        <v>7778</v>
      </c>
      <c r="B551">
        <v>547</v>
      </c>
      <c r="C551">
        <v>1496.8920000000001</v>
      </c>
      <c r="D551">
        <v>10</v>
      </c>
      <c r="E551" t="s">
        <v>7782</v>
      </c>
      <c r="F551" t="s">
        <v>7773</v>
      </c>
      <c r="G551" t="s">
        <v>5753</v>
      </c>
      <c r="H551">
        <v>12</v>
      </c>
      <c r="I551">
        <v>0.66</v>
      </c>
      <c r="J551">
        <v>10</v>
      </c>
      <c r="K551">
        <v>6</v>
      </c>
      <c r="L551" t="s">
        <v>7335</v>
      </c>
      <c r="N551">
        <v>33</v>
      </c>
      <c r="O551" t="s">
        <v>7784</v>
      </c>
      <c r="P551" t="s">
        <v>7774</v>
      </c>
      <c r="Q551" t="s">
        <v>7206</v>
      </c>
      <c r="R551" t="s">
        <v>7527</v>
      </c>
      <c r="S551" t="s">
        <v>7527</v>
      </c>
      <c r="T551">
        <v>5.56</v>
      </c>
      <c r="U551" t="s">
        <v>7900</v>
      </c>
      <c r="V551">
        <v>1.8</v>
      </c>
      <c r="W551" t="s">
        <v>7774</v>
      </c>
      <c r="X551" t="s">
        <v>7783</v>
      </c>
      <c r="Y551" t="s">
        <v>7774</v>
      </c>
      <c r="AC551" t="s">
        <v>5678</v>
      </c>
      <c r="AD551">
        <v>42.771144239999998</v>
      </c>
      <c r="AE551">
        <v>-82.037574190000001</v>
      </c>
      <c r="AF551">
        <v>203.4</v>
      </c>
      <c r="AG551">
        <v>290</v>
      </c>
      <c r="AH551" t="s">
        <v>8087</v>
      </c>
      <c r="AI551">
        <v>15</v>
      </c>
      <c r="AJ551">
        <v>986</v>
      </c>
      <c r="AK551">
        <v>14.387</v>
      </c>
      <c r="AL551">
        <v>-410.34100000000001</v>
      </c>
      <c r="AM551">
        <v>2114</v>
      </c>
      <c r="AN551">
        <v>2115</v>
      </c>
      <c r="AQ551">
        <v>1.23</v>
      </c>
      <c r="AR551">
        <v>1.23</v>
      </c>
      <c r="AT551">
        <v>2.14</v>
      </c>
      <c r="AU551">
        <v>2.14</v>
      </c>
      <c r="BA551">
        <v>0.66</v>
      </c>
      <c r="BB551">
        <v>10</v>
      </c>
    </row>
    <row r="552" spans="1:54" x14ac:dyDescent="0.35">
      <c r="A552" t="s">
        <v>7778</v>
      </c>
      <c r="B552">
        <v>548</v>
      </c>
      <c r="C552">
        <v>1496.904</v>
      </c>
      <c r="D552">
        <v>10</v>
      </c>
      <c r="E552" t="s">
        <v>7782</v>
      </c>
      <c r="F552" t="s">
        <v>7773</v>
      </c>
      <c r="G552" t="s">
        <v>7852</v>
      </c>
      <c r="H552">
        <v>12</v>
      </c>
      <c r="I552">
        <v>0.69</v>
      </c>
      <c r="J552">
        <v>34</v>
      </c>
      <c r="K552">
        <v>38</v>
      </c>
      <c r="L552" t="s">
        <v>7565</v>
      </c>
      <c r="N552">
        <v>33</v>
      </c>
      <c r="O552" t="s">
        <v>7784</v>
      </c>
      <c r="P552" t="s">
        <v>7774</v>
      </c>
      <c r="Q552" t="s">
        <v>7206</v>
      </c>
      <c r="R552" t="s">
        <v>7527</v>
      </c>
      <c r="S552" t="s">
        <v>7527</v>
      </c>
      <c r="T552">
        <v>5.56</v>
      </c>
      <c r="U552" t="s">
        <v>7900</v>
      </c>
      <c r="V552">
        <v>1.8</v>
      </c>
      <c r="W552" t="s">
        <v>7774</v>
      </c>
      <c r="X552" t="s">
        <v>7853</v>
      </c>
      <c r="Y552" t="s">
        <v>7774</v>
      </c>
      <c r="AC552" t="s">
        <v>5939</v>
      </c>
      <c r="AD552">
        <v>42.771144239999998</v>
      </c>
      <c r="AE552">
        <v>-82.037574190000001</v>
      </c>
      <c r="AF552">
        <v>203.4</v>
      </c>
      <c r="AG552">
        <v>290</v>
      </c>
      <c r="AH552" t="s">
        <v>8087</v>
      </c>
      <c r="AI552">
        <v>15</v>
      </c>
      <c r="AJ552">
        <v>986</v>
      </c>
      <c r="AK552">
        <v>14.387</v>
      </c>
      <c r="AL552">
        <v>-409.56900000000002</v>
      </c>
      <c r="AM552">
        <v>2085</v>
      </c>
      <c r="AN552">
        <v>2077</v>
      </c>
      <c r="AQ552">
        <v>1.21</v>
      </c>
      <c r="AR552">
        <v>1.22</v>
      </c>
      <c r="AT552">
        <v>2.11</v>
      </c>
      <c r="AU552">
        <v>2.11</v>
      </c>
      <c r="BA552">
        <v>0.49</v>
      </c>
      <c r="BB552">
        <v>34</v>
      </c>
    </row>
    <row r="553" spans="1:54" x14ac:dyDescent="0.35">
      <c r="A553" t="s">
        <v>7778</v>
      </c>
      <c r="B553">
        <v>549</v>
      </c>
      <c r="C553">
        <v>1496.9169999999999</v>
      </c>
      <c r="D553">
        <v>10</v>
      </c>
      <c r="E553" t="s">
        <v>7782</v>
      </c>
      <c r="F553" t="s">
        <v>7773</v>
      </c>
      <c r="G553" t="s">
        <v>5753</v>
      </c>
      <c r="H553">
        <v>12</v>
      </c>
      <c r="I553">
        <v>0.69</v>
      </c>
      <c r="J553">
        <v>8</v>
      </c>
      <c r="K553">
        <v>8</v>
      </c>
      <c r="L553" t="s">
        <v>7562</v>
      </c>
      <c r="N553">
        <v>33</v>
      </c>
      <c r="O553" t="s">
        <v>7784</v>
      </c>
      <c r="P553" t="s">
        <v>7774</v>
      </c>
      <c r="Q553" t="s">
        <v>7206</v>
      </c>
      <c r="R553" t="s">
        <v>7527</v>
      </c>
      <c r="S553" t="s">
        <v>7527</v>
      </c>
      <c r="T553">
        <v>5.56</v>
      </c>
      <c r="U553" t="s">
        <v>7900</v>
      </c>
      <c r="V553">
        <v>1.8</v>
      </c>
      <c r="W553" t="s">
        <v>7774</v>
      </c>
      <c r="X553" t="s">
        <v>7789</v>
      </c>
      <c r="Y553" t="s">
        <v>7774</v>
      </c>
      <c r="AC553" t="s">
        <v>5678</v>
      </c>
      <c r="AD553">
        <v>42.771144</v>
      </c>
      <c r="AE553">
        <v>-82.037574199999995</v>
      </c>
      <c r="AF553">
        <v>203.4</v>
      </c>
      <c r="AG553">
        <v>290</v>
      </c>
      <c r="AH553" t="s">
        <v>8087</v>
      </c>
      <c r="AI553">
        <v>15</v>
      </c>
      <c r="AJ553">
        <v>986</v>
      </c>
      <c r="AK553">
        <v>14.413</v>
      </c>
      <c r="AL553">
        <v>-409.56900000000002</v>
      </c>
      <c r="AM553">
        <v>2116</v>
      </c>
      <c r="AN553">
        <v>2117</v>
      </c>
      <c r="AQ553">
        <v>1.24</v>
      </c>
      <c r="AR553">
        <v>1.24</v>
      </c>
      <c r="AT553">
        <v>2.15</v>
      </c>
      <c r="AU553">
        <v>2.15</v>
      </c>
      <c r="BA553">
        <v>0.69</v>
      </c>
      <c r="BB553">
        <v>8</v>
      </c>
    </row>
    <row r="554" spans="1:54" x14ac:dyDescent="0.35">
      <c r="A554" t="s">
        <v>7778</v>
      </c>
      <c r="B554">
        <v>550</v>
      </c>
      <c r="C554">
        <v>1496.9749999999999</v>
      </c>
      <c r="D554">
        <v>10</v>
      </c>
      <c r="E554" t="s">
        <v>7782</v>
      </c>
      <c r="F554" t="s">
        <v>7773</v>
      </c>
      <c r="G554" t="s">
        <v>5753</v>
      </c>
      <c r="H554">
        <v>11</v>
      </c>
      <c r="I554">
        <v>0.64</v>
      </c>
      <c r="J554">
        <v>10</v>
      </c>
      <c r="K554">
        <v>8</v>
      </c>
      <c r="L554" t="s">
        <v>7800</v>
      </c>
      <c r="O554" t="s">
        <v>7784</v>
      </c>
      <c r="P554" t="s">
        <v>7774</v>
      </c>
      <c r="Q554" t="s">
        <v>7206</v>
      </c>
      <c r="R554" t="s">
        <v>7527</v>
      </c>
      <c r="S554" t="s">
        <v>7527</v>
      </c>
      <c r="T554">
        <v>5.56</v>
      </c>
      <c r="U554" t="s">
        <v>7900</v>
      </c>
      <c r="V554">
        <v>1.8</v>
      </c>
      <c r="W554" t="s">
        <v>7774</v>
      </c>
      <c r="X554" t="s">
        <v>7783</v>
      </c>
      <c r="Y554" t="s">
        <v>7774</v>
      </c>
      <c r="AC554" t="s">
        <v>5678</v>
      </c>
      <c r="AD554">
        <v>42.77114349</v>
      </c>
      <c r="AE554">
        <v>-82.037574230000004</v>
      </c>
      <c r="AF554">
        <v>203.4</v>
      </c>
      <c r="AG554">
        <v>290</v>
      </c>
      <c r="AH554" t="s">
        <v>8087</v>
      </c>
      <c r="AI554">
        <v>15</v>
      </c>
      <c r="AJ554">
        <v>986</v>
      </c>
      <c r="AK554">
        <v>14.47</v>
      </c>
      <c r="AL554">
        <v>-410.49200000000002</v>
      </c>
      <c r="AM554">
        <v>2114</v>
      </c>
      <c r="AN554">
        <v>2115</v>
      </c>
      <c r="AQ554">
        <v>1.24</v>
      </c>
      <c r="AR554">
        <v>1.23</v>
      </c>
      <c r="AT554">
        <v>2.14</v>
      </c>
      <c r="AU554">
        <v>2.14</v>
      </c>
      <c r="BA554">
        <v>0.64</v>
      </c>
      <c r="BB554">
        <v>10</v>
      </c>
    </row>
    <row r="555" spans="1:54" x14ac:dyDescent="0.35">
      <c r="A555" t="s">
        <v>7778</v>
      </c>
      <c r="B555">
        <v>551</v>
      </c>
      <c r="C555">
        <v>1497.1079999999999</v>
      </c>
      <c r="D555">
        <v>10</v>
      </c>
      <c r="E555" t="s">
        <v>7782</v>
      </c>
      <c r="F555" t="s">
        <v>7773</v>
      </c>
      <c r="G555" t="s">
        <v>5753</v>
      </c>
      <c r="H555">
        <v>11</v>
      </c>
      <c r="I555">
        <v>0.63</v>
      </c>
      <c r="J555">
        <v>7</v>
      </c>
      <c r="K555">
        <v>10</v>
      </c>
      <c r="L555" t="s">
        <v>7353</v>
      </c>
      <c r="O555" t="s">
        <v>7784</v>
      </c>
      <c r="P555" t="s">
        <v>7774</v>
      </c>
      <c r="Q555" t="s">
        <v>7206</v>
      </c>
      <c r="R555" t="s">
        <v>7527</v>
      </c>
      <c r="S555" t="s">
        <v>7527</v>
      </c>
      <c r="T555">
        <v>5.56</v>
      </c>
      <c r="U555" t="s">
        <v>7900</v>
      </c>
      <c r="V555">
        <v>1.8</v>
      </c>
      <c r="W555" t="s">
        <v>7774</v>
      </c>
      <c r="X555" t="s">
        <v>7789</v>
      </c>
      <c r="Y555" t="s">
        <v>7774</v>
      </c>
      <c r="AC555" t="s">
        <v>5678</v>
      </c>
      <c r="AD555">
        <v>42.771142269999999</v>
      </c>
      <c r="AE555">
        <v>-82.037574289999995</v>
      </c>
      <c r="AF555">
        <v>203.4</v>
      </c>
      <c r="AG555">
        <v>290</v>
      </c>
      <c r="AH555" t="s">
        <v>8087</v>
      </c>
      <c r="AI555">
        <v>15</v>
      </c>
      <c r="AJ555">
        <v>986</v>
      </c>
      <c r="AK555">
        <v>14.603999999999999</v>
      </c>
      <c r="AL555">
        <v>-413.75799999999998</v>
      </c>
      <c r="AM555">
        <v>2117</v>
      </c>
      <c r="AN555">
        <v>2117</v>
      </c>
      <c r="AQ555">
        <v>1.24</v>
      </c>
      <c r="AR555">
        <v>1.24</v>
      </c>
      <c r="AT555">
        <v>2.15</v>
      </c>
      <c r="AU555">
        <v>2.15</v>
      </c>
      <c r="BA555">
        <v>0.63</v>
      </c>
      <c r="BB555">
        <v>7</v>
      </c>
    </row>
    <row r="556" spans="1:54" x14ac:dyDescent="0.35">
      <c r="A556" t="s">
        <v>7778</v>
      </c>
      <c r="B556">
        <v>552</v>
      </c>
      <c r="C556">
        <v>1497.2149999999999</v>
      </c>
      <c r="D556">
        <v>10</v>
      </c>
      <c r="E556" t="s">
        <v>7782</v>
      </c>
      <c r="F556" t="s">
        <v>7773</v>
      </c>
      <c r="G556" t="s">
        <v>5753</v>
      </c>
      <c r="H556">
        <v>12</v>
      </c>
      <c r="I556">
        <v>0.69</v>
      </c>
      <c r="J556">
        <v>8</v>
      </c>
      <c r="K556">
        <v>8</v>
      </c>
      <c r="L556" t="s">
        <v>7671</v>
      </c>
      <c r="O556" t="s">
        <v>7784</v>
      </c>
      <c r="P556" t="s">
        <v>7774</v>
      </c>
      <c r="Q556" t="s">
        <v>7206</v>
      </c>
      <c r="R556" t="s">
        <v>7527</v>
      </c>
      <c r="S556" t="s">
        <v>7527</v>
      </c>
      <c r="T556">
        <v>5.56</v>
      </c>
      <c r="U556" t="s">
        <v>7900</v>
      </c>
      <c r="V556">
        <v>1.7</v>
      </c>
      <c r="W556" t="s">
        <v>7774</v>
      </c>
      <c r="X556" t="s">
        <v>7789</v>
      </c>
      <c r="Y556" t="s">
        <v>7774</v>
      </c>
      <c r="AC556" t="s">
        <v>5678</v>
      </c>
      <c r="AD556">
        <v>42.771141299999996</v>
      </c>
      <c r="AE556">
        <v>-82.037574340000006</v>
      </c>
      <c r="AF556">
        <v>203.4</v>
      </c>
      <c r="AG556">
        <v>290</v>
      </c>
      <c r="AH556" t="s">
        <v>8087</v>
      </c>
      <c r="AI556">
        <v>15</v>
      </c>
      <c r="AJ556">
        <v>986</v>
      </c>
      <c r="AK556">
        <v>14.711</v>
      </c>
      <c r="AL556">
        <v>-392.69200000000001</v>
      </c>
      <c r="AM556">
        <v>2116</v>
      </c>
      <c r="AN556">
        <v>2117</v>
      </c>
      <c r="AQ556">
        <v>1.24</v>
      </c>
      <c r="AR556">
        <v>1.24</v>
      </c>
      <c r="AT556">
        <v>2.15</v>
      </c>
      <c r="AU556">
        <v>2.15</v>
      </c>
      <c r="BA556">
        <v>0.69</v>
      </c>
      <c r="BB556">
        <v>8</v>
      </c>
    </row>
    <row r="557" spans="1:54" x14ac:dyDescent="0.35">
      <c r="A557" t="s">
        <v>7778</v>
      </c>
      <c r="B557">
        <v>553</v>
      </c>
      <c r="C557">
        <v>1497.566</v>
      </c>
      <c r="D557">
        <v>10</v>
      </c>
      <c r="E557" t="s">
        <v>7782</v>
      </c>
      <c r="F557" t="s">
        <v>7773</v>
      </c>
      <c r="G557" t="s">
        <v>5753</v>
      </c>
      <c r="H557">
        <v>12</v>
      </c>
      <c r="I557">
        <v>0.65</v>
      </c>
      <c r="J557">
        <v>9</v>
      </c>
      <c r="K557">
        <v>7</v>
      </c>
      <c r="L557" t="s">
        <v>7560</v>
      </c>
      <c r="O557" t="s">
        <v>7784</v>
      </c>
      <c r="P557" t="s">
        <v>7774</v>
      </c>
      <c r="Q557" t="s">
        <v>7206</v>
      </c>
      <c r="R557" t="s">
        <v>7527</v>
      </c>
      <c r="S557" t="s">
        <v>7527</v>
      </c>
      <c r="T557">
        <v>5.56</v>
      </c>
      <c r="U557" t="s">
        <v>7900</v>
      </c>
      <c r="V557">
        <v>1.8</v>
      </c>
      <c r="W557" t="s">
        <v>7774</v>
      </c>
      <c r="X557" t="s">
        <v>7789</v>
      </c>
      <c r="Y557" t="s">
        <v>7774</v>
      </c>
      <c r="AC557" t="s">
        <v>5678</v>
      </c>
      <c r="AD557">
        <v>42.771138129999997</v>
      </c>
      <c r="AE557">
        <v>-82.037574509999999</v>
      </c>
      <c r="AF557">
        <v>203.4</v>
      </c>
      <c r="AG557">
        <v>290</v>
      </c>
      <c r="AH557" t="s">
        <v>8087</v>
      </c>
      <c r="AI557">
        <v>15</v>
      </c>
      <c r="AJ557">
        <v>986</v>
      </c>
      <c r="AK557">
        <v>15.061</v>
      </c>
      <c r="AL557">
        <v>-421.39600000000002</v>
      </c>
      <c r="AM557">
        <v>2115</v>
      </c>
      <c r="AN557">
        <v>2116</v>
      </c>
      <c r="AQ557">
        <v>1.24</v>
      </c>
      <c r="AR557">
        <v>1.24</v>
      </c>
      <c r="AT557">
        <v>2.15</v>
      </c>
      <c r="AU557">
        <v>2.14</v>
      </c>
      <c r="BA557">
        <v>0.65</v>
      </c>
      <c r="BB557">
        <v>9</v>
      </c>
    </row>
    <row r="558" spans="1:54" x14ac:dyDescent="0.35">
      <c r="A558" t="s">
        <v>7778</v>
      </c>
      <c r="B558">
        <v>554</v>
      </c>
      <c r="C558">
        <v>1498.1030000000001</v>
      </c>
      <c r="D558">
        <v>10</v>
      </c>
      <c r="E558" t="s">
        <v>7782</v>
      </c>
      <c r="F558" t="s">
        <v>7773</v>
      </c>
      <c r="G558" t="s">
        <v>5753</v>
      </c>
      <c r="H558">
        <v>15</v>
      </c>
      <c r="I558">
        <v>0.83</v>
      </c>
      <c r="J558">
        <v>7</v>
      </c>
      <c r="K558">
        <v>9</v>
      </c>
      <c r="L558" t="s">
        <v>7901</v>
      </c>
      <c r="N558">
        <v>34</v>
      </c>
      <c r="O558" t="s">
        <v>7784</v>
      </c>
      <c r="P558" t="s">
        <v>7774</v>
      </c>
      <c r="Q558" t="s">
        <v>7206</v>
      </c>
      <c r="R558" t="s">
        <v>7527</v>
      </c>
      <c r="S558" t="s">
        <v>7527</v>
      </c>
      <c r="T558">
        <v>5.56</v>
      </c>
      <c r="U558" t="s">
        <v>7900</v>
      </c>
      <c r="V558">
        <v>1.8</v>
      </c>
      <c r="W558" t="s">
        <v>7774</v>
      </c>
      <c r="X558" t="s">
        <v>7789</v>
      </c>
      <c r="Y558" t="s">
        <v>7774</v>
      </c>
      <c r="AC558" t="s">
        <v>5678</v>
      </c>
      <c r="AD558">
        <v>42.77113327</v>
      </c>
      <c r="AE558">
        <v>-82.037574759999998</v>
      </c>
      <c r="AF558">
        <v>203.4</v>
      </c>
      <c r="AG558">
        <v>290</v>
      </c>
      <c r="AH558" t="s">
        <v>8087</v>
      </c>
      <c r="AI558">
        <v>15</v>
      </c>
      <c r="AJ558">
        <v>986</v>
      </c>
      <c r="AK558">
        <v>15.599</v>
      </c>
      <c r="AL558">
        <v>-414.55200000000002</v>
      </c>
      <c r="AM558">
        <v>2116</v>
      </c>
      <c r="AN558">
        <v>2117</v>
      </c>
      <c r="AQ558">
        <v>1.24</v>
      </c>
      <c r="AR558">
        <v>1.24</v>
      </c>
      <c r="AT558">
        <v>2.15</v>
      </c>
      <c r="AU558">
        <v>2.15</v>
      </c>
      <c r="BA558">
        <v>0.83</v>
      </c>
      <c r="BB558">
        <v>7</v>
      </c>
    </row>
    <row r="559" spans="1:54" x14ac:dyDescent="0.35">
      <c r="A559" t="s">
        <v>7778</v>
      </c>
      <c r="B559">
        <v>555</v>
      </c>
      <c r="C559">
        <v>1498.1179999999999</v>
      </c>
      <c r="D559">
        <v>10</v>
      </c>
      <c r="E559" t="s">
        <v>7782</v>
      </c>
      <c r="F559" t="s">
        <v>7773</v>
      </c>
      <c r="G559" t="s">
        <v>7852</v>
      </c>
      <c r="H559">
        <v>15</v>
      </c>
      <c r="I559">
        <v>0.83</v>
      </c>
      <c r="J559">
        <v>38</v>
      </c>
      <c r="K559">
        <v>16</v>
      </c>
      <c r="L559" t="s">
        <v>7553</v>
      </c>
      <c r="N559">
        <v>34</v>
      </c>
      <c r="O559" t="s">
        <v>7784</v>
      </c>
      <c r="P559" t="s">
        <v>7774</v>
      </c>
      <c r="Q559" t="s">
        <v>7206</v>
      </c>
      <c r="R559" t="s">
        <v>7527</v>
      </c>
      <c r="S559" t="s">
        <v>7527</v>
      </c>
      <c r="T559">
        <v>5.56</v>
      </c>
      <c r="U559" t="s">
        <v>7900</v>
      </c>
      <c r="V559">
        <v>1.8</v>
      </c>
      <c r="W559" t="s">
        <v>7774</v>
      </c>
      <c r="X559" t="s">
        <v>7879</v>
      </c>
      <c r="Y559" t="s">
        <v>7774</v>
      </c>
      <c r="AC559" t="s">
        <v>5939</v>
      </c>
      <c r="AD559">
        <v>42.77113327</v>
      </c>
      <c r="AE559">
        <v>-82.037574759999998</v>
      </c>
      <c r="AF559">
        <v>203.4</v>
      </c>
      <c r="AG559">
        <v>290</v>
      </c>
      <c r="AH559" t="s">
        <v>8087</v>
      </c>
      <c r="AI559">
        <v>15</v>
      </c>
      <c r="AJ559">
        <v>986</v>
      </c>
      <c r="AK559">
        <v>15.599</v>
      </c>
      <c r="AL559">
        <v>-414.55200000000002</v>
      </c>
      <c r="AM559">
        <v>2082</v>
      </c>
      <c r="AN559">
        <v>2058</v>
      </c>
      <c r="AQ559">
        <v>1.2</v>
      </c>
      <c r="AR559">
        <v>1.22</v>
      </c>
      <c r="AT559">
        <v>2.09</v>
      </c>
      <c r="AU559">
        <v>2.11</v>
      </c>
      <c r="BA559">
        <v>0.45</v>
      </c>
      <c r="BB559">
        <v>38</v>
      </c>
    </row>
    <row r="560" spans="1:54" x14ac:dyDescent="0.35">
      <c r="A560" t="s">
        <v>7778</v>
      </c>
      <c r="B560">
        <v>556</v>
      </c>
      <c r="C560">
        <v>1498.133</v>
      </c>
      <c r="D560">
        <v>10</v>
      </c>
      <c r="E560" t="s">
        <v>7782</v>
      </c>
      <c r="F560" t="s">
        <v>7773</v>
      </c>
      <c r="G560" t="s">
        <v>5753</v>
      </c>
      <c r="H560">
        <v>11</v>
      </c>
      <c r="I560">
        <v>0.6</v>
      </c>
      <c r="J560">
        <v>8</v>
      </c>
      <c r="K560">
        <v>6</v>
      </c>
      <c r="L560" t="s">
        <v>7449</v>
      </c>
      <c r="N560">
        <v>34</v>
      </c>
      <c r="O560" t="s">
        <v>7784</v>
      </c>
      <c r="P560" t="s">
        <v>7774</v>
      </c>
      <c r="Q560" t="s">
        <v>7206</v>
      </c>
      <c r="R560" t="s">
        <v>7527</v>
      </c>
      <c r="S560" t="s">
        <v>7527</v>
      </c>
      <c r="T560">
        <v>5.56</v>
      </c>
      <c r="U560" t="s">
        <v>7900</v>
      </c>
      <c r="V560">
        <v>1.8</v>
      </c>
      <c r="W560" t="s">
        <v>7774</v>
      </c>
      <c r="X560" t="s">
        <v>7789</v>
      </c>
      <c r="Y560" t="s">
        <v>7774</v>
      </c>
      <c r="AC560" t="s">
        <v>5678</v>
      </c>
      <c r="AD560">
        <v>42.771132989999998</v>
      </c>
      <c r="AE560">
        <v>-82.037574770000006</v>
      </c>
      <c r="AF560">
        <v>203.4</v>
      </c>
      <c r="AG560">
        <v>290</v>
      </c>
      <c r="AH560" t="s">
        <v>8087</v>
      </c>
      <c r="AI560">
        <v>15</v>
      </c>
      <c r="AJ560">
        <v>986</v>
      </c>
      <c r="AK560">
        <v>15.629</v>
      </c>
      <c r="AL560">
        <v>-423.90100000000001</v>
      </c>
      <c r="AM560">
        <v>2117</v>
      </c>
      <c r="AN560">
        <v>2117</v>
      </c>
      <c r="AQ560">
        <v>1.24</v>
      </c>
      <c r="AR560">
        <v>1.24</v>
      </c>
      <c r="AT560">
        <v>2.15</v>
      </c>
      <c r="AU560">
        <v>2.15</v>
      </c>
      <c r="BA560">
        <v>0.6</v>
      </c>
      <c r="BB560">
        <v>8</v>
      </c>
    </row>
    <row r="561" spans="1:54" x14ac:dyDescent="0.35">
      <c r="A561" t="s">
        <v>7778</v>
      </c>
      <c r="B561">
        <v>557</v>
      </c>
      <c r="C561">
        <v>1498.2159999999999</v>
      </c>
      <c r="D561">
        <v>10</v>
      </c>
      <c r="E561" t="s">
        <v>7782</v>
      </c>
      <c r="F561" t="s">
        <v>7773</v>
      </c>
      <c r="G561" t="s">
        <v>5753</v>
      </c>
      <c r="H561">
        <v>11</v>
      </c>
      <c r="I561">
        <v>0.61</v>
      </c>
      <c r="J561">
        <v>8</v>
      </c>
      <c r="K561">
        <v>9</v>
      </c>
      <c r="L561" t="s">
        <v>7345</v>
      </c>
      <c r="O561" t="s">
        <v>7784</v>
      </c>
      <c r="P561" t="s">
        <v>7774</v>
      </c>
      <c r="Q561" t="s">
        <v>7206</v>
      </c>
      <c r="R561" t="s">
        <v>7527</v>
      </c>
      <c r="S561" t="s">
        <v>7527</v>
      </c>
      <c r="T561">
        <v>5.56</v>
      </c>
      <c r="U561" t="s">
        <v>7900</v>
      </c>
      <c r="V561">
        <v>1.8</v>
      </c>
      <c r="W561" t="s">
        <v>7774</v>
      </c>
      <c r="X561" t="s">
        <v>7789</v>
      </c>
      <c r="Y561" t="s">
        <v>7774</v>
      </c>
      <c r="AC561" t="s">
        <v>5678</v>
      </c>
      <c r="AD561">
        <v>42.77113224</v>
      </c>
      <c r="AE561">
        <v>-82.037574809999995</v>
      </c>
      <c r="AF561">
        <v>203.4</v>
      </c>
      <c r="AG561">
        <v>290</v>
      </c>
      <c r="AH561" t="s">
        <v>8087</v>
      </c>
      <c r="AI561">
        <v>15</v>
      </c>
      <c r="AJ561">
        <v>986</v>
      </c>
      <c r="AK561">
        <v>15.712</v>
      </c>
      <c r="AL561">
        <v>-420.495</v>
      </c>
      <c r="AM561">
        <v>2117</v>
      </c>
      <c r="AN561">
        <v>2117</v>
      </c>
      <c r="AQ561">
        <v>1.24</v>
      </c>
      <c r="AR561">
        <v>1.24</v>
      </c>
      <c r="AT561">
        <v>2.15</v>
      </c>
      <c r="AU561">
        <v>2.15</v>
      </c>
      <c r="BA561">
        <v>0.61</v>
      </c>
      <c r="BB561">
        <v>8</v>
      </c>
    </row>
    <row r="562" spans="1:54" x14ac:dyDescent="0.35">
      <c r="A562" t="s">
        <v>7778</v>
      </c>
      <c r="B562">
        <v>558</v>
      </c>
      <c r="C562">
        <v>1498.5609999999999</v>
      </c>
      <c r="D562">
        <v>10</v>
      </c>
      <c r="E562" t="s">
        <v>7782</v>
      </c>
      <c r="F562" t="s">
        <v>7773</v>
      </c>
      <c r="G562" t="s">
        <v>5753</v>
      </c>
      <c r="H562">
        <v>10</v>
      </c>
      <c r="I562">
        <v>0.56000000000000005</v>
      </c>
      <c r="J562">
        <v>11</v>
      </c>
      <c r="K562">
        <v>10</v>
      </c>
      <c r="L562" t="s">
        <v>7552</v>
      </c>
      <c r="O562" t="s">
        <v>7784</v>
      </c>
      <c r="P562" t="s">
        <v>7774</v>
      </c>
      <c r="Q562" t="s">
        <v>7206</v>
      </c>
      <c r="R562" t="s">
        <v>7527</v>
      </c>
      <c r="S562" t="s">
        <v>7527</v>
      </c>
      <c r="T562">
        <v>5.56</v>
      </c>
      <c r="U562" t="s">
        <v>7900</v>
      </c>
      <c r="V562">
        <v>1.8</v>
      </c>
      <c r="W562" t="s">
        <v>7774</v>
      </c>
      <c r="X562" t="s">
        <v>7783</v>
      </c>
      <c r="Y562" t="s">
        <v>7774</v>
      </c>
      <c r="AC562" t="s">
        <v>5678</v>
      </c>
      <c r="AD562">
        <v>42.771129129999998</v>
      </c>
      <c r="AE562">
        <v>-82.037574969999994</v>
      </c>
      <c r="AF562">
        <v>203.4</v>
      </c>
      <c r="AG562">
        <v>290</v>
      </c>
      <c r="AH562" t="s">
        <v>8087</v>
      </c>
      <c r="AI562">
        <v>15</v>
      </c>
      <c r="AJ562">
        <v>986</v>
      </c>
      <c r="AK562">
        <v>16.055</v>
      </c>
      <c r="AL562">
        <v>-419.75599999999997</v>
      </c>
      <c r="AM562">
        <v>2114</v>
      </c>
      <c r="AN562">
        <v>2115</v>
      </c>
      <c r="AQ562">
        <v>1.24</v>
      </c>
      <c r="AR562">
        <v>1.23</v>
      </c>
      <c r="AT562">
        <v>2.14</v>
      </c>
      <c r="AU562">
        <v>2.14</v>
      </c>
      <c r="BA562">
        <v>0.56000000000000005</v>
      </c>
      <c r="BB562">
        <v>11</v>
      </c>
    </row>
    <row r="563" spans="1:54" x14ac:dyDescent="0.35">
      <c r="A563" t="s">
        <v>7778</v>
      </c>
      <c r="B563">
        <v>559</v>
      </c>
      <c r="C563">
        <v>1498.7460000000001</v>
      </c>
      <c r="D563">
        <v>10</v>
      </c>
      <c r="E563" t="s">
        <v>7782</v>
      </c>
      <c r="F563" t="s">
        <v>7773</v>
      </c>
      <c r="G563" t="s">
        <v>5753</v>
      </c>
      <c r="H563">
        <v>10</v>
      </c>
      <c r="I563">
        <v>0.56999999999999995</v>
      </c>
      <c r="J563">
        <v>10</v>
      </c>
      <c r="K563">
        <v>11</v>
      </c>
      <c r="L563" t="s">
        <v>7561</v>
      </c>
      <c r="O563" t="s">
        <v>7784</v>
      </c>
      <c r="P563" t="s">
        <v>7774</v>
      </c>
      <c r="Q563" t="s">
        <v>7206</v>
      </c>
      <c r="R563" t="s">
        <v>7527</v>
      </c>
      <c r="S563" t="s">
        <v>7527</v>
      </c>
      <c r="T563">
        <v>5.56</v>
      </c>
      <c r="U563" t="s">
        <v>7900</v>
      </c>
      <c r="V563">
        <v>1.8</v>
      </c>
      <c r="W563" t="s">
        <v>7774</v>
      </c>
      <c r="X563" t="s">
        <v>7788</v>
      </c>
      <c r="Y563" t="s">
        <v>7774</v>
      </c>
      <c r="Z563">
        <v>10</v>
      </c>
      <c r="AA563">
        <v>10</v>
      </c>
      <c r="AB563">
        <v>12</v>
      </c>
      <c r="AC563" t="s">
        <v>5683</v>
      </c>
      <c r="AD563">
        <v>42.771127460000002</v>
      </c>
      <c r="AE563">
        <v>-82.037575059999995</v>
      </c>
      <c r="AF563">
        <v>203.4</v>
      </c>
      <c r="AG563">
        <v>290</v>
      </c>
      <c r="AH563" t="s">
        <v>8087</v>
      </c>
      <c r="AI563">
        <v>15</v>
      </c>
      <c r="AJ563">
        <v>986</v>
      </c>
      <c r="AK563">
        <v>16.241</v>
      </c>
      <c r="AL563">
        <v>-421.005</v>
      </c>
      <c r="AM563">
        <v>2115</v>
      </c>
      <c r="AN563">
        <v>2116</v>
      </c>
      <c r="AQ563">
        <v>1.24</v>
      </c>
      <c r="AR563">
        <v>1.23</v>
      </c>
      <c r="AT563">
        <v>2.15</v>
      </c>
      <c r="AU563">
        <v>2.14</v>
      </c>
      <c r="BA563">
        <v>0.56999999999999995</v>
      </c>
      <c r="BB563">
        <v>10</v>
      </c>
    </row>
    <row r="564" spans="1:54" x14ac:dyDescent="0.35">
      <c r="A564" t="s">
        <v>7778</v>
      </c>
      <c r="B564">
        <v>560</v>
      </c>
      <c r="C564">
        <v>1499.0329999999999</v>
      </c>
      <c r="D564">
        <v>10</v>
      </c>
      <c r="E564" t="s">
        <v>7782</v>
      </c>
      <c r="F564" t="s">
        <v>7773</v>
      </c>
      <c r="G564" t="s">
        <v>5753</v>
      </c>
      <c r="H564">
        <v>12</v>
      </c>
      <c r="I564">
        <v>0.69</v>
      </c>
      <c r="J564">
        <v>7</v>
      </c>
      <c r="K564">
        <v>7</v>
      </c>
      <c r="L564" t="s">
        <v>7555</v>
      </c>
      <c r="O564" t="s">
        <v>7784</v>
      </c>
      <c r="P564" t="s">
        <v>7774</v>
      </c>
      <c r="Q564" t="s">
        <v>7206</v>
      </c>
      <c r="R564" t="s">
        <v>7527</v>
      </c>
      <c r="S564" t="s">
        <v>7527</v>
      </c>
      <c r="T564">
        <v>5.56</v>
      </c>
      <c r="U564" t="s">
        <v>7900</v>
      </c>
      <c r="V564">
        <v>1.8</v>
      </c>
      <c r="W564" t="s">
        <v>7774</v>
      </c>
      <c r="X564" t="s">
        <v>7789</v>
      </c>
      <c r="Y564" t="s">
        <v>7774</v>
      </c>
      <c r="AC564" t="s">
        <v>5678</v>
      </c>
      <c r="AD564">
        <v>42.771124839999999</v>
      </c>
      <c r="AE564">
        <v>-82.037575200000006</v>
      </c>
      <c r="AF564">
        <v>203.4</v>
      </c>
      <c r="AG564">
        <v>290</v>
      </c>
      <c r="AH564" t="s">
        <v>8087</v>
      </c>
      <c r="AI564">
        <v>15</v>
      </c>
      <c r="AJ564">
        <v>986</v>
      </c>
      <c r="AK564">
        <v>16.529</v>
      </c>
      <c r="AL564">
        <v>-423.84100000000001</v>
      </c>
      <c r="AM564">
        <v>2116</v>
      </c>
      <c r="AN564">
        <v>2117</v>
      </c>
      <c r="AQ564">
        <v>1.24</v>
      </c>
      <c r="AR564">
        <v>1.24</v>
      </c>
      <c r="AT564">
        <v>2.15</v>
      </c>
      <c r="AU564">
        <v>2.15</v>
      </c>
      <c r="BA564">
        <v>0.69</v>
      </c>
      <c r="BB564">
        <v>7</v>
      </c>
    </row>
    <row r="565" spans="1:54" x14ac:dyDescent="0.35">
      <c r="A565" t="s">
        <v>7778</v>
      </c>
      <c r="B565">
        <v>561</v>
      </c>
      <c r="C565">
        <v>1499.1210000000001</v>
      </c>
      <c r="D565">
        <v>10</v>
      </c>
      <c r="E565" t="s">
        <v>7782</v>
      </c>
      <c r="F565" t="s">
        <v>7773</v>
      </c>
      <c r="G565" t="s">
        <v>5753</v>
      </c>
      <c r="H565">
        <v>11</v>
      </c>
      <c r="I565">
        <v>0.63</v>
      </c>
      <c r="J565">
        <v>8</v>
      </c>
      <c r="K565">
        <v>8</v>
      </c>
      <c r="L565" t="s">
        <v>7902</v>
      </c>
      <c r="O565" t="s">
        <v>7784</v>
      </c>
      <c r="P565" t="s">
        <v>7774</v>
      </c>
      <c r="Q565" t="s">
        <v>7206</v>
      </c>
      <c r="R565" t="s">
        <v>7527</v>
      </c>
      <c r="S565" t="s">
        <v>7527</v>
      </c>
      <c r="T565">
        <v>5.56</v>
      </c>
      <c r="U565" t="s">
        <v>7900</v>
      </c>
      <c r="V565">
        <v>1.8</v>
      </c>
      <c r="W565" t="s">
        <v>7774</v>
      </c>
      <c r="X565" t="s">
        <v>7789</v>
      </c>
      <c r="Y565" t="s">
        <v>7774</v>
      </c>
      <c r="AC565" t="s">
        <v>5678</v>
      </c>
      <c r="AD565">
        <v>42.771124049999997</v>
      </c>
      <c r="AE565">
        <v>-82.037575239999995</v>
      </c>
      <c r="AF565">
        <v>203.4</v>
      </c>
      <c r="AG565">
        <v>290</v>
      </c>
      <c r="AH565" t="s">
        <v>8087</v>
      </c>
      <c r="AI565">
        <v>15</v>
      </c>
      <c r="AJ565">
        <v>986</v>
      </c>
      <c r="AK565">
        <v>16.616</v>
      </c>
      <c r="AL565">
        <v>-408.61200000000002</v>
      </c>
      <c r="AM565">
        <v>2116</v>
      </c>
      <c r="AN565">
        <v>2117</v>
      </c>
      <c r="AQ565">
        <v>1.24</v>
      </c>
      <c r="AR565">
        <v>1.24</v>
      </c>
      <c r="AT565">
        <v>2.15</v>
      </c>
      <c r="AU565">
        <v>2.15</v>
      </c>
      <c r="BA565">
        <v>0.63</v>
      </c>
      <c r="BB565">
        <v>8</v>
      </c>
    </row>
    <row r="566" spans="1:54" x14ac:dyDescent="0.35">
      <c r="A566" t="s">
        <v>7778</v>
      </c>
      <c r="B566">
        <v>562</v>
      </c>
      <c r="C566">
        <v>1499.204</v>
      </c>
      <c r="D566">
        <v>10</v>
      </c>
      <c r="E566" t="s">
        <v>7782</v>
      </c>
      <c r="F566" t="s">
        <v>7773</v>
      </c>
      <c r="G566" t="s">
        <v>5753</v>
      </c>
      <c r="H566">
        <v>12</v>
      </c>
      <c r="I566">
        <v>0.65</v>
      </c>
      <c r="J566">
        <v>6</v>
      </c>
      <c r="K566">
        <v>8</v>
      </c>
      <c r="L566" t="s">
        <v>7525</v>
      </c>
      <c r="O566" t="s">
        <v>7784</v>
      </c>
      <c r="P566" t="s">
        <v>7774</v>
      </c>
      <c r="Q566" t="s">
        <v>7206</v>
      </c>
      <c r="R566" t="s">
        <v>7527</v>
      </c>
      <c r="S566" t="s">
        <v>7527</v>
      </c>
      <c r="T566">
        <v>5.56</v>
      </c>
      <c r="U566" t="s">
        <v>7900</v>
      </c>
      <c r="V566">
        <v>1.8</v>
      </c>
      <c r="W566" t="s">
        <v>7774</v>
      </c>
      <c r="X566" t="s">
        <v>7789</v>
      </c>
      <c r="Y566" t="s">
        <v>7774</v>
      </c>
      <c r="AC566" t="s">
        <v>5678</v>
      </c>
      <c r="AD566">
        <v>42.771123289999998</v>
      </c>
      <c r="AE566">
        <v>-82.037575279999999</v>
      </c>
      <c r="AF566">
        <v>203.4</v>
      </c>
      <c r="AG566">
        <v>290</v>
      </c>
      <c r="AH566" t="s">
        <v>8087</v>
      </c>
      <c r="AI566">
        <v>15</v>
      </c>
      <c r="AJ566">
        <v>986</v>
      </c>
      <c r="AK566">
        <v>16.7</v>
      </c>
      <c r="AL566">
        <v>-416.34500000000003</v>
      </c>
      <c r="AM566">
        <v>2117</v>
      </c>
      <c r="AN566">
        <v>2118</v>
      </c>
      <c r="AQ566">
        <v>1.24</v>
      </c>
      <c r="AR566">
        <v>1.24</v>
      </c>
      <c r="AT566">
        <v>2.15</v>
      </c>
      <c r="AU566">
        <v>2.15</v>
      </c>
      <c r="BA566">
        <v>0.65</v>
      </c>
      <c r="BB566">
        <v>6</v>
      </c>
    </row>
    <row r="567" spans="1:54" x14ac:dyDescent="0.35">
      <c r="A567" t="s">
        <v>7778</v>
      </c>
      <c r="B567">
        <v>563</v>
      </c>
      <c r="C567">
        <v>1499.31</v>
      </c>
      <c r="D567">
        <v>10</v>
      </c>
      <c r="E567" t="s">
        <v>7782</v>
      </c>
      <c r="F567" t="s">
        <v>7773</v>
      </c>
      <c r="G567" t="s">
        <v>5753</v>
      </c>
      <c r="H567">
        <v>10</v>
      </c>
      <c r="I567">
        <v>0.57999999999999996</v>
      </c>
      <c r="J567">
        <v>9</v>
      </c>
      <c r="K567">
        <v>10</v>
      </c>
      <c r="L567" t="s">
        <v>7453</v>
      </c>
      <c r="O567" t="s">
        <v>7784</v>
      </c>
      <c r="P567" t="s">
        <v>7774</v>
      </c>
      <c r="Q567" t="s">
        <v>7206</v>
      </c>
      <c r="R567" t="s">
        <v>7527</v>
      </c>
      <c r="S567" t="s">
        <v>7527</v>
      </c>
      <c r="T567">
        <v>5.56</v>
      </c>
      <c r="U567" t="s">
        <v>7900</v>
      </c>
      <c r="V567">
        <v>1.8</v>
      </c>
      <c r="W567" t="s">
        <v>7774</v>
      </c>
      <c r="X567" t="s">
        <v>7789</v>
      </c>
      <c r="Y567" t="s">
        <v>7774</v>
      </c>
      <c r="AC567" t="s">
        <v>5678</v>
      </c>
      <c r="AD567">
        <v>42.771122339999998</v>
      </c>
      <c r="AE567">
        <v>-82.037575329999996</v>
      </c>
      <c r="AF567">
        <v>203.4</v>
      </c>
      <c r="AG567">
        <v>290</v>
      </c>
      <c r="AH567" t="s">
        <v>8087</v>
      </c>
      <c r="AI567">
        <v>15</v>
      </c>
      <c r="AJ567">
        <v>986</v>
      </c>
      <c r="AK567">
        <v>16.805</v>
      </c>
      <c r="AL567">
        <v>-409.58100000000002</v>
      </c>
      <c r="AM567">
        <v>2116</v>
      </c>
      <c r="AN567">
        <v>2117</v>
      </c>
      <c r="AQ567">
        <v>1.24</v>
      </c>
      <c r="AR567">
        <v>1.24</v>
      </c>
      <c r="AT567">
        <v>2.15</v>
      </c>
      <c r="AU567">
        <v>2.15</v>
      </c>
      <c r="BA567">
        <v>0.57999999999999996</v>
      </c>
      <c r="BB567">
        <v>9</v>
      </c>
    </row>
    <row r="568" spans="1:54" x14ac:dyDescent="0.35">
      <c r="A568" t="s">
        <v>7778</v>
      </c>
      <c r="B568">
        <v>564</v>
      </c>
      <c r="C568">
        <v>1500.0440000000001</v>
      </c>
      <c r="D568">
        <v>10</v>
      </c>
      <c r="E568" t="s">
        <v>7782</v>
      </c>
      <c r="F568" t="s">
        <v>7773</v>
      </c>
      <c r="G568" t="s">
        <v>5753</v>
      </c>
      <c r="H568">
        <v>11</v>
      </c>
      <c r="I568">
        <v>0.62</v>
      </c>
      <c r="J568">
        <v>8</v>
      </c>
      <c r="K568">
        <v>4</v>
      </c>
      <c r="L568" t="s">
        <v>7565</v>
      </c>
      <c r="O568" t="s">
        <v>7784</v>
      </c>
      <c r="P568" t="s">
        <v>7774</v>
      </c>
      <c r="Q568" t="s">
        <v>7206</v>
      </c>
      <c r="R568" t="s">
        <v>7527</v>
      </c>
      <c r="S568" t="s">
        <v>7527</v>
      </c>
      <c r="T568">
        <v>5.56</v>
      </c>
      <c r="U568" t="s">
        <v>7900</v>
      </c>
      <c r="V568">
        <v>1.8</v>
      </c>
      <c r="W568" t="s">
        <v>7774</v>
      </c>
      <c r="X568" t="s">
        <v>7789</v>
      </c>
      <c r="Y568" t="s">
        <v>7774</v>
      </c>
      <c r="AC568" t="s">
        <v>5678</v>
      </c>
      <c r="AD568">
        <v>42.771115690000002</v>
      </c>
      <c r="AE568">
        <v>-82.037575680000003</v>
      </c>
      <c r="AF568">
        <v>203.4</v>
      </c>
      <c r="AG568">
        <v>290</v>
      </c>
      <c r="AH568" t="s">
        <v>8087</v>
      </c>
      <c r="AI568">
        <v>15</v>
      </c>
      <c r="AJ568">
        <v>986</v>
      </c>
      <c r="AK568">
        <v>17.54</v>
      </c>
      <c r="AL568">
        <v>-426.55900000000003</v>
      </c>
      <c r="AM568">
        <v>2117</v>
      </c>
      <c r="AN568">
        <v>2117</v>
      </c>
      <c r="AQ568">
        <v>1.24</v>
      </c>
      <c r="AR568">
        <v>1.24</v>
      </c>
      <c r="AT568">
        <v>2.15</v>
      </c>
      <c r="AU568">
        <v>2.15</v>
      </c>
      <c r="BA568">
        <v>0.62</v>
      </c>
      <c r="BB568">
        <v>8</v>
      </c>
    </row>
    <row r="569" spans="1:54" x14ac:dyDescent="0.35">
      <c r="A569" t="s">
        <v>8084</v>
      </c>
      <c r="B569">
        <v>565</v>
      </c>
      <c r="C569">
        <v>1500.5</v>
      </c>
      <c r="D569">
        <v>10</v>
      </c>
      <c r="E569" t="s">
        <v>7782</v>
      </c>
      <c r="F569" t="s">
        <v>8085</v>
      </c>
      <c r="G569" t="s">
        <v>8107</v>
      </c>
      <c r="Q569" t="s">
        <v>8338</v>
      </c>
      <c r="R569" t="s">
        <v>7568</v>
      </c>
      <c r="S569" t="s">
        <v>7568</v>
      </c>
      <c r="T569">
        <v>5.56</v>
      </c>
      <c r="U569" t="s">
        <v>8339</v>
      </c>
      <c r="V569">
        <v>1.8</v>
      </c>
      <c r="W569" t="s">
        <v>7774</v>
      </c>
      <c r="AD569">
        <v>42.771111529999999</v>
      </c>
      <c r="AE569">
        <v>-82.037575899999993</v>
      </c>
      <c r="AF569">
        <v>203.4</v>
      </c>
      <c r="AG569">
        <v>290</v>
      </c>
      <c r="AH569" t="s">
        <v>8087</v>
      </c>
      <c r="AJ569">
        <v>986</v>
      </c>
      <c r="AK569">
        <v>18</v>
      </c>
    </row>
    <row r="570" spans="1:54" x14ac:dyDescent="0.35">
      <c r="A570" t="s">
        <v>8084</v>
      </c>
      <c r="B570">
        <v>566</v>
      </c>
      <c r="C570">
        <v>1518.5</v>
      </c>
      <c r="D570">
        <v>10</v>
      </c>
      <c r="E570" t="s">
        <v>7782</v>
      </c>
      <c r="F570" t="s">
        <v>8085</v>
      </c>
      <c r="G570" t="s">
        <v>8107</v>
      </c>
      <c r="Q570" t="s">
        <v>7207</v>
      </c>
      <c r="R570" t="s">
        <v>7569</v>
      </c>
      <c r="S570" t="s">
        <v>7569</v>
      </c>
      <c r="T570">
        <v>5.56</v>
      </c>
      <c r="U570" t="s">
        <v>7903</v>
      </c>
      <c r="V570">
        <v>1.8</v>
      </c>
      <c r="W570" t="s">
        <v>7774</v>
      </c>
      <c r="AD570">
        <v>42.770948560000001</v>
      </c>
      <c r="AE570">
        <v>-82.037584339999995</v>
      </c>
      <c r="AF570">
        <v>203.3</v>
      </c>
      <c r="AG570">
        <v>290</v>
      </c>
      <c r="AH570" t="s">
        <v>8087</v>
      </c>
      <c r="AJ570">
        <v>986</v>
      </c>
      <c r="AK570">
        <v>18</v>
      </c>
    </row>
    <row r="571" spans="1:54" x14ac:dyDescent="0.35">
      <c r="A571" t="s">
        <v>7778</v>
      </c>
      <c r="B571">
        <v>567</v>
      </c>
      <c r="C571">
        <v>1524.64</v>
      </c>
      <c r="D571">
        <v>10</v>
      </c>
      <c r="E571" t="s">
        <v>7782</v>
      </c>
      <c r="F571" t="s">
        <v>7773</v>
      </c>
      <c r="G571" t="s">
        <v>7797</v>
      </c>
      <c r="H571">
        <v>15</v>
      </c>
      <c r="I571">
        <v>0.82</v>
      </c>
      <c r="J571">
        <v>28</v>
      </c>
      <c r="K571">
        <v>15</v>
      </c>
      <c r="L571" t="s">
        <v>7507</v>
      </c>
      <c r="O571" t="s">
        <v>7805</v>
      </c>
      <c r="P571" t="s">
        <v>7774</v>
      </c>
      <c r="Q571" t="s">
        <v>7207</v>
      </c>
      <c r="R571" t="s">
        <v>7569</v>
      </c>
      <c r="S571" t="s">
        <v>7569</v>
      </c>
      <c r="T571">
        <v>5.56</v>
      </c>
      <c r="U571" t="s">
        <v>7903</v>
      </c>
      <c r="V571">
        <v>1.9</v>
      </c>
      <c r="W571" t="s">
        <v>7774</v>
      </c>
      <c r="X571" t="s">
        <v>7788</v>
      </c>
      <c r="Y571" t="s">
        <v>7774</v>
      </c>
      <c r="Z571">
        <v>10</v>
      </c>
      <c r="AA571">
        <v>10</v>
      </c>
      <c r="AB571">
        <v>12</v>
      </c>
      <c r="AC571" t="s">
        <v>5753</v>
      </c>
      <c r="AD571">
        <v>42.770893100000002</v>
      </c>
      <c r="AE571">
        <v>-82.037586930000003</v>
      </c>
      <c r="AF571">
        <v>203.3</v>
      </c>
      <c r="AG571">
        <v>290</v>
      </c>
      <c r="AH571" t="s">
        <v>8087</v>
      </c>
      <c r="AI571">
        <v>15</v>
      </c>
      <c r="AJ571">
        <v>986</v>
      </c>
      <c r="AK571">
        <v>6.125</v>
      </c>
      <c r="AL571">
        <v>-237.88399999999999</v>
      </c>
      <c r="AM571">
        <v>2073</v>
      </c>
      <c r="AN571">
        <v>2081</v>
      </c>
      <c r="AQ571">
        <v>1.21</v>
      </c>
      <c r="AR571">
        <v>1.21</v>
      </c>
      <c r="AT571">
        <v>2.11</v>
      </c>
      <c r="AU571">
        <v>2.1</v>
      </c>
      <c r="BA571">
        <v>0.82</v>
      </c>
      <c r="BB571">
        <v>28</v>
      </c>
    </row>
    <row r="572" spans="1:54" x14ac:dyDescent="0.35">
      <c r="A572" t="s">
        <v>8084</v>
      </c>
      <c r="B572">
        <v>568</v>
      </c>
      <c r="C572">
        <v>1534.6</v>
      </c>
      <c r="D572">
        <v>10</v>
      </c>
      <c r="E572" t="s">
        <v>7782</v>
      </c>
      <c r="F572" t="s">
        <v>8085</v>
      </c>
      <c r="G572" t="s">
        <v>8107</v>
      </c>
      <c r="Q572" t="s">
        <v>8340</v>
      </c>
      <c r="R572" t="s">
        <v>7571</v>
      </c>
      <c r="S572" t="s">
        <v>7571</v>
      </c>
      <c r="T572">
        <v>5.56</v>
      </c>
      <c r="U572" t="s">
        <v>8341</v>
      </c>
      <c r="V572">
        <v>1.8</v>
      </c>
      <c r="W572" t="s">
        <v>7774</v>
      </c>
      <c r="AD572">
        <v>42.770802779999997</v>
      </c>
      <c r="AE572">
        <v>-82.037591030000002</v>
      </c>
      <c r="AF572">
        <v>203.3</v>
      </c>
      <c r="AG572">
        <v>290</v>
      </c>
      <c r="AH572" t="s">
        <v>8087</v>
      </c>
      <c r="AJ572">
        <v>986</v>
      </c>
      <c r="AK572">
        <v>16.100000000000001</v>
      </c>
    </row>
    <row r="573" spans="1:54" x14ac:dyDescent="0.35">
      <c r="A573" t="s">
        <v>8084</v>
      </c>
      <c r="B573">
        <v>569</v>
      </c>
      <c r="C573">
        <v>1551.7</v>
      </c>
      <c r="D573">
        <v>10</v>
      </c>
      <c r="E573" t="s">
        <v>7782</v>
      </c>
      <c r="F573" t="s">
        <v>8085</v>
      </c>
      <c r="G573" t="s">
        <v>8107</v>
      </c>
      <c r="Q573" t="s">
        <v>8342</v>
      </c>
      <c r="R573" t="s">
        <v>7572</v>
      </c>
      <c r="S573" t="s">
        <v>7572</v>
      </c>
      <c r="T573">
        <v>5.56</v>
      </c>
      <c r="U573" t="s">
        <v>8343</v>
      </c>
      <c r="V573">
        <v>1.8</v>
      </c>
      <c r="W573" t="s">
        <v>7774</v>
      </c>
      <c r="AD573">
        <v>42.77064798</v>
      </c>
      <c r="AE573">
        <v>-82.03759925</v>
      </c>
      <c r="AF573">
        <v>203</v>
      </c>
      <c r="AG573">
        <v>290</v>
      </c>
      <c r="AH573" t="s">
        <v>8087</v>
      </c>
      <c r="AJ573">
        <v>986</v>
      </c>
      <c r="AK573">
        <v>17.100000000000001</v>
      </c>
    </row>
    <row r="574" spans="1:54" x14ac:dyDescent="0.35">
      <c r="A574" t="s">
        <v>8084</v>
      </c>
      <c r="B574">
        <v>570</v>
      </c>
      <c r="C574">
        <v>1569.7</v>
      </c>
      <c r="D574">
        <v>10</v>
      </c>
      <c r="E574" t="s">
        <v>7782</v>
      </c>
      <c r="F574" t="s">
        <v>8085</v>
      </c>
      <c r="G574" t="s">
        <v>8107</v>
      </c>
      <c r="Q574" t="s">
        <v>8344</v>
      </c>
      <c r="R574" t="s">
        <v>7529</v>
      </c>
      <c r="S574" t="s">
        <v>7529</v>
      </c>
      <c r="T574">
        <v>5.56</v>
      </c>
      <c r="U574" t="s">
        <v>8345</v>
      </c>
      <c r="V574">
        <v>1.8</v>
      </c>
      <c r="W574" t="s">
        <v>7774</v>
      </c>
      <c r="AD574">
        <v>42.77048499</v>
      </c>
      <c r="AE574">
        <v>-82.037606800000006</v>
      </c>
      <c r="AF574">
        <v>203.1</v>
      </c>
      <c r="AG574">
        <v>290</v>
      </c>
      <c r="AH574" t="s">
        <v>8087</v>
      </c>
      <c r="AJ574">
        <v>986</v>
      </c>
      <c r="AK574">
        <v>18</v>
      </c>
    </row>
    <row r="575" spans="1:54" x14ac:dyDescent="0.35">
      <c r="A575" t="s">
        <v>8084</v>
      </c>
      <c r="B575">
        <v>571</v>
      </c>
      <c r="C575">
        <v>1587.7</v>
      </c>
      <c r="D575">
        <v>10</v>
      </c>
      <c r="E575" t="s">
        <v>7782</v>
      </c>
      <c r="F575" t="s">
        <v>8085</v>
      </c>
      <c r="G575" t="s">
        <v>8107</v>
      </c>
      <c r="Q575" t="s">
        <v>7208</v>
      </c>
      <c r="R575" t="s">
        <v>7490</v>
      </c>
      <c r="S575" t="s">
        <v>7490</v>
      </c>
      <c r="T575">
        <v>5.56</v>
      </c>
      <c r="U575" t="s">
        <v>7904</v>
      </c>
      <c r="V575">
        <v>1.8</v>
      </c>
      <c r="W575" t="s">
        <v>7774</v>
      </c>
      <c r="AD575">
        <v>42.770321989999999</v>
      </c>
      <c r="AE575">
        <v>-82.037613829999998</v>
      </c>
      <c r="AF575">
        <v>203</v>
      </c>
      <c r="AG575">
        <v>290</v>
      </c>
      <c r="AH575" t="s">
        <v>8087</v>
      </c>
      <c r="AJ575">
        <v>986</v>
      </c>
      <c r="AK575">
        <v>18</v>
      </c>
    </row>
    <row r="576" spans="1:54" x14ac:dyDescent="0.35">
      <c r="A576" t="s">
        <v>7778</v>
      </c>
      <c r="B576">
        <v>572</v>
      </c>
      <c r="C576">
        <v>1604.729</v>
      </c>
      <c r="D576">
        <v>10</v>
      </c>
      <c r="E576" t="s">
        <v>7782</v>
      </c>
      <c r="F576" t="s">
        <v>7773</v>
      </c>
      <c r="G576" t="s">
        <v>7810</v>
      </c>
      <c r="H576">
        <v>13</v>
      </c>
      <c r="I576">
        <v>0.71</v>
      </c>
      <c r="J576">
        <v>12</v>
      </c>
      <c r="K576">
        <v>10</v>
      </c>
      <c r="L576" t="s">
        <v>7406</v>
      </c>
      <c r="O576" t="s">
        <v>7776</v>
      </c>
      <c r="P576" t="s">
        <v>3293</v>
      </c>
      <c r="Q576" t="s">
        <v>7208</v>
      </c>
      <c r="R576" t="s">
        <v>7490</v>
      </c>
      <c r="S576" t="s">
        <v>7490</v>
      </c>
      <c r="T576">
        <v>5.56</v>
      </c>
      <c r="U576" t="s">
        <v>7904</v>
      </c>
      <c r="V576">
        <v>1.8</v>
      </c>
      <c r="W576" t="s">
        <v>7774</v>
      </c>
      <c r="X576" t="s">
        <v>7783</v>
      </c>
      <c r="Y576" t="s">
        <v>7774</v>
      </c>
      <c r="AC576" t="s">
        <v>5800</v>
      </c>
      <c r="AD576">
        <v>42.770167870000002</v>
      </c>
      <c r="AE576">
        <v>-82.037621400000006</v>
      </c>
      <c r="AF576">
        <v>202.9</v>
      </c>
      <c r="AG576">
        <v>290</v>
      </c>
      <c r="AH576" t="s">
        <v>8087</v>
      </c>
      <c r="AI576">
        <v>15</v>
      </c>
      <c r="AJ576">
        <v>986</v>
      </c>
      <c r="AK576">
        <v>17.023</v>
      </c>
      <c r="AL576">
        <v>0.11899999999999999</v>
      </c>
      <c r="AM576">
        <v>2110</v>
      </c>
      <c r="AN576">
        <v>2112</v>
      </c>
      <c r="AQ576">
        <v>1.23</v>
      </c>
      <c r="AR576">
        <v>1.23</v>
      </c>
      <c r="AT576">
        <v>2.14</v>
      </c>
      <c r="AU576">
        <v>2.14</v>
      </c>
      <c r="BA576">
        <v>0.71</v>
      </c>
      <c r="BB576">
        <v>12</v>
      </c>
    </row>
    <row r="577" spans="1:54" x14ac:dyDescent="0.35">
      <c r="A577" t="s">
        <v>8084</v>
      </c>
      <c r="B577">
        <v>573</v>
      </c>
      <c r="C577">
        <v>1605.7</v>
      </c>
      <c r="D577">
        <v>10</v>
      </c>
      <c r="E577" t="s">
        <v>7782</v>
      </c>
      <c r="F577" t="s">
        <v>8085</v>
      </c>
      <c r="G577" t="s">
        <v>8107</v>
      </c>
      <c r="Q577" t="s">
        <v>8346</v>
      </c>
      <c r="R577" t="s">
        <v>7573</v>
      </c>
      <c r="S577" t="s">
        <v>7573</v>
      </c>
      <c r="T577">
        <v>5.56</v>
      </c>
      <c r="U577" t="s">
        <v>8347</v>
      </c>
      <c r="V577">
        <v>1.8</v>
      </c>
      <c r="W577" t="s">
        <v>7774</v>
      </c>
      <c r="AD577">
        <v>42.770159020000001</v>
      </c>
      <c r="AE577">
        <v>-82.037621849999994</v>
      </c>
      <c r="AF577">
        <v>202.9</v>
      </c>
      <c r="AG577">
        <v>290</v>
      </c>
      <c r="AH577" t="s">
        <v>8087</v>
      </c>
      <c r="AJ577">
        <v>986</v>
      </c>
      <c r="AK577">
        <v>18</v>
      </c>
    </row>
    <row r="578" spans="1:54" x14ac:dyDescent="0.35">
      <c r="A578" t="s">
        <v>8084</v>
      </c>
      <c r="B578">
        <v>574</v>
      </c>
      <c r="C578">
        <v>1623.7</v>
      </c>
      <c r="D578">
        <v>10</v>
      </c>
      <c r="E578" t="s">
        <v>7782</v>
      </c>
      <c r="F578" t="s">
        <v>8085</v>
      </c>
      <c r="G578" t="s">
        <v>8107</v>
      </c>
      <c r="Q578" t="s">
        <v>8348</v>
      </c>
      <c r="R578" t="s">
        <v>7440</v>
      </c>
      <c r="S578" t="s">
        <v>7440</v>
      </c>
      <c r="T578">
        <v>5.56</v>
      </c>
      <c r="U578" t="s">
        <v>8349</v>
      </c>
      <c r="V578">
        <v>1.8</v>
      </c>
      <c r="W578" t="s">
        <v>7774</v>
      </c>
      <c r="AD578">
        <v>42.769996050000003</v>
      </c>
      <c r="AE578">
        <v>-82.037630199999995</v>
      </c>
      <c r="AF578">
        <v>202.8</v>
      </c>
      <c r="AG578">
        <v>290</v>
      </c>
      <c r="AH578" t="s">
        <v>8087</v>
      </c>
      <c r="AJ578">
        <v>986</v>
      </c>
      <c r="AK578">
        <v>18</v>
      </c>
    </row>
    <row r="579" spans="1:54" x14ac:dyDescent="0.35">
      <c r="A579" t="s">
        <v>8084</v>
      </c>
      <c r="B579">
        <v>575</v>
      </c>
      <c r="C579">
        <v>1639</v>
      </c>
      <c r="D579">
        <v>10</v>
      </c>
      <c r="E579" t="s">
        <v>7782</v>
      </c>
      <c r="F579" t="s">
        <v>8085</v>
      </c>
      <c r="G579" t="s">
        <v>8107</v>
      </c>
      <c r="Q579" t="s">
        <v>8350</v>
      </c>
      <c r="R579" t="s">
        <v>7574</v>
      </c>
      <c r="S579" t="s">
        <v>7574</v>
      </c>
      <c r="T579">
        <v>5.56</v>
      </c>
      <c r="U579" t="s">
        <v>8351</v>
      </c>
      <c r="V579">
        <v>1.8</v>
      </c>
      <c r="W579" t="s">
        <v>7774</v>
      </c>
      <c r="AD579">
        <v>42.769857520000002</v>
      </c>
      <c r="AE579">
        <v>-82.037637239999995</v>
      </c>
      <c r="AF579">
        <v>202.8</v>
      </c>
      <c r="AG579">
        <v>290</v>
      </c>
      <c r="AH579" t="s">
        <v>8087</v>
      </c>
      <c r="AJ579">
        <v>986</v>
      </c>
      <c r="AK579">
        <v>15.3</v>
      </c>
    </row>
    <row r="580" spans="1:54" x14ac:dyDescent="0.35">
      <c r="A580" t="s">
        <v>8084</v>
      </c>
      <c r="B580">
        <v>576</v>
      </c>
      <c r="C580">
        <v>1657.2</v>
      </c>
      <c r="D580">
        <v>10</v>
      </c>
      <c r="E580" t="s">
        <v>7782</v>
      </c>
      <c r="F580" t="s">
        <v>8085</v>
      </c>
      <c r="G580" t="s">
        <v>8107</v>
      </c>
      <c r="Q580" t="s">
        <v>7209</v>
      </c>
      <c r="R580" t="s">
        <v>7374</v>
      </c>
      <c r="S580" t="s">
        <v>7374</v>
      </c>
      <c r="T580">
        <v>5.56</v>
      </c>
      <c r="U580" t="s">
        <v>7833</v>
      </c>
      <c r="V580">
        <v>1.9</v>
      </c>
      <c r="W580" t="s">
        <v>7774</v>
      </c>
      <c r="AD580">
        <v>42.769692710000001</v>
      </c>
      <c r="AE580">
        <v>-82.037644189999995</v>
      </c>
      <c r="AF580">
        <v>202.8</v>
      </c>
      <c r="AG580">
        <v>290</v>
      </c>
      <c r="AH580" t="s">
        <v>8087</v>
      </c>
      <c r="AJ580">
        <v>986</v>
      </c>
      <c r="AK580">
        <v>18.2</v>
      </c>
    </row>
    <row r="581" spans="1:54" x14ac:dyDescent="0.35">
      <c r="A581" t="s">
        <v>7778</v>
      </c>
      <c r="B581">
        <v>577</v>
      </c>
      <c r="C581">
        <v>1663.8019999999999</v>
      </c>
      <c r="D581">
        <v>10</v>
      </c>
      <c r="E581" t="s">
        <v>7782</v>
      </c>
      <c r="F581" t="s">
        <v>7773</v>
      </c>
      <c r="G581" t="s">
        <v>7797</v>
      </c>
      <c r="J581">
        <v>8</v>
      </c>
      <c r="K581">
        <v>10</v>
      </c>
      <c r="L581" t="s">
        <v>7610</v>
      </c>
      <c r="O581" t="s">
        <v>7776</v>
      </c>
      <c r="P581" t="s">
        <v>7774</v>
      </c>
      <c r="Q581" t="s">
        <v>7209</v>
      </c>
      <c r="R581" t="s">
        <v>7374</v>
      </c>
      <c r="S581" t="s">
        <v>7374</v>
      </c>
      <c r="T581">
        <v>5.56</v>
      </c>
      <c r="U581" t="s">
        <v>7833</v>
      </c>
      <c r="V581">
        <v>1.9</v>
      </c>
      <c r="W581" t="s">
        <v>7774</v>
      </c>
      <c r="Y581" t="s">
        <v>7774</v>
      </c>
      <c r="AC581" t="s">
        <v>5673</v>
      </c>
      <c r="AD581">
        <v>42.769632960000003</v>
      </c>
      <c r="AE581">
        <v>-82.037646019999997</v>
      </c>
      <c r="AF581">
        <v>202.7</v>
      </c>
      <c r="AG581">
        <v>290</v>
      </c>
      <c r="AH581" t="s">
        <v>8087</v>
      </c>
      <c r="AI581">
        <v>15</v>
      </c>
      <c r="AJ581">
        <v>986</v>
      </c>
      <c r="AK581">
        <v>6.5970000000000004</v>
      </c>
      <c r="AL581">
        <v>118.24299999999999</v>
      </c>
    </row>
    <row r="582" spans="1:54" x14ac:dyDescent="0.35">
      <c r="A582" t="s">
        <v>7778</v>
      </c>
      <c r="B582">
        <v>578</v>
      </c>
      <c r="C582">
        <v>1664.1980000000001</v>
      </c>
      <c r="D582">
        <v>10</v>
      </c>
      <c r="E582" t="s">
        <v>7782</v>
      </c>
      <c r="F582" t="s">
        <v>7773</v>
      </c>
      <c r="G582" t="s">
        <v>7797</v>
      </c>
      <c r="H582">
        <v>14</v>
      </c>
      <c r="I582">
        <v>0.75</v>
      </c>
      <c r="J582">
        <v>11</v>
      </c>
      <c r="K582">
        <v>11</v>
      </c>
      <c r="L582" t="s">
        <v>7610</v>
      </c>
      <c r="O582" t="s">
        <v>7784</v>
      </c>
      <c r="P582" t="s">
        <v>7774</v>
      </c>
      <c r="Q582" t="s">
        <v>7209</v>
      </c>
      <c r="R582" t="s">
        <v>7374</v>
      </c>
      <c r="S582" t="s">
        <v>7374</v>
      </c>
      <c r="T582">
        <v>5.56</v>
      </c>
      <c r="U582" t="s">
        <v>7833</v>
      </c>
      <c r="V582">
        <v>1.9</v>
      </c>
      <c r="W582" t="s">
        <v>7774</v>
      </c>
      <c r="X582" t="s">
        <v>7788</v>
      </c>
      <c r="Y582" t="s">
        <v>7774</v>
      </c>
      <c r="Z582">
        <v>10</v>
      </c>
      <c r="AA582">
        <v>10</v>
      </c>
      <c r="AB582">
        <v>12</v>
      </c>
      <c r="AC582" t="s">
        <v>5753</v>
      </c>
      <c r="AD582">
        <v>42.769629389999999</v>
      </c>
      <c r="AE582">
        <v>-82.037646129999999</v>
      </c>
      <c r="AF582">
        <v>202.7</v>
      </c>
      <c r="AG582">
        <v>290</v>
      </c>
      <c r="AH582" t="s">
        <v>8087</v>
      </c>
      <c r="AI582">
        <v>15</v>
      </c>
      <c r="AJ582">
        <v>986</v>
      </c>
      <c r="AK582">
        <v>6.992</v>
      </c>
      <c r="AL582">
        <v>118.12</v>
      </c>
      <c r="AM582">
        <v>2112</v>
      </c>
      <c r="AN582">
        <v>2113</v>
      </c>
      <c r="AQ582">
        <v>1.23</v>
      </c>
      <c r="AR582">
        <v>1.23</v>
      </c>
      <c r="AT582">
        <v>2.14</v>
      </c>
      <c r="AU582">
        <v>2.14</v>
      </c>
      <c r="BA582">
        <v>0.75</v>
      </c>
      <c r="BB582">
        <v>11</v>
      </c>
    </row>
    <row r="583" spans="1:54" x14ac:dyDescent="0.35">
      <c r="A583" t="s">
        <v>7778</v>
      </c>
      <c r="B583">
        <v>579</v>
      </c>
      <c r="C583">
        <v>1664.2170000000001</v>
      </c>
      <c r="D583">
        <v>10</v>
      </c>
      <c r="E583" t="s">
        <v>7782</v>
      </c>
      <c r="F583" t="s">
        <v>7773</v>
      </c>
      <c r="G583" t="s">
        <v>7797</v>
      </c>
      <c r="H583">
        <v>14</v>
      </c>
      <c r="I583">
        <v>0.77</v>
      </c>
      <c r="J583">
        <v>10</v>
      </c>
      <c r="K583">
        <v>11</v>
      </c>
      <c r="L583" t="s">
        <v>7610</v>
      </c>
      <c r="O583" t="s">
        <v>7784</v>
      </c>
      <c r="P583" t="s">
        <v>7774</v>
      </c>
      <c r="Q583" t="s">
        <v>7209</v>
      </c>
      <c r="R583" t="s">
        <v>7374</v>
      </c>
      <c r="S583" t="s">
        <v>7374</v>
      </c>
      <c r="T583">
        <v>5.56</v>
      </c>
      <c r="U583" t="s">
        <v>7833</v>
      </c>
      <c r="V583">
        <v>1.9</v>
      </c>
      <c r="W583" t="s">
        <v>7774</v>
      </c>
      <c r="X583" t="s">
        <v>7786</v>
      </c>
      <c r="Y583" t="s">
        <v>7774</v>
      </c>
      <c r="Z583">
        <v>10</v>
      </c>
      <c r="AA583">
        <v>10</v>
      </c>
      <c r="AB583">
        <v>15</v>
      </c>
      <c r="AC583" t="s">
        <v>5753</v>
      </c>
      <c r="AD583">
        <v>42.769629209999998</v>
      </c>
      <c r="AE583">
        <v>-82.037646140000007</v>
      </c>
      <c r="AF583">
        <v>202.7</v>
      </c>
      <c r="AG583">
        <v>290</v>
      </c>
      <c r="AH583" t="s">
        <v>8087</v>
      </c>
      <c r="AI583">
        <v>15</v>
      </c>
      <c r="AJ583">
        <v>986</v>
      </c>
      <c r="AK583">
        <v>7.0119999999999996</v>
      </c>
      <c r="AL583">
        <v>117.782</v>
      </c>
      <c r="AM583">
        <v>2114</v>
      </c>
      <c r="AN583">
        <v>2115</v>
      </c>
      <c r="AQ583">
        <v>1.23</v>
      </c>
      <c r="AR583">
        <v>1.23</v>
      </c>
      <c r="AT583">
        <v>2.14</v>
      </c>
      <c r="AU583">
        <v>2.14</v>
      </c>
      <c r="BA583">
        <v>0.77</v>
      </c>
      <c r="BB583">
        <v>10</v>
      </c>
    </row>
    <row r="584" spans="1:54" x14ac:dyDescent="0.35">
      <c r="A584" t="s">
        <v>7778</v>
      </c>
      <c r="B584">
        <v>580</v>
      </c>
      <c r="C584">
        <v>1664.2429999999999</v>
      </c>
      <c r="D584">
        <v>10</v>
      </c>
      <c r="E584" t="s">
        <v>7782</v>
      </c>
      <c r="F584" t="s">
        <v>7773</v>
      </c>
      <c r="G584" t="s">
        <v>7797</v>
      </c>
      <c r="H584">
        <v>13</v>
      </c>
      <c r="I584">
        <v>0.71</v>
      </c>
      <c r="J584">
        <v>9</v>
      </c>
      <c r="K584">
        <v>11</v>
      </c>
      <c r="L584" t="s">
        <v>7610</v>
      </c>
      <c r="O584" t="s">
        <v>7784</v>
      </c>
      <c r="P584" t="s">
        <v>7774</v>
      </c>
      <c r="Q584" t="s">
        <v>7209</v>
      </c>
      <c r="R584" t="s">
        <v>7374</v>
      </c>
      <c r="S584" t="s">
        <v>7374</v>
      </c>
      <c r="T584">
        <v>5.56</v>
      </c>
      <c r="U584" t="s">
        <v>7833</v>
      </c>
      <c r="V584">
        <v>1.9</v>
      </c>
      <c r="W584" t="s">
        <v>7774</v>
      </c>
      <c r="X584" t="s">
        <v>7786</v>
      </c>
      <c r="Y584" t="s">
        <v>7774</v>
      </c>
      <c r="Z584">
        <v>10</v>
      </c>
      <c r="AA584">
        <v>10</v>
      </c>
      <c r="AB584">
        <v>15</v>
      </c>
      <c r="AC584" t="s">
        <v>5753</v>
      </c>
      <c r="AD584">
        <v>42.769628969999999</v>
      </c>
      <c r="AE584">
        <v>-82.03764615</v>
      </c>
      <c r="AF584">
        <v>202.7</v>
      </c>
      <c r="AG584">
        <v>290</v>
      </c>
      <c r="AH584" t="s">
        <v>8087</v>
      </c>
      <c r="AI584">
        <v>15</v>
      </c>
      <c r="AJ584">
        <v>986</v>
      </c>
      <c r="AK584">
        <v>7.0380000000000003</v>
      </c>
      <c r="AL584">
        <v>117.693</v>
      </c>
      <c r="AM584">
        <v>2115</v>
      </c>
      <c r="AN584">
        <v>2116</v>
      </c>
      <c r="AQ584">
        <v>1.24</v>
      </c>
      <c r="AR584">
        <v>1.24</v>
      </c>
      <c r="AT584">
        <v>2.15</v>
      </c>
      <c r="AU584">
        <v>2.14</v>
      </c>
      <c r="BA584">
        <v>0.71</v>
      </c>
      <c r="BB584">
        <v>9</v>
      </c>
    </row>
    <row r="585" spans="1:54" x14ac:dyDescent="0.35">
      <c r="A585" t="s">
        <v>7778</v>
      </c>
      <c r="B585">
        <v>581</v>
      </c>
      <c r="C585">
        <v>1664.2560000000001</v>
      </c>
      <c r="D585">
        <v>10</v>
      </c>
      <c r="E585" t="s">
        <v>7782</v>
      </c>
      <c r="F585" t="s">
        <v>7773</v>
      </c>
      <c r="G585" t="s">
        <v>7797</v>
      </c>
      <c r="H585">
        <v>14</v>
      </c>
      <c r="I585">
        <v>0.76</v>
      </c>
      <c r="J585">
        <v>8</v>
      </c>
      <c r="K585">
        <v>10</v>
      </c>
      <c r="L585" t="s">
        <v>7689</v>
      </c>
      <c r="O585" t="s">
        <v>7784</v>
      </c>
      <c r="P585" t="s">
        <v>7774</v>
      </c>
      <c r="Q585" t="s">
        <v>7209</v>
      </c>
      <c r="R585" t="s">
        <v>7374</v>
      </c>
      <c r="S585" t="s">
        <v>7374</v>
      </c>
      <c r="T585">
        <v>5.56</v>
      </c>
      <c r="U585" t="s">
        <v>7833</v>
      </c>
      <c r="V585">
        <v>1.9</v>
      </c>
      <c r="W585" t="s">
        <v>7774</v>
      </c>
      <c r="X585" t="s">
        <v>7786</v>
      </c>
      <c r="Y585" t="s">
        <v>7774</v>
      </c>
      <c r="Z585">
        <v>10</v>
      </c>
      <c r="AA585">
        <v>10</v>
      </c>
      <c r="AB585">
        <v>15</v>
      </c>
      <c r="AC585" t="s">
        <v>5753</v>
      </c>
      <c r="AD585">
        <v>42.769628849999997</v>
      </c>
      <c r="AE585">
        <v>-82.03764615</v>
      </c>
      <c r="AF585">
        <v>202.7</v>
      </c>
      <c r="AG585">
        <v>290</v>
      </c>
      <c r="AH585" t="s">
        <v>8087</v>
      </c>
      <c r="AI585">
        <v>15</v>
      </c>
      <c r="AJ585">
        <v>986</v>
      </c>
      <c r="AK585">
        <v>7.0519999999999996</v>
      </c>
      <c r="AL585">
        <v>112.19799999999999</v>
      </c>
      <c r="AM585">
        <v>2115</v>
      </c>
      <c r="AN585">
        <v>2116</v>
      </c>
      <c r="AQ585">
        <v>1.24</v>
      </c>
      <c r="AR585">
        <v>1.24</v>
      </c>
      <c r="AT585">
        <v>2.15</v>
      </c>
      <c r="AU585">
        <v>2.14</v>
      </c>
      <c r="BA585">
        <v>0.76</v>
      </c>
      <c r="BB585">
        <v>8</v>
      </c>
    </row>
    <row r="586" spans="1:54" x14ac:dyDescent="0.35">
      <c r="A586" t="s">
        <v>7778</v>
      </c>
      <c r="B586">
        <v>582</v>
      </c>
      <c r="C586">
        <v>1664.682</v>
      </c>
      <c r="D586">
        <v>10</v>
      </c>
      <c r="E586" t="s">
        <v>7798</v>
      </c>
      <c r="F586" t="s">
        <v>7773</v>
      </c>
      <c r="G586" t="s">
        <v>7797</v>
      </c>
      <c r="J586">
        <v>10</v>
      </c>
      <c r="K586">
        <v>4</v>
      </c>
      <c r="L586" t="s">
        <v>7439</v>
      </c>
      <c r="O586" t="s">
        <v>7776</v>
      </c>
      <c r="P586" t="s">
        <v>7774</v>
      </c>
      <c r="Q586" t="s">
        <v>7209</v>
      </c>
      <c r="R586" t="s">
        <v>7374</v>
      </c>
      <c r="S586" t="s">
        <v>7374</v>
      </c>
      <c r="T586">
        <v>5.56</v>
      </c>
      <c r="U586" t="s">
        <v>7833</v>
      </c>
      <c r="V586">
        <v>1.8</v>
      </c>
      <c r="W586" t="s">
        <v>7774</v>
      </c>
      <c r="Y586" t="s">
        <v>7774</v>
      </c>
      <c r="AC586" t="s">
        <v>5673</v>
      </c>
      <c r="AD586">
        <v>42.769624999999998</v>
      </c>
      <c r="AE586">
        <v>-82.037646280000004</v>
      </c>
      <c r="AF586">
        <v>202.7</v>
      </c>
      <c r="AG586">
        <v>290</v>
      </c>
      <c r="AH586" t="s">
        <v>8087</v>
      </c>
      <c r="AI586">
        <v>15</v>
      </c>
      <c r="AJ586">
        <v>986</v>
      </c>
      <c r="AK586">
        <v>7.4770000000000003</v>
      </c>
      <c r="AL586">
        <v>102.014</v>
      </c>
    </row>
    <row r="587" spans="1:54" x14ac:dyDescent="0.35">
      <c r="A587" t="s">
        <v>7778</v>
      </c>
      <c r="B587">
        <v>583</v>
      </c>
      <c r="C587">
        <v>1664.71</v>
      </c>
      <c r="D587">
        <v>10</v>
      </c>
      <c r="E587" t="s">
        <v>7798</v>
      </c>
      <c r="F587" t="s">
        <v>7773</v>
      </c>
      <c r="G587" t="s">
        <v>7797</v>
      </c>
      <c r="J587">
        <v>11</v>
      </c>
      <c r="K587">
        <v>4</v>
      </c>
      <c r="L587" t="s">
        <v>7439</v>
      </c>
      <c r="O587" t="s">
        <v>7776</v>
      </c>
      <c r="P587" t="s">
        <v>7774</v>
      </c>
      <c r="Q587" t="s">
        <v>7209</v>
      </c>
      <c r="R587" t="s">
        <v>7374</v>
      </c>
      <c r="S587" t="s">
        <v>7374</v>
      </c>
      <c r="T587">
        <v>5.56</v>
      </c>
      <c r="U587" t="s">
        <v>7833</v>
      </c>
      <c r="V587">
        <v>1.8</v>
      </c>
      <c r="W587" t="s">
        <v>7774</v>
      </c>
      <c r="Y587" t="s">
        <v>7774</v>
      </c>
      <c r="AC587" t="s">
        <v>5673</v>
      </c>
      <c r="AD587">
        <v>42.769624749999998</v>
      </c>
      <c r="AE587">
        <v>-82.037646289999998</v>
      </c>
      <c r="AF587">
        <v>202.7</v>
      </c>
      <c r="AG587">
        <v>290</v>
      </c>
      <c r="AH587" t="s">
        <v>8087</v>
      </c>
      <c r="AI587">
        <v>15</v>
      </c>
      <c r="AJ587">
        <v>986</v>
      </c>
      <c r="AK587">
        <v>7.5039999999999996</v>
      </c>
      <c r="AL587">
        <v>101.80200000000001</v>
      </c>
    </row>
    <row r="588" spans="1:54" x14ac:dyDescent="0.35">
      <c r="A588" t="s">
        <v>7778</v>
      </c>
      <c r="B588">
        <v>584</v>
      </c>
      <c r="C588">
        <v>1664.752</v>
      </c>
      <c r="D588">
        <v>10</v>
      </c>
      <c r="E588" t="s">
        <v>7782</v>
      </c>
      <c r="F588" t="s">
        <v>7773</v>
      </c>
      <c r="G588" t="s">
        <v>7797</v>
      </c>
      <c r="H588">
        <v>11</v>
      </c>
      <c r="I588">
        <v>0.61</v>
      </c>
      <c r="J588">
        <v>8</v>
      </c>
      <c r="K588">
        <v>7</v>
      </c>
      <c r="L588" t="s">
        <v>7580</v>
      </c>
      <c r="O588" t="s">
        <v>7784</v>
      </c>
      <c r="P588" t="s">
        <v>7774</v>
      </c>
      <c r="Q588" t="s">
        <v>7209</v>
      </c>
      <c r="R588" t="s">
        <v>7374</v>
      </c>
      <c r="S588" t="s">
        <v>7374</v>
      </c>
      <c r="T588">
        <v>5.56</v>
      </c>
      <c r="U588" t="s">
        <v>7833</v>
      </c>
      <c r="V588">
        <v>1.9</v>
      </c>
      <c r="W588" t="s">
        <v>7774</v>
      </c>
      <c r="X588" t="s">
        <v>7789</v>
      </c>
      <c r="Y588" t="s">
        <v>7774</v>
      </c>
      <c r="AC588" t="s">
        <v>5762</v>
      </c>
      <c r="AD588">
        <v>42.769624360000002</v>
      </c>
      <c r="AE588">
        <v>-82.037646300000006</v>
      </c>
      <c r="AF588">
        <v>202.7</v>
      </c>
      <c r="AG588">
        <v>290</v>
      </c>
      <c r="AH588" t="s">
        <v>8087</v>
      </c>
      <c r="AI588">
        <v>15</v>
      </c>
      <c r="AJ588">
        <v>986</v>
      </c>
      <c r="AK588">
        <v>7.548</v>
      </c>
      <c r="AL588">
        <v>110.857</v>
      </c>
      <c r="AM588">
        <v>2116</v>
      </c>
      <c r="AN588">
        <v>2117</v>
      </c>
      <c r="AQ588">
        <v>1.24</v>
      </c>
      <c r="AR588">
        <v>1.24</v>
      </c>
      <c r="AT588">
        <v>2.15</v>
      </c>
      <c r="AU588">
        <v>2.15</v>
      </c>
      <c r="BA588">
        <v>0.61</v>
      </c>
      <c r="BB588">
        <v>8</v>
      </c>
    </row>
    <row r="589" spans="1:54" x14ac:dyDescent="0.35">
      <c r="A589" t="s">
        <v>7778</v>
      </c>
      <c r="B589">
        <v>585</v>
      </c>
      <c r="C589">
        <v>1664.7750000000001</v>
      </c>
      <c r="D589">
        <v>10</v>
      </c>
      <c r="E589" t="s">
        <v>7782</v>
      </c>
      <c r="F589" t="s">
        <v>7773</v>
      </c>
      <c r="G589" t="s">
        <v>7797</v>
      </c>
      <c r="J589">
        <v>11</v>
      </c>
      <c r="K589">
        <v>8</v>
      </c>
      <c r="L589" t="s">
        <v>7905</v>
      </c>
      <c r="O589" t="s">
        <v>7776</v>
      </c>
      <c r="P589" t="s">
        <v>7774</v>
      </c>
      <c r="Q589" t="s">
        <v>7209</v>
      </c>
      <c r="R589" t="s">
        <v>7374</v>
      </c>
      <c r="S589" t="s">
        <v>7374</v>
      </c>
      <c r="T589">
        <v>5.56</v>
      </c>
      <c r="U589" t="s">
        <v>7833</v>
      </c>
      <c r="V589">
        <v>1.9</v>
      </c>
      <c r="W589" t="s">
        <v>7774</v>
      </c>
      <c r="Y589" t="s">
        <v>7774</v>
      </c>
      <c r="AC589" t="s">
        <v>5673</v>
      </c>
      <c r="AD589">
        <v>42.769624159999999</v>
      </c>
      <c r="AE589">
        <v>-82.03764631</v>
      </c>
      <c r="AF589">
        <v>202.7</v>
      </c>
      <c r="AG589">
        <v>290</v>
      </c>
      <c r="AH589" t="s">
        <v>8087</v>
      </c>
      <c r="AI589">
        <v>15</v>
      </c>
      <c r="AJ589">
        <v>986</v>
      </c>
      <c r="AK589">
        <v>7.569</v>
      </c>
      <c r="AL589">
        <v>107.726</v>
      </c>
    </row>
    <row r="590" spans="1:54" x14ac:dyDescent="0.35">
      <c r="A590" t="s">
        <v>8084</v>
      </c>
      <c r="B590">
        <v>586</v>
      </c>
      <c r="C590">
        <v>1666.6</v>
      </c>
      <c r="D590">
        <v>10</v>
      </c>
      <c r="E590" t="s">
        <v>7782</v>
      </c>
      <c r="F590" t="s">
        <v>8085</v>
      </c>
      <c r="G590" t="s">
        <v>8107</v>
      </c>
      <c r="Q590" t="s">
        <v>8352</v>
      </c>
      <c r="R590" t="s">
        <v>7580</v>
      </c>
      <c r="S590" t="s">
        <v>7580</v>
      </c>
      <c r="T590">
        <v>5.56</v>
      </c>
      <c r="U590" t="s">
        <v>8353</v>
      </c>
      <c r="V590">
        <v>1.7</v>
      </c>
      <c r="W590" t="s">
        <v>7774</v>
      </c>
      <c r="AD590">
        <v>42.76960759</v>
      </c>
      <c r="AE590">
        <v>-82.037646859999995</v>
      </c>
      <c r="AF590">
        <v>202.6</v>
      </c>
      <c r="AG590">
        <v>290</v>
      </c>
      <c r="AH590" t="s">
        <v>8087</v>
      </c>
      <c r="AJ590">
        <v>986</v>
      </c>
      <c r="AK590">
        <v>9.4</v>
      </c>
    </row>
    <row r="591" spans="1:54" hidden="1" x14ac:dyDescent="0.35">
      <c r="A591" t="s">
        <v>8084</v>
      </c>
      <c r="B591">
        <v>587</v>
      </c>
      <c r="C591">
        <v>1668.384</v>
      </c>
      <c r="D591">
        <v>10</v>
      </c>
      <c r="E591" t="s">
        <v>7782</v>
      </c>
      <c r="F591" t="s">
        <v>8085</v>
      </c>
      <c r="Q591" t="s">
        <v>8354</v>
      </c>
      <c r="T591">
        <v>9.27</v>
      </c>
      <c r="U591" t="s">
        <v>8355</v>
      </c>
      <c r="V591">
        <v>1.3</v>
      </c>
      <c r="W591" t="s">
        <v>7774</v>
      </c>
      <c r="AC591" t="s">
        <v>7123</v>
      </c>
      <c r="AD591">
        <v>42.76959145</v>
      </c>
      <c r="AE591">
        <v>-82.037647160000006</v>
      </c>
      <c r="AF591">
        <v>202.6</v>
      </c>
      <c r="AG591">
        <v>290</v>
      </c>
      <c r="AH591" t="s">
        <v>8087</v>
      </c>
      <c r="AJ591">
        <v>986</v>
      </c>
      <c r="AK591">
        <v>1.784</v>
      </c>
    </row>
    <row r="592" spans="1:54" x14ac:dyDescent="0.35">
      <c r="A592" t="s">
        <v>7778</v>
      </c>
      <c r="B592">
        <v>588</v>
      </c>
      <c r="C592">
        <v>1668.4849999999999</v>
      </c>
      <c r="D592">
        <v>10</v>
      </c>
      <c r="E592" t="s">
        <v>7782</v>
      </c>
      <c r="F592" t="s">
        <v>7104</v>
      </c>
      <c r="G592" t="s">
        <v>8101</v>
      </c>
      <c r="Q592" t="s">
        <v>8354</v>
      </c>
      <c r="U592" t="s">
        <v>8355</v>
      </c>
      <c r="V592">
        <v>1.3</v>
      </c>
      <c r="W592" t="s">
        <v>7774</v>
      </c>
      <c r="AC592" t="s">
        <v>7133</v>
      </c>
      <c r="AD592">
        <v>42.769590569999998</v>
      </c>
      <c r="AE592">
        <v>-82.037646929999994</v>
      </c>
      <c r="AF592">
        <v>202.6</v>
      </c>
      <c r="AH592" t="s">
        <v>8087</v>
      </c>
      <c r="AK592">
        <v>0.10100000000000001</v>
      </c>
    </row>
    <row r="593" spans="1:54" x14ac:dyDescent="0.35">
      <c r="A593" t="s">
        <v>8084</v>
      </c>
      <c r="B593">
        <v>589</v>
      </c>
      <c r="C593">
        <v>1668.6010000000001</v>
      </c>
      <c r="D593">
        <v>10</v>
      </c>
      <c r="E593" t="s">
        <v>7782</v>
      </c>
      <c r="F593" t="s">
        <v>8085</v>
      </c>
      <c r="G593" t="s">
        <v>8107</v>
      </c>
      <c r="Q593" t="s">
        <v>7210</v>
      </c>
      <c r="R593" t="s">
        <v>7398</v>
      </c>
      <c r="S593" t="s">
        <v>7398</v>
      </c>
      <c r="T593">
        <v>5.56</v>
      </c>
      <c r="U593" t="s">
        <v>7834</v>
      </c>
      <c r="V593">
        <v>1.7</v>
      </c>
      <c r="W593" t="s">
        <v>7774</v>
      </c>
      <c r="AC593" t="s">
        <v>7126</v>
      </c>
      <c r="AD593">
        <v>42.769589670000002</v>
      </c>
      <c r="AE593">
        <v>-82.037646240000001</v>
      </c>
      <c r="AF593">
        <v>202.6</v>
      </c>
      <c r="AG593">
        <v>290</v>
      </c>
      <c r="AH593" t="s">
        <v>8087</v>
      </c>
      <c r="AJ593">
        <v>986</v>
      </c>
      <c r="AK593">
        <v>0.216</v>
      </c>
    </row>
    <row r="594" spans="1:54" x14ac:dyDescent="0.35">
      <c r="A594" t="s">
        <v>7778</v>
      </c>
      <c r="B594">
        <v>590</v>
      </c>
      <c r="C594">
        <v>1672.462</v>
      </c>
      <c r="D594">
        <v>10</v>
      </c>
      <c r="E594" t="s">
        <v>7798</v>
      </c>
      <c r="F594" t="s">
        <v>7773</v>
      </c>
      <c r="G594" t="s">
        <v>7797</v>
      </c>
      <c r="H594">
        <v>10</v>
      </c>
      <c r="I594">
        <v>0.56000000000000005</v>
      </c>
      <c r="J594">
        <v>12</v>
      </c>
      <c r="K594">
        <v>3</v>
      </c>
      <c r="L594" t="s">
        <v>7668</v>
      </c>
      <c r="O594" t="s">
        <v>7784</v>
      </c>
      <c r="P594" t="s">
        <v>7774</v>
      </c>
      <c r="Q594" t="s">
        <v>7210</v>
      </c>
      <c r="R594" t="s">
        <v>7398</v>
      </c>
      <c r="S594" t="s">
        <v>7398</v>
      </c>
      <c r="T594">
        <v>5.56</v>
      </c>
      <c r="U594" t="s">
        <v>7834</v>
      </c>
      <c r="V594">
        <v>1.8</v>
      </c>
      <c r="W594" t="s">
        <v>7774</v>
      </c>
      <c r="X594" t="s">
        <v>7783</v>
      </c>
      <c r="Y594" t="s">
        <v>7774</v>
      </c>
      <c r="Z594">
        <v>15</v>
      </c>
      <c r="AA594">
        <v>15</v>
      </c>
      <c r="AB594">
        <v>8</v>
      </c>
      <c r="AC594" t="s">
        <v>5753</v>
      </c>
      <c r="AD594">
        <v>42.769564010000003</v>
      </c>
      <c r="AE594">
        <v>-82.037614129999994</v>
      </c>
      <c r="AF594">
        <v>202.7</v>
      </c>
      <c r="AG594">
        <v>290</v>
      </c>
      <c r="AH594" t="s">
        <v>8087</v>
      </c>
      <c r="AI594">
        <v>15</v>
      </c>
      <c r="AJ594">
        <v>986</v>
      </c>
      <c r="AK594">
        <v>3.855</v>
      </c>
      <c r="AL594">
        <v>-414.45100000000002</v>
      </c>
      <c r="AM594">
        <v>2113</v>
      </c>
      <c r="AN594">
        <v>2114</v>
      </c>
      <c r="AQ594">
        <v>1.23</v>
      </c>
      <c r="AR594">
        <v>1.23</v>
      </c>
      <c r="AT594">
        <v>2.14</v>
      </c>
      <c r="AU594">
        <v>2.14</v>
      </c>
      <c r="BA594">
        <v>0.56000000000000005</v>
      </c>
      <c r="BB594">
        <v>12</v>
      </c>
    </row>
    <row r="595" spans="1:54" hidden="1" x14ac:dyDescent="0.35">
      <c r="A595" t="s">
        <v>8084</v>
      </c>
      <c r="B595">
        <v>591</v>
      </c>
      <c r="C595">
        <v>1681.98</v>
      </c>
      <c r="D595">
        <v>10</v>
      </c>
      <c r="E595" t="s">
        <v>7782</v>
      </c>
      <c r="F595" t="s">
        <v>8085</v>
      </c>
      <c r="Q595" t="s">
        <v>8356</v>
      </c>
      <c r="T595">
        <v>9.27</v>
      </c>
      <c r="U595" t="s">
        <v>8357</v>
      </c>
      <c r="V595">
        <v>1.8</v>
      </c>
      <c r="W595" t="s">
        <v>7774</v>
      </c>
      <c r="AC595" t="s">
        <v>7123</v>
      </c>
      <c r="AD595">
        <v>42.769500110000003</v>
      </c>
      <c r="AE595">
        <v>-82.037535509999998</v>
      </c>
      <c r="AF595">
        <v>202.9</v>
      </c>
      <c r="AG595">
        <v>290</v>
      </c>
      <c r="AH595" t="s">
        <v>8087</v>
      </c>
      <c r="AJ595">
        <v>986</v>
      </c>
      <c r="AK595">
        <v>13.379</v>
      </c>
    </row>
    <row r="596" spans="1:54" x14ac:dyDescent="0.35">
      <c r="A596" t="s">
        <v>7778</v>
      </c>
      <c r="B596">
        <v>592</v>
      </c>
      <c r="C596">
        <v>1682.1379999999999</v>
      </c>
      <c r="D596">
        <v>10</v>
      </c>
      <c r="E596" t="s">
        <v>7782</v>
      </c>
      <c r="F596" t="s">
        <v>7104</v>
      </c>
      <c r="G596" t="s">
        <v>8101</v>
      </c>
      <c r="Q596" t="s">
        <v>8356</v>
      </c>
      <c r="U596" t="s">
        <v>8357</v>
      </c>
      <c r="V596">
        <v>1.8</v>
      </c>
      <c r="W596" t="s">
        <v>7774</v>
      </c>
      <c r="AC596" t="s">
        <v>7134</v>
      </c>
      <c r="AD596">
        <v>42.769498859999999</v>
      </c>
      <c r="AE596">
        <v>-82.037534600000001</v>
      </c>
      <c r="AF596">
        <v>202.9</v>
      </c>
      <c r="AH596" t="s">
        <v>8087</v>
      </c>
      <c r="AK596">
        <v>0.158</v>
      </c>
    </row>
    <row r="597" spans="1:54" x14ac:dyDescent="0.35">
      <c r="A597" t="s">
        <v>8084</v>
      </c>
      <c r="B597">
        <v>593</v>
      </c>
      <c r="C597">
        <v>1682.3</v>
      </c>
      <c r="D597">
        <v>10</v>
      </c>
      <c r="E597" t="s">
        <v>7782</v>
      </c>
      <c r="F597" t="s">
        <v>8085</v>
      </c>
      <c r="G597" t="s">
        <v>8107</v>
      </c>
      <c r="Q597" t="s">
        <v>8358</v>
      </c>
      <c r="R597" t="s">
        <v>7400</v>
      </c>
      <c r="S597" t="s">
        <v>7400</v>
      </c>
      <c r="T597">
        <v>5.56</v>
      </c>
      <c r="U597" t="s">
        <v>8357</v>
      </c>
      <c r="V597">
        <v>2</v>
      </c>
      <c r="W597" t="s">
        <v>7774</v>
      </c>
      <c r="AC597" t="s">
        <v>7126</v>
      </c>
      <c r="AD597">
        <v>42.769497440000002</v>
      </c>
      <c r="AE597">
        <v>-82.037534269999995</v>
      </c>
      <c r="AF597">
        <v>202.9</v>
      </c>
      <c r="AG597">
        <v>290</v>
      </c>
      <c r="AH597" t="s">
        <v>8087</v>
      </c>
      <c r="AJ597">
        <v>986</v>
      </c>
      <c r="AK597">
        <v>0.32100000000000001</v>
      </c>
    </row>
    <row r="598" spans="1:54" x14ac:dyDescent="0.35">
      <c r="A598" t="s">
        <v>8084</v>
      </c>
      <c r="B598">
        <v>594</v>
      </c>
      <c r="C598">
        <v>1697.6</v>
      </c>
      <c r="D598">
        <v>10</v>
      </c>
      <c r="E598" t="s">
        <v>7782</v>
      </c>
      <c r="F598" t="s">
        <v>8085</v>
      </c>
      <c r="G598" t="s">
        <v>8107</v>
      </c>
      <c r="Q598" t="s">
        <v>7211</v>
      </c>
      <c r="R598" t="s">
        <v>7397</v>
      </c>
      <c r="S598" t="s">
        <v>7397</v>
      </c>
      <c r="T598">
        <v>5.56</v>
      </c>
      <c r="U598" t="s">
        <v>7837</v>
      </c>
      <c r="V598">
        <v>1.8</v>
      </c>
      <c r="W598" t="s">
        <v>7774</v>
      </c>
      <c r="AD598">
        <v>42.769359020000003</v>
      </c>
      <c r="AE598">
        <v>-82.037543369999995</v>
      </c>
      <c r="AF598">
        <v>202.6</v>
      </c>
      <c r="AG598">
        <v>290</v>
      </c>
      <c r="AH598" t="s">
        <v>8087</v>
      </c>
      <c r="AJ598">
        <v>986</v>
      </c>
      <c r="AK598">
        <v>15.3</v>
      </c>
    </row>
    <row r="599" spans="1:54" x14ac:dyDescent="0.35">
      <c r="A599" t="s">
        <v>7778</v>
      </c>
      <c r="B599">
        <v>595</v>
      </c>
      <c r="C599">
        <v>1701.61</v>
      </c>
      <c r="D599">
        <v>10</v>
      </c>
      <c r="E599" t="s">
        <v>7798</v>
      </c>
      <c r="F599" t="s">
        <v>7773</v>
      </c>
      <c r="G599" t="s">
        <v>7810</v>
      </c>
      <c r="J599">
        <v>9</v>
      </c>
      <c r="K599">
        <v>4</v>
      </c>
      <c r="L599" t="s">
        <v>7835</v>
      </c>
      <c r="O599" t="s">
        <v>7776</v>
      </c>
      <c r="P599" t="s">
        <v>3293</v>
      </c>
      <c r="Q599" t="s">
        <v>7211</v>
      </c>
      <c r="R599" t="s">
        <v>7397</v>
      </c>
      <c r="S599" t="s">
        <v>7397</v>
      </c>
      <c r="T599">
        <v>5.56</v>
      </c>
      <c r="U599" t="s">
        <v>7837</v>
      </c>
      <c r="V599">
        <v>2.2999999999999998</v>
      </c>
      <c r="W599" t="s">
        <v>7774</v>
      </c>
      <c r="X599" t="s">
        <v>7789</v>
      </c>
      <c r="Y599" t="s">
        <v>7774</v>
      </c>
      <c r="AC599" t="s">
        <v>5776</v>
      </c>
      <c r="AD599">
        <v>42.769322760000001</v>
      </c>
      <c r="AE599">
        <v>-82.037545320000007</v>
      </c>
      <c r="AF599">
        <v>202.5</v>
      </c>
      <c r="AG599">
        <v>290</v>
      </c>
      <c r="AH599" t="s">
        <v>8087</v>
      </c>
      <c r="AI599">
        <v>15</v>
      </c>
      <c r="AJ599">
        <v>986</v>
      </c>
      <c r="AK599">
        <v>4.0060000000000002</v>
      </c>
      <c r="AL599">
        <v>-8.9809999999999999</v>
      </c>
    </row>
    <row r="600" spans="1:54" x14ac:dyDescent="0.35">
      <c r="A600" t="s">
        <v>8084</v>
      </c>
      <c r="B600">
        <v>596</v>
      </c>
      <c r="C600">
        <v>1715.6990000000001</v>
      </c>
      <c r="D600">
        <v>10</v>
      </c>
      <c r="E600" t="s">
        <v>7782</v>
      </c>
      <c r="F600" t="s">
        <v>8085</v>
      </c>
      <c r="G600" t="s">
        <v>8107</v>
      </c>
      <c r="Q600" t="s">
        <v>7212</v>
      </c>
      <c r="R600" t="s">
        <v>7578</v>
      </c>
      <c r="S600" t="s">
        <v>7578</v>
      </c>
      <c r="T600">
        <v>5.56</v>
      </c>
      <c r="U600" t="s">
        <v>7906</v>
      </c>
      <c r="V600">
        <v>1.8</v>
      </c>
      <c r="W600" t="s">
        <v>7774</v>
      </c>
      <c r="AD600">
        <v>42.769195140000001</v>
      </c>
      <c r="AE600">
        <v>-82.037550190000005</v>
      </c>
      <c r="AF600">
        <v>202.3</v>
      </c>
      <c r="AG600">
        <v>290</v>
      </c>
      <c r="AH600" t="s">
        <v>8087</v>
      </c>
      <c r="AJ600">
        <v>986</v>
      </c>
      <c r="AK600">
        <v>18.099</v>
      </c>
    </row>
    <row r="601" spans="1:54" x14ac:dyDescent="0.35">
      <c r="A601" t="s">
        <v>7778</v>
      </c>
      <c r="B601">
        <v>597</v>
      </c>
      <c r="C601">
        <v>1716.1420000000001</v>
      </c>
      <c r="D601">
        <v>10</v>
      </c>
      <c r="E601" t="s">
        <v>7782</v>
      </c>
      <c r="F601" t="s">
        <v>7773</v>
      </c>
      <c r="G601" t="s">
        <v>7797</v>
      </c>
      <c r="H601">
        <v>15</v>
      </c>
      <c r="I601">
        <v>0.82</v>
      </c>
      <c r="J601">
        <v>37</v>
      </c>
      <c r="K601">
        <v>20</v>
      </c>
      <c r="L601" t="s">
        <v>7458</v>
      </c>
      <c r="O601" t="s">
        <v>7805</v>
      </c>
      <c r="P601" t="s">
        <v>7774</v>
      </c>
      <c r="Q601" t="s">
        <v>7212</v>
      </c>
      <c r="R601" t="s">
        <v>7578</v>
      </c>
      <c r="S601" t="s">
        <v>7578</v>
      </c>
      <c r="T601">
        <v>5.56</v>
      </c>
      <c r="U601" t="s">
        <v>7906</v>
      </c>
      <c r="V601">
        <v>1.8</v>
      </c>
      <c r="W601" t="s">
        <v>7774</v>
      </c>
      <c r="X601" t="s">
        <v>7788</v>
      </c>
      <c r="Y601" t="s">
        <v>7774</v>
      </c>
      <c r="Z601">
        <v>10</v>
      </c>
      <c r="AA601">
        <v>10</v>
      </c>
      <c r="AB601">
        <v>12</v>
      </c>
      <c r="AC601" t="s">
        <v>5753</v>
      </c>
      <c r="AD601">
        <v>42.769191300000003</v>
      </c>
      <c r="AE601">
        <v>-82.037550300000007</v>
      </c>
      <c r="AF601">
        <v>202.3</v>
      </c>
      <c r="AG601">
        <v>290</v>
      </c>
      <c r="AH601" t="s">
        <v>8087</v>
      </c>
      <c r="AI601">
        <v>15</v>
      </c>
      <c r="AJ601">
        <v>986</v>
      </c>
      <c r="AK601">
        <v>0.42399999999999999</v>
      </c>
      <c r="AL601">
        <v>263.98200000000003</v>
      </c>
      <c r="AM601">
        <v>2049</v>
      </c>
      <c r="AN601">
        <v>2060</v>
      </c>
      <c r="AQ601">
        <v>1.2</v>
      </c>
      <c r="AR601">
        <v>1.2</v>
      </c>
      <c r="AT601">
        <v>2.09</v>
      </c>
      <c r="AU601">
        <v>2.08</v>
      </c>
      <c r="BA601">
        <v>0.82</v>
      </c>
      <c r="BB601">
        <v>37</v>
      </c>
    </row>
    <row r="602" spans="1:54" x14ac:dyDescent="0.35">
      <c r="A602" t="s">
        <v>7778</v>
      </c>
      <c r="B602">
        <v>598</v>
      </c>
      <c r="C602">
        <v>1718.1089999999999</v>
      </c>
      <c r="D602">
        <v>10</v>
      </c>
      <c r="E602" t="s">
        <v>7782</v>
      </c>
      <c r="F602" t="s">
        <v>7773</v>
      </c>
      <c r="G602" t="s">
        <v>7797</v>
      </c>
      <c r="H602">
        <v>15</v>
      </c>
      <c r="I602">
        <v>0.85</v>
      </c>
      <c r="J602">
        <v>32</v>
      </c>
      <c r="K602">
        <v>21</v>
      </c>
      <c r="L602" t="s">
        <v>7663</v>
      </c>
      <c r="O602" t="s">
        <v>7805</v>
      </c>
      <c r="P602" t="s">
        <v>7774</v>
      </c>
      <c r="Q602" t="s">
        <v>7212</v>
      </c>
      <c r="R602" t="s">
        <v>7578</v>
      </c>
      <c r="S602" t="s">
        <v>7578</v>
      </c>
      <c r="T602">
        <v>5.56</v>
      </c>
      <c r="U602" t="s">
        <v>7906</v>
      </c>
      <c r="V602">
        <v>1.9</v>
      </c>
      <c r="W602" t="s">
        <v>7774</v>
      </c>
      <c r="X602" t="s">
        <v>7788</v>
      </c>
      <c r="Y602" t="s">
        <v>7774</v>
      </c>
      <c r="Z602">
        <v>10</v>
      </c>
      <c r="AA602">
        <v>10</v>
      </c>
      <c r="AB602">
        <v>12</v>
      </c>
      <c r="AC602" t="s">
        <v>5753</v>
      </c>
      <c r="AD602">
        <v>42.769173459999998</v>
      </c>
      <c r="AE602">
        <v>-82.037550789999997</v>
      </c>
      <c r="AF602">
        <v>202.2</v>
      </c>
      <c r="AG602">
        <v>290</v>
      </c>
      <c r="AH602" t="s">
        <v>8087</v>
      </c>
      <c r="AI602">
        <v>15</v>
      </c>
      <c r="AJ602">
        <v>986</v>
      </c>
      <c r="AK602">
        <v>2.3940000000000001</v>
      </c>
      <c r="AL602">
        <v>265.79399999999998</v>
      </c>
      <c r="AM602">
        <v>2060</v>
      </c>
      <c r="AN602">
        <v>2070</v>
      </c>
      <c r="AQ602">
        <v>1.21</v>
      </c>
      <c r="AR602">
        <v>1.2</v>
      </c>
      <c r="AT602">
        <v>2.1</v>
      </c>
      <c r="AU602">
        <v>2.09</v>
      </c>
      <c r="BA602">
        <v>0.85</v>
      </c>
      <c r="BB602">
        <v>32</v>
      </c>
    </row>
    <row r="603" spans="1:54" x14ac:dyDescent="0.35">
      <c r="A603" t="s">
        <v>7778</v>
      </c>
      <c r="B603">
        <v>599</v>
      </c>
      <c r="C603">
        <v>1719.0740000000001</v>
      </c>
      <c r="D603">
        <v>10</v>
      </c>
      <c r="E603" t="s">
        <v>7782</v>
      </c>
      <c r="F603" t="s">
        <v>7773</v>
      </c>
      <c r="G603" t="s">
        <v>7797</v>
      </c>
      <c r="H603">
        <v>12</v>
      </c>
      <c r="I603">
        <v>0.67</v>
      </c>
      <c r="J603">
        <v>44</v>
      </c>
      <c r="K603">
        <v>21</v>
      </c>
      <c r="L603" t="s">
        <v>7330</v>
      </c>
      <c r="O603" t="s">
        <v>7805</v>
      </c>
      <c r="P603" t="s">
        <v>7774</v>
      </c>
      <c r="Q603" t="s">
        <v>7212</v>
      </c>
      <c r="R603" t="s">
        <v>7578</v>
      </c>
      <c r="S603" t="s">
        <v>7578</v>
      </c>
      <c r="T603">
        <v>5.56</v>
      </c>
      <c r="U603" t="s">
        <v>7906</v>
      </c>
      <c r="V603">
        <v>1.8</v>
      </c>
      <c r="W603" t="s">
        <v>7774</v>
      </c>
      <c r="X603" t="s">
        <v>7879</v>
      </c>
      <c r="Y603" t="s">
        <v>7774</v>
      </c>
      <c r="Z603">
        <v>15</v>
      </c>
      <c r="AA603">
        <v>10</v>
      </c>
      <c r="AB603">
        <v>12</v>
      </c>
      <c r="AC603" t="s">
        <v>5753</v>
      </c>
      <c r="AD603">
        <v>42.769164789999998</v>
      </c>
      <c r="AE603">
        <v>-82.037551030000003</v>
      </c>
      <c r="AF603">
        <v>202.2</v>
      </c>
      <c r="AG603">
        <v>290</v>
      </c>
      <c r="AH603" t="s">
        <v>8087</v>
      </c>
      <c r="AI603">
        <v>15</v>
      </c>
      <c r="AJ603">
        <v>986</v>
      </c>
      <c r="AK603">
        <v>3.3519999999999999</v>
      </c>
      <c r="AL603">
        <v>273.02199999999999</v>
      </c>
      <c r="AM603">
        <v>2048</v>
      </c>
      <c r="AN603">
        <v>2060</v>
      </c>
      <c r="AQ603">
        <v>1.2</v>
      </c>
      <c r="AR603">
        <v>1.2</v>
      </c>
      <c r="AT603">
        <v>2.09</v>
      </c>
      <c r="AU603">
        <v>2.08</v>
      </c>
      <c r="BA603">
        <v>0.67</v>
      </c>
      <c r="BB603">
        <v>44</v>
      </c>
    </row>
    <row r="604" spans="1:54" x14ac:dyDescent="0.35">
      <c r="A604" t="s">
        <v>7778</v>
      </c>
      <c r="B604">
        <v>600</v>
      </c>
      <c r="C604">
        <v>1720.0719999999999</v>
      </c>
      <c r="D604">
        <v>10</v>
      </c>
      <c r="E604" t="s">
        <v>7782</v>
      </c>
      <c r="F604" t="s">
        <v>7773</v>
      </c>
      <c r="G604" t="s">
        <v>7797</v>
      </c>
      <c r="H604">
        <v>12</v>
      </c>
      <c r="I604">
        <v>0.65</v>
      </c>
      <c r="J604">
        <v>36</v>
      </c>
      <c r="K604">
        <v>22</v>
      </c>
      <c r="L604" t="s">
        <v>7372</v>
      </c>
      <c r="O604" t="s">
        <v>7805</v>
      </c>
      <c r="P604" t="s">
        <v>7774</v>
      </c>
      <c r="Q604" t="s">
        <v>7212</v>
      </c>
      <c r="R604" t="s">
        <v>7578</v>
      </c>
      <c r="S604" t="s">
        <v>7578</v>
      </c>
      <c r="T604">
        <v>5.56</v>
      </c>
      <c r="U604" t="s">
        <v>7906</v>
      </c>
      <c r="V604">
        <v>1.8</v>
      </c>
      <c r="W604" t="s">
        <v>7774</v>
      </c>
      <c r="X604" t="s">
        <v>7788</v>
      </c>
      <c r="Y604" t="s">
        <v>7774</v>
      </c>
      <c r="Z604">
        <v>10</v>
      </c>
      <c r="AA604">
        <v>10</v>
      </c>
      <c r="AB604">
        <v>12</v>
      </c>
      <c r="AC604" t="s">
        <v>5753</v>
      </c>
      <c r="AD604">
        <v>42.76915571</v>
      </c>
      <c r="AE604">
        <v>-82.037551269999994</v>
      </c>
      <c r="AF604">
        <v>202.2</v>
      </c>
      <c r="AG604">
        <v>290</v>
      </c>
      <c r="AH604" t="s">
        <v>8087</v>
      </c>
      <c r="AI604">
        <v>15</v>
      </c>
      <c r="AJ604">
        <v>986</v>
      </c>
      <c r="AK604">
        <v>4.3540000000000001</v>
      </c>
      <c r="AL604">
        <v>274.48700000000002</v>
      </c>
      <c r="AM604">
        <v>2068</v>
      </c>
      <c r="AN604">
        <v>2076</v>
      </c>
      <c r="AQ604">
        <v>1.21</v>
      </c>
      <c r="AR604">
        <v>1.21</v>
      </c>
      <c r="AT604">
        <v>2.11</v>
      </c>
      <c r="AU604">
        <v>2.1</v>
      </c>
      <c r="BA604">
        <v>0.65</v>
      </c>
      <c r="BB604">
        <v>36</v>
      </c>
    </row>
    <row r="605" spans="1:54" x14ac:dyDescent="0.35">
      <c r="A605" t="s">
        <v>7778</v>
      </c>
      <c r="B605">
        <v>601</v>
      </c>
      <c r="C605">
        <v>1723.0409999999999</v>
      </c>
      <c r="D605">
        <v>10</v>
      </c>
      <c r="E605" t="s">
        <v>7782</v>
      </c>
      <c r="F605" t="s">
        <v>7773</v>
      </c>
      <c r="G605" t="s">
        <v>7797</v>
      </c>
      <c r="H605">
        <v>12</v>
      </c>
      <c r="I605">
        <v>0.64</v>
      </c>
      <c r="J605">
        <v>29</v>
      </c>
      <c r="K605">
        <v>19</v>
      </c>
      <c r="L605" t="s">
        <v>7521</v>
      </c>
      <c r="O605" t="s">
        <v>7805</v>
      </c>
      <c r="P605" t="s">
        <v>7774</v>
      </c>
      <c r="Q605" t="s">
        <v>7212</v>
      </c>
      <c r="R605" t="s">
        <v>7578</v>
      </c>
      <c r="S605" t="s">
        <v>7578</v>
      </c>
      <c r="T605">
        <v>5.56</v>
      </c>
      <c r="U605" t="s">
        <v>7906</v>
      </c>
      <c r="V605">
        <v>1.8</v>
      </c>
      <c r="W605" t="s">
        <v>7774</v>
      </c>
      <c r="X605" t="s">
        <v>7788</v>
      </c>
      <c r="Y605" t="s">
        <v>7774</v>
      </c>
      <c r="Z605">
        <v>10</v>
      </c>
      <c r="AA605">
        <v>10</v>
      </c>
      <c r="AB605">
        <v>12</v>
      </c>
      <c r="AC605" t="s">
        <v>5753</v>
      </c>
      <c r="AD605">
        <v>42.769128780000003</v>
      </c>
      <c r="AE605">
        <v>-82.037551899999997</v>
      </c>
      <c r="AF605">
        <v>202.1</v>
      </c>
      <c r="AG605">
        <v>290</v>
      </c>
      <c r="AH605" t="s">
        <v>8087</v>
      </c>
      <c r="AI605">
        <v>15</v>
      </c>
      <c r="AJ605">
        <v>986</v>
      </c>
      <c r="AK605">
        <v>7.3280000000000003</v>
      </c>
      <c r="AL605">
        <v>273.85199999999998</v>
      </c>
      <c r="AM605">
        <v>2083</v>
      </c>
      <c r="AN605">
        <v>2089</v>
      </c>
      <c r="AQ605">
        <v>1.22</v>
      </c>
      <c r="AR605">
        <v>1.22</v>
      </c>
      <c r="AT605">
        <v>2.12</v>
      </c>
      <c r="AU605">
        <v>2.11</v>
      </c>
      <c r="BA605">
        <v>0.64</v>
      </c>
      <c r="BB605">
        <v>29</v>
      </c>
    </row>
    <row r="606" spans="1:54" x14ac:dyDescent="0.35">
      <c r="A606" t="s">
        <v>8084</v>
      </c>
      <c r="B606">
        <v>602</v>
      </c>
      <c r="C606">
        <v>1733.7</v>
      </c>
      <c r="D606">
        <v>10</v>
      </c>
      <c r="E606" t="s">
        <v>7782</v>
      </c>
      <c r="F606" t="s">
        <v>8085</v>
      </c>
      <c r="G606" t="s">
        <v>8107</v>
      </c>
      <c r="Q606" t="s">
        <v>8359</v>
      </c>
      <c r="R606" t="s">
        <v>7582</v>
      </c>
      <c r="S606" t="s">
        <v>7582</v>
      </c>
      <c r="T606">
        <v>5.56</v>
      </c>
      <c r="U606" t="s">
        <v>8360</v>
      </c>
      <c r="V606">
        <v>1.8</v>
      </c>
      <c r="W606" t="s">
        <v>7774</v>
      </c>
      <c r="AD606">
        <v>42.769032090000003</v>
      </c>
      <c r="AE606">
        <v>-82.037553919999993</v>
      </c>
      <c r="AF606">
        <v>202.1</v>
      </c>
      <c r="AG606">
        <v>290</v>
      </c>
      <c r="AH606" t="s">
        <v>8087</v>
      </c>
      <c r="AJ606">
        <v>986</v>
      </c>
      <c r="AK606">
        <v>18.001000000000001</v>
      </c>
    </row>
    <row r="607" spans="1:54" x14ac:dyDescent="0.35">
      <c r="A607" t="s">
        <v>8084</v>
      </c>
      <c r="B607">
        <v>603</v>
      </c>
      <c r="C607">
        <v>1751.8</v>
      </c>
      <c r="D607">
        <v>10</v>
      </c>
      <c r="E607" t="s">
        <v>7782</v>
      </c>
      <c r="F607" t="s">
        <v>8085</v>
      </c>
      <c r="G607" t="s">
        <v>8107</v>
      </c>
      <c r="Q607" t="s">
        <v>8361</v>
      </c>
      <c r="R607" t="s">
        <v>7578</v>
      </c>
      <c r="S607" t="s">
        <v>7578</v>
      </c>
      <c r="T607">
        <v>5.56</v>
      </c>
      <c r="U607" t="s">
        <v>8362</v>
      </c>
      <c r="V607">
        <v>1.9</v>
      </c>
      <c r="W607" t="s">
        <v>7774</v>
      </c>
      <c r="AD607">
        <v>42.768868159999997</v>
      </c>
      <c r="AE607">
        <v>-82.037559810000005</v>
      </c>
      <c r="AF607">
        <v>202</v>
      </c>
      <c r="AG607">
        <v>290</v>
      </c>
      <c r="AH607" t="s">
        <v>8087</v>
      </c>
      <c r="AJ607">
        <v>986</v>
      </c>
      <c r="AK607">
        <v>18.100000000000001</v>
      </c>
    </row>
    <row r="608" spans="1:54" x14ac:dyDescent="0.35">
      <c r="A608" t="s">
        <v>8084</v>
      </c>
      <c r="B608">
        <v>604</v>
      </c>
      <c r="C608">
        <v>1768.8</v>
      </c>
      <c r="D608">
        <v>10</v>
      </c>
      <c r="E608" t="s">
        <v>7782</v>
      </c>
      <c r="F608" t="s">
        <v>8085</v>
      </c>
      <c r="G608" t="s">
        <v>8107</v>
      </c>
      <c r="Q608" t="s">
        <v>7213</v>
      </c>
      <c r="R608" t="s">
        <v>7520</v>
      </c>
      <c r="S608" t="s">
        <v>7520</v>
      </c>
      <c r="T608">
        <v>5.56</v>
      </c>
      <c r="U608" t="s">
        <v>7838</v>
      </c>
      <c r="V608">
        <v>1.9</v>
      </c>
      <c r="W608" t="s">
        <v>7774</v>
      </c>
      <c r="AD608">
        <v>42.768714260000003</v>
      </c>
      <c r="AE608">
        <v>-82.037568129999997</v>
      </c>
      <c r="AF608">
        <v>201.9</v>
      </c>
      <c r="AG608">
        <v>290</v>
      </c>
      <c r="AH608" t="s">
        <v>8087</v>
      </c>
      <c r="AJ608">
        <v>986</v>
      </c>
      <c r="AK608">
        <v>17</v>
      </c>
    </row>
    <row r="609" spans="1:54" x14ac:dyDescent="0.35">
      <c r="A609" t="s">
        <v>7778</v>
      </c>
      <c r="B609">
        <v>605</v>
      </c>
      <c r="C609">
        <v>1769.8679999999999</v>
      </c>
      <c r="D609">
        <v>10</v>
      </c>
      <c r="E609" t="s">
        <v>7798</v>
      </c>
      <c r="F609" t="s">
        <v>7773</v>
      </c>
      <c r="G609" t="s">
        <v>7810</v>
      </c>
      <c r="J609">
        <v>17</v>
      </c>
      <c r="K609">
        <v>4</v>
      </c>
      <c r="L609" t="s">
        <v>7622</v>
      </c>
      <c r="O609" t="s">
        <v>7776</v>
      </c>
      <c r="P609" t="s">
        <v>3293</v>
      </c>
      <c r="Q609" t="s">
        <v>7213</v>
      </c>
      <c r="R609" t="s">
        <v>7520</v>
      </c>
      <c r="S609" t="s">
        <v>7520</v>
      </c>
      <c r="T609">
        <v>5.56</v>
      </c>
      <c r="U609" t="s">
        <v>7838</v>
      </c>
      <c r="V609">
        <v>1.8</v>
      </c>
      <c r="W609" t="s">
        <v>7774</v>
      </c>
      <c r="X609" t="s">
        <v>7783</v>
      </c>
      <c r="Y609" t="s">
        <v>7774</v>
      </c>
      <c r="AC609" t="s">
        <v>5776</v>
      </c>
      <c r="AD609">
        <v>42.768704669999998</v>
      </c>
      <c r="AE609">
        <v>-82.0375686</v>
      </c>
      <c r="AF609">
        <v>201.9</v>
      </c>
      <c r="AG609">
        <v>290</v>
      </c>
      <c r="AH609" t="s">
        <v>8087</v>
      </c>
      <c r="AI609">
        <v>15</v>
      </c>
      <c r="AJ609">
        <v>986</v>
      </c>
      <c r="AK609">
        <v>1.0589999999999999</v>
      </c>
      <c r="AL609">
        <v>-17.843</v>
      </c>
    </row>
    <row r="610" spans="1:54" x14ac:dyDescent="0.35">
      <c r="A610" t="s">
        <v>7778</v>
      </c>
      <c r="B610">
        <v>606</v>
      </c>
      <c r="C610">
        <v>1776.5</v>
      </c>
      <c r="D610">
        <v>10</v>
      </c>
      <c r="E610" t="s">
        <v>7782</v>
      </c>
      <c r="F610" t="s">
        <v>7773</v>
      </c>
      <c r="G610" t="s">
        <v>7810</v>
      </c>
      <c r="H610">
        <v>23</v>
      </c>
      <c r="I610">
        <v>1.28</v>
      </c>
      <c r="J610">
        <v>30</v>
      </c>
      <c r="K610">
        <v>18</v>
      </c>
      <c r="L610" t="s">
        <v>7419</v>
      </c>
      <c r="O610" t="s">
        <v>7776</v>
      </c>
      <c r="P610" t="s">
        <v>3293</v>
      </c>
      <c r="Q610" t="s">
        <v>7213</v>
      </c>
      <c r="R610" t="s">
        <v>7520</v>
      </c>
      <c r="S610" t="s">
        <v>7520</v>
      </c>
      <c r="T610">
        <v>5.56</v>
      </c>
      <c r="U610" t="s">
        <v>7838</v>
      </c>
      <c r="V610">
        <v>1.9</v>
      </c>
      <c r="W610" t="s">
        <v>7774</v>
      </c>
      <c r="X610" t="s">
        <v>7788</v>
      </c>
      <c r="Y610" t="s">
        <v>3293</v>
      </c>
      <c r="Z610">
        <v>15</v>
      </c>
      <c r="AA610">
        <v>20</v>
      </c>
      <c r="AB610">
        <v>22</v>
      </c>
      <c r="AC610" t="s">
        <v>5785</v>
      </c>
      <c r="AD610">
        <v>42.768644680000001</v>
      </c>
      <c r="AE610">
        <v>-82.03757143</v>
      </c>
      <c r="AF610">
        <v>201.8</v>
      </c>
      <c r="AG610">
        <v>290</v>
      </c>
      <c r="AH610" t="s">
        <v>8087</v>
      </c>
      <c r="AI610">
        <v>15</v>
      </c>
      <c r="AJ610">
        <v>986</v>
      </c>
      <c r="AK610">
        <v>7.6840000000000002</v>
      </c>
      <c r="AL610">
        <v>0</v>
      </c>
      <c r="AM610">
        <v>2033</v>
      </c>
      <c r="AN610">
        <v>2048</v>
      </c>
      <c r="AQ610">
        <v>1.2</v>
      </c>
      <c r="AR610">
        <v>1.19</v>
      </c>
      <c r="AT610">
        <v>2.08</v>
      </c>
      <c r="AU610">
        <v>2.06</v>
      </c>
      <c r="BA610">
        <v>1.28</v>
      </c>
      <c r="BB610">
        <v>30</v>
      </c>
    </row>
    <row r="611" spans="1:54" x14ac:dyDescent="0.35">
      <c r="A611" t="s">
        <v>7778</v>
      </c>
      <c r="B611">
        <v>607</v>
      </c>
      <c r="C611">
        <v>1776.5540000000001</v>
      </c>
      <c r="D611">
        <v>10</v>
      </c>
      <c r="E611" t="s">
        <v>7782</v>
      </c>
      <c r="F611" t="s">
        <v>7773</v>
      </c>
      <c r="G611" t="s">
        <v>7810</v>
      </c>
      <c r="H611">
        <v>19</v>
      </c>
      <c r="I611">
        <v>1.04</v>
      </c>
      <c r="J611">
        <v>16</v>
      </c>
      <c r="K611">
        <v>13</v>
      </c>
      <c r="L611" t="s">
        <v>7589</v>
      </c>
      <c r="O611" t="s">
        <v>7776</v>
      </c>
      <c r="P611" t="s">
        <v>3293</v>
      </c>
      <c r="Q611" t="s">
        <v>7213</v>
      </c>
      <c r="R611" t="s">
        <v>7520</v>
      </c>
      <c r="S611" t="s">
        <v>7520</v>
      </c>
      <c r="T611">
        <v>5.56</v>
      </c>
      <c r="U611" t="s">
        <v>7838</v>
      </c>
      <c r="V611">
        <v>1.9</v>
      </c>
      <c r="W611" t="s">
        <v>7774</v>
      </c>
      <c r="X611" t="s">
        <v>7788</v>
      </c>
      <c r="Y611" t="s">
        <v>7774</v>
      </c>
      <c r="Z611">
        <v>15</v>
      </c>
      <c r="AA611">
        <v>20</v>
      </c>
      <c r="AB611">
        <v>22</v>
      </c>
      <c r="AC611" t="s">
        <v>5785</v>
      </c>
      <c r="AD611">
        <v>42.768644129999998</v>
      </c>
      <c r="AE611">
        <v>-82.037571450000002</v>
      </c>
      <c r="AF611">
        <v>201.8</v>
      </c>
      <c r="AG611">
        <v>290</v>
      </c>
      <c r="AH611" t="s">
        <v>8087</v>
      </c>
      <c r="AI611">
        <v>15</v>
      </c>
      <c r="AJ611">
        <v>986</v>
      </c>
      <c r="AK611">
        <v>7.7460000000000004</v>
      </c>
      <c r="AL611">
        <v>1.33</v>
      </c>
      <c r="AM611">
        <v>2095</v>
      </c>
      <c r="AN611">
        <v>2099</v>
      </c>
      <c r="AQ611">
        <v>1.23</v>
      </c>
      <c r="AR611">
        <v>1.22</v>
      </c>
      <c r="AT611">
        <v>2.13</v>
      </c>
      <c r="AU611">
        <v>2.12</v>
      </c>
      <c r="BA611">
        <v>1.04</v>
      </c>
      <c r="BB611">
        <v>16</v>
      </c>
    </row>
    <row r="612" spans="1:54" x14ac:dyDescent="0.35">
      <c r="A612" t="s">
        <v>8084</v>
      </c>
      <c r="B612">
        <v>608</v>
      </c>
      <c r="C612">
        <v>1783.4</v>
      </c>
      <c r="D612">
        <v>10</v>
      </c>
      <c r="E612" t="s">
        <v>7782</v>
      </c>
      <c r="F612" t="s">
        <v>8085</v>
      </c>
      <c r="G612" t="s">
        <v>8107</v>
      </c>
      <c r="Q612" t="s">
        <v>8363</v>
      </c>
      <c r="R612" t="s">
        <v>7374</v>
      </c>
      <c r="S612" t="s">
        <v>7374</v>
      </c>
      <c r="T612">
        <v>5.56</v>
      </c>
      <c r="U612" t="s">
        <v>8364</v>
      </c>
      <c r="V612">
        <v>1.8</v>
      </c>
      <c r="W612" t="s">
        <v>7774</v>
      </c>
      <c r="AD612">
        <v>42.76858206</v>
      </c>
      <c r="AE612">
        <v>-82.037574269999993</v>
      </c>
      <c r="AF612">
        <v>201.8</v>
      </c>
      <c r="AG612">
        <v>290</v>
      </c>
      <c r="AH612" t="s">
        <v>8087</v>
      </c>
      <c r="AJ612">
        <v>986</v>
      </c>
      <c r="AK612">
        <v>14.6</v>
      </c>
    </row>
    <row r="613" spans="1:54" x14ac:dyDescent="0.35">
      <c r="A613" t="s">
        <v>8084</v>
      </c>
      <c r="B613">
        <v>609</v>
      </c>
      <c r="C613">
        <v>1797.7</v>
      </c>
      <c r="D613">
        <v>10</v>
      </c>
      <c r="E613" t="s">
        <v>7782</v>
      </c>
      <c r="F613" t="s">
        <v>8085</v>
      </c>
      <c r="G613" t="s">
        <v>8107</v>
      </c>
      <c r="Q613" t="s">
        <v>8365</v>
      </c>
      <c r="R613" t="s">
        <v>7583</v>
      </c>
      <c r="S613" t="s">
        <v>7583</v>
      </c>
      <c r="T613">
        <v>5.56</v>
      </c>
      <c r="U613" t="s">
        <v>8366</v>
      </c>
      <c r="V613">
        <v>1.8</v>
      </c>
      <c r="W613" t="s">
        <v>7774</v>
      </c>
      <c r="AD613">
        <v>42.768452549999999</v>
      </c>
      <c r="AE613">
        <v>-82.037579059999999</v>
      </c>
      <c r="AF613">
        <v>201.7</v>
      </c>
      <c r="AG613">
        <v>290</v>
      </c>
      <c r="AH613" t="s">
        <v>8087</v>
      </c>
      <c r="AJ613">
        <v>986</v>
      </c>
      <c r="AK613">
        <v>14.3</v>
      </c>
    </row>
    <row r="614" spans="1:54" x14ac:dyDescent="0.35">
      <c r="A614" t="s">
        <v>8084</v>
      </c>
      <c r="B614">
        <v>610</v>
      </c>
      <c r="C614">
        <v>1811.9</v>
      </c>
      <c r="D614">
        <v>10</v>
      </c>
      <c r="E614" t="s">
        <v>7782</v>
      </c>
      <c r="F614" t="s">
        <v>8085</v>
      </c>
      <c r="G614" t="s">
        <v>8107</v>
      </c>
      <c r="Q614" t="s">
        <v>7214</v>
      </c>
      <c r="R614" t="s">
        <v>7584</v>
      </c>
      <c r="S614" t="s">
        <v>7584</v>
      </c>
      <c r="T614">
        <v>5.56</v>
      </c>
      <c r="U614" t="s">
        <v>7907</v>
      </c>
      <c r="V614">
        <v>1.8</v>
      </c>
      <c r="W614" t="s">
        <v>7774</v>
      </c>
      <c r="AD614">
        <v>42.76832392</v>
      </c>
      <c r="AE614">
        <v>-82.03758139</v>
      </c>
      <c r="AF614">
        <v>201.5</v>
      </c>
      <c r="AG614">
        <v>290</v>
      </c>
      <c r="AH614" t="s">
        <v>8087</v>
      </c>
      <c r="AJ614">
        <v>986</v>
      </c>
      <c r="AK614">
        <v>14.2</v>
      </c>
    </row>
    <row r="615" spans="1:54" x14ac:dyDescent="0.35">
      <c r="A615" t="s">
        <v>7778</v>
      </c>
      <c r="B615">
        <v>611</v>
      </c>
      <c r="C615">
        <v>1813.43</v>
      </c>
      <c r="D615">
        <v>10</v>
      </c>
      <c r="E615" t="s">
        <v>7782</v>
      </c>
      <c r="F615" t="s">
        <v>7773</v>
      </c>
      <c r="G615" t="s">
        <v>7797</v>
      </c>
      <c r="H615">
        <v>16</v>
      </c>
      <c r="I615">
        <v>0.87</v>
      </c>
      <c r="J615">
        <v>22</v>
      </c>
      <c r="K615">
        <v>14</v>
      </c>
      <c r="L615" t="s">
        <v>7572</v>
      </c>
      <c r="O615" t="s">
        <v>7805</v>
      </c>
      <c r="P615" t="s">
        <v>7774</v>
      </c>
      <c r="Q615" t="s">
        <v>7214</v>
      </c>
      <c r="R615" t="s">
        <v>7584</v>
      </c>
      <c r="S615" t="s">
        <v>7584</v>
      </c>
      <c r="T615">
        <v>5.56</v>
      </c>
      <c r="U615" t="s">
        <v>7907</v>
      </c>
      <c r="V615">
        <v>1.9</v>
      </c>
      <c r="W615" t="s">
        <v>7774</v>
      </c>
      <c r="X615" t="s">
        <v>7788</v>
      </c>
      <c r="Y615" t="s">
        <v>7774</v>
      </c>
      <c r="Z615">
        <v>10</v>
      </c>
      <c r="AA615">
        <v>10</v>
      </c>
      <c r="AB615">
        <v>12</v>
      </c>
      <c r="AC615" t="s">
        <v>5753</v>
      </c>
      <c r="AD615">
        <v>42.768310159999999</v>
      </c>
      <c r="AE615">
        <v>-82.037581599999996</v>
      </c>
      <c r="AF615">
        <v>201.5</v>
      </c>
      <c r="AG615">
        <v>290</v>
      </c>
      <c r="AH615" t="s">
        <v>8087</v>
      </c>
      <c r="AI615">
        <v>15</v>
      </c>
      <c r="AJ615">
        <v>986</v>
      </c>
      <c r="AK615">
        <v>1.518</v>
      </c>
      <c r="AL615">
        <v>155.34899999999999</v>
      </c>
      <c r="AM615">
        <v>2085</v>
      </c>
      <c r="AN615">
        <v>2091</v>
      </c>
      <c r="AQ615">
        <v>1.22</v>
      </c>
      <c r="AR615">
        <v>1.22</v>
      </c>
      <c r="AT615">
        <v>2.12</v>
      </c>
      <c r="AU615">
        <v>2.11</v>
      </c>
      <c r="BA615">
        <v>0.87</v>
      </c>
      <c r="BB615">
        <v>22</v>
      </c>
    </row>
    <row r="616" spans="1:54" x14ac:dyDescent="0.35">
      <c r="A616" t="s">
        <v>7778</v>
      </c>
      <c r="B616">
        <v>612</v>
      </c>
      <c r="C616">
        <v>1814.635</v>
      </c>
      <c r="D616">
        <v>10</v>
      </c>
      <c r="E616" t="s">
        <v>7782</v>
      </c>
      <c r="F616" t="s">
        <v>7773</v>
      </c>
      <c r="G616" t="s">
        <v>7797</v>
      </c>
      <c r="H616">
        <v>16</v>
      </c>
      <c r="I616">
        <v>0.9</v>
      </c>
      <c r="J616">
        <v>28</v>
      </c>
      <c r="K616">
        <v>20</v>
      </c>
      <c r="L616" t="s">
        <v>7908</v>
      </c>
      <c r="O616" t="s">
        <v>7805</v>
      </c>
      <c r="P616" t="s">
        <v>7774</v>
      </c>
      <c r="Q616" t="s">
        <v>7214</v>
      </c>
      <c r="R616" t="s">
        <v>7584</v>
      </c>
      <c r="S616" t="s">
        <v>7584</v>
      </c>
      <c r="T616">
        <v>5.56</v>
      </c>
      <c r="U616" t="s">
        <v>7907</v>
      </c>
      <c r="V616">
        <v>1.9</v>
      </c>
      <c r="W616" t="s">
        <v>7774</v>
      </c>
      <c r="X616" t="s">
        <v>7788</v>
      </c>
      <c r="Y616" t="s">
        <v>7774</v>
      </c>
      <c r="Z616">
        <v>10</v>
      </c>
      <c r="AA616">
        <v>10</v>
      </c>
      <c r="AB616">
        <v>12</v>
      </c>
      <c r="AC616" t="s">
        <v>5753</v>
      </c>
      <c r="AD616">
        <v>42.76829927</v>
      </c>
      <c r="AE616">
        <v>-82.037581759999995</v>
      </c>
      <c r="AF616">
        <v>201.5</v>
      </c>
      <c r="AG616">
        <v>290</v>
      </c>
      <c r="AH616" t="s">
        <v>8087</v>
      </c>
      <c r="AI616">
        <v>15</v>
      </c>
      <c r="AJ616">
        <v>986</v>
      </c>
      <c r="AK616">
        <v>2.7210000000000001</v>
      </c>
      <c r="AL616">
        <v>142.727</v>
      </c>
      <c r="AM616">
        <v>2069</v>
      </c>
      <c r="AN616">
        <v>2078</v>
      </c>
      <c r="AQ616">
        <v>1.21</v>
      </c>
      <c r="AR616">
        <v>1.21</v>
      </c>
      <c r="AT616">
        <v>2.11</v>
      </c>
      <c r="AU616">
        <v>2.1</v>
      </c>
      <c r="BA616">
        <v>0.9</v>
      </c>
      <c r="BB616">
        <v>28</v>
      </c>
    </row>
    <row r="617" spans="1:54" x14ac:dyDescent="0.35">
      <c r="A617" t="s">
        <v>7778</v>
      </c>
      <c r="B617">
        <v>613</v>
      </c>
      <c r="C617">
        <v>1817.0540000000001</v>
      </c>
      <c r="D617">
        <v>10</v>
      </c>
      <c r="E617" t="s">
        <v>7782</v>
      </c>
      <c r="F617" t="s">
        <v>7773</v>
      </c>
      <c r="G617" t="s">
        <v>7797</v>
      </c>
      <c r="H617">
        <v>12</v>
      </c>
      <c r="I617">
        <v>0.66</v>
      </c>
      <c r="J617">
        <v>20</v>
      </c>
      <c r="K617">
        <v>18</v>
      </c>
      <c r="L617" t="s">
        <v>7909</v>
      </c>
      <c r="O617" t="s">
        <v>7805</v>
      </c>
      <c r="P617" t="s">
        <v>7774</v>
      </c>
      <c r="Q617" t="s">
        <v>7214</v>
      </c>
      <c r="R617" t="s">
        <v>7584</v>
      </c>
      <c r="S617" t="s">
        <v>7584</v>
      </c>
      <c r="T617">
        <v>5.56</v>
      </c>
      <c r="U617" t="s">
        <v>7907</v>
      </c>
      <c r="V617">
        <v>1.8</v>
      </c>
      <c r="W617" t="s">
        <v>7774</v>
      </c>
      <c r="X617" t="s">
        <v>7788</v>
      </c>
      <c r="Y617" t="s">
        <v>7774</v>
      </c>
      <c r="Z617">
        <v>10</v>
      </c>
      <c r="AA617">
        <v>10</v>
      </c>
      <c r="AB617">
        <v>12</v>
      </c>
      <c r="AC617" t="s">
        <v>5753</v>
      </c>
      <c r="AD617">
        <v>42.768277320000003</v>
      </c>
      <c r="AE617">
        <v>-82.037582069999999</v>
      </c>
      <c r="AF617">
        <v>201.5</v>
      </c>
      <c r="AG617">
        <v>290</v>
      </c>
      <c r="AH617" t="s">
        <v>8087</v>
      </c>
      <c r="AI617">
        <v>15</v>
      </c>
      <c r="AJ617">
        <v>986</v>
      </c>
      <c r="AK617">
        <v>5.1440000000000001</v>
      </c>
      <c r="AL617">
        <v>164.97300000000001</v>
      </c>
      <c r="AM617">
        <v>2098</v>
      </c>
      <c r="AN617">
        <v>2102</v>
      </c>
      <c r="AQ617">
        <v>1.23</v>
      </c>
      <c r="AR617">
        <v>1.23</v>
      </c>
      <c r="AT617">
        <v>2.13</v>
      </c>
      <c r="AU617">
        <v>2.13</v>
      </c>
      <c r="BA617">
        <v>0.66</v>
      </c>
      <c r="BB617">
        <v>20</v>
      </c>
    </row>
    <row r="618" spans="1:54" x14ac:dyDescent="0.35">
      <c r="A618" t="s">
        <v>7778</v>
      </c>
      <c r="B618">
        <v>614</v>
      </c>
      <c r="C618">
        <v>1821.8810000000001</v>
      </c>
      <c r="D618">
        <v>10</v>
      </c>
      <c r="E618" t="s">
        <v>7782</v>
      </c>
      <c r="F618" t="s">
        <v>7773</v>
      </c>
      <c r="G618" t="s">
        <v>7797</v>
      </c>
      <c r="H618">
        <v>16</v>
      </c>
      <c r="I618">
        <v>0.88</v>
      </c>
      <c r="J618">
        <v>30</v>
      </c>
      <c r="K618">
        <v>13</v>
      </c>
      <c r="L618" t="s">
        <v>7682</v>
      </c>
      <c r="O618" t="s">
        <v>7805</v>
      </c>
      <c r="P618" t="s">
        <v>7774</v>
      </c>
      <c r="Q618" t="s">
        <v>7214</v>
      </c>
      <c r="R618" t="s">
        <v>7584</v>
      </c>
      <c r="S618" t="s">
        <v>7584</v>
      </c>
      <c r="T618">
        <v>5.56</v>
      </c>
      <c r="U618" t="s">
        <v>7907</v>
      </c>
      <c r="V618">
        <v>1.8</v>
      </c>
      <c r="W618" t="s">
        <v>7774</v>
      </c>
      <c r="X618" t="s">
        <v>7879</v>
      </c>
      <c r="Y618" t="s">
        <v>7774</v>
      </c>
      <c r="Z618">
        <v>15</v>
      </c>
      <c r="AA618">
        <v>10</v>
      </c>
      <c r="AB618">
        <v>12</v>
      </c>
      <c r="AC618" t="s">
        <v>5753</v>
      </c>
      <c r="AD618">
        <v>42.768233629999997</v>
      </c>
      <c r="AE618">
        <v>-82.037582799999996</v>
      </c>
      <c r="AF618">
        <v>201.5</v>
      </c>
      <c r="AG618">
        <v>290</v>
      </c>
      <c r="AH618" t="s">
        <v>8087</v>
      </c>
      <c r="AI618">
        <v>15</v>
      </c>
      <c r="AJ618">
        <v>986</v>
      </c>
      <c r="AK618">
        <v>9.9659999999999993</v>
      </c>
      <c r="AL618">
        <v>154.405</v>
      </c>
      <c r="AM618">
        <v>2065</v>
      </c>
      <c r="AN618">
        <v>2074</v>
      </c>
      <c r="AQ618">
        <v>1.21</v>
      </c>
      <c r="AR618">
        <v>1.21</v>
      </c>
      <c r="AT618">
        <v>2.1</v>
      </c>
      <c r="AU618">
        <v>2.09</v>
      </c>
      <c r="BA618">
        <v>0.88</v>
      </c>
      <c r="BB618">
        <v>30</v>
      </c>
    </row>
    <row r="619" spans="1:54" x14ac:dyDescent="0.35">
      <c r="A619" t="s">
        <v>8084</v>
      </c>
      <c r="B619">
        <v>615</v>
      </c>
      <c r="C619">
        <v>1829.9</v>
      </c>
      <c r="D619">
        <v>10</v>
      </c>
      <c r="E619" t="s">
        <v>7782</v>
      </c>
      <c r="F619" t="s">
        <v>8085</v>
      </c>
      <c r="G619" t="s">
        <v>8107</v>
      </c>
      <c r="Q619" t="s">
        <v>7215</v>
      </c>
      <c r="R619" t="s">
        <v>7586</v>
      </c>
      <c r="S619" t="s">
        <v>7586</v>
      </c>
      <c r="T619">
        <v>5.56</v>
      </c>
      <c r="U619" t="s">
        <v>7910</v>
      </c>
      <c r="V619">
        <v>1.8</v>
      </c>
      <c r="W619" t="s">
        <v>7774</v>
      </c>
      <c r="AD619">
        <v>42.768160860000002</v>
      </c>
      <c r="AE619">
        <v>-82.037584989999999</v>
      </c>
      <c r="AF619">
        <v>201.6</v>
      </c>
      <c r="AG619">
        <v>290</v>
      </c>
      <c r="AH619" t="s">
        <v>8087</v>
      </c>
      <c r="AJ619">
        <v>986</v>
      </c>
      <c r="AK619">
        <v>18</v>
      </c>
    </row>
    <row r="620" spans="1:54" x14ac:dyDescent="0.35">
      <c r="A620" t="s">
        <v>7778</v>
      </c>
      <c r="B620">
        <v>616</v>
      </c>
      <c r="C620">
        <v>1830.4090000000001</v>
      </c>
      <c r="D620">
        <v>10</v>
      </c>
      <c r="E620" t="s">
        <v>7782</v>
      </c>
      <c r="F620" t="s">
        <v>7773</v>
      </c>
      <c r="G620" t="s">
        <v>7797</v>
      </c>
      <c r="H620">
        <v>17</v>
      </c>
      <c r="I620">
        <v>0.92</v>
      </c>
      <c r="J620">
        <v>9</v>
      </c>
      <c r="K620">
        <v>12</v>
      </c>
      <c r="L620" t="s">
        <v>7377</v>
      </c>
      <c r="O620" t="s">
        <v>7784</v>
      </c>
      <c r="P620" t="s">
        <v>7774</v>
      </c>
      <c r="Q620" t="s">
        <v>7215</v>
      </c>
      <c r="R620" t="s">
        <v>7586</v>
      </c>
      <c r="S620" t="s">
        <v>7586</v>
      </c>
      <c r="T620">
        <v>5.56</v>
      </c>
      <c r="U620" t="s">
        <v>7910</v>
      </c>
      <c r="V620">
        <v>1.8</v>
      </c>
      <c r="W620" t="s">
        <v>7774</v>
      </c>
      <c r="X620" t="s">
        <v>7786</v>
      </c>
      <c r="Y620" t="s">
        <v>7774</v>
      </c>
      <c r="Z620">
        <v>10</v>
      </c>
      <c r="AA620">
        <v>10</v>
      </c>
      <c r="AB620">
        <v>15</v>
      </c>
      <c r="AC620" t="s">
        <v>5753</v>
      </c>
      <c r="AD620">
        <v>42.768156300000001</v>
      </c>
      <c r="AE620">
        <v>-82.037585190000001</v>
      </c>
      <c r="AF620">
        <v>201.6</v>
      </c>
      <c r="AG620">
        <v>290</v>
      </c>
      <c r="AH620" t="s">
        <v>8087</v>
      </c>
      <c r="AI620">
        <v>15</v>
      </c>
      <c r="AJ620">
        <v>986</v>
      </c>
      <c r="AK620">
        <v>0.504</v>
      </c>
      <c r="AL620">
        <v>-94.873000000000005</v>
      </c>
      <c r="AM620">
        <v>2113</v>
      </c>
      <c r="AN620">
        <v>2114</v>
      </c>
      <c r="AQ620">
        <v>1.23</v>
      </c>
      <c r="AR620">
        <v>1.23</v>
      </c>
      <c r="AT620">
        <v>2.14</v>
      </c>
      <c r="AU620">
        <v>2.14</v>
      </c>
      <c r="BA620">
        <v>0.92</v>
      </c>
      <c r="BB620">
        <v>9</v>
      </c>
    </row>
    <row r="621" spans="1:54" x14ac:dyDescent="0.35">
      <c r="A621" t="s">
        <v>8084</v>
      </c>
      <c r="B621">
        <v>617</v>
      </c>
      <c r="C621">
        <v>1837.9</v>
      </c>
      <c r="D621">
        <v>10</v>
      </c>
      <c r="E621" t="s">
        <v>7782</v>
      </c>
      <c r="F621" t="s">
        <v>8085</v>
      </c>
      <c r="G621" t="s">
        <v>8107</v>
      </c>
      <c r="Q621" t="s">
        <v>8367</v>
      </c>
      <c r="R621" t="s">
        <v>7380</v>
      </c>
      <c r="S621" t="s">
        <v>7380</v>
      </c>
      <c r="T621">
        <v>5.56</v>
      </c>
      <c r="U621" t="s">
        <v>8368</v>
      </c>
      <c r="V621">
        <v>1.8</v>
      </c>
      <c r="W621" t="s">
        <v>7774</v>
      </c>
      <c r="AD621">
        <v>42.76808844</v>
      </c>
      <c r="AE621">
        <v>-82.037588850000006</v>
      </c>
      <c r="AF621">
        <v>201.6</v>
      </c>
      <c r="AG621">
        <v>290</v>
      </c>
      <c r="AH621" t="s">
        <v>8087</v>
      </c>
      <c r="AJ621">
        <v>986</v>
      </c>
      <c r="AK621">
        <v>8</v>
      </c>
    </row>
    <row r="622" spans="1:54" x14ac:dyDescent="0.35">
      <c r="A622" t="s">
        <v>8084</v>
      </c>
      <c r="B622">
        <v>618</v>
      </c>
      <c r="C622">
        <v>1845.1</v>
      </c>
      <c r="D622">
        <v>10</v>
      </c>
      <c r="E622" t="s">
        <v>7782</v>
      </c>
      <c r="F622" t="s">
        <v>8085</v>
      </c>
      <c r="G622" t="s">
        <v>8107</v>
      </c>
      <c r="Q622" t="s">
        <v>7216</v>
      </c>
      <c r="R622" t="s">
        <v>7417</v>
      </c>
      <c r="S622" t="s">
        <v>7417</v>
      </c>
      <c r="T622">
        <v>5.56</v>
      </c>
      <c r="U622" t="s">
        <v>7912</v>
      </c>
      <c r="V622">
        <v>1.8</v>
      </c>
      <c r="W622" t="s">
        <v>7774</v>
      </c>
      <c r="AD622">
        <v>42.76802327</v>
      </c>
      <c r="AE622">
        <v>-82.037592720000006</v>
      </c>
      <c r="AF622">
        <v>201.5</v>
      </c>
      <c r="AG622">
        <v>290</v>
      </c>
      <c r="AH622" t="s">
        <v>8087</v>
      </c>
      <c r="AJ622">
        <v>986</v>
      </c>
      <c r="AK622">
        <v>7.2</v>
      </c>
    </row>
    <row r="623" spans="1:54" x14ac:dyDescent="0.35">
      <c r="A623" t="s">
        <v>7778</v>
      </c>
      <c r="B623">
        <v>619</v>
      </c>
      <c r="C623">
        <v>1845.723</v>
      </c>
      <c r="D623">
        <v>10</v>
      </c>
      <c r="E623" t="s">
        <v>7782</v>
      </c>
      <c r="F623" t="s">
        <v>7773</v>
      </c>
      <c r="G623" t="s">
        <v>5753</v>
      </c>
      <c r="H623">
        <v>11</v>
      </c>
      <c r="I623">
        <v>0.6</v>
      </c>
      <c r="J623">
        <v>9</v>
      </c>
      <c r="K623">
        <v>6</v>
      </c>
      <c r="L623" t="s">
        <v>7911</v>
      </c>
      <c r="O623" t="s">
        <v>7784</v>
      </c>
      <c r="P623" t="s">
        <v>7774</v>
      </c>
      <c r="Q623" t="s">
        <v>7216</v>
      </c>
      <c r="R623" t="s">
        <v>7417</v>
      </c>
      <c r="S623" t="s">
        <v>7417</v>
      </c>
      <c r="T623">
        <v>5.56</v>
      </c>
      <c r="U623" t="s">
        <v>7912</v>
      </c>
      <c r="V623">
        <v>1.9</v>
      </c>
      <c r="W623" t="s">
        <v>7774</v>
      </c>
      <c r="X623" t="s">
        <v>7789</v>
      </c>
      <c r="Y623" t="s">
        <v>7774</v>
      </c>
      <c r="AC623" t="s">
        <v>5678</v>
      </c>
      <c r="AD623">
        <v>42.768017669999999</v>
      </c>
      <c r="AE623">
        <v>-82.037593079999994</v>
      </c>
      <c r="AF623">
        <v>201.5</v>
      </c>
      <c r="AG623">
        <v>290</v>
      </c>
      <c r="AH623" t="s">
        <v>8087</v>
      </c>
      <c r="AI623">
        <v>15</v>
      </c>
      <c r="AJ623">
        <v>986</v>
      </c>
      <c r="AK623">
        <v>0.61799999999999999</v>
      </c>
      <c r="AL623">
        <v>-425.86</v>
      </c>
      <c r="AM623">
        <v>2116</v>
      </c>
      <c r="AN623">
        <v>2117</v>
      </c>
      <c r="AQ623">
        <v>1.24</v>
      </c>
      <c r="AR623">
        <v>1.24</v>
      </c>
      <c r="AT623">
        <v>2.15</v>
      </c>
      <c r="AU623">
        <v>2.15</v>
      </c>
      <c r="BA623">
        <v>0.6</v>
      </c>
      <c r="BB623">
        <v>9</v>
      </c>
    </row>
    <row r="624" spans="1:54" x14ac:dyDescent="0.35">
      <c r="A624" t="s">
        <v>8084</v>
      </c>
      <c r="B624">
        <v>620</v>
      </c>
      <c r="C624">
        <v>1852.8</v>
      </c>
      <c r="D624">
        <v>10</v>
      </c>
      <c r="E624" t="s">
        <v>7782</v>
      </c>
      <c r="F624" t="s">
        <v>8085</v>
      </c>
      <c r="G624" t="s">
        <v>8107</v>
      </c>
      <c r="Q624" t="s">
        <v>8369</v>
      </c>
      <c r="R624" t="s">
        <v>7497</v>
      </c>
      <c r="S624" t="s">
        <v>7497</v>
      </c>
      <c r="T624">
        <v>5.56</v>
      </c>
      <c r="U624" t="s">
        <v>8370</v>
      </c>
      <c r="V624">
        <v>1.8</v>
      </c>
      <c r="W624" t="s">
        <v>7774</v>
      </c>
      <c r="AD624">
        <v>42.767953589999998</v>
      </c>
      <c r="AE624">
        <v>-82.037597390000002</v>
      </c>
      <c r="AF624">
        <v>201.5</v>
      </c>
      <c r="AG624">
        <v>290</v>
      </c>
      <c r="AH624" t="s">
        <v>8087</v>
      </c>
      <c r="AJ624">
        <v>986</v>
      </c>
      <c r="AK624">
        <v>7.7</v>
      </c>
    </row>
    <row r="625" spans="1:54" x14ac:dyDescent="0.35">
      <c r="A625" t="s">
        <v>8084</v>
      </c>
      <c r="B625">
        <v>621</v>
      </c>
      <c r="C625">
        <v>1861.4</v>
      </c>
      <c r="D625">
        <v>10</v>
      </c>
      <c r="E625" t="s">
        <v>7775</v>
      </c>
      <c r="F625" t="s">
        <v>8085</v>
      </c>
      <c r="G625" t="s">
        <v>8107</v>
      </c>
      <c r="Q625" t="s">
        <v>7217</v>
      </c>
      <c r="R625" t="s">
        <v>7588</v>
      </c>
      <c r="S625" t="s">
        <v>7588</v>
      </c>
      <c r="T625">
        <v>5.56</v>
      </c>
      <c r="U625" t="s">
        <v>7994</v>
      </c>
      <c r="V625">
        <v>1.8</v>
      </c>
      <c r="W625" t="s">
        <v>7774</v>
      </c>
      <c r="AD625">
        <v>42.767875770000003</v>
      </c>
      <c r="AE625">
        <v>-82.037602640000003</v>
      </c>
      <c r="AF625">
        <v>201.5</v>
      </c>
      <c r="AG625">
        <v>290</v>
      </c>
      <c r="AH625" t="s">
        <v>8087</v>
      </c>
      <c r="AJ625">
        <v>986</v>
      </c>
      <c r="AK625">
        <v>8.6</v>
      </c>
    </row>
    <row r="626" spans="1:54" x14ac:dyDescent="0.35">
      <c r="A626" t="s">
        <v>7778</v>
      </c>
      <c r="B626">
        <v>622</v>
      </c>
      <c r="C626">
        <v>1867.395</v>
      </c>
      <c r="D626">
        <v>10</v>
      </c>
      <c r="E626" t="s">
        <v>7775</v>
      </c>
      <c r="F626" t="s">
        <v>7773</v>
      </c>
      <c r="G626" t="s">
        <v>7772</v>
      </c>
      <c r="H626">
        <v>0.5</v>
      </c>
      <c r="I626">
        <v>1.35</v>
      </c>
      <c r="J626">
        <v>67</v>
      </c>
      <c r="K626">
        <v>72</v>
      </c>
      <c r="L626" t="s">
        <v>7393</v>
      </c>
      <c r="O626" t="s">
        <v>7776</v>
      </c>
      <c r="P626" t="s">
        <v>3293</v>
      </c>
      <c r="Q626" t="s">
        <v>7217</v>
      </c>
      <c r="R626" t="s">
        <v>7588</v>
      </c>
      <c r="S626" t="s">
        <v>7588</v>
      </c>
      <c r="T626">
        <v>5.56</v>
      </c>
      <c r="U626" t="s">
        <v>7994</v>
      </c>
      <c r="V626">
        <v>1.8</v>
      </c>
      <c r="W626" t="s">
        <v>7774</v>
      </c>
      <c r="Y626" t="s">
        <v>7774</v>
      </c>
      <c r="Z626">
        <v>0.5</v>
      </c>
      <c r="AA626">
        <v>7.6</v>
      </c>
      <c r="AB626">
        <v>25.4</v>
      </c>
      <c r="AC626" t="s">
        <v>8371</v>
      </c>
      <c r="AD626">
        <v>42.767821820000002</v>
      </c>
      <c r="AE626">
        <v>-82.037606120000007</v>
      </c>
      <c r="AF626">
        <v>201.5</v>
      </c>
      <c r="AG626">
        <v>290</v>
      </c>
      <c r="AH626" t="s">
        <v>8087</v>
      </c>
      <c r="AI626">
        <v>15</v>
      </c>
      <c r="AJ626">
        <v>986</v>
      </c>
      <c r="AK626">
        <v>5.9610000000000003</v>
      </c>
      <c r="AL626">
        <v>0</v>
      </c>
    </row>
    <row r="627" spans="1:54" x14ac:dyDescent="0.35">
      <c r="A627" t="s">
        <v>8084</v>
      </c>
      <c r="B627">
        <v>623</v>
      </c>
      <c r="C627">
        <v>1871.8</v>
      </c>
      <c r="D627">
        <v>10</v>
      </c>
      <c r="E627" t="s">
        <v>7775</v>
      </c>
      <c r="F627" t="s">
        <v>8085</v>
      </c>
      <c r="G627" t="s">
        <v>8107</v>
      </c>
      <c r="Q627" t="s">
        <v>8372</v>
      </c>
      <c r="R627" t="s">
        <v>7382</v>
      </c>
      <c r="S627" t="s">
        <v>7382</v>
      </c>
      <c r="T627">
        <v>5.56</v>
      </c>
      <c r="U627" t="s">
        <v>8373</v>
      </c>
      <c r="V627">
        <v>1.8</v>
      </c>
      <c r="W627" t="s">
        <v>7774</v>
      </c>
      <c r="AD627">
        <v>42.767781640000003</v>
      </c>
      <c r="AE627">
        <v>-82.037608509999998</v>
      </c>
      <c r="AF627">
        <v>201.5</v>
      </c>
      <c r="AG627">
        <v>290</v>
      </c>
      <c r="AH627" t="s">
        <v>8087</v>
      </c>
      <c r="AJ627">
        <v>986</v>
      </c>
      <c r="AK627">
        <v>10.4</v>
      </c>
    </row>
    <row r="628" spans="1:54" x14ac:dyDescent="0.35">
      <c r="A628" t="s">
        <v>8084</v>
      </c>
      <c r="B628">
        <v>624</v>
      </c>
      <c r="C628">
        <v>1878.9</v>
      </c>
      <c r="D628">
        <v>10</v>
      </c>
      <c r="E628" t="s">
        <v>7775</v>
      </c>
      <c r="F628" t="s">
        <v>8085</v>
      </c>
      <c r="G628" t="s">
        <v>8107</v>
      </c>
      <c r="Q628" t="s">
        <v>8374</v>
      </c>
      <c r="R628" t="s">
        <v>8375</v>
      </c>
      <c r="S628" t="s">
        <v>8375</v>
      </c>
      <c r="T628">
        <v>5.56</v>
      </c>
      <c r="U628" t="s">
        <v>8376</v>
      </c>
      <c r="V628">
        <v>1.9</v>
      </c>
      <c r="W628" t="s">
        <v>7774</v>
      </c>
      <c r="AD628">
        <v>42.767717380000001</v>
      </c>
      <c r="AE628">
        <v>-82.037612449999997</v>
      </c>
      <c r="AF628">
        <v>201.4</v>
      </c>
      <c r="AG628">
        <v>290</v>
      </c>
      <c r="AH628" t="s">
        <v>8087</v>
      </c>
      <c r="AJ628">
        <v>986</v>
      </c>
      <c r="AK628">
        <v>7.1</v>
      </c>
    </row>
    <row r="629" spans="1:54" x14ac:dyDescent="0.35">
      <c r="A629" t="s">
        <v>8084</v>
      </c>
      <c r="B629">
        <v>625</v>
      </c>
      <c r="C629">
        <v>1888.1</v>
      </c>
      <c r="D629">
        <v>10</v>
      </c>
      <c r="E629" t="s">
        <v>7782</v>
      </c>
      <c r="F629" t="s">
        <v>8085</v>
      </c>
      <c r="G629" t="s">
        <v>8107</v>
      </c>
      <c r="Q629" t="s">
        <v>8377</v>
      </c>
      <c r="R629" t="s">
        <v>8378</v>
      </c>
      <c r="S629" t="s">
        <v>8378</v>
      </c>
      <c r="T629">
        <v>5.56</v>
      </c>
      <c r="U629" t="s">
        <v>8379</v>
      </c>
      <c r="V629">
        <v>1.8</v>
      </c>
      <c r="W629" t="s">
        <v>7774</v>
      </c>
      <c r="AD629">
        <v>42.767634090000001</v>
      </c>
      <c r="AE629">
        <v>-82.037617089999998</v>
      </c>
      <c r="AF629">
        <v>201.4</v>
      </c>
      <c r="AG629">
        <v>290</v>
      </c>
      <c r="AH629" t="s">
        <v>8087</v>
      </c>
      <c r="AJ629">
        <v>986</v>
      </c>
      <c r="AK629">
        <v>9.1999999999999993</v>
      </c>
    </row>
    <row r="630" spans="1:54" x14ac:dyDescent="0.35">
      <c r="A630" t="s">
        <v>8084</v>
      </c>
      <c r="B630">
        <v>626</v>
      </c>
      <c r="C630">
        <v>1897</v>
      </c>
      <c r="D630">
        <v>10</v>
      </c>
      <c r="E630" t="s">
        <v>7782</v>
      </c>
      <c r="F630" t="s">
        <v>8085</v>
      </c>
      <c r="G630" t="s">
        <v>8107</v>
      </c>
      <c r="Q630" t="s">
        <v>7218</v>
      </c>
      <c r="R630" t="s">
        <v>7590</v>
      </c>
      <c r="S630" t="s">
        <v>7590</v>
      </c>
      <c r="T630">
        <v>5.56</v>
      </c>
      <c r="U630" t="s">
        <v>7913</v>
      </c>
      <c r="V630">
        <v>1.8</v>
      </c>
      <c r="W630" t="s">
        <v>7774</v>
      </c>
      <c r="AD630">
        <v>42.767553499999998</v>
      </c>
      <c r="AE630">
        <v>-82.037620689999997</v>
      </c>
      <c r="AF630">
        <v>201.4</v>
      </c>
      <c r="AG630">
        <v>290</v>
      </c>
      <c r="AH630" t="s">
        <v>8087</v>
      </c>
      <c r="AJ630">
        <v>986</v>
      </c>
      <c r="AK630">
        <v>8.9</v>
      </c>
    </row>
    <row r="631" spans="1:54" x14ac:dyDescent="0.35">
      <c r="A631" t="s">
        <v>7778</v>
      </c>
      <c r="B631">
        <v>627</v>
      </c>
      <c r="C631">
        <v>1900.0640000000001</v>
      </c>
      <c r="D631">
        <v>10</v>
      </c>
      <c r="E631" t="s">
        <v>7782</v>
      </c>
      <c r="F631" t="s">
        <v>7773</v>
      </c>
      <c r="G631" t="s">
        <v>7797</v>
      </c>
      <c r="H631">
        <v>15</v>
      </c>
      <c r="I631">
        <v>0.85</v>
      </c>
      <c r="J631">
        <v>9</v>
      </c>
      <c r="K631">
        <v>11</v>
      </c>
      <c r="L631" t="s">
        <v>7657</v>
      </c>
      <c r="O631" t="s">
        <v>7805</v>
      </c>
      <c r="P631" t="s">
        <v>7774</v>
      </c>
      <c r="Q631" t="s">
        <v>7218</v>
      </c>
      <c r="R631" t="s">
        <v>7590</v>
      </c>
      <c r="S631" t="s">
        <v>7590</v>
      </c>
      <c r="T631">
        <v>5.56</v>
      </c>
      <c r="U631" t="s">
        <v>7913</v>
      </c>
      <c r="V631">
        <v>1.9</v>
      </c>
      <c r="W631" t="s">
        <v>7774</v>
      </c>
      <c r="X631" t="s">
        <v>7786</v>
      </c>
      <c r="Y631" t="s">
        <v>7774</v>
      </c>
      <c r="Z631">
        <v>10</v>
      </c>
      <c r="AA631">
        <v>10</v>
      </c>
      <c r="AB631">
        <v>15</v>
      </c>
      <c r="AC631" t="s">
        <v>5753</v>
      </c>
      <c r="AD631">
        <v>42.767525800000001</v>
      </c>
      <c r="AE631">
        <v>-82.037621939999994</v>
      </c>
      <c r="AF631">
        <v>201.4</v>
      </c>
      <c r="AG631">
        <v>290</v>
      </c>
      <c r="AH631" t="s">
        <v>8087</v>
      </c>
      <c r="AI631">
        <v>15</v>
      </c>
      <c r="AJ631">
        <v>986</v>
      </c>
      <c r="AK631">
        <v>3.0590000000000002</v>
      </c>
      <c r="AL631">
        <v>-276.71499999999997</v>
      </c>
      <c r="AM631">
        <v>2114</v>
      </c>
      <c r="AN631">
        <v>2115</v>
      </c>
      <c r="AQ631">
        <v>1.23</v>
      </c>
      <c r="AR631">
        <v>1.23</v>
      </c>
      <c r="AT631">
        <v>2.14</v>
      </c>
      <c r="AU631">
        <v>2.14</v>
      </c>
      <c r="BA631">
        <v>0.85</v>
      </c>
      <c r="BB631">
        <v>9</v>
      </c>
    </row>
    <row r="632" spans="1:54" x14ac:dyDescent="0.35">
      <c r="A632" t="s">
        <v>8084</v>
      </c>
      <c r="B632">
        <v>628</v>
      </c>
      <c r="C632">
        <v>1904.7</v>
      </c>
      <c r="D632">
        <v>10</v>
      </c>
      <c r="E632" t="s">
        <v>7782</v>
      </c>
      <c r="F632" t="s">
        <v>8085</v>
      </c>
      <c r="G632" t="s">
        <v>8107</v>
      </c>
      <c r="Q632" t="s">
        <v>7219</v>
      </c>
      <c r="R632" t="s">
        <v>7399</v>
      </c>
      <c r="S632" t="s">
        <v>7399</v>
      </c>
      <c r="T632">
        <v>5.56</v>
      </c>
      <c r="U632" t="s">
        <v>7914</v>
      </c>
      <c r="V632">
        <v>1.8</v>
      </c>
      <c r="W632" t="s">
        <v>7774</v>
      </c>
      <c r="AD632">
        <v>42.767483769999998</v>
      </c>
      <c r="AE632">
        <v>-82.037623769999996</v>
      </c>
      <c r="AF632">
        <v>201.4</v>
      </c>
      <c r="AG632">
        <v>290</v>
      </c>
      <c r="AH632" t="s">
        <v>8087</v>
      </c>
      <c r="AJ632">
        <v>986</v>
      </c>
      <c r="AK632">
        <v>7.7</v>
      </c>
    </row>
    <row r="633" spans="1:54" x14ac:dyDescent="0.35">
      <c r="A633" t="s">
        <v>7778</v>
      </c>
      <c r="B633">
        <v>629</v>
      </c>
      <c r="C633">
        <v>1911.625</v>
      </c>
      <c r="D633">
        <v>10</v>
      </c>
      <c r="E633" t="s">
        <v>7782</v>
      </c>
      <c r="F633" t="s">
        <v>7773</v>
      </c>
      <c r="G633" t="s">
        <v>7797</v>
      </c>
      <c r="H633">
        <v>14</v>
      </c>
      <c r="I633">
        <v>0.76</v>
      </c>
      <c r="J633">
        <v>12</v>
      </c>
      <c r="K633">
        <v>10</v>
      </c>
      <c r="L633" t="s">
        <v>7640</v>
      </c>
      <c r="O633" t="s">
        <v>7784</v>
      </c>
      <c r="P633" t="s">
        <v>7774</v>
      </c>
      <c r="Q633" t="s">
        <v>7219</v>
      </c>
      <c r="R633" t="s">
        <v>7399</v>
      </c>
      <c r="S633" t="s">
        <v>7399</v>
      </c>
      <c r="T633">
        <v>5.56</v>
      </c>
      <c r="U633" t="s">
        <v>7914</v>
      </c>
      <c r="V633">
        <v>1.8</v>
      </c>
      <c r="W633" t="s">
        <v>7774</v>
      </c>
      <c r="X633" t="s">
        <v>7788</v>
      </c>
      <c r="Y633" t="s">
        <v>7774</v>
      </c>
      <c r="Z633">
        <v>10</v>
      </c>
      <c r="AA633">
        <v>10</v>
      </c>
      <c r="AB633">
        <v>12</v>
      </c>
      <c r="AC633" t="s">
        <v>5753</v>
      </c>
      <c r="AD633">
        <v>42.767421120000002</v>
      </c>
      <c r="AE633">
        <v>-82.037626399999994</v>
      </c>
      <c r="AF633">
        <v>201.4</v>
      </c>
      <c r="AG633">
        <v>290</v>
      </c>
      <c r="AH633" t="s">
        <v>8087</v>
      </c>
      <c r="AI633">
        <v>15</v>
      </c>
      <c r="AJ633">
        <v>986</v>
      </c>
      <c r="AK633">
        <v>6.9189999999999996</v>
      </c>
      <c r="AL633">
        <v>38.451999999999998</v>
      </c>
      <c r="AM633">
        <v>2110</v>
      </c>
      <c r="AN633">
        <v>2111</v>
      </c>
      <c r="AQ633">
        <v>1.23</v>
      </c>
      <c r="AR633">
        <v>1.23</v>
      </c>
      <c r="AT633">
        <v>2.14</v>
      </c>
      <c r="AU633">
        <v>2.14</v>
      </c>
      <c r="BA633">
        <v>0.76</v>
      </c>
      <c r="BB633">
        <v>12</v>
      </c>
    </row>
    <row r="634" spans="1:54" x14ac:dyDescent="0.35">
      <c r="A634" t="s">
        <v>8084</v>
      </c>
      <c r="B634">
        <v>630</v>
      </c>
      <c r="C634">
        <v>1912.9</v>
      </c>
      <c r="D634">
        <v>10</v>
      </c>
      <c r="E634" t="s">
        <v>7782</v>
      </c>
      <c r="F634" t="s">
        <v>8085</v>
      </c>
      <c r="G634" t="s">
        <v>8107</v>
      </c>
      <c r="Q634" t="s">
        <v>7220</v>
      </c>
      <c r="R634" t="s">
        <v>7593</v>
      </c>
      <c r="S634" t="s">
        <v>7593</v>
      </c>
      <c r="T634">
        <v>5.56</v>
      </c>
      <c r="U634" t="s">
        <v>7916</v>
      </c>
      <c r="V634">
        <v>1.8</v>
      </c>
      <c r="W634" t="s">
        <v>7774</v>
      </c>
      <c r="AD634">
        <v>42.767409520000001</v>
      </c>
      <c r="AE634">
        <v>-82.037626849999995</v>
      </c>
      <c r="AF634">
        <v>201.5</v>
      </c>
      <c r="AG634">
        <v>290</v>
      </c>
      <c r="AH634" t="s">
        <v>8087</v>
      </c>
      <c r="AJ634">
        <v>986</v>
      </c>
      <c r="AK634">
        <v>8.1999999999999993</v>
      </c>
    </row>
    <row r="635" spans="1:54" x14ac:dyDescent="0.35">
      <c r="A635" t="s">
        <v>7778</v>
      </c>
      <c r="B635">
        <v>631</v>
      </c>
      <c r="C635">
        <v>1921.528</v>
      </c>
      <c r="D635">
        <v>10</v>
      </c>
      <c r="E635" t="s">
        <v>7782</v>
      </c>
      <c r="F635" t="s">
        <v>7773</v>
      </c>
      <c r="G635" t="s">
        <v>7797</v>
      </c>
      <c r="H635">
        <v>16</v>
      </c>
      <c r="I635">
        <v>0.88</v>
      </c>
      <c r="J635">
        <v>32</v>
      </c>
      <c r="K635">
        <v>19</v>
      </c>
      <c r="L635" t="s">
        <v>7915</v>
      </c>
      <c r="O635" t="s">
        <v>7805</v>
      </c>
      <c r="P635" t="s">
        <v>7774</v>
      </c>
      <c r="Q635" t="s">
        <v>7220</v>
      </c>
      <c r="R635" t="s">
        <v>7593</v>
      </c>
      <c r="S635" t="s">
        <v>7593</v>
      </c>
      <c r="T635">
        <v>5.56</v>
      </c>
      <c r="U635" t="s">
        <v>7916</v>
      </c>
      <c r="V635">
        <v>1.9</v>
      </c>
      <c r="W635" t="s">
        <v>7774</v>
      </c>
      <c r="X635" t="s">
        <v>7788</v>
      </c>
      <c r="Y635" t="s">
        <v>7774</v>
      </c>
      <c r="Z635">
        <v>10</v>
      </c>
      <c r="AA635">
        <v>10</v>
      </c>
      <c r="AB635">
        <v>12</v>
      </c>
      <c r="AC635" t="s">
        <v>5753</v>
      </c>
      <c r="AD635">
        <v>42.76733153</v>
      </c>
      <c r="AE635">
        <v>-82.037629949999996</v>
      </c>
      <c r="AF635">
        <v>201.5</v>
      </c>
      <c r="AG635">
        <v>290</v>
      </c>
      <c r="AH635" t="s">
        <v>8087</v>
      </c>
      <c r="AI635">
        <v>15</v>
      </c>
      <c r="AJ635">
        <v>986</v>
      </c>
      <c r="AK635">
        <v>8.6120000000000001</v>
      </c>
      <c r="AL635">
        <v>126.73699999999999</v>
      </c>
      <c r="AM635">
        <v>2058</v>
      </c>
      <c r="AN635">
        <v>2069</v>
      </c>
      <c r="AQ635">
        <v>1.21</v>
      </c>
      <c r="AR635">
        <v>1.2</v>
      </c>
      <c r="AT635">
        <v>2.1</v>
      </c>
      <c r="AU635">
        <v>2.09</v>
      </c>
      <c r="BA635">
        <v>0.88</v>
      </c>
      <c r="BB635">
        <v>32</v>
      </c>
    </row>
    <row r="636" spans="1:54" x14ac:dyDescent="0.35">
      <c r="A636" t="s">
        <v>8084</v>
      </c>
      <c r="B636">
        <v>632</v>
      </c>
      <c r="C636">
        <v>1922.9</v>
      </c>
      <c r="D636">
        <v>10</v>
      </c>
      <c r="E636" t="s">
        <v>7782</v>
      </c>
      <c r="F636" t="s">
        <v>8085</v>
      </c>
      <c r="G636" t="s">
        <v>8107</v>
      </c>
      <c r="Q636" t="s">
        <v>7221</v>
      </c>
      <c r="R636" t="s">
        <v>7594</v>
      </c>
      <c r="S636" t="s">
        <v>7594</v>
      </c>
      <c r="T636">
        <v>5.56</v>
      </c>
      <c r="U636" t="s">
        <v>7917</v>
      </c>
      <c r="V636">
        <v>1.8</v>
      </c>
      <c r="W636" t="s">
        <v>7774</v>
      </c>
      <c r="AD636">
        <v>42.767318959999997</v>
      </c>
      <c r="AE636">
        <v>-82.037630390000004</v>
      </c>
      <c r="AF636">
        <v>201.5</v>
      </c>
      <c r="AG636">
        <v>290</v>
      </c>
      <c r="AH636" t="s">
        <v>8087</v>
      </c>
      <c r="AJ636">
        <v>986</v>
      </c>
      <c r="AK636">
        <v>10</v>
      </c>
    </row>
    <row r="637" spans="1:54" x14ac:dyDescent="0.35">
      <c r="A637" t="s">
        <v>7778</v>
      </c>
      <c r="B637">
        <v>633</v>
      </c>
      <c r="C637">
        <v>1930.9480000000001</v>
      </c>
      <c r="D637">
        <v>10</v>
      </c>
      <c r="E637" t="s">
        <v>7782</v>
      </c>
      <c r="F637" t="s">
        <v>7773</v>
      </c>
      <c r="G637" t="s">
        <v>7810</v>
      </c>
      <c r="H637">
        <v>13</v>
      </c>
      <c r="I637">
        <v>0.71</v>
      </c>
      <c r="J637">
        <v>7</v>
      </c>
      <c r="K637">
        <v>6</v>
      </c>
      <c r="L637" t="s">
        <v>7435</v>
      </c>
      <c r="O637" t="s">
        <v>7776</v>
      </c>
      <c r="P637" t="s">
        <v>3293</v>
      </c>
      <c r="Q637" t="s">
        <v>7221</v>
      </c>
      <c r="R637" t="s">
        <v>7594</v>
      </c>
      <c r="S637" t="s">
        <v>7594</v>
      </c>
      <c r="T637">
        <v>5.56</v>
      </c>
      <c r="U637" t="s">
        <v>7917</v>
      </c>
      <c r="V637">
        <v>1.9</v>
      </c>
      <c r="W637" t="s">
        <v>7774</v>
      </c>
      <c r="X637" t="s">
        <v>7789</v>
      </c>
      <c r="Y637" t="s">
        <v>7774</v>
      </c>
      <c r="AC637" t="s">
        <v>5800</v>
      </c>
      <c r="AD637">
        <v>42.767246100000001</v>
      </c>
      <c r="AE637">
        <v>-82.037632810000005</v>
      </c>
      <c r="AF637">
        <v>201.5</v>
      </c>
      <c r="AG637">
        <v>290</v>
      </c>
      <c r="AH637" t="s">
        <v>8087</v>
      </c>
      <c r="AI637">
        <v>15</v>
      </c>
      <c r="AJ637">
        <v>986</v>
      </c>
      <c r="AK637">
        <v>8.0440000000000005</v>
      </c>
      <c r="AL637">
        <v>-12.478</v>
      </c>
      <c r="AM637">
        <v>2117</v>
      </c>
      <c r="AN637">
        <v>2118</v>
      </c>
      <c r="AQ637">
        <v>1.24</v>
      </c>
      <c r="AR637">
        <v>1.24</v>
      </c>
      <c r="AT637">
        <v>2.15</v>
      </c>
      <c r="AU637">
        <v>2.15</v>
      </c>
      <c r="BA637">
        <v>0.71</v>
      </c>
      <c r="BB637">
        <v>7</v>
      </c>
    </row>
    <row r="638" spans="1:54" x14ac:dyDescent="0.35">
      <c r="A638" t="s">
        <v>8084</v>
      </c>
      <c r="B638">
        <v>634</v>
      </c>
      <c r="C638">
        <v>1932.9</v>
      </c>
      <c r="D638">
        <v>10</v>
      </c>
      <c r="E638" t="s">
        <v>7782</v>
      </c>
      <c r="F638" t="s">
        <v>8085</v>
      </c>
      <c r="G638" t="s">
        <v>8107</v>
      </c>
      <c r="Q638" t="s">
        <v>8380</v>
      </c>
      <c r="R638" t="s">
        <v>7595</v>
      </c>
      <c r="S638" t="s">
        <v>7595</v>
      </c>
      <c r="T638">
        <v>5.56</v>
      </c>
      <c r="U638" t="s">
        <v>8381</v>
      </c>
      <c r="V638">
        <v>1.8</v>
      </c>
      <c r="W638" t="s">
        <v>7774</v>
      </c>
      <c r="AD638">
        <v>42.767228379999999</v>
      </c>
      <c r="AE638">
        <v>-82.037633369999995</v>
      </c>
      <c r="AF638">
        <v>201.5</v>
      </c>
      <c r="AG638">
        <v>290</v>
      </c>
      <c r="AH638" t="s">
        <v>8087</v>
      </c>
      <c r="AJ638">
        <v>986</v>
      </c>
      <c r="AK638">
        <v>10</v>
      </c>
    </row>
    <row r="639" spans="1:54" x14ac:dyDescent="0.35">
      <c r="A639" t="s">
        <v>8084</v>
      </c>
      <c r="B639">
        <v>635</v>
      </c>
      <c r="C639">
        <v>1939.6</v>
      </c>
      <c r="D639">
        <v>10</v>
      </c>
      <c r="E639" t="s">
        <v>7782</v>
      </c>
      <c r="F639" t="s">
        <v>8085</v>
      </c>
      <c r="G639" t="s">
        <v>8107</v>
      </c>
      <c r="Q639" t="s">
        <v>8382</v>
      </c>
      <c r="R639" t="s">
        <v>8383</v>
      </c>
      <c r="S639" t="s">
        <v>8383</v>
      </c>
      <c r="T639">
        <v>5.56</v>
      </c>
      <c r="U639" t="s">
        <v>8384</v>
      </c>
      <c r="V639">
        <v>1.8</v>
      </c>
      <c r="W639" t="s">
        <v>7774</v>
      </c>
      <c r="AD639">
        <v>42.767167700000002</v>
      </c>
      <c r="AE639">
        <v>-82.037635440000003</v>
      </c>
      <c r="AF639">
        <v>201.6</v>
      </c>
      <c r="AG639">
        <v>290</v>
      </c>
      <c r="AH639" t="s">
        <v>8087</v>
      </c>
      <c r="AJ639">
        <v>986</v>
      </c>
      <c r="AK639">
        <v>6.7</v>
      </c>
    </row>
    <row r="640" spans="1:54" x14ac:dyDescent="0.35">
      <c r="A640" t="s">
        <v>8084</v>
      </c>
      <c r="B640">
        <v>636</v>
      </c>
      <c r="C640">
        <v>1947.7</v>
      </c>
      <c r="D640">
        <v>10</v>
      </c>
      <c r="E640" t="s">
        <v>7782</v>
      </c>
      <c r="F640" t="s">
        <v>8085</v>
      </c>
      <c r="G640" t="s">
        <v>8107</v>
      </c>
      <c r="Q640" t="s">
        <v>8385</v>
      </c>
      <c r="R640" t="s">
        <v>7596</v>
      </c>
      <c r="S640" t="s">
        <v>7596</v>
      </c>
      <c r="T640">
        <v>5.56</v>
      </c>
      <c r="U640" t="s">
        <v>8386</v>
      </c>
      <c r="V640">
        <v>1.8</v>
      </c>
      <c r="W640" t="s">
        <v>7774</v>
      </c>
      <c r="AD640">
        <v>42.76709434</v>
      </c>
      <c r="AE640">
        <v>-82.037637989999993</v>
      </c>
      <c r="AF640">
        <v>201.7</v>
      </c>
      <c r="AG640">
        <v>290</v>
      </c>
      <c r="AH640" t="s">
        <v>8087</v>
      </c>
      <c r="AJ640">
        <v>986</v>
      </c>
      <c r="AK640">
        <v>8.1</v>
      </c>
    </row>
    <row r="641" spans="1:54" x14ac:dyDescent="0.35">
      <c r="A641" t="s">
        <v>8084</v>
      </c>
      <c r="B641">
        <v>637</v>
      </c>
      <c r="C641">
        <v>1957.5</v>
      </c>
      <c r="D641">
        <v>10</v>
      </c>
      <c r="E641" t="s">
        <v>7782</v>
      </c>
      <c r="F641" t="s">
        <v>8085</v>
      </c>
      <c r="G641" t="s">
        <v>8107</v>
      </c>
      <c r="Q641" t="s">
        <v>8387</v>
      </c>
      <c r="R641" t="s">
        <v>7418</v>
      </c>
      <c r="S641" t="s">
        <v>7418</v>
      </c>
      <c r="T641">
        <v>5.56</v>
      </c>
      <c r="U641" t="s">
        <v>8388</v>
      </c>
      <c r="V641">
        <v>1.9</v>
      </c>
      <c r="W641" t="s">
        <v>7774</v>
      </c>
      <c r="AD641">
        <v>42.767005580000003</v>
      </c>
      <c r="AE641">
        <v>-82.037641129999997</v>
      </c>
      <c r="AF641">
        <v>201.7</v>
      </c>
      <c r="AG641">
        <v>290</v>
      </c>
      <c r="AH641" t="s">
        <v>8087</v>
      </c>
      <c r="AJ641">
        <v>986</v>
      </c>
      <c r="AK641">
        <v>9.8000000000000007</v>
      </c>
    </row>
    <row r="642" spans="1:54" x14ac:dyDescent="0.35">
      <c r="A642" t="s">
        <v>8084</v>
      </c>
      <c r="B642">
        <v>638</v>
      </c>
      <c r="C642">
        <v>1963.3</v>
      </c>
      <c r="D642">
        <v>10</v>
      </c>
      <c r="E642" t="s">
        <v>7782</v>
      </c>
      <c r="F642" t="s">
        <v>8085</v>
      </c>
      <c r="G642" t="s">
        <v>8107</v>
      </c>
      <c r="Q642" t="s">
        <v>8389</v>
      </c>
      <c r="R642" t="s">
        <v>7597</v>
      </c>
      <c r="S642" t="s">
        <v>7597</v>
      </c>
      <c r="T642">
        <v>5.56</v>
      </c>
      <c r="U642" t="s">
        <v>8390</v>
      </c>
      <c r="V642">
        <v>1.8</v>
      </c>
      <c r="W642" t="s">
        <v>7774</v>
      </c>
      <c r="AD642">
        <v>42.766953049999998</v>
      </c>
      <c r="AE642">
        <v>-82.037643430000003</v>
      </c>
      <c r="AF642">
        <v>201.7</v>
      </c>
      <c r="AG642">
        <v>290</v>
      </c>
      <c r="AH642" t="s">
        <v>8087</v>
      </c>
      <c r="AJ642">
        <v>986</v>
      </c>
      <c r="AK642">
        <v>5.8</v>
      </c>
    </row>
    <row r="643" spans="1:54" x14ac:dyDescent="0.35">
      <c r="A643" t="s">
        <v>8084</v>
      </c>
      <c r="B643">
        <v>639</v>
      </c>
      <c r="C643">
        <v>1972.4</v>
      </c>
      <c r="D643">
        <v>10</v>
      </c>
      <c r="E643" t="s">
        <v>7782</v>
      </c>
      <c r="F643" t="s">
        <v>8085</v>
      </c>
      <c r="G643" t="s">
        <v>8107</v>
      </c>
      <c r="Q643" t="s">
        <v>7222</v>
      </c>
      <c r="R643" t="s">
        <v>7598</v>
      </c>
      <c r="S643" t="s">
        <v>7598</v>
      </c>
      <c r="T643">
        <v>5.56</v>
      </c>
      <c r="U643" t="s">
        <v>7918</v>
      </c>
      <c r="V643">
        <v>1.8</v>
      </c>
      <c r="W643" t="s">
        <v>7774</v>
      </c>
      <c r="AD643">
        <v>42.766870660000002</v>
      </c>
      <c r="AE643">
        <v>-82.037647190000001</v>
      </c>
      <c r="AF643">
        <v>201.8</v>
      </c>
      <c r="AG643">
        <v>290</v>
      </c>
      <c r="AH643" t="s">
        <v>8087</v>
      </c>
      <c r="AJ643">
        <v>986</v>
      </c>
      <c r="AK643">
        <v>9.1</v>
      </c>
    </row>
    <row r="644" spans="1:54" x14ac:dyDescent="0.35">
      <c r="A644" t="s">
        <v>7778</v>
      </c>
      <c r="B644">
        <v>640</v>
      </c>
      <c r="C644">
        <v>1972.732</v>
      </c>
      <c r="D644">
        <v>10</v>
      </c>
      <c r="E644" t="s">
        <v>7782</v>
      </c>
      <c r="F644" t="s">
        <v>7773</v>
      </c>
      <c r="G644" t="s">
        <v>7797</v>
      </c>
      <c r="H644">
        <v>12</v>
      </c>
      <c r="I644">
        <v>0.69</v>
      </c>
      <c r="J644">
        <v>27</v>
      </c>
      <c r="K644">
        <v>16</v>
      </c>
      <c r="L644" t="s">
        <v>7587</v>
      </c>
      <c r="O644" t="s">
        <v>7805</v>
      </c>
      <c r="P644" t="s">
        <v>7774</v>
      </c>
      <c r="Q644" t="s">
        <v>7222</v>
      </c>
      <c r="R644" t="s">
        <v>7598</v>
      </c>
      <c r="S644" t="s">
        <v>7598</v>
      </c>
      <c r="T644">
        <v>5.56</v>
      </c>
      <c r="U644" t="s">
        <v>7918</v>
      </c>
      <c r="V644">
        <v>1.7</v>
      </c>
      <c r="W644" t="s">
        <v>7774</v>
      </c>
      <c r="X644" t="s">
        <v>7788</v>
      </c>
      <c r="Y644" t="s">
        <v>7774</v>
      </c>
      <c r="Z644">
        <v>10</v>
      </c>
      <c r="AA644">
        <v>10</v>
      </c>
      <c r="AB644">
        <v>12</v>
      </c>
      <c r="AC644" t="s">
        <v>5753</v>
      </c>
      <c r="AD644">
        <v>42.766867789999999</v>
      </c>
      <c r="AE644">
        <v>-82.037647320000005</v>
      </c>
      <c r="AF644">
        <v>201.8</v>
      </c>
      <c r="AG644">
        <v>290</v>
      </c>
      <c r="AH644" t="s">
        <v>8087</v>
      </c>
      <c r="AI644">
        <v>15</v>
      </c>
      <c r="AJ644">
        <v>986</v>
      </c>
      <c r="AK644">
        <v>0.318</v>
      </c>
      <c r="AL644">
        <v>256.49299999999999</v>
      </c>
      <c r="AM644">
        <v>2083</v>
      </c>
      <c r="AN644">
        <v>2089</v>
      </c>
      <c r="AQ644">
        <v>1.22</v>
      </c>
      <c r="AR644">
        <v>1.22</v>
      </c>
      <c r="AT644">
        <v>2.12</v>
      </c>
      <c r="AU644">
        <v>2.11</v>
      </c>
      <c r="BA644">
        <v>0.69</v>
      </c>
      <c r="BB644">
        <v>27</v>
      </c>
    </row>
    <row r="645" spans="1:54" x14ac:dyDescent="0.35">
      <c r="A645" t="s">
        <v>7778</v>
      </c>
      <c r="B645">
        <v>641</v>
      </c>
      <c r="C645">
        <v>1973.914</v>
      </c>
      <c r="D645">
        <v>10</v>
      </c>
      <c r="E645" t="s">
        <v>7782</v>
      </c>
      <c r="F645" t="s">
        <v>7773</v>
      </c>
      <c r="G645" t="s">
        <v>7797</v>
      </c>
      <c r="H645">
        <v>14</v>
      </c>
      <c r="I645">
        <v>0.77</v>
      </c>
      <c r="J645">
        <v>26</v>
      </c>
      <c r="K645">
        <v>13</v>
      </c>
      <c r="L645" t="s">
        <v>7919</v>
      </c>
      <c r="O645" t="s">
        <v>7805</v>
      </c>
      <c r="P645" t="s">
        <v>7774</v>
      </c>
      <c r="Q645" t="s">
        <v>7222</v>
      </c>
      <c r="R645" t="s">
        <v>7598</v>
      </c>
      <c r="S645" t="s">
        <v>7598</v>
      </c>
      <c r="T645">
        <v>5.56</v>
      </c>
      <c r="U645" t="s">
        <v>7918</v>
      </c>
      <c r="V645">
        <v>1.8</v>
      </c>
      <c r="W645" t="s">
        <v>7774</v>
      </c>
      <c r="X645" t="s">
        <v>7879</v>
      </c>
      <c r="Y645" t="s">
        <v>7774</v>
      </c>
      <c r="Z645">
        <v>15</v>
      </c>
      <c r="AA645">
        <v>10</v>
      </c>
      <c r="AB645">
        <v>12</v>
      </c>
      <c r="AC645" t="s">
        <v>5753</v>
      </c>
      <c r="AD645">
        <v>42.766857080000001</v>
      </c>
      <c r="AE645">
        <v>-82.037647770000007</v>
      </c>
      <c r="AF645">
        <v>201.8</v>
      </c>
      <c r="AG645">
        <v>290</v>
      </c>
      <c r="AH645" t="s">
        <v>8087</v>
      </c>
      <c r="AI645">
        <v>15</v>
      </c>
      <c r="AJ645">
        <v>986</v>
      </c>
      <c r="AK645">
        <v>1.5</v>
      </c>
      <c r="AL645">
        <v>251.37799999999999</v>
      </c>
      <c r="AM645">
        <v>2081</v>
      </c>
      <c r="AN645">
        <v>2088</v>
      </c>
      <c r="AQ645">
        <v>1.22</v>
      </c>
      <c r="AR645">
        <v>1.22</v>
      </c>
      <c r="AT645">
        <v>2.12</v>
      </c>
      <c r="AU645">
        <v>2.11</v>
      </c>
      <c r="BA645">
        <v>0.77</v>
      </c>
      <c r="BB645">
        <v>26</v>
      </c>
    </row>
    <row r="646" spans="1:54" x14ac:dyDescent="0.35">
      <c r="A646" t="s">
        <v>7778</v>
      </c>
      <c r="B646">
        <v>642</v>
      </c>
      <c r="C646">
        <v>1975.1320000000001</v>
      </c>
      <c r="D646">
        <v>10</v>
      </c>
      <c r="E646" t="s">
        <v>7782</v>
      </c>
      <c r="F646" t="s">
        <v>7773</v>
      </c>
      <c r="G646" t="s">
        <v>7797</v>
      </c>
      <c r="H646">
        <v>13</v>
      </c>
      <c r="I646">
        <v>0.75</v>
      </c>
      <c r="J646">
        <v>39</v>
      </c>
      <c r="K646">
        <v>16</v>
      </c>
      <c r="L646" t="s">
        <v>7920</v>
      </c>
      <c r="O646" t="s">
        <v>7805</v>
      </c>
      <c r="P646" t="s">
        <v>7774</v>
      </c>
      <c r="Q646" t="s">
        <v>7222</v>
      </c>
      <c r="R646" t="s">
        <v>7598</v>
      </c>
      <c r="S646" t="s">
        <v>7598</v>
      </c>
      <c r="T646">
        <v>5.56</v>
      </c>
      <c r="U646" t="s">
        <v>7918</v>
      </c>
      <c r="V646">
        <v>1.8</v>
      </c>
      <c r="W646" t="s">
        <v>7774</v>
      </c>
      <c r="X646" t="s">
        <v>7879</v>
      </c>
      <c r="Y646" t="s">
        <v>7774</v>
      </c>
      <c r="Z646">
        <v>15</v>
      </c>
      <c r="AA646">
        <v>10</v>
      </c>
      <c r="AB646">
        <v>12</v>
      </c>
      <c r="AC646" t="s">
        <v>5753</v>
      </c>
      <c r="AD646">
        <v>42.766846100000002</v>
      </c>
      <c r="AE646">
        <v>-82.037648230000002</v>
      </c>
      <c r="AF646">
        <v>201.8</v>
      </c>
      <c r="AG646">
        <v>290</v>
      </c>
      <c r="AH646" t="s">
        <v>8087</v>
      </c>
      <c r="AI646">
        <v>15</v>
      </c>
      <c r="AJ646">
        <v>986</v>
      </c>
      <c r="AK646">
        <v>2.7120000000000002</v>
      </c>
      <c r="AL646">
        <v>255.23</v>
      </c>
      <c r="AM646">
        <v>2051</v>
      </c>
      <c r="AN646">
        <v>2063</v>
      </c>
      <c r="AQ646">
        <v>1.2</v>
      </c>
      <c r="AR646">
        <v>1.2</v>
      </c>
      <c r="AT646">
        <v>2.09</v>
      </c>
      <c r="AU646">
        <v>2.08</v>
      </c>
      <c r="BA646">
        <v>0.75</v>
      </c>
      <c r="BB646">
        <v>39</v>
      </c>
    </row>
    <row r="647" spans="1:54" x14ac:dyDescent="0.35">
      <c r="A647" t="s">
        <v>7778</v>
      </c>
      <c r="B647">
        <v>643</v>
      </c>
      <c r="C647">
        <v>1976.386</v>
      </c>
      <c r="D647">
        <v>10</v>
      </c>
      <c r="E647" t="s">
        <v>7782</v>
      </c>
      <c r="F647" t="s">
        <v>7773</v>
      </c>
      <c r="G647" t="s">
        <v>7797</v>
      </c>
      <c r="H647">
        <v>18</v>
      </c>
      <c r="I647">
        <v>0.99</v>
      </c>
      <c r="J647">
        <v>22</v>
      </c>
      <c r="K647">
        <v>12</v>
      </c>
      <c r="L647" t="s">
        <v>7587</v>
      </c>
      <c r="O647" t="s">
        <v>7805</v>
      </c>
      <c r="P647" t="s">
        <v>7774</v>
      </c>
      <c r="Q647" t="s">
        <v>7222</v>
      </c>
      <c r="R647" t="s">
        <v>7598</v>
      </c>
      <c r="S647" t="s">
        <v>7598</v>
      </c>
      <c r="T647">
        <v>5.56</v>
      </c>
      <c r="U647" t="s">
        <v>7918</v>
      </c>
      <c r="V647">
        <v>1.8</v>
      </c>
      <c r="W647" t="s">
        <v>7774</v>
      </c>
      <c r="X647" t="s">
        <v>7788</v>
      </c>
      <c r="Y647" t="s">
        <v>7774</v>
      </c>
      <c r="Z647">
        <v>10</v>
      </c>
      <c r="AA647">
        <v>10</v>
      </c>
      <c r="AB647">
        <v>12</v>
      </c>
      <c r="AC647" t="s">
        <v>5753</v>
      </c>
      <c r="AD647">
        <v>42.766834670000001</v>
      </c>
      <c r="AE647">
        <v>-82.037648709999999</v>
      </c>
      <c r="AF647">
        <v>201.8</v>
      </c>
      <c r="AG647">
        <v>290</v>
      </c>
      <c r="AH647" t="s">
        <v>8087</v>
      </c>
      <c r="AI647">
        <v>15</v>
      </c>
      <c r="AJ647">
        <v>986</v>
      </c>
      <c r="AK647">
        <v>3.9740000000000002</v>
      </c>
      <c r="AL647">
        <v>258.81900000000002</v>
      </c>
      <c r="AM647">
        <v>2079</v>
      </c>
      <c r="AN647">
        <v>2086</v>
      </c>
      <c r="AQ647">
        <v>1.22</v>
      </c>
      <c r="AR647">
        <v>1.21</v>
      </c>
      <c r="AT647">
        <v>2.12</v>
      </c>
      <c r="AU647">
        <v>2.11</v>
      </c>
      <c r="BA647">
        <v>0.99</v>
      </c>
      <c r="BB647">
        <v>22</v>
      </c>
    </row>
    <row r="648" spans="1:54" x14ac:dyDescent="0.35">
      <c r="A648" t="s">
        <v>7778</v>
      </c>
      <c r="B648">
        <v>644</v>
      </c>
      <c r="C648">
        <v>1977.6310000000001</v>
      </c>
      <c r="D648">
        <v>10</v>
      </c>
      <c r="E648" t="s">
        <v>7782</v>
      </c>
      <c r="F648" t="s">
        <v>7773</v>
      </c>
      <c r="G648" t="s">
        <v>7797</v>
      </c>
      <c r="H648">
        <v>13</v>
      </c>
      <c r="I648">
        <v>0.73</v>
      </c>
      <c r="J648">
        <v>34</v>
      </c>
      <c r="K648">
        <v>25</v>
      </c>
      <c r="L648" t="s">
        <v>7902</v>
      </c>
      <c r="O648" t="s">
        <v>7805</v>
      </c>
      <c r="P648" t="s">
        <v>7774</v>
      </c>
      <c r="Q648" t="s">
        <v>7222</v>
      </c>
      <c r="R648" t="s">
        <v>7598</v>
      </c>
      <c r="S648" t="s">
        <v>7598</v>
      </c>
      <c r="T648">
        <v>5.56</v>
      </c>
      <c r="U648" t="s">
        <v>7918</v>
      </c>
      <c r="V648">
        <v>1.9</v>
      </c>
      <c r="W648" t="s">
        <v>7774</v>
      </c>
      <c r="X648" t="s">
        <v>7788</v>
      </c>
      <c r="Y648" t="s">
        <v>7774</v>
      </c>
      <c r="Z648">
        <v>10</v>
      </c>
      <c r="AA648">
        <v>10</v>
      </c>
      <c r="AB648">
        <v>12</v>
      </c>
      <c r="AC648" t="s">
        <v>5753</v>
      </c>
      <c r="AD648">
        <v>42.766823449999997</v>
      </c>
      <c r="AE648">
        <v>-82.037649189999996</v>
      </c>
      <c r="AF648">
        <v>201.8</v>
      </c>
      <c r="AG648">
        <v>290</v>
      </c>
      <c r="AH648" t="s">
        <v>8087</v>
      </c>
      <c r="AI648">
        <v>15</v>
      </c>
      <c r="AJ648">
        <v>986</v>
      </c>
      <c r="AK648">
        <v>5.2140000000000004</v>
      </c>
      <c r="AL648">
        <v>254.589</v>
      </c>
      <c r="AM648">
        <v>2065</v>
      </c>
      <c r="AN648">
        <v>2074</v>
      </c>
      <c r="AQ648">
        <v>1.21</v>
      </c>
      <c r="AR648">
        <v>1.21</v>
      </c>
      <c r="AT648">
        <v>2.1</v>
      </c>
      <c r="AU648">
        <v>2.09</v>
      </c>
      <c r="BA648">
        <v>0.73</v>
      </c>
      <c r="BB648">
        <v>34</v>
      </c>
    </row>
    <row r="649" spans="1:54" x14ac:dyDescent="0.35">
      <c r="A649" t="s">
        <v>7778</v>
      </c>
      <c r="B649">
        <v>645</v>
      </c>
      <c r="C649">
        <v>1978.874</v>
      </c>
      <c r="D649">
        <v>10</v>
      </c>
      <c r="E649" t="s">
        <v>7782</v>
      </c>
      <c r="F649" t="s">
        <v>7773</v>
      </c>
      <c r="G649" t="s">
        <v>7797</v>
      </c>
      <c r="H649">
        <v>17</v>
      </c>
      <c r="I649">
        <v>0.96</v>
      </c>
      <c r="J649">
        <v>36</v>
      </c>
      <c r="K649">
        <v>24</v>
      </c>
      <c r="L649" t="s">
        <v>7921</v>
      </c>
      <c r="O649" t="s">
        <v>7805</v>
      </c>
      <c r="P649" t="s">
        <v>7774</v>
      </c>
      <c r="Q649" t="s">
        <v>7222</v>
      </c>
      <c r="R649" t="s">
        <v>7598</v>
      </c>
      <c r="S649" t="s">
        <v>7598</v>
      </c>
      <c r="T649">
        <v>5.56</v>
      </c>
      <c r="U649" t="s">
        <v>7918</v>
      </c>
      <c r="V649">
        <v>1.8</v>
      </c>
      <c r="W649" t="s">
        <v>7774</v>
      </c>
      <c r="X649" t="s">
        <v>7788</v>
      </c>
      <c r="Y649" t="s">
        <v>7774</v>
      </c>
      <c r="Z649">
        <v>10</v>
      </c>
      <c r="AA649">
        <v>10</v>
      </c>
      <c r="AB649">
        <v>12</v>
      </c>
      <c r="AC649" t="s">
        <v>5753</v>
      </c>
      <c r="AD649">
        <v>42.766812209999998</v>
      </c>
      <c r="AE649">
        <v>-82.037649669999993</v>
      </c>
      <c r="AF649">
        <v>201.9</v>
      </c>
      <c r="AG649">
        <v>290</v>
      </c>
      <c r="AH649" t="s">
        <v>8087</v>
      </c>
      <c r="AI649">
        <v>15</v>
      </c>
      <c r="AJ649">
        <v>986</v>
      </c>
      <c r="AK649">
        <v>6.4550000000000001</v>
      </c>
      <c r="AL649">
        <v>246.941</v>
      </c>
      <c r="AM649">
        <v>2038</v>
      </c>
      <c r="AN649">
        <v>2052</v>
      </c>
      <c r="AQ649">
        <v>1.2</v>
      </c>
      <c r="AR649">
        <v>1.19</v>
      </c>
      <c r="AT649">
        <v>2.08</v>
      </c>
      <c r="AU649">
        <v>2.0699999999999998</v>
      </c>
      <c r="BA649">
        <v>0.96</v>
      </c>
      <c r="BB649">
        <v>36</v>
      </c>
    </row>
    <row r="650" spans="1:54" x14ac:dyDescent="0.35">
      <c r="A650" t="s">
        <v>8084</v>
      </c>
      <c r="B650">
        <v>646</v>
      </c>
      <c r="C650">
        <v>1980.3</v>
      </c>
      <c r="D650">
        <v>10</v>
      </c>
      <c r="E650" t="s">
        <v>7782</v>
      </c>
      <c r="F650" t="s">
        <v>8085</v>
      </c>
      <c r="G650" t="s">
        <v>8107</v>
      </c>
      <c r="Q650" t="s">
        <v>8391</v>
      </c>
      <c r="R650" t="s">
        <v>7599</v>
      </c>
      <c r="S650" t="s">
        <v>7599</v>
      </c>
      <c r="T650">
        <v>5.56</v>
      </c>
      <c r="U650" t="s">
        <v>8392</v>
      </c>
      <c r="V650">
        <v>1.8</v>
      </c>
      <c r="W650" t="s">
        <v>7774</v>
      </c>
      <c r="AD650">
        <v>42.766799130000003</v>
      </c>
      <c r="AE650">
        <v>-82.037650260000007</v>
      </c>
      <c r="AF650">
        <v>201.9</v>
      </c>
      <c r="AG650">
        <v>290</v>
      </c>
      <c r="AH650" t="s">
        <v>8087</v>
      </c>
      <c r="AJ650">
        <v>986</v>
      </c>
      <c r="AK650">
        <v>7.9</v>
      </c>
    </row>
    <row r="651" spans="1:54" x14ac:dyDescent="0.35">
      <c r="A651" t="s">
        <v>8084</v>
      </c>
      <c r="B651">
        <v>647</v>
      </c>
      <c r="C651">
        <v>1985.9</v>
      </c>
      <c r="D651">
        <v>10</v>
      </c>
      <c r="E651" t="s">
        <v>7782</v>
      </c>
      <c r="F651" t="s">
        <v>8085</v>
      </c>
      <c r="G651" t="s">
        <v>8107</v>
      </c>
      <c r="Q651" t="s">
        <v>8393</v>
      </c>
      <c r="R651" t="s">
        <v>8394</v>
      </c>
      <c r="S651" t="s">
        <v>8394</v>
      </c>
      <c r="T651">
        <v>5.56</v>
      </c>
      <c r="U651" t="s">
        <v>8395</v>
      </c>
      <c r="V651">
        <v>1.8</v>
      </c>
      <c r="W651" t="s">
        <v>7774</v>
      </c>
      <c r="AD651">
        <v>42.766748419999999</v>
      </c>
      <c r="AE651">
        <v>-82.037652460000004</v>
      </c>
      <c r="AF651">
        <v>201.9</v>
      </c>
      <c r="AG651">
        <v>290</v>
      </c>
      <c r="AH651" t="s">
        <v>8087</v>
      </c>
      <c r="AJ651">
        <v>986</v>
      </c>
      <c r="AK651">
        <v>5.6</v>
      </c>
    </row>
    <row r="652" spans="1:54" x14ac:dyDescent="0.35">
      <c r="A652" t="s">
        <v>8084</v>
      </c>
      <c r="B652">
        <v>648</v>
      </c>
      <c r="C652">
        <v>1994.4</v>
      </c>
      <c r="D652">
        <v>10</v>
      </c>
      <c r="E652" t="s">
        <v>7782</v>
      </c>
      <c r="F652" t="s">
        <v>8085</v>
      </c>
      <c r="G652" t="s">
        <v>8107</v>
      </c>
      <c r="Q652" t="s">
        <v>8396</v>
      </c>
      <c r="R652" t="s">
        <v>7600</v>
      </c>
      <c r="S652" t="s">
        <v>7600</v>
      </c>
      <c r="T652">
        <v>5.56</v>
      </c>
      <c r="U652" t="s">
        <v>8397</v>
      </c>
      <c r="V652">
        <v>1.8</v>
      </c>
      <c r="W652" t="s">
        <v>7774</v>
      </c>
      <c r="AD652">
        <v>42.766671430000002</v>
      </c>
      <c r="AE652">
        <v>-82.037655349999994</v>
      </c>
      <c r="AF652">
        <v>201.9</v>
      </c>
      <c r="AG652">
        <v>290</v>
      </c>
      <c r="AH652" t="s">
        <v>8087</v>
      </c>
      <c r="AJ652">
        <v>986</v>
      </c>
      <c r="AK652">
        <v>8.5</v>
      </c>
    </row>
    <row r="653" spans="1:54" x14ac:dyDescent="0.35">
      <c r="A653" t="s">
        <v>8084</v>
      </c>
      <c r="B653">
        <v>649</v>
      </c>
      <c r="C653">
        <v>2004</v>
      </c>
      <c r="D653">
        <v>10</v>
      </c>
      <c r="E653" t="s">
        <v>7782</v>
      </c>
      <c r="F653" t="s">
        <v>8085</v>
      </c>
      <c r="G653" t="s">
        <v>8107</v>
      </c>
      <c r="Q653" t="s">
        <v>8398</v>
      </c>
      <c r="R653" t="s">
        <v>7382</v>
      </c>
      <c r="S653" t="s">
        <v>7382</v>
      </c>
      <c r="T653">
        <v>5.56</v>
      </c>
      <c r="U653" t="s">
        <v>8399</v>
      </c>
      <c r="V653">
        <v>1.8</v>
      </c>
      <c r="W653" t="s">
        <v>7774</v>
      </c>
      <c r="AD653">
        <v>42.766584479999999</v>
      </c>
      <c r="AE653">
        <v>-82.037658219999997</v>
      </c>
      <c r="AF653">
        <v>201.9</v>
      </c>
      <c r="AG653">
        <v>290</v>
      </c>
      <c r="AH653" t="s">
        <v>8087</v>
      </c>
      <c r="AJ653">
        <v>986</v>
      </c>
      <c r="AK653">
        <v>9.6</v>
      </c>
    </row>
    <row r="654" spans="1:54" x14ac:dyDescent="0.35">
      <c r="A654" t="s">
        <v>8084</v>
      </c>
      <c r="B654">
        <v>650</v>
      </c>
      <c r="C654">
        <v>2011.7</v>
      </c>
      <c r="D654">
        <v>10</v>
      </c>
      <c r="E654" t="s">
        <v>7782</v>
      </c>
      <c r="F654" t="s">
        <v>8085</v>
      </c>
      <c r="G654" t="s">
        <v>8107</v>
      </c>
      <c r="Q654" t="s">
        <v>8400</v>
      </c>
      <c r="R654" t="s">
        <v>7582</v>
      </c>
      <c r="S654" t="s">
        <v>7582</v>
      </c>
      <c r="T654">
        <v>5.56</v>
      </c>
      <c r="U654" t="s">
        <v>8401</v>
      </c>
      <c r="V654">
        <v>1.8</v>
      </c>
      <c r="W654" t="s">
        <v>7774</v>
      </c>
      <c r="AD654">
        <v>42.766514729999997</v>
      </c>
      <c r="AE654">
        <v>-82.037660180000003</v>
      </c>
      <c r="AF654">
        <v>201.9</v>
      </c>
      <c r="AG654">
        <v>290</v>
      </c>
      <c r="AH654" t="s">
        <v>8087</v>
      </c>
      <c r="AJ654">
        <v>986</v>
      </c>
      <c r="AK654">
        <v>7.7</v>
      </c>
    </row>
    <row r="655" spans="1:54" x14ac:dyDescent="0.35">
      <c r="A655" t="s">
        <v>8084</v>
      </c>
      <c r="B655">
        <v>651</v>
      </c>
      <c r="C655">
        <v>2017.3</v>
      </c>
      <c r="D655">
        <v>10</v>
      </c>
      <c r="E655" t="s">
        <v>7782</v>
      </c>
      <c r="F655" t="s">
        <v>8085</v>
      </c>
      <c r="G655" t="s">
        <v>8107</v>
      </c>
      <c r="Q655" t="s">
        <v>8402</v>
      </c>
      <c r="R655" t="s">
        <v>8403</v>
      </c>
      <c r="S655" t="s">
        <v>8403</v>
      </c>
      <c r="T655">
        <v>5.56</v>
      </c>
      <c r="U655" t="s">
        <v>8404</v>
      </c>
      <c r="V655">
        <v>1.8</v>
      </c>
      <c r="W655" t="s">
        <v>7774</v>
      </c>
      <c r="AD655">
        <v>42.766463999999999</v>
      </c>
      <c r="AE655">
        <v>-82.037661479999997</v>
      </c>
      <c r="AF655">
        <v>201.9</v>
      </c>
      <c r="AG655">
        <v>290</v>
      </c>
      <c r="AH655" t="s">
        <v>8087</v>
      </c>
      <c r="AJ655">
        <v>986</v>
      </c>
      <c r="AK655">
        <v>5.6</v>
      </c>
    </row>
    <row r="656" spans="1:54" x14ac:dyDescent="0.35">
      <c r="A656" t="s">
        <v>8084</v>
      </c>
      <c r="B656">
        <v>652</v>
      </c>
      <c r="C656">
        <v>2025.6</v>
      </c>
      <c r="D656">
        <v>10</v>
      </c>
      <c r="E656" t="s">
        <v>7782</v>
      </c>
      <c r="F656" t="s">
        <v>8085</v>
      </c>
      <c r="G656" t="s">
        <v>8107</v>
      </c>
      <c r="Q656" t="s">
        <v>8405</v>
      </c>
      <c r="R656" t="s">
        <v>8406</v>
      </c>
      <c r="S656" t="s">
        <v>8406</v>
      </c>
      <c r="T656">
        <v>5.56</v>
      </c>
      <c r="U656" t="s">
        <v>8407</v>
      </c>
      <c r="V656">
        <v>1.8</v>
      </c>
      <c r="W656" t="s">
        <v>7774</v>
      </c>
      <c r="AD656">
        <v>42.766388820000003</v>
      </c>
      <c r="AE656">
        <v>-82.037663850000001</v>
      </c>
      <c r="AF656">
        <v>201.9</v>
      </c>
      <c r="AG656">
        <v>290</v>
      </c>
      <c r="AH656" t="s">
        <v>8087</v>
      </c>
      <c r="AJ656">
        <v>986</v>
      </c>
      <c r="AK656">
        <v>8.3000000000000007</v>
      </c>
    </row>
    <row r="657" spans="1:54" x14ac:dyDescent="0.35">
      <c r="A657" t="s">
        <v>8084</v>
      </c>
      <c r="B657">
        <v>653</v>
      </c>
      <c r="C657">
        <v>2033.299</v>
      </c>
      <c r="D657">
        <v>10</v>
      </c>
      <c r="E657" t="s">
        <v>7782</v>
      </c>
      <c r="F657" t="s">
        <v>8085</v>
      </c>
      <c r="G657" t="s">
        <v>8107</v>
      </c>
      <c r="Q657" t="s">
        <v>8408</v>
      </c>
      <c r="R657" t="s">
        <v>7548</v>
      </c>
      <c r="S657" t="s">
        <v>7548</v>
      </c>
      <c r="T657">
        <v>5.56</v>
      </c>
      <c r="U657" t="s">
        <v>8409</v>
      </c>
      <c r="V657">
        <v>1.8</v>
      </c>
      <c r="W657" t="s">
        <v>7774</v>
      </c>
      <c r="AD657">
        <v>42.766319099999997</v>
      </c>
      <c r="AE657">
        <v>-82.037666419999994</v>
      </c>
      <c r="AF657">
        <v>201.9</v>
      </c>
      <c r="AG657">
        <v>290</v>
      </c>
      <c r="AH657" t="s">
        <v>8087</v>
      </c>
      <c r="AJ657">
        <v>986</v>
      </c>
      <c r="AK657">
        <v>7.6989999999999998</v>
      </c>
    </row>
    <row r="658" spans="1:54" x14ac:dyDescent="0.35">
      <c r="A658" t="s">
        <v>8084</v>
      </c>
      <c r="B658">
        <v>654</v>
      </c>
      <c r="C658">
        <v>2042.299</v>
      </c>
      <c r="D658">
        <v>10</v>
      </c>
      <c r="E658" t="s">
        <v>7782</v>
      </c>
      <c r="F658" t="s">
        <v>8085</v>
      </c>
      <c r="G658" t="s">
        <v>8107</v>
      </c>
      <c r="Q658" t="s">
        <v>8410</v>
      </c>
      <c r="R658" t="s">
        <v>7372</v>
      </c>
      <c r="S658" t="s">
        <v>7372</v>
      </c>
      <c r="T658">
        <v>5.56</v>
      </c>
      <c r="U658" t="s">
        <v>8411</v>
      </c>
      <c r="V658">
        <v>1.9</v>
      </c>
      <c r="W658" t="s">
        <v>7774</v>
      </c>
      <c r="AD658">
        <v>42.766237590000003</v>
      </c>
      <c r="AE658">
        <v>-82.037669800000003</v>
      </c>
      <c r="AF658">
        <v>201.9</v>
      </c>
      <c r="AG658">
        <v>290</v>
      </c>
      <c r="AH658" t="s">
        <v>8087</v>
      </c>
      <c r="AJ658">
        <v>986</v>
      </c>
      <c r="AK658">
        <v>9</v>
      </c>
    </row>
    <row r="659" spans="1:54" x14ac:dyDescent="0.35">
      <c r="A659" t="s">
        <v>8084</v>
      </c>
      <c r="B659">
        <v>655</v>
      </c>
      <c r="C659">
        <v>2051.299</v>
      </c>
      <c r="D659">
        <v>10</v>
      </c>
      <c r="E659" t="s">
        <v>7782</v>
      </c>
      <c r="F659" t="s">
        <v>8085</v>
      </c>
      <c r="G659" t="s">
        <v>8107</v>
      </c>
      <c r="Q659" t="s">
        <v>8412</v>
      </c>
      <c r="R659" t="s">
        <v>7601</v>
      </c>
      <c r="S659" t="s">
        <v>7601</v>
      </c>
      <c r="T659">
        <v>5.56</v>
      </c>
      <c r="U659" t="s">
        <v>8413</v>
      </c>
      <c r="V659">
        <v>1.8</v>
      </c>
      <c r="W659" t="s">
        <v>7774</v>
      </c>
      <c r="AD659">
        <v>42.766156100000003</v>
      </c>
      <c r="AE659">
        <v>-82.037673670000004</v>
      </c>
      <c r="AF659">
        <v>201.9</v>
      </c>
      <c r="AG659">
        <v>290</v>
      </c>
      <c r="AH659" t="s">
        <v>8087</v>
      </c>
      <c r="AJ659">
        <v>986</v>
      </c>
      <c r="AK659">
        <v>9</v>
      </c>
    </row>
    <row r="660" spans="1:54" x14ac:dyDescent="0.35">
      <c r="A660" t="s">
        <v>8084</v>
      </c>
      <c r="B660">
        <v>656</v>
      </c>
      <c r="C660">
        <v>2057.0990000000002</v>
      </c>
      <c r="D660">
        <v>10</v>
      </c>
      <c r="E660" t="s">
        <v>7782</v>
      </c>
      <c r="F660" t="s">
        <v>8085</v>
      </c>
      <c r="G660" t="s">
        <v>8107</v>
      </c>
      <c r="Q660" t="s">
        <v>7223</v>
      </c>
      <c r="R660" t="s">
        <v>7381</v>
      </c>
      <c r="S660" t="s">
        <v>7381</v>
      </c>
      <c r="T660">
        <v>5.56</v>
      </c>
      <c r="U660" t="s">
        <v>7840</v>
      </c>
      <c r="V660">
        <v>1.8</v>
      </c>
      <c r="W660" t="s">
        <v>7774</v>
      </c>
      <c r="AD660">
        <v>42.76610359</v>
      </c>
      <c r="AE660">
        <v>-82.037676329999996</v>
      </c>
      <c r="AF660">
        <v>201.9</v>
      </c>
      <c r="AG660">
        <v>290</v>
      </c>
      <c r="AH660" t="s">
        <v>8087</v>
      </c>
      <c r="AJ660">
        <v>986</v>
      </c>
      <c r="AK660">
        <v>5.8</v>
      </c>
    </row>
    <row r="661" spans="1:54" x14ac:dyDescent="0.35">
      <c r="A661" t="s">
        <v>7778</v>
      </c>
      <c r="B661">
        <v>657</v>
      </c>
      <c r="C661">
        <v>2058.3069999999998</v>
      </c>
      <c r="D661">
        <v>10</v>
      </c>
      <c r="E661" t="s">
        <v>7798</v>
      </c>
      <c r="F661" t="s">
        <v>7773</v>
      </c>
      <c r="G661" t="s">
        <v>7810</v>
      </c>
      <c r="J661">
        <v>8</v>
      </c>
      <c r="K661">
        <v>19</v>
      </c>
      <c r="L661" t="s">
        <v>7841</v>
      </c>
      <c r="O661" t="s">
        <v>7776</v>
      </c>
      <c r="P661" t="s">
        <v>3293</v>
      </c>
      <c r="Q661" t="s">
        <v>7223</v>
      </c>
      <c r="R661" t="s">
        <v>7381</v>
      </c>
      <c r="S661" t="s">
        <v>7381</v>
      </c>
      <c r="T661">
        <v>5.56</v>
      </c>
      <c r="U661" t="s">
        <v>7840</v>
      </c>
      <c r="V661">
        <v>1.8</v>
      </c>
      <c r="W661" t="s">
        <v>7774</v>
      </c>
      <c r="X661" t="s">
        <v>7786</v>
      </c>
      <c r="Y661" t="s">
        <v>7774</v>
      </c>
      <c r="AC661" t="s">
        <v>5776</v>
      </c>
      <c r="AD661">
        <v>42.766092700000002</v>
      </c>
      <c r="AE661">
        <v>-82.037676869999999</v>
      </c>
      <c r="AF661">
        <v>201.9</v>
      </c>
      <c r="AG661">
        <v>290</v>
      </c>
      <c r="AH661" t="s">
        <v>8087</v>
      </c>
      <c r="AI661">
        <v>15</v>
      </c>
      <c r="AJ661">
        <v>986</v>
      </c>
      <c r="AK661">
        <v>1.2030000000000001</v>
      </c>
      <c r="AL661">
        <v>8.0000000000000002E-3</v>
      </c>
    </row>
    <row r="662" spans="1:54" x14ac:dyDescent="0.35">
      <c r="A662" t="s">
        <v>7778</v>
      </c>
      <c r="B662">
        <v>658</v>
      </c>
      <c r="C662">
        <v>2058.3980000000001</v>
      </c>
      <c r="D662">
        <v>10</v>
      </c>
      <c r="E662" t="s">
        <v>7782</v>
      </c>
      <c r="F662" t="s">
        <v>7773</v>
      </c>
      <c r="G662" t="s">
        <v>7810</v>
      </c>
      <c r="J662">
        <v>21</v>
      </c>
      <c r="K662">
        <v>18</v>
      </c>
      <c r="L662" t="s">
        <v>7583</v>
      </c>
      <c r="O662" t="s">
        <v>7776</v>
      </c>
      <c r="P662" t="s">
        <v>3293</v>
      </c>
      <c r="Q662" t="s">
        <v>7223</v>
      </c>
      <c r="R662" t="s">
        <v>7381</v>
      </c>
      <c r="S662" t="s">
        <v>7381</v>
      </c>
      <c r="T662">
        <v>5.56</v>
      </c>
      <c r="U662" t="s">
        <v>7840</v>
      </c>
      <c r="V662">
        <v>1.8</v>
      </c>
      <c r="W662" t="s">
        <v>7774</v>
      </c>
      <c r="X662" t="s">
        <v>7788</v>
      </c>
      <c r="Y662" t="s">
        <v>7774</v>
      </c>
      <c r="AC662" t="s">
        <v>5776</v>
      </c>
      <c r="AD662">
        <v>42.766091930000002</v>
      </c>
      <c r="AE662">
        <v>-82.037676910000002</v>
      </c>
      <c r="AF662">
        <v>201.9</v>
      </c>
      <c r="AG662">
        <v>290</v>
      </c>
      <c r="AH662" t="s">
        <v>8087</v>
      </c>
      <c r="AI662">
        <v>15</v>
      </c>
      <c r="AJ662">
        <v>986</v>
      </c>
      <c r="AK662">
        <v>1.288</v>
      </c>
      <c r="AL662">
        <v>1.7370000000000001</v>
      </c>
    </row>
    <row r="663" spans="1:54" x14ac:dyDescent="0.35">
      <c r="A663" t="s">
        <v>7778</v>
      </c>
      <c r="B663">
        <v>659</v>
      </c>
      <c r="C663">
        <v>2062.8009999999999</v>
      </c>
      <c r="D663">
        <v>10</v>
      </c>
      <c r="E663" t="s">
        <v>7775</v>
      </c>
      <c r="F663" t="s">
        <v>7773</v>
      </c>
      <c r="G663" t="s">
        <v>7772</v>
      </c>
      <c r="H663">
        <v>0.9</v>
      </c>
      <c r="I663">
        <v>2.4500000000000002</v>
      </c>
      <c r="J663">
        <v>71</v>
      </c>
      <c r="K663">
        <v>61</v>
      </c>
      <c r="L663" t="s">
        <v>7674</v>
      </c>
      <c r="O663" t="s">
        <v>7776</v>
      </c>
      <c r="P663" t="s">
        <v>7774</v>
      </c>
      <c r="Q663" t="s">
        <v>7223</v>
      </c>
      <c r="R663" t="s">
        <v>7381</v>
      </c>
      <c r="S663" t="s">
        <v>7381</v>
      </c>
      <c r="T663">
        <v>5.56</v>
      </c>
      <c r="U663" t="s">
        <v>7840</v>
      </c>
      <c r="V663">
        <v>1.8</v>
      </c>
      <c r="W663" t="s">
        <v>7774</v>
      </c>
      <c r="Y663" t="s">
        <v>7774</v>
      </c>
      <c r="Z663">
        <v>0.5</v>
      </c>
      <c r="AA663">
        <v>7.6</v>
      </c>
      <c r="AB663">
        <v>25.4</v>
      </c>
      <c r="AD663">
        <v>42.766052289999998</v>
      </c>
      <c r="AE663">
        <v>-82.037678790000001</v>
      </c>
      <c r="AF663">
        <v>201.9</v>
      </c>
      <c r="AG663">
        <v>290</v>
      </c>
      <c r="AH663" t="s">
        <v>8087</v>
      </c>
      <c r="AI663">
        <v>15</v>
      </c>
      <c r="AJ663">
        <v>986</v>
      </c>
      <c r="AK663">
        <v>5.6660000000000004</v>
      </c>
      <c r="AL663">
        <v>-62.768999999999998</v>
      </c>
    </row>
    <row r="664" spans="1:54" x14ac:dyDescent="0.35">
      <c r="A664" t="s">
        <v>8084</v>
      </c>
      <c r="B664">
        <v>660</v>
      </c>
      <c r="C664">
        <v>2064.4</v>
      </c>
      <c r="D664">
        <v>10</v>
      </c>
      <c r="E664" t="s">
        <v>7775</v>
      </c>
      <c r="F664" t="s">
        <v>8085</v>
      </c>
      <c r="G664" t="s">
        <v>8107</v>
      </c>
      <c r="Q664" t="s">
        <v>7224</v>
      </c>
      <c r="R664" t="s">
        <v>7385</v>
      </c>
      <c r="S664" t="s">
        <v>7385</v>
      </c>
      <c r="T664">
        <v>5.56</v>
      </c>
      <c r="U664" t="s">
        <v>7922</v>
      </c>
      <c r="V664">
        <v>1.8</v>
      </c>
      <c r="W664" t="s">
        <v>7774</v>
      </c>
      <c r="AD664">
        <v>42.766037490000002</v>
      </c>
      <c r="AE664">
        <v>-82.037679429999997</v>
      </c>
      <c r="AF664">
        <v>201.9</v>
      </c>
      <c r="AG664">
        <v>290</v>
      </c>
      <c r="AH664" t="s">
        <v>8087</v>
      </c>
      <c r="AJ664">
        <v>986</v>
      </c>
      <c r="AK664">
        <v>7.3</v>
      </c>
    </row>
    <row r="665" spans="1:54" x14ac:dyDescent="0.35">
      <c r="A665" t="s">
        <v>7778</v>
      </c>
      <c r="B665">
        <v>661</v>
      </c>
      <c r="C665">
        <v>2069.0830000000001</v>
      </c>
      <c r="D665">
        <v>10</v>
      </c>
      <c r="E665" t="s">
        <v>7782</v>
      </c>
      <c r="F665" t="s">
        <v>7773</v>
      </c>
      <c r="G665" t="s">
        <v>5753</v>
      </c>
      <c r="H665">
        <v>16</v>
      </c>
      <c r="I665">
        <v>0.89</v>
      </c>
      <c r="J665">
        <v>14</v>
      </c>
      <c r="K665">
        <v>9</v>
      </c>
      <c r="L665" t="s">
        <v>7628</v>
      </c>
      <c r="O665" t="s">
        <v>7784</v>
      </c>
      <c r="P665" t="s">
        <v>7774</v>
      </c>
      <c r="Q665" t="s">
        <v>7224</v>
      </c>
      <c r="R665" t="s">
        <v>7385</v>
      </c>
      <c r="S665" t="s">
        <v>7385</v>
      </c>
      <c r="T665">
        <v>5.56</v>
      </c>
      <c r="U665" t="s">
        <v>7922</v>
      </c>
      <c r="V665">
        <v>1.9</v>
      </c>
      <c r="W665" t="s">
        <v>7774</v>
      </c>
      <c r="X665" t="s">
        <v>7783</v>
      </c>
      <c r="Y665" t="s">
        <v>7774</v>
      </c>
      <c r="AC665" t="s">
        <v>5678</v>
      </c>
      <c r="AD665">
        <v>42.765995140000001</v>
      </c>
      <c r="AE665">
        <v>-82.037681129999996</v>
      </c>
      <c r="AF665">
        <v>201.9</v>
      </c>
      <c r="AG665">
        <v>290</v>
      </c>
      <c r="AH665" t="s">
        <v>8087</v>
      </c>
      <c r="AI665">
        <v>15</v>
      </c>
      <c r="AJ665">
        <v>986</v>
      </c>
      <c r="AK665">
        <v>4.6760000000000002</v>
      </c>
      <c r="AL665">
        <v>189.98699999999999</v>
      </c>
      <c r="AM665">
        <v>2104</v>
      </c>
      <c r="AN665">
        <v>2107</v>
      </c>
      <c r="AQ665">
        <v>1.23</v>
      </c>
      <c r="AR665">
        <v>1.23</v>
      </c>
      <c r="AT665">
        <v>2.14</v>
      </c>
      <c r="AU665">
        <v>2.13</v>
      </c>
      <c r="BA665">
        <v>0.89</v>
      </c>
      <c r="BB665">
        <v>14</v>
      </c>
    </row>
    <row r="666" spans="1:54" x14ac:dyDescent="0.35">
      <c r="A666" t="s">
        <v>7778</v>
      </c>
      <c r="B666">
        <v>662</v>
      </c>
      <c r="C666">
        <v>2069.2040000000002</v>
      </c>
      <c r="D666">
        <v>10</v>
      </c>
      <c r="E666" t="s">
        <v>7782</v>
      </c>
      <c r="F666" t="s">
        <v>7773</v>
      </c>
      <c r="G666" t="s">
        <v>5753</v>
      </c>
      <c r="H666">
        <v>16</v>
      </c>
      <c r="I666">
        <v>0.89</v>
      </c>
      <c r="J666">
        <v>31</v>
      </c>
      <c r="K666">
        <v>25</v>
      </c>
      <c r="L666" t="s">
        <v>7342</v>
      </c>
      <c r="O666" t="s">
        <v>7784</v>
      </c>
      <c r="P666" t="s">
        <v>7774</v>
      </c>
      <c r="Q666" t="s">
        <v>7224</v>
      </c>
      <c r="R666" t="s">
        <v>7385</v>
      </c>
      <c r="S666" t="s">
        <v>7385</v>
      </c>
      <c r="T666">
        <v>5.56</v>
      </c>
      <c r="U666" t="s">
        <v>7922</v>
      </c>
      <c r="V666">
        <v>1.9</v>
      </c>
      <c r="W666" t="s">
        <v>7774</v>
      </c>
      <c r="X666" t="s">
        <v>7788</v>
      </c>
      <c r="Y666" t="s">
        <v>7774</v>
      </c>
      <c r="Z666">
        <v>10</v>
      </c>
      <c r="AA666">
        <v>10</v>
      </c>
      <c r="AB666">
        <v>12</v>
      </c>
      <c r="AC666" t="s">
        <v>5683</v>
      </c>
      <c r="AD666">
        <v>42.765994120000002</v>
      </c>
      <c r="AE666">
        <v>-82.037681169999999</v>
      </c>
      <c r="AF666">
        <v>201.9</v>
      </c>
      <c r="AG666">
        <v>290</v>
      </c>
      <c r="AH666" t="s">
        <v>8087</v>
      </c>
      <c r="AI666">
        <v>15</v>
      </c>
      <c r="AJ666">
        <v>986</v>
      </c>
      <c r="AK666">
        <v>4.7889999999999997</v>
      </c>
      <c r="AL666">
        <v>379.255</v>
      </c>
      <c r="AM666">
        <v>2061</v>
      </c>
      <c r="AN666">
        <v>2071</v>
      </c>
      <c r="AQ666">
        <v>1.21</v>
      </c>
      <c r="AR666">
        <v>1.2</v>
      </c>
      <c r="AT666">
        <v>2.1</v>
      </c>
      <c r="AU666">
        <v>2.09</v>
      </c>
      <c r="BA666">
        <v>0.89</v>
      </c>
      <c r="BB666">
        <v>31</v>
      </c>
    </row>
    <row r="667" spans="1:54" x14ac:dyDescent="0.35">
      <c r="A667" t="s">
        <v>7778</v>
      </c>
      <c r="B667">
        <v>663</v>
      </c>
      <c r="C667">
        <v>2069.9870000000001</v>
      </c>
      <c r="D667">
        <v>10</v>
      </c>
      <c r="E667" t="s">
        <v>7782</v>
      </c>
      <c r="F667" t="s">
        <v>7773</v>
      </c>
      <c r="G667" t="s">
        <v>5753</v>
      </c>
      <c r="H667">
        <v>14</v>
      </c>
      <c r="I667">
        <v>0.8</v>
      </c>
      <c r="J667">
        <v>11</v>
      </c>
      <c r="K667">
        <v>9</v>
      </c>
      <c r="L667" t="s">
        <v>7923</v>
      </c>
      <c r="O667" t="s">
        <v>7784</v>
      </c>
      <c r="P667" t="s">
        <v>7774</v>
      </c>
      <c r="Q667" t="s">
        <v>7224</v>
      </c>
      <c r="R667" t="s">
        <v>7385</v>
      </c>
      <c r="S667" t="s">
        <v>7385</v>
      </c>
      <c r="T667">
        <v>5.56</v>
      </c>
      <c r="U667" t="s">
        <v>7922</v>
      </c>
      <c r="V667">
        <v>1.9</v>
      </c>
      <c r="W667" t="s">
        <v>7774</v>
      </c>
      <c r="X667" t="s">
        <v>7783</v>
      </c>
      <c r="Y667" t="s">
        <v>7774</v>
      </c>
      <c r="AC667" t="s">
        <v>5678</v>
      </c>
      <c r="AD667">
        <v>42.765986939999998</v>
      </c>
      <c r="AE667">
        <v>-82.03768144</v>
      </c>
      <c r="AF667">
        <v>201.9</v>
      </c>
      <c r="AG667">
        <v>290</v>
      </c>
      <c r="AH667" t="s">
        <v>8087</v>
      </c>
      <c r="AI667">
        <v>15</v>
      </c>
      <c r="AJ667">
        <v>986</v>
      </c>
      <c r="AK667">
        <v>5.5819999999999999</v>
      </c>
      <c r="AL667">
        <v>386.88900000000001</v>
      </c>
      <c r="AM667">
        <v>2111</v>
      </c>
      <c r="AN667">
        <v>2113</v>
      </c>
      <c r="AQ667">
        <v>1.23</v>
      </c>
      <c r="AR667">
        <v>1.23</v>
      </c>
      <c r="AT667">
        <v>2.14</v>
      </c>
      <c r="AU667">
        <v>2.14</v>
      </c>
      <c r="BA667">
        <v>0.8</v>
      </c>
      <c r="BB667">
        <v>11</v>
      </c>
    </row>
    <row r="668" spans="1:54" x14ac:dyDescent="0.35">
      <c r="A668" t="s">
        <v>7778</v>
      </c>
      <c r="B668">
        <v>664</v>
      </c>
      <c r="C668">
        <v>2070.92</v>
      </c>
      <c r="D668">
        <v>10</v>
      </c>
      <c r="E668" t="s">
        <v>7782</v>
      </c>
      <c r="F668" t="s">
        <v>7773</v>
      </c>
      <c r="G668" t="s">
        <v>5753</v>
      </c>
      <c r="H668">
        <v>12</v>
      </c>
      <c r="I668">
        <v>0.67</v>
      </c>
      <c r="J668">
        <v>11</v>
      </c>
      <c r="K668">
        <v>9</v>
      </c>
      <c r="L668" t="s">
        <v>7540</v>
      </c>
      <c r="O668" t="s">
        <v>7784</v>
      </c>
      <c r="P668" t="s">
        <v>7774</v>
      </c>
      <c r="Q668" t="s">
        <v>7224</v>
      </c>
      <c r="R668" t="s">
        <v>7385</v>
      </c>
      <c r="S668" t="s">
        <v>7385</v>
      </c>
      <c r="T668">
        <v>5.56</v>
      </c>
      <c r="U668" t="s">
        <v>7922</v>
      </c>
      <c r="V668">
        <v>1.9</v>
      </c>
      <c r="W668" t="s">
        <v>7774</v>
      </c>
      <c r="X668" t="s">
        <v>7783</v>
      </c>
      <c r="Y668" t="s">
        <v>7774</v>
      </c>
      <c r="AC668" t="s">
        <v>5678</v>
      </c>
      <c r="AD668">
        <v>42.765978490000002</v>
      </c>
      <c r="AE668">
        <v>-82.037681739999996</v>
      </c>
      <c r="AF668">
        <v>201.9</v>
      </c>
      <c r="AG668">
        <v>290</v>
      </c>
      <c r="AH668" t="s">
        <v>8087</v>
      </c>
      <c r="AI668">
        <v>15</v>
      </c>
      <c r="AJ668">
        <v>986</v>
      </c>
      <c r="AK668">
        <v>6.5149999999999997</v>
      </c>
      <c r="AL668">
        <v>403.22899999999998</v>
      </c>
      <c r="AM668">
        <v>2112</v>
      </c>
      <c r="AN668">
        <v>2113</v>
      </c>
      <c r="AQ668">
        <v>1.23</v>
      </c>
      <c r="AR668">
        <v>1.23</v>
      </c>
      <c r="AT668">
        <v>2.14</v>
      </c>
      <c r="AU668">
        <v>2.14</v>
      </c>
      <c r="BA668">
        <v>0.67</v>
      </c>
      <c r="BB668">
        <v>11</v>
      </c>
    </row>
    <row r="669" spans="1:54" x14ac:dyDescent="0.35">
      <c r="A669" t="s">
        <v>8084</v>
      </c>
      <c r="B669">
        <v>665</v>
      </c>
      <c r="C669">
        <v>2071.5</v>
      </c>
      <c r="D669">
        <v>10</v>
      </c>
      <c r="E669" t="s">
        <v>7782</v>
      </c>
      <c r="F669" t="s">
        <v>8085</v>
      </c>
      <c r="G669" t="s">
        <v>8107</v>
      </c>
      <c r="Q669" t="s">
        <v>7225</v>
      </c>
      <c r="R669" t="s">
        <v>7375</v>
      </c>
      <c r="S669" t="s">
        <v>7375</v>
      </c>
      <c r="T669">
        <v>5.56</v>
      </c>
      <c r="U669" t="s">
        <v>7924</v>
      </c>
      <c r="V669">
        <v>1.8</v>
      </c>
      <c r="W669" t="s">
        <v>7774</v>
      </c>
      <c r="AD669">
        <v>42.765973189999997</v>
      </c>
      <c r="AE669">
        <v>-82.037681930000005</v>
      </c>
      <c r="AF669">
        <v>201.9</v>
      </c>
      <c r="AG669">
        <v>290</v>
      </c>
      <c r="AH669" t="s">
        <v>8087</v>
      </c>
      <c r="AJ669">
        <v>986</v>
      </c>
      <c r="AK669">
        <v>7.1</v>
      </c>
    </row>
    <row r="670" spans="1:54" x14ac:dyDescent="0.35">
      <c r="A670" t="s">
        <v>7778</v>
      </c>
      <c r="B670">
        <v>666</v>
      </c>
      <c r="C670">
        <v>2076.0309999999999</v>
      </c>
      <c r="D670">
        <v>10</v>
      </c>
      <c r="E670" t="s">
        <v>7782</v>
      </c>
      <c r="F670" t="s">
        <v>7773</v>
      </c>
      <c r="G670" t="s">
        <v>7797</v>
      </c>
      <c r="H670">
        <v>13</v>
      </c>
      <c r="I670">
        <v>0.74</v>
      </c>
      <c r="J670">
        <v>17</v>
      </c>
      <c r="K670">
        <v>18</v>
      </c>
      <c r="L670" t="s">
        <v>7630</v>
      </c>
      <c r="O670" t="s">
        <v>7784</v>
      </c>
      <c r="P670" t="s">
        <v>7774</v>
      </c>
      <c r="Q670" t="s">
        <v>7225</v>
      </c>
      <c r="R670" t="s">
        <v>7375</v>
      </c>
      <c r="S670" t="s">
        <v>7375</v>
      </c>
      <c r="T670">
        <v>5.56</v>
      </c>
      <c r="U670" t="s">
        <v>7924</v>
      </c>
      <c r="V670">
        <v>1.9</v>
      </c>
      <c r="W670" t="s">
        <v>7774</v>
      </c>
      <c r="X670" t="s">
        <v>7788</v>
      </c>
      <c r="Y670" t="s">
        <v>7774</v>
      </c>
      <c r="Z670">
        <v>10</v>
      </c>
      <c r="AA670">
        <v>10</v>
      </c>
      <c r="AB670">
        <v>12</v>
      </c>
      <c r="AC670" t="s">
        <v>5753</v>
      </c>
      <c r="AD670">
        <v>42.765932220000003</v>
      </c>
      <c r="AE670">
        <v>-82.037683290000004</v>
      </c>
      <c r="AF670">
        <v>201.9</v>
      </c>
      <c r="AG670">
        <v>290</v>
      </c>
      <c r="AH670" t="s">
        <v>8087</v>
      </c>
      <c r="AI670">
        <v>15</v>
      </c>
      <c r="AJ670">
        <v>986</v>
      </c>
      <c r="AK670">
        <v>4.5229999999999997</v>
      </c>
      <c r="AL670">
        <v>120.62</v>
      </c>
      <c r="AM670">
        <v>2102</v>
      </c>
      <c r="AN670">
        <v>2105</v>
      </c>
      <c r="AQ670">
        <v>1.23</v>
      </c>
      <c r="AR670">
        <v>1.23</v>
      </c>
      <c r="AT670">
        <v>2.13</v>
      </c>
      <c r="AU670">
        <v>2.13</v>
      </c>
      <c r="BA670">
        <v>0.74</v>
      </c>
      <c r="BB670">
        <v>17</v>
      </c>
    </row>
    <row r="671" spans="1:54" x14ac:dyDescent="0.35">
      <c r="A671" t="s">
        <v>8084</v>
      </c>
      <c r="B671">
        <v>667</v>
      </c>
      <c r="C671">
        <v>2077.6999999999998</v>
      </c>
      <c r="D671">
        <v>10</v>
      </c>
      <c r="E671" t="s">
        <v>7782</v>
      </c>
      <c r="F671" t="s">
        <v>8085</v>
      </c>
      <c r="G671" t="s">
        <v>8107</v>
      </c>
      <c r="Q671" t="s">
        <v>8414</v>
      </c>
      <c r="R671" t="s">
        <v>7497</v>
      </c>
      <c r="S671" t="s">
        <v>7497</v>
      </c>
      <c r="T671">
        <v>5.56</v>
      </c>
      <c r="U671" t="s">
        <v>8415</v>
      </c>
      <c r="V671">
        <v>1.8</v>
      </c>
      <c r="W671" t="s">
        <v>7774</v>
      </c>
      <c r="AD671">
        <v>42.765917029999997</v>
      </c>
      <c r="AE671">
        <v>-82.037683779999995</v>
      </c>
      <c r="AF671">
        <v>201.9</v>
      </c>
      <c r="AG671">
        <v>290</v>
      </c>
      <c r="AH671" t="s">
        <v>8087</v>
      </c>
      <c r="AJ671">
        <v>986</v>
      </c>
      <c r="AK671">
        <v>6.2</v>
      </c>
    </row>
    <row r="672" spans="1:54" x14ac:dyDescent="0.35">
      <c r="A672" t="s">
        <v>8084</v>
      </c>
      <c r="B672">
        <v>668</v>
      </c>
      <c r="C672">
        <v>2084.3000000000002</v>
      </c>
      <c r="D672">
        <v>10</v>
      </c>
      <c r="E672" t="s">
        <v>7782</v>
      </c>
      <c r="F672" t="s">
        <v>8085</v>
      </c>
      <c r="G672" t="s">
        <v>8107</v>
      </c>
      <c r="Q672" t="s">
        <v>8416</v>
      </c>
      <c r="R672" t="s">
        <v>7606</v>
      </c>
      <c r="S672" t="s">
        <v>7606</v>
      </c>
      <c r="T672">
        <v>5.56</v>
      </c>
      <c r="U672" t="s">
        <v>8417</v>
      </c>
      <c r="V672">
        <v>1.8</v>
      </c>
      <c r="W672" t="s">
        <v>7774</v>
      </c>
      <c r="AD672">
        <v>42.765857250000003</v>
      </c>
      <c r="AE672">
        <v>-82.037685749999994</v>
      </c>
      <c r="AF672">
        <v>201.9</v>
      </c>
      <c r="AG672">
        <v>290</v>
      </c>
      <c r="AH672" t="s">
        <v>8087</v>
      </c>
      <c r="AJ672">
        <v>986</v>
      </c>
      <c r="AK672">
        <v>6.6</v>
      </c>
    </row>
    <row r="673" spans="1:38" x14ac:dyDescent="0.35">
      <c r="A673" t="s">
        <v>8084</v>
      </c>
      <c r="B673">
        <v>669</v>
      </c>
      <c r="C673">
        <v>2092.6</v>
      </c>
      <c r="D673">
        <v>10</v>
      </c>
      <c r="E673" t="s">
        <v>7782</v>
      </c>
      <c r="F673" t="s">
        <v>8085</v>
      </c>
      <c r="G673" t="s">
        <v>8107</v>
      </c>
      <c r="Q673" t="s">
        <v>8418</v>
      </c>
      <c r="R673" t="s">
        <v>7466</v>
      </c>
      <c r="S673" t="s">
        <v>7466</v>
      </c>
      <c r="T673">
        <v>5.56</v>
      </c>
      <c r="U673" t="s">
        <v>8419</v>
      </c>
      <c r="V673">
        <v>1.9</v>
      </c>
      <c r="W673" t="s">
        <v>7774</v>
      </c>
      <c r="AD673">
        <v>42.76578207</v>
      </c>
      <c r="AE673">
        <v>-82.037688220000007</v>
      </c>
      <c r="AF673">
        <v>201.8</v>
      </c>
      <c r="AG673">
        <v>290</v>
      </c>
      <c r="AH673" t="s">
        <v>8087</v>
      </c>
      <c r="AJ673">
        <v>986</v>
      </c>
      <c r="AK673">
        <v>8.3000000000000007</v>
      </c>
    </row>
    <row r="674" spans="1:38" x14ac:dyDescent="0.35">
      <c r="A674" t="s">
        <v>8084</v>
      </c>
      <c r="B674">
        <v>670</v>
      </c>
      <c r="C674">
        <v>2100.1999999999998</v>
      </c>
      <c r="D674">
        <v>10</v>
      </c>
      <c r="E674" t="s">
        <v>7782</v>
      </c>
      <c r="F674" t="s">
        <v>8085</v>
      </c>
      <c r="G674" t="s">
        <v>8107</v>
      </c>
      <c r="Q674" t="s">
        <v>8420</v>
      </c>
      <c r="R674" t="s">
        <v>8421</v>
      </c>
      <c r="S674" t="s">
        <v>8421</v>
      </c>
      <c r="T674">
        <v>5.56</v>
      </c>
      <c r="U674" t="s">
        <v>8422</v>
      </c>
      <c r="V674">
        <v>1.8</v>
      </c>
      <c r="W674" t="s">
        <v>7774</v>
      </c>
      <c r="AD674">
        <v>42.765713239999997</v>
      </c>
      <c r="AE674">
        <v>-82.03769088</v>
      </c>
      <c r="AF674">
        <v>201.9</v>
      </c>
      <c r="AG674">
        <v>290</v>
      </c>
      <c r="AH674" t="s">
        <v>8087</v>
      </c>
      <c r="AJ674">
        <v>986</v>
      </c>
      <c r="AK674">
        <v>7.6</v>
      </c>
    </row>
    <row r="675" spans="1:38" x14ac:dyDescent="0.35">
      <c r="A675" t="s">
        <v>8084</v>
      </c>
      <c r="B675">
        <v>671</v>
      </c>
      <c r="C675">
        <v>2108.1</v>
      </c>
      <c r="D675">
        <v>10</v>
      </c>
      <c r="E675" t="s">
        <v>7775</v>
      </c>
      <c r="F675" t="s">
        <v>8085</v>
      </c>
      <c r="G675" t="s">
        <v>8107</v>
      </c>
      <c r="Q675" t="s">
        <v>8423</v>
      </c>
      <c r="R675" t="s">
        <v>7530</v>
      </c>
      <c r="S675" t="s">
        <v>7530</v>
      </c>
      <c r="T675">
        <v>5.56</v>
      </c>
      <c r="U675" t="s">
        <v>8424</v>
      </c>
      <c r="V675">
        <v>1.8</v>
      </c>
      <c r="W675" t="s">
        <v>7774</v>
      </c>
      <c r="AD675">
        <v>42.765641700000003</v>
      </c>
      <c r="AE675">
        <v>-82.03769398</v>
      </c>
      <c r="AF675">
        <v>201.9</v>
      </c>
      <c r="AG675">
        <v>290</v>
      </c>
      <c r="AH675" t="s">
        <v>8087</v>
      </c>
      <c r="AJ675">
        <v>986</v>
      </c>
      <c r="AK675">
        <v>7.9</v>
      </c>
    </row>
    <row r="676" spans="1:38" x14ac:dyDescent="0.35">
      <c r="A676" t="s">
        <v>8084</v>
      </c>
      <c r="B676">
        <v>672</v>
      </c>
      <c r="C676">
        <v>2113.5</v>
      </c>
      <c r="D676">
        <v>10</v>
      </c>
      <c r="E676" t="s">
        <v>7775</v>
      </c>
      <c r="F676" t="s">
        <v>8085</v>
      </c>
      <c r="G676" t="s">
        <v>8107</v>
      </c>
      <c r="Q676" t="s">
        <v>8425</v>
      </c>
      <c r="R676" t="s">
        <v>7596</v>
      </c>
      <c r="S676" t="s">
        <v>7596</v>
      </c>
      <c r="T676">
        <v>5.56</v>
      </c>
      <c r="U676" t="s">
        <v>8426</v>
      </c>
      <c r="V676">
        <v>1.8</v>
      </c>
      <c r="W676" t="s">
        <v>7774</v>
      </c>
      <c r="AD676">
        <v>42.765592810000001</v>
      </c>
      <c r="AE676">
        <v>-82.03769613</v>
      </c>
      <c r="AF676">
        <v>201.9</v>
      </c>
      <c r="AG676">
        <v>290</v>
      </c>
      <c r="AH676" t="s">
        <v>8087</v>
      </c>
      <c r="AJ676">
        <v>986</v>
      </c>
      <c r="AK676">
        <v>5.4</v>
      </c>
    </row>
    <row r="677" spans="1:38" x14ac:dyDescent="0.35">
      <c r="A677" t="s">
        <v>8084</v>
      </c>
      <c r="B677">
        <v>673</v>
      </c>
      <c r="C677">
        <v>2119.1</v>
      </c>
      <c r="D677">
        <v>10</v>
      </c>
      <c r="E677" t="s">
        <v>7775</v>
      </c>
      <c r="F677" t="s">
        <v>8085</v>
      </c>
      <c r="G677" t="s">
        <v>8107</v>
      </c>
      <c r="Q677" t="s">
        <v>8427</v>
      </c>
      <c r="R677" t="s">
        <v>7371</v>
      </c>
      <c r="S677" t="s">
        <v>7371</v>
      </c>
      <c r="T677">
        <v>5.56</v>
      </c>
      <c r="U677" t="s">
        <v>8428</v>
      </c>
      <c r="V677">
        <v>1.8</v>
      </c>
      <c r="W677" t="s">
        <v>7774</v>
      </c>
      <c r="AD677">
        <v>42.765542089999997</v>
      </c>
      <c r="AE677">
        <v>-82.037698370000001</v>
      </c>
      <c r="AF677">
        <v>201.9</v>
      </c>
      <c r="AG677">
        <v>290</v>
      </c>
      <c r="AH677" t="s">
        <v>8087</v>
      </c>
      <c r="AJ677">
        <v>986</v>
      </c>
      <c r="AK677">
        <v>5.6</v>
      </c>
    </row>
    <row r="678" spans="1:38" x14ac:dyDescent="0.35">
      <c r="A678" t="s">
        <v>7778</v>
      </c>
      <c r="B678">
        <v>674</v>
      </c>
      <c r="C678">
        <v>2121.9789999999998</v>
      </c>
      <c r="D678">
        <v>10</v>
      </c>
      <c r="E678" t="s">
        <v>7782</v>
      </c>
      <c r="F678" t="s">
        <v>8092</v>
      </c>
      <c r="G678" t="s">
        <v>8081</v>
      </c>
      <c r="Q678" t="s">
        <v>8427</v>
      </c>
      <c r="R678" t="s">
        <v>7371</v>
      </c>
      <c r="S678" t="s">
        <v>7371</v>
      </c>
      <c r="U678" t="s">
        <v>8428</v>
      </c>
      <c r="V678">
        <v>1.8</v>
      </c>
      <c r="W678" t="s">
        <v>7774</v>
      </c>
      <c r="AC678" t="s">
        <v>8429</v>
      </c>
      <c r="AD678">
        <v>42.765516009999999</v>
      </c>
      <c r="AE678">
        <v>-82.037699480000001</v>
      </c>
      <c r="AF678">
        <v>201.9</v>
      </c>
      <c r="AH678" t="s">
        <v>8087</v>
      </c>
      <c r="AK678">
        <v>2.88</v>
      </c>
    </row>
    <row r="679" spans="1:38" x14ac:dyDescent="0.35">
      <c r="A679" t="s">
        <v>8084</v>
      </c>
      <c r="B679">
        <v>675</v>
      </c>
      <c r="C679">
        <v>2124.6</v>
      </c>
      <c r="D679">
        <v>10</v>
      </c>
      <c r="E679" t="s">
        <v>7775</v>
      </c>
      <c r="F679" t="s">
        <v>8085</v>
      </c>
      <c r="G679" t="s">
        <v>8107</v>
      </c>
      <c r="Q679" t="s">
        <v>8430</v>
      </c>
      <c r="R679" t="s">
        <v>7607</v>
      </c>
      <c r="S679" t="s">
        <v>7607</v>
      </c>
      <c r="T679">
        <v>5.56</v>
      </c>
      <c r="U679" t="s">
        <v>8431</v>
      </c>
      <c r="V679">
        <v>1.8</v>
      </c>
      <c r="W679" t="s">
        <v>7774</v>
      </c>
      <c r="AD679">
        <v>42.765492289999997</v>
      </c>
      <c r="AE679">
        <v>-82.037700490000006</v>
      </c>
      <c r="AF679">
        <v>201.9</v>
      </c>
      <c r="AG679">
        <v>290</v>
      </c>
      <c r="AH679" t="s">
        <v>8087</v>
      </c>
      <c r="AJ679">
        <v>986</v>
      </c>
      <c r="AK679">
        <v>5.5</v>
      </c>
    </row>
    <row r="680" spans="1:38" x14ac:dyDescent="0.35">
      <c r="A680" t="s">
        <v>8084</v>
      </c>
      <c r="B680">
        <v>676</v>
      </c>
      <c r="C680">
        <v>2129.6</v>
      </c>
      <c r="D680">
        <v>10</v>
      </c>
      <c r="E680" t="s">
        <v>7775</v>
      </c>
      <c r="F680" t="s">
        <v>8085</v>
      </c>
      <c r="G680" t="s">
        <v>8107</v>
      </c>
      <c r="Q680" t="s">
        <v>7226</v>
      </c>
      <c r="R680" t="s">
        <v>7528</v>
      </c>
      <c r="S680" t="s">
        <v>7528</v>
      </c>
      <c r="T680">
        <v>5.56</v>
      </c>
      <c r="U680" t="s">
        <v>7995</v>
      </c>
      <c r="V680">
        <v>1.9</v>
      </c>
      <c r="W680" t="s">
        <v>7774</v>
      </c>
      <c r="AD680">
        <v>42.765447010000003</v>
      </c>
      <c r="AE680">
        <v>-82.037702460000006</v>
      </c>
      <c r="AF680">
        <v>201.9</v>
      </c>
      <c r="AG680">
        <v>290</v>
      </c>
      <c r="AH680" t="s">
        <v>8087</v>
      </c>
      <c r="AJ680">
        <v>986</v>
      </c>
      <c r="AK680">
        <v>5</v>
      </c>
    </row>
    <row r="681" spans="1:38" x14ac:dyDescent="0.35">
      <c r="A681" t="s">
        <v>7778</v>
      </c>
      <c r="B681">
        <v>677</v>
      </c>
      <c r="C681">
        <v>2132.7240000000002</v>
      </c>
      <c r="D681">
        <v>10</v>
      </c>
      <c r="E681" t="s">
        <v>7775</v>
      </c>
      <c r="F681" t="s">
        <v>7773</v>
      </c>
      <c r="G681" t="s">
        <v>7772</v>
      </c>
      <c r="H681">
        <v>0.5</v>
      </c>
      <c r="I681">
        <v>1.38</v>
      </c>
      <c r="J681">
        <v>73</v>
      </c>
      <c r="K681">
        <v>65</v>
      </c>
      <c r="L681" t="s">
        <v>7350</v>
      </c>
      <c r="O681" t="s">
        <v>7776</v>
      </c>
      <c r="P681" t="s">
        <v>7774</v>
      </c>
      <c r="Q681" t="s">
        <v>7226</v>
      </c>
      <c r="R681" t="s">
        <v>7528</v>
      </c>
      <c r="S681" t="s">
        <v>7528</v>
      </c>
      <c r="T681">
        <v>5.56</v>
      </c>
      <c r="U681" t="s">
        <v>7995</v>
      </c>
      <c r="V681">
        <v>1.9</v>
      </c>
      <c r="W681" t="s">
        <v>7774</v>
      </c>
      <c r="Y681" t="s">
        <v>7774</v>
      </c>
      <c r="Z681">
        <v>0.5</v>
      </c>
      <c r="AA681">
        <v>7.6</v>
      </c>
      <c r="AB681">
        <v>25.4</v>
      </c>
      <c r="AD681">
        <v>42.765419049999998</v>
      </c>
      <c r="AE681">
        <v>-82.037703730000004</v>
      </c>
      <c r="AF681">
        <v>201.9</v>
      </c>
      <c r="AG681">
        <v>290</v>
      </c>
      <c r="AH681" t="s">
        <v>8087</v>
      </c>
      <c r="AI681">
        <v>15</v>
      </c>
      <c r="AJ681">
        <v>986</v>
      </c>
      <c r="AK681">
        <v>3.0870000000000002</v>
      </c>
      <c r="AL681">
        <v>258.01900000000001</v>
      </c>
    </row>
    <row r="682" spans="1:38" x14ac:dyDescent="0.35">
      <c r="A682" t="s">
        <v>7778</v>
      </c>
      <c r="B682">
        <v>678</v>
      </c>
      <c r="C682">
        <v>2135.1260000000002</v>
      </c>
      <c r="D682">
        <v>10</v>
      </c>
      <c r="E682" t="s">
        <v>7775</v>
      </c>
      <c r="F682" t="s">
        <v>7773</v>
      </c>
      <c r="G682" t="s">
        <v>7772</v>
      </c>
      <c r="H682">
        <v>0.6</v>
      </c>
      <c r="I682">
        <v>1.51</v>
      </c>
      <c r="J682">
        <v>74</v>
      </c>
      <c r="K682">
        <v>57</v>
      </c>
      <c r="L682" t="s">
        <v>7554</v>
      </c>
      <c r="O682" t="s">
        <v>7776</v>
      </c>
      <c r="P682" t="s">
        <v>7774</v>
      </c>
      <c r="Q682" t="s">
        <v>7226</v>
      </c>
      <c r="R682" t="s">
        <v>7528</v>
      </c>
      <c r="S682" t="s">
        <v>7528</v>
      </c>
      <c r="T682">
        <v>5.56</v>
      </c>
      <c r="U682" t="s">
        <v>7995</v>
      </c>
      <c r="V682">
        <v>1.8</v>
      </c>
      <c r="W682" t="s">
        <v>7774</v>
      </c>
      <c r="Y682" t="s">
        <v>7774</v>
      </c>
      <c r="Z682">
        <v>0.5</v>
      </c>
      <c r="AA682">
        <v>7.6</v>
      </c>
      <c r="AB682">
        <v>25.4</v>
      </c>
      <c r="AD682">
        <v>42.765397309999997</v>
      </c>
      <c r="AE682">
        <v>-82.0377048</v>
      </c>
      <c r="AF682">
        <v>201.8</v>
      </c>
      <c r="AG682">
        <v>290</v>
      </c>
      <c r="AH682" t="s">
        <v>8087</v>
      </c>
      <c r="AI682">
        <v>15</v>
      </c>
      <c r="AJ682">
        <v>986</v>
      </c>
      <c r="AK682">
        <v>5.4889999999999999</v>
      </c>
      <c r="AL682">
        <v>248.34200000000001</v>
      </c>
    </row>
    <row r="683" spans="1:38" x14ac:dyDescent="0.35">
      <c r="A683" t="s">
        <v>8084</v>
      </c>
      <c r="B683">
        <v>679</v>
      </c>
      <c r="C683">
        <v>2135.4</v>
      </c>
      <c r="D683">
        <v>10</v>
      </c>
      <c r="E683" t="s">
        <v>7775</v>
      </c>
      <c r="F683" t="s">
        <v>8085</v>
      </c>
      <c r="G683" t="s">
        <v>8107</v>
      </c>
      <c r="Q683" t="s">
        <v>8432</v>
      </c>
      <c r="R683" t="s">
        <v>7415</v>
      </c>
      <c r="S683" t="s">
        <v>7415</v>
      </c>
      <c r="T683">
        <v>5.56</v>
      </c>
      <c r="U683" t="s">
        <v>8433</v>
      </c>
      <c r="V683">
        <v>1.8</v>
      </c>
      <c r="W683" t="s">
        <v>7774</v>
      </c>
      <c r="AD683">
        <v>42.765394489999998</v>
      </c>
      <c r="AE683">
        <v>-82.037704939999998</v>
      </c>
      <c r="AF683">
        <v>201.8</v>
      </c>
      <c r="AG683">
        <v>290</v>
      </c>
      <c r="AH683" t="s">
        <v>8087</v>
      </c>
      <c r="AJ683">
        <v>986</v>
      </c>
      <c r="AK683">
        <v>5.8</v>
      </c>
    </row>
    <row r="684" spans="1:38" x14ac:dyDescent="0.35">
      <c r="A684" t="s">
        <v>8084</v>
      </c>
      <c r="B684">
        <v>680</v>
      </c>
      <c r="C684">
        <v>2141.9</v>
      </c>
      <c r="D684">
        <v>10</v>
      </c>
      <c r="E684" t="s">
        <v>7775</v>
      </c>
      <c r="F684" t="s">
        <v>8085</v>
      </c>
      <c r="G684" t="s">
        <v>8107</v>
      </c>
      <c r="Q684" t="s">
        <v>8434</v>
      </c>
      <c r="R684" t="s">
        <v>7450</v>
      </c>
      <c r="S684" t="s">
        <v>7450</v>
      </c>
      <c r="T684">
        <v>5.56</v>
      </c>
      <c r="U684" t="s">
        <v>8435</v>
      </c>
      <c r="V684">
        <v>1.8</v>
      </c>
      <c r="W684" t="s">
        <v>7774</v>
      </c>
      <c r="AD684">
        <v>42.765335640000004</v>
      </c>
      <c r="AE684">
        <v>-82.037707859999998</v>
      </c>
      <c r="AF684">
        <v>201.8</v>
      </c>
      <c r="AG684">
        <v>290</v>
      </c>
      <c r="AH684" t="s">
        <v>8087</v>
      </c>
      <c r="AJ684">
        <v>986</v>
      </c>
      <c r="AK684">
        <v>6.5</v>
      </c>
    </row>
    <row r="685" spans="1:38" x14ac:dyDescent="0.35">
      <c r="A685" t="s">
        <v>8084</v>
      </c>
      <c r="B685">
        <v>681</v>
      </c>
      <c r="C685">
        <v>2148.5</v>
      </c>
      <c r="D685">
        <v>10</v>
      </c>
      <c r="E685" t="s">
        <v>7775</v>
      </c>
      <c r="F685" t="s">
        <v>8085</v>
      </c>
      <c r="G685" t="s">
        <v>8107</v>
      </c>
      <c r="Q685" t="s">
        <v>8436</v>
      </c>
      <c r="R685" t="s">
        <v>7417</v>
      </c>
      <c r="S685" t="s">
        <v>7417</v>
      </c>
      <c r="T685">
        <v>5.56</v>
      </c>
      <c r="U685" t="s">
        <v>8437</v>
      </c>
      <c r="V685">
        <v>1.8</v>
      </c>
      <c r="W685" t="s">
        <v>7774</v>
      </c>
      <c r="AD685">
        <v>42.765275870000004</v>
      </c>
      <c r="AE685">
        <v>-82.037710489999995</v>
      </c>
      <c r="AF685">
        <v>201.8</v>
      </c>
      <c r="AG685">
        <v>290</v>
      </c>
      <c r="AH685" t="s">
        <v>8087</v>
      </c>
      <c r="AJ685">
        <v>986</v>
      </c>
      <c r="AK685">
        <v>6.6</v>
      </c>
    </row>
    <row r="686" spans="1:38" x14ac:dyDescent="0.35">
      <c r="A686" t="s">
        <v>8084</v>
      </c>
      <c r="B686">
        <v>682</v>
      </c>
      <c r="C686">
        <v>2155.6</v>
      </c>
      <c r="D686">
        <v>10</v>
      </c>
      <c r="E686" t="s">
        <v>7775</v>
      </c>
      <c r="F686" t="s">
        <v>8085</v>
      </c>
      <c r="G686" t="s">
        <v>8107</v>
      </c>
      <c r="Q686" t="s">
        <v>8438</v>
      </c>
      <c r="R686" t="s">
        <v>7402</v>
      </c>
      <c r="S686" t="s">
        <v>7402</v>
      </c>
      <c r="T686">
        <v>5.56</v>
      </c>
      <c r="U686" t="s">
        <v>8439</v>
      </c>
      <c r="V686">
        <v>1.8</v>
      </c>
      <c r="W686" t="s">
        <v>7774</v>
      </c>
      <c r="AD686">
        <v>42.765211569999998</v>
      </c>
      <c r="AE686">
        <v>-82.037713100000005</v>
      </c>
      <c r="AF686">
        <v>201.8</v>
      </c>
      <c r="AG686">
        <v>290</v>
      </c>
      <c r="AH686" t="s">
        <v>8087</v>
      </c>
      <c r="AJ686">
        <v>986</v>
      </c>
      <c r="AK686">
        <v>7.1</v>
      </c>
    </row>
    <row r="687" spans="1:38" x14ac:dyDescent="0.35">
      <c r="A687" t="s">
        <v>8084</v>
      </c>
      <c r="B687">
        <v>683</v>
      </c>
      <c r="C687">
        <v>2166</v>
      </c>
      <c r="D687">
        <v>10</v>
      </c>
      <c r="E687" t="s">
        <v>7775</v>
      </c>
      <c r="F687" t="s">
        <v>8085</v>
      </c>
      <c r="G687" t="s">
        <v>8107</v>
      </c>
      <c r="Q687" t="s">
        <v>8440</v>
      </c>
      <c r="R687" t="s">
        <v>8441</v>
      </c>
      <c r="S687" t="s">
        <v>8441</v>
      </c>
      <c r="T687">
        <v>5.56</v>
      </c>
      <c r="U687" t="s">
        <v>8442</v>
      </c>
      <c r="V687">
        <v>1.8</v>
      </c>
      <c r="W687" t="s">
        <v>7774</v>
      </c>
      <c r="AD687">
        <v>42.76511739</v>
      </c>
      <c r="AE687">
        <v>-82.03771673</v>
      </c>
      <c r="AF687">
        <v>201.8</v>
      </c>
      <c r="AG687">
        <v>290</v>
      </c>
      <c r="AH687" t="s">
        <v>8087</v>
      </c>
      <c r="AJ687">
        <v>986</v>
      </c>
      <c r="AK687">
        <v>10.4</v>
      </c>
    </row>
    <row r="688" spans="1:38" x14ac:dyDescent="0.35">
      <c r="A688" t="s">
        <v>8084</v>
      </c>
      <c r="B688">
        <v>684</v>
      </c>
      <c r="C688">
        <v>2177</v>
      </c>
      <c r="D688">
        <v>10</v>
      </c>
      <c r="E688" t="s">
        <v>7782</v>
      </c>
      <c r="F688" t="s">
        <v>8085</v>
      </c>
      <c r="G688" t="s">
        <v>8107</v>
      </c>
      <c r="Q688" t="s">
        <v>8443</v>
      </c>
      <c r="R688" t="s">
        <v>7610</v>
      </c>
      <c r="S688" t="s">
        <v>7610</v>
      </c>
      <c r="T688">
        <v>5.56</v>
      </c>
      <c r="U688" t="s">
        <v>8444</v>
      </c>
      <c r="V688">
        <v>1.9</v>
      </c>
      <c r="W688" t="s">
        <v>7774</v>
      </c>
      <c r="AD688">
        <v>42.765017759999999</v>
      </c>
      <c r="AE688">
        <v>-82.037720289999996</v>
      </c>
      <c r="AF688">
        <v>201.7</v>
      </c>
      <c r="AG688">
        <v>290</v>
      </c>
      <c r="AH688" t="s">
        <v>8087</v>
      </c>
      <c r="AJ688">
        <v>986</v>
      </c>
      <c r="AK688">
        <v>11</v>
      </c>
    </row>
    <row r="689" spans="1:54" x14ac:dyDescent="0.35">
      <c r="A689" t="s">
        <v>8084</v>
      </c>
      <c r="B689">
        <v>685</v>
      </c>
      <c r="C689">
        <v>2186.5</v>
      </c>
      <c r="D689">
        <v>10</v>
      </c>
      <c r="E689" t="s">
        <v>7782</v>
      </c>
      <c r="F689" t="s">
        <v>8085</v>
      </c>
      <c r="G689" t="s">
        <v>8107</v>
      </c>
      <c r="Q689" t="s">
        <v>8445</v>
      </c>
      <c r="R689" t="s">
        <v>7488</v>
      </c>
      <c r="S689" t="s">
        <v>7488</v>
      </c>
      <c r="T689">
        <v>5.56</v>
      </c>
      <c r="U689" t="s">
        <v>8446</v>
      </c>
      <c r="V689">
        <v>1.9</v>
      </c>
      <c r="W689" t="s">
        <v>7774</v>
      </c>
      <c r="AD689">
        <v>42.76493172</v>
      </c>
      <c r="AE689">
        <v>-82.037723339999999</v>
      </c>
      <c r="AF689">
        <v>201.7</v>
      </c>
      <c r="AG689">
        <v>290</v>
      </c>
      <c r="AH689" t="s">
        <v>8087</v>
      </c>
      <c r="AJ689">
        <v>986</v>
      </c>
      <c r="AK689">
        <v>9.5</v>
      </c>
    </row>
    <row r="690" spans="1:54" x14ac:dyDescent="0.35">
      <c r="A690" t="s">
        <v>8084</v>
      </c>
      <c r="B690">
        <v>686</v>
      </c>
      <c r="C690">
        <v>2196.3000000000002</v>
      </c>
      <c r="D690">
        <v>10</v>
      </c>
      <c r="E690" t="s">
        <v>7782</v>
      </c>
      <c r="F690" t="s">
        <v>8085</v>
      </c>
      <c r="G690" t="s">
        <v>8107</v>
      </c>
      <c r="Q690" t="s">
        <v>7227</v>
      </c>
      <c r="R690" t="s">
        <v>7490</v>
      </c>
      <c r="S690" t="s">
        <v>7490</v>
      </c>
      <c r="T690">
        <v>5.56</v>
      </c>
      <c r="U690" t="s">
        <v>7925</v>
      </c>
      <c r="V690">
        <v>1.8</v>
      </c>
      <c r="W690" t="s">
        <v>7774</v>
      </c>
      <c r="AD690">
        <v>42.764842969999997</v>
      </c>
      <c r="AE690">
        <v>-82.03772687</v>
      </c>
      <c r="AF690">
        <v>201.7</v>
      </c>
      <c r="AG690">
        <v>290</v>
      </c>
      <c r="AH690" t="s">
        <v>8087</v>
      </c>
      <c r="AJ690">
        <v>986</v>
      </c>
      <c r="AK690">
        <v>9.8000000000000007</v>
      </c>
    </row>
    <row r="691" spans="1:54" x14ac:dyDescent="0.35">
      <c r="A691" t="s">
        <v>7778</v>
      </c>
      <c r="B691">
        <v>687</v>
      </c>
      <c r="C691">
        <v>2200.9450000000002</v>
      </c>
      <c r="D691">
        <v>10</v>
      </c>
      <c r="E691" t="s">
        <v>7782</v>
      </c>
      <c r="F691" t="s">
        <v>7773</v>
      </c>
      <c r="G691" t="s">
        <v>7797</v>
      </c>
      <c r="H691">
        <v>14</v>
      </c>
      <c r="I691">
        <v>0.76</v>
      </c>
      <c r="J691">
        <v>12</v>
      </c>
      <c r="K691">
        <v>11</v>
      </c>
      <c r="L691" t="s">
        <v>7477</v>
      </c>
      <c r="O691" t="s">
        <v>7805</v>
      </c>
      <c r="P691" t="s">
        <v>7774</v>
      </c>
      <c r="Q691" t="s">
        <v>7227</v>
      </c>
      <c r="R691" t="s">
        <v>7490</v>
      </c>
      <c r="S691" t="s">
        <v>7490</v>
      </c>
      <c r="T691">
        <v>5.56</v>
      </c>
      <c r="U691" t="s">
        <v>7925</v>
      </c>
      <c r="V691">
        <v>1.9</v>
      </c>
      <c r="W691" t="s">
        <v>7774</v>
      </c>
      <c r="X691" t="s">
        <v>7788</v>
      </c>
      <c r="Y691" t="s">
        <v>7774</v>
      </c>
      <c r="Z691">
        <v>10</v>
      </c>
      <c r="AA691">
        <v>10</v>
      </c>
      <c r="AB691">
        <v>12</v>
      </c>
      <c r="AC691" t="s">
        <v>5753</v>
      </c>
      <c r="AD691">
        <v>42.764800960000002</v>
      </c>
      <c r="AE691">
        <v>-82.037728799999996</v>
      </c>
      <c r="AF691">
        <v>201.7</v>
      </c>
      <c r="AG691">
        <v>290</v>
      </c>
      <c r="AH691" t="s">
        <v>8087</v>
      </c>
      <c r="AI691">
        <v>15</v>
      </c>
      <c r="AJ691">
        <v>986</v>
      </c>
      <c r="AK691">
        <v>4.6399999999999997</v>
      </c>
      <c r="AL691">
        <v>96.320999999999998</v>
      </c>
      <c r="AM691">
        <v>2110</v>
      </c>
      <c r="AN691">
        <v>2112</v>
      </c>
      <c r="AQ691">
        <v>1.23</v>
      </c>
      <c r="AR691">
        <v>1.23</v>
      </c>
      <c r="AT691">
        <v>2.14</v>
      </c>
      <c r="AU691">
        <v>2.14</v>
      </c>
      <c r="BA691">
        <v>0.76</v>
      </c>
      <c r="BB691">
        <v>12</v>
      </c>
    </row>
    <row r="692" spans="1:54" x14ac:dyDescent="0.35">
      <c r="A692" t="s">
        <v>8084</v>
      </c>
      <c r="B692">
        <v>688</v>
      </c>
      <c r="C692">
        <v>2202.1999999999998</v>
      </c>
      <c r="D692">
        <v>10</v>
      </c>
      <c r="E692" t="s">
        <v>7782</v>
      </c>
      <c r="F692" t="s">
        <v>8085</v>
      </c>
      <c r="G692" t="s">
        <v>8107</v>
      </c>
      <c r="Q692" t="s">
        <v>7228</v>
      </c>
      <c r="R692" t="s">
        <v>7611</v>
      </c>
      <c r="S692" t="s">
        <v>7611</v>
      </c>
      <c r="T692">
        <v>5.56</v>
      </c>
      <c r="U692" t="s">
        <v>7843</v>
      </c>
      <c r="V692">
        <v>1.8</v>
      </c>
      <c r="W692" t="s">
        <v>7774</v>
      </c>
      <c r="AD692">
        <v>42.764789550000003</v>
      </c>
      <c r="AE692">
        <v>-82.037729369999994</v>
      </c>
      <c r="AF692">
        <v>201.7</v>
      </c>
      <c r="AG692">
        <v>290</v>
      </c>
      <c r="AH692" t="s">
        <v>8087</v>
      </c>
      <c r="AJ692">
        <v>986</v>
      </c>
      <c r="AK692">
        <v>5.9</v>
      </c>
    </row>
    <row r="693" spans="1:54" x14ac:dyDescent="0.35">
      <c r="A693" t="s">
        <v>7778</v>
      </c>
      <c r="B693">
        <v>689</v>
      </c>
      <c r="C693">
        <v>2202.739</v>
      </c>
      <c r="D693">
        <v>10</v>
      </c>
      <c r="E693" t="s">
        <v>7798</v>
      </c>
      <c r="F693" t="s">
        <v>7773</v>
      </c>
      <c r="G693" t="s">
        <v>7810</v>
      </c>
      <c r="J693">
        <v>8</v>
      </c>
      <c r="K693">
        <v>3</v>
      </c>
      <c r="L693" t="s">
        <v>7443</v>
      </c>
      <c r="O693" t="s">
        <v>7776</v>
      </c>
      <c r="P693" t="s">
        <v>3293</v>
      </c>
      <c r="Q693" t="s">
        <v>7228</v>
      </c>
      <c r="R693" t="s">
        <v>7611</v>
      </c>
      <c r="S693" t="s">
        <v>7611</v>
      </c>
      <c r="T693">
        <v>5.56</v>
      </c>
      <c r="U693" t="s">
        <v>7843</v>
      </c>
      <c r="V693">
        <v>1.7</v>
      </c>
      <c r="W693" t="s">
        <v>7774</v>
      </c>
      <c r="X693" t="s">
        <v>7789</v>
      </c>
      <c r="Y693" t="s">
        <v>7774</v>
      </c>
      <c r="AC693" t="s">
        <v>5776</v>
      </c>
      <c r="AD693">
        <v>42.764784689999999</v>
      </c>
      <c r="AE693">
        <v>-82.037729619999993</v>
      </c>
      <c r="AF693">
        <v>201.7</v>
      </c>
      <c r="AG693">
        <v>290</v>
      </c>
      <c r="AH693" t="s">
        <v>8087</v>
      </c>
      <c r="AI693">
        <v>15</v>
      </c>
      <c r="AJ693">
        <v>986</v>
      </c>
      <c r="AK693">
        <v>0.53600000000000003</v>
      </c>
      <c r="AL693">
        <v>5.0419999999999998</v>
      </c>
    </row>
    <row r="694" spans="1:54" x14ac:dyDescent="0.35">
      <c r="A694" t="s">
        <v>8084</v>
      </c>
      <c r="B694">
        <v>690</v>
      </c>
      <c r="C694">
        <v>2208</v>
      </c>
      <c r="D694">
        <v>10</v>
      </c>
      <c r="E694" t="s">
        <v>7782</v>
      </c>
      <c r="F694" t="s">
        <v>8085</v>
      </c>
      <c r="G694" t="s">
        <v>8107</v>
      </c>
      <c r="Q694" t="s">
        <v>7229</v>
      </c>
      <c r="R694" t="s">
        <v>7610</v>
      </c>
      <c r="S694" t="s">
        <v>7610</v>
      </c>
      <c r="T694">
        <v>5.56</v>
      </c>
      <c r="U694" t="s">
        <v>7926</v>
      </c>
      <c r="V694">
        <v>1.8</v>
      </c>
      <c r="W694" t="s">
        <v>7774</v>
      </c>
      <c r="AD694">
        <v>42.76473704</v>
      </c>
      <c r="AE694">
        <v>-82.037732129999995</v>
      </c>
      <c r="AF694">
        <v>201.8</v>
      </c>
      <c r="AG694">
        <v>290</v>
      </c>
      <c r="AH694" t="s">
        <v>8087</v>
      </c>
      <c r="AJ694">
        <v>986</v>
      </c>
      <c r="AK694">
        <v>5.8</v>
      </c>
    </row>
    <row r="695" spans="1:54" x14ac:dyDescent="0.35">
      <c r="A695" t="s">
        <v>7778</v>
      </c>
      <c r="B695">
        <v>691</v>
      </c>
      <c r="C695">
        <v>2214.5459999999998</v>
      </c>
      <c r="D695">
        <v>10</v>
      </c>
      <c r="E695" t="s">
        <v>7782</v>
      </c>
      <c r="F695" t="s">
        <v>7773</v>
      </c>
      <c r="G695" t="s">
        <v>7797</v>
      </c>
      <c r="H695">
        <v>14</v>
      </c>
      <c r="I695">
        <v>0.79</v>
      </c>
      <c r="J695">
        <v>6</v>
      </c>
      <c r="K695">
        <v>9</v>
      </c>
      <c r="L695" t="s">
        <v>7661</v>
      </c>
      <c r="O695" t="s">
        <v>7805</v>
      </c>
      <c r="P695" t="s">
        <v>7774</v>
      </c>
      <c r="Q695" t="s">
        <v>7229</v>
      </c>
      <c r="R695" t="s">
        <v>7610</v>
      </c>
      <c r="S695" t="s">
        <v>7610</v>
      </c>
      <c r="T695">
        <v>5.56</v>
      </c>
      <c r="U695" t="s">
        <v>7926</v>
      </c>
      <c r="V695">
        <v>1.9</v>
      </c>
      <c r="W695" t="s">
        <v>7774</v>
      </c>
      <c r="X695" t="s">
        <v>7789</v>
      </c>
      <c r="Y695" t="s">
        <v>7774</v>
      </c>
      <c r="AC695" t="s">
        <v>5762</v>
      </c>
      <c r="AD695">
        <v>42.764677800000001</v>
      </c>
      <c r="AE695">
        <v>-82.037735139999995</v>
      </c>
      <c r="AF695">
        <v>201.8</v>
      </c>
      <c r="AG695">
        <v>290</v>
      </c>
      <c r="AH695" t="s">
        <v>8087</v>
      </c>
      <c r="AI695">
        <v>15</v>
      </c>
      <c r="AJ695">
        <v>986</v>
      </c>
      <c r="AK695">
        <v>6.5439999999999996</v>
      </c>
      <c r="AL695">
        <v>232.869</v>
      </c>
      <c r="AM695">
        <v>2117</v>
      </c>
      <c r="AN695">
        <v>2117</v>
      </c>
      <c r="AQ695">
        <v>1.24</v>
      </c>
      <c r="AR695">
        <v>1.24</v>
      </c>
      <c r="AT695">
        <v>2.15</v>
      </c>
      <c r="AU695">
        <v>2.15</v>
      </c>
      <c r="BA695">
        <v>0.79</v>
      </c>
      <c r="BB695">
        <v>6</v>
      </c>
    </row>
    <row r="696" spans="1:54" x14ac:dyDescent="0.35">
      <c r="A696" t="s">
        <v>8084</v>
      </c>
      <c r="B696">
        <v>692</v>
      </c>
      <c r="C696">
        <v>2218.5</v>
      </c>
      <c r="D696">
        <v>10</v>
      </c>
      <c r="E696" t="s">
        <v>7782</v>
      </c>
      <c r="F696" t="s">
        <v>8085</v>
      </c>
      <c r="G696" t="s">
        <v>8107</v>
      </c>
      <c r="Q696" t="s">
        <v>7230</v>
      </c>
      <c r="R696" t="s">
        <v>7612</v>
      </c>
      <c r="S696" t="s">
        <v>7612</v>
      </c>
      <c r="T696">
        <v>5.56</v>
      </c>
      <c r="U696" t="s">
        <v>7927</v>
      </c>
      <c r="V696">
        <v>1.9</v>
      </c>
      <c r="W696" t="s">
        <v>7774</v>
      </c>
      <c r="AD696">
        <v>42.76464198</v>
      </c>
      <c r="AE696">
        <v>-82.037736989999999</v>
      </c>
      <c r="AF696">
        <v>201.7</v>
      </c>
      <c r="AG696">
        <v>290</v>
      </c>
      <c r="AH696" t="s">
        <v>8087</v>
      </c>
      <c r="AJ696">
        <v>986</v>
      </c>
      <c r="AK696">
        <v>10.5</v>
      </c>
    </row>
    <row r="697" spans="1:54" x14ac:dyDescent="0.35">
      <c r="A697" t="s">
        <v>7778</v>
      </c>
      <c r="B697">
        <v>693</v>
      </c>
      <c r="C697">
        <v>2219.337</v>
      </c>
      <c r="D697">
        <v>10</v>
      </c>
      <c r="E697" t="s">
        <v>7782</v>
      </c>
      <c r="F697" t="s">
        <v>7773</v>
      </c>
      <c r="G697" t="s">
        <v>7797</v>
      </c>
      <c r="H697">
        <v>13</v>
      </c>
      <c r="I697">
        <v>0.7</v>
      </c>
      <c r="J697">
        <v>7</v>
      </c>
      <c r="K697">
        <v>6</v>
      </c>
      <c r="L697" t="s">
        <v>7655</v>
      </c>
      <c r="O697" t="s">
        <v>7784</v>
      </c>
      <c r="P697" t="s">
        <v>7774</v>
      </c>
      <c r="Q697" t="s">
        <v>7230</v>
      </c>
      <c r="R697" t="s">
        <v>7612</v>
      </c>
      <c r="S697" t="s">
        <v>7612</v>
      </c>
      <c r="T697">
        <v>5.56</v>
      </c>
      <c r="U697" t="s">
        <v>7927</v>
      </c>
      <c r="V697">
        <v>1.9</v>
      </c>
      <c r="W697" t="s">
        <v>7774</v>
      </c>
      <c r="X697" t="s">
        <v>7789</v>
      </c>
      <c r="Y697" t="s">
        <v>7774</v>
      </c>
      <c r="AC697" t="s">
        <v>5762</v>
      </c>
      <c r="AD697">
        <v>42.764634430000001</v>
      </c>
      <c r="AE697">
        <v>-82.037737370000002</v>
      </c>
      <c r="AF697">
        <v>201.7</v>
      </c>
      <c r="AG697">
        <v>290</v>
      </c>
      <c r="AH697" t="s">
        <v>8087</v>
      </c>
      <c r="AI697">
        <v>15</v>
      </c>
      <c r="AJ697">
        <v>986</v>
      </c>
      <c r="AK697">
        <v>0.83399999999999996</v>
      </c>
      <c r="AL697">
        <v>-413.92099999999999</v>
      </c>
      <c r="AM697">
        <v>2117</v>
      </c>
      <c r="AN697">
        <v>2117</v>
      </c>
      <c r="AQ697">
        <v>1.24</v>
      </c>
      <c r="AR697">
        <v>1.24</v>
      </c>
      <c r="AT697">
        <v>2.15</v>
      </c>
      <c r="AU697">
        <v>2.15</v>
      </c>
      <c r="BA697">
        <v>0.7</v>
      </c>
      <c r="BB697">
        <v>7</v>
      </c>
    </row>
    <row r="698" spans="1:54" x14ac:dyDescent="0.35">
      <c r="A698" t="s">
        <v>8084</v>
      </c>
      <c r="B698">
        <v>694</v>
      </c>
      <c r="C698">
        <v>2229.4</v>
      </c>
      <c r="D698">
        <v>10</v>
      </c>
      <c r="E698" t="s">
        <v>7782</v>
      </c>
      <c r="F698" t="s">
        <v>8085</v>
      </c>
      <c r="G698" t="s">
        <v>8107</v>
      </c>
      <c r="Q698" t="s">
        <v>8447</v>
      </c>
      <c r="R698" t="s">
        <v>7500</v>
      </c>
      <c r="S698" t="s">
        <v>7500</v>
      </c>
      <c r="T698">
        <v>5.56</v>
      </c>
      <c r="U698" t="s">
        <v>8448</v>
      </c>
      <c r="V698">
        <v>1.9</v>
      </c>
      <c r="W698" t="s">
        <v>7774</v>
      </c>
      <c r="AD698">
        <v>42.764543349999997</v>
      </c>
      <c r="AE698">
        <v>-82.037742260000002</v>
      </c>
      <c r="AF698">
        <v>201.4</v>
      </c>
      <c r="AG698">
        <v>290</v>
      </c>
      <c r="AH698" t="s">
        <v>8087</v>
      </c>
      <c r="AJ698">
        <v>986</v>
      </c>
      <c r="AK698">
        <v>10.9</v>
      </c>
    </row>
    <row r="699" spans="1:54" x14ac:dyDescent="0.35">
      <c r="A699" t="s">
        <v>8084</v>
      </c>
      <c r="B699">
        <v>695</v>
      </c>
      <c r="C699">
        <v>2240.6999999999998</v>
      </c>
      <c r="D699">
        <v>10</v>
      </c>
      <c r="E699" t="s">
        <v>7782</v>
      </c>
      <c r="F699" t="s">
        <v>8085</v>
      </c>
      <c r="G699" t="s">
        <v>8107</v>
      </c>
      <c r="Q699" t="s">
        <v>7231</v>
      </c>
      <c r="R699" t="s">
        <v>7614</v>
      </c>
      <c r="S699" t="s">
        <v>7614</v>
      </c>
      <c r="T699">
        <v>5.56</v>
      </c>
      <c r="U699" t="s">
        <v>7928</v>
      </c>
      <c r="V699">
        <v>1.8</v>
      </c>
      <c r="W699" t="s">
        <v>7774</v>
      </c>
      <c r="AD699">
        <v>42.764441089999998</v>
      </c>
      <c r="AE699">
        <v>-82.037747949999996</v>
      </c>
      <c r="AF699">
        <v>201.1</v>
      </c>
      <c r="AG699">
        <v>290</v>
      </c>
      <c r="AH699" t="s">
        <v>8087</v>
      </c>
      <c r="AJ699">
        <v>986</v>
      </c>
      <c r="AK699">
        <v>11.3</v>
      </c>
    </row>
    <row r="700" spans="1:54" x14ac:dyDescent="0.35">
      <c r="A700" t="s">
        <v>7778</v>
      </c>
      <c r="B700">
        <v>696</v>
      </c>
      <c r="C700">
        <v>2246.2370000000001</v>
      </c>
      <c r="D700">
        <v>10</v>
      </c>
      <c r="E700" t="s">
        <v>7782</v>
      </c>
      <c r="F700" t="s">
        <v>7773</v>
      </c>
      <c r="G700" t="s">
        <v>7810</v>
      </c>
      <c r="H700">
        <v>15</v>
      </c>
      <c r="I700">
        <v>0.83</v>
      </c>
      <c r="J700">
        <v>8</v>
      </c>
      <c r="K700">
        <v>11</v>
      </c>
      <c r="L700" t="s">
        <v>7607</v>
      </c>
      <c r="O700" t="s">
        <v>7776</v>
      </c>
      <c r="P700" t="s">
        <v>3293</v>
      </c>
      <c r="Q700" t="s">
        <v>7231</v>
      </c>
      <c r="R700" t="s">
        <v>7614</v>
      </c>
      <c r="S700" t="s">
        <v>7614</v>
      </c>
      <c r="T700">
        <v>5.56</v>
      </c>
      <c r="U700" t="s">
        <v>7928</v>
      </c>
      <c r="V700">
        <v>1.8</v>
      </c>
      <c r="W700" t="s">
        <v>7774</v>
      </c>
      <c r="X700" t="s">
        <v>7786</v>
      </c>
      <c r="Y700" t="s">
        <v>7774</v>
      </c>
      <c r="Z700">
        <v>10</v>
      </c>
      <c r="AA700">
        <v>10</v>
      </c>
      <c r="AB700">
        <v>15</v>
      </c>
      <c r="AC700" t="s">
        <v>5785</v>
      </c>
      <c r="AD700">
        <v>42.764391000000003</v>
      </c>
      <c r="AE700">
        <v>-82.03775057</v>
      </c>
      <c r="AF700">
        <v>201.1</v>
      </c>
      <c r="AG700">
        <v>290</v>
      </c>
      <c r="AH700" t="s">
        <v>8087</v>
      </c>
      <c r="AI700">
        <v>15</v>
      </c>
      <c r="AJ700">
        <v>986</v>
      </c>
      <c r="AK700">
        <v>5.5330000000000004</v>
      </c>
      <c r="AL700">
        <v>-48.871000000000002</v>
      </c>
      <c r="AM700">
        <v>2116</v>
      </c>
      <c r="AN700">
        <v>2116</v>
      </c>
      <c r="AQ700">
        <v>1.24</v>
      </c>
      <c r="AR700">
        <v>1.24</v>
      </c>
      <c r="AT700">
        <v>2.15</v>
      </c>
      <c r="AU700">
        <v>2.15</v>
      </c>
      <c r="BA700">
        <v>0.83</v>
      </c>
      <c r="BB700">
        <v>8</v>
      </c>
    </row>
    <row r="701" spans="1:54" x14ac:dyDescent="0.35">
      <c r="A701" t="s">
        <v>8084</v>
      </c>
      <c r="B701">
        <v>697</v>
      </c>
      <c r="C701">
        <v>2251.4</v>
      </c>
      <c r="D701">
        <v>10</v>
      </c>
      <c r="E701" t="s">
        <v>7782</v>
      </c>
      <c r="F701" t="s">
        <v>8085</v>
      </c>
      <c r="G701" t="s">
        <v>8107</v>
      </c>
      <c r="Q701" t="s">
        <v>8449</v>
      </c>
      <c r="R701" t="s">
        <v>7615</v>
      </c>
      <c r="S701" t="s">
        <v>7615</v>
      </c>
      <c r="T701">
        <v>5.56</v>
      </c>
      <c r="U701" t="s">
        <v>8450</v>
      </c>
      <c r="V701">
        <v>1.8</v>
      </c>
      <c r="W701" t="s">
        <v>7774</v>
      </c>
      <c r="AD701">
        <v>42.764344219999998</v>
      </c>
      <c r="AE701">
        <v>-82.037752859999998</v>
      </c>
      <c r="AF701">
        <v>201.1</v>
      </c>
      <c r="AG701">
        <v>290</v>
      </c>
      <c r="AH701" t="s">
        <v>8087</v>
      </c>
      <c r="AJ701">
        <v>986</v>
      </c>
      <c r="AK701">
        <v>10.7</v>
      </c>
    </row>
    <row r="702" spans="1:54" x14ac:dyDescent="0.35">
      <c r="A702" t="s">
        <v>8084</v>
      </c>
      <c r="B702">
        <v>698</v>
      </c>
      <c r="C702">
        <v>2262.1999999999998</v>
      </c>
      <c r="D702">
        <v>10</v>
      </c>
      <c r="E702" t="s">
        <v>7782</v>
      </c>
      <c r="F702" t="s">
        <v>8085</v>
      </c>
      <c r="G702" t="s">
        <v>8107</v>
      </c>
      <c r="Q702" t="s">
        <v>8451</v>
      </c>
      <c r="R702" t="s">
        <v>7616</v>
      </c>
      <c r="S702" t="s">
        <v>7616</v>
      </c>
      <c r="T702">
        <v>5.56</v>
      </c>
      <c r="U702" t="s">
        <v>8452</v>
      </c>
      <c r="V702">
        <v>1.8</v>
      </c>
      <c r="W702" t="s">
        <v>7774</v>
      </c>
      <c r="AD702">
        <v>42.764246499999999</v>
      </c>
      <c r="AE702">
        <v>-82.037756869999996</v>
      </c>
      <c r="AF702">
        <v>201.6</v>
      </c>
      <c r="AG702">
        <v>290</v>
      </c>
      <c r="AH702" t="s">
        <v>8087</v>
      </c>
      <c r="AJ702">
        <v>986</v>
      </c>
      <c r="AK702">
        <v>10.8</v>
      </c>
    </row>
    <row r="703" spans="1:54" x14ac:dyDescent="0.35">
      <c r="A703" t="s">
        <v>8084</v>
      </c>
      <c r="B703">
        <v>699</v>
      </c>
      <c r="C703">
        <v>2272.6999999999998</v>
      </c>
      <c r="D703">
        <v>10</v>
      </c>
      <c r="E703" t="s">
        <v>7782</v>
      </c>
      <c r="F703" t="s">
        <v>8085</v>
      </c>
      <c r="G703" t="s">
        <v>8107</v>
      </c>
      <c r="Q703" t="s">
        <v>7232</v>
      </c>
      <c r="R703" t="s">
        <v>7613</v>
      </c>
      <c r="S703" t="s">
        <v>7613</v>
      </c>
      <c r="T703">
        <v>5.56</v>
      </c>
      <c r="U703" t="s">
        <v>7930</v>
      </c>
      <c r="V703">
        <v>1.8</v>
      </c>
      <c r="W703" t="s">
        <v>7774</v>
      </c>
      <c r="AD703">
        <v>42.764151429999998</v>
      </c>
      <c r="AE703">
        <v>-82.037760539999994</v>
      </c>
      <c r="AF703">
        <v>201.8</v>
      </c>
      <c r="AG703">
        <v>290</v>
      </c>
      <c r="AH703" t="s">
        <v>8087</v>
      </c>
      <c r="AJ703">
        <v>986</v>
      </c>
      <c r="AK703">
        <v>10.5</v>
      </c>
    </row>
    <row r="704" spans="1:54" x14ac:dyDescent="0.35">
      <c r="A704" t="s">
        <v>7778</v>
      </c>
      <c r="B704">
        <v>700</v>
      </c>
      <c r="C704">
        <v>2275.3440000000001</v>
      </c>
      <c r="D704">
        <v>10</v>
      </c>
      <c r="E704" t="s">
        <v>7782</v>
      </c>
      <c r="F704" t="s">
        <v>7773</v>
      </c>
      <c r="G704" t="s">
        <v>7797</v>
      </c>
      <c r="H704">
        <v>18</v>
      </c>
      <c r="I704">
        <v>1.01</v>
      </c>
      <c r="J704">
        <v>14</v>
      </c>
      <c r="K704">
        <v>12</v>
      </c>
      <c r="L704" t="s">
        <v>7929</v>
      </c>
      <c r="O704" t="s">
        <v>7784</v>
      </c>
      <c r="P704" t="s">
        <v>7774</v>
      </c>
      <c r="Q704" t="s">
        <v>7232</v>
      </c>
      <c r="R704" t="s">
        <v>7613</v>
      </c>
      <c r="S704" t="s">
        <v>7613</v>
      </c>
      <c r="T704">
        <v>5.56</v>
      </c>
      <c r="U704" t="s">
        <v>7930</v>
      </c>
      <c r="V704">
        <v>1.9</v>
      </c>
      <c r="W704" t="s">
        <v>7774</v>
      </c>
      <c r="X704" t="s">
        <v>7788</v>
      </c>
      <c r="Y704" t="s">
        <v>7774</v>
      </c>
      <c r="Z704">
        <v>10</v>
      </c>
      <c r="AA704">
        <v>10</v>
      </c>
      <c r="AB704">
        <v>12</v>
      </c>
      <c r="AC704" t="s">
        <v>5753</v>
      </c>
      <c r="AD704">
        <v>42.764127549999998</v>
      </c>
      <c r="AE704">
        <v>-82.037761489999994</v>
      </c>
      <c r="AF704">
        <v>201.8</v>
      </c>
      <c r="AG704">
        <v>290</v>
      </c>
      <c r="AH704" t="s">
        <v>8087</v>
      </c>
      <c r="AI704">
        <v>15</v>
      </c>
      <c r="AJ704">
        <v>986</v>
      </c>
      <c r="AK704">
        <v>2.637</v>
      </c>
      <c r="AL704">
        <v>404.63499999999999</v>
      </c>
      <c r="AM704">
        <v>2101</v>
      </c>
      <c r="AN704">
        <v>2104</v>
      </c>
      <c r="AQ704">
        <v>1.23</v>
      </c>
      <c r="AR704">
        <v>1.23</v>
      </c>
      <c r="AT704">
        <v>2.13</v>
      </c>
      <c r="AU704">
        <v>2.13</v>
      </c>
      <c r="BA704">
        <v>1.01</v>
      </c>
      <c r="BB704">
        <v>14</v>
      </c>
    </row>
    <row r="705" spans="1:54" x14ac:dyDescent="0.35">
      <c r="A705" t="s">
        <v>8084</v>
      </c>
      <c r="B705">
        <v>701</v>
      </c>
      <c r="C705">
        <v>2282</v>
      </c>
      <c r="D705">
        <v>10</v>
      </c>
      <c r="E705" t="s">
        <v>7782</v>
      </c>
      <c r="F705" t="s">
        <v>8085</v>
      </c>
      <c r="G705" t="s">
        <v>8107</v>
      </c>
      <c r="Q705" t="s">
        <v>7233</v>
      </c>
      <c r="R705" t="s">
        <v>7429</v>
      </c>
      <c r="S705" t="s">
        <v>7429</v>
      </c>
      <c r="T705">
        <v>5.56</v>
      </c>
      <c r="U705" t="s">
        <v>7932</v>
      </c>
      <c r="V705">
        <v>1.8</v>
      </c>
      <c r="W705" t="s">
        <v>7774</v>
      </c>
      <c r="AD705">
        <v>42.76406721</v>
      </c>
      <c r="AE705">
        <v>-82.037763859999998</v>
      </c>
      <c r="AF705">
        <v>201.9</v>
      </c>
      <c r="AG705">
        <v>290</v>
      </c>
      <c r="AH705" t="s">
        <v>8087</v>
      </c>
      <c r="AJ705">
        <v>986</v>
      </c>
      <c r="AK705">
        <v>9.3000000000000007</v>
      </c>
    </row>
    <row r="706" spans="1:54" x14ac:dyDescent="0.35">
      <c r="A706" t="s">
        <v>7778</v>
      </c>
      <c r="B706">
        <v>702</v>
      </c>
      <c r="C706">
        <v>2282.2750000000001</v>
      </c>
      <c r="D706">
        <v>10</v>
      </c>
      <c r="E706" t="s">
        <v>7782</v>
      </c>
      <c r="F706" t="s">
        <v>7773</v>
      </c>
      <c r="G706" t="s">
        <v>7810</v>
      </c>
      <c r="H706">
        <v>18</v>
      </c>
      <c r="I706">
        <v>1.01</v>
      </c>
      <c r="J706">
        <v>23</v>
      </c>
      <c r="K706">
        <v>22</v>
      </c>
      <c r="L706" t="s">
        <v>7931</v>
      </c>
      <c r="O706" t="s">
        <v>7776</v>
      </c>
      <c r="P706" t="s">
        <v>3293</v>
      </c>
      <c r="Q706" t="s">
        <v>7233</v>
      </c>
      <c r="R706" t="s">
        <v>7429</v>
      </c>
      <c r="S706" t="s">
        <v>7429</v>
      </c>
      <c r="T706">
        <v>5.56</v>
      </c>
      <c r="U706" t="s">
        <v>7932</v>
      </c>
      <c r="V706">
        <v>1.8</v>
      </c>
      <c r="W706" t="s">
        <v>7774</v>
      </c>
      <c r="X706" t="s">
        <v>7788</v>
      </c>
      <c r="Y706" t="s">
        <v>7774</v>
      </c>
      <c r="Z706">
        <v>10</v>
      </c>
      <c r="AA706">
        <v>10</v>
      </c>
      <c r="AB706">
        <v>12</v>
      </c>
      <c r="AC706" t="s">
        <v>5785</v>
      </c>
      <c r="AD706">
        <v>42.764064820000002</v>
      </c>
      <c r="AE706">
        <v>-82.037763949999999</v>
      </c>
      <c r="AF706">
        <v>201.9</v>
      </c>
      <c r="AG706">
        <v>290</v>
      </c>
      <c r="AH706" t="s">
        <v>8087</v>
      </c>
      <c r="AI706">
        <v>15</v>
      </c>
      <c r="AJ706">
        <v>986</v>
      </c>
      <c r="AK706">
        <v>0.26400000000000001</v>
      </c>
      <c r="AL706">
        <v>-51.046999999999997</v>
      </c>
      <c r="AM706">
        <v>2075</v>
      </c>
      <c r="AN706">
        <v>2083</v>
      </c>
      <c r="AQ706">
        <v>1.22</v>
      </c>
      <c r="AR706">
        <v>1.21</v>
      </c>
      <c r="AT706">
        <v>2.11</v>
      </c>
      <c r="AU706">
        <v>2.1</v>
      </c>
      <c r="BA706">
        <v>1.01</v>
      </c>
      <c r="BB706">
        <v>23</v>
      </c>
    </row>
    <row r="707" spans="1:54" x14ac:dyDescent="0.35">
      <c r="A707" t="s">
        <v>7778</v>
      </c>
      <c r="B707">
        <v>703</v>
      </c>
      <c r="C707">
        <v>2286.9349999999999</v>
      </c>
      <c r="D707">
        <v>10</v>
      </c>
      <c r="E707" t="s">
        <v>7775</v>
      </c>
      <c r="F707" t="s">
        <v>7773</v>
      </c>
      <c r="G707" t="s">
        <v>7772</v>
      </c>
      <c r="H707">
        <v>0.6</v>
      </c>
      <c r="I707">
        <v>1.59</v>
      </c>
      <c r="J707">
        <v>88</v>
      </c>
      <c r="K707">
        <v>54</v>
      </c>
      <c r="L707" t="s">
        <v>7595</v>
      </c>
      <c r="O707" t="s">
        <v>7776</v>
      </c>
      <c r="P707" t="s">
        <v>7774</v>
      </c>
      <c r="Q707" t="s">
        <v>7233</v>
      </c>
      <c r="R707" t="s">
        <v>7429</v>
      </c>
      <c r="S707" t="s">
        <v>7429</v>
      </c>
      <c r="T707">
        <v>5.56</v>
      </c>
      <c r="U707" t="s">
        <v>7932</v>
      </c>
      <c r="V707">
        <v>1.9</v>
      </c>
      <c r="W707" t="s">
        <v>7774</v>
      </c>
      <c r="Y707" t="s">
        <v>7774</v>
      </c>
      <c r="Z707">
        <v>0.5</v>
      </c>
      <c r="AA707">
        <v>7.6</v>
      </c>
      <c r="AB707">
        <v>25.4</v>
      </c>
      <c r="AD707">
        <v>42.764022910000001</v>
      </c>
      <c r="AE707">
        <v>-82.037765480000004</v>
      </c>
      <c r="AF707">
        <v>201.9</v>
      </c>
      <c r="AG707">
        <v>290</v>
      </c>
      <c r="AH707" t="s">
        <v>8087</v>
      </c>
      <c r="AI707">
        <v>15</v>
      </c>
      <c r="AJ707">
        <v>986</v>
      </c>
      <c r="AK707">
        <v>4.8920000000000003</v>
      </c>
      <c r="AL707">
        <v>44.555999999999997</v>
      </c>
    </row>
    <row r="708" spans="1:54" x14ac:dyDescent="0.35">
      <c r="A708" t="s">
        <v>8084</v>
      </c>
      <c r="B708">
        <v>704</v>
      </c>
      <c r="C708">
        <v>2291.6</v>
      </c>
      <c r="D708">
        <v>10</v>
      </c>
      <c r="E708" t="s">
        <v>7775</v>
      </c>
      <c r="F708" t="s">
        <v>8085</v>
      </c>
      <c r="G708" t="s">
        <v>8107</v>
      </c>
      <c r="Q708" t="s">
        <v>8453</v>
      </c>
      <c r="R708" t="s">
        <v>7617</v>
      </c>
      <c r="S708" t="s">
        <v>7617</v>
      </c>
      <c r="T708">
        <v>5.56</v>
      </c>
      <c r="U708" t="s">
        <v>8454</v>
      </c>
      <c r="V708">
        <v>1.8</v>
      </c>
      <c r="W708" t="s">
        <v>7774</v>
      </c>
      <c r="AD708">
        <v>42.763980259999997</v>
      </c>
      <c r="AE708">
        <v>-82.037767070000001</v>
      </c>
      <c r="AF708">
        <v>201.9</v>
      </c>
      <c r="AG708">
        <v>290</v>
      </c>
      <c r="AH708" t="s">
        <v>8087</v>
      </c>
      <c r="AJ708">
        <v>986</v>
      </c>
      <c r="AK708">
        <v>9.6</v>
      </c>
    </row>
    <row r="709" spans="1:54" x14ac:dyDescent="0.35">
      <c r="A709" t="s">
        <v>8084</v>
      </c>
      <c r="B709">
        <v>705</v>
      </c>
      <c r="C709">
        <v>2300.6999999999998</v>
      </c>
      <c r="D709">
        <v>10</v>
      </c>
      <c r="E709" t="s">
        <v>7782</v>
      </c>
      <c r="F709" t="s">
        <v>8085</v>
      </c>
      <c r="G709" t="s">
        <v>8107</v>
      </c>
      <c r="Q709" t="s">
        <v>7234</v>
      </c>
      <c r="R709" t="s">
        <v>7400</v>
      </c>
      <c r="S709" t="s">
        <v>7400</v>
      </c>
      <c r="T709">
        <v>5.56</v>
      </c>
      <c r="U709" t="s">
        <v>7933</v>
      </c>
      <c r="V709">
        <v>1.8</v>
      </c>
      <c r="W709" t="s">
        <v>7774</v>
      </c>
      <c r="AD709">
        <v>42.763897839999998</v>
      </c>
      <c r="AE709">
        <v>-82.037769850000004</v>
      </c>
      <c r="AF709">
        <v>201.8</v>
      </c>
      <c r="AG709">
        <v>290</v>
      </c>
      <c r="AH709" t="s">
        <v>8087</v>
      </c>
      <c r="AJ709">
        <v>986</v>
      </c>
      <c r="AK709">
        <v>9.1</v>
      </c>
    </row>
    <row r="710" spans="1:54" x14ac:dyDescent="0.35">
      <c r="A710" t="s">
        <v>7778</v>
      </c>
      <c r="B710">
        <v>706</v>
      </c>
      <c r="C710">
        <v>2300.9490000000001</v>
      </c>
      <c r="D710">
        <v>10</v>
      </c>
      <c r="E710" t="s">
        <v>7782</v>
      </c>
      <c r="F710" t="s">
        <v>7773</v>
      </c>
      <c r="G710" t="s">
        <v>5753</v>
      </c>
      <c r="H710">
        <v>15</v>
      </c>
      <c r="I710">
        <v>0.86</v>
      </c>
      <c r="J710">
        <v>23</v>
      </c>
      <c r="K710">
        <v>9</v>
      </c>
      <c r="L710" t="s">
        <v>7449</v>
      </c>
      <c r="O710" t="s">
        <v>7784</v>
      </c>
      <c r="P710" t="s">
        <v>7774</v>
      </c>
      <c r="Q710" t="s">
        <v>7234</v>
      </c>
      <c r="R710" t="s">
        <v>7400</v>
      </c>
      <c r="S710" t="s">
        <v>7400</v>
      </c>
      <c r="T710">
        <v>5.56</v>
      </c>
      <c r="U710" t="s">
        <v>7933</v>
      </c>
      <c r="V710">
        <v>1.8</v>
      </c>
      <c r="W710" t="s">
        <v>7774</v>
      </c>
      <c r="X710" t="s">
        <v>7783</v>
      </c>
      <c r="Y710" t="s">
        <v>7774</v>
      </c>
      <c r="AC710" t="s">
        <v>5678</v>
      </c>
      <c r="AD710">
        <v>42.763895689999998</v>
      </c>
      <c r="AE710">
        <v>-82.037769909999994</v>
      </c>
      <c r="AF710">
        <v>201.8</v>
      </c>
      <c r="AG710">
        <v>290</v>
      </c>
      <c r="AH710" t="s">
        <v>8087</v>
      </c>
      <c r="AI710">
        <v>15</v>
      </c>
      <c r="AJ710">
        <v>986</v>
      </c>
      <c r="AK710">
        <v>0.23799999999999999</v>
      </c>
      <c r="AL710">
        <v>-379.6</v>
      </c>
      <c r="AM710">
        <v>2085</v>
      </c>
      <c r="AN710">
        <v>2091</v>
      </c>
      <c r="AQ710">
        <v>1.22</v>
      </c>
      <c r="AR710">
        <v>1.22</v>
      </c>
      <c r="AT710">
        <v>2.12</v>
      </c>
      <c r="AU710">
        <v>2.11</v>
      </c>
      <c r="BA710">
        <v>0.86</v>
      </c>
      <c r="BB710">
        <v>23</v>
      </c>
    </row>
    <row r="711" spans="1:54" x14ac:dyDescent="0.35">
      <c r="A711" t="s">
        <v>7778</v>
      </c>
      <c r="B711">
        <v>707</v>
      </c>
      <c r="C711">
        <v>2302.7669999999998</v>
      </c>
      <c r="D711">
        <v>10</v>
      </c>
      <c r="E711" t="s">
        <v>7782</v>
      </c>
      <c r="F711" t="s">
        <v>7773</v>
      </c>
      <c r="G711" t="s">
        <v>7797</v>
      </c>
      <c r="H711">
        <v>15</v>
      </c>
      <c r="I711">
        <v>0.82</v>
      </c>
      <c r="J711">
        <v>17</v>
      </c>
      <c r="K711">
        <v>17</v>
      </c>
      <c r="L711" t="s">
        <v>7453</v>
      </c>
      <c r="O711" t="s">
        <v>7784</v>
      </c>
      <c r="P711" t="s">
        <v>7774</v>
      </c>
      <c r="Q711" t="s">
        <v>7234</v>
      </c>
      <c r="R711" t="s">
        <v>7400</v>
      </c>
      <c r="S711" t="s">
        <v>7400</v>
      </c>
      <c r="T711">
        <v>5.56</v>
      </c>
      <c r="U711" t="s">
        <v>7933</v>
      </c>
      <c r="V711">
        <v>1.8</v>
      </c>
      <c r="W711" t="s">
        <v>7774</v>
      </c>
      <c r="X711" t="s">
        <v>7788</v>
      </c>
      <c r="Y711" t="s">
        <v>7774</v>
      </c>
      <c r="Z711">
        <v>10</v>
      </c>
      <c r="AA711">
        <v>10</v>
      </c>
      <c r="AB711">
        <v>12</v>
      </c>
      <c r="AC711" t="s">
        <v>5753</v>
      </c>
      <c r="AD711">
        <v>42.763879189999997</v>
      </c>
      <c r="AE711">
        <v>-82.037770409999993</v>
      </c>
      <c r="AF711">
        <v>201.8</v>
      </c>
      <c r="AG711">
        <v>290</v>
      </c>
      <c r="AH711" t="s">
        <v>8087</v>
      </c>
      <c r="AI711">
        <v>15</v>
      </c>
      <c r="AJ711">
        <v>986</v>
      </c>
      <c r="AK711">
        <v>2.0590000000000002</v>
      </c>
      <c r="AL711">
        <v>-363.09500000000003</v>
      </c>
      <c r="AM711">
        <v>2101</v>
      </c>
      <c r="AN711">
        <v>2104</v>
      </c>
      <c r="AQ711">
        <v>1.23</v>
      </c>
      <c r="AR711">
        <v>1.23</v>
      </c>
      <c r="AT711">
        <v>2.13</v>
      </c>
      <c r="AU711">
        <v>2.13</v>
      </c>
      <c r="BA711">
        <v>0.82</v>
      </c>
      <c r="BB711">
        <v>17</v>
      </c>
    </row>
    <row r="712" spans="1:54" x14ac:dyDescent="0.35">
      <c r="A712" t="s">
        <v>7778</v>
      </c>
      <c r="B712">
        <v>708</v>
      </c>
      <c r="C712">
        <v>2302.7820000000002</v>
      </c>
      <c r="D712">
        <v>10</v>
      </c>
      <c r="E712" t="s">
        <v>7782</v>
      </c>
      <c r="F712" t="s">
        <v>7773</v>
      </c>
      <c r="G712" t="s">
        <v>7797</v>
      </c>
      <c r="H712">
        <v>15</v>
      </c>
      <c r="I712">
        <v>0.84</v>
      </c>
      <c r="J712">
        <v>18</v>
      </c>
      <c r="K712">
        <v>18</v>
      </c>
      <c r="L712" t="s">
        <v>7836</v>
      </c>
      <c r="O712" t="s">
        <v>7784</v>
      </c>
      <c r="P712" t="s">
        <v>7774</v>
      </c>
      <c r="Q712" t="s">
        <v>7234</v>
      </c>
      <c r="R712" t="s">
        <v>7400</v>
      </c>
      <c r="S712" t="s">
        <v>7400</v>
      </c>
      <c r="T712">
        <v>5.56</v>
      </c>
      <c r="U712" t="s">
        <v>7933</v>
      </c>
      <c r="V712">
        <v>1.8</v>
      </c>
      <c r="W712" t="s">
        <v>7774</v>
      </c>
      <c r="X712" t="s">
        <v>7788</v>
      </c>
      <c r="Y712" t="s">
        <v>7774</v>
      </c>
      <c r="Z712">
        <v>10</v>
      </c>
      <c r="AA712">
        <v>10</v>
      </c>
      <c r="AB712">
        <v>12</v>
      </c>
      <c r="AC712" t="s">
        <v>5753</v>
      </c>
      <c r="AD712">
        <v>42.763879060000001</v>
      </c>
      <c r="AE712">
        <v>-82.037770409999993</v>
      </c>
      <c r="AF712">
        <v>201.8</v>
      </c>
      <c r="AG712">
        <v>290</v>
      </c>
      <c r="AH712" t="s">
        <v>8087</v>
      </c>
      <c r="AI712">
        <v>15</v>
      </c>
      <c r="AJ712">
        <v>986</v>
      </c>
      <c r="AK712">
        <v>2.0739999999999998</v>
      </c>
      <c r="AL712">
        <v>-150.69200000000001</v>
      </c>
      <c r="AM712">
        <v>2096</v>
      </c>
      <c r="AN712">
        <v>2100</v>
      </c>
      <c r="AQ712">
        <v>1.23</v>
      </c>
      <c r="AR712">
        <v>1.22</v>
      </c>
      <c r="AT712">
        <v>2.13</v>
      </c>
      <c r="AU712">
        <v>2.13</v>
      </c>
      <c r="BA712">
        <v>0.84</v>
      </c>
      <c r="BB712">
        <v>18</v>
      </c>
    </row>
    <row r="713" spans="1:54" x14ac:dyDescent="0.35">
      <c r="A713" t="s">
        <v>8084</v>
      </c>
      <c r="B713">
        <v>709</v>
      </c>
      <c r="C713">
        <v>2310.5</v>
      </c>
      <c r="D713">
        <v>10</v>
      </c>
      <c r="E713" t="s">
        <v>7782</v>
      </c>
      <c r="F713" t="s">
        <v>8085</v>
      </c>
      <c r="G713" t="s">
        <v>8107</v>
      </c>
      <c r="Q713" t="s">
        <v>8455</v>
      </c>
      <c r="R713" t="s">
        <v>7618</v>
      </c>
      <c r="S713" t="s">
        <v>7618</v>
      </c>
      <c r="T713">
        <v>5.56</v>
      </c>
      <c r="U713" t="s">
        <v>8456</v>
      </c>
      <c r="V713">
        <v>1.9</v>
      </c>
      <c r="W713" t="s">
        <v>7774</v>
      </c>
      <c r="AD713">
        <v>42.763809070000001</v>
      </c>
      <c r="AE713">
        <v>-82.037772200000006</v>
      </c>
      <c r="AF713">
        <v>201.8</v>
      </c>
      <c r="AG713">
        <v>290</v>
      </c>
      <c r="AH713" t="s">
        <v>8087</v>
      </c>
      <c r="AJ713">
        <v>986</v>
      </c>
      <c r="AK713">
        <v>9.8000000000000007</v>
      </c>
    </row>
    <row r="714" spans="1:54" x14ac:dyDescent="0.35">
      <c r="A714" t="s">
        <v>8084</v>
      </c>
      <c r="B714">
        <v>710</v>
      </c>
      <c r="C714">
        <v>2318.6999999999998</v>
      </c>
      <c r="D714">
        <v>10</v>
      </c>
      <c r="E714" t="s">
        <v>7782</v>
      </c>
      <c r="F714" t="s">
        <v>8085</v>
      </c>
      <c r="G714" t="s">
        <v>8107</v>
      </c>
      <c r="Q714" t="s">
        <v>7235</v>
      </c>
      <c r="R714" t="s">
        <v>7378</v>
      </c>
      <c r="S714" t="s">
        <v>7378</v>
      </c>
      <c r="T714">
        <v>5.56</v>
      </c>
      <c r="U714" t="s">
        <v>7848</v>
      </c>
      <c r="V714">
        <v>1.8</v>
      </c>
      <c r="W714" t="s">
        <v>7774</v>
      </c>
      <c r="AD714">
        <v>42.763734790000001</v>
      </c>
      <c r="AE714">
        <v>-82.037773999999999</v>
      </c>
      <c r="AF714">
        <v>201.7</v>
      </c>
      <c r="AG714">
        <v>290</v>
      </c>
      <c r="AH714" t="s">
        <v>8087</v>
      </c>
      <c r="AJ714">
        <v>986</v>
      </c>
      <c r="AK714">
        <v>8.1999999999999993</v>
      </c>
    </row>
    <row r="715" spans="1:54" x14ac:dyDescent="0.35">
      <c r="A715" t="s">
        <v>7778</v>
      </c>
      <c r="B715">
        <v>711</v>
      </c>
      <c r="C715">
        <v>2319.0320000000002</v>
      </c>
      <c r="D715">
        <v>10</v>
      </c>
      <c r="E715" t="s">
        <v>7798</v>
      </c>
      <c r="F715" t="s">
        <v>7773</v>
      </c>
      <c r="G715" t="s">
        <v>7810</v>
      </c>
      <c r="J715">
        <v>47</v>
      </c>
      <c r="K715">
        <v>8</v>
      </c>
      <c r="L715" t="s">
        <v>7589</v>
      </c>
      <c r="O715" t="s">
        <v>7776</v>
      </c>
      <c r="P715" t="s">
        <v>3293</v>
      </c>
      <c r="Q715" t="s">
        <v>7235</v>
      </c>
      <c r="R715" t="s">
        <v>7378</v>
      </c>
      <c r="S715" t="s">
        <v>7378</v>
      </c>
      <c r="T715">
        <v>5.56</v>
      </c>
      <c r="U715" t="s">
        <v>7848</v>
      </c>
      <c r="V715">
        <v>1.9</v>
      </c>
      <c r="W715" t="s">
        <v>7774</v>
      </c>
      <c r="X715" t="s">
        <v>7783</v>
      </c>
      <c r="Y715" t="s">
        <v>7774</v>
      </c>
      <c r="AC715" t="s">
        <v>5776</v>
      </c>
      <c r="AD715">
        <v>42.763731989999997</v>
      </c>
      <c r="AE715">
        <v>-82.037774080000005</v>
      </c>
      <c r="AF715">
        <v>201.7</v>
      </c>
      <c r="AG715">
        <v>290</v>
      </c>
      <c r="AH715" t="s">
        <v>8087</v>
      </c>
      <c r="AI715">
        <v>15</v>
      </c>
      <c r="AJ715">
        <v>986</v>
      </c>
      <c r="AK715">
        <v>0.309</v>
      </c>
      <c r="AL715">
        <v>-4.0430000000000001</v>
      </c>
    </row>
    <row r="716" spans="1:54" x14ac:dyDescent="0.35">
      <c r="A716" t="s">
        <v>7778</v>
      </c>
      <c r="B716">
        <v>712</v>
      </c>
      <c r="C716">
        <v>2319.23</v>
      </c>
      <c r="D716">
        <v>10</v>
      </c>
      <c r="E716" t="s">
        <v>7798</v>
      </c>
      <c r="F716" t="s">
        <v>7773</v>
      </c>
      <c r="G716" t="s">
        <v>7810</v>
      </c>
      <c r="H716">
        <v>10</v>
      </c>
      <c r="I716">
        <v>0.56000000000000005</v>
      </c>
      <c r="J716">
        <v>183</v>
      </c>
      <c r="K716">
        <v>8</v>
      </c>
      <c r="L716" t="s">
        <v>7590</v>
      </c>
      <c r="O716" t="s">
        <v>7805</v>
      </c>
      <c r="P716" t="s">
        <v>3293</v>
      </c>
      <c r="Q716" t="s">
        <v>7235</v>
      </c>
      <c r="R716" t="s">
        <v>7378</v>
      </c>
      <c r="S716" t="s">
        <v>7378</v>
      </c>
      <c r="T716">
        <v>5.56</v>
      </c>
      <c r="U716" t="s">
        <v>7848</v>
      </c>
      <c r="V716">
        <v>1.8</v>
      </c>
      <c r="W716" t="s">
        <v>7774</v>
      </c>
      <c r="X716" t="s">
        <v>7783</v>
      </c>
      <c r="Y716" t="s">
        <v>3293</v>
      </c>
      <c r="Z716">
        <v>25</v>
      </c>
      <c r="AA716">
        <v>25</v>
      </c>
      <c r="AB716">
        <v>20</v>
      </c>
      <c r="AC716" t="s">
        <v>5785</v>
      </c>
      <c r="AD716">
        <v>42.763730809999998</v>
      </c>
      <c r="AE716">
        <v>-82.037774110000001</v>
      </c>
      <c r="AF716">
        <v>201.7</v>
      </c>
      <c r="AG716">
        <v>290</v>
      </c>
      <c r="AH716" t="s">
        <v>8087</v>
      </c>
      <c r="AI716">
        <v>15</v>
      </c>
      <c r="AJ716">
        <v>986</v>
      </c>
      <c r="AK716">
        <v>0.439</v>
      </c>
      <c r="AL716">
        <v>-3.06</v>
      </c>
      <c r="AM716">
        <v>1962</v>
      </c>
      <c r="AN716">
        <v>1986</v>
      </c>
      <c r="AQ716">
        <v>1.1599999999999999</v>
      </c>
      <c r="AR716">
        <v>1.1499999999999999</v>
      </c>
      <c r="AT716">
        <v>2.0099999999999998</v>
      </c>
      <c r="AU716">
        <v>1.99</v>
      </c>
      <c r="BA716">
        <v>0.56000000000000005</v>
      </c>
      <c r="BB716">
        <v>183</v>
      </c>
    </row>
    <row r="717" spans="1:54" x14ac:dyDescent="0.35">
      <c r="A717" t="s">
        <v>7778</v>
      </c>
      <c r="B717">
        <v>713</v>
      </c>
      <c r="C717">
        <v>2319.431</v>
      </c>
      <c r="D717">
        <v>10</v>
      </c>
      <c r="E717" t="s">
        <v>7798</v>
      </c>
      <c r="F717" t="s">
        <v>7773</v>
      </c>
      <c r="G717" t="s">
        <v>7810</v>
      </c>
      <c r="J717">
        <v>42</v>
      </c>
      <c r="K717">
        <v>7</v>
      </c>
      <c r="L717" t="s">
        <v>7589</v>
      </c>
      <c r="O717" t="s">
        <v>7776</v>
      </c>
      <c r="P717" t="s">
        <v>3293</v>
      </c>
      <c r="Q717" t="s">
        <v>7235</v>
      </c>
      <c r="R717" t="s">
        <v>7378</v>
      </c>
      <c r="S717" t="s">
        <v>7378</v>
      </c>
      <c r="T717">
        <v>5.56</v>
      </c>
      <c r="U717" t="s">
        <v>7848</v>
      </c>
      <c r="V717">
        <v>1.8</v>
      </c>
      <c r="W717" t="s">
        <v>7774</v>
      </c>
      <c r="X717" t="s">
        <v>7783</v>
      </c>
      <c r="Y717" t="s">
        <v>7774</v>
      </c>
      <c r="AC717" t="s">
        <v>5776</v>
      </c>
      <c r="AD717">
        <v>42.763728350000001</v>
      </c>
      <c r="AE717">
        <v>-82.037774170000006</v>
      </c>
      <c r="AF717">
        <v>201.7</v>
      </c>
      <c r="AG717">
        <v>290</v>
      </c>
      <c r="AH717" t="s">
        <v>8087</v>
      </c>
      <c r="AI717">
        <v>15</v>
      </c>
      <c r="AJ717">
        <v>986</v>
      </c>
      <c r="AK717">
        <v>0.71</v>
      </c>
      <c r="AL717">
        <v>-4.5389999999999997</v>
      </c>
    </row>
    <row r="718" spans="1:54" x14ac:dyDescent="0.35">
      <c r="A718" t="s">
        <v>7778</v>
      </c>
      <c r="B718">
        <v>714</v>
      </c>
      <c r="C718">
        <v>2320.4209999999998</v>
      </c>
      <c r="D718">
        <v>10</v>
      </c>
      <c r="E718" t="s">
        <v>7798</v>
      </c>
      <c r="F718" t="s">
        <v>7773</v>
      </c>
      <c r="G718" t="s">
        <v>7810</v>
      </c>
      <c r="H718">
        <v>15</v>
      </c>
      <c r="I718">
        <v>0.83</v>
      </c>
      <c r="J718">
        <v>194</v>
      </c>
      <c r="K718">
        <v>7</v>
      </c>
      <c r="L718" t="s">
        <v>7590</v>
      </c>
      <c r="O718" t="s">
        <v>7805</v>
      </c>
      <c r="P718" t="s">
        <v>3293</v>
      </c>
      <c r="Q718" t="s">
        <v>7235</v>
      </c>
      <c r="R718" t="s">
        <v>7378</v>
      </c>
      <c r="S718" t="s">
        <v>7378</v>
      </c>
      <c r="T718">
        <v>5.56</v>
      </c>
      <c r="U718" t="s">
        <v>7848</v>
      </c>
      <c r="V718">
        <v>1.8</v>
      </c>
      <c r="W718" t="s">
        <v>7774</v>
      </c>
      <c r="X718" t="s">
        <v>7783</v>
      </c>
      <c r="Y718" t="s">
        <v>7774</v>
      </c>
      <c r="Z718">
        <v>25</v>
      </c>
      <c r="AA718">
        <v>25</v>
      </c>
      <c r="AB718">
        <v>20</v>
      </c>
      <c r="AC718" t="s">
        <v>5785</v>
      </c>
      <c r="AD718">
        <v>42.763720079999999</v>
      </c>
      <c r="AE718">
        <v>-82.037774389999996</v>
      </c>
      <c r="AF718">
        <v>201.7</v>
      </c>
      <c r="AG718">
        <v>290</v>
      </c>
      <c r="AH718" t="s">
        <v>8087</v>
      </c>
      <c r="AI718">
        <v>15</v>
      </c>
      <c r="AJ718">
        <v>986</v>
      </c>
      <c r="AK718">
        <v>1.6240000000000001</v>
      </c>
      <c r="AL718">
        <v>-3.5089999999999999</v>
      </c>
      <c r="AM718">
        <v>1876</v>
      </c>
      <c r="AN718">
        <v>1914</v>
      </c>
      <c r="AQ718">
        <v>1.1200000000000001</v>
      </c>
      <c r="AR718">
        <v>1.1000000000000001</v>
      </c>
      <c r="AT718">
        <v>1.94</v>
      </c>
      <c r="AU718">
        <v>1.9</v>
      </c>
      <c r="BA718">
        <v>0.83</v>
      </c>
      <c r="BB718">
        <v>194</v>
      </c>
    </row>
    <row r="719" spans="1:54" x14ac:dyDescent="0.35">
      <c r="A719" t="s">
        <v>7778</v>
      </c>
      <c r="B719">
        <v>715</v>
      </c>
      <c r="C719">
        <v>2321.6320000000001</v>
      </c>
      <c r="D719">
        <v>10</v>
      </c>
      <c r="E719" t="s">
        <v>7798</v>
      </c>
      <c r="F719" t="s">
        <v>7773</v>
      </c>
      <c r="G719" t="s">
        <v>7810</v>
      </c>
      <c r="H719">
        <v>13</v>
      </c>
      <c r="I719">
        <v>0.72</v>
      </c>
      <c r="J719">
        <v>203</v>
      </c>
      <c r="K719">
        <v>7</v>
      </c>
      <c r="L719" t="s">
        <v>7569</v>
      </c>
      <c r="O719" t="s">
        <v>7805</v>
      </c>
      <c r="P719" t="s">
        <v>3293</v>
      </c>
      <c r="Q719" t="s">
        <v>7235</v>
      </c>
      <c r="R719" t="s">
        <v>7378</v>
      </c>
      <c r="S719" t="s">
        <v>7378</v>
      </c>
      <c r="T719">
        <v>5.56</v>
      </c>
      <c r="U719" t="s">
        <v>7848</v>
      </c>
      <c r="V719">
        <v>1.8</v>
      </c>
      <c r="W719" t="s">
        <v>7774</v>
      </c>
      <c r="X719" t="s">
        <v>7783</v>
      </c>
      <c r="Y719" t="s">
        <v>7774</v>
      </c>
      <c r="Z719">
        <v>25</v>
      </c>
      <c r="AA719">
        <v>25</v>
      </c>
      <c r="AB719">
        <v>20</v>
      </c>
      <c r="AC719" t="s">
        <v>5785</v>
      </c>
      <c r="AD719">
        <v>42.763709140000003</v>
      </c>
      <c r="AE719">
        <v>-82.037774670000005</v>
      </c>
      <c r="AF719">
        <v>201.7</v>
      </c>
      <c r="AG719">
        <v>290</v>
      </c>
      <c r="AH719" t="s">
        <v>8087</v>
      </c>
      <c r="AI719">
        <v>15</v>
      </c>
      <c r="AJ719">
        <v>986</v>
      </c>
      <c r="AK719">
        <v>2.831</v>
      </c>
      <c r="AL719">
        <v>-2.125</v>
      </c>
      <c r="AM719">
        <v>1907</v>
      </c>
      <c r="AN719">
        <v>1940</v>
      </c>
      <c r="AQ719">
        <v>1.1299999999999999</v>
      </c>
      <c r="AR719">
        <v>1.1100000000000001</v>
      </c>
      <c r="AT719">
        <v>1.97</v>
      </c>
      <c r="AU719">
        <v>1.93</v>
      </c>
      <c r="BA719">
        <v>0.72</v>
      </c>
      <c r="BB719">
        <v>203</v>
      </c>
    </row>
    <row r="720" spans="1:54" x14ac:dyDescent="0.35">
      <c r="A720" t="s">
        <v>7778</v>
      </c>
      <c r="B720">
        <v>716</v>
      </c>
      <c r="C720">
        <v>2322.8629999999998</v>
      </c>
      <c r="D720">
        <v>10</v>
      </c>
      <c r="E720" t="s">
        <v>7798</v>
      </c>
      <c r="F720" t="s">
        <v>7773</v>
      </c>
      <c r="G720" t="s">
        <v>7810</v>
      </c>
      <c r="H720">
        <v>13</v>
      </c>
      <c r="I720">
        <v>0.72</v>
      </c>
      <c r="J720">
        <v>187</v>
      </c>
      <c r="K720">
        <v>8</v>
      </c>
      <c r="L720" t="s">
        <v>7443</v>
      </c>
      <c r="O720" t="s">
        <v>7805</v>
      </c>
      <c r="P720" t="s">
        <v>3293</v>
      </c>
      <c r="Q720" t="s">
        <v>7235</v>
      </c>
      <c r="R720" t="s">
        <v>7378</v>
      </c>
      <c r="S720" t="s">
        <v>7378</v>
      </c>
      <c r="T720">
        <v>5.56</v>
      </c>
      <c r="U720" t="s">
        <v>7848</v>
      </c>
      <c r="V720">
        <v>1.8</v>
      </c>
      <c r="W720" t="s">
        <v>7774</v>
      </c>
      <c r="X720" t="s">
        <v>7783</v>
      </c>
      <c r="Y720" t="s">
        <v>7774</v>
      </c>
      <c r="Z720">
        <v>25</v>
      </c>
      <c r="AA720">
        <v>25</v>
      </c>
      <c r="AB720">
        <v>20</v>
      </c>
      <c r="AC720" t="s">
        <v>5785</v>
      </c>
      <c r="AD720">
        <v>42.763697919999998</v>
      </c>
      <c r="AE720">
        <v>-82.037774999999996</v>
      </c>
      <c r="AF720">
        <v>201.7</v>
      </c>
      <c r="AG720">
        <v>290</v>
      </c>
      <c r="AH720" t="s">
        <v>8087</v>
      </c>
      <c r="AI720">
        <v>15</v>
      </c>
      <c r="AJ720">
        <v>986</v>
      </c>
      <c r="AK720">
        <v>4.07</v>
      </c>
      <c r="AL720">
        <v>-0.91</v>
      </c>
      <c r="AM720">
        <v>1912</v>
      </c>
      <c r="AN720">
        <v>1944</v>
      </c>
      <c r="AQ720">
        <v>1.1299999999999999</v>
      </c>
      <c r="AR720">
        <v>1.1200000000000001</v>
      </c>
      <c r="AT720">
        <v>1.97</v>
      </c>
      <c r="AU720">
        <v>1.94</v>
      </c>
      <c r="BA720">
        <v>0.72</v>
      </c>
      <c r="BB720">
        <v>187</v>
      </c>
    </row>
    <row r="721" spans="1:54" x14ac:dyDescent="0.35">
      <c r="A721" t="s">
        <v>7778</v>
      </c>
      <c r="B721">
        <v>717</v>
      </c>
      <c r="C721">
        <v>2324.0770000000002</v>
      </c>
      <c r="D721">
        <v>10</v>
      </c>
      <c r="E721" t="s">
        <v>7798</v>
      </c>
      <c r="F721" t="s">
        <v>7773</v>
      </c>
      <c r="G721" t="s">
        <v>7810</v>
      </c>
      <c r="H721">
        <v>10</v>
      </c>
      <c r="I721">
        <v>0.56000000000000005</v>
      </c>
      <c r="J721">
        <v>149</v>
      </c>
      <c r="K721">
        <v>9</v>
      </c>
      <c r="L721" t="s">
        <v>7529</v>
      </c>
      <c r="O721" t="s">
        <v>7805</v>
      </c>
      <c r="P721" t="s">
        <v>3293</v>
      </c>
      <c r="Q721" t="s">
        <v>7235</v>
      </c>
      <c r="R721" t="s">
        <v>7378</v>
      </c>
      <c r="S721" t="s">
        <v>7378</v>
      </c>
      <c r="T721">
        <v>5.56</v>
      </c>
      <c r="U721" t="s">
        <v>7848</v>
      </c>
      <c r="V721">
        <v>1.8</v>
      </c>
      <c r="W721" t="s">
        <v>7774</v>
      </c>
      <c r="X721" t="s">
        <v>7783</v>
      </c>
      <c r="Y721" t="s">
        <v>7774</v>
      </c>
      <c r="Z721">
        <v>25</v>
      </c>
      <c r="AA721">
        <v>25</v>
      </c>
      <c r="AB721">
        <v>20</v>
      </c>
      <c r="AC721" t="s">
        <v>5785</v>
      </c>
      <c r="AD721">
        <v>42.763686759999999</v>
      </c>
      <c r="AE721">
        <v>-82.037775330000002</v>
      </c>
      <c r="AF721">
        <v>201.7</v>
      </c>
      <c r="AG721">
        <v>290</v>
      </c>
      <c r="AH721" t="s">
        <v>8087</v>
      </c>
      <c r="AI721">
        <v>15</v>
      </c>
      <c r="AJ721">
        <v>986</v>
      </c>
      <c r="AK721">
        <v>5.3029999999999999</v>
      </c>
      <c r="AL721">
        <v>0</v>
      </c>
      <c r="AM721">
        <v>1972</v>
      </c>
      <c r="AN721">
        <v>1995</v>
      </c>
      <c r="AQ721">
        <v>1.1599999999999999</v>
      </c>
      <c r="AR721">
        <v>1.1499999999999999</v>
      </c>
      <c r="AT721">
        <v>2.02</v>
      </c>
      <c r="AU721">
        <v>2</v>
      </c>
      <c r="BA721">
        <v>0.56000000000000005</v>
      </c>
      <c r="BB721">
        <v>149</v>
      </c>
    </row>
    <row r="722" spans="1:54" x14ac:dyDescent="0.35">
      <c r="A722" t="s">
        <v>7778</v>
      </c>
      <c r="B722">
        <v>718</v>
      </c>
      <c r="C722">
        <v>2325.326</v>
      </c>
      <c r="D722">
        <v>10</v>
      </c>
      <c r="E722" t="s">
        <v>7798</v>
      </c>
      <c r="F722" t="s">
        <v>7773</v>
      </c>
      <c r="G722" t="s">
        <v>7810</v>
      </c>
      <c r="H722">
        <v>11</v>
      </c>
      <c r="I722">
        <v>0.61</v>
      </c>
      <c r="J722">
        <v>145</v>
      </c>
      <c r="K722">
        <v>7</v>
      </c>
      <c r="L722" t="s">
        <v>7529</v>
      </c>
      <c r="O722" t="s">
        <v>7805</v>
      </c>
      <c r="P722" t="s">
        <v>3293</v>
      </c>
      <c r="Q722" t="s">
        <v>7235</v>
      </c>
      <c r="R722" t="s">
        <v>7378</v>
      </c>
      <c r="S722" t="s">
        <v>7378</v>
      </c>
      <c r="T722">
        <v>5.56</v>
      </c>
      <c r="U722" t="s">
        <v>7848</v>
      </c>
      <c r="V722">
        <v>1.8</v>
      </c>
      <c r="W722" t="s">
        <v>7774</v>
      </c>
      <c r="X722" t="s">
        <v>7783</v>
      </c>
      <c r="Y722" t="s">
        <v>7774</v>
      </c>
      <c r="Z722">
        <v>25</v>
      </c>
      <c r="AA722">
        <v>25</v>
      </c>
      <c r="AB722">
        <v>20</v>
      </c>
      <c r="AC722" t="s">
        <v>5785</v>
      </c>
      <c r="AD722">
        <v>42.763675419999998</v>
      </c>
      <c r="AE722">
        <v>-82.037775699999997</v>
      </c>
      <c r="AF722">
        <v>201.7</v>
      </c>
      <c r="AG722">
        <v>290</v>
      </c>
      <c r="AH722" t="s">
        <v>8087</v>
      </c>
      <c r="AI722">
        <v>15</v>
      </c>
      <c r="AJ722">
        <v>986</v>
      </c>
      <c r="AK722">
        <v>6.5540000000000003</v>
      </c>
      <c r="AL722">
        <v>0</v>
      </c>
      <c r="AM722">
        <v>1958</v>
      </c>
      <c r="AN722">
        <v>1983</v>
      </c>
      <c r="AQ722">
        <v>1.1599999999999999</v>
      </c>
      <c r="AR722">
        <v>1.1399999999999999</v>
      </c>
      <c r="AT722">
        <v>2.0099999999999998</v>
      </c>
      <c r="AU722">
        <v>1.99</v>
      </c>
      <c r="BA722">
        <v>0.61</v>
      </c>
      <c r="BB722">
        <v>145</v>
      </c>
    </row>
    <row r="723" spans="1:54" x14ac:dyDescent="0.35">
      <c r="A723" t="s">
        <v>7778</v>
      </c>
      <c r="B723">
        <v>719</v>
      </c>
      <c r="C723">
        <v>2326.5340000000001</v>
      </c>
      <c r="D723">
        <v>10</v>
      </c>
      <c r="E723" t="s">
        <v>7798</v>
      </c>
      <c r="F723" t="s">
        <v>7773</v>
      </c>
      <c r="G723" t="s">
        <v>7810</v>
      </c>
      <c r="H723">
        <v>11</v>
      </c>
      <c r="I723">
        <v>0.61</v>
      </c>
      <c r="J723">
        <v>100</v>
      </c>
      <c r="K723">
        <v>7</v>
      </c>
      <c r="L723" t="s">
        <v>7529</v>
      </c>
      <c r="O723" t="s">
        <v>7805</v>
      </c>
      <c r="P723" t="s">
        <v>3293</v>
      </c>
      <c r="Q723" t="s">
        <v>7235</v>
      </c>
      <c r="R723" t="s">
        <v>7378</v>
      </c>
      <c r="S723" t="s">
        <v>7378</v>
      </c>
      <c r="T723">
        <v>5.56</v>
      </c>
      <c r="U723" t="s">
        <v>7848</v>
      </c>
      <c r="V723">
        <v>1.8</v>
      </c>
      <c r="W723" t="s">
        <v>7774</v>
      </c>
      <c r="X723" t="s">
        <v>7783</v>
      </c>
      <c r="Y723" t="s">
        <v>7774</v>
      </c>
      <c r="Z723">
        <v>25</v>
      </c>
      <c r="AA723">
        <v>25</v>
      </c>
      <c r="AB723">
        <v>20</v>
      </c>
      <c r="AC723" t="s">
        <v>5785</v>
      </c>
      <c r="AD723">
        <v>42.76366428</v>
      </c>
      <c r="AE723">
        <v>-82.037776070000007</v>
      </c>
      <c r="AF723">
        <v>201.7</v>
      </c>
      <c r="AG723">
        <v>290</v>
      </c>
      <c r="AH723" t="s">
        <v>8087</v>
      </c>
      <c r="AI723">
        <v>15</v>
      </c>
      <c r="AJ723">
        <v>986</v>
      </c>
      <c r="AK723">
        <v>7.7839999999999998</v>
      </c>
      <c r="AL723">
        <v>-0.161</v>
      </c>
      <c r="AM723">
        <v>1984</v>
      </c>
      <c r="AN723">
        <v>2005</v>
      </c>
      <c r="AQ723">
        <v>1.17</v>
      </c>
      <c r="AR723">
        <v>1.1599999999999999</v>
      </c>
      <c r="AT723">
        <v>2.0299999999999998</v>
      </c>
      <c r="AU723">
        <v>2.0099999999999998</v>
      </c>
      <c r="BA723">
        <v>0.61</v>
      </c>
      <c r="BB723">
        <v>100</v>
      </c>
    </row>
    <row r="724" spans="1:54" x14ac:dyDescent="0.35">
      <c r="A724" t="s">
        <v>8084</v>
      </c>
      <c r="B724">
        <v>720</v>
      </c>
      <c r="C724">
        <v>2327.6999999999998</v>
      </c>
      <c r="D724">
        <v>10</v>
      </c>
      <c r="E724" t="s">
        <v>7782</v>
      </c>
      <c r="F724" t="s">
        <v>8085</v>
      </c>
      <c r="G724" t="s">
        <v>8107</v>
      </c>
      <c r="Q724" t="s">
        <v>8457</v>
      </c>
      <c r="R724" t="s">
        <v>7364</v>
      </c>
      <c r="S724" t="s">
        <v>7364</v>
      </c>
      <c r="T724">
        <v>5.56</v>
      </c>
      <c r="U724" t="s">
        <v>8458</v>
      </c>
      <c r="V724">
        <v>1.8</v>
      </c>
      <c r="W724" t="s">
        <v>7774</v>
      </c>
      <c r="AD724">
        <v>42.763653269999999</v>
      </c>
      <c r="AE724">
        <v>-82.037776440000002</v>
      </c>
      <c r="AF724">
        <v>201.7</v>
      </c>
      <c r="AG724">
        <v>290</v>
      </c>
      <c r="AH724" t="s">
        <v>8087</v>
      </c>
      <c r="AJ724">
        <v>986</v>
      </c>
      <c r="AK724">
        <v>9</v>
      </c>
    </row>
    <row r="725" spans="1:54" x14ac:dyDescent="0.35">
      <c r="A725" t="s">
        <v>8084</v>
      </c>
      <c r="B725">
        <v>721</v>
      </c>
      <c r="C725">
        <v>2337.1999999999998</v>
      </c>
      <c r="D725">
        <v>10</v>
      </c>
      <c r="E725" t="s">
        <v>7782</v>
      </c>
      <c r="F725" t="s">
        <v>8085</v>
      </c>
      <c r="G725" t="s">
        <v>8107</v>
      </c>
      <c r="Q725" t="s">
        <v>8459</v>
      </c>
      <c r="R725" t="s">
        <v>7458</v>
      </c>
      <c r="S725" t="s">
        <v>7458</v>
      </c>
      <c r="T725">
        <v>5.56</v>
      </c>
      <c r="U725" t="s">
        <v>8460</v>
      </c>
      <c r="V725">
        <v>1.8</v>
      </c>
      <c r="W725" t="s">
        <v>7774</v>
      </c>
      <c r="AD725">
        <v>42.76356723</v>
      </c>
      <c r="AE725">
        <v>-82.037779150000006</v>
      </c>
      <c r="AF725">
        <v>201.9</v>
      </c>
      <c r="AG725">
        <v>290</v>
      </c>
      <c r="AH725" t="s">
        <v>8087</v>
      </c>
      <c r="AJ725">
        <v>986</v>
      </c>
      <c r="AK725">
        <v>9.5</v>
      </c>
    </row>
    <row r="726" spans="1:54" x14ac:dyDescent="0.35">
      <c r="A726" t="s">
        <v>8084</v>
      </c>
      <c r="B726">
        <v>722</v>
      </c>
      <c r="C726">
        <v>2346</v>
      </c>
      <c r="D726">
        <v>10</v>
      </c>
      <c r="E726" t="s">
        <v>7782</v>
      </c>
      <c r="F726" t="s">
        <v>8085</v>
      </c>
      <c r="G726" t="s">
        <v>8107</v>
      </c>
      <c r="Q726" t="s">
        <v>8461</v>
      </c>
      <c r="R726" t="s">
        <v>7526</v>
      </c>
      <c r="S726" t="s">
        <v>7526</v>
      </c>
      <c r="T726">
        <v>5.56</v>
      </c>
      <c r="U726" t="s">
        <v>8462</v>
      </c>
      <c r="V726">
        <v>1.9</v>
      </c>
      <c r="W726" t="s">
        <v>7774</v>
      </c>
      <c r="AD726">
        <v>42.76348754</v>
      </c>
      <c r="AE726">
        <v>-82.03778217</v>
      </c>
      <c r="AF726">
        <v>201.9</v>
      </c>
      <c r="AG726">
        <v>290</v>
      </c>
      <c r="AH726" t="s">
        <v>8087</v>
      </c>
      <c r="AJ726">
        <v>986</v>
      </c>
      <c r="AK726">
        <v>8.8000000000000007</v>
      </c>
    </row>
    <row r="727" spans="1:54" x14ac:dyDescent="0.35">
      <c r="A727" t="s">
        <v>8084</v>
      </c>
      <c r="B727">
        <v>723</v>
      </c>
      <c r="C727">
        <v>2354.6</v>
      </c>
      <c r="D727">
        <v>10</v>
      </c>
      <c r="E727" t="s">
        <v>7782</v>
      </c>
      <c r="F727" t="s">
        <v>8085</v>
      </c>
      <c r="G727" t="s">
        <v>8107</v>
      </c>
      <c r="Q727" t="s">
        <v>8463</v>
      </c>
      <c r="R727" t="s">
        <v>7443</v>
      </c>
      <c r="S727" t="s">
        <v>7443</v>
      </c>
      <c r="T727">
        <v>5.56</v>
      </c>
      <c r="U727" t="s">
        <v>8464</v>
      </c>
      <c r="V727">
        <v>1.8</v>
      </c>
      <c r="W727" t="s">
        <v>7774</v>
      </c>
      <c r="AD727">
        <v>42.763409660000001</v>
      </c>
      <c r="AE727">
        <v>-82.037785540000002</v>
      </c>
      <c r="AF727">
        <v>201.8</v>
      </c>
      <c r="AG727">
        <v>290</v>
      </c>
      <c r="AH727" t="s">
        <v>8087</v>
      </c>
      <c r="AJ727">
        <v>986</v>
      </c>
      <c r="AK727">
        <v>8.6</v>
      </c>
    </row>
    <row r="728" spans="1:54" x14ac:dyDescent="0.35">
      <c r="A728" t="s">
        <v>8084</v>
      </c>
      <c r="B728">
        <v>724</v>
      </c>
      <c r="C728">
        <v>2365.5</v>
      </c>
      <c r="D728">
        <v>10</v>
      </c>
      <c r="E728" t="s">
        <v>7782</v>
      </c>
      <c r="F728" t="s">
        <v>8085</v>
      </c>
      <c r="G728" t="s">
        <v>8107</v>
      </c>
      <c r="Q728" t="s">
        <v>7236</v>
      </c>
      <c r="R728" t="s">
        <v>7619</v>
      </c>
      <c r="S728" t="s">
        <v>7619</v>
      </c>
      <c r="T728">
        <v>5.56</v>
      </c>
      <c r="U728" t="s">
        <v>7934</v>
      </c>
      <c r="V728">
        <v>1.8</v>
      </c>
      <c r="W728" t="s">
        <v>7774</v>
      </c>
      <c r="AD728">
        <v>42.763310959999998</v>
      </c>
      <c r="AE728">
        <v>-82.037790150000006</v>
      </c>
      <c r="AF728">
        <v>201.8</v>
      </c>
      <c r="AG728">
        <v>290</v>
      </c>
      <c r="AH728" t="s">
        <v>8087</v>
      </c>
      <c r="AJ728">
        <v>986</v>
      </c>
      <c r="AK728">
        <v>10.9</v>
      </c>
    </row>
    <row r="729" spans="1:54" x14ac:dyDescent="0.35">
      <c r="A729" t="s">
        <v>7778</v>
      </c>
      <c r="B729">
        <v>725</v>
      </c>
      <c r="C729">
        <v>2366.2779999999998</v>
      </c>
      <c r="D729">
        <v>10</v>
      </c>
      <c r="E729" t="s">
        <v>7782</v>
      </c>
      <c r="F729" t="s">
        <v>7773</v>
      </c>
      <c r="G729" t="s">
        <v>7797</v>
      </c>
      <c r="H729">
        <v>13</v>
      </c>
      <c r="I729">
        <v>0.73</v>
      </c>
      <c r="J729">
        <v>13</v>
      </c>
      <c r="K729">
        <v>9</v>
      </c>
      <c r="L729" t="s">
        <v>7616</v>
      </c>
      <c r="O729" t="s">
        <v>7805</v>
      </c>
      <c r="P729" t="s">
        <v>7774</v>
      </c>
      <c r="Q729" t="s">
        <v>7236</v>
      </c>
      <c r="R729" t="s">
        <v>7619</v>
      </c>
      <c r="S729" t="s">
        <v>7619</v>
      </c>
      <c r="T729">
        <v>5.56</v>
      </c>
      <c r="U729" t="s">
        <v>7934</v>
      </c>
      <c r="V729">
        <v>1.8</v>
      </c>
      <c r="W729" t="s">
        <v>7774</v>
      </c>
      <c r="X729" t="s">
        <v>7783</v>
      </c>
      <c r="Y729" t="s">
        <v>7774</v>
      </c>
      <c r="AC729" t="s">
        <v>5762</v>
      </c>
      <c r="AD729">
        <v>42.763303970000003</v>
      </c>
      <c r="AE729">
        <v>-82.037790459999997</v>
      </c>
      <c r="AF729">
        <v>201.8</v>
      </c>
      <c r="AG729">
        <v>290</v>
      </c>
      <c r="AH729" t="s">
        <v>8087</v>
      </c>
      <c r="AI729">
        <v>15</v>
      </c>
      <c r="AJ729">
        <v>986</v>
      </c>
      <c r="AK729">
        <v>0.77200000000000002</v>
      </c>
      <c r="AL729">
        <v>139.49299999999999</v>
      </c>
      <c r="AM729">
        <v>2110</v>
      </c>
      <c r="AN729">
        <v>2111</v>
      </c>
      <c r="AQ729">
        <v>1.23</v>
      </c>
      <c r="AR729">
        <v>1.23</v>
      </c>
      <c r="AT729">
        <v>2.14</v>
      </c>
      <c r="AU729">
        <v>2.14</v>
      </c>
      <c r="BA729">
        <v>0.73</v>
      </c>
      <c r="BB729">
        <v>13</v>
      </c>
    </row>
    <row r="730" spans="1:54" x14ac:dyDescent="0.35">
      <c r="A730" t="s">
        <v>8084</v>
      </c>
      <c r="B730">
        <v>726</v>
      </c>
      <c r="C730">
        <v>2375.8000000000002</v>
      </c>
      <c r="D730">
        <v>10</v>
      </c>
      <c r="E730" t="s">
        <v>7782</v>
      </c>
      <c r="F730" t="s">
        <v>8085</v>
      </c>
      <c r="G730" t="s">
        <v>8107</v>
      </c>
      <c r="Q730" t="s">
        <v>8465</v>
      </c>
      <c r="R730" t="s">
        <v>7607</v>
      </c>
      <c r="S730" t="s">
        <v>7607</v>
      </c>
      <c r="T730">
        <v>5.56</v>
      </c>
      <c r="U730" t="s">
        <v>8466</v>
      </c>
      <c r="V730">
        <v>1.8</v>
      </c>
      <c r="W730" t="s">
        <v>7774</v>
      </c>
      <c r="AD730">
        <v>42.763217689999998</v>
      </c>
      <c r="AE730">
        <v>-82.037794149999996</v>
      </c>
      <c r="AF730">
        <v>201.8</v>
      </c>
      <c r="AG730">
        <v>290</v>
      </c>
      <c r="AH730" t="s">
        <v>8087</v>
      </c>
      <c r="AJ730">
        <v>986</v>
      </c>
      <c r="AK730">
        <v>10.3</v>
      </c>
    </row>
    <row r="731" spans="1:54" x14ac:dyDescent="0.35">
      <c r="A731" t="s">
        <v>8084</v>
      </c>
      <c r="B731">
        <v>727</v>
      </c>
      <c r="C731">
        <v>2386.1999999999998</v>
      </c>
      <c r="D731">
        <v>10</v>
      </c>
      <c r="E731" t="s">
        <v>7782</v>
      </c>
      <c r="F731" t="s">
        <v>8085</v>
      </c>
      <c r="G731" t="s">
        <v>8107</v>
      </c>
      <c r="Q731" t="s">
        <v>8467</v>
      </c>
      <c r="R731" t="s">
        <v>7621</v>
      </c>
      <c r="S731" t="s">
        <v>7621</v>
      </c>
      <c r="T731">
        <v>5.56</v>
      </c>
      <c r="U731" t="s">
        <v>8468</v>
      </c>
      <c r="V731">
        <v>1.8</v>
      </c>
      <c r="W731" t="s">
        <v>7774</v>
      </c>
      <c r="AD731">
        <v>42.763123499999999</v>
      </c>
      <c r="AE731">
        <v>-82.037797879999999</v>
      </c>
      <c r="AF731">
        <v>201.9</v>
      </c>
      <c r="AG731">
        <v>290</v>
      </c>
      <c r="AH731" t="s">
        <v>8087</v>
      </c>
      <c r="AJ731">
        <v>986</v>
      </c>
      <c r="AK731">
        <v>10.4</v>
      </c>
    </row>
    <row r="732" spans="1:54" x14ac:dyDescent="0.35">
      <c r="A732" t="s">
        <v>8084</v>
      </c>
      <c r="B732">
        <v>728</v>
      </c>
      <c r="C732">
        <v>2396.1</v>
      </c>
      <c r="D732">
        <v>10</v>
      </c>
      <c r="E732" t="s">
        <v>7782</v>
      </c>
      <c r="F732" t="s">
        <v>8085</v>
      </c>
      <c r="G732" t="s">
        <v>8107</v>
      </c>
      <c r="Q732" t="s">
        <v>8469</v>
      </c>
      <c r="R732" t="s">
        <v>7622</v>
      </c>
      <c r="S732" t="s">
        <v>7622</v>
      </c>
      <c r="T732">
        <v>5.56</v>
      </c>
      <c r="U732" t="s">
        <v>8470</v>
      </c>
      <c r="V732">
        <v>1.8</v>
      </c>
      <c r="W732" t="s">
        <v>7774</v>
      </c>
      <c r="AD732">
        <v>42.763033839999999</v>
      </c>
      <c r="AE732">
        <v>-82.037801009999995</v>
      </c>
      <c r="AF732">
        <v>201.8</v>
      </c>
      <c r="AG732">
        <v>290</v>
      </c>
      <c r="AH732" t="s">
        <v>8087</v>
      </c>
      <c r="AJ732">
        <v>986</v>
      </c>
      <c r="AK732">
        <v>9.9</v>
      </c>
    </row>
    <row r="733" spans="1:54" x14ac:dyDescent="0.35">
      <c r="A733" t="s">
        <v>8084</v>
      </c>
      <c r="B733">
        <v>729</v>
      </c>
      <c r="C733">
        <v>2406.6</v>
      </c>
      <c r="D733">
        <v>10</v>
      </c>
      <c r="E733" t="s">
        <v>7782</v>
      </c>
      <c r="F733" t="s">
        <v>8085</v>
      </c>
      <c r="G733" t="s">
        <v>8107</v>
      </c>
      <c r="Q733" t="s">
        <v>8471</v>
      </c>
      <c r="R733" t="s">
        <v>8472</v>
      </c>
      <c r="S733" t="s">
        <v>8472</v>
      </c>
      <c r="T733">
        <v>5.56</v>
      </c>
      <c r="U733" t="s">
        <v>8473</v>
      </c>
      <c r="V733">
        <v>1.8</v>
      </c>
      <c r="W733" t="s">
        <v>7774</v>
      </c>
      <c r="AD733">
        <v>42.762938740000003</v>
      </c>
      <c r="AE733">
        <v>-82.037804539999996</v>
      </c>
      <c r="AF733">
        <v>201.8</v>
      </c>
      <c r="AG733">
        <v>290</v>
      </c>
      <c r="AH733" t="s">
        <v>8087</v>
      </c>
      <c r="AJ733">
        <v>986</v>
      </c>
      <c r="AK733">
        <v>10.5</v>
      </c>
    </row>
    <row r="734" spans="1:54" x14ac:dyDescent="0.35">
      <c r="A734" t="s">
        <v>8084</v>
      </c>
      <c r="B734">
        <v>730</v>
      </c>
      <c r="C734">
        <v>2416.8000000000002</v>
      </c>
      <c r="D734">
        <v>10</v>
      </c>
      <c r="E734" t="s">
        <v>7782</v>
      </c>
      <c r="F734" t="s">
        <v>8085</v>
      </c>
      <c r="G734" t="s">
        <v>8107</v>
      </c>
      <c r="Q734" t="s">
        <v>8474</v>
      </c>
      <c r="R734" t="s">
        <v>8475</v>
      </c>
      <c r="S734" t="s">
        <v>8475</v>
      </c>
      <c r="T734">
        <v>5.56</v>
      </c>
      <c r="U734" t="s">
        <v>8476</v>
      </c>
      <c r="V734">
        <v>1.9</v>
      </c>
      <c r="W734" t="s">
        <v>7774</v>
      </c>
      <c r="AD734">
        <v>42.762846369999998</v>
      </c>
      <c r="AE734">
        <v>-82.037808330000004</v>
      </c>
      <c r="AF734">
        <v>201.8</v>
      </c>
      <c r="AG734">
        <v>290</v>
      </c>
      <c r="AH734" t="s">
        <v>8087</v>
      </c>
      <c r="AJ734">
        <v>986</v>
      </c>
      <c r="AK734">
        <v>10.199999999999999</v>
      </c>
    </row>
    <row r="735" spans="1:54" x14ac:dyDescent="0.35">
      <c r="A735" t="s">
        <v>8084</v>
      </c>
      <c r="B735">
        <v>731</v>
      </c>
      <c r="C735">
        <v>2427.6999999999998</v>
      </c>
      <c r="D735">
        <v>10</v>
      </c>
      <c r="E735" t="s">
        <v>7782</v>
      </c>
      <c r="F735" t="s">
        <v>8085</v>
      </c>
      <c r="G735" t="s">
        <v>8107</v>
      </c>
      <c r="Q735" t="s">
        <v>7237</v>
      </c>
      <c r="R735" t="s">
        <v>7623</v>
      </c>
      <c r="S735" t="s">
        <v>7623</v>
      </c>
      <c r="T735">
        <v>5.56</v>
      </c>
      <c r="U735" t="s">
        <v>7935</v>
      </c>
      <c r="V735">
        <v>1.8</v>
      </c>
      <c r="W735" t="s">
        <v>7774</v>
      </c>
      <c r="AD735">
        <v>42.762747650000001</v>
      </c>
      <c r="AE735">
        <v>-82.037812070000001</v>
      </c>
      <c r="AF735">
        <v>201.7</v>
      </c>
      <c r="AG735">
        <v>290</v>
      </c>
      <c r="AH735" t="s">
        <v>8087</v>
      </c>
      <c r="AJ735">
        <v>986</v>
      </c>
      <c r="AK735">
        <v>10.9</v>
      </c>
    </row>
    <row r="736" spans="1:54" x14ac:dyDescent="0.35">
      <c r="A736" t="s">
        <v>7778</v>
      </c>
      <c r="B736">
        <v>732</v>
      </c>
      <c r="C736">
        <v>2430.08</v>
      </c>
      <c r="D736">
        <v>10</v>
      </c>
      <c r="E736" t="s">
        <v>7782</v>
      </c>
      <c r="F736" t="s">
        <v>7773</v>
      </c>
      <c r="G736" t="s">
        <v>5753</v>
      </c>
      <c r="H736">
        <v>14</v>
      </c>
      <c r="I736">
        <v>0.78</v>
      </c>
      <c r="J736">
        <v>7</v>
      </c>
      <c r="K736">
        <v>9</v>
      </c>
      <c r="L736" t="s">
        <v>7654</v>
      </c>
      <c r="O736" t="s">
        <v>7784</v>
      </c>
      <c r="P736" t="s">
        <v>7774</v>
      </c>
      <c r="Q736" t="s">
        <v>7237</v>
      </c>
      <c r="R736" t="s">
        <v>7623</v>
      </c>
      <c r="S736" t="s">
        <v>7623</v>
      </c>
      <c r="T736">
        <v>5.56</v>
      </c>
      <c r="U736" t="s">
        <v>7935</v>
      </c>
      <c r="V736">
        <v>1.8</v>
      </c>
      <c r="W736" t="s">
        <v>7774</v>
      </c>
      <c r="X736" t="s">
        <v>7789</v>
      </c>
      <c r="Y736" t="s">
        <v>7774</v>
      </c>
      <c r="AC736" t="s">
        <v>5678</v>
      </c>
      <c r="AD736">
        <v>42.762726120000004</v>
      </c>
      <c r="AE736">
        <v>-82.037812880000004</v>
      </c>
      <c r="AF736">
        <v>201.7</v>
      </c>
      <c r="AG736">
        <v>290</v>
      </c>
      <c r="AH736" t="s">
        <v>8087</v>
      </c>
      <c r="AI736">
        <v>15</v>
      </c>
      <c r="AJ736">
        <v>986</v>
      </c>
      <c r="AK736">
        <v>2.3769999999999998</v>
      </c>
      <c r="AL736">
        <v>412.00299999999999</v>
      </c>
      <c r="AM736">
        <v>2117</v>
      </c>
      <c r="AN736">
        <v>2117</v>
      </c>
      <c r="AQ736">
        <v>1.24</v>
      </c>
      <c r="AR736">
        <v>1.24</v>
      </c>
      <c r="AT736">
        <v>2.15</v>
      </c>
      <c r="AU736">
        <v>2.15</v>
      </c>
      <c r="BA736">
        <v>0.78</v>
      </c>
      <c r="BB736">
        <v>7</v>
      </c>
    </row>
    <row r="737" spans="1:54" x14ac:dyDescent="0.35">
      <c r="A737" t="s">
        <v>7778</v>
      </c>
      <c r="B737">
        <v>733</v>
      </c>
      <c r="C737">
        <v>2432.0810000000001</v>
      </c>
      <c r="D737">
        <v>10</v>
      </c>
      <c r="E737" t="s">
        <v>7782</v>
      </c>
      <c r="F737" t="s">
        <v>7773</v>
      </c>
      <c r="G737" t="s">
        <v>5753</v>
      </c>
      <c r="H737">
        <v>10</v>
      </c>
      <c r="I737">
        <v>0.55000000000000004</v>
      </c>
      <c r="J737">
        <v>7</v>
      </c>
      <c r="K737">
        <v>8</v>
      </c>
      <c r="L737" t="s">
        <v>7519</v>
      </c>
      <c r="O737" t="s">
        <v>7784</v>
      </c>
      <c r="P737" t="s">
        <v>7774</v>
      </c>
      <c r="Q737" t="s">
        <v>7237</v>
      </c>
      <c r="R737" t="s">
        <v>7623</v>
      </c>
      <c r="S737" t="s">
        <v>7623</v>
      </c>
      <c r="T737">
        <v>5.56</v>
      </c>
      <c r="U737" t="s">
        <v>7935</v>
      </c>
      <c r="V737">
        <v>1.8</v>
      </c>
      <c r="W737" t="s">
        <v>7774</v>
      </c>
      <c r="X737" t="s">
        <v>7789</v>
      </c>
      <c r="Y737" t="s">
        <v>7774</v>
      </c>
      <c r="AC737" t="s">
        <v>8271</v>
      </c>
      <c r="AD737">
        <v>42.762708000000003</v>
      </c>
      <c r="AE737">
        <v>-82.037813560000004</v>
      </c>
      <c r="AF737">
        <v>201.7</v>
      </c>
      <c r="AG737">
        <v>290</v>
      </c>
      <c r="AH737" t="s">
        <v>8087</v>
      </c>
      <c r="AI737">
        <v>15</v>
      </c>
      <c r="AJ737">
        <v>986</v>
      </c>
      <c r="AK737">
        <v>4.3780000000000001</v>
      </c>
      <c r="AL737">
        <v>410.46600000000001</v>
      </c>
      <c r="AM737">
        <v>2117</v>
      </c>
      <c r="AN737">
        <v>2118</v>
      </c>
      <c r="AQ737">
        <v>1.24</v>
      </c>
      <c r="AR737">
        <v>1.24</v>
      </c>
      <c r="AT737">
        <v>2.15</v>
      </c>
      <c r="AU737">
        <v>2.15</v>
      </c>
      <c r="BA737">
        <v>0.55000000000000004</v>
      </c>
      <c r="BB737">
        <v>7</v>
      </c>
    </row>
    <row r="738" spans="1:54" x14ac:dyDescent="0.35">
      <c r="A738" t="s">
        <v>7778</v>
      </c>
      <c r="B738">
        <v>734</v>
      </c>
      <c r="C738">
        <v>2432.3150000000001</v>
      </c>
      <c r="D738">
        <v>10</v>
      </c>
      <c r="E738" t="s">
        <v>7782</v>
      </c>
      <c r="F738" t="s">
        <v>7773</v>
      </c>
      <c r="G738" t="s">
        <v>5753</v>
      </c>
      <c r="H738">
        <v>11</v>
      </c>
      <c r="I738">
        <v>0.62</v>
      </c>
      <c r="J738">
        <v>8</v>
      </c>
      <c r="K738">
        <v>7</v>
      </c>
      <c r="L738" t="s">
        <v>7509</v>
      </c>
      <c r="O738" t="s">
        <v>7784</v>
      </c>
      <c r="P738" t="s">
        <v>7774</v>
      </c>
      <c r="Q738" t="s">
        <v>7237</v>
      </c>
      <c r="R738" t="s">
        <v>7623</v>
      </c>
      <c r="S738" t="s">
        <v>7623</v>
      </c>
      <c r="T738">
        <v>5.56</v>
      </c>
      <c r="U738" t="s">
        <v>7935</v>
      </c>
      <c r="V738">
        <v>1.8</v>
      </c>
      <c r="W738" t="s">
        <v>7774</v>
      </c>
      <c r="X738" t="s">
        <v>7789</v>
      </c>
      <c r="Y738" t="s">
        <v>7774</v>
      </c>
      <c r="AC738" t="s">
        <v>5678</v>
      </c>
      <c r="AD738">
        <v>42.762705879999999</v>
      </c>
      <c r="AE738">
        <v>-82.037813639999996</v>
      </c>
      <c r="AF738">
        <v>201.7</v>
      </c>
      <c r="AG738">
        <v>290</v>
      </c>
      <c r="AH738" t="s">
        <v>8087</v>
      </c>
      <c r="AI738">
        <v>15</v>
      </c>
      <c r="AJ738">
        <v>986</v>
      </c>
      <c r="AK738">
        <v>4.6120000000000001</v>
      </c>
      <c r="AL738">
        <v>406.51600000000002</v>
      </c>
      <c r="AM738">
        <v>2116</v>
      </c>
      <c r="AN738">
        <v>2117</v>
      </c>
      <c r="AQ738">
        <v>1.24</v>
      </c>
      <c r="AR738">
        <v>1.24</v>
      </c>
      <c r="AT738">
        <v>2.15</v>
      </c>
      <c r="AU738">
        <v>2.15</v>
      </c>
      <c r="BA738">
        <v>0.62</v>
      </c>
      <c r="BB738">
        <v>8</v>
      </c>
    </row>
    <row r="739" spans="1:54" x14ac:dyDescent="0.35">
      <c r="A739" t="s">
        <v>7778</v>
      </c>
      <c r="B739">
        <v>735</v>
      </c>
      <c r="C739">
        <v>2434.2130000000002</v>
      </c>
      <c r="D739">
        <v>10</v>
      </c>
      <c r="E739" t="s">
        <v>7782</v>
      </c>
      <c r="F739" t="s">
        <v>7773</v>
      </c>
      <c r="G739" t="s">
        <v>5753</v>
      </c>
      <c r="H739">
        <v>10</v>
      </c>
      <c r="I739">
        <v>0.56000000000000005</v>
      </c>
      <c r="J739">
        <v>8</v>
      </c>
      <c r="K739">
        <v>15</v>
      </c>
      <c r="L739" t="s">
        <v>7625</v>
      </c>
      <c r="O739" t="s">
        <v>7784</v>
      </c>
      <c r="P739" t="s">
        <v>7774</v>
      </c>
      <c r="Q739" t="s">
        <v>7237</v>
      </c>
      <c r="R739" t="s">
        <v>7623</v>
      </c>
      <c r="S739" t="s">
        <v>7623</v>
      </c>
      <c r="T739">
        <v>5.56</v>
      </c>
      <c r="U739" t="s">
        <v>7935</v>
      </c>
      <c r="V739">
        <v>1.8</v>
      </c>
      <c r="W739" t="s">
        <v>7774</v>
      </c>
      <c r="X739" t="s">
        <v>7786</v>
      </c>
      <c r="Y739" t="s">
        <v>3293</v>
      </c>
      <c r="Z739">
        <v>10</v>
      </c>
      <c r="AA739">
        <v>10</v>
      </c>
      <c r="AB739">
        <v>15</v>
      </c>
      <c r="AC739" t="s">
        <v>5683</v>
      </c>
      <c r="AD739">
        <v>42.762688689999997</v>
      </c>
      <c r="AE739">
        <v>-82.03781429</v>
      </c>
      <c r="AF739">
        <v>201.7</v>
      </c>
      <c r="AG739">
        <v>290</v>
      </c>
      <c r="AH739" t="s">
        <v>8087</v>
      </c>
      <c r="AI739">
        <v>15</v>
      </c>
      <c r="AJ739">
        <v>986</v>
      </c>
      <c r="AK739">
        <v>6.51</v>
      </c>
      <c r="AL739">
        <v>398.71300000000002</v>
      </c>
      <c r="AM739">
        <v>2117</v>
      </c>
      <c r="AN739">
        <v>2117</v>
      </c>
      <c r="AQ739">
        <v>1.24</v>
      </c>
      <c r="AR739">
        <v>1.24</v>
      </c>
      <c r="AT739">
        <v>2.15</v>
      </c>
      <c r="AU739">
        <v>2.15</v>
      </c>
      <c r="BA739">
        <v>0.56000000000000005</v>
      </c>
      <c r="BB739">
        <v>8</v>
      </c>
    </row>
    <row r="740" spans="1:54" x14ac:dyDescent="0.35">
      <c r="A740" t="s">
        <v>7778</v>
      </c>
      <c r="B740">
        <v>736</v>
      </c>
      <c r="C740">
        <v>2435.2629999999999</v>
      </c>
      <c r="D740">
        <v>10</v>
      </c>
      <c r="E740" t="s">
        <v>7782</v>
      </c>
      <c r="F740" t="s">
        <v>7773</v>
      </c>
      <c r="G740" t="s">
        <v>5753</v>
      </c>
      <c r="H740">
        <v>11</v>
      </c>
      <c r="I740">
        <v>0.63</v>
      </c>
      <c r="J740">
        <v>10</v>
      </c>
      <c r="K740">
        <v>10</v>
      </c>
      <c r="L740" t="s">
        <v>7509</v>
      </c>
      <c r="O740" t="s">
        <v>7784</v>
      </c>
      <c r="P740" t="s">
        <v>7774</v>
      </c>
      <c r="Q740" t="s">
        <v>7237</v>
      </c>
      <c r="R740" t="s">
        <v>7623</v>
      </c>
      <c r="S740" t="s">
        <v>7623</v>
      </c>
      <c r="T740">
        <v>5.56</v>
      </c>
      <c r="U740" t="s">
        <v>7935</v>
      </c>
      <c r="V740">
        <v>1.8</v>
      </c>
      <c r="W740" t="s">
        <v>7774</v>
      </c>
      <c r="X740" t="s">
        <v>7788</v>
      </c>
      <c r="Y740" t="s">
        <v>7774</v>
      </c>
      <c r="Z740">
        <v>10</v>
      </c>
      <c r="AA740">
        <v>10</v>
      </c>
      <c r="AB740">
        <v>12</v>
      </c>
      <c r="AC740" t="s">
        <v>5683</v>
      </c>
      <c r="AD740">
        <v>42.762679200000001</v>
      </c>
      <c r="AE740">
        <v>-82.037814659999995</v>
      </c>
      <c r="AF740">
        <v>201.7</v>
      </c>
      <c r="AG740">
        <v>290</v>
      </c>
      <c r="AH740" t="s">
        <v>8087</v>
      </c>
      <c r="AI740">
        <v>15</v>
      </c>
      <c r="AJ740">
        <v>986</v>
      </c>
      <c r="AK740">
        <v>7.5579999999999998</v>
      </c>
      <c r="AL740">
        <v>404.94400000000002</v>
      </c>
      <c r="AM740">
        <v>2114</v>
      </c>
      <c r="AN740">
        <v>2115</v>
      </c>
      <c r="AQ740">
        <v>1.24</v>
      </c>
      <c r="AR740">
        <v>1.23</v>
      </c>
      <c r="AT740">
        <v>2.14</v>
      </c>
      <c r="AU740">
        <v>2.14</v>
      </c>
      <c r="BA740">
        <v>0.63</v>
      </c>
      <c r="BB740">
        <v>10</v>
      </c>
    </row>
    <row r="741" spans="1:54" x14ac:dyDescent="0.35">
      <c r="A741" t="s">
        <v>7778</v>
      </c>
      <c r="B741">
        <v>737</v>
      </c>
      <c r="C741">
        <v>2437.2469999999998</v>
      </c>
      <c r="D741">
        <v>10</v>
      </c>
      <c r="E741" t="s">
        <v>7782</v>
      </c>
      <c r="F741" t="s">
        <v>7773</v>
      </c>
      <c r="G741" t="s">
        <v>5753</v>
      </c>
      <c r="H741">
        <v>10</v>
      </c>
      <c r="I741">
        <v>0.57999999999999996</v>
      </c>
      <c r="J741">
        <v>9</v>
      </c>
      <c r="K741">
        <v>8</v>
      </c>
      <c r="L741" t="s">
        <v>7499</v>
      </c>
      <c r="O741" t="s">
        <v>7784</v>
      </c>
      <c r="P741" t="s">
        <v>7774</v>
      </c>
      <c r="Q741" t="s">
        <v>7237</v>
      </c>
      <c r="R741" t="s">
        <v>7623</v>
      </c>
      <c r="S741" t="s">
        <v>7623</v>
      </c>
      <c r="T741">
        <v>5.56</v>
      </c>
      <c r="U741" t="s">
        <v>7935</v>
      </c>
      <c r="V741">
        <v>1.8</v>
      </c>
      <c r="W741" t="s">
        <v>7774</v>
      </c>
      <c r="X741" t="s">
        <v>7789</v>
      </c>
      <c r="Y741" t="s">
        <v>7774</v>
      </c>
      <c r="AC741" t="s">
        <v>5678</v>
      </c>
      <c r="AD741">
        <v>42.762661219999998</v>
      </c>
      <c r="AE741">
        <v>-82.037815370000004</v>
      </c>
      <c r="AF741">
        <v>201.7</v>
      </c>
      <c r="AG741">
        <v>290</v>
      </c>
      <c r="AH741" t="s">
        <v>8087</v>
      </c>
      <c r="AI741">
        <v>15</v>
      </c>
      <c r="AJ741">
        <v>986</v>
      </c>
      <c r="AK741">
        <v>9.5429999999999993</v>
      </c>
      <c r="AL741">
        <v>397.56099999999998</v>
      </c>
      <c r="AM741">
        <v>2116</v>
      </c>
      <c r="AN741">
        <v>2116</v>
      </c>
      <c r="AQ741">
        <v>1.24</v>
      </c>
      <c r="AR741">
        <v>1.24</v>
      </c>
      <c r="AT741">
        <v>2.15</v>
      </c>
      <c r="AU741">
        <v>2.15</v>
      </c>
      <c r="BA741">
        <v>0.57999999999999996</v>
      </c>
      <c r="BB741">
        <v>9</v>
      </c>
    </row>
    <row r="742" spans="1:54" x14ac:dyDescent="0.35">
      <c r="A742" t="s">
        <v>7778</v>
      </c>
      <c r="B742">
        <v>738</v>
      </c>
      <c r="C742">
        <v>2437.5250000000001</v>
      </c>
      <c r="D742">
        <v>10</v>
      </c>
      <c r="E742" t="s">
        <v>7782</v>
      </c>
      <c r="F742" t="s">
        <v>7773</v>
      </c>
      <c r="G742" t="s">
        <v>5753</v>
      </c>
      <c r="H742">
        <v>10</v>
      </c>
      <c r="I742">
        <v>0.56999999999999995</v>
      </c>
      <c r="J742">
        <v>5</v>
      </c>
      <c r="K742">
        <v>7</v>
      </c>
      <c r="L742" t="s">
        <v>7603</v>
      </c>
      <c r="O742" t="s">
        <v>7784</v>
      </c>
      <c r="P742" t="s">
        <v>7774</v>
      </c>
      <c r="Q742" t="s">
        <v>7237</v>
      </c>
      <c r="R742" t="s">
        <v>7623</v>
      </c>
      <c r="S742" t="s">
        <v>7623</v>
      </c>
      <c r="T742">
        <v>5.56</v>
      </c>
      <c r="U742" t="s">
        <v>7935</v>
      </c>
      <c r="V742">
        <v>1.9</v>
      </c>
      <c r="W742" t="s">
        <v>7774</v>
      </c>
      <c r="X742" t="s">
        <v>7789</v>
      </c>
      <c r="Y742" t="s">
        <v>7774</v>
      </c>
      <c r="AC742" t="s">
        <v>5678</v>
      </c>
      <c r="AD742">
        <v>42.762658680000001</v>
      </c>
      <c r="AE742">
        <v>-82.037815469999998</v>
      </c>
      <c r="AF742">
        <v>201.7</v>
      </c>
      <c r="AG742">
        <v>290</v>
      </c>
      <c r="AH742" t="s">
        <v>8087</v>
      </c>
      <c r="AI742">
        <v>15</v>
      </c>
      <c r="AJ742">
        <v>986</v>
      </c>
      <c r="AK742">
        <v>9.8230000000000004</v>
      </c>
      <c r="AL742">
        <v>411.97399999999999</v>
      </c>
      <c r="AM742">
        <v>2118</v>
      </c>
      <c r="AN742">
        <v>2119</v>
      </c>
      <c r="AQ742">
        <v>1.24</v>
      </c>
      <c r="AR742">
        <v>1.24</v>
      </c>
      <c r="AT742">
        <v>2.15</v>
      </c>
      <c r="AU742">
        <v>2.15</v>
      </c>
      <c r="BA742">
        <v>0.56999999999999995</v>
      </c>
      <c r="BB742">
        <v>5</v>
      </c>
    </row>
    <row r="743" spans="1:54" x14ac:dyDescent="0.35">
      <c r="A743" t="s">
        <v>7778</v>
      </c>
      <c r="B743">
        <v>739</v>
      </c>
      <c r="C743">
        <v>2437.864</v>
      </c>
      <c r="D743">
        <v>10</v>
      </c>
      <c r="E743" t="s">
        <v>7782</v>
      </c>
      <c r="F743" t="s">
        <v>7773</v>
      </c>
      <c r="G743" t="s">
        <v>5753</v>
      </c>
      <c r="H743">
        <v>12</v>
      </c>
      <c r="I743">
        <v>0.64</v>
      </c>
      <c r="J743">
        <v>8</v>
      </c>
      <c r="K743">
        <v>8</v>
      </c>
      <c r="L743" t="s">
        <v>7359</v>
      </c>
      <c r="O743" t="s">
        <v>7784</v>
      </c>
      <c r="P743" t="s">
        <v>7774</v>
      </c>
      <c r="Q743" t="s">
        <v>7237</v>
      </c>
      <c r="R743" t="s">
        <v>7623</v>
      </c>
      <c r="S743" t="s">
        <v>7623</v>
      </c>
      <c r="T743">
        <v>5.56</v>
      </c>
      <c r="U743" t="s">
        <v>7935</v>
      </c>
      <c r="V743">
        <v>1.9</v>
      </c>
      <c r="W743" t="s">
        <v>7774</v>
      </c>
      <c r="X743" t="s">
        <v>7789</v>
      </c>
      <c r="Y743" t="s">
        <v>7774</v>
      </c>
      <c r="AC743" t="s">
        <v>5678</v>
      </c>
      <c r="AD743">
        <v>42.762655629999998</v>
      </c>
      <c r="AE743">
        <v>-82.037815589999994</v>
      </c>
      <c r="AF743">
        <v>201.7</v>
      </c>
      <c r="AG743">
        <v>290</v>
      </c>
      <c r="AH743" t="s">
        <v>8087</v>
      </c>
      <c r="AI743">
        <v>15</v>
      </c>
      <c r="AJ743">
        <v>986</v>
      </c>
      <c r="AK743">
        <v>10.16</v>
      </c>
      <c r="AL743">
        <v>399.37400000000002</v>
      </c>
      <c r="AM743">
        <v>2116</v>
      </c>
      <c r="AN743">
        <v>2117</v>
      </c>
      <c r="AQ743">
        <v>1.24</v>
      </c>
      <c r="AR743">
        <v>1.24</v>
      </c>
      <c r="AT743">
        <v>2.15</v>
      </c>
      <c r="AU743">
        <v>2.15</v>
      </c>
      <c r="BA743">
        <v>0.64</v>
      </c>
      <c r="BB743">
        <v>8</v>
      </c>
    </row>
    <row r="744" spans="1:54" x14ac:dyDescent="0.35">
      <c r="A744" t="s">
        <v>8084</v>
      </c>
      <c r="B744">
        <v>740</v>
      </c>
      <c r="C744">
        <v>2438.6999999999998</v>
      </c>
      <c r="D744">
        <v>10</v>
      </c>
      <c r="E744" t="s">
        <v>7782</v>
      </c>
      <c r="F744" t="s">
        <v>8085</v>
      </c>
      <c r="G744" t="s">
        <v>8107</v>
      </c>
      <c r="Q744" t="s">
        <v>8477</v>
      </c>
      <c r="R744" t="s">
        <v>7626</v>
      </c>
      <c r="S744" t="s">
        <v>7626</v>
      </c>
      <c r="T744">
        <v>5.56</v>
      </c>
      <c r="U744" t="s">
        <v>8478</v>
      </c>
      <c r="V744">
        <v>1.8</v>
      </c>
      <c r="W744" t="s">
        <v>7774</v>
      </c>
      <c r="AD744">
        <v>42.762648030000001</v>
      </c>
      <c r="AE744">
        <v>-82.037815890000005</v>
      </c>
      <c r="AF744">
        <v>201.7</v>
      </c>
      <c r="AG744">
        <v>290</v>
      </c>
      <c r="AH744" t="s">
        <v>8087</v>
      </c>
      <c r="AJ744">
        <v>986</v>
      </c>
      <c r="AK744">
        <v>11</v>
      </c>
    </row>
    <row r="745" spans="1:54" x14ac:dyDescent="0.35">
      <c r="A745" t="s">
        <v>8084</v>
      </c>
      <c r="B745">
        <v>741</v>
      </c>
      <c r="C745">
        <v>2449.9</v>
      </c>
      <c r="D745">
        <v>10</v>
      </c>
      <c r="E745" t="s">
        <v>7782</v>
      </c>
      <c r="F745" t="s">
        <v>8085</v>
      </c>
      <c r="G745" t="s">
        <v>8107</v>
      </c>
      <c r="Q745" t="s">
        <v>8479</v>
      </c>
      <c r="R745" t="s">
        <v>8120</v>
      </c>
      <c r="S745" t="s">
        <v>8120</v>
      </c>
      <c r="T745">
        <v>5.56</v>
      </c>
      <c r="U745" t="s">
        <v>8480</v>
      </c>
      <c r="V745">
        <v>1.8</v>
      </c>
      <c r="W745" t="s">
        <v>7774</v>
      </c>
      <c r="AD745">
        <v>42.762546579999999</v>
      </c>
      <c r="AE745">
        <v>-82.037819330000005</v>
      </c>
      <c r="AF745">
        <v>201.7</v>
      </c>
      <c r="AG745">
        <v>290</v>
      </c>
      <c r="AH745" t="s">
        <v>8087</v>
      </c>
      <c r="AJ745">
        <v>986</v>
      </c>
      <c r="AK745">
        <v>11.2</v>
      </c>
    </row>
    <row r="746" spans="1:54" x14ac:dyDescent="0.35">
      <c r="A746" t="s">
        <v>8084</v>
      </c>
      <c r="B746">
        <v>742</v>
      </c>
      <c r="C746">
        <v>2460.3000000000002</v>
      </c>
      <c r="D746">
        <v>10</v>
      </c>
      <c r="E746" t="s">
        <v>7782</v>
      </c>
      <c r="F746" t="s">
        <v>8085</v>
      </c>
      <c r="G746" t="s">
        <v>8107</v>
      </c>
      <c r="Q746" t="s">
        <v>7238</v>
      </c>
      <c r="R746" t="s">
        <v>7433</v>
      </c>
      <c r="S746" t="s">
        <v>7433</v>
      </c>
      <c r="T746">
        <v>5.56</v>
      </c>
      <c r="U746" t="s">
        <v>7936</v>
      </c>
      <c r="V746">
        <v>1.8</v>
      </c>
      <c r="W746" t="s">
        <v>7774</v>
      </c>
      <c r="AD746">
        <v>42.762452379999999</v>
      </c>
      <c r="AE746">
        <v>-82.037822160000005</v>
      </c>
      <c r="AF746">
        <v>201.7</v>
      </c>
      <c r="AG746">
        <v>290</v>
      </c>
      <c r="AH746" t="s">
        <v>8087</v>
      </c>
      <c r="AJ746">
        <v>986</v>
      </c>
      <c r="AK746">
        <v>10.4</v>
      </c>
    </row>
    <row r="747" spans="1:54" x14ac:dyDescent="0.35">
      <c r="A747" t="s">
        <v>7778</v>
      </c>
      <c r="B747">
        <v>743</v>
      </c>
      <c r="C747">
        <v>2464.098</v>
      </c>
      <c r="D747">
        <v>10</v>
      </c>
      <c r="E747" t="s">
        <v>7782</v>
      </c>
      <c r="F747" t="s">
        <v>7773</v>
      </c>
      <c r="G747" t="s">
        <v>7810</v>
      </c>
      <c r="H747">
        <v>14</v>
      </c>
      <c r="I747">
        <v>0.79</v>
      </c>
      <c r="J747">
        <v>10</v>
      </c>
      <c r="K747">
        <v>9</v>
      </c>
      <c r="L747" t="s">
        <v>7428</v>
      </c>
      <c r="O747" t="s">
        <v>7776</v>
      </c>
      <c r="P747" t="s">
        <v>3293</v>
      </c>
      <c r="Q747" t="s">
        <v>7238</v>
      </c>
      <c r="R747" t="s">
        <v>7433</v>
      </c>
      <c r="S747" t="s">
        <v>7433</v>
      </c>
      <c r="T747">
        <v>5.56</v>
      </c>
      <c r="U747" t="s">
        <v>7936</v>
      </c>
      <c r="V747">
        <v>1.9</v>
      </c>
      <c r="W747" t="s">
        <v>7774</v>
      </c>
      <c r="X747" t="s">
        <v>7789</v>
      </c>
      <c r="Y747" t="s">
        <v>7774</v>
      </c>
      <c r="AC747" t="s">
        <v>5800</v>
      </c>
      <c r="AD747">
        <v>42.762418019999998</v>
      </c>
      <c r="AE747">
        <v>-82.037823059999994</v>
      </c>
      <c r="AF747">
        <v>201.8</v>
      </c>
      <c r="AG747">
        <v>290</v>
      </c>
      <c r="AH747" t="s">
        <v>8087</v>
      </c>
      <c r="AI747">
        <v>15</v>
      </c>
      <c r="AJ747">
        <v>986</v>
      </c>
      <c r="AK747">
        <v>3.7930000000000001</v>
      </c>
      <c r="AL747">
        <v>0</v>
      </c>
      <c r="AM747">
        <v>2113</v>
      </c>
      <c r="AN747">
        <v>2114</v>
      </c>
      <c r="AQ747">
        <v>1.23</v>
      </c>
      <c r="AR747">
        <v>1.23</v>
      </c>
      <c r="AT747">
        <v>2.14</v>
      </c>
      <c r="AU747">
        <v>2.14</v>
      </c>
      <c r="BA747">
        <v>0.79</v>
      </c>
      <c r="BB747">
        <v>10</v>
      </c>
    </row>
    <row r="748" spans="1:54" x14ac:dyDescent="0.35">
      <c r="A748" t="s">
        <v>8084</v>
      </c>
      <c r="B748">
        <v>744</v>
      </c>
      <c r="C748">
        <v>2470.4</v>
      </c>
      <c r="D748">
        <v>10</v>
      </c>
      <c r="E748" t="s">
        <v>7782</v>
      </c>
      <c r="F748" t="s">
        <v>8085</v>
      </c>
      <c r="G748" t="s">
        <v>8107</v>
      </c>
      <c r="Q748" t="s">
        <v>8481</v>
      </c>
      <c r="R748" t="s">
        <v>7627</v>
      </c>
      <c r="S748" t="s">
        <v>7627</v>
      </c>
      <c r="T748">
        <v>5.56</v>
      </c>
      <c r="U748" t="s">
        <v>8482</v>
      </c>
      <c r="V748">
        <v>1.9</v>
      </c>
      <c r="W748" t="s">
        <v>7774</v>
      </c>
      <c r="AD748">
        <v>42.76236093</v>
      </c>
      <c r="AE748">
        <v>-82.037824959999995</v>
      </c>
      <c r="AF748">
        <v>201.6</v>
      </c>
      <c r="AG748">
        <v>290</v>
      </c>
      <c r="AH748" t="s">
        <v>8087</v>
      </c>
      <c r="AJ748">
        <v>986</v>
      </c>
      <c r="AK748">
        <v>10.1</v>
      </c>
    </row>
    <row r="749" spans="1:54" hidden="1" x14ac:dyDescent="0.35">
      <c r="A749" t="s">
        <v>8084</v>
      </c>
      <c r="B749">
        <v>745</v>
      </c>
      <c r="C749">
        <v>2471.4609999999998</v>
      </c>
      <c r="D749">
        <v>10</v>
      </c>
      <c r="E749" t="s">
        <v>7782</v>
      </c>
      <c r="F749" t="s">
        <v>8085</v>
      </c>
      <c r="Q749" t="s">
        <v>8483</v>
      </c>
      <c r="T749">
        <v>9.27</v>
      </c>
      <c r="U749" t="s">
        <v>8484</v>
      </c>
      <c r="V749">
        <v>1.9</v>
      </c>
      <c r="W749" t="s">
        <v>7774</v>
      </c>
      <c r="AC749" t="s">
        <v>7123</v>
      </c>
      <c r="AD749">
        <v>42.762351350000003</v>
      </c>
      <c r="AE749">
        <v>-82.037825389999995</v>
      </c>
      <c r="AF749">
        <v>201.5</v>
      </c>
      <c r="AG749">
        <v>290</v>
      </c>
      <c r="AH749" t="s">
        <v>8087</v>
      </c>
      <c r="AJ749">
        <v>986</v>
      </c>
      <c r="AK749">
        <v>1.0620000000000001</v>
      </c>
    </row>
    <row r="750" spans="1:54" x14ac:dyDescent="0.35">
      <c r="A750" t="s">
        <v>7778</v>
      </c>
      <c r="B750">
        <v>746</v>
      </c>
      <c r="C750">
        <v>2471.596</v>
      </c>
      <c r="D750">
        <v>10</v>
      </c>
      <c r="E750" t="s">
        <v>7782</v>
      </c>
      <c r="F750" t="s">
        <v>7104</v>
      </c>
      <c r="G750" t="s">
        <v>8101</v>
      </c>
      <c r="Q750" t="s">
        <v>8483</v>
      </c>
      <c r="U750" t="s">
        <v>8484</v>
      </c>
      <c r="V750">
        <v>1.9</v>
      </c>
      <c r="W750" t="s">
        <v>7774</v>
      </c>
      <c r="AC750" t="s">
        <v>7136</v>
      </c>
      <c r="AD750">
        <v>42.762350189999999</v>
      </c>
      <c r="AE750">
        <v>-82.03782545</v>
      </c>
      <c r="AF750">
        <v>201.5</v>
      </c>
      <c r="AH750" t="s">
        <v>8087</v>
      </c>
      <c r="AK750">
        <v>0.13500000000000001</v>
      </c>
    </row>
    <row r="751" spans="1:54" x14ac:dyDescent="0.35">
      <c r="A751" t="s">
        <v>8084</v>
      </c>
      <c r="B751">
        <v>747</v>
      </c>
      <c r="C751">
        <v>2471.7350000000001</v>
      </c>
      <c r="D751">
        <v>10</v>
      </c>
      <c r="E751" t="s">
        <v>7782</v>
      </c>
      <c r="F751" t="s">
        <v>8085</v>
      </c>
      <c r="G751" t="s">
        <v>8107</v>
      </c>
      <c r="Q751" t="s">
        <v>8485</v>
      </c>
      <c r="R751" t="s">
        <v>8486</v>
      </c>
      <c r="S751" t="s">
        <v>8486</v>
      </c>
      <c r="T751">
        <v>5.56</v>
      </c>
      <c r="U751" t="s">
        <v>8484</v>
      </c>
      <c r="V751">
        <v>2.2999999999999998</v>
      </c>
      <c r="W751" t="s">
        <v>7774</v>
      </c>
      <c r="AC751" t="s">
        <v>7126</v>
      </c>
      <c r="AD751">
        <v>42.762349149999999</v>
      </c>
      <c r="AE751">
        <v>-82.037825530000006</v>
      </c>
      <c r="AF751">
        <v>201.4</v>
      </c>
      <c r="AG751">
        <v>290</v>
      </c>
      <c r="AH751" t="s">
        <v>8087</v>
      </c>
      <c r="AJ751">
        <v>986</v>
      </c>
      <c r="AK751">
        <v>0.27400000000000002</v>
      </c>
    </row>
    <row r="752" spans="1:54" hidden="1" x14ac:dyDescent="0.35">
      <c r="A752" t="s">
        <v>8084</v>
      </c>
      <c r="B752">
        <v>748</v>
      </c>
      <c r="C752">
        <v>2474.0889999999999</v>
      </c>
      <c r="D752">
        <v>10</v>
      </c>
      <c r="E752" t="s">
        <v>7782</v>
      </c>
      <c r="F752" t="s">
        <v>8085</v>
      </c>
      <c r="Q752" t="s">
        <v>8487</v>
      </c>
      <c r="T752">
        <v>9.27</v>
      </c>
      <c r="U752" t="s">
        <v>7857</v>
      </c>
      <c r="V752">
        <v>2.2000000000000002</v>
      </c>
      <c r="W752" t="s">
        <v>7774</v>
      </c>
      <c r="AC752" t="s">
        <v>7123</v>
      </c>
      <c r="AD752">
        <v>42.762334439999997</v>
      </c>
      <c r="AE752">
        <v>-82.037827010000001</v>
      </c>
      <c r="AF752">
        <v>199.7</v>
      </c>
      <c r="AG752">
        <v>290</v>
      </c>
      <c r="AH752" t="s">
        <v>8087</v>
      </c>
      <c r="AJ752">
        <v>986</v>
      </c>
      <c r="AK752">
        <v>2.3540000000000001</v>
      </c>
    </row>
    <row r="753" spans="1:54" x14ac:dyDescent="0.35">
      <c r="A753" t="s">
        <v>7778</v>
      </c>
      <c r="B753">
        <v>749</v>
      </c>
      <c r="C753">
        <v>2474.2399999999998</v>
      </c>
      <c r="D753">
        <v>10</v>
      </c>
      <c r="E753" t="s">
        <v>7782</v>
      </c>
      <c r="F753" t="s">
        <v>7104</v>
      </c>
      <c r="G753" t="s">
        <v>8101</v>
      </c>
      <c r="Q753" t="s">
        <v>8487</v>
      </c>
      <c r="U753" t="s">
        <v>7857</v>
      </c>
      <c r="V753">
        <v>2.2000000000000002</v>
      </c>
      <c r="W753" t="s">
        <v>7774</v>
      </c>
      <c r="AC753" t="s">
        <v>7137</v>
      </c>
      <c r="AD753">
        <v>42.76233328</v>
      </c>
      <c r="AE753">
        <v>-82.037827070000006</v>
      </c>
      <c r="AF753">
        <v>199.6</v>
      </c>
      <c r="AH753" t="s">
        <v>8087</v>
      </c>
      <c r="AK753">
        <v>0.151</v>
      </c>
    </row>
    <row r="754" spans="1:54" x14ac:dyDescent="0.35">
      <c r="A754" t="s">
        <v>8084</v>
      </c>
      <c r="B754">
        <v>750</v>
      </c>
      <c r="C754">
        <v>2474.3919999999998</v>
      </c>
      <c r="D754">
        <v>10</v>
      </c>
      <c r="E754" t="s">
        <v>7782</v>
      </c>
      <c r="F754" t="s">
        <v>8085</v>
      </c>
      <c r="G754" t="s">
        <v>8107</v>
      </c>
      <c r="Q754" t="s">
        <v>7239</v>
      </c>
      <c r="R754" t="s">
        <v>7568</v>
      </c>
      <c r="S754" t="s">
        <v>7568</v>
      </c>
      <c r="T754">
        <v>5.56</v>
      </c>
      <c r="U754" t="s">
        <v>7857</v>
      </c>
      <c r="V754">
        <v>1.9</v>
      </c>
      <c r="W754" t="s">
        <v>7774</v>
      </c>
      <c r="AC754" t="s">
        <v>7126</v>
      </c>
      <c r="AD754">
        <v>42.762331959999997</v>
      </c>
      <c r="AE754">
        <v>-82.037827129999997</v>
      </c>
      <c r="AF754">
        <v>199.6</v>
      </c>
      <c r="AG754">
        <v>290</v>
      </c>
      <c r="AH754" t="s">
        <v>8087</v>
      </c>
      <c r="AJ754">
        <v>986</v>
      </c>
      <c r="AK754">
        <v>0.30299999999999999</v>
      </c>
    </row>
    <row r="755" spans="1:54" x14ac:dyDescent="0.35">
      <c r="A755" t="s">
        <v>7778</v>
      </c>
      <c r="B755">
        <v>751</v>
      </c>
      <c r="C755">
        <v>2479.3110000000001</v>
      </c>
      <c r="D755">
        <v>10</v>
      </c>
      <c r="E755" t="s">
        <v>7798</v>
      </c>
      <c r="F755" t="s">
        <v>7773</v>
      </c>
      <c r="G755" t="s">
        <v>7810</v>
      </c>
      <c r="J755">
        <v>16</v>
      </c>
      <c r="K755">
        <v>4</v>
      </c>
      <c r="L755" t="s">
        <v>7408</v>
      </c>
      <c r="O755" t="s">
        <v>7776</v>
      </c>
      <c r="P755" t="s">
        <v>3293</v>
      </c>
      <c r="Q755" t="s">
        <v>7239</v>
      </c>
      <c r="R755" t="s">
        <v>7568</v>
      </c>
      <c r="S755" t="s">
        <v>7568</v>
      </c>
      <c r="T755">
        <v>5.56</v>
      </c>
      <c r="U755" t="s">
        <v>7857</v>
      </c>
      <c r="V755">
        <v>1.7</v>
      </c>
      <c r="W755" t="s">
        <v>7774</v>
      </c>
      <c r="X755" t="s">
        <v>7783</v>
      </c>
      <c r="Y755" t="s">
        <v>7774</v>
      </c>
      <c r="AC755" t="s">
        <v>5776</v>
      </c>
      <c r="AD755">
        <v>42.762287499999999</v>
      </c>
      <c r="AE755">
        <v>-82.037829160000001</v>
      </c>
      <c r="AF755">
        <v>199.5</v>
      </c>
      <c r="AG755">
        <v>290</v>
      </c>
      <c r="AH755" t="s">
        <v>8087</v>
      </c>
      <c r="AI755">
        <v>15</v>
      </c>
      <c r="AJ755">
        <v>986</v>
      </c>
      <c r="AK755">
        <v>4.9109999999999996</v>
      </c>
      <c r="AL755">
        <v>-3.59</v>
      </c>
    </row>
    <row r="756" spans="1:54" x14ac:dyDescent="0.35">
      <c r="A756" t="s">
        <v>8084</v>
      </c>
      <c r="B756">
        <v>752</v>
      </c>
      <c r="C756">
        <v>2480.5</v>
      </c>
      <c r="D756">
        <v>10</v>
      </c>
      <c r="E756" t="s">
        <v>7782</v>
      </c>
      <c r="F756" t="s">
        <v>8085</v>
      </c>
      <c r="G756" t="s">
        <v>8107</v>
      </c>
      <c r="Q756" t="s">
        <v>8488</v>
      </c>
      <c r="R756" t="s">
        <v>7449</v>
      </c>
      <c r="S756" t="s">
        <v>7449</v>
      </c>
      <c r="T756">
        <v>5.56</v>
      </c>
      <c r="U756" t="s">
        <v>8489</v>
      </c>
      <c r="V756">
        <v>1.7</v>
      </c>
      <c r="W756" t="s">
        <v>7774</v>
      </c>
      <c r="AD756">
        <v>42.762276669999999</v>
      </c>
      <c r="AE756">
        <v>-82.03782966</v>
      </c>
      <c r="AF756">
        <v>199.5</v>
      </c>
      <c r="AG756">
        <v>290</v>
      </c>
      <c r="AH756" t="s">
        <v>8087</v>
      </c>
      <c r="AJ756">
        <v>986</v>
      </c>
      <c r="AK756">
        <v>6.1079999999999997</v>
      </c>
    </row>
    <row r="757" spans="1:54" x14ac:dyDescent="0.35">
      <c r="A757" t="s">
        <v>8084</v>
      </c>
      <c r="B757">
        <v>753</v>
      </c>
      <c r="C757">
        <v>2488.5619999999999</v>
      </c>
      <c r="D757">
        <v>10</v>
      </c>
      <c r="E757" t="s">
        <v>7782</v>
      </c>
      <c r="F757" t="s">
        <v>8085</v>
      </c>
      <c r="G757" t="s">
        <v>8107</v>
      </c>
      <c r="Q757" t="s">
        <v>8490</v>
      </c>
      <c r="R757" t="s">
        <v>8491</v>
      </c>
      <c r="S757" t="s">
        <v>8491</v>
      </c>
      <c r="T757">
        <v>5.56</v>
      </c>
      <c r="U757" t="s">
        <v>8492</v>
      </c>
      <c r="V757">
        <v>1.7</v>
      </c>
      <c r="W757" t="s">
        <v>7774</v>
      </c>
      <c r="AD757">
        <v>42.762203679999999</v>
      </c>
      <c r="AE757">
        <v>-82.037833309999996</v>
      </c>
      <c r="AF757">
        <v>199.5</v>
      </c>
      <c r="AG757">
        <v>290</v>
      </c>
      <c r="AH757" t="s">
        <v>8087</v>
      </c>
      <c r="AJ757">
        <v>986</v>
      </c>
      <c r="AK757">
        <v>8.0619999999999994</v>
      </c>
    </row>
    <row r="758" spans="1:54" hidden="1" x14ac:dyDescent="0.35">
      <c r="A758" t="s">
        <v>8084</v>
      </c>
      <c r="B758">
        <v>754</v>
      </c>
      <c r="C758">
        <v>2495.39</v>
      </c>
      <c r="D758">
        <v>10</v>
      </c>
      <c r="E758" t="s">
        <v>7782</v>
      </c>
      <c r="F758" t="s">
        <v>8085</v>
      </c>
      <c r="Q758" t="s">
        <v>8493</v>
      </c>
      <c r="T758">
        <v>9.27</v>
      </c>
      <c r="U758" t="s">
        <v>8494</v>
      </c>
      <c r="V758">
        <v>1.5</v>
      </c>
      <c r="W758" t="s">
        <v>7774</v>
      </c>
      <c r="AC758" t="s">
        <v>7123</v>
      </c>
      <c r="AD758">
        <v>42.762141890000002</v>
      </c>
      <c r="AE758">
        <v>-82.037836619999993</v>
      </c>
      <c r="AF758">
        <v>199.6</v>
      </c>
      <c r="AG758">
        <v>290</v>
      </c>
      <c r="AH758" t="s">
        <v>8087</v>
      </c>
      <c r="AJ758">
        <v>986</v>
      </c>
      <c r="AK758">
        <v>6.8289999999999997</v>
      </c>
    </row>
    <row r="759" spans="1:54" x14ac:dyDescent="0.35">
      <c r="A759" t="s">
        <v>7778</v>
      </c>
      <c r="B759">
        <v>755</v>
      </c>
      <c r="C759">
        <v>2495.5410000000002</v>
      </c>
      <c r="D759">
        <v>10</v>
      </c>
      <c r="E759" t="s">
        <v>7782</v>
      </c>
      <c r="F759" t="s">
        <v>7104</v>
      </c>
      <c r="G759" t="s">
        <v>8101</v>
      </c>
      <c r="Q759" t="s">
        <v>8493</v>
      </c>
      <c r="U759" t="s">
        <v>8494</v>
      </c>
      <c r="V759">
        <v>1.5</v>
      </c>
      <c r="W759" t="s">
        <v>7774</v>
      </c>
      <c r="AC759" t="s">
        <v>7138</v>
      </c>
      <c r="AD759">
        <v>42.762140590000001</v>
      </c>
      <c r="AE759">
        <v>-82.037836650000003</v>
      </c>
      <c r="AF759">
        <v>199.6</v>
      </c>
      <c r="AH759" t="s">
        <v>8087</v>
      </c>
      <c r="AK759">
        <v>0.15</v>
      </c>
    </row>
    <row r="760" spans="1:54" x14ac:dyDescent="0.35">
      <c r="A760" t="s">
        <v>8084</v>
      </c>
      <c r="B760">
        <v>756</v>
      </c>
      <c r="C760">
        <v>2495.6909999999998</v>
      </c>
      <c r="D760">
        <v>10</v>
      </c>
      <c r="E760" t="s">
        <v>7782</v>
      </c>
      <c r="F760" t="s">
        <v>8085</v>
      </c>
      <c r="G760" t="s">
        <v>8107</v>
      </c>
      <c r="Q760" t="s">
        <v>8495</v>
      </c>
      <c r="R760" t="s">
        <v>7467</v>
      </c>
      <c r="S760" t="s">
        <v>7467</v>
      </c>
      <c r="T760">
        <v>5.56</v>
      </c>
      <c r="U760" t="s">
        <v>8494</v>
      </c>
      <c r="V760">
        <v>1</v>
      </c>
      <c r="W760" t="s">
        <v>7774</v>
      </c>
      <c r="AC760" t="s">
        <v>7126</v>
      </c>
      <c r="AD760">
        <v>42.762139480000002</v>
      </c>
      <c r="AE760">
        <v>-82.037836670000004</v>
      </c>
      <c r="AF760">
        <v>199.7</v>
      </c>
      <c r="AG760">
        <v>290</v>
      </c>
      <c r="AH760" t="s">
        <v>8087</v>
      </c>
      <c r="AJ760">
        <v>986</v>
      </c>
      <c r="AK760">
        <v>0.30099999999999999</v>
      </c>
    </row>
    <row r="761" spans="1:54" hidden="1" x14ac:dyDescent="0.35">
      <c r="A761" t="s">
        <v>8084</v>
      </c>
      <c r="B761">
        <v>757</v>
      </c>
      <c r="C761">
        <v>2498.1170000000002</v>
      </c>
      <c r="D761">
        <v>10</v>
      </c>
      <c r="E761" t="s">
        <v>7782</v>
      </c>
      <c r="F761" t="s">
        <v>8085</v>
      </c>
      <c r="Q761" t="s">
        <v>8496</v>
      </c>
      <c r="T761">
        <v>9.27</v>
      </c>
      <c r="U761" t="s">
        <v>8497</v>
      </c>
      <c r="V761">
        <v>1.2</v>
      </c>
      <c r="W761" t="s">
        <v>7774</v>
      </c>
      <c r="AC761" t="s">
        <v>7123</v>
      </c>
      <c r="AD761">
        <v>42.762123819999999</v>
      </c>
      <c r="AE761">
        <v>-82.037836690000006</v>
      </c>
      <c r="AF761">
        <v>201.4</v>
      </c>
      <c r="AG761">
        <v>290</v>
      </c>
      <c r="AH761" t="s">
        <v>8087</v>
      </c>
      <c r="AJ761">
        <v>986</v>
      </c>
      <c r="AK761">
        <v>2.4260000000000002</v>
      </c>
    </row>
    <row r="762" spans="1:54" x14ac:dyDescent="0.35">
      <c r="A762" t="s">
        <v>7778</v>
      </c>
      <c r="B762">
        <v>758</v>
      </c>
      <c r="C762">
        <v>2498.268</v>
      </c>
      <c r="D762">
        <v>10</v>
      </c>
      <c r="E762" t="s">
        <v>7782</v>
      </c>
      <c r="F762" t="s">
        <v>7104</v>
      </c>
      <c r="G762" t="s">
        <v>8101</v>
      </c>
      <c r="Q762" t="s">
        <v>8496</v>
      </c>
      <c r="U762" t="s">
        <v>8497</v>
      </c>
      <c r="V762">
        <v>1.2</v>
      </c>
      <c r="W762" t="s">
        <v>7774</v>
      </c>
      <c r="AC762" t="s">
        <v>7139</v>
      </c>
      <c r="AD762">
        <v>42.762122609999999</v>
      </c>
      <c r="AE762">
        <v>-82.037836729999995</v>
      </c>
      <c r="AF762">
        <v>201.5</v>
      </c>
      <c r="AH762" t="s">
        <v>8087</v>
      </c>
      <c r="AK762">
        <v>0.151</v>
      </c>
    </row>
    <row r="763" spans="1:54" x14ac:dyDescent="0.35">
      <c r="A763" t="s">
        <v>8084</v>
      </c>
      <c r="B763">
        <v>759</v>
      </c>
      <c r="C763">
        <v>2498.4250000000002</v>
      </c>
      <c r="D763">
        <v>10</v>
      </c>
      <c r="E763" t="s">
        <v>7782</v>
      </c>
      <c r="F763" t="s">
        <v>8085</v>
      </c>
      <c r="G763" t="s">
        <v>8107</v>
      </c>
      <c r="Q763" t="s">
        <v>8498</v>
      </c>
      <c r="R763" t="s">
        <v>7469</v>
      </c>
      <c r="S763" t="s">
        <v>7469</v>
      </c>
      <c r="T763">
        <v>5.56</v>
      </c>
      <c r="U763" t="s">
        <v>8497</v>
      </c>
      <c r="V763">
        <v>1.7</v>
      </c>
      <c r="W763" t="s">
        <v>7774</v>
      </c>
      <c r="AC763" t="s">
        <v>7126</v>
      </c>
      <c r="AD763">
        <v>42.762121290000003</v>
      </c>
      <c r="AE763">
        <v>-82.037836780000006</v>
      </c>
      <c r="AF763">
        <v>201.5</v>
      </c>
      <c r="AG763">
        <v>290</v>
      </c>
      <c r="AH763" t="s">
        <v>8087</v>
      </c>
      <c r="AJ763">
        <v>986</v>
      </c>
      <c r="AK763">
        <v>0.307</v>
      </c>
    </row>
    <row r="764" spans="1:54" x14ac:dyDescent="0.35">
      <c r="A764" t="s">
        <v>8084</v>
      </c>
      <c r="B764">
        <v>760</v>
      </c>
      <c r="C764">
        <v>2502.3000000000002</v>
      </c>
      <c r="D764">
        <v>10</v>
      </c>
      <c r="E764" t="s">
        <v>7782</v>
      </c>
      <c r="F764" t="s">
        <v>8085</v>
      </c>
      <c r="G764" t="s">
        <v>8107</v>
      </c>
      <c r="Q764" t="s">
        <v>7240</v>
      </c>
      <c r="R764" t="s">
        <v>7599</v>
      </c>
      <c r="S764" t="s">
        <v>7599</v>
      </c>
      <c r="T764">
        <v>5.56</v>
      </c>
      <c r="U764" t="s">
        <v>7937</v>
      </c>
      <c r="V764">
        <v>2.2000000000000002</v>
      </c>
      <c r="W764" t="s">
        <v>7774</v>
      </c>
      <c r="AD764">
        <v>42.76208621</v>
      </c>
      <c r="AE764">
        <v>-82.037838559999997</v>
      </c>
      <c r="AF764">
        <v>201.5</v>
      </c>
      <c r="AG764">
        <v>290</v>
      </c>
      <c r="AH764" t="s">
        <v>8087</v>
      </c>
      <c r="AJ764">
        <v>986</v>
      </c>
      <c r="AK764">
        <v>3.875</v>
      </c>
    </row>
    <row r="765" spans="1:54" x14ac:dyDescent="0.35">
      <c r="A765" t="s">
        <v>7778</v>
      </c>
      <c r="B765">
        <v>761</v>
      </c>
      <c r="C765">
        <v>2503.7339999999999</v>
      </c>
      <c r="D765">
        <v>10</v>
      </c>
      <c r="E765" t="s">
        <v>7782</v>
      </c>
      <c r="F765" t="s">
        <v>7773</v>
      </c>
      <c r="G765" t="s">
        <v>5753</v>
      </c>
      <c r="H765">
        <v>11</v>
      </c>
      <c r="I765">
        <v>0.63</v>
      </c>
      <c r="J765">
        <v>12</v>
      </c>
      <c r="K765">
        <v>11</v>
      </c>
      <c r="L765" t="s">
        <v>7410</v>
      </c>
      <c r="O765" t="s">
        <v>7784</v>
      </c>
      <c r="P765" t="s">
        <v>7774</v>
      </c>
      <c r="Q765" t="s">
        <v>7240</v>
      </c>
      <c r="R765" t="s">
        <v>7599</v>
      </c>
      <c r="S765" t="s">
        <v>7599</v>
      </c>
      <c r="T765">
        <v>5.56</v>
      </c>
      <c r="U765" t="s">
        <v>7937</v>
      </c>
      <c r="V765">
        <v>2.1</v>
      </c>
      <c r="W765" t="s">
        <v>7774</v>
      </c>
      <c r="X765" t="s">
        <v>7788</v>
      </c>
      <c r="Y765" t="s">
        <v>7774</v>
      </c>
      <c r="Z765">
        <v>10</v>
      </c>
      <c r="AA765">
        <v>10</v>
      </c>
      <c r="AB765">
        <v>12</v>
      </c>
      <c r="AC765" t="s">
        <v>5683</v>
      </c>
      <c r="AD765">
        <v>42.762073280000003</v>
      </c>
      <c r="AE765">
        <v>-82.037839169999998</v>
      </c>
      <c r="AF765">
        <v>201.5</v>
      </c>
      <c r="AG765">
        <v>290</v>
      </c>
      <c r="AH765" t="s">
        <v>8087</v>
      </c>
      <c r="AI765">
        <v>15</v>
      </c>
      <c r="AJ765">
        <v>986</v>
      </c>
      <c r="AK765">
        <v>1.4279999999999999</v>
      </c>
      <c r="AL765">
        <v>-402.77499999999998</v>
      </c>
      <c r="AM765">
        <v>2113</v>
      </c>
      <c r="AN765">
        <v>2114</v>
      </c>
      <c r="AQ765">
        <v>1.23</v>
      </c>
      <c r="AR765">
        <v>1.23</v>
      </c>
      <c r="AT765">
        <v>2.14</v>
      </c>
      <c r="AU765">
        <v>2.14</v>
      </c>
      <c r="BA765">
        <v>0.63</v>
      </c>
      <c r="BB765">
        <v>12</v>
      </c>
    </row>
    <row r="766" spans="1:54" x14ac:dyDescent="0.35">
      <c r="A766" t="s">
        <v>7778</v>
      </c>
      <c r="B766">
        <v>762</v>
      </c>
      <c r="C766">
        <v>2504.5450000000001</v>
      </c>
      <c r="D766">
        <v>10</v>
      </c>
      <c r="E766" t="s">
        <v>7782</v>
      </c>
      <c r="F766" t="s">
        <v>7773</v>
      </c>
      <c r="G766" t="s">
        <v>5753</v>
      </c>
      <c r="H766">
        <v>12</v>
      </c>
      <c r="I766">
        <v>0.66</v>
      </c>
      <c r="J766">
        <v>6</v>
      </c>
      <c r="K766">
        <v>8</v>
      </c>
      <c r="L766" t="s">
        <v>7938</v>
      </c>
      <c r="O766" t="s">
        <v>7784</v>
      </c>
      <c r="P766" t="s">
        <v>7774</v>
      </c>
      <c r="Q766" t="s">
        <v>7240</v>
      </c>
      <c r="R766" t="s">
        <v>7599</v>
      </c>
      <c r="S766" t="s">
        <v>7599</v>
      </c>
      <c r="T766">
        <v>5.56</v>
      </c>
      <c r="U766" t="s">
        <v>7937</v>
      </c>
      <c r="V766">
        <v>2.1</v>
      </c>
      <c r="W766" t="s">
        <v>7774</v>
      </c>
      <c r="X766" t="s">
        <v>7789</v>
      </c>
      <c r="Y766" t="s">
        <v>7774</v>
      </c>
      <c r="AC766" t="s">
        <v>5678</v>
      </c>
      <c r="AD766">
        <v>42.762065909999997</v>
      </c>
      <c r="AE766">
        <v>-82.037839520000006</v>
      </c>
      <c r="AF766">
        <v>201.5</v>
      </c>
      <c r="AG766">
        <v>290</v>
      </c>
      <c r="AH766" t="s">
        <v>8087</v>
      </c>
      <c r="AI766">
        <v>15</v>
      </c>
      <c r="AJ766">
        <v>986</v>
      </c>
      <c r="AK766">
        <v>2.2429999999999999</v>
      </c>
      <c r="AL766">
        <v>-399.15800000000002</v>
      </c>
      <c r="AM766">
        <v>2118</v>
      </c>
      <c r="AN766">
        <v>2118</v>
      </c>
      <c r="AQ766">
        <v>1.24</v>
      </c>
      <c r="AR766">
        <v>1.24</v>
      </c>
      <c r="AT766">
        <v>2.15</v>
      </c>
      <c r="AU766">
        <v>2.15</v>
      </c>
      <c r="BA766">
        <v>0.66</v>
      </c>
      <c r="BB766">
        <v>6</v>
      </c>
    </row>
    <row r="767" spans="1:54" x14ac:dyDescent="0.35">
      <c r="A767" t="s">
        <v>8084</v>
      </c>
      <c r="B767">
        <v>763</v>
      </c>
      <c r="C767">
        <v>2508.9</v>
      </c>
      <c r="D767">
        <v>10</v>
      </c>
      <c r="E767" t="s">
        <v>7782</v>
      </c>
      <c r="F767" t="s">
        <v>8085</v>
      </c>
      <c r="G767" t="s">
        <v>8107</v>
      </c>
      <c r="Q767" t="s">
        <v>8499</v>
      </c>
      <c r="R767" t="s">
        <v>7629</v>
      </c>
      <c r="S767" t="s">
        <v>7629</v>
      </c>
      <c r="T767">
        <v>5.56</v>
      </c>
      <c r="U767" t="s">
        <v>8500</v>
      </c>
      <c r="V767">
        <v>2.1</v>
      </c>
      <c r="W767" t="s">
        <v>7774</v>
      </c>
      <c r="AD767">
        <v>42.76202645</v>
      </c>
      <c r="AE767">
        <v>-82.037841</v>
      </c>
      <c r="AF767">
        <v>201.5</v>
      </c>
      <c r="AG767">
        <v>290</v>
      </c>
      <c r="AH767" t="s">
        <v>8087</v>
      </c>
      <c r="AJ767">
        <v>986</v>
      </c>
      <c r="AK767">
        <v>6.6</v>
      </c>
    </row>
    <row r="768" spans="1:54" x14ac:dyDescent="0.35">
      <c r="A768" t="s">
        <v>8084</v>
      </c>
      <c r="B768">
        <v>764</v>
      </c>
      <c r="C768">
        <v>2515.3000000000002</v>
      </c>
      <c r="D768">
        <v>10</v>
      </c>
      <c r="E768" t="s">
        <v>7782</v>
      </c>
      <c r="F768" t="s">
        <v>8085</v>
      </c>
      <c r="G768" t="s">
        <v>8107</v>
      </c>
      <c r="Q768" t="s">
        <v>8501</v>
      </c>
      <c r="R768" t="s">
        <v>7428</v>
      </c>
      <c r="S768" t="s">
        <v>7428</v>
      </c>
      <c r="T768">
        <v>5.56</v>
      </c>
      <c r="U768" t="s">
        <v>8502</v>
      </c>
      <c r="V768">
        <v>1.6</v>
      </c>
      <c r="W768" t="s">
        <v>7774</v>
      </c>
      <c r="AD768">
        <v>42.76196848</v>
      </c>
      <c r="AE768">
        <v>-82.037842659999995</v>
      </c>
      <c r="AF768">
        <v>201.5</v>
      </c>
      <c r="AG768">
        <v>290</v>
      </c>
      <c r="AH768" t="s">
        <v>8087</v>
      </c>
      <c r="AJ768">
        <v>986</v>
      </c>
      <c r="AK768">
        <v>6.4</v>
      </c>
    </row>
    <row r="769" spans="1:54" hidden="1" x14ac:dyDescent="0.35">
      <c r="A769" t="s">
        <v>8084</v>
      </c>
      <c r="B769">
        <v>765</v>
      </c>
      <c r="C769">
        <v>2516.3249999999998</v>
      </c>
      <c r="D769">
        <v>10</v>
      </c>
      <c r="E769" t="s">
        <v>7782</v>
      </c>
      <c r="F769" t="s">
        <v>8085</v>
      </c>
      <c r="Q769" t="s">
        <v>8503</v>
      </c>
      <c r="T769">
        <v>9.27</v>
      </c>
      <c r="U769" t="s">
        <v>8504</v>
      </c>
      <c r="V769">
        <v>1.7</v>
      </c>
      <c r="W769" t="s">
        <v>7774</v>
      </c>
      <c r="AC769" t="s">
        <v>7123</v>
      </c>
      <c r="AD769">
        <v>42.761959210000001</v>
      </c>
      <c r="AE769">
        <v>-82.037842760000004</v>
      </c>
      <c r="AF769">
        <v>201.5</v>
      </c>
      <c r="AG769">
        <v>290</v>
      </c>
      <c r="AH769" t="s">
        <v>8087</v>
      </c>
      <c r="AJ769">
        <v>986</v>
      </c>
      <c r="AK769">
        <v>1.0249999999999999</v>
      </c>
    </row>
    <row r="770" spans="1:54" x14ac:dyDescent="0.35">
      <c r="A770" t="s">
        <v>7778</v>
      </c>
      <c r="B770">
        <v>766</v>
      </c>
      <c r="C770">
        <v>2516.4639999999999</v>
      </c>
      <c r="D770">
        <v>10</v>
      </c>
      <c r="E770" t="s">
        <v>7782</v>
      </c>
      <c r="F770" t="s">
        <v>7104</v>
      </c>
      <c r="G770" t="s">
        <v>8101</v>
      </c>
      <c r="Q770" t="s">
        <v>8503</v>
      </c>
      <c r="U770" t="s">
        <v>8504</v>
      </c>
      <c r="V770">
        <v>1.7</v>
      </c>
      <c r="W770" t="s">
        <v>7774</v>
      </c>
      <c r="AC770" t="s">
        <v>7140</v>
      </c>
      <c r="AD770">
        <v>42.761957979999998</v>
      </c>
      <c r="AE770">
        <v>-82.037842359999999</v>
      </c>
      <c r="AF770">
        <v>201.5</v>
      </c>
      <c r="AH770" t="s">
        <v>8087</v>
      </c>
      <c r="AK770">
        <v>0.14000000000000001</v>
      </c>
    </row>
    <row r="771" spans="1:54" x14ac:dyDescent="0.35">
      <c r="A771" t="s">
        <v>8084</v>
      </c>
      <c r="B771">
        <v>767</v>
      </c>
      <c r="C771">
        <v>2516.6109999999999</v>
      </c>
      <c r="D771">
        <v>10</v>
      </c>
      <c r="E771" t="s">
        <v>7782</v>
      </c>
      <c r="F771" t="s">
        <v>8085</v>
      </c>
      <c r="G771" t="s">
        <v>8107</v>
      </c>
      <c r="Q771" t="s">
        <v>8505</v>
      </c>
      <c r="R771" t="s">
        <v>7443</v>
      </c>
      <c r="S771" t="s">
        <v>7443</v>
      </c>
      <c r="T771">
        <v>5.56</v>
      </c>
      <c r="U771" t="s">
        <v>8504</v>
      </c>
      <c r="V771">
        <v>2</v>
      </c>
      <c r="W771" t="s">
        <v>7774</v>
      </c>
      <c r="AC771" t="s">
        <v>7126</v>
      </c>
      <c r="AD771">
        <v>42.761956849999997</v>
      </c>
      <c r="AE771">
        <v>-82.037841520000001</v>
      </c>
      <c r="AF771">
        <v>201.5</v>
      </c>
      <c r="AG771">
        <v>290</v>
      </c>
      <c r="AH771" t="s">
        <v>8087</v>
      </c>
      <c r="AJ771">
        <v>986</v>
      </c>
      <c r="AK771">
        <v>0.28599999999999998</v>
      </c>
    </row>
    <row r="772" spans="1:54" hidden="1" x14ac:dyDescent="0.35">
      <c r="A772" t="s">
        <v>8279</v>
      </c>
      <c r="B772">
        <v>768</v>
      </c>
      <c r="C772">
        <v>2519.0309999999999</v>
      </c>
      <c r="D772">
        <v>10</v>
      </c>
      <c r="E772" t="s">
        <v>7782</v>
      </c>
      <c r="F772" t="s">
        <v>8280</v>
      </c>
      <c r="Q772" t="s">
        <v>8505</v>
      </c>
      <c r="R772" t="s">
        <v>7443</v>
      </c>
      <c r="S772" t="s">
        <v>7443</v>
      </c>
      <c r="U772" t="s">
        <v>8504</v>
      </c>
      <c r="V772">
        <v>2</v>
      </c>
      <c r="W772" t="s">
        <v>7774</v>
      </c>
      <c r="AC772" t="s">
        <v>8506</v>
      </c>
      <c r="AD772">
        <v>42.761941</v>
      </c>
      <c r="AE772">
        <v>-82.037820999999994</v>
      </c>
      <c r="AF772">
        <v>201.5</v>
      </c>
      <c r="AH772" t="s">
        <v>8087</v>
      </c>
      <c r="AK772">
        <v>2.42</v>
      </c>
    </row>
    <row r="773" spans="1:54" x14ac:dyDescent="0.35">
      <c r="A773" t="s">
        <v>8084</v>
      </c>
      <c r="B773">
        <v>769</v>
      </c>
      <c r="C773">
        <v>2523.6999999999998</v>
      </c>
      <c r="D773">
        <v>10</v>
      </c>
      <c r="E773" t="s">
        <v>7782</v>
      </c>
      <c r="F773" t="s">
        <v>8085</v>
      </c>
      <c r="G773" t="s">
        <v>8107</v>
      </c>
      <c r="Q773" t="s">
        <v>8507</v>
      </c>
      <c r="R773" t="s">
        <v>7375</v>
      </c>
      <c r="S773" t="s">
        <v>7375</v>
      </c>
      <c r="T773">
        <v>5.56</v>
      </c>
      <c r="U773" t="s">
        <v>8508</v>
      </c>
      <c r="V773">
        <v>2</v>
      </c>
      <c r="W773" t="s">
        <v>7774</v>
      </c>
      <c r="AD773">
        <v>42.76191051</v>
      </c>
      <c r="AE773">
        <v>-82.037781240000001</v>
      </c>
      <c r="AF773">
        <v>201.5</v>
      </c>
      <c r="AG773">
        <v>290</v>
      </c>
      <c r="AH773" t="s">
        <v>8087</v>
      </c>
      <c r="AJ773">
        <v>986</v>
      </c>
      <c r="AK773">
        <v>7.0890000000000004</v>
      </c>
    </row>
    <row r="774" spans="1:54" x14ac:dyDescent="0.35">
      <c r="A774" t="s">
        <v>8084</v>
      </c>
      <c r="B774">
        <v>770</v>
      </c>
      <c r="C774">
        <v>2532.5</v>
      </c>
      <c r="D774">
        <v>10</v>
      </c>
      <c r="E774" t="s">
        <v>7782</v>
      </c>
      <c r="F774" t="s">
        <v>8085</v>
      </c>
      <c r="G774" t="s">
        <v>8107</v>
      </c>
      <c r="Q774" t="s">
        <v>8509</v>
      </c>
      <c r="R774" t="s">
        <v>8120</v>
      </c>
      <c r="S774" t="s">
        <v>8120</v>
      </c>
      <c r="T774">
        <v>5.56</v>
      </c>
      <c r="U774" t="s">
        <v>8510</v>
      </c>
      <c r="V774">
        <v>2</v>
      </c>
      <c r="W774" t="s">
        <v>7774</v>
      </c>
      <c r="AD774">
        <v>42.761853100000003</v>
      </c>
      <c r="AE774">
        <v>-82.037705950000003</v>
      </c>
      <c r="AF774">
        <v>201.6</v>
      </c>
      <c r="AG774">
        <v>290</v>
      </c>
      <c r="AH774" t="s">
        <v>8087</v>
      </c>
      <c r="AJ774">
        <v>986</v>
      </c>
      <c r="AK774">
        <v>8.8000000000000007</v>
      </c>
    </row>
    <row r="775" spans="1:54" hidden="1" x14ac:dyDescent="0.35">
      <c r="A775" t="s">
        <v>8084</v>
      </c>
      <c r="B775">
        <v>771</v>
      </c>
      <c r="C775">
        <v>2541.511</v>
      </c>
      <c r="D775">
        <v>10</v>
      </c>
      <c r="E775" t="s">
        <v>7782</v>
      </c>
      <c r="F775" t="s">
        <v>8085</v>
      </c>
      <c r="Q775" t="s">
        <v>8511</v>
      </c>
      <c r="T775">
        <v>9.27</v>
      </c>
      <c r="U775" t="s">
        <v>8512</v>
      </c>
      <c r="V775">
        <v>1.6</v>
      </c>
      <c r="W775" t="s">
        <v>7774</v>
      </c>
      <c r="AC775" t="s">
        <v>7123</v>
      </c>
      <c r="AD775">
        <v>42.761794070000001</v>
      </c>
      <c r="AE775">
        <v>-82.037629179999996</v>
      </c>
      <c r="AF775">
        <v>201.6</v>
      </c>
      <c r="AG775">
        <v>290</v>
      </c>
      <c r="AH775" t="s">
        <v>8087</v>
      </c>
      <c r="AJ775">
        <v>986</v>
      </c>
      <c r="AK775">
        <v>9.0120000000000005</v>
      </c>
    </row>
    <row r="776" spans="1:54" x14ac:dyDescent="0.35">
      <c r="A776" t="s">
        <v>7778</v>
      </c>
      <c r="B776">
        <v>772</v>
      </c>
      <c r="C776">
        <v>2541.665</v>
      </c>
      <c r="D776">
        <v>10</v>
      </c>
      <c r="E776" t="s">
        <v>7782</v>
      </c>
      <c r="F776" t="s">
        <v>7104</v>
      </c>
      <c r="G776" t="s">
        <v>8101</v>
      </c>
      <c r="Q776" t="s">
        <v>8511</v>
      </c>
      <c r="U776" t="s">
        <v>8512</v>
      </c>
      <c r="V776">
        <v>1.6</v>
      </c>
      <c r="W776" t="s">
        <v>7774</v>
      </c>
      <c r="AC776" t="s">
        <v>7142</v>
      </c>
      <c r="AD776">
        <v>42.761792819999997</v>
      </c>
      <c r="AE776">
        <v>-82.037628369999993</v>
      </c>
      <c r="AF776">
        <v>201.6</v>
      </c>
      <c r="AH776" t="s">
        <v>8087</v>
      </c>
      <c r="AK776">
        <v>0.153</v>
      </c>
    </row>
    <row r="777" spans="1:54" x14ac:dyDescent="0.35">
      <c r="A777" t="s">
        <v>8084</v>
      </c>
      <c r="B777">
        <v>773</v>
      </c>
      <c r="C777">
        <v>2541.8220000000001</v>
      </c>
      <c r="D777">
        <v>10</v>
      </c>
      <c r="E777" t="s">
        <v>7782</v>
      </c>
      <c r="F777" t="s">
        <v>8085</v>
      </c>
      <c r="G777" t="s">
        <v>8107</v>
      </c>
      <c r="Q777" t="s">
        <v>8513</v>
      </c>
      <c r="R777" t="s">
        <v>8514</v>
      </c>
      <c r="S777" t="s">
        <v>8514</v>
      </c>
      <c r="T777">
        <v>5.56</v>
      </c>
      <c r="U777" t="s">
        <v>8512</v>
      </c>
      <c r="V777">
        <v>1.8</v>
      </c>
      <c r="W777" t="s">
        <v>7774</v>
      </c>
      <c r="AC777" t="s">
        <v>7126</v>
      </c>
      <c r="AD777">
        <v>42.76179149</v>
      </c>
      <c r="AE777">
        <v>-82.037627860000001</v>
      </c>
      <c r="AF777">
        <v>201.6</v>
      </c>
      <c r="AG777">
        <v>290</v>
      </c>
      <c r="AH777" t="s">
        <v>8087</v>
      </c>
      <c r="AJ777">
        <v>986</v>
      </c>
      <c r="AK777">
        <v>0.31</v>
      </c>
    </row>
    <row r="778" spans="1:54" x14ac:dyDescent="0.35">
      <c r="A778" t="s">
        <v>8084</v>
      </c>
      <c r="B778">
        <v>774</v>
      </c>
      <c r="C778">
        <v>2546.9</v>
      </c>
      <c r="D778">
        <v>10</v>
      </c>
      <c r="E778" t="s">
        <v>7782</v>
      </c>
      <c r="F778" t="s">
        <v>8085</v>
      </c>
      <c r="G778" t="s">
        <v>8107</v>
      </c>
      <c r="Q778" t="s">
        <v>7241</v>
      </c>
      <c r="R778" t="s">
        <v>7630</v>
      </c>
      <c r="S778" t="s">
        <v>7630</v>
      </c>
      <c r="T778">
        <v>5.56</v>
      </c>
      <c r="U778" t="s">
        <v>7939</v>
      </c>
      <c r="V778">
        <v>1.9</v>
      </c>
      <c r="W778" t="s">
        <v>7774</v>
      </c>
      <c r="AD778">
        <v>42.761745470000001</v>
      </c>
      <c r="AE778">
        <v>-82.037629949999996</v>
      </c>
      <c r="AF778">
        <v>201.7</v>
      </c>
      <c r="AG778">
        <v>290</v>
      </c>
      <c r="AH778" t="s">
        <v>8087</v>
      </c>
      <c r="AJ778">
        <v>986</v>
      </c>
      <c r="AK778">
        <v>5.0780000000000003</v>
      </c>
    </row>
    <row r="779" spans="1:54" x14ac:dyDescent="0.35">
      <c r="A779" t="s">
        <v>7778</v>
      </c>
      <c r="B779">
        <v>775</v>
      </c>
      <c r="C779">
        <v>2556.3989999999999</v>
      </c>
      <c r="D779">
        <v>10</v>
      </c>
      <c r="E779" t="s">
        <v>7782</v>
      </c>
      <c r="F779" t="s">
        <v>7773</v>
      </c>
      <c r="G779" t="s">
        <v>7797</v>
      </c>
      <c r="H779">
        <v>14</v>
      </c>
      <c r="I779">
        <v>0.8</v>
      </c>
      <c r="J779">
        <v>9</v>
      </c>
      <c r="K779">
        <v>8</v>
      </c>
      <c r="L779" t="s">
        <v>7691</v>
      </c>
      <c r="O779" t="s">
        <v>7805</v>
      </c>
      <c r="P779" t="s">
        <v>7774</v>
      </c>
      <c r="Q779" t="s">
        <v>7241</v>
      </c>
      <c r="R779" t="s">
        <v>7630</v>
      </c>
      <c r="S779" t="s">
        <v>7630</v>
      </c>
      <c r="T779">
        <v>5.56</v>
      </c>
      <c r="U779" t="s">
        <v>7939</v>
      </c>
      <c r="V779">
        <v>1.9</v>
      </c>
      <c r="W779" t="s">
        <v>7774</v>
      </c>
      <c r="X779" t="s">
        <v>7789</v>
      </c>
      <c r="Y779" t="s">
        <v>7774</v>
      </c>
      <c r="AC779" t="s">
        <v>5762</v>
      </c>
      <c r="AD779">
        <v>42.761659389999998</v>
      </c>
      <c r="AE779">
        <v>-82.037634550000007</v>
      </c>
      <c r="AF779">
        <v>201.7</v>
      </c>
      <c r="AG779">
        <v>290</v>
      </c>
      <c r="AH779" t="s">
        <v>8087</v>
      </c>
      <c r="AI779">
        <v>15</v>
      </c>
      <c r="AJ779">
        <v>986</v>
      </c>
      <c r="AK779">
        <v>9.4960000000000004</v>
      </c>
      <c r="AL779">
        <v>-328.79300000000001</v>
      </c>
      <c r="AM779">
        <v>2114</v>
      </c>
      <c r="AN779">
        <v>2115</v>
      </c>
      <c r="AQ779">
        <v>1.24</v>
      </c>
      <c r="AR779">
        <v>1.23</v>
      </c>
      <c r="AT779">
        <v>2.14</v>
      </c>
      <c r="AU779">
        <v>2.14</v>
      </c>
      <c r="BA779">
        <v>0.8</v>
      </c>
      <c r="BB779">
        <v>9</v>
      </c>
    </row>
    <row r="780" spans="1:54" x14ac:dyDescent="0.35">
      <c r="A780" t="s">
        <v>8084</v>
      </c>
      <c r="B780">
        <v>776</v>
      </c>
      <c r="C780">
        <v>2556.6</v>
      </c>
      <c r="D780">
        <v>10</v>
      </c>
      <c r="E780" t="s">
        <v>7782</v>
      </c>
      <c r="F780" t="s">
        <v>8085</v>
      </c>
      <c r="G780" t="s">
        <v>8107</v>
      </c>
      <c r="Q780" t="s">
        <v>7242</v>
      </c>
      <c r="R780" t="s">
        <v>7631</v>
      </c>
      <c r="S780" t="s">
        <v>7631</v>
      </c>
      <c r="T780">
        <v>5.56</v>
      </c>
      <c r="U780" t="s">
        <v>7991</v>
      </c>
      <c r="V780">
        <v>1.8</v>
      </c>
      <c r="W780" t="s">
        <v>7774</v>
      </c>
      <c r="AD780">
        <v>42.761657530000001</v>
      </c>
      <c r="AE780">
        <v>-82.037634639999993</v>
      </c>
      <c r="AF780">
        <v>201.7</v>
      </c>
      <c r="AG780">
        <v>290</v>
      </c>
      <c r="AH780" t="s">
        <v>8087</v>
      </c>
      <c r="AJ780">
        <v>986</v>
      </c>
      <c r="AK780">
        <v>9.6999999999999993</v>
      </c>
    </row>
    <row r="781" spans="1:54" x14ac:dyDescent="0.35">
      <c r="A781" t="s">
        <v>7778</v>
      </c>
      <c r="B781">
        <v>777</v>
      </c>
      <c r="C781">
        <v>2563.7269999999999</v>
      </c>
      <c r="D781">
        <v>10</v>
      </c>
      <c r="E781" t="s">
        <v>7775</v>
      </c>
      <c r="F781" t="s">
        <v>7773</v>
      </c>
      <c r="G781" t="s">
        <v>7772</v>
      </c>
      <c r="H781">
        <v>0.6</v>
      </c>
      <c r="I781">
        <v>1.63</v>
      </c>
      <c r="J781">
        <v>63</v>
      </c>
      <c r="K781">
        <v>57</v>
      </c>
      <c r="L781" t="s">
        <v>7958</v>
      </c>
      <c r="O781" t="s">
        <v>7776</v>
      </c>
      <c r="P781" t="s">
        <v>7774</v>
      </c>
      <c r="Q781" t="s">
        <v>7242</v>
      </c>
      <c r="R781" t="s">
        <v>7631</v>
      </c>
      <c r="S781" t="s">
        <v>7631</v>
      </c>
      <c r="T781">
        <v>5.56</v>
      </c>
      <c r="U781" t="s">
        <v>7991</v>
      </c>
      <c r="V781">
        <v>1.8</v>
      </c>
      <c r="W781" t="s">
        <v>7774</v>
      </c>
      <c r="Y781" t="s">
        <v>7774</v>
      </c>
      <c r="Z781">
        <v>0.5</v>
      </c>
      <c r="AA781">
        <v>7.6</v>
      </c>
      <c r="AB781">
        <v>25.4</v>
      </c>
      <c r="AC781" t="s">
        <v>4721</v>
      </c>
      <c r="AD781">
        <v>42.7615932</v>
      </c>
      <c r="AE781">
        <v>-82.037637950000004</v>
      </c>
      <c r="AF781">
        <v>201.7</v>
      </c>
      <c r="AG781">
        <v>290</v>
      </c>
      <c r="AH781" t="s">
        <v>8087</v>
      </c>
      <c r="AI781">
        <v>15</v>
      </c>
      <c r="AJ781">
        <v>986</v>
      </c>
      <c r="AK781">
        <v>7.0960000000000001</v>
      </c>
      <c r="AL781">
        <v>-75.56</v>
      </c>
    </row>
    <row r="782" spans="1:54" x14ac:dyDescent="0.35">
      <c r="A782" t="s">
        <v>7778</v>
      </c>
      <c r="B782">
        <v>778</v>
      </c>
      <c r="C782">
        <v>2564.7109999999998</v>
      </c>
      <c r="D782">
        <v>10</v>
      </c>
      <c r="E782" t="s">
        <v>7775</v>
      </c>
      <c r="F782" t="s">
        <v>7773</v>
      </c>
      <c r="G782" t="s">
        <v>7772</v>
      </c>
      <c r="H782">
        <v>0.7</v>
      </c>
      <c r="I782">
        <v>1.91</v>
      </c>
      <c r="J782">
        <v>114</v>
      </c>
      <c r="K782">
        <v>55</v>
      </c>
      <c r="L782" t="s">
        <v>7528</v>
      </c>
      <c r="O782" t="s">
        <v>7776</v>
      </c>
      <c r="P782" t="s">
        <v>7774</v>
      </c>
      <c r="Q782" t="s">
        <v>7242</v>
      </c>
      <c r="R782" t="s">
        <v>7631</v>
      </c>
      <c r="S782" t="s">
        <v>7631</v>
      </c>
      <c r="T782">
        <v>5.56</v>
      </c>
      <c r="U782" t="s">
        <v>7991</v>
      </c>
      <c r="V782">
        <v>1.8</v>
      </c>
      <c r="W782" t="s">
        <v>7774</v>
      </c>
      <c r="Y782" t="s">
        <v>7774</v>
      </c>
      <c r="Z782">
        <v>0.5</v>
      </c>
      <c r="AA782">
        <v>7.6</v>
      </c>
      <c r="AB782">
        <v>25.4</v>
      </c>
      <c r="AC782" t="s">
        <v>4721</v>
      </c>
      <c r="AD782">
        <v>42.761584509999999</v>
      </c>
      <c r="AE782">
        <v>-82.037638349999995</v>
      </c>
      <c r="AF782">
        <v>201.7</v>
      </c>
      <c r="AG782">
        <v>290</v>
      </c>
      <c r="AH782" t="s">
        <v>8087</v>
      </c>
      <c r="AI782">
        <v>15</v>
      </c>
      <c r="AJ782">
        <v>986</v>
      </c>
      <c r="AK782">
        <v>8.0540000000000003</v>
      </c>
      <c r="AL782">
        <v>-195.02699999999999</v>
      </c>
    </row>
    <row r="783" spans="1:54" x14ac:dyDescent="0.35">
      <c r="A783" t="s">
        <v>8084</v>
      </c>
      <c r="B783">
        <v>779</v>
      </c>
      <c r="C783">
        <v>2567.4</v>
      </c>
      <c r="D783">
        <v>10</v>
      </c>
      <c r="E783" t="s">
        <v>7775</v>
      </c>
      <c r="F783" t="s">
        <v>8085</v>
      </c>
      <c r="G783" t="s">
        <v>8107</v>
      </c>
      <c r="Q783" t="s">
        <v>7243</v>
      </c>
      <c r="R783" t="s">
        <v>7632</v>
      </c>
      <c r="S783" t="s">
        <v>7632</v>
      </c>
      <c r="T783">
        <v>5.56</v>
      </c>
      <c r="U783" t="s">
        <v>7940</v>
      </c>
      <c r="V783">
        <v>1.8</v>
      </c>
      <c r="W783" t="s">
        <v>7774</v>
      </c>
      <c r="AD783">
        <v>42.761559609999999</v>
      </c>
      <c r="AE783">
        <v>-82.037639400000003</v>
      </c>
      <c r="AF783">
        <v>201.6</v>
      </c>
      <c r="AG783">
        <v>290</v>
      </c>
      <c r="AH783" t="s">
        <v>8087</v>
      </c>
      <c r="AJ783">
        <v>986</v>
      </c>
      <c r="AK783">
        <v>10.8</v>
      </c>
    </row>
    <row r="784" spans="1:54" x14ac:dyDescent="0.35">
      <c r="A784" t="s">
        <v>7778</v>
      </c>
      <c r="B784">
        <v>780</v>
      </c>
      <c r="C784">
        <v>2570.9569999999999</v>
      </c>
      <c r="D784">
        <v>10</v>
      </c>
      <c r="E784" t="s">
        <v>7782</v>
      </c>
      <c r="F784" t="s">
        <v>7773</v>
      </c>
      <c r="G784" t="s">
        <v>7797</v>
      </c>
      <c r="H784">
        <v>13</v>
      </c>
      <c r="I784">
        <v>0.72</v>
      </c>
      <c r="J784">
        <v>6</v>
      </c>
      <c r="K784">
        <v>7</v>
      </c>
      <c r="L784" t="s">
        <v>7534</v>
      </c>
      <c r="O784" t="s">
        <v>7784</v>
      </c>
      <c r="P784" t="s">
        <v>7774</v>
      </c>
      <c r="Q784" t="s">
        <v>7243</v>
      </c>
      <c r="R784" t="s">
        <v>7632</v>
      </c>
      <c r="S784" t="s">
        <v>7632</v>
      </c>
      <c r="T784">
        <v>5.56</v>
      </c>
      <c r="U784" t="s">
        <v>7940</v>
      </c>
      <c r="V784">
        <v>1.8</v>
      </c>
      <c r="W784" t="s">
        <v>7774</v>
      </c>
      <c r="X784" t="s">
        <v>7789</v>
      </c>
      <c r="Y784" t="s">
        <v>7774</v>
      </c>
      <c r="AC784" t="s">
        <v>5762</v>
      </c>
      <c r="AD784">
        <v>42.761527379999997</v>
      </c>
      <c r="AE784">
        <v>-82.037640620000005</v>
      </c>
      <c r="AF784">
        <v>201.6</v>
      </c>
      <c r="AG784">
        <v>290</v>
      </c>
      <c r="AH784" t="s">
        <v>8087</v>
      </c>
      <c r="AI784">
        <v>15</v>
      </c>
      <c r="AJ784">
        <v>986</v>
      </c>
      <c r="AK784">
        <v>3.5539999999999998</v>
      </c>
      <c r="AL784">
        <v>416.77699999999999</v>
      </c>
      <c r="AM784">
        <v>2118</v>
      </c>
      <c r="AN784">
        <v>2118</v>
      </c>
      <c r="AQ784">
        <v>1.24</v>
      </c>
      <c r="AR784">
        <v>1.24</v>
      </c>
      <c r="AT784">
        <v>2.15</v>
      </c>
      <c r="AU784">
        <v>2.15</v>
      </c>
      <c r="BA784">
        <v>0.72</v>
      </c>
      <c r="BB784">
        <v>6</v>
      </c>
    </row>
    <row r="785" spans="1:54" x14ac:dyDescent="0.35">
      <c r="A785" t="s">
        <v>7778</v>
      </c>
      <c r="B785">
        <v>781</v>
      </c>
      <c r="C785">
        <v>2575.3580000000002</v>
      </c>
      <c r="D785">
        <v>10</v>
      </c>
      <c r="E785" t="s">
        <v>7782</v>
      </c>
      <c r="F785" t="s">
        <v>7773</v>
      </c>
      <c r="G785" t="s">
        <v>7797</v>
      </c>
      <c r="H785">
        <v>16</v>
      </c>
      <c r="I785">
        <v>0.89</v>
      </c>
      <c r="J785">
        <v>8</v>
      </c>
      <c r="K785">
        <v>11</v>
      </c>
      <c r="L785" t="s">
        <v>7941</v>
      </c>
      <c r="O785" t="s">
        <v>7805</v>
      </c>
      <c r="P785" t="s">
        <v>7774</v>
      </c>
      <c r="Q785" t="s">
        <v>7243</v>
      </c>
      <c r="R785" t="s">
        <v>7632</v>
      </c>
      <c r="S785" t="s">
        <v>7632</v>
      </c>
      <c r="T785">
        <v>5.56</v>
      </c>
      <c r="U785" t="s">
        <v>7940</v>
      </c>
      <c r="V785">
        <v>1.9</v>
      </c>
      <c r="W785" t="s">
        <v>7774</v>
      </c>
      <c r="X785" t="s">
        <v>7786</v>
      </c>
      <c r="Y785" t="s">
        <v>7774</v>
      </c>
      <c r="Z785">
        <v>10</v>
      </c>
      <c r="AA785">
        <v>10</v>
      </c>
      <c r="AB785">
        <v>15</v>
      </c>
      <c r="AC785" t="s">
        <v>5753</v>
      </c>
      <c r="AD785">
        <v>42.761487469999999</v>
      </c>
      <c r="AE785">
        <v>-82.03764194</v>
      </c>
      <c r="AF785">
        <v>201.6</v>
      </c>
      <c r="AG785">
        <v>290</v>
      </c>
      <c r="AH785" t="s">
        <v>8087</v>
      </c>
      <c r="AI785">
        <v>15</v>
      </c>
      <c r="AJ785">
        <v>986</v>
      </c>
      <c r="AK785">
        <v>7.9539999999999997</v>
      </c>
      <c r="AL785">
        <v>-119.95699999999999</v>
      </c>
      <c r="AM785">
        <v>2115</v>
      </c>
      <c r="AN785">
        <v>2115</v>
      </c>
      <c r="AQ785">
        <v>1.24</v>
      </c>
      <c r="AR785">
        <v>1.23</v>
      </c>
      <c r="AT785">
        <v>2.14</v>
      </c>
      <c r="AU785">
        <v>2.14</v>
      </c>
      <c r="BA785">
        <v>0.89</v>
      </c>
      <c r="BB785">
        <v>8</v>
      </c>
    </row>
    <row r="786" spans="1:54" x14ac:dyDescent="0.35">
      <c r="A786" t="s">
        <v>8084</v>
      </c>
      <c r="B786">
        <v>782</v>
      </c>
      <c r="C786">
        <v>2578.5</v>
      </c>
      <c r="D786">
        <v>10</v>
      </c>
      <c r="E786" t="s">
        <v>7782</v>
      </c>
      <c r="F786" t="s">
        <v>8085</v>
      </c>
      <c r="G786" t="s">
        <v>8107</v>
      </c>
      <c r="Q786" t="s">
        <v>7244</v>
      </c>
      <c r="R786" t="s">
        <v>7456</v>
      </c>
      <c r="S786" t="s">
        <v>7456</v>
      </c>
      <c r="T786">
        <v>5.56</v>
      </c>
      <c r="U786" t="s">
        <v>7942</v>
      </c>
      <c r="V786">
        <v>1.9</v>
      </c>
      <c r="W786" t="s">
        <v>7774</v>
      </c>
      <c r="AD786">
        <v>42.761458939999997</v>
      </c>
      <c r="AE786">
        <v>-82.037642750000003</v>
      </c>
      <c r="AF786">
        <v>201.7</v>
      </c>
      <c r="AG786">
        <v>290</v>
      </c>
      <c r="AH786" t="s">
        <v>8087</v>
      </c>
      <c r="AJ786">
        <v>986</v>
      </c>
      <c r="AK786">
        <v>11.1</v>
      </c>
    </row>
    <row r="787" spans="1:54" x14ac:dyDescent="0.35">
      <c r="A787" t="s">
        <v>7778</v>
      </c>
      <c r="B787">
        <v>783</v>
      </c>
      <c r="C787">
        <v>2579.886</v>
      </c>
      <c r="D787">
        <v>10</v>
      </c>
      <c r="E787" t="s">
        <v>7782</v>
      </c>
      <c r="F787" t="s">
        <v>7773</v>
      </c>
      <c r="G787" t="s">
        <v>7797</v>
      </c>
      <c r="H787">
        <v>15</v>
      </c>
      <c r="I787">
        <v>0.81</v>
      </c>
      <c r="J787">
        <v>6</v>
      </c>
      <c r="K787">
        <v>9</v>
      </c>
      <c r="L787" t="s">
        <v>7396</v>
      </c>
      <c r="O787" t="s">
        <v>7805</v>
      </c>
      <c r="P787" t="s">
        <v>7774</v>
      </c>
      <c r="Q787" t="s">
        <v>7244</v>
      </c>
      <c r="R787" t="s">
        <v>7456</v>
      </c>
      <c r="S787" t="s">
        <v>7456</v>
      </c>
      <c r="T787">
        <v>5.56</v>
      </c>
      <c r="U787" t="s">
        <v>7942</v>
      </c>
      <c r="V787">
        <v>1.9</v>
      </c>
      <c r="W787" t="s">
        <v>7774</v>
      </c>
      <c r="X787" t="s">
        <v>7789</v>
      </c>
      <c r="Y787" t="s">
        <v>7774</v>
      </c>
      <c r="AC787" t="s">
        <v>5762</v>
      </c>
      <c r="AD787">
        <v>42.761446380000002</v>
      </c>
      <c r="AE787">
        <v>-82.037643099999997</v>
      </c>
      <c r="AF787">
        <v>201.7</v>
      </c>
      <c r="AG787">
        <v>290</v>
      </c>
      <c r="AH787" t="s">
        <v>8087</v>
      </c>
      <c r="AI787">
        <v>15</v>
      </c>
      <c r="AJ787">
        <v>986</v>
      </c>
      <c r="AK787">
        <v>1.3839999999999999</v>
      </c>
      <c r="AL787">
        <v>-204.38200000000001</v>
      </c>
      <c r="AM787">
        <v>2117</v>
      </c>
      <c r="AN787">
        <v>2118</v>
      </c>
      <c r="AQ787">
        <v>1.24</v>
      </c>
      <c r="AR787">
        <v>1.24</v>
      </c>
      <c r="AT787">
        <v>2.15</v>
      </c>
      <c r="AU787">
        <v>2.15</v>
      </c>
      <c r="BA787">
        <v>0.81</v>
      </c>
      <c r="BB787">
        <v>6</v>
      </c>
    </row>
    <row r="788" spans="1:54" x14ac:dyDescent="0.35">
      <c r="A788" t="s">
        <v>8084</v>
      </c>
      <c r="B788">
        <v>784</v>
      </c>
      <c r="C788">
        <v>2584.5</v>
      </c>
      <c r="D788">
        <v>10</v>
      </c>
      <c r="E788" t="s">
        <v>7782</v>
      </c>
      <c r="F788" t="s">
        <v>8085</v>
      </c>
      <c r="G788" t="s">
        <v>8107</v>
      </c>
      <c r="Q788" t="s">
        <v>8515</v>
      </c>
      <c r="R788" t="s">
        <v>7520</v>
      </c>
      <c r="S788" t="s">
        <v>7520</v>
      </c>
      <c r="T788">
        <v>7.8</v>
      </c>
      <c r="U788" t="s">
        <v>8516</v>
      </c>
      <c r="V788">
        <v>1.8</v>
      </c>
      <c r="W788" t="s">
        <v>7774</v>
      </c>
      <c r="AC788" t="s">
        <v>7143</v>
      </c>
      <c r="AD788">
        <v>42.761404509999998</v>
      </c>
      <c r="AE788">
        <v>-82.037644330000006</v>
      </c>
      <c r="AF788">
        <v>201.7</v>
      </c>
      <c r="AG788">
        <v>290</v>
      </c>
      <c r="AH788" t="s">
        <v>8087</v>
      </c>
      <c r="AJ788">
        <v>986</v>
      </c>
      <c r="AK788">
        <v>6</v>
      </c>
    </row>
    <row r="789" spans="1:54" x14ac:dyDescent="0.35">
      <c r="A789" t="s">
        <v>8084</v>
      </c>
      <c r="B789">
        <v>785</v>
      </c>
      <c r="C789">
        <v>2591.9</v>
      </c>
      <c r="D789">
        <v>10</v>
      </c>
      <c r="E789" t="s">
        <v>7782</v>
      </c>
      <c r="F789" t="s">
        <v>8085</v>
      </c>
      <c r="G789" t="s">
        <v>8107</v>
      </c>
      <c r="Q789" t="s">
        <v>8517</v>
      </c>
      <c r="R789" t="s">
        <v>7400</v>
      </c>
      <c r="S789" t="s">
        <v>7400</v>
      </c>
      <c r="T789">
        <v>5.56</v>
      </c>
      <c r="U789" t="s">
        <v>8518</v>
      </c>
      <c r="V789">
        <v>1.8</v>
      </c>
      <c r="W789" t="s">
        <v>7774</v>
      </c>
      <c r="AD789">
        <v>42.761337390000001</v>
      </c>
      <c r="AE789">
        <v>-82.037646449999997</v>
      </c>
      <c r="AF789">
        <v>201.7</v>
      </c>
      <c r="AG789">
        <v>290</v>
      </c>
      <c r="AH789" t="s">
        <v>8087</v>
      </c>
      <c r="AJ789">
        <v>986</v>
      </c>
      <c r="AK789">
        <v>7.4</v>
      </c>
    </row>
    <row r="790" spans="1:54" x14ac:dyDescent="0.35">
      <c r="A790" t="s">
        <v>8084</v>
      </c>
      <c r="B790">
        <v>786</v>
      </c>
      <c r="C790">
        <v>2600.6999999999998</v>
      </c>
      <c r="D790">
        <v>10</v>
      </c>
      <c r="E790" t="s">
        <v>7782</v>
      </c>
      <c r="F790" t="s">
        <v>8085</v>
      </c>
      <c r="G790" t="s">
        <v>8107</v>
      </c>
      <c r="Q790" t="s">
        <v>8519</v>
      </c>
      <c r="R790" t="s">
        <v>7618</v>
      </c>
      <c r="S790" t="s">
        <v>7618</v>
      </c>
      <c r="T790">
        <v>5.56</v>
      </c>
      <c r="U790" t="s">
        <v>8520</v>
      </c>
      <c r="V790">
        <v>1.9</v>
      </c>
      <c r="W790" t="s">
        <v>7774</v>
      </c>
      <c r="AD790">
        <v>42.761257579999999</v>
      </c>
      <c r="AE790">
        <v>-82.03764941</v>
      </c>
      <c r="AF790">
        <v>201.7</v>
      </c>
      <c r="AG790">
        <v>290</v>
      </c>
      <c r="AH790" t="s">
        <v>8087</v>
      </c>
      <c r="AJ790">
        <v>986</v>
      </c>
      <c r="AK790">
        <v>8.8000000000000007</v>
      </c>
    </row>
    <row r="791" spans="1:54" x14ac:dyDescent="0.35">
      <c r="A791" t="s">
        <v>8084</v>
      </c>
      <c r="B791">
        <v>787</v>
      </c>
      <c r="C791">
        <v>2606.1999999999998</v>
      </c>
      <c r="D791">
        <v>10</v>
      </c>
      <c r="E791" t="s">
        <v>7782</v>
      </c>
      <c r="F791" t="s">
        <v>8085</v>
      </c>
      <c r="G791" t="s">
        <v>8107</v>
      </c>
      <c r="Q791" t="s">
        <v>8521</v>
      </c>
      <c r="R791" t="s">
        <v>7589</v>
      </c>
      <c r="S791" t="s">
        <v>7589</v>
      </c>
      <c r="T791">
        <v>5.56</v>
      </c>
      <c r="U791" t="s">
        <v>8522</v>
      </c>
      <c r="V791">
        <v>1.9</v>
      </c>
      <c r="W791" t="s">
        <v>7774</v>
      </c>
      <c r="AD791">
        <v>42.761207710000001</v>
      </c>
      <c r="AE791">
        <v>-82.037651589999996</v>
      </c>
      <c r="AF791">
        <v>201.7</v>
      </c>
      <c r="AG791">
        <v>290</v>
      </c>
      <c r="AH791" t="s">
        <v>8087</v>
      </c>
      <c r="AJ791">
        <v>986</v>
      </c>
      <c r="AK791">
        <v>5.5</v>
      </c>
    </row>
    <row r="792" spans="1:54" x14ac:dyDescent="0.35">
      <c r="A792" t="s">
        <v>8084</v>
      </c>
      <c r="B792">
        <v>788</v>
      </c>
      <c r="C792">
        <v>2614</v>
      </c>
      <c r="D792">
        <v>10</v>
      </c>
      <c r="E792" t="s">
        <v>7782</v>
      </c>
      <c r="F792" t="s">
        <v>8085</v>
      </c>
      <c r="G792" t="s">
        <v>8107</v>
      </c>
      <c r="Q792" t="s">
        <v>8523</v>
      </c>
      <c r="R792" t="s">
        <v>7351</v>
      </c>
      <c r="S792" t="s">
        <v>7351</v>
      </c>
      <c r="T792">
        <v>5.56</v>
      </c>
      <c r="U792" t="s">
        <v>8524</v>
      </c>
      <c r="V792">
        <v>1.9</v>
      </c>
      <c r="W792" t="s">
        <v>7774</v>
      </c>
      <c r="AD792">
        <v>42.761136989999997</v>
      </c>
      <c r="AE792">
        <v>-82.037655049999998</v>
      </c>
      <c r="AF792">
        <v>201.7</v>
      </c>
      <c r="AG792">
        <v>290</v>
      </c>
      <c r="AH792" t="s">
        <v>8087</v>
      </c>
      <c r="AJ792">
        <v>986</v>
      </c>
      <c r="AK792">
        <v>7.8</v>
      </c>
    </row>
    <row r="793" spans="1:54" x14ac:dyDescent="0.35">
      <c r="A793" t="s">
        <v>8084</v>
      </c>
      <c r="B793">
        <v>789</v>
      </c>
      <c r="C793">
        <v>2624.5</v>
      </c>
      <c r="D793">
        <v>10</v>
      </c>
      <c r="E793" t="s">
        <v>7782</v>
      </c>
      <c r="F793" t="s">
        <v>8085</v>
      </c>
      <c r="G793" t="s">
        <v>8107</v>
      </c>
      <c r="Q793" t="s">
        <v>8525</v>
      </c>
      <c r="R793" t="s">
        <v>8223</v>
      </c>
      <c r="S793" t="s">
        <v>8223</v>
      </c>
      <c r="T793">
        <v>5.56</v>
      </c>
      <c r="U793" t="s">
        <v>8526</v>
      </c>
      <c r="V793">
        <v>1.8</v>
      </c>
      <c r="W793" t="s">
        <v>7774</v>
      </c>
      <c r="AD793">
        <v>42.76104179</v>
      </c>
      <c r="AE793">
        <v>-82.037659520000005</v>
      </c>
      <c r="AF793">
        <v>201.8</v>
      </c>
      <c r="AG793">
        <v>290</v>
      </c>
      <c r="AH793" t="s">
        <v>8087</v>
      </c>
      <c r="AJ793">
        <v>986</v>
      </c>
      <c r="AK793">
        <v>10.5</v>
      </c>
    </row>
    <row r="794" spans="1:54" x14ac:dyDescent="0.35">
      <c r="A794" t="s">
        <v>8084</v>
      </c>
      <c r="B794">
        <v>790</v>
      </c>
      <c r="C794">
        <v>2630.7</v>
      </c>
      <c r="D794">
        <v>10</v>
      </c>
      <c r="E794" t="s">
        <v>7782</v>
      </c>
      <c r="F794" t="s">
        <v>8085</v>
      </c>
      <c r="G794" t="s">
        <v>8107</v>
      </c>
      <c r="Q794" t="s">
        <v>8527</v>
      </c>
      <c r="R794" t="s">
        <v>8120</v>
      </c>
      <c r="S794" t="s">
        <v>8120</v>
      </c>
      <c r="T794">
        <v>5.56</v>
      </c>
      <c r="U794" t="s">
        <v>8528</v>
      </c>
      <c r="V794">
        <v>1.8</v>
      </c>
      <c r="W794" t="s">
        <v>7774</v>
      </c>
      <c r="AD794">
        <v>42.760985560000002</v>
      </c>
      <c r="AE794">
        <v>-82.03766177</v>
      </c>
      <c r="AF794">
        <v>201.7</v>
      </c>
      <c r="AG794">
        <v>290</v>
      </c>
      <c r="AH794" t="s">
        <v>8087</v>
      </c>
      <c r="AJ794">
        <v>986</v>
      </c>
      <c r="AK794">
        <v>6.2</v>
      </c>
    </row>
    <row r="795" spans="1:54" x14ac:dyDescent="0.35">
      <c r="A795" t="s">
        <v>8084</v>
      </c>
      <c r="B795">
        <v>791</v>
      </c>
      <c r="C795">
        <v>2638.4</v>
      </c>
      <c r="D795">
        <v>10</v>
      </c>
      <c r="E795" t="s">
        <v>7782</v>
      </c>
      <c r="F795" t="s">
        <v>8085</v>
      </c>
      <c r="G795" t="s">
        <v>8107</v>
      </c>
      <c r="Q795" t="s">
        <v>8529</v>
      </c>
      <c r="R795" t="s">
        <v>7330</v>
      </c>
      <c r="S795" t="s">
        <v>7330</v>
      </c>
      <c r="T795">
        <v>5.56</v>
      </c>
      <c r="U795" t="s">
        <v>8530</v>
      </c>
      <c r="V795">
        <v>1.8</v>
      </c>
      <c r="W795" t="s">
        <v>7774</v>
      </c>
      <c r="AD795">
        <v>42.76091572</v>
      </c>
      <c r="AE795">
        <v>-82.037664250000006</v>
      </c>
      <c r="AF795">
        <v>201.7</v>
      </c>
      <c r="AG795">
        <v>290</v>
      </c>
      <c r="AH795" t="s">
        <v>8087</v>
      </c>
      <c r="AJ795">
        <v>986</v>
      </c>
      <c r="AK795">
        <v>7.7</v>
      </c>
    </row>
    <row r="796" spans="1:54" x14ac:dyDescent="0.35">
      <c r="A796" t="s">
        <v>8084</v>
      </c>
      <c r="B796">
        <v>792</v>
      </c>
      <c r="C796">
        <v>2646.2</v>
      </c>
      <c r="D796">
        <v>10</v>
      </c>
      <c r="E796" t="s">
        <v>7782</v>
      </c>
      <c r="F796" t="s">
        <v>8085</v>
      </c>
      <c r="G796" t="s">
        <v>8107</v>
      </c>
      <c r="Q796" t="s">
        <v>7245</v>
      </c>
      <c r="R796" t="s">
        <v>7460</v>
      </c>
      <c r="S796" t="s">
        <v>7460</v>
      </c>
      <c r="T796">
        <v>5.56</v>
      </c>
      <c r="U796" t="s">
        <v>7943</v>
      </c>
      <c r="V796">
        <v>1.9</v>
      </c>
      <c r="W796" t="s">
        <v>7774</v>
      </c>
      <c r="AD796">
        <v>42.760844980000002</v>
      </c>
      <c r="AE796">
        <v>-82.037666689999995</v>
      </c>
      <c r="AF796">
        <v>201.7</v>
      </c>
      <c r="AG796">
        <v>290</v>
      </c>
      <c r="AH796" t="s">
        <v>8087</v>
      </c>
      <c r="AJ796">
        <v>986</v>
      </c>
      <c r="AK796">
        <v>7.8</v>
      </c>
    </row>
    <row r="797" spans="1:54" x14ac:dyDescent="0.35">
      <c r="A797" t="s">
        <v>7778</v>
      </c>
      <c r="B797">
        <v>793</v>
      </c>
      <c r="C797">
        <v>2648.4349999999999</v>
      </c>
      <c r="D797">
        <v>10</v>
      </c>
      <c r="E797" t="s">
        <v>7782</v>
      </c>
      <c r="F797" t="s">
        <v>7773</v>
      </c>
      <c r="G797" t="s">
        <v>7797</v>
      </c>
      <c r="H797">
        <v>18</v>
      </c>
      <c r="I797">
        <v>1.01</v>
      </c>
      <c r="J797">
        <v>39</v>
      </c>
      <c r="K797">
        <v>24</v>
      </c>
      <c r="L797" t="s">
        <v>7368</v>
      </c>
      <c r="O797" t="s">
        <v>7805</v>
      </c>
      <c r="P797" t="s">
        <v>7774</v>
      </c>
      <c r="Q797" t="s">
        <v>7245</v>
      </c>
      <c r="R797" t="s">
        <v>7460</v>
      </c>
      <c r="S797" t="s">
        <v>7460</v>
      </c>
      <c r="T797">
        <v>5.56</v>
      </c>
      <c r="U797" t="s">
        <v>7943</v>
      </c>
      <c r="V797">
        <v>1.9</v>
      </c>
      <c r="W797" t="s">
        <v>7774</v>
      </c>
      <c r="X797" t="s">
        <v>7788</v>
      </c>
      <c r="Y797" t="s">
        <v>7774</v>
      </c>
      <c r="Z797">
        <v>10</v>
      </c>
      <c r="AA797">
        <v>10</v>
      </c>
      <c r="AB797">
        <v>12</v>
      </c>
      <c r="AC797" t="s">
        <v>5753</v>
      </c>
      <c r="AD797">
        <v>42.760824880000001</v>
      </c>
      <c r="AE797">
        <v>-82.037667490000004</v>
      </c>
      <c r="AF797">
        <v>201.7</v>
      </c>
      <c r="AG797">
        <v>290</v>
      </c>
      <c r="AH797" t="s">
        <v>8087</v>
      </c>
      <c r="AI797">
        <v>15</v>
      </c>
      <c r="AJ797">
        <v>986</v>
      </c>
      <c r="AK797">
        <v>2.2160000000000002</v>
      </c>
      <c r="AL797">
        <v>-56.588999999999999</v>
      </c>
      <c r="AM797">
        <v>2022</v>
      </c>
      <c r="AN797">
        <v>2039</v>
      </c>
      <c r="AQ797">
        <v>1.19</v>
      </c>
      <c r="AR797">
        <v>1.18</v>
      </c>
      <c r="AT797">
        <v>2.0699999999999998</v>
      </c>
      <c r="AU797">
        <v>2.0499999999999998</v>
      </c>
      <c r="BA797">
        <v>1.01</v>
      </c>
      <c r="BB797">
        <v>39</v>
      </c>
    </row>
    <row r="798" spans="1:54" x14ac:dyDescent="0.35">
      <c r="A798" t="s">
        <v>8084</v>
      </c>
      <c r="B798">
        <v>794</v>
      </c>
      <c r="C798">
        <v>2652.2</v>
      </c>
      <c r="D798">
        <v>10</v>
      </c>
      <c r="E798" t="s">
        <v>7782</v>
      </c>
      <c r="F798" t="s">
        <v>8085</v>
      </c>
      <c r="G798" t="s">
        <v>8107</v>
      </c>
      <c r="Q798" t="s">
        <v>8531</v>
      </c>
      <c r="R798" t="s">
        <v>7372</v>
      </c>
      <c r="S798" t="s">
        <v>7372</v>
      </c>
      <c r="T798">
        <v>5.56</v>
      </c>
      <c r="U798" t="s">
        <v>8532</v>
      </c>
      <c r="V798">
        <v>1.9</v>
      </c>
      <c r="W798" t="s">
        <v>7774</v>
      </c>
      <c r="AD798">
        <v>42.760790569999998</v>
      </c>
      <c r="AE798">
        <v>-82.037668929999995</v>
      </c>
      <c r="AF798">
        <v>201.7</v>
      </c>
      <c r="AG798">
        <v>290</v>
      </c>
      <c r="AH798" t="s">
        <v>8087</v>
      </c>
      <c r="AJ798">
        <v>986</v>
      </c>
      <c r="AK798">
        <v>6</v>
      </c>
    </row>
    <row r="799" spans="1:54" x14ac:dyDescent="0.35">
      <c r="A799" t="s">
        <v>8084</v>
      </c>
      <c r="B799">
        <v>795</v>
      </c>
      <c r="C799">
        <v>2662.3</v>
      </c>
      <c r="D799">
        <v>10</v>
      </c>
      <c r="E799" t="s">
        <v>7782</v>
      </c>
      <c r="F799" t="s">
        <v>8085</v>
      </c>
      <c r="G799" t="s">
        <v>8107</v>
      </c>
      <c r="Q799" t="s">
        <v>7246</v>
      </c>
      <c r="R799" t="s">
        <v>7418</v>
      </c>
      <c r="S799" t="s">
        <v>7418</v>
      </c>
      <c r="T799">
        <v>5.56</v>
      </c>
      <c r="U799" t="s">
        <v>7945</v>
      </c>
      <c r="V799">
        <v>1.8</v>
      </c>
      <c r="W799" t="s">
        <v>7774</v>
      </c>
      <c r="AD799">
        <v>42.760698980000001</v>
      </c>
      <c r="AE799">
        <v>-82.037672810000004</v>
      </c>
      <c r="AF799">
        <v>201.6</v>
      </c>
      <c r="AG799">
        <v>290</v>
      </c>
      <c r="AH799" t="s">
        <v>8087</v>
      </c>
      <c r="AJ799">
        <v>986</v>
      </c>
      <c r="AK799">
        <v>10.1</v>
      </c>
    </row>
    <row r="800" spans="1:54" x14ac:dyDescent="0.35">
      <c r="A800" t="s">
        <v>7778</v>
      </c>
      <c r="B800">
        <v>796</v>
      </c>
      <c r="C800">
        <v>2673.7089999999998</v>
      </c>
      <c r="D800">
        <v>10</v>
      </c>
      <c r="E800" t="s">
        <v>7782</v>
      </c>
      <c r="F800" t="s">
        <v>7773</v>
      </c>
      <c r="G800" t="s">
        <v>7797</v>
      </c>
      <c r="H800">
        <v>14</v>
      </c>
      <c r="I800">
        <v>0.79</v>
      </c>
      <c r="J800">
        <v>5</v>
      </c>
      <c r="K800">
        <v>6</v>
      </c>
      <c r="L800" t="s">
        <v>7944</v>
      </c>
      <c r="O800" t="s">
        <v>7784</v>
      </c>
      <c r="P800" t="s">
        <v>7774</v>
      </c>
      <c r="Q800" t="s">
        <v>7246</v>
      </c>
      <c r="R800" t="s">
        <v>7418</v>
      </c>
      <c r="S800" t="s">
        <v>7418</v>
      </c>
      <c r="T800">
        <v>5.56</v>
      </c>
      <c r="U800" t="s">
        <v>7945</v>
      </c>
      <c r="V800">
        <v>1.9</v>
      </c>
      <c r="W800" t="s">
        <v>7774</v>
      </c>
      <c r="X800" t="s">
        <v>7789</v>
      </c>
      <c r="Y800" t="s">
        <v>7774</v>
      </c>
      <c r="AC800" t="s">
        <v>5762</v>
      </c>
      <c r="AD800">
        <v>42.760595530000003</v>
      </c>
      <c r="AE800">
        <v>-82.037676599999998</v>
      </c>
      <c r="AF800">
        <v>201.6</v>
      </c>
      <c r="AG800">
        <v>290</v>
      </c>
      <c r="AH800" t="s">
        <v>8087</v>
      </c>
      <c r="AI800">
        <v>15</v>
      </c>
      <c r="AJ800">
        <v>986</v>
      </c>
      <c r="AK800">
        <v>11.407</v>
      </c>
      <c r="AL800">
        <v>333.98</v>
      </c>
      <c r="AM800">
        <v>2118</v>
      </c>
      <c r="AN800">
        <v>2118</v>
      </c>
      <c r="AQ800">
        <v>1.24</v>
      </c>
      <c r="AR800">
        <v>1.24</v>
      </c>
      <c r="AT800">
        <v>2.15</v>
      </c>
      <c r="AU800">
        <v>2.15</v>
      </c>
      <c r="BA800">
        <v>0.79</v>
      </c>
      <c r="BB800">
        <v>5</v>
      </c>
    </row>
    <row r="801" spans="1:54" x14ac:dyDescent="0.35">
      <c r="A801" t="s">
        <v>8084</v>
      </c>
      <c r="B801">
        <v>797</v>
      </c>
      <c r="C801">
        <v>2680.2</v>
      </c>
      <c r="D801">
        <v>10</v>
      </c>
      <c r="E801" t="s">
        <v>7782</v>
      </c>
      <c r="F801" t="s">
        <v>8085</v>
      </c>
      <c r="G801" t="s">
        <v>8107</v>
      </c>
      <c r="Q801" t="s">
        <v>7247</v>
      </c>
      <c r="R801" t="s">
        <v>7581</v>
      </c>
      <c r="S801" t="s">
        <v>7581</v>
      </c>
      <c r="T801">
        <v>5.56</v>
      </c>
      <c r="U801" t="s">
        <v>7858</v>
      </c>
      <c r="V801">
        <v>1.9</v>
      </c>
      <c r="W801" t="s">
        <v>7774</v>
      </c>
      <c r="AD801">
        <v>42.760536639999998</v>
      </c>
      <c r="AE801">
        <v>-82.037678400000004</v>
      </c>
      <c r="AF801">
        <v>201.6</v>
      </c>
      <c r="AG801">
        <v>290</v>
      </c>
      <c r="AH801" t="s">
        <v>8087</v>
      </c>
      <c r="AJ801">
        <v>986</v>
      </c>
      <c r="AK801">
        <v>17.899999999999999</v>
      </c>
    </row>
    <row r="802" spans="1:54" x14ac:dyDescent="0.35">
      <c r="A802" t="s">
        <v>7778</v>
      </c>
      <c r="B802">
        <v>798</v>
      </c>
      <c r="C802">
        <v>2691.875</v>
      </c>
      <c r="D802">
        <v>10</v>
      </c>
      <c r="E802" t="s">
        <v>7798</v>
      </c>
      <c r="F802" t="s">
        <v>7773</v>
      </c>
      <c r="G802" t="s">
        <v>7797</v>
      </c>
      <c r="H802">
        <v>11</v>
      </c>
      <c r="I802">
        <v>0.61</v>
      </c>
      <c r="J802">
        <v>14</v>
      </c>
      <c r="K802">
        <v>4</v>
      </c>
      <c r="L802" t="s">
        <v>7405</v>
      </c>
      <c r="O802" t="s">
        <v>7784</v>
      </c>
      <c r="P802" t="s">
        <v>7774</v>
      </c>
      <c r="Q802" t="s">
        <v>7247</v>
      </c>
      <c r="R802" t="s">
        <v>7581</v>
      </c>
      <c r="S802" t="s">
        <v>7581</v>
      </c>
      <c r="T802">
        <v>5.56</v>
      </c>
      <c r="U802" t="s">
        <v>7858</v>
      </c>
      <c r="V802">
        <v>1.9</v>
      </c>
      <c r="W802" t="s">
        <v>7774</v>
      </c>
      <c r="X802" t="s">
        <v>7783</v>
      </c>
      <c r="Y802" t="s">
        <v>7774</v>
      </c>
      <c r="Z802">
        <v>15</v>
      </c>
      <c r="AA802">
        <v>15</v>
      </c>
      <c r="AB802">
        <v>8</v>
      </c>
      <c r="AC802" t="s">
        <v>5753</v>
      </c>
      <c r="AD802">
        <v>42.760430820000003</v>
      </c>
      <c r="AE802">
        <v>-82.037682430000004</v>
      </c>
      <c r="AF802">
        <v>201.6</v>
      </c>
      <c r="AG802">
        <v>290</v>
      </c>
      <c r="AH802" t="s">
        <v>8087</v>
      </c>
      <c r="AI802">
        <v>15</v>
      </c>
      <c r="AJ802">
        <v>986</v>
      </c>
      <c r="AK802">
        <v>11.667999999999999</v>
      </c>
      <c r="AL802">
        <v>-229.042</v>
      </c>
      <c r="AM802">
        <v>2109</v>
      </c>
      <c r="AN802">
        <v>2111</v>
      </c>
      <c r="AQ802">
        <v>1.23</v>
      </c>
      <c r="AR802">
        <v>1.23</v>
      </c>
      <c r="AT802">
        <v>2.14</v>
      </c>
      <c r="AU802">
        <v>2.14</v>
      </c>
      <c r="BA802">
        <v>0.61</v>
      </c>
      <c r="BB802">
        <v>14</v>
      </c>
    </row>
    <row r="803" spans="1:54" x14ac:dyDescent="0.35">
      <c r="A803" t="s">
        <v>7778</v>
      </c>
      <c r="B803">
        <v>799</v>
      </c>
      <c r="C803">
        <v>2693.2550000000001</v>
      </c>
      <c r="D803">
        <v>10</v>
      </c>
      <c r="E803" t="s">
        <v>7798</v>
      </c>
      <c r="F803" t="s">
        <v>7773</v>
      </c>
      <c r="G803" t="s">
        <v>7797</v>
      </c>
      <c r="H803">
        <v>11</v>
      </c>
      <c r="I803">
        <v>0.61</v>
      </c>
      <c r="J803">
        <v>14</v>
      </c>
      <c r="K803">
        <v>5</v>
      </c>
      <c r="L803" t="s">
        <v>7402</v>
      </c>
      <c r="O803" t="s">
        <v>7784</v>
      </c>
      <c r="P803" t="s">
        <v>7774</v>
      </c>
      <c r="Q803" t="s">
        <v>7247</v>
      </c>
      <c r="R803" t="s">
        <v>7581</v>
      </c>
      <c r="S803" t="s">
        <v>7581</v>
      </c>
      <c r="T803">
        <v>5.56</v>
      </c>
      <c r="U803" t="s">
        <v>7858</v>
      </c>
      <c r="V803">
        <v>1.9</v>
      </c>
      <c r="W803" t="s">
        <v>7774</v>
      </c>
      <c r="X803" t="s">
        <v>7783</v>
      </c>
      <c r="Y803" t="s">
        <v>7774</v>
      </c>
      <c r="Z803">
        <v>15</v>
      </c>
      <c r="AA803">
        <v>15</v>
      </c>
      <c r="AB803">
        <v>8</v>
      </c>
      <c r="AC803" t="s">
        <v>5753</v>
      </c>
      <c r="AD803">
        <v>42.760418299999998</v>
      </c>
      <c r="AE803">
        <v>-82.037683020000003</v>
      </c>
      <c r="AF803">
        <v>201.6</v>
      </c>
      <c r="AG803">
        <v>290</v>
      </c>
      <c r="AH803" t="s">
        <v>8087</v>
      </c>
      <c r="AI803">
        <v>15</v>
      </c>
      <c r="AJ803">
        <v>986</v>
      </c>
      <c r="AK803">
        <v>13.048</v>
      </c>
      <c r="AL803">
        <v>-229.67500000000001</v>
      </c>
      <c r="AM803">
        <v>2110</v>
      </c>
      <c r="AN803">
        <v>2112</v>
      </c>
      <c r="AQ803">
        <v>1.23</v>
      </c>
      <c r="AR803">
        <v>1.23</v>
      </c>
      <c r="AT803">
        <v>2.14</v>
      </c>
      <c r="AU803">
        <v>2.14</v>
      </c>
      <c r="BA803">
        <v>0.61</v>
      </c>
      <c r="BB803">
        <v>14</v>
      </c>
    </row>
    <row r="804" spans="1:54" x14ac:dyDescent="0.35">
      <c r="A804" t="s">
        <v>7778</v>
      </c>
      <c r="B804">
        <v>800</v>
      </c>
      <c r="C804">
        <v>2694.645</v>
      </c>
      <c r="D804">
        <v>10</v>
      </c>
      <c r="E804" t="s">
        <v>7798</v>
      </c>
      <c r="F804" t="s">
        <v>7773</v>
      </c>
      <c r="G804" t="s">
        <v>7797</v>
      </c>
      <c r="H804">
        <v>14</v>
      </c>
      <c r="I804">
        <v>0.78</v>
      </c>
      <c r="J804">
        <v>21</v>
      </c>
      <c r="K804">
        <v>7</v>
      </c>
      <c r="L804" t="s">
        <v>7859</v>
      </c>
      <c r="O804" t="s">
        <v>7784</v>
      </c>
      <c r="P804" t="s">
        <v>7774</v>
      </c>
      <c r="Q804" t="s">
        <v>7247</v>
      </c>
      <c r="R804" t="s">
        <v>7581</v>
      </c>
      <c r="S804" t="s">
        <v>7581</v>
      </c>
      <c r="T804">
        <v>5.56</v>
      </c>
      <c r="U804" t="s">
        <v>7858</v>
      </c>
      <c r="V804">
        <v>1.9</v>
      </c>
      <c r="W804" t="s">
        <v>7774</v>
      </c>
      <c r="X804" t="s">
        <v>7783</v>
      </c>
      <c r="Y804" t="s">
        <v>7774</v>
      </c>
      <c r="Z804">
        <v>15</v>
      </c>
      <c r="AA804">
        <v>15</v>
      </c>
      <c r="AB804">
        <v>8</v>
      </c>
      <c r="AC804" t="s">
        <v>5753</v>
      </c>
      <c r="AD804">
        <v>42.760405730000002</v>
      </c>
      <c r="AE804">
        <v>-82.037683630000004</v>
      </c>
      <c r="AF804">
        <v>201.6</v>
      </c>
      <c r="AG804">
        <v>290</v>
      </c>
      <c r="AH804" t="s">
        <v>8087</v>
      </c>
      <c r="AI804">
        <v>15</v>
      </c>
      <c r="AJ804">
        <v>986</v>
      </c>
      <c r="AK804">
        <v>14.435</v>
      </c>
      <c r="AL804">
        <v>-224.59800000000001</v>
      </c>
      <c r="AM804">
        <v>2092</v>
      </c>
      <c r="AN804">
        <v>2097</v>
      </c>
      <c r="AQ804">
        <v>1.22</v>
      </c>
      <c r="AR804">
        <v>1.22</v>
      </c>
      <c r="AT804">
        <v>2.13</v>
      </c>
      <c r="AU804">
        <v>2.12</v>
      </c>
      <c r="BA804">
        <v>0.78</v>
      </c>
      <c r="BB804">
        <v>21</v>
      </c>
    </row>
    <row r="805" spans="1:54" x14ac:dyDescent="0.35">
      <c r="A805" t="s">
        <v>7778</v>
      </c>
      <c r="B805">
        <v>801</v>
      </c>
      <c r="C805">
        <v>2695.9859999999999</v>
      </c>
      <c r="D805">
        <v>10</v>
      </c>
      <c r="E805" t="s">
        <v>7798</v>
      </c>
      <c r="F805" t="s">
        <v>7773</v>
      </c>
      <c r="G805" t="s">
        <v>7797</v>
      </c>
      <c r="H805">
        <v>11</v>
      </c>
      <c r="I805">
        <v>0.61</v>
      </c>
      <c r="J805">
        <v>19</v>
      </c>
      <c r="K805">
        <v>6</v>
      </c>
      <c r="L805" t="s">
        <v>7859</v>
      </c>
      <c r="O805" t="s">
        <v>7784</v>
      </c>
      <c r="P805" t="s">
        <v>7774</v>
      </c>
      <c r="Q805" t="s">
        <v>7247</v>
      </c>
      <c r="R805" t="s">
        <v>7581</v>
      </c>
      <c r="S805" t="s">
        <v>7581</v>
      </c>
      <c r="T805">
        <v>5.56</v>
      </c>
      <c r="U805" t="s">
        <v>7858</v>
      </c>
      <c r="V805">
        <v>1.9</v>
      </c>
      <c r="W805" t="s">
        <v>7774</v>
      </c>
      <c r="X805" t="s">
        <v>7783</v>
      </c>
      <c r="Y805" t="s">
        <v>7774</v>
      </c>
      <c r="Z805">
        <v>15</v>
      </c>
      <c r="AA805">
        <v>15</v>
      </c>
      <c r="AB805">
        <v>8</v>
      </c>
      <c r="AC805" t="s">
        <v>5753</v>
      </c>
      <c r="AD805">
        <v>42.760393559999997</v>
      </c>
      <c r="AE805">
        <v>-82.037684220000003</v>
      </c>
      <c r="AF805">
        <v>201.6</v>
      </c>
      <c r="AG805">
        <v>290</v>
      </c>
      <c r="AH805" t="s">
        <v>8087</v>
      </c>
      <c r="AI805">
        <v>15</v>
      </c>
      <c r="AJ805">
        <v>986</v>
      </c>
      <c r="AK805">
        <v>15.776999999999999</v>
      </c>
      <c r="AL805">
        <v>-225.16</v>
      </c>
      <c r="AM805">
        <v>2102</v>
      </c>
      <c r="AN805">
        <v>2105</v>
      </c>
      <c r="AQ805">
        <v>1.23</v>
      </c>
      <c r="AR805">
        <v>1.23</v>
      </c>
      <c r="AT805">
        <v>2.13</v>
      </c>
      <c r="AU805">
        <v>2.13</v>
      </c>
      <c r="BA805">
        <v>0.61</v>
      </c>
      <c r="BB805">
        <v>19</v>
      </c>
    </row>
    <row r="806" spans="1:54" x14ac:dyDescent="0.35">
      <c r="A806" t="s">
        <v>8084</v>
      </c>
      <c r="B806">
        <v>802</v>
      </c>
      <c r="C806">
        <v>2698.2</v>
      </c>
      <c r="D806">
        <v>10</v>
      </c>
      <c r="E806" t="s">
        <v>7782</v>
      </c>
      <c r="F806" t="s">
        <v>8085</v>
      </c>
      <c r="G806" t="s">
        <v>8107</v>
      </c>
      <c r="Q806" t="s">
        <v>7248</v>
      </c>
      <c r="R806" t="s">
        <v>7523</v>
      </c>
      <c r="S806" t="s">
        <v>7523</v>
      </c>
      <c r="T806">
        <v>5.56</v>
      </c>
      <c r="U806" t="s">
        <v>7860</v>
      </c>
      <c r="V806">
        <v>1.9</v>
      </c>
      <c r="W806" t="s">
        <v>7774</v>
      </c>
      <c r="AD806">
        <v>42.76037341</v>
      </c>
      <c r="AE806">
        <v>-82.03768522</v>
      </c>
      <c r="AF806">
        <v>201.6</v>
      </c>
      <c r="AG806">
        <v>290</v>
      </c>
      <c r="AH806" t="s">
        <v>8087</v>
      </c>
      <c r="AJ806">
        <v>986</v>
      </c>
      <c r="AK806">
        <v>18</v>
      </c>
    </row>
    <row r="807" spans="1:54" x14ac:dyDescent="0.35">
      <c r="A807" t="s">
        <v>7778</v>
      </c>
      <c r="B807">
        <v>803</v>
      </c>
      <c r="C807">
        <v>2709.335</v>
      </c>
      <c r="D807">
        <v>10</v>
      </c>
      <c r="E807" t="s">
        <v>7798</v>
      </c>
      <c r="F807" t="s">
        <v>7773</v>
      </c>
      <c r="G807" t="s">
        <v>7797</v>
      </c>
      <c r="H807">
        <v>10</v>
      </c>
      <c r="I807">
        <v>0.56000000000000005</v>
      </c>
      <c r="J807">
        <v>13</v>
      </c>
      <c r="K807">
        <v>4</v>
      </c>
      <c r="L807" t="s">
        <v>7636</v>
      </c>
      <c r="O807" t="s">
        <v>7784</v>
      </c>
      <c r="P807" t="s">
        <v>7774</v>
      </c>
      <c r="Q807" t="s">
        <v>7248</v>
      </c>
      <c r="R807" t="s">
        <v>7523</v>
      </c>
      <c r="S807" t="s">
        <v>7523</v>
      </c>
      <c r="T807">
        <v>5.56</v>
      </c>
      <c r="U807" t="s">
        <v>7860</v>
      </c>
      <c r="V807">
        <v>1.8</v>
      </c>
      <c r="W807" t="s">
        <v>7774</v>
      </c>
      <c r="X807" t="s">
        <v>7783</v>
      </c>
      <c r="Y807" t="s">
        <v>7774</v>
      </c>
      <c r="Z807">
        <v>15</v>
      </c>
      <c r="AA807">
        <v>15</v>
      </c>
      <c r="AB807">
        <v>8</v>
      </c>
      <c r="AC807" t="s">
        <v>5753</v>
      </c>
      <c r="AD807">
        <v>42.760272499999999</v>
      </c>
      <c r="AE807">
        <v>-82.037690159999997</v>
      </c>
      <c r="AF807">
        <v>201.6</v>
      </c>
      <c r="AG807">
        <v>290</v>
      </c>
      <c r="AH807" t="s">
        <v>8087</v>
      </c>
      <c r="AI807">
        <v>15</v>
      </c>
      <c r="AJ807">
        <v>986</v>
      </c>
      <c r="AK807">
        <v>11.129</v>
      </c>
      <c r="AL807">
        <v>380.67899999999997</v>
      </c>
      <c r="AM807">
        <v>2112</v>
      </c>
      <c r="AN807">
        <v>2114</v>
      </c>
      <c r="AQ807">
        <v>1.23</v>
      </c>
      <c r="AR807">
        <v>1.23</v>
      </c>
      <c r="AT807">
        <v>2.14</v>
      </c>
      <c r="AU807">
        <v>2.14</v>
      </c>
      <c r="BA807">
        <v>0.56000000000000005</v>
      </c>
      <c r="BB807">
        <v>13</v>
      </c>
    </row>
    <row r="808" spans="1:54" x14ac:dyDescent="0.35">
      <c r="A808" t="s">
        <v>7778</v>
      </c>
      <c r="B808">
        <v>804</v>
      </c>
      <c r="C808">
        <v>2713.3119999999999</v>
      </c>
      <c r="D808">
        <v>10</v>
      </c>
      <c r="E808" t="s">
        <v>7798</v>
      </c>
      <c r="F808" t="s">
        <v>7773</v>
      </c>
      <c r="G808" t="s">
        <v>7797</v>
      </c>
      <c r="H808">
        <v>10</v>
      </c>
      <c r="I808">
        <v>0.56000000000000005</v>
      </c>
      <c r="J808">
        <v>12</v>
      </c>
      <c r="K808">
        <v>4</v>
      </c>
      <c r="L808" t="s">
        <v>7685</v>
      </c>
      <c r="O808" t="s">
        <v>7784</v>
      </c>
      <c r="P808" t="s">
        <v>7774</v>
      </c>
      <c r="Q808" t="s">
        <v>7248</v>
      </c>
      <c r="R808" t="s">
        <v>7523</v>
      </c>
      <c r="S808" t="s">
        <v>7523</v>
      </c>
      <c r="T808">
        <v>5.56</v>
      </c>
      <c r="U808" t="s">
        <v>7860</v>
      </c>
      <c r="V808">
        <v>1.9</v>
      </c>
      <c r="W808" t="s">
        <v>7774</v>
      </c>
      <c r="X808" t="s">
        <v>7783</v>
      </c>
      <c r="Y808" t="s">
        <v>7774</v>
      </c>
      <c r="Z808">
        <v>15</v>
      </c>
      <c r="AA808">
        <v>15</v>
      </c>
      <c r="AB808">
        <v>8</v>
      </c>
      <c r="AC808" t="s">
        <v>5753</v>
      </c>
      <c r="AD808">
        <v>42.76023644</v>
      </c>
      <c r="AE808">
        <v>-82.037691679999995</v>
      </c>
      <c r="AF808">
        <v>201.5</v>
      </c>
      <c r="AG808">
        <v>290</v>
      </c>
      <c r="AH808" t="s">
        <v>8087</v>
      </c>
      <c r="AI808">
        <v>15</v>
      </c>
      <c r="AJ808">
        <v>986</v>
      </c>
      <c r="AK808">
        <v>15.106</v>
      </c>
      <c r="AL808">
        <v>381.23899999999998</v>
      </c>
      <c r="AM808">
        <v>2113</v>
      </c>
      <c r="AN808">
        <v>2114</v>
      </c>
      <c r="AQ808">
        <v>1.23</v>
      </c>
      <c r="AR808">
        <v>1.23</v>
      </c>
      <c r="AT808">
        <v>2.14</v>
      </c>
      <c r="AU808">
        <v>2.14</v>
      </c>
      <c r="BA808">
        <v>0.56000000000000005</v>
      </c>
      <c r="BB808">
        <v>12</v>
      </c>
    </row>
    <row r="809" spans="1:54" x14ac:dyDescent="0.35">
      <c r="A809" t="s">
        <v>7778</v>
      </c>
      <c r="B809">
        <v>805</v>
      </c>
      <c r="C809">
        <v>2714.6350000000002</v>
      </c>
      <c r="D809">
        <v>10</v>
      </c>
      <c r="E809" t="s">
        <v>7798</v>
      </c>
      <c r="F809" t="s">
        <v>7773</v>
      </c>
      <c r="G809" t="s">
        <v>7797</v>
      </c>
      <c r="H809">
        <v>10</v>
      </c>
      <c r="I809">
        <v>0.56000000000000005</v>
      </c>
      <c r="J809">
        <v>11</v>
      </c>
      <c r="K809">
        <v>4</v>
      </c>
      <c r="L809" t="s">
        <v>7685</v>
      </c>
      <c r="O809" t="s">
        <v>7784</v>
      </c>
      <c r="P809" t="s">
        <v>7774</v>
      </c>
      <c r="Q809" t="s">
        <v>7248</v>
      </c>
      <c r="R809" t="s">
        <v>7523</v>
      </c>
      <c r="S809" t="s">
        <v>7523</v>
      </c>
      <c r="T809">
        <v>5.56</v>
      </c>
      <c r="U809" t="s">
        <v>7860</v>
      </c>
      <c r="V809">
        <v>1.9</v>
      </c>
      <c r="W809" t="s">
        <v>7774</v>
      </c>
      <c r="X809" t="s">
        <v>7783</v>
      </c>
      <c r="Y809" t="s">
        <v>7774</v>
      </c>
      <c r="Z809">
        <v>15</v>
      </c>
      <c r="AA809">
        <v>15</v>
      </c>
      <c r="AB809">
        <v>8</v>
      </c>
      <c r="AC809" t="s">
        <v>5753</v>
      </c>
      <c r="AD809">
        <v>42.760224430000001</v>
      </c>
      <c r="AE809">
        <v>-82.037692149999998</v>
      </c>
      <c r="AF809">
        <v>201.6</v>
      </c>
      <c r="AG809">
        <v>290</v>
      </c>
      <c r="AH809" t="s">
        <v>8087</v>
      </c>
      <c r="AI809">
        <v>15</v>
      </c>
      <c r="AJ809">
        <v>986</v>
      </c>
      <c r="AK809">
        <v>16.43</v>
      </c>
      <c r="AL809">
        <v>381.68299999999999</v>
      </c>
      <c r="AM809">
        <v>2114</v>
      </c>
      <c r="AN809">
        <v>2115</v>
      </c>
      <c r="AQ809">
        <v>1.23</v>
      </c>
      <c r="AR809">
        <v>1.23</v>
      </c>
      <c r="AT809">
        <v>2.14</v>
      </c>
      <c r="AU809">
        <v>2.14</v>
      </c>
      <c r="BA809">
        <v>0.56000000000000005</v>
      </c>
      <c r="BB809">
        <v>11</v>
      </c>
    </row>
    <row r="810" spans="1:54" x14ac:dyDescent="0.35">
      <c r="A810" t="s">
        <v>7778</v>
      </c>
      <c r="B810">
        <v>806</v>
      </c>
      <c r="C810">
        <v>2715.962</v>
      </c>
      <c r="D810">
        <v>10</v>
      </c>
      <c r="E810" t="s">
        <v>7798</v>
      </c>
      <c r="F810" t="s">
        <v>7773</v>
      </c>
      <c r="G810" t="s">
        <v>7797</v>
      </c>
      <c r="H810">
        <v>10</v>
      </c>
      <c r="I810">
        <v>0.56000000000000005</v>
      </c>
      <c r="J810">
        <v>10</v>
      </c>
      <c r="K810">
        <v>4</v>
      </c>
      <c r="L810" t="s">
        <v>7861</v>
      </c>
      <c r="O810" t="s">
        <v>7784</v>
      </c>
      <c r="P810" t="s">
        <v>7774</v>
      </c>
      <c r="Q810" t="s">
        <v>7248</v>
      </c>
      <c r="R810" t="s">
        <v>7523</v>
      </c>
      <c r="S810" t="s">
        <v>7523</v>
      </c>
      <c r="T810">
        <v>5.56</v>
      </c>
      <c r="U810" t="s">
        <v>7860</v>
      </c>
      <c r="V810">
        <v>1.9</v>
      </c>
      <c r="W810" t="s">
        <v>7774</v>
      </c>
      <c r="X810" t="s">
        <v>7783</v>
      </c>
      <c r="Y810" t="s">
        <v>7774</v>
      </c>
      <c r="Z810">
        <v>15</v>
      </c>
      <c r="AA810">
        <v>15</v>
      </c>
      <c r="AB810">
        <v>8</v>
      </c>
      <c r="AC810" t="s">
        <v>5753</v>
      </c>
      <c r="AD810">
        <v>42.7602124</v>
      </c>
      <c r="AE810">
        <v>-82.037692609999993</v>
      </c>
      <c r="AF810">
        <v>201.6</v>
      </c>
      <c r="AG810">
        <v>290</v>
      </c>
      <c r="AH810" t="s">
        <v>8087</v>
      </c>
      <c r="AI810">
        <v>15</v>
      </c>
      <c r="AJ810">
        <v>986</v>
      </c>
      <c r="AK810">
        <v>17.757000000000001</v>
      </c>
      <c r="AL810">
        <v>382.80399999999997</v>
      </c>
      <c r="AM810">
        <v>2115</v>
      </c>
      <c r="AN810">
        <v>2116</v>
      </c>
      <c r="AQ810">
        <v>1.24</v>
      </c>
      <c r="AR810">
        <v>1.23</v>
      </c>
      <c r="AT810">
        <v>2.15</v>
      </c>
      <c r="AU810">
        <v>2.14</v>
      </c>
      <c r="BA810">
        <v>0.56000000000000005</v>
      </c>
      <c r="BB810">
        <v>10</v>
      </c>
    </row>
    <row r="811" spans="1:54" x14ac:dyDescent="0.35">
      <c r="A811" t="s">
        <v>8084</v>
      </c>
      <c r="B811">
        <v>807</v>
      </c>
      <c r="C811">
        <v>2716.4</v>
      </c>
      <c r="D811">
        <v>10</v>
      </c>
      <c r="E811" t="s">
        <v>7782</v>
      </c>
      <c r="F811" t="s">
        <v>8085</v>
      </c>
      <c r="G811" t="s">
        <v>8107</v>
      </c>
      <c r="Q811" t="s">
        <v>8533</v>
      </c>
      <c r="R811" t="s">
        <v>7637</v>
      </c>
      <c r="S811" t="s">
        <v>7637</v>
      </c>
      <c r="T811">
        <v>5.56</v>
      </c>
      <c r="U811" t="s">
        <v>8534</v>
      </c>
      <c r="V811">
        <v>1.8</v>
      </c>
      <c r="W811" t="s">
        <v>7774</v>
      </c>
      <c r="AD811">
        <v>42.760208380000002</v>
      </c>
      <c r="AE811">
        <v>-82.037692759999999</v>
      </c>
      <c r="AF811">
        <v>201.6</v>
      </c>
      <c r="AG811">
        <v>290</v>
      </c>
      <c r="AH811" t="s">
        <v>8087</v>
      </c>
      <c r="AJ811">
        <v>986</v>
      </c>
      <c r="AK811">
        <v>18.2</v>
      </c>
    </row>
    <row r="812" spans="1:54" x14ac:dyDescent="0.35">
      <c r="A812" t="s">
        <v>8084</v>
      </c>
      <c r="B812">
        <v>808</v>
      </c>
      <c r="C812">
        <v>2734.4</v>
      </c>
      <c r="D812">
        <v>10</v>
      </c>
      <c r="E812" t="s">
        <v>7782</v>
      </c>
      <c r="F812" t="s">
        <v>8085</v>
      </c>
      <c r="G812" t="s">
        <v>8107</v>
      </c>
      <c r="Q812" t="s">
        <v>7249</v>
      </c>
      <c r="R812" t="s">
        <v>7638</v>
      </c>
      <c r="S812" t="s">
        <v>7638</v>
      </c>
      <c r="T812">
        <v>5.56</v>
      </c>
      <c r="U812" t="s">
        <v>7862</v>
      </c>
      <c r="V812">
        <v>1.8</v>
      </c>
      <c r="W812" t="s">
        <v>7774</v>
      </c>
      <c r="AD812">
        <v>42.760045130000002</v>
      </c>
      <c r="AE812">
        <v>-82.037698550000002</v>
      </c>
      <c r="AF812">
        <v>201.5</v>
      </c>
      <c r="AG812">
        <v>290</v>
      </c>
      <c r="AH812" t="s">
        <v>8087</v>
      </c>
      <c r="AJ812">
        <v>986</v>
      </c>
      <c r="AK812">
        <v>18</v>
      </c>
    </row>
    <row r="813" spans="1:54" x14ac:dyDescent="0.35">
      <c r="A813" t="s">
        <v>7778</v>
      </c>
      <c r="B813">
        <v>809</v>
      </c>
      <c r="C813">
        <v>2738.8910000000001</v>
      </c>
      <c r="D813">
        <v>10</v>
      </c>
      <c r="E813" t="s">
        <v>7798</v>
      </c>
      <c r="F813" t="s">
        <v>7773</v>
      </c>
      <c r="G813" t="s">
        <v>7797</v>
      </c>
      <c r="H813">
        <v>10</v>
      </c>
      <c r="I813">
        <v>0.56000000000000005</v>
      </c>
      <c r="J813">
        <v>12</v>
      </c>
      <c r="K813">
        <v>4</v>
      </c>
      <c r="L813" t="s">
        <v>7498</v>
      </c>
      <c r="O813" t="s">
        <v>7784</v>
      </c>
      <c r="P813" t="s">
        <v>7774</v>
      </c>
      <c r="Q813" t="s">
        <v>7249</v>
      </c>
      <c r="R813" t="s">
        <v>7638</v>
      </c>
      <c r="S813" t="s">
        <v>7638</v>
      </c>
      <c r="T813">
        <v>5.56</v>
      </c>
      <c r="U813" t="s">
        <v>7862</v>
      </c>
      <c r="V813">
        <v>1.9</v>
      </c>
      <c r="W813" t="s">
        <v>7774</v>
      </c>
      <c r="X813" t="s">
        <v>7783</v>
      </c>
      <c r="Y813" t="s">
        <v>7774</v>
      </c>
      <c r="Z813">
        <v>15</v>
      </c>
      <c r="AA813">
        <v>15</v>
      </c>
      <c r="AB813">
        <v>8</v>
      </c>
      <c r="AC813" t="s">
        <v>5753</v>
      </c>
      <c r="AD813">
        <v>42.760004459999998</v>
      </c>
      <c r="AE813">
        <v>-82.037700389999998</v>
      </c>
      <c r="AF813">
        <v>201.5</v>
      </c>
      <c r="AG813">
        <v>290</v>
      </c>
      <c r="AH813" t="s">
        <v>8087</v>
      </c>
      <c r="AI813">
        <v>15</v>
      </c>
      <c r="AJ813">
        <v>986</v>
      </c>
      <c r="AK813">
        <v>4.4850000000000003</v>
      </c>
      <c r="AL813">
        <v>406.89100000000002</v>
      </c>
      <c r="AM813">
        <v>2113</v>
      </c>
      <c r="AN813">
        <v>2114</v>
      </c>
      <c r="AQ813">
        <v>1.23</v>
      </c>
      <c r="AR813">
        <v>1.23</v>
      </c>
      <c r="AT813">
        <v>2.14</v>
      </c>
      <c r="AU813">
        <v>2.14</v>
      </c>
      <c r="BA813">
        <v>0.56000000000000005</v>
      </c>
      <c r="BB813">
        <v>12</v>
      </c>
    </row>
    <row r="814" spans="1:54" x14ac:dyDescent="0.35">
      <c r="A814" t="s">
        <v>7778</v>
      </c>
      <c r="B814">
        <v>810</v>
      </c>
      <c r="C814">
        <v>2744.3020000000001</v>
      </c>
      <c r="D814">
        <v>10</v>
      </c>
      <c r="E814" t="s">
        <v>7798</v>
      </c>
      <c r="F814" t="s">
        <v>7773</v>
      </c>
      <c r="G814" t="s">
        <v>7797</v>
      </c>
      <c r="H814">
        <v>10</v>
      </c>
      <c r="I814">
        <v>0.56000000000000005</v>
      </c>
      <c r="J814">
        <v>11</v>
      </c>
      <c r="K814">
        <v>4</v>
      </c>
      <c r="L814" t="s">
        <v>7503</v>
      </c>
      <c r="O814" t="s">
        <v>7784</v>
      </c>
      <c r="P814" t="s">
        <v>7774</v>
      </c>
      <c r="Q814" t="s">
        <v>7249</v>
      </c>
      <c r="R814" t="s">
        <v>7638</v>
      </c>
      <c r="S814" t="s">
        <v>7638</v>
      </c>
      <c r="T814">
        <v>5.56</v>
      </c>
      <c r="U814" t="s">
        <v>7862</v>
      </c>
      <c r="V814">
        <v>1.9</v>
      </c>
      <c r="W814" t="s">
        <v>7774</v>
      </c>
      <c r="X814" t="s">
        <v>7783</v>
      </c>
      <c r="Y814" t="s">
        <v>7774</v>
      </c>
      <c r="Z814">
        <v>15</v>
      </c>
      <c r="AA814">
        <v>15</v>
      </c>
      <c r="AB814">
        <v>8</v>
      </c>
      <c r="AC814" t="s">
        <v>5753</v>
      </c>
      <c r="AD814">
        <v>42.759955390000002</v>
      </c>
      <c r="AE814">
        <v>-82.037702879999998</v>
      </c>
      <c r="AF814">
        <v>201.4</v>
      </c>
      <c r="AG814">
        <v>290</v>
      </c>
      <c r="AH814" t="s">
        <v>8087</v>
      </c>
      <c r="AI814">
        <v>15</v>
      </c>
      <c r="AJ814">
        <v>986</v>
      </c>
      <c r="AK814">
        <v>9.8970000000000002</v>
      </c>
      <c r="AL814">
        <v>403.90600000000001</v>
      </c>
      <c r="AM814">
        <v>2115</v>
      </c>
      <c r="AN814">
        <v>2115</v>
      </c>
      <c r="AQ814">
        <v>1.24</v>
      </c>
      <c r="AR814">
        <v>1.23</v>
      </c>
      <c r="AT814">
        <v>2.14</v>
      </c>
      <c r="AU814">
        <v>2.14</v>
      </c>
      <c r="BA814">
        <v>0.56000000000000005</v>
      </c>
      <c r="BB814">
        <v>11</v>
      </c>
    </row>
    <row r="815" spans="1:54" x14ac:dyDescent="0.35">
      <c r="A815" t="s">
        <v>8084</v>
      </c>
      <c r="B815">
        <v>811</v>
      </c>
      <c r="C815">
        <v>2752.5</v>
      </c>
      <c r="D815">
        <v>10</v>
      </c>
      <c r="E815" t="s">
        <v>7782</v>
      </c>
      <c r="F815" t="s">
        <v>8085</v>
      </c>
      <c r="G815" t="s">
        <v>8107</v>
      </c>
      <c r="Q815" t="s">
        <v>8535</v>
      </c>
      <c r="R815" t="s">
        <v>7524</v>
      </c>
      <c r="S815" t="s">
        <v>7524</v>
      </c>
      <c r="T815">
        <v>5.56</v>
      </c>
      <c r="U815" t="s">
        <v>8536</v>
      </c>
      <c r="V815">
        <v>1.8</v>
      </c>
      <c r="W815" t="s">
        <v>7774</v>
      </c>
      <c r="AD815">
        <v>42.759881030000003</v>
      </c>
      <c r="AE815">
        <v>-82.037706979999996</v>
      </c>
      <c r="AF815">
        <v>201.4</v>
      </c>
      <c r="AG815">
        <v>290</v>
      </c>
      <c r="AH815" t="s">
        <v>8087</v>
      </c>
      <c r="AJ815">
        <v>986</v>
      </c>
      <c r="AK815">
        <v>18.100000000000001</v>
      </c>
    </row>
    <row r="816" spans="1:54" x14ac:dyDescent="0.35">
      <c r="A816" t="s">
        <v>8084</v>
      </c>
      <c r="B816">
        <v>812</v>
      </c>
      <c r="C816">
        <v>2770.6</v>
      </c>
      <c r="D816">
        <v>10</v>
      </c>
      <c r="E816" t="s">
        <v>7782</v>
      </c>
      <c r="F816" t="s">
        <v>8085</v>
      </c>
      <c r="G816" t="s">
        <v>8107</v>
      </c>
      <c r="Q816" t="s">
        <v>8537</v>
      </c>
      <c r="R816" t="s">
        <v>7432</v>
      </c>
      <c r="S816" t="s">
        <v>7432</v>
      </c>
      <c r="T816">
        <v>5.56</v>
      </c>
      <c r="U816" t="s">
        <v>8538</v>
      </c>
      <c r="V816">
        <v>1.8</v>
      </c>
      <c r="W816" t="s">
        <v>7774</v>
      </c>
      <c r="AD816">
        <v>42.759716949999998</v>
      </c>
      <c r="AE816">
        <v>-82.037715879999993</v>
      </c>
      <c r="AF816">
        <v>201.5</v>
      </c>
      <c r="AG816">
        <v>290</v>
      </c>
      <c r="AH816" t="s">
        <v>8087</v>
      </c>
      <c r="AJ816">
        <v>986</v>
      </c>
      <c r="AK816">
        <v>18.100000000000001</v>
      </c>
    </row>
    <row r="817" spans="1:54" x14ac:dyDescent="0.35">
      <c r="A817" t="s">
        <v>7778</v>
      </c>
      <c r="B817">
        <v>813</v>
      </c>
      <c r="C817">
        <v>2771.2060000000001</v>
      </c>
      <c r="D817">
        <v>10</v>
      </c>
      <c r="E817" t="s">
        <v>7782</v>
      </c>
      <c r="F817" t="s">
        <v>8092</v>
      </c>
      <c r="G817" t="s">
        <v>8081</v>
      </c>
      <c r="Q817" t="s">
        <v>8537</v>
      </c>
      <c r="R817" t="s">
        <v>7432</v>
      </c>
      <c r="S817" t="s">
        <v>7432</v>
      </c>
      <c r="U817" t="s">
        <v>8538</v>
      </c>
      <c r="V817">
        <v>1.8</v>
      </c>
      <c r="W817" t="s">
        <v>7774</v>
      </c>
      <c r="AC817" t="s">
        <v>8429</v>
      </c>
      <c r="AD817">
        <v>42.759711449999998</v>
      </c>
      <c r="AE817">
        <v>-82.037716099999997</v>
      </c>
      <c r="AF817">
        <v>201.5</v>
      </c>
      <c r="AH817" t="s">
        <v>8087</v>
      </c>
      <c r="AK817">
        <v>0.60699999999999998</v>
      </c>
    </row>
    <row r="818" spans="1:54" x14ac:dyDescent="0.35">
      <c r="A818" t="s">
        <v>8084</v>
      </c>
      <c r="B818">
        <v>814</v>
      </c>
      <c r="C818">
        <v>2785.1</v>
      </c>
      <c r="D818">
        <v>10</v>
      </c>
      <c r="E818" t="s">
        <v>7782</v>
      </c>
      <c r="F818" t="s">
        <v>8085</v>
      </c>
      <c r="G818" t="s">
        <v>8107</v>
      </c>
      <c r="Q818" t="s">
        <v>7250</v>
      </c>
      <c r="R818" t="s">
        <v>7596</v>
      </c>
      <c r="S818" t="s">
        <v>7596</v>
      </c>
      <c r="T818">
        <v>5.56</v>
      </c>
      <c r="U818" t="s">
        <v>7946</v>
      </c>
      <c r="V818">
        <v>1.8</v>
      </c>
      <c r="W818" t="s">
        <v>7774</v>
      </c>
      <c r="AD818">
        <v>42.759585440000002</v>
      </c>
      <c r="AE818">
        <v>-82.037720140000005</v>
      </c>
      <c r="AF818">
        <v>201.6</v>
      </c>
      <c r="AG818">
        <v>290</v>
      </c>
      <c r="AH818" t="s">
        <v>8087</v>
      </c>
      <c r="AJ818">
        <v>986</v>
      </c>
      <c r="AK818">
        <v>14.5</v>
      </c>
    </row>
    <row r="819" spans="1:54" x14ac:dyDescent="0.35">
      <c r="A819" t="s">
        <v>7778</v>
      </c>
      <c r="B819">
        <v>815</v>
      </c>
      <c r="C819">
        <v>2789.9229999999998</v>
      </c>
      <c r="D819">
        <v>10</v>
      </c>
      <c r="E819" t="s">
        <v>7782</v>
      </c>
      <c r="F819" t="s">
        <v>7773</v>
      </c>
      <c r="G819" t="s">
        <v>7797</v>
      </c>
      <c r="H819">
        <v>17</v>
      </c>
      <c r="I819">
        <v>0.93</v>
      </c>
      <c r="J819">
        <v>26</v>
      </c>
      <c r="K819">
        <v>12</v>
      </c>
      <c r="L819" t="s">
        <v>7577</v>
      </c>
      <c r="O819" t="s">
        <v>7805</v>
      </c>
      <c r="P819" t="s">
        <v>7774</v>
      </c>
      <c r="Q819" t="s">
        <v>7250</v>
      </c>
      <c r="R819" t="s">
        <v>7596</v>
      </c>
      <c r="S819" t="s">
        <v>7596</v>
      </c>
      <c r="T819">
        <v>5.56</v>
      </c>
      <c r="U819" t="s">
        <v>7946</v>
      </c>
      <c r="V819">
        <v>1.9</v>
      </c>
      <c r="W819" t="s">
        <v>7774</v>
      </c>
      <c r="X819" t="s">
        <v>7879</v>
      </c>
      <c r="Y819" t="s">
        <v>7774</v>
      </c>
      <c r="Z819">
        <v>15</v>
      </c>
      <c r="AA819">
        <v>10</v>
      </c>
      <c r="AB819">
        <v>12</v>
      </c>
      <c r="AC819" t="s">
        <v>5753</v>
      </c>
      <c r="AD819">
        <v>42.759541810000002</v>
      </c>
      <c r="AE819">
        <v>-82.037721579999996</v>
      </c>
      <c r="AF819">
        <v>201.6</v>
      </c>
      <c r="AG819">
        <v>290</v>
      </c>
      <c r="AH819" t="s">
        <v>8087</v>
      </c>
      <c r="AI819">
        <v>15</v>
      </c>
      <c r="AJ819">
        <v>986</v>
      </c>
      <c r="AK819">
        <v>4.8099999999999996</v>
      </c>
      <c r="AL819">
        <v>-234.565</v>
      </c>
      <c r="AM819">
        <v>2072</v>
      </c>
      <c r="AN819">
        <v>2080</v>
      </c>
      <c r="AQ819">
        <v>1.21</v>
      </c>
      <c r="AR819">
        <v>1.21</v>
      </c>
      <c r="AT819">
        <v>2.11</v>
      </c>
      <c r="AU819">
        <v>2.1</v>
      </c>
      <c r="BA819">
        <v>0.93</v>
      </c>
      <c r="BB819">
        <v>26</v>
      </c>
    </row>
    <row r="820" spans="1:54" x14ac:dyDescent="0.35">
      <c r="A820" t="s">
        <v>7778</v>
      </c>
      <c r="B820">
        <v>816</v>
      </c>
      <c r="C820">
        <v>2791.239</v>
      </c>
      <c r="D820">
        <v>10</v>
      </c>
      <c r="E820" t="s">
        <v>7782</v>
      </c>
      <c r="F820" t="s">
        <v>7773</v>
      </c>
      <c r="G820" t="s">
        <v>7797</v>
      </c>
      <c r="H820">
        <v>19</v>
      </c>
      <c r="I820">
        <v>1.05</v>
      </c>
      <c r="J820">
        <v>34</v>
      </c>
      <c r="K820">
        <v>20</v>
      </c>
      <c r="L820" t="s">
        <v>7578</v>
      </c>
      <c r="O820" t="s">
        <v>7805</v>
      </c>
      <c r="P820" t="s">
        <v>7774</v>
      </c>
      <c r="Q820" t="s">
        <v>7250</v>
      </c>
      <c r="R820" t="s">
        <v>7596</v>
      </c>
      <c r="S820" t="s">
        <v>7596</v>
      </c>
      <c r="T820">
        <v>5.56</v>
      </c>
      <c r="U820" t="s">
        <v>7946</v>
      </c>
      <c r="V820">
        <v>1.9</v>
      </c>
      <c r="W820" t="s">
        <v>7774</v>
      </c>
      <c r="X820" t="s">
        <v>7788</v>
      </c>
      <c r="Y820" t="s">
        <v>7774</v>
      </c>
      <c r="Z820">
        <v>10</v>
      </c>
      <c r="AA820">
        <v>10</v>
      </c>
      <c r="AB820">
        <v>12</v>
      </c>
      <c r="AC820" t="s">
        <v>5753</v>
      </c>
      <c r="AD820">
        <v>42.759529899999997</v>
      </c>
      <c r="AE820">
        <v>-82.037722000000002</v>
      </c>
      <c r="AF820">
        <v>201.6</v>
      </c>
      <c r="AG820">
        <v>290</v>
      </c>
      <c r="AH820" t="s">
        <v>8087</v>
      </c>
      <c r="AI820">
        <v>15</v>
      </c>
      <c r="AJ820">
        <v>986</v>
      </c>
      <c r="AK820">
        <v>6.1230000000000002</v>
      </c>
      <c r="AL820">
        <v>-229.96199999999999</v>
      </c>
      <c r="AM820">
        <v>2036</v>
      </c>
      <c r="AN820">
        <v>2051</v>
      </c>
      <c r="AQ820">
        <v>1.2</v>
      </c>
      <c r="AR820">
        <v>1.19</v>
      </c>
      <c r="AT820">
        <v>2.08</v>
      </c>
      <c r="AU820">
        <v>2.06</v>
      </c>
      <c r="BA820">
        <v>1.05</v>
      </c>
      <c r="BB820">
        <v>34</v>
      </c>
    </row>
    <row r="821" spans="1:54" x14ac:dyDescent="0.35">
      <c r="A821" t="s">
        <v>7778</v>
      </c>
      <c r="B821">
        <v>817</v>
      </c>
      <c r="C821">
        <v>2792.5309999999999</v>
      </c>
      <c r="D821">
        <v>10</v>
      </c>
      <c r="E821" t="s">
        <v>7782</v>
      </c>
      <c r="F821" t="s">
        <v>7773</v>
      </c>
      <c r="G821" t="s">
        <v>7797</v>
      </c>
      <c r="H821">
        <v>18</v>
      </c>
      <c r="I821">
        <v>1</v>
      </c>
      <c r="J821">
        <v>26</v>
      </c>
      <c r="K821">
        <v>15</v>
      </c>
      <c r="L821" t="s">
        <v>7639</v>
      </c>
      <c r="O821" t="s">
        <v>7805</v>
      </c>
      <c r="P821" t="s">
        <v>7774</v>
      </c>
      <c r="Q821" t="s">
        <v>7250</v>
      </c>
      <c r="R821" t="s">
        <v>7596</v>
      </c>
      <c r="S821" t="s">
        <v>7596</v>
      </c>
      <c r="T821">
        <v>5.56</v>
      </c>
      <c r="U821" t="s">
        <v>7946</v>
      </c>
      <c r="V821">
        <v>1.9</v>
      </c>
      <c r="W821" t="s">
        <v>7774</v>
      </c>
      <c r="X821" t="s">
        <v>7788</v>
      </c>
      <c r="Y821" t="s">
        <v>3293</v>
      </c>
      <c r="Z821">
        <v>10</v>
      </c>
      <c r="AA821">
        <v>10</v>
      </c>
      <c r="AB821">
        <v>12</v>
      </c>
      <c r="AC821" t="s">
        <v>5753</v>
      </c>
      <c r="AD821">
        <v>42.759518149999998</v>
      </c>
      <c r="AE821">
        <v>-82.037722439999996</v>
      </c>
      <c r="AF821">
        <v>201.6</v>
      </c>
      <c r="AG821">
        <v>290</v>
      </c>
      <c r="AH821" t="s">
        <v>8087</v>
      </c>
      <c r="AI821">
        <v>15</v>
      </c>
      <c r="AJ821">
        <v>986</v>
      </c>
      <c r="AK821">
        <v>7.4189999999999996</v>
      </c>
      <c r="AL821">
        <v>-239.26599999999999</v>
      </c>
      <c r="AM821">
        <v>2067</v>
      </c>
      <c r="AN821">
        <v>2076</v>
      </c>
      <c r="AQ821">
        <v>1.21</v>
      </c>
      <c r="AR821">
        <v>1.21</v>
      </c>
      <c r="AT821">
        <v>2.11</v>
      </c>
      <c r="AU821">
        <v>2.1</v>
      </c>
      <c r="BA821">
        <v>1</v>
      </c>
      <c r="BB821">
        <v>26</v>
      </c>
    </row>
    <row r="822" spans="1:54" x14ac:dyDescent="0.35">
      <c r="A822" t="s">
        <v>7778</v>
      </c>
      <c r="B822">
        <v>818</v>
      </c>
      <c r="C822">
        <v>2793.8229999999999</v>
      </c>
      <c r="D822">
        <v>10</v>
      </c>
      <c r="E822" t="s">
        <v>7782</v>
      </c>
      <c r="F822" t="s">
        <v>7773</v>
      </c>
      <c r="G822" t="s">
        <v>7797</v>
      </c>
      <c r="H822">
        <v>18</v>
      </c>
      <c r="I822">
        <v>0.98</v>
      </c>
      <c r="J822">
        <v>44</v>
      </c>
      <c r="K822">
        <v>16</v>
      </c>
      <c r="L822" t="s">
        <v>7578</v>
      </c>
      <c r="O822" t="s">
        <v>7805</v>
      </c>
      <c r="P822" t="s">
        <v>7774</v>
      </c>
      <c r="Q822" t="s">
        <v>7250</v>
      </c>
      <c r="R822" t="s">
        <v>7596</v>
      </c>
      <c r="S822" t="s">
        <v>7596</v>
      </c>
      <c r="T822">
        <v>5.56</v>
      </c>
      <c r="U822" t="s">
        <v>7946</v>
      </c>
      <c r="V822">
        <v>1.9</v>
      </c>
      <c r="W822" t="s">
        <v>7774</v>
      </c>
      <c r="X822" t="s">
        <v>7879</v>
      </c>
      <c r="Y822" t="s">
        <v>7774</v>
      </c>
      <c r="Z822">
        <v>15</v>
      </c>
      <c r="AA822">
        <v>10</v>
      </c>
      <c r="AB822">
        <v>12</v>
      </c>
      <c r="AC822" t="s">
        <v>5753</v>
      </c>
      <c r="AD822">
        <v>42.759506520000002</v>
      </c>
      <c r="AE822">
        <v>-82.037722919999993</v>
      </c>
      <c r="AF822">
        <v>201.6</v>
      </c>
      <c r="AG822">
        <v>290</v>
      </c>
      <c r="AH822" t="s">
        <v>8087</v>
      </c>
      <c r="AI822">
        <v>15</v>
      </c>
      <c r="AJ822">
        <v>986</v>
      </c>
      <c r="AK822">
        <v>8.702</v>
      </c>
      <c r="AL822">
        <v>-231.976</v>
      </c>
      <c r="AM822">
        <v>2012</v>
      </c>
      <c r="AN822">
        <v>2030</v>
      </c>
      <c r="AQ822">
        <v>1.19</v>
      </c>
      <c r="AR822">
        <v>1.17</v>
      </c>
      <c r="AT822">
        <v>2.06</v>
      </c>
      <c r="AU822">
        <v>2.04</v>
      </c>
      <c r="BA822">
        <v>0.98</v>
      </c>
      <c r="BB822">
        <v>44</v>
      </c>
    </row>
    <row r="823" spans="1:54" x14ac:dyDescent="0.35">
      <c r="A823" t="s">
        <v>7778</v>
      </c>
      <c r="B823">
        <v>819</v>
      </c>
      <c r="C823">
        <v>2795.098</v>
      </c>
      <c r="D823">
        <v>10</v>
      </c>
      <c r="E823" t="s">
        <v>7782</v>
      </c>
      <c r="F823" t="s">
        <v>7773</v>
      </c>
      <c r="G823" t="s">
        <v>7797</v>
      </c>
      <c r="H823">
        <v>11</v>
      </c>
      <c r="I823">
        <v>0.59</v>
      </c>
      <c r="J823">
        <v>35</v>
      </c>
      <c r="K823">
        <v>29</v>
      </c>
      <c r="L823" t="s">
        <v>7575</v>
      </c>
      <c r="O823" t="s">
        <v>7805</v>
      </c>
      <c r="P823" t="s">
        <v>7774</v>
      </c>
      <c r="Q823" t="s">
        <v>7250</v>
      </c>
      <c r="R823" t="s">
        <v>7596</v>
      </c>
      <c r="S823" t="s">
        <v>7596</v>
      </c>
      <c r="T823">
        <v>5.56</v>
      </c>
      <c r="U823" t="s">
        <v>7946</v>
      </c>
      <c r="V823">
        <v>1.8</v>
      </c>
      <c r="W823" t="s">
        <v>7774</v>
      </c>
      <c r="X823" t="s">
        <v>7788</v>
      </c>
      <c r="Y823" t="s">
        <v>7774</v>
      </c>
      <c r="Z823">
        <v>10</v>
      </c>
      <c r="AA823">
        <v>10</v>
      </c>
      <c r="AB823">
        <v>12</v>
      </c>
      <c r="AC823" t="s">
        <v>5753</v>
      </c>
      <c r="AD823">
        <v>42.759494910000001</v>
      </c>
      <c r="AE823">
        <v>-82.037723409999998</v>
      </c>
      <c r="AF823">
        <v>201.6</v>
      </c>
      <c r="AG823">
        <v>290</v>
      </c>
      <c r="AH823" t="s">
        <v>8087</v>
      </c>
      <c r="AI823">
        <v>15</v>
      </c>
      <c r="AJ823">
        <v>986</v>
      </c>
      <c r="AK823">
        <v>9.9809999999999999</v>
      </c>
      <c r="AL823">
        <v>-247.09299999999999</v>
      </c>
      <c r="AM823">
        <v>2075</v>
      </c>
      <c r="AN823">
        <v>2082</v>
      </c>
      <c r="AQ823">
        <v>1.22</v>
      </c>
      <c r="AR823">
        <v>1.21</v>
      </c>
      <c r="AT823">
        <v>2.11</v>
      </c>
      <c r="AU823">
        <v>2.1</v>
      </c>
      <c r="BA823">
        <v>0.59</v>
      </c>
      <c r="BB823">
        <v>35</v>
      </c>
    </row>
    <row r="824" spans="1:54" x14ac:dyDescent="0.35">
      <c r="A824" t="s">
        <v>8084</v>
      </c>
      <c r="B824">
        <v>820</v>
      </c>
      <c r="C824">
        <v>2803.1</v>
      </c>
      <c r="D824">
        <v>10</v>
      </c>
      <c r="E824" t="s">
        <v>7782</v>
      </c>
      <c r="F824" t="s">
        <v>8085</v>
      </c>
      <c r="G824" t="s">
        <v>8107</v>
      </c>
      <c r="Q824" t="s">
        <v>8539</v>
      </c>
      <c r="R824" t="s">
        <v>7382</v>
      </c>
      <c r="S824" t="s">
        <v>7382</v>
      </c>
      <c r="T824">
        <v>5.56</v>
      </c>
      <c r="U824" t="s">
        <v>8540</v>
      </c>
      <c r="V824">
        <v>1.8</v>
      </c>
      <c r="W824" t="s">
        <v>7774</v>
      </c>
      <c r="AD824">
        <v>42.759422209999997</v>
      </c>
      <c r="AE824">
        <v>-82.037726910000003</v>
      </c>
      <c r="AF824">
        <v>201.6</v>
      </c>
      <c r="AG824">
        <v>290</v>
      </c>
      <c r="AH824" t="s">
        <v>8087</v>
      </c>
      <c r="AJ824">
        <v>986</v>
      </c>
      <c r="AK824">
        <v>18</v>
      </c>
    </row>
    <row r="825" spans="1:54" x14ac:dyDescent="0.35">
      <c r="A825" t="s">
        <v>8084</v>
      </c>
      <c r="B825">
        <v>821</v>
      </c>
      <c r="C825">
        <v>2821.2</v>
      </c>
      <c r="D825">
        <v>10</v>
      </c>
      <c r="E825" t="s">
        <v>7782</v>
      </c>
      <c r="F825" t="s">
        <v>8085</v>
      </c>
      <c r="G825" t="s">
        <v>8107</v>
      </c>
      <c r="Q825" t="s">
        <v>7251</v>
      </c>
      <c r="R825" t="s">
        <v>7585</v>
      </c>
      <c r="S825" t="s">
        <v>7585</v>
      </c>
      <c r="T825">
        <v>5.56</v>
      </c>
      <c r="U825" t="s">
        <v>7864</v>
      </c>
      <c r="V825">
        <v>1.8</v>
      </c>
      <c r="W825" t="s">
        <v>7774</v>
      </c>
      <c r="AD825">
        <v>42.759258129999999</v>
      </c>
      <c r="AE825">
        <v>-82.037736159999994</v>
      </c>
      <c r="AF825">
        <v>201.6</v>
      </c>
      <c r="AG825">
        <v>290</v>
      </c>
      <c r="AH825" t="s">
        <v>8087</v>
      </c>
      <c r="AJ825">
        <v>986</v>
      </c>
      <c r="AK825">
        <v>18.100000000000001</v>
      </c>
    </row>
    <row r="826" spans="1:54" x14ac:dyDescent="0.35">
      <c r="A826" t="s">
        <v>7778</v>
      </c>
      <c r="B826">
        <v>822</v>
      </c>
      <c r="C826">
        <v>2839.0360000000001</v>
      </c>
      <c r="D826">
        <v>10</v>
      </c>
      <c r="E826" t="s">
        <v>7798</v>
      </c>
      <c r="F826" t="s">
        <v>7773</v>
      </c>
      <c r="G826" t="s">
        <v>7797</v>
      </c>
      <c r="H826">
        <v>10</v>
      </c>
      <c r="I826">
        <v>0.56000000000000005</v>
      </c>
      <c r="J826">
        <v>9</v>
      </c>
      <c r="K826">
        <v>4</v>
      </c>
      <c r="L826" t="s">
        <v>7863</v>
      </c>
      <c r="O826" t="s">
        <v>7784</v>
      </c>
      <c r="P826" t="s">
        <v>7774</v>
      </c>
      <c r="Q826" t="s">
        <v>7251</v>
      </c>
      <c r="R826" t="s">
        <v>7585</v>
      </c>
      <c r="S826" t="s">
        <v>7585</v>
      </c>
      <c r="T826">
        <v>5.56</v>
      </c>
      <c r="U826" t="s">
        <v>7864</v>
      </c>
      <c r="V826">
        <v>1.8</v>
      </c>
      <c r="W826" t="s">
        <v>7774</v>
      </c>
      <c r="X826" t="s">
        <v>7789</v>
      </c>
      <c r="Y826" t="s">
        <v>7774</v>
      </c>
      <c r="AC826" t="s">
        <v>6137</v>
      </c>
      <c r="AD826">
        <v>42.759096479999997</v>
      </c>
      <c r="AE826">
        <v>-82.037745029999996</v>
      </c>
      <c r="AF826">
        <v>201.5</v>
      </c>
      <c r="AG826">
        <v>290</v>
      </c>
      <c r="AH826" t="s">
        <v>8087</v>
      </c>
      <c r="AI826">
        <v>15</v>
      </c>
      <c r="AJ826">
        <v>986</v>
      </c>
      <c r="AK826">
        <v>17.832000000000001</v>
      </c>
      <c r="AL826">
        <v>-373.214</v>
      </c>
      <c r="AM826">
        <v>2116</v>
      </c>
      <c r="AN826">
        <v>2117</v>
      </c>
      <c r="AQ826">
        <v>1.24</v>
      </c>
      <c r="AR826">
        <v>1.24</v>
      </c>
      <c r="AT826">
        <v>2.15</v>
      </c>
      <c r="AU826">
        <v>2.15</v>
      </c>
      <c r="BA826">
        <v>0.56000000000000005</v>
      </c>
      <c r="BB826">
        <v>9</v>
      </c>
    </row>
    <row r="827" spans="1:54" x14ac:dyDescent="0.35">
      <c r="A827" t="s">
        <v>8084</v>
      </c>
      <c r="B827">
        <v>823</v>
      </c>
      <c r="C827">
        <v>2839.3</v>
      </c>
      <c r="D827">
        <v>10</v>
      </c>
      <c r="E827" t="s">
        <v>7782</v>
      </c>
      <c r="F827" t="s">
        <v>8085</v>
      </c>
      <c r="G827" t="s">
        <v>8107</v>
      </c>
      <c r="Q827" t="s">
        <v>7252</v>
      </c>
      <c r="R827" t="s">
        <v>7351</v>
      </c>
      <c r="S827" t="s">
        <v>7351</v>
      </c>
      <c r="T827">
        <v>5.56</v>
      </c>
      <c r="U827" t="s">
        <v>7865</v>
      </c>
      <c r="V827">
        <v>1.8</v>
      </c>
      <c r="W827" t="s">
        <v>7774</v>
      </c>
      <c r="AD827">
        <v>42.759094050000002</v>
      </c>
      <c r="AE827">
        <v>-82.037745150000006</v>
      </c>
      <c r="AF827">
        <v>201.5</v>
      </c>
      <c r="AG827">
        <v>290</v>
      </c>
      <c r="AH827" t="s">
        <v>8087</v>
      </c>
      <c r="AJ827">
        <v>986</v>
      </c>
      <c r="AK827">
        <v>18.100000000000001</v>
      </c>
    </row>
    <row r="828" spans="1:54" x14ac:dyDescent="0.35">
      <c r="A828" t="s">
        <v>7778</v>
      </c>
      <c r="B828">
        <v>824</v>
      </c>
      <c r="C828">
        <v>2840.442</v>
      </c>
      <c r="D828">
        <v>10</v>
      </c>
      <c r="E828" t="s">
        <v>7798</v>
      </c>
      <c r="F828" t="s">
        <v>7773</v>
      </c>
      <c r="G828" t="s">
        <v>7797</v>
      </c>
      <c r="H828">
        <v>10</v>
      </c>
      <c r="I828">
        <v>0.56000000000000005</v>
      </c>
      <c r="J828">
        <v>16</v>
      </c>
      <c r="K828">
        <v>4</v>
      </c>
      <c r="L828" t="s">
        <v>7535</v>
      </c>
      <c r="O828" t="s">
        <v>7784</v>
      </c>
      <c r="P828" t="s">
        <v>7774</v>
      </c>
      <c r="Q828" t="s">
        <v>7252</v>
      </c>
      <c r="R828" t="s">
        <v>7351</v>
      </c>
      <c r="S828" t="s">
        <v>7351</v>
      </c>
      <c r="T828">
        <v>5.56</v>
      </c>
      <c r="U828" t="s">
        <v>7865</v>
      </c>
      <c r="V828">
        <v>1.8</v>
      </c>
      <c r="W828" t="s">
        <v>7774</v>
      </c>
      <c r="X828" t="s">
        <v>7783</v>
      </c>
      <c r="Y828" t="s">
        <v>7774</v>
      </c>
      <c r="Z828">
        <v>15</v>
      </c>
      <c r="AA828">
        <v>15</v>
      </c>
      <c r="AB828">
        <v>8</v>
      </c>
      <c r="AC828" t="s">
        <v>5753</v>
      </c>
      <c r="AD828">
        <v>42.759083769999997</v>
      </c>
      <c r="AE828">
        <v>-82.037745650000005</v>
      </c>
      <c r="AF828">
        <v>201.5</v>
      </c>
      <c r="AG828">
        <v>290</v>
      </c>
      <c r="AH828" t="s">
        <v>8087</v>
      </c>
      <c r="AI828">
        <v>15</v>
      </c>
      <c r="AJ828">
        <v>986</v>
      </c>
      <c r="AK828">
        <v>1.1339999999999999</v>
      </c>
      <c r="AL828">
        <v>382.86500000000001</v>
      </c>
      <c r="AM828">
        <v>2108</v>
      </c>
      <c r="AN828">
        <v>2110</v>
      </c>
      <c r="AQ828">
        <v>1.23</v>
      </c>
      <c r="AR828">
        <v>1.23</v>
      </c>
      <c r="AT828">
        <v>2.14</v>
      </c>
      <c r="AU828">
        <v>2.14</v>
      </c>
      <c r="BA828">
        <v>0.56000000000000005</v>
      </c>
      <c r="BB828">
        <v>16</v>
      </c>
    </row>
    <row r="829" spans="1:54" x14ac:dyDescent="0.35">
      <c r="A829" t="s">
        <v>8084</v>
      </c>
      <c r="B829">
        <v>825</v>
      </c>
      <c r="C829">
        <v>2857.4</v>
      </c>
      <c r="D829">
        <v>10</v>
      </c>
      <c r="E829" t="s">
        <v>7782</v>
      </c>
      <c r="F829" t="s">
        <v>8085</v>
      </c>
      <c r="G829" t="s">
        <v>8107</v>
      </c>
      <c r="Q829" t="s">
        <v>7253</v>
      </c>
      <c r="R829" t="s">
        <v>7383</v>
      </c>
      <c r="S829" t="s">
        <v>7383</v>
      </c>
      <c r="T829">
        <v>5.56</v>
      </c>
      <c r="U829" t="s">
        <v>7947</v>
      </c>
      <c r="V829">
        <v>1.8</v>
      </c>
      <c r="W829" t="s">
        <v>7774</v>
      </c>
      <c r="AD829">
        <v>42.758929940000002</v>
      </c>
      <c r="AE829">
        <v>-82.037753080000002</v>
      </c>
      <c r="AF829">
        <v>201.5</v>
      </c>
      <c r="AG829">
        <v>290</v>
      </c>
      <c r="AH829" t="s">
        <v>8087</v>
      </c>
      <c r="AJ829">
        <v>986</v>
      </c>
      <c r="AK829">
        <v>18.100000000000001</v>
      </c>
    </row>
    <row r="830" spans="1:54" x14ac:dyDescent="0.35">
      <c r="A830" t="s">
        <v>7778</v>
      </c>
      <c r="B830">
        <v>826</v>
      </c>
      <c r="C830">
        <v>2857.578</v>
      </c>
      <c r="D830">
        <v>10</v>
      </c>
      <c r="E830" t="s">
        <v>7782</v>
      </c>
      <c r="F830" t="s">
        <v>7773</v>
      </c>
      <c r="G830" t="s">
        <v>5753</v>
      </c>
      <c r="H830">
        <v>10</v>
      </c>
      <c r="I830">
        <v>0.56000000000000005</v>
      </c>
      <c r="J830">
        <v>8</v>
      </c>
      <c r="K830">
        <v>15</v>
      </c>
      <c r="L830" t="s">
        <v>7413</v>
      </c>
      <c r="O830" t="s">
        <v>7784</v>
      </c>
      <c r="P830" t="s">
        <v>7774</v>
      </c>
      <c r="Q830" t="s">
        <v>7253</v>
      </c>
      <c r="R830" t="s">
        <v>7383</v>
      </c>
      <c r="S830" t="s">
        <v>7383</v>
      </c>
      <c r="T830">
        <v>5.56</v>
      </c>
      <c r="U830" t="s">
        <v>7947</v>
      </c>
      <c r="V830">
        <v>1.7</v>
      </c>
      <c r="W830" t="s">
        <v>7774</v>
      </c>
      <c r="X830" t="s">
        <v>7786</v>
      </c>
      <c r="Y830" t="s">
        <v>3293</v>
      </c>
      <c r="Z830">
        <v>10</v>
      </c>
      <c r="AA830">
        <v>10</v>
      </c>
      <c r="AB830">
        <v>15</v>
      </c>
      <c r="AC830" t="s">
        <v>5683</v>
      </c>
      <c r="AD830">
        <v>42.758928359999999</v>
      </c>
      <c r="AE830">
        <v>-82.037753159999994</v>
      </c>
      <c r="AF830">
        <v>201.5</v>
      </c>
      <c r="AG830">
        <v>290</v>
      </c>
      <c r="AH830" t="s">
        <v>8087</v>
      </c>
      <c r="AI830">
        <v>15</v>
      </c>
      <c r="AJ830">
        <v>986</v>
      </c>
      <c r="AK830">
        <v>0.17399999999999999</v>
      </c>
      <c r="AL830">
        <v>-398.98500000000001</v>
      </c>
      <c r="AM830">
        <v>2116</v>
      </c>
      <c r="AN830">
        <v>2117</v>
      </c>
      <c r="AQ830">
        <v>1.24</v>
      </c>
      <c r="AR830">
        <v>1.24</v>
      </c>
      <c r="AT830">
        <v>2.15</v>
      </c>
      <c r="AU830">
        <v>2.15</v>
      </c>
      <c r="BA830">
        <v>0.56000000000000005</v>
      </c>
      <c r="BB830">
        <v>8</v>
      </c>
    </row>
    <row r="831" spans="1:54" x14ac:dyDescent="0.35">
      <c r="A831" t="s">
        <v>7778</v>
      </c>
      <c r="B831">
        <v>827</v>
      </c>
      <c r="C831">
        <v>2858.0329999999999</v>
      </c>
      <c r="D831">
        <v>10</v>
      </c>
      <c r="E831" t="s">
        <v>7782</v>
      </c>
      <c r="F831" t="s">
        <v>7773</v>
      </c>
      <c r="G831" t="s">
        <v>5753</v>
      </c>
      <c r="H831">
        <v>11</v>
      </c>
      <c r="I831">
        <v>0.59</v>
      </c>
      <c r="J831">
        <v>7</v>
      </c>
      <c r="K831">
        <v>6</v>
      </c>
      <c r="L831" t="s">
        <v>7648</v>
      </c>
      <c r="O831" t="s">
        <v>7784</v>
      </c>
      <c r="P831" t="s">
        <v>7774</v>
      </c>
      <c r="Q831" t="s">
        <v>7253</v>
      </c>
      <c r="R831" t="s">
        <v>7383</v>
      </c>
      <c r="S831" t="s">
        <v>7383</v>
      </c>
      <c r="T831">
        <v>5.56</v>
      </c>
      <c r="U831" t="s">
        <v>7947</v>
      </c>
      <c r="V831">
        <v>1.8</v>
      </c>
      <c r="W831" t="s">
        <v>7774</v>
      </c>
      <c r="X831" t="s">
        <v>7789</v>
      </c>
      <c r="Y831" t="s">
        <v>7774</v>
      </c>
      <c r="AC831" t="s">
        <v>5678</v>
      </c>
      <c r="AD831">
        <v>42.758924229999998</v>
      </c>
      <c r="AE831">
        <v>-82.037753350000003</v>
      </c>
      <c r="AF831">
        <v>201.5</v>
      </c>
      <c r="AG831">
        <v>290</v>
      </c>
      <c r="AH831" t="s">
        <v>8087</v>
      </c>
      <c r="AI831">
        <v>15</v>
      </c>
      <c r="AJ831">
        <v>986</v>
      </c>
      <c r="AK831">
        <v>0.63</v>
      </c>
      <c r="AL831">
        <v>-395.50599999999997</v>
      </c>
      <c r="AM831">
        <v>2117</v>
      </c>
      <c r="AN831">
        <v>2118</v>
      </c>
      <c r="AQ831">
        <v>1.24</v>
      </c>
      <c r="AR831">
        <v>1.24</v>
      </c>
      <c r="AT831">
        <v>2.15</v>
      </c>
      <c r="AU831">
        <v>2.15</v>
      </c>
      <c r="BA831">
        <v>0.59</v>
      </c>
      <c r="BB831">
        <v>7</v>
      </c>
    </row>
    <row r="832" spans="1:54" x14ac:dyDescent="0.35">
      <c r="A832" t="s">
        <v>7778</v>
      </c>
      <c r="B832">
        <v>828</v>
      </c>
      <c r="C832">
        <v>2858.1889999999999</v>
      </c>
      <c r="D832">
        <v>10</v>
      </c>
      <c r="E832" t="s">
        <v>7782</v>
      </c>
      <c r="F832" t="s">
        <v>7773</v>
      </c>
      <c r="G832" t="s">
        <v>5753</v>
      </c>
      <c r="H832">
        <v>11</v>
      </c>
      <c r="I832">
        <v>0.59</v>
      </c>
      <c r="J832">
        <v>11</v>
      </c>
      <c r="K832">
        <v>11</v>
      </c>
      <c r="L832" t="s">
        <v>7413</v>
      </c>
      <c r="O832" t="s">
        <v>7784</v>
      </c>
      <c r="P832" t="s">
        <v>7774</v>
      </c>
      <c r="Q832" t="s">
        <v>7253</v>
      </c>
      <c r="R832" t="s">
        <v>7383</v>
      </c>
      <c r="S832" t="s">
        <v>7383</v>
      </c>
      <c r="T832">
        <v>5.56</v>
      </c>
      <c r="U832" t="s">
        <v>7947</v>
      </c>
      <c r="V832">
        <v>1.8</v>
      </c>
      <c r="W832" t="s">
        <v>7774</v>
      </c>
      <c r="X832" t="s">
        <v>7788</v>
      </c>
      <c r="Y832" t="s">
        <v>7774</v>
      </c>
      <c r="Z832">
        <v>10</v>
      </c>
      <c r="AA832">
        <v>10</v>
      </c>
      <c r="AB832">
        <v>12</v>
      </c>
      <c r="AC832" t="s">
        <v>5683</v>
      </c>
      <c r="AD832">
        <v>42.758922830000003</v>
      </c>
      <c r="AE832">
        <v>-82.037753420000001</v>
      </c>
      <c r="AF832">
        <v>201.5</v>
      </c>
      <c r="AG832">
        <v>290</v>
      </c>
      <c r="AH832" t="s">
        <v>8087</v>
      </c>
      <c r="AI832">
        <v>15</v>
      </c>
      <c r="AJ832">
        <v>986</v>
      </c>
      <c r="AK832">
        <v>0.78400000000000003</v>
      </c>
      <c r="AL832">
        <v>-401.065</v>
      </c>
      <c r="AM832">
        <v>2114</v>
      </c>
      <c r="AN832">
        <v>2115</v>
      </c>
      <c r="AQ832">
        <v>1.24</v>
      </c>
      <c r="AR832">
        <v>1.23</v>
      </c>
      <c r="AT832">
        <v>2.14</v>
      </c>
      <c r="AU832">
        <v>2.14</v>
      </c>
      <c r="BA832">
        <v>0.59</v>
      </c>
      <c r="BB832">
        <v>11</v>
      </c>
    </row>
    <row r="833" spans="1:54" x14ac:dyDescent="0.35">
      <c r="A833" t="s">
        <v>7778</v>
      </c>
      <c r="B833">
        <v>829</v>
      </c>
      <c r="C833">
        <v>2858.2350000000001</v>
      </c>
      <c r="D833">
        <v>10</v>
      </c>
      <c r="E833" t="s">
        <v>7782</v>
      </c>
      <c r="F833" t="s">
        <v>7773</v>
      </c>
      <c r="G833" t="s">
        <v>5753</v>
      </c>
      <c r="H833">
        <v>16</v>
      </c>
      <c r="I833">
        <v>0.9</v>
      </c>
      <c r="J833">
        <v>9</v>
      </c>
      <c r="K833">
        <v>8</v>
      </c>
      <c r="L833" t="s">
        <v>7657</v>
      </c>
      <c r="O833" t="s">
        <v>7784</v>
      </c>
      <c r="P833" t="s">
        <v>7774</v>
      </c>
      <c r="Q833" t="s">
        <v>7253</v>
      </c>
      <c r="R833" t="s">
        <v>7383</v>
      </c>
      <c r="S833" t="s">
        <v>7383</v>
      </c>
      <c r="T833">
        <v>5.56</v>
      </c>
      <c r="U833" t="s">
        <v>7947</v>
      </c>
      <c r="V833">
        <v>1.8</v>
      </c>
      <c r="W833" t="s">
        <v>7774</v>
      </c>
      <c r="X833" t="s">
        <v>7789</v>
      </c>
      <c r="Y833" t="s">
        <v>7774</v>
      </c>
      <c r="AC833" t="s">
        <v>5678</v>
      </c>
      <c r="AD833">
        <v>42.758922409999997</v>
      </c>
      <c r="AE833">
        <v>-82.037753440000003</v>
      </c>
      <c r="AF833">
        <v>201.5</v>
      </c>
      <c r="AG833">
        <v>290</v>
      </c>
      <c r="AH833" t="s">
        <v>8087</v>
      </c>
      <c r="AI833">
        <v>15</v>
      </c>
      <c r="AJ833">
        <v>986</v>
      </c>
      <c r="AK833">
        <v>0.83099999999999996</v>
      </c>
      <c r="AL833">
        <v>-388.553</v>
      </c>
      <c r="AM833">
        <v>2114</v>
      </c>
      <c r="AN833">
        <v>2115</v>
      </c>
      <c r="AQ833">
        <v>1.23</v>
      </c>
      <c r="AR833">
        <v>1.23</v>
      </c>
      <c r="AT833">
        <v>2.14</v>
      </c>
      <c r="AU833">
        <v>2.14</v>
      </c>
      <c r="BA833">
        <v>0.9</v>
      </c>
      <c r="BB833">
        <v>9</v>
      </c>
    </row>
    <row r="834" spans="1:54" x14ac:dyDescent="0.35">
      <c r="A834" t="s">
        <v>7778</v>
      </c>
      <c r="B834">
        <v>830</v>
      </c>
      <c r="C834">
        <v>2858.2950000000001</v>
      </c>
      <c r="D834">
        <v>10</v>
      </c>
      <c r="E834" t="s">
        <v>7782</v>
      </c>
      <c r="F834" t="s">
        <v>7773</v>
      </c>
      <c r="G834" t="s">
        <v>5753</v>
      </c>
      <c r="H834">
        <v>10</v>
      </c>
      <c r="I834">
        <v>0.56000000000000005</v>
      </c>
      <c r="J834">
        <v>10</v>
      </c>
      <c r="K834">
        <v>15</v>
      </c>
      <c r="L834" t="s">
        <v>7648</v>
      </c>
      <c r="O834" t="s">
        <v>7784</v>
      </c>
      <c r="P834" t="s">
        <v>7774</v>
      </c>
      <c r="Q834" t="s">
        <v>7253</v>
      </c>
      <c r="R834" t="s">
        <v>7383</v>
      </c>
      <c r="S834" t="s">
        <v>7383</v>
      </c>
      <c r="T834">
        <v>5.56</v>
      </c>
      <c r="U834" t="s">
        <v>7947</v>
      </c>
      <c r="V834">
        <v>1.8</v>
      </c>
      <c r="W834" t="s">
        <v>7774</v>
      </c>
      <c r="X834" t="s">
        <v>7788</v>
      </c>
      <c r="Y834" t="s">
        <v>3293</v>
      </c>
      <c r="Z834">
        <v>10</v>
      </c>
      <c r="AA834">
        <v>10</v>
      </c>
      <c r="AB834">
        <v>12</v>
      </c>
      <c r="AC834" t="s">
        <v>5683</v>
      </c>
      <c r="AD834">
        <v>42.758921870000002</v>
      </c>
      <c r="AE834">
        <v>-82.037753460000005</v>
      </c>
      <c r="AF834">
        <v>201.5</v>
      </c>
      <c r="AG834">
        <v>290</v>
      </c>
      <c r="AH834" t="s">
        <v>8087</v>
      </c>
      <c r="AI834">
        <v>15</v>
      </c>
      <c r="AJ834">
        <v>986</v>
      </c>
      <c r="AK834">
        <v>0.89</v>
      </c>
      <c r="AL834">
        <v>-391.005</v>
      </c>
      <c r="AM834">
        <v>2115</v>
      </c>
      <c r="AN834">
        <v>2116</v>
      </c>
      <c r="AQ834">
        <v>1.24</v>
      </c>
      <c r="AR834">
        <v>1.23</v>
      </c>
      <c r="AT834">
        <v>2.15</v>
      </c>
      <c r="AU834">
        <v>2.14</v>
      </c>
      <c r="BA834">
        <v>0.56000000000000005</v>
      </c>
      <c r="BB834">
        <v>10</v>
      </c>
    </row>
    <row r="835" spans="1:54" x14ac:dyDescent="0.35">
      <c r="A835" t="s">
        <v>7778</v>
      </c>
      <c r="B835">
        <v>831</v>
      </c>
      <c r="C835">
        <v>2858.5439999999999</v>
      </c>
      <c r="D835">
        <v>10</v>
      </c>
      <c r="E835" t="s">
        <v>7782</v>
      </c>
      <c r="F835" t="s">
        <v>7773</v>
      </c>
      <c r="G835" t="s">
        <v>5753</v>
      </c>
      <c r="H835">
        <v>10</v>
      </c>
      <c r="I835">
        <v>0.55000000000000004</v>
      </c>
      <c r="J835">
        <v>7</v>
      </c>
      <c r="K835">
        <v>7</v>
      </c>
      <c r="L835" t="s">
        <v>7650</v>
      </c>
      <c r="O835" t="s">
        <v>7784</v>
      </c>
      <c r="P835" t="s">
        <v>7774</v>
      </c>
      <c r="Q835" t="s">
        <v>7253</v>
      </c>
      <c r="R835" t="s">
        <v>7383</v>
      </c>
      <c r="S835" t="s">
        <v>7383</v>
      </c>
      <c r="T835">
        <v>5.56</v>
      </c>
      <c r="U835" t="s">
        <v>7947</v>
      </c>
      <c r="V835">
        <v>1.8</v>
      </c>
      <c r="W835" t="s">
        <v>7774</v>
      </c>
      <c r="X835" t="s">
        <v>7789</v>
      </c>
      <c r="Y835" t="s">
        <v>7774</v>
      </c>
      <c r="AC835" t="s">
        <v>8271</v>
      </c>
      <c r="AD835">
        <v>42.758919599999999</v>
      </c>
      <c r="AE835">
        <v>-82.037753570000007</v>
      </c>
      <c r="AF835">
        <v>201.5</v>
      </c>
      <c r="AG835">
        <v>290</v>
      </c>
      <c r="AH835" t="s">
        <v>8087</v>
      </c>
      <c r="AI835">
        <v>15</v>
      </c>
      <c r="AJ835">
        <v>986</v>
      </c>
      <c r="AK835">
        <v>1.141</v>
      </c>
      <c r="AL835">
        <v>-401.13</v>
      </c>
      <c r="AM835">
        <v>2118</v>
      </c>
      <c r="AN835">
        <v>2118</v>
      </c>
      <c r="AQ835">
        <v>1.24</v>
      </c>
      <c r="AR835">
        <v>1.24</v>
      </c>
      <c r="AT835">
        <v>2.15</v>
      </c>
      <c r="AU835">
        <v>2.15</v>
      </c>
      <c r="BA835">
        <v>0.55000000000000004</v>
      </c>
      <c r="BB835">
        <v>7</v>
      </c>
    </row>
    <row r="836" spans="1:54" x14ac:dyDescent="0.35">
      <c r="A836" t="s">
        <v>7778</v>
      </c>
      <c r="B836">
        <v>832</v>
      </c>
      <c r="C836">
        <v>2858.623</v>
      </c>
      <c r="D836">
        <v>10</v>
      </c>
      <c r="E836" t="s">
        <v>7782</v>
      </c>
      <c r="F836" t="s">
        <v>7773</v>
      </c>
      <c r="G836" t="s">
        <v>5753</v>
      </c>
      <c r="H836">
        <v>10</v>
      </c>
      <c r="I836">
        <v>0.56000000000000005</v>
      </c>
      <c r="J836">
        <v>10</v>
      </c>
      <c r="K836">
        <v>7</v>
      </c>
      <c r="L836" t="s">
        <v>7650</v>
      </c>
      <c r="O836" t="s">
        <v>7784</v>
      </c>
      <c r="P836" t="s">
        <v>7774</v>
      </c>
      <c r="Q836" t="s">
        <v>7253</v>
      </c>
      <c r="R836" t="s">
        <v>7383</v>
      </c>
      <c r="S836" t="s">
        <v>7383</v>
      </c>
      <c r="T836">
        <v>5.56</v>
      </c>
      <c r="U836" t="s">
        <v>7947</v>
      </c>
      <c r="V836">
        <v>1.8</v>
      </c>
      <c r="W836" t="s">
        <v>7774</v>
      </c>
      <c r="X836" t="s">
        <v>7789</v>
      </c>
      <c r="Y836" t="s">
        <v>7774</v>
      </c>
      <c r="AC836" t="s">
        <v>5678</v>
      </c>
      <c r="AD836">
        <v>42.758918889999997</v>
      </c>
      <c r="AE836">
        <v>-82.037753600000002</v>
      </c>
      <c r="AF836">
        <v>201.5</v>
      </c>
      <c r="AG836">
        <v>290</v>
      </c>
      <c r="AH836" t="s">
        <v>8087</v>
      </c>
      <c r="AI836">
        <v>15</v>
      </c>
      <c r="AJ836">
        <v>986</v>
      </c>
      <c r="AK836">
        <v>1.2190000000000001</v>
      </c>
      <c r="AL836">
        <v>-401.875</v>
      </c>
      <c r="AM836">
        <v>2115</v>
      </c>
      <c r="AN836">
        <v>2116</v>
      </c>
      <c r="AQ836">
        <v>1.24</v>
      </c>
      <c r="AR836">
        <v>1.24</v>
      </c>
      <c r="AT836">
        <v>2.15</v>
      </c>
      <c r="AU836">
        <v>2.14</v>
      </c>
      <c r="BA836">
        <v>0.56000000000000005</v>
      </c>
      <c r="BB836">
        <v>10</v>
      </c>
    </row>
    <row r="837" spans="1:54" x14ac:dyDescent="0.35">
      <c r="A837" t="s">
        <v>7778</v>
      </c>
      <c r="B837">
        <v>833</v>
      </c>
      <c r="C837">
        <v>2858.8409999999999</v>
      </c>
      <c r="D837">
        <v>10</v>
      </c>
      <c r="E837" t="s">
        <v>7782</v>
      </c>
      <c r="F837" t="s">
        <v>7773</v>
      </c>
      <c r="G837" t="s">
        <v>5753</v>
      </c>
      <c r="H837">
        <v>13</v>
      </c>
      <c r="I837">
        <v>0.71</v>
      </c>
      <c r="J837">
        <v>7</v>
      </c>
      <c r="K837">
        <v>10</v>
      </c>
      <c r="L837" t="s">
        <v>7643</v>
      </c>
      <c r="O837" t="s">
        <v>7784</v>
      </c>
      <c r="P837" t="s">
        <v>7774</v>
      </c>
      <c r="Q837" t="s">
        <v>7253</v>
      </c>
      <c r="R837" t="s">
        <v>7383</v>
      </c>
      <c r="S837" t="s">
        <v>7383</v>
      </c>
      <c r="T837">
        <v>5.56</v>
      </c>
      <c r="U837" t="s">
        <v>7947</v>
      </c>
      <c r="V837">
        <v>1.8</v>
      </c>
      <c r="W837" t="s">
        <v>7774</v>
      </c>
      <c r="X837" t="s">
        <v>7789</v>
      </c>
      <c r="Y837" t="s">
        <v>7774</v>
      </c>
      <c r="AC837" t="s">
        <v>5678</v>
      </c>
      <c r="AD837">
        <v>42.758916910000003</v>
      </c>
      <c r="AE837">
        <v>-82.037753699999996</v>
      </c>
      <c r="AF837">
        <v>201.5</v>
      </c>
      <c r="AG837">
        <v>290</v>
      </c>
      <c r="AH837" t="s">
        <v>8087</v>
      </c>
      <c r="AI837">
        <v>15</v>
      </c>
      <c r="AJ837">
        <v>986</v>
      </c>
      <c r="AK837">
        <v>1.4370000000000001</v>
      </c>
      <c r="AL837">
        <v>-407.74799999999999</v>
      </c>
      <c r="AM837">
        <v>2116</v>
      </c>
      <c r="AN837">
        <v>2117</v>
      </c>
      <c r="AQ837">
        <v>1.24</v>
      </c>
      <c r="AR837">
        <v>1.24</v>
      </c>
      <c r="AT837">
        <v>2.15</v>
      </c>
      <c r="AU837">
        <v>2.15</v>
      </c>
      <c r="BA837">
        <v>0.71</v>
      </c>
      <c r="BB837">
        <v>7</v>
      </c>
    </row>
    <row r="838" spans="1:54" x14ac:dyDescent="0.35">
      <c r="A838" t="s">
        <v>7778</v>
      </c>
      <c r="B838">
        <v>834</v>
      </c>
      <c r="C838">
        <v>2858.8919999999998</v>
      </c>
      <c r="D838">
        <v>10</v>
      </c>
      <c r="E838" t="s">
        <v>7782</v>
      </c>
      <c r="F838" t="s">
        <v>7773</v>
      </c>
      <c r="G838" t="s">
        <v>5753</v>
      </c>
      <c r="H838">
        <v>11</v>
      </c>
      <c r="I838">
        <v>0.64</v>
      </c>
      <c r="J838">
        <v>7</v>
      </c>
      <c r="K838">
        <v>8</v>
      </c>
      <c r="L838" t="s">
        <v>7613</v>
      </c>
      <c r="N838">
        <v>35</v>
      </c>
      <c r="O838" t="s">
        <v>7784</v>
      </c>
      <c r="P838" t="s">
        <v>7774</v>
      </c>
      <c r="Q838" t="s">
        <v>7253</v>
      </c>
      <c r="R838" t="s">
        <v>7383</v>
      </c>
      <c r="S838" t="s">
        <v>7383</v>
      </c>
      <c r="T838">
        <v>5.56</v>
      </c>
      <c r="U838" t="s">
        <v>7947</v>
      </c>
      <c r="V838">
        <v>1.8</v>
      </c>
      <c r="W838" t="s">
        <v>7774</v>
      </c>
      <c r="X838" t="s">
        <v>7789</v>
      </c>
      <c r="Y838" t="s">
        <v>7774</v>
      </c>
      <c r="AC838" t="s">
        <v>5678</v>
      </c>
      <c r="AD838">
        <v>42.75891644</v>
      </c>
      <c r="AE838">
        <v>-82.037753719999998</v>
      </c>
      <c r="AF838">
        <v>201.5</v>
      </c>
      <c r="AG838">
        <v>290</v>
      </c>
      <c r="AH838" t="s">
        <v>8087</v>
      </c>
      <c r="AI838">
        <v>15</v>
      </c>
      <c r="AJ838">
        <v>986</v>
      </c>
      <c r="AK838">
        <v>1.4890000000000001</v>
      </c>
      <c r="AL838">
        <v>-414.77699999999999</v>
      </c>
      <c r="AM838">
        <v>2117</v>
      </c>
      <c r="AN838">
        <v>2118</v>
      </c>
      <c r="AQ838">
        <v>1.24</v>
      </c>
      <c r="AR838">
        <v>1.24</v>
      </c>
      <c r="AT838">
        <v>2.15</v>
      </c>
      <c r="AU838">
        <v>2.15</v>
      </c>
      <c r="BA838">
        <v>0.64</v>
      </c>
      <c r="BB838">
        <v>7</v>
      </c>
    </row>
    <row r="839" spans="1:54" x14ac:dyDescent="0.35">
      <c r="A839" t="s">
        <v>7778</v>
      </c>
      <c r="B839">
        <v>835</v>
      </c>
      <c r="C839">
        <v>2858.9079999999999</v>
      </c>
      <c r="D839">
        <v>10</v>
      </c>
      <c r="E839" t="s">
        <v>7782</v>
      </c>
      <c r="F839" t="s">
        <v>7773</v>
      </c>
      <c r="G839" t="s">
        <v>7852</v>
      </c>
      <c r="H839">
        <v>11</v>
      </c>
      <c r="I839">
        <v>0.64</v>
      </c>
      <c r="J839">
        <v>39</v>
      </c>
      <c r="K839">
        <v>29</v>
      </c>
      <c r="L839" t="s">
        <v>7649</v>
      </c>
      <c r="N839">
        <v>35</v>
      </c>
      <c r="O839" t="s">
        <v>7784</v>
      </c>
      <c r="P839" t="s">
        <v>7774</v>
      </c>
      <c r="Q839" t="s">
        <v>7253</v>
      </c>
      <c r="R839" t="s">
        <v>7383</v>
      </c>
      <c r="S839" t="s">
        <v>7383</v>
      </c>
      <c r="T839">
        <v>5.56</v>
      </c>
      <c r="U839" t="s">
        <v>7947</v>
      </c>
      <c r="V839">
        <v>1.8</v>
      </c>
      <c r="W839" t="s">
        <v>7774</v>
      </c>
      <c r="X839" t="s">
        <v>7788</v>
      </c>
      <c r="Y839" t="s">
        <v>7774</v>
      </c>
      <c r="AC839" t="s">
        <v>5939</v>
      </c>
      <c r="AD839">
        <v>42.75891644</v>
      </c>
      <c r="AE839">
        <v>-82.037753719999998</v>
      </c>
      <c r="AF839">
        <v>201.5</v>
      </c>
      <c r="AG839">
        <v>290</v>
      </c>
      <c r="AH839" t="s">
        <v>8087</v>
      </c>
      <c r="AI839">
        <v>15</v>
      </c>
      <c r="AJ839">
        <v>986</v>
      </c>
      <c r="AK839">
        <v>1.4890000000000001</v>
      </c>
      <c r="AL839">
        <v>-394.173</v>
      </c>
      <c r="AM839">
        <v>2082</v>
      </c>
      <c r="AN839">
        <v>2071</v>
      </c>
      <c r="AQ839">
        <v>1.21</v>
      </c>
      <c r="AR839">
        <v>1.22</v>
      </c>
      <c r="AT839">
        <v>2.1</v>
      </c>
      <c r="AU839">
        <v>2.11</v>
      </c>
      <c r="BA839">
        <v>0.43</v>
      </c>
      <c r="BB839">
        <v>39</v>
      </c>
    </row>
    <row r="840" spans="1:54" x14ac:dyDescent="0.35">
      <c r="A840" t="s">
        <v>7778</v>
      </c>
      <c r="B840">
        <v>836</v>
      </c>
      <c r="C840">
        <v>2858.9229999999998</v>
      </c>
      <c r="D840">
        <v>10</v>
      </c>
      <c r="E840" t="s">
        <v>7782</v>
      </c>
      <c r="F840" t="s">
        <v>7773</v>
      </c>
      <c r="G840" t="s">
        <v>5753</v>
      </c>
      <c r="H840">
        <v>11</v>
      </c>
      <c r="I840">
        <v>0.63</v>
      </c>
      <c r="J840">
        <v>10</v>
      </c>
      <c r="K840">
        <v>9</v>
      </c>
      <c r="L840" t="s">
        <v>7647</v>
      </c>
      <c r="N840">
        <v>35</v>
      </c>
      <c r="O840" t="s">
        <v>7784</v>
      </c>
      <c r="P840" t="s">
        <v>7774</v>
      </c>
      <c r="Q840" t="s">
        <v>7253</v>
      </c>
      <c r="R840" t="s">
        <v>7383</v>
      </c>
      <c r="S840" t="s">
        <v>7383</v>
      </c>
      <c r="T840">
        <v>5.56</v>
      </c>
      <c r="U840" t="s">
        <v>7947</v>
      </c>
      <c r="V840">
        <v>1.8</v>
      </c>
      <c r="W840" t="s">
        <v>7774</v>
      </c>
      <c r="X840" t="s">
        <v>7789</v>
      </c>
      <c r="Y840" t="s">
        <v>7774</v>
      </c>
      <c r="AC840" t="s">
        <v>5678</v>
      </c>
      <c r="AD840">
        <v>42.758916169999999</v>
      </c>
      <c r="AE840">
        <v>-82.037753730000006</v>
      </c>
      <c r="AF840">
        <v>201.5</v>
      </c>
      <c r="AG840">
        <v>290</v>
      </c>
      <c r="AH840" t="s">
        <v>8087</v>
      </c>
      <c r="AI840">
        <v>15</v>
      </c>
      <c r="AJ840">
        <v>986</v>
      </c>
      <c r="AK840">
        <v>1.5189999999999999</v>
      </c>
      <c r="AL840">
        <v>-394.173</v>
      </c>
      <c r="AM840">
        <v>2115</v>
      </c>
      <c r="AN840">
        <v>2116</v>
      </c>
      <c r="AQ840">
        <v>1.24</v>
      </c>
      <c r="AR840">
        <v>1.23</v>
      </c>
      <c r="AT840">
        <v>2.15</v>
      </c>
      <c r="AU840">
        <v>2.14</v>
      </c>
      <c r="BA840">
        <v>0.63</v>
      </c>
      <c r="BB840">
        <v>10</v>
      </c>
    </row>
    <row r="841" spans="1:54" x14ac:dyDescent="0.35">
      <c r="A841" t="s">
        <v>7778</v>
      </c>
      <c r="B841">
        <v>837</v>
      </c>
      <c r="C841">
        <v>2859.194</v>
      </c>
      <c r="D841">
        <v>10</v>
      </c>
      <c r="E841" t="s">
        <v>7782</v>
      </c>
      <c r="F841" t="s">
        <v>7773</v>
      </c>
      <c r="G841" t="s">
        <v>5753</v>
      </c>
      <c r="H841">
        <v>13</v>
      </c>
      <c r="I841">
        <v>0.7</v>
      </c>
      <c r="J841">
        <v>9</v>
      </c>
      <c r="K841">
        <v>5</v>
      </c>
      <c r="L841" t="s">
        <v>7392</v>
      </c>
      <c r="O841" t="s">
        <v>7784</v>
      </c>
      <c r="P841" t="s">
        <v>7774</v>
      </c>
      <c r="Q841" t="s">
        <v>7253</v>
      </c>
      <c r="R841" t="s">
        <v>7383</v>
      </c>
      <c r="S841" t="s">
        <v>7383</v>
      </c>
      <c r="T841">
        <v>5.56</v>
      </c>
      <c r="U841" t="s">
        <v>7947</v>
      </c>
      <c r="V841">
        <v>1.8</v>
      </c>
      <c r="W841" t="s">
        <v>7774</v>
      </c>
      <c r="X841" t="s">
        <v>7789</v>
      </c>
      <c r="Y841" t="s">
        <v>7774</v>
      </c>
      <c r="AC841" t="s">
        <v>5678</v>
      </c>
      <c r="AD841">
        <v>42.758913710000002</v>
      </c>
      <c r="AE841">
        <v>-82.037753839999993</v>
      </c>
      <c r="AF841">
        <v>201.5</v>
      </c>
      <c r="AG841">
        <v>290</v>
      </c>
      <c r="AH841" t="s">
        <v>8087</v>
      </c>
      <c r="AI841">
        <v>15</v>
      </c>
      <c r="AJ841">
        <v>986</v>
      </c>
      <c r="AK841">
        <v>1.79</v>
      </c>
      <c r="AL841">
        <v>-384.19900000000001</v>
      </c>
      <c r="AM841">
        <v>2115</v>
      </c>
      <c r="AN841">
        <v>2115</v>
      </c>
      <c r="AQ841">
        <v>1.24</v>
      </c>
      <c r="AR841">
        <v>1.23</v>
      </c>
      <c r="AT841">
        <v>2.14</v>
      </c>
      <c r="AU841">
        <v>2.14</v>
      </c>
      <c r="BA841">
        <v>0.7</v>
      </c>
      <c r="BB841">
        <v>9</v>
      </c>
    </row>
    <row r="842" spans="1:54" x14ac:dyDescent="0.35">
      <c r="A842" t="s">
        <v>7778</v>
      </c>
      <c r="B842">
        <v>838</v>
      </c>
      <c r="C842">
        <v>2859.2840000000001</v>
      </c>
      <c r="D842">
        <v>10</v>
      </c>
      <c r="E842" t="s">
        <v>7782</v>
      </c>
      <c r="F842" t="s">
        <v>7773</v>
      </c>
      <c r="G842" t="s">
        <v>5753</v>
      </c>
      <c r="H842">
        <v>13</v>
      </c>
      <c r="I842">
        <v>0.7</v>
      </c>
      <c r="J842">
        <v>8</v>
      </c>
      <c r="K842">
        <v>6</v>
      </c>
      <c r="L842" t="s">
        <v>7392</v>
      </c>
      <c r="O842" t="s">
        <v>7784</v>
      </c>
      <c r="P842" t="s">
        <v>7774</v>
      </c>
      <c r="Q842" t="s">
        <v>7253</v>
      </c>
      <c r="R842" t="s">
        <v>7383</v>
      </c>
      <c r="S842" t="s">
        <v>7383</v>
      </c>
      <c r="T842">
        <v>5.56</v>
      </c>
      <c r="U842" t="s">
        <v>7947</v>
      </c>
      <c r="V842">
        <v>1.8</v>
      </c>
      <c r="W842" t="s">
        <v>7774</v>
      </c>
      <c r="X842" t="s">
        <v>7789</v>
      </c>
      <c r="Y842" t="s">
        <v>7774</v>
      </c>
      <c r="AC842" t="s">
        <v>5678</v>
      </c>
      <c r="AD842">
        <v>42.758912889999998</v>
      </c>
      <c r="AE842">
        <v>-82.037753879999997</v>
      </c>
      <c r="AF842">
        <v>201.5</v>
      </c>
      <c r="AG842">
        <v>290</v>
      </c>
      <c r="AH842" t="s">
        <v>8087</v>
      </c>
      <c r="AI842">
        <v>15</v>
      </c>
      <c r="AJ842">
        <v>986</v>
      </c>
      <c r="AK842">
        <v>1.881</v>
      </c>
      <c r="AL842">
        <v>-383.774</v>
      </c>
      <c r="AM842">
        <v>2116</v>
      </c>
      <c r="AN842">
        <v>2117</v>
      </c>
      <c r="AQ842">
        <v>1.24</v>
      </c>
      <c r="AR842">
        <v>1.24</v>
      </c>
      <c r="AT842">
        <v>2.15</v>
      </c>
      <c r="AU842">
        <v>2.15</v>
      </c>
      <c r="BA842">
        <v>0.7</v>
      </c>
      <c r="BB842">
        <v>8</v>
      </c>
    </row>
    <row r="843" spans="1:54" x14ac:dyDescent="0.35">
      <c r="A843" t="s">
        <v>7778</v>
      </c>
      <c r="B843">
        <v>839</v>
      </c>
      <c r="C843">
        <v>2859.6129999999998</v>
      </c>
      <c r="D843">
        <v>10</v>
      </c>
      <c r="E843" t="s">
        <v>7782</v>
      </c>
      <c r="F843" t="s">
        <v>7773</v>
      </c>
      <c r="G843" t="s">
        <v>5753</v>
      </c>
      <c r="H843">
        <v>13</v>
      </c>
      <c r="I843">
        <v>0.7</v>
      </c>
      <c r="J843">
        <v>11</v>
      </c>
      <c r="K843">
        <v>9</v>
      </c>
      <c r="L843" t="s">
        <v>7329</v>
      </c>
      <c r="O843" t="s">
        <v>7784</v>
      </c>
      <c r="P843" t="s">
        <v>7774</v>
      </c>
      <c r="Q843" t="s">
        <v>7253</v>
      </c>
      <c r="R843" t="s">
        <v>7383</v>
      </c>
      <c r="S843" t="s">
        <v>7383</v>
      </c>
      <c r="T843">
        <v>5.56</v>
      </c>
      <c r="U843" t="s">
        <v>7947</v>
      </c>
      <c r="V843">
        <v>1.8</v>
      </c>
      <c r="W843" t="s">
        <v>7774</v>
      </c>
      <c r="X843" t="s">
        <v>7783</v>
      </c>
      <c r="Y843" t="s">
        <v>7774</v>
      </c>
      <c r="AC843" t="s">
        <v>5678</v>
      </c>
      <c r="AD843">
        <v>42.758909920000001</v>
      </c>
      <c r="AE843">
        <v>-82.03775401</v>
      </c>
      <c r="AF843">
        <v>201.5</v>
      </c>
      <c r="AG843">
        <v>290</v>
      </c>
      <c r="AH843" t="s">
        <v>8087</v>
      </c>
      <c r="AI843">
        <v>15</v>
      </c>
      <c r="AJ843">
        <v>986</v>
      </c>
      <c r="AK843">
        <v>2.2080000000000002</v>
      </c>
      <c r="AL843">
        <v>-408.33</v>
      </c>
      <c r="AM843">
        <v>2112</v>
      </c>
      <c r="AN843">
        <v>2114</v>
      </c>
      <c r="AQ843">
        <v>1.23</v>
      </c>
      <c r="AR843">
        <v>1.23</v>
      </c>
      <c r="AT843">
        <v>2.14</v>
      </c>
      <c r="AU843">
        <v>2.14</v>
      </c>
      <c r="BA843">
        <v>0.7</v>
      </c>
      <c r="BB843">
        <v>11</v>
      </c>
    </row>
    <row r="844" spans="1:54" x14ac:dyDescent="0.35">
      <c r="A844" t="s">
        <v>7778</v>
      </c>
      <c r="B844">
        <v>840</v>
      </c>
      <c r="C844">
        <v>2859.692</v>
      </c>
      <c r="D844">
        <v>10</v>
      </c>
      <c r="E844" t="s">
        <v>7782</v>
      </c>
      <c r="F844" t="s">
        <v>7773</v>
      </c>
      <c r="G844" t="s">
        <v>5753</v>
      </c>
      <c r="H844">
        <v>12</v>
      </c>
      <c r="I844">
        <v>0.68</v>
      </c>
      <c r="J844">
        <v>9</v>
      </c>
      <c r="K844">
        <v>10</v>
      </c>
      <c r="L844" t="s">
        <v>7474</v>
      </c>
      <c r="O844" t="s">
        <v>7784</v>
      </c>
      <c r="P844" t="s">
        <v>7774</v>
      </c>
      <c r="Q844" t="s">
        <v>7253</v>
      </c>
      <c r="R844" t="s">
        <v>7383</v>
      </c>
      <c r="S844" t="s">
        <v>7383</v>
      </c>
      <c r="T844">
        <v>5.56</v>
      </c>
      <c r="U844" t="s">
        <v>7947</v>
      </c>
      <c r="V844">
        <v>1.8</v>
      </c>
      <c r="W844" t="s">
        <v>7774</v>
      </c>
      <c r="X844" t="s">
        <v>7789</v>
      </c>
      <c r="Y844" t="s">
        <v>7774</v>
      </c>
      <c r="AC844" t="s">
        <v>5678</v>
      </c>
      <c r="AD844">
        <v>42.758909199999998</v>
      </c>
      <c r="AE844">
        <v>-82.037754050000004</v>
      </c>
      <c r="AF844">
        <v>201.5</v>
      </c>
      <c r="AG844">
        <v>290</v>
      </c>
      <c r="AH844" t="s">
        <v>8087</v>
      </c>
      <c r="AI844">
        <v>15</v>
      </c>
      <c r="AJ844">
        <v>986</v>
      </c>
      <c r="AK844">
        <v>2.2879999999999998</v>
      </c>
      <c r="AL844">
        <v>-402.16699999999997</v>
      </c>
      <c r="AM844">
        <v>2115</v>
      </c>
      <c r="AN844">
        <v>2115</v>
      </c>
      <c r="AQ844">
        <v>1.24</v>
      </c>
      <c r="AR844">
        <v>1.23</v>
      </c>
      <c r="AT844">
        <v>2.14</v>
      </c>
      <c r="AU844">
        <v>2.14</v>
      </c>
      <c r="BA844">
        <v>0.68</v>
      </c>
      <c r="BB844">
        <v>9</v>
      </c>
    </row>
    <row r="845" spans="1:54" x14ac:dyDescent="0.35">
      <c r="A845" t="s">
        <v>7778</v>
      </c>
      <c r="B845">
        <v>841</v>
      </c>
      <c r="C845">
        <v>2859.7379999999998</v>
      </c>
      <c r="D845">
        <v>10</v>
      </c>
      <c r="E845" t="s">
        <v>7782</v>
      </c>
      <c r="F845" t="s">
        <v>7773</v>
      </c>
      <c r="G845" t="s">
        <v>5753</v>
      </c>
      <c r="H845">
        <v>11</v>
      </c>
      <c r="I845">
        <v>0.59</v>
      </c>
      <c r="J845">
        <v>9</v>
      </c>
      <c r="K845">
        <v>11</v>
      </c>
      <c r="L845" t="s">
        <v>7329</v>
      </c>
      <c r="N845">
        <v>36</v>
      </c>
      <c r="O845" t="s">
        <v>7784</v>
      </c>
      <c r="P845" t="s">
        <v>7774</v>
      </c>
      <c r="Q845" t="s">
        <v>7253</v>
      </c>
      <c r="R845" t="s">
        <v>7383</v>
      </c>
      <c r="S845" t="s">
        <v>7383</v>
      </c>
      <c r="T845">
        <v>5.56</v>
      </c>
      <c r="U845" t="s">
        <v>7947</v>
      </c>
      <c r="V845">
        <v>1.8</v>
      </c>
      <c r="W845" t="s">
        <v>7774</v>
      </c>
      <c r="X845" t="s">
        <v>7786</v>
      </c>
      <c r="Y845" t="s">
        <v>7774</v>
      </c>
      <c r="Z845">
        <v>10</v>
      </c>
      <c r="AA845">
        <v>10</v>
      </c>
      <c r="AB845">
        <v>15</v>
      </c>
      <c r="AC845" t="s">
        <v>5683</v>
      </c>
      <c r="AD845">
        <v>42.758908779999999</v>
      </c>
      <c r="AE845">
        <v>-82.037754070000005</v>
      </c>
      <c r="AF845">
        <v>201.5</v>
      </c>
      <c r="AG845">
        <v>290</v>
      </c>
      <c r="AH845" t="s">
        <v>8087</v>
      </c>
      <c r="AI845">
        <v>15</v>
      </c>
      <c r="AJ845">
        <v>986</v>
      </c>
      <c r="AK845">
        <v>2.3330000000000002</v>
      </c>
      <c r="AL845">
        <v>-407.33499999999998</v>
      </c>
      <c r="AM845">
        <v>2115</v>
      </c>
      <c r="AN845">
        <v>2116</v>
      </c>
      <c r="AQ845">
        <v>1.24</v>
      </c>
      <c r="AR845">
        <v>1.24</v>
      </c>
      <c r="AT845">
        <v>2.15</v>
      </c>
      <c r="AU845">
        <v>2.14</v>
      </c>
      <c r="BA845">
        <v>0.59</v>
      </c>
      <c r="BB845">
        <v>9</v>
      </c>
    </row>
    <row r="846" spans="1:54" x14ac:dyDescent="0.35">
      <c r="A846" t="s">
        <v>7778</v>
      </c>
      <c r="B846">
        <v>842</v>
      </c>
      <c r="C846">
        <v>2859.7550000000001</v>
      </c>
      <c r="D846">
        <v>10</v>
      </c>
      <c r="E846" t="s">
        <v>7782</v>
      </c>
      <c r="F846" t="s">
        <v>7773</v>
      </c>
      <c r="G846" t="s">
        <v>7852</v>
      </c>
      <c r="H846">
        <v>11</v>
      </c>
      <c r="I846">
        <v>0.62</v>
      </c>
      <c r="J846">
        <v>43</v>
      </c>
      <c r="K846">
        <v>36</v>
      </c>
      <c r="L846" t="s">
        <v>7653</v>
      </c>
      <c r="N846">
        <v>36</v>
      </c>
      <c r="O846" t="s">
        <v>7784</v>
      </c>
      <c r="P846" t="s">
        <v>7774</v>
      </c>
      <c r="Q846" t="s">
        <v>7253</v>
      </c>
      <c r="R846" t="s">
        <v>7383</v>
      </c>
      <c r="S846" t="s">
        <v>7383</v>
      </c>
      <c r="T846">
        <v>5.56</v>
      </c>
      <c r="U846" t="s">
        <v>7947</v>
      </c>
      <c r="V846">
        <v>1.8</v>
      </c>
      <c r="W846" t="s">
        <v>7774</v>
      </c>
      <c r="X846" t="s">
        <v>7853</v>
      </c>
      <c r="Y846" t="s">
        <v>7774</v>
      </c>
      <c r="Z846">
        <v>10</v>
      </c>
      <c r="AC846" t="s">
        <v>5683</v>
      </c>
      <c r="AD846">
        <v>42.758908779999999</v>
      </c>
      <c r="AE846">
        <v>-82.037754070000005</v>
      </c>
      <c r="AF846">
        <v>201.5</v>
      </c>
      <c r="AG846">
        <v>290</v>
      </c>
      <c r="AH846" t="s">
        <v>8087</v>
      </c>
      <c r="AI846">
        <v>15</v>
      </c>
      <c r="AJ846">
        <v>986</v>
      </c>
      <c r="AK846">
        <v>2.3330000000000002</v>
      </c>
      <c r="AL846">
        <v>-383.072</v>
      </c>
      <c r="AM846">
        <v>2073</v>
      </c>
      <c r="AN846">
        <v>2066</v>
      </c>
      <c r="AQ846">
        <v>1.21</v>
      </c>
      <c r="AR846">
        <v>1.21</v>
      </c>
      <c r="AT846">
        <v>2.09</v>
      </c>
      <c r="AU846">
        <v>2.1</v>
      </c>
      <c r="BA846">
        <v>0.47</v>
      </c>
      <c r="BB846">
        <v>43</v>
      </c>
    </row>
    <row r="847" spans="1:54" x14ac:dyDescent="0.35">
      <c r="A847" t="s">
        <v>7778</v>
      </c>
      <c r="B847">
        <v>843</v>
      </c>
      <c r="C847">
        <v>2859.759</v>
      </c>
      <c r="D847">
        <v>10</v>
      </c>
      <c r="E847" t="s">
        <v>7782</v>
      </c>
      <c r="F847" t="s">
        <v>7773</v>
      </c>
      <c r="G847" t="s">
        <v>5753</v>
      </c>
      <c r="H847">
        <v>11</v>
      </c>
      <c r="I847">
        <v>0.62</v>
      </c>
      <c r="J847">
        <v>7</v>
      </c>
      <c r="K847">
        <v>8</v>
      </c>
      <c r="L847" t="s">
        <v>7392</v>
      </c>
      <c r="N847">
        <v>36</v>
      </c>
      <c r="O847" t="s">
        <v>7784</v>
      </c>
      <c r="P847" t="s">
        <v>7774</v>
      </c>
      <c r="Q847" t="s">
        <v>7253</v>
      </c>
      <c r="R847" t="s">
        <v>7383</v>
      </c>
      <c r="S847" t="s">
        <v>7383</v>
      </c>
      <c r="T847">
        <v>5.56</v>
      </c>
      <c r="U847" t="s">
        <v>7947</v>
      </c>
      <c r="V847">
        <v>1.8</v>
      </c>
      <c r="W847" t="s">
        <v>7774</v>
      </c>
      <c r="X847" t="s">
        <v>7789</v>
      </c>
      <c r="Y847" t="s">
        <v>7774</v>
      </c>
      <c r="AC847" t="s">
        <v>5678</v>
      </c>
      <c r="AD847">
        <v>42.758908580000003</v>
      </c>
      <c r="AE847">
        <v>-82.037754079999999</v>
      </c>
      <c r="AF847">
        <v>201.5</v>
      </c>
      <c r="AG847">
        <v>290</v>
      </c>
      <c r="AH847" t="s">
        <v>8087</v>
      </c>
      <c r="AI847">
        <v>15</v>
      </c>
      <c r="AJ847">
        <v>986</v>
      </c>
      <c r="AK847">
        <v>2.355</v>
      </c>
      <c r="AL847">
        <v>-383.072</v>
      </c>
      <c r="AM847">
        <v>2117</v>
      </c>
      <c r="AN847">
        <v>2118</v>
      </c>
      <c r="AQ847">
        <v>1.24</v>
      </c>
      <c r="AR847">
        <v>1.24</v>
      </c>
      <c r="AT847">
        <v>2.15</v>
      </c>
      <c r="AU847">
        <v>2.15</v>
      </c>
      <c r="BA847">
        <v>0.62</v>
      </c>
      <c r="BB847">
        <v>7</v>
      </c>
    </row>
    <row r="848" spans="1:54" x14ac:dyDescent="0.35">
      <c r="A848" t="s">
        <v>7778</v>
      </c>
      <c r="B848">
        <v>844</v>
      </c>
      <c r="C848">
        <v>2859.7719999999999</v>
      </c>
      <c r="D848">
        <v>10</v>
      </c>
      <c r="E848" t="s">
        <v>7782</v>
      </c>
      <c r="F848" t="s">
        <v>7773</v>
      </c>
      <c r="G848" t="s">
        <v>5753</v>
      </c>
      <c r="H848">
        <v>11</v>
      </c>
      <c r="I848">
        <v>0.6</v>
      </c>
      <c r="J848">
        <v>9</v>
      </c>
      <c r="K848">
        <v>7</v>
      </c>
      <c r="L848" t="s">
        <v>7474</v>
      </c>
      <c r="N848">
        <v>36</v>
      </c>
      <c r="O848" t="s">
        <v>7784</v>
      </c>
      <c r="P848" t="s">
        <v>7774</v>
      </c>
      <c r="Q848" t="s">
        <v>7253</v>
      </c>
      <c r="R848" t="s">
        <v>7383</v>
      </c>
      <c r="S848" t="s">
        <v>7383</v>
      </c>
      <c r="T848">
        <v>5.56</v>
      </c>
      <c r="U848" t="s">
        <v>7947</v>
      </c>
      <c r="V848">
        <v>1.8</v>
      </c>
      <c r="W848" t="s">
        <v>7774</v>
      </c>
      <c r="X848" t="s">
        <v>7789</v>
      </c>
      <c r="Y848" t="s">
        <v>7774</v>
      </c>
      <c r="AC848" t="s">
        <v>5678</v>
      </c>
      <c r="AD848">
        <v>42.758908470000002</v>
      </c>
      <c r="AE848">
        <v>-82.037754079999999</v>
      </c>
      <c r="AF848">
        <v>201.5</v>
      </c>
      <c r="AG848">
        <v>290</v>
      </c>
      <c r="AH848" t="s">
        <v>8087</v>
      </c>
      <c r="AI848">
        <v>15</v>
      </c>
      <c r="AJ848">
        <v>986</v>
      </c>
      <c r="AK848">
        <v>2.3679999999999999</v>
      </c>
      <c r="AL848">
        <v>-403.76100000000002</v>
      </c>
      <c r="AM848">
        <v>2116</v>
      </c>
      <c r="AN848">
        <v>2116</v>
      </c>
      <c r="AQ848">
        <v>1.24</v>
      </c>
      <c r="AR848">
        <v>1.24</v>
      </c>
      <c r="AT848">
        <v>2.15</v>
      </c>
      <c r="AU848">
        <v>2.15</v>
      </c>
      <c r="BA848">
        <v>0.6</v>
      </c>
      <c r="BB848">
        <v>9</v>
      </c>
    </row>
    <row r="849" spans="1:54" x14ac:dyDescent="0.35">
      <c r="A849" t="s">
        <v>7778</v>
      </c>
      <c r="B849">
        <v>845</v>
      </c>
      <c r="C849">
        <v>2859.933</v>
      </c>
      <c r="D849">
        <v>10</v>
      </c>
      <c r="E849" t="s">
        <v>7782</v>
      </c>
      <c r="F849" t="s">
        <v>7773</v>
      </c>
      <c r="G849" t="s">
        <v>5753</v>
      </c>
      <c r="H849">
        <v>12</v>
      </c>
      <c r="I849">
        <v>0.68</v>
      </c>
      <c r="J849">
        <v>12</v>
      </c>
      <c r="K849">
        <v>11</v>
      </c>
      <c r="L849" t="s">
        <v>7652</v>
      </c>
      <c r="O849" t="s">
        <v>7784</v>
      </c>
      <c r="P849" t="s">
        <v>7774</v>
      </c>
      <c r="Q849" t="s">
        <v>7253</v>
      </c>
      <c r="R849" t="s">
        <v>7383</v>
      </c>
      <c r="S849" t="s">
        <v>7383</v>
      </c>
      <c r="T849">
        <v>5.56</v>
      </c>
      <c r="U849" t="s">
        <v>7947</v>
      </c>
      <c r="V849">
        <v>1.8</v>
      </c>
      <c r="W849" t="s">
        <v>7774</v>
      </c>
      <c r="X849" t="s">
        <v>7788</v>
      </c>
      <c r="Y849" t="s">
        <v>7774</v>
      </c>
      <c r="Z849">
        <v>10</v>
      </c>
      <c r="AA849">
        <v>10</v>
      </c>
      <c r="AB849">
        <v>12</v>
      </c>
      <c r="AC849" t="s">
        <v>5683</v>
      </c>
      <c r="AD849">
        <v>42.758907030000003</v>
      </c>
      <c r="AE849">
        <v>-82.037754149999998</v>
      </c>
      <c r="AF849">
        <v>201.5</v>
      </c>
      <c r="AG849">
        <v>290</v>
      </c>
      <c r="AH849" t="s">
        <v>8087</v>
      </c>
      <c r="AI849">
        <v>15</v>
      </c>
      <c r="AJ849">
        <v>986</v>
      </c>
      <c r="AK849">
        <v>2.5270000000000001</v>
      </c>
      <c r="AL849">
        <v>-388.73</v>
      </c>
      <c r="AM849">
        <v>2111</v>
      </c>
      <c r="AN849">
        <v>2113</v>
      </c>
      <c r="AQ849">
        <v>1.23</v>
      </c>
      <c r="AR849">
        <v>1.23</v>
      </c>
      <c r="AT849">
        <v>2.14</v>
      </c>
      <c r="AU849">
        <v>2.14</v>
      </c>
      <c r="BA849">
        <v>0.68</v>
      </c>
      <c r="BB849">
        <v>12</v>
      </c>
    </row>
    <row r="850" spans="1:54" x14ac:dyDescent="0.35">
      <c r="A850" t="s">
        <v>7778</v>
      </c>
      <c r="B850">
        <v>846</v>
      </c>
      <c r="C850">
        <v>2860.1959999999999</v>
      </c>
      <c r="D850">
        <v>10</v>
      </c>
      <c r="E850" t="s">
        <v>7782</v>
      </c>
      <c r="F850" t="s">
        <v>7773</v>
      </c>
      <c r="G850" t="s">
        <v>5753</v>
      </c>
      <c r="H850">
        <v>13</v>
      </c>
      <c r="I850">
        <v>0.75</v>
      </c>
      <c r="J850">
        <v>14</v>
      </c>
      <c r="K850">
        <v>12</v>
      </c>
      <c r="L850" t="s">
        <v>7391</v>
      </c>
      <c r="N850">
        <v>37</v>
      </c>
      <c r="O850" t="s">
        <v>7784</v>
      </c>
      <c r="P850" t="s">
        <v>7774</v>
      </c>
      <c r="Q850" t="s">
        <v>7253</v>
      </c>
      <c r="R850" t="s">
        <v>7383</v>
      </c>
      <c r="S850" t="s">
        <v>7383</v>
      </c>
      <c r="T850">
        <v>5.56</v>
      </c>
      <c r="U850" t="s">
        <v>7947</v>
      </c>
      <c r="V850">
        <v>1.8</v>
      </c>
      <c r="W850" t="s">
        <v>7774</v>
      </c>
      <c r="X850" t="s">
        <v>7788</v>
      </c>
      <c r="Y850" t="s">
        <v>7774</v>
      </c>
      <c r="Z850">
        <v>10</v>
      </c>
      <c r="AA850">
        <v>10</v>
      </c>
      <c r="AB850">
        <v>12</v>
      </c>
      <c r="AC850" t="s">
        <v>5683</v>
      </c>
      <c r="AD850">
        <v>42.758904649999998</v>
      </c>
      <c r="AE850">
        <v>-82.037754250000006</v>
      </c>
      <c r="AF850">
        <v>201.5</v>
      </c>
      <c r="AG850">
        <v>290</v>
      </c>
      <c r="AH850" t="s">
        <v>8087</v>
      </c>
      <c r="AI850">
        <v>15</v>
      </c>
      <c r="AJ850">
        <v>986</v>
      </c>
      <c r="AK850">
        <v>2.79</v>
      </c>
      <c r="AL850">
        <v>-387.31900000000002</v>
      </c>
      <c r="AM850">
        <v>2107</v>
      </c>
      <c r="AN850">
        <v>2109</v>
      </c>
      <c r="AQ850">
        <v>1.23</v>
      </c>
      <c r="AR850">
        <v>1.23</v>
      </c>
      <c r="AT850">
        <v>2.14</v>
      </c>
      <c r="AU850">
        <v>2.14</v>
      </c>
      <c r="BA850">
        <v>0.75</v>
      </c>
      <c r="BB850">
        <v>14</v>
      </c>
    </row>
    <row r="851" spans="1:54" x14ac:dyDescent="0.35">
      <c r="A851" t="s">
        <v>7778</v>
      </c>
      <c r="B851">
        <v>847</v>
      </c>
      <c r="C851">
        <v>2860.2130000000002</v>
      </c>
      <c r="D851">
        <v>10</v>
      </c>
      <c r="E851" t="s">
        <v>7782</v>
      </c>
      <c r="F851" t="s">
        <v>7773</v>
      </c>
      <c r="G851" t="s">
        <v>7852</v>
      </c>
      <c r="H851">
        <v>13</v>
      </c>
      <c r="I851">
        <v>0.75</v>
      </c>
      <c r="J851">
        <v>49</v>
      </c>
      <c r="K851">
        <v>12</v>
      </c>
      <c r="L851" t="s">
        <v>7391</v>
      </c>
      <c r="N851">
        <v>37</v>
      </c>
      <c r="O851" t="s">
        <v>7784</v>
      </c>
      <c r="P851" t="s">
        <v>7774</v>
      </c>
      <c r="Q851" t="s">
        <v>7253</v>
      </c>
      <c r="R851" t="s">
        <v>7383</v>
      </c>
      <c r="S851" t="s">
        <v>7383</v>
      </c>
      <c r="T851">
        <v>5.56</v>
      </c>
      <c r="U851" t="s">
        <v>7947</v>
      </c>
      <c r="V851">
        <v>1.8</v>
      </c>
      <c r="W851" t="s">
        <v>7774</v>
      </c>
      <c r="X851" t="s">
        <v>7879</v>
      </c>
      <c r="Y851" t="s">
        <v>7774</v>
      </c>
      <c r="Z851">
        <v>10</v>
      </c>
      <c r="AC851" t="s">
        <v>5683</v>
      </c>
      <c r="AD851">
        <v>42.758904649999998</v>
      </c>
      <c r="AE851">
        <v>-82.037754250000006</v>
      </c>
      <c r="AF851">
        <v>201.5</v>
      </c>
      <c r="AG851">
        <v>290</v>
      </c>
      <c r="AH851" t="s">
        <v>8087</v>
      </c>
      <c r="AI851">
        <v>15</v>
      </c>
      <c r="AJ851">
        <v>986</v>
      </c>
      <c r="AK851">
        <v>2.79</v>
      </c>
      <c r="AL851">
        <v>-387.31900000000002</v>
      </c>
      <c r="AM851">
        <v>2057</v>
      </c>
      <c r="AN851">
        <v>2044</v>
      </c>
      <c r="AQ851">
        <v>1.19</v>
      </c>
      <c r="AR851">
        <v>1.2</v>
      </c>
      <c r="AT851">
        <v>2.0699999999999998</v>
      </c>
      <c r="AU851">
        <v>2.09</v>
      </c>
      <c r="BA851">
        <v>0.53</v>
      </c>
      <c r="BB851">
        <v>49</v>
      </c>
    </row>
    <row r="852" spans="1:54" x14ac:dyDescent="0.35">
      <c r="A852" t="s">
        <v>7778</v>
      </c>
      <c r="B852">
        <v>848</v>
      </c>
      <c r="C852">
        <v>2860.2310000000002</v>
      </c>
      <c r="D852">
        <v>10</v>
      </c>
      <c r="E852" t="s">
        <v>7782</v>
      </c>
      <c r="F852" t="s">
        <v>7773</v>
      </c>
      <c r="G852" t="s">
        <v>5753</v>
      </c>
      <c r="H852">
        <v>13</v>
      </c>
      <c r="I852">
        <v>0.72</v>
      </c>
      <c r="J852">
        <v>13</v>
      </c>
      <c r="K852">
        <v>10</v>
      </c>
      <c r="L852" t="s">
        <v>7391</v>
      </c>
      <c r="N852">
        <v>37</v>
      </c>
      <c r="O852" t="s">
        <v>7784</v>
      </c>
      <c r="P852" t="s">
        <v>7774</v>
      </c>
      <c r="Q852" t="s">
        <v>7253</v>
      </c>
      <c r="R852" t="s">
        <v>7383</v>
      </c>
      <c r="S852" t="s">
        <v>7383</v>
      </c>
      <c r="T852">
        <v>5.56</v>
      </c>
      <c r="U852" t="s">
        <v>7947</v>
      </c>
      <c r="V852">
        <v>1.8</v>
      </c>
      <c r="W852" t="s">
        <v>7774</v>
      </c>
      <c r="X852" t="s">
        <v>7788</v>
      </c>
      <c r="Y852" t="s">
        <v>7774</v>
      </c>
      <c r="Z852">
        <v>10</v>
      </c>
      <c r="AA852">
        <v>10</v>
      </c>
      <c r="AB852">
        <v>12</v>
      </c>
      <c r="AC852" t="s">
        <v>5683</v>
      </c>
      <c r="AD852">
        <v>42.758904319999999</v>
      </c>
      <c r="AE852">
        <v>-82.037754269999994</v>
      </c>
      <c r="AF852">
        <v>201.5</v>
      </c>
      <c r="AG852">
        <v>290</v>
      </c>
      <c r="AH852" t="s">
        <v>8087</v>
      </c>
      <c r="AI852">
        <v>15</v>
      </c>
      <c r="AJ852">
        <v>986</v>
      </c>
      <c r="AK852">
        <v>2.8260000000000001</v>
      </c>
      <c r="AL852">
        <v>-388.04700000000003</v>
      </c>
      <c r="AM852">
        <v>2110</v>
      </c>
      <c r="AN852">
        <v>2112</v>
      </c>
      <c r="AQ852">
        <v>1.23</v>
      </c>
      <c r="AR852">
        <v>1.23</v>
      </c>
      <c r="AT852">
        <v>2.14</v>
      </c>
      <c r="AU852">
        <v>2.14</v>
      </c>
      <c r="BA852">
        <v>0.72</v>
      </c>
      <c r="BB852">
        <v>13</v>
      </c>
    </row>
    <row r="853" spans="1:54" x14ac:dyDescent="0.35">
      <c r="A853" t="s">
        <v>7778</v>
      </c>
      <c r="B853">
        <v>849</v>
      </c>
      <c r="C853">
        <v>2860.2710000000002</v>
      </c>
      <c r="D853">
        <v>10</v>
      </c>
      <c r="E853" t="s">
        <v>7782</v>
      </c>
      <c r="F853" t="s">
        <v>7773</v>
      </c>
      <c r="G853" t="s">
        <v>5753</v>
      </c>
      <c r="H853">
        <v>10</v>
      </c>
      <c r="I853">
        <v>0.54</v>
      </c>
      <c r="J853">
        <v>16</v>
      </c>
      <c r="K853">
        <v>12</v>
      </c>
      <c r="L853" t="s">
        <v>7656</v>
      </c>
      <c r="O853" t="s">
        <v>7784</v>
      </c>
      <c r="P853" t="s">
        <v>7774</v>
      </c>
      <c r="Q853" t="s">
        <v>7253</v>
      </c>
      <c r="R853" t="s">
        <v>7383</v>
      </c>
      <c r="S853" t="s">
        <v>7383</v>
      </c>
      <c r="T853">
        <v>5.56</v>
      </c>
      <c r="U853" t="s">
        <v>7947</v>
      </c>
      <c r="V853">
        <v>1.8</v>
      </c>
      <c r="W853" t="s">
        <v>7774</v>
      </c>
      <c r="X853" t="s">
        <v>7788</v>
      </c>
      <c r="Y853" t="s">
        <v>7774</v>
      </c>
      <c r="Z853">
        <v>10</v>
      </c>
      <c r="AA853">
        <v>10</v>
      </c>
      <c r="AB853">
        <v>12</v>
      </c>
      <c r="AC853" t="s">
        <v>8541</v>
      </c>
      <c r="AD853">
        <v>42.758903979999999</v>
      </c>
      <c r="AE853">
        <v>-82.037754280000001</v>
      </c>
      <c r="AF853">
        <v>201.5</v>
      </c>
      <c r="AG853">
        <v>290</v>
      </c>
      <c r="AH853" t="s">
        <v>8087</v>
      </c>
      <c r="AI853">
        <v>15</v>
      </c>
      <c r="AJ853">
        <v>986</v>
      </c>
      <c r="AK853">
        <v>2.863</v>
      </c>
      <c r="AL853">
        <v>-405.16899999999998</v>
      </c>
      <c r="AM853">
        <v>2108</v>
      </c>
      <c r="AN853">
        <v>2110</v>
      </c>
      <c r="AQ853">
        <v>1.23</v>
      </c>
      <c r="AR853">
        <v>1.23</v>
      </c>
      <c r="AT853">
        <v>2.14</v>
      </c>
      <c r="AU853">
        <v>2.14</v>
      </c>
      <c r="BA853">
        <v>0.54</v>
      </c>
      <c r="BB853">
        <v>16</v>
      </c>
    </row>
    <row r="854" spans="1:54" x14ac:dyDescent="0.35">
      <c r="A854" t="s">
        <v>7778</v>
      </c>
      <c r="B854">
        <v>850</v>
      </c>
      <c r="C854">
        <v>2860.5250000000001</v>
      </c>
      <c r="D854">
        <v>10</v>
      </c>
      <c r="E854" t="s">
        <v>7782</v>
      </c>
      <c r="F854" t="s">
        <v>7773</v>
      </c>
      <c r="G854" t="s">
        <v>5753</v>
      </c>
      <c r="H854">
        <v>11</v>
      </c>
      <c r="I854">
        <v>0.59</v>
      </c>
      <c r="J854">
        <v>8</v>
      </c>
      <c r="K854">
        <v>9</v>
      </c>
      <c r="L854" t="s">
        <v>7642</v>
      </c>
      <c r="O854" t="s">
        <v>7784</v>
      </c>
      <c r="P854" t="s">
        <v>7774</v>
      </c>
      <c r="Q854" t="s">
        <v>7253</v>
      </c>
      <c r="R854" t="s">
        <v>7383</v>
      </c>
      <c r="S854" t="s">
        <v>7383</v>
      </c>
      <c r="T854">
        <v>5.56</v>
      </c>
      <c r="U854" t="s">
        <v>7947</v>
      </c>
      <c r="V854">
        <v>1.8</v>
      </c>
      <c r="W854" t="s">
        <v>7774</v>
      </c>
      <c r="X854" t="s">
        <v>7789</v>
      </c>
      <c r="Y854" t="s">
        <v>7774</v>
      </c>
      <c r="AC854" t="s">
        <v>5678</v>
      </c>
      <c r="AD854">
        <v>42.758901639999998</v>
      </c>
      <c r="AE854">
        <v>-82.037754390000003</v>
      </c>
      <c r="AF854">
        <v>201.5</v>
      </c>
      <c r="AG854">
        <v>290</v>
      </c>
      <c r="AH854" t="s">
        <v>8087</v>
      </c>
      <c r="AI854">
        <v>15</v>
      </c>
      <c r="AJ854">
        <v>986</v>
      </c>
      <c r="AK854">
        <v>3.121</v>
      </c>
      <c r="AL854">
        <v>-396.52300000000002</v>
      </c>
      <c r="AM854">
        <v>2116</v>
      </c>
      <c r="AN854">
        <v>2117</v>
      </c>
      <c r="AQ854">
        <v>1.24</v>
      </c>
      <c r="AR854">
        <v>1.24</v>
      </c>
      <c r="AT854">
        <v>2.15</v>
      </c>
      <c r="AU854">
        <v>2.15</v>
      </c>
      <c r="BA854">
        <v>0.59</v>
      </c>
      <c r="BB854">
        <v>8</v>
      </c>
    </row>
    <row r="855" spans="1:54" x14ac:dyDescent="0.35">
      <c r="A855" t="s">
        <v>7778</v>
      </c>
      <c r="B855">
        <v>851</v>
      </c>
      <c r="C855">
        <v>2860.6039999999998</v>
      </c>
      <c r="D855">
        <v>10</v>
      </c>
      <c r="E855" t="s">
        <v>7782</v>
      </c>
      <c r="F855" t="s">
        <v>7773</v>
      </c>
      <c r="G855" t="s">
        <v>5753</v>
      </c>
      <c r="H855">
        <v>10</v>
      </c>
      <c r="I855">
        <v>0.55000000000000004</v>
      </c>
      <c r="J855">
        <v>6</v>
      </c>
      <c r="K855">
        <v>7</v>
      </c>
      <c r="L855" t="s">
        <v>7474</v>
      </c>
      <c r="O855" t="s">
        <v>7784</v>
      </c>
      <c r="P855" t="s">
        <v>7774</v>
      </c>
      <c r="Q855" t="s">
        <v>7253</v>
      </c>
      <c r="R855" t="s">
        <v>7383</v>
      </c>
      <c r="S855" t="s">
        <v>7383</v>
      </c>
      <c r="T855">
        <v>5.56</v>
      </c>
      <c r="U855" t="s">
        <v>7947</v>
      </c>
      <c r="V855">
        <v>1.8</v>
      </c>
      <c r="W855" t="s">
        <v>7774</v>
      </c>
      <c r="X855" t="s">
        <v>7789</v>
      </c>
      <c r="Y855" t="s">
        <v>7774</v>
      </c>
      <c r="AC855" t="s">
        <v>8271</v>
      </c>
      <c r="AD855">
        <v>42.758900910000001</v>
      </c>
      <c r="AE855">
        <v>-82.037754419999999</v>
      </c>
      <c r="AF855">
        <v>201.5</v>
      </c>
      <c r="AG855">
        <v>290</v>
      </c>
      <c r="AH855" t="s">
        <v>8087</v>
      </c>
      <c r="AI855">
        <v>15</v>
      </c>
      <c r="AJ855">
        <v>986</v>
      </c>
      <c r="AK855">
        <v>3.202</v>
      </c>
      <c r="AL855">
        <v>-403.90499999999997</v>
      </c>
      <c r="AM855">
        <v>2118</v>
      </c>
      <c r="AN855">
        <v>2118</v>
      </c>
      <c r="AQ855">
        <v>1.24</v>
      </c>
      <c r="AR855">
        <v>1.24</v>
      </c>
      <c r="AT855">
        <v>2.15</v>
      </c>
      <c r="AU855">
        <v>2.15</v>
      </c>
      <c r="BA855">
        <v>0.55000000000000004</v>
      </c>
      <c r="BB855">
        <v>6</v>
      </c>
    </row>
    <row r="856" spans="1:54" x14ac:dyDescent="0.35">
      <c r="A856" t="s">
        <v>7778</v>
      </c>
      <c r="B856">
        <v>852</v>
      </c>
      <c r="C856">
        <v>2860.674</v>
      </c>
      <c r="D856">
        <v>10</v>
      </c>
      <c r="E856" t="s">
        <v>7782</v>
      </c>
      <c r="F856" t="s">
        <v>7773</v>
      </c>
      <c r="G856" t="s">
        <v>5753</v>
      </c>
      <c r="H856">
        <v>10</v>
      </c>
      <c r="I856">
        <v>0.54</v>
      </c>
      <c r="J856">
        <v>8</v>
      </c>
      <c r="K856">
        <v>10</v>
      </c>
      <c r="L856" t="s">
        <v>7474</v>
      </c>
      <c r="O856" t="s">
        <v>7784</v>
      </c>
      <c r="P856" t="s">
        <v>7774</v>
      </c>
      <c r="Q856" t="s">
        <v>7253</v>
      </c>
      <c r="R856" t="s">
        <v>7383</v>
      </c>
      <c r="S856" t="s">
        <v>7383</v>
      </c>
      <c r="T856">
        <v>5.56</v>
      </c>
      <c r="U856" t="s">
        <v>7947</v>
      </c>
      <c r="V856">
        <v>1.8</v>
      </c>
      <c r="W856" t="s">
        <v>7774</v>
      </c>
      <c r="X856" t="s">
        <v>7789</v>
      </c>
      <c r="Y856" t="s">
        <v>7774</v>
      </c>
      <c r="AC856" t="s">
        <v>8271</v>
      </c>
      <c r="AD856">
        <v>42.758900279999999</v>
      </c>
      <c r="AE856">
        <v>-82.037754449999994</v>
      </c>
      <c r="AF856">
        <v>201.5</v>
      </c>
      <c r="AG856">
        <v>290</v>
      </c>
      <c r="AH856" t="s">
        <v>8087</v>
      </c>
      <c r="AI856">
        <v>15</v>
      </c>
      <c r="AJ856">
        <v>986</v>
      </c>
      <c r="AK856">
        <v>3.2709999999999999</v>
      </c>
      <c r="AL856">
        <v>-402.20800000000003</v>
      </c>
      <c r="AM856">
        <v>2117</v>
      </c>
      <c r="AN856">
        <v>2117</v>
      </c>
      <c r="AQ856">
        <v>1.24</v>
      </c>
      <c r="AR856">
        <v>1.24</v>
      </c>
      <c r="AT856">
        <v>2.15</v>
      </c>
      <c r="AU856">
        <v>2.15</v>
      </c>
      <c r="BA856">
        <v>0.54</v>
      </c>
      <c r="BB856">
        <v>8</v>
      </c>
    </row>
    <row r="857" spans="1:54" x14ac:dyDescent="0.35">
      <c r="A857" t="s">
        <v>7778</v>
      </c>
      <c r="B857">
        <v>853</v>
      </c>
      <c r="C857">
        <v>2860.8130000000001</v>
      </c>
      <c r="D857">
        <v>10</v>
      </c>
      <c r="E857" t="s">
        <v>7782</v>
      </c>
      <c r="F857" t="s">
        <v>7773</v>
      </c>
      <c r="G857" t="s">
        <v>5753</v>
      </c>
      <c r="H857">
        <v>10</v>
      </c>
      <c r="I857">
        <v>0.56999999999999995</v>
      </c>
      <c r="J857">
        <v>8</v>
      </c>
      <c r="K857">
        <v>7</v>
      </c>
      <c r="L857" t="s">
        <v>7474</v>
      </c>
      <c r="N857">
        <v>38</v>
      </c>
      <c r="O857" t="s">
        <v>7784</v>
      </c>
      <c r="P857" t="s">
        <v>7774</v>
      </c>
      <c r="Q857" t="s">
        <v>7253</v>
      </c>
      <c r="R857" t="s">
        <v>7383</v>
      </c>
      <c r="S857" t="s">
        <v>7383</v>
      </c>
      <c r="T857">
        <v>5.56</v>
      </c>
      <c r="U857" t="s">
        <v>7947</v>
      </c>
      <c r="V857">
        <v>1.8</v>
      </c>
      <c r="W857" t="s">
        <v>7774</v>
      </c>
      <c r="X857" t="s">
        <v>7789</v>
      </c>
      <c r="Y857" t="s">
        <v>7774</v>
      </c>
      <c r="AC857" t="s">
        <v>5678</v>
      </c>
      <c r="AD857">
        <v>42.758899020000001</v>
      </c>
      <c r="AE857">
        <v>-82.037754509999999</v>
      </c>
      <c r="AF857">
        <v>201.5</v>
      </c>
      <c r="AG857">
        <v>290</v>
      </c>
      <c r="AH857" t="s">
        <v>8087</v>
      </c>
      <c r="AI857">
        <v>15</v>
      </c>
      <c r="AJ857">
        <v>986</v>
      </c>
      <c r="AK857">
        <v>3.41</v>
      </c>
      <c r="AL857">
        <v>-403.88099999999997</v>
      </c>
      <c r="AM857">
        <v>2117</v>
      </c>
      <c r="AN857">
        <v>2117</v>
      </c>
      <c r="AQ857">
        <v>1.24</v>
      </c>
      <c r="AR857">
        <v>1.24</v>
      </c>
      <c r="AT857">
        <v>2.15</v>
      </c>
      <c r="AU857">
        <v>2.15</v>
      </c>
      <c r="BA857">
        <v>0.56999999999999995</v>
      </c>
      <c r="BB857">
        <v>8</v>
      </c>
    </row>
    <row r="858" spans="1:54" x14ac:dyDescent="0.35">
      <c r="A858" t="s">
        <v>7778</v>
      </c>
      <c r="B858">
        <v>854</v>
      </c>
      <c r="C858">
        <v>2860.8220000000001</v>
      </c>
      <c r="D858">
        <v>10</v>
      </c>
      <c r="E858" t="s">
        <v>7782</v>
      </c>
      <c r="F858" t="s">
        <v>7773</v>
      </c>
      <c r="G858" t="s">
        <v>7852</v>
      </c>
      <c r="H858">
        <v>11</v>
      </c>
      <c r="I858">
        <v>0.61</v>
      </c>
      <c r="J858">
        <v>24</v>
      </c>
      <c r="K858">
        <v>8</v>
      </c>
      <c r="L858" t="s">
        <v>7413</v>
      </c>
      <c r="N858">
        <v>38</v>
      </c>
      <c r="O858" t="s">
        <v>7784</v>
      </c>
      <c r="P858" t="s">
        <v>7774</v>
      </c>
      <c r="Q858" t="s">
        <v>7253</v>
      </c>
      <c r="R858" t="s">
        <v>7383</v>
      </c>
      <c r="S858" t="s">
        <v>7383</v>
      </c>
      <c r="T858">
        <v>5.56</v>
      </c>
      <c r="U858" t="s">
        <v>7947</v>
      </c>
      <c r="V858">
        <v>1.8</v>
      </c>
      <c r="W858" t="s">
        <v>7774</v>
      </c>
      <c r="X858" t="s">
        <v>7783</v>
      </c>
      <c r="Y858" t="s">
        <v>7774</v>
      </c>
      <c r="AC858" t="s">
        <v>5939</v>
      </c>
      <c r="AD858">
        <v>42.758899020000001</v>
      </c>
      <c r="AE858">
        <v>-82.037754509999999</v>
      </c>
      <c r="AF858">
        <v>201.5</v>
      </c>
      <c r="AG858">
        <v>290</v>
      </c>
      <c r="AH858" t="s">
        <v>8087</v>
      </c>
      <c r="AI858">
        <v>15</v>
      </c>
      <c r="AJ858">
        <v>986</v>
      </c>
      <c r="AK858">
        <v>3.41</v>
      </c>
      <c r="AL858">
        <v>-402.38</v>
      </c>
      <c r="AM858">
        <v>2101</v>
      </c>
      <c r="AN858">
        <v>2098</v>
      </c>
      <c r="AQ858">
        <v>1.22</v>
      </c>
      <c r="AR858">
        <v>1.23</v>
      </c>
      <c r="AT858">
        <v>2.13</v>
      </c>
      <c r="AU858">
        <v>2.13</v>
      </c>
      <c r="BA858">
        <v>0.45</v>
      </c>
      <c r="BB858">
        <v>24</v>
      </c>
    </row>
    <row r="859" spans="1:54" x14ac:dyDescent="0.35">
      <c r="A859" t="s">
        <v>7778</v>
      </c>
      <c r="B859">
        <v>855</v>
      </c>
      <c r="C859">
        <v>2860.8310000000001</v>
      </c>
      <c r="D859">
        <v>10</v>
      </c>
      <c r="E859" t="s">
        <v>7782</v>
      </c>
      <c r="F859" t="s">
        <v>7773</v>
      </c>
      <c r="G859" t="s">
        <v>5753</v>
      </c>
      <c r="H859">
        <v>11</v>
      </c>
      <c r="I859">
        <v>0.61</v>
      </c>
      <c r="J859">
        <v>6</v>
      </c>
      <c r="K859">
        <v>6</v>
      </c>
      <c r="L859" t="s">
        <v>7650</v>
      </c>
      <c r="N859">
        <v>38</v>
      </c>
      <c r="O859" t="s">
        <v>7784</v>
      </c>
      <c r="P859" t="s">
        <v>7774</v>
      </c>
      <c r="Q859" t="s">
        <v>7253</v>
      </c>
      <c r="R859" t="s">
        <v>7383</v>
      </c>
      <c r="S859" t="s">
        <v>7383</v>
      </c>
      <c r="T859">
        <v>5.56</v>
      </c>
      <c r="U859" t="s">
        <v>7947</v>
      </c>
      <c r="V859">
        <v>1.8</v>
      </c>
      <c r="W859" t="s">
        <v>7774</v>
      </c>
      <c r="X859" t="s">
        <v>7789</v>
      </c>
      <c r="Y859" t="s">
        <v>7774</v>
      </c>
      <c r="AC859" t="s">
        <v>5678</v>
      </c>
      <c r="AD859">
        <v>42.758898850000001</v>
      </c>
      <c r="AE859">
        <v>-82.037754519999993</v>
      </c>
      <c r="AF859">
        <v>201.5</v>
      </c>
      <c r="AG859">
        <v>290</v>
      </c>
      <c r="AH859" t="s">
        <v>8087</v>
      </c>
      <c r="AI859">
        <v>15</v>
      </c>
      <c r="AJ859">
        <v>986</v>
      </c>
      <c r="AK859">
        <v>3.4289999999999998</v>
      </c>
      <c r="AL859">
        <v>-402.38</v>
      </c>
      <c r="AM859">
        <v>2118</v>
      </c>
      <c r="AN859">
        <v>2118</v>
      </c>
      <c r="AQ859">
        <v>1.24</v>
      </c>
      <c r="AR859">
        <v>1.24</v>
      </c>
      <c r="AT859">
        <v>2.15</v>
      </c>
      <c r="AU859">
        <v>2.15</v>
      </c>
      <c r="BA859">
        <v>0.61</v>
      </c>
      <c r="BB859">
        <v>6</v>
      </c>
    </row>
    <row r="860" spans="1:54" x14ac:dyDescent="0.35">
      <c r="A860" t="s">
        <v>7778</v>
      </c>
      <c r="B860">
        <v>856</v>
      </c>
      <c r="C860">
        <v>2861.4169999999999</v>
      </c>
      <c r="D860">
        <v>10</v>
      </c>
      <c r="E860" t="s">
        <v>7782</v>
      </c>
      <c r="F860" t="s">
        <v>7773</v>
      </c>
      <c r="G860" t="s">
        <v>5753</v>
      </c>
      <c r="H860">
        <v>13</v>
      </c>
      <c r="I860">
        <v>0.7</v>
      </c>
      <c r="J860">
        <v>9</v>
      </c>
      <c r="K860">
        <v>8</v>
      </c>
      <c r="L860" t="s">
        <v>7642</v>
      </c>
      <c r="N860">
        <v>39</v>
      </c>
      <c r="O860" t="s">
        <v>7784</v>
      </c>
      <c r="P860" t="s">
        <v>7774</v>
      </c>
      <c r="Q860" t="s">
        <v>7253</v>
      </c>
      <c r="R860" t="s">
        <v>7383</v>
      </c>
      <c r="S860" t="s">
        <v>7383</v>
      </c>
      <c r="T860">
        <v>5.56</v>
      </c>
      <c r="U860" t="s">
        <v>7947</v>
      </c>
      <c r="V860">
        <v>1.8</v>
      </c>
      <c r="W860" t="s">
        <v>7774</v>
      </c>
      <c r="X860" t="s">
        <v>7789</v>
      </c>
      <c r="Y860" t="s">
        <v>7774</v>
      </c>
      <c r="AC860" t="s">
        <v>5678</v>
      </c>
      <c r="AD860">
        <v>42.758893550000003</v>
      </c>
      <c r="AE860">
        <v>-82.037754739999997</v>
      </c>
      <c r="AF860">
        <v>201.5</v>
      </c>
      <c r="AG860">
        <v>290</v>
      </c>
      <c r="AH860" t="s">
        <v>8087</v>
      </c>
      <c r="AI860">
        <v>15</v>
      </c>
      <c r="AJ860">
        <v>986</v>
      </c>
      <c r="AK860">
        <v>4.0129999999999999</v>
      </c>
      <c r="AL860">
        <v>-397.31299999999999</v>
      </c>
      <c r="AM860">
        <v>2114</v>
      </c>
      <c r="AN860">
        <v>2115</v>
      </c>
      <c r="AQ860">
        <v>1.24</v>
      </c>
      <c r="AR860">
        <v>1.23</v>
      </c>
      <c r="AT860">
        <v>2.14</v>
      </c>
      <c r="AU860">
        <v>2.14</v>
      </c>
      <c r="BA860">
        <v>0.7</v>
      </c>
      <c r="BB860">
        <v>9</v>
      </c>
    </row>
    <row r="861" spans="1:54" x14ac:dyDescent="0.35">
      <c r="A861" t="s">
        <v>7778</v>
      </c>
      <c r="B861">
        <v>857</v>
      </c>
      <c r="C861">
        <v>2861.444</v>
      </c>
      <c r="D861">
        <v>10</v>
      </c>
      <c r="E861" t="s">
        <v>7782</v>
      </c>
      <c r="F861" t="s">
        <v>7773</v>
      </c>
      <c r="G861" t="s">
        <v>7852</v>
      </c>
      <c r="H861">
        <v>13</v>
      </c>
      <c r="I861">
        <v>0.7</v>
      </c>
      <c r="J861">
        <v>63</v>
      </c>
      <c r="K861">
        <v>15</v>
      </c>
      <c r="L861" t="s">
        <v>7642</v>
      </c>
      <c r="N861">
        <v>39</v>
      </c>
      <c r="O861" t="s">
        <v>7784</v>
      </c>
      <c r="P861" t="s">
        <v>7774</v>
      </c>
      <c r="Q861" t="s">
        <v>7253</v>
      </c>
      <c r="R861" t="s">
        <v>7383</v>
      </c>
      <c r="S861" t="s">
        <v>7383</v>
      </c>
      <c r="T861">
        <v>5.56</v>
      </c>
      <c r="U861" t="s">
        <v>7947</v>
      </c>
      <c r="V861">
        <v>1.8</v>
      </c>
      <c r="W861" t="s">
        <v>7774</v>
      </c>
      <c r="X861" t="s">
        <v>7879</v>
      </c>
      <c r="Y861" t="s">
        <v>7774</v>
      </c>
      <c r="Z861">
        <v>10</v>
      </c>
      <c r="AC861" t="s">
        <v>5683</v>
      </c>
      <c r="AD861">
        <v>42.758893550000003</v>
      </c>
      <c r="AE861">
        <v>-82.037754739999997</v>
      </c>
      <c r="AF861">
        <v>201.5</v>
      </c>
      <c r="AG861">
        <v>290</v>
      </c>
      <c r="AH861" t="s">
        <v>8087</v>
      </c>
      <c r="AI861">
        <v>15</v>
      </c>
      <c r="AJ861">
        <v>986</v>
      </c>
      <c r="AK861">
        <v>4.0129999999999999</v>
      </c>
      <c r="AL861">
        <v>-393.71899999999999</v>
      </c>
      <c r="AM861">
        <v>2054</v>
      </c>
      <c r="AN861">
        <v>2027</v>
      </c>
      <c r="AQ861">
        <v>1.18</v>
      </c>
      <c r="AR861">
        <v>1.2</v>
      </c>
      <c r="AT861">
        <v>2.06</v>
      </c>
      <c r="AU861">
        <v>2.08</v>
      </c>
      <c r="BA861">
        <v>0.43</v>
      </c>
      <c r="BB861">
        <v>63</v>
      </c>
    </row>
    <row r="862" spans="1:54" x14ac:dyDescent="0.35">
      <c r="A862" t="s">
        <v>7778</v>
      </c>
      <c r="B862">
        <v>858</v>
      </c>
      <c r="C862">
        <v>2861.4549999999999</v>
      </c>
      <c r="D862">
        <v>10</v>
      </c>
      <c r="E862" t="s">
        <v>7782</v>
      </c>
      <c r="F862" t="s">
        <v>7773</v>
      </c>
      <c r="G862" t="s">
        <v>5753</v>
      </c>
      <c r="H862">
        <v>11</v>
      </c>
      <c r="I862">
        <v>0.59</v>
      </c>
      <c r="J862">
        <v>8</v>
      </c>
      <c r="K862">
        <v>7</v>
      </c>
      <c r="L862" t="s">
        <v>7647</v>
      </c>
      <c r="N862">
        <v>39</v>
      </c>
      <c r="O862" t="s">
        <v>7784</v>
      </c>
      <c r="P862" t="s">
        <v>7774</v>
      </c>
      <c r="Q862" t="s">
        <v>7253</v>
      </c>
      <c r="R862" t="s">
        <v>7383</v>
      </c>
      <c r="S862" t="s">
        <v>7383</v>
      </c>
      <c r="T862">
        <v>5.56</v>
      </c>
      <c r="U862" t="s">
        <v>7947</v>
      </c>
      <c r="V862">
        <v>1.8</v>
      </c>
      <c r="W862" t="s">
        <v>7774</v>
      </c>
      <c r="X862" t="s">
        <v>7789</v>
      </c>
      <c r="Y862" t="s">
        <v>7774</v>
      </c>
      <c r="AC862" t="s">
        <v>5678</v>
      </c>
      <c r="AD862">
        <v>42.758893209999997</v>
      </c>
      <c r="AE862">
        <v>-82.037754759999999</v>
      </c>
      <c r="AF862">
        <v>201.5</v>
      </c>
      <c r="AG862">
        <v>290</v>
      </c>
      <c r="AH862" t="s">
        <v>8087</v>
      </c>
      <c r="AI862">
        <v>15</v>
      </c>
      <c r="AJ862">
        <v>986</v>
      </c>
      <c r="AK862">
        <v>4.0510000000000002</v>
      </c>
      <c r="AL862">
        <v>-395.81900000000002</v>
      </c>
      <c r="AM862">
        <v>2116</v>
      </c>
      <c r="AN862">
        <v>2117</v>
      </c>
      <c r="AQ862">
        <v>1.24</v>
      </c>
      <c r="AR862">
        <v>1.24</v>
      </c>
      <c r="AT862">
        <v>2.15</v>
      </c>
      <c r="AU862">
        <v>2.15</v>
      </c>
      <c r="BA862">
        <v>0.59</v>
      </c>
      <c r="BB862">
        <v>8</v>
      </c>
    </row>
    <row r="863" spans="1:54" x14ac:dyDescent="0.35">
      <c r="A863" t="s">
        <v>7778</v>
      </c>
      <c r="B863">
        <v>859</v>
      </c>
      <c r="C863">
        <v>2861.47</v>
      </c>
      <c r="D863">
        <v>10</v>
      </c>
      <c r="E863" t="s">
        <v>7782</v>
      </c>
      <c r="F863" t="s">
        <v>7773</v>
      </c>
      <c r="G863" t="s">
        <v>5753</v>
      </c>
      <c r="H863">
        <v>10</v>
      </c>
      <c r="I863">
        <v>0.56000000000000005</v>
      </c>
      <c r="J863">
        <v>11</v>
      </c>
      <c r="K863">
        <v>15</v>
      </c>
      <c r="L863" t="s">
        <v>7642</v>
      </c>
      <c r="N863">
        <v>39</v>
      </c>
      <c r="O863" t="s">
        <v>7784</v>
      </c>
      <c r="P863" t="s">
        <v>7774</v>
      </c>
      <c r="Q863" t="s">
        <v>7253</v>
      </c>
      <c r="R863" t="s">
        <v>7383</v>
      </c>
      <c r="S863" t="s">
        <v>7383</v>
      </c>
      <c r="T863">
        <v>5.56</v>
      </c>
      <c r="U863" t="s">
        <v>7947</v>
      </c>
      <c r="V863">
        <v>1.8</v>
      </c>
      <c r="W863" t="s">
        <v>7774</v>
      </c>
      <c r="X863" t="s">
        <v>7788</v>
      </c>
      <c r="Y863" t="s">
        <v>3293</v>
      </c>
      <c r="Z863">
        <v>10</v>
      </c>
      <c r="AA863">
        <v>10</v>
      </c>
      <c r="AB863">
        <v>12</v>
      </c>
      <c r="AC863" t="s">
        <v>5683</v>
      </c>
      <c r="AD863">
        <v>42.75889308</v>
      </c>
      <c r="AE863">
        <v>-82.037754759999999</v>
      </c>
      <c r="AF863">
        <v>201.5</v>
      </c>
      <c r="AG863">
        <v>290</v>
      </c>
      <c r="AH863" t="s">
        <v>8087</v>
      </c>
      <c r="AI863">
        <v>15</v>
      </c>
      <c r="AJ863">
        <v>986</v>
      </c>
      <c r="AK863">
        <v>4.0650000000000004</v>
      </c>
      <c r="AL863">
        <v>-393.71899999999999</v>
      </c>
      <c r="AM863">
        <v>2115</v>
      </c>
      <c r="AN863">
        <v>2115</v>
      </c>
      <c r="AQ863">
        <v>1.24</v>
      </c>
      <c r="AR863">
        <v>1.23</v>
      </c>
      <c r="AT863">
        <v>2.14</v>
      </c>
      <c r="AU863">
        <v>2.14</v>
      </c>
      <c r="BA863">
        <v>0.56000000000000005</v>
      </c>
      <c r="BB863">
        <v>11</v>
      </c>
    </row>
    <row r="864" spans="1:54" x14ac:dyDescent="0.35">
      <c r="A864" t="s">
        <v>7778</v>
      </c>
      <c r="B864">
        <v>860</v>
      </c>
      <c r="C864">
        <v>2861.6550000000002</v>
      </c>
      <c r="D864">
        <v>10</v>
      </c>
      <c r="E864" t="s">
        <v>7782</v>
      </c>
      <c r="F864" t="s">
        <v>7773</v>
      </c>
      <c r="G864" t="s">
        <v>5753</v>
      </c>
      <c r="H864">
        <v>13</v>
      </c>
      <c r="I864">
        <v>0.7</v>
      </c>
      <c r="J864">
        <v>7</v>
      </c>
      <c r="K864">
        <v>7</v>
      </c>
      <c r="L864" t="s">
        <v>7651</v>
      </c>
      <c r="O864" t="s">
        <v>7784</v>
      </c>
      <c r="P864" t="s">
        <v>7774</v>
      </c>
      <c r="Q864" t="s">
        <v>7253</v>
      </c>
      <c r="R864" t="s">
        <v>7383</v>
      </c>
      <c r="S864" t="s">
        <v>7383</v>
      </c>
      <c r="T864">
        <v>5.56</v>
      </c>
      <c r="U864" t="s">
        <v>7947</v>
      </c>
      <c r="V864">
        <v>1.8</v>
      </c>
      <c r="W864" t="s">
        <v>7774</v>
      </c>
      <c r="X864" t="s">
        <v>7789</v>
      </c>
      <c r="Y864" t="s">
        <v>7774</v>
      </c>
      <c r="AC864" t="s">
        <v>5678</v>
      </c>
      <c r="AD864">
        <v>42.758891390000002</v>
      </c>
      <c r="AE864">
        <v>-82.037754829999997</v>
      </c>
      <c r="AF864">
        <v>201.5</v>
      </c>
      <c r="AG864">
        <v>290</v>
      </c>
      <c r="AH864" t="s">
        <v>8087</v>
      </c>
      <c r="AI864">
        <v>15</v>
      </c>
      <c r="AJ864">
        <v>986</v>
      </c>
      <c r="AK864">
        <v>4.2519999999999998</v>
      </c>
      <c r="AL864">
        <v>-415.73599999999999</v>
      </c>
      <c r="AM864">
        <v>2117</v>
      </c>
      <c r="AN864">
        <v>2117</v>
      </c>
      <c r="AQ864">
        <v>1.24</v>
      </c>
      <c r="AR864">
        <v>1.24</v>
      </c>
      <c r="AT864">
        <v>2.15</v>
      </c>
      <c r="AU864">
        <v>2.15</v>
      </c>
      <c r="BA864">
        <v>0.7</v>
      </c>
      <c r="BB864">
        <v>7</v>
      </c>
    </row>
    <row r="865" spans="1:54" x14ac:dyDescent="0.35">
      <c r="A865" t="s">
        <v>7778</v>
      </c>
      <c r="B865">
        <v>861</v>
      </c>
      <c r="C865">
        <v>2861.7759999999998</v>
      </c>
      <c r="D865">
        <v>10</v>
      </c>
      <c r="E865" t="s">
        <v>7782</v>
      </c>
      <c r="F865" t="s">
        <v>7773</v>
      </c>
      <c r="G865" t="s">
        <v>5753</v>
      </c>
      <c r="H865">
        <v>10</v>
      </c>
      <c r="I865">
        <v>0.56000000000000005</v>
      </c>
      <c r="J865">
        <v>9</v>
      </c>
      <c r="K865">
        <v>15</v>
      </c>
      <c r="L865" t="s">
        <v>7652</v>
      </c>
      <c r="O865" t="s">
        <v>7784</v>
      </c>
      <c r="P865" t="s">
        <v>7774</v>
      </c>
      <c r="Q865" t="s">
        <v>7253</v>
      </c>
      <c r="R865" t="s">
        <v>7383</v>
      </c>
      <c r="S865" t="s">
        <v>7383</v>
      </c>
      <c r="T865">
        <v>5.56</v>
      </c>
      <c r="U865" t="s">
        <v>7947</v>
      </c>
      <c r="V865">
        <v>1.8</v>
      </c>
      <c r="W865" t="s">
        <v>7774</v>
      </c>
      <c r="X865" t="s">
        <v>7786</v>
      </c>
      <c r="Y865" t="s">
        <v>3293</v>
      </c>
      <c r="Z865">
        <v>10</v>
      </c>
      <c r="AA865">
        <v>10</v>
      </c>
      <c r="AB865">
        <v>15</v>
      </c>
      <c r="AC865" t="s">
        <v>5683</v>
      </c>
      <c r="AD865">
        <v>42.758890299999997</v>
      </c>
      <c r="AE865">
        <v>-82.037754879999994</v>
      </c>
      <c r="AF865">
        <v>201.5</v>
      </c>
      <c r="AG865">
        <v>290</v>
      </c>
      <c r="AH865" t="s">
        <v>8087</v>
      </c>
      <c r="AI865">
        <v>15</v>
      </c>
      <c r="AJ865">
        <v>986</v>
      </c>
      <c r="AK865">
        <v>4.3719999999999999</v>
      </c>
      <c r="AL865">
        <v>-386.61700000000002</v>
      </c>
      <c r="AM865">
        <v>2116</v>
      </c>
      <c r="AN865">
        <v>2117</v>
      </c>
      <c r="AQ865">
        <v>1.24</v>
      </c>
      <c r="AR865">
        <v>1.24</v>
      </c>
      <c r="AT865">
        <v>2.15</v>
      </c>
      <c r="AU865">
        <v>2.15</v>
      </c>
      <c r="BA865">
        <v>0.56000000000000005</v>
      </c>
      <c r="BB865">
        <v>9</v>
      </c>
    </row>
    <row r="866" spans="1:54" x14ac:dyDescent="0.35">
      <c r="A866" t="s">
        <v>7778</v>
      </c>
      <c r="B866">
        <v>862</v>
      </c>
      <c r="C866">
        <v>2861.91</v>
      </c>
      <c r="D866">
        <v>10</v>
      </c>
      <c r="E866" t="s">
        <v>7782</v>
      </c>
      <c r="F866" t="s">
        <v>7773</v>
      </c>
      <c r="G866" t="s">
        <v>5753</v>
      </c>
      <c r="H866">
        <v>11</v>
      </c>
      <c r="I866">
        <v>0.6</v>
      </c>
      <c r="J866">
        <v>9</v>
      </c>
      <c r="K866">
        <v>8</v>
      </c>
      <c r="L866" t="s">
        <v>7651</v>
      </c>
      <c r="O866" t="s">
        <v>7784</v>
      </c>
      <c r="P866" t="s">
        <v>7774</v>
      </c>
      <c r="Q866" t="s">
        <v>7253</v>
      </c>
      <c r="R866" t="s">
        <v>7383</v>
      </c>
      <c r="S866" t="s">
        <v>7383</v>
      </c>
      <c r="T866">
        <v>5.56</v>
      </c>
      <c r="U866" t="s">
        <v>7947</v>
      </c>
      <c r="V866">
        <v>1.8</v>
      </c>
      <c r="W866" t="s">
        <v>7774</v>
      </c>
      <c r="X866" t="s">
        <v>7789</v>
      </c>
      <c r="Y866" t="s">
        <v>7774</v>
      </c>
      <c r="AC866" t="s">
        <v>5678</v>
      </c>
      <c r="AD866">
        <v>42.758889080000003</v>
      </c>
      <c r="AE866">
        <v>-82.037754930000006</v>
      </c>
      <c r="AF866">
        <v>201.5</v>
      </c>
      <c r="AG866">
        <v>290</v>
      </c>
      <c r="AH866" t="s">
        <v>8087</v>
      </c>
      <c r="AI866">
        <v>15</v>
      </c>
      <c r="AJ866">
        <v>986</v>
      </c>
      <c r="AK866">
        <v>4.5060000000000002</v>
      </c>
      <c r="AL866">
        <v>-415.56299999999999</v>
      </c>
      <c r="AM866">
        <v>2116</v>
      </c>
      <c r="AN866">
        <v>2116</v>
      </c>
      <c r="AQ866">
        <v>1.24</v>
      </c>
      <c r="AR866">
        <v>1.24</v>
      </c>
      <c r="AT866">
        <v>2.15</v>
      </c>
      <c r="AU866">
        <v>2.15</v>
      </c>
      <c r="BA866">
        <v>0.6</v>
      </c>
      <c r="BB866">
        <v>9</v>
      </c>
    </row>
    <row r="867" spans="1:54" x14ac:dyDescent="0.35">
      <c r="A867" t="s">
        <v>7778</v>
      </c>
      <c r="B867">
        <v>863</v>
      </c>
      <c r="C867">
        <v>2861.9609999999998</v>
      </c>
      <c r="D867">
        <v>10</v>
      </c>
      <c r="E867" t="s">
        <v>7782</v>
      </c>
      <c r="F867" t="s">
        <v>7773</v>
      </c>
      <c r="G867" t="s">
        <v>5753</v>
      </c>
      <c r="H867">
        <v>12</v>
      </c>
      <c r="I867">
        <v>0.66</v>
      </c>
      <c r="J867">
        <v>10</v>
      </c>
      <c r="K867">
        <v>8</v>
      </c>
      <c r="L867" t="s">
        <v>7651</v>
      </c>
      <c r="O867" t="s">
        <v>7784</v>
      </c>
      <c r="P867" t="s">
        <v>7774</v>
      </c>
      <c r="Q867" t="s">
        <v>7253</v>
      </c>
      <c r="R867" t="s">
        <v>7383</v>
      </c>
      <c r="S867" t="s">
        <v>7383</v>
      </c>
      <c r="T867">
        <v>5.56</v>
      </c>
      <c r="U867" t="s">
        <v>7947</v>
      </c>
      <c r="V867">
        <v>1.8</v>
      </c>
      <c r="W867" t="s">
        <v>7774</v>
      </c>
      <c r="X867" t="s">
        <v>7783</v>
      </c>
      <c r="Y867" t="s">
        <v>7774</v>
      </c>
      <c r="AC867" t="s">
        <v>5678</v>
      </c>
      <c r="AD867">
        <v>42.75888862</v>
      </c>
      <c r="AE867">
        <v>-82.037754949999993</v>
      </c>
      <c r="AF867">
        <v>201.5</v>
      </c>
      <c r="AG867">
        <v>290</v>
      </c>
      <c r="AH867" t="s">
        <v>8087</v>
      </c>
      <c r="AI867">
        <v>15</v>
      </c>
      <c r="AJ867">
        <v>986</v>
      </c>
      <c r="AK867">
        <v>4.5570000000000004</v>
      </c>
      <c r="AL867">
        <v>-415.4</v>
      </c>
      <c r="AM867">
        <v>2114</v>
      </c>
      <c r="AN867">
        <v>2115</v>
      </c>
      <c r="AQ867">
        <v>1.23</v>
      </c>
      <c r="AR867">
        <v>1.23</v>
      </c>
      <c r="AT867">
        <v>2.14</v>
      </c>
      <c r="AU867">
        <v>2.14</v>
      </c>
      <c r="BA867">
        <v>0.66</v>
      </c>
      <c r="BB867">
        <v>10</v>
      </c>
    </row>
    <row r="868" spans="1:54" x14ac:dyDescent="0.35">
      <c r="A868" t="s">
        <v>7778</v>
      </c>
      <c r="B868">
        <v>864</v>
      </c>
      <c r="C868">
        <v>2862.0129999999999</v>
      </c>
      <c r="D868">
        <v>10</v>
      </c>
      <c r="E868" t="s">
        <v>7782</v>
      </c>
      <c r="F868" t="s">
        <v>7773</v>
      </c>
      <c r="G868" t="s">
        <v>5753</v>
      </c>
      <c r="H868">
        <v>10</v>
      </c>
      <c r="I868">
        <v>0.54</v>
      </c>
      <c r="J868">
        <v>14</v>
      </c>
      <c r="K868">
        <v>12</v>
      </c>
      <c r="L868" t="s">
        <v>7329</v>
      </c>
      <c r="O868" t="s">
        <v>7784</v>
      </c>
      <c r="P868" t="s">
        <v>7774</v>
      </c>
      <c r="Q868" t="s">
        <v>7253</v>
      </c>
      <c r="R868" t="s">
        <v>7383</v>
      </c>
      <c r="S868" t="s">
        <v>7383</v>
      </c>
      <c r="T868">
        <v>5.56</v>
      </c>
      <c r="U868" t="s">
        <v>7947</v>
      </c>
      <c r="V868">
        <v>1.8</v>
      </c>
      <c r="W868" t="s">
        <v>7774</v>
      </c>
      <c r="X868" t="s">
        <v>7788</v>
      </c>
      <c r="Y868" t="s">
        <v>7774</v>
      </c>
      <c r="Z868">
        <v>10</v>
      </c>
      <c r="AA868">
        <v>10</v>
      </c>
      <c r="AB868">
        <v>12</v>
      </c>
      <c r="AC868" t="s">
        <v>8541</v>
      </c>
      <c r="AD868">
        <v>42.758888169999999</v>
      </c>
      <c r="AE868">
        <v>-82.037754969999995</v>
      </c>
      <c r="AF868">
        <v>201.5</v>
      </c>
      <c r="AG868">
        <v>290</v>
      </c>
      <c r="AH868" t="s">
        <v>8087</v>
      </c>
      <c r="AI868">
        <v>15</v>
      </c>
      <c r="AJ868">
        <v>986</v>
      </c>
      <c r="AK868">
        <v>4.6070000000000002</v>
      </c>
      <c r="AL868">
        <v>-407.53</v>
      </c>
      <c r="AM868">
        <v>2111</v>
      </c>
      <c r="AN868">
        <v>2112</v>
      </c>
      <c r="AQ868">
        <v>1.23</v>
      </c>
      <c r="AR868">
        <v>1.23</v>
      </c>
      <c r="AT868">
        <v>2.14</v>
      </c>
      <c r="AU868">
        <v>2.14</v>
      </c>
      <c r="BA868">
        <v>0.54</v>
      </c>
      <c r="BB868">
        <v>14</v>
      </c>
    </row>
    <row r="869" spans="1:54" x14ac:dyDescent="0.35">
      <c r="A869" t="s">
        <v>7778</v>
      </c>
      <c r="B869">
        <v>865</v>
      </c>
      <c r="C869">
        <v>2862.154</v>
      </c>
      <c r="D869">
        <v>10</v>
      </c>
      <c r="E869" t="s">
        <v>7782</v>
      </c>
      <c r="F869" t="s">
        <v>7773</v>
      </c>
      <c r="G869" t="s">
        <v>5753</v>
      </c>
      <c r="H869">
        <v>14</v>
      </c>
      <c r="I869">
        <v>0.76</v>
      </c>
      <c r="J869">
        <v>12</v>
      </c>
      <c r="K869">
        <v>11</v>
      </c>
      <c r="L869" t="s">
        <v>7646</v>
      </c>
      <c r="N869">
        <v>40</v>
      </c>
      <c r="O869" t="s">
        <v>7784</v>
      </c>
      <c r="P869" t="s">
        <v>7774</v>
      </c>
      <c r="Q869" t="s">
        <v>7253</v>
      </c>
      <c r="R869" t="s">
        <v>7383</v>
      </c>
      <c r="S869" t="s">
        <v>7383</v>
      </c>
      <c r="T869">
        <v>5.56</v>
      </c>
      <c r="U869" t="s">
        <v>7947</v>
      </c>
      <c r="V869">
        <v>1.8</v>
      </c>
      <c r="W869" t="s">
        <v>7774</v>
      </c>
      <c r="X869" t="s">
        <v>7788</v>
      </c>
      <c r="Y869" t="s">
        <v>7774</v>
      </c>
      <c r="Z869">
        <v>10</v>
      </c>
      <c r="AA869">
        <v>10</v>
      </c>
      <c r="AB869">
        <v>12</v>
      </c>
      <c r="AC869" t="s">
        <v>5683</v>
      </c>
      <c r="AD869">
        <v>42.758886879999999</v>
      </c>
      <c r="AE869">
        <v>-82.037755020000006</v>
      </c>
      <c r="AF869">
        <v>201.5</v>
      </c>
      <c r="AG869">
        <v>290</v>
      </c>
      <c r="AH869" t="s">
        <v>8087</v>
      </c>
      <c r="AI869">
        <v>15</v>
      </c>
      <c r="AJ869">
        <v>986</v>
      </c>
      <c r="AK869">
        <v>4.7489999999999997</v>
      </c>
      <c r="AL869">
        <v>-411.85500000000002</v>
      </c>
      <c r="AM869">
        <v>2111</v>
      </c>
      <c r="AN869">
        <v>2112</v>
      </c>
      <c r="AQ869">
        <v>1.23</v>
      </c>
      <c r="AR869">
        <v>1.23</v>
      </c>
      <c r="AT869">
        <v>2.14</v>
      </c>
      <c r="AU869">
        <v>2.14</v>
      </c>
      <c r="BA869">
        <v>0.76</v>
      </c>
      <c r="BB869">
        <v>12</v>
      </c>
    </row>
    <row r="870" spans="1:54" x14ac:dyDescent="0.35">
      <c r="A870" t="s">
        <v>7778</v>
      </c>
      <c r="B870">
        <v>866</v>
      </c>
      <c r="C870">
        <v>2862.1689999999999</v>
      </c>
      <c r="D870">
        <v>10</v>
      </c>
      <c r="E870" t="s">
        <v>7782</v>
      </c>
      <c r="F870" t="s">
        <v>7773</v>
      </c>
      <c r="G870" t="s">
        <v>7852</v>
      </c>
      <c r="H870">
        <v>14</v>
      </c>
      <c r="I870">
        <v>0.79</v>
      </c>
      <c r="J870">
        <v>41</v>
      </c>
      <c r="K870">
        <v>15</v>
      </c>
      <c r="L870" t="s">
        <v>7655</v>
      </c>
      <c r="N870">
        <v>40</v>
      </c>
      <c r="O870" t="s">
        <v>7784</v>
      </c>
      <c r="P870" t="s">
        <v>7774</v>
      </c>
      <c r="Q870" t="s">
        <v>7253</v>
      </c>
      <c r="R870" t="s">
        <v>7383</v>
      </c>
      <c r="S870" t="s">
        <v>7383</v>
      </c>
      <c r="T870">
        <v>5.56</v>
      </c>
      <c r="U870" t="s">
        <v>7947</v>
      </c>
      <c r="V870">
        <v>1.8</v>
      </c>
      <c r="W870" t="s">
        <v>7774</v>
      </c>
      <c r="X870" t="s">
        <v>7879</v>
      </c>
      <c r="Y870" t="s">
        <v>7774</v>
      </c>
      <c r="Z870">
        <v>10</v>
      </c>
      <c r="AC870" t="s">
        <v>5683</v>
      </c>
      <c r="AD870">
        <v>42.758886879999999</v>
      </c>
      <c r="AE870">
        <v>-82.037755020000006</v>
      </c>
      <c r="AF870">
        <v>201.5</v>
      </c>
      <c r="AG870">
        <v>290</v>
      </c>
      <c r="AH870" t="s">
        <v>8087</v>
      </c>
      <c r="AI870">
        <v>15</v>
      </c>
      <c r="AJ870">
        <v>986</v>
      </c>
      <c r="AK870">
        <v>4.7489999999999997</v>
      </c>
      <c r="AL870">
        <v>-407.80099999999999</v>
      </c>
      <c r="AM870">
        <v>2069</v>
      </c>
      <c r="AN870">
        <v>2054</v>
      </c>
      <c r="AQ870">
        <v>1.2</v>
      </c>
      <c r="AR870">
        <v>1.21</v>
      </c>
      <c r="AT870">
        <v>2.08</v>
      </c>
      <c r="AU870">
        <v>2.1</v>
      </c>
      <c r="BA870">
        <v>0.53</v>
      </c>
      <c r="BB870">
        <v>41</v>
      </c>
    </row>
    <row r="871" spans="1:54" x14ac:dyDescent="0.35">
      <c r="A871" t="s">
        <v>7778</v>
      </c>
      <c r="B871">
        <v>867</v>
      </c>
      <c r="C871">
        <v>2862.1849999999999</v>
      </c>
      <c r="D871">
        <v>10</v>
      </c>
      <c r="E871" t="s">
        <v>7782</v>
      </c>
      <c r="F871" t="s">
        <v>7773</v>
      </c>
      <c r="G871" t="s">
        <v>5753</v>
      </c>
      <c r="H871">
        <v>14</v>
      </c>
      <c r="I871">
        <v>0.79</v>
      </c>
      <c r="J871">
        <v>9</v>
      </c>
      <c r="K871">
        <v>11</v>
      </c>
      <c r="L871" t="s">
        <v>7329</v>
      </c>
      <c r="N871">
        <v>40</v>
      </c>
      <c r="O871" t="s">
        <v>7784</v>
      </c>
      <c r="P871" t="s">
        <v>7774</v>
      </c>
      <c r="Q871" t="s">
        <v>7253</v>
      </c>
      <c r="R871" t="s">
        <v>7383</v>
      </c>
      <c r="S871" t="s">
        <v>7383</v>
      </c>
      <c r="T871">
        <v>5.56</v>
      </c>
      <c r="U871" t="s">
        <v>7947</v>
      </c>
      <c r="V871">
        <v>1.8</v>
      </c>
      <c r="W871" t="s">
        <v>7774</v>
      </c>
      <c r="X871" t="s">
        <v>7786</v>
      </c>
      <c r="Y871" t="s">
        <v>7774</v>
      </c>
      <c r="Z871">
        <v>10</v>
      </c>
      <c r="AA871">
        <v>10</v>
      </c>
      <c r="AB871">
        <v>15</v>
      </c>
      <c r="AC871" t="s">
        <v>5683</v>
      </c>
      <c r="AD871">
        <v>42.758886590000003</v>
      </c>
      <c r="AE871">
        <v>-82.037755039999993</v>
      </c>
      <c r="AF871">
        <v>201.5</v>
      </c>
      <c r="AG871">
        <v>290</v>
      </c>
      <c r="AH871" t="s">
        <v>8087</v>
      </c>
      <c r="AI871">
        <v>15</v>
      </c>
      <c r="AJ871">
        <v>986</v>
      </c>
      <c r="AK871">
        <v>4.7809999999999997</v>
      </c>
      <c r="AL871">
        <v>-407.80099999999999</v>
      </c>
      <c r="AM871">
        <v>2114</v>
      </c>
      <c r="AN871">
        <v>2115</v>
      </c>
      <c r="AQ871">
        <v>1.23</v>
      </c>
      <c r="AR871">
        <v>1.23</v>
      </c>
      <c r="AT871">
        <v>2.14</v>
      </c>
      <c r="AU871">
        <v>2.14</v>
      </c>
      <c r="BA871">
        <v>0.79</v>
      </c>
      <c r="BB871">
        <v>9</v>
      </c>
    </row>
    <row r="872" spans="1:54" x14ac:dyDescent="0.35">
      <c r="A872" t="s">
        <v>7778</v>
      </c>
      <c r="B872">
        <v>868</v>
      </c>
      <c r="C872">
        <v>2862.395</v>
      </c>
      <c r="D872">
        <v>10</v>
      </c>
      <c r="E872" t="s">
        <v>7782</v>
      </c>
      <c r="F872" t="s">
        <v>7773</v>
      </c>
      <c r="G872" t="s">
        <v>5753</v>
      </c>
      <c r="H872">
        <v>12</v>
      </c>
      <c r="I872">
        <v>0.65</v>
      </c>
      <c r="J872">
        <v>8</v>
      </c>
      <c r="K872">
        <v>9</v>
      </c>
      <c r="L872" t="s">
        <v>7575</v>
      </c>
      <c r="N872">
        <v>41</v>
      </c>
      <c r="O872" t="s">
        <v>7784</v>
      </c>
      <c r="P872" t="s">
        <v>7774</v>
      </c>
      <c r="Q872" t="s">
        <v>7253</v>
      </c>
      <c r="R872" t="s">
        <v>7383</v>
      </c>
      <c r="S872" t="s">
        <v>7383</v>
      </c>
      <c r="T872">
        <v>5.56</v>
      </c>
      <c r="U872" t="s">
        <v>7947</v>
      </c>
      <c r="V872">
        <v>1.8</v>
      </c>
      <c r="W872" t="s">
        <v>7774</v>
      </c>
      <c r="X872" t="s">
        <v>7789</v>
      </c>
      <c r="Y872" t="s">
        <v>7774</v>
      </c>
      <c r="AC872" t="s">
        <v>5678</v>
      </c>
      <c r="AD872">
        <v>42.758884680000001</v>
      </c>
      <c r="AE872">
        <v>-82.03775512</v>
      </c>
      <c r="AF872">
        <v>201.5</v>
      </c>
      <c r="AG872">
        <v>290</v>
      </c>
      <c r="AH872" t="s">
        <v>8087</v>
      </c>
      <c r="AI872">
        <v>15</v>
      </c>
      <c r="AJ872">
        <v>986</v>
      </c>
      <c r="AK872">
        <v>4.992</v>
      </c>
      <c r="AL872">
        <v>-384.72800000000001</v>
      </c>
      <c r="AM872">
        <v>2116</v>
      </c>
      <c r="AN872">
        <v>2117</v>
      </c>
      <c r="AQ872">
        <v>1.24</v>
      </c>
      <c r="AR872">
        <v>1.24</v>
      </c>
      <c r="AT872">
        <v>2.15</v>
      </c>
      <c r="AU872">
        <v>2.15</v>
      </c>
      <c r="BA872">
        <v>0.65</v>
      </c>
      <c r="BB872">
        <v>8</v>
      </c>
    </row>
    <row r="873" spans="1:54" x14ac:dyDescent="0.35">
      <c r="A873" t="s">
        <v>7778</v>
      </c>
      <c r="B873">
        <v>869</v>
      </c>
      <c r="C873">
        <v>2862.4140000000002</v>
      </c>
      <c r="D873">
        <v>10</v>
      </c>
      <c r="E873" t="s">
        <v>7782</v>
      </c>
      <c r="F873" t="s">
        <v>7773</v>
      </c>
      <c r="G873" t="s">
        <v>7852</v>
      </c>
      <c r="H873">
        <v>12</v>
      </c>
      <c r="I873">
        <v>0.65</v>
      </c>
      <c r="J873">
        <v>46</v>
      </c>
      <c r="K873">
        <v>18</v>
      </c>
      <c r="L873" t="s">
        <v>7391</v>
      </c>
      <c r="N873">
        <v>41</v>
      </c>
      <c r="O873" t="s">
        <v>7784</v>
      </c>
      <c r="P873" t="s">
        <v>7774</v>
      </c>
      <c r="Q873" t="s">
        <v>7253</v>
      </c>
      <c r="R873" t="s">
        <v>7383</v>
      </c>
      <c r="S873" t="s">
        <v>7383</v>
      </c>
      <c r="T873">
        <v>5.56</v>
      </c>
      <c r="U873" t="s">
        <v>7947</v>
      </c>
      <c r="V873">
        <v>1.8</v>
      </c>
      <c r="W873" t="s">
        <v>7774</v>
      </c>
      <c r="X873" t="s">
        <v>7879</v>
      </c>
      <c r="Y873" t="s">
        <v>7774</v>
      </c>
      <c r="Z873">
        <v>10</v>
      </c>
      <c r="AC873" t="s">
        <v>5683</v>
      </c>
      <c r="AD873">
        <v>42.758884680000001</v>
      </c>
      <c r="AE873">
        <v>-82.03775512</v>
      </c>
      <c r="AF873">
        <v>201.5</v>
      </c>
      <c r="AG873">
        <v>290</v>
      </c>
      <c r="AH873" t="s">
        <v>8087</v>
      </c>
      <c r="AI873">
        <v>15</v>
      </c>
      <c r="AJ873">
        <v>986</v>
      </c>
      <c r="AK873">
        <v>4.992</v>
      </c>
      <c r="AL873">
        <v>-384.72800000000001</v>
      </c>
      <c r="AM873">
        <v>2075</v>
      </c>
      <c r="AN873">
        <v>2060</v>
      </c>
      <c r="AQ873">
        <v>1.2</v>
      </c>
      <c r="AR873">
        <v>1.21</v>
      </c>
      <c r="AT873">
        <v>2.09</v>
      </c>
      <c r="AU873">
        <v>2.1</v>
      </c>
      <c r="BA873">
        <v>0.42</v>
      </c>
      <c r="BB873">
        <v>46</v>
      </c>
    </row>
    <row r="874" spans="1:54" x14ac:dyDescent="0.35">
      <c r="A874" t="s">
        <v>7778</v>
      </c>
      <c r="B874">
        <v>870</v>
      </c>
      <c r="C874">
        <v>2862.43</v>
      </c>
      <c r="D874">
        <v>10</v>
      </c>
      <c r="E874" t="s">
        <v>7782</v>
      </c>
      <c r="F874" t="s">
        <v>7773</v>
      </c>
      <c r="G874" t="s">
        <v>5753</v>
      </c>
      <c r="H874">
        <v>10</v>
      </c>
      <c r="I874">
        <v>0.56000000000000005</v>
      </c>
      <c r="J874">
        <v>13</v>
      </c>
      <c r="K874">
        <v>15</v>
      </c>
      <c r="L874" t="s">
        <v>7948</v>
      </c>
      <c r="N874">
        <v>41</v>
      </c>
      <c r="O874" t="s">
        <v>7784</v>
      </c>
      <c r="P874" t="s">
        <v>7774</v>
      </c>
      <c r="Q874" t="s">
        <v>7253</v>
      </c>
      <c r="R874" t="s">
        <v>7383</v>
      </c>
      <c r="S874" t="s">
        <v>7383</v>
      </c>
      <c r="T874">
        <v>5.56</v>
      </c>
      <c r="U874" t="s">
        <v>7947</v>
      </c>
      <c r="V874">
        <v>1.8</v>
      </c>
      <c r="W874" t="s">
        <v>7774</v>
      </c>
      <c r="X874" t="s">
        <v>7788</v>
      </c>
      <c r="Y874" t="s">
        <v>3293</v>
      </c>
      <c r="Z874">
        <v>10</v>
      </c>
      <c r="AA874">
        <v>10</v>
      </c>
      <c r="AB874">
        <v>12</v>
      </c>
      <c r="AC874" t="s">
        <v>5683</v>
      </c>
      <c r="AD874">
        <v>42.758884379999998</v>
      </c>
      <c r="AE874">
        <v>-82.037755129999994</v>
      </c>
      <c r="AF874">
        <v>201.5</v>
      </c>
      <c r="AG874">
        <v>290</v>
      </c>
      <c r="AH874" t="s">
        <v>8087</v>
      </c>
      <c r="AI874">
        <v>15</v>
      </c>
      <c r="AJ874">
        <v>986</v>
      </c>
      <c r="AK874">
        <v>5.0250000000000004</v>
      </c>
      <c r="AL874">
        <v>-387.73399999999998</v>
      </c>
      <c r="AM874">
        <v>2112</v>
      </c>
      <c r="AN874">
        <v>2114</v>
      </c>
      <c r="AQ874">
        <v>1.23</v>
      </c>
      <c r="AR874">
        <v>1.23</v>
      </c>
      <c r="AT874">
        <v>2.14</v>
      </c>
      <c r="AU874">
        <v>2.14</v>
      </c>
      <c r="BA874">
        <v>0.56000000000000005</v>
      </c>
      <c r="BB874">
        <v>13</v>
      </c>
    </row>
    <row r="875" spans="1:54" x14ac:dyDescent="0.35">
      <c r="A875" t="s">
        <v>7778</v>
      </c>
      <c r="B875">
        <v>871</v>
      </c>
      <c r="C875">
        <v>2862.6320000000001</v>
      </c>
      <c r="D875">
        <v>10</v>
      </c>
      <c r="E875" t="s">
        <v>7782</v>
      </c>
      <c r="F875" t="s">
        <v>7773</v>
      </c>
      <c r="G875" t="s">
        <v>5753</v>
      </c>
      <c r="H875">
        <v>11</v>
      </c>
      <c r="I875">
        <v>0.61</v>
      </c>
      <c r="J875">
        <v>8</v>
      </c>
      <c r="K875">
        <v>7</v>
      </c>
      <c r="L875" t="s">
        <v>7647</v>
      </c>
      <c r="O875" t="s">
        <v>7784</v>
      </c>
      <c r="P875" t="s">
        <v>7774</v>
      </c>
      <c r="Q875" t="s">
        <v>7253</v>
      </c>
      <c r="R875" t="s">
        <v>7383</v>
      </c>
      <c r="S875" t="s">
        <v>7383</v>
      </c>
      <c r="T875">
        <v>5.56</v>
      </c>
      <c r="U875" t="s">
        <v>7947</v>
      </c>
      <c r="V875">
        <v>1.8</v>
      </c>
      <c r="W875" t="s">
        <v>7774</v>
      </c>
      <c r="X875" t="s">
        <v>7789</v>
      </c>
      <c r="Y875" t="s">
        <v>7774</v>
      </c>
      <c r="AC875" t="s">
        <v>5678</v>
      </c>
      <c r="AD875">
        <v>42.758882530000001</v>
      </c>
      <c r="AE875">
        <v>-82.03775521</v>
      </c>
      <c r="AF875">
        <v>201.5</v>
      </c>
      <c r="AG875">
        <v>290</v>
      </c>
      <c r="AH875" t="s">
        <v>8087</v>
      </c>
      <c r="AI875">
        <v>15</v>
      </c>
      <c r="AJ875">
        <v>986</v>
      </c>
      <c r="AK875">
        <v>5.2279999999999998</v>
      </c>
      <c r="AL875">
        <v>-395.964</v>
      </c>
      <c r="AM875">
        <v>2117</v>
      </c>
      <c r="AN875">
        <v>2117</v>
      </c>
      <c r="AQ875">
        <v>1.24</v>
      </c>
      <c r="AR875">
        <v>1.24</v>
      </c>
      <c r="AT875">
        <v>2.15</v>
      </c>
      <c r="AU875">
        <v>2.15</v>
      </c>
      <c r="BA875">
        <v>0.61</v>
      </c>
      <c r="BB875">
        <v>8</v>
      </c>
    </row>
    <row r="876" spans="1:54" x14ac:dyDescent="0.35">
      <c r="A876" t="s">
        <v>7778</v>
      </c>
      <c r="B876">
        <v>872</v>
      </c>
      <c r="C876">
        <v>2863.11</v>
      </c>
      <c r="D876">
        <v>10</v>
      </c>
      <c r="E876" t="s">
        <v>7782</v>
      </c>
      <c r="F876" t="s">
        <v>7773</v>
      </c>
      <c r="G876" t="s">
        <v>5753</v>
      </c>
      <c r="H876">
        <v>14</v>
      </c>
      <c r="I876">
        <v>0.76</v>
      </c>
      <c r="J876">
        <v>10</v>
      </c>
      <c r="K876">
        <v>9</v>
      </c>
      <c r="L876" t="s">
        <v>7653</v>
      </c>
      <c r="O876" t="s">
        <v>7784</v>
      </c>
      <c r="P876" t="s">
        <v>7774</v>
      </c>
      <c r="Q876" t="s">
        <v>7253</v>
      </c>
      <c r="R876" t="s">
        <v>7383</v>
      </c>
      <c r="S876" t="s">
        <v>7383</v>
      </c>
      <c r="T876">
        <v>5.56</v>
      </c>
      <c r="U876" t="s">
        <v>7947</v>
      </c>
      <c r="V876">
        <v>1.8</v>
      </c>
      <c r="W876" t="s">
        <v>7774</v>
      </c>
      <c r="X876" t="s">
        <v>7783</v>
      </c>
      <c r="Y876" t="s">
        <v>7774</v>
      </c>
      <c r="AC876" t="s">
        <v>5678</v>
      </c>
      <c r="AD876">
        <v>42.758878199999998</v>
      </c>
      <c r="AE876">
        <v>-82.037755379999993</v>
      </c>
      <c r="AF876">
        <v>201.5</v>
      </c>
      <c r="AG876">
        <v>290</v>
      </c>
      <c r="AH876" t="s">
        <v>8087</v>
      </c>
      <c r="AI876">
        <v>15</v>
      </c>
      <c r="AJ876">
        <v>986</v>
      </c>
      <c r="AK876">
        <v>5.7060000000000004</v>
      </c>
      <c r="AL876">
        <v>-396.00099999999998</v>
      </c>
      <c r="AM876">
        <v>2113</v>
      </c>
      <c r="AN876">
        <v>2114</v>
      </c>
      <c r="AQ876">
        <v>1.23</v>
      </c>
      <c r="AR876">
        <v>1.23</v>
      </c>
      <c r="AT876">
        <v>2.14</v>
      </c>
      <c r="AU876">
        <v>2.14</v>
      </c>
      <c r="BA876">
        <v>0.76</v>
      </c>
      <c r="BB876">
        <v>10</v>
      </c>
    </row>
    <row r="877" spans="1:54" x14ac:dyDescent="0.35">
      <c r="A877" t="s">
        <v>7778</v>
      </c>
      <c r="B877">
        <v>873</v>
      </c>
      <c r="C877">
        <v>2863.1590000000001</v>
      </c>
      <c r="D877">
        <v>10</v>
      </c>
      <c r="E877" t="s">
        <v>7782</v>
      </c>
      <c r="F877" t="s">
        <v>7773</v>
      </c>
      <c r="G877" t="s">
        <v>5753</v>
      </c>
      <c r="H877">
        <v>12</v>
      </c>
      <c r="I877">
        <v>0.69</v>
      </c>
      <c r="J877">
        <v>8</v>
      </c>
      <c r="K877">
        <v>11</v>
      </c>
      <c r="L877" t="s">
        <v>7413</v>
      </c>
      <c r="O877" t="s">
        <v>7784</v>
      </c>
      <c r="P877" t="s">
        <v>7774</v>
      </c>
      <c r="Q877" t="s">
        <v>7253</v>
      </c>
      <c r="R877" t="s">
        <v>7383</v>
      </c>
      <c r="S877" t="s">
        <v>7383</v>
      </c>
      <c r="T877">
        <v>5.56</v>
      </c>
      <c r="U877" t="s">
        <v>7947</v>
      </c>
      <c r="V877">
        <v>1.8</v>
      </c>
      <c r="W877" t="s">
        <v>7774</v>
      </c>
      <c r="X877" t="s">
        <v>7786</v>
      </c>
      <c r="Y877" t="s">
        <v>7774</v>
      </c>
      <c r="Z877">
        <v>10</v>
      </c>
      <c r="AA877">
        <v>10</v>
      </c>
      <c r="AB877">
        <v>15</v>
      </c>
      <c r="AC877" t="s">
        <v>5683</v>
      </c>
      <c r="AD877">
        <v>42.758877750000003</v>
      </c>
      <c r="AE877">
        <v>-82.037755399999995</v>
      </c>
      <c r="AF877">
        <v>201.5</v>
      </c>
      <c r="AG877">
        <v>290</v>
      </c>
      <c r="AH877" t="s">
        <v>8087</v>
      </c>
      <c r="AI877">
        <v>15</v>
      </c>
      <c r="AJ877">
        <v>986</v>
      </c>
      <c r="AK877">
        <v>5.7560000000000002</v>
      </c>
      <c r="AL877">
        <v>-400.971</v>
      </c>
      <c r="AM877">
        <v>2116</v>
      </c>
      <c r="AN877">
        <v>2117</v>
      </c>
      <c r="AQ877">
        <v>1.24</v>
      </c>
      <c r="AR877">
        <v>1.24</v>
      </c>
      <c r="AT877">
        <v>2.15</v>
      </c>
      <c r="AU877">
        <v>2.15</v>
      </c>
      <c r="BA877">
        <v>0.69</v>
      </c>
      <c r="BB877">
        <v>8</v>
      </c>
    </row>
    <row r="878" spans="1:54" x14ac:dyDescent="0.35">
      <c r="A878" t="s">
        <v>7778</v>
      </c>
      <c r="B878">
        <v>874</v>
      </c>
      <c r="C878">
        <v>2864.0830000000001</v>
      </c>
      <c r="D878">
        <v>10</v>
      </c>
      <c r="E878" t="s">
        <v>7782</v>
      </c>
      <c r="F878" t="s">
        <v>7773</v>
      </c>
      <c r="G878" t="s">
        <v>5753</v>
      </c>
      <c r="H878">
        <v>11</v>
      </c>
      <c r="I878">
        <v>0.6</v>
      </c>
      <c r="J878">
        <v>8</v>
      </c>
      <c r="K878">
        <v>7</v>
      </c>
      <c r="L878" t="s">
        <v>7642</v>
      </c>
      <c r="O878" t="s">
        <v>7784</v>
      </c>
      <c r="P878" t="s">
        <v>7774</v>
      </c>
      <c r="Q878" t="s">
        <v>7253</v>
      </c>
      <c r="R878" t="s">
        <v>7383</v>
      </c>
      <c r="S878" t="s">
        <v>7383</v>
      </c>
      <c r="T878">
        <v>5.56</v>
      </c>
      <c r="U878" t="s">
        <v>7947</v>
      </c>
      <c r="V878">
        <v>1.8</v>
      </c>
      <c r="W878" t="s">
        <v>7774</v>
      </c>
      <c r="X878" t="s">
        <v>7789</v>
      </c>
      <c r="Y878" t="s">
        <v>7774</v>
      </c>
      <c r="AC878" t="s">
        <v>5678</v>
      </c>
      <c r="AD878">
        <v>42.758869369999999</v>
      </c>
      <c r="AE878">
        <v>-82.037755730000001</v>
      </c>
      <c r="AF878">
        <v>201.5</v>
      </c>
      <c r="AG878">
        <v>290</v>
      </c>
      <c r="AH878" t="s">
        <v>8087</v>
      </c>
      <c r="AI878">
        <v>15</v>
      </c>
      <c r="AJ878">
        <v>986</v>
      </c>
      <c r="AK878">
        <v>6.68</v>
      </c>
      <c r="AL878">
        <v>-398.25900000000001</v>
      </c>
      <c r="AM878">
        <v>2117</v>
      </c>
      <c r="AN878">
        <v>2117</v>
      </c>
      <c r="AQ878">
        <v>1.24</v>
      </c>
      <c r="AR878">
        <v>1.24</v>
      </c>
      <c r="AT878">
        <v>2.15</v>
      </c>
      <c r="AU878">
        <v>2.15</v>
      </c>
      <c r="BA878">
        <v>0.6</v>
      </c>
      <c r="BB878">
        <v>8</v>
      </c>
    </row>
    <row r="879" spans="1:54" x14ac:dyDescent="0.35">
      <c r="A879" t="s">
        <v>7778</v>
      </c>
      <c r="B879">
        <v>875</v>
      </c>
      <c r="C879">
        <v>2864.1439999999998</v>
      </c>
      <c r="D879">
        <v>10</v>
      </c>
      <c r="E879" t="s">
        <v>7782</v>
      </c>
      <c r="F879" t="s">
        <v>7773</v>
      </c>
      <c r="G879" t="s">
        <v>5753</v>
      </c>
      <c r="H879">
        <v>11</v>
      </c>
      <c r="I879">
        <v>0.62</v>
      </c>
      <c r="J879">
        <v>9</v>
      </c>
      <c r="K879">
        <v>8</v>
      </c>
      <c r="L879" t="s">
        <v>7651</v>
      </c>
      <c r="O879" t="s">
        <v>7784</v>
      </c>
      <c r="P879" t="s">
        <v>7774</v>
      </c>
      <c r="Q879" t="s">
        <v>7253</v>
      </c>
      <c r="R879" t="s">
        <v>7383</v>
      </c>
      <c r="S879" t="s">
        <v>7383</v>
      </c>
      <c r="T879">
        <v>5.56</v>
      </c>
      <c r="U879" t="s">
        <v>7947</v>
      </c>
      <c r="V879">
        <v>1.8</v>
      </c>
      <c r="W879" t="s">
        <v>7774</v>
      </c>
      <c r="X879" t="s">
        <v>7789</v>
      </c>
      <c r="Y879" t="s">
        <v>7774</v>
      </c>
      <c r="AC879" t="s">
        <v>5678</v>
      </c>
      <c r="AD879">
        <v>42.758868820000004</v>
      </c>
      <c r="AE879">
        <v>-82.037755750000002</v>
      </c>
      <c r="AF879">
        <v>201.5</v>
      </c>
      <c r="AG879">
        <v>290</v>
      </c>
      <c r="AH879" t="s">
        <v>8087</v>
      </c>
      <c r="AI879">
        <v>15</v>
      </c>
      <c r="AJ879">
        <v>986</v>
      </c>
      <c r="AK879">
        <v>6.74</v>
      </c>
      <c r="AL879">
        <v>-415.88499999999999</v>
      </c>
      <c r="AM879">
        <v>2115</v>
      </c>
      <c r="AN879">
        <v>2116</v>
      </c>
      <c r="AQ879">
        <v>1.24</v>
      </c>
      <c r="AR879">
        <v>1.24</v>
      </c>
      <c r="AT879">
        <v>2.15</v>
      </c>
      <c r="AU879">
        <v>2.14</v>
      </c>
      <c r="BA879">
        <v>0.62</v>
      </c>
      <c r="BB879">
        <v>9</v>
      </c>
    </row>
    <row r="880" spans="1:54" x14ac:dyDescent="0.35">
      <c r="A880" t="s">
        <v>7778</v>
      </c>
      <c r="B880">
        <v>876</v>
      </c>
      <c r="C880">
        <v>2864.163</v>
      </c>
      <c r="D880">
        <v>10</v>
      </c>
      <c r="E880" t="s">
        <v>7782</v>
      </c>
      <c r="F880" t="s">
        <v>7773</v>
      </c>
      <c r="G880" t="s">
        <v>5753</v>
      </c>
      <c r="H880">
        <v>10</v>
      </c>
      <c r="I880">
        <v>0.55000000000000004</v>
      </c>
      <c r="J880">
        <v>7</v>
      </c>
      <c r="K880">
        <v>7</v>
      </c>
      <c r="L880" t="s">
        <v>7392</v>
      </c>
      <c r="O880" t="s">
        <v>7784</v>
      </c>
      <c r="P880" t="s">
        <v>7774</v>
      </c>
      <c r="Q880" t="s">
        <v>7253</v>
      </c>
      <c r="R880" t="s">
        <v>7383</v>
      </c>
      <c r="S880" t="s">
        <v>7383</v>
      </c>
      <c r="T880">
        <v>5.56</v>
      </c>
      <c r="U880" t="s">
        <v>7947</v>
      </c>
      <c r="V880">
        <v>1.8</v>
      </c>
      <c r="W880" t="s">
        <v>7774</v>
      </c>
      <c r="X880" t="s">
        <v>7789</v>
      </c>
      <c r="Y880" t="s">
        <v>7774</v>
      </c>
      <c r="AC880" t="s">
        <v>8271</v>
      </c>
      <c r="AD880">
        <v>42.758868640000003</v>
      </c>
      <c r="AE880">
        <v>-82.037755759999996</v>
      </c>
      <c r="AF880">
        <v>201.5</v>
      </c>
      <c r="AG880">
        <v>290</v>
      </c>
      <c r="AH880" t="s">
        <v>8087</v>
      </c>
      <c r="AI880">
        <v>15</v>
      </c>
      <c r="AJ880">
        <v>986</v>
      </c>
      <c r="AK880">
        <v>6.76</v>
      </c>
      <c r="AL880">
        <v>-384.33800000000002</v>
      </c>
      <c r="AM880">
        <v>2117</v>
      </c>
      <c r="AN880">
        <v>2118</v>
      </c>
      <c r="AQ880">
        <v>1.24</v>
      </c>
      <c r="AR880">
        <v>1.24</v>
      </c>
      <c r="AT880">
        <v>2.15</v>
      </c>
      <c r="AU880">
        <v>2.15</v>
      </c>
      <c r="BA880">
        <v>0.55000000000000004</v>
      </c>
      <c r="BB880">
        <v>7</v>
      </c>
    </row>
    <row r="881" spans="1:54" x14ac:dyDescent="0.35">
      <c r="A881" t="s">
        <v>7778</v>
      </c>
      <c r="B881">
        <v>877</v>
      </c>
      <c r="C881">
        <v>2864.1979999999999</v>
      </c>
      <c r="D881">
        <v>10</v>
      </c>
      <c r="E881" t="s">
        <v>7782</v>
      </c>
      <c r="F881" t="s">
        <v>7773</v>
      </c>
      <c r="G881" t="s">
        <v>5753</v>
      </c>
      <c r="H881">
        <v>11</v>
      </c>
      <c r="I881">
        <v>0.59</v>
      </c>
      <c r="J881">
        <v>16</v>
      </c>
      <c r="K881">
        <v>8</v>
      </c>
      <c r="L881" t="s">
        <v>7651</v>
      </c>
      <c r="O881" t="s">
        <v>7784</v>
      </c>
      <c r="P881" t="s">
        <v>7774</v>
      </c>
      <c r="Q881" t="s">
        <v>7253</v>
      </c>
      <c r="R881" t="s">
        <v>7383</v>
      </c>
      <c r="S881" t="s">
        <v>7383</v>
      </c>
      <c r="T881">
        <v>5.56</v>
      </c>
      <c r="U881" t="s">
        <v>7947</v>
      </c>
      <c r="V881">
        <v>1.8</v>
      </c>
      <c r="W881" t="s">
        <v>7774</v>
      </c>
      <c r="X881" t="s">
        <v>7783</v>
      </c>
      <c r="Y881" t="s">
        <v>7774</v>
      </c>
      <c r="AC881" t="s">
        <v>5678</v>
      </c>
      <c r="AD881">
        <v>42.758868370000002</v>
      </c>
      <c r="AE881">
        <v>-82.037755770000004</v>
      </c>
      <c r="AF881">
        <v>201.5</v>
      </c>
      <c r="AG881">
        <v>290</v>
      </c>
      <c r="AH881" t="s">
        <v>8087</v>
      </c>
      <c r="AI881">
        <v>15</v>
      </c>
      <c r="AJ881">
        <v>986</v>
      </c>
      <c r="AK881">
        <v>6.79</v>
      </c>
      <c r="AL881">
        <v>-415.91899999999998</v>
      </c>
      <c r="AM881">
        <v>2107</v>
      </c>
      <c r="AN881">
        <v>2109</v>
      </c>
      <c r="AQ881">
        <v>1.23</v>
      </c>
      <c r="AR881">
        <v>1.23</v>
      </c>
      <c r="AT881">
        <v>2.14</v>
      </c>
      <c r="AU881">
        <v>2.14</v>
      </c>
      <c r="BA881">
        <v>0.59</v>
      </c>
      <c r="BB881">
        <v>16</v>
      </c>
    </row>
    <row r="882" spans="1:54" x14ac:dyDescent="0.35">
      <c r="A882" t="s">
        <v>7778</v>
      </c>
      <c r="B882">
        <v>878</v>
      </c>
      <c r="C882">
        <v>2864.3409999999999</v>
      </c>
      <c r="D882">
        <v>10</v>
      </c>
      <c r="E882" t="s">
        <v>7782</v>
      </c>
      <c r="F882" t="s">
        <v>7773</v>
      </c>
      <c r="G882" t="s">
        <v>5753</v>
      </c>
      <c r="H882">
        <v>13</v>
      </c>
      <c r="I882">
        <v>0.71</v>
      </c>
      <c r="J882">
        <v>11</v>
      </c>
      <c r="K882">
        <v>9</v>
      </c>
      <c r="L882" t="s">
        <v>7652</v>
      </c>
      <c r="N882">
        <v>42</v>
      </c>
      <c r="O882" t="s">
        <v>7784</v>
      </c>
      <c r="P882" t="s">
        <v>7774</v>
      </c>
      <c r="Q882" t="s">
        <v>7253</v>
      </c>
      <c r="R882" t="s">
        <v>7383</v>
      </c>
      <c r="S882" t="s">
        <v>7383</v>
      </c>
      <c r="T882">
        <v>5.56</v>
      </c>
      <c r="U882" t="s">
        <v>7947</v>
      </c>
      <c r="V882">
        <v>1.8</v>
      </c>
      <c r="W882" t="s">
        <v>7774</v>
      </c>
      <c r="X882" t="s">
        <v>7783</v>
      </c>
      <c r="Y882" t="s">
        <v>7774</v>
      </c>
      <c r="AC882" t="s">
        <v>5678</v>
      </c>
      <c r="AD882">
        <v>42.758867049999999</v>
      </c>
      <c r="AE882">
        <v>-82.037755820000001</v>
      </c>
      <c r="AF882">
        <v>201.5</v>
      </c>
      <c r="AG882">
        <v>290</v>
      </c>
      <c r="AH882" t="s">
        <v>8087</v>
      </c>
      <c r="AI882">
        <v>15</v>
      </c>
      <c r="AJ882">
        <v>986</v>
      </c>
      <c r="AK882">
        <v>6.9359999999999999</v>
      </c>
      <c r="AL882">
        <v>-389.255</v>
      </c>
      <c r="AM882">
        <v>2112</v>
      </c>
      <c r="AN882">
        <v>2113</v>
      </c>
      <c r="AQ882">
        <v>1.23</v>
      </c>
      <c r="AR882">
        <v>1.23</v>
      </c>
      <c r="AT882">
        <v>2.14</v>
      </c>
      <c r="AU882">
        <v>2.14</v>
      </c>
      <c r="BA882">
        <v>0.71</v>
      </c>
      <c r="BB882">
        <v>11</v>
      </c>
    </row>
    <row r="883" spans="1:54" x14ac:dyDescent="0.35">
      <c r="A883" t="s">
        <v>7778</v>
      </c>
      <c r="B883">
        <v>879</v>
      </c>
      <c r="C883">
        <v>2864.3589999999999</v>
      </c>
      <c r="D883">
        <v>10</v>
      </c>
      <c r="E883" t="s">
        <v>7782</v>
      </c>
      <c r="F883" t="s">
        <v>7773</v>
      </c>
      <c r="G883" t="s">
        <v>7852</v>
      </c>
      <c r="H883">
        <v>13</v>
      </c>
      <c r="I883">
        <v>0.71</v>
      </c>
      <c r="J883">
        <v>46</v>
      </c>
      <c r="K883">
        <v>9</v>
      </c>
      <c r="L883" t="s">
        <v>7652</v>
      </c>
      <c r="N883">
        <v>42</v>
      </c>
      <c r="O883" t="s">
        <v>7784</v>
      </c>
      <c r="P883" t="s">
        <v>7774</v>
      </c>
      <c r="Q883" t="s">
        <v>7253</v>
      </c>
      <c r="R883" t="s">
        <v>7383</v>
      </c>
      <c r="S883" t="s">
        <v>7383</v>
      </c>
      <c r="T883">
        <v>5.56</v>
      </c>
      <c r="U883" t="s">
        <v>7947</v>
      </c>
      <c r="V883">
        <v>1.8</v>
      </c>
      <c r="W883" t="s">
        <v>7774</v>
      </c>
      <c r="X883" t="s">
        <v>7783</v>
      </c>
      <c r="Y883" t="s">
        <v>7774</v>
      </c>
      <c r="AC883" t="s">
        <v>5939</v>
      </c>
      <c r="AD883">
        <v>42.758867049999999</v>
      </c>
      <c r="AE883">
        <v>-82.037755820000001</v>
      </c>
      <c r="AF883">
        <v>201.5</v>
      </c>
      <c r="AG883">
        <v>290</v>
      </c>
      <c r="AH883" t="s">
        <v>8087</v>
      </c>
      <c r="AI883">
        <v>15</v>
      </c>
      <c r="AJ883">
        <v>986</v>
      </c>
      <c r="AK883">
        <v>6.9359999999999999</v>
      </c>
      <c r="AL883">
        <v>-389.255</v>
      </c>
      <c r="AM883">
        <v>2073</v>
      </c>
      <c r="AN883">
        <v>2053</v>
      </c>
      <c r="AQ883">
        <v>1.2</v>
      </c>
      <c r="AR883">
        <v>1.21</v>
      </c>
      <c r="AT883">
        <v>2.08</v>
      </c>
      <c r="AU883">
        <v>2.1</v>
      </c>
      <c r="BA883">
        <v>0.43</v>
      </c>
      <c r="BB883">
        <v>46</v>
      </c>
    </row>
    <row r="884" spans="1:54" x14ac:dyDescent="0.35">
      <c r="A884" t="s">
        <v>7778</v>
      </c>
      <c r="B884">
        <v>880</v>
      </c>
      <c r="C884">
        <v>2864.3780000000002</v>
      </c>
      <c r="D884">
        <v>10</v>
      </c>
      <c r="E884" t="s">
        <v>7782</v>
      </c>
      <c r="F884" t="s">
        <v>7773</v>
      </c>
      <c r="G884" t="s">
        <v>5753</v>
      </c>
      <c r="H884">
        <v>10</v>
      </c>
      <c r="I884">
        <v>0.56000000000000005</v>
      </c>
      <c r="J884">
        <v>7</v>
      </c>
      <c r="K884">
        <v>8</v>
      </c>
      <c r="L884" t="s">
        <v>7652</v>
      </c>
      <c r="N884">
        <v>42</v>
      </c>
      <c r="O884" t="s">
        <v>7784</v>
      </c>
      <c r="P884" t="s">
        <v>7774</v>
      </c>
      <c r="Q884" t="s">
        <v>7253</v>
      </c>
      <c r="R884" t="s">
        <v>7383</v>
      </c>
      <c r="S884" t="s">
        <v>7383</v>
      </c>
      <c r="T884">
        <v>5.56</v>
      </c>
      <c r="U884" t="s">
        <v>7947</v>
      </c>
      <c r="V884">
        <v>1.8</v>
      </c>
      <c r="W884" t="s">
        <v>7774</v>
      </c>
      <c r="X884" t="s">
        <v>7789</v>
      </c>
      <c r="Y884" t="s">
        <v>7774</v>
      </c>
      <c r="AC884" t="s">
        <v>5678</v>
      </c>
      <c r="AD884">
        <v>42.758866699999999</v>
      </c>
      <c r="AE884">
        <v>-82.037755840000003</v>
      </c>
      <c r="AF884">
        <v>201.5</v>
      </c>
      <c r="AG884">
        <v>290</v>
      </c>
      <c r="AH884" t="s">
        <v>8087</v>
      </c>
      <c r="AI884">
        <v>15</v>
      </c>
      <c r="AJ884">
        <v>986</v>
      </c>
      <c r="AK884">
        <v>6.9749999999999996</v>
      </c>
      <c r="AL884">
        <v>-389.97800000000001</v>
      </c>
      <c r="AM884">
        <v>2117</v>
      </c>
      <c r="AN884">
        <v>2118</v>
      </c>
      <c r="AQ884">
        <v>1.24</v>
      </c>
      <c r="AR884">
        <v>1.24</v>
      </c>
      <c r="AT884">
        <v>2.15</v>
      </c>
      <c r="AU884">
        <v>2.15</v>
      </c>
      <c r="BA884">
        <v>0.56000000000000005</v>
      </c>
      <c r="BB884">
        <v>7</v>
      </c>
    </row>
    <row r="885" spans="1:54" x14ac:dyDescent="0.35">
      <c r="A885" t="s">
        <v>7778</v>
      </c>
      <c r="B885">
        <v>881</v>
      </c>
      <c r="C885">
        <v>2864.4250000000002</v>
      </c>
      <c r="D885">
        <v>10</v>
      </c>
      <c r="E885" t="s">
        <v>7782</v>
      </c>
      <c r="F885" t="s">
        <v>7773</v>
      </c>
      <c r="G885" t="s">
        <v>5753</v>
      </c>
      <c r="H885">
        <v>12</v>
      </c>
      <c r="I885">
        <v>0.67</v>
      </c>
      <c r="J885">
        <v>7</v>
      </c>
      <c r="K885">
        <v>5</v>
      </c>
      <c r="L885" t="s">
        <v>7642</v>
      </c>
      <c r="O885" t="s">
        <v>7784</v>
      </c>
      <c r="P885" t="s">
        <v>7774</v>
      </c>
      <c r="Q885" t="s">
        <v>7253</v>
      </c>
      <c r="R885" t="s">
        <v>7383</v>
      </c>
      <c r="S885" t="s">
        <v>7383</v>
      </c>
      <c r="T885">
        <v>5.56</v>
      </c>
      <c r="U885" t="s">
        <v>7947</v>
      </c>
      <c r="V885">
        <v>1.8</v>
      </c>
      <c r="W885" t="s">
        <v>7774</v>
      </c>
      <c r="X885" t="s">
        <v>7789</v>
      </c>
      <c r="Y885" t="s">
        <v>7774</v>
      </c>
      <c r="AC885" t="s">
        <v>5678</v>
      </c>
      <c r="AD885">
        <v>42.758866269999999</v>
      </c>
      <c r="AE885">
        <v>-82.037755849999996</v>
      </c>
      <c r="AF885">
        <v>201.5</v>
      </c>
      <c r="AG885">
        <v>290</v>
      </c>
      <c r="AH885" t="s">
        <v>8087</v>
      </c>
      <c r="AI885">
        <v>15</v>
      </c>
      <c r="AJ885">
        <v>986</v>
      </c>
      <c r="AK885">
        <v>7.0209999999999999</v>
      </c>
      <c r="AL885">
        <v>-399.3</v>
      </c>
      <c r="AM885">
        <v>2117</v>
      </c>
      <c r="AN885">
        <v>2117</v>
      </c>
      <c r="AQ885">
        <v>1.24</v>
      </c>
      <c r="AR885">
        <v>1.24</v>
      </c>
      <c r="AT885">
        <v>2.15</v>
      </c>
      <c r="AU885">
        <v>2.15</v>
      </c>
      <c r="BA885">
        <v>0.67</v>
      </c>
      <c r="BB885">
        <v>7</v>
      </c>
    </row>
    <row r="886" spans="1:54" x14ac:dyDescent="0.35">
      <c r="A886" t="s">
        <v>7778</v>
      </c>
      <c r="B886">
        <v>882</v>
      </c>
      <c r="C886">
        <v>2864.4830000000002</v>
      </c>
      <c r="D886">
        <v>10</v>
      </c>
      <c r="E886" t="s">
        <v>7782</v>
      </c>
      <c r="F886" t="s">
        <v>7773</v>
      </c>
      <c r="G886" t="s">
        <v>5753</v>
      </c>
      <c r="H886">
        <v>11</v>
      </c>
      <c r="I886">
        <v>0.64</v>
      </c>
      <c r="J886">
        <v>10</v>
      </c>
      <c r="K886">
        <v>10</v>
      </c>
      <c r="L886" t="s">
        <v>7329</v>
      </c>
      <c r="N886">
        <v>43</v>
      </c>
      <c r="O886" t="s">
        <v>7784</v>
      </c>
      <c r="P886" t="s">
        <v>7774</v>
      </c>
      <c r="Q886" t="s">
        <v>7253</v>
      </c>
      <c r="R886" t="s">
        <v>7383</v>
      </c>
      <c r="S886" t="s">
        <v>7383</v>
      </c>
      <c r="T886">
        <v>5.56</v>
      </c>
      <c r="U886" t="s">
        <v>7947</v>
      </c>
      <c r="V886">
        <v>1.8</v>
      </c>
      <c r="W886" t="s">
        <v>7774</v>
      </c>
      <c r="X886" t="s">
        <v>7786</v>
      </c>
      <c r="Y886" t="s">
        <v>7774</v>
      </c>
      <c r="Z886">
        <v>10</v>
      </c>
      <c r="AA886">
        <v>10</v>
      </c>
      <c r="AB886">
        <v>15</v>
      </c>
      <c r="AC886" t="s">
        <v>5683</v>
      </c>
      <c r="AD886">
        <v>42.758865749999998</v>
      </c>
      <c r="AE886">
        <v>-82.037755869999998</v>
      </c>
      <c r="AF886">
        <v>201.5</v>
      </c>
      <c r="AG886">
        <v>290</v>
      </c>
      <c r="AH886" t="s">
        <v>8087</v>
      </c>
      <c r="AI886">
        <v>15</v>
      </c>
      <c r="AJ886">
        <v>986</v>
      </c>
      <c r="AK886">
        <v>7.0789999999999997</v>
      </c>
      <c r="AL886">
        <v>-407.87900000000002</v>
      </c>
      <c r="AM886">
        <v>2114</v>
      </c>
      <c r="AN886">
        <v>2115</v>
      </c>
      <c r="AQ886">
        <v>1.24</v>
      </c>
      <c r="AR886">
        <v>1.23</v>
      </c>
      <c r="AT886">
        <v>2.14</v>
      </c>
      <c r="AU886">
        <v>2.14</v>
      </c>
      <c r="BA886">
        <v>0.64</v>
      </c>
      <c r="BB886">
        <v>10</v>
      </c>
    </row>
    <row r="887" spans="1:54" x14ac:dyDescent="0.35">
      <c r="A887" t="s">
        <v>7778</v>
      </c>
      <c r="B887">
        <v>883</v>
      </c>
      <c r="C887">
        <v>2864.4960000000001</v>
      </c>
      <c r="D887">
        <v>10</v>
      </c>
      <c r="E887" t="s">
        <v>7782</v>
      </c>
      <c r="F887" t="s">
        <v>7773</v>
      </c>
      <c r="G887" t="s">
        <v>7852</v>
      </c>
      <c r="H887">
        <v>15</v>
      </c>
      <c r="I887">
        <v>0.81</v>
      </c>
      <c r="J887">
        <v>36</v>
      </c>
      <c r="K887">
        <v>17</v>
      </c>
      <c r="L887" t="s">
        <v>7655</v>
      </c>
      <c r="N887">
        <v>43</v>
      </c>
      <c r="O887" t="s">
        <v>7784</v>
      </c>
      <c r="P887" t="s">
        <v>7774</v>
      </c>
      <c r="Q887" t="s">
        <v>7253</v>
      </c>
      <c r="R887" t="s">
        <v>7383</v>
      </c>
      <c r="S887" t="s">
        <v>7383</v>
      </c>
      <c r="T887">
        <v>5.56</v>
      </c>
      <c r="U887" t="s">
        <v>7947</v>
      </c>
      <c r="V887">
        <v>1.8</v>
      </c>
      <c r="W887" t="s">
        <v>7774</v>
      </c>
      <c r="X887" t="s">
        <v>7879</v>
      </c>
      <c r="Y887" t="s">
        <v>7774</v>
      </c>
      <c r="Z887">
        <v>10</v>
      </c>
      <c r="AC887" t="s">
        <v>5683</v>
      </c>
      <c r="AD887">
        <v>42.758865749999998</v>
      </c>
      <c r="AE887">
        <v>-82.037755869999998</v>
      </c>
      <c r="AF887">
        <v>201.5</v>
      </c>
      <c r="AG887">
        <v>290</v>
      </c>
      <c r="AH887" t="s">
        <v>8087</v>
      </c>
      <c r="AI887">
        <v>15</v>
      </c>
      <c r="AJ887">
        <v>986</v>
      </c>
      <c r="AK887">
        <v>7.0789999999999997</v>
      </c>
      <c r="AL887">
        <v>-407.87900000000002</v>
      </c>
      <c r="AM887">
        <v>2076</v>
      </c>
      <c r="AN887">
        <v>2064</v>
      </c>
      <c r="AQ887">
        <v>1.21</v>
      </c>
      <c r="AR887">
        <v>1.21</v>
      </c>
      <c r="AT887">
        <v>2.09</v>
      </c>
      <c r="AU887">
        <v>2.1</v>
      </c>
      <c r="BA887">
        <v>0.56000000000000005</v>
      </c>
      <c r="BB887">
        <v>36</v>
      </c>
    </row>
    <row r="888" spans="1:54" x14ac:dyDescent="0.35">
      <c r="A888" t="s">
        <v>7778</v>
      </c>
      <c r="B888">
        <v>884</v>
      </c>
      <c r="C888">
        <v>2864.5079999999998</v>
      </c>
      <c r="D888">
        <v>10</v>
      </c>
      <c r="E888" t="s">
        <v>7782</v>
      </c>
      <c r="F888" t="s">
        <v>7773</v>
      </c>
      <c r="G888" t="s">
        <v>5753</v>
      </c>
      <c r="H888">
        <v>15</v>
      </c>
      <c r="I888">
        <v>0.81</v>
      </c>
      <c r="J888">
        <v>12</v>
      </c>
      <c r="K888">
        <v>9</v>
      </c>
      <c r="L888" t="s">
        <v>7651</v>
      </c>
      <c r="N888">
        <v>43</v>
      </c>
      <c r="O888" t="s">
        <v>7784</v>
      </c>
      <c r="P888" t="s">
        <v>7774</v>
      </c>
      <c r="Q888" t="s">
        <v>7253</v>
      </c>
      <c r="R888" t="s">
        <v>7383</v>
      </c>
      <c r="S888" t="s">
        <v>7383</v>
      </c>
      <c r="T888">
        <v>5.56</v>
      </c>
      <c r="U888" t="s">
        <v>7947</v>
      </c>
      <c r="V888">
        <v>1.8</v>
      </c>
      <c r="W888" t="s">
        <v>7774</v>
      </c>
      <c r="X888" t="s">
        <v>7783</v>
      </c>
      <c r="Y888" t="s">
        <v>7774</v>
      </c>
      <c r="AC888" t="s">
        <v>5678</v>
      </c>
      <c r="AD888">
        <v>42.758865540000002</v>
      </c>
      <c r="AE888">
        <v>-82.037755880000006</v>
      </c>
      <c r="AF888">
        <v>201.5</v>
      </c>
      <c r="AG888">
        <v>290</v>
      </c>
      <c r="AH888" t="s">
        <v>8087</v>
      </c>
      <c r="AI888">
        <v>15</v>
      </c>
      <c r="AJ888">
        <v>986</v>
      </c>
      <c r="AK888">
        <v>7.1020000000000003</v>
      </c>
      <c r="AL888">
        <v>-415.25900000000001</v>
      </c>
      <c r="AM888">
        <v>2109</v>
      </c>
      <c r="AN888">
        <v>2111</v>
      </c>
      <c r="AQ888">
        <v>1.23</v>
      </c>
      <c r="AR888">
        <v>1.23</v>
      </c>
      <c r="AT888">
        <v>2.14</v>
      </c>
      <c r="AU888">
        <v>2.14</v>
      </c>
      <c r="BA888">
        <v>0.81</v>
      </c>
      <c r="BB888">
        <v>12</v>
      </c>
    </row>
    <row r="889" spans="1:54" x14ac:dyDescent="0.35">
      <c r="A889" t="s">
        <v>7778</v>
      </c>
      <c r="B889">
        <v>885</v>
      </c>
      <c r="C889">
        <v>2865.1039999999998</v>
      </c>
      <c r="D889">
        <v>10</v>
      </c>
      <c r="E889" t="s">
        <v>7782</v>
      </c>
      <c r="F889" t="s">
        <v>7773</v>
      </c>
      <c r="G889" t="s">
        <v>5753</v>
      </c>
      <c r="H889">
        <v>15</v>
      </c>
      <c r="I889">
        <v>0.86</v>
      </c>
      <c r="J889">
        <v>14</v>
      </c>
      <c r="K889">
        <v>10</v>
      </c>
      <c r="L889" t="s">
        <v>7948</v>
      </c>
      <c r="O889" t="s">
        <v>7784</v>
      </c>
      <c r="P889" t="s">
        <v>7774</v>
      </c>
      <c r="Q889" t="s">
        <v>7253</v>
      </c>
      <c r="R889" t="s">
        <v>7383</v>
      </c>
      <c r="S889" t="s">
        <v>7383</v>
      </c>
      <c r="T889">
        <v>5.56</v>
      </c>
      <c r="U889" t="s">
        <v>7947</v>
      </c>
      <c r="V889">
        <v>1.8</v>
      </c>
      <c r="W889" t="s">
        <v>7774</v>
      </c>
      <c r="X889" t="s">
        <v>7783</v>
      </c>
      <c r="Y889" t="s">
        <v>7774</v>
      </c>
      <c r="AC889" t="s">
        <v>5678</v>
      </c>
      <c r="AD889">
        <v>42.758860140000003</v>
      </c>
      <c r="AE889">
        <v>-82.037756090000002</v>
      </c>
      <c r="AF889">
        <v>201.5</v>
      </c>
      <c r="AG889">
        <v>290</v>
      </c>
      <c r="AH889" t="s">
        <v>8087</v>
      </c>
      <c r="AI889">
        <v>15</v>
      </c>
      <c r="AJ889">
        <v>986</v>
      </c>
      <c r="AK889">
        <v>7.6970000000000001</v>
      </c>
      <c r="AL889">
        <v>-390.923</v>
      </c>
      <c r="AM889">
        <v>2104</v>
      </c>
      <c r="AN889">
        <v>2107</v>
      </c>
      <c r="AQ889">
        <v>1.23</v>
      </c>
      <c r="AR889">
        <v>1.23</v>
      </c>
      <c r="AT889">
        <v>2.14</v>
      </c>
      <c r="AU889">
        <v>2.13</v>
      </c>
      <c r="BA889">
        <v>0.86</v>
      </c>
      <c r="BB889">
        <v>14</v>
      </c>
    </row>
    <row r="890" spans="1:54" x14ac:dyDescent="0.35">
      <c r="A890" t="s">
        <v>7778</v>
      </c>
      <c r="B890">
        <v>886</v>
      </c>
      <c r="C890">
        <v>2865.2159999999999</v>
      </c>
      <c r="D890">
        <v>10</v>
      </c>
      <c r="E890" t="s">
        <v>7782</v>
      </c>
      <c r="F890" t="s">
        <v>7773</v>
      </c>
      <c r="G890" t="s">
        <v>5753</v>
      </c>
      <c r="H890">
        <v>10</v>
      </c>
      <c r="I890">
        <v>0.57999999999999996</v>
      </c>
      <c r="J890">
        <v>10</v>
      </c>
      <c r="K890">
        <v>9</v>
      </c>
      <c r="L890" t="s">
        <v>7653</v>
      </c>
      <c r="O890" t="s">
        <v>7784</v>
      </c>
      <c r="P890" t="s">
        <v>7774</v>
      </c>
      <c r="Q890" t="s">
        <v>7253</v>
      </c>
      <c r="R890" t="s">
        <v>7383</v>
      </c>
      <c r="S890" t="s">
        <v>7383</v>
      </c>
      <c r="T890">
        <v>5.56</v>
      </c>
      <c r="U890" t="s">
        <v>7947</v>
      </c>
      <c r="V890">
        <v>1.9</v>
      </c>
      <c r="W890" t="s">
        <v>7774</v>
      </c>
      <c r="X890" t="s">
        <v>7789</v>
      </c>
      <c r="Y890" t="s">
        <v>7774</v>
      </c>
      <c r="AC890" t="s">
        <v>5678</v>
      </c>
      <c r="AD890">
        <v>42.758859110000003</v>
      </c>
      <c r="AE890">
        <v>-82.037756130000005</v>
      </c>
      <c r="AF890">
        <v>201.5</v>
      </c>
      <c r="AG890">
        <v>290</v>
      </c>
      <c r="AH890" t="s">
        <v>8087</v>
      </c>
      <c r="AI890">
        <v>15</v>
      </c>
      <c r="AJ890">
        <v>986</v>
      </c>
      <c r="AK890">
        <v>7.8109999999999999</v>
      </c>
      <c r="AL890">
        <v>-396.25799999999998</v>
      </c>
      <c r="AM890">
        <v>2115</v>
      </c>
      <c r="AN890">
        <v>2116</v>
      </c>
      <c r="AQ890">
        <v>1.24</v>
      </c>
      <c r="AR890">
        <v>1.24</v>
      </c>
      <c r="AT890">
        <v>2.15</v>
      </c>
      <c r="AU890">
        <v>2.14</v>
      </c>
      <c r="BA890">
        <v>0.57999999999999996</v>
      </c>
      <c r="BB890">
        <v>10</v>
      </c>
    </row>
    <row r="891" spans="1:54" x14ac:dyDescent="0.35">
      <c r="A891" t="s">
        <v>7778</v>
      </c>
      <c r="B891">
        <v>887</v>
      </c>
      <c r="C891">
        <v>2865.4319999999998</v>
      </c>
      <c r="D891">
        <v>10</v>
      </c>
      <c r="E891" t="s">
        <v>7782</v>
      </c>
      <c r="F891" t="s">
        <v>7773</v>
      </c>
      <c r="G891" t="s">
        <v>7797</v>
      </c>
      <c r="H891">
        <v>13</v>
      </c>
      <c r="I891">
        <v>0.75</v>
      </c>
      <c r="J891">
        <v>7</v>
      </c>
      <c r="K891">
        <v>11</v>
      </c>
      <c r="L891" t="s">
        <v>7498</v>
      </c>
      <c r="O891" t="s">
        <v>7805</v>
      </c>
      <c r="P891" t="s">
        <v>7774</v>
      </c>
      <c r="Q891" t="s">
        <v>7253</v>
      </c>
      <c r="R891" t="s">
        <v>7383</v>
      </c>
      <c r="S891" t="s">
        <v>7383</v>
      </c>
      <c r="T891">
        <v>5.56</v>
      </c>
      <c r="U891" t="s">
        <v>7947</v>
      </c>
      <c r="V891">
        <v>1.8</v>
      </c>
      <c r="W891" t="s">
        <v>7774</v>
      </c>
      <c r="X891" t="s">
        <v>7786</v>
      </c>
      <c r="Y891" t="s">
        <v>7774</v>
      </c>
      <c r="Z891">
        <v>10</v>
      </c>
      <c r="AA891">
        <v>10</v>
      </c>
      <c r="AB891">
        <v>15</v>
      </c>
      <c r="AC891" t="s">
        <v>5753</v>
      </c>
      <c r="AD891">
        <v>42.758857130000003</v>
      </c>
      <c r="AE891">
        <v>-82.037756200000004</v>
      </c>
      <c r="AF891">
        <v>201.5</v>
      </c>
      <c r="AG891">
        <v>290</v>
      </c>
      <c r="AH891" t="s">
        <v>8087</v>
      </c>
      <c r="AI891">
        <v>15</v>
      </c>
      <c r="AJ891">
        <v>986</v>
      </c>
      <c r="AK891">
        <v>8.0289999999999999</v>
      </c>
      <c r="AL891">
        <v>-110.977</v>
      </c>
      <c r="AM891">
        <v>2117</v>
      </c>
      <c r="AN891">
        <v>2117</v>
      </c>
      <c r="AQ891">
        <v>1.24</v>
      </c>
      <c r="AR891">
        <v>1.24</v>
      </c>
      <c r="AT891">
        <v>2.15</v>
      </c>
      <c r="AU891">
        <v>2.15</v>
      </c>
      <c r="BA891">
        <v>0.75</v>
      </c>
      <c r="BB891">
        <v>7</v>
      </c>
    </row>
    <row r="892" spans="1:54" x14ac:dyDescent="0.35">
      <c r="A892" t="s">
        <v>7778</v>
      </c>
      <c r="B892">
        <v>888</v>
      </c>
      <c r="C892">
        <v>2865.4650000000001</v>
      </c>
      <c r="D892">
        <v>10</v>
      </c>
      <c r="E892" t="s">
        <v>7782</v>
      </c>
      <c r="F892" t="s">
        <v>7773</v>
      </c>
      <c r="G892" t="s">
        <v>7797</v>
      </c>
      <c r="H892">
        <v>14</v>
      </c>
      <c r="I892">
        <v>0.75</v>
      </c>
      <c r="J892">
        <v>8</v>
      </c>
      <c r="K892">
        <v>11</v>
      </c>
      <c r="L892" t="s">
        <v>7658</v>
      </c>
      <c r="O892" t="s">
        <v>7805</v>
      </c>
      <c r="P892" t="s">
        <v>7774</v>
      </c>
      <c r="Q892" t="s">
        <v>7253</v>
      </c>
      <c r="R892" t="s">
        <v>7383</v>
      </c>
      <c r="S892" t="s">
        <v>7383</v>
      </c>
      <c r="T892">
        <v>5.56</v>
      </c>
      <c r="U892" t="s">
        <v>7947</v>
      </c>
      <c r="V892">
        <v>1.8</v>
      </c>
      <c r="W892" t="s">
        <v>7774</v>
      </c>
      <c r="X892" t="s">
        <v>7786</v>
      </c>
      <c r="Y892" t="s">
        <v>7774</v>
      </c>
      <c r="Z892">
        <v>10</v>
      </c>
      <c r="AA892">
        <v>10</v>
      </c>
      <c r="AB892">
        <v>15</v>
      </c>
      <c r="AC892" t="s">
        <v>5753</v>
      </c>
      <c r="AD892">
        <v>42.75885684</v>
      </c>
      <c r="AE892">
        <v>-82.037756220000006</v>
      </c>
      <c r="AF892">
        <v>201.5</v>
      </c>
      <c r="AG892">
        <v>290</v>
      </c>
      <c r="AH892" t="s">
        <v>8087</v>
      </c>
      <c r="AI892">
        <v>15</v>
      </c>
      <c r="AJ892">
        <v>986</v>
      </c>
      <c r="AK892">
        <v>8.0619999999999994</v>
      </c>
      <c r="AL892">
        <v>-147.02799999999999</v>
      </c>
      <c r="AM892">
        <v>2115</v>
      </c>
      <c r="AN892">
        <v>2116</v>
      </c>
      <c r="AQ892">
        <v>1.24</v>
      </c>
      <c r="AR892">
        <v>1.24</v>
      </c>
      <c r="AT892">
        <v>2.15</v>
      </c>
      <c r="AU892">
        <v>2.14</v>
      </c>
      <c r="BA892">
        <v>0.75</v>
      </c>
      <c r="BB892">
        <v>8</v>
      </c>
    </row>
    <row r="893" spans="1:54" x14ac:dyDescent="0.35">
      <c r="A893" t="s">
        <v>7778</v>
      </c>
      <c r="B893">
        <v>889</v>
      </c>
      <c r="C893">
        <v>2865.4720000000002</v>
      </c>
      <c r="D893">
        <v>10</v>
      </c>
      <c r="E893" t="s">
        <v>7782</v>
      </c>
      <c r="F893" t="s">
        <v>7773</v>
      </c>
      <c r="G893" t="s">
        <v>5753</v>
      </c>
      <c r="H893">
        <v>11</v>
      </c>
      <c r="I893">
        <v>0.63</v>
      </c>
      <c r="J893">
        <v>11</v>
      </c>
      <c r="K893">
        <v>9</v>
      </c>
      <c r="L893" t="s">
        <v>7651</v>
      </c>
      <c r="O893" t="s">
        <v>7784</v>
      </c>
      <c r="P893" t="s">
        <v>7774</v>
      </c>
      <c r="Q893" t="s">
        <v>7253</v>
      </c>
      <c r="R893" t="s">
        <v>7383</v>
      </c>
      <c r="S893" t="s">
        <v>7383</v>
      </c>
      <c r="T893">
        <v>5.56</v>
      </c>
      <c r="U893" t="s">
        <v>7947</v>
      </c>
      <c r="V893">
        <v>1.8</v>
      </c>
      <c r="W893" t="s">
        <v>7774</v>
      </c>
      <c r="X893" t="s">
        <v>7783</v>
      </c>
      <c r="Y893" t="s">
        <v>7774</v>
      </c>
      <c r="AC893" t="s">
        <v>5678</v>
      </c>
      <c r="AD893">
        <v>42.758856790000003</v>
      </c>
      <c r="AE893">
        <v>-82.037756220000006</v>
      </c>
      <c r="AF893">
        <v>201.5</v>
      </c>
      <c r="AG893">
        <v>290</v>
      </c>
      <c r="AH893" t="s">
        <v>8087</v>
      </c>
      <c r="AI893">
        <v>15</v>
      </c>
      <c r="AJ893">
        <v>986</v>
      </c>
      <c r="AK893">
        <v>8.0670000000000002</v>
      </c>
      <c r="AL893">
        <v>-415.41699999999997</v>
      </c>
      <c r="AM893">
        <v>2114</v>
      </c>
      <c r="AN893">
        <v>2115</v>
      </c>
      <c r="AQ893">
        <v>1.23</v>
      </c>
      <c r="AR893">
        <v>1.23</v>
      </c>
      <c r="AT893">
        <v>2.14</v>
      </c>
      <c r="AU893">
        <v>2.14</v>
      </c>
      <c r="BA893">
        <v>0.63</v>
      </c>
      <c r="BB893">
        <v>11</v>
      </c>
    </row>
    <row r="894" spans="1:54" x14ac:dyDescent="0.35">
      <c r="A894" t="s">
        <v>7778</v>
      </c>
      <c r="B894">
        <v>890</v>
      </c>
      <c r="C894">
        <v>2865.6480000000001</v>
      </c>
      <c r="D894">
        <v>10</v>
      </c>
      <c r="E894" t="s">
        <v>7782</v>
      </c>
      <c r="F894" t="s">
        <v>7773</v>
      </c>
      <c r="G894" t="s">
        <v>5753</v>
      </c>
      <c r="H894">
        <v>11</v>
      </c>
      <c r="I894">
        <v>0.6</v>
      </c>
      <c r="J894">
        <v>10</v>
      </c>
      <c r="K894">
        <v>10</v>
      </c>
      <c r="L894" t="s">
        <v>7652</v>
      </c>
      <c r="O894" t="s">
        <v>7784</v>
      </c>
      <c r="P894" t="s">
        <v>7774</v>
      </c>
      <c r="Q894" t="s">
        <v>7253</v>
      </c>
      <c r="R894" t="s">
        <v>7383</v>
      </c>
      <c r="S894" t="s">
        <v>7383</v>
      </c>
      <c r="T894">
        <v>5.56</v>
      </c>
      <c r="U894" t="s">
        <v>7947</v>
      </c>
      <c r="V894">
        <v>1.9</v>
      </c>
      <c r="W894" t="s">
        <v>7774</v>
      </c>
      <c r="X894" t="s">
        <v>7783</v>
      </c>
      <c r="Y894" t="s">
        <v>7774</v>
      </c>
      <c r="AC894" t="s">
        <v>5678</v>
      </c>
      <c r="AD894">
        <v>42.758855189999998</v>
      </c>
      <c r="AE894">
        <v>-82.037756279999996</v>
      </c>
      <c r="AF894">
        <v>201.5</v>
      </c>
      <c r="AG894">
        <v>290</v>
      </c>
      <c r="AH894" t="s">
        <v>8087</v>
      </c>
      <c r="AI894">
        <v>15</v>
      </c>
      <c r="AJ894">
        <v>986</v>
      </c>
      <c r="AK894">
        <v>8.2430000000000003</v>
      </c>
      <c r="AL894">
        <v>-389.23500000000001</v>
      </c>
      <c r="AM894">
        <v>2114</v>
      </c>
      <c r="AN894">
        <v>2115</v>
      </c>
      <c r="AQ894">
        <v>1.24</v>
      </c>
      <c r="AR894">
        <v>1.23</v>
      </c>
      <c r="AT894">
        <v>2.14</v>
      </c>
      <c r="AU894">
        <v>2.14</v>
      </c>
      <c r="BA894">
        <v>0.6</v>
      </c>
      <c r="BB894">
        <v>10</v>
      </c>
    </row>
    <row r="895" spans="1:54" x14ac:dyDescent="0.35">
      <c r="A895" t="s">
        <v>7778</v>
      </c>
      <c r="B895">
        <v>891</v>
      </c>
      <c r="C895">
        <v>2865.7469999999998</v>
      </c>
      <c r="D895">
        <v>10</v>
      </c>
      <c r="E895" t="s">
        <v>7782</v>
      </c>
      <c r="F895" t="s">
        <v>7773</v>
      </c>
      <c r="G895" t="s">
        <v>5753</v>
      </c>
      <c r="H895">
        <v>10</v>
      </c>
      <c r="I895">
        <v>0.56000000000000005</v>
      </c>
      <c r="J895">
        <v>6</v>
      </c>
      <c r="K895">
        <v>6</v>
      </c>
      <c r="L895" t="s">
        <v>7329</v>
      </c>
      <c r="N895">
        <v>44</v>
      </c>
      <c r="O895" t="s">
        <v>7784</v>
      </c>
      <c r="P895" t="s">
        <v>7774</v>
      </c>
      <c r="Q895" t="s">
        <v>7253</v>
      </c>
      <c r="R895" t="s">
        <v>7383</v>
      </c>
      <c r="S895" t="s">
        <v>7383</v>
      </c>
      <c r="T895">
        <v>5.56</v>
      </c>
      <c r="U895" t="s">
        <v>7947</v>
      </c>
      <c r="V895">
        <v>1.8</v>
      </c>
      <c r="W895" t="s">
        <v>7774</v>
      </c>
      <c r="X895" t="s">
        <v>7789</v>
      </c>
      <c r="Y895" t="s">
        <v>7774</v>
      </c>
      <c r="AC895" t="s">
        <v>5678</v>
      </c>
      <c r="AD895">
        <v>42.75885427</v>
      </c>
      <c r="AE895">
        <v>-82.037756310000006</v>
      </c>
      <c r="AF895">
        <v>201.5</v>
      </c>
      <c r="AG895">
        <v>290</v>
      </c>
      <c r="AH895" t="s">
        <v>8087</v>
      </c>
      <c r="AI895">
        <v>15</v>
      </c>
      <c r="AJ895">
        <v>986</v>
      </c>
      <c r="AK895">
        <v>8.3450000000000006</v>
      </c>
      <c r="AL895">
        <v>-409.803</v>
      </c>
      <c r="AM895">
        <v>2118</v>
      </c>
      <c r="AN895">
        <v>2118</v>
      </c>
      <c r="AQ895">
        <v>1.24</v>
      </c>
      <c r="AR895">
        <v>1.24</v>
      </c>
      <c r="AT895">
        <v>2.15</v>
      </c>
      <c r="AU895">
        <v>2.15</v>
      </c>
      <c r="BA895">
        <v>0.56000000000000005</v>
      </c>
      <c r="BB895">
        <v>6</v>
      </c>
    </row>
    <row r="896" spans="1:54" x14ac:dyDescent="0.35">
      <c r="A896" t="s">
        <v>7778</v>
      </c>
      <c r="B896">
        <v>892</v>
      </c>
      <c r="C896">
        <v>2865.7809999999999</v>
      </c>
      <c r="D896">
        <v>10</v>
      </c>
      <c r="E896" t="s">
        <v>7782</v>
      </c>
      <c r="F896" t="s">
        <v>7773</v>
      </c>
      <c r="G896" t="s">
        <v>7852</v>
      </c>
      <c r="H896">
        <v>13</v>
      </c>
      <c r="I896">
        <v>0.72</v>
      </c>
      <c r="J896">
        <v>73</v>
      </c>
      <c r="K896">
        <v>15</v>
      </c>
      <c r="L896" t="s">
        <v>7656</v>
      </c>
      <c r="N896">
        <v>44</v>
      </c>
      <c r="O896" t="s">
        <v>7784</v>
      </c>
      <c r="P896" t="s">
        <v>7774</v>
      </c>
      <c r="Q896" t="s">
        <v>7253</v>
      </c>
      <c r="R896" t="s">
        <v>7383</v>
      </c>
      <c r="S896" t="s">
        <v>7383</v>
      </c>
      <c r="T896">
        <v>5.56</v>
      </c>
      <c r="U896" t="s">
        <v>7947</v>
      </c>
      <c r="V896">
        <v>1.8</v>
      </c>
      <c r="W896" t="s">
        <v>7774</v>
      </c>
      <c r="X896" t="s">
        <v>7879</v>
      </c>
      <c r="Y896" t="s">
        <v>7774</v>
      </c>
      <c r="AC896" t="s">
        <v>5939</v>
      </c>
      <c r="AD896">
        <v>42.75885427</v>
      </c>
      <c r="AE896">
        <v>-82.037756310000006</v>
      </c>
      <c r="AF896">
        <v>201.5</v>
      </c>
      <c r="AG896">
        <v>290</v>
      </c>
      <c r="AH896" t="s">
        <v>8087</v>
      </c>
      <c r="AI896">
        <v>15</v>
      </c>
      <c r="AJ896">
        <v>986</v>
      </c>
      <c r="AK896">
        <v>8.3450000000000006</v>
      </c>
      <c r="AL896">
        <v>-403.911</v>
      </c>
      <c r="AM896">
        <v>2053</v>
      </c>
      <c r="AN896">
        <v>2010</v>
      </c>
      <c r="AQ896">
        <v>1.17</v>
      </c>
      <c r="AR896">
        <v>1.2</v>
      </c>
      <c r="AT896">
        <v>2.04</v>
      </c>
      <c r="AU896">
        <v>2.08</v>
      </c>
      <c r="BA896">
        <v>0.39</v>
      </c>
      <c r="BB896">
        <v>73</v>
      </c>
    </row>
    <row r="897" spans="1:54" x14ac:dyDescent="0.35">
      <c r="A897" t="s">
        <v>7778</v>
      </c>
      <c r="B897">
        <v>893</v>
      </c>
      <c r="C897">
        <v>2865.7820000000002</v>
      </c>
      <c r="D897">
        <v>10</v>
      </c>
      <c r="E897" t="s">
        <v>7782</v>
      </c>
      <c r="F897" t="s">
        <v>7773</v>
      </c>
      <c r="G897" t="s">
        <v>5753</v>
      </c>
      <c r="H897">
        <v>13</v>
      </c>
      <c r="I897">
        <v>0.72</v>
      </c>
      <c r="J897">
        <v>8</v>
      </c>
      <c r="K897">
        <v>9</v>
      </c>
      <c r="L897" t="s">
        <v>7329</v>
      </c>
      <c r="N897">
        <v>44</v>
      </c>
      <c r="O897" t="s">
        <v>7784</v>
      </c>
      <c r="P897" t="s">
        <v>7774</v>
      </c>
      <c r="Q897" t="s">
        <v>7253</v>
      </c>
      <c r="R897" t="s">
        <v>7383</v>
      </c>
      <c r="S897" t="s">
        <v>7383</v>
      </c>
      <c r="T897">
        <v>5.56</v>
      </c>
      <c r="U897" t="s">
        <v>7947</v>
      </c>
      <c r="V897">
        <v>1.8</v>
      </c>
      <c r="W897" t="s">
        <v>7774</v>
      </c>
      <c r="X897" t="s">
        <v>7789</v>
      </c>
      <c r="Y897" t="s">
        <v>7774</v>
      </c>
      <c r="AC897" t="s">
        <v>5678</v>
      </c>
      <c r="AD897">
        <v>42.758853969999997</v>
      </c>
      <c r="AE897">
        <v>-82.03775632</v>
      </c>
      <c r="AF897">
        <v>201.5</v>
      </c>
      <c r="AG897">
        <v>290</v>
      </c>
      <c r="AH897" t="s">
        <v>8087</v>
      </c>
      <c r="AI897">
        <v>15</v>
      </c>
      <c r="AJ897">
        <v>986</v>
      </c>
      <c r="AK897">
        <v>8.3780000000000001</v>
      </c>
      <c r="AL897">
        <v>-409.39400000000001</v>
      </c>
      <c r="AM897">
        <v>2116</v>
      </c>
      <c r="AN897">
        <v>2117</v>
      </c>
      <c r="AQ897">
        <v>1.24</v>
      </c>
      <c r="AR897">
        <v>1.24</v>
      </c>
      <c r="AT897">
        <v>2.15</v>
      </c>
      <c r="AU897">
        <v>2.15</v>
      </c>
      <c r="BA897">
        <v>0.72</v>
      </c>
      <c r="BB897">
        <v>8</v>
      </c>
    </row>
    <row r="898" spans="1:54" x14ac:dyDescent="0.35">
      <c r="A898" t="s">
        <v>7778</v>
      </c>
      <c r="B898">
        <v>894</v>
      </c>
      <c r="C898">
        <v>2865.8139999999999</v>
      </c>
      <c r="D898">
        <v>10</v>
      </c>
      <c r="E898" t="s">
        <v>7782</v>
      </c>
      <c r="F898" t="s">
        <v>7773</v>
      </c>
      <c r="G898" t="s">
        <v>5753</v>
      </c>
      <c r="H898">
        <v>12</v>
      </c>
      <c r="I898">
        <v>0.66</v>
      </c>
      <c r="J898">
        <v>7</v>
      </c>
      <c r="K898">
        <v>6</v>
      </c>
      <c r="L898" t="s">
        <v>7474</v>
      </c>
      <c r="N898">
        <v>44</v>
      </c>
      <c r="O898" t="s">
        <v>7784</v>
      </c>
      <c r="P898" t="s">
        <v>7774</v>
      </c>
      <c r="Q898" t="s">
        <v>7253</v>
      </c>
      <c r="R898" t="s">
        <v>7383</v>
      </c>
      <c r="S898" t="s">
        <v>7383</v>
      </c>
      <c r="T898">
        <v>5.56</v>
      </c>
      <c r="U898" t="s">
        <v>7947</v>
      </c>
      <c r="V898">
        <v>1.8</v>
      </c>
      <c r="W898" t="s">
        <v>7774</v>
      </c>
      <c r="X898" t="s">
        <v>7789</v>
      </c>
      <c r="Y898" t="s">
        <v>7774</v>
      </c>
      <c r="AC898" t="s">
        <v>5678</v>
      </c>
      <c r="AD898">
        <v>42.758853670000001</v>
      </c>
      <c r="AE898">
        <v>-82.037756340000001</v>
      </c>
      <c r="AF898">
        <v>201.5</v>
      </c>
      <c r="AG898">
        <v>290</v>
      </c>
      <c r="AH898" t="s">
        <v>8087</v>
      </c>
      <c r="AI898">
        <v>15</v>
      </c>
      <c r="AJ898">
        <v>986</v>
      </c>
      <c r="AK898">
        <v>8.4109999999999996</v>
      </c>
      <c r="AL898">
        <v>-403.911</v>
      </c>
      <c r="AM898">
        <v>2117</v>
      </c>
      <c r="AN898">
        <v>2117</v>
      </c>
      <c r="AQ898">
        <v>1.24</v>
      </c>
      <c r="AR898">
        <v>1.24</v>
      </c>
      <c r="AT898">
        <v>2.15</v>
      </c>
      <c r="AU898">
        <v>2.15</v>
      </c>
      <c r="BA898">
        <v>0.66</v>
      </c>
      <c r="BB898">
        <v>7</v>
      </c>
    </row>
    <row r="899" spans="1:54" x14ac:dyDescent="0.35">
      <c r="A899" t="s">
        <v>7778</v>
      </c>
      <c r="B899">
        <v>895</v>
      </c>
      <c r="C899">
        <v>2865.922</v>
      </c>
      <c r="D899">
        <v>10</v>
      </c>
      <c r="E899" t="s">
        <v>7782</v>
      </c>
      <c r="F899" t="s">
        <v>7773</v>
      </c>
      <c r="G899" t="s">
        <v>5753</v>
      </c>
      <c r="H899">
        <v>11</v>
      </c>
      <c r="I899">
        <v>0.61</v>
      </c>
      <c r="J899">
        <v>7</v>
      </c>
      <c r="K899">
        <v>8</v>
      </c>
      <c r="L899" t="s">
        <v>7642</v>
      </c>
      <c r="O899" t="s">
        <v>7784</v>
      </c>
      <c r="P899" t="s">
        <v>7774</v>
      </c>
      <c r="Q899" t="s">
        <v>7253</v>
      </c>
      <c r="R899" t="s">
        <v>7383</v>
      </c>
      <c r="S899" t="s">
        <v>7383</v>
      </c>
      <c r="T899">
        <v>5.56</v>
      </c>
      <c r="U899" t="s">
        <v>7947</v>
      </c>
      <c r="V899">
        <v>1.8</v>
      </c>
      <c r="W899" t="s">
        <v>7774</v>
      </c>
      <c r="X899" t="s">
        <v>7789</v>
      </c>
      <c r="Y899" t="s">
        <v>7774</v>
      </c>
      <c r="AC899" t="s">
        <v>5678</v>
      </c>
      <c r="AD899">
        <v>42.758852689999998</v>
      </c>
      <c r="AE899">
        <v>-82.037756369999997</v>
      </c>
      <c r="AF899">
        <v>201.5</v>
      </c>
      <c r="AG899">
        <v>290</v>
      </c>
      <c r="AH899" t="s">
        <v>8087</v>
      </c>
      <c r="AI899">
        <v>15</v>
      </c>
      <c r="AJ899">
        <v>986</v>
      </c>
      <c r="AK899">
        <v>8.5190000000000001</v>
      </c>
      <c r="AL899">
        <v>-397.846</v>
      </c>
      <c r="AM899">
        <v>2117</v>
      </c>
      <c r="AN899">
        <v>2118</v>
      </c>
      <c r="AQ899">
        <v>1.24</v>
      </c>
      <c r="AR899">
        <v>1.24</v>
      </c>
      <c r="AT899">
        <v>2.15</v>
      </c>
      <c r="AU899">
        <v>2.15</v>
      </c>
      <c r="BA899">
        <v>0.61</v>
      </c>
      <c r="BB899">
        <v>7</v>
      </c>
    </row>
    <row r="900" spans="1:54" x14ac:dyDescent="0.35">
      <c r="A900" t="s">
        <v>7778</v>
      </c>
      <c r="B900">
        <v>896</v>
      </c>
      <c r="C900">
        <v>2866.3580000000002</v>
      </c>
      <c r="D900">
        <v>10</v>
      </c>
      <c r="E900" t="s">
        <v>7782</v>
      </c>
      <c r="F900" t="s">
        <v>7773</v>
      </c>
      <c r="G900" t="s">
        <v>5753</v>
      </c>
      <c r="H900">
        <v>11</v>
      </c>
      <c r="I900">
        <v>0.61</v>
      </c>
      <c r="J900">
        <v>11</v>
      </c>
      <c r="K900">
        <v>7</v>
      </c>
      <c r="L900" t="s">
        <v>7651</v>
      </c>
      <c r="N900">
        <v>45</v>
      </c>
      <c r="O900" t="s">
        <v>7784</v>
      </c>
      <c r="P900" t="s">
        <v>7774</v>
      </c>
      <c r="Q900" t="s">
        <v>7253</v>
      </c>
      <c r="R900" t="s">
        <v>7383</v>
      </c>
      <c r="S900" t="s">
        <v>7383</v>
      </c>
      <c r="T900">
        <v>5.56</v>
      </c>
      <c r="U900" t="s">
        <v>7947</v>
      </c>
      <c r="V900">
        <v>1.8</v>
      </c>
      <c r="W900" t="s">
        <v>7774</v>
      </c>
      <c r="X900" t="s">
        <v>7783</v>
      </c>
      <c r="Y900" t="s">
        <v>7774</v>
      </c>
      <c r="AC900" t="s">
        <v>5678</v>
      </c>
      <c r="AD900">
        <v>42.758848759999999</v>
      </c>
      <c r="AE900">
        <v>-82.037756520000002</v>
      </c>
      <c r="AF900">
        <v>201.5</v>
      </c>
      <c r="AG900">
        <v>290</v>
      </c>
      <c r="AH900" t="s">
        <v>8087</v>
      </c>
      <c r="AI900">
        <v>15</v>
      </c>
      <c r="AJ900">
        <v>986</v>
      </c>
      <c r="AK900">
        <v>8.9529999999999994</v>
      </c>
      <c r="AL900">
        <v>-416.245</v>
      </c>
      <c r="AM900">
        <v>2114</v>
      </c>
      <c r="AN900">
        <v>2115</v>
      </c>
      <c r="AQ900">
        <v>1.23</v>
      </c>
      <c r="AR900">
        <v>1.23</v>
      </c>
      <c r="AT900">
        <v>2.14</v>
      </c>
      <c r="AU900">
        <v>2.14</v>
      </c>
      <c r="BA900">
        <v>0.61</v>
      </c>
      <c r="BB900">
        <v>11</v>
      </c>
    </row>
    <row r="901" spans="1:54" x14ac:dyDescent="0.35">
      <c r="A901" t="s">
        <v>7778</v>
      </c>
      <c r="B901">
        <v>897</v>
      </c>
      <c r="C901">
        <v>2866.3649999999998</v>
      </c>
      <c r="D901">
        <v>10</v>
      </c>
      <c r="E901" t="s">
        <v>7782</v>
      </c>
      <c r="F901" t="s">
        <v>7773</v>
      </c>
      <c r="G901" t="s">
        <v>7852</v>
      </c>
      <c r="H901">
        <v>11</v>
      </c>
      <c r="I901">
        <v>0.61</v>
      </c>
      <c r="J901">
        <v>25</v>
      </c>
      <c r="K901">
        <v>27</v>
      </c>
      <c r="L901" t="s">
        <v>7644</v>
      </c>
      <c r="N901">
        <v>45</v>
      </c>
      <c r="O901" t="s">
        <v>7784</v>
      </c>
      <c r="P901" t="s">
        <v>7774</v>
      </c>
      <c r="Q901" t="s">
        <v>7253</v>
      </c>
      <c r="R901" t="s">
        <v>7383</v>
      </c>
      <c r="S901" t="s">
        <v>7383</v>
      </c>
      <c r="T901">
        <v>5.56</v>
      </c>
      <c r="U901" t="s">
        <v>7947</v>
      </c>
      <c r="V901">
        <v>1.8</v>
      </c>
      <c r="W901" t="s">
        <v>7774</v>
      </c>
      <c r="X901" t="s">
        <v>7788</v>
      </c>
      <c r="Y901" t="s">
        <v>7774</v>
      </c>
      <c r="AC901" t="s">
        <v>5939</v>
      </c>
      <c r="AD901">
        <v>42.758848759999999</v>
      </c>
      <c r="AE901">
        <v>-82.037756520000002</v>
      </c>
      <c r="AF901">
        <v>201.5</v>
      </c>
      <c r="AG901">
        <v>290</v>
      </c>
      <c r="AH901" t="s">
        <v>8087</v>
      </c>
      <c r="AI901">
        <v>15</v>
      </c>
      <c r="AJ901">
        <v>986</v>
      </c>
      <c r="AK901">
        <v>8.9529999999999994</v>
      </c>
      <c r="AL901">
        <v>-396.67599999999999</v>
      </c>
      <c r="AM901">
        <v>2097</v>
      </c>
      <c r="AN901">
        <v>2097</v>
      </c>
      <c r="AQ901">
        <v>1.22</v>
      </c>
      <c r="AR901">
        <v>1.22</v>
      </c>
      <c r="AT901">
        <v>2.13</v>
      </c>
      <c r="AU901">
        <v>2.13</v>
      </c>
      <c r="BA901">
        <v>0.52</v>
      </c>
      <c r="BB901">
        <v>25</v>
      </c>
    </row>
    <row r="902" spans="1:54" x14ac:dyDescent="0.35">
      <c r="A902" t="s">
        <v>7778</v>
      </c>
      <c r="B902">
        <v>898</v>
      </c>
      <c r="C902">
        <v>2866.373</v>
      </c>
      <c r="D902">
        <v>10</v>
      </c>
      <c r="E902" t="s">
        <v>7782</v>
      </c>
      <c r="F902" t="s">
        <v>7773</v>
      </c>
      <c r="G902" t="s">
        <v>5753</v>
      </c>
      <c r="H902">
        <v>11</v>
      </c>
      <c r="I902">
        <v>0.61</v>
      </c>
      <c r="J902">
        <v>8</v>
      </c>
      <c r="K902">
        <v>8</v>
      </c>
      <c r="L902" t="s">
        <v>7653</v>
      </c>
      <c r="N902">
        <v>45</v>
      </c>
      <c r="O902" t="s">
        <v>7784</v>
      </c>
      <c r="P902" t="s">
        <v>7774</v>
      </c>
      <c r="Q902" t="s">
        <v>7253</v>
      </c>
      <c r="R902" t="s">
        <v>7383</v>
      </c>
      <c r="S902" t="s">
        <v>7383</v>
      </c>
      <c r="T902">
        <v>5.56</v>
      </c>
      <c r="U902" t="s">
        <v>7947</v>
      </c>
      <c r="V902">
        <v>1.8</v>
      </c>
      <c r="W902" t="s">
        <v>7774</v>
      </c>
      <c r="X902" t="s">
        <v>7789</v>
      </c>
      <c r="Y902" t="s">
        <v>7774</v>
      </c>
      <c r="AC902" t="s">
        <v>5678</v>
      </c>
      <c r="AD902">
        <v>42.7588486</v>
      </c>
      <c r="AE902">
        <v>-82.037756529999996</v>
      </c>
      <c r="AF902">
        <v>201.5</v>
      </c>
      <c r="AG902">
        <v>290</v>
      </c>
      <c r="AH902" t="s">
        <v>8087</v>
      </c>
      <c r="AI902">
        <v>15</v>
      </c>
      <c r="AJ902">
        <v>986</v>
      </c>
      <c r="AK902">
        <v>8.9700000000000006</v>
      </c>
      <c r="AL902">
        <v>-396.67599999999999</v>
      </c>
      <c r="AM902">
        <v>2117</v>
      </c>
      <c r="AN902">
        <v>2117</v>
      </c>
      <c r="AQ902">
        <v>1.24</v>
      </c>
      <c r="AR902">
        <v>1.24</v>
      </c>
      <c r="AT902">
        <v>2.15</v>
      </c>
      <c r="AU902">
        <v>2.15</v>
      </c>
      <c r="BA902">
        <v>0.61</v>
      </c>
      <c r="BB902">
        <v>8</v>
      </c>
    </row>
    <row r="903" spans="1:54" x14ac:dyDescent="0.35">
      <c r="A903" t="s">
        <v>7778</v>
      </c>
      <c r="B903">
        <v>899</v>
      </c>
      <c r="C903">
        <v>2866.4290000000001</v>
      </c>
      <c r="D903">
        <v>10</v>
      </c>
      <c r="E903" t="s">
        <v>7782</v>
      </c>
      <c r="F903" t="s">
        <v>7773</v>
      </c>
      <c r="G903" t="s">
        <v>5753</v>
      </c>
      <c r="H903">
        <v>10</v>
      </c>
      <c r="I903">
        <v>0.55000000000000004</v>
      </c>
      <c r="J903">
        <v>10</v>
      </c>
      <c r="K903">
        <v>9</v>
      </c>
      <c r="L903" t="s">
        <v>7413</v>
      </c>
      <c r="O903" t="s">
        <v>7784</v>
      </c>
      <c r="P903" t="s">
        <v>7774</v>
      </c>
      <c r="Q903" t="s">
        <v>7253</v>
      </c>
      <c r="R903" t="s">
        <v>7383</v>
      </c>
      <c r="S903" t="s">
        <v>7383</v>
      </c>
      <c r="T903">
        <v>5.56</v>
      </c>
      <c r="U903" t="s">
        <v>7947</v>
      </c>
      <c r="V903">
        <v>1.8</v>
      </c>
      <c r="W903" t="s">
        <v>7774</v>
      </c>
      <c r="X903" t="s">
        <v>7789</v>
      </c>
      <c r="Y903" t="s">
        <v>7774</v>
      </c>
      <c r="AC903" t="s">
        <v>8271</v>
      </c>
      <c r="AD903">
        <v>42.758848100000002</v>
      </c>
      <c r="AE903">
        <v>-82.037756540000004</v>
      </c>
      <c r="AF903">
        <v>201.5</v>
      </c>
      <c r="AG903">
        <v>290</v>
      </c>
      <c r="AH903" t="s">
        <v>8087</v>
      </c>
      <c r="AI903">
        <v>15</v>
      </c>
      <c r="AJ903">
        <v>986</v>
      </c>
      <c r="AK903">
        <v>9.0250000000000004</v>
      </c>
      <c r="AL903">
        <v>-401.14400000000001</v>
      </c>
      <c r="AM903">
        <v>2115</v>
      </c>
      <c r="AN903">
        <v>2116</v>
      </c>
      <c r="AQ903">
        <v>1.24</v>
      </c>
      <c r="AR903">
        <v>1.24</v>
      </c>
      <c r="AT903">
        <v>2.15</v>
      </c>
      <c r="AU903">
        <v>2.14</v>
      </c>
      <c r="BA903">
        <v>0.55000000000000004</v>
      </c>
      <c r="BB903">
        <v>10</v>
      </c>
    </row>
    <row r="904" spans="1:54" x14ac:dyDescent="0.35">
      <c r="A904" t="s">
        <v>7778</v>
      </c>
      <c r="B904">
        <v>900</v>
      </c>
      <c r="C904">
        <v>2866.5830000000001</v>
      </c>
      <c r="D904">
        <v>10</v>
      </c>
      <c r="E904" t="s">
        <v>7782</v>
      </c>
      <c r="F904" t="s">
        <v>7773</v>
      </c>
      <c r="G904" t="s">
        <v>5753</v>
      </c>
      <c r="H904">
        <v>13</v>
      </c>
      <c r="I904">
        <v>0.72</v>
      </c>
      <c r="J904">
        <v>8</v>
      </c>
      <c r="K904">
        <v>7</v>
      </c>
      <c r="L904" t="s">
        <v>7392</v>
      </c>
      <c r="N904">
        <v>46</v>
      </c>
      <c r="O904" t="s">
        <v>7784</v>
      </c>
      <c r="P904" t="s">
        <v>7774</v>
      </c>
      <c r="Q904" t="s">
        <v>7253</v>
      </c>
      <c r="R904" t="s">
        <v>7383</v>
      </c>
      <c r="S904" t="s">
        <v>7383</v>
      </c>
      <c r="T904">
        <v>5.56</v>
      </c>
      <c r="U904" t="s">
        <v>7947</v>
      </c>
      <c r="V904">
        <v>1.8</v>
      </c>
      <c r="W904" t="s">
        <v>7774</v>
      </c>
      <c r="X904" t="s">
        <v>7789</v>
      </c>
      <c r="Y904" t="s">
        <v>7774</v>
      </c>
      <c r="AC904" t="s">
        <v>5678</v>
      </c>
      <c r="AD904">
        <v>42.758846699999999</v>
      </c>
      <c r="AE904">
        <v>-82.037756599999994</v>
      </c>
      <c r="AF904">
        <v>201.5</v>
      </c>
      <c r="AG904">
        <v>290</v>
      </c>
      <c r="AH904" t="s">
        <v>8087</v>
      </c>
      <c r="AI904">
        <v>15</v>
      </c>
      <c r="AJ904">
        <v>986</v>
      </c>
      <c r="AK904">
        <v>9.18</v>
      </c>
      <c r="AL904">
        <v>-384.32</v>
      </c>
      <c r="AM904">
        <v>2116</v>
      </c>
      <c r="AN904">
        <v>2117</v>
      </c>
      <c r="AQ904">
        <v>1.24</v>
      </c>
      <c r="AR904">
        <v>1.24</v>
      </c>
      <c r="AT904">
        <v>2.15</v>
      </c>
      <c r="AU904">
        <v>2.15</v>
      </c>
      <c r="BA904">
        <v>0.72</v>
      </c>
      <c r="BB904">
        <v>8</v>
      </c>
    </row>
    <row r="905" spans="1:54" x14ac:dyDescent="0.35">
      <c r="A905" t="s">
        <v>7778</v>
      </c>
      <c r="B905">
        <v>901</v>
      </c>
      <c r="C905">
        <v>2866.6</v>
      </c>
      <c r="D905">
        <v>10</v>
      </c>
      <c r="E905" t="s">
        <v>7782</v>
      </c>
      <c r="F905" t="s">
        <v>7773</v>
      </c>
      <c r="G905" t="s">
        <v>7852</v>
      </c>
      <c r="H905">
        <v>13</v>
      </c>
      <c r="I905">
        <v>0.72</v>
      </c>
      <c r="J905">
        <v>42</v>
      </c>
      <c r="K905">
        <v>35</v>
      </c>
      <c r="L905" t="s">
        <v>7642</v>
      </c>
      <c r="N905">
        <v>46</v>
      </c>
      <c r="O905" t="s">
        <v>7784</v>
      </c>
      <c r="P905" t="s">
        <v>7774</v>
      </c>
      <c r="Q905" t="s">
        <v>7253</v>
      </c>
      <c r="R905" t="s">
        <v>7383</v>
      </c>
      <c r="S905" t="s">
        <v>7383</v>
      </c>
      <c r="T905">
        <v>5.56</v>
      </c>
      <c r="U905" t="s">
        <v>7947</v>
      </c>
      <c r="V905">
        <v>1.8</v>
      </c>
      <c r="W905" t="s">
        <v>7774</v>
      </c>
      <c r="X905" t="s">
        <v>7853</v>
      </c>
      <c r="Y905" t="s">
        <v>7774</v>
      </c>
      <c r="Z905">
        <v>10</v>
      </c>
      <c r="AC905" t="s">
        <v>5683</v>
      </c>
      <c r="AD905">
        <v>42.758846699999999</v>
      </c>
      <c r="AE905">
        <v>-82.037756599999994</v>
      </c>
      <c r="AF905">
        <v>201.5</v>
      </c>
      <c r="AG905">
        <v>290</v>
      </c>
      <c r="AH905" t="s">
        <v>8087</v>
      </c>
      <c r="AI905">
        <v>15</v>
      </c>
      <c r="AJ905">
        <v>986</v>
      </c>
      <c r="AK905">
        <v>9.18</v>
      </c>
      <c r="AL905">
        <v>-384.32</v>
      </c>
      <c r="AM905">
        <v>2077</v>
      </c>
      <c r="AN905">
        <v>2060</v>
      </c>
      <c r="AQ905">
        <v>1.2</v>
      </c>
      <c r="AR905">
        <v>1.21</v>
      </c>
      <c r="AT905">
        <v>2.09</v>
      </c>
      <c r="AU905">
        <v>2.11</v>
      </c>
      <c r="BA905">
        <v>0.45</v>
      </c>
      <c r="BB905">
        <v>42</v>
      </c>
    </row>
    <row r="906" spans="1:54" x14ac:dyDescent="0.35">
      <c r="A906" t="s">
        <v>7778</v>
      </c>
      <c r="B906">
        <v>902</v>
      </c>
      <c r="C906">
        <v>2866.616</v>
      </c>
      <c r="D906">
        <v>10</v>
      </c>
      <c r="E906" t="s">
        <v>7782</v>
      </c>
      <c r="F906" t="s">
        <v>7773</v>
      </c>
      <c r="G906" t="s">
        <v>5753</v>
      </c>
      <c r="H906">
        <v>12</v>
      </c>
      <c r="I906">
        <v>0.68</v>
      </c>
      <c r="J906">
        <v>9</v>
      </c>
      <c r="K906">
        <v>11</v>
      </c>
      <c r="L906" t="s">
        <v>7329</v>
      </c>
      <c r="N906">
        <v>46</v>
      </c>
      <c r="O906" t="s">
        <v>7784</v>
      </c>
      <c r="P906" t="s">
        <v>7774</v>
      </c>
      <c r="Q906" t="s">
        <v>7253</v>
      </c>
      <c r="R906" t="s">
        <v>7383</v>
      </c>
      <c r="S906" t="s">
        <v>7383</v>
      </c>
      <c r="T906">
        <v>5.56</v>
      </c>
      <c r="U906" t="s">
        <v>7947</v>
      </c>
      <c r="V906">
        <v>1.8</v>
      </c>
      <c r="W906" t="s">
        <v>7774</v>
      </c>
      <c r="X906" t="s">
        <v>7786</v>
      </c>
      <c r="Y906" t="s">
        <v>7774</v>
      </c>
      <c r="Z906">
        <v>10</v>
      </c>
      <c r="AA906">
        <v>10</v>
      </c>
      <c r="AB906">
        <v>15</v>
      </c>
      <c r="AC906" t="s">
        <v>5683</v>
      </c>
      <c r="AD906">
        <v>42.758846400000003</v>
      </c>
      <c r="AE906">
        <v>-82.037756610000002</v>
      </c>
      <c r="AF906">
        <v>201.5</v>
      </c>
      <c r="AG906">
        <v>290</v>
      </c>
      <c r="AH906" t="s">
        <v>8087</v>
      </c>
      <c r="AI906">
        <v>15</v>
      </c>
      <c r="AJ906">
        <v>986</v>
      </c>
      <c r="AK906">
        <v>9.2119999999999997</v>
      </c>
      <c r="AL906">
        <v>-408.42500000000001</v>
      </c>
      <c r="AM906">
        <v>2115</v>
      </c>
      <c r="AN906">
        <v>2116</v>
      </c>
      <c r="AQ906">
        <v>1.24</v>
      </c>
      <c r="AR906">
        <v>1.23</v>
      </c>
      <c r="AT906">
        <v>2.15</v>
      </c>
      <c r="AU906">
        <v>2.14</v>
      </c>
      <c r="BA906">
        <v>0.68</v>
      </c>
      <c r="BB906">
        <v>9</v>
      </c>
    </row>
    <row r="907" spans="1:54" x14ac:dyDescent="0.35">
      <c r="A907" t="s">
        <v>7778</v>
      </c>
      <c r="B907">
        <v>903</v>
      </c>
      <c r="C907">
        <v>2866.7350000000001</v>
      </c>
      <c r="D907">
        <v>10</v>
      </c>
      <c r="E907" t="s">
        <v>7782</v>
      </c>
      <c r="F907" t="s">
        <v>7773</v>
      </c>
      <c r="G907" t="s">
        <v>5753</v>
      </c>
      <c r="H907">
        <v>11</v>
      </c>
      <c r="I907">
        <v>0.64</v>
      </c>
      <c r="J907">
        <v>10</v>
      </c>
      <c r="K907">
        <v>10</v>
      </c>
      <c r="L907" t="s">
        <v>7391</v>
      </c>
      <c r="O907" t="s">
        <v>7784</v>
      </c>
      <c r="P907" t="s">
        <v>7774</v>
      </c>
      <c r="Q907" t="s">
        <v>7253</v>
      </c>
      <c r="R907" t="s">
        <v>7383</v>
      </c>
      <c r="S907" t="s">
        <v>7383</v>
      </c>
      <c r="T907">
        <v>5.56</v>
      </c>
      <c r="U907" t="s">
        <v>7947</v>
      </c>
      <c r="V907">
        <v>1.8</v>
      </c>
      <c r="W907" t="s">
        <v>7774</v>
      </c>
      <c r="X907" t="s">
        <v>7789</v>
      </c>
      <c r="Y907" t="s">
        <v>7774</v>
      </c>
      <c r="AC907" t="s">
        <v>5678</v>
      </c>
      <c r="AD907">
        <v>42.75884533</v>
      </c>
      <c r="AE907">
        <v>-82.037756650000006</v>
      </c>
      <c r="AF907">
        <v>201.5</v>
      </c>
      <c r="AG907">
        <v>290</v>
      </c>
      <c r="AH907" t="s">
        <v>8087</v>
      </c>
      <c r="AI907">
        <v>15</v>
      </c>
      <c r="AJ907">
        <v>986</v>
      </c>
      <c r="AK907">
        <v>9.33</v>
      </c>
      <c r="AL907">
        <v>-388.95800000000003</v>
      </c>
      <c r="AM907">
        <v>2115</v>
      </c>
      <c r="AN907">
        <v>2116</v>
      </c>
      <c r="AQ907">
        <v>1.24</v>
      </c>
      <c r="AR907">
        <v>1.23</v>
      </c>
      <c r="AT907">
        <v>2.15</v>
      </c>
      <c r="AU907">
        <v>2.14</v>
      </c>
      <c r="BA907">
        <v>0.64</v>
      </c>
      <c r="BB907">
        <v>10</v>
      </c>
    </row>
    <row r="908" spans="1:54" x14ac:dyDescent="0.35">
      <c r="A908" t="s">
        <v>7778</v>
      </c>
      <c r="B908">
        <v>904</v>
      </c>
      <c r="C908">
        <v>2866.8090000000002</v>
      </c>
      <c r="D908">
        <v>10</v>
      </c>
      <c r="E908" t="s">
        <v>7782</v>
      </c>
      <c r="F908" t="s">
        <v>7773</v>
      </c>
      <c r="G908" t="s">
        <v>5753</v>
      </c>
      <c r="H908">
        <v>10</v>
      </c>
      <c r="I908">
        <v>0.56999999999999995</v>
      </c>
      <c r="J908">
        <v>7</v>
      </c>
      <c r="K908">
        <v>9</v>
      </c>
      <c r="L908" t="s">
        <v>7474</v>
      </c>
      <c r="O908" t="s">
        <v>7784</v>
      </c>
      <c r="P908" t="s">
        <v>7774</v>
      </c>
      <c r="Q908" t="s">
        <v>7253</v>
      </c>
      <c r="R908" t="s">
        <v>7383</v>
      </c>
      <c r="S908" t="s">
        <v>7383</v>
      </c>
      <c r="T908">
        <v>5.56</v>
      </c>
      <c r="U908" t="s">
        <v>7947</v>
      </c>
      <c r="V908">
        <v>1.8</v>
      </c>
      <c r="W908" t="s">
        <v>7774</v>
      </c>
      <c r="X908" t="s">
        <v>7789</v>
      </c>
      <c r="Y908" t="s">
        <v>7774</v>
      </c>
      <c r="AC908" t="s">
        <v>5678</v>
      </c>
      <c r="AD908">
        <v>42.75884464</v>
      </c>
      <c r="AE908">
        <v>-82.037756669999993</v>
      </c>
      <c r="AF908">
        <v>201.5</v>
      </c>
      <c r="AG908">
        <v>290</v>
      </c>
      <c r="AH908" t="s">
        <v>8087</v>
      </c>
      <c r="AI908">
        <v>15</v>
      </c>
      <c r="AJ908">
        <v>986</v>
      </c>
      <c r="AK908">
        <v>9.4060000000000006</v>
      </c>
      <c r="AL908">
        <v>-403.56700000000001</v>
      </c>
      <c r="AM908">
        <v>2117</v>
      </c>
      <c r="AN908">
        <v>2118</v>
      </c>
      <c r="AQ908">
        <v>1.24</v>
      </c>
      <c r="AR908">
        <v>1.24</v>
      </c>
      <c r="AT908">
        <v>2.15</v>
      </c>
      <c r="AU908">
        <v>2.15</v>
      </c>
      <c r="BA908">
        <v>0.56999999999999995</v>
      </c>
      <c r="BB908">
        <v>7</v>
      </c>
    </row>
    <row r="909" spans="1:54" x14ac:dyDescent="0.35">
      <c r="A909" t="s">
        <v>7778</v>
      </c>
      <c r="B909">
        <v>905</v>
      </c>
      <c r="C909">
        <v>2866.8319999999999</v>
      </c>
      <c r="D909">
        <v>10</v>
      </c>
      <c r="E909" t="s">
        <v>7782</v>
      </c>
      <c r="F909" t="s">
        <v>7773</v>
      </c>
      <c r="G909" t="s">
        <v>5753</v>
      </c>
      <c r="H909">
        <v>10</v>
      </c>
      <c r="I909">
        <v>0.55000000000000004</v>
      </c>
      <c r="J909">
        <v>11</v>
      </c>
      <c r="K909">
        <v>10</v>
      </c>
      <c r="L909" t="s">
        <v>7629</v>
      </c>
      <c r="O909" t="s">
        <v>7784</v>
      </c>
      <c r="P909" t="s">
        <v>7774</v>
      </c>
      <c r="Q909" t="s">
        <v>7253</v>
      </c>
      <c r="R909" t="s">
        <v>7383</v>
      </c>
      <c r="S909" t="s">
        <v>7383</v>
      </c>
      <c r="T909">
        <v>5.56</v>
      </c>
      <c r="U909" t="s">
        <v>7947</v>
      </c>
      <c r="V909">
        <v>1.8</v>
      </c>
      <c r="W909" t="s">
        <v>7774</v>
      </c>
      <c r="X909" t="s">
        <v>7783</v>
      </c>
      <c r="Y909" t="s">
        <v>7774</v>
      </c>
      <c r="AC909" t="s">
        <v>8271</v>
      </c>
      <c r="AD909">
        <v>42.758844459999999</v>
      </c>
      <c r="AE909">
        <v>-82.037756680000001</v>
      </c>
      <c r="AF909">
        <v>201.5</v>
      </c>
      <c r="AG909">
        <v>290</v>
      </c>
      <c r="AH909" t="s">
        <v>8087</v>
      </c>
      <c r="AI909">
        <v>15</v>
      </c>
      <c r="AJ909">
        <v>986</v>
      </c>
      <c r="AK909">
        <v>9.4269999999999996</v>
      </c>
      <c r="AL909">
        <v>-384.14100000000002</v>
      </c>
      <c r="AM909">
        <v>2114</v>
      </c>
      <c r="AN909">
        <v>2115</v>
      </c>
      <c r="AQ909">
        <v>1.23</v>
      </c>
      <c r="AR909">
        <v>1.23</v>
      </c>
      <c r="AT909">
        <v>2.14</v>
      </c>
      <c r="AU909">
        <v>2.14</v>
      </c>
      <c r="BA909">
        <v>0.55000000000000004</v>
      </c>
      <c r="BB909">
        <v>11</v>
      </c>
    </row>
    <row r="910" spans="1:54" x14ac:dyDescent="0.35">
      <c r="A910" t="s">
        <v>7778</v>
      </c>
      <c r="B910">
        <v>906</v>
      </c>
      <c r="C910">
        <v>2867.0320000000002</v>
      </c>
      <c r="D910">
        <v>10</v>
      </c>
      <c r="E910" t="s">
        <v>7782</v>
      </c>
      <c r="F910" t="s">
        <v>7773</v>
      </c>
      <c r="G910" t="s">
        <v>5753</v>
      </c>
      <c r="H910">
        <v>14</v>
      </c>
      <c r="I910">
        <v>0.78</v>
      </c>
      <c r="J910">
        <v>12</v>
      </c>
      <c r="K910">
        <v>9</v>
      </c>
      <c r="L910" t="s">
        <v>7329</v>
      </c>
      <c r="O910" t="s">
        <v>7784</v>
      </c>
      <c r="P910" t="s">
        <v>7774</v>
      </c>
      <c r="Q910" t="s">
        <v>7253</v>
      </c>
      <c r="R910" t="s">
        <v>7383</v>
      </c>
      <c r="S910" t="s">
        <v>7383</v>
      </c>
      <c r="T910">
        <v>5.56</v>
      </c>
      <c r="U910" t="s">
        <v>7947</v>
      </c>
      <c r="V910">
        <v>1.8</v>
      </c>
      <c r="W910" t="s">
        <v>7774</v>
      </c>
      <c r="X910" t="s">
        <v>7783</v>
      </c>
      <c r="Y910" t="s">
        <v>7774</v>
      </c>
      <c r="AC910" t="s">
        <v>5678</v>
      </c>
      <c r="AD910">
        <v>42.758842639999997</v>
      </c>
      <c r="AE910">
        <v>-82.03775675</v>
      </c>
      <c r="AF910">
        <v>201.5</v>
      </c>
      <c r="AG910">
        <v>290</v>
      </c>
      <c r="AH910" t="s">
        <v>8087</v>
      </c>
      <c r="AI910">
        <v>15</v>
      </c>
      <c r="AJ910">
        <v>986</v>
      </c>
      <c r="AK910">
        <v>9.6270000000000007</v>
      </c>
      <c r="AL910">
        <v>-409.483</v>
      </c>
      <c r="AM910">
        <v>2111</v>
      </c>
      <c r="AN910">
        <v>2112</v>
      </c>
      <c r="AQ910">
        <v>1.23</v>
      </c>
      <c r="AR910">
        <v>1.23</v>
      </c>
      <c r="AT910">
        <v>2.14</v>
      </c>
      <c r="AU910">
        <v>2.14</v>
      </c>
      <c r="BA910">
        <v>0.78</v>
      </c>
      <c r="BB910">
        <v>12</v>
      </c>
    </row>
    <row r="911" spans="1:54" x14ac:dyDescent="0.35">
      <c r="A911" t="s">
        <v>7778</v>
      </c>
      <c r="B911">
        <v>907</v>
      </c>
      <c r="C911">
        <v>2867.3760000000002</v>
      </c>
      <c r="D911">
        <v>10</v>
      </c>
      <c r="E911" t="s">
        <v>7782</v>
      </c>
      <c r="F911" t="s">
        <v>7773</v>
      </c>
      <c r="G911" t="s">
        <v>5753</v>
      </c>
      <c r="H911">
        <v>12</v>
      </c>
      <c r="I911">
        <v>0.69</v>
      </c>
      <c r="J911">
        <v>11</v>
      </c>
      <c r="K911">
        <v>9</v>
      </c>
      <c r="L911" t="s">
        <v>7653</v>
      </c>
      <c r="O911" t="s">
        <v>7784</v>
      </c>
      <c r="P911" t="s">
        <v>7774</v>
      </c>
      <c r="Q911" t="s">
        <v>7253</v>
      </c>
      <c r="R911" t="s">
        <v>7383</v>
      </c>
      <c r="S911" t="s">
        <v>7383</v>
      </c>
      <c r="T911">
        <v>5.56</v>
      </c>
      <c r="U911" t="s">
        <v>7947</v>
      </c>
      <c r="V911">
        <v>1.8</v>
      </c>
      <c r="W911" t="s">
        <v>7774</v>
      </c>
      <c r="X911" t="s">
        <v>7783</v>
      </c>
      <c r="Y911" t="s">
        <v>7774</v>
      </c>
      <c r="AC911" t="s">
        <v>5678</v>
      </c>
      <c r="AD911">
        <v>42.758839520000002</v>
      </c>
      <c r="AE911">
        <v>-82.037756860000002</v>
      </c>
      <c r="AF911">
        <v>201.5</v>
      </c>
      <c r="AG911">
        <v>290</v>
      </c>
      <c r="AH911" t="s">
        <v>8087</v>
      </c>
      <c r="AI911">
        <v>15</v>
      </c>
      <c r="AJ911">
        <v>986</v>
      </c>
      <c r="AK911">
        <v>9.9710000000000001</v>
      </c>
      <c r="AL911">
        <v>-395.35500000000002</v>
      </c>
      <c r="AM911">
        <v>2113</v>
      </c>
      <c r="AN911">
        <v>2114</v>
      </c>
      <c r="AQ911">
        <v>1.23</v>
      </c>
      <c r="AR911">
        <v>1.23</v>
      </c>
      <c r="AT911">
        <v>2.14</v>
      </c>
      <c r="AU911">
        <v>2.14</v>
      </c>
      <c r="BA911">
        <v>0.69</v>
      </c>
      <c r="BB911">
        <v>11</v>
      </c>
    </row>
    <row r="912" spans="1:54" x14ac:dyDescent="0.35">
      <c r="A912" t="s">
        <v>7778</v>
      </c>
      <c r="B912">
        <v>908</v>
      </c>
      <c r="C912">
        <v>2867.48</v>
      </c>
      <c r="D912">
        <v>10</v>
      </c>
      <c r="E912" t="s">
        <v>7782</v>
      </c>
      <c r="F912" t="s">
        <v>7773</v>
      </c>
      <c r="G912" t="s">
        <v>7797</v>
      </c>
      <c r="H912">
        <v>11</v>
      </c>
      <c r="I912">
        <v>0.61</v>
      </c>
      <c r="J912">
        <v>8</v>
      </c>
      <c r="K912">
        <v>9</v>
      </c>
      <c r="L912" t="s">
        <v>7658</v>
      </c>
      <c r="O912" t="s">
        <v>7805</v>
      </c>
      <c r="P912" t="s">
        <v>7774</v>
      </c>
      <c r="Q912" t="s">
        <v>7253</v>
      </c>
      <c r="R912" t="s">
        <v>7383</v>
      </c>
      <c r="S912" t="s">
        <v>7383</v>
      </c>
      <c r="T912">
        <v>5.56</v>
      </c>
      <c r="U912" t="s">
        <v>7947</v>
      </c>
      <c r="V912">
        <v>1.8</v>
      </c>
      <c r="W912" t="s">
        <v>7774</v>
      </c>
      <c r="X912" t="s">
        <v>7789</v>
      </c>
      <c r="Y912" t="s">
        <v>7774</v>
      </c>
      <c r="AC912" t="s">
        <v>5762</v>
      </c>
      <c r="AD912">
        <v>42.758838560000001</v>
      </c>
      <c r="AE912">
        <v>-82.037756889999997</v>
      </c>
      <c r="AF912">
        <v>201.5</v>
      </c>
      <c r="AG912">
        <v>290</v>
      </c>
      <c r="AH912" t="s">
        <v>8087</v>
      </c>
      <c r="AI912">
        <v>15</v>
      </c>
      <c r="AJ912">
        <v>986</v>
      </c>
      <c r="AK912">
        <v>10.077</v>
      </c>
      <c r="AL912">
        <v>-148.43899999999999</v>
      </c>
      <c r="AM912">
        <v>2117</v>
      </c>
      <c r="AN912">
        <v>2117</v>
      </c>
      <c r="AQ912">
        <v>1.24</v>
      </c>
      <c r="AR912">
        <v>1.24</v>
      </c>
      <c r="AT912">
        <v>2.15</v>
      </c>
      <c r="AU912">
        <v>2.15</v>
      </c>
      <c r="BA912">
        <v>0.61</v>
      </c>
      <c r="BB912">
        <v>8</v>
      </c>
    </row>
    <row r="913" spans="1:54" x14ac:dyDescent="0.35">
      <c r="A913" t="s">
        <v>7778</v>
      </c>
      <c r="B913">
        <v>909</v>
      </c>
      <c r="C913">
        <v>2867.58</v>
      </c>
      <c r="D913">
        <v>10</v>
      </c>
      <c r="E913" t="s">
        <v>7782</v>
      </c>
      <c r="F913" t="s">
        <v>7773</v>
      </c>
      <c r="G913" t="s">
        <v>5753</v>
      </c>
      <c r="H913">
        <v>11</v>
      </c>
      <c r="I913">
        <v>0.6</v>
      </c>
      <c r="J913">
        <v>13</v>
      </c>
      <c r="K913">
        <v>10</v>
      </c>
      <c r="L913" t="s">
        <v>7413</v>
      </c>
      <c r="O913" t="s">
        <v>7784</v>
      </c>
      <c r="P913" t="s">
        <v>7774</v>
      </c>
      <c r="Q913" t="s">
        <v>7253</v>
      </c>
      <c r="R913" t="s">
        <v>7383</v>
      </c>
      <c r="S913" t="s">
        <v>7383</v>
      </c>
      <c r="T913">
        <v>5.56</v>
      </c>
      <c r="U913" t="s">
        <v>7947</v>
      </c>
      <c r="V913">
        <v>1.9</v>
      </c>
      <c r="W913" t="s">
        <v>7774</v>
      </c>
      <c r="X913" t="s">
        <v>7783</v>
      </c>
      <c r="Y913" t="s">
        <v>7774</v>
      </c>
      <c r="AC913" t="s">
        <v>5678</v>
      </c>
      <c r="AD913">
        <v>42.758837669999998</v>
      </c>
      <c r="AE913">
        <v>-82.037756920000007</v>
      </c>
      <c r="AF913">
        <v>201.5</v>
      </c>
      <c r="AG913">
        <v>290</v>
      </c>
      <c r="AH913" t="s">
        <v>8087</v>
      </c>
      <c r="AI913">
        <v>15</v>
      </c>
      <c r="AJ913">
        <v>986</v>
      </c>
      <c r="AK913">
        <v>10.175000000000001</v>
      </c>
      <c r="AL913">
        <v>-400.93299999999999</v>
      </c>
      <c r="AM913">
        <v>2112</v>
      </c>
      <c r="AN913">
        <v>2113</v>
      </c>
      <c r="AQ913">
        <v>1.23</v>
      </c>
      <c r="AR913">
        <v>1.23</v>
      </c>
      <c r="AT913">
        <v>2.14</v>
      </c>
      <c r="AU913">
        <v>2.14</v>
      </c>
      <c r="BA913">
        <v>0.6</v>
      </c>
      <c r="BB913">
        <v>13</v>
      </c>
    </row>
    <row r="914" spans="1:54" x14ac:dyDescent="0.35">
      <c r="A914" t="s">
        <v>7778</v>
      </c>
      <c r="B914">
        <v>910</v>
      </c>
      <c r="C914">
        <v>2867.6320000000001</v>
      </c>
      <c r="D914">
        <v>10</v>
      </c>
      <c r="E914" t="s">
        <v>7782</v>
      </c>
      <c r="F914" t="s">
        <v>7773</v>
      </c>
      <c r="G914" t="s">
        <v>5753</v>
      </c>
      <c r="H914">
        <v>12</v>
      </c>
      <c r="I914">
        <v>0.67</v>
      </c>
      <c r="J914">
        <v>11</v>
      </c>
      <c r="K914">
        <v>10</v>
      </c>
      <c r="L914" t="s">
        <v>7643</v>
      </c>
      <c r="O914" t="s">
        <v>7784</v>
      </c>
      <c r="P914" t="s">
        <v>7774</v>
      </c>
      <c r="Q914" t="s">
        <v>7253</v>
      </c>
      <c r="R914" t="s">
        <v>7383</v>
      </c>
      <c r="S914" t="s">
        <v>7383</v>
      </c>
      <c r="T914">
        <v>5.56</v>
      </c>
      <c r="U914" t="s">
        <v>7947</v>
      </c>
      <c r="V914">
        <v>1.9</v>
      </c>
      <c r="W914" t="s">
        <v>7774</v>
      </c>
      <c r="X914" t="s">
        <v>7788</v>
      </c>
      <c r="Y914" t="s">
        <v>7774</v>
      </c>
      <c r="Z914">
        <v>10</v>
      </c>
      <c r="AA914">
        <v>10</v>
      </c>
      <c r="AB914">
        <v>12</v>
      </c>
      <c r="AC914" t="s">
        <v>5683</v>
      </c>
      <c r="AD914">
        <v>42.758837200000002</v>
      </c>
      <c r="AE914">
        <v>-82.037756939999994</v>
      </c>
      <c r="AF914">
        <v>201.5</v>
      </c>
      <c r="AG914">
        <v>290</v>
      </c>
      <c r="AH914" t="s">
        <v>8087</v>
      </c>
      <c r="AI914">
        <v>15</v>
      </c>
      <c r="AJ914">
        <v>986</v>
      </c>
      <c r="AK914">
        <v>10.227</v>
      </c>
      <c r="AL914">
        <v>-406.67099999999999</v>
      </c>
      <c r="AM914">
        <v>2113</v>
      </c>
      <c r="AN914">
        <v>2114</v>
      </c>
      <c r="AQ914">
        <v>1.23</v>
      </c>
      <c r="AR914">
        <v>1.23</v>
      </c>
      <c r="AT914">
        <v>2.14</v>
      </c>
      <c r="AU914">
        <v>2.14</v>
      </c>
      <c r="BA914">
        <v>0.67</v>
      </c>
      <c r="BB914">
        <v>11</v>
      </c>
    </row>
    <row r="915" spans="1:54" x14ac:dyDescent="0.35">
      <c r="A915" t="s">
        <v>7778</v>
      </c>
      <c r="B915">
        <v>911</v>
      </c>
      <c r="C915">
        <v>2867.6779999999999</v>
      </c>
      <c r="D915">
        <v>10</v>
      </c>
      <c r="E915" t="s">
        <v>7782</v>
      </c>
      <c r="F915" t="s">
        <v>7773</v>
      </c>
      <c r="G915" t="s">
        <v>5753</v>
      </c>
      <c r="H915">
        <v>10</v>
      </c>
      <c r="I915">
        <v>0.56999999999999995</v>
      </c>
      <c r="J915">
        <v>11</v>
      </c>
      <c r="K915">
        <v>11</v>
      </c>
      <c r="L915" t="s">
        <v>7329</v>
      </c>
      <c r="N915">
        <v>47</v>
      </c>
      <c r="O915" t="s">
        <v>7784</v>
      </c>
      <c r="P915" t="s">
        <v>7774</v>
      </c>
      <c r="Q915" t="s">
        <v>7253</v>
      </c>
      <c r="R915" t="s">
        <v>7383</v>
      </c>
      <c r="S915" t="s">
        <v>7383</v>
      </c>
      <c r="T915">
        <v>5.56</v>
      </c>
      <c r="U915" t="s">
        <v>7947</v>
      </c>
      <c r="V915">
        <v>1.9</v>
      </c>
      <c r="W915" t="s">
        <v>7774</v>
      </c>
      <c r="X915" t="s">
        <v>7788</v>
      </c>
      <c r="Y915" t="s">
        <v>7774</v>
      </c>
      <c r="Z915">
        <v>10</v>
      </c>
      <c r="AA915">
        <v>10</v>
      </c>
      <c r="AB915">
        <v>12</v>
      </c>
      <c r="AC915" t="s">
        <v>5683</v>
      </c>
      <c r="AD915">
        <v>42.758836789999997</v>
      </c>
      <c r="AE915">
        <v>-82.037756959999996</v>
      </c>
      <c r="AF915">
        <v>201.5</v>
      </c>
      <c r="AG915">
        <v>290</v>
      </c>
      <c r="AH915" t="s">
        <v>8087</v>
      </c>
      <c r="AI915">
        <v>15</v>
      </c>
      <c r="AJ915">
        <v>986</v>
      </c>
      <c r="AK915">
        <v>10.273</v>
      </c>
      <c r="AL915">
        <v>-408.47500000000002</v>
      </c>
      <c r="AM915">
        <v>2114</v>
      </c>
      <c r="AN915">
        <v>2115</v>
      </c>
      <c r="AQ915">
        <v>1.23</v>
      </c>
      <c r="AR915">
        <v>1.23</v>
      </c>
      <c r="AT915">
        <v>2.14</v>
      </c>
      <c r="AU915">
        <v>2.14</v>
      </c>
      <c r="BA915">
        <v>0.56999999999999995</v>
      </c>
      <c r="BB915">
        <v>11</v>
      </c>
    </row>
    <row r="916" spans="1:54" x14ac:dyDescent="0.35">
      <c r="A916" t="s">
        <v>7778</v>
      </c>
      <c r="B916">
        <v>912</v>
      </c>
      <c r="C916">
        <v>2867.6930000000002</v>
      </c>
      <c r="D916">
        <v>10</v>
      </c>
      <c r="E916" t="s">
        <v>7782</v>
      </c>
      <c r="F916" t="s">
        <v>7773</v>
      </c>
      <c r="G916" t="s">
        <v>5753</v>
      </c>
      <c r="H916">
        <v>11</v>
      </c>
      <c r="I916">
        <v>0.6</v>
      </c>
      <c r="J916">
        <v>7</v>
      </c>
      <c r="K916">
        <v>8</v>
      </c>
      <c r="L916" t="s">
        <v>7413</v>
      </c>
      <c r="N916">
        <v>47</v>
      </c>
      <c r="O916" t="s">
        <v>7784</v>
      </c>
      <c r="P916" t="s">
        <v>7774</v>
      </c>
      <c r="Q916" t="s">
        <v>7253</v>
      </c>
      <c r="R916" t="s">
        <v>7383</v>
      </c>
      <c r="S916" t="s">
        <v>7383</v>
      </c>
      <c r="T916">
        <v>5.56</v>
      </c>
      <c r="U916" t="s">
        <v>7947</v>
      </c>
      <c r="V916">
        <v>1.8</v>
      </c>
      <c r="W916" t="s">
        <v>7774</v>
      </c>
      <c r="X916" t="s">
        <v>7789</v>
      </c>
      <c r="Y916" t="s">
        <v>7774</v>
      </c>
      <c r="AC916" t="s">
        <v>5678</v>
      </c>
      <c r="AD916">
        <v>42.758836619999997</v>
      </c>
      <c r="AE916">
        <v>-82.037756959999996</v>
      </c>
      <c r="AF916">
        <v>201.5</v>
      </c>
      <c r="AG916">
        <v>290</v>
      </c>
      <c r="AH916" t="s">
        <v>8087</v>
      </c>
      <c r="AI916">
        <v>15</v>
      </c>
      <c r="AJ916">
        <v>986</v>
      </c>
      <c r="AK916">
        <v>10.29</v>
      </c>
      <c r="AL916">
        <v>-401.68700000000001</v>
      </c>
      <c r="AM916">
        <v>2117</v>
      </c>
      <c r="AN916">
        <v>2118</v>
      </c>
      <c r="AQ916">
        <v>1.24</v>
      </c>
      <c r="AR916">
        <v>1.24</v>
      </c>
      <c r="AT916">
        <v>2.15</v>
      </c>
      <c r="AU916">
        <v>2.15</v>
      </c>
      <c r="BA916">
        <v>0.6</v>
      </c>
      <c r="BB916">
        <v>7</v>
      </c>
    </row>
    <row r="917" spans="1:54" x14ac:dyDescent="0.35">
      <c r="A917" t="s">
        <v>7778</v>
      </c>
      <c r="B917">
        <v>913</v>
      </c>
      <c r="C917">
        <v>2867.6970000000001</v>
      </c>
      <c r="D917">
        <v>10</v>
      </c>
      <c r="E917" t="s">
        <v>7782</v>
      </c>
      <c r="F917" t="s">
        <v>7773</v>
      </c>
      <c r="G917" t="s">
        <v>7852</v>
      </c>
      <c r="H917">
        <v>11</v>
      </c>
      <c r="I917">
        <v>0.6</v>
      </c>
      <c r="J917">
        <v>49</v>
      </c>
      <c r="K917">
        <v>25</v>
      </c>
      <c r="L917" t="s">
        <v>7413</v>
      </c>
      <c r="N917">
        <v>47</v>
      </c>
      <c r="O917" t="s">
        <v>7784</v>
      </c>
      <c r="P917" t="s">
        <v>7774</v>
      </c>
      <c r="Q917" t="s">
        <v>7253</v>
      </c>
      <c r="R917" t="s">
        <v>7383</v>
      </c>
      <c r="S917" t="s">
        <v>7383</v>
      </c>
      <c r="T917">
        <v>5.56</v>
      </c>
      <c r="U917" t="s">
        <v>7947</v>
      </c>
      <c r="V917">
        <v>1.8</v>
      </c>
      <c r="W917" t="s">
        <v>7774</v>
      </c>
      <c r="X917" t="s">
        <v>7879</v>
      </c>
      <c r="Y917" t="s">
        <v>7774</v>
      </c>
      <c r="Z917">
        <v>10</v>
      </c>
      <c r="AC917" t="s">
        <v>5683</v>
      </c>
      <c r="AD917">
        <v>42.758836789999997</v>
      </c>
      <c r="AE917">
        <v>-82.037756959999996</v>
      </c>
      <c r="AF917">
        <v>201.5</v>
      </c>
      <c r="AG917">
        <v>290</v>
      </c>
      <c r="AH917" t="s">
        <v>8087</v>
      </c>
      <c r="AI917">
        <v>15</v>
      </c>
      <c r="AJ917">
        <v>986</v>
      </c>
      <c r="AK917">
        <v>10.273</v>
      </c>
      <c r="AL917">
        <v>-394.613</v>
      </c>
      <c r="AM917">
        <v>2066</v>
      </c>
      <c r="AN917">
        <v>2059</v>
      </c>
      <c r="AQ917">
        <v>1.2</v>
      </c>
      <c r="AR917">
        <v>1.21</v>
      </c>
      <c r="AT917">
        <v>2.09</v>
      </c>
      <c r="AU917">
        <v>2.1</v>
      </c>
      <c r="BA917">
        <v>0.45</v>
      </c>
      <c r="BB917">
        <v>49</v>
      </c>
    </row>
    <row r="918" spans="1:54" x14ac:dyDescent="0.35">
      <c r="A918" t="s">
        <v>7778</v>
      </c>
      <c r="B918">
        <v>914</v>
      </c>
      <c r="C918">
        <v>2867.7159999999999</v>
      </c>
      <c r="D918">
        <v>10</v>
      </c>
      <c r="E918" t="s">
        <v>7782</v>
      </c>
      <c r="F918" t="s">
        <v>7773</v>
      </c>
      <c r="G918" t="s">
        <v>5753</v>
      </c>
      <c r="H918">
        <v>10</v>
      </c>
      <c r="I918">
        <v>0.57999999999999996</v>
      </c>
      <c r="J918">
        <v>10</v>
      </c>
      <c r="K918">
        <v>10</v>
      </c>
      <c r="L918" t="s">
        <v>7653</v>
      </c>
      <c r="N918">
        <v>47</v>
      </c>
      <c r="O918" t="s">
        <v>7784</v>
      </c>
      <c r="P918" t="s">
        <v>7774</v>
      </c>
      <c r="Q918" t="s">
        <v>7253</v>
      </c>
      <c r="R918" t="s">
        <v>7383</v>
      </c>
      <c r="S918" t="s">
        <v>7383</v>
      </c>
      <c r="T918">
        <v>5.56</v>
      </c>
      <c r="U918" t="s">
        <v>7947</v>
      </c>
      <c r="V918">
        <v>1.8</v>
      </c>
      <c r="W918" t="s">
        <v>7774</v>
      </c>
      <c r="X918" t="s">
        <v>7788</v>
      </c>
      <c r="Y918" t="s">
        <v>7774</v>
      </c>
      <c r="Z918">
        <v>10</v>
      </c>
      <c r="AA918">
        <v>10</v>
      </c>
      <c r="AB918">
        <v>12</v>
      </c>
      <c r="AC918" t="s">
        <v>5683</v>
      </c>
      <c r="AD918">
        <v>42.758836430000002</v>
      </c>
      <c r="AE918">
        <v>-82.037756970000004</v>
      </c>
      <c r="AF918">
        <v>201.5</v>
      </c>
      <c r="AG918">
        <v>290</v>
      </c>
      <c r="AH918" t="s">
        <v>8087</v>
      </c>
      <c r="AI918">
        <v>15</v>
      </c>
      <c r="AJ918">
        <v>986</v>
      </c>
      <c r="AK918">
        <v>10.311999999999999</v>
      </c>
      <c r="AL918">
        <v>-394.613</v>
      </c>
      <c r="AM918">
        <v>2115</v>
      </c>
      <c r="AN918">
        <v>2115</v>
      </c>
      <c r="AQ918">
        <v>1.24</v>
      </c>
      <c r="AR918">
        <v>1.23</v>
      </c>
      <c r="AT918">
        <v>2.14</v>
      </c>
      <c r="AU918">
        <v>2.14</v>
      </c>
      <c r="BA918">
        <v>0.57999999999999996</v>
      </c>
      <c r="BB918">
        <v>10</v>
      </c>
    </row>
    <row r="919" spans="1:54" x14ac:dyDescent="0.35">
      <c r="A919" t="s">
        <v>7778</v>
      </c>
      <c r="B919">
        <v>915</v>
      </c>
      <c r="C919">
        <v>2868.252</v>
      </c>
      <c r="D919">
        <v>10</v>
      </c>
      <c r="E919" t="s">
        <v>7782</v>
      </c>
      <c r="F919" t="s">
        <v>7773</v>
      </c>
      <c r="G919" t="s">
        <v>5753</v>
      </c>
      <c r="H919">
        <v>12</v>
      </c>
      <c r="I919">
        <v>0.64</v>
      </c>
      <c r="J919">
        <v>10</v>
      </c>
      <c r="K919">
        <v>9</v>
      </c>
      <c r="L919" t="s">
        <v>7613</v>
      </c>
      <c r="O919" t="s">
        <v>7784</v>
      </c>
      <c r="P919" t="s">
        <v>7774</v>
      </c>
      <c r="Q919" t="s">
        <v>7253</v>
      </c>
      <c r="R919" t="s">
        <v>7383</v>
      </c>
      <c r="S919" t="s">
        <v>7383</v>
      </c>
      <c r="T919">
        <v>5.56</v>
      </c>
      <c r="U919" t="s">
        <v>7947</v>
      </c>
      <c r="V919">
        <v>1.8</v>
      </c>
      <c r="W919" t="s">
        <v>7774</v>
      </c>
      <c r="X919" t="s">
        <v>7783</v>
      </c>
      <c r="Y919" t="s">
        <v>7774</v>
      </c>
      <c r="AC919" t="s">
        <v>5678</v>
      </c>
      <c r="AD919">
        <v>42.758831579999999</v>
      </c>
      <c r="AE919">
        <v>-82.037757139999997</v>
      </c>
      <c r="AF919">
        <v>201.5</v>
      </c>
      <c r="AG919">
        <v>290</v>
      </c>
      <c r="AH919" t="s">
        <v>8087</v>
      </c>
      <c r="AI919">
        <v>15</v>
      </c>
      <c r="AJ919">
        <v>986</v>
      </c>
      <c r="AK919">
        <v>10.847</v>
      </c>
      <c r="AL919">
        <v>-413.19600000000003</v>
      </c>
      <c r="AM919">
        <v>2114</v>
      </c>
      <c r="AN919">
        <v>2115</v>
      </c>
      <c r="AQ919">
        <v>1.23</v>
      </c>
      <c r="AR919">
        <v>1.23</v>
      </c>
      <c r="AT919">
        <v>2.14</v>
      </c>
      <c r="AU919">
        <v>2.14</v>
      </c>
      <c r="BA919">
        <v>0.64</v>
      </c>
      <c r="BB919">
        <v>10</v>
      </c>
    </row>
    <row r="920" spans="1:54" x14ac:dyDescent="0.35">
      <c r="A920" t="s">
        <v>7778</v>
      </c>
      <c r="B920">
        <v>916</v>
      </c>
      <c r="C920">
        <v>2868.4059999999999</v>
      </c>
      <c r="D920">
        <v>10</v>
      </c>
      <c r="E920" t="s">
        <v>7782</v>
      </c>
      <c r="F920" t="s">
        <v>7773</v>
      </c>
      <c r="G920" t="s">
        <v>5753</v>
      </c>
      <c r="H920">
        <v>12</v>
      </c>
      <c r="I920">
        <v>0.68</v>
      </c>
      <c r="J920">
        <v>7</v>
      </c>
      <c r="K920">
        <v>7</v>
      </c>
      <c r="L920" t="s">
        <v>7629</v>
      </c>
      <c r="O920" t="s">
        <v>7784</v>
      </c>
      <c r="P920" t="s">
        <v>7774</v>
      </c>
      <c r="Q920" t="s">
        <v>7253</v>
      </c>
      <c r="R920" t="s">
        <v>7383</v>
      </c>
      <c r="S920" t="s">
        <v>7383</v>
      </c>
      <c r="T920">
        <v>5.56</v>
      </c>
      <c r="U920" t="s">
        <v>7947</v>
      </c>
      <c r="V920">
        <v>1.8</v>
      </c>
      <c r="W920" t="s">
        <v>7774</v>
      </c>
      <c r="X920" t="s">
        <v>7789</v>
      </c>
      <c r="Y920" t="s">
        <v>7774</v>
      </c>
      <c r="AC920" t="s">
        <v>5678</v>
      </c>
      <c r="AD920">
        <v>42.758830170000003</v>
      </c>
      <c r="AE920">
        <v>-82.037757189999994</v>
      </c>
      <c r="AF920">
        <v>201.5</v>
      </c>
      <c r="AG920">
        <v>290</v>
      </c>
      <c r="AH920" t="s">
        <v>8087</v>
      </c>
      <c r="AI920">
        <v>15</v>
      </c>
      <c r="AJ920">
        <v>986</v>
      </c>
      <c r="AK920">
        <v>11.002000000000001</v>
      </c>
      <c r="AL920">
        <v>-385.19799999999998</v>
      </c>
      <c r="AM920">
        <v>2116</v>
      </c>
      <c r="AN920">
        <v>2117</v>
      </c>
      <c r="AQ920">
        <v>1.24</v>
      </c>
      <c r="AR920">
        <v>1.24</v>
      </c>
      <c r="AT920">
        <v>2.15</v>
      </c>
      <c r="AU920">
        <v>2.15</v>
      </c>
      <c r="BA920">
        <v>0.68</v>
      </c>
      <c r="BB920">
        <v>7</v>
      </c>
    </row>
    <row r="921" spans="1:54" x14ac:dyDescent="0.35">
      <c r="A921" t="s">
        <v>7778</v>
      </c>
      <c r="B921">
        <v>917</v>
      </c>
      <c r="C921">
        <v>2869.201</v>
      </c>
      <c r="D921">
        <v>10</v>
      </c>
      <c r="E921" t="s">
        <v>7782</v>
      </c>
      <c r="F921" t="s">
        <v>7773</v>
      </c>
      <c r="G921" t="s">
        <v>5753</v>
      </c>
      <c r="H921">
        <v>12</v>
      </c>
      <c r="I921">
        <v>0.66</v>
      </c>
      <c r="J921">
        <v>8</v>
      </c>
      <c r="K921">
        <v>8</v>
      </c>
      <c r="L921" t="s">
        <v>7651</v>
      </c>
      <c r="O921" t="s">
        <v>7784</v>
      </c>
      <c r="P921" t="s">
        <v>7774</v>
      </c>
      <c r="Q921" t="s">
        <v>7253</v>
      </c>
      <c r="R921" t="s">
        <v>7383</v>
      </c>
      <c r="S921" t="s">
        <v>7383</v>
      </c>
      <c r="T921">
        <v>5.56</v>
      </c>
      <c r="U921" t="s">
        <v>7947</v>
      </c>
      <c r="V921">
        <v>1.8</v>
      </c>
      <c r="W921" t="s">
        <v>7774</v>
      </c>
      <c r="X921" t="s">
        <v>7789</v>
      </c>
      <c r="Y921" t="s">
        <v>7774</v>
      </c>
      <c r="AC921" t="s">
        <v>5678</v>
      </c>
      <c r="AD921">
        <v>42.758822950000003</v>
      </c>
      <c r="AE921">
        <v>-82.037757439999993</v>
      </c>
      <c r="AF921">
        <v>201.5</v>
      </c>
      <c r="AG921">
        <v>290</v>
      </c>
      <c r="AH921" t="s">
        <v>8087</v>
      </c>
      <c r="AI921">
        <v>15</v>
      </c>
      <c r="AJ921">
        <v>986</v>
      </c>
      <c r="AK921">
        <v>11.798</v>
      </c>
      <c r="AL921">
        <v>-415.685</v>
      </c>
      <c r="AM921">
        <v>2116</v>
      </c>
      <c r="AN921">
        <v>2117</v>
      </c>
      <c r="AQ921">
        <v>1.24</v>
      </c>
      <c r="AR921">
        <v>1.24</v>
      </c>
      <c r="AT921">
        <v>2.15</v>
      </c>
      <c r="AU921">
        <v>2.15</v>
      </c>
      <c r="BA921">
        <v>0.66</v>
      </c>
      <c r="BB921">
        <v>8</v>
      </c>
    </row>
    <row r="922" spans="1:54" x14ac:dyDescent="0.35">
      <c r="A922" t="s">
        <v>7778</v>
      </c>
      <c r="B922">
        <v>918</v>
      </c>
      <c r="C922">
        <v>2869.2939999999999</v>
      </c>
      <c r="D922">
        <v>10</v>
      </c>
      <c r="E922" t="s">
        <v>7782</v>
      </c>
      <c r="F922" t="s">
        <v>7773</v>
      </c>
      <c r="G922" t="s">
        <v>5753</v>
      </c>
      <c r="H922">
        <v>11</v>
      </c>
      <c r="I922">
        <v>0.63</v>
      </c>
      <c r="J922">
        <v>6</v>
      </c>
      <c r="K922">
        <v>7</v>
      </c>
      <c r="L922" t="s">
        <v>7329</v>
      </c>
      <c r="O922" t="s">
        <v>7784</v>
      </c>
      <c r="P922" t="s">
        <v>7774</v>
      </c>
      <c r="Q922" t="s">
        <v>7253</v>
      </c>
      <c r="R922" t="s">
        <v>7383</v>
      </c>
      <c r="S922" t="s">
        <v>7383</v>
      </c>
      <c r="T922">
        <v>5.56</v>
      </c>
      <c r="U922" t="s">
        <v>7947</v>
      </c>
      <c r="V922">
        <v>1.8</v>
      </c>
      <c r="W922" t="s">
        <v>7774</v>
      </c>
      <c r="X922" t="s">
        <v>7789</v>
      </c>
      <c r="Y922" t="s">
        <v>7774</v>
      </c>
      <c r="AC922" t="s">
        <v>5678</v>
      </c>
      <c r="AD922">
        <v>42.758822109999997</v>
      </c>
      <c r="AE922">
        <v>-82.037757470000003</v>
      </c>
      <c r="AF922">
        <v>201.5</v>
      </c>
      <c r="AG922">
        <v>290</v>
      </c>
      <c r="AH922" t="s">
        <v>8087</v>
      </c>
      <c r="AI922">
        <v>15</v>
      </c>
      <c r="AJ922">
        <v>986</v>
      </c>
      <c r="AK922">
        <v>11.891</v>
      </c>
      <c r="AL922">
        <v>-409.79500000000002</v>
      </c>
      <c r="AM922">
        <v>2118</v>
      </c>
      <c r="AN922">
        <v>2118</v>
      </c>
      <c r="AQ922">
        <v>1.24</v>
      </c>
      <c r="AR922">
        <v>1.24</v>
      </c>
      <c r="AT922">
        <v>2.15</v>
      </c>
      <c r="AU922">
        <v>2.15</v>
      </c>
      <c r="BA922">
        <v>0.63</v>
      </c>
      <c r="BB922">
        <v>6</v>
      </c>
    </row>
    <row r="923" spans="1:54" x14ac:dyDescent="0.35">
      <c r="A923" t="s">
        <v>7778</v>
      </c>
      <c r="B923">
        <v>919</v>
      </c>
      <c r="C923">
        <v>2869.846</v>
      </c>
      <c r="D923">
        <v>10</v>
      </c>
      <c r="E923" t="s">
        <v>7782</v>
      </c>
      <c r="F923" t="s">
        <v>7773</v>
      </c>
      <c r="G923" t="s">
        <v>5753</v>
      </c>
      <c r="H923">
        <v>12</v>
      </c>
      <c r="I923">
        <v>0.68</v>
      </c>
      <c r="J923">
        <v>13</v>
      </c>
      <c r="K923">
        <v>10</v>
      </c>
      <c r="L923" t="s">
        <v>7647</v>
      </c>
      <c r="O923" t="s">
        <v>7784</v>
      </c>
      <c r="P923" t="s">
        <v>7774</v>
      </c>
      <c r="Q923" t="s">
        <v>7253</v>
      </c>
      <c r="R923" t="s">
        <v>7383</v>
      </c>
      <c r="S923" t="s">
        <v>7383</v>
      </c>
      <c r="T923">
        <v>5.56</v>
      </c>
      <c r="U923" t="s">
        <v>7947</v>
      </c>
      <c r="V923">
        <v>1.8</v>
      </c>
      <c r="W923" t="s">
        <v>7774</v>
      </c>
      <c r="X923" t="s">
        <v>7783</v>
      </c>
      <c r="Y923" t="s">
        <v>7774</v>
      </c>
      <c r="AC923" t="s">
        <v>5678</v>
      </c>
      <c r="AD923">
        <v>42.758817129999997</v>
      </c>
      <c r="AE923">
        <v>-82.037757639999995</v>
      </c>
      <c r="AF923">
        <v>201.5</v>
      </c>
      <c r="AG923">
        <v>290</v>
      </c>
      <c r="AH923" t="s">
        <v>8087</v>
      </c>
      <c r="AI923">
        <v>15</v>
      </c>
      <c r="AJ923">
        <v>986</v>
      </c>
      <c r="AK923">
        <v>12.44</v>
      </c>
      <c r="AL923">
        <v>-394.67399999999998</v>
      </c>
      <c r="AM923">
        <v>2110</v>
      </c>
      <c r="AN923">
        <v>2112</v>
      </c>
      <c r="AQ923">
        <v>1.23</v>
      </c>
      <c r="AR923">
        <v>1.23</v>
      </c>
      <c r="AT923">
        <v>2.14</v>
      </c>
      <c r="AU923">
        <v>2.14</v>
      </c>
      <c r="BA923">
        <v>0.68</v>
      </c>
      <c r="BB923">
        <v>13</v>
      </c>
    </row>
    <row r="924" spans="1:54" x14ac:dyDescent="0.35">
      <c r="A924" t="s">
        <v>7778</v>
      </c>
      <c r="B924">
        <v>920</v>
      </c>
      <c r="C924">
        <v>2870.049</v>
      </c>
      <c r="D924">
        <v>10</v>
      </c>
      <c r="E924" t="s">
        <v>7782</v>
      </c>
      <c r="F924" t="s">
        <v>7773</v>
      </c>
      <c r="G924" t="s">
        <v>5753</v>
      </c>
      <c r="H924">
        <v>11</v>
      </c>
      <c r="I924">
        <v>0.59</v>
      </c>
      <c r="J924">
        <v>9</v>
      </c>
      <c r="K924">
        <v>7</v>
      </c>
      <c r="L924" t="s">
        <v>7642</v>
      </c>
      <c r="O924" t="s">
        <v>7784</v>
      </c>
      <c r="P924" t="s">
        <v>7774</v>
      </c>
      <c r="Q924" t="s">
        <v>7253</v>
      </c>
      <c r="R924" t="s">
        <v>7383</v>
      </c>
      <c r="S924" t="s">
        <v>7383</v>
      </c>
      <c r="T924">
        <v>5.56</v>
      </c>
      <c r="U924" t="s">
        <v>7947</v>
      </c>
      <c r="V924">
        <v>1.8</v>
      </c>
      <c r="W924" t="s">
        <v>7774</v>
      </c>
      <c r="X924" t="s">
        <v>7789</v>
      </c>
      <c r="Y924" t="s">
        <v>7774</v>
      </c>
      <c r="AC924" t="s">
        <v>5678</v>
      </c>
      <c r="AD924">
        <v>42.758815269999999</v>
      </c>
      <c r="AE924">
        <v>-82.0377577</v>
      </c>
      <c r="AF924">
        <v>201.5</v>
      </c>
      <c r="AG924">
        <v>290</v>
      </c>
      <c r="AH924" t="s">
        <v>8087</v>
      </c>
      <c r="AI924">
        <v>15</v>
      </c>
      <c r="AJ924">
        <v>986</v>
      </c>
      <c r="AK924">
        <v>12.645</v>
      </c>
      <c r="AL924">
        <v>-397.976</v>
      </c>
      <c r="AM924">
        <v>2116</v>
      </c>
      <c r="AN924">
        <v>2117</v>
      </c>
      <c r="AQ924">
        <v>1.24</v>
      </c>
      <c r="AR924">
        <v>1.24</v>
      </c>
      <c r="AT924">
        <v>2.15</v>
      </c>
      <c r="AU924">
        <v>2.15</v>
      </c>
      <c r="BA924">
        <v>0.59</v>
      </c>
      <c r="BB924">
        <v>9</v>
      </c>
    </row>
    <row r="925" spans="1:54" x14ac:dyDescent="0.35">
      <c r="A925" t="s">
        <v>7778</v>
      </c>
      <c r="B925">
        <v>921</v>
      </c>
      <c r="C925">
        <v>2870.1190000000001</v>
      </c>
      <c r="D925">
        <v>10</v>
      </c>
      <c r="E925" t="s">
        <v>7782</v>
      </c>
      <c r="F925" t="s">
        <v>7773</v>
      </c>
      <c r="G925" t="s">
        <v>5753</v>
      </c>
      <c r="H925">
        <v>10</v>
      </c>
      <c r="I925">
        <v>0.54</v>
      </c>
      <c r="J925">
        <v>6</v>
      </c>
      <c r="K925">
        <v>5</v>
      </c>
      <c r="L925" t="s">
        <v>7392</v>
      </c>
      <c r="O925" t="s">
        <v>7784</v>
      </c>
      <c r="P925" t="s">
        <v>7774</v>
      </c>
      <c r="Q925" t="s">
        <v>7253</v>
      </c>
      <c r="R925" t="s">
        <v>7383</v>
      </c>
      <c r="S925" t="s">
        <v>7383</v>
      </c>
      <c r="T925">
        <v>5.56</v>
      </c>
      <c r="U925" t="s">
        <v>7947</v>
      </c>
      <c r="V925">
        <v>1.8</v>
      </c>
      <c r="W925" t="s">
        <v>7774</v>
      </c>
      <c r="X925" t="s">
        <v>7789</v>
      </c>
      <c r="Y925" t="s">
        <v>7774</v>
      </c>
      <c r="AC925" t="s">
        <v>8271</v>
      </c>
      <c r="AD925">
        <v>42.758814630000003</v>
      </c>
      <c r="AE925">
        <v>-82.037757720000002</v>
      </c>
      <c r="AF925">
        <v>201.5</v>
      </c>
      <c r="AG925">
        <v>290</v>
      </c>
      <c r="AH925" t="s">
        <v>8087</v>
      </c>
      <c r="AI925">
        <v>15</v>
      </c>
      <c r="AJ925">
        <v>986</v>
      </c>
      <c r="AK925">
        <v>12.715999999999999</v>
      </c>
      <c r="AL925">
        <v>-385.13600000000002</v>
      </c>
      <c r="AM925">
        <v>2118</v>
      </c>
      <c r="AN925">
        <v>2118</v>
      </c>
      <c r="AQ925">
        <v>1.24</v>
      </c>
      <c r="AR925">
        <v>1.24</v>
      </c>
      <c r="AT925">
        <v>2.15</v>
      </c>
      <c r="AU925">
        <v>2.15</v>
      </c>
      <c r="BA925">
        <v>0.54</v>
      </c>
      <c r="BB925">
        <v>6</v>
      </c>
    </row>
    <row r="926" spans="1:54" x14ac:dyDescent="0.35">
      <c r="A926" t="s">
        <v>7778</v>
      </c>
      <c r="B926">
        <v>922</v>
      </c>
      <c r="C926">
        <v>2870.1619999999998</v>
      </c>
      <c r="D926">
        <v>10</v>
      </c>
      <c r="E926" t="s">
        <v>7782</v>
      </c>
      <c r="F926" t="s">
        <v>7773</v>
      </c>
      <c r="G926" t="s">
        <v>5753</v>
      </c>
      <c r="H926">
        <v>11</v>
      </c>
      <c r="I926">
        <v>0.61</v>
      </c>
      <c r="J926">
        <v>8</v>
      </c>
      <c r="K926">
        <v>10</v>
      </c>
      <c r="L926" t="s">
        <v>7642</v>
      </c>
      <c r="N926">
        <v>48</v>
      </c>
      <c r="O926" t="s">
        <v>7784</v>
      </c>
      <c r="P926" t="s">
        <v>7774</v>
      </c>
      <c r="Q926" t="s">
        <v>7253</v>
      </c>
      <c r="R926" t="s">
        <v>7383</v>
      </c>
      <c r="S926" t="s">
        <v>7383</v>
      </c>
      <c r="T926">
        <v>5.56</v>
      </c>
      <c r="U926" t="s">
        <v>7947</v>
      </c>
      <c r="V926">
        <v>1.8</v>
      </c>
      <c r="W926" t="s">
        <v>7774</v>
      </c>
      <c r="X926" t="s">
        <v>7786</v>
      </c>
      <c r="Y926" t="s">
        <v>7774</v>
      </c>
      <c r="Z926">
        <v>10</v>
      </c>
      <c r="AA926">
        <v>10</v>
      </c>
      <c r="AB926">
        <v>15</v>
      </c>
      <c r="AC926" t="s">
        <v>5683</v>
      </c>
      <c r="AD926">
        <v>42.75881424</v>
      </c>
      <c r="AE926">
        <v>-82.037757740000004</v>
      </c>
      <c r="AF926">
        <v>201.5</v>
      </c>
      <c r="AG926">
        <v>290</v>
      </c>
      <c r="AH926" t="s">
        <v>8087</v>
      </c>
      <c r="AI926">
        <v>15</v>
      </c>
      <c r="AJ926">
        <v>986</v>
      </c>
      <c r="AK926">
        <v>12.757999999999999</v>
      </c>
      <c r="AL926">
        <v>-396.56200000000001</v>
      </c>
      <c r="AM926">
        <v>2116</v>
      </c>
      <c r="AN926">
        <v>2117</v>
      </c>
      <c r="AQ926">
        <v>1.24</v>
      </c>
      <c r="AR926">
        <v>1.24</v>
      </c>
      <c r="AT926">
        <v>2.15</v>
      </c>
      <c r="AU926">
        <v>2.15</v>
      </c>
      <c r="BA926">
        <v>0.61</v>
      </c>
      <c r="BB926">
        <v>8</v>
      </c>
    </row>
    <row r="927" spans="1:54" x14ac:dyDescent="0.35">
      <c r="A927" t="s">
        <v>7778</v>
      </c>
      <c r="B927">
        <v>923</v>
      </c>
      <c r="C927">
        <v>2870.1889999999999</v>
      </c>
      <c r="D927">
        <v>10</v>
      </c>
      <c r="E927" t="s">
        <v>7782</v>
      </c>
      <c r="F927" t="s">
        <v>7773</v>
      </c>
      <c r="G927" t="s">
        <v>5753</v>
      </c>
      <c r="H927">
        <v>11</v>
      </c>
      <c r="I927">
        <v>0.6</v>
      </c>
      <c r="J927">
        <v>11</v>
      </c>
      <c r="K927">
        <v>8</v>
      </c>
      <c r="L927" t="s">
        <v>7653</v>
      </c>
      <c r="N927">
        <v>48</v>
      </c>
      <c r="O927" t="s">
        <v>7784</v>
      </c>
      <c r="P927" t="s">
        <v>7774</v>
      </c>
      <c r="Q927" t="s">
        <v>7253</v>
      </c>
      <c r="R927" t="s">
        <v>7383</v>
      </c>
      <c r="S927" t="s">
        <v>7383</v>
      </c>
      <c r="T927">
        <v>5.56</v>
      </c>
      <c r="U927" t="s">
        <v>7947</v>
      </c>
      <c r="V927">
        <v>1.8</v>
      </c>
      <c r="W927" t="s">
        <v>7774</v>
      </c>
      <c r="X927" t="s">
        <v>7783</v>
      </c>
      <c r="Y927" t="s">
        <v>7774</v>
      </c>
      <c r="AC927" t="s">
        <v>5678</v>
      </c>
      <c r="AD927">
        <v>42.758814010000002</v>
      </c>
      <c r="AE927">
        <v>-82.037757740000004</v>
      </c>
      <c r="AF927">
        <v>201.5</v>
      </c>
      <c r="AG927">
        <v>290</v>
      </c>
      <c r="AH927" t="s">
        <v>8087</v>
      </c>
      <c r="AI927">
        <v>15</v>
      </c>
      <c r="AJ927">
        <v>986</v>
      </c>
      <c r="AK927">
        <v>12.784000000000001</v>
      </c>
      <c r="AL927">
        <v>-396.69299999999998</v>
      </c>
      <c r="AM927">
        <v>2114</v>
      </c>
      <c r="AN927">
        <v>2115</v>
      </c>
      <c r="AQ927">
        <v>1.23</v>
      </c>
      <c r="AR927">
        <v>1.23</v>
      </c>
      <c r="AT927">
        <v>2.14</v>
      </c>
      <c r="AU927">
        <v>2.14</v>
      </c>
      <c r="BA927">
        <v>0.6</v>
      </c>
      <c r="BB927">
        <v>11</v>
      </c>
    </row>
    <row r="928" spans="1:54" x14ac:dyDescent="0.35">
      <c r="A928" t="s">
        <v>7778</v>
      </c>
      <c r="B928">
        <v>924</v>
      </c>
      <c r="C928">
        <v>2870.194</v>
      </c>
      <c r="D928">
        <v>10</v>
      </c>
      <c r="E928" t="s">
        <v>7782</v>
      </c>
      <c r="F928" t="s">
        <v>7773</v>
      </c>
      <c r="G928" t="s">
        <v>7852</v>
      </c>
      <c r="H928">
        <v>11</v>
      </c>
      <c r="I928">
        <v>0.62</v>
      </c>
      <c r="J928">
        <v>71</v>
      </c>
      <c r="K928">
        <v>14</v>
      </c>
      <c r="L928" t="s">
        <v>7641</v>
      </c>
      <c r="N928">
        <v>48</v>
      </c>
      <c r="O928" t="s">
        <v>7784</v>
      </c>
      <c r="P928" t="s">
        <v>7774</v>
      </c>
      <c r="Q928" t="s">
        <v>7253</v>
      </c>
      <c r="R928" t="s">
        <v>7383</v>
      </c>
      <c r="S928" t="s">
        <v>7383</v>
      </c>
      <c r="T928">
        <v>5.56</v>
      </c>
      <c r="U928" t="s">
        <v>7947</v>
      </c>
      <c r="V928">
        <v>1.8</v>
      </c>
      <c r="W928" t="s">
        <v>7774</v>
      </c>
      <c r="X928" t="s">
        <v>7879</v>
      </c>
      <c r="Y928" t="s">
        <v>7774</v>
      </c>
      <c r="Z928">
        <v>10</v>
      </c>
      <c r="AC928" t="s">
        <v>5683</v>
      </c>
      <c r="AD928">
        <v>42.75881424</v>
      </c>
      <c r="AE928">
        <v>-82.037757740000004</v>
      </c>
      <c r="AF928">
        <v>201.5</v>
      </c>
      <c r="AG928">
        <v>290</v>
      </c>
      <c r="AH928" t="s">
        <v>8087</v>
      </c>
      <c r="AI928">
        <v>15</v>
      </c>
      <c r="AJ928">
        <v>986</v>
      </c>
      <c r="AK928">
        <v>12.757999999999999</v>
      </c>
      <c r="AL928">
        <v>-396.47399999999999</v>
      </c>
      <c r="AM928">
        <v>2045</v>
      </c>
      <c r="AN928">
        <v>2028</v>
      </c>
      <c r="AQ928">
        <v>1.18</v>
      </c>
      <c r="AR928">
        <v>1.19</v>
      </c>
      <c r="AT928">
        <v>2.06</v>
      </c>
      <c r="AU928">
        <v>2.0699999999999998</v>
      </c>
      <c r="BA928">
        <v>0.44</v>
      </c>
      <c r="BB928">
        <v>71</v>
      </c>
    </row>
    <row r="929" spans="1:54" x14ac:dyDescent="0.35">
      <c r="A929" t="s">
        <v>7778</v>
      </c>
      <c r="B929">
        <v>925</v>
      </c>
      <c r="C929">
        <v>2870.201</v>
      </c>
      <c r="D929">
        <v>10</v>
      </c>
      <c r="E929" t="s">
        <v>7782</v>
      </c>
      <c r="F929" t="s">
        <v>7773</v>
      </c>
      <c r="G929" t="s">
        <v>5753</v>
      </c>
      <c r="H929">
        <v>11</v>
      </c>
      <c r="I929">
        <v>0.59</v>
      </c>
      <c r="J929">
        <v>8</v>
      </c>
      <c r="K929">
        <v>6</v>
      </c>
      <c r="L929" t="s">
        <v>7647</v>
      </c>
      <c r="N929">
        <v>48</v>
      </c>
      <c r="O929" t="s">
        <v>7784</v>
      </c>
      <c r="P929" t="s">
        <v>7774</v>
      </c>
      <c r="Q929" t="s">
        <v>7253</v>
      </c>
      <c r="R929" t="s">
        <v>7383</v>
      </c>
      <c r="S929" t="s">
        <v>7383</v>
      </c>
      <c r="T929">
        <v>5.56</v>
      </c>
      <c r="U929" t="s">
        <v>7947</v>
      </c>
      <c r="V929">
        <v>1.8</v>
      </c>
      <c r="W929" t="s">
        <v>7774</v>
      </c>
      <c r="X929" t="s">
        <v>7789</v>
      </c>
      <c r="Y929" t="s">
        <v>7774</v>
      </c>
      <c r="AC929" t="s">
        <v>5678</v>
      </c>
      <c r="AD929">
        <v>42.758813889999999</v>
      </c>
      <c r="AE929">
        <v>-82.037757749999997</v>
      </c>
      <c r="AF929">
        <v>201.5</v>
      </c>
      <c r="AG929">
        <v>290</v>
      </c>
      <c r="AH929" t="s">
        <v>8087</v>
      </c>
      <c r="AI929">
        <v>15</v>
      </c>
      <c r="AJ929">
        <v>986</v>
      </c>
      <c r="AK929">
        <v>12.798</v>
      </c>
      <c r="AL929">
        <v>-396.47399999999999</v>
      </c>
      <c r="AM929">
        <v>2117</v>
      </c>
      <c r="AN929">
        <v>2117</v>
      </c>
      <c r="AQ929">
        <v>1.24</v>
      </c>
      <c r="AR929">
        <v>1.24</v>
      </c>
      <c r="AT929">
        <v>2.15</v>
      </c>
      <c r="AU929">
        <v>2.15</v>
      </c>
      <c r="BA929">
        <v>0.59</v>
      </c>
      <c r="BB929">
        <v>8</v>
      </c>
    </row>
    <row r="930" spans="1:54" x14ac:dyDescent="0.35">
      <c r="A930" t="s">
        <v>7778</v>
      </c>
      <c r="B930">
        <v>926</v>
      </c>
      <c r="C930">
        <v>2870.2249999999999</v>
      </c>
      <c r="D930">
        <v>10</v>
      </c>
      <c r="E930" t="s">
        <v>7782</v>
      </c>
      <c r="F930" t="s">
        <v>7773</v>
      </c>
      <c r="G930" t="s">
        <v>5753</v>
      </c>
      <c r="H930">
        <v>11</v>
      </c>
      <c r="I930">
        <v>0.62</v>
      </c>
      <c r="J930">
        <v>8</v>
      </c>
      <c r="K930">
        <v>9</v>
      </c>
      <c r="L930" t="s">
        <v>7650</v>
      </c>
      <c r="N930">
        <v>48</v>
      </c>
      <c r="O930" t="s">
        <v>7784</v>
      </c>
      <c r="P930" t="s">
        <v>7774</v>
      </c>
      <c r="Q930" t="s">
        <v>7253</v>
      </c>
      <c r="R930" t="s">
        <v>7383</v>
      </c>
      <c r="S930" t="s">
        <v>7383</v>
      </c>
      <c r="T930">
        <v>5.56</v>
      </c>
      <c r="U930" t="s">
        <v>7947</v>
      </c>
      <c r="V930">
        <v>1.8</v>
      </c>
      <c r="W930" t="s">
        <v>7774</v>
      </c>
      <c r="X930" t="s">
        <v>7789</v>
      </c>
      <c r="Y930" t="s">
        <v>7774</v>
      </c>
      <c r="AC930" t="s">
        <v>5678</v>
      </c>
      <c r="AD930">
        <v>42.758813670000002</v>
      </c>
      <c r="AE930">
        <v>-82.037757749999997</v>
      </c>
      <c r="AF930">
        <v>201.5</v>
      </c>
      <c r="AG930">
        <v>290</v>
      </c>
      <c r="AH930" t="s">
        <v>8087</v>
      </c>
      <c r="AI930">
        <v>15</v>
      </c>
      <c r="AJ930">
        <v>986</v>
      </c>
      <c r="AK930">
        <v>12.821999999999999</v>
      </c>
      <c r="AL930">
        <v>-400.911</v>
      </c>
      <c r="AM930">
        <v>2116</v>
      </c>
      <c r="AN930">
        <v>2117</v>
      </c>
      <c r="AQ930">
        <v>1.24</v>
      </c>
      <c r="AR930">
        <v>1.24</v>
      </c>
      <c r="AT930">
        <v>2.15</v>
      </c>
      <c r="AU930">
        <v>2.15</v>
      </c>
      <c r="BA930">
        <v>0.62</v>
      </c>
      <c r="BB930">
        <v>8</v>
      </c>
    </row>
    <row r="931" spans="1:54" x14ac:dyDescent="0.35">
      <c r="A931" t="s">
        <v>7778</v>
      </c>
      <c r="B931">
        <v>927</v>
      </c>
      <c r="C931">
        <v>2872.317</v>
      </c>
      <c r="D931">
        <v>10</v>
      </c>
      <c r="E931" t="s">
        <v>7782</v>
      </c>
      <c r="F931" t="s">
        <v>7773</v>
      </c>
      <c r="G931" t="s">
        <v>5753</v>
      </c>
      <c r="H931">
        <v>10</v>
      </c>
      <c r="I931">
        <v>0.57999999999999996</v>
      </c>
      <c r="J931">
        <v>10</v>
      </c>
      <c r="K931">
        <v>7</v>
      </c>
      <c r="L931" t="s">
        <v>7650</v>
      </c>
      <c r="O931" t="s">
        <v>7784</v>
      </c>
      <c r="P931" t="s">
        <v>7774</v>
      </c>
      <c r="Q931" t="s">
        <v>7253</v>
      </c>
      <c r="R931" t="s">
        <v>7383</v>
      </c>
      <c r="S931" t="s">
        <v>7383</v>
      </c>
      <c r="T931">
        <v>5.56</v>
      </c>
      <c r="U931" t="s">
        <v>7947</v>
      </c>
      <c r="V931">
        <v>1.8</v>
      </c>
      <c r="W931" t="s">
        <v>7774</v>
      </c>
      <c r="X931" t="s">
        <v>7789</v>
      </c>
      <c r="Y931" t="s">
        <v>7774</v>
      </c>
      <c r="AC931" t="s">
        <v>5678</v>
      </c>
      <c r="AD931">
        <v>42.758794700000003</v>
      </c>
      <c r="AE931">
        <v>-82.037758359999998</v>
      </c>
      <c r="AF931">
        <v>201.5</v>
      </c>
      <c r="AG931">
        <v>290</v>
      </c>
      <c r="AH931" t="s">
        <v>8087</v>
      </c>
      <c r="AI931">
        <v>15</v>
      </c>
      <c r="AJ931">
        <v>986</v>
      </c>
      <c r="AK931">
        <v>14.913</v>
      </c>
      <c r="AL931">
        <v>-401.98500000000001</v>
      </c>
      <c r="AM931">
        <v>2115</v>
      </c>
      <c r="AN931">
        <v>2116</v>
      </c>
      <c r="AQ931">
        <v>1.24</v>
      </c>
      <c r="AR931">
        <v>1.24</v>
      </c>
      <c r="AT931">
        <v>2.15</v>
      </c>
      <c r="AU931">
        <v>2.14</v>
      </c>
      <c r="BA931">
        <v>0.57999999999999996</v>
      </c>
      <c r="BB931">
        <v>10</v>
      </c>
    </row>
    <row r="932" spans="1:54" x14ac:dyDescent="0.35">
      <c r="A932" t="s">
        <v>7778</v>
      </c>
      <c r="B932">
        <v>928</v>
      </c>
      <c r="C932">
        <v>2872.46</v>
      </c>
      <c r="D932">
        <v>10</v>
      </c>
      <c r="E932" t="s">
        <v>7782</v>
      </c>
      <c r="F932" t="s">
        <v>7773</v>
      </c>
      <c r="G932" t="s">
        <v>5753</v>
      </c>
      <c r="H932">
        <v>12</v>
      </c>
      <c r="I932">
        <v>0.64</v>
      </c>
      <c r="J932">
        <v>13</v>
      </c>
      <c r="K932">
        <v>11</v>
      </c>
      <c r="L932" t="s">
        <v>7474</v>
      </c>
      <c r="O932" t="s">
        <v>7784</v>
      </c>
      <c r="P932" t="s">
        <v>7774</v>
      </c>
      <c r="Q932" t="s">
        <v>7253</v>
      </c>
      <c r="R932" t="s">
        <v>7383</v>
      </c>
      <c r="S932" t="s">
        <v>7383</v>
      </c>
      <c r="T932">
        <v>5.56</v>
      </c>
      <c r="U932" t="s">
        <v>7947</v>
      </c>
      <c r="V932">
        <v>1.8</v>
      </c>
      <c r="W932" t="s">
        <v>7774</v>
      </c>
      <c r="X932" t="s">
        <v>7788</v>
      </c>
      <c r="Y932" t="s">
        <v>7774</v>
      </c>
      <c r="Z932">
        <v>10</v>
      </c>
      <c r="AA932">
        <v>10</v>
      </c>
      <c r="AB932">
        <v>12</v>
      </c>
      <c r="AC932" t="s">
        <v>5683</v>
      </c>
      <c r="AD932">
        <v>42.758793420000003</v>
      </c>
      <c r="AE932">
        <v>-82.037758400000001</v>
      </c>
      <c r="AF932">
        <v>201.5</v>
      </c>
      <c r="AG932">
        <v>290</v>
      </c>
      <c r="AH932" t="s">
        <v>8087</v>
      </c>
      <c r="AI932">
        <v>15</v>
      </c>
      <c r="AJ932">
        <v>986</v>
      </c>
      <c r="AK932">
        <v>15.054</v>
      </c>
      <c r="AL932">
        <v>-402.32799999999997</v>
      </c>
      <c r="AM932">
        <v>2111</v>
      </c>
      <c r="AN932">
        <v>2113</v>
      </c>
      <c r="AQ932">
        <v>1.23</v>
      </c>
      <c r="AR932">
        <v>1.23</v>
      </c>
      <c r="AT932">
        <v>2.14</v>
      </c>
      <c r="AU932">
        <v>2.14</v>
      </c>
      <c r="BA932">
        <v>0.64</v>
      </c>
      <c r="BB932">
        <v>13</v>
      </c>
    </row>
    <row r="933" spans="1:54" x14ac:dyDescent="0.35">
      <c r="A933" t="s">
        <v>7778</v>
      </c>
      <c r="B933">
        <v>929</v>
      </c>
      <c r="C933">
        <v>2872.6410000000001</v>
      </c>
      <c r="D933">
        <v>10</v>
      </c>
      <c r="E933" t="s">
        <v>7782</v>
      </c>
      <c r="F933" t="s">
        <v>7773</v>
      </c>
      <c r="G933" t="s">
        <v>5753</v>
      </c>
      <c r="H933">
        <v>13</v>
      </c>
      <c r="I933">
        <v>0.72</v>
      </c>
      <c r="J933">
        <v>9</v>
      </c>
      <c r="K933">
        <v>8</v>
      </c>
      <c r="L933" t="s">
        <v>7474</v>
      </c>
      <c r="O933" t="s">
        <v>7784</v>
      </c>
      <c r="P933" t="s">
        <v>7774</v>
      </c>
      <c r="Q933" t="s">
        <v>7253</v>
      </c>
      <c r="R933" t="s">
        <v>7383</v>
      </c>
      <c r="S933" t="s">
        <v>7383</v>
      </c>
      <c r="T933">
        <v>5.56</v>
      </c>
      <c r="U933" t="s">
        <v>7947</v>
      </c>
      <c r="V933">
        <v>1.8</v>
      </c>
      <c r="W933" t="s">
        <v>7774</v>
      </c>
      <c r="X933" t="s">
        <v>7789</v>
      </c>
      <c r="Y933" t="s">
        <v>7774</v>
      </c>
      <c r="AC933" t="s">
        <v>5678</v>
      </c>
      <c r="AD933">
        <v>42.758791760000001</v>
      </c>
      <c r="AE933">
        <v>-82.037758449999998</v>
      </c>
      <c r="AF933">
        <v>201.5</v>
      </c>
      <c r="AG933">
        <v>290</v>
      </c>
      <c r="AH933" t="s">
        <v>8087</v>
      </c>
      <c r="AI933">
        <v>15</v>
      </c>
      <c r="AJ933">
        <v>986</v>
      </c>
      <c r="AK933">
        <v>15.237</v>
      </c>
      <c r="AL933">
        <v>-403.38099999999997</v>
      </c>
      <c r="AM933">
        <v>2115</v>
      </c>
      <c r="AN933">
        <v>2116</v>
      </c>
      <c r="AQ933">
        <v>1.24</v>
      </c>
      <c r="AR933">
        <v>1.23</v>
      </c>
      <c r="AT933">
        <v>2.15</v>
      </c>
      <c r="AU933">
        <v>2.14</v>
      </c>
      <c r="BA933">
        <v>0.72</v>
      </c>
      <c r="BB933">
        <v>9</v>
      </c>
    </row>
    <row r="934" spans="1:54" x14ac:dyDescent="0.35">
      <c r="A934" t="s">
        <v>7778</v>
      </c>
      <c r="B934">
        <v>930</v>
      </c>
      <c r="C934">
        <v>2872.69</v>
      </c>
      <c r="D934">
        <v>10</v>
      </c>
      <c r="E934" t="s">
        <v>7782</v>
      </c>
      <c r="F934" t="s">
        <v>7773</v>
      </c>
      <c r="G934" t="s">
        <v>5753</v>
      </c>
      <c r="H934">
        <v>11</v>
      </c>
      <c r="I934">
        <v>0.62</v>
      </c>
      <c r="J934">
        <v>14</v>
      </c>
      <c r="K934">
        <v>10</v>
      </c>
      <c r="L934" t="s">
        <v>7474</v>
      </c>
      <c r="O934" t="s">
        <v>7784</v>
      </c>
      <c r="P934" t="s">
        <v>7774</v>
      </c>
      <c r="Q934" t="s">
        <v>7253</v>
      </c>
      <c r="R934" t="s">
        <v>7383</v>
      </c>
      <c r="S934" t="s">
        <v>7383</v>
      </c>
      <c r="T934">
        <v>5.56</v>
      </c>
      <c r="U934" t="s">
        <v>7947</v>
      </c>
      <c r="V934">
        <v>1.8</v>
      </c>
      <c r="W934" t="s">
        <v>7774</v>
      </c>
      <c r="X934" t="s">
        <v>7783</v>
      </c>
      <c r="Y934" t="s">
        <v>7774</v>
      </c>
      <c r="AC934" t="s">
        <v>5678</v>
      </c>
      <c r="AD934">
        <v>42.758791340000002</v>
      </c>
      <c r="AE934">
        <v>-82.037758460000006</v>
      </c>
      <c r="AF934">
        <v>201.5</v>
      </c>
      <c r="AG934">
        <v>290</v>
      </c>
      <c r="AH934" t="s">
        <v>8087</v>
      </c>
      <c r="AI934">
        <v>15</v>
      </c>
      <c r="AJ934">
        <v>986</v>
      </c>
      <c r="AK934">
        <v>15.282999999999999</v>
      </c>
      <c r="AL934">
        <v>-402.62</v>
      </c>
      <c r="AM934">
        <v>2110</v>
      </c>
      <c r="AN934">
        <v>2111</v>
      </c>
      <c r="AQ934">
        <v>1.23</v>
      </c>
      <c r="AR934">
        <v>1.23</v>
      </c>
      <c r="AT934">
        <v>2.14</v>
      </c>
      <c r="AU934">
        <v>2.14</v>
      </c>
      <c r="BA934">
        <v>0.62</v>
      </c>
      <c r="BB934">
        <v>14</v>
      </c>
    </row>
    <row r="935" spans="1:54" x14ac:dyDescent="0.35">
      <c r="A935" t="s">
        <v>7778</v>
      </c>
      <c r="B935">
        <v>931</v>
      </c>
      <c r="C935">
        <v>2873.2779999999998</v>
      </c>
      <c r="D935">
        <v>10</v>
      </c>
      <c r="E935" t="s">
        <v>7782</v>
      </c>
      <c r="F935" t="s">
        <v>7773</v>
      </c>
      <c r="G935" t="s">
        <v>5753</v>
      </c>
      <c r="H935">
        <v>11</v>
      </c>
      <c r="I935">
        <v>0.64</v>
      </c>
      <c r="J935">
        <v>8</v>
      </c>
      <c r="K935">
        <v>7</v>
      </c>
      <c r="L935" t="s">
        <v>7474</v>
      </c>
      <c r="N935">
        <v>49</v>
      </c>
      <c r="O935" t="s">
        <v>7784</v>
      </c>
      <c r="P935" t="s">
        <v>7774</v>
      </c>
      <c r="Q935" t="s">
        <v>7253</v>
      </c>
      <c r="R935" t="s">
        <v>7383</v>
      </c>
      <c r="S935" t="s">
        <v>7383</v>
      </c>
      <c r="T935">
        <v>5.56</v>
      </c>
      <c r="U935" t="s">
        <v>7947</v>
      </c>
      <c r="V935">
        <v>1.8</v>
      </c>
      <c r="W935" t="s">
        <v>7774</v>
      </c>
      <c r="X935" t="s">
        <v>7789</v>
      </c>
      <c r="Y935" t="s">
        <v>7774</v>
      </c>
      <c r="AC935" t="s">
        <v>5678</v>
      </c>
      <c r="AD935">
        <v>42.758785979999999</v>
      </c>
      <c r="AE935">
        <v>-82.037758629999999</v>
      </c>
      <c r="AF935">
        <v>201.5</v>
      </c>
      <c r="AG935">
        <v>290</v>
      </c>
      <c r="AH935" t="s">
        <v>8087</v>
      </c>
      <c r="AI935">
        <v>15</v>
      </c>
      <c r="AJ935">
        <v>986</v>
      </c>
      <c r="AK935">
        <v>15.874000000000001</v>
      </c>
      <c r="AL935">
        <v>-403.73</v>
      </c>
      <c r="AM935">
        <v>2116</v>
      </c>
      <c r="AN935">
        <v>2116</v>
      </c>
      <c r="AQ935">
        <v>1.24</v>
      </c>
      <c r="AR935">
        <v>1.24</v>
      </c>
      <c r="AT935">
        <v>2.15</v>
      </c>
      <c r="AU935">
        <v>2.15</v>
      </c>
      <c r="BA935">
        <v>0.64</v>
      </c>
      <c r="BB935">
        <v>8</v>
      </c>
    </row>
    <row r="936" spans="1:54" x14ac:dyDescent="0.35">
      <c r="A936" t="s">
        <v>7778</v>
      </c>
      <c r="B936">
        <v>932</v>
      </c>
      <c r="C936">
        <v>2873.2910000000002</v>
      </c>
      <c r="D936">
        <v>10</v>
      </c>
      <c r="E936" t="s">
        <v>7782</v>
      </c>
      <c r="F936" t="s">
        <v>7773</v>
      </c>
      <c r="G936" t="s">
        <v>7852</v>
      </c>
      <c r="H936">
        <v>11</v>
      </c>
      <c r="I936">
        <v>0.64</v>
      </c>
      <c r="J936">
        <v>35</v>
      </c>
      <c r="K936">
        <v>17</v>
      </c>
      <c r="L936" t="s">
        <v>7643</v>
      </c>
      <c r="N936">
        <v>49</v>
      </c>
      <c r="O936" t="s">
        <v>7784</v>
      </c>
      <c r="P936" t="s">
        <v>7774</v>
      </c>
      <c r="Q936" t="s">
        <v>7253</v>
      </c>
      <c r="R936" t="s">
        <v>7383</v>
      </c>
      <c r="S936" t="s">
        <v>7383</v>
      </c>
      <c r="T936">
        <v>5.56</v>
      </c>
      <c r="U936" t="s">
        <v>7947</v>
      </c>
      <c r="V936">
        <v>1.8</v>
      </c>
      <c r="W936" t="s">
        <v>7774</v>
      </c>
      <c r="X936" t="s">
        <v>7879</v>
      </c>
      <c r="Y936" t="s">
        <v>7774</v>
      </c>
      <c r="Z936">
        <v>10</v>
      </c>
      <c r="AC936" t="s">
        <v>5683</v>
      </c>
      <c r="AD936">
        <v>42.758785979999999</v>
      </c>
      <c r="AE936">
        <v>-82.037758629999999</v>
      </c>
      <c r="AF936">
        <v>201.5</v>
      </c>
      <c r="AG936">
        <v>290</v>
      </c>
      <c r="AH936" t="s">
        <v>8087</v>
      </c>
      <c r="AI936">
        <v>15</v>
      </c>
      <c r="AJ936">
        <v>986</v>
      </c>
      <c r="AK936">
        <v>15.874000000000001</v>
      </c>
      <c r="AL936">
        <v>-403.73</v>
      </c>
      <c r="AM936">
        <v>2086</v>
      </c>
      <c r="AN936">
        <v>2078</v>
      </c>
      <c r="AQ936">
        <v>1.21</v>
      </c>
      <c r="AR936">
        <v>1.22</v>
      </c>
      <c r="AT936">
        <v>2.11</v>
      </c>
      <c r="AU936">
        <v>2.11</v>
      </c>
      <c r="BA936">
        <v>0.45</v>
      </c>
      <c r="BB936">
        <v>35</v>
      </c>
    </row>
    <row r="937" spans="1:54" x14ac:dyDescent="0.35">
      <c r="A937" t="s">
        <v>7778</v>
      </c>
      <c r="B937">
        <v>933</v>
      </c>
      <c r="C937">
        <v>2873.3040000000001</v>
      </c>
      <c r="D937">
        <v>10</v>
      </c>
      <c r="E937" t="s">
        <v>7782</v>
      </c>
      <c r="F937" t="s">
        <v>7773</v>
      </c>
      <c r="G937" t="s">
        <v>5753</v>
      </c>
      <c r="H937">
        <v>10</v>
      </c>
      <c r="I937">
        <v>0.56000000000000005</v>
      </c>
      <c r="J937">
        <v>11</v>
      </c>
      <c r="K937">
        <v>15</v>
      </c>
      <c r="L937" t="s">
        <v>7329</v>
      </c>
      <c r="N937">
        <v>49</v>
      </c>
      <c r="O937" t="s">
        <v>7784</v>
      </c>
      <c r="P937" t="s">
        <v>7774</v>
      </c>
      <c r="Q937" t="s">
        <v>7253</v>
      </c>
      <c r="R937" t="s">
        <v>7383</v>
      </c>
      <c r="S937" t="s">
        <v>7383</v>
      </c>
      <c r="T937">
        <v>5.56</v>
      </c>
      <c r="U937" t="s">
        <v>7947</v>
      </c>
      <c r="V937">
        <v>1.8</v>
      </c>
      <c r="W937" t="s">
        <v>7774</v>
      </c>
      <c r="X937" t="s">
        <v>7788</v>
      </c>
      <c r="Y937" t="s">
        <v>3293</v>
      </c>
      <c r="Z937">
        <v>10</v>
      </c>
      <c r="AA937">
        <v>10</v>
      </c>
      <c r="AB937">
        <v>12</v>
      </c>
      <c r="AC937" t="s">
        <v>5683</v>
      </c>
      <c r="AD937">
        <v>42.758785760000002</v>
      </c>
      <c r="AE937">
        <v>-82.037758629999999</v>
      </c>
      <c r="AF937">
        <v>201.5</v>
      </c>
      <c r="AG937">
        <v>290</v>
      </c>
      <c r="AH937" t="s">
        <v>8087</v>
      </c>
      <c r="AI937">
        <v>15</v>
      </c>
      <c r="AJ937">
        <v>986</v>
      </c>
      <c r="AK937">
        <v>15.898999999999999</v>
      </c>
      <c r="AL937">
        <v>-405.70600000000002</v>
      </c>
      <c r="AM937">
        <v>2115</v>
      </c>
      <c r="AN937">
        <v>2115</v>
      </c>
      <c r="AQ937">
        <v>1.24</v>
      </c>
      <c r="AR937">
        <v>1.23</v>
      </c>
      <c r="AT937">
        <v>2.14</v>
      </c>
      <c r="AU937">
        <v>2.14</v>
      </c>
      <c r="BA937">
        <v>0.56000000000000005</v>
      </c>
      <c r="BB937">
        <v>11</v>
      </c>
    </row>
    <row r="938" spans="1:54" x14ac:dyDescent="0.35">
      <c r="A938" t="s">
        <v>7778</v>
      </c>
      <c r="B938">
        <v>934</v>
      </c>
      <c r="C938">
        <v>2873.3560000000002</v>
      </c>
      <c r="D938">
        <v>10</v>
      </c>
      <c r="E938" t="s">
        <v>7782</v>
      </c>
      <c r="F938" t="s">
        <v>7773</v>
      </c>
      <c r="G938" t="s">
        <v>5753</v>
      </c>
      <c r="H938">
        <v>10</v>
      </c>
      <c r="I938">
        <v>0.57999999999999996</v>
      </c>
      <c r="J938">
        <v>9</v>
      </c>
      <c r="K938">
        <v>9</v>
      </c>
      <c r="L938" t="s">
        <v>7642</v>
      </c>
      <c r="O938" t="s">
        <v>7784</v>
      </c>
      <c r="P938" t="s">
        <v>7774</v>
      </c>
      <c r="Q938" t="s">
        <v>7253</v>
      </c>
      <c r="R938" t="s">
        <v>7383</v>
      </c>
      <c r="S938" t="s">
        <v>7383</v>
      </c>
      <c r="T938">
        <v>5.56</v>
      </c>
      <c r="U938" t="s">
        <v>7947</v>
      </c>
      <c r="V938">
        <v>1.8</v>
      </c>
      <c r="W938" t="s">
        <v>7774</v>
      </c>
      <c r="X938" t="s">
        <v>7789</v>
      </c>
      <c r="Y938" t="s">
        <v>7774</v>
      </c>
      <c r="AC938" t="s">
        <v>5678</v>
      </c>
      <c r="AD938">
        <v>42.758785269999997</v>
      </c>
      <c r="AE938">
        <v>-82.037758650000001</v>
      </c>
      <c r="AF938">
        <v>201.5</v>
      </c>
      <c r="AG938">
        <v>290</v>
      </c>
      <c r="AH938" t="s">
        <v>8087</v>
      </c>
      <c r="AI938">
        <v>15</v>
      </c>
      <c r="AJ938">
        <v>986</v>
      </c>
      <c r="AK938">
        <v>15.952</v>
      </c>
      <c r="AL938">
        <v>-396.76900000000001</v>
      </c>
      <c r="AM938">
        <v>2116</v>
      </c>
      <c r="AN938">
        <v>2116</v>
      </c>
      <c r="AQ938">
        <v>1.24</v>
      </c>
      <c r="AR938">
        <v>1.24</v>
      </c>
      <c r="AT938">
        <v>2.15</v>
      </c>
      <c r="AU938">
        <v>2.15</v>
      </c>
      <c r="BA938">
        <v>0.57999999999999996</v>
      </c>
      <c r="BB938">
        <v>9</v>
      </c>
    </row>
    <row r="939" spans="1:54" x14ac:dyDescent="0.35">
      <c r="A939" t="s">
        <v>7778</v>
      </c>
      <c r="B939">
        <v>935</v>
      </c>
      <c r="C939">
        <v>2873.4789999999998</v>
      </c>
      <c r="D939">
        <v>10</v>
      </c>
      <c r="E939" t="s">
        <v>7782</v>
      </c>
      <c r="F939" t="s">
        <v>7773</v>
      </c>
      <c r="G939" t="s">
        <v>5753</v>
      </c>
      <c r="H939">
        <v>11</v>
      </c>
      <c r="I939">
        <v>0.63</v>
      </c>
      <c r="J939">
        <v>7</v>
      </c>
      <c r="K939">
        <v>6</v>
      </c>
      <c r="L939" t="s">
        <v>7878</v>
      </c>
      <c r="O939" t="s">
        <v>7784</v>
      </c>
      <c r="P939" t="s">
        <v>7774</v>
      </c>
      <c r="Q939" t="s">
        <v>7253</v>
      </c>
      <c r="R939" t="s">
        <v>7383</v>
      </c>
      <c r="S939" t="s">
        <v>7383</v>
      </c>
      <c r="T939">
        <v>5.56</v>
      </c>
      <c r="U939" t="s">
        <v>7947</v>
      </c>
      <c r="V939">
        <v>1.8</v>
      </c>
      <c r="W939" t="s">
        <v>7774</v>
      </c>
      <c r="X939" t="s">
        <v>7789</v>
      </c>
      <c r="Y939" t="s">
        <v>7774</v>
      </c>
      <c r="AC939" t="s">
        <v>5678</v>
      </c>
      <c r="AD939">
        <v>42.758784149999997</v>
      </c>
      <c r="AE939">
        <v>-82.037758679999996</v>
      </c>
      <c r="AF939">
        <v>201.5</v>
      </c>
      <c r="AG939">
        <v>290</v>
      </c>
      <c r="AH939" t="s">
        <v>8087</v>
      </c>
      <c r="AI939">
        <v>15</v>
      </c>
      <c r="AJ939">
        <v>986</v>
      </c>
      <c r="AK939">
        <v>16.076000000000001</v>
      </c>
      <c r="AL939">
        <v>-419.60899999999998</v>
      </c>
      <c r="AM939">
        <v>2117</v>
      </c>
      <c r="AN939">
        <v>2117</v>
      </c>
      <c r="AQ939">
        <v>1.24</v>
      </c>
      <c r="AR939">
        <v>1.24</v>
      </c>
      <c r="AT939">
        <v>2.15</v>
      </c>
      <c r="AU939">
        <v>2.15</v>
      </c>
      <c r="BA939">
        <v>0.63</v>
      </c>
      <c r="BB939">
        <v>7</v>
      </c>
    </row>
    <row r="940" spans="1:54" x14ac:dyDescent="0.35">
      <c r="A940" t="s">
        <v>7778</v>
      </c>
      <c r="B940">
        <v>936</v>
      </c>
      <c r="C940">
        <v>2874.422</v>
      </c>
      <c r="D940">
        <v>10</v>
      </c>
      <c r="E940" t="s">
        <v>7782</v>
      </c>
      <c r="F940" t="s">
        <v>7773</v>
      </c>
      <c r="G940" t="s">
        <v>5753</v>
      </c>
      <c r="H940">
        <v>12</v>
      </c>
      <c r="I940">
        <v>0.65</v>
      </c>
      <c r="J940">
        <v>19</v>
      </c>
      <c r="K940">
        <v>13</v>
      </c>
      <c r="L940" t="s">
        <v>7474</v>
      </c>
      <c r="N940">
        <v>50</v>
      </c>
      <c r="O940" t="s">
        <v>7784</v>
      </c>
      <c r="P940" t="s">
        <v>7774</v>
      </c>
      <c r="Q940" t="s">
        <v>7253</v>
      </c>
      <c r="R940" t="s">
        <v>7383</v>
      </c>
      <c r="S940" t="s">
        <v>7383</v>
      </c>
      <c r="T940">
        <v>5.56</v>
      </c>
      <c r="U940" t="s">
        <v>7947</v>
      </c>
      <c r="V940">
        <v>1.9</v>
      </c>
      <c r="W940" t="s">
        <v>7774</v>
      </c>
      <c r="X940" t="s">
        <v>7788</v>
      </c>
      <c r="Y940" t="s">
        <v>7774</v>
      </c>
      <c r="Z940">
        <v>10</v>
      </c>
      <c r="AA940">
        <v>10</v>
      </c>
      <c r="AB940">
        <v>12</v>
      </c>
      <c r="AC940" t="s">
        <v>5683</v>
      </c>
      <c r="AD940">
        <v>42.758775649999997</v>
      </c>
      <c r="AE940">
        <v>-82.037758940000003</v>
      </c>
      <c r="AF940">
        <v>201.5</v>
      </c>
      <c r="AG940">
        <v>290</v>
      </c>
      <c r="AH940" t="s">
        <v>8087</v>
      </c>
      <c r="AI940">
        <v>15</v>
      </c>
      <c r="AJ940">
        <v>986</v>
      </c>
      <c r="AK940">
        <v>17.013000000000002</v>
      </c>
      <c r="AL940">
        <v>-400.73599999999999</v>
      </c>
      <c r="AM940">
        <v>2101</v>
      </c>
      <c r="AN940">
        <v>2104</v>
      </c>
      <c r="AQ940">
        <v>1.23</v>
      </c>
      <c r="AR940">
        <v>1.23</v>
      </c>
      <c r="AT940">
        <v>2.13</v>
      </c>
      <c r="AU940">
        <v>2.13</v>
      </c>
      <c r="BA940">
        <v>0.65</v>
      </c>
      <c r="BB940">
        <v>19</v>
      </c>
    </row>
    <row r="941" spans="1:54" x14ac:dyDescent="0.35">
      <c r="A941" t="s">
        <v>7778</v>
      </c>
      <c r="B941">
        <v>937</v>
      </c>
      <c r="C941">
        <v>2874.4380000000001</v>
      </c>
      <c r="D941">
        <v>10</v>
      </c>
      <c r="E941" t="s">
        <v>7782</v>
      </c>
      <c r="F941" t="s">
        <v>7773</v>
      </c>
      <c r="G941" t="s">
        <v>7852</v>
      </c>
      <c r="H941">
        <v>12</v>
      </c>
      <c r="I941">
        <v>0.65</v>
      </c>
      <c r="J941">
        <v>49</v>
      </c>
      <c r="K941">
        <v>22</v>
      </c>
      <c r="L941" t="s">
        <v>7656</v>
      </c>
      <c r="N941">
        <v>50</v>
      </c>
      <c r="O941" t="s">
        <v>7784</v>
      </c>
      <c r="P941" t="s">
        <v>7774</v>
      </c>
      <c r="Q941" t="s">
        <v>7253</v>
      </c>
      <c r="R941" t="s">
        <v>7383</v>
      </c>
      <c r="S941" t="s">
        <v>7383</v>
      </c>
      <c r="T941">
        <v>5.56</v>
      </c>
      <c r="U941" t="s">
        <v>7947</v>
      </c>
      <c r="V941">
        <v>1.9</v>
      </c>
      <c r="W941" t="s">
        <v>7774</v>
      </c>
      <c r="X941" t="s">
        <v>7879</v>
      </c>
      <c r="Y941" t="s">
        <v>7774</v>
      </c>
      <c r="Z941">
        <v>10</v>
      </c>
      <c r="AC941" t="s">
        <v>5683</v>
      </c>
      <c r="AD941">
        <v>42.758775649999997</v>
      </c>
      <c r="AE941">
        <v>-82.037758940000003</v>
      </c>
      <c r="AF941">
        <v>201.5</v>
      </c>
      <c r="AG941">
        <v>290</v>
      </c>
      <c r="AH941" t="s">
        <v>8087</v>
      </c>
      <c r="AI941">
        <v>15</v>
      </c>
      <c r="AJ941">
        <v>986</v>
      </c>
      <c r="AK941">
        <v>17.013000000000002</v>
      </c>
      <c r="AL941">
        <v>-400.73599999999999</v>
      </c>
      <c r="AM941">
        <v>2064</v>
      </c>
      <c r="AN941">
        <v>2054</v>
      </c>
      <c r="AQ941">
        <v>1.2</v>
      </c>
      <c r="AR941">
        <v>1.21</v>
      </c>
      <c r="AT941">
        <v>2.08</v>
      </c>
      <c r="AU941">
        <v>2.09</v>
      </c>
      <c r="BA941">
        <v>0.47</v>
      </c>
      <c r="BB941">
        <v>49</v>
      </c>
    </row>
    <row r="942" spans="1:54" x14ac:dyDescent="0.35">
      <c r="A942" t="s">
        <v>7778</v>
      </c>
      <c r="B942">
        <v>938</v>
      </c>
      <c r="C942">
        <v>2874.4580000000001</v>
      </c>
      <c r="D942">
        <v>10</v>
      </c>
      <c r="E942" t="s">
        <v>7782</v>
      </c>
      <c r="F942" t="s">
        <v>7773</v>
      </c>
      <c r="G942" t="s">
        <v>5753</v>
      </c>
      <c r="H942">
        <v>10</v>
      </c>
      <c r="I942">
        <v>0.56000000000000005</v>
      </c>
      <c r="J942">
        <v>9</v>
      </c>
      <c r="K942">
        <v>9</v>
      </c>
      <c r="L942" t="s">
        <v>7613</v>
      </c>
      <c r="N942">
        <v>50</v>
      </c>
      <c r="O942" t="s">
        <v>7784</v>
      </c>
      <c r="P942" t="s">
        <v>7774</v>
      </c>
      <c r="Q942" t="s">
        <v>7253</v>
      </c>
      <c r="R942" t="s">
        <v>7383</v>
      </c>
      <c r="S942" t="s">
        <v>7383</v>
      </c>
      <c r="T942">
        <v>5.56</v>
      </c>
      <c r="U942" t="s">
        <v>7947</v>
      </c>
      <c r="V942">
        <v>1.9</v>
      </c>
      <c r="W942" t="s">
        <v>7774</v>
      </c>
      <c r="X942" t="s">
        <v>7789</v>
      </c>
      <c r="Y942" t="s">
        <v>7774</v>
      </c>
      <c r="AC942" t="s">
        <v>5678</v>
      </c>
      <c r="AD942">
        <v>42.758775280000002</v>
      </c>
      <c r="AE942">
        <v>-82.037758949999997</v>
      </c>
      <c r="AF942">
        <v>201.5</v>
      </c>
      <c r="AG942">
        <v>290</v>
      </c>
      <c r="AH942" t="s">
        <v>8087</v>
      </c>
      <c r="AI942">
        <v>15</v>
      </c>
      <c r="AJ942">
        <v>986</v>
      </c>
      <c r="AK942">
        <v>17.053999999999998</v>
      </c>
      <c r="AL942">
        <v>-413.56900000000002</v>
      </c>
      <c r="AM942">
        <v>2116</v>
      </c>
      <c r="AN942">
        <v>2117</v>
      </c>
      <c r="AQ942">
        <v>1.24</v>
      </c>
      <c r="AR942">
        <v>1.24</v>
      </c>
      <c r="AT942">
        <v>2.15</v>
      </c>
      <c r="AU942">
        <v>2.15</v>
      </c>
      <c r="BA942">
        <v>0.56000000000000005</v>
      </c>
      <c r="BB942">
        <v>9</v>
      </c>
    </row>
    <row r="943" spans="1:54" x14ac:dyDescent="0.35">
      <c r="A943" t="s">
        <v>7778</v>
      </c>
      <c r="B943">
        <v>939</v>
      </c>
      <c r="C943">
        <v>2874.5610000000001</v>
      </c>
      <c r="D943">
        <v>10</v>
      </c>
      <c r="E943" t="s">
        <v>7782</v>
      </c>
      <c r="F943" t="s">
        <v>7773</v>
      </c>
      <c r="G943" t="s">
        <v>5753</v>
      </c>
      <c r="H943">
        <v>10</v>
      </c>
      <c r="I943">
        <v>0.57999999999999996</v>
      </c>
      <c r="J943">
        <v>12</v>
      </c>
      <c r="K943">
        <v>10</v>
      </c>
      <c r="L943" t="s">
        <v>7652</v>
      </c>
      <c r="N943">
        <v>51</v>
      </c>
      <c r="O943" t="s">
        <v>7784</v>
      </c>
      <c r="P943" t="s">
        <v>7774</v>
      </c>
      <c r="Q943" t="s">
        <v>7253</v>
      </c>
      <c r="R943" t="s">
        <v>7383</v>
      </c>
      <c r="S943" t="s">
        <v>7383</v>
      </c>
      <c r="T943">
        <v>5.56</v>
      </c>
      <c r="U943" t="s">
        <v>7947</v>
      </c>
      <c r="V943">
        <v>1.9</v>
      </c>
      <c r="W943" t="s">
        <v>7774</v>
      </c>
      <c r="X943" t="s">
        <v>7783</v>
      </c>
      <c r="Y943" t="s">
        <v>7774</v>
      </c>
      <c r="AC943" t="s">
        <v>5678</v>
      </c>
      <c r="AD943">
        <v>42.758774350000003</v>
      </c>
      <c r="AE943">
        <v>-82.037758969999999</v>
      </c>
      <c r="AF943">
        <v>201.5</v>
      </c>
      <c r="AG943">
        <v>290</v>
      </c>
      <c r="AH943" t="s">
        <v>8087</v>
      </c>
      <c r="AI943">
        <v>15</v>
      </c>
      <c r="AJ943">
        <v>986</v>
      </c>
      <c r="AK943">
        <v>17.155999999999999</v>
      </c>
      <c r="AL943">
        <v>-388.90800000000002</v>
      </c>
      <c r="AM943">
        <v>2113</v>
      </c>
      <c r="AN943">
        <v>2114</v>
      </c>
      <c r="AQ943">
        <v>1.23</v>
      </c>
      <c r="AR943">
        <v>1.23</v>
      </c>
      <c r="AT943">
        <v>2.14</v>
      </c>
      <c r="AU943">
        <v>2.14</v>
      </c>
      <c r="BA943">
        <v>0.57999999999999996</v>
      </c>
      <c r="BB943">
        <v>12</v>
      </c>
    </row>
    <row r="944" spans="1:54" x14ac:dyDescent="0.35">
      <c r="A944" t="s">
        <v>7778</v>
      </c>
      <c r="B944">
        <v>940</v>
      </c>
      <c r="C944">
        <v>2874.576</v>
      </c>
      <c r="D944">
        <v>10</v>
      </c>
      <c r="E944" t="s">
        <v>7782</v>
      </c>
      <c r="F944" t="s">
        <v>7773</v>
      </c>
      <c r="G944" t="s">
        <v>5753</v>
      </c>
      <c r="H944">
        <v>10</v>
      </c>
      <c r="I944">
        <v>0.56000000000000005</v>
      </c>
      <c r="J944">
        <v>10</v>
      </c>
      <c r="K944">
        <v>15</v>
      </c>
      <c r="L944" t="s">
        <v>7473</v>
      </c>
      <c r="O944" t="s">
        <v>7784</v>
      </c>
      <c r="P944" t="s">
        <v>7774</v>
      </c>
      <c r="Q944" t="s">
        <v>7253</v>
      </c>
      <c r="R944" t="s">
        <v>7383</v>
      </c>
      <c r="S944" t="s">
        <v>7383</v>
      </c>
      <c r="T944">
        <v>5.56</v>
      </c>
      <c r="U944" t="s">
        <v>7947</v>
      </c>
      <c r="V944">
        <v>1.9</v>
      </c>
      <c r="W944" t="s">
        <v>7774</v>
      </c>
      <c r="X944" t="s">
        <v>7788</v>
      </c>
      <c r="Y944" t="s">
        <v>3293</v>
      </c>
      <c r="Z944">
        <v>10</v>
      </c>
      <c r="AA944">
        <v>10</v>
      </c>
      <c r="AB944">
        <v>12</v>
      </c>
      <c r="AC944" t="s">
        <v>5683</v>
      </c>
      <c r="AD944">
        <v>42.758774219999999</v>
      </c>
      <c r="AE944">
        <v>-82.037758980000007</v>
      </c>
      <c r="AF944">
        <v>201.5</v>
      </c>
      <c r="AG944">
        <v>290</v>
      </c>
      <c r="AH944" t="s">
        <v>8087</v>
      </c>
      <c r="AI944">
        <v>15</v>
      </c>
      <c r="AJ944">
        <v>986</v>
      </c>
      <c r="AK944">
        <v>17.170999999999999</v>
      </c>
      <c r="AL944">
        <v>-406.661</v>
      </c>
      <c r="AM944">
        <v>2115</v>
      </c>
      <c r="AN944">
        <v>2116</v>
      </c>
      <c r="AQ944">
        <v>1.24</v>
      </c>
      <c r="AR944">
        <v>1.23</v>
      </c>
      <c r="AT944">
        <v>2.15</v>
      </c>
      <c r="AU944">
        <v>2.14</v>
      </c>
      <c r="BA944">
        <v>0.56000000000000005</v>
      </c>
      <c r="BB944">
        <v>10</v>
      </c>
    </row>
    <row r="945" spans="1:54" x14ac:dyDescent="0.35">
      <c r="A945" t="s">
        <v>7778</v>
      </c>
      <c r="B945">
        <v>941</v>
      </c>
      <c r="C945">
        <v>2874.578</v>
      </c>
      <c r="D945">
        <v>10</v>
      </c>
      <c r="E945" t="s">
        <v>7782</v>
      </c>
      <c r="F945" t="s">
        <v>7773</v>
      </c>
      <c r="G945" t="s">
        <v>7852</v>
      </c>
      <c r="H945">
        <v>10</v>
      </c>
      <c r="I945">
        <v>0.57999999999999996</v>
      </c>
      <c r="J945">
        <v>45</v>
      </c>
      <c r="K945">
        <v>11</v>
      </c>
      <c r="L945" t="s">
        <v>7391</v>
      </c>
      <c r="N945">
        <v>51</v>
      </c>
      <c r="O945" t="s">
        <v>7784</v>
      </c>
      <c r="P945" t="s">
        <v>7774</v>
      </c>
      <c r="Q945" t="s">
        <v>7253</v>
      </c>
      <c r="R945" t="s">
        <v>7383</v>
      </c>
      <c r="S945" t="s">
        <v>7383</v>
      </c>
      <c r="T945">
        <v>5.56</v>
      </c>
      <c r="U945" t="s">
        <v>7947</v>
      </c>
      <c r="V945">
        <v>1.9</v>
      </c>
      <c r="W945" t="s">
        <v>7774</v>
      </c>
      <c r="X945" t="s">
        <v>7879</v>
      </c>
      <c r="Y945" t="s">
        <v>7774</v>
      </c>
      <c r="AC945" t="s">
        <v>5939</v>
      </c>
      <c r="AD945">
        <v>42.758774350000003</v>
      </c>
      <c r="AE945">
        <v>-82.037758969999999</v>
      </c>
      <c r="AF945">
        <v>201.5</v>
      </c>
      <c r="AG945">
        <v>290</v>
      </c>
      <c r="AH945" t="s">
        <v>8087</v>
      </c>
      <c r="AI945">
        <v>15</v>
      </c>
      <c r="AJ945">
        <v>986</v>
      </c>
      <c r="AK945">
        <v>17.155999999999999</v>
      </c>
      <c r="AL945">
        <v>-388.053</v>
      </c>
      <c r="AM945">
        <v>2078</v>
      </c>
      <c r="AN945">
        <v>2067</v>
      </c>
      <c r="AQ945">
        <v>1.21</v>
      </c>
      <c r="AR945">
        <v>1.21</v>
      </c>
      <c r="AT945">
        <v>2.1</v>
      </c>
      <c r="AU945">
        <v>2.11</v>
      </c>
      <c r="BA945">
        <v>0.4</v>
      </c>
      <c r="BB945">
        <v>45</v>
      </c>
    </row>
    <row r="946" spans="1:54" x14ac:dyDescent="0.35">
      <c r="A946" t="s">
        <v>7778</v>
      </c>
      <c r="B946">
        <v>942</v>
      </c>
      <c r="C946">
        <v>2874.598</v>
      </c>
      <c r="D946">
        <v>10</v>
      </c>
      <c r="E946" t="s">
        <v>7782</v>
      </c>
      <c r="F946" t="s">
        <v>7773</v>
      </c>
      <c r="G946" t="s">
        <v>5753</v>
      </c>
      <c r="H946">
        <v>10</v>
      </c>
      <c r="I946">
        <v>0.56999999999999995</v>
      </c>
      <c r="J946">
        <v>6</v>
      </c>
      <c r="K946">
        <v>10</v>
      </c>
      <c r="L946" t="s">
        <v>7391</v>
      </c>
      <c r="N946">
        <v>51</v>
      </c>
      <c r="O946" t="s">
        <v>7784</v>
      </c>
      <c r="P946" t="s">
        <v>7774</v>
      </c>
      <c r="Q946" t="s">
        <v>7253</v>
      </c>
      <c r="R946" t="s">
        <v>7383</v>
      </c>
      <c r="S946" t="s">
        <v>7383</v>
      </c>
      <c r="T946">
        <v>5.56</v>
      </c>
      <c r="U946" t="s">
        <v>7947</v>
      </c>
      <c r="V946">
        <v>1.9</v>
      </c>
      <c r="W946" t="s">
        <v>7774</v>
      </c>
      <c r="X946" t="s">
        <v>7789</v>
      </c>
      <c r="Y946" t="s">
        <v>7774</v>
      </c>
      <c r="AC946" t="s">
        <v>5678</v>
      </c>
      <c r="AD946">
        <v>42.758774000000003</v>
      </c>
      <c r="AE946">
        <v>-82.03775899</v>
      </c>
      <c r="AF946">
        <v>201.5</v>
      </c>
      <c r="AG946">
        <v>290</v>
      </c>
      <c r="AH946" t="s">
        <v>8087</v>
      </c>
      <c r="AI946">
        <v>15</v>
      </c>
      <c r="AJ946">
        <v>986</v>
      </c>
      <c r="AK946">
        <v>17.195</v>
      </c>
      <c r="AL946">
        <v>-388.053</v>
      </c>
      <c r="AM946">
        <v>2118</v>
      </c>
      <c r="AN946">
        <v>2118</v>
      </c>
      <c r="AQ946">
        <v>1.24</v>
      </c>
      <c r="AR946">
        <v>1.24</v>
      </c>
      <c r="AT946">
        <v>2.15</v>
      </c>
      <c r="AU946">
        <v>2.15</v>
      </c>
      <c r="BA946">
        <v>0.56999999999999995</v>
      </c>
      <c r="BB946">
        <v>6</v>
      </c>
    </row>
    <row r="947" spans="1:54" x14ac:dyDescent="0.35">
      <c r="A947" t="s">
        <v>7778</v>
      </c>
      <c r="B947">
        <v>943</v>
      </c>
      <c r="C947">
        <v>2874.654</v>
      </c>
      <c r="D947">
        <v>10</v>
      </c>
      <c r="E947" t="s">
        <v>7782</v>
      </c>
      <c r="F947" t="s">
        <v>7773</v>
      </c>
      <c r="G947" t="s">
        <v>5753</v>
      </c>
      <c r="H947">
        <v>10</v>
      </c>
      <c r="I947">
        <v>0.53</v>
      </c>
      <c r="J947">
        <v>12</v>
      </c>
      <c r="K947">
        <v>8</v>
      </c>
      <c r="L947" t="s">
        <v>7413</v>
      </c>
      <c r="O947" t="s">
        <v>7784</v>
      </c>
      <c r="P947" t="s">
        <v>7774</v>
      </c>
      <c r="Q947" t="s">
        <v>7253</v>
      </c>
      <c r="R947" t="s">
        <v>7383</v>
      </c>
      <c r="S947" t="s">
        <v>7383</v>
      </c>
      <c r="T947">
        <v>5.56</v>
      </c>
      <c r="U947" t="s">
        <v>7947</v>
      </c>
      <c r="V947">
        <v>1.9</v>
      </c>
      <c r="W947" t="s">
        <v>7774</v>
      </c>
      <c r="X947" t="s">
        <v>7783</v>
      </c>
      <c r="Y947" t="s">
        <v>7774</v>
      </c>
      <c r="AC947" t="s">
        <v>8271</v>
      </c>
      <c r="AD947">
        <v>42.758773509999997</v>
      </c>
      <c r="AE947">
        <v>-82.037758999999994</v>
      </c>
      <c r="AF947">
        <v>201.5</v>
      </c>
      <c r="AG947">
        <v>290</v>
      </c>
      <c r="AH947" t="s">
        <v>8087</v>
      </c>
      <c r="AI947">
        <v>15</v>
      </c>
      <c r="AJ947">
        <v>986</v>
      </c>
      <c r="AK947">
        <v>17.248999999999999</v>
      </c>
      <c r="AL947">
        <v>-401.96499999999997</v>
      </c>
      <c r="AM947">
        <v>2113</v>
      </c>
      <c r="AN947">
        <v>2114</v>
      </c>
      <c r="AQ947">
        <v>1.23</v>
      </c>
      <c r="AR947">
        <v>1.23</v>
      </c>
      <c r="AT947">
        <v>2.14</v>
      </c>
      <c r="AU947">
        <v>2.14</v>
      </c>
      <c r="BA947">
        <v>0.53</v>
      </c>
      <c r="BB947">
        <v>12</v>
      </c>
    </row>
    <row r="948" spans="1:54" x14ac:dyDescent="0.35">
      <c r="A948" t="s">
        <v>7778</v>
      </c>
      <c r="B948">
        <v>944</v>
      </c>
      <c r="C948">
        <v>2874.8389999999999</v>
      </c>
      <c r="D948">
        <v>10</v>
      </c>
      <c r="E948" t="s">
        <v>7782</v>
      </c>
      <c r="F948" t="s">
        <v>7773</v>
      </c>
      <c r="G948" t="s">
        <v>5753</v>
      </c>
      <c r="H948">
        <v>11</v>
      </c>
      <c r="I948">
        <v>0.63</v>
      </c>
      <c r="J948">
        <v>7</v>
      </c>
      <c r="K948">
        <v>8</v>
      </c>
      <c r="L948" t="s">
        <v>7650</v>
      </c>
      <c r="O948" t="s">
        <v>7784</v>
      </c>
      <c r="P948" t="s">
        <v>7774</v>
      </c>
      <c r="Q948" t="s">
        <v>7253</v>
      </c>
      <c r="R948" t="s">
        <v>7383</v>
      </c>
      <c r="S948" t="s">
        <v>7383</v>
      </c>
      <c r="T948">
        <v>5.56</v>
      </c>
      <c r="U948" t="s">
        <v>7947</v>
      </c>
      <c r="V948">
        <v>1.9</v>
      </c>
      <c r="W948" t="s">
        <v>7774</v>
      </c>
      <c r="X948" t="s">
        <v>7789</v>
      </c>
      <c r="Y948" t="s">
        <v>7774</v>
      </c>
      <c r="AC948" t="s">
        <v>5678</v>
      </c>
      <c r="AD948">
        <v>42.758771809999999</v>
      </c>
      <c r="AE948">
        <v>-82.037759050000005</v>
      </c>
      <c r="AF948">
        <v>201.5</v>
      </c>
      <c r="AG948">
        <v>290</v>
      </c>
      <c r="AH948" t="s">
        <v>8087</v>
      </c>
      <c r="AI948">
        <v>15</v>
      </c>
      <c r="AJ948">
        <v>986</v>
      </c>
      <c r="AK948">
        <v>17.437000000000001</v>
      </c>
      <c r="AL948">
        <v>-401.63600000000002</v>
      </c>
      <c r="AM948">
        <v>2117</v>
      </c>
      <c r="AN948">
        <v>2118</v>
      </c>
      <c r="AQ948">
        <v>1.24</v>
      </c>
      <c r="AR948">
        <v>1.24</v>
      </c>
      <c r="AT948">
        <v>2.15</v>
      </c>
      <c r="AU948">
        <v>2.15</v>
      </c>
      <c r="BA948">
        <v>0.63</v>
      </c>
      <c r="BB948">
        <v>7</v>
      </c>
    </row>
    <row r="949" spans="1:54" x14ac:dyDescent="0.35">
      <c r="A949" t="s">
        <v>7778</v>
      </c>
      <c r="B949">
        <v>945</v>
      </c>
      <c r="C949">
        <v>2875.1280000000002</v>
      </c>
      <c r="D949">
        <v>10</v>
      </c>
      <c r="E949" t="s">
        <v>7782</v>
      </c>
      <c r="F949" t="s">
        <v>7773</v>
      </c>
      <c r="G949" t="s">
        <v>5753</v>
      </c>
      <c r="H949">
        <v>11</v>
      </c>
      <c r="I949">
        <v>0.61</v>
      </c>
      <c r="J949">
        <v>6</v>
      </c>
      <c r="K949">
        <v>8</v>
      </c>
      <c r="L949" t="s">
        <v>7647</v>
      </c>
      <c r="O949" t="s">
        <v>7784</v>
      </c>
      <c r="P949" t="s">
        <v>7774</v>
      </c>
      <c r="Q949" t="s">
        <v>7253</v>
      </c>
      <c r="R949" t="s">
        <v>7383</v>
      </c>
      <c r="S949" t="s">
        <v>7383</v>
      </c>
      <c r="T949">
        <v>5.56</v>
      </c>
      <c r="U949" t="s">
        <v>7947</v>
      </c>
      <c r="V949">
        <v>1.9</v>
      </c>
      <c r="W949" t="s">
        <v>7774</v>
      </c>
      <c r="X949" t="s">
        <v>7789</v>
      </c>
      <c r="Y949" t="s">
        <v>7774</v>
      </c>
      <c r="AC949" t="s">
        <v>5678</v>
      </c>
      <c r="AD949">
        <v>42.758769180000002</v>
      </c>
      <c r="AE949">
        <v>-82.037759129999998</v>
      </c>
      <c r="AF949">
        <v>201.5</v>
      </c>
      <c r="AG949">
        <v>290</v>
      </c>
      <c r="AH949" t="s">
        <v>8087</v>
      </c>
      <c r="AI949">
        <v>15</v>
      </c>
      <c r="AJ949">
        <v>986</v>
      </c>
      <c r="AK949">
        <v>17.725999999999999</v>
      </c>
      <c r="AL949">
        <v>-395.27300000000002</v>
      </c>
      <c r="AM949">
        <v>2118</v>
      </c>
      <c r="AN949">
        <v>2118</v>
      </c>
      <c r="AQ949">
        <v>1.24</v>
      </c>
      <c r="AR949">
        <v>1.24</v>
      </c>
      <c r="AT949">
        <v>2.15</v>
      </c>
      <c r="AU949">
        <v>2.15</v>
      </c>
      <c r="BA949">
        <v>0.61</v>
      </c>
      <c r="BB949">
        <v>6</v>
      </c>
    </row>
    <row r="950" spans="1:54" x14ac:dyDescent="0.35">
      <c r="A950" t="s">
        <v>7778</v>
      </c>
      <c r="B950">
        <v>946</v>
      </c>
      <c r="C950">
        <v>2875.1689999999999</v>
      </c>
      <c r="D950">
        <v>10</v>
      </c>
      <c r="E950" t="s">
        <v>7782</v>
      </c>
      <c r="F950" t="s">
        <v>7773</v>
      </c>
      <c r="G950" t="s">
        <v>5753</v>
      </c>
      <c r="H950">
        <v>10</v>
      </c>
      <c r="I950">
        <v>0.54</v>
      </c>
      <c r="J950">
        <v>10</v>
      </c>
      <c r="K950">
        <v>10</v>
      </c>
      <c r="L950" t="s">
        <v>7652</v>
      </c>
      <c r="O950" t="s">
        <v>7784</v>
      </c>
      <c r="P950" t="s">
        <v>7774</v>
      </c>
      <c r="Q950" t="s">
        <v>7253</v>
      </c>
      <c r="R950" t="s">
        <v>7383</v>
      </c>
      <c r="S950" t="s">
        <v>7383</v>
      </c>
      <c r="T950">
        <v>5.56</v>
      </c>
      <c r="U950" t="s">
        <v>7947</v>
      </c>
      <c r="V950">
        <v>1.9</v>
      </c>
      <c r="W950" t="s">
        <v>7774</v>
      </c>
      <c r="X950" t="s">
        <v>7786</v>
      </c>
      <c r="Y950" t="s">
        <v>7774</v>
      </c>
      <c r="Z950">
        <v>10</v>
      </c>
      <c r="AA950">
        <v>10</v>
      </c>
      <c r="AB950">
        <v>15</v>
      </c>
      <c r="AC950" t="s">
        <v>8541</v>
      </c>
      <c r="AD950">
        <v>42.758768830000001</v>
      </c>
      <c r="AE950">
        <v>-82.037759140000006</v>
      </c>
      <c r="AF950">
        <v>201.5</v>
      </c>
      <c r="AG950">
        <v>290</v>
      </c>
      <c r="AH950" t="s">
        <v>8087</v>
      </c>
      <c r="AI950">
        <v>15</v>
      </c>
      <c r="AJ950">
        <v>986</v>
      </c>
      <c r="AK950">
        <v>17.765000000000001</v>
      </c>
      <c r="AL950">
        <v>-388.90699999999998</v>
      </c>
      <c r="AM950">
        <v>2115</v>
      </c>
      <c r="AN950">
        <v>2116</v>
      </c>
      <c r="AQ950">
        <v>1.24</v>
      </c>
      <c r="AR950">
        <v>1.24</v>
      </c>
      <c r="AT950">
        <v>2.15</v>
      </c>
      <c r="AU950">
        <v>2.14</v>
      </c>
      <c r="BA950">
        <v>0.54</v>
      </c>
      <c r="BB950">
        <v>10</v>
      </c>
    </row>
    <row r="951" spans="1:54" x14ac:dyDescent="0.35">
      <c r="A951" t="s">
        <v>7778</v>
      </c>
      <c r="B951">
        <v>947</v>
      </c>
      <c r="C951">
        <v>2875.2890000000002</v>
      </c>
      <c r="D951">
        <v>10</v>
      </c>
      <c r="E951" t="s">
        <v>7782</v>
      </c>
      <c r="F951" t="s">
        <v>7773</v>
      </c>
      <c r="G951" t="s">
        <v>5753</v>
      </c>
      <c r="H951">
        <v>12</v>
      </c>
      <c r="I951">
        <v>0.65</v>
      </c>
      <c r="J951">
        <v>8</v>
      </c>
      <c r="K951">
        <v>11</v>
      </c>
      <c r="L951" t="s">
        <v>7643</v>
      </c>
      <c r="O951" t="s">
        <v>7784</v>
      </c>
      <c r="P951" t="s">
        <v>7774</v>
      </c>
      <c r="Q951" t="s">
        <v>7253</v>
      </c>
      <c r="R951" t="s">
        <v>7383</v>
      </c>
      <c r="S951" t="s">
        <v>7383</v>
      </c>
      <c r="T951">
        <v>5.56</v>
      </c>
      <c r="U951" t="s">
        <v>7947</v>
      </c>
      <c r="V951">
        <v>1.8</v>
      </c>
      <c r="W951" t="s">
        <v>7774</v>
      </c>
      <c r="X951" t="s">
        <v>7786</v>
      </c>
      <c r="Y951" t="s">
        <v>7774</v>
      </c>
      <c r="Z951">
        <v>10</v>
      </c>
      <c r="AA951">
        <v>10</v>
      </c>
      <c r="AB951">
        <v>15</v>
      </c>
      <c r="AC951" t="s">
        <v>5683</v>
      </c>
      <c r="AD951">
        <v>42.758767730000002</v>
      </c>
      <c r="AE951">
        <v>-82.037759170000001</v>
      </c>
      <c r="AF951">
        <v>201.5</v>
      </c>
      <c r="AG951">
        <v>290</v>
      </c>
      <c r="AH951" t="s">
        <v>8087</v>
      </c>
      <c r="AI951">
        <v>15</v>
      </c>
      <c r="AJ951">
        <v>986</v>
      </c>
      <c r="AK951">
        <v>17.885999999999999</v>
      </c>
      <c r="AL951">
        <v>-406.62400000000002</v>
      </c>
      <c r="AM951">
        <v>2116</v>
      </c>
      <c r="AN951">
        <v>2117</v>
      </c>
      <c r="AQ951">
        <v>1.24</v>
      </c>
      <c r="AR951">
        <v>1.24</v>
      </c>
      <c r="AT951">
        <v>2.15</v>
      </c>
      <c r="AU951">
        <v>2.15</v>
      </c>
      <c r="BA951">
        <v>0.65</v>
      </c>
      <c r="BB951">
        <v>8</v>
      </c>
    </row>
    <row r="952" spans="1:54" x14ac:dyDescent="0.35">
      <c r="A952" t="s">
        <v>7778</v>
      </c>
      <c r="B952">
        <v>948</v>
      </c>
      <c r="C952">
        <v>2875.337</v>
      </c>
      <c r="D952">
        <v>10</v>
      </c>
      <c r="E952" t="s">
        <v>7782</v>
      </c>
      <c r="F952" t="s">
        <v>7773</v>
      </c>
      <c r="G952" t="s">
        <v>5753</v>
      </c>
      <c r="H952">
        <v>12</v>
      </c>
      <c r="I952">
        <v>0.68</v>
      </c>
      <c r="J952">
        <v>10</v>
      </c>
      <c r="K952">
        <v>10</v>
      </c>
      <c r="L952" t="s">
        <v>7413</v>
      </c>
      <c r="N952">
        <v>52</v>
      </c>
      <c r="O952" t="s">
        <v>7784</v>
      </c>
      <c r="P952" t="s">
        <v>7774</v>
      </c>
      <c r="Q952" t="s">
        <v>7253</v>
      </c>
      <c r="R952" t="s">
        <v>7383</v>
      </c>
      <c r="S952" t="s">
        <v>7383</v>
      </c>
      <c r="T952">
        <v>5.56</v>
      </c>
      <c r="U952" t="s">
        <v>7947</v>
      </c>
      <c r="V952">
        <v>1.8</v>
      </c>
      <c r="W952" t="s">
        <v>7774</v>
      </c>
      <c r="X952" t="s">
        <v>7789</v>
      </c>
      <c r="Y952" t="s">
        <v>7774</v>
      </c>
      <c r="AC952" t="s">
        <v>5678</v>
      </c>
      <c r="AD952">
        <v>42.758767310000003</v>
      </c>
      <c r="AE952">
        <v>-82.037759190000003</v>
      </c>
      <c r="AF952">
        <v>201.5</v>
      </c>
      <c r="AG952">
        <v>290</v>
      </c>
      <c r="AH952" t="s">
        <v>8087</v>
      </c>
      <c r="AI952">
        <v>15</v>
      </c>
      <c r="AJ952">
        <v>986</v>
      </c>
      <c r="AK952">
        <v>17.933</v>
      </c>
      <c r="AL952">
        <v>-401.16199999999998</v>
      </c>
      <c r="AM952">
        <v>2114</v>
      </c>
      <c r="AN952">
        <v>2115</v>
      </c>
      <c r="AQ952">
        <v>1.23</v>
      </c>
      <c r="AR952">
        <v>1.23</v>
      </c>
      <c r="AT952">
        <v>2.14</v>
      </c>
      <c r="AU952">
        <v>2.14</v>
      </c>
      <c r="BA952">
        <v>0.68</v>
      </c>
      <c r="BB952">
        <v>10</v>
      </c>
    </row>
    <row r="953" spans="1:54" x14ac:dyDescent="0.35">
      <c r="A953" t="s">
        <v>7778</v>
      </c>
      <c r="B953">
        <v>949</v>
      </c>
      <c r="C953">
        <v>2875.3470000000002</v>
      </c>
      <c r="D953">
        <v>10</v>
      </c>
      <c r="E953" t="s">
        <v>7782</v>
      </c>
      <c r="F953" t="s">
        <v>7773</v>
      </c>
      <c r="G953" t="s">
        <v>7852</v>
      </c>
      <c r="H953">
        <v>12</v>
      </c>
      <c r="I953">
        <v>0.68</v>
      </c>
      <c r="J953">
        <v>29</v>
      </c>
      <c r="K953">
        <v>16</v>
      </c>
      <c r="L953" t="s">
        <v>7649</v>
      </c>
      <c r="N953">
        <v>52</v>
      </c>
      <c r="O953" t="s">
        <v>7784</v>
      </c>
      <c r="P953" t="s">
        <v>7774</v>
      </c>
      <c r="Q953" t="s">
        <v>7253</v>
      </c>
      <c r="R953" t="s">
        <v>7383</v>
      </c>
      <c r="S953" t="s">
        <v>7383</v>
      </c>
      <c r="T953">
        <v>5.56</v>
      </c>
      <c r="U953" t="s">
        <v>7947</v>
      </c>
      <c r="V953">
        <v>1.8</v>
      </c>
      <c r="W953" t="s">
        <v>7774</v>
      </c>
      <c r="X953" t="s">
        <v>7788</v>
      </c>
      <c r="Y953" t="s">
        <v>7774</v>
      </c>
      <c r="Z953">
        <v>10</v>
      </c>
      <c r="AC953" t="s">
        <v>5683</v>
      </c>
      <c r="AD953">
        <v>42.758767310000003</v>
      </c>
      <c r="AE953">
        <v>-82.037759190000003</v>
      </c>
      <c r="AF953">
        <v>201.5</v>
      </c>
      <c r="AG953">
        <v>290</v>
      </c>
      <c r="AH953" t="s">
        <v>8087</v>
      </c>
      <c r="AI953">
        <v>15</v>
      </c>
      <c r="AJ953">
        <v>986</v>
      </c>
      <c r="AK953">
        <v>17.933</v>
      </c>
      <c r="AL953">
        <v>-401.16199999999998</v>
      </c>
      <c r="AM953">
        <v>2089</v>
      </c>
      <c r="AN953">
        <v>2086</v>
      </c>
      <c r="AQ953">
        <v>1.22</v>
      </c>
      <c r="AR953">
        <v>1.22</v>
      </c>
      <c r="AT953">
        <v>2.12</v>
      </c>
      <c r="AU953">
        <v>2.12</v>
      </c>
      <c r="BA953">
        <v>0.54</v>
      </c>
      <c r="BB953">
        <v>29</v>
      </c>
    </row>
    <row r="954" spans="1:54" x14ac:dyDescent="0.35">
      <c r="A954" t="s">
        <v>7778</v>
      </c>
      <c r="B954">
        <v>950</v>
      </c>
      <c r="C954">
        <v>2875.3560000000002</v>
      </c>
      <c r="D954">
        <v>10</v>
      </c>
      <c r="E954" t="s">
        <v>7782</v>
      </c>
      <c r="F954" t="s">
        <v>7773</v>
      </c>
      <c r="G954" t="s">
        <v>5753</v>
      </c>
      <c r="H954">
        <v>11</v>
      </c>
      <c r="I954">
        <v>0.62</v>
      </c>
      <c r="J954">
        <v>10</v>
      </c>
      <c r="K954">
        <v>11</v>
      </c>
      <c r="L954" t="s">
        <v>7643</v>
      </c>
      <c r="N954">
        <v>52</v>
      </c>
      <c r="O954" t="s">
        <v>7784</v>
      </c>
      <c r="P954" t="s">
        <v>7774</v>
      </c>
      <c r="Q954" t="s">
        <v>7253</v>
      </c>
      <c r="R954" t="s">
        <v>7383</v>
      </c>
      <c r="S954" t="s">
        <v>7383</v>
      </c>
      <c r="T954">
        <v>5.56</v>
      </c>
      <c r="U954" t="s">
        <v>7947</v>
      </c>
      <c r="V954">
        <v>1.8</v>
      </c>
      <c r="W954" t="s">
        <v>7774</v>
      </c>
      <c r="X954" t="s">
        <v>7788</v>
      </c>
      <c r="Y954" t="s">
        <v>7774</v>
      </c>
      <c r="Z954">
        <v>10</v>
      </c>
      <c r="AA954">
        <v>10</v>
      </c>
      <c r="AB954">
        <v>12</v>
      </c>
      <c r="AC954" t="s">
        <v>5683</v>
      </c>
      <c r="AD954">
        <v>42.758767140000003</v>
      </c>
      <c r="AE954">
        <v>-82.037759190000003</v>
      </c>
      <c r="AF954">
        <v>201.5</v>
      </c>
      <c r="AG954">
        <v>290</v>
      </c>
      <c r="AH954" t="s">
        <v>8087</v>
      </c>
      <c r="AI954">
        <v>15</v>
      </c>
      <c r="AJ954">
        <v>986</v>
      </c>
      <c r="AK954">
        <v>17.952000000000002</v>
      </c>
      <c r="AL954">
        <v>-406.71199999999999</v>
      </c>
      <c r="AM954">
        <v>2114</v>
      </c>
      <c r="AN954">
        <v>2115</v>
      </c>
      <c r="AQ954">
        <v>1.24</v>
      </c>
      <c r="AR954">
        <v>1.23</v>
      </c>
      <c r="AT954">
        <v>2.14</v>
      </c>
      <c r="AU954">
        <v>2.14</v>
      </c>
      <c r="BA954">
        <v>0.62</v>
      </c>
      <c r="BB954">
        <v>10</v>
      </c>
    </row>
    <row r="955" spans="1:54" x14ac:dyDescent="0.35">
      <c r="A955" t="s">
        <v>8084</v>
      </c>
      <c r="B955">
        <v>951</v>
      </c>
      <c r="C955">
        <v>2875.4</v>
      </c>
      <c r="D955">
        <v>10</v>
      </c>
      <c r="E955" t="s">
        <v>7782</v>
      </c>
      <c r="F955" t="s">
        <v>8085</v>
      </c>
      <c r="G955" t="s">
        <v>8107</v>
      </c>
      <c r="Q955" t="s">
        <v>7254</v>
      </c>
      <c r="R955" t="s">
        <v>7487</v>
      </c>
      <c r="S955" t="s">
        <v>7487</v>
      </c>
      <c r="T955">
        <v>5.56</v>
      </c>
      <c r="U955" t="s">
        <v>7866</v>
      </c>
      <c r="V955">
        <v>1.9</v>
      </c>
      <c r="W955" t="s">
        <v>7774</v>
      </c>
      <c r="AD955">
        <v>42.758766700000002</v>
      </c>
      <c r="AE955">
        <v>-82.037759210000004</v>
      </c>
      <c r="AF955">
        <v>201.5</v>
      </c>
      <c r="AG955">
        <v>290</v>
      </c>
      <c r="AH955" t="s">
        <v>8087</v>
      </c>
      <c r="AJ955">
        <v>986</v>
      </c>
      <c r="AK955">
        <v>18</v>
      </c>
    </row>
    <row r="956" spans="1:54" x14ac:dyDescent="0.35">
      <c r="A956" t="s">
        <v>7778</v>
      </c>
      <c r="B956">
        <v>952</v>
      </c>
      <c r="C956">
        <v>2887.3719999999998</v>
      </c>
      <c r="D956">
        <v>10</v>
      </c>
      <c r="E956" t="s">
        <v>7798</v>
      </c>
      <c r="F956" t="s">
        <v>7773</v>
      </c>
      <c r="G956" t="s">
        <v>7797</v>
      </c>
      <c r="H956">
        <v>10</v>
      </c>
      <c r="I956">
        <v>0.56000000000000005</v>
      </c>
      <c r="J956">
        <v>11</v>
      </c>
      <c r="K956">
        <v>4</v>
      </c>
      <c r="L956" t="s">
        <v>7659</v>
      </c>
      <c r="O956" t="s">
        <v>7784</v>
      </c>
      <c r="P956" t="s">
        <v>7774</v>
      </c>
      <c r="Q956" t="s">
        <v>7254</v>
      </c>
      <c r="R956" t="s">
        <v>7487</v>
      </c>
      <c r="S956" t="s">
        <v>7487</v>
      </c>
      <c r="T956">
        <v>5.56</v>
      </c>
      <c r="U956" t="s">
        <v>7866</v>
      </c>
      <c r="V956">
        <v>1.8</v>
      </c>
      <c r="W956" t="s">
        <v>7774</v>
      </c>
      <c r="X956" t="s">
        <v>7783</v>
      </c>
      <c r="Y956" t="s">
        <v>7774</v>
      </c>
      <c r="Z956">
        <v>15</v>
      </c>
      <c r="AA956">
        <v>15</v>
      </c>
      <c r="AB956">
        <v>8</v>
      </c>
      <c r="AC956" t="s">
        <v>5753</v>
      </c>
      <c r="AD956">
        <v>42.758658150000002</v>
      </c>
      <c r="AE956">
        <v>-82.037762299999997</v>
      </c>
      <c r="AF956">
        <v>201.5</v>
      </c>
      <c r="AG956">
        <v>290</v>
      </c>
      <c r="AH956" t="s">
        <v>8087</v>
      </c>
      <c r="AI956">
        <v>15</v>
      </c>
      <c r="AJ956">
        <v>986</v>
      </c>
      <c r="AK956">
        <v>11.967000000000001</v>
      </c>
      <c r="AL956">
        <v>389.87299999999999</v>
      </c>
      <c r="AM956">
        <v>2114</v>
      </c>
      <c r="AN956">
        <v>2115</v>
      </c>
      <c r="AQ956">
        <v>1.24</v>
      </c>
      <c r="AR956">
        <v>1.23</v>
      </c>
      <c r="AT956">
        <v>2.14</v>
      </c>
      <c r="AU956">
        <v>2.14</v>
      </c>
      <c r="BA956">
        <v>0.56000000000000005</v>
      </c>
      <c r="BB956">
        <v>11</v>
      </c>
    </row>
    <row r="957" spans="1:54" x14ac:dyDescent="0.35">
      <c r="A957" t="s">
        <v>7778</v>
      </c>
      <c r="B957">
        <v>953</v>
      </c>
      <c r="C957">
        <v>2890.0340000000001</v>
      </c>
      <c r="D957">
        <v>10</v>
      </c>
      <c r="E957" t="s">
        <v>7798</v>
      </c>
      <c r="F957" t="s">
        <v>7773</v>
      </c>
      <c r="G957" t="s">
        <v>7797</v>
      </c>
      <c r="H957">
        <v>10</v>
      </c>
      <c r="I957">
        <v>0.56000000000000005</v>
      </c>
      <c r="J957">
        <v>13</v>
      </c>
      <c r="K957">
        <v>4</v>
      </c>
      <c r="L957" t="s">
        <v>7340</v>
      </c>
      <c r="O957" t="s">
        <v>7784</v>
      </c>
      <c r="P957" t="s">
        <v>7774</v>
      </c>
      <c r="Q957" t="s">
        <v>7254</v>
      </c>
      <c r="R957" t="s">
        <v>7487</v>
      </c>
      <c r="S957" t="s">
        <v>7487</v>
      </c>
      <c r="T957">
        <v>5.56</v>
      </c>
      <c r="U957" t="s">
        <v>7866</v>
      </c>
      <c r="V957">
        <v>1.9</v>
      </c>
      <c r="W957" t="s">
        <v>7774</v>
      </c>
      <c r="X957" t="s">
        <v>7783</v>
      </c>
      <c r="Y957" t="s">
        <v>7774</v>
      </c>
      <c r="Z957">
        <v>15</v>
      </c>
      <c r="AA957">
        <v>15</v>
      </c>
      <c r="AB957">
        <v>8</v>
      </c>
      <c r="AC957" t="s">
        <v>5753</v>
      </c>
      <c r="AD957">
        <v>42.758634010000002</v>
      </c>
      <c r="AE957">
        <v>-82.037762979999997</v>
      </c>
      <c r="AF957">
        <v>201.6</v>
      </c>
      <c r="AG957">
        <v>290</v>
      </c>
      <c r="AH957" t="s">
        <v>8087</v>
      </c>
      <c r="AI957">
        <v>15</v>
      </c>
      <c r="AJ957">
        <v>986</v>
      </c>
      <c r="AK957">
        <v>14.628</v>
      </c>
      <c r="AL957">
        <v>388.42399999999998</v>
      </c>
      <c r="AM957">
        <v>2112</v>
      </c>
      <c r="AN957">
        <v>2113</v>
      </c>
      <c r="AQ957">
        <v>1.23</v>
      </c>
      <c r="AR957">
        <v>1.23</v>
      </c>
      <c r="AT957">
        <v>2.14</v>
      </c>
      <c r="AU957">
        <v>2.14</v>
      </c>
      <c r="BA957">
        <v>0.56000000000000005</v>
      </c>
      <c r="BB957">
        <v>13</v>
      </c>
    </row>
    <row r="958" spans="1:54" x14ac:dyDescent="0.35">
      <c r="A958" t="s">
        <v>7778</v>
      </c>
      <c r="B958">
        <v>954</v>
      </c>
      <c r="C958">
        <v>2891.35</v>
      </c>
      <c r="D958">
        <v>10</v>
      </c>
      <c r="E958" t="s">
        <v>7798</v>
      </c>
      <c r="F958" t="s">
        <v>7773</v>
      </c>
      <c r="G958" t="s">
        <v>7797</v>
      </c>
      <c r="H958">
        <v>10</v>
      </c>
      <c r="I958">
        <v>0.56000000000000005</v>
      </c>
      <c r="J958">
        <v>12</v>
      </c>
      <c r="K958">
        <v>4</v>
      </c>
      <c r="L958" t="s">
        <v>7340</v>
      </c>
      <c r="O958" t="s">
        <v>7784</v>
      </c>
      <c r="P958" t="s">
        <v>7774</v>
      </c>
      <c r="Q958" t="s">
        <v>7254</v>
      </c>
      <c r="R958" t="s">
        <v>7487</v>
      </c>
      <c r="S958" t="s">
        <v>7487</v>
      </c>
      <c r="T958">
        <v>5.56</v>
      </c>
      <c r="U958" t="s">
        <v>7866</v>
      </c>
      <c r="V958">
        <v>1.9</v>
      </c>
      <c r="W958" t="s">
        <v>7774</v>
      </c>
      <c r="X958" t="s">
        <v>7783</v>
      </c>
      <c r="Y958" t="s">
        <v>7774</v>
      </c>
      <c r="Z958">
        <v>15</v>
      </c>
      <c r="AA958">
        <v>15</v>
      </c>
      <c r="AB958">
        <v>8</v>
      </c>
      <c r="AC958" t="s">
        <v>5753</v>
      </c>
      <c r="AD958">
        <v>42.758622070000001</v>
      </c>
      <c r="AE958">
        <v>-82.037763330000004</v>
      </c>
      <c r="AF958">
        <v>201.6</v>
      </c>
      <c r="AG958">
        <v>290</v>
      </c>
      <c r="AH958" t="s">
        <v>8087</v>
      </c>
      <c r="AI958">
        <v>15</v>
      </c>
      <c r="AJ958">
        <v>986</v>
      </c>
      <c r="AK958">
        <v>15.945</v>
      </c>
      <c r="AL958">
        <v>387.76</v>
      </c>
      <c r="AM958">
        <v>2113</v>
      </c>
      <c r="AN958">
        <v>2114</v>
      </c>
      <c r="AQ958">
        <v>1.23</v>
      </c>
      <c r="AR958">
        <v>1.23</v>
      </c>
      <c r="AT958">
        <v>2.14</v>
      </c>
      <c r="AU958">
        <v>2.14</v>
      </c>
      <c r="BA958">
        <v>0.56000000000000005</v>
      </c>
      <c r="BB958">
        <v>12</v>
      </c>
    </row>
    <row r="959" spans="1:54" x14ac:dyDescent="0.35">
      <c r="A959" t="s">
        <v>7778</v>
      </c>
      <c r="B959">
        <v>955</v>
      </c>
      <c r="C959">
        <v>2892.8780000000002</v>
      </c>
      <c r="D959">
        <v>10</v>
      </c>
      <c r="E959" t="s">
        <v>7782</v>
      </c>
      <c r="F959" t="s">
        <v>7773</v>
      </c>
      <c r="G959" t="s">
        <v>7797</v>
      </c>
      <c r="H959">
        <v>10</v>
      </c>
      <c r="I959">
        <v>0.56000000000000005</v>
      </c>
      <c r="J959">
        <v>7</v>
      </c>
      <c r="K959">
        <v>8</v>
      </c>
      <c r="L959" t="s">
        <v>7362</v>
      </c>
      <c r="O959" t="s">
        <v>7784</v>
      </c>
      <c r="P959" t="s">
        <v>7774</v>
      </c>
      <c r="Q959" t="s">
        <v>7254</v>
      </c>
      <c r="R959" t="s">
        <v>7487</v>
      </c>
      <c r="S959" t="s">
        <v>7487</v>
      </c>
      <c r="T959">
        <v>5.56</v>
      </c>
      <c r="U959" t="s">
        <v>7866</v>
      </c>
      <c r="V959">
        <v>1.9</v>
      </c>
      <c r="W959" t="s">
        <v>7774</v>
      </c>
      <c r="X959" t="s">
        <v>7789</v>
      </c>
      <c r="Y959" t="s">
        <v>7774</v>
      </c>
      <c r="AC959" t="s">
        <v>5762</v>
      </c>
      <c r="AD959">
        <v>42.758608189999997</v>
      </c>
      <c r="AE959">
        <v>-82.037763729999995</v>
      </c>
      <c r="AF959">
        <v>201.6</v>
      </c>
      <c r="AG959">
        <v>290</v>
      </c>
      <c r="AH959" t="s">
        <v>8087</v>
      </c>
      <c r="AI959">
        <v>15</v>
      </c>
      <c r="AJ959">
        <v>986</v>
      </c>
      <c r="AK959">
        <v>17.475000000000001</v>
      </c>
      <c r="AL959">
        <v>404.32600000000002</v>
      </c>
      <c r="AM959">
        <v>2117</v>
      </c>
      <c r="AN959">
        <v>2118</v>
      </c>
      <c r="AQ959">
        <v>1.24</v>
      </c>
      <c r="AR959">
        <v>1.24</v>
      </c>
      <c r="AT959">
        <v>2.15</v>
      </c>
      <c r="AU959">
        <v>2.15</v>
      </c>
      <c r="BA959">
        <v>0.56000000000000005</v>
      </c>
      <c r="BB959">
        <v>7</v>
      </c>
    </row>
    <row r="960" spans="1:54" x14ac:dyDescent="0.35">
      <c r="A960" t="s">
        <v>8084</v>
      </c>
      <c r="B960">
        <v>956</v>
      </c>
      <c r="C960">
        <v>2893.5</v>
      </c>
      <c r="D960">
        <v>10</v>
      </c>
      <c r="E960" t="s">
        <v>7782</v>
      </c>
      <c r="F960" t="s">
        <v>8085</v>
      </c>
      <c r="G960" t="s">
        <v>8107</v>
      </c>
      <c r="Q960" t="s">
        <v>7255</v>
      </c>
      <c r="R960" t="s">
        <v>7426</v>
      </c>
      <c r="S960" t="s">
        <v>7426</v>
      </c>
      <c r="T960">
        <v>5.56</v>
      </c>
      <c r="U960" t="s">
        <v>7867</v>
      </c>
      <c r="V960">
        <v>1.8</v>
      </c>
      <c r="W960" t="s">
        <v>7774</v>
      </c>
      <c r="AD960">
        <v>42.758602519999997</v>
      </c>
      <c r="AE960">
        <v>-82.037763889999994</v>
      </c>
      <c r="AF960">
        <v>201.6</v>
      </c>
      <c r="AG960">
        <v>290</v>
      </c>
      <c r="AH960" t="s">
        <v>8087</v>
      </c>
      <c r="AJ960">
        <v>986</v>
      </c>
      <c r="AK960">
        <v>18.100000000000001</v>
      </c>
    </row>
    <row r="961" spans="1:54" x14ac:dyDescent="0.35">
      <c r="A961" t="s">
        <v>7778</v>
      </c>
      <c r="B961">
        <v>957</v>
      </c>
      <c r="C961">
        <v>2894.3339999999998</v>
      </c>
      <c r="D961">
        <v>10</v>
      </c>
      <c r="E961" t="s">
        <v>7798</v>
      </c>
      <c r="F961" t="s">
        <v>7773</v>
      </c>
      <c r="G961" t="s">
        <v>7797</v>
      </c>
      <c r="H961">
        <v>10</v>
      </c>
      <c r="I961">
        <v>0.56000000000000005</v>
      </c>
      <c r="J961">
        <v>13</v>
      </c>
      <c r="K961">
        <v>4</v>
      </c>
      <c r="L961" t="s">
        <v>7608</v>
      </c>
      <c r="O961" t="s">
        <v>7784</v>
      </c>
      <c r="P961" t="s">
        <v>7774</v>
      </c>
      <c r="Q961" t="s">
        <v>7255</v>
      </c>
      <c r="R961" t="s">
        <v>7426</v>
      </c>
      <c r="S961" t="s">
        <v>7426</v>
      </c>
      <c r="T961">
        <v>5.56</v>
      </c>
      <c r="U961" t="s">
        <v>7867</v>
      </c>
      <c r="V961">
        <v>1.8</v>
      </c>
      <c r="W961" t="s">
        <v>7774</v>
      </c>
      <c r="X961" t="s">
        <v>7783</v>
      </c>
      <c r="Y961" t="s">
        <v>7774</v>
      </c>
      <c r="Z961">
        <v>15</v>
      </c>
      <c r="AA961">
        <v>15</v>
      </c>
      <c r="AB961">
        <v>8</v>
      </c>
      <c r="AC961" t="s">
        <v>5753</v>
      </c>
      <c r="AD961">
        <v>42.758595010000001</v>
      </c>
      <c r="AE961">
        <v>-82.037764089999996</v>
      </c>
      <c r="AF961">
        <v>201.6</v>
      </c>
      <c r="AG961">
        <v>290</v>
      </c>
      <c r="AH961" t="s">
        <v>8087</v>
      </c>
      <c r="AI961">
        <v>15</v>
      </c>
      <c r="AJ961">
        <v>986</v>
      </c>
      <c r="AK961">
        <v>0.82799999999999996</v>
      </c>
      <c r="AL961">
        <v>-395.57799999999997</v>
      </c>
      <c r="AM961">
        <v>2112</v>
      </c>
      <c r="AN961">
        <v>2113</v>
      </c>
      <c r="AQ961">
        <v>1.23</v>
      </c>
      <c r="AR961">
        <v>1.23</v>
      </c>
      <c r="AT961">
        <v>2.14</v>
      </c>
      <c r="AU961">
        <v>2.14</v>
      </c>
      <c r="BA961">
        <v>0.56000000000000005</v>
      </c>
      <c r="BB961">
        <v>13</v>
      </c>
    </row>
    <row r="962" spans="1:54" x14ac:dyDescent="0.35">
      <c r="A962" t="s">
        <v>7778</v>
      </c>
      <c r="B962">
        <v>958</v>
      </c>
      <c r="C962">
        <v>2897.0129999999999</v>
      </c>
      <c r="D962">
        <v>10</v>
      </c>
      <c r="E962" t="s">
        <v>7798</v>
      </c>
      <c r="F962" t="s">
        <v>7773</v>
      </c>
      <c r="G962" t="s">
        <v>7797</v>
      </c>
      <c r="H962">
        <v>11</v>
      </c>
      <c r="I962">
        <v>0.61</v>
      </c>
      <c r="J962">
        <v>13</v>
      </c>
      <c r="K962">
        <v>3</v>
      </c>
      <c r="L962" t="s">
        <v>7660</v>
      </c>
      <c r="O962" t="s">
        <v>7784</v>
      </c>
      <c r="P962" t="s">
        <v>7774</v>
      </c>
      <c r="Q962" t="s">
        <v>7255</v>
      </c>
      <c r="R962" t="s">
        <v>7426</v>
      </c>
      <c r="S962" t="s">
        <v>7426</v>
      </c>
      <c r="T962">
        <v>5.56</v>
      </c>
      <c r="U962" t="s">
        <v>7867</v>
      </c>
      <c r="V962">
        <v>1.9</v>
      </c>
      <c r="W962" t="s">
        <v>7774</v>
      </c>
      <c r="X962" t="s">
        <v>7783</v>
      </c>
      <c r="Y962" t="s">
        <v>7774</v>
      </c>
      <c r="Z962">
        <v>15</v>
      </c>
      <c r="AA962">
        <v>15</v>
      </c>
      <c r="AB962">
        <v>8</v>
      </c>
      <c r="AC962" t="s">
        <v>5753</v>
      </c>
      <c r="AD962">
        <v>42.7585707</v>
      </c>
      <c r="AE962">
        <v>-82.03776474</v>
      </c>
      <c r="AF962">
        <v>201.6</v>
      </c>
      <c r="AG962">
        <v>290</v>
      </c>
      <c r="AH962" t="s">
        <v>8087</v>
      </c>
      <c r="AI962">
        <v>15</v>
      </c>
      <c r="AJ962">
        <v>986</v>
      </c>
      <c r="AK962">
        <v>3.5070000000000001</v>
      </c>
      <c r="AL962">
        <v>-397.02</v>
      </c>
      <c r="AM962">
        <v>2111</v>
      </c>
      <c r="AN962">
        <v>2113</v>
      </c>
      <c r="AQ962">
        <v>1.23</v>
      </c>
      <c r="AR962">
        <v>1.23</v>
      </c>
      <c r="AT962">
        <v>2.14</v>
      </c>
      <c r="AU962">
        <v>2.14</v>
      </c>
      <c r="BA962">
        <v>0.61</v>
      </c>
      <c r="BB962">
        <v>13</v>
      </c>
    </row>
    <row r="963" spans="1:54" x14ac:dyDescent="0.35">
      <c r="A963" t="s">
        <v>7778</v>
      </c>
      <c r="B963">
        <v>959</v>
      </c>
      <c r="C963">
        <v>2899.701</v>
      </c>
      <c r="D963">
        <v>10</v>
      </c>
      <c r="E963" t="s">
        <v>7798</v>
      </c>
      <c r="F963" t="s">
        <v>7773</v>
      </c>
      <c r="G963" t="s">
        <v>7797</v>
      </c>
      <c r="H963">
        <v>10</v>
      </c>
      <c r="I963">
        <v>0.56000000000000005</v>
      </c>
      <c r="J963">
        <v>14</v>
      </c>
      <c r="K963">
        <v>4</v>
      </c>
      <c r="L963" t="s">
        <v>7661</v>
      </c>
      <c r="O963" t="s">
        <v>7784</v>
      </c>
      <c r="P963" t="s">
        <v>7774</v>
      </c>
      <c r="Q963" t="s">
        <v>7255</v>
      </c>
      <c r="R963" t="s">
        <v>7426</v>
      </c>
      <c r="S963" t="s">
        <v>7426</v>
      </c>
      <c r="T963">
        <v>5.56</v>
      </c>
      <c r="U963" t="s">
        <v>7867</v>
      </c>
      <c r="V963">
        <v>1.9</v>
      </c>
      <c r="W963" t="s">
        <v>7774</v>
      </c>
      <c r="X963" t="s">
        <v>7783</v>
      </c>
      <c r="Y963" t="s">
        <v>7774</v>
      </c>
      <c r="Z963">
        <v>15</v>
      </c>
      <c r="AA963">
        <v>15</v>
      </c>
      <c r="AB963">
        <v>8</v>
      </c>
      <c r="AC963" t="s">
        <v>5753</v>
      </c>
      <c r="AD963">
        <v>42.758546320000001</v>
      </c>
      <c r="AE963">
        <v>-82.037765440000001</v>
      </c>
      <c r="AF963">
        <v>201.6</v>
      </c>
      <c r="AG963">
        <v>290</v>
      </c>
      <c r="AH963" t="s">
        <v>8087</v>
      </c>
      <c r="AI963">
        <v>15</v>
      </c>
      <c r="AJ963">
        <v>986</v>
      </c>
      <c r="AK963">
        <v>6.1950000000000003</v>
      </c>
      <c r="AL963">
        <v>-398.21199999999999</v>
      </c>
      <c r="AM963">
        <v>2111</v>
      </c>
      <c r="AN963">
        <v>2113</v>
      </c>
      <c r="AQ963">
        <v>1.23</v>
      </c>
      <c r="AR963">
        <v>1.23</v>
      </c>
      <c r="AT963">
        <v>2.14</v>
      </c>
      <c r="AU963">
        <v>2.14</v>
      </c>
      <c r="BA963">
        <v>0.56000000000000005</v>
      </c>
      <c r="BB963">
        <v>14</v>
      </c>
    </row>
    <row r="964" spans="1:54" x14ac:dyDescent="0.35">
      <c r="A964" t="s">
        <v>7778</v>
      </c>
      <c r="B964">
        <v>960</v>
      </c>
      <c r="C964">
        <v>2901.0360000000001</v>
      </c>
      <c r="D964">
        <v>10</v>
      </c>
      <c r="E964" t="s">
        <v>7798</v>
      </c>
      <c r="F964" t="s">
        <v>7773</v>
      </c>
      <c r="G964" t="s">
        <v>7797</v>
      </c>
      <c r="H964">
        <v>10</v>
      </c>
      <c r="I964">
        <v>0.56000000000000005</v>
      </c>
      <c r="J964">
        <v>14</v>
      </c>
      <c r="K964">
        <v>4</v>
      </c>
      <c r="L964" t="s">
        <v>7661</v>
      </c>
      <c r="O964" t="s">
        <v>7784</v>
      </c>
      <c r="P964" t="s">
        <v>7774</v>
      </c>
      <c r="Q964" t="s">
        <v>7255</v>
      </c>
      <c r="R964" t="s">
        <v>7426</v>
      </c>
      <c r="S964" t="s">
        <v>7426</v>
      </c>
      <c r="T964">
        <v>5.56</v>
      </c>
      <c r="U964" t="s">
        <v>7867</v>
      </c>
      <c r="V964">
        <v>1.9</v>
      </c>
      <c r="W964" t="s">
        <v>7774</v>
      </c>
      <c r="X964" t="s">
        <v>7783</v>
      </c>
      <c r="Y964" t="s">
        <v>7774</v>
      </c>
      <c r="Z964">
        <v>15</v>
      </c>
      <c r="AA964">
        <v>15</v>
      </c>
      <c r="AB964">
        <v>8</v>
      </c>
      <c r="AC964" t="s">
        <v>5753</v>
      </c>
      <c r="AD964">
        <v>42.758534220000001</v>
      </c>
      <c r="AE964">
        <v>-82.037765789999995</v>
      </c>
      <c r="AF964">
        <v>201.6</v>
      </c>
      <c r="AG964">
        <v>290</v>
      </c>
      <c r="AH964" t="s">
        <v>8087</v>
      </c>
      <c r="AI964">
        <v>15</v>
      </c>
      <c r="AJ964">
        <v>986</v>
      </c>
      <c r="AK964">
        <v>7.53</v>
      </c>
      <c r="AL964">
        <v>-398.685</v>
      </c>
      <c r="AM964">
        <v>2111</v>
      </c>
      <c r="AN964">
        <v>2112</v>
      </c>
      <c r="AQ964">
        <v>1.23</v>
      </c>
      <c r="AR964">
        <v>1.23</v>
      </c>
      <c r="AT964">
        <v>2.14</v>
      </c>
      <c r="AU964">
        <v>2.14</v>
      </c>
      <c r="BA964">
        <v>0.56000000000000005</v>
      </c>
      <c r="BB964">
        <v>14</v>
      </c>
    </row>
    <row r="965" spans="1:54" x14ac:dyDescent="0.35">
      <c r="A965" t="s">
        <v>7778</v>
      </c>
      <c r="B965">
        <v>961</v>
      </c>
      <c r="C965">
        <v>2902.3829999999998</v>
      </c>
      <c r="D965">
        <v>10</v>
      </c>
      <c r="E965" t="s">
        <v>7798</v>
      </c>
      <c r="F965" t="s">
        <v>7773</v>
      </c>
      <c r="G965" t="s">
        <v>7797</v>
      </c>
      <c r="H965">
        <v>10</v>
      </c>
      <c r="I965">
        <v>0.56000000000000005</v>
      </c>
      <c r="J965">
        <v>12</v>
      </c>
      <c r="K965">
        <v>4</v>
      </c>
      <c r="L965" t="s">
        <v>7868</v>
      </c>
      <c r="O965" t="s">
        <v>7784</v>
      </c>
      <c r="P965" t="s">
        <v>7774</v>
      </c>
      <c r="Q965" t="s">
        <v>7255</v>
      </c>
      <c r="R965" t="s">
        <v>7426</v>
      </c>
      <c r="S965" t="s">
        <v>7426</v>
      </c>
      <c r="T965">
        <v>5.56</v>
      </c>
      <c r="U965" t="s">
        <v>7867</v>
      </c>
      <c r="V965">
        <v>1.8</v>
      </c>
      <c r="W965" t="s">
        <v>7774</v>
      </c>
      <c r="X965" t="s">
        <v>7783</v>
      </c>
      <c r="Y965" t="s">
        <v>7774</v>
      </c>
      <c r="Z965">
        <v>15</v>
      </c>
      <c r="AA965">
        <v>15</v>
      </c>
      <c r="AB965">
        <v>8</v>
      </c>
      <c r="AC965" t="s">
        <v>5753</v>
      </c>
      <c r="AD965">
        <v>42.758521989999998</v>
      </c>
      <c r="AE965">
        <v>-82.037766160000004</v>
      </c>
      <c r="AF965">
        <v>201.6</v>
      </c>
      <c r="AG965">
        <v>290</v>
      </c>
      <c r="AH965" t="s">
        <v>8087</v>
      </c>
      <c r="AI965">
        <v>15</v>
      </c>
      <c r="AJ965">
        <v>986</v>
      </c>
      <c r="AK965">
        <v>8.8770000000000007</v>
      </c>
      <c r="AL965">
        <v>-400.18400000000003</v>
      </c>
      <c r="AM965">
        <v>2113</v>
      </c>
      <c r="AN965">
        <v>2114</v>
      </c>
      <c r="AQ965">
        <v>1.23</v>
      </c>
      <c r="AR965">
        <v>1.23</v>
      </c>
      <c r="AT965">
        <v>2.14</v>
      </c>
      <c r="AU965">
        <v>2.14</v>
      </c>
      <c r="BA965">
        <v>0.56000000000000005</v>
      </c>
      <c r="BB965">
        <v>12</v>
      </c>
    </row>
    <row r="966" spans="1:54" x14ac:dyDescent="0.35">
      <c r="A966" t="s">
        <v>7778</v>
      </c>
      <c r="B966">
        <v>962</v>
      </c>
      <c r="C966">
        <v>2906.4029999999998</v>
      </c>
      <c r="D966">
        <v>10</v>
      </c>
      <c r="E966" t="s">
        <v>7798</v>
      </c>
      <c r="F966" t="s">
        <v>7773</v>
      </c>
      <c r="G966" t="s">
        <v>7797</v>
      </c>
      <c r="H966">
        <v>11</v>
      </c>
      <c r="I966">
        <v>0.61</v>
      </c>
      <c r="J966">
        <v>11</v>
      </c>
      <c r="K966">
        <v>4</v>
      </c>
      <c r="L966" t="s">
        <v>7403</v>
      </c>
      <c r="O966" t="s">
        <v>7784</v>
      </c>
      <c r="P966" t="s">
        <v>7774</v>
      </c>
      <c r="Q966" t="s">
        <v>7255</v>
      </c>
      <c r="R966" t="s">
        <v>7426</v>
      </c>
      <c r="S966" t="s">
        <v>7426</v>
      </c>
      <c r="T966">
        <v>5.56</v>
      </c>
      <c r="U966" t="s">
        <v>7867</v>
      </c>
      <c r="V966">
        <v>1.8</v>
      </c>
      <c r="W966" t="s">
        <v>7774</v>
      </c>
      <c r="X966" t="s">
        <v>7783</v>
      </c>
      <c r="Y966" t="s">
        <v>7774</v>
      </c>
      <c r="Z966">
        <v>15</v>
      </c>
      <c r="AA966">
        <v>15</v>
      </c>
      <c r="AB966">
        <v>8</v>
      </c>
      <c r="AC966" t="s">
        <v>5753</v>
      </c>
      <c r="AD966">
        <v>42.758485530000002</v>
      </c>
      <c r="AE966">
        <v>-82.037767250000002</v>
      </c>
      <c r="AF966">
        <v>201.7</v>
      </c>
      <c r="AG966">
        <v>290</v>
      </c>
      <c r="AH966" t="s">
        <v>8087</v>
      </c>
      <c r="AI966">
        <v>15</v>
      </c>
      <c r="AJ966">
        <v>986</v>
      </c>
      <c r="AK966">
        <v>12.898</v>
      </c>
      <c r="AL966">
        <v>-402.59300000000002</v>
      </c>
      <c r="AM966">
        <v>2114</v>
      </c>
      <c r="AN966">
        <v>2115</v>
      </c>
      <c r="AQ966">
        <v>1.23</v>
      </c>
      <c r="AR966">
        <v>1.23</v>
      </c>
      <c r="AT966">
        <v>2.14</v>
      </c>
      <c r="AU966">
        <v>2.14</v>
      </c>
      <c r="BA966">
        <v>0.61</v>
      </c>
      <c r="BB966">
        <v>11</v>
      </c>
    </row>
    <row r="967" spans="1:54" x14ac:dyDescent="0.35">
      <c r="A967" t="s">
        <v>7778</v>
      </c>
      <c r="B967">
        <v>963</v>
      </c>
      <c r="C967">
        <v>2909.0819999999999</v>
      </c>
      <c r="D967">
        <v>10</v>
      </c>
      <c r="E967" t="s">
        <v>7798</v>
      </c>
      <c r="F967" t="s">
        <v>7773</v>
      </c>
      <c r="G967" t="s">
        <v>7797</v>
      </c>
      <c r="H967">
        <v>12</v>
      </c>
      <c r="I967">
        <v>0.67</v>
      </c>
      <c r="J967">
        <v>12</v>
      </c>
      <c r="K967">
        <v>4</v>
      </c>
      <c r="L967" t="s">
        <v>7702</v>
      </c>
      <c r="O967" t="s">
        <v>7784</v>
      </c>
      <c r="P967" t="s">
        <v>7774</v>
      </c>
      <c r="Q967" t="s">
        <v>7255</v>
      </c>
      <c r="R967" t="s">
        <v>7426</v>
      </c>
      <c r="S967" t="s">
        <v>7426</v>
      </c>
      <c r="T967">
        <v>5.56</v>
      </c>
      <c r="U967" t="s">
        <v>7867</v>
      </c>
      <c r="V967">
        <v>1.8</v>
      </c>
      <c r="W967" t="s">
        <v>7774</v>
      </c>
      <c r="X967" t="s">
        <v>7783</v>
      </c>
      <c r="Y967" t="s">
        <v>7774</v>
      </c>
      <c r="Z967">
        <v>15</v>
      </c>
      <c r="AA967">
        <v>15</v>
      </c>
      <c r="AB967">
        <v>8</v>
      </c>
      <c r="AC967" t="s">
        <v>5753</v>
      </c>
      <c r="AD967">
        <v>42.758461240000003</v>
      </c>
      <c r="AE967">
        <v>-82.037767950000003</v>
      </c>
      <c r="AF967">
        <v>201.7</v>
      </c>
      <c r="AG967">
        <v>290</v>
      </c>
      <c r="AH967" t="s">
        <v>8087</v>
      </c>
      <c r="AI967">
        <v>15</v>
      </c>
      <c r="AJ967">
        <v>986</v>
      </c>
      <c r="AK967">
        <v>15.576000000000001</v>
      </c>
      <c r="AL967">
        <v>-403.21600000000001</v>
      </c>
      <c r="AM967">
        <v>2111</v>
      </c>
      <c r="AN967">
        <v>2113</v>
      </c>
      <c r="AQ967">
        <v>1.23</v>
      </c>
      <c r="AR967">
        <v>1.23</v>
      </c>
      <c r="AT967">
        <v>2.14</v>
      </c>
      <c r="AU967">
        <v>2.14</v>
      </c>
      <c r="BA967">
        <v>0.67</v>
      </c>
      <c r="BB967">
        <v>12</v>
      </c>
    </row>
    <row r="968" spans="1:54" x14ac:dyDescent="0.35">
      <c r="A968" t="s">
        <v>7778</v>
      </c>
      <c r="B968">
        <v>964</v>
      </c>
      <c r="C968">
        <v>2910.2620000000002</v>
      </c>
      <c r="D968">
        <v>10</v>
      </c>
      <c r="E968" t="s">
        <v>7782</v>
      </c>
      <c r="F968" t="s">
        <v>7773</v>
      </c>
      <c r="G968" t="s">
        <v>7797</v>
      </c>
      <c r="H968">
        <v>12</v>
      </c>
      <c r="I968">
        <v>0.69</v>
      </c>
      <c r="J968">
        <v>11</v>
      </c>
      <c r="K968">
        <v>7</v>
      </c>
      <c r="L968" t="s">
        <v>7631</v>
      </c>
      <c r="O968" t="s">
        <v>7805</v>
      </c>
      <c r="P968" t="s">
        <v>7774</v>
      </c>
      <c r="Q968" t="s">
        <v>7255</v>
      </c>
      <c r="R968" t="s">
        <v>7426</v>
      </c>
      <c r="S968" t="s">
        <v>7426</v>
      </c>
      <c r="T968">
        <v>5.56</v>
      </c>
      <c r="U968" t="s">
        <v>7867</v>
      </c>
      <c r="V968">
        <v>1.9</v>
      </c>
      <c r="W968" t="s">
        <v>7774</v>
      </c>
      <c r="X968" t="s">
        <v>7783</v>
      </c>
      <c r="Y968" t="s">
        <v>7774</v>
      </c>
      <c r="AC968" t="s">
        <v>5762</v>
      </c>
      <c r="AD968">
        <v>42.758450529999998</v>
      </c>
      <c r="AE968">
        <v>-82.037768260000007</v>
      </c>
      <c r="AF968">
        <v>201.7</v>
      </c>
      <c r="AG968">
        <v>290</v>
      </c>
      <c r="AH968" t="s">
        <v>8087</v>
      </c>
      <c r="AI968">
        <v>15</v>
      </c>
      <c r="AJ968">
        <v>986</v>
      </c>
      <c r="AK968">
        <v>16.757000000000001</v>
      </c>
      <c r="AL968">
        <v>-82.058000000000007</v>
      </c>
      <c r="AM968">
        <v>2112</v>
      </c>
      <c r="AN968">
        <v>2114</v>
      </c>
      <c r="AQ968">
        <v>1.23</v>
      </c>
      <c r="AR968">
        <v>1.23</v>
      </c>
      <c r="AT968">
        <v>2.14</v>
      </c>
      <c r="AU968">
        <v>2.14</v>
      </c>
      <c r="BA968">
        <v>0.69</v>
      </c>
      <c r="BB968">
        <v>11</v>
      </c>
    </row>
    <row r="969" spans="1:54" x14ac:dyDescent="0.35">
      <c r="A969" t="s">
        <v>7778</v>
      </c>
      <c r="B969">
        <v>965</v>
      </c>
      <c r="C969">
        <v>2910.415</v>
      </c>
      <c r="D969">
        <v>10</v>
      </c>
      <c r="E969" t="s">
        <v>7798</v>
      </c>
      <c r="F969" t="s">
        <v>7773</v>
      </c>
      <c r="G969" t="s">
        <v>7797</v>
      </c>
      <c r="H969">
        <v>10</v>
      </c>
      <c r="I969">
        <v>0.56000000000000005</v>
      </c>
      <c r="J969">
        <v>13</v>
      </c>
      <c r="K969">
        <v>4</v>
      </c>
      <c r="L969" t="s">
        <v>7702</v>
      </c>
      <c r="O969" t="s">
        <v>7784</v>
      </c>
      <c r="P969" t="s">
        <v>7774</v>
      </c>
      <c r="Q969" t="s">
        <v>7255</v>
      </c>
      <c r="R969" t="s">
        <v>7426</v>
      </c>
      <c r="S969" t="s">
        <v>7426</v>
      </c>
      <c r="T969">
        <v>5.56</v>
      </c>
      <c r="U969" t="s">
        <v>7867</v>
      </c>
      <c r="V969">
        <v>1.8</v>
      </c>
      <c r="W969" t="s">
        <v>7774</v>
      </c>
      <c r="X969" t="s">
        <v>7783</v>
      </c>
      <c r="Y969" t="s">
        <v>7774</v>
      </c>
      <c r="Z969">
        <v>15</v>
      </c>
      <c r="AA969">
        <v>15</v>
      </c>
      <c r="AB969">
        <v>8</v>
      </c>
      <c r="AC969" t="s">
        <v>5753</v>
      </c>
      <c r="AD969">
        <v>42.758449149999997</v>
      </c>
      <c r="AE969">
        <v>-82.037768299999996</v>
      </c>
      <c r="AF969">
        <v>201.7</v>
      </c>
      <c r="AG969">
        <v>290</v>
      </c>
      <c r="AH969" t="s">
        <v>8087</v>
      </c>
      <c r="AI969">
        <v>15</v>
      </c>
      <c r="AJ969">
        <v>986</v>
      </c>
      <c r="AK969">
        <v>16.908999999999999</v>
      </c>
      <c r="AL969">
        <v>-402.85399999999998</v>
      </c>
      <c r="AM969">
        <v>2112</v>
      </c>
      <c r="AN969">
        <v>2114</v>
      </c>
      <c r="AQ969">
        <v>1.23</v>
      </c>
      <c r="AR969">
        <v>1.23</v>
      </c>
      <c r="AT969">
        <v>2.14</v>
      </c>
      <c r="AU969">
        <v>2.14</v>
      </c>
      <c r="BA969">
        <v>0.56000000000000005</v>
      </c>
      <c r="BB969">
        <v>13</v>
      </c>
    </row>
    <row r="970" spans="1:54" x14ac:dyDescent="0.35">
      <c r="A970" t="s">
        <v>8084</v>
      </c>
      <c r="B970">
        <v>966</v>
      </c>
      <c r="C970">
        <v>2911.5</v>
      </c>
      <c r="D970">
        <v>10</v>
      </c>
      <c r="E970" t="s">
        <v>7782</v>
      </c>
      <c r="F970" t="s">
        <v>8085</v>
      </c>
      <c r="G970" t="s">
        <v>8107</v>
      </c>
      <c r="Q970" t="s">
        <v>8542</v>
      </c>
      <c r="R970" t="s">
        <v>7639</v>
      </c>
      <c r="S970" t="s">
        <v>7639</v>
      </c>
      <c r="T970">
        <v>5.56</v>
      </c>
      <c r="U970" t="s">
        <v>8543</v>
      </c>
      <c r="V970">
        <v>1.9</v>
      </c>
      <c r="W970" t="s">
        <v>7774</v>
      </c>
      <c r="AD970">
        <v>42.758439250000002</v>
      </c>
      <c r="AE970">
        <v>-82.037768569999997</v>
      </c>
      <c r="AF970">
        <v>201.7</v>
      </c>
      <c r="AG970">
        <v>290</v>
      </c>
      <c r="AH970" t="s">
        <v>8087</v>
      </c>
      <c r="AJ970">
        <v>986</v>
      </c>
      <c r="AK970">
        <v>18</v>
      </c>
    </row>
    <row r="971" spans="1:54" x14ac:dyDescent="0.35">
      <c r="A971" t="s">
        <v>8084</v>
      </c>
      <c r="B971">
        <v>967</v>
      </c>
      <c r="C971">
        <v>2927</v>
      </c>
      <c r="D971">
        <v>10</v>
      </c>
      <c r="E971" t="s">
        <v>7782</v>
      </c>
      <c r="F971" t="s">
        <v>8085</v>
      </c>
      <c r="G971" t="s">
        <v>8107</v>
      </c>
      <c r="Q971" t="s">
        <v>8544</v>
      </c>
      <c r="R971" t="s">
        <v>8545</v>
      </c>
      <c r="S971" t="s">
        <v>8545</v>
      </c>
      <c r="T971">
        <v>5.56</v>
      </c>
      <c r="U971" t="s">
        <v>8546</v>
      </c>
      <c r="V971">
        <v>1.8</v>
      </c>
      <c r="W971" t="s">
        <v>7774</v>
      </c>
      <c r="AD971">
        <v>42.758298689999997</v>
      </c>
      <c r="AE971">
        <v>-82.037773400000006</v>
      </c>
      <c r="AF971">
        <v>201.5</v>
      </c>
      <c r="AG971">
        <v>290</v>
      </c>
      <c r="AH971" t="s">
        <v>8087</v>
      </c>
      <c r="AJ971">
        <v>986</v>
      </c>
      <c r="AK971">
        <v>15.5</v>
      </c>
    </row>
    <row r="972" spans="1:54" x14ac:dyDescent="0.35">
      <c r="A972" t="s">
        <v>8084</v>
      </c>
      <c r="B972">
        <v>968</v>
      </c>
      <c r="C972">
        <v>2945</v>
      </c>
      <c r="D972">
        <v>10</v>
      </c>
      <c r="E972" t="s">
        <v>7782</v>
      </c>
      <c r="F972" t="s">
        <v>8085</v>
      </c>
      <c r="G972" t="s">
        <v>8107</v>
      </c>
      <c r="Q972" t="s">
        <v>7256</v>
      </c>
      <c r="R972" t="s">
        <v>7662</v>
      </c>
      <c r="S972" t="s">
        <v>7662</v>
      </c>
      <c r="T972">
        <v>5.56</v>
      </c>
      <c r="U972" t="s">
        <v>7869</v>
      </c>
      <c r="V972">
        <v>1.8</v>
      </c>
      <c r="W972" t="s">
        <v>7774</v>
      </c>
      <c r="AD972">
        <v>42.758135510000002</v>
      </c>
      <c r="AE972">
        <v>-82.037782359999994</v>
      </c>
      <c r="AF972">
        <v>201.6</v>
      </c>
      <c r="AG972">
        <v>290</v>
      </c>
      <c r="AH972" t="s">
        <v>8087</v>
      </c>
      <c r="AJ972">
        <v>986</v>
      </c>
      <c r="AK972">
        <v>18</v>
      </c>
    </row>
    <row r="973" spans="1:54" x14ac:dyDescent="0.35">
      <c r="A973" t="s">
        <v>7778</v>
      </c>
      <c r="B973">
        <v>969</v>
      </c>
      <c r="C973">
        <v>2963.0479999999998</v>
      </c>
      <c r="D973">
        <v>10</v>
      </c>
      <c r="E973" t="s">
        <v>7798</v>
      </c>
      <c r="F973" t="s">
        <v>7773</v>
      </c>
      <c r="G973" t="s">
        <v>7810</v>
      </c>
      <c r="J973">
        <v>11</v>
      </c>
      <c r="K973">
        <v>5</v>
      </c>
      <c r="L973" t="s">
        <v>7678</v>
      </c>
      <c r="O973" t="s">
        <v>7776</v>
      </c>
      <c r="P973" t="s">
        <v>3293</v>
      </c>
      <c r="Q973" t="s">
        <v>7256</v>
      </c>
      <c r="R973" t="s">
        <v>7662</v>
      </c>
      <c r="S973" t="s">
        <v>7662</v>
      </c>
      <c r="T973">
        <v>5.56</v>
      </c>
      <c r="U973" t="s">
        <v>7869</v>
      </c>
      <c r="V973">
        <v>1.9</v>
      </c>
      <c r="W973" t="s">
        <v>7774</v>
      </c>
      <c r="X973" t="s">
        <v>7783</v>
      </c>
      <c r="Y973" t="s">
        <v>7774</v>
      </c>
      <c r="AC973" t="s">
        <v>5776</v>
      </c>
      <c r="AD973">
        <v>42.757971900000001</v>
      </c>
      <c r="AE973">
        <v>-82.037789239999995</v>
      </c>
      <c r="AF973">
        <v>201.7</v>
      </c>
      <c r="AG973">
        <v>290</v>
      </c>
      <c r="AH973" t="s">
        <v>8087</v>
      </c>
      <c r="AI973">
        <v>15</v>
      </c>
      <c r="AJ973">
        <v>986</v>
      </c>
      <c r="AK973">
        <v>18.042999999999999</v>
      </c>
      <c r="AL973">
        <v>-13.318</v>
      </c>
    </row>
    <row r="974" spans="1:54" x14ac:dyDescent="0.35">
      <c r="A974" t="s">
        <v>8084</v>
      </c>
      <c r="B974">
        <v>970</v>
      </c>
      <c r="C974">
        <v>2963.1</v>
      </c>
      <c r="D974">
        <v>10</v>
      </c>
      <c r="E974" t="s">
        <v>7782</v>
      </c>
      <c r="F974" t="s">
        <v>8085</v>
      </c>
      <c r="G974" t="s">
        <v>8107</v>
      </c>
      <c r="Q974" t="s">
        <v>7257</v>
      </c>
      <c r="R974" t="s">
        <v>7663</v>
      </c>
      <c r="S974" t="s">
        <v>7663</v>
      </c>
      <c r="T974">
        <v>5.56</v>
      </c>
      <c r="U974" t="s">
        <v>7871</v>
      </c>
      <c r="V974">
        <v>1.8</v>
      </c>
      <c r="W974" t="s">
        <v>7774</v>
      </c>
      <c r="AD974">
        <v>42.757971380000001</v>
      </c>
      <c r="AE974">
        <v>-82.037789259999997</v>
      </c>
      <c r="AF974">
        <v>201.7</v>
      </c>
      <c r="AG974">
        <v>290</v>
      </c>
      <c r="AH974" t="s">
        <v>8087</v>
      </c>
      <c r="AJ974">
        <v>986</v>
      </c>
      <c r="AK974">
        <v>18.100000000000001</v>
      </c>
    </row>
    <row r="975" spans="1:54" x14ac:dyDescent="0.35">
      <c r="A975" t="s">
        <v>7778</v>
      </c>
      <c r="B975">
        <v>971</v>
      </c>
      <c r="C975">
        <v>2969.375</v>
      </c>
      <c r="D975">
        <v>10</v>
      </c>
      <c r="E975" t="s">
        <v>7798</v>
      </c>
      <c r="F975" t="s">
        <v>7773</v>
      </c>
      <c r="G975" t="s">
        <v>7797</v>
      </c>
      <c r="H975">
        <v>10</v>
      </c>
      <c r="I975">
        <v>0.56000000000000005</v>
      </c>
      <c r="J975">
        <v>13</v>
      </c>
      <c r="K975">
        <v>4</v>
      </c>
      <c r="L975" t="s">
        <v>7870</v>
      </c>
      <c r="O975" t="s">
        <v>7784</v>
      </c>
      <c r="P975" t="s">
        <v>7774</v>
      </c>
      <c r="Q975" t="s">
        <v>7257</v>
      </c>
      <c r="R975" t="s">
        <v>7663</v>
      </c>
      <c r="S975" t="s">
        <v>7663</v>
      </c>
      <c r="T975">
        <v>5.56</v>
      </c>
      <c r="U975" t="s">
        <v>7871</v>
      </c>
      <c r="V975">
        <v>1.8</v>
      </c>
      <c r="W975" t="s">
        <v>7774</v>
      </c>
      <c r="X975" t="s">
        <v>7783</v>
      </c>
      <c r="Y975" t="s">
        <v>7774</v>
      </c>
      <c r="Z975">
        <v>15</v>
      </c>
      <c r="AA975">
        <v>15</v>
      </c>
      <c r="AB975">
        <v>8</v>
      </c>
      <c r="AC975" t="s">
        <v>5753</v>
      </c>
      <c r="AD975">
        <v>42.757914530000001</v>
      </c>
      <c r="AE975">
        <v>-82.037791540000001</v>
      </c>
      <c r="AF975">
        <v>201.7</v>
      </c>
      <c r="AG975">
        <v>290</v>
      </c>
      <c r="AH975" t="s">
        <v>8087</v>
      </c>
      <c r="AI975">
        <v>15</v>
      </c>
      <c r="AJ975">
        <v>986</v>
      </c>
      <c r="AK975">
        <v>6.2690000000000001</v>
      </c>
      <c r="AL975">
        <v>-262.58100000000002</v>
      </c>
      <c r="AM975">
        <v>2112</v>
      </c>
      <c r="AN975">
        <v>2113</v>
      </c>
      <c r="AQ975">
        <v>1.23</v>
      </c>
      <c r="AR975">
        <v>1.23</v>
      </c>
      <c r="AT975">
        <v>2.14</v>
      </c>
      <c r="AU975">
        <v>2.14</v>
      </c>
      <c r="BA975">
        <v>0.56000000000000005</v>
      </c>
      <c r="BB975">
        <v>13</v>
      </c>
    </row>
    <row r="976" spans="1:54" x14ac:dyDescent="0.35">
      <c r="A976" t="s">
        <v>8084</v>
      </c>
      <c r="B976">
        <v>972</v>
      </c>
      <c r="C976">
        <v>2981</v>
      </c>
      <c r="D976">
        <v>10</v>
      </c>
      <c r="E976" t="s">
        <v>7782</v>
      </c>
      <c r="F976" t="s">
        <v>8085</v>
      </c>
      <c r="G976" t="s">
        <v>8107</v>
      </c>
      <c r="Q976" t="s">
        <v>7258</v>
      </c>
      <c r="R976" t="s">
        <v>7435</v>
      </c>
      <c r="S976" t="s">
        <v>7435</v>
      </c>
      <c r="T976">
        <v>5.56</v>
      </c>
      <c r="U976" t="s">
        <v>7950</v>
      </c>
      <c r="V976">
        <v>1.8</v>
      </c>
      <c r="W976" t="s">
        <v>7774</v>
      </c>
      <c r="AD976">
        <v>42.75780907</v>
      </c>
      <c r="AE976">
        <v>-82.037796720000003</v>
      </c>
      <c r="AF976">
        <v>201.7</v>
      </c>
      <c r="AG976">
        <v>290</v>
      </c>
      <c r="AH976" t="s">
        <v>8087</v>
      </c>
      <c r="AJ976">
        <v>986</v>
      </c>
      <c r="AK976">
        <v>17.899999999999999</v>
      </c>
    </row>
    <row r="977" spans="1:54" x14ac:dyDescent="0.35">
      <c r="A977" t="s">
        <v>7778</v>
      </c>
      <c r="B977">
        <v>973</v>
      </c>
      <c r="C977">
        <v>2981.884</v>
      </c>
      <c r="D977">
        <v>10</v>
      </c>
      <c r="E977" t="s">
        <v>7782</v>
      </c>
      <c r="F977" t="s">
        <v>7773</v>
      </c>
      <c r="G977" t="s">
        <v>5753</v>
      </c>
      <c r="H977">
        <v>10</v>
      </c>
      <c r="I977">
        <v>0.54</v>
      </c>
      <c r="J977">
        <v>7</v>
      </c>
      <c r="K977">
        <v>7</v>
      </c>
      <c r="L977" t="s">
        <v>7949</v>
      </c>
      <c r="O977" t="s">
        <v>7784</v>
      </c>
      <c r="P977" t="s">
        <v>7774</v>
      </c>
      <c r="Q977" t="s">
        <v>7258</v>
      </c>
      <c r="R977" t="s">
        <v>7435</v>
      </c>
      <c r="S977" t="s">
        <v>7435</v>
      </c>
      <c r="T977">
        <v>5.56</v>
      </c>
      <c r="U977" t="s">
        <v>7950</v>
      </c>
      <c r="V977">
        <v>1.8</v>
      </c>
      <c r="W977" t="s">
        <v>7774</v>
      </c>
      <c r="X977" t="s">
        <v>7789</v>
      </c>
      <c r="Y977" t="s">
        <v>7774</v>
      </c>
      <c r="AC977" t="s">
        <v>8271</v>
      </c>
      <c r="AD977">
        <v>42.757801090000001</v>
      </c>
      <c r="AE977">
        <v>-82.037797139999995</v>
      </c>
      <c r="AF977">
        <v>201.7</v>
      </c>
      <c r="AG977">
        <v>290</v>
      </c>
      <c r="AH977" t="s">
        <v>8087</v>
      </c>
      <c r="AI977">
        <v>15</v>
      </c>
      <c r="AJ977">
        <v>986</v>
      </c>
      <c r="AK977">
        <v>0.88100000000000001</v>
      </c>
      <c r="AL977">
        <v>419.93</v>
      </c>
      <c r="AM977">
        <v>2118</v>
      </c>
      <c r="AN977">
        <v>2118</v>
      </c>
      <c r="AQ977">
        <v>1.24</v>
      </c>
      <c r="AR977">
        <v>1.24</v>
      </c>
      <c r="AT977">
        <v>2.15</v>
      </c>
      <c r="AU977">
        <v>2.15</v>
      </c>
      <c r="BA977">
        <v>0.54</v>
      </c>
      <c r="BB977">
        <v>7</v>
      </c>
    </row>
    <row r="978" spans="1:54" x14ac:dyDescent="0.35">
      <c r="A978" t="s">
        <v>7778</v>
      </c>
      <c r="B978">
        <v>974</v>
      </c>
      <c r="C978">
        <v>2981.989</v>
      </c>
      <c r="D978">
        <v>10</v>
      </c>
      <c r="E978" t="s">
        <v>7782</v>
      </c>
      <c r="F978" t="s">
        <v>7773</v>
      </c>
      <c r="G978" t="s">
        <v>5753</v>
      </c>
      <c r="H978">
        <v>11</v>
      </c>
      <c r="I978">
        <v>0.61</v>
      </c>
      <c r="J978">
        <v>8</v>
      </c>
      <c r="K978">
        <v>6</v>
      </c>
      <c r="L978" t="s">
        <v>7951</v>
      </c>
      <c r="O978" t="s">
        <v>7784</v>
      </c>
      <c r="P978" t="s">
        <v>7774</v>
      </c>
      <c r="Q978" t="s">
        <v>7258</v>
      </c>
      <c r="R978" t="s">
        <v>7435</v>
      </c>
      <c r="S978" t="s">
        <v>7435</v>
      </c>
      <c r="T978">
        <v>5.56</v>
      </c>
      <c r="U978" t="s">
        <v>7950</v>
      </c>
      <c r="V978">
        <v>1.8</v>
      </c>
      <c r="W978" t="s">
        <v>7774</v>
      </c>
      <c r="X978" t="s">
        <v>7789</v>
      </c>
      <c r="Y978" t="s">
        <v>7774</v>
      </c>
      <c r="AC978" t="s">
        <v>5678</v>
      </c>
      <c r="AD978">
        <v>42.757800140000001</v>
      </c>
      <c r="AE978">
        <v>-82.037797190000006</v>
      </c>
      <c r="AF978">
        <v>201.7</v>
      </c>
      <c r="AG978">
        <v>290</v>
      </c>
      <c r="AH978" t="s">
        <v>8087</v>
      </c>
      <c r="AI978">
        <v>15</v>
      </c>
      <c r="AJ978">
        <v>986</v>
      </c>
      <c r="AK978">
        <v>0.98499999999999999</v>
      </c>
      <c r="AL978">
        <v>409.21899999999999</v>
      </c>
      <c r="AM978">
        <v>2116</v>
      </c>
      <c r="AN978">
        <v>2117</v>
      </c>
      <c r="AQ978">
        <v>1.24</v>
      </c>
      <c r="AR978">
        <v>1.24</v>
      </c>
      <c r="AT978">
        <v>2.15</v>
      </c>
      <c r="AU978">
        <v>2.15</v>
      </c>
      <c r="BA978">
        <v>0.61</v>
      </c>
      <c r="BB978">
        <v>8</v>
      </c>
    </row>
    <row r="979" spans="1:54" x14ac:dyDescent="0.35">
      <c r="A979" t="s">
        <v>7778</v>
      </c>
      <c r="B979">
        <v>975</v>
      </c>
      <c r="C979">
        <v>2982.0729999999999</v>
      </c>
      <c r="D979">
        <v>10</v>
      </c>
      <c r="E979" t="s">
        <v>7782</v>
      </c>
      <c r="F979" t="s">
        <v>7773</v>
      </c>
      <c r="G979" t="s">
        <v>5753</v>
      </c>
      <c r="H979">
        <v>10</v>
      </c>
      <c r="I979">
        <v>0.56000000000000005</v>
      </c>
      <c r="J979">
        <v>8</v>
      </c>
      <c r="K979">
        <v>7</v>
      </c>
      <c r="L979" t="s">
        <v>7951</v>
      </c>
      <c r="N979">
        <v>53</v>
      </c>
      <c r="O979" t="s">
        <v>7784</v>
      </c>
      <c r="P979" t="s">
        <v>7774</v>
      </c>
      <c r="Q979" t="s">
        <v>7258</v>
      </c>
      <c r="R979" t="s">
        <v>7435</v>
      </c>
      <c r="S979" t="s">
        <v>7435</v>
      </c>
      <c r="T979">
        <v>5.56</v>
      </c>
      <c r="U979" t="s">
        <v>7950</v>
      </c>
      <c r="V979">
        <v>1.8</v>
      </c>
      <c r="W979" t="s">
        <v>7774</v>
      </c>
      <c r="X979" t="s">
        <v>7789</v>
      </c>
      <c r="Y979" t="s">
        <v>7774</v>
      </c>
      <c r="AC979" t="s">
        <v>5678</v>
      </c>
      <c r="AD979">
        <v>42.757799380000002</v>
      </c>
      <c r="AE979">
        <v>-82.037797229999995</v>
      </c>
      <c r="AF979">
        <v>201.7</v>
      </c>
      <c r="AG979">
        <v>290</v>
      </c>
      <c r="AH979" t="s">
        <v>8087</v>
      </c>
      <c r="AI979">
        <v>15</v>
      </c>
      <c r="AJ979">
        <v>986</v>
      </c>
      <c r="AK979">
        <v>1.069</v>
      </c>
      <c r="AL979">
        <v>408.70400000000001</v>
      </c>
      <c r="AM979">
        <v>2117</v>
      </c>
      <c r="AN979">
        <v>2117</v>
      </c>
      <c r="AQ979">
        <v>1.24</v>
      </c>
      <c r="AR979">
        <v>1.24</v>
      </c>
      <c r="AT979">
        <v>2.15</v>
      </c>
      <c r="AU979">
        <v>2.15</v>
      </c>
      <c r="BA979">
        <v>0.56000000000000005</v>
      </c>
      <c r="BB979">
        <v>8</v>
      </c>
    </row>
    <row r="980" spans="1:54" x14ac:dyDescent="0.35">
      <c r="A980" t="s">
        <v>7778</v>
      </c>
      <c r="B980">
        <v>976</v>
      </c>
      <c r="C980">
        <v>2982.0859999999998</v>
      </c>
      <c r="D980">
        <v>10</v>
      </c>
      <c r="E980" t="s">
        <v>7782</v>
      </c>
      <c r="F980" t="s">
        <v>7773</v>
      </c>
      <c r="G980" t="s">
        <v>7852</v>
      </c>
      <c r="H980">
        <v>10</v>
      </c>
      <c r="I980">
        <v>0.57999999999999996</v>
      </c>
      <c r="J980">
        <v>34</v>
      </c>
      <c r="K980">
        <v>20</v>
      </c>
      <c r="L980" t="s">
        <v>7952</v>
      </c>
      <c r="N980">
        <v>53</v>
      </c>
      <c r="O980" t="s">
        <v>7784</v>
      </c>
      <c r="P980" t="s">
        <v>7774</v>
      </c>
      <c r="Q980" t="s">
        <v>7258</v>
      </c>
      <c r="R980" t="s">
        <v>7435</v>
      </c>
      <c r="S980" t="s">
        <v>7435</v>
      </c>
      <c r="T980">
        <v>5.56</v>
      </c>
      <c r="U980" t="s">
        <v>7950</v>
      </c>
      <c r="V980">
        <v>1.8</v>
      </c>
      <c r="W980" t="s">
        <v>7774</v>
      </c>
      <c r="X980" t="s">
        <v>7788</v>
      </c>
      <c r="Y980" t="s">
        <v>7774</v>
      </c>
      <c r="AC980" t="s">
        <v>5939</v>
      </c>
      <c r="AD980">
        <v>42.757799380000002</v>
      </c>
      <c r="AE980">
        <v>-82.037797229999995</v>
      </c>
      <c r="AF980">
        <v>201.7</v>
      </c>
      <c r="AG980">
        <v>290</v>
      </c>
      <c r="AH980" t="s">
        <v>8087</v>
      </c>
      <c r="AI980">
        <v>15</v>
      </c>
      <c r="AJ980">
        <v>986</v>
      </c>
      <c r="AK980">
        <v>1.069</v>
      </c>
      <c r="AL980">
        <v>395.13499999999999</v>
      </c>
      <c r="AM980">
        <v>2088</v>
      </c>
      <c r="AN980">
        <v>2084</v>
      </c>
      <c r="AQ980">
        <v>1.22</v>
      </c>
      <c r="AR980">
        <v>1.22</v>
      </c>
      <c r="AT980">
        <v>2.11</v>
      </c>
      <c r="AU980">
        <v>2.12</v>
      </c>
      <c r="BA980">
        <v>0.45</v>
      </c>
      <c r="BB980">
        <v>34</v>
      </c>
    </row>
    <row r="981" spans="1:54" x14ac:dyDescent="0.35">
      <c r="A981" t="s">
        <v>7778</v>
      </c>
      <c r="B981">
        <v>977</v>
      </c>
      <c r="C981">
        <v>2982.0970000000002</v>
      </c>
      <c r="D981">
        <v>10</v>
      </c>
      <c r="E981" t="s">
        <v>7782</v>
      </c>
      <c r="F981" t="s">
        <v>7773</v>
      </c>
      <c r="G981" t="s">
        <v>5753</v>
      </c>
      <c r="H981">
        <v>10</v>
      </c>
      <c r="I981">
        <v>0.57999999999999996</v>
      </c>
      <c r="J981">
        <v>11</v>
      </c>
      <c r="K981">
        <v>8</v>
      </c>
      <c r="L981" t="s">
        <v>7636</v>
      </c>
      <c r="N981">
        <v>53</v>
      </c>
      <c r="O981" t="s">
        <v>7784</v>
      </c>
      <c r="P981" t="s">
        <v>7774</v>
      </c>
      <c r="Q981" t="s">
        <v>7258</v>
      </c>
      <c r="R981" t="s">
        <v>7435</v>
      </c>
      <c r="S981" t="s">
        <v>7435</v>
      </c>
      <c r="T981">
        <v>5.56</v>
      </c>
      <c r="U981" t="s">
        <v>7950</v>
      </c>
      <c r="V981">
        <v>1.8</v>
      </c>
      <c r="W981" t="s">
        <v>7774</v>
      </c>
      <c r="X981" t="s">
        <v>7783</v>
      </c>
      <c r="Y981" t="s">
        <v>7774</v>
      </c>
      <c r="AC981" t="s">
        <v>5678</v>
      </c>
      <c r="AD981">
        <v>42.757799179999999</v>
      </c>
      <c r="AE981">
        <v>-82.037797240000003</v>
      </c>
      <c r="AF981">
        <v>201.7</v>
      </c>
      <c r="AG981">
        <v>290</v>
      </c>
      <c r="AH981" t="s">
        <v>8087</v>
      </c>
      <c r="AI981">
        <v>15</v>
      </c>
      <c r="AJ981">
        <v>986</v>
      </c>
      <c r="AK981">
        <v>1.0920000000000001</v>
      </c>
      <c r="AL981">
        <v>395.13499999999999</v>
      </c>
      <c r="AM981">
        <v>2114</v>
      </c>
      <c r="AN981">
        <v>2115</v>
      </c>
      <c r="AQ981">
        <v>1.23</v>
      </c>
      <c r="AR981">
        <v>1.23</v>
      </c>
      <c r="AT981">
        <v>2.14</v>
      </c>
      <c r="AU981">
        <v>2.14</v>
      </c>
      <c r="BA981">
        <v>0.57999999999999996</v>
      </c>
      <c r="BB981">
        <v>11</v>
      </c>
    </row>
    <row r="982" spans="1:54" x14ac:dyDescent="0.35">
      <c r="A982" t="s">
        <v>7778</v>
      </c>
      <c r="B982">
        <v>978</v>
      </c>
      <c r="C982">
        <v>2982.473</v>
      </c>
      <c r="D982">
        <v>10</v>
      </c>
      <c r="E982" t="s">
        <v>7782</v>
      </c>
      <c r="F982" t="s">
        <v>7773</v>
      </c>
      <c r="G982" t="s">
        <v>5753</v>
      </c>
      <c r="H982">
        <v>10</v>
      </c>
      <c r="I982">
        <v>0.55000000000000004</v>
      </c>
      <c r="J982">
        <v>7</v>
      </c>
      <c r="K982">
        <v>7</v>
      </c>
      <c r="L982" t="s">
        <v>7951</v>
      </c>
      <c r="O982" t="s">
        <v>7784</v>
      </c>
      <c r="P982" t="s">
        <v>7774</v>
      </c>
      <c r="Q982" t="s">
        <v>7258</v>
      </c>
      <c r="R982" t="s">
        <v>7435</v>
      </c>
      <c r="S982" t="s">
        <v>7435</v>
      </c>
      <c r="T982">
        <v>5.56</v>
      </c>
      <c r="U982" t="s">
        <v>7950</v>
      </c>
      <c r="V982">
        <v>1.8</v>
      </c>
      <c r="W982" t="s">
        <v>7774</v>
      </c>
      <c r="X982" t="s">
        <v>7789</v>
      </c>
      <c r="Y982" t="s">
        <v>7774</v>
      </c>
      <c r="AC982" t="s">
        <v>8271</v>
      </c>
      <c r="AD982">
        <v>42.75779575</v>
      </c>
      <c r="AE982">
        <v>-82.037797420000004</v>
      </c>
      <c r="AF982">
        <v>201.7</v>
      </c>
      <c r="AG982">
        <v>290</v>
      </c>
      <c r="AH982" t="s">
        <v>8087</v>
      </c>
      <c r="AI982">
        <v>15</v>
      </c>
      <c r="AJ982">
        <v>986</v>
      </c>
      <c r="AK982">
        <v>1.47</v>
      </c>
      <c r="AL982">
        <v>408.315</v>
      </c>
      <c r="AM982">
        <v>2118</v>
      </c>
      <c r="AN982">
        <v>2118</v>
      </c>
      <c r="AQ982">
        <v>1.24</v>
      </c>
      <c r="AR982">
        <v>1.24</v>
      </c>
      <c r="AT982">
        <v>2.15</v>
      </c>
      <c r="AU982">
        <v>2.15</v>
      </c>
      <c r="BA982">
        <v>0.55000000000000004</v>
      </c>
      <c r="BB982">
        <v>7</v>
      </c>
    </row>
    <row r="983" spans="1:54" x14ac:dyDescent="0.35">
      <c r="A983" t="s">
        <v>7778</v>
      </c>
      <c r="B983">
        <v>979</v>
      </c>
      <c r="C983">
        <v>2982.7330000000002</v>
      </c>
      <c r="D983">
        <v>10</v>
      </c>
      <c r="E983" t="s">
        <v>7782</v>
      </c>
      <c r="F983" t="s">
        <v>7773</v>
      </c>
      <c r="G983" t="s">
        <v>5753</v>
      </c>
      <c r="H983">
        <v>12</v>
      </c>
      <c r="I983">
        <v>0.66</v>
      </c>
      <c r="J983">
        <v>8</v>
      </c>
      <c r="K983">
        <v>8</v>
      </c>
      <c r="L983" t="s">
        <v>7635</v>
      </c>
      <c r="O983" t="s">
        <v>7784</v>
      </c>
      <c r="P983" t="s">
        <v>7774</v>
      </c>
      <c r="Q983" t="s">
        <v>7258</v>
      </c>
      <c r="R983" t="s">
        <v>7435</v>
      </c>
      <c r="S983" t="s">
        <v>7435</v>
      </c>
      <c r="T983">
        <v>5.56</v>
      </c>
      <c r="U983" t="s">
        <v>7950</v>
      </c>
      <c r="V983">
        <v>1.8</v>
      </c>
      <c r="W983" t="s">
        <v>7774</v>
      </c>
      <c r="X983" t="s">
        <v>7789</v>
      </c>
      <c r="Y983" t="s">
        <v>7774</v>
      </c>
      <c r="AC983" t="s">
        <v>5678</v>
      </c>
      <c r="AD983">
        <v>42.757793399999997</v>
      </c>
      <c r="AE983">
        <v>-82.037797549999993</v>
      </c>
      <c r="AF983">
        <v>201.7</v>
      </c>
      <c r="AG983">
        <v>290</v>
      </c>
      <c r="AH983" t="s">
        <v>8087</v>
      </c>
      <c r="AI983">
        <v>15</v>
      </c>
      <c r="AJ983">
        <v>986</v>
      </c>
      <c r="AK983">
        <v>1.7290000000000001</v>
      </c>
      <c r="AL983">
        <v>393.94600000000003</v>
      </c>
      <c r="AM983">
        <v>2116</v>
      </c>
      <c r="AN983">
        <v>2117</v>
      </c>
      <c r="AQ983">
        <v>1.24</v>
      </c>
      <c r="AR983">
        <v>1.24</v>
      </c>
      <c r="AT983">
        <v>2.15</v>
      </c>
      <c r="AU983">
        <v>2.15</v>
      </c>
      <c r="BA983">
        <v>0.66</v>
      </c>
      <c r="BB983">
        <v>8</v>
      </c>
    </row>
    <row r="984" spans="1:54" x14ac:dyDescent="0.35">
      <c r="A984" t="s">
        <v>7778</v>
      </c>
      <c r="B984">
        <v>980</v>
      </c>
      <c r="C984">
        <v>2984.39</v>
      </c>
      <c r="D984">
        <v>10</v>
      </c>
      <c r="E984" t="s">
        <v>7782</v>
      </c>
      <c r="F984" t="s">
        <v>7773</v>
      </c>
      <c r="G984" t="s">
        <v>5753</v>
      </c>
      <c r="H984">
        <v>10</v>
      </c>
      <c r="I984">
        <v>0.56999999999999995</v>
      </c>
      <c r="J984">
        <v>7</v>
      </c>
      <c r="K984">
        <v>10</v>
      </c>
      <c r="L984" t="s">
        <v>7953</v>
      </c>
      <c r="O984" t="s">
        <v>7784</v>
      </c>
      <c r="P984" t="s">
        <v>7774</v>
      </c>
      <c r="Q984" t="s">
        <v>7258</v>
      </c>
      <c r="R984" t="s">
        <v>7435</v>
      </c>
      <c r="S984" t="s">
        <v>7435</v>
      </c>
      <c r="T984">
        <v>5.56</v>
      </c>
      <c r="U984" t="s">
        <v>7950</v>
      </c>
      <c r="V984">
        <v>1.8</v>
      </c>
      <c r="W984" t="s">
        <v>7774</v>
      </c>
      <c r="X984" t="s">
        <v>7789</v>
      </c>
      <c r="Y984" t="s">
        <v>7774</v>
      </c>
      <c r="AC984" t="s">
        <v>5678</v>
      </c>
      <c r="AD984">
        <v>42.757778369999997</v>
      </c>
      <c r="AE984">
        <v>-82.037798370000004</v>
      </c>
      <c r="AF984">
        <v>201.7</v>
      </c>
      <c r="AG984">
        <v>290</v>
      </c>
      <c r="AH984" t="s">
        <v>8087</v>
      </c>
      <c r="AI984">
        <v>15</v>
      </c>
      <c r="AJ984">
        <v>986</v>
      </c>
      <c r="AK984">
        <v>3.3860000000000001</v>
      </c>
      <c r="AL984">
        <v>415.92099999999999</v>
      </c>
      <c r="AM984">
        <v>2117</v>
      </c>
      <c r="AN984">
        <v>2118</v>
      </c>
      <c r="AQ984">
        <v>1.24</v>
      </c>
      <c r="AR984">
        <v>1.24</v>
      </c>
      <c r="AT984">
        <v>2.15</v>
      </c>
      <c r="AU984">
        <v>2.15</v>
      </c>
      <c r="BA984">
        <v>0.56999999999999995</v>
      </c>
      <c r="BB984">
        <v>7</v>
      </c>
    </row>
    <row r="985" spans="1:54" x14ac:dyDescent="0.35">
      <c r="A985" t="s">
        <v>8084</v>
      </c>
      <c r="B985">
        <v>981</v>
      </c>
      <c r="C985">
        <v>2998.4</v>
      </c>
      <c r="D985">
        <v>10</v>
      </c>
      <c r="E985" t="s">
        <v>7782</v>
      </c>
      <c r="F985" t="s">
        <v>8085</v>
      </c>
      <c r="G985" t="s">
        <v>8107</v>
      </c>
      <c r="Q985" t="s">
        <v>7259</v>
      </c>
      <c r="R985" t="s">
        <v>7387</v>
      </c>
      <c r="S985" t="s">
        <v>7387</v>
      </c>
      <c r="T985">
        <v>5.56</v>
      </c>
      <c r="U985" t="s">
        <v>7873</v>
      </c>
      <c r="V985">
        <v>1.8</v>
      </c>
      <c r="W985" t="s">
        <v>7774</v>
      </c>
      <c r="AD985">
        <v>42.757651350000003</v>
      </c>
      <c r="AE985">
        <v>-82.037805309999996</v>
      </c>
      <c r="AF985">
        <v>201.9</v>
      </c>
      <c r="AG985">
        <v>290</v>
      </c>
      <c r="AH985" t="s">
        <v>8087</v>
      </c>
      <c r="AJ985">
        <v>986</v>
      </c>
      <c r="AK985">
        <v>17.399999999999999</v>
      </c>
    </row>
    <row r="986" spans="1:54" hidden="1" x14ac:dyDescent="0.35">
      <c r="A986" t="s">
        <v>8279</v>
      </c>
      <c r="B986">
        <v>982</v>
      </c>
      <c r="C986">
        <v>3002.5250000000001</v>
      </c>
      <c r="D986">
        <v>10</v>
      </c>
      <c r="E986" t="s">
        <v>7782</v>
      </c>
      <c r="F986" t="s">
        <v>8280</v>
      </c>
      <c r="Q986" t="s">
        <v>7259</v>
      </c>
      <c r="R986" t="s">
        <v>7387</v>
      </c>
      <c r="S986" t="s">
        <v>7387</v>
      </c>
      <c r="U986" t="s">
        <v>7873</v>
      </c>
      <c r="V986">
        <v>1.8</v>
      </c>
      <c r="W986" t="s">
        <v>7774</v>
      </c>
      <c r="AC986" t="s">
        <v>8547</v>
      </c>
      <c r="AD986">
        <v>42.757613999999997</v>
      </c>
      <c r="AE986">
        <v>-82.037807000000001</v>
      </c>
      <c r="AF986">
        <v>201.8</v>
      </c>
      <c r="AH986" t="s">
        <v>8087</v>
      </c>
      <c r="AK986">
        <v>4.125</v>
      </c>
    </row>
    <row r="987" spans="1:54" x14ac:dyDescent="0.35">
      <c r="A987" t="s">
        <v>7778</v>
      </c>
      <c r="B987">
        <v>983</v>
      </c>
      <c r="C987">
        <v>3004.404</v>
      </c>
      <c r="D987">
        <v>10</v>
      </c>
      <c r="E987" t="s">
        <v>7798</v>
      </c>
      <c r="F987" t="s">
        <v>7773</v>
      </c>
      <c r="G987" t="s">
        <v>7797</v>
      </c>
      <c r="H987">
        <v>10</v>
      </c>
      <c r="I987">
        <v>0.56000000000000005</v>
      </c>
      <c r="J987">
        <v>11</v>
      </c>
      <c r="K987">
        <v>4</v>
      </c>
      <c r="L987" t="s">
        <v>7872</v>
      </c>
      <c r="O987" t="s">
        <v>7784</v>
      </c>
      <c r="P987" t="s">
        <v>7774</v>
      </c>
      <c r="Q987" t="s">
        <v>7259</v>
      </c>
      <c r="R987" t="s">
        <v>7387</v>
      </c>
      <c r="S987" t="s">
        <v>7387</v>
      </c>
      <c r="T987">
        <v>5.56</v>
      </c>
      <c r="U987" t="s">
        <v>7873</v>
      </c>
      <c r="V987">
        <v>1.9</v>
      </c>
      <c r="W987" t="s">
        <v>7774</v>
      </c>
      <c r="X987" t="s">
        <v>7783</v>
      </c>
      <c r="Y987" t="s">
        <v>7774</v>
      </c>
      <c r="Z987">
        <v>15</v>
      </c>
      <c r="AA987">
        <v>15</v>
      </c>
      <c r="AB987">
        <v>8</v>
      </c>
      <c r="AC987" t="s">
        <v>5753</v>
      </c>
      <c r="AD987">
        <v>42.757597099999998</v>
      </c>
      <c r="AE987">
        <v>-82.037807839999999</v>
      </c>
      <c r="AF987">
        <v>201.8</v>
      </c>
      <c r="AG987">
        <v>290</v>
      </c>
      <c r="AH987" t="s">
        <v>8087</v>
      </c>
      <c r="AI987">
        <v>15</v>
      </c>
      <c r="AJ987">
        <v>986</v>
      </c>
      <c r="AK987">
        <v>5.9989999999999997</v>
      </c>
      <c r="AL987">
        <v>-409.14499999999998</v>
      </c>
      <c r="AM987">
        <v>2114</v>
      </c>
      <c r="AN987">
        <v>2115</v>
      </c>
      <c r="AQ987">
        <v>1.23</v>
      </c>
      <c r="AR987">
        <v>1.23</v>
      </c>
      <c r="AT987">
        <v>2.14</v>
      </c>
      <c r="AU987">
        <v>2.14</v>
      </c>
      <c r="BA987">
        <v>0.56000000000000005</v>
      </c>
      <c r="BB987">
        <v>11</v>
      </c>
    </row>
    <row r="988" spans="1:54" x14ac:dyDescent="0.35">
      <c r="A988" t="s">
        <v>7778</v>
      </c>
      <c r="B988">
        <v>984</v>
      </c>
      <c r="C988">
        <v>3007.02</v>
      </c>
      <c r="D988">
        <v>10</v>
      </c>
      <c r="E988" t="s">
        <v>7798</v>
      </c>
      <c r="F988" t="s">
        <v>7773</v>
      </c>
      <c r="G988" t="s">
        <v>7797</v>
      </c>
      <c r="H988">
        <v>10</v>
      </c>
      <c r="I988">
        <v>0.56000000000000005</v>
      </c>
      <c r="J988">
        <v>10</v>
      </c>
      <c r="K988">
        <v>4</v>
      </c>
      <c r="L988" t="s">
        <v>7872</v>
      </c>
      <c r="O988" t="s">
        <v>7784</v>
      </c>
      <c r="P988" t="s">
        <v>7774</v>
      </c>
      <c r="Q988" t="s">
        <v>7259</v>
      </c>
      <c r="R988" t="s">
        <v>7387</v>
      </c>
      <c r="S988" t="s">
        <v>7387</v>
      </c>
      <c r="T988">
        <v>5.56</v>
      </c>
      <c r="U988" t="s">
        <v>7873</v>
      </c>
      <c r="V988">
        <v>1.9</v>
      </c>
      <c r="W988" t="s">
        <v>7774</v>
      </c>
      <c r="X988" t="s">
        <v>7789</v>
      </c>
      <c r="Y988" t="s">
        <v>7774</v>
      </c>
      <c r="AC988" t="s">
        <v>6137</v>
      </c>
      <c r="AD988">
        <v>42.757573469999997</v>
      </c>
      <c r="AE988">
        <v>-82.037809069999994</v>
      </c>
      <c r="AF988">
        <v>201.7</v>
      </c>
      <c r="AG988">
        <v>290</v>
      </c>
      <c r="AH988" t="s">
        <v>8087</v>
      </c>
      <c r="AI988">
        <v>15</v>
      </c>
      <c r="AJ988">
        <v>986</v>
      </c>
      <c r="AK988">
        <v>8.6159999999999997</v>
      </c>
      <c r="AL988">
        <v>-409.447</v>
      </c>
      <c r="AM988">
        <v>2115</v>
      </c>
      <c r="AN988">
        <v>2116</v>
      </c>
      <c r="AQ988">
        <v>1.24</v>
      </c>
      <c r="AR988">
        <v>1.24</v>
      </c>
      <c r="AT988">
        <v>2.15</v>
      </c>
      <c r="AU988">
        <v>2.14</v>
      </c>
      <c r="BA988">
        <v>0.56000000000000005</v>
      </c>
      <c r="BB988">
        <v>10</v>
      </c>
    </row>
    <row r="989" spans="1:54" hidden="1" x14ac:dyDescent="0.35">
      <c r="A989" t="s">
        <v>8084</v>
      </c>
      <c r="B989">
        <v>985</v>
      </c>
      <c r="C989">
        <v>3013.7</v>
      </c>
      <c r="D989">
        <v>10</v>
      </c>
      <c r="E989" t="s">
        <v>7782</v>
      </c>
      <c r="F989" t="s">
        <v>8085</v>
      </c>
      <c r="Q989" t="s">
        <v>8548</v>
      </c>
      <c r="T989">
        <v>9.27</v>
      </c>
      <c r="U989" t="s">
        <v>8549</v>
      </c>
      <c r="V989">
        <v>1.3</v>
      </c>
      <c r="W989" t="s">
        <v>7774</v>
      </c>
      <c r="AD989">
        <v>42.75751313</v>
      </c>
      <c r="AE989">
        <v>-82.037812349999996</v>
      </c>
      <c r="AF989">
        <v>201.4</v>
      </c>
      <c r="AG989">
        <v>290</v>
      </c>
      <c r="AH989" t="s">
        <v>8087</v>
      </c>
      <c r="AJ989">
        <v>986</v>
      </c>
      <c r="AK989">
        <v>15.3</v>
      </c>
    </row>
    <row r="990" spans="1:54" hidden="1" x14ac:dyDescent="0.35">
      <c r="A990" t="s">
        <v>8084</v>
      </c>
      <c r="B990">
        <v>986</v>
      </c>
      <c r="C990">
        <v>3015.8</v>
      </c>
      <c r="D990">
        <v>10</v>
      </c>
      <c r="E990" t="s">
        <v>7782</v>
      </c>
      <c r="F990" t="s">
        <v>8085</v>
      </c>
      <c r="Q990" t="s">
        <v>8550</v>
      </c>
      <c r="T990">
        <v>9.27</v>
      </c>
      <c r="U990" t="s">
        <v>8551</v>
      </c>
      <c r="V990">
        <v>1.2</v>
      </c>
      <c r="W990" t="s">
        <v>7774</v>
      </c>
      <c r="AC990" t="s">
        <v>7145</v>
      </c>
      <c r="AD990">
        <v>42.757494170000001</v>
      </c>
      <c r="AE990">
        <v>-82.037813270000001</v>
      </c>
      <c r="AF990">
        <v>201.3</v>
      </c>
      <c r="AG990">
        <v>290</v>
      </c>
      <c r="AH990" t="s">
        <v>8087</v>
      </c>
      <c r="AJ990">
        <v>986</v>
      </c>
      <c r="AK990">
        <v>2.1</v>
      </c>
    </row>
    <row r="991" spans="1:54" x14ac:dyDescent="0.35">
      <c r="A991" t="s">
        <v>7778</v>
      </c>
      <c r="B991">
        <v>987</v>
      </c>
      <c r="C991">
        <v>3016.4090000000001</v>
      </c>
      <c r="D991">
        <v>10</v>
      </c>
      <c r="E991" t="s">
        <v>7782</v>
      </c>
      <c r="F991" t="s">
        <v>7104</v>
      </c>
      <c r="G991" t="s">
        <v>8101</v>
      </c>
      <c r="Q991" t="s">
        <v>8550</v>
      </c>
      <c r="U991" t="s">
        <v>8551</v>
      </c>
      <c r="V991">
        <v>1.2</v>
      </c>
      <c r="W991" t="s">
        <v>7774</v>
      </c>
      <c r="AC991" t="s">
        <v>7146</v>
      </c>
      <c r="AD991">
        <v>42.757489139999997</v>
      </c>
      <c r="AE991">
        <v>-82.037810879999995</v>
      </c>
      <c r="AF991">
        <v>201.3</v>
      </c>
      <c r="AH991" t="s">
        <v>8087</v>
      </c>
      <c r="AK991">
        <v>0.60899999999999999</v>
      </c>
    </row>
    <row r="992" spans="1:54" hidden="1" x14ac:dyDescent="0.35">
      <c r="A992" t="s">
        <v>8084</v>
      </c>
      <c r="B992">
        <v>988</v>
      </c>
      <c r="C992">
        <v>3016.97</v>
      </c>
      <c r="D992">
        <v>10</v>
      </c>
      <c r="E992" t="s">
        <v>7782</v>
      </c>
      <c r="F992" t="s">
        <v>8085</v>
      </c>
      <c r="Q992" t="s">
        <v>8552</v>
      </c>
      <c r="T992">
        <v>9.27</v>
      </c>
      <c r="U992" t="s">
        <v>8553</v>
      </c>
      <c r="V992">
        <v>1.5</v>
      </c>
      <c r="W992" t="s">
        <v>7774</v>
      </c>
      <c r="AC992" t="s">
        <v>7126</v>
      </c>
      <c r="AD992">
        <v>42.757486999999998</v>
      </c>
      <c r="AE992">
        <v>-82.037804820000005</v>
      </c>
      <c r="AF992">
        <v>201.3</v>
      </c>
      <c r="AG992">
        <v>290</v>
      </c>
      <c r="AH992" t="s">
        <v>8087</v>
      </c>
      <c r="AJ992">
        <v>986</v>
      </c>
      <c r="AK992">
        <v>1.171</v>
      </c>
    </row>
    <row r="993" spans="1:54" x14ac:dyDescent="0.35">
      <c r="A993" t="s">
        <v>8084</v>
      </c>
      <c r="B993">
        <v>989</v>
      </c>
      <c r="C993">
        <v>3018.1</v>
      </c>
      <c r="D993">
        <v>10</v>
      </c>
      <c r="E993" t="s">
        <v>7782</v>
      </c>
      <c r="F993" t="s">
        <v>8085</v>
      </c>
      <c r="G993" t="s">
        <v>8107</v>
      </c>
      <c r="Q993" t="s">
        <v>8554</v>
      </c>
      <c r="R993" t="s">
        <v>7414</v>
      </c>
      <c r="S993" t="s">
        <v>7414</v>
      </c>
      <c r="T993">
        <v>5.56</v>
      </c>
      <c r="U993" t="s">
        <v>8553</v>
      </c>
      <c r="V993">
        <v>2.1</v>
      </c>
      <c r="W993" t="s">
        <v>7774</v>
      </c>
      <c r="AD993">
        <v>42.75748651</v>
      </c>
      <c r="AE993">
        <v>-82.037790959999995</v>
      </c>
      <c r="AF993">
        <v>201.3</v>
      </c>
      <c r="AG993">
        <v>290</v>
      </c>
      <c r="AH993" t="s">
        <v>8087</v>
      </c>
      <c r="AJ993">
        <v>986</v>
      </c>
      <c r="AK993">
        <v>1.1299999999999999</v>
      </c>
    </row>
    <row r="994" spans="1:54" x14ac:dyDescent="0.35">
      <c r="A994" t="s">
        <v>8084</v>
      </c>
      <c r="B994">
        <v>990</v>
      </c>
      <c r="C994">
        <v>3030.0650000000001</v>
      </c>
      <c r="D994">
        <v>10</v>
      </c>
      <c r="E994" t="s">
        <v>7782</v>
      </c>
      <c r="F994" t="s">
        <v>8085</v>
      </c>
      <c r="G994" t="s">
        <v>8107</v>
      </c>
      <c r="Q994" t="s">
        <v>7260</v>
      </c>
      <c r="R994" t="s">
        <v>7342</v>
      </c>
      <c r="S994" t="s">
        <v>7342</v>
      </c>
      <c r="T994">
        <v>5.56</v>
      </c>
      <c r="U994" t="s">
        <v>7954</v>
      </c>
      <c r="V994">
        <v>1.7</v>
      </c>
      <c r="W994" t="s">
        <v>7774</v>
      </c>
      <c r="AD994">
        <v>42.757482359999997</v>
      </c>
      <c r="AE994">
        <v>-82.037644069999999</v>
      </c>
      <c r="AF994">
        <v>201.2</v>
      </c>
      <c r="AG994">
        <v>290</v>
      </c>
      <c r="AH994" t="s">
        <v>8087</v>
      </c>
      <c r="AJ994">
        <v>986</v>
      </c>
      <c r="AK994">
        <v>11.965</v>
      </c>
    </row>
    <row r="995" spans="1:54" x14ac:dyDescent="0.35">
      <c r="A995" t="s">
        <v>7778</v>
      </c>
      <c r="B995">
        <v>991</v>
      </c>
      <c r="C995">
        <v>3047.2820000000002</v>
      </c>
      <c r="D995">
        <v>10</v>
      </c>
      <c r="E995" t="s">
        <v>7782</v>
      </c>
      <c r="F995" t="s">
        <v>7773</v>
      </c>
      <c r="G995" t="s">
        <v>7797</v>
      </c>
      <c r="H995">
        <v>15</v>
      </c>
      <c r="I995">
        <v>0.84</v>
      </c>
      <c r="J995">
        <v>12</v>
      </c>
      <c r="K995">
        <v>9</v>
      </c>
      <c r="L995" t="s">
        <v>7634</v>
      </c>
      <c r="O995" t="s">
        <v>7805</v>
      </c>
      <c r="P995" t="s">
        <v>7774</v>
      </c>
      <c r="Q995" t="s">
        <v>7260</v>
      </c>
      <c r="R995" t="s">
        <v>7342</v>
      </c>
      <c r="S995" t="s">
        <v>7342</v>
      </c>
      <c r="T995">
        <v>5.56</v>
      </c>
      <c r="U995" t="s">
        <v>7954</v>
      </c>
      <c r="V995">
        <v>1.7</v>
      </c>
      <c r="W995" t="s">
        <v>7774</v>
      </c>
      <c r="X995" t="s">
        <v>7783</v>
      </c>
      <c r="Y995" t="s">
        <v>7774</v>
      </c>
      <c r="AC995" t="s">
        <v>5762</v>
      </c>
      <c r="AD995">
        <v>42.757475730000003</v>
      </c>
      <c r="AE995">
        <v>-82.037432890000005</v>
      </c>
      <c r="AF995">
        <v>201.7</v>
      </c>
      <c r="AG995">
        <v>290</v>
      </c>
      <c r="AH995" t="s">
        <v>8087</v>
      </c>
      <c r="AI995">
        <v>15</v>
      </c>
      <c r="AJ995">
        <v>986</v>
      </c>
      <c r="AK995">
        <v>17.210999999999999</v>
      </c>
      <c r="AL995">
        <v>-356.88</v>
      </c>
      <c r="AM995">
        <v>2109</v>
      </c>
      <c r="AN995">
        <v>2111</v>
      </c>
      <c r="AQ995">
        <v>1.23</v>
      </c>
      <c r="AR995">
        <v>1.23</v>
      </c>
      <c r="AT995">
        <v>2.14</v>
      </c>
      <c r="AU995">
        <v>2.14</v>
      </c>
      <c r="BA995">
        <v>0.84</v>
      </c>
      <c r="BB995">
        <v>12</v>
      </c>
    </row>
    <row r="996" spans="1:54" x14ac:dyDescent="0.35">
      <c r="A996" t="s">
        <v>8084</v>
      </c>
      <c r="B996">
        <v>992</v>
      </c>
      <c r="C996">
        <v>3048.2</v>
      </c>
      <c r="D996">
        <v>10</v>
      </c>
      <c r="E996" t="s">
        <v>7782</v>
      </c>
      <c r="F996" t="s">
        <v>8085</v>
      </c>
      <c r="G996" t="s">
        <v>8107</v>
      </c>
      <c r="Q996" t="s">
        <v>8555</v>
      </c>
      <c r="R996" t="s">
        <v>7435</v>
      </c>
      <c r="S996" t="s">
        <v>7435</v>
      </c>
      <c r="T996">
        <v>5.56</v>
      </c>
      <c r="U996" t="s">
        <v>8556</v>
      </c>
      <c r="V996">
        <v>2</v>
      </c>
      <c r="W996" t="s">
        <v>7774</v>
      </c>
      <c r="AD996">
        <v>42.757475419999999</v>
      </c>
      <c r="AE996">
        <v>-82.037421550000005</v>
      </c>
      <c r="AF996">
        <v>201.7</v>
      </c>
      <c r="AG996">
        <v>290</v>
      </c>
      <c r="AH996" t="s">
        <v>8087</v>
      </c>
      <c r="AJ996">
        <v>986</v>
      </c>
      <c r="AK996">
        <v>18.135000000000002</v>
      </c>
    </row>
    <row r="997" spans="1:54" x14ac:dyDescent="0.35">
      <c r="A997" t="s">
        <v>8084</v>
      </c>
      <c r="B997">
        <v>993</v>
      </c>
      <c r="C997">
        <v>3053.3</v>
      </c>
      <c r="D997">
        <v>10</v>
      </c>
      <c r="E997" t="s">
        <v>7782</v>
      </c>
      <c r="F997" t="s">
        <v>8085</v>
      </c>
      <c r="G997" t="s">
        <v>8107</v>
      </c>
      <c r="Q997" t="s">
        <v>7261</v>
      </c>
      <c r="R997" t="s">
        <v>7669</v>
      </c>
      <c r="S997" t="s">
        <v>7669</v>
      </c>
      <c r="T997">
        <v>5.56</v>
      </c>
      <c r="U997" t="s">
        <v>7955</v>
      </c>
      <c r="V997">
        <v>1.9</v>
      </c>
      <c r="W997" t="s">
        <v>7774</v>
      </c>
      <c r="AD997">
        <v>42.757473779999998</v>
      </c>
      <c r="AE997">
        <v>-82.037358940000004</v>
      </c>
      <c r="AF997">
        <v>201.8</v>
      </c>
      <c r="AG997">
        <v>290</v>
      </c>
      <c r="AH997" t="s">
        <v>8087</v>
      </c>
      <c r="AJ997">
        <v>986</v>
      </c>
      <c r="AK997">
        <v>5.0999999999999996</v>
      </c>
    </row>
    <row r="998" spans="1:54" x14ac:dyDescent="0.35">
      <c r="A998" t="s">
        <v>7778</v>
      </c>
      <c r="B998">
        <v>994</v>
      </c>
      <c r="C998">
        <v>3056.6909999999998</v>
      </c>
      <c r="D998">
        <v>10</v>
      </c>
      <c r="E998" t="s">
        <v>7782</v>
      </c>
      <c r="F998" t="s">
        <v>7773</v>
      </c>
      <c r="G998" t="s">
        <v>7797</v>
      </c>
      <c r="H998">
        <v>14</v>
      </c>
      <c r="I998">
        <v>0.8</v>
      </c>
      <c r="J998">
        <v>9</v>
      </c>
      <c r="K998">
        <v>7</v>
      </c>
      <c r="L998" t="s">
        <v>7889</v>
      </c>
      <c r="O998" t="s">
        <v>7805</v>
      </c>
      <c r="P998" t="s">
        <v>7774</v>
      </c>
      <c r="Q998" t="s">
        <v>7261</v>
      </c>
      <c r="R998" t="s">
        <v>7669</v>
      </c>
      <c r="S998" t="s">
        <v>7669</v>
      </c>
      <c r="T998">
        <v>5.56</v>
      </c>
      <c r="U998" t="s">
        <v>7955</v>
      </c>
      <c r="V998">
        <v>1.9</v>
      </c>
      <c r="W998" t="s">
        <v>7774</v>
      </c>
      <c r="X998" t="s">
        <v>7789</v>
      </c>
      <c r="Y998" t="s">
        <v>7774</v>
      </c>
      <c r="AC998" t="s">
        <v>5762</v>
      </c>
      <c r="AD998">
        <v>42.757472630000002</v>
      </c>
      <c r="AE998">
        <v>-82.037317360000003</v>
      </c>
      <c r="AF998">
        <v>201.8</v>
      </c>
      <c r="AG998">
        <v>290</v>
      </c>
      <c r="AH998" t="s">
        <v>8087</v>
      </c>
      <c r="AI998">
        <v>15</v>
      </c>
      <c r="AJ998">
        <v>986</v>
      </c>
      <c r="AK998">
        <v>3.3860000000000001</v>
      </c>
      <c r="AL998">
        <v>367.98599999999999</v>
      </c>
      <c r="AM998">
        <v>2114</v>
      </c>
      <c r="AN998">
        <v>2115</v>
      </c>
      <c r="AQ998">
        <v>1.23</v>
      </c>
      <c r="AR998">
        <v>1.23</v>
      </c>
      <c r="AT998">
        <v>2.14</v>
      </c>
      <c r="AU998">
        <v>2.14</v>
      </c>
      <c r="BA998">
        <v>0.8</v>
      </c>
      <c r="BB998">
        <v>9</v>
      </c>
    </row>
    <row r="999" spans="1:54" x14ac:dyDescent="0.35">
      <c r="A999" t="s">
        <v>7778</v>
      </c>
      <c r="B999">
        <v>995</v>
      </c>
      <c r="C999">
        <v>3057.8670000000002</v>
      </c>
      <c r="D999">
        <v>10</v>
      </c>
      <c r="E999" t="s">
        <v>7782</v>
      </c>
      <c r="F999" t="s">
        <v>7773</v>
      </c>
      <c r="G999" t="s">
        <v>5753</v>
      </c>
      <c r="H999">
        <v>16</v>
      </c>
      <c r="I999">
        <v>0.88</v>
      </c>
      <c r="J999">
        <v>13</v>
      </c>
      <c r="K999">
        <v>8</v>
      </c>
      <c r="L999" t="s">
        <v>7901</v>
      </c>
      <c r="O999" t="s">
        <v>7784</v>
      </c>
      <c r="P999" t="s">
        <v>7774</v>
      </c>
      <c r="Q999" t="s">
        <v>7261</v>
      </c>
      <c r="R999" t="s">
        <v>7669</v>
      </c>
      <c r="S999" t="s">
        <v>7669</v>
      </c>
      <c r="T999">
        <v>5.56</v>
      </c>
      <c r="U999" t="s">
        <v>7955</v>
      </c>
      <c r="V999">
        <v>1.8</v>
      </c>
      <c r="W999" t="s">
        <v>7774</v>
      </c>
      <c r="X999" t="s">
        <v>7783</v>
      </c>
      <c r="Y999" t="s">
        <v>7774</v>
      </c>
      <c r="AC999" t="s">
        <v>5678</v>
      </c>
      <c r="AD999">
        <v>42.757472249999999</v>
      </c>
      <c r="AE999">
        <v>-82.037302949999997</v>
      </c>
      <c r="AF999">
        <v>201.9</v>
      </c>
      <c r="AG999">
        <v>290</v>
      </c>
      <c r="AH999" t="s">
        <v>8087</v>
      </c>
      <c r="AI999">
        <v>15</v>
      </c>
      <c r="AJ999">
        <v>986</v>
      </c>
      <c r="AK999">
        <v>4.5609999999999999</v>
      </c>
      <c r="AL999">
        <v>340.26400000000001</v>
      </c>
      <c r="AM999">
        <v>2106</v>
      </c>
      <c r="AN999">
        <v>2109</v>
      </c>
      <c r="AQ999">
        <v>1.23</v>
      </c>
      <c r="AR999">
        <v>1.23</v>
      </c>
      <c r="AT999">
        <v>2.14</v>
      </c>
      <c r="AU999">
        <v>2.14</v>
      </c>
      <c r="BA999">
        <v>0.88</v>
      </c>
      <c r="BB999">
        <v>13</v>
      </c>
    </row>
    <row r="1000" spans="1:54" x14ac:dyDescent="0.35">
      <c r="A1000" t="s">
        <v>8084</v>
      </c>
      <c r="B1000">
        <v>996</v>
      </c>
      <c r="C1000">
        <v>3058.6</v>
      </c>
      <c r="D1000">
        <v>10</v>
      </c>
      <c r="E1000" t="s">
        <v>7782</v>
      </c>
      <c r="F1000" t="s">
        <v>8085</v>
      </c>
      <c r="G1000" t="s">
        <v>8107</v>
      </c>
      <c r="Q1000" t="s">
        <v>7262</v>
      </c>
      <c r="R1000" t="s">
        <v>7649</v>
      </c>
      <c r="S1000" t="s">
        <v>7649</v>
      </c>
      <c r="T1000">
        <v>5.56</v>
      </c>
      <c r="U1000" t="s">
        <v>7956</v>
      </c>
      <c r="V1000">
        <v>1.8</v>
      </c>
      <c r="W1000" t="s">
        <v>7774</v>
      </c>
      <c r="AD1000">
        <v>42.757472020000002</v>
      </c>
      <c r="AE1000">
        <v>-82.037293869999999</v>
      </c>
      <c r="AF1000">
        <v>201.9</v>
      </c>
      <c r="AG1000">
        <v>290</v>
      </c>
      <c r="AH1000" t="s">
        <v>8087</v>
      </c>
      <c r="AJ1000">
        <v>986</v>
      </c>
      <c r="AK1000">
        <v>5.3</v>
      </c>
    </row>
    <row r="1001" spans="1:54" x14ac:dyDescent="0.35">
      <c r="A1001" t="s">
        <v>7778</v>
      </c>
      <c r="B1001">
        <v>997</v>
      </c>
      <c r="C1001">
        <v>3063.7539999999999</v>
      </c>
      <c r="D1001">
        <v>10</v>
      </c>
      <c r="E1001" t="s">
        <v>7782</v>
      </c>
      <c r="F1001" t="s">
        <v>7773</v>
      </c>
      <c r="G1001" t="s">
        <v>5753</v>
      </c>
      <c r="H1001">
        <v>14</v>
      </c>
      <c r="I1001">
        <v>0.75</v>
      </c>
      <c r="J1001">
        <v>9</v>
      </c>
      <c r="K1001">
        <v>9</v>
      </c>
      <c r="L1001" t="s">
        <v>7357</v>
      </c>
      <c r="O1001" t="s">
        <v>7805</v>
      </c>
      <c r="P1001" t="s">
        <v>7774</v>
      </c>
      <c r="Q1001" t="s">
        <v>7262</v>
      </c>
      <c r="R1001" t="s">
        <v>7649</v>
      </c>
      <c r="S1001" t="s">
        <v>7649</v>
      </c>
      <c r="T1001">
        <v>5.56</v>
      </c>
      <c r="U1001" t="s">
        <v>7956</v>
      </c>
      <c r="V1001">
        <v>1.8</v>
      </c>
      <c r="W1001" t="s">
        <v>7774</v>
      </c>
      <c r="X1001" t="s">
        <v>7789</v>
      </c>
      <c r="Y1001" t="s">
        <v>7774</v>
      </c>
      <c r="AC1001" t="s">
        <v>5678</v>
      </c>
      <c r="AD1001">
        <v>42.757470619999999</v>
      </c>
      <c r="AE1001">
        <v>-82.037230629999996</v>
      </c>
      <c r="AF1001">
        <v>201.9</v>
      </c>
      <c r="AG1001">
        <v>290</v>
      </c>
      <c r="AH1001" t="s">
        <v>8087</v>
      </c>
      <c r="AI1001">
        <v>15</v>
      </c>
      <c r="AJ1001">
        <v>986</v>
      </c>
      <c r="AK1001">
        <v>5.15</v>
      </c>
      <c r="AL1001">
        <v>314.92599999999999</v>
      </c>
      <c r="AM1001">
        <v>2115</v>
      </c>
      <c r="AN1001">
        <v>2115</v>
      </c>
      <c r="AQ1001">
        <v>1.24</v>
      </c>
      <c r="AR1001">
        <v>1.23</v>
      </c>
      <c r="AT1001">
        <v>2.14</v>
      </c>
      <c r="AU1001">
        <v>2.14</v>
      </c>
      <c r="BA1001">
        <v>0.75</v>
      </c>
      <c r="BB1001">
        <v>9</v>
      </c>
    </row>
    <row r="1002" spans="1:54" x14ac:dyDescent="0.35">
      <c r="A1002" t="s">
        <v>8084</v>
      </c>
      <c r="B1002">
        <v>998</v>
      </c>
      <c r="C1002">
        <v>3064.2</v>
      </c>
      <c r="D1002">
        <v>10</v>
      </c>
      <c r="E1002" t="s">
        <v>7782</v>
      </c>
      <c r="F1002" t="s">
        <v>8085</v>
      </c>
      <c r="G1002" t="s">
        <v>8107</v>
      </c>
      <c r="Q1002" t="s">
        <v>7263</v>
      </c>
      <c r="R1002" t="s">
        <v>7436</v>
      </c>
      <c r="S1002" t="s">
        <v>7436</v>
      </c>
      <c r="T1002">
        <v>5.56</v>
      </c>
      <c r="U1002" t="s">
        <v>7957</v>
      </c>
      <c r="V1002">
        <v>1.8</v>
      </c>
      <c r="W1002" t="s">
        <v>7774</v>
      </c>
      <c r="AD1002">
        <v>42.757470499999997</v>
      </c>
      <c r="AE1002">
        <v>-82.037225100000001</v>
      </c>
      <c r="AF1002">
        <v>201.9</v>
      </c>
      <c r="AG1002">
        <v>290</v>
      </c>
      <c r="AH1002" t="s">
        <v>8087</v>
      </c>
      <c r="AJ1002">
        <v>986</v>
      </c>
      <c r="AK1002">
        <v>5.6</v>
      </c>
    </row>
    <row r="1003" spans="1:54" x14ac:dyDescent="0.35">
      <c r="A1003" t="s">
        <v>7778</v>
      </c>
      <c r="B1003">
        <v>999</v>
      </c>
      <c r="C1003">
        <v>3064.8470000000002</v>
      </c>
      <c r="D1003">
        <v>10</v>
      </c>
      <c r="E1003" t="s">
        <v>7782</v>
      </c>
      <c r="F1003" t="s">
        <v>7773</v>
      </c>
      <c r="G1003" t="s">
        <v>5753</v>
      </c>
      <c r="H1003">
        <v>13</v>
      </c>
      <c r="I1003">
        <v>0.7</v>
      </c>
      <c r="J1003">
        <v>12</v>
      </c>
      <c r="K1003">
        <v>8</v>
      </c>
      <c r="L1003" t="s">
        <v>7556</v>
      </c>
      <c r="O1003" t="s">
        <v>7805</v>
      </c>
      <c r="P1003" t="s">
        <v>7774</v>
      </c>
      <c r="Q1003" t="s">
        <v>7263</v>
      </c>
      <c r="R1003" t="s">
        <v>7436</v>
      </c>
      <c r="S1003" t="s">
        <v>7436</v>
      </c>
      <c r="T1003">
        <v>5.56</v>
      </c>
      <c r="U1003" t="s">
        <v>7957</v>
      </c>
      <c r="V1003">
        <v>1.8</v>
      </c>
      <c r="W1003" t="s">
        <v>7774</v>
      </c>
      <c r="X1003" t="s">
        <v>7783</v>
      </c>
      <c r="Y1003" t="s">
        <v>7774</v>
      </c>
      <c r="AC1003" t="s">
        <v>5678</v>
      </c>
      <c r="AD1003">
        <v>42.757470339999998</v>
      </c>
      <c r="AE1003">
        <v>-82.037217220000002</v>
      </c>
      <c r="AF1003">
        <v>201.9</v>
      </c>
      <c r="AG1003">
        <v>290</v>
      </c>
      <c r="AH1003" t="s">
        <v>8087</v>
      </c>
      <c r="AI1003">
        <v>15</v>
      </c>
      <c r="AJ1003">
        <v>986</v>
      </c>
      <c r="AK1003">
        <v>0.64200000000000002</v>
      </c>
      <c r="AL1003">
        <v>-416.69400000000002</v>
      </c>
      <c r="AM1003">
        <v>2112</v>
      </c>
      <c r="AN1003">
        <v>2113</v>
      </c>
      <c r="AQ1003">
        <v>1.23</v>
      </c>
      <c r="AR1003">
        <v>1.23</v>
      </c>
      <c r="AT1003">
        <v>2.14</v>
      </c>
      <c r="AU1003">
        <v>2.14</v>
      </c>
      <c r="BA1003">
        <v>0.7</v>
      </c>
      <c r="BB1003">
        <v>12</v>
      </c>
    </row>
    <row r="1004" spans="1:54" x14ac:dyDescent="0.35">
      <c r="A1004" t="s">
        <v>7778</v>
      </c>
      <c r="B1004">
        <v>1000</v>
      </c>
      <c r="C1004">
        <v>3065.4589999999998</v>
      </c>
      <c r="D1004">
        <v>10</v>
      </c>
      <c r="E1004" t="s">
        <v>7782</v>
      </c>
      <c r="F1004" t="s">
        <v>7773</v>
      </c>
      <c r="G1004" t="s">
        <v>5753</v>
      </c>
      <c r="H1004">
        <v>14</v>
      </c>
      <c r="I1004">
        <v>0.79</v>
      </c>
      <c r="J1004">
        <v>11</v>
      </c>
      <c r="K1004">
        <v>7</v>
      </c>
      <c r="L1004" t="s">
        <v>7339</v>
      </c>
      <c r="O1004" t="s">
        <v>7805</v>
      </c>
      <c r="P1004" t="s">
        <v>7774</v>
      </c>
      <c r="Q1004" t="s">
        <v>7263</v>
      </c>
      <c r="R1004" t="s">
        <v>7436</v>
      </c>
      <c r="S1004" t="s">
        <v>7436</v>
      </c>
      <c r="T1004">
        <v>5.56</v>
      </c>
      <c r="U1004" t="s">
        <v>7957</v>
      </c>
      <c r="V1004">
        <v>1.8</v>
      </c>
      <c r="W1004" t="s">
        <v>7774</v>
      </c>
      <c r="X1004" t="s">
        <v>7783</v>
      </c>
      <c r="Y1004" t="s">
        <v>7774</v>
      </c>
      <c r="AC1004" t="s">
        <v>5678</v>
      </c>
      <c r="AD1004">
        <v>42.757470179999999</v>
      </c>
      <c r="AE1004">
        <v>-82.037209700000005</v>
      </c>
      <c r="AF1004">
        <v>201.9</v>
      </c>
      <c r="AG1004">
        <v>290</v>
      </c>
      <c r="AH1004" t="s">
        <v>8087</v>
      </c>
      <c r="AI1004">
        <v>15</v>
      </c>
      <c r="AJ1004">
        <v>986</v>
      </c>
      <c r="AK1004">
        <v>1.254</v>
      </c>
      <c r="AL1004">
        <v>-409.56299999999999</v>
      </c>
      <c r="AM1004">
        <v>2112</v>
      </c>
      <c r="AN1004">
        <v>2113</v>
      </c>
      <c r="AQ1004">
        <v>1.23</v>
      </c>
      <c r="AR1004">
        <v>1.23</v>
      </c>
      <c r="AT1004">
        <v>2.14</v>
      </c>
      <c r="AU1004">
        <v>2.14</v>
      </c>
      <c r="BA1004">
        <v>0.79</v>
      </c>
      <c r="BB1004">
        <v>11</v>
      </c>
    </row>
    <row r="1005" spans="1:54" x14ac:dyDescent="0.35">
      <c r="A1005" t="s">
        <v>8084</v>
      </c>
      <c r="B1005">
        <v>1001</v>
      </c>
      <c r="C1005">
        <v>3069.1</v>
      </c>
      <c r="D1005">
        <v>10</v>
      </c>
      <c r="E1005" t="s">
        <v>7782</v>
      </c>
      <c r="F1005" t="s">
        <v>8085</v>
      </c>
      <c r="G1005" t="s">
        <v>8107</v>
      </c>
      <c r="Q1005" t="s">
        <v>8557</v>
      </c>
      <c r="R1005" t="s">
        <v>7672</v>
      </c>
      <c r="S1005" t="s">
        <v>7672</v>
      </c>
      <c r="T1005">
        <v>5.56</v>
      </c>
      <c r="U1005" t="s">
        <v>8558</v>
      </c>
      <c r="V1005">
        <v>1.8</v>
      </c>
      <c r="W1005" t="s">
        <v>7774</v>
      </c>
      <c r="AD1005">
        <v>42.757469260000001</v>
      </c>
      <c r="AE1005">
        <v>-82.037164939999997</v>
      </c>
      <c r="AF1005">
        <v>202</v>
      </c>
      <c r="AG1005">
        <v>290</v>
      </c>
      <c r="AH1005" t="s">
        <v>8087</v>
      </c>
      <c r="AJ1005">
        <v>986</v>
      </c>
      <c r="AK1005">
        <v>4.9000000000000004</v>
      </c>
    </row>
    <row r="1006" spans="1:54" x14ac:dyDescent="0.35">
      <c r="A1006" t="s">
        <v>8084</v>
      </c>
      <c r="B1006">
        <v>1002</v>
      </c>
      <c r="C1006">
        <v>3074.9</v>
      </c>
      <c r="D1006">
        <v>10</v>
      </c>
      <c r="E1006" t="s">
        <v>7782</v>
      </c>
      <c r="F1006" t="s">
        <v>8085</v>
      </c>
      <c r="G1006" t="s">
        <v>8107</v>
      </c>
      <c r="Q1006" t="s">
        <v>7264</v>
      </c>
      <c r="R1006" t="s">
        <v>7481</v>
      </c>
      <c r="S1006" t="s">
        <v>7481</v>
      </c>
      <c r="T1006">
        <v>5.56</v>
      </c>
      <c r="U1006" t="s">
        <v>7959</v>
      </c>
      <c r="V1006">
        <v>1.9</v>
      </c>
      <c r="W1006" t="s">
        <v>7774</v>
      </c>
      <c r="AD1006">
        <v>42.757467730000002</v>
      </c>
      <c r="AE1006">
        <v>-82.037093740000003</v>
      </c>
      <c r="AF1006">
        <v>202.2</v>
      </c>
      <c r="AG1006">
        <v>290</v>
      </c>
      <c r="AH1006" t="s">
        <v>8087</v>
      </c>
      <c r="AJ1006">
        <v>986</v>
      </c>
      <c r="AK1006">
        <v>5.8</v>
      </c>
    </row>
    <row r="1007" spans="1:54" x14ac:dyDescent="0.35">
      <c r="A1007" t="s">
        <v>7778</v>
      </c>
      <c r="B1007">
        <v>1003</v>
      </c>
      <c r="C1007">
        <v>3075.3</v>
      </c>
      <c r="D1007">
        <v>10</v>
      </c>
      <c r="E1007" t="s">
        <v>7782</v>
      </c>
      <c r="F1007" t="s">
        <v>7773</v>
      </c>
      <c r="G1007" t="s">
        <v>5753</v>
      </c>
      <c r="H1007">
        <v>18</v>
      </c>
      <c r="I1007">
        <v>0.99</v>
      </c>
      <c r="J1007">
        <v>12</v>
      </c>
      <c r="K1007">
        <v>8</v>
      </c>
      <c r="L1007" t="s">
        <v>7958</v>
      </c>
      <c r="O1007" t="s">
        <v>7805</v>
      </c>
      <c r="P1007" t="s">
        <v>7774</v>
      </c>
      <c r="Q1007" t="s">
        <v>7264</v>
      </c>
      <c r="R1007" t="s">
        <v>7481</v>
      </c>
      <c r="S1007" t="s">
        <v>7481</v>
      </c>
      <c r="T1007">
        <v>5.56</v>
      </c>
      <c r="U1007" t="s">
        <v>7959</v>
      </c>
      <c r="V1007">
        <v>1.8</v>
      </c>
      <c r="W1007" t="s">
        <v>7774</v>
      </c>
      <c r="X1007" t="s">
        <v>7783</v>
      </c>
      <c r="Y1007" t="s">
        <v>7774</v>
      </c>
      <c r="AC1007" t="s">
        <v>5678</v>
      </c>
      <c r="AD1007">
        <v>42.757467609999999</v>
      </c>
      <c r="AE1007">
        <v>-82.037088890000007</v>
      </c>
      <c r="AF1007">
        <v>202.2</v>
      </c>
      <c r="AG1007">
        <v>290</v>
      </c>
      <c r="AH1007" t="s">
        <v>8087</v>
      </c>
      <c r="AI1007">
        <v>15</v>
      </c>
      <c r="AJ1007">
        <v>986</v>
      </c>
      <c r="AK1007">
        <v>0.39400000000000002</v>
      </c>
      <c r="AL1007">
        <v>377.76900000000001</v>
      </c>
      <c r="AM1007">
        <v>2108</v>
      </c>
      <c r="AN1007">
        <v>2110</v>
      </c>
      <c r="AQ1007">
        <v>1.23</v>
      </c>
      <c r="AR1007">
        <v>1.23</v>
      </c>
      <c r="AT1007">
        <v>2.14</v>
      </c>
      <c r="AU1007">
        <v>2.14</v>
      </c>
      <c r="BA1007">
        <v>0.99</v>
      </c>
      <c r="BB1007">
        <v>12</v>
      </c>
    </row>
    <row r="1008" spans="1:54" x14ac:dyDescent="0.35">
      <c r="A1008" t="s">
        <v>7778</v>
      </c>
      <c r="B1008">
        <v>1004</v>
      </c>
      <c r="C1008">
        <v>3076.2049999999999</v>
      </c>
      <c r="D1008">
        <v>10</v>
      </c>
      <c r="E1008" t="s">
        <v>7782</v>
      </c>
      <c r="F1008" t="s">
        <v>7773</v>
      </c>
      <c r="G1008" t="s">
        <v>5753</v>
      </c>
      <c r="H1008">
        <v>14</v>
      </c>
      <c r="I1008">
        <v>0.76</v>
      </c>
      <c r="J1008">
        <v>15</v>
      </c>
      <c r="K1008">
        <v>8</v>
      </c>
      <c r="L1008" t="s">
        <v>7958</v>
      </c>
      <c r="O1008" t="s">
        <v>7805</v>
      </c>
      <c r="P1008" t="s">
        <v>7774</v>
      </c>
      <c r="Q1008" t="s">
        <v>7264</v>
      </c>
      <c r="R1008" t="s">
        <v>7481</v>
      </c>
      <c r="S1008" t="s">
        <v>7481</v>
      </c>
      <c r="T1008">
        <v>5.56</v>
      </c>
      <c r="U1008" t="s">
        <v>7959</v>
      </c>
      <c r="V1008">
        <v>1.9</v>
      </c>
      <c r="W1008" t="s">
        <v>7774</v>
      </c>
      <c r="X1008" t="s">
        <v>7783</v>
      </c>
      <c r="Y1008" t="s">
        <v>7774</v>
      </c>
      <c r="AC1008" t="s">
        <v>5678</v>
      </c>
      <c r="AD1008">
        <v>42.757467339999998</v>
      </c>
      <c r="AE1008">
        <v>-82.037077800000006</v>
      </c>
      <c r="AF1008">
        <v>202.2</v>
      </c>
      <c r="AG1008">
        <v>290</v>
      </c>
      <c r="AH1008" t="s">
        <v>8087</v>
      </c>
      <c r="AI1008">
        <v>15</v>
      </c>
      <c r="AJ1008">
        <v>986</v>
      </c>
      <c r="AK1008">
        <v>1.298</v>
      </c>
      <c r="AL1008">
        <v>377.40300000000002</v>
      </c>
      <c r="AM1008">
        <v>2106</v>
      </c>
      <c r="AN1008">
        <v>2108</v>
      </c>
      <c r="AQ1008">
        <v>1.23</v>
      </c>
      <c r="AR1008">
        <v>1.23</v>
      </c>
      <c r="AT1008">
        <v>2.14</v>
      </c>
      <c r="AU1008">
        <v>2.14</v>
      </c>
      <c r="BA1008">
        <v>0.76</v>
      </c>
      <c r="BB1008">
        <v>15</v>
      </c>
    </row>
    <row r="1009" spans="1:54" x14ac:dyDescent="0.35">
      <c r="A1009" t="s">
        <v>8084</v>
      </c>
      <c r="B1009">
        <v>1005</v>
      </c>
      <c r="C1009">
        <v>3081.2</v>
      </c>
      <c r="D1009">
        <v>10</v>
      </c>
      <c r="E1009" t="s">
        <v>7782</v>
      </c>
      <c r="F1009" t="s">
        <v>8085</v>
      </c>
      <c r="G1009" t="s">
        <v>8107</v>
      </c>
      <c r="Q1009" t="s">
        <v>7265</v>
      </c>
      <c r="R1009" t="s">
        <v>7609</v>
      </c>
      <c r="S1009" t="s">
        <v>7609</v>
      </c>
      <c r="T1009">
        <v>5.56</v>
      </c>
      <c r="U1009" t="s">
        <v>7960</v>
      </c>
      <c r="V1009">
        <v>1.9</v>
      </c>
      <c r="W1009" t="s">
        <v>7774</v>
      </c>
      <c r="AD1009">
        <v>42.757465760000002</v>
      </c>
      <c r="AE1009">
        <v>-82.037016379999997</v>
      </c>
      <c r="AF1009">
        <v>202.2</v>
      </c>
      <c r="AG1009">
        <v>290</v>
      </c>
      <c r="AH1009" t="s">
        <v>8087</v>
      </c>
      <c r="AJ1009">
        <v>986</v>
      </c>
      <c r="AK1009">
        <v>6.3</v>
      </c>
    </row>
    <row r="1010" spans="1:54" x14ac:dyDescent="0.35">
      <c r="A1010" t="s">
        <v>7778</v>
      </c>
      <c r="B1010">
        <v>1006</v>
      </c>
      <c r="C1010">
        <v>3086.1880000000001</v>
      </c>
      <c r="D1010">
        <v>10</v>
      </c>
      <c r="E1010" t="s">
        <v>7782</v>
      </c>
      <c r="F1010" t="s">
        <v>7773</v>
      </c>
      <c r="G1010" t="s">
        <v>7797</v>
      </c>
      <c r="H1010">
        <v>12</v>
      </c>
      <c r="I1010">
        <v>0.66</v>
      </c>
      <c r="J1010">
        <v>10</v>
      </c>
      <c r="K1010">
        <v>9</v>
      </c>
      <c r="L1010" t="s">
        <v>7706</v>
      </c>
      <c r="O1010" t="s">
        <v>7784</v>
      </c>
      <c r="P1010" t="s">
        <v>7774</v>
      </c>
      <c r="Q1010" t="s">
        <v>7265</v>
      </c>
      <c r="R1010" t="s">
        <v>7609</v>
      </c>
      <c r="S1010" t="s">
        <v>7609</v>
      </c>
      <c r="T1010">
        <v>5.56</v>
      </c>
      <c r="U1010" t="s">
        <v>7960</v>
      </c>
      <c r="V1010">
        <v>1.8</v>
      </c>
      <c r="W1010" t="s">
        <v>7774</v>
      </c>
      <c r="X1010" t="s">
        <v>7783</v>
      </c>
      <c r="Y1010" t="s">
        <v>7774</v>
      </c>
      <c r="AC1010" t="s">
        <v>5762</v>
      </c>
      <c r="AD1010">
        <v>42.757464089999999</v>
      </c>
      <c r="AE1010">
        <v>-82.036955199999994</v>
      </c>
      <c r="AF1010">
        <v>202.2</v>
      </c>
      <c r="AG1010">
        <v>290</v>
      </c>
      <c r="AH1010" t="s">
        <v>8087</v>
      </c>
      <c r="AI1010">
        <v>15</v>
      </c>
      <c r="AJ1010">
        <v>986</v>
      </c>
      <c r="AK1010">
        <v>4.984</v>
      </c>
      <c r="AL1010">
        <v>32.216000000000001</v>
      </c>
      <c r="AM1010">
        <v>2114</v>
      </c>
      <c r="AN1010">
        <v>2115</v>
      </c>
      <c r="AQ1010">
        <v>1.23</v>
      </c>
      <c r="AR1010">
        <v>1.23</v>
      </c>
      <c r="AT1010">
        <v>2.14</v>
      </c>
      <c r="AU1010">
        <v>2.14</v>
      </c>
      <c r="BA1010">
        <v>0.66</v>
      </c>
      <c r="BB1010">
        <v>10</v>
      </c>
    </row>
    <row r="1011" spans="1:54" x14ac:dyDescent="0.35">
      <c r="A1011" t="s">
        <v>8084</v>
      </c>
      <c r="B1011">
        <v>1007</v>
      </c>
      <c r="C1011">
        <v>3087.1</v>
      </c>
      <c r="D1011">
        <v>10</v>
      </c>
      <c r="E1011" t="s">
        <v>7782</v>
      </c>
      <c r="F1011" t="s">
        <v>8085</v>
      </c>
      <c r="G1011" t="s">
        <v>8107</v>
      </c>
      <c r="Q1011" t="s">
        <v>8559</v>
      </c>
      <c r="R1011" t="s">
        <v>7648</v>
      </c>
      <c r="S1011" t="s">
        <v>7648</v>
      </c>
      <c r="T1011">
        <v>5.56</v>
      </c>
      <c r="U1011" t="s">
        <v>8560</v>
      </c>
      <c r="V1011">
        <v>1.8</v>
      </c>
      <c r="W1011" t="s">
        <v>7774</v>
      </c>
      <c r="AD1011">
        <v>42.757463770000001</v>
      </c>
      <c r="AE1011">
        <v>-82.03694394</v>
      </c>
      <c r="AF1011">
        <v>202.2</v>
      </c>
      <c r="AG1011">
        <v>290</v>
      </c>
      <c r="AH1011" t="s">
        <v>8087</v>
      </c>
      <c r="AJ1011">
        <v>986</v>
      </c>
      <c r="AK1011">
        <v>5.9</v>
      </c>
    </row>
    <row r="1012" spans="1:54" x14ac:dyDescent="0.35">
      <c r="A1012" t="s">
        <v>8084</v>
      </c>
      <c r="B1012">
        <v>1008</v>
      </c>
      <c r="C1012">
        <v>3092.2</v>
      </c>
      <c r="D1012">
        <v>10</v>
      </c>
      <c r="E1012" t="s">
        <v>7782</v>
      </c>
      <c r="F1012" t="s">
        <v>8085</v>
      </c>
      <c r="G1012" t="s">
        <v>8107</v>
      </c>
      <c r="Q1012" t="s">
        <v>8561</v>
      </c>
      <c r="R1012" t="s">
        <v>7528</v>
      </c>
      <c r="S1012" t="s">
        <v>7528</v>
      </c>
      <c r="T1012">
        <v>5.56</v>
      </c>
      <c r="U1012" t="s">
        <v>8562</v>
      </c>
      <c r="V1012">
        <v>1.9</v>
      </c>
      <c r="W1012" t="s">
        <v>7774</v>
      </c>
      <c r="AD1012">
        <v>42.757461990000003</v>
      </c>
      <c r="AE1012">
        <v>-82.03688133</v>
      </c>
      <c r="AF1012">
        <v>202.2</v>
      </c>
      <c r="AG1012">
        <v>290</v>
      </c>
      <c r="AH1012" t="s">
        <v>8087</v>
      </c>
      <c r="AJ1012">
        <v>986</v>
      </c>
      <c r="AK1012">
        <v>5.0999999999999996</v>
      </c>
    </row>
    <row r="1013" spans="1:54" x14ac:dyDescent="0.35">
      <c r="A1013" t="s">
        <v>8084</v>
      </c>
      <c r="B1013">
        <v>1009</v>
      </c>
      <c r="C1013">
        <v>3109.6</v>
      </c>
      <c r="D1013">
        <v>10</v>
      </c>
      <c r="E1013" t="s">
        <v>7782</v>
      </c>
      <c r="F1013" t="s">
        <v>8085</v>
      </c>
      <c r="G1013" t="s">
        <v>8107</v>
      </c>
      <c r="Q1013" t="s">
        <v>7266</v>
      </c>
      <c r="R1013" t="s">
        <v>7417</v>
      </c>
      <c r="S1013" t="s">
        <v>7417</v>
      </c>
      <c r="T1013">
        <v>5.56</v>
      </c>
      <c r="U1013" t="s">
        <v>7884</v>
      </c>
      <c r="V1013">
        <v>1.8</v>
      </c>
      <c r="W1013" t="s">
        <v>7774</v>
      </c>
      <c r="AD1013">
        <v>42.757455520000001</v>
      </c>
      <c r="AE1013">
        <v>-82.036667730000005</v>
      </c>
      <c r="AF1013">
        <v>202.2</v>
      </c>
      <c r="AG1013">
        <v>290</v>
      </c>
      <c r="AH1013" t="s">
        <v>8087</v>
      </c>
      <c r="AJ1013">
        <v>986</v>
      </c>
      <c r="AK1013">
        <v>17.399999999999999</v>
      </c>
    </row>
    <row r="1014" spans="1:54" x14ac:dyDescent="0.35">
      <c r="A1014" t="s">
        <v>7778</v>
      </c>
      <c r="B1014">
        <v>1010</v>
      </c>
      <c r="C1014">
        <v>3118.261</v>
      </c>
      <c r="D1014">
        <v>10</v>
      </c>
      <c r="E1014" t="s">
        <v>7798</v>
      </c>
      <c r="F1014" t="s">
        <v>7773</v>
      </c>
      <c r="G1014" t="s">
        <v>7810</v>
      </c>
      <c r="J1014">
        <v>17</v>
      </c>
      <c r="K1014">
        <v>4</v>
      </c>
      <c r="L1014" t="s">
        <v>7574</v>
      </c>
      <c r="O1014" t="s">
        <v>7776</v>
      </c>
      <c r="P1014" t="s">
        <v>3293</v>
      </c>
      <c r="Q1014" t="s">
        <v>7266</v>
      </c>
      <c r="R1014" t="s">
        <v>7417</v>
      </c>
      <c r="S1014" t="s">
        <v>7417</v>
      </c>
      <c r="T1014">
        <v>5.56</v>
      </c>
      <c r="U1014" t="s">
        <v>7884</v>
      </c>
      <c r="V1014">
        <v>1.8</v>
      </c>
      <c r="W1014" t="s">
        <v>7774</v>
      </c>
      <c r="X1014" t="s">
        <v>7783</v>
      </c>
      <c r="Y1014" t="s">
        <v>7774</v>
      </c>
      <c r="AC1014" t="s">
        <v>5776</v>
      </c>
      <c r="AD1014">
        <v>42.75745225</v>
      </c>
      <c r="AE1014">
        <v>-82.036561500000005</v>
      </c>
      <c r="AF1014">
        <v>202.2</v>
      </c>
      <c r="AG1014">
        <v>290</v>
      </c>
      <c r="AH1014" t="s">
        <v>8087</v>
      </c>
      <c r="AI1014">
        <v>15</v>
      </c>
      <c r="AJ1014">
        <v>986</v>
      </c>
      <c r="AK1014">
        <v>8.6530000000000005</v>
      </c>
      <c r="AL1014">
        <v>0.10199999999999999</v>
      </c>
    </row>
    <row r="1015" spans="1:54" x14ac:dyDescent="0.35">
      <c r="A1015" t="s">
        <v>8084</v>
      </c>
      <c r="B1015">
        <v>1011</v>
      </c>
      <c r="C1015">
        <v>3124.1</v>
      </c>
      <c r="D1015">
        <v>10</v>
      </c>
      <c r="E1015" t="s">
        <v>7782</v>
      </c>
      <c r="F1015" t="s">
        <v>8085</v>
      </c>
      <c r="G1015" t="s">
        <v>8107</v>
      </c>
      <c r="Q1015" t="s">
        <v>7267</v>
      </c>
      <c r="R1015" t="s">
        <v>7571</v>
      </c>
      <c r="S1015" t="s">
        <v>7571</v>
      </c>
      <c r="T1015">
        <v>5.56</v>
      </c>
      <c r="U1015" t="s">
        <v>7885</v>
      </c>
      <c r="V1015">
        <v>1.8</v>
      </c>
      <c r="W1015" t="s">
        <v>7774</v>
      </c>
      <c r="AD1015">
        <v>42.757450009999999</v>
      </c>
      <c r="AE1015">
        <v>-82.036489739999993</v>
      </c>
      <c r="AF1015">
        <v>202.1</v>
      </c>
      <c r="AG1015">
        <v>290</v>
      </c>
      <c r="AH1015" t="s">
        <v>8087</v>
      </c>
      <c r="AJ1015">
        <v>986</v>
      </c>
      <c r="AK1015">
        <v>14.5</v>
      </c>
    </row>
    <row r="1016" spans="1:54" x14ac:dyDescent="0.35">
      <c r="A1016" t="s">
        <v>7778</v>
      </c>
      <c r="B1016">
        <v>1012</v>
      </c>
      <c r="C1016">
        <v>3125.9940000000001</v>
      </c>
      <c r="D1016">
        <v>10</v>
      </c>
      <c r="E1016" t="s">
        <v>7798</v>
      </c>
      <c r="F1016" t="s">
        <v>7773</v>
      </c>
      <c r="G1016" t="s">
        <v>7797</v>
      </c>
      <c r="H1016">
        <v>10</v>
      </c>
      <c r="I1016">
        <v>0.56000000000000005</v>
      </c>
      <c r="J1016">
        <v>16</v>
      </c>
      <c r="K1016">
        <v>4</v>
      </c>
      <c r="L1016" t="s">
        <v>7495</v>
      </c>
      <c r="O1016" t="s">
        <v>7784</v>
      </c>
      <c r="P1016" t="s">
        <v>7774</v>
      </c>
      <c r="Q1016" t="s">
        <v>7267</v>
      </c>
      <c r="R1016" t="s">
        <v>7571</v>
      </c>
      <c r="S1016" t="s">
        <v>7571</v>
      </c>
      <c r="T1016">
        <v>5.56</v>
      </c>
      <c r="U1016" t="s">
        <v>7885</v>
      </c>
      <c r="V1016">
        <v>1.8</v>
      </c>
      <c r="W1016" t="s">
        <v>7774</v>
      </c>
      <c r="X1016" t="s">
        <v>7783</v>
      </c>
      <c r="Y1016" t="s">
        <v>7774</v>
      </c>
      <c r="Z1016">
        <v>15</v>
      </c>
      <c r="AA1016">
        <v>15</v>
      </c>
      <c r="AB1016">
        <v>8</v>
      </c>
      <c r="AC1016" t="s">
        <v>5753</v>
      </c>
      <c r="AD1016">
        <v>42.757449340000001</v>
      </c>
      <c r="AE1016">
        <v>-82.036466570000002</v>
      </c>
      <c r="AF1016">
        <v>202.2</v>
      </c>
      <c r="AG1016">
        <v>290</v>
      </c>
      <c r="AH1016" t="s">
        <v>8087</v>
      </c>
      <c r="AI1016">
        <v>15</v>
      </c>
      <c r="AJ1016">
        <v>986</v>
      </c>
      <c r="AK1016">
        <v>1.887</v>
      </c>
      <c r="AL1016">
        <v>233.85400000000001</v>
      </c>
      <c r="AM1016">
        <v>2108</v>
      </c>
      <c r="AN1016">
        <v>2110</v>
      </c>
      <c r="AQ1016">
        <v>1.23</v>
      </c>
      <c r="AR1016">
        <v>1.23</v>
      </c>
      <c r="AT1016">
        <v>2.14</v>
      </c>
      <c r="AU1016">
        <v>2.14</v>
      </c>
      <c r="BA1016">
        <v>0.56000000000000005</v>
      </c>
      <c r="BB1016">
        <v>16</v>
      </c>
    </row>
    <row r="1017" spans="1:54" x14ac:dyDescent="0.35">
      <c r="A1017" t="s">
        <v>7778</v>
      </c>
      <c r="B1017">
        <v>1013</v>
      </c>
      <c r="C1017">
        <v>3138.5909999999999</v>
      </c>
      <c r="D1017">
        <v>10</v>
      </c>
      <c r="E1017" t="s">
        <v>7782</v>
      </c>
      <c r="F1017" t="s">
        <v>7773</v>
      </c>
      <c r="G1017" t="s">
        <v>7797</v>
      </c>
      <c r="H1017">
        <v>14</v>
      </c>
      <c r="I1017">
        <v>0.79</v>
      </c>
      <c r="J1017">
        <v>9</v>
      </c>
      <c r="K1017">
        <v>6</v>
      </c>
      <c r="L1017" t="s">
        <v>7961</v>
      </c>
      <c r="O1017" t="s">
        <v>7784</v>
      </c>
      <c r="P1017" t="s">
        <v>7774</v>
      </c>
      <c r="Q1017" t="s">
        <v>7267</v>
      </c>
      <c r="R1017" t="s">
        <v>7571</v>
      </c>
      <c r="S1017" t="s">
        <v>7571</v>
      </c>
      <c r="T1017">
        <v>5.56</v>
      </c>
      <c r="U1017" t="s">
        <v>7885</v>
      </c>
      <c r="V1017">
        <v>1.8</v>
      </c>
      <c r="W1017" t="s">
        <v>7774</v>
      </c>
      <c r="X1017" t="s">
        <v>7789</v>
      </c>
      <c r="Y1017" t="s">
        <v>7774</v>
      </c>
      <c r="AC1017" t="s">
        <v>5762</v>
      </c>
      <c r="AD1017">
        <v>42.757445590000003</v>
      </c>
      <c r="AE1017">
        <v>-82.036311859999998</v>
      </c>
      <c r="AF1017">
        <v>202.3</v>
      </c>
      <c r="AG1017">
        <v>290</v>
      </c>
      <c r="AH1017" t="s">
        <v>8087</v>
      </c>
      <c r="AI1017">
        <v>15</v>
      </c>
      <c r="AJ1017">
        <v>986</v>
      </c>
      <c r="AK1017">
        <v>14.487</v>
      </c>
      <c r="AL1017">
        <v>350.32600000000002</v>
      </c>
      <c r="AM1017">
        <v>2114</v>
      </c>
      <c r="AN1017">
        <v>2115</v>
      </c>
      <c r="AQ1017">
        <v>1.23</v>
      </c>
      <c r="AR1017">
        <v>1.23</v>
      </c>
      <c r="AT1017">
        <v>2.14</v>
      </c>
      <c r="AU1017">
        <v>2.14</v>
      </c>
      <c r="BA1017">
        <v>0.79</v>
      </c>
      <c r="BB1017">
        <v>9</v>
      </c>
    </row>
    <row r="1018" spans="1:54" x14ac:dyDescent="0.35">
      <c r="A1018" t="s">
        <v>8084</v>
      </c>
      <c r="B1018">
        <v>1014</v>
      </c>
      <c r="C1018">
        <v>3142.1</v>
      </c>
      <c r="D1018">
        <v>10</v>
      </c>
      <c r="E1018" t="s">
        <v>7782</v>
      </c>
      <c r="F1018" t="s">
        <v>8085</v>
      </c>
      <c r="G1018" t="s">
        <v>8107</v>
      </c>
      <c r="Q1018" t="s">
        <v>8563</v>
      </c>
      <c r="R1018" t="s">
        <v>7373</v>
      </c>
      <c r="S1018" t="s">
        <v>7373</v>
      </c>
      <c r="T1018">
        <v>5.56</v>
      </c>
      <c r="U1018" t="s">
        <v>8564</v>
      </c>
      <c r="V1018">
        <v>1.8</v>
      </c>
      <c r="W1018" t="s">
        <v>7774</v>
      </c>
      <c r="AD1018">
        <v>42.757444739999997</v>
      </c>
      <c r="AE1018">
        <v>-82.036268710000002</v>
      </c>
      <c r="AF1018">
        <v>202.3</v>
      </c>
      <c r="AG1018">
        <v>290</v>
      </c>
      <c r="AH1018" t="s">
        <v>8087</v>
      </c>
      <c r="AJ1018">
        <v>986</v>
      </c>
      <c r="AK1018">
        <v>18</v>
      </c>
    </row>
    <row r="1019" spans="1:54" x14ac:dyDescent="0.35">
      <c r="A1019" t="s">
        <v>8084</v>
      </c>
      <c r="B1019">
        <v>1015</v>
      </c>
      <c r="C1019">
        <v>3160.2</v>
      </c>
      <c r="D1019">
        <v>10</v>
      </c>
      <c r="E1019" t="s">
        <v>7782</v>
      </c>
      <c r="F1019" t="s">
        <v>8085</v>
      </c>
      <c r="G1019" t="s">
        <v>8107</v>
      </c>
      <c r="Q1019" t="s">
        <v>7268</v>
      </c>
      <c r="R1019" t="s">
        <v>7435</v>
      </c>
      <c r="S1019" t="s">
        <v>7435</v>
      </c>
      <c r="T1019">
        <v>5.56</v>
      </c>
      <c r="U1019" t="s">
        <v>7962</v>
      </c>
      <c r="V1019">
        <v>1.8</v>
      </c>
      <c r="W1019" t="s">
        <v>7774</v>
      </c>
      <c r="AD1019">
        <v>42.757440029999998</v>
      </c>
      <c r="AE1019">
        <v>-82.036046420000005</v>
      </c>
      <c r="AF1019">
        <v>202.3</v>
      </c>
      <c r="AG1019">
        <v>290</v>
      </c>
      <c r="AH1019" t="s">
        <v>8087</v>
      </c>
      <c r="AJ1019">
        <v>986</v>
      </c>
      <c r="AK1019">
        <v>18.100000000000001</v>
      </c>
    </row>
    <row r="1020" spans="1:54" x14ac:dyDescent="0.35">
      <c r="A1020" t="s">
        <v>7778</v>
      </c>
      <c r="B1020">
        <v>1016</v>
      </c>
      <c r="C1020">
        <v>3176.2179999999998</v>
      </c>
      <c r="D1020">
        <v>10</v>
      </c>
      <c r="E1020" t="s">
        <v>7782</v>
      </c>
      <c r="F1020" t="s">
        <v>7773</v>
      </c>
      <c r="G1020" t="s">
        <v>7797</v>
      </c>
      <c r="H1020">
        <v>10</v>
      </c>
      <c r="I1020">
        <v>0.57999999999999996</v>
      </c>
      <c r="J1020">
        <v>5</v>
      </c>
      <c r="K1020">
        <v>5</v>
      </c>
      <c r="L1020" t="s">
        <v>7839</v>
      </c>
      <c r="O1020" t="s">
        <v>7805</v>
      </c>
      <c r="P1020" t="s">
        <v>7774</v>
      </c>
      <c r="Q1020" t="s">
        <v>7268</v>
      </c>
      <c r="R1020" t="s">
        <v>7435</v>
      </c>
      <c r="S1020" t="s">
        <v>7435</v>
      </c>
      <c r="T1020">
        <v>5.56</v>
      </c>
      <c r="U1020" t="s">
        <v>7962</v>
      </c>
      <c r="V1020">
        <v>1.9</v>
      </c>
      <c r="W1020" t="s">
        <v>7774</v>
      </c>
      <c r="X1020" t="s">
        <v>7789</v>
      </c>
      <c r="Y1020" t="s">
        <v>7774</v>
      </c>
      <c r="AC1020" t="s">
        <v>5762</v>
      </c>
      <c r="AD1020">
        <v>42.757434519999997</v>
      </c>
      <c r="AE1020">
        <v>-82.03584979</v>
      </c>
      <c r="AF1020">
        <v>202.3</v>
      </c>
      <c r="AG1020">
        <v>290</v>
      </c>
      <c r="AH1020" t="s">
        <v>8087</v>
      </c>
      <c r="AI1020">
        <v>15</v>
      </c>
      <c r="AJ1020">
        <v>986</v>
      </c>
      <c r="AK1020">
        <v>16.015999999999998</v>
      </c>
      <c r="AL1020">
        <v>378.95100000000002</v>
      </c>
      <c r="AM1020">
        <v>2119</v>
      </c>
      <c r="AN1020">
        <v>2119</v>
      </c>
      <c r="AQ1020">
        <v>1.24</v>
      </c>
      <c r="AR1020">
        <v>1.24</v>
      </c>
      <c r="AT1020">
        <v>2.15</v>
      </c>
      <c r="AU1020">
        <v>2.15</v>
      </c>
      <c r="BA1020">
        <v>0.57999999999999996</v>
      </c>
      <c r="BB1020">
        <v>5</v>
      </c>
    </row>
    <row r="1021" spans="1:54" x14ac:dyDescent="0.35">
      <c r="A1021" t="s">
        <v>8084</v>
      </c>
      <c r="B1021">
        <v>1017</v>
      </c>
      <c r="C1021">
        <v>3178.4</v>
      </c>
      <c r="D1021">
        <v>10</v>
      </c>
      <c r="E1021" t="s">
        <v>7782</v>
      </c>
      <c r="F1021" t="s">
        <v>8085</v>
      </c>
      <c r="G1021" t="s">
        <v>8107</v>
      </c>
      <c r="Q1021" t="s">
        <v>8565</v>
      </c>
      <c r="R1021" t="s">
        <v>7596</v>
      </c>
      <c r="S1021" t="s">
        <v>7596</v>
      </c>
      <c r="T1021">
        <v>5.56</v>
      </c>
      <c r="U1021" t="s">
        <v>8566</v>
      </c>
      <c r="V1021">
        <v>1.8</v>
      </c>
      <c r="W1021" t="s">
        <v>7774</v>
      </c>
      <c r="AD1021">
        <v>42.757433650000003</v>
      </c>
      <c r="AE1021">
        <v>-82.035822980000006</v>
      </c>
      <c r="AF1021">
        <v>202.3</v>
      </c>
      <c r="AG1021">
        <v>290</v>
      </c>
      <c r="AH1021" t="s">
        <v>8087</v>
      </c>
      <c r="AJ1021">
        <v>986</v>
      </c>
      <c r="AK1021">
        <v>18.2</v>
      </c>
    </row>
    <row r="1022" spans="1:54" x14ac:dyDescent="0.35">
      <c r="A1022" t="s">
        <v>8084</v>
      </c>
      <c r="B1022">
        <v>1018</v>
      </c>
      <c r="C1022">
        <v>3189.5</v>
      </c>
      <c r="D1022">
        <v>10</v>
      </c>
      <c r="E1022" t="s">
        <v>7782</v>
      </c>
      <c r="F1022" t="s">
        <v>8085</v>
      </c>
      <c r="G1022" t="s">
        <v>8107</v>
      </c>
      <c r="Q1022" t="s">
        <v>8567</v>
      </c>
      <c r="R1022" t="s">
        <v>7675</v>
      </c>
      <c r="S1022" t="s">
        <v>7675</v>
      </c>
      <c r="T1022">
        <v>5.56</v>
      </c>
      <c r="U1022" t="s">
        <v>8568</v>
      </c>
      <c r="V1022">
        <v>1.8</v>
      </c>
      <c r="W1022" t="s">
        <v>7774</v>
      </c>
      <c r="AD1022">
        <v>42.757428930000003</v>
      </c>
      <c r="AE1022">
        <v>-82.035686749999996</v>
      </c>
      <c r="AF1022">
        <v>202.4</v>
      </c>
      <c r="AG1022">
        <v>290</v>
      </c>
      <c r="AH1022" t="s">
        <v>8087</v>
      </c>
      <c r="AJ1022">
        <v>986</v>
      </c>
      <c r="AK1022">
        <v>11.1</v>
      </c>
    </row>
    <row r="1023" spans="1:54" x14ac:dyDescent="0.35">
      <c r="A1023" t="s">
        <v>8084</v>
      </c>
      <c r="B1023">
        <v>1019</v>
      </c>
      <c r="C1023">
        <v>3199.9</v>
      </c>
      <c r="D1023">
        <v>10</v>
      </c>
      <c r="E1023" t="s">
        <v>7782</v>
      </c>
      <c r="F1023" t="s">
        <v>8085</v>
      </c>
      <c r="G1023" t="s">
        <v>8107</v>
      </c>
      <c r="Q1023" t="s">
        <v>8569</v>
      </c>
      <c r="R1023" t="s">
        <v>8570</v>
      </c>
      <c r="S1023" t="s">
        <v>8570</v>
      </c>
      <c r="T1023">
        <v>5.56</v>
      </c>
      <c r="U1023" t="s">
        <v>8571</v>
      </c>
      <c r="V1023">
        <v>1.9</v>
      </c>
      <c r="W1023" t="s">
        <v>7774</v>
      </c>
      <c r="AD1023">
        <v>42.757425099999999</v>
      </c>
      <c r="AE1023">
        <v>-82.035559079999999</v>
      </c>
      <c r="AF1023">
        <v>202.4</v>
      </c>
      <c r="AG1023">
        <v>290</v>
      </c>
      <c r="AH1023" t="s">
        <v>8087</v>
      </c>
      <c r="AJ1023">
        <v>986</v>
      </c>
      <c r="AK1023">
        <v>10.4</v>
      </c>
    </row>
    <row r="1024" spans="1:54" x14ac:dyDescent="0.35">
      <c r="A1024" t="s">
        <v>8084</v>
      </c>
      <c r="B1024">
        <v>1020</v>
      </c>
      <c r="C1024">
        <v>3210.4</v>
      </c>
      <c r="D1024">
        <v>10</v>
      </c>
      <c r="E1024" t="s">
        <v>7782</v>
      </c>
      <c r="F1024" t="s">
        <v>8085</v>
      </c>
      <c r="G1024" t="s">
        <v>8107</v>
      </c>
      <c r="Q1024" t="s">
        <v>8572</v>
      </c>
      <c r="R1024" t="s">
        <v>7418</v>
      </c>
      <c r="S1024" t="s">
        <v>7418</v>
      </c>
      <c r="T1024">
        <v>5.56</v>
      </c>
      <c r="U1024" t="s">
        <v>8573</v>
      </c>
      <c r="V1024">
        <v>1.8</v>
      </c>
      <c r="W1024" t="s">
        <v>7774</v>
      </c>
      <c r="AD1024">
        <v>42.757422269999999</v>
      </c>
      <c r="AE1024">
        <v>-82.035430129999995</v>
      </c>
      <c r="AF1024">
        <v>202.4</v>
      </c>
      <c r="AG1024">
        <v>290</v>
      </c>
      <c r="AH1024" t="s">
        <v>8087</v>
      </c>
      <c r="AJ1024">
        <v>986</v>
      </c>
      <c r="AK1024">
        <v>10.5</v>
      </c>
    </row>
    <row r="1025" spans="1:54" x14ac:dyDescent="0.35">
      <c r="A1025" t="s">
        <v>8084</v>
      </c>
      <c r="B1025">
        <v>1021</v>
      </c>
      <c r="C1025">
        <v>3220.7</v>
      </c>
      <c r="D1025">
        <v>10</v>
      </c>
      <c r="E1025" t="s">
        <v>7782</v>
      </c>
      <c r="F1025" t="s">
        <v>8085</v>
      </c>
      <c r="G1025" t="s">
        <v>8107</v>
      </c>
      <c r="Q1025" t="s">
        <v>7269</v>
      </c>
      <c r="R1025" t="s">
        <v>7600</v>
      </c>
      <c r="S1025" t="s">
        <v>7600</v>
      </c>
      <c r="T1025">
        <v>5.56</v>
      </c>
      <c r="U1025" t="s">
        <v>7964</v>
      </c>
      <c r="V1025">
        <v>1.8</v>
      </c>
      <c r="W1025" t="s">
        <v>7774</v>
      </c>
      <c r="AD1025">
        <v>42.757419650000003</v>
      </c>
      <c r="AE1025">
        <v>-82.035303639999995</v>
      </c>
      <c r="AF1025">
        <v>202.5</v>
      </c>
      <c r="AG1025">
        <v>290</v>
      </c>
      <c r="AH1025" t="s">
        <v>8087</v>
      </c>
      <c r="AJ1025">
        <v>986</v>
      </c>
      <c r="AK1025">
        <v>10.3</v>
      </c>
    </row>
    <row r="1026" spans="1:54" x14ac:dyDescent="0.35">
      <c r="A1026" t="s">
        <v>7778</v>
      </c>
      <c r="B1026">
        <v>1022</v>
      </c>
      <c r="C1026">
        <v>3220.8710000000001</v>
      </c>
      <c r="D1026">
        <v>10</v>
      </c>
      <c r="E1026" t="s">
        <v>7782</v>
      </c>
      <c r="F1026" t="s">
        <v>7773</v>
      </c>
      <c r="G1026" t="s">
        <v>7810</v>
      </c>
      <c r="H1026">
        <v>11</v>
      </c>
      <c r="I1026">
        <v>0.62</v>
      </c>
      <c r="J1026">
        <v>7</v>
      </c>
      <c r="K1026">
        <v>8</v>
      </c>
      <c r="L1026" t="s">
        <v>7963</v>
      </c>
      <c r="O1026" t="s">
        <v>7776</v>
      </c>
      <c r="P1026" t="s">
        <v>3293</v>
      </c>
      <c r="Q1026" t="s">
        <v>7269</v>
      </c>
      <c r="R1026" t="s">
        <v>7600</v>
      </c>
      <c r="S1026" t="s">
        <v>7600</v>
      </c>
      <c r="T1026">
        <v>5.56</v>
      </c>
      <c r="U1026" t="s">
        <v>7964</v>
      </c>
      <c r="V1026">
        <v>1.8</v>
      </c>
      <c r="W1026" t="s">
        <v>7774</v>
      </c>
      <c r="X1026" t="s">
        <v>7789</v>
      </c>
      <c r="Y1026" t="s">
        <v>7774</v>
      </c>
      <c r="AC1026" t="s">
        <v>5800</v>
      </c>
      <c r="AD1026">
        <v>42.757419609999999</v>
      </c>
      <c r="AE1026">
        <v>-82.035301579999995</v>
      </c>
      <c r="AF1026">
        <v>202.5</v>
      </c>
      <c r="AG1026">
        <v>290</v>
      </c>
      <c r="AH1026" t="s">
        <v>8087</v>
      </c>
      <c r="AI1026">
        <v>15</v>
      </c>
      <c r="AJ1026">
        <v>986</v>
      </c>
      <c r="AK1026">
        <v>0.16800000000000001</v>
      </c>
      <c r="AL1026">
        <v>-32.130000000000003</v>
      </c>
      <c r="AM1026">
        <v>2117</v>
      </c>
      <c r="AN1026">
        <v>2118</v>
      </c>
      <c r="AQ1026">
        <v>1.24</v>
      </c>
      <c r="AR1026">
        <v>1.24</v>
      </c>
      <c r="AT1026">
        <v>2.15</v>
      </c>
      <c r="AU1026">
        <v>2.15</v>
      </c>
      <c r="BA1026">
        <v>0.62</v>
      </c>
      <c r="BB1026">
        <v>7</v>
      </c>
    </row>
    <row r="1027" spans="1:54" x14ac:dyDescent="0.35">
      <c r="A1027" t="s">
        <v>8084</v>
      </c>
      <c r="B1027">
        <v>1023</v>
      </c>
      <c r="C1027">
        <v>3230.6</v>
      </c>
      <c r="D1027">
        <v>10</v>
      </c>
      <c r="E1027" t="s">
        <v>7782</v>
      </c>
      <c r="F1027" t="s">
        <v>8085</v>
      </c>
      <c r="G1027" t="s">
        <v>8107</v>
      </c>
      <c r="Q1027" t="s">
        <v>8574</v>
      </c>
      <c r="R1027" t="s">
        <v>7370</v>
      </c>
      <c r="S1027" t="s">
        <v>7370</v>
      </c>
      <c r="T1027">
        <v>5.56</v>
      </c>
      <c r="U1027" t="s">
        <v>8575</v>
      </c>
      <c r="V1027">
        <v>1.8</v>
      </c>
      <c r="W1027" t="s">
        <v>7774</v>
      </c>
      <c r="AD1027">
        <v>42.757416689999999</v>
      </c>
      <c r="AE1027">
        <v>-82.035182079999998</v>
      </c>
      <c r="AF1027">
        <v>202.6</v>
      </c>
      <c r="AG1027">
        <v>290</v>
      </c>
      <c r="AH1027" t="s">
        <v>8087</v>
      </c>
      <c r="AJ1027">
        <v>986</v>
      </c>
      <c r="AK1027">
        <v>9.9</v>
      </c>
    </row>
    <row r="1028" spans="1:54" x14ac:dyDescent="0.35">
      <c r="A1028" t="s">
        <v>8084</v>
      </c>
      <c r="B1028">
        <v>1024</v>
      </c>
      <c r="C1028">
        <v>3241.2</v>
      </c>
      <c r="D1028">
        <v>10</v>
      </c>
      <c r="E1028" t="s">
        <v>7782</v>
      </c>
      <c r="F1028" t="s">
        <v>8085</v>
      </c>
      <c r="G1028" t="s">
        <v>8107</v>
      </c>
      <c r="Q1028" t="s">
        <v>7270</v>
      </c>
      <c r="R1028" t="s">
        <v>7394</v>
      </c>
      <c r="S1028" t="s">
        <v>7394</v>
      </c>
      <c r="T1028">
        <v>5.56</v>
      </c>
      <c r="U1028" t="s">
        <v>7966</v>
      </c>
      <c r="V1028">
        <v>1.8</v>
      </c>
      <c r="W1028" t="s">
        <v>7774</v>
      </c>
      <c r="AD1028">
        <v>42.757412770000002</v>
      </c>
      <c r="AE1028">
        <v>-82.035051960000004</v>
      </c>
      <c r="AF1028">
        <v>202.7</v>
      </c>
      <c r="AG1028">
        <v>290</v>
      </c>
      <c r="AH1028" t="s">
        <v>8087</v>
      </c>
      <c r="AJ1028">
        <v>986</v>
      </c>
      <c r="AK1028">
        <v>10.6</v>
      </c>
    </row>
    <row r="1029" spans="1:54" x14ac:dyDescent="0.35">
      <c r="A1029" t="s">
        <v>7778</v>
      </c>
      <c r="B1029">
        <v>1025</v>
      </c>
      <c r="C1029">
        <v>3247.5230000000001</v>
      </c>
      <c r="D1029">
        <v>10</v>
      </c>
      <c r="E1029" t="s">
        <v>7782</v>
      </c>
      <c r="F1029" t="s">
        <v>7773</v>
      </c>
      <c r="G1029" t="s">
        <v>7797</v>
      </c>
      <c r="H1029">
        <v>16</v>
      </c>
      <c r="I1029">
        <v>0.89</v>
      </c>
      <c r="J1029">
        <v>14</v>
      </c>
      <c r="K1029">
        <v>10</v>
      </c>
      <c r="L1029" t="s">
        <v>7965</v>
      </c>
      <c r="O1029" t="s">
        <v>7805</v>
      </c>
      <c r="P1029" t="s">
        <v>7774</v>
      </c>
      <c r="Q1029" t="s">
        <v>7270</v>
      </c>
      <c r="R1029" t="s">
        <v>7394</v>
      </c>
      <c r="S1029" t="s">
        <v>7394</v>
      </c>
      <c r="T1029">
        <v>5.56</v>
      </c>
      <c r="U1029" t="s">
        <v>7966</v>
      </c>
      <c r="V1029">
        <v>1.9</v>
      </c>
      <c r="W1029" t="s">
        <v>7774</v>
      </c>
      <c r="X1029" t="s">
        <v>7788</v>
      </c>
      <c r="Y1029" t="s">
        <v>7774</v>
      </c>
      <c r="Z1029">
        <v>10</v>
      </c>
      <c r="AA1029">
        <v>10</v>
      </c>
      <c r="AB1029">
        <v>12</v>
      </c>
      <c r="AC1029" t="s">
        <v>5753</v>
      </c>
      <c r="AD1029">
        <v>42.757410360000002</v>
      </c>
      <c r="AE1029">
        <v>-82.034974419999998</v>
      </c>
      <c r="AF1029">
        <v>202.7</v>
      </c>
      <c r="AG1029">
        <v>290</v>
      </c>
      <c r="AH1029" t="s">
        <v>8087</v>
      </c>
      <c r="AI1029">
        <v>15</v>
      </c>
      <c r="AJ1029">
        <v>986</v>
      </c>
      <c r="AK1029">
        <v>6.3170000000000002</v>
      </c>
      <c r="AL1029">
        <v>-173.94</v>
      </c>
      <c r="AM1029">
        <v>2105</v>
      </c>
      <c r="AN1029">
        <v>2108</v>
      </c>
      <c r="AQ1029">
        <v>1.23</v>
      </c>
      <c r="AR1029">
        <v>1.23</v>
      </c>
      <c r="AT1029">
        <v>2.14</v>
      </c>
      <c r="AU1029">
        <v>2.13</v>
      </c>
      <c r="BA1029">
        <v>0.89</v>
      </c>
      <c r="BB1029">
        <v>14</v>
      </c>
    </row>
    <row r="1030" spans="1:54" x14ac:dyDescent="0.35">
      <c r="A1030" t="s">
        <v>8084</v>
      </c>
      <c r="B1030">
        <v>1026</v>
      </c>
      <c r="C1030">
        <v>3251.4</v>
      </c>
      <c r="D1030">
        <v>10</v>
      </c>
      <c r="E1030" t="s">
        <v>7782</v>
      </c>
      <c r="F1030" t="s">
        <v>8085</v>
      </c>
      <c r="G1030" t="s">
        <v>8107</v>
      </c>
      <c r="Q1030" t="s">
        <v>8576</v>
      </c>
      <c r="R1030" t="s">
        <v>7676</v>
      </c>
      <c r="S1030" t="s">
        <v>7676</v>
      </c>
      <c r="T1030">
        <v>5.56</v>
      </c>
      <c r="U1030" t="s">
        <v>8577</v>
      </c>
      <c r="V1030">
        <v>1.8</v>
      </c>
      <c r="W1030" t="s">
        <v>7774</v>
      </c>
      <c r="AD1030">
        <v>42.757408929999997</v>
      </c>
      <c r="AE1030">
        <v>-82.034926749999997</v>
      </c>
      <c r="AF1030">
        <v>202.7</v>
      </c>
      <c r="AG1030">
        <v>290</v>
      </c>
      <c r="AH1030" t="s">
        <v>8087</v>
      </c>
      <c r="AJ1030">
        <v>986</v>
      </c>
      <c r="AK1030">
        <v>10.199999999999999</v>
      </c>
    </row>
    <row r="1031" spans="1:54" x14ac:dyDescent="0.35">
      <c r="A1031" t="s">
        <v>8084</v>
      </c>
      <c r="B1031">
        <v>1027</v>
      </c>
      <c r="C1031">
        <v>3262.6</v>
      </c>
      <c r="D1031">
        <v>10</v>
      </c>
      <c r="E1031" t="s">
        <v>7782</v>
      </c>
      <c r="F1031" t="s">
        <v>8085</v>
      </c>
      <c r="G1031" t="s">
        <v>8107</v>
      </c>
      <c r="Q1031" t="s">
        <v>7271</v>
      </c>
      <c r="R1031" t="s">
        <v>7524</v>
      </c>
      <c r="S1031" t="s">
        <v>7524</v>
      </c>
      <c r="T1031">
        <v>5.56</v>
      </c>
      <c r="U1031" t="s">
        <v>7967</v>
      </c>
      <c r="V1031">
        <v>1.8</v>
      </c>
      <c r="W1031" t="s">
        <v>7774</v>
      </c>
      <c r="AD1031">
        <v>42.757405630000001</v>
      </c>
      <c r="AE1031">
        <v>-82.034789219999993</v>
      </c>
      <c r="AF1031">
        <v>202.6</v>
      </c>
      <c r="AG1031">
        <v>290</v>
      </c>
      <c r="AH1031" t="s">
        <v>8087</v>
      </c>
      <c r="AJ1031">
        <v>986</v>
      </c>
      <c r="AK1031">
        <v>11.2</v>
      </c>
    </row>
    <row r="1032" spans="1:54" x14ac:dyDescent="0.35">
      <c r="A1032" t="s">
        <v>7778</v>
      </c>
      <c r="B1032">
        <v>1028</v>
      </c>
      <c r="C1032">
        <v>3262.692</v>
      </c>
      <c r="D1032">
        <v>10</v>
      </c>
      <c r="E1032" t="s">
        <v>7782</v>
      </c>
      <c r="F1032" t="s">
        <v>7773</v>
      </c>
      <c r="G1032" t="s">
        <v>5753</v>
      </c>
      <c r="H1032">
        <v>11</v>
      </c>
      <c r="I1032">
        <v>0.61</v>
      </c>
      <c r="J1032">
        <v>11</v>
      </c>
      <c r="K1032">
        <v>10</v>
      </c>
      <c r="L1032" t="s">
        <v>7920</v>
      </c>
      <c r="O1032" t="s">
        <v>7784</v>
      </c>
      <c r="P1032" t="s">
        <v>7774</v>
      </c>
      <c r="Q1032" t="s">
        <v>7271</v>
      </c>
      <c r="R1032" t="s">
        <v>7524</v>
      </c>
      <c r="S1032" t="s">
        <v>7524</v>
      </c>
      <c r="T1032">
        <v>5.56</v>
      </c>
      <c r="U1032" t="s">
        <v>7967</v>
      </c>
      <c r="V1032">
        <v>1.8</v>
      </c>
      <c r="W1032" t="s">
        <v>7774</v>
      </c>
      <c r="X1032" t="s">
        <v>7783</v>
      </c>
      <c r="Y1032" t="s">
        <v>7774</v>
      </c>
      <c r="AC1032" t="s">
        <v>5678</v>
      </c>
      <c r="AD1032">
        <v>42.757405609999999</v>
      </c>
      <c r="AE1032">
        <v>-82.034788149999997</v>
      </c>
      <c r="AF1032">
        <v>202.6</v>
      </c>
      <c r="AG1032">
        <v>290</v>
      </c>
      <c r="AH1032" t="s">
        <v>8087</v>
      </c>
      <c r="AI1032">
        <v>15</v>
      </c>
      <c r="AJ1032">
        <v>986</v>
      </c>
      <c r="AK1032">
        <v>8.6999999999999994E-2</v>
      </c>
      <c r="AL1032">
        <v>-417.23500000000001</v>
      </c>
      <c r="AM1032">
        <v>2113</v>
      </c>
      <c r="AN1032">
        <v>2114</v>
      </c>
      <c r="AQ1032">
        <v>1.23</v>
      </c>
      <c r="AR1032">
        <v>1.23</v>
      </c>
      <c r="AT1032">
        <v>2.14</v>
      </c>
      <c r="AU1032">
        <v>2.14</v>
      </c>
      <c r="BA1032">
        <v>0.61</v>
      </c>
      <c r="BB1032">
        <v>11</v>
      </c>
    </row>
    <row r="1033" spans="1:54" x14ac:dyDescent="0.35">
      <c r="A1033" t="s">
        <v>8084</v>
      </c>
      <c r="B1033">
        <v>1029</v>
      </c>
      <c r="C1033">
        <v>3273.1</v>
      </c>
      <c r="D1033">
        <v>10</v>
      </c>
      <c r="E1033" t="s">
        <v>7782</v>
      </c>
      <c r="F1033" t="s">
        <v>8085</v>
      </c>
      <c r="G1033" t="s">
        <v>8107</v>
      </c>
      <c r="Q1033" t="s">
        <v>8578</v>
      </c>
      <c r="R1033" t="s">
        <v>7677</v>
      </c>
      <c r="S1033" t="s">
        <v>7677</v>
      </c>
      <c r="T1033">
        <v>5.56</v>
      </c>
      <c r="U1033" t="s">
        <v>8579</v>
      </c>
      <c r="V1033">
        <v>1.8</v>
      </c>
      <c r="W1033" t="s">
        <v>7774</v>
      </c>
      <c r="AD1033">
        <v>42.75740347</v>
      </c>
      <c r="AE1033">
        <v>-82.034660250000002</v>
      </c>
      <c r="AF1033">
        <v>202.5</v>
      </c>
      <c r="AG1033">
        <v>290</v>
      </c>
      <c r="AH1033" t="s">
        <v>8087</v>
      </c>
      <c r="AJ1033">
        <v>986</v>
      </c>
      <c r="AK1033">
        <v>10.5</v>
      </c>
    </row>
    <row r="1034" spans="1:54" x14ac:dyDescent="0.35">
      <c r="A1034" t="s">
        <v>8084</v>
      </c>
      <c r="B1034">
        <v>1030</v>
      </c>
      <c r="C1034">
        <v>3284.4</v>
      </c>
      <c r="D1034">
        <v>10</v>
      </c>
      <c r="E1034" t="s">
        <v>7782</v>
      </c>
      <c r="F1034" t="s">
        <v>8085</v>
      </c>
      <c r="G1034" t="s">
        <v>8107</v>
      </c>
      <c r="Q1034" t="s">
        <v>8580</v>
      </c>
      <c r="R1034" t="s">
        <v>7366</v>
      </c>
      <c r="S1034" t="s">
        <v>7366</v>
      </c>
      <c r="T1034">
        <v>5.56</v>
      </c>
      <c r="U1034" t="s">
        <v>8581</v>
      </c>
      <c r="V1034">
        <v>1.8</v>
      </c>
      <c r="W1034" t="s">
        <v>7774</v>
      </c>
      <c r="AD1034">
        <v>42.757400650000001</v>
      </c>
      <c r="AE1034">
        <v>-82.034521470000001</v>
      </c>
      <c r="AF1034">
        <v>202.5</v>
      </c>
      <c r="AG1034">
        <v>290</v>
      </c>
      <c r="AH1034" t="s">
        <v>8087</v>
      </c>
      <c r="AJ1034">
        <v>986</v>
      </c>
      <c r="AK1034">
        <v>11.3</v>
      </c>
    </row>
    <row r="1035" spans="1:54" x14ac:dyDescent="0.35">
      <c r="A1035" t="s">
        <v>8084</v>
      </c>
      <c r="B1035">
        <v>1031</v>
      </c>
      <c r="C1035">
        <v>3295.6</v>
      </c>
      <c r="D1035">
        <v>10</v>
      </c>
      <c r="E1035" t="s">
        <v>7782</v>
      </c>
      <c r="F1035" t="s">
        <v>8085</v>
      </c>
      <c r="G1035" t="s">
        <v>8107</v>
      </c>
      <c r="Q1035" t="s">
        <v>8582</v>
      </c>
      <c r="R1035" t="s">
        <v>7678</v>
      </c>
      <c r="S1035" t="s">
        <v>7678</v>
      </c>
      <c r="T1035">
        <v>5.56</v>
      </c>
      <c r="U1035" t="s">
        <v>8583</v>
      </c>
      <c r="V1035">
        <v>1.8</v>
      </c>
      <c r="W1035" t="s">
        <v>7774</v>
      </c>
      <c r="AD1035">
        <v>42.757397189999999</v>
      </c>
      <c r="AE1035">
        <v>-82.034383950000006</v>
      </c>
      <c r="AF1035">
        <v>202.6</v>
      </c>
      <c r="AG1035">
        <v>290</v>
      </c>
      <c r="AH1035" t="s">
        <v>8087</v>
      </c>
      <c r="AJ1035">
        <v>986</v>
      </c>
      <c r="AK1035">
        <v>11.2</v>
      </c>
    </row>
    <row r="1036" spans="1:54" x14ac:dyDescent="0.35">
      <c r="A1036" t="s">
        <v>8084</v>
      </c>
      <c r="B1036">
        <v>1032</v>
      </c>
      <c r="C1036">
        <v>3306.8</v>
      </c>
      <c r="D1036">
        <v>10</v>
      </c>
      <c r="E1036" t="s">
        <v>7782</v>
      </c>
      <c r="F1036" t="s">
        <v>8085</v>
      </c>
      <c r="G1036" t="s">
        <v>8107</v>
      </c>
      <c r="Q1036" t="s">
        <v>8584</v>
      </c>
      <c r="R1036" t="s">
        <v>7432</v>
      </c>
      <c r="S1036" t="s">
        <v>7432</v>
      </c>
      <c r="T1036">
        <v>5.56</v>
      </c>
      <c r="U1036" t="s">
        <v>8585</v>
      </c>
      <c r="V1036">
        <v>1.8</v>
      </c>
      <c r="W1036" t="s">
        <v>7774</v>
      </c>
      <c r="AD1036">
        <v>42.757393780000001</v>
      </c>
      <c r="AE1036">
        <v>-82.034246420000002</v>
      </c>
      <c r="AF1036">
        <v>202.6</v>
      </c>
      <c r="AG1036">
        <v>290</v>
      </c>
      <c r="AH1036" t="s">
        <v>8087</v>
      </c>
      <c r="AJ1036">
        <v>986</v>
      </c>
      <c r="AK1036">
        <v>11.2</v>
      </c>
    </row>
    <row r="1037" spans="1:54" x14ac:dyDescent="0.35">
      <c r="A1037" t="s">
        <v>8084</v>
      </c>
      <c r="B1037">
        <v>1033</v>
      </c>
      <c r="C1037">
        <v>3317.3</v>
      </c>
      <c r="D1037">
        <v>10</v>
      </c>
      <c r="E1037" t="s">
        <v>7782</v>
      </c>
      <c r="F1037" t="s">
        <v>8085</v>
      </c>
      <c r="G1037" t="s">
        <v>8107</v>
      </c>
      <c r="Q1037" t="s">
        <v>8586</v>
      </c>
      <c r="R1037" t="s">
        <v>7679</v>
      </c>
      <c r="S1037" t="s">
        <v>7679</v>
      </c>
      <c r="T1037">
        <v>5.56</v>
      </c>
      <c r="U1037" t="s">
        <v>8587</v>
      </c>
      <c r="V1037">
        <v>1.8</v>
      </c>
      <c r="W1037" t="s">
        <v>7774</v>
      </c>
      <c r="AD1037">
        <v>42.75739093</v>
      </c>
      <c r="AE1037">
        <v>-82.034117469999998</v>
      </c>
      <c r="AF1037">
        <v>202.6</v>
      </c>
      <c r="AG1037">
        <v>290</v>
      </c>
      <c r="AH1037" t="s">
        <v>8087</v>
      </c>
      <c r="AJ1037">
        <v>986</v>
      </c>
      <c r="AK1037">
        <v>10.5</v>
      </c>
    </row>
    <row r="1038" spans="1:54" x14ac:dyDescent="0.35">
      <c r="A1038" t="s">
        <v>8084</v>
      </c>
      <c r="B1038">
        <v>1034</v>
      </c>
      <c r="C1038">
        <v>3327.7</v>
      </c>
      <c r="D1038">
        <v>10</v>
      </c>
      <c r="E1038" t="s">
        <v>7782</v>
      </c>
      <c r="F1038" t="s">
        <v>8085</v>
      </c>
      <c r="G1038" t="s">
        <v>8107</v>
      </c>
      <c r="Q1038" t="s">
        <v>7272</v>
      </c>
      <c r="R1038" t="s">
        <v>7497</v>
      </c>
      <c r="S1038" t="s">
        <v>7497</v>
      </c>
      <c r="T1038">
        <v>5.56</v>
      </c>
      <c r="U1038" t="s">
        <v>7968</v>
      </c>
      <c r="V1038">
        <v>1.8</v>
      </c>
      <c r="W1038" t="s">
        <v>7774</v>
      </c>
      <c r="AD1038">
        <v>42.757387979999997</v>
      </c>
      <c r="AE1038">
        <v>-82.033989779999999</v>
      </c>
      <c r="AF1038">
        <v>202.8</v>
      </c>
      <c r="AG1038">
        <v>290</v>
      </c>
      <c r="AH1038" t="s">
        <v>8087</v>
      </c>
      <c r="AJ1038">
        <v>986</v>
      </c>
      <c r="AK1038">
        <v>10.4</v>
      </c>
    </row>
    <row r="1039" spans="1:54" x14ac:dyDescent="0.35">
      <c r="A1039" t="s">
        <v>7778</v>
      </c>
      <c r="B1039">
        <v>1035</v>
      </c>
      <c r="C1039">
        <v>3333.1010000000001</v>
      </c>
      <c r="D1039">
        <v>10</v>
      </c>
      <c r="E1039" t="s">
        <v>7782</v>
      </c>
      <c r="F1039" t="s">
        <v>7773</v>
      </c>
      <c r="G1039" t="s">
        <v>7797</v>
      </c>
      <c r="H1039">
        <v>13</v>
      </c>
      <c r="I1039">
        <v>0.73</v>
      </c>
      <c r="J1039">
        <v>17</v>
      </c>
      <c r="K1039">
        <v>17</v>
      </c>
      <c r="L1039" t="s">
        <v>7673</v>
      </c>
      <c r="O1039" t="s">
        <v>7784</v>
      </c>
      <c r="P1039" t="s">
        <v>7774</v>
      </c>
      <c r="Q1039" t="s">
        <v>7272</v>
      </c>
      <c r="R1039" t="s">
        <v>7497</v>
      </c>
      <c r="S1039" t="s">
        <v>7497</v>
      </c>
      <c r="T1039">
        <v>5.56</v>
      </c>
      <c r="U1039" t="s">
        <v>7968</v>
      </c>
      <c r="V1039">
        <v>1.9</v>
      </c>
      <c r="W1039" t="s">
        <v>7774</v>
      </c>
      <c r="X1039" t="s">
        <v>7788</v>
      </c>
      <c r="Y1039" t="s">
        <v>7774</v>
      </c>
      <c r="Z1039">
        <v>10</v>
      </c>
      <c r="AA1039">
        <v>10</v>
      </c>
      <c r="AB1039">
        <v>12</v>
      </c>
      <c r="AC1039" t="s">
        <v>5753</v>
      </c>
      <c r="AD1039">
        <v>42.75738656</v>
      </c>
      <c r="AE1039">
        <v>-82.033923560000005</v>
      </c>
      <c r="AF1039">
        <v>202.7</v>
      </c>
      <c r="AG1039">
        <v>290</v>
      </c>
      <c r="AH1039" t="s">
        <v>8087</v>
      </c>
      <c r="AI1039">
        <v>15</v>
      </c>
      <c r="AJ1039">
        <v>986</v>
      </c>
      <c r="AK1039">
        <v>5.3929999999999998</v>
      </c>
      <c r="AL1039">
        <v>296.81099999999998</v>
      </c>
      <c r="AM1039">
        <v>2102</v>
      </c>
      <c r="AN1039">
        <v>2105</v>
      </c>
      <c r="AQ1039">
        <v>1.23</v>
      </c>
      <c r="AR1039">
        <v>1.23</v>
      </c>
      <c r="AT1039">
        <v>2.13</v>
      </c>
      <c r="AU1039">
        <v>2.13</v>
      </c>
      <c r="BA1039">
        <v>0.73</v>
      </c>
      <c r="BB1039">
        <v>17</v>
      </c>
    </row>
    <row r="1040" spans="1:54" x14ac:dyDescent="0.35">
      <c r="A1040" t="s">
        <v>8084</v>
      </c>
      <c r="B1040">
        <v>1036</v>
      </c>
      <c r="C1040">
        <v>3338.5</v>
      </c>
      <c r="D1040">
        <v>10</v>
      </c>
      <c r="E1040" t="s">
        <v>7782</v>
      </c>
      <c r="F1040" t="s">
        <v>8085</v>
      </c>
      <c r="G1040" t="s">
        <v>8107</v>
      </c>
      <c r="Q1040" t="s">
        <v>8588</v>
      </c>
      <c r="R1040" t="s">
        <v>7411</v>
      </c>
      <c r="S1040" t="s">
        <v>7411</v>
      </c>
      <c r="T1040">
        <v>5.56</v>
      </c>
      <c r="U1040" t="s">
        <v>8589</v>
      </c>
      <c r="V1040">
        <v>1.8</v>
      </c>
      <c r="W1040" t="s">
        <v>7774</v>
      </c>
      <c r="AD1040">
        <v>42.757385139999997</v>
      </c>
      <c r="AE1040">
        <v>-82.033857170000005</v>
      </c>
      <c r="AF1040">
        <v>202.6</v>
      </c>
      <c r="AG1040">
        <v>290</v>
      </c>
      <c r="AH1040" t="s">
        <v>8087</v>
      </c>
      <c r="AJ1040">
        <v>986</v>
      </c>
      <c r="AK1040">
        <v>10.8</v>
      </c>
    </row>
    <row r="1041" spans="1:54" x14ac:dyDescent="0.35">
      <c r="A1041" t="s">
        <v>8084</v>
      </c>
      <c r="B1041">
        <v>1037</v>
      </c>
      <c r="C1041">
        <v>3349</v>
      </c>
      <c r="D1041">
        <v>10</v>
      </c>
      <c r="E1041" t="s">
        <v>7782</v>
      </c>
      <c r="F1041" t="s">
        <v>8085</v>
      </c>
      <c r="G1041" t="s">
        <v>8107</v>
      </c>
      <c r="Q1041" t="s">
        <v>7273</v>
      </c>
      <c r="R1041" t="s">
        <v>7593</v>
      </c>
      <c r="S1041" t="s">
        <v>7593</v>
      </c>
      <c r="T1041">
        <v>5.56</v>
      </c>
      <c r="U1041" t="s">
        <v>7970</v>
      </c>
      <c r="V1041">
        <v>1.9</v>
      </c>
      <c r="W1041" t="s">
        <v>7774</v>
      </c>
      <c r="AD1041">
        <v>42.757382229999997</v>
      </c>
      <c r="AE1041">
        <v>-82.03372822</v>
      </c>
      <c r="AF1041">
        <v>202.6</v>
      </c>
      <c r="AG1041">
        <v>290</v>
      </c>
      <c r="AH1041" t="s">
        <v>8087</v>
      </c>
      <c r="AJ1041">
        <v>986</v>
      </c>
      <c r="AK1041">
        <v>10.5</v>
      </c>
    </row>
    <row r="1042" spans="1:54" x14ac:dyDescent="0.35">
      <c r="A1042" t="s">
        <v>7778</v>
      </c>
      <c r="B1042">
        <v>1038</v>
      </c>
      <c r="C1042">
        <v>3350.3290000000002</v>
      </c>
      <c r="D1042">
        <v>10</v>
      </c>
      <c r="E1042" t="s">
        <v>7782</v>
      </c>
      <c r="F1042" t="s">
        <v>7773</v>
      </c>
      <c r="G1042" t="s">
        <v>7797</v>
      </c>
      <c r="H1042">
        <v>12</v>
      </c>
      <c r="I1042">
        <v>0.65</v>
      </c>
      <c r="J1042">
        <v>12</v>
      </c>
      <c r="K1042">
        <v>8</v>
      </c>
      <c r="L1042" t="s">
        <v>7969</v>
      </c>
      <c r="O1042" t="s">
        <v>7784</v>
      </c>
      <c r="P1042" t="s">
        <v>7774</v>
      </c>
      <c r="Q1042" t="s">
        <v>7273</v>
      </c>
      <c r="R1042" t="s">
        <v>7593</v>
      </c>
      <c r="S1042" t="s">
        <v>7593</v>
      </c>
      <c r="T1042">
        <v>5.56</v>
      </c>
      <c r="U1042" t="s">
        <v>7970</v>
      </c>
      <c r="V1042">
        <v>1.9</v>
      </c>
      <c r="W1042" t="s">
        <v>7774</v>
      </c>
      <c r="X1042" t="s">
        <v>7783</v>
      </c>
      <c r="Y1042" t="s">
        <v>7774</v>
      </c>
      <c r="AC1042" t="s">
        <v>5762</v>
      </c>
      <c r="AD1042">
        <v>42.757381889999998</v>
      </c>
      <c r="AE1042">
        <v>-82.033711969999999</v>
      </c>
      <c r="AF1042">
        <v>202.6</v>
      </c>
      <c r="AG1042">
        <v>290</v>
      </c>
      <c r="AH1042" t="s">
        <v>8087</v>
      </c>
      <c r="AI1042">
        <v>15</v>
      </c>
      <c r="AJ1042">
        <v>986</v>
      </c>
      <c r="AK1042">
        <v>1.3240000000000001</v>
      </c>
      <c r="AL1042">
        <v>-48.771000000000001</v>
      </c>
      <c r="AM1042">
        <v>2112</v>
      </c>
      <c r="AN1042">
        <v>2113</v>
      </c>
      <c r="AQ1042">
        <v>1.23</v>
      </c>
      <c r="AR1042">
        <v>1.23</v>
      </c>
      <c r="AT1042">
        <v>2.14</v>
      </c>
      <c r="AU1042">
        <v>2.14</v>
      </c>
      <c r="BA1042">
        <v>0.65</v>
      </c>
      <c r="BB1042">
        <v>12</v>
      </c>
    </row>
    <row r="1043" spans="1:54" x14ac:dyDescent="0.35">
      <c r="A1043" t="s">
        <v>7778</v>
      </c>
      <c r="B1043">
        <v>1039</v>
      </c>
      <c r="C1043">
        <v>3354.672</v>
      </c>
      <c r="D1043">
        <v>10</v>
      </c>
      <c r="E1043" t="s">
        <v>7775</v>
      </c>
      <c r="F1043" t="s">
        <v>7773</v>
      </c>
      <c r="G1043" t="s">
        <v>7772</v>
      </c>
      <c r="H1043">
        <v>0.5</v>
      </c>
      <c r="I1043">
        <v>1.27</v>
      </c>
      <c r="J1043">
        <v>127</v>
      </c>
      <c r="K1043">
        <v>59</v>
      </c>
      <c r="L1043" t="s">
        <v>7427</v>
      </c>
      <c r="O1043" t="s">
        <v>7776</v>
      </c>
      <c r="P1043" t="s">
        <v>7774</v>
      </c>
      <c r="Q1043" t="s">
        <v>7273</v>
      </c>
      <c r="R1043" t="s">
        <v>7593</v>
      </c>
      <c r="S1043" t="s">
        <v>7593</v>
      </c>
      <c r="T1043">
        <v>5.56</v>
      </c>
      <c r="U1043" t="s">
        <v>7970</v>
      </c>
      <c r="V1043">
        <v>1.9</v>
      </c>
      <c r="W1043" t="s">
        <v>7774</v>
      </c>
      <c r="Y1043" t="s">
        <v>7774</v>
      </c>
      <c r="Z1043">
        <v>0.5</v>
      </c>
      <c r="AA1043">
        <v>7.6</v>
      </c>
      <c r="AB1043">
        <v>25.4</v>
      </c>
      <c r="AD1043">
        <v>42.757380730000001</v>
      </c>
      <c r="AE1043">
        <v>-82.033659360000001</v>
      </c>
      <c r="AF1043">
        <v>202.5</v>
      </c>
      <c r="AG1043">
        <v>290</v>
      </c>
      <c r="AH1043" t="s">
        <v>8087</v>
      </c>
      <c r="AI1043">
        <v>15</v>
      </c>
      <c r="AJ1043">
        <v>986</v>
      </c>
      <c r="AK1043">
        <v>5.6079999999999997</v>
      </c>
      <c r="AL1043">
        <v>-164.971</v>
      </c>
    </row>
    <row r="1044" spans="1:54" x14ac:dyDescent="0.35">
      <c r="A1044" t="s">
        <v>8084</v>
      </c>
      <c r="B1044">
        <v>1040</v>
      </c>
      <c r="C1044">
        <v>3359.5</v>
      </c>
      <c r="D1044">
        <v>10</v>
      </c>
      <c r="E1044" t="s">
        <v>7775</v>
      </c>
      <c r="F1044" t="s">
        <v>8085</v>
      </c>
      <c r="G1044" t="s">
        <v>8107</v>
      </c>
      <c r="Q1044" t="s">
        <v>8590</v>
      </c>
      <c r="R1044" t="s">
        <v>7405</v>
      </c>
      <c r="S1044" t="s">
        <v>7405</v>
      </c>
      <c r="T1044">
        <v>5.56</v>
      </c>
      <c r="U1044" t="s">
        <v>8591</v>
      </c>
      <c r="V1044">
        <v>1.8</v>
      </c>
      <c r="W1044" t="s">
        <v>7774</v>
      </c>
      <c r="AD1044">
        <v>42.757379440000001</v>
      </c>
      <c r="AE1044">
        <v>-82.033599330000001</v>
      </c>
      <c r="AF1044">
        <v>202.3</v>
      </c>
      <c r="AG1044">
        <v>290</v>
      </c>
      <c r="AH1044" t="s">
        <v>8087</v>
      </c>
      <c r="AJ1044">
        <v>986</v>
      </c>
      <c r="AK1044">
        <v>10.5</v>
      </c>
    </row>
    <row r="1045" spans="1:54" x14ac:dyDescent="0.35">
      <c r="A1045" t="s">
        <v>8084</v>
      </c>
      <c r="B1045">
        <v>1041</v>
      </c>
      <c r="C1045">
        <v>3369.8</v>
      </c>
      <c r="D1045">
        <v>10</v>
      </c>
      <c r="E1045" t="s">
        <v>7782</v>
      </c>
      <c r="F1045" t="s">
        <v>8085</v>
      </c>
      <c r="G1045" t="s">
        <v>8107</v>
      </c>
      <c r="Q1045" t="s">
        <v>7274</v>
      </c>
      <c r="R1045" t="s">
        <v>7384</v>
      </c>
      <c r="S1045" t="s">
        <v>7384</v>
      </c>
      <c r="T1045">
        <v>5.56</v>
      </c>
      <c r="U1045" t="s">
        <v>7891</v>
      </c>
      <c r="V1045">
        <v>1.8</v>
      </c>
      <c r="W1045" t="s">
        <v>7774</v>
      </c>
      <c r="AD1045">
        <v>42.757376319999999</v>
      </c>
      <c r="AE1045">
        <v>-82.033472970000005</v>
      </c>
      <c r="AF1045">
        <v>201.9</v>
      </c>
      <c r="AG1045">
        <v>290</v>
      </c>
      <c r="AH1045" t="s">
        <v>8087</v>
      </c>
      <c r="AJ1045">
        <v>986</v>
      </c>
      <c r="AK1045">
        <v>10.3</v>
      </c>
    </row>
    <row r="1046" spans="1:54" x14ac:dyDescent="0.35">
      <c r="A1046" t="s">
        <v>7778</v>
      </c>
      <c r="B1046">
        <v>1042</v>
      </c>
      <c r="C1046">
        <v>3373.1880000000001</v>
      </c>
      <c r="D1046">
        <v>10</v>
      </c>
      <c r="E1046" t="s">
        <v>7782</v>
      </c>
      <c r="F1046" t="s">
        <v>7773</v>
      </c>
      <c r="G1046" t="s">
        <v>5753</v>
      </c>
      <c r="H1046">
        <v>10</v>
      </c>
      <c r="I1046">
        <v>0.56000000000000005</v>
      </c>
      <c r="J1046">
        <v>7</v>
      </c>
      <c r="K1046">
        <v>7</v>
      </c>
      <c r="L1046" t="s">
        <v>7707</v>
      </c>
      <c r="O1046" t="s">
        <v>7784</v>
      </c>
      <c r="P1046" t="s">
        <v>7774</v>
      </c>
      <c r="Q1046" t="s">
        <v>7274</v>
      </c>
      <c r="R1046" t="s">
        <v>7384</v>
      </c>
      <c r="S1046" t="s">
        <v>7384</v>
      </c>
      <c r="T1046">
        <v>5.56</v>
      </c>
      <c r="U1046" t="s">
        <v>7891</v>
      </c>
      <c r="V1046">
        <v>1.9</v>
      </c>
      <c r="W1046" t="s">
        <v>7774</v>
      </c>
      <c r="X1046" t="s">
        <v>7789</v>
      </c>
      <c r="Y1046" t="s">
        <v>7774</v>
      </c>
      <c r="AC1046" t="s">
        <v>5678</v>
      </c>
      <c r="AD1046">
        <v>42.757375170000003</v>
      </c>
      <c r="AE1046">
        <v>-82.033431410000006</v>
      </c>
      <c r="AF1046">
        <v>201.9</v>
      </c>
      <c r="AG1046">
        <v>290</v>
      </c>
      <c r="AH1046" t="s">
        <v>8087</v>
      </c>
      <c r="AI1046">
        <v>15</v>
      </c>
      <c r="AJ1046">
        <v>986</v>
      </c>
      <c r="AK1046">
        <v>3.3849999999999998</v>
      </c>
      <c r="AL1046">
        <v>411.29700000000003</v>
      </c>
      <c r="AM1046">
        <v>2117</v>
      </c>
      <c r="AN1046">
        <v>2118</v>
      </c>
      <c r="AQ1046">
        <v>1.24</v>
      </c>
      <c r="AR1046">
        <v>1.24</v>
      </c>
      <c r="AT1046">
        <v>2.15</v>
      </c>
      <c r="AU1046">
        <v>2.15</v>
      </c>
      <c r="BA1046">
        <v>0.56000000000000005</v>
      </c>
      <c r="BB1046">
        <v>7</v>
      </c>
    </row>
    <row r="1047" spans="1:54" x14ac:dyDescent="0.35">
      <c r="A1047" t="s">
        <v>7778</v>
      </c>
      <c r="B1047">
        <v>1043</v>
      </c>
      <c r="C1047">
        <v>3373.9259999999999</v>
      </c>
      <c r="D1047">
        <v>10</v>
      </c>
      <c r="E1047" t="s">
        <v>7782</v>
      </c>
      <c r="F1047" t="s">
        <v>7773</v>
      </c>
      <c r="G1047" t="s">
        <v>5753</v>
      </c>
      <c r="H1047">
        <v>11</v>
      </c>
      <c r="I1047">
        <v>0.59</v>
      </c>
      <c r="J1047">
        <v>6</v>
      </c>
      <c r="K1047">
        <v>8</v>
      </c>
      <c r="L1047" t="s">
        <v>7971</v>
      </c>
      <c r="O1047" t="s">
        <v>7784</v>
      </c>
      <c r="P1047" t="s">
        <v>7774</v>
      </c>
      <c r="Q1047" t="s">
        <v>7274</v>
      </c>
      <c r="R1047" t="s">
        <v>7384</v>
      </c>
      <c r="S1047" t="s">
        <v>7384</v>
      </c>
      <c r="T1047">
        <v>5.56</v>
      </c>
      <c r="U1047" t="s">
        <v>7891</v>
      </c>
      <c r="V1047">
        <v>1.9</v>
      </c>
      <c r="W1047" t="s">
        <v>7774</v>
      </c>
      <c r="X1047" t="s">
        <v>7789</v>
      </c>
      <c r="Y1047" t="s">
        <v>7774</v>
      </c>
      <c r="AC1047" t="s">
        <v>5678</v>
      </c>
      <c r="AD1047">
        <v>42.757374910000003</v>
      </c>
      <c r="AE1047">
        <v>-82.033422340000001</v>
      </c>
      <c r="AF1047">
        <v>201.9</v>
      </c>
      <c r="AG1047">
        <v>290</v>
      </c>
      <c r="AH1047" t="s">
        <v>8087</v>
      </c>
      <c r="AI1047">
        <v>15</v>
      </c>
      <c r="AJ1047">
        <v>986</v>
      </c>
      <c r="AK1047">
        <v>4.1239999999999997</v>
      </c>
      <c r="AL1047">
        <v>423.03399999999999</v>
      </c>
      <c r="AM1047">
        <v>2118</v>
      </c>
      <c r="AN1047">
        <v>2118</v>
      </c>
      <c r="AQ1047">
        <v>1.24</v>
      </c>
      <c r="AR1047">
        <v>1.24</v>
      </c>
      <c r="AT1047">
        <v>2.15</v>
      </c>
      <c r="AU1047">
        <v>2.15</v>
      </c>
      <c r="BA1047">
        <v>0.59</v>
      </c>
      <c r="BB1047">
        <v>6</v>
      </c>
    </row>
    <row r="1048" spans="1:54" x14ac:dyDescent="0.35">
      <c r="A1048" t="s">
        <v>7778</v>
      </c>
      <c r="B1048">
        <v>1044</v>
      </c>
      <c r="C1048">
        <v>3375.8339999999998</v>
      </c>
      <c r="D1048">
        <v>10</v>
      </c>
      <c r="E1048" t="s">
        <v>7782</v>
      </c>
      <c r="F1048" t="s">
        <v>7773</v>
      </c>
      <c r="G1048" t="s">
        <v>7797</v>
      </c>
      <c r="J1048">
        <v>8</v>
      </c>
      <c r="K1048">
        <v>8</v>
      </c>
      <c r="L1048" t="s">
        <v>7436</v>
      </c>
      <c r="O1048" t="s">
        <v>7776</v>
      </c>
      <c r="P1048" t="s">
        <v>7774</v>
      </c>
      <c r="Q1048" t="s">
        <v>7274</v>
      </c>
      <c r="R1048" t="s">
        <v>7384</v>
      </c>
      <c r="S1048" t="s">
        <v>7384</v>
      </c>
      <c r="T1048">
        <v>5.56</v>
      </c>
      <c r="U1048" t="s">
        <v>7891</v>
      </c>
      <c r="V1048">
        <v>1.8</v>
      </c>
      <c r="W1048" t="s">
        <v>7774</v>
      </c>
      <c r="Y1048" t="s">
        <v>7774</v>
      </c>
      <c r="AC1048" t="s">
        <v>5673</v>
      </c>
      <c r="AD1048">
        <v>42.757374239999997</v>
      </c>
      <c r="AE1048">
        <v>-82.033398930000004</v>
      </c>
      <c r="AF1048">
        <v>201.9</v>
      </c>
      <c r="AG1048">
        <v>290</v>
      </c>
      <c r="AH1048" t="s">
        <v>8087</v>
      </c>
      <c r="AI1048">
        <v>15</v>
      </c>
      <c r="AJ1048">
        <v>986</v>
      </c>
      <c r="AK1048">
        <v>6.0309999999999997</v>
      </c>
      <c r="AL1048">
        <v>63.326000000000001</v>
      </c>
    </row>
    <row r="1049" spans="1:54" x14ac:dyDescent="0.35">
      <c r="A1049" t="s">
        <v>7778</v>
      </c>
      <c r="B1049">
        <v>1045</v>
      </c>
      <c r="C1049">
        <v>3376.1689999999999</v>
      </c>
      <c r="D1049">
        <v>10</v>
      </c>
      <c r="E1049" t="s">
        <v>7782</v>
      </c>
      <c r="F1049" t="s">
        <v>7773</v>
      </c>
      <c r="G1049" t="s">
        <v>7797</v>
      </c>
      <c r="H1049">
        <v>12</v>
      </c>
      <c r="I1049">
        <v>0.65</v>
      </c>
      <c r="J1049">
        <v>12</v>
      </c>
      <c r="K1049">
        <v>9</v>
      </c>
      <c r="L1049" t="s">
        <v>7424</v>
      </c>
      <c r="O1049" t="s">
        <v>7784</v>
      </c>
      <c r="P1049" t="s">
        <v>7774</v>
      </c>
      <c r="Q1049" t="s">
        <v>7274</v>
      </c>
      <c r="R1049" t="s">
        <v>7384</v>
      </c>
      <c r="S1049" t="s">
        <v>7384</v>
      </c>
      <c r="T1049">
        <v>5.56</v>
      </c>
      <c r="U1049" t="s">
        <v>7891</v>
      </c>
      <c r="V1049">
        <v>1.8</v>
      </c>
      <c r="W1049" t="s">
        <v>7774</v>
      </c>
      <c r="X1049" t="s">
        <v>7783</v>
      </c>
      <c r="Y1049" t="s">
        <v>7774</v>
      </c>
      <c r="AC1049" t="s">
        <v>5762</v>
      </c>
      <c r="AD1049">
        <v>42.757374120000001</v>
      </c>
      <c r="AE1049">
        <v>-82.033394849999993</v>
      </c>
      <c r="AF1049">
        <v>201.9</v>
      </c>
      <c r="AG1049">
        <v>290</v>
      </c>
      <c r="AH1049" t="s">
        <v>8087</v>
      </c>
      <c r="AI1049">
        <v>15</v>
      </c>
      <c r="AJ1049">
        <v>986</v>
      </c>
      <c r="AK1049">
        <v>6.3639999999999999</v>
      </c>
      <c r="AL1049">
        <v>40.994999999999997</v>
      </c>
      <c r="AM1049">
        <v>2112</v>
      </c>
      <c r="AN1049">
        <v>2114</v>
      </c>
      <c r="AQ1049">
        <v>1.23</v>
      </c>
      <c r="AR1049">
        <v>1.23</v>
      </c>
      <c r="AT1049">
        <v>2.14</v>
      </c>
      <c r="AU1049">
        <v>2.14</v>
      </c>
      <c r="BA1049">
        <v>0.65</v>
      </c>
      <c r="BB1049">
        <v>12</v>
      </c>
    </row>
    <row r="1050" spans="1:54" x14ac:dyDescent="0.35">
      <c r="A1050" t="s">
        <v>7778</v>
      </c>
      <c r="B1050">
        <v>1046</v>
      </c>
      <c r="C1050">
        <v>3376.22</v>
      </c>
      <c r="D1050">
        <v>10</v>
      </c>
      <c r="E1050" t="s">
        <v>7782</v>
      </c>
      <c r="F1050" t="s">
        <v>7773</v>
      </c>
      <c r="G1050" t="s">
        <v>7797</v>
      </c>
      <c r="H1050">
        <v>12</v>
      </c>
      <c r="I1050">
        <v>0.69</v>
      </c>
      <c r="J1050">
        <v>20</v>
      </c>
      <c r="K1050">
        <v>16</v>
      </c>
      <c r="L1050" t="s">
        <v>7972</v>
      </c>
      <c r="O1050" t="s">
        <v>7784</v>
      </c>
      <c r="P1050" t="s">
        <v>7774</v>
      </c>
      <c r="Q1050" t="s">
        <v>7274</v>
      </c>
      <c r="R1050" t="s">
        <v>7384</v>
      </c>
      <c r="S1050" t="s">
        <v>7384</v>
      </c>
      <c r="T1050">
        <v>5.56</v>
      </c>
      <c r="U1050" t="s">
        <v>7891</v>
      </c>
      <c r="V1050">
        <v>1.8</v>
      </c>
      <c r="W1050" t="s">
        <v>7774</v>
      </c>
      <c r="X1050" t="s">
        <v>7788</v>
      </c>
      <c r="Y1050" t="s">
        <v>7774</v>
      </c>
      <c r="Z1050">
        <v>10</v>
      </c>
      <c r="AA1050">
        <v>10</v>
      </c>
      <c r="AB1050">
        <v>12</v>
      </c>
      <c r="AC1050" t="s">
        <v>5753</v>
      </c>
      <c r="AD1050">
        <v>42.7573741</v>
      </c>
      <c r="AE1050">
        <v>-82.033394270000002</v>
      </c>
      <c r="AF1050">
        <v>201.9</v>
      </c>
      <c r="AG1050">
        <v>290</v>
      </c>
      <c r="AH1050" t="s">
        <v>8087</v>
      </c>
      <c r="AI1050">
        <v>15</v>
      </c>
      <c r="AJ1050">
        <v>986</v>
      </c>
      <c r="AK1050">
        <v>6.4109999999999996</v>
      </c>
      <c r="AL1050">
        <v>43.819000000000003</v>
      </c>
      <c r="AM1050">
        <v>2098</v>
      </c>
      <c r="AN1050">
        <v>2102</v>
      </c>
      <c r="AQ1050">
        <v>1.23</v>
      </c>
      <c r="AR1050">
        <v>1.23</v>
      </c>
      <c r="AT1050">
        <v>2.13</v>
      </c>
      <c r="AU1050">
        <v>2.13</v>
      </c>
      <c r="BA1050">
        <v>0.69</v>
      </c>
      <c r="BB1050">
        <v>20</v>
      </c>
    </row>
    <row r="1051" spans="1:54" x14ac:dyDescent="0.35">
      <c r="A1051" t="s">
        <v>7778</v>
      </c>
      <c r="B1051">
        <v>1047</v>
      </c>
      <c r="C1051">
        <v>3376.3139999999999</v>
      </c>
      <c r="D1051">
        <v>10</v>
      </c>
      <c r="E1051" t="s">
        <v>7782</v>
      </c>
      <c r="F1051" t="s">
        <v>7773</v>
      </c>
      <c r="G1051" t="s">
        <v>7797</v>
      </c>
      <c r="H1051">
        <v>11</v>
      </c>
      <c r="I1051">
        <v>0.62</v>
      </c>
      <c r="J1051">
        <v>17</v>
      </c>
      <c r="K1051">
        <v>9</v>
      </c>
      <c r="L1051" t="s">
        <v>7972</v>
      </c>
      <c r="O1051" t="s">
        <v>7784</v>
      </c>
      <c r="P1051" t="s">
        <v>7774</v>
      </c>
      <c r="Q1051" t="s">
        <v>7274</v>
      </c>
      <c r="R1051" t="s">
        <v>7384</v>
      </c>
      <c r="S1051" t="s">
        <v>7384</v>
      </c>
      <c r="T1051">
        <v>5.56</v>
      </c>
      <c r="U1051" t="s">
        <v>7891</v>
      </c>
      <c r="V1051">
        <v>1.8</v>
      </c>
      <c r="W1051" t="s">
        <v>7774</v>
      </c>
      <c r="X1051" t="s">
        <v>7783</v>
      </c>
      <c r="Y1051" t="s">
        <v>7774</v>
      </c>
      <c r="AC1051" t="s">
        <v>5762</v>
      </c>
      <c r="AD1051">
        <v>42.757374059999997</v>
      </c>
      <c r="AE1051">
        <v>-82.033393099999998</v>
      </c>
      <c r="AF1051">
        <v>201.9</v>
      </c>
      <c r="AG1051">
        <v>290</v>
      </c>
      <c r="AH1051" t="s">
        <v>8087</v>
      </c>
      <c r="AI1051">
        <v>15</v>
      </c>
      <c r="AJ1051">
        <v>986</v>
      </c>
      <c r="AK1051">
        <v>6.5060000000000002</v>
      </c>
      <c r="AL1051">
        <v>47.234999999999999</v>
      </c>
      <c r="AM1051">
        <v>2105</v>
      </c>
      <c r="AN1051">
        <v>2107</v>
      </c>
      <c r="AQ1051">
        <v>1.23</v>
      </c>
      <c r="AR1051">
        <v>1.23</v>
      </c>
      <c r="AT1051">
        <v>2.14</v>
      </c>
      <c r="AU1051">
        <v>2.13</v>
      </c>
      <c r="BA1051">
        <v>0.62</v>
      </c>
      <c r="BB1051">
        <v>17</v>
      </c>
    </row>
    <row r="1052" spans="1:54" x14ac:dyDescent="0.35">
      <c r="A1052" t="s">
        <v>7778</v>
      </c>
      <c r="B1052">
        <v>1048</v>
      </c>
      <c r="C1052">
        <v>3376.3519999999999</v>
      </c>
      <c r="D1052">
        <v>10</v>
      </c>
      <c r="E1052" t="s">
        <v>7798</v>
      </c>
      <c r="F1052" t="s">
        <v>7773</v>
      </c>
      <c r="G1052" t="s">
        <v>7797</v>
      </c>
      <c r="H1052">
        <v>10</v>
      </c>
      <c r="I1052">
        <v>0.56000000000000005</v>
      </c>
      <c r="J1052">
        <v>14</v>
      </c>
      <c r="K1052">
        <v>8</v>
      </c>
      <c r="L1052" t="s">
        <v>7682</v>
      </c>
      <c r="O1052" t="s">
        <v>7784</v>
      </c>
      <c r="P1052" t="s">
        <v>7774</v>
      </c>
      <c r="Q1052" t="s">
        <v>7274</v>
      </c>
      <c r="R1052" t="s">
        <v>7384</v>
      </c>
      <c r="S1052" t="s">
        <v>7384</v>
      </c>
      <c r="T1052">
        <v>5.56</v>
      </c>
      <c r="U1052" t="s">
        <v>7891</v>
      </c>
      <c r="V1052">
        <v>1.8</v>
      </c>
      <c r="W1052" t="s">
        <v>7774</v>
      </c>
      <c r="X1052" t="s">
        <v>7783</v>
      </c>
      <c r="Y1052" t="s">
        <v>7774</v>
      </c>
      <c r="Z1052">
        <v>15</v>
      </c>
      <c r="AA1052">
        <v>15</v>
      </c>
      <c r="AB1052">
        <v>8</v>
      </c>
      <c r="AC1052" t="s">
        <v>5753</v>
      </c>
      <c r="AD1052">
        <v>42.757374050000003</v>
      </c>
      <c r="AE1052">
        <v>-82.033392610000007</v>
      </c>
      <c r="AF1052">
        <v>201.9</v>
      </c>
      <c r="AG1052">
        <v>290</v>
      </c>
      <c r="AH1052" t="s">
        <v>8087</v>
      </c>
      <c r="AI1052">
        <v>15</v>
      </c>
      <c r="AJ1052">
        <v>986</v>
      </c>
      <c r="AK1052">
        <v>6.5460000000000003</v>
      </c>
      <c r="AL1052">
        <v>59.470999999999997</v>
      </c>
      <c r="AM1052">
        <v>2110</v>
      </c>
      <c r="AN1052">
        <v>2112</v>
      </c>
      <c r="AQ1052">
        <v>1.23</v>
      </c>
      <c r="AR1052">
        <v>1.23</v>
      </c>
      <c r="AT1052">
        <v>2.14</v>
      </c>
      <c r="AU1052">
        <v>2.14</v>
      </c>
      <c r="BA1052">
        <v>0.56000000000000005</v>
      </c>
      <c r="BB1052">
        <v>14</v>
      </c>
    </row>
    <row r="1053" spans="1:54" x14ac:dyDescent="0.35">
      <c r="A1053" t="s">
        <v>8084</v>
      </c>
      <c r="B1053">
        <v>1049</v>
      </c>
      <c r="C1053">
        <v>3380.3</v>
      </c>
      <c r="D1053">
        <v>10</v>
      </c>
      <c r="E1053" t="s">
        <v>7782</v>
      </c>
      <c r="F1053" t="s">
        <v>8085</v>
      </c>
      <c r="G1053" t="s">
        <v>8107</v>
      </c>
      <c r="Q1053" t="s">
        <v>8592</v>
      </c>
      <c r="R1053" t="s">
        <v>7621</v>
      </c>
      <c r="S1053" t="s">
        <v>7621</v>
      </c>
      <c r="T1053">
        <v>5.56</v>
      </c>
      <c r="U1053" t="s">
        <v>8593</v>
      </c>
      <c r="V1053">
        <v>1.8</v>
      </c>
      <c r="W1053" t="s">
        <v>7774</v>
      </c>
      <c r="AD1053">
        <v>42.757372619999998</v>
      </c>
      <c r="AE1053">
        <v>-82.033344080000006</v>
      </c>
      <c r="AF1053">
        <v>202</v>
      </c>
      <c r="AG1053">
        <v>290</v>
      </c>
      <c r="AH1053" t="s">
        <v>8087</v>
      </c>
      <c r="AJ1053">
        <v>986</v>
      </c>
      <c r="AK1053">
        <v>10.5</v>
      </c>
    </row>
    <row r="1054" spans="1:54" x14ac:dyDescent="0.35">
      <c r="A1054" t="s">
        <v>8084</v>
      </c>
      <c r="B1054">
        <v>1050</v>
      </c>
      <c r="C1054">
        <v>3390.8</v>
      </c>
      <c r="D1054">
        <v>10</v>
      </c>
      <c r="E1054" t="s">
        <v>7782</v>
      </c>
      <c r="F1054" t="s">
        <v>8085</v>
      </c>
      <c r="G1054" t="s">
        <v>8107</v>
      </c>
      <c r="Q1054" t="s">
        <v>8594</v>
      </c>
      <c r="R1054" t="s">
        <v>7456</v>
      </c>
      <c r="S1054" t="s">
        <v>7456</v>
      </c>
      <c r="T1054">
        <v>5.56</v>
      </c>
      <c r="U1054" t="s">
        <v>8595</v>
      </c>
      <c r="V1054">
        <v>1.8</v>
      </c>
      <c r="W1054" t="s">
        <v>7774</v>
      </c>
      <c r="AD1054">
        <v>42.757368530000001</v>
      </c>
      <c r="AE1054">
        <v>-82.033215249999998</v>
      </c>
      <c r="AF1054">
        <v>202.3</v>
      </c>
      <c r="AG1054">
        <v>290</v>
      </c>
      <c r="AH1054" t="s">
        <v>8087</v>
      </c>
      <c r="AJ1054">
        <v>986</v>
      </c>
      <c r="AK1054">
        <v>10.5</v>
      </c>
    </row>
    <row r="1055" spans="1:54" x14ac:dyDescent="0.35">
      <c r="A1055" t="s">
        <v>8084</v>
      </c>
      <c r="B1055">
        <v>1051</v>
      </c>
      <c r="C1055">
        <v>3400.8</v>
      </c>
      <c r="D1055">
        <v>10</v>
      </c>
      <c r="E1055" t="s">
        <v>7782</v>
      </c>
      <c r="F1055" t="s">
        <v>8085</v>
      </c>
      <c r="G1055" t="s">
        <v>8107</v>
      </c>
      <c r="Q1055" t="s">
        <v>8596</v>
      </c>
      <c r="R1055" t="s">
        <v>7348</v>
      </c>
      <c r="S1055" t="s">
        <v>7348</v>
      </c>
      <c r="T1055">
        <v>5.56</v>
      </c>
      <c r="U1055" t="s">
        <v>8597</v>
      </c>
      <c r="V1055">
        <v>1.9</v>
      </c>
      <c r="W1055" t="s">
        <v>7774</v>
      </c>
      <c r="AD1055">
        <v>42.757364090000003</v>
      </c>
      <c r="AE1055">
        <v>-82.033092550000006</v>
      </c>
      <c r="AF1055">
        <v>202.4</v>
      </c>
      <c r="AG1055">
        <v>290</v>
      </c>
      <c r="AH1055" t="s">
        <v>8087</v>
      </c>
      <c r="AJ1055">
        <v>986</v>
      </c>
      <c r="AK1055">
        <v>10</v>
      </c>
    </row>
    <row r="1056" spans="1:54" x14ac:dyDescent="0.35">
      <c r="A1056" t="s">
        <v>8084</v>
      </c>
      <c r="B1056">
        <v>1052</v>
      </c>
      <c r="C1056">
        <v>3411.9</v>
      </c>
      <c r="D1056">
        <v>10</v>
      </c>
      <c r="E1056" t="s">
        <v>7782</v>
      </c>
      <c r="F1056" t="s">
        <v>8085</v>
      </c>
      <c r="G1056" t="s">
        <v>8107</v>
      </c>
      <c r="Q1056" t="s">
        <v>7275</v>
      </c>
      <c r="R1056" t="s">
        <v>7683</v>
      </c>
      <c r="S1056" t="s">
        <v>7683</v>
      </c>
      <c r="T1056">
        <v>5.56</v>
      </c>
      <c r="U1056" t="s">
        <v>7973</v>
      </c>
      <c r="V1056">
        <v>1.8</v>
      </c>
      <c r="W1056" t="s">
        <v>7774</v>
      </c>
      <c r="AD1056">
        <v>42.757359149999999</v>
      </c>
      <c r="AE1056">
        <v>-82.032956420000005</v>
      </c>
      <c r="AF1056">
        <v>202</v>
      </c>
      <c r="AG1056">
        <v>290</v>
      </c>
      <c r="AH1056" t="s">
        <v>8087</v>
      </c>
      <c r="AJ1056">
        <v>986</v>
      </c>
      <c r="AK1056">
        <v>11.1</v>
      </c>
    </row>
    <row r="1057" spans="1:54" x14ac:dyDescent="0.35">
      <c r="A1057" t="s">
        <v>7778</v>
      </c>
      <c r="B1057">
        <v>1053</v>
      </c>
      <c r="C1057">
        <v>3413.7739999999999</v>
      </c>
      <c r="D1057">
        <v>10</v>
      </c>
      <c r="E1057" t="s">
        <v>7782</v>
      </c>
      <c r="F1057" t="s">
        <v>7773</v>
      </c>
      <c r="G1057" t="s">
        <v>7797</v>
      </c>
      <c r="H1057">
        <v>16</v>
      </c>
      <c r="I1057">
        <v>0.88</v>
      </c>
      <c r="J1057">
        <v>13</v>
      </c>
      <c r="K1057">
        <v>8</v>
      </c>
      <c r="L1057" t="s">
        <v>7526</v>
      </c>
      <c r="O1057" t="s">
        <v>7805</v>
      </c>
      <c r="P1057" t="s">
        <v>7774</v>
      </c>
      <c r="Q1057" t="s">
        <v>7275</v>
      </c>
      <c r="R1057" t="s">
        <v>7683</v>
      </c>
      <c r="S1057" t="s">
        <v>7683</v>
      </c>
      <c r="T1057">
        <v>5.56</v>
      </c>
      <c r="U1057" t="s">
        <v>7973</v>
      </c>
      <c r="V1057">
        <v>1.8</v>
      </c>
      <c r="W1057" t="s">
        <v>7774</v>
      </c>
      <c r="X1057" t="s">
        <v>7783</v>
      </c>
      <c r="Y1057" t="s">
        <v>7774</v>
      </c>
      <c r="AC1057" t="s">
        <v>5762</v>
      </c>
      <c r="AD1057">
        <v>42.757358449999998</v>
      </c>
      <c r="AE1057">
        <v>-82.032933479999997</v>
      </c>
      <c r="AF1057">
        <v>202</v>
      </c>
      <c r="AG1057">
        <v>290</v>
      </c>
      <c r="AH1057" t="s">
        <v>8087</v>
      </c>
      <c r="AI1057">
        <v>15</v>
      </c>
      <c r="AJ1057">
        <v>986</v>
      </c>
      <c r="AK1057">
        <v>1.869</v>
      </c>
      <c r="AL1057">
        <v>-272.72300000000001</v>
      </c>
      <c r="AM1057">
        <v>2107</v>
      </c>
      <c r="AN1057">
        <v>2109</v>
      </c>
      <c r="AQ1057">
        <v>1.23</v>
      </c>
      <c r="AR1057">
        <v>1.23</v>
      </c>
      <c r="AT1057">
        <v>2.14</v>
      </c>
      <c r="AU1057">
        <v>2.14</v>
      </c>
      <c r="BA1057">
        <v>0.88</v>
      </c>
      <c r="BB1057">
        <v>13</v>
      </c>
    </row>
    <row r="1058" spans="1:54" x14ac:dyDescent="0.35">
      <c r="A1058" t="s">
        <v>8084</v>
      </c>
      <c r="B1058">
        <v>1054</v>
      </c>
      <c r="C1058">
        <v>3417.5</v>
      </c>
      <c r="D1058">
        <v>10</v>
      </c>
      <c r="E1058" t="s">
        <v>7782</v>
      </c>
      <c r="F1058" t="s">
        <v>8085</v>
      </c>
      <c r="G1058" t="s">
        <v>8107</v>
      </c>
      <c r="Q1058" t="s">
        <v>8598</v>
      </c>
      <c r="R1058" t="s">
        <v>7592</v>
      </c>
      <c r="S1058" t="s">
        <v>7592</v>
      </c>
      <c r="T1058">
        <v>5.56</v>
      </c>
      <c r="U1058" t="s">
        <v>8599</v>
      </c>
      <c r="V1058">
        <v>1.8</v>
      </c>
      <c r="W1058" t="s">
        <v>7774</v>
      </c>
      <c r="AD1058">
        <v>42.757357210000002</v>
      </c>
      <c r="AE1058">
        <v>-82.032887669999994</v>
      </c>
      <c r="AF1058">
        <v>202</v>
      </c>
      <c r="AG1058">
        <v>290</v>
      </c>
      <c r="AH1058" t="s">
        <v>8087</v>
      </c>
      <c r="AJ1058">
        <v>986</v>
      </c>
      <c r="AK1058">
        <v>5.6</v>
      </c>
    </row>
    <row r="1059" spans="1:54" x14ac:dyDescent="0.35">
      <c r="A1059" t="s">
        <v>8084</v>
      </c>
      <c r="B1059">
        <v>1055</v>
      </c>
      <c r="C1059">
        <v>3422.2</v>
      </c>
      <c r="D1059">
        <v>10</v>
      </c>
      <c r="E1059" t="s">
        <v>7782</v>
      </c>
      <c r="F1059" t="s">
        <v>8085</v>
      </c>
      <c r="G1059" t="s">
        <v>8107</v>
      </c>
      <c r="Q1059" t="s">
        <v>7276</v>
      </c>
      <c r="R1059" t="s">
        <v>7684</v>
      </c>
      <c r="S1059" t="s">
        <v>7684</v>
      </c>
      <c r="T1059">
        <v>5.56</v>
      </c>
      <c r="U1059" t="s">
        <v>7892</v>
      </c>
      <c r="V1059">
        <v>1.8</v>
      </c>
      <c r="W1059" t="s">
        <v>7774</v>
      </c>
      <c r="AD1059">
        <v>42.757355869999998</v>
      </c>
      <c r="AE1059">
        <v>-82.032829969999995</v>
      </c>
      <c r="AF1059">
        <v>202.1</v>
      </c>
      <c r="AG1059">
        <v>290</v>
      </c>
      <c r="AH1059" t="s">
        <v>8087</v>
      </c>
      <c r="AJ1059">
        <v>986</v>
      </c>
      <c r="AK1059">
        <v>4.7</v>
      </c>
    </row>
    <row r="1060" spans="1:54" x14ac:dyDescent="0.35">
      <c r="A1060" t="s">
        <v>7778</v>
      </c>
      <c r="B1060">
        <v>1056</v>
      </c>
      <c r="C1060">
        <v>3422.38</v>
      </c>
      <c r="D1060">
        <v>10</v>
      </c>
      <c r="E1060" t="s">
        <v>7782</v>
      </c>
      <c r="F1060" t="s">
        <v>7773</v>
      </c>
      <c r="G1060" t="s">
        <v>7797</v>
      </c>
      <c r="J1060">
        <v>22</v>
      </c>
      <c r="K1060">
        <v>18</v>
      </c>
      <c r="L1060" t="s">
        <v>7675</v>
      </c>
      <c r="O1060" t="s">
        <v>7776</v>
      </c>
      <c r="P1060" t="s">
        <v>7774</v>
      </c>
      <c r="Q1060" t="s">
        <v>7276</v>
      </c>
      <c r="R1060" t="s">
        <v>7684</v>
      </c>
      <c r="S1060" t="s">
        <v>7684</v>
      </c>
      <c r="T1060">
        <v>5.56</v>
      </c>
      <c r="U1060" t="s">
        <v>7892</v>
      </c>
      <c r="V1060">
        <v>1.7</v>
      </c>
      <c r="W1060" t="s">
        <v>7774</v>
      </c>
      <c r="Y1060" t="s">
        <v>7774</v>
      </c>
      <c r="AC1060" t="s">
        <v>5673</v>
      </c>
      <c r="AD1060">
        <v>42.757355820000001</v>
      </c>
      <c r="AE1060">
        <v>-82.032827889999993</v>
      </c>
      <c r="AF1060">
        <v>202.1</v>
      </c>
      <c r="AG1060">
        <v>290</v>
      </c>
      <c r="AH1060" t="s">
        <v>8087</v>
      </c>
      <c r="AI1060">
        <v>15</v>
      </c>
      <c r="AJ1060">
        <v>986</v>
      </c>
      <c r="AK1060">
        <v>0.17</v>
      </c>
      <c r="AL1060">
        <v>-321.18599999999998</v>
      </c>
    </row>
    <row r="1061" spans="1:54" x14ac:dyDescent="0.35">
      <c r="A1061" t="s">
        <v>7778</v>
      </c>
      <c r="B1061">
        <v>1057</v>
      </c>
      <c r="C1061">
        <v>3422.4169999999999</v>
      </c>
      <c r="D1061">
        <v>10</v>
      </c>
      <c r="E1061" t="s">
        <v>7782</v>
      </c>
      <c r="F1061" t="s">
        <v>7773</v>
      </c>
      <c r="G1061" t="s">
        <v>7797</v>
      </c>
      <c r="H1061">
        <v>14</v>
      </c>
      <c r="I1061">
        <v>0.8</v>
      </c>
      <c r="J1061">
        <v>24</v>
      </c>
      <c r="K1061">
        <v>21</v>
      </c>
      <c r="L1061" t="s">
        <v>7578</v>
      </c>
      <c r="O1061" t="s">
        <v>7784</v>
      </c>
      <c r="P1061" t="s">
        <v>7774</v>
      </c>
      <c r="Q1061" t="s">
        <v>7276</v>
      </c>
      <c r="R1061" t="s">
        <v>7684</v>
      </c>
      <c r="S1061" t="s">
        <v>7684</v>
      </c>
      <c r="T1061">
        <v>5.56</v>
      </c>
      <c r="U1061" t="s">
        <v>7892</v>
      </c>
      <c r="V1061">
        <v>1.8</v>
      </c>
      <c r="W1061" t="s">
        <v>7774</v>
      </c>
      <c r="X1061" t="s">
        <v>7788</v>
      </c>
      <c r="Y1061" t="s">
        <v>7774</v>
      </c>
      <c r="Z1061">
        <v>10</v>
      </c>
      <c r="AA1061">
        <v>10</v>
      </c>
      <c r="AB1061">
        <v>12</v>
      </c>
      <c r="AC1061" t="s">
        <v>5753</v>
      </c>
      <c r="AD1061">
        <v>42.75735581</v>
      </c>
      <c r="AE1061">
        <v>-82.032827440000005</v>
      </c>
      <c r="AF1061">
        <v>202.1</v>
      </c>
      <c r="AG1061">
        <v>290</v>
      </c>
      <c r="AH1061" t="s">
        <v>8087</v>
      </c>
      <c r="AI1061">
        <v>15</v>
      </c>
      <c r="AJ1061">
        <v>986</v>
      </c>
      <c r="AK1061">
        <v>0.20599999999999999</v>
      </c>
      <c r="AL1061">
        <v>-337.82499999999999</v>
      </c>
      <c r="AM1061">
        <v>2085</v>
      </c>
      <c r="AN1061">
        <v>2091</v>
      </c>
      <c r="AQ1061">
        <v>1.22</v>
      </c>
      <c r="AR1061">
        <v>1.22</v>
      </c>
      <c r="AT1061">
        <v>2.12</v>
      </c>
      <c r="AU1061">
        <v>2.11</v>
      </c>
      <c r="BA1061">
        <v>0.8</v>
      </c>
      <c r="BB1061">
        <v>24</v>
      </c>
    </row>
    <row r="1062" spans="1:54" x14ac:dyDescent="0.35">
      <c r="A1062" t="s">
        <v>7778</v>
      </c>
      <c r="B1062">
        <v>1058</v>
      </c>
      <c r="C1062">
        <v>3422.4279999999999</v>
      </c>
      <c r="D1062">
        <v>10</v>
      </c>
      <c r="E1062" t="s">
        <v>7782</v>
      </c>
      <c r="F1062" t="s">
        <v>7773</v>
      </c>
      <c r="G1062" t="s">
        <v>7797</v>
      </c>
      <c r="H1062">
        <v>17</v>
      </c>
      <c r="I1062">
        <v>0.96</v>
      </c>
      <c r="J1062">
        <v>31</v>
      </c>
      <c r="K1062">
        <v>17</v>
      </c>
      <c r="L1062" t="s">
        <v>7615</v>
      </c>
      <c r="O1062" t="s">
        <v>7784</v>
      </c>
      <c r="P1062" t="s">
        <v>7774</v>
      </c>
      <c r="Q1062" t="s">
        <v>7276</v>
      </c>
      <c r="R1062" t="s">
        <v>7684</v>
      </c>
      <c r="S1062" t="s">
        <v>7684</v>
      </c>
      <c r="T1062">
        <v>5.56</v>
      </c>
      <c r="U1062" t="s">
        <v>7892</v>
      </c>
      <c r="V1062">
        <v>1.8</v>
      </c>
      <c r="W1062" t="s">
        <v>7774</v>
      </c>
      <c r="X1062" t="s">
        <v>7788</v>
      </c>
      <c r="Y1062" t="s">
        <v>7774</v>
      </c>
      <c r="Z1062">
        <v>10</v>
      </c>
      <c r="AA1062">
        <v>10</v>
      </c>
      <c r="AB1062">
        <v>12</v>
      </c>
      <c r="AC1062" t="s">
        <v>5753</v>
      </c>
      <c r="AD1062">
        <v>42.75735581</v>
      </c>
      <c r="AE1062">
        <v>-82.032827350000005</v>
      </c>
      <c r="AF1062">
        <v>202.1</v>
      </c>
      <c r="AG1062">
        <v>290</v>
      </c>
      <c r="AH1062" t="s">
        <v>8087</v>
      </c>
      <c r="AI1062">
        <v>15</v>
      </c>
      <c r="AJ1062">
        <v>986</v>
      </c>
      <c r="AK1062">
        <v>0.21299999999999999</v>
      </c>
      <c r="AL1062">
        <v>-330.94099999999997</v>
      </c>
      <c r="AM1062">
        <v>2055</v>
      </c>
      <c r="AN1062">
        <v>2066</v>
      </c>
      <c r="AQ1062">
        <v>1.21</v>
      </c>
      <c r="AR1062">
        <v>1.2</v>
      </c>
      <c r="AT1062">
        <v>2.1</v>
      </c>
      <c r="AU1062">
        <v>2.08</v>
      </c>
      <c r="BA1062">
        <v>0.96</v>
      </c>
      <c r="BB1062">
        <v>31</v>
      </c>
    </row>
    <row r="1063" spans="1:54" x14ac:dyDescent="0.35">
      <c r="A1063" t="s">
        <v>7778</v>
      </c>
      <c r="B1063">
        <v>1059</v>
      </c>
      <c r="C1063">
        <v>3422.4340000000002</v>
      </c>
      <c r="D1063">
        <v>10</v>
      </c>
      <c r="E1063" t="s">
        <v>7798</v>
      </c>
      <c r="F1063" t="s">
        <v>7773</v>
      </c>
      <c r="G1063" t="s">
        <v>7797</v>
      </c>
      <c r="H1063">
        <v>10</v>
      </c>
      <c r="I1063">
        <v>0.56000000000000005</v>
      </c>
      <c r="J1063">
        <v>20</v>
      </c>
      <c r="K1063">
        <v>11</v>
      </c>
      <c r="L1063" t="s">
        <v>7411</v>
      </c>
      <c r="O1063" t="s">
        <v>7784</v>
      </c>
      <c r="P1063" t="s">
        <v>7774</v>
      </c>
      <c r="Q1063" t="s">
        <v>7276</v>
      </c>
      <c r="R1063" t="s">
        <v>7684</v>
      </c>
      <c r="S1063" t="s">
        <v>7684</v>
      </c>
      <c r="T1063">
        <v>5.56</v>
      </c>
      <c r="U1063" t="s">
        <v>7892</v>
      </c>
      <c r="V1063">
        <v>1.8</v>
      </c>
      <c r="W1063" t="s">
        <v>7774</v>
      </c>
      <c r="X1063" t="s">
        <v>7788</v>
      </c>
      <c r="Y1063" t="s">
        <v>7774</v>
      </c>
      <c r="Z1063">
        <v>19</v>
      </c>
      <c r="AA1063">
        <v>12</v>
      </c>
      <c r="AB1063">
        <v>15</v>
      </c>
      <c r="AC1063" t="s">
        <v>5753</v>
      </c>
      <c r="AD1063">
        <v>42.757355799999999</v>
      </c>
      <c r="AE1063">
        <v>-82.032827209999994</v>
      </c>
      <c r="AF1063">
        <v>202.1</v>
      </c>
      <c r="AG1063">
        <v>290</v>
      </c>
      <c r="AH1063" t="s">
        <v>8087</v>
      </c>
      <c r="AI1063">
        <v>15</v>
      </c>
      <c r="AJ1063">
        <v>986</v>
      </c>
      <c r="AK1063">
        <v>0.22500000000000001</v>
      </c>
      <c r="AL1063">
        <v>-318.79300000000001</v>
      </c>
      <c r="AM1063">
        <v>2103</v>
      </c>
      <c r="AN1063">
        <v>2106</v>
      </c>
      <c r="AQ1063">
        <v>1.23</v>
      </c>
      <c r="AR1063">
        <v>1.23</v>
      </c>
      <c r="AT1063">
        <v>2.13</v>
      </c>
      <c r="AU1063">
        <v>2.13</v>
      </c>
      <c r="BA1063">
        <v>0.56000000000000005</v>
      </c>
      <c r="BB1063">
        <v>20</v>
      </c>
    </row>
    <row r="1064" spans="1:54" x14ac:dyDescent="0.35">
      <c r="A1064" t="s">
        <v>7778</v>
      </c>
      <c r="B1064">
        <v>1060</v>
      </c>
      <c r="C1064">
        <v>3422.4430000000002</v>
      </c>
      <c r="D1064">
        <v>10</v>
      </c>
      <c r="E1064" t="s">
        <v>7798</v>
      </c>
      <c r="F1064" t="s">
        <v>7773</v>
      </c>
      <c r="G1064" t="s">
        <v>7797</v>
      </c>
      <c r="H1064">
        <v>10</v>
      </c>
      <c r="I1064">
        <v>0.56000000000000005</v>
      </c>
      <c r="J1064">
        <v>27</v>
      </c>
      <c r="K1064">
        <v>9</v>
      </c>
      <c r="L1064" t="s">
        <v>7632</v>
      </c>
      <c r="O1064" t="s">
        <v>7784</v>
      </c>
      <c r="P1064" t="s">
        <v>7774</v>
      </c>
      <c r="Q1064" t="s">
        <v>7276</v>
      </c>
      <c r="R1064" t="s">
        <v>7684</v>
      </c>
      <c r="S1064" t="s">
        <v>7684</v>
      </c>
      <c r="T1064">
        <v>5.56</v>
      </c>
      <c r="U1064" t="s">
        <v>7892</v>
      </c>
      <c r="V1064">
        <v>1.8</v>
      </c>
      <c r="W1064" t="s">
        <v>7774</v>
      </c>
      <c r="X1064" t="s">
        <v>7783</v>
      </c>
      <c r="Y1064" t="s">
        <v>7774</v>
      </c>
      <c r="Z1064">
        <v>15</v>
      </c>
      <c r="AA1064">
        <v>15</v>
      </c>
      <c r="AB1064">
        <v>8</v>
      </c>
      <c r="AC1064" t="s">
        <v>5753</v>
      </c>
      <c r="AD1064">
        <v>42.757355799999999</v>
      </c>
      <c r="AE1064">
        <v>-82.032827150000003</v>
      </c>
      <c r="AF1064">
        <v>202.1</v>
      </c>
      <c r="AG1064">
        <v>290</v>
      </c>
      <c r="AH1064" t="s">
        <v>8087</v>
      </c>
      <c r="AI1064">
        <v>15</v>
      </c>
      <c r="AJ1064">
        <v>986</v>
      </c>
      <c r="AK1064">
        <v>0.23</v>
      </c>
      <c r="AL1064">
        <v>-306.78699999999998</v>
      </c>
      <c r="AM1064">
        <v>2091</v>
      </c>
      <c r="AN1064">
        <v>2096</v>
      </c>
      <c r="AQ1064">
        <v>1.22</v>
      </c>
      <c r="AR1064">
        <v>1.22</v>
      </c>
      <c r="AT1064">
        <v>2.13</v>
      </c>
      <c r="AU1064">
        <v>2.12</v>
      </c>
      <c r="BA1064">
        <v>0.56000000000000005</v>
      </c>
      <c r="BB1064">
        <v>27</v>
      </c>
    </row>
    <row r="1065" spans="1:54" x14ac:dyDescent="0.35">
      <c r="A1065" t="s">
        <v>8084</v>
      </c>
      <c r="B1065">
        <v>1061</v>
      </c>
      <c r="C1065">
        <v>3428.2</v>
      </c>
      <c r="D1065">
        <v>10</v>
      </c>
      <c r="E1065" t="s">
        <v>7782</v>
      </c>
      <c r="F1065" t="s">
        <v>8085</v>
      </c>
      <c r="G1065" t="s">
        <v>8107</v>
      </c>
      <c r="Q1065" t="s">
        <v>8600</v>
      </c>
      <c r="R1065" t="s">
        <v>7615</v>
      </c>
      <c r="S1065" t="s">
        <v>7615</v>
      </c>
      <c r="T1065">
        <v>5.56</v>
      </c>
      <c r="U1065" t="s">
        <v>8601</v>
      </c>
      <c r="V1065">
        <v>1.8</v>
      </c>
      <c r="W1065" t="s">
        <v>7774</v>
      </c>
      <c r="AD1065">
        <v>42.757354159999998</v>
      </c>
      <c r="AE1065">
        <v>-82.032756329999998</v>
      </c>
      <c r="AF1065">
        <v>202.3</v>
      </c>
      <c r="AG1065">
        <v>290</v>
      </c>
      <c r="AH1065" t="s">
        <v>8087</v>
      </c>
      <c r="AJ1065">
        <v>986</v>
      </c>
      <c r="AK1065">
        <v>6</v>
      </c>
    </row>
    <row r="1066" spans="1:54" x14ac:dyDescent="0.35">
      <c r="A1066" t="s">
        <v>8084</v>
      </c>
      <c r="B1066">
        <v>1062</v>
      </c>
      <c r="C1066">
        <v>3433.3</v>
      </c>
      <c r="D1066">
        <v>10</v>
      </c>
      <c r="E1066" t="s">
        <v>7782</v>
      </c>
      <c r="F1066" t="s">
        <v>8085</v>
      </c>
      <c r="G1066" t="s">
        <v>8107</v>
      </c>
      <c r="Q1066" t="s">
        <v>8602</v>
      </c>
      <c r="R1066" t="s">
        <v>8603</v>
      </c>
      <c r="S1066" t="s">
        <v>8603</v>
      </c>
      <c r="T1066">
        <v>5.56</v>
      </c>
      <c r="U1066" t="s">
        <v>8604</v>
      </c>
      <c r="V1066">
        <v>1.8</v>
      </c>
      <c r="W1066" t="s">
        <v>7774</v>
      </c>
      <c r="AD1066">
        <v>42.757352689999998</v>
      </c>
      <c r="AE1066">
        <v>-82.032693730000005</v>
      </c>
      <c r="AF1066">
        <v>202.4</v>
      </c>
      <c r="AG1066">
        <v>290</v>
      </c>
      <c r="AH1066" t="s">
        <v>8087</v>
      </c>
      <c r="AJ1066">
        <v>986</v>
      </c>
      <c r="AK1066">
        <v>5.0999999999999996</v>
      </c>
    </row>
    <row r="1067" spans="1:54" x14ac:dyDescent="0.35">
      <c r="A1067" t="s">
        <v>8084</v>
      </c>
      <c r="B1067">
        <v>1063</v>
      </c>
      <c r="C1067">
        <v>3439.1</v>
      </c>
      <c r="D1067">
        <v>10</v>
      </c>
      <c r="E1067" t="s">
        <v>7782</v>
      </c>
      <c r="F1067" t="s">
        <v>8085</v>
      </c>
      <c r="G1067" t="s">
        <v>8107</v>
      </c>
      <c r="Q1067" t="s">
        <v>8605</v>
      </c>
      <c r="R1067" t="s">
        <v>7579</v>
      </c>
      <c r="S1067" t="s">
        <v>7579</v>
      </c>
      <c r="T1067">
        <v>5.56</v>
      </c>
      <c r="U1067" t="s">
        <v>8606</v>
      </c>
      <c r="V1067">
        <v>1.9</v>
      </c>
      <c r="W1067" t="s">
        <v>7774</v>
      </c>
      <c r="AD1067">
        <v>42.757351</v>
      </c>
      <c r="AE1067">
        <v>-82.032622509999996</v>
      </c>
      <c r="AF1067">
        <v>202.4</v>
      </c>
      <c r="AG1067">
        <v>290</v>
      </c>
      <c r="AH1067" t="s">
        <v>8087</v>
      </c>
      <c r="AJ1067">
        <v>986</v>
      </c>
      <c r="AK1067">
        <v>5.8</v>
      </c>
    </row>
    <row r="1068" spans="1:54" x14ac:dyDescent="0.35">
      <c r="A1068" t="s">
        <v>8084</v>
      </c>
      <c r="B1068">
        <v>1064</v>
      </c>
      <c r="C1068">
        <v>3445</v>
      </c>
      <c r="D1068">
        <v>10</v>
      </c>
      <c r="E1068" t="s">
        <v>7782</v>
      </c>
      <c r="F1068" t="s">
        <v>8085</v>
      </c>
      <c r="G1068" t="s">
        <v>8107</v>
      </c>
      <c r="Q1068" t="s">
        <v>7277</v>
      </c>
      <c r="R1068" t="s">
        <v>7549</v>
      </c>
      <c r="S1068" t="s">
        <v>7549</v>
      </c>
      <c r="T1068">
        <v>5.56</v>
      </c>
      <c r="U1068" t="s">
        <v>7975</v>
      </c>
      <c r="V1068">
        <v>1.8</v>
      </c>
      <c r="W1068" t="s">
        <v>7774</v>
      </c>
      <c r="AD1068">
        <v>42.757349439999999</v>
      </c>
      <c r="AE1068">
        <v>-82.032550049999998</v>
      </c>
      <c r="AF1068">
        <v>202.3</v>
      </c>
      <c r="AG1068">
        <v>290</v>
      </c>
      <c r="AH1068" t="s">
        <v>8087</v>
      </c>
      <c r="AJ1068">
        <v>986</v>
      </c>
      <c r="AK1068">
        <v>5.9</v>
      </c>
    </row>
    <row r="1069" spans="1:54" x14ac:dyDescent="0.35">
      <c r="A1069" t="s">
        <v>7778</v>
      </c>
      <c r="B1069">
        <v>1065</v>
      </c>
      <c r="C1069">
        <v>3448.942</v>
      </c>
      <c r="D1069">
        <v>10</v>
      </c>
      <c r="E1069" t="s">
        <v>7782</v>
      </c>
      <c r="F1069" t="s">
        <v>7773</v>
      </c>
      <c r="G1069" t="s">
        <v>5753</v>
      </c>
      <c r="H1069">
        <v>12</v>
      </c>
      <c r="I1069">
        <v>0.66</v>
      </c>
      <c r="J1069">
        <v>16</v>
      </c>
      <c r="K1069">
        <v>13</v>
      </c>
      <c r="L1069" t="s">
        <v>7974</v>
      </c>
      <c r="O1069" t="s">
        <v>7784</v>
      </c>
      <c r="P1069" t="s">
        <v>7774</v>
      </c>
      <c r="Q1069" t="s">
        <v>7277</v>
      </c>
      <c r="R1069" t="s">
        <v>7549</v>
      </c>
      <c r="S1069" t="s">
        <v>7549</v>
      </c>
      <c r="T1069">
        <v>5.56</v>
      </c>
      <c r="U1069" t="s">
        <v>7975</v>
      </c>
      <c r="V1069">
        <v>1.8</v>
      </c>
      <c r="W1069" t="s">
        <v>7774</v>
      </c>
      <c r="X1069" t="s">
        <v>7788</v>
      </c>
      <c r="Y1069" t="s">
        <v>7774</v>
      </c>
      <c r="Z1069">
        <v>10</v>
      </c>
      <c r="AA1069">
        <v>10</v>
      </c>
      <c r="AB1069">
        <v>12</v>
      </c>
      <c r="AC1069" t="s">
        <v>5683</v>
      </c>
      <c r="AD1069">
        <v>42.757348469999997</v>
      </c>
      <c r="AE1069">
        <v>-82.032501730000007</v>
      </c>
      <c r="AF1069">
        <v>202.3</v>
      </c>
      <c r="AG1069">
        <v>290</v>
      </c>
      <c r="AH1069" t="s">
        <v>8087</v>
      </c>
      <c r="AI1069">
        <v>15</v>
      </c>
      <c r="AJ1069">
        <v>986</v>
      </c>
      <c r="AK1069">
        <v>3.9350000000000001</v>
      </c>
      <c r="AL1069">
        <v>-332.84899999999999</v>
      </c>
      <c r="AM1069">
        <v>2105</v>
      </c>
      <c r="AN1069">
        <v>2108</v>
      </c>
      <c r="AQ1069">
        <v>1.23</v>
      </c>
      <c r="AR1069">
        <v>1.23</v>
      </c>
      <c r="AT1069">
        <v>2.14</v>
      </c>
      <c r="AU1069">
        <v>2.13</v>
      </c>
      <c r="BA1069">
        <v>0.66</v>
      </c>
      <c r="BB1069">
        <v>16</v>
      </c>
    </row>
    <row r="1070" spans="1:54" x14ac:dyDescent="0.35">
      <c r="A1070" t="s">
        <v>7778</v>
      </c>
      <c r="B1070">
        <v>1066</v>
      </c>
      <c r="C1070">
        <v>3449.826</v>
      </c>
      <c r="D1070">
        <v>10</v>
      </c>
      <c r="E1070" t="s">
        <v>7782</v>
      </c>
      <c r="F1070" t="s">
        <v>7773</v>
      </c>
      <c r="G1070" t="s">
        <v>7797</v>
      </c>
      <c r="H1070">
        <v>17</v>
      </c>
      <c r="I1070">
        <v>0.97</v>
      </c>
      <c r="J1070">
        <v>15</v>
      </c>
      <c r="K1070">
        <v>17</v>
      </c>
      <c r="L1070" t="s">
        <v>7391</v>
      </c>
      <c r="O1070" t="s">
        <v>7805</v>
      </c>
      <c r="P1070" t="s">
        <v>7774</v>
      </c>
      <c r="Q1070" t="s">
        <v>7277</v>
      </c>
      <c r="R1070" t="s">
        <v>7549</v>
      </c>
      <c r="S1070" t="s">
        <v>7549</v>
      </c>
      <c r="T1070">
        <v>5.56</v>
      </c>
      <c r="U1070" t="s">
        <v>7975</v>
      </c>
      <c r="V1070">
        <v>1.8</v>
      </c>
      <c r="W1070" t="s">
        <v>7774</v>
      </c>
      <c r="X1070" t="s">
        <v>7788</v>
      </c>
      <c r="Y1070" t="s">
        <v>7774</v>
      </c>
      <c r="Z1070">
        <v>10</v>
      </c>
      <c r="AA1070">
        <v>10</v>
      </c>
      <c r="AB1070">
        <v>12</v>
      </c>
      <c r="AC1070" t="s">
        <v>5753</v>
      </c>
      <c r="AD1070">
        <v>42.757348270000001</v>
      </c>
      <c r="AE1070">
        <v>-82.032490870000004</v>
      </c>
      <c r="AF1070">
        <v>202.4</v>
      </c>
      <c r="AG1070">
        <v>290</v>
      </c>
      <c r="AH1070" t="s">
        <v>8087</v>
      </c>
      <c r="AI1070">
        <v>15</v>
      </c>
      <c r="AJ1070">
        <v>986</v>
      </c>
      <c r="AK1070">
        <v>4.819</v>
      </c>
      <c r="AL1070">
        <v>-287.97800000000001</v>
      </c>
      <c r="AM1070">
        <v>2100</v>
      </c>
      <c r="AN1070">
        <v>2103</v>
      </c>
      <c r="AQ1070">
        <v>1.23</v>
      </c>
      <c r="AR1070">
        <v>1.23</v>
      </c>
      <c r="AT1070">
        <v>2.13</v>
      </c>
      <c r="AU1070">
        <v>2.13</v>
      </c>
      <c r="BA1070">
        <v>0.97</v>
      </c>
      <c r="BB1070">
        <v>15</v>
      </c>
    </row>
    <row r="1071" spans="1:54" x14ac:dyDescent="0.35">
      <c r="A1071" t="s">
        <v>8084</v>
      </c>
      <c r="B1071">
        <v>1067</v>
      </c>
      <c r="C1071">
        <v>3451.2</v>
      </c>
      <c r="D1071">
        <v>10</v>
      </c>
      <c r="E1071" t="s">
        <v>7782</v>
      </c>
      <c r="F1071" t="s">
        <v>8085</v>
      </c>
      <c r="G1071" t="s">
        <v>8107</v>
      </c>
      <c r="Q1071" t="s">
        <v>8607</v>
      </c>
      <c r="R1071" t="s">
        <v>7523</v>
      </c>
      <c r="S1071" t="s">
        <v>7523</v>
      </c>
      <c r="T1071">
        <v>5.56</v>
      </c>
      <c r="U1071" t="s">
        <v>8608</v>
      </c>
      <c r="V1071">
        <v>1.8</v>
      </c>
      <c r="W1071" t="s">
        <v>7774</v>
      </c>
      <c r="AD1071">
        <v>42.757347950000003</v>
      </c>
      <c r="AE1071">
        <v>-82.032473909999993</v>
      </c>
      <c r="AF1071">
        <v>202.4</v>
      </c>
      <c r="AG1071">
        <v>290</v>
      </c>
      <c r="AH1071" t="s">
        <v>8087</v>
      </c>
      <c r="AJ1071">
        <v>986</v>
      </c>
      <c r="AK1071">
        <v>6.2</v>
      </c>
    </row>
    <row r="1072" spans="1:54" x14ac:dyDescent="0.35">
      <c r="A1072" t="s">
        <v>8084</v>
      </c>
      <c r="B1072">
        <v>1068</v>
      </c>
      <c r="C1072">
        <v>3457.8</v>
      </c>
      <c r="D1072">
        <v>10</v>
      </c>
      <c r="E1072" t="s">
        <v>7782</v>
      </c>
      <c r="F1072" t="s">
        <v>8085</v>
      </c>
      <c r="G1072" t="s">
        <v>8107</v>
      </c>
      <c r="Q1072" t="s">
        <v>8609</v>
      </c>
      <c r="R1072" t="s">
        <v>7685</v>
      </c>
      <c r="S1072" t="s">
        <v>7685</v>
      </c>
      <c r="T1072">
        <v>5.56</v>
      </c>
      <c r="U1072" t="s">
        <v>8610</v>
      </c>
      <c r="V1072">
        <v>1.8</v>
      </c>
      <c r="W1072" t="s">
        <v>7774</v>
      </c>
      <c r="AD1072">
        <v>42.757346769999998</v>
      </c>
      <c r="AE1072">
        <v>-82.032392869999995</v>
      </c>
      <c r="AF1072">
        <v>202.6</v>
      </c>
      <c r="AG1072">
        <v>290</v>
      </c>
      <c r="AH1072" t="s">
        <v>8087</v>
      </c>
      <c r="AJ1072">
        <v>986</v>
      </c>
      <c r="AK1072">
        <v>6.6</v>
      </c>
    </row>
    <row r="1073" spans="1:54" x14ac:dyDescent="0.35">
      <c r="A1073" t="s">
        <v>8084</v>
      </c>
      <c r="B1073">
        <v>1069</v>
      </c>
      <c r="C1073">
        <v>3462.9</v>
      </c>
      <c r="D1073">
        <v>10</v>
      </c>
      <c r="E1073" t="s">
        <v>7782</v>
      </c>
      <c r="F1073" t="s">
        <v>8085</v>
      </c>
      <c r="G1073" t="s">
        <v>8107</v>
      </c>
      <c r="Q1073" t="s">
        <v>7278</v>
      </c>
      <c r="R1073" t="s">
        <v>7686</v>
      </c>
      <c r="S1073" t="s">
        <v>7686</v>
      </c>
      <c r="T1073">
        <v>5.56</v>
      </c>
      <c r="U1073" t="s">
        <v>7977</v>
      </c>
      <c r="V1073">
        <v>1.7</v>
      </c>
      <c r="W1073" t="s">
        <v>7774</v>
      </c>
      <c r="AD1073">
        <v>42.757346460000001</v>
      </c>
      <c r="AE1073">
        <v>-82.032330229999999</v>
      </c>
      <c r="AF1073">
        <v>202.7</v>
      </c>
      <c r="AG1073">
        <v>290</v>
      </c>
      <c r="AH1073" t="s">
        <v>8087</v>
      </c>
      <c r="AJ1073">
        <v>986</v>
      </c>
      <c r="AK1073">
        <v>5.0999999999999996</v>
      </c>
    </row>
    <row r="1074" spans="1:54" x14ac:dyDescent="0.35">
      <c r="A1074" t="s">
        <v>7778</v>
      </c>
      <c r="B1074">
        <v>1070</v>
      </c>
      <c r="C1074">
        <v>3465.0340000000001</v>
      </c>
      <c r="D1074">
        <v>10</v>
      </c>
      <c r="E1074" t="s">
        <v>7782</v>
      </c>
      <c r="F1074" t="s">
        <v>7773</v>
      </c>
      <c r="G1074" t="s">
        <v>7797</v>
      </c>
      <c r="H1074">
        <v>10</v>
      </c>
      <c r="I1074">
        <v>0.57999999999999996</v>
      </c>
      <c r="J1074">
        <v>34</v>
      </c>
      <c r="K1074">
        <v>15</v>
      </c>
      <c r="L1074" t="s">
        <v>7976</v>
      </c>
      <c r="O1074" t="s">
        <v>7805</v>
      </c>
      <c r="P1074" t="s">
        <v>7774</v>
      </c>
      <c r="Q1074" t="s">
        <v>7278</v>
      </c>
      <c r="R1074" t="s">
        <v>7686</v>
      </c>
      <c r="S1074" t="s">
        <v>7686</v>
      </c>
      <c r="T1074">
        <v>5.56</v>
      </c>
      <c r="U1074" t="s">
        <v>7977</v>
      </c>
      <c r="V1074">
        <v>1.9</v>
      </c>
      <c r="W1074" t="s">
        <v>7774</v>
      </c>
      <c r="X1074" t="s">
        <v>7879</v>
      </c>
      <c r="Y1074" t="s">
        <v>7774</v>
      </c>
      <c r="Z1074">
        <v>15</v>
      </c>
      <c r="AA1074">
        <v>10</v>
      </c>
      <c r="AB1074">
        <v>12</v>
      </c>
      <c r="AC1074" t="s">
        <v>5753</v>
      </c>
      <c r="AD1074">
        <v>42.75734654</v>
      </c>
      <c r="AE1074">
        <v>-82.03230422</v>
      </c>
      <c r="AF1074">
        <v>202.7</v>
      </c>
      <c r="AG1074">
        <v>290</v>
      </c>
      <c r="AH1074" t="s">
        <v>8087</v>
      </c>
      <c r="AI1074">
        <v>15</v>
      </c>
      <c r="AJ1074">
        <v>986</v>
      </c>
      <c r="AK1074">
        <v>2.117</v>
      </c>
      <c r="AL1074">
        <v>301.08999999999997</v>
      </c>
      <c r="AM1074">
        <v>2077</v>
      </c>
      <c r="AN1074">
        <v>2084</v>
      </c>
      <c r="AQ1074">
        <v>1.22</v>
      </c>
      <c r="AR1074">
        <v>1.21</v>
      </c>
      <c r="AT1074">
        <v>2.11</v>
      </c>
      <c r="AU1074">
        <v>2.11</v>
      </c>
      <c r="BA1074">
        <v>0.57999999999999996</v>
      </c>
      <c r="BB1074">
        <v>34</v>
      </c>
    </row>
    <row r="1075" spans="1:54" hidden="1" x14ac:dyDescent="0.35">
      <c r="A1075" t="s">
        <v>8084</v>
      </c>
      <c r="B1075">
        <v>1071</v>
      </c>
      <c r="C1075">
        <v>3466.1750000000002</v>
      </c>
      <c r="D1075">
        <v>10</v>
      </c>
      <c r="E1075" t="s">
        <v>7782</v>
      </c>
      <c r="F1075" t="s">
        <v>8085</v>
      </c>
      <c r="Q1075" t="s">
        <v>8611</v>
      </c>
      <c r="T1075">
        <v>9.27</v>
      </c>
      <c r="U1075" t="s">
        <v>8612</v>
      </c>
      <c r="V1075">
        <v>1.8</v>
      </c>
      <c r="W1075" t="s">
        <v>7774</v>
      </c>
      <c r="AC1075" t="s">
        <v>7123</v>
      </c>
      <c r="AD1075">
        <v>42.757346650000002</v>
      </c>
      <c r="AE1075">
        <v>-82.032290000000003</v>
      </c>
      <c r="AF1075">
        <v>202.7</v>
      </c>
      <c r="AG1075">
        <v>290</v>
      </c>
      <c r="AH1075" t="s">
        <v>8087</v>
      </c>
      <c r="AJ1075">
        <v>986</v>
      </c>
      <c r="AK1075">
        <v>3.2749999999999999</v>
      </c>
    </row>
    <row r="1076" spans="1:54" x14ac:dyDescent="0.35">
      <c r="A1076" t="s">
        <v>7778</v>
      </c>
      <c r="B1076">
        <v>1072</v>
      </c>
      <c r="C1076">
        <v>3466.48</v>
      </c>
      <c r="D1076">
        <v>10</v>
      </c>
      <c r="E1076" t="s">
        <v>7782</v>
      </c>
      <c r="F1076" t="s">
        <v>7104</v>
      </c>
      <c r="G1076" t="s">
        <v>8101</v>
      </c>
      <c r="Q1076" t="s">
        <v>8611</v>
      </c>
      <c r="U1076" t="s">
        <v>8612</v>
      </c>
      <c r="V1076">
        <v>1.8</v>
      </c>
      <c r="W1076" t="s">
        <v>7774</v>
      </c>
      <c r="AC1076" t="s">
        <v>7147</v>
      </c>
      <c r="AD1076">
        <v>42.757345669999999</v>
      </c>
      <c r="AE1076">
        <v>-82.032286650000003</v>
      </c>
      <c r="AF1076">
        <v>202.7</v>
      </c>
      <c r="AH1076" t="s">
        <v>8087</v>
      </c>
      <c r="AK1076">
        <v>0.30499999999999999</v>
      </c>
    </row>
    <row r="1077" spans="1:54" x14ac:dyDescent="0.35">
      <c r="A1077" t="s">
        <v>8084</v>
      </c>
      <c r="B1077">
        <v>1073</v>
      </c>
      <c r="C1077">
        <v>3466.8110000000001</v>
      </c>
      <c r="D1077">
        <v>10</v>
      </c>
      <c r="E1077" t="s">
        <v>7782</v>
      </c>
      <c r="F1077" t="s">
        <v>8085</v>
      </c>
      <c r="G1077" t="s">
        <v>8107</v>
      </c>
      <c r="Q1077" t="s">
        <v>8613</v>
      </c>
      <c r="R1077" t="s">
        <v>7420</v>
      </c>
      <c r="S1077" t="s">
        <v>7420</v>
      </c>
      <c r="T1077">
        <v>5.56</v>
      </c>
      <c r="U1077" t="s">
        <v>8614</v>
      </c>
      <c r="V1077">
        <v>2.1</v>
      </c>
      <c r="W1077" t="s">
        <v>7774</v>
      </c>
      <c r="AC1077" t="s">
        <v>7126</v>
      </c>
      <c r="AD1077">
        <v>42.757343069999997</v>
      </c>
      <c r="AE1077">
        <v>-82.032284930000003</v>
      </c>
      <c r="AF1077">
        <v>202.8</v>
      </c>
      <c r="AG1077">
        <v>290</v>
      </c>
      <c r="AH1077" t="s">
        <v>8087</v>
      </c>
      <c r="AJ1077">
        <v>986</v>
      </c>
      <c r="AK1077">
        <v>0.63700000000000001</v>
      </c>
    </row>
    <row r="1078" spans="1:54" x14ac:dyDescent="0.35">
      <c r="A1078" t="s">
        <v>8084</v>
      </c>
      <c r="B1078">
        <v>1074</v>
      </c>
      <c r="C1078">
        <v>3472.6</v>
      </c>
      <c r="D1078">
        <v>10</v>
      </c>
      <c r="E1078" t="s">
        <v>7782</v>
      </c>
      <c r="F1078" t="s">
        <v>8085</v>
      </c>
      <c r="G1078" t="s">
        <v>8107</v>
      </c>
      <c r="Q1078" t="s">
        <v>8615</v>
      </c>
      <c r="R1078" t="s">
        <v>7687</v>
      </c>
      <c r="S1078" t="s">
        <v>7687</v>
      </c>
      <c r="T1078">
        <v>5.56</v>
      </c>
      <c r="U1078" t="s">
        <v>8616</v>
      </c>
      <c r="V1078">
        <v>1.8</v>
      </c>
      <c r="W1078" t="s">
        <v>7774</v>
      </c>
      <c r="AD1078">
        <v>42.757290740000002</v>
      </c>
      <c r="AE1078">
        <v>-82.032284989999994</v>
      </c>
      <c r="AF1078">
        <v>202.8</v>
      </c>
      <c r="AG1078">
        <v>290</v>
      </c>
      <c r="AH1078" t="s">
        <v>8087</v>
      </c>
      <c r="AJ1078">
        <v>986</v>
      </c>
      <c r="AK1078">
        <v>5.7880000000000003</v>
      </c>
    </row>
    <row r="1079" spans="1:54" x14ac:dyDescent="0.35">
      <c r="A1079" t="s">
        <v>8084</v>
      </c>
      <c r="B1079">
        <v>1075</v>
      </c>
      <c r="C1079">
        <v>3474.4</v>
      </c>
      <c r="D1079">
        <v>10</v>
      </c>
      <c r="E1079" t="s">
        <v>7782</v>
      </c>
      <c r="F1079" t="s">
        <v>8085</v>
      </c>
      <c r="G1079" t="s">
        <v>8107</v>
      </c>
      <c r="Q1079" t="s">
        <v>8617</v>
      </c>
      <c r="R1079" t="s">
        <v>7534</v>
      </c>
      <c r="S1079" t="s">
        <v>7534</v>
      </c>
      <c r="T1079">
        <v>5.56</v>
      </c>
      <c r="U1079" t="s">
        <v>8618</v>
      </c>
      <c r="V1079">
        <v>1.9</v>
      </c>
      <c r="W1079" t="s">
        <v>7774</v>
      </c>
      <c r="AD1079">
        <v>42.757274459999998</v>
      </c>
      <c r="AE1079">
        <v>-82.032285150000007</v>
      </c>
      <c r="AF1079">
        <v>202.7</v>
      </c>
      <c r="AG1079">
        <v>290</v>
      </c>
      <c r="AH1079" t="s">
        <v>8087</v>
      </c>
      <c r="AJ1079">
        <v>986</v>
      </c>
      <c r="AK1079">
        <v>1.8</v>
      </c>
    </row>
    <row r="1080" spans="1:54" hidden="1" x14ac:dyDescent="0.35">
      <c r="A1080" t="s">
        <v>8084</v>
      </c>
      <c r="B1080">
        <v>1076</v>
      </c>
      <c r="C1080">
        <v>3477.2829999999999</v>
      </c>
      <c r="D1080">
        <v>10</v>
      </c>
      <c r="E1080" t="s">
        <v>7782</v>
      </c>
      <c r="F1080" t="s">
        <v>8085</v>
      </c>
      <c r="Q1080" t="s">
        <v>8619</v>
      </c>
      <c r="T1080">
        <v>9.27</v>
      </c>
      <c r="U1080" t="s">
        <v>8620</v>
      </c>
      <c r="V1080">
        <v>2.2000000000000002</v>
      </c>
      <c r="W1080" t="s">
        <v>7774</v>
      </c>
      <c r="AC1080" t="s">
        <v>7123</v>
      </c>
      <c r="AD1080">
        <v>42.757248410000003</v>
      </c>
      <c r="AE1080">
        <v>-82.032285590000001</v>
      </c>
      <c r="AF1080">
        <v>202.7</v>
      </c>
      <c r="AG1080">
        <v>290</v>
      </c>
      <c r="AH1080" t="s">
        <v>8087</v>
      </c>
      <c r="AJ1080">
        <v>986</v>
      </c>
      <c r="AK1080">
        <v>2.8839999999999999</v>
      </c>
    </row>
    <row r="1081" spans="1:54" x14ac:dyDescent="0.35">
      <c r="A1081" t="s">
        <v>7778</v>
      </c>
      <c r="B1081">
        <v>1077</v>
      </c>
      <c r="C1081">
        <v>3477.4430000000002</v>
      </c>
      <c r="D1081">
        <v>10</v>
      </c>
      <c r="E1081" t="s">
        <v>7782</v>
      </c>
      <c r="F1081" t="s">
        <v>7104</v>
      </c>
      <c r="G1081" t="s">
        <v>8101</v>
      </c>
      <c r="Q1081" t="s">
        <v>8619</v>
      </c>
      <c r="U1081" t="s">
        <v>8620</v>
      </c>
      <c r="V1081">
        <v>2.2000000000000002</v>
      </c>
      <c r="W1081" t="s">
        <v>7774</v>
      </c>
      <c r="AC1081" t="s">
        <v>7148</v>
      </c>
      <c r="AD1081">
        <v>42.75724701</v>
      </c>
      <c r="AE1081">
        <v>-82.032285619999996</v>
      </c>
      <c r="AF1081">
        <v>202.7</v>
      </c>
      <c r="AH1081" t="s">
        <v>8087</v>
      </c>
      <c r="AK1081">
        <v>0.16</v>
      </c>
    </row>
    <row r="1082" spans="1:54" x14ac:dyDescent="0.35">
      <c r="A1082" t="s">
        <v>8084</v>
      </c>
      <c r="B1082">
        <v>1078</v>
      </c>
      <c r="C1082">
        <v>3477.6149999999998</v>
      </c>
      <c r="D1082">
        <v>10</v>
      </c>
      <c r="E1082" t="s">
        <v>7782</v>
      </c>
      <c r="F1082" t="s">
        <v>8085</v>
      </c>
      <c r="G1082" t="s">
        <v>8107</v>
      </c>
      <c r="Q1082" t="s">
        <v>8621</v>
      </c>
      <c r="R1082" t="s">
        <v>7688</v>
      </c>
      <c r="S1082" t="s">
        <v>7688</v>
      </c>
      <c r="T1082">
        <v>5.56</v>
      </c>
      <c r="U1082" t="s">
        <v>8620</v>
      </c>
      <c r="V1082">
        <v>2.2000000000000002</v>
      </c>
      <c r="W1082" t="s">
        <v>7774</v>
      </c>
      <c r="AC1082" t="s">
        <v>7126</v>
      </c>
      <c r="AD1082">
        <v>42.757245709999999</v>
      </c>
      <c r="AE1082">
        <v>-82.032285630000004</v>
      </c>
      <c r="AF1082">
        <v>202.6</v>
      </c>
      <c r="AG1082">
        <v>290</v>
      </c>
      <c r="AH1082" t="s">
        <v>8087</v>
      </c>
      <c r="AJ1082">
        <v>986</v>
      </c>
      <c r="AK1082">
        <v>0.33200000000000002</v>
      </c>
    </row>
    <row r="1083" spans="1:54" hidden="1" x14ac:dyDescent="0.35">
      <c r="A1083" t="s">
        <v>8084</v>
      </c>
      <c r="B1083">
        <v>1079</v>
      </c>
      <c r="C1083">
        <v>3483.4879999999998</v>
      </c>
      <c r="D1083">
        <v>10</v>
      </c>
      <c r="E1083" t="s">
        <v>7782</v>
      </c>
      <c r="F1083" t="s">
        <v>8085</v>
      </c>
      <c r="Q1083" t="s">
        <v>8622</v>
      </c>
      <c r="T1083">
        <v>9.27</v>
      </c>
      <c r="U1083" t="s">
        <v>8623</v>
      </c>
      <c r="V1083">
        <v>1.6</v>
      </c>
      <c r="W1083" t="s">
        <v>7774</v>
      </c>
      <c r="AC1083" t="s">
        <v>7123</v>
      </c>
      <c r="AD1083">
        <v>42.757208509999998</v>
      </c>
      <c r="AE1083">
        <v>-82.032286049999996</v>
      </c>
      <c r="AF1083">
        <v>198.4</v>
      </c>
      <c r="AG1083">
        <v>290</v>
      </c>
      <c r="AH1083" t="s">
        <v>8087</v>
      </c>
      <c r="AJ1083">
        <v>986</v>
      </c>
      <c r="AK1083">
        <v>5.8730000000000002</v>
      </c>
    </row>
    <row r="1084" spans="1:54" x14ac:dyDescent="0.35">
      <c r="A1084" t="s">
        <v>7778</v>
      </c>
      <c r="B1084">
        <v>1080</v>
      </c>
      <c r="C1084">
        <v>3483.6439999999998</v>
      </c>
      <c r="D1084">
        <v>10</v>
      </c>
      <c r="E1084" t="s">
        <v>7782</v>
      </c>
      <c r="F1084" t="s">
        <v>7104</v>
      </c>
      <c r="G1084" t="s">
        <v>8101</v>
      </c>
      <c r="Q1084" t="s">
        <v>8622</v>
      </c>
      <c r="U1084" t="s">
        <v>8623</v>
      </c>
      <c r="V1084">
        <v>1.6</v>
      </c>
      <c r="W1084" t="s">
        <v>7774</v>
      </c>
      <c r="AC1084" t="s">
        <v>7149</v>
      </c>
      <c r="AD1084">
        <v>42.757207299999997</v>
      </c>
      <c r="AE1084">
        <v>-82.032286040000002</v>
      </c>
      <c r="AF1084">
        <v>198.3</v>
      </c>
      <c r="AH1084" t="s">
        <v>8087</v>
      </c>
      <c r="AK1084">
        <v>0.156</v>
      </c>
    </row>
    <row r="1085" spans="1:54" x14ac:dyDescent="0.35">
      <c r="A1085" t="s">
        <v>8084</v>
      </c>
      <c r="B1085">
        <v>1081</v>
      </c>
      <c r="C1085">
        <v>3483.8159999999998</v>
      </c>
      <c r="D1085">
        <v>10</v>
      </c>
      <c r="E1085" t="s">
        <v>7782</v>
      </c>
      <c r="F1085" t="s">
        <v>8085</v>
      </c>
      <c r="G1085" t="s">
        <v>8107</v>
      </c>
      <c r="Q1085" t="s">
        <v>8624</v>
      </c>
      <c r="R1085" t="s">
        <v>7366</v>
      </c>
      <c r="S1085" t="s">
        <v>7366</v>
      </c>
      <c r="T1085">
        <v>7.8</v>
      </c>
      <c r="U1085" t="s">
        <v>8623</v>
      </c>
      <c r="V1085">
        <v>1.5</v>
      </c>
      <c r="W1085" t="s">
        <v>7774</v>
      </c>
      <c r="AC1085" t="s">
        <v>7126</v>
      </c>
      <c r="AD1085">
        <v>42.757205800000001</v>
      </c>
      <c r="AE1085">
        <v>-82.032286080000006</v>
      </c>
      <c r="AF1085">
        <v>198.3</v>
      </c>
      <c r="AG1085">
        <v>290</v>
      </c>
      <c r="AH1085" t="s">
        <v>8087</v>
      </c>
      <c r="AJ1085">
        <v>986</v>
      </c>
      <c r="AK1085">
        <v>0.32800000000000001</v>
      </c>
    </row>
    <row r="1086" spans="1:54" hidden="1" x14ac:dyDescent="0.35">
      <c r="A1086" t="s">
        <v>8084</v>
      </c>
      <c r="B1086">
        <v>1082</v>
      </c>
      <c r="C1086">
        <v>3492.873</v>
      </c>
      <c r="D1086">
        <v>10</v>
      </c>
      <c r="E1086" t="s">
        <v>7782</v>
      </c>
      <c r="F1086" t="s">
        <v>8085</v>
      </c>
      <c r="Q1086" t="s">
        <v>8625</v>
      </c>
      <c r="T1086">
        <v>9.27</v>
      </c>
      <c r="U1086" t="s">
        <v>7893</v>
      </c>
      <c r="V1086">
        <v>1.7</v>
      </c>
      <c r="W1086" t="s">
        <v>7774</v>
      </c>
      <c r="AC1086" t="s">
        <v>7150</v>
      </c>
      <c r="AD1086">
        <v>42.757124009999998</v>
      </c>
      <c r="AE1086">
        <v>-82.032289599999999</v>
      </c>
      <c r="AF1086">
        <v>198.1</v>
      </c>
      <c r="AG1086">
        <v>290</v>
      </c>
      <c r="AH1086" t="s">
        <v>8087</v>
      </c>
      <c r="AJ1086">
        <v>986</v>
      </c>
      <c r="AK1086">
        <v>9.0570000000000004</v>
      </c>
    </row>
    <row r="1087" spans="1:54" x14ac:dyDescent="0.35">
      <c r="A1087" t="s">
        <v>7778</v>
      </c>
      <c r="B1087">
        <v>1083</v>
      </c>
      <c r="C1087">
        <v>3493.0509999999999</v>
      </c>
      <c r="D1087">
        <v>10</v>
      </c>
      <c r="E1087" t="s">
        <v>7782</v>
      </c>
      <c r="F1087" t="s">
        <v>7104</v>
      </c>
      <c r="G1087" t="s">
        <v>8101</v>
      </c>
      <c r="Q1087" t="s">
        <v>8625</v>
      </c>
      <c r="U1087" t="s">
        <v>7893</v>
      </c>
      <c r="V1087">
        <v>1.7</v>
      </c>
      <c r="W1087" t="s">
        <v>7774</v>
      </c>
      <c r="AC1087" t="s">
        <v>7151</v>
      </c>
      <c r="AD1087">
        <v>42.75712248</v>
      </c>
      <c r="AE1087">
        <v>-82.032289669999997</v>
      </c>
      <c r="AF1087">
        <v>198.2</v>
      </c>
      <c r="AH1087" t="s">
        <v>8087</v>
      </c>
      <c r="AK1087">
        <v>0.17799999999999999</v>
      </c>
    </row>
    <row r="1088" spans="1:54" x14ac:dyDescent="0.35">
      <c r="A1088" t="s">
        <v>8084</v>
      </c>
      <c r="B1088">
        <v>1084</v>
      </c>
      <c r="C1088">
        <v>3493.2080000000001</v>
      </c>
      <c r="D1088">
        <v>10</v>
      </c>
      <c r="E1088" t="s">
        <v>7782</v>
      </c>
      <c r="F1088" t="s">
        <v>8085</v>
      </c>
      <c r="G1088" t="s">
        <v>8107</v>
      </c>
      <c r="Q1088" t="s">
        <v>7279</v>
      </c>
      <c r="R1088" t="s">
        <v>7639</v>
      </c>
      <c r="S1088" t="s">
        <v>7639</v>
      </c>
      <c r="T1088">
        <v>7.8</v>
      </c>
      <c r="U1088" t="s">
        <v>7893</v>
      </c>
      <c r="V1088">
        <v>1.5</v>
      </c>
      <c r="W1088" t="s">
        <v>7774</v>
      </c>
      <c r="AC1088" t="s">
        <v>7126</v>
      </c>
      <c r="AD1088">
        <v>42.757121290000001</v>
      </c>
      <c r="AE1088">
        <v>-82.032289730000002</v>
      </c>
      <c r="AF1088">
        <v>198.2</v>
      </c>
      <c r="AG1088">
        <v>290</v>
      </c>
      <c r="AH1088" t="s">
        <v>8087</v>
      </c>
      <c r="AJ1088">
        <v>986</v>
      </c>
      <c r="AK1088">
        <v>0.33600000000000002</v>
      </c>
    </row>
    <row r="1089" spans="1:54" x14ac:dyDescent="0.35">
      <c r="A1089" t="s">
        <v>7778</v>
      </c>
      <c r="B1089">
        <v>1085</v>
      </c>
      <c r="C1089">
        <v>3498.4789999999998</v>
      </c>
      <c r="D1089">
        <v>10</v>
      </c>
      <c r="E1089" t="s">
        <v>7798</v>
      </c>
      <c r="F1089" t="s">
        <v>7773</v>
      </c>
      <c r="G1089" t="s">
        <v>7810</v>
      </c>
      <c r="J1089">
        <v>20</v>
      </c>
      <c r="K1089">
        <v>6</v>
      </c>
      <c r="L1089" t="s">
        <v>7530</v>
      </c>
      <c r="O1089" t="s">
        <v>7776</v>
      </c>
      <c r="P1089" t="s">
        <v>3293</v>
      </c>
      <c r="Q1089" t="s">
        <v>7279</v>
      </c>
      <c r="R1089" t="s">
        <v>7639</v>
      </c>
      <c r="S1089" t="s">
        <v>7639</v>
      </c>
      <c r="T1089">
        <v>7.8</v>
      </c>
      <c r="U1089" t="s">
        <v>7893</v>
      </c>
      <c r="V1089">
        <v>0.9</v>
      </c>
      <c r="W1089" t="s">
        <v>7774</v>
      </c>
      <c r="X1089" t="s">
        <v>7783</v>
      </c>
      <c r="Y1089" t="s">
        <v>7774</v>
      </c>
      <c r="AC1089" t="s">
        <v>5776</v>
      </c>
      <c r="AD1089">
        <v>42.757087570000003</v>
      </c>
      <c r="AE1089">
        <v>-82.032292170000005</v>
      </c>
      <c r="AF1089">
        <v>202</v>
      </c>
      <c r="AG1089">
        <v>290</v>
      </c>
      <c r="AH1089" t="s">
        <v>8087</v>
      </c>
      <c r="AI1089">
        <v>15</v>
      </c>
      <c r="AJ1089">
        <v>986</v>
      </c>
      <c r="AK1089">
        <v>5.26</v>
      </c>
      <c r="AL1089">
        <v>-26.954999999999998</v>
      </c>
    </row>
    <row r="1090" spans="1:54" hidden="1" x14ac:dyDescent="0.35">
      <c r="A1090" t="s">
        <v>8084</v>
      </c>
      <c r="B1090">
        <v>1086</v>
      </c>
      <c r="C1090">
        <v>3498.6860000000001</v>
      </c>
      <c r="D1090">
        <v>10</v>
      </c>
      <c r="E1090" t="s">
        <v>7782</v>
      </c>
      <c r="F1090" t="s">
        <v>8085</v>
      </c>
      <c r="Q1090" t="s">
        <v>8626</v>
      </c>
      <c r="T1090">
        <v>9.27</v>
      </c>
      <c r="U1090" t="s">
        <v>8627</v>
      </c>
      <c r="V1090">
        <v>1.5</v>
      </c>
      <c r="W1090" t="s">
        <v>7774</v>
      </c>
      <c r="AC1090" t="s">
        <v>7150</v>
      </c>
      <c r="AD1090">
        <v>42.757086119999997</v>
      </c>
      <c r="AE1090">
        <v>-82.032292279999993</v>
      </c>
      <c r="AF1090">
        <v>202.1</v>
      </c>
      <c r="AG1090">
        <v>290</v>
      </c>
      <c r="AH1090" t="s">
        <v>8087</v>
      </c>
      <c r="AJ1090">
        <v>986</v>
      </c>
      <c r="AK1090">
        <v>5.4770000000000003</v>
      </c>
    </row>
    <row r="1091" spans="1:54" x14ac:dyDescent="0.35">
      <c r="A1091" t="s">
        <v>7778</v>
      </c>
      <c r="B1091">
        <v>1087</v>
      </c>
      <c r="C1091">
        <v>3498.826</v>
      </c>
      <c r="D1091">
        <v>10</v>
      </c>
      <c r="E1091" t="s">
        <v>7782</v>
      </c>
      <c r="F1091" t="s">
        <v>7104</v>
      </c>
      <c r="G1091" t="s">
        <v>8101</v>
      </c>
      <c r="Q1091" t="s">
        <v>8626</v>
      </c>
      <c r="U1091" t="s">
        <v>8627</v>
      </c>
      <c r="V1091">
        <v>1.5</v>
      </c>
      <c r="W1091" t="s">
        <v>7774</v>
      </c>
      <c r="AC1091" t="s">
        <v>7152</v>
      </c>
      <c r="AD1091">
        <v>42.757085029999999</v>
      </c>
      <c r="AE1091">
        <v>-82.032292350000006</v>
      </c>
      <c r="AF1091">
        <v>202.2</v>
      </c>
      <c r="AH1091" t="s">
        <v>8087</v>
      </c>
      <c r="AK1091">
        <v>0.14099999999999999</v>
      </c>
    </row>
    <row r="1092" spans="1:54" hidden="1" x14ac:dyDescent="0.35">
      <c r="A1092" t="s">
        <v>8084</v>
      </c>
      <c r="B1092">
        <v>1088</v>
      </c>
      <c r="C1092">
        <v>3498.9749999999999</v>
      </c>
      <c r="D1092">
        <v>10</v>
      </c>
      <c r="E1092" t="s">
        <v>7782</v>
      </c>
      <c r="F1092" t="s">
        <v>8085</v>
      </c>
      <c r="Q1092" t="s">
        <v>8628</v>
      </c>
      <c r="T1092">
        <v>7.8</v>
      </c>
      <c r="U1092" t="s">
        <v>8627</v>
      </c>
      <c r="V1092">
        <v>1.5</v>
      </c>
      <c r="W1092" t="s">
        <v>7774</v>
      </c>
      <c r="AC1092" t="s">
        <v>7126</v>
      </c>
      <c r="AD1092">
        <v>42.757083770000001</v>
      </c>
      <c r="AE1092">
        <v>-82.032292429999998</v>
      </c>
      <c r="AF1092">
        <v>202.2</v>
      </c>
      <c r="AG1092">
        <v>290</v>
      </c>
      <c r="AH1092" t="s">
        <v>8087</v>
      </c>
      <c r="AJ1092">
        <v>986</v>
      </c>
      <c r="AK1092">
        <v>0.28899999999999998</v>
      </c>
    </row>
    <row r="1093" spans="1:54" hidden="1" x14ac:dyDescent="0.35">
      <c r="A1093" t="s">
        <v>8084</v>
      </c>
      <c r="B1093">
        <v>1089</v>
      </c>
      <c r="C1093">
        <v>3499.585</v>
      </c>
      <c r="D1093">
        <v>10</v>
      </c>
      <c r="E1093" t="s">
        <v>7782</v>
      </c>
      <c r="F1093" t="s">
        <v>8085</v>
      </c>
      <c r="Q1093" t="s">
        <v>8629</v>
      </c>
      <c r="T1093">
        <v>12.7</v>
      </c>
      <c r="U1093" t="s">
        <v>7978</v>
      </c>
      <c r="V1093">
        <v>1</v>
      </c>
      <c r="W1093" t="s">
        <v>7774</v>
      </c>
      <c r="AC1093" t="s">
        <v>7153</v>
      </c>
      <c r="AD1093">
        <v>42.757078270000001</v>
      </c>
      <c r="AE1093">
        <v>-82.032292699999999</v>
      </c>
      <c r="AF1093">
        <v>202.2</v>
      </c>
      <c r="AG1093">
        <v>290</v>
      </c>
      <c r="AH1093" t="s">
        <v>8087</v>
      </c>
      <c r="AJ1093">
        <v>986</v>
      </c>
      <c r="AK1093">
        <v>0.61</v>
      </c>
    </row>
    <row r="1094" spans="1:54" hidden="1" x14ac:dyDescent="0.35">
      <c r="A1094" t="s">
        <v>8084</v>
      </c>
      <c r="B1094">
        <v>1090</v>
      </c>
      <c r="C1094">
        <v>3500.2</v>
      </c>
      <c r="D1094">
        <v>10</v>
      </c>
      <c r="E1094" t="s">
        <v>7782</v>
      </c>
      <c r="F1094" t="s">
        <v>8085</v>
      </c>
      <c r="Q1094" t="s">
        <v>7280</v>
      </c>
      <c r="T1094">
        <v>12.7</v>
      </c>
      <c r="U1094" t="s">
        <v>7978</v>
      </c>
      <c r="V1094">
        <v>1.9</v>
      </c>
      <c r="W1094" t="s">
        <v>7774</v>
      </c>
      <c r="AC1094" t="s">
        <v>7145</v>
      </c>
      <c r="AD1094">
        <v>42.757072719999996</v>
      </c>
      <c r="AE1094">
        <v>-82.032292979999994</v>
      </c>
      <c r="AF1094">
        <v>202.2</v>
      </c>
      <c r="AG1094">
        <v>290</v>
      </c>
      <c r="AH1094" t="s">
        <v>8087</v>
      </c>
      <c r="AJ1094">
        <v>986</v>
      </c>
      <c r="AK1094">
        <v>0.61499999999999999</v>
      </c>
    </row>
    <row r="1095" spans="1:54" x14ac:dyDescent="0.35">
      <c r="A1095" t="s">
        <v>7778</v>
      </c>
      <c r="B1095">
        <v>1091</v>
      </c>
      <c r="C1095">
        <v>3500.7</v>
      </c>
      <c r="D1095">
        <v>10</v>
      </c>
      <c r="E1095" t="s">
        <v>7782</v>
      </c>
      <c r="F1095" t="s">
        <v>7773</v>
      </c>
      <c r="G1095" t="s">
        <v>7797</v>
      </c>
      <c r="H1095">
        <v>11</v>
      </c>
      <c r="I1095">
        <v>1.44</v>
      </c>
      <c r="J1095">
        <v>14</v>
      </c>
      <c r="K1095">
        <v>11</v>
      </c>
      <c r="L1095" t="s">
        <v>7676</v>
      </c>
      <c r="O1095" t="s">
        <v>7784</v>
      </c>
      <c r="P1095" t="s">
        <v>7774</v>
      </c>
      <c r="Q1095" t="s">
        <v>7280</v>
      </c>
      <c r="T1095">
        <v>12.7</v>
      </c>
      <c r="U1095" t="s">
        <v>7978</v>
      </c>
      <c r="V1095">
        <v>2.4</v>
      </c>
      <c r="W1095" t="s">
        <v>7774</v>
      </c>
      <c r="X1095" t="s">
        <v>7783</v>
      </c>
      <c r="Y1095" t="s">
        <v>7774</v>
      </c>
      <c r="AC1095" t="s">
        <v>5762</v>
      </c>
      <c r="AD1095">
        <v>42.75706856</v>
      </c>
      <c r="AE1095">
        <v>-82.032291220000005</v>
      </c>
      <c r="AF1095">
        <v>202.2</v>
      </c>
      <c r="AG1095">
        <v>290</v>
      </c>
      <c r="AH1095" t="s">
        <v>8087</v>
      </c>
      <c r="AI1095">
        <v>15</v>
      </c>
      <c r="AJ1095">
        <v>986</v>
      </c>
      <c r="AK1095">
        <v>0.49299999999999999</v>
      </c>
      <c r="AM1095">
        <v>4831</v>
      </c>
      <c r="AN1095">
        <v>4833</v>
      </c>
      <c r="AQ1095">
        <v>1.24</v>
      </c>
      <c r="AR1095">
        <v>1.23</v>
      </c>
      <c r="AT1095">
        <v>4.9000000000000004</v>
      </c>
      <c r="AU1095">
        <v>4.9000000000000004</v>
      </c>
      <c r="BA1095">
        <v>1.44</v>
      </c>
      <c r="BB1095">
        <v>14</v>
      </c>
    </row>
    <row r="1096" spans="1:54" x14ac:dyDescent="0.35">
      <c r="A1096" t="s">
        <v>7778</v>
      </c>
      <c r="B1096">
        <v>1092</v>
      </c>
      <c r="C1096">
        <v>3500.7179999999998</v>
      </c>
      <c r="D1096">
        <v>10</v>
      </c>
      <c r="E1096" t="s">
        <v>7782</v>
      </c>
      <c r="F1096" t="s">
        <v>7773</v>
      </c>
      <c r="G1096" t="s">
        <v>7797</v>
      </c>
      <c r="H1096">
        <v>13</v>
      </c>
      <c r="I1096">
        <v>1.71</v>
      </c>
      <c r="J1096">
        <v>17</v>
      </c>
      <c r="K1096">
        <v>24</v>
      </c>
      <c r="L1096" t="s">
        <v>7578</v>
      </c>
      <c r="O1096" t="s">
        <v>7784</v>
      </c>
      <c r="P1096" t="s">
        <v>7774</v>
      </c>
      <c r="Q1096" t="s">
        <v>7280</v>
      </c>
      <c r="T1096">
        <v>12.7</v>
      </c>
      <c r="U1096" t="s">
        <v>7978</v>
      </c>
      <c r="V1096">
        <v>2.4</v>
      </c>
      <c r="W1096" t="s">
        <v>7774</v>
      </c>
      <c r="X1096" t="s">
        <v>7788</v>
      </c>
      <c r="Y1096" t="s">
        <v>7774</v>
      </c>
      <c r="Z1096">
        <v>10</v>
      </c>
      <c r="AA1096">
        <v>10</v>
      </c>
      <c r="AB1096">
        <v>12</v>
      </c>
      <c r="AC1096" t="s">
        <v>5753</v>
      </c>
      <c r="AD1096">
        <v>42.757068429999997</v>
      </c>
      <c r="AE1096">
        <v>-82.032291119999996</v>
      </c>
      <c r="AF1096">
        <v>202.2</v>
      </c>
      <c r="AG1096">
        <v>290</v>
      </c>
      <c r="AH1096" t="s">
        <v>8087</v>
      </c>
      <c r="AI1096">
        <v>15</v>
      </c>
      <c r="AJ1096">
        <v>986</v>
      </c>
      <c r="AK1096">
        <v>0.50900000000000001</v>
      </c>
      <c r="AM1096">
        <v>4824</v>
      </c>
      <c r="AN1096">
        <v>4827</v>
      </c>
      <c r="AQ1096">
        <v>1.23</v>
      </c>
      <c r="AR1096">
        <v>1.23</v>
      </c>
      <c r="AT1096">
        <v>4.8899999999999997</v>
      </c>
      <c r="AU1096">
        <v>4.8899999999999997</v>
      </c>
      <c r="BA1096">
        <v>1.71</v>
      </c>
      <c r="BB1096">
        <v>17</v>
      </c>
    </row>
    <row r="1097" spans="1:54" x14ac:dyDescent="0.35">
      <c r="A1097" t="s">
        <v>7778</v>
      </c>
      <c r="B1097">
        <v>1093</v>
      </c>
      <c r="C1097">
        <v>3500.7689999999998</v>
      </c>
      <c r="D1097">
        <v>10</v>
      </c>
      <c r="E1097" t="s">
        <v>7782</v>
      </c>
      <c r="F1097" t="s">
        <v>7104</v>
      </c>
      <c r="G1097" t="s">
        <v>8101</v>
      </c>
      <c r="Q1097" t="s">
        <v>7280</v>
      </c>
      <c r="U1097" t="s">
        <v>7978</v>
      </c>
      <c r="V1097">
        <v>1.9</v>
      </c>
      <c r="W1097" t="s">
        <v>7774</v>
      </c>
      <c r="AC1097" t="s">
        <v>7154</v>
      </c>
      <c r="AD1097">
        <v>42.757067970000001</v>
      </c>
      <c r="AE1097">
        <v>-82.032290750000001</v>
      </c>
      <c r="AF1097">
        <v>202.2</v>
      </c>
      <c r="AH1097" t="s">
        <v>8087</v>
      </c>
      <c r="AK1097">
        <v>0.56899999999999995</v>
      </c>
    </row>
    <row r="1098" spans="1:54" x14ac:dyDescent="0.35">
      <c r="A1098" t="s">
        <v>7778</v>
      </c>
      <c r="B1098">
        <v>1094</v>
      </c>
      <c r="C1098">
        <v>3500.7750000000001</v>
      </c>
      <c r="D1098">
        <v>10</v>
      </c>
      <c r="E1098" t="s">
        <v>7782</v>
      </c>
      <c r="F1098" t="s">
        <v>7773</v>
      </c>
      <c r="G1098" t="s">
        <v>7797</v>
      </c>
      <c r="H1098">
        <v>12</v>
      </c>
      <c r="I1098">
        <v>1.46</v>
      </c>
      <c r="J1098">
        <v>18</v>
      </c>
      <c r="K1098">
        <v>20</v>
      </c>
      <c r="L1098" t="s">
        <v>7979</v>
      </c>
      <c r="O1098" t="s">
        <v>7784</v>
      </c>
      <c r="P1098" t="s">
        <v>7774</v>
      </c>
      <c r="Q1098" t="s">
        <v>7280</v>
      </c>
      <c r="T1098">
        <v>12.7</v>
      </c>
      <c r="U1098" t="s">
        <v>7978</v>
      </c>
      <c r="V1098">
        <v>2.5</v>
      </c>
      <c r="W1098" t="s">
        <v>7774</v>
      </c>
      <c r="X1098" t="s">
        <v>7788</v>
      </c>
      <c r="Y1098" t="s">
        <v>7774</v>
      </c>
      <c r="Z1098">
        <v>10</v>
      </c>
      <c r="AA1098">
        <v>10</v>
      </c>
      <c r="AB1098">
        <v>12</v>
      </c>
      <c r="AC1098" t="s">
        <v>5753</v>
      </c>
      <c r="AD1098">
        <v>42.757067990000003</v>
      </c>
      <c r="AE1098">
        <v>-82.032290759999995</v>
      </c>
      <c r="AF1098">
        <v>202.2</v>
      </c>
      <c r="AG1098">
        <v>290</v>
      </c>
      <c r="AH1098" t="s">
        <v>8087</v>
      </c>
      <c r="AI1098">
        <v>15</v>
      </c>
      <c r="AJ1098">
        <v>986</v>
      </c>
      <c r="AK1098">
        <v>0.56599999999999995</v>
      </c>
      <c r="AM1098">
        <v>4825</v>
      </c>
      <c r="AN1098">
        <v>4828</v>
      </c>
      <c r="AQ1098">
        <v>1.23</v>
      </c>
      <c r="AR1098">
        <v>1.23</v>
      </c>
      <c r="AT1098">
        <v>4.8899999999999997</v>
      </c>
      <c r="AU1098">
        <v>4.8899999999999997</v>
      </c>
      <c r="BA1098">
        <v>1.46</v>
      </c>
      <c r="BB1098">
        <v>18</v>
      </c>
    </row>
    <row r="1099" spans="1:54" x14ac:dyDescent="0.35">
      <c r="A1099" t="s">
        <v>7778</v>
      </c>
      <c r="B1099">
        <v>1095</v>
      </c>
      <c r="C1099">
        <v>3500.7950000000001</v>
      </c>
      <c r="D1099">
        <v>10</v>
      </c>
      <c r="E1099" t="s">
        <v>7782</v>
      </c>
      <c r="F1099" t="s">
        <v>7773</v>
      </c>
      <c r="G1099" t="s">
        <v>7797</v>
      </c>
      <c r="H1099">
        <v>10</v>
      </c>
      <c r="I1099">
        <v>1.3</v>
      </c>
      <c r="J1099">
        <v>20</v>
      </c>
      <c r="K1099">
        <v>12</v>
      </c>
      <c r="L1099" t="s">
        <v>7487</v>
      </c>
      <c r="O1099" t="s">
        <v>7784</v>
      </c>
      <c r="P1099" t="s">
        <v>7774</v>
      </c>
      <c r="Q1099" t="s">
        <v>7280</v>
      </c>
      <c r="T1099">
        <v>12.7</v>
      </c>
      <c r="U1099" t="s">
        <v>7978</v>
      </c>
      <c r="V1099">
        <v>2.5</v>
      </c>
      <c r="W1099" t="s">
        <v>7774</v>
      </c>
      <c r="X1099" t="s">
        <v>7783</v>
      </c>
      <c r="Y1099" t="s">
        <v>7774</v>
      </c>
      <c r="AC1099" t="s">
        <v>5762</v>
      </c>
      <c r="AD1099">
        <v>42.757067859999999</v>
      </c>
      <c r="AE1099">
        <v>-82.032290630000006</v>
      </c>
      <c r="AF1099">
        <v>202.2</v>
      </c>
      <c r="AG1099">
        <v>290</v>
      </c>
      <c r="AH1099" t="s">
        <v>8087</v>
      </c>
      <c r="AI1099">
        <v>15</v>
      </c>
      <c r="AJ1099">
        <v>986</v>
      </c>
      <c r="AK1099">
        <v>0.58399999999999996</v>
      </c>
      <c r="AM1099">
        <v>4822</v>
      </c>
      <c r="AN1099">
        <v>4826</v>
      </c>
      <c r="AQ1099">
        <v>1.23</v>
      </c>
      <c r="AR1099">
        <v>1.23</v>
      </c>
      <c r="AT1099">
        <v>4.8899999999999997</v>
      </c>
      <c r="AU1099">
        <v>4.8899999999999997</v>
      </c>
      <c r="BA1099">
        <v>1.3</v>
      </c>
      <c r="BB1099">
        <v>20</v>
      </c>
    </row>
    <row r="1100" spans="1:54" x14ac:dyDescent="0.35">
      <c r="A1100" t="s">
        <v>7778</v>
      </c>
      <c r="B1100">
        <v>1096</v>
      </c>
      <c r="C1100">
        <v>3500.8670000000002</v>
      </c>
      <c r="D1100">
        <v>10</v>
      </c>
      <c r="E1100" t="s">
        <v>7782</v>
      </c>
      <c r="F1100" t="s">
        <v>7773</v>
      </c>
      <c r="G1100" t="s">
        <v>7797</v>
      </c>
      <c r="H1100">
        <v>10</v>
      </c>
      <c r="I1100">
        <v>1.31</v>
      </c>
      <c r="J1100">
        <v>19</v>
      </c>
      <c r="K1100">
        <v>14</v>
      </c>
      <c r="L1100" t="s">
        <v>7610</v>
      </c>
      <c r="O1100" t="s">
        <v>7784</v>
      </c>
      <c r="P1100" t="s">
        <v>7774</v>
      </c>
      <c r="Q1100" t="s">
        <v>7280</v>
      </c>
      <c r="T1100">
        <v>12.7</v>
      </c>
      <c r="U1100" t="s">
        <v>7978</v>
      </c>
      <c r="V1100">
        <v>2.5</v>
      </c>
      <c r="W1100" t="s">
        <v>7774</v>
      </c>
      <c r="X1100" t="s">
        <v>7788</v>
      </c>
      <c r="Y1100" t="s">
        <v>7774</v>
      </c>
      <c r="Z1100">
        <v>10</v>
      </c>
      <c r="AA1100">
        <v>10</v>
      </c>
      <c r="AB1100">
        <v>12</v>
      </c>
      <c r="AC1100" t="s">
        <v>5753</v>
      </c>
      <c r="AD1100">
        <v>42.757067450000001</v>
      </c>
      <c r="AE1100">
        <v>-82.032289939999998</v>
      </c>
      <c r="AF1100">
        <v>202.2</v>
      </c>
      <c r="AG1100">
        <v>290</v>
      </c>
      <c r="AH1100" t="s">
        <v>8087</v>
      </c>
      <c r="AI1100">
        <v>15</v>
      </c>
      <c r="AJ1100">
        <v>986</v>
      </c>
      <c r="AK1100">
        <v>0.65700000000000003</v>
      </c>
      <c r="AM1100">
        <v>4824</v>
      </c>
      <c r="AN1100">
        <v>4827</v>
      </c>
      <c r="AQ1100">
        <v>1.23</v>
      </c>
      <c r="AR1100">
        <v>1.23</v>
      </c>
      <c r="AT1100">
        <v>4.8899999999999997</v>
      </c>
      <c r="AU1100">
        <v>4.8899999999999997</v>
      </c>
      <c r="BA1100">
        <v>1.31</v>
      </c>
      <c r="BB1100">
        <v>19</v>
      </c>
    </row>
    <row r="1101" spans="1:54" x14ac:dyDescent="0.35">
      <c r="A1101" t="s">
        <v>8084</v>
      </c>
      <c r="B1101">
        <v>1097</v>
      </c>
      <c r="C1101">
        <v>3501.4</v>
      </c>
      <c r="D1101">
        <v>10</v>
      </c>
      <c r="E1101" t="s">
        <v>7782</v>
      </c>
      <c r="F1101" t="s">
        <v>8085</v>
      </c>
      <c r="G1101" t="s">
        <v>8107</v>
      </c>
      <c r="Q1101" t="s">
        <v>8630</v>
      </c>
      <c r="R1101" t="s">
        <v>7690</v>
      </c>
      <c r="S1101" t="s">
        <v>7690</v>
      </c>
      <c r="T1101">
        <v>12.7</v>
      </c>
      <c r="U1101" t="s">
        <v>8631</v>
      </c>
      <c r="V1101">
        <v>2.1</v>
      </c>
      <c r="W1101" t="s">
        <v>7774</v>
      </c>
      <c r="AC1101" t="s">
        <v>7126</v>
      </c>
      <c r="AD1101">
        <v>42.757065539999999</v>
      </c>
      <c r="AE1101">
        <v>-82.032283989999996</v>
      </c>
      <c r="AF1101">
        <v>202.2</v>
      </c>
      <c r="AG1101">
        <v>290</v>
      </c>
      <c r="AH1101" t="s">
        <v>8087</v>
      </c>
      <c r="AJ1101">
        <v>986</v>
      </c>
      <c r="AK1101">
        <v>1.2</v>
      </c>
    </row>
    <row r="1102" spans="1:54" hidden="1" x14ac:dyDescent="0.35">
      <c r="A1102" t="s">
        <v>8084</v>
      </c>
      <c r="B1102">
        <v>1098</v>
      </c>
      <c r="C1102">
        <v>3506.94</v>
      </c>
      <c r="D1102">
        <v>10</v>
      </c>
      <c r="E1102" t="s">
        <v>7782</v>
      </c>
      <c r="F1102" t="s">
        <v>8085</v>
      </c>
      <c r="Q1102" t="s">
        <v>8632</v>
      </c>
      <c r="T1102">
        <v>12.7</v>
      </c>
      <c r="U1102" t="s">
        <v>7980</v>
      </c>
      <c r="V1102">
        <v>1.5</v>
      </c>
      <c r="W1102" t="s">
        <v>7774</v>
      </c>
      <c r="AD1102">
        <v>42.757063010000003</v>
      </c>
      <c r="AE1102">
        <v>-82.032216020000007</v>
      </c>
      <c r="AF1102">
        <v>202.3</v>
      </c>
      <c r="AG1102">
        <v>290</v>
      </c>
      <c r="AH1102" t="s">
        <v>8087</v>
      </c>
      <c r="AJ1102">
        <v>986</v>
      </c>
      <c r="AK1102">
        <v>5.54</v>
      </c>
    </row>
    <row r="1103" spans="1:54" hidden="1" x14ac:dyDescent="0.35">
      <c r="A1103" t="s">
        <v>8084</v>
      </c>
      <c r="B1103">
        <v>1099</v>
      </c>
      <c r="C1103">
        <v>3507.799</v>
      </c>
      <c r="D1103">
        <v>10</v>
      </c>
      <c r="E1103" t="s">
        <v>7782</v>
      </c>
      <c r="F1103" t="s">
        <v>8085</v>
      </c>
      <c r="Q1103" t="s">
        <v>7281</v>
      </c>
      <c r="T1103">
        <v>12.7</v>
      </c>
      <c r="U1103" t="s">
        <v>7980</v>
      </c>
      <c r="V1103">
        <v>1.7</v>
      </c>
      <c r="W1103" t="s">
        <v>7774</v>
      </c>
      <c r="AC1103" t="s">
        <v>7145</v>
      </c>
      <c r="AD1103">
        <v>42.75706263</v>
      </c>
      <c r="AE1103">
        <v>-82.032205480000002</v>
      </c>
      <c r="AF1103">
        <v>202.3</v>
      </c>
      <c r="AG1103">
        <v>290</v>
      </c>
      <c r="AH1103" t="s">
        <v>8087</v>
      </c>
      <c r="AJ1103">
        <v>986</v>
      </c>
      <c r="AK1103">
        <v>0.85899999999999999</v>
      </c>
    </row>
    <row r="1104" spans="1:54" x14ac:dyDescent="0.35">
      <c r="A1104" t="s">
        <v>7778</v>
      </c>
      <c r="B1104">
        <v>1100</v>
      </c>
      <c r="C1104">
        <v>3508.1669999999999</v>
      </c>
      <c r="D1104">
        <v>10</v>
      </c>
      <c r="E1104" t="s">
        <v>7782</v>
      </c>
      <c r="F1104" t="s">
        <v>7773</v>
      </c>
      <c r="G1104" t="s">
        <v>7797</v>
      </c>
      <c r="H1104">
        <v>12</v>
      </c>
      <c r="I1104">
        <v>1.47</v>
      </c>
      <c r="J1104">
        <v>12</v>
      </c>
      <c r="K1104">
        <v>6</v>
      </c>
      <c r="L1104" t="s">
        <v>7596</v>
      </c>
      <c r="O1104" t="s">
        <v>7784</v>
      </c>
      <c r="P1104" t="s">
        <v>7774</v>
      </c>
      <c r="Q1104" t="s">
        <v>7281</v>
      </c>
      <c r="T1104">
        <v>12.7</v>
      </c>
      <c r="U1104" t="s">
        <v>7980</v>
      </c>
      <c r="V1104">
        <v>1.8</v>
      </c>
      <c r="W1104" t="s">
        <v>7774</v>
      </c>
      <c r="X1104" t="s">
        <v>7789</v>
      </c>
      <c r="Y1104" t="s">
        <v>7774</v>
      </c>
      <c r="AC1104" t="s">
        <v>5762</v>
      </c>
      <c r="AD1104">
        <v>42.757061720000003</v>
      </c>
      <c r="AE1104">
        <v>-82.032201279999995</v>
      </c>
      <c r="AF1104">
        <v>202.3</v>
      </c>
      <c r="AG1104">
        <v>290</v>
      </c>
      <c r="AH1104" t="s">
        <v>8087</v>
      </c>
      <c r="AI1104">
        <v>15</v>
      </c>
      <c r="AJ1104">
        <v>986</v>
      </c>
      <c r="AK1104">
        <v>0.36299999999999999</v>
      </c>
      <c r="AM1104">
        <v>4835</v>
      </c>
      <c r="AN1104">
        <v>4836</v>
      </c>
      <c r="AQ1104">
        <v>1.24</v>
      </c>
      <c r="AR1104">
        <v>1.24</v>
      </c>
      <c r="AT1104">
        <v>4.9000000000000004</v>
      </c>
      <c r="AU1104">
        <v>4.9000000000000004</v>
      </c>
      <c r="BA1104">
        <v>1.47</v>
      </c>
      <c r="BB1104">
        <v>12</v>
      </c>
    </row>
    <row r="1105" spans="1:54" x14ac:dyDescent="0.35">
      <c r="A1105" t="s">
        <v>7778</v>
      </c>
      <c r="B1105">
        <v>1101</v>
      </c>
      <c r="C1105">
        <v>3508.3690000000001</v>
      </c>
      <c r="D1105">
        <v>10</v>
      </c>
      <c r="E1105" t="s">
        <v>7782</v>
      </c>
      <c r="F1105" t="s">
        <v>7104</v>
      </c>
      <c r="G1105" t="s">
        <v>8101</v>
      </c>
      <c r="Q1105" t="s">
        <v>7281</v>
      </c>
      <c r="U1105" t="s">
        <v>7980</v>
      </c>
      <c r="V1105">
        <v>1.7</v>
      </c>
      <c r="W1105" t="s">
        <v>7774</v>
      </c>
      <c r="AC1105" t="s">
        <v>7155</v>
      </c>
      <c r="AD1105">
        <v>42.757060729999999</v>
      </c>
      <c r="AE1105">
        <v>-82.032199210000002</v>
      </c>
      <c r="AF1105">
        <v>202.3</v>
      </c>
      <c r="AH1105" t="s">
        <v>8087</v>
      </c>
      <c r="AK1105">
        <v>0.56999999999999995</v>
      </c>
    </row>
    <row r="1106" spans="1:54" x14ac:dyDescent="0.35">
      <c r="A1106" t="s">
        <v>7778</v>
      </c>
      <c r="B1106">
        <v>1102</v>
      </c>
      <c r="C1106">
        <v>3508.7040000000002</v>
      </c>
      <c r="D1106">
        <v>10</v>
      </c>
      <c r="E1106" t="s">
        <v>7782</v>
      </c>
      <c r="F1106" t="s">
        <v>7773</v>
      </c>
      <c r="G1106" t="s">
        <v>7797</v>
      </c>
      <c r="H1106">
        <v>12</v>
      </c>
      <c r="I1106">
        <v>1.54</v>
      </c>
      <c r="J1106">
        <v>11</v>
      </c>
      <c r="K1106">
        <v>15</v>
      </c>
      <c r="L1106" t="s">
        <v>7965</v>
      </c>
      <c r="O1106" t="s">
        <v>7784</v>
      </c>
      <c r="P1106" t="s">
        <v>7774</v>
      </c>
      <c r="Q1106" t="s">
        <v>7281</v>
      </c>
      <c r="T1106">
        <v>12.7</v>
      </c>
      <c r="U1106" t="s">
        <v>7980</v>
      </c>
      <c r="V1106">
        <v>2.2000000000000002</v>
      </c>
      <c r="W1106" t="s">
        <v>7774</v>
      </c>
      <c r="X1106" t="s">
        <v>7786</v>
      </c>
      <c r="Y1106" t="s">
        <v>7774</v>
      </c>
      <c r="Z1106">
        <v>10</v>
      </c>
      <c r="AA1106">
        <v>10</v>
      </c>
      <c r="AB1106">
        <v>15</v>
      </c>
      <c r="AC1106" t="s">
        <v>5753</v>
      </c>
      <c r="AD1106">
        <v>42.757058389999997</v>
      </c>
      <c r="AE1106">
        <v>-82.032197210000007</v>
      </c>
      <c r="AF1106">
        <v>202.4</v>
      </c>
      <c r="AG1106">
        <v>290</v>
      </c>
      <c r="AH1106" t="s">
        <v>8087</v>
      </c>
      <c r="AI1106">
        <v>15</v>
      </c>
      <c r="AJ1106">
        <v>986</v>
      </c>
      <c r="AK1106">
        <v>0.89900000000000002</v>
      </c>
      <c r="AM1106">
        <v>4834</v>
      </c>
      <c r="AN1106">
        <v>4836</v>
      </c>
      <c r="AQ1106">
        <v>1.24</v>
      </c>
      <c r="AR1106">
        <v>1.24</v>
      </c>
      <c r="AT1106">
        <v>4.9000000000000004</v>
      </c>
      <c r="AU1106">
        <v>4.9000000000000004</v>
      </c>
      <c r="BA1106">
        <v>1.54</v>
      </c>
      <c r="BB1106">
        <v>11</v>
      </c>
    </row>
    <row r="1107" spans="1:54" x14ac:dyDescent="0.35">
      <c r="A1107" t="s">
        <v>7778</v>
      </c>
      <c r="B1107">
        <v>1103</v>
      </c>
      <c r="C1107">
        <v>3508.7489999999998</v>
      </c>
      <c r="D1107">
        <v>10</v>
      </c>
      <c r="E1107" t="s">
        <v>7782</v>
      </c>
      <c r="F1107" t="s">
        <v>7773</v>
      </c>
      <c r="G1107" t="s">
        <v>7797</v>
      </c>
      <c r="H1107">
        <v>11</v>
      </c>
      <c r="I1107">
        <v>1.34</v>
      </c>
      <c r="J1107">
        <v>16</v>
      </c>
      <c r="K1107">
        <v>9</v>
      </c>
      <c r="L1107" t="s">
        <v>7536</v>
      </c>
      <c r="O1107" t="s">
        <v>7784</v>
      </c>
      <c r="P1107" t="s">
        <v>7774</v>
      </c>
      <c r="Q1107" t="s">
        <v>7281</v>
      </c>
      <c r="T1107">
        <v>12.7</v>
      </c>
      <c r="U1107" t="s">
        <v>7980</v>
      </c>
      <c r="V1107">
        <v>2.2000000000000002</v>
      </c>
      <c r="W1107" t="s">
        <v>7774</v>
      </c>
      <c r="X1107" t="s">
        <v>7783</v>
      </c>
      <c r="Y1107" t="s">
        <v>7774</v>
      </c>
      <c r="AC1107" t="s">
        <v>5762</v>
      </c>
      <c r="AD1107">
        <v>42.757058039999997</v>
      </c>
      <c r="AE1107">
        <v>-82.032197069999995</v>
      </c>
      <c r="AF1107">
        <v>202.5</v>
      </c>
      <c r="AG1107">
        <v>290</v>
      </c>
      <c r="AH1107" t="s">
        <v>8087</v>
      </c>
      <c r="AI1107">
        <v>15</v>
      </c>
      <c r="AJ1107">
        <v>986</v>
      </c>
      <c r="AK1107">
        <v>0.94199999999999995</v>
      </c>
      <c r="AM1107">
        <v>4830</v>
      </c>
      <c r="AN1107">
        <v>4832</v>
      </c>
      <c r="AQ1107">
        <v>1.24</v>
      </c>
      <c r="AR1107">
        <v>1.23</v>
      </c>
      <c r="AT1107">
        <v>4.9000000000000004</v>
      </c>
      <c r="AU1107">
        <v>4.9000000000000004</v>
      </c>
      <c r="BA1107">
        <v>1.34</v>
      </c>
      <c r="BB1107">
        <v>16</v>
      </c>
    </row>
    <row r="1108" spans="1:54" x14ac:dyDescent="0.35">
      <c r="A1108" t="s">
        <v>8084</v>
      </c>
      <c r="B1108">
        <v>1104</v>
      </c>
      <c r="C1108">
        <v>3509</v>
      </c>
      <c r="D1108">
        <v>10</v>
      </c>
      <c r="E1108" t="s">
        <v>7782</v>
      </c>
      <c r="F1108" t="s">
        <v>8085</v>
      </c>
      <c r="G1108" t="s">
        <v>8107</v>
      </c>
      <c r="Q1108" t="s">
        <v>8633</v>
      </c>
      <c r="R1108" t="s">
        <v>7691</v>
      </c>
      <c r="S1108" t="s">
        <v>7691</v>
      </c>
      <c r="T1108">
        <v>12.7</v>
      </c>
      <c r="U1108" t="s">
        <v>8634</v>
      </c>
      <c r="V1108">
        <v>1.7</v>
      </c>
      <c r="W1108" t="s">
        <v>7774</v>
      </c>
      <c r="AC1108" t="s">
        <v>7126</v>
      </c>
      <c r="AD1108">
        <v>42.757055919999999</v>
      </c>
      <c r="AE1108">
        <v>-82.032196659999997</v>
      </c>
      <c r="AF1108">
        <v>202.6</v>
      </c>
      <c r="AG1108">
        <v>290</v>
      </c>
      <c r="AH1108" t="s">
        <v>8087</v>
      </c>
      <c r="AJ1108">
        <v>986</v>
      </c>
      <c r="AK1108">
        <v>1.2010000000000001</v>
      </c>
    </row>
    <row r="1109" spans="1:54" hidden="1" x14ac:dyDescent="0.35">
      <c r="A1109" t="s">
        <v>7778</v>
      </c>
      <c r="B1109">
        <v>1105</v>
      </c>
      <c r="C1109">
        <v>3514.2370000000001</v>
      </c>
      <c r="D1109">
        <v>10</v>
      </c>
      <c r="E1109" t="s">
        <v>7782</v>
      </c>
      <c r="F1109" t="s">
        <v>8105</v>
      </c>
      <c r="L1109" t="s">
        <v>8089</v>
      </c>
      <c r="Q1109" t="s">
        <v>8633</v>
      </c>
      <c r="R1109" t="s">
        <v>7691</v>
      </c>
      <c r="S1109" t="s">
        <v>7691</v>
      </c>
      <c r="U1109" t="s">
        <v>8634</v>
      </c>
      <c r="V1109">
        <v>1.7</v>
      </c>
      <c r="W1109" t="s">
        <v>7774</v>
      </c>
      <c r="AC1109" t="s">
        <v>7122</v>
      </c>
      <c r="AD1109">
        <v>42.757012570000001</v>
      </c>
      <c r="AE1109">
        <v>-82.032200090000003</v>
      </c>
      <c r="AF1109">
        <v>204.5</v>
      </c>
      <c r="AH1109" t="s">
        <v>8087</v>
      </c>
      <c r="AK1109">
        <v>5.2370000000000001</v>
      </c>
    </row>
    <row r="1110" spans="1:54" hidden="1" x14ac:dyDescent="0.35">
      <c r="A1110" t="s">
        <v>8084</v>
      </c>
      <c r="B1110">
        <v>1106</v>
      </c>
      <c r="C1110">
        <v>3515.1</v>
      </c>
      <c r="D1110">
        <v>10</v>
      </c>
      <c r="E1110" t="s">
        <v>7782</v>
      </c>
      <c r="F1110" t="s">
        <v>8085</v>
      </c>
      <c r="Q1110" t="s">
        <v>8635</v>
      </c>
      <c r="T1110">
        <v>12.7</v>
      </c>
      <c r="U1110" t="s">
        <v>8636</v>
      </c>
      <c r="V1110">
        <v>1.7</v>
      </c>
      <c r="W1110" t="s">
        <v>7774</v>
      </c>
      <c r="AC1110" t="s">
        <v>7145</v>
      </c>
      <c r="AD1110">
        <v>42.75700543</v>
      </c>
      <c r="AE1110">
        <v>-82.032200709999998</v>
      </c>
      <c r="AF1110">
        <v>204.8</v>
      </c>
      <c r="AG1110">
        <v>290</v>
      </c>
      <c r="AH1110" t="s">
        <v>8087</v>
      </c>
      <c r="AJ1110">
        <v>986</v>
      </c>
      <c r="AK1110">
        <v>6.1</v>
      </c>
    </row>
    <row r="1111" spans="1:54" x14ac:dyDescent="0.35">
      <c r="A1111" t="s">
        <v>7778</v>
      </c>
      <c r="B1111">
        <v>1107</v>
      </c>
      <c r="C1111">
        <v>3515.2570000000001</v>
      </c>
      <c r="D1111">
        <v>10</v>
      </c>
      <c r="E1111" t="s">
        <v>7782</v>
      </c>
      <c r="F1111" t="s">
        <v>7104</v>
      </c>
      <c r="G1111" t="s">
        <v>8101</v>
      </c>
      <c r="Q1111" t="s">
        <v>8635</v>
      </c>
      <c r="U1111" t="s">
        <v>8636</v>
      </c>
      <c r="V1111">
        <v>1.7</v>
      </c>
      <c r="W1111" t="s">
        <v>7774</v>
      </c>
      <c r="AC1111" t="s">
        <v>7156</v>
      </c>
      <c r="AD1111">
        <v>42.75700406</v>
      </c>
      <c r="AE1111">
        <v>-82.03220082</v>
      </c>
      <c r="AF1111">
        <v>204.8</v>
      </c>
      <c r="AH1111" t="s">
        <v>8087</v>
      </c>
      <c r="AK1111">
        <v>0.157</v>
      </c>
    </row>
    <row r="1112" spans="1:54" hidden="1" x14ac:dyDescent="0.35">
      <c r="A1112" t="s">
        <v>8084</v>
      </c>
      <c r="B1112">
        <v>1108</v>
      </c>
      <c r="C1112">
        <v>3515.3939999999998</v>
      </c>
      <c r="D1112">
        <v>10</v>
      </c>
      <c r="E1112" t="s">
        <v>7782</v>
      </c>
      <c r="F1112" t="s">
        <v>8085</v>
      </c>
      <c r="Q1112" t="s">
        <v>8637</v>
      </c>
      <c r="T1112">
        <v>12.7</v>
      </c>
      <c r="U1112" t="s">
        <v>8636</v>
      </c>
      <c r="V1112">
        <v>1.8</v>
      </c>
      <c r="W1112" t="s">
        <v>7774</v>
      </c>
      <c r="AC1112" t="s">
        <v>7126</v>
      </c>
      <c r="AD1112">
        <v>42.75700286</v>
      </c>
      <c r="AE1112">
        <v>-82.03220091</v>
      </c>
      <c r="AF1112">
        <v>204.9</v>
      </c>
      <c r="AG1112">
        <v>290</v>
      </c>
      <c r="AH1112" t="s">
        <v>8087</v>
      </c>
      <c r="AJ1112">
        <v>986</v>
      </c>
      <c r="AK1112">
        <v>0.29399999999999998</v>
      </c>
    </row>
    <row r="1113" spans="1:54" hidden="1" x14ac:dyDescent="0.35">
      <c r="A1113" t="s">
        <v>7778</v>
      </c>
      <c r="B1113">
        <v>1109</v>
      </c>
      <c r="C1113">
        <v>3515.5419999999999</v>
      </c>
      <c r="D1113">
        <v>10</v>
      </c>
      <c r="E1113" t="s">
        <v>7782</v>
      </c>
      <c r="F1113" t="s">
        <v>7098</v>
      </c>
      <c r="L1113" t="s">
        <v>8089</v>
      </c>
      <c r="Q1113" t="s">
        <v>8637</v>
      </c>
      <c r="U1113" t="s">
        <v>8636</v>
      </c>
      <c r="V1113">
        <v>1.8</v>
      </c>
      <c r="W1113" t="s">
        <v>7774</v>
      </c>
      <c r="AC1113" t="s">
        <v>7112</v>
      </c>
      <c r="AD1113">
        <v>42.757001529999997</v>
      </c>
      <c r="AE1113">
        <v>-82.032201020000002</v>
      </c>
      <c r="AF1113">
        <v>204.9</v>
      </c>
      <c r="AH1113" t="s">
        <v>8087</v>
      </c>
      <c r="AK1113">
        <v>0.14799999999999999</v>
      </c>
    </row>
    <row r="1114" spans="1:54" hidden="1" x14ac:dyDescent="0.35">
      <c r="A1114" t="s">
        <v>8084</v>
      </c>
      <c r="B1114">
        <v>1110</v>
      </c>
      <c r="C1114">
        <v>3515.6889999999999</v>
      </c>
      <c r="D1114">
        <v>10</v>
      </c>
      <c r="E1114" t="s">
        <v>7782</v>
      </c>
      <c r="F1114" t="s">
        <v>8085</v>
      </c>
      <c r="Q1114" t="s">
        <v>8638</v>
      </c>
      <c r="T1114">
        <v>12.7</v>
      </c>
      <c r="U1114" t="s">
        <v>7894</v>
      </c>
      <c r="V1114">
        <v>2</v>
      </c>
      <c r="W1114" t="s">
        <v>7774</v>
      </c>
      <c r="AC1114" t="s">
        <v>7157</v>
      </c>
      <c r="AD1114">
        <v>42.757000210000001</v>
      </c>
      <c r="AE1114">
        <v>-82.032201130000004</v>
      </c>
      <c r="AF1114">
        <v>204.9</v>
      </c>
      <c r="AG1114">
        <v>290</v>
      </c>
      <c r="AH1114" t="s">
        <v>8087</v>
      </c>
      <c r="AJ1114">
        <v>986</v>
      </c>
      <c r="AK1114">
        <v>0.29499999999999998</v>
      </c>
    </row>
    <row r="1115" spans="1:54" hidden="1" x14ac:dyDescent="0.35">
      <c r="A1115" t="s">
        <v>7778</v>
      </c>
      <c r="B1115">
        <v>1111</v>
      </c>
      <c r="C1115">
        <v>3515.8989999999999</v>
      </c>
      <c r="D1115">
        <v>10</v>
      </c>
      <c r="E1115" t="s">
        <v>7782</v>
      </c>
      <c r="F1115" t="s">
        <v>7103</v>
      </c>
      <c r="L1115" t="s">
        <v>8099</v>
      </c>
      <c r="Q1115" t="s">
        <v>8638</v>
      </c>
      <c r="U1115" t="s">
        <v>7894</v>
      </c>
      <c r="V1115">
        <v>2</v>
      </c>
      <c r="W1115" t="s">
        <v>7774</v>
      </c>
      <c r="AC1115" t="s">
        <v>7118</v>
      </c>
      <c r="AD1115">
        <v>42.756998320000001</v>
      </c>
      <c r="AE1115">
        <v>-82.032201290000003</v>
      </c>
      <c r="AF1115">
        <v>204.9</v>
      </c>
      <c r="AH1115" t="s">
        <v>8087</v>
      </c>
      <c r="AK1115">
        <v>0.21</v>
      </c>
    </row>
    <row r="1116" spans="1:54" hidden="1" x14ac:dyDescent="0.35">
      <c r="A1116" t="s">
        <v>8084</v>
      </c>
      <c r="B1116">
        <v>1112</v>
      </c>
      <c r="C1116">
        <v>3516.1179999999999</v>
      </c>
      <c r="D1116">
        <v>10</v>
      </c>
      <c r="E1116" t="s">
        <v>7782</v>
      </c>
      <c r="F1116" t="s">
        <v>8085</v>
      </c>
      <c r="Q1116" t="s">
        <v>8639</v>
      </c>
      <c r="T1116">
        <v>12.7</v>
      </c>
      <c r="U1116" t="s">
        <v>7894</v>
      </c>
      <c r="V1116">
        <v>2.2000000000000002</v>
      </c>
      <c r="W1116" t="s">
        <v>7774</v>
      </c>
      <c r="AC1116" t="s">
        <v>7117</v>
      </c>
      <c r="AD1116">
        <v>42.756996350000001</v>
      </c>
      <c r="AE1116">
        <v>-82.032201459999996</v>
      </c>
      <c r="AF1116">
        <v>204.9</v>
      </c>
      <c r="AG1116">
        <v>290</v>
      </c>
      <c r="AH1116" t="s">
        <v>8087</v>
      </c>
      <c r="AJ1116">
        <v>986</v>
      </c>
      <c r="AK1116">
        <v>0.42899999999999999</v>
      </c>
    </row>
    <row r="1117" spans="1:54" hidden="1" x14ac:dyDescent="0.35">
      <c r="A1117" t="s">
        <v>7778</v>
      </c>
      <c r="B1117">
        <v>1113</v>
      </c>
      <c r="C1117">
        <v>3516.33</v>
      </c>
      <c r="D1117">
        <v>10</v>
      </c>
      <c r="E1117" t="s">
        <v>7782</v>
      </c>
      <c r="F1117" t="s">
        <v>7103</v>
      </c>
      <c r="L1117" t="s">
        <v>8089</v>
      </c>
      <c r="Q1117" t="s">
        <v>8639</v>
      </c>
      <c r="U1117" t="s">
        <v>7894</v>
      </c>
      <c r="V1117">
        <v>2.2000000000000002</v>
      </c>
      <c r="W1117" t="s">
        <v>7774</v>
      </c>
      <c r="AC1117" t="s">
        <v>7116</v>
      </c>
      <c r="AD1117">
        <v>42.75699444</v>
      </c>
      <c r="AE1117">
        <v>-82.032201619999995</v>
      </c>
      <c r="AF1117">
        <v>204.9</v>
      </c>
      <c r="AH1117" t="s">
        <v>8087</v>
      </c>
      <c r="AK1117">
        <v>0.21199999999999999</v>
      </c>
    </row>
    <row r="1118" spans="1:54" hidden="1" x14ac:dyDescent="0.35">
      <c r="A1118" t="s">
        <v>8084</v>
      </c>
      <c r="B1118">
        <v>1114</v>
      </c>
      <c r="C1118">
        <v>3516.556</v>
      </c>
      <c r="D1118">
        <v>10</v>
      </c>
      <c r="E1118" t="s">
        <v>7782</v>
      </c>
      <c r="F1118" t="s">
        <v>8085</v>
      </c>
      <c r="Q1118" t="s">
        <v>7282</v>
      </c>
      <c r="T1118">
        <v>12.7</v>
      </c>
      <c r="U1118" t="s">
        <v>7894</v>
      </c>
      <c r="V1118">
        <v>2.6</v>
      </c>
      <c r="W1118" t="s">
        <v>7774</v>
      </c>
      <c r="AC1118" t="s">
        <v>7158</v>
      </c>
      <c r="AD1118">
        <v>42.756992400000001</v>
      </c>
      <c r="AE1118">
        <v>-82.032201790000002</v>
      </c>
      <c r="AF1118">
        <v>204.8</v>
      </c>
      <c r="AG1118">
        <v>290</v>
      </c>
      <c r="AH1118" t="s">
        <v>8087</v>
      </c>
      <c r="AJ1118">
        <v>986</v>
      </c>
      <c r="AK1118">
        <v>0.439</v>
      </c>
    </row>
    <row r="1119" spans="1:54" x14ac:dyDescent="0.35">
      <c r="A1119" t="s">
        <v>7778</v>
      </c>
      <c r="B1119">
        <v>1115</v>
      </c>
      <c r="C1119">
        <v>3516.819</v>
      </c>
      <c r="D1119">
        <v>10</v>
      </c>
      <c r="E1119" t="s">
        <v>7782</v>
      </c>
      <c r="F1119" t="s">
        <v>7773</v>
      </c>
      <c r="G1119" t="s">
        <v>5753</v>
      </c>
      <c r="H1119">
        <v>10</v>
      </c>
      <c r="I1119">
        <v>1.32</v>
      </c>
      <c r="J1119">
        <v>12</v>
      </c>
      <c r="K1119">
        <v>9</v>
      </c>
      <c r="L1119" t="s">
        <v>7357</v>
      </c>
      <c r="O1119" t="s">
        <v>7784</v>
      </c>
      <c r="P1119" t="s">
        <v>7774</v>
      </c>
      <c r="Q1119" t="s">
        <v>7282</v>
      </c>
      <c r="T1119">
        <v>12.7</v>
      </c>
      <c r="U1119" t="s">
        <v>7894</v>
      </c>
      <c r="V1119">
        <v>2.2000000000000002</v>
      </c>
      <c r="W1119" t="s">
        <v>7774</v>
      </c>
      <c r="X1119" t="s">
        <v>7789</v>
      </c>
      <c r="Y1119" t="s">
        <v>7774</v>
      </c>
      <c r="AC1119" t="s">
        <v>5678</v>
      </c>
      <c r="AD1119">
        <v>42.756990090000002</v>
      </c>
      <c r="AE1119">
        <v>-82.032201990000004</v>
      </c>
      <c r="AF1119">
        <v>204.8</v>
      </c>
      <c r="AG1119">
        <v>290</v>
      </c>
      <c r="AH1119" t="s">
        <v>8087</v>
      </c>
      <c r="AI1119">
        <v>15</v>
      </c>
      <c r="AJ1119">
        <v>986</v>
      </c>
      <c r="AK1119">
        <v>0.25700000000000001</v>
      </c>
      <c r="AM1119">
        <v>4835</v>
      </c>
      <c r="AN1119">
        <v>4836</v>
      </c>
      <c r="AQ1119">
        <v>1.24</v>
      </c>
      <c r="AR1119">
        <v>1.24</v>
      </c>
      <c r="AT1119">
        <v>4.9000000000000004</v>
      </c>
      <c r="AU1119">
        <v>4.9000000000000004</v>
      </c>
      <c r="BA1119">
        <v>1.32</v>
      </c>
      <c r="BB1119">
        <v>12</v>
      </c>
    </row>
    <row r="1120" spans="1:54" x14ac:dyDescent="0.35">
      <c r="A1120" t="s">
        <v>7778</v>
      </c>
      <c r="B1120">
        <v>1116</v>
      </c>
      <c r="C1120">
        <v>3516.8229999999999</v>
      </c>
      <c r="D1120">
        <v>10</v>
      </c>
      <c r="E1120" t="s">
        <v>7782</v>
      </c>
      <c r="F1120" t="s">
        <v>7773</v>
      </c>
      <c r="G1120" t="s">
        <v>5753</v>
      </c>
      <c r="H1120">
        <v>13</v>
      </c>
      <c r="I1120">
        <v>1.63</v>
      </c>
      <c r="J1120">
        <v>8</v>
      </c>
      <c r="K1120">
        <v>13</v>
      </c>
      <c r="L1120" t="s">
        <v>7493</v>
      </c>
      <c r="O1120" t="s">
        <v>7784</v>
      </c>
      <c r="P1120" t="s">
        <v>7774</v>
      </c>
      <c r="Q1120" t="s">
        <v>7282</v>
      </c>
      <c r="T1120">
        <v>12.7</v>
      </c>
      <c r="U1120" t="s">
        <v>7894</v>
      </c>
      <c r="V1120">
        <v>2.2000000000000002</v>
      </c>
      <c r="W1120" t="s">
        <v>7774</v>
      </c>
      <c r="X1120" t="s">
        <v>7786</v>
      </c>
      <c r="Y1120" t="s">
        <v>7774</v>
      </c>
      <c r="Z1120">
        <v>10</v>
      </c>
      <c r="AA1120">
        <v>10</v>
      </c>
      <c r="AB1120">
        <v>15</v>
      </c>
      <c r="AC1120" t="s">
        <v>5683</v>
      </c>
      <c r="AD1120">
        <v>42.756990039999998</v>
      </c>
      <c r="AE1120">
        <v>-82.032201990000004</v>
      </c>
      <c r="AF1120">
        <v>204.8</v>
      </c>
      <c r="AG1120">
        <v>290</v>
      </c>
      <c r="AH1120" t="s">
        <v>8087</v>
      </c>
      <c r="AI1120">
        <v>15</v>
      </c>
      <c r="AJ1120">
        <v>986</v>
      </c>
      <c r="AK1120">
        <v>0.26300000000000001</v>
      </c>
      <c r="AM1120">
        <v>4838</v>
      </c>
      <c r="AN1120">
        <v>4839</v>
      </c>
      <c r="AQ1120">
        <v>1.24</v>
      </c>
      <c r="AR1120">
        <v>1.24</v>
      </c>
      <c r="AT1120">
        <v>4.91</v>
      </c>
      <c r="AU1120">
        <v>4.91</v>
      </c>
      <c r="BA1120">
        <v>1.63</v>
      </c>
      <c r="BB1120">
        <v>8</v>
      </c>
    </row>
    <row r="1121" spans="1:54" hidden="1" x14ac:dyDescent="0.35">
      <c r="A1121" t="s">
        <v>7778</v>
      </c>
      <c r="B1121">
        <v>1117</v>
      </c>
      <c r="C1121">
        <v>3516.9050000000002</v>
      </c>
      <c r="D1121">
        <v>10</v>
      </c>
      <c r="E1121" t="s">
        <v>7782</v>
      </c>
      <c r="F1121" t="s">
        <v>8088</v>
      </c>
      <c r="Q1121" t="s">
        <v>7282</v>
      </c>
      <c r="U1121" t="s">
        <v>7894</v>
      </c>
      <c r="V1121">
        <v>2.6</v>
      </c>
      <c r="W1121" t="s">
        <v>7774</v>
      </c>
      <c r="AC1121" t="s">
        <v>7111</v>
      </c>
      <c r="AD1121">
        <v>42.756989269999998</v>
      </c>
      <c r="AE1121">
        <v>-82.032202060000003</v>
      </c>
      <c r="AF1121">
        <v>204.8</v>
      </c>
      <c r="AH1121" t="s">
        <v>8087</v>
      </c>
      <c r="AK1121">
        <v>0.34899999999999998</v>
      </c>
    </row>
    <row r="1122" spans="1:54" x14ac:dyDescent="0.35">
      <c r="A1122" t="s">
        <v>7778</v>
      </c>
      <c r="B1122">
        <v>1118</v>
      </c>
      <c r="C1122">
        <v>3516.9870000000001</v>
      </c>
      <c r="D1122">
        <v>10</v>
      </c>
      <c r="E1122" t="s">
        <v>7782</v>
      </c>
      <c r="F1122" t="s">
        <v>7773</v>
      </c>
      <c r="G1122" t="s">
        <v>5753</v>
      </c>
      <c r="H1122">
        <v>19</v>
      </c>
      <c r="I1122">
        <v>2.4700000000000002</v>
      </c>
      <c r="J1122">
        <v>10</v>
      </c>
      <c r="K1122">
        <v>19</v>
      </c>
      <c r="L1122" t="s">
        <v>7341</v>
      </c>
      <c r="N1122">
        <v>54</v>
      </c>
      <c r="O1122" t="s">
        <v>7784</v>
      </c>
      <c r="P1122" t="s">
        <v>7774</v>
      </c>
      <c r="Q1122" t="s">
        <v>7282</v>
      </c>
      <c r="T1122">
        <v>12.7</v>
      </c>
      <c r="U1122" t="s">
        <v>7894</v>
      </c>
      <c r="V1122">
        <v>2.2000000000000002</v>
      </c>
      <c r="W1122" t="s">
        <v>7774</v>
      </c>
      <c r="X1122" t="s">
        <v>7786</v>
      </c>
      <c r="Y1122" t="s">
        <v>7774</v>
      </c>
      <c r="Z1122">
        <v>10</v>
      </c>
      <c r="AA1122">
        <v>10</v>
      </c>
      <c r="AB1122">
        <v>15</v>
      </c>
      <c r="AC1122" t="s">
        <v>5683</v>
      </c>
      <c r="AD1122">
        <v>42.756988579999998</v>
      </c>
      <c r="AE1122">
        <v>-82.03220211</v>
      </c>
      <c r="AF1122">
        <v>204.8</v>
      </c>
      <c r="AG1122">
        <v>290</v>
      </c>
      <c r="AH1122" t="s">
        <v>8087</v>
      </c>
      <c r="AI1122">
        <v>15</v>
      </c>
      <c r="AJ1122">
        <v>986</v>
      </c>
      <c r="AK1122">
        <v>0.42599999999999999</v>
      </c>
      <c r="AM1122">
        <v>4832</v>
      </c>
      <c r="AN1122">
        <v>4834</v>
      </c>
      <c r="AQ1122">
        <v>1.24</v>
      </c>
      <c r="AR1122">
        <v>1.24</v>
      </c>
      <c r="AT1122">
        <v>4.9000000000000004</v>
      </c>
      <c r="AU1122">
        <v>4.9000000000000004</v>
      </c>
      <c r="BA1122">
        <v>2.4700000000000002</v>
      </c>
      <c r="BB1122">
        <v>10</v>
      </c>
    </row>
    <row r="1123" spans="1:54" x14ac:dyDescent="0.35">
      <c r="A1123" t="s">
        <v>7778</v>
      </c>
      <c r="B1123">
        <v>1119</v>
      </c>
      <c r="C1123">
        <v>3516.991</v>
      </c>
      <c r="D1123">
        <v>10</v>
      </c>
      <c r="E1123" t="s">
        <v>7782</v>
      </c>
      <c r="F1123" t="s">
        <v>7773</v>
      </c>
      <c r="G1123" t="s">
        <v>5753</v>
      </c>
      <c r="H1123">
        <v>16</v>
      </c>
      <c r="I1123">
        <v>2.09</v>
      </c>
      <c r="J1123">
        <v>23</v>
      </c>
      <c r="K1123">
        <v>21</v>
      </c>
      <c r="L1123" t="s">
        <v>7491</v>
      </c>
      <c r="N1123">
        <v>54</v>
      </c>
      <c r="O1123" t="s">
        <v>7784</v>
      </c>
      <c r="P1123" t="s">
        <v>7774</v>
      </c>
      <c r="Q1123" t="s">
        <v>7282</v>
      </c>
      <c r="T1123">
        <v>12.7</v>
      </c>
      <c r="U1123" t="s">
        <v>7894</v>
      </c>
      <c r="V1123">
        <v>2.2000000000000002</v>
      </c>
      <c r="W1123" t="s">
        <v>7774</v>
      </c>
      <c r="X1123" t="s">
        <v>7788</v>
      </c>
      <c r="Y1123" t="s">
        <v>7774</v>
      </c>
      <c r="Z1123">
        <v>10</v>
      </c>
      <c r="AA1123">
        <v>10</v>
      </c>
      <c r="AB1123">
        <v>12</v>
      </c>
      <c r="AC1123" t="s">
        <v>5683</v>
      </c>
      <c r="AD1123">
        <v>42.7569886</v>
      </c>
      <c r="AE1123">
        <v>-82.03220211</v>
      </c>
      <c r="AF1123">
        <v>204.8</v>
      </c>
      <c r="AG1123">
        <v>290</v>
      </c>
      <c r="AH1123" t="s">
        <v>8087</v>
      </c>
      <c r="AI1123">
        <v>15</v>
      </c>
      <c r="AJ1123">
        <v>986</v>
      </c>
      <c r="AK1123">
        <v>0.42399999999999999</v>
      </c>
      <c r="AM1123">
        <v>4801</v>
      </c>
      <c r="AN1123">
        <v>4808</v>
      </c>
      <c r="AQ1123">
        <v>1.23</v>
      </c>
      <c r="AR1123">
        <v>1.23</v>
      </c>
      <c r="AT1123">
        <v>4.87</v>
      </c>
      <c r="AU1123">
        <v>4.87</v>
      </c>
      <c r="BA1123">
        <v>2.09</v>
      </c>
      <c r="BB1123">
        <v>23</v>
      </c>
    </row>
    <row r="1124" spans="1:54" x14ac:dyDescent="0.35">
      <c r="A1124" t="s">
        <v>7778</v>
      </c>
      <c r="B1124">
        <v>1120</v>
      </c>
      <c r="C1124">
        <v>3517.0140000000001</v>
      </c>
      <c r="D1124">
        <v>10</v>
      </c>
      <c r="E1124" t="s">
        <v>7782</v>
      </c>
      <c r="F1124" t="s">
        <v>7773</v>
      </c>
      <c r="G1124" t="s">
        <v>5753</v>
      </c>
      <c r="H1124">
        <v>15</v>
      </c>
      <c r="I1124">
        <v>1.95</v>
      </c>
      <c r="J1124">
        <v>12</v>
      </c>
      <c r="K1124">
        <v>9</v>
      </c>
      <c r="L1124" t="s">
        <v>7671</v>
      </c>
      <c r="N1124">
        <v>54</v>
      </c>
      <c r="O1124" t="s">
        <v>7784</v>
      </c>
      <c r="P1124" t="s">
        <v>7774</v>
      </c>
      <c r="Q1124" t="s">
        <v>7282</v>
      </c>
      <c r="T1124">
        <v>12.7</v>
      </c>
      <c r="U1124" t="s">
        <v>7894</v>
      </c>
      <c r="V1124">
        <v>2.2000000000000002</v>
      </c>
      <c r="W1124" t="s">
        <v>7774</v>
      </c>
      <c r="X1124" t="s">
        <v>7789</v>
      </c>
      <c r="Y1124" t="s">
        <v>7774</v>
      </c>
      <c r="AC1124" t="s">
        <v>5678</v>
      </c>
      <c r="AD1124">
        <v>42.75698835</v>
      </c>
      <c r="AE1124">
        <v>-82.032202130000002</v>
      </c>
      <c r="AF1124">
        <v>204.8</v>
      </c>
      <c r="AG1124">
        <v>290</v>
      </c>
      <c r="AH1124" t="s">
        <v>8087</v>
      </c>
      <c r="AI1124">
        <v>15</v>
      </c>
      <c r="AJ1124">
        <v>986</v>
      </c>
      <c r="AK1124">
        <v>0.45200000000000001</v>
      </c>
      <c r="AM1124">
        <v>4830</v>
      </c>
      <c r="AN1124">
        <v>4832</v>
      </c>
      <c r="AQ1124">
        <v>1.24</v>
      </c>
      <c r="AR1124">
        <v>1.23</v>
      </c>
      <c r="AT1124">
        <v>4.9000000000000004</v>
      </c>
      <c r="AU1124">
        <v>4.9000000000000004</v>
      </c>
      <c r="BA1124">
        <v>1.95</v>
      </c>
      <c r="BB1124">
        <v>12</v>
      </c>
    </row>
    <row r="1125" spans="1:54" x14ac:dyDescent="0.35">
      <c r="A1125" t="s">
        <v>7778</v>
      </c>
      <c r="B1125">
        <v>1121</v>
      </c>
      <c r="C1125">
        <v>3517.0140000000001</v>
      </c>
      <c r="D1125">
        <v>10</v>
      </c>
      <c r="E1125" t="s">
        <v>7782</v>
      </c>
      <c r="F1125" t="s">
        <v>7773</v>
      </c>
      <c r="G1125" t="s">
        <v>5753</v>
      </c>
      <c r="H1125">
        <v>15</v>
      </c>
      <c r="I1125">
        <v>1.87</v>
      </c>
      <c r="J1125">
        <v>6</v>
      </c>
      <c r="K1125">
        <v>14</v>
      </c>
      <c r="L1125" t="s">
        <v>7357</v>
      </c>
      <c r="N1125">
        <v>54</v>
      </c>
      <c r="O1125" t="s">
        <v>7784</v>
      </c>
      <c r="P1125" t="s">
        <v>7774</v>
      </c>
      <c r="Q1125" t="s">
        <v>7282</v>
      </c>
      <c r="T1125">
        <v>12.7</v>
      </c>
      <c r="U1125" t="s">
        <v>7894</v>
      </c>
      <c r="V1125">
        <v>2.2000000000000002</v>
      </c>
      <c r="W1125" t="s">
        <v>7774</v>
      </c>
      <c r="X1125" t="s">
        <v>7786</v>
      </c>
      <c r="Y1125" t="s">
        <v>7774</v>
      </c>
      <c r="Z1125">
        <v>10</v>
      </c>
      <c r="AA1125">
        <v>10</v>
      </c>
      <c r="AB1125">
        <v>15</v>
      </c>
      <c r="AC1125" t="s">
        <v>5683</v>
      </c>
      <c r="AD1125">
        <v>42.756988319999998</v>
      </c>
      <c r="AE1125">
        <v>-82.032202130000002</v>
      </c>
      <c r="AF1125">
        <v>204.8</v>
      </c>
      <c r="AG1125">
        <v>290</v>
      </c>
      <c r="AH1125" t="s">
        <v>8087</v>
      </c>
      <c r="AI1125">
        <v>15</v>
      </c>
      <c r="AJ1125">
        <v>986</v>
      </c>
      <c r="AK1125">
        <v>0.45500000000000002</v>
      </c>
      <c r="AM1125">
        <v>4839</v>
      </c>
      <c r="AN1125">
        <v>4839</v>
      </c>
      <c r="AQ1125">
        <v>1.24</v>
      </c>
      <c r="AR1125">
        <v>1.24</v>
      </c>
      <c r="AT1125">
        <v>4.91</v>
      </c>
      <c r="AU1125">
        <v>4.91</v>
      </c>
      <c r="BA1125">
        <v>1.87</v>
      </c>
      <c r="BB1125">
        <v>6</v>
      </c>
    </row>
    <row r="1126" spans="1:54" x14ac:dyDescent="0.35">
      <c r="A1126" t="s">
        <v>7778</v>
      </c>
      <c r="B1126">
        <v>1122</v>
      </c>
      <c r="C1126">
        <v>3517.0279999999998</v>
      </c>
      <c r="D1126">
        <v>10</v>
      </c>
      <c r="E1126" t="s">
        <v>7782</v>
      </c>
      <c r="F1126" t="s">
        <v>7773</v>
      </c>
      <c r="G1126" t="s">
        <v>7852</v>
      </c>
      <c r="H1126">
        <v>19</v>
      </c>
      <c r="I1126">
        <v>2.4700000000000002</v>
      </c>
      <c r="J1126">
        <v>96</v>
      </c>
      <c r="K1126">
        <v>141</v>
      </c>
      <c r="L1126" t="s">
        <v>7680</v>
      </c>
      <c r="N1126">
        <v>54</v>
      </c>
      <c r="O1126" t="s">
        <v>7784</v>
      </c>
      <c r="P1126" t="s">
        <v>7774</v>
      </c>
      <c r="Q1126" t="s">
        <v>7282</v>
      </c>
      <c r="T1126">
        <v>12.7</v>
      </c>
      <c r="U1126" t="s">
        <v>7894</v>
      </c>
      <c r="V1126">
        <v>2.2000000000000002</v>
      </c>
      <c r="W1126" t="s">
        <v>7774</v>
      </c>
      <c r="X1126" t="s">
        <v>7853</v>
      </c>
      <c r="Y1126" t="s">
        <v>7774</v>
      </c>
      <c r="Z1126">
        <v>10</v>
      </c>
      <c r="AC1126" t="s">
        <v>5683</v>
      </c>
      <c r="AD1126">
        <v>42.7569886</v>
      </c>
      <c r="AE1126">
        <v>-82.03220211</v>
      </c>
      <c r="AF1126">
        <v>204.8</v>
      </c>
      <c r="AG1126">
        <v>290</v>
      </c>
      <c r="AH1126" t="s">
        <v>8087</v>
      </c>
      <c r="AI1126">
        <v>15</v>
      </c>
      <c r="AJ1126">
        <v>986</v>
      </c>
      <c r="AK1126">
        <v>0.42399999999999999</v>
      </c>
      <c r="AM1126">
        <v>4606</v>
      </c>
      <c r="AN1126">
        <v>4500</v>
      </c>
      <c r="AQ1126">
        <v>1.1499999999999999</v>
      </c>
      <c r="AR1126">
        <v>1.18</v>
      </c>
      <c r="AT1126">
        <v>4.5599999999999996</v>
      </c>
      <c r="AU1126">
        <v>4.67</v>
      </c>
      <c r="BA1126">
        <v>1.49</v>
      </c>
      <c r="BB1126">
        <v>96</v>
      </c>
    </row>
    <row r="1127" spans="1:54" x14ac:dyDescent="0.35">
      <c r="A1127" t="s">
        <v>7778</v>
      </c>
      <c r="B1127">
        <v>1123</v>
      </c>
      <c r="C1127">
        <v>3517.0509999999999</v>
      </c>
      <c r="D1127">
        <v>10</v>
      </c>
      <c r="E1127" t="s">
        <v>7782</v>
      </c>
      <c r="F1127" t="s">
        <v>7773</v>
      </c>
      <c r="G1127" t="s">
        <v>5753</v>
      </c>
      <c r="H1127">
        <v>16</v>
      </c>
      <c r="I1127">
        <v>2.09</v>
      </c>
      <c r="J1127">
        <v>8</v>
      </c>
      <c r="K1127">
        <v>8</v>
      </c>
      <c r="L1127" t="s">
        <v>7981</v>
      </c>
      <c r="N1127">
        <v>54</v>
      </c>
      <c r="O1127" t="s">
        <v>7784</v>
      </c>
      <c r="P1127" t="s">
        <v>7774</v>
      </c>
      <c r="Q1127" t="s">
        <v>7282</v>
      </c>
      <c r="T1127">
        <v>12.7</v>
      </c>
      <c r="U1127" t="s">
        <v>7894</v>
      </c>
      <c r="V1127">
        <v>2.2000000000000002</v>
      </c>
      <c r="W1127" t="s">
        <v>7774</v>
      </c>
      <c r="X1127" t="s">
        <v>7789</v>
      </c>
      <c r="Y1127" t="s">
        <v>7774</v>
      </c>
      <c r="AC1127" t="s">
        <v>5678</v>
      </c>
      <c r="AD1127">
        <v>42.756988</v>
      </c>
      <c r="AE1127">
        <v>-82.032202159999997</v>
      </c>
      <c r="AF1127">
        <v>204.8</v>
      </c>
      <c r="AG1127">
        <v>290</v>
      </c>
      <c r="AH1127" t="s">
        <v>8087</v>
      </c>
      <c r="AI1127">
        <v>15</v>
      </c>
      <c r="AJ1127">
        <v>986</v>
      </c>
      <c r="AK1127">
        <v>0.49099999999999999</v>
      </c>
      <c r="AM1127">
        <v>4836</v>
      </c>
      <c r="AN1127">
        <v>4837</v>
      </c>
      <c r="AQ1127">
        <v>1.24</v>
      </c>
      <c r="AR1127">
        <v>1.24</v>
      </c>
      <c r="AT1127">
        <v>4.9000000000000004</v>
      </c>
      <c r="AU1127">
        <v>4.9000000000000004</v>
      </c>
      <c r="BA1127">
        <v>2.09</v>
      </c>
      <c r="BB1127">
        <v>8</v>
      </c>
    </row>
    <row r="1128" spans="1:54" x14ac:dyDescent="0.35">
      <c r="A1128" t="s">
        <v>7778</v>
      </c>
      <c r="B1128">
        <v>1124</v>
      </c>
      <c r="C1128">
        <v>3517.07</v>
      </c>
      <c r="D1128">
        <v>10</v>
      </c>
      <c r="E1128" t="s">
        <v>7782</v>
      </c>
      <c r="F1128" t="s">
        <v>7773</v>
      </c>
      <c r="G1128" t="s">
        <v>5753</v>
      </c>
      <c r="H1128">
        <v>16</v>
      </c>
      <c r="I1128">
        <v>2.09</v>
      </c>
      <c r="J1128">
        <v>12</v>
      </c>
      <c r="K1128">
        <v>12</v>
      </c>
      <c r="L1128" t="s">
        <v>7982</v>
      </c>
      <c r="N1128">
        <v>54</v>
      </c>
      <c r="O1128" t="s">
        <v>7784</v>
      </c>
      <c r="P1128" t="s">
        <v>7774</v>
      </c>
      <c r="Q1128" t="s">
        <v>7282</v>
      </c>
      <c r="T1128">
        <v>12.7</v>
      </c>
      <c r="U1128" t="s">
        <v>7894</v>
      </c>
      <c r="V1128">
        <v>2.2000000000000002</v>
      </c>
      <c r="W1128" t="s">
        <v>7774</v>
      </c>
      <c r="X1128" t="s">
        <v>7789</v>
      </c>
      <c r="Y1128" t="s">
        <v>7774</v>
      </c>
      <c r="AC1128" t="s">
        <v>5678</v>
      </c>
      <c r="AD1128">
        <v>42.756987850000002</v>
      </c>
      <c r="AE1128">
        <v>-82.032202170000005</v>
      </c>
      <c r="AF1128">
        <v>204.8</v>
      </c>
      <c r="AG1128">
        <v>290</v>
      </c>
      <c r="AH1128" t="s">
        <v>8087</v>
      </c>
      <c r="AI1128">
        <v>15</v>
      </c>
      <c r="AJ1128">
        <v>986</v>
      </c>
      <c r="AK1128">
        <v>0.50800000000000001</v>
      </c>
      <c r="AM1128">
        <v>4830</v>
      </c>
      <c r="AN1128">
        <v>4832</v>
      </c>
      <c r="AQ1128">
        <v>1.24</v>
      </c>
      <c r="AR1128">
        <v>1.23</v>
      </c>
      <c r="AT1128">
        <v>4.9000000000000004</v>
      </c>
      <c r="AU1128">
        <v>4.9000000000000004</v>
      </c>
      <c r="BA1128">
        <v>2.09</v>
      </c>
      <c r="BB1128">
        <v>12</v>
      </c>
    </row>
    <row r="1129" spans="1:54" hidden="1" x14ac:dyDescent="0.35">
      <c r="A1129" t="s">
        <v>7778</v>
      </c>
      <c r="B1129">
        <v>1125</v>
      </c>
      <c r="C1129">
        <v>3517.2620000000002</v>
      </c>
      <c r="D1129">
        <v>10</v>
      </c>
      <c r="E1129" t="s">
        <v>7782</v>
      </c>
      <c r="F1129" t="s">
        <v>7098</v>
      </c>
      <c r="L1129" t="s">
        <v>7329</v>
      </c>
      <c r="Q1129" t="s">
        <v>7282</v>
      </c>
      <c r="U1129" t="s">
        <v>7894</v>
      </c>
      <c r="V1129">
        <v>2.6</v>
      </c>
      <c r="W1129" t="s">
        <v>7774</v>
      </c>
      <c r="AC1129" t="s">
        <v>7112</v>
      </c>
      <c r="AD1129">
        <v>42.756986070000004</v>
      </c>
      <c r="AE1129">
        <v>-82.032202319999996</v>
      </c>
      <c r="AF1129">
        <v>204.8</v>
      </c>
      <c r="AH1129" t="s">
        <v>8087</v>
      </c>
      <c r="AK1129">
        <v>0.70599999999999996</v>
      </c>
    </row>
    <row r="1130" spans="1:54" hidden="1" x14ac:dyDescent="0.35">
      <c r="A1130" t="s">
        <v>8084</v>
      </c>
      <c r="B1130">
        <v>1126</v>
      </c>
      <c r="C1130">
        <v>3517.6030000000001</v>
      </c>
      <c r="D1130">
        <v>10</v>
      </c>
      <c r="E1130" t="s">
        <v>7782</v>
      </c>
      <c r="F1130" t="s">
        <v>8085</v>
      </c>
      <c r="Q1130" t="s">
        <v>7283</v>
      </c>
      <c r="T1130">
        <v>12.7</v>
      </c>
      <c r="U1130" t="s">
        <v>7894</v>
      </c>
      <c r="V1130">
        <v>2.4</v>
      </c>
      <c r="W1130" t="s">
        <v>7774</v>
      </c>
      <c r="AC1130" t="s">
        <v>7113</v>
      </c>
      <c r="AD1130">
        <v>42.756983009999999</v>
      </c>
      <c r="AE1130">
        <v>-82.032202580000003</v>
      </c>
      <c r="AF1130">
        <v>204.8</v>
      </c>
      <c r="AG1130">
        <v>290</v>
      </c>
      <c r="AH1130" t="s">
        <v>8087</v>
      </c>
      <c r="AJ1130">
        <v>986</v>
      </c>
      <c r="AK1130">
        <v>1.0469999999999999</v>
      </c>
    </row>
    <row r="1131" spans="1:54" x14ac:dyDescent="0.35">
      <c r="A1131" t="s">
        <v>7778</v>
      </c>
      <c r="B1131">
        <v>1127</v>
      </c>
      <c r="C1131">
        <v>3517.76</v>
      </c>
      <c r="D1131">
        <v>10</v>
      </c>
      <c r="E1131" t="s">
        <v>7782</v>
      </c>
      <c r="F1131" t="s">
        <v>8092</v>
      </c>
      <c r="G1131" t="s">
        <v>7099</v>
      </c>
      <c r="Q1131" t="s">
        <v>7283</v>
      </c>
      <c r="U1131" t="s">
        <v>7894</v>
      </c>
      <c r="V1131">
        <v>2.4</v>
      </c>
      <c r="W1131" t="s">
        <v>7774</v>
      </c>
      <c r="AD1131">
        <v>42.756981600000003</v>
      </c>
      <c r="AE1131">
        <v>-82.032202699999999</v>
      </c>
      <c r="AF1131">
        <v>204.8</v>
      </c>
      <c r="AH1131" t="s">
        <v>8087</v>
      </c>
      <c r="AK1131">
        <v>0.158</v>
      </c>
    </row>
    <row r="1132" spans="1:54" x14ac:dyDescent="0.35">
      <c r="A1132" t="s">
        <v>7778</v>
      </c>
      <c r="B1132">
        <v>1128</v>
      </c>
      <c r="C1132">
        <v>3518.0059999999999</v>
      </c>
      <c r="D1132">
        <v>10</v>
      </c>
      <c r="E1132" t="s">
        <v>7798</v>
      </c>
      <c r="F1132" t="s">
        <v>7773</v>
      </c>
      <c r="G1132" t="s">
        <v>7797</v>
      </c>
      <c r="J1132">
        <v>7</v>
      </c>
      <c r="K1132">
        <v>13</v>
      </c>
      <c r="L1132" t="s">
        <v>7401</v>
      </c>
      <c r="O1132" t="s">
        <v>7776</v>
      </c>
      <c r="P1132" t="s">
        <v>7774</v>
      </c>
      <c r="Q1132" t="s">
        <v>7283</v>
      </c>
      <c r="T1132">
        <v>12.7</v>
      </c>
      <c r="U1132" t="s">
        <v>7894</v>
      </c>
      <c r="V1132">
        <v>2.4</v>
      </c>
      <c r="W1132" t="s">
        <v>7774</v>
      </c>
      <c r="Y1132" t="s">
        <v>7774</v>
      </c>
      <c r="AC1132" t="s">
        <v>5673</v>
      </c>
      <c r="AD1132">
        <v>42.756979430000001</v>
      </c>
      <c r="AE1132">
        <v>-82.03220288</v>
      </c>
      <c r="AF1132">
        <v>204.8</v>
      </c>
      <c r="AG1132">
        <v>290</v>
      </c>
      <c r="AH1132" t="s">
        <v>8087</v>
      </c>
      <c r="AI1132">
        <v>15</v>
      </c>
      <c r="AJ1132">
        <v>986</v>
      </c>
      <c r="AK1132">
        <v>0.4</v>
      </c>
    </row>
    <row r="1133" spans="1:54" hidden="1" x14ac:dyDescent="0.35">
      <c r="A1133" t="s">
        <v>7778</v>
      </c>
      <c r="B1133">
        <v>1129</v>
      </c>
      <c r="C1133">
        <v>3518.1619999999998</v>
      </c>
      <c r="D1133">
        <v>10</v>
      </c>
      <c r="E1133" t="s">
        <v>7782</v>
      </c>
      <c r="F1133" t="s">
        <v>7100</v>
      </c>
      <c r="Q1133" t="s">
        <v>7283</v>
      </c>
      <c r="U1133" t="s">
        <v>7894</v>
      </c>
      <c r="V1133">
        <v>2.4</v>
      </c>
      <c r="W1133" t="s">
        <v>7774</v>
      </c>
      <c r="AD1133">
        <v>42.756977999999997</v>
      </c>
      <c r="AE1133">
        <v>-82.032202999999996</v>
      </c>
      <c r="AF1133">
        <v>204.8</v>
      </c>
      <c r="AH1133" t="s">
        <v>8087</v>
      </c>
      <c r="AK1133">
        <v>0.55900000000000005</v>
      </c>
    </row>
    <row r="1134" spans="1:54" x14ac:dyDescent="0.35">
      <c r="A1134" t="s">
        <v>7778</v>
      </c>
      <c r="B1134">
        <v>1130</v>
      </c>
      <c r="C1134">
        <v>3518.569</v>
      </c>
      <c r="D1134">
        <v>10</v>
      </c>
      <c r="E1134" t="s">
        <v>7782</v>
      </c>
      <c r="F1134" t="s">
        <v>8092</v>
      </c>
      <c r="G1134" t="s">
        <v>7099</v>
      </c>
      <c r="Q1134" t="s">
        <v>7283</v>
      </c>
      <c r="U1134" t="s">
        <v>7894</v>
      </c>
      <c r="V1134">
        <v>2.4</v>
      </c>
      <c r="W1134" t="s">
        <v>7774</v>
      </c>
      <c r="AD1134">
        <v>42.75697435</v>
      </c>
      <c r="AE1134">
        <v>-82.03220331</v>
      </c>
      <c r="AF1134">
        <v>204.8</v>
      </c>
      <c r="AH1134" t="s">
        <v>8087</v>
      </c>
      <c r="AK1134">
        <v>0.96599999999999997</v>
      </c>
    </row>
    <row r="1135" spans="1:54" hidden="1" x14ac:dyDescent="0.35">
      <c r="A1135" t="s">
        <v>8084</v>
      </c>
      <c r="B1135">
        <v>1131</v>
      </c>
      <c r="C1135">
        <v>3518.7539999999999</v>
      </c>
      <c r="D1135">
        <v>10</v>
      </c>
      <c r="E1135" t="s">
        <v>7782</v>
      </c>
      <c r="F1135" t="s">
        <v>8085</v>
      </c>
      <c r="Q1135" t="s">
        <v>7284</v>
      </c>
      <c r="T1135">
        <v>12.7</v>
      </c>
      <c r="U1135" t="s">
        <v>7983</v>
      </c>
      <c r="V1135">
        <v>1.6</v>
      </c>
      <c r="W1135" t="s">
        <v>7774</v>
      </c>
      <c r="AC1135" t="s">
        <v>7159</v>
      </c>
      <c r="AD1135">
        <v>42.756972689999998</v>
      </c>
      <c r="AE1135">
        <v>-82.032203449999997</v>
      </c>
      <c r="AF1135">
        <v>204.8</v>
      </c>
      <c r="AG1135">
        <v>290</v>
      </c>
      <c r="AH1135" t="s">
        <v>8087</v>
      </c>
      <c r="AJ1135">
        <v>986</v>
      </c>
      <c r="AK1135">
        <v>1.151</v>
      </c>
    </row>
    <row r="1136" spans="1:54" x14ac:dyDescent="0.35">
      <c r="A1136" t="s">
        <v>7778</v>
      </c>
      <c r="B1136">
        <v>1132</v>
      </c>
      <c r="C1136">
        <v>3518.8620000000001</v>
      </c>
      <c r="D1136">
        <v>10</v>
      </c>
      <c r="E1136" t="s">
        <v>7782</v>
      </c>
      <c r="F1136" t="s">
        <v>7773</v>
      </c>
      <c r="G1136" t="s">
        <v>5753</v>
      </c>
      <c r="H1136">
        <v>18</v>
      </c>
      <c r="I1136">
        <v>2.3199999999999998</v>
      </c>
      <c r="J1136">
        <v>18</v>
      </c>
      <c r="K1136">
        <v>15</v>
      </c>
      <c r="L1136" t="s">
        <v>7696</v>
      </c>
      <c r="N1136">
        <v>55</v>
      </c>
      <c r="O1136" t="s">
        <v>7784</v>
      </c>
      <c r="P1136" t="s">
        <v>7774</v>
      </c>
      <c r="Q1136" t="s">
        <v>7284</v>
      </c>
      <c r="T1136">
        <v>12.7</v>
      </c>
      <c r="U1136" t="s">
        <v>7983</v>
      </c>
      <c r="V1136">
        <v>1.7</v>
      </c>
      <c r="W1136" t="s">
        <v>7774</v>
      </c>
      <c r="X1136" t="s">
        <v>7788</v>
      </c>
      <c r="Y1136" t="s">
        <v>7774</v>
      </c>
      <c r="Z1136">
        <v>10</v>
      </c>
      <c r="AA1136">
        <v>10</v>
      </c>
      <c r="AB1136">
        <v>12</v>
      </c>
      <c r="AC1136" t="s">
        <v>5683</v>
      </c>
      <c r="AD1136">
        <v>42.756971810000003</v>
      </c>
      <c r="AE1136">
        <v>-82.032203519999996</v>
      </c>
      <c r="AF1136">
        <v>204.8</v>
      </c>
      <c r="AG1136">
        <v>290</v>
      </c>
      <c r="AH1136" t="s">
        <v>8087</v>
      </c>
      <c r="AI1136">
        <v>15</v>
      </c>
      <c r="AJ1136">
        <v>986</v>
      </c>
      <c r="AK1136">
        <v>9.9000000000000005E-2</v>
      </c>
      <c r="AM1136">
        <v>4812</v>
      </c>
      <c r="AN1136">
        <v>4817</v>
      </c>
      <c r="AQ1136">
        <v>1.23</v>
      </c>
      <c r="AR1136">
        <v>1.23</v>
      </c>
      <c r="AT1136">
        <v>4.88</v>
      </c>
      <c r="AU1136">
        <v>4.88</v>
      </c>
      <c r="BA1136">
        <v>2.3199999999999998</v>
      </c>
      <c r="BB1136">
        <v>18</v>
      </c>
    </row>
    <row r="1137" spans="1:54" x14ac:dyDescent="0.35">
      <c r="A1137" t="s">
        <v>7778</v>
      </c>
      <c r="B1137">
        <v>1133</v>
      </c>
      <c r="C1137">
        <v>3518.9470000000001</v>
      </c>
      <c r="D1137">
        <v>10</v>
      </c>
      <c r="E1137" t="s">
        <v>7782</v>
      </c>
      <c r="F1137" t="s">
        <v>7773</v>
      </c>
      <c r="G1137" t="s">
        <v>5753</v>
      </c>
      <c r="H1137">
        <v>12</v>
      </c>
      <c r="I1137">
        <v>1.58</v>
      </c>
      <c r="J1137">
        <v>10</v>
      </c>
      <c r="K1137">
        <v>21</v>
      </c>
      <c r="L1137" t="s">
        <v>7703</v>
      </c>
      <c r="N1137">
        <v>55</v>
      </c>
      <c r="O1137" t="s">
        <v>7784</v>
      </c>
      <c r="P1137" t="s">
        <v>7774</v>
      </c>
      <c r="Q1137" t="s">
        <v>7284</v>
      </c>
      <c r="T1137">
        <v>12.7</v>
      </c>
      <c r="U1137" t="s">
        <v>7983</v>
      </c>
      <c r="V1137">
        <v>1.8</v>
      </c>
      <c r="W1137" t="s">
        <v>7774</v>
      </c>
      <c r="X1137" t="s">
        <v>7786</v>
      </c>
      <c r="Y1137" t="s">
        <v>7774</v>
      </c>
      <c r="Z1137">
        <v>10</v>
      </c>
      <c r="AA1137">
        <v>10</v>
      </c>
      <c r="AB1137">
        <v>15</v>
      </c>
      <c r="AC1137" t="s">
        <v>5683</v>
      </c>
      <c r="AD1137">
        <v>42.756971010000001</v>
      </c>
      <c r="AE1137">
        <v>-82.032203589999995</v>
      </c>
      <c r="AF1137">
        <v>204.8</v>
      </c>
      <c r="AG1137">
        <v>290</v>
      </c>
      <c r="AH1137" t="s">
        <v>8087</v>
      </c>
      <c r="AI1137">
        <v>15</v>
      </c>
      <c r="AJ1137">
        <v>986</v>
      </c>
      <c r="AK1137">
        <v>0.188</v>
      </c>
      <c r="AM1137">
        <v>4836</v>
      </c>
      <c r="AN1137">
        <v>4837</v>
      </c>
      <c r="AQ1137">
        <v>1.24</v>
      </c>
      <c r="AR1137">
        <v>1.24</v>
      </c>
      <c r="AT1137">
        <v>4.9000000000000004</v>
      </c>
      <c r="AU1137">
        <v>4.9000000000000004</v>
      </c>
      <c r="BA1137">
        <v>1.58</v>
      </c>
      <c r="BB1137">
        <v>10</v>
      </c>
    </row>
    <row r="1138" spans="1:54" x14ac:dyDescent="0.35">
      <c r="A1138" t="s">
        <v>7778</v>
      </c>
      <c r="B1138">
        <v>1134</v>
      </c>
      <c r="C1138">
        <v>3518.9630000000002</v>
      </c>
      <c r="D1138">
        <v>10</v>
      </c>
      <c r="E1138" t="s">
        <v>7782</v>
      </c>
      <c r="F1138" t="s">
        <v>7773</v>
      </c>
      <c r="G1138" t="s">
        <v>5753</v>
      </c>
      <c r="H1138">
        <v>15</v>
      </c>
      <c r="I1138">
        <v>1.86</v>
      </c>
      <c r="J1138">
        <v>8</v>
      </c>
      <c r="K1138">
        <v>14</v>
      </c>
      <c r="L1138" t="s">
        <v>7407</v>
      </c>
      <c r="N1138">
        <v>55</v>
      </c>
      <c r="O1138" t="s">
        <v>7784</v>
      </c>
      <c r="P1138" t="s">
        <v>7774</v>
      </c>
      <c r="Q1138" t="s">
        <v>7284</v>
      </c>
      <c r="T1138">
        <v>12.7</v>
      </c>
      <c r="U1138" t="s">
        <v>7983</v>
      </c>
      <c r="V1138">
        <v>1.8</v>
      </c>
      <c r="W1138" t="s">
        <v>7774</v>
      </c>
      <c r="X1138" t="s">
        <v>7786</v>
      </c>
      <c r="Y1138" t="s">
        <v>7774</v>
      </c>
      <c r="Z1138">
        <v>10</v>
      </c>
      <c r="AA1138">
        <v>10</v>
      </c>
      <c r="AB1138">
        <v>15</v>
      </c>
      <c r="AC1138" t="s">
        <v>5683</v>
      </c>
      <c r="AD1138">
        <v>42.756970850000002</v>
      </c>
      <c r="AE1138">
        <v>-82.032203600000003</v>
      </c>
      <c r="AF1138">
        <v>204.8</v>
      </c>
      <c r="AG1138">
        <v>290</v>
      </c>
      <c r="AH1138" t="s">
        <v>8087</v>
      </c>
      <c r="AI1138">
        <v>15</v>
      </c>
      <c r="AJ1138">
        <v>986</v>
      </c>
      <c r="AK1138">
        <v>0.20499999999999999</v>
      </c>
      <c r="AM1138">
        <v>4837</v>
      </c>
      <c r="AN1138">
        <v>4838</v>
      </c>
      <c r="AQ1138">
        <v>1.24</v>
      </c>
      <c r="AR1138">
        <v>1.24</v>
      </c>
      <c r="AT1138">
        <v>4.91</v>
      </c>
      <c r="AU1138">
        <v>4.9000000000000004</v>
      </c>
      <c r="BA1138">
        <v>1.86</v>
      </c>
      <c r="BB1138">
        <v>8</v>
      </c>
    </row>
    <row r="1139" spans="1:54" x14ac:dyDescent="0.35">
      <c r="A1139" t="s">
        <v>7778</v>
      </c>
      <c r="B1139">
        <v>1135</v>
      </c>
      <c r="C1139">
        <v>3518.971</v>
      </c>
      <c r="D1139">
        <v>10</v>
      </c>
      <c r="E1139" t="s">
        <v>7782</v>
      </c>
      <c r="F1139" t="s">
        <v>7773</v>
      </c>
      <c r="G1139" t="s">
        <v>5753</v>
      </c>
      <c r="H1139">
        <v>11</v>
      </c>
      <c r="I1139">
        <v>1.34</v>
      </c>
      <c r="J1139">
        <v>16</v>
      </c>
      <c r="K1139">
        <v>12</v>
      </c>
      <c r="L1139" t="s">
        <v>7984</v>
      </c>
      <c r="N1139">
        <v>55</v>
      </c>
      <c r="O1139" t="s">
        <v>7784</v>
      </c>
      <c r="P1139" t="s">
        <v>7774</v>
      </c>
      <c r="Q1139" t="s">
        <v>7284</v>
      </c>
      <c r="T1139">
        <v>12.7</v>
      </c>
      <c r="U1139" t="s">
        <v>7983</v>
      </c>
      <c r="V1139">
        <v>1.8</v>
      </c>
      <c r="W1139" t="s">
        <v>7774</v>
      </c>
      <c r="X1139" t="s">
        <v>7783</v>
      </c>
      <c r="Y1139" t="s">
        <v>7774</v>
      </c>
      <c r="AC1139" t="s">
        <v>5678</v>
      </c>
      <c r="AD1139">
        <v>42.756970819999999</v>
      </c>
      <c r="AE1139">
        <v>-82.032203600000003</v>
      </c>
      <c r="AF1139">
        <v>204.8</v>
      </c>
      <c r="AG1139">
        <v>290</v>
      </c>
      <c r="AH1139" t="s">
        <v>8087</v>
      </c>
      <c r="AI1139">
        <v>15</v>
      </c>
      <c r="AJ1139">
        <v>986</v>
      </c>
      <c r="AK1139">
        <v>0.20899999999999999</v>
      </c>
      <c r="AM1139">
        <v>4830</v>
      </c>
      <c r="AN1139">
        <v>4832</v>
      </c>
      <c r="AQ1139">
        <v>1.24</v>
      </c>
      <c r="AR1139">
        <v>1.23</v>
      </c>
      <c r="AT1139">
        <v>4.9000000000000004</v>
      </c>
      <c r="AU1139">
        <v>4.9000000000000004</v>
      </c>
      <c r="BA1139">
        <v>1.34</v>
      </c>
      <c r="BB1139">
        <v>16</v>
      </c>
    </row>
    <row r="1140" spans="1:54" x14ac:dyDescent="0.35">
      <c r="A1140" t="s">
        <v>7778</v>
      </c>
      <c r="B1140">
        <v>1136</v>
      </c>
      <c r="C1140">
        <v>3518.982</v>
      </c>
      <c r="D1140">
        <v>10</v>
      </c>
      <c r="E1140" t="s">
        <v>7782</v>
      </c>
      <c r="F1140" t="s">
        <v>7773</v>
      </c>
      <c r="G1140" t="s">
        <v>7852</v>
      </c>
      <c r="H1140">
        <v>18</v>
      </c>
      <c r="I1140">
        <v>2.3199999999999998</v>
      </c>
      <c r="J1140">
        <v>259</v>
      </c>
      <c r="K1140">
        <v>78</v>
      </c>
      <c r="L1140" t="s">
        <v>7421</v>
      </c>
      <c r="N1140">
        <v>55</v>
      </c>
      <c r="O1140" t="s">
        <v>7784</v>
      </c>
      <c r="P1140" t="s">
        <v>7774</v>
      </c>
      <c r="Q1140" t="s">
        <v>7284</v>
      </c>
      <c r="T1140">
        <v>12.7</v>
      </c>
      <c r="U1140" t="s">
        <v>7983</v>
      </c>
      <c r="V1140">
        <v>1.7</v>
      </c>
      <c r="W1140" t="s">
        <v>7774</v>
      </c>
      <c r="X1140" t="s">
        <v>7853</v>
      </c>
      <c r="Y1140" t="s">
        <v>7774</v>
      </c>
      <c r="Z1140">
        <v>10</v>
      </c>
      <c r="AC1140" t="s">
        <v>5683</v>
      </c>
      <c r="AD1140">
        <v>42.756971810000003</v>
      </c>
      <c r="AE1140">
        <v>-82.032203519999996</v>
      </c>
      <c r="AF1140">
        <v>204.8</v>
      </c>
      <c r="AG1140">
        <v>290</v>
      </c>
      <c r="AH1140" t="s">
        <v>8087</v>
      </c>
      <c r="AI1140">
        <v>15</v>
      </c>
      <c r="AJ1140">
        <v>986</v>
      </c>
      <c r="AK1140">
        <v>9.9000000000000005E-2</v>
      </c>
      <c r="AM1140">
        <v>4574</v>
      </c>
      <c r="AN1140">
        <v>4284</v>
      </c>
      <c r="AQ1140">
        <v>1.1000000000000001</v>
      </c>
      <c r="AR1140">
        <v>1.17</v>
      </c>
      <c r="AT1140">
        <v>4.34</v>
      </c>
      <c r="AU1140">
        <v>4.6399999999999997</v>
      </c>
      <c r="BA1140">
        <v>0.97</v>
      </c>
      <c r="BB1140">
        <v>259</v>
      </c>
    </row>
    <row r="1141" spans="1:54" hidden="1" x14ac:dyDescent="0.35">
      <c r="A1141" t="s">
        <v>7778</v>
      </c>
      <c r="B1141">
        <v>1137</v>
      </c>
      <c r="C1141">
        <v>3519.011</v>
      </c>
      <c r="D1141">
        <v>10</v>
      </c>
      <c r="E1141" t="s">
        <v>7782</v>
      </c>
      <c r="F1141" t="s">
        <v>7098</v>
      </c>
      <c r="L1141" t="s">
        <v>8089</v>
      </c>
      <c r="Q1141" t="s">
        <v>7284</v>
      </c>
      <c r="U1141" t="s">
        <v>7983</v>
      </c>
      <c r="V1141">
        <v>1.6</v>
      </c>
      <c r="W1141" t="s">
        <v>7774</v>
      </c>
      <c r="AC1141" t="s">
        <v>7112</v>
      </c>
      <c r="AD1141">
        <v>42.756970379999998</v>
      </c>
      <c r="AE1141">
        <v>-82.032203640000006</v>
      </c>
      <c r="AF1141">
        <v>204.8</v>
      </c>
      <c r="AH1141" t="s">
        <v>8087</v>
      </c>
      <c r="AK1141">
        <v>0.25700000000000001</v>
      </c>
    </row>
    <row r="1142" spans="1:54" hidden="1" x14ac:dyDescent="0.35">
      <c r="A1142" t="s">
        <v>7778</v>
      </c>
      <c r="B1142">
        <v>1138</v>
      </c>
      <c r="C1142">
        <v>3519.0360000000001</v>
      </c>
      <c r="D1142">
        <v>10</v>
      </c>
      <c r="E1142" t="s">
        <v>7782</v>
      </c>
      <c r="F1142" t="s">
        <v>7098</v>
      </c>
      <c r="L1142" t="s">
        <v>7329</v>
      </c>
      <c r="Q1142" t="s">
        <v>7284</v>
      </c>
      <c r="U1142" t="s">
        <v>7983</v>
      </c>
      <c r="V1142">
        <v>1.6</v>
      </c>
      <c r="W1142" t="s">
        <v>7774</v>
      </c>
      <c r="AC1142" t="s">
        <v>7112</v>
      </c>
      <c r="AD1142">
        <v>42.756970160000002</v>
      </c>
      <c r="AE1142">
        <v>-82.032203659999993</v>
      </c>
      <c r="AF1142">
        <v>204.8</v>
      </c>
      <c r="AH1142" t="s">
        <v>8087</v>
      </c>
      <c r="AK1142">
        <v>0.28199999999999997</v>
      </c>
    </row>
    <row r="1143" spans="1:54" x14ac:dyDescent="0.35">
      <c r="A1143" t="s">
        <v>7778</v>
      </c>
      <c r="B1143">
        <v>1139</v>
      </c>
      <c r="C1143">
        <v>3519.0569999999998</v>
      </c>
      <c r="D1143">
        <v>10</v>
      </c>
      <c r="E1143" t="s">
        <v>7782</v>
      </c>
      <c r="F1143" t="s">
        <v>7773</v>
      </c>
      <c r="G1143" t="s">
        <v>5753</v>
      </c>
      <c r="H1143">
        <v>11</v>
      </c>
      <c r="I1143">
        <v>1.42</v>
      </c>
      <c r="J1143">
        <v>11</v>
      </c>
      <c r="K1143">
        <v>9</v>
      </c>
      <c r="L1143" t="s">
        <v>7407</v>
      </c>
      <c r="N1143">
        <v>55</v>
      </c>
      <c r="O1143" t="s">
        <v>7784</v>
      </c>
      <c r="P1143" t="s">
        <v>7774</v>
      </c>
      <c r="Q1143" t="s">
        <v>7284</v>
      </c>
      <c r="T1143">
        <v>12.7</v>
      </c>
      <c r="U1143" t="s">
        <v>7983</v>
      </c>
      <c r="V1143">
        <v>2.1</v>
      </c>
      <c r="W1143" t="s">
        <v>7774</v>
      </c>
      <c r="X1143" t="s">
        <v>7789</v>
      </c>
      <c r="Y1143" t="s">
        <v>7774</v>
      </c>
      <c r="AC1143" t="s">
        <v>5678</v>
      </c>
      <c r="AD1143">
        <v>42.756970029999998</v>
      </c>
      <c r="AE1143">
        <v>-82.032203670000001</v>
      </c>
      <c r="AF1143">
        <v>204.8</v>
      </c>
      <c r="AG1143">
        <v>290</v>
      </c>
      <c r="AH1143" t="s">
        <v>8087</v>
      </c>
      <c r="AI1143">
        <v>15</v>
      </c>
      <c r="AJ1143">
        <v>986</v>
      </c>
      <c r="AK1143">
        <v>0.29699999999999999</v>
      </c>
      <c r="AM1143">
        <v>4836</v>
      </c>
      <c r="AN1143">
        <v>4837</v>
      </c>
      <c r="AQ1143">
        <v>1.24</v>
      </c>
      <c r="AR1143">
        <v>1.24</v>
      </c>
      <c r="AT1143">
        <v>4.9000000000000004</v>
      </c>
      <c r="AU1143">
        <v>4.9000000000000004</v>
      </c>
      <c r="BA1143">
        <v>1.42</v>
      </c>
      <c r="BB1143">
        <v>11</v>
      </c>
    </row>
    <row r="1144" spans="1:54" x14ac:dyDescent="0.35">
      <c r="A1144" t="s">
        <v>7778</v>
      </c>
      <c r="B1144">
        <v>1140</v>
      </c>
      <c r="C1144">
        <v>3519.0610000000001</v>
      </c>
      <c r="D1144">
        <v>10</v>
      </c>
      <c r="E1144" t="s">
        <v>7782</v>
      </c>
      <c r="F1144" t="s">
        <v>7773</v>
      </c>
      <c r="G1144" t="s">
        <v>5753</v>
      </c>
      <c r="H1144">
        <v>11</v>
      </c>
      <c r="I1144">
        <v>1.44</v>
      </c>
      <c r="J1144">
        <v>9</v>
      </c>
      <c r="K1144">
        <v>12</v>
      </c>
      <c r="L1144" t="s">
        <v>7780</v>
      </c>
      <c r="N1144">
        <v>55</v>
      </c>
      <c r="O1144" t="s">
        <v>7784</v>
      </c>
      <c r="P1144" t="s">
        <v>7774</v>
      </c>
      <c r="Q1144" t="s">
        <v>7284</v>
      </c>
      <c r="T1144">
        <v>12.7</v>
      </c>
      <c r="U1144" t="s">
        <v>7983</v>
      </c>
      <c r="V1144">
        <v>2.1</v>
      </c>
      <c r="W1144" t="s">
        <v>7774</v>
      </c>
      <c r="X1144" t="s">
        <v>7789</v>
      </c>
      <c r="Y1144" t="s">
        <v>7774</v>
      </c>
      <c r="AC1144" t="s">
        <v>5678</v>
      </c>
      <c r="AD1144">
        <v>42.756969980000001</v>
      </c>
      <c r="AE1144">
        <v>-82.032203670000001</v>
      </c>
      <c r="AF1144">
        <v>204.8</v>
      </c>
      <c r="AG1144">
        <v>290</v>
      </c>
      <c r="AH1144" t="s">
        <v>8087</v>
      </c>
      <c r="AI1144">
        <v>15</v>
      </c>
      <c r="AJ1144">
        <v>986</v>
      </c>
      <c r="AK1144">
        <v>0.30199999999999999</v>
      </c>
      <c r="AM1144">
        <v>4837</v>
      </c>
      <c r="AN1144">
        <v>4838</v>
      </c>
      <c r="AQ1144">
        <v>1.24</v>
      </c>
      <c r="AR1144">
        <v>1.24</v>
      </c>
      <c r="AT1144">
        <v>4.91</v>
      </c>
      <c r="AU1144">
        <v>4.9000000000000004</v>
      </c>
      <c r="BA1144">
        <v>1.44</v>
      </c>
      <c r="BB1144">
        <v>9</v>
      </c>
    </row>
    <row r="1145" spans="1:54" x14ac:dyDescent="0.35">
      <c r="A1145" t="s">
        <v>7778</v>
      </c>
      <c r="B1145">
        <v>1141</v>
      </c>
      <c r="C1145">
        <v>3519.0810000000001</v>
      </c>
      <c r="D1145">
        <v>10</v>
      </c>
      <c r="E1145" t="s">
        <v>7782</v>
      </c>
      <c r="F1145" t="s">
        <v>7773</v>
      </c>
      <c r="G1145" t="s">
        <v>5753</v>
      </c>
      <c r="H1145">
        <v>14</v>
      </c>
      <c r="I1145">
        <v>1.8</v>
      </c>
      <c r="J1145">
        <v>9</v>
      </c>
      <c r="K1145">
        <v>6</v>
      </c>
      <c r="L1145" t="s">
        <v>7985</v>
      </c>
      <c r="N1145">
        <v>55</v>
      </c>
      <c r="O1145" t="s">
        <v>7784</v>
      </c>
      <c r="P1145" t="s">
        <v>7774</v>
      </c>
      <c r="Q1145" t="s">
        <v>7284</v>
      </c>
      <c r="T1145">
        <v>12.7</v>
      </c>
      <c r="U1145" t="s">
        <v>7983</v>
      </c>
      <c r="V1145">
        <v>2.1</v>
      </c>
      <c r="W1145" t="s">
        <v>7774</v>
      </c>
      <c r="X1145" t="s">
        <v>7789</v>
      </c>
      <c r="Y1145" t="s">
        <v>7774</v>
      </c>
      <c r="AC1145" t="s">
        <v>5678</v>
      </c>
      <c r="AD1145">
        <v>42.7569698</v>
      </c>
      <c r="AE1145">
        <v>-82.032203690000003</v>
      </c>
      <c r="AF1145">
        <v>204.8</v>
      </c>
      <c r="AG1145">
        <v>290</v>
      </c>
      <c r="AH1145" t="s">
        <v>8087</v>
      </c>
      <c r="AI1145">
        <v>15</v>
      </c>
      <c r="AJ1145">
        <v>986</v>
      </c>
      <c r="AK1145">
        <v>0.32300000000000001</v>
      </c>
      <c r="AM1145">
        <v>4836</v>
      </c>
      <c r="AN1145">
        <v>4837</v>
      </c>
      <c r="AQ1145">
        <v>1.24</v>
      </c>
      <c r="AR1145">
        <v>1.24</v>
      </c>
      <c r="AT1145">
        <v>4.9000000000000004</v>
      </c>
      <c r="AU1145">
        <v>4.9000000000000004</v>
      </c>
      <c r="BA1145">
        <v>1.8</v>
      </c>
      <c r="BB1145">
        <v>9</v>
      </c>
    </row>
    <row r="1146" spans="1:54" x14ac:dyDescent="0.35">
      <c r="A1146" t="s">
        <v>7778</v>
      </c>
      <c r="B1146">
        <v>1142</v>
      </c>
      <c r="C1146">
        <v>3519.1080000000002</v>
      </c>
      <c r="D1146">
        <v>10</v>
      </c>
      <c r="E1146" t="s">
        <v>7782</v>
      </c>
      <c r="F1146" t="s">
        <v>7773</v>
      </c>
      <c r="G1146" t="s">
        <v>5753</v>
      </c>
      <c r="H1146">
        <v>12</v>
      </c>
      <c r="I1146">
        <v>1.58</v>
      </c>
      <c r="J1146">
        <v>7</v>
      </c>
      <c r="K1146">
        <v>8</v>
      </c>
      <c r="L1146" t="s">
        <v>7407</v>
      </c>
      <c r="N1146">
        <v>55</v>
      </c>
      <c r="O1146" t="s">
        <v>7784</v>
      </c>
      <c r="P1146" t="s">
        <v>7774</v>
      </c>
      <c r="Q1146" t="s">
        <v>7284</v>
      </c>
      <c r="T1146">
        <v>12.7</v>
      </c>
      <c r="U1146" t="s">
        <v>7983</v>
      </c>
      <c r="V1146">
        <v>2.1</v>
      </c>
      <c r="W1146" t="s">
        <v>7774</v>
      </c>
      <c r="X1146" t="s">
        <v>7789</v>
      </c>
      <c r="Y1146" t="s">
        <v>7774</v>
      </c>
      <c r="AC1146" t="s">
        <v>5678</v>
      </c>
      <c r="AD1146">
        <v>42.756969550000001</v>
      </c>
      <c r="AE1146">
        <v>-82.032203710000005</v>
      </c>
      <c r="AF1146">
        <v>204.8</v>
      </c>
      <c r="AG1146">
        <v>290</v>
      </c>
      <c r="AH1146" t="s">
        <v>8087</v>
      </c>
      <c r="AI1146">
        <v>15</v>
      </c>
      <c r="AJ1146">
        <v>986</v>
      </c>
      <c r="AK1146">
        <v>0.35099999999999998</v>
      </c>
      <c r="AM1146">
        <v>4839</v>
      </c>
      <c r="AN1146">
        <v>4839</v>
      </c>
      <c r="AQ1146">
        <v>1.24</v>
      </c>
      <c r="AR1146">
        <v>1.24</v>
      </c>
      <c r="AT1146">
        <v>4.91</v>
      </c>
      <c r="AU1146">
        <v>4.91</v>
      </c>
      <c r="BA1146">
        <v>1.58</v>
      </c>
      <c r="BB1146">
        <v>7</v>
      </c>
    </row>
    <row r="1147" spans="1:54" x14ac:dyDescent="0.35">
      <c r="A1147" t="s">
        <v>7778</v>
      </c>
      <c r="B1147">
        <v>1143</v>
      </c>
      <c r="C1147">
        <v>3519.4969999999998</v>
      </c>
      <c r="D1147">
        <v>10</v>
      </c>
      <c r="E1147" t="s">
        <v>7782</v>
      </c>
      <c r="F1147" t="s">
        <v>7773</v>
      </c>
      <c r="G1147" t="s">
        <v>7852</v>
      </c>
      <c r="H1147">
        <v>12</v>
      </c>
      <c r="I1147">
        <v>1.49</v>
      </c>
      <c r="J1147">
        <v>10</v>
      </c>
      <c r="K1147">
        <v>34</v>
      </c>
      <c r="L1147" t="s">
        <v>7661</v>
      </c>
      <c r="N1147">
        <v>56</v>
      </c>
      <c r="O1147" t="s">
        <v>7784</v>
      </c>
      <c r="P1147" t="s">
        <v>7774</v>
      </c>
      <c r="Q1147" t="s">
        <v>7284</v>
      </c>
      <c r="T1147">
        <v>12.7</v>
      </c>
      <c r="U1147" t="s">
        <v>7983</v>
      </c>
      <c r="V1147">
        <v>2.1</v>
      </c>
      <c r="W1147" t="s">
        <v>7774</v>
      </c>
      <c r="X1147" t="s">
        <v>7786</v>
      </c>
      <c r="Y1147" t="s">
        <v>7774</v>
      </c>
      <c r="AC1147" t="s">
        <v>5939</v>
      </c>
      <c r="AD1147">
        <v>42.756966069999997</v>
      </c>
      <c r="AE1147">
        <v>-82.032203999999993</v>
      </c>
      <c r="AF1147">
        <v>204.8</v>
      </c>
      <c r="AG1147">
        <v>290</v>
      </c>
      <c r="AH1147" t="s">
        <v>8087</v>
      </c>
      <c r="AI1147">
        <v>15</v>
      </c>
      <c r="AJ1147">
        <v>986</v>
      </c>
      <c r="AK1147">
        <v>0.73799999999999999</v>
      </c>
      <c r="AM1147">
        <v>4836</v>
      </c>
      <c r="AN1147">
        <v>4837</v>
      </c>
      <c r="AQ1147">
        <v>1.24</v>
      </c>
      <c r="AR1147">
        <v>1.24</v>
      </c>
      <c r="AT1147">
        <v>4.9000000000000004</v>
      </c>
      <c r="AU1147">
        <v>4.9000000000000004</v>
      </c>
      <c r="BA1147">
        <v>1.49</v>
      </c>
      <c r="BB1147">
        <v>10</v>
      </c>
    </row>
    <row r="1148" spans="1:54" x14ac:dyDescent="0.35">
      <c r="A1148" t="s">
        <v>7778</v>
      </c>
      <c r="B1148">
        <v>1144</v>
      </c>
      <c r="C1148">
        <v>3519.4969999999998</v>
      </c>
      <c r="D1148">
        <v>10</v>
      </c>
      <c r="E1148" t="s">
        <v>7782</v>
      </c>
      <c r="F1148" t="s">
        <v>7773</v>
      </c>
      <c r="G1148" t="s">
        <v>5753</v>
      </c>
      <c r="H1148">
        <v>12</v>
      </c>
      <c r="I1148">
        <v>1.49</v>
      </c>
      <c r="J1148">
        <v>10</v>
      </c>
      <c r="K1148">
        <v>10</v>
      </c>
      <c r="L1148" t="s">
        <v>7407</v>
      </c>
      <c r="N1148">
        <v>56</v>
      </c>
      <c r="O1148" t="s">
        <v>7784</v>
      </c>
      <c r="P1148" t="s">
        <v>7774</v>
      </c>
      <c r="Q1148" t="s">
        <v>7284</v>
      </c>
      <c r="T1148">
        <v>12.7</v>
      </c>
      <c r="U1148" t="s">
        <v>7983</v>
      </c>
      <c r="V1148">
        <v>2.1</v>
      </c>
      <c r="W1148" t="s">
        <v>7774</v>
      </c>
      <c r="X1148" t="s">
        <v>7789</v>
      </c>
      <c r="Y1148" t="s">
        <v>7774</v>
      </c>
      <c r="AC1148" t="s">
        <v>5678</v>
      </c>
      <c r="AD1148">
        <v>42.756966069999997</v>
      </c>
      <c r="AE1148">
        <v>-82.032203999999993</v>
      </c>
      <c r="AF1148">
        <v>204.8</v>
      </c>
      <c r="AG1148">
        <v>290</v>
      </c>
      <c r="AH1148" t="s">
        <v>8087</v>
      </c>
      <c r="AI1148">
        <v>15</v>
      </c>
      <c r="AJ1148">
        <v>986</v>
      </c>
      <c r="AK1148">
        <v>0.73799999999999999</v>
      </c>
      <c r="AM1148">
        <v>4836</v>
      </c>
      <c r="AN1148">
        <v>4837</v>
      </c>
      <c r="AQ1148">
        <v>1.24</v>
      </c>
      <c r="AR1148">
        <v>1.24</v>
      </c>
      <c r="AT1148">
        <v>4.9000000000000004</v>
      </c>
      <c r="AU1148">
        <v>4.9000000000000004</v>
      </c>
      <c r="BA1148">
        <v>1.49</v>
      </c>
      <c r="BB1148">
        <v>10</v>
      </c>
    </row>
    <row r="1149" spans="1:54" x14ac:dyDescent="0.35">
      <c r="A1149" t="s">
        <v>7778</v>
      </c>
      <c r="B1149">
        <v>1145</v>
      </c>
      <c r="C1149">
        <v>3519.4969999999998</v>
      </c>
      <c r="D1149">
        <v>10</v>
      </c>
      <c r="E1149" t="s">
        <v>7782</v>
      </c>
      <c r="F1149" t="s">
        <v>7773</v>
      </c>
      <c r="G1149" t="s">
        <v>5753</v>
      </c>
      <c r="H1149">
        <v>11</v>
      </c>
      <c r="I1149">
        <v>1.45</v>
      </c>
      <c r="J1149">
        <v>9</v>
      </c>
      <c r="K1149">
        <v>12</v>
      </c>
      <c r="L1149" t="s">
        <v>7986</v>
      </c>
      <c r="N1149">
        <v>56</v>
      </c>
      <c r="O1149" t="s">
        <v>7784</v>
      </c>
      <c r="P1149" t="s">
        <v>7774</v>
      </c>
      <c r="Q1149" t="s">
        <v>7284</v>
      </c>
      <c r="T1149">
        <v>12.7</v>
      </c>
      <c r="U1149" t="s">
        <v>7983</v>
      </c>
      <c r="V1149">
        <v>2.1</v>
      </c>
      <c r="W1149" t="s">
        <v>7774</v>
      </c>
      <c r="X1149" t="s">
        <v>7789</v>
      </c>
      <c r="Y1149" t="s">
        <v>7774</v>
      </c>
      <c r="AC1149" t="s">
        <v>5678</v>
      </c>
      <c r="AD1149">
        <v>42.756966069999997</v>
      </c>
      <c r="AE1149">
        <v>-82.032203999999993</v>
      </c>
      <c r="AF1149">
        <v>204.8</v>
      </c>
      <c r="AG1149">
        <v>290</v>
      </c>
      <c r="AH1149" t="s">
        <v>8087</v>
      </c>
      <c r="AI1149">
        <v>15</v>
      </c>
      <c r="AJ1149">
        <v>986</v>
      </c>
      <c r="AK1149">
        <v>0.73899999999999999</v>
      </c>
      <c r="AM1149">
        <v>4838</v>
      </c>
      <c r="AN1149">
        <v>4838</v>
      </c>
      <c r="AQ1149">
        <v>1.24</v>
      </c>
      <c r="AR1149">
        <v>1.24</v>
      </c>
      <c r="AT1149">
        <v>4.91</v>
      </c>
      <c r="AU1149">
        <v>4.91</v>
      </c>
      <c r="BA1149">
        <v>1.45</v>
      </c>
      <c r="BB1149">
        <v>9</v>
      </c>
    </row>
    <row r="1150" spans="1:54" x14ac:dyDescent="0.35">
      <c r="A1150" t="s">
        <v>7778</v>
      </c>
      <c r="B1150">
        <v>1146</v>
      </c>
      <c r="C1150">
        <v>3519.585</v>
      </c>
      <c r="D1150">
        <v>10</v>
      </c>
      <c r="E1150" t="s">
        <v>7782</v>
      </c>
      <c r="F1150" t="s">
        <v>7773</v>
      </c>
      <c r="G1150" t="s">
        <v>5753</v>
      </c>
      <c r="H1150">
        <v>14</v>
      </c>
      <c r="I1150">
        <v>1.74</v>
      </c>
      <c r="J1150">
        <v>13</v>
      </c>
      <c r="K1150">
        <v>13</v>
      </c>
      <c r="L1150" t="s">
        <v>7697</v>
      </c>
      <c r="O1150" t="s">
        <v>7784</v>
      </c>
      <c r="P1150" t="s">
        <v>7774</v>
      </c>
      <c r="Q1150" t="s">
        <v>7284</v>
      </c>
      <c r="T1150">
        <v>12.7</v>
      </c>
      <c r="U1150" t="s">
        <v>7983</v>
      </c>
      <c r="V1150">
        <v>2</v>
      </c>
      <c r="W1150" t="s">
        <v>7774</v>
      </c>
      <c r="X1150" t="s">
        <v>7788</v>
      </c>
      <c r="Y1150" t="s">
        <v>7774</v>
      </c>
      <c r="Z1150">
        <v>10</v>
      </c>
      <c r="AA1150">
        <v>10</v>
      </c>
      <c r="AB1150">
        <v>12</v>
      </c>
      <c r="AC1150" t="s">
        <v>5683</v>
      </c>
      <c r="AD1150">
        <v>42.756965299999997</v>
      </c>
      <c r="AE1150">
        <v>-82.032204070000006</v>
      </c>
      <c r="AF1150">
        <v>204.8</v>
      </c>
      <c r="AG1150">
        <v>290</v>
      </c>
      <c r="AH1150" t="s">
        <v>8087</v>
      </c>
      <c r="AI1150">
        <v>15</v>
      </c>
      <c r="AJ1150">
        <v>986</v>
      </c>
      <c r="AK1150">
        <v>0.82499999999999996</v>
      </c>
      <c r="AM1150">
        <v>4831</v>
      </c>
      <c r="AN1150">
        <v>4833</v>
      </c>
      <c r="AQ1150">
        <v>1.24</v>
      </c>
      <c r="AR1150">
        <v>1.23</v>
      </c>
      <c r="AT1150">
        <v>4.9000000000000004</v>
      </c>
      <c r="AU1150">
        <v>4.9000000000000004</v>
      </c>
      <c r="BA1150">
        <v>1.74</v>
      </c>
      <c r="BB1150">
        <v>13</v>
      </c>
    </row>
    <row r="1151" spans="1:54" x14ac:dyDescent="0.35">
      <c r="A1151" t="s">
        <v>7778</v>
      </c>
      <c r="B1151">
        <v>1147</v>
      </c>
      <c r="C1151">
        <v>3519.6039999999998</v>
      </c>
      <c r="D1151">
        <v>10</v>
      </c>
      <c r="E1151" t="s">
        <v>7782</v>
      </c>
      <c r="F1151" t="s">
        <v>7773</v>
      </c>
      <c r="G1151" t="s">
        <v>5753</v>
      </c>
      <c r="H1151">
        <v>10</v>
      </c>
      <c r="I1151">
        <v>1.23</v>
      </c>
      <c r="J1151">
        <v>12</v>
      </c>
      <c r="K1151">
        <v>14</v>
      </c>
      <c r="L1151" t="s">
        <v>7561</v>
      </c>
      <c r="O1151" t="s">
        <v>7784</v>
      </c>
      <c r="P1151" t="s">
        <v>7774</v>
      </c>
      <c r="Q1151" t="s">
        <v>7284</v>
      </c>
      <c r="T1151">
        <v>12.7</v>
      </c>
      <c r="U1151" t="s">
        <v>7983</v>
      </c>
      <c r="V1151">
        <v>2</v>
      </c>
      <c r="W1151" t="s">
        <v>7774</v>
      </c>
      <c r="X1151" t="s">
        <v>7786</v>
      </c>
      <c r="Y1151" t="s">
        <v>7774</v>
      </c>
      <c r="Z1151">
        <v>10</v>
      </c>
      <c r="AA1151">
        <v>10</v>
      </c>
      <c r="AB1151">
        <v>15</v>
      </c>
      <c r="AC1151" t="s">
        <v>8541</v>
      </c>
      <c r="AD1151">
        <v>42.756965119999997</v>
      </c>
      <c r="AE1151">
        <v>-82.03220408</v>
      </c>
      <c r="AF1151">
        <v>204.8</v>
      </c>
      <c r="AG1151">
        <v>290</v>
      </c>
      <c r="AH1151" t="s">
        <v>8087</v>
      </c>
      <c r="AI1151">
        <v>15</v>
      </c>
      <c r="AJ1151">
        <v>986</v>
      </c>
      <c r="AK1151">
        <v>0.84399999999999997</v>
      </c>
      <c r="AM1151">
        <v>4836</v>
      </c>
      <c r="AN1151">
        <v>4837</v>
      </c>
      <c r="AQ1151">
        <v>1.24</v>
      </c>
      <c r="AR1151">
        <v>1.24</v>
      </c>
      <c r="AT1151">
        <v>4.9000000000000004</v>
      </c>
      <c r="AU1151">
        <v>4.9000000000000004</v>
      </c>
      <c r="BA1151">
        <v>1.23</v>
      </c>
      <c r="BB1151">
        <v>12</v>
      </c>
    </row>
    <row r="1152" spans="1:54" x14ac:dyDescent="0.35">
      <c r="A1152" t="s">
        <v>7778</v>
      </c>
      <c r="B1152">
        <v>1148</v>
      </c>
      <c r="C1152">
        <v>3519.6970000000001</v>
      </c>
      <c r="D1152">
        <v>10</v>
      </c>
      <c r="E1152" t="s">
        <v>7782</v>
      </c>
      <c r="F1152" t="s">
        <v>7773</v>
      </c>
      <c r="G1152" t="s">
        <v>5753</v>
      </c>
      <c r="H1152">
        <v>15</v>
      </c>
      <c r="I1152">
        <v>1.94</v>
      </c>
      <c r="J1152">
        <v>14</v>
      </c>
      <c r="K1152">
        <v>10</v>
      </c>
      <c r="L1152" t="s">
        <v>7987</v>
      </c>
      <c r="N1152">
        <v>57</v>
      </c>
      <c r="O1152" t="s">
        <v>7784</v>
      </c>
      <c r="P1152" t="s">
        <v>7774</v>
      </c>
      <c r="Q1152" t="s">
        <v>7284</v>
      </c>
      <c r="T1152">
        <v>12.7</v>
      </c>
      <c r="U1152" t="s">
        <v>7983</v>
      </c>
      <c r="V1152">
        <v>2</v>
      </c>
      <c r="W1152" t="s">
        <v>7774</v>
      </c>
      <c r="X1152" t="s">
        <v>7783</v>
      </c>
      <c r="Y1152" t="s">
        <v>7774</v>
      </c>
      <c r="AC1152" t="s">
        <v>5678</v>
      </c>
      <c r="AD1152">
        <v>42.756964289999999</v>
      </c>
      <c r="AE1152">
        <v>-82.032204149999998</v>
      </c>
      <c r="AF1152">
        <v>204.8</v>
      </c>
      <c r="AG1152">
        <v>290</v>
      </c>
      <c r="AH1152" t="s">
        <v>8087</v>
      </c>
      <c r="AI1152">
        <v>15</v>
      </c>
      <c r="AJ1152">
        <v>986</v>
      </c>
      <c r="AK1152">
        <v>0.93700000000000006</v>
      </c>
      <c r="AM1152">
        <v>4827</v>
      </c>
      <c r="AN1152">
        <v>4830</v>
      </c>
      <c r="AQ1152">
        <v>1.23</v>
      </c>
      <c r="AR1152">
        <v>1.23</v>
      </c>
      <c r="AT1152">
        <v>4.9000000000000004</v>
      </c>
      <c r="AU1152">
        <v>4.8899999999999997</v>
      </c>
      <c r="BA1152">
        <v>1.94</v>
      </c>
      <c r="BB1152">
        <v>14</v>
      </c>
    </row>
    <row r="1153" spans="1:54" x14ac:dyDescent="0.35">
      <c r="A1153" t="s">
        <v>7778</v>
      </c>
      <c r="B1153">
        <v>1149</v>
      </c>
      <c r="C1153">
        <v>3519.721</v>
      </c>
      <c r="D1153">
        <v>10</v>
      </c>
      <c r="E1153" t="s">
        <v>7782</v>
      </c>
      <c r="F1153" t="s">
        <v>7773</v>
      </c>
      <c r="G1153" t="s">
        <v>7852</v>
      </c>
      <c r="H1153">
        <v>15</v>
      </c>
      <c r="I1153">
        <v>1.94</v>
      </c>
      <c r="J1153">
        <v>61</v>
      </c>
      <c r="K1153">
        <v>41</v>
      </c>
      <c r="L1153" t="s">
        <v>7985</v>
      </c>
      <c r="N1153">
        <v>57</v>
      </c>
      <c r="O1153" t="s">
        <v>7784</v>
      </c>
      <c r="P1153" t="s">
        <v>7774</v>
      </c>
      <c r="Q1153" t="s">
        <v>7284</v>
      </c>
      <c r="T1153">
        <v>12.7</v>
      </c>
      <c r="U1153" t="s">
        <v>7983</v>
      </c>
      <c r="V1153">
        <v>2</v>
      </c>
      <c r="W1153" t="s">
        <v>7774</v>
      </c>
      <c r="X1153" t="s">
        <v>7853</v>
      </c>
      <c r="Y1153" t="s">
        <v>7774</v>
      </c>
      <c r="Z1153">
        <v>10</v>
      </c>
      <c r="AC1153" t="s">
        <v>5683</v>
      </c>
      <c r="AD1153">
        <v>42.756964289999999</v>
      </c>
      <c r="AE1153">
        <v>-82.032204149999998</v>
      </c>
      <c r="AF1153">
        <v>204.8</v>
      </c>
      <c r="AG1153">
        <v>290</v>
      </c>
      <c r="AH1153" t="s">
        <v>8087</v>
      </c>
      <c r="AI1153">
        <v>15</v>
      </c>
      <c r="AJ1153">
        <v>986</v>
      </c>
      <c r="AK1153">
        <v>0.93700000000000006</v>
      </c>
      <c r="AM1153">
        <v>4742</v>
      </c>
      <c r="AN1153">
        <v>4682</v>
      </c>
      <c r="AQ1153">
        <v>1.2</v>
      </c>
      <c r="AR1153">
        <v>1.21</v>
      </c>
      <c r="AT1153">
        <v>4.75</v>
      </c>
      <c r="AU1153">
        <v>4.8099999999999996</v>
      </c>
      <c r="BA1153">
        <v>1.07</v>
      </c>
      <c r="BB1153">
        <v>61</v>
      </c>
    </row>
    <row r="1154" spans="1:54" x14ac:dyDescent="0.35">
      <c r="A1154" t="s">
        <v>7778</v>
      </c>
      <c r="B1154">
        <v>1150</v>
      </c>
      <c r="C1154">
        <v>3519.7469999999998</v>
      </c>
      <c r="D1154">
        <v>10</v>
      </c>
      <c r="E1154" t="s">
        <v>7782</v>
      </c>
      <c r="F1154" t="s">
        <v>7773</v>
      </c>
      <c r="G1154" t="s">
        <v>5753</v>
      </c>
      <c r="H1154">
        <v>12</v>
      </c>
      <c r="I1154">
        <v>1.56</v>
      </c>
      <c r="J1154">
        <v>10</v>
      </c>
      <c r="K1154">
        <v>17</v>
      </c>
      <c r="L1154" t="s">
        <v>7697</v>
      </c>
      <c r="N1154">
        <v>57</v>
      </c>
      <c r="O1154" t="s">
        <v>7784</v>
      </c>
      <c r="P1154" t="s">
        <v>7774</v>
      </c>
      <c r="Q1154" t="s">
        <v>7284</v>
      </c>
      <c r="T1154">
        <v>12.7</v>
      </c>
      <c r="U1154" t="s">
        <v>7983</v>
      </c>
      <c r="V1154">
        <v>2</v>
      </c>
      <c r="W1154" t="s">
        <v>7774</v>
      </c>
      <c r="X1154" t="s">
        <v>7786</v>
      </c>
      <c r="Y1154" t="s">
        <v>7774</v>
      </c>
      <c r="Z1154">
        <v>10</v>
      </c>
      <c r="AA1154">
        <v>10</v>
      </c>
      <c r="AB1154">
        <v>15</v>
      </c>
      <c r="AC1154" t="s">
        <v>5683</v>
      </c>
      <c r="AD1154">
        <v>42.756963829999997</v>
      </c>
      <c r="AE1154">
        <v>-82.032204190000002</v>
      </c>
      <c r="AF1154">
        <v>204.8</v>
      </c>
      <c r="AG1154">
        <v>290</v>
      </c>
      <c r="AH1154" t="s">
        <v>8087</v>
      </c>
      <c r="AI1154">
        <v>15</v>
      </c>
      <c r="AJ1154">
        <v>986</v>
      </c>
      <c r="AK1154">
        <v>0.98799999999999999</v>
      </c>
      <c r="AM1154">
        <v>4836</v>
      </c>
      <c r="AN1154">
        <v>4837</v>
      </c>
      <c r="AQ1154">
        <v>1.24</v>
      </c>
      <c r="AR1154">
        <v>1.24</v>
      </c>
      <c r="AT1154">
        <v>4.9000000000000004</v>
      </c>
      <c r="AU1154">
        <v>4.9000000000000004</v>
      </c>
      <c r="BA1154">
        <v>1.56</v>
      </c>
      <c r="BB1154">
        <v>10</v>
      </c>
    </row>
    <row r="1155" spans="1:54" x14ac:dyDescent="0.35">
      <c r="A1155" t="s">
        <v>7778</v>
      </c>
      <c r="B1155">
        <v>1151</v>
      </c>
      <c r="C1155">
        <v>3519.9830000000002</v>
      </c>
      <c r="D1155">
        <v>10</v>
      </c>
      <c r="E1155" t="s">
        <v>7782</v>
      </c>
      <c r="F1155" t="s">
        <v>7773</v>
      </c>
      <c r="G1155" t="s">
        <v>5753</v>
      </c>
      <c r="H1155">
        <v>14</v>
      </c>
      <c r="I1155">
        <v>1.76</v>
      </c>
      <c r="J1155">
        <v>10</v>
      </c>
      <c r="K1155">
        <v>11</v>
      </c>
      <c r="L1155" t="s">
        <v>7985</v>
      </c>
      <c r="O1155" t="s">
        <v>7784</v>
      </c>
      <c r="P1155" t="s">
        <v>7774</v>
      </c>
      <c r="Q1155" t="s">
        <v>7284</v>
      </c>
      <c r="T1155">
        <v>12.7</v>
      </c>
      <c r="U1155" t="s">
        <v>7983</v>
      </c>
      <c r="V1155">
        <v>1.9</v>
      </c>
      <c r="W1155" t="s">
        <v>7774</v>
      </c>
      <c r="X1155" t="s">
        <v>7789</v>
      </c>
      <c r="Y1155" t="s">
        <v>7774</v>
      </c>
      <c r="AC1155" t="s">
        <v>5678</v>
      </c>
      <c r="AD1155">
        <v>42.756961709999999</v>
      </c>
      <c r="AE1155">
        <v>-82.032204370000002</v>
      </c>
      <c r="AF1155">
        <v>204.7</v>
      </c>
      <c r="AG1155">
        <v>290</v>
      </c>
      <c r="AH1155" t="s">
        <v>8087</v>
      </c>
      <c r="AI1155">
        <v>15</v>
      </c>
      <c r="AJ1155">
        <v>986</v>
      </c>
      <c r="AK1155">
        <v>1.2250000000000001</v>
      </c>
      <c r="AM1155">
        <v>4835</v>
      </c>
      <c r="AN1155">
        <v>4836</v>
      </c>
      <c r="AQ1155">
        <v>1.24</v>
      </c>
      <c r="AR1155">
        <v>1.24</v>
      </c>
      <c r="AT1155">
        <v>4.9000000000000004</v>
      </c>
      <c r="AU1155">
        <v>4.9000000000000004</v>
      </c>
      <c r="BA1155">
        <v>1.76</v>
      </c>
      <c r="BB1155">
        <v>10</v>
      </c>
    </row>
    <row r="1156" spans="1:54" x14ac:dyDescent="0.35">
      <c r="A1156" t="s">
        <v>7778</v>
      </c>
      <c r="B1156">
        <v>1152</v>
      </c>
      <c r="C1156">
        <v>3520.154</v>
      </c>
      <c r="D1156">
        <v>10</v>
      </c>
      <c r="E1156" t="s">
        <v>7782</v>
      </c>
      <c r="F1156" t="s">
        <v>7773</v>
      </c>
      <c r="G1156" t="s">
        <v>5753</v>
      </c>
      <c r="H1156">
        <v>13</v>
      </c>
      <c r="I1156">
        <v>1.65</v>
      </c>
      <c r="J1156">
        <v>8</v>
      </c>
      <c r="K1156">
        <v>9</v>
      </c>
      <c r="L1156" t="s">
        <v>7985</v>
      </c>
      <c r="N1156">
        <v>58</v>
      </c>
      <c r="O1156" t="s">
        <v>7784</v>
      </c>
      <c r="P1156" t="s">
        <v>7774</v>
      </c>
      <c r="Q1156" t="s">
        <v>7284</v>
      </c>
      <c r="T1156">
        <v>12.7</v>
      </c>
      <c r="U1156" t="s">
        <v>7983</v>
      </c>
      <c r="V1156">
        <v>1.9</v>
      </c>
      <c r="W1156" t="s">
        <v>7774</v>
      </c>
      <c r="X1156" t="s">
        <v>7789</v>
      </c>
      <c r="Y1156" t="s">
        <v>7774</v>
      </c>
      <c r="AC1156" t="s">
        <v>5678</v>
      </c>
      <c r="AD1156">
        <v>42.756960169999999</v>
      </c>
      <c r="AE1156">
        <v>-82.032204489999998</v>
      </c>
      <c r="AF1156">
        <v>204.7</v>
      </c>
      <c r="AG1156">
        <v>290</v>
      </c>
      <c r="AH1156" t="s">
        <v>8087</v>
      </c>
      <c r="AI1156">
        <v>15</v>
      </c>
      <c r="AJ1156">
        <v>986</v>
      </c>
      <c r="AK1156">
        <v>1.3959999999999999</v>
      </c>
      <c r="AM1156">
        <v>4838</v>
      </c>
      <c r="AN1156">
        <v>4839</v>
      </c>
      <c r="AQ1156">
        <v>1.24</v>
      </c>
      <c r="AR1156">
        <v>1.24</v>
      </c>
      <c r="AT1156">
        <v>4.91</v>
      </c>
      <c r="AU1156">
        <v>4.91</v>
      </c>
      <c r="BA1156">
        <v>1.65</v>
      </c>
      <c r="BB1156">
        <v>8</v>
      </c>
    </row>
    <row r="1157" spans="1:54" x14ac:dyDescent="0.35">
      <c r="A1157" t="s">
        <v>7778</v>
      </c>
      <c r="B1157">
        <v>1153</v>
      </c>
      <c r="C1157">
        <v>3520.2240000000002</v>
      </c>
      <c r="D1157">
        <v>10</v>
      </c>
      <c r="E1157" t="s">
        <v>7782</v>
      </c>
      <c r="F1157" t="s">
        <v>7773</v>
      </c>
      <c r="G1157" t="s">
        <v>5753</v>
      </c>
      <c r="H1157">
        <v>13</v>
      </c>
      <c r="I1157">
        <v>1.61</v>
      </c>
      <c r="J1157">
        <v>6</v>
      </c>
      <c r="K1157">
        <v>14</v>
      </c>
      <c r="L1157" t="s">
        <v>7988</v>
      </c>
      <c r="N1157">
        <v>58</v>
      </c>
      <c r="O1157" t="s">
        <v>7784</v>
      </c>
      <c r="P1157" t="s">
        <v>7774</v>
      </c>
      <c r="Q1157" t="s">
        <v>7284</v>
      </c>
      <c r="T1157">
        <v>12.7</v>
      </c>
      <c r="U1157" t="s">
        <v>7983</v>
      </c>
      <c r="V1157">
        <v>1.9</v>
      </c>
      <c r="W1157" t="s">
        <v>7774</v>
      </c>
      <c r="X1157" t="s">
        <v>7786</v>
      </c>
      <c r="Y1157" t="s">
        <v>7774</v>
      </c>
      <c r="Z1157">
        <v>10</v>
      </c>
      <c r="AA1157">
        <v>10</v>
      </c>
      <c r="AB1157">
        <v>15</v>
      </c>
      <c r="AC1157" t="s">
        <v>5683</v>
      </c>
      <c r="AD1157">
        <v>42.756959539999997</v>
      </c>
      <c r="AE1157">
        <v>-82.032204550000003</v>
      </c>
      <c r="AF1157">
        <v>204.7</v>
      </c>
      <c r="AG1157">
        <v>290</v>
      </c>
      <c r="AH1157" t="s">
        <v>8087</v>
      </c>
      <c r="AI1157">
        <v>15</v>
      </c>
      <c r="AJ1157">
        <v>986</v>
      </c>
      <c r="AK1157">
        <v>1.466</v>
      </c>
      <c r="AM1157">
        <v>4839</v>
      </c>
      <c r="AN1157">
        <v>4840</v>
      </c>
      <c r="AQ1157">
        <v>1.24</v>
      </c>
      <c r="AR1157">
        <v>1.24</v>
      </c>
      <c r="AT1157">
        <v>4.91</v>
      </c>
      <c r="AU1157">
        <v>4.91</v>
      </c>
      <c r="BA1157">
        <v>1.61</v>
      </c>
      <c r="BB1157">
        <v>6</v>
      </c>
    </row>
    <row r="1158" spans="1:54" x14ac:dyDescent="0.35">
      <c r="A1158" t="s">
        <v>7778</v>
      </c>
      <c r="B1158">
        <v>1154</v>
      </c>
      <c r="C1158">
        <v>3520.2689999999998</v>
      </c>
      <c r="D1158">
        <v>10</v>
      </c>
      <c r="E1158" t="s">
        <v>7782</v>
      </c>
      <c r="F1158" t="s">
        <v>7773</v>
      </c>
      <c r="G1158" t="s">
        <v>5753</v>
      </c>
      <c r="H1158">
        <v>11</v>
      </c>
      <c r="I1158">
        <v>1.44</v>
      </c>
      <c r="J1158">
        <v>12</v>
      </c>
      <c r="K1158">
        <v>16</v>
      </c>
      <c r="L1158" t="s">
        <v>7407</v>
      </c>
      <c r="N1158">
        <v>58</v>
      </c>
      <c r="O1158" t="s">
        <v>7784</v>
      </c>
      <c r="P1158" t="s">
        <v>7774</v>
      </c>
      <c r="Q1158" t="s">
        <v>7284</v>
      </c>
      <c r="T1158">
        <v>12.7</v>
      </c>
      <c r="U1158" t="s">
        <v>7983</v>
      </c>
      <c r="V1158">
        <v>1.9</v>
      </c>
      <c r="W1158" t="s">
        <v>7774</v>
      </c>
      <c r="X1158" t="s">
        <v>7786</v>
      </c>
      <c r="Y1158" t="s">
        <v>7774</v>
      </c>
      <c r="Z1158">
        <v>10</v>
      </c>
      <c r="AA1158">
        <v>10</v>
      </c>
      <c r="AB1158">
        <v>15</v>
      </c>
      <c r="AC1158" t="s">
        <v>5683</v>
      </c>
      <c r="AD1158">
        <v>42.756959160000001</v>
      </c>
      <c r="AE1158">
        <v>-82.032204579999998</v>
      </c>
      <c r="AF1158">
        <v>204.7</v>
      </c>
      <c r="AG1158">
        <v>290</v>
      </c>
      <c r="AH1158" t="s">
        <v>8087</v>
      </c>
      <c r="AI1158">
        <v>15</v>
      </c>
      <c r="AJ1158">
        <v>986</v>
      </c>
      <c r="AK1158">
        <v>1.5089999999999999</v>
      </c>
      <c r="AM1158">
        <v>4835</v>
      </c>
      <c r="AN1158">
        <v>4836</v>
      </c>
      <c r="AQ1158">
        <v>1.24</v>
      </c>
      <c r="AR1158">
        <v>1.24</v>
      </c>
      <c r="AT1158">
        <v>4.9000000000000004</v>
      </c>
      <c r="AU1158">
        <v>4.9000000000000004</v>
      </c>
      <c r="BA1158">
        <v>1.44</v>
      </c>
      <c r="BB1158">
        <v>12</v>
      </c>
    </row>
    <row r="1159" spans="1:54" x14ac:dyDescent="0.35">
      <c r="A1159" t="s">
        <v>7778</v>
      </c>
      <c r="B1159">
        <v>1155</v>
      </c>
      <c r="C1159">
        <v>3520.308</v>
      </c>
      <c r="D1159">
        <v>10</v>
      </c>
      <c r="E1159" t="s">
        <v>7782</v>
      </c>
      <c r="F1159" t="s">
        <v>7773</v>
      </c>
      <c r="G1159" t="s">
        <v>5753</v>
      </c>
      <c r="H1159">
        <v>14</v>
      </c>
      <c r="I1159">
        <v>1.76</v>
      </c>
      <c r="J1159">
        <v>13</v>
      </c>
      <c r="K1159">
        <v>13</v>
      </c>
      <c r="L1159" t="s">
        <v>7407</v>
      </c>
      <c r="N1159">
        <v>58</v>
      </c>
      <c r="O1159" t="s">
        <v>7784</v>
      </c>
      <c r="P1159" t="s">
        <v>7774</v>
      </c>
      <c r="Q1159" t="s">
        <v>7284</v>
      </c>
      <c r="T1159">
        <v>12.7</v>
      </c>
      <c r="U1159" t="s">
        <v>7983</v>
      </c>
      <c r="V1159">
        <v>1.9</v>
      </c>
      <c r="W1159" t="s">
        <v>7774</v>
      </c>
      <c r="X1159" t="s">
        <v>7788</v>
      </c>
      <c r="Y1159" t="s">
        <v>7774</v>
      </c>
      <c r="Z1159">
        <v>10</v>
      </c>
      <c r="AA1159">
        <v>10</v>
      </c>
      <c r="AB1159">
        <v>12</v>
      </c>
      <c r="AC1159" t="s">
        <v>5683</v>
      </c>
      <c r="AD1159">
        <v>42.756958820000001</v>
      </c>
      <c r="AE1159">
        <v>-82.032204609999994</v>
      </c>
      <c r="AF1159">
        <v>204.7</v>
      </c>
      <c r="AG1159">
        <v>290</v>
      </c>
      <c r="AH1159" t="s">
        <v>8087</v>
      </c>
      <c r="AI1159">
        <v>15</v>
      </c>
      <c r="AJ1159">
        <v>986</v>
      </c>
      <c r="AK1159">
        <v>1.5469999999999999</v>
      </c>
      <c r="AM1159">
        <v>4831</v>
      </c>
      <c r="AN1159">
        <v>4833</v>
      </c>
      <c r="AQ1159">
        <v>1.24</v>
      </c>
      <c r="AR1159">
        <v>1.23</v>
      </c>
      <c r="AT1159">
        <v>4.9000000000000004</v>
      </c>
      <c r="AU1159">
        <v>4.9000000000000004</v>
      </c>
      <c r="BA1159">
        <v>1.76</v>
      </c>
      <c r="BB1159">
        <v>13</v>
      </c>
    </row>
    <row r="1160" spans="1:54" x14ac:dyDescent="0.35">
      <c r="A1160" t="s">
        <v>7778</v>
      </c>
      <c r="B1160">
        <v>1156</v>
      </c>
      <c r="C1160">
        <v>3520.3290000000002</v>
      </c>
      <c r="D1160">
        <v>10</v>
      </c>
      <c r="E1160" t="s">
        <v>7782</v>
      </c>
      <c r="F1160" t="s">
        <v>7773</v>
      </c>
      <c r="G1160" t="s">
        <v>7852</v>
      </c>
      <c r="H1160">
        <v>14</v>
      </c>
      <c r="I1160">
        <v>1.76</v>
      </c>
      <c r="J1160">
        <v>357</v>
      </c>
      <c r="K1160">
        <v>32</v>
      </c>
      <c r="L1160" t="s">
        <v>7697</v>
      </c>
      <c r="N1160">
        <v>58</v>
      </c>
      <c r="O1160" t="s">
        <v>7784</v>
      </c>
      <c r="P1160" t="s">
        <v>7774</v>
      </c>
      <c r="Q1160" t="s">
        <v>7284</v>
      </c>
      <c r="T1160">
        <v>12.7</v>
      </c>
      <c r="U1160" t="s">
        <v>7983</v>
      </c>
      <c r="V1160">
        <v>1.9</v>
      </c>
      <c r="W1160" t="s">
        <v>7774</v>
      </c>
      <c r="X1160" t="s">
        <v>7879</v>
      </c>
      <c r="Y1160" t="s">
        <v>7774</v>
      </c>
      <c r="Z1160">
        <v>10</v>
      </c>
      <c r="AC1160" t="s">
        <v>5683</v>
      </c>
      <c r="AD1160">
        <v>42.756960169999999</v>
      </c>
      <c r="AE1160">
        <v>-82.032204489999998</v>
      </c>
      <c r="AF1160">
        <v>204.7</v>
      </c>
      <c r="AG1160">
        <v>290</v>
      </c>
      <c r="AH1160" t="s">
        <v>8087</v>
      </c>
      <c r="AI1160">
        <v>15</v>
      </c>
      <c r="AJ1160">
        <v>986</v>
      </c>
      <c r="AK1160">
        <v>1.3959999999999999</v>
      </c>
      <c r="AM1160">
        <v>4565</v>
      </c>
      <c r="AN1160">
        <v>4388</v>
      </c>
      <c r="AQ1160">
        <v>1.1200000000000001</v>
      </c>
      <c r="AR1160">
        <v>1.17</v>
      </c>
      <c r="AT1160">
        <v>4.45</v>
      </c>
      <c r="AU1160">
        <v>4.63</v>
      </c>
      <c r="BA1160">
        <v>0.92</v>
      </c>
      <c r="BB1160">
        <v>357</v>
      </c>
    </row>
    <row r="1161" spans="1:54" hidden="1" x14ac:dyDescent="0.35">
      <c r="A1161" t="s">
        <v>7778</v>
      </c>
      <c r="B1161">
        <v>1157</v>
      </c>
      <c r="C1161">
        <v>3520.348</v>
      </c>
      <c r="D1161">
        <v>10</v>
      </c>
      <c r="E1161" t="s">
        <v>7782</v>
      </c>
      <c r="F1161" t="s">
        <v>8088</v>
      </c>
      <c r="Q1161" t="s">
        <v>7284</v>
      </c>
      <c r="U1161" t="s">
        <v>7983</v>
      </c>
      <c r="V1161">
        <v>1.6</v>
      </c>
      <c r="W1161" t="s">
        <v>7774</v>
      </c>
      <c r="AC1161" t="s">
        <v>7111</v>
      </c>
      <c r="AD1161">
        <v>42.756958400000002</v>
      </c>
      <c r="AE1161">
        <v>-82.032204640000003</v>
      </c>
      <c r="AF1161">
        <v>204.7</v>
      </c>
      <c r="AH1161" t="s">
        <v>8087</v>
      </c>
      <c r="AK1161">
        <v>1.5940000000000001</v>
      </c>
    </row>
    <row r="1162" spans="1:54" x14ac:dyDescent="0.35">
      <c r="A1162" t="s">
        <v>7778</v>
      </c>
      <c r="B1162">
        <v>1158</v>
      </c>
      <c r="C1162">
        <v>3520.3510000000001</v>
      </c>
      <c r="D1162">
        <v>10</v>
      </c>
      <c r="E1162" t="s">
        <v>7782</v>
      </c>
      <c r="F1162" t="s">
        <v>7773</v>
      </c>
      <c r="G1162" t="s">
        <v>5753</v>
      </c>
      <c r="H1162">
        <v>11</v>
      </c>
      <c r="I1162">
        <v>1.42</v>
      </c>
      <c r="J1162">
        <v>14</v>
      </c>
      <c r="K1162">
        <v>18</v>
      </c>
      <c r="L1162" t="s">
        <v>7491</v>
      </c>
      <c r="N1162">
        <v>58</v>
      </c>
      <c r="O1162" t="s">
        <v>7784</v>
      </c>
      <c r="P1162" t="s">
        <v>7774</v>
      </c>
      <c r="Q1162" t="s">
        <v>7284</v>
      </c>
      <c r="T1162">
        <v>12.7</v>
      </c>
      <c r="U1162" t="s">
        <v>7983</v>
      </c>
      <c r="V1162">
        <v>2</v>
      </c>
      <c r="W1162" t="s">
        <v>7774</v>
      </c>
      <c r="X1162" t="s">
        <v>7788</v>
      </c>
      <c r="Y1162" t="s">
        <v>7774</v>
      </c>
      <c r="Z1162">
        <v>10</v>
      </c>
      <c r="AA1162">
        <v>10</v>
      </c>
      <c r="AB1162">
        <v>12</v>
      </c>
      <c r="AC1162" t="s">
        <v>5683</v>
      </c>
      <c r="AD1162">
        <v>42.756958439999998</v>
      </c>
      <c r="AE1162">
        <v>-82.032204640000003</v>
      </c>
      <c r="AF1162">
        <v>204.7</v>
      </c>
      <c r="AG1162">
        <v>290</v>
      </c>
      <c r="AH1162" t="s">
        <v>8087</v>
      </c>
      <c r="AI1162">
        <v>15</v>
      </c>
      <c r="AJ1162">
        <v>986</v>
      </c>
      <c r="AK1162">
        <v>1.59</v>
      </c>
      <c r="AM1162">
        <v>4832</v>
      </c>
      <c r="AN1162">
        <v>4833</v>
      </c>
      <c r="AQ1162">
        <v>1.24</v>
      </c>
      <c r="AR1162">
        <v>1.24</v>
      </c>
      <c r="AT1162">
        <v>4.9000000000000004</v>
      </c>
      <c r="AU1162">
        <v>4.9000000000000004</v>
      </c>
      <c r="BA1162">
        <v>1.42</v>
      </c>
      <c r="BB1162">
        <v>14</v>
      </c>
    </row>
    <row r="1163" spans="1:54" x14ac:dyDescent="0.35">
      <c r="A1163" t="s">
        <v>7778</v>
      </c>
      <c r="B1163">
        <v>1159</v>
      </c>
      <c r="C1163">
        <v>3520.4140000000002</v>
      </c>
      <c r="D1163">
        <v>10</v>
      </c>
      <c r="E1163" t="s">
        <v>7782</v>
      </c>
      <c r="F1163" t="s">
        <v>7773</v>
      </c>
      <c r="G1163" t="s">
        <v>5753</v>
      </c>
      <c r="H1163">
        <v>12</v>
      </c>
      <c r="I1163">
        <v>1.47</v>
      </c>
      <c r="J1163">
        <v>12</v>
      </c>
      <c r="K1163">
        <v>10</v>
      </c>
      <c r="L1163" t="s">
        <v>7989</v>
      </c>
      <c r="N1163">
        <v>58</v>
      </c>
      <c r="O1163" t="s">
        <v>7784</v>
      </c>
      <c r="P1163" t="s">
        <v>7774</v>
      </c>
      <c r="Q1163" t="s">
        <v>7284</v>
      </c>
      <c r="T1163">
        <v>12.7</v>
      </c>
      <c r="U1163" t="s">
        <v>7983</v>
      </c>
      <c r="V1163">
        <v>2</v>
      </c>
      <c r="W1163" t="s">
        <v>7774</v>
      </c>
      <c r="X1163" t="s">
        <v>7789</v>
      </c>
      <c r="Y1163" t="s">
        <v>7774</v>
      </c>
      <c r="AC1163" t="s">
        <v>5678</v>
      </c>
      <c r="AD1163">
        <v>42.75695786</v>
      </c>
      <c r="AE1163">
        <v>-82.03220469</v>
      </c>
      <c r="AF1163">
        <v>204.7</v>
      </c>
      <c r="AG1163">
        <v>290</v>
      </c>
      <c r="AH1163" t="s">
        <v>8087</v>
      </c>
      <c r="AI1163">
        <v>15</v>
      </c>
      <c r="AJ1163">
        <v>986</v>
      </c>
      <c r="AK1163">
        <v>1.6539999999999999</v>
      </c>
      <c r="AM1163">
        <v>4834</v>
      </c>
      <c r="AN1163">
        <v>4835</v>
      </c>
      <c r="AQ1163">
        <v>1.24</v>
      </c>
      <c r="AR1163">
        <v>1.24</v>
      </c>
      <c r="AT1163">
        <v>4.9000000000000004</v>
      </c>
      <c r="AU1163">
        <v>4.9000000000000004</v>
      </c>
      <c r="BA1163">
        <v>1.47</v>
      </c>
      <c r="BB1163">
        <v>12</v>
      </c>
    </row>
    <row r="1164" spans="1:54" x14ac:dyDescent="0.35">
      <c r="A1164" t="s">
        <v>7778</v>
      </c>
      <c r="B1164">
        <v>1160</v>
      </c>
      <c r="C1164">
        <v>3520.4720000000002</v>
      </c>
      <c r="D1164">
        <v>10</v>
      </c>
      <c r="E1164" t="s">
        <v>7782</v>
      </c>
      <c r="F1164" t="s">
        <v>7773</v>
      </c>
      <c r="G1164" t="s">
        <v>5753</v>
      </c>
      <c r="H1164">
        <v>12</v>
      </c>
      <c r="I1164">
        <v>1.47</v>
      </c>
      <c r="J1164">
        <v>30</v>
      </c>
      <c r="K1164">
        <v>17</v>
      </c>
      <c r="L1164" t="s">
        <v>7407</v>
      </c>
      <c r="N1164">
        <v>58</v>
      </c>
      <c r="O1164" t="s">
        <v>7784</v>
      </c>
      <c r="P1164" t="s">
        <v>7774</v>
      </c>
      <c r="Q1164" t="s">
        <v>7284</v>
      </c>
      <c r="T1164">
        <v>12.7</v>
      </c>
      <c r="U1164" t="s">
        <v>7983</v>
      </c>
      <c r="V1164">
        <v>1.9</v>
      </c>
      <c r="W1164" t="s">
        <v>7774</v>
      </c>
      <c r="X1164" t="s">
        <v>7788</v>
      </c>
      <c r="Y1164" t="s">
        <v>7774</v>
      </c>
      <c r="Z1164">
        <v>10</v>
      </c>
      <c r="AA1164">
        <v>10</v>
      </c>
      <c r="AB1164">
        <v>12</v>
      </c>
      <c r="AC1164" t="s">
        <v>5683</v>
      </c>
      <c r="AD1164">
        <v>42.756957419999999</v>
      </c>
      <c r="AE1164">
        <v>-82.032204730000004</v>
      </c>
      <c r="AF1164">
        <v>204.7</v>
      </c>
      <c r="AG1164">
        <v>290</v>
      </c>
      <c r="AH1164" t="s">
        <v>8087</v>
      </c>
      <c r="AI1164">
        <v>15</v>
      </c>
      <c r="AJ1164">
        <v>986</v>
      </c>
      <c r="AK1164">
        <v>1.7030000000000001</v>
      </c>
      <c r="AM1164">
        <v>4796</v>
      </c>
      <c r="AN1164">
        <v>4804</v>
      </c>
      <c r="AQ1164">
        <v>1.23</v>
      </c>
      <c r="AR1164">
        <v>1.23</v>
      </c>
      <c r="AT1164">
        <v>4.87</v>
      </c>
      <c r="AU1164">
        <v>4.8600000000000003</v>
      </c>
      <c r="BA1164">
        <v>1.47</v>
      </c>
      <c r="BB1164">
        <v>30</v>
      </c>
    </row>
    <row r="1165" spans="1:54" x14ac:dyDescent="0.35">
      <c r="A1165" t="s">
        <v>7778</v>
      </c>
      <c r="B1165">
        <v>1161</v>
      </c>
      <c r="C1165">
        <v>3520.4969999999998</v>
      </c>
      <c r="D1165">
        <v>10</v>
      </c>
      <c r="E1165" t="s">
        <v>7782</v>
      </c>
      <c r="F1165" t="s">
        <v>7773</v>
      </c>
      <c r="G1165" t="s">
        <v>5753</v>
      </c>
      <c r="H1165">
        <v>13</v>
      </c>
      <c r="I1165">
        <v>1.66</v>
      </c>
      <c r="J1165">
        <v>19</v>
      </c>
      <c r="K1165">
        <v>12</v>
      </c>
      <c r="L1165" t="s">
        <v>7407</v>
      </c>
      <c r="N1165">
        <v>58</v>
      </c>
      <c r="O1165" t="s">
        <v>7784</v>
      </c>
      <c r="P1165" t="s">
        <v>7774</v>
      </c>
      <c r="Q1165" t="s">
        <v>7284</v>
      </c>
      <c r="T1165">
        <v>12.7</v>
      </c>
      <c r="U1165" t="s">
        <v>7983</v>
      </c>
      <c r="V1165">
        <v>1.9</v>
      </c>
      <c r="W1165" t="s">
        <v>7774</v>
      </c>
      <c r="X1165" t="s">
        <v>7783</v>
      </c>
      <c r="Y1165" t="s">
        <v>7774</v>
      </c>
      <c r="AC1165" t="s">
        <v>5678</v>
      </c>
      <c r="AD1165">
        <v>42.756957139999997</v>
      </c>
      <c r="AE1165">
        <v>-82.032204750000005</v>
      </c>
      <c r="AF1165">
        <v>204.7</v>
      </c>
      <c r="AG1165">
        <v>290</v>
      </c>
      <c r="AH1165" t="s">
        <v>8087</v>
      </c>
      <c r="AI1165">
        <v>15</v>
      </c>
      <c r="AJ1165">
        <v>986</v>
      </c>
      <c r="AK1165">
        <v>1.734</v>
      </c>
      <c r="AM1165">
        <v>4820</v>
      </c>
      <c r="AN1165">
        <v>4823</v>
      </c>
      <c r="AQ1165">
        <v>1.23</v>
      </c>
      <c r="AR1165">
        <v>1.23</v>
      </c>
      <c r="AT1165">
        <v>4.8899999999999997</v>
      </c>
      <c r="AU1165">
        <v>4.8899999999999997</v>
      </c>
      <c r="BA1165">
        <v>1.66</v>
      </c>
      <c r="BB1165">
        <v>19</v>
      </c>
    </row>
    <row r="1166" spans="1:54" x14ac:dyDescent="0.35">
      <c r="A1166" t="s">
        <v>7778</v>
      </c>
      <c r="B1166">
        <v>1162</v>
      </c>
      <c r="C1166">
        <v>3520.5340000000001</v>
      </c>
      <c r="D1166">
        <v>10</v>
      </c>
      <c r="E1166" t="s">
        <v>7782</v>
      </c>
      <c r="F1166" t="s">
        <v>7773</v>
      </c>
      <c r="G1166" t="s">
        <v>5753</v>
      </c>
      <c r="H1166">
        <v>10</v>
      </c>
      <c r="I1166">
        <v>1.25</v>
      </c>
      <c r="J1166">
        <v>7</v>
      </c>
      <c r="K1166">
        <v>10</v>
      </c>
      <c r="L1166" t="s">
        <v>7407</v>
      </c>
      <c r="O1166" t="s">
        <v>7784</v>
      </c>
      <c r="P1166" t="s">
        <v>7774</v>
      </c>
      <c r="Q1166" t="s">
        <v>7284</v>
      </c>
      <c r="T1166">
        <v>12.7</v>
      </c>
      <c r="U1166" t="s">
        <v>7983</v>
      </c>
      <c r="V1166">
        <v>1.9</v>
      </c>
      <c r="W1166" t="s">
        <v>7774</v>
      </c>
      <c r="X1166" t="s">
        <v>7789</v>
      </c>
      <c r="Y1166" t="s">
        <v>7774</v>
      </c>
      <c r="AC1166" t="s">
        <v>8271</v>
      </c>
      <c r="AD1166">
        <v>42.756956760000001</v>
      </c>
      <c r="AE1166">
        <v>-82.032204780000001</v>
      </c>
      <c r="AF1166">
        <v>204.7</v>
      </c>
      <c r="AG1166">
        <v>290</v>
      </c>
      <c r="AH1166" t="s">
        <v>8087</v>
      </c>
      <c r="AI1166">
        <v>15</v>
      </c>
      <c r="AJ1166">
        <v>986</v>
      </c>
      <c r="AK1166">
        <v>1.776</v>
      </c>
      <c r="AM1166">
        <v>4840</v>
      </c>
      <c r="AN1166">
        <v>4840</v>
      </c>
      <c r="AQ1166">
        <v>1.24</v>
      </c>
      <c r="AR1166">
        <v>1.24</v>
      </c>
      <c r="AT1166">
        <v>4.91</v>
      </c>
      <c r="AU1166">
        <v>4.91</v>
      </c>
      <c r="BA1166">
        <v>1.25</v>
      </c>
      <c r="BB1166">
        <v>7</v>
      </c>
    </row>
    <row r="1167" spans="1:54" x14ac:dyDescent="0.35">
      <c r="A1167" t="s">
        <v>7778</v>
      </c>
      <c r="B1167">
        <v>1163</v>
      </c>
      <c r="C1167">
        <v>3520.6019999999999</v>
      </c>
      <c r="D1167">
        <v>10</v>
      </c>
      <c r="E1167" t="s">
        <v>7782</v>
      </c>
      <c r="F1167" t="s">
        <v>7773</v>
      </c>
      <c r="G1167" t="s">
        <v>5753</v>
      </c>
      <c r="H1167">
        <v>12</v>
      </c>
      <c r="I1167">
        <v>1.49</v>
      </c>
      <c r="J1167">
        <v>17</v>
      </c>
      <c r="K1167">
        <v>11</v>
      </c>
      <c r="L1167" t="s">
        <v>7407</v>
      </c>
      <c r="O1167" t="s">
        <v>7784</v>
      </c>
      <c r="P1167" t="s">
        <v>7774</v>
      </c>
      <c r="Q1167" t="s">
        <v>7284</v>
      </c>
      <c r="T1167">
        <v>12.7</v>
      </c>
      <c r="U1167" t="s">
        <v>7983</v>
      </c>
      <c r="V1167">
        <v>1.9</v>
      </c>
      <c r="W1167" t="s">
        <v>7774</v>
      </c>
      <c r="X1167" t="s">
        <v>7783</v>
      </c>
      <c r="Y1167" t="s">
        <v>7774</v>
      </c>
      <c r="AC1167" t="s">
        <v>5678</v>
      </c>
      <c r="AD1167">
        <v>42.756956199999998</v>
      </c>
      <c r="AE1167">
        <v>-82.032204829999998</v>
      </c>
      <c r="AF1167">
        <v>204.7</v>
      </c>
      <c r="AG1167">
        <v>290</v>
      </c>
      <c r="AH1167" t="s">
        <v>8087</v>
      </c>
      <c r="AI1167">
        <v>15</v>
      </c>
      <c r="AJ1167">
        <v>986</v>
      </c>
      <c r="AK1167">
        <v>1.839</v>
      </c>
      <c r="AM1167">
        <v>4825</v>
      </c>
      <c r="AN1167">
        <v>4828</v>
      </c>
      <c r="AQ1167">
        <v>1.23</v>
      </c>
      <c r="AR1167">
        <v>1.23</v>
      </c>
      <c r="AT1167">
        <v>4.9000000000000004</v>
      </c>
      <c r="AU1167">
        <v>4.8899999999999997</v>
      </c>
      <c r="BA1167">
        <v>1.49</v>
      </c>
      <c r="BB1167">
        <v>17</v>
      </c>
    </row>
    <row r="1168" spans="1:54" x14ac:dyDescent="0.35">
      <c r="A1168" t="s">
        <v>7778</v>
      </c>
      <c r="B1168">
        <v>1164</v>
      </c>
      <c r="C1168">
        <v>3520.9549999999999</v>
      </c>
      <c r="D1168">
        <v>10</v>
      </c>
      <c r="E1168" t="s">
        <v>7782</v>
      </c>
      <c r="F1168" t="s">
        <v>7773</v>
      </c>
      <c r="G1168" t="s">
        <v>5753</v>
      </c>
      <c r="H1168">
        <v>11</v>
      </c>
      <c r="I1168">
        <v>1.35</v>
      </c>
      <c r="J1168">
        <v>9</v>
      </c>
      <c r="K1168">
        <v>9</v>
      </c>
      <c r="L1168" t="s">
        <v>7989</v>
      </c>
      <c r="O1168" t="s">
        <v>7784</v>
      </c>
      <c r="P1168" t="s">
        <v>7774</v>
      </c>
      <c r="Q1168" t="s">
        <v>7284</v>
      </c>
      <c r="T1168">
        <v>12.7</v>
      </c>
      <c r="U1168" t="s">
        <v>7983</v>
      </c>
      <c r="V1168">
        <v>1.8</v>
      </c>
      <c r="W1168" t="s">
        <v>7774</v>
      </c>
      <c r="X1168" t="s">
        <v>7789</v>
      </c>
      <c r="Y1168" t="s">
        <v>7774</v>
      </c>
      <c r="AC1168" t="s">
        <v>5678</v>
      </c>
      <c r="AD1168">
        <v>42.756952990000002</v>
      </c>
      <c r="AE1168">
        <v>-82.032205099999999</v>
      </c>
      <c r="AF1168">
        <v>204.7</v>
      </c>
      <c r="AG1168">
        <v>290</v>
      </c>
      <c r="AH1168" t="s">
        <v>8087</v>
      </c>
      <c r="AI1168">
        <v>15</v>
      </c>
      <c r="AJ1168">
        <v>986</v>
      </c>
      <c r="AK1168">
        <v>2.1970000000000001</v>
      </c>
      <c r="AM1168">
        <v>4838</v>
      </c>
      <c r="AN1168">
        <v>4839</v>
      </c>
      <c r="AQ1168">
        <v>1.24</v>
      </c>
      <c r="AR1168">
        <v>1.24</v>
      </c>
      <c r="AT1168">
        <v>4.91</v>
      </c>
      <c r="AU1168">
        <v>4.91</v>
      </c>
      <c r="BA1168">
        <v>1.35</v>
      </c>
      <c r="BB1168">
        <v>9</v>
      </c>
    </row>
    <row r="1169" spans="1:54" x14ac:dyDescent="0.35">
      <c r="A1169" t="s">
        <v>7778</v>
      </c>
      <c r="B1169">
        <v>1165</v>
      </c>
      <c r="C1169">
        <v>3521.3820000000001</v>
      </c>
      <c r="D1169">
        <v>10</v>
      </c>
      <c r="E1169" t="s">
        <v>7782</v>
      </c>
      <c r="F1169" t="s">
        <v>7773</v>
      </c>
      <c r="G1169" t="s">
        <v>5753</v>
      </c>
      <c r="H1169">
        <v>11</v>
      </c>
      <c r="I1169">
        <v>1.38</v>
      </c>
      <c r="J1169">
        <v>10</v>
      </c>
      <c r="K1169">
        <v>11</v>
      </c>
      <c r="L1169" t="s">
        <v>7701</v>
      </c>
      <c r="N1169">
        <v>59</v>
      </c>
      <c r="O1169" t="s">
        <v>7784</v>
      </c>
      <c r="P1169" t="s">
        <v>7774</v>
      </c>
      <c r="Q1169" t="s">
        <v>7284</v>
      </c>
      <c r="T1169">
        <v>12.7</v>
      </c>
      <c r="U1169" t="s">
        <v>7983</v>
      </c>
      <c r="V1169">
        <v>1.9</v>
      </c>
      <c r="W1169" t="s">
        <v>7774</v>
      </c>
      <c r="X1169" t="s">
        <v>7789</v>
      </c>
      <c r="Y1169" t="s">
        <v>7774</v>
      </c>
      <c r="AC1169" t="s">
        <v>5678</v>
      </c>
      <c r="AD1169">
        <v>42.756949169999999</v>
      </c>
      <c r="AE1169">
        <v>-82.032205419999997</v>
      </c>
      <c r="AF1169">
        <v>204.7</v>
      </c>
      <c r="AG1169">
        <v>290</v>
      </c>
      <c r="AH1169" t="s">
        <v>8087</v>
      </c>
      <c r="AI1169">
        <v>15</v>
      </c>
      <c r="AJ1169">
        <v>986</v>
      </c>
      <c r="AK1169">
        <v>2.6230000000000002</v>
      </c>
      <c r="AM1169">
        <v>4837</v>
      </c>
      <c r="AN1169">
        <v>4838</v>
      </c>
      <c r="AQ1169">
        <v>1.24</v>
      </c>
      <c r="AR1169">
        <v>1.24</v>
      </c>
      <c r="AT1169">
        <v>4.91</v>
      </c>
      <c r="AU1169">
        <v>4.9000000000000004</v>
      </c>
      <c r="BA1169">
        <v>1.38</v>
      </c>
      <c r="BB1169">
        <v>10</v>
      </c>
    </row>
    <row r="1170" spans="1:54" x14ac:dyDescent="0.35">
      <c r="A1170" t="s">
        <v>7778</v>
      </c>
      <c r="B1170">
        <v>1166</v>
      </c>
      <c r="C1170">
        <v>3521.424</v>
      </c>
      <c r="D1170">
        <v>10</v>
      </c>
      <c r="E1170" t="s">
        <v>7782</v>
      </c>
      <c r="F1170" t="s">
        <v>7773</v>
      </c>
      <c r="G1170" t="s">
        <v>7852</v>
      </c>
      <c r="H1170">
        <v>11</v>
      </c>
      <c r="I1170">
        <v>1.43</v>
      </c>
      <c r="J1170">
        <v>94</v>
      </c>
      <c r="K1170">
        <v>29</v>
      </c>
      <c r="L1170" t="s">
        <v>7491</v>
      </c>
      <c r="N1170">
        <v>59</v>
      </c>
      <c r="O1170" t="s">
        <v>7784</v>
      </c>
      <c r="P1170" t="s">
        <v>7774</v>
      </c>
      <c r="Q1170" t="s">
        <v>7284</v>
      </c>
      <c r="T1170">
        <v>12.7</v>
      </c>
      <c r="U1170" t="s">
        <v>7983</v>
      </c>
      <c r="V1170">
        <v>1.9</v>
      </c>
      <c r="W1170" t="s">
        <v>7774</v>
      </c>
      <c r="X1170" t="s">
        <v>7879</v>
      </c>
      <c r="Y1170" t="s">
        <v>7774</v>
      </c>
      <c r="AC1170" t="s">
        <v>5939</v>
      </c>
      <c r="AD1170">
        <v>42.756949169999999</v>
      </c>
      <c r="AE1170">
        <v>-82.032205419999997</v>
      </c>
      <c r="AF1170">
        <v>204.7</v>
      </c>
      <c r="AG1170">
        <v>290</v>
      </c>
      <c r="AH1170" t="s">
        <v>8087</v>
      </c>
      <c r="AI1170">
        <v>15</v>
      </c>
      <c r="AJ1170">
        <v>986</v>
      </c>
      <c r="AK1170">
        <v>2.6230000000000002</v>
      </c>
      <c r="AM1170">
        <v>4710</v>
      </c>
      <c r="AN1170">
        <v>4656</v>
      </c>
      <c r="AQ1170">
        <v>1.19</v>
      </c>
      <c r="AR1170">
        <v>1.2</v>
      </c>
      <c r="AT1170">
        <v>4.72</v>
      </c>
      <c r="AU1170">
        <v>4.78</v>
      </c>
      <c r="BA1170">
        <v>0.88</v>
      </c>
      <c r="BB1170">
        <v>94</v>
      </c>
    </row>
    <row r="1171" spans="1:54" x14ac:dyDescent="0.35">
      <c r="A1171" t="s">
        <v>7778</v>
      </c>
      <c r="B1171">
        <v>1167</v>
      </c>
      <c r="C1171">
        <v>3521.4609999999998</v>
      </c>
      <c r="D1171">
        <v>10</v>
      </c>
      <c r="E1171" t="s">
        <v>7782</v>
      </c>
      <c r="F1171" t="s">
        <v>7773</v>
      </c>
      <c r="G1171" t="s">
        <v>5753</v>
      </c>
      <c r="H1171">
        <v>11</v>
      </c>
      <c r="I1171">
        <v>1.43</v>
      </c>
      <c r="J1171">
        <v>20</v>
      </c>
      <c r="K1171">
        <v>11</v>
      </c>
      <c r="L1171" t="s">
        <v>7688</v>
      </c>
      <c r="N1171">
        <v>59</v>
      </c>
      <c r="O1171" t="s">
        <v>7784</v>
      </c>
      <c r="P1171" t="s">
        <v>7774</v>
      </c>
      <c r="Q1171" t="s">
        <v>7284</v>
      </c>
      <c r="T1171">
        <v>12.7</v>
      </c>
      <c r="U1171" t="s">
        <v>7983</v>
      </c>
      <c r="V1171">
        <v>1.9</v>
      </c>
      <c r="W1171" t="s">
        <v>7774</v>
      </c>
      <c r="X1171" t="s">
        <v>7783</v>
      </c>
      <c r="Y1171" t="s">
        <v>7774</v>
      </c>
      <c r="AC1171" t="s">
        <v>5678</v>
      </c>
      <c r="AD1171">
        <v>42.7569485</v>
      </c>
      <c r="AE1171">
        <v>-82.032205469999994</v>
      </c>
      <c r="AF1171">
        <v>204.7</v>
      </c>
      <c r="AG1171">
        <v>290</v>
      </c>
      <c r="AH1171" t="s">
        <v>8087</v>
      </c>
      <c r="AI1171">
        <v>15</v>
      </c>
      <c r="AJ1171">
        <v>986</v>
      </c>
      <c r="AK1171">
        <v>2.698</v>
      </c>
      <c r="AM1171">
        <v>4822</v>
      </c>
      <c r="AN1171">
        <v>4825</v>
      </c>
      <c r="AQ1171">
        <v>1.23</v>
      </c>
      <c r="AR1171">
        <v>1.23</v>
      </c>
      <c r="AT1171">
        <v>4.8899999999999997</v>
      </c>
      <c r="AU1171">
        <v>4.8899999999999997</v>
      </c>
      <c r="BA1171">
        <v>1.43</v>
      </c>
      <c r="BB1171">
        <v>20</v>
      </c>
    </row>
    <row r="1172" spans="1:54" x14ac:dyDescent="0.35">
      <c r="A1172" t="s">
        <v>7778</v>
      </c>
      <c r="B1172">
        <v>1168</v>
      </c>
      <c r="C1172">
        <v>3522.1390000000001</v>
      </c>
      <c r="D1172">
        <v>10</v>
      </c>
      <c r="E1172" t="s">
        <v>7782</v>
      </c>
      <c r="F1172" t="s">
        <v>7773</v>
      </c>
      <c r="G1172" t="s">
        <v>5753</v>
      </c>
      <c r="H1172">
        <v>10</v>
      </c>
      <c r="I1172">
        <v>1.22</v>
      </c>
      <c r="J1172">
        <v>14</v>
      </c>
      <c r="K1172">
        <v>17</v>
      </c>
      <c r="L1172" t="s">
        <v>7990</v>
      </c>
      <c r="O1172" t="s">
        <v>7784</v>
      </c>
      <c r="P1172" t="s">
        <v>7774</v>
      </c>
      <c r="Q1172" t="s">
        <v>7284</v>
      </c>
      <c r="T1172">
        <v>12.7</v>
      </c>
      <c r="U1172" t="s">
        <v>7983</v>
      </c>
      <c r="V1172">
        <v>1.9</v>
      </c>
      <c r="W1172" t="s">
        <v>7774</v>
      </c>
      <c r="X1172" t="s">
        <v>7788</v>
      </c>
      <c r="Y1172" t="s">
        <v>7774</v>
      </c>
      <c r="Z1172">
        <v>10</v>
      </c>
      <c r="AA1172">
        <v>10</v>
      </c>
      <c r="AB1172">
        <v>12</v>
      </c>
      <c r="AC1172" t="s">
        <v>8541</v>
      </c>
      <c r="AD1172">
        <v>42.7569424</v>
      </c>
      <c r="AE1172">
        <v>-82.032205980000001</v>
      </c>
      <c r="AF1172">
        <v>204.7</v>
      </c>
      <c r="AG1172">
        <v>290</v>
      </c>
      <c r="AH1172" t="s">
        <v>8087</v>
      </c>
      <c r="AI1172">
        <v>15</v>
      </c>
      <c r="AJ1172">
        <v>986</v>
      </c>
      <c r="AK1172">
        <v>3.3780000000000001</v>
      </c>
      <c r="AM1172">
        <v>4833</v>
      </c>
      <c r="AN1172">
        <v>4834</v>
      </c>
      <c r="AQ1172">
        <v>1.24</v>
      </c>
      <c r="AR1172">
        <v>1.24</v>
      </c>
      <c r="AT1172">
        <v>4.9000000000000004</v>
      </c>
      <c r="AU1172">
        <v>4.9000000000000004</v>
      </c>
      <c r="BA1172">
        <v>1.22</v>
      </c>
      <c r="BB1172">
        <v>14</v>
      </c>
    </row>
    <row r="1173" spans="1:54" hidden="1" x14ac:dyDescent="0.35">
      <c r="A1173" t="s">
        <v>7778</v>
      </c>
      <c r="B1173">
        <v>1169</v>
      </c>
      <c r="C1173">
        <v>3522.194</v>
      </c>
      <c r="D1173">
        <v>10</v>
      </c>
      <c r="E1173" t="s">
        <v>7782</v>
      </c>
      <c r="F1173" t="s">
        <v>7098</v>
      </c>
      <c r="L1173" t="s">
        <v>8089</v>
      </c>
      <c r="Q1173" t="s">
        <v>7284</v>
      </c>
      <c r="U1173" t="s">
        <v>7983</v>
      </c>
      <c r="V1173">
        <v>1.6</v>
      </c>
      <c r="W1173" t="s">
        <v>7774</v>
      </c>
      <c r="AC1173" t="s">
        <v>7112</v>
      </c>
      <c r="AD1173">
        <v>42.756941849999997</v>
      </c>
      <c r="AE1173">
        <v>-82.032206029999998</v>
      </c>
      <c r="AF1173">
        <v>204.7</v>
      </c>
      <c r="AH1173" t="s">
        <v>8087</v>
      </c>
      <c r="AK1173">
        <v>3.44</v>
      </c>
    </row>
    <row r="1174" spans="1:54" hidden="1" x14ac:dyDescent="0.35">
      <c r="A1174" t="s">
        <v>8084</v>
      </c>
      <c r="B1174">
        <v>1170</v>
      </c>
      <c r="C1174">
        <v>3523.1979999999999</v>
      </c>
      <c r="D1174">
        <v>10</v>
      </c>
      <c r="E1174" t="s">
        <v>7782</v>
      </c>
      <c r="F1174" t="s">
        <v>8085</v>
      </c>
      <c r="Q1174" t="s">
        <v>8640</v>
      </c>
      <c r="T1174">
        <v>12.7</v>
      </c>
      <c r="U1174" t="s">
        <v>8641</v>
      </c>
      <c r="W1174" t="s">
        <v>7774</v>
      </c>
      <c r="AD1174">
        <v>42.756932839999997</v>
      </c>
      <c r="AE1174">
        <v>-82.032206790000004</v>
      </c>
      <c r="AF1174">
        <v>204.7</v>
      </c>
      <c r="AG1174">
        <v>290</v>
      </c>
      <c r="AH1174" t="s">
        <v>8087</v>
      </c>
      <c r="AJ1174">
        <v>986</v>
      </c>
      <c r="AK1174">
        <v>4.444</v>
      </c>
    </row>
    <row r="1175" spans="1:54" hidden="1" x14ac:dyDescent="0.35">
      <c r="A1175" t="s">
        <v>7778</v>
      </c>
      <c r="B1175">
        <v>1171</v>
      </c>
      <c r="C1175">
        <v>3523.3580000000002</v>
      </c>
      <c r="D1175">
        <v>10</v>
      </c>
      <c r="E1175" t="s">
        <v>7782</v>
      </c>
      <c r="F1175" t="s">
        <v>8081</v>
      </c>
      <c r="Q1175" t="s">
        <v>8640</v>
      </c>
      <c r="U1175" t="s">
        <v>8641</v>
      </c>
      <c r="W1175" t="s">
        <v>7774</v>
      </c>
      <c r="AC1175" t="s">
        <v>7160</v>
      </c>
      <c r="AD1175">
        <v>42.75693141</v>
      </c>
      <c r="AE1175">
        <v>-82.032206909999999</v>
      </c>
      <c r="AF1175">
        <v>204.7</v>
      </c>
      <c r="AH1175" t="s">
        <v>8087</v>
      </c>
      <c r="AK1175">
        <v>0.16</v>
      </c>
    </row>
  </sheetData>
  <autoFilter ref="A4:BB1175" xr:uid="{C933C780-21E8-45CB-B08B-7D4577178051}">
    <filterColumn colId="6">
      <customFilters>
        <customFilter operator="notEqual" val=" "/>
      </customFilters>
    </filterColumn>
  </autoFilter>
  <conditionalFormatting sqref="B1:B1048576">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1456D-6665-462B-ACFB-003A83A10334}">
  <sheetPr codeName="Sheet11">
    <tabColor rgb="FF7030A0"/>
  </sheetPr>
  <dimension ref="A1:N698"/>
  <sheetViews>
    <sheetView workbookViewId="0">
      <selection activeCell="G8" sqref="G8"/>
    </sheetView>
  </sheetViews>
  <sheetFormatPr defaultRowHeight="14.5" x14ac:dyDescent="0.35"/>
  <cols>
    <col min="1" max="1" width="10.453125" bestFit="1" customWidth="1"/>
    <col min="2" max="2" width="14.08984375" bestFit="1" customWidth="1"/>
    <col min="3" max="3" width="14.08984375" style="69" bestFit="1" customWidth="1"/>
    <col min="4" max="4" width="11" customWidth="1"/>
    <col min="5" max="5" width="11.81640625" customWidth="1"/>
    <col min="6" max="6" width="16.6328125" bestFit="1" customWidth="1"/>
    <col min="7" max="7" width="17.453125" bestFit="1" customWidth="1"/>
    <col min="8" max="9" width="16.90625" bestFit="1" customWidth="1"/>
    <col min="10" max="10" width="14.1796875" bestFit="1" customWidth="1"/>
    <col min="11" max="11" width="16.6328125" bestFit="1" customWidth="1"/>
    <col min="12" max="12" width="15.08984375" bestFit="1" customWidth="1"/>
    <col min="13" max="13" width="11.7265625" bestFit="1" customWidth="1"/>
    <col min="14" max="14" width="11.1796875" bestFit="1" customWidth="1"/>
    <col min="15" max="15" width="13.36328125" bestFit="1" customWidth="1"/>
  </cols>
  <sheetData>
    <row r="1" spans="1:14" x14ac:dyDescent="0.35">
      <c r="A1" t="s">
        <v>7285</v>
      </c>
      <c r="B1" t="s">
        <v>7286</v>
      </c>
      <c r="C1" s="69" t="s">
        <v>7287</v>
      </c>
      <c r="D1" t="s">
        <v>7288</v>
      </c>
      <c r="E1" t="s">
        <v>7289</v>
      </c>
      <c r="F1" t="s">
        <v>7290</v>
      </c>
      <c r="G1" t="s">
        <v>7291</v>
      </c>
      <c r="H1" t="s">
        <v>7292</v>
      </c>
      <c r="I1" t="s">
        <v>7293</v>
      </c>
      <c r="J1" t="s">
        <v>61</v>
      </c>
      <c r="K1" t="s">
        <v>7294</v>
      </c>
      <c r="L1" t="s">
        <v>5654</v>
      </c>
      <c r="M1" t="s">
        <v>5655</v>
      </c>
      <c r="N1" t="s">
        <v>5658</v>
      </c>
    </row>
    <row r="2" spans="1:14" x14ac:dyDescent="0.35">
      <c r="A2">
        <v>10.792</v>
      </c>
      <c r="B2" t="s">
        <v>3291</v>
      </c>
      <c r="C2" s="69" t="s">
        <v>3290</v>
      </c>
      <c r="D2">
        <v>0.28541666666666665</v>
      </c>
      <c r="E2">
        <v>13.4</v>
      </c>
      <c r="F2">
        <v>5</v>
      </c>
      <c r="G2" t="s">
        <v>7295</v>
      </c>
      <c r="H2" t="s">
        <v>7296</v>
      </c>
      <c r="K2" t="s">
        <v>5677</v>
      </c>
      <c r="L2">
        <v>8.6</v>
      </c>
      <c r="M2">
        <v>15</v>
      </c>
      <c r="N2" t="s">
        <v>144</v>
      </c>
    </row>
    <row r="3" spans="1:14" x14ac:dyDescent="0.35">
      <c r="A3">
        <v>11.741</v>
      </c>
      <c r="B3" t="s">
        <v>3295</v>
      </c>
      <c r="C3" s="69" t="s">
        <v>3290</v>
      </c>
      <c r="D3">
        <v>0.19791666666666666</v>
      </c>
      <c r="E3">
        <v>13.5</v>
      </c>
      <c r="F3">
        <v>5</v>
      </c>
      <c r="G3" t="s">
        <v>7295</v>
      </c>
      <c r="H3" t="s">
        <v>7296</v>
      </c>
      <c r="K3" t="s">
        <v>5677</v>
      </c>
      <c r="L3">
        <v>8.3000000000000007</v>
      </c>
      <c r="M3">
        <v>15</v>
      </c>
      <c r="N3" t="s">
        <v>144</v>
      </c>
    </row>
    <row r="4" spans="1:14" x14ac:dyDescent="0.35">
      <c r="A4">
        <v>11.907</v>
      </c>
      <c r="B4" t="s">
        <v>3299</v>
      </c>
      <c r="C4" s="69" t="s">
        <v>3290</v>
      </c>
      <c r="D4">
        <v>0.26250000000000001</v>
      </c>
      <c r="E4">
        <v>12.4</v>
      </c>
      <c r="F4">
        <v>5</v>
      </c>
      <c r="G4" t="s">
        <v>7295</v>
      </c>
      <c r="H4" t="s">
        <v>7296</v>
      </c>
      <c r="K4" t="s">
        <v>5677</v>
      </c>
      <c r="L4">
        <v>15</v>
      </c>
      <c r="M4">
        <v>15</v>
      </c>
      <c r="N4" t="s">
        <v>144</v>
      </c>
    </row>
    <row r="5" spans="1:14" x14ac:dyDescent="0.35">
      <c r="A5">
        <v>12.291</v>
      </c>
      <c r="B5" t="s">
        <v>3302</v>
      </c>
      <c r="C5" s="69" t="s">
        <v>3290</v>
      </c>
      <c r="D5">
        <v>0.29583333333333334</v>
      </c>
      <c r="E5">
        <v>13.6</v>
      </c>
      <c r="F5">
        <v>5</v>
      </c>
      <c r="G5" t="s">
        <v>7295</v>
      </c>
      <c r="H5" t="s">
        <v>7296</v>
      </c>
      <c r="K5" t="s">
        <v>5677</v>
      </c>
      <c r="L5">
        <v>8</v>
      </c>
      <c r="M5">
        <v>15</v>
      </c>
      <c r="N5" t="s">
        <v>144</v>
      </c>
    </row>
    <row r="6" spans="1:14" x14ac:dyDescent="0.35">
      <c r="A6">
        <v>12.294</v>
      </c>
      <c r="B6" t="s">
        <v>3304</v>
      </c>
      <c r="C6" s="69" t="s">
        <v>3290</v>
      </c>
      <c r="D6">
        <v>0.21875</v>
      </c>
      <c r="E6">
        <v>12</v>
      </c>
      <c r="F6">
        <v>5</v>
      </c>
      <c r="G6" t="s">
        <v>7295</v>
      </c>
      <c r="H6" t="s">
        <v>7296</v>
      </c>
      <c r="K6" t="s">
        <v>5677</v>
      </c>
      <c r="L6">
        <v>8</v>
      </c>
      <c r="M6">
        <v>15</v>
      </c>
      <c r="N6" t="s">
        <v>144</v>
      </c>
    </row>
    <row r="7" spans="1:14" x14ac:dyDescent="0.35">
      <c r="A7">
        <v>12.339</v>
      </c>
      <c r="B7" t="s">
        <v>3305</v>
      </c>
      <c r="C7" s="69" t="s">
        <v>3290</v>
      </c>
      <c r="D7">
        <v>0.28819444444444442</v>
      </c>
      <c r="E7">
        <v>12.5</v>
      </c>
      <c r="F7">
        <v>5</v>
      </c>
      <c r="G7" t="s">
        <v>7295</v>
      </c>
      <c r="H7" t="s">
        <v>7296</v>
      </c>
      <c r="K7" t="s">
        <v>5677</v>
      </c>
      <c r="L7">
        <v>9.9</v>
      </c>
      <c r="M7">
        <v>15</v>
      </c>
      <c r="N7" t="s">
        <v>144</v>
      </c>
    </row>
    <row r="8" spans="1:14" x14ac:dyDescent="0.35">
      <c r="A8">
        <v>12.691000000000001</v>
      </c>
      <c r="B8" t="s">
        <v>3306</v>
      </c>
      <c r="C8" s="69" t="s">
        <v>3290</v>
      </c>
      <c r="D8">
        <v>0.29097222222222224</v>
      </c>
      <c r="E8">
        <v>12.4</v>
      </c>
      <c r="F8">
        <v>5</v>
      </c>
      <c r="G8" t="s">
        <v>7295</v>
      </c>
      <c r="H8" t="s">
        <v>7296</v>
      </c>
      <c r="K8" t="s">
        <v>5677</v>
      </c>
      <c r="L8">
        <v>10.4</v>
      </c>
      <c r="M8">
        <v>15</v>
      </c>
      <c r="N8" t="s">
        <v>144</v>
      </c>
    </row>
    <row r="9" spans="1:14" x14ac:dyDescent="0.35">
      <c r="A9">
        <v>12.771000000000001</v>
      </c>
      <c r="B9" t="s">
        <v>3307</v>
      </c>
      <c r="C9" s="69" t="s">
        <v>3290</v>
      </c>
      <c r="D9">
        <v>0.26805555555555555</v>
      </c>
      <c r="E9">
        <v>13.1</v>
      </c>
      <c r="F9">
        <v>5</v>
      </c>
      <c r="G9" t="s">
        <v>7295</v>
      </c>
      <c r="H9" t="s">
        <v>7296</v>
      </c>
      <c r="K9" t="s">
        <v>5677</v>
      </c>
      <c r="L9">
        <v>9.6</v>
      </c>
      <c r="M9">
        <v>15</v>
      </c>
      <c r="N9" t="s">
        <v>144</v>
      </c>
    </row>
    <row r="10" spans="1:14" x14ac:dyDescent="0.35">
      <c r="A10">
        <v>12.961</v>
      </c>
      <c r="B10" t="s">
        <v>3308</v>
      </c>
      <c r="C10" s="69" t="s">
        <v>3290</v>
      </c>
      <c r="D10">
        <v>0.19930555555555557</v>
      </c>
      <c r="E10">
        <v>12.4</v>
      </c>
      <c r="F10">
        <v>3</v>
      </c>
      <c r="G10" t="s">
        <v>7295</v>
      </c>
      <c r="H10" t="s">
        <v>7296</v>
      </c>
      <c r="K10" t="s">
        <v>5677</v>
      </c>
      <c r="L10">
        <v>12.1</v>
      </c>
      <c r="M10">
        <v>25.5</v>
      </c>
      <c r="N10" t="s">
        <v>144</v>
      </c>
    </row>
    <row r="11" spans="1:14" x14ac:dyDescent="0.35">
      <c r="A11">
        <v>13.038</v>
      </c>
      <c r="B11" t="s">
        <v>3309</v>
      </c>
      <c r="C11" s="69" t="s">
        <v>3290</v>
      </c>
      <c r="D11">
        <v>0.28263888888888888</v>
      </c>
      <c r="E11">
        <v>11.3</v>
      </c>
      <c r="F11">
        <v>4</v>
      </c>
      <c r="G11" t="s">
        <v>7295</v>
      </c>
      <c r="H11" t="s">
        <v>7296</v>
      </c>
      <c r="K11" t="s">
        <v>5677</v>
      </c>
      <c r="L11">
        <v>8.8000000000000007</v>
      </c>
      <c r="M11">
        <v>23.2</v>
      </c>
      <c r="N11" t="s">
        <v>144</v>
      </c>
    </row>
    <row r="12" spans="1:14" x14ac:dyDescent="0.35">
      <c r="A12">
        <v>13.332000000000001</v>
      </c>
      <c r="B12" t="s">
        <v>3310</v>
      </c>
      <c r="C12" s="69" t="s">
        <v>3290</v>
      </c>
      <c r="D12">
        <v>0.26250000000000001</v>
      </c>
      <c r="E12">
        <v>13.7</v>
      </c>
      <c r="F12">
        <v>5</v>
      </c>
      <c r="G12" t="s">
        <v>7295</v>
      </c>
      <c r="H12" t="s">
        <v>7296</v>
      </c>
      <c r="K12" t="s">
        <v>5677</v>
      </c>
      <c r="L12">
        <v>8.3000000000000007</v>
      </c>
      <c r="M12">
        <v>15</v>
      </c>
      <c r="N12" t="s">
        <v>144</v>
      </c>
    </row>
    <row r="13" spans="1:14" x14ac:dyDescent="0.35">
      <c r="A13">
        <v>13.61</v>
      </c>
      <c r="B13" t="s">
        <v>3311</v>
      </c>
      <c r="C13" s="69" t="s">
        <v>3290</v>
      </c>
      <c r="D13">
        <v>0.20694444444444443</v>
      </c>
      <c r="E13">
        <v>13.8</v>
      </c>
      <c r="F13">
        <v>5</v>
      </c>
      <c r="G13" t="s">
        <v>7295</v>
      </c>
      <c r="H13" t="s">
        <v>7296</v>
      </c>
      <c r="K13" t="s">
        <v>5677</v>
      </c>
      <c r="L13">
        <v>8</v>
      </c>
      <c r="M13">
        <v>15</v>
      </c>
      <c r="N13" t="s">
        <v>144</v>
      </c>
    </row>
    <row r="14" spans="1:14" x14ac:dyDescent="0.35">
      <c r="A14">
        <v>13.667999999999999</v>
      </c>
      <c r="B14" t="s">
        <v>3313</v>
      </c>
      <c r="C14" s="69" t="s">
        <v>3290</v>
      </c>
      <c r="D14">
        <v>0.26944444444444443</v>
      </c>
      <c r="E14">
        <v>11.7</v>
      </c>
      <c r="F14">
        <v>5</v>
      </c>
      <c r="G14" t="s">
        <v>7295</v>
      </c>
      <c r="H14" t="s">
        <v>7296</v>
      </c>
      <c r="K14" t="s">
        <v>5677</v>
      </c>
      <c r="L14">
        <v>8</v>
      </c>
      <c r="M14">
        <v>15</v>
      </c>
      <c r="N14" t="s">
        <v>144</v>
      </c>
    </row>
    <row r="15" spans="1:14" x14ac:dyDescent="0.35">
      <c r="A15">
        <v>14.087</v>
      </c>
      <c r="B15" t="s">
        <v>3314</v>
      </c>
      <c r="C15" s="69" t="s">
        <v>3290</v>
      </c>
      <c r="D15">
        <v>0.21944444444444444</v>
      </c>
      <c r="E15">
        <v>12.5</v>
      </c>
      <c r="F15">
        <v>4</v>
      </c>
      <c r="G15" t="s">
        <v>7295</v>
      </c>
      <c r="H15" t="s">
        <v>7296</v>
      </c>
      <c r="K15" t="s">
        <v>5677</v>
      </c>
      <c r="L15">
        <v>10.6</v>
      </c>
      <c r="M15">
        <v>23</v>
      </c>
      <c r="N15" t="s">
        <v>144</v>
      </c>
    </row>
    <row r="16" spans="1:14" x14ac:dyDescent="0.35">
      <c r="A16">
        <v>14.138999999999999</v>
      </c>
      <c r="B16" t="s">
        <v>3315</v>
      </c>
      <c r="C16" s="69" t="s">
        <v>3290</v>
      </c>
      <c r="D16">
        <v>0.28611111111111109</v>
      </c>
      <c r="E16">
        <v>11.1</v>
      </c>
      <c r="F16">
        <v>5</v>
      </c>
      <c r="G16" t="s">
        <v>7295</v>
      </c>
      <c r="H16" t="s">
        <v>7296</v>
      </c>
      <c r="K16" t="s">
        <v>5677</v>
      </c>
      <c r="L16">
        <v>9.3000000000000007</v>
      </c>
      <c r="M16">
        <v>15</v>
      </c>
      <c r="N16" t="s">
        <v>144</v>
      </c>
    </row>
    <row r="17" spans="1:14" x14ac:dyDescent="0.35">
      <c r="A17">
        <v>14.656000000000001</v>
      </c>
      <c r="B17" t="s">
        <v>3316</v>
      </c>
      <c r="C17" s="69" t="s">
        <v>3290</v>
      </c>
      <c r="D17">
        <v>0.20833333333333334</v>
      </c>
      <c r="E17">
        <v>12.8</v>
      </c>
      <c r="F17">
        <v>5</v>
      </c>
      <c r="G17" t="s">
        <v>7295</v>
      </c>
      <c r="H17" t="s">
        <v>7296</v>
      </c>
      <c r="K17" t="s">
        <v>5677</v>
      </c>
      <c r="L17">
        <v>8.3000000000000007</v>
      </c>
      <c r="M17">
        <v>15</v>
      </c>
      <c r="N17" t="s">
        <v>144</v>
      </c>
    </row>
    <row r="18" spans="1:14" x14ac:dyDescent="0.35">
      <c r="A18">
        <v>14.76</v>
      </c>
      <c r="B18" t="s">
        <v>3317</v>
      </c>
      <c r="C18" s="69" t="s">
        <v>3290</v>
      </c>
      <c r="D18">
        <v>0.22013888888888888</v>
      </c>
      <c r="E18">
        <v>11.8</v>
      </c>
      <c r="F18">
        <v>6</v>
      </c>
      <c r="G18" t="s">
        <v>7295</v>
      </c>
      <c r="H18" t="s">
        <v>7296</v>
      </c>
      <c r="K18" t="s">
        <v>5677</v>
      </c>
      <c r="L18">
        <v>8.9</v>
      </c>
      <c r="M18">
        <v>15</v>
      </c>
      <c r="N18" t="s">
        <v>144</v>
      </c>
    </row>
    <row r="19" spans="1:14" x14ac:dyDescent="0.35">
      <c r="A19">
        <v>14.78</v>
      </c>
      <c r="B19" t="s">
        <v>3318</v>
      </c>
      <c r="C19" s="69" t="s">
        <v>3290</v>
      </c>
      <c r="D19">
        <v>0.2722222222222222</v>
      </c>
      <c r="E19">
        <v>13.1</v>
      </c>
      <c r="F19">
        <v>5</v>
      </c>
      <c r="G19" t="s">
        <v>7295</v>
      </c>
      <c r="H19" t="s">
        <v>7296</v>
      </c>
      <c r="K19" t="s">
        <v>5677</v>
      </c>
      <c r="L19">
        <v>8.8000000000000007</v>
      </c>
      <c r="M19">
        <v>15</v>
      </c>
      <c r="N19" t="s">
        <v>144</v>
      </c>
    </row>
    <row r="20" spans="1:14" x14ac:dyDescent="0.35">
      <c r="A20">
        <v>14.909000000000001</v>
      </c>
      <c r="B20" t="s">
        <v>3319</v>
      </c>
      <c r="C20" s="69" t="s">
        <v>3290</v>
      </c>
      <c r="D20">
        <v>0.2902777777777778</v>
      </c>
      <c r="E20">
        <v>13.3</v>
      </c>
      <c r="F20">
        <v>5</v>
      </c>
      <c r="G20" t="s">
        <v>7295</v>
      </c>
      <c r="H20" t="s">
        <v>7296</v>
      </c>
      <c r="K20" t="s">
        <v>5677</v>
      </c>
      <c r="L20">
        <v>8.1999999999999993</v>
      </c>
      <c r="M20">
        <v>15</v>
      </c>
      <c r="N20" t="s">
        <v>144</v>
      </c>
    </row>
    <row r="21" spans="1:14" x14ac:dyDescent="0.35">
      <c r="A21">
        <v>15.721</v>
      </c>
      <c r="B21" t="s">
        <v>3322</v>
      </c>
      <c r="C21" s="69" t="s">
        <v>3290</v>
      </c>
      <c r="D21">
        <v>0.28749999999999998</v>
      </c>
      <c r="E21">
        <v>11.9</v>
      </c>
      <c r="F21">
        <v>5</v>
      </c>
      <c r="G21" t="s">
        <v>7295</v>
      </c>
      <c r="H21" t="s">
        <v>7296</v>
      </c>
      <c r="K21" t="s">
        <v>5677</v>
      </c>
      <c r="L21">
        <v>8.3000000000000007</v>
      </c>
      <c r="M21">
        <v>15</v>
      </c>
      <c r="N21" t="s">
        <v>144</v>
      </c>
    </row>
    <row r="22" spans="1:14" x14ac:dyDescent="0.35">
      <c r="A22">
        <v>15.827</v>
      </c>
      <c r="B22" t="s">
        <v>3323</v>
      </c>
      <c r="C22" s="69" t="s">
        <v>3290</v>
      </c>
      <c r="D22">
        <v>0.27083333333333331</v>
      </c>
      <c r="E22">
        <v>13.3</v>
      </c>
      <c r="F22">
        <v>5</v>
      </c>
      <c r="G22" t="s">
        <v>7295</v>
      </c>
      <c r="H22" t="s">
        <v>7296</v>
      </c>
      <c r="K22" t="s">
        <v>5677</v>
      </c>
      <c r="L22">
        <v>14.7</v>
      </c>
      <c r="M22">
        <v>15</v>
      </c>
      <c r="N22" t="s">
        <v>144</v>
      </c>
    </row>
    <row r="23" spans="1:14" x14ac:dyDescent="0.35">
      <c r="A23">
        <v>17.065999999999999</v>
      </c>
      <c r="B23" t="s">
        <v>3325</v>
      </c>
      <c r="C23" s="69" t="s">
        <v>3290</v>
      </c>
      <c r="D23">
        <v>0.2902777777777778</v>
      </c>
      <c r="E23">
        <v>11.7</v>
      </c>
      <c r="F23">
        <v>5</v>
      </c>
      <c r="G23" t="s">
        <v>7295</v>
      </c>
      <c r="H23" t="s">
        <v>7296</v>
      </c>
      <c r="K23" t="s">
        <v>5677</v>
      </c>
      <c r="L23">
        <v>8</v>
      </c>
      <c r="M23">
        <v>15</v>
      </c>
      <c r="N23" t="s">
        <v>144</v>
      </c>
    </row>
    <row r="24" spans="1:14" x14ac:dyDescent="0.35">
      <c r="A24">
        <v>17.757000000000001</v>
      </c>
      <c r="B24" t="s">
        <v>3326</v>
      </c>
      <c r="C24" s="69" t="s">
        <v>3290</v>
      </c>
      <c r="D24">
        <v>0.2951388888888889</v>
      </c>
      <c r="E24">
        <v>12.9</v>
      </c>
      <c r="F24">
        <v>5</v>
      </c>
      <c r="G24" t="s">
        <v>7295</v>
      </c>
      <c r="H24" t="s">
        <v>7296</v>
      </c>
      <c r="K24" t="s">
        <v>5677</v>
      </c>
      <c r="L24">
        <v>9.9</v>
      </c>
      <c r="M24">
        <v>15</v>
      </c>
      <c r="N24" t="s">
        <v>144</v>
      </c>
    </row>
    <row r="25" spans="1:14" x14ac:dyDescent="0.35">
      <c r="A25">
        <v>20.664000000000001</v>
      </c>
      <c r="B25" t="s">
        <v>3327</v>
      </c>
      <c r="C25" s="69" t="s">
        <v>3290</v>
      </c>
      <c r="D25">
        <v>0.27430555555555558</v>
      </c>
      <c r="E25">
        <v>13.6</v>
      </c>
      <c r="F25">
        <v>3</v>
      </c>
      <c r="G25" t="s">
        <v>7295</v>
      </c>
      <c r="H25" t="s">
        <v>7296</v>
      </c>
      <c r="K25" t="s">
        <v>5677</v>
      </c>
      <c r="L25">
        <v>14.1</v>
      </c>
      <c r="M25">
        <v>23.4</v>
      </c>
      <c r="N25" t="s">
        <v>144</v>
      </c>
    </row>
    <row r="26" spans="1:14" x14ac:dyDescent="0.35">
      <c r="A26">
        <v>20.715</v>
      </c>
      <c r="B26" t="s">
        <v>3328</v>
      </c>
      <c r="C26" s="69" t="s">
        <v>3290</v>
      </c>
      <c r="D26">
        <v>0.21527777777777779</v>
      </c>
      <c r="E26">
        <v>11.2</v>
      </c>
      <c r="F26">
        <v>5</v>
      </c>
      <c r="G26" t="s">
        <v>7295</v>
      </c>
      <c r="H26" t="s">
        <v>7296</v>
      </c>
      <c r="K26" t="s">
        <v>5677</v>
      </c>
      <c r="L26">
        <v>10.199999999999999</v>
      </c>
      <c r="M26">
        <v>15</v>
      </c>
      <c r="N26" t="s">
        <v>144</v>
      </c>
    </row>
    <row r="27" spans="1:14" x14ac:dyDescent="0.35">
      <c r="A27">
        <v>21.152000000000001</v>
      </c>
      <c r="B27" t="s">
        <v>3329</v>
      </c>
      <c r="C27" s="69" t="s">
        <v>3290</v>
      </c>
      <c r="D27">
        <v>0.21875</v>
      </c>
      <c r="E27">
        <v>13.9</v>
      </c>
      <c r="F27">
        <v>5</v>
      </c>
      <c r="G27" t="s">
        <v>7295</v>
      </c>
      <c r="H27" t="s">
        <v>7296</v>
      </c>
      <c r="K27" t="s">
        <v>5677</v>
      </c>
      <c r="L27">
        <v>8.1999999999999993</v>
      </c>
      <c r="M27">
        <v>15</v>
      </c>
      <c r="N27" t="s">
        <v>144</v>
      </c>
    </row>
    <row r="28" spans="1:14" x14ac:dyDescent="0.35">
      <c r="A28">
        <v>25.994</v>
      </c>
      <c r="B28" t="s">
        <v>3331</v>
      </c>
      <c r="C28" s="69" t="s">
        <v>3290</v>
      </c>
      <c r="D28">
        <v>0.18888888888888888</v>
      </c>
      <c r="E28">
        <v>12.5</v>
      </c>
      <c r="F28">
        <v>4</v>
      </c>
      <c r="G28" t="s">
        <v>7295</v>
      </c>
      <c r="H28" t="s">
        <v>7296</v>
      </c>
      <c r="K28" t="s">
        <v>5677</v>
      </c>
      <c r="L28">
        <v>8</v>
      </c>
      <c r="M28">
        <v>15</v>
      </c>
      <c r="N28" t="s">
        <v>144</v>
      </c>
    </row>
    <row r="29" spans="1:14" x14ac:dyDescent="0.35">
      <c r="A29">
        <v>26.033999999999999</v>
      </c>
      <c r="B29" t="s">
        <v>3332</v>
      </c>
      <c r="C29" s="69" t="s">
        <v>3290</v>
      </c>
      <c r="D29">
        <v>0.29652777777777778</v>
      </c>
      <c r="E29">
        <v>12.2</v>
      </c>
      <c r="F29">
        <v>4</v>
      </c>
      <c r="G29" t="s">
        <v>7295</v>
      </c>
      <c r="H29" t="s">
        <v>7296</v>
      </c>
      <c r="K29" t="s">
        <v>5677</v>
      </c>
      <c r="L29">
        <v>8.4</v>
      </c>
      <c r="M29">
        <v>15</v>
      </c>
      <c r="N29" t="s">
        <v>144</v>
      </c>
    </row>
    <row r="30" spans="1:14" x14ac:dyDescent="0.35">
      <c r="A30">
        <v>26.085999999999999</v>
      </c>
      <c r="B30" t="s">
        <v>3333</v>
      </c>
      <c r="C30" s="69" t="s">
        <v>3290</v>
      </c>
      <c r="D30">
        <v>0.19166666666666668</v>
      </c>
      <c r="E30">
        <v>13.2</v>
      </c>
      <c r="F30">
        <v>6</v>
      </c>
      <c r="G30" t="s">
        <v>7295</v>
      </c>
      <c r="H30" t="s">
        <v>7296</v>
      </c>
      <c r="K30" t="s">
        <v>5677</v>
      </c>
      <c r="L30">
        <v>8.4</v>
      </c>
      <c r="M30">
        <v>15</v>
      </c>
      <c r="N30" t="s">
        <v>144</v>
      </c>
    </row>
    <row r="31" spans="1:14" x14ac:dyDescent="0.35">
      <c r="A31">
        <v>26.213000000000001</v>
      </c>
      <c r="B31" t="s">
        <v>3334</v>
      </c>
      <c r="C31" s="69" t="s">
        <v>3290</v>
      </c>
      <c r="D31">
        <v>0.18958333333333333</v>
      </c>
      <c r="E31">
        <v>11.2</v>
      </c>
      <c r="F31">
        <v>5</v>
      </c>
      <c r="G31" t="s">
        <v>7295</v>
      </c>
      <c r="H31" t="s">
        <v>7296</v>
      </c>
      <c r="K31" t="s">
        <v>5677</v>
      </c>
      <c r="L31">
        <v>8</v>
      </c>
      <c r="M31">
        <v>15</v>
      </c>
      <c r="N31" t="s">
        <v>144</v>
      </c>
    </row>
    <row r="32" spans="1:14" x14ac:dyDescent="0.35">
      <c r="A32">
        <v>28.087</v>
      </c>
      <c r="B32" t="s">
        <v>3335</v>
      </c>
      <c r="C32" s="69" t="s">
        <v>3290</v>
      </c>
      <c r="D32">
        <v>0.20277777777777778</v>
      </c>
      <c r="E32">
        <v>14</v>
      </c>
      <c r="F32">
        <v>3</v>
      </c>
      <c r="G32" t="s">
        <v>7295</v>
      </c>
      <c r="H32" t="s">
        <v>7296</v>
      </c>
      <c r="K32" t="s">
        <v>5677</v>
      </c>
      <c r="L32">
        <v>10.1</v>
      </c>
      <c r="M32">
        <v>28.2</v>
      </c>
      <c r="N32" t="s">
        <v>144</v>
      </c>
    </row>
    <row r="33" spans="1:14" x14ac:dyDescent="0.35">
      <c r="A33">
        <v>28.282</v>
      </c>
      <c r="B33" t="s">
        <v>3336</v>
      </c>
      <c r="C33" s="69" t="s">
        <v>3290</v>
      </c>
      <c r="D33">
        <v>0.18888888888888888</v>
      </c>
      <c r="E33">
        <v>12</v>
      </c>
      <c r="F33">
        <v>5</v>
      </c>
      <c r="G33" t="s">
        <v>7295</v>
      </c>
      <c r="H33" t="s">
        <v>7296</v>
      </c>
      <c r="K33" t="s">
        <v>5677</v>
      </c>
      <c r="L33">
        <v>8</v>
      </c>
      <c r="M33">
        <v>15</v>
      </c>
      <c r="N33" t="s">
        <v>144</v>
      </c>
    </row>
    <row r="34" spans="1:14" x14ac:dyDescent="0.35">
      <c r="A34">
        <v>28.405999999999999</v>
      </c>
      <c r="B34" t="s">
        <v>3337</v>
      </c>
      <c r="C34" s="69" t="s">
        <v>3290</v>
      </c>
      <c r="D34">
        <v>0.28888888888888886</v>
      </c>
      <c r="E34">
        <v>12.3</v>
      </c>
      <c r="F34">
        <v>5</v>
      </c>
      <c r="G34" t="s">
        <v>7295</v>
      </c>
      <c r="H34" t="s">
        <v>7296</v>
      </c>
      <c r="K34" t="s">
        <v>5677</v>
      </c>
      <c r="L34">
        <v>8</v>
      </c>
      <c r="M34">
        <v>15</v>
      </c>
      <c r="N34" t="s">
        <v>144</v>
      </c>
    </row>
    <row r="35" spans="1:14" x14ac:dyDescent="0.35">
      <c r="A35">
        <v>28.538</v>
      </c>
      <c r="B35" t="s">
        <v>3338</v>
      </c>
      <c r="C35" s="69" t="s">
        <v>3290</v>
      </c>
      <c r="D35">
        <v>0.21319444444444444</v>
      </c>
      <c r="E35">
        <v>11.7</v>
      </c>
      <c r="F35">
        <v>5</v>
      </c>
      <c r="G35" t="s">
        <v>7295</v>
      </c>
      <c r="H35" t="s">
        <v>7296</v>
      </c>
      <c r="K35" t="s">
        <v>5677</v>
      </c>
      <c r="L35">
        <v>8.5</v>
      </c>
      <c r="M35">
        <v>15</v>
      </c>
      <c r="N35" t="s">
        <v>144</v>
      </c>
    </row>
    <row r="36" spans="1:14" x14ac:dyDescent="0.35">
      <c r="A36">
        <v>28.899000000000001</v>
      </c>
      <c r="B36" t="s">
        <v>3340</v>
      </c>
      <c r="C36" s="69" t="s">
        <v>3339</v>
      </c>
      <c r="D36">
        <v>0.43194444444444446</v>
      </c>
      <c r="E36">
        <v>15.6</v>
      </c>
      <c r="F36">
        <v>8</v>
      </c>
      <c r="G36" t="s">
        <v>7295</v>
      </c>
      <c r="H36" t="s">
        <v>7296</v>
      </c>
      <c r="K36" t="s">
        <v>5752</v>
      </c>
      <c r="L36">
        <v>9.6999999999999993</v>
      </c>
      <c r="M36">
        <v>15</v>
      </c>
      <c r="N36" t="s">
        <v>144</v>
      </c>
    </row>
    <row r="37" spans="1:14" x14ac:dyDescent="0.35">
      <c r="A37">
        <v>30.797000000000001</v>
      </c>
      <c r="B37" t="s">
        <v>3342</v>
      </c>
      <c r="C37" s="69" t="s">
        <v>3290</v>
      </c>
      <c r="D37">
        <v>0.20624999999999999</v>
      </c>
      <c r="E37">
        <v>12.9</v>
      </c>
      <c r="F37">
        <v>5</v>
      </c>
      <c r="G37" t="s">
        <v>7295</v>
      </c>
      <c r="H37" t="s">
        <v>7296</v>
      </c>
      <c r="K37" t="s">
        <v>5677</v>
      </c>
      <c r="L37">
        <v>8</v>
      </c>
      <c r="M37">
        <v>15</v>
      </c>
      <c r="N37" t="s">
        <v>144</v>
      </c>
    </row>
    <row r="38" spans="1:14" x14ac:dyDescent="0.35">
      <c r="A38">
        <v>31.792999999999999</v>
      </c>
      <c r="B38" t="s">
        <v>3343</v>
      </c>
      <c r="C38" s="69" t="s">
        <v>3290</v>
      </c>
      <c r="D38">
        <v>0.27083333333333331</v>
      </c>
      <c r="E38">
        <v>14.7</v>
      </c>
      <c r="F38">
        <v>4</v>
      </c>
      <c r="G38" t="s">
        <v>7295</v>
      </c>
      <c r="H38" t="s">
        <v>7296</v>
      </c>
      <c r="K38" t="s">
        <v>5677</v>
      </c>
      <c r="L38">
        <v>8</v>
      </c>
      <c r="M38">
        <v>15</v>
      </c>
      <c r="N38" t="s">
        <v>144</v>
      </c>
    </row>
    <row r="39" spans="1:14" x14ac:dyDescent="0.35">
      <c r="A39">
        <v>38.04</v>
      </c>
      <c r="B39" t="s">
        <v>3346</v>
      </c>
      <c r="C39" s="69" t="s">
        <v>3290</v>
      </c>
      <c r="D39">
        <v>0.29236111111111113</v>
      </c>
      <c r="E39">
        <v>12.6</v>
      </c>
      <c r="F39">
        <v>5</v>
      </c>
      <c r="G39" t="s">
        <v>7295</v>
      </c>
      <c r="H39" t="s">
        <v>7296</v>
      </c>
      <c r="K39" t="s">
        <v>5677</v>
      </c>
      <c r="L39">
        <v>8.1</v>
      </c>
      <c r="M39">
        <v>15</v>
      </c>
      <c r="N39" t="s">
        <v>144</v>
      </c>
    </row>
    <row r="40" spans="1:14" x14ac:dyDescent="0.35">
      <c r="A40">
        <v>64.135999999999996</v>
      </c>
      <c r="B40" t="s">
        <v>3350</v>
      </c>
      <c r="C40" s="69" t="s">
        <v>3339</v>
      </c>
      <c r="D40">
        <v>0.4375</v>
      </c>
      <c r="E40">
        <v>11.4</v>
      </c>
      <c r="F40">
        <v>5</v>
      </c>
      <c r="G40" t="s">
        <v>7295</v>
      </c>
      <c r="H40" t="s">
        <v>7296</v>
      </c>
      <c r="K40" t="s">
        <v>5677</v>
      </c>
      <c r="L40">
        <v>14.6</v>
      </c>
      <c r="M40">
        <v>15</v>
      </c>
      <c r="N40" t="s">
        <v>144</v>
      </c>
    </row>
    <row r="41" spans="1:14" x14ac:dyDescent="0.35">
      <c r="A41">
        <v>124.70699999999999</v>
      </c>
      <c r="B41" t="s">
        <v>3408</v>
      </c>
      <c r="C41" t="s">
        <v>3407</v>
      </c>
      <c r="D41">
        <v>4.3055555555555555E-2</v>
      </c>
      <c r="E41">
        <v>11.8</v>
      </c>
      <c r="F41">
        <v>9</v>
      </c>
      <c r="G41" t="s">
        <v>7295</v>
      </c>
      <c r="H41" t="s">
        <v>7296</v>
      </c>
      <c r="K41" t="s">
        <v>5672</v>
      </c>
      <c r="L41">
        <v>30.9</v>
      </c>
      <c r="M41">
        <v>40.4</v>
      </c>
      <c r="N41" t="s">
        <v>144</v>
      </c>
    </row>
    <row r="42" spans="1:14" x14ac:dyDescent="0.35">
      <c r="A42">
        <v>210.75700000000001</v>
      </c>
      <c r="B42" t="s">
        <v>3487</v>
      </c>
      <c r="C42" s="69" t="s">
        <v>3339</v>
      </c>
      <c r="D42">
        <v>0.43611111111111112</v>
      </c>
      <c r="E42">
        <v>11</v>
      </c>
      <c r="F42">
        <v>6</v>
      </c>
      <c r="G42" t="s">
        <v>7295</v>
      </c>
      <c r="H42" t="s">
        <v>7296</v>
      </c>
      <c r="K42" t="s">
        <v>5752</v>
      </c>
      <c r="L42">
        <v>24.4</v>
      </c>
      <c r="M42">
        <v>20.6</v>
      </c>
      <c r="N42" t="s">
        <v>144</v>
      </c>
    </row>
    <row r="43" spans="1:14" x14ac:dyDescent="0.35">
      <c r="A43">
        <v>210.84899999999999</v>
      </c>
      <c r="B43" t="s">
        <v>7297</v>
      </c>
      <c r="C43" t="s">
        <v>3339</v>
      </c>
      <c r="D43">
        <v>0.43888888888888888</v>
      </c>
      <c r="F43">
        <v>11</v>
      </c>
      <c r="G43" t="s">
        <v>7298</v>
      </c>
      <c r="H43" t="s">
        <v>7299</v>
      </c>
      <c r="K43" t="s">
        <v>5752</v>
      </c>
      <c r="L43">
        <v>99.1</v>
      </c>
      <c r="M43">
        <v>10.1</v>
      </c>
      <c r="N43" t="s">
        <v>144</v>
      </c>
    </row>
    <row r="44" spans="1:14" x14ac:dyDescent="0.35">
      <c r="A44">
        <v>210.90899999999999</v>
      </c>
      <c r="B44" t="s">
        <v>3490</v>
      </c>
      <c r="C44" s="69" t="s">
        <v>3339</v>
      </c>
      <c r="D44">
        <v>0.42777777777777776</v>
      </c>
      <c r="E44">
        <v>20.8</v>
      </c>
      <c r="F44">
        <v>12</v>
      </c>
      <c r="G44" t="s">
        <v>7295</v>
      </c>
      <c r="H44" t="s">
        <v>7296</v>
      </c>
      <c r="I44">
        <v>16</v>
      </c>
      <c r="K44" t="s">
        <v>5752</v>
      </c>
      <c r="L44">
        <v>20.6</v>
      </c>
      <c r="M44">
        <v>19.3</v>
      </c>
      <c r="N44" t="s">
        <v>144</v>
      </c>
    </row>
    <row r="45" spans="1:14" x14ac:dyDescent="0.35">
      <c r="A45">
        <v>217.98400000000001</v>
      </c>
      <c r="B45" t="s">
        <v>7300</v>
      </c>
      <c r="C45" t="s">
        <v>7301</v>
      </c>
      <c r="D45">
        <v>0.1986111111111111</v>
      </c>
      <c r="F45">
        <v>21</v>
      </c>
      <c r="G45" t="s">
        <v>7298</v>
      </c>
      <c r="H45" t="s">
        <v>7299</v>
      </c>
      <c r="J45" t="s">
        <v>7302</v>
      </c>
      <c r="K45" t="s">
        <v>5672</v>
      </c>
      <c r="L45">
        <v>20</v>
      </c>
      <c r="M45">
        <v>5.9</v>
      </c>
      <c r="N45" t="s">
        <v>144</v>
      </c>
    </row>
    <row r="46" spans="1:14" x14ac:dyDescent="0.35">
      <c r="A46">
        <v>218.01599999999999</v>
      </c>
      <c r="B46" t="s">
        <v>5773</v>
      </c>
      <c r="C46" t="s">
        <v>3502</v>
      </c>
      <c r="D46">
        <v>0.16597222222222222</v>
      </c>
      <c r="F46">
        <v>1.4</v>
      </c>
      <c r="G46" t="s">
        <v>7295</v>
      </c>
      <c r="H46" t="s">
        <v>7303</v>
      </c>
      <c r="K46" t="s">
        <v>5672</v>
      </c>
      <c r="L46">
        <v>63.4</v>
      </c>
      <c r="M46">
        <v>86.3</v>
      </c>
      <c r="N46" t="s">
        <v>144</v>
      </c>
    </row>
    <row r="47" spans="1:14" x14ac:dyDescent="0.35">
      <c r="A47">
        <v>326.87200000000001</v>
      </c>
      <c r="B47" t="s">
        <v>3673</v>
      </c>
      <c r="C47" s="69" t="s">
        <v>3339</v>
      </c>
      <c r="D47">
        <v>0.46041666666666664</v>
      </c>
      <c r="E47">
        <v>17.7</v>
      </c>
      <c r="F47">
        <v>12</v>
      </c>
      <c r="G47" t="s">
        <v>7295</v>
      </c>
      <c r="H47" t="s">
        <v>7296</v>
      </c>
      <c r="K47" t="s">
        <v>5752</v>
      </c>
      <c r="L47">
        <v>14.4</v>
      </c>
      <c r="M47">
        <v>15</v>
      </c>
      <c r="N47" t="s">
        <v>144</v>
      </c>
    </row>
    <row r="48" spans="1:14" x14ac:dyDescent="0.35">
      <c r="A48">
        <v>363.447</v>
      </c>
      <c r="B48" t="s">
        <v>5778</v>
      </c>
      <c r="C48" t="s">
        <v>3899</v>
      </c>
      <c r="D48">
        <v>5.6944444444444443E-2</v>
      </c>
      <c r="F48">
        <v>12</v>
      </c>
      <c r="G48" t="s">
        <v>7295</v>
      </c>
      <c r="H48" t="s">
        <v>7299</v>
      </c>
      <c r="K48" t="s">
        <v>5672</v>
      </c>
      <c r="L48">
        <v>16</v>
      </c>
      <c r="M48">
        <v>5.4</v>
      </c>
      <c r="N48" t="s">
        <v>3712</v>
      </c>
    </row>
    <row r="49" spans="1:14" x14ac:dyDescent="0.35">
      <c r="A49">
        <v>377.702</v>
      </c>
      <c r="B49" t="s">
        <v>3683</v>
      </c>
      <c r="C49" s="69" t="s">
        <v>3290</v>
      </c>
      <c r="D49">
        <v>0.25416666666666665</v>
      </c>
      <c r="E49">
        <v>17.2</v>
      </c>
      <c r="F49">
        <v>15</v>
      </c>
      <c r="G49" t="s">
        <v>7295</v>
      </c>
      <c r="H49" t="s">
        <v>7296</v>
      </c>
      <c r="K49" t="s">
        <v>5677</v>
      </c>
      <c r="L49">
        <v>15.7</v>
      </c>
      <c r="M49">
        <v>21.8</v>
      </c>
      <c r="N49" t="s">
        <v>144</v>
      </c>
    </row>
    <row r="50" spans="1:14" x14ac:dyDescent="0.35">
      <c r="A50">
        <v>431.86200000000002</v>
      </c>
      <c r="B50" t="s">
        <v>5782</v>
      </c>
      <c r="C50" t="s">
        <v>3502</v>
      </c>
      <c r="D50">
        <v>0.24652777777777779</v>
      </c>
      <c r="F50">
        <v>0.6</v>
      </c>
      <c r="G50" t="s">
        <v>7295</v>
      </c>
      <c r="H50" t="s">
        <v>7303</v>
      </c>
      <c r="K50" t="s">
        <v>5672</v>
      </c>
      <c r="L50">
        <v>59.3</v>
      </c>
      <c r="M50">
        <v>81.7</v>
      </c>
      <c r="N50" t="s">
        <v>144</v>
      </c>
    </row>
    <row r="51" spans="1:14" x14ac:dyDescent="0.35">
      <c r="A51">
        <v>462.39499999999998</v>
      </c>
      <c r="B51" t="s">
        <v>3706</v>
      </c>
      <c r="C51" s="69" t="s">
        <v>3339</v>
      </c>
      <c r="D51">
        <v>0.3263888888888889</v>
      </c>
      <c r="E51">
        <v>11.3</v>
      </c>
      <c r="F51">
        <v>9</v>
      </c>
      <c r="G51" t="s">
        <v>7295</v>
      </c>
      <c r="H51" t="s">
        <v>7296</v>
      </c>
      <c r="K51" t="s">
        <v>5677</v>
      </c>
      <c r="L51">
        <v>10.5</v>
      </c>
      <c r="M51">
        <v>15</v>
      </c>
      <c r="N51" t="s">
        <v>144</v>
      </c>
    </row>
    <row r="52" spans="1:14" x14ac:dyDescent="0.35">
      <c r="A52">
        <v>473.83600000000001</v>
      </c>
      <c r="B52" t="s">
        <v>3711</v>
      </c>
      <c r="C52" t="s">
        <v>3710</v>
      </c>
      <c r="D52">
        <v>0.4</v>
      </c>
      <c r="E52">
        <v>12.6</v>
      </c>
      <c r="F52">
        <v>5</v>
      </c>
      <c r="G52" t="s">
        <v>7295</v>
      </c>
      <c r="H52" t="s">
        <v>7296</v>
      </c>
      <c r="K52" t="s">
        <v>5672</v>
      </c>
      <c r="L52">
        <v>21.8</v>
      </c>
      <c r="M52">
        <v>20.5</v>
      </c>
      <c r="N52" t="s">
        <v>3712</v>
      </c>
    </row>
    <row r="53" spans="1:14" x14ac:dyDescent="0.35">
      <c r="A53">
        <v>508.935</v>
      </c>
      <c r="B53" t="s">
        <v>5789</v>
      </c>
      <c r="C53" t="s">
        <v>3899</v>
      </c>
      <c r="D53">
        <v>0.46527777777777779</v>
      </c>
      <c r="F53">
        <v>17</v>
      </c>
      <c r="G53" t="s">
        <v>7295</v>
      </c>
      <c r="H53" t="s">
        <v>7299</v>
      </c>
      <c r="K53" t="s">
        <v>5672</v>
      </c>
      <c r="L53">
        <v>9.4</v>
      </c>
      <c r="M53">
        <v>6.8</v>
      </c>
      <c r="N53" t="s">
        <v>3356</v>
      </c>
    </row>
    <row r="54" spans="1:14" x14ac:dyDescent="0.35">
      <c r="A54">
        <v>535.71799999999996</v>
      </c>
      <c r="B54" t="s">
        <v>3724</v>
      </c>
      <c r="C54" s="69" t="s">
        <v>3290</v>
      </c>
      <c r="D54">
        <v>0.21736111111111112</v>
      </c>
      <c r="E54">
        <v>15.5</v>
      </c>
      <c r="F54">
        <v>7</v>
      </c>
      <c r="G54" t="s">
        <v>7295</v>
      </c>
      <c r="H54" t="s">
        <v>7296</v>
      </c>
      <c r="K54" t="s">
        <v>5677</v>
      </c>
      <c r="L54">
        <v>8.9</v>
      </c>
      <c r="M54">
        <v>15</v>
      </c>
      <c r="N54" t="s">
        <v>144</v>
      </c>
    </row>
    <row r="55" spans="1:14" x14ac:dyDescent="0.35">
      <c r="A55">
        <v>612.98699999999997</v>
      </c>
      <c r="B55" t="s">
        <v>3735</v>
      </c>
      <c r="C55" s="69" t="s">
        <v>3290</v>
      </c>
      <c r="D55">
        <v>0.24444444444444444</v>
      </c>
      <c r="E55">
        <v>11.8</v>
      </c>
      <c r="F55">
        <v>6</v>
      </c>
      <c r="G55" t="s">
        <v>7295</v>
      </c>
      <c r="H55" t="s">
        <v>7296</v>
      </c>
      <c r="K55" t="s">
        <v>5677</v>
      </c>
      <c r="L55">
        <v>10.8</v>
      </c>
      <c r="M55">
        <v>15</v>
      </c>
      <c r="N55" t="s">
        <v>144</v>
      </c>
    </row>
    <row r="56" spans="1:14" x14ac:dyDescent="0.35">
      <c r="A56">
        <v>624.95799999999997</v>
      </c>
      <c r="B56" t="s">
        <v>3739</v>
      </c>
      <c r="C56" t="s">
        <v>3710</v>
      </c>
      <c r="D56">
        <v>0.41111111111111109</v>
      </c>
      <c r="E56">
        <v>16.899999999999999</v>
      </c>
      <c r="F56">
        <v>11</v>
      </c>
      <c r="G56" t="s">
        <v>7295</v>
      </c>
      <c r="H56" t="s">
        <v>7296</v>
      </c>
      <c r="K56" t="s">
        <v>5672</v>
      </c>
      <c r="L56">
        <v>9.3000000000000007</v>
      </c>
      <c r="M56">
        <v>15.1</v>
      </c>
      <c r="N56" t="s">
        <v>3712</v>
      </c>
    </row>
    <row r="57" spans="1:14" x14ac:dyDescent="0.35">
      <c r="A57">
        <v>631.29</v>
      </c>
      <c r="B57" t="s">
        <v>3743</v>
      </c>
      <c r="C57" t="s">
        <v>3710</v>
      </c>
      <c r="D57">
        <v>0.51458333333333328</v>
      </c>
      <c r="E57">
        <v>19.399999999999999</v>
      </c>
      <c r="F57">
        <v>11</v>
      </c>
      <c r="G57" t="s">
        <v>7295</v>
      </c>
      <c r="H57" t="s">
        <v>7296</v>
      </c>
      <c r="K57" t="s">
        <v>5672</v>
      </c>
      <c r="L57">
        <v>27.6</v>
      </c>
      <c r="M57">
        <v>26.3</v>
      </c>
      <c r="N57" t="s">
        <v>3712</v>
      </c>
    </row>
    <row r="58" spans="1:14" x14ac:dyDescent="0.35">
      <c r="A58">
        <v>638.52</v>
      </c>
      <c r="B58" t="s">
        <v>3749</v>
      </c>
      <c r="C58" s="69" t="s">
        <v>3339</v>
      </c>
      <c r="D58">
        <v>0.52152777777777781</v>
      </c>
      <c r="E58">
        <v>11.9</v>
      </c>
      <c r="F58">
        <v>7</v>
      </c>
      <c r="G58" t="s">
        <v>7295</v>
      </c>
      <c r="H58" t="s">
        <v>7296</v>
      </c>
      <c r="K58" t="s">
        <v>5752</v>
      </c>
      <c r="L58">
        <v>28.4</v>
      </c>
      <c r="M58">
        <v>15</v>
      </c>
      <c r="N58" t="s">
        <v>144</v>
      </c>
    </row>
    <row r="59" spans="1:14" x14ac:dyDescent="0.35">
      <c r="A59">
        <v>643.49900000000002</v>
      </c>
      <c r="B59" t="s">
        <v>3750</v>
      </c>
      <c r="C59" t="s">
        <v>3710</v>
      </c>
      <c r="D59">
        <v>0.46527777777777779</v>
      </c>
      <c r="E59">
        <v>15.5</v>
      </c>
      <c r="F59">
        <v>8</v>
      </c>
      <c r="G59" t="s">
        <v>7295</v>
      </c>
      <c r="H59" t="s">
        <v>7296</v>
      </c>
      <c r="K59" t="s">
        <v>5672</v>
      </c>
      <c r="L59">
        <v>8.9</v>
      </c>
      <c r="M59">
        <v>15</v>
      </c>
      <c r="N59" t="s">
        <v>3712</v>
      </c>
    </row>
    <row r="60" spans="1:14" x14ac:dyDescent="0.35">
      <c r="A60">
        <v>686.83399999999995</v>
      </c>
      <c r="B60" t="s">
        <v>3761</v>
      </c>
      <c r="C60" t="s">
        <v>3710</v>
      </c>
      <c r="D60">
        <v>0.42222222222222222</v>
      </c>
      <c r="E60">
        <v>12.2</v>
      </c>
      <c r="F60">
        <v>6</v>
      </c>
      <c r="G60" t="s">
        <v>7295</v>
      </c>
      <c r="H60" t="s">
        <v>7296</v>
      </c>
      <c r="K60" t="s">
        <v>5672</v>
      </c>
      <c r="L60">
        <v>15.1</v>
      </c>
      <c r="M60">
        <v>15</v>
      </c>
      <c r="N60" t="s">
        <v>3712</v>
      </c>
    </row>
    <row r="61" spans="1:14" x14ac:dyDescent="0.35">
      <c r="A61">
        <v>686.92700000000002</v>
      </c>
      <c r="B61" t="s">
        <v>3763</v>
      </c>
      <c r="C61" t="s">
        <v>3710</v>
      </c>
      <c r="D61">
        <v>0.4152777777777778</v>
      </c>
      <c r="E61">
        <v>18.399999999999999</v>
      </c>
      <c r="F61">
        <v>17</v>
      </c>
      <c r="G61" t="s">
        <v>7295</v>
      </c>
      <c r="H61" t="s">
        <v>7296</v>
      </c>
      <c r="K61" t="s">
        <v>5672</v>
      </c>
      <c r="L61">
        <v>11.4</v>
      </c>
      <c r="M61">
        <v>15</v>
      </c>
      <c r="N61" t="s">
        <v>3712</v>
      </c>
    </row>
    <row r="62" spans="1:14" x14ac:dyDescent="0.35">
      <c r="A62">
        <v>687.97699999999998</v>
      </c>
      <c r="B62" t="s">
        <v>3764</v>
      </c>
      <c r="C62" s="69" t="s">
        <v>3339</v>
      </c>
      <c r="D62">
        <v>0.29930555555555555</v>
      </c>
      <c r="E62">
        <v>12.3</v>
      </c>
      <c r="F62">
        <v>6</v>
      </c>
      <c r="G62" t="s">
        <v>7295</v>
      </c>
      <c r="H62" t="s">
        <v>7296</v>
      </c>
      <c r="K62" t="s">
        <v>5677</v>
      </c>
      <c r="L62">
        <v>21.2</v>
      </c>
      <c r="M62">
        <v>18.899999999999999</v>
      </c>
      <c r="N62" t="s">
        <v>144</v>
      </c>
    </row>
    <row r="63" spans="1:14" x14ac:dyDescent="0.35">
      <c r="A63">
        <v>693</v>
      </c>
      <c r="B63" t="s">
        <v>3765</v>
      </c>
      <c r="C63" s="69" t="s">
        <v>3339</v>
      </c>
      <c r="D63">
        <v>8.5416666666666669E-2</v>
      </c>
      <c r="E63">
        <v>13</v>
      </c>
      <c r="F63">
        <v>7</v>
      </c>
      <c r="G63" t="s">
        <v>7295</v>
      </c>
      <c r="H63" t="s">
        <v>7296</v>
      </c>
      <c r="K63" t="s">
        <v>5677</v>
      </c>
      <c r="L63">
        <v>9.6</v>
      </c>
      <c r="M63">
        <v>15</v>
      </c>
      <c r="N63" t="s">
        <v>2905</v>
      </c>
    </row>
    <row r="64" spans="1:14" x14ac:dyDescent="0.35">
      <c r="A64">
        <v>715.19299999999998</v>
      </c>
      <c r="B64" t="s">
        <v>5812</v>
      </c>
      <c r="C64" t="s">
        <v>3502</v>
      </c>
      <c r="D64">
        <v>0.1701388888888889</v>
      </c>
      <c r="F64">
        <v>0.7</v>
      </c>
      <c r="G64" t="s">
        <v>7295</v>
      </c>
      <c r="H64" t="s">
        <v>7303</v>
      </c>
      <c r="K64" t="s">
        <v>5672</v>
      </c>
      <c r="L64">
        <v>78.5</v>
      </c>
      <c r="M64">
        <v>64.099999999999994</v>
      </c>
      <c r="N64" t="s">
        <v>144</v>
      </c>
    </row>
    <row r="65" spans="1:14" x14ac:dyDescent="0.35">
      <c r="A65">
        <v>718.79200000000003</v>
      </c>
      <c r="B65" t="s">
        <v>5814</v>
      </c>
      <c r="C65" t="s">
        <v>3710</v>
      </c>
      <c r="D65">
        <v>0.40833333333333333</v>
      </c>
      <c r="F65">
        <v>15</v>
      </c>
      <c r="G65" t="s">
        <v>7295</v>
      </c>
      <c r="H65" t="s">
        <v>7299</v>
      </c>
      <c r="K65" t="s">
        <v>5677</v>
      </c>
      <c r="L65">
        <v>21.7</v>
      </c>
      <c r="M65">
        <v>9.6999999999999993</v>
      </c>
      <c r="N65" t="s">
        <v>3712</v>
      </c>
    </row>
    <row r="66" spans="1:14" x14ac:dyDescent="0.35">
      <c r="A66">
        <v>718.80799999999999</v>
      </c>
      <c r="B66" t="s">
        <v>7304</v>
      </c>
      <c r="C66" t="s">
        <v>3339</v>
      </c>
      <c r="D66">
        <v>0.40208333333333335</v>
      </c>
      <c r="F66">
        <v>11</v>
      </c>
      <c r="G66" t="s">
        <v>7298</v>
      </c>
      <c r="H66" t="s">
        <v>7299</v>
      </c>
      <c r="K66" t="s">
        <v>5677</v>
      </c>
      <c r="L66">
        <v>26.2</v>
      </c>
      <c r="M66">
        <v>13.1</v>
      </c>
      <c r="N66" t="s">
        <v>3712</v>
      </c>
    </row>
    <row r="67" spans="1:14" x14ac:dyDescent="0.35">
      <c r="A67">
        <v>718.81500000000005</v>
      </c>
      <c r="B67" t="s">
        <v>3777</v>
      </c>
      <c r="C67" t="s">
        <v>3710</v>
      </c>
      <c r="D67">
        <v>0.39930555555555558</v>
      </c>
      <c r="E67">
        <v>28.7</v>
      </c>
      <c r="F67">
        <v>25</v>
      </c>
      <c r="G67" t="s">
        <v>7295</v>
      </c>
      <c r="H67" t="s">
        <v>7296</v>
      </c>
      <c r="K67" t="s">
        <v>5672</v>
      </c>
      <c r="L67">
        <v>16.100000000000001</v>
      </c>
      <c r="M67">
        <v>23.9</v>
      </c>
      <c r="N67" t="s">
        <v>3712</v>
      </c>
    </row>
    <row r="68" spans="1:14" x14ac:dyDescent="0.35">
      <c r="A68">
        <v>718.85199999999998</v>
      </c>
      <c r="B68" t="s">
        <v>7305</v>
      </c>
      <c r="C68" t="s">
        <v>3339</v>
      </c>
      <c r="D68">
        <v>0.40069444444444446</v>
      </c>
      <c r="F68">
        <v>11</v>
      </c>
      <c r="G68" t="s">
        <v>7298</v>
      </c>
      <c r="H68" t="s">
        <v>7299</v>
      </c>
      <c r="K68" t="s">
        <v>5677</v>
      </c>
      <c r="L68">
        <v>35.200000000000003</v>
      </c>
      <c r="M68">
        <v>11.7</v>
      </c>
      <c r="N68" t="s">
        <v>3712</v>
      </c>
    </row>
    <row r="69" spans="1:14" x14ac:dyDescent="0.35">
      <c r="A69">
        <v>718.86400000000003</v>
      </c>
      <c r="B69" t="s">
        <v>3778</v>
      </c>
      <c r="C69" t="s">
        <v>3710</v>
      </c>
      <c r="D69">
        <v>0.40277777777777779</v>
      </c>
      <c r="E69">
        <v>20.6</v>
      </c>
      <c r="F69">
        <v>7</v>
      </c>
      <c r="G69" t="s">
        <v>7295</v>
      </c>
      <c r="H69" t="s">
        <v>7296</v>
      </c>
      <c r="I69">
        <v>14</v>
      </c>
      <c r="K69" t="s">
        <v>5672</v>
      </c>
      <c r="L69">
        <v>18.399999999999999</v>
      </c>
      <c r="M69">
        <v>13.6</v>
      </c>
      <c r="N69" t="s">
        <v>3712</v>
      </c>
    </row>
    <row r="70" spans="1:14" x14ac:dyDescent="0.35">
      <c r="A70">
        <v>722.93</v>
      </c>
      <c r="B70" t="s">
        <v>3779</v>
      </c>
      <c r="C70" t="s">
        <v>3710</v>
      </c>
      <c r="D70">
        <v>0.42222222222222222</v>
      </c>
      <c r="E70">
        <v>12</v>
      </c>
      <c r="F70">
        <v>7</v>
      </c>
      <c r="G70" t="s">
        <v>7295</v>
      </c>
      <c r="H70" t="s">
        <v>7296</v>
      </c>
      <c r="K70" t="s">
        <v>5672</v>
      </c>
      <c r="L70">
        <v>20.2</v>
      </c>
      <c r="M70">
        <v>15</v>
      </c>
      <c r="N70" t="s">
        <v>3712</v>
      </c>
    </row>
    <row r="71" spans="1:14" x14ac:dyDescent="0.35">
      <c r="A71">
        <v>744.23699999999997</v>
      </c>
      <c r="B71" t="s">
        <v>7306</v>
      </c>
      <c r="C71" t="s">
        <v>3290</v>
      </c>
      <c r="D71">
        <v>0.30694444444444446</v>
      </c>
      <c r="F71">
        <v>13</v>
      </c>
      <c r="G71" t="s">
        <v>7298</v>
      </c>
      <c r="H71" t="s">
        <v>7299</v>
      </c>
      <c r="K71" t="s">
        <v>5677</v>
      </c>
      <c r="L71">
        <v>10.8</v>
      </c>
      <c r="M71">
        <v>6</v>
      </c>
      <c r="N71" t="s">
        <v>144</v>
      </c>
    </row>
    <row r="72" spans="1:14" x14ac:dyDescent="0.35">
      <c r="A72">
        <v>744.25599999999997</v>
      </c>
      <c r="B72" t="s">
        <v>3794</v>
      </c>
      <c r="C72" s="69" t="s">
        <v>3290</v>
      </c>
      <c r="D72">
        <v>0.3</v>
      </c>
      <c r="E72">
        <v>16.399999999999999</v>
      </c>
      <c r="F72">
        <v>19</v>
      </c>
      <c r="G72" t="s">
        <v>7295</v>
      </c>
      <c r="H72" t="s">
        <v>7296</v>
      </c>
      <c r="K72" t="s">
        <v>5677</v>
      </c>
      <c r="L72">
        <v>9.9</v>
      </c>
      <c r="M72">
        <v>15</v>
      </c>
      <c r="N72" t="s">
        <v>144</v>
      </c>
    </row>
    <row r="73" spans="1:14" x14ac:dyDescent="0.35">
      <c r="A73">
        <v>744.27700000000004</v>
      </c>
      <c r="B73" t="s">
        <v>5827</v>
      </c>
      <c r="C73" t="s">
        <v>3290</v>
      </c>
      <c r="D73">
        <v>0.32777777777777778</v>
      </c>
      <c r="F73">
        <v>14</v>
      </c>
      <c r="G73" t="s">
        <v>7295</v>
      </c>
      <c r="H73" t="s">
        <v>7299</v>
      </c>
      <c r="K73" t="s">
        <v>5677</v>
      </c>
      <c r="L73">
        <v>14</v>
      </c>
      <c r="M73">
        <v>5.7</v>
      </c>
      <c r="N73" t="s">
        <v>144</v>
      </c>
    </row>
    <row r="74" spans="1:14" x14ac:dyDescent="0.35">
      <c r="A74">
        <v>744.28499999999997</v>
      </c>
      <c r="B74" t="s">
        <v>3796</v>
      </c>
      <c r="C74" s="69" t="s">
        <v>3290</v>
      </c>
      <c r="D74">
        <v>0.32222222222222224</v>
      </c>
      <c r="E74">
        <v>11.4</v>
      </c>
      <c r="F74">
        <v>4</v>
      </c>
      <c r="G74" t="s">
        <v>7298</v>
      </c>
      <c r="H74" t="s">
        <v>7296</v>
      </c>
      <c r="K74" t="s">
        <v>5677</v>
      </c>
      <c r="L74">
        <v>12.4</v>
      </c>
      <c r="M74">
        <v>17.100000000000001</v>
      </c>
      <c r="N74" t="s">
        <v>144</v>
      </c>
    </row>
    <row r="75" spans="1:14" x14ac:dyDescent="0.35">
      <c r="A75">
        <v>744.58900000000006</v>
      </c>
      <c r="B75" t="s">
        <v>3797</v>
      </c>
      <c r="C75" s="69" t="s">
        <v>3290</v>
      </c>
      <c r="D75">
        <v>0.31458333333333333</v>
      </c>
      <c r="E75">
        <v>12.9</v>
      </c>
      <c r="F75">
        <v>6</v>
      </c>
      <c r="G75" t="s">
        <v>7295</v>
      </c>
      <c r="H75" t="s">
        <v>7296</v>
      </c>
      <c r="K75" t="s">
        <v>5677</v>
      </c>
      <c r="L75">
        <v>8</v>
      </c>
      <c r="M75">
        <v>15</v>
      </c>
      <c r="N75" t="s">
        <v>144</v>
      </c>
    </row>
    <row r="76" spans="1:14" x14ac:dyDescent="0.35">
      <c r="A76">
        <v>747.43299999999999</v>
      </c>
      <c r="B76" t="s">
        <v>3798</v>
      </c>
      <c r="C76" s="69" t="s">
        <v>3290</v>
      </c>
      <c r="D76">
        <v>0.32291666666666669</v>
      </c>
      <c r="E76">
        <v>15.9</v>
      </c>
      <c r="F76">
        <v>13</v>
      </c>
      <c r="G76" t="s">
        <v>7295</v>
      </c>
      <c r="H76" t="s">
        <v>7296</v>
      </c>
      <c r="K76" t="s">
        <v>5677</v>
      </c>
      <c r="L76">
        <v>10.8</v>
      </c>
      <c r="M76">
        <v>19.399999999999999</v>
      </c>
      <c r="N76" t="s">
        <v>144</v>
      </c>
    </row>
    <row r="77" spans="1:14" x14ac:dyDescent="0.35">
      <c r="A77">
        <v>747.46199999999999</v>
      </c>
      <c r="B77" t="s">
        <v>3799</v>
      </c>
      <c r="C77" s="69" t="s">
        <v>3290</v>
      </c>
      <c r="D77">
        <v>0.3125</v>
      </c>
      <c r="E77">
        <v>13.4</v>
      </c>
      <c r="F77">
        <v>8</v>
      </c>
      <c r="G77" t="s">
        <v>7295</v>
      </c>
      <c r="H77" t="s">
        <v>7296</v>
      </c>
      <c r="K77" t="s">
        <v>5677</v>
      </c>
      <c r="L77">
        <v>9.6999999999999993</v>
      </c>
      <c r="M77">
        <v>15</v>
      </c>
      <c r="N77" t="s">
        <v>144</v>
      </c>
    </row>
    <row r="78" spans="1:14" x14ac:dyDescent="0.35">
      <c r="A78">
        <v>747.46400000000006</v>
      </c>
      <c r="B78" t="s">
        <v>7307</v>
      </c>
      <c r="C78" t="s">
        <v>3290</v>
      </c>
      <c r="D78">
        <v>0.31874999999999998</v>
      </c>
      <c r="F78">
        <v>13</v>
      </c>
      <c r="G78" t="s">
        <v>7298</v>
      </c>
      <c r="H78" t="s">
        <v>7299</v>
      </c>
      <c r="K78" t="s">
        <v>5677</v>
      </c>
      <c r="L78">
        <v>14.1</v>
      </c>
      <c r="M78">
        <v>5</v>
      </c>
      <c r="N78" t="s">
        <v>144</v>
      </c>
    </row>
    <row r="79" spans="1:14" x14ac:dyDescent="0.35">
      <c r="A79">
        <v>747.68200000000002</v>
      </c>
      <c r="B79" t="s">
        <v>3800</v>
      </c>
      <c r="C79" s="69" t="s">
        <v>3290</v>
      </c>
      <c r="D79">
        <v>0.28263888888888888</v>
      </c>
      <c r="E79">
        <v>31.5</v>
      </c>
      <c r="F79">
        <v>29</v>
      </c>
      <c r="G79" t="s">
        <v>7295</v>
      </c>
      <c r="H79" t="s">
        <v>7296</v>
      </c>
      <c r="K79" t="s">
        <v>5677</v>
      </c>
      <c r="L79">
        <v>11.6</v>
      </c>
      <c r="M79">
        <v>14.8</v>
      </c>
      <c r="N79" t="s">
        <v>144</v>
      </c>
    </row>
    <row r="80" spans="1:14" x14ac:dyDescent="0.35">
      <c r="A80">
        <v>747.68399999999997</v>
      </c>
      <c r="B80" t="s">
        <v>7308</v>
      </c>
      <c r="C80" t="s">
        <v>3290</v>
      </c>
      <c r="D80">
        <v>0.29236111111111113</v>
      </c>
      <c r="F80">
        <v>10</v>
      </c>
      <c r="G80" t="s">
        <v>7298</v>
      </c>
      <c r="H80" t="s">
        <v>7299</v>
      </c>
      <c r="K80" t="s">
        <v>5677</v>
      </c>
      <c r="L80">
        <v>16.5</v>
      </c>
      <c r="M80">
        <v>7.1</v>
      </c>
      <c r="N80" t="s">
        <v>144</v>
      </c>
    </row>
    <row r="81" spans="1:14" x14ac:dyDescent="0.35">
      <c r="A81">
        <v>747.79700000000003</v>
      </c>
      <c r="B81" t="s">
        <v>3802</v>
      </c>
      <c r="C81" s="69" t="s">
        <v>3290</v>
      </c>
      <c r="D81">
        <v>0.34583333333333333</v>
      </c>
      <c r="E81">
        <v>16.899999999999999</v>
      </c>
      <c r="F81">
        <v>8</v>
      </c>
      <c r="G81" t="s">
        <v>7295</v>
      </c>
      <c r="H81" t="s">
        <v>7296</v>
      </c>
      <c r="K81" t="s">
        <v>5677</v>
      </c>
      <c r="L81">
        <v>8</v>
      </c>
      <c r="M81">
        <v>15</v>
      </c>
      <c r="N81" t="s">
        <v>144</v>
      </c>
    </row>
    <row r="82" spans="1:14" x14ac:dyDescent="0.35">
      <c r="A82">
        <v>761.46400000000006</v>
      </c>
      <c r="B82" t="s">
        <v>3806</v>
      </c>
      <c r="C82" s="69" t="s">
        <v>3290</v>
      </c>
      <c r="D82">
        <v>0.2638888888888889</v>
      </c>
      <c r="E82">
        <v>12.6</v>
      </c>
      <c r="F82">
        <v>5</v>
      </c>
      <c r="G82" t="s">
        <v>7295</v>
      </c>
      <c r="H82" t="s">
        <v>7296</v>
      </c>
      <c r="K82" t="s">
        <v>5677</v>
      </c>
      <c r="L82">
        <v>9.9</v>
      </c>
      <c r="M82">
        <v>21.1</v>
      </c>
      <c r="N82" t="s">
        <v>144</v>
      </c>
    </row>
    <row r="83" spans="1:14" x14ac:dyDescent="0.35">
      <c r="A83">
        <v>761.47400000000005</v>
      </c>
      <c r="B83" t="s">
        <v>7309</v>
      </c>
      <c r="C83" t="s">
        <v>3290</v>
      </c>
      <c r="D83">
        <v>0.27291666666666664</v>
      </c>
      <c r="F83">
        <v>10</v>
      </c>
      <c r="G83" t="s">
        <v>7298</v>
      </c>
      <c r="H83" t="s">
        <v>7299</v>
      </c>
      <c r="K83" t="s">
        <v>5677</v>
      </c>
      <c r="L83">
        <v>13.5</v>
      </c>
      <c r="M83">
        <v>6</v>
      </c>
      <c r="N83" t="s">
        <v>144</v>
      </c>
    </row>
    <row r="84" spans="1:14" x14ac:dyDescent="0.35">
      <c r="A84">
        <v>763.57299999999998</v>
      </c>
      <c r="B84" t="s">
        <v>3808</v>
      </c>
      <c r="C84" s="69" t="s">
        <v>3290</v>
      </c>
      <c r="D84">
        <v>0.27777777777777779</v>
      </c>
      <c r="E84">
        <v>10.5</v>
      </c>
      <c r="F84">
        <v>6</v>
      </c>
      <c r="G84" t="s">
        <v>7295</v>
      </c>
      <c r="H84" t="s">
        <v>7296</v>
      </c>
      <c r="K84" t="s">
        <v>5677</v>
      </c>
      <c r="L84">
        <v>8</v>
      </c>
      <c r="M84">
        <v>15</v>
      </c>
      <c r="N84" t="s">
        <v>144</v>
      </c>
    </row>
    <row r="85" spans="1:14" x14ac:dyDescent="0.35">
      <c r="A85">
        <v>764.28599999999994</v>
      </c>
      <c r="B85" t="s">
        <v>3809</v>
      </c>
      <c r="C85" s="69" t="s">
        <v>3290</v>
      </c>
      <c r="D85">
        <v>0.22638888888888889</v>
      </c>
      <c r="E85">
        <v>11.3</v>
      </c>
      <c r="F85">
        <v>7</v>
      </c>
      <c r="G85" t="s">
        <v>7295</v>
      </c>
      <c r="H85" t="s">
        <v>7296</v>
      </c>
      <c r="K85" t="s">
        <v>5677</v>
      </c>
      <c r="L85">
        <v>8.3000000000000007</v>
      </c>
      <c r="M85">
        <v>15</v>
      </c>
      <c r="N85" t="s">
        <v>144</v>
      </c>
    </row>
    <row r="86" spans="1:14" x14ac:dyDescent="0.35">
      <c r="A86">
        <v>765.40499999999997</v>
      </c>
      <c r="B86" t="s">
        <v>3810</v>
      </c>
      <c r="C86" s="69" t="s">
        <v>3290</v>
      </c>
      <c r="D86">
        <v>0.27291666666666664</v>
      </c>
      <c r="E86">
        <v>11.2</v>
      </c>
      <c r="F86">
        <v>5</v>
      </c>
      <c r="G86" t="s">
        <v>7295</v>
      </c>
      <c r="H86" t="s">
        <v>7296</v>
      </c>
      <c r="K86" t="s">
        <v>5677</v>
      </c>
      <c r="L86">
        <v>8.4</v>
      </c>
      <c r="M86">
        <v>15</v>
      </c>
      <c r="N86" t="s">
        <v>144</v>
      </c>
    </row>
    <row r="87" spans="1:14" x14ac:dyDescent="0.35">
      <c r="A87">
        <v>815.46600000000001</v>
      </c>
      <c r="B87" t="s">
        <v>3828</v>
      </c>
      <c r="C87" s="69" t="s">
        <v>3290</v>
      </c>
      <c r="D87">
        <v>0.32361111111111113</v>
      </c>
      <c r="E87">
        <v>10.9</v>
      </c>
      <c r="F87">
        <v>7</v>
      </c>
      <c r="G87" t="s">
        <v>7295</v>
      </c>
      <c r="H87" t="s">
        <v>7296</v>
      </c>
      <c r="K87" t="s">
        <v>5677</v>
      </c>
      <c r="L87">
        <v>8.1</v>
      </c>
      <c r="M87">
        <v>15</v>
      </c>
      <c r="N87" t="s">
        <v>144</v>
      </c>
    </row>
    <row r="88" spans="1:14" x14ac:dyDescent="0.35">
      <c r="A88">
        <v>823.41899999999998</v>
      </c>
      <c r="B88" t="s">
        <v>3829</v>
      </c>
      <c r="C88" s="69" t="s">
        <v>3290</v>
      </c>
      <c r="D88">
        <v>0.36041666666666666</v>
      </c>
      <c r="E88">
        <v>12.4</v>
      </c>
      <c r="F88">
        <v>5</v>
      </c>
      <c r="G88" t="s">
        <v>7295</v>
      </c>
      <c r="H88" t="s">
        <v>7296</v>
      </c>
      <c r="K88" t="s">
        <v>5677</v>
      </c>
      <c r="L88">
        <v>14.7</v>
      </c>
      <c r="M88">
        <v>15</v>
      </c>
      <c r="N88" t="s">
        <v>144</v>
      </c>
    </row>
    <row r="89" spans="1:14" x14ac:dyDescent="0.35">
      <c r="A89">
        <v>823.45399999999995</v>
      </c>
      <c r="B89" t="s">
        <v>3830</v>
      </c>
      <c r="C89" s="69" t="s">
        <v>3290</v>
      </c>
      <c r="D89">
        <v>0.3576388888888889</v>
      </c>
      <c r="E89">
        <v>16.3</v>
      </c>
      <c r="F89">
        <v>8</v>
      </c>
      <c r="G89" t="s">
        <v>7295</v>
      </c>
      <c r="H89" t="s">
        <v>7296</v>
      </c>
      <c r="K89" t="s">
        <v>5677</v>
      </c>
      <c r="L89">
        <v>12.6</v>
      </c>
      <c r="M89">
        <v>15</v>
      </c>
      <c r="N89" t="s">
        <v>144</v>
      </c>
    </row>
    <row r="90" spans="1:14" x14ac:dyDescent="0.35">
      <c r="A90">
        <v>823.548</v>
      </c>
      <c r="B90" t="s">
        <v>3831</v>
      </c>
      <c r="C90" s="69" t="s">
        <v>3290</v>
      </c>
      <c r="D90">
        <v>0.36249999999999999</v>
      </c>
      <c r="E90">
        <v>11.2</v>
      </c>
      <c r="F90">
        <v>5</v>
      </c>
      <c r="G90" t="s">
        <v>7295</v>
      </c>
      <c r="H90" t="s">
        <v>7296</v>
      </c>
      <c r="K90" t="s">
        <v>5677</v>
      </c>
      <c r="L90">
        <v>9.6</v>
      </c>
      <c r="M90">
        <v>15</v>
      </c>
      <c r="N90" t="s">
        <v>144</v>
      </c>
    </row>
    <row r="91" spans="1:14" x14ac:dyDescent="0.35">
      <c r="A91">
        <v>824.39300000000003</v>
      </c>
      <c r="B91" t="s">
        <v>3832</v>
      </c>
      <c r="C91" s="69" t="s">
        <v>3290</v>
      </c>
      <c r="D91">
        <v>0.36319444444444443</v>
      </c>
      <c r="E91">
        <v>10.9</v>
      </c>
      <c r="F91">
        <v>5</v>
      </c>
      <c r="G91" t="s">
        <v>7295</v>
      </c>
      <c r="H91" t="s">
        <v>7296</v>
      </c>
      <c r="K91" t="s">
        <v>5677</v>
      </c>
      <c r="L91">
        <v>11.9</v>
      </c>
      <c r="M91">
        <v>15</v>
      </c>
      <c r="N91" t="s">
        <v>144</v>
      </c>
    </row>
    <row r="92" spans="1:14" x14ac:dyDescent="0.35">
      <c r="A92">
        <v>824.58</v>
      </c>
      <c r="B92" t="s">
        <v>3833</v>
      </c>
      <c r="C92" s="69" t="s">
        <v>3290</v>
      </c>
      <c r="D92">
        <v>0.35625000000000001</v>
      </c>
      <c r="E92">
        <v>9.6</v>
      </c>
      <c r="F92">
        <v>4</v>
      </c>
      <c r="G92" t="s">
        <v>7295</v>
      </c>
      <c r="H92" t="s">
        <v>7296</v>
      </c>
      <c r="K92" t="s">
        <v>5677</v>
      </c>
      <c r="L92">
        <v>9.6</v>
      </c>
      <c r="M92">
        <v>15</v>
      </c>
      <c r="N92" t="s">
        <v>144</v>
      </c>
    </row>
    <row r="93" spans="1:14" x14ac:dyDescent="0.35">
      <c r="A93">
        <v>824.64599999999996</v>
      </c>
      <c r="B93" t="s">
        <v>3834</v>
      </c>
      <c r="C93" s="69" t="s">
        <v>3290</v>
      </c>
      <c r="D93">
        <v>0.36736111111111114</v>
      </c>
      <c r="E93">
        <v>10.5</v>
      </c>
      <c r="F93">
        <v>6</v>
      </c>
      <c r="G93" t="s">
        <v>7295</v>
      </c>
      <c r="H93" t="s">
        <v>7296</v>
      </c>
      <c r="K93" t="s">
        <v>5677</v>
      </c>
      <c r="L93">
        <v>9.3000000000000007</v>
      </c>
      <c r="M93">
        <v>17.600000000000001</v>
      </c>
      <c r="N93" t="s">
        <v>144</v>
      </c>
    </row>
    <row r="94" spans="1:14" x14ac:dyDescent="0.35">
      <c r="A94">
        <v>825.68499999999995</v>
      </c>
      <c r="B94" t="s">
        <v>3835</v>
      </c>
      <c r="C94" s="69" t="s">
        <v>3290</v>
      </c>
      <c r="D94">
        <v>0.35902777777777778</v>
      </c>
      <c r="E94">
        <v>10.4</v>
      </c>
      <c r="F94">
        <v>5</v>
      </c>
      <c r="G94" t="s">
        <v>7295</v>
      </c>
      <c r="H94" t="s">
        <v>7296</v>
      </c>
      <c r="K94" t="s">
        <v>5677</v>
      </c>
      <c r="L94">
        <v>9.1999999999999993</v>
      </c>
      <c r="M94">
        <v>15</v>
      </c>
      <c r="N94" t="s">
        <v>144</v>
      </c>
    </row>
    <row r="95" spans="1:14" x14ac:dyDescent="0.35">
      <c r="A95">
        <v>825.82600000000002</v>
      </c>
      <c r="B95" t="s">
        <v>3836</v>
      </c>
      <c r="C95" s="69" t="s">
        <v>3290</v>
      </c>
      <c r="D95">
        <v>0.36249999999999999</v>
      </c>
      <c r="E95">
        <v>10.199999999999999</v>
      </c>
      <c r="F95">
        <v>6</v>
      </c>
      <c r="G95" t="s">
        <v>7295</v>
      </c>
      <c r="H95" t="s">
        <v>7296</v>
      </c>
      <c r="K95" t="s">
        <v>5677</v>
      </c>
      <c r="L95">
        <v>9.3000000000000007</v>
      </c>
      <c r="M95">
        <v>15</v>
      </c>
      <c r="N95" t="s">
        <v>144</v>
      </c>
    </row>
    <row r="96" spans="1:14" x14ac:dyDescent="0.35">
      <c r="A96">
        <v>826.03</v>
      </c>
      <c r="B96" t="s">
        <v>3837</v>
      </c>
      <c r="C96" s="69" t="s">
        <v>3290</v>
      </c>
      <c r="D96">
        <v>0.36319444444444443</v>
      </c>
      <c r="E96">
        <v>10.1</v>
      </c>
      <c r="F96">
        <v>4</v>
      </c>
      <c r="G96" t="s">
        <v>7295</v>
      </c>
      <c r="H96" t="s">
        <v>7296</v>
      </c>
      <c r="K96" t="s">
        <v>5677</v>
      </c>
      <c r="L96">
        <v>11.1</v>
      </c>
      <c r="M96">
        <v>15</v>
      </c>
      <c r="N96" t="s">
        <v>144</v>
      </c>
    </row>
    <row r="97" spans="1:14" x14ac:dyDescent="0.35">
      <c r="A97">
        <v>826.10900000000004</v>
      </c>
      <c r="B97" t="s">
        <v>3838</v>
      </c>
      <c r="C97" s="69" t="s">
        <v>3290</v>
      </c>
      <c r="D97">
        <v>0.35138888888888886</v>
      </c>
      <c r="E97">
        <v>10.8</v>
      </c>
      <c r="F97">
        <v>4</v>
      </c>
      <c r="G97" t="s">
        <v>7295</v>
      </c>
      <c r="H97" t="s">
        <v>7296</v>
      </c>
      <c r="K97" t="s">
        <v>5677</v>
      </c>
      <c r="L97">
        <v>10.7</v>
      </c>
      <c r="M97">
        <v>15</v>
      </c>
      <c r="N97" t="s">
        <v>144</v>
      </c>
    </row>
    <row r="98" spans="1:14" x14ac:dyDescent="0.35">
      <c r="A98">
        <v>826.42100000000005</v>
      </c>
      <c r="B98" t="s">
        <v>3839</v>
      </c>
      <c r="C98" s="69" t="s">
        <v>3290</v>
      </c>
      <c r="D98">
        <v>0.36041666666666666</v>
      </c>
      <c r="E98">
        <v>10.1</v>
      </c>
      <c r="F98">
        <v>5</v>
      </c>
      <c r="G98" t="s">
        <v>7295</v>
      </c>
      <c r="H98" t="s">
        <v>7296</v>
      </c>
      <c r="K98" t="s">
        <v>5677</v>
      </c>
      <c r="L98">
        <v>8.6</v>
      </c>
      <c r="M98">
        <v>15</v>
      </c>
      <c r="N98" t="s">
        <v>144</v>
      </c>
    </row>
    <row r="99" spans="1:14" x14ac:dyDescent="0.35">
      <c r="A99">
        <v>826.49800000000005</v>
      </c>
      <c r="B99" t="s">
        <v>3840</v>
      </c>
      <c r="C99" s="69" t="s">
        <v>3290</v>
      </c>
      <c r="D99">
        <v>0.35208333333333336</v>
      </c>
      <c r="E99">
        <v>11.2</v>
      </c>
      <c r="F99">
        <v>5</v>
      </c>
      <c r="G99" t="s">
        <v>7295</v>
      </c>
      <c r="H99" t="s">
        <v>7296</v>
      </c>
      <c r="K99" t="s">
        <v>5677</v>
      </c>
      <c r="L99">
        <v>10.7</v>
      </c>
      <c r="M99">
        <v>15</v>
      </c>
      <c r="N99" t="s">
        <v>144</v>
      </c>
    </row>
    <row r="100" spans="1:14" x14ac:dyDescent="0.35">
      <c r="A100">
        <v>826.51400000000001</v>
      </c>
      <c r="B100" t="s">
        <v>3841</v>
      </c>
      <c r="C100" s="69" t="s">
        <v>3290</v>
      </c>
      <c r="D100">
        <v>0.35902777777777778</v>
      </c>
      <c r="E100">
        <v>9.6</v>
      </c>
      <c r="F100">
        <v>5</v>
      </c>
      <c r="G100" t="s">
        <v>7295</v>
      </c>
      <c r="H100" t="s">
        <v>7296</v>
      </c>
      <c r="K100" t="s">
        <v>5677</v>
      </c>
      <c r="L100">
        <v>8</v>
      </c>
      <c r="M100">
        <v>15</v>
      </c>
      <c r="N100" t="s">
        <v>144</v>
      </c>
    </row>
    <row r="101" spans="1:14" x14ac:dyDescent="0.35">
      <c r="A101">
        <v>826.59900000000005</v>
      </c>
      <c r="B101" t="s">
        <v>3842</v>
      </c>
      <c r="C101" s="69" t="s">
        <v>3290</v>
      </c>
      <c r="D101">
        <v>0.37847222222222221</v>
      </c>
      <c r="E101">
        <v>10.5</v>
      </c>
      <c r="F101">
        <v>5</v>
      </c>
      <c r="G101" t="s">
        <v>7295</v>
      </c>
      <c r="H101" t="s">
        <v>7296</v>
      </c>
      <c r="K101" t="s">
        <v>5677</v>
      </c>
      <c r="L101">
        <v>8.3000000000000007</v>
      </c>
      <c r="M101">
        <v>15</v>
      </c>
      <c r="N101" t="s">
        <v>144</v>
      </c>
    </row>
    <row r="102" spans="1:14" x14ac:dyDescent="0.35">
      <c r="A102">
        <v>826.67899999999997</v>
      </c>
      <c r="B102" t="s">
        <v>3843</v>
      </c>
      <c r="C102" s="69" t="s">
        <v>3290</v>
      </c>
      <c r="D102">
        <v>0.35555555555555557</v>
      </c>
      <c r="E102">
        <v>12.2</v>
      </c>
      <c r="F102">
        <v>8</v>
      </c>
      <c r="G102" t="s">
        <v>7295</v>
      </c>
      <c r="H102" t="s">
        <v>7296</v>
      </c>
      <c r="K102" t="s">
        <v>5677</v>
      </c>
      <c r="L102">
        <v>9.8000000000000007</v>
      </c>
      <c r="M102">
        <v>15</v>
      </c>
      <c r="N102" t="s">
        <v>144</v>
      </c>
    </row>
    <row r="103" spans="1:14" x14ac:dyDescent="0.35">
      <c r="A103">
        <v>826.82500000000005</v>
      </c>
      <c r="B103" t="s">
        <v>3844</v>
      </c>
      <c r="C103" s="69" t="s">
        <v>3290</v>
      </c>
      <c r="D103">
        <v>0.37152777777777779</v>
      </c>
      <c r="E103">
        <v>11.6</v>
      </c>
      <c r="F103">
        <v>5</v>
      </c>
      <c r="G103" t="s">
        <v>7295</v>
      </c>
      <c r="H103" t="s">
        <v>7296</v>
      </c>
      <c r="K103" t="s">
        <v>5677</v>
      </c>
      <c r="L103">
        <v>9.9</v>
      </c>
      <c r="M103">
        <v>17</v>
      </c>
      <c r="N103" t="s">
        <v>144</v>
      </c>
    </row>
    <row r="104" spans="1:14" x14ac:dyDescent="0.35">
      <c r="A104">
        <v>827.17600000000004</v>
      </c>
      <c r="B104" t="s">
        <v>3845</v>
      </c>
      <c r="C104" s="69" t="s">
        <v>3290</v>
      </c>
      <c r="D104">
        <v>0.3659722222222222</v>
      </c>
      <c r="E104">
        <v>9.6999999999999993</v>
      </c>
      <c r="F104">
        <v>4</v>
      </c>
      <c r="G104" t="s">
        <v>7295</v>
      </c>
      <c r="H104" t="s">
        <v>7296</v>
      </c>
      <c r="K104" t="s">
        <v>5677</v>
      </c>
      <c r="L104">
        <v>12.9</v>
      </c>
      <c r="M104">
        <v>15</v>
      </c>
      <c r="N104" t="s">
        <v>144</v>
      </c>
    </row>
    <row r="105" spans="1:14" x14ac:dyDescent="0.35">
      <c r="A105">
        <v>827.7</v>
      </c>
      <c r="B105" t="s">
        <v>3846</v>
      </c>
      <c r="C105" s="69" t="s">
        <v>3290</v>
      </c>
      <c r="D105">
        <v>0.36388888888888887</v>
      </c>
      <c r="E105">
        <v>11</v>
      </c>
      <c r="F105">
        <v>5</v>
      </c>
      <c r="G105" t="s">
        <v>7295</v>
      </c>
      <c r="H105" t="s">
        <v>7296</v>
      </c>
      <c r="K105" t="s">
        <v>5677</v>
      </c>
      <c r="L105">
        <v>11.3</v>
      </c>
      <c r="M105">
        <v>15</v>
      </c>
      <c r="N105" t="s">
        <v>144</v>
      </c>
    </row>
    <row r="106" spans="1:14" x14ac:dyDescent="0.35">
      <c r="A106">
        <v>827.95799999999997</v>
      </c>
      <c r="B106" t="s">
        <v>3847</v>
      </c>
      <c r="C106" s="69" t="s">
        <v>3290</v>
      </c>
      <c r="D106">
        <v>0.36041666666666666</v>
      </c>
      <c r="E106">
        <v>10.199999999999999</v>
      </c>
      <c r="F106">
        <v>5</v>
      </c>
      <c r="G106" t="s">
        <v>7295</v>
      </c>
      <c r="H106" t="s">
        <v>7296</v>
      </c>
      <c r="K106" t="s">
        <v>5677</v>
      </c>
      <c r="L106">
        <v>11.3</v>
      </c>
      <c r="M106">
        <v>15</v>
      </c>
      <c r="N106" t="s">
        <v>144</v>
      </c>
    </row>
    <row r="107" spans="1:14" x14ac:dyDescent="0.35">
      <c r="A107">
        <v>828.03700000000003</v>
      </c>
      <c r="B107" t="s">
        <v>3848</v>
      </c>
      <c r="C107" s="69" t="s">
        <v>3290</v>
      </c>
      <c r="D107">
        <v>0.36805555555555558</v>
      </c>
      <c r="E107">
        <v>10.9</v>
      </c>
      <c r="F107">
        <v>4</v>
      </c>
      <c r="G107" t="s">
        <v>7295</v>
      </c>
      <c r="H107" t="s">
        <v>7296</v>
      </c>
      <c r="K107" t="s">
        <v>5677</v>
      </c>
      <c r="L107">
        <v>11.1</v>
      </c>
      <c r="M107">
        <v>19.899999999999999</v>
      </c>
      <c r="N107" t="s">
        <v>144</v>
      </c>
    </row>
    <row r="108" spans="1:14" x14ac:dyDescent="0.35">
      <c r="A108">
        <v>828.47799999999995</v>
      </c>
      <c r="B108" t="s">
        <v>3849</v>
      </c>
      <c r="C108" s="69" t="s">
        <v>3290</v>
      </c>
      <c r="D108">
        <v>0.3611111111111111</v>
      </c>
      <c r="E108">
        <v>12.1</v>
      </c>
      <c r="F108">
        <v>6</v>
      </c>
      <c r="G108" t="s">
        <v>7295</v>
      </c>
      <c r="H108" t="s">
        <v>7296</v>
      </c>
      <c r="K108" t="s">
        <v>5677</v>
      </c>
      <c r="L108">
        <v>10.199999999999999</v>
      </c>
      <c r="M108">
        <v>15</v>
      </c>
      <c r="N108" t="s">
        <v>144</v>
      </c>
    </row>
    <row r="109" spans="1:14" x14ac:dyDescent="0.35">
      <c r="A109">
        <v>828.66</v>
      </c>
      <c r="B109" t="s">
        <v>3850</v>
      </c>
      <c r="C109" s="69" t="s">
        <v>3290</v>
      </c>
      <c r="D109">
        <v>0.37430555555555556</v>
      </c>
      <c r="E109">
        <v>10.3</v>
      </c>
      <c r="F109">
        <v>6</v>
      </c>
      <c r="G109" t="s">
        <v>7295</v>
      </c>
      <c r="H109" t="s">
        <v>7296</v>
      </c>
      <c r="K109" t="s">
        <v>5677</v>
      </c>
      <c r="L109">
        <v>9</v>
      </c>
      <c r="M109">
        <v>15</v>
      </c>
      <c r="N109" t="s">
        <v>144</v>
      </c>
    </row>
    <row r="110" spans="1:14" x14ac:dyDescent="0.35">
      <c r="A110">
        <v>828.77800000000002</v>
      </c>
      <c r="B110" t="s">
        <v>3851</v>
      </c>
      <c r="C110" s="69" t="s">
        <v>3290</v>
      </c>
      <c r="D110">
        <v>0.35347222222222224</v>
      </c>
      <c r="E110">
        <v>8.8000000000000007</v>
      </c>
      <c r="F110">
        <v>4</v>
      </c>
      <c r="G110" t="s">
        <v>7298</v>
      </c>
      <c r="H110" t="s">
        <v>7296</v>
      </c>
      <c r="K110" t="s">
        <v>5677</v>
      </c>
      <c r="L110">
        <v>18.399999999999999</v>
      </c>
      <c r="M110">
        <v>15</v>
      </c>
      <c r="N110" t="s">
        <v>144</v>
      </c>
    </row>
    <row r="111" spans="1:14" x14ac:dyDescent="0.35">
      <c r="A111">
        <v>828.90599999999995</v>
      </c>
      <c r="B111" t="s">
        <v>3852</v>
      </c>
      <c r="C111" s="69" t="s">
        <v>3290</v>
      </c>
      <c r="D111">
        <v>0.35555555555555557</v>
      </c>
      <c r="E111">
        <v>9.1</v>
      </c>
      <c r="F111">
        <v>5</v>
      </c>
      <c r="G111" t="s">
        <v>7295</v>
      </c>
      <c r="H111" t="s">
        <v>7296</v>
      </c>
      <c r="I111">
        <v>10</v>
      </c>
      <c r="K111" t="s">
        <v>5677</v>
      </c>
      <c r="L111">
        <v>8.5</v>
      </c>
      <c r="M111">
        <v>15</v>
      </c>
      <c r="N111" t="s">
        <v>144</v>
      </c>
    </row>
    <row r="112" spans="1:14" x14ac:dyDescent="0.35">
      <c r="A112">
        <v>829.952</v>
      </c>
      <c r="B112" t="s">
        <v>3854</v>
      </c>
      <c r="C112" s="69" t="s">
        <v>3290</v>
      </c>
      <c r="D112">
        <v>0.35486111111111113</v>
      </c>
      <c r="E112">
        <v>11</v>
      </c>
      <c r="F112">
        <v>6</v>
      </c>
      <c r="G112" t="s">
        <v>7295</v>
      </c>
      <c r="H112" t="s">
        <v>7296</v>
      </c>
      <c r="K112" t="s">
        <v>5677</v>
      </c>
      <c r="L112">
        <v>9.8000000000000007</v>
      </c>
      <c r="M112">
        <v>15</v>
      </c>
      <c r="N112" t="s">
        <v>144</v>
      </c>
    </row>
    <row r="113" spans="1:14" x14ac:dyDescent="0.35">
      <c r="A113">
        <v>830.74</v>
      </c>
      <c r="B113" t="s">
        <v>3855</v>
      </c>
      <c r="C113" s="69" t="s">
        <v>3290</v>
      </c>
      <c r="D113">
        <v>0.34722222222222221</v>
      </c>
      <c r="E113">
        <v>11.9</v>
      </c>
      <c r="F113">
        <v>7</v>
      </c>
      <c r="G113" t="s">
        <v>7295</v>
      </c>
      <c r="H113" t="s">
        <v>7296</v>
      </c>
      <c r="K113" t="s">
        <v>5677</v>
      </c>
      <c r="L113">
        <v>13.1</v>
      </c>
      <c r="M113">
        <v>15</v>
      </c>
      <c r="N113" t="s">
        <v>144</v>
      </c>
    </row>
    <row r="114" spans="1:14" x14ac:dyDescent="0.35">
      <c r="A114">
        <v>830.91099999999994</v>
      </c>
      <c r="B114" t="s">
        <v>3856</v>
      </c>
      <c r="C114" s="69" t="s">
        <v>3290</v>
      </c>
      <c r="D114">
        <v>0.35347222222222224</v>
      </c>
      <c r="E114">
        <v>9.6</v>
      </c>
      <c r="F114">
        <v>5</v>
      </c>
      <c r="G114" t="s">
        <v>7295</v>
      </c>
      <c r="H114" t="s">
        <v>7296</v>
      </c>
      <c r="K114" t="s">
        <v>5677</v>
      </c>
      <c r="L114">
        <v>12.1</v>
      </c>
      <c r="M114">
        <v>15</v>
      </c>
      <c r="N114" t="s">
        <v>144</v>
      </c>
    </row>
    <row r="115" spans="1:14" x14ac:dyDescent="0.35">
      <c r="A115">
        <v>830.97500000000002</v>
      </c>
      <c r="B115" t="s">
        <v>3857</v>
      </c>
      <c r="C115" s="69" t="s">
        <v>3290</v>
      </c>
      <c r="D115">
        <v>0.35902777777777778</v>
      </c>
      <c r="E115">
        <v>10.199999999999999</v>
      </c>
      <c r="F115">
        <v>5</v>
      </c>
      <c r="G115" t="s">
        <v>7295</v>
      </c>
      <c r="H115" t="s">
        <v>7296</v>
      </c>
      <c r="K115" t="s">
        <v>5677</v>
      </c>
      <c r="L115">
        <v>8.3000000000000007</v>
      </c>
      <c r="M115">
        <v>15</v>
      </c>
      <c r="N115" t="s">
        <v>144</v>
      </c>
    </row>
    <row r="116" spans="1:14" x14ac:dyDescent="0.35">
      <c r="A116">
        <v>831.21299999999997</v>
      </c>
      <c r="B116" t="s">
        <v>3858</v>
      </c>
      <c r="C116" s="69" t="s">
        <v>3290</v>
      </c>
      <c r="D116">
        <v>0.36319444444444443</v>
      </c>
      <c r="E116">
        <v>13.8</v>
      </c>
      <c r="F116">
        <v>6</v>
      </c>
      <c r="G116" t="s">
        <v>7295</v>
      </c>
      <c r="H116" t="s">
        <v>7296</v>
      </c>
      <c r="K116" t="s">
        <v>5677</v>
      </c>
      <c r="L116">
        <v>10.7</v>
      </c>
      <c r="M116">
        <v>15</v>
      </c>
      <c r="N116" t="s">
        <v>144</v>
      </c>
    </row>
    <row r="117" spans="1:14" x14ac:dyDescent="0.35">
      <c r="A117">
        <v>831.70299999999997</v>
      </c>
      <c r="B117" t="s">
        <v>3859</v>
      </c>
      <c r="C117" s="69" t="s">
        <v>3290</v>
      </c>
      <c r="D117">
        <v>0.36249999999999999</v>
      </c>
      <c r="E117">
        <v>11.3</v>
      </c>
      <c r="F117">
        <v>5</v>
      </c>
      <c r="G117" t="s">
        <v>7295</v>
      </c>
      <c r="H117" t="s">
        <v>7296</v>
      </c>
      <c r="K117" t="s">
        <v>5677</v>
      </c>
      <c r="L117">
        <v>10.1</v>
      </c>
      <c r="M117">
        <v>15</v>
      </c>
      <c r="N117" t="s">
        <v>144</v>
      </c>
    </row>
    <row r="118" spans="1:14" x14ac:dyDescent="0.35">
      <c r="A118">
        <v>831.9</v>
      </c>
      <c r="B118" t="s">
        <v>3860</v>
      </c>
      <c r="C118" s="69" t="s">
        <v>3290</v>
      </c>
      <c r="D118">
        <v>0.3527777777777778</v>
      </c>
      <c r="E118">
        <v>9</v>
      </c>
      <c r="F118">
        <v>4</v>
      </c>
      <c r="G118" t="s">
        <v>7295</v>
      </c>
      <c r="H118" t="s">
        <v>7296</v>
      </c>
      <c r="I118">
        <v>10</v>
      </c>
      <c r="K118" t="s">
        <v>5677</v>
      </c>
      <c r="L118">
        <v>8</v>
      </c>
      <c r="M118">
        <v>15</v>
      </c>
      <c r="N118" t="s">
        <v>144</v>
      </c>
    </row>
    <row r="119" spans="1:14" x14ac:dyDescent="0.35">
      <c r="A119">
        <v>831.97400000000005</v>
      </c>
      <c r="B119" t="s">
        <v>3861</v>
      </c>
      <c r="C119" s="69" t="s">
        <v>3290</v>
      </c>
      <c r="D119">
        <v>0.35555555555555557</v>
      </c>
      <c r="E119">
        <v>10.4</v>
      </c>
      <c r="F119">
        <v>6</v>
      </c>
      <c r="G119" t="s">
        <v>7295</v>
      </c>
      <c r="H119" t="s">
        <v>7296</v>
      </c>
      <c r="K119" t="s">
        <v>5677</v>
      </c>
      <c r="L119">
        <v>8.1</v>
      </c>
      <c r="M119">
        <v>15</v>
      </c>
      <c r="N119" t="s">
        <v>144</v>
      </c>
    </row>
    <row r="120" spans="1:14" x14ac:dyDescent="0.35">
      <c r="A120">
        <v>832.76800000000003</v>
      </c>
      <c r="B120" t="s">
        <v>3862</v>
      </c>
      <c r="C120" s="69" t="s">
        <v>3290</v>
      </c>
      <c r="D120">
        <v>0.3576388888888889</v>
      </c>
      <c r="E120">
        <v>13.4</v>
      </c>
      <c r="F120">
        <v>6</v>
      </c>
      <c r="G120" t="s">
        <v>7295</v>
      </c>
      <c r="H120" t="s">
        <v>7296</v>
      </c>
      <c r="K120" t="s">
        <v>5677</v>
      </c>
      <c r="L120">
        <v>9.5</v>
      </c>
      <c r="M120">
        <v>15</v>
      </c>
      <c r="N120" t="s">
        <v>144</v>
      </c>
    </row>
    <row r="121" spans="1:14" x14ac:dyDescent="0.35">
      <c r="A121">
        <v>833.32299999999998</v>
      </c>
      <c r="B121" t="s">
        <v>3863</v>
      </c>
      <c r="C121" s="69" t="s">
        <v>3290</v>
      </c>
      <c r="D121">
        <v>0.3576388888888889</v>
      </c>
      <c r="E121">
        <v>10.5</v>
      </c>
      <c r="F121">
        <v>7</v>
      </c>
      <c r="G121" t="s">
        <v>7295</v>
      </c>
      <c r="H121" t="s">
        <v>7296</v>
      </c>
      <c r="K121" t="s">
        <v>5677</v>
      </c>
      <c r="L121">
        <v>10</v>
      </c>
      <c r="M121">
        <v>15</v>
      </c>
      <c r="N121" t="s">
        <v>144</v>
      </c>
    </row>
    <row r="122" spans="1:14" x14ac:dyDescent="0.35">
      <c r="A122">
        <v>833.71</v>
      </c>
      <c r="B122" t="s">
        <v>3864</v>
      </c>
      <c r="C122" s="69" t="s">
        <v>3290</v>
      </c>
      <c r="D122">
        <v>0.36458333333333331</v>
      </c>
      <c r="E122">
        <v>12</v>
      </c>
      <c r="F122">
        <v>6</v>
      </c>
      <c r="G122" t="s">
        <v>7295</v>
      </c>
      <c r="H122" t="s">
        <v>7296</v>
      </c>
      <c r="K122" t="s">
        <v>5677</v>
      </c>
      <c r="L122">
        <v>9.1999999999999993</v>
      </c>
      <c r="M122">
        <v>15</v>
      </c>
      <c r="N122" t="s">
        <v>144</v>
      </c>
    </row>
    <row r="123" spans="1:14" x14ac:dyDescent="0.35">
      <c r="A123">
        <v>833.83100000000002</v>
      </c>
      <c r="B123" t="s">
        <v>3865</v>
      </c>
      <c r="C123" s="69" t="s">
        <v>3290</v>
      </c>
      <c r="D123">
        <v>0.36388888888888887</v>
      </c>
      <c r="E123">
        <v>10.7</v>
      </c>
      <c r="F123">
        <v>7</v>
      </c>
      <c r="G123" t="s">
        <v>7295</v>
      </c>
      <c r="H123" t="s">
        <v>7296</v>
      </c>
      <c r="K123" t="s">
        <v>5677</v>
      </c>
      <c r="L123">
        <v>8.4</v>
      </c>
      <c r="M123">
        <v>15</v>
      </c>
      <c r="N123" t="s">
        <v>144</v>
      </c>
    </row>
    <row r="124" spans="1:14" x14ac:dyDescent="0.35">
      <c r="A124">
        <v>833.98800000000006</v>
      </c>
      <c r="B124" t="s">
        <v>3866</v>
      </c>
      <c r="C124" s="69" t="s">
        <v>3290</v>
      </c>
      <c r="D124">
        <v>0.35486111111111113</v>
      </c>
      <c r="E124">
        <v>11.9</v>
      </c>
      <c r="F124">
        <v>9</v>
      </c>
      <c r="G124" t="s">
        <v>7295</v>
      </c>
      <c r="H124" t="s">
        <v>7296</v>
      </c>
      <c r="K124" t="s">
        <v>5677</v>
      </c>
      <c r="L124">
        <v>8</v>
      </c>
      <c r="M124">
        <v>15</v>
      </c>
      <c r="N124" t="s">
        <v>144</v>
      </c>
    </row>
    <row r="125" spans="1:14" x14ac:dyDescent="0.35">
      <c r="A125">
        <v>834.12</v>
      </c>
      <c r="B125" t="s">
        <v>3867</v>
      </c>
      <c r="C125" s="69" t="s">
        <v>3290</v>
      </c>
      <c r="D125">
        <v>0.36388888888888887</v>
      </c>
      <c r="E125">
        <v>10.3</v>
      </c>
      <c r="F125">
        <v>5</v>
      </c>
      <c r="G125" t="s">
        <v>7295</v>
      </c>
      <c r="H125" t="s">
        <v>7296</v>
      </c>
      <c r="K125" t="s">
        <v>5677</v>
      </c>
      <c r="L125">
        <v>10.5</v>
      </c>
      <c r="M125">
        <v>15</v>
      </c>
      <c r="N125" t="s">
        <v>144</v>
      </c>
    </row>
    <row r="126" spans="1:14" x14ac:dyDescent="0.35">
      <c r="A126">
        <v>834.49099999999999</v>
      </c>
      <c r="B126" t="s">
        <v>3868</v>
      </c>
      <c r="C126" s="69" t="s">
        <v>3290</v>
      </c>
      <c r="D126">
        <v>0.35625000000000001</v>
      </c>
      <c r="E126">
        <v>10.7</v>
      </c>
      <c r="F126">
        <v>5</v>
      </c>
      <c r="G126" t="s">
        <v>7295</v>
      </c>
      <c r="H126" t="s">
        <v>7296</v>
      </c>
      <c r="K126" t="s">
        <v>5677</v>
      </c>
      <c r="L126">
        <v>8.5</v>
      </c>
      <c r="M126">
        <v>15</v>
      </c>
      <c r="N126" t="s">
        <v>144</v>
      </c>
    </row>
    <row r="127" spans="1:14" x14ac:dyDescent="0.35">
      <c r="A127">
        <v>834.64800000000002</v>
      </c>
      <c r="B127" t="s">
        <v>3869</v>
      </c>
      <c r="C127" s="69" t="s">
        <v>3290</v>
      </c>
      <c r="D127">
        <v>0.35486111111111113</v>
      </c>
      <c r="E127">
        <v>10.1</v>
      </c>
      <c r="F127">
        <v>5</v>
      </c>
      <c r="G127" t="s">
        <v>7295</v>
      </c>
      <c r="H127" t="s">
        <v>7296</v>
      </c>
      <c r="K127" t="s">
        <v>5677</v>
      </c>
      <c r="L127">
        <v>10.1</v>
      </c>
      <c r="M127">
        <v>15</v>
      </c>
      <c r="N127" t="s">
        <v>144</v>
      </c>
    </row>
    <row r="128" spans="1:14" x14ac:dyDescent="0.35">
      <c r="A128">
        <v>834.88199999999995</v>
      </c>
      <c r="B128" t="s">
        <v>3870</v>
      </c>
      <c r="C128" s="69" t="s">
        <v>3290</v>
      </c>
      <c r="D128">
        <v>0.35138888888888886</v>
      </c>
      <c r="E128">
        <v>9.6</v>
      </c>
      <c r="F128">
        <v>5</v>
      </c>
      <c r="G128" t="s">
        <v>7295</v>
      </c>
      <c r="H128" t="s">
        <v>7296</v>
      </c>
      <c r="K128" t="s">
        <v>5677</v>
      </c>
      <c r="L128">
        <v>9.8000000000000007</v>
      </c>
      <c r="M128">
        <v>15</v>
      </c>
      <c r="N128" t="s">
        <v>144</v>
      </c>
    </row>
    <row r="129" spans="1:14" x14ac:dyDescent="0.35">
      <c r="A129">
        <v>834.93899999999996</v>
      </c>
      <c r="B129" t="s">
        <v>3871</v>
      </c>
      <c r="C129" s="69" t="s">
        <v>3290</v>
      </c>
      <c r="D129">
        <v>0.35486111111111113</v>
      </c>
      <c r="E129">
        <v>10.6</v>
      </c>
      <c r="F129">
        <v>4</v>
      </c>
      <c r="G129" t="s">
        <v>7295</v>
      </c>
      <c r="H129" t="s">
        <v>7296</v>
      </c>
      <c r="K129" t="s">
        <v>5677</v>
      </c>
      <c r="L129">
        <v>13.8</v>
      </c>
      <c r="M129">
        <v>15</v>
      </c>
      <c r="N129" t="s">
        <v>144</v>
      </c>
    </row>
    <row r="130" spans="1:14" x14ac:dyDescent="0.35">
      <c r="A130">
        <v>835.09500000000003</v>
      </c>
      <c r="B130" t="s">
        <v>3872</v>
      </c>
      <c r="C130" s="69" t="s">
        <v>3290</v>
      </c>
      <c r="D130">
        <v>0.36319444444444443</v>
      </c>
      <c r="E130">
        <v>12.2</v>
      </c>
      <c r="F130">
        <v>5</v>
      </c>
      <c r="G130" t="s">
        <v>7295</v>
      </c>
      <c r="H130" t="s">
        <v>7296</v>
      </c>
      <c r="K130" t="s">
        <v>5677</v>
      </c>
      <c r="L130">
        <v>10.5</v>
      </c>
      <c r="M130">
        <v>15</v>
      </c>
      <c r="N130" t="s">
        <v>144</v>
      </c>
    </row>
    <row r="131" spans="1:14" x14ac:dyDescent="0.35">
      <c r="A131">
        <v>835.79499999999996</v>
      </c>
      <c r="B131" t="s">
        <v>3873</v>
      </c>
      <c r="C131" s="69" t="s">
        <v>3290</v>
      </c>
      <c r="D131">
        <v>0.35902777777777778</v>
      </c>
      <c r="E131">
        <v>11.7</v>
      </c>
      <c r="F131">
        <v>5</v>
      </c>
      <c r="G131" t="s">
        <v>7295</v>
      </c>
      <c r="H131" t="s">
        <v>7296</v>
      </c>
      <c r="K131" t="s">
        <v>5677</v>
      </c>
      <c r="L131">
        <v>8</v>
      </c>
      <c r="M131">
        <v>15</v>
      </c>
      <c r="N131" t="s">
        <v>144</v>
      </c>
    </row>
    <row r="132" spans="1:14" x14ac:dyDescent="0.35">
      <c r="A132">
        <v>835.81500000000005</v>
      </c>
      <c r="B132" t="s">
        <v>3874</v>
      </c>
      <c r="C132" s="69" t="s">
        <v>3290</v>
      </c>
      <c r="D132">
        <v>0.35833333333333334</v>
      </c>
      <c r="E132">
        <v>11.4</v>
      </c>
      <c r="F132">
        <v>5</v>
      </c>
      <c r="G132" t="s">
        <v>7295</v>
      </c>
      <c r="H132" t="s">
        <v>7296</v>
      </c>
      <c r="K132" t="s">
        <v>5677</v>
      </c>
      <c r="L132">
        <v>11</v>
      </c>
      <c r="M132">
        <v>15</v>
      </c>
      <c r="N132" t="s">
        <v>144</v>
      </c>
    </row>
    <row r="133" spans="1:14" x14ac:dyDescent="0.35">
      <c r="A133">
        <v>835.899</v>
      </c>
      <c r="B133" t="s">
        <v>3875</v>
      </c>
      <c r="C133" s="69" t="s">
        <v>3290</v>
      </c>
      <c r="D133">
        <v>0.35138888888888886</v>
      </c>
      <c r="E133">
        <v>10.4</v>
      </c>
      <c r="F133">
        <v>5</v>
      </c>
      <c r="G133" t="s">
        <v>7295</v>
      </c>
      <c r="H133" t="s">
        <v>7296</v>
      </c>
      <c r="K133" t="s">
        <v>5677</v>
      </c>
      <c r="L133">
        <v>11.8</v>
      </c>
      <c r="M133">
        <v>15</v>
      </c>
      <c r="N133" t="s">
        <v>144</v>
      </c>
    </row>
    <row r="134" spans="1:14" x14ac:dyDescent="0.35">
      <c r="A134">
        <v>836.35400000000004</v>
      </c>
      <c r="B134" t="s">
        <v>3876</v>
      </c>
      <c r="C134" s="69" t="s">
        <v>3290</v>
      </c>
      <c r="D134">
        <v>0.3659722222222222</v>
      </c>
      <c r="E134">
        <v>13.2</v>
      </c>
      <c r="F134">
        <v>5</v>
      </c>
      <c r="G134" t="s">
        <v>7295</v>
      </c>
      <c r="H134" t="s">
        <v>7296</v>
      </c>
      <c r="K134" t="s">
        <v>5677</v>
      </c>
      <c r="L134">
        <v>8.3000000000000007</v>
      </c>
      <c r="M134">
        <v>15</v>
      </c>
      <c r="N134" t="s">
        <v>144</v>
      </c>
    </row>
    <row r="135" spans="1:14" x14ac:dyDescent="0.35">
      <c r="A135">
        <v>836.61</v>
      </c>
      <c r="B135" t="s">
        <v>3877</v>
      </c>
      <c r="C135" s="69" t="s">
        <v>3290</v>
      </c>
      <c r="D135">
        <v>0.36041666666666666</v>
      </c>
      <c r="E135">
        <v>10.5</v>
      </c>
      <c r="F135">
        <v>5</v>
      </c>
      <c r="G135" t="s">
        <v>7295</v>
      </c>
      <c r="H135" t="s">
        <v>7296</v>
      </c>
      <c r="K135" t="s">
        <v>5677</v>
      </c>
      <c r="L135">
        <v>8</v>
      </c>
      <c r="M135">
        <v>15</v>
      </c>
      <c r="N135" t="s">
        <v>144</v>
      </c>
    </row>
    <row r="136" spans="1:14" x14ac:dyDescent="0.35">
      <c r="A136">
        <v>836.93499999999995</v>
      </c>
      <c r="B136" t="s">
        <v>3878</v>
      </c>
      <c r="C136" s="69" t="s">
        <v>3290</v>
      </c>
      <c r="D136">
        <v>0.36319444444444443</v>
      </c>
      <c r="E136">
        <v>10.6</v>
      </c>
      <c r="F136">
        <v>7</v>
      </c>
      <c r="G136" t="s">
        <v>7295</v>
      </c>
      <c r="H136" t="s">
        <v>7296</v>
      </c>
      <c r="K136" t="s">
        <v>5677</v>
      </c>
      <c r="L136">
        <v>9.3000000000000007</v>
      </c>
      <c r="M136">
        <v>15</v>
      </c>
      <c r="N136" t="s">
        <v>144</v>
      </c>
    </row>
    <row r="137" spans="1:14" x14ac:dyDescent="0.35">
      <c r="A137">
        <v>837.87</v>
      </c>
      <c r="B137" t="s">
        <v>3879</v>
      </c>
      <c r="C137" s="69" t="s">
        <v>3290</v>
      </c>
      <c r="D137">
        <v>0.35416666666666669</v>
      </c>
      <c r="E137">
        <v>10.8</v>
      </c>
      <c r="F137">
        <v>7</v>
      </c>
      <c r="G137" t="s">
        <v>7295</v>
      </c>
      <c r="H137" t="s">
        <v>7296</v>
      </c>
      <c r="K137" t="s">
        <v>5677</v>
      </c>
      <c r="L137">
        <v>9.6999999999999993</v>
      </c>
      <c r="M137">
        <v>15</v>
      </c>
      <c r="N137" t="s">
        <v>144</v>
      </c>
    </row>
    <row r="138" spans="1:14" x14ac:dyDescent="0.35">
      <c r="A138">
        <v>838.09199999999998</v>
      </c>
      <c r="B138" t="s">
        <v>3880</v>
      </c>
      <c r="C138" s="69" t="s">
        <v>3290</v>
      </c>
      <c r="D138">
        <v>0.35416666666666669</v>
      </c>
      <c r="E138">
        <v>11.8</v>
      </c>
      <c r="F138">
        <v>8</v>
      </c>
      <c r="G138" t="s">
        <v>7295</v>
      </c>
      <c r="H138" t="s">
        <v>7296</v>
      </c>
      <c r="K138" t="s">
        <v>5677</v>
      </c>
      <c r="L138">
        <v>8.9</v>
      </c>
      <c r="M138">
        <v>15</v>
      </c>
      <c r="N138" t="s">
        <v>144</v>
      </c>
    </row>
    <row r="139" spans="1:14" x14ac:dyDescent="0.35">
      <c r="A139">
        <v>838.32100000000003</v>
      </c>
      <c r="B139" t="s">
        <v>3881</v>
      </c>
      <c r="C139" s="69" t="s">
        <v>3290</v>
      </c>
      <c r="D139">
        <v>0.35486111111111113</v>
      </c>
      <c r="E139">
        <v>11.1</v>
      </c>
      <c r="F139">
        <v>5</v>
      </c>
      <c r="G139" t="s">
        <v>7295</v>
      </c>
      <c r="H139" t="s">
        <v>7296</v>
      </c>
      <c r="K139" t="s">
        <v>5677</v>
      </c>
      <c r="L139">
        <v>11.4</v>
      </c>
      <c r="M139">
        <v>15</v>
      </c>
      <c r="N139" t="s">
        <v>144</v>
      </c>
    </row>
    <row r="140" spans="1:14" x14ac:dyDescent="0.35">
      <c r="A140">
        <v>838.50400000000002</v>
      </c>
      <c r="B140" t="s">
        <v>3882</v>
      </c>
      <c r="C140" s="69" t="s">
        <v>3290</v>
      </c>
      <c r="D140">
        <v>0.35347222222222224</v>
      </c>
      <c r="E140">
        <v>11.3</v>
      </c>
      <c r="F140">
        <v>5</v>
      </c>
      <c r="G140" t="s">
        <v>7295</v>
      </c>
      <c r="H140" t="s">
        <v>7296</v>
      </c>
      <c r="K140" t="s">
        <v>5677</v>
      </c>
      <c r="L140">
        <v>8.6</v>
      </c>
      <c r="M140">
        <v>15</v>
      </c>
      <c r="N140" t="s">
        <v>144</v>
      </c>
    </row>
    <row r="141" spans="1:14" x14ac:dyDescent="0.35">
      <c r="A141">
        <v>838.84900000000005</v>
      </c>
      <c r="B141" t="s">
        <v>3883</v>
      </c>
      <c r="C141" s="69" t="s">
        <v>3290</v>
      </c>
      <c r="D141">
        <v>0.36944444444444446</v>
      </c>
      <c r="E141">
        <v>11.5</v>
      </c>
      <c r="F141">
        <v>4</v>
      </c>
      <c r="G141" t="s">
        <v>7295</v>
      </c>
      <c r="H141" t="s">
        <v>7296</v>
      </c>
      <c r="K141" t="s">
        <v>5677</v>
      </c>
      <c r="L141">
        <v>22.5</v>
      </c>
      <c r="M141">
        <v>15.7</v>
      </c>
      <c r="N141" t="s">
        <v>144</v>
      </c>
    </row>
    <row r="142" spans="1:14" x14ac:dyDescent="0.35">
      <c r="A142">
        <v>838.87699999999995</v>
      </c>
      <c r="B142" t="s">
        <v>3885</v>
      </c>
      <c r="C142" s="69" t="s">
        <v>3290</v>
      </c>
      <c r="D142">
        <v>0.36319444444444443</v>
      </c>
      <c r="E142">
        <v>15.5</v>
      </c>
      <c r="F142">
        <v>5</v>
      </c>
      <c r="G142" t="s">
        <v>7295</v>
      </c>
      <c r="H142" t="s">
        <v>7296</v>
      </c>
      <c r="K142" t="s">
        <v>5677</v>
      </c>
      <c r="L142">
        <v>8.3000000000000007</v>
      </c>
      <c r="M142">
        <v>15</v>
      </c>
      <c r="N142" t="s">
        <v>144</v>
      </c>
    </row>
    <row r="143" spans="1:14" x14ac:dyDescent="0.35">
      <c r="A143">
        <v>838.92600000000004</v>
      </c>
      <c r="B143" t="s">
        <v>3886</v>
      </c>
      <c r="C143" s="69" t="s">
        <v>3290</v>
      </c>
      <c r="D143">
        <v>0.36388888888888887</v>
      </c>
      <c r="E143">
        <v>11</v>
      </c>
      <c r="F143">
        <v>5</v>
      </c>
      <c r="G143" t="s">
        <v>7295</v>
      </c>
      <c r="H143" t="s">
        <v>7296</v>
      </c>
      <c r="K143" t="s">
        <v>5677</v>
      </c>
      <c r="L143">
        <v>9.3000000000000007</v>
      </c>
      <c r="M143">
        <v>15</v>
      </c>
      <c r="N143" t="s">
        <v>144</v>
      </c>
    </row>
    <row r="144" spans="1:14" x14ac:dyDescent="0.35">
      <c r="A144">
        <v>839.04100000000005</v>
      </c>
      <c r="B144" t="s">
        <v>3887</v>
      </c>
      <c r="C144" s="69" t="s">
        <v>3290</v>
      </c>
      <c r="D144">
        <v>0.35555555555555557</v>
      </c>
      <c r="E144">
        <v>9.1</v>
      </c>
      <c r="F144">
        <v>6</v>
      </c>
      <c r="G144" t="s">
        <v>7295</v>
      </c>
      <c r="H144" t="s">
        <v>7296</v>
      </c>
      <c r="I144">
        <v>10</v>
      </c>
      <c r="K144" t="s">
        <v>5677</v>
      </c>
      <c r="L144">
        <v>9.1999999999999993</v>
      </c>
      <c r="M144">
        <v>15</v>
      </c>
      <c r="N144" t="s">
        <v>144</v>
      </c>
    </row>
    <row r="145" spans="1:14" x14ac:dyDescent="0.35">
      <c r="A145">
        <v>839.59900000000005</v>
      </c>
      <c r="B145" t="s">
        <v>3888</v>
      </c>
      <c r="C145" s="69" t="s">
        <v>3290</v>
      </c>
      <c r="D145">
        <v>0.35694444444444445</v>
      </c>
      <c r="E145">
        <v>12.2</v>
      </c>
      <c r="F145">
        <v>6</v>
      </c>
      <c r="G145" t="s">
        <v>7295</v>
      </c>
      <c r="H145" t="s">
        <v>7296</v>
      </c>
      <c r="K145" t="s">
        <v>5677</v>
      </c>
      <c r="L145">
        <v>10.6</v>
      </c>
      <c r="M145">
        <v>15</v>
      </c>
      <c r="N145" t="s">
        <v>144</v>
      </c>
    </row>
    <row r="146" spans="1:14" x14ac:dyDescent="0.35">
      <c r="A146">
        <v>839.95399999999995</v>
      </c>
      <c r="B146" t="s">
        <v>3889</v>
      </c>
      <c r="C146" s="69" t="s">
        <v>3290</v>
      </c>
      <c r="D146">
        <v>0.35555555555555557</v>
      </c>
      <c r="E146">
        <v>12.4</v>
      </c>
      <c r="F146">
        <v>6</v>
      </c>
      <c r="G146" t="s">
        <v>7295</v>
      </c>
      <c r="H146" t="s">
        <v>7296</v>
      </c>
      <c r="K146" t="s">
        <v>5677</v>
      </c>
      <c r="L146">
        <v>13.5</v>
      </c>
      <c r="M146">
        <v>15</v>
      </c>
      <c r="N146" t="s">
        <v>144</v>
      </c>
    </row>
    <row r="147" spans="1:14" x14ac:dyDescent="0.35">
      <c r="A147">
        <v>840.03</v>
      </c>
      <c r="B147" t="s">
        <v>3890</v>
      </c>
      <c r="C147" s="69" t="s">
        <v>3290</v>
      </c>
      <c r="D147">
        <v>0.35416666666666669</v>
      </c>
      <c r="E147">
        <v>11.5</v>
      </c>
      <c r="F147">
        <v>6</v>
      </c>
      <c r="G147" t="s">
        <v>7295</v>
      </c>
      <c r="H147" t="s">
        <v>7296</v>
      </c>
      <c r="K147" t="s">
        <v>5677</v>
      </c>
      <c r="L147">
        <v>8.6999999999999993</v>
      </c>
      <c r="M147">
        <v>15</v>
      </c>
      <c r="N147" t="s">
        <v>144</v>
      </c>
    </row>
    <row r="148" spans="1:14" x14ac:dyDescent="0.35">
      <c r="A148">
        <v>840.14599999999996</v>
      </c>
      <c r="B148" t="s">
        <v>3891</v>
      </c>
      <c r="C148" s="69" t="s">
        <v>3290</v>
      </c>
      <c r="D148">
        <v>0.3576388888888889</v>
      </c>
      <c r="E148">
        <v>10.6</v>
      </c>
      <c r="F148">
        <v>5</v>
      </c>
      <c r="G148" t="s">
        <v>7295</v>
      </c>
      <c r="H148" t="s">
        <v>7296</v>
      </c>
      <c r="K148" t="s">
        <v>5677</v>
      </c>
      <c r="L148">
        <v>11.5</v>
      </c>
      <c r="M148">
        <v>15</v>
      </c>
      <c r="N148" t="s">
        <v>144</v>
      </c>
    </row>
    <row r="149" spans="1:14" x14ac:dyDescent="0.35">
      <c r="A149">
        <v>840.35900000000004</v>
      </c>
      <c r="B149" t="s">
        <v>3892</v>
      </c>
      <c r="C149" s="69" t="s">
        <v>3290</v>
      </c>
      <c r="D149">
        <v>0.35138888888888886</v>
      </c>
      <c r="E149">
        <v>9.1</v>
      </c>
      <c r="F149">
        <v>7</v>
      </c>
      <c r="G149" t="s">
        <v>7295</v>
      </c>
      <c r="H149" t="s">
        <v>7296</v>
      </c>
      <c r="I149">
        <v>10</v>
      </c>
      <c r="K149" t="s">
        <v>5677</v>
      </c>
      <c r="L149">
        <v>9.1999999999999993</v>
      </c>
      <c r="M149">
        <v>15</v>
      </c>
      <c r="N149" t="s">
        <v>144</v>
      </c>
    </row>
    <row r="150" spans="1:14" x14ac:dyDescent="0.35">
      <c r="A150">
        <v>840.39</v>
      </c>
      <c r="B150" t="s">
        <v>3893</v>
      </c>
      <c r="C150" s="69" t="s">
        <v>3290</v>
      </c>
      <c r="D150">
        <v>0.35902777777777778</v>
      </c>
      <c r="E150">
        <v>10.8</v>
      </c>
      <c r="F150">
        <v>7</v>
      </c>
      <c r="G150" t="s">
        <v>7295</v>
      </c>
      <c r="H150" t="s">
        <v>7296</v>
      </c>
      <c r="K150" t="s">
        <v>5677</v>
      </c>
      <c r="L150">
        <v>10.1</v>
      </c>
      <c r="M150">
        <v>15</v>
      </c>
      <c r="N150" t="s">
        <v>144</v>
      </c>
    </row>
    <row r="151" spans="1:14" x14ac:dyDescent="0.35">
      <c r="A151">
        <v>840.58299999999997</v>
      </c>
      <c r="B151" t="s">
        <v>3894</v>
      </c>
      <c r="C151" s="69" t="s">
        <v>3290</v>
      </c>
      <c r="D151">
        <v>0.35555555555555557</v>
      </c>
      <c r="E151">
        <v>10.4</v>
      </c>
      <c r="F151">
        <v>5</v>
      </c>
      <c r="G151" t="s">
        <v>7295</v>
      </c>
      <c r="H151" t="s">
        <v>7296</v>
      </c>
      <c r="K151" t="s">
        <v>5677</v>
      </c>
      <c r="L151">
        <v>8.1</v>
      </c>
      <c r="M151">
        <v>15</v>
      </c>
      <c r="N151" t="s">
        <v>144</v>
      </c>
    </row>
    <row r="152" spans="1:14" x14ac:dyDescent="0.35">
      <c r="A152">
        <v>840.71400000000006</v>
      </c>
      <c r="B152" t="s">
        <v>3895</v>
      </c>
      <c r="C152" s="69" t="s">
        <v>3290</v>
      </c>
      <c r="D152">
        <v>0.35069444444444442</v>
      </c>
      <c r="E152">
        <v>10.1</v>
      </c>
      <c r="F152">
        <v>5</v>
      </c>
      <c r="G152" t="s">
        <v>7295</v>
      </c>
      <c r="H152" t="s">
        <v>7296</v>
      </c>
      <c r="K152" t="s">
        <v>5677</v>
      </c>
      <c r="L152">
        <v>9.6999999999999993</v>
      </c>
      <c r="M152">
        <v>15</v>
      </c>
      <c r="N152" t="s">
        <v>144</v>
      </c>
    </row>
    <row r="153" spans="1:14" x14ac:dyDescent="0.35">
      <c r="A153">
        <v>841.10900000000004</v>
      </c>
      <c r="B153" t="s">
        <v>3896</v>
      </c>
      <c r="C153" s="69" t="s">
        <v>3290</v>
      </c>
      <c r="D153">
        <v>0.35208333333333336</v>
      </c>
      <c r="E153">
        <v>11.9</v>
      </c>
      <c r="F153">
        <v>6</v>
      </c>
      <c r="G153" t="s">
        <v>7295</v>
      </c>
      <c r="H153" t="s">
        <v>7296</v>
      </c>
      <c r="K153" t="s">
        <v>5677</v>
      </c>
      <c r="L153">
        <v>8</v>
      </c>
      <c r="M153">
        <v>15</v>
      </c>
      <c r="N153" t="s">
        <v>2905</v>
      </c>
    </row>
    <row r="154" spans="1:14" x14ac:dyDescent="0.35">
      <c r="A154">
        <v>857.98099999999999</v>
      </c>
      <c r="B154" t="s">
        <v>7310</v>
      </c>
      <c r="C154" t="s">
        <v>3710</v>
      </c>
      <c r="D154">
        <v>0.44166666666666665</v>
      </c>
      <c r="F154">
        <v>14</v>
      </c>
      <c r="G154" t="s">
        <v>7298</v>
      </c>
      <c r="H154" t="s">
        <v>7299</v>
      </c>
      <c r="K154" t="s">
        <v>5677</v>
      </c>
      <c r="L154">
        <v>123.3</v>
      </c>
      <c r="M154">
        <v>5.4</v>
      </c>
      <c r="N154" t="s">
        <v>3712</v>
      </c>
    </row>
    <row r="155" spans="1:14" x14ac:dyDescent="0.35">
      <c r="A155">
        <v>858.03800000000001</v>
      </c>
      <c r="B155" t="s">
        <v>3900</v>
      </c>
      <c r="C155" t="s">
        <v>3899</v>
      </c>
      <c r="D155">
        <v>0.4375</v>
      </c>
      <c r="E155">
        <v>16.3</v>
      </c>
      <c r="F155">
        <v>8</v>
      </c>
      <c r="G155" t="s">
        <v>7295</v>
      </c>
      <c r="H155" t="s">
        <v>7296</v>
      </c>
      <c r="K155" t="s">
        <v>5672</v>
      </c>
      <c r="L155">
        <v>52.8</v>
      </c>
      <c r="M155">
        <v>25.7</v>
      </c>
      <c r="N155" t="s">
        <v>3712</v>
      </c>
    </row>
    <row r="156" spans="1:14" x14ac:dyDescent="0.35">
      <c r="A156">
        <v>898.18499999999995</v>
      </c>
      <c r="B156" t="s">
        <v>5991</v>
      </c>
      <c r="C156" t="s">
        <v>3907</v>
      </c>
      <c r="D156">
        <v>0.39930555555555558</v>
      </c>
      <c r="F156">
        <v>0.5</v>
      </c>
      <c r="G156" t="s">
        <v>7295</v>
      </c>
      <c r="H156" t="s">
        <v>7303</v>
      </c>
      <c r="K156" t="s">
        <v>5672</v>
      </c>
      <c r="L156">
        <v>211.2</v>
      </c>
      <c r="M156">
        <v>62.2</v>
      </c>
      <c r="N156" t="s">
        <v>3712</v>
      </c>
    </row>
    <row r="157" spans="1:14" x14ac:dyDescent="0.35">
      <c r="A157">
        <v>903.58299999999997</v>
      </c>
      <c r="B157" t="s">
        <v>3909</v>
      </c>
      <c r="C157" t="s">
        <v>3710</v>
      </c>
      <c r="D157">
        <v>0.41319444444444442</v>
      </c>
      <c r="E157">
        <v>15.2</v>
      </c>
      <c r="F157">
        <v>8</v>
      </c>
      <c r="G157" t="s">
        <v>7295</v>
      </c>
      <c r="H157" t="s">
        <v>7296</v>
      </c>
      <c r="K157" t="s">
        <v>5672</v>
      </c>
      <c r="L157">
        <v>8.4</v>
      </c>
      <c r="M157">
        <v>20.100000000000001</v>
      </c>
      <c r="N157" t="s">
        <v>3712</v>
      </c>
    </row>
    <row r="158" spans="1:14" x14ac:dyDescent="0.35">
      <c r="A158">
        <v>914.51800000000003</v>
      </c>
      <c r="B158" t="s">
        <v>5995</v>
      </c>
      <c r="C158" t="s">
        <v>3502</v>
      </c>
      <c r="D158">
        <v>0.23958333333333334</v>
      </c>
      <c r="F158">
        <v>0.9</v>
      </c>
      <c r="G158" t="s">
        <v>7295</v>
      </c>
      <c r="H158" t="s">
        <v>7303</v>
      </c>
      <c r="K158" t="s">
        <v>5672</v>
      </c>
      <c r="L158">
        <v>105.3</v>
      </c>
      <c r="M158">
        <v>78</v>
      </c>
      <c r="N158" t="s">
        <v>144</v>
      </c>
    </row>
    <row r="159" spans="1:14" x14ac:dyDescent="0.35">
      <c r="A159">
        <v>928.923</v>
      </c>
      <c r="B159" t="s">
        <v>3914</v>
      </c>
      <c r="C159" t="s">
        <v>3710</v>
      </c>
      <c r="D159">
        <v>6.1805555555555558E-2</v>
      </c>
      <c r="E159">
        <v>16.8</v>
      </c>
      <c r="F159">
        <v>13</v>
      </c>
      <c r="G159" t="s">
        <v>7295</v>
      </c>
      <c r="H159" t="s">
        <v>7296</v>
      </c>
      <c r="K159" t="s">
        <v>5672</v>
      </c>
      <c r="L159">
        <v>18.8</v>
      </c>
      <c r="M159">
        <v>15</v>
      </c>
      <c r="N159" t="s">
        <v>3712</v>
      </c>
    </row>
    <row r="160" spans="1:14" x14ac:dyDescent="0.35">
      <c r="A160">
        <v>933.97699999999998</v>
      </c>
      <c r="B160" t="s">
        <v>5999</v>
      </c>
      <c r="C160" t="s">
        <v>3290</v>
      </c>
      <c r="D160">
        <v>0.24722222222222223</v>
      </c>
      <c r="F160">
        <v>13</v>
      </c>
      <c r="G160" t="s">
        <v>7295</v>
      </c>
      <c r="H160" t="s">
        <v>7299</v>
      </c>
      <c r="K160" t="s">
        <v>5677</v>
      </c>
      <c r="L160">
        <v>12.2</v>
      </c>
      <c r="M160">
        <v>4</v>
      </c>
      <c r="N160" t="s">
        <v>144</v>
      </c>
    </row>
    <row r="161" spans="1:14" x14ac:dyDescent="0.35">
      <c r="A161">
        <v>935.36800000000005</v>
      </c>
      <c r="B161" t="s">
        <v>6001</v>
      </c>
      <c r="C161" t="s">
        <v>3290</v>
      </c>
      <c r="D161">
        <v>0.24722222222222223</v>
      </c>
      <c r="F161">
        <v>13</v>
      </c>
      <c r="G161" t="s">
        <v>7295</v>
      </c>
      <c r="H161" t="s">
        <v>7299</v>
      </c>
      <c r="K161" t="s">
        <v>5677</v>
      </c>
      <c r="L161">
        <v>17</v>
      </c>
      <c r="M161">
        <v>4</v>
      </c>
      <c r="N161" t="s">
        <v>144</v>
      </c>
    </row>
    <row r="162" spans="1:14" x14ac:dyDescent="0.35">
      <c r="A162">
        <v>936.77700000000004</v>
      </c>
      <c r="B162" t="s">
        <v>3915</v>
      </c>
      <c r="C162" s="69" t="s">
        <v>3290</v>
      </c>
      <c r="D162">
        <v>0.16805555555555557</v>
      </c>
      <c r="E162">
        <v>9.6999999999999993</v>
      </c>
      <c r="F162">
        <v>10</v>
      </c>
      <c r="G162" t="s">
        <v>7295</v>
      </c>
      <c r="H162" t="s">
        <v>7296</v>
      </c>
      <c r="K162" t="s">
        <v>5677</v>
      </c>
      <c r="L162">
        <v>8</v>
      </c>
      <c r="M162">
        <v>15</v>
      </c>
      <c r="N162" t="s">
        <v>144</v>
      </c>
    </row>
    <row r="163" spans="1:14" x14ac:dyDescent="0.35">
      <c r="A163">
        <v>949.971</v>
      </c>
      <c r="B163" t="s">
        <v>3919</v>
      </c>
      <c r="C163" s="69" t="s">
        <v>3290</v>
      </c>
      <c r="D163">
        <v>0.28263888888888888</v>
      </c>
      <c r="E163">
        <v>13.8</v>
      </c>
      <c r="F163">
        <v>6</v>
      </c>
      <c r="G163" t="s">
        <v>7295</v>
      </c>
      <c r="H163" t="s">
        <v>7296</v>
      </c>
      <c r="K163" t="s">
        <v>5677</v>
      </c>
      <c r="L163">
        <v>12.1</v>
      </c>
      <c r="M163">
        <v>17.600000000000001</v>
      </c>
      <c r="N163" t="s">
        <v>2905</v>
      </c>
    </row>
    <row r="164" spans="1:14" x14ac:dyDescent="0.35">
      <c r="A164">
        <v>968.00800000000004</v>
      </c>
      <c r="B164" t="s">
        <v>3920</v>
      </c>
      <c r="C164" s="69" t="s">
        <v>3290</v>
      </c>
      <c r="D164">
        <v>0.18124999999999999</v>
      </c>
      <c r="E164">
        <v>10.5</v>
      </c>
      <c r="F164">
        <v>7</v>
      </c>
      <c r="G164" t="s">
        <v>7295</v>
      </c>
      <c r="H164" t="s">
        <v>7296</v>
      </c>
      <c r="K164" t="s">
        <v>5677</v>
      </c>
      <c r="L164">
        <v>8.9</v>
      </c>
      <c r="M164">
        <v>15</v>
      </c>
      <c r="N164" t="s">
        <v>2905</v>
      </c>
    </row>
    <row r="165" spans="1:14" x14ac:dyDescent="0.35">
      <c r="A165">
        <v>968.15499999999997</v>
      </c>
      <c r="B165" t="s">
        <v>3921</v>
      </c>
      <c r="C165" s="69" t="s">
        <v>3290</v>
      </c>
      <c r="D165">
        <v>0.19027777777777777</v>
      </c>
      <c r="E165">
        <v>11.8</v>
      </c>
      <c r="F165">
        <v>8</v>
      </c>
      <c r="G165" t="s">
        <v>7295</v>
      </c>
      <c r="H165" t="s">
        <v>7296</v>
      </c>
      <c r="K165" t="s">
        <v>5677</v>
      </c>
      <c r="L165">
        <v>13.4</v>
      </c>
      <c r="M165">
        <v>15</v>
      </c>
      <c r="N165" t="s">
        <v>2905</v>
      </c>
    </row>
    <row r="166" spans="1:14" x14ac:dyDescent="0.35">
      <c r="A166">
        <v>968.17899999999997</v>
      </c>
      <c r="B166" t="s">
        <v>3922</v>
      </c>
      <c r="C166" s="69" t="s">
        <v>3290</v>
      </c>
      <c r="D166">
        <v>0.18611111111111112</v>
      </c>
      <c r="E166">
        <v>12.6</v>
      </c>
      <c r="F166">
        <v>8</v>
      </c>
      <c r="G166" t="s">
        <v>7295</v>
      </c>
      <c r="H166" t="s">
        <v>7296</v>
      </c>
      <c r="K166" t="s">
        <v>5677</v>
      </c>
      <c r="L166">
        <v>9.9</v>
      </c>
      <c r="M166">
        <v>15</v>
      </c>
      <c r="N166" t="s">
        <v>2905</v>
      </c>
    </row>
    <row r="167" spans="1:14" x14ac:dyDescent="0.35">
      <c r="A167">
        <v>968.38</v>
      </c>
      <c r="B167" t="s">
        <v>3923</v>
      </c>
      <c r="C167" s="69" t="s">
        <v>3290</v>
      </c>
      <c r="D167">
        <v>0.1875</v>
      </c>
      <c r="E167">
        <v>9.6999999999999993</v>
      </c>
      <c r="F167">
        <v>7</v>
      </c>
      <c r="G167" t="s">
        <v>7295</v>
      </c>
      <c r="H167" t="s">
        <v>7296</v>
      </c>
      <c r="K167" t="s">
        <v>5677</v>
      </c>
      <c r="L167">
        <v>12.2</v>
      </c>
      <c r="M167">
        <v>15</v>
      </c>
      <c r="N167" t="s">
        <v>144</v>
      </c>
    </row>
    <row r="168" spans="1:14" x14ac:dyDescent="0.35">
      <c r="A168">
        <v>968.71199999999999</v>
      </c>
      <c r="B168" t="s">
        <v>3924</v>
      </c>
      <c r="C168" s="69" t="s">
        <v>3290</v>
      </c>
      <c r="D168">
        <v>0.18541666666666667</v>
      </c>
      <c r="E168">
        <v>12.3</v>
      </c>
      <c r="F168">
        <v>7</v>
      </c>
      <c r="G168" t="s">
        <v>7295</v>
      </c>
      <c r="H168" t="s">
        <v>7296</v>
      </c>
      <c r="K168" t="s">
        <v>5677</v>
      </c>
      <c r="L168">
        <v>8.6999999999999993</v>
      </c>
      <c r="M168">
        <v>15</v>
      </c>
      <c r="N168" t="s">
        <v>144</v>
      </c>
    </row>
    <row r="169" spans="1:14" x14ac:dyDescent="0.35">
      <c r="A169">
        <v>968.87</v>
      </c>
      <c r="B169" t="s">
        <v>3925</v>
      </c>
      <c r="C169" s="69" t="s">
        <v>3290</v>
      </c>
      <c r="D169">
        <v>0.18680555555555556</v>
      </c>
      <c r="E169">
        <v>11.1</v>
      </c>
      <c r="F169">
        <v>6</v>
      </c>
      <c r="G169" t="s">
        <v>7295</v>
      </c>
      <c r="H169" t="s">
        <v>7296</v>
      </c>
      <c r="K169" t="s">
        <v>5677</v>
      </c>
      <c r="L169">
        <v>8</v>
      </c>
      <c r="M169">
        <v>15</v>
      </c>
      <c r="N169" t="s">
        <v>144</v>
      </c>
    </row>
    <row r="170" spans="1:14" x14ac:dyDescent="0.35">
      <c r="A170">
        <v>970.98</v>
      </c>
      <c r="B170" t="s">
        <v>3926</v>
      </c>
      <c r="C170" s="69" t="s">
        <v>3290</v>
      </c>
      <c r="D170">
        <v>0.18402777777777779</v>
      </c>
      <c r="E170">
        <v>12.1</v>
      </c>
      <c r="F170">
        <v>7</v>
      </c>
      <c r="G170" t="s">
        <v>7295</v>
      </c>
      <c r="H170" t="s">
        <v>7296</v>
      </c>
      <c r="K170" t="s">
        <v>5677</v>
      </c>
      <c r="L170">
        <v>10.199999999999999</v>
      </c>
      <c r="M170">
        <v>15</v>
      </c>
      <c r="N170" t="s">
        <v>144</v>
      </c>
    </row>
    <row r="171" spans="1:14" x14ac:dyDescent="0.35">
      <c r="A171">
        <v>971.274</v>
      </c>
      <c r="B171" t="s">
        <v>3927</v>
      </c>
      <c r="C171" s="69" t="s">
        <v>3290</v>
      </c>
      <c r="D171">
        <v>0.1875</v>
      </c>
      <c r="E171">
        <v>10.4</v>
      </c>
      <c r="F171">
        <v>6</v>
      </c>
      <c r="G171" t="s">
        <v>7295</v>
      </c>
      <c r="H171" t="s">
        <v>7296</v>
      </c>
      <c r="K171" t="s">
        <v>5677</v>
      </c>
      <c r="L171">
        <v>8.3000000000000007</v>
      </c>
      <c r="M171">
        <v>15</v>
      </c>
      <c r="N171" t="s">
        <v>144</v>
      </c>
    </row>
    <row r="172" spans="1:14" x14ac:dyDescent="0.35">
      <c r="A172">
        <v>971.37</v>
      </c>
      <c r="B172" t="s">
        <v>3928</v>
      </c>
      <c r="C172" s="69" t="s">
        <v>3290</v>
      </c>
      <c r="D172">
        <v>0.18611111111111112</v>
      </c>
      <c r="E172">
        <v>11.5</v>
      </c>
      <c r="F172">
        <v>5</v>
      </c>
      <c r="G172" t="s">
        <v>7295</v>
      </c>
      <c r="H172" t="s">
        <v>7296</v>
      </c>
      <c r="K172" t="s">
        <v>5677</v>
      </c>
      <c r="L172">
        <v>11.3</v>
      </c>
      <c r="M172">
        <v>15</v>
      </c>
      <c r="N172" t="s">
        <v>144</v>
      </c>
    </row>
    <row r="173" spans="1:14" x14ac:dyDescent="0.35">
      <c r="A173">
        <v>972.53700000000003</v>
      </c>
      <c r="B173" t="s">
        <v>3929</v>
      </c>
      <c r="C173" s="69" t="s">
        <v>3290</v>
      </c>
      <c r="D173">
        <v>0.18680555555555556</v>
      </c>
      <c r="E173">
        <v>10.7</v>
      </c>
      <c r="F173">
        <v>5</v>
      </c>
      <c r="G173" t="s">
        <v>7295</v>
      </c>
      <c r="H173" t="s">
        <v>7296</v>
      </c>
      <c r="K173" t="s">
        <v>5677</v>
      </c>
      <c r="L173">
        <v>10.1</v>
      </c>
      <c r="M173">
        <v>15</v>
      </c>
      <c r="N173" t="s">
        <v>144</v>
      </c>
    </row>
    <row r="174" spans="1:14" x14ac:dyDescent="0.35">
      <c r="A174">
        <v>972.68</v>
      </c>
      <c r="B174" t="s">
        <v>3930</v>
      </c>
      <c r="C174" s="69" t="s">
        <v>3290</v>
      </c>
      <c r="D174">
        <v>0.18680555555555556</v>
      </c>
      <c r="E174">
        <v>10.5</v>
      </c>
      <c r="F174">
        <v>5</v>
      </c>
      <c r="G174" t="s">
        <v>7295</v>
      </c>
      <c r="H174" t="s">
        <v>7296</v>
      </c>
      <c r="K174" t="s">
        <v>5677</v>
      </c>
      <c r="L174">
        <v>9.5</v>
      </c>
      <c r="M174">
        <v>15</v>
      </c>
      <c r="N174" t="s">
        <v>144</v>
      </c>
    </row>
    <row r="175" spans="1:14" x14ac:dyDescent="0.35">
      <c r="A175">
        <v>972.95799999999997</v>
      </c>
      <c r="B175" t="s">
        <v>3931</v>
      </c>
      <c r="C175" s="69" t="s">
        <v>3290</v>
      </c>
      <c r="D175">
        <v>0.18333333333333332</v>
      </c>
      <c r="E175">
        <v>13</v>
      </c>
      <c r="F175">
        <v>6</v>
      </c>
      <c r="G175" t="s">
        <v>7295</v>
      </c>
      <c r="H175" t="s">
        <v>7296</v>
      </c>
      <c r="K175" t="s">
        <v>5677</v>
      </c>
      <c r="L175">
        <v>23.9</v>
      </c>
      <c r="M175">
        <v>15</v>
      </c>
      <c r="N175" t="s">
        <v>144</v>
      </c>
    </row>
    <row r="176" spans="1:14" x14ac:dyDescent="0.35">
      <c r="A176">
        <v>973.03</v>
      </c>
      <c r="B176" t="s">
        <v>3932</v>
      </c>
      <c r="C176" s="69" t="s">
        <v>3290</v>
      </c>
      <c r="D176">
        <v>0.18333333333333332</v>
      </c>
      <c r="E176">
        <v>12.8</v>
      </c>
      <c r="F176">
        <v>7</v>
      </c>
      <c r="G176" t="s">
        <v>7295</v>
      </c>
      <c r="H176" t="s">
        <v>7296</v>
      </c>
      <c r="K176" t="s">
        <v>5677</v>
      </c>
      <c r="L176">
        <v>8.6999999999999993</v>
      </c>
      <c r="M176">
        <v>15</v>
      </c>
      <c r="N176" t="s">
        <v>144</v>
      </c>
    </row>
    <row r="177" spans="1:14" x14ac:dyDescent="0.35">
      <c r="A177">
        <v>973.096</v>
      </c>
      <c r="B177" t="s">
        <v>3933</v>
      </c>
      <c r="C177" s="69" t="s">
        <v>3290</v>
      </c>
      <c r="D177">
        <v>0.18541666666666667</v>
      </c>
      <c r="E177">
        <v>11</v>
      </c>
      <c r="F177">
        <v>8</v>
      </c>
      <c r="G177" t="s">
        <v>7295</v>
      </c>
      <c r="H177" t="s">
        <v>7296</v>
      </c>
      <c r="K177" t="s">
        <v>5677</v>
      </c>
      <c r="L177">
        <v>8.4</v>
      </c>
      <c r="M177">
        <v>15</v>
      </c>
      <c r="N177" t="s">
        <v>144</v>
      </c>
    </row>
    <row r="178" spans="1:14" x14ac:dyDescent="0.35">
      <c r="A178">
        <v>973.154</v>
      </c>
      <c r="B178" t="s">
        <v>3934</v>
      </c>
      <c r="C178" s="69" t="s">
        <v>3290</v>
      </c>
      <c r="D178">
        <v>0.18541666666666667</v>
      </c>
      <c r="E178">
        <v>10.5</v>
      </c>
      <c r="F178">
        <v>5</v>
      </c>
      <c r="G178" t="s">
        <v>7295</v>
      </c>
      <c r="H178" t="s">
        <v>7296</v>
      </c>
      <c r="K178" t="s">
        <v>5677</v>
      </c>
      <c r="L178">
        <v>13.8</v>
      </c>
      <c r="M178">
        <v>15</v>
      </c>
      <c r="N178" t="s">
        <v>144</v>
      </c>
    </row>
    <row r="179" spans="1:14" x14ac:dyDescent="0.35">
      <c r="A179">
        <v>973.39300000000003</v>
      </c>
      <c r="B179" t="s">
        <v>3935</v>
      </c>
      <c r="C179" s="69" t="s">
        <v>3290</v>
      </c>
      <c r="D179">
        <v>0.18888888888888888</v>
      </c>
      <c r="E179">
        <v>12.3</v>
      </c>
      <c r="F179">
        <v>7</v>
      </c>
      <c r="G179" t="s">
        <v>7295</v>
      </c>
      <c r="H179" t="s">
        <v>7296</v>
      </c>
      <c r="K179" t="s">
        <v>5677</v>
      </c>
      <c r="L179">
        <v>8</v>
      </c>
      <c r="M179">
        <v>15</v>
      </c>
      <c r="N179" t="s">
        <v>144</v>
      </c>
    </row>
    <row r="180" spans="1:14" x14ac:dyDescent="0.35">
      <c r="A180">
        <v>973.43100000000004</v>
      </c>
      <c r="B180" t="s">
        <v>3936</v>
      </c>
      <c r="C180" s="69" t="s">
        <v>3290</v>
      </c>
      <c r="D180">
        <v>0.18541666666666667</v>
      </c>
      <c r="E180">
        <v>12.1</v>
      </c>
      <c r="F180">
        <v>8</v>
      </c>
      <c r="G180" t="s">
        <v>7295</v>
      </c>
      <c r="H180" t="s">
        <v>7296</v>
      </c>
      <c r="K180" t="s">
        <v>5677</v>
      </c>
      <c r="L180">
        <v>11.7</v>
      </c>
      <c r="M180">
        <v>15</v>
      </c>
      <c r="N180" t="s">
        <v>144</v>
      </c>
    </row>
    <row r="181" spans="1:14" x14ac:dyDescent="0.35">
      <c r="A181">
        <v>973.52099999999996</v>
      </c>
      <c r="B181" t="s">
        <v>3937</v>
      </c>
      <c r="C181" s="69" t="s">
        <v>3290</v>
      </c>
      <c r="D181">
        <v>0.19097222222222221</v>
      </c>
      <c r="E181">
        <v>10.6</v>
      </c>
      <c r="F181">
        <v>5</v>
      </c>
      <c r="G181" t="s">
        <v>7295</v>
      </c>
      <c r="H181" t="s">
        <v>7296</v>
      </c>
      <c r="K181" t="s">
        <v>5677</v>
      </c>
      <c r="L181">
        <v>8.1999999999999993</v>
      </c>
      <c r="M181">
        <v>15</v>
      </c>
      <c r="N181" t="s">
        <v>144</v>
      </c>
    </row>
    <row r="182" spans="1:14" x14ac:dyDescent="0.35">
      <c r="A182">
        <v>974.99</v>
      </c>
      <c r="B182" t="s">
        <v>3938</v>
      </c>
      <c r="C182" s="69" t="s">
        <v>3290</v>
      </c>
      <c r="D182">
        <v>0.18958333333333333</v>
      </c>
      <c r="E182">
        <v>12</v>
      </c>
      <c r="F182">
        <v>7</v>
      </c>
      <c r="G182" t="s">
        <v>7295</v>
      </c>
      <c r="H182" t="s">
        <v>7296</v>
      </c>
      <c r="K182" t="s">
        <v>5677</v>
      </c>
      <c r="L182">
        <v>9.1999999999999993</v>
      </c>
      <c r="M182">
        <v>15</v>
      </c>
      <c r="N182" t="s">
        <v>144</v>
      </c>
    </row>
    <row r="183" spans="1:14" x14ac:dyDescent="0.35">
      <c r="A183">
        <v>975.03700000000003</v>
      </c>
      <c r="B183" t="s">
        <v>3939</v>
      </c>
      <c r="C183" s="69" t="s">
        <v>3290</v>
      </c>
      <c r="D183">
        <v>0.18472222222222223</v>
      </c>
      <c r="E183">
        <v>11.5</v>
      </c>
      <c r="F183">
        <v>7</v>
      </c>
      <c r="G183" t="s">
        <v>7295</v>
      </c>
      <c r="H183" t="s">
        <v>7296</v>
      </c>
      <c r="K183" t="s">
        <v>5677</v>
      </c>
      <c r="L183">
        <v>11.1</v>
      </c>
      <c r="M183">
        <v>15</v>
      </c>
      <c r="N183" t="s">
        <v>144</v>
      </c>
    </row>
    <row r="184" spans="1:14" x14ac:dyDescent="0.35">
      <c r="A184">
        <v>975.13599999999997</v>
      </c>
      <c r="B184" t="s">
        <v>3940</v>
      </c>
      <c r="C184" s="69" t="s">
        <v>3290</v>
      </c>
      <c r="D184">
        <v>0.1875</v>
      </c>
      <c r="E184">
        <v>11</v>
      </c>
      <c r="F184">
        <v>7</v>
      </c>
      <c r="G184" t="s">
        <v>7295</v>
      </c>
      <c r="H184" t="s">
        <v>7296</v>
      </c>
      <c r="K184" t="s">
        <v>5677</v>
      </c>
      <c r="L184">
        <v>9.9</v>
      </c>
      <c r="M184">
        <v>15</v>
      </c>
      <c r="N184" t="s">
        <v>144</v>
      </c>
    </row>
    <row r="185" spans="1:14" x14ac:dyDescent="0.35">
      <c r="A185">
        <v>975.197</v>
      </c>
      <c r="B185" t="s">
        <v>3941</v>
      </c>
      <c r="C185" s="69" t="s">
        <v>3290</v>
      </c>
      <c r="D185">
        <v>0.18819444444444444</v>
      </c>
      <c r="E185">
        <v>14</v>
      </c>
      <c r="F185">
        <v>5</v>
      </c>
      <c r="G185" t="s">
        <v>7295</v>
      </c>
      <c r="H185" t="s">
        <v>7296</v>
      </c>
      <c r="K185" t="s">
        <v>5677</v>
      </c>
      <c r="L185">
        <v>8.3000000000000007</v>
      </c>
      <c r="M185">
        <v>15</v>
      </c>
      <c r="N185" t="s">
        <v>144</v>
      </c>
    </row>
    <row r="186" spans="1:14" x14ac:dyDescent="0.35">
      <c r="A186">
        <v>975.52300000000002</v>
      </c>
      <c r="B186" t="s">
        <v>3942</v>
      </c>
      <c r="C186" s="69" t="s">
        <v>3290</v>
      </c>
      <c r="D186">
        <v>0.18402777777777779</v>
      </c>
      <c r="E186">
        <v>10.9</v>
      </c>
      <c r="F186">
        <v>5</v>
      </c>
      <c r="G186" t="s">
        <v>7295</v>
      </c>
      <c r="H186" t="s">
        <v>7296</v>
      </c>
      <c r="K186" t="s">
        <v>5677</v>
      </c>
      <c r="L186">
        <v>8</v>
      </c>
      <c r="M186">
        <v>15</v>
      </c>
      <c r="N186" t="s">
        <v>144</v>
      </c>
    </row>
    <row r="187" spans="1:14" x14ac:dyDescent="0.35">
      <c r="A187">
        <v>975.68499999999995</v>
      </c>
      <c r="B187" t="s">
        <v>3943</v>
      </c>
      <c r="C187" s="69" t="s">
        <v>3290</v>
      </c>
      <c r="D187">
        <v>0.18888888888888888</v>
      </c>
      <c r="E187">
        <v>10.9</v>
      </c>
      <c r="F187">
        <v>6</v>
      </c>
      <c r="G187" t="s">
        <v>7295</v>
      </c>
      <c r="H187" t="s">
        <v>7296</v>
      </c>
      <c r="K187" t="s">
        <v>5677</v>
      </c>
      <c r="L187">
        <v>8.1999999999999993</v>
      </c>
      <c r="M187">
        <v>15</v>
      </c>
      <c r="N187" t="s">
        <v>144</v>
      </c>
    </row>
    <row r="188" spans="1:14" x14ac:dyDescent="0.35">
      <c r="A188">
        <v>975.82600000000002</v>
      </c>
      <c r="B188" t="s">
        <v>3944</v>
      </c>
      <c r="C188" s="69" t="s">
        <v>3290</v>
      </c>
      <c r="D188">
        <v>0.18680555555555556</v>
      </c>
      <c r="E188">
        <v>13.9</v>
      </c>
      <c r="F188">
        <v>5</v>
      </c>
      <c r="G188" t="s">
        <v>7295</v>
      </c>
      <c r="H188" t="s">
        <v>7296</v>
      </c>
      <c r="K188" t="s">
        <v>5677</v>
      </c>
      <c r="L188">
        <v>11.2</v>
      </c>
      <c r="M188">
        <v>15</v>
      </c>
      <c r="N188" t="s">
        <v>144</v>
      </c>
    </row>
    <row r="189" spans="1:14" x14ac:dyDescent="0.35">
      <c r="A189">
        <v>975.88</v>
      </c>
      <c r="B189" t="s">
        <v>3945</v>
      </c>
      <c r="C189" s="69" t="s">
        <v>3290</v>
      </c>
      <c r="D189">
        <v>0.18680555555555556</v>
      </c>
      <c r="E189">
        <v>10.5</v>
      </c>
      <c r="F189">
        <v>6</v>
      </c>
      <c r="G189" t="s">
        <v>7295</v>
      </c>
      <c r="H189" t="s">
        <v>7296</v>
      </c>
      <c r="K189" t="s">
        <v>5677</v>
      </c>
      <c r="L189">
        <v>10.6</v>
      </c>
      <c r="M189">
        <v>15</v>
      </c>
      <c r="N189" t="s">
        <v>144</v>
      </c>
    </row>
    <row r="190" spans="1:14" x14ac:dyDescent="0.35">
      <c r="A190">
        <v>976.61500000000001</v>
      </c>
      <c r="B190" t="s">
        <v>3946</v>
      </c>
      <c r="C190" s="69" t="s">
        <v>3290</v>
      </c>
      <c r="D190">
        <v>0.18541666666666667</v>
      </c>
      <c r="E190">
        <v>10.6</v>
      </c>
      <c r="F190">
        <v>4</v>
      </c>
      <c r="G190" t="s">
        <v>7295</v>
      </c>
      <c r="H190" t="s">
        <v>7296</v>
      </c>
      <c r="K190" t="s">
        <v>5677</v>
      </c>
      <c r="L190">
        <v>8</v>
      </c>
      <c r="M190">
        <v>15</v>
      </c>
      <c r="N190" t="s">
        <v>144</v>
      </c>
    </row>
    <row r="191" spans="1:14" x14ac:dyDescent="0.35">
      <c r="A191">
        <v>977.45899999999995</v>
      </c>
      <c r="B191" t="s">
        <v>3947</v>
      </c>
      <c r="C191" s="69" t="s">
        <v>3290</v>
      </c>
      <c r="D191">
        <v>0.18888888888888888</v>
      </c>
      <c r="E191">
        <v>13.1</v>
      </c>
      <c r="F191">
        <v>9</v>
      </c>
      <c r="G191" t="s">
        <v>7295</v>
      </c>
      <c r="H191" t="s">
        <v>7296</v>
      </c>
      <c r="K191" t="s">
        <v>5677</v>
      </c>
      <c r="L191">
        <v>10</v>
      </c>
      <c r="M191">
        <v>15</v>
      </c>
      <c r="N191" t="s">
        <v>144</v>
      </c>
    </row>
    <row r="192" spans="1:14" x14ac:dyDescent="0.35">
      <c r="A192">
        <v>977.50199999999995</v>
      </c>
      <c r="B192" t="s">
        <v>3948</v>
      </c>
      <c r="C192" s="69" t="s">
        <v>3290</v>
      </c>
      <c r="D192">
        <v>0.18611111111111112</v>
      </c>
      <c r="E192">
        <v>12</v>
      </c>
      <c r="F192">
        <v>6</v>
      </c>
      <c r="G192" t="s">
        <v>7295</v>
      </c>
      <c r="H192" t="s">
        <v>7296</v>
      </c>
      <c r="K192" t="s">
        <v>5677</v>
      </c>
      <c r="L192">
        <v>10.1</v>
      </c>
      <c r="M192">
        <v>15</v>
      </c>
      <c r="N192" t="s">
        <v>144</v>
      </c>
    </row>
    <row r="193" spans="1:14" x14ac:dyDescent="0.35">
      <c r="A193">
        <v>977.53800000000001</v>
      </c>
      <c r="B193" t="s">
        <v>3949</v>
      </c>
      <c r="C193" s="69" t="s">
        <v>3290</v>
      </c>
      <c r="D193">
        <v>0.18541666666666667</v>
      </c>
      <c r="E193">
        <v>13.4</v>
      </c>
      <c r="F193">
        <v>6</v>
      </c>
      <c r="G193" t="s">
        <v>7295</v>
      </c>
      <c r="H193" t="s">
        <v>7296</v>
      </c>
      <c r="K193" t="s">
        <v>5677</v>
      </c>
      <c r="L193">
        <v>9.8000000000000007</v>
      </c>
      <c r="M193">
        <v>15</v>
      </c>
      <c r="N193" t="s">
        <v>144</v>
      </c>
    </row>
    <row r="194" spans="1:14" x14ac:dyDescent="0.35">
      <c r="A194">
        <v>977.88900000000001</v>
      </c>
      <c r="B194" t="s">
        <v>3950</v>
      </c>
      <c r="C194" s="69" t="s">
        <v>3290</v>
      </c>
      <c r="D194">
        <v>0.18402777777777779</v>
      </c>
      <c r="E194">
        <v>12.1</v>
      </c>
      <c r="F194">
        <v>6</v>
      </c>
      <c r="G194" t="s">
        <v>7295</v>
      </c>
      <c r="H194" t="s">
        <v>7296</v>
      </c>
      <c r="K194" t="s">
        <v>5677</v>
      </c>
      <c r="L194">
        <v>8.4</v>
      </c>
      <c r="M194">
        <v>15</v>
      </c>
      <c r="N194" t="s">
        <v>144</v>
      </c>
    </row>
    <row r="195" spans="1:14" x14ac:dyDescent="0.35">
      <c r="A195">
        <v>978.05399999999997</v>
      </c>
      <c r="B195" t="s">
        <v>3951</v>
      </c>
      <c r="C195" s="69" t="s">
        <v>3290</v>
      </c>
      <c r="D195">
        <v>0.18402777777777779</v>
      </c>
      <c r="E195">
        <v>11.1</v>
      </c>
      <c r="F195">
        <v>7</v>
      </c>
      <c r="G195" t="s">
        <v>7295</v>
      </c>
      <c r="H195" t="s">
        <v>7296</v>
      </c>
      <c r="K195" t="s">
        <v>5677</v>
      </c>
      <c r="L195">
        <v>10.4</v>
      </c>
      <c r="M195">
        <v>15</v>
      </c>
      <c r="N195" t="s">
        <v>144</v>
      </c>
    </row>
    <row r="196" spans="1:14" x14ac:dyDescent="0.35">
      <c r="A196">
        <v>978.24199999999996</v>
      </c>
      <c r="B196" t="s">
        <v>3952</v>
      </c>
      <c r="C196" s="69" t="s">
        <v>3290</v>
      </c>
      <c r="D196">
        <v>0.18958333333333333</v>
      </c>
      <c r="E196">
        <v>12</v>
      </c>
      <c r="F196">
        <v>6</v>
      </c>
      <c r="G196" t="s">
        <v>7295</v>
      </c>
      <c r="H196" t="s">
        <v>7296</v>
      </c>
      <c r="K196" t="s">
        <v>5677</v>
      </c>
      <c r="L196">
        <v>8.3000000000000007</v>
      </c>
      <c r="M196">
        <v>15</v>
      </c>
      <c r="N196" t="s">
        <v>144</v>
      </c>
    </row>
    <row r="197" spans="1:14" x14ac:dyDescent="0.35">
      <c r="A197">
        <v>978.27099999999996</v>
      </c>
      <c r="B197" t="s">
        <v>3953</v>
      </c>
      <c r="C197" s="69" t="s">
        <v>3290</v>
      </c>
      <c r="D197">
        <v>0.18888888888888888</v>
      </c>
      <c r="E197">
        <v>11.5</v>
      </c>
      <c r="F197">
        <v>9</v>
      </c>
      <c r="G197" t="s">
        <v>7295</v>
      </c>
      <c r="H197" t="s">
        <v>7296</v>
      </c>
      <c r="K197" t="s">
        <v>5677</v>
      </c>
      <c r="L197">
        <v>9.9</v>
      </c>
      <c r="M197">
        <v>15</v>
      </c>
      <c r="N197" t="s">
        <v>144</v>
      </c>
    </row>
    <row r="198" spans="1:14" x14ac:dyDescent="0.35">
      <c r="A198">
        <v>978.29300000000001</v>
      </c>
      <c r="B198" t="s">
        <v>3954</v>
      </c>
      <c r="C198" s="69" t="s">
        <v>3290</v>
      </c>
      <c r="D198">
        <v>0.19166666666666668</v>
      </c>
      <c r="E198">
        <v>12</v>
      </c>
      <c r="F198">
        <v>6</v>
      </c>
      <c r="G198" t="s">
        <v>7295</v>
      </c>
      <c r="H198" t="s">
        <v>7296</v>
      </c>
      <c r="K198" t="s">
        <v>5677</v>
      </c>
      <c r="L198">
        <v>9.1</v>
      </c>
      <c r="M198">
        <v>15</v>
      </c>
      <c r="N198" t="s">
        <v>144</v>
      </c>
    </row>
    <row r="199" spans="1:14" x14ac:dyDescent="0.35">
      <c r="A199">
        <v>978.33399999999995</v>
      </c>
      <c r="B199" t="s">
        <v>3955</v>
      </c>
      <c r="C199" s="69" t="s">
        <v>3290</v>
      </c>
      <c r="D199">
        <v>0.18958333333333333</v>
      </c>
      <c r="E199">
        <v>10.9</v>
      </c>
      <c r="F199">
        <v>8</v>
      </c>
      <c r="G199" t="s">
        <v>7295</v>
      </c>
      <c r="H199" t="s">
        <v>7296</v>
      </c>
      <c r="K199" t="s">
        <v>5677</v>
      </c>
      <c r="L199">
        <v>12.3</v>
      </c>
      <c r="M199">
        <v>15</v>
      </c>
      <c r="N199" t="s">
        <v>144</v>
      </c>
    </row>
    <row r="200" spans="1:14" x14ac:dyDescent="0.35">
      <c r="A200">
        <v>978.53099999999995</v>
      </c>
      <c r="B200" t="s">
        <v>3956</v>
      </c>
      <c r="C200" s="69" t="s">
        <v>3290</v>
      </c>
      <c r="D200">
        <v>0.18402777777777779</v>
      </c>
      <c r="E200">
        <v>12.9</v>
      </c>
      <c r="F200">
        <v>9</v>
      </c>
      <c r="G200" t="s">
        <v>7295</v>
      </c>
      <c r="H200" t="s">
        <v>7296</v>
      </c>
      <c r="K200" t="s">
        <v>5677</v>
      </c>
      <c r="L200">
        <v>9.6</v>
      </c>
      <c r="M200">
        <v>15</v>
      </c>
      <c r="N200" t="s">
        <v>144</v>
      </c>
    </row>
    <row r="201" spans="1:14" x14ac:dyDescent="0.35">
      <c r="A201">
        <v>979.34900000000005</v>
      </c>
      <c r="B201" t="s">
        <v>3957</v>
      </c>
      <c r="C201" s="69" t="s">
        <v>3290</v>
      </c>
      <c r="D201">
        <v>0.18194444444444444</v>
      </c>
      <c r="E201">
        <v>11.9</v>
      </c>
      <c r="F201">
        <v>7</v>
      </c>
      <c r="G201" t="s">
        <v>7295</v>
      </c>
      <c r="H201" t="s">
        <v>7296</v>
      </c>
      <c r="K201" t="s">
        <v>5677</v>
      </c>
      <c r="L201">
        <v>11.5</v>
      </c>
      <c r="M201">
        <v>15</v>
      </c>
      <c r="N201" t="s">
        <v>144</v>
      </c>
    </row>
    <row r="202" spans="1:14" x14ac:dyDescent="0.35">
      <c r="A202">
        <v>979.96299999999997</v>
      </c>
      <c r="B202" t="s">
        <v>3958</v>
      </c>
      <c r="C202" s="69" t="s">
        <v>3290</v>
      </c>
      <c r="D202">
        <v>0.18472222222222223</v>
      </c>
      <c r="E202">
        <v>10.7</v>
      </c>
      <c r="F202">
        <v>6</v>
      </c>
      <c r="G202" t="s">
        <v>7295</v>
      </c>
      <c r="H202" t="s">
        <v>7296</v>
      </c>
      <c r="K202" t="s">
        <v>5677</v>
      </c>
      <c r="L202">
        <v>8</v>
      </c>
      <c r="M202">
        <v>15</v>
      </c>
      <c r="N202" t="s">
        <v>144</v>
      </c>
    </row>
    <row r="203" spans="1:14" x14ac:dyDescent="0.35">
      <c r="A203">
        <v>979.98800000000006</v>
      </c>
      <c r="B203" t="s">
        <v>3959</v>
      </c>
      <c r="C203" s="69" t="s">
        <v>3290</v>
      </c>
      <c r="D203">
        <v>0.18611111111111112</v>
      </c>
      <c r="E203">
        <v>12.4</v>
      </c>
      <c r="F203">
        <v>5</v>
      </c>
      <c r="G203" t="s">
        <v>7295</v>
      </c>
      <c r="H203" t="s">
        <v>7296</v>
      </c>
      <c r="K203" t="s">
        <v>5677</v>
      </c>
      <c r="L203">
        <v>9.1</v>
      </c>
      <c r="M203">
        <v>15</v>
      </c>
      <c r="N203" t="s">
        <v>144</v>
      </c>
    </row>
    <row r="204" spans="1:14" x14ac:dyDescent="0.35">
      <c r="A204">
        <v>980.7</v>
      </c>
      <c r="B204" t="s">
        <v>3960</v>
      </c>
      <c r="C204" s="69" t="s">
        <v>3290</v>
      </c>
      <c r="D204">
        <v>0.17777777777777778</v>
      </c>
      <c r="E204">
        <v>11.6</v>
      </c>
      <c r="F204">
        <v>5</v>
      </c>
      <c r="G204" t="s">
        <v>7295</v>
      </c>
      <c r="H204" t="s">
        <v>7296</v>
      </c>
      <c r="K204" t="s">
        <v>5677</v>
      </c>
      <c r="L204">
        <v>12.2</v>
      </c>
      <c r="M204">
        <v>17.5</v>
      </c>
      <c r="N204" t="s">
        <v>144</v>
      </c>
    </row>
    <row r="205" spans="1:14" x14ac:dyDescent="0.35">
      <c r="A205">
        <v>980.71900000000005</v>
      </c>
      <c r="B205" t="s">
        <v>3961</v>
      </c>
      <c r="C205" s="69" t="s">
        <v>3290</v>
      </c>
      <c r="D205">
        <v>0.18888888888888888</v>
      </c>
      <c r="E205">
        <v>12.1</v>
      </c>
      <c r="F205">
        <v>6</v>
      </c>
      <c r="G205" t="s">
        <v>7295</v>
      </c>
      <c r="H205" t="s">
        <v>7296</v>
      </c>
      <c r="K205" t="s">
        <v>5677</v>
      </c>
      <c r="L205">
        <v>10.6</v>
      </c>
      <c r="M205">
        <v>15</v>
      </c>
      <c r="N205" t="s">
        <v>144</v>
      </c>
    </row>
    <row r="206" spans="1:14" x14ac:dyDescent="0.35">
      <c r="A206">
        <v>980.84100000000001</v>
      </c>
      <c r="B206" t="s">
        <v>3962</v>
      </c>
      <c r="C206" s="69" t="s">
        <v>3290</v>
      </c>
      <c r="D206">
        <v>0.19027777777777777</v>
      </c>
      <c r="E206">
        <v>15.5</v>
      </c>
      <c r="F206">
        <v>8</v>
      </c>
      <c r="G206" t="s">
        <v>7295</v>
      </c>
      <c r="H206" t="s">
        <v>7296</v>
      </c>
      <c r="K206" t="s">
        <v>5677</v>
      </c>
      <c r="L206">
        <v>10</v>
      </c>
      <c r="M206">
        <v>15</v>
      </c>
      <c r="N206" t="s">
        <v>144</v>
      </c>
    </row>
    <row r="207" spans="1:14" x14ac:dyDescent="0.35">
      <c r="A207">
        <v>982.24099999999999</v>
      </c>
      <c r="B207" t="s">
        <v>3963</v>
      </c>
      <c r="C207" s="69" t="s">
        <v>3290</v>
      </c>
      <c r="D207">
        <v>0.18263888888888888</v>
      </c>
      <c r="E207">
        <v>11.6</v>
      </c>
      <c r="F207">
        <v>5</v>
      </c>
      <c r="G207" t="s">
        <v>7295</v>
      </c>
      <c r="H207" t="s">
        <v>7296</v>
      </c>
      <c r="K207" t="s">
        <v>5677</v>
      </c>
      <c r="L207">
        <v>9.4</v>
      </c>
      <c r="M207">
        <v>15</v>
      </c>
      <c r="N207" t="s">
        <v>144</v>
      </c>
    </row>
    <row r="208" spans="1:14" x14ac:dyDescent="0.35">
      <c r="A208">
        <v>982.33600000000001</v>
      </c>
      <c r="B208" t="s">
        <v>3964</v>
      </c>
      <c r="C208" s="69" t="s">
        <v>3290</v>
      </c>
      <c r="D208">
        <v>0.18402777777777779</v>
      </c>
      <c r="E208">
        <v>11.5</v>
      </c>
      <c r="F208">
        <v>7</v>
      </c>
      <c r="G208" t="s">
        <v>7295</v>
      </c>
      <c r="H208" t="s">
        <v>7296</v>
      </c>
      <c r="K208" t="s">
        <v>5677</v>
      </c>
      <c r="L208">
        <v>8.8000000000000007</v>
      </c>
      <c r="M208">
        <v>15</v>
      </c>
      <c r="N208" t="s">
        <v>144</v>
      </c>
    </row>
    <row r="209" spans="1:14" x14ac:dyDescent="0.35">
      <c r="A209">
        <v>982.36199999999997</v>
      </c>
      <c r="B209" t="s">
        <v>3965</v>
      </c>
      <c r="C209" s="69" t="s">
        <v>3290</v>
      </c>
      <c r="D209">
        <v>0.18680555555555556</v>
      </c>
      <c r="E209">
        <v>12.1</v>
      </c>
      <c r="F209">
        <v>8</v>
      </c>
      <c r="G209" t="s">
        <v>7295</v>
      </c>
      <c r="H209" t="s">
        <v>7296</v>
      </c>
      <c r="K209" t="s">
        <v>5677</v>
      </c>
      <c r="L209">
        <v>8.8000000000000007</v>
      </c>
      <c r="M209">
        <v>15</v>
      </c>
      <c r="N209" t="s">
        <v>144</v>
      </c>
    </row>
    <row r="210" spans="1:14" x14ac:dyDescent="0.35">
      <c r="A210">
        <v>982.38</v>
      </c>
      <c r="B210" t="s">
        <v>3966</v>
      </c>
      <c r="C210" s="69" t="s">
        <v>3290</v>
      </c>
      <c r="D210">
        <v>0.18888888888888888</v>
      </c>
      <c r="E210">
        <v>12.7</v>
      </c>
      <c r="F210">
        <v>5</v>
      </c>
      <c r="G210" t="s">
        <v>7295</v>
      </c>
      <c r="H210" t="s">
        <v>7296</v>
      </c>
      <c r="K210" t="s">
        <v>5677</v>
      </c>
      <c r="L210">
        <v>8.1999999999999993</v>
      </c>
      <c r="M210">
        <v>15</v>
      </c>
      <c r="N210" t="s">
        <v>144</v>
      </c>
    </row>
    <row r="211" spans="1:14" x14ac:dyDescent="0.35">
      <c r="A211">
        <v>982.41399999999999</v>
      </c>
      <c r="B211" t="s">
        <v>3967</v>
      </c>
      <c r="C211" s="69" t="s">
        <v>3290</v>
      </c>
      <c r="D211">
        <v>0.18402777777777779</v>
      </c>
      <c r="E211">
        <v>12.6</v>
      </c>
      <c r="F211">
        <v>6</v>
      </c>
      <c r="G211" t="s">
        <v>7295</v>
      </c>
      <c r="H211" t="s">
        <v>7296</v>
      </c>
      <c r="K211" t="s">
        <v>5677</v>
      </c>
      <c r="L211">
        <v>8.1</v>
      </c>
      <c r="M211">
        <v>15</v>
      </c>
      <c r="N211" t="s">
        <v>144</v>
      </c>
    </row>
    <row r="212" spans="1:14" x14ac:dyDescent="0.35">
      <c r="A212">
        <v>982.43700000000001</v>
      </c>
      <c r="B212" t="s">
        <v>3968</v>
      </c>
      <c r="C212" s="69" t="s">
        <v>3290</v>
      </c>
      <c r="D212">
        <v>0.18541666666666667</v>
      </c>
      <c r="E212">
        <v>11.3</v>
      </c>
      <c r="F212">
        <v>7</v>
      </c>
      <c r="G212" t="s">
        <v>7295</v>
      </c>
      <c r="H212" t="s">
        <v>7296</v>
      </c>
      <c r="K212" t="s">
        <v>5677</v>
      </c>
      <c r="L212">
        <v>8.4</v>
      </c>
      <c r="M212">
        <v>15</v>
      </c>
      <c r="N212" t="s">
        <v>144</v>
      </c>
    </row>
    <row r="213" spans="1:14" x14ac:dyDescent="0.35">
      <c r="A213">
        <v>982.452</v>
      </c>
      <c r="B213" t="s">
        <v>3969</v>
      </c>
      <c r="C213" s="69" t="s">
        <v>3290</v>
      </c>
      <c r="D213">
        <v>0.18263888888888888</v>
      </c>
      <c r="E213">
        <v>12</v>
      </c>
      <c r="F213">
        <v>5</v>
      </c>
      <c r="G213" t="s">
        <v>7295</v>
      </c>
      <c r="H213" t="s">
        <v>7296</v>
      </c>
      <c r="K213" t="s">
        <v>5677</v>
      </c>
      <c r="L213">
        <v>9.1999999999999993</v>
      </c>
      <c r="M213">
        <v>15</v>
      </c>
      <c r="N213" t="s">
        <v>144</v>
      </c>
    </row>
    <row r="214" spans="1:14" x14ac:dyDescent="0.35">
      <c r="A214">
        <v>982.49099999999999</v>
      </c>
      <c r="B214" t="s">
        <v>3970</v>
      </c>
      <c r="C214" s="69" t="s">
        <v>3290</v>
      </c>
      <c r="D214">
        <v>0.19027777777777777</v>
      </c>
      <c r="E214">
        <v>12.3</v>
      </c>
      <c r="F214">
        <v>6</v>
      </c>
      <c r="G214" t="s">
        <v>7295</v>
      </c>
      <c r="H214" t="s">
        <v>7296</v>
      </c>
      <c r="K214" t="s">
        <v>5677</v>
      </c>
      <c r="L214">
        <v>8.1999999999999993</v>
      </c>
      <c r="M214">
        <v>15</v>
      </c>
      <c r="N214" t="s">
        <v>144</v>
      </c>
    </row>
    <row r="215" spans="1:14" x14ac:dyDescent="0.35">
      <c r="A215">
        <v>982.60799999999995</v>
      </c>
      <c r="B215" t="s">
        <v>3971</v>
      </c>
      <c r="C215" s="69" t="s">
        <v>3290</v>
      </c>
      <c r="D215">
        <v>0.18541666666666667</v>
      </c>
      <c r="E215">
        <v>11.9</v>
      </c>
      <c r="F215">
        <v>8</v>
      </c>
      <c r="G215" t="s">
        <v>7295</v>
      </c>
      <c r="H215" t="s">
        <v>7296</v>
      </c>
      <c r="K215" t="s">
        <v>5677</v>
      </c>
      <c r="L215">
        <v>10.5</v>
      </c>
      <c r="M215">
        <v>15</v>
      </c>
      <c r="N215" t="s">
        <v>144</v>
      </c>
    </row>
    <row r="216" spans="1:14" x14ac:dyDescent="0.35">
      <c r="A216">
        <v>982.721</v>
      </c>
      <c r="B216" t="s">
        <v>3972</v>
      </c>
      <c r="C216" s="69" t="s">
        <v>3290</v>
      </c>
      <c r="D216">
        <v>0.18263888888888888</v>
      </c>
      <c r="E216">
        <v>11.1</v>
      </c>
      <c r="F216">
        <v>5</v>
      </c>
      <c r="G216" t="s">
        <v>7295</v>
      </c>
      <c r="H216" t="s">
        <v>7296</v>
      </c>
      <c r="K216" t="s">
        <v>5677</v>
      </c>
      <c r="L216">
        <v>8</v>
      </c>
      <c r="M216">
        <v>15</v>
      </c>
      <c r="N216" t="s">
        <v>144</v>
      </c>
    </row>
    <row r="217" spans="1:14" x14ac:dyDescent="0.35">
      <c r="A217">
        <v>982.77300000000002</v>
      </c>
      <c r="B217" t="s">
        <v>3973</v>
      </c>
      <c r="C217" s="69" t="s">
        <v>3290</v>
      </c>
      <c r="D217">
        <v>0.18124999999999999</v>
      </c>
      <c r="E217">
        <v>12.1</v>
      </c>
      <c r="F217">
        <v>5</v>
      </c>
      <c r="G217" t="s">
        <v>7295</v>
      </c>
      <c r="H217" t="s">
        <v>7296</v>
      </c>
      <c r="K217" t="s">
        <v>5677</v>
      </c>
      <c r="L217">
        <v>8.1999999999999993</v>
      </c>
      <c r="M217">
        <v>15</v>
      </c>
      <c r="N217" t="s">
        <v>144</v>
      </c>
    </row>
    <row r="218" spans="1:14" x14ac:dyDescent="0.35">
      <c r="A218">
        <v>982.80700000000002</v>
      </c>
      <c r="B218" t="s">
        <v>3974</v>
      </c>
      <c r="C218" s="69" t="s">
        <v>3290</v>
      </c>
      <c r="D218">
        <v>0.18124999999999999</v>
      </c>
      <c r="E218">
        <v>11</v>
      </c>
      <c r="F218">
        <v>5</v>
      </c>
      <c r="G218" t="s">
        <v>7295</v>
      </c>
      <c r="H218" t="s">
        <v>7296</v>
      </c>
      <c r="K218" t="s">
        <v>5677</v>
      </c>
      <c r="L218">
        <v>13.6</v>
      </c>
      <c r="M218">
        <v>15</v>
      </c>
      <c r="N218" t="s">
        <v>144</v>
      </c>
    </row>
    <row r="219" spans="1:14" x14ac:dyDescent="0.35">
      <c r="A219">
        <v>982.82500000000005</v>
      </c>
      <c r="B219" t="s">
        <v>3975</v>
      </c>
      <c r="C219" s="69" t="s">
        <v>3290</v>
      </c>
      <c r="D219">
        <v>0.16597222222222222</v>
      </c>
      <c r="E219">
        <v>10</v>
      </c>
      <c r="F219">
        <v>5</v>
      </c>
      <c r="G219" t="s">
        <v>7295</v>
      </c>
      <c r="H219" t="s">
        <v>7296</v>
      </c>
      <c r="K219" t="s">
        <v>5677</v>
      </c>
      <c r="L219">
        <v>8.1999999999999993</v>
      </c>
      <c r="M219">
        <v>15</v>
      </c>
      <c r="N219" t="s">
        <v>144</v>
      </c>
    </row>
    <row r="220" spans="1:14" x14ac:dyDescent="0.35">
      <c r="A220">
        <v>982.96</v>
      </c>
      <c r="B220" t="s">
        <v>3976</v>
      </c>
      <c r="C220" s="69" t="s">
        <v>3290</v>
      </c>
      <c r="D220">
        <v>0.18124999999999999</v>
      </c>
      <c r="E220">
        <v>10.9</v>
      </c>
      <c r="F220">
        <v>5</v>
      </c>
      <c r="G220" t="s">
        <v>7295</v>
      </c>
      <c r="H220" t="s">
        <v>7296</v>
      </c>
      <c r="K220" t="s">
        <v>5677</v>
      </c>
      <c r="L220">
        <v>10.7</v>
      </c>
      <c r="M220">
        <v>15</v>
      </c>
      <c r="N220" t="s">
        <v>144</v>
      </c>
    </row>
    <row r="221" spans="1:14" x14ac:dyDescent="0.35">
      <c r="A221">
        <v>983.24400000000003</v>
      </c>
      <c r="B221" t="s">
        <v>3977</v>
      </c>
      <c r="C221" s="69" t="s">
        <v>3290</v>
      </c>
      <c r="D221">
        <v>0.18541666666666667</v>
      </c>
      <c r="E221">
        <v>12.2</v>
      </c>
      <c r="F221">
        <v>5</v>
      </c>
      <c r="G221" t="s">
        <v>7295</v>
      </c>
      <c r="H221" t="s">
        <v>7296</v>
      </c>
      <c r="K221" t="s">
        <v>5677</v>
      </c>
      <c r="L221">
        <v>10.9</v>
      </c>
      <c r="M221">
        <v>15</v>
      </c>
      <c r="N221" t="s">
        <v>144</v>
      </c>
    </row>
    <row r="222" spans="1:14" x14ac:dyDescent="0.35">
      <c r="A222">
        <v>983.33</v>
      </c>
      <c r="B222" t="s">
        <v>3978</v>
      </c>
      <c r="C222" s="69" t="s">
        <v>3290</v>
      </c>
      <c r="D222">
        <v>0.1875</v>
      </c>
      <c r="E222">
        <v>12.6</v>
      </c>
      <c r="F222">
        <v>7</v>
      </c>
      <c r="G222" t="s">
        <v>7295</v>
      </c>
      <c r="H222" t="s">
        <v>7296</v>
      </c>
      <c r="K222" t="s">
        <v>5677</v>
      </c>
      <c r="L222">
        <v>8.8000000000000007</v>
      </c>
      <c r="M222">
        <v>15</v>
      </c>
      <c r="N222" t="s">
        <v>144</v>
      </c>
    </row>
    <row r="223" spans="1:14" x14ac:dyDescent="0.35">
      <c r="A223">
        <v>983.346</v>
      </c>
      <c r="B223" t="s">
        <v>3979</v>
      </c>
      <c r="C223" s="69" t="s">
        <v>3290</v>
      </c>
      <c r="D223">
        <v>0.18472222222222223</v>
      </c>
      <c r="E223">
        <v>11.3</v>
      </c>
      <c r="F223">
        <v>4</v>
      </c>
      <c r="G223" t="s">
        <v>7295</v>
      </c>
      <c r="H223" t="s">
        <v>7296</v>
      </c>
      <c r="K223" t="s">
        <v>5677</v>
      </c>
      <c r="L223">
        <v>8.1999999999999993</v>
      </c>
      <c r="M223">
        <v>15</v>
      </c>
      <c r="N223" t="s">
        <v>144</v>
      </c>
    </row>
    <row r="224" spans="1:14" x14ac:dyDescent="0.35">
      <c r="A224">
        <v>984.48800000000006</v>
      </c>
      <c r="B224" t="s">
        <v>3980</v>
      </c>
      <c r="C224" s="69" t="s">
        <v>3290</v>
      </c>
      <c r="D224">
        <v>0.18194444444444444</v>
      </c>
      <c r="E224">
        <v>11.4</v>
      </c>
      <c r="F224">
        <v>5</v>
      </c>
      <c r="G224" t="s">
        <v>7295</v>
      </c>
      <c r="H224" t="s">
        <v>7296</v>
      </c>
      <c r="K224" t="s">
        <v>5677</v>
      </c>
      <c r="L224">
        <v>8.9</v>
      </c>
      <c r="M224">
        <v>15</v>
      </c>
      <c r="N224" t="s">
        <v>144</v>
      </c>
    </row>
    <row r="225" spans="1:14" x14ac:dyDescent="0.35">
      <c r="A225">
        <v>1020.234</v>
      </c>
      <c r="B225" t="s">
        <v>6139</v>
      </c>
      <c r="C225" t="s">
        <v>3339</v>
      </c>
      <c r="D225">
        <v>0.19236111111111112</v>
      </c>
      <c r="F225">
        <v>10</v>
      </c>
      <c r="G225" t="s">
        <v>7295</v>
      </c>
      <c r="H225" t="s">
        <v>7299</v>
      </c>
      <c r="K225" t="s">
        <v>5677</v>
      </c>
      <c r="L225">
        <v>9.6999999999999993</v>
      </c>
      <c r="M225">
        <v>4.0999999999999996</v>
      </c>
      <c r="N225" t="s">
        <v>144</v>
      </c>
    </row>
    <row r="226" spans="1:14" x14ac:dyDescent="0.35">
      <c r="A226">
        <v>1026.134</v>
      </c>
      <c r="B226" t="s">
        <v>6141</v>
      </c>
      <c r="C226" t="s">
        <v>3339</v>
      </c>
      <c r="D226">
        <v>5.6944444444444443E-2</v>
      </c>
      <c r="F226">
        <v>10</v>
      </c>
      <c r="G226" t="s">
        <v>7295</v>
      </c>
      <c r="H226" t="s">
        <v>7299</v>
      </c>
      <c r="K226" t="s">
        <v>5677</v>
      </c>
      <c r="L226">
        <v>18.100000000000001</v>
      </c>
      <c r="M226">
        <v>3.3</v>
      </c>
      <c r="N226" t="s">
        <v>144</v>
      </c>
    </row>
    <row r="227" spans="1:14" x14ac:dyDescent="0.35">
      <c r="A227">
        <v>1031.818</v>
      </c>
      <c r="B227" t="s">
        <v>6143</v>
      </c>
      <c r="C227" t="s">
        <v>3339</v>
      </c>
      <c r="D227">
        <v>5.7638888888888892E-2</v>
      </c>
      <c r="F227">
        <v>10</v>
      </c>
      <c r="G227" t="s">
        <v>7295</v>
      </c>
      <c r="H227" t="s">
        <v>7299</v>
      </c>
      <c r="K227" t="s">
        <v>5677</v>
      </c>
      <c r="L227">
        <v>18.2</v>
      </c>
      <c r="M227">
        <v>3.9</v>
      </c>
      <c r="N227" t="s">
        <v>144</v>
      </c>
    </row>
    <row r="228" spans="1:14" x14ac:dyDescent="0.35">
      <c r="A228">
        <v>1084.1579999999999</v>
      </c>
      <c r="B228" t="s">
        <v>4068</v>
      </c>
      <c r="C228" s="69" t="s">
        <v>3339</v>
      </c>
      <c r="D228">
        <v>0.35972222222222222</v>
      </c>
      <c r="E228">
        <v>16.399999999999999</v>
      </c>
      <c r="F228">
        <v>13</v>
      </c>
      <c r="G228" t="s">
        <v>7295</v>
      </c>
      <c r="H228" t="s">
        <v>7296</v>
      </c>
      <c r="K228" t="s">
        <v>5677</v>
      </c>
      <c r="L228">
        <v>14.9</v>
      </c>
      <c r="M228">
        <v>15</v>
      </c>
      <c r="N228" t="s">
        <v>144</v>
      </c>
    </row>
    <row r="229" spans="1:14" x14ac:dyDescent="0.35">
      <c r="A229">
        <v>1153.18</v>
      </c>
      <c r="B229" t="s">
        <v>6147</v>
      </c>
      <c r="C229" t="s">
        <v>3339</v>
      </c>
      <c r="D229">
        <v>0.15486111111111112</v>
      </c>
      <c r="F229">
        <v>10</v>
      </c>
      <c r="G229" t="s">
        <v>7295</v>
      </c>
      <c r="H229" t="s">
        <v>7299</v>
      </c>
      <c r="K229" t="s">
        <v>5677</v>
      </c>
      <c r="L229">
        <v>12.2</v>
      </c>
      <c r="M229">
        <v>3.8</v>
      </c>
      <c r="N229" t="s">
        <v>144</v>
      </c>
    </row>
    <row r="230" spans="1:14" x14ac:dyDescent="0.35">
      <c r="A230">
        <v>1165.98</v>
      </c>
      <c r="B230" t="s">
        <v>6149</v>
      </c>
      <c r="C230" t="s">
        <v>3339</v>
      </c>
      <c r="D230">
        <v>0.27638888888888891</v>
      </c>
      <c r="F230">
        <v>10</v>
      </c>
      <c r="G230" t="s">
        <v>7295</v>
      </c>
      <c r="H230" t="s">
        <v>7299</v>
      </c>
      <c r="K230" t="s">
        <v>5677</v>
      </c>
      <c r="L230">
        <v>10.9</v>
      </c>
      <c r="M230">
        <v>3.6</v>
      </c>
      <c r="N230" t="s">
        <v>144</v>
      </c>
    </row>
    <row r="231" spans="1:14" x14ac:dyDescent="0.35">
      <c r="A231">
        <v>1172.5050000000001</v>
      </c>
      <c r="B231" t="s">
        <v>6151</v>
      </c>
      <c r="C231" t="s">
        <v>3339</v>
      </c>
      <c r="D231">
        <v>0.28125</v>
      </c>
      <c r="F231">
        <v>11</v>
      </c>
      <c r="G231" t="s">
        <v>7295</v>
      </c>
      <c r="H231" t="s">
        <v>7299</v>
      </c>
      <c r="K231" t="s">
        <v>5677</v>
      </c>
      <c r="L231">
        <v>11.9</v>
      </c>
      <c r="M231">
        <v>3.7</v>
      </c>
      <c r="N231" t="s">
        <v>144</v>
      </c>
    </row>
    <row r="232" spans="1:14" x14ac:dyDescent="0.35">
      <c r="A232">
        <v>1286.9829999999999</v>
      </c>
      <c r="B232" t="s">
        <v>4112</v>
      </c>
      <c r="C232" s="69" t="s">
        <v>3339</v>
      </c>
      <c r="D232">
        <v>0.35</v>
      </c>
      <c r="E232">
        <v>12</v>
      </c>
      <c r="F232">
        <v>6</v>
      </c>
      <c r="G232" t="s">
        <v>7295</v>
      </c>
      <c r="H232" t="s">
        <v>7296</v>
      </c>
      <c r="K232" t="s">
        <v>5677</v>
      </c>
      <c r="L232">
        <v>8.4</v>
      </c>
      <c r="M232">
        <v>15</v>
      </c>
      <c r="N232" t="s">
        <v>144</v>
      </c>
    </row>
    <row r="233" spans="1:14" x14ac:dyDescent="0.35">
      <c r="A233">
        <v>1328.923</v>
      </c>
      <c r="B233" t="s">
        <v>6155</v>
      </c>
      <c r="C233" t="s">
        <v>3710</v>
      </c>
      <c r="D233">
        <v>0.44930555555555557</v>
      </c>
      <c r="F233">
        <v>10</v>
      </c>
      <c r="G233" t="s">
        <v>7295</v>
      </c>
      <c r="H233" t="s">
        <v>7299</v>
      </c>
      <c r="K233" t="s">
        <v>5752</v>
      </c>
      <c r="L233">
        <v>62.2</v>
      </c>
      <c r="M233">
        <v>6.1</v>
      </c>
      <c r="N233" t="s">
        <v>3712</v>
      </c>
    </row>
    <row r="234" spans="1:14" x14ac:dyDescent="0.35">
      <c r="A234">
        <v>1354.2670000000001</v>
      </c>
      <c r="B234" t="s">
        <v>7311</v>
      </c>
      <c r="C234" t="s">
        <v>3710</v>
      </c>
      <c r="D234">
        <v>8.4027777777777785E-2</v>
      </c>
      <c r="F234">
        <v>4</v>
      </c>
      <c r="G234" t="s">
        <v>7298</v>
      </c>
      <c r="H234" t="s">
        <v>7299</v>
      </c>
      <c r="K234" t="s">
        <v>5752</v>
      </c>
      <c r="L234">
        <v>78.7</v>
      </c>
      <c r="M234">
        <v>4.7</v>
      </c>
      <c r="N234" t="s">
        <v>3712</v>
      </c>
    </row>
    <row r="235" spans="1:14" x14ac:dyDescent="0.35">
      <c r="A235">
        <v>1360.9639999999999</v>
      </c>
      <c r="B235" t="s">
        <v>7312</v>
      </c>
      <c r="C235" t="s">
        <v>3710</v>
      </c>
      <c r="D235">
        <v>8.3333333333333329E-2</v>
      </c>
      <c r="F235">
        <v>4</v>
      </c>
      <c r="G235" t="s">
        <v>7298</v>
      </c>
      <c r="H235" t="s">
        <v>7299</v>
      </c>
      <c r="K235" t="s">
        <v>5752</v>
      </c>
      <c r="L235">
        <v>76</v>
      </c>
      <c r="M235">
        <v>4.5</v>
      </c>
      <c r="N235" t="s">
        <v>3712</v>
      </c>
    </row>
    <row r="236" spans="1:14" x14ac:dyDescent="0.35">
      <c r="A236">
        <v>1363.3879999999999</v>
      </c>
      <c r="B236" t="s">
        <v>4124</v>
      </c>
      <c r="C236" s="69" t="s">
        <v>3290</v>
      </c>
      <c r="D236">
        <v>0.18472222222222223</v>
      </c>
      <c r="E236">
        <v>10.3</v>
      </c>
      <c r="F236">
        <v>6</v>
      </c>
      <c r="G236" t="s">
        <v>7295</v>
      </c>
      <c r="H236" t="s">
        <v>7296</v>
      </c>
      <c r="K236" t="s">
        <v>5677</v>
      </c>
      <c r="L236">
        <v>8.4</v>
      </c>
      <c r="M236">
        <v>15</v>
      </c>
      <c r="N236" t="s">
        <v>2905</v>
      </c>
    </row>
    <row r="237" spans="1:14" x14ac:dyDescent="0.35">
      <c r="A237">
        <v>1364.11</v>
      </c>
      <c r="B237" t="s">
        <v>4125</v>
      </c>
      <c r="C237" s="69" t="s">
        <v>3290</v>
      </c>
      <c r="D237">
        <v>0.17847222222222223</v>
      </c>
      <c r="E237">
        <v>10.6</v>
      </c>
      <c r="F237">
        <v>6</v>
      </c>
      <c r="G237" t="s">
        <v>7295</v>
      </c>
      <c r="H237" t="s">
        <v>7296</v>
      </c>
      <c r="K237" t="s">
        <v>5677</v>
      </c>
      <c r="L237">
        <v>8.8000000000000007</v>
      </c>
      <c r="M237">
        <v>15</v>
      </c>
      <c r="N237" t="s">
        <v>144</v>
      </c>
    </row>
    <row r="238" spans="1:14" x14ac:dyDescent="0.35">
      <c r="A238">
        <v>1364.279</v>
      </c>
      <c r="B238" t="s">
        <v>4126</v>
      </c>
      <c r="C238" s="69" t="s">
        <v>3290</v>
      </c>
      <c r="D238">
        <v>0.17986111111111111</v>
      </c>
      <c r="E238">
        <v>10</v>
      </c>
      <c r="F238">
        <v>6</v>
      </c>
      <c r="G238" t="s">
        <v>7295</v>
      </c>
      <c r="H238" t="s">
        <v>7296</v>
      </c>
      <c r="K238" t="s">
        <v>5677</v>
      </c>
      <c r="L238">
        <v>11.2</v>
      </c>
      <c r="M238">
        <v>15</v>
      </c>
      <c r="N238" t="s">
        <v>144</v>
      </c>
    </row>
    <row r="239" spans="1:14" x14ac:dyDescent="0.35">
      <c r="A239">
        <v>1364.35</v>
      </c>
      <c r="B239" t="s">
        <v>4127</v>
      </c>
      <c r="C239" s="69" t="s">
        <v>3290</v>
      </c>
      <c r="D239">
        <v>0.18055555555555555</v>
      </c>
      <c r="E239">
        <v>12.5</v>
      </c>
      <c r="F239">
        <v>6</v>
      </c>
      <c r="G239" t="s">
        <v>7295</v>
      </c>
      <c r="H239" t="s">
        <v>7296</v>
      </c>
      <c r="K239" t="s">
        <v>5677</v>
      </c>
      <c r="L239">
        <v>14</v>
      </c>
      <c r="M239">
        <v>15</v>
      </c>
      <c r="N239" t="s">
        <v>144</v>
      </c>
    </row>
    <row r="240" spans="1:14" x14ac:dyDescent="0.35">
      <c r="A240">
        <v>1365.0060000000001</v>
      </c>
      <c r="B240" t="s">
        <v>4128</v>
      </c>
      <c r="C240" s="69" t="s">
        <v>3290</v>
      </c>
      <c r="D240">
        <v>0.18333333333333332</v>
      </c>
      <c r="E240">
        <v>10.5</v>
      </c>
      <c r="F240">
        <v>7</v>
      </c>
      <c r="G240" t="s">
        <v>7295</v>
      </c>
      <c r="H240" t="s">
        <v>7296</v>
      </c>
      <c r="K240" t="s">
        <v>5677</v>
      </c>
      <c r="L240">
        <v>8.6999999999999993</v>
      </c>
      <c r="M240">
        <v>15</v>
      </c>
      <c r="N240" t="s">
        <v>144</v>
      </c>
    </row>
    <row r="241" spans="1:14" x14ac:dyDescent="0.35">
      <c r="A241">
        <v>1366.586</v>
      </c>
      <c r="B241" t="s">
        <v>4129</v>
      </c>
      <c r="C241" s="69" t="s">
        <v>3290</v>
      </c>
      <c r="D241">
        <v>0.18124999999999999</v>
      </c>
      <c r="E241">
        <v>10.8</v>
      </c>
      <c r="F241">
        <v>8</v>
      </c>
      <c r="G241" t="s">
        <v>7295</v>
      </c>
      <c r="H241" t="s">
        <v>7296</v>
      </c>
      <c r="K241" t="s">
        <v>5677</v>
      </c>
      <c r="L241">
        <v>11.8</v>
      </c>
      <c r="M241">
        <v>15</v>
      </c>
      <c r="N241" t="s">
        <v>144</v>
      </c>
    </row>
    <row r="242" spans="1:14" x14ac:dyDescent="0.35">
      <c r="A242">
        <v>1366.8230000000001</v>
      </c>
      <c r="B242" t="s">
        <v>4130</v>
      </c>
      <c r="C242" s="69" t="s">
        <v>3290</v>
      </c>
      <c r="D242">
        <v>0.17916666666666667</v>
      </c>
      <c r="E242">
        <v>11.9</v>
      </c>
      <c r="F242">
        <v>6</v>
      </c>
      <c r="G242" t="s">
        <v>7295</v>
      </c>
      <c r="H242" t="s">
        <v>7296</v>
      </c>
      <c r="K242" t="s">
        <v>5677</v>
      </c>
      <c r="L242">
        <v>10.1</v>
      </c>
      <c r="M242">
        <v>15</v>
      </c>
      <c r="N242" t="s">
        <v>144</v>
      </c>
    </row>
    <row r="243" spans="1:14" x14ac:dyDescent="0.35">
      <c r="A243">
        <v>1367.1010000000001</v>
      </c>
      <c r="B243" t="s">
        <v>4131</v>
      </c>
      <c r="C243" s="69" t="s">
        <v>3290</v>
      </c>
      <c r="D243">
        <v>0.17916666666666667</v>
      </c>
      <c r="E243">
        <v>11.2</v>
      </c>
      <c r="F243">
        <v>6</v>
      </c>
      <c r="G243" t="s">
        <v>7295</v>
      </c>
      <c r="H243" t="s">
        <v>7296</v>
      </c>
      <c r="K243" t="s">
        <v>5677</v>
      </c>
      <c r="L243">
        <v>9.6999999999999993</v>
      </c>
      <c r="M243">
        <v>15</v>
      </c>
      <c r="N243" t="s">
        <v>144</v>
      </c>
    </row>
    <row r="244" spans="1:14" x14ac:dyDescent="0.35">
      <c r="A244">
        <v>1367.2059999999999</v>
      </c>
      <c r="B244" t="s">
        <v>4132</v>
      </c>
      <c r="C244" s="69" t="s">
        <v>3290</v>
      </c>
      <c r="D244">
        <v>0.18194444444444444</v>
      </c>
      <c r="E244">
        <v>13.2</v>
      </c>
      <c r="F244">
        <v>6</v>
      </c>
      <c r="G244" t="s">
        <v>7295</v>
      </c>
      <c r="H244" t="s">
        <v>7296</v>
      </c>
      <c r="K244" t="s">
        <v>5677</v>
      </c>
      <c r="L244">
        <v>9.6999999999999993</v>
      </c>
      <c r="M244">
        <v>15</v>
      </c>
      <c r="N244" t="s">
        <v>144</v>
      </c>
    </row>
    <row r="245" spans="1:14" x14ac:dyDescent="0.35">
      <c r="A245">
        <v>1367.373</v>
      </c>
      <c r="B245" t="s">
        <v>4133</v>
      </c>
      <c r="C245" s="69" t="s">
        <v>3290</v>
      </c>
      <c r="D245">
        <v>0.18680555555555556</v>
      </c>
      <c r="E245">
        <v>11</v>
      </c>
      <c r="F245">
        <v>10</v>
      </c>
      <c r="G245" t="s">
        <v>7295</v>
      </c>
      <c r="H245" t="s">
        <v>7296</v>
      </c>
      <c r="K245" t="s">
        <v>5677</v>
      </c>
      <c r="L245">
        <v>8.9</v>
      </c>
      <c r="M245">
        <v>15</v>
      </c>
      <c r="N245" t="s">
        <v>144</v>
      </c>
    </row>
    <row r="246" spans="1:14" x14ac:dyDescent="0.35">
      <c r="A246">
        <v>1367.442</v>
      </c>
      <c r="B246" t="s">
        <v>4134</v>
      </c>
      <c r="C246" s="69" t="s">
        <v>3290</v>
      </c>
      <c r="D246">
        <v>0.18333333333333332</v>
      </c>
      <c r="E246">
        <v>12.5</v>
      </c>
      <c r="F246">
        <v>9</v>
      </c>
      <c r="G246" t="s">
        <v>7295</v>
      </c>
      <c r="H246" t="s">
        <v>7296</v>
      </c>
      <c r="K246" t="s">
        <v>5677</v>
      </c>
      <c r="L246">
        <v>8</v>
      </c>
      <c r="M246">
        <v>15</v>
      </c>
      <c r="N246" t="s">
        <v>144</v>
      </c>
    </row>
    <row r="247" spans="1:14" x14ac:dyDescent="0.35">
      <c r="A247">
        <v>1367.462</v>
      </c>
      <c r="B247" t="s">
        <v>4135</v>
      </c>
      <c r="C247" s="69" t="s">
        <v>3290</v>
      </c>
      <c r="D247">
        <v>0.18194444444444444</v>
      </c>
      <c r="E247">
        <v>12.2</v>
      </c>
      <c r="F247">
        <v>9</v>
      </c>
      <c r="G247" t="s">
        <v>7295</v>
      </c>
      <c r="H247" t="s">
        <v>7296</v>
      </c>
      <c r="K247" t="s">
        <v>5677</v>
      </c>
      <c r="L247">
        <v>8.6999999999999993</v>
      </c>
      <c r="M247">
        <v>15</v>
      </c>
      <c r="N247" t="s">
        <v>144</v>
      </c>
    </row>
    <row r="248" spans="1:14" x14ac:dyDescent="0.35">
      <c r="A248">
        <v>1369.19</v>
      </c>
      <c r="B248" t="s">
        <v>4136</v>
      </c>
      <c r="C248" s="69" t="s">
        <v>3290</v>
      </c>
      <c r="D248">
        <v>0.18263888888888888</v>
      </c>
      <c r="E248">
        <v>12.2</v>
      </c>
      <c r="F248">
        <v>8</v>
      </c>
      <c r="G248" t="s">
        <v>7295</v>
      </c>
      <c r="H248" t="s">
        <v>7296</v>
      </c>
      <c r="K248" t="s">
        <v>5677</v>
      </c>
      <c r="L248">
        <v>12.1</v>
      </c>
      <c r="M248">
        <v>15</v>
      </c>
      <c r="N248" t="s">
        <v>144</v>
      </c>
    </row>
    <row r="249" spans="1:14" x14ac:dyDescent="0.35">
      <c r="A249">
        <v>1369.2670000000001</v>
      </c>
      <c r="B249" t="s">
        <v>4137</v>
      </c>
      <c r="C249" s="69" t="s">
        <v>3290</v>
      </c>
      <c r="D249">
        <v>0.18055555555555555</v>
      </c>
      <c r="E249">
        <v>13.5</v>
      </c>
      <c r="F249">
        <v>7</v>
      </c>
      <c r="G249" t="s">
        <v>7295</v>
      </c>
      <c r="H249" t="s">
        <v>7296</v>
      </c>
      <c r="K249" t="s">
        <v>5677</v>
      </c>
      <c r="L249">
        <v>8</v>
      </c>
      <c r="M249">
        <v>15</v>
      </c>
      <c r="N249" t="s">
        <v>144</v>
      </c>
    </row>
    <row r="250" spans="1:14" x14ac:dyDescent="0.35">
      <c r="A250">
        <v>1369.287</v>
      </c>
      <c r="B250" t="s">
        <v>4138</v>
      </c>
      <c r="C250" s="69" t="s">
        <v>3290</v>
      </c>
      <c r="D250">
        <v>0.1763888888888889</v>
      </c>
      <c r="E250">
        <v>12.5</v>
      </c>
      <c r="F250">
        <v>7</v>
      </c>
      <c r="G250" t="s">
        <v>7295</v>
      </c>
      <c r="H250" t="s">
        <v>7296</v>
      </c>
      <c r="K250" t="s">
        <v>5677</v>
      </c>
      <c r="L250">
        <v>10.6</v>
      </c>
      <c r="M250">
        <v>15</v>
      </c>
      <c r="N250" t="s">
        <v>144</v>
      </c>
    </row>
    <row r="251" spans="1:14" x14ac:dyDescent="0.35">
      <c r="A251">
        <v>1369.414</v>
      </c>
      <c r="B251" t="s">
        <v>4139</v>
      </c>
      <c r="C251" s="69" t="s">
        <v>3290</v>
      </c>
      <c r="D251">
        <v>0.18124999999999999</v>
      </c>
      <c r="E251">
        <v>12.4</v>
      </c>
      <c r="F251">
        <v>9</v>
      </c>
      <c r="G251" t="s">
        <v>7295</v>
      </c>
      <c r="H251" t="s">
        <v>7296</v>
      </c>
      <c r="K251" t="s">
        <v>5677</v>
      </c>
      <c r="L251">
        <v>11.3</v>
      </c>
      <c r="M251">
        <v>15</v>
      </c>
      <c r="N251" t="s">
        <v>144</v>
      </c>
    </row>
    <row r="252" spans="1:14" x14ac:dyDescent="0.35">
      <c r="A252">
        <v>1369.7560000000001</v>
      </c>
      <c r="B252" t="s">
        <v>4140</v>
      </c>
      <c r="C252" s="69" t="s">
        <v>3290</v>
      </c>
      <c r="D252">
        <v>0.18611111111111112</v>
      </c>
      <c r="E252">
        <v>11.6</v>
      </c>
      <c r="F252">
        <v>8</v>
      </c>
      <c r="G252" t="s">
        <v>7295</v>
      </c>
      <c r="H252" t="s">
        <v>7296</v>
      </c>
      <c r="K252" t="s">
        <v>5677</v>
      </c>
      <c r="L252">
        <v>9.1999999999999993</v>
      </c>
      <c r="M252">
        <v>15</v>
      </c>
      <c r="N252" t="s">
        <v>144</v>
      </c>
    </row>
    <row r="253" spans="1:14" x14ac:dyDescent="0.35">
      <c r="A253">
        <v>1369.8979999999999</v>
      </c>
      <c r="B253" t="s">
        <v>4141</v>
      </c>
      <c r="C253" s="69" t="s">
        <v>3290</v>
      </c>
      <c r="D253">
        <v>0.18263888888888888</v>
      </c>
      <c r="E253">
        <v>13.2</v>
      </c>
      <c r="F253">
        <v>8</v>
      </c>
      <c r="G253" t="s">
        <v>7295</v>
      </c>
      <c r="H253" t="s">
        <v>7296</v>
      </c>
      <c r="K253" t="s">
        <v>5677</v>
      </c>
      <c r="L253">
        <v>8</v>
      </c>
      <c r="M253">
        <v>15</v>
      </c>
      <c r="N253" t="s">
        <v>144</v>
      </c>
    </row>
    <row r="254" spans="1:14" x14ac:dyDescent="0.35">
      <c r="A254">
        <v>1369.921</v>
      </c>
      <c r="B254" t="s">
        <v>4142</v>
      </c>
      <c r="C254" s="69" t="s">
        <v>3290</v>
      </c>
      <c r="D254">
        <v>0.18333333333333332</v>
      </c>
      <c r="E254">
        <v>10.1</v>
      </c>
      <c r="F254">
        <v>7</v>
      </c>
      <c r="G254" t="s">
        <v>7295</v>
      </c>
      <c r="H254" t="s">
        <v>7296</v>
      </c>
      <c r="K254" t="s">
        <v>5677</v>
      </c>
      <c r="L254">
        <v>9</v>
      </c>
      <c r="M254">
        <v>15</v>
      </c>
      <c r="N254" t="s">
        <v>144</v>
      </c>
    </row>
    <row r="255" spans="1:14" x14ac:dyDescent="0.35">
      <c r="A255">
        <v>1371.278</v>
      </c>
      <c r="B255" t="s">
        <v>4143</v>
      </c>
      <c r="C255" s="69" t="s">
        <v>3290</v>
      </c>
      <c r="D255">
        <v>0.16666666666666666</v>
      </c>
      <c r="E255">
        <v>11.8</v>
      </c>
      <c r="F255">
        <v>5</v>
      </c>
      <c r="G255" t="s">
        <v>7295</v>
      </c>
      <c r="H255" t="s">
        <v>7296</v>
      </c>
      <c r="K255" t="s">
        <v>5677</v>
      </c>
      <c r="L255">
        <v>10.199999999999999</v>
      </c>
      <c r="M255">
        <v>15</v>
      </c>
      <c r="N255" t="s">
        <v>144</v>
      </c>
    </row>
    <row r="256" spans="1:14" x14ac:dyDescent="0.35">
      <c r="A256">
        <v>1371.413</v>
      </c>
      <c r="B256" t="s">
        <v>4144</v>
      </c>
      <c r="C256" s="69" t="s">
        <v>3290</v>
      </c>
      <c r="D256">
        <v>0.1673611111111111</v>
      </c>
      <c r="E256">
        <v>10.3</v>
      </c>
      <c r="F256">
        <v>5</v>
      </c>
      <c r="G256" t="s">
        <v>7295</v>
      </c>
      <c r="H256" t="s">
        <v>7296</v>
      </c>
      <c r="K256" t="s">
        <v>5677</v>
      </c>
      <c r="L256">
        <v>10.9</v>
      </c>
      <c r="M256">
        <v>15</v>
      </c>
      <c r="N256" t="s">
        <v>144</v>
      </c>
    </row>
    <row r="257" spans="1:14" x14ac:dyDescent="0.35">
      <c r="A257">
        <v>1371.4690000000001</v>
      </c>
      <c r="B257" t="s">
        <v>4145</v>
      </c>
      <c r="C257" s="69" t="s">
        <v>3290</v>
      </c>
      <c r="D257">
        <v>0.18124999999999999</v>
      </c>
      <c r="E257">
        <v>10.4</v>
      </c>
      <c r="F257">
        <v>5</v>
      </c>
      <c r="G257" t="s">
        <v>7295</v>
      </c>
      <c r="H257" t="s">
        <v>7296</v>
      </c>
      <c r="K257" t="s">
        <v>5677</v>
      </c>
      <c r="L257">
        <v>8.5</v>
      </c>
      <c r="M257">
        <v>15</v>
      </c>
      <c r="N257" t="s">
        <v>144</v>
      </c>
    </row>
    <row r="258" spans="1:14" x14ac:dyDescent="0.35">
      <c r="A258">
        <v>1371.64</v>
      </c>
      <c r="B258" t="s">
        <v>4146</v>
      </c>
      <c r="C258" s="69" t="s">
        <v>3290</v>
      </c>
      <c r="D258">
        <v>0.1736111111111111</v>
      </c>
      <c r="E258">
        <v>10.5</v>
      </c>
      <c r="F258">
        <v>5</v>
      </c>
      <c r="G258" t="s">
        <v>7295</v>
      </c>
      <c r="H258" t="s">
        <v>7296</v>
      </c>
      <c r="K258" t="s">
        <v>5677</v>
      </c>
      <c r="L258">
        <v>10.7</v>
      </c>
      <c r="M258">
        <v>15</v>
      </c>
      <c r="N258" t="s">
        <v>144</v>
      </c>
    </row>
    <row r="259" spans="1:14" x14ac:dyDescent="0.35">
      <c r="A259">
        <v>1371.672</v>
      </c>
      <c r="B259" t="s">
        <v>4147</v>
      </c>
      <c r="C259" s="69" t="s">
        <v>3290</v>
      </c>
      <c r="D259">
        <v>0.16666666666666666</v>
      </c>
      <c r="E259">
        <v>12.3</v>
      </c>
      <c r="F259">
        <v>5</v>
      </c>
      <c r="G259" t="s">
        <v>7295</v>
      </c>
      <c r="H259" t="s">
        <v>7296</v>
      </c>
      <c r="K259" t="s">
        <v>5677</v>
      </c>
      <c r="L259">
        <v>8</v>
      </c>
      <c r="M259">
        <v>15</v>
      </c>
      <c r="N259" t="s">
        <v>144</v>
      </c>
    </row>
    <row r="260" spans="1:14" x14ac:dyDescent="0.35">
      <c r="A260">
        <v>1371.7239999999999</v>
      </c>
      <c r="B260" t="s">
        <v>4148</v>
      </c>
      <c r="C260" s="69" t="s">
        <v>3290</v>
      </c>
      <c r="D260">
        <v>0.18055555555555555</v>
      </c>
      <c r="E260">
        <v>10.6</v>
      </c>
      <c r="F260">
        <v>4</v>
      </c>
      <c r="G260" t="s">
        <v>7295</v>
      </c>
      <c r="H260" t="s">
        <v>7296</v>
      </c>
      <c r="K260" t="s">
        <v>5677</v>
      </c>
      <c r="L260">
        <v>8</v>
      </c>
      <c r="M260">
        <v>15</v>
      </c>
      <c r="N260" t="s">
        <v>144</v>
      </c>
    </row>
    <row r="261" spans="1:14" x14ac:dyDescent="0.35">
      <c r="A261">
        <v>1371.7470000000001</v>
      </c>
      <c r="B261" t="s">
        <v>4149</v>
      </c>
      <c r="C261" s="69" t="s">
        <v>3290</v>
      </c>
      <c r="D261">
        <v>0.17430555555555555</v>
      </c>
      <c r="E261">
        <v>10.199999999999999</v>
      </c>
      <c r="F261">
        <v>4</v>
      </c>
      <c r="G261" t="s">
        <v>7295</v>
      </c>
      <c r="H261" t="s">
        <v>7296</v>
      </c>
      <c r="K261" t="s">
        <v>5677</v>
      </c>
      <c r="L261">
        <v>8.5</v>
      </c>
      <c r="M261">
        <v>17.899999999999999</v>
      </c>
      <c r="N261" t="s">
        <v>144</v>
      </c>
    </row>
    <row r="262" spans="1:14" x14ac:dyDescent="0.35">
      <c r="A262">
        <v>1371.9259999999999</v>
      </c>
      <c r="B262" t="s">
        <v>4150</v>
      </c>
      <c r="C262" s="69" t="s">
        <v>3290</v>
      </c>
      <c r="D262">
        <v>0.18263888888888888</v>
      </c>
      <c r="E262">
        <v>11.3</v>
      </c>
      <c r="F262">
        <v>10</v>
      </c>
      <c r="G262" t="s">
        <v>7295</v>
      </c>
      <c r="H262" t="s">
        <v>7296</v>
      </c>
      <c r="K262" t="s">
        <v>5677</v>
      </c>
      <c r="L262">
        <v>8.4</v>
      </c>
      <c r="M262">
        <v>15</v>
      </c>
      <c r="N262" t="s">
        <v>144</v>
      </c>
    </row>
    <row r="263" spans="1:14" x14ac:dyDescent="0.35">
      <c r="A263">
        <v>1372.204</v>
      </c>
      <c r="B263" t="s">
        <v>4151</v>
      </c>
      <c r="C263" s="69" t="s">
        <v>3290</v>
      </c>
      <c r="D263">
        <v>0.18263888888888888</v>
      </c>
      <c r="E263">
        <v>11.2</v>
      </c>
      <c r="F263">
        <v>6</v>
      </c>
      <c r="G263" t="s">
        <v>7295</v>
      </c>
      <c r="H263" t="s">
        <v>7296</v>
      </c>
      <c r="K263" t="s">
        <v>5677</v>
      </c>
      <c r="L263">
        <v>9</v>
      </c>
      <c r="M263">
        <v>15</v>
      </c>
      <c r="N263" t="s">
        <v>144</v>
      </c>
    </row>
    <row r="264" spans="1:14" x14ac:dyDescent="0.35">
      <c r="A264">
        <v>1372.3030000000001</v>
      </c>
      <c r="B264" t="s">
        <v>4152</v>
      </c>
      <c r="C264" s="69" t="s">
        <v>3290</v>
      </c>
      <c r="D264">
        <v>0.18611111111111112</v>
      </c>
      <c r="E264">
        <v>12.3</v>
      </c>
      <c r="F264">
        <v>7</v>
      </c>
      <c r="G264" t="s">
        <v>7295</v>
      </c>
      <c r="H264" t="s">
        <v>7296</v>
      </c>
      <c r="K264" t="s">
        <v>5677</v>
      </c>
      <c r="L264">
        <v>8.3000000000000007</v>
      </c>
      <c r="M264">
        <v>15</v>
      </c>
      <c r="N264" t="s">
        <v>144</v>
      </c>
    </row>
    <row r="265" spans="1:14" x14ac:dyDescent="0.35">
      <c r="A265">
        <v>1372.491</v>
      </c>
      <c r="B265" t="s">
        <v>4153</v>
      </c>
      <c r="C265" s="69" t="s">
        <v>3290</v>
      </c>
      <c r="D265">
        <v>0.18472222222222223</v>
      </c>
      <c r="E265">
        <v>13.6</v>
      </c>
      <c r="F265">
        <v>8</v>
      </c>
      <c r="G265" t="s">
        <v>7295</v>
      </c>
      <c r="H265" t="s">
        <v>7296</v>
      </c>
      <c r="K265" t="s">
        <v>5677</v>
      </c>
      <c r="L265">
        <v>8.6</v>
      </c>
      <c r="M265">
        <v>15</v>
      </c>
      <c r="N265" t="s">
        <v>144</v>
      </c>
    </row>
    <row r="266" spans="1:14" x14ac:dyDescent="0.35">
      <c r="A266">
        <v>1373.3409999999999</v>
      </c>
      <c r="B266" t="s">
        <v>4154</v>
      </c>
      <c r="C266" s="69" t="s">
        <v>3290</v>
      </c>
      <c r="D266">
        <v>0.1673611111111111</v>
      </c>
      <c r="E266">
        <v>11.1</v>
      </c>
      <c r="F266">
        <v>4</v>
      </c>
      <c r="G266" t="s">
        <v>7295</v>
      </c>
      <c r="H266" t="s">
        <v>7296</v>
      </c>
      <c r="K266" t="s">
        <v>5677</v>
      </c>
      <c r="L266">
        <v>8.8000000000000007</v>
      </c>
      <c r="M266">
        <v>15</v>
      </c>
      <c r="N266" t="s">
        <v>144</v>
      </c>
    </row>
    <row r="267" spans="1:14" x14ac:dyDescent="0.35">
      <c r="A267">
        <v>1373.4159999999999</v>
      </c>
      <c r="B267" t="s">
        <v>4155</v>
      </c>
      <c r="C267" s="69" t="s">
        <v>3290</v>
      </c>
      <c r="D267">
        <v>0.18402777777777779</v>
      </c>
      <c r="E267">
        <v>11.4</v>
      </c>
      <c r="F267">
        <v>6</v>
      </c>
      <c r="G267" t="s">
        <v>7295</v>
      </c>
      <c r="H267" t="s">
        <v>7296</v>
      </c>
      <c r="K267" t="s">
        <v>5677</v>
      </c>
      <c r="L267">
        <v>10</v>
      </c>
      <c r="M267">
        <v>15</v>
      </c>
      <c r="N267" t="s">
        <v>144</v>
      </c>
    </row>
    <row r="268" spans="1:14" x14ac:dyDescent="0.35">
      <c r="A268">
        <v>1373.5740000000001</v>
      </c>
      <c r="B268" t="s">
        <v>4156</v>
      </c>
      <c r="C268" s="69" t="s">
        <v>3290</v>
      </c>
      <c r="D268">
        <v>0.1673611111111111</v>
      </c>
      <c r="E268">
        <v>11.3</v>
      </c>
      <c r="F268">
        <v>5</v>
      </c>
      <c r="G268" t="s">
        <v>7295</v>
      </c>
      <c r="H268" t="s">
        <v>7296</v>
      </c>
      <c r="K268" t="s">
        <v>5677</v>
      </c>
      <c r="L268">
        <v>8.4</v>
      </c>
      <c r="M268">
        <v>15</v>
      </c>
      <c r="N268" t="s">
        <v>144</v>
      </c>
    </row>
    <row r="269" spans="1:14" x14ac:dyDescent="0.35">
      <c r="A269">
        <v>1373.5809999999999</v>
      </c>
      <c r="B269" t="s">
        <v>4157</v>
      </c>
      <c r="C269" s="69" t="s">
        <v>3290</v>
      </c>
      <c r="D269">
        <v>0.19027777777777777</v>
      </c>
      <c r="E269">
        <v>10.6</v>
      </c>
      <c r="F269">
        <v>6</v>
      </c>
      <c r="G269" t="s">
        <v>7295</v>
      </c>
      <c r="H269" t="s">
        <v>7296</v>
      </c>
      <c r="K269" t="s">
        <v>5677</v>
      </c>
      <c r="L269">
        <v>8.1999999999999993</v>
      </c>
      <c r="M269">
        <v>15</v>
      </c>
      <c r="N269" t="s">
        <v>144</v>
      </c>
    </row>
    <row r="270" spans="1:14" x14ac:dyDescent="0.35">
      <c r="A270">
        <v>1373.7339999999999</v>
      </c>
      <c r="B270" t="s">
        <v>4158</v>
      </c>
      <c r="C270" s="69" t="s">
        <v>3290</v>
      </c>
      <c r="D270">
        <v>0.1673611111111111</v>
      </c>
      <c r="E270">
        <v>11.2</v>
      </c>
      <c r="F270">
        <v>5</v>
      </c>
      <c r="G270" t="s">
        <v>7295</v>
      </c>
      <c r="H270" t="s">
        <v>7296</v>
      </c>
      <c r="K270" t="s">
        <v>5677</v>
      </c>
      <c r="L270">
        <v>8.9</v>
      </c>
      <c r="M270">
        <v>15</v>
      </c>
      <c r="N270" t="s">
        <v>144</v>
      </c>
    </row>
    <row r="271" spans="1:14" x14ac:dyDescent="0.35">
      <c r="A271">
        <v>1373.777</v>
      </c>
      <c r="B271" t="s">
        <v>4159</v>
      </c>
      <c r="C271" s="69" t="s">
        <v>3290</v>
      </c>
      <c r="D271">
        <v>0.16805555555555557</v>
      </c>
      <c r="E271">
        <v>12</v>
      </c>
      <c r="F271">
        <v>5</v>
      </c>
      <c r="G271" t="s">
        <v>7295</v>
      </c>
      <c r="H271" t="s">
        <v>7296</v>
      </c>
      <c r="K271" t="s">
        <v>5677</v>
      </c>
      <c r="L271">
        <v>8.6999999999999993</v>
      </c>
      <c r="M271">
        <v>15</v>
      </c>
      <c r="N271" t="s">
        <v>144</v>
      </c>
    </row>
    <row r="272" spans="1:14" x14ac:dyDescent="0.35">
      <c r="A272">
        <v>1374.356</v>
      </c>
      <c r="B272" t="s">
        <v>4160</v>
      </c>
      <c r="C272" s="69" t="s">
        <v>3290</v>
      </c>
      <c r="D272">
        <v>0.18680555555555556</v>
      </c>
      <c r="E272">
        <v>10.4</v>
      </c>
      <c r="F272">
        <v>4</v>
      </c>
      <c r="G272" t="s">
        <v>7295</v>
      </c>
      <c r="H272" t="s">
        <v>7296</v>
      </c>
      <c r="K272" t="s">
        <v>5677</v>
      </c>
      <c r="L272">
        <v>10</v>
      </c>
      <c r="M272">
        <v>15</v>
      </c>
      <c r="N272" t="s">
        <v>144</v>
      </c>
    </row>
    <row r="273" spans="1:14" x14ac:dyDescent="0.35">
      <c r="A273">
        <v>1374.6590000000001</v>
      </c>
      <c r="B273" t="s">
        <v>4161</v>
      </c>
      <c r="C273" s="69" t="s">
        <v>3290</v>
      </c>
      <c r="D273">
        <v>0.18333333333333332</v>
      </c>
      <c r="E273">
        <v>12.9</v>
      </c>
      <c r="F273">
        <v>7</v>
      </c>
      <c r="G273" t="s">
        <v>7295</v>
      </c>
      <c r="H273" t="s">
        <v>7296</v>
      </c>
      <c r="K273" t="s">
        <v>5677</v>
      </c>
      <c r="L273">
        <v>8</v>
      </c>
      <c r="M273">
        <v>15</v>
      </c>
      <c r="N273" t="s">
        <v>144</v>
      </c>
    </row>
    <row r="274" spans="1:14" x14ac:dyDescent="0.35">
      <c r="A274">
        <v>1374.9159999999999</v>
      </c>
      <c r="B274" t="s">
        <v>4162</v>
      </c>
      <c r="C274" s="69" t="s">
        <v>3290</v>
      </c>
      <c r="D274">
        <v>0.18402777777777779</v>
      </c>
      <c r="E274">
        <v>11.4</v>
      </c>
      <c r="F274">
        <v>5</v>
      </c>
      <c r="G274" t="s">
        <v>7295</v>
      </c>
      <c r="H274" t="s">
        <v>7296</v>
      </c>
      <c r="K274" t="s">
        <v>5677</v>
      </c>
      <c r="L274">
        <v>8.1999999999999993</v>
      </c>
      <c r="M274">
        <v>15</v>
      </c>
      <c r="N274" t="s">
        <v>144</v>
      </c>
    </row>
    <row r="275" spans="1:14" x14ac:dyDescent="0.35">
      <c r="A275">
        <v>1376.5650000000001</v>
      </c>
      <c r="B275" t="s">
        <v>4163</v>
      </c>
      <c r="C275" s="69" t="s">
        <v>3290</v>
      </c>
      <c r="D275">
        <v>0.16944444444444445</v>
      </c>
      <c r="E275">
        <v>12.8</v>
      </c>
      <c r="F275">
        <v>7</v>
      </c>
      <c r="G275" t="s">
        <v>7295</v>
      </c>
      <c r="H275" t="s">
        <v>7296</v>
      </c>
      <c r="K275" t="s">
        <v>5677</v>
      </c>
      <c r="L275">
        <v>8</v>
      </c>
      <c r="M275">
        <v>15</v>
      </c>
      <c r="N275" t="s">
        <v>144</v>
      </c>
    </row>
    <row r="276" spans="1:14" x14ac:dyDescent="0.35">
      <c r="A276">
        <v>1376.587</v>
      </c>
      <c r="B276" t="s">
        <v>4164</v>
      </c>
      <c r="C276" s="69" t="s">
        <v>3290</v>
      </c>
      <c r="D276">
        <v>0.1701388888888889</v>
      </c>
      <c r="E276">
        <v>12.1</v>
      </c>
      <c r="F276">
        <v>5</v>
      </c>
      <c r="G276" t="s">
        <v>7295</v>
      </c>
      <c r="H276" t="s">
        <v>7296</v>
      </c>
      <c r="K276" t="s">
        <v>5677</v>
      </c>
      <c r="L276">
        <v>9.5</v>
      </c>
      <c r="M276">
        <v>15.1</v>
      </c>
      <c r="N276" t="s">
        <v>144</v>
      </c>
    </row>
    <row r="277" spans="1:14" x14ac:dyDescent="0.35">
      <c r="A277">
        <v>1377.652</v>
      </c>
      <c r="B277" t="s">
        <v>4165</v>
      </c>
      <c r="C277" s="69" t="s">
        <v>3290</v>
      </c>
      <c r="D277">
        <v>0.16666666666666666</v>
      </c>
      <c r="E277">
        <v>9.6999999999999993</v>
      </c>
      <c r="F277">
        <v>6</v>
      </c>
      <c r="G277" t="s">
        <v>7295</v>
      </c>
      <c r="H277" t="s">
        <v>7296</v>
      </c>
      <c r="K277" t="s">
        <v>5677</v>
      </c>
      <c r="L277">
        <v>9.1</v>
      </c>
      <c r="M277">
        <v>15</v>
      </c>
      <c r="N277" t="s">
        <v>144</v>
      </c>
    </row>
    <row r="278" spans="1:14" x14ac:dyDescent="0.35">
      <c r="A278">
        <v>1378.693</v>
      </c>
      <c r="B278" t="s">
        <v>4166</v>
      </c>
      <c r="C278" s="69" t="s">
        <v>3290</v>
      </c>
      <c r="D278">
        <v>0.16527777777777777</v>
      </c>
      <c r="E278">
        <v>12.5</v>
      </c>
      <c r="F278">
        <v>7</v>
      </c>
      <c r="G278" t="s">
        <v>7295</v>
      </c>
      <c r="H278" t="s">
        <v>7296</v>
      </c>
      <c r="K278" t="s">
        <v>5677</v>
      </c>
      <c r="L278">
        <v>9.1</v>
      </c>
      <c r="M278">
        <v>15</v>
      </c>
      <c r="N278" t="s">
        <v>144</v>
      </c>
    </row>
    <row r="279" spans="1:14" x14ac:dyDescent="0.35">
      <c r="A279">
        <v>1379.3030000000001</v>
      </c>
      <c r="B279" t="s">
        <v>4167</v>
      </c>
      <c r="C279" s="69" t="s">
        <v>3290</v>
      </c>
      <c r="D279">
        <v>0.18819444444444444</v>
      </c>
      <c r="E279">
        <v>14.1</v>
      </c>
      <c r="F279">
        <v>6</v>
      </c>
      <c r="G279" t="s">
        <v>7295</v>
      </c>
      <c r="H279" t="s">
        <v>7296</v>
      </c>
      <c r="K279" t="s">
        <v>5677</v>
      </c>
      <c r="L279">
        <v>9.6</v>
      </c>
      <c r="M279">
        <v>15</v>
      </c>
      <c r="N279" t="s">
        <v>144</v>
      </c>
    </row>
    <row r="280" spans="1:14" x14ac:dyDescent="0.35">
      <c r="A280">
        <v>1379.59</v>
      </c>
      <c r="B280" t="s">
        <v>4168</v>
      </c>
      <c r="C280" s="69" t="s">
        <v>3290</v>
      </c>
      <c r="D280">
        <v>0.19097222222222221</v>
      </c>
      <c r="E280">
        <v>11.2</v>
      </c>
      <c r="F280">
        <v>7</v>
      </c>
      <c r="G280" t="s">
        <v>7295</v>
      </c>
      <c r="H280" t="s">
        <v>7296</v>
      </c>
      <c r="K280" t="s">
        <v>5677</v>
      </c>
      <c r="L280">
        <v>8</v>
      </c>
      <c r="M280">
        <v>15</v>
      </c>
      <c r="N280" t="s">
        <v>144</v>
      </c>
    </row>
    <row r="281" spans="1:14" x14ac:dyDescent="0.35">
      <c r="A281">
        <v>1379.646</v>
      </c>
      <c r="B281" t="s">
        <v>4169</v>
      </c>
      <c r="C281" s="69" t="s">
        <v>3290</v>
      </c>
      <c r="D281">
        <v>0.17847222222222223</v>
      </c>
      <c r="E281">
        <v>12.7</v>
      </c>
      <c r="F281">
        <v>7</v>
      </c>
      <c r="G281" t="s">
        <v>7295</v>
      </c>
      <c r="H281" t="s">
        <v>7296</v>
      </c>
      <c r="K281" t="s">
        <v>5677</v>
      </c>
      <c r="L281">
        <v>11.9</v>
      </c>
      <c r="M281">
        <v>18.399999999999999</v>
      </c>
      <c r="N281" t="s">
        <v>144</v>
      </c>
    </row>
    <row r="282" spans="1:14" x14ac:dyDescent="0.35">
      <c r="A282">
        <v>1379.7380000000001</v>
      </c>
      <c r="B282" t="s">
        <v>4170</v>
      </c>
      <c r="C282" s="69" t="s">
        <v>3290</v>
      </c>
      <c r="D282">
        <v>0.17430555555555555</v>
      </c>
      <c r="E282">
        <v>12.1</v>
      </c>
      <c r="F282">
        <v>7</v>
      </c>
      <c r="G282" t="s">
        <v>7295</v>
      </c>
      <c r="H282" t="s">
        <v>7296</v>
      </c>
      <c r="K282" t="s">
        <v>5677</v>
      </c>
      <c r="L282">
        <v>8.6</v>
      </c>
      <c r="M282">
        <v>15</v>
      </c>
      <c r="N282" t="s">
        <v>144</v>
      </c>
    </row>
    <row r="283" spans="1:14" x14ac:dyDescent="0.35">
      <c r="A283">
        <v>1380.9680000000001</v>
      </c>
      <c r="B283" t="s">
        <v>4171</v>
      </c>
      <c r="C283" s="69" t="s">
        <v>3290</v>
      </c>
      <c r="D283">
        <v>0.1673611111111111</v>
      </c>
      <c r="E283">
        <v>11.2</v>
      </c>
      <c r="F283">
        <v>5</v>
      </c>
      <c r="G283" t="s">
        <v>7295</v>
      </c>
      <c r="H283" t="s">
        <v>7296</v>
      </c>
      <c r="K283" t="s">
        <v>5677</v>
      </c>
      <c r="L283">
        <v>8.1999999999999993</v>
      </c>
      <c r="M283">
        <v>15</v>
      </c>
      <c r="N283" t="s">
        <v>2905</v>
      </c>
    </row>
    <row r="284" spans="1:14" x14ac:dyDescent="0.35">
      <c r="A284">
        <v>1382.905</v>
      </c>
      <c r="B284" t="s">
        <v>6262</v>
      </c>
      <c r="C284" t="s">
        <v>3502</v>
      </c>
      <c r="D284">
        <v>0.17430555555555555</v>
      </c>
      <c r="F284">
        <v>0.5</v>
      </c>
      <c r="G284" t="s">
        <v>7295</v>
      </c>
      <c r="H284" t="s">
        <v>7303</v>
      </c>
      <c r="K284" t="s">
        <v>5672</v>
      </c>
      <c r="L284">
        <v>55.2</v>
      </c>
      <c r="M284">
        <v>74.7</v>
      </c>
      <c r="N284" t="s">
        <v>144</v>
      </c>
    </row>
    <row r="285" spans="1:14" x14ac:dyDescent="0.35">
      <c r="A285">
        <v>1445.473</v>
      </c>
      <c r="B285" t="s">
        <v>6264</v>
      </c>
      <c r="C285" t="s">
        <v>3710</v>
      </c>
      <c r="D285">
        <v>0.43680555555555556</v>
      </c>
      <c r="F285">
        <v>14</v>
      </c>
      <c r="G285" t="s">
        <v>7295</v>
      </c>
      <c r="H285" t="s">
        <v>7299</v>
      </c>
      <c r="K285" t="s">
        <v>5752</v>
      </c>
      <c r="L285">
        <v>138.9</v>
      </c>
      <c r="M285">
        <v>5.6</v>
      </c>
      <c r="N285" t="s">
        <v>3712</v>
      </c>
    </row>
    <row r="286" spans="1:14" x14ac:dyDescent="0.35">
      <c r="A286">
        <v>1448.9690000000001</v>
      </c>
      <c r="B286" t="s">
        <v>7313</v>
      </c>
      <c r="C286" t="s">
        <v>3710</v>
      </c>
      <c r="D286">
        <v>0.43402777777777779</v>
      </c>
      <c r="F286">
        <v>9</v>
      </c>
      <c r="G286" t="s">
        <v>7298</v>
      </c>
      <c r="H286" t="s">
        <v>7299</v>
      </c>
      <c r="K286" t="s">
        <v>5752</v>
      </c>
      <c r="L286">
        <v>20.9</v>
      </c>
      <c r="M286">
        <v>9</v>
      </c>
      <c r="N286" t="s">
        <v>3712</v>
      </c>
    </row>
    <row r="287" spans="1:14" x14ac:dyDescent="0.35">
      <c r="A287">
        <v>1449.13</v>
      </c>
      <c r="B287" t="s">
        <v>6266</v>
      </c>
      <c r="C287" t="s">
        <v>3710</v>
      </c>
      <c r="D287">
        <v>0.43472222222222223</v>
      </c>
      <c r="F287">
        <v>6</v>
      </c>
      <c r="G287" t="s">
        <v>7295</v>
      </c>
      <c r="H287" t="s">
        <v>7299</v>
      </c>
      <c r="I287">
        <v>10</v>
      </c>
      <c r="K287" t="s">
        <v>5752</v>
      </c>
      <c r="L287">
        <v>170.1</v>
      </c>
      <c r="M287">
        <v>7.5</v>
      </c>
      <c r="N287" t="s">
        <v>3712</v>
      </c>
    </row>
    <row r="288" spans="1:14" x14ac:dyDescent="0.35">
      <c r="A288">
        <v>1483.2639999999999</v>
      </c>
      <c r="B288" t="s">
        <v>4182</v>
      </c>
      <c r="C288" s="69" t="s">
        <v>3290</v>
      </c>
      <c r="D288">
        <v>0.27847222222222223</v>
      </c>
      <c r="E288">
        <v>11.3</v>
      </c>
      <c r="F288">
        <v>5</v>
      </c>
      <c r="G288" t="s">
        <v>7295</v>
      </c>
      <c r="H288" t="s">
        <v>7296</v>
      </c>
      <c r="K288" t="s">
        <v>5677</v>
      </c>
      <c r="L288">
        <v>10.9</v>
      </c>
      <c r="M288">
        <v>15</v>
      </c>
      <c r="N288" t="s">
        <v>144</v>
      </c>
    </row>
    <row r="289" spans="1:14" x14ac:dyDescent="0.35">
      <c r="A289">
        <v>1483.2950000000001</v>
      </c>
      <c r="B289" t="s">
        <v>4183</v>
      </c>
      <c r="C289" s="69" t="s">
        <v>3290</v>
      </c>
      <c r="D289">
        <v>0.28472222222222221</v>
      </c>
      <c r="E289">
        <v>11.5</v>
      </c>
      <c r="F289">
        <v>7</v>
      </c>
      <c r="G289" t="s">
        <v>7295</v>
      </c>
      <c r="H289" t="s">
        <v>7296</v>
      </c>
      <c r="K289" t="s">
        <v>5677</v>
      </c>
      <c r="L289">
        <v>8.6999999999999993</v>
      </c>
      <c r="M289">
        <v>15</v>
      </c>
      <c r="N289" t="s">
        <v>144</v>
      </c>
    </row>
    <row r="290" spans="1:14" x14ac:dyDescent="0.35">
      <c r="A290">
        <v>1483.4829999999999</v>
      </c>
      <c r="B290" t="s">
        <v>4184</v>
      </c>
      <c r="C290" s="69" t="s">
        <v>3290</v>
      </c>
      <c r="D290">
        <v>0.25694444444444442</v>
      </c>
      <c r="E290">
        <v>11.3</v>
      </c>
      <c r="F290">
        <v>5</v>
      </c>
      <c r="G290" t="s">
        <v>7295</v>
      </c>
      <c r="H290" t="s">
        <v>7296</v>
      </c>
      <c r="K290" t="s">
        <v>5677</v>
      </c>
      <c r="L290">
        <v>10</v>
      </c>
      <c r="M290">
        <v>15</v>
      </c>
      <c r="N290" t="s">
        <v>144</v>
      </c>
    </row>
    <row r="291" spans="1:14" x14ac:dyDescent="0.35">
      <c r="A291">
        <v>1483.7249999999999</v>
      </c>
      <c r="B291" t="s">
        <v>4185</v>
      </c>
      <c r="C291" s="69" t="s">
        <v>3290</v>
      </c>
      <c r="D291">
        <v>0.28125</v>
      </c>
      <c r="E291">
        <v>12.9</v>
      </c>
      <c r="F291">
        <v>6</v>
      </c>
      <c r="G291" t="s">
        <v>7295</v>
      </c>
      <c r="H291" t="s">
        <v>7296</v>
      </c>
      <c r="K291" t="s">
        <v>5677</v>
      </c>
      <c r="L291">
        <v>11.3</v>
      </c>
      <c r="M291">
        <v>15</v>
      </c>
      <c r="N291" t="s">
        <v>144</v>
      </c>
    </row>
    <row r="292" spans="1:14" x14ac:dyDescent="0.35">
      <c r="A292">
        <v>1484.5039999999999</v>
      </c>
      <c r="B292" t="s">
        <v>4186</v>
      </c>
      <c r="C292" s="69" t="s">
        <v>3290</v>
      </c>
      <c r="D292">
        <v>0.28333333333333333</v>
      </c>
      <c r="E292">
        <v>10.7</v>
      </c>
      <c r="F292">
        <v>5</v>
      </c>
      <c r="G292" t="s">
        <v>7295</v>
      </c>
      <c r="H292" t="s">
        <v>7296</v>
      </c>
      <c r="K292" t="s">
        <v>5677</v>
      </c>
      <c r="L292">
        <v>11.8</v>
      </c>
      <c r="M292">
        <v>15</v>
      </c>
      <c r="N292" t="s">
        <v>144</v>
      </c>
    </row>
    <row r="293" spans="1:14" x14ac:dyDescent="0.35">
      <c r="A293">
        <v>1484.7180000000001</v>
      </c>
      <c r="B293" t="s">
        <v>4187</v>
      </c>
      <c r="C293" s="69" t="s">
        <v>3290</v>
      </c>
      <c r="D293">
        <v>0.27847222222222223</v>
      </c>
      <c r="E293">
        <v>11.8</v>
      </c>
      <c r="F293">
        <v>5</v>
      </c>
      <c r="G293" t="s">
        <v>7295</v>
      </c>
      <c r="H293" t="s">
        <v>7296</v>
      </c>
      <c r="K293" t="s">
        <v>5677</v>
      </c>
      <c r="L293">
        <v>8</v>
      </c>
      <c r="M293">
        <v>15</v>
      </c>
      <c r="N293" t="s">
        <v>144</v>
      </c>
    </row>
    <row r="294" spans="1:14" x14ac:dyDescent="0.35">
      <c r="A294">
        <v>1484.97</v>
      </c>
      <c r="B294" t="s">
        <v>4188</v>
      </c>
      <c r="C294" s="69" t="s">
        <v>3290</v>
      </c>
      <c r="D294">
        <v>0.27708333333333335</v>
      </c>
      <c r="E294">
        <v>11</v>
      </c>
      <c r="F294">
        <v>5</v>
      </c>
      <c r="G294" t="s">
        <v>7295</v>
      </c>
      <c r="H294" t="s">
        <v>7296</v>
      </c>
      <c r="K294" t="s">
        <v>5677</v>
      </c>
      <c r="L294">
        <v>10.4</v>
      </c>
      <c r="M294">
        <v>15</v>
      </c>
      <c r="N294" t="s">
        <v>144</v>
      </c>
    </row>
    <row r="295" spans="1:14" x14ac:dyDescent="0.35">
      <c r="A295">
        <v>1485.1590000000001</v>
      </c>
      <c r="B295" t="s">
        <v>4189</v>
      </c>
      <c r="C295" s="69" t="s">
        <v>3290</v>
      </c>
      <c r="D295">
        <v>0.28194444444444444</v>
      </c>
      <c r="E295">
        <v>10.9</v>
      </c>
      <c r="F295">
        <v>5</v>
      </c>
      <c r="G295" t="s">
        <v>7295</v>
      </c>
      <c r="H295" t="s">
        <v>7296</v>
      </c>
      <c r="K295" t="s">
        <v>5677</v>
      </c>
      <c r="L295">
        <v>10.9</v>
      </c>
      <c r="M295">
        <v>15</v>
      </c>
      <c r="N295" t="s">
        <v>144</v>
      </c>
    </row>
    <row r="296" spans="1:14" x14ac:dyDescent="0.35">
      <c r="A296">
        <v>1485.748</v>
      </c>
      <c r="B296" t="s">
        <v>4190</v>
      </c>
      <c r="C296" s="69" t="s">
        <v>3290</v>
      </c>
      <c r="D296">
        <v>0.28333333333333333</v>
      </c>
      <c r="E296">
        <v>12.3</v>
      </c>
      <c r="F296">
        <v>6</v>
      </c>
      <c r="G296" t="s">
        <v>7295</v>
      </c>
      <c r="H296" t="s">
        <v>7296</v>
      </c>
      <c r="K296" t="s">
        <v>5677</v>
      </c>
      <c r="L296">
        <v>13.1</v>
      </c>
      <c r="M296">
        <v>15</v>
      </c>
      <c r="N296" t="s">
        <v>144</v>
      </c>
    </row>
    <row r="297" spans="1:14" x14ac:dyDescent="0.35">
      <c r="A297">
        <v>1486.1880000000001</v>
      </c>
      <c r="B297" t="s">
        <v>4191</v>
      </c>
      <c r="C297" s="69" t="s">
        <v>3290</v>
      </c>
      <c r="D297">
        <v>0.27777777777777779</v>
      </c>
      <c r="E297">
        <v>12.5</v>
      </c>
      <c r="F297">
        <v>5</v>
      </c>
      <c r="G297" t="s">
        <v>7295</v>
      </c>
      <c r="H297" t="s">
        <v>7296</v>
      </c>
      <c r="K297" t="s">
        <v>5677</v>
      </c>
      <c r="L297">
        <v>8.1999999999999993</v>
      </c>
      <c r="M297">
        <v>15</v>
      </c>
      <c r="N297" t="s">
        <v>144</v>
      </c>
    </row>
    <row r="298" spans="1:14" x14ac:dyDescent="0.35">
      <c r="A298">
        <v>1486.2739999999999</v>
      </c>
      <c r="B298" t="s">
        <v>4192</v>
      </c>
      <c r="C298" s="69" t="s">
        <v>3290</v>
      </c>
      <c r="D298">
        <v>0.28958333333333336</v>
      </c>
      <c r="E298">
        <v>12</v>
      </c>
      <c r="F298">
        <v>7</v>
      </c>
      <c r="G298" t="s">
        <v>7295</v>
      </c>
      <c r="H298" t="s">
        <v>7296</v>
      </c>
      <c r="K298" t="s">
        <v>5677</v>
      </c>
      <c r="L298">
        <v>9.4</v>
      </c>
      <c r="M298">
        <v>15.2</v>
      </c>
      <c r="N298" t="s">
        <v>144</v>
      </c>
    </row>
    <row r="299" spans="1:14" x14ac:dyDescent="0.35">
      <c r="A299">
        <v>1486.3710000000001</v>
      </c>
      <c r="B299" t="s">
        <v>4193</v>
      </c>
      <c r="C299" s="69" t="s">
        <v>3290</v>
      </c>
      <c r="D299">
        <v>0.28333333333333333</v>
      </c>
      <c r="E299">
        <v>11.4</v>
      </c>
      <c r="F299">
        <v>6</v>
      </c>
      <c r="G299" t="s">
        <v>7295</v>
      </c>
      <c r="H299" t="s">
        <v>7296</v>
      </c>
      <c r="K299" t="s">
        <v>5677</v>
      </c>
      <c r="L299">
        <v>11.8</v>
      </c>
      <c r="M299">
        <v>15</v>
      </c>
      <c r="N299" t="s">
        <v>144</v>
      </c>
    </row>
    <row r="300" spans="1:14" x14ac:dyDescent="0.35">
      <c r="A300">
        <v>1486.41</v>
      </c>
      <c r="B300" t="s">
        <v>4194</v>
      </c>
      <c r="C300" s="69" t="s">
        <v>3290</v>
      </c>
      <c r="D300">
        <v>0.28472222222222221</v>
      </c>
      <c r="E300">
        <v>12.5</v>
      </c>
      <c r="F300">
        <v>4</v>
      </c>
      <c r="G300" t="s">
        <v>7295</v>
      </c>
      <c r="H300" t="s">
        <v>7296</v>
      </c>
      <c r="K300" t="s">
        <v>5677</v>
      </c>
      <c r="L300">
        <v>15.5</v>
      </c>
      <c r="M300">
        <v>15</v>
      </c>
      <c r="N300" t="s">
        <v>144</v>
      </c>
    </row>
    <row r="301" spans="1:14" x14ac:dyDescent="0.35">
      <c r="A301">
        <v>1486.96</v>
      </c>
      <c r="B301" t="s">
        <v>4195</v>
      </c>
      <c r="C301" s="69" t="s">
        <v>3290</v>
      </c>
      <c r="D301">
        <v>0.30069444444444443</v>
      </c>
      <c r="E301">
        <v>12.7</v>
      </c>
      <c r="F301">
        <v>5</v>
      </c>
      <c r="G301" t="s">
        <v>7295</v>
      </c>
      <c r="H301" t="s">
        <v>7296</v>
      </c>
      <c r="K301" t="s">
        <v>5677</v>
      </c>
      <c r="L301">
        <v>9.8000000000000007</v>
      </c>
      <c r="M301">
        <v>15</v>
      </c>
      <c r="N301" t="s">
        <v>144</v>
      </c>
    </row>
    <row r="302" spans="1:14" x14ac:dyDescent="0.35">
      <c r="A302">
        <v>1487.0429999999999</v>
      </c>
      <c r="B302" t="s">
        <v>4196</v>
      </c>
      <c r="C302" s="69" t="s">
        <v>3290</v>
      </c>
      <c r="D302">
        <v>0.3</v>
      </c>
      <c r="E302">
        <v>11.8</v>
      </c>
      <c r="F302">
        <v>5</v>
      </c>
      <c r="G302" t="s">
        <v>7295</v>
      </c>
      <c r="H302" t="s">
        <v>7296</v>
      </c>
      <c r="K302" t="s">
        <v>5677</v>
      </c>
      <c r="L302">
        <v>10.8</v>
      </c>
      <c r="M302">
        <v>15</v>
      </c>
      <c r="N302" t="s">
        <v>144</v>
      </c>
    </row>
    <row r="303" spans="1:14" x14ac:dyDescent="0.35">
      <c r="A303">
        <v>1487.1559999999999</v>
      </c>
      <c r="B303" t="s">
        <v>4197</v>
      </c>
      <c r="C303" s="69" t="s">
        <v>3290</v>
      </c>
      <c r="D303">
        <v>0.27708333333333335</v>
      </c>
      <c r="E303">
        <v>10.5</v>
      </c>
      <c r="F303">
        <v>5</v>
      </c>
      <c r="G303" t="s">
        <v>7295</v>
      </c>
      <c r="H303" t="s">
        <v>7296</v>
      </c>
      <c r="K303" t="s">
        <v>5677</v>
      </c>
      <c r="L303">
        <v>10.6</v>
      </c>
      <c r="M303">
        <v>15</v>
      </c>
      <c r="N303" t="s">
        <v>144</v>
      </c>
    </row>
    <row r="304" spans="1:14" x14ac:dyDescent="0.35">
      <c r="A304">
        <v>1487.451</v>
      </c>
      <c r="B304" t="s">
        <v>4198</v>
      </c>
      <c r="C304" s="69" t="s">
        <v>3290</v>
      </c>
      <c r="D304">
        <v>0.27777777777777779</v>
      </c>
      <c r="E304">
        <v>12.1</v>
      </c>
      <c r="F304">
        <v>5</v>
      </c>
      <c r="G304" t="s">
        <v>7295</v>
      </c>
      <c r="H304" t="s">
        <v>7296</v>
      </c>
      <c r="K304" t="s">
        <v>5677</v>
      </c>
      <c r="L304">
        <v>9.8000000000000007</v>
      </c>
      <c r="M304">
        <v>15</v>
      </c>
      <c r="N304" t="s">
        <v>144</v>
      </c>
    </row>
    <row r="305" spans="1:14" x14ac:dyDescent="0.35">
      <c r="A305">
        <v>1487.8240000000001</v>
      </c>
      <c r="B305" t="s">
        <v>4199</v>
      </c>
      <c r="C305" s="69" t="s">
        <v>3290</v>
      </c>
      <c r="D305">
        <v>0.27708333333333335</v>
      </c>
      <c r="E305">
        <v>12.6</v>
      </c>
      <c r="F305">
        <v>5</v>
      </c>
      <c r="G305" t="s">
        <v>7295</v>
      </c>
      <c r="H305" t="s">
        <v>7296</v>
      </c>
      <c r="K305" t="s">
        <v>5677</v>
      </c>
      <c r="L305">
        <v>11.6</v>
      </c>
      <c r="M305">
        <v>16.600000000000001</v>
      </c>
      <c r="N305" t="s">
        <v>144</v>
      </c>
    </row>
    <row r="306" spans="1:14" x14ac:dyDescent="0.35">
      <c r="A306">
        <v>1488.076</v>
      </c>
      <c r="B306" t="s">
        <v>4200</v>
      </c>
      <c r="C306" s="69" t="s">
        <v>3290</v>
      </c>
      <c r="D306">
        <v>0.27847222222222223</v>
      </c>
      <c r="E306">
        <v>11.8</v>
      </c>
      <c r="F306">
        <v>6</v>
      </c>
      <c r="G306" t="s">
        <v>7295</v>
      </c>
      <c r="H306" t="s">
        <v>7296</v>
      </c>
      <c r="K306" t="s">
        <v>5677</v>
      </c>
      <c r="L306">
        <v>10.8</v>
      </c>
      <c r="M306">
        <v>15</v>
      </c>
      <c r="N306" t="s">
        <v>144</v>
      </c>
    </row>
    <row r="307" spans="1:14" x14ac:dyDescent="0.35">
      <c r="A307">
        <v>1488.165</v>
      </c>
      <c r="B307" t="s">
        <v>4201</v>
      </c>
      <c r="C307" s="69" t="s">
        <v>3290</v>
      </c>
      <c r="D307">
        <v>0.28402777777777777</v>
      </c>
      <c r="E307">
        <v>11.4</v>
      </c>
      <c r="F307">
        <v>5</v>
      </c>
      <c r="G307" t="s">
        <v>7295</v>
      </c>
      <c r="H307" t="s">
        <v>7296</v>
      </c>
      <c r="K307" t="s">
        <v>5677</v>
      </c>
      <c r="L307">
        <v>9.4</v>
      </c>
      <c r="M307">
        <v>15</v>
      </c>
      <c r="N307" t="s">
        <v>144</v>
      </c>
    </row>
    <row r="308" spans="1:14" x14ac:dyDescent="0.35">
      <c r="A308">
        <v>1488.7819999999999</v>
      </c>
      <c r="B308" t="s">
        <v>4202</v>
      </c>
      <c r="C308" s="69" t="s">
        <v>3290</v>
      </c>
      <c r="D308">
        <v>0.28402777777777777</v>
      </c>
      <c r="E308">
        <v>10.4</v>
      </c>
      <c r="F308">
        <v>5</v>
      </c>
      <c r="G308" t="s">
        <v>7295</v>
      </c>
      <c r="H308" t="s">
        <v>7296</v>
      </c>
      <c r="K308" t="s">
        <v>5677</v>
      </c>
      <c r="L308">
        <v>14.2</v>
      </c>
      <c r="M308">
        <v>15</v>
      </c>
      <c r="N308" t="s">
        <v>144</v>
      </c>
    </row>
    <row r="309" spans="1:14" x14ac:dyDescent="0.35">
      <c r="A309">
        <v>1488.951</v>
      </c>
      <c r="B309" t="s">
        <v>4203</v>
      </c>
      <c r="C309" s="69" t="s">
        <v>3290</v>
      </c>
      <c r="D309">
        <v>0.28819444444444442</v>
      </c>
      <c r="E309">
        <v>13.4</v>
      </c>
      <c r="F309">
        <v>9</v>
      </c>
      <c r="G309" t="s">
        <v>7295</v>
      </c>
      <c r="H309" t="s">
        <v>7296</v>
      </c>
      <c r="K309" t="s">
        <v>5677</v>
      </c>
      <c r="L309">
        <v>9.1999999999999993</v>
      </c>
      <c r="M309">
        <v>15</v>
      </c>
      <c r="N309" t="s">
        <v>144</v>
      </c>
    </row>
    <row r="310" spans="1:14" x14ac:dyDescent="0.35">
      <c r="A310">
        <v>1488.973</v>
      </c>
      <c r="B310" t="s">
        <v>4204</v>
      </c>
      <c r="C310" s="69" t="s">
        <v>3290</v>
      </c>
      <c r="D310">
        <v>0.27569444444444446</v>
      </c>
      <c r="E310">
        <v>10.4</v>
      </c>
      <c r="F310">
        <v>4</v>
      </c>
      <c r="G310" t="s">
        <v>7295</v>
      </c>
      <c r="H310" t="s">
        <v>7296</v>
      </c>
      <c r="K310" t="s">
        <v>5677</v>
      </c>
      <c r="L310">
        <v>11.4</v>
      </c>
      <c r="M310">
        <v>15</v>
      </c>
      <c r="N310" t="s">
        <v>144</v>
      </c>
    </row>
    <row r="311" spans="1:14" x14ac:dyDescent="0.35">
      <c r="A311">
        <v>1489.37</v>
      </c>
      <c r="B311" t="s">
        <v>4205</v>
      </c>
      <c r="C311" s="69" t="s">
        <v>3290</v>
      </c>
      <c r="D311">
        <v>0.27986111111111112</v>
      </c>
      <c r="E311">
        <v>13.7</v>
      </c>
      <c r="F311">
        <v>9</v>
      </c>
      <c r="G311" t="s">
        <v>7295</v>
      </c>
      <c r="H311" t="s">
        <v>7296</v>
      </c>
      <c r="K311" t="s">
        <v>5677</v>
      </c>
      <c r="L311">
        <v>9.6</v>
      </c>
      <c r="M311">
        <v>15</v>
      </c>
      <c r="N311" t="s">
        <v>144</v>
      </c>
    </row>
    <row r="312" spans="1:14" x14ac:dyDescent="0.35">
      <c r="A312">
        <v>1489.5830000000001</v>
      </c>
      <c r="B312" t="s">
        <v>4206</v>
      </c>
      <c r="C312" s="69" t="s">
        <v>3290</v>
      </c>
      <c r="D312">
        <v>0.27916666666666667</v>
      </c>
      <c r="E312">
        <v>12.6</v>
      </c>
      <c r="F312">
        <v>5</v>
      </c>
      <c r="G312" t="s">
        <v>7295</v>
      </c>
      <c r="H312" t="s">
        <v>7296</v>
      </c>
      <c r="K312" t="s">
        <v>5677</v>
      </c>
      <c r="L312">
        <v>10.3</v>
      </c>
      <c r="M312">
        <v>15</v>
      </c>
      <c r="N312" t="s">
        <v>144</v>
      </c>
    </row>
    <row r="313" spans="1:14" x14ac:dyDescent="0.35">
      <c r="A313">
        <v>1489.7070000000001</v>
      </c>
      <c r="B313" t="s">
        <v>4207</v>
      </c>
      <c r="C313" s="69" t="s">
        <v>3290</v>
      </c>
      <c r="D313">
        <v>0.28541666666666665</v>
      </c>
      <c r="E313">
        <v>10.8</v>
      </c>
      <c r="F313">
        <v>5</v>
      </c>
      <c r="G313" t="s">
        <v>7295</v>
      </c>
      <c r="H313" t="s">
        <v>7296</v>
      </c>
      <c r="K313" t="s">
        <v>5677</v>
      </c>
      <c r="L313">
        <v>11.8</v>
      </c>
      <c r="M313">
        <v>15</v>
      </c>
      <c r="N313" t="s">
        <v>144</v>
      </c>
    </row>
    <row r="314" spans="1:14" x14ac:dyDescent="0.35">
      <c r="A314">
        <v>1489.896</v>
      </c>
      <c r="B314" t="s">
        <v>4208</v>
      </c>
      <c r="C314" s="69" t="s">
        <v>3290</v>
      </c>
      <c r="D314">
        <v>0.27777777777777779</v>
      </c>
      <c r="E314">
        <v>11.1</v>
      </c>
      <c r="F314">
        <v>5</v>
      </c>
      <c r="G314" t="s">
        <v>7295</v>
      </c>
      <c r="H314" t="s">
        <v>7296</v>
      </c>
      <c r="K314" t="s">
        <v>5677</v>
      </c>
      <c r="L314">
        <v>8.6999999999999993</v>
      </c>
      <c r="M314">
        <v>15</v>
      </c>
      <c r="N314" t="s">
        <v>144</v>
      </c>
    </row>
    <row r="315" spans="1:14" x14ac:dyDescent="0.35">
      <c r="A315">
        <v>1490.047</v>
      </c>
      <c r="B315" t="s">
        <v>4209</v>
      </c>
      <c r="C315" s="69" t="s">
        <v>3290</v>
      </c>
      <c r="D315">
        <v>0.27361111111111114</v>
      </c>
      <c r="E315">
        <v>13</v>
      </c>
      <c r="F315">
        <v>6</v>
      </c>
      <c r="G315" t="s">
        <v>7295</v>
      </c>
      <c r="H315" t="s">
        <v>7296</v>
      </c>
      <c r="K315" t="s">
        <v>5677</v>
      </c>
      <c r="L315">
        <v>9.5</v>
      </c>
      <c r="M315">
        <v>15</v>
      </c>
      <c r="N315" t="s">
        <v>144</v>
      </c>
    </row>
    <row r="316" spans="1:14" x14ac:dyDescent="0.35">
      <c r="A316">
        <v>1490.145</v>
      </c>
      <c r="B316" t="s">
        <v>4210</v>
      </c>
      <c r="C316" s="69" t="s">
        <v>3290</v>
      </c>
      <c r="D316">
        <v>0.28125</v>
      </c>
      <c r="E316">
        <v>11.4</v>
      </c>
      <c r="F316">
        <v>6</v>
      </c>
      <c r="G316" t="s">
        <v>7295</v>
      </c>
      <c r="H316" t="s">
        <v>7296</v>
      </c>
      <c r="K316" t="s">
        <v>5677</v>
      </c>
      <c r="L316">
        <v>9.1</v>
      </c>
      <c r="M316">
        <v>15</v>
      </c>
      <c r="N316" t="s">
        <v>144</v>
      </c>
    </row>
    <row r="317" spans="1:14" x14ac:dyDescent="0.35">
      <c r="A317">
        <v>1490.605</v>
      </c>
      <c r="B317" t="s">
        <v>4211</v>
      </c>
      <c r="C317" s="69" t="s">
        <v>3290</v>
      </c>
      <c r="D317">
        <v>0.28541666666666665</v>
      </c>
      <c r="E317">
        <v>11.5</v>
      </c>
      <c r="F317">
        <v>7</v>
      </c>
      <c r="G317" t="s">
        <v>7295</v>
      </c>
      <c r="H317" t="s">
        <v>7296</v>
      </c>
      <c r="K317" t="s">
        <v>5677</v>
      </c>
      <c r="L317">
        <v>8.4</v>
      </c>
      <c r="M317">
        <v>15</v>
      </c>
      <c r="N317" t="s">
        <v>144</v>
      </c>
    </row>
    <row r="318" spans="1:14" x14ac:dyDescent="0.35">
      <c r="A318">
        <v>1490.65</v>
      </c>
      <c r="B318" t="s">
        <v>4212</v>
      </c>
      <c r="C318" s="69" t="s">
        <v>3290</v>
      </c>
      <c r="D318">
        <v>0.28194444444444444</v>
      </c>
      <c r="E318">
        <v>11.3</v>
      </c>
      <c r="F318">
        <v>5</v>
      </c>
      <c r="G318" t="s">
        <v>7295</v>
      </c>
      <c r="H318" t="s">
        <v>7296</v>
      </c>
      <c r="K318" t="s">
        <v>5677</v>
      </c>
      <c r="L318">
        <v>11.3</v>
      </c>
      <c r="M318">
        <v>15</v>
      </c>
      <c r="N318" t="s">
        <v>144</v>
      </c>
    </row>
    <row r="319" spans="1:14" x14ac:dyDescent="0.35">
      <c r="A319">
        <v>1491.0909999999999</v>
      </c>
      <c r="B319" t="s">
        <v>4213</v>
      </c>
      <c r="C319" s="69" t="s">
        <v>3290</v>
      </c>
      <c r="D319">
        <v>0.28055555555555556</v>
      </c>
      <c r="E319">
        <v>12</v>
      </c>
      <c r="F319">
        <v>5</v>
      </c>
      <c r="G319" t="s">
        <v>7295</v>
      </c>
      <c r="H319" t="s">
        <v>7296</v>
      </c>
      <c r="K319" t="s">
        <v>5677</v>
      </c>
      <c r="L319">
        <v>9.3000000000000007</v>
      </c>
      <c r="M319">
        <v>15</v>
      </c>
      <c r="N319" t="s">
        <v>144</v>
      </c>
    </row>
    <row r="320" spans="1:14" x14ac:dyDescent="0.35">
      <c r="A320">
        <v>1491.1469999999999</v>
      </c>
      <c r="B320" t="s">
        <v>4214</v>
      </c>
      <c r="C320" s="69" t="s">
        <v>3290</v>
      </c>
      <c r="D320">
        <v>0.28402777777777777</v>
      </c>
      <c r="E320">
        <v>10.9</v>
      </c>
      <c r="F320">
        <v>6</v>
      </c>
      <c r="G320" t="s">
        <v>7295</v>
      </c>
      <c r="H320" t="s">
        <v>7296</v>
      </c>
      <c r="K320" t="s">
        <v>5677</v>
      </c>
      <c r="L320">
        <v>12.3</v>
      </c>
      <c r="M320">
        <v>12.5</v>
      </c>
      <c r="N320" t="s">
        <v>144</v>
      </c>
    </row>
    <row r="321" spans="1:14" x14ac:dyDescent="0.35">
      <c r="A321">
        <v>1491.1610000000001</v>
      </c>
      <c r="B321" t="s">
        <v>4215</v>
      </c>
      <c r="C321" s="69" t="s">
        <v>3290</v>
      </c>
      <c r="D321">
        <v>0.28819444444444442</v>
      </c>
      <c r="E321">
        <v>10.6</v>
      </c>
      <c r="F321">
        <v>5</v>
      </c>
      <c r="G321" t="s">
        <v>7295</v>
      </c>
      <c r="H321" t="s">
        <v>7296</v>
      </c>
      <c r="K321" t="s">
        <v>5677</v>
      </c>
      <c r="L321">
        <v>8.1</v>
      </c>
      <c r="M321">
        <v>15</v>
      </c>
      <c r="N321" t="s">
        <v>144</v>
      </c>
    </row>
    <row r="322" spans="1:14" x14ac:dyDescent="0.35">
      <c r="A322">
        <v>1491.268</v>
      </c>
      <c r="B322" t="s">
        <v>4216</v>
      </c>
      <c r="C322" s="69" t="s">
        <v>3290</v>
      </c>
      <c r="D322">
        <v>0.27847222222222223</v>
      </c>
      <c r="E322">
        <v>15.1</v>
      </c>
      <c r="F322">
        <v>9</v>
      </c>
      <c r="G322" t="s">
        <v>7295</v>
      </c>
      <c r="H322" t="s">
        <v>7296</v>
      </c>
      <c r="K322" t="s">
        <v>5677</v>
      </c>
      <c r="L322">
        <v>11.8</v>
      </c>
      <c r="M322">
        <v>15</v>
      </c>
      <c r="N322" t="s">
        <v>144</v>
      </c>
    </row>
    <row r="323" spans="1:14" x14ac:dyDescent="0.35">
      <c r="A323">
        <v>1491.3109999999999</v>
      </c>
      <c r="B323" t="s">
        <v>4217</v>
      </c>
      <c r="C323" s="69" t="s">
        <v>3290</v>
      </c>
      <c r="D323">
        <v>0.28333333333333333</v>
      </c>
      <c r="E323">
        <v>11</v>
      </c>
      <c r="F323">
        <v>5</v>
      </c>
      <c r="G323" t="s">
        <v>7295</v>
      </c>
      <c r="H323" t="s">
        <v>7296</v>
      </c>
      <c r="K323" t="s">
        <v>5677</v>
      </c>
      <c r="L323">
        <v>11</v>
      </c>
      <c r="M323">
        <v>15</v>
      </c>
      <c r="N323" t="s">
        <v>144</v>
      </c>
    </row>
    <row r="324" spans="1:14" x14ac:dyDescent="0.35">
      <c r="A324">
        <v>1491.711</v>
      </c>
      <c r="B324" t="s">
        <v>4218</v>
      </c>
      <c r="C324" s="69" t="s">
        <v>3290</v>
      </c>
      <c r="D324">
        <v>0.27361111111111114</v>
      </c>
      <c r="E324">
        <v>10.7</v>
      </c>
      <c r="F324">
        <v>4</v>
      </c>
      <c r="G324" t="s">
        <v>7295</v>
      </c>
      <c r="H324" t="s">
        <v>7296</v>
      </c>
      <c r="K324" t="s">
        <v>5677</v>
      </c>
      <c r="L324">
        <v>10</v>
      </c>
      <c r="M324">
        <v>15</v>
      </c>
      <c r="N324" t="s">
        <v>144</v>
      </c>
    </row>
    <row r="325" spans="1:14" x14ac:dyDescent="0.35">
      <c r="A325">
        <v>1491.816</v>
      </c>
      <c r="B325" t="s">
        <v>4219</v>
      </c>
      <c r="C325" s="69" t="s">
        <v>3290</v>
      </c>
      <c r="D325">
        <v>0.28055555555555556</v>
      </c>
      <c r="E325">
        <v>10.7</v>
      </c>
      <c r="F325">
        <v>5</v>
      </c>
      <c r="G325" t="s">
        <v>7295</v>
      </c>
      <c r="H325" t="s">
        <v>7296</v>
      </c>
      <c r="K325" t="s">
        <v>5677</v>
      </c>
      <c r="L325">
        <v>13.7</v>
      </c>
      <c r="M325">
        <v>16.399999999999999</v>
      </c>
      <c r="N325" t="s">
        <v>144</v>
      </c>
    </row>
    <row r="326" spans="1:14" x14ac:dyDescent="0.35">
      <c r="A326">
        <v>1493.0450000000001</v>
      </c>
      <c r="B326" t="s">
        <v>4220</v>
      </c>
      <c r="C326" s="69" t="s">
        <v>3290</v>
      </c>
      <c r="D326">
        <v>0.28680555555555554</v>
      </c>
      <c r="E326">
        <v>10.5</v>
      </c>
      <c r="F326">
        <v>5</v>
      </c>
      <c r="G326" t="s">
        <v>7295</v>
      </c>
      <c r="H326" t="s">
        <v>7296</v>
      </c>
      <c r="K326" t="s">
        <v>5677</v>
      </c>
      <c r="L326">
        <v>11.3</v>
      </c>
      <c r="M326">
        <v>15</v>
      </c>
      <c r="N326" t="s">
        <v>144</v>
      </c>
    </row>
    <row r="327" spans="1:14" x14ac:dyDescent="0.35">
      <c r="A327">
        <v>1493.211</v>
      </c>
      <c r="B327" t="s">
        <v>4221</v>
      </c>
      <c r="C327" s="69" t="s">
        <v>3290</v>
      </c>
      <c r="D327">
        <v>0.28472222222222221</v>
      </c>
      <c r="E327">
        <v>11.5</v>
      </c>
      <c r="F327">
        <v>6</v>
      </c>
      <c r="G327" t="s">
        <v>7295</v>
      </c>
      <c r="H327" t="s">
        <v>7296</v>
      </c>
      <c r="K327" t="s">
        <v>5677</v>
      </c>
      <c r="L327">
        <v>8.1</v>
      </c>
      <c r="M327">
        <v>15</v>
      </c>
      <c r="N327" t="s">
        <v>144</v>
      </c>
    </row>
    <row r="328" spans="1:14" x14ac:dyDescent="0.35">
      <c r="A328">
        <v>1493.5840000000001</v>
      </c>
      <c r="B328" t="s">
        <v>4222</v>
      </c>
      <c r="C328" s="69" t="s">
        <v>3290</v>
      </c>
      <c r="D328">
        <v>0.28472222222222221</v>
      </c>
      <c r="E328">
        <v>10.3</v>
      </c>
      <c r="F328">
        <v>7</v>
      </c>
      <c r="G328" t="s">
        <v>7295</v>
      </c>
      <c r="H328" t="s">
        <v>7296</v>
      </c>
      <c r="K328" t="s">
        <v>5677</v>
      </c>
      <c r="L328">
        <v>9.8000000000000007</v>
      </c>
      <c r="M328">
        <v>15</v>
      </c>
      <c r="N328" t="s">
        <v>144</v>
      </c>
    </row>
    <row r="329" spans="1:14" x14ac:dyDescent="0.35">
      <c r="A329">
        <v>1493.672</v>
      </c>
      <c r="B329" t="s">
        <v>4223</v>
      </c>
      <c r="C329" s="69" t="s">
        <v>3290</v>
      </c>
      <c r="D329">
        <v>0.28541666666666665</v>
      </c>
      <c r="E329">
        <v>10.4</v>
      </c>
      <c r="F329">
        <v>4</v>
      </c>
      <c r="G329" t="s">
        <v>7295</v>
      </c>
      <c r="H329" t="s">
        <v>7296</v>
      </c>
      <c r="K329" t="s">
        <v>5677</v>
      </c>
      <c r="L329">
        <v>19.2</v>
      </c>
      <c r="M329">
        <v>15</v>
      </c>
      <c r="N329" t="s">
        <v>144</v>
      </c>
    </row>
    <row r="330" spans="1:14" x14ac:dyDescent="0.35">
      <c r="A330">
        <v>1493.7080000000001</v>
      </c>
      <c r="B330" t="s">
        <v>4224</v>
      </c>
      <c r="C330" s="69" t="s">
        <v>3290</v>
      </c>
      <c r="D330">
        <v>0.27569444444444446</v>
      </c>
      <c r="E330">
        <v>11.5</v>
      </c>
      <c r="F330">
        <v>5</v>
      </c>
      <c r="G330" t="s">
        <v>7295</v>
      </c>
      <c r="H330" t="s">
        <v>7296</v>
      </c>
      <c r="K330" t="s">
        <v>5677</v>
      </c>
      <c r="L330">
        <v>9.5</v>
      </c>
      <c r="M330">
        <v>15</v>
      </c>
      <c r="N330" t="s">
        <v>144</v>
      </c>
    </row>
    <row r="331" spans="1:14" x14ac:dyDescent="0.35">
      <c r="A331">
        <v>1493.768</v>
      </c>
      <c r="B331" t="s">
        <v>4225</v>
      </c>
      <c r="C331" s="69" t="s">
        <v>3290</v>
      </c>
      <c r="D331">
        <v>0.27708333333333335</v>
      </c>
      <c r="E331">
        <v>9.9</v>
      </c>
      <c r="F331">
        <v>5</v>
      </c>
      <c r="G331" t="s">
        <v>7295</v>
      </c>
      <c r="H331" t="s">
        <v>7296</v>
      </c>
      <c r="K331" t="s">
        <v>5677</v>
      </c>
      <c r="L331">
        <v>8</v>
      </c>
      <c r="M331">
        <v>15</v>
      </c>
      <c r="N331" t="s">
        <v>144</v>
      </c>
    </row>
    <row r="332" spans="1:14" x14ac:dyDescent="0.35">
      <c r="A332">
        <v>1493.9380000000001</v>
      </c>
      <c r="B332" t="s">
        <v>4226</v>
      </c>
      <c r="C332" s="69" t="s">
        <v>3290</v>
      </c>
      <c r="D332">
        <v>0.27638888888888891</v>
      </c>
      <c r="E332">
        <v>11.2</v>
      </c>
      <c r="F332">
        <v>5</v>
      </c>
      <c r="G332" t="s">
        <v>7295</v>
      </c>
      <c r="H332" t="s">
        <v>7296</v>
      </c>
      <c r="K332" t="s">
        <v>5677</v>
      </c>
      <c r="L332">
        <v>8.4</v>
      </c>
      <c r="M332">
        <v>15</v>
      </c>
      <c r="N332" t="s">
        <v>144</v>
      </c>
    </row>
    <row r="333" spans="1:14" x14ac:dyDescent="0.35">
      <c r="A333">
        <v>1493.9960000000001</v>
      </c>
      <c r="B333" t="s">
        <v>4227</v>
      </c>
      <c r="C333" s="69" t="s">
        <v>3290</v>
      </c>
      <c r="D333">
        <v>0.27638888888888891</v>
      </c>
      <c r="E333">
        <v>14.1</v>
      </c>
      <c r="F333">
        <v>5</v>
      </c>
      <c r="G333" t="s">
        <v>7295</v>
      </c>
      <c r="H333" t="s">
        <v>7296</v>
      </c>
      <c r="K333" t="s">
        <v>5677</v>
      </c>
      <c r="L333">
        <v>9.4</v>
      </c>
      <c r="M333">
        <v>15</v>
      </c>
      <c r="N333" t="s">
        <v>144</v>
      </c>
    </row>
    <row r="334" spans="1:14" x14ac:dyDescent="0.35">
      <c r="A334">
        <v>1494.3389999999999</v>
      </c>
      <c r="B334" t="s">
        <v>4228</v>
      </c>
      <c r="C334" s="69" t="s">
        <v>3290</v>
      </c>
      <c r="D334">
        <v>0.27638888888888891</v>
      </c>
      <c r="E334">
        <v>10.8</v>
      </c>
      <c r="F334">
        <v>5</v>
      </c>
      <c r="G334" t="s">
        <v>7295</v>
      </c>
      <c r="H334" t="s">
        <v>7296</v>
      </c>
      <c r="K334" t="s">
        <v>5677</v>
      </c>
      <c r="L334">
        <v>8.4</v>
      </c>
      <c r="M334">
        <v>15</v>
      </c>
      <c r="N334" t="s">
        <v>144</v>
      </c>
    </row>
    <row r="335" spans="1:14" x14ac:dyDescent="0.35">
      <c r="A335">
        <v>1494.769</v>
      </c>
      <c r="B335" t="s">
        <v>4229</v>
      </c>
      <c r="C335" s="69" t="s">
        <v>3290</v>
      </c>
      <c r="D335">
        <v>0.27638888888888891</v>
      </c>
      <c r="E335">
        <v>11.4</v>
      </c>
      <c r="F335">
        <v>4</v>
      </c>
      <c r="G335" t="s">
        <v>7295</v>
      </c>
      <c r="H335" t="s">
        <v>7296</v>
      </c>
      <c r="K335" t="s">
        <v>5677</v>
      </c>
      <c r="L335">
        <v>9.6</v>
      </c>
      <c r="M335">
        <v>15</v>
      </c>
      <c r="N335" t="s">
        <v>144</v>
      </c>
    </row>
    <row r="336" spans="1:14" x14ac:dyDescent="0.35">
      <c r="A336">
        <v>1495.6769999999999</v>
      </c>
      <c r="B336" t="s">
        <v>4230</v>
      </c>
      <c r="C336" s="69" t="s">
        <v>3290</v>
      </c>
      <c r="D336">
        <v>0.28125</v>
      </c>
      <c r="E336">
        <v>10.4</v>
      </c>
      <c r="F336">
        <v>9</v>
      </c>
      <c r="G336" t="s">
        <v>7295</v>
      </c>
      <c r="H336" t="s">
        <v>7296</v>
      </c>
      <c r="K336" t="s">
        <v>5677</v>
      </c>
      <c r="L336">
        <v>8.1</v>
      </c>
      <c r="M336">
        <v>15</v>
      </c>
      <c r="N336" t="s">
        <v>144</v>
      </c>
    </row>
    <row r="337" spans="1:14" x14ac:dyDescent="0.35">
      <c r="A337">
        <v>1496.018</v>
      </c>
      <c r="B337" t="s">
        <v>4231</v>
      </c>
      <c r="C337" s="69" t="s">
        <v>3290</v>
      </c>
      <c r="D337">
        <v>0.28402777777777777</v>
      </c>
      <c r="E337">
        <v>10.199999999999999</v>
      </c>
      <c r="F337">
        <v>5</v>
      </c>
      <c r="G337" t="s">
        <v>7295</v>
      </c>
      <c r="H337" t="s">
        <v>7296</v>
      </c>
      <c r="K337" t="s">
        <v>5677</v>
      </c>
      <c r="L337">
        <v>15.7</v>
      </c>
      <c r="M337">
        <v>15</v>
      </c>
      <c r="N337" t="s">
        <v>144</v>
      </c>
    </row>
    <row r="338" spans="1:14" x14ac:dyDescent="0.35">
      <c r="A338">
        <v>1496.0440000000001</v>
      </c>
      <c r="B338" t="s">
        <v>4232</v>
      </c>
      <c r="C338" s="69" t="s">
        <v>3290</v>
      </c>
      <c r="D338">
        <v>0.28680555555555554</v>
      </c>
      <c r="E338">
        <v>10.9</v>
      </c>
      <c r="F338">
        <v>5</v>
      </c>
      <c r="G338" t="s">
        <v>7295</v>
      </c>
      <c r="H338" t="s">
        <v>7296</v>
      </c>
      <c r="K338" t="s">
        <v>5677</v>
      </c>
      <c r="L338">
        <v>8.4</v>
      </c>
      <c r="M338">
        <v>15</v>
      </c>
      <c r="N338" t="s">
        <v>144</v>
      </c>
    </row>
    <row r="339" spans="1:14" x14ac:dyDescent="0.35">
      <c r="A339">
        <v>1496.086</v>
      </c>
      <c r="B339" t="s">
        <v>4233</v>
      </c>
      <c r="C339" s="69" t="s">
        <v>3290</v>
      </c>
      <c r="D339">
        <v>0.27500000000000002</v>
      </c>
      <c r="E339">
        <v>12.4</v>
      </c>
      <c r="F339">
        <v>9</v>
      </c>
      <c r="G339" t="s">
        <v>7295</v>
      </c>
      <c r="H339" t="s">
        <v>7296</v>
      </c>
      <c r="K339" t="s">
        <v>5677</v>
      </c>
      <c r="L339">
        <v>11.3</v>
      </c>
      <c r="M339">
        <v>15</v>
      </c>
      <c r="N339" t="s">
        <v>144</v>
      </c>
    </row>
    <row r="340" spans="1:14" x14ac:dyDescent="0.35">
      <c r="A340">
        <v>1496.1120000000001</v>
      </c>
      <c r="B340" t="s">
        <v>4234</v>
      </c>
      <c r="C340" s="69" t="s">
        <v>3290</v>
      </c>
      <c r="D340">
        <v>0.28125</v>
      </c>
      <c r="E340">
        <v>12.5</v>
      </c>
      <c r="F340">
        <v>6</v>
      </c>
      <c r="G340" t="s">
        <v>7295</v>
      </c>
      <c r="H340" t="s">
        <v>7296</v>
      </c>
      <c r="K340" t="s">
        <v>5677</v>
      </c>
      <c r="L340">
        <v>10.4</v>
      </c>
      <c r="M340">
        <v>15</v>
      </c>
      <c r="N340" t="s">
        <v>144</v>
      </c>
    </row>
    <row r="341" spans="1:14" x14ac:dyDescent="0.35">
      <c r="A341">
        <v>1496.35</v>
      </c>
      <c r="B341" t="s">
        <v>4235</v>
      </c>
      <c r="C341" s="69" t="s">
        <v>3290</v>
      </c>
      <c r="D341">
        <v>0.28680555555555554</v>
      </c>
      <c r="E341">
        <v>11.9</v>
      </c>
      <c r="F341">
        <v>5</v>
      </c>
      <c r="G341" t="s">
        <v>7295</v>
      </c>
      <c r="H341" t="s">
        <v>7296</v>
      </c>
      <c r="K341" t="s">
        <v>5677</v>
      </c>
      <c r="L341">
        <v>8.8000000000000007</v>
      </c>
      <c r="M341">
        <v>15</v>
      </c>
      <c r="N341" t="s">
        <v>144</v>
      </c>
    </row>
    <row r="342" spans="1:14" x14ac:dyDescent="0.35">
      <c r="A342">
        <v>1496.4349999999999</v>
      </c>
      <c r="B342" t="s">
        <v>4236</v>
      </c>
      <c r="C342" s="69" t="s">
        <v>3290</v>
      </c>
      <c r="D342">
        <v>0.27569444444444446</v>
      </c>
      <c r="E342">
        <v>12.4</v>
      </c>
      <c r="F342">
        <v>6</v>
      </c>
      <c r="G342" t="s">
        <v>7295</v>
      </c>
      <c r="H342" t="s">
        <v>7296</v>
      </c>
      <c r="K342" t="s">
        <v>5677</v>
      </c>
      <c r="L342">
        <v>8.8000000000000007</v>
      </c>
      <c r="M342">
        <v>15</v>
      </c>
      <c r="N342" t="s">
        <v>144</v>
      </c>
    </row>
    <row r="343" spans="1:14" x14ac:dyDescent="0.35">
      <c r="A343">
        <v>1496.4860000000001</v>
      </c>
      <c r="B343" t="s">
        <v>4237</v>
      </c>
      <c r="C343" s="69" t="s">
        <v>3290</v>
      </c>
      <c r="D343">
        <v>0.27847222222222223</v>
      </c>
      <c r="E343">
        <v>10.6</v>
      </c>
      <c r="F343">
        <v>6</v>
      </c>
      <c r="G343" t="s">
        <v>7295</v>
      </c>
      <c r="H343" t="s">
        <v>7296</v>
      </c>
      <c r="K343" t="s">
        <v>5677</v>
      </c>
      <c r="L343">
        <v>8.1</v>
      </c>
      <c r="M343">
        <v>15</v>
      </c>
      <c r="N343" t="s">
        <v>144</v>
      </c>
    </row>
    <row r="344" spans="1:14" x14ac:dyDescent="0.35">
      <c r="A344">
        <v>1496.5060000000001</v>
      </c>
      <c r="B344" t="s">
        <v>4238</v>
      </c>
      <c r="C344" s="69" t="s">
        <v>3290</v>
      </c>
      <c r="D344">
        <v>0.27361111111111114</v>
      </c>
      <c r="E344">
        <v>9.6999999999999993</v>
      </c>
      <c r="F344">
        <v>4</v>
      </c>
      <c r="G344" t="s">
        <v>7295</v>
      </c>
      <c r="H344" t="s">
        <v>7296</v>
      </c>
      <c r="K344" t="s">
        <v>5677</v>
      </c>
      <c r="L344">
        <v>10.9</v>
      </c>
      <c r="M344">
        <v>21.5</v>
      </c>
      <c r="N344" t="s">
        <v>144</v>
      </c>
    </row>
    <row r="345" spans="1:14" x14ac:dyDescent="0.35">
      <c r="A345">
        <v>1496.7149999999999</v>
      </c>
      <c r="B345" t="s">
        <v>4239</v>
      </c>
      <c r="C345" s="69" t="s">
        <v>3290</v>
      </c>
      <c r="D345">
        <v>0.27847222222222223</v>
      </c>
      <c r="E345">
        <v>12.8</v>
      </c>
      <c r="F345">
        <v>7</v>
      </c>
      <c r="G345" t="s">
        <v>7295</v>
      </c>
      <c r="H345" t="s">
        <v>7296</v>
      </c>
      <c r="K345" t="s">
        <v>5677</v>
      </c>
      <c r="L345">
        <v>9.6</v>
      </c>
      <c r="M345">
        <v>15</v>
      </c>
      <c r="N345" t="s">
        <v>144</v>
      </c>
    </row>
    <row r="346" spans="1:14" x14ac:dyDescent="0.35">
      <c r="A346">
        <v>1496.7449999999999</v>
      </c>
      <c r="B346" t="s">
        <v>4240</v>
      </c>
      <c r="C346" s="69" t="s">
        <v>3290</v>
      </c>
      <c r="D346">
        <v>0.27708333333333335</v>
      </c>
      <c r="E346">
        <v>12.2</v>
      </c>
      <c r="F346">
        <v>6</v>
      </c>
      <c r="G346" t="s">
        <v>7295</v>
      </c>
      <c r="H346" t="s">
        <v>7296</v>
      </c>
      <c r="K346" t="s">
        <v>5677</v>
      </c>
      <c r="L346">
        <v>8</v>
      </c>
      <c r="M346">
        <v>15</v>
      </c>
      <c r="N346" t="s">
        <v>144</v>
      </c>
    </row>
    <row r="347" spans="1:14" x14ac:dyDescent="0.35">
      <c r="A347">
        <v>1496.778</v>
      </c>
      <c r="B347" t="s">
        <v>4241</v>
      </c>
      <c r="C347" s="69" t="s">
        <v>3290</v>
      </c>
      <c r="D347">
        <v>0.27569444444444446</v>
      </c>
      <c r="E347">
        <v>13.6</v>
      </c>
      <c r="F347">
        <v>5</v>
      </c>
      <c r="G347" t="s">
        <v>7295</v>
      </c>
      <c r="H347" t="s">
        <v>7296</v>
      </c>
      <c r="K347" t="s">
        <v>5677</v>
      </c>
      <c r="L347">
        <v>8.4</v>
      </c>
      <c r="M347">
        <v>15</v>
      </c>
      <c r="N347" t="s">
        <v>144</v>
      </c>
    </row>
    <row r="348" spans="1:14" x14ac:dyDescent="0.35">
      <c r="A348">
        <v>1496.8920000000001</v>
      </c>
      <c r="B348" t="s">
        <v>4242</v>
      </c>
      <c r="C348" s="69" t="s">
        <v>3290</v>
      </c>
      <c r="D348">
        <v>0.28749999999999998</v>
      </c>
      <c r="E348">
        <v>12</v>
      </c>
      <c r="F348">
        <v>5</v>
      </c>
      <c r="G348" t="s">
        <v>7295</v>
      </c>
      <c r="H348" t="s">
        <v>7296</v>
      </c>
      <c r="K348" t="s">
        <v>5677</v>
      </c>
      <c r="L348">
        <v>12.4</v>
      </c>
      <c r="M348">
        <v>15</v>
      </c>
      <c r="N348" t="s">
        <v>144</v>
      </c>
    </row>
    <row r="349" spans="1:14" x14ac:dyDescent="0.35">
      <c r="A349">
        <v>1496.92</v>
      </c>
      <c r="B349" t="s">
        <v>4243</v>
      </c>
      <c r="C349" s="69" t="s">
        <v>3290</v>
      </c>
      <c r="D349">
        <v>0.27500000000000002</v>
      </c>
      <c r="E349">
        <v>12.4</v>
      </c>
      <c r="F349">
        <v>6</v>
      </c>
      <c r="G349" t="s">
        <v>7295</v>
      </c>
      <c r="H349" t="s">
        <v>7296</v>
      </c>
      <c r="K349" t="s">
        <v>5677</v>
      </c>
      <c r="L349">
        <v>8.8000000000000007</v>
      </c>
      <c r="M349">
        <v>15</v>
      </c>
      <c r="N349" t="s">
        <v>144</v>
      </c>
    </row>
    <row r="350" spans="1:14" x14ac:dyDescent="0.35">
      <c r="A350">
        <v>1496.9760000000001</v>
      </c>
      <c r="B350" t="s">
        <v>4244</v>
      </c>
      <c r="C350" s="69" t="s">
        <v>3290</v>
      </c>
      <c r="D350">
        <v>0.28611111111111109</v>
      </c>
      <c r="E350">
        <v>11.5</v>
      </c>
      <c r="F350">
        <v>5</v>
      </c>
      <c r="G350" t="s">
        <v>7295</v>
      </c>
      <c r="H350" t="s">
        <v>7296</v>
      </c>
      <c r="K350" t="s">
        <v>5677</v>
      </c>
      <c r="L350">
        <v>14.5</v>
      </c>
      <c r="M350">
        <v>15</v>
      </c>
      <c r="N350" t="s">
        <v>144</v>
      </c>
    </row>
    <row r="351" spans="1:14" x14ac:dyDescent="0.35">
      <c r="A351">
        <v>1497.1089999999999</v>
      </c>
      <c r="B351" t="s">
        <v>4245</v>
      </c>
      <c r="C351" s="69" t="s">
        <v>3290</v>
      </c>
      <c r="D351">
        <v>0.27291666666666664</v>
      </c>
      <c r="E351">
        <v>11.3</v>
      </c>
      <c r="F351">
        <v>6</v>
      </c>
      <c r="G351" t="s">
        <v>7295</v>
      </c>
      <c r="H351" t="s">
        <v>7296</v>
      </c>
      <c r="K351" t="s">
        <v>5677</v>
      </c>
      <c r="L351">
        <v>8</v>
      </c>
      <c r="M351">
        <v>15</v>
      </c>
      <c r="N351" t="s">
        <v>144</v>
      </c>
    </row>
    <row r="352" spans="1:14" x14ac:dyDescent="0.35">
      <c r="A352">
        <v>1497.2159999999999</v>
      </c>
      <c r="B352" t="s">
        <v>4246</v>
      </c>
      <c r="C352" s="69" t="s">
        <v>3290</v>
      </c>
      <c r="D352">
        <v>0.2638888888888889</v>
      </c>
      <c r="E352">
        <v>12.5</v>
      </c>
      <c r="F352">
        <v>6</v>
      </c>
      <c r="G352" t="s">
        <v>7295</v>
      </c>
      <c r="H352" t="s">
        <v>7296</v>
      </c>
      <c r="K352" t="s">
        <v>5677</v>
      </c>
      <c r="L352">
        <v>9.3000000000000007</v>
      </c>
      <c r="M352">
        <v>15</v>
      </c>
      <c r="N352" t="s">
        <v>144</v>
      </c>
    </row>
    <row r="353" spans="1:14" x14ac:dyDescent="0.35">
      <c r="A353">
        <v>1497.568</v>
      </c>
      <c r="B353" t="s">
        <v>4247</v>
      </c>
      <c r="C353" s="69" t="s">
        <v>3290</v>
      </c>
      <c r="D353">
        <v>0.28055555555555556</v>
      </c>
      <c r="E353">
        <v>11.7</v>
      </c>
      <c r="F353">
        <v>5</v>
      </c>
      <c r="G353" t="s">
        <v>7295</v>
      </c>
      <c r="H353" t="s">
        <v>7296</v>
      </c>
      <c r="K353" t="s">
        <v>5677</v>
      </c>
      <c r="L353">
        <v>11</v>
      </c>
      <c r="M353">
        <v>15</v>
      </c>
      <c r="N353" t="s">
        <v>144</v>
      </c>
    </row>
    <row r="354" spans="1:14" x14ac:dyDescent="0.35">
      <c r="A354">
        <v>1498.105</v>
      </c>
      <c r="B354" t="s">
        <v>4248</v>
      </c>
      <c r="C354" s="69" t="s">
        <v>3290</v>
      </c>
      <c r="D354">
        <v>0.27638888888888891</v>
      </c>
      <c r="E354">
        <v>14.9</v>
      </c>
      <c r="F354">
        <v>9</v>
      </c>
      <c r="G354" t="s">
        <v>7295</v>
      </c>
      <c r="H354" t="s">
        <v>7296</v>
      </c>
      <c r="K354" t="s">
        <v>5677</v>
      </c>
      <c r="L354">
        <v>9.3000000000000007</v>
      </c>
      <c r="M354">
        <v>15</v>
      </c>
      <c r="N354" t="s">
        <v>144</v>
      </c>
    </row>
    <row r="355" spans="1:14" x14ac:dyDescent="0.35">
      <c r="A355">
        <v>1498.136</v>
      </c>
      <c r="B355" t="s">
        <v>4249</v>
      </c>
      <c r="C355" s="69" t="s">
        <v>3290</v>
      </c>
      <c r="D355">
        <v>0.28333333333333333</v>
      </c>
      <c r="E355">
        <v>10.9</v>
      </c>
      <c r="F355">
        <v>5</v>
      </c>
      <c r="G355" t="s">
        <v>7295</v>
      </c>
      <c r="H355" t="s">
        <v>7296</v>
      </c>
      <c r="K355" t="s">
        <v>5677</v>
      </c>
      <c r="L355">
        <v>8</v>
      </c>
      <c r="M355">
        <v>15</v>
      </c>
      <c r="N355" t="s">
        <v>144</v>
      </c>
    </row>
    <row r="356" spans="1:14" x14ac:dyDescent="0.35">
      <c r="A356">
        <v>1498.2180000000001</v>
      </c>
      <c r="B356" t="s">
        <v>4250</v>
      </c>
      <c r="C356" s="69" t="s">
        <v>3290</v>
      </c>
      <c r="D356">
        <v>0.28680555555555554</v>
      </c>
      <c r="E356">
        <v>10.9</v>
      </c>
      <c r="F356">
        <v>6</v>
      </c>
      <c r="G356" t="s">
        <v>7295</v>
      </c>
      <c r="H356" t="s">
        <v>7296</v>
      </c>
      <c r="K356" t="s">
        <v>5677</v>
      </c>
      <c r="L356">
        <v>8.1</v>
      </c>
      <c r="M356">
        <v>15</v>
      </c>
      <c r="N356" t="s">
        <v>144</v>
      </c>
    </row>
    <row r="357" spans="1:14" x14ac:dyDescent="0.35">
      <c r="A357">
        <v>1498.5619999999999</v>
      </c>
      <c r="B357" t="s">
        <v>4251</v>
      </c>
      <c r="C357" s="69" t="s">
        <v>3290</v>
      </c>
      <c r="D357">
        <v>0.28472222222222221</v>
      </c>
      <c r="E357">
        <v>10</v>
      </c>
      <c r="F357">
        <v>5</v>
      </c>
      <c r="G357" t="s">
        <v>7295</v>
      </c>
      <c r="H357" t="s">
        <v>7296</v>
      </c>
      <c r="K357" t="s">
        <v>5677</v>
      </c>
      <c r="L357">
        <v>17.100000000000001</v>
      </c>
      <c r="M357">
        <v>15</v>
      </c>
      <c r="N357" t="s">
        <v>144</v>
      </c>
    </row>
    <row r="358" spans="1:14" x14ac:dyDescent="0.35">
      <c r="A358">
        <v>1498.7470000000001</v>
      </c>
      <c r="B358" t="s">
        <v>4252</v>
      </c>
      <c r="C358" s="69" t="s">
        <v>3290</v>
      </c>
      <c r="D358">
        <v>0.28472222222222221</v>
      </c>
      <c r="E358">
        <v>10.3</v>
      </c>
      <c r="F358">
        <v>5</v>
      </c>
      <c r="G358" t="s">
        <v>7295</v>
      </c>
      <c r="H358" t="s">
        <v>7296</v>
      </c>
      <c r="K358" t="s">
        <v>5677</v>
      </c>
      <c r="L358">
        <v>16</v>
      </c>
      <c r="M358">
        <v>15</v>
      </c>
      <c r="N358" t="s">
        <v>144</v>
      </c>
    </row>
    <row r="359" spans="1:14" x14ac:dyDescent="0.35">
      <c r="A359">
        <v>1499.0340000000001</v>
      </c>
      <c r="B359" t="s">
        <v>4253</v>
      </c>
      <c r="C359" s="69" t="s">
        <v>3290</v>
      </c>
      <c r="D359">
        <v>0.28125</v>
      </c>
      <c r="E359">
        <v>12.5</v>
      </c>
      <c r="F359">
        <v>6</v>
      </c>
      <c r="G359" t="s">
        <v>7295</v>
      </c>
      <c r="H359" t="s">
        <v>7296</v>
      </c>
      <c r="K359" t="s">
        <v>5677</v>
      </c>
      <c r="L359">
        <v>8.6</v>
      </c>
      <c r="M359">
        <v>15</v>
      </c>
      <c r="N359" t="s">
        <v>144</v>
      </c>
    </row>
    <row r="360" spans="1:14" x14ac:dyDescent="0.35">
      <c r="A360">
        <v>1499.1220000000001</v>
      </c>
      <c r="B360" t="s">
        <v>4254</v>
      </c>
      <c r="C360" s="69" t="s">
        <v>3290</v>
      </c>
      <c r="D360">
        <v>0.29097222222222224</v>
      </c>
      <c r="E360">
        <v>11.4</v>
      </c>
      <c r="F360">
        <v>9</v>
      </c>
      <c r="G360" t="s">
        <v>7295</v>
      </c>
      <c r="H360" t="s">
        <v>7296</v>
      </c>
      <c r="K360" t="s">
        <v>5677</v>
      </c>
      <c r="L360">
        <v>9.1999999999999993</v>
      </c>
      <c r="M360">
        <v>15</v>
      </c>
      <c r="N360" t="s">
        <v>144</v>
      </c>
    </row>
    <row r="361" spans="1:14" x14ac:dyDescent="0.35">
      <c r="A361">
        <v>1499.204</v>
      </c>
      <c r="B361" t="s">
        <v>4255</v>
      </c>
      <c r="C361" s="69" t="s">
        <v>3290</v>
      </c>
      <c r="D361">
        <v>0.27777777777777779</v>
      </c>
      <c r="E361">
        <v>11.7</v>
      </c>
      <c r="F361">
        <v>6</v>
      </c>
      <c r="G361" t="s">
        <v>7295</v>
      </c>
      <c r="H361" t="s">
        <v>7296</v>
      </c>
      <c r="K361" t="s">
        <v>5677</v>
      </c>
      <c r="L361">
        <v>9.9</v>
      </c>
      <c r="M361">
        <v>15</v>
      </c>
      <c r="N361" t="s">
        <v>144</v>
      </c>
    </row>
    <row r="362" spans="1:14" x14ac:dyDescent="0.35">
      <c r="A362">
        <v>1499.3130000000001</v>
      </c>
      <c r="B362" t="s">
        <v>4256</v>
      </c>
      <c r="C362" s="69" t="s">
        <v>3290</v>
      </c>
      <c r="D362">
        <v>0.2722222222222222</v>
      </c>
      <c r="E362">
        <v>10.4</v>
      </c>
      <c r="F362">
        <v>9</v>
      </c>
      <c r="G362" t="s">
        <v>7295</v>
      </c>
      <c r="H362" t="s">
        <v>7296</v>
      </c>
      <c r="K362" t="s">
        <v>5677</v>
      </c>
      <c r="L362">
        <v>10.4</v>
      </c>
      <c r="M362">
        <v>15</v>
      </c>
      <c r="N362" t="s">
        <v>144</v>
      </c>
    </row>
    <row r="363" spans="1:14" x14ac:dyDescent="0.35">
      <c r="A363">
        <v>1500.0440000000001</v>
      </c>
      <c r="B363" t="s">
        <v>4257</v>
      </c>
      <c r="C363" s="69" t="s">
        <v>3290</v>
      </c>
      <c r="D363">
        <v>0.28055555555555556</v>
      </c>
      <c r="E363">
        <v>11.2</v>
      </c>
      <c r="F363">
        <v>5</v>
      </c>
      <c r="G363" t="s">
        <v>7295</v>
      </c>
      <c r="H363" t="s">
        <v>7296</v>
      </c>
      <c r="K363" t="s">
        <v>5677</v>
      </c>
      <c r="L363">
        <v>9.4</v>
      </c>
      <c r="M363">
        <v>15</v>
      </c>
      <c r="N363" t="s">
        <v>144</v>
      </c>
    </row>
    <row r="364" spans="1:14" x14ac:dyDescent="0.35">
      <c r="A364">
        <v>1524.64</v>
      </c>
      <c r="B364" t="s">
        <v>4264</v>
      </c>
      <c r="C364" s="69" t="s">
        <v>3339</v>
      </c>
      <c r="D364">
        <v>0.18680555555555556</v>
      </c>
      <c r="E364">
        <v>14.8</v>
      </c>
      <c r="F364">
        <v>7</v>
      </c>
      <c r="G364" t="s">
        <v>7295</v>
      </c>
      <c r="H364" t="s">
        <v>7296</v>
      </c>
      <c r="K364" t="s">
        <v>5752</v>
      </c>
      <c r="L364">
        <v>42.4</v>
      </c>
      <c r="M364">
        <v>25.1</v>
      </c>
      <c r="N364" t="s">
        <v>144</v>
      </c>
    </row>
    <row r="365" spans="1:14" x14ac:dyDescent="0.35">
      <c r="A365">
        <v>1587.873</v>
      </c>
      <c r="B365" t="s">
        <v>7314</v>
      </c>
      <c r="C365" t="s">
        <v>3339</v>
      </c>
      <c r="D365">
        <v>0.13958333333333334</v>
      </c>
      <c r="F365">
        <v>9</v>
      </c>
      <c r="G365" t="s">
        <v>7298</v>
      </c>
      <c r="H365" t="s">
        <v>7299</v>
      </c>
      <c r="K365" t="s">
        <v>5677</v>
      </c>
      <c r="L365">
        <v>16</v>
      </c>
      <c r="M365">
        <v>3.4</v>
      </c>
      <c r="N365" t="s">
        <v>2905</v>
      </c>
    </row>
    <row r="366" spans="1:14" x14ac:dyDescent="0.35">
      <c r="A366">
        <v>1604.732</v>
      </c>
      <c r="B366" t="s">
        <v>4276</v>
      </c>
      <c r="C366" t="s">
        <v>3710</v>
      </c>
      <c r="D366">
        <v>0.40902777777777777</v>
      </c>
      <c r="E366">
        <v>12.8</v>
      </c>
      <c r="F366">
        <v>9</v>
      </c>
      <c r="G366" t="s">
        <v>7295</v>
      </c>
      <c r="H366" t="s">
        <v>7296</v>
      </c>
      <c r="K366" t="s">
        <v>5672</v>
      </c>
      <c r="L366">
        <v>13.5</v>
      </c>
      <c r="M366">
        <v>15</v>
      </c>
      <c r="N366" t="s">
        <v>3712</v>
      </c>
    </row>
    <row r="367" spans="1:14" x14ac:dyDescent="0.35">
      <c r="A367">
        <v>1663.8040000000001</v>
      </c>
      <c r="B367" t="s">
        <v>4287</v>
      </c>
      <c r="C367" t="s">
        <v>3407</v>
      </c>
      <c r="D367">
        <v>0.37708333333333333</v>
      </c>
      <c r="E367">
        <v>13.7</v>
      </c>
      <c r="F367">
        <v>10</v>
      </c>
      <c r="G367" t="s">
        <v>7295</v>
      </c>
      <c r="H367" t="s">
        <v>7296</v>
      </c>
      <c r="K367" t="s">
        <v>5672</v>
      </c>
      <c r="L367">
        <v>40.299999999999997</v>
      </c>
      <c r="M367">
        <v>60.6</v>
      </c>
      <c r="N367" t="s">
        <v>144</v>
      </c>
    </row>
    <row r="368" spans="1:14" x14ac:dyDescent="0.35">
      <c r="A368">
        <v>1664.1990000000001</v>
      </c>
      <c r="B368" t="s">
        <v>4292</v>
      </c>
      <c r="C368" s="69" t="s">
        <v>3339</v>
      </c>
      <c r="D368">
        <v>0.38819444444444445</v>
      </c>
      <c r="E368">
        <v>13.6</v>
      </c>
      <c r="F368">
        <v>7</v>
      </c>
      <c r="G368" t="s">
        <v>7295</v>
      </c>
      <c r="H368" t="s">
        <v>7296</v>
      </c>
      <c r="K368" t="s">
        <v>5677</v>
      </c>
      <c r="L368">
        <v>11.3</v>
      </c>
      <c r="M368">
        <v>15</v>
      </c>
      <c r="N368" t="s">
        <v>144</v>
      </c>
    </row>
    <row r="369" spans="1:14" x14ac:dyDescent="0.35">
      <c r="A369">
        <v>1664.22</v>
      </c>
      <c r="B369" t="s">
        <v>4293</v>
      </c>
      <c r="C369" s="69" t="s">
        <v>3339</v>
      </c>
      <c r="D369">
        <v>0.38611111111111113</v>
      </c>
      <c r="E369">
        <v>13.8</v>
      </c>
      <c r="F369">
        <v>7</v>
      </c>
      <c r="G369" t="s">
        <v>7295</v>
      </c>
      <c r="H369" t="s">
        <v>7296</v>
      </c>
      <c r="K369" t="s">
        <v>5677</v>
      </c>
      <c r="L369">
        <v>8.1</v>
      </c>
      <c r="M369">
        <v>15</v>
      </c>
      <c r="N369" t="s">
        <v>144</v>
      </c>
    </row>
    <row r="370" spans="1:14" x14ac:dyDescent="0.35">
      <c r="A370">
        <v>1664.2429999999999</v>
      </c>
      <c r="B370" t="s">
        <v>4294</v>
      </c>
      <c r="C370" s="69" t="s">
        <v>3339</v>
      </c>
      <c r="D370">
        <v>0.38750000000000001</v>
      </c>
      <c r="E370">
        <v>12.8</v>
      </c>
      <c r="F370">
        <v>8</v>
      </c>
      <c r="G370" t="s">
        <v>7295</v>
      </c>
      <c r="H370" t="s">
        <v>7296</v>
      </c>
      <c r="K370" t="s">
        <v>5677</v>
      </c>
      <c r="L370">
        <v>8</v>
      </c>
      <c r="M370">
        <v>15</v>
      </c>
      <c r="N370" t="s">
        <v>144</v>
      </c>
    </row>
    <row r="371" spans="1:14" x14ac:dyDescent="0.35">
      <c r="A371">
        <v>1664.2570000000001</v>
      </c>
      <c r="B371" t="s">
        <v>4295</v>
      </c>
      <c r="C371" s="69" t="s">
        <v>3339</v>
      </c>
      <c r="D371">
        <v>0.3888888888888889</v>
      </c>
      <c r="E371">
        <v>13.7</v>
      </c>
      <c r="F371">
        <v>7</v>
      </c>
      <c r="G371" t="s">
        <v>7295</v>
      </c>
      <c r="H371" t="s">
        <v>7296</v>
      </c>
      <c r="K371" t="s">
        <v>5677</v>
      </c>
      <c r="L371">
        <v>8</v>
      </c>
      <c r="M371">
        <v>15</v>
      </c>
      <c r="N371" t="s">
        <v>144</v>
      </c>
    </row>
    <row r="372" spans="1:14" x14ac:dyDescent="0.35">
      <c r="A372">
        <v>1664.681</v>
      </c>
      <c r="B372" t="s">
        <v>6445</v>
      </c>
      <c r="C372" t="s">
        <v>3407</v>
      </c>
      <c r="D372">
        <v>0.40138888888888891</v>
      </c>
      <c r="F372">
        <v>13</v>
      </c>
      <c r="G372" t="s">
        <v>7295</v>
      </c>
      <c r="H372" t="s">
        <v>7299</v>
      </c>
      <c r="K372" t="s">
        <v>5672</v>
      </c>
      <c r="L372">
        <v>9.6</v>
      </c>
      <c r="M372">
        <v>4</v>
      </c>
      <c r="N372" t="s">
        <v>144</v>
      </c>
    </row>
    <row r="373" spans="1:14" x14ac:dyDescent="0.35">
      <c r="A373">
        <v>1664.712</v>
      </c>
      <c r="B373" t="s">
        <v>6447</v>
      </c>
      <c r="C373" t="s">
        <v>3407</v>
      </c>
      <c r="D373">
        <v>0.40208333333333335</v>
      </c>
      <c r="F373">
        <v>10</v>
      </c>
      <c r="G373" t="s">
        <v>7295</v>
      </c>
      <c r="H373" t="s">
        <v>7299</v>
      </c>
      <c r="K373" t="s">
        <v>5672</v>
      </c>
      <c r="L373">
        <v>10.7</v>
      </c>
      <c r="M373">
        <v>3.6</v>
      </c>
      <c r="N373" t="s">
        <v>144</v>
      </c>
    </row>
    <row r="374" spans="1:14" x14ac:dyDescent="0.35">
      <c r="A374">
        <v>1664.723</v>
      </c>
      <c r="B374" t="s">
        <v>4296</v>
      </c>
      <c r="C374" t="s">
        <v>3407</v>
      </c>
      <c r="D374">
        <v>0.3923611111111111</v>
      </c>
      <c r="E374">
        <v>12.4</v>
      </c>
      <c r="F374">
        <v>10</v>
      </c>
      <c r="G374" t="s">
        <v>7298</v>
      </c>
      <c r="H374" t="s">
        <v>7296</v>
      </c>
      <c r="K374" t="s">
        <v>5672</v>
      </c>
      <c r="L374">
        <v>56.2</v>
      </c>
      <c r="M374">
        <v>31.1</v>
      </c>
      <c r="N374" t="s">
        <v>144</v>
      </c>
    </row>
    <row r="375" spans="1:14" x14ac:dyDescent="0.35">
      <c r="A375">
        <v>1664.7529999999999</v>
      </c>
      <c r="B375" t="s">
        <v>4297</v>
      </c>
      <c r="C375" s="69" t="s">
        <v>3339</v>
      </c>
      <c r="D375">
        <v>0.3923611111111111</v>
      </c>
      <c r="E375">
        <v>10.9</v>
      </c>
      <c r="F375">
        <v>7</v>
      </c>
      <c r="G375" t="s">
        <v>7295</v>
      </c>
      <c r="H375" t="s">
        <v>7296</v>
      </c>
      <c r="K375" t="s">
        <v>5677</v>
      </c>
      <c r="L375">
        <v>9.6</v>
      </c>
      <c r="M375">
        <v>13.1</v>
      </c>
      <c r="N375" t="s">
        <v>144</v>
      </c>
    </row>
    <row r="376" spans="1:14" x14ac:dyDescent="0.35">
      <c r="A376">
        <v>1664.7760000000001</v>
      </c>
      <c r="B376" t="s">
        <v>4298</v>
      </c>
      <c r="C376" t="s">
        <v>3407</v>
      </c>
      <c r="D376">
        <v>0.38541666666666669</v>
      </c>
      <c r="E376">
        <v>14.1</v>
      </c>
      <c r="F376">
        <v>4</v>
      </c>
      <c r="G376" t="s">
        <v>7295</v>
      </c>
      <c r="H376" t="s">
        <v>7296</v>
      </c>
      <c r="K376" t="s">
        <v>5672</v>
      </c>
      <c r="L376">
        <v>111.6</v>
      </c>
      <c r="M376">
        <v>44.6</v>
      </c>
      <c r="N376" t="s">
        <v>144</v>
      </c>
    </row>
    <row r="377" spans="1:14" x14ac:dyDescent="0.35">
      <c r="A377">
        <v>1664.8009999999999</v>
      </c>
      <c r="B377" t="s">
        <v>7315</v>
      </c>
      <c r="C377" t="s">
        <v>3407</v>
      </c>
      <c r="D377">
        <v>0.40416666666666667</v>
      </c>
      <c r="F377">
        <v>11</v>
      </c>
      <c r="G377" t="s">
        <v>7298</v>
      </c>
      <c r="H377" t="s">
        <v>7299</v>
      </c>
      <c r="K377" t="s">
        <v>5672</v>
      </c>
      <c r="L377">
        <v>7.3</v>
      </c>
      <c r="M377">
        <v>3.7</v>
      </c>
      <c r="N377" t="s">
        <v>144</v>
      </c>
    </row>
    <row r="378" spans="1:14" x14ac:dyDescent="0.35">
      <c r="A378">
        <v>1672.462</v>
      </c>
      <c r="B378" t="s">
        <v>6453</v>
      </c>
      <c r="C378" t="s">
        <v>3339</v>
      </c>
      <c r="D378">
        <v>0.33819444444444446</v>
      </c>
      <c r="F378">
        <v>10</v>
      </c>
      <c r="G378" t="s">
        <v>7295</v>
      </c>
      <c r="H378" t="s">
        <v>7299</v>
      </c>
      <c r="K378" t="s">
        <v>5677</v>
      </c>
      <c r="L378">
        <v>12.2</v>
      </c>
      <c r="M378">
        <v>3.4</v>
      </c>
      <c r="N378" t="s">
        <v>144</v>
      </c>
    </row>
    <row r="379" spans="1:14" x14ac:dyDescent="0.35">
      <c r="A379">
        <v>1701.6089999999999</v>
      </c>
      <c r="B379" t="s">
        <v>6455</v>
      </c>
      <c r="C379" t="s">
        <v>3899</v>
      </c>
      <c r="D379">
        <v>0.46736111111111112</v>
      </c>
      <c r="F379">
        <v>11</v>
      </c>
      <c r="G379" t="s">
        <v>7295</v>
      </c>
      <c r="H379" t="s">
        <v>7299</v>
      </c>
      <c r="K379" t="s">
        <v>5672</v>
      </c>
      <c r="L379">
        <v>8.6999999999999993</v>
      </c>
      <c r="M379">
        <v>4.3</v>
      </c>
      <c r="N379" t="s">
        <v>3712</v>
      </c>
    </row>
    <row r="380" spans="1:14" x14ac:dyDescent="0.35">
      <c r="A380">
        <v>1711.0360000000001</v>
      </c>
      <c r="B380" t="s">
        <v>7316</v>
      </c>
      <c r="C380" t="s">
        <v>3710</v>
      </c>
      <c r="D380">
        <v>0.46250000000000002</v>
      </c>
      <c r="F380">
        <v>7</v>
      </c>
      <c r="G380" t="s">
        <v>7298</v>
      </c>
      <c r="H380" t="s">
        <v>7299</v>
      </c>
      <c r="K380" t="s">
        <v>5752</v>
      </c>
      <c r="L380">
        <v>40.299999999999997</v>
      </c>
      <c r="M380">
        <v>6.1</v>
      </c>
      <c r="N380" t="s">
        <v>3712</v>
      </c>
    </row>
    <row r="381" spans="1:14" x14ac:dyDescent="0.35">
      <c r="A381">
        <v>1716.1420000000001</v>
      </c>
      <c r="B381" t="s">
        <v>4329</v>
      </c>
      <c r="C381" s="69" t="s">
        <v>3339</v>
      </c>
      <c r="D381">
        <v>5.2777777777777778E-2</v>
      </c>
      <c r="E381">
        <v>14.7</v>
      </c>
      <c r="F381">
        <v>6</v>
      </c>
      <c r="G381" t="s">
        <v>7295</v>
      </c>
      <c r="H381" t="s">
        <v>7296</v>
      </c>
      <c r="K381" t="s">
        <v>5752</v>
      </c>
      <c r="L381">
        <v>55.5</v>
      </c>
      <c r="M381">
        <v>30.9</v>
      </c>
      <c r="N381" t="s">
        <v>144</v>
      </c>
    </row>
    <row r="382" spans="1:14" x14ac:dyDescent="0.35">
      <c r="A382">
        <v>1718.1120000000001</v>
      </c>
      <c r="B382" t="s">
        <v>4332</v>
      </c>
      <c r="C382" s="69" t="s">
        <v>3339</v>
      </c>
      <c r="D382">
        <v>5.2777777777777778E-2</v>
      </c>
      <c r="E382">
        <v>15.3</v>
      </c>
      <c r="F382">
        <v>9</v>
      </c>
      <c r="G382" t="s">
        <v>7295</v>
      </c>
      <c r="H382" t="s">
        <v>7296</v>
      </c>
      <c r="K382" t="s">
        <v>5752</v>
      </c>
      <c r="L382">
        <v>44</v>
      </c>
      <c r="M382">
        <v>27.7</v>
      </c>
      <c r="N382" t="s">
        <v>144</v>
      </c>
    </row>
    <row r="383" spans="1:14" x14ac:dyDescent="0.35">
      <c r="A383">
        <v>1719.075</v>
      </c>
      <c r="B383" t="s">
        <v>4333</v>
      </c>
      <c r="C383" s="69" t="s">
        <v>3339</v>
      </c>
      <c r="D383">
        <v>5.486111111111111E-2</v>
      </c>
      <c r="E383">
        <v>12.1</v>
      </c>
      <c r="F383">
        <v>6</v>
      </c>
      <c r="G383" t="s">
        <v>7295</v>
      </c>
      <c r="H383" t="s">
        <v>7296</v>
      </c>
      <c r="K383" t="s">
        <v>5752</v>
      </c>
      <c r="L383">
        <v>49.4</v>
      </c>
      <c r="M383">
        <v>33.5</v>
      </c>
      <c r="N383" t="s">
        <v>144</v>
      </c>
    </row>
    <row r="384" spans="1:14" x14ac:dyDescent="0.35">
      <c r="A384">
        <v>1720.0730000000001</v>
      </c>
      <c r="B384" t="s">
        <v>4334</v>
      </c>
      <c r="C384" s="69" t="s">
        <v>3339</v>
      </c>
      <c r="D384">
        <v>5.2777777777777778E-2</v>
      </c>
      <c r="E384">
        <v>11.7</v>
      </c>
      <c r="F384">
        <v>6</v>
      </c>
      <c r="G384" t="s">
        <v>7295</v>
      </c>
      <c r="H384" t="s">
        <v>7296</v>
      </c>
      <c r="K384" t="s">
        <v>5752</v>
      </c>
      <c r="L384">
        <v>46.5</v>
      </c>
      <c r="M384">
        <v>38.9</v>
      </c>
      <c r="N384" t="s">
        <v>144</v>
      </c>
    </row>
    <row r="385" spans="1:14" x14ac:dyDescent="0.35">
      <c r="A385">
        <v>1723.0419999999999</v>
      </c>
      <c r="B385" t="s">
        <v>4335</v>
      </c>
      <c r="C385" s="69" t="s">
        <v>3339</v>
      </c>
      <c r="D385">
        <v>5.8333333333333334E-2</v>
      </c>
      <c r="E385">
        <v>11.6</v>
      </c>
      <c r="F385">
        <v>7</v>
      </c>
      <c r="G385" t="s">
        <v>7295</v>
      </c>
      <c r="H385" t="s">
        <v>7296</v>
      </c>
      <c r="K385" t="s">
        <v>5752</v>
      </c>
      <c r="L385">
        <v>43.7</v>
      </c>
      <c r="M385">
        <v>24.6</v>
      </c>
      <c r="N385" t="s">
        <v>144</v>
      </c>
    </row>
    <row r="386" spans="1:14" x14ac:dyDescent="0.35">
      <c r="A386">
        <v>1769.8679999999999</v>
      </c>
      <c r="B386" t="s">
        <v>6467</v>
      </c>
      <c r="C386" t="s">
        <v>3899</v>
      </c>
      <c r="D386">
        <v>6.805555555555555E-2</v>
      </c>
      <c r="F386">
        <v>10</v>
      </c>
      <c r="G386" t="s">
        <v>7295</v>
      </c>
      <c r="H386" t="s">
        <v>7299</v>
      </c>
      <c r="K386" t="s">
        <v>5672</v>
      </c>
      <c r="L386">
        <v>16.899999999999999</v>
      </c>
      <c r="M386">
        <v>4.3</v>
      </c>
      <c r="N386" t="s">
        <v>3712</v>
      </c>
    </row>
    <row r="387" spans="1:14" x14ac:dyDescent="0.35">
      <c r="A387">
        <v>1776.492</v>
      </c>
      <c r="B387" t="s">
        <v>7317</v>
      </c>
      <c r="C387" t="s">
        <v>3710</v>
      </c>
      <c r="D387">
        <v>5.5555555555555552E-2</v>
      </c>
      <c r="F387">
        <v>19</v>
      </c>
      <c r="G387" t="s">
        <v>7298</v>
      </c>
      <c r="H387" t="s">
        <v>7299</v>
      </c>
      <c r="K387" t="s">
        <v>5677</v>
      </c>
      <c r="L387">
        <v>69.400000000000006</v>
      </c>
      <c r="M387">
        <v>6.9</v>
      </c>
      <c r="N387" t="s">
        <v>3712</v>
      </c>
    </row>
    <row r="388" spans="1:14" x14ac:dyDescent="0.35">
      <c r="A388">
        <v>1776.498</v>
      </c>
      <c r="B388" t="s">
        <v>4342</v>
      </c>
      <c r="C388" t="s">
        <v>3710</v>
      </c>
      <c r="D388">
        <v>4.8611111111111112E-2</v>
      </c>
      <c r="E388">
        <v>33.4</v>
      </c>
      <c r="F388">
        <v>24</v>
      </c>
      <c r="G388" t="s">
        <v>7295</v>
      </c>
      <c r="H388" t="s">
        <v>7296</v>
      </c>
      <c r="I388">
        <v>23</v>
      </c>
      <c r="K388" t="s">
        <v>5672</v>
      </c>
      <c r="L388">
        <v>29.7</v>
      </c>
      <c r="M388">
        <v>18.5</v>
      </c>
      <c r="N388" t="s">
        <v>3712</v>
      </c>
    </row>
    <row r="389" spans="1:14" x14ac:dyDescent="0.35">
      <c r="A389">
        <v>1776.556</v>
      </c>
      <c r="B389" t="s">
        <v>4345</v>
      </c>
      <c r="C389" t="s">
        <v>3710</v>
      </c>
      <c r="D389">
        <v>5.0694444444444445E-2</v>
      </c>
      <c r="E389">
        <v>18.600000000000001</v>
      </c>
      <c r="F389">
        <v>7</v>
      </c>
      <c r="G389" t="s">
        <v>7295</v>
      </c>
      <c r="H389" t="s">
        <v>7296</v>
      </c>
      <c r="K389" t="s">
        <v>5672</v>
      </c>
      <c r="L389">
        <v>13.4</v>
      </c>
      <c r="M389">
        <v>15</v>
      </c>
      <c r="N389" t="s">
        <v>3712</v>
      </c>
    </row>
    <row r="390" spans="1:14" x14ac:dyDescent="0.35">
      <c r="A390">
        <v>1813.433</v>
      </c>
      <c r="B390" t="s">
        <v>4352</v>
      </c>
      <c r="C390" s="69" t="s">
        <v>3339</v>
      </c>
      <c r="D390">
        <v>0.51944444444444449</v>
      </c>
      <c r="E390">
        <v>15.7</v>
      </c>
      <c r="F390">
        <v>7</v>
      </c>
      <c r="G390" t="s">
        <v>7295</v>
      </c>
      <c r="H390" t="s">
        <v>7296</v>
      </c>
      <c r="K390" t="s">
        <v>5752</v>
      </c>
      <c r="L390">
        <v>35</v>
      </c>
      <c r="M390">
        <v>22.2</v>
      </c>
      <c r="N390" t="s">
        <v>144</v>
      </c>
    </row>
    <row r="391" spans="1:14" x14ac:dyDescent="0.35">
      <c r="A391">
        <v>1814.6379999999999</v>
      </c>
      <c r="B391" t="s">
        <v>4354</v>
      </c>
      <c r="C391" s="69" t="s">
        <v>3339</v>
      </c>
      <c r="D391">
        <v>0.5180555555555556</v>
      </c>
      <c r="E391">
        <v>16.2</v>
      </c>
      <c r="F391">
        <v>10</v>
      </c>
      <c r="G391" t="s">
        <v>7295</v>
      </c>
      <c r="H391" t="s">
        <v>7296</v>
      </c>
      <c r="K391" t="s">
        <v>5752</v>
      </c>
      <c r="L391">
        <v>25.5</v>
      </c>
      <c r="M391">
        <v>16.399999999999999</v>
      </c>
      <c r="N391" t="s">
        <v>144</v>
      </c>
    </row>
    <row r="392" spans="1:14" x14ac:dyDescent="0.35">
      <c r="A392">
        <v>1817.057</v>
      </c>
      <c r="B392" t="s">
        <v>4355</v>
      </c>
      <c r="C392" s="69" t="s">
        <v>3339</v>
      </c>
      <c r="D392">
        <v>0.52916666666666667</v>
      </c>
      <c r="E392">
        <v>12</v>
      </c>
      <c r="F392">
        <v>10</v>
      </c>
      <c r="G392" t="s">
        <v>7295</v>
      </c>
      <c r="H392" t="s">
        <v>7296</v>
      </c>
      <c r="K392" t="s">
        <v>5752</v>
      </c>
      <c r="L392">
        <v>39.5</v>
      </c>
      <c r="M392">
        <v>15.1</v>
      </c>
      <c r="N392" t="s">
        <v>144</v>
      </c>
    </row>
    <row r="393" spans="1:14" x14ac:dyDescent="0.35">
      <c r="A393">
        <v>1821.8789999999999</v>
      </c>
      <c r="B393" t="s">
        <v>4356</v>
      </c>
      <c r="C393" s="69" t="s">
        <v>3339</v>
      </c>
      <c r="D393">
        <v>0.51875000000000004</v>
      </c>
      <c r="E393">
        <v>15.8</v>
      </c>
      <c r="F393">
        <v>10</v>
      </c>
      <c r="G393" t="s">
        <v>7295</v>
      </c>
      <c r="H393" t="s">
        <v>7296</v>
      </c>
      <c r="K393" t="s">
        <v>5752</v>
      </c>
      <c r="L393">
        <v>31.8</v>
      </c>
      <c r="M393">
        <v>18</v>
      </c>
      <c r="N393" t="s">
        <v>144</v>
      </c>
    </row>
    <row r="394" spans="1:14" x14ac:dyDescent="0.35">
      <c r="A394">
        <v>1830.41</v>
      </c>
      <c r="B394" t="s">
        <v>4362</v>
      </c>
      <c r="C394" s="69" t="s">
        <v>3339</v>
      </c>
      <c r="D394">
        <v>0.11527777777777778</v>
      </c>
      <c r="E394">
        <v>16.5</v>
      </c>
      <c r="F394">
        <v>5</v>
      </c>
      <c r="G394" t="s">
        <v>7295</v>
      </c>
      <c r="H394" t="s">
        <v>7296</v>
      </c>
      <c r="K394" t="s">
        <v>5677</v>
      </c>
      <c r="L394">
        <v>16.2</v>
      </c>
      <c r="M394">
        <v>31.5</v>
      </c>
      <c r="N394" t="s">
        <v>144</v>
      </c>
    </row>
    <row r="395" spans="1:14" x14ac:dyDescent="0.35">
      <c r="A395">
        <v>1845.7270000000001</v>
      </c>
      <c r="B395" t="s">
        <v>4369</v>
      </c>
      <c r="C395" s="69" t="s">
        <v>3290</v>
      </c>
      <c r="D395">
        <v>0.29722222222222222</v>
      </c>
      <c r="E395">
        <v>10.8</v>
      </c>
      <c r="F395">
        <v>5</v>
      </c>
      <c r="G395" t="s">
        <v>7295</v>
      </c>
      <c r="H395" t="s">
        <v>7296</v>
      </c>
      <c r="K395" t="s">
        <v>5677</v>
      </c>
      <c r="L395">
        <v>9.1999999999999993</v>
      </c>
      <c r="M395">
        <v>15</v>
      </c>
      <c r="N395" t="s">
        <v>144</v>
      </c>
    </row>
    <row r="396" spans="1:14" x14ac:dyDescent="0.35">
      <c r="A396">
        <v>1867.396</v>
      </c>
      <c r="B396" t="s">
        <v>6486</v>
      </c>
      <c r="C396" t="s">
        <v>3907</v>
      </c>
      <c r="D396">
        <v>5.2777777777777778E-2</v>
      </c>
      <c r="F396">
        <v>0.5</v>
      </c>
      <c r="G396" t="s">
        <v>7295</v>
      </c>
      <c r="H396" t="s">
        <v>7303</v>
      </c>
      <c r="K396" t="s">
        <v>5672</v>
      </c>
      <c r="L396">
        <v>67.400000000000006</v>
      </c>
      <c r="M396">
        <v>71.8</v>
      </c>
      <c r="N396" t="s">
        <v>3712</v>
      </c>
    </row>
    <row r="397" spans="1:14" x14ac:dyDescent="0.35">
      <c r="A397">
        <v>1900.0640000000001</v>
      </c>
      <c r="B397" t="s">
        <v>4385</v>
      </c>
      <c r="C397" s="69" t="s">
        <v>3339</v>
      </c>
      <c r="D397">
        <v>0.38124999999999998</v>
      </c>
      <c r="E397">
        <v>15.3</v>
      </c>
      <c r="F397">
        <v>7</v>
      </c>
      <c r="G397" t="s">
        <v>7295</v>
      </c>
      <c r="H397" t="s">
        <v>7296</v>
      </c>
      <c r="K397" t="s">
        <v>5752</v>
      </c>
      <c r="L397">
        <v>13.4</v>
      </c>
      <c r="M397">
        <v>19.2</v>
      </c>
      <c r="N397" t="s">
        <v>144</v>
      </c>
    </row>
    <row r="398" spans="1:14" x14ac:dyDescent="0.35">
      <c r="A398">
        <v>1911.626</v>
      </c>
      <c r="B398" t="s">
        <v>4386</v>
      </c>
      <c r="C398" s="69" t="s">
        <v>3339</v>
      </c>
      <c r="D398">
        <v>0.39027777777777778</v>
      </c>
      <c r="E398">
        <v>13.7</v>
      </c>
      <c r="F398">
        <v>6</v>
      </c>
      <c r="G398" t="s">
        <v>7295</v>
      </c>
      <c r="H398" t="s">
        <v>7296</v>
      </c>
      <c r="K398" t="s">
        <v>5677</v>
      </c>
      <c r="L398">
        <v>12</v>
      </c>
      <c r="M398">
        <v>15</v>
      </c>
      <c r="N398" t="e">
        <v>#NAME?</v>
      </c>
    </row>
    <row r="399" spans="1:14" x14ac:dyDescent="0.35">
      <c r="A399">
        <v>1921.53</v>
      </c>
      <c r="B399" t="s">
        <v>4392</v>
      </c>
      <c r="C399" s="69" t="s">
        <v>3339</v>
      </c>
      <c r="D399">
        <v>0.49166666666666664</v>
      </c>
      <c r="E399">
        <v>15.8</v>
      </c>
      <c r="F399">
        <v>7</v>
      </c>
      <c r="G399" t="s">
        <v>7295</v>
      </c>
      <c r="H399" t="s">
        <v>7296</v>
      </c>
      <c r="K399" t="s">
        <v>5752</v>
      </c>
      <c r="L399">
        <v>23.8</v>
      </c>
      <c r="M399">
        <v>34</v>
      </c>
      <c r="N399" t="s">
        <v>144</v>
      </c>
    </row>
    <row r="400" spans="1:14" x14ac:dyDescent="0.35">
      <c r="A400">
        <v>1930.9480000000001</v>
      </c>
      <c r="B400" t="s">
        <v>4393</v>
      </c>
      <c r="C400" t="s">
        <v>3710</v>
      </c>
      <c r="D400">
        <v>0.41180555555555554</v>
      </c>
      <c r="E400">
        <v>12.8</v>
      </c>
      <c r="F400">
        <v>7</v>
      </c>
      <c r="G400" t="s">
        <v>7295</v>
      </c>
      <c r="H400" t="s">
        <v>7296</v>
      </c>
      <c r="K400" t="s">
        <v>5672</v>
      </c>
      <c r="L400">
        <v>8</v>
      </c>
      <c r="M400">
        <v>15</v>
      </c>
      <c r="N400" t="s">
        <v>3712</v>
      </c>
    </row>
    <row r="401" spans="1:14" x14ac:dyDescent="0.35">
      <c r="A401">
        <v>1972.73</v>
      </c>
      <c r="B401" t="s">
        <v>4407</v>
      </c>
      <c r="C401" s="69" t="s">
        <v>3339</v>
      </c>
      <c r="D401">
        <v>0.28958333333333336</v>
      </c>
      <c r="E401">
        <v>12.5</v>
      </c>
      <c r="F401">
        <v>8</v>
      </c>
      <c r="G401" t="s">
        <v>7295</v>
      </c>
      <c r="H401" t="s">
        <v>7296</v>
      </c>
      <c r="K401" t="s">
        <v>5752</v>
      </c>
      <c r="L401">
        <v>56.1</v>
      </c>
      <c r="M401">
        <v>25</v>
      </c>
      <c r="N401" t="s">
        <v>144</v>
      </c>
    </row>
    <row r="402" spans="1:14" x14ac:dyDescent="0.35">
      <c r="A402">
        <v>1973.9159999999999</v>
      </c>
      <c r="B402" t="s">
        <v>4408</v>
      </c>
      <c r="C402" s="69" t="s">
        <v>3339</v>
      </c>
      <c r="D402">
        <v>0.29375000000000001</v>
      </c>
      <c r="E402">
        <v>13.9</v>
      </c>
      <c r="F402">
        <v>8</v>
      </c>
      <c r="G402" t="s">
        <v>7295</v>
      </c>
      <c r="H402" t="s">
        <v>7296</v>
      </c>
      <c r="K402" t="s">
        <v>5752</v>
      </c>
      <c r="L402">
        <v>28.6</v>
      </c>
      <c r="M402">
        <v>22.9</v>
      </c>
      <c r="N402" t="s">
        <v>144</v>
      </c>
    </row>
    <row r="403" spans="1:14" x14ac:dyDescent="0.35">
      <c r="A403">
        <v>1975.133</v>
      </c>
      <c r="B403" t="s">
        <v>4409</v>
      </c>
      <c r="C403" s="69" t="s">
        <v>3339</v>
      </c>
      <c r="D403">
        <v>0.29166666666666669</v>
      </c>
      <c r="E403">
        <v>13.4</v>
      </c>
      <c r="F403">
        <v>8</v>
      </c>
      <c r="G403" t="s">
        <v>7295</v>
      </c>
      <c r="H403" t="s">
        <v>7296</v>
      </c>
      <c r="K403" t="s">
        <v>5752</v>
      </c>
      <c r="L403">
        <v>41.1</v>
      </c>
      <c r="M403">
        <v>25.2</v>
      </c>
      <c r="N403" t="s">
        <v>144</v>
      </c>
    </row>
    <row r="404" spans="1:14" x14ac:dyDescent="0.35">
      <c r="A404">
        <v>1976.3879999999999</v>
      </c>
      <c r="B404" t="s">
        <v>4410</v>
      </c>
      <c r="C404" s="69" t="s">
        <v>3339</v>
      </c>
      <c r="D404">
        <v>0.28958333333333336</v>
      </c>
      <c r="E404">
        <v>17.8</v>
      </c>
      <c r="F404">
        <v>7</v>
      </c>
      <c r="G404" t="s">
        <v>7295</v>
      </c>
      <c r="H404" t="s">
        <v>7296</v>
      </c>
      <c r="K404" t="s">
        <v>5752</v>
      </c>
      <c r="L404">
        <v>26.6</v>
      </c>
      <c r="M404">
        <v>16.5</v>
      </c>
      <c r="N404" t="s">
        <v>144</v>
      </c>
    </row>
    <row r="405" spans="1:14" x14ac:dyDescent="0.35">
      <c r="A405">
        <v>1977.6310000000001</v>
      </c>
      <c r="B405" t="s">
        <v>4411</v>
      </c>
      <c r="C405" s="69" t="s">
        <v>3339</v>
      </c>
      <c r="D405">
        <v>0.28611111111111109</v>
      </c>
      <c r="E405">
        <v>13.2</v>
      </c>
      <c r="F405">
        <v>7</v>
      </c>
      <c r="G405" t="s">
        <v>7295</v>
      </c>
      <c r="H405" t="s">
        <v>7296</v>
      </c>
      <c r="K405" t="s">
        <v>5752</v>
      </c>
      <c r="L405">
        <v>36.799999999999997</v>
      </c>
      <c r="M405">
        <v>34.1</v>
      </c>
      <c r="N405" t="s">
        <v>144</v>
      </c>
    </row>
    <row r="406" spans="1:14" x14ac:dyDescent="0.35">
      <c r="A406">
        <v>1978.874</v>
      </c>
      <c r="B406" t="s">
        <v>4412</v>
      </c>
      <c r="C406" s="69" t="s">
        <v>3339</v>
      </c>
      <c r="D406">
        <v>0.29166666666666669</v>
      </c>
      <c r="E406">
        <v>17.3</v>
      </c>
      <c r="F406">
        <v>8</v>
      </c>
      <c r="G406" t="s">
        <v>7295</v>
      </c>
      <c r="H406" t="s">
        <v>7296</v>
      </c>
      <c r="K406" t="s">
        <v>5752</v>
      </c>
      <c r="L406">
        <v>27.9</v>
      </c>
      <c r="M406">
        <v>24.8</v>
      </c>
      <c r="N406" t="s">
        <v>144</v>
      </c>
    </row>
    <row r="407" spans="1:14" x14ac:dyDescent="0.35">
      <c r="A407">
        <v>2058.3069999999998</v>
      </c>
      <c r="B407" t="s">
        <v>6508</v>
      </c>
      <c r="C407" t="s">
        <v>3899</v>
      </c>
      <c r="D407">
        <v>7.2222222222222215E-2</v>
      </c>
      <c r="F407">
        <v>13</v>
      </c>
      <c r="G407" t="s">
        <v>7295</v>
      </c>
      <c r="H407" t="s">
        <v>7299</v>
      </c>
      <c r="K407" t="s">
        <v>5672</v>
      </c>
      <c r="L407">
        <v>8</v>
      </c>
      <c r="M407">
        <v>18.600000000000001</v>
      </c>
      <c r="N407" t="s">
        <v>3712</v>
      </c>
    </row>
    <row r="408" spans="1:14" x14ac:dyDescent="0.35">
      <c r="A408">
        <v>2058.3910000000001</v>
      </c>
      <c r="B408" t="s">
        <v>7318</v>
      </c>
      <c r="C408" t="s">
        <v>3899</v>
      </c>
      <c r="D408">
        <v>7.5694444444444439E-2</v>
      </c>
      <c r="F408">
        <v>35</v>
      </c>
      <c r="G408" t="s">
        <v>7298</v>
      </c>
      <c r="H408" t="s">
        <v>7299</v>
      </c>
      <c r="K408" t="s">
        <v>5672</v>
      </c>
      <c r="L408">
        <v>19.7</v>
      </c>
      <c r="M408">
        <v>25.1</v>
      </c>
      <c r="N408" t="s">
        <v>3712</v>
      </c>
    </row>
    <row r="409" spans="1:14" x14ac:dyDescent="0.35">
      <c r="A409">
        <v>2058.3989999999999</v>
      </c>
      <c r="B409" t="s">
        <v>4432</v>
      </c>
      <c r="C409" t="s">
        <v>3899</v>
      </c>
      <c r="D409">
        <v>7.2916666666666671E-2</v>
      </c>
      <c r="E409">
        <v>43.5</v>
      </c>
      <c r="F409">
        <v>22</v>
      </c>
      <c r="G409" t="s">
        <v>7295</v>
      </c>
      <c r="H409" t="s">
        <v>7296</v>
      </c>
      <c r="K409" t="s">
        <v>5672</v>
      </c>
      <c r="L409">
        <v>11.7</v>
      </c>
      <c r="M409">
        <v>15</v>
      </c>
      <c r="N409" t="s">
        <v>3712</v>
      </c>
    </row>
    <row r="410" spans="1:14" x14ac:dyDescent="0.35">
      <c r="A410">
        <v>2062.8000000000002</v>
      </c>
      <c r="B410" t="s">
        <v>6512</v>
      </c>
      <c r="C410" t="s">
        <v>3502</v>
      </c>
      <c r="D410">
        <v>0.12013888888888889</v>
      </c>
      <c r="F410">
        <v>0.9</v>
      </c>
      <c r="G410" t="s">
        <v>7295</v>
      </c>
      <c r="H410" t="s">
        <v>7303</v>
      </c>
      <c r="K410" t="s">
        <v>5672</v>
      </c>
      <c r="L410">
        <v>70.599999999999994</v>
      </c>
      <c r="M410">
        <v>61</v>
      </c>
      <c r="N410" t="s">
        <v>144</v>
      </c>
    </row>
    <row r="411" spans="1:14" x14ac:dyDescent="0.35">
      <c r="A411">
        <v>2069.0830000000001</v>
      </c>
      <c r="B411" t="s">
        <v>4435</v>
      </c>
      <c r="C411" s="69" t="s">
        <v>3290</v>
      </c>
      <c r="D411">
        <v>0.32013888888888886</v>
      </c>
      <c r="E411">
        <v>16</v>
      </c>
      <c r="F411">
        <v>8</v>
      </c>
      <c r="G411" t="s">
        <v>7295</v>
      </c>
      <c r="H411" t="s">
        <v>7296</v>
      </c>
      <c r="K411" t="s">
        <v>5677</v>
      </c>
      <c r="L411">
        <v>12.8</v>
      </c>
      <c r="M411">
        <v>18.5</v>
      </c>
      <c r="N411" t="s">
        <v>144</v>
      </c>
    </row>
    <row r="412" spans="1:14" x14ac:dyDescent="0.35">
      <c r="A412">
        <v>2069.2049999999999</v>
      </c>
      <c r="B412" t="s">
        <v>4436</v>
      </c>
      <c r="C412" s="69" t="s">
        <v>3290</v>
      </c>
      <c r="D412">
        <v>0.19791666666666666</v>
      </c>
      <c r="E412">
        <v>15.9</v>
      </c>
      <c r="F412">
        <v>8</v>
      </c>
      <c r="G412" t="s">
        <v>7295</v>
      </c>
      <c r="H412" t="s">
        <v>7296</v>
      </c>
      <c r="K412" t="s">
        <v>5677</v>
      </c>
      <c r="L412">
        <v>44.2</v>
      </c>
      <c r="M412">
        <v>33.700000000000003</v>
      </c>
      <c r="N412" t="s">
        <v>144</v>
      </c>
    </row>
    <row r="413" spans="1:14" x14ac:dyDescent="0.35">
      <c r="A413">
        <v>2069.9870000000001</v>
      </c>
      <c r="B413" t="s">
        <v>4437</v>
      </c>
      <c r="C413" s="69" t="s">
        <v>3290</v>
      </c>
      <c r="D413">
        <v>0.2013888888888889</v>
      </c>
      <c r="E413">
        <v>14.4</v>
      </c>
      <c r="F413">
        <v>7</v>
      </c>
      <c r="G413" t="s">
        <v>7295</v>
      </c>
      <c r="H413" t="s">
        <v>7296</v>
      </c>
      <c r="K413" t="s">
        <v>5677</v>
      </c>
      <c r="L413">
        <v>12.6</v>
      </c>
      <c r="M413">
        <v>15</v>
      </c>
      <c r="N413" t="s">
        <v>144</v>
      </c>
    </row>
    <row r="414" spans="1:14" x14ac:dyDescent="0.35">
      <c r="A414">
        <v>2070.9209999999998</v>
      </c>
      <c r="B414" t="s">
        <v>4438</v>
      </c>
      <c r="C414" s="69" t="s">
        <v>3290</v>
      </c>
      <c r="D414">
        <v>0.16805555555555557</v>
      </c>
      <c r="E414">
        <v>12.1</v>
      </c>
      <c r="F414">
        <v>5</v>
      </c>
      <c r="G414" t="s">
        <v>7295</v>
      </c>
      <c r="H414" t="s">
        <v>7296</v>
      </c>
      <c r="K414" t="s">
        <v>5677</v>
      </c>
      <c r="L414">
        <v>16.8</v>
      </c>
      <c r="M414">
        <v>19.3</v>
      </c>
      <c r="N414" t="s">
        <v>144</v>
      </c>
    </row>
    <row r="415" spans="1:14" x14ac:dyDescent="0.35">
      <c r="A415">
        <v>2076.0320000000002</v>
      </c>
      <c r="B415" t="s">
        <v>4442</v>
      </c>
      <c r="C415" s="69" t="s">
        <v>3339</v>
      </c>
      <c r="D415">
        <v>0.50555555555555554</v>
      </c>
      <c r="E415">
        <v>13.3</v>
      </c>
      <c r="F415">
        <v>8</v>
      </c>
      <c r="G415" t="s">
        <v>7295</v>
      </c>
      <c r="H415" t="s">
        <v>7296</v>
      </c>
      <c r="K415" t="s">
        <v>5677</v>
      </c>
      <c r="L415">
        <v>18.7</v>
      </c>
      <c r="M415">
        <v>15.2</v>
      </c>
      <c r="N415" t="s">
        <v>144</v>
      </c>
    </row>
    <row r="416" spans="1:14" x14ac:dyDescent="0.35">
      <c r="A416">
        <v>2132.7179999999998</v>
      </c>
      <c r="B416" t="s">
        <v>6524</v>
      </c>
      <c r="C416" t="s">
        <v>3502</v>
      </c>
      <c r="D416">
        <v>0.25208333333333333</v>
      </c>
      <c r="F416">
        <v>0.5</v>
      </c>
      <c r="G416" t="s">
        <v>7295</v>
      </c>
      <c r="H416" t="s">
        <v>7303</v>
      </c>
      <c r="K416" t="s">
        <v>5672</v>
      </c>
      <c r="L416">
        <v>73.3</v>
      </c>
      <c r="M416">
        <v>65.400000000000006</v>
      </c>
      <c r="N416" t="s">
        <v>144</v>
      </c>
    </row>
    <row r="417" spans="1:14" x14ac:dyDescent="0.35">
      <c r="A417">
        <v>2135.123</v>
      </c>
      <c r="B417" t="s">
        <v>6526</v>
      </c>
      <c r="C417" t="s">
        <v>3502</v>
      </c>
      <c r="D417">
        <v>0.26250000000000001</v>
      </c>
      <c r="F417">
        <v>0.6</v>
      </c>
      <c r="G417" t="s">
        <v>7295</v>
      </c>
      <c r="H417" t="s">
        <v>7303</v>
      </c>
      <c r="K417" t="s">
        <v>5672</v>
      </c>
      <c r="L417">
        <v>74.2</v>
      </c>
      <c r="M417">
        <v>57.2</v>
      </c>
      <c r="N417" t="s">
        <v>2905</v>
      </c>
    </row>
    <row r="418" spans="1:14" x14ac:dyDescent="0.35">
      <c r="A418">
        <v>2200.9470000000001</v>
      </c>
      <c r="B418" t="s">
        <v>4469</v>
      </c>
      <c r="C418" s="69" t="s">
        <v>3339</v>
      </c>
      <c r="D418">
        <v>0.35208333333333336</v>
      </c>
      <c r="E418">
        <v>13.7</v>
      </c>
      <c r="F418">
        <v>10</v>
      </c>
      <c r="G418" t="s">
        <v>7295</v>
      </c>
      <c r="H418" t="s">
        <v>7296</v>
      </c>
      <c r="K418" t="s">
        <v>5752</v>
      </c>
      <c r="L418">
        <v>11.1</v>
      </c>
      <c r="M418">
        <v>15</v>
      </c>
      <c r="N418" t="s">
        <v>144</v>
      </c>
    </row>
    <row r="419" spans="1:14" x14ac:dyDescent="0.35">
      <c r="A419">
        <v>2202.739</v>
      </c>
      <c r="B419" t="s">
        <v>6530</v>
      </c>
      <c r="C419" t="s">
        <v>3899</v>
      </c>
      <c r="D419">
        <v>0.05</v>
      </c>
      <c r="F419">
        <v>12</v>
      </c>
      <c r="G419" t="s">
        <v>7295</v>
      </c>
      <c r="H419" t="s">
        <v>7299</v>
      </c>
      <c r="K419" t="s">
        <v>5672</v>
      </c>
      <c r="L419">
        <v>7.9</v>
      </c>
      <c r="M419">
        <v>3</v>
      </c>
      <c r="N419" t="s">
        <v>3712</v>
      </c>
    </row>
    <row r="420" spans="1:14" x14ac:dyDescent="0.35">
      <c r="A420">
        <v>2214.5479999999998</v>
      </c>
      <c r="B420" t="s">
        <v>4478</v>
      </c>
      <c r="C420" s="69" t="s">
        <v>3339</v>
      </c>
      <c r="D420">
        <v>0.24791666666666667</v>
      </c>
      <c r="E420">
        <v>14.2</v>
      </c>
      <c r="F420">
        <v>9</v>
      </c>
      <c r="G420" t="s">
        <v>7295</v>
      </c>
      <c r="H420" t="s">
        <v>7296</v>
      </c>
      <c r="K420" t="s">
        <v>5752</v>
      </c>
      <c r="L420">
        <v>8.3000000000000007</v>
      </c>
      <c r="M420">
        <v>15</v>
      </c>
      <c r="N420" t="s">
        <v>144</v>
      </c>
    </row>
    <row r="421" spans="1:14" x14ac:dyDescent="0.35">
      <c r="A421">
        <v>2219.3380000000002</v>
      </c>
      <c r="B421" t="s">
        <v>4480</v>
      </c>
      <c r="C421" s="69" t="s">
        <v>3339</v>
      </c>
      <c r="D421">
        <v>0.37152777777777779</v>
      </c>
      <c r="E421">
        <v>12.6</v>
      </c>
      <c r="F421">
        <v>8</v>
      </c>
      <c r="G421" t="s">
        <v>7295</v>
      </c>
      <c r="H421" t="s">
        <v>7296</v>
      </c>
      <c r="K421" t="s">
        <v>5677</v>
      </c>
      <c r="L421">
        <v>8.1999999999999993</v>
      </c>
      <c r="M421">
        <v>15</v>
      </c>
      <c r="N421" t="s">
        <v>144</v>
      </c>
    </row>
    <row r="422" spans="1:14" x14ac:dyDescent="0.35">
      <c r="A422">
        <v>2246.2379999999998</v>
      </c>
      <c r="B422" t="s">
        <v>4484</v>
      </c>
      <c r="C422" s="69" t="s">
        <v>3339</v>
      </c>
      <c r="D422">
        <v>7.2916666666666671E-2</v>
      </c>
      <c r="E422">
        <v>14.9</v>
      </c>
      <c r="F422">
        <v>11</v>
      </c>
      <c r="G422" t="s">
        <v>7295</v>
      </c>
      <c r="H422" t="s">
        <v>7296</v>
      </c>
      <c r="K422" t="s">
        <v>5752</v>
      </c>
      <c r="L422">
        <v>8</v>
      </c>
      <c r="M422">
        <v>16.7</v>
      </c>
      <c r="N422" t="e">
        <v>#NAME?</v>
      </c>
    </row>
    <row r="423" spans="1:14" x14ac:dyDescent="0.35">
      <c r="A423">
        <v>2275.3440000000001</v>
      </c>
      <c r="B423" t="s">
        <v>4491</v>
      </c>
      <c r="C423" s="69" t="s">
        <v>3339</v>
      </c>
      <c r="D423">
        <v>0.12430555555555556</v>
      </c>
      <c r="E423">
        <v>18.2</v>
      </c>
      <c r="F423">
        <v>18</v>
      </c>
      <c r="G423" t="s">
        <v>7295</v>
      </c>
      <c r="H423" t="s">
        <v>7296</v>
      </c>
      <c r="K423" t="s">
        <v>5677</v>
      </c>
      <c r="L423">
        <v>13.3</v>
      </c>
      <c r="M423">
        <v>16.3</v>
      </c>
      <c r="N423" t="s">
        <v>144</v>
      </c>
    </row>
    <row r="424" spans="1:14" x14ac:dyDescent="0.35">
      <c r="A424">
        <v>2275.3560000000002</v>
      </c>
      <c r="B424" t="s">
        <v>7319</v>
      </c>
      <c r="C424" t="s">
        <v>3339</v>
      </c>
      <c r="D424">
        <v>0.13194444444444445</v>
      </c>
      <c r="F424">
        <v>15</v>
      </c>
      <c r="G424" t="s">
        <v>7298</v>
      </c>
      <c r="H424" t="s">
        <v>7299</v>
      </c>
      <c r="K424" t="s">
        <v>5677</v>
      </c>
      <c r="L424">
        <v>20.3</v>
      </c>
      <c r="M424">
        <v>5.8</v>
      </c>
      <c r="N424" t="s">
        <v>144</v>
      </c>
    </row>
    <row r="425" spans="1:14" x14ac:dyDescent="0.35">
      <c r="A425">
        <v>2282.2779999999998</v>
      </c>
      <c r="B425" t="s">
        <v>4496</v>
      </c>
      <c r="C425" s="69" t="s">
        <v>3339</v>
      </c>
      <c r="D425">
        <v>0.10555555555555556</v>
      </c>
      <c r="E425">
        <v>18.2</v>
      </c>
      <c r="F425">
        <v>14</v>
      </c>
      <c r="G425" t="s">
        <v>7295</v>
      </c>
      <c r="H425" t="s">
        <v>7296</v>
      </c>
      <c r="K425" t="s">
        <v>5752</v>
      </c>
      <c r="L425">
        <v>20.6</v>
      </c>
      <c r="M425">
        <v>19.100000000000001</v>
      </c>
      <c r="N425" t="s">
        <v>2905</v>
      </c>
    </row>
    <row r="426" spans="1:14" x14ac:dyDescent="0.35">
      <c r="A426">
        <v>2286.933</v>
      </c>
      <c r="B426" t="s">
        <v>6542</v>
      </c>
      <c r="C426" t="s">
        <v>3502</v>
      </c>
      <c r="D426">
        <v>0.5180555555555556</v>
      </c>
      <c r="F426">
        <v>0.6</v>
      </c>
      <c r="G426" t="s">
        <v>7295</v>
      </c>
      <c r="H426" t="s">
        <v>7303</v>
      </c>
      <c r="K426" t="s">
        <v>5672</v>
      </c>
      <c r="L426">
        <v>88.3</v>
      </c>
      <c r="M426">
        <v>54.3</v>
      </c>
      <c r="N426" t="e">
        <v>#NAME?</v>
      </c>
    </row>
    <row r="427" spans="1:14" x14ac:dyDescent="0.35">
      <c r="A427">
        <v>2300.9520000000002</v>
      </c>
      <c r="B427" t="s">
        <v>4500</v>
      </c>
      <c r="C427" s="69" t="s">
        <v>3290</v>
      </c>
      <c r="D427">
        <v>0.27916666666666667</v>
      </c>
      <c r="E427">
        <v>15.4</v>
      </c>
      <c r="F427">
        <v>5</v>
      </c>
      <c r="G427" t="s">
        <v>7295</v>
      </c>
      <c r="H427" t="s">
        <v>7296</v>
      </c>
      <c r="K427" t="s">
        <v>5677</v>
      </c>
      <c r="L427">
        <v>25.5</v>
      </c>
      <c r="M427">
        <v>18.2</v>
      </c>
      <c r="N427" t="s">
        <v>2905</v>
      </c>
    </row>
    <row r="428" spans="1:14" x14ac:dyDescent="0.35">
      <c r="A428">
        <v>2302.768</v>
      </c>
      <c r="B428" t="s">
        <v>4501</v>
      </c>
      <c r="C428" s="69" t="s">
        <v>3339</v>
      </c>
      <c r="D428">
        <v>0.26250000000000001</v>
      </c>
      <c r="E428">
        <v>14.7</v>
      </c>
      <c r="F428">
        <v>5</v>
      </c>
      <c r="G428" t="s">
        <v>7295</v>
      </c>
      <c r="H428" t="s">
        <v>7296</v>
      </c>
      <c r="K428" t="s">
        <v>5677</v>
      </c>
      <c r="L428">
        <v>11.5</v>
      </c>
      <c r="M428">
        <v>46.3</v>
      </c>
      <c r="N428" t="s">
        <v>144</v>
      </c>
    </row>
    <row r="429" spans="1:14" x14ac:dyDescent="0.35">
      <c r="A429">
        <v>2302.7809999999999</v>
      </c>
      <c r="B429" t="s">
        <v>4506</v>
      </c>
      <c r="C429" s="69" t="s">
        <v>3339</v>
      </c>
      <c r="D429">
        <v>0.46250000000000002</v>
      </c>
      <c r="E429">
        <v>15.1</v>
      </c>
      <c r="F429">
        <v>4</v>
      </c>
      <c r="G429" t="s">
        <v>7295</v>
      </c>
      <c r="H429" t="s">
        <v>7296</v>
      </c>
      <c r="K429" t="s">
        <v>5677</v>
      </c>
      <c r="L429">
        <v>14.2</v>
      </c>
      <c r="M429">
        <v>45</v>
      </c>
      <c r="N429" t="s">
        <v>144</v>
      </c>
    </row>
    <row r="430" spans="1:14" x14ac:dyDescent="0.35">
      <c r="A430">
        <v>2319.0450000000001</v>
      </c>
      <c r="B430" t="s">
        <v>6550</v>
      </c>
      <c r="C430" t="s">
        <v>3899</v>
      </c>
      <c r="D430">
        <v>0.05</v>
      </c>
      <c r="F430">
        <v>16</v>
      </c>
      <c r="G430" t="s">
        <v>7295</v>
      </c>
      <c r="H430" t="s">
        <v>7299</v>
      </c>
      <c r="K430" t="s">
        <v>5672</v>
      </c>
      <c r="L430">
        <v>47.2</v>
      </c>
      <c r="M430">
        <v>8</v>
      </c>
      <c r="N430" t="s">
        <v>3712</v>
      </c>
    </row>
    <row r="431" spans="1:14" x14ac:dyDescent="0.35">
      <c r="A431">
        <v>2319.2220000000002</v>
      </c>
      <c r="B431" t="s">
        <v>6552</v>
      </c>
      <c r="C431" t="s">
        <v>3710</v>
      </c>
      <c r="D431">
        <v>0.05</v>
      </c>
      <c r="F431">
        <v>8</v>
      </c>
      <c r="G431" t="s">
        <v>7295</v>
      </c>
      <c r="H431" t="s">
        <v>7299</v>
      </c>
      <c r="I431">
        <v>10</v>
      </c>
      <c r="K431" t="s">
        <v>5752</v>
      </c>
      <c r="L431">
        <v>183.1</v>
      </c>
      <c r="M431">
        <v>7.9</v>
      </c>
      <c r="N431" t="s">
        <v>3712</v>
      </c>
    </row>
    <row r="432" spans="1:14" x14ac:dyDescent="0.35">
      <c r="A432">
        <v>2319.413</v>
      </c>
      <c r="B432" t="s">
        <v>6554</v>
      </c>
      <c r="C432" t="s">
        <v>3899</v>
      </c>
      <c r="D432">
        <v>5.0694444444444445E-2</v>
      </c>
      <c r="F432">
        <v>11</v>
      </c>
      <c r="G432" t="s">
        <v>7295</v>
      </c>
      <c r="H432" t="s">
        <v>7299</v>
      </c>
      <c r="K432" t="s">
        <v>5672</v>
      </c>
      <c r="L432">
        <v>41.8</v>
      </c>
      <c r="M432">
        <v>6.7</v>
      </c>
      <c r="N432" t="s">
        <v>3712</v>
      </c>
    </row>
    <row r="433" spans="1:14" x14ac:dyDescent="0.35">
      <c r="A433">
        <v>2320.4059999999999</v>
      </c>
      <c r="B433" t="s">
        <v>6556</v>
      </c>
      <c r="C433" t="s">
        <v>3710</v>
      </c>
      <c r="D433">
        <v>0.05</v>
      </c>
      <c r="F433">
        <v>15</v>
      </c>
      <c r="G433" t="s">
        <v>7295</v>
      </c>
      <c r="H433" t="s">
        <v>7299</v>
      </c>
      <c r="K433" t="s">
        <v>5752</v>
      </c>
      <c r="L433">
        <v>194.2</v>
      </c>
      <c r="M433">
        <v>7</v>
      </c>
      <c r="N433" t="s">
        <v>3712</v>
      </c>
    </row>
    <row r="434" spans="1:14" x14ac:dyDescent="0.35">
      <c r="A434">
        <v>2321.6579999999999</v>
      </c>
      <c r="B434" t="s">
        <v>6558</v>
      </c>
      <c r="C434" t="s">
        <v>3710</v>
      </c>
      <c r="D434">
        <v>4.9305555555555554E-2</v>
      </c>
      <c r="F434">
        <v>13</v>
      </c>
      <c r="G434" t="s">
        <v>7295</v>
      </c>
      <c r="H434" t="s">
        <v>7299</v>
      </c>
      <c r="K434" t="s">
        <v>5752</v>
      </c>
      <c r="L434">
        <v>203.5</v>
      </c>
      <c r="M434">
        <v>7.4</v>
      </c>
      <c r="N434" t="s">
        <v>3712</v>
      </c>
    </row>
    <row r="435" spans="1:14" x14ac:dyDescent="0.35">
      <c r="A435">
        <v>2322.8690000000001</v>
      </c>
      <c r="B435" t="s">
        <v>6560</v>
      </c>
      <c r="C435" t="s">
        <v>3710</v>
      </c>
      <c r="D435">
        <v>4.8611111111111112E-2</v>
      </c>
      <c r="F435">
        <v>13</v>
      </c>
      <c r="G435" t="s">
        <v>7295</v>
      </c>
      <c r="H435" t="s">
        <v>7299</v>
      </c>
      <c r="K435" t="s">
        <v>5752</v>
      </c>
      <c r="L435">
        <v>186.6</v>
      </c>
      <c r="M435">
        <v>8</v>
      </c>
      <c r="N435" t="s">
        <v>3712</v>
      </c>
    </row>
    <row r="436" spans="1:14" x14ac:dyDescent="0.35">
      <c r="A436">
        <v>2324.0709999999999</v>
      </c>
      <c r="B436" t="s">
        <v>6562</v>
      </c>
      <c r="C436" t="s">
        <v>3710</v>
      </c>
      <c r="D436">
        <v>4.7222222222222221E-2</v>
      </c>
      <c r="F436">
        <v>10</v>
      </c>
      <c r="G436" t="s">
        <v>7295</v>
      </c>
      <c r="H436" t="s">
        <v>7299</v>
      </c>
      <c r="K436" t="s">
        <v>5752</v>
      </c>
      <c r="L436">
        <v>149.19999999999999</v>
      </c>
      <c r="M436">
        <v>8.9</v>
      </c>
      <c r="N436" t="s">
        <v>3712</v>
      </c>
    </row>
    <row r="437" spans="1:14" x14ac:dyDescent="0.35">
      <c r="A437">
        <v>2325.2939999999999</v>
      </c>
      <c r="B437" t="s">
        <v>6564</v>
      </c>
      <c r="C437" t="s">
        <v>3710</v>
      </c>
      <c r="D437">
        <v>4.791666666666667E-2</v>
      </c>
      <c r="F437">
        <v>11</v>
      </c>
      <c r="G437" t="s">
        <v>7295</v>
      </c>
      <c r="H437" t="s">
        <v>7299</v>
      </c>
      <c r="K437" t="s">
        <v>5752</v>
      </c>
      <c r="L437">
        <v>145.30000000000001</v>
      </c>
      <c r="M437">
        <v>7.2</v>
      </c>
      <c r="N437" t="s">
        <v>3712</v>
      </c>
    </row>
    <row r="438" spans="1:14" x14ac:dyDescent="0.35">
      <c r="A438">
        <v>2326.5239999999999</v>
      </c>
      <c r="B438" t="s">
        <v>6566</v>
      </c>
      <c r="C438" t="s">
        <v>3710</v>
      </c>
      <c r="D438">
        <v>4.791666666666667E-2</v>
      </c>
      <c r="F438">
        <v>11</v>
      </c>
      <c r="G438" t="s">
        <v>7295</v>
      </c>
      <c r="H438" t="s">
        <v>7299</v>
      </c>
      <c r="K438" t="s">
        <v>5752</v>
      </c>
      <c r="L438">
        <v>100.4</v>
      </c>
      <c r="M438">
        <v>7.2</v>
      </c>
      <c r="N438" t="s">
        <v>3712</v>
      </c>
    </row>
    <row r="439" spans="1:14" x14ac:dyDescent="0.35">
      <c r="A439">
        <v>2366.2800000000002</v>
      </c>
      <c r="B439" t="s">
        <v>4517</v>
      </c>
      <c r="C439" s="69" t="s">
        <v>3339</v>
      </c>
      <c r="D439">
        <v>0.51736111111111116</v>
      </c>
      <c r="E439">
        <v>13.1</v>
      </c>
      <c r="F439">
        <v>8</v>
      </c>
      <c r="G439" t="s">
        <v>7295</v>
      </c>
      <c r="H439" t="s">
        <v>7296</v>
      </c>
      <c r="K439" t="s">
        <v>5752</v>
      </c>
      <c r="L439">
        <v>15.6</v>
      </c>
      <c r="M439">
        <v>15</v>
      </c>
      <c r="N439" t="s">
        <v>144</v>
      </c>
    </row>
    <row r="440" spans="1:14" x14ac:dyDescent="0.35">
      <c r="A440">
        <v>2430.0810000000001</v>
      </c>
      <c r="B440" t="s">
        <v>4522</v>
      </c>
      <c r="C440" s="69" t="s">
        <v>3290</v>
      </c>
      <c r="D440">
        <v>0.19444444444444445</v>
      </c>
      <c r="E440">
        <v>14</v>
      </c>
      <c r="F440">
        <v>7</v>
      </c>
      <c r="G440" t="s">
        <v>7295</v>
      </c>
      <c r="H440" t="s">
        <v>7296</v>
      </c>
      <c r="K440" t="s">
        <v>5677</v>
      </c>
      <c r="L440">
        <v>8.3000000000000007</v>
      </c>
      <c r="M440">
        <v>15</v>
      </c>
      <c r="N440" t="s">
        <v>144</v>
      </c>
    </row>
    <row r="441" spans="1:14" x14ac:dyDescent="0.35">
      <c r="A441">
        <v>2432.0839999999998</v>
      </c>
      <c r="B441" t="s">
        <v>4523</v>
      </c>
      <c r="C441" s="69" t="s">
        <v>3290</v>
      </c>
      <c r="D441">
        <v>0.19305555555555556</v>
      </c>
      <c r="E441">
        <v>9.9</v>
      </c>
      <c r="F441">
        <v>5</v>
      </c>
      <c r="G441" t="s">
        <v>7295</v>
      </c>
      <c r="H441" t="s">
        <v>7296</v>
      </c>
      <c r="K441" t="s">
        <v>5677</v>
      </c>
      <c r="L441">
        <v>8</v>
      </c>
      <c r="M441">
        <v>15</v>
      </c>
      <c r="N441" t="s">
        <v>144</v>
      </c>
    </row>
    <row r="442" spans="1:14" x14ac:dyDescent="0.35">
      <c r="A442">
        <v>2432.3180000000002</v>
      </c>
      <c r="B442" t="s">
        <v>4524</v>
      </c>
      <c r="C442" s="69" t="s">
        <v>3290</v>
      </c>
      <c r="D442">
        <v>0.19236111111111112</v>
      </c>
      <c r="E442">
        <v>11.1</v>
      </c>
      <c r="F442">
        <v>5</v>
      </c>
      <c r="G442" t="s">
        <v>7295</v>
      </c>
      <c r="H442" t="s">
        <v>7296</v>
      </c>
      <c r="K442" t="s">
        <v>5677</v>
      </c>
      <c r="L442">
        <v>8.5</v>
      </c>
      <c r="M442">
        <v>15</v>
      </c>
      <c r="N442" t="s">
        <v>144</v>
      </c>
    </row>
    <row r="443" spans="1:14" x14ac:dyDescent="0.35">
      <c r="A443">
        <v>2434.2130000000002</v>
      </c>
      <c r="B443" t="s">
        <v>4525</v>
      </c>
      <c r="C443" s="69" t="s">
        <v>3290</v>
      </c>
      <c r="D443">
        <v>0.19097222222222221</v>
      </c>
      <c r="E443">
        <v>9.1999999999999993</v>
      </c>
      <c r="F443">
        <v>5</v>
      </c>
      <c r="G443" t="s">
        <v>7295</v>
      </c>
      <c r="H443" t="s">
        <v>7296</v>
      </c>
      <c r="I443">
        <v>10</v>
      </c>
      <c r="K443" t="s">
        <v>5677</v>
      </c>
      <c r="L443">
        <v>8</v>
      </c>
      <c r="M443">
        <v>15</v>
      </c>
      <c r="N443" t="s">
        <v>144</v>
      </c>
    </row>
    <row r="444" spans="1:14" x14ac:dyDescent="0.35">
      <c r="A444">
        <v>2435.2640000000001</v>
      </c>
      <c r="B444" t="s">
        <v>4526</v>
      </c>
      <c r="C444" s="69" t="s">
        <v>3290</v>
      </c>
      <c r="D444">
        <v>0.19305555555555556</v>
      </c>
      <c r="E444">
        <v>11.3</v>
      </c>
      <c r="F444">
        <v>6</v>
      </c>
      <c r="G444" t="s">
        <v>7295</v>
      </c>
      <c r="H444" t="s">
        <v>7296</v>
      </c>
      <c r="K444" t="s">
        <v>5677</v>
      </c>
      <c r="L444">
        <v>11.5</v>
      </c>
      <c r="M444">
        <v>15</v>
      </c>
      <c r="N444" t="s">
        <v>144</v>
      </c>
    </row>
    <row r="445" spans="1:14" x14ac:dyDescent="0.35">
      <c r="A445">
        <v>2437.2469999999998</v>
      </c>
      <c r="B445" t="s">
        <v>4527</v>
      </c>
      <c r="C445" s="69" t="s">
        <v>3290</v>
      </c>
      <c r="D445">
        <v>0.18541666666666667</v>
      </c>
      <c r="E445">
        <v>10.4</v>
      </c>
      <c r="F445">
        <v>5</v>
      </c>
      <c r="G445" t="s">
        <v>7295</v>
      </c>
      <c r="H445" t="s">
        <v>7296</v>
      </c>
      <c r="K445" t="s">
        <v>5677</v>
      </c>
      <c r="L445">
        <v>8.6999999999999993</v>
      </c>
      <c r="M445">
        <v>15</v>
      </c>
      <c r="N445" t="s">
        <v>144</v>
      </c>
    </row>
    <row r="446" spans="1:14" x14ac:dyDescent="0.35">
      <c r="A446">
        <v>2437.5279999999998</v>
      </c>
      <c r="B446" t="s">
        <v>4528</v>
      </c>
      <c r="C446" s="69" t="s">
        <v>3290</v>
      </c>
      <c r="D446">
        <v>0.19652777777777777</v>
      </c>
      <c r="E446">
        <v>10.199999999999999</v>
      </c>
      <c r="F446">
        <v>5</v>
      </c>
      <c r="G446" t="s">
        <v>7295</v>
      </c>
      <c r="H446" t="s">
        <v>7296</v>
      </c>
      <c r="K446" t="s">
        <v>5677</v>
      </c>
      <c r="L446">
        <v>8</v>
      </c>
      <c r="M446">
        <v>15</v>
      </c>
      <c r="N446" t="s">
        <v>144</v>
      </c>
    </row>
    <row r="447" spans="1:14" x14ac:dyDescent="0.35">
      <c r="A447">
        <v>2437.864</v>
      </c>
      <c r="B447" t="s">
        <v>4529</v>
      </c>
      <c r="C447" s="69" t="s">
        <v>3290</v>
      </c>
      <c r="D447">
        <v>0.19166666666666668</v>
      </c>
      <c r="E447">
        <v>11.5</v>
      </c>
      <c r="F447">
        <v>5</v>
      </c>
      <c r="G447" t="s">
        <v>7295</v>
      </c>
      <c r="H447" t="s">
        <v>7296</v>
      </c>
      <c r="K447" t="s">
        <v>5677</v>
      </c>
      <c r="L447">
        <v>10.3</v>
      </c>
      <c r="M447">
        <v>15</v>
      </c>
      <c r="N447" t="s">
        <v>144</v>
      </c>
    </row>
    <row r="448" spans="1:14" x14ac:dyDescent="0.35">
      <c r="A448">
        <v>2464.0990000000002</v>
      </c>
      <c r="B448" t="s">
        <v>4535</v>
      </c>
      <c r="C448" t="s">
        <v>3710</v>
      </c>
      <c r="D448">
        <v>7.9861111111111105E-2</v>
      </c>
      <c r="E448">
        <v>14.3</v>
      </c>
      <c r="F448">
        <v>8</v>
      </c>
      <c r="G448" t="s">
        <v>7295</v>
      </c>
      <c r="H448" t="s">
        <v>7296</v>
      </c>
      <c r="K448" t="s">
        <v>5672</v>
      </c>
      <c r="L448">
        <v>10</v>
      </c>
      <c r="M448">
        <v>16.5</v>
      </c>
      <c r="N448" t="s">
        <v>3712</v>
      </c>
    </row>
    <row r="449" spans="1:14" x14ac:dyDescent="0.35">
      <c r="A449">
        <v>2479.3110000000001</v>
      </c>
      <c r="B449" t="s">
        <v>6588</v>
      </c>
      <c r="C449" t="s">
        <v>3899</v>
      </c>
      <c r="D449">
        <v>0.49027777777777776</v>
      </c>
      <c r="F449">
        <v>13</v>
      </c>
      <c r="G449" t="s">
        <v>7295</v>
      </c>
      <c r="H449" t="s">
        <v>7299</v>
      </c>
      <c r="K449" t="s">
        <v>5672</v>
      </c>
      <c r="L449">
        <v>15.8</v>
      </c>
      <c r="M449">
        <v>4</v>
      </c>
      <c r="N449" t="s">
        <v>3712</v>
      </c>
    </row>
    <row r="450" spans="1:14" x14ac:dyDescent="0.35">
      <c r="A450">
        <v>2503.7350000000001</v>
      </c>
      <c r="B450" t="s">
        <v>4668</v>
      </c>
      <c r="C450" s="69" t="s">
        <v>3290</v>
      </c>
      <c r="D450">
        <v>0.32291666666666669</v>
      </c>
      <c r="E450">
        <v>11.4</v>
      </c>
      <c r="F450">
        <v>7</v>
      </c>
      <c r="G450" t="s">
        <v>7295</v>
      </c>
      <c r="H450" t="s">
        <v>7296</v>
      </c>
      <c r="K450" t="s">
        <v>5677</v>
      </c>
      <c r="L450">
        <v>12.5</v>
      </c>
      <c r="M450">
        <v>15</v>
      </c>
      <c r="N450" t="s">
        <v>144</v>
      </c>
    </row>
    <row r="451" spans="1:14" x14ac:dyDescent="0.35">
      <c r="A451">
        <v>2504.547</v>
      </c>
      <c r="B451" t="s">
        <v>4670</v>
      </c>
      <c r="C451" s="69" t="s">
        <v>3290</v>
      </c>
      <c r="D451">
        <v>0.32361111111111113</v>
      </c>
      <c r="E451">
        <v>12</v>
      </c>
      <c r="F451">
        <v>9</v>
      </c>
      <c r="G451" t="s">
        <v>7295</v>
      </c>
      <c r="H451" t="s">
        <v>7296</v>
      </c>
      <c r="K451" t="s">
        <v>5677</v>
      </c>
      <c r="L451">
        <v>8.1</v>
      </c>
      <c r="M451">
        <v>15</v>
      </c>
      <c r="N451" t="s">
        <v>144</v>
      </c>
    </row>
    <row r="452" spans="1:14" x14ac:dyDescent="0.35">
      <c r="A452">
        <v>2556.4</v>
      </c>
      <c r="B452" t="s">
        <v>4716</v>
      </c>
      <c r="C452" s="69" t="s">
        <v>3339</v>
      </c>
      <c r="D452">
        <v>0.30902777777777779</v>
      </c>
      <c r="E452">
        <v>14.5</v>
      </c>
      <c r="F452">
        <v>6</v>
      </c>
      <c r="G452" t="s">
        <v>7295</v>
      </c>
      <c r="H452" t="s">
        <v>7296</v>
      </c>
      <c r="K452" t="s">
        <v>5752</v>
      </c>
      <c r="L452">
        <v>10</v>
      </c>
      <c r="M452">
        <v>20.9</v>
      </c>
      <c r="N452" t="s">
        <v>2905</v>
      </c>
    </row>
    <row r="453" spans="1:14" x14ac:dyDescent="0.35">
      <c r="A453">
        <v>2563.7269999999999</v>
      </c>
      <c r="B453" t="s">
        <v>6596</v>
      </c>
      <c r="C453" t="s">
        <v>3502</v>
      </c>
      <c r="D453">
        <v>0.11388888888888889</v>
      </c>
      <c r="F453">
        <v>0.6</v>
      </c>
      <c r="G453" t="s">
        <v>7295</v>
      </c>
      <c r="H453" t="s">
        <v>7303</v>
      </c>
      <c r="J453" t="s">
        <v>4721</v>
      </c>
      <c r="K453" t="s">
        <v>5672</v>
      </c>
      <c r="L453">
        <v>63.2</v>
      </c>
      <c r="M453">
        <v>56.6</v>
      </c>
      <c r="N453" t="s">
        <v>144</v>
      </c>
    </row>
    <row r="454" spans="1:14" x14ac:dyDescent="0.35">
      <c r="A454">
        <v>2564.7089999999998</v>
      </c>
      <c r="B454" t="s">
        <v>6598</v>
      </c>
      <c r="C454" t="s">
        <v>3502</v>
      </c>
      <c r="D454">
        <v>0.42430555555555555</v>
      </c>
      <c r="F454">
        <v>0.7</v>
      </c>
      <c r="G454" t="s">
        <v>7295</v>
      </c>
      <c r="H454" t="s">
        <v>7303</v>
      </c>
      <c r="J454" t="s">
        <v>4721</v>
      </c>
      <c r="K454" t="s">
        <v>5672</v>
      </c>
      <c r="L454">
        <v>114.1</v>
      </c>
      <c r="M454">
        <v>55.3</v>
      </c>
      <c r="N454" t="s">
        <v>144</v>
      </c>
    </row>
    <row r="455" spans="1:14" x14ac:dyDescent="0.35">
      <c r="A455">
        <v>2570.9580000000001</v>
      </c>
      <c r="B455" t="s">
        <v>4725</v>
      </c>
      <c r="C455" s="69" t="s">
        <v>3339</v>
      </c>
      <c r="D455">
        <v>0.17291666666666666</v>
      </c>
      <c r="E455">
        <v>13</v>
      </c>
      <c r="F455">
        <v>7</v>
      </c>
      <c r="G455" t="s">
        <v>7295</v>
      </c>
      <c r="H455" t="s">
        <v>7296</v>
      </c>
      <c r="K455" t="s">
        <v>5677</v>
      </c>
      <c r="L455">
        <v>8</v>
      </c>
      <c r="M455">
        <v>15</v>
      </c>
      <c r="N455" t="s">
        <v>144</v>
      </c>
    </row>
    <row r="456" spans="1:14" x14ac:dyDescent="0.35">
      <c r="A456">
        <v>2575.36</v>
      </c>
      <c r="B456" t="s">
        <v>4728</v>
      </c>
      <c r="C456" s="69" t="s">
        <v>3290</v>
      </c>
      <c r="D456">
        <v>0.48958333333333331</v>
      </c>
      <c r="E456">
        <v>16</v>
      </c>
      <c r="F456">
        <v>12</v>
      </c>
      <c r="G456" t="s">
        <v>7295</v>
      </c>
      <c r="H456" t="s">
        <v>7296</v>
      </c>
      <c r="K456" t="s">
        <v>5752</v>
      </c>
      <c r="L456">
        <v>9.1</v>
      </c>
      <c r="M456">
        <v>15</v>
      </c>
      <c r="N456" t="s">
        <v>144</v>
      </c>
    </row>
    <row r="457" spans="1:14" x14ac:dyDescent="0.35">
      <c r="A457">
        <v>2575.3609999999999</v>
      </c>
      <c r="B457" t="s">
        <v>7320</v>
      </c>
      <c r="C457" t="s">
        <v>3339</v>
      </c>
      <c r="D457">
        <v>0.49861111111111112</v>
      </c>
      <c r="F457">
        <v>10</v>
      </c>
      <c r="G457" t="s">
        <v>7298</v>
      </c>
      <c r="H457" t="s">
        <v>7299</v>
      </c>
      <c r="K457" t="s">
        <v>5752</v>
      </c>
      <c r="L457">
        <v>11.9</v>
      </c>
      <c r="M457">
        <v>4.5</v>
      </c>
      <c r="N457" t="s">
        <v>144</v>
      </c>
    </row>
    <row r="458" spans="1:14" x14ac:dyDescent="0.35">
      <c r="A458">
        <v>2579.886</v>
      </c>
      <c r="B458" t="s">
        <v>4731</v>
      </c>
      <c r="C458" s="69" t="s">
        <v>3290</v>
      </c>
      <c r="D458">
        <v>0.43055555555555558</v>
      </c>
      <c r="E458">
        <v>14.6</v>
      </c>
      <c r="F458">
        <v>9</v>
      </c>
      <c r="G458" t="s">
        <v>7295</v>
      </c>
      <c r="H458" t="s">
        <v>7296</v>
      </c>
      <c r="K458" t="s">
        <v>5752</v>
      </c>
      <c r="L458">
        <v>8.4</v>
      </c>
      <c r="M458">
        <v>15</v>
      </c>
      <c r="N458" t="s">
        <v>144</v>
      </c>
    </row>
    <row r="459" spans="1:14" x14ac:dyDescent="0.35">
      <c r="A459">
        <v>2648.4349999999999</v>
      </c>
      <c r="B459" t="s">
        <v>4744</v>
      </c>
      <c r="C459" s="69" t="s">
        <v>3339</v>
      </c>
      <c r="D459">
        <v>0.47986111111111113</v>
      </c>
      <c r="E459">
        <v>18.2</v>
      </c>
      <c r="F459">
        <v>11</v>
      </c>
      <c r="G459" t="s">
        <v>7295</v>
      </c>
      <c r="H459" t="s">
        <v>7296</v>
      </c>
      <c r="K459" t="s">
        <v>5752</v>
      </c>
      <c r="L459">
        <v>35.299999999999997</v>
      </c>
      <c r="M459">
        <v>21.3</v>
      </c>
      <c r="N459" t="s">
        <v>144</v>
      </c>
    </row>
    <row r="460" spans="1:14" x14ac:dyDescent="0.35">
      <c r="A460">
        <v>2673.71</v>
      </c>
      <c r="B460" t="s">
        <v>4751</v>
      </c>
      <c r="C460" s="69" t="s">
        <v>3339</v>
      </c>
      <c r="D460">
        <v>0.12291666666666666</v>
      </c>
      <c r="E460">
        <v>14.2</v>
      </c>
      <c r="F460">
        <v>9</v>
      </c>
      <c r="G460" t="s">
        <v>7295</v>
      </c>
      <c r="H460" t="s">
        <v>7296</v>
      </c>
      <c r="K460" t="s">
        <v>5677</v>
      </c>
      <c r="L460">
        <v>8</v>
      </c>
      <c r="M460">
        <v>15</v>
      </c>
      <c r="N460" t="s">
        <v>144</v>
      </c>
    </row>
    <row r="461" spans="1:14" x14ac:dyDescent="0.35">
      <c r="A461">
        <v>2691.8739999999998</v>
      </c>
      <c r="B461" t="s">
        <v>6610</v>
      </c>
      <c r="C461" t="s">
        <v>3339</v>
      </c>
      <c r="D461">
        <v>0.41944444444444445</v>
      </c>
      <c r="F461">
        <v>11</v>
      </c>
      <c r="G461" t="s">
        <v>7295</v>
      </c>
      <c r="H461" t="s">
        <v>7299</v>
      </c>
      <c r="K461" t="s">
        <v>5677</v>
      </c>
      <c r="L461">
        <v>14.4</v>
      </c>
      <c r="M461">
        <v>4.2</v>
      </c>
      <c r="N461" t="s">
        <v>144</v>
      </c>
    </row>
    <row r="462" spans="1:14" x14ac:dyDescent="0.35">
      <c r="A462">
        <v>2693.2570000000001</v>
      </c>
      <c r="B462" t="s">
        <v>6612</v>
      </c>
      <c r="C462" t="s">
        <v>3339</v>
      </c>
      <c r="D462">
        <v>0.41875000000000001</v>
      </c>
      <c r="F462">
        <v>11</v>
      </c>
      <c r="G462" t="s">
        <v>7295</v>
      </c>
      <c r="H462" t="s">
        <v>7299</v>
      </c>
      <c r="K462" t="s">
        <v>5677</v>
      </c>
      <c r="L462">
        <v>14</v>
      </c>
      <c r="M462">
        <v>4.7</v>
      </c>
      <c r="N462" t="s">
        <v>144</v>
      </c>
    </row>
    <row r="463" spans="1:14" x14ac:dyDescent="0.35">
      <c r="A463">
        <v>2694.645</v>
      </c>
      <c r="B463" t="s">
        <v>6614</v>
      </c>
      <c r="C463" t="s">
        <v>3339</v>
      </c>
      <c r="D463">
        <v>0.42083333333333334</v>
      </c>
      <c r="F463">
        <v>14</v>
      </c>
      <c r="G463" t="s">
        <v>7295</v>
      </c>
      <c r="H463" t="s">
        <v>7299</v>
      </c>
      <c r="K463" t="s">
        <v>5677</v>
      </c>
      <c r="L463">
        <v>21</v>
      </c>
      <c r="M463">
        <v>6.5</v>
      </c>
      <c r="N463" t="s">
        <v>144</v>
      </c>
    </row>
    <row r="464" spans="1:14" x14ac:dyDescent="0.35">
      <c r="A464">
        <v>2695.9830000000002</v>
      </c>
      <c r="B464" t="s">
        <v>6616</v>
      </c>
      <c r="C464" t="s">
        <v>3339</v>
      </c>
      <c r="D464">
        <v>0.42083333333333334</v>
      </c>
      <c r="F464">
        <v>11</v>
      </c>
      <c r="G464" t="s">
        <v>7295</v>
      </c>
      <c r="H464" t="s">
        <v>7299</v>
      </c>
      <c r="K464" t="s">
        <v>5677</v>
      </c>
      <c r="L464">
        <v>18.899999999999999</v>
      </c>
      <c r="M464">
        <v>5.8</v>
      </c>
      <c r="N464" t="s">
        <v>144</v>
      </c>
    </row>
    <row r="465" spans="1:14" x14ac:dyDescent="0.35">
      <c r="A465">
        <v>2709.3339999999998</v>
      </c>
      <c r="B465" t="s">
        <v>6618</v>
      </c>
      <c r="C465" t="s">
        <v>3339</v>
      </c>
      <c r="D465">
        <v>0.14791666666666667</v>
      </c>
      <c r="F465">
        <v>10</v>
      </c>
      <c r="G465" t="s">
        <v>7295</v>
      </c>
      <c r="H465" t="s">
        <v>7299</v>
      </c>
      <c r="K465" t="s">
        <v>5677</v>
      </c>
      <c r="L465">
        <v>12.7</v>
      </c>
      <c r="M465">
        <v>3.7</v>
      </c>
      <c r="N465" t="s">
        <v>144</v>
      </c>
    </row>
    <row r="466" spans="1:14" x14ac:dyDescent="0.35">
      <c r="A466">
        <v>2713.3119999999999</v>
      </c>
      <c r="B466" t="s">
        <v>6620</v>
      </c>
      <c r="C466" t="s">
        <v>3339</v>
      </c>
      <c r="D466">
        <v>0.14861111111111111</v>
      </c>
      <c r="F466">
        <v>10</v>
      </c>
      <c r="G466" t="s">
        <v>7295</v>
      </c>
      <c r="H466" t="s">
        <v>7299</v>
      </c>
      <c r="K466" t="s">
        <v>5677</v>
      </c>
      <c r="L466">
        <v>11.8</v>
      </c>
      <c r="M466">
        <v>3.8</v>
      </c>
      <c r="N466" t="s">
        <v>144</v>
      </c>
    </row>
    <row r="467" spans="1:14" x14ac:dyDescent="0.35">
      <c r="A467">
        <v>2714.6329999999998</v>
      </c>
      <c r="B467" t="s">
        <v>6622</v>
      </c>
      <c r="C467" t="s">
        <v>3339</v>
      </c>
      <c r="D467">
        <v>0.14861111111111111</v>
      </c>
      <c r="F467">
        <v>10</v>
      </c>
      <c r="G467" t="s">
        <v>7295</v>
      </c>
      <c r="H467" t="s">
        <v>7299</v>
      </c>
      <c r="K467" t="s">
        <v>5677</v>
      </c>
      <c r="L467">
        <v>11.3</v>
      </c>
      <c r="M467">
        <v>3.7</v>
      </c>
      <c r="N467" t="s">
        <v>144</v>
      </c>
    </row>
    <row r="468" spans="1:14" x14ac:dyDescent="0.35">
      <c r="A468">
        <v>2715.962</v>
      </c>
      <c r="B468" t="s">
        <v>6624</v>
      </c>
      <c r="C468" t="s">
        <v>3339</v>
      </c>
      <c r="D468">
        <v>0.14930555555555555</v>
      </c>
      <c r="F468">
        <v>10</v>
      </c>
      <c r="G468" t="s">
        <v>7295</v>
      </c>
      <c r="H468" t="s">
        <v>7299</v>
      </c>
      <c r="K468" t="s">
        <v>5677</v>
      </c>
      <c r="L468">
        <v>10.4</v>
      </c>
      <c r="M468">
        <v>3.8</v>
      </c>
      <c r="N468" t="s">
        <v>144</v>
      </c>
    </row>
    <row r="469" spans="1:14" x14ac:dyDescent="0.35">
      <c r="A469">
        <v>2738.893</v>
      </c>
      <c r="B469" t="s">
        <v>6626</v>
      </c>
      <c r="C469" t="s">
        <v>3339</v>
      </c>
      <c r="D469">
        <v>0.18333333333333332</v>
      </c>
      <c r="F469">
        <v>10</v>
      </c>
      <c r="G469" t="s">
        <v>7295</v>
      </c>
      <c r="H469" t="s">
        <v>7299</v>
      </c>
      <c r="K469" t="s">
        <v>5677</v>
      </c>
      <c r="L469">
        <v>12.1</v>
      </c>
      <c r="M469">
        <v>3.5</v>
      </c>
      <c r="N469" t="s">
        <v>144</v>
      </c>
    </row>
    <row r="470" spans="1:14" x14ac:dyDescent="0.35">
      <c r="A470">
        <v>2744.299</v>
      </c>
      <c r="B470" t="s">
        <v>6628</v>
      </c>
      <c r="C470" t="s">
        <v>3339</v>
      </c>
      <c r="D470">
        <v>0.18472222222222223</v>
      </c>
      <c r="F470">
        <v>10</v>
      </c>
      <c r="G470" t="s">
        <v>7295</v>
      </c>
      <c r="H470" t="s">
        <v>7299</v>
      </c>
      <c r="K470" t="s">
        <v>5677</v>
      </c>
      <c r="L470">
        <v>10.6</v>
      </c>
      <c r="M470">
        <v>3.7</v>
      </c>
      <c r="N470" t="s">
        <v>144</v>
      </c>
    </row>
    <row r="471" spans="1:14" x14ac:dyDescent="0.35">
      <c r="A471">
        <v>2772.8649999999998</v>
      </c>
      <c r="B471" t="s">
        <v>4764</v>
      </c>
      <c r="C471" s="69" t="s">
        <v>3339</v>
      </c>
      <c r="D471">
        <v>0.49166666666666664</v>
      </c>
      <c r="E471">
        <v>8.6</v>
      </c>
      <c r="F471">
        <v>4</v>
      </c>
      <c r="G471" t="s">
        <v>7298</v>
      </c>
      <c r="H471" t="s">
        <v>7296</v>
      </c>
      <c r="K471" t="s">
        <v>5677</v>
      </c>
      <c r="L471">
        <v>14.1</v>
      </c>
      <c r="M471">
        <v>15</v>
      </c>
      <c r="N471" t="s">
        <v>144</v>
      </c>
    </row>
    <row r="472" spans="1:14" x14ac:dyDescent="0.35">
      <c r="A472">
        <v>2789.9259999999999</v>
      </c>
      <c r="B472" t="s">
        <v>4768</v>
      </c>
      <c r="C472" s="69" t="s">
        <v>3339</v>
      </c>
      <c r="D472">
        <v>0.39652777777777776</v>
      </c>
      <c r="E472">
        <v>16.7</v>
      </c>
      <c r="F472">
        <v>13</v>
      </c>
      <c r="G472" t="s">
        <v>7295</v>
      </c>
      <c r="H472" t="s">
        <v>7296</v>
      </c>
      <c r="K472" t="s">
        <v>5752</v>
      </c>
      <c r="L472">
        <v>17.8</v>
      </c>
      <c r="M472">
        <v>15.5</v>
      </c>
      <c r="N472" t="s">
        <v>144</v>
      </c>
    </row>
    <row r="473" spans="1:14" x14ac:dyDescent="0.35">
      <c r="A473">
        <v>2789.953</v>
      </c>
      <c r="B473" t="s">
        <v>7321</v>
      </c>
      <c r="C473" t="s">
        <v>3339</v>
      </c>
      <c r="D473">
        <v>0.39583333333333331</v>
      </c>
      <c r="F473">
        <v>10</v>
      </c>
      <c r="G473" t="s">
        <v>7298</v>
      </c>
      <c r="H473" t="s">
        <v>7299</v>
      </c>
      <c r="K473" t="s">
        <v>5752</v>
      </c>
      <c r="L473">
        <v>51.1</v>
      </c>
      <c r="M473">
        <v>11.9</v>
      </c>
      <c r="N473" t="s">
        <v>144</v>
      </c>
    </row>
    <row r="474" spans="1:14" x14ac:dyDescent="0.35">
      <c r="A474">
        <v>2791.241</v>
      </c>
      <c r="B474" t="s">
        <v>4769</v>
      </c>
      <c r="C474" s="69" t="s">
        <v>3339</v>
      </c>
      <c r="D474">
        <v>0.39374999999999999</v>
      </c>
      <c r="E474">
        <v>19</v>
      </c>
      <c r="F474">
        <v>11</v>
      </c>
      <c r="G474" t="s">
        <v>7295</v>
      </c>
      <c r="H474" t="s">
        <v>7296</v>
      </c>
      <c r="K474" t="s">
        <v>5752</v>
      </c>
      <c r="L474">
        <v>36.200000000000003</v>
      </c>
      <c r="M474">
        <v>28.4</v>
      </c>
      <c r="N474" t="s">
        <v>144</v>
      </c>
    </row>
    <row r="475" spans="1:14" x14ac:dyDescent="0.35">
      <c r="A475">
        <v>2792.53</v>
      </c>
      <c r="B475" t="s">
        <v>4770</v>
      </c>
      <c r="C475" s="69" t="s">
        <v>3339</v>
      </c>
      <c r="D475">
        <v>0.39374999999999999</v>
      </c>
      <c r="E475">
        <v>27.6</v>
      </c>
      <c r="F475">
        <v>18</v>
      </c>
      <c r="G475" t="s">
        <v>7295</v>
      </c>
      <c r="H475" t="s">
        <v>7296</v>
      </c>
      <c r="I475">
        <v>18</v>
      </c>
      <c r="K475" t="s">
        <v>5752</v>
      </c>
      <c r="L475">
        <v>26.1</v>
      </c>
      <c r="M475">
        <v>14.5</v>
      </c>
      <c r="N475" t="s">
        <v>144</v>
      </c>
    </row>
    <row r="476" spans="1:14" x14ac:dyDescent="0.35">
      <c r="A476">
        <v>2793.8240000000001</v>
      </c>
      <c r="B476" t="s">
        <v>4771</v>
      </c>
      <c r="C476" s="69" t="s">
        <v>3339</v>
      </c>
      <c r="D476">
        <v>0.39027777777777778</v>
      </c>
      <c r="E476">
        <v>17.600000000000001</v>
      </c>
      <c r="F476">
        <v>12</v>
      </c>
      <c r="G476" t="s">
        <v>7295</v>
      </c>
      <c r="H476" t="s">
        <v>7296</v>
      </c>
      <c r="K476" t="s">
        <v>5752</v>
      </c>
      <c r="L476">
        <v>40.6</v>
      </c>
      <c r="M476">
        <v>28.5</v>
      </c>
      <c r="N476" t="s">
        <v>144</v>
      </c>
    </row>
    <row r="477" spans="1:14" x14ac:dyDescent="0.35">
      <c r="A477">
        <v>2795.0990000000002</v>
      </c>
      <c r="B477" t="s">
        <v>4772</v>
      </c>
      <c r="C477" s="69" t="s">
        <v>3339</v>
      </c>
      <c r="D477">
        <v>0.38194444444444442</v>
      </c>
      <c r="E477">
        <v>10.6</v>
      </c>
      <c r="F477">
        <v>8</v>
      </c>
      <c r="G477" t="s">
        <v>7295</v>
      </c>
      <c r="H477" t="s">
        <v>7296</v>
      </c>
      <c r="K477" t="s">
        <v>5752</v>
      </c>
      <c r="L477">
        <v>50.9</v>
      </c>
      <c r="M477">
        <v>41.9</v>
      </c>
      <c r="N477" t="s">
        <v>144</v>
      </c>
    </row>
    <row r="478" spans="1:14" x14ac:dyDescent="0.35">
      <c r="A478">
        <v>2839.0349999999999</v>
      </c>
      <c r="B478" t="s">
        <v>6640</v>
      </c>
      <c r="C478" t="s">
        <v>3339</v>
      </c>
      <c r="D478">
        <v>0.30277777777777776</v>
      </c>
      <c r="F478">
        <v>10</v>
      </c>
      <c r="G478" t="s">
        <v>7295</v>
      </c>
      <c r="H478" t="s">
        <v>7299</v>
      </c>
      <c r="K478" t="s">
        <v>5677</v>
      </c>
      <c r="L478">
        <v>8.6999999999999993</v>
      </c>
      <c r="M478">
        <v>3.7</v>
      </c>
      <c r="N478" t="s">
        <v>2905</v>
      </c>
    </row>
    <row r="479" spans="1:14" x14ac:dyDescent="0.35">
      <c r="A479">
        <v>2840.4450000000002</v>
      </c>
      <c r="B479" t="s">
        <v>6642</v>
      </c>
      <c r="C479" t="s">
        <v>3339</v>
      </c>
      <c r="D479">
        <v>0.18055555555555555</v>
      </c>
      <c r="F479">
        <v>10</v>
      </c>
      <c r="G479" t="s">
        <v>7295</v>
      </c>
      <c r="H479" t="s">
        <v>7299</v>
      </c>
      <c r="K479" t="s">
        <v>5677</v>
      </c>
      <c r="L479">
        <v>16.2</v>
      </c>
      <c r="M479">
        <v>3.7</v>
      </c>
      <c r="N479" t="s">
        <v>144</v>
      </c>
    </row>
    <row r="480" spans="1:14" x14ac:dyDescent="0.35">
      <c r="A480">
        <v>2857.578</v>
      </c>
      <c r="B480" t="s">
        <v>4777</v>
      </c>
      <c r="C480" s="69" t="s">
        <v>3290</v>
      </c>
      <c r="D480">
        <v>0.375</v>
      </c>
      <c r="E480">
        <v>9.3000000000000007</v>
      </c>
      <c r="F480">
        <v>4</v>
      </c>
      <c r="G480" t="s">
        <v>7295</v>
      </c>
      <c r="H480" t="s">
        <v>7296</v>
      </c>
      <c r="I480">
        <v>10</v>
      </c>
      <c r="K480" t="s">
        <v>5677</v>
      </c>
      <c r="L480">
        <v>8.5</v>
      </c>
      <c r="M480">
        <v>15</v>
      </c>
      <c r="N480" t="s">
        <v>2905</v>
      </c>
    </row>
    <row r="481" spans="1:14" x14ac:dyDescent="0.35">
      <c r="A481">
        <v>2857.8969999999999</v>
      </c>
      <c r="B481" t="s">
        <v>4782</v>
      </c>
      <c r="C481" s="69" t="s">
        <v>3290</v>
      </c>
      <c r="D481">
        <v>0.37152777777777779</v>
      </c>
      <c r="E481">
        <v>8.1999999999999993</v>
      </c>
      <c r="F481">
        <v>4</v>
      </c>
      <c r="G481" t="s">
        <v>7298</v>
      </c>
      <c r="H481" t="s">
        <v>7296</v>
      </c>
      <c r="K481" t="s">
        <v>5677</v>
      </c>
      <c r="L481">
        <v>8.1</v>
      </c>
      <c r="M481">
        <v>15</v>
      </c>
      <c r="N481" t="s">
        <v>144</v>
      </c>
    </row>
    <row r="482" spans="1:14" x14ac:dyDescent="0.35">
      <c r="A482">
        <v>2858.0349999999999</v>
      </c>
      <c r="B482" t="s">
        <v>4784</v>
      </c>
      <c r="C482" s="69" t="s">
        <v>3290</v>
      </c>
      <c r="D482">
        <v>0.37847222222222221</v>
      </c>
      <c r="E482">
        <v>10.7</v>
      </c>
      <c r="F482">
        <v>4</v>
      </c>
      <c r="G482" t="s">
        <v>7295</v>
      </c>
      <c r="H482" t="s">
        <v>7296</v>
      </c>
      <c r="K482" t="s">
        <v>5677</v>
      </c>
      <c r="L482">
        <v>8</v>
      </c>
      <c r="M482">
        <v>15</v>
      </c>
      <c r="N482" t="s">
        <v>144</v>
      </c>
    </row>
    <row r="483" spans="1:14" x14ac:dyDescent="0.35">
      <c r="A483">
        <v>2858.1889999999999</v>
      </c>
      <c r="B483" t="s">
        <v>4788</v>
      </c>
      <c r="C483" s="69" t="s">
        <v>3290</v>
      </c>
      <c r="D483">
        <v>0.37569444444444444</v>
      </c>
      <c r="E483">
        <v>10.7</v>
      </c>
      <c r="F483">
        <v>3</v>
      </c>
      <c r="G483" t="s">
        <v>7295</v>
      </c>
      <c r="H483" t="s">
        <v>7296</v>
      </c>
      <c r="K483" t="s">
        <v>5677</v>
      </c>
      <c r="L483">
        <v>15.8</v>
      </c>
      <c r="M483">
        <v>15</v>
      </c>
      <c r="N483" t="s">
        <v>144</v>
      </c>
    </row>
    <row r="484" spans="1:14" x14ac:dyDescent="0.35">
      <c r="A484">
        <v>2858.2370000000001</v>
      </c>
      <c r="B484" t="s">
        <v>4789</v>
      </c>
      <c r="C484" s="69" t="s">
        <v>3290</v>
      </c>
      <c r="D484">
        <v>0.38333333333333336</v>
      </c>
      <c r="E484">
        <v>16.2</v>
      </c>
      <c r="F484">
        <v>7</v>
      </c>
      <c r="G484" t="s">
        <v>7295</v>
      </c>
      <c r="H484" t="s">
        <v>7296</v>
      </c>
      <c r="K484" t="s">
        <v>5677</v>
      </c>
      <c r="L484">
        <v>9.1</v>
      </c>
      <c r="M484">
        <v>15</v>
      </c>
      <c r="N484" t="s">
        <v>144</v>
      </c>
    </row>
    <row r="485" spans="1:14" x14ac:dyDescent="0.35">
      <c r="A485">
        <v>2858.2939999999999</v>
      </c>
      <c r="B485" t="s">
        <v>4790</v>
      </c>
      <c r="C485" s="69" t="s">
        <v>3290</v>
      </c>
      <c r="D485">
        <v>0.37916666666666665</v>
      </c>
      <c r="E485">
        <v>9.5</v>
      </c>
      <c r="F485">
        <v>6</v>
      </c>
      <c r="G485" t="s">
        <v>7295</v>
      </c>
      <c r="H485" t="s">
        <v>7296</v>
      </c>
      <c r="I485">
        <v>10</v>
      </c>
      <c r="K485" t="s">
        <v>5677</v>
      </c>
      <c r="L485">
        <v>10.4</v>
      </c>
      <c r="M485">
        <v>15</v>
      </c>
      <c r="N485" t="s">
        <v>144</v>
      </c>
    </row>
    <row r="486" spans="1:14" x14ac:dyDescent="0.35">
      <c r="A486">
        <v>2858.547</v>
      </c>
      <c r="B486" t="s">
        <v>4793</v>
      </c>
      <c r="C486" s="69" t="s">
        <v>3290</v>
      </c>
      <c r="D486">
        <v>0.37847222222222221</v>
      </c>
      <c r="E486">
        <v>9.9</v>
      </c>
      <c r="F486">
        <v>3</v>
      </c>
      <c r="G486" t="s">
        <v>7295</v>
      </c>
      <c r="H486" t="s">
        <v>7296</v>
      </c>
      <c r="K486" t="s">
        <v>5677</v>
      </c>
      <c r="L486">
        <v>9.1999999999999993</v>
      </c>
      <c r="M486">
        <v>15</v>
      </c>
      <c r="N486" t="s">
        <v>144</v>
      </c>
    </row>
    <row r="487" spans="1:14" x14ac:dyDescent="0.35">
      <c r="A487">
        <v>2858.6260000000002</v>
      </c>
      <c r="B487" t="s">
        <v>4795</v>
      </c>
      <c r="C487" s="69" t="s">
        <v>3290</v>
      </c>
      <c r="D487">
        <v>0.37569444444444444</v>
      </c>
      <c r="E487">
        <v>10.1</v>
      </c>
      <c r="F487">
        <v>4</v>
      </c>
      <c r="G487" t="s">
        <v>7295</v>
      </c>
      <c r="H487" t="s">
        <v>7296</v>
      </c>
      <c r="K487" t="s">
        <v>5677</v>
      </c>
      <c r="L487">
        <v>11.5</v>
      </c>
      <c r="M487">
        <v>15</v>
      </c>
      <c r="N487" t="s">
        <v>144</v>
      </c>
    </row>
    <row r="488" spans="1:14" x14ac:dyDescent="0.35">
      <c r="A488">
        <v>2858.8429999999998</v>
      </c>
      <c r="B488" t="s">
        <v>4798</v>
      </c>
      <c r="C488" s="69" t="s">
        <v>3290</v>
      </c>
      <c r="D488">
        <v>0.37152777777777779</v>
      </c>
      <c r="E488">
        <v>12.7</v>
      </c>
      <c r="F488">
        <v>6</v>
      </c>
      <c r="G488" t="s">
        <v>7295</v>
      </c>
      <c r="H488" t="s">
        <v>7296</v>
      </c>
      <c r="K488" t="s">
        <v>5677</v>
      </c>
      <c r="L488">
        <v>8</v>
      </c>
      <c r="M488">
        <v>15</v>
      </c>
      <c r="N488" t="s">
        <v>144</v>
      </c>
    </row>
    <row r="489" spans="1:14" x14ac:dyDescent="0.35">
      <c r="A489">
        <v>2858.8939999999998</v>
      </c>
      <c r="B489" t="s">
        <v>4799</v>
      </c>
      <c r="C489" s="69" t="s">
        <v>3290</v>
      </c>
      <c r="D489">
        <v>0.37152777777777779</v>
      </c>
      <c r="E489">
        <v>11.5</v>
      </c>
      <c r="F489">
        <v>5</v>
      </c>
      <c r="G489" t="s">
        <v>7295</v>
      </c>
      <c r="H489" t="s">
        <v>7296</v>
      </c>
      <c r="K489" t="s">
        <v>5677</v>
      </c>
      <c r="L489">
        <v>8.9</v>
      </c>
      <c r="M489">
        <v>15</v>
      </c>
      <c r="N489" t="s">
        <v>144</v>
      </c>
    </row>
    <row r="490" spans="1:14" x14ac:dyDescent="0.35">
      <c r="A490">
        <v>2858.9250000000002</v>
      </c>
      <c r="B490" t="s">
        <v>4800</v>
      </c>
      <c r="C490" s="69" t="s">
        <v>3290</v>
      </c>
      <c r="D490">
        <v>0.37916666666666665</v>
      </c>
      <c r="E490">
        <v>11.3</v>
      </c>
      <c r="F490">
        <v>6</v>
      </c>
      <c r="G490" t="s">
        <v>7295</v>
      </c>
      <c r="H490" t="s">
        <v>7296</v>
      </c>
      <c r="K490" t="s">
        <v>5677</v>
      </c>
      <c r="L490">
        <v>9.6</v>
      </c>
      <c r="M490">
        <v>15</v>
      </c>
      <c r="N490" t="s">
        <v>144</v>
      </c>
    </row>
    <row r="491" spans="1:14" x14ac:dyDescent="0.35">
      <c r="A491">
        <v>2859.194</v>
      </c>
      <c r="B491" t="s">
        <v>4801</v>
      </c>
      <c r="C491" s="69" t="s">
        <v>3290</v>
      </c>
      <c r="D491">
        <v>0.38611111111111113</v>
      </c>
      <c r="E491">
        <v>12.6</v>
      </c>
      <c r="F491">
        <v>7</v>
      </c>
      <c r="G491" t="s">
        <v>7295</v>
      </c>
      <c r="H491" t="s">
        <v>7296</v>
      </c>
      <c r="K491" t="s">
        <v>5677</v>
      </c>
      <c r="L491">
        <v>10.7</v>
      </c>
      <c r="M491">
        <v>15</v>
      </c>
      <c r="N491" t="s">
        <v>144</v>
      </c>
    </row>
    <row r="492" spans="1:14" x14ac:dyDescent="0.35">
      <c r="A492">
        <v>2859.2869999999998</v>
      </c>
      <c r="B492" t="s">
        <v>4802</v>
      </c>
      <c r="C492" s="69" t="s">
        <v>3290</v>
      </c>
      <c r="D492">
        <v>0.38263888888888886</v>
      </c>
      <c r="E492">
        <v>12.7</v>
      </c>
      <c r="F492">
        <v>8</v>
      </c>
      <c r="G492" t="s">
        <v>7295</v>
      </c>
      <c r="H492" t="s">
        <v>7296</v>
      </c>
      <c r="K492" t="s">
        <v>5677</v>
      </c>
      <c r="L492">
        <v>9.3000000000000007</v>
      </c>
      <c r="M492">
        <v>15</v>
      </c>
      <c r="N492" t="s">
        <v>144</v>
      </c>
    </row>
    <row r="493" spans="1:14" x14ac:dyDescent="0.35">
      <c r="A493">
        <v>2859.6129999999998</v>
      </c>
      <c r="B493" t="s">
        <v>4804</v>
      </c>
      <c r="C493" s="69" t="s">
        <v>3290</v>
      </c>
      <c r="D493">
        <v>0.36944444444444446</v>
      </c>
      <c r="E493">
        <v>12.6</v>
      </c>
      <c r="F493">
        <v>5</v>
      </c>
      <c r="G493" t="s">
        <v>7295</v>
      </c>
      <c r="H493" t="s">
        <v>7296</v>
      </c>
      <c r="K493" t="s">
        <v>5677</v>
      </c>
      <c r="L493">
        <v>11.4</v>
      </c>
      <c r="M493">
        <v>15</v>
      </c>
      <c r="N493" t="s">
        <v>144</v>
      </c>
    </row>
    <row r="494" spans="1:14" x14ac:dyDescent="0.35">
      <c r="A494">
        <v>2859.6930000000002</v>
      </c>
      <c r="B494" t="s">
        <v>4806</v>
      </c>
      <c r="C494" s="69" t="s">
        <v>3290</v>
      </c>
      <c r="D494">
        <v>0.37291666666666667</v>
      </c>
      <c r="E494">
        <v>12.3</v>
      </c>
      <c r="F494">
        <v>5</v>
      </c>
      <c r="G494" t="s">
        <v>7295</v>
      </c>
      <c r="H494" t="s">
        <v>7296</v>
      </c>
      <c r="K494" t="s">
        <v>5677</v>
      </c>
      <c r="L494">
        <v>10.7</v>
      </c>
      <c r="M494">
        <v>15</v>
      </c>
      <c r="N494" t="s">
        <v>144</v>
      </c>
    </row>
    <row r="495" spans="1:14" x14ac:dyDescent="0.35">
      <c r="A495">
        <v>2859.739</v>
      </c>
      <c r="B495" t="s">
        <v>4807</v>
      </c>
      <c r="C495" s="69" t="s">
        <v>3290</v>
      </c>
      <c r="D495">
        <v>0.37152777777777779</v>
      </c>
      <c r="E495">
        <v>10.6</v>
      </c>
      <c r="F495">
        <v>5</v>
      </c>
      <c r="G495" t="s">
        <v>7295</v>
      </c>
      <c r="H495" t="s">
        <v>7296</v>
      </c>
      <c r="K495" t="s">
        <v>5677</v>
      </c>
      <c r="L495">
        <v>8.9</v>
      </c>
      <c r="M495">
        <v>15</v>
      </c>
      <c r="N495" t="s">
        <v>144</v>
      </c>
    </row>
    <row r="496" spans="1:14" x14ac:dyDescent="0.35">
      <c r="A496">
        <v>2859.76</v>
      </c>
      <c r="B496" t="s">
        <v>4808</v>
      </c>
      <c r="C496" s="69" t="s">
        <v>3290</v>
      </c>
      <c r="D496">
        <v>0.38472222222222224</v>
      </c>
      <c r="E496">
        <v>11.2</v>
      </c>
      <c r="F496">
        <v>4</v>
      </c>
      <c r="G496" t="s">
        <v>7295</v>
      </c>
      <c r="H496" t="s">
        <v>7296</v>
      </c>
      <c r="K496" t="s">
        <v>5677</v>
      </c>
      <c r="L496">
        <v>9.1</v>
      </c>
      <c r="M496">
        <v>15</v>
      </c>
      <c r="N496" t="s">
        <v>144</v>
      </c>
    </row>
    <row r="497" spans="1:14" x14ac:dyDescent="0.35">
      <c r="A497">
        <v>2859.7719999999999</v>
      </c>
      <c r="B497" t="s">
        <v>4809</v>
      </c>
      <c r="C497" s="69" t="s">
        <v>3290</v>
      </c>
      <c r="D497">
        <v>0.37708333333333333</v>
      </c>
      <c r="E497">
        <v>10.9</v>
      </c>
      <c r="F497">
        <v>5</v>
      </c>
      <c r="G497" t="s">
        <v>7295</v>
      </c>
      <c r="H497" t="s">
        <v>7296</v>
      </c>
      <c r="K497" t="s">
        <v>5677</v>
      </c>
      <c r="L497">
        <v>8</v>
      </c>
      <c r="M497">
        <v>15</v>
      </c>
      <c r="N497" t="s">
        <v>144</v>
      </c>
    </row>
    <row r="498" spans="1:14" x14ac:dyDescent="0.35">
      <c r="A498">
        <v>2859.933</v>
      </c>
      <c r="B498" t="s">
        <v>4810</v>
      </c>
      <c r="C498" s="69" t="s">
        <v>3290</v>
      </c>
      <c r="D498">
        <v>0.37916666666666665</v>
      </c>
      <c r="E498">
        <v>12.2</v>
      </c>
      <c r="F498">
        <v>8</v>
      </c>
      <c r="G498" t="s">
        <v>7295</v>
      </c>
      <c r="H498" t="s">
        <v>7296</v>
      </c>
      <c r="K498" t="s">
        <v>5677</v>
      </c>
      <c r="L498">
        <v>10.6</v>
      </c>
      <c r="M498">
        <v>15</v>
      </c>
      <c r="N498" t="s">
        <v>144</v>
      </c>
    </row>
    <row r="499" spans="1:14" x14ac:dyDescent="0.35">
      <c r="A499">
        <v>2860.1970000000001</v>
      </c>
      <c r="B499" t="s">
        <v>4814</v>
      </c>
      <c r="C499" s="69" t="s">
        <v>3290</v>
      </c>
      <c r="D499">
        <v>0.38194444444444442</v>
      </c>
      <c r="E499">
        <v>13.5</v>
      </c>
      <c r="F499">
        <v>5</v>
      </c>
      <c r="G499" t="s">
        <v>7295</v>
      </c>
      <c r="H499" t="s">
        <v>7296</v>
      </c>
      <c r="K499" t="s">
        <v>5677</v>
      </c>
      <c r="L499">
        <v>12.3</v>
      </c>
      <c r="M499">
        <v>15</v>
      </c>
      <c r="N499" t="s">
        <v>144</v>
      </c>
    </row>
    <row r="500" spans="1:14" x14ac:dyDescent="0.35">
      <c r="A500">
        <v>2860.2339999999999</v>
      </c>
      <c r="B500" t="s">
        <v>4815</v>
      </c>
      <c r="C500" s="69" t="s">
        <v>3290</v>
      </c>
      <c r="D500">
        <v>0.38194444444444442</v>
      </c>
      <c r="E500">
        <v>13</v>
      </c>
      <c r="F500">
        <v>5</v>
      </c>
      <c r="G500" t="s">
        <v>7295</v>
      </c>
      <c r="H500" t="s">
        <v>7296</v>
      </c>
      <c r="K500" t="s">
        <v>5677</v>
      </c>
      <c r="L500">
        <v>8.6999999999999993</v>
      </c>
      <c r="M500">
        <v>15</v>
      </c>
      <c r="N500" t="s">
        <v>144</v>
      </c>
    </row>
    <row r="501" spans="1:14" x14ac:dyDescent="0.35">
      <c r="A501">
        <v>2860.2710000000002</v>
      </c>
      <c r="B501" t="s">
        <v>4816</v>
      </c>
      <c r="C501" s="69" t="s">
        <v>3290</v>
      </c>
      <c r="D501">
        <v>0.37430555555555556</v>
      </c>
      <c r="E501">
        <v>9.6</v>
      </c>
      <c r="F501">
        <v>4</v>
      </c>
      <c r="G501" t="s">
        <v>7295</v>
      </c>
      <c r="H501" t="s">
        <v>7296</v>
      </c>
      <c r="K501" t="s">
        <v>5677</v>
      </c>
      <c r="L501">
        <v>16.5</v>
      </c>
      <c r="M501">
        <v>15</v>
      </c>
      <c r="N501" t="s">
        <v>144</v>
      </c>
    </row>
    <row r="502" spans="1:14" x14ac:dyDescent="0.35">
      <c r="A502">
        <v>2860.5259999999998</v>
      </c>
      <c r="B502" t="s">
        <v>4818</v>
      </c>
      <c r="C502" s="69" t="s">
        <v>3290</v>
      </c>
      <c r="D502">
        <v>0.37777777777777777</v>
      </c>
      <c r="E502">
        <v>10.6</v>
      </c>
      <c r="F502">
        <v>4</v>
      </c>
      <c r="G502" t="s">
        <v>7295</v>
      </c>
      <c r="H502" t="s">
        <v>7296</v>
      </c>
      <c r="K502" t="s">
        <v>5677</v>
      </c>
      <c r="L502">
        <v>8</v>
      </c>
      <c r="M502">
        <v>15</v>
      </c>
      <c r="N502" t="s">
        <v>144</v>
      </c>
    </row>
    <row r="503" spans="1:14" x14ac:dyDescent="0.35">
      <c r="A503">
        <v>2860.605</v>
      </c>
      <c r="B503" t="s">
        <v>4819</v>
      </c>
      <c r="C503" s="69" t="s">
        <v>3290</v>
      </c>
      <c r="D503">
        <v>0.37430555555555556</v>
      </c>
      <c r="E503">
        <v>9.9</v>
      </c>
      <c r="F503">
        <v>4</v>
      </c>
      <c r="G503" t="s">
        <v>7295</v>
      </c>
      <c r="H503" t="s">
        <v>7296</v>
      </c>
      <c r="K503" t="s">
        <v>5677</v>
      </c>
      <c r="L503">
        <v>8</v>
      </c>
      <c r="M503">
        <v>15</v>
      </c>
      <c r="N503" t="s">
        <v>144</v>
      </c>
    </row>
    <row r="504" spans="1:14" x14ac:dyDescent="0.35">
      <c r="A504">
        <v>2860.6750000000002</v>
      </c>
      <c r="B504" t="s">
        <v>4820</v>
      </c>
      <c r="C504" s="69" t="s">
        <v>3290</v>
      </c>
      <c r="D504">
        <v>0.37430555555555556</v>
      </c>
      <c r="E504">
        <v>9.6999999999999993</v>
      </c>
      <c r="F504">
        <v>4</v>
      </c>
      <c r="G504" t="s">
        <v>7295</v>
      </c>
      <c r="H504" t="s">
        <v>7296</v>
      </c>
      <c r="K504" t="s">
        <v>5677</v>
      </c>
      <c r="L504">
        <v>8.3000000000000007</v>
      </c>
      <c r="M504">
        <v>15</v>
      </c>
      <c r="N504" t="s">
        <v>144</v>
      </c>
    </row>
    <row r="505" spans="1:14" x14ac:dyDescent="0.35">
      <c r="A505">
        <v>2860.8139999999999</v>
      </c>
      <c r="B505" t="s">
        <v>4821</v>
      </c>
      <c r="C505" s="69" t="s">
        <v>3290</v>
      </c>
      <c r="D505">
        <v>0.37430555555555556</v>
      </c>
      <c r="E505">
        <v>10.199999999999999</v>
      </c>
      <c r="F505">
        <v>4</v>
      </c>
      <c r="G505" t="s">
        <v>7295</v>
      </c>
      <c r="H505" t="s">
        <v>7296</v>
      </c>
      <c r="K505" t="s">
        <v>5677</v>
      </c>
      <c r="L505">
        <v>8</v>
      </c>
      <c r="M505">
        <v>15</v>
      </c>
      <c r="N505" t="s">
        <v>144</v>
      </c>
    </row>
    <row r="506" spans="1:14" x14ac:dyDescent="0.35">
      <c r="A506">
        <v>2860.8330000000001</v>
      </c>
      <c r="B506" t="s">
        <v>4822</v>
      </c>
      <c r="C506" s="69" t="s">
        <v>3290</v>
      </c>
      <c r="D506">
        <v>0.37430555555555556</v>
      </c>
      <c r="E506">
        <v>11</v>
      </c>
      <c r="F506">
        <v>4</v>
      </c>
      <c r="G506" t="s">
        <v>7295</v>
      </c>
      <c r="H506" t="s">
        <v>7296</v>
      </c>
      <c r="K506" t="s">
        <v>5677</v>
      </c>
      <c r="L506">
        <v>9.4</v>
      </c>
      <c r="M506">
        <v>15</v>
      </c>
      <c r="N506" t="s">
        <v>144</v>
      </c>
    </row>
    <row r="507" spans="1:14" x14ac:dyDescent="0.35">
      <c r="A507">
        <v>2861.4180000000001</v>
      </c>
      <c r="B507" t="s">
        <v>4823</v>
      </c>
      <c r="C507" s="69" t="s">
        <v>3290</v>
      </c>
      <c r="D507">
        <v>0.37638888888888888</v>
      </c>
      <c r="E507">
        <v>12.5</v>
      </c>
      <c r="F507">
        <v>7</v>
      </c>
      <c r="G507" t="s">
        <v>7295</v>
      </c>
      <c r="H507" t="s">
        <v>7296</v>
      </c>
      <c r="K507" t="s">
        <v>5677</v>
      </c>
      <c r="L507">
        <v>11.7</v>
      </c>
      <c r="M507">
        <v>15</v>
      </c>
      <c r="N507" t="s">
        <v>144</v>
      </c>
    </row>
    <row r="508" spans="1:14" x14ac:dyDescent="0.35">
      <c r="A508">
        <v>2861.4549999999999</v>
      </c>
      <c r="B508" t="s">
        <v>4824</v>
      </c>
      <c r="C508" s="69" t="s">
        <v>3290</v>
      </c>
      <c r="D508">
        <v>0.38124999999999998</v>
      </c>
      <c r="E508">
        <v>10.7</v>
      </c>
      <c r="F508">
        <v>3</v>
      </c>
      <c r="G508" t="s">
        <v>7295</v>
      </c>
      <c r="H508" t="s">
        <v>7296</v>
      </c>
      <c r="K508" t="s">
        <v>5677</v>
      </c>
      <c r="L508">
        <v>8</v>
      </c>
      <c r="M508">
        <v>15</v>
      </c>
      <c r="N508" t="s">
        <v>144</v>
      </c>
    </row>
    <row r="509" spans="1:14" x14ac:dyDescent="0.35">
      <c r="A509">
        <v>2861.4690000000001</v>
      </c>
      <c r="B509" t="s">
        <v>4825</v>
      </c>
      <c r="C509" s="69" t="s">
        <v>3290</v>
      </c>
      <c r="D509">
        <v>0.37777777777777777</v>
      </c>
      <c r="E509">
        <v>9.5</v>
      </c>
      <c r="F509">
        <v>4</v>
      </c>
      <c r="G509" t="s">
        <v>7295</v>
      </c>
      <c r="H509" t="s">
        <v>7296</v>
      </c>
      <c r="I509">
        <v>10</v>
      </c>
      <c r="K509" t="s">
        <v>5677</v>
      </c>
      <c r="L509">
        <v>10.6</v>
      </c>
      <c r="M509">
        <v>15</v>
      </c>
      <c r="N509" t="s">
        <v>144</v>
      </c>
    </row>
    <row r="510" spans="1:14" x14ac:dyDescent="0.35">
      <c r="A510">
        <v>2861.6550000000002</v>
      </c>
      <c r="B510" t="s">
        <v>4826</v>
      </c>
      <c r="C510" s="69" t="s">
        <v>3290</v>
      </c>
      <c r="D510">
        <v>0.37083333333333335</v>
      </c>
      <c r="E510">
        <v>12.7</v>
      </c>
      <c r="F510">
        <v>6</v>
      </c>
      <c r="G510" t="s">
        <v>7295</v>
      </c>
      <c r="H510" t="s">
        <v>7296</v>
      </c>
      <c r="K510" t="s">
        <v>5677</v>
      </c>
      <c r="L510">
        <v>8.5</v>
      </c>
      <c r="M510">
        <v>15</v>
      </c>
      <c r="N510" t="s">
        <v>144</v>
      </c>
    </row>
    <row r="511" spans="1:14" x14ac:dyDescent="0.35">
      <c r="A511">
        <v>2861.7759999999998</v>
      </c>
      <c r="B511" t="s">
        <v>4828</v>
      </c>
      <c r="C511" s="69" t="s">
        <v>3290</v>
      </c>
      <c r="D511">
        <v>0.38194444444444442</v>
      </c>
      <c r="E511">
        <v>9.3000000000000007</v>
      </c>
      <c r="F511">
        <v>4</v>
      </c>
      <c r="G511" t="s">
        <v>7295</v>
      </c>
      <c r="H511" t="s">
        <v>7296</v>
      </c>
      <c r="I511">
        <v>10</v>
      </c>
      <c r="K511" t="s">
        <v>5677</v>
      </c>
      <c r="L511">
        <v>9.1</v>
      </c>
      <c r="M511">
        <v>15</v>
      </c>
      <c r="N511" t="s">
        <v>144</v>
      </c>
    </row>
    <row r="512" spans="1:14" x14ac:dyDescent="0.35">
      <c r="A512">
        <v>2861.9110000000001</v>
      </c>
      <c r="B512" t="s">
        <v>4829</v>
      </c>
      <c r="C512" s="69" t="s">
        <v>3290</v>
      </c>
      <c r="D512">
        <v>0.36736111111111114</v>
      </c>
      <c r="E512">
        <v>10.9</v>
      </c>
      <c r="F512">
        <v>4</v>
      </c>
      <c r="G512" t="s">
        <v>7295</v>
      </c>
      <c r="H512" t="s">
        <v>7296</v>
      </c>
      <c r="K512" t="s">
        <v>5677</v>
      </c>
      <c r="L512">
        <v>8.5</v>
      </c>
      <c r="M512">
        <v>15</v>
      </c>
      <c r="N512" t="s">
        <v>144</v>
      </c>
    </row>
    <row r="513" spans="1:14" x14ac:dyDescent="0.35">
      <c r="A513">
        <v>2861.9630000000002</v>
      </c>
      <c r="B513" t="s">
        <v>4830</v>
      </c>
      <c r="C513" s="69" t="s">
        <v>3290</v>
      </c>
      <c r="D513">
        <v>0.37083333333333335</v>
      </c>
      <c r="E513">
        <v>11.8</v>
      </c>
      <c r="F513">
        <v>4</v>
      </c>
      <c r="G513" t="s">
        <v>7295</v>
      </c>
      <c r="H513" t="s">
        <v>7296</v>
      </c>
      <c r="K513" t="s">
        <v>5677</v>
      </c>
      <c r="L513">
        <v>12.6</v>
      </c>
      <c r="M513">
        <v>15</v>
      </c>
      <c r="N513" t="s">
        <v>144</v>
      </c>
    </row>
    <row r="514" spans="1:14" x14ac:dyDescent="0.35">
      <c r="A514">
        <v>2862.0120000000002</v>
      </c>
      <c r="B514" t="s">
        <v>4832</v>
      </c>
      <c r="C514" s="69" t="s">
        <v>3290</v>
      </c>
      <c r="D514">
        <v>0.37013888888888891</v>
      </c>
      <c r="E514">
        <v>9.8000000000000007</v>
      </c>
      <c r="F514">
        <v>3</v>
      </c>
      <c r="G514" t="s">
        <v>7295</v>
      </c>
      <c r="H514" t="s">
        <v>7296</v>
      </c>
      <c r="K514" t="s">
        <v>5677</v>
      </c>
      <c r="L514">
        <v>22.3</v>
      </c>
      <c r="M514">
        <v>15</v>
      </c>
      <c r="N514" t="s">
        <v>144</v>
      </c>
    </row>
    <row r="515" spans="1:14" x14ac:dyDescent="0.35">
      <c r="A515">
        <v>2862.1559999999999</v>
      </c>
      <c r="B515" t="s">
        <v>4833</v>
      </c>
      <c r="C515" s="69" t="s">
        <v>3290</v>
      </c>
      <c r="D515">
        <v>0.37083333333333335</v>
      </c>
      <c r="E515">
        <v>13.7</v>
      </c>
      <c r="F515">
        <v>8</v>
      </c>
      <c r="G515" t="s">
        <v>7295</v>
      </c>
      <c r="H515" t="s">
        <v>7296</v>
      </c>
      <c r="K515" t="s">
        <v>5677</v>
      </c>
      <c r="L515">
        <v>9.1999999999999993</v>
      </c>
      <c r="M515">
        <v>15</v>
      </c>
      <c r="N515" t="s">
        <v>144</v>
      </c>
    </row>
    <row r="516" spans="1:14" x14ac:dyDescent="0.35">
      <c r="A516">
        <v>2862.1869999999999</v>
      </c>
      <c r="B516" t="s">
        <v>4834</v>
      </c>
      <c r="C516" s="69" t="s">
        <v>3290</v>
      </c>
      <c r="D516">
        <v>0.36944444444444446</v>
      </c>
      <c r="E516">
        <v>14.2</v>
      </c>
      <c r="F516">
        <v>7</v>
      </c>
      <c r="G516" t="s">
        <v>7295</v>
      </c>
      <c r="H516" t="s">
        <v>7296</v>
      </c>
      <c r="K516" t="s">
        <v>5677</v>
      </c>
      <c r="L516">
        <v>8</v>
      </c>
      <c r="M516">
        <v>15</v>
      </c>
      <c r="N516" t="s">
        <v>144</v>
      </c>
    </row>
    <row r="517" spans="1:14" x14ac:dyDescent="0.35">
      <c r="A517">
        <v>2862.3969999999999</v>
      </c>
      <c r="B517" t="s">
        <v>4835</v>
      </c>
      <c r="C517" s="69" t="s">
        <v>3290</v>
      </c>
      <c r="D517">
        <v>0.38055555555555554</v>
      </c>
      <c r="E517">
        <v>11.6</v>
      </c>
      <c r="F517">
        <v>6</v>
      </c>
      <c r="G517" t="s">
        <v>7295</v>
      </c>
      <c r="H517" t="s">
        <v>7296</v>
      </c>
      <c r="K517" t="s">
        <v>5677</v>
      </c>
      <c r="L517">
        <v>8</v>
      </c>
      <c r="M517">
        <v>15</v>
      </c>
      <c r="N517" t="s">
        <v>144</v>
      </c>
    </row>
    <row r="518" spans="1:14" x14ac:dyDescent="0.35">
      <c r="A518">
        <v>2862.43</v>
      </c>
      <c r="B518" t="s">
        <v>4836</v>
      </c>
      <c r="C518" s="69" t="s">
        <v>3290</v>
      </c>
      <c r="D518">
        <v>0.38124999999999998</v>
      </c>
      <c r="E518">
        <v>9.1</v>
      </c>
      <c r="F518">
        <v>5</v>
      </c>
      <c r="G518" t="s">
        <v>7295</v>
      </c>
      <c r="H518" t="s">
        <v>7296</v>
      </c>
      <c r="I518">
        <v>10</v>
      </c>
      <c r="K518" t="s">
        <v>5677</v>
      </c>
      <c r="L518">
        <v>12.7</v>
      </c>
      <c r="M518">
        <v>15</v>
      </c>
      <c r="N518" t="s">
        <v>144</v>
      </c>
    </row>
    <row r="519" spans="1:14" x14ac:dyDescent="0.35">
      <c r="A519">
        <v>2862.6309999999999</v>
      </c>
      <c r="B519" t="s">
        <v>4837</v>
      </c>
      <c r="C519" s="69" t="s">
        <v>3290</v>
      </c>
      <c r="D519">
        <v>0.37708333333333333</v>
      </c>
      <c r="E519">
        <v>10.9</v>
      </c>
      <c r="F519">
        <v>8</v>
      </c>
      <c r="G519" t="s">
        <v>7295</v>
      </c>
      <c r="H519" t="s">
        <v>7296</v>
      </c>
      <c r="K519" t="s">
        <v>5677</v>
      </c>
      <c r="L519">
        <v>8.4</v>
      </c>
      <c r="M519">
        <v>15</v>
      </c>
      <c r="N519" t="s">
        <v>144</v>
      </c>
    </row>
    <row r="520" spans="1:14" x14ac:dyDescent="0.35">
      <c r="A520">
        <v>2863.1120000000001</v>
      </c>
      <c r="B520" t="s">
        <v>4838</v>
      </c>
      <c r="C520" s="69" t="s">
        <v>3290</v>
      </c>
      <c r="D520">
        <v>0.37777777777777777</v>
      </c>
      <c r="E520">
        <v>13.6</v>
      </c>
      <c r="F520">
        <v>7</v>
      </c>
      <c r="G520" t="s">
        <v>7295</v>
      </c>
      <c r="H520" t="s">
        <v>7296</v>
      </c>
      <c r="K520" t="s">
        <v>5677</v>
      </c>
      <c r="L520">
        <v>11.5</v>
      </c>
      <c r="M520">
        <v>15</v>
      </c>
      <c r="N520" t="s">
        <v>144</v>
      </c>
    </row>
    <row r="521" spans="1:14" x14ac:dyDescent="0.35">
      <c r="A521">
        <v>2863.163</v>
      </c>
      <c r="B521" t="s">
        <v>4839</v>
      </c>
      <c r="C521" s="69" t="s">
        <v>3290</v>
      </c>
      <c r="D521">
        <v>0.375</v>
      </c>
      <c r="E521">
        <v>12.4</v>
      </c>
      <c r="F521">
        <v>7</v>
      </c>
      <c r="G521" t="s">
        <v>7295</v>
      </c>
      <c r="H521" t="s">
        <v>7296</v>
      </c>
      <c r="K521" t="s">
        <v>5677</v>
      </c>
      <c r="L521">
        <v>8.4</v>
      </c>
      <c r="M521">
        <v>15</v>
      </c>
      <c r="N521" t="s">
        <v>144</v>
      </c>
    </row>
    <row r="522" spans="1:14" x14ac:dyDescent="0.35">
      <c r="A522">
        <v>2864.0839999999998</v>
      </c>
      <c r="B522" t="s">
        <v>4840</v>
      </c>
      <c r="C522" s="69" t="s">
        <v>3290</v>
      </c>
      <c r="D522">
        <v>0.37569444444444444</v>
      </c>
      <c r="E522">
        <v>10.8</v>
      </c>
      <c r="F522">
        <v>5</v>
      </c>
      <c r="G522" t="s">
        <v>7295</v>
      </c>
      <c r="H522" t="s">
        <v>7296</v>
      </c>
      <c r="K522" t="s">
        <v>5677</v>
      </c>
      <c r="L522">
        <v>8.6999999999999993</v>
      </c>
      <c r="M522">
        <v>15</v>
      </c>
      <c r="N522" t="s">
        <v>144</v>
      </c>
    </row>
    <row r="523" spans="1:14" x14ac:dyDescent="0.35">
      <c r="A523">
        <v>2864.1460000000002</v>
      </c>
      <c r="B523" t="s">
        <v>4842</v>
      </c>
      <c r="C523" s="69" t="s">
        <v>3290</v>
      </c>
      <c r="D523">
        <v>0.37013888888888891</v>
      </c>
      <c r="E523">
        <v>11.2</v>
      </c>
      <c r="F523">
        <v>4</v>
      </c>
      <c r="G523" t="s">
        <v>7295</v>
      </c>
      <c r="H523" t="s">
        <v>7296</v>
      </c>
      <c r="K523" t="s">
        <v>5677</v>
      </c>
      <c r="L523">
        <v>11.6</v>
      </c>
      <c r="M523">
        <v>15</v>
      </c>
      <c r="N523" t="s">
        <v>144</v>
      </c>
    </row>
    <row r="524" spans="1:14" x14ac:dyDescent="0.35">
      <c r="A524">
        <v>2864.1640000000002</v>
      </c>
      <c r="B524" t="s">
        <v>4843</v>
      </c>
      <c r="C524" s="69" t="s">
        <v>3290</v>
      </c>
      <c r="D524">
        <v>0.38194444444444442</v>
      </c>
      <c r="E524">
        <v>9.9</v>
      </c>
      <c r="F524">
        <v>6</v>
      </c>
      <c r="G524" t="s">
        <v>7295</v>
      </c>
      <c r="H524" t="s">
        <v>7296</v>
      </c>
      <c r="K524" t="s">
        <v>5677</v>
      </c>
      <c r="L524">
        <v>8</v>
      </c>
      <c r="M524">
        <v>15</v>
      </c>
      <c r="N524" t="s">
        <v>144</v>
      </c>
    </row>
    <row r="525" spans="1:14" x14ac:dyDescent="0.35">
      <c r="A525">
        <v>2864.1990000000001</v>
      </c>
      <c r="B525" t="s">
        <v>4844</v>
      </c>
      <c r="C525" s="69" t="s">
        <v>3290</v>
      </c>
      <c r="D525">
        <v>0.37013888888888891</v>
      </c>
      <c r="E525">
        <v>10.7</v>
      </c>
      <c r="F525">
        <v>3</v>
      </c>
      <c r="G525" t="s">
        <v>7295</v>
      </c>
      <c r="H525" t="s">
        <v>7296</v>
      </c>
      <c r="K525" t="s">
        <v>5677</v>
      </c>
      <c r="L525">
        <v>22.9</v>
      </c>
      <c r="M525">
        <v>15</v>
      </c>
      <c r="N525" t="s">
        <v>144</v>
      </c>
    </row>
    <row r="526" spans="1:14" x14ac:dyDescent="0.35">
      <c r="A526">
        <v>2864.3429999999998</v>
      </c>
      <c r="B526" t="s">
        <v>4846</v>
      </c>
      <c r="C526" s="69" t="s">
        <v>3290</v>
      </c>
      <c r="D526">
        <v>0.37916666666666665</v>
      </c>
      <c r="E526">
        <v>12.7</v>
      </c>
      <c r="F526">
        <v>6</v>
      </c>
      <c r="G526" t="s">
        <v>7295</v>
      </c>
      <c r="H526" t="s">
        <v>7296</v>
      </c>
      <c r="K526" t="s">
        <v>5677</v>
      </c>
      <c r="L526">
        <v>10.6</v>
      </c>
      <c r="M526">
        <v>15</v>
      </c>
      <c r="N526" t="s">
        <v>144</v>
      </c>
    </row>
    <row r="527" spans="1:14" x14ac:dyDescent="0.35">
      <c r="A527">
        <v>2864.3789999999999</v>
      </c>
      <c r="B527" t="s">
        <v>4847</v>
      </c>
      <c r="C527" s="69" t="s">
        <v>3290</v>
      </c>
      <c r="D527">
        <v>0.38333333333333336</v>
      </c>
      <c r="E527">
        <v>10.1</v>
      </c>
      <c r="F527">
        <v>4</v>
      </c>
      <c r="G527" t="s">
        <v>7295</v>
      </c>
      <c r="H527" t="s">
        <v>7296</v>
      </c>
      <c r="K527" t="s">
        <v>5677</v>
      </c>
      <c r="L527">
        <v>8.1</v>
      </c>
      <c r="M527">
        <v>15</v>
      </c>
      <c r="N527" t="s">
        <v>144</v>
      </c>
    </row>
    <row r="528" spans="1:14" x14ac:dyDescent="0.35">
      <c r="A528">
        <v>2864.4250000000002</v>
      </c>
      <c r="B528" t="s">
        <v>4848</v>
      </c>
      <c r="C528" s="69" t="s">
        <v>3290</v>
      </c>
      <c r="D528">
        <v>0.37430555555555556</v>
      </c>
      <c r="E528">
        <v>12</v>
      </c>
      <c r="F528">
        <v>5</v>
      </c>
      <c r="G528" t="s">
        <v>7295</v>
      </c>
      <c r="H528" t="s">
        <v>7296</v>
      </c>
      <c r="K528" t="s">
        <v>5677</v>
      </c>
      <c r="L528">
        <v>8.1</v>
      </c>
      <c r="M528">
        <v>15</v>
      </c>
      <c r="N528" t="s">
        <v>144</v>
      </c>
    </row>
    <row r="529" spans="1:14" x14ac:dyDescent="0.35">
      <c r="A529">
        <v>2864.4859999999999</v>
      </c>
      <c r="B529" t="s">
        <v>4850</v>
      </c>
      <c r="C529" s="69" t="s">
        <v>3290</v>
      </c>
      <c r="D529">
        <v>0.37222222222222223</v>
      </c>
      <c r="E529">
        <v>11.4</v>
      </c>
      <c r="F529">
        <v>7</v>
      </c>
      <c r="G529" t="s">
        <v>7295</v>
      </c>
      <c r="H529" t="s">
        <v>7296</v>
      </c>
      <c r="K529" t="s">
        <v>5677</v>
      </c>
      <c r="L529">
        <v>8.3000000000000007</v>
      </c>
      <c r="M529">
        <v>15</v>
      </c>
      <c r="N529" t="s">
        <v>144</v>
      </c>
    </row>
    <row r="530" spans="1:14" x14ac:dyDescent="0.35">
      <c r="A530">
        <v>2864.509</v>
      </c>
      <c r="B530" t="s">
        <v>4851</v>
      </c>
      <c r="C530" s="69" t="s">
        <v>3290</v>
      </c>
      <c r="D530">
        <v>0.37083333333333335</v>
      </c>
      <c r="E530">
        <v>14.6</v>
      </c>
      <c r="F530">
        <v>6</v>
      </c>
      <c r="G530" t="s">
        <v>7295</v>
      </c>
      <c r="H530" t="s">
        <v>7296</v>
      </c>
      <c r="K530" t="s">
        <v>5677</v>
      </c>
      <c r="L530">
        <v>10.199999999999999</v>
      </c>
      <c r="M530">
        <v>15</v>
      </c>
      <c r="N530" t="s">
        <v>144</v>
      </c>
    </row>
    <row r="531" spans="1:14" x14ac:dyDescent="0.35">
      <c r="A531">
        <v>2865.1039999999998</v>
      </c>
      <c r="B531" t="s">
        <v>4852</v>
      </c>
      <c r="C531" s="69" t="s">
        <v>3290</v>
      </c>
      <c r="D531">
        <v>0.37847222222222221</v>
      </c>
      <c r="E531">
        <v>15.5</v>
      </c>
      <c r="F531">
        <v>7</v>
      </c>
      <c r="G531" t="s">
        <v>7295</v>
      </c>
      <c r="H531" t="s">
        <v>7296</v>
      </c>
      <c r="K531" t="s">
        <v>5677</v>
      </c>
      <c r="L531">
        <v>10.199999999999999</v>
      </c>
      <c r="M531">
        <v>15</v>
      </c>
      <c r="N531" t="s">
        <v>144</v>
      </c>
    </row>
    <row r="532" spans="1:14" x14ac:dyDescent="0.35">
      <c r="A532">
        <v>2865.2170000000001</v>
      </c>
      <c r="B532" t="s">
        <v>4853</v>
      </c>
      <c r="C532" s="69" t="s">
        <v>3290</v>
      </c>
      <c r="D532">
        <v>0.37708333333333333</v>
      </c>
      <c r="E532">
        <v>10.5</v>
      </c>
      <c r="F532">
        <v>8</v>
      </c>
      <c r="G532" t="s">
        <v>7295</v>
      </c>
      <c r="H532" t="s">
        <v>7296</v>
      </c>
      <c r="K532" t="s">
        <v>5677</v>
      </c>
      <c r="L532">
        <v>8.1999999999999993</v>
      </c>
      <c r="M532">
        <v>15</v>
      </c>
      <c r="N532" t="s">
        <v>144</v>
      </c>
    </row>
    <row r="533" spans="1:14" x14ac:dyDescent="0.35">
      <c r="A533">
        <v>2865.4319999999998</v>
      </c>
      <c r="B533" t="s">
        <v>4854</v>
      </c>
      <c r="C533" s="69" t="s">
        <v>3290</v>
      </c>
      <c r="D533">
        <v>0.18055555555555555</v>
      </c>
      <c r="E533">
        <v>13.4</v>
      </c>
      <c r="F533">
        <v>10</v>
      </c>
      <c r="G533" t="s">
        <v>7295</v>
      </c>
      <c r="H533" t="s">
        <v>7296</v>
      </c>
      <c r="K533" t="s">
        <v>5752</v>
      </c>
      <c r="L533">
        <v>8.3000000000000007</v>
      </c>
      <c r="M533">
        <v>15</v>
      </c>
      <c r="N533" t="s">
        <v>144</v>
      </c>
    </row>
    <row r="534" spans="1:14" x14ac:dyDescent="0.35">
      <c r="A534">
        <v>2865.4679999999998</v>
      </c>
      <c r="B534" t="s">
        <v>4856</v>
      </c>
      <c r="C534" s="69" t="s">
        <v>3290</v>
      </c>
      <c r="D534">
        <v>0.19652777777777777</v>
      </c>
      <c r="E534">
        <v>13.6</v>
      </c>
      <c r="F534">
        <v>5</v>
      </c>
      <c r="G534" t="s">
        <v>7295</v>
      </c>
      <c r="H534" t="s">
        <v>7296</v>
      </c>
      <c r="K534" t="s">
        <v>5752</v>
      </c>
      <c r="L534">
        <v>8.5</v>
      </c>
      <c r="M534">
        <v>27.6</v>
      </c>
      <c r="N534" t="s">
        <v>144</v>
      </c>
    </row>
    <row r="535" spans="1:14" x14ac:dyDescent="0.35">
      <c r="A535">
        <v>2865.473</v>
      </c>
      <c r="B535" t="s">
        <v>4858</v>
      </c>
      <c r="C535" s="69" t="s">
        <v>3290</v>
      </c>
      <c r="D535">
        <v>0.37083333333333335</v>
      </c>
      <c r="E535">
        <v>11.3</v>
      </c>
      <c r="F535">
        <v>8</v>
      </c>
      <c r="G535" t="s">
        <v>7295</v>
      </c>
      <c r="H535" t="s">
        <v>7296</v>
      </c>
      <c r="K535" t="s">
        <v>5677</v>
      </c>
      <c r="L535">
        <v>11.9</v>
      </c>
      <c r="M535">
        <v>15</v>
      </c>
      <c r="N535" t="s">
        <v>144</v>
      </c>
    </row>
    <row r="536" spans="1:14" x14ac:dyDescent="0.35">
      <c r="A536">
        <v>2865.65</v>
      </c>
      <c r="B536" t="s">
        <v>4859</v>
      </c>
      <c r="C536" s="69" t="s">
        <v>3290</v>
      </c>
      <c r="D536">
        <v>0.37777777777777777</v>
      </c>
      <c r="E536">
        <v>10.7</v>
      </c>
      <c r="F536">
        <v>4</v>
      </c>
      <c r="G536" t="s">
        <v>7295</v>
      </c>
      <c r="H536" t="s">
        <v>7296</v>
      </c>
      <c r="K536" t="s">
        <v>5677</v>
      </c>
      <c r="L536">
        <v>9.6999999999999993</v>
      </c>
      <c r="M536">
        <v>15</v>
      </c>
      <c r="N536" t="s">
        <v>144</v>
      </c>
    </row>
    <row r="537" spans="1:14" x14ac:dyDescent="0.35">
      <c r="A537">
        <v>2865.75</v>
      </c>
      <c r="B537" t="s">
        <v>4860</v>
      </c>
      <c r="C537" s="69" t="s">
        <v>3290</v>
      </c>
      <c r="D537">
        <v>0.37013888888888891</v>
      </c>
      <c r="E537">
        <v>10.1</v>
      </c>
      <c r="F537">
        <v>4</v>
      </c>
      <c r="G537" t="s">
        <v>7295</v>
      </c>
      <c r="H537" t="s">
        <v>7296</v>
      </c>
      <c r="K537" t="s">
        <v>5677</v>
      </c>
      <c r="L537">
        <v>8</v>
      </c>
      <c r="M537">
        <v>15</v>
      </c>
      <c r="N537" t="s">
        <v>144</v>
      </c>
    </row>
    <row r="538" spans="1:14" x14ac:dyDescent="0.35">
      <c r="A538">
        <v>2865.7840000000001</v>
      </c>
      <c r="B538" t="s">
        <v>4861</v>
      </c>
      <c r="C538" s="69" t="s">
        <v>3290</v>
      </c>
      <c r="D538">
        <v>0.36944444444444446</v>
      </c>
      <c r="E538">
        <v>13</v>
      </c>
      <c r="F538">
        <v>5</v>
      </c>
      <c r="G538" t="s">
        <v>7295</v>
      </c>
      <c r="H538" t="s">
        <v>7296</v>
      </c>
      <c r="K538" t="s">
        <v>5677</v>
      </c>
      <c r="L538">
        <v>8.3000000000000007</v>
      </c>
      <c r="M538">
        <v>15</v>
      </c>
      <c r="N538" t="s">
        <v>144</v>
      </c>
    </row>
    <row r="539" spans="1:14" x14ac:dyDescent="0.35">
      <c r="A539">
        <v>2865.8150000000001</v>
      </c>
      <c r="B539" t="s">
        <v>4862</v>
      </c>
      <c r="C539" s="69" t="s">
        <v>3290</v>
      </c>
      <c r="D539">
        <v>0.37361111111111112</v>
      </c>
      <c r="E539">
        <v>11.8</v>
      </c>
      <c r="F539">
        <v>3</v>
      </c>
      <c r="G539" t="s">
        <v>7295</v>
      </c>
      <c r="H539" t="s">
        <v>7296</v>
      </c>
      <c r="K539" t="s">
        <v>5677</v>
      </c>
      <c r="L539">
        <v>8</v>
      </c>
      <c r="M539">
        <v>15</v>
      </c>
      <c r="N539" t="s">
        <v>144</v>
      </c>
    </row>
    <row r="540" spans="1:14" x14ac:dyDescent="0.35">
      <c r="A540">
        <v>2865.9250000000002</v>
      </c>
      <c r="B540" t="s">
        <v>4863</v>
      </c>
      <c r="C540" s="69" t="s">
        <v>3290</v>
      </c>
      <c r="D540">
        <v>0.37361111111111112</v>
      </c>
      <c r="E540">
        <v>10.9</v>
      </c>
      <c r="F540">
        <v>5</v>
      </c>
      <c r="G540" t="s">
        <v>7295</v>
      </c>
      <c r="H540" t="s">
        <v>7296</v>
      </c>
      <c r="K540" t="s">
        <v>5677</v>
      </c>
      <c r="L540">
        <v>8.3000000000000007</v>
      </c>
      <c r="M540">
        <v>15</v>
      </c>
      <c r="N540" t="s">
        <v>144</v>
      </c>
    </row>
    <row r="541" spans="1:14" x14ac:dyDescent="0.35">
      <c r="A541">
        <v>2866.1770000000001</v>
      </c>
      <c r="B541" t="s">
        <v>4864</v>
      </c>
      <c r="C541" s="69" t="s">
        <v>3290</v>
      </c>
      <c r="D541">
        <v>0.36805555555555558</v>
      </c>
      <c r="E541">
        <v>9</v>
      </c>
      <c r="F541">
        <v>5</v>
      </c>
      <c r="G541" t="s">
        <v>7298</v>
      </c>
      <c r="H541" t="s">
        <v>7296</v>
      </c>
      <c r="K541" t="s">
        <v>5677</v>
      </c>
      <c r="L541">
        <v>8</v>
      </c>
      <c r="M541">
        <v>15</v>
      </c>
      <c r="N541" t="s">
        <v>144</v>
      </c>
    </row>
    <row r="542" spans="1:14" x14ac:dyDescent="0.35">
      <c r="A542">
        <v>2866.3580000000002</v>
      </c>
      <c r="B542" t="s">
        <v>4865</v>
      </c>
      <c r="C542" s="69" t="s">
        <v>3290</v>
      </c>
      <c r="D542">
        <v>0.36944444444444446</v>
      </c>
      <c r="E542">
        <v>10.9</v>
      </c>
      <c r="F542">
        <v>5</v>
      </c>
      <c r="G542" t="s">
        <v>7295</v>
      </c>
      <c r="H542" t="s">
        <v>7296</v>
      </c>
      <c r="K542" t="s">
        <v>5677</v>
      </c>
      <c r="L542">
        <v>12</v>
      </c>
      <c r="M542">
        <v>15</v>
      </c>
      <c r="N542" t="s">
        <v>144</v>
      </c>
    </row>
    <row r="543" spans="1:14" x14ac:dyDescent="0.35">
      <c r="A543">
        <v>2866.3760000000002</v>
      </c>
      <c r="B543" t="s">
        <v>4866</v>
      </c>
      <c r="C543" s="69" t="s">
        <v>3290</v>
      </c>
      <c r="D543">
        <v>0.37638888888888888</v>
      </c>
      <c r="E543">
        <v>11</v>
      </c>
      <c r="F543">
        <v>5</v>
      </c>
      <c r="G543" t="s">
        <v>7295</v>
      </c>
      <c r="H543" t="s">
        <v>7296</v>
      </c>
      <c r="K543" t="s">
        <v>5677</v>
      </c>
      <c r="L543">
        <v>8</v>
      </c>
      <c r="M543">
        <v>15</v>
      </c>
      <c r="N543" t="s">
        <v>144</v>
      </c>
    </row>
    <row r="544" spans="1:14" x14ac:dyDescent="0.35">
      <c r="A544">
        <v>2866.431</v>
      </c>
      <c r="B544" t="s">
        <v>4867</v>
      </c>
      <c r="C544" s="69" t="s">
        <v>3290</v>
      </c>
      <c r="D544">
        <v>0.37777777777777777</v>
      </c>
      <c r="E544">
        <v>9.9</v>
      </c>
      <c r="F544">
        <v>4</v>
      </c>
      <c r="G544" t="s">
        <v>7295</v>
      </c>
      <c r="H544" t="s">
        <v>7296</v>
      </c>
      <c r="K544" t="s">
        <v>5677</v>
      </c>
      <c r="L544">
        <v>14</v>
      </c>
      <c r="M544">
        <v>15</v>
      </c>
      <c r="N544" t="s">
        <v>144</v>
      </c>
    </row>
    <row r="545" spans="1:14" x14ac:dyDescent="0.35">
      <c r="A545">
        <v>2866.5839999999998</v>
      </c>
      <c r="B545" t="s">
        <v>4868</v>
      </c>
      <c r="C545" s="69" t="s">
        <v>3290</v>
      </c>
      <c r="D545">
        <v>0.38194444444444442</v>
      </c>
      <c r="E545">
        <v>13</v>
      </c>
      <c r="F545">
        <v>5</v>
      </c>
      <c r="G545" t="s">
        <v>7295</v>
      </c>
      <c r="H545" t="s">
        <v>7296</v>
      </c>
      <c r="K545" t="s">
        <v>5677</v>
      </c>
      <c r="L545">
        <v>8.9</v>
      </c>
      <c r="M545">
        <v>15</v>
      </c>
      <c r="N545" t="s">
        <v>144</v>
      </c>
    </row>
    <row r="546" spans="1:14" x14ac:dyDescent="0.35">
      <c r="A546">
        <v>2866.6170000000002</v>
      </c>
      <c r="B546" t="s">
        <v>4869</v>
      </c>
      <c r="C546" s="69" t="s">
        <v>3290</v>
      </c>
      <c r="D546">
        <v>0.37152777777777779</v>
      </c>
      <c r="E546">
        <v>12.3</v>
      </c>
      <c r="F546">
        <v>8</v>
      </c>
      <c r="G546" t="s">
        <v>7295</v>
      </c>
      <c r="H546" t="s">
        <v>7296</v>
      </c>
      <c r="K546" t="s">
        <v>5677</v>
      </c>
      <c r="L546">
        <v>10.7</v>
      </c>
      <c r="M546">
        <v>15</v>
      </c>
      <c r="N546" t="s">
        <v>144</v>
      </c>
    </row>
    <row r="547" spans="1:14" x14ac:dyDescent="0.35">
      <c r="A547">
        <v>2866.7359999999999</v>
      </c>
      <c r="B547" t="s">
        <v>4870</v>
      </c>
      <c r="C547" s="69" t="s">
        <v>3290</v>
      </c>
      <c r="D547">
        <v>0.37916666666666665</v>
      </c>
      <c r="E547">
        <v>11.5</v>
      </c>
      <c r="F547">
        <v>5</v>
      </c>
      <c r="G547" t="s">
        <v>7295</v>
      </c>
      <c r="H547" t="s">
        <v>7296</v>
      </c>
      <c r="K547" t="s">
        <v>5677</v>
      </c>
      <c r="L547">
        <v>10.4</v>
      </c>
      <c r="M547">
        <v>15</v>
      </c>
      <c r="N547" t="s">
        <v>144</v>
      </c>
    </row>
    <row r="548" spans="1:14" x14ac:dyDescent="0.35">
      <c r="A548">
        <v>2866.81</v>
      </c>
      <c r="B548" t="s">
        <v>4871</v>
      </c>
      <c r="C548" s="69" t="s">
        <v>3290</v>
      </c>
      <c r="D548">
        <v>0.37430555555555556</v>
      </c>
      <c r="E548">
        <v>10.199999999999999</v>
      </c>
      <c r="F548">
        <v>6</v>
      </c>
      <c r="G548" t="s">
        <v>7295</v>
      </c>
      <c r="H548" t="s">
        <v>7296</v>
      </c>
      <c r="K548" t="s">
        <v>5677</v>
      </c>
      <c r="L548">
        <v>8.1999999999999993</v>
      </c>
      <c r="M548">
        <v>15</v>
      </c>
      <c r="N548" t="s">
        <v>144</v>
      </c>
    </row>
    <row r="549" spans="1:14" x14ac:dyDescent="0.35">
      <c r="A549">
        <v>2866.8319999999999</v>
      </c>
      <c r="B549" t="s">
        <v>4872</v>
      </c>
      <c r="C549" s="69" t="s">
        <v>3290</v>
      </c>
      <c r="D549">
        <v>0.38124999999999998</v>
      </c>
      <c r="E549">
        <v>9.9</v>
      </c>
      <c r="F549">
        <v>4</v>
      </c>
      <c r="G549" t="s">
        <v>7295</v>
      </c>
      <c r="H549" t="s">
        <v>7296</v>
      </c>
      <c r="K549" t="s">
        <v>5677</v>
      </c>
      <c r="L549">
        <v>9.4</v>
      </c>
      <c r="M549">
        <v>15</v>
      </c>
      <c r="N549" t="s">
        <v>144</v>
      </c>
    </row>
    <row r="550" spans="1:14" x14ac:dyDescent="0.35">
      <c r="A550">
        <v>2867.0329999999999</v>
      </c>
      <c r="B550" t="s">
        <v>4873</v>
      </c>
      <c r="C550" s="69" t="s">
        <v>3290</v>
      </c>
      <c r="D550">
        <v>0.37222222222222223</v>
      </c>
      <c r="E550">
        <v>14.1</v>
      </c>
      <c r="F550">
        <v>7</v>
      </c>
      <c r="G550" t="s">
        <v>7295</v>
      </c>
      <c r="H550" t="s">
        <v>7296</v>
      </c>
      <c r="K550" t="s">
        <v>5677</v>
      </c>
      <c r="L550">
        <v>10</v>
      </c>
      <c r="M550">
        <v>15</v>
      </c>
      <c r="N550" t="s">
        <v>144</v>
      </c>
    </row>
    <row r="551" spans="1:14" x14ac:dyDescent="0.35">
      <c r="A551">
        <v>2867.3789999999999</v>
      </c>
      <c r="B551" t="s">
        <v>4874</v>
      </c>
      <c r="C551" s="69" t="s">
        <v>3290</v>
      </c>
      <c r="D551">
        <v>0.37847222222222221</v>
      </c>
      <c r="E551">
        <v>12.4</v>
      </c>
      <c r="F551">
        <v>6</v>
      </c>
      <c r="G551" t="s">
        <v>7295</v>
      </c>
      <c r="H551" t="s">
        <v>7296</v>
      </c>
      <c r="K551" t="s">
        <v>5677</v>
      </c>
      <c r="L551">
        <v>9.6</v>
      </c>
      <c r="M551">
        <v>15</v>
      </c>
      <c r="N551" t="s">
        <v>144</v>
      </c>
    </row>
    <row r="552" spans="1:14" x14ac:dyDescent="0.35">
      <c r="A552">
        <v>2867.482</v>
      </c>
      <c r="B552" t="s">
        <v>4875</v>
      </c>
      <c r="C552" s="69" t="s">
        <v>3290</v>
      </c>
      <c r="D552">
        <v>0.19930555555555557</v>
      </c>
      <c r="E552">
        <v>11</v>
      </c>
      <c r="F552">
        <v>8</v>
      </c>
      <c r="G552" t="s">
        <v>7295</v>
      </c>
      <c r="H552" t="s">
        <v>7296</v>
      </c>
      <c r="K552" t="s">
        <v>5752</v>
      </c>
      <c r="L552">
        <v>9.6999999999999993</v>
      </c>
      <c r="M552">
        <v>15</v>
      </c>
      <c r="N552" t="s">
        <v>144</v>
      </c>
    </row>
    <row r="553" spans="1:14" x14ac:dyDescent="0.35">
      <c r="A553">
        <v>2867.5810000000001</v>
      </c>
      <c r="B553" t="s">
        <v>4877</v>
      </c>
      <c r="C553" s="69" t="s">
        <v>3290</v>
      </c>
      <c r="D553">
        <v>0.37638888888888888</v>
      </c>
      <c r="E553">
        <v>10.8</v>
      </c>
      <c r="F553">
        <v>6</v>
      </c>
      <c r="G553" t="s">
        <v>7295</v>
      </c>
      <c r="H553" t="s">
        <v>7296</v>
      </c>
      <c r="K553" t="s">
        <v>5677</v>
      </c>
      <c r="L553">
        <v>12.5</v>
      </c>
      <c r="M553">
        <v>15</v>
      </c>
      <c r="N553" t="s">
        <v>144</v>
      </c>
    </row>
    <row r="554" spans="1:14" x14ac:dyDescent="0.35">
      <c r="A554">
        <v>2867.6329999999998</v>
      </c>
      <c r="B554" t="s">
        <v>4878</v>
      </c>
      <c r="C554" s="69" t="s">
        <v>3290</v>
      </c>
      <c r="D554">
        <v>0.37361111111111112</v>
      </c>
      <c r="E554">
        <v>12.1</v>
      </c>
      <c r="F554">
        <v>5</v>
      </c>
      <c r="G554" t="s">
        <v>7295</v>
      </c>
      <c r="H554" t="s">
        <v>7296</v>
      </c>
      <c r="K554" t="s">
        <v>5677</v>
      </c>
      <c r="L554">
        <v>9.3000000000000007</v>
      </c>
      <c r="M554">
        <v>15</v>
      </c>
      <c r="N554" t="s">
        <v>144</v>
      </c>
    </row>
    <row r="555" spans="1:14" x14ac:dyDescent="0.35">
      <c r="A555">
        <v>2867.6790000000001</v>
      </c>
      <c r="B555" t="s">
        <v>4879</v>
      </c>
      <c r="C555" s="69" t="s">
        <v>3290</v>
      </c>
      <c r="D555">
        <v>0.36736111111111114</v>
      </c>
      <c r="E555">
        <v>10.3</v>
      </c>
      <c r="F555">
        <v>5</v>
      </c>
      <c r="G555" t="s">
        <v>7295</v>
      </c>
      <c r="H555" t="s">
        <v>7296</v>
      </c>
      <c r="K555" t="s">
        <v>5677</v>
      </c>
      <c r="L555">
        <v>8.9</v>
      </c>
      <c r="M555">
        <v>15</v>
      </c>
      <c r="N555" t="s">
        <v>144</v>
      </c>
    </row>
    <row r="556" spans="1:14" x14ac:dyDescent="0.35">
      <c r="A556">
        <v>2867.694</v>
      </c>
      <c r="B556" t="s">
        <v>4880</v>
      </c>
      <c r="C556" s="69" t="s">
        <v>3290</v>
      </c>
      <c r="D556">
        <v>0.37569444444444444</v>
      </c>
      <c r="E556">
        <v>10.8</v>
      </c>
      <c r="F556">
        <v>5</v>
      </c>
      <c r="G556" t="s">
        <v>7295</v>
      </c>
      <c r="H556" t="s">
        <v>7296</v>
      </c>
      <c r="K556" t="s">
        <v>5677</v>
      </c>
      <c r="L556">
        <v>8</v>
      </c>
      <c r="M556">
        <v>15</v>
      </c>
      <c r="N556" t="s">
        <v>144</v>
      </c>
    </row>
    <row r="557" spans="1:14" x14ac:dyDescent="0.35">
      <c r="A557">
        <v>2867.721</v>
      </c>
      <c r="B557" t="s">
        <v>4881</v>
      </c>
      <c r="C557" s="69" t="s">
        <v>3290</v>
      </c>
      <c r="D557">
        <v>0.37847222222222221</v>
      </c>
      <c r="E557">
        <v>10.5</v>
      </c>
      <c r="F557">
        <v>5</v>
      </c>
      <c r="G557" t="s">
        <v>7295</v>
      </c>
      <c r="H557" t="s">
        <v>7296</v>
      </c>
      <c r="K557" t="s">
        <v>5677</v>
      </c>
      <c r="L557">
        <v>13.1</v>
      </c>
      <c r="M557">
        <v>15</v>
      </c>
      <c r="N557" t="s">
        <v>144</v>
      </c>
    </row>
    <row r="558" spans="1:14" x14ac:dyDescent="0.35">
      <c r="A558">
        <v>2868.2550000000001</v>
      </c>
      <c r="B558" t="s">
        <v>4884</v>
      </c>
      <c r="C558" s="69" t="s">
        <v>3290</v>
      </c>
      <c r="D558">
        <v>0.37013888888888891</v>
      </c>
      <c r="E558">
        <v>11.6</v>
      </c>
      <c r="F558">
        <v>6</v>
      </c>
      <c r="G558" t="s">
        <v>7295</v>
      </c>
      <c r="H558" t="s">
        <v>7296</v>
      </c>
      <c r="K558" t="s">
        <v>5677</v>
      </c>
      <c r="L558">
        <v>8.3000000000000007</v>
      </c>
      <c r="M558">
        <v>15</v>
      </c>
      <c r="N558" t="s">
        <v>144</v>
      </c>
    </row>
    <row r="559" spans="1:14" x14ac:dyDescent="0.35">
      <c r="A559">
        <v>2868.4079999999999</v>
      </c>
      <c r="B559" t="s">
        <v>4885</v>
      </c>
      <c r="C559" s="69" t="s">
        <v>3290</v>
      </c>
      <c r="D559">
        <v>0.38055555555555554</v>
      </c>
      <c r="E559">
        <v>12.3</v>
      </c>
      <c r="F559">
        <v>6</v>
      </c>
      <c r="G559" t="s">
        <v>7295</v>
      </c>
      <c r="H559" t="s">
        <v>7296</v>
      </c>
      <c r="K559" t="s">
        <v>5677</v>
      </c>
      <c r="L559">
        <v>10</v>
      </c>
      <c r="M559">
        <v>15</v>
      </c>
      <c r="N559" t="s">
        <v>144</v>
      </c>
    </row>
    <row r="560" spans="1:14" x14ac:dyDescent="0.35">
      <c r="A560">
        <v>2869.2020000000002</v>
      </c>
      <c r="B560" t="s">
        <v>4886</v>
      </c>
      <c r="C560" s="69" t="s">
        <v>3290</v>
      </c>
      <c r="D560">
        <v>0.37083333333333335</v>
      </c>
      <c r="E560">
        <v>11.8</v>
      </c>
      <c r="F560">
        <v>7</v>
      </c>
      <c r="G560" t="s">
        <v>7295</v>
      </c>
      <c r="H560" t="s">
        <v>7296</v>
      </c>
      <c r="K560" t="s">
        <v>5677</v>
      </c>
      <c r="L560">
        <v>9.1999999999999993</v>
      </c>
      <c r="M560">
        <v>15</v>
      </c>
      <c r="N560" t="s">
        <v>144</v>
      </c>
    </row>
    <row r="561" spans="1:14" x14ac:dyDescent="0.35">
      <c r="A561">
        <v>2869.2939999999999</v>
      </c>
      <c r="B561" t="s">
        <v>4887</v>
      </c>
      <c r="C561" s="69" t="s">
        <v>3290</v>
      </c>
      <c r="D561">
        <v>0.37222222222222223</v>
      </c>
      <c r="E561">
        <v>11.3</v>
      </c>
      <c r="F561">
        <v>7</v>
      </c>
      <c r="G561" t="s">
        <v>7295</v>
      </c>
      <c r="H561" t="s">
        <v>7296</v>
      </c>
      <c r="K561" t="s">
        <v>5677</v>
      </c>
      <c r="L561">
        <v>8.4</v>
      </c>
      <c r="M561">
        <v>15</v>
      </c>
      <c r="N561" t="s">
        <v>144</v>
      </c>
    </row>
    <row r="562" spans="1:14" x14ac:dyDescent="0.35">
      <c r="A562">
        <v>2869.8470000000002</v>
      </c>
      <c r="B562" t="s">
        <v>4888</v>
      </c>
      <c r="C562" s="69" t="s">
        <v>3290</v>
      </c>
      <c r="D562">
        <v>0.37777777777777777</v>
      </c>
      <c r="E562">
        <v>12.2</v>
      </c>
      <c r="F562">
        <v>7</v>
      </c>
      <c r="G562" t="s">
        <v>7295</v>
      </c>
      <c r="H562" t="s">
        <v>7296</v>
      </c>
      <c r="K562" t="s">
        <v>5677</v>
      </c>
      <c r="L562">
        <v>11</v>
      </c>
      <c r="M562">
        <v>15</v>
      </c>
      <c r="N562" t="s">
        <v>144</v>
      </c>
    </row>
    <row r="563" spans="1:14" x14ac:dyDescent="0.35">
      <c r="A563">
        <v>2870.05</v>
      </c>
      <c r="B563" t="s">
        <v>4889</v>
      </c>
      <c r="C563" s="69" t="s">
        <v>3290</v>
      </c>
      <c r="D563">
        <v>0.37638888888888888</v>
      </c>
      <c r="E563">
        <v>10.5</v>
      </c>
      <c r="F563">
        <v>7</v>
      </c>
      <c r="G563" t="s">
        <v>7295</v>
      </c>
      <c r="H563" t="s">
        <v>7296</v>
      </c>
      <c r="K563" t="s">
        <v>5677</v>
      </c>
      <c r="L563">
        <v>10.1</v>
      </c>
      <c r="M563">
        <v>15</v>
      </c>
      <c r="N563" t="s">
        <v>144</v>
      </c>
    </row>
    <row r="564" spans="1:14" x14ac:dyDescent="0.35">
      <c r="A564">
        <v>2870.1190000000001</v>
      </c>
      <c r="B564" t="s">
        <v>4890</v>
      </c>
      <c r="C564" s="69" t="s">
        <v>3290</v>
      </c>
      <c r="D564">
        <v>0.38472222222222224</v>
      </c>
      <c r="E564">
        <v>9.6999999999999993</v>
      </c>
      <c r="F564">
        <v>5</v>
      </c>
      <c r="G564" t="s">
        <v>7295</v>
      </c>
      <c r="H564" t="s">
        <v>7296</v>
      </c>
      <c r="K564" t="s">
        <v>5677</v>
      </c>
      <c r="L564">
        <v>8.1</v>
      </c>
      <c r="M564">
        <v>15</v>
      </c>
      <c r="N564" t="s">
        <v>144</v>
      </c>
    </row>
    <row r="565" spans="1:14" x14ac:dyDescent="0.35">
      <c r="A565">
        <v>2870.1610000000001</v>
      </c>
      <c r="B565" t="s">
        <v>4891</v>
      </c>
      <c r="C565" s="69" t="s">
        <v>3290</v>
      </c>
      <c r="D565">
        <v>0.37569444444444444</v>
      </c>
      <c r="E565">
        <v>10.9</v>
      </c>
      <c r="F565">
        <v>7</v>
      </c>
      <c r="G565" t="s">
        <v>7295</v>
      </c>
      <c r="H565" t="s">
        <v>7296</v>
      </c>
      <c r="K565" t="s">
        <v>5677</v>
      </c>
      <c r="L565">
        <v>8.3000000000000007</v>
      </c>
      <c r="M565">
        <v>15</v>
      </c>
      <c r="N565" t="s">
        <v>144</v>
      </c>
    </row>
    <row r="566" spans="1:14" x14ac:dyDescent="0.35">
      <c r="A566">
        <v>2870.19</v>
      </c>
      <c r="B566" t="s">
        <v>4892</v>
      </c>
      <c r="C566" s="69" t="s">
        <v>3290</v>
      </c>
      <c r="D566">
        <v>0.37847222222222221</v>
      </c>
      <c r="E566">
        <v>10.8</v>
      </c>
      <c r="F566">
        <v>5</v>
      </c>
      <c r="G566" t="s">
        <v>7295</v>
      </c>
      <c r="H566" t="s">
        <v>7296</v>
      </c>
      <c r="K566" t="s">
        <v>5677</v>
      </c>
      <c r="L566">
        <v>9</v>
      </c>
      <c r="M566">
        <v>15</v>
      </c>
      <c r="N566" t="s">
        <v>144</v>
      </c>
    </row>
    <row r="567" spans="1:14" x14ac:dyDescent="0.35">
      <c r="A567">
        <v>2870.201</v>
      </c>
      <c r="B567" t="s">
        <v>4893</v>
      </c>
      <c r="C567" s="69" t="s">
        <v>3290</v>
      </c>
      <c r="D567">
        <v>0.38124999999999998</v>
      </c>
      <c r="E567">
        <v>10.7</v>
      </c>
      <c r="F567">
        <v>3</v>
      </c>
      <c r="G567" t="s">
        <v>7295</v>
      </c>
      <c r="H567" t="s">
        <v>7296</v>
      </c>
      <c r="K567" t="s">
        <v>5677</v>
      </c>
      <c r="L567">
        <v>8</v>
      </c>
      <c r="M567">
        <v>15</v>
      </c>
      <c r="N567" t="s">
        <v>144</v>
      </c>
    </row>
    <row r="568" spans="1:14" x14ac:dyDescent="0.35">
      <c r="A568">
        <v>2870.2280000000001</v>
      </c>
      <c r="B568" t="s">
        <v>4894</v>
      </c>
      <c r="C568" s="69" t="s">
        <v>3290</v>
      </c>
      <c r="D568">
        <v>0.37638888888888888</v>
      </c>
      <c r="E568">
        <v>11.2</v>
      </c>
      <c r="F568">
        <v>5</v>
      </c>
      <c r="G568" t="s">
        <v>7295</v>
      </c>
      <c r="H568" t="s">
        <v>7296</v>
      </c>
      <c r="K568" t="s">
        <v>5677</v>
      </c>
      <c r="L568">
        <v>9.4</v>
      </c>
      <c r="M568">
        <v>15</v>
      </c>
      <c r="N568" t="s">
        <v>144</v>
      </c>
    </row>
    <row r="569" spans="1:14" x14ac:dyDescent="0.35">
      <c r="A569">
        <v>2872.32</v>
      </c>
      <c r="B569" t="s">
        <v>4895</v>
      </c>
      <c r="C569" s="69" t="s">
        <v>3290</v>
      </c>
      <c r="D569">
        <v>0.375</v>
      </c>
      <c r="E569">
        <v>10.4</v>
      </c>
      <c r="F569">
        <v>6</v>
      </c>
      <c r="G569" t="s">
        <v>7295</v>
      </c>
      <c r="H569" t="s">
        <v>7296</v>
      </c>
      <c r="K569" t="s">
        <v>5677</v>
      </c>
      <c r="L569">
        <v>8</v>
      </c>
      <c r="M569">
        <v>15</v>
      </c>
      <c r="N569" t="s">
        <v>144</v>
      </c>
    </row>
    <row r="570" spans="1:14" x14ac:dyDescent="0.35">
      <c r="A570">
        <v>2872.462</v>
      </c>
      <c r="B570" t="s">
        <v>4896</v>
      </c>
      <c r="C570" s="69" t="s">
        <v>3290</v>
      </c>
      <c r="D570">
        <v>0.37430555555555556</v>
      </c>
      <c r="E570">
        <v>11.5</v>
      </c>
      <c r="F570">
        <v>7</v>
      </c>
      <c r="G570" t="s">
        <v>7295</v>
      </c>
      <c r="H570" t="s">
        <v>7296</v>
      </c>
      <c r="K570" t="s">
        <v>5677</v>
      </c>
      <c r="L570">
        <v>13.5</v>
      </c>
      <c r="M570">
        <v>15</v>
      </c>
      <c r="N570" t="s">
        <v>144</v>
      </c>
    </row>
    <row r="571" spans="1:14" x14ac:dyDescent="0.35">
      <c r="A571">
        <v>2872.6410000000001</v>
      </c>
      <c r="B571" t="s">
        <v>4897</v>
      </c>
      <c r="C571" s="69" t="s">
        <v>3290</v>
      </c>
      <c r="D571">
        <v>0.37430555555555556</v>
      </c>
      <c r="E571">
        <v>12.9</v>
      </c>
      <c r="F571">
        <v>7</v>
      </c>
      <c r="G571" t="s">
        <v>7295</v>
      </c>
      <c r="H571" t="s">
        <v>7296</v>
      </c>
      <c r="K571" t="s">
        <v>5677</v>
      </c>
      <c r="L571">
        <v>10.199999999999999</v>
      </c>
      <c r="M571">
        <v>15</v>
      </c>
      <c r="N571" t="s">
        <v>144</v>
      </c>
    </row>
    <row r="572" spans="1:14" x14ac:dyDescent="0.35">
      <c r="A572">
        <v>2872.6930000000002</v>
      </c>
      <c r="B572" t="s">
        <v>4898</v>
      </c>
      <c r="C572" s="69" t="s">
        <v>3290</v>
      </c>
      <c r="D572">
        <v>0.37430555555555556</v>
      </c>
      <c r="E572">
        <v>11.2</v>
      </c>
      <c r="F572">
        <v>6</v>
      </c>
      <c r="G572" t="s">
        <v>7295</v>
      </c>
      <c r="H572" t="s">
        <v>7296</v>
      </c>
      <c r="K572" t="s">
        <v>5677</v>
      </c>
      <c r="L572">
        <v>10.6</v>
      </c>
      <c r="M572">
        <v>15</v>
      </c>
      <c r="N572" t="s">
        <v>144</v>
      </c>
    </row>
    <row r="573" spans="1:14" x14ac:dyDescent="0.35">
      <c r="A573">
        <v>2872.895</v>
      </c>
      <c r="B573" t="s">
        <v>4899</v>
      </c>
      <c r="C573" s="69" t="s">
        <v>3290</v>
      </c>
      <c r="D573">
        <v>0.37083333333333335</v>
      </c>
      <c r="E573">
        <v>8.9</v>
      </c>
      <c r="F573">
        <v>5</v>
      </c>
      <c r="G573" t="s">
        <v>7298</v>
      </c>
      <c r="H573" t="s">
        <v>7296</v>
      </c>
      <c r="K573" t="s">
        <v>5677</v>
      </c>
      <c r="L573">
        <v>8</v>
      </c>
      <c r="M573">
        <v>15</v>
      </c>
      <c r="N573" t="s">
        <v>144</v>
      </c>
    </row>
    <row r="574" spans="1:14" x14ac:dyDescent="0.35">
      <c r="A574">
        <v>2873.279</v>
      </c>
      <c r="B574" t="s">
        <v>4900</v>
      </c>
      <c r="C574" s="69" t="s">
        <v>3290</v>
      </c>
      <c r="D574">
        <v>0.37430555555555556</v>
      </c>
      <c r="E574">
        <v>11.5</v>
      </c>
      <c r="F574">
        <v>5</v>
      </c>
      <c r="G574" t="s">
        <v>7295</v>
      </c>
      <c r="H574" t="s">
        <v>7296</v>
      </c>
      <c r="K574" t="s">
        <v>5677</v>
      </c>
      <c r="L574">
        <v>8.8000000000000007</v>
      </c>
      <c r="M574">
        <v>15</v>
      </c>
      <c r="N574" t="s">
        <v>144</v>
      </c>
    </row>
    <row r="575" spans="1:14" x14ac:dyDescent="0.35">
      <c r="A575">
        <v>2873.3009999999999</v>
      </c>
      <c r="B575" t="s">
        <v>4901</v>
      </c>
      <c r="C575" s="69" t="s">
        <v>3290</v>
      </c>
      <c r="D575">
        <v>0.37083333333333335</v>
      </c>
      <c r="E575">
        <v>9.4</v>
      </c>
      <c r="F575">
        <v>3</v>
      </c>
      <c r="G575" t="s">
        <v>7295</v>
      </c>
      <c r="H575" t="s">
        <v>7296</v>
      </c>
      <c r="I575">
        <v>10</v>
      </c>
      <c r="K575" t="s">
        <v>5677</v>
      </c>
      <c r="L575">
        <v>10.5</v>
      </c>
      <c r="M575">
        <v>15</v>
      </c>
      <c r="N575" t="s">
        <v>144</v>
      </c>
    </row>
    <row r="576" spans="1:14" x14ac:dyDescent="0.35">
      <c r="A576">
        <v>2873.3580000000002</v>
      </c>
      <c r="B576" t="s">
        <v>4902</v>
      </c>
      <c r="C576" s="69" t="s">
        <v>3290</v>
      </c>
      <c r="D576">
        <v>0.37638888888888888</v>
      </c>
      <c r="E576">
        <v>10.4</v>
      </c>
      <c r="F576">
        <v>5</v>
      </c>
      <c r="G576" t="s">
        <v>7295</v>
      </c>
      <c r="H576" t="s">
        <v>7296</v>
      </c>
      <c r="K576" t="s">
        <v>5677</v>
      </c>
      <c r="L576">
        <v>9.6999999999999993</v>
      </c>
      <c r="M576">
        <v>15</v>
      </c>
      <c r="N576" t="s">
        <v>144</v>
      </c>
    </row>
    <row r="577" spans="1:14" x14ac:dyDescent="0.35">
      <c r="A577">
        <v>2873.4810000000002</v>
      </c>
      <c r="B577" t="s">
        <v>4903</v>
      </c>
      <c r="C577" s="69" t="s">
        <v>3290</v>
      </c>
      <c r="D577">
        <v>0.35416666666666669</v>
      </c>
      <c r="E577">
        <v>11.4</v>
      </c>
      <c r="F577">
        <v>5</v>
      </c>
      <c r="G577" t="s">
        <v>7295</v>
      </c>
      <c r="H577" t="s">
        <v>7296</v>
      </c>
      <c r="K577" t="s">
        <v>5677</v>
      </c>
      <c r="L577">
        <v>9.9</v>
      </c>
      <c r="M577">
        <v>15</v>
      </c>
      <c r="N577" t="s">
        <v>144</v>
      </c>
    </row>
    <row r="578" spans="1:14" x14ac:dyDescent="0.35">
      <c r="A578">
        <v>2874.424</v>
      </c>
      <c r="B578" t="s">
        <v>4904</v>
      </c>
      <c r="C578" s="69" t="s">
        <v>3290</v>
      </c>
      <c r="D578">
        <v>0.37291666666666667</v>
      </c>
      <c r="E578">
        <v>11.6</v>
      </c>
      <c r="F578">
        <v>5</v>
      </c>
      <c r="G578" t="s">
        <v>7295</v>
      </c>
      <c r="H578" t="s">
        <v>7296</v>
      </c>
      <c r="K578" t="s">
        <v>5677</v>
      </c>
      <c r="L578">
        <v>17.3</v>
      </c>
      <c r="M578">
        <v>15</v>
      </c>
      <c r="N578" t="s">
        <v>144</v>
      </c>
    </row>
    <row r="579" spans="1:14" x14ac:dyDescent="0.35">
      <c r="A579">
        <v>2874.4589999999998</v>
      </c>
      <c r="B579" t="s">
        <v>4905</v>
      </c>
      <c r="C579" s="69" t="s">
        <v>3290</v>
      </c>
      <c r="D579">
        <v>0.37083333333333335</v>
      </c>
      <c r="E579">
        <v>10.1</v>
      </c>
      <c r="F579">
        <v>5</v>
      </c>
      <c r="G579" t="s">
        <v>7295</v>
      </c>
      <c r="H579" t="s">
        <v>7296</v>
      </c>
      <c r="K579" t="s">
        <v>5677</v>
      </c>
      <c r="L579">
        <v>8</v>
      </c>
      <c r="M579">
        <v>15</v>
      </c>
      <c r="N579" t="s">
        <v>144</v>
      </c>
    </row>
    <row r="580" spans="1:14" x14ac:dyDescent="0.35">
      <c r="A580">
        <v>2874.5639999999999</v>
      </c>
      <c r="B580" t="s">
        <v>4906</v>
      </c>
      <c r="C580" s="69" t="s">
        <v>3290</v>
      </c>
      <c r="D580">
        <v>0.37986111111111109</v>
      </c>
      <c r="E580">
        <v>10.4</v>
      </c>
      <c r="F580">
        <v>6</v>
      </c>
      <c r="G580" t="s">
        <v>7295</v>
      </c>
      <c r="H580" t="s">
        <v>7296</v>
      </c>
      <c r="K580" t="s">
        <v>5677</v>
      </c>
      <c r="L580">
        <v>9.4</v>
      </c>
      <c r="M580">
        <v>15</v>
      </c>
      <c r="N580" t="s">
        <v>144</v>
      </c>
    </row>
    <row r="581" spans="1:14" x14ac:dyDescent="0.35">
      <c r="A581">
        <v>2874.576</v>
      </c>
      <c r="B581" t="s">
        <v>4907</v>
      </c>
      <c r="C581" s="69" t="s">
        <v>3290</v>
      </c>
      <c r="D581">
        <v>0.3527777777777778</v>
      </c>
      <c r="E581">
        <v>9.4</v>
      </c>
      <c r="F581">
        <v>5</v>
      </c>
      <c r="G581" t="s">
        <v>7295</v>
      </c>
      <c r="H581" t="s">
        <v>7296</v>
      </c>
      <c r="I581">
        <v>10</v>
      </c>
      <c r="K581" t="s">
        <v>5677</v>
      </c>
      <c r="L581">
        <v>10.4</v>
      </c>
      <c r="M581">
        <v>15</v>
      </c>
      <c r="N581" t="s">
        <v>144</v>
      </c>
    </row>
    <row r="582" spans="1:14" x14ac:dyDescent="0.35">
      <c r="A582">
        <v>2874.6</v>
      </c>
      <c r="B582" t="s">
        <v>4908</v>
      </c>
      <c r="C582" s="69" t="s">
        <v>3290</v>
      </c>
      <c r="D582">
        <v>0.38472222222222224</v>
      </c>
      <c r="E582">
        <v>10.3</v>
      </c>
      <c r="F582">
        <v>4</v>
      </c>
      <c r="G582" t="s">
        <v>7295</v>
      </c>
      <c r="H582" t="s">
        <v>7296</v>
      </c>
      <c r="K582" t="s">
        <v>5677</v>
      </c>
      <c r="L582">
        <v>8</v>
      </c>
      <c r="M582">
        <v>15</v>
      </c>
      <c r="N582" t="s">
        <v>144</v>
      </c>
    </row>
    <row r="583" spans="1:14" x14ac:dyDescent="0.35">
      <c r="A583">
        <v>2874.6570000000002</v>
      </c>
      <c r="B583" t="s">
        <v>4910</v>
      </c>
      <c r="C583" s="69" t="s">
        <v>3290</v>
      </c>
      <c r="D583">
        <v>0.37777777777777777</v>
      </c>
      <c r="E583">
        <v>9.6</v>
      </c>
      <c r="F583">
        <v>4</v>
      </c>
      <c r="G583" t="s">
        <v>7295</v>
      </c>
      <c r="H583" t="s">
        <v>7296</v>
      </c>
      <c r="K583" t="s">
        <v>5677</v>
      </c>
      <c r="L583">
        <v>8.6</v>
      </c>
      <c r="M583">
        <v>15</v>
      </c>
      <c r="N583" t="s">
        <v>144</v>
      </c>
    </row>
    <row r="584" spans="1:14" x14ac:dyDescent="0.35">
      <c r="A584">
        <v>2874.6770000000001</v>
      </c>
      <c r="B584" t="s">
        <v>4911</v>
      </c>
      <c r="C584" s="69" t="s">
        <v>3290</v>
      </c>
      <c r="D584">
        <v>0.37152777777777779</v>
      </c>
      <c r="E584">
        <v>8.5</v>
      </c>
      <c r="F584">
        <v>4</v>
      </c>
      <c r="G584" t="s">
        <v>7298</v>
      </c>
      <c r="H584" t="s">
        <v>7296</v>
      </c>
      <c r="K584" t="s">
        <v>5677</v>
      </c>
      <c r="L584">
        <v>8.3000000000000007</v>
      </c>
      <c r="M584">
        <v>15</v>
      </c>
      <c r="N584" t="s">
        <v>144</v>
      </c>
    </row>
    <row r="585" spans="1:14" x14ac:dyDescent="0.35">
      <c r="A585">
        <v>2874.8409999999999</v>
      </c>
      <c r="B585" t="s">
        <v>4912</v>
      </c>
      <c r="C585" s="69" t="s">
        <v>3290</v>
      </c>
      <c r="D585">
        <v>0.37638888888888888</v>
      </c>
      <c r="E585">
        <v>11.4</v>
      </c>
      <c r="F585">
        <v>7</v>
      </c>
      <c r="G585" t="s">
        <v>7295</v>
      </c>
      <c r="H585" t="s">
        <v>7296</v>
      </c>
      <c r="K585" t="s">
        <v>5677</v>
      </c>
      <c r="L585">
        <v>8.6999999999999993</v>
      </c>
      <c r="M585">
        <v>15</v>
      </c>
      <c r="N585" t="s">
        <v>144</v>
      </c>
    </row>
    <row r="586" spans="1:14" x14ac:dyDescent="0.35">
      <c r="A586">
        <v>2875.13</v>
      </c>
      <c r="B586" t="s">
        <v>4913</v>
      </c>
      <c r="C586" s="69" t="s">
        <v>3290</v>
      </c>
      <c r="D586">
        <v>0.37777777777777777</v>
      </c>
      <c r="E586">
        <v>10.9</v>
      </c>
      <c r="F586">
        <v>6</v>
      </c>
      <c r="G586" t="s">
        <v>7295</v>
      </c>
      <c r="H586" t="s">
        <v>7296</v>
      </c>
      <c r="K586" t="s">
        <v>5677</v>
      </c>
      <c r="L586">
        <v>8.1999999999999993</v>
      </c>
      <c r="M586">
        <v>15</v>
      </c>
      <c r="N586" t="s">
        <v>2905</v>
      </c>
    </row>
    <row r="587" spans="1:14" x14ac:dyDescent="0.35">
      <c r="A587">
        <v>2875.17</v>
      </c>
      <c r="B587" t="s">
        <v>4914</v>
      </c>
      <c r="C587" s="69" t="s">
        <v>3290</v>
      </c>
      <c r="D587">
        <v>0.37777777777777777</v>
      </c>
      <c r="E587">
        <v>9.8000000000000007</v>
      </c>
      <c r="F587">
        <v>4</v>
      </c>
      <c r="G587" t="s">
        <v>7295</v>
      </c>
      <c r="H587" t="s">
        <v>7296</v>
      </c>
      <c r="K587" t="s">
        <v>5677</v>
      </c>
      <c r="L587">
        <v>14</v>
      </c>
      <c r="M587">
        <v>15</v>
      </c>
      <c r="N587" t="s">
        <v>2905</v>
      </c>
    </row>
    <row r="588" spans="1:14" x14ac:dyDescent="0.35">
      <c r="A588">
        <v>2875.2910000000002</v>
      </c>
      <c r="B588" t="s">
        <v>4915</v>
      </c>
      <c r="C588" s="69" t="s">
        <v>3290</v>
      </c>
      <c r="D588">
        <v>0.37083333333333335</v>
      </c>
      <c r="E588">
        <v>11.7</v>
      </c>
      <c r="F588">
        <v>5</v>
      </c>
      <c r="G588" t="s">
        <v>7295</v>
      </c>
      <c r="H588" t="s">
        <v>7296</v>
      </c>
      <c r="K588" t="s">
        <v>5677</v>
      </c>
      <c r="L588">
        <v>8</v>
      </c>
      <c r="M588">
        <v>15</v>
      </c>
      <c r="N588" t="s">
        <v>2905</v>
      </c>
    </row>
    <row r="589" spans="1:14" x14ac:dyDescent="0.35">
      <c r="A589">
        <v>2875.3380000000002</v>
      </c>
      <c r="B589" t="s">
        <v>4917</v>
      </c>
      <c r="C589" s="69" t="s">
        <v>3290</v>
      </c>
      <c r="D589">
        <v>0.37361111111111112</v>
      </c>
      <c r="E589">
        <v>12.3</v>
      </c>
      <c r="F589">
        <v>6</v>
      </c>
      <c r="G589" t="s">
        <v>7295</v>
      </c>
      <c r="H589" t="s">
        <v>7296</v>
      </c>
      <c r="K589" t="s">
        <v>5677</v>
      </c>
      <c r="L589">
        <v>10.1</v>
      </c>
      <c r="M589">
        <v>15</v>
      </c>
      <c r="N589" t="s">
        <v>2905</v>
      </c>
    </row>
    <row r="590" spans="1:14" x14ac:dyDescent="0.35">
      <c r="A590">
        <v>2875.36</v>
      </c>
      <c r="B590" t="s">
        <v>4919</v>
      </c>
      <c r="C590" s="69" t="s">
        <v>3290</v>
      </c>
      <c r="D590">
        <v>0.36666666666666664</v>
      </c>
      <c r="E590">
        <v>11.2</v>
      </c>
      <c r="F590">
        <v>3</v>
      </c>
      <c r="G590" t="s">
        <v>7295</v>
      </c>
      <c r="H590" t="s">
        <v>7296</v>
      </c>
      <c r="K590" t="s">
        <v>5677</v>
      </c>
      <c r="L590">
        <v>10.9</v>
      </c>
      <c r="M590">
        <v>24.6</v>
      </c>
      <c r="N590" t="s">
        <v>2905</v>
      </c>
    </row>
    <row r="591" spans="1:14" x14ac:dyDescent="0.35">
      <c r="A591">
        <v>2887.37</v>
      </c>
      <c r="B591" t="s">
        <v>6876</v>
      </c>
      <c r="C591" t="s">
        <v>3339</v>
      </c>
      <c r="D591">
        <v>0.2048611111111111</v>
      </c>
      <c r="F591">
        <v>10</v>
      </c>
      <c r="G591" t="s">
        <v>7295</v>
      </c>
      <c r="H591" t="s">
        <v>7299</v>
      </c>
      <c r="K591" t="s">
        <v>5677</v>
      </c>
      <c r="L591">
        <v>10.7</v>
      </c>
      <c r="M591">
        <v>3.6</v>
      </c>
      <c r="N591" t="s">
        <v>144</v>
      </c>
    </row>
    <row r="592" spans="1:14" x14ac:dyDescent="0.35">
      <c r="A592">
        <v>2890.0360000000001</v>
      </c>
      <c r="B592" t="s">
        <v>6878</v>
      </c>
      <c r="C592" t="s">
        <v>3339</v>
      </c>
      <c r="D592">
        <v>0.20555555555555555</v>
      </c>
      <c r="F592">
        <v>10</v>
      </c>
      <c r="G592" t="s">
        <v>7295</v>
      </c>
      <c r="H592" t="s">
        <v>7299</v>
      </c>
      <c r="K592" t="s">
        <v>5677</v>
      </c>
      <c r="L592">
        <v>12.9</v>
      </c>
      <c r="M592">
        <v>3.7</v>
      </c>
      <c r="N592" t="s">
        <v>144</v>
      </c>
    </row>
    <row r="593" spans="1:14" x14ac:dyDescent="0.35">
      <c r="A593">
        <v>2891.3490000000002</v>
      </c>
      <c r="B593" t="s">
        <v>6880</v>
      </c>
      <c r="C593" t="s">
        <v>3339</v>
      </c>
      <c r="D593">
        <v>0.20624999999999999</v>
      </c>
      <c r="F593">
        <v>10</v>
      </c>
      <c r="G593" t="s">
        <v>7295</v>
      </c>
      <c r="H593" t="s">
        <v>7299</v>
      </c>
      <c r="K593" t="s">
        <v>5677</v>
      </c>
      <c r="L593">
        <v>12.2</v>
      </c>
      <c r="M593">
        <v>3.9</v>
      </c>
      <c r="N593" t="s">
        <v>144</v>
      </c>
    </row>
    <row r="594" spans="1:14" x14ac:dyDescent="0.35">
      <c r="A594">
        <v>2894.335</v>
      </c>
      <c r="B594" t="s">
        <v>6884</v>
      </c>
      <c r="C594" t="s">
        <v>3339</v>
      </c>
      <c r="D594">
        <v>0.25069444444444444</v>
      </c>
      <c r="F594">
        <v>10</v>
      </c>
      <c r="G594" t="s">
        <v>7295</v>
      </c>
      <c r="H594" t="s">
        <v>7299</v>
      </c>
      <c r="K594" t="s">
        <v>5677</v>
      </c>
      <c r="L594">
        <v>13.2</v>
      </c>
      <c r="M594">
        <v>4.2</v>
      </c>
      <c r="N594" t="s">
        <v>144</v>
      </c>
    </row>
    <row r="595" spans="1:14" x14ac:dyDescent="0.35">
      <c r="A595">
        <v>2897.0140000000001</v>
      </c>
      <c r="B595" t="s">
        <v>6886</v>
      </c>
      <c r="C595" t="s">
        <v>3339</v>
      </c>
      <c r="D595">
        <v>0.25138888888888888</v>
      </c>
      <c r="F595">
        <v>11</v>
      </c>
      <c r="G595" t="s">
        <v>7295</v>
      </c>
      <c r="H595" t="s">
        <v>7299</v>
      </c>
      <c r="K595" t="s">
        <v>5677</v>
      </c>
      <c r="L595">
        <v>12.8</v>
      </c>
      <c r="M595">
        <v>3.3</v>
      </c>
      <c r="N595" t="s">
        <v>144</v>
      </c>
    </row>
    <row r="596" spans="1:14" x14ac:dyDescent="0.35">
      <c r="A596">
        <v>2899.6979999999999</v>
      </c>
      <c r="B596" t="s">
        <v>6888</v>
      </c>
      <c r="C596" t="s">
        <v>3339</v>
      </c>
      <c r="D596">
        <v>0.25208333333333333</v>
      </c>
      <c r="F596">
        <v>10</v>
      </c>
      <c r="G596" t="s">
        <v>7295</v>
      </c>
      <c r="H596" t="s">
        <v>7299</v>
      </c>
      <c r="K596" t="s">
        <v>5677</v>
      </c>
      <c r="L596">
        <v>13.5</v>
      </c>
      <c r="M596">
        <v>3.8</v>
      </c>
      <c r="N596" t="s">
        <v>144</v>
      </c>
    </row>
    <row r="597" spans="1:14" x14ac:dyDescent="0.35">
      <c r="A597">
        <v>2901.0360000000001</v>
      </c>
      <c r="B597" t="s">
        <v>6890</v>
      </c>
      <c r="C597" t="s">
        <v>3339</v>
      </c>
      <c r="D597">
        <v>0.25277777777777777</v>
      </c>
      <c r="F597">
        <v>10</v>
      </c>
      <c r="G597" t="s">
        <v>7295</v>
      </c>
      <c r="H597" t="s">
        <v>7299</v>
      </c>
      <c r="K597" t="s">
        <v>5677</v>
      </c>
      <c r="L597">
        <v>13.9</v>
      </c>
      <c r="M597">
        <v>3.9</v>
      </c>
      <c r="N597" t="s">
        <v>144</v>
      </c>
    </row>
    <row r="598" spans="1:14" x14ac:dyDescent="0.35">
      <c r="A598">
        <v>2902.3829999999998</v>
      </c>
      <c r="B598" t="s">
        <v>6892</v>
      </c>
      <c r="C598" t="s">
        <v>3339</v>
      </c>
      <c r="D598">
        <v>0.25347222222222221</v>
      </c>
      <c r="F598">
        <v>10</v>
      </c>
      <c r="G598" t="s">
        <v>7295</v>
      </c>
      <c r="H598" t="s">
        <v>7299</v>
      </c>
      <c r="K598" t="s">
        <v>5677</v>
      </c>
      <c r="L598">
        <v>12.3</v>
      </c>
      <c r="M598">
        <v>3.7</v>
      </c>
      <c r="N598" t="s">
        <v>144</v>
      </c>
    </row>
    <row r="599" spans="1:14" x14ac:dyDescent="0.35">
      <c r="A599">
        <v>2906.4009999999998</v>
      </c>
      <c r="B599" t="s">
        <v>6894</v>
      </c>
      <c r="C599" t="s">
        <v>3339</v>
      </c>
      <c r="D599">
        <v>0.25486111111111109</v>
      </c>
      <c r="F599">
        <v>11</v>
      </c>
      <c r="G599" t="s">
        <v>7295</v>
      </c>
      <c r="H599" t="s">
        <v>7299</v>
      </c>
      <c r="K599" t="s">
        <v>5677</v>
      </c>
      <c r="L599">
        <v>11</v>
      </c>
      <c r="M599">
        <v>3.7</v>
      </c>
      <c r="N599" t="s">
        <v>144</v>
      </c>
    </row>
    <row r="600" spans="1:14" x14ac:dyDescent="0.35">
      <c r="A600">
        <v>2909.0830000000001</v>
      </c>
      <c r="B600" t="s">
        <v>6896</v>
      </c>
      <c r="C600" t="s">
        <v>3339</v>
      </c>
      <c r="D600">
        <v>0.25486111111111109</v>
      </c>
      <c r="F600">
        <v>12</v>
      </c>
      <c r="G600" t="s">
        <v>7295</v>
      </c>
      <c r="H600" t="s">
        <v>7299</v>
      </c>
      <c r="K600" t="s">
        <v>5677</v>
      </c>
      <c r="L600">
        <v>12.2</v>
      </c>
      <c r="M600">
        <v>3.9</v>
      </c>
      <c r="N600" t="s">
        <v>144</v>
      </c>
    </row>
    <row r="601" spans="1:14" x14ac:dyDescent="0.35">
      <c r="A601">
        <v>2910.2629999999999</v>
      </c>
      <c r="B601" t="s">
        <v>4928</v>
      </c>
      <c r="C601" s="69" t="s">
        <v>3339</v>
      </c>
      <c r="D601">
        <v>6.805555555555555E-2</v>
      </c>
      <c r="E601">
        <v>12.5</v>
      </c>
      <c r="F601">
        <v>8</v>
      </c>
      <c r="G601" t="s">
        <v>7295</v>
      </c>
      <c r="H601" t="s">
        <v>7296</v>
      </c>
      <c r="K601" t="s">
        <v>5752</v>
      </c>
      <c r="L601">
        <v>9.6999999999999993</v>
      </c>
      <c r="M601">
        <v>15</v>
      </c>
      <c r="N601" t="s">
        <v>144</v>
      </c>
    </row>
    <row r="602" spans="1:14" x14ac:dyDescent="0.35">
      <c r="A602">
        <v>2910.4110000000001</v>
      </c>
      <c r="B602" t="s">
        <v>6900</v>
      </c>
      <c r="C602" t="s">
        <v>3339</v>
      </c>
      <c r="D602">
        <v>0.25486111111111109</v>
      </c>
      <c r="F602">
        <v>10</v>
      </c>
      <c r="G602" t="s">
        <v>7295</v>
      </c>
      <c r="H602" t="s">
        <v>7299</v>
      </c>
      <c r="K602" t="s">
        <v>5677</v>
      </c>
      <c r="L602">
        <v>12.7</v>
      </c>
      <c r="M602">
        <v>4.4000000000000004</v>
      </c>
      <c r="N602" t="s">
        <v>144</v>
      </c>
    </row>
    <row r="603" spans="1:14" x14ac:dyDescent="0.35">
      <c r="A603">
        <v>2963.049</v>
      </c>
      <c r="B603" t="s">
        <v>6902</v>
      </c>
      <c r="C603" t="s">
        <v>3899</v>
      </c>
      <c r="D603">
        <v>0.51111111111111107</v>
      </c>
      <c r="F603">
        <v>11</v>
      </c>
      <c r="G603" t="s">
        <v>7295</v>
      </c>
      <c r="H603" t="s">
        <v>7299</v>
      </c>
      <c r="K603" t="s">
        <v>5672</v>
      </c>
      <c r="L603">
        <v>11.4</v>
      </c>
      <c r="M603">
        <v>5.2</v>
      </c>
      <c r="N603" t="s">
        <v>3356</v>
      </c>
    </row>
    <row r="604" spans="1:14" x14ac:dyDescent="0.35">
      <c r="A604">
        <v>2969.377</v>
      </c>
      <c r="B604" t="s">
        <v>6904</v>
      </c>
      <c r="C604" t="s">
        <v>3339</v>
      </c>
      <c r="D604">
        <v>0.21527777777777779</v>
      </c>
      <c r="F604">
        <v>10</v>
      </c>
      <c r="G604" t="s">
        <v>7295</v>
      </c>
      <c r="H604" t="s">
        <v>7299</v>
      </c>
      <c r="K604" t="s">
        <v>5677</v>
      </c>
      <c r="L604">
        <v>12.8</v>
      </c>
      <c r="M604">
        <v>3.8</v>
      </c>
      <c r="N604" t="s">
        <v>144</v>
      </c>
    </row>
    <row r="605" spans="1:14" x14ac:dyDescent="0.35">
      <c r="A605">
        <v>2981.848</v>
      </c>
      <c r="B605" t="s">
        <v>4935</v>
      </c>
      <c r="C605" s="69" t="s">
        <v>3290</v>
      </c>
      <c r="D605">
        <v>0.15486111111111112</v>
      </c>
      <c r="E605">
        <v>8.5</v>
      </c>
      <c r="F605">
        <v>4</v>
      </c>
      <c r="G605" t="s">
        <v>7298</v>
      </c>
      <c r="H605" t="s">
        <v>7296</v>
      </c>
      <c r="K605" t="s">
        <v>5677</v>
      </c>
      <c r="L605">
        <v>8.1</v>
      </c>
      <c r="M605">
        <v>15</v>
      </c>
      <c r="N605" t="s">
        <v>144</v>
      </c>
    </row>
    <row r="606" spans="1:14" x14ac:dyDescent="0.35">
      <c r="A606">
        <v>2981.8870000000002</v>
      </c>
      <c r="B606" t="s">
        <v>4936</v>
      </c>
      <c r="C606" s="69" t="s">
        <v>3290</v>
      </c>
      <c r="D606">
        <v>0.15763888888888888</v>
      </c>
      <c r="E606">
        <v>9.6999999999999993</v>
      </c>
      <c r="F606">
        <v>4</v>
      </c>
      <c r="G606" t="s">
        <v>7295</v>
      </c>
      <c r="H606" t="s">
        <v>7296</v>
      </c>
      <c r="K606" t="s">
        <v>5677</v>
      </c>
      <c r="L606">
        <v>8.9</v>
      </c>
      <c r="M606">
        <v>15</v>
      </c>
      <c r="N606" t="s">
        <v>144</v>
      </c>
    </row>
    <row r="607" spans="1:14" x14ac:dyDescent="0.35">
      <c r="A607">
        <v>2981.9920000000002</v>
      </c>
      <c r="B607" t="s">
        <v>4937</v>
      </c>
      <c r="C607" s="69" t="s">
        <v>3290</v>
      </c>
      <c r="D607">
        <v>0.15138888888888888</v>
      </c>
      <c r="E607">
        <v>11</v>
      </c>
      <c r="F607">
        <v>4</v>
      </c>
      <c r="G607" t="s">
        <v>7295</v>
      </c>
      <c r="H607" t="s">
        <v>7296</v>
      </c>
      <c r="K607" t="s">
        <v>5677</v>
      </c>
      <c r="L607">
        <v>9.8000000000000007</v>
      </c>
      <c r="M607">
        <v>15</v>
      </c>
      <c r="N607" t="s">
        <v>144</v>
      </c>
    </row>
    <row r="608" spans="1:14" x14ac:dyDescent="0.35">
      <c r="A608">
        <v>2982.0749999999998</v>
      </c>
      <c r="B608" t="s">
        <v>4938</v>
      </c>
      <c r="C608" s="69" t="s">
        <v>3290</v>
      </c>
      <c r="D608">
        <v>0.15277777777777779</v>
      </c>
      <c r="E608">
        <v>10</v>
      </c>
      <c r="F608">
        <v>4</v>
      </c>
      <c r="G608" t="s">
        <v>7295</v>
      </c>
      <c r="H608" t="s">
        <v>7296</v>
      </c>
      <c r="K608" t="s">
        <v>5677</v>
      </c>
      <c r="L608">
        <v>10.1</v>
      </c>
      <c r="M608">
        <v>15</v>
      </c>
      <c r="N608" t="s">
        <v>144</v>
      </c>
    </row>
    <row r="609" spans="1:14" x14ac:dyDescent="0.35">
      <c r="A609">
        <v>2982.0990000000002</v>
      </c>
      <c r="B609" t="s">
        <v>4939</v>
      </c>
      <c r="C609" s="69" t="s">
        <v>3290</v>
      </c>
      <c r="D609">
        <v>0.14791666666666667</v>
      </c>
      <c r="E609">
        <v>10.5</v>
      </c>
      <c r="F609">
        <v>4</v>
      </c>
      <c r="G609" t="s">
        <v>7295</v>
      </c>
      <c r="H609" t="s">
        <v>7296</v>
      </c>
      <c r="K609" t="s">
        <v>5677</v>
      </c>
      <c r="L609">
        <v>8.8000000000000007</v>
      </c>
      <c r="M609">
        <v>15</v>
      </c>
      <c r="N609" t="s">
        <v>144</v>
      </c>
    </row>
    <row r="610" spans="1:14" x14ac:dyDescent="0.35">
      <c r="A610">
        <v>2982.473</v>
      </c>
      <c r="B610" t="s">
        <v>4940</v>
      </c>
      <c r="C610" s="69" t="s">
        <v>3290</v>
      </c>
      <c r="D610">
        <v>0.15138888888888888</v>
      </c>
      <c r="E610">
        <v>9.9</v>
      </c>
      <c r="F610">
        <v>3</v>
      </c>
      <c r="G610" t="s">
        <v>7295</v>
      </c>
      <c r="H610" t="s">
        <v>7296</v>
      </c>
      <c r="K610" t="s">
        <v>5677</v>
      </c>
      <c r="L610">
        <v>8.1</v>
      </c>
      <c r="M610">
        <v>15</v>
      </c>
      <c r="N610" t="s">
        <v>144</v>
      </c>
    </row>
    <row r="611" spans="1:14" x14ac:dyDescent="0.35">
      <c r="A611">
        <v>2982.7350000000001</v>
      </c>
      <c r="B611" t="s">
        <v>4941</v>
      </c>
      <c r="C611" s="69" t="s">
        <v>3290</v>
      </c>
      <c r="D611">
        <v>0.14722222222222223</v>
      </c>
      <c r="E611">
        <v>11.9</v>
      </c>
      <c r="F611">
        <v>4</v>
      </c>
      <c r="G611" t="s">
        <v>7295</v>
      </c>
      <c r="H611" t="s">
        <v>7296</v>
      </c>
      <c r="K611" t="s">
        <v>5677</v>
      </c>
      <c r="L611">
        <v>8.4</v>
      </c>
      <c r="M611">
        <v>15</v>
      </c>
      <c r="N611" t="s">
        <v>144</v>
      </c>
    </row>
    <row r="612" spans="1:14" x14ac:dyDescent="0.35">
      <c r="A612">
        <v>2984.393</v>
      </c>
      <c r="B612" t="s">
        <v>4942</v>
      </c>
      <c r="C612" s="69" t="s">
        <v>3290</v>
      </c>
      <c r="D612">
        <v>0.15416666666666667</v>
      </c>
      <c r="E612">
        <v>10.3</v>
      </c>
      <c r="F612">
        <v>4</v>
      </c>
      <c r="G612" t="s">
        <v>7295</v>
      </c>
      <c r="H612" t="s">
        <v>7296</v>
      </c>
      <c r="K612" t="s">
        <v>5677</v>
      </c>
      <c r="L612">
        <v>8.1999999999999993</v>
      </c>
      <c r="M612">
        <v>15</v>
      </c>
      <c r="N612" t="s">
        <v>144</v>
      </c>
    </row>
    <row r="613" spans="1:14" x14ac:dyDescent="0.35">
      <c r="A613">
        <v>3004.4029999999998</v>
      </c>
      <c r="B613" t="s">
        <v>6921</v>
      </c>
      <c r="C613" t="s">
        <v>3339</v>
      </c>
      <c r="D613">
        <v>0.33888888888888891</v>
      </c>
      <c r="F613">
        <v>10</v>
      </c>
      <c r="G613" t="s">
        <v>7295</v>
      </c>
      <c r="H613" t="s">
        <v>7299</v>
      </c>
      <c r="K613" t="s">
        <v>5677</v>
      </c>
      <c r="L613">
        <v>11.4</v>
      </c>
      <c r="M613">
        <v>3.8</v>
      </c>
      <c r="N613" t="s">
        <v>144</v>
      </c>
    </row>
    <row r="614" spans="1:14" x14ac:dyDescent="0.35">
      <c r="A614">
        <v>3007.0219999999999</v>
      </c>
      <c r="B614" t="s">
        <v>6923</v>
      </c>
      <c r="C614" t="s">
        <v>3339</v>
      </c>
      <c r="D614">
        <v>0.33958333333333335</v>
      </c>
      <c r="F614">
        <v>10</v>
      </c>
      <c r="G614" t="s">
        <v>7295</v>
      </c>
      <c r="H614" t="s">
        <v>7299</v>
      </c>
      <c r="K614" t="s">
        <v>5677</v>
      </c>
      <c r="L614">
        <v>9.9</v>
      </c>
      <c r="M614">
        <v>3.8</v>
      </c>
      <c r="N614" t="s">
        <v>144</v>
      </c>
    </row>
    <row r="615" spans="1:14" x14ac:dyDescent="0.35">
      <c r="A615">
        <v>3047.2820000000002</v>
      </c>
      <c r="B615" t="s">
        <v>4972</v>
      </c>
      <c r="C615" s="69" t="s">
        <v>3339</v>
      </c>
      <c r="D615">
        <v>0.41388888888888886</v>
      </c>
      <c r="E615">
        <v>15.2</v>
      </c>
      <c r="F615">
        <v>7</v>
      </c>
      <c r="G615" t="s">
        <v>7295</v>
      </c>
      <c r="H615" t="s">
        <v>7296</v>
      </c>
      <c r="K615" t="s">
        <v>5752</v>
      </c>
      <c r="L615">
        <v>13.9</v>
      </c>
      <c r="M615">
        <v>15</v>
      </c>
      <c r="N615" t="s">
        <v>144</v>
      </c>
    </row>
    <row r="616" spans="1:14" x14ac:dyDescent="0.35">
      <c r="A616">
        <v>3056.6930000000002</v>
      </c>
      <c r="B616" t="s">
        <v>4979</v>
      </c>
      <c r="C616" s="69" t="s">
        <v>3339</v>
      </c>
      <c r="D616">
        <v>0.19375000000000001</v>
      </c>
      <c r="E616">
        <v>14.4</v>
      </c>
      <c r="F616">
        <v>8</v>
      </c>
      <c r="G616" t="s">
        <v>7295</v>
      </c>
      <c r="H616" t="s">
        <v>7296</v>
      </c>
      <c r="K616" t="s">
        <v>5752</v>
      </c>
      <c r="L616">
        <v>10.1</v>
      </c>
      <c r="M616">
        <v>15</v>
      </c>
      <c r="N616" t="s">
        <v>144</v>
      </c>
    </row>
    <row r="617" spans="1:14" x14ac:dyDescent="0.35">
      <c r="A617">
        <v>3057.8679999999999</v>
      </c>
      <c r="B617" t="s">
        <v>4980</v>
      </c>
      <c r="C617" s="69" t="s">
        <v>3339</v>
      </c>
      <c r="D617">
        <v>0.27500000000000002</v>
      </c>
      <c r="E617">
        <v>15.8</v>
      </c>
      <c r="F617">
        <v>8</v>
      </c>
      <c r="G617" t="s">
        <v>7295</v>
      </c>
      <c r="H617" t="s">
        <v>7296</v>
      </c>
      <c r="K617" t="s">
        <v>5752</v>
      </c>
      <c r="L617">
        <v>13.5</v>
      </c>
      <c r="M617">
        <v>15</v>
      </c>
      <c r="N617" t="s">
        <v>144</v>
      </c>
    </row>
    <row r="618" spans="1:14" x14ac:dyDescent="0.35">
      <c r="A618">
        <v>3063.7570000000001</v>
      </c>
      <c r="B618" t="s">
        <v>4985</v>
      </c>
      <c r="C618" s="69" t="s">
        <v>3290</v>
      </c>
      <c r="D618">
        <v>0.1875</v>
      </c>
      <c r="E618">
        <v>13.6</v>
      </c>
      <c r="F618">
        <v>7</v>
      </c>
      <c r="G618" t="s">
        <v>7295</v>
      </c>
      <c r="H618" t="s">
        <v>7296</v>
      </c>
      <c r="K618" t="s">
        <v>5752</v>
      </c>
      <c r="L618">
        <v>10.199999999999999</v>
      </c>
      <c r="M618">
        <v>15</v>
      </c>
      <c r="N618" t="s">
        <v>144</v>
      </c>
    </row>
    <row r="619" spans="1:14" x14ac:dyDescent="0.35">
      <c r="A619">
        <v>3064.8490000000002</v>
      </c>
      <c r="B619" t="s">
        <v>4989</v>
      </c>
      <c r="C619" s="69" t="s">
        <v>3290</v>
      </c>
      <c r="D619">
        <v>0.27777777777777779</v>
      </c>
      <c r="E619">
        <v>12.6</v>
      </c>
      <c r="F619">
        <v>6</v>
      </c>
      <c r="G619" t="s">
        <v>7295</v>
      </c>
      <c r="H619" t="s">
        <v>7296</v>
      </c>
      <c r="K619" t="s">
        <v>5752</v>
      </c>
      <c r="L619">
        <v>13.5</v>
      </c>
      <c r="M619">
        <v>15</v>
      </c>
      <c r="N619" t="s">
        <v>144</v>
      </c>
    </row>
    <row r="620" spans="1:14" x14ac:dyDescent="0.35">
      <c r="A620">
        <v>3065.462</v>
      </c>
      <c r="B620" t="s">
        <v>4990</v>
      </c>
      <c r="C620" s="69" t="s">
        <v>3290</v>
      </c>
      <c r="D620">
        <v>0.2638888888888889</v>
      </c>
      <c r="E620">
        <v>14.1</v>
      </c>
      <c r="F620">
        <v>8</v>
      </c>
      <c r="G620" t="s">
        <v>7295</v>
      </c>
      <c r="H620" t="s">
        <v>7296</v>
      </c>
      <c r="K620" t="s">
        <v>5752</v>
      </c>
      <c r="L620">
        <v>11.1</v>
      </c>
      <c r="M620">
        <v>15</v>
      </c>
      <c r="N620" t="s">
        <v>144</v>
      </c>
    </row>
    <row r="621" spans="1:14" x14ac:dyDescent="0.35">
      <c r="A621">
        <v>3075.3009999999999</v>
      </c>
      <c r="B621" t="s">
        <v>4995</v>
      </c>
      <c r="C621" s="69" t="s">
        <v>3290</v>
      </c>
      <c r="D621">
        <v>0.12916666666666668</v>
      </c>
      <c r="E621">
        <v>17.8</v>
      </c>
      <c r="F621">
        <v>12</v>
      </c>
      <c r="G621" t="s">
        <v>7295</v>
      </c>
      <c r="H621" t="s">
        <v>7296</v>
      </c>
      <c r="K621" t="s">
        <v>5752</v>
      </c>
      <c r="L621">
        <v>10.6</v>
      </c>
      <c r="M621">
        <v>15</v>
      </c>
      <c r="N621" t="s">
        <v>144</v>
      </c>
    </row>
    <row r="622" spans="1:14" x14ac:dyDescent="0.35">
      <c r="A622">
        <v>3076.2069999999999</v>
      </c>
      <c r="B622" t="s">
        <v>4996</v>
      </c>
      <c r="C622" s="69" t="s">
        <v>3290</v>
      </c>
      <c r="D622">
        <v>0.12916666666666668</v>
      </c>
      <c r="E622">
        <v>13.7</v>
      </c>
      <c r="F622">
        <v>6</v>
      </c>
      <c r="G622" t="s">
        <v>7295</v>
      </c>
      <c r="H622" t="s">
        <v>7296</v>
      </c>
      <c r="K622" t="s">
        <v>5752</v>
      </c>
      <c r="L622">
        <v>14.8</v>
      </c>
      <c r="M622">
        <v>15</v>
      </c>
      <c r="N622" t="s">
        <v>144</v>
      </c>
    </row>
    <row r="623" spans="1:14" x14ac:dyDescent="0.35">
      <c r="A623">
        <v>3086.1889999999999</v>
      </c>
      <c r="B623" t="s">
        <v>4999</v>
      </c>
      <c r="C623" s="69" t="s">
        <v>3339</v>
      </c>
      <c r="D623">
        <v>0.23541666666666666</v>
      </c>
      <c r="E623">
        <v>12</v>
      </c>
      <c r="F623">
        <v>8</v>
      </c>
      <c r="G623" t="s">
        <v>7295</v>
      </c>
      <c r="H623" t="s">
        <v>7296</v>
      </c>
      <c r="K623" t="s">
        <v>5677</v>
      </c>
      <c r="L623">
        <v>11.7</v>
      </c>
      <c r="M623">
        <v>15</v>
      </c>
      <c r="N623" t="e">
        <v>#NAME?</v>
      </c>
    </row>
    <row r="624" spans="1:14" x14ac:dyDescent="0.35">
      <c r="A624">
        <v>3118.261</v>
      </c>
      <c r="B624" t="s">
        <v>6943</v>
      </c>
      <c r="C624" t="s">
        <v>3899</v>
      </c>
      <c r="D624">
        <v>4.583333333333333E-2</v>
      </c>
      <c r="F624">
        <v>10</v>
      </c>
      <c r="G624" t="s">
        <v>7295</v>
      </c>
      <c r="H624" t="s">
        <v>7299</v>
      </c>
      <c r="K624" t="s">
        <v>5672</v>
      </c>
      <c r="L624">
        <v>16.7</v>
      </c>
      <c r="M624">
        <v>3.8</v>
      </c>
      <c r="N624" t="s">
        <v>3712</v>
      </c>
    </row>
    <row r="625" spans="1:14" x14ac:dyDescent="0.35">
      <c r="A625">
        <v>3125.991</v>
      </c>
      <c r="B625" t="s">
        <v>6945</v>
      </c>
      <c r="C625" t="s">
        <v>3339</v>
      </c>
      <c r="D625">
        <v>0.52916666666666667</v>
      </c>
      <c r="F625">
        <v>10</v>
      </c>
      <c r="G625" t="s">
        <v>7295</v>
      </c>
      <c r="H625" t="s">
        <v>7299</v>
      </c>
      <c r="K625" t="s">
        <v>5677</v>
      </c>
      <c r="L625">
        <v>16.100000000000001</v>
      </c>
      <c r="M625">
        <v>4</v>
      </c>
      <c r="N625" t="s">
        <v>144</v>
      </c>
    </row>
    <row r="626" spans="1:14" x14ac:dyDescent="0.35">
      <c r="A626">
        <v>3138.587</v>
      </c>
      <c r="B626" t="s">
        <v>7322</v>
      </c>
      <c r="C626" t="s">
        <v>3339</v>
      </c>
      <c r="D626">
        <v>9.583333333333334E-2</v>
      </c>
      <c r="F626">
        <v>11</v>
      </c>
      <c r="G626" t="s">
        <v>7298</v>
      </c>
      <c r="H626" t="s">
        <v>7299</v>
      </c>
      <c r="K626" t="s">
        <v>5677</v>
      </c>
      <c r="L626">
        <v>10.4</v>
      </c>
      <c r="M626">
        <v>5.6</v>
      </c>
      <c r="N626" t="s">
        <v>144</v>
      </c>
    </row>
    <row r="627" spans="1:14" x14ac:dyDescent="0.35">
      <c r="A627">
        <v>3138.5909999999999</v>
      </c>
      <c r="B627" t="s">
        <v>5001</v>
      </c>
      <c r="C627" s="69" t="s">
        <v>3339</v>
      </c>
      <c r="D627">
        <v>9.0972222222222218E-2</v>
      </c>
      <c r="E627">
        <v>14.3</v>
      </c>
      <c r="F627">
        <v>8</v>
      </c>
      <c r="G627" t="s">
        <v>7295</v>
      </c>
      <c r="H627" t="s">
        <v>7296</v>
      </c>
      <c r="K627" t="s">
        <v>5677</v>
      </c>
      <c r="L627">
        <v>8.1999999999999993</v>
      </c>
      <c r="M627">
        <v>15</v>
      </c>
      <c r="N627" t="s">
        <v>144</v>
      </c>
    </row>
    <row r="628" spans="1:14" x14ac:dyDescent="0.35">
      <c r="A628">
        <v>3176.22</v>
      </c>
      <c r="B628" t="s">
        <v>5002</v>
      </c>
      <c r="C628" s="69" t="s">
        <v>3339</v>
      </c>
      <c r="D628">
        <v>0.13541666666666666</v>
      </c>
      <c r="E628">
        <v>10.4</v>
      </c>
      <c r="F628">
        <v>5</v>
      </c>
      <c r="G628" t="s">
        <v>7295</v>
      </c>
      <c r="H628" t="s">
        <v>7296</v>
      </c>
      <c r="K628" t="s">
        <v>5677</v>
      </c>
      <c r="L628">
        <v>8</v>
      </c>
      <c r="M628">
        <v>15</v>
      </c>
      <c r="N628" t="s">
        <v>144</v>
      </c>
    </row>
    <row r="629" spans="1:14" x14ac:dyDescent="0.35">
      <c r="A629">
        <v>3220.8719999999998</v>
      </c>
      <c r="B629" t="s">
        <v>5010</v>
      </c>
      <c r="C629" t="s">
        <v>3710</v>
      </c>
      <c r="D629">
        <v>6.7361111111111108E-2</v>
      </c>
      <c r="E629">
        <v>11.1</v>
      </c>
      <c r="F629">
        <v>8</v>
      </c>
      <c r="G629" t="s">
        <v>7295</v>
      </c>
      <c r="H629" t="s">
        <v>7296</v>
      </c>
      <c r="K629" t="s">
        <v>5672</v>
      </c>
      <c r="L629">
        <v>9.6999999999999993</v>
      </c>
      <c r="M629">
        <v>15</v>
      </c>
      <c r="N629" t="s">
        <v>3356</v>
      </c>
    </row>
    <row r="630" spans="1:14" x14ac:dyDescent="0.35">
      <c r="A630">
        <v>3247.5230000000001</v>
      </c>
      <c r="B630" t="s">
        <v>5011</v>
      </c>
      <c r="C630" s="69" t="s">
        <v>3339</v>
      </c>
      <c r="D630">
        <v>0.14166666666666666</v>
      </c>
      <c r="E630">
        <v>16</v>
      </c>
      <c r="F630">
        <v>7</v>
      </c>
      <c r="G630" t="s">
        <v>7295</v>
      </c>
      <c r="H630" t="s">
        <v>7296</v>
      </c>
      <c r="K630" t="s">
        <v>5752</v>
      </c>
      <c r="L630">
        <v>18.100000000000001</v>
      </c>
      <c r="M630">
        <v>15</v>
      </c>
      <c r="N630" t="s">
        <v>144</v>
      </c>
    </row>
    <row r="631" spans="1:14" x14ac:dyDescent="0.35">
      <c r="A631">
        <v>3262.6950000000002</v>
      </c>
      <c r="B631" t="s">
        <v>5013</v>
      </c>
      <c r="C631" s="69" t="s">
        <v>3290</v>
      </c>
      <c r="D631">
        <v>0.28888888888888886</v>
      </c>
      <c r="E631">
        <v>11</v>
      </c>
      <c r="F631">
        <v>7</v>
      </c>
      <c r="G631" t="s">
        <v>7295</v>
      </c>
      <c r="H631" t="s">
        <v>7296</v>
      </c>
      <c r="K631" t="s">
        <v>5677</v>
      </c>
      <c r="L631">
        <v>14.2</v>
      </c>
      <c r="M631">
        <v>15</v>
      </c>
      <c r="N631" t="s">
        <v>2905</v>
      </c>
    </row>
    <row r="632" spans="1:14" x14ac:dyDescent="0.35">
      <c r="A632">
        <v>3333.0990000000002</v>
      </c>
      <c r="B632" t="s">
        <v>7323</v>
      </c>
      <c r="C632" t="s">
        <v>3339</v>
      </c>
      <c r="D632">
        <v>0.13055555555555556</v>
      </c>
      <c r="F632">
        <v>10</v>
      </c>
      <c r="G632" t="s">
        <v>7298</v>
      </c>
      <c r="H632" t="s">
        <v>7299</v>
      </c>
      <c r="K632" t="s">
        <v>5677</v>
      </c>
      <c r="L632">
        <v>8.9</v>
      </c>
      <c r="M632">
        <v>7.7</v>
      </c>
      <c r="N632" t="s">
        <v>144</v>
      </c>
    </row>
    <row r="633" spans="1:14" x14ac:dyDescent="0.35">
      <c r="A633">
        <v>3333.1039999999998</v>
      </c>
      <c r="B633" t="s">
        <v>5021</v>
      </c>
      <c r="C633" s="69" t="s">
        <v>3339</v>
      </c>
      <c r="D633">
        <v>0.12361111111111112</v>
      </c>
      <c r="E633">
        <v>13.1</v>
      </c>
      <c r="F633">
        <v>11</v>
      </c>
      <c r="G633" t="s">
        <v>7295</v>
      </c>
      <c r="H633" t="s">
        <v>7296</v>
      </c>
      <c r="K633" t="s">
        <v>5677</v>
      </c>
      <c r="L633">
        <v>17.2</v>
      </c>
      <c r="M633">
        <v>15</v>
      </c>
      <c r="N633" t="s">
        <v>144</v>
      </c>
    </row>
    <row r="634" spans="1:14" x14ac:dyDescent="0.35">
      <c r="A634">
        <v>3350.3290000000002</v>
      </c>
      <c r="B634" t="s">
        <v>5023</v>
      </c>
      <c r="C634" s="69" t="s">
        <v>3339</v>
      </c>
      <c r="D634">
        <v>0.10902777777777778</v>
      </c>
      <c r="E634">
        <v>11.8</v>
      </c>
      <c r="F634">
        <v>6</v>
      </c>
      <c r="G634" t="s">
        <v>7295</v>
      </c>
      <c r="H634" t="s">
        <v>7296</v>
      </c>
      <c r="K634" t="s">
        <v>5677</v>
      </c>
      <c r="L634">
        <v>9.4</v>
      </c>
      <c r="M634">
        <v>15.1</v>
      </c>
      <c r="N634" t="s">
        <v>144</v>
      </c>
    </row>
    <row r="635" spans="1:14" x14ac:dyDescent="0.35">
      <c r="A635">
        <v>3354.674</v>
      </c>
      <c r="B635" t="s">
        <v>6962</v>
      </c>
      <c r="C635" t="s">
        <v>3502</v>
      </c>
      <c r="D635">
        <v>0.44930555555555557</v>
      </c>
      <c r="F635">
        <v>0.5</v>
      </c>
      <c r="G635" t="s">
        <v>7295</v>
      </c>
      <c r="H635" t="s">
        <v>7303</v>
      </c>
      <c r="K635" t="s">
        <v>5672</v>
      </c>
      <c r="L635">
        <v>127.2</v>
      </c>
      <c r="M635">
        <v>58.5</v>
      </c>
      <c r="N635" t="s">
        <v>144</v>
      </c>
    </row>
    <row r="636" spans="1:14" x14ac:dyDescent="0.35">
      <c r="A636">
        <v>3373.1909999999998</v>
      </c>
      <c r="B636" t="s">
        <v>5030</v>
      </c>
      <c r="C636" s="69" t="s">
        <v>3290</v>
      </c>
      <c r="D636">
        <v>0.22500000000000001</v>
      </c>
      <c r="E636">
        <v>10.1</v>
      </c>
      <c r="F636">
        <v>5</v>
      </c>
      <c r="G636" t="s">
        <v>7295</v>
      </c>
      <c r="H636" t="s">
        <v>7296</v>
      </c>
      <c r="K636" t="s">
        <v>5677</v>
      </c>
      <c r="L636">
        <v>8</v>
      </c>
      <c r="M636">
        <v>15</v>
      </c>
      <c r="N636" t="s">
        <v>144</v>
      </c>
    </row>
    <row r="637" spans="1:14" x14ac:dyDescent="0.35">
      <c r="A637">
        <v>3373.9290000000001</v>
      </c>
      <c r="B637" t="s">
        <v>5032</v>
      </c>
      <c r="C637" s="69" t="s">
        <v>3290</v>
      </c>
      <c r="D637">
        <v>0.23194444444444445</v>
      </c>
      <c r="E637">
        <v>10.5</v>
      </c>
      <c r="F637">
        <v>4</v>
      </c>
      <c r="G637" t="s">
        <v>7295</v>
      </c>
      <c r="H637" t="s">
        <v>7296</v>
      </c>
      <c r="K637" t="s">
        <v>5677</v>
      </c>
      <c r="L637">
        <v>9</v>
      </c>
      <c r="M637">
        <v>15</v>
      </c>
      <c r="N637" t="s">
        <v>144</v>
      </c>
    </row>
    <row r="638" spans="1:14" x14ac:dyDescent="0.35">
      <c r="A638">
        <v>3375.835</v>
      </c>
      <c r="B638" t="s">
        <v>5033</v>
      </c>
      <c r="C638" t="s">
        <v>3407</v>
      </c>
      <c r="D638">
        <v>0.51666666666666672</v>
      </c>
      <c r="E638">
        <v>11.8</v>
      </c>
      <c r="F638">
        <v>10</v>
      </c>
      <c r="G638" t="s">
        <v>7295</v>
      </c>
      <c r="H638" t="s">
        <v>7296</v>
      </c>
      <c r="K638" t="s">
        <v>5672</v>
      </c>
      <c r="L638">
        <v>86.3</v>
      </c>
      <c r="M638">
        <v>37.299999999999997</v>
      </c>
      <c r="N638" t="e">
        <v>#NAME?</v>
      </c>
    </row>
    <row r="639" spans="1:14" x14ac:dyDescent="0.35">
      <c r="A639">
        <v>3376.17</v>
      </c>
      <c r="B639" t="s">
        <v>5034</v>
      </c>
      <c r="C639" s="69" t="s">
        <v>3339</v>
      </c>
      <c r="D639">
        <v>0.51249999999999996</v>
      </c>
      <c r="E639">
        <v>11.6</v>
      </c>
      <c r="F639">
        <v>6</v>
      </c>
      <c r="G639" t="s">
        <v>7295</v>
      </c>
      <c r="H639" t="s">
        <v>7296</v>
      </c>
      <c r="K639" t="s">
        <v>5677</v>
      </c>
      <c r="L639">
        <v>9.9</v>
      </c>
      <c r="M639">
        <v>15</v>
      </c>
      <c r="N639" t="e">
        <v>#NAME?</v>
      </c>
    </row>
    <row r="640" spans="1:14" x14ac:dyDescent="0.35">
      <c r="A640">
        <v>3376.2190000000001</v>
      </c>
      <c r="B640" t="s">
        <v>7324</v>
      </c>
      <c r="C640" t="s">
        <v>3339</v>
      </c>
      <c r="D640">
        <v>0.51736111111111116</v>
      </c>
      <c r="F640">
        <v>10</v>
      </c>
      <c r="G640" t="s">
        <v>7298</v>
      </c>
      <c r="H640" t="s">
        <v>7299</v>
      </c>
      <c r="K640" t="s">
        <v>5677</v>
      </c>
      <c r="L640">
        <v>16.3</v>
      </c>
      <c r="M640">
        <v>6</v>
      </c>
      <c r="N640" t="e">
        <v>#NAME?</v>
      </c>
    </row>
    <row r="641" spans="1:14" x14ac:dyDescent="0.35">
      <c r="A641">
        <v>3376.223</v>
      </c>
      <c r="B641" t="s">
        <v>5036</v>
      </c>
      <c r="C641" s="69" t="s">
        <v>3339</v>
      </c>
      <c r="D641">
        <v>0.5131944444444444</v>
      </c>
      <c r="E641">
        <v>12.4</v>
      </c>
      <c r="F641">
        <v>7</v>
      </c>
      <c r="G641" t="s">
        <v>7295</v>
      </c>
      <c r="H641" t="s">
        <v>7296</v>
      </c>
      <c r="K641" t="s">
        <v>5677</v>
      </c>
      <c r="L641">
        <v>22.3</v>
      </c>
      <c r="M641">
        <v>19.8</v>
      </c>
      <c r="N641" t="e">
        <v>#NAME?</v>
      </c>
    </row>
    <row r="642" spans="1:14" x14ac:dyDescent="0.35">
      <c r="A642">
        <v>3376.3150000000001</v>
      </c>
      <c r="B642" t="s">
        <v>5037</v>
      </c>
      <c r="C642" s="69" t="s">
        <v>3339</v>
      </c>
      <c r="D642">
        <v>0.51666666666666672</v>
      </c>
      <c r="E642">
        <v>11.2</v>
      </c>
      <c r="F642">
        <v>6</v>
      </c>
      <c r="G642" t="s">
        <v>7295</v>
      </c>
      <c r="H642" t="s">
        <v>7296</v>
      </c>
      <c r="K642" t="s">
        <v>5677</v>
      </c>
      <c r="L642">
        <v>26.7</v>
      </c>
      <c r="M642">
        <v>15</v>
      </c>
      <c r="N642" t="e">
        <v>#NAME?</v>
      </c>
    </row>
    <row r="643" spans="1:14" x14ac:dyDescent="0.35">
      <c r="A643">
        <v>3376.3519999999999</v>
      </c>
      <c r="B643" t="s">
        <v>6976</v>
      </c>
      <c r="C643" t="s">
        <v>3339</v>
      </c>
      <c r="D643">
        <v>0.52361111111111114</v>
      </c>
      <c r="F643">
        <v>10</v>
      </c>
      <c r="G643" t="s">
        <v>7295</v>
      </c>
      <c r="H643" t="s">
        <v>7299</v>
      </c>
      <c r="K643" t="s">
        <v>5677</v>
      </c>
      <c r="L643">
        <v>14.4</v>
      </c>
      <c r="M643">
        <v>8.1</v>
      </c>
      <c r="N643" t="s">
        <v>144</v>
      </c>
    </row>
    <row r="644" spans="1:14" x14ac:dyDescent="0.35">
      <c r="A644">
        <v>3413.7759999999998</v>
      </c>
      <c r="B644" t="s">
        <v>5040</v>
      </c>
      <c r="C644" s="69" t="s">
        <v>3290</v>
      </c>
      <c r="D644">
        <v>0.44027777777777777</v>
      </c>
      <c r="E644">
        <v>15.8</v>
      </c>
      <c r="F644">
        <v>9</v>
      </c>
      <c r="G644" t="s">
        <v>7295</v>
      </c>
      <c r="H644" t="s">
        <v>7296</v>
      </c>
      <c r="K644" t="s">
        <v>5752</v>
      </c>
      <c r="L644">
        <v>12.5</v>
      </c>
      <c r="M644">
        <v>15</v>
      </c>
      <c r="N644" t="s">
        <v>144</v>
      </c>
    </row>
    <row r="645" spans="1:14" x14ac:dyDescent="0.35">
      <c r="A645">
        <v>3422.3820000000001</v>
      </c>
      <c r="B645" t="s">
        <v>5043</v>
      </c>
      <c r="C645" t="s">
        <v>3407</v>
      </c>
      <c r="D645">
        <v>0.39791666666666664</v>
      </c>
      <c r="E645">
        <v>27.9</v>
      </c>
      <c r="F645">
        <v>25</v>
      </c>
      <c r="G645" t="s">
        <v>7295</v>
      </c>
      <c r="H645" t="s">
        <v>7296</v>
      </c>
      <c r="K645" t="s">
        <v>5672</v>
      </c>
      <c r="L645">
        <v>40.299999999999997</v>
      </c>
      <c r="M645">
        <v>72.2</v>
      </c>
      <c r="N645" t="s">
        <v>2905</v>
      </c>
    </row>
    <row r="646" spans="1:14" x14ac:dyDescent="0.35">
      <c r="A646">
        <v>3422.42</v>
      </c>
      <c r="B646" t="s">
        <v>5044</v>
      </c>
      <c r="C646" s="69" t="s">
        <v>3339</v>
      </c>
      <c r="D646">
        <v>0.39652777777777776</v>
      </c>
      <c r="E646">
        <v>14.4</v>
      </c>
      <c r="F646">
        <v>7</v>
      </c>
      <c r="G646" t="s">
        <v>7295</v>
      </c>
      <c r="H646" t="s">
        <v>7296</v>
      </c>
      <c r="K646" t="s">
        <v>5677</v>
      </c>
      <c r="L646">
        <v>7.4</v>
      </c>
      <c r="M646">
        <v>15</v>
      </c>
      <c r="N646" t="s">
        <v>2905</v>
      </c>
    </row>
    <row r="647" spans="1:14" x14ac:dyDescent="0.35">
      <c r="A647">
        <v>3422.4290000000001</v>
      </c>
      <c r="B647" t="s">
        <v>5045</v>
      </c>
      <c r="C647" s="69" t="s">
        <v>3339</v>
      </c>
      <c r="D647">
        <v>0.39374999999999999</v>
      </c>
      <c r="E647">
        <v>17.2</v>
      </c>
      <c r="F647">
        <v>6</v>
      </c>
      <c r="G647" t="s">
        <v>7295</v>
      </c>
      <c r="H647" t="s">
        <v>7296</v>
      </c>
      <c r="K647" t="s">
        <v>5677</v>
      </c>
      <c r="L647">
        <v>7.6</v>
      </c>
      <c r="M647">
        <v>22.1</v>
      </c>
      <c r="N647" t="s">
        <v>2905</v>
      </c>
    </row>
    <row r="648" spans="1:14" x14ac:dyDescent="0.35">
      <c r="A648">
        <v>3422.4409999999998</v>
      </c>
      <c r="B648" t="s">
        <v>6986</v>
      </c>
      <c r="C648" t="s">
        <v>3339</v>
      </c>
      <c r="D648">
        <v>0.41249999999999998</v>
      </c>
      <c r="F648">
        <v>10</v>
      </c>
      <c r="G648" t="s">
        <v>7295</v>
      </c>
      <c r="H648" t="s">
        <v>7299</v>
      </c>
      <c r="K648" t="s">
        <v>5677</v>
      </c>
      <c r="L648">
        <v>19.899999999999999</v>
      </c>
      <c r="M648">
        <v>10.9</v>
      </c>
      <c r="N648" t="s">
        <v>2905</v>
      </c>
    </row>
    <row r="649" spans="1:14" x14ac:dyDescent="0.35">
      <c r="A649">
        <v>3422.4520000000002</v>
      </c>
      <c r="B649" t="s">
        <v>6988</v>
      </c>
      <c r="C649" t="s">
        <v>3339</v>
      </c>
      <c r="D649">
        <v>0.42083333333333334</v>
      </c>
      <c r="F649">
        <v>10</v>
      </c>
      <c r="G649" t="s">
        <v>7295</v>
      </c>
      <c r="H649" t="s">
        <v>7299</v>
      </c>
      <c r="K649" t="s">
        <v>5677</v>
      </c>
      <c r="L649">
        <v>26.8</v>
      </c>
      <c r="M649">
        <v>8.8000000000000007</v>
      </c>
      <c r="N649" t="s">
        <v>2905</v>
      </c>
    </row>
    <row r="650" spans="1:14" x14ac:dyDescent="0.35">
      <c r="A650">
        <v>3448.944</v>
      </c>
      <c r="B650" t="s">
        <v>5055</v>
      </c>
      <c r="C650" s="69" t="s">
        <v>3290</v>
      </c>
      <c r="D650">
        <v>0.25347222222222221</v>
      </c>
      <c r="E650">
        <v>11.8</v>
      </c>
      <c r="F650">
        <v>6</v>
      </c>
      <c r="G650" t="s">
        <v>7295</v>
      </c>
      <c r="H650" t="s">
        <v>7296</v>
      </c>
      <c r="K650" t="s">
        <v>5677</v>
      </c>
      <c r="L650">
        <v>28.3</v>
      </c>
      <c r="M650">
        <v>15</v>
      </c>
      <c r="N650" t="s">
        <v>144</v>
      </c>
    </row>
    <row r="651" spans="1:14" x14ac:dyDescent="0.35">
      <c r="A651">
        <v>3449.828</v>
      </c>
      <c r="B651" t="s">
        <v>5056</v>
      </c>
      <c r="C651" s="69" t="s">
        <v>3339</v>
      </c>
      <c r="D651">
        <v>0.38055555555555554</v>
      </c>
      <c r="E651">
        <v>17.399999999999999</v>
      </c>
      <c r="F651">
        <v>11</v>
      </c>
      <c r="G651" t="s">
        <v>7295</v>
      </c>
      <c r="H651" t="s">
        <v>7296</v>
      </c>
      <c r="K651" t="s">
        <v>5752</v>
      </c>
      <c r="L651">
        <v>13.6</v>
      </c>
      <c r="M651">
        <v>23.3</v>
      </c>
      <c r="N651" t="s">
        <v>144</v>
      </c>
    </row>
    <row r="652" spans="1:14" x14ac:dyDescent="0.35">
      <c r="A652">
        <v>3498.4769999999999</v>
      </c>
      <c r="B652" t="s">
        <v>6996</v>
      </c>
      <c r="C652" t="s">
        <v>3899</v>
      </c>
      <c r="D652">
        <v>0.41388888888888886</v>
      </c>
      <c r="F652">
        <v>15</v>
      </c>
      <c r="G652" t="s">
        <v>7295</v>
      </c>
      <c r="H652" t="s">
        <v>7299</v>
      </c>
      <c r="K652" t="s">
        <v>5672</v>
      </c>
      <c r="L652">
        <v>20.2</v>
      </c>
      <c r="M652">
        <v>5.6</v>
      </c>
      <c r="N652" t="s">
        <v>3348</v>
      </c>
    </row>
    <row r="653" spans="1:14" x14ac:dyDescent="0.35">
      <c r="A653">
        <v>3500.701</v>
      </c>
      <c r="B653" t="s">
        <v>5161</v>
      </c>
      <c r="C653" s="69" t="s">
        <v>3339</v>
      </c>
      <c r="D653">
        <v>0.40625</v>
      </c>
      <c r="E653">
        <v>11.4</v>
      </c>
      <c r="F653">
        <v>7</v>
      </c>
      <c r="G653" t="s">
        <v>7295</v>
      </c>
      <c r="H653" t="s">
        <v>7296</v>
      </c>
      <c r="K653" t="s">
        <v>5677</v>
      </c>
      <c r="L653">
        <v>9.5</v>
      </c>
      <c r="M653">
        <v>15</v>
      </c>
      <c r="N653" t="s">
        <v>144</v>
      </c>
    </row>
    <row r="654" spans="1:14" x14ac:dyDescent="0.35">
      <c r="A654">
        <v>3500.7179999999998</v>
      </c>
      <c r="B654" t="s">
        <v>5163</v>
      </c>
      <c r="C654" s="69" t="s">
        <v>3339</v>
      </c>
      <c r="D654">
        <v>0.38958333333333334</v>
      </c>
      <c r="E654">
        <v>13.5</v>
      </c>
      <c r="F654">
        <v>6</v>
      </c>
      <c r="G654" t="s">
        <v>7295</v>
      </c>
      <c r="H654" t="s">
        <v>7296</v>
      </c>
      <c r="K654" t="s">
        <v>5677</v>
      </c>
      <c r="L654">
        <v>11.6</v>
      </c>
      <c r="M654">
        <v>26.2</v>
      </c>
      <c r="N654" t="s">
        <v>144</v>
      </c>
    </row>
    <row r="655" spans="1:14" x14ac:dyDescent="0.35">
      <c r="A655">
        <v>3500.777</v>
      </c>
      <c r="B655" t="s">
        <v>5165</v>
      </c>
      <c r="C655" s="69" t="s">
        <v>3339</v>
      </c>
      <c r="D655">
        <v>0.40138888888888891</v>
      </c>
      <c r="E655">
        <v>11.5</v>
      </c>
      <c r="F655">
        <v>11</v>
      </c>
      <c r="G655" t="s">
        <v>7295</v>
      </c>
      <c r="H655" t="s">
        <v>7296</v>
      </c>
      <c r="K655" t="s">
        <v>5677</v>
      </c>
      <c r="L655">
        <v>8.1999999999999993</v>
      </c>
      <c r="M655">
        <v>15</v>
      </c>
      <c r="N655" t="s">
        <v>144</v>
      </c>
    </row>
    <row r="656" spans="1:14" x14ac:dyDescent="0.35">
      <c r="A656">
        <v>3500.797</v>
      </c>
      <c r="B656" t="s">
        <v>5166</v>
      </c>
      <c r="C656" s="69" t="s">
        <v>3339</v>
      </c>
      <c r="D656">
        <v>0.43055555555555558</v>
      </c>
      <c r="E656">
        <v>10.3</v>
      </c>
      <c r="F656">
        <v>10</v>
      </c>
      <c r="G656" t="s">
        <v>7295</v>
      </c>
      <c r="H656" t="s">
        <v>7296</v>
      </c>
      <c r="K656" t="s">
        <v>5677</v>
      </c>
      <c r="L656">
        <v>14.9</v>
      </c>
      <c r="M656">
        <v>15</v>
      </c>
      <c r="N656" t="s">
        <v>144</v>
      </c>
    </row>
    <row r="657" spans="1:14" x14ac:dyDescent="0.35">
      <c r="A657">
        <v>3500.8690000000001</v>
      </c>
      <c r="B657" t="s">
        <v>5167</v>
      </c>
      <c r="C657" s="69" t="s">
        <v>3339</v>
      </c>
      <c r="D657">
        <v>0.38263888888888886</v>
      </c>
      <c r="E657">
        <v>10.4</v>
      </c>
      <c r="F657">
        <v>4</v>
      </c>
      <c r="G657" t="s">
        <v>7295</v>
      </c>
      <c r="H657" t="s">
        <v>7296</v>
      </c>
      <c r="K657" t="s">
        <v>5677</v>
      </c>
      <c r="L657">
        <v>18.100000000000001</v>
      </c>
      <c r="M657">
        <v>15</v>
      </c>
      <c r="N657" t="s">
        <v>144</v>
      </c>
    </row>
    <row r="658" spans="1:14" x14ac:dyDescent="0.35">
      <c r="A658">
        <v>3508.1669999999999</v>
      </c>
      <c r="B658" t="s">
        <v>5222</v>
      </c>
      <c r="C658" s="69" t="s">
        <v>3339</v>
      </c>
      <c r="D658">
        <v>0.53611111111111109</v>
      </c>
      <c r="E658">
        <v>11.6</v>
      </c>
      <c r="F658">
        <v>8</v>
      </c>
      <c r="G658" t="s">
        <v>7295</v>
      </c>
      <c r="H658" t="s">
        <v>7296</v>
      </c>
      <c r="K658" t="s">
        <v>5677</v>
      </c>
      <c r="L658">
        <v>8.6</v>
      </c>
      <c r="M658">
        <v>15</v>
      </c>
      <c r="N658" t="s">
        <v>144</v>
      </c>
    </row>
    <row r="659" spans="1:14" x14ac:dyDescent="0.35">
      <c r="A659">
        <v>3508.7040000000002</v>
      </c>
      <c r="B659" t="s">
        <v>5223</v>
      </c>
      <c r="C659" s="69" t="s">
        <v>3339</v>
      </c>
      <c r="D659">
        <v>0.1423611111111111</v>
      </c>
      <c r="E659">
        <v>12.1</v>
      </c>
      <c r="F659">
        <v>9</v>
      </c>
      <c r="G659" t="s">
        <v>7295</v>
      </c>
      <c r="H659" t="s">
        <v>7296</v>
      </c>
      <c r="K659" t="s">
        <v>5677</v>
      </c>
      <c r="L659">
        <v>8</v>
      </c>
      <c r="M659">
        <v>15</v>
      </c>
      <c r="N659" t="s">
        <v>2905</v>
      </c>
    </row>
    <row r="660" spans="1:14" x14ac:dyDescent="0.35">
      <c r="A660">
        <v>3508.7489999999998</v>
      </c>
      <c r="B660" t="s">
        <v>5224</v>
      </c>
      <c r="C660" s="69" t="s">
        <v>3339</v>
      </c>
      <c r="D660">
        <v>0.17569444444444443</v>
      </c>
      <c r="E660">
        <v>10.6</v>
      </c>
      <c r="F660">
        <v>6</v>
      </c>
      <c r="G660" t="s">
        <v>7295</v>
      </c>
      <c r="H660" t="s">
        <v>7296</v>
      </c>
      <c r="K660" t="s">
        <v>5677</v>
      </c>
      <c r="L660">
        <v>8</v>
      </c>
      <c r="M660">
        <v>15</v>
      </c>
      <c r="N660" t="s">
        <v>2905</v>
      </c>
    </row>
    <row r="661" spans="1:14" x14ac:dyDescent="0.35">
      <c r="A661">
        <v>3516.819</v>
      </c>
      <c r="B661" t="s">
        <v>5395</v>
      </c>
      <c r="C661" s="69" t="s">
        <v>3290</v>
      </c>
      <c r="D661">
        <v>0.18888888888888888</v>
      </c>
      <c r="E661">
        <v>10.4</v>
      </c>
      <c r="F661">
        <v>6</v>
      </c>
      <c r="G661" t="s">
        <v>7295</v>
      </c>
      <c r="H661" t="s">
        <v>7296</v>
      </c>
      <c r="K661" t="s">
        <v>5677</v>
      </c>
      <c r="L661">
        <v>8.1999999999999993</v>
      </c>
      <c r="M661">
        <v>15</v>
      </c>
      <c r="N661" t="s">
        <v>2905</v>
      </c>
    </row>
    <row r="662" spans="1:14" x14ac:dyDescent="0.35">
      <c r="A662">
        <v>3516.8249999999998</v>
      </c>
      <c r="B662" t="s">
        <v>5398</v>
      </c>
      <c r="C662" s="69" t="s">
        <v>3290</v>
      </c>
      <c r="D662">
        <v>0.24305555555555555</v>
      </c>
      <c r="E662">
        <v>12.8</v>
      </c>
      <c r="F662">
        <v>4</v>
      </c>
      <c r="G662" t="s">
        <v>7295</v>
      </c>
      <c r="H662" t="s">
        <v>7296</v>
      </c>
      <c r="K662" t="s">
        <v>5677</v>
      </c>
      <c r="L662">
        <v>8.1</v>
      </c>
      <c r="M662">
        <v>15</v>
      </c>
      <c r="N662" t="s">
        <v>2905</v>
      </c>
    </row>
    <row r="663" spans="1:14" x14ac:dyDescent="0.35">
      <c r="A663">
        <v>3516.991</v>
      </c>
      <c r="B663" t="s">
        <v>5399</v>
      </c>
      <c r="C663" s="69" t="s">
        <v>3290</v>
      </c>
      <c r="D663">
        <v>0.25972222222222224</v>
      </c>
      <c r="E663">
        <v>19.399999999999999</v>
      </c>
      <c r="F663">
        <v>13</v>
      </c>
      <c r="G663" t="s">
        <v>7295</v>
      </c>
      <c r="H663" t="s">
        <v>7296</v>
      </c>
      <c r="K663" t="s">
        <v>5677</v>
      </c>
      <c r="L663">
        <v>8.1</v>
      </c>
      <c r="M663">
        <v>16.899999999999999</v>
      </c>
      <c r="N663" t="s">
        <v>144</v>
      </c>
    </row>
    <row r="664" spans="1:14" x14ac:dyDescent="0.35">
      <c r="A664">
        <v>3516.9929999999999</v>
      </c>
      <c r="B664" t="s">
        <v>5402</v>
      </c>
      <c r="C664" s="69" t="s">
        <v>3290</v>
      </c>
      <c r="D664">
        <v>0.23472222222222222</v>
      </c>
      <c r="E664">
        <v>16.399999999999999</v>
      </c>
      <c r="F664">
        <v>6</v>
      </c>
      <c r="G664" t="s">
        <v>7295</v>
      </c>
      <c r="H664" t="s">
        <v>7296</v>
      </c>
      <c r="K664" t="s">
        <v>5677</v>
      </c>
      <c r="L664">
        <v>8</v>
      </c>
      <c r="M664">
        <v>15</v>
      </c>
      <c r="N664" t="s">
        <v>144</v>
      </c>
    </row>
    <row r="665" spans="1:14" x14ac:dyDescent="0.35">
      <c r="A665">
        <v>3517.0149999999999</v>
      </c>
      <c r="B665" t="s">
        <v>5403</v>
      </c>
      <c r="C665" s="69" t="s">
        <v>3290</v>
      </c>
      <c r="D665">
        <v>0.26111111111111113</v>
      </c>
      <c r="E665">
        <v>15.4</v>
      </c>
      <c r="F665">
        <v>7</v>
      </c>
      <c r="G665" t="s">
        <v>7295</v>
      </c>
      <c r="H665" t="s">
        <v>7296</v>
      </c>
      <c r="K665" t="s">
        <v>5677</v>
      </c>
      <c r="L665">
        <v>8</v>
      </c>
      <c r="M665">
        <v>15</v>
      </c>
      <c r="N665" t="s">
        <v>144</v>
      </c>
    </row>
    <row r="666" spans="1:14" x14ac:dyDescent="0.35">
      <c r="A666">
        <v>3517.0169999999998</v>
      </c>
      <c r="B666" t="s">
        <v>5405</v>
      </c>
      <c r="C666" s="69" t="s">
        <v>3290</v>
      </c>
      <c r="D666">
        <v>0.18472222222222223</v>
      </c>
      <c r="E666">
        <v>14.7</v>
      </c>
      <c r="F666">
        <v>7</v>
      </c>
      <c r="G666" t="s">
        <v>7295</v>
      </c>
      <c r="H666" t="s">
        <v>7296</v>
      </c>
      <c r="K666" t="s">
        <v>5677</v>
      </c>
      <c r="L666">
        <v>8</v>
      </c>
      <c r="M666">
        <v>15</v>
      </c>
      <c r="N666" t="s">
        <v>144</v>
      </c>
    </row>
    <row r="667" spans="1:14" x14ac:dyDescent="0.35">
      <c r="A667">
        <v>3517.0509999999999</v>
      </c>
      <c r="B667" t="s">
        <v>5406</v>
      </c>
      <c r="C667" s="69" t="s">
        <v>3290</v>
      </c>
      <c r="D667">
        <v>0.21319444444444444</v>
      </c>
      <c r="E667">
        <v>16.399999999999999</v>
      </c>
      <c r="F667">
        <v>6</v>
      </c>
      <c r="G667" t="s">
        <v>7295</v>
      </c>
      <c r="H667" t="s">
        <v>7296</v>
      </c>
      <c r="K667" t="s">
        <v>5677</v>
      </c>
      <c r="L667">
        <v>8</v>
      </c>
      <c r="M667">
        <v>15</v>
      </c>
      <c r="N667" t="s">
        <v>144</v>
      </c>
    </row>
    <row r="668" spans="1:14" x14ac:dyDescent="0.35">
      <c r="A668">
        <v>3517.0720000000001</v>
      </c>
      <c r="B668" t="s">
        <v>5407</v>
      </c>
      <c r="C668" s="69" t="s">
        <v>3290</v>
      </c>
      <c r="D668">
        <v>0.23749999999999999</v>
      </c>
      <c r="E668">
        <v>16.5</v>
      </c>
      <c r="F668">
        <v>6</v>
      </c>
      <c r="G668" t="s">
        <v>7295</v>
      </c>
      <c r="H668" t="s">
        <v>7296</v>
      </c>
      <c r="K668" t="s">
        <v>5677</v>
      </c>
      <c r="L668">
        <v>8.1</v>
      </c>
      <c r="M668">
        <v>15</v>
      </c>
      <c r="N668" t="s">
        <v>144</v>
      </c>
    </row>
    <row r="669" spans="1:14" x14ac:dyDescent="0.35">
      <c r="A669">
        <v>3518.0039999999999</v>
      </c>
      <c r="B669" t="s">
        <v>7031</v>
      </c>
      <c r="C669" t="s">
        <v>3407</v>
      </c>
      <c r="D669">
        <v>5.347222222222222E-2</v>
      </c>
      <c r="F669">
        <v>49</v>
      </c>
      <c r="G669" t="s">
        <v>7295</v>
      </c>
      <c r="H669" t="s">
        <v>7299</v>
      </c>
      <c r="K669" t="s">
        <v>5672</v>
      </c>
      <c r="L669">
        <v>7.4</v>
      </c>
      <c r="M669">
        <v>12.6</v>
      </c>
      <c r="N669" t="s">
        <v>144</v>
      </c>
    </row>
    <row r="670" spans="1:14" x14ac:dyDescent="0.35">
      <c r="A670">
        <v>3518.864</v>
      </c>
      <c r="B670" t="s">
        <v>5463</v>
      </c>
      <c r="C670" s="69" t="s">
        <v>3290</v>
      </c>
      <c r="D670">
        <v>0.22013888888888888</v>
      </c>
      <c r="E670">
        <v>18.2</v>
      </c>
      <c r="F670">
        <v>6</v>
      </c>
      <c r="G670" t="s">
        <v>7295</v>
      </c>
      <c r="H670" t="s">
        <v>7296</v>
      </c>
      <c r="K670" t="s">
        <v>5677</v>
      </c>
      <c r="L670">
        <v>13.1</v>
      </c>
      <c r="M670">
        <v>34.9</v>
      </c>
      <c r="N670" t="s">
        <v>2905</v>
      </c>
    </row>
    <row r="671" spans="1:14" x14ac:dyDescent="0.35">
      <c r="A671">
        <v>3518.9470000000001</v>
      </c>
      <c r="B671" t="s">
        <v>5465</v>
      </c>
      <c r="C671" s="69" t="s">
        <v>3290</v>
      </c>
      <c r="D671">
        <v>0.2361111111111111</v>
      </c>
      <c r="E671">
        <v>12.4</v>
      </c>
      <c r="F671">
        <v>7</v>
      </c>
      <c r="G671" t="s">
        <v>7295</v>
      </c>
      <c r="H671" t="s">
        <v>7296</v>
      </c>
      <c r="K671" t="s">
        <v>5677</v>
      </c>
      <c r="L671">
        <v>8</v>
      </c>
      <c r="M671">
        <v>15</v>
      </c>
      <c r="N671" t="s">
        <v>2905</v>
      </c>
    </row>
    <row r="672" spans="1:14" x14ac:dyDescent="0.35">
      <c r="A672">
        <v>3518.9650000000001</v>
      </c>
      <c r="B672" t="s">
        <v>5468</v>
      </c>
      <c r="C672" s="69" t="s">
        <v>3290</v>
      </c>
      <c r="D672">
        <v>0.24305555555555555</v>
      </c>
      <c r="E672">
        <v>14.7</v>
      </c>
      <c r="F672">
        <v>9</v>
      </c>
      <c r="G672" t="s">
        <v>7295</v>
      </c>
      <c r="H672" t="s">
        <v>7296</v>
      </c>
      <c r="K672" t="s">
        <v>5677</v>
      </c>
      <c r="L672">
        <v>8</v>
      </c>
      <c r="M672">
        <v>15</v>
      </c>
      <c r="N672" t="s">
        <v>2905</v>
      </c>
    </row>
    <row r="673" spans="1:14" x14ac:dyDescent="0.35">
      <c r="A673">
        <v>3518.9740000000002</v>
      </c>
      <c r="B673" t="s">
        <v>5471</v>
      </c>
      <c r="C673" s="69" t="s">
        <v>3290</v>
      </c>
      <c r="D673">
        <v>0.22777777777777777</v>
      </c>
      <c r="E673">
        <v>10.6</v>
      </c>
      <c r="F673">
        <v>6</v>
      </c>
      <c r="G673" t="s">
        <v>7295</v>
      </c>
      <c r="H673" t="s">
        <v>7296</v>
      </c>
      <c r="K673" t="s">
        <v>5677</v>
      </c>
      <c r="L673">
        <v>8.9</v>
      </c>
      <c r="M673">
        <v>15</v>
      </c>
      <c r="N673" t="s">
        <v>2905</v>
      </c>
    </row>
    <row r="674" spans="1:14" x14ac:dyDescent="0.35">
      <c r="A674">
        <v>3519.058</v>
      </c>
      <c r="B674" t="s">
        <v>5477</v>
      </c>
      <c r="C674" s="69" t="s">
        <v>3290</v>
      </c>
      <c r="D674">
        <v>0.24444444444444444</v>
      </c>
      <c r="E674">
        <v>11.2</v>
      </c>
      <c r="F674">
        <v>9</v>
      </c>
      <c r="G674" t="s">
        <v>7295</v>
      </c>
      <c r="H674" t="s">
        <v>7296</v>
      </c>
      <c r="K674" t="s">
        <v>5677</v>
      </c>
      <c r="L674">
        <v>8.1999999999999993</v>
      </c>
      <c r="M674">
        <v>15.1</v>
      </c>
      <c r="N674" t="s">
        <v>144</v>
      </c>
    </row>
    <row r="675" spans="1:14" x14ac:dyDescent="0.35">
      <c r="A675">
        <v>3519.0610000000001</v>
      </c>
      <c r="B675" t="s">
        <v>5478</v>
      </c>
      <c r="C675" s="69" t="s">
        <v>3290</v>
      </c>
      <c r="D675">
        <v>0.2673611111111111</v>
      </c>
      <c r="E675">
        <v>11.4</v>
      </c>
      <c r="F675">
        <v>6</v>
      </c>
      <c r="G675" t="s">
        <v>7295</v>
      </c>
      <c r="H675" t="s">
        <v>7296</v>
      </c>
      <c r="K675" t="s">
        <v>5677</v>
      </c>
      <c r="L675">
        <v>10.1</v>
      </c>
      <c r="M675">
        <v>15</v>
      </c>
      <c r="N675" t="s">
        <v>144</v>
      </c>
    </row>
    <row r="676" spans="1:14" x14ac:dyDescent="0.35">
      <c r="A676">
        <v>3519.0810000000001</v>
      </c>
      <c r="B676" t="s">
        <v>5481</v>
      </c>
      <c r="C676" s="69" t="s">
        <v>3290</v>
      </c>
      <c r="D676">
        <v>0.24097222222222223</v>
      </c>
      <c r="E676">
        <v>14.1</v>
      </c>
      <c r="F676">
        <v>6</v>
      </c>
      <c r="G676" t="s">
        <v>7295</v>
      </c>
      <c r="H676" t="s">
        <v>7296</v>
      </c>
      <c r="K676" t="s">
        <v>5677</v>
      </c>
      <c r="L676">
        <v>8</v>
      </c>
      <c r="M676">
        <v>15</v>
      </c>
      <c r="N676" t="s">
        <v>144</v>
      </c>
    </row>
    <row r="677" spans="1:14" x14ac:dyDescent="0.35">
      <c r="A677">
        <v>3519.1089999999999</v>
      </c>
      <c r="B677" t="s">
        <v>5484</v>
      </c>
      <c r="C677" s="69" t="s">
        <v>3290</v>
      </c>
      <c r="D677">
        <v>0.24236111111111111</v>
      </c>
      <c r="E677">
        <v>12.4</v>
      </c>
      <c r="F677">
        <v>8</v>
      </c>
      <c r="G677" t="s">
        <v>7295</v>
      </c>
      <c r="H677" t="s">
        <v>7296</v>
      </c>
      <c r="K677" t="s">
        <v>5677</v>
      </c>
      <c r="L677">
        <v>8</v>
      </c>
      <c r="M677">
        <v>15</v>
      </c>
      <c r="N677" t="s">
        <v>144</v>
      </c>
    </row>
    <row r="678" spans="1:14" x14ac:dyDescent="0.35">
      <c r="A678">
        <v>3519.5079999999998</v>
      </c>
      <c r="B678" t="s">
        <v>5485</v>
      </c>
      <c r="C678" s="69" t="s">
        <v>3290</v>
      </c>
      <c r="D678">
        <v>0.25347222222222221</v>
      </c>
      <c r="E678">
        <v>11.4</v>
      </c>
      <c r="F678">
        <v>8</v>
      </c>
      <c r="G678" t="s">
        <v>7295</v>
      </c>
      <c r="H678" t="s">
        <v>7296</v>
      </c>
      <c r="K678" t="s">
        <v>5677</v>
      </c>
      <c r="L678">
        <v>9</v>
      </c>
      <c r="M678">
        <v>15</v>
      </c>
      <c r="N678" t="s">
        <v>144</v>
      </c>
    </row>
    <row r="679" spans="1:14" x14ac:dyDescent="0.35">
      <c r="A679">
        <v>3519.5169999999998</v>
      </c>
      <c r="B679" t="s">
        <v>5486</v>
      </c>
      <c r="C679" s="69" t="s">
        <v>3290</v>
      </c>
      <c r="D679">
        <v>0.24166666666666667</v>
      </c>
      <c r="E679">
        <v>11.7</v>
      </c>
      <c r="F679">
        <v>8</v>
      </c>
      <c r="G679" t="s">
        <v>7295</v>
      </c>
      <c r="H679" t="s">
        <v>7296</v>
      </c>
      <c r="K679" t="s">
        <v>5677</v>
      </c>
      <c r="L679">
        <v>8.1999999999999993</v>
      </c>
      <c r="M679">
        <v>15</v>
      </c>
      <c r="N679" t="s">
        <v>144</v>
      </c>
    </row>
    <row r="680" spans="1:14" x14ac:dyDescent="0.35">
      <c r="A680">
        <v>3519.5859999999998</v>
      </c>
      <c r="B680" t="s">
        <v>5487</v>
      </c>
      <c r="C680" s="69" t="s">
        <v>3290</v>
      </c>
      <c r="D680">
        <v>0.23680555555555555</v>
      </c>
      <c r="E680">
        <v>13.7</v>
      </c>
      <c r="F680">
        <v>7</v>
      </c>
      <c r="G680" t="s">
        <v>7295</v>
      </c>
      <c r="H680" t="s">
        <v>7296</v>
      </c>
      <c r="K680" t="s">
        <v>5677</v>
      </c>
      <c r="L680">
        <v>8.1999999999999993</v>
      </c>
      <c r="M680">
        <v>15</v>
      </c>
      <c r="N680" t="s">
        <v>144</v>
      </c>
    </row>
    <row r="681" spans="1:14" x14ac:dyDescent="0.35">
      <c r="A681">
        <v>3519.605</v>
      </c>
      <c r="B681" t="s">
        <v>5488</v>
      </c>
      <c r="C681" s="69" t="s">
        <v>3290</v>
      </c>
      <c r="D681">
        <v>0.28680555555555554</v>
      </c>
      <c r="E681">
        <v>9.6999999999999993</v>
      </c>
      <c r="F681">
        <v>6</v>
      </c>
      <c r="G681" t="s">
        <v>7295</v>
      </c>
      <c r="H681" t="s">
        <v>7296</v>
      </c>
      <c r="K681" t="s">
        <v>5677</v>
      </c>
      <c r="L681">
        <v>14.8</v>
      </c>
      <c r="M681">
        <v>15</v>
      </c>
      <c r="N681" t="s">
        <v>144</v>
      </c>
    </row>
    <row r="682" spans="1:14" x14ac:dyDescent="0.35">
      <c r="A682">
        <v>3519.7</v>
      </c>
      <c r="B682" t="s">
        <v>5489</v>
      </c>
      <c r="C682" s="69" t="s">
        <v>3290</v>
      </c>
      <c r="D682">
        <v>0.25763888888888886</v>
      </c>
      <c r="E682">
        <v>15.3</v>
      </c>
      <c r="F682">
        <v>10</v>
      </c>
      <c r="G682" t="s">
        <v>7295</v>
      </c>
      <c r="H682" t="s">
        <v>7296</v>
      </c>
      <c r="K682" t="s">
        <v>5677</v>
      </c>
      <c r="L682">
        <v>11.7</v>
      </c>
      <c r="M682">
        <v>15</v>
      </c>
      <c r="N682" t="s">
        <v>144</v>
      </c>
    </row>
    <row r="683" spans="1:14" x14ac:dyDescent="0.35">
      <c r="A683">
        <v>3519.748</v>
      </c>
      <c r="B683" t="s">
        <v>5490</v>
      </c>
      <c r="C683" s="69" t="s">
        <v>3290</v>
      </c>
      <c r="D683">
        <v>0.24027777777777778</v>
      </c>
      <c r="E683">
        <v>12.3</v>
      </c>
      <c r="F683">
        <v>8</v>
      </c>
      <c r="G683" t="s">
        <v>7295</v>
      </c>
      <c r="H683" t="s">
        <v>7296</v>
      </c>
      <c r="K683" t="s">
        <v>5677</v>
      </c>
      <c r="L683">
        <v>8</v>
      </c>
      <c r="M683">
        <v>15</v>
      </c>
      <c r="N683" t="s">
        <v>144</v>
      </c>
    </row>
    <row r="684" spans="1:14" x14ac:dyDescent="0.35">
      <c r="A684">
        <v>3519.9830000000002</v>
      </c>
      <c r="B684" t="s">
        <v>5491</v>
      </c>
      <c r="C684" s="69" t="s">
        <v>3290</v>
      </c>
      <c r="D684">
        <v>0.24652777777777779</v>
      </c>
      <c r="E684">
        <v>13.9</v>
      </c>
      <c r="F684">
        <v>10</v>
      </c>
      <c r="G684" t="s">
        <v>7295</v>
      </c>
      <c r="H684" t="s">
        <v>7296</v>
      </c>
      <c r="K684" t="s">
        <v>5677</v>
      </c>
      <c r="L684">
        <v>8</v>
      </c>
      <c r="M684">
        <v>15</v>
      </c>
      <c r="N684" t="s">
        <v>144</v>
      </c>
    </row>
    <row r="685" spans="1:14" x14ac:dyDescent="0.35">
      <c r="A685">
        <v>3520.154</v>
      </c>
      <c r="B685" t="s">
        <v>5492</v>
      </c>
      <c r="C685" s="69" t="s">
        <v>3290</v>
      </c>
      <c r="D685">
        <v>0.24305555555555555</v>
      </c>
      <c r="E685">
        <v>13</v>
      </c>
      <c r="F685">
        <v>6</v>
      </c>
      <c r="G685" t="s">
        <v>7295</v>
      </c>
      <c r="H685" t="s">
        <v>7296</v>
      </c>
      <c r="K685" t="s">
        <v>5677</v>
      </c>
      <c r="L685">
        <v>8</v>
      </c>
      <c r="M685">
        <v>15</v>
      </c>
      <c r="N685" t="s">
        <v>144</v>
      </c>
    </row>
    <row r="686" spans="1:14" x14ac:dyDescent="0.35">
      <c r="A686">
        <v>3520.2240000000002</v>
      </c>
      <c r="B686" t="s">
        <v>5493</v>
      </c>
      <c r="C686" s="69" t="s">
        <v>3290</v>
      </c>
      <c r="D686">
        <v>0.24236111111111111</v>
      </c>
      <c r="E686">
        <v>12.7</v>
      </c>
      <c r="F686">
        <v>5</v>
      </c>
      <c r="G686" t="s">
        <v>7295</v>
      </c>
      <c r="H686" t="s">
        <v>7296</v>
      </c>
      <c r="K686" t="s">
        <v>5677</v>
      </c>
      <c r="L686">
        <v>8</v>
      </c>
      <c r="M686">
        <v>15</v>
      </c>
      <c r="N686" t="s">
        <v>144</v>
      </c>
    </row>
    <row r="687" spans="1:14" x14ac:dyDescent="0.35">
      <c r="A687">
        <v>3520.2730000000001</v>
      </c>
      <c r="B687" t="s">
        <v>5494</v>
      </c>
      <c r="C687" s="69" t="s">
        <v>3290</v>
      </c>
      <c r="D687">
        <v>0.24027777777777778</v>
      </c>
      <c r="E687">
        <v>11.3</v>
      </c>
      <c r="F687">
        <v>7</v>
      </c>
      <c r="G687" t="s">
        <v>7295</v>
      </c>
      <c r="H687" t="s">
        <v>7296</v>
      </c>
      <c r="K687" t="s">
        <v>5677</v>
      </c>
      <c r="L687">
        <v>8</v>
      </c>
      <c r="M687">
        <v>15</v>
      </c>
      <c r="N687" t="s">
        <v>144</v>
      </c>
    </row>
    <row r="688" spans="1:14" x14ac:dyDescent="0.35">
      <c r="A688">
        <v>3520.3110000000001</v>
      </c>
      <c r="B688" t="s">
        <v>5495</v>
      </c>
      <c r="C688" s="69" t="s">
        <v>3290</v>
      </c>
      <c r="D688">
        <v>0.24236111111111111</v>
      </c>
      <c r="E688">
        <v>13.9</v>
      </c>
      <c r="F688">
        <v>6</v>
      </c>
      <c r="G688" t="s">
        <v>7295</v>
      </c>
      <c r="H688" t="s">
        <v>7296</v>
      </c>
      <c r="K688" t="s">
        <v>5677</v>
      </c>
      <c r="L688">
        <v>8</v>
      </c>
      <c r="M688">
        <v>15</v>
      </c>
      <c r="N688" t="s">
        <v>144</v>
      </c>
    </row>
    <row r="689" spans="1:14" x14ac:dyDescent="0.35">
      <c r="A689">
        <v>3520.3519999999999</v>
      </c>
      <c r="B689" t="s">
        <v>5496</v>
      </c>
      <c r="C689" s="69" t="s">
        <v>3290</v>
      </c>
      <c r="D689">
        <v>0.2361111111111111</v>
      </c>
      <c r="E689">
        <v>11.2</v>
      </c>
      <c r="F689">
        <v>9</v>
      </c>
      <c r="G689" t="s">
        <v>7295</v>
      </c>
      <c r="H689" t="s">
        <v>7296</v>
      </c>
      <c r="K689" t="s">
        <v>5677</v>
      </c>
      <c r="L689">
        <v>8.1999999999999993</v>
      </c>
      <c r="M689">
        <v>15</v>
      </c>
      <c r="N689" t="s">
        <v>144</v>
      </c>
    </row>
    <row r="690" spans="1:14" x14ac:dyDescent="0.35">
      <c r="A690">
        <v>3520.4140000000002</v>
      </c>
      <c r="B690" t="s">
        <v>5498</v>
      </c>
      <c r="C690" s="69" t="s">
        <v>3290</v>
      </c>
      <c r="D690">
        <v>0.24513888888888888</v>
      </c>
      <c r="E690">
        <v>11.6</v>
      </c>
      <c r="F690">
        <v>7</v>
      </c>
      <c r="G690" t="s">
        <v>7295</v>
      </c>
      <c r="H690" t="s">
        <v>7296</v>
      </c>
      <c r="K690" t="s">
        <v>5677</v>
      </c>
      <c r="L690">
        <v>14.8</v>
      </c>
      <c r="M690">
        <v>15</v>
      </c>
      <c r="N690" t="s">
        <v>144</v>
      </c>
    </row>
    <row r="691" spans="1:14" x14ac:dyDescent="0.35">
      <c r="A691">
        <v>3520.4740000000002</v>
      </c>
      <c r="B691" t="s">
        <v>5499</v>
      </c>
      <c r="C691" s="69" t="s">
        <v>3290</v>
      </c>
      <c r="D691">
        <v>0.24027777777777778</v>
      </c>
      <c r="E691">
        <v>11.6</v>
      </c>
      <c r="F691">
        <v>6</v>
      </c>
      <c r="G691" t="s">
        <v>7295</v>
      </c>
      <c r="H691" t="s">
        <v>7296</v>
      </c>
      <c r="K691" t="s">
        <v>5677</v>
      </c>
      <c r="L691">
        <v>14.5</v>
      </c>
      <c r="M691">
        <v>15</v>
      </c>
      <c r="N691" t="s">
        <v>144</v>
      </c>
    </row>
    <row r="692" spans="1:14" x14ac:dyDescent="0.35">
      <c r="A692">
        <v>3520.4969999999998</v>
      </c>
      <c r="B692" t="s">
        <v>5500</v>
      </c>
      <c r="C692" s="69" t="s">
        <v>3290</v>
      </c>
      <c r="D692">
        <v>0.23958333333333334</v>
      </c>
      <c r="E692">
        <v>13.1</v>
      </c>
      <c r="F692">
        <v>7</v>
      </c>
      <c r="G692" t="s">
        <v>7295</v>
      </c>
      <c r="H692" t="s">
        <v>7296</v>
      </c>
      <c r="K692" t="s">
        <v>5677</v>
      </c>
      <c r="L692">
        <v>9.6999999999999993</v>
      </c>
      <c r="M692">
        <v>15</v>
      </c>
      <c r="N692" t="s">
        <v>144</v>
      </c>
    </row>
    <row r="693" spans="1:14" x14ac:dyDescent="0.35">
      <c r="A693">
        <v>3520.5360000000001</v>
      </c>
      <c r="B693" t="s">
        <v>5501</v>
      </c>
      <c r="C693" s="69" t="s">
        <v>3290</v>
      </c>
      <c r="D693">
        <v>0.24236111111111111</v>
      </c>
      <c r="E693">
        <v>9.9</v>
      </c>
      <c r="F693">
        <v>6</v>
      </c>
      <c r="G693" t="s">
        <v>7295</v>
      </c>
      <c r="H693" t="s">
        <v>7296</v>
      </c>
      <c r="K693" t="s">
        <v>5677</v>
      </c>
      <c r="L693">
        <v>8</v>
      </c>
      <c r="M693">
        <v>15</v>
      </c>
      <c r="N693" t="s">
        <v>144</v>
      </c>
    </row>
    <row r="694" spans="1:14" x14ac:dyDescent="0.35">
      <c r="A694">
        <v>3520.6030000000001</v>
      </c>
      <c r="B694" t="s">
        <v>5502</v>
      </c>
      <c r="C694" s="69" t="s">
        <v>3290</v>
      </c>
      <c r="D694">
        <v>0.24236111111111111</v>
      </c>
      <c r="E694">
        <v>11.8</v>
      </c>
      <c r="F694">
        <v>7</v>
      </c>
      <c r="G694" t="s">
        <v>7295</v>
      </c>
      <c r="H694" t="s">
        <v>7296</v>
      </c>
      <c r="K694" t="s">
        <v>5677</v>
      </c>
      <c r="L694">
        <v>15.8</v>
      </c>
      <c r="M694">
        <v>15</v>
      </c>
      <c r="N694" t="s">
        <v>144</v>
      </c>
    </row>
    <row r="695" spans="1:14" x14ac:dyDescent="0.35">
      <c r="A695">
        <v>3520.9569999999999</v>
      </c>
      <c r="B695" t="s">
        <v>5503</v>
      </c>
      <c r="C695" s="69" t="s">
        <v>3290</v>
      </c>
      <c r="D695">
        <v>0.24583333333333332</v>
      </c>
      <c r="E695">
        <v>10.7</v>
      </c>
      <c r="F695">
        <v>6</v>
      </c>
      <c r="G695" t="s">
        <v>7295</v>
      </c>
      <c r="H695" t="s">
        <v>7296</v>
      </c>
      <c r="K695" t="s">
        <v>5677</v>
      </c>
      <c r="L695">
        <v>9.1999999999999993</v>
      </c>
      <c r="M695">
        <v>15</v>
      </c>
      <c r="N695" t="s">
        <v>144</v>
      </c>
    </row>
    <row r="696" spans="1:14" x14ac:dyDescent="0.35">
      <c r="A696">
        <v>3521.3829999999998</v>
      </c>
      <c r="B696" t="s">
        <v>5504</v>
      </c>
      <c r="C696" s="69" t="s">
        <v>3290</v>
      </c>
      <c r="D696">
        <v>0.23680555555555555</v>
      </c>
      <c r="E696">
        <v>10.9</v>
      </c>
      <c r="F696">
        <v>6</v>
      </c>
      <c r="G696" t="s">
        <v>7295</v>
      </c>
      <c r="H696" t="s">
        <v>7296</v>
      </c>
      <c r="K696" t="s">
        <v>5677</v>
      </c>
      <c r="L696">
        <v>13.9</v>
      </c>
      <c r="M696">
        <v>15</v>
      </c>
      <c r="N696" t="s">
        <v>144</v>
      </c>
    </row>
    <row r="697" spans="1:14" x14ac:dyDescent="0.35">
      <c r="A697">
        <v>3521.4650000000001</v>
      </c>
      <c r="B697" t="s">
        <v>5505</v>
      </c>
      <c r="C697" s="69" t="s">
        <v>3290</v>
      </c>
      <c r="D697">
        <v>0.23125000000000001</v>
      </c>
      <c r="E697">
        <v>11.3</v>
      </c>
      <c r="F697">
        <v>5</v>
      </c>
      <c r="G697" t="s">
        <v>7295</v>
      </c>
      <c r="H697" t="s">
        <v>7296</v>
      </c>
      <c r="K697" t="s">
        <v>5677</v>
      </c>
      <c r="L697">
        <v>23</v>
      </c>
      <c r="M697">
        <v>15</v>
      </c>
      <c r="N697" t="s">
        <v>144</v>
      </c>
    </row>
    <row r="698" spans="1:14" x14ac:dyDescent="0.35">
      <c r="A698">
        <v>3522.1390000000001</v>
      </c>
      <c r="B698" t="s">
        <v>5507</v>
      </c>
      <c r="C698" s="69" t="s">
        <v>3290</v>
      </c>
      <c r="D698">
        <v>0.20694444444444443</v>
      </c>
      <c r="E698">
        <v>9.6</v>
      </c>
      <c r="F698">
        <v>5</v>
      </c>
      <c r="G698" t="s">
        <v>7295</v>
      </c>
      <c r="H698" t="s">
        <v>7296</v>
      </c>
      <c r="K698" t="s">
        <v>5677</v>
      </c>
      <c r="L698">
        <v>23.5</v>
      </c>
      <c r="M698">
        <v>20.7</v>
      </c>
      <c r="N698" t="s">
        <v>144</v>
      </c>
    </row>
  </sheetData>
  <autoFilter ref="A1:N698" xr:uid="{6FF1456D-6665-462B-ACFB-003A83A10334}">
    <sortState xmlns:xlrd2="http://schemas.microsoft.com/office/spreadsheetml/2017/richdata2" ref="A2:N698">
      <sortCondition ref="A1:A698"/>
    </sortState>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207CA-34C5-4D18-AEC8-34EE61558F14}">
  <sheetPr codeName="Sheet3" filterMode="1">
    <tabColor rgb="FF0070C0"/>
  </sheetPr>
  <dimension ref="A1:AC728"/>
  <sheetViews>
    <sheetView workbookViewId="0">
      <selection activeCell="I17" sqref="I17"/>
    </sheetView>
  </sheetViews>
  <sheetFormatPr defaultRowHeight="14.5" x14ac:dyDescent="0.35"/>
  <cols>
    <col min="3" max="3" width="17.26953125" style="19" bestFit="1" customWidth="1"/>
    <col min="4" max="4" width="11" bestFit="1" customWidth="1"/>
    <col min="7" max="7" width="13.7265625" bestFit="1" customWidth="1"/>
    <col min="12" max="12" width="9.54296875" bestFit="1" customWidth="1"/>
    <col min="28" max="28" width="15.90625" bestFit="1" customWidth="1"/>
  </cols>
  <sheetData>
    <row r="1" spans="1:29" x14ac:dyDescent="0.35">
      <c r="A1" t="s">
        <v>5645</v>
      </c>
      <c r="B1" t="s">
        <v>5646</v>
      </c>
      <c r="C1" s="19" t="s">
        <v>5647</v>
      </c>
      <c r="D1" t="s">
        <v>5648</v>
      </c>
      <c r="E1" t="s">
        <v>5649</v>
      </c>
      <c r="F1" t="s">
        <v>5650</v>
      </c>
      <c r="G1" t="s">
        <v>5651</v>
      </c>
      <c r="H1" t="s">
        <v>5652</v>
      </c>
      <c r="I1" t="s">
        <v>5653</v>
      </c>
      <c r="J1" t="s">
        <v>5654</v>
      </c>
      <c r="K1" t="s">
        <v>5655</v>
      </c>
      <c r="L1" t="s">
        <v>143</v>
      </c>
      <c r="M1" t="s">
        <v>9</v>
      </c>
      <c r="N1" t="s">
        <v>5656</v>
      </c>
      <c r="O1" t="s">
        <v>5657</v>
      </c>
      <c r="P1" t="s">
        <v>5658</v>
      </c>
      <c r="Q1" t="s">
        <v>5659</v>
      </c>
      <c r="R1" t="s">
        <v>5660</v>
      </c>
      <c r="S1" t="s">
        <v>5661</v>
      </c>
      <c r="T1" t="s">
        <v>5662</v>
      </c>
      <c r="U1" t="s">
        <v>5663</v>
      </c>
      <c r="V1" t="s">
        <v>5664</v>
      </c>
      <c r="W1" t="s">
        <v>5665</v>
      </c>
      <c r="X1" t="s">
        <v>5666</v>
      </c>
      <c r="Y1" t="s">
        <v>5667</v>
      </c>
      <c r="Z1" t="s">
        <v>5668</v>
      </c>
      <c r="AA1" t="s">
        <v>5669</v>
      </c>
      <c r="AB1" t="s">
        <v>5670</v>
      </c>
      <c r="AC1" t="s">
        <v>5671</v>
      </c>
    </row>
    <row r="2" spans="1:29" hidden="1" x14ac:dyDescent="0.35">
      <c r="A2">
        <v>1</v>
      </c>
      <c r="B2">
        <v>6.3209999999999997</v>
      </c>
      <c r="C2" s="19">
        <v>6.3040000000000003</v>
      </c>
      <c r="D2">
        <v>6.3209999999999997</v>
      </c>
      <c r="E2">
        <v>6.3380000000000001</v>
      </c>
      <c r="F2" s="66">
        <v>0.50555555555555554</v>
      </c>
      <c r="G2" t="s">
        <v>3407</v>
      </c>
      <c r="H2" t="s">
        <v>5672</v>
      </c>
      <c r="J2">
        <v>35</v>
      </c>
      <c r="K2">
        <v>8</v>
      </c>
      <c r="L2" t="s">
        <v>145</v>
      </c>
      <c r="M2" t="s">
        <v>145</v>
      </c>
      <c r="O2" t="s">
        <v>5673</v>
      </c>
      <c r="P2" t="s">
        <v>2905</v>
      </c>
      <c r="V2">
        <v>202.44399999999999</v>
      </c>
      <c r="W2">
        <v>202.44399999999999</v>
      </c>
      <c r="Y2" t="s">
        <v>5674</v>
      </c>
      <c r="AA2" t="s">
        <v>5675</v>
      </c>
      <c r="AB2" t="s">
        <v>5676</v>
      </c>
    </row>
    <row r="3" spans="1:29" x14ac:dyDescent="0.35">
      <c r="A3">
        <v>2</v>
      </c>
      <c r="B3">
        <v>10.791</v>
      </c>
      <c r="C3" s="19">
        <v>10.785</v>
      </c>
      <c r="D3">
        <v>10.791</v>
      </c>
      <c r="E3">
        <v>10.798</v>
      </c>
      <c r="F3" s="66">
        <v>0.29305555555555557</v>
      </c>
      <c r="G3" t="s">
        <v>3290</v>
      </c>
      <c r="H3" t="s">
        <v>5677</v>
      </c>
      <c r="I3">
        <v>13</v>
      </c>
      <c r="J3">
        <v>13</v>
      </c>
      <c r="K3">
        <v>10</v>
      </c>
      <c r="L3" t="s">
        <v>145</v>
      </c>
      <c r="M3" t="s">
        <v>145</v>
      </c>
      <c r="O3" t="s">
        <v>5678</v>
      </c>
      <c r="P3" t="s">
        <v>144</v>
      </c>
      <c r="Q3" t="s">
        <v>144</v>
      </c>
      <c r="V3">
        <v>202.417</v>
      </c>
      <c r="W3">
        <v>202.417</v>
      </c>
      <c r="Y3" t="s">
        <v>5679</v>
      </c>
      <c r="Z3" t="s">
        <v>5680</v>
      </c>
      <c r="AA3" t="s">
        <v>5681</v>
      </c>
      <c r="AB3" t="s">
        <v>5682</v>
      </c>
    </row>
    <row r="4" spans="1:29" x14ac:dyDescent="0.35">
      <c r="A4">
        <v>3</v>
      </c>
      <c r="B4">
        <v>11.739000000000001</v>
      </c>
      <c r="C4" s="19">
        <v>11.734999999999999</v>
      </c>
      <c r="D4">
        <v>11.739000000000001</v>
      </c>
      <c r="E4">
        <v>11.743</v>
      </c>
      <c r="F4" s="66">
        <v>0.20624999999999999</v>
      </c>
      <c r="G4" t="s">
        <v>3290</v>
      </c>
      <c r="H4" t="s">
        <v>5677</v>
      </c>
      <c r="I4">
        <v>14</v>
      </c>
      <c r="J4">
        <v>8</v>
      </c>
      <c r="K4">
        <v>10</v>
      </c>
      <c r="L4" t="s">
        <v>145</v>
      </c>
      <c r="M4" t="s">
        <v>145</v>
      </c>
      <c r="O4" t="s">
        <v>5683</v>
      </c>
      <c r="P4" t="s">
        <v>144</v>
      </c>
      <c r="Q4" t="s">
        <v>144</v>
      </c>
      <c r="V4">
        <v>202.42699999999999</v>
      </c>
      <c r="W4">
        <v>202.42699999999999</v>
      </c>
      <c r="Y4" t="s">
        <v>5679</v>
      </c>
      <c r="Z4" t="s">
        <v>5684</v>
      </c>
      <c r="AA4" t="s">
        <v>5685</v>
      </c>
      <c r="AB4" t="s">
        <v>5686</v>
      </c>
    </row>
    <row r="5" spans="1:29" x14ac:dyDescent="0.35">
      <c r="A5">
        <v>4</v>
      </c>
      <c r="B5">
        <v>11.907999999999999</v>
      </c>
      <c r="C5" s="19">
        <v>11.901999999999999</v>
      </c>
      <c r="D5">
        <v>11.907999999999999</v>
      </c>
      <c r="E5">
        <v>11.913</v>
      </c>
      <c r="F5">
        <v>0.26874999999999999</v>
      </c>
      <c r="G5" t="s">
        <v>3290</v>
      </c>
      <c r="H5" t="s">
        <v>5677</v>
      </c>
      <c r="I5">
        <v>12</v>
      </c>
      <c r="J5">
        <v>10</v>
      </c>
      <c r="K5">
        <v>14</v>
      </c>
      <c r="L5" t="s">
        <v>145</v>
      </c>
      <c r="M5" t="s">
        <v>145</v>
      </c>
      <c r="O5" t="s">
        <v>5683</v>
      </c>
      <c r="P5" t="s">
        <v>144</v>
      </c>
      <c r="Q5" t="s">
        <v>144</v>
      </c>
      <c r="V5">
        <v>202.428</v>
      </c>
      <c r="W5">
        <v>202.428</v>
      </c>
      <c r="Y5" t="s">
        <v>5679</v>
      </c>
      <c r="Z5" t="s">
        <v>5687</v>
      </c>
      <c r="AA5" t="s">
        <v>5688</v>
      </c>
      <c r="AB5" t="s">
        <v>5689</v>
      </c>
    </row>
    <row r="6" spans="1:29" x14ac:dyDescent="0.35">
      <c r="A6">
        <v>5</v>
      </c>
      <c r="B6">
        <v>12.29</v>
      </c>
      <c r="C6" s="19">
        <v>12.286</v>
      </c>
      <c r="D6">
        <v>12.29</v>
      </c>
      <c r="E6">
        <v>12.295</v>
      </c>
      <c r="F6">
        <v>0.29722222222222222</v>
      </c>
      <c r="G6" t="s">
        <v>3290</v>
      </c>
      <c r="H6" t="s">
        <v>5677</v>
      </c>
      <c r="I6">
        <v>14</v>
      </c>
      <c r="J6">
        <v>8</v>
      </c>
      <c r="K6">
        <v>9</v>
      </c>
      <c r="L6" t="s">
        <v>145</v>
      </c>
      <c r="M6" t="s">
        <v>145</v>
      </c>
      <c r="O6" t="s">
        <v>5678</v>
      </c>
      <c r="P6" t="s">
        <v>144</v>
      </c>
      <c r="Q6" t="s">
        <v>144</v>
      </c>
      <c r="V6">
        <v>202.43199999999999</v>
      </c>
      <c r="W6">
        <v>202.43199999999999</v>
      </c>
      <c r="Y6" t="s">
        <v>5679</v>
      </c>
      <c r="Z6" t="s">
        <v>5690</v>
      </c>
      <c r="AA6" t="s">
        <v>5691</v>
      </c>
      <c r="AB6" t="s">
        <v>5692</v>
      </c>
    </row>
    <row r="7" spans="1:29" x14ac:dyDescent="0.35">
      <c r="A7">
        <v>6</v>
      </c>
      <c r="B7">
        <v>12.292999999999999</v>
      </c>
      <c r="C7" s="19">
        <v>12.288</v>
      </c>
      <c r="D7">
        <v>12.292999999999999</v>
      </c>
      <c r="E7">
        <v>12.297000000000001</v>
      </c>
      <c r="F7">
        <v>0.22083333333333333</v>
      </c>
      <c r="G7" t="s">
        <v>3290</v>
      </c>
      <c r="H7" t="s">
        <v>5677</v>
      </c>
      <c r="I7">
        <v>12</v>
      </c>
      <c r="J7">
        <v>9</v>
      </c>
      <c r="K7">
        <v>7</v>
      </c>
      <c r="L7" t="s">
        <v>145</v>
      </c>
      <c r="M7" t="s">
        <v>145</v>
      </c>
      <c r="O7" t="s">
        <v>5678</v>
      </c>
      <c r="P7" t="s">
        <v>144</v>
      </c>
      <c r="Q7" t="s">
        <v>144</v>
      </c>
      <c r="V7">
        <v>202.43199999999999</v>
      </c>
      <c r="W7">
        <v>202.43199999999999</v>
      </c>
      <c r="Y7" t="s">
        <v>5679</v>
      </c>
      <c r="Z7" t="s">
        <v>5690</v>
      </c>
      <c r="AA7" t="s">
        <v>5693</v>
      </c>
      <c r="AB7" t="s">
        <v>5694</v>
      </c>
    </row>
    <row r="8" spans="1:29" x14ac:dyDescent="0.35">
      <c r="A8">
        <v>7</v>
      </c>
      <c r="B8">
        <v>12.337</v>
      </c>
      <c r="C8" s="19">
        <v>12.334</v>
      </c>
      <c r="D8">
        <v>12.337</v>
      </c>
      <c r="E8">
        <v>12.340999999999999</v>
      </c>
      <c r="F8">
        <v>0.29305555555555557</v>
      </c>
      <c r="G8" t="s">
        <v>3290</v>
      </c>
      <c r="H8" t="s">
        <v>5677</v>
      </c>
      <c r="I8">
        <v>12</v>
      </c>
      <c r="J8">
        <v>7</v>
      </c>
      <c r="K8">
        <v>8</v>
      </c>
      <c r="L8" t="s">
        <v>145</v>
      </c>
      <c r="M8" t="s">
        <v>145</v>
      </c>
      <c r="O8" t="s">
        <v>5678</v>
      </c>
      <c r="P8" t="s">
        <v>144</v>
      </c>
      <c r="Q8" t="s">
        <v>144</v>
      </c>
      <c r="V8">
        <v>202.43299999999999</v>
      </c>
      <c r="W8">
        <v>202.43299999999999</v>
      </c>
      <c r="Y8" t="s">
        <v>5679</v>
      </c>
      <c r="Z8" t="s">
        <v>5690</v>
      </c>
      <c r="AA8" t="s">
        <v>5695</v>
      </c>
      <c r="AB8" t="s">
        <v>5696</v>
      </c>
    </row>
    <row r="9" spans="1:29" x14ac:dyDescent="0.35">
      <c r="A9">
        <v>8</v>
      </c>
      <c r="B9">
        <v>12.69</v>
      </c>
      <c r="C9" s="19">
        <v>12.686</v>
      </c>
      <c r="D9">
        <v>12.69</v>
      </c>
      <c r="E9">
        <v>12.695</v>
      </c>
      <c r="F9">
        <v>0.29652777777777778</v>
      </c>
      <c r="G9" t="s">
        <v>3290</v>
      </c>
      <c r="H9" t="s">
        <v>5677</v>
      </c>
      <c r="I9">
        <v>12</v>
      </c>
      <c r="J9">
        <v>9</v>
      </c>
      <c r="K9">
        <v>9</v>
      </c>
      <c r="L9" t="s">
        <v>145</v>
      </c>
      <c r="M9" t="s">
        <v>145</v>
      </c>
      <c r="O9" t="s">
        <v>5678</v>
      </c>
      <c r="P9" t="s">
        <v>144</v>
      </c>
      <c r="Q9" t="s">
        <v>144</v>
      </c>
      <c r="V9">
        <v>202.43600000000001</v>
      </c>
      <c r="W9">
        <v>202.43600000000001</v>
      </c>
      <c r="Y9" t="s">
        <v>5679</v>
      </c>
      <c r="Z9" t="s">
        <v>5690</v>
      </c>
      <c r="AA9" t="s">
        <v>5697</v>
      </c>
      <c r="AB9" t="s">
        <v>5698</v>
      </c>
    </row>
    <row r="10" spans="1:29" x14ac:dyDescent="0.35">
      <c r="A10">
        <v>9</v>
      </c>
      <c r="B10">
        <v>12.769</v>
      </c>
      <c r="C10" s="19">
        <v>12.763</v>
      </c>
      <c r="D10">
        <v>12.769</v>
      </c>
      <c r="E10">
        <v>12.775</v>
      </c>
      <c r="F10">
        <v>0.2722222222222222</v>
      </c>
      <c r="G10" t="s">
        <v>3290</v>
      </c>
      <c r="H10" t="s">
        <v>5677</v>
      </c>
      <c r="I10">
        <v>13</v>
      </c>
      <c r="J10">
        <v>12</v>
      </c>
      <c r="K10">
        <v>9</v>
      </c>
      <c r="L10" t="s">
        <v>145</v>
      </c>
      <c r="M10" t="s">
        <v>145</v>
      </c>
      <c r="O10" t="s">
        <v>5678</v>
      </c>
      <c r="P10" t="s">
        <v>144</v>
      </c>
      <c r="Q10" t="s">
        <v>144</v>
      </c>
      <c r="V10">
        <v>202.43700000000001</v>
      </c>
      <c r="W10">
        <v>202.43700000000001</v>
      </c>
      <c r="Y10" t="s">
        <v>5679</v>
      </c>
      <c r="Z10" t="s">
        <v>5680</v>
      </c>
      <c r="AA10" t="s">
        <v>5699</v>
      </c>
      <c r="AB10" t="s">
        <v>5700</v>
      </c>
    </row>
    <row r="11" spans="1:29" x14ac:dyDescent="0.35">
      <c r="A11">
        <v>10</v>
      </c>
      <c r="B11">
        <v>12.961</v>
      </c>
      <c r="C11" s="19">
        <v>12.956</v>
      </c>
      <c r="D11">
        <v>12.961</v>
      </c>
      <c r="E11">
        <v>12.965999999999999</v>
      </c>
      <c r="F11">
        <v>0.20972222222222223</v>
      </c>
      <c r="G11" t="s">
        <v>3290</v>
      </c>
      <c r="H11" t="s">
        <v>5677</v>
      </c>
      <c r="I11">
        <v>12</v>
      </c>
      <c r="J11">
        <v>10</v>
      </c>
      <c r="K11">
        <v>10</v>
      </c>
      <c r="L11" t="s">
        <v>145</v>
      </c>
      <c r="M11" t="s">
        <v>145</v>
      </c>
      <c r="O11" t="s">
        <v>5678</v>
      </c>
      <c r="P11" t="s">
        <v>144</v>
      </c>
      <c r="Q11" t="s">
        <v>144</v>
      </c>
      <c r="V11">
        <v>202.43899999999999</v>
      </c>
      <c r="W11">
        <v>202.43899999999999</v>
      </c>
      <c r="Y11" t="s">
        <v>5679</v>
      </c>
      <c r="Z11" t="s">
        <v>5680</v>
      </c>
      <c r="AA11" t="s">
        <v>5701</v>
      </c>
      <c r="AB11" t="s">
        <v>5702</v>
      </c>
    </row>
    <row r="12" spans="1:29" x14ac:dyDescent="0.35">
      <c r="A12">
        <v>11</v>
      </c>
      <c r="B12">
        <v>13.038</v>
      </c>
      <c r="C12" s="19">
        <v>13.034000000000001</v>
      </c>
      <c r="D12">
        <v>13.038</v>
      </c>
      <c r="E12">
        <v>13.042</v>
      </c>
      <c r="F12">
        <v>0.29375000000000001</v>
      </c>
      <c r="G12" t="s">
        <v>3290</v>
      </c>
      <c r="H12" t="s">
        <v>5677</v>
      </c>
      <c r="I12">
        <v>11</v>
      </c>
      <c r="J12">
        <v>8</v>
      </c>
      <c r="K12">
        <v>9</v>
      </c>
      <c r="L12" t="s">
        <v>145</v>
      </c>
      <c r="M12" t="s">
        <v>145</v>
      </c>
      <c r="O12" t="s">
        <v>5678</v>
      </c>
      <c r="P12" t="s">
        <v>144</v>
      </c>
      <c r="Q12" t="s">
        <v>144</v>
      </c>
      <c r="V12">
        <v>202.44</v>
      </c>
      <c r="W12">
        <v>202.44</v>
      </c>
      <c r="Y12" t="s">
        <v>5679</v>
      </c>
      <c r="Z12" t="s">
        <v>5690</v>
      </c>
      <c r="AA12" t="s">
        <v>5703</v>
      </c>
      <c r="AB12" t="s">
        <v>5704</v>
      </c>
    </row>
    <row r="13" spans="1:29" x14ac:dyDescent="0.35">
      <c r="A13">
        <v>12</v>
      </c>
      <c r="B13">
        <v>13.332000000000001</v>
      </c>
      <c r="C13" s="19">
        <v>13.327</v>
      </c>
      <c r="D13">
        <v>13.332000000000001</v>
      </c>
      <c r="E13">
        <v>13.336</v>
      </c>
      <c r="F13">
        <v>0.26597222222222222</v>
      </c>
      <c r="G13" t="s">
        <v>3290</v>
      </c>
      <c r="H13" t="s">
        <v>5677</v>
      </c>
      <c r="I13">
        <v>14</v>
      </c>
      <c r="J13">
        <v>9</v>
      </c>
      <c r="K13">
        <v>9</v>
      </c>
      <c r="L13" t="s">
        <v>145</v>
      </c>
      <c r="M13" t="s">
        <v>145</v>
      </c>
      <c r="O13" t="s">
        <v>5678</v>
      </c>
      <c r="P13" t="s">
        <v>144</v>
      </c>
      <c r="Q13" t="s">
        <v>144</v>
      </c>
      <c r="V13">
        <v>202.44300000000001</v>
      </c>
      <c r="W13">
        <v>202.44300000000001</v>
      </c>
      <c r="Y13" t="s">
        <v>5679</v>
      </c>
      <c r="Z13" t="s">
        <v>5690</v>
      </c>
      <c r="AA13" t="s">
        <v>5705</v>
      </c>
      <c r="AB13" t="s">
        <v>5706</v>
      </c>
    </row>
    <row r="14" spans="1:29" x14ac:dyDescent="0.35">
      <c r="A14">
        <v>13</v>
      </c>
      <c r="B14">
        <v>13.61</v>
      </c>
      <c r="C14" s="19">
        <v>13.606</v>
      </c>
      <c r="D14">
        <v>13.61</v>
      </c>
      <c r="E14">
        <v>13.614000000000001</v>
      </c>
      <c r="F14">
        <v>0.21041666666666667</v>
      </c>
      <c r="G14" t="s">
        <v>3290</v>
      </c>
      <c r="H14" t="s">
        <v>5677</v>
      </c>
      <c r="I14">
        <v>14</v>
      </c>
      <c r="J14">
        <v>8</v>
      </c>
      <c r="K14">
        <v>11</v>
      </c>
      <c r="L14" t="s">
        <v>145</v>
      </c>
      <c r="M14" t="s">
        <v>145</v>
      </c>
      <c r="O14" t="s">
        <v>5683</v>
      </c>
      <c r="P14" t="s">
        <v>144</v>
      </c>
      <c r="Q14" t="s">
        <v>144</v>
      </c>
      <c r="V14">
        <v>202.44499999999999</v>
      </c>
      <c r="W14">
        <v>202.44499999999999</v>
      </c>
      <c r="Y14" t="s">
        <v>5679</v>
      </c>
      <c r="Z14" t="s">
        <v>5684</v>
      </c>
      <c r="AA14" t="s">
        <v>5707</v>
      </c>
      <c r="AB14" t="s">
        <v>5708</v>
      </c>
    </row>
    <row r="15" spans="1:29" x14ac:dyDescent="0.35">
      <c r="A15">
        <v>14</v>
      </c>
      <c r="B15">
        <v>13.667999999999999</v>
      </c>
      <c r="C15" s="19">
        <v>13.664</v>
      </c>
      <c r="D15">
        <v>13.667999999999999</v>
      </c>
      <c r="E15">
        <v>13.670999999999999</v>
      </c>
      <c r="F15">
        <v>0.27430555555555558</v>
      </c>
      <c r="G15" t="s">
        <v>3290</v>
      </c>
      <c r="H15" t="s">
        <v>5677</v>
      </c>
      <c r="I15">
        <v>12</v>
      </c>
      <c r="J15">
        <v>7</v>
      </c>
      <c r="K15">
        <v>8</v>
      </c>
      <c r="L15" t="s">
        <v>145</v>
      </c>
      <c r="M15" t="s">
        <v>145</v>
      </c>
      <c r="O15" t="s">
        <v>5678</v>
      </c>
      <c r="P15" t="s">
        <v>144</v>
      </c>
      <c r="Q15" t="s">
        <v>144</v>
      </c>
      <c r="V15">
        <v>202.446</v>
      </c>
      <c r="W15">
        <v>202.446</v>
      </c>
      <c r="Y15" t="s">
        <v>5679</v>
      </c>
      <c r="Z15" t="s">
        <v>5690</v>
      </c>
      <c r="AA15" t="s">
        <v>5709</v>
      </c>
      <c r="AB15" t="s">
        <v>5710</v>
      </c>
    </row>
    <row r="16" spans="1:29" x14ac:dyDescent="0.35">
      <c r="A16">
        <v>15</v>
      </c>
      <c r="B16">
        <v>14.086</v>
      </c>
      <c r="C16" s="19">
        <v>14.082000000000001</v>
      </c>
      <c r="D16">
        <v>14.086</v>
      </c>
      <c r="E16">
        <v>14.09</v>
      </c>
      <c r="F16">
        <v>0.22500000000000001</v>
      </c>
      <c r="G16" t="s">
        <v>3290</v>
      </c>
      <c r="H16" t="s">
        <v>5677</v>
      </c>
      <c r="I16">
        <v>12</v>
      </c>
      <c r="J16">
        <v>8</v>
      </c>
      <c r="K16">
        <v>8</v>
      </c>
      <c r="L16" t="s">
        <v>145</v>
      </c>
      <c r="M16" t="s">
        <v>145</v>
      </c>
      <c r="O16" t="s">
        <v>5678</v>
      </c>
      <c r="P16" t="s">
        <v>144</v>
      </c>
      <c r="Q16" t="s">
        <v>144</v>
      </c>
      <c r="V16">
        <v>202.45</v>
      </c>
      <c r="W16">
        <v>202.45</v>
      </c>
      <c r="Y16" t="s">
        <v>5679</v>
      </c>
      <c r="Z16" t="s">
        <v>5690</v>
      </c>
      <c r="AA16" t="s">
        <v>5711</v>
      </c>
      <c r="AB16" t="s">
        <v>5712</v>
      </c>
    </row>
    <row r="17" spans="1:28" x14ac:dyDescent="0.35">
      <c r="A17">
        <v>16</v>
      </c>
      <c r="B17">
        <v>14.138999999999999</v>
      </c>
      <c r="C17" s="19">
        <v>14.135</v>
      </c>
      <c r="D17">
        <v>14.138999999999999</v>
      </c>
      <c r="E17">
        <v>14.141999999999999</v>
      </c>
      <c r="F17">
        <v>0.2902777777777778</v>
      </c>
      <c r="G17" t="s">
        <v>3290</v>
      </c>
      <c r="H17" t="s">
        <v>5677</v>
      </c>
      <c r="I17">
        <v>11</v>
      </c>
      <c r="J17">
        <v>7</v>
      </c>
      <c r="K17">
        <v>9</v>
      </c>
      <c r="L17" t="s">
        <v>145</v>
      </c>
      <c r="M17" t="s">
        <v>145</v>
      </c>
      <c r="O17" t="s">
        <v>5678</v>
      </c>
      <c r="P17" t="s">
        <v>144</v>
      </c>
      <c r="Q17" t="s">
        <v>144</v>
      </c>
      <c r="V17">
        <v>202.45</v>
      </c>
      <c r="W17">
        <v>202.45</v>
      </c>
      <c r="Y17" t="s">
        <v>5679</v>
      </c>
      <c r="Z17" t="s">
        <v>5690</v>
      </c>
      <c r="AA17" t="s">
        <v>5713</v>
      </c>
      <c r="AB17" t="s">
        <v>5714</v>
      </c>
    </row>
    <row r="18" spans="1:28" x14ac:dyDescent="0.35">
      <c r="A18">
        <v>17</v>
      </c>
      <c r="B18">
        <v>14.654</v>
      </c>
      <c r="C18" s="19">
        <v>14.65</v>
      </c>
      <c r="D18">
        <v>14.654</v>
      </c>
      <c r="E18">
        <v>14.657999999999999</v>
      </c>
      <c r="F18">
        <v>0.21458333333333332</v>
      </c>
      <c r="G18" t="s">
        <v>3290</v>
      </c>
      <c r="H18" t="s">
        <v>5677</v>
      </c>
      <c r="I18">
        <v>13</v>
      </c>
      <c r="J18">
        <v>8</v>
      </c>
      <c r="K18">
        <v>11</v>
      </c>
      <c r="L18" t="s">
        <v>145</v>
      </c>
      <c r="M18" t="s">
        <v>145</v>
      </c>
      <c r="O18" t="s">
        <v>5683</v>
      </c>
      <c r="P18" t="s">
        <v>144</v>
      </c>
      <c r="Q18" t="s">
        <v>144</v>
      </c>
      <c r="V18">
        <v>202.45500000000001</v>
      </c>
      <c r="W18">
        <v>202.45500000000001</v>
      </c>
      <c r="Y18" t="s">
        <v>5679</v>
      </c>
      <c r="Z18" t="s">
        <v>5684</v>
      </c>
      <c r="AA18" t="s">
        <v>5715</v>
      </c>
      <c r="AB18" t="s">
        <v>5716</v>
      </c>
    </row>
    <row r="19" spans="1:28" x14ac:dyDescent="0.35">
      <c r="A19">
        <v>18</v>
      </c>
      <c r="B19">
        <v>14.759</v>
      </c>
      <c r="C19" s="19">
        <v>14.754</v>
      </c>
      <c r="D19">
        <v>14.759</v>
      </c>
      <c r="E19">
        <v>14.765000000000001</v>
      </c>
      <c r="F19">
        <v>0.22569444444444445</v>
      </c>
      <c r="G19" t="s">
        <v>3290</v>
      </c>
      <c r="H19" t="s">
        <v>5677</v>
      </c>
      <c r="I19">
        <v>12</v>
      </c>
      <c r="J19">
        <v>10</v>
      </c>
      <c r="K19">
        <v>9</v>
      </c>
      <c r="L19" t="s">
        <v>145</v>
      </c>
      <c r="M19" t="s">
        <v>145</v>
      </c>
      <c r="O19" t="s">
        <v>5678</v>
      </c>
      <c r="P19" t="s">
        <v>144</v>
      </c>
      <c r="Q19" t="s">
        <v>144</v>
      </c>
      <c r="V19">
        <v>202.45599999999999</v>
      </c>
      <c r="W19">
        <v>202.45599999999999</v>
      </c>
      <c r="Y19" t="s">
        <v>5679</v>
      </c>
      <c r="Z19" t="s">
        <v>5680</v>
      </c>
      <c r="AA19" t="s">
        <v>5717</v>
      </c>
      <c r="AB19" t="s">
        <v>5718</v>
      </c>
    </row>
    <row r="20" spans="1:28" x14ac:dyDescent="0.35">
      <c r="A20">
        <v>19</v>
      </c>
      <c r="B20">
        <v>14.781000000000001</v>
      </c>
      <c r="C20" s="19">
        <v>14.776999999999999</v>
      </c>
      <c r="D20">
        <v>14.781000000000001</v>
      </c>
      <c r="E20">
        <v>14.786</v>
      </c>
      <c r="F20">
        <v>0.27847222222222223</v>
      </c>
      <c r="G20" t="s">
        <v>3290</v>
      </c>
      <c r="H20" t="s">
        <v>5677</v>
      </c>
      <c r="I20">
        <v>13</v>
      </c>
      <c r="J20">
        <v>9</v>
      </c>
      <c r="K20">
        <v>10</v>
      </c>
      <c r="L20" t="s">
        <v>145</v>
      </c>
      <c r="M20" t="s">
        <v>145</v>
      </c>
      <c r="O20" t="s">
        <v>5678</v>
      </c>
      <c r="P20" t="s">
        <v>144</v>
      </c>
      <c r="Q20" t="s">
        <v>144</v>
      </c>
      <c r="V20">
        <v>202.45699999999999</v>
      </c>
      <c r="W20">
        <v>202.45699999999999</v>
      </c>
      <c r="Y20" t="s">
        <v>5679</v>
      </c>
      <c r="Z20" t="s">
        <v>5690</v>
      </c>
      <c r="AA20" t="s">
        <v>5719</v>
      </c>
      <c r="AB20" t="s">
        <v>5676</v>
      </c>
    </row>
    <row r="21" spans="1:28" x14ac:dyDescent="0.35">
      <c r="A21">
        <v>20</v>
      </c>
      <c r="B21">
        <v>14.909000000000001</v>
      </c>
      <c r="C21" s="19">
        <v>14.904999999999999</v>
      </c>
      <c r="D21">
        <v>14.909000000000001</v>
      </c>
      <c r="E21">
        <v>14.912000000000001</v>
      </c>
      <c r="F21">
        <v>0.29444444444444445</v>
      </c>
      <c r="G21" t="s">
        <v>3290</v>
      </c>
      <c r="H21" t="s">
        <v>5677</v>
      </c>
      <c r="I21">
        <v>13</v>
      </c>
      <c r="J21">
        <v>7</v>
      </c>
      <c r="K21">
        <v>9</v>
      </c>
      <c r="L21" t="s">
        <v>145</v>
      </c>
      <c r="M21" t="s">
        <v>145</v>
      </c>
      <c r="O21" t="s">
        <v>5678</v>
      </c>
      <c r="P21" t="s">
        <v>144</v>
      </c>
      <c r="Q21" t="s">
        <v>144</v>
      </c>
      <c r="V21">
        <v>202.458</v>
      </c>
      <c r="W21">
        <v>202.458</v>
      </c>
      <c r="Y21" t="s">
        <v>5679</v>
      </c>
      <c r="Z21" t="s">
        <v>5690</v>
      </c>
      <c r="AA21" t="s">
        <v>5720</v>
      </c>
      <c r="AB21" t="s">
        <v>5721</v>
      </c>
    </row>
    <row r="22" spans="1:28" x14ac:dyDescent="0.35">
      <c r="A22">
        <v>21</v>
      </c>
      <c r="B22">
        <v>15.72</v>
      </c>
      <c r="C22" s="19">
        <v>15.715999999999999</v>
      </c>
      <c r="D22">
        <v>15.72</v>
      </c>
      <c r="E22">
        <v>15.724</v>
      </c>
      <c r="F22">
        <v>0.29444444444444445</v>
      </c>
      <c r="G22" t="s">
        <v>3290</v>
      </c>
      <c r="H22" t="s">
        <v>5677</v>
      </c>
      <c r="I22">
        <v>12</v>
      </c>
      <c r="J22">
        <v>8</v>
      </c>
      <c r="K22">
        <v>9</v>
      </c>
      <c r="L22" t="s">
        <v>145</v>
      </c>
      <c r="M22" t="s">
        <v>145</v>
      </c>
      <c r="O22" t="s">
        <v>5678</v>
      </c>
      <c r="P22" t="s">
        <v>144</v>
      </c>
      <c r="Q22" t="s">
        <v>144</v>
      </c>
      <c r="V22">
        <v>202.46700000000001</v>
      </c>
      <c r="W22">
        <v>202.46700000000001</v>
      </c>
      <c r="Y22" t="s">
        <v>5679</v>
      </c>
      <c r="Z22" t="s">
        <v>5690</v>
      </c>
      <c r="AA22" t="s">
        <v>5722</v>
      </c>
      <c r="AB22" t="s">
        <v>5723</v>
      </c>
    </row>
    <row r="23" spans="1:28" x14ac:dyDescent="0.35">
      <c r="A23">
        <v>22</v>
      </c>
      <c r="B23">
        <v>15.824999999999999</v>
      </c>
      <c r="C23" s="19">
        <v>15.82</v>
      </c>
      <c r="D23">
        <v>15.824999999999999</v>
      </c>
      <c r="E23">
        <v>15.831</v>
      </c>
      <c r="F23">
        <v>0.27361111111111114</v>
      </c>
      <c r="G23" t="s">
        <v>3290</v>
      </c>
      <c r="H23" t="s">
        <v>5677</v>
      </c>
      <c r="I23">
        <v>13</v>
      </c>
      <c r="J23">
        <v>11</v>
      </c>
      <c r="K23">
        <v>11</v>
      </c>
      <c r="L23" t="s">
        <v>145</v>
      </c>
      <c r="M23" t="s">
        <v>145</v>
      </c>
      <c r="O23" t="s">
        <v>5683</v>
      </c>
      <c r="P23" t="s">
        <v>144</v>
      </c>
      <c r="Q23" t="s">
        <v>144</v>
      </c>
      <c r="V23">
        <v>202.46799999999999</v>
      </c>
      <c r="W23">
        <v>202.46799999999999</v>
      </c>
      <c r="Y23" t="s">
        <v>5679</v>
      </c>
      <c r="Z23" t="s">
        <v>5687</v>
      </c>
      <c r="AA23" t="s">
        <v>5724</v>
      </c>
      <c r="AB23" t="s">
        <v>5725</v>
      </c>
    </row>
    <row r="24" spans="1:28" x14ac:dyDescent="0.35">
      <c r="A24">
        <v>23</v>
      </c>
      <c r="B24">
        <v>17.065000000000001</v>
      </c>
      <c r="C24" s="19">
        <v>17.061</v>
      </c>
      <c r="D24">
        <v>17.065000000000001</v>
      </c>
      <c r="E24">
        <v>17.068000000000001</v>
      </c>
      <c r="F24">
        <v>0.2951388888888889</v>
      </c>
      <c r="G24" t="s">
        <v>3290</v>
      </c>
      <c r="H24" t="s">
        <v>5677</v>
      </c>
      <c r="I24">
        <v>12</v>
      </c>
      <c r="J24">
        <v>7</v>
      </c>
      <c r="K24">
        <v>9</v>
      </c>
      <c r="L24" t="s">
        <v>145</v>
      </c>
      <c r="M24" t="s">
        <v>145</v>
      </c>
      <c r="O24" t="s">
        <v>5678</v>
      </c>
      <c r="P24" t="s">
        <v>144</v>
      </c>
      <c r="Q24" t="s">
        <v>144</v>
      </c>
      <c r="V24">
        <v>202.482</v>
      </c>
      <c r="W24">
        <v>202.482</v>
      </c>
      <c r="Y24" t="s">
        <v>5679</v>
      </c>
      <c r="Z24" t="s">
        <v>5690</v>
      </c>
      <c r="AA24" t="s">
        <v>5726</v>
      </c>
      <c r="AB24" t="s">
        <v>5727</v>
      </c>
    </row>
    <row r="25" spans="1:28" x14ac:dyDescent="0.35">
      <c r="A25">
        <v>24</v>
      </c>
      <c r="B25">
        <v>17.757000000000001</v>
      </c>
      <c r="C25" s="19">
        <v>17.751999999999999</v>
      </c>
      <c r="D25">
        <v>17.757000000000001</v>
      </c>
      <c r="E25">
        <v>17.760999999999999</v>
      </c>
      <c r="F25">
        <v>0.30208333333333331</v>
      </c>
      <c r="G25" t="s">
        <v>3290</v>
      </c>
      <c r="H25" t="s">
        <v>5677</v>
      </c>
      <c r="I25">
        <v>13</v>
      </c>
      <c r="J25">
        <v>9</v>
      </c>
      <c r="K25">
        <v>9</v>
      </c>
      <c r="L25" t="s">
        <v>145</v>
      </c>
      <c r="M25" t="s">
        <v>145</v>
      </c>
      <c r="O25" t="s">
        <v>5678</v>
      </c>
      <c r="P25" t="s">
        <v>144</v>
      </c>
      <c r="Q25" t="s">
        <v>144</v>
      </c>
      <c r="V25">
        <v>202.49</v>
      </c>
      <c r="W25">
        <v>202.49</v>
      </c>
      <c r="Y25" t="s">
        <v>5679</v>
      </c>
      <c r="Z25" t="s">
        <v>5690</v>
      </c>
      <c r="AA25" t="s">
        <v>5728</v>
      </c>
      <c r="AB25" t="s">
        <v>5729</v>
      </c>
    </row>
    <row r="26" spans="1:28" x14ac:dyDescent="0.35">
      <c r="A26">
        <v>25</v>
      </c>
      <c r="B26">
        <v>20.661999999999999</v>
      </c>
      <c r="C26" s="19">
        <v>20.657</v>
      </c>
      <c r="D26">
        <v>20.661999999999999</v>
      </c>
      <c r="E26">
        <v>20.667000000000002</v>
      </c>
      <c r="F26">
        <v>0.28263888888888888</v>
      </c>
      <c r="G26" t="s">
        <v>3290</v>
      </c>
      <c r="H26" t="s">
        <v>5677</v>
      </c>
      <c r="I26">
        <v>14</v>
      </c>
      <c r="J26">
        <v>9</v>
      </c>
      <c r="K26">
        <v>10</v>
      </c>
      <c r="L26" t="s">
        <v>145</v>
      </c>
      <c r="M26" t="s">
        <v>145</v>
      </c>
      <c r="O26" t="s">
        <v>5678</v>
      </c>
      <c r="P26" t="s">
        <v>144</v>
      </c>
      <c r="Q26" t="s">
        <v>144</v>
      </c>
      <c r="V26">
        <v>202.52699999999999</v>
      </c>
      <c r="W26">
        <v>202.52699999999999</v>
      </c>
      <c r="Y26" t="s">
        <v>5679</v>
      </c>
      <c r="Z26" t="s">
        <v>5690</v>
      </c>
      <c r="AA26" t="s">
        <v>5730</v>
      </c>
      <c r="AB26" t="s">
        <v>5731</v>
      </c>
    </row>
    <row r="27" spans="1:28" x14ac:dyDescent="0.35">
      <c r="A27">
        <v>26</v>
      </c>
      <c r="B27">
        <v>20.713000000000001</v>
      </c>
      <c r="C27" s="19">
        <v>20.706</v>
      </c>
      <c r="D27">
        <v>20.713000000000001</v>
      </c>
      <c r="E27">
        <v>20.72</v>
      </c>
      <c r="F27">
        <v>0.21736111111111112</v>
      </c>
      <c r="G27" t="s">
        <v>3290</v>
      </c>
      <c r="H27" t="s">
        <v>5677</v>
      </c>
      <c r="I27">
        <v>11</v>
      </c>
      <c r="J27">
        <v>13</v>
      </c>
      <c r="K27">
        <v>11</v>
      </c>
      <c r="L27" t="s">
        <v>145</v>
      </c>
      <c r="M27" t="s">
        <v>145</v>
      </c>
      <c r="O27" t="s">
        <v>5683</v>
      </c>
      <c r="P27" t="s">
        <v>144</v>
      </c>
      <c r="Q27" t="s">
        <v>144</v>
      </c>
      <c r="V27">
        <v>202.52699999999999</v>
      </c>
      <c r="W27">
        <v>202.52699999999999</v>
      </c>
      <c r="Y27" t="s">
        <v>5679</v>
      </c>
      <c r="Z27" t="s">
        <v>5687</v>
      </c>
      <c r="AA27" t="s">
        <v>5732</v>
      </c>
      <c r="AB27" t="s">
        <v>5733</v>
      </c>
    </row>
    <row r="28" spans="1:28" x14ac:dyDescent="0.35">
      <c r="A28">
        <v>27</v>
      </c>
      <c r="B28">
        <v>21.151</v>
      </c>
      <c r="C28" s="19">
        <v>21.148</v>
      </c>
      <c r="D28">
        <v>21.151</v>
      </c>
      <c r="E28">
        <v>21.155000000000001</v>
      </c>
      <c r="F28">
        <v>0.22708333333333333</v>
      </c>
      <c r="G28" t="s">
        <v>3290</v>
      </c>
      <c r="H28" t="s">
        <v>5677</v>
      </c>
      <c r="I28">
        <v>14</v>
      </c>
      <c r="J28">
        <v>7</v>
      </c>
      <c r="K28">
        <v>9</v>
      </c>
      <c r="L28" t="s">
        <v>145</v>
      </c>
      <c r="M28" t="s">
        <v>145</v>
      </c>
      <c r="O28" t="s">
        <v>5678</v>
      </c>
      <c r="P28" t="s">
        <v>144</v>
      </c>
      <c r="Q28" t="s">
        <v>144</v>
      </c>
      <c r="V28">
        <v>202.53299999999999</v>
      </c>
      <c r="W28">
        <v>202.53299999999999</v>
      </c>
      <c r="Y28" t="s">
        <v>5679</v>
      </c>
      <c r="Z28" t="s">
        <v>5690</v>
      </c>
      <c r="AA28" t="s">
        <v>5734</v>
      </c>
      <c r="AB28" t="s">
        <v>5735</v>
      </c>
    </row>
    <row r="29" spans="1:28" x14ac:dyDescent="0.35">
      <c r="A29">
        <v>28</v>
      </c>
      <c r="B29">
        <v>25.992000000000001</v>
      </c>
      <c r="C29" s="19">
        <v>25.989000000000001</v>
      </c>
      <c r="D29">
        <v>25.992000000000001</v>
      </c>
      <c r="E29">
        <v>25.995999999999999</v>
      </c>
      <c r="F29">
        <v>0.19444444444444445</v>
      </c>
      <c r="G29" t="s">
        <v>3290</v>
      </c>
      <c r="H29" t="s">
        <v>5677</v>
      </c>
      <c r="I29">
        <v>13</v>
      </c>
      <c r="J29">
        <v>7</v>
      </c>
      <c r="K29">
        <v>10</v>
      </c>
      <c r="L29" t="s">
        <v>145</v>
      </c>
      <c r="M29" t="s">
        <v>145</v>
      </c>
      <c r="O29" t="s">
        <v>5683</v>
      </c>
      <c r="P29" t="s">
        <v>144</v>
      </c>
      <c r="Q29" t="s">
        <v>144</v>
      </c>
      <c r="V29">
        <v>202.578</v>
      </c>
      <c r="W29">
        <v>202.578</v>
      </c>
      <c r="Y29" t="s">
        <v>5679</v>
      </c>
      <c r="Z29" t="s">
        <v>5684</v>
      </c>
      <c r="AA29" t="s">
        <v>5736</v>
      </c>
      <c r="AB29" t="s">
        <v>5737</v>
      </c>
    </row>
    <row r="30" spans="1:28" x14ac:dyDescent="0.35">
      <c r="A30">
        <v>29</v>
      </c>
      <c r="B30">
        <v>26.033000000000001</v>
      </c>
      <c r="C30" s="19">
        <v>26.029</v>
      </c>
      <c r="D30">
        <v>26.033000000000001</v>
      </c>
      <c r="E30">
        <v>26.038</v>
      </c>
      <c r="F30">
        <v>0.29930555555555555</v>
      </c>
      <c r="G30" t="s">
        <v>3290</v>
      </c>
      <c r="H30" t="s">
        <v>5677</v>
      </c>
      <c r="I30">
        <v>12</v>
      </c>
      <c r="J30">
        <v>8</v>
      </c>
      <c r="K30">
        <v>9</v>
      </c>
      <c r="L30" t="s">
        <v>145</v>
      </c>
      <c r="M30" t="s">
        <v>145</v>
      </c>
      <c r="O30" t="s">
        <v>5678</v>
      </c>
      <c r="P30" t="s">
        <v>144</v>
      </c>
      <c r="Q30" t="s">
        <v>144</v>
      </c>
      <c r="V30">
        <v>202.578</v>
      </c>
      <c r="W30">
        <v>202.578</v>
      </c>
      <c r="Y30" t="s">
        <v>5679</v>
      </c>
      <c r="Z30" t="s">
        <v>5690</v>
      </c>
      <c r="AA30" t="s">
        <v>5738</v>
      </c>
      <c r="AB30" t="s">
        <v>5739</v>
      </c>
    </row>
    <row r="31" spans="1:28" x14ac:dyDescent="0.35">
      <c r="A31">
        <v>30</v>
      </c>
      <c r="B31">
        <v>26.084</v>
      </c>
      <c r="C31" s="19">
        <v>26.08</v>
      </c>
      <c r="D31">
        <v>26.084</v>
      </c>
      <c r="E31">
        <v>26.087</v>
      </c>
      <c r="F31">
        <v>0.19583333333333333</v>
      </c>
      <c r="G31" t="s">
        <v>3290</v>
      </c>
      <c r="H31" t="s">
        <v>5677</v>
      </c>
      <c r="I31">
        <v>13</v>
      </c>
      <c r="J31">
        <v>7</v>
      </c>
      <c r="K31">
        <v>8</v>
      </c>
      <c r="L31" t="s">
        <v>145</v>
      </c>
      <c r="M31" t="s">
        <v>145</v>
      </c>
      <c r="O31" t="s">
        <v>5678</v>
      </c>
      <c r="P31" t="s">
        <v>144</v>
      </c>
      <c r="Q31" t="s">
        <v>144</v>
      </c>
      <c r="V31">
        <v>202.578</v>
      </c>
      <c r="W31">
        <v>202.578</v>
      </c>
      <c r="Y31" t="s">
        <v>5679</v>
      </c>
      <c r="Z31" t="s">
        <v>5690</v>
      </c>
      <c r="AA31" t="s">
        <v>5740</v>
      </c>
      <c r="AB31" t="s">
        <v>5741</v>
      </c>
    </row>
    <row r="32" spans="1:28" x14ac:dyDescent="0.35">
      <c r="A32">
        <v>31</v>
      </c>
      <c r="B32">
        <v>26.212</v>
      </c>
      <c r="C32" s="19">
        <v>26.207999999999998</v>
      </c>
      <c r="D32">
        <v>26.212</v>
      </c>
      <c r="E32">
        <v>26.216000000000001</v>
      </c>
      <c r="F32">
        <v>0.19236111111111112</v>
      </c>
      <c r="G32" t="s">
        <v>3290</v>
      </c>
      <c r="H32" t="s">
        <v>5677</v>
      </c>
      <c r="I32">
        <v>11</v>
      </c>
      <c r="J32">
        <v>7</v>
      </c>
      <c r="K32">
        <v>9</v>
      </c>
      <c r="L32" t="s">
        <v>145</v>
      </c>
      <c r="M32" t="s">
        <v>145</v>
      </c>
      <c r="O32" t="s">
        <v>5678</v>
      </c>
      <c r="P32" t="s">
        <v>144</v>
      </c>
      <c r="Q32" t="s">
        <v>144</v>
      </c>
      <c r="V32">
        <v>202.57900000000001</v>
      </c>
      <c r="W32">
        <v>202.57900000000001</v>
      </c>
      <c r="Y32" t="s">
        <v>5679</v>
      </c>
      <c r="Z32" t="s">
        <v>5690</v>
      </c>
      <c r="AA32" t="s">
        <v>5742</v>
      </c>
      <c r="AB32" t="s">
        <v>5743</v>
      </c>
    </row>
    <row r="33" spans="1:28" x14ac:dyDescent="0.35">
      <c r="A33">
        <v>32</v>
      </c>
      <c r="B33">
        <v>28.085999999999999</v>
      </c>
      <c r="C33" s="19">
        <v>28.082000000000001</v>
      </c>
      <c r="D33">
        <v>28.085999999999999</v>
      </c>
      <c r="E33">
        <v>28.091000000000001</v>
      </c>
      <c r="F33">
        <v>0.21180555555555555</v>
      </c>
      <c r="G33" t="s">
        <v>3290</v>
      </c>
      <c r="H33" t="s">
        <v>5677</v>
      </c>
      <c r="I33">
        <v>14</v>
      </c>
      <c r="J33">
        <v>9</v>
      </c>
      <c r="K33">
        <v>10</v>
      </c>
      <c r="L33" t="s">
        <v>145</v>
      </c>
      <c r="M33" t="s">
        <v>145</v>
      </c>
      <c r="O33" t="s">
        <v>5683</v>
      </c>
      <c r="P33" t="s">
        <v>144</v>
      </c>
      <c r="Q33" t="s">
        <v>144</v>
      </c>
      <c r="V33">
        <v>202.58600000000001</v>
      </c>
      <c r="W33">
        <v>202.58600000000001</v>
      </c>
      <c r="Y33" t="s">
        <v>5679</v>
      </c>
      <c r="Z33" t="s">
        <v>5684</v>
      </c>
      <c r="AA33" t="s">
        <v>5744</v>
      </c>
      <c r="AB33" t="s">
        <v>5745</v>
      </c>
    </row>
    <row r="34" spans="1:28" x14ac:dyDescent="0.35">
      <c r="A34">
        <v>33</v>
      </c>
      <c r="B34">
        <v>28.280999999999999</v>
      </c>
      <c r="C34" s="19">
        <v>28.277999999999999</v>
      </c>
      <c r="D34">
        <v>28.280999999999999</v>
      </c>
      <c r="E34">
        <v>28.285</v>
      </c>
      <c r="F34">
        <v>0.1986111111111111</v>
      </c>
      <c r="G34" t="s">
        <v>3290</v>
      </c>
      <c r="H34" t="s">
        <v>5677</v>
      </c>
      <c r="I34">
        <v>12</v>
      </c>
      <c r="J34">
        <v>6</v>
      </c>
      <c r="K34">
        <v>5</v>
      </c>
      <c r="L34" t="s">
        <v>145</v>
      </c>
      <c r="M34" t="s">
        <v>145</v>
      </c>
      <c r="O34" t="s">
        <v>5678</v>
      </c>
      <c r="P34" t="s">
        <v>144</v>
      </c>
      <c r="Q34" t="s">
        <v>144</v>
      </c>
      <c r="V34">
        <v>202.58699999999999</v>
      </c>
      <c r="W34">
        <v>202.58699999999999</v>
      </c>
      <c r="Y34" t="s">
        <v>5679</v>
      </c>
      <c r="Z34" t="s">
        <v>5690</v>
      </c>
      <c r="AA34" t="s">
        <v>5746</v>
      </c>
      <c r="AB34" t="s">
        <v>5747</v>
      </c>
    </row>
    <row r="35" spans="1:28" x14ac:dyDescent="0.35">
      <c r="A35">
        <v>34</v>
      </c>
      <c r="B35">
        <v>28.404</v>
      </c>
      <c r="C35" s="19">
        <v>28.401</v>
      </c>
      <c r="D35">
        <v>28.404</v>
      </c>
      <c r="E35">
        <v>28.408000000000001</v>
      </c>
      <c r="F35">
        <v>0.29097222222222224</v>
      </c>
      <c r="G35" t="s">
        <v>3290</v>
      </c>
      <c r="H35" t="s">
        <v>5677</v>
      </c>
      <c r="I35">
        <v>12</v>
      </c>
      <c r="J35">
        <v>7</v>
      </c>
      <c r="K35">
        <v>9</v>
      </c>
      <c r="L35" t="s">
        <v>145</v>
      </c>
      <c r="M35" t="s">
        <v>145</v>
      </c>
      <c r="O35" t="s">
        <v>5678</v>
      </c>
      <c r="P35" t="s">
        <v>144</v>
      </c>
      <c r="Q35" t="s">
        <v>144</v>
      </c>
      <c r="V35">
        <v>202.58699999999999</v>
      </c>
      <c r="W35">
        <v>202.58699999999999</v>
      </c>
      <c r="Y35" t="s">
        <v>5679</v>
      </c>
      <c r="Z35" t="s">
        <v>5690</v>
      </c>
      <c r="AA35" t="s">
        <v>5748</v>
      </c>
      <c r="AB35" t="s">
        <v>5749</v>
      </c>
    </row>
    <row r="36" spans="1:28" x14ac:dyDescent="0.35">
      <c r="A36">
        <v>35</v>
      </c>
      <c r="B36">
        <v>28.536999999999999</v>
      </c>
      <c r="C36" s="19">
        <v>28.533999999999999</v>
      </c>
      <c r="D36">
        <v>28.536999999999999</v>
      </c>
      <c r="E36">
        <v>28.541</v>
      </c>
      <c r="F36">
        <v>0.21458333333333332</v>
      </c>
      <c r="G36" t="s">
        <v>3290</v>
      </c>
      <c r="H36" t="s">
        <v>5677</v>
      </c>
      <c r="I36">
        <v>12</v>
      </c>
      <c r="J36">
        <v>8</v>
      </c>
      <c r="K36">
        <v>11</v>
      </c>
      <c r="L36" t="s">
        <v>145</v>
      </c>
      <c r="M36" t="s">
        <v>145</v>
      </c>
      <c r="O36" t="s">
        <v>5683</v>
      </c>
      <c r="P36" t="s">
        <v>144</v>
      </c>
      <c r="Q36" t="s">
        <v>144</v>
      </c>
      <c r="V36">
        <v>202.58799999999999</v>
      </c>
      <c r="W36">
        <v>202.58799999999999</v>
      </c>
      <c r="Y36" t="s">
        <v>5679</v>
      </c>
      <c r="Z36" t="s">
        <v>5684</v>
      </c>
      <c r="AA36" t="s">
        <v>5750</v>
      </c>
      <c r="AB36" t="s">
        <v>5751</v>
      </c>
    </row>
    <row r="37" spans="1:28" hidden="1" x14ac:dyDescent="0.35">
      <c r="A37">
        <v>36</v>
      </c>
      <c r="B37">
        <v>28.899000000000001</v>
      </c>
      <c r="C37" s="19">
        <v>28.896000000000001</v>
      </c>
      <c r="D37">
        <v>28.899000000000001</v>
      </c>
      <c r="E37">
        <v>28.902000000000001</v>
      </c>
      <c r="F37">
        <v>0.43680555555555556</v>
      </c>
      <c r="G37" t="s">
        <v>3339</v>
      </c>
      <c r="H37" t="s">
        <v>5752</v>
      </c>
      <c r="I37">
        <v>16</v>
      </c>
      <c r="J37">
        <v>7</v>
      </c>
      <c r="K37">
        <v>12</v>
      </c>
      <c r="L37" t="s">
        <v>145</v>
      </c>
      <c r="M37" t="s">
        <v>145</v>
      </c>
      <c r="O37" t="s">
        <v>5753</v>
      </c>
      <c r="P37" t="s">
        <v>144</v>
      </c>
      <c r="Q37" t="s">
        <v>144</v>
      </c>
      <c r="V37">
        <v>202.589</v>
      </c>
      <c r="W37">
        <v>202.589</v>
      </c>
      <c r="Y37" t="s">
        <v>5679</v>
      </c>
      <c r="Z37" t="s">
        <v>5684</v>
      </c>
      <c r="AA37" t="s">
        <v>5754</v>
      </c>
      <c r="AB37" t="s">
        <v>5755</v>
      </c>
    </row>
    <row r="38" spans="1:28" x14ac:dyDescent="0.35">
      <c r="A38">
        <v>37</v>
      </c>
      <c r="B38">
        <v>30.797000000000001</v>
      </c>
      <c r="C38" s="19">
        <v>30.792999999999999</v>
      </c>
      <c r="D38">
        <v>30.797000000000001</v>
      </c>
      <c r="E38">
        <v>30.800999999999998</v>
      </c>
      <c r="F38">
        <v>0.20694444444444443</v>
      </c>
      <c r="G38" t="s">
        <v>3290</v>
      </c>
      <c r="H38" t="s">
        <v>5677</v>
      </c>
      <c r="I38">
        <v>13</v>
      </c>
      <c r="J38">
        <v>8</v>
      </c>
      <c r="K38">
        <v>10</v>
      </c>
      <c r="L38" t="s">
        <v>145</v>
      </c>
      <c r="M38" t="s">
        <v>145</v>
      </c>
      <c r="O38" t="s">
        <v>5678</v>
      </c>
      <c r="P38" t="s">
        <v>144</v>
      </c>
      <c r="Q38" t="s">
        <v>144</v>
      </c>
      <c r="V38">
        <v>202.595</v>
      </c>
      <c r="W38">
        <v>202.595</v>
      </c>
      <c r="Y38" t="s">
        <v>5679</v>
      </c>
      <c r="Z38" t="s">
        <v>5690</v>
      </c>
      <c r="AA38" t="s">
        <v>5756</v>
      </c>
      <c r="AB38" t="s">
        <v>5757</v>
      </c>
    </row>
    <row r="39" spans="1:28" x14ac:dyDescent="0.35">
      <c r="A39">
        <v>38</v>
      </c>
      <c r="B39">
        <v>31.791</v>
      </c>
      <c r="C39" s="19">
        <v>31.788</v>
      </c>
      <c r="D39">
        <v>31.791</v>
      </c>
      <c r="E39">
        <v>31.795000000000002</v>
      </c>
      <c r="F39">
        <v>0.27777777777777779</v>
      </c>
      <c r="G39" t="s">
        <v>3290</v>
      </c>
      <c r="H39" t="s">
        <v>5677</v>
      </c>
      <c r="I39">
        <v>15</v>
      </c>
      <c r="J39">
        <v>6</v>
      </c>
      <c r="K39">
        <v>9</v>
      </c>
      <c r="L39" t="s">
        <v>145</v>
      </c>
      <c r="M39" t="s">
        <v>145</v>
      </c>
      <c r="O39" t="s">
        <v>5678</v>
      </c>
      <c r="P39" t="s">
        <v>144</v>
      </c>
      <c r="Q39" t="s">
        <v>144</v>
      </c>
      <c r="V39">
        <v>202.6</v>
      </c>
      <c r="W39">
        <v>202.6</v>
      </c>
      <c r="Y39" t="s">
        <v>5679</v>
      </c>
      <c r="Z39" t="s">
        <v>5690</v>
      </c>
      <c r="AA39" t="s">
        <v>5758</v>
      </c>
      <c r="AB39" t="s">
        <v>5759</v>
      </c>
    </row>
    <row r="40" spans="1:28" x14ac:dyDescent="0.35">
      <c r="A40">
        <v>39</v>
      </c>
      <c r="B40">
        <v>38.036999999999999</v>
      </c>
      <c r="C40" s="19">
        <v>38.033999999999999</v>
      </c>
      <c r="D40">
        <v>38.036999999999999</v>
      </c>
      <c r="E40">
        <v>38.040999999999997</v>
      </c>
      <c r="F40">
        <v>0.29722222222222222</v>
      </c>
      <c r="G40" t="s">
        <v>3290</v>
      </c>
      <c r="H40" t="s">
        <v>5677</v>
      </c>
      <c r="I40">
        <v>13</v>
      </c>
      <c r="J40">
        <v>7</v>
      </c>
      <c r="K40">
        <v>8</v>
      </c>
      <c r="L40" t="s">
        <v>145</v>
      </c>
      <c r="M40" t="s">
        <v>145</v>
      </c>
      <c r="O40" t="s">
        <v>5678</v>
      </c>
      <c r="P40" t="s">
        <v>144</v>
      </c>
      <c r="Q40" t="s">
        <v>144</v>
      </c>
      <c r="V40">
        <v>202.642</v>
      </c>
      <c r="W40">
        <v>202.642</v>
      </c>
      <c r="Y40" t="s">
        <v>5679</v>
      </c>
      <c r="Z40" t="s">
        <v>5690</v>
      </c>
      <c r="AA40" t="s">
        <v>5760</v>
      </c>
      <c r="AB40" t="s">
        <v>5761</v>
      </c>
    </row>
    <row r="41" spans="1:28" hidden="1" x14ac:dyDescent="0.35">
      <c r="A41">
        <v>40</v>
      </c>
      <c r="B41">
        <v>64.134</v>
      </c>
      <c r="C41" s="19">
        <v>64.129000000000005</v>
      </c>
      <c r="D41">
        <v>64.134</v>
      </c>
      <c r="E41">
        <v>64.14</v>
      </c>
      <c r="F41">
        <v>0.44374999999999998</v>
      </c>
      <c r="G41" t="s">
        <v>3339</v>
      </c>
      <c r="H41" t="s">
        <v>5677</v>
      </c>
      <c r="I41">
        <v>11</v>
      </c>
      <c r="J41">
        <v>11</v>
      </c>
      <c r="K41">
        <v>9</v>
      </c>
      <c r="L41" t="s">
        <v>145</v>
      </c>
      <c r="M41" t="s">
        <v>145</v>
      </c>
      <c r="O41" t="s">
        <v>5762</v>
      </c>
      <c r="P41" t="s">
        <v>144</v>
      </c>
      <c r="Q41" t="s">
        <v>144</v>
      </c>
      <c r="V41">
        <v>202.58799999999999</v>
      </c>
      <c r="W41">
        <v>202.58799999999999</v>
      </c>
      <c r="Y41" t="s">
        <v>5679</v>
      </c>
      <c r="Z41" t="s">
        <v>5680</v>
      </c>
      <c r="AA41" t="s">
        <v>5763</v>
      </c>
      <c r="AB41" t="s">
        <v>5764</v>
      </c>
    </row>
    <row r="42" spans="1:28" hidden="1" x14ac:dyDescent="0.35">
      <c r="A42">
        <v>41</v>
      </c>
      <c r="B42">
        <v>124.70699999999999</v>
      </c>
      <c r="C42" s="19">
        <v>124.703</v>
      </c>
      <c r="D42">
        <v>124.70699999999999</v>
      </c>
      <c r="E42">
        <v>124.712</v>
      </c>
      <c r="F42">
        <v>5.0694444444444445E-2</v>
      </c>
      <c r="G42" t="s">
        <v>3407</v>
      </c>
      <c r="H42" t="s">
        <v>5672</v>
      </c>
      <c r="J42">
        <v>8</v>
      </c>
      <c r="K42">
        <v>8</v>
      </c>
      <c r="L42" t="s">
        <v>145</v>
      </c>
      <c r="M42" t="s">
        <v>145</v>
      </c>
      <c r="O42" t="s">
        <v>5673</v>
      </c>
      <c r="P42" t="s">
        <v>144</v>
      </c>
      <c r="V42">
        <v>202.727</v>
      </c>
      <c r="W42">
        <v>202.727</v>
      </c>
      <c r="Y42" t="s">
        <v>5679</v>
      </c>
      <c r="AA42" t="s">
        <v>5765</v>
      </c>
      <c r="AB42" t="s">
        <v>5766</v>
      </c>
    </row>
    <row r="43" spans="1:28" hidden="1" x14ac:dyDescent="0.35">
      <c r="A43">
        <v>42</v>
      </c>
      <c r="B43">
        <v>210.755</v>
      </c>
      <c r="C43" s="19">
        <v>210.74299999999999</v>
      </c>
      <c r="D43">
        <v>210.755</v>
      </c>
      <c r="E43">
        <v>210.768</v>
      </c>
      <c r="F43">
        <v>0.44097222222222221</v>
      </c>
      <c r="G43" t="s">
        <v>3339</v>
      </c>
      <c r="H43" t="s">
        <v>5752</v>
      </c>
      <c r="I43">
        <v>11</v>
      </c>
      <c r="J43">
        <v>25</v>
      </c>
      <c r="K43">
        <v>16</v>
      </c>
      <c r="L43" t="s">
        <v>145</v>
      </c>
      <c r="M43" t="s">
        <v>145</v>
      </c>
      <c r="O43" t="s">
        <v>5753</v>
      </c>
      <c r="P43" t="s">
        <v>144</v>
      </c>
      <c r="Q43" t="s">
        <v>144</v>
      </c>
      <c r="V43">
        <v>202.73099999999999</v>
      </c>
      <c r="W43">
        <v>202.73099999999999</v>
      </c>
      <c r="Y43" t="s">
        <v>5679</v>
      </c>
      <c r="Z43" t="s">
        <v>5687</v>
      </c>
      <c r="AA43" t="s">
        <v>5767</v>
      </c>
      <c r="AB43" t="s">
        <v>5768</v>
      </c>
    </row>
    <row r="44" spans="1:28" hidden="1" x14ac:dyDescent="0.35">
      <c r="A44">
        <v>43</v>
      </c>
      <c r="B44">
        <v>210.90600000000001</v>
      </c>
      <c r="C44" s="19">
        <v>210.89500000000001</v>
      </c>
      <c r="D44">
        <v>210.90600000000001</v>
      </c>
      <c r="E44">
        <v>210.916</v>
      </c>
      <c r="F44">
        <v>0.43333333333333335</v>
      </c>
      <c r="G44" t="s">
        <v>3339</v>
      </c>
      <c r="H44" t="s">
        <v>5752</v>
      </c>
      <c r="I44">
        <v>16</v>
      </c>
      <c r="J44">
        <v>21</v>
      </c>
      <c r="K44">
        <v>19</v>
      </c>
      <c r="L44" t="s">
        <v>145</v>
      </c>
      <c r="M44" t="s">
        <v>145</v>
      </c>
      <c r="O44" t="s">
        <v>5753</v>
      </c>
      <c r="P44" t="s">
        <v>144</v>
      </c>
      <c r="Q44" t="s">
        <v>144</v>
      </c>
      <c r="V44">
        <v>202.73099999999999</v>
      </c>
      <c r="W44">
        <v>202.73099999999999</v>
      </c>
      <c r="Y44" t="s">
        <v>5679</v>
      </c>
      <c r="Z44" t="s">
        <v>5687</v>
      </c>
      <c r="AA44" t="s">
        <v>5769</v>
      </c>
      <c r="AB44" t="s">
        <v>5770</v>
      </c>
    </row>
    <row r="45" spans="1:28" hidden="1" x14ac:dyDescent="0.35">
      <c r="A45">
        <v>44</v>
      </c>
      <c r="B45">
        <v>218.01900000000001</v>
      </c>
      <c r="C45" s="19">
        <v>217.988</v>
      </c>
      <c r="D45">
        <v>218.01900000000001</v>
      </c>
      <c r="E45">
        <v>218.05099999999999</v>
      </c>
      <c r="F45">
        <v>0.19166666666666668</v>
      </c>
      <c r="G45" t="s">
        <v>3502</v>
      </c>
      <c r="H45" t="s">
        <v>5672</v>
      </c>
      <c r="J45">
        <v>63</v>
      </c>
      <c r="K45">
        <v>86</v>
      </c>
      <c r="L45" t="s">
        <v>145</v>
      </c>
      <c r="M45" t="s">
        <v>145</v>
      </c>
      <c r="P45" t="s">
        <v>144</v>
      </c>
      <c r="T45">
        <v>1.4</v>
      </c>
      <c r="V45">
        <v>202.666</v>
      </c>
      <c r="W45">
        <v>202.666</v>
      </c>
      <c r="Y45" t="s">
        <v>5771</v>
      </c>
      <c r="AA45" t="s">
        <v>5772</v>
      </c>
      <c r="AB45" t="s">
        <v>5773</v>
      </c>
    </row>
    <row r="46" spans="1:28" hidden="1" x14ac:dyDescent="0.35">
      <c r="A46">
        <v>45</v>
      </c>
      <c r="B46">
        <v>326.87</v>
      </c>
      <c r="C46" s="19">
        <v>326.86500000000001</v>
      </c>
      <c r="D46">
        <v>326.87</v>
      </c>
      <c r="E46">
        <v>326.87599999999998</v>
      </c>
      <c r="F46">
        <v>0.46458333333333335</v>
      </c>
      <c r="G46" t="s">
        <v>3339</v>
      </c>
      <c r="H46" t="s">
        <v>5752</v>
      </c>
      <c r="I46">
        <v>18</v>
      </c>
      <c r="J46">
        <v>11</v>
      </c>
      <c r="K46">
        <v>11</v>
      </c>
      <c r="L46" t="s">
        <v>145</v>
      </c>
      <c r="M46" t="s">
        <v>145</v>
      </c>
      <c r="O46" t="s">
        <v>5753</v>
      </c>
      <c r="P46" t="s">
        <v>144</v>
      </c>
      <c r="Q46" t="s">
        <v>144</v>
      </c>
      <c r="V46">
        <v>201.25700000000001</v>
      </c>
      <c r="W46">
        <v>201.25700000000001</v>
      </c>
      <c r="Y46" t="s">
        <v>5679</v>
      </c>
      <c r="Z46" t="s">
        <v>5687</v>
      </c>
      <c r="AA46" t="s">
        <v>5774</v>
      </c>
      <c r="AB46" t="s">
        <v>5775</v>
      </c>
    </row>
    <row r="47" spans="1:28" hidden="1" x14ac:dyDescent="0.35">
      <c r="A47">
        <v>46</v>
      </c>
      <c r="B47">
        <v>363.447</v>
      </c>
      <c r="C47" s="19">
        <v>363.43900000000002</v>
      </c>
      <c r="D47">
        <v>363.447</v>
      </c>
      <c r="E47">
        <v>363.45499999999998</v>
      </c>
      <c r="F47">
        <v>5.8333333333333334E-2</v>
      </c>
      <c r="G47" t="s">
        <v>3899</v>
      </c>
      <c r="H47" t="s">
        <v>5672</v>
      </c>
      <c r="J47">
        <v>16</v>
      </c>
      <c r="K47">
        <v>5</v>
      </c>
      <c r="L47" t="s">
        <v>145</v>
      </c>
      <c r="M47" t="s">
        <v>145</v>
      </c>
      <c r="O47" t="s">
        <v>5776</v>
      </c>
      <c r="P47" t="s">
        <v>3712</v>
      </c>
      <c r="V47">
        <v>202.46899999999999</v>
      </c>
      <c r="W47">
        <v>202.46899999999999</v>
      </c>
      <c r="Y47" t="s">
        <v>5674</v>
      </c>
      <c r="Z47" t="s">
        <v>5680</v>
      </c>
      <c r="AA47" t="s">
        <v>5777</v>
      </c>
      <c r="AB47" t="s">
        <v>5778</v>
      </c>
    </row>
    <row r="48" spans="1:28" x14ac:dyDescent="0.35">
      <c r="A48">
        <v>47</v>
      </c>
      <c r="B48">
        <v>377.70100000000002</v>
      </c>
      <c r="C48" s="19">
        <v>377.69400000000002</v>
      </c>
      <c r="D48">
        <v>377.70100000000002</v>
      </c>
      <c r="E48">
        <v>377.709</v>
      </c>
      <c r="F48">
        <v>0.26111111111111113</v>
      </c>
      <c r="G48" t="s">
        <v>3290</v>
      </c>
      <c r="H48" t="s">
        <v>5677</v>
      </c>
      <c r="I48">
        <v>17</v>
      </c>
      <c r="J48">
        <v>15</v>
      </c>
      <c r="K48">
        <v>18</v>
      </c>
      <c r="L48" t="s">
        <v>145</v>
      </c>
      <c r="M48" t="s">
        <v>145</v>
      </c>
      <c r="O48" t="s">
        <v>5683</v>
      </c>
      <c r="P48" t="s">
        <v>144</v>
      </c>
      <c r="Q48" t="s">
        <v>144</v>
      </c>
      <c r="V48">
        <v>202.73599999999999</v>
      </c>
      <c r="W48">
        <v>202.73599999999999</v>
      </c>
      <c r="Y48" t="s">
        <v>5679</v>
      </c>
      <c r="Z48" t="s">
        <v>5687</v>
      </c>
      <c r="AA48" t="s">
        <v>5779</v>
      </c>
      <c r="AB48" t="s">
        <v>5780</v>
      </c>
    </row>
    <row r="49" spans="1:28" hidden="1" x14ac:dyDescent="0.35">
      <c r="A49">
        <v>48</v>
      </c>
      <c r="B49">
        <v>431.86399999999998</v>
      </c>
      <c r="C49" s="19">
        <v>431.834</v>
      </c>
      <c r="D49">
        <v>431.86399999999998</v>
      </c>
      <c r="E49">
        <v>431.89400000000001</v>
      </c>
      <c r="F49">
        <v>0.27013888888888887</v>
      </c>
      <c r="G49" t="s">
        <v>3502</v>
      </c>
      <c r="H49" t="s">
        <v>5672</v>
      </c>
      <c r="J49">
        <v>59</v>
      </c>
      <c r="K49">
        <v>82</v>
      </c>
      <c r="L49" t="s">
        <v>145</v>
      </c>
      <c r="M49" t="s">
        <v>145</v>
      </c>
      <c r="P49" t="s">
        <v>144</v>
      </c>
      <c r="T49">
        <v>0.6</v>
      </c>
      <c r="V49">
        <v>202.76</v>
      </c>
      <c r="W49">
        <v>202.76</v>
      </c>
      <c r="Y49" t="s">
        <v>5771</v>
      </c>
      <c r="AA49" t="s">
        <v>5781</v>
      </c>
      <c r="AB49" t="s">
        <v>5782</v>
      </c>
    </row>
    <row r="50" spans="1:28" hidden="1" x14ac:dyDescent="0.35">
      <c r="A50">
        <v>49</v>
      </c>
      <c r="B50">
        <v>462.392</v>
      </c>
      <c r="C50" s="19">
        <v>462.387</v>
      </c>
      <c r="D50">
        <v>462.392</v>
      </c>
      <c r="E50">
        <v>462.39699999999999</v>
      </c>
      <c r="F50">
        <v>0.3298611111111111</v>
      </c>
      <c r="G50" t="s">
        <v>3339</v>
      </c>
      <c r="H50" t="s">
        <v>5677</v>
      </c>
      <c r="I50">
        <v>11</v>
      </c>
      <c r="J50">
        <v>11</v>
      </c>
      <c r="K50">
        <v>11</v>
      </c>
      <c r="L50" t="s">
        <v>145</v>
      </c>
      <c r="M50" t="s">
        <v>145</v>
      </c>
      <c r="O50" t="s">
        <v>5753</v>
      </c>
      <c r="P50" t="s">
        <v>144</v>
      </c>
      <c r="Q50" t="s">
        <v>144</v>
      </c>
      <c r="V50">
        <v>202.77099999999999</v>
      </c>
      <c r="W50">
        <v>202.77099999999999</v>
      </c>
      <c r="Y50" t="s">
        <v>5679</v>
      </c>
      <c r="Z50" t="s">
        <v>5687</v>
      </c>
      <c r="AA50" t="s">
        <v>5783</v>
      </c>
      <c r="AB50" t="s">
        <v>5784</v>
      </c>
    </row>
    <row r="51" spans="1:28" hidden="1" x14ac:dyDescent="0.35">
      <c r="A51">
        <v>50</v>
      </c>
      <c r="B51">
        <v>473.83499999999998</v>
      </c>
      <c r="C51" s="19">
        <v>473.827</v>
      </c>
      <c r="D51">
        <v>473.83499999999998</v>
      </c>
      <c r="E51">
        <v>473.84300000000002</v>
      </c>
      <c r="F51">
        <v>0.40694444444444444</v>
      </c>
      <c r="G51" t="s">
        <v>3710</v>
      </c>
      <c r="H51" t="s">
        <v>5672</v>
      </c>
      <c r="I51">
        <v>13</v>
      </c>
      <c r="J51">
        <v>16</v>
      </c>
      <c r="K51">
        <v>11</v>
      </c>
      <c r="L51" t="s">
        <v>145</v>
      </c>
      <c r="M51" t="s">
        <v>145</v>
      </c>
      <c r="O51" t="s">
        <v>5785</v>
      </c>
      <c r="P51" t="s">
        <v>3712</v>
      </c>
      <c r="Q51" t="s">
        <v>3712</v>
      </c>
      <c r="V51">
        <v>202.69399999999999</v>
      </c>
      <c r="W51">
        <v>202.69399999999999</v>
      </c>
      <c r="Y51" t="s">
        <v>5679</v>
      </c>
      <c r="Z51" t="s">
        <v>5687</v>
      </c>
      <c r="AA51" t="s">
        <v>5786</v>
      </c>
      <c r="AB51" t="s">
        <v>5787</v>
      </c>
    </row>
    <row r="52" spans="1:28" hidden="1" x14ac:dyDescent="0.35">
      <c r="A52">
        <v>51</v>
      </c>
      <c r="B52">
        <v>508.935</v>
      </c>
      <c r="C52" s="19">
        <v>508.93</v>
      </c>
      <c r="D52">
        <v>508.935</v>
      </c>
      <c r="E52">
        <v>508.93900000000002</v>
      </c>
      <c r="F52">
        <v>0.46666666666666667</v>
      </c>
      <c r="G52" t="s">
        <v>3899</v>
      </c>
      <c r="H52" t="s">
        <v>5672</v>
      </c>
      <c r="J52">
        <v>9</v>
      </c>
      <c r="K52">
        <v>7</v>
      </c>
      <c r="L52" t="s">
        <v>145</v>
      </c>
      <c r="M52" t="s">
        <v>145</v>
      </c>
      <c r="O52" t="s">
        <v>5776</v>
      </c>
      <c r="P52" t="s">
        <v>3356</v>
      </c>
      <c r="V52">
        <v>202.77500000000001</v>
      </c>
      <c r="W52">
        <v>202.77500000000001</v>
      </c>
      <c r="Y52" t="s">
        <v>5674</v>
      </c>
      <c r="Z52" t="s">
        <v>5690</v>
      </c>
      <c r="AA52" t="s">
        <v>5788</v>
      </c>
      <c r="AB52" t="s">
        <v>5789</v>
      </c>
    </row>
    <row r="53" spans="1:28" x14ac:dyDescent="0.35">
      <c r="A53">
        <v>52</v>
      </c>
      <c r="B53">
        <v>535.71799999999996</v>
      </c>
      <c r="C53" s="19">
        <v>535.71400000000006</v>
      </c>
      <c r="D53">
        <v>535.71799999999996</v>
      </c>
      <c r="E53">
        <v>535.721</v>
      </c>
      <c r="F53">
        <v>0.22500000000000001</v>
      </c>
      <c r="G53" t="s">
        <v>3290</v>
      </c>
      <c r="H53" t="s">
        <v>5677</v>
      </c>
      <c r="I53">
        <v>15</v>
      </c>
      <c r="J53">
        <v>7</v>
      </c>
      <c r="K53">
        <v>8</v>
      </c>
      <c r="L53" t="s">
        <v>145</v>
      </c>
      <c r="M53" t="s">
        <v>145</v>
      </c>
      <c r="O53" t="s">
        <v>5678</v>
      </c>
      <c r="P53" t="s">
        <v>144</v>
      </c>
      <c r="Q53" t="s">
        <v>144</v>
      </c>
      <c r="V53">
        <v>202.68299999999999</v>
      </c>
      <c r="W53">
        <v>202.68299999999999</v>
      </c>
      <c r="Y53" t="s">
        <v>5679</v>
      </c>
      <c r="Z53" t="s">
        <v>5690</v>
      </c>
      <c r="AA53" t="s">
        <v>5790</v>
      </c>
      <c r="AB53" t="s">
        <v>5791</v>
      </c>
    </row>
    <row r="54" spans="1:28" x14ac:dyDescent="0.35">
      <c r="A54">
        <v>53</v>
      </c>
      <c r="B54">
        <v>612.98400000000004</v>
      </c>
      <c r="C54" s="19">
        <v>612.97900000000004</v>
      </c>
      <c r="D54">
        <v>612.98400000000004</v>
      </c>
      <c r="E54">
        <v>612.98800000000006</v>
      </c>
      <c r="F54">
        <v>0.25277777777777777</v>
      </c>
      <c r="G54" t="s">
        <v>3290</v>
      </c>
      <c r="H54" t="s">
        <v>5677</v>
      </c>
      <c r="I54">
        <v>12</v>
      </c>
      <c r="J54">
        <v>9</v>
      </c>
      <c r="K54">
        <v>8</v>
      </c>
      <c r="L54" t="s">
        <v>145</v>
      </c>
      <c r="M54" t="s">
        <v>145</v>
      </c>
      <c r="O54" t="s">
        <v>5678</v>
      </c>
      <c r="P54" t="s">
        <v>144</v>
      </c>
      <c r="Q54" t="s">
        <v>144</v>
      </c>
      <c r="V54">
        <v>202.75800000000001</v>
      </c>
      <c r="W54">
        <v>202.75800000000001</v>
      </c>
      <c r="Y54" t="s">
        <v>5679</v>
      </c>
      <c r="Z54" t="s">
        <v>5690</v>
      </c>
      <c r="AA54" t="s">
        <v>5792</v>
      </c>
      <c r="AB54" t="s">
        <v>5793</v>
      </c>
    </row>
    <row r="55" spans="1:28" hidden="1" x14ac:dyDescent="0.35">
      <c r="A55">
        <v>54</v>
      </c>
      <c r="B55">
        <v>624.95699999999999</v>
      </c>
      <c r="C55" s="19">
        <v>624.952</v>
      </c>
      <c r="D55">
        <v>624.95699999999999</v>
      </c>
      <c r="E55">
        <v>624.96100000000001</v>
      </c>
      <c r="F55">
        <v>0.41666666666666669</v>
      </c>
      <c r="G55" t="s">
        <v>3710</v>
      </c>
      <c r="H55" t="s">
        <v>5672</v>
      </c>
      <c r="I55">
        <v>17</v>
      </c>
      <c r="J55">
        <v>8</v>
      </c>
      <c r="K55">
        <v>12</v>
      </c>
      <c r="L55" t="s">
        <v>145</v>
      </c>
      <c r="M55" t="s">
        <v>145</v>
      </c>
      <c r="O55" t="s">
        <v>5785</v>
      </c>
      <c r="P55" t="s">
        <v>3712</v>
      </c>
      <c r="Q55" t="s">
        <v>3712</v>
      </c>
      <c r="V55">
        <v>202.709</v>
      </c>
      <c r="W55">
        <v>202.709</v>
      </c>
      <c r="Y55" t="s">
        <v>5679</v>
      </c>
      <c r="Z55" t="s">
        <v>5684</v>
      </c>
      <c r="AA55" t="s">
        <v>5794</v>
      </c>
      <c r="AB55" t="s">
        <v>5795</v>
      </c>
    </row>
    <row r="56" spans="1:28" hidden="1" x14ac:dyDescent="0.35">
      <c r="A56">
        <v>55</v>
      </c>
      <c r="B56">
        <v>631.28700000000003</v>
      </c>
      <c r="C56" s="19">
        <v>631.27099999999996</v>
      </c>
      <c r="D56">
        <v>631.28700000000003</v>
      </c>
      <c r="E56">
        <v>631.303</v>
      </c>
      <c r="F56">
        <v>0.52083333333333337</v>
      </c>
      <c r="G56" t="s">
        <v>3710</v>
      </c>
      <c r="H56" t="s">
        <v>5672</v>
      </c>
      <c r="I56">
        <v>19</v>
      </c>
      <c r="J56">
        <v>32</v>
      </c>
      <c r="K56">
        <v>21</v>
      </c>
      <c r="L56" t="s">
        <v>145</v>
      </c>
      <c r="M56" t="s">
        <v>145</v>
      </c>
      <c r="O56" t="s">
        <v>5785</v>
      </c>
      <c r="P56" t="s">
        <v>3712</v>
      </c>
      <c r="Q56" t="s">
        <v>3712</v>
      </c>
      <c r="V56">
        <v>202.70599999999999</v>
      </c>
      <c r="W56">
        <v>202.70599999999999</v>
      </c>
      <c r="Y56" t="s">
        <v>5679</v>
      </c>
      <c r="Z56" t="s">
        <v>5687</v>
      </c>
      <c r="AA56" t="s">
        <v>5796</v>
      </c>
      <c r="AB56" t="s">
        <v>5797</v>
      </c>
    </row>
    <row r="57" spans="1:28" hidden="1" x14ac:dyDescent="0.35">
      <c r="A57">
        <v>56</v>
      </c>
      <c r="B57">
        <v>638.51700000000005</v>
      </c>
      <c r="C57" s="19">
        <v>638.50800000000004</v>
      </c>
      <c r="D57">
        <v>638.51700000000005</v>
      </c>
      <c r="E57">
        <v>638.52700000000004</v>
      </c>
      <c r="F57">
        <v>0.52361111111111114</v>
      </c>
      <c r="G57" t="s">
        <v>3339</v>
      </c>
      <c r="H57" t="s">
        <v>5752</v>
      </c>
      <c r="I57">
        <v>12</v>
      </c>
      <c r="J57">
        <v>20</v>
      </c>
      <c r="K57">
        <v>12</v>
      </c>
      <c r="L57" t="s">
        <v>145</v>
      </c>
      <c r="M57" t="s">
        <v>145</v>
      </c>
      <c r="O57" t="s">
        <v>5753</v>
      </c>
      <c r="P57" t="s">
        <v>144</v>
      </c>
      <c r="Q57" t="s">
        <v>144</v>
      </c>
      <c r="V57">
        <v>202.83600000000001</v>
      </c>
      <c r="W57">
        <v>202.83600000000001</v>
      </c>
      <c r="Y57" t="s">
        <v>5679</v>
      </c>
      <c r="Z57" t="s">
        <v>5687</v>
      </c>
      <c r="AA57" t="s">
        <v>5798</v>
      </c>
      <c r="AB57" t="s">
        <v>5799</v>
      </c>
    </row>
    <row r="58" spans="1:28" hidden="1" x14ac:dyDescent="0.35">
      <c r="A58">
        <v>57</v>
      </c>
      <c r="B58">
        <v>643.49699999999996</v>
      </c>
      <c r="C58" s="19">
        <v>643.49300000000005</v>
      </c>
      <c r="D58">
        <v>643.49699999999996</v>
      </c>
      <c r="E58">
        <v>643.5</v>
      </c>
      <c r="F58">
        <v>0.46875</v>
      </c>
      <c r="G58" t="s">
        <v>3710</v>
      </c>
      <c r="H58" t="s">
        <v>5672</v>
      </c>
      <c r="I58">
        <v>15</v>
      </c>
      <c r="J58">
        <v>7</v>
      </c>
      <c r="K58">
        <v>8</v>
      </c>
      <c r="L58" t="s">
        <v>145</v>
      </c>
      <c r="M58" t="s">
        <v>145</v>
      </c>
      <c r="O58" t="s">
        <v>5800</v>
      </c>
      <c r="P58" t="s">
        <v>3712</v>
      </c>
      <c r="Q58" t="e">
        <v>#NAME?</v>
      </c>
      <c r="V58">
        <v>202.929</v>
      </c>
      <c r="W58">
        <v>202.929</v>
      </c>
      <c r="Y58" t="s">
        <v>5679</v>
      </c>
      <c r="Z58" t="s">
        <v>5690</v>
      </c>
      <c r="AA58" t="s">
        <v>5801</v>
      </c>
      <c r="AB58" t="s">
        <v>5802</v>
      </c>
    </row>
    <row r="59" spans="1:28" hidden="1" x14ac:dyDescent="0.35">
      <c r="A59">
        <v>58</v>
      </c>
      <c r="B59">
        <v>686.83100000000002</v>
      </c>
      <c r="C59" s="19">
        <v>686.82299999999998</v>
      </c>
      <c r="D59">
        <v>686.83100000000002</v>
      </c>
      <c r="E59">
        <v>686.84</v>
      </c>
      <c r="F59">
        <v>0.42916666666666664</v>
      </c>
      <c r="G59" t="s">
        <v>3710</v>
      </c>
      <c r="H59" t="s">
        <v>5672</v>
      </c>
      <c r="I59">
        <v>12</v>
      </c>
      <c r="J59">
        <v>16</v>
      </c>
      <c r="K59">
        <v>8</v>
      </c>
      <c r="L59" t="s">
        <v>145</v>
      </c>
      <c r="M59" t="s">
        <v>145</v>
      </c>
      <c r="O59" t="s">
        <v>5800</v>
      </c>
      <c r="P59" t="s">
        <v>3712</v>
      </c>
      <c r="Q59" t="s">
        <v>3712</v>
      </c>
      <c r="V59">
        <v>202.892</v>
      </c>
      <c r="W59">
        <v>202.892</v>
      </c>
      <c r="Y59" t="s">
        <v>5679</v>
      </c>
      <c r="Z59" t="s">
        <v>5680</v>
      </c>
      <c r="AA59" t="s">
        <v>5803</v>
      </c>
      <c r="AB59" t="s">
        <v>5804</v>
      </c>
    </row>
    <row r="60" spans="1:28" hidden="1" x14ac:dyDescent="0.35">
      <c r="A60">
        <v>59</v>
      </c>
      <c r="B60">
        <v>686.92499999999995</v>
      </c>
      <c r="C60" s="19">
        <v>686.91700000000003</v>
      </c>
      <c r="D60">
        <v>686.92499999999995</v>
      </c>
      <c r="E60">
        <v>686.93299999999999</v>
      </c>
      <c r="F60">
        <v>0.41875000000000001</v>
      </c>
      <c r="G60" t="s">
        <v>3710</v>
      </c>
      <c r="H60" t="s">
        <v>5672</v>
      </c>
      <c r="I60">
        <v>18</v>
      </c>
      <c r="J60">
        <v>16</v>
      </c>
      <c r="K60">
        <v>19</v>
      </c>
      <c r="L60" t="s">
        <v>145</v>
      </c>
      <c r="M60" t="s">
        <v>145</v>
      </c>
      <c r="O60" t="s">
        <v>5785</v>
      </c>
      <c r="P60" t="s">
        <v>3712</v>
      </c>
      <c r="Q60" t="e">
        <v>#NAME?</v>
      </c>
      <c r="V60">
        <v>202.892</v>
      </c>
      <c r="W60">
        <v>202.892</v>
      </c>
      <c r="Y60" t="s">
        <v>5679</v>
      </c>
      <c r="Z60" t="s">
        <v>5687</v>
      </c>
      <c r="AA60" t="s">
        <v>5805</v>
      </c>
      <c r="AB60" t="s">
        <v>5806</v>
      </c>
    </row>
    <row r="61" spans="1:28" hidden="1" x14ac:dyDescent="0.35">
      <c r="A61">
        <v>60</v>
      </c>
      <c r="B61">
        <v>687.97400000000005</v>
      </c>
      <c r="C61" s="19">
        <v>687.96199999999999</v>
      </c>
      <c r="D61">
        <v>687.97400000000005</v>
      </c>
      <c r="E61">
        <v>687.98599999999999</v>
      </c>
      <c r="F61">
        <v>0.30486111111111114</v>
      </c>
      <c r="G61" t="s">
        <v>3339</v>
      </c>
      <c r="H61" t="s">
        <v>5677</v>
      </c>
      <c r="I61">
        <v>12</v>
      </c>
      <c r="J61">
        <v>24</v>
      </c>
      <c r="K61">
        <v>19</v>
      </c>
      <c r="L61" t="s">
        <v>145</v>
      </c>
      <c r="M61" t="s">
        <v>145</v>
      </c>
      <c r="O61" t="s">
        <v>5753</v>
      </c>
      <c r="P61" t="s">
        <v>144</v>
      </c>
      <c r="Q61" t="s">
        <v>144</v>
      </c>
      <c r="V61">
        <v>202.881</v>
      </c>
      <c r="W61">
        <v>202.881</v>
      </c>
      <c r="Y61" t="s">
        <v>5679</v>
      </c>
      <c r="Z61" t="s">
        <v>5687</v>
      </c>
      <c r="AA61" t="s">
        <v>5807</v>
      </c>
      <c r="AB61" t="s">
        <v>5808</v>
      </c>
    </row>
    <row r="62" spans="1:28" hidden="1" x14ac:dyDescent="0.35">
      <c r="A62">
        <v>61</v>
      </c>
      <c r="B62">
        <v>693</v>
      </c>
      <c r="C62" s="19">
        <v>692.995</v>
      </c>
      <c r="D62">
        <v>693</v>
      </c>
      <c r="E62">
        <v>693.005</v>
      </c>
      <c r="F62">
        <v>9.0972222222222218E-2</v>
      </c>
      <c r="G62" t="s">
        <v>3339</v>
      </c>
      <c r="H62" t="s">
        <v>5677</v>
      </c>
      <c r="I62">
        <v>13</v>
      </c>
      <c r="J62">
        <v>10</v>
      </c>
      <c r="K62">
        <v>9</v>
      </c>
      <c r="L62" t="s">
        <v>145</v>
      </c>
      <c r="M62" t="s">
        <v>145</v>
      </c>
      <c r="O62" t="s">
        <v>5762</v>
      </c>
      <c r="P62" t="s">
        <v>2905</v>
      </c>
      <c r="Q62" t="s">
        <v>144</v>
      </c>
      <c r="V62">
        <v>202.80600000000001</v>
      </c>
      <c r="W62">
        <v>202.80600000000001</v>
      </c>
      <c r="Y62" t="s">
        <v>5679</v>
      </c>
      <c r="Z62" t="s">
        <v>5690</v>
      </c>
      <c r="AA62" t="s">
        <v>5809</v>
      </c>
      <c r="AB62" t="s">
        <v>5810</v>
      </c>
    </row>
    <row r="63" spans="1:28" hidden="1" x14ac:dyDescent="0.35">
      <c r="A63">
        <v>62</v>
      </c>
      <c r="B63">
        <v>715.19399999999996</v>
      </c>
      <c r="C63" s="19">
        <v>715.154</v>
      </c>
      <c r="D63">
        <v>715.19399999999996</v>
      </c>
      <c r="E63">
        <v>715.23299999999995</v>
      </c>
      <c r="F63">
        <v>0.18888888888888888</v>
      </c>
      <c r="G63" t="s">
        <v>3502</v>
      </c>
      <c r="H63" t="s">
        <v>5672</v>
      </c>
      <c r="J63">
        <v>79</v>
      </c>
      <c r="K63">
        <v>64</v>
      </c>
      <c r="L63" t="s">
        <v>145</v>
      </c>
      <c r="M63" t="s">
        <v>145</v>
      </c>
      <c r="P63" t="s">
        <v>144</v>
      </c>
      <c r="T63">
        <v>0.7</v>
      </c>
      <c r="V63">
        <v>202.94</v>
      </c>
      <c r="W63">
        <v>202.94</v>
      </c>
      <c r="Y63" t="s">
        <v>5771</v>
      </c>
      <c r="AA63" t="s">
        <v>5811</v>
      </c>
      <c r="AB63" t="s">
        <v>5812</v>
      </c>
    </row>
    <row r="64" spans="1:28" hidden="1" x14ac:dyDescent="0.35">
      <c r="A64">
        <v>63</v>
      </c>
      <c r="B64">
        <v>718.79200000000003</v>
      </c>
      <c r="C64" s="19">
        <v>718.78099999999995</v>
      </c>
      <c r="D64">
        <v>718.79200000000003</v>
      </c>
      <c r="E64">
        <v>718.80200000000002</v>
      </c>
      <c r="F64">
        <v>0.41111111111111109</v>
      </c>
      <c r="G64" t="s">
        <v>3710</v>
      </c>
      <c r="H64" t="s">
        <v>5677</v>
      </c>
      <c r="I64">
        <v>15</v>
      </c>
      <c r="J64">
        <v>22</v>
      </c>
      <c r="K64">
        <v>10</v>
      </c>
      <c r="L64" t="s">
        <v>145</v>
      </c>
      <c r="M64" t="s">
        <v>145</v>
      </c>
      <c r="O64" t="s">
        <v>5785</v>
      </c>
      <c r="P64" t="s">
        <v>3712</v>
      </c>
      <c r="Q64" t="s">
        <v>3712</v>
      </c>
      <c r="V64">
        <v>202.93100000000001</v>
      </c>
      <c r="W64">
        <v>202.93100000000001</v>
      </c>
      <c r="Y64" t="s">
        <v>5674</v>
      </c>
      <c r="Z64" t="s">
        <v>5680</v>
      </c>
      <c r="AA64" t="s">
        <v>5813</v>
      </c>
      <c r="AB64" t="s">
        <v>5814</v>
      </c>
    </row>
    <row r="65" spans="1:29" hidden="1" x14ac:dyDescent="0.35">
      <c r="A65">
        <v>64</v>
      </c>
      <c r="B65">
        <v>718.81299999999999</v>
      </c>
      <c r="C65" s="19">
        <v>718.80200000000002</v>
      </c>
      <c r="D65">
        <v>718.81299999999999</v>
      </c>
      <c r="E65">
        <v>718.82399999999996</v>
      </c>
      <c r="F65">
        <v>0.40694444444444444</v>
      </c>
      <c r="G65" t="s">
        <v>3710</v>
      </c>
      <c r="H65" t="s">
        <v>5672</v>
      </c>
      <c r="I65">
        <v>29</v>
      </c>
      <c r="J65">
        <v>22</v>
      </c>
      <c r="K65">
        <v>25</v>
      </c>
      <c r="L65" t="s">
        <v>145</v>
      </c>
      <c r="M65" t="s">
        <v>145</v>
      </c>
      <c r="O65" t="s">
        <v>5785</v>
      </c>
      <c r="P65" t="s">
        <v>3712</v>
      </c>
      <c r="Q65" t="s">
        <v>3712</v>
      </c>
      <c r="V65">
        <v>202.93100000000001</v>
      </c>
      <c r="W65">
        <v>202.93100000000001</v>
      </c>
      <c r="Y65" t="s">
        <v>5679</v>
      </c>
      <c r="Z65" t="s">
        <v>5687</v>
      </c>
      <c r="AA65" t="s">
        <v>5815</v>
      </c>
      <c r="AB65" t="s">
        <v>5816</v>
      </c>
    </row>
    <row r="66" spans="1:29" hidden="1" x14ac:dyDescent="0.35">
      <c r="A66">
        <v>65</v>
      </c>
      <c r="B66">
        <v>718.86099999999999</v>
      </c>
      <c r="C66" s="19">
        <v>718.851</v>
      </c>
      <c r="D66">
        <v>718.86099999999999</v>
      </c>
      <c r="E66">
        <v>718.87</v>
      </c>
      <c r="F66">
        <v>0.40694444444444444</v>
      </c>
      <c r="G66" t="s">
        <v>3710</v>
      </c>
      <c r="H66" t="s">
        <v>5672</v>
      </c>
      <c r="I66">
        <v>14</v>
      </c>
      <c r="J66">
        <v>18</v>
      </c>
      <c r="K66">
        <v>14</v>
      </c>
      <c r="L66" t="s">
        <v>145</v>
      </c>
      <c r="M66" t="s">
        <v>145</v>
      </c>
      <c r="O66" t="s">
        <v>5785</v>
      </c>
      <c r="P66" t="s">
        <v>3712</v>
      </c>
      <c r="Q66" t="s">
        <v>3712</v>
      </c>
      <c r="V66">
        <v>202.93100000000001</v>
      </c>
      <c r="W66">
        <v>202.93100000000001</v>
      </c>
      <c r="Y66" t="s">
        <v>5679</v>
      </c>
      <c r="Z66" t="s">
        <v>5687</v>
      </c>
      <c r="AA66" t="s">
        <v>5817</v>
      </c>
      <c r="AB66" t="s">
        <v>5818</v>
      </c>
    </row>
    <row r="67" spans="1:29" hidden="1" x14ac:dyDescent="0.35">
      <c r="A67">
        <v>66</v>
      </c>
      <c r="B67">
        <v>722.928</v>
      </c>
      <c r="C67" s="19">
        <v>722.92100000000005</v>
      </c>
      <c r="D67">
        <v>722.928</v>
      </c>
      <c r="E67">
        <v>722.93499999999995</v>
      </c>
      <c r="F67">
        <v>0.4284722222222222</v>
      </c>
      <c r="G67" t="s">
        <v>3710</v>
      </c>
      <c r="H67" t="s">
        <v>5672</v>
      </c>
      <c r="I67">
        <v>12</v>
      </c>
      <c r="J67">
        <v>14</v>
      </c>
      <c r="K67">
        <v>11</v>
      </c>
      <c r="L67" t="s">
        <v>145</v>
      </c>
      <c r="M67" t="s">
        <v>145</v>
      </c>
      <c r="O67" t="s">
        <v>5785</v>
      </c>
      <c r="P67" t="s">
        <v>3712</v>
      </c>
      <c r="Q67" t="s">
        <v>3712</v>
      </c>
      <c r="V67">
        <v>202.905</v>
      </c>
      <c r="W67">
        <v>202.905</v>
      </c>
      <c r="Y67" t="s">
        <v>5679</v>
      </c>
      <c r="Z67" t="s">
        <v>5687</v>
      </c>
      <c r="AA67" t="s">
        <v>5819</v>
      </c>
      <c r="AB67" t="s">
        <v>5820</v>
      </c>
    </row>
    <row r="68" spans="1:29" x14ac:dyDescent="0.35">
      <c r="A68">
        <v>67</v>
      </c>
      <c r="B68">
        <v>744.25400000000002</v>
      </c>
      <c r="C68" s="19">
        <v>744.24800000000005</v>
      </c>
      <c r="D68">
        <v>744.25400000000002</v>
      </c>
      <c r="E68">
        <v>744.25900000000001</v>
      </c>
      <c r="F68">
        <v>0.30486111111111114</v>
      </c>
      <c r="G68" t="s">
        <v>3290</v>
      </c>
      <c r="H68" t="s">
        <v>5677</v>
      </c>
      <c r="I68">
        <v>16</v>
      </c>
      <c r="J68">
        <v>10</v>
      </c>
      <c r="K68">
        <v>10</v>
      </c>
      <c r="L68" t="s">
        <v>145</v>
      </c>
      <c r="M68" t="s">
        <v>55</v>
      </c>
      <c r="N68">
        <v>1</v>
      </c>
      <c r="O68" t="s">
        <v>5678</v>
      </c>
      <c r="P68" t="s">
        <v>144</v>
      </c>
      <c r="Q68" t="s">
        <v>144</v>
      </c>
      <c r="V68">
        <v>202.821</v>
      </c>
      <c r="W68">
        <v>202.821</v>
      </c>
      <c r="Y68" t="s">
        <v>5679</v>
      </c>
      <c r="Z68" t="s">
        <v>5680</v>
      </c>
      <c r="AA68" t="s">
        <v>5821</v>
      </c>
      <c r="AB68" t="s">
        <v>5822</v>
      </c>
      <c r="AC68">
        <v>1</v>
      </c>
    </row>
    <row r="69" spans="1:29" hidden="1" x14ac:dyDescent="0.35">
      <c r="A69">
        <v>68</v>
      </c>
      <c r="B69">
        <v>744.26800000000003</v>
      </c>
      <c r="C69" s="19">
        <v>744.24800000000005</v>
      </c>
      <c r="D69">
        <v>744.26800000000003</v>
      </c>
      <c r="E69">
        <v>744.28700000000003</v>
      </c>
      <c r="F69">
        <v>0.31666666666666665</v>
      </c>
      <c r="G69" t="s">
        <v>5823</v>
      </c>
      <c r="H69" t="s">
        <v>5677</v>
      </c>
      <c r="I69">
        <v>16</v>
      </c>
      <c r="J69">
        <v>39</v>
      </c>
      <c r="K69">
        <v>50</v>
      </c>
      <c r="L69" t="s">
        <v>55</v>
      </c>
      <c r="M69" t="s">
        <v>145</v>
      </c>
      <c r="N69">
        <v>1</v>
      </c>
      <c r="O69" t="s">
        <v>5683</v>
      </c>
      <c r="P69" t="s">
        <v>144</v>
      </c>
      <c r="Q69" t="s">
        <v>144</v>
      </c>
      <c r="V69">
        <v>202.821</v>
      </c>
      <c r="W69">
        <v>202.821</v>
      </c>
      <c r="Y69" t="s">
        <v>5679</v>
      </c>
      <c r="Z69" t="s">
        <v>5824</v>
      </c>
      <c r="AA69" t="s">
        <v>5825</v>
      </c>
      <c r="AB69" t="s">
        <v>5822</v>
      </c>
      <c r="AC69">
        <v>1</v>
      </c>
    </row>
    <row r="70" spans="1:29" x14ac:dyDescent="0.35">
      <c r="A70">
        <v>69</v>
      </c>
      <c r="B70">
        <v>744.28</v>
      </c>
      <c r="C70" s="19">
        <v>744.27300000000002</v>
      </c>
      <c r="D70">
        <v>744.28</v>
      </c>
      <c r="E70">
        <v>744.28700000000003</v>
      </c>
      <c r="F70">
        <v>0.3298611111111111</v>
      </c>
      <c r="G70" t="s">
        <v>3290</v>
      </c>
      <c r="H70" t="s">
        <v>5677</v>
      </c>
      <c r="I70">
        <v>14</v>
      </c>
      <c r="J70">
        <v>14</v>
      </c>
      <c r="K70">
        <v>6</v>
      </c>
      <c r="L70" t="s">
        <v>145</v>
      </c>
      <c r="M70" t="s">
        <v>55</v>
      </c>
      <c r="N70">
        <v>1</v>
      </c>
      <c r="O70" t="s">
        <v>5683</v>
      </c>
      <c r="P70" t="s">
        <v>144</v>
      </c>
      <c r="Q70" t="s">
        <v>144</v>
      </c>
      <c r="V70">
        <v>202.821</v>
      </c>
      <c r="W70">
        <v>202.821</v>
      </c>
      <c r="Y70" t="s">
        <v>5674</v>
      </c>
      <c r="Z70" t="s">
        <v>5680</v>
      </c>
      <c r="AA70" t="s">
        <v>5826</v>
      </c>
      <c r="AB70" t="s">
        <v>5827</v>
      </c>
      <c r="AC70">
        <v>1</v>
      </c>
    </row>
    <row r="71" spans="1:29" x14ac:dyDescent="0.35">
      <c r="A71">
        <v>70</v>
      </c>
      <c r="B71">
        <v>744.58799999999997</v>
      </c>
      <c r="C71" s="19">
        <v>744.58500000000004</v>
      </c>
      <c r="D71">
        <v>744.58799999999997</v>
      </c>
      <c r="E71">
        <v>744.59100000000001</v>
      </c>
      <c r="F71">
        <v>0.31666666666666665</v>
      </c>
      <c r="G71" t="s">
        <v>3290</v>
      </c>
      <c r="H71" t="s">
        <v>5677</v>
      </c>
      <c r="I71">
        <v>13</v>
      </c>
      <c r="J71">
        <v>7</v>
      </c>
      <c r="K71">
        <v>7</v>
      </c>
      <c r="L71" t="s">
        <v>145</v>
      </c>
      <c r="M71" t="s">
        <v>145</v>
      </c>
      <c r="O71" t="s">
        <v>5678</v>
      </c>
      <c r="P71" t="s">
        <v>144</v>
      </c>
      <c r="Q71" t="s">
        <v>144</v>
      </c>
      <c r="V71">
        <v>202.821</v>
      </c>
      <c r="W71">
        <v>202.821</v>
      </c>
      <c r="Y71" t="s">
        <v>5679</v>
      </c>
      <c r="Z71" t="s">
        <v>5690</v>
      </c>
      <c r="AA71" t="s">
        <v>5828</v>
      </c>
      <c r="AB71" t="s">
        <v>5829</v>
      </c>
    </row>
    <row r="72" spans="1:29" x14ac:dyDescent="0.35">
      <c r="A72">
        <v>71</v>
      </c>
      <c r="B72">
        <v>747.43200000000002</v>
      </c>
      <c r="C72" s="19">
        <v>747.42600000000004</v>
      </c>
      <c r="D72">
        <v>747.43200000000002</v>
      </c>
      <c r="E72">
        <v>747.43799999999999</v>
      </c>
      <c r="F72">
        <v>0.32500000000000001</v>
      </c>
      <c r="G72" t="s">
        <v>3290</v>
      </c>
      <c r="H72" t="s">
        <v>5677</v>
      </c>
      <c r="I72">
        <v>16</v>
      </c>
      <c r="J72">
        <v>12</v>
      </c>
      <c r="K72">
        <v>12</v>
      </c>
      <c r="L72" t="s">
        <v>145</v>
      </c>
      <c r="M72" t="s">
        <v>55</v>
      </c>
      <c r="N72">
        <v>2</v>
      </c>
      <c r="O72" t="s">
        <v>5683</v>
      </c>
      <c r="P72" t="s">
        <v>144</v>
      </c>
      <c r="Q72" t="s">
        <v>144</v>
      </c>
      <c r="V72">
        <v>202.82</v>
      </c>
      <c r="W72">
        <v>202.82</v>
      </c>
      <c r="Y72" t="s">
        <v>5679</v>
      </c>
      <c r="Z72" t="s">
        <v>5687</v>
      </c>
      <c r="AA72" t="s">
        <v>5830</v>
      </c>
      <c r="AB72" t="s">
        <v>5831</v>
      </c>
      <c r="AC72">
        <v>2</v>
      </c>
    </row>
    <row r="73" spans="1:29" hidden="1" x14ac:dyDescent="0.35">
      <c r="A73">
        <v>72</v>
      </c>
      <c r="B73">
        <v>747.447</v>
      </c>
      <c r="C73" s="19">
        <v>747.42600000000004</v>
      </c>
      <c r="D73">
        <v>747.447</v>
      </c>
      <c r="E73">
        <v>747.46699999999998</v>
      </c>
      <c r="F73">
        <v>0.32222222222222224</v>
      </c>
      <c r="G73" t="s">
        <v>5823</v>
      </c>
      <c r="H73" t="s">
        <v>5677</v>
      </c>
      <c r="I73">
        <v>16</v>
      </c>
      <c r="J73">
        <v>41</v>
      </c>
      <c r="K73">
        <v>22</v>
      </c>
      <c r="L73" t="s">
        <v>55</v>
      </c>
      <c r="M73" t="s">
        <v>145</v>
      </c>
      <c r="N73">
        <v>2</v>
      </c>
      <c r="O73" t="s">
        <v>5683</v>
      </c>
      <c r="P73" t="s">
        <v>144</v>
      </c>
      <c r="Q73" t="s">
        <v>144</v>
      </c>
      <c r="V73">
        <v>202.82</v>
      </c>
      <c r="W73">
        <v>202.82</v>
      </c>
      <c r="Y73" t="s">
        <v>5679</v>
      </c>
      <c r="Z73" t="s">
        <v>5687</v>
      </c>
      <c r="AA73" t="s">
        <v>5832</v>
      </c>
      <c r="AB73" t="s">
        <v>5831</v>
      </c>
      <c r="AC73">
        <v>2</v>
      </c>
    </row>
    <row r="74" spans="1:29" x14ac:dyDescent="0.35">
      <c r="A74">
        <v>73</v>
      </c>
      <c r="B74">
        <v>747.46199999999999</v>
      </c>
      <c r="C74" s="19">
        <v>747.45600000000002</v>
      </c>
      <c r="D74">
        <v>747.46199999999999</v>
      </c>
      <c r="E74">
        <v>747.46699999999998</v>
      </c>
      <c r="F74">
        <v>0.31805555555555554</v>
      </c>
      <c r="G74" t="s">
        <v>3290</v>
      </c>
      <c r="H74" t="s">
        <v>5677</v>
      </c>
      <c r="I74">
        <v>13</v>
      </c>
      <c r="J74">
        <v>11</v>
      </c>
      <c r="K74">
        <v>9</v>
      </c>
      <c r="L74" t="s">
        <v>145</v>
      </c>
      <c r="M74" t="s">
        <v>55</v>
      </c>
      <c r="N74">
        <v>2</v>
      </c>
      <c r="O74" t="s">
        <v>5678</v>
      </c>
      <c r="P74" t="s">
        <v>144</v>
      </c>
      <c r="Q74" t="s">
        <v>144</v>
      </c>
      <c r="V74">
        <v>202.82</v>
      </c>
      <c r="W74">
        <v>202.82</v>
      </c>
      <c r="Y74" t="s">
        <v>5679</v>
      </c>
      <c r="Z74" t="s">
        <v>5680</v>
      </c>
      <c r="AA74" t="s">
        <v>5833</v>
      </c>
      <c r="AB74" t="s">
        <v>5834</v>
      </c>
      <c r="AC74">
        <v>2</v>
      </c>
    </row>
    <row r="75" spans="1:29" x14ac:dyDescent="0.35">
      <c r="A75">
        <v>74</v>
      </c>
      <c r="B75">
        <v>747.68</v>
      </c>
      <c r="C75" s="19">
        <v>747.67200000000003</v>
      </c>
      <c r="D75">
        <v>747.68</v>
      </c>
      <c r="E75">
        <v>747.68899999999996</v>
      </c>
      <c r="F75">
        <v>0.28958333333333336</v>
      </c>
      <c r="G75" t="s">
        <v>3290</v>
      </c>
      <c r="H75" t="s">
        <v>5677</v>
      </c>
      <c r="I75">
        <v>32</v>
      </c>
      <c r="J75">
        <v>16</v>
      </c>
      <c r="K75">
        <v>16</v>
      </c>
      <c r="L75" t="s">
        <v>145</v>
      </c>
      <c r="M75" t="s">
        <v>145</v>
      </c>
      <c r="O75" t="s">
        <v>5683</v>
      </c>
      <c r="P75" t="s">
        <v>144</v>
      </c>
      <c r="Q75" t="s">
        <v>144</v>
      </c>
      <c r="V75">
        <v>202.82</v>
      </c>
      <c r="W75">
        <v>202.82</v>
      </c>
      <c r="Y75" t="s">
        <v>5679</v>
      </c>
      <c r="Z75" t="s">
        <v>5687</v>
      </c>
      <c r="AA75" t="s">
        <v>5835</v>
      </c>
      <c r="AB75" t="s">
        <v>5836</v>
      </c>
    </row>
    <row r="76" spans="1:29" x14ac:dyDescent="0.35">
      <c r="A76">
        <v>75</v>
      </c>
      <c r="B76">
        <v>747.79600000000005</v>
      </c>
      <c r="C76" s="19">
        <v>747.79300000000001</v>
      </c>
      <c r="D76">
        <v>747.79600000000005</v>
      </c>
      <c r="E76">
        <v>747.8</v>
      </c>
      <c r="F76">
        <v>0.35347222222222224</v>
      </c>
      <c r="G76" t="s">
        <v>3290</v>
      </c>
      <c r="H76" t="s">
        <v>5677</v>
      </c>
      <c r="I76">
        <v>17</v>
      </c>
      <c r="J76">
        <v>7</v>
      </c>
      <c r="K76">
        <v>5</v>
      </c>
      <c r="L76" t="s">
        <v>145</v>
      </c>
      <c r="M76" t="s">
        <v>145</v>
      </c>
      <c r="O76" t="s">
        <v>5678</v>
      </c>
      <c r="P76" t="s">
        <v>144</v>
      </c>
      <c r="Q76" t="s">
        <v>144</v>
      </c>
      <c r="V76">
        <v>202.82</v>
      </c>
      <c r="W76">
        <v>202.82</v>
      </c>
      <c r="Y76" t="s">
        <v>5679</v>
      </c>
      <c r="Z76" t="s">
        <v>5690</v>
      </c>
      <c r="AA76" t="s">
        <v>5837</v>
      </c>
      <c r="AB76" t="s">
        <v>5838</v>
      </c>
    </row>
    <row r="77" spans="1:29" x14ac:dyDescent="0.35">
      <c r="A77">
        <v>76</v>
      </c>
      <c r="B77">
        <v>761.46400000000006</v>
      </c>
      <c r="C77" s="19">
        <v>761.45899999999995</v>
      </c>
      <c r="D77">
        <v>761.46400000000006</v>
      </c>
      <c r="E77">
        <v>761.46799999999996</v>
      </c>
      <c r="F77">
        <v>0.27500000000000002</v>
      </c>
      <c r="G77" t="s">
        <v>3290</v>
      </c>
      <c r="H77" t="s">
        <v>5677</v>
      </c>
      <c r="I77">
        <v>13</v>
      </c>
      <c r="J77">
        <v>9</v>
      </c>
      <c r="K77">
        <v>11</v>
      </c>
      <c r="L77" t="s">
        <v>145</v>
      </c>
      <c r="M77" t="s">
        <v>145</v>
      </c>
      <c r="O77" t="s">
        <v>5683</v>
      </c>
      <c r="P77" t="s">
        <v>144</v>
      </c>
      <c r="Q77" t="s">
        <v>144</v>
      </c>
      <c r="V77">
        <v>202.77600000000001</v>
      </c>
      <c r="W77">
        <v>202.77600000000001</v>
      </c>
      <c r="Y77" t="s">
        <v>5679</v>
      </c>
      <c r="Z77" t="s">
        <v>5684</v>
      </c>
      <c r="AA77" t="s">
        <v>5839</v>
      </c>
      <c r="AB77" t="s">
        <v>5840</v>
      </c>
    </row>
    <row r="78" spans="1:29" x14ac:dyDescent="0.35">
      <c r="A78">
        <v>77</v>
      </c>
      <c r="B78">
        <v>763.57299999999998</v>
      </c>
      <c r="C78" s="19">
        <v>763.57</v>
      </c>
      <c r="D78">
        <v>763.57299999999998</v>
      </c>
      <c r="E78">
        <v>763.57500000000005</v>
      </c>
      <c r="F78">
        <v>0.27986111111111112</v>
      </c>
      <c r="G78" t="s">
        <v>3290</v>
      </c>
      <c r="H78" t="s">
        <v>5677</v>
      </c>
      <c r="I78">
        <v>11</v>
      </c>
      <c r="J78">
        <v>5</v>
      </c>
      <c r="K78">
        <v>7</v>
      </c>
      <c r="L78" t="s">
        <v>145</v>
      </c>
      <c r="M78" t="s">
        <v>145</v>
      </c>
      <c r="O78" t="s">
        <v>5678</v>
      </c>
      <c r="P78" t="s">
        <v>144</v>
      </c>
      <c r="Q78" t="s">
        <v>144</v>
      </c>
      <c r="V78">
        <v>202.768</v>
      </c>
      <c r="W78">
        <v>202.768</v>
      </c>
      <c r="Y78" t="s">
        <v>5679</v>
      </c>
      <c r="Z78" t="s">
        <v>5690</v>
      </c>
      <c r="AA78" t="s">
        <v>5841</v>
      </c>
      <c r="AB78" t="s">
        <v>5842</v>
      </c>
    </row>
    <row r="79" spans="1:29" x14ac:dyDescent="0.35">
      <c r="A79">
        <v>78</v>
      </c>
      <c r="B79">
        <v>764.28399999999999</v>
      </c>
      <c r="C79" s="19">
        <v>764.28</v>
      </c>
      <c r="D79">
        <v>764.28399999999999</v>
      </c>
      <c r="E79">
        <v>764.28700000000003</v>
      </c>
      <c r="F79">
        <v>0.23125000000000001</v>
      </c>
      <c r="G79" t="s">
        <v>3290</v>
      </c>
      <c r="H79" t="s">
        <v>5677</v>
      </c>
      <c r="I79">
        <v>11</v>
      </c>
      <c r="J79">
        <v>7</v>
      </c>
      <c r="K79">
        <v>7</v>
      </c>
      <c r="L79" t="s">
        <v>145</v>
      </c>
      <c r="M79" t="s">
        <v>145</v>
      </c>
      <c r="O79" t="s">
        <v>5678</v>
      </c>
      <c r="P79" t="s">
        <v>144</v>
      </c>
      <c r="Q79" t="s">
        <v>144</v>
      </c>
      <c r="V79">
        <v>202.76300000000001</v>
      </c>
      <c r="W79">
        <v>202.76300000000001</v>
      </c>
      <c r="Y79" t="s">
        <v>5679</v>
      </c>
      <c r="Z79" t="s">
        <v>5690</v>
      </c>
      <c r="AA79" t="s">
        <v>5843</v>
      </c>
      <c r="AB79" t="s">
        <v>5844</v>
      </c>
    </row>
    <row r="80" spans="1:29" x14ac:dyDescent="0.35">
      <c r="A80">
        <v>79</v>
      </c>
      <c r="B80">
        <v>765.404</v>
      </c>
      <c r="C80" s="19">
        <v>765.4</v>
      </c>
      <c r="D80">
        <v>765.404</v>
      </c>
      <c r="E80">
        <v>765.40800000000002</v>
      </c>
      <c r="F80">
        <v>0.27916666666666667</v>
      </c>
      <c r="G80" t="s">
        <v>3290</v>
      </c>
      <c r="H80" t="s">
        <v>5677</v>
      </c>
      <c r="I80">
        <v>11</v>
      </c>
      <c r="J80">
        <v>8</v>
      </c>
      <c r="K80">
        <v>10</v>
      </c>
      <c r="L80" t="s">
        <v>145</v>
      </c>
      <c r="M80" t="s">
        <v>145</v>
      </c>
      <c r="O80" t="s">
        <v>5683</v>
      </c>
      <c r="P80" t="s">
        <v>144</v>
      </c>
      <c r="Q80" t="s">
        <v>144</v>
      </c>
      <c r="V80">
        <v>202.755</v>
      </c>
      <c r="W80">
        <v>202.755</v>
      </c>
      <c r="Y80" t="s">
        <v>5679</v>
      </c>
      <c r="Z80" t="s">
        <v>5684</v>
      </c>
      <c r="AA80" t="s">
        <v>5845</v>
      </c>
      <c r="AB80" t="s">
        <v>5846</v>
      </c>
    </row>
    <row r="81" spans="1:29" x14ac:dyDescent="0.35">
      <c r="A81">
        <v>80</v>
      </c>
      <c r="B81">
        <v>815.46600000000001</v>
      </c>
      <c r="C81" s="19">
        <v>815.46299999999997</v>
      </c>
      <c r="D81">
        <v>815.46600000000001</v>
      </c>
      <c r="E81">
        <v>815.46900000000005</v>
      </c>
      <c r="F81">
        <v>0.3263888888888889</v>
      </c>
      <c r="G81" t="s">
        <v>3290</v>
      </c>
      <c r="H81" t="s">
        <v>5677</v>
      </c>
      <c r="I81">
        <v>11</v>
      </c>
      <c r="J81">
        <v>6</v>
      </c>
      <c r="K81">
        <v>7</v>
      </c>
      <c r="L81" t="s">
        <v>145</v>
      </c>
      <c r="M81" t="s">
        <v>145</v>
      </c>
      <c r="O81" t="s">
        <v>5678</v>
      </c>
      <c r="P81" t="s">
        <v>144</v>
      </c>
      <c r="Q81" t="s">
        <v>144</v>
      </c>
      <c r="V81">
        <v>202.75800000000001</v>
      </c>
      <c r="W81">
        <v>202.75800000000001</v>
      </c>
      <c r="Y81" t="s">
        <v>5679</v>
      </c>
      <c r="Z81" t="s">
        <v>5690</v>
      </c>
      <c r="AA81" t="s">
        <v>5847</v>
      </c>
      <c r="AB81" t="s">
        <v>5848</v>
      </c>
    </row>
    <row r="82" spans="1:29" x14ac:dyDescent="0.35">
      <c r="A82">
        <v>81</v>
      </c>
      <c r="B82">
        <v>823.41899999999998</v>
      </c>
      <c r="C82" s="19">
        <v>823.41200000000003</v>
      </c>
      <c r="D82">
        <v>823.41899999999998</v>
      </c>
      <c r="E82">
        <v>823.42600000000004</v>
      </c>
      <c r="F82">
        <v>0.36666666666666664</v>
      </c>
      <c r="G82" t="s">
        <v>3290</v>
      </c>
      <c r="H82" t="s">
        <v>5677</v>
      </c>
      <c r="I82">
        <v>12</v>
      </c>
      <c r="J82">
        <v>13</v>
      </c>
      <c r="K82">
        <v>12</v>
      </c>
      <c r="L82" t="s">
        <v>145</v>
      </c>
      <c r="M82" t="s">
        <v>55</v>
      </c>
      <c r="N82">
        <v>3</v>
      </c>
      <c r="O82" t="s">
        <v>5683</v>
      </c>
      <c r="P82" t="s">
        <v>144</v>
      </c>
      <c r="Q82" t="s">
        <v>144</v>
      </c>
      <c r="V82">
        <v>202.768</v>
      </c>
      <c r="W82">
        <v>202.768</v>
      </c>
      <c r="Y82" t="s">
        <v>5679</v>
      </c>
      <c r="Z82" t="s">
        <v>5687</v>
      </c>
      <c r="AA82" t="s">
        <v>5849</v>
      </c>
      <c r="AB82" t="s">
        <v>5850</v>
      </c>
      <c r="AC82">
        <v>3</v>
      </c>
    </row>
    <row r="83" spans="1:29" hidden="1" x14ac:dyDescent="0.35">
      <c r="A83">
        <v>82</v>
      </c>
      <c r="B83">
        <v>823.43700000000001</v>
      </c>
      <c r="C83" s="19">
        <v>823.41200000000003</v>
      </c>
      <c r="D83">
        <v>823.43700000000001</v>
      </c>
      <c r="E83">
        <v>823.46199999999999</v>
      </c>
      <c r="F83">
        <v>0.36458333333333331</v>
      </c>
      <c r="G83" t="s">
        <v>5823</v>
      </c>
      <c r="H83" t="s">
        <v>5677</v>
      </c>
      <c r="I83">
        <v>16</v>
      </c>
      <c r="J83">
        <v>49</v>
      </c>
      <c r="K83">
        <v>18</v>
      </c>
      <c r="L83" t="s">
        <v>55</v>
      </c>
      <c r="M83" t="s">
        <v>145</v>
      </c>
      <c r="N83">
        <v>3</v>
      </c>
      <c r="O83" t="s">
        <v>5683</v>
      </c>
      <c r="P83" t="s">
        <v>144</v>
      </c>
      <c r="Q83" t="s">
        <v>144</v>
      </c>
      <c r="V83">
        <v>202.768</v>
      </c>
      <c r="W83">
        <v>202.768</v>
      </c>
      <c r="Y83" t="s">
        <v>5679</v>
      </c>
      <c r="Z83" t="s">
        <v>5851</v>
      </c>
      <c r="AA83" t="s">
        <v>5852</v>
      </c>
      <c r="AB83" t="s">
        <v>5853</v>
      </c>
      <c r="AC83">
        <v>3</v>
      </c>
    </row>
    <row r="84" spans="1:29" x14ac:dyDescent="0.35">
      <c r="A84">
        <v>83</v>
      </c>
      <c r="B84">
        <v>823.45399999999995</v>
      </c>
      <c r="C84" s="19">
        <v>823.44600000000003</v>
      </c>
      <c r="D84">
        <v>823.45399999999995</v>
      </c>
      <c r="E84">
        <v>823.46199999999999</v>
      </c>
      <c r="F84">
        <v>0.36249999999999999</v>
      </c>
      <c r="G84" t="s">
        <v>3290</v>
      </c>
      <c r="H84" t="s">
        <v>5677</v>
      </c>
      <c r="I84">
        <v>16</v>
      </c>
      <c r="J84">
        <v>16</v>
      </c>
      <c r="K84">
        <v>10</v>
      </c>
      <c r="L84" t="s">
        <v>145</v>
      </c>
      <c r="M84" t="s">
        <v>55</v>
      </c>
      <c r="N84">
        <v>3</v>
      </c>
      <c r="O84" t="s">
        <v>5678</v>
      </c>
      <c r="P84" t="s">
        <v>144</v>
      </c>
      <c r="Q84" t="s">
        <v>144</v>
      </c>
      <c r="V84">
        <v>202.76900000000001</v>
      </c>
      <c r="W84">
        <v>202.76900000000001</v>
      </c>
      <c r="Y84" t="s">
        <v>5679</v>
      </c>
      <c r="Z84" t="s">
        <v>5680</v>
      </c>
      <c r="AA84" t="s">
        <v>5854</v>
      </c>
      <c r="AB84" t="s">
        <v>5853</v>
      </c>
      <c r="AC84">
        <v>3</v>
      </c>
    </row>
    <row r="85" spans="1:29" x14ac:dyDescent="0.35">
      <c r="A85">
        <v>84</v>
      </c>
      <c r="B85">
        <v>823.54600000000005</v>
      </c>
      <c r="C85" s="19">
        <v>823.54100000000005</v>
      </c>
      <c r="D85">
        <v>823.54600000000005</v>
      </c>
      <c r="E85">
        <v>823.55</v>
      </c>
      <c r="F85">
        <v>0.37083333333333335</v>
      </c>
      <c r="G85" t="s">
        <v>3290</v>
      </c>
      <c r="H85" t="s">
        <v>5677</v>
      </c>
      <c r="I85">
        <v>11</v>
      </c>
      <c r="J85">
        <v>9</v>
      </c>
      <c r="K85">
        <v>8</v>
      </c>
      <c r="L85" t="s">
        <v>145</v>
      </c>
      <c r="M85" t="s">
        <v>145</v>
      </c>
      <c r="O85" t="s">
        <v>5678</v>
      </c>
      <c r="P85" t="s">
        <v>144</v>
      </c>
      <c r="Q85" t="s">
        <v>144</v>
      </c>
      <c r="V85">
        <v>202.76900000000001</v>
      </c>
      <c r="W85">
        <v>202.76900000000001</v>
      </c>
      <c r="Y85" t="s">
        <v>5679</v>
      </c>
      <c r="Z85" t="s">
        <v>5690</v>
      </c>
      <c r="AA85" t="s">
        <v>5855</v>
      </c>
      <c r="AB85" t="s">
        <v>5856</v>
      </c>
    </row>
    <row r="86" spans="1:29" x14ac:dyDescent="0.35">
      <c r="A86">
        <v>85</v>
      </c>
      <c r="B86">
        <v>824.39099999999996</v>
      </c>
      <c r="C86" s="19">
        <v>824.38499999999999</v>
      </c>
      <c r="D86">
        <v>824.39099999999996</v>
      </c>
      <c r="E86">
        <v>824.39700000000005</v>
      </c>
      <c r="F86">
        <v>0.36736111111111114</v>
      </c>
      <c r="G86" t="s">
        <v>3290</v>
      </c>
      <c r="H86" t="s">
        <v>5677</v>
      </c>
      <c r="I86">
        <v>11</v>
      </c>
      <c r="J86">
        <v>12</v>
      </c>
      <c r="K86">
        <v>11</v>
      </c>
      <c r="L86" t="s">
        <v>145</v>
      </c>
      <c r="M86" t="s">
        <v>145</v>
      </c>
      <c r="O86" t="s">
        <v>5683</v>
      </c>
      <c r="P86" t="s">
        <v>144</v>
      </c>
      <c r="Q86" t="s">
        <v>144</v>
      </c>
      <c r="V86">
        <v>202.77099999999999</v>
      </c>
      <c r="W86">
        <v>202.77099999999999</v>
      </c>
      <c r="Y86" t="s">
        <v>5679</v>
      </c>
      <c r="Z86" t="s">
        <v>5687</v>
      </c>
      <c r="AA86" t="s">
        <v>5857</v>
      </c>
      <c r="AB86" t="s">
        <v>5858</v>
      </c>
    </row>
    <row r="87" spans="1:29" x14ac:dyDescent="0.35">
      <c r="A87">
        <v>86</v>
      </c>
      <c r="B87">
        <v>824.57799999999997</v>
      </c>
      <c r="C87" s="19">
        <v>824.57299999999998</v>
      </c>
      <c r="D87">
        <v>824.57799999999997</v>
      </c>
      <c r="E87">
        <v>824.58299999999997</v>
      </c>
      <c r="F87">
        <v>0.36041666666666666</v>
      </c>
      <c r="G87" t="s">
        <v>3290</v>
      </c>
      <c r="H87" t="s">
        <v>5677</v>
      </c>
      <c r="I87">
        <v>10</v>
      </c>
      <c r="J87">
        <v>11</v>
      </c>
      <c r="K87">
        <v>8</v>
      </c>
      <c r="L87" t="s">
        <v>145</v>
      </c>
      <c r="M87" t="s">
        <v>145</v>
      </c>
      <c r="O87" t="s">
        <v>5859</v>
      </c>
      <c r="P87" t="s">
        <v>144</v>
      </c>
      <c r="Q87" t="s">
        <v>144</v>
      </c>
      <c r="V87">
        <v>202.77199999999999</v>
      </c>
      <c r="W87">
        <v>202.77199999999999</v>
      </c>
      <c r="Y87" t="s">
        <v>5679</v>
      </c>
      <c r="Z87" t="s">
        <v>5680</v>
      </c>
      <c r="AA87" t="s">
        <v>5860</v>
      </c>
      <c r="AB87" t="s">
        <v>5861</v>
      </c>
    </row>
    <row r="88" spans="1:29" x14ac:dyDescent="0.35">
      <c r="A88">
        <v>87</v>
      </c>
      <c r="B88">
        <v>824.64599999999996</v>
      </c>
      <c r="C88" s="19">
        <v>824.64200000000005</v>
      </c>
      <c r="D88">
        <v>824.64599999999996</v>
      </c>
      <c r="E88">
        <v>824.65</v>
      </c>
      <c r="F88">
        <v>0.37083333333333335</v>
      </c>
      <c r="G88" t="s">
        <v>3290</v>
      </c>
      <c r="H88" t="s">
        <v>5677</v>
      </c>
      <c r="I88">
        <v>10</v>
      </c>
      <c r="J88">
        <v>8</v>
      </c>
      <c r="K88">
        <v>12</v>
      </c>
      <c r="L88" t="s">
        <v>145</v>
      </c>
      <c r="M88" t="s">
        <v>145</v>
      </c>
      <c r="O88" t="s">
        <v>5683</v>
      </c>
      <c r="P88" t="s">
        <v>144</v>
      </c>
      <c r="Q88" t="s">
        <v>144</v>
      </c>
      <c r="V88">
        <v>202.77199999999999</v>
      </c>
      <c r="W88">
        <v>202.77199999999999</v>
      </c>
      <c r="Y88" t="s">
        <v>5679</v>
      </c>
      <c r="Z88" t="s">
        <v>5684</v>
      </c>
      <c r="AA88" t="s">
        <v>5862</v>
      </c>
      <c r="AB88" t="s">
        <v>5863</v>
      </c>
    </row>
    <row r="89" spans="1:29" x14ac:dyDescent="0.35">
      <c r="A89">
        <v>88</v>
      </c>
      <c r="B89">
        <v>825.68200000000002</v>
      </c>
      <c r="C89" s="19">
        <v>825.678</v>
      </c>
      <c r="D89">
        <v>825.68200000000002</v>
      </c>
      <c r="E89">
        <v>825.68600000000004</v>
      </c>
      <c r="F89">
        <v>0.36736111111111114</v>
      </c>
      <c r="G89" t="s">
        <v>3290</v>
      </c>
      <c r="H89" t="s">
        <v>5677</v>
      </c>
      <c r="I89">
        <v>10</v>
      </c>
      <c r="J89">
        <v>8</v>
      </c>
      <c r="K89">
        <v>8</v>
      </c>
      <c r="L89" t="s">
        <v>145</v>
      </c>
      <c r="M89" t="s">
        <v>145</v>
      </c>
      <c r="O89" t="s">
        <v>5678</v>
      </c>
      <c r="P89" t="s">
        <v>144</v>
      </c>
      <c r="Q89" t="s">
        <v>144</v>
      </c>
      <c r="V89">
        <v>202.77500000000001</v>
      </c>
      <c r="W89">
        <v>202.77500000000001</v>
      </c>
      <c r="Y89" t="s">
        <v>5679</v>
      </c>
      <c r="Z89" t="s">
        <v>5690</v>
      </c>
      <c r="AA89" t="s">
        <v>5864</v>
      </c>
      <c r="AB89" t="s">
        <v>5865</v>
      </c>
    </row>
    <row r="90" spans="1:29" x14ac:dyDescent="0.35">
      <c r="A90">
        <v>89</v>
      </c>
      <c r="B90">
        <v>825.82500000000005</v>
      </c>
      <c r="C90" s="19">
        <v>825.82100000000003</v>
      </c>
      <c r="D90">
        <v>825.82500000000005</v>
      </c>
      <c r="E90">
        <v>825.83</v>
      </c>
      <c r="F90">
        <v>0.36388888888888887</v>
      </c>
      <c r="G90" t="s">
        <v>3290</v>
      </c>
      <c r="H90" t="s">
        <v>5677</v>
      </c>
      <c r="I90">
        <v>10</v>
      </c>
      <c r="J90">
        <v>10</v>
      </c>
      <c r="K90">
        <v>8</v>
      </c>
      <c r="L90" t="s">
        <v>145</v>
      </c>
      <c r="M90" t="s">
        <v>145</v>
      </c>
      <c r="O90" t="s">
        <v>5678</v>
      </c>
      <c r="P90" t="s">
        <v>144</v>
      </c>
      <c r="Q90" t="s">
        <v>144</v>
      </c>
      <c r="V90">
        <v>202.77600000000001</v>
      </c>
      <c r="W90">
        <v>202.77600000000001</v>
      </c>
      <c r="Y90" t="s">
        <v>5679</v>
      </c>
      <c r="Z90" t="s">
        <v>5690</v>
      </c>
      <c r="AA90" t="s">
        <v>5866</v>
      </c>
      <c r="AB90" t="s">
        <v>5867</v>
      </c>
    </row>
    <row r="91" spans="1:29" x14ac:dyDescent="0.35">
      <c r="A91">
        <v>90</v>
      </c>
      <c r="B91">
        <v>826.029</v>
      </c>
      <c r="C91" s="19">
        <v>826.02499999999998</v>
      </c>
      <c r="D91">
        <v>826.029</v>
      </c>
      <c r="E91">
        <v>826.03300000000002</v>
      </c>
      <c r="F91">
        <v>0.36805555555555558</v>
      </c>
      <c r="G91" t="s">
        <v>3290</v>
      </c>
      <c r="H91" t="s">
        <v>5677</v>
      </c>
      <c r="I91">
        <v>10</v>
      </c>
      <c r="J91">
        <v>8</v>
      </c>
      <c r="K91">
        <v>8</v>
      </c>
      <c r="L91" t="s">
        <v>145</v>
      </c>
      <c r="M91" t="s">
        <v>145</v>
      </c>
      <c r="O91" t="s">
        <v>5678</v>
      </c>
      <c r="P91" t="s">
        <v>144</v>
      </c>
      <c r="Q91" t="s">
        <v>144</v>
      </c>
      <c r="V91">
        <v>202.77600000000001</v>
      </c>
      <c r="W91">
        <v>202.77600000000001</v>
      </c>
      <c r="Y91" t="s">
        <v>5679</v>
      </c>
      <c r="Z91" t="s">
        <v>5690</v>
      </c>
      <c r="AA91" t="s">
        <v>5868</v>
      </c>
      <c r="AB91" t="s">
        <v>5869</v>
      </c>
    </row>
    <row r="92" spans="1:29" x14ac:dyDescent="0.35">
      <c r="A92">
        <v>91</v>
      </c>
      <c r="B92">
        <v>826.10699999999997</v>
      </c>
      <c r="C92" s="19">
        <v>826.101</v>
      </c>
      <c r="D92">
        <v>826.10699999999997</v>
      </c>
      <c r="E92">
        <v>826.11300000000006</v>
      </c>
      <c r="F92">
        <v>0.35347222222222224</v>
      </c>
      <c r="G92" t="s">
        <v>3290</v>
      </c>
      <c r="H92" t="s">
        <v>5677</v>
      </c>
      <c r="I92">
        <v>11</v>
      </c>
      <c r="J92">
        <v>12</v>
      </c>
      <c r="K92">
        <v>8</v>
      </c>
      <c r="L92" t="s">
        <v>145</v>
      </c>
      <c r="M92" t="s">
        <v>145</v>
      </c>
      <c r="O92" t="s">
        <v>5678</v>
      </c>
      <c r="P92" t="s">
        <v>144</v>
      </c>
      <c r="Q92" t="s">
        <v>144</v>
      </c>
      <c r="V92">
        <v>202.77600000000001</v>
      </c>
      <c r="W92">
        <v>202.77600000000001</v>
      </c>
      <c r="Y92" t="s">
        <v>5679</v>
      </c>
      <c r="Z92" t="s">
        <v>5680</v>
      </c>
      <c r="AA92" t="s">
        <v>5870</v>
      </c>
      <c r="AB92" t="s">
        <v>5871</v>
      </c>
    </row>
    <row r="93" spans="1:29" x14ac:dyDescent="0.35">
      <c r="A93">
        <v>92</v>
      </c>
      <c r="B93">
        <v>826.42</v>
      </c>
      <c r="C93" s="19">
        <v>826.41600000000005</v>
      </c>
      <c r="D93">
        <v>826.42</v>
      </c>
      <c r="E93">
        <v>826.42499999999995</v>
      </c>
      <c r="F93">
        <v>0.36458333333333331</v>
      </c>
      <c r="G93" t="s">
        <v>3290</v>
      </c>
      <c r="H93" t="s">
        <v>5677</v>
      </c>
      <c r="I93">
        <v>10</v>
      </c>
      <c r="J93">
        <v>9</v>
      </c>
      <c r="K93">
        <v>11</v>
      </c>
      <c r="L93" t="s">
        <v>145</v>
      </c>
      <c r="M93" t="s">
        <v>145</v>
      </c>
      <c r="O93" t="s">
        <v>5683</v>
      </c>
      <c r="P93" t="s">
        <v>144</v>
      </c>
      <c r="Q93" t="s">
        <v>144</v>
      </c>
      <c r="V93">
        <v>202.77699999999999</v>
      </c>
      <c r="W93">
        <v>202.77699999999999</v>
      </c>
      <c r="Y93" t="s">
        <v>5679</v>
      </c>
      <c r="Z93" t="s">
        <v>5684</v>
      </c>
      <c r="AA93" t="s">
        <v>5872</v>
      </c>
      <c r="AB93" t="s">
        <v>5873</v>
      </c>
    </row>
    <row r="94" spans="1:29" x14ac:dyDescent="0.35">
      <c r="A94">
        <v>93</v>
      </c>
      <c r="B94">
        <v>826.49699999999996</v>
      </c>
      <c r="C94" s="19">
        <v>826.49199999999996</v>
      </c>
      <c r="D94">
        <v>826.49699999999996</v>
      </c>
      <c r="E94">
        <v>826.50300000000004</v>
      </c>
      <c r="F94">
        <v>0.35972222222222222</v>
      </c>
      <c r="G94" t="s">
        <v>3290</v>
      </c>
      <c r="H94" t="s">
        <v>5677</v>
      </c>
      <c r="I94">
        <v>11</v>
      </c>
      <c r="J94">
        <v>11</v>
      </c>
      <c r="K94">
        <v>9</v>
      </c>
      <c r="L94" t="s">
        <v>145</v>
      </c>
      <c r="M94" t="s">
        <v>145</v>
      </c>
      <c r="O94" t="s">
        <v>5678</v>
      </c>
      <c r="P94" t="s">
        <v>144</v>
      </c>
      <c r="Q94" t="s">
        <v>144</v>
      </c>
      <c r="V94">
        <v>202.77799999999999</v>
      </c>
      <c r="W94">
        <v>202.77799999999999</v>
      </c>
      <c r="Y94" t="s">
        <v>5679</v>
      </c>
      <c r="Z94" t="s">
        <v>5680</v>
      </c>
      <c r="AA94" t="s">
        <v>5874</v>
      </c>
      <c r="AB94" t="s">
        <v>5875</v>
      </c>
    </row>
    <row r="95" spans="1:29" x14ac:dyDescent="0.35">
      <c r="A95">
        <v>94</v>
      </c>
      <c r="B95">
        <v>826.51099999999997</v>
      </c>
      <c r="C95" s="19">
        <v>826.50599999999997</v>
      </c>
      <c r="D95">
        <v>826.51099999999997</v>
      </c>
      <c r="E95">
        <v>826.51599999999996</v>
      </c>
      <c r="F95">
        <v>0.3611111111111111</v>
      </c>
      <c r="G95" t="s">
        <v>3290</v>
      </c>
      <c r="H95" t="s">
        <v>5677</v>
      </c>
      <c r="I95">
        <v>10</v>
      </c>
      <c r="J95">
        <v>9</v>
      </c>
      <c r="K95">
        <v>11</v>
      </c>
      <c r="L95" t="s">
        <v>145</v>
      </c>
      <c r="M95" t="s">
        <v>145</v>
      </c>
      <c r="O95" t="s">
        <v>5876</v>
      </c>
      <c r="P95" t="s">
        <v>144</v>
      </c>
      <c r="Q95" t="s">
        <v>144</v>
      </c>
      <c r="V95">
        <v>202.77799999999999</v>
      </c>
      <c r="W95">
        <v>202.77799999999999</v>
      </c>
      <c r="Y95" t="s">
        <v>5679</v>
      </c>
      <c r="Z95" t="s">
        <v>5684</v>
      </c>
      <c r="AA95" t="s">
        <v>5877</v>
      </c>
      <c r="AB95" t="s">
        <v>5878</v>
      </c>
    </row>
    <row r="96" spans="1:29" x14ac:dyDescent="0.35">
      <c r="A96">
        <v>95</v>
      </c>
      <c r="B96">
        <v>826.59900000000005</v>
      </c>
      <c r="C96" s="19">
        <v>826.596</v>
      </c>
      <c r="D96">
        <v>826.59900000000005</v>
      </c>
      <c r="E96">
        <v>826.60199999999998</v>
      </c>
      <c r="F96">
        <v>0.38055555555555554</v>
      </c>
      <c r="G96" t="s">
        <v>3290</v>
      </c>
      <c r="H96" t="s">
        <v>5677</v>
      </c>
      <c r="I96">
        <v>10</v>
      </c>
      <c r="J96">
        <v>6</v>
      </c>
      <c r="K96">
        <v>5</v>
      </c>
      <c r="L96" t="s">
        <v>145</v>
      </c>
      <c r="M96" t="s">
        <v>145</v>
      </c>
      <c r="O96" t="s">
        <v>5678</v>
      </c>
      <c r="P96" t="s">
        <v>144</v>
      </c>
      <c r="Q96" t="s">
        <v>144</v>
      </c>
      <c r="V96">
        <v>202.77799999999999</v>
      </c>
      <c r="W96">
        <v>202.77799999999999</v>
      </c>
      <c r="Y96" t="s">
        <v>5679</v>
      </c>
      <c r="Z96" t="s">
        <v>5690</v>
      </c>
      <c r="AA96" t="s">
        <v>5879</v>
      </c>
      <c r="AB96" t="s">
        <v>5880</v>
      </c>
    </row>
    <row r="97" spans="1:28" x14ac:dyDescent="0.35">
      <c r="A97">
        <v>96</v>
      </c>
      <c r="B97">
        <v>826.67600000000004</v>
      </c>
      <c r="C97" s="19">
        <v>826.67100000000005</v>
      </c>
      <c r="D97">
        <v>826.67600000000004</v>
      </c>
      <c r="E97">
        <v>826.68</v>
      </c>
      <c r="F97">
        <v>0.36041666666666666</v>
      </c>
      <c r="G97" t="s">
        <v>3290</v>
      </c>
      <c r="H97" t="s">
        <v>5677</v>
      </c>
      <c r="I97">
        <v>12</v>
      </c>
      <c r="J97">
        <v>9</v>
      </c>
      <c r="K97">
        <v>9</v>
      </c>
      <c r="L97" t="s">
        <v>145</v>
      </c>
      <c r="M97" t="s">
        <v>145</v>
      </c>
      <c r="O97" t="s">
        <v>5678</v>
      </c>
      <c r="P97" t="s">
        <v>144</v>
      </c>
      <c r="Q97" t="s">
        <v>144</v>
      </c>
      <c r="V97">
        <v>202.77799999999999</v>
      </c>
      <c r="W97">
        <v>202.77799999999999</v>
      </c>
      <c r="Y97" t="s">
        <v>5679</v>
      </c>
      <c r="Z97" t="s">
        <v>5690</v>
      </c>
      <c r="AA97" t="s">
        <v>5881</v>
      </c>
      <c r="AB97" t="s">
        <v>5882</v>
      </c>
    </row>
    <row r="98" spans="1:28" x14ac:dyDescent="0.35">
      <c r="A98">
        <v>97</v>
      </c>
      <c r="B98">
        <v>826.822</v>
      </c>
      <c r="C98" s="19">
        <v>826.81700000000001</v>
      </c>
      <c r="D98">
        <v>826.822</v>
      </c>
      <c r="E98">
        <v>826.82600000000002</v>
      </c>
      <c r="F98">
        <v>0.38055555555555554</v>
      </c>
      <c r="G98" t="s">
        <v>3290</v>
      </c>
      <c r="H98" t="s">
        <v>5677</v>
      </c>
      <c r="I98">
        <v>12</v>
      </c>
      <c r="J98">
        <v>9</v>
      </c>
      <c r="K98">
        <v>8</v>
      </c>
      <c r="L98" t="s">
        <v>145</v>
      </c>
      <c r="M98" t="s">
        <v>145</v>
      </c>
      <c r="O98" t="s">
        <v>5678</v>
      </c>
      <c r="P98" t="s">
        <v>144</v>
      </c>
      <c r="Q98" t="s">
        <v>144</v>
      </c>
      <c r="V98">
        <v>202.779</v>
      </c>
      <c r="W98">
        <v>202.779</v>
      </c>
      <c r="Y98" t="s">
        <v>5679</v>
      </c>
      <c r="Z98" t="s">
        <v>5690</v>
      </c>
      <c r="AA98" t="s">
        <v>5883</v>
      </c>
      <c r="AB98" t="s">
        <v>5884</v>
      </c>
    </row>
    <row r="99" spans="1:28" x14ac:dyDescent="0.35">
      <c r="A99">
        <v>98</v>
      </c>
      <c r="B99">
        <v>827.17499999999995</v>
      </c>
      <c r="C99" s="19">
        <v>827.17</v>
      </c>
      <c r="D99">
        <v>827.17499999999995</v>
      </c>
      <c r="E99">
        <v>827.18</v>
      </c>
      <c r="F99">
        <v>0.37152777777777779</v>
      </c>
      <c r="G99" t="s">
        <v>3290</v>
      </c>
      <c r="H99" t="s">
        <v>5677</v>
      </c>
      <c r="I99">
        <v>10</v>
      </c>
      <c r="J99">
        <v>10</v>
      </c>
      <c r="K99">
        <v>6</v>
      </c>
      <c r="L99" t="s">
        <v>145</v>
      </c>
      <c r="M99" t="s">
        <v>145</v>
      </c>
      <c r="O99" t="s">
        <v>5859</v>
      </c>
      <c r="P99" t="s">
        <v>144</v>
      </c>
      <c r="Q99" t="s">
        <v>144</v>
      </c>
      <c r="V99">
        <v>202.78</v>
      </c>
      <c r="W99">
        <v>202.78</v>
      </c>
      <c r="Y99" t="s">
        <v>5679</v>
      </c>
      <c r="Z99" t="s">
        <v>5690</v>
      </c>
      <c r="AA99" t="s">
        <v>5885</v>
      </c>
      <c r="AB99" t="s">
        <v>5886</v>
      </c>
    </row>
    <row r="100" spans="1:28" x14ac:dyDescent="0.35">
      <c r="A100">
        <v>99</v>
      </c>
      <c r="B100">
        <v>827.697</v>
      </c>
      <c r="C100" s="19">
        <v>827.69200000000001</v>
      </c>
      <c r="D100">
        <v>827.697</v>
      </c>
      <c r="E100">
        <v>827.702</v>
      </c>
      <c r="F100">
        <v>0.37152777777777779</v>
      </c>
      <c r="G100" t="s">
        <v>3290</v>
      </c>
      <c r="H100" t="s">
        <v>5677</v>
      </c>
      <c r="I100">
        <v>11</v>
      </c>
      <c r="J100">
        <v>11</v>
      </c>
      <c r="K100">
        <v>8</v>
      </c>
      <c r="L100" t="s">
        <v>145</v>
      </c>
      <c r="M100" t="s">
        <v>145</v>
      </c>
      <c r="O100" t="s">
        <v>5678</v>
      </c>
      <c r="P100" t="s">
        <v>144</v>
      </c>
      <c r="Q100" t="s">
        <v>144</v>
      </c>
      <c r="V100">
        <v>202.78200000000001</v>
      </c>
      <c r="W100">
        <v>202.78200000000001</v>
      </c>
      <c r="Y100" t="s">
        <v>5679</v>
      </c>
      <c r="Z100" t="s">
        <v>5680</v>
      </c>
      <c r="AA100" t="s">
        <v>5887</v>
      </c>
      <c r="AB100" t="s">
        <v>5888</v>
      </c>
    </row>
    <row r="101" spans="1:28" x14ac:dyDescent="0.35">
      <c r="A101">
        <v>100</v>
      </c>
      <c r="B101">
        <v>827.95699999999999</v>
      </c>
      <c r="C101" s="19">
        <v>827.95399999999995</v>
      </c>
      <c r="D101">
        <v>827.95699999999999</v>
      </c>
      <c r="E101">
        <v>827.96100000000001</v>
      </c>
      <c r="F101">
        <v>0.36458333333333331</v>
      </c>
      <c r="G101" t="s">
        <v>3290</v>
      </c>
      <c r="H101" t="s">
        <v>5677</v>
      </c>
      <c r="I101">
        <v>10</v>
      </c>
      <c r="J101">
        <v>7</v>
      </c>
      <c r="K101">
        <v>9</v>
      </c>
      <c r="L101" t="s">
        <v>145</v>
      </c>
      <c r="M101" t="s">
        <v>145</v>
      </c>
      <c r="O101" t="s">
        <v>5678</v>
      </c>
      <c r="P101" t="s">
        <v>144</v>
      </c>
      <c r="Q101" t="s">
        <v>144</v>
      </c>
      <c r="V101">
        <v>202.78200000000001</v>
      </c>
      <c r="W101">
        <v>202.78200000000001</v>
      </c>
      <c r="Y101" t="s">
        <v>5679</v>
      </c>
      <c r="Z101" t="s">
        <v>5690</v>
      </c>
      <c r="AA101" t="s">
        <v>5889</v>
      </c>
      <c r="AB101" t="s">
        <v>5890</v>
      </c>
    </row>
    <row r="102" spans="1:28" x14ac:dyDescent="0.35">
      <c r="A102">
        <v>101</v>
      </c>
      <c r="B102">
        <v>828.03499999999997</v>
      </c>
      <c r="C102" s="19">
        <v>828.029</v>
      </c>
      <c r="D102">
        <v>828.03499999999997</v>
      </c>
      <c r="E102">
        <v>828.04</v>
      </c>
      <c r="F102">
        <v>0.37152777777777779</v>
      </c>
      <c r="G102" t="s">
        <v>3290</v>
      </c>
      <c r="H102" t="s">
        <v>5677</v>
      </c>
      <c r="I102">
        <v>11</v>
      </c>
      <c r="J102">
        <v>11</v>
      </c>
      <c r="K102">
        <v>9</v>
      </c>
      <c r="L102" t="s">
        <v>145</v>
      </c>
      <c r="M102" t="s">
        <v>145</v>
      </c>
      <c r="O102" t="s">
        <v>5678</v>
      </c>
      <c r="P102" t="s">
        <v>144</v>
      </c>
      <c r="Q102" t="s">
        <v>144</v>
      </c>
      <c r="V102">
        <v>202.78299999999999</v>
      </c>
      <c r="W102">
        <v>202.78299999999999</v>
      </c>
      <c r="Y102" t="s">
        <v>5679</v>
      </c>
      <c r="Z102" t="s">
        <v>5680</v>
      </c>
      <c r="AA102" t="s">
        <v>5891</v>
      </c>
      <c r="AB102" t="s">
        <v>5892</v>
      </c>
    </row>
    <row r="103" spans="1:28" x14ac:dyDescent="0.35">
      <c r="A103">
        <v>102</v>
      </c>
      <c r="B103">
        <v>828.47799999999995</v>
      </c>
      <c r="C103" s="19">
        <v>828.47299999999996</v>
      </c>
      <c r="D103">
        <v>828.47799999999995</v>
      </c>
      <c r="E103">
        <v>828.48299999999995</v>
      </c>
      <c r="F103">
        <v>0.36736111111111114</v>
      </c>
      <c r="G103" t="s">
        <v>3290</v>
      </c>
      <c r="H103" t="s">
        <v>5677</v>
      </c>
      <c r="I103">
        <v>12</v>
      </c>
      <c r="J103">
        <v>10</v>
      </c>
      <c r="K103">
        <v>8</v>
      </c>
      <c r="L103" t="s">
        <v>145</v>
      </c>
      <c r="M103" t="s">
        <v>145</v>
      </c>
      <c r="O103" t="s">
        <v>5678</v>
      </c>
      <c r="P103" t="s">
        <v>144</v>
      </c>
      <c r="Q103" t="s">
        <v>144</v>
      </c>
      <c r="V103">
        <v>202.78399999999999</v>
      </c>
      <c r="W103">
        <v>202.78399999999999</v>
      </c>
      <c r="Y103" t="s">
        <v>5679</v>
      </c>
      <c r="Z103" t="s">
        <v>5680</v>
      </c>
      <c r="AA103" t="s">
        <v>5893</v>
      </c>
      <c r="AB103" t="s">
        <v>5894</v>
      </c>
    </row>
    <row r="104" spans="1:28" x14ac:dyDescent="0.35">
      <c r="A104">
        <v>103</v>
      </c>
      <c r="B104">
        <v>828.65800000000002</v>
      </c>
      <c r="C104" s="19">
        <v>828.65300000000002</v>
      </c>
      <c r="D104">
        <v>828.65800000000002</v>
      </c>
      <c r="E104">
        <v>828.66200000000003</v>
      </c>
      <c r="F104">
        <v>0.38124999999999998</v>
      </c>
      <c r="G104" t="s">
        <v>3290</v>
      </c>
      <c r="H104" t="s">
        <v>5677</v>
      </c>
      <c r="I104">
        <v>10</v>
      </c>
      <c r="J104">
        <v>9</v>
      </c>
      <c r="K104">
        <v>7</v>
      </c>
      <c r="L104" t="s">
        <v>145</v>
      </c>
      <c r="M104" t="s">
        <v>145</v>
      </c>
      <c r="O104" t="s">
        <v>5678</v>
      </c>
      <c r="P104" t="s">
        <v>144</v>
      </c>
      <c r="Q104" t="s">
        <v>144</v>
      </c>
      <c r="V104">
        <v>202.785</v>
      </c>
      <c r="W104">
        <v>202.785</v>
      </c>
      <c r="Y104" t="s">
        <v>5679</v>
      </c>
      <c r="Z104" t="s">
        <v>5690</v>
      </c>
      <c r="AA104" t="s">
        <v>5895</v>
      </c>
      <c r="AB104" t="s">
        <v>5896</v>
      </c>
    </row>
    <row r="105" spans="1:28" x14ac:dyDescent="0.35">
      <c r="A105">
        <v>104</v>
      </c>
      <c r="B105">
        <v>828.90700000000004</v>
      </c>
      <c r="C105" s="19">
        <v>828.90300000000002</v>
      </c>
      <c r="D105">
        <v>828.90700000000004</v>
      </c>
      <c r="E105">
        <v>828.91200000000003</v>
      </c>
      <c r="F105">
        <v>0.35972222222222222</v>
      </c>
      <c r="G105" t="s">
        <v>3290</v>
      </c>
      <c r="H105" t="s">
        <v>5677</v>
      </c>
      <c r="I105">
        <v>10</v>
      </c>
      <c r="J105">
        <v>8</v>
      </c>
      <c r="K105">
        <v>15</v>
      </c>
      <c r="L105" t="s">
        <v>145</v>
      </c>
      <c r="M105" t="s">
        <v>145</v>
      </c>
      <c r="O105" t="s">
        <v>5683</v>
      </c>
      <c r="P105" t="s">
        <v>144</v>
      </c>
      <c r="Q105" t="s">
        <v>144</v>
      </c>
      <c r="V105">
        <v>202.785</v>
      </c>
      <c r="W105">
        <v>202.785</v>
      </c>
      <c r="Y105" t="s">
        <v>5679</v>
      </c>
      <c r="Z105" t="s">
        <v>5684</v>
      </c>
      <c r="AA105" t="s">
        <v>5897</v>
      </c>
      <c r="AB105" t="s">
        <v>5898</v>
      </c>
    </row>
    <row r="106" spans="1:28" x14ac:dyDescent="0.35">
      <c r="A106">
        <v>105</v>
      </c>
      <c r="B106">
        <v>829.952</v>
      </c>
      <c r="C106" s="19">
        <v>829.947</v>
      </c>
      <c r="D106">
        <v>829.952</v>
      </c>
      <c r="E106">
        <v>829.95699999999999</v>
      </c>
      <c r="F106">
        <v>0.36041666666666666</v>
      </c>
      <c r="G106" t="s">
        <v>3290</v>
      </c>
      <c r="H106" t="s">
        <v>5677</v>
      </c>
      <c r="I106">
        <v>11</v>
      </c>
      <c r="J106">
        <v>9</v>
      </c>
      <c r="K106">
        <v>7</v>
      </c>
      <c r="L106" t="s">
        <v>145</v>
      </c>
      <c r="M106" t="s">
        <v>145</v>
      </c>
      <c r="O106" t="s">
        <v>5678</v>
      </c>
      <c r="P106" t="s">
        <v>144</v>
      </c>
      <c r="Q106" t="s">
        <v>144</v>
      </c>
      <c r="V106">
        <v>202.78800000000001</v>
      </c>
      <c r="W106">
        <v>202.78800000000001</v>
      </c>
      <c r="Y106" t="s">
        <v>5679</v>
      </c>
      <c r="Z106" t="s">
        <v>5690</v>
      </c>
      <c r="AA106" t="s">
        <v>5899</v>
      </c>
      <c r="AB106" t="s">
        <v>5900</v>
      </c>
    </row>
    <row r="107" spans="1:28" x14ac:dyDescent="0.35">
      <c r="A107">
        <v>106</v>
      </c>
      <c r="B107">
        <v>830.73800000000006</v>
      </c>
      <c r="C107" s="19">
        <v>830.73199999999997</v>
      </c>
      <c r="D107">
        <v>830.73800000000006</v>
      </c>
      <c r="E107">
        <v>830.745</v>
      </c>
      <c r="F107">
        <v>0.35416666666666669</v>
      </c>
      <c r="G107" t="s">
        <v>3290</v>
      </c>
      <c r="H107" t="s">
        <v>5677</v>
      </c>
      <c r="I107">
        <v>12</v>
      </c>
      <c r="J107">
        <v>13</v>
      </c>
      <c r="K107">
        <v>8</v>
      </c>
      <c r="L107" t="s">
        <v>145</v>
      </c>
      <c r="M107" t="s">
        <v>145</v>
      </c>
      <c r="O107" t="s">
        <v>5678</v>
      </c>
      <c r="P107" t="s">
        <v>144</v>
      </c>
      <c r="Q107" t="s">
        <v>144</v>
      </c>
      <c r="V107">
        <v>202.78899999999999</v>
      </c>
      <c r="W107">
        <v>202.78899999999999</v>
      </c>
      <c r="Y107" t="s">
        <v>5679</v>
      </c>
      <c r="Z107" t="s">
        <v>5680</v>
      </c>
      <c r="AA107" t="s">
        <v>5901</v>
      </c>
      <c r="AB107" t="s">
        <v>5902</v>
      </c>
    </row>
    <row r="108" spans="1:28" x14ac:dyDescent="0.35">
      <c r="A108">
        <v>107</v>
      </c>
      <c r="B108">
        <v>830.91099999999994</v>
      </c>
      <c r="C108" s="19">
        <v>830.90499999999997</v>
      </c>
      <c r="D108">
        <v>830.91099999999994</v>
      </c>
      <c r="E108">
        <v>830.91600000000005</v>
      </c>
      <c r="F108">
        <v>0.3576388888888889</v>
      </c>
      <c r="G108" t="s">
        <v>3290</v>
      </c>
      <c r="H108" t="s">
        <v>5677</v>
      </c>
      <c r="I108">
        <v>10</v>
      </c>
      <c r="J108">
        <v>11</v>
      </c>
      <c r="K108">
        <v>10</v>
      </c>
      <c r="L108" t="s">
        <v>145</v>
      </c>
      <c r="M108" t="s">
        <v>145</v>
      </c>
      <c r="O108" t="s">
        <v>5859</v>
      </c>
      <c r="P108" t="s">
        <v>144</v>
      </c>
      <c r="Q108" t="s">
        <v>144</v>
      </c>
      <c r="V108">
        <v>202.79</v>
      </c>
      <c r="W108">
        <v>202.79</v>
      </c>
      <c r="Y108" t="s">
        <v>5679</v>
      </c>
      <c r="Z108" t="s">
        <v>5680</v>
      </c>
      <c r="AA108" t="s">
        <v>5903</v>
      </c>
      <c r="AB108" t="s">
        <v>5904</v>
      </c>
    </row>
    <row r="109" spans="1:28" x14ac:dyDescent="0.35">
      <c r="A109">
        <v>108</v>
      </c>
      <c r="B109">
        <v>830.97400000000005</v>
      </c>
      <c r="C109" s="19">
        <v>830.97</v>
      </c>
      <c r="D109">
        <v>830.97400000000005</v>
      </c>
      <c r="E109">
        <v>830.97799999999995</v>
      </c>
      <c r="F109">
        <v>0.3611111111111111</v>
      </c>
      <c r="G109" t="s">
        <v>3290</v>
      </c>
      <c r="H109" t="s">
        <v>5677</v>
      </c>
      <c r="I109">
        <v>10</v>
      </c>
      <c r="J109">
        <v>8</v>
      </c>
      <c r="K109">
        <v>8</v>
      </c>
      <c r="L109" t="s">
        <v>145</v>
      </c>
      <c r="M109" t="s">
        <v>145</v>
      </c>
      <c r="O109" t="s">
        <v>5678</v>
      </c>
      <c r="P109" t="s">
        <v>144</v>
      </c>
      <c r="Q109" t="s">
        <v>144</v>
      </c>
      <c r="V109">
        <v>202.79</v>
      </c>
      <c r="W109">
        <v>202.79</v>
      </c>
      <c r="Y109" t="s">
        <v>5679</v>
      </c>
      <c r="Z109" t="s">
        <v>5690</v>
      </c>
      <c r="AA109" t="s">
        <v>5905</v>
      </c>
      <c r="AB109" t="s">
        <v>5906</v>
      </c>
    </row>
    <row r="110" spans="1:28" x14ac:dyDescent="0.35">
      <c r="A110">
        <v>109</v>
      </c>
      <c r="B110">
        <v>831.21299999999997</v>
      </c>
      <c r="C110" s="19">
        <v>831.20799999999997</v>
      </c>
      <c r="D110">
        <v>831.21299999999997</v>
      </c>
      <c r="E110">
        <v>831.21699999999998</v>
      </c>
      <c r="F110">
        <v>0.37222222222222223</v>
      </c>
      <c r="G110" t="s">
        <v>3290</v>
      </c>
      <c r="H110" t="s">
        <v>5677</v>
      </c>
      <c r="I110">
        <v>14</v>
      </c>
      <c r="J110">
        <v>9</v>
      </c>
      <c r="K110">
        <v>7</v>
      </c>
      <c r="L110" t="s">
        <v>145</v>
      </c>
      <c r="M110" t="s">
        <v>145</v>
      </c>
      <c r="O110" t="s">
        <v>5678</v>
      </c>
      <c r="P110" t="s">
        <v>144</v>
      </c>
      <c r="Q110" t="s">
        <v>144</v>
      </c>
      <c r="V110">
        <v>202.79</v>
      </c>
      <c r="W110">
        <v>202.79</v>
      </c>
      <c r="Y110" t="s">
        <v>5679</v>
      </c>
      <c r="Z110" t="s">
        <v>5690</v>
      </c>
      <c r="AA110" t="s">
        <v>5907</v>
      </c>
      <c r="AB110" t="s">
        <v>5908</v>
      </c>
    </row>
    <row r="111" spans="1:28" x14ac:dyDescent="0.35">
      <c r="A111">
        <v>110</v>
      </c>
      <c r="B111">
        <v>831.70100000000002</v>
      </c>
      <c r="C111" s="19">
        <v>831.69600000000003</v>
      </c>
      <c r="D111">
        <v>831.70100000000002</v>
      </c>
      <c r="E111">
        <v>831.70500000000004</v>
      </c>
      <c r="F111">
        <v>0.36875000000000002</v>
      </c>
      <c r="G111" t="s">
        <v>3290</v>
      </c>
      <c r="H111" t="s">
        <v>5677</v>
      </c>
      <c r="I111">
        <v>11</v>
      </c>
      <c r="J111">
        <v>9</v>
      </c>
      <c r="K111">
        <v>10</v>
      </c>
      <c r="L111" t="s">
        <v>145</v>
      </c>
      <c r="M111" t="s">
        <v>145</v>
      </c>
      <c r="O111" t="s">
        <v>5678</v>
      </c>
      <c r="P111" t="s">
        <v>144</v>
      </c>
      <c r="Q111" t="s">
        <v>144</v>
      </c>
      <c r="V111">
        <v>202.791</v>
      </c>
      <c r="W111">
        <v>202.791</v>
      </c>
      <c r="Y111" t="s">
        <v>5679</v>
      </c>
      <c r="Z111" t="s">
        <v>5690</v>
      </c>
      <c r="AA111" t="s">
        <v>5909</v>
      </c>
      <c r="AB111" t="s">
        <v>5910</v>
      </c>
    </row>
    <row r="112" spans="1:28" x14ac:dyDescent="0.35">
      <c r="A112">
        <v>111</v>
      </c>
      <c r="B112">
        <v>831.9</v>
      </c>
      <c r="C112" s="19">
        <v>831.89599999999996</v>
      </c>
      <c r="D112">
        <v>831.9</v>
      </c>
      <c r="E112">
        <v>831.904</v>
      </c>
      <c r="F112">
        <v>0.35694444444444445</v>
      </c>
      <c r="G112" t="s">
        <v>3290</v>
      </c>
      <c r="H112" t="s">
        <v>5677</v>
      </c>
      <c r="I112">
        <v>10</v>
      </c>
      <c r="J112">
        <v>8</v>
      </c>
      <c r="K112">
        <v>15</v>
      </c>
      <c r="L112" t="s">
        <v>145</v>
      </c>
      <c r="M112" t="s">
        <v>145</v>
      </c>
      <c r="O112" t="s">
        <v>5683</v>
      </c>
      <c r="P112" t="s">
        <v>144</v>
      </c>
      <c r="Q112" t="s">
        <v>144</v>
      </c>
      <c r="V112">
        <v>202.791</v>
      </c>
      <c r="W112">
        <v>202.791</v>
      </c>
      <c r="Y112" t="s">
        <v>5679</v>
      </c>
      <c r="Z112" t="s">
        <v>5684</v>
      </c>
      <c r="AA112" t="s">
        <v>5911</v>
      </c>
      <c r="AB112" t="s">
        <v>5912</v>
      </c>
    </row>
    <row r="113" spans="1:29" x14ac:dyDescent="0.35">
      <c r="A113">
        <v>112</v>
      </c>
      <c r="B113">
        <v>831.97299999999996</v>
      </c>
      <c r="C113" s="19">
        <v>831.96900000000005</v>
      </c>
      <c r="D113">
        <v>831.97299999999996</v>
      </c>
      <c r="E113">
        <v>831.97699999999998</v>
      </c>
      <c r="F113">
        <v>0.36041666666666666</v>
      </c>
      <c r="G113" t="s">
        <v>3290</v>
      </c>
      <c r="H113" t="s">
        <v>5677</v>
      </c>
      <c r="I113">
        <v>10</v>
      </c>
      <c r="J113">
        <v>8</v>
      </c>
      <c r="K113">
        <v>10</v>
      </c>
      <c r="L113" t="s">
        <v>145</v>
      </c>
      <c r="M113" t="s">
        <v>145</v>
      </c>
      <c r="O113" t="s">
        <v>5678</v>
      </c>
      <c r="P113" t="s">
        <v>144</v>
      </c>
      <c r="Q113" t="s">
        <v>144</v>
      </c>
      <c r="V113">
        <v>202.792</v>
      </c>
      <c r="W113">
        <v>202.792</v>
      </c>
      <c r="Y113" t="s">
        <v>5679</v>
      </c>
      <c r="Z113" t="s">
        <v>5690</v>
      </c>
      <c r="AA113" t="s">
        <v>5913</v>
      </c>
      <c r="AB113" t="s">
        <v>5914</v>
      </c>
    </row>
    <row r="114" spans="1:29" x14ac:dyDescent="0.35">
      <c r="A114">
        <v>113</v>
      </c>
      <c r="B114">
        <v>832.76700000000005</v>
      </c>
      <c r="C114" s="19">
        <v>832.76199999999994</v>
      </c>
      <c r="D114">
        <v>832.76700000000005</v>
      </c>
      <c r="E114">
        <v>832.77300000000002</v>
      </c>
      <c r="F114">
        <v>0.3611111111111111</v>
      </c>
      <c r="G114" t="s">
        <v>3290</v>
      </c>
      <c r="H114" t="s">
        <v>5677</v>
      </c>
      <c r="I114">
        <v>13</v>
      </c>
      <c r="J114">
        <v>10</v>
      </c>
      <c r="K114">
        <v>7</v>
      </c>
      <c r="L114" t="s">
        <v>145</v>
      </c>
      <c r="M114" t="s">
        <v>145</v>
      </c>
      <c r="O114" t="s">
        <v>5678</v>
      </c>
      <c r="P114" t="s">
        <v>144</v>
      </c>
      <c r="Q114" t="s">
        <v>144</v>
      </c>
      <c r="V114">
        <v>202.79300000000001</v>
      </c>
      <c r="W114">
        <v>202.79300000000001</v>
      </c>
      <c r="Y114" t="s">
        <v>5679</v>
      </c>
      <c r="Z114" t="s">
        <v>5680</v>
      </c>
      <c r="AA114" t="s">
        <v>5915</v>
      </c>
      <c r="AB114" t="s">
        <v>5916</v>
      </c>
    </row>
    <row r="115" spans="1:29" x14ac:dyDescent="0.35">
      <c r="A115">
        <v>114</v>
      </c>
      <c r="B115">
        <v>833.322</v>
      </c>
      <c r="C115" s="19">
        <v>833.31600000000003</v>
      </c>
      <c r="D115">
        <v>833.322</v>
      </c>
      <c r="E115">
        <v>833.32799999999997</v>
      </c>
      <c r="F115">
        <v>0.36180555555555555</v>
      </c>
      <c r="G115" t="s">
        <v>3290</v>
      </c>
      <c r="H115" t="s">
        <v>5677</v>
      </c>
      <c r="I115">
        <v>10</v>
      </c>
      <c r="J115">
        <v>11</v>
      </c>
      <c r="K115">
        <v>8</v>
      </c>
      <c r="L115" t="s">
        <v>145</v>
      </c>
      <c r="M115" t="s">
        <v>145</v>
      </c>
      <c r="O115" t="s">
        <v>5678</v>
      </c>
      <c r="P115" t="s">
        <v>144</v>
      </c>
      <c r="Q115" t="s">
        <v>144</v>
      </c>
      <c r="V115">
        <v>202.79400000000001</v>
      </c>
      <c r="W115">
        <v>202.79400000000001</v>
      </c>
      <c r="Y115" t="s">
        <v>5679</v>
      </c>
      <c r="Z115" t="s">
        <v>5680</v>
      </c>
      <c r="AA115" t="s">
        <v>5917</v>
      </c>
      <c r="AB115" t="s">
        <v>5918</v>
      </c>
    </row>
    <row r="116" spans="1:29" x14ac:dyDescent="0.35">
      <c r="A116">
        <v>115</v>
      </c>
      <c r="B116">
        <v>833.70699999999999</v>
      </c>
      <c r="C116" s="19">
        <v>833.702</v>
      </c>
      <c r="D116">
        <v>833.70699999999999</v>
      </c>
      <c r="E116">
        <v>833.71199999999999</v>
      </c>
      <c r="F116">
        <v>0.36875000000000002</v>
      </c>
      <c r="G116" t="s">
        <v>3290</v>
      </c>
      <c r="H116" t="s">
        <v>5677</v>
      </c>
      <c r="I116">
        <v>12</v>
      </c>
      <c r="J116">
        <v>9</v>
      </c>
      <c r="K116">
        <v>9</v>
      </c>
      <c r="L116" t="s">
        <v>145</v>
      </c>
      <c r="M116" t="s">
        <v>145</v>
      </c>
      <c r="O116" t="s">
        <v>5678</v>
      </c>
      <c r="P116" t="s">
        <v>144</v>
      </c>
      <c r="Q116" t="s">
        <v>144</v>
      </c>
      <c r="V116">
        <v>202.79400000000001</v>
      </c>
      <c r="W116">
        <v>202.79400000000001</v>
      </c>
      <c r="Y116" t="s">
        <v>5679</v>
      </c>
      <c r="Z116" t="s">
        <v>5690</v>
      </c>
      <c r="AA116" t="s">
        <v>5919</v>
      </c>
      <c r="AB116" t="s">
        <v>5920</v>
      </c>
    </row>
    <row r="117" spans="1:29" x14ac:dyDescent="0.35">
      <c r="A117">
        <v>116</v>
      </c>
      <c r="B117">
        <v>833.83</v>
      </c>
      <c r="C117" s="19">
        <v>833.82600000000002</v>
      </c>
      <c r="D117">
        <v>833.83</v>
      </c>
      <c r="E117">
        <v>833.83399999999995</v>
      </c>
      <c r="F117">
        <v>0.37222222222222223</v>
      </c>
      <c r="G117" t="s">
        <v>3290</v>
      </c>
      <c r="H117" t="s">
        <v>5677</v>
      </c>
      <c r="I117">
        <v>11</v>
      </c>
      <c r="J117">
        <v>8</v>
      </c>
      <c r="K117">
        <v>8</v>
      </c>
      <c r="L117" t="s">
        <v>145</v>
      </c>
      <c r="M117" t="s">
        <v>145</v>
      </c>
      <c r="O117" t="s">
        <v>5678</v>
      </c>
      <c r="P117" t="s">
        <v>144</v>
      </c>
      <c r="Q117" t="s">
        <v>144</v>
      </c>
      <c r="V117">
        <v>202.79400000000001</v>
      </c>
      <c r="W117">
        <v>202.79400000000001</v>
      </c>
      <c r="Y117" t="s">
        <v>5679</v>
      </c>
      <c r="Z117" t="s">
        <v>5690</v>
      </c>
      <c r="AA117" t="s">
        <v>5921</v>
      </c>
      <c r="AB117" t="s">
        <v>5922</v>
      </c>
    </row>
    <row r="118" spans="1:29" x14ac:dyDescent="0.35">
      <c r="A118">
        <v>117</v>
      </c>
      <c r="B118">
        <v>833.98500000000001</v>
      </c>
      <c r="C118" s="19">
        <v>833.98199999999997</v>
      </c>
      <c r="D118">
        <v>833.98500000000001</v>
      </c>
      <c r="E118">
        <v>833.98900000000003</v>
      </c>
      <c r="F118">
        <v>0.3576388888888889</v>
      </c>
      <c r="G118" t="s">
        <v>3290</v>
      </c>
      <c r="H118" t="s">
        <v>5677</v>
      </c>
      <c r="I118">
        <v>12</v>
      </c>
      <c r="J118">
        <v>7</v>
      </c>
      <c r="K118">
        <v>8</v>
      </c>
      <c r="L118" t="s">
        <v>145</v>
      </c>
      <c r="M118" t="s">
        <v>145</v>
      </c>
      <c r="O118" t="s">
        <v>5678</v>
      </c>
      <c r="P118" t="s">
        <v>144</v>
      </c>
      <c r="Q118" t="s">
        <v>144</v>
      </c>
      <c r="V118">
        <v>202.79400000000001</v>
      </c>
      <c r="W118">
        <v>202.79400000000001</v>
      </c>
      <c r="Y118" t="s">
        <v>5679</v>
      </c>
      <c r="Z118" t="s">
        <v>5690</v>
      </c>
      <c r="AA118" t="s">
        <v>5923</v>
      </c>
      <c r="AB118" t="s">
        <v>5924</v>
      </c>
    </row>
    <row r="119" spans="1:29" x14ac:dyDescent="0.35">
      <c r="A119">
        <v>118</v>
      </c>
      <c r="B119">
        <v>834.11900000000003</v>
      </c>
      <c r="C119" s="19">
        <v>834.11500000000001</v>
      </c>
      <c r="D119">
        <v>834.11900000000003</v>
      </c>
      <c r="E119">
        <v>834.12400000000002</v>
      </c>
      <c r="F119">
        <v>0.37222222222222223</v>
      </c>
      <c r="G119" t="s">
        <v>3290</v>
      </c>
      <c r="H119" t="s">
        <v>5677</v>
      </c>
      <c r="I119">
        <v>10</v>
      </c>
      <c r="J119">
        <v>9</v>
      </c>
      <c r="K119">
        <v>8</v>
      </c>
      <c r="L119" t="s">
        <v>145</v>
      </c>
      <c r="M119" t="s">
        <v>145</v>
      </c>
      <c r="O119" t="s">
        <v>5678</v>
      </c>
      <c r="P119" t="s">
        <v>144</v>
      </c>
      <c r="Q119" t="s">
        <v>144</v>
      </c>
      <c r="V119">
        <v>202.79400000000001</v>
      </c>
      <c r="W119">
        <v>202.79400000000001</v>
      </c>
      <c r="Y119" t="s">
        <v>5679</v>
      </c>
      <c r="Z119" t="s">
        <v>5690</v>
      </c>
      <c r="AA119" t="s">
        <v>5925</v>
      </c>
      <c r="AB119" t="s">
        <v>5926</v>
      </c>
    </row>
    <row r="120" spans="1:29" x14ac:dyDescent="0.35">
      <c r="A120">
        <v>119</v>
      </c>
      <c r="B120">
        <v>834.49099999999999</v>
      </c>
      <c r="C120" s="19">
        <v>834.48699999999997</v>
      </c>
      <c r="D120">
        <v>834.49099999999999</v>
      </c>
      <c r="E120">
        <v>834.495</v>
      </c>
      <c r="F120">
        <v>0.3576388888888889</v>
      </c>
      <c r="G120" t="s">
        <v>3290</v>
      </c>
      <c r="H120" t="s">
        <v>5677</v>
      </c>
      <c r="I120">
        <v>11</v>
      </c>
      <c r="J120">
        <v>7</v>
      </c>
      <c r="K120">
        <v>7</v>
      </c>
      <c r="L120" t="s">
        <v>145</v>
      </c>
      <c r="M120" t="s">
        <v>145</v>
      </c>
      <c r="O120" t="s">
        <v>5678</v>
      </c>
      <c r="P120" t="s">
        <v>144</v>
      </c>
      <c r="Q120" t="s">
        <v>144</v>
      </c>
      <c r="V120">
        <v>202.79400000000001</v>
      </c>
      <c r="W120">
        <v>202.79400000000001</v>
      </c>
      <c r="Y120" t="s">
        <v>5679</v>
      </c>
      <c r="Z120" t="s">
        <v>5690</v>
      </c>
      <c r="AA120" t="s">
        <v>5927</v>
      </c>
      <c r="AB120" t="s">
        <v>5928</v>
      </c>
    </row>
    <row r="121" spans="1:29" x14ac:dyDescent="0.35">
      <c r="A121">
        <v>120</v>
      </c>
      <c r="B121">
        <v>834.64499999999998</v>
      </c>
      <c r="C121" s="19">
        <v>834.64200000000005</v>
      </c>
      <c r="D121">
        <v>834.64499999999998</v>
      </c>
      <c r="E121">
        <v>834.64800000000002</v>
      </c>
      <c r="F121">
        <v>0.36041666666666666</v>
      </c>
      <c r="G121" t="s">
        <v>3290</v>
      </c>
      <c r="H121" t="s">
        <v>5677</v>
      </c>
      <c r="I121">
        <v>10</v>
      </c>
      <c r="J121">
        <v>7</v>
      </c>
      <c r="K121">
        <v>7</v>
      </c>
      <c r="L121" t="s">
        <v>145</v>
      </c>
      <c r="M121" t="s">
        <v>145</v>
      </c>
      <c r="O121" t="s">
        <v>5678</v>
      </c>
      <c r="P121" t="s">
        <v>144</v>
      </c>
      <c r="Q121" t="s">
        <v>144</v>
      </c>
      <c r="V121">
        <v>202.79300000000001</v>
      </c>
      <c r="W121">
        <v>202.79300000000001</v>
      </c>
      <c r="Y121" t="s">
        <v>5679</v>
      </c>
      <c r="Z121" t="s">
        <v>5690</v>
      </c>
      <c r="AA121" t="s">
        <v>5929</v>
      </c>
      <c r="AB121" t="s">
        <v>5930</v>
      </c>
    </row>
    <row r="122" spans="1:29" x14ac:dyDescent="0.35">
      <c r="A122">
        <v>121</v>
      </c>
      <c r="B122">
        <v>834.88</v>
      </c>
      <c r="C122" s="19">
        <v>834.87400000000002</v>
      </c>
      <c r="D122">
        <v>834.88</v>
      </c>
      <c r="E122">
        <v>834.88499999999999</v>
      </c>
      <c r="F122">
        <v>0.35416666666666669</v>
      </c>
      <c r="G122" t="s">
        <v>3290</v>
      </c>
      <c r="H122" t="s">
        <v>5677</v>
      </c>
      <c r="I122">
        <v>10</v>
      </c>
      <c r="J122">
        <v>11</v>
      </c>
      <c r="K122">
        <v>7</v>
      </c>
      <c r="L122" t="s">
        <v>145</v>
      </c>
      <c r="M122" t="s">
        <v>145</v>
      </c>
      <c r="O122" t="s">
        <v>5859</v>
      </c>
      <c r="P122" t="s">
        <v>144</v>
      </c>
      <c r="Q122" t="s">
        <v>144</v>
      </c>
      <c r="V122">
        <v>202.79300000000001</v>
      </c>
      <c r="W122">
        <v>202.79300000000001</v>
      </c>
      <c r="Y122" t="s">
        <v>5679</v>
      </c>
      <c r="Z122" t="s">
        <v>5680</v>
      </c>
      <c r="AA122" t="s">
        <v>5931</v>
      </c>
      <c r="AB122" t="s">
        <v>5932</v>
      </c>
    </row>
    <row r="123" spans="1:29" x14ac:dyDescent="0.35">
      <c r="A123">
        <v>122</v>
      </c>
      <c r="B123">
        <v>834.93899999999996</v>
      </c>
      <c r="C123" s="19">
        <v>834.93100000000004</v>
      </c>
      <c r="D123">
        <v>834.93899999999996</v>
      </c>
      <c r="E123">
        <v>834.94600000000003</v>
      </c>
      <c r="F123">
        <v>0.36041666666666666</v>
      </c>
      <c r="G123" t="s">
        <v>3290</v>
      </c>
      <c r="H123" t="s">
        <v>5677</v>
      </c>
      <c r="I123">
        <v>11</v>
      </c>
      <c r="J123">
        <v>14</v>
      </c>
      <c r="K123">
        <v>11</v>
      </c>
      <c r="L123" t="s">
        <v>145</v>
      </c>
      <c r="M123" t="s">
        <v>145</v>
      </c>
      <c r="O123" t="s">
        <v>5683</v>
      </c>
      <c r="P123" t="s">
        <v>144</v>
      </c>
      <c r="Q123" t="s">
        <v>144</v>
      </c>
      <c r="V123">
        <v>202.79300000000001</v>
      </c>
      <c r="W123">
        <v>202.79300000000001</v>
      </c>
      <c r="Y123" t="s">
        <v>5679</v>
      </c>
      <c r="Z123" t="s">
        <v>5687</v>
      </c>
      <c r="AA123" t="s">
        <v>5933</v>
      </c>
      <c r="AB123" t="s">
        <v>5934</v>
      </c>
    </row>
    <row r="124" spans="1:29" x14ac:dyDescent="0.35">
      <c r="A124">
        <v>123</v>
      </c>
      <c r="B124">
        <v>835.09400000000005</v>
      </c>
      <c r="C124" s="19">
        <v>835.09100000000001</v>
      </c>
      <c r="D124">
        <v>835.09400000000005</v>
      </c>
      <c r="E124">
        <v>835.09799999999996</v>
      </c>
      <c r="F124">
        <v>0.37222222222222223</v>
      </c>
      <c r="G124" t="s">
        <v>3290</v>
      </c>
      <c r="H124" t="s">
        <v>5677</v>
      </c>
      <c r="I124">
        <v>12</v>
      </c>
      <c r="J124">
        <v>7</v>
      </c>
      <c r="K124">
        <v>7</v>
      </c>
      <c r="L124" t="s">
        <v>145</v>
      </c>
      <c r="M124" t="s">
        <v>145</v>
      </c>
      <c r="O124" t="s">
        <v>5678</v>
      </c>
      <c r="P124" t="s">
        <v>144</v>
      </c>
      <c r="Q124" t="s">
        <v>144</v>
      </c>
      <c r="V124">
        <v>202.79300000000001</v>
      </c>
      <c r="W124">
        <v>202.79300000000001</v>
      </c>
      <c r="Y124" t="s">
        <v>5679</v>
      </c>
      <c r="Z124" t="s">
        <v>5690</v>
      </c>
      <c r="AA124" t="s">
        <v>5935</v>
      </c>
      <c r="AB124" t="s">
        <v>5936</v>
      </c>
    </row>
    <row r="125" spans="1:29" x14ac:dyDescent="0.35">
      <c r="A125">
        <v>124</v>
      </c>
      <c r="B125">
        <v>835.79499999999996</v>
      </c>
      <c r="C125" s="19">
        <v>835.79200000000003</v>
      </c>
      <c r="D125">
        <v>835.79499999999996</v>
      </c>
      <c r="E125">
        <v>835.798</v>
      </c>
      <c r="F125">
        <v>0.3611111111111111</v>
      </c>
      <c r="G125" t="s">
        <v>3290</v>
      </c>
      <c r="H125" t="s">
        <v>5677</v>
      </c>
      <c r="I125">
        <v>12</v>
      </c>
      <c r="J125">
        <v>7</v>
      </c>
      <c r="K125">
        <v>8</v>
      </c>
      <c r="L125" t="s">
        <v>145</v>
      </c>
      <c r="M125" t="s">
        <v>55</v>
      </c>
      <c r="N125">
        <v>4</v>
      </c>
      <c r="O125" t="s">
        <v>5678</v>
      </c>
      <c r="P125" t="s">
        <v>144</v>
      </c>
      <c r="Q125" t="s">
        <v>144</v>
      </c>
      <c r="V125">
        <v>202.791</v>
      </c>
      <c r="W125">
        <v>202.791</v>
      </c>
      <c r="Y125" t="s">
        <v>5679</v>
      </c>
      <c r="Z125" t="s">
        <v>5690</v>
      </c>
      <c r="AA125" t="s">
        <v>5937</v>
      </c>
      <c r="AB125" t="s">
        <v>5938</v>
      </c>
      <c r="AC125">
        <v>4</v>
      </c>
    </row>
    <row r="126" spans="1:29" hidden="1" x14ac:dyDescent="0.35">
      <c r="A126">
        <v>125</v>
      </c>
      <c r="B126">
        <v>835.80499999999995</v>
      </c>
      <c r="C126" s="19">
        <v>835.79200000000003</v>
      </c>
      <c r="D126">
        <v>835.80499999999995</v>
      </c>
      <c r="E126">
        <v>835.81899999999996</v>
      </c>
      <c r="F126">
        <v>0.36249999999999999</v>
      </c>
      <c r="G126" t="s">
        <v>5823</v>
      </c>
      <c r="H126" t="s">
        <v>5677</v>
      </c>
      <c r="I126">
        <v>12</v>
      </c>
      <c r="J126">
        <v>27</v>
      </c>
      <c r="K126">
        <v>12</v>
      </c>
      <c r="L126" t="s">
        <v>55</v>
      </c>
      <c r="M126" t="s">
        <v>145</v>
      </c>
      <c r="N126">
        <v>4</v>
      </c>
      <c r="O126" t="s">
        <v>5939</v>
      </c>
      <c r="P126" t="s">
        <v>144</v>
      </c>
      <c r="Q126" t="s">
        <v>144</v>
      </c>
      <c r="V126">
        <v>202.791</v>
      </c>
      <c r="W126">
        <v>202.791</v>
      </c>
      <c r="Y126" t="s">
        <v>5679</v>
      </c>
      <c r="Z126" t="s">
        <v>5851</v>
      </c>
      <c r="AA126" t="s">
        <v>5940</v>
      </c>
      <c r="AB126" t="s">
        <v>5938</v>
      </c>
      <c r="AC126">
        <v>4</v>
      </c>
    </row>
    <row r="127" spans="1:29" x14ac:dyDescent="0.35">
      <c r="A127">
        <v>126</v>
      </c>
      <c r="B127">
        <v>835.81399999999996</v>
      </c>
      <c r="C127" s="19">
        <v>835.80899999999997</v>
      </c>
      <c r="D127">
        <v>835.81399999999996</v>
      </c>
      <c r="E127">
        <v>835.81899999999996</v>
      </c>
      <c r="F127">
        <v>0.36388888888888887</v>
      </c>
      <c r="G127" t="s">
        <v>3290</v>
      </c>
      <c r="H127" t="s">
        <v>5677</v>
      </c>
      <c r="I127">
        <v>11</v>
      </c>
      <c r="J127">
        <v>10</v>
      </c>
      <c r="K127">
        <v>8</v>
      </c>
      <c r="L127" t="s">
        <v>145</v>
      </c>
      <c r="M127" t="s">
        <v>55</v>
      </c>
      <c r="N127">
        <v>4</v>
      </c>
      <c r="O127" t="s">
        <v>5678</v>
      </c>
      <c r="P127" t="s">
        <v>144</v>
      </c>
      <c r="Q127" t="s">
        <v>144</v>
      </c>
      <c r="V127">
        <v>202.791</v>
      </c>
      <c r="W127">
        <v>202.791</v>
      </c>
      <c r="Y127" t="s">
        <v>5679</v>
      </c>
      <c r="Z127" t="s">
        <v>5690</v>
      </c>
      <c r="AA127" t="s">
        <v>5941</v>
      </c>
      <c r="AB127" t="s">
        <v>5942</v>
      </c>
      <c r="AC127">
        <v>4</v>
      </c>
    </row>
    <row r="128" spans="1:29" x14ac:dyDescent="0.35">
      <c r="A128">
        <v>127</v>
      </c>
      <c r="B128">
        <v>835.89800000000002</v>
      </c>
      <c r="C128" s="19">
        <v>835.89300000000003</v>
      </c>
      <c r="D128">
        <v>835.89800000000002</v>
      </c>
      <c r="E128">
        <v>835.904</v>
      </c>
      <c r="F128">
        <v>0.35347222222222224</v>
      </c>
      <c r="G128" t="s">
        <v>3290</v>
      </c>
      <c r="H128" t="s">
        <v>5677</v>
      </c>
      <c r="I128">
        <v>10</v>
      </c>
      <c r="J128">
        <v>11</v>
      </c>
      <c r="K128">
        <v>10</v>
      </c>
      <c r="L128" t="s">
        <v>145</v>
      </c>
      <c r="M128" t="s">
        <v>145</v>
      </c>
      <c r="O128" t="s">
        <v>5678</v>
      </c>
      <c r="P128" t="s">
        <v>144</v>
      </c>
      <c r="Q128" t="s">
        <v>144</v>
      </c>
      <c r="V128">
        <v>202.79</v>
      </c>
      <c r="W128">
        <v>202.79</v>
      </c>
      <c r="Y128" t="s">
        <v>5679</v>
      </c>
      <c r="Z128" t="s">
        <v>5680</v>
      </c>
      <c r="AA128" t="s">
        <v>5943</v>
      </c>
      <c r="AB128" t="s">
        <v>5944</v>
      </c>
    </row>
    <row r="129" spans="1:29" x14ac:dyDescent="0.35">
      <c r="A129">
        <v>128</v>
      </c>
      <c r="B129">
        <v>836.35299999999995</v>
      </c>
      <c r="C129" s="19">
        <v>836.34900000000005</v>
      </c>
      <c r="D129">
        <v>836.35299999999995</v>
      </c>
      <c r="E129">
        <v>836.35699999999997</v>
      </c>
      <c r="F129">
        <v>0.36805555555555558</v>
      </c>
      <c r="G129" t="s">
        <v>3290</v>
      </c>
      <c r="H129" t="s">
        <v>5677</v>
      </c>
      <c r="I129">
        <v>13</v>
      </c>
      <c r="J129">
        <v>8</v>
      </c>
      <c r="K129">
        <v>10</v>
      </c>
      <c r="L129" t="s">
        <v>145</v>
      </c>
      <c r="M129" t="s">
        <v>145</v>
      </c>
      <c r="O129" t="s">
        <v>5678</v>
      </c>
      <c r="P129" t="s">
        <v>144</v>
      </c>
      <c r="Q129" t="s">
        <v>144</v>
      </c>
      <c r="V129">
        <v>202.78800000000001</v>
      </c>
      <c r="W129">
        <v>202.78800000000001</v>
      </c>
      <c r="Y129" t="s">
        <v>5679</v>
      </c>
      <c r="Z129" t="s">
        <v>5690</v>
      </c>
      <c r="AA129" t="s">
        <v>5945</v>
      </c>
      <c r="AB129" t="s">
        <v>5946</v>
      </c>
    </row>
    <row r="130" spans="1:29" x14ac:dyDescent="0.35">
      <c r="A130">
        <v>129</v>
      </c>
      <c r="B130">
        <v>836.61</v>
      </c>
      <c r="C130" s="19">
        <v>836.60500000000002</v>
      </c>
      <c r="D130">
        <v>836.61</v>
      </c>
      <c r="E130">
        <v>836.61500000000001</v>
      </c>
      <c r="F130">
        <v>0.36736111111111114</v>
      </c>
      <c r="G130" t="s">
        <v>3290</v>
      </c>
      <c r="H130" t="s">
        <v>5677</v>
      </c>
      <c r="I130">
        <v>11</v>
      </c>
      <c r="J130">
        <v>10</v>
      </c>
      <c r="K130">
        <v>7</v>
      </c>
      <c r="L130" t="s">
        <v>145</v>
      </c>
      <c r="M130" t="s">
        <v>145</v>
      </c>
      <c r="O130" t="s">
        <v>5678</v>
      </c>
      <c r="P130" t="s">
        <v>144</v>
      </c>
      <c r="Q130" t="s">
        <v>144</v>
      </c>
      <c r="V130">
        <v>202.786</v>
      </c>
      <c r="W130">
        <v>202.786</v>
      </c>
      <c r="Y130" t="s">
        <v>5679</v>
      </c>
      <c r="Z130" t="s">
        <v>5690</v>
      </c>
      <c r="AA130" t="s">
        <v>5947</v>
      </c>
      <c r="AB130" t="s">
        <v>5948</v>
      </c>
    </row>
    <row r="131" spans="1:29" x14ac:dyDescent="0.35">
      <c r="A131">
        <v>130</v>
      </c>
      <c r="B131">
        <v>836.93399999999997</v>
      </c>
      <c r="C131" s="19">
        <v>836.92899999999997</v>
      </c>
      <c r="D131">
        <v>836.93399999999997</v>
      </c>
      <c r="E131">
        <v>836.94</v>
      </c>
      <c r="F131">
        <v>0.37152777777777779</v>
      </c>
      <c r="G131" t="s">
        <v>3290</v>
      </c>
      <c r="H131" t="s">
        <v>5677</v>
      </c>
      <c r="I131">
        <v>11</v>
      </c>
      <c r="J131">
        <v>11</v>
      </c>
      <c r="K131">
        <v>7</v>
      </c>
      <c r="L131" t="s">
        <v>145</v>
      </c>
      <c r="M131" t="s">
        <v>145</v>
      </c>
      <c r="O131" t="s">
        <v>5678</v>
      </c>
      <c r="P131" t="s">
        <v>144</v>
      </c>
      <c r="Q131" t="s">
        <v>144</v>
      </c>
      <c r="V131">
        <v>202.78399999999999</v>
      </c>
      <c r="W131">
        <v>202.78399999999999</v>
      </c>
      <c r="Y131" t="s">
        <v>5679</v>
      </c>
      <c r="Z131" t="s">
        <v>5680</v>
      </c>
      <c r="AA131" t="s">
        <v>5949</v>
      </c>
      <c r="AB131" t="s">
        <v>5950</v>
      </c>
    </row>
    <row r="132" spans="1:29" x14ac:dyDescent="0.35">
      <c r="A132">
        <v>131</v>
      </c>
      <c r="B132">
        <v>837.87</v>
      </c>
      <c r="C132" s="19">
        <v>837.86500000000001</v>
      </c>
      <c r="D132">
        <v>837.87</v>
      </c>
      <c r="E132">
        <v>837.87400000000002</v>
      </c>
      <c r="F132">
        <v>0.35972222222222222</v>
      </c>
      <c r="G132" t="s">
        <v>3290</v>
      </c>
      <c r="H132" t="s">
        <v>5677</v>
      </c>
      <c r="I132">
        <v>11</v>
      </c>
      <c r="J132">
        <v>9</v>
      </c>
      <c r="K132">
        <v>11</v>
      </c>
      <c r="L132" t="s">
        <v>145</v>
      </c>
      <c r="M132" t="s">
        <v>145</v>
      </c>
      <c r="O132" t="s">
        <v>5683</v>
      </c>
      <c r="P132" t="s">
        <v>144</v>
      </c>
      <c r="Q132" t="s">
        <v>144</v>
      </c>
      <c r="V132">
        <v>202.779</v>
      </c>
      <c r="W132">
        <v>202.779</v>
      </c>
      <c r="Y132" t="s">
        <v>5679</v>
      </c>
      <c r="Z132" t="s">
        <v>5684</v>
      </c>
      <c r="AA132" t="s">
        <v>5951</v>
      </c>
      <c r="AB132" t="s">
        <v>5952</v>
      </c>
    </row>
    <row r="133" spans="1:29" x14ac:dyDescent="0.35">
      <c r="A133">
        <v>132</v>
      </c>
      <c r="B133">
        <v>838.09</v>
      </c>
      <c r="C133" s="19">
        <v>838.08600000000001</v>
      </c>
      <c r="D133">
        <v>838.09</v>
      </c>
      <c r="E133">
        <v>838.09400000000005</v>
      </c>
      <c r="F133">
        <v>0.35694444444444445</v>
      </c>
      <c r="G133" t="s">
        <v>3290</v>
      </c>
      <c r="H133" t="s">
        <v>5677</v>
      </c>
      <c r="I133">
        <v>12</v>
      </c>
      <c r="J133">
        <v>8</v>
      </c>
      <c r="K133">
        <v>8</v>
      </c>
      <c r="L133" t="s">
        <v>145</v>
      </c>
      <c r="M133" t="s">
        <v>145</v>
      </c>
      <c r="O133" t="s">
        <v>5678</v>
      </c>
      <c r="P133" t="s">
        <v>144</v>
      </c>
      <c r="Q133" t="s">
        <v>144</v>
      </c>
      <c r="V133">
        <v>202.77799999999999</v>
      </c>
      <c r="W133">
        <v>202.77799999999999</v>
      </c>
      <c r="Y133" t="s">
        <v>5679</v>
      </c>
      <c r="Z133" t="s">
        <v>5690</v>
      </c>
      <c r="AA133" t="s">
        <v>5953</v>
      </c>
      <c r="AB133" t="s">
        <v>5954</v>
      </c>
    </row>
    <row r="134" spans="1:29" x14ac:dyDescent="0.35">
      <c r="A134">
        <v>133</v>
      </c>
      <c r="B134">
        <v>838.31899999999996</v>
      </c>
      <c r="C134" s="19">
        <v>838.31299999999999</v>
      </c>
      <c r="D134">
        <v>838.31899999999996</v>
      </c>
      <c r="E134">
        <v>838.32500000000005</v>
      </c>
      <c r="F134">
        <v>0.35833333333333334</v>
      </c>
      <c r="G134" t="s">
        <v>3290</v>
      </c>
      <c r="H134" t="s">
        <v>5677</v>
      </c>
      <c r="I134">
        <v>11</v>
      </c>
      <c r="J134">
        <v>12</v>
      </c>
      <c r="K134">
        <v>11</v>
      </c>
      <c r="L134" t="s">
        <v>145</v>
      </c>
      <c r="M134" t="s">
        <v>145</v>
      </c>
      <c r="O134" t="s">
        <v>5683</v>
      </c>
      <c r="P134" t="s">
        <v>144</v>
      </c>
      <c r="Q134" t="s">
        <v>144</v>
      </c>
      <c r="V134">
        <v>202.77699999999999</v>
      </c>
      <c r="W134">
        <v>202.77699999999999</v>
      </c>
      <c r="Y134" t="s">
        <v>5679</v>
      </c>
      <c r="Z134" t="s">
        <v>5687</v>
      </c>
      <c r="AA134" t="s">
        <v>5955</v>
      </c>
      <c r="AB134" t="s">
        <v>5956</v>
      </c>
    </row>
    <row r="135" spans="1:29" x14ac:dyDescent="0.35">
      <c r="A135">
        <v>134</v>
      </c>
      <c r="B135">
        <v>838.50300000000004</v>
      </c>
      <c r="C135" s="19">
        <v>838.49900000000002</v>
      </c>
      <c r="D135">
        <v>838.50300000000004</v>
      </c>
      <c r="E135">
        <v>838.50599999999997</v>
      </c>
      <c r="F135">
        <v>0.35694444444444445</v>
      </c>
      <c r="G135" t="s">
        <v>3290</v>
      </c>
      <c r="H135" t="s">
        <v>5677</v>
      </c>
      <c r="I135">
        <v>11</v>
      </c>
      <c r="J135">
        <v>7</v>
      </c>
      <c r="K135">
        <v>8</v>
      </c>
      <c r="L135" t="s">
        <v>145</v>
      </c>
      <c r="M135" t="s">
        <v>145</v>
      </c>
      <c r="O135" t="s">
        <v>5678</v>
      </c>
      <c r="P135" t="s">
        <v>144</v>
      </c>
      <c r="Q135" t="s">
        <v>144</v>
      </c>
      <c r="V135">
        <v>202.77600000000001</v>
      </c>
      <c r="W135">
        <v>202.77600000000001</v>
      </c>
      <c r="Y135" t="s">
        <v>5679</v>
      </c>
      <c r="Z135" t="s">
        <v>5690</v>
      </c>
      <c r="AA135" t="s">
        <v>5957</v>
      </c>
      <c r="AB135" t="s">
        <v>5958</v>
      </c>
    </row>
    <row r="136" spans="1:29" x14ac:dyDescent="0.35">
      <c r="A136">
        <v>135</v>
      </c>
      <c r="B136">
        <v>838.846</v>
      </c>
      <c r="C136" s="19">
        <v>838.83900000000006</v>
      </c>
      <c r="D136">
        <v>838.846</v>
      </c>
      <c r="E136">
        <v>838.85400000000004</v>
      </c>
      <c r="F136">
        <v>0.37430555555555556</v>
      </c>
      <c r="G136" t="s">
        <v>3290</v>
      </c>
      <c r="H136" t="s">
        <v>5677</v>
      </c>
      <c r="I136">
        <v>11</v>
      </c>
      <c r="J136">
        <v>15</v>
      </c>
      <c r="K136">
        <v>12</v>
      </c>
      <c r="L136" t="s">
        <v>145</v>
      </c>
      <c r="M136" t="s">
        <v>55</v>
      </c>
      <c r="N136">
        <v>5</v>
      </c>
      <c r="O136" t="s">
        <v>5683</v>
      </c>
      <c r="P136" t="s">
        <v>144</v>
      </c>
      <c r="Q136" t="s">
        <v>144</v>
      </c>
      <c r="V136">
        <v>202.774</v>
      </c>
      <c r="W136">
        <v>202.774</v>
      </c>
      <c r="Y136" t="s">
        <v>5679</v>
      </c>
      <c r="Z136" t="s">
        <v>5687</v>
      </c>
      <c r="AA136" t="s">
        <v>5959</v>
      </c>
      <c r="AB136" t="s">
        <v>5960</v>
      </c>
      <c r="AC136">
        <v>5</v>
      </c>
    </row>
    <row r="137" spans="1:29" hidden="1" x14ac:dyDescent="0.35">
      <c r="A137">
        <v>136</v>
      </c>
      <c r="B137">
        <v>838.86</v>
      </c>
      <c r="C137" s="19">
        <v>838.83900000000006</v>
      </c>
      <c r="D137">
        <v>838.86</v>
      </c>
      <c r="E137">
        <v>838.88099999999997</v>
      </c>
      <c r="F137">
        <v>0.37361111111111112</v>
      </c>
      <c r="G137" t="s">
        <v>5823</v>
      </c>
      <c r="H137" t="s">
        <v>5677</v>
      </c>
      <c r="I137">
        <v>15</v>
      </c>
      <c r="J137">
        <v>42</v>
      </c>
      <c r="K137">
        <v>14</v>
      </c>
      <c r="L137" t="s">
        <v>55</v>
      </c>
      <c r="M137" t="s">
        <v>145</v>
      </c>
      <c r="N137">
        <v>5</v>
      </c>
      <c r="O137" t="s">
        <v>5683</v>
      </c>
      <c r="P137" t="s">
        <v>144</v>
      </c>
      <c r="Q137" t="s">
        <v>144</v>
      </c>
      <c r="V137">
        <v>202.774</v>
      </c>
      <c r="W137">
        <v>202.774</v>
      </c>
      <c r="Y137" t="s">
        <v>5679</v>
      </c>
      <c r="Z137" t="s">
        <v>5851</v>
      </c>
      <c r="AA137" t="s">
        <v>5961</v>
      </c>
      <c r="AB137" t="s">
        <v>5962</v>
      </c>
      <c r="AC137">
        <v>5</v>
      </c>
    </row>
    <row r="138" spans="1:29" x14ac:dyDescent="0.35">
      <c r="A138">
        <v>137</v>
      </c>
      <c r="B138">
        <v>838.87599999999998</v>
      </c>
      <c r="C138" s="19">
        <v>838.87199999999996</v>
      </c>
      <c r="D138">
        <v>838.87599999999998</v>
      </c>
      <c r="E138">
        <v>838.88099999999997</v>
      </c>
      <c r="F138">
        <v>0.37152777777777779</v>
      </c>
      <c r="G138" t="s">
        <v>3290</v>
      </c>
      <c r="H138" t="s">
        <v>5677</v>
      </c>
      <c r="I138">
        <v>15</v>
      </c>
      <c r="J138">
        <v>9</v>
      </c>
      <c r="K138">
        <v>6</v>
      </c>
      <c r="L138" t="s">
        <v>145</v>
      </c>
      <c r="M138" t="s">
        <v>55</v>
      </c>
      <c r="N138">
        <v>5</v>
      </c>
      <c r="O138" t="s">
        <v>5678</v>
      </c>
      <c r="P138" t="s">
        <v>144</v>
      </c>
      <c r="Q138" t="s">
        <v>144</v>
      </c>
      <c r="V138">
        <v>202.773</v>
      </c>
      <c r="W138">
        <v>202.773</v>
      </c>
      <c r="Y138" t="s">
        <v>5679</v>
      </c>
      <c r="Z138" t="s">
        <v>5690</v>
      </c>
      <c r="AA138" t="s">
        <v>5963</v>
      </c>
      <c r="AB138" t="s">
        <v>5962</v>
      </c>
      <c r="AC138">
        <v>5</v>
      </c>
    </row>
    <row r="139" spans="1:29" x14ac:dyDescent="0.35">
      <c r="A139">
        <v>138</v>
      </c>
      <c r="B139">
        <v>838.92600000000004</v>
      </c>
      <c r="C139" s="19">
        <v>838.92100000000005</v>
      </c>
      <c r="D139">
        <v>838.92600000000004</v>
      </c>
      <c r="E139">
        <v>838.93</v>
      </c>
      <c r="F139">
        <v>0.36805555555555558</v>
      </c>
      <c r="G139" t="s">
        <v>3290</v>
      </c>
      <c r="H139" t="s">
        <v>5677</v>
      </c>
      <c r="I139">
        <v>11</v>
      </c>
      <c r="J139">
        <v>9</v>
      </c>
      <c r="K139">
        <v>7</v>
      </c>
      <c r="L139" t="s">
        <v>145</v>
      </c>
      <c r="M139" t="s">
        <v>145</v>
      </c>
      <c r="O139" t="s">
        <v>5678</v>
      </c>
      <c r="P139" t="s">
        <v>144</v>
      </c>
      <c r="Q139" t="s">
        <v>144</v>
      </c>
      <c r="V139">
        <v>202.773</v>
      </c>
      <c r="W139">
        <v>202.773</v>
      </c>
      <c r="Y139" t="s">
        <v>5679</v>
      </c>
      <c r="Z139" t="s">
        <v>5690</v>
      </c>
      <c r="AA139" t="s">
        <v>5964</v>
      </c>
      <c r="AB139" t="s">
        <v>5965</v>
      </c>
    </row>
    <row r="140" spans="1:29" x14ac:dyDescent="0.35">
      <c r="A140">
        <v>139</v>
      </c>
      <c r="B140">
        <v>839.04</v>
      </c>
      <c r="C140" s="19">
        <v>839.03599999999994</v>
      </c>
      <c r="D140">
        <v>839.04</v>
      </c>
      <c r="E140">
        <v>839.04499999999996</v>
      </c>
      <c r="F140">
        <v>0.36041666666666666</v>
      </c>
      <c r="G140" t="s">
        <v>3290</v>
      </c>
      <c r="H140" t="s">
        <v>5677</v>
      </c>
      <c r="I140">
        <v>10</v>
      </c>
      <c r="J140">
        <v>9</v>
      </c>
      <c r="K140">
        <v>15</v>
      </c>
      <c r="L140" t="s">
        <v>145</v>
      </c>
      <c r="M140" t="s">
        <v>145</v>
      </c>
      <c r="O140" t="s">
        <v>5683</v>
      </c>
      <c r="P140" t="s">
        <v>144</v>
      </c>
      <c r="Q140" t="s">
        <v>144</v>
      </c>
      <c r="V140">
        <v>202.77199999999999</v>
      </c>
      <c r="W140">
        <v>202.77199999999999</v>
      </c>
      <c r="Y140" t="s">
        <v>5679</v>
      </c>
      <c r="Z140" t="s">
        <v>5684</v>
      </c>
      <c r="AA140" t="s">
        <v>5966</v>
      </c>
      <c r="AB140" t="s">
        <v>5967</v>
      </c>
    </row>
    <row r="141" spans="1:29" x14ac:dyDescent="0.35">
      <c r="A141">
        <v>140</v>
      </c>
      <c r="B141">
        <v>839.59900000000005</v>
      </c>
      <c r="C141" s="19">
        <v>839.59500000000003</v>
      </c>
      <c r="D141">
        <v>839.59900000000005</v>
      </c>
      <c r="E141">
        <v>839.60299999999995</v>
      </c>
      <c r="F141">
        <v>0.35972222222222222</v>
      </c>
      <c r="G141" t="s">
        <v>3290</v>
      </c>
      <c r="H141" t="s">
        <v>5677</v>
      </c>
      <c r="I141">
        <v>12</v>
      </c>
      <c r="J141">
        <v>8</v>
      </c>
      <c r="K141">
        <v>9</v>
      </c>
      <c r="L141" t="s">
        <v>145</v>
      </c>
      <c r="M141" t="s">
        <v>145</v>
      </c>
      <c r="O141" t="s">
        <v>5678</v>
      </c>
      <c r="P141" t="s">
        <v>144</v>
      </c>
      <c r="Q141" t="s">
        <v>144</v>
      </c>
      <c r="V141">
        <v>202.76900000000001</v>
      </c>
      <c r="W141">
        <v>202.76900000000001</v>
      </c>
      <c r="Y141" t="s">
        <v>5679</v>
      </c>
      <c r="Z141" t="s">
        <v>5690</v>
      </c>
      <c r="AA141" t="s">
        <v>5968</v>
      </c>
      <c r="AB141" t="s">
        <v>5969</v>
      </c>
    </row>
    <row r="142" spans="1:29" x14ac:dyDescent="0.35">
      <c r="A142">
        <v>141</v>
      </c>
      <c r="B142">
        <v>839.95299999999997</v>
      </c>
      <c r="C142" s="19">
        <v>839.947</v>
      </c>
      <c r="D142">
        <v>839.95299999999997</v>
      </c>
      <c r="E142">
        <v>839.95799999999997</v>
      </c>
      <c r="F142">
        <v>0.3611111111111111</v>
      </c>
      <c r="G142" t="s">
        <v>3290</v>
      </c>
      <c r="H142" t="s">
        <v>5677</v>
      </c>
      <c r="I142">
        <v>12</v>
      </c>
      <c r="J142">
        <v>10</v>
      </c>
      <c r="K142">
        <v>9</v>
      </c>
      <c r="L142" t="s">
        <v>145</v>
      </c>
      <c r="M142" t="s">
        <v>145</v>
      </c>
      <c r="O142" t="s">
        <v>5678</v>
      </c>
      <c r="P142" t="s">
        <v>144</v>
      </c>
      <c r="Q142" t="s">
        <v>144</v>
      </c>
      <c r="V142">
        <v>202.767</v>
      </c>
      <c r="W142">
        <v>202.767</v>
      </c>
      <c r="Y142" t="s">
        <v>5679</v>
      </c>
      <c r="Z142" t="s">
        <v>5680</v>
      </c>
      <c r="AA142" t="s">
        <v>5970</v>
      </c>
      <c r="AB142" t="s">
        <v>5971</v>
      </c>
    </row>
    <row r="143" spans="1:29" x14ac:dyDescent="0.35">
      <c r="A143">
        <v>142</v>
      </c>
      <c r="B143">
        <v>840.029</v>
      </c>
      <c r="C143" s="19">
        <v>840.02499999999998</v>
      </c>
      <c r="D143">
        <v>840.029</v>
      </c>
      <c r="E143">
        <v>840.03300000000002</v>
      </c>
      <c r="F143">
        <v>0.35972222222222222</v>
      </c>
      <c r="G143" t="s">
        <v>3290</v>
      </c>
      <c r="H143" t="s">
        <v>5677</v>
      </c>
      <c r="I143">
        <v>12</v>
      </c>
      <c r="J143">
        <v>8</v>
      </c>
      <c r="K143">
        <v>10</v>
      </c>
      <c r="L143" t="s">
        <v>145</v>
      </c>
      <c r="M143" t="s">
        <v>145</v>
      </c>
      <c r="O143" t="s">
        <v>5678</v>
      </c>
      <c r="P143" t="s">
        <v>144</v>
      </c>
      <c r="Q143" t="s">
        <v>144</v>
      </c>
      <c r="V143">
        <v>202.767</v>
      </c>
      <c r="W143">
        <v>202.767</v>
      </c>
      <c r="Y143" t="s">
        <v>5679</v>
      </c>
      <c r="Z143" t="s">
        <v>5690</v>
      </c>
      <c r="AA143" t="s">
        <v>5972</v>
      </c>
      <c r="AB143" t="s">
        <v>5973</v>
      </c>
    </row>
    <row r="144" spans="1:29" x14ac:dyDescent="0.35">
      <c r="A144">
        <v>143</v>
      </c>
      <c r="B144">
        <v>840.14499999999998</v>
      </c>
      <c r="C144" s="19">
        <v>840.14</v>
      </c>
      <c r="D144">
        <v>840.14499999999998</v>
      </c>
      <c r="E144">
        <v>840.15099999999995</v>
      </c>
      <c r="F144">
        <v>0.36319444444444443</v>
      </c>
      <c r="G144" t="s">
        <v>3290</v>
      </c>
      <c r="H144" t="s">
        <v>5677</v>
      </c>
      <c r="I144">
        <v>11</v>
      </c>
      <c r="J144">
        <v>12</v>
      </c>
      <c r="K144">
        <v>9</v>
      </c>
      <c r="L144" t="s">
        <v>145</v>
      </c>
      <c r="M144" t="s">
        <v>145</v>
      </c>
      <c r="O144" t="s">
        <v>5678</v>
      </c>
      <c r="P144" t="s">
        <v>144</v>
      </c>
      <c r="Q144" t="s">
        <v>144</v>
      </c>
      <c r="V144">
        <v>202.767</v>
      </c>
      <c r="W144">
        <v>202.767</v>
      </c>
      <c r="Y144" t="s">
        <v>5679</v>
      </c>
      <c r="Z144" t="s">
        <v>5680</v>
      </c>
      <c r="AA144" t="s">
        <v>5974</v>
      </c>
      <c r="AB144" t="s">
        <v>5975</v>
      </c>
    </row>
    <row r="145" spans="1:29" x14ac:dyDescent="0.35">
      <c r="A145">
        <v>144</v>
      </c>
      <c r="B145">
        <v>840.35699999999997</v>
      </c>
      <c r="C145" s="19">
        <v>840.35299999999995</v>
      </c>
      <c r="D145">
        <v>840.35699999999997</v>
      </c>
      <c r="E145">
        <v>840.36199999999997</v>
      </c>
      <c r="F145">
        <v>0.35555555555555557</v>
      </c>
      <c r="G145" t="s">
        <v>3290</v>
      </c>
      <c r="H145" t="s">
        <v>5677</v>
      </c>
      <c r="I145">
        <v>10</v>
      </c>
      <c r="J145">
        <v>9</v>
      </c>
      <c r="K145">
        <v>15</v>
      </c>
      <c r="L145" t="s">
        <v>145</v>
      </c>
      <c r="M145" t="s">
        <v>55</v>
      </c>
      <c r="N145">
        <v>6</v>
      </c>
      <c r="O145" t="s">
        <v>5683</v>
      </c>
      <c r="P145" t="s">
        <v>144</v>
      </c>
      <c r="Q145" t="s">
        <v>144</v>
      </c>
      <c r="V145">
        <v>202.76499999999999</v>
      </c>
      <c r="W145">
        <v>202.76499999999999</v>
      </c>
      <c r="Y145" t="s">
        <v>5679</v>
      </c>
      <c r="Z145" t="s">
        <v>5684</v>
      </c>
      <c r="AA145" t="s">
        <v>5976</v>
      </c>
      <c r="AB145" t="s">
        <v>5977</v>
      </c>
      <c r="AC145">
        <v>6</v>
      </c>
    </row>
    <row r="146" spans="1:29" hidden="1" x14ac:dyDescent="0.35">
      <c r="A146">
        <v>145</v>
      </c>
      <c r="B146">
        <v>840.37400000000002</v>
      </c>
      <c r="C146" s="19">
        <v>840.35299999999995</v>
      </c>
      <c r="D146">
        <v>840.37400000000002</v>
      </c>
      <c r="E146">
        <v>840.39400000000001</v>
      </c>
      <c r="F146">
        <v>0.35833333333333334</v>
      </c>
      <c r="G146" t="s">
        <v>5823</v>
      </c>
      <c r="H146" t="s">
        <v>5677</v>
      </c>
      <c r="I146">
        <v>11</v>
      </c>
      <c r="J146">
        <v>42</v>
      </c>
      <c r="K146">
        <v>24</v>
      </c>
      <c r="L146" t="s">
        <v>55</v>
      </c>
      <c r="M146" t="s">
        <v>145</v>
      </c>
      <c r="N146">
        <v>6</v>
      </c>
      <c r="O146" t="s">
        <v>5683</v>
      </c>
      <c r="P146" t="s">
        <v>144</v>
      </c>
      <c r="Q146" t="s">
        <v>144</v>
      </c>
      <c r="V146">
        <v>202.76499999999999</v>
      </c>
      <c r="W146">
        <v>202.76499999999999</v>
      </c>
      <c r="Y146" t="s">
        <v>5679</v>
      </c>
      <c r="Z146" t="s">
        <v>5687</v>
      </c>
      <c r="AA146" t="s">
        <v>5978</v>
      </c>
      <c r="AB146" t="s">
        <v>5979</v>
      </c>
      <c r="AC146">
        <v>6</v>
      </c>
    </row>
    <row r="147" spans="1:29" x14ac:dyDescent="0.35">
      <c r="A147">
        <v>146</v>
      </c>
      <c r="B147">
        <v>840.38900000000001</v>
      </c>
      <c r="C147" s="19">
        <v>840.38400000000001</v>
      </c>
      <c r="D147">
        <v>840.38900000000001</v>
      </c>
      <c r="E147">
        <v>840.39400000000001</v>
      </c>
      <c r="F147">
        <v>0.36319444444444443</v>
      </c>
      <c r="G147" t="s">
        <v>3290</v>
      </c>
      <c r="H147" t="s">
        <v>5677</v>
      </c>
      <c r="I147">
        <v>11</v>
      </c>
      <c r="J147">
        <v>10</v>
      </c>
      <c r="K147">
        <v>8</v>
      </c>
      <c r="L147" t="s">
        <v>145</v>
      </c>
      <c r="M147" t="s">
        <v>55</v>
      </c>
      <c r="N147">
        <v>6</v>
      </c>
      <c r="O147" t="s">
        <v>5678</v>
      </c>
      <c r="P147" t="s">
        <v>144</v>
      </c>
      <c r="Q147" t="s">
        <v>144</v>
      </c>
      <c r="V147">
        <v>202.76499999999999</v>
      </c>
      <c r="W147">
        <v>202.76499999999999</v>
      </c>
      <c r="Y147" t="s">
        <v>5679</v>
      </c>
      <c r="Z147" t="s">
        <v>5680</v>
      </c>
      <c r="AA147" t="s">
        <v>5980</v>
      </c>
      <c r="AB147" t="s">
        <v>5979</v>
      </c>
      <c r="AC147">
        <v>6</v>
      </c>
    </row>
    <row r="148" spans="1:29" x14ac:dyDescent="0.35">
      <c r="A148">
        <v>147</v>
      </c>
      <c r="B148">
        <v>840.58</v>
      </c>
      <c r="C148" s="19">
        <v>840.577</v>
      </c>
      <c r="D148">
        <v>840.58</v>
      </c>
      <c r="E148">
        <v>840.58299999999997</v>
      </c>
      <c r="F148">
        <v>0.35625000000000001</v>
      </c>
      <c r="G148" t="s">
        <v>3290</v>
      </c>
      <c r="H148" t="s">
        <v>5677</v>
      </c>
      <c r="I148">
        <v>10</v>
      </c>
      <c r="J148">
        <v>7</v>
      </c>
      <c r="K148">
        <v>9</v>
      </c>
      <c r="L148" t="s">
        <v>145</v>
      </c>
      <c r="M148" t="s">
        <v>145</v>
      </c>
      <c r="O148" t="s">
        <v>5678</v>
      </c>
      <c r="P148" t="s">
        <v>144</v>
      </c>
      <c r="Q148" t="s">
        <v>144</v>
      </c>
      <c r="V148">
        <v>202.76400000000001</v>
      </c>
      <c r="W148">
        <v>202.76400000000001</v>
      </c>
      <c r="Y148" t="s">
        <v>5679</v>
      </c>
      <c r="Z148" t="s">
        <v>5690</v>
      </c>
      <c r="AA148" t="s">
        <v>5981</v>
      </c>
      <c r="AB148" t="s">
        <v>5982</v>
      </c>
    </row>
    <row r="149" spans="1:29" x14ac:dyDescent="0.35">
      <c r="A149">
        <v>148</v>
      </c>
      <c r="B149">
        <v>840.71299999999997</v>
      </c>
      <c r="C149" s="19">
        <v>840.70799999999997</v>
      </c>
      <c r="D149">
        <v>840.71299999999997</v>
      </c>
      <c r="E149">
        <v>840.71699999999998</v>
      </c>
      <c r="F149">
        <v>0.3527777777777778</v>
      </c>
      <c r="G149" t="s">
        <v>3290</v>
      </c>
      <c r="H149" t="s">
        <v>5677</v>
      </c>
      <c r="I149">
        <v>10</v>
      </c>
      <c r="J149">
        <v>9</v>
      </c>
      <c r="K149">
        <v>8</v>
      </c>
      <c r="L149" t="s">
        <v>145</v>
      </c>
      <c r="M149" t="s">
        <v>145</v>
      </c>
      <c r="O149" t="s">
        <v>5678</v>
      </c>
      <c r="P149" t="s">
        <v>144</v>
      </c>
      <c r="Q149" t="s">
        <v>144</v>
      </c>
      <c r="V149">
        <v>202.76400000000001</v>
      </c>
      <c r="W149">
        <v>202.76400000000001</v>
      </c>
      <c r="Y149" t="s">
        <v>5679</v>
      </c>
      <c r="Z149" t="s">
        <v>5690</v>
      </c>
      <c r="AA149" t="s">
        <v>5983</v>
      </c>
      <c r="AB149" t="s">
        <v>5984</v>
      </c>
    </row>
    <row r="150" spans="1:29" x14ac:dyDescent="0.35">
      <c r="A150">
        <v>149</v>
      </c>
      <c r="B150">
        <v>841.10799999999995</v>
      </c>
      <c r="C150" s="19">
        <v>841.10400000000004</v>
      </c>
      <c r="D150">
        <v>841.10799999999995</v>
      </c>
      <c r="E150">
        <v>841.11199999999997</v>
      </c>
      <c r="F150">
        <v>0.35625000000000001</v>
      </c>
      <c r="G150" t="s">
        <v>3290</v>
      </c>
      <c r="H150" t="s">
        <v>5677</v>
      </c>
      <c r="I150">
        <v>12</v>
      </c>
      <c r="J150">
        <v>8</v>
      </c>
      <c r="K150">
        <v>11</v>
      </c>
      <c r="L150" t="s">
        <v>145</v>
      </c>
      <c r="M150" t="s">
        <v>145</v>
      </c>
      <c r="O150" t="s">
        <v>5683</v>
      </c>
      <c r="P150" t="s">
        <v>2905</v>
      </c>
      <c r="Q150" t="s">
        <v>2905</v>
      </c>
      <c r="V150">
        <v>202.762</v>
      </c>
      <c r="W150">
        <v>202.762</v>
      </c>
      <c r="Y150" t="s">
        <v>5679</v>
      </c>
      <c r="Z150" t="s">
        <v>5684</v>
      </c>
      <c r="AA150" t="s">
        <v>5985</v>
      </c>
      <c r="AB150" t="s">
        <v>5986</v>
      </c>
    </row>
    <row r="151" spans="1:29" hidden="1" x14ac:dyDescent="0.35">
      <c r="A151">
        <v>150</v>
      </c>
      <c r="B151">
        <v>858.03700000000003</v>
      </c>
      <c r="C151" s="19">
        <v>858.02499999999998</v>
      </c>
      <c r="D151">
        <v>858.03700000000003</v>
      </c>
      <c r="E151">
        <v>858.05</v>
      </c>
      <c r="F151">
        <v>0.43819444444444444</v>
      </c>
      <c r="G151" t="s">
        <v>3899</v>
      </c>
      <c r="H151" t="s">
        <v>5672</v>
      </c>
      <c r="J151">
        <v>25</v>
      </c>
      <c r="K151">
        <v>13</v>
      </c>
      <c r="L151" t="s">
        <v>145</v>
      </c>
      <c r="M151" t="s">
        <v>145</v>
      </c>
      <c r="O151" t="s">
        <v>5776</v>
      </c>
      <c r="P151" t="s">
        <v>3712</v>
      </c>
      <c r="V151">
        <v>202.67699999999999</v>
      </c>
      <c r="W151">
        <v>202.67699999999999</v>
      </c>
      <c r="Y151" t="s">
        <v>5679</v>
      </c>
      <c r="Z151" t="s">
        <v>5687</v>
      </c>
      <c r="AA151" t="s">
        <v>5987</v>
      </c>
      <c r="AB151" t="s">
        <v>5988</v>
      </c>
    </row>
    <row r="152" spans="1:29" hidden="1" x14ac:dyDescent="0.35">
      <c r="A152">
        <v>151</v>
      </c>
      <c r="B152">
        <v>898.15</v>
      </c>
      <c r="C152" s="19">
        <v>898.04399999999998</v>
      </c>
      <c r="D152">
        <v>898.15</v>
      </c>
      <c r="E152">
        <v>898.25599999999997</v>
      </c>
      <c r="F152">
        <v>0.41736111111111113</v>
      </c>
      <c r="G152" t="s">
        <v>3907</v>
      </c>
      <c r="H152" t="s">
        <v>5672</v>
      </c>
      <c r="J152">
        <v>211</v>
      </c>
      <c r="K152">
        <v>62</v>
      </c>
      <c r="L152" t="s">
        <v>145</v>
      </c>
      <c r="M152" t="s">
        <v>145</v>
      </c>
      <c r="O152" t="s">
        <v>5989</v>
      </c>
      <c r="P152" t="s">
        <v>3712</v>
      </c>
      <c r="T152">
        <v>0.5</v>
      </c>
      <c r="V152">
        <v>202.535</v>
      </c>
      <c r="W152">
        <v>202.535</v>
      </c>
      <c r="Y152" t="s">
        <v>5771</v>
      </c>
      <c r="AA152" t="s">
        <v>5990</v>
      </c>
      <c r="AB152" t="s">
        <v>5991</v>
      </c>
    </row>
    <row r="153" spans="1:29" hidden="1" x14ac:dyDescent="0.35">
      <c r="A153">
        <v>152</v>
      </c>
      <c r="B153">
        <v>903.58</v>
      </c>
      <c r="C153" s="19">
        <v>903.57600000000002</v>
      </c>
      <c r="D153">
        <v>903.58</v>
      </c>
      <c r="E153">
        <v>903.58399999999995</v>
      </c>
      <c r="F153">
        <v>0.41805555555555557</v>
      </c>
      <c r="G153" t="s">
        <v>3710</v>
      </c>
      <c r="H153" t="s">
        <v>5672</v>
      </c>
      <c r="I153">
        <v>15</v>
      </c>
      <c r="J153">
        <v>8</v>
      </c>
      <c r="K153">
        <v>11</v>
      </c>
      <c r="L153" t="s">
        <v>145</v>
      </c>
      <c r="M153" t="s">
        <v>145</v>
      </c>
      <c r="O153" t="s">
        <v>5785</v>
      </c>
      <c r="P153" t="s">
        <v>3712</v>
      </c>
      <c r="Q153" t="e">
        <v>#NAME?</v>
      </c>
      <c r="V153">
        <v>202.52099999999999</v>
      </c>
      <c r="W153">
        <v>202.52099999999999</v>
      </c>
      <c r="Y153" t="s">
        <v>5679</v>
      </c>
      <c r="Z153" t="s">
        <v>5684</v>
      </c>
      <c r="AA153" t="s">
        <v>5992</v>
      </c>
      <c r="AB153" t="s">
        <v>5993</v>
      </c>
    </row>
    <row r="154" spans="1:29" hidden="1" x14ac:dyDescent="0.35">
      <c r="A154">
        <v>153</v>
      </c>
      <c r="B154">
        <v>914.52599999999995</v>
      </c>
      <c r="C154" s="19">
        <v>914.47400000000005</v>
      </c>
      <c r="D154">
        <v>914.52599999999995</v>
      </c>
      <c r="E154">
        <v>914.57899999999995</v>
      </c>
      <c r="F154">
        <v>0.26250000000000001</v>
      </c>
      <c r="G154" t="s">
        <v>3502</v>
      </c>
      <c r="H154" t="s">
        <v>5672</v>
      </c>
      <c r="J154">
        <v>105</v>
      </c>
      <c r="K154">
        <v>78</v>
      </c>
      <c r="L154" t="s">
        <v>145</v>
      </c>
      <c r="M154" t="s">
        <v>145</v>
      </c>
      <c r="P154" t="s">
        <v>144</v>
      </c>
      <c r="T154">
        <v>0.9</v>
      </c>
      <c r="V154">
        <v>202.54300000000001</v>
      </c>
      <c r="W154">
        <v>202.54300000000001</v>
      </c>
      <c r="Y154" t="s">
        <v>5771</v>
      </c>
      <c r="AA154" t="s">
        <v>5994</v>
      </c>
      <c r="AB154" t="s">
        <v>5995</v>
      </c>
    </row>
    <row r="155" spans="1:29" hidden="1" x14ac:dyDescent="0.35">
      <c r="A155">
        <v>154</v>
      </c>
      <c r="B155">
        <v>928.92100000000005</v>
      </c>
      <c r="C155" s="19">
        <v>928.91200000000003</v>
      </c>
      <c r="D155">
        <v>928.92100000000005</v>
      </c>
      <c r="E155">
        <v>928.92899999999997</v>
      </c>
      <c r="F155">
        <v>6.6666666666666666E-2</v>
      </c>
      <c r="G155" t="s">
        <v>3710</v>
      </c>
      <c r="H155" t="s">
        <v>5672</v>
      </c>
      <c r="I155">
        <v>17</v>
      </c>
      <c r="J155">
        <v>17</v>
      </c>
      <c r="K155">
        <v>15</v>
      </c>
      <c r="L155" t="s">
        <v>145</v>
      </c>
      <c r="M155" t="s">
        <v>145</v>
      </c>
      <c r="O155" t="s">
        <v>5785</v>
      </c>
      <c r="P155" t="s">
        <v>3712</v>
      </c>
      <c r="Q155" t="s">
        <v>3712</v>
      </c>
      <c r="V155">
        <v>202.364</v>
      </c>
      <c r="W155">
        <v>202.364</v>
      </c>
      <c r="Y155" t="s">
        <v>5679</v>
      </c>
      <c r="Z155" t="s">
        <v>5687</v>
      </c>
      <c r="AA155" t="s">
        <v>5996</v>
      </c>
      <c r="AB155" t="s">
        <v>5997</v>
      </c>
    </row>
    <row r="156" spans="1:29" x14ac:dyDescent="0.35">
      <c r="A156">
        <v>155</v>
      </c>
      <c r="B156">
        <v>933.97699999999998</v>
      </c>
      <c r="C156" s="19">
        <v>933.971</v>
      </c>
      <c r="D156">
        <v>933.97699999999998</v>
      </c>
      <c r="E156">
        <v>933.98299999999995</v>
      </c>
      <c r="F156">
        <v>0.24861111111111112</v>
      </c>
      <c r="G156" t="s">
        <v>3290</v>
      </c>
      <c r="H156" t="s">
        <v>5677</v>
      </c>
      <c r="I156">
        <v>13</v>
      </c>
      <c r="J156">
        <v>12</v>
      </c>
      <c r="K156">
        <v>4</v>
      </c>
      <c r="L156" t="s">
        <v>145</v>
      </c>
      <c r="M156" t="s">
        <v>145</v>
      </c>
      <c r="O156" t="s">
        <v>5683</v>
      </c>
      <c r="P156" t="s">
        <v>144</v>
      </c>
      <c r="Q156" t="s">
        <v>144</v>
      </c>
      <c r="V156">
        <v>202.381</v>
      </c>
      <c r="W156">
        <v>202.381</v>
      </c>
      <c r="Y156" t="s">
        <v>5674</v>
      </c>
      <c r="Z156" t="s">
        <v>5680</v>
      </c>
      <c r="AA156" t="s">
        <v>5998</v>
      </c>
      <c r="AB156" t="s">
        <v>5999</v>
      </c>
    </row>
    <row r="157" spans="1:29" x14ac:dyDescent="0.35">
      <c r="A157">
        <v>156</v>
      </c>
      <c r="B157">
        <v>935.36800000000005</v>
      </c>
      <c r="C157" s="19">
        <v>935.36</v>
      </c>
      <c r="D157">
        <v>935.36800000000005</v>
      </c>
      <c r="E157">
        <v>935.37699999999995</v>
      </c>
      <c r="F157">
        <v>0.24791666666666667</v>
      </c>
      <c r="G157" t="s">
        <v>3290</v>
      </c>
      <c r="H157" t="s">
        <v>5677</v>
      </c>
      <c r="I157">
        <v>13</v>
      </c>
      <c r="J157">
        <v>17</v>
      </c>
      <c r="K157">
        <v>4</v>
      </c>
      <c r="L157" t="s">
        <v>145</v>
      </c>
      <c r="M157" t="s">
        <v>145</v>
      </c>
      <c r="O157" t="s">
        <v>5683</v>
      </c>
      <c r="P157" t="s">
        <v>144</v>
      </c>
      <c r="Q157" t="s">
        <v>144</v>
      </c>
      <c r="V157">
        <v>202.38200000000001</v>
      </c>
      <c r="W157">
        <v>202.38200000000001</v>
      </c>
      <c r="Y157" t="s">
        <v>5674</v>
      </c>
      <c r="Z157" t="s">
        <v>5680</v>
      </c>
      <c r="AA157" t="s">
        <v>6000</v>
      </c>
      <c r="AB157" t="s">
        <v>6001</v>
      </c>
    </row>
    <row r="158" spans="1:29" x14ac:dyDescent="0.35">
      <c r="A158">
        <v>157</v>
      </c>
      <c r="B158">
        <v>936.77499999999998</v>
      </c>
      <c r="C158" s="19">
        <v>936.77200000000005</v>
      </c>
      <c r="D158">
        <v>936.77499999999998</v>
      </c>
      <c r="E158">
        <v>936.77800000000002</v>
      </c>
      <c r="F158">
        <v>0.16944444444444445</v>
      </c>
      <c r="G158" t="s">
        <v>3290</v>
      </c>
      <c r="H158" t="s">
        <v>5677</v>
      </c>
      <c r="I158">
        <v>10</v>
      </c>
      <c r="J158">
        <v>6</v>
      </c>
      <c r="K158">
        <v>6</v>
      </c>
      <c r="L158" t="s">
        <v>145</v>
      </c>
      <c r="M158" t="s">
        <v>145</v>
      </c>
      <c r="O158" t="s">
        <v>5859</v>
      </c>
      <c r="P158" t="s">
        <v>144</v>
      </c>
      <c r="Q158" t="s">
        <v>144</v>
      </c>
      <c r="V158">
        <v>202.375</v>
      </c>
      <c r="W158">
        <v>202.375</v>
      </c>
      <c r="Y158" t="s">
        <v>5679</v>
      </c>
      <c r="Z158" t="s">
        <v>5690</v>
      </c>
      <c r="AA158" t="s">
        <v>6002</v>
      </c>
      <c r="AB158" t="s">
        <v>6003</v>
      </c>
    </row>
    <row r="159" spans="1:29" x14ac:dyDescent="0.35">
      <c r="A159">
        <v>158</v>
      </c>
      <c r="B159">
        <v>949.971</v>
      </c>
      <c r="C159" s="19">
        <v>949.96699999999998</v>
      </c>
      <c r="D159">
        <v>949.971</v>
      </c>
      <c r="E159">
        <v>949.97500000000002</v>
      </c>
      <c r="F159">
        <v>0.28888888888888886</v>
      </c>
      <c r="G159" t="s">
        <v>3290</v>
      </c>
      <c r="H159" t="s">
        <v>5677</v>
      </c>
      <c r="I159">
        <v>14</v>
      </c>
      <c r="J159">
        <v>8</v>
      </c>
      <c r="K159">
        <v>6</v>
      </c>
      <c r="L159" t="s">
        <v>145</v>
      </c>
      <c r="M159" t="s">
        <v>145</v>
      </c>
      <c r="O159" t="s">
        <v>5678</v>
      </c>
      <c r="P159" t="s">
        <v>2905</v>
      </c>
      <c r="Q159" t="s">
        <v>2905</v>
      </c>
      <c r="V159">
        <v>202.35300000000001</v>
      </c>
      <c r="W159">
        <v>202.35300000000001</v>
      </c>
      <c r="Y159" t="s">
        <v>5679</v>
      </c>
      <c r="Z159" t="s">
        <v>5690</v>
      </c>
      <c r="AA159" t="s">
        <v>6004</v>
      </c>
      <c r="AB159" t="s">
        <v>6005</v>
      </c>
    </row>
    <row r="160" spans="1:29" x14ac:dyDescent="0.35">
      <c r="A160">
        <v>159</v>
      </c>
      <c r="B160">
        <v>968.00800000000004</v>
      </c>
      <c r="C160" s="19">
        <v>968.00400000000002</v>
      </c>
      <c r="D160">
        <v>968.00800000000004</v>
      </c>
      <c r="E160">
        <v>968.01199999999994</v>
      </c>
      <c r="F160">
        <v>0.18680555555555556</v>
      </c>
      <c r="G160" t="s">
        <v>3290</v>
      </c>
      <c r="H160" t="s">
        <v>5677</v>
      </c>
      <c r="I160">
        <v>10</v>
      </c>
      <c r="J160">
        <v>8</v>
      </c>
      <c r="K160">
        <v>10</v>
      </c>
      <c r="L160" t="s">
        <v>145</v>
      </c>
      <c r="M160" t="s">
        <v>145</v>
      </c>
      <c r="O160" t="s">
        <v>5678</v>
      </c>
      <c r="P160" t="s">
        <v>2905</v>
      </c>
      <c r="Q160" t="s">
        <v>2905</v>
      </c>
      <c r="V160">
        <v>202.28299999999999</v>
      </c>
      <c r="W160">
        <v>202.28299999999999</v>
      </c>
      <c r="Y160" t="s">
        <v>5679</v>
      </c>
      <c r="Z160" t="s">
        <v>5690</v>
      </c>
      <c r="AA160" t="s">
        <v>6006</v>
      </c>
      <c r="AB160" t="s">
        <v>6007</v>
      </c>
    </row>
    <row r="161" spans="1:29" x14ac:dyDescent="0.35">
      <c r="A161">
        <v>160</v>
      </c>
      <c r="B161">
        <v>968.154</v>
      </c>
      <c r="C161" s="19">
        <v>968.14599999999996</v>
      </c>
      <c r="D161">
        <v>968.154</v>
      </c>
      <c r="E161">
        <v>968.16099999999994</v>
      </c>
      <c r="F161">
        <v>0.19513888888888889</v>
      </c>
      <c r="G161" t="s">
        <v>3290</v>
      </c>
      <c r="H161" t="s">
        <v>5677</v>
      </c>
      <c r="I161">
        <v>12</v>
      </c>
      <c r="J161">
        <v>14</v>
      </c>
      <c r="K161">
        <v>9</v>
      </c>
      <c r="L161" t="s">
        <v>145</v>
      </c>
      <c r="M161" t="s">
        <v>55</v>
      </c>
      <c r="N161">
        <v>7</v>
      </c>
      <c r="O161" t="s">
        <v>5678</v>
      </c>
      <c r="P161" t="s">
        <v>2905</v>
      </c>
      <c r="Q161" t="s">
        <v>2905</v>
      </c>
      <c r="V161">
        <v>202.28200000000001</v>
      </c>
      <c r="W161">
        <v>202.28200000000001</v>
      </c>
      <c r="Y161" t="s">
        <v>5679</v>
      </c>
      <c r="Z161" t="s">
        <v>5680</v>
      </c>
      <c r="AA161" t="s">
        <v>6008</v>
      </c>
      <c r="AB161" t="s">
        <v>6009</v>
      </c>
      <c r="AC161">
        <v>7</v>
      </c>
    </row>
    <row r="162" spans="1:29" hidden="1" x14ac:dyDescent="0.35">
      <c r="A162">
        <v>161</v>
      </c>
      <c r="B162">
        <v>968.16399999999999</v>
      </c>
      <c r="C162" s="19">
        <v>968.14599999999996</v>
      </c>
      <c r="D162">
        <v>968.16399999999999</v>
      </c>
      <c r="E162">
        <v>968.18200000000002</v>
      </c>
      <c r="F162">
        <v>0.19444444444444445</v>
      </c>
      <c r="G162" t="s">
        <v>5823</v>
      </c>
      <c r="H162" t="s">
        <v>5677</v>
      </c>
      <c r="I162">
        <v>13</v>
      </c>
      <c r="J162">
        <v>36</v>
      </c>
      <c r="K162">
        <v>11</v>
      </c>
      <c r="L162" t="s">
        <v>55</v>
      </c>
      <c r="M162" t="s">
        <v>145</v>
      </c>
      <c r="N162">
        <v>7</v>
      </c>
      <c r="O162" t="s">
        <v>5683</v>
      </c>
      <c r="P162" t="s">
        <v>2905</v>
      </c>
      <c r="Q162" t="s">
        <v>2905</v>
      </c>
      <c r="V162">
        <v>202.28200000000001</v>
      </c>
      <c r="W162">
        <v>202.28200000000001</v>
      </c>
      <c r="Y162" t="s">
        <v>5679</v>
      </c>
      <c r="Z162" t="s">
        <v>5851</v>
      </c>
      <c r="AA162" t="s">
        <v>6010</v>
      </c>
      <c r="AB162" t="s">
        <v>6011</v>
      </c>
      <c r="AC162">
        <v>7</v>
      </c>
    </row>
    <row r="163" spans="1:29" x14ac:dyDescent="0.35">
      <c r="A163">
        <v>162</v>
      </c>
      <c r="B163">
        <v>968.178</v>
      </c>
      <c r="C163" s="19">
        <v>968.173</v>
      </c>
      <c r="D163">
        <v>968.178</v>
      </c>
      <c r="E163">
        <v>968.18200000000002</v>
      </c>
      <c r="F163">
        <v>0.19444444444444445</v>
      </c>
      <c r="G163" t="s">
        <v>3290</v>
      </c>
      <c r="H163" t="s">
        <v>5677</v>
      </c>
      <c r="I163">
        <v>13</v>
      </c>
      <c r="J163">
        <v>9</v>
      </c>
      <c r="K163">
        <v>11</v>
      </c>
      <c r="L163" t="s">
        <v>145</v>
      </c>
      <c r="M163" t="s">
        <v>55</v>
      </c>
      <c r="N163">
        <v>7</v>
      </c>
      <c r="O163" t="s">
        <v>5683</v>
      </c>
      <c r="P163" t="s">
        <v>2905</v>
      </c>
      <c r="Q163" t="s">
        <v>2905</v>
      </c>
      <c r="V163">
        <v>202.28200000000001</v>
      </c>
      <c r="W163">
        <v>202.28200000000001</v>
      </c>
      <c r="Y163" t="s">
        <v>5679</v>
      </c>
      <c r="Z163" t="s">
        <v>5684</v>
      </c>
      <c r="AA163" t="s">
        <v>6012</v>
      </c>
      <c r="AB163" t="s">
        <v>6011</v>
      </c>
      <c r="AC163">
        <v>7</v>
      </c>
    </row>
    <row r="164" spans="1:29" x14ac:dyDescent="0.35">
      <c r="A164">
        <v>163</v>
      </c>
      <c r="B164">
        <v>968.37900000000002</v>
      </c>
      <c r="C164" s="19">
        <v>968.375</v>
      </c>
      <c r="D164">
        <v>968.37900000000002</v>
      </c>
      <c r="E164">
        <v>968.38400000000001</v>
      </c>
      <c r="F164">
        <v>0.19166666666666668</v>
      </c>
      <c r="G164" t="s">
        <v>3290</v>
      </c>
      <c r="H164" t="s">
        <v>5677</v>
      </c>
      <c r="I164">
        <v>10</v>
      </c>
      <c r="J164">
        <v>9</v>
      </c>
      <c r="K164">
        <v>10</v>
      </c>
      <c r="L164" t="s">
        <v>145</v>
      </c>
      <c r="M164" t="s">
        <v>145</v>
      </c>
      <c r="O164" t="s">
        <v>5859</v>
      </c>
      <c r="P164" t="s">
        <v>144</v>
      </c>
      <c r="Q164" t="s">
        <v>144</v>
      </c>
      <c r="V164">
        <v>202.28200000000001</v>
      </c>
      <c r="W164">
        <v>202.28200000000001</v>
      </c>
      <c r="Y164" t="s">
        <v>5679</v>
      </c>
      <c r="Z164" t="s">
        <v>5690</v>
      </c>
      <c r="AA164" t="s">
        <v>6013</v>
      </c>
      <c r="AB164" t="s">
        <v>6014</v>
      </c>
    </row>
    <row r="165" spans="1:29" x14ac:dyDescent="0.35">
      <c r="A165">
        <v>164</v>
      </c>
      <c r="B165">
        <v>968.71100000000001</v>
      </c>
      <c r="C165" s="19">
        <v>968.70600000000002</v>
      </c>
      <c r="D165">
        <v>968.71100000000001</v>
      </c>
      <c r="E165">
        <v>968.71500000000003</v>
      </c>
      <c r="F165">
        <v>0.19166666666666668</v>
      </c>
      <c r="G165" t="s">
        <v>3290</v>
      </c>
      <c r="H165" t="s">
        <v>5677</v>
      </c>
      <c r="I165">
        <v>12</v>
      </c>
      <c r="J165">
        <v>9</v>
      </c>
      <c r="K165">
        <v>8</v>
      </c>
      <c r="L165" t="s">
        <v>145</v>
      </c>
      <c r="M165" t="s">
        <v>145</v>
      </c>
      <c r="O165" t="s">
        <v>5678</v>
      </c>
      <c r="P165" t="s">
        <v>144</v>
      </c>
      <c r="Q165" t="s">
        <v>144</v>
      </c>
      <c r="V165">
        <v>202.28100000000001</v>
      </c>
      <c r="W165">
        <v>202.28100000000001</v>
      </c>
      <c r="Y165" t="s">
        <v>5679</v>
      </c>
      <c r="Z165" t="s">
        <v>5690</v>
      </c>
      <c r="AA165" t="s">
        <v>6015</v>
      </c>
      <c r="AB165" t="s">
        <v>6016</v>
      </c>
    </row>
    <row r="166" spans="1:29" x14ac:dyDescent="0.35">
      <c r="A166">
        <v>165</v>
      </c>
      <c r="B166">
        <v>968.86699999999996</v>
      </c>
      <c r="C166" s="19">
        <v>968.86400000000003</v>
      </c>
      <c r="D166">
        <v>968.86699999999996</v>
      </c>
      <c r="E166">
        <v>968.87099999999998</v>
      </c>
      <c r="F166">
        <v>0.19166666666666668</v>
      </c>
      <c r="G166" t="s">
        <v>3290</v>
      </c>
      <c r="H166" t="s">
        <v>5677</v>
      </c>
      <c r="I166">
        <v>11</v>
      </c>
      <c r="J166">
        <v>7</v>
      </c>
      <c r="K166">
        <v>8</v>
      </c>
      <c r="L166" t="s">
        <v>145</v>
      </c>
      <c r="M166" t="s">
        <v>145</v>
      </c>
      <c r="O166" t="s">
        <v>5678</v>
      </c>
      <c r="P166" t="s">
        <v>144</v>
      </c>
      <c r="Q166" t="s">
        <v>144</v>
      </c>
      <c r="V166">
        <v>202.28</v>
      </c>
      <c r="W166">
        <v>202.28</v>
      </c>
      <c r="Y166" t="s">
        <v>5679</v>
      </c>
      <c r="Z166" t="s">
        <v>5690</v>
      </c>
      <c r="AA166" t="s">
        <v>6017</v>
      </c>
      <c r="AB166" t="s">
        <v>6018</v>
      </c>
    </row>
    <row r="167" spans="1:29" x14ac:dyDescent="0.35">
      <c r="A167">
        <v>166</v>
      </c>
      <c r="B167">
        <v>970.97900000000004</v>
      </c>
      <c r="C167" s="19">
        <v>970.97400000000005</v>
      </c>
      <c r="D167">
        <v>970.97900000000004</v>
      </c>
      <c r="E167">
        <v>970.98400000000004</v>
      </c>
      <c r="F167">
        <v>0.19027777777777777</v>
      </c>
      <c r="G167" t="s">
        <v>3290</v>
      </c>
      <c r="H167" t="s">
        <v>5677</v>
      </c>
      <c r="I167">
        <v>12</v>
      </c>
      <c r="J167">
        <v>9</v>
      </c>
      <c r="K167">
        <v>10</v>
      </c>
      <c r="L167" t="s">
        <v>145</v>
      </c>
      <c r="M167" t="s">
        <v>145</v>
      </c>
      <c r="O167" t="s">
        <v>5678</v>
      </c>
      <c r="P167" t="s">
        <v>144</v>
      </c>
      <c r="Q167" t="s">
        <v>144</v>
      </c>
      <c r="V167">
        <v>202.27199999999999</v>
      </c>
      <c r="W167">
        <v>202.27199999999999</v>
      </c>
      <c r="Y167" t="s">
        <v>5679</v>
      </c>
      <c r="Z167" t="s">
        <v>5690</v>
      </c>
      <c r="AA167" t="s">
        <v>6019</v>
      </c>
      <c r="AB167" t="s">
        <v>6020</v>
      </c>
    </row>
    <row r="168" spans="1:29" x14ac:dyDescent="0.35">
      <c r="A168">
        <v>167</v>
      </c>
      <c r="B168">
        <v>971.27099999999996</v>
      </c>
      <c r="C168" s="19">
        <v>971.26700000000005</v>
      </c>
      <c r="D168">
        <v>971.27099999999996</v>
      </c>
      <c r="E168">
        <v>971.27499999999998</v>
      </c>
      <c r="F168">
        <v>0.19166666666666668</v>
      </c>
      <c r="G168" t="s">
        <v>3290</v>
      </c>
      <c r="H168" t="s">
        <v>5677</v>
      </c>
      <c r="I168">
        <v>10</v>
      </c>
      <c r="J168">
        <v>7</v>
      </c>
      <c r="K168">
        <v>8</v>
      </c>
      <c r="L168" t="s">
        <v>145</v>
      </c>
      <c r="M168" t="s">
        <v>145</v>
      </c>
      <c r="O168" t="s">
        <v>5678</v>
      </c>
      <c r="P168" t="s">
        <v>144</v>
      </c>
      <c r="Q168" t="s">
        <v>144</v>
      </c>
      <c r="V168">
        <v>202.27099999999999</v>
      </c>
      <c r="W168">
        <v>202.27099999999999</v>
      </c>
      <c r="Y168" t="s">
        <v>5679</v>
      </c>
      <c r="Z168" t="s">
        <v>5690</v>
      </c>
      <c r="AA168" t="s">
        <v>6021</v>
      </c>
      <c r="AB168" t="s">
        <v>6022</v>
      </c>
    </row>
    <row r="169" spans="1:29" x14ac:dyDescent="0.35">
      <c r="A169">
        <v>168</v>
      </c>
      <c r="B169">
        <v>971.36900000000003</v>
      </c>
      <c r="C169" s="19">
        <v>971.36199999999997</v>
      </c>
      <c r="D169">
        <v>971.36900000000003</v>
      </c>
      <c r="E169">
        <v>971.37599999999998</v>
      </c>
      <c r="F169">
        <v>0.19444444444444445</v>
      </c>
      <c r="G169" t="s">
        <v>3290</v>
      </c>
      <c r="H169" t="s">
        <v>5677</v>
      </c>
      <c r="I169">
        <v>11</v>
      </c>
      <c r="J169">
        <v>14</v>
      </c>
      <c r="K169">
        <v>9</v>
      </c>
      <c r="L169" t="s">
        <v>145</v>
      </c>
      <c r="M169" t="s">
        <v>145</v>
      </c>
      <c r="O169" t="s">
        <v>5678</v>
      </c>
      <c r="P169" t="s">
        <v>144</v>
      </c>
      <c r="Q169" t="s">
        <v>144</v>
      </c>
      <c r="V169">
        <v>202.27</v>
      </c>
      <c r="W169">
        <v>202.27</v>
      </c>
      <c r="Y169" t="s">
        <v>5679</v>
      </c>
      <c r="Z169" t="s">
        <v>5680</v>
      </c>
      <c r="AA169" t="s">
        <v>6023</v>
      </c>
      <c r="AB169" t="s">
        <v>6024</v>
      </c>
    </row>
    <row r="170" spans="1:29" x14ac:dyDescent="0.35">
      <c r="A170">
        <v>169</v>
      </c>
      <c r="B170">
        <v>972.53399999999999</v>
      </c>
      <c r="C170" s="19">
        <v>972.529</v>
      </c>
      <c r="D170">
        <v>972.53399999999999</v>
      </c>
      <c r="E170">
        <v>972.53800000000001</v>
      </c>
      <c r="F170">
        <v>0.19236111111111112</v>
      </c>
      <c r="G170" t="s">
        <v>3290</v>
      </c>
      <c r="H170" t="s">
        <v>5677</v>
      </c>
      <c r="I170">
        <v>11</v>
      </c>
      <c r="J170">
        <v>8</v>
      </c>
      <c r="K170">
        <v>10</v>
      </c>
      <c r="L170" t="s">
        <v>145</v>
      </c>
      <c r="M170" t="s">
        <v>145</v>
      </c>
      <c r="O170" t="s">
        <v>5678</v>
      </c>
      <c r="P170" t="s">
        <v>144</v>
      </c>
      <c r="Q170" t="s">
        <v>144</v>
      </c>
      <c r="V170">
        <v>202.26499999999999</v>
      </c>
      <c r="W170">
        <v>202.26499999999999</v>
      </c>
      <c r="Y170" t="s">
        <v>5679</v>
      </c>
      <c r="Z170" t="s">
        <v>5690</v>
      </c>
      <c r="AA170" t="s">
        <v>6025</v>
      </c>
      <c r="AB170" t="s">
        <v>6026</v>
      </c>
    </row>
    <row r="171" spans="1:29" x14ac:dyDescent="0.35">
      <c r="A171">
        <v>170</v>
      </c>
      <c r="B171">
        <v>972.67899999999997</v>
      </c>
      <c r="C171" s="19">
        <v>972.67600000000004</v>
      </c>
      <c r="D171">
        <v>972.67899999999997</v>
      </c>
      <c r="E171">
        <v>972.68299999999999</v>
      </c>
      <c r="F171">
        <v>0.19583333333333333</v>
      </c>
      <c r="G171" t="s">
        <v>3290</v>
      </c>
      <c r="H171" t="s">
        <v>5677</v>
      </c>
      <c r="I171">
        <v>11</v>
      </c>
      <c r="J171">
        <v>7</v>
      </c>
      <c r="K171">
        <v>7</v>
      </c>
      <c r="L171" t="s">
        <v>145</v>
      </c>
      <c r="M171" t="s">
        <v>145</v>
      </c>
      <c r="O171" t="s">
        <v>5678</v>
      </c>
      <c r="P171" t="s">
        <v>144</v>
      </c>
      <c r="Q171" t="s">
        <v>144</v>
      </c>
      <c r="V171">
        <v>202.26499999999999</v>
      </c>
      <c r="W171">
        <v>202.26499999999999</v>
      </c>
      <c r="Y171" t="s">
        <v>5679</v>
      </c>
      <c r="Z171" t="s">
        <v>5690</v>
      </c>
      <c r="AA171" t="s">
        <v>6027</v>
      </c>
      <c r="AB171" t="s">
        <v>6028</v>
      </c>
    </row>
    <row r="172" spans="1:29" x14ac:dyDescent="0.35">
      <c r="A172">
        <v>171</v>
      </c>
      <c r="B172">
        <v>972.95699999999999</v>
      </c>
      <c r="C172" s="19">
        <v>972.95</v>
      </c>
      <c r="D172">
        <v>972.95699999999999</v>
      </c>
      <c r="E172">
        <v>972.96400000000006</v>
      </c>
      <c r="F172">
        <v>0.18888888888888888</v>
      </c>
      <c r="G172" t="s">
        <v>3290</v>
      </c>
      <c r="H172" t="s">
        <v>5677</v>
      </c>
      <c r="I172">
        <v>13</v>
      </c>
      <c r="J172">
        <v>13</v>
      </c>
      <c r="K172">
        <v>11</v>
      </c>
      <c r="L172" t="s">
        <v>145</v>
      </c>
      <c r="M172" t="s">
        <v>145</v>
      </c>
      <c r="O172" t="s">
        <v>5683</v>
      </c>
      <c r="P172" t="s">
        <v>144</v>
      </c>
      <c r="Q172" t="s">
        <v>144</v>
      </c>
      <c r="V172">
        <v>202.26400000000001</v>
      </c>
      <c r="W172">
        <v>202.26400000000001</v>
      </c>
      <c r="Y172" t="s">
        <v>5679</v>
      </c>
      <c r="Z172" t="s">
        <v>5687</v>
      </c>
      <c r="AA172" t="s">
        <v>6029</v>
      </c>
      <c r="AB172" t="s">
        <v>6030</v>
      </c>
    </row>
    <row r="173" spans="1:29" x14ac:dyDescent="0.35">
      <c r="A173">
        <v>172</v>
      </c>
      <c r="B173">
        <v>973.02800000000002</v>
      </c>
      <c r="C173" s="19">
        <v>973.02300000000002</v>
      </c>
      <c r="D173">
        <v>973.02800000000002</v>
      </c>
      <c r="E173">
        <v>973.03200000000004</v>
      </c>
      <c r="F173">
        <v>0.18888888888888888</v>
      </c>
      <c r="G173" t="s">
        <v>3290</v>
      </c>
      <c r="H173" t="s">
        <v>5677</v>
      </c>
      <c r="I173">
        <v>13</v>
      </c>
      <c r="J173">
        <v>10</v>
      </c>
      <c r="K173">
        <v>10</v>
      </c>
      <c r="L173" t="s">
        <v>145</v>
      </c>
      <c r="M173" t="s">
        <v>145</v>
      </c>
      <c r="O173" t="s">
        <v>5678</v>
      </c>
      <c r="P173" t="s">
        <v>144</v>
      </c>
      <c r="Q173" t="s">
        <v>144</v>
      </c>
      <c r="V173">
        <v>202.26300000000001</v>
      </c>
      <c r="W173">
        <v>202.26300000000001</v>
      </c>
      <c r="Y173" t="s">
        <v>5679</v>
      </c>
      <c r="Z173" t="s">
        <v>5690</v>
      </c>
      <c r="AA173" t="s">
        <v>6031</v>
      </c>
      <c r="AB173" t="s">
        <v>6032</v>
      </c>
    </row>
    <row r="174" spans="1:29" x14ac:dyDescent="0.35">
      <c r="A174">
        <v>173</v>
      </c>
      <c r="B174">
        <v>973.09299999999996</v>
      </c>
      <c r="C174" s="19">
        <v>973.08799999999997</v>
      </c>
      <c r="D174">
        <v>973.09299999999996</v>
      </c>
      <c r="E174">
        <v>973.09900000000005</v>
      </c>
      <c r="F174">
        <v>0.18958333333333333</v>
      </c>
      <c r="G174" t="s">
        <v>3290</v>
      </c>
      <c r="H174" t="s">
        <v>5677</v>
      </c>
      <c r="I174">
        <v>11</v>
      </c>
      <c r="J174">
        <v>11</v>
      </c>
      <c r="K174">
        <v>8</v>
      </c>
      <c r="L174" t="s">
        <v>145</v>
      </c>
      <c r="M174" t="s">
        <v>145</v>
      </c>
      <c r="O174" t="s">
        <v>5678</v>
      </c>
      <c r="P174" t="s">
        <v>144</v>
      </c>
      <c r="Q174" t="s">
        <v>144</v>
      </c>
      <c r="V174">
        <v>202.26300000000001</v>
      </c>
      <c r="W174">
        <v>202.26300000000001</v>
      </c>
      <c r="Y174" t="s">
        <v>5679</v>
      </c>
      <c r="Z174" t="s">
        <v>5680</v>
      </c>
      <c r="AA174" t="s">
        <v>6033</v>
      </c>
      <c r="AB174" t="s">
        <v>6034</v>
      </c>
    </row>
    <row r="175" spans="1:29" x14ac:dyDescent="0.35">
      <c r="A175">
        <v>174</v>
      </c>
      <c r="B175">
        <v>973.15200000000004</v>
      </c>
      <c r="C175" s="19">
        <v>973.14599999999996</v>
      </c>
      <c r="D175">
        <v>973.15200000000004</v>
      </c>
      <c r="E175">
        <v>973.15800000000002</v>
      </c>
      <c r="F175">
        <v>0.18958333333333333</v>
      </c>
      <c r="G175" t="s">
        <v>3290</v>
      </c>
      <c r="H175" t="s">
        <v>5677</v>
      </c>
      <c r="I175">
        <v>10</v>
      </c>
      <c r="J175">
        <v>13</v>
      </c>
      <c r="K175">
        <v>12</v>
      </c>
      <c r="L175" t="s">
        <v>145</v>
      </c>
      <c r="M175" t="s">
        <v>145</v>
      </c>
      <c r="O175" t="s">
        <v>5683</v>
      </c>
      <c r="P175" t="s">
        <v>144</v>
      </c>
      <c r="Q175" t="s">
        <v>144</v>
      </c>
      <c r="V175">
        <v>202.26300000000001</v>
      </c>
      <c r="W175">
        <v>202.26300000000001</v>
      </c>
      <c r="Y175" t="s">
        <v>5679</v>
      </c>
      <c r="Z175" t="s">
        <v>5687</v>
      </c>
      <c r="AA175" t="s">
        <v>6035</v>
      </c>
      <c r="AB175" t="s">
        <v>6036</v>
      </c>
    </row>
    <row r="176" spans="1:29" x14ac:dyDescent="0.35">
      <c r="A176">
        <v>175</v>
      </c>
      <c r="B176">
        <v>973.39099999999996</v>
      </c>
      <c r="C176" s="19">
        <v>973.38599999999997</v>
      </c>
      <c r="D176">
        <v>973.39099999999996</v>
      </c>
      <c r="E176">
        <v>973.39499999999998</v>
      </c>
      <c r="F176">
        <v>0.19305555555555556</v>
      </c>
      <c r="G176" t="s">
        <v>3290</v>
      </c>
      <c r="H176" t="s">
        <v>5677</v>
      </c>
      <c r="I176">
        <v>12</v>
      </c>
      <c r="J176">
        <v>9</v>
      </c>
      <c r="K176">
        <v>6</v>
      </c>
      <c r="L176" t="s">
        <v>145</v>
      </c>
      <c r="M176" t="s">
        <v>55</v>
      </c>
      <c r="N176">
        <v>8</v>
      </c>
      <c r="O176" t="s">
        <v>5678</v>
      </c>
      <c r="P176" t="s">
        <v>144</v>
      </c>
      <c r="Q176" t="s">
        <v>144</v>
      </c>
      <c r="V176">
        <v>202.262</v>
      </c>
      <c r="W176">
        <v>202.262</v>
      </c>
      <c r="Y176" t="s">
        <v>5679</v>
      </c>
      <c r="Z176" t="s">
        <v>5690</v>
      </c>
      <c r="AA176" t="s">
        <v>6037</v>
      </c>
      <c r="AB176" t="s">
        <v>6038</v>
      </c>
      <c r="AC176">
        <v>8</v>
      </c>
    </row>
    <row r="177" spans="1:29" hidden="1" x14ac:dyDescent="0.35">
      <c r="A177">
        <v>176</v>
      </c>
      <c r="B177">
        <v>973.41</v>
      </c>
      <c r="C177" s="19">
        <v>973.38599999999997</v>
      </c>
      <c r="D177">
        <v>973.41</v>
      </c>
      <c r="E177">
        <v>973.43399999999997</v>
      </c>
      <c r="F177">
        <v>0.19027777777777777</v>
      </c>
      <c r="G177" t="s">
        <v>5823</v>
      </c>
      <c r="H177" t="s">
        <v>5677</v>
      </c>
      <c r="I177">
        <v>12</v>
      </c>
      <c r="J177">
        <v>48</v>
      </c>
      <c r="K177">
        <v>15</v>
      </c>
      <c r="L177" t="s">
        <v>55</v>
      </c>
      <c r="M177" t="s">
        <v>145</v>
      </c>
      <c r="N177">
        <v>8</v>
      </c>
      <c r="O177" t="s">
        <v>5683</v>
      </c>
      <c r="P177" t="s">
        <v>144</v>
      </c>
      <c r="Q177" t="s">
        <v>144</v>
      </c>
      <c r="V177">
        <v>202.262</v>
      </c>
      <c r="W177">
        <v>202.262</v>
      </c>
      <c r="Y177" t="s">
        <v>5679</v>
      </c>
      <c r="Z177" t="s">
        <v>5851</v>
      </c>
      <c r="AA177" t="s">
        <v>6039</v>
      </c>
      <c r="AB177" t="s">
        <v>6038</v>
      </c>
      <c r="AC177">
        <v>8</v>
      </c>
    </row>
    <row r="178" spans="1:29" x14ac:dyDescent="0.35">
      <c r="A178">
        <v>177</v>
      </c>
      <c r="B178">
        <v>973.42899999999997</v>
      </c>
      <c r="C178" s="19">
        <v>973.42399999999998</v>
      </c>
      <c r="D178">
        <v>973.42899999999997</v>
      </c>
      <c r="E178">
        <v>973.43399999999997</v>
      </c>
      <c r="F178">
        <v>0.18958333333333333</v>
      </c>
      <c r="G178" t="s">
        <v>3290</v>
      </c>
      <c r="H178" t="s">
        <v>5677</v>
      </c>
      <c r="I178">
        <v>12</v>
      </c>
      <c r="J178">
        <v>10</v>
      </c>
      <c r="K178">
        <v>11</v>
      </c>
      <c r="L178" t="s">
        <v>145</v>
      </c>
      <c r="M178" t="s">
        <v>55</v>
      </c>
      <c r="N178">
        <v>8</v>
      </c>
      <c r="O178" t="s">
        <v>5683</v>
      </c>
      <c r="P178" t="s">
        <v>144</v>
      </c>
      <c r="Q178" t="s">
        <v>144</v>
      </c>
      <c r="V178">
        <v>202.262</v>
      </c>
      <c r="W178">
        <v>202.262</v>
      </c>
      <c r="Y178" t="s">
        <v>5679</v>
      </c>
      <c r="Z178" t="s">
        <v>5687</v>
      </c>
      <c r="AA178" t="s">
        <v>6040</v>
      </c>
      <c r="AB178" t="s">
        <v>6041</v>
      </c>
      <c r="AC178">
        <v>8</v>
      </c>
    </row>
    <row r="179" spans="1:29" x14ac:dyDescent="0.35">
      <c r="A179">
        <v>178</v>
      </c>
      <c r="B179">
        <v>973.52099999999996</v>
      </c>
      <c r="C179" s="19">
        <v>973.51700000000005</v>
      </c>
      <c r="D179">
        <v>973.52099999999996</v>
      </c>
      <c r="E179">
        <v>973.524</v>
      </c>
      <c r="F179">
        <v>0.19305555555555556</v>
      </c>
      <c r="G179" t="s">
        <v>3290</v>
      </c>
      <c r="H179" t="s">
        <v>5677</v>
      </c>
      <c r="I179">
        <v>11</v>
      </c>
      <c r="J179">
        <v>7</v>
      </c>
      <c r="K179">
        <v>7</v>
      </c>
      <c r="L179" t="s">
        <v>145</v>
      </c>
      <c r="M179" t="s">
        <v>145</v>
      </c>
      <c r="O179" t="s">
        <v>5678</v>
      </c>
      <c r="P179" t="s">
        <v>144</v>
      </c>
      <c r="Q179" t="s">
        <v>144</v>
      </c>
      <c r="V179">
        <v>202.261</v>
      </c>
      <c r="W179">
        <v>202.261</v>
      </c>
      <c r="Y179" t="s">
        <v>5679</v>
      </c>
      <c r="Z179" t="s">
        <v>5690</v>
      </c>
      <c r="AA179" t="s">
        <v>6042</v>
      </c>
      <c r="AB179" t="s">
        <v>6043</v>
      </c>
    </row>
    <row r="180" spans="1:29" x14ac:dyDescent="0.35">
      <c r="A180">
        <v>179</v>
      </c>
      <c r="B180">
        <v>974.98900000000003</v>
      </c>
      <c r="C180" s="19">
        <v>974.98599999999999</v>
      </c>
      <c r="D180">
        <v>974.98900000000003</v>
      </c>
      <c r="E180">
        <v>974.99300000000005</v>
      </c>
      <c r="F180">
        <v>0.19375000000000001</v>
      </c>
      <c r="G180" t="s">
        <v>3290</v>
      </c>
      <c r="H180" t="s">
        <v>5677</v>
      </c>
      <c r="I180">
        <v>12</v>
      </c>
      <c r="J180">
        <v>7</v>
      </c>
      <c r="K180">
        <v>9</v>
      </c>
      <c r="L180" t="s">
        <v>145</v>
      </c>
      <c r="M180" t="s">
        <v>145</v>
      </c>
      <c r="O180" t="s">
        <v>5678</v>
      </c>
      <c r="P180" t="s">
        <v>144</v>
      </c>
      <c r="Q180" t="s">
        <v>144</v>
      </c>
      <c r="V180">
        <v>202.256</v>
      </c>
      <c r="W180">
        <v>202.256</v>
      </c>
      <c r="Y180" t="s">
        <v>5679</v>
      </c>
      <c r="Z180" t="s">
        <v>5690</v>
      </c>
      <c r="AA180" t="s">
        <v>6044</v>
      </c>
      <c r="AB180" t="s">
        <v>6045</v>
      </c>
    </row>
    <row r="181" spans="1:29" x14ac:dyDescent="0.35">
      <c r="A181">
        <v>180</v>
      </c>
      <c r="B181">
        <v>975.03599999999994</v>
      </c>
      <c r="C181" s="19">
        <v>975.03</v>
      </c>
      <c r="D181">
        <v>975.03599999999994</v>
      </c>
      <c r="E181">
        <v>975.04200000000003</v>
      </c>
      <c r="F181">
        <v>0.19027777777777777</v>
      </c>
      <c r="G181" t="s">
        <v>3290</v>
      </c>
      <c r="H181" t="s">
        <v>5677</v>
      </c>
      <c r="I181">
        <v>12</v>
      </c>
      <c r="J181">
        <v>12</v>
      </c>
      <c r="K181">
        <v>10</v>
      </c>
      <c r="L181" t="s">
        <v>145</v>
      </c>
      <c r="M181" t="s">
        <v>145</v>
      </c>
      <c r="O181" t="s">
        <v>5678</v>
      </c>
      <c r="P181" t="s">
        <v>144</v>
      </c>
      <c r="Q181" t="s">
        <v>144</v>
      </c>
      <c r="V181">
        <v>202.256</v>
      </c>
      <c r="W181">
        <v>202.256</v>
      </c>
      <c r="Y181" t="s">
        <v>5679</v>
      </c>
      <c r="Z181" t="s">
        <v>5680</v>
      </c>
      <c r="AA181" t="s">
        <v>6046</v>
      </c>
      <c r="AB181" t="s">
        <v>6047</v>
      </c>
    </row>
    <row r="182" spans="1:29" x14ac:dyDescent="0.35">
      <c r="A182">
        <v>181</v>
      </c>
      <c r="B182">
        <v>975.13300000000004</v>
      </c>
      <c r="C182" s="19">
        <v>975.12800000000004</v>
      </c>
      <c r="D182">
        <v>975.13300000000004</v>
      </c>
      <c r="E182">
        <v>975.13800000000003</v>
      </c>
      <c r="F182">
        <v>0.19375000000000001</v>
      </c>
      <c r="G182" t="s">
        <v>3290</v>
      </c>
      <c r="H182" t="s">
        <v>5677</v>
      </c>
      <c r="I182">
        <v>11</v>
      </c>
      <c r="J182">
        <v>10</v>
      </c>
      <c r="K182">
        <v>9</v>
      </c>
      <c r="L182" t="s">
        <v>145</v>
      </c>
      <c r="M182" t="s">
        <v>145</v>
      </c>
      <c r="O182" t="s">
        <v>5678</v>
      </c>
      <c r="P182" t="s">
        <v>144</v>
      </c>
      <c r="Q182" t="s">
        <v>144</v>
      </c>
      <c r="V182">
        <v>202.256</v>
      </c>
      <c r="W182">
        <v>202.256</v>
      </c>
      <c r="Y182" t="s">
        <v>5679</v>
      </c>
      <c r="Z182" t="s">
        <v>5680</v>
      </c>
      <c r="AA182" t="s">
        <v>6048</v>
      </c>
      <c r="AB182" t="s">
        <v>6049</v>
      </c>
    </row>
    <row r="183" spans="1:29" x14ac:dyDescent="0.35">
      <c r="A183">
        <v>182</v>
      </c>
      <c r="B183">
        <v>975.19600000000003</v>
      </c>
      <c r="C183" s="19">
        <v>975.19100000000003</v>
      </c>
      <c r="D183">
        <v>975.19600000000003</v>
      </c>
      <c r="E183">
        <v>975.2</v>
      </c>
      <c r="F183">
        <v>0.19444444444444445</v>
      </c>
      <c r="G183" t="s">
        <v>3290</v>
      </c>
      <c r="H183" t="s">
        <v>5677</v>
      </c>
      <c r="I183">
        <v>14</v>
      </c>
      <c r="J183">
        <v>8</v>
      </c>
      <c r="K183">
        <v>12</v>
      </c>
      <c r="L183" t="s">
        <v>145</v>
      </c>
      <c r="M183" t="s">
        <v>145</v>
      </c>
      <c r="O183" t="s">
        <v>5683</v>
      </c>
      <c r="P183" t="s">
        <v>144</v>
      </c>
      <c r="Q183" t="s">
        <v>144</v>
      </c>
      <c r="V183">
        <v>202.256</v>
      </c>
      <c r="W183">
        <v>202.256</v>
      </c>
      <c r="Y183" t="s">
        <v>5679</v>
      </c>
      <c r="Z183" t="s">
        <v>5684</v>
      </c>
      <c r="AA183" t="s">
        <v>6050</v>
      </c>
      <c r="AB183" t="s">
        <v>6051</v>
      </c>
    </row>
    <row r="184" spans="1:29" x14ac:dyDescent="0.35">
      <c r="A184">
        <v>183</v>
      </c>
      <c r="B184">
        <v>975.52200000000005</v>
      </c>
      <c r="C184" s="19">
        <v>975.51800000000003</v>
      </c>
      <c r="D184">
        <v>975.52200000000005</v>
      </c>
      <c r="E184">
        <v>975.52599999999995</v>
      </c>
      <c r="F184">
        <v>0.18680555555555556</v>
      </c>
      <c r="G184" t="s">
        <v>3290</v>
      </c>
      <c r="H184" t="s">
        <v>5677</v>
      </c>
      <c r="I184">
        <v>11</v>
      </c>
      <c r="J184">
        <v>7</v>
      </c>
      <c r="K184">
        <v>8</v>
      </c>
      <c r="L184" t="s">
        <v>145</v>
      </c>
      <c r="M184" t="s">
        <v>145</v>
      </c>
      <c r="O184" t="s">
        <v>5678</v>
      </c>
      <c r="P184" t="s">
        <v>144</v>
      </c>
      <c r="Q184" t="s">
        <v>144</v>
      </c>
      <c r="V184">
        <v>202.255</v>
      </c>
      <c r="W184">
        <v>202.255</v>
      </c>
      <c r="Y184" t="s">
        <v>5679</v>
      </c>
      <c r="Z184" t="s">
        <v>5690</v>
      </c>
      <c r="AA184" t="s">
        <v>6052</v>
      </c>
      <c r="AB184" t="s">
        <v>6053</v>
      </c>
    </row>
    <row r="185" spans="1:29" x14ac:dyDescent="0.35">
      <c r="A185">
        <v>184</v>
      </c>
      <c r="B185">
        <v>975.68200000000002</v>
      </c>
      <c r="C185" s="19">
        <v>975.678</v>
      </c>
      <c r="D185">
        <v>975.68200000000002</v>
      </c>
      <c r="E185">
        <v>975.68600000000004</v>
      </c>
      <c r="F185">
        <v>0.19722222222222222</v>
      </c>
      <c r="G185" t="s">
        <v>3290</v>
      </c>
      <c r="H185" t="s">
        <v>5677</v>
      </c>
      <c r="I185">
        <v>11</v>
      </c>
      <c r="J185">
        <v>8</v>
      </c>
      <c r="K185">
        <v>11</v>
      </c>
      <c r="L185" t="s">
        <v>145</v>
      </c>
      <c r="M185" t="s">
        <v>145</v>
      </c>
      <c r="O185" t="s">
        <v>5683</v>
      </c>
      <c r="P185" t="s">
        <v>144</v>
      </c>
      <c r="Q185" t="s">
        <v>144</v>
      </c>
      <c r="V185">
        <v>202.25399999999999</v>
      </c>
      <c r="W185">
        <v>202.25399999999999</v>
      </c>
      <c r="Y185" t="s">
        <v>5679</v>
      </c>
      <c r="Z185" t="s">
        <v>5684</v>
      </c>
      <c r="AA185" t="s">
        <v>6054</v>
      </c>
      <c r="AB185" t="s">
        <v>6055</v>
      </c>
    </row>
    <row r="186" spans="1:29" x14ac:dyDescent="0.35">
      <c r="A186">
        <v>185</v>
      </c>
      <c r="B186">
        <v>975.82500000000005</v>
      </c>
      <c r="C186" s="19">
        <v>975.82100000000003</v>
      </c>
      <c r="D186">
        <v>975.82500000000005</v>
      </c>
      <c r="E186">
        <v>975.82899999999995</v>
      </c>
      <c r="F186">
        <v>0.19097222222222221</v>
      </c>
      <c r="G186" t="s">
        <v>3290</v>
      </c>
      <c r="H186" t="s">
        <v>5677</v>
      </c>
      <c r="I186">
        <v>14</v>
      </c>
      <c r="J186">
        <v>8</v>
      </c>
      <c r="K186">
        <v>9</v>
      </c>
      <c r="L186" t="s">
        <v>145</v>
      </c>
      <c r="M186" t="s">
        <v>145</v>
      </c>
      <c r="O186" t="s">
        <v>5678</v>
      </c>
      <c r="P186" t="s">
        <v>144</v>
      </c>
      <c r="Q186" t="s">
        <v>144</v>
      </c>
      <c r="V186">
        <v>202.25399999999999</v>
      </c>
      <c r="W186">
        <v>202.25399999999999</v>
      </c>
      <c r="Y186" t="s">
        <v>5679</v>
      </c>
      <c r="Z186" t="s">
        <v>5690</v>
      </c>
      <c r="AA186" t="s">
        <v>6056</v>
      </c>
      <c r="AB186" t="s">
        <v>6057</v>
      </c>
    </row>
    <row r="187" spans="1:29" x14ac:dyDescent="0.35">
      <c r="A187">
        <v>186</v>
      </c>
      <c r="B187">
        <v>975.88</v>
      </c>
      <c r="C187" s="19">
        <v>975.87400000000002</v>
      </c>
      <c r="D187">
        <v>975.88</v>
      </c>
      <c r="E187">
        <v>975.88499999999999</v>
      </c>
      <c r="F187">
        <v>0.19097222222222221</v>
      </c>
      <c r="G187" t="s">
        <v>3290</v>
      </c>
      <c r="H187" t="s">
        <v>5677</v>
      </c>
      <c r="I187">
        <v>10</v>
      </c>
      <c r="J187">
        <v>10</v>
      </c>
      <c r="K187">
        <v>10</v>
      </c>
      <c r="L187" t="s">
        <v>145</v>
      </c>
      <c r="M187" t="s">
        <v>145</v>
      </c>
      <c r="O187" t="s">
        <v>5678</v>
      </c>
      <c r="P187" t="s">
        <v>144</v>
      </c>
      <c r="Q187" t="s">
        <v>144</v>
      </c>
      <c r="V187">
        <v>202.25399999999999</v>
      </c>
      <c r="W187">
        <v>202.25399999999999</v>
      </c>
      <c r="Y187" t="s">
        <v>5679</v>
      </c>
      <c r="Z187" t="s">
        <v>5680</v>
      </c>
      <c r="AA187" t="s">
        <v>6058</v>
      </c>
      <c r="AB187" t="s">
        <v>6059</v>
      </c>
    </row>
    <row r="188" spans="1:29" x14ac:dyDescent="0.35">
      <c r="A188">
        <v>187</v>
      </c>
      <c r="B188">
        <v>976.61500000000001</v>
      </c>
      <c r="C188" s="19">
        <v>976.61099999999999</v>
      </c>
      <c r="D188">
        <v>976.61500000000001</v>
      </c>
      <c r="E188">
        <v>976.61900000000003</v>
      </c>
      <c r="F188">
        <v>0.18819444444444444</v>
      </c>
      <c r="G188" t="s">
        <v>3290</v>
      </c>
      <c r="H188" t="s">
        <v>5677</v>
      </c>
      <c r="I188">
        <v>11</v>
      </c>
      <c r="J188">
        <v>8</v>
      </c>
      <c r="K188">
        <v>6</v>
      </c>
      <c r="L188" t="s">
        <v>145</v>
      </c>
      <c r="M188" t="s">
        <v>145</v>
      </c>
      <c r="O188" t="s">
        <v>5678</v>
      </c>
      <c r="P188" t="s">
        <v>144</v>
      </c>
      <c r="Q188" t="s">
        <v>144</v>
      </c>
      <c r="V188">
        <v>202.25200000000001</v>
      </c>
      <c r="W188">
        <v>202.25200000000001</v>
      </c>
      <c r="Y188" t="s">
        <v>5679</v>
      </c>
      <c r="Z188" t="s">
        <v>5690</v>
      </c>
      <c r="AA188" t="s">
        <v>6060</v>
      </c>
      <c r="AB188" t="s">
        <v>6061</v>
      </c>
    </row>
    <row r="189" spans="1:29" x14ac:dyDescent="0.35">
      <c r="A189">
        <v>188</v>
      </c>
      <c r="B189">
        <v>977.45799999999997</v>
      </c>
      <c r="C189" s="19">
        <v>977.45299999999997</v>
      </c>
      <c r="D189">
        <v>977.45799999999997</v>
      </c>
      <c r="E189">
        <v>977.46400000000006</v>
      </c>
      <c r="F189">
        <v>0.19583333333333333</v>
      </c>
      <c r="G189" t="s">
        <v>3290</v>
      </c>
      <c r="H189" t="s">
        <v>5677</v>
      </c>
      <c r="I189">
        <v>13</v>
      </c>
      <c r="J189">
        <v>11</v>
      </c>
      <c r="K189">
        <v>10</v>
      </c>
      <c r="L189" t="s">
        <v>145</v>
      </c>
      <c r="M189" t="s">
        <v>55</v>
      </c>
      <c r="N189">
        <v>9</v>
      </c>
      <c r="O189" t="s">
        <v>5683</v>
      </c>
      <c r="P189" t="s">
        <v>144</v>
      </c>
      <c r="Q189" t="s">
        <v>144</v>
      </c>
      <c r="V189">
        <v>202.251</v>
      </c>
      <c r="W189">
        <v>202.251</v>
      </c>
      <c r="Y189" t="s">
        <v>5679</v>
      </c>
      <c r="Z189" t="s">
        <v>5687</v>
      </c>
      <c r="AA189" t="s">
        <v>6062</v>
      </c>
      <c r="AB189" t="s">
        <v>6063</v>
      </c>
      <c r="AC189">
        <v>9</v>
      </c>
    </row>
    <row r="190" spans="1:29" hidden="1" x14ac:dyDescent="0.35">
      <c r="A190">
        <v>189</v>
      </c>
      <c r="B190">
        <v>977.49599999999998</v>
      </c>
      <c r="C190" s="19">
        <v>977.45299999999997</v>
      </c>
      <c r="D190">
        <v>977.49599999999998</v>
      </c>
      <c r="E190">
        <v>977.54</v>
      </c>
      <c r="F190">
        <v>0.19375000000000001</v>
      </c>
      <c r="G190" t="s">
        <v>5823</v>
      </c>
      <c r="H190" t="s">
        <v>5677</v>
      </c>
      <c r="I190">
        <v>13</v>
      </c>
      <c r="J190">
        <v>87</v>
      </c>
      <c r="K190">
        <v>18</v>
      </c>
      <c r="L190" t="s">
        <v>55</v>
      </c>
      <c r="M190" t="s">
        <v>145</v>
      </c>
      <c r="N190">
        <v>9</v>
      </c>
      <c r="O190" t="s">
        <v>5683</v>
      </c>
      <c r="P190" t="s">
        <v>144</v>
      </c>
      <c r="Q190" t="s">
        <v>144</v>
      </c>
      <c r="V190">
        <v>202.251</v>
      </c>
      <c r="W190">
        <v>202.251</v>
      </c>
      <c r="Y190" t="s">
        <v>5679</v>
      </c>
      <c r="Z190" t="s">
        <v>5851</v>
      </c>
      <c r="AA190" t="s">
        <v>6064</v>
      </c>
      <c r="AB190" t="s">
        <v>6065</v>
      </c>
      <c r="AC190">
        <v>9</v>
      </c>
    </row>
    <row r="191" spans="1:29" x14ac:dyDescent="0.35">
      <c r="A191">
        <v>190</v>
      </c>
      <c r="B191">
        <v>977.49900000000002</v>
      </c>
      <c r="C191" s="19">
        <v>977.49199999999996</v>
      </c>
      <c r="D191">
        <v>977.49900000000002</v>
      </c>
      <c r="E191">
        <v>977.505</v>
      </c>
      <c r="F191">
        <v>0.19166666666666668</v>
      </c>
      <c r="G191" t="s">
        <v>3290</v>
      </c>
      <c r="H191" t="s">
        <v>5677</v>
      </c>
      <c r="I191">
        <v>12</v>
      </c>
      <c r="J191">
        <v>13</v>
      </c>
      <c r="K191">
        <v>9</v>
      </c>
      <c r="L191" t="s">
        <v>145</v>
      </c>
      <c r="M191" t="s">
        <v>55</v>
      </c>
      <c r="N191">
        <v>9</v>
      </c>
      <c r="O191" t="s">
        <v>5678</v>
      </c>
      <c r="P191" t="s">
        <v>144</v>
      </c>
      <c r="Q191" t="s">
        <v>144</v>
      </c>
      <c r="V191">
        <v>202.251</v>
      </c>
      <c r="W191">
        <v>202.251</v>
      </c>
      <c r="Y191" t="s">
        <v>5679</v>
      </c>
      <c r="Z191" t="s">
        <v>5680</v>
      </c>
      <c r="AA191" t="s">
        <v>6066</v>
      </c>
      <c r="AB191" t="s">
        <v>6067</v>
      </c>
      <c r="AC191">
        <v>9</v>
      </c>
    </row>
    <row r="192" spans="1:29" x14ac:dyDescent="0.35">
      <c r="A192">
        <v>191</v>
      </c>
      <c r="B192">
        <v>977.53599999999994</v>
      </c>
      <c r="C192" s="19">
        <v>977.53099999999995</v>
      </c>
      <c r="D192">
        <v>977.53599999999994</v>
      </c>
      <c r="E192">
        <v>977.54</v>
      </c>
      <c r="F192">
        <v>0.19166666666666668</v>
      </c>
      <c r="G192" t="s">
        <v>3290</v>
      </c>
      <c r="H192" t="s">
        <v>5677</v>
      </c>
      <c r="I192">
        <v>13</v>
      </c>
      <c r="J192">
        <v>9</v>
      </c>
      <c r="K192">
        <v>7</v>
      </c>
      <c r="L192" t="s">
        <v>145</v>
      </c>
      <c r="M192" t="s">
        <v>55</v>
      </c>
      <c r="N192">
        <v>9</v>
      </c>
      <c r="O192" t="s">
        <v>5678</v>
      </c>
      <c r="P192" t="s">
        <v>144</v>
      </c>
      <c r="Q192" t="s">
        <v>144</v>
      </c>
      <c r="V192">
        <v>202.251</v>
      </c>
      <c r="W192">
        <v>202.251</v>
      </c>
      <c r="Y192" t="s">
        <v>5679</v>
      </c>
      <c r="Z192" t="s">
        <v>5690</v>
      </c>
      <c r="AA192" t="s">
        <v>6068</v>
      </c>
      <c r="AB192" t="s">
        <v>6065</v>
      </c>
      <c r="AC192">
        <v>9</v>
      </c>
    </row>
    <row r="193" spans="1:29" x14ac:dyDescent="0.35">
      <c r="A193">
        <v>192</v>
      </c>
      <c r="B193">
        <v>977.88900000000001</v>
      </c>
      <c r="C193" s="19">
        <v>977.88599999999997</v>
      </c>
      <c r="D193">
        <v>977.88900000000001</v>
      </c>
      <c r="E193">
        <v>977.89300000000003</v>
      </c>
      <c r="F193">
        <v>0.18888888888888888</v>
      </c>
      <c r="G193" t="s">
        <v>3290</v>
      </c>
      <c r="H193" t="s">
        <v>5677</v>
      </c>
      <c r="I193">
        <v>12</v>
      </c>
      <c r="J193">
        <v>7</v>
      </c>
      <c r="K193">
        <v>9</v>
      </c>
      <c r="L193" t="s">
        <v>145</v>
      </c>
      <c r="M193" t="s">
        <v>145</v>
      </c>
      <c r="O193" t="s">
        <v>5678</v>
      </c>
      <c r="P193" t="s">
        <v>144</v>
      </c>
      <c r="Q193" t="s">
        <v>144</v>
      </c>
      <c r="V193">
        <v>202.25</v>
      </c>
      <c r="W193">
        <v>202.25</v>
      </c>
      <c r="Y193" t="s">
        <v>5679</v>
      </c>
      <c r="Z193" t="s">
        <v>5690</v>
      </c>
      <c r="AA193" t="s">
        <v>6069</v>
      </c>
      <c r="AB193" t="s">
        <v>6070</v>
      </c>
    </row>
    <row r="194" spans="1:29" x14ac:dyDescent="0.35">
      <c r="A194">
        <v>193</v>
      </c>
      <c r="B194">
        <v>978.05200000000002</v>
      </c>
      <c r="C194" s="19">
        <v>978.04700000000003</v>
      </c>
      <c r="D194">
        <v>978.05200000000002</v>
      </c>
      <c r="E194">
        <v>978.05600000000004</v>
      </c>
      <c r="F194">
        <v>0.18819444444444444</v>
      </c>
      <c r="G194" t="s">
        <v>3290</v>
      </c>
      <c r="H194" t="s">
        <v>5677</v>
      </c>
      <c r="I194">
        <v>11</v>
      </c>
      <c r="J194">
        <v>9</v>
      </c>
      <c r="K194">
        <v>8</v>
      </c>
      <c r="L194" t="s">
        <v>145</v>
      </c>
      <c r="M194" t="s">
        <v>145</v>
      </c>
      <c r="O194" t="s">
        <v>5678</v>
      </c>
      <c r="P194" t="s">
        <v>144</v>
      </c>
      <c r="Q194" t="s">
        <v>144</v>
      </c>
      <c r="V194">
        <v>202.25</v>
      </c>
      <c r="W194">
        <v>202.25</v>
      </c>
      <c r="Y194" t="s">
        <v>5679</v>
      </c>
      <c r="Z194" t="s">
        <v>5690</v>
      </c>
      <c r="AA194" t="s">
        <v>6071</v>
      </c>
      <c r="AB194" t="s">
        <v>6072</v>
      </c>
    </row>
    <row r="195" spans="1:29" x14ac:dyDescent="0.35">
      <c r="A195">
        <v>194</v>
      </c>
      <c r="B195">
        <v>978.24</v>
      </c>
      <c r="C195" s="19">
        <v>978.23400000000004</v>
      </c>
      <c r="D195">
        <v>978.24</v>
      </c>
      <c r="E195">
        <v>978.24699999999996</v>
      </c>
      <c r="F195">
        <v>0.19513888888888889</v>
      </c>
      <c r="G195" t="s">
        <v>3290</v>
      </c>
      <c r="H195" t="s">
        <v>5677</v>
      </c>
      <c r="I195">
        <v>12</v>
      </c>
      <c r="J195">
        <v>12</v>
      </c>
      <c r="K195">
        <v>11</v>
      </c>
      <c r="L195" t="s">
        <v>145</v>
      </c>
      <c r="M195" t="s">
        <v>55</v>
      </c>
      <c r="N195">
        <v>10</v>
      </c>
      <c r="O195" t="s">
        <v>5683</v>
      </c>
      <c r="P195" t="s">
        <v>144</v>
      </c>
      <c r="Q195" t="s">
        <v>144</v>
      </c>
      <c r="V195">
        <v>202.25</v>
      </c>
      <c r="W195">
        <v>202.25</v>
      </c>
      <c r="Y195" t="s">
        <v>5679</v>
      </c>
      <c r="Z195" t="s">
        <v>5687</v>
      </c>
      <c r="AA195" t="s">
        <v>6073</v>
      </c>
      <c r="AB195" t="s">
        <v>6074</v>
      </c>
      <c r="AC195">
        <v>10</v>
      </c>
    </row>
    <row r="196" spans="1:29" hidden="1" x14ac:dyDescent="0.35">
      <c r="A196">
        <v>196</v>
      </c>
      <c r="B196">
        <v>978.28700000000003</v>
      </c>
      <c r="C196" s="19">
        <v>978.23400000000004</v>
      </c>
      <c r="D196">
        <v>978.28700000000003</v>
      </c>
      <c r="E196">
        <v>978.33900000000006</v>
      </c>
      <c r="F196">
        <v>0.19722222222222222</v>
      </c>
      <c r="G196" t="s">
        <v>5823</v>
      </c>
      <c r="H196" t="s">
        <v>5677</v>
      </c>
      <c r="I196">
        <v>12</v>
      </c>
      <c r="J196">
        <v>105</v>
      </c>
      <c r="K196">
        <v>18</v>
      </c>
      <c r="L196" t="s">
        <v>55</v>
      </c>
      <c r="M196" t="s">
        <v>145</v>
      </c>
      <c r="N196">
        <v>10</v>
      </c>
      <c r="O196" t="s">
        <v>5678</v>
      </c>
      <c r="P196" t="s">
        <v>144</v>
      </c>
      <c r="Q196" t="s">
        <v>144</v>
      </c>
      <c r="V196">
        <v>202.25</v>
      </c>
      <c r="W196">
        <v>202.25</v>
      </c>
      <c r="Y196" t="s">
        <v>5679</v>
      </c>
      <c r="Z196" t="s">
        <v>5680</v>
      </c>
      <c r="AA196" t="s">
        <v>6075</v>
      </c>
      <c r="AB196" t="s">
        <v>6076</v>
      </c>
      <c r="AC196">
        <v>10</v>
      </c>
    </row>
    <row r="197" spans="1:29" x14ac:dyDescent="0.35">
      <c r="A197">
        <v>195</v>
      </c>
      <c r="B197">
        <v>978.26800000000003</v>
      </c>
      <c r="C197" s="19">
        <v>978.26300000000003</v>
      </c>
      <c r="D197">
        <v>978.26800000000003</v>
      </c>
      <c r="E197">
        <v>978.27300000000002</v>
      </c>
      <c r="F197">
        <v>0.19513888888888889</v>
      </c>
      <c r="G197" t="s">
        <v>3290</v>
      </c>
      <c r="H197" t="s">
        <v>5677</v>
      </c>
      <c r="I197">
        <v>12</v>
      </c>
      <c r="J197">
        <v>10</v>
      </c>
      <c r="K197">
        <v>10</v>
      </c>
      <c r="L197" t="s">
        <v>145</v>
      </c>
      <c r="M197" t="s">
        <v>55</v>
      </c>
      <c r="N197">
        <v>10</v>
      </c>
      <c r="O197" t="s">
        <v>5683</v>
      </c>
      <c r="P197" t="s">
        <v>144</v>
      </c>
      <c r="Q197" t="s">
        <v>144</v>
      </c>
      <c r="V197">
        <v>202.25</v>
      </c>
      <c r="W197">
        <v>202.25</v>
      </c>
      <c r="Y197" t="s">
        <v>5679</v>
      </c>
      <c r="Z197" t="s">
        <v>5851</v>
      </c>
      <c r="AA197" t="s">
        <v>6077</v>
      </c>
      <c r="AB197" t="s">
        <v>6078</v>
      </c>
      <c r="AC197">
        <v>10</v>
      </c>
    </row>
    <row r="198" spans="1:29" x14ac:dyDescent="0.35">
      <c r="A198">
        <v>197</v>
      </c>
      <c r="B198">
        <v>978.29300000000001</v>
      </c>
      <c r="C198" s="19">
        <v>978.28700000000003</v>
      </c>
      <c r="D198">
        <v>978.29300000000001</v>
      </c>
      <c r="E198">
        <v>978.298</v>
      </c>
      <c r="F198">
        <v>0.2</v>
      </c>
      <c r="G198" t="s">
        <v>3290</v>
      </c>
      <c r="H198" t="s">
        <v>5677</v>
      </c>
      <c r="I198">
        <v>12</v>
      </c>
      <c r="J198">
        <v>11</v>
      </c>
      <c r="K198">
        <v>9</v>
      </c>
      <c r="L198" t="s">
        <v>145</v>
      </c>
      <c r="M198" t="s">
        <v>55</v>
      </c>
      <c r="N198">
        <v>10</v>
      </c>
      <c r="O198" t="s">
        <v>5678</v>
      </c>
      <c r="P198" t="s">
        <v>144</v>
      </c>
      <c r="Q198" t="s">
        <v>144</v>
      </c>
      <c r="V198">
        <v>202.25</v>
      </c>
      <c r="W198">
        <v>202.25</v>
      </c>
      <c r="Y198" t="s">
        <v>5679</v>
      </c>
      <c r="Z198" t="s">
        <v>5680</v>
      </c>
      <c r="AA198" t="s">
        <v>6079</v>
      </c>
      <c r="AB198" t="s">
        <v>6078</v>
      </c>
      <c r="AC198">
        <v>10</v>
      </c>
    </row>
    <row r="199" spans="1:29" x14ac:dyDescent="0.35">
      <c r="A199">
        <v>198</v>
      </c>
      <c r="B199">
        <v>978.33199999999999</v>
      </c>
      <c r="C199" s="19">
        <v>978.32399999999996</v>
      </c>
      <c r="D199">
        <v>978.33199999999999</v>
      </c>
      <c r="E199">
        <v>978.33900000000006</v>
      </c>
      <c r="F199">
        <v>0.19513888888888889</v>
      </c>
      <c r="G199" t="s">
        <v>3290</v>
      </c>
      <c r="H199" t="s">
        <v>5677</v>
      </c>
      <c r="I199">
        <v>11</v>
      </c>
      <c r="J199">
        <v>15</v>
      </c>
      <c r="K199">
        <v>12</v>
      </c>
      <c r="L199" t="s">
        <v>145</v>
      </c>
      <c r="M199" t="s">
        <v>55</v>
      </c>
      <c r="N199">
        <v>10</v>
      </c>
      <c r="O199" t="s">
        <v>5683</v>
      </c>
      <c r="P199" t="s">
        <v>144</v>
      </c>
      <c r="Q199" t="s">
        <v>144</v>
      </c>
      <c r="V199">
        <v>202.25</v>
      </c>
      <c r="W199">
        <v>202.25</v>
      </c>
      <c r="Y199" t="s">
        <v>5679</v>
      </c>
      <c r="Z199" t="s">
        <v>5687</v>
      </c>
      <c r="AA199" t="s">
        <v>6080</v>
      </c>
      <c r="AB199" t="s">
        <v>6081</v>
      </c>
      <c r="AC199">
        <v>10</v>
      </c>
    </row>
    <row r="200" spans="1:29" x14ac:dyDescent="0.35">
      <c r="A200">
        <v>199</v>
      </c>
      <c r="B200">
        <v>978.52800000000002</v>
      </c>
      <c r="C200" s="19">
        <v>978.524</v>
      </c>
      <c r="D200">
        <v>978.52800000000002</v>
      </c>
      <c r="E200">
        <v>978.53300000000002</v>
      </c>
      <c r="F200">
        <v>0.18819444444444444</v>
      </c>
      <c r="G200" t="s">
        <v>3290</v>
      </c>
      <c r="H200" t="s">
        <v>5677</v>
      </c>
      <c r="I200">
        <v>13</v>
      </c>
      <c r="J200">
        <v>9</v>
      </c>
      <c r="K200">
        <v>11</v>
      </c>
      <c r="L200" t="s">
        <v>145</v>
      </c>
      <c r="M200" t="s">
        <v>145</v>
      </c>
      <c r="O200" t="s">
        <v>5683</v>
      </c>
      <c r="P200" t="s">
        <v>144</v>
      </c>
      <c r="Q200" t="s">
        <v>144</v>
      </c>
      <c r="V200">
        <v>202.25</v>
      </c>
      <c r="W200">
        <v>202.25</v>
      </c>
      <c r="Y200" t="s">
        <v>5679</v>
      </c>
      <c r="Z200" t="s">
        <v>5684</v>
      </c>
      <c r="AA200" t="s">
        <v>6082</v>
      </c>
      <c r="AB200" t="s">
        <v>6083</v>
      </c>
    </row>
    <row r="201" spans="1:29" x14ac:dyDescent="0.35">
      <c r="A201">
        <v>200</v>
      </c>
      <c r="B201">
        <v>979.34799999999996</v>
      </c>
      <c r="C201" s="19">
        <v>979.34299999999996</v>
      </c>
      <c r="D201">
        <v>979.34799999999996</v>
      </c>
      <c r="E201">
        <v>979.35199999999998</v>
      </c>
      <c r="F201">
        <v>0.18541666666666667</v>
      </c>
      <c r="G201" t="s">
        <v>3290</v>
      </c>
      <c r="H201" t="s">
        <v>5677</v>
      </c>
      <c r="I201">
        <v>12</v>
      </c>
      <c r="J201">
        <v>10</v>
      </c>
      <c r="K201">
        <v>9</v>
      </c>
      <c r="L201" t="s">
        <v>145</v>
      </c>
      <c r="M201" t="s">
        <v>145</v>
      </c>
      <c r="O201" t="s">
        <v>5678</v>
      </c>
      <c r="P201" t="s">
        <v>144</v>
      </c>
      <c r="Q201" t="s">
        <v>144</v>
      </c>
      <c r="V201">
        <v>202.25</v>
      </c>
      <c r="W201">
        <v>202.25</v>
      </c>
      <c r="Y201" t="s">
        <v>5679</v>
      </c>
      <c r="Z201" t="s">
        <v>5690</v>
      </c>
      <c r="AA201" t="s">
        <v>6084</v>
      </c>
      <c r="AB201" t="s">
        <v>6085</v>
      </c>
    </row>
    <row r="202" spans="1:29" x14ac:dyDescent="0.35">
      <c r="A202">
        <v>201</v>
      </c>
      <c r="B202">
        <v>979.96</v>
      </c>
      <c r="C202" s="19">
        <v>979.95600000000002</v>
      </c>
      <c r="D202">
        <v>979.96</v>
      </c>
      <c r="E202">
        <v>979.96400000000006</v>
      </c>
      <c r="F202">
        <v>0.18888888888888888</v>
      </c>
      <c r="G202" t="s">
        <v>3290</v>
      </c>
      <c r="H202" t="s">
        <v>5677</v>
      </c>
      <c r="I202">
        <v>11</v>
      </c>
      <c r="J202">
        <v>7</v>
      </c>
      <c r="K202">
        <v>7</v>
      </c>
      <c r="L202" t="s">
        <v>145</v>
      </c>
      <c r="M202" t="s">
        <v>55</v>
      </c>
      <c r="N202">
        <v>11</v>
      </c>
      <c r="O202" t="s">
        <v>5678</v>
      </c>
      <c r="P202" t="s">
        <v>144</v>
      </c>
      <c r="Q202" t="s">
        <v>144</v>
      </c>
      <c r="V202">
        <v>202.25</v>
      </c>
      <c r="W202">
        <v>202.25</v>
      </c>
      <c r="Y202" t="s">
        <v>5679</v>
      </c>
      <c r="Z202" t="s">
        <v>5690</v>
      </c>
      <c r="AA202" t="s">
        <v>6086</v>
      </c>
      <c r="AB202" t="s">
        <v>6087</v>
      </c>
      <c r="AC202">
        <v>11</v>
      </c>
    </row>
    <row r="203" spans="1:29" hidden="1" x14ac:dyDescent="0.35">
      <c r="A203">
        <v>202</v>
      </c>
      <c r="B203">
        <v>979.97299999999996</v>
      </c>
      <c r="C203" s="19">
        <v>979.95600000000002</v>
      </c>
      <c r="D203">
        <v>979.97299999999996</v>
      </c>
      <c r="E203">
        <v>979.99</v>
      </c>
      <c r="F203">
        <v>0.18958333333333333</v>
      </c>
      <c r="G203" t="s">
        <v>5823</v>
      </c>
      <c r="H203" t="s">
        <v>5677</v>
      </c>
      <c r="I203">
        <v>12</v>
      </c>
      <c r="J203">
        <v>34</v>
      </c>
      <c r="K203">
        <v>10</v>
      </c>
      <c r="L203" t="s">
        <v>55</v>
      </c>
      <c r="M203" t="s">
        <v>145</v>
      </c>
      <c r="N203">
        <v>11</v>
      </c>
      <c r="O203" t="s">
        <v>5939</v>
      </c>
      <c r="P203" t="s">
        <v>144</v>
      </c>
      <c r="Q203" t="s">
        <v>144</v>
      </c>
      <c r="V203">
        <v>202.25</v>
      </c>
      <c r="W203">
        <v>202.25</v>
      </c>
      <c r="Y203" t="s">
        <v>5679</v>
      </c>
      <c r="Z203" t="s">
        <v>5680</v>
      </c>
      <c r="AA203" t="s">
        <v>6088</v>
      </c>
      <c r="AB203" t="s">
        <v>6089</v>
      </c>
      <c r="AC203">
        <v>11</v>
      </c>
    </row>
    <row r="204" spans="1:29" x14ac:dyDescent="0.35">
      <c r="A204">
        <v>203</v>
      </c>
      <c r="B204">
        <v>979.98500000000001</v>
      </c>
      <c r="C204" s="19">
        <v>979.98</v>
      </c>
      <c r="D204">
        <v>979.98500000000001</v>
      </c>
      <c r="E204">
        <v>979.99</v>
      </c>
      <c r="F204">
        <v>0.19027777777777777</v>
      </c>
      <c r="G204" t="s">
        <v>3290</v>
      </c>
      <c r="H204" t="s">
        <v>5677</v>
      </c>
      <c r="I204">
        <v>12</v>
      </c>
      <c r="J204">
        <v>10</v>
      </c>
      <c r="K204">
        <v>9</v>
      </c>
      <c r="L204" t="s">
        <v>145</v>
      </c>
      <c r="M204" t="s">
        <v>55</v>
      </c>
      <c r="N204">
        <v>11</v>
      </c>
      <c r="O204" t="s">
        <v>5678</v>
      </c>
      <c r="P204" t="s">
        <v>144</v>
      </c>
      <c r="Q204" t="s">
        <v>144</v>
      </c>
      <c r="V204">
        <v>202.25</v>
      </c>
      <c r="W204">
        <v>202.25</v>
      </c>
      <c r="Y204" t="s">
        <v>5679</v>
      </c>
      <c r="Z204" t="s">
        <v>5690</v>
      </c>
      <c r="AA204" t="s">
        <v>6090</v>
      </c>
      <c r="AB204" t="s">
        <v>6089</v>
      </c>
      <c r="AC204">
        <v>11</v>
      </c>
    </row>
    <row r="205" spans="1:29" x14ac:dyDescent="0.35">
      <c r="A205">
        <v>204</v>
      </c>
      <c r="B205">
        <v>980.69799999999998</v>
      </c>
      <c r="C205" s="19">
        <v>980.69299999999998</v>
      </c>
      <c r="D205">
        <v>980.69799999999998</v>
      </c>
      <c r="E205">
        <v>980.70399999999995</v>
      </c>
      <c r="F205">
        <v>0.18263888888888888</v>
      </c>
      <c r="G205" t="s">
        <v>3290</v>
      </c>
      <c r="H205" t="s">
        <v>5677</v>
      </c>
      <c r="I205">
        <v>12</v>
      </c>
      <c r="J205">
        <v>11</v>
      </c>
      <c r="K205">
        <v>10</v>
      </c>
      <c r="L205" t="s">
        <v>145</v>
      </c>
      <c r="M205" t="s">
        <v>55</v>
      </c>
      <c r="N205">
        <v>12</v>
      </c>
      <c r="O205" t="s">
        <v>5678</v>
      </c>
      <c r="P205" t="s">
        <v>144</v>
      </c>
      <c r="Q205" t="s">
        <v>144</v>
      </c>
      <c r="V205">
        <v>202.249</v>
      </c>
      <c r="W205">
        <v>202.249</v>
      </c>
      <c r="Y205" t="s">
        <v>5679</v>
      </c>
      <c r="Z205" t="s">
        <v>5680</v>
      </c>
      <c r="AA205" t="s">
        <v>6091</v>
      </c>
      <c r="AB205" t="s">
        <v>6092</v>
      </c>
      <c r="AC205">
        <v>12</v>
      </c>
    </row>
    <row r="206" spans="1:29" hidden="1" x14ac:dyDescent="0.35">
      <c r="A206">
        <v>205</v>
      </c>
      <c r="B206">
        <v>980.70699999999999</v>
      </c>
      <c r="C206" s="19">
        <v>980.69299999999998</v>
      </c>
      <c r="D206">
        <v>980.70699999999999</v>
      </c>
      <c r="E206">
        <v>980.721</v>
      </c>
      <c r="F206">
        <v>0.18819444444444444</v>
      </c>
      <c r="G206" t="s">
        <v>5823</v>
      </c>
      <c r="H206" t="s">
        <v>5677</v>
      </c>
      <c r="I206">
        <v>12</v>
      </c>
      <c r="J206">
        <v>28</v>
      </c>
      <c r="K206">
        <v>29</v>
      </c>
      <c r="L206" t="s">
        <v>55</v>
      </c>
      <c r="M206" t="s">
        <v>145</v>
      </c>
      <c r="N206">
        <v>12</v>
      </c>
      <c r="O206" t="s">
        <v>5939</v>
      </c>
      <c r="P206" t="s">
        <v>144</v>
      </c>
      <c r="Q206" t="s">
        <v>144</v>
      </c>
      <c r="V206">
        <v>202.249</v>
      </c>
      <c r="W206">
        <v>202.249</v>
      </c>
      <c r="Y206" t="s">
        <v>5679</v>
      </c>
      <c r="Z206" t="s">
        <v>5687</v>
      </c>
      <c r="AA206" t="s">
        <v>6093</v>
      </c>
      <c r="AB206" t="s">
        <v>6094</v>
      </c>
      <c r="AC206">
        <v>12</v>
      </c>
    </row>
    <row r="207" spans="1:29" x14ac:dyDescent="0.35">
      <c r="A207">
        <v>206</v>
      </c>
      <c r="B207">
        <v>980.71600000000001</v>
      </c>
      <c r="C207" s="19">
        <v>980.71199999999999</v>
      </c>
      <c r="D207">
        <v>980.71600000000001</v>
      </c>
      <c r="E207">
        <v>980.721</v>
      </c>
      <c r="F207">
        <v>0.19375000000000001</v>
      </c>
      <c r="G207" t="s">
        <v>3290</v>
      </c>
      <c r="H207" t="s">
        <v>5677</v>
      </c>
      <c r="I207">
        <v>12</v>
      </c>
      <c r="J207">
        <v>9</v>
      </c>
      <c r="K207">
        <v>8</v>
      </c>
      <c r="L207" t="s">
        <v>145</v>
      </c>
      <c r="M207" t="s">
        <v>55</v>
      </c>
      <c r="N207">
        <v>12</v>
      </c>
      <c r="O207" t="s">
        <v>5678</v>
      </c>
      <c r="P207" t="s">
        <v>144</v>
      </c>
      <c r="Q207" t="s">
        <v>144</v>
      </c>
      <c r="V207">
        <v>202.249</v>
      </c>
      <c r="W207">
        <v>202.249</v>
      </c>
      <c r="Y207" t="s">
        <v>5679</v>
      </c>
      <c r="Z207" t="s">
        <v>5690</v>
      </c>
      <c r="AA207" t="s">
        <v>6095</v>
      </c>
      <c r="AB207" t="s">
        <v>6094</v>
      </c>
      <c r="AC207">
        <v>12</v>
      </c>
    </row>
    <row r="208" spans="1:29" x14ac:dyDescent="0.35">
      <c r="A208">
        <v>207</v>
      </c>
      <c r="B208">
        <v>980.83900000000006</v>
      </c>
      <c r="C208" s="19">
        <v>980.83199999999999</v>
      </c>
      <c r="D208">
        <v>980.83900000000006</v>
      </c>
      <c r="E208">
        <v>980.84500000000003</v>
      </c>
      <c r="F208">
        <v>0.19791666666666666</v>
      </c>
      <c r="G208" t="s">
        <v>3290</v>
      </c>
      <c r="H208" t="s">
        <v>5677</v>
      </c>
      <c r="I208">
        <v>16</v>
      </c>
      <c r="J208">
        <v>13</v>
      </c>
      <c r="K208">
        <v>12</v>
      </c>
      <c r="L208" t="s">
        <v>145</v>
      </c>
      <c r="M208" t="s">
        <v>145</v>
      </c>
      <c r="O208" t="s">
        <v>5683</v>
      </c>
      <c r="P208" t="s">
        <v>144</v>
      </c>
      <c r="Q208" t="s">
        <v>144</v>
      </c>
      <c r="V208">
        <v>202.249</v>
      </c>
      <c r="W208">
        <v>202.249</v>
      </c>
      <c r="Y208" t="s">
        <v>5679</v>
      </c>
      <c r="Z208" t="s">
        <v>5687</v>
      </c>
      <c r="AA208" t="s">
        <v>6096</v>
      </c>
      <c r="AB208" t="s">
        <v>6097</v>
      </c>
    </row>
    <row r="209" spans="1:29" x14ac:dyDescent="0.35">
      <c r="A209">
        <v>208</v>
      </c>
      <c r="B209">
        <v>982.23900000000003</v>
      </c>
      <c r="C209" s="19">
        <v>982.23500000000001</v>
      </c>
      <c r="D209">
        <v>982.23900000000003</v>
      </c>
      <c r="E209">
        <v>982.24400000000003</v>
      </c>
      <c r="F209">
        <v>0.18333333333333332</v>
      </c>
      <c r="G209" t="s">
        <v>3290</v>
      </c>
      <c r="H209" t="s">
        <v>5677</v>
      </c>
      <c r="I209">
        <v>12</v>
      </c>
      <c r="J209">
        <v>8</v>
      </c>
      <c r="K209">
        <v>8</v>
      </c>
      <c r="L209" t="s">
        <v>145</v>
      </c>
      <c r="M209" t="s">
        <v>145</v>
      </c>
      <c r="O209" t="s">
        <v>5678</v>
      </c>
      <c r="P209" t="s">
        <v>144</v>
      </c>
      <c r="Q209" t="s">
        <v>144</v>
      </c>
      <c r="V209">
        <v>202.249</v>
      </c>
      <c r="W209">
        <v>202.249</v>
      </c>
      <c r="Y209" t="s">
        <v>5679</v>
      </c>
      <c r="Z209" t="s">
        <v>5690</v>
      </c>
      <c r="AA209" t="s">
        <v>6098</v>
      </c>
      <c r="AB209" t="s">
        <v>6099</v>
      </c>
    </row>
    <row r="210" spans="1:29" x14ac:dyDescent="0.35">
      <c r="A210">
        <v>209</v>
      </c>
      <c r="B210">
        <v>982.33399999999995</v>
      </c>
      <c r="C210" s="19">
        <v>982.33</v>
      </c>
      <c r="D210">
        <v>982.33399999999995</v>
      </c>
      <c r="E210">
        <v>982.33799999999997</v>
      </c>
      <c r="F210">
        <v>0.18680555555555556</v>
      </c>
      <c r="G210" t="s">
        <v>3290</v>
      </c>
      <c r="H210" t="s">
        <v>5677</v>
      </c>
      <c r="I210">
        <v>12</v>
      </c>
      <c r="J210">
        <v>8</v>
      </c>
      <c r="K210">
        <v>10</v>
      </c>
      <c r="L210" t="s">
        <v>145</v>
      </c>
      <c r="M210" t="s">
        <v>55</v>
      </c>
      <c r="N210">
        <v>13</v>
      </c>
      <c r="O210" t="s">
        <v>5683</v>
      </c>
      <c r="P210" t="s">
        <v>144</v>
      </c>
      <c r="Q210" t="s">
        <v>144</v>
      </c>
      <c r="V210">
        <v>202.249</v>
      </c>
      <c r="W210">
        <v>202.249</v>
      </c>
      <c r="Y210" t="s">
        <v>5679</v>
      </c>
      <c r="Z210" t="s">
        <v>5684</v>
      </c>
      <c r="AA210" t="s">
        <v>6100</v>
      </c>
      <c r="AB210" t="s">
        <v>6101</v>
      </c>
      <c r="AC210">
        <v>13</v>
      </c>
    </row>
    <row r="211" spans="1:29" hidden="1" x14ac:dyDescent="0.35">
      <c r="A211">
        <v>213</v>
      </c>
      <c r="B211">
        <v>982.41200000000003</v>
      </c>
      <c r="C211" s="19">
        <v>982.33</v>
      </c>
      <c r="D211">
        <v>982.41200000000003</v>
      </c>
      <c r="E211">
        <v>982.49400000000003</v>
      </c>
      <c r="F211">
        <v>0.19027777777777777</v>
      </c>
      <c r="G211" t="s">
        <v>5823</v>
      </c>
      <c r="H211" t="s">
        <v>5677</v>
      </c>
      <c r="I211">
        <v>13</v>
      </c>
      <c r="J211">
        <v>165</v>
      </c>
      <c r="K211">
        <v>33</v>
      </c>
      <c r="L211" t="s">
        <v>55</v>
      </c>
      <c r="M211" t="s">
        <v>145</v>
      </c>
      <c r="N211">
        <v>13</v>
      </c>
      <c r="O211" t="s">
        <v>5678</v>
      </c>
      <c r="P211" t="s">
        <v>144</v>
      </c>
      <c r="Q211" t="s">
        <v>144</v>
      </c>
      <c r="V211">
        <v>202.249</v>
      </c>
      <c r="W211">
        <v>202.249</v>
      </c>
      <c r="Y211" t="s">
        <v>5679</v>
      </c>
      <c r="Z211" t="s">
        <v>5690</v>
      </c>
      <c r="AA211" t="s">
        <v>6102</v>
      </c>
      <c r="AB211" t="s">
        <v>6103</v>
      </c>
      <c r="AC211">
        <v>13</v>
      </c>
    </row>
    <row r="212" spans="1:29" x14ac:dyDescent="0.35">
      <c r="A212">
        <v>210</v>
      </c>
      <c r="B212">
        <v>982.35900000000004</v>
      </c>
      <c r="C212" s="19">
        <v>982.35400000000004</v>
      </c>
      <c r="D212">
        <v>982.35900000000004</v>
      </c>
      <c r="E212">
        <v>982.36400000000003</v>
      </c>
      <c r="F212">
        <v>0.19027777777777777</v>
      </c>
      <c r="G212" t="s">
        <v>3290</v>
      </c>
      <c r="H212" t="s">
        <v>5677</v>
      </c>
      <c r="I212">
        <v>12</v>
      </c>
      <c r="J212">
        <v>10</v>
      </c>
      <c r="K212">
        <v>9</v>
      </c>
      <c r="L212" t="s">
        <v>145</v>
      </c>
      <c r="M212" t="s">
        <v>55</v>
      </c>
      <c r="N212">
        <v>13</v>
      </c>
      <c r="O212" t="s">
        <v>5678</v>
      </c>
      <c r="P212" t="s">
        <v>144</v>
      </c>
      <c r="Q212" t="s">
        <v>144</v>
      </c>
      <c r="V212">
        <v>202.249</v>
      </c>
      <c r="W212">
        <v>202.249</v>
      </c>
      <c r="Y212" t="s">
        <v>5679</v>
      </c>
      <c r="Z212" t="s">
        <v>5680</v>
      </c>
      <c r="AA212" t="s">
        <v>6104</v>
      </c>
      <c r="AB212" t="s">
        <v>6105</v>
      </c>
      <c r="AC212">
        <v>13</v>
      </c>
    </row>
    <row r="213" spans="1:29" x14ac:dyDescent="0.35">
      <c r="A213">
        <v>211</v>
      </c>
      <c r="B213">
        <v>982.37900000000002</v>
      </c>
      <c r="C213" s="19">
        <v>982.37400000000002</v>
      </c>
      <c r="D213">
        <v>982.37900000000002</v>
      </c>
      <c r="E213">
        <v>982.38400000000001</v>
      </c>
      <c r="F213">
        <v>0.19375000000000001</v>
      </c>
      <c r="G213" t="s">
        <v>3290</v>
      </c>
      <c r="H213" t="s">
        <v>5677</v>
      </c>
      <c r="I213">
        <v>13</v>
      </c>
      <c r="J213">
        <v>10</v>
      </c>
      <c r="K213">
        <v>8</v>
      </c>
      <c r="L213" t="s">
        <v>145</v>
      </c>
      <c r="M213" t="s">
        <v>55</v>
      </c>
      <c r="N213">
        <v>13</v>
      </c>
      <c r="O213" t="s">
        <v>5683</v>
      </c>
      <c r="P213" t="s">
        <v>144</v>
      </c>
      <c r="Q213" t="s">
        <v>144</v>
      </c>
      <c r="V213">
        <v>202.249</v>
      </c>
      <c r="W213">
        <v>202.249</v>
      </c>
      <c r="Y213" t="s">
        <v>5679</v>
      </c>
      <c r="Z213" t="s">
        <v>5687</v>
      </c>
      <c r="AA213" t="s">
        <v>6106</v>
      </c>
      <c r="AB213" t="s">
        <v>6107</v>
      </c>
      <c r="AC213">
        <v>13</v>
      </c>
    </row>
    <row r="214" spans="1:29" x14ac:dyDescent="0.35">
      <c r="A214">
        <v>212</v>
      </c>
      <c r="B214">
        <v>982.41099999999994</v>
      </c>
      <c r="C214" s="19">
        <v>982.404</v>
      </c>
      <c r="D214">
        <v>982.41099999999994</v>
      </c>
      <c r="E214">
        <v>982.41800000000001</v>
      </c>
      <c r="F214">
        <v>0.19027777777777777</v>
      </c>
      <c r="G214" t="s">
        <v>3290</v>
      </c>
      <c r="H214" t="s">
        <v>5677</v>
      </c>
      <c r="I214">
        <v>13</v>
      </c>
      <c r="J214">
        <v>13</v>
      </c>
      <c r="K214">
        <v>12</v>
      </c>
      <c r="L214" t="s">
        <v>145</v>
      </c>
      <c r="M214" t="s">
        <v>55</v>
      </c>
      <c r="N214">
        <v>13</v>
      </c>
      <c r="O214" t="s">
        <v>5683</v>
      </c>
      <c r="P214" t="s">
        <v>144</v>
      </c>
      <c r="Q214" t="s">
        <v>144</v>
      </c>
      <c r="V214">
        <v>202.249</v>
      </c>
      <c r="W214">
        <v>202.249</v>
      </c>
      <c r="Y214" t="s">
        <v>5679</v>
      </c>
      <c r="Z214" t="s">
        <v>5824</v>
      </c>
      <c r="AA214" t="s">
        <v>6108</v>
      </c>
      <c r="AB214" t="s">
        <v>6105</v>
      </c>
      <c r="AC214">
        <v>13</v>
      </c>
    </row>
    <row r="215" spans="1:29" x14ac:dyDescent="0.35">
      <c r="A215">
        <v>214</v>
      </c>
      <c r="B215">
        <v>982.43399999999997</v>
      </c>
      <c r="C215" s="19">
        <v>982.42899999999997</v>
      </c>
      <c r="D215">
        <v>982.43399999999997</v>
      </c>
      <c r="E215">
        <v>982.43899999999996</v>
      </c>
      <c r="F215">
        <v>0.19027777777777777</v>
      </c>
      <c r="G215" t="s">
        <v>3290</v>
      </c>
      <c r="H215" t="s">
        <v>5677</v>
      </c>
      <c r="I215">
        <v>11</v>
      </c>
      <c r="J215">
        <v>11</v>
      </c>
      <c r="K215">
        <v>9</v>
      </c>
      <c r="L215" t="s">
        <v>145</v>
      </c>
      <c r="M215" t="s">
        <v>55</v>
      </c>
      <c r="N215">
        <v>13</v>
      </c>
      <c r="O215" t="s">
        <v>5678</v>
      </c>
      <c r="P215" t="s">
        <v>144</v>
      </c>
      <c r="Q215" t="s">
        <v>144</v>
      </c>
      <c r="V215">
        <v>202.249</v>
      </c>
      <c r="W215">
        <v>202.249</v>
      </c>
      <c r="Y215" t="s">
        <v>5679</v>
      </c>
      <c r="Z215" t="s">
        <v>5680</v>
      </c>
      <c r="AA215" t="s">
        <v>6109</v>
      </c>
      <c r="AB215" t="s">
        <v>6110</v>
      </c>
      <c r="AC215">
        <v>13</v>
      </c>
    </row>
    <row r="216" spans="1:29" x14ac:dyDescent="0.35">
      <c r="A216">
        <v>215</v>
      </c>
      <c r="B216">
        <v>982.452</v>
      </c>
      <c r="C216" s="19">
        <v>982.44799999999998</v>
      </c>
      <c r="D216">
        <v>982.452</v>
      </c>
      <c r="E216">
        <v>982.45600000000002</v>
      </c>
      <c r="F216">
        <v>0.18263888888888888</v>
      </c>
      <c r="G216" t="s">
        <v>3290</v>
      </c>
      <c r="H216" t="s">
        <v>5677</v>
      </c>
      <c r="I216">
        <v>12</v>
      </c>
      <c r="J216">
        <v>9</v>
      </c>
      <c r="K216">
        <v>7</v>
      </c>
      <c r="L216" t="s">
        <v>145</v>
      </c>
      <c r="M216" t="s">
        <v>55</v>
      </c>
      <c r="N216">
        <v>13</v>
      </c>
      <c r="O216" t="s">
        <v>5678</v>
      </c>
      <c r="P216" t="s">
        <v>144</v>
      </c>
      <c r="Q216" t="s">
        <v>144</v>
      </c>
      <c r="V216">
        <v>202.249</v>
      </c>
      <c r="W216">
        <v>202.249</v>
      </c>
      <c r="Y216" t="s">
        <v>5679</v>
      </c>
      <c r="Z216" t="s">
        <v>5690</v>
      </c>
      <c r="AA216" t="s">
        <v>6111</v>
      </c>
      <c r="AB216" t="s">
        <v>6112</v>
      </c>
      <c r="AC216">
        <v>13</v>
      </c>
    </row>
    <row r="217" spans="1:29" x14ac:dyDescent="0.35">
      <c r="A217">
        <v>216</v>
      </c>
      <c r="B217">
        <v>982.48800000000006</v>
      </c>
      <c r="C217" s="19">
        <v>982.48199999999997</v>
      </c>
      <c r="D217">
        <v>982.48800000000006</v>
      </c>
      <c r="E217">
        <v>982.49400000000003</v>
      </c>
      <c r="F217">
        <v>0.19722222222222222</v>
      </c>
      <c r="G217" t="s">
        <v>3290</v>
      </c>
      <c r="H217" t="s">
        <v>5677</v>
      </c>
      <c r="I217">
        <v>12</v>
      </c>
      <c r="J217">
        <v>12</v>
      </c>
      <c r="K217">
        <v>11</v>
      </c>
      <c r="L217" t="s">
        <v>145</v>
      </c>
      <c r="M217" t="s">
        <v>55</v>
      </c>
      <c r="N217">
        <v>13</v>
      </c>
      <c r="O217" t="s">
        <v>5683</v>
      </c>
      <c r="P217" t="s">
        <v>144</v>
      </c>
      <c r="Q217" t="s">
        <v>144</v>
      </c>
      <c r="V217">
        <v>202.25</v>
      </c>
      <c r="W217">
        <v>202.25</v>
      </c>
      <c r="Y217" t="s">
        <v>5679</v>
      </c>
      <c r="Z217" t="s">
        <v>5687</v>
      </c>
      <c r="AA217" t="s">
        <v>6113</v>
      </c>
      <c r="AB217" t="s">
        <v>6114</v>
      </c>
      <c r="AC217">
        <v>13</v>
      </c>
    </row>
    <row r="218" spans="1:29" x14ac:dyDescent="0.35">
      <c r="A218">
        <v>217</v>
      </c>
      <c r="B218">
        <v>982.60699999999997</v>
      </c>
      <c r="C218" s="19">
        <v>982.601</v>
      </c>
      <c r="D218">
        <v>982.60699999999997</v>
      </c>
      <c r="E218">
        <v>982.61300000000006</v>
      </c>
      <c r="F218">
        <v>0.19027777777777777</v>
      </c>
      <c r="G218" t="s">
        <v>3290</v>
      </c>
      <c r="H218" t="s">
        <v>5677</v>
      </c>
      <c r="I218">
        <v>12</v>
      </c>
      <c r="J218">
        <v>11</v>
      </c>
      <c r="K218">
        <v>10</v>
      </c>
      <c r="L218" t="s">
        <v>145</v>
      </c>
      <c r="M218" t="s">
        <v>145</v>
      </c>
      <c r="O218" t="s">
        <v>5683</v>
      </c>
      <c r="P218" t="s">
        <v>144</v>
      </c>
      <c r="Q218" t="s">
        <v>144</v>
      </c>
      <c r="V218">
        <v>202.25</v>
      </c>
      <c r="W218">
        <v>202.25</v>
      </c>
      <c r="Y218" t="s">
        <v>5679</v>
      </c>
      <c r="Z218" t="s">
        <v>5687</v>
      </c>
      <c r="AA218" t="s">
        <v>6115</v>
      </c>
      <c r="AB218" t="s">
        <v>6116</v>
      </c>
    </row>
    <row r="219" spans="1:29" x14ac:dyDescent="0.35">
      <c r="A219">
        <v>218</v>
      </c>
      <c r="B219">
        <v>982.71799999999996</v>
      </c>
      <c r="C219" s="19">
        <v>982.71500000000003</v>
      </c>
      <c r="D219">
        <v>982.71799999999996</v>
      </c>
      <c r="E219">
        <v>982.72199999999998</v>
      </c>
      <c r="F219">
        <v>0.19027777777777777</v>
      </c>
      <c r="G219" t="s">
        <v>3290</v>
      </c>
      <c r="H219" t="s">
        <v>5677</v>
      </c>
      <c r="I219">
        <v>11</v>
      </c>
      <c r="J219">
        <v>7</v>
      </c>
      <c r="K219">
        <v>10</v>
      </c>
      <c r="L219" t="s">
        <v>145</v>
      </c>
      <c r="M219" t="s">
        <v>145</v>
      </c>
      <c r="O219" t="s">
        <v>5683</v>
      </c>
      <c r="P219" t="s">
        <v>144</v>
      </c>
      <c r="Q219" t="s">
        <v>144</v>
      </c>
      <c r="V219">
        <v>202.25</v>
      </c>
      <c r="W219">
        <v>202.25</v>
      </c>
      <c r="Y219" t="s">
        <v>5679</v>
      </c>
      <c r="Z219" t="s">
        <v>5684</v>
      </c>
      <c r="AA219" t="s">
        <v>6117</v>
      </c>
      <c r="AB219" t="s">
        <v>6118</v>
      </c>
    </row>
    <row r="220" spans="1:29" x14ac:dyDescent="0.35">
      <c r="A220">
        <v>219</v>
      </c>
      <c r="B220">
        <v>982.77300000000002</v>
      </c>
      <c r="C220" s="19">
        <v>982.76800000000003</v>
      </c>
      <c r="D220">
        <v>982.77300000000002</v>
      </c>
      <c r="E220">
        <v>982.77700000000004</v>
      </c>
      <c r="F220">
        <v>0.18333333333333332</v>
      </c>
      <c r="G220" t="s">
        <v>3290</v>
      </c>
      <c r="H220" t="s">
        <v>5677</v>
      </c>
      <c r="I220">
        <v>12</v>
      </c>
      <c r="J220">
        <v>8</v>
      </c>
      <c r="K220">
        <v>10</v>
      </c>
      <c r="L220" t="s">
        <v>145</v>
      </c>
      <c r="M220" t="s">
        <v>55</v>
      </c>
      <c r="N220">
        <v>14</v>
      </c>
      <c r="O220" t="s">
        <v>5683</v>
      </c>
      <c r="P220" t="s">
        <v>144</v>
      </c>
      <c r="Q220" t="s">
        <v>144</v>
      </c>
      <c r="V220">
        <v>202.25</v>
      </c>
      <c r="W220">
        <v>202.25</v>
      </c>
      <c r="Y220" t="s">
        <v>5679</v>
      </c>
      <c r="Z220" t="s">
        <v>5684</v>
      </c>
      <c r="AA220" t="s">
        <v>6119</v>
      </c>
      <c r="AB220" t="s">
        <v>6120</v>
      </c>
      <c r="AC220">
        <v>14</v>
      </c>
    </row>
    <row r="221" spans="1:29" hidden="1" x14ac:dyDescent="0.35">
      <c r="A221">
        <v>220</v>
      </c>
      <c r="B221">
        <v>982.798</v>
      </c>
      <c r="C221" s="19">
        <v>982.76800000000003</v>
      </c>
      <c r="D221">
        <v>982.798</v>
      </c>
      <c r="E221">
        <v>982.827</v>
      </c>
      <c r="F221">
        <v>0.17708333333333334</v>
      </c>
      <c r="G221" t="s">
        <v>5823</v>
      </c>
      <c r="H221" t="s">
        <v>5677</v>
      </c>
      <c r="I221">
        <v>12</v>
      </c>
      <c r="J221">
        <v>59</v>
      </c>
      <c r="K221">
        <v>31</v>
      </c>
      <c r="L221" t="s">
        <v>55</v>
      </c>
      <c r="M221" t="s">
        <v>145</v>
      </c>
      <c r="N221">
        <v>14</v>
      </c>
      <c r="O221" t="s">
        <v>5683</v>
      </c>
      <c r="P221" t="s">
        <v>144</v>
      </c>
      <c r="Q221" t="s">
        <v>144</v>
      </c>
      <c r="V221">
        <v>202.25</v>
      </c>
      <c r="W221">
        <v>202.25</v>
      </c>
      <c r="Y221" t="s">
        <v>5679</v>
      </c>
      <c r="Z221" t="s">
        <v>5824</v>
      </c>
      <c r="AA221" t="s">
        <v>6121</v>
      </c>
      <c r="AB221" t="s">
        <v>6120</v>
      </c>
      <c r="AC221">
        <v>14</v>
      </c>
    </row>
    <row r="222" spans="1:29" x14ac:dyDescent="0.35">
      <c r="A222">
        <v>221</v>
      </c>
      <c r="B222">
        <v>982.80399999999997</v>
      </c>
      <c r="C222" s="19">
        <v>982.79899999999998</v>
      </c>
      <c r="D222">
        <v>982.80399999999997</v>
      </c>
      <c r="E222">
        <v>982.80899999999997</v>
      </c>
      <c r="F222">
        <v>0.18333333333333332</v>
      </c>
      <c r="G222" t="s">
        <v>3290</v>
      </c>
      <c r="H222" t="s">
        <v>5677</v>
      </c>
      <c r="I222">
        <v>11</v>
      </c>
      <c r="J222">
        <v>10</v>
      </c>
      <c r="K222">
        <v>7</v>
      </c>
      <c r="L222" t="s">
        <v>145</v>
      </c>
      <c r="M222" t="s">
        <v>55</v>
      </c>
      <c r="N222">
        <v>14</v>
      </c>
      <c r="O222" t="s">
        <v>5678</v>
      </c>
      <c r="P222" t="s">
        <v>144</v>
      </c>
      <c r="Q222" t="s">
        <v>144</v>
      </c>
      <c r="V222">
        <v>202.25</v>
      </c>
      <c r="W222">
        <v>202.25</v>
      </c>
      <c r="Y222" t="s">
        <v>5679</v>
      </c>
      <c r="Z222" t="s">
        <v>5690</v>
      </c>
      <c r="AA222" t="s">
        <v>6122</v>
      </c>
      <c r="AB222" t="s">
        <v>6123</v>
      </c>
      <c r="AC222">
        <v>14</v>
      </c>
    </row>
    <row r="223" spans="1:29" x14ac:dyDescent="0.35">
      <c r="A223">
        <v>222</v>
      </c>
      <c r="B223">
        <v>982.822</v>
      </c>
      <c r="C223" s="19">
        <v>982.81799999999998</v>
      </c>
      <c r="D223">
        <v>982.822</v>
      </c>
      <c r="E223">
        <v>982.827</v>
      </c>
      <c r="F223">
        <v>0.1701388888888889</v>
      </c>
      <c r="G223" t="s">
        <v>3290</v>
      </c>
      <c r="H223" t="s">
        <v>5677</v>
      </c>
      <c r="I223">
        <v>10</v>
      </c>
      <c r="J223">
        <v>10</v>
      </c>
      <c r="K223">
        <v>8</v>
      </c>
      <c r="L223" t="s">
        <v>145</v>
      </c>
      <c r="M223" t="s">
        <v>55</v>
      </c>
      <c r="N223">
        <v>14</v>
      </c>
      <c r="O223" t="s">
        <v>5678</v>
      </c>
      <c r="P223" t="s">
        <v>144</v>
      </c>
      <c r="Q223" t="s">
        <v>144</v>
      </c>
      <c r="V223">
        <v>202.25</v>
      </c>
      <c r="W223">
        <v>202.25</v>
      </c>
      <c r="Y223" t="s">
        <v>5679</v>
      </c>
      <c r="Z223" t="s">
        <v>5690</v>
      </c>
      <c r="AA223" t="s">
        <v>6124</v>
      </c>
      <c r="AB223" t="s">
        <v>6125</v>
      </c>
      <c r="AC223">
        <v>14</v>
      </c>
    </row>
    <row r="224" spans="1:29" x14ac:dyDescent="0.35">
      <c r="A224">
        <v>223</v>
      </c>
      <c r="B224">
        <v>982.95699999999999</v>
      </c>
      <c r="C224" s="19">
        <v>982.95299999999997</v>
      </c>
      <c r="D224">
        <v>982.95699999999999</v>
      </c>
      <c r="E224">
        <v>982.96199999999999</v>
      </c>
      <c r="F224">
        <v>0.18333333333333332</v>
      </c>
      <c r="G224" t="s">
        <v>3290</v>
      </c>
      <c r="H224" t="s">
        <v>5677</v>
      </c>
      <c r="I224">
        <v>11</v>
      </c>
      <c r="J224">
        <v>9</v>
      </c>
      <c r="K224">
        <v>10</v>
      </c>
      <c r="L224" t="s">
        <v>145</v>
      </c>
      <c r="M224" t="s">
        <v>145</v>
      </c>
      <c r="O224" t="s">
        <v>5678</v>
      </c>
      <c r="P224" t="s">
        <v>144</v>
      </c>
      <c r="Q224" t="s">
        <v>144</v>
      </c>
      <c r="V224">
        <v>202.25</v>
      </c>
      <c r="W224">
        <v>202.25</v>
      </c>
      <c r="Y224" t="s">
        <v>5679</v>
      </c>
      <c r="Z224" t="s">
        <v>5690</v>
      </c>
      <c r="AA224" t="s">
        <v>6126</v>
      </c>
      <c r="AB224" t="s">
        <v>6127</v>
      </c>
    </row>
    <row r="225" spans="1:29" x14ac:dyDescent="0.35">
      <c r="A225">
        <v>224</v>
      </c>
      <c r="B225">
        <v>983.24199999999996</v>
      </c>
      <c r="C225" s="19">
        <v>983.23599999999999</v>
      </c>
      <c r="D225">
        <v>983.24199999999996</v>
      </c>
      <c r="E225">
        <v>983.24800000000005</v>
      </c>
      <c r="F225">
        <v>0.19097222222222221</v>
      </c>
      <c r="G225" t="s">
        <v>3290</v>
      </c>
      <c r="H225" t="s">
        <v>5677</v>
      </c>
      <c r="I225">
        <v>12</v>
      </c>
      <c r="J225">
        <v>12</v>
      </c>
      <c r="K225">
        <v>12</v>
      </c>
      <c r="L225" t="s">
        <v>145</v>
      </c>
      <c r="M225" t="s">
        <v>145</v>
      </c>
      <c r="O225" t="s">
        <v>5683</v>
      </c>
      <c r="P225" t="s">
        <v>144</v>
      </c>
      <c r="Q225" t="s">
        <v>144</v>
      </c>
      <c r="V225">
        <v>202.25</v>
      </c>
      <c r="W225">
        <v>202.25</v>
      </c>
      <c r="Y225" t="s">
        <v>5679</v>
      </c>
      <c r="Z225" t="s">
        <v>5687</v>
      </c>
      <c r="AA225" t="s">
        <v>6128</v>
      </c>
      <c r="AB225" t="s">
        <v>6129</v>
      </c>
    </row>
    <row r="226" spans="1:29" x14ac:dyDescent="0.35">
      <c r="A226">
        <v>225</v>
      </c>
      <c r="B226">
        <v>983.32899999999995</v>
      </c>
      <c r="C226" s="19">
        <v>983.32399999999996</v>
      </c>
      <c r="D226">
        <v>983.32899999999995</v>
      </c>
      <c r="E226">
        <v>983.33399999999995</v>
      </c>
      <c r="F226">
        <v>0.19375000000000001</v>
      </c>
      <c r="G226" t="s">
        <v>3290</v>
      </c>
      <c r="H226" t="s">
        <v>5677</v>
      </c>
      <c r="I226">
        <v>13</v>
      </c>
      <c r="J226">
        <v>11</v>
      </c>
      <c r="K226">
        <v>9</v>
      </c>
      <c r="L226" t="s">
        <v>145</v>
      </c>
      <c r="M226" t="s">
        <v>55</v>
      </c>
      <c r="N226">
        <v>15</v>
      </c>
      <c r="O226" t="s">
        <v>5678</v>
      </c>
      <c r="P226" t="s">
        <v>144</v>
      </c>
      <c r="Q226" t="s">
        <v>144</v>
      </c>
      <c r="V226">
        <v>202.25</v>
      </c>
      <c r="W226">
        <v>202.25</v>
      </c>
      <c r="Y226" t="s">
        <v>5679</v>
      </c>
      <c r="Z226" t="s">
        <v>5680</v>
      </c>
      <c r="AA226" t="s">
        <v>6130</v>
      </c>
      <c r="AB226" t="s">
        <v>6131</v>
      </c>
      <c r="AC226">
        <v>15</v>
      </c>
    </row>
    <row r="227" spans="1:29" hidden="1" x14ac:dyDescent="0.35">
      <c r="A227">
        <v>226</v>
      </c>
      <c r="B227">
        <v>983.33600000000001</v>
      </c>
      <c r="C227" s="19">
        <v>983.32399999999996</v>
      </c>
      <c r="D227">
        <v>983.33600000000001</v>
      </c>
      <c r="E227">
        <v>983.34900000000005</v>
      </c>
      <c r="F227">
        <v>0.19236111111111112</v>
      </c>
      <c r="G227" t="s">
        <v>5823</v>
      </c>
      <c r="H227" t="s">
        <v>5677</v>
      </c>
      <c r="I227">
        <v>13</v>
      </c>
      <c r="J227">
        <v>26</v>
      </c>
      <c r="K227">
        <v>15</v>
      </c>
      <c r="L227" t="s">
        <v>55</v>
      </c>
      <c r="M227" t="s">
        <v>145</v>
      </c>
      <c r="N227">
        <v>15</v>
      </c>
      <c r="O227" t="s">
        <v>5939</v>
      </c>
      <c r="P227" t="s">
        <v>144</v>
      </c>
      <c r="Q227" t="s">
        <v>144</v>
      </c>
      <c r="V227">
        <v>202.25</v>
      </c>
      <c r="W227">
        <v>202.25</v>
      </c>
      <c r="Y227" t="s">
        <v>5679</v>
      </c>
      <c r="Z227" t="s">
        <v>5687</v>
      </c>
      <c r="AA227" t="s">
        <v>6132</v>
      </c>
      <c r="AB227" t="s">
        <v>6131</v>
      </c>
      <c r="AC227">
        <v>15</v>
      </c>
    </row>
    <row r="228" spans="1:29" x14ac:dyDescent="0.35">
      <c r="A228">
        <v>227</v>
      </c>
      <c r="B228">
        <v>983.34500000000003</v>
      </c>
      <c r="C228" s="19">
        <v>983.34</v>
      </c>
      <c r="D228">
        <v>983.34500000000003</v>
      </c>
      <c r="E228">
        <v>983.34900000000005</v>
      </c>
      <c r="F228">
        <v>0.19027777777777777</v>
      </c>
      <c r="G228" t="s">
        <v>3290</v>
      </c>
      <c r="H228" t="s">
        <v>5677</v>
      </c>
      <c r="I228">
        <v>11</v>
      </c>
      <c r="J228">
        <v>9</v>
      </c>
      <c r="K228">
        <v>9</v>
      </c>
      <c r="L228" t="s">
        <v>145</v>
      </c>
      <c r="M228" t="s">
        <v>55</v>
      </c>
      <c r="N228">
        <v>15</v>
      </c>
      <c r="O228" t="s">
        <v>5678</v>
      </c>
      <c r="P228" t="s">
        <v>144</v>
      </c>
      <c r="Q228" t="s">
        <v>144</v>
      </c>
      <c r="V228">
        <v>202.25</v>
      </c>
      <c r="W228">
        <v>202.25</v>
      </c>
      <c r="Y228" t="s">
        <v>5679</v>
      </c>
      <c r="Z228" t="s">
        <v>5690</v>
      </c>
      <c r="AA228" t="s">
        <v>6133</v>
      </c>
      <c r="AB228" t="s">
        <v>6134</v>
      </c>
      <c r="AC228">
        <v>15</v>
      </c>
    </row>
    <row r="229" spans="1:29" x14ac:dyDescent="0.35">
      <c r="A229">
        <v>228</v>
      </c>
      <c r="B229">
        <v>984.48599999999999</v>
      </c>
      <c r="C229" s="19">
        <v>984.48199999999997</v>
      </c>
      <c r="D229">
        <v>984.48599999999999</v>
      </c>
      <c r="E229">
        <v>984.49</v>
      </c>
      <c r="F229">
        <v>0.18402777777777779</v>
      </c>
      <c r="G229" t="s">
        <v>3290</v>
      </c>
      <c r="H229" t="s">
        <v>5677</v>
      </c>
      <c r="I229">
        <v>11</v>
      </c>
      <c r="J229">
        <v>8</v>
      </c>
      <c r="K229">
        <v>9</v>
      </c>
      <c r="L229" t="s">
        <v>145</v>
      </c>
      <c r="M229" t="s">
        <v>145</v>
      </c>
      <c r="O229" t="s">
        <v>5678</v>
      </c>
      <c r="P229" t="s">
        <v>144</v>
      </c>
      <c r="Q229" t="s">
        <v>144</v>
      </c>
      <c r="V229">
        <v>202.25299999999999</v>
      </c>
      <c r="W229">
        <v>202.25299999999999</v>
      </c>
      <c r="Y229" t="s">
        <v>5679</v>
      </c>
      <c r="Z229" t="s">
        <v>5690</v>
      </c>
      <c r="AA229" t="s">
        <v>6135</v>
      </c>
      <c r="AB229" t="s">
        <v>6136</v>
      </c>
    </row>
    <row r="230" spans="1:29" hidden="1" x14ac:dyDescent="0.35">
      <c r="A230">
        <v>229</v>
      </c>
      <c r="B230">
        <v>1020.236</v>
      </c>
      <c r="C230" s="19">
        <v>1020.231</v>
      </c>
      <c r="D230">
        <v>1020.236</v>
      </c>
      <c r="E230">
        <v>1020.241</v>
      </c>
      <c r="F230">
        <v>0.19375000000000001</v>
      </c>
      <c r="G230" t="s">
        <v>3339</v>
      </c>
      <c r="H230" t="s">
        <v>5677</v>
      </c>
      <c r="I230">
        <v>10</v>
      </c>
      <c r="J230">
        <v>10</v>
      </c>
      <c r="K230">
        <v>4</v>
      </c>
      <c r="L230" t="s">
        <v>145</v>
      </c>
      <c r="M230" t="s">
        <v>145</v>
      </c>
      <c r="O230" t="s">
        <v>6137</v>
      </c>
      <c r="P230" t="s">
        <v>144</v>
      </c>
      <c r="Q230" t="s">
        <v>144</v>
      </c>
      <c r="V230">
        <v>202.41399999999999</v>
      </c>
      <c r="W230">
        <v>202.41399999999999</v>
      </c>
      <c r="Y230" t="s">
        <v>5674</v>
      </c>
      <c r="Z230" t="s">
        <v>5690</v>
      </c>
      <c r="AA230" t="s">
        <v>6138</v>
      </c>
      <c r="AB230" t="s">
        <v>6139</v>
      </c>
    </row>
    <row r="231" spans="1:29" hidden="1" x14ac:dyDescent="0.35">
      <c r="A231">
        <v>230</v>
      </c>
      <c r="B231">
        <v>1026.1379999999999</v>
      </c>
      <c r="C231" s="19">
        <v>1026.1289999999999</v>
      </c>
      <c r="D231">
        <v>1026.1379999999999</v>
      </c>
      <c r="E231">
        <v>1026.1469999999999</v>
      </c>
      <c r="F231">
        <v>5.8333333333333334E-2</v>
      </c>
      <c r="G231" t="s">
        <v>3339</v>
      </c>
      <c r="H231" t="s">
        <v>5677</v>
      </c>
      <c r="I231">
        <v>10</v>
      </c>
      <c r="J231">
        <v>18</v>
      </c>
      <c r="K231">
        <v>3</v>
      </c>
      <c r="L231" t="s">
        <v>145</v>
      </c>
      <c r="M231" t="s">
        <v>145</v>
      </c>
      <c r="O231" t="s">
        <v>5753</v>
      </c>
      <c r="P231" t="s">
        <v>144</v>
      </c>
      <c r="Q231" t="s">
        <v>144</v>
      </c>
      <c r="V231">
        <v>200.61799999999999</v>
      </c>
      <c r="W231">
        <v>200.61799999999999</v>
      </c>
      <c r="Y231" t="s">
        <v>5674</v>
      </c>
      <c r="Z231" t="s">
        <v>5680</v>
      </c>
      <c r="AA231" t="s">
        <v>6140</v>
      </c>
      <c r="AB231" t="s">
        <v>6141</v>
      </c>
    </row>
    <row r="232" spans="1:29" hidden="1" x14ac:dyDescent="0.35">
      <c r="A232">
        <v>231</v>
      </c>
      <c r="B232">
        <v>1031.8209999999999</v>
      </c>
      <c r="C232" s="19">
        <v>1031.8119999999999</v>
      </c>
      <c r="D232">
        <v>1031.8209999999999</v>
      </c>
      <c r="E232">
        <v>1031.83</v>
      </c>
      <c r="F232">
        <v>5.9027777777777776E-2</v>
      </c>
      <c r="G232" t="s">
        <v>3339</v>
      </c>
      <c r="H232" t="s">
        <v>5677</v>
      </c>
      <c r="I232">
        <v>10</v>
      </c>
      <c r="J232">
        <v>18</v>
      </c>
      <c r="K232">
        <v>4</v>
      </c>
      <c r="L232" t="s">
        <v>145</v>
      </c>
      <c r="M232" t="s">
        <v>145</v>
      </c>
      <c r="O232" t="s">
        <v>5753</v>
      </c>
      <c r="P232" t="s">
        <v>144</v>
      </c>
      <c r="Q232" t="s">
        <v>144</v>
      </c>
      <c r="V232">
        <v>200.61</v>
      </c>
      <c r="W232">
        <v>200.61</v>
      </c>
      <c r="Y232" t="s">
        <v>5674</v>
      </c>
      <c r="Z232" t="s">
        <v>5680</v>
      </c>
      <c r="AA232" t="s">
        <v>6142</v>
      </c>
      <c r="AB232" t="s">
        <v>6143</v>
      </c>
    </row>
    <row r="233" spans="1:29" hidden="1" x14ac:dyDescent="0.35">
      <c r="A233">
        <v>232</v>
      </c>
      <c r="B233">
        <v>1084.1559999999999</v>
      </c>
      <c r="C233" s="19">
        <v>1084.1489999999999</v>
      </c>
      <c r="D233">
        <v>1084.1559999999999</v>
      </c>
      <c r="E233">
        <v>1084.163</v>
      </c>
      <c r="F233">
        <v>0.36458333333333331</v>
      </c>
      <c r="G233" t="s">
        <v>3339</v>
      </c>
      <c r="H233" t="s">
        <v>5677</v>
      </c>
      <c r="I233">
        <v>16</v>
      </c>
      <c r="J233">
        <v>14</v>
      </c>
      <c r="K233">
        <v>13</v>
      </c>
      <c r="L233" t="s">
        <v>145</v>
      </c>
      <c r="M233" t="s">
        <v>145</v>
      </c>
      <c r="O233" t="s">
        <v>5753</v>
      </c>
      <c r="P233" t="s">
        <v>144</v>
      </c>
      <c r="Q233" t="s">
        <v>144</v>
      </c>
      <c r="V233">
        <v>202.499</v>
      </c>
      <c r="W233">
        <v>202.499</v>
      </c>
      <c r="Y233" t="s">
        <v>5679</v>
      </c>
      <c r="Z233" t="s">
        <v>5687</v>
      </c>
      <c r="AA233" t="s">
        <v>6144</v>
      </c>
      <c r="AB233" t="s">
        <v>6145</v>
      </c>
    </row>
    <row r="234" spans="1:29" hidden="1" x14ac:dyDescent="0.35">
      <c r="A234">
        <v>233</v>
      </c>
      <c r="B234">
        <v>1153.18</v>
      </c>
      <c r="C234" s="19">
        <v>1153.174</v>
      </c>
      <c r="D234">
        <v>1153.18</v>
      </c>
      <c r="E234">
        <v>1153.1859999999999</v>
      </c>
      <c r="F234">
        <v>0.15555555555555556</v>
      </c>
      <c r="G234" t="s">
        <v>3339</v>
      </c>
      <c r="H234" t="s">
        <v>5677</v>
      </c>
      <c r="I234">
        <v>10</v>
      </c>
      <c r="J234">
        <v>12</v>
      </c>
      <c r="K234">
        <v>4</v>
      </c>
      <c r="L234" t="s">
        <v>145</v>
      </c>
      <c r="M234" t="s">
        <v>145</v>
      </c>
      <c r="O234" t="s">
        <v>5753</v>
      </c>
      <c r="P234" t="s">
        <v>144</v>
      </c>
      <c r="Q234" t="s">
        <v>144</v>
      </c>
      <c r="V234">
        <v>202.63</v>
      </c>
      <c r="W234">
        <v>202.63</v>
      </c>
      <c r="Y234" t="s">
        <v>5674</v>
      </c>
      <c r="Z234" t="s">
        <v>5680</v>
      </c>
      <c r="AA234" t="s">
        <v>6146</v>
      </c>
      <c r="AB234" t="s">
        <v>6147</v>
      </c>
    </row>
    <row r="235" spans="1:29" hidden="1" x14ac:dyDescent="0.35">
      <c r="A235">
        <v>234</v>
      </c>
      <c r="B235">
        <v>1165.981</v>
      </c>
      <c r="C235" s="19">
        <v>1165.9760000000001</v>
      </c>
      <c r="D235">
        <v>1165.981</v>
      </c>
      <c r="E235">
        <v>1165.9870000000001</v>
      </c>
      <c r="F235">
        <v>0.27708333333333335</v>
      </c>
      <c r="G235" t="s">
        <v>3339</v>
      </c>
      <c r="H235" t="s">
        <v>5677</v>
      </c>
      <c r="I235">
        <v>10</v>
      </c>
      <c r="J235">
        <v>11</v>
      </c>
      <c r="K235">
        <v>4</v>
      </c>
      <c r="L235" t="s">
        <v>145</v>
      </c>
      <c r="M235" t="s">
        <v>145</v>
      </c>
      <c r="O235" t="s">
        <v>5753</v>
      </c>
      <c r="P235" t="s">
        <v>144</v>
      </c>
      <c r="Q235" t="s">
        <v>144</v>
      </c>
      <c r="V235">
        <v>202.62100000000001</v>
      </c>
      <c r="W235">
        <v>202.62100000000001</v>
      </c>
      <c r="Y235" t="s">
        <v>5674</v>
      </c>
      <c r="Z235" t="s">
        <v>5680</v>
      </c>
      <c r="AA235" t="s">
        <v>6148</v>
      </c>
      <c r="AB235" t="s">
        <v>6149</v>
      </c>
    </row>
    <row r="236" spans="1:29" hidden="1" x14ac:dyDescent="0.35">
      <c r="A236">
        <v>235</v>
      </c>
      <c r="B236">
        <v>1172.5060000000001</v>
      </c>
      <c r="C236" s="19">
        <v>1172.501</v>
      </c>
      <c r="D236">
        <v>1172.5060000000001</v>
      </c>
      <c r="E236">
        <v>1172.5119999999999</v>
      </c>
      <c r="F236">
        <v>0.28263888888888888</v>
      </c>
      <c r="G236" t="s">
        <v>3339</v>
      </c>
      <c r="H236" t="s">
        <v>5677</v>
      </c>
      <c r="I236">
        <v>11</v>
      </c>
      <c r="J236">
        <v>12</v>
      </c>
      <c r="K236">
        <v>4</v>
      </c>
      <c r="L236" t="s">
        <v>145</v>
      </c>
      <c r="M236" t="s">
        <v>145</v>
      </c>
      <c r="O236" t="s">
        <v>5753</v>
      </c>
      <c r="P236" t="s">
        <v>144</v>
      </c>
      <c r="Q236" t="s">
        <v>144</v>
      </c>
      <c r="V236">
        <v>202.63800000000001</v>
      </c>
      <c r="W236">
        <v>202.63800000000001</v>
      </c>
      <c r="Y236" t="s">
        <v>5674</v>
      </c>
      <c r="Z236" t="s">
        <v>5680</v>
      </c>
      <c r="AA236" t="s">
        <v>6150</v>
      </c>
      <c r="AB236" t="s">
        <v>6151</v>
      </c>
    </row>
    <row r="237" spans="1:29" hidden="1" x14ac:dyDescent="0.35">
      <c r="A237">
        <v>236</v>
      </c>
      <c r="B237">
        <v>1286.981</v>
      </c>
      <c r="C237" s="19">
        <v>1286.9760000000001</v>
      </c>
      <c r="D237">
        <v>1286.981</v>
      </c>
      <c r="E237">
        <v>1286.9849999999999</v>
      </c>
      <c r="F237">
        <v>0.35416666666666669</v>
      </c>
      <c r="G237" t="s">
        <v>3339</v>
      </c>
      <c r="H237" t="s">
        <v>5677</v>
      </c>
      <c r="I237">
        <v>12</v>
      </c>
      <c r="J237">
        <v>9</v>
      </c>
      <c r="K237">
        <v>9</v>
      </c>
      <c r="L237" t="s">
        <v>145</v>
      </c>
      <c r="M237" t="s">
        <v>145</v>
      </c>
      <c r="O237" t="s">
        <v>5762</v>
      </c>
      <c r="P237" t="s">
        <v>144</v>
      </c>
      <c r="Q237" t="s">
        <v>144</v>
      </c>
      <c r="V237">
        <v>202.756</v>
      </c>
      <c r="W237">
        <v>202.756</v>
      </c>
      <c r="Y237" t="s">
        <v>5679</v>
      </c>
      <c r="Z237" t="s">
        <v>5690</v>
      </c>
      <c r="AA237" t="s">
        <v>6152</v>
      </c>
      <c r="AB237" t="s">
        <v>6153</v>
      </c>
    </row>
    <row r="238" spans="1:29" hidden="1" x14ac:dyDescent="0.35">
      <c r="A238">
        <v>237</v>
      </c>
      <c r="B238">
        <v>1328.902</v>
      </c>
      <c r="C238" s="19">
        <v>1328.8710000000001</v>
      </c>
      <c r="D238">
        <v>1328.902</v>
      </c>
      <c r="E238">
        <v>1328.933</v>
      </c>
      <c r="F238">
        <v>0.45069444444444445</v>
      </c>
      <c r="G238" t="s">
        <v>3710</v>
      </c>
      <c r="H238" t="s">
        <v>5752</v>
      </c>
      <c r="I238">
        <v>10</v>
      </c>
      <c r="J238">
        <v>62</v>
      </c>
      <c r="K238">
        <v>6</v>
      </c>
      <c r="L238" t="s">
        <v>145</v>
      </c>
      <c r="M238" t="s">
        <v>145</v>
      </c>
      <c r="O238" t="s">
        <v>5785</v>
      </c>
      <c r="P238" t="s">
        <v>3712</v>
      </c>
      <c r="Q238" t="s">
        <v>3712</v>
      </c>
      <c r="V238">
        <v>202.92699999999999</v>
      </c>
      <c r="W238">
        <v>202.92699999999999</v>
      </c>
      <c r="Y238" t="s">
        <v>5674</v>
      </c>
      <c r="Z238" t="s">
        <v>5680</v>
      </c>
      <c r="AA238" t="s">
        <v>6154</v>
      </c>
      <c r="AB238" t="s">
        <v>6155</v>
      </c>
    </row>
    <row r="239" spans="1:29" x14ac:dyDescent="0.35">
      <c r="A239">
        <v>238</v>
      </c>
      <c r="B239">
        <v>1363.3869999999999</v>
      </c>
      <c r="C239" s="19">
        <v>1363.383</v>
      </c>
      <c r="D239">
        <v>1363.3869999999999</v>
      </c>
      <c r="E239">
        <v>1363.3920000000001</v>
      </c>
      <c r="F239">
        <v>0.18888888888888888</v>
      </c>
      <c r="G239" t="s">
        <v>3290</v>
      </c>
      <c r="H239" t="s">
        <v>5677</v>
      </c>
      <c r="I239">
        <v>10</v>
      </c>
      <c r="J239">
        <v>9</v>
      </c>
      <c r="K239">
        <v>9</v>
      </c>
      <c r="L239" t="s">
        <v>145</v>
      </c>
      <c r="M239" t="s">
        <v>145</v>
      </c>
      <c r="O239" t="s">
        <v>5678</v>
      </c>
      <c r="P239" t="s">
        <v>2905</v>
      </c>
      <c r="Q239" t="s">
        <v>2905</v>
      </c>
      <c r="V239">
        <v>203.005</v>
      </c>
      <c r="W239">
        <v>203.005</v>
      </c>
      <c r="Y239" t="s">
        <v>5679</v>
      </c>
      <c r="Z239" t="s">
        <v>5690</v>
      </c>
      <c r="AA239" t="s">
        <v>6156</v>
      </c>
      <c r="AB239" t="s">
        <v>6157</v>
      </c>
    </row>
    <row r="240" spans="1:29" x14ac:dyDescent="0.35">
      <c r="A240">
        <v>239</v>
      </c>
      <c r="B240">
        <v>1364.11</v>
      </c>
      <c r="C240" s="19">
        <v>1364.106</v>
      </c>
      <c r="D240">
        <v>1364.11</v>
      </c>
      <c r="E240">
        <v>1364.114</v>
      </c>
      <c r="F240">
        <v>0.18194444444444444</v>
      </c>
      <c r="G240" t="s">
        <v>3290</v>
      </c>
      <c r="H240" t="s">
        <v>5677</v>
      </c>
      <c r="I240">
        <v>11</v>
      </c>
      <c r="J240">
        <v>8</v>
      </c>
      <c r="K240">
        <v>8</v>
      </c>
      <c r="L240" t="s">
        <v>145</v>
      </c>
      <c r="M240" t="s">
        <v>145</v>
      </c>
      <c r="O240" t="s">
        <v>5678</v>
      </c>
      <c r="P240" t="s">
        <v>144</v>
      </c>
      <c r="Q240" t="s">
        <v>144</v>
      </c>
      <c r="V240">
        <v>203.00700000000001</v>
      </c>
      <c r="W240">
        <v>203.00700000000001</v>
      </c>
      <c r="Y240" t="s">
        <v>5679</v>
      </c>
      <c r="Z240" t="s">
        <v>5690</v>
      </c>
      <c r="AA240" t="s">
        <v>6158</v>
      </c>
      <c r="AB240" t="s">
        <v>6159</v>
      </c>
    </row>
    <row r="241" spans="1:29" x14ac:dyDescent="0.35">
      <c r="A241">
        <v>240</v>
      </c>
      <c r="B241">
        <v>1364.2760000000001</v>
      </c>
      <c r="C241" s="19">
        <v>1364.269</v>
      </c>
      <c r="D241">
        <v>1364.2760000000001</v>
      </c>
      <c r="E241">
        <v>1364.2819999999999</v>
      </c>
      <c r="F241">
        <v>0.18263888888888888</v>
      </c>
      <c r="G241" t="s">
        <v>3290</v>
      </c>
      <c r="H241" t="s">
        <v>5677</v>
      </c>
      <c r="I241">
        <v>10</v>
      </c>
      <c r="J241">
        <v>13</v>
      </c>
      <c r="K241">
        <v>13</v>
      </c>
      <c r="L241" t="s">
        <v>145</v>
      </c>
      <c r="M241" t="s">
        <v>145</v>
      </c>
      <c r="O241" t="s">
        <v>5683</v>
      </c>
      <c r="P241" t="s">
        <v>144</v>
      </c>
      <c r="Q241" t="s">
        <v>144</v>
      </c>
      <c r="V241">
        <v>203.00800000000001</v>
      </c>
      <c r="W241">
        <v>203.00800000000001</v>
      </c>
      <c r="Y241" t="s">
        <v>5679</v>
      </c>
      <c r="Z241" t="s">
        <v>5687</v>
      </c>
      <c r="AA241" t="s">
        <v>6160</v>
      </c>
      <c r="AB241" t="s">
        <v>6161</v>
      </c>
    </row>
    <row r="242" spans="1:29" x14ac:dyDescent="0.35">
      <c r="A242">
        <v>241</v>
      </c>
      <c r="B242">
        <v>1364.3489999999999</v>
      </c>
      <c r="C242" s="19">
        <v>1364.3420000000001</v>
      </c>
      <c r="D242">
        <v>1364.3489999999999</v>
      </c>
      <c r="E242">
        <v>1364.356</v>
      </c>
      <c r="F242">
        <v>0.18541666666666667</v>
      </c>
      <c r="G242" t="s">
        <v>3290</v>
      </c>
      <c r="H242" t="s">
        <v>5677</v>
      </c>
      <c r="I242">
        <v>12</v>
      </c>
      <c r="J242">
        <v>13</v>
      </c>
      <c r="K242">
        <v>11</v>
      </c>
      <c r="L242" t="s">
        <v>145</v>
      </c>
      <c r="M242" t="s">
        <v>145</v>
      </c>
      <c r="O242" t="s">
        <v>5683</v>
      </c>
      <c r="P242" t="s">
        <v>144</v>
      </c>
      <c r="Q242" t="s">
        <v>144</v>
      </c>
      <c r="V242">
        <v>203.00800000000001</v>
      </c>
      <c r="W242">
        <v>203.00800000000001</v>
      </c>
      <c r="Y242" t="s">
        <v>5679</v>
      </c>
      <c r="Z242" t="s">
        <v>5687</v>
      </c>
      <c r="AA242" t="s">
        <v>6162</v>
      </c>
      <c r="AB242" t="s">
        <v>6163</v>
      </c>
    </row>
    <row r="243" spans="1:29" x14ac:dyDescent="0.35">
      <c r="A243">
        <v>242</v>
      </c>
      <c r="B243">
        <v>1365.0060000000001</v>
      </c>
      <c r="C243" s="19">
        <v>1365.002</v>
      </c>
      <c r="D243">
        <v>1365.0060000000001</v>
      </c>
      <c r="E243">
        <v>1365.01</v>
      </c>
      <c r="F243">
        <v>0.18958333333333333</v>
      </c>
      <c r="G243" t="s">
        <v>3290</v>
      </c>
      <c r="H243" t="s">
        <v>5677</v>
      </c>
      <c r="I243">
        <v>11</v>
      </c>
      <c r="J243">
        <v>8</v>
      </c>
      <c r="K243">
        <v>9</v>
      </c>
      <c r="L243" t="s">
        <v>145</v>
      </c>
      <c r="M243" t="s">
        <v>145</v>
      </c>
      <c r="O243" t="s">
        <v>5678</v>
      </c>
      <c r="P243" t="s">
        <v>144</v>
      </c>
      <c r="Q243" t="s">
        <v>144</v>
      </c>
      <c r="V243">
        <v>203.01</v>
      </c>
      <c r="W243">
        <v>203.01</v>
      </c>
      <c r="Y243" t="s">
        <v>5679</v>
      </c>
      <c r="Z243" t="s">
        <v>5690</v>
      </c>
      <c r="AA243" t="s">
        <v>6164</v>
      </c>
      <c r="AB243" t="s">
        <v>6165</v>
      </c>
    </row>
    <row r="244" spans="1:29" x14ac:dyDescent="0.35">
      <c r="A244">
        <v>243</v>
      </c>
      <c r="B244">
        <v>1366.588</v>
      </c>
      <c r="C244" s="19">
        <v>1366.5820000000001</v>
      </c>
      <c r="D244">
        <v>1366.588</v>
      </c>
      <c r="E244">
        <v>1366.5940000000001</v>
      </c>
      <c r="F244">
        <v>0.18333333333333332</v>
      </c>
      <c r="G244" t="s">
        <v>3290</v>
      </c>
      <c r="H244" t="s">
        <v>5677</v>
      </c>
      <c r="I244">
        <v>11</v>
      </c>
      <c r="J244">
        <v>13</v>
      </c>
      <c r="K244">
        <v>12</v>
      </c>
      <c r="L244" t="s">
        <v>145</v>
      </c>
      <c r="M244" t="s">
        <v>145</v>
      </c>
      <c r="O244" t="s">
        <v>5683</v>
      </c>
      <c r="P244" t="s">
        <v>144</v>
      </c>
      <c r="Q244" t="s">
        <v>144</v>
      </c>
      <c r="V244">
        <v>203.01300000000001</v>
      </c>
      <c r="W244">
        <v>203.01300000000001</v>
      </c>
      <c r="Y244" t="s">
        <v>5679</v>
      </c>
      <c r="Z244" t="s">
        <v>5687</v>
      </c>
      <c r="AA244" t="s">
        <v>6166</v>
      </c>
      <c r="AB244" t="s">
        <v>6167</v>
      </c>
    </row>
    <row r="245" spans="1:29" x14ac:dyDescent="0.35">
      <c r="A245">
        <v>244</v>
      </c>
      <c r="B245">
        <v>1366.8219999999999</v>
      </c>
      <c r="C245" s="19">
        <v>1366.817</v>
      </c>
      <c r="D245">
        <v>1366.8219999999999</v>
      </c>
      <c r="E245">
        <v>1366.828</v>
      </c>
      <c r="F245">
        <v>0.18055555555555555</v>
      </c>
      <c r="G245" t="s">
        <v>3290</v>
      </c>
      <c r="H245" t="s">
        <v>5677</v>
      </c>
      <c r="I245">
        <v>12</v>
      </c>
      <c r="J245">
        <v>11</v>
      </c>
      <c r="K245">
        <v>10</v>
      </c>
      <c r="L245" t="s">
        <v>145</v>
      </c>
      <c r="M245" t="s">
        <v>145</v>
      </c>
      <c r="O245" t="s">
        <v>5678</v>
      </c>
      <c r="P245" t="s">
        <v>144</v>
      </c>
      <c r="Q245" t="s">
        <v>144</v>
      </c>
      <c r="V245">
        <v>203.01300000000001</v>
      </c>
      <c r="W245">
        <v>203.01300000000001</v>
      </c>
      <c r="Y245" t="s">
        <v>5679</v>
      </c>
      <c r="Z245" t="s">
        <v>5680</v>
      </c>
      <c r="AA245" t="s">
        <v>6168</v>
      </c>
      <c r="AB245" t="s">
        <v>6169</v>
      </c>
    </row>
    <row r="246" spans="1:29" x14ac:dyDescent="0.35">
      <c r="A246">
        <v>245</v>
      </c>
      <c r="B246">
        <v>1367.1</v>
      </c>
      <c r="C246" s="19">
        <v>1367.095</v>
      </c>
      <c r="D246">
        <v>1367.1</v>
      </c>
      <c r="E246">
        <v>1367.105</v>
      </c>
      <c r="F246">
        <v>0.18055555555555555</v>
      </c>
      <c r="G246" t="s">
        <v>3290</v>
      </c>
      <c r="H246" t="s">
        <v>5677</v>
      </c>
      <c r="I246">
        <v>11</v>
      </c>
      <c r="J246">
        <v>9</v>
      </c>
      <c r="K246">
        <v>9</v>
      </c>
      <c r="L246" t="s">
        <v>145</v>
      </c>
      <c r="M246" t="s">
        <v>145</v>
      </c>
      <c r="O246" t="s">
        <v>5678</v>
      </c>
      <c r="P246" t="s">
        <v>144</v>
      </c>
      <c r="Q246" t="s">
        <v>144</v>
      </c>
      <c r="V246">
        <v>203.01400000000001</v>
      </c>
      <c r="W246">
        <v>203.01400000000001</v>
      </c>
      <c r="Y246" t="s">
        <v>5679</v>
      </c>
      <c r="Z246" t="s">
        <v>5690</v>
      </c>
      <c r="AA246" t="s">
        <v>6170</v>
      </c>
      <c r="AB246" t="s">
        <v>6171</v>
      </c>
    </row>
    <row r="247" spans="1:29" x14ac:dyDescent="0.35">
      <c r="A247">
        <v>246</v>
      </c>
      <c r="B247">
        <v>1367.203</v>
      </c>
      <c r="C247" s="19">
        <v>1367.1980000000001</v>
      </c>
      <c r="D247">
        <v>1367.203</v>
      </c>
      <c r="E247">
        <v>1367.2080000000001</v>
      </c>
      <c r="F247">
        <v>0.1875</v>
      </c>
      <c r="G247" t="s">
        <v>3290</v>
      </c>
      <c r="H247" t="s">
        <v>5677</v>
      </c>
      <c r="I247">
        <v>13</v>
      </c>
      <c r="J247">
        <v>10</v>
      </c>
      <c r="K247">
        <v>9</v>
      </c>
      <c r="L247" t="s">
        <v>145</v>
      </c>
      <c r="M247" t="s">
        <v>145</v>
      </c>
      <c r="O247" t="s">
        <v>5678</v>
      </c>
      <c r="P247" t="s">
        <v>144</v>
      </c>
      <c r="Q247" t="s">
        <v>144</v>
      </c>
      <c r="V247">
        <v>203.01400000000001</v>
      </c>
      <c r="W247">
        <v>203.01400000000001</v>
      </c>
      <c r="Y247" t="s">
        <v>5679</v>
      </c>
      <c r="Z247" t="s">
        <v>5690</v>
      </c>
      <c r="AA247" t="s">
        <v>6172</v>
      </c>
      <c r="AB247" t="s">
        <v>6173</v>
      </c>
    </row>
    <row r="248" spans="1:29" x14ac:dyDescent="0.35">
      <c r="A248">
        <v>247</v>
      </c>
      <c r="B248">
        <v>1367.373</v>
      </c>
      <c r="C248" s="19">
        <v>1367.3679999999999</v>
      </c>
      <c r="D248">
        <v>1367.373</v>
      </c>
      <c r="E248">
        <v>1367.3779999999999</v>
      </c>
      <c r="F248">
        <v>0.19236111111111112</v>
      </c>
      <c r="G248" t="s">
        <v>3290</v>
      </c>
      <c r="H248" t="s">
        <v>5677</v>
      </c>
      <c r="I248">
        <v>11</v>
      </c>
      <c r="J248">
        <v>10</v>
      </c>
      <c r="K248">
        <v>10</v>
      </c>
      <c r="L248" t="s">
        <v>145</v>
      </c>
      <c r="M248" t="s">
        <v>145</v>
      </c>
      <c r="O248" t="s">
        <v>5678</v>
      </c>
      <c r="P248" t="s">
        <v>144</v>
      </c>
      <c r="Q248" t="s">
        <v>144</v>
      </c>
      <c r="V248">
        <v>203.01400000000001</v>
      </c>
      <c r="W248">
        <v>203.01400000000001</v>
      </c>
      <c r="Y248" t="s">
        <v>5679</v>
      </c>
      <c r="Z248" t="s">
        <v>5690</v>
      </c>
      <c r="AA248" t="s">
        <v>6174</v>
      </c>
      <c r="AB248" t="s">
        <v>6175</v>
      </c>
    </row>
    <row r="249" spans="1:29" x14ac:dyDescent="0.35">
      <c r="A249">
        <v>248</v>
      </c>
      <c r="B249">
        <v>1367.441</v>
      </c>
      <c r="C249" s="19">
        <v>1367.4369999999999</v>
      </c>
      <c r="D249">
        <v>1367.441</v>
      </c>
      <c r="E249">
        <v>1367.4459999999999</v>
      </c>
      <c r="F249">
        <v>0.18819444444444444</v>
      </c>
      <c r="G249" t="s">
        <v>3290</v>
      </c>
      <c r="H249" t="s">
        <v>5677</v>
      </c>
      <c r="I249">
        <v>13</v>
      </c>
      <c r="J249">
        <v>9</v>
      </c>
      <c r="K249">
        <v>9</v>
      </c>
      <c r="L249" t="s">
        <v>145</v>
      </c>
      <c r="M249" t="s">
        <v>55</v>
      </c>
      <c r="N249">
        <v>16</v>
      </c>
      <c r="O249" t="s">
        <v>5678</v>
      </c>
      <c r="P249" t="s">
        <v>144</v>
      </c>
      <c r="Q249" t="s">
        <v>144</v>
      </c>
      <c r="V249">
        <v>203.01400000000001</v>
      </c>
      <c r="W249">
        <v>203.01400000000001</v>
      </c>
      <c r="Y249" t="s">
        <v>5679</v>
      </c>
      <c r="Z249" t="s">
        <v>5690</v>
      </c>
      <c r="AA249" t="s">
        <v>6176</v>
      </c>
      <c r="AB249" t="s">
        <v>6177</v>
      </c>
      <c r="AC249">
        <v>16</v>
      </c>
    </row>
    <row r="250" spans="1:29" hidden="1" x14ac:dyDescent="0.35">
      <c r="A250">
        <v>249</v>
      </c>
      <c r="B250">
        <v>1367.451</v>
      </c>
      <c r="C250" s="19">
        <v>1367.4369999999999</v>
      </c>
      <c r="D250">
        <v>1367.451</v>
      </c>
      <c r="E250">
        <v>1367.4659999999999</v>
      </c>
      <c r="F250">
        <v>0.18611111111111112</v>
      </c>
      <c r="G250" t="s">
        <v>5823</v>
      </c>
      <c r="H250" t="s">
        <v>5677</v>
      </c>
      <c r="I250">
        <v>13</v>
      </c>
      <c r="J250">
        <v>30</v>
      </c>
      <c r="K250">
        <v>15</v>
      </c>
      <c r="L250" t="s">
        <v>55</v>
      </c>
      <c r="M250" t="s">
        <v>145</v>
      </c>
      <c r="N250">
        <v>16</v>
      </c>
      <c r="O250" t="s">
        <v>5683</v>
      </c>
      <c r="P250" t="s">
        <v>144</v>
      </c>
      <c r="Q250" t="s">
        <v>144</v>
      </c>
      <c r="V250">
        <v>203.01400000000001</v>
      </c>
      <c r="W250">
        <v>203.01400000000001</v>
      </c>
      <c r="Y250" t="s">
        <v>5679</v>
      </c>
      <c r="Z250" t="s">
        <v>5687</v>
      </c>
      <c r="AA250" t="s">
        <v>6178</v>
      </c>
      <c r="AB250" t="s">
        <v>6177</v>
      </c>
      <c r="AC250">
        <v>16</v>
      </c>
    </row>
    <row r="251" spans="1:29" x14ac:dyDescent="0.35">
      <c r="A251">
        <v>250</v>
      </c>
      <c r="B251">
        <v>1367.462</v>
      </c>
      <c r="C251" s="19">
        <v>1367.4570000000001</v>
      </c>
      <c r="D251">
        <v>1367.462</v>
      </c>
      <c r="E251">
        <v>1367.4659999999999</v>
      </c>
      <c r="F251">
        <v>0.18472222222222223</v>
      </c>
      <c r="G251" t="s">
        <v>3290</v>
      </c>
      <c r="H251" t="s">
        <v>5677</v>
      </c>
      <c r="I251">
        <v>12</v>
      </c>
      <c r="J251">
        <v>9</v>
      </c>
      <c r="K251">
        <v>12</v>
      </c>
      <c r="L251" t="s">
        <v>145</v>
      </c>
      <c r="M251" t="s">
        <v>55</v>
      </c>
      <c r="N251">
        <v>16</v>
      </c>
      <c r="O251" t="s">
        <v>5683</v>
      </c>
      <c r="P251" t="s">
        <v>144</v>
      </c>
      <c r="Q251" t="s">
        <v>144</v>
      </c>
      <c r="V251">
        <v>203.01400000000001</v>
      </c>
      <c r="W251">
        <v>203.01400000000001</v>
      </c>
      <c r="Y251" t="s">
        <v>5679</v>
      </c>
      <c r="Z251" t="s">
        <v>5684</v>
      </c>
      <c r="AA251" t="s">
        <v>6179</v>
      </c>
      <c r="AB251" t="s">
        <v>6180</v>
      </c>
      <c r="AC251">
        <v>16</v>
      </c>
    </row>
    <row r="252" spans="1:29" x14ac:dyDescent="0.35">
      <c r="A252">
        <v>251</v>
      </c>
      <c r="B252">
        <v>1369.19</v>
      </c>
      <c r="C252" s="19">
        <v>1369.184</v>
      </c>
      <c r="D252">
        <v>1369.19</v>
      </c>
      <c r="E252">
        <v>1369.1949999999999</v>
      </c>
      <c r="F252">
        <v>0.18263888888888888</v>
      </c>
      <c r="G252" t="s">
        <v>3290</v>
      </c>
      <c r="H252" t="s">
        <v>5677</v>
      </c>
      <c r="I252">
        <v>12</v>
      </c>
      <c r="J252">
        <v>11</v>
      </c>
      <c r="K252">
        <v>11</v>
      </c>
      <c r="L252" t="s">
        <v>145</v>
      </c>
      <c r="M252" t="s">
        <v>145</v>
      </c>
      <c r="O252" t="s">
        <v>5683</v>
      </c>
      <c r="P252" t="s">
        <v>144</v>
      </c>
      <c r="Q252" t="s">
        <v>144</v>
      </c>
      <c r="V252">
        <v>203.017</v>
      </c>
      <c r="W252">
        <v>203.017</v>
      </c>
      <c r="Y252" t="s">
        <v>5679</v>
      </c>
      <c r="Z252" t="s">
        <v>5687</v>
      </c>
      <c r="AA252" t="s">
        <v>6181</v>
      </c>
      <c r="AB252" t="s">
        <v>6182</v>
      </c>
    </row>
    <row r="253" spans="1:29" x14ac:dyDescent="0.35">
      <c r="A253">
        <v>252</v>
      </c>
      <c r="B253">
        <v>1369.2639999999999</v>
      </c>
      <c r="C253" s="19">
        <v>1369.261</v>
      </c>
      <c r="D253">
        <v>1369.2639999999999</v>
      </c>
      <c r="E253">
        <v>1369.268</v>
      </c>
      <c r="F253">
        <v>0.18611111111111112</v>
      </c>
      <c r="G253" t="s">
        <v>3290</v>
      </c>
      <c r="H253" t="s">
        <v>5677</v>
      </c>
      <c r="I253">
        <v>13</v>
      </c>
      <c r="J253">
        <v>7</v>
      </c>
      <c r="K253">
        <v>9</v>
      </c>
      <c r="L253" t="s">
        <v>145</v>
      </c>
      <c r="M253" t="s">
        <v>55</v>
      </c>
      <c r="N253">
        <v>17</v>
      </c>
      <c r="O253" t="s">
        <v>5678</v>
      </c>
      <c r="P253" t="s">
        <v>144</v>
      </c>
      <c r="Q253" t="s">
        <v>144</v>
      </c>
      <c r="V253">
        <v>203.018</v>
      </c>
      <c r="W253">
        <v>203.018</v>
      </c>
      <c r="Y253" t="s">
        <v>5679</v>
      </c>
      <c r="Z253" t="s">
        <v>5690</v>
      </c>
      <c r="AA253" t="s">
        <v>6183</v>
      </c>
      <c r="AB253" t="s">
        <v>6184</v>
      </c>
      <c r="AC253">
        <v>17</v>
      </c>
    </row>
    <row r="254" spans="1:29" hidden="1" x14ac:dyDescent="0.35">
      <c r="A254">
        <v>253</v>
      </c>
      <c r="B254">
        <v>1369.2760000000001</v>
      </c>
      <c r="C254" s="19">
        <v>1369.261</v>
      </c>
      <c r="D254">
        <v>1369.2760000000001</v>
      </c>
      <c r="E254">
        <v>1369.2909999999999</v>
      </c>
      <c r="F254">
        <v>0.18402777777777779</v>
      </c>
      <c r="G254" t="s">
        <v>5823</v>
      </c>
      <c r="H254" t="s">
        <v>5677</v>
      </c>
      <c r="I254">
        <v>13</v>
      </c>
      <c r="J254">
        <v>30</v>
      </c>
      <c r="K254">
        <v>16</v>
      </c>
      <c r="L254" t="s">
        <v>55</v>
      </c>
      <c r="M254" t="s">
        <v>145</v>
      </c>
      <c r="N254">
        <v>17</v>
      </c>
      <c r="O254" t="s">
        <v>5683</v>
      </c>
      <c r="P254" t="s">
        <v>144</v>
      </c>
      <c r="Q254" t="s">
        <v>144</v>
      </c>
      <c r="V254">
        <v>203.018</v>
      </c>
      <c r="W254">
        <v>203.018</v>
      </c>
      <c r="Y254" t="s">
        <v>5679</v>
      </c>
      <c r="Z254" t="s">
        <v>5687</v>
      </c>
      <c r="AA254" t="s">
        <v>6185</v>
      </c>
      <c r="AB254" t="s">
        <v>6184</v>
      </c>
      <c r="AC254">
        <v>17</v>
      </c>
    </row>
    <row r="255" spans="1:29" x14ac:dyDescent="0.35">
      <c r="A255">
        <v>254</v>
      </c>
      <c r="B255">
        <v>1369.2850000000001</v>
      </c>
      <c r="C255" s="19">
        <v>1369.279</v>
      </c>
      <c r="D255">
        <v>1369.2850000000001</v>
      </c>
      <c r="E255">
        <v>1369.2909999999999</v>
      </c>
      <c r="F255">
        <v>0.18263888888888888</v>
      </c>
      <c r="G255" t="s">
        <v>3290</v>
      </c>
      <c r="H255" t="s">
        <v>5677</v>
      </c>
      <c r="I255">
        <v>12</v>
      </c>
      <c r="J255">
        <v>12</v>
      </c>
      <c r="K255">
        <v>11</v>
      </c>
      <c r="L255" t="s">
        <v>145</v>
      </c>
      <c r="M255" t="s">
        <v>55</v>
      </c>
      <c r="N255">
        <v>17</v>
      </c>
      <c r="O255" t="s">
        <v>5683</v>
      </c>
      <c r="P255" t="s">
        <v>144</v>
      </c>
      <c r="Q255" t="s">
        <v>144</v>
      </c>
      <c r="V255">
        <v>203.018</v>
      </c>
      <c r="W255">
        <v>203.018</v>
      </c>
      <c r="Y255" t="s">
        <v>5679</v>
      </c>
      <c r="Z255" t="s">
        <v>5687</v>
      </c>
      <c r="AA255" t="s">
        <v>6186</v>
      </c>
      <c r="AB255" t="s">
        <v>6187</v>
      </c>
      <c r="AC255">
        <v>17</v>
      </c>
    </row>
    <row r="256" spans="1:29" x14ac:dyDescent="0.35">
      <c r="A256">
        <v>255</v>
      </c>
      <c r="B256">
        <v>1369.414</v>
      </c>
      <c r="C256" s="19">
        <v>1369.4079999999999</v>
      </c>
      <c r="D256">
        <v>1369.414</v>
      </c>
      <c r="E256">
        <v>1369.4190000000001</v>
      </c>
      <c r="F256">
        <v>0.18333333333333332</v>
      </c>
      <c r="G256" t="s">
        <v>3290</v>
      </c>
      <c r="H256" t="s">
        <v>5677</v>
      </c>
      <c r="I256">
        <v>12</v>
      </c>
      <c r="J256">
        <v>11</v>
      </c>
      <c r="K256">
        <v>10</v>
      </c>
      <c r="L256" t="s">
        <v>145</v>
      </c>
      <c r="M256" t="s">
        <v>145</v>
      </c>
      <c r="O256" t="s">
        <v>5678</v>
      </c>
      <c r="P256" t="s">
        <v>144</v>
      </c>
      <c r="Q256" t="s">
        <v>144</v>
      </c>
      <c r="V256">
        <v>203.018</v>
      </c>
      <c r="W256">
        <v>203.018</v>
      </c>
      <c r="Y256" t="s">
        <v>5679</v>
      </c>
      <c r="Z256" t="s">
        <v>5680</v>
      </c>
      <c r="AA256" t="s">
        <v>6188</v>
      </c>
      <c r="AB256" t="s">
        <v>6189</v>
      </c>
    </row>
    <row r="257" spans="1:29" x14ac:dyDescent="0.35">
      <c r="A257">
        <v>256</v>
      </c>
      <c r="B257">
        <v>1369.7550000000001</v>
      </c>
      <c r="C257" s="19">
        <v>1369.752</v>
      </c>
      <c r="D257">
        <v>1369.7550000000001</v>
      </c>
      <c r="E257">
        <v>1369.759</v>
      </c>
      <c r="F257">
        <v>0.19027777777777777</v>
      </c>
      <c r="G257" t="s">
        <v>3290</v>
      </c>
      <c r="H257" t="s">
        <v>5677</v>
      </c>
      <c r="I257">
        <v>12</v>
      </c>
      <c r="J257">
        <v>7</v>
      </c>
      <c r="K257">
        <v>8</v>
      </c>
      <c r="L257" t="s">
        <v>145</v>
      </c>
      <c r="M257" t="s">
        <v>145</v>
      </c>
      <c r="O257" t="s">
        <v>5678</v>
      </c>
      <c r="P257" t="s">
        <v>144</v>
      </c>
      <c r="Q257" t="s">
        <v>144</v>
      </c>
      <c r="V257">
        <v>203.018</v>
      </c>
      <c r="W257">
        <v>203.018</v>
      </c>
      <c r="Y257" t="s">
        <v>5679</v>
      </c>
      <c r="Z257" t="s">
        <v>5690</v>
      </c>
      <c r="AA257" t="s">
        <v>6190</v>
      </c>
      <c r="AB257" t="s">
        <v>6191</v>
      </c>
    </row>
    <row r="258" spans="1:29" x14ac:dyDescent="0.35">
      <c r="A258">
        <v>257</v>
      </c>
      <c r="B258">
        <v>1369.8979999999999</v>
      </c>
      <c r="C258" s="19">
        <v>1369.894</v>
      </c>
      <c r="D258">
        <v>1369.8979999999999</v>
      </c>
      <c r="E258">
        <v>1369.903</v>
      </c>
      <c r="F258">
        <v>0.18680555555555556</v>
      </c>
      <c r="G258" t="s">
        <v>3290</v>
      </c>
      <c r="H258" t="s">
        <v>5677</v>
      </c>
      <c r="I258">
        <v>13</v>
      </c>
      <c r="J258">
        <v>9</v>
      </c>
      <c r="K258">
        <v>9</v>
      </c>
      <c r="L258" t="s">
        <v>145</v>
      </c>
      <c r="M258" t="s">
        <v>55</v>
      </c>
      <c r="N258">
        <v>18</v>
      </c>
      <c r="O258" t="s">
        <v>5678</v>
      </c>
      <c r="P258" t="s">
        <v>144</v>
      </c>
      <c r="Q258" t="s">
        <v>144</v>
      </c>
      <c r="V258">
        <v>203.018</v>
      </c>
      <c r="W258">
        <v>203.018</v>
      </c>
      <c r="Y258" t="s">
        <v>5679</v>
      </c>
      <c r="Z258" t="s">
        <v>5690</v>
      </c>
      <c r="AA258" t="s">
        <v>6192</v>
      </c>
      <c r="AB258" t="s">
        <v>6193</v>
      </c>
      <c r="AC258">
        <v>18</v>
      </c>
    </row>
    <row r="259" spans="1:29" hidden="1" x14ac:dyDescent="0.35">
      <c r="A259">
        <v>258</v>
      </c>
      <c r="B259">
        <v>1369.9079999999999</v>
      </c>
      <c r="C259" s="19">
        <v>1369.894</v>
      </c>
      <c r="D259">
        <v>1369.9079999999999</v>
      </c>
      <c r="E259">
        <v>1369.923</v>
      </c>
      <c r="F259">
        <v>0.18541666666666667</v>
      </c>
      <c r="G259" t="s">
        <v>5823</v>
      </c>
      <c r="H259" t="s">
        <v>5677</v>
      </c>
      <c r="I259">
        <v>13</v>
      </c>
      <c r="J259">
        <v>29</v>
      </c>
      <c r="K259">
        <v>14</v>
      </c>
      <c r="L259" t="s">
        <v>55</v>
      </c>
      <c r="M259" t="s">
        <v>145</v>
      </c>
      <c r="N259">
        <v>18</v>
      </c>
      <c r="O259" t="s">
        <v>5939</v>
      </c>
      <c r="P259" t="s">
        <v>144</v>
      </c>
      <c r="Q259" t="s">
        <v>144</v>
      </c>
      <c r="V259">
        <v>203.018</v>
      </c>
      <c r="W259">
        <v>203.018</v>
      </c>
      <c r="Y259" t="s">
        <v>5679</v>
      </c>
      <c r="Z259" t="s">
        <v>5851</v>
      </c>
      <c r="AA259" t="s">
        <v>6194</v>
      </c>
      <c r="AB259" t="s">
        <v>6193</v>
      </c>
      <c r="AC259">
        <v>18</v>
      </c>
    </row>
    <row r="260" spans="1:29" x14ac:dyDescent="0.35">
      <c r="A260">
        <v>259</v>
      </c>
      <c r="B260">
        <v>1369.9179999999999</v>
      </c>
      <c r="C260" s="19">
        <v>1369.914</v>
      </c>
      <c r="D260">
        <v>1369.9179999999999</v>
      </c>
      <c r="E260">
        <v>1369.923</v>
      </c>
      <c r="F260">
        <v>0.18402777777777779</v>
      </c>
      <c r="G260" t="s">
        <v>3290</v>
      </c>
      <c r="H260" t="s">
        <v>5677</v>
      </c>
      <c r="I260">
        <v>10</v>
      </c>
      <c r="J260">
        <v>9</v>
      </c>
      <c r="K260">
        <v>9</v>
      </c>
      <c r="L260" t="s">
        <v>145</v>
      </c>
      <c r="M260" t="s">
        <v>55</v>
      </c>
      <c r="N260">
        <v>18</v>
      </c>
      <c r="O260" t="s">
        <v>5678</v>
      </c>
      <c r="P260" t="s">
        <v>144</v>
      </c>
      <c r="Q260" t="s">
        <v>144</v>
      </c>
      <c r="V260">
        <v>203.018</v>
      </c>
      <c r="W260">
        <v>203.018</v>
      </c>
      <c r="Y260" t="s">
        <v>5679</v>
      </c>
      <c r="Z260" t="s">
        <v>5690</v>
      </c>
      <c r="AA260" t="s">
        <v>6195</v>
      </c>
      <c r="AB260" t="s">
        <v>6196</v>
      </c>
      <c r="AC260">
        <v>18</v>
      </c>
    </row>
    <row r="261" spans="1:29" x14ac:dyDescent="0.35">
      <c r="A261">
        <v>260</v>
      </c>
      <c r="B261">
        <v>1371.2750000000001</v>
      </c>
      <c r="C261" s="19">
        <v>1371.271</v>
      </c>
      <c r="D261">
        <v>1371.2750000000001</v>
      </c>
      <c r="E261">
        <v>1371.279</v>
      </c>
      <c r="F261">
        <v>0.17499999999999999</v>
      </c>
      <c r="G261" t="s">
        <v>3290</v>
      </c>
      <c r="H261" t="s">
        <v>5677</v>
      </c>
      <c r="I261">
        <v>12</v>
      </c>
      <c r="J261">
        <v>9</v>
      </c>
      <c r="K261">
        <v>8</v>
      </c>
      <c r="L261" t="s">
        <v>145</v>
      </c>
      <c r="M261" t="s">
        <v>145</v>
      </c>
      <c r="O261" t="s">
        <v>5678</v>
      </c>
      <c r="P261" t="s">
        <v>144</v>
      </c>
      <c r="Q261" t="s">
        <v>144</v>
      </c>
      <c r="V261">
        <v>203.02</v>
      </c>
      <c r="W261">
        <v>203.02</v>
      </c>
      <c r="Y261" t="s">
        <v>5679</v>
      </c>
      <c r="Z261" t="s">
        <v>5690</v>
      </c>
      <c r="AA261" t="s">
        <v>6197</v>
      </c>
      <c r="AB261" t="s">
        <v>6198</v>
      </c>
    </row>
    <row r="262" spans="1:29" x14ac:dyDescent="0.35">
      <c r="A262">
        <v>261</v>
      </c>
      <c r="B262">
        <v>1371.413</v>
      </c>
      <c r="C262" s="19">
        <v>1371.4079999999999</v>
      </c>
      <c r="D262">
        <v>1371.413</v>
      </c>
      <c r="E262">
        <v>1371.4179999999999</v>
      </c>
      <c r="F262">
        <v>0.17222222222222222</v>
      </c>
      <c r="G262" t="s">
        <v>3290</v>
      </c>
      <c r="H262" t="s">
        <v>5677</v>
      </c>
      <c r="I262">
        <v>10</v>
      </c>
      <c r="J262">
        <v>10</v>
      </c>
      <c r="K262">
        <v>8</v>
      </c>
      <c r="L262" t="s">
        <v>145</v>
      </c>
      <c r="M262" t="s">
        <v>145</v>
      </c>
      <c r="O262" t="s">
        <v>5678</v>
      </c>
      <c r="P262" t="s">
        <v>144</v>
      </c>
      <c r="Q262" t="s">
        <v>144</v>
      </c>
      <c r="V262">
        <v>203.02</v>
      </c>
      <c r="W262">
        <v>203.02</v>
      </c>
      <c r="Y262" t="s">
        <v>5679</v>
      </c>
      <c r="Z262" t="s">
        <v>5680</v>
      </c>
      <c r="AA262" t="s">
        <v>6199</v>
      </c>
      <c r="AB262" t="s">
        <v>6200</v>
      </c>
    </row>
    <row r="263" spans="1:29" x14ac:dyDescent="0.35">
      <c r="A263">
        <v>262</v>
      </c>
      <c r="B263">
        <v>1371.4670000000001</v>
      </c>
      <c r="C263" s="19">
        <v>1371.463</v>
      </c>
      <c r="D263">
        <v>1371.4670000000001</v>
      </c>
      <c r="E263">
        <v>1371.472</v>
      </c>
      <c r="F263">
        <v>0.18819444444444444</v>
      </c>
      <c r="G263" t="s">
        <v>3290</v>
      </c>
      <c r="H263" t="s">
        <v>5677</v>
      </c>
      <c r="I263">
        <v>10</v>
      </c>
      <c r="J263">
        <v>9</v>
      </c>
      <c r="K263">
        <v>8</v>
      </c>
      <c r="L263" t="s">
        <v>145</v>
      </c>
      <c r="M263" t="s">
        <v>145</v>
      </c>
      <c r="O263" t="s">
        <v>5678</v>
      </c>
      <c r="P263" t="s">
        <v>144</v>
      </c>
      <c r="Q263" t="s">
        <v>144</v>
      </c>
      <c r="V263">
        <v>203.02</v>
      </c>
      <c r="W263">
        <v>203.02</v>
      </c>
      <c r="Y263" t="s">
        <v>5679</v>
      </c>
      <c r="Z263" t="s">
        <v>5690</v>
      </c>
      <c r="AA263" t="s">
        <v>6201</v>
      </c>
      <c r="AB263" t="s">
        <v>6202</v>
      </c>
    </row>
    <row r="264" spans="1:29" x14ac:dyDescent="0.35">
      <c r="A264">
        <v>263</v>
      </c>
      <c r="B264">
        <v>1371.64</v>
      </c>
      <c r="C264" s="19">
        <v>1371.634</v>
      </c>
      <c r="D264">
        <v>1371.64</v>
      </c>
      <c r="E264">
        <v>1371.6469999999999</v>
      </c>
      <c r="F264">
        <v>0.17569444444444443</v>
      </c>
      <c r="G264" t="s">
        <v>3290</v>
      </c>
      <c r="H264" t="s">
        <v>5677</v>
      </c>
      <c r="I264">
        <v>11</v>
      </c>
      <c r="J264">
        <v>12</v>
      </c>
      <c r="K264">
        <v>9</v>
      </c>
      <c r="L264" t="s">
        <v>145</v>
      </c>
      <c r="M264" t="s">
        <v>55</v>
      </c>
      <c r="N264">
        <v>19</v>
      </c>
      <c r="O264" t="s">
        <v>5678</v>
      </c>
      <c r="P264" t="s">
        <v>144</v>
      </c>
      <c r="Q264" t="s">
        <v>144</v>
      </c>
      <c r="V264">
        <v>203.02</v>
      </c>
      <c r="W264">
        <v>203.02</v>
      </c>
      <c r="Y264" t="s">
        <v>5679</v>
      </c>
      <c r="Z264" t="s">
        <v>5680</v>
      </c>
      <c r="AA264" t="s">
        <v>6203</v>
      </c>
      <c r="AB264" t="s">
        <v>6204</v>
      </c>
      <c r="AC264">
        <v>19</v>
      </c>
    </row>
    <row r="265" spans="1:29" hidden="1" x14ac:dyDescent="0.35">
      <c r="A265">
        <v>264</v>
      </c>
      <c r="B265">
        <v>1371.655</v>
      </c>
      <c r="C265" s="19">
        <v>1371.634</v>
      </c>
      <c r="D265">
        <v>1371.655</v>
      </c>
      <c r="E265">
        <v>1371.675</v>
      </c>
      <c r="F265">
        <v>0.17569444444444443</v>
      </c>
      <c r="G265" t="s">
        <v>5823</v>
      </c>
      <c r="H265" t="s">
        <v>5677</v>
      </c>
      <c r="I265">
        <v>12</v>
      </c>
      <c r="J265">
        <v>41</v>
      </c>
      <c r="K265">
        <v>9</v>
      </c>
      <c r="L265" t="s">
        <v>55</v>
      </c>
      <c r="M265" t="s">
        <v>145</v>
      </c>
      <c r="N265">
        <v>19</v>
      </c>
      <c r="O265" t="s">
        <v>5939</v>
      </c>
      <c r="P265" t="s">
        <v>144</v>
      </c>
      <c r="Q265" t="s">
        <v>144</v>
      </c>
      <c r="V265">
        <v>203.02</v>
      </c>
      <c r="W265">
        <v>203.02</v>
      </c>
      <c r="Y265" t="s">
        <v>5679</v>
      </c>
      <c r="Z265" t="s">
        <v>5680</v>
      </c>
      <c r="AA265" t="s">
        <v>6205</v>
      </c>
      <c r="AB265" t="s">
        <v>6206</v>
      </c>
      <c r="AC265">
        <v>19</v>
      </c>
    </row>
    <row r="266" spans="1:29" x14ac:dyDescent="0.35">
      <c r="A266">
        <v>265</v>
      </c>
      <c r="B266">
        <v>1371.672</v>
      </c>
      <c r="C266" s="19">
        <v>1371.6690000000001</v>
      </c>
      <c r="D266">
        <v>1371.672</v>
      </c>
      <c r="E266">
        <v>1371.675</v>
      </c>
      <c r="F266">
        <v>0.17569444444444443</v>
      </c>
      <c r="G266" t="s">
        <v>3290</v>
      </c>
      <c r="H266" t="s">
        <v>5677</v>
      </c>
      <c r="I266">
        <v>12</v>
      </c>
      <c r="J266">
        <v>6</v>
      </c>
      <c r="K266">
        <v>7</v>
      </c>
      <c r="L266" t="s">
        <v>145</v>
      </c>
      <c r="M266" t="s">
        <v>55</v>
      </c>
      <c r="N266">
        <v>19</v>
      </c>
      <c r="O266" t="s">
        <v>5678</v>
      </c>
      <c r="P266" t="s">
        <v>144</v>
      </c>
      <c r="Q266" t="s">
        <v>144</v>
      </c>
      <c r="V266">
        <v>203.02</v>
      </c>
      <c r="W266">
        <v>203.02</v>
      </c>
      <c r="Y266" t="s">
        <v>5679</v>
      </c>
      <c r="Z266" t="s">
        <v>5690</v>
      </c>
      <c r="AA266" t="s">
        <v>6207</v>
      </c>
      <c r="AB266" t="s">
        <v>6206</v>
      </c>
      <c r="AC266">
        <v>19</v>
      </c>
    </row>
    <row r="267" spans="1:29" x14ac:dyDescent="0.35">
      <c r="A267">
        <v>266</v>
      </c>
      <c r="B267">
        <v>1371.721</v>
      </c>
      <c r="C267" s="19">
        <v>1371.7170000000001</v>
      </c>
      <c r="D267">
        <v>1371.721</v>
      </c>
      <c r="E267">
        <v>1371.7249999999999</v>
      </c>
      <c r="F267">
        <v>0.18819444444444444</v>
      </c>
      <c r="G267" t="s">
        <v>3290</v>
      </c>
      <c r="H267" t="s">
        <v>5677</v>
      </c>
      <c r="I267">
        <v>11</v>
      </c>
      <c r="J267">
        <v>8</v>
      </c>
      <c r="K267">
        <v>7</v>
      </c>
      <c r="L267" t="s">
        <v>145</v>
      </c>
      <c r="M267" t="s">
        <v>55</v>
      </c>
      <c r="N267">
        <v>20</v>
      </c>
      <c r="O267" t="s">
        <v>5678</v>
      </c>
      <c r="P267" t="s">
        <v>144</v>
      </c>
      <c r="Q267" t="s">
        <v>144</v>
      </c>
      <c r="V267">
        <v>203.02</v>
      </c>
      <c r="W267">
        <v>203.02</v>
      </c>
      <c r="Y267" t="s">
        <v>5679</v>
      </c>
      <c r="Z267" t="s">
        <v>5690</v>
      </c>
      <c r="AA267" t="s">
        <v>6208</v>
      </c>
      <c r="AB267" t="s">
        <v>6209</v>
      </c>
      <c r="AC267">
        <v>20</v>
      </c>
    </row>
    <row r="268" spans="1:29" hidden="1" x14ac:dyDescent="0.35">
      <c r="A268">
        <v>267</v>
      </c>
      <c r="B268">
        <v>1371.7339999999999</v>
      </c>
      <c r="C268" s="19">
        <v>1371.7170000000001</v>
      </c>
      <c r="D268">
        <v>1371.7339999999999</v>
      </c>
      <c r="E268">
        <v>1371.75</v>
      </c>
      <c r="F268">
        <v>0.18194444444444444</v>
      </c>
      <c r="G268" t="s">
        <v>5823</v>
      </c>
      <c r="H268" t="s">
        <v>5677</v>
      </c>
      <c r="I268">
        <v>11</v>
      </c>
      <c r="J268">
        <v>33</v>
      </c>
      <c r="K268">
        <v>29</v>
      </c>
      <c r="L268" t="s">
        <v>55</v>
      </c>
      <c r="M268" t="s">
        <v>145</v>
      </c>
      <c r="N268">
        <v>20</v>
      </c>
      <c r="O268" t="s">
        <v>5939</v>
      </c>
      <c r="P268" t="s">
        <v>144</v>
      </c>
      <c r="Q268" t="s">
        <v>144</v>
      </c>
      <c r="V268">
        <v>203.02</v>
      </c>
      <c r="W268">
        <v>203.02</v>
      </c>
      <c r="Y268" t="s">
        <v>5679</v>
      </c>
      <c r="Z268" t="s">
        <v>5687</v>
      </c>
      <c r="AA268" t="s">
        <v>6210</v>
      </c>
      <c r="AB268" t="s">
        <v>6209</v>
      </c>
      <c r="AC268">
        <v>20</v>
      </c>
    </row>
    <row r="269" spans="1:29" x14ac:dyDescent="0.35">
      <c r="A269">
        <v>268</v>
      </c>
      <c r="B269">
        <v>1371.7460000000001</v>
      </c>
      <c r="C269" s="19">
        <v>1371.7429999999999</v>
      </c>
      <c r="D269">
        <v>1371.7460000000001</v>
      </c>
      <c r="E269">
        <v>1371.75</v>
      </c>
      <c r="F269">
        <v>0.17569444444444443</v>
      </c>
      <c r="G269" t="s">
        <v>3290</v>
      </c>
      <c r="H269" t="s">
        <v>5677</v>
      </c>
      <c r="I269">
        <v>10</v>
      </c>
      <c r="J269">
        <v>7</v>
      </c>
      <c r="K269">
        <v>7</v>
      </c>
      <c r="L269" t="s">
        <v>145</v>
      </c>
      <c r="M269" t="s">
        <v>55</v>
      </c>
      <c r="N269">
        <v>20</v>
      </c>
      <c r="O269" t="s">
        <v>5678</v>
      </c>
      <c r="P269" t="s">
        <v>144</v>
      </c>
      <c r="Q269" t="s">
        <v>144</v>
      </c>
      <c r="V269">
        <v>203.02</v>
      </c>
      <c r="W269">
        <v>203.02</v>
      </c>
      <c r="Y269" t="s">
        <v>5679</v>
      </c>
      <c r="Z269" t="s">
        <v>5690</v>
      </c>
      <c r="AA269" t="s">
        <v>6211</v>
      </c>
      <c r="AB269" t="s">
        <v>6212</v>
      </c>
      <c r="AC269">
        <v>20</v>
      </c>
    </row>
    <row r="270" spans="1:29" x14ac:dyDescent="0.35">
      <c r="A270">
        <v>269</v>
      </c>
      <c r="B270">
        <v>1371.9259999999999</v>
      </c>
      <c r="C270" s="19">
        <v>1371.921</v>
      </c>
      <c r="D270">
        <v>1371.9259999999999</v>
      </c>
      <c r="E270">
        <v>1371.931</v>
      </c>
      <c r="F270">
        <v>0.18888888888888888</v>
      </c>
      <c r="G270" t="s">
        <v>3290</v>
      </c>
      <c r="H270" t="s">
        <v>5677</v>
      </c>
      <c r="I270">
        <v>11</v>
      </c>
      <c r="J270">
        <v>10</v>
      </c>
      <c r="K270">
        <v>11</v>
      </c>
      <c r="L270" t="s">
        <v>145</v>
      </c>
      <c r="M270" t="s">
        <v>145</v>
      </c>
      <c r="O270" t="s">
        <v>5683</v>
      </c>
      <c r="P270" t="s">
        <v>144</v>
      </c>
      <c r="Q270" t="s">
        <v>144</v>
      </c>
      <c r="V270">
        <v>203.02</v>
      </c>
      <c r="W270">
        <v>203.02</v>
      </c>
      <c r="Y270" t="s">
        <v>5679</v>
      </c>
      <c r="Z270" t="s">
        <v>5687</v>
      </c>
      <c r="AA270" t="s">
        <v>6213</v>
      </c>
      <c r="AB270" t="s">
        <v>6214</v>
      </c>
    </row>
    <row r="271" spans="1:29" x14ac:dyDescent="0.35">
      <c r="A271">
        <v>270</v>
      </c>
      <c r="B271">
        <v>1372.202</v>
      </c>
      <c r="C271" s="19">
        <v>1372.1990000000001</v>
      </c>
      <c r="D271">
        <v>1372.202</v>
      </c>
      <c r="E271">
        <v>1372.2059999999999</v>
      </c>
      <c r="F271">
        <v>0.18888888888888888</v>
      </c>
      <c r="G271" t="s">
        <v>3290</v>
      </c>
      <c r="H271" t="s">
        <v>5677</v>
      </c>
      <c r="I271">
        <v>11</v>
      </c>
      <c r="J271">
        <v>7</v>
      </c>
      <c r="K271">
        <v>8</v>
      </c>
      <c r="L271" t="s">
        <v>145</v>
      </c>
      <c r="M271" t="s">
        <v>145</v>
      </c>
      <c r="O271" t="s">
        <v>5678</v>
      </c>
      <c r="P271" t="s">
        <v>144</v>
      </c>
      <c r="Q271" t="s">
        <v>144</v>
      </c>
      <c r="V271">
        <v>203.02099999999999</v>
      </c>
      <c r="W271">
        <v>203.02099999999999</v>
      </c>
      <c r="Y271" t="s">
        <v>5679</v>
      </c>
      <c r="Z271" t="s">
        <v>5690</v>
      </c>
      <c r="AA271" t="s">
        <v>6215</v>
      </c>
      <c r="AB271" t="s">
        <v>6216</v>
      </c>
    </row>
    <row r="272" spans="1:29" x14ac:dyDescent="0.35">
      <c r="A272">
        <v>271</v>
      </c>
      <c r="B272">
        <v>1372.3</v>
      </c>
      <c r="C272" s="19">
        <v>1372.297</v>
      </c>
      <c r="D272">
        <v>1372.3</v>
      </c>
      <c r="E272">
        <v>1372.3040000000001</v>
      </c>
      <c r="F272">
        <v>0.19236111111111112</v>
      </c>
      <c r="G272" t="s">
        <v>3290</v>
      </c>
      <c r="H272" t="s">
        <v>5677</v>
      </c>
      <c r="I272">
        <v>12</v>
      </c>
      <c r="J272">
        <v>7</v>
      </c>
      <c r="K272">
        <v>10</v>
      </c>
      <c r="L272" t="s">
        <v>145</v>
      </c>
      <c r="M272" t="s">
        <v>145</v>
      </c>
      <c r="O272" t="s">
        <v>5678</v>
      </c>
      <c r="P272" t="s">
        <v>144</v>
      </c>
      <c r="Q272" t="s">
        <v>144</v>
      </c>
      <c r="V272">
        <v>203.02099999999999</v>
      </c>
      <c r="W272">
        <v>203.02099999999999</v>
      </c>
      <c r="Y272" t="s">
        <v>5679</v>
      </c>
      <c r="Z272" t="s">
        <v>5690</v>
      </c>
      <c r="AA272" t="s">
        <v>6217</v>
      </c>
      <c r="AB272" t="s">
        <v>6218</v>
      </c>
    </row>
    <row r="273" spans="1:29" x14ac:dyDescent="0.35">
      <c r="A273">
        <v>272</v>
      </c>
      <c r="B273">
        <v>1372.489</v>
      </c>
      <c r="C273" s="19">
        <v>1372.4839999999999</v>
      </c>
      <c r="D273">
        <v>1372.489</v>
      </c>
      <c r="E273">
        <v>1372.4939999999999</v>
      </c>
      <c r="F273">
        <v>0.18888888888888888</v>
      </c>
      <c r="G273" t="s">
        <v>3290</v>
      </c>
      <c r="H273" t="s">
        <v>5677</v>
      </c>
      <c r="I273">
        <v>14</v>
      </c>
      <c r="J273">
        <v>9</v>
      </c>
      <c r="K273">
        <v>10</v>
      </c>
      <c r="L273" t="s">
        <v>145</v>
      </c>
      <c r="M273" t="s">
        <v>145</v>
      </c>
      <c r="O273" t="s">
        <v>5683</v>
      </c>
      <c r="P273" t="s">
        <v>144</v>
      </c>
      <c r="Q273" t="s">
        <v>144</v>
      </c>
      <c r="V273">
        <v>203.02099999999999</v>
      </c>
      <c r="W273">
        <v>203.02099999999999</v>
      </c>
      <c r="Y273" t="s">
        <v>5679</v>
      </c>
      <c r="Z273" t="s">
        <v>5684</v>
      </c>
      <c r="AA273" t="s">
        <v>6219</v>
      </c>
      <c r="AB273" t="s">
        <v>6220</v>
      </c>
    </row>
    <row r="274" spans="1:29" x14ac:dyDescent="0.35">
      <c r="A274">
        <v>273</v>
      </c>
      <c r="B274">
        <v>1373.3409999999999</v>
      </c>
      <c r="C274" s="19">
        <v>1373.336</v>
      </c>
      <c r="D274">
        <v>1373.3409999999999</v>
      </c>
      <c r="E274">
        <v>1373.346</v>
      </c>
      <c r="F274">
        <v>0.1763888888888889</v>
      </c>
      <c r="G274" t="s">
        <v>3290</v>
      </c>
      <c r="H274" t="s">
        <v>5677</v>
      </c>
      <c r="I274">
        <v>11</v>
      </c>
      <c r="J274">
        <v>10</v>
      </c>
      <c r="K274">
        <v>8</v>
      </c>
      <c r="L274" t="s">
        <v>145</v>
      </c>
      <c r="M274" t="s">
        <v>145</v>
      </c>
      <c r="O274" t="s">
        <v>5678</v>
      </c>
      <c r="P274" t="s">
        <v>144</v>
      </c>
      <c r="Q274" t="s">
        <v>144</v>
      </c>
      <c r="V274">
        <v>203.02099999999999</v>
      </c>
      <c r="W274">
        <v>203.02099999999999</v>
      </c>
      <c r="Y274" t="s">
        <v>5679</v>
      </c>
      <c r="Z274" t="s">
        <v>5690</v>
      </c>
      <c r="AA274" t="s">
        <v>6221</v>
      </c>
      <c r="AB274" t="s">
        <v>6222</v>
      </c>
    </row>
    <row r="275" spans="1:29" x14ac:dyDescent="0.35">
      <c r="A275">
        <v>274</v>
      </c>
      <c r="B275">
        <v>1373.4159999999999</v>
      </c>
      <c r="C275" s="19">
        <v>1373.4110000000001</v>
      </c>
      <c r="D275">
        <v>1373.4159999999999</v>
      </c>
      <c r="E275">
        <v>1373.421</v>
      </c>
      <c r="F275">
        <v>0.18541666666666667</v>
      </c>
      <c r="G275" t="s">
        <v>3290</v>
      </c>
      <c r="H275" t="s">
        <v>5677</v>
      </c>
      <c r="I275">
        <v>11</v>
      </c>
      <c r="J275">
        <v>9</v>
      </c>
      <c r="K275">
        <v>8</v>
      </c>
      <c r="L275" t="s">
        <v>145</v>
      </c>
      <c r="M275" t="s">
        <v>145</v>
      </c>
      <c r="O275" t="s">
        <v>5678</v>
      </c>
      <c r="P275" t="s">
        <v>144</v>
      </c>
      <c r="Q275" t="s">
        <v>144</v>
      </c>
      <c r="V275">
        <v>203.02099999999999</v>
      </c>
      <c r="W275">
        <v>203.02099999999999</v>
      </c>
      <c r="Y275" t="s">
        <v>5679</v>
      </c>
      <c r="Z275" t="s">
        <v>5690</v>
      </c>
      <c r="AA275" t="s">
        <v>6223</v>
      </c>
      <c r="AB275" t="s">
        <v>6224</v>
      </c>
    </row>
    <row r="276" spans="1:29" x14ac:dyDescent="0.35">
      <c r="A276">
        <v>275</v>
      </c>
      <c r="B276">
        <v>1373.5709999999999</v>
      </c>
      <c r="C276" s="19">
        <v>1373.566</v>
      </c>
      <c r="D276">
        <v>1373.5709999999999</v>
      </c>
      <c r="E276">
        <v>1373.575</v>
      </c>
      <c r="F276">
        <v>0.17569444444444443</v>
      </c>
      <c r="G276" t="s">
        <v>3290</v>
      </c>
      <c r="H276" t="s">
        <v>5677</v>
      </c>
      <c r="I276">
        <v>11</v>
      </c>
      <c r="J276">
        <v>9</v>
      </c>
      <c r="K276">
        <v>9</v>
      </c>
      <c r="L276" t="s">
        <v>145</v>
      </c>
      <c r="M276" t="s">
        <v>55</v>
      </c>
      <c r="N276">
        <v>21</v>
      </c>
      <c r="O276" t="s">
        <v>5678</v>
      </c>
      <c r="P276" t="s">
        <v>144</v>
      </c>
      <c r="Q276" t="s">
        <v>144</v>
      </c>
      <c r="V276">
        <v>203.02199999999999</v>
      </c>
      <c r="W276">
        <v>203.02199999999999</v>
      </c>
      <c r="Y276" t="s">
        <v>5679</v>
      </c>
      <c r="Z276" t="s">
        <v>5690</v>
      </c>
      <c r="AA276" t="s">
        <v>6225</v>
      </c>
      <c r="AB276" t="s">
        <v>6226</v>
      </c>
      <c r="AC276">
        <v>21</v>
      </c>
    </row>
    <row r="277" spans="1:29" hidden="1" x14ac:dyDescent="0.35">
      <c r="A277">
        <v>276</v>
      </c>
      <c r="B277">
        <v>1373.575</v>
      </c>
      <c r="C277" s="19">
        <v>1373.566</v>
      </c>
      <c r="D277">
        <v>1373.575</v>
      </c>
      <c r="E277">
        <v>1373.5840000000001</v>
      </c>
      <c r="F277">
        <v>0.18541666666666667</v>
      </c>
      <c r="G277" t="s">
        <v>5823</v>
      </c>
      <c r="H277" t="s">
        <v>5677</v>
      </c>
      <c r="I277">
        <v>11</v>
      </c>
      <c r="J277">
        <v>17</v>
      </c>
      <c r="K277">
        <v>43</v>
      </c>
      <c r="L277" t="s">
        <v>55</v>
      </c>
      <c r="M277" t="s">
        <v>145</v>
      </c>
      <c r="N277">
        <v>21</v>
      </c>
      <c r="O277" t="s">
        <v>5939</v>
      </c>
      <c r="P277" t="s">
        <v>144</v>
      </c>
      <c r="Q277" t="s">
        <v>144</v>
      </c>
      <c r="V277">
        <v>203.02199999999999</v>
      </c>
      <c r="W277">
        <v>203.02199999999999</v>
      </c>
      <c r="Y277" t="s">
        <v>5679</v>
      </c>
      <c r="Z277" t="s">
        <v>6227</v>
      </c>
      <c r="AA277" t="s">
        <v>6228</v>
      </c>
      <c r="AB277" t="s">
        <v>6226</v>
      </c>
      <c r="AC277">
        <v>21</v>
      </c>
    </row>
    <row r="278" spans="1:29" x14ac:dyDescent="0.35">
      <c r="A278">
        <v>277</v>
      </c>
      <c r="B278">
        <v>1373.58</v>
      </c>
      <c r="C278" s="19">
        <v>1373.576</v>
      </c>
      <c r="D278">
        <v>1373.58</v>
      </c>
      <c r="E278">
        <v>1373.5840000000001</v>
      </c>
      <c r="F278">
        <v>0.19583333333333333</v>
      </c>
      <c r="G278" t="s">
        <v>3290</v>
      </c>
      <c r="H278" t="s">
        <v>5677</v>
      </c>
      <c r="I278">
        <v>11</v>
      </c>
      <c r="J278">
        <v>8</v>
      </c>
      <c r="K278">
        <v>7</v>
      </c>
      <c r="L278" t="s">
        <v>145</v>
      </c>
      <c r="M278" t="s">
        <v>55</v>
      </c>
      <c r="N278">
        <v>21</v>
      </c>
      <c r="O278" t="s">
        <v>5678</v>
      </c>
      <c r="P278" t="s">
        <v>144</v>
      </c>
      <c r="Q278" t="s">
        <v>144</v>
      </c>
      <c r="V278">
        <v>203.02199999999999</v>
      </c>
      <c r="W278">
        <v>203.02199999999999</v>
      </c>
      <c r="Y278" t="s">
        <v>5679</v>
      </c>
      <c r="Z278" t="s">
        <v>5690</v>
      </c>
      <c r="AA278" t="s">
        <v>6229</v>
      </c>
      <c r="AB278" t="s">
        <v>6230</v>
      </c>
      <c r="AC278">
        <v>21</v>
      </c>
    </row>
    <row r="279" spans="1:29" x14ac:dyDescent="0.35">
      <c r="A279">
        <v>278</v>
      </c>
      <c r="B279">
        <v>1373.7339999999999</v>
      </c>
      <c r="C279" s="19">
        <v>1373.729</v>
      </c>
      <c r="D279">
        <v>1373.7339999999999</v>
      </c>
      <c r="E279">
        <v>1373.7380000000001</v>
      </c>
      <c r="F279">
        <v>0.1763888888888889</v>
      </c>
      <c r="G279" t="s">
        <v>3290</v>
      </c>
      <c r="H279" t="s">
        <v>5677</v>
      </c>
      <c r="I279">
        <v>11</v>
      </c>
      <c r="J279">
        <v>9</v>
      </c>
      <c r="K279">
        <v>8</v>
      </c>
      <c r="L279" t="s">
        <v>145</v>
      </c>
      <c r="M279" t="s">
        <v>55</v>
      </c>
      <c r="N279">
        <v>22</v>
      </c>
      <c r="O279" t="s">
        <v>5678</v>
      </c>
      <c r="P279" t="s">
        <v>144</v>
      </c>
      <c r="Q279" t="s">
        <v>144</v>
      </c>
      <c r="V279">
        <v>203.02199999999999</v>
      </c>
      <c r="W279">
        <v>203.02199999999999</v>
      </c>
      <c r="Y279" t="s">
        <v>5679</v>
      </c>
      <c r="Z279" t="s">
        <v>5690</v>
      </c>
      <c r="AA279" t="s">
        <v>6231</v>
      </c>
      <c r="AB279" t="s">
        <v>6232</v>
      </c>
      <c r="AC279">
        <v>22</v>
      </c>
    </row>
    <row r="280" spans="1:29" hidden="1" x14ac:dyDescent="0.35">
      <c r="A280">
        <v>279</v>
      </c>
      <c r="B280">
        <v>1373.7560000000001</v>
      </c>
      <c r="C280" s="19">
        <v>1373.729</v>
      </c>
      <c r="D280">
        <v>1373.7560000000001</v>
      </c>
      <c r="E280">
        <v>1373.7819999999999</v>
      </c>
      <c r="F280">
        <v>0.17430555555555555</v>
      </c>
      <c r="G280" t="s">
        <v>5823</v>
      </c>
      <c r="H280" t="s">
        <v>5677</v>
      </c>
      <c r="I280">
        <v>12</v>
      </c>
      <c r="J280">
        <v>53</v>
      </c>
      <c r="K280">
        <v>14</v>
      </c>
      <c r="L280" t="s">
        <v>55</v>
      </c>
      <c r="M280" t="s">
        <v>145</v>
      </c>
      <c r="N280">
        <v>22</v>
      </c>
      <c r="O280" t="s">
        <v>5939</v>
      </c>
      <c r="P280" t="s">
        <v>144</v>
      </c>
      <c r="Q280" t="s">
        <v>144</v>
      </c>
      <c r="V280">
        <v>203.02199999999999</v>
      </c>
      <c r="W280">
        <v>203.02199999999999</v>
      </c>
      <c r="Y280" t="s">
        <v>5679</v>
      </c>
      <c r="Z280" t="s">
        <v>5851</v>
      </c>
      <c r="AA280" t="s">
        <v>6233</v>
      </c>
      <c r="AB280" t="s">
        <v>6234</v>
      </c>
      <c r="AC280">
        <v>22</v>
      </c>
    </row>
    <row r="281" spans="1:29" x14ac:dyDescent="0.35">
      <c r="A281">
        <v>280</v>
      </c>
      <c r="B281">
        <v>1373.777</v>
      </c>
      <c r="C281" s="19">
        <v>1373.771</v>
      </c>
      <c r="D281">
        <v>1373.777</v>
      </c>
      <c r="E281">
        <v>1373.7819999999999</v>
      </c>
      <c r="F281">
        <v>0.17291666666666666</v>
      </c>
      <c r="G281" t="s">
        <v>3290</v>
      </c>
      <c r="H281" t="s">
        <v>5677</v>
      </c>
      <c r="I281">
        <v>12</v>
      </c>
      <c r="J281">
        <v>11</v>
      </c>
      <c r="K281">
        <v>8</v>
      </c>
      <c r="L281" t="s">
        <v>145</v>
      </c>
      <c r="M281" t="s">
        <v>55</v>
      </c>
      <c r="N281">
        <v>22</v>
      </c>
      <c r="O281" t="s">
        <v>5678</v>
      </c>
      <c r="P281" t="s">
        <v>144</v>
      </c>
      <c r="Q281" t="s">
        <v>144</v>
      </c>
      <c r="V281">
        <v>203.02199999999999</v>
      </c>
      <c r="W281">
        <v>203.02199999999999</v>
      </c>
      <c r="Y281" t="s">
        <v>5679</v>
      </c>
      <c r="Z281" t="s">
        <v>5680</v>
      </c>
      <c r="AA281" t="s">
        <v>6235</v>
      </c>
      <c r="AB281" t="s">
        <v>6234</v>
      </c>
      <c r="AC281">
        <v>22</v>
      </c>
    </row>
    <row r="282" spans="1:29" x14ac:dyDescent="0.35">
      <c r="A282">
        <v>281</v>
      </c>
      <c r="B282">
        <v>1374.3520000000001</v>
      </c>
      <c r="C282" s="19">
        <v>1374.347</v>
      </c>
      <c r="D282">
        <v>1374.3520000000001</v>
      </c>
      <c r="E282">
        <v>1374.3579999999999</v>
      </c>
      <c r="F282">
        <v>0.19305555555555556</v>
      </c>
      <c r="G282" t="s">
        <v>3290</v>
      </c>
      <c r="H282" t="s">
        <v>5677</v>
      </c>
      <c r="I282">
        <v>10</v>
      </c>
      <c r="J282">
        <v>12</v>
      </c>
      <c r="K282">
        <v>13</v>
      </c>
      <c r="L282" t="s">
        <v>145</v>
      </c>
      <c r="M282" t="s">
        <v>145</v>
      </c>
      <c r="O282" t="s">
        <v>5683</v>
      </c>
      <c r="P282" t="s">
        <v>144</v>
      </c>
      <c r="Q282" t="s">
        <v>144</v>
      </c>
      <c r="V282">
        <v>203.023</v>
      </c>
      <c r="W282">
        <v>203.023</v>
      </c>
      <c r="Y282" t="s">
        <v>5679</v>
      </c>
      <c r="Z282" t="s">
        <v>5687</v>
      </c>
      <c r="AA282" t="s">
        <v>6236</v>
      </c>
      <c r="AB282" t="s">
        <v>6237</v>
      </c>
    </row>
    <row r="283" spans="1:29" x14ac:dyDescent="0.35">
      <c r="A283">
        <v>282</v>
      </c>
      <c r="B283">
        <v>1374.6559999999999</v>
      </c>
      <c r="C283" s="19">
        <v>1374.653</v>
      </c>
      <c r="D283">
        <v>1374.6559999999999</v>
      </c>
      <c r="E283">
        <v>1374.66</v>
      </c>
      <c r="F283">
        <v>0.18958333333333333</v>
      </c>
      <c r="G283" t="s">
        <v>3290</v>
      </c>
      <c r="H283" t="s">
        <v>5677</v>
      </c>
      <c r="I283">
        <v>13</v>
      </c>
      <c r="J283">
        <v>7</v>
      </c>
      <c r="K283">
        <v>10</v>
      </c>
      <c r="L283" t="s">
        <v>145</v>
      </c>
      <c r="M283" t="s">
        <v>145</v>
      </c>
      <c r="O283" t="s">
        <v>5683</v>
      </c>
      <c r="P283" t="s">
        <v>144</v>
      </c>
      <c r="Q283" t="s">
        <v>144</v>
      </c>
      <c r="V283">
        <v>203.023</v>
      </c>
      <c r="W283">
        <v>203.023</v>
      </c>
      <c r="Y283" t="s">
        <v>5679</v>
      </c>
      <c r="Z283" t="s">
        <v>5684</v>
      </c>
      <c r="AA283" t="s">
        <v>6238</v>
      </c>
      <c r="AB283" t="s">
        <v>6239</v>
      </c>
    </row>
    <row r="284" spans="1:29" x14ac:dyDescent="0.35">
      <c r="A284">
        <v>283</v>
      </c>
      <c r="B284">
        <v>1374.9159999999999</v>
      </c>
      <c r="C284" s="19">
        <v>1374.9110000000001</v>
      </c>
      <c r="D284">
        <v>1374.9159999999999</v>
      </c>
      <c r="E284">
        <v>1374.921</v>
      </c>
      <c r="F284">
        <v>0.18611111111111112</v>
      </c>
      <c r="G284" t="s">
        <v>3290</v>
      </c>
      <c r="H284" t="s">
        <v>5677</v>
      </c>
      <c r="I284">
        <v>11</v>
      </c>
      <c r="J284">
        <v>10</v>
      </c>
      <c r="K284">
        <v>8</v>
      </c>
      <c r="L284" t="s">
        <v>145</v>
      </c>
      <c r="M284" t="s">
        <v>145</v>
      </c>
      <c r="O284" t="s">
        <v>5678</v>
      </c>
      <c r="P284" t="s">
        <v>144</v>
      </c>
      <c r="Q284" t="s">
        <v>144</v>
      </c>
      <c r="V284">
        <v>203.023</v>
      </c>
      <c r="W284">
        <v>203.023</v>
      </c>
      <c r="Y284" t="s">
        <v>5679</v>
      </c>
      <c r="Z284" t="s">
        <v>5690</v>
      </c>
      <c r="AA284" t="s">
        <v>6240</v>
      </c>
      <c r="AB284" t="s">
        <v>6241</v>
      </c>
    </row>
    <row r="285" spans="1:29" x14ac:dyDescent="0.35">
      <c r="A285">
        <v>284</v>
      </c>
      <c r="B285">
        <v>1376.5640000000001</v>
      </c>
      <c r="C285" s="19">
        <v>1376.56</v>
      </c>
      <c r="D285">
        <v>1376.5640000000001</v>
      </c>
      <c r="E285">
        <v>1376.568</v>
      </c>
      <c r="F285">
        <v>0.1736111111111111</v>
      </c>
      <c r="G285" t="s">
        <v>3290</v>
      </c>
      <c r="H285" t="s">
        <v>5677</v>
      </c>
      <c r="I285">
        <v>13</v>
      </c>
      <c r="J285">
        <v>8</v>
      </c>
      <c r="K285">
        <v>10</v>
      </c>
      <c r="L285" t="s">
        <v>145</v>
      </c>
      <c r="M285" t="s">
        <v>55</v>
      </c>
      <c r="N285">
        <v>23</v>
      </c>
      <c r="O285" t="s">
        <v>5683</v>
      </c>
      <c r="P285" t="s">
        <v>144</v>
      </c>
      <c r="Q285" t="s">
        <v>144</v>
      </c>
      <c r="V285">
        <v>203.024</v>
      </c>
      <c r="W285">
        <v>203.024</v>
      </c>
      <c r="Y285" t="s">
        <v>5679</v>
      </c>
      <c r="Z285" t="s">
        <v>5684</v>
      </c>
      <c r="AA285" t="s">
        <v>6242</v>
      </c>
      <c r="AB285" t="s">
        <v>6243</v>
      </c>
      <c r="AC285">
        <v>23</v>
      </c>
    </row>
    <row r="286" spans="1:29" hidden="1" x14ac:dyDescent="0.35">
      <c r="A286">
        <v>285</v>
      </c>
      <c r="B286">
        <v>1376.575</v>
      </c>
      <c r="C286" s="19">
        <v>1376.56</v>
      </c>
      <c r="D286">
        <v>1376.575</v>
      </c>
      <c r="E286">
        <v>1376.5909999999999</v>
      </c>
      <c r="F286">
        <v>0.1736111111111111</v>
      </c>
      <c r="G286" t="s">
        <v>5823</v>
      </c>
      <c r="H286" t="s">
        <v>5677</v>
      </c>
      <c r="I286">
        <v>13</v>
      </c>
      <c r="J286">
        <v>31</v>
      </c>
      <c r="K286">
        <v>10</v>
      </c>
      <c r="L286" t="s">
        <v>55</v>
      </c>
      <c r="M286" t="s">
        <v>145</v>
      </c>
      <c r="N286">
        <v>23</v>
      </c>
      <c r="O286" t="s">
        <v>5683</v>
      </c>
      <c r="P286" t="s">
        <v>144</v>
      </c>
      <c r="Q286" t="s">
        <v>144</v>
      </c>
      <c r="V286">
        <v>203.024</v>
      </c>
      <c r="W286">
        <v>203.024</v>
      </c>
      <c r="Y286" t="s">
        <v>5679</v>
      </c>
      <c r="Z286" t="s">
        <v>5851</v>
      </c>
      <c r="AA286" t="s">
        <v>6244</v>
      </c>
      <c r="AB286" t="s">
        <v>6243</v>
      </c>
      <c r="AC286">
        <v>23</v>
      </c>
    </row>
    <row r="287" spans="1:29" x14ac:dyDescent="0.35">
      <c r="A287">
        <v>286</v>
      </c>
      <c r="B287">
        <v>1376.586</v>
      </c>
      <c r="C287" s="19">
        <v>1376.5820000000001</v>
      </c>
      <c r="D287">
        <v>1376.586</v>
      </c>
      <c r="E287">
        <v>1376.5909999999999</v>
      </c>
      <c r="F287">
        <v>0.1736111111111111</v>
      </c>
      <c r="G287" t="s">
        <v>3290</v>
      </c>
      <c r="H287" t="s">
        <v>5677</v>
      </c>
      <c r="I287">
        <v>12</v>
      </c>
      <c r="J287">
        <v>9</v>
      </c>
      <c r="K287">
        <v>10</v>
      </c>
      <c r="L287" t="s">
        <v>145</v>
      </c>
      <c r="M287" t="s">
        <v>55</v>
      </c>
      <c r="N287">
        <v>23</v>
      </c>
      <c r="O287" t="s">
        <v>5678</v>
      </c>
      <c r="P287" t="s">
        <v>144</v>
      </c>
      <c r="Q287" t="s">
        <v>144</v>
      </c>
      <c r="V287">
        <v>203.024</v>
      </c>
      <c r="W287">
        <v>203.024</v>
      </c>
      <c r="Y287" t="s">
        <v>5679</v>
      </c>
      <c r="Z287" t="s">
        <v>5690</v>
      </c>
      <c r="AA287" t="s">
        <v>6245</v>
      </c>
      <c r="AB287" t="s">
        <v>6246</v>
      </c>
      <c r="AC287">
        <v>23</v>
      </c>
    </row>
    <row r="288" spans="1:29" x14ac:dyDescent="0.35">
      <c r="A288">
        <v>287</v>
      </c>
      <c r="B288">
        <v>1377.65</v>
      </c>
      <c r="C288" s="19">
        <v>1377.646</v>
      </c>
      <c r="D288">
        <v>1377.65</v>
      </c>
      <c r="E288">
        <v>1377.655</v>
      </c>
      <c r="F288">
        <v>0.1736111111111111</v>
      </c>
      <c r="G288" t="s">
        <v>3290</v>
      </c>
      <c r="H288" t="s">
        <v>5677</v>
      </c>
      <c r="I288">
        <v>10</v>
      </c>
      <c r="J288">
        <v>9</v>
      </c>
      <c r="K288">
        <v>10</v>
      </c>
      <c r="L288" t="s">
        <v>145</v>
      </c>
      <c r="M288" t="s">
        <v>145</v>
      </c>
      <c r="O288" t="s">
        <v>5876</v>
      </c>
      <c r="P288" t="s">
        <v>144</v>
      </c>
      <c r="Q288" t="s">
        <v>144</v>
      </c>
      <c r="V288">
        <v>203.024</v>
      </c>
      <c r="W288">
        <v>203.024</v>
      </c>
      <c r="Y288" t="s">
        <v>5679</v>
      </c>
      <c r="Z288" t="s">
        <v>5684</v>
      </c>
      <c r="AA288" t="s">
        <v>6247</v>
      </c>
      <c r="AB288" t="s">
        <v>6248</v>
      </c>
    </row>
    <row r="289" spans="1:29" x14ac:dyDescent="0.35">
      <c r="A289">
        <v>288</v>
      </c>
      <c r="B289">
        <v>1378.693</v>
      </c>
      <c r="C289" s="19">
        <v>1378.6890000000001</v>
      </c>
      <c r="D289">
        <v>1378.693</v>
      </c>
      <c r="E289">
        <v>1378.6959999999999</v>
      </c>
      <c r="F289">
        <v>0.16944444444444445</v>
      </c>
      <c r="G289" t="s">
        <v>3290</v>
      </c>
      <c r="H289" t="s">
        <v>5677</v>
      </c>
      <c r="I289">
        <v>12</v>
      </c>
      <c r="J289">
        <v>8</v>
      </c>
      <c r="K289">
        <v>9</v>
      </c>
      <c r="L289" t="s">
        <v>145</v>
      </c>
      <c r="M289" t="s">
        <v>145</v>
      </c>
      <c r="O289" t="s">
        <v>5678</v>
      </c>
      <c r="P289" t="s">
        <v>144</v>
      </c>
      <c r="Q289" t="s">
        <v>144</v>
      </c>
      <c r="V289">
        <v>203.024</v>
      </c>
      <c r="W289">
        <v>203.024</v>
      </c>
      <c r="Y289" t="s">
        <v>5679</v>
      </c>
      <c r="Z289" t="s">
        <v>5690</v>
      </c>
      <c r="AA289" t="s">
        <v>6249</v>
      </c>
      <c r="AB289" t="s">
        <v>6250</v>
      </c>
    </row>
    <row r="290" spans="1:29" x14ac:dyDescent="0.35">
      <c r="A290">
        <v>289</v>
      </c>
      <c r="B290">
        <v>1379.3009999999999</v>
      </c>
      <c r="C290" s="19">
        <v>1379.296</v>
      </c>
      <c r="D290">
        <v>1379.3009999999999</v>
      </c>
      <c r="E290">
        <v>1379.3050000000001</v>
      </c>
      <c r="F290">
        <v>0.19375000000000001</v>
      </c>
      <c r="G290" t="s">
        <v>3290</v>
      </c>
      <c r="H290" t="s">
        <v>5677</v>
      </c>
      <c r="I290">
        <v>14</v>
      </c>
      <c r="J290">
        <v>9</v>
      </c>
      <c r="K290">
        <v>9</v>
      </c>
      <c r="L290" t="s">
        <v>145</v>
      </c>
      <c r="M290" t="s">
        <v>145</v>
      </c>
      <c r="O290" t="s">
        <v>5678</v>
      </c>
      <c r="P290" t="s">
        <v>144</v>
      </c>
      <c r="Q290" t="s">
        <v>144</v>
      </c>
      <c r="V290">
        <v>203.02500000000001</v>
      </c>
      <c r="W290">
        <v>203.02500000000001</v>
      </c>
      <c r="Y290" t="s">
        <v>5679</v>
      </c>
      <c r="Z290" t="s">
        <v>5690</v>
      </c>
      <c r="AA290" t="s">
        <v>6251</v>
      </c>
      <c r="AB290" t="s">
        <v>6252</v>
      </c>
    </row>
    <row r="291" spans="1:29" x14ac:dyDescent="0.35">
      <c r="A291">
        <v>290</v>
      </c>
      <c r="B291">
        <v>1379.587</v>
      </c>
      <c r="C291" s="19">
        <v>1379.5840000000001</v>
      </c>
      <c r="D291">
        <v>1379.587</v>
      </c>
      <c r="E291">
        <v>1379.59</v>
      </c>
      <c r="F291">
        <v>0.19444444444444445</v>
      </c>
      <c r="G291" t="s">
        <v>3290</v>
      </c>
      <c r="H291" t="s">
        <v>5677</v>
      </c>
      <c r="I291">
        <v>11</v>
      </c>
      <c r="J291">
        <v>6</v>
      </c>
      <c r="K291">
        <v>8</v>
      </c>
      <c r="L291" t="s">
        <v>145</v>
      </c>
      <c r="M291" t="s">
        <v>145</v>
      </c>
      <c r="O291" t="s">
        <v>5678</v>
      </c>
      <c r="P291" t="s">
        <v>144</v>
      </c>
      <c r="Q291" t="s">
        <v>144</v>
      </c>
      <c r="V291">
        <v>203.02500000000001</v>
      </c>
      <c r="W291">
        <v>203.02500000000001</v>
      </c>
      <c r="Y291" t="s">
        <v>5679</v>
      </c>
      <c r="Z291" t="s">
        <v>5690</v>
      </c>
      <c r="AA291" t="s">
        <v>6253</v>
      </c>
      <c r="AB291" t="s">
        <v>6254</v>
      </c>
    </row>
    <row r="292" spans="1:29" x14ac:dyDescent="0.35">
      <c r="A292">
        <v>291</v>
      </c>
      <c r="B292">
        <v>1379.646</v>
      </c>
      <c r="C292" s="19">
        <v>1379.6389999999999</v>
      </c>
      <c r="D292">
        <v>1379.646</v>
      </c>
      <c r="E292">
        <v>1379.652</v>
      </c>
      <c r="F292">
        <v>0.18680555555555556</v>
      </c>
      <c r="G292" t="s">
        <v>3290</v>
      </c>
      <c r="H292" t="s">
        <v>5677</v>
      </c>
      <c r="I292">
        <v>13</v>
      </c>
      <c r="J292">
        <v>12</v>
      </c>
      <c r="K292">
        <v>11</v>
      </c>
      <c r="L292" t="s">
        <v>145</v>
      </c>
      <c r="M292" t="s">
        <v>145</v>
      </c>
      <c r="O292" t="s">
        <v>5683</v>
      </c>
      <c r="P292" t="s">
        <v>144</v>
      </c>
      <c r="Q292" t="s">
        <v>144</v>
      </c>
      <c r="V292">
        <v>203.02500000000001</v>
      </c>
      <c r="W292">
        <v>203.02500000000001</v>
      </c>
      <c r="Y292" t="s">
        <v>5679</v>
      </c>
      <c r="Z292" t="s">
        <v>5687</v>
      </c>
      <c r="AA292" t="s">
        <v>6255</v>
      </c>
      <c r="AB292" t="s">
        <v>6256</v>
      </c>
    </row>
    <row r="293" spans="1:29" x14ac:dyDescent="0.35">
      <c r="A293">
        <v>292</v>
      </c>
      <c r="B293">
        <v>1379.7349999999999</v>
      </c>
      <c r="C293" s="19">
        <v>1379.731</v>
      </c>
      <c r="D293">
        <v>1379.7349999999999</v>
      </c>
      <c r="E293">
        <v>1379.74</v>
      </c>
      <c r="F293">
        <v>0.17777777777777778</v>
      </c>
      <c r="G293" t="s">
        <v>3290</v>
      </c>
      <c r="H293" t="s">
        <v>5677</v>
      </c>
      <c r="I293">
        <v>12</v>
      </c>
      <c r="J293">
        <v>9</v>
      </c>
      <c r="K293">
        <v>10</v>
      </c>
      <c r="L293" t="s">
        <v>145</v>
      </c>
      <c r="M293" t="s">
        <v>145</v>
      </c>
      <c r="O293" t="s">
        <v>5678</v>
      </c>
      <c r="P293" t="s">
        <v>144</v>
      </c>
      <c r="Q293" t="s">
        <v>144</v>
      </c>
      <c r="V293">
        <v>203.02600000000001</v>
      </c>
      <c r="W293">
        <v>203.02600000000001</v>
      </c>
      <c r="Y293" t="s">
        <v>5679</v>
      </c>
      <c r="Z293" t="s">
        <v>5690</v>
      </c>
      <c r="AA293" t="s">
        <v>6257</v>
      </c>
      <c r="AB293" t="s">
        <v>6258</v>
      </c>
    </row>
    <row r="294" spans="1:29" x14ac:dyDescent="0.35">
      <c r="A294">
        <v>293</v>
      </c>
      <c r="B294">
        <v>1380.9690000000001</v>
      </c>
      <c r="C294" s="19">
        <v>1380.9639999999999</v>
      </c>
      <c r="D294">
        <v>1380.9690000000001</v>
      </c>
      <c r="E294">
        <v>1380.9739999999999</v>
      </c>
      <c r="F294">
        <v>0.17083333333333334</v>
      </c>
      <c r="G294" t="s">
        <v>3290</v>
      </c>
      <c r="H294" t="s">
        <v>5677</v>
      </c>
      <c r="I294">
        <v>11</v>
      </c>
      <c r="J294">
        <v>10</v>
      </c>
      <c r="K294">
        <v>7</v>
      </c>
      <c r="L294" t="s">
        <v>145</v>
      </c>
      <c r="M294" t="s">
        <v>145</v>
      </c>
      <c r="O294" t="s">
        <v>5678</v>
      </c>
      <c r="P294" t="s">
        <v>2905</v>
      </c>
      <c r="Q294" t="s">
        <v>2905</v>
      </c>
      <c r="V294">
        <v>203.029</v>
      </c>
      <c r="W294">
        <v>203.029</v>
      </c>
      <c r="Y294" t="s">
        <v>5679</v>
      </c>
      <c r="Z294" t="s">
        <v>5690</v>
      </c>
      <c r="AA294" t="s">
        <v>6259</v>
      </c>
      <c r="AB294" t="s">
        <v>6260</v>
      </c>
    </row>
    <row r="295" spans="1:29" hidden="1" x14ac:dyDescent="0.35">
      <c r="A295">
        <v>294</v>
      </c>
      <c r="B295">
        <v>1382.9090000000001</v>
      </c>
      <c r="C295" s="19">
        <v>1382.8810000000001</v>
      </c>
      <c r="D295">
        <v>1382.9090000000001</v>
      </c>
      <c r="E295">
        <v>1382.9359999999999</v>
      </c>
      <c r="F295">
        <v>0.19652777777777777</v>
      </c>
      <c r="G295" t="s">
        <v>3502</v>
      </c>
      <c r="H295" t="s">
        <v>5672</v>
      </c>
      <c r="J295">
        <v>55</v>
      </c>
      <c r="K295">
        <v>75</v>
      </c>
      <c r="L295" t="s">
        <v>145</v>
      </c>
      <c r="M295" t="s">
        <v>145</v>
      </c>
      <c r="P295" t="s">
        <v>144</v>
      </c>
      <c r="T295">
        <v>0.5</v>
      </c>
      <c r="V295">
        <v>203.03899999999999</v>
      </c>
      <c r="W295">
        <v>203.03899999999999</v>
      </c>
      <c r="Y295" t="s">
        <v>5771</v>
      </c>
      <c r="AA295" t="s">
        <v>6261</v>
      </c>
      <c r="AB295" t="s">
        <v>6262</v>
      </c>
    </row>
    <row r="296" spans="1:29" hidden="1" x14ac:dyDescent="0.35">
      <c r="A296">
        <v>295</v>
      </c>
      <c r="B296">
        <v>1445.4680000000001</v>
      </c>
      <c r="C296" s="19">
        <v>1445.3979999999999</v>
      </c>
      <c r="D296">
        <v>1445.4680000000001</v>
      </c>
      <c r="E296">
        <v>1445.537</v>
      </c>
      <c r="F296">
        <v>0.43888888888888888</v>
      </c>
      <c r="G296" t="s">
        <v>3710</v>
      </c>
      <c r="H296" t="s">
        <v>5752</v>
      </c>
      <c r="I296">
        <v>14</v>
      </c>
      <c r="J296">
        <v>139</v>
      </c>
      <c r="K296">
        <v>6</v>
      </c>
      <c r="L296" t="s">
        <v>145</v>
      </c>
      <c r="M296" t="s">
        <v>145</v>
      </c>
      <c r="O296" t="s">
        <v>5785</v>
      </c>
      <c r="P296" t="s">
        <v>3712</v>
      </c>
      <c r="Q296" t="s">
        <v>3712</v>
      </c>
      <c r="V296">
        <v>203.197</v>
      </c>
      <c r="W296">
        <v>203.197</v>
      </c>
      <c r="Y296" t="s">
        <v>5674</v>
      </c>
      <c r="Z296" t="s">
        <v>5680</v>
      </c>
      <c r="AA296" t="s">
        <v>6263</v>
      </c>
      <c r="AB296" t="s">
        <v>6264</v>
      </c>
    </row>
    <row r="297" spans="1:29" hidden="1" x14ac:dyDescent="0.35">
      <c r="A297">
        <v>296</v>
      </c>
      <c r="B297">
        <v>1449.1669999999999</v>
      </c>
      <c r="C297" s="19">
        <v>1449.0820000000001</v>
      </c>
      <c r="D297">
        <v>1449.1669999999999</v>
      </c>
      <c r="E297">
        <v>1449.252</v>
      </c>
      <c r="F297">
        <v>0.43680555555555556</v>
      </c>
      <c r="G297" t="s">
        <v>3710</v>
      </c>
      <c r="H297" t="s">
        <v>5752</v>
      </c>
      <c r="I297">
        <v>10</v>
      </c>
      <c r="J297">
        <v>170</v>
      </c>
      <c r="K297">
        <v>8</v>
      </c>
      <c r="L297" t="s">
        <v>145</v>
      </c>
      <c r="M297" t="s">
        <v>145</v>
      </c>
      <c r="O297" t="s">
        <v>5785</v>
      </c>
      <c r="P297" t="s">
        <v>3712</v>
      </c>
      <c r="Q297" t="s">
        <v>3712</v>
      </c>
      <c r="V297">
        <v>203.24</v>
      </c>
      <c r="W297">
        <v>203.24</v>
      </c>
      <c r="Y297" t="s">
        <v>5674</v>
      </c>
      <c r="Z297" t="s">
        <v>5680</v>
      </c>
      <c r="AA297" t="s">
        <v>6265</v>
      </c>
      <c r="AB297" t="s">
        <v>6266</v>
      </c>
    </row>
    <row r="298" spans="1:29" x14ac:dyDescent="0.35">
      <c r="A298">
        <v>297</v>
      </c>
      <c r="B298">
        <v>1483.2629999999999</v>
      </c>
      <c r="C298" s="19">
        <v>1483.258</v>
      </c>
      <c r="D298">
        <v>1483.2629999999999</v>
      </c>
      <c r="E298">
        <v>1483.2670000000001</v>
      </c>
      <c r="F298">
        <v>0.28472222222222221</v>
      </c>
      <c r="G298" t="s">
        <v>3290</v>
      </c>
      <c r="H298" t="s">
        <v>5677</v>
      </c>
      <c r="I298">
        <v>11</v>
      </c>
      <c r="J298">
        <v>9</v>
      </c>
      <c r="K298">
        <v>8</v>
      </c>
      <c r="L298" t="s">
        <v>145</v>
      </c>
      <c r="M298" t="s">
        <v>55</v>
      </c>
      <c r="N298">
        <v>24</v>
      </c>
      <c r="O298" t="s">
        <v>5678</v>
      </c>
      <c r="P298" t="s">
        <v>144</v>
      </c>
      <c r="Q298" t="s">
        <v>144</v>
      </c>
      <c r="V298">
        <v>203.41200000000001</v>
      </c>
      <c r="W298">
        <v>203.41200000000001</v>
      </c>
      <c r="Y298" t="s">
        <v>5679</v>
      </c>
      <c r="Z298" t="s">
        <v>5690</v>
      </c>
      <c r="AA298" t="s">
        <v>6267</v>
      </c>
      <c r="AB298" t="s">
        <v>6268</v>
      </c>
      <c r="AC298">
        <v>24</v>
      </c>
    </row>
    <row r="299" spans="1:29" hidden="1" x14ac:dyDescent="0.35">
      <c r="A299">
        <v>298</v>
      </c>
      <c r="B299">
        <v>1483.279</v>
      </c>
      <c r="C299" s="19">
        <v>1483.258</v>
      </c>
      <c r="D299">
        <v>1483.279</v>
      </c>
      <c r="E299">
        <v>1483.299</v>
      </c>
      <c r="F299">
        <v>0.28888888888888886</v>
      </c>
      <c r="G299" t="s">
        <v>5823</v>
      </c>
      <c r="H299" t="s">
        <v>5677</v>
      </c>
      <c r="I299">
        <v>11</v>
      </c>
      <c r="J299">
        <v>41</v>
      </c>
      <c r="K299">
        <v>21</v>
      </c>
      <c r="L299" t="s">
        <v>55</v>
      </c>
      <c r="M299" t="s">
        <v>145</v>
      </c>
      <c r="N299">
        <v>24</v>
      </c>
      <c r="O299" t="s">
        <v>5939</v>
      </c>
      <c r="P299" t="s">
        <v>144</v>
      </c>
      <c r="Q299" t="s">
        <v>144</v>
      </c>
      <c r="V299">
        <v>203.41200000000001</v>
      </c>
      <c r="W299">
        <v>203.41200000000001</v>
      </c>
      <c r="Y299" t="s">
        <v>5679</v>
      </c>
      <c r="Z299" t="s">
        <v>5687</v>
      </c>
      <c r="AA299" t="s">
        <v>6269</v>
      </c>
      <c r="AB299" t="s">
        <v>6270</v>
      </c>
      <c r="AC299">
        <v>24</v>
      </c>
    </row>
    <row r="300" spans="1:29" x14ac:dyDescent="0.35">
      <c r="A300">
        <v>299</v>
      </c>
      <c r="B300">
        <v>1483.2940000000001</v>
      </c>
      <c r="C300" s="19">
        <v>1483.29</v>
      </c>
      <c r="D300">
        <v>1483.2940000000001</v>
      </c>
      <c r="E300">
        <v>1483.299</v>
      </c>
      <c r="F300">
        <v>0.29236111111111113</v>
      </c>
      <c r="G300" t="s">
        <v>3290</v>
      </c>
      <c r="H300" t="s">
        <v>5677</v>
      </c>
      <c r="I300">
        <v>11</v>
      </c>
      <c r="J300">
        <v>9</v>
      </c>
      <c r="K300">
        <v>8</v>
      </c>
      <c r="L300" t="s">
        <v>145</v>
      </c>
      <c r="M300" t="s">
        <v>55</v>
      </c>
      <c r="N300">
        <v>24</v>
      </c>
      <c r="O300" t="s">
        <v>5678</v>
      </c>
      <c r="P300" t="s">
        <v>144</v>
      </c>
      <c r="Q300" t="s">
        <v>144</v>
      </c>
      <c r="V300">
        <v>203.41200000000001</v>
      </c>
      <c r="W300">
        <v>203.41200000000001</v>
      </c>
      <c r="Y300" t="s">
        <v>5679</v>
      </c>
      <c r="Z300" t="s">
        <v>5690</v>
      </c>
      <c r="AA300" t="s">
        <v>6271</v>
      </c>
      <c r="AB300" t="s">
        <v>6270</v>
      </c>
      <c r="AC300">
        <v>24</v>
      </c>
    </row>
    <row r="301" spans="1:29" x14ac:dyDescent="0.35">
      <c r="A301">
        <v>300</v>
      </c>
      <c r="B301">
        <v>1483.481</v>
      </c>
      <c r="C301" s="19">
        <v>1483.4760000000001</v>
      </c>
      <c r="D301">
        <v>1483.481</v>
      </c>
      <c r="E301">
        <v>1483.4860000000001</v>
      </c>
      <c r="F301">
        <v>0.26458333333333334</v>
      </c>
      <c r="G301" t="s">
        <v>3290</v>
      </c>
      <c r="H301" t="s">
        <v>5677</v>
      </c>
      <c r="I301">
        <v>11</v>
      </c>
      <c r="J301">
        <v>10</v>
      </c>
      <c r="K301">
        <v>8</v>
      </c>
      <c r="L301" t="s">
        <v>145</v>
      </c>
      <c r="M301" t="s">
        <v>145</v>
      </c>
      <c r="O301" t="s">
        <v>5678</v>
      </c>
      <c r="P301" t="s">
        <v>144</v>
      </c>
      <c r="Q301" t="s">
        <v>144</v>
      </c>
      <c r="V301">
        <v>203.41200000000001</v>
      </c>
      <c r="W301">
        <v>203.41200000000001</v>
      </c>
      <c r="Y301" t="s">
        <v>5679</v>
      </c>
      <c r="Z301" t="s">
        <v>5690</v>
      </c>
      <c r="AA301" t="s">
        <v>6272</v>
      </c>
      <c r="AB301" t="s">
        <v>6273</v>
      </c>
    </row>
    <row r="302" spans="1:29" x14ac:dyDescent="0.35">
      <c r="A302">
        <v>301</v>
      </c>
      <c r="B302">
        <v>1483.7270000000001</v>
      </c>
      <c r="C302" s="19">
        <v>1483.722</v>
      </c>
      <c r="D302">
        <v>1483.7270000000001</v>
      </c>
      <c r="E302">
        <v>1483.732</v>
      </c>
      <c r="F302">
        <v>0.28541666666666665</v>
      </c>
      <c r="G302" t="s">
        <v>3290</v>
      </c>
      <c r="H302" t="s">
        <v>5677</v>
      </c>
      <c r="I302">
        <v>13</v>
      </c>
      <c r="J302">
        <v>10</v>
      </c>
      <c r="K302">
        <v>9</v>
      </c>
      <c r="L302" t="s">
        <v>145</v>
      </c>
      <c r="M302" t="s">
        <v>145</v>
      </c>
      <c r="O302" t="s">
        <v>5678</v>
      </c>
      <c r="P302" t="s">
        <v>144</v>
      </c>
      <c r="Q302" t="s">
        <v>144</v>
      </c>
      <c r="V302">
        <v>203.41200000000001</v>
      </c>
      <c r="W302">
        <v>203.41200000000001</v>
      </c>
      <c r="Y302" t="s">
        <v>5679</v>
      </c>
      <c r="Z302" t="s">
        <v>5680</v>
      </c>
      <c r="AA302" t="s">
        <v>6274</v>
      </c>
      <c r="AB302" t="s">
        <v>6275</v>
      </c>
    </row>
    <row r="303" spans="1:29" x14ac:dyDescent="0.35">
      <c r="A303">
        <v>302</v>
      </c>
      <c r="B303">
        <v>1484.502</v>
      </c>
      <c r="C303" s="19">
        <v>1484.4970000000001</v>
      </c>
      <c r="D303">
        <v>1484.502</v>
      </c>
      <c r="E303">
        <v>1484.508</v>
      </c>
      <c r="F303">
        <v>0.29097222222222224</v>
      </c>
      <c r="G303" t="s">
        <v>3290</v>
      </c>
      <c r="H303" t="s">
        <v>5677</v>
      </c>
      <c r="I303">
        <v>11</v>
      </c>
      <c r="J303">
        <v>11</v>
      </c>
      <c r="K303">
        <v>8</v>
      </c>
      <c r="L303" t="s">
        <v>145</v>
      </c>
      <c r="M303" t="s">
        <v>145</v>
      </c>
      <c r="O303" t="s">
        <v>5678</v>
      </c>
      <c r="P303" t="s">
        <v>144</v>
      </c>
      <c r="Q303" t="s">
        <v>144</v>
      </c>
      <c r="V303">
        <v>203.41</v>
      </c>
      <c r="W303">
        <v>203.41</v>
      </c>
      <c r="Y303" t="s">
        <v>5679</v>
      </c>
      <c r="Z303" t="s">
        <v>5680</v>
      </c>
      <c r="AA303" t="s">
        <v>6276</v>
      </c>
      <c r="AB303" t="s">
        <v>6277</v>
      </c>
    </row>
    <row r="304" spans="1:29" x14ac:dyDescent="0.35">
      <c r="A304">
        <v>303</v>
      </c>
      <c r="B304">
        <v>1484.7159999999999</v>
      </c>
      <c r="C304" s="19">
        <v>1484.712</v>
      </c>
      <c r="D304">
        <v>1484.7159999999999</v>
      </c>
      <c r="E304">
        <v>1484.721</v>
      </c>
      <c r="F304">
        <v>0.28402777777777777</v>
      </c>
      <c r="G304" t="s">
        <v>3290</v>
      </c>
      <c r="H304" t="s">
        <v>5677</v>
      </c>
      <c r="I304">
        <v>12</v>
      </c>
      <c r="J304">
        <v>9</v>
      </c>
      <c r="K304">
        <v>8</v>
      </c>
      <c r="L304" t="s">
        <v>145</v>
      </c>
      <c r="M304" t="s">
        <v>145</v>
      </c>
      <c r="O304" t="s">
        <v>5678</v>
      </c>
      <c r="P304" t="s">
        <v>144</v>
      </c>
      <c r="Q304" t="s">
        <v>144</v>
      </c>
      <c r="V304">
        <v>203.41</v>
      </c>
      <c r="W304">
        <v>203.41</v>
      </c>
      <c r="Y304" t="s">
        <v>5679</v>
      </c>
      <c r="Z304" t="s">
        <v>5690</v>
      </c>
      <c r="AA304" t="s">
        <v>6278</v>
      </c>
      <c r="AB304" t="s">
        <v>6279</v>
      </c>
    </row>
    <row r="305" spans="1:29" x14ac:dyDescent="0.35">
      <c r="A305">
        <v>304</v>
      </c>
      <c r="B305">
        <v>1484.9690000000001</v>
      </c>
      <c r="C305" s="19">
        <v>1484.9639999999999</v>
      </c>
      <c r="D305">
        <v>1484.9690000000001</v>
      </c>
      <c r="E305">
        <v>1484.973</v>
      </c>
      <c r="F305">
        <v>0.28125</v>
      </c>
      <c r="G305" t="s">
        <v>3290</v>
      </c>
      <c r="H305" t="s">
        <v>5677</v>
      </c>
      <c r="I305">
        <v>11</v>
      </c>
      <c r="J305">
        <v>9</v>
      </c>
      <c r="K305">
        <v>6</v>
      </c>
      <c r="L305" t="s">
        <v>145</v>
      </c>
      <c r="M305" t="s">
        <v>145</v>
      </c>
      <c r="O305" t="s">
        <v>5678</v>
      </c>
      <c r="P305" t="s">
        <v>144</v>
      </c>
      <c r="Q305" t="s">
        <v>144</v>
      </c>
      <c r="V305">
        <v>203.40899999999999</v>
      </c>
      <c r="W305">
        <v>203.40899999999999</v>
      </c>
      <c r="Y305" t="s">
        <v>5679</v>
      </c>
      <c r="Z305" t="s">
        <v>5690</v>
      </c>
      <c r="AA305" t="s">
        <v>6280</v>
      </c>
      <c r="AB305" t="s">
        <v>6281</v>
      </c>
    </row>
    <row r="306" spans="1:29" x14ac:dyDescent="0.35">
      <c r="A306">
        <v>305</v>
      </c>
      <c r="B306">
        <v>1485.1579999999999</v>
      </c>
      <c r="C306" s="19">
        <v>1485.153</v>
      </c>
      <c r="D306">
        <v>1485.1579999999999</v>
      </c>
      <c r="E306">
        <v>1485.163</v>
      </c>
      <c r="F306">
        <v>0.28819444444444442</v>
      </c>
      <c r="G306" t="s">
        <v>3290</v>
      </c>
      <c r="H306" t="s">
        <v>5677</v>
      </c>
      <c r="I306">
        <v>11</v>
      </c>
      <c r="J306">
        <v>10</v>
      </c>
      <c r="K306">
        <v>10</v>
      </c>
      <c r="L306" t="s">
        <v>145</v>
      </c>
      <c r="M306" t="s">
        <v>145</v>
      </c>
      <c r="O306" t="s">
        <v>5678</v>
      </c>
      <c r="P306" t="s">
        <v>144</v>
      </c>
      <c r="Q306" t="s">
        <v>144</v>
      </c>
      <c r="V306">
        <v>203.40899999999999</v>
      </c>
      <c r="W306">
        <v>203.40899999999999</v>
      </c>
      <c r="Y306" t="s">
        <v>5679</v>
      </c>
      <c r="Z306" t="s">
        <v>5680</v>
      </c>
      <c r="AA306" t="s">
        <v>6282</v>
      </c>
      <c r="AB306" t="s">
        <v>6283</v>
      </c>
    </row>
    <row r="307" spans="1:29" x14ac:dyDescent="0.35">
      <c r="A307">
        <v>306</v>
      </c>
      <c r="B307">
        <v>1485.748</v>
      </c>
      <c r="C307" s="19">
        <v>1485.7429999999999</v>
      </c>
      <c r="D307">
        <v>1485.748</v>
      </c>
      <c r="E307">
        <v>1485.7529999999999</v>
      </c>
      <c r="F307">
        <v>0.29236111111111113</v>
      </c>
      <c r="G307" t="s">
        <v>3290</v>
      </c>
      <c r="H307" t="s">
        <v>5677</v>
      </c>
      <c r="I307">
        <v>12</v>
      </c>
      <c r="J307">
        <v>11</v>
      </c>
      <c r="K307">
        <v>8</v>
      </c>
      <c r="L307" t="s">
        <v>145</v>
      </c>
      <c r="M307" t="s">
        <v>145</v>
      </c>
      <c r="O307" t="s">
        <v>5678</v>
      </c>
      <c r="P307" t="s">
        <v>144</v>
      </c>
      <c r="Q307" t="s">
        <v>144</v>
      </c>
      <c r="V307">
        <v>203.40799999999999</v>
      </c>
      <c r="W307">
        <v>203.40799999999999</v>
      </c>
      <c r="Y307" t="s">
        <v>5679</v>
      </c>
      <c r="Z307" t="s">
        <v>5680</v>
      </c>
      <c r="AA307" t="s">
        <v>6284</v>
      </c>
      <c r="AB307" t="s">
        <v>6285</v>
      </c>
    </row>
    <row r="308" spans="1:29" x14ac:dyDescent="0.35">
      <c r="A308">
        <v>307</v>
      </c>
      <c r="B308">
        <v>1486.1869999999999</v>
      </c>
      <c r="C308" s="19">
        <v>1486.183</v>
      </c>
      <c r="D308">
        <v>1486.1869999999999</v>
      </c>
      <c r="E308">
        <v>1486.191</v>
      </c>
      <c r="F308">
        <v>0.28541666666666665</v>
      </c>
      <c r="G308" t="s">
        <v>3290</v>
      </c>
      <c r="H308" t="s">
        <v>5677</v>
      </c>
      <c r="I308">
        <v>13</v>
      </c>
      <c r="J308">
        <v>8</v>
      </c>
      <c r="K308">
        <v>7</v>
      </c>
      <c r="L308" t="s">
        <v>145</v>
      </c>
      <c r="M308" t="s">
        <v>145</v>
      </c>
      <c r="O308" t="s">
        <v>5678</v>
      </c>
      <c r="P308" t="s">
        <v>144</v>
      </c>
      <c r="Q308" t="s">
        <v>144</v>
      </c>
      <c r="V308">
        <v>203.40600000000001</v>
      </c>
      <c r="W308">
        <v>203.40600000000001</v>
      </c>
      <c r="Y308" t="s">
        <v>5679</v>
      </c>
      <c r="Z308" t="s">
        <v>5690</v>
      </c>
      <c r="AA308" t="s">
        <v>6286</v>
      </c>
      <c r="AB308" t="s">
        <v>6287</v>
      </c>
    </row>
    <row r="309" spans="1:29" x14ac:dyDescent="0.35">
      <c r="A309">
        <v>308</v>
      </c>
      <c r="B309">
        <v>1486.2739999999999</v>
      </c>
      <c r="C309" s="19">
        <v>1486.268</v>
      </c>
      <c r="D309">
        <v>1486.2739999999999</v>
      </c>
      <c r="E309">
        <v>1486.28</v>
      </c>
      <c r="F309">
        <v>0.29236111111111113</v>
      </c>
      <c r="G309" t="s">
        <v>3290</v>
      </c>
      <c r="H309" t="s">
        <v>5677</v>
      </c>
      <c r="I309">
        <v>12</v>
      </c>
      <c r="J309">
        <v>12</v>
      </c>
      <c r="K309">
        <v>8</v>
      </c>
      <c r="L309" t="s">
        <v>145</v>
      </c>
      <c r="M309" t="s">
        <v>145</v>
      </c>
      <c r="O309" t="s">
        <v>5678</v>
      </c>
      <c r="P309" t="s">
        <v>144</v>
      </c>
      <c r="Q309" t="s">
        <v>144</v>
      </c>
      <c r="V309">
        <v>203.40600000000001</v>
      </c>
      <c r="W309">
        <v>203.40600000000001</v>
      </c>
      <c r="Y309" t="s">
        <v>5679</v>
      </c>
      <c r="Z309" t="s">
        <v>5680</v>
      </c>
      <c r="AA309" t="s">
        <v>6288</v>
      </c>
      <c r="AB309" t="s">
        <v>6289</v>
      </c>
    </row>
    <row r="310" spans="1:29" x14ac:dyDescent="0.35">
      <c r="A310">
        <v>309</v>
      </c>
      <c r="B310">
        <v>1486.3689999999999</v>
      </c>
      <c r="C310" s="19">
        <v>1486.3630000000001</v>
      </c>
      <c r="D310">
        <v>1486.3689999999999</v>
      </c>
      <c r="E310">
        <v>1486.375</v>
      </c>
      <c r="F310">
        <v>0.29236111111111113</v>
      </c>
      <c r="G310" t="s">
        <v>3290</v>
      </c>
      <c r="H310" t="s">
        <v>5677</v>
      </c>
      <c r="I310">
        <v>11</v>
      </c>
      <c r="J310">
        <v>12</v>
      </c>
      <c r="K310">
        <v>11</v>
      </c>
      <c r="L310" t="s">
        <v>145</v>
      </c>
      <c r="M310" t="s">
        <v>55</v>
      </c>
      <c r="N310">
        <v>25</v>
      </c>
      <c r="O310" t="s">
        <v>5683</v>
      </c>
      <c r="P310" t="s">
        <v>144</v>
      </c>
      <c r="Q310" t="s">
        <v>144</v>
      </c>
      <c r="V310">
        <v>203.40600000000001</v>
      </c>
      <c r="W310">
        <v>203.40600000000001</v>
      </c>
      <c r="Y310" t="s">
        <v>5679</v>
      </c>
      <c r="Z310" t="s">
        <v>5687</v>
      </c>
      <c r="AA310" t="s">
        <v>6290</v>
      </c>
      <c r="AB310" t="s">
        <v>6291</v>
      </c>
      <c r="AC310">
        <v>25</v>
      </c>
    </row>
    <row r="311" spans="1:29" hidden="1" x14ac:dyDescent="0.35">
      <c r="A311">
        <v>310</v>
      </c>
      <c r="B311">
        <v>1486.39</v>
      </c>
      <c r="C311" s="19">
        <v>1486.3630000000001</v>
      </c>
      <c r="D311">
        <v>1486.39</v>
      </c>
      <c r="E311">
        <v>1486.4169999999999</v>
      </c>
      <c r="F311">
        <v>0.29236111111111113</v>
      </c>
      <c r="G311" t="s">
        <v>5823</v>
      </c>
      <c r="H311" t="s">
        <v>5677</v>
      </c>
      <c r="I311">
        <v>12</v>
      </c>
      <c r="J311">
        <v>54</v>
      </c>
      <c r="K311">
        <v>11</v>
      </c>
      <c r="L311" t="s">
        <v>55</v>
      </c>
      <c r="M311" t="s">
        <v>145</v>
      </c>
      <c r="N311">
        <v>25</v>
      </c>
      <c r="O311" t="s">
        <v>5683</v>
      </c>
      <c r="P311" t="s">
        <v>144</v>
      </c>
      <c r="Q311" t="s">
        <v>144</v>
      </c>
      <c r="V311">
        <v>203.40600000000001</v>
      </c>
      <c r="W311">
        <v>203.40600000000001</v>
      </c>
      <c r="Y311" t="s">
        <v>5679</v>
      </c>
      <c r="Z311" t="s">
        <v>5851</v>
      </c>
      <c r="AA311" t="s">
        <v>6292</v>
      </c>
      <c r="AB311" t="s">
        <v>6293</v>
      </c>
      <c r="AC311">
        <v>25</v>
      </c>
    </row>
    <row r="312" spans="1:29" x14ac:dyDescent="0.35">
      <c r="A312">
        <v>311</v>
      </c>
      <c r="B312">
        <v>1486.41</v>
      </c>
      <c r="C312" s="19">
        <v>1486.403</v>
      </c>
      <c r="D312">
        <v>1486.41</v>
      </c>
      <c r="E312">
        <v>1486.4169999999999</v>
      </c>
      <c r="F312">
        <v>0.29236111111111113</v>
      </c>
      <c r="G312" t="s">
        <v>3290</v>
      </c>
      <c r="H312" t="s">
        <v>5677</v>
      </c>
      <c r="I312">
        <v>12</v>
      </c>
      <c r="J312">
        <v>14</v>
      </c>
      <c r="K312">
        <v>8</v>
      </c>
      <c r="L312" t="s">
        <v>145</v>
      </c>
      <c r="M312" t="s">
        <v>55</v>
      </c>
      <c r="N312">
        <v>25</v>
      </c>
      <c r="O312" t="s">
        <v>5678</v>
      </c>
      <c r="P312" t="s">
        <v>144</v>
      </c>
      <c r="Q312" t="s">
        <v>144</v>
      </c>
      <c r="V312">
        <v>203.40600000000001</v>
      </c>
      <c r="W312">
        <v>203.40600000000001</v>
      </c>
      <c r="Y312" t="s">
        <v>5679</v>
      </c>
      <c r="Z312" t="s">
        <v>5680</v>
      </c>
      <c r="AA312" t="s">
        <v>6294</v>
      </c>
      <c r="AB312" t="s">
        <v>6293</v>
      </c>
      <c r="AC312">
        <v>25</v>
      </c>
    </row>
    <row r="313" spans="1:29" x14ac:dyDescent="0.35">
      <c r="A313">
        <v>312</v>
      </c>
      <c r="B313">
        <v>1486.96</v>
      </c>
      <c r="C313" s="19">
        <v>1486.954</v>
      </c>
      <c r="D313">
        <v>1486.96</v>
      </c>
      <c r="E313">
        <v>1486.9649999999999</v>
      </c>
      <c r="F313">
        <v>0.30208333333333331</v>
      </c>
      <c r="G313" t="s">
        <v>3290</v>
      </c>
      <c r="H313" t="s">
        <v>5677</v>
      </c>
      <c r="I313">
        <v>13</v>
      </c>
      <c r="J313">
        <v>10</v>
      </c>
      <c r="K313">
        <v>8</v>
      </c>
      <c r="L313" t="s">
        <v>145</v>
      </c>
      <c r="M313" t="s">
        <v>145</v>
      </c>
      <c r="O313" t="s">
        <v>5678</v>
      </c>
      <c r="P313" t="s">
        <v>144</v>
      </c>
      <c r="Q313" t="s">
        <v>144</v>
      </c>
      <c r="V313">
        <v>203.404</v>
      </c>
      <c r="W313">
        <v>203.404</v>
      </c>
      <c r="Y313" t="s">
        <v>5679</v>
      </c>
      <c r="Z313" t="s">
        <v>5680</v>
      </c>
      <c r="AA313" t="s">
        <v>6295</v>
      </c>
      <c r="AB313" t="s">
        <v>6296</v>
      </c>
    </row>
    <row r="314" spans="1:29" x14ac:dyDescent="0.35">
      <c r="A314">
        <v>313</v>
      </c>
      <c r="B314">
        <v>1487.0409999999999</v>
      </c>
      <c r="C314" s="19">
        <v>1487.0340000000001</v>
      </c>
      <c r="D314">
        <v>1487.0409999999999</v>
      </c>
      <c r="E314">
        <v>1487.047</v>
      </c>
      <c r="F314">
        <v>0.30208333333333331</v>
      </c>
      <c r="G314" t="s">
        <v>3290</v>
      </c>
      <c r="H314" t="s">
        <v>5677</v>
      </c>
      <c r="I314">
        <v>12</v>
      </c>
      <c r="J314">
        <v>13</v>
      </c>
      <c r="K314">
        <v>8</v>
      </c>
      <c r="L314" t="s">
        <v>145</v>
      </c>
      <c r="M314" t="s">
        <v>145</v>
      </c>
      <c r="O314" t="s">
        <v>5678</v>
      </c>
      <c r="P314" t="s">
        <v>144</v>
      </c>
      <c r="Q314" t="s">
        <v>144</v>
      </c>
      <c r="V314">
        <v>203.404</v>
      </c>
      <c r="W314">
        <v>203.404</v>
      </c>
      <c r="Y314" t="s">
        <v>5679</v>
      </c>
      <c r="Z314" t="s">
        <v>5680</v>
      </c>
      <c r="AA314" t="s">
        <v>6297</v>
      </c>
      <c r="AB314" t="s">
        <v>6298</v>
      </c>
    </row>
    <row r="315" spans="1:29" x14ac:dyDescent="0.35">
      <c r="A315">
        <v>314</v>
      </c>
      <c r="B315">
        <v>1487.1559999999999</v>
      </c>
      <c r="C315" s="19">
        <v>1487.1510000000001</v>
      </c>
      <c r="D315">
        <v>1487.1559999999999</v>
      </c>
      <c r="E315">
        <v>1487.1610000000001</v>
      </c>
      <c r="F315">
        <v>0.28125</v>
      </c>
      <c r="G315" t="s">
        <v>3290</v>
      </c>
      <c r="H315" t="s">
        <v>5677</v>
      </c>
      <c r="I315">
        <v>10</v>
      </c>
      <c r="J315">
        <v>11</v>
      </c>
      <c r="K315">
        <v>9</v>
      </c>
      <c r="L315" t="s">
        <v>145</v>
      </c>
      <c r="M315" t="s">
        <v>145</v>
      </c>
      <c r="O315" t="s">
        <v>5678</v>
      </c>
      <c r="P315" t="s">
        <v>144</v>
      </c>
      <c r="Q315" t="s">
        <v>144</v>
      </c>
      <c r="V315">
        <v>203.40299999999999</v>
      </c>
      <c r="W315">
        <v>203.40299999999999</v>
      </c>
      <c r="Y315" t="s">
        <v>5679</v>
      </c>
      <c r="Z315" t="s">
        <v>5680</v>
      </c>
      <c r="AA315" t="s">
        <v>6299</v>
      </c>
      <c r="AB315" t="s">
        <v>6300</v>
      </c>
    </row>
    <row r="316" spans="1:29" x14ac:dyDescent="0.35">
      <c r="A316">
        <v>315</v>
      </c>
      <c r="B316">
        <v>1487.451</v>
      </c>
      <c r="C316" s="19">
        <v>1487.4469999999999</v>
      </c>
      <c r="D316">
        <v>1487.451</v>
      </c>
      <c r="E316">
        <v>1487.4549999999999</v>
      </c>
      <c r="F316">
        <v>0.28194444444444444</v>
      </c>
      <c r="G316" t="s">
        <v>3290</v>
      </c>
      <c r="H316" t="s">
        <v>5677</v>
      </c>
      <c r="I316">
        <v>12</v>
      </c>
      <c r="J316">
        <v>8</v>
      </c>
      <c r="K316">
        <v>9</v>
      </c>
      <c r="L316" t="s">
        <v>145</v>
      </c>
      <c r="M316" t="s">
        <v>145</v>
      </c>
      <c r="O316" t="s">
        <v>5678</v>
      </c>
      <c r="P316" t="s">
        <v>144</v>
      </c>
      <c r="Q316" t="s">
        <v>144</v>
      </c>
      <c r="V316">
        <v>203.40199999999999</v>
      </c>
      <c r="W316">
        <v>203.40199999999999</v>
      </c>
      <c r="Y316" t="s">
        <v>5679</v>
      </c>
      <c r="Z316" t="s">
        <v>5690</v>
      </c>
      <c r="AA316" t="s">
        <v>6301</v>
      </c>
      <c r="AB316" t="s">
        <v>6302</v>
      </c>
    </row>
    <row r="317" spans="1:29" x14ac:dyDescent="0.35">
      <c r="A317">
        <v>316</v>
      </c>
      <c r="B317">
        <v>1487.8240000000001</v>
      </c>
      <c r="C317" s="19">
        <v>1487.819</v>
      </c>
      <c r="D317">
        <v>1487.8240000000001</v>
      </c>
      <c r="E317">
        <v>1487.829</v>
      </c>
      <c r="F317">
        <v>0.28472222222222221</v>
      </c>
      <c r="G317" t="s">
        <v>3290</v>
      </c>
      <c r="H317" t="s">
        <v>5677</v>
      </c>
      <c r="I317">
        <v>13</v>
      </c>
      <c r="J317">
        <v>10</v>
      </c>
      <c r="K317">
        <v>9</v>
      </c>
      <c r="L317" t="s">
        <v>145</v>
      </c>
      <c r="M317" t="s">
        <v>145</v>
      </c>
      <c r="O317" t="s">
        <v>5678</v>
      </c>
      <c r="P317" t="s">
        <v>144</v>
      </c>
      <c r="Q317" t="s">
        <v>144</v>
      </c>
      <c r="V317">
        <v>203.40100000000001</v>
      </c>
      <c r="W317">
        <v>203.40100000000001</v>
      </c>
      <c r="Y317" t="s">
        <v>5679</v>
      </c>
      <c r="Z317" t="s">
        <v>5680</v>
      </c>
      <c r="AA317" t="s">
        <v>6303</v>
      </c>
      <c r="AB317" t="s">
        <v>6304</v>
      </c>
    </row>
    <row r="318" spans="1:29" x14ac:dyDescent="0.35">
      <c r="A318">
        <v>317</v>
      </c>
      <c r="B318">
        <v>1488.075</v>
      </c>
      <c r="C318" s="19">
        <v>1488.07</v>
      </c>
      <c r="D318">
        <v>1488.075</v>
      </c>
      <c r="E318">
        <v>1488.08</v>
      </c>
      <c r="F318">
        <v>0.28472222222222221</v>
      </c>
      <c r="G318" t="s">
        <v>3290</v>
      </c>
      <c r="H318" t="s">
        <v>5677</v>
      </c>
      <c r="I318">
        <v>12</v>
      </c>
      <c r="J318">
        <v>10</v>
      </c>
      <c r="K318">
        <v>10</v>
      </c>
      <c r="L318" t="s">
        <v>145</v>
      </c>
      <c r="M318" t="s">
        <v>145</v>
      </c>
      <c r="O318" t="s">
        <v>5683</v>
      </c>
      <c r="P318" t="s">
        <v>144</v>
      </c>
      <c r="Q318" t="s">
        <v>144</v>
      </c>
      <c r="V318">
        <v>203.4</v>
      </c>
      <c r="W318">
        <v>203.4</v>
      </c>
      <c r="Y318" t="s">
        <v>5679</v>
      </c>
      <c r="Z318" t="s">
        <v>5687</v>
      </c>
      <c r="AA318" t="s">
        <v>6305</v>
      </c>
      <c r="AB318" t="s">
        <v>6306</v>
      </c>
    </row>
    <row r="319" spans="1:29" x14ac:dyDescent="0.35">
      <c r="A319">
        <v>318</v>
      </c>
      <c r="B319">
        <v>1488.164</v>
      </c>
      <c r="C319" s="19">
        <v>1488.1590000000001</v>
      </c>
      <c r="D319">
        <v>1488.164</v>
      </c>
      <c r="E319">
        <v>1488.17</v>
      </c>
      <c r="F319">
        <v>0.29236111111111113</v>
      </c>
      <c r="G319" t="s">
        <v>3290</v>
      </c>
      <c r="H319" t="s">
        <v>5677</v>
      </c>
      <c r="I319">
        <v>11</v>
      </c>
      <c r="J319">
        <v>11</v>
      </c>
      <c r="K319">
        <v>6</v>
      </c>
      <c r="L319" t="s">
        <v>145</v>
      </c>
      <c r="M319" t="s">
        <v>145</v>
      </c>
      <c r="O319" t="s">
        <v>5678</v>
      </c>
      <c r="P319" t="s">
        <v>144</v>
      </c>
      <c r="Q319" t="s">
        <v>144</v>
      </c>
      <c r="V319">
        <v>203.399</v>
      </c>
      <c r="W319">
        <v>203.399</v>
      </c>
      <c r="Y319" t="s">
        <v>5679</v>
      </c>
      <c r="Z319" t="s">
        <v>5680</v>
      </c>
      <c r="AA319" t="s">
        <v>6307</v>
      </c>
      <c r="AB319" t="s">
        <v>6308</v>
      </c>
    </row>
    <row r="320" spans="1:29" x14ac:dyDescent="0.35">
      <c r="A320">
        <v>319</v>
      </c>
      <c r="B320">
        <v>1488.7809999999999</v>
      </c>
      <c r="C320" s="19">
        <v>1488.7750000000001</v>
      </c>
      <c r="D320">
        <v>1488.7809999999999</v>
      </c>
      <c r="E320">
        <v>1488.788</v>
      </c>
      <c r="F320">
        <v>0.28819444444444442</v>
      </c>
      <c r="G320" t="s">
        <v>3290</v>
      </c>
      <c r="H320" t="s">
        <v>5677</v>
      </c>
      <c r="I320">
        <v>10</v>
      </c>
      <c r="J320">
        <v>13</v>
      </c>
      <c r="K320">
        <v>11</v>
      </c>
      <c r="L320" t="s">
        <v>145</v>
      </c>
      <c r="M320" t="s">
        <v>145</v>
      </c>
      <c r="O320" t="s">
        <v>5683</v>
      </c>
      <c r="P320" t="s">
        <v>144</v>
      </c>
      <c r="Q320" t="s">
        <v>144</v>
      </c>
      <c r="V320">
        <v>203.39599999999999</v>
      </c>
      <c r="W320">
        <v>203.39599999999999</v>
      </c>
      <c r="Y320" t="s">
        <v>5679</v>
      </c>
      <c r="Z320" t="s">
        <v>5687</v>
      </c>
      <c r="AA320" t="s">
        <v>6309</v>
      </c>
      <c r="AB320" t="s">
        <v>6310</v>
      </c>
    </row>
    <row r="321" spans="1:29" x14ac:dyDescent="0.35">
      <c r="A321">
        <v>320</v>
      </c>
      <c r="B321">
        <v>1488.9490000000001</v>
      </c>
      <c r="C321" s="19">
        <v>1488.9449999999999</v>
      </c>
      <c r="D321">
        <v>1488.9490000000001</v>
      </c>
      <c r="E321">
        <v>1488.952</v>
      </c>
      <c r="F321">
        <v>0.29305555555555557</v>
      </c>
      <c r="G321" t="s">
        <v>3290</v>
      </c>
      <c r="H321" t="s">
        <v>5677</v>
      </c>
      <c r="I321">
        <v>13</v>
      </c>
      <c r="J321">
        <v>7</v>
      </c>
      <c r="K321">
        <v>6</v>
      </c>
      <c r="L321" t="s">
        <v>145</v>
      </c>
      <c r="M321" t="s">
        <v>55</v>
      </c>
      <c r="N321">
        <v>26</v>
      </c>
      <c r="O321" t="s">
        <v>5678</v>
      </c>
      <c r="P321" t="s">
        <v>144</v>
      </c>
      <c r="Q321" t="s">
        <v>144</v>
      </c>
      <c r="V321">
        <v>203.39599999999999</v>
      </c>
      <c r="W321">
        <v>203.39599999999999</v>
      </c>
      <c r="Y321" t="s">
        <v>5679</v>
      </c>
      <c r="Z321" t="s">
        <v>5690</v>
      </c>
      <c r="AA321" t="s">
        <v>6311</v>
      </c>
      <c r="AB321" t="s">
        <v>6312</v>
      </c>
      <c r="AC321">
        <v>26</v>
      </c>
    </row>
    <row r="322" spans="1:29" hidden="1" x14ac:dyDescent="0.35">
      <c r="A322">
        <v>321</v>
      </c>
      <c r="B322">
        <v>1488.962</v>
      </c>
      <c r="C322" s="19">
        <v>1488.9449999999999</v>
      </c>
      <c r="D322">
        <v>1488.962</v>
      </c>
      <c r="E322">
        <v>1488.979</v>
      </c>
      <c r="F322">
        <v>0.28611111111111109</v>
      </c>
      <c r="G322" t="s">
        <v>5823</v>
      </c>
      <c r="H322" t="s">
        <v>5677</v>
      </c>
      <c r="I322">
        <v>13</v>
      </c>
      <c r="J322">
        <v>34</v>
      </c>
      <c r="K322">
        <v>28</v>
      </c>
      <c r="L322" t="s">
        <v>55</v>
      </c>
      <c r="M322" t="s">
        <v>145</v>
      </c>
      <c r="N322">
        <v>26</v>
      </c>
      <c r="O322" t="s">
        <v>5683</v>
      </c>
      <c r="P322" t="s">
        <v>144</v>
      </c>
      <c r="Q322" t="s">
        <v>144</v>
      </c>
      <c r="V322">
        <v>203.39599999999999</v>
      </c>
      <c r="W322">
        <v>203.39599999999999</v>
      </c>
      <c r="Y322" t="s">
        <v>5679</v>
      </c>
      <c r="Z322" t="s">
        <v>5687</v>
      </c>
      <c r="AA322" t="s">
        <v>6313</v>
      </c>
      <c r="AB322" t="s">
        <v>6312</v>
      </c>
      <c r="AC322">
        <v>26</v>
      </c>
    </row>
    <row r="323" spans="1:29" x14ac:dyDescent="0.35">
      <c r="A323">
        <v>322</v>
      </c>
      <c r="B323">
        <v>1488.973</v>
      </c>
      <c r="C323" s="19">
        <v>1488.9670000000001</v>
      </c>
      <c r="D323">
        <v>1488.973</v>
      </c>
      <c r="E323">
        <v>1488.979</v>
      </c>
      <c r="F323">
        <v>0.28125</v>
      </c>
      <c r="G323" t="s">
        <v>3290</v>
      </c>
      <c r="H323" t="s">
        <v>5677</v>
      </c>
      <c r="I323">
        <v>10</v>
      </c>
      <c r="J323">
        <v>12</v>
      </c>
      <c r="K323">
        <v>11</v>
      </c>
      <c r="L323" t="s">
        <v>145</v>
      </c>
      <c r="M323" t="s">
        <v>55</v>
      </c>
      <c r="N323">
        <v>26</v>
      </c>
      <c r="O323" t="s">
        <v>5683</v>
      </c>
      <c r="P323" t="s">
        <v>144</v>
      </c>
      <c r="Q323" t="s">
        <v>144</v>
      </c>
      <c r="V323">
        <v>203.39500000000001</v>
      </c>
      <c r="W323">
        <v>203.39500000000001</v>
      </c>
      <c r="Y323" t="s">
        <v>5679</v>
      </c>
      <c r="Z323" t="s">
        <v>5687</v>
      </c>
      <c r="AA323" t="s">
        <v>6314</v>
      </c>
      <c r="AB323" t="s">
        <v>6315</v>
      </c>
      <c r="AC323">
        <v>26</v>
      </c>
    </row>
    <row r="324" spans="1:29" x14ac:dyDescent="0.35">
      <c r="A324">
        <v>323</v>
      </c>
      <c r="B324">
        <v>1489.3689999999999</v>
      </c>
      <c r="C324" s="19">
        <v>1489.365</v>
      </c>
      <c r="D324">
        <v>1489.3689999999999</v>
      </c>
      <c r="E324">
        <v>1489.373</v>
      </c>
      <c r="F324">
        <v>0.28472222222222221</v>
      </c>
      <c r="G324" t="s">
        <v>3290</v>
      </c>
      <c r="H324" t="s">
        <v>5677</v>
      </c>
      <c r="I324">
        <v>14</v>
      </c>
      <c r="J324">
        <v>8</v>
      </c>
      <c r="K324">
        <v>11</v>
      </c>
      <c r="L324" t="s">
        <v>145</v>
      </c>
      <c r="M324" t="s">
        <v>145</v>
      </c>
      <c r="O324" t="s">
        <v>5683</v>
      </c>
      <c r="P324" t="s">
        <v>144</v>
      </c>
      <c r="Q324" t="s">
        <v>144</v>
      </c>
      <c r="V324">
        <v>203.39400000000001</v>
      </c>
      <c r="W324">
        <v>203.39400000000001</v>
      </c>
      <c r="Y324" t="s">
        <v>5679</v>
      </c>
      <c r="Z324" t="s">
        <v>5684</v>
      </c>
      <c r="AA324" t="s">
        <v>6316</v>
      </c>
      <c r="AB324" t="s">
        <v>6317</v>
      </c>
    </row>
    <row r="325" spans="1:29" x14ac:dyDescent="0.35">
      <c r="A325">
        <v>324</v>
      </c>
      <c r="B325">
        <v>1489.58</v>
      </c>
      <c r="C325" s="19">
        <v>1489.576</v>
      </c>
      <c r="D325">
        <v>1489.58</v>
      </c>
      <c r="E325">
        <v>1489.5840000000001</v>
      </c>
      <c r="F325">
        <v>0.28541666666666665</v>
      </c>
      <c r="G325" t="s">
        <v>3290</v>
      </c>
      <c r="H325" t="s">
        <v>5677</v>
      </c>
      <c r="I325">
        <v>13</v>
      </c>
      <c r="J325">
        <v>8</v>
      </c>
      <c r="K325">
        <v>8</v>
      </c>
      <c r="L325" t="s">
        <v>145</v>
      </c>
      <c r="M325" t="s">
        <v>145</v>
      </c>
      <c r="O325" t="s">
        <v>5678</v>
      </c>
      <c r="P325" t="s">
        <v>144</v>
      </c>
      <c r="Q325" t="s">
        <v>144</v>
      </c>
      <c r="V325">
        <v>203.393</v>
      </c>
      <c r="W325">
        <v>203.393</v>
      </c>
      <c r="Y325" t="s">
        <v>5679</v>
      </c>
      <c r="Z325" t="s">
        <v>5690</v>
      </c>
      <c r="AA325" t="s">
        <v>6318</v>
      </c>
      <c r="AB325" t="s">
        <v>6319</v>
      </c>
    </row>
    <row r="326" spans="1:29" x14ac:dyDescent="0.35">
      <c r="A326">
        <v>325</v>
      </c>
      <c r="B326">
        <v>1489.7080000000001</v>
      </c>
      <c r="C326" s="19">
        <v>1489.702</v>
      </c>
      <c r="D326">
        <v>1489.7080000000001</v>
      </c>
      <c r="E326">
        <v>1489.7139999999999</v>
      </c>
      <c r="F326">
        <v>0.28958333333333336</v>
      </c>
      <c r="G326" t="s">
        <v>3290</v>
      </c>
      <c r="H326" t="s">
        <v>5677</v>
      </c>
      <c r="I326">
        <v>11</v>
      </c>
      <c r="J326">
        <v>11</v>
      </c>
      <c r="K326">
        <v>9</v>
      </c>
      <c r="L326" t="s">
        <v>145</v>
      </c>
      <c r="M326" t="s">
        <v>145</v>
      </c>
      <c r="O326" t="s">
        <v>5678</v>
      </c>
      <c r="P326" t="s">
        <v>144</v>
      </c>
      <c r="Q326" t="s">
        <v>144</v>
      </c>
      <c r="V326">
        <v>203.392</v>
      </c>
      <c r="W326">
        <v>203.392</v>
      </c>
      <c r="Y326" t="s">
        <v>5679</v>
      </c>
      <c r="Z326" t="s">
        <v>5680</v>
      </c>
      <c r="AA326" t="s">
        <v>6320</v>
      </c>
      <c r="AB326" t="s">
        <v>6321</v>
      </c>
    </row>
    <row r="327" spans="1:29" x14ac:dyDescent="0.35">
      <c r="A327">
        <v>326</v>
      </c>
      <c r="B327">
        <v>1489.895</v>
      </c>
      <c r="C327" s="19">
        <v>1489.89</v>
      </c>
      <c r="D327">
        <v>1489.895</v>
      </c>
      <c r="E327">
        <v>1489.8989999999999</v>
      </c>
      <c r="F327">
        <v>0.28125</v>
      </c>
      <c r="G327" t="s">
        <v>3290</v>
      </c>
      <c r="H327" t="s">
        <v>5677</v>
      </c>
      <c r="I327">
        <v>11</v>
      </c>
      <c r="J327">
        <v>9</v>
      </c>
      <c r="K327">
        <v>7</v>
      </c>
      <c r="L327" t="s">
        <v>145</v>
      </c>
      <c r="M327" t="s">
        <v>145</v>
      </c>
      <c r="O327" t="s">
        <v>5678</v>
      </c>
      <c r="P327" t="s">
        <v>144</v>
      </c>
      <c r="Q327" t="s">
        <v>144</v>
      </c>
      <c r="V327">
        <v>203.392</v>
      </c>
      <c r="W327">
        <v>203.392</v>
      </c>
      <c r="Y327" t="s">
        <v>5679</v>
      </c>
      <c r="Z327" t="s">
        <v>5690</v>
      </c>
      <c r="AA327" t="s">
        <v>6322</v>
      </c>
      <c r="AB327" t="s">
        <v>6323</v>
      </c>
    </row>
    <row r="328" spans="1:29" x14ac:dyDescent="0.35">
      <c r="A328">
        <v>327</v>
      </c>
      <c r="B328">
        <v>1490.046</v>
      </c>
      <c r="C328" s="19">
        <v>1490.0429999999999</v>
      </c>
      <c r="D328">
        <v>1490.046</v>
      </c>
      <c r="E328">
        <v>1490.05</v>
      </c>
      <c r="F328">
        <v>0.27500000000000002</v>
      </c>
      <c r="G328" t="s">
        <v>3290</v>
      </c>
      <c r="H328" t="s">
        <v>5677</v>
      </c>
      <c r="I328">
        <v>13</v>
      </c>
      <c r="J328">
        <v>8</v>
      </c>
      <c r="K328">
        <v>8</v>
      </c>
      <c r="L328" t="s">
        <v>145</v>
      </c>
      <c r="M328" t="s">
        <v>145</v>
      </c>
      <c r="O328" t="s">
        <v>5678</v>
      </c>
      <c r="P328" t="s">
        <v>144</v>
      </c>
      <c r="Q328" t="s">
        <v>144</v>
      </c>
      <c r="V328">
        <v>203.392</v>
      </c>
      <c r="W328">
        <v>203.392</v>
      </c>
      <c r="Y328" t="s">
        <v>5679</v>
      </c>
      <c r="Z328" t="s">
        <v>5690</v>
      </c>
      <c r="AA328" t="s">
        <v>6324</v>
      </c>
      <c r="AB328" t="s">
        <v>6325</v>
      </c>
    </row>
    <row r="329" spans="1:29" x14ac:dyDescent="0.35">
      <c r="A329">
        <v>328</v>
      </c>
      <c r="B329">
        <v>1490.1420000000001</v>
      </c>
      <c r="C329" s="19">
        <v>1490.1379999999999</v>
      </c>
      <c r="D329">
        <v>1490.1420000000001</v>
      </c>
      <c r="E329">
        <v>1490.1469999999999</v>
      </c>
      <c r="F329">
        <v>0.28541666666666665</v>
      </c>
      <c r="G329" t="s">
        <v>3290</v>
      </c>
      <c r="H329" t="s">
        <v>5677</v>
      </c>
      <c r="I329">
        <v>11</v>
      </c>
      <c r="J329">
        <v>9</v>
      </c>
      <c r="K329">
        <v>6</v>
      </c>
      <c r="L329" t="s">
        <v>145</v>
      </c>
      <c r="M329" t="s">
        <v>145</v>
      </c>
      <c r="O329" t="s">
        <v>5678</v>
      </c>
      <c r="P329" t="s">
        <v>144</v>
      </c>
      <c r="Q329" t="s">
        <v>144</v>
      </c>
      <c r="V329">
        <v>203.392</v>
      </c>
      <c r="W329">
        <v>203.392</v>
      </c>
      <c r="Y329" t="s">
        <v>5679</v>
      </c>
      <c r="Z329" t="s">
        <v>5690</v>
      </c>
      <c r="AA329" t="s">
        <v>6326</v>
      </c>
      <c r="AB329" t="s">
        <v>6327</v>
      </c>
    </row>
    <row r="330" spans="1:29" x14ac:dyDescent="0.35">
      <c r="A330">
        <v>329</v>
      </c>
      <c r="B330">
        <v>1490.6030000000001</v>
      </c>
      <c r="C330" s="19">
        <v>1490.598</v>
      </c>
      <c r="D330">
        <v>1490.6030000000001</v>
      </c>
      <c r="E330">
        <v>1490.6079999999999</v>
      </c>
      <c r="F330">
        <v>0.29375000000000001</v>
      </c>
      <c r="G330" t="s">
        <v>3290</v>
      </c>
      <c r="H330" t="s">
        <v>5677</v>
      </c>
      <c r="I330">
        <v>12</v>
      </c>
      <c r="J330">
        <v>10</v>
      </c>
      <c r="K330">
        <v>8</v>
      </c>
      <c r="L330" t="s">
        <v>145</v>
      </c>
      <c r="M330" t="s">
        <v>145</v>
      </c>
      <c r="O330" t="s">
        <v>5678</v>
      </c>
      <c r="P330" t="s">
        <v>144</v>
      </c>
      <c r="Q330" t="s">
        <v>144</v>
      </c>
      <c r="V330">
        <v>203.39099999999999</v>
      </c>
      <c r="W330">
        <v>203.39099999999999</v>
      </c>
      <c r="Y330" t="s">
        <v>5679</v>
      </c>
      <c r="Z330" t="s">
        <v>5690</v>
      </c>
      <c r="AA330" t="s">
        <v>6328</v>
      </c>
      <c r="AB330" t="s">
        <v>6329</v>
      </c>
    </row>
    <row r="331" spans="1:29" x14ac:dyDescent="0.35">
      <c r="A331">
        <v>330</v>
      </c>
      <c r="B331">
        <v>1490.6469999999999</v>
      </c>
      <c r="C331" s="19">
        <v>1490.643</v>
      </c>
      <c r="D331">
        <v>1490.6469999999999</v>
      </c>
      <c r="E331">
        <v>1490.6510000000001</v>
      </c>
      <c r="F331">
        <v>0.28541666666666665</v>
      </c>
      <c r="G331" t="s">
        <v>3290</v>
      </c>
      <c r="H331" t="s">
        <v>5677</v>
      </c>
      <c r="I331">
        <v>11</v>
      </c>
      <c r="J331">
        <v>7</v>
      </c>
      <c r="K331">
        <v>8</v>
      </c>
      <c r="L331" t="s">
        <v>145</v>
      </c>
      <c r="M331" t="s">
        <v>145</v>
      </c>
      <c r="O331" t="s">
        <v>5678</v>
      </c>
      <c r="P331" t="s">
        <v>144</v>
      </c>
      <c r="Q331" t="s">
        <v>144</v>
      </c>
      <c r="V331">
        <v>203.39099999999999</v>
      </c>
      <c r="W331">
        <v>203.39099999999999</v>
      </c>
      <c r="Y331" t="s">
        <v>5679</v>
      </c>
      <c r="Z331" t="s">
        <v>5690</v>
      </c>
      <c r="AA331" t="s">
        <v>6330</v>
      </c>
      <c r="AB331" t="s">
        <v>6331</v>
      </c>
    </row>
    <row r="332" spans="1:29" x14ac:dyDescent="0.35">
      <c r="A332">
        <v>331</v>
      </c>
      <c r="B332">
        <v>1491.0909999999999</v>
      </c>
      <c r="C332" s="19">
        <v>1491.087</v>
      </c>
      <c r="D332">
        <v>1491.0909999999999</v>
      </c>
      <c r="E332">
        <v>1491.095</v>
      </c>
      <c r="F332">
        <v>0.28611111111111109</v>
      </c>
      <c r="G332" t="s">
        <v>3290</v>
      </c>
      <c r="H332" t="s">
        <v>5677</v>
      </c>
      <c r="I332">
        <v>12</v>
      </c>
      <c r="J332">
        <v>7</v>
      </c>
      <c r="K332">
        <v>7</v>
      </c>
      <c r="L332" t="s">
        <v>145</v>
      </c>
      <c r="M332" t="s">
        <v>145</v>
      </c>
      <c r="O332" t="s">
        <v>5678</v>
      </c>
      <c r="P332" t="s">
        <v>144</v>
      </c>
      <c r="Q332" t="s">
        <v>144</v>
      </c>
      <c r="V332">
        <v>203.39099999999999</v>
      </c>
      <c r="W332">
        <v>203.39099999999999</v>
      </c>
      <c r="Y332" t="s">
        <v>5679</v>
      </c>
      <c r="Z332" t="s">
        <v>5690</v>
      </c>
      <c r="AA332" t="s">
        <v>6332</v>
      </c>
      <c r="AB332" t="s">
        <v>6333</v>
      </c>
    </row>
    <row r="333" spans="1:29" x14ac:dyDescent="0.35">
      <c r="A333">
        <v>332</v>
      </c>
      <c r="B333">
        <v>1491.1469999999999</v>
      </c>
      <c r="C333" s="19">
        <v>1491.143</v>
      </c>
      <c r="D333">
        <v>1491.1469999999999</v>
      </c>
      <c r="E333">
        <v>1491.1510000000001</v>
      </c>
      <c r="F333">
        <v>0.28888888888888886</v>
      </c>
      <c r="G333" t="s">
        <v>3290</v>
      </c>
      <c r="H333" t="s">
        <v>5677</v>
      </c>
      <c r="I333">
        <v>11</v>
      </c>
      <c r="J333">
        <v>8</v>
      </c>
      <c r="K333">
        <v>7</v>
      </c>
      <c r="L333" t="s">
        <v>145</v>
      </c>
      <c r="M333" t="s">
        <v>55</v>
      </c>
      <c r="N333">
        <v>27</v>
      </c>
      <c r="O333" t="s">
        <v>5678</v>
      </c>
      <c r="P333" t="s">
        <v>144</v>
      </c>
      <c r="Q333" t="s">
        <v>144</v>
      </c>
      <c r="V333">
        <v>203.39099999999999</v>
      </c>
      <c r="W333">
        <v>203.39099999999999</v>
      </c>
      <c r="Y333" t="s">
        <v>5679</v>
      </c>
      <c r="Z333" t="s">
        <v>5690</v>
      </c>
      <c r="AA333" t="s">
        <v>6334</v>
      </c>
      <c r="AB333" t="s">
        <v>6335</v>
      </c>
      <c r="AC333">
        <v>27</v>
      </c>
    </row>
    <row r="334" spans="1:29" hidden="1" x14ac:dyDescent="0.35">
      <c r="A334">
        <v>333</v>
      </c>
      <c r="B334">
        <v>1491.153</v>
      </c>
      <c r="C334" s="19">
        <v>1491.143</v>
      </c>
      <c r="D334">
        <v>1491.153</v>
      </c>
      <c r="E334">
        <v>1491.164</v>
      </c>
      <c r="F334">
        <v>0.29097222222222224</v>
      </c>
      <c r="G334" t="s">
        <v>5823</v>
      </c>
      <c r="H334" t="s">
        <v>5677</v>
      </c>
      <c r="I334">
        <v>11</v>
      </c>
      <c r="J334">
        <v>21</v>
      </c>
      <c r="K334">
        <v>14</v>
      </c>
      <c r="L334" t="s">
        <v>55</v>
      </c>
      <c r="M334" t="s">
        <v>145</v>
      </c>
      <c r="N334">
        <v>27</v>
      </c>
      <c r="O334" t="s">
        <v>5939</v>
      </c>
      <c r="P334" t="s">
        <v>144</v>
      </c>
      <c r="Q334" t="s">
        <v>144</v>
      </c>
      <c r="V334">
        <v>203.39099999999999</v>
      </c>
      <c r="W334">
        <v>203.39099999999999</v>
      </c>
      <c r="Y334" t="s">
        <v>5679</v>
      </c>
      <c r="Z334" t="s">
        <v>5687</v>
      </c>
      <c r="AA334" t="s">
        <v>6336</v>
      </c>
      <c r="AB334" t="s">
        <v>6335</v>
      </c>
      <c r="AC334">
        <v>27</v>
      </c>
    </row>
    <row r="335" spans="1:29" x14ac:dyDescent="0.35">
      <c r="A335">
        <v>334</v>
      </c>
      <c r="B335">
        <v>1491.16</v>
      </c>
      <c r="C335" s="19">
        <v>1491.1569999999999</v>
      </c>
      <c r="D335">
        <v>1491.16</v>
      </c>
      <c r="E335">
        <v>1491.164</v>
      </c>
      <c r="F335">
        <v>0.29375000000000001</v>
      </c>
      <c r="G335" t="s">
        <v>3290</v>
      </c>
      <c r="H335" t="s">
        <v>5677</v>
      </c>
      <c r="I335">
        <v>11</v>
      </c>
      <c r="J335">
        <v>7</v>
      </c>
      <c r="K335">
        <v>6</v>
      </c>
      <c r="L335" t="s">
        <v>145</v>
      </c>
      <c r="M335" t="s">
        <v>55</v>
      </c>
      <c r="N335">
        <v>27</v>
      </c>
      <c r="O335" t="s">
        <v>5678</v>
      </c>
      <c r="P335" t="s">
        <v>144</v>
      </c>
      <c r="Q335" t="s">
        <v>144</v>
      </c>
      <c r="V335">
        <v>203.39099999999999</v>
      </c>
      <c r="W335">
        <v>203.39099999999999</v>
      </c>
      <c r="Y335" t="s">
        <v>5679</v>
      </c>
      <c r="Z335" t="s">
        <v>5690</v>
      </c>
      <c r="AA335" t="s">
        <v>6337</v>
      </c>
      <c r="AB335" t="s">
        <v>6338</v>
      </c>
      <c r="AC335">
        <v>27</v>
      </c>
    </row>
    <row r="336" spans="1:29" x14ac:dyDescent="0.35">
      <c r="A336">
        <v>335</v>
      </c>
      <c r="B336">
        <v>1491.268</v>
      </c>
      <c r="C336" s="19">
        <v>1491.2619999999999</v>
      </c>
      <c r="D336">
        <v>1491.268</v>
      </c>
      <c r="E336">
        <v>1491.2739999999999</v>
      </c>
      <c r="F336">
        <v>0.28194444444444444</v>
      </c>
      <c r="G336" t="s">
        <v>3290</v>
      </c>
      <c r="H336" t="s">
        <v>5677</v>
      </c>
      <c r="I336">
        <v>15</v>
      </c>
      <c r="J336">
        <v>12</v>
      </c>
      <c r="K336">
        <v>10</v>
      </c>
      <c r="L336" t="s">
        <v>145</v>
      </c>
      <c r="M336" t="s">
        <v>55</v>
      </c>
      <c r="N336">
        <v>28</v>
      </c>
      <c r="O336" t="s">
        <v>5683</v>
      </c>
      <c r="P336" t="s">
        <v>144</v>
      </c>
      <c r="Q336" t="s">
        <v>144</v>
      </c>
      <c r="V336">
        <v>203.39</v>
      </c>
      <c r="W336">
        <v>203.39</v>
      </c>
      <c r="Y336" t="s">
        <v>5679</v>
      </c>
      <c r="Z336" t="s">
        <v>5687</v>
      </c>
      <c r="AA336" t="s">
        <v>6339</v>
      </c>
      <c r="AB336" t="s">
        <v>6340</v>
      </c>
      <c r="AC336">
        <v>28</v>
      </c>
    </row>
    <row r="337" spans="1:29" hidden="1" x14ac:dyDescent="0.35">
      <c r="A337">
        <v>336</v>
      </c>
      <c r="B337">
        <v>1491.289</v>
      </c>
      <c r="C337" s="19">
        <v>1491.2619999999999</v>
      </c>
      <c r="D337">
        <v>1491.289</v>
      </c>
      <c r="E337">
        <v>1491.317</v>
      </c>
      <c r="F337">
        <v>0.28611111111111109</v>
      </c>
      <c r="G337" t="s">
        <v>5823</v>
      </c>
      <c r="H337" t="s">
        <v>5677</v>
      </c>
      <c r="I337">
        <v>15</v>
      </c>
      <c r="J337">
        <v>55</v>
      </c>
      <c r="K337">
        <v>24</v>
      </c>
      <c r="L337" t="s">
        <v>55</v>
      </c>
      <c r="M337" t="s">
        <v>145</v>
      </c>
      <c r="N337">
        <v>28</v>
      </c>
      <c r="O337" t="s">
        <v>5683</v>
      </c>
      <c r="P337" t="s">
        <v>144</v>
      </c>
      <c r="Q337" t="s">
        <v>144</v>
      </c>
      <c r="V337">
        <v>203.39</v>
      </c>
      <c r="W337">
        <v>203.39</v>
      </c>
      <c r="Y337" t="s">
        <v>5679</v>
      </c>
      <c r="Z337" t="s">
        <v>5851</v>
      </c>
      <c r="AA337" t="s">
        <v>6341</v>
      </c>
      <c r="AB337" t="s">
        <v>6340</v>
      </c>
      <c r="AC337">
        <v>28</v>
      </c>
    </row>
    <row r="338" spans="1:29" x14ac:dyDescent="0.35">
      <c r="A338">
        <v>337</v>
      </c>
      <c r="B338">
        <v>1491.31</v>
      </c>
      <c r="C338" s="19">
        <v>1491.3040000000001</v>
      </c>
      <c r="D338">
        <v>1491.31</v>
      </c>
      <c r="E338">
        <v>1491.317</v>
      </c>
      <c r="F338">
        <v>0.2902777777777778</v>
      </c>
      <c r="G338" t="s">
        <v>3290</v>
      </c>
      <c r="H338" t="s">
        <v>5677</v>
      </c>
      <c r="I338">
        <v>11</v>
      </c>
      <c r="J338">
        <v>13</v>
      </c>
      <c r="K338">
        <v>10</v>
      </c>
      <c r="L338" t="s">
        <v>145</v>
      </c>
      <c r="M338" t="s">
        <v>55</v>
      </c>
      <c r="N338">
        <v>28</v>
      </c>
      <c r="O338" t="s">
        <v>5683</v>
      </c>
      <c r="P338" t="s">
        <v>144</v>
      </c>
      <c r="Q338" t="s">
        <v>144</v>
      </c>
      <c r="V338">
        <v>203.39</v>
      </c>
      <c r="W338">
        <v>203.39</v>
      </c>
      <c r="Y338" t="s">
        <v>5679</v>
      </c>
      <c r="Z338" t="s">
        <v>5687</v>
      </c>
      <c r="AA338" t="s">
        <v>6342</v>
      </c>
      <c r="AB338" t="s">
        <v>6343</v>
      </c>
      <c r="AC338">
        <v>28</v>
      </c>
    </row>
    <row r="339" spans="1:29" x14ac:dyDescent="0.35">
      <c r="A339">
        <v>338</v>
      </c>
      <c r="B339">
        <v>1491.711</v>
      </c>
      <c r="C339" s="19">
        <v>1491.7070000000001</v>
      </c>
      <c r="D339">
        <v>1491.711</v>
      </c>
      <c r="E339">
        <v>1491.7149999999999</v>
      </c>
      <c r="F339">
        <v>0.27916666666666667</v>
      </c>
      <c r="G339" t="s">
        <v>3290</v>
      </c>
      <c r="H339" t="s">
        <v>5677</v>
      </c>
      <c r="I339">
        <v>11</v>
      </c>
      <c r="J339">
        <v>8</v>
      </c>
      <c r="K339">
        <v>7</v>
      </c>
      <c r="L339" t="s">
        <v>145</v>
      </c>
      <c r="M339" t="s">
        <v>145</v>
      </c>
      <c r="O339" t="s">
        <v>5678</v>
      </c>
      <c r="P339" t="s">
        <v>144</v>
      </c>
      <c r="Q339" t="s">
        <v>144</v>
      </c>
      <c r="V339">
        <v>203.39</v>
      </c>
      <c r="W339">
        <v>203.39</v>
      </c>
      <c r="Y339" t="s">
        <v>5679</v>
      </c>
      <c r="Z339" t="s">
        <v>5690</v>
      </c>
      <c r="AA339" t="s">
        <v>6344</v>
      </c>
      <c r="AB339" t="s">
        <v>6345</v>
      </c>
    </row>
    <row r="340" spans="1:29" x14ac:dyDescent="0.35">
      <c r="A340">
        <v>339</v>
      </c>
      <c r="B340">
        <v>1491.8130000000001</v>
      </c>
      <c r="C340" s="19">
        <v>1491.808</v>
      </c>
      <c r="D340">
        <v>1491.8130000000001</v>
      </c>
      <c r="E340">
        <v>1491.819</v>
      </c>
      <c r="F340">
        <v>0.28611111111111109</v>
      </c>
      <c r="G340" t="s">
        <v>3290</v>
      </c>
      <c r="H340" t="s">
        <v>5677</v>
      </c>
      <c r="I340">
        <v>11</v>
      </c>
      <c r="J340">
        <v>12</v>
      </c>
      <c r="K340">
        <v>11</v>
      </c>
      <c r="L340" t="s">
        <v>145</v>
      </c>
      <c r="M340" t="s">
        <v>145</v>
      </c>
      <c r="O340" t="s">
        <v>5683</v>
      </c>
      <c r="P340" t="s">
        <v>144</v>
      </c>
      <c r="Q340" t="s">
        <v>144</v>
      </c>
      <c r="V340">
        <v>203.39</v>
      </c>
      <c r="W340">
        <v>203.39</v>
      </c>
      <c r="Y340" t="s">
        <v>5679</v>
      </c>
      <c r="Z340" t="s">
        <v>5687</v>
      </c>
      <c r="AA340" t="s">
        <v>6346</v>
      </c>
      <c r="AB340" t="s">
        <v>6347</v>
      </c>
    </row>
    <row r="341" spans="1:29" x14ac:dyDescent="0.35">
      <c r="A341">
        <v>340</v>
      </c>
      <c r="B341">
        <v>1493.0440000000001</v>
      </c>
      <c r="C341" s="19">
        <v>1493.038</v>
      </c>
      <c r="D341">
        <v>1493.0440000000001</v>
      </c>
      <c r="E341">
        <v>1493.05</v>
      </c>
      <c r="F341">
        <v>0.29166666666666669</v>
      </c>
      <c r="G341" t="s">
        <v>3290</v>
      </c>
      <c r="H341" t="s">
        <v>5677</v>
      </c>
      <c r="I341">
        <v>10</v>
      </c>
      <c r="J341">
        <v>12</v>
      </c>
      <c r="K341">
        <v>9</v>
      </c>
      <c r="L341" t="s">
        <v>145</v>
      </c>
      <c r="M341" t="s">
        <v>145</v>
      </c>
      <c r="O341" t="s">
        <v>5678</v>
      </c>
      <c r="P341" t="s">
        <v>144</v>
      </c>
      <c r="Q341" t="s">
        <v>144</v>
      </c>
      <c r="V341">
        <v>203.39599999999999</v>
      </c>
      <c r="W341">
        <v>203.39599999999999</v>
      </c>
      <c r="Y341" t="s">
        <v>5679</v>
      </c>
      <c r="Z341" t="s">
        <v>5680</v>
      </c>
      <c r="AA341" t="s">
        <v>6348</v>
      </c>
      <c r="AB341" t="s">
        <v>6349</v>
      </c>
    </row>
    <row r="342" spans="1:29" x14ac:dyDescent="0.35">
      <c r="A342">
        <v>341</v>
      </c>
      <c r="B342">
        <v>1493.2080000000001</v>
      </c>
      <c r="C342" s="19">
        <v>1493.2049999999999</v>
      </c>
      <c r="D342">
        <v>1493.2080000000001</v>
      </c>
      <c r="E342">
        <v>1493.212</v>
      </c>
      <c r="F342">
        <v>0.29166666666666669</v>
      </c>
      <c r="G342" t="s">
        <v>3290</v>
      </c>
      <c r="H342" t="s">
        <v>5677</v>
      </c>
      <c r="I342">
        <v>11</v>
      </c>
      <c r="J342">
        <v>8</v>
      </c>
      <c r="K342">
        <v>8</v>
      </c>
      <c r="L342" t="s">
        <v>145</v>
      </c>
      <c r="M342" t="s">
        <v>145</v>
      </c>
      <c r="O342" t="s">
        <v>5678</v>
      </c>
      <c r="P342" t="s">
        <v>144</v>
      </c>
      <c r="Q342" t="s">
        <v>144</v>
      </c>
      <c r="V342">
        <v>203.39699999999999</v>
      </c>
      <c r="W342">
        <v>203.39699999999999</v>
      </c>
      <c r="Y342" t="s">
        <v>5679</v>
      </c>
      <c r="Z342" t="s">
        <v>5690</v>
      </c>
      <c r="AA342" t="s">
        <v>6350</v>
      </c>
      <c r="AB342" t="s">
        <v>6351</v>
      </c>
    </row>
    <row r="343" spans="1:29" x14ac:dyDescent="0.35">
      <c r="A343">
        <v>342</v>
      </c>
      <c r="B343">
        <v>1493.5809999999999</v>
      </c>
      <c r="C343" s="19">
        <v>1493.575</v>
      </c>
      <c r="D343">
        <v>1493.5809999999999</v>
      </c>
      <c r="E343">
        <v>1493.587</v>
      </c>
      <c r="F343">
        <v>0.29166666666666669</v>
      </c>
      <c r="G343" t="s">
        <v>3290</v>
      </c>
      <c r="H343" t="s">
        <v>5677</v>
      </c>
      <c r="I343">
        <v>10</v>
      </c>
      <c r="J343">
        <v>12</v>
      </c>
      <c r="K343">
        <v>10</v>
      </c>
      <c r="L343" t="s">
        <v>145</v>
      </c>
      <c r="M343" t="s">
        <v>145</v>
      </c>
      <c r="O343" t="s">
        <v>5678</v>
      </c>
      <c r="P343" t="s">
        <v>144</v>
      </c>
      <c r="Q343" t="s">
        <v>144</v>
      </c>
      <c r="V343">
        <v>203.398</v>
      </c>
      <c r="W343">
        <v>203.398</v>
      </c>
      <c r="Y343" t="s">
        <v>5679</v>
      </c>
      <c r="Z343" t="s">
        <v>5680</v>
      </c>
      <c r="AA343" t="s">
        <v>6352</v>
      </c>
      <c r="AB343" t="s">
        <v>6353</v>
      </c>
    </row>
    <row r="344" spans="1:29" x14ac:dyDescent="0.35">
      <c r="A344">
        <v>343</v>
      </c>
      <c r="B344">
        <v>1493.67</v>
      </c>
      <c r="C344" s="19">
        <v>1493.665</v>
      </c>
      <c r="D344">
        <v>1493.67</v>
      </c>
      <c r="E344">
        <v>1493.675</v>
      </c>
      <c r="F344">
        <v>0.29166666666666669</v>
      </c>
      <c r="G344" t="s">
        <v>3290</v>
      </c>
      <c r="H344" t="s">
        <v>5677</v>
      </c>
      <c r="I344">
        <v>10</v>
      </c>
      <c r="J344">
        <v>10</v>
      </c>
      <c r="K344">
        <v>8</v>
      </c>
      <c r="L344" t="s">
        <v>145</v>
      </c>
      <c r="M344" t="s">
        <v>55</v>
      </c>
      <c r="N344">
        <v>29</v>
      </c>
      <c r="O344" t="s">
        <v>5678</v>
      </c>
      <c r="P344" t="s">
        <v>144</v>
      </c>
      <c r="Q344" t="s">
        <v>144</v>
      </c>
      <c r="V344">
        <v>203.399</v>
      </c>
      <c r="W344">
        <v>203.399</v>
      </c>
      <c r="Y344" t="s">
        <v>5679</v>
      </c>
      <c r="Z344" t="s">
        <v>5680</v>
      </c>
      <c r="AA344" t="s">
        <v>6354</v>
      </c>
      <c r="AB344" t="s">
        <v>6355</v>
      </c>
      <c r="AC344">
        <v>29</v>
      </c>
    </row>
    <row r="345" spans="1:29" hidden="1" x14ac:dyDescent="0.35">
      <c r="A345">
        <v>344</v>
      </c>
      <c r="B345">
        <v>1493.6890000000001</v>
      </c>
      <c r="C345" s="19">
        <v>1493.665</v>
      </c>
      <c r="D345">
        <v>1493.6890000000001</v>
      </c>
      <c r="E345">
        <v>1493.713</v>
      </c>
      <c r="F345">
        <v>0.28611111111111109</v>
      </c>
      <c r="G345" t="s">
        <v>5823</v>
      </c>
      <c r="H345" t="s">
        <v>5677</v>
      </c>
      <c r="I345">
        <v>12</v>
      </c>
      <c r="J345">
        <v>49</v>
      </c>
      <c r="K345">
        <v>28</v>
      </c>
      <c r="L345" t="s">
        <v>55</v>
      </c>
      <c r="M345" t="s">
        <v>145</v>
      </c>
      <c r="N345">
        <v>29</v>
      </c>
      <c r="O345" t="s">
        <v>5939</v>
      </c>
      <c r="P345" t="s">
        <v>144</v>
      </c>
      <c r="Q345" t="s">
        <v>144</v>
      </c>
      <c r="V345">
        <v>203.399</v>
      </c>
      <c r="W345">
        <v>203.399</v>
      </c>
      <c r="Y345" t="s">
        <v>5679</v>
      </c>
      <c r="Z345" t="s">
        <v>5687</v>
      </c>
      <c r="AA345" t="s">
        <v>6356</v>
      </c>
      <c r="AB345" t="s">
        <v>6357</v>
      </c>
      <c r="AC345">
        <v>29</v>
      </c>
    </row>
    <row r="346" spans="1:29" x14ac:dyDescent="0.35">
      <c r="A346">
        <v>345</v>
      </c>
      <c r="B346">
        <v>1493.7070000000001</v>
      </c>
      <c r="C346" s="19">
        <v>1493.701</v>
      </c>
      <c r="D346">
        <v>1493.7070000000001</v>
      </c>
      <c r="E346">
        <v>1493.713</v>
      </c>
      <c r="F346">
        <v>0.28055555555555556</v>
      </c>
      <c r="G346" t="s">
        <v>3290</v>
      </c>
      <c r="H346" t="s">
        <v>5677</v>
      </c>
      <c r="I346">
        <v>12</v>
      </c>
      <c r="J346">
        <v>12</v>
      </c>
      <c r="K346">
        <v>10</v>
      </c>
      <c r="L346" t="s">
        <v>145</v>
      </c>
      <c r="M346" t="s">
        <v>55</v>
      </c>
      <c r="N346">
        <v>29</v>
      </c>
      <c r="O346" t="s">
        <v>5678</v>
      </c>
      <c r="P346" t="s">
        <v>144</v>
      </c>
      <c r="Q346" t="s">
        <v>144</v>
      </c>
      <c r="V346">
        <v>203.399</v>
      </c>
      <c r="W346">
        <v>203.399</v>
      </c>
      <c r="Y346" t="s">
        <v>5679</v>
      </c>
      <c r="Z346" t="s">
        <v>5680</v>
      </c>
      <c r="AA346" t="s">
        <v>6358</v>
      </c>
      <c r="AB346" t="s">
        <v>6357</v>
      </c>
      <c r="AC346">
        <v>29</v>
      </c>
    </row>
    <row r="347" spans="1:29" x14ac:dyDescent="0.35">
      <c r="A347">
        <v>346</v>
      </c>
      <c r="B347">
        <v>1493.7660000000001</v>
      </c>
      <c r="C347" s="19">
        <v>1493.7619999999999</v>
      </c>
      <c r="D347">
        <v>1493.7660000000001</v>
      </c>
      <c r="E347">
        <v>1493.77</v>
      </c>
      <c r="F347">
        <v>0.28333333333333333</v>
      </c>
      <c r="G347" t="s">
        <v>3290</v>
      </c>
      <c r="H347" t="s">
        <v>5677</v>
      </c>
      <c r="I347">
        <v>10</v>
      </c>
      <c r="J347">
        <v>7</v>
      </c>
      <c r="K347">
        <v>7</v>
      </c>
      <c r="L347" t="s">
        <v>145</v>
      </c>
      <c r="M347" t="s">
        <v>145</v>
      </c>
      <c r="O347" t="s">
        <v>5859</v>
      </c>
      <c r="P347" t="s">
        <v>144</v>
      </c>
      <c r="Q347" t="s">
        <v>144</v>
      </c>
      <c r="V347">
        <v>203.399</v>
      </c>
      <c r="W347">
        <v>203.399</v>
      </c>
      <c r="Y347" t="s">
        <v>5679</v>
      </c>
      <c r="Z347" t="s">
        <v>5690</v>
      </c>
      <c r="AA347" t="s">
        <v>6359</v>
      </c>
      <c r="AB347" t="s">
        <v>6360</v>
      </c>
    </row>
    <row r="348" spans="1:29" x14ac:dyDescent="0.35">
      <c r="A348">
        <v>347</v>
      </c>
      <c r="B348">
        <v>1493.9369999999999</v>
      </c>
      <c r="C348" s="19">
        <v>1493.933</v>
      </c>
      <c r="D348">
        <v>1493.9369999999999</v>
      </c>
      <c r="E348">
        <v>1493.941</v>
      </c>
      <c r="F348">
        <v>0.27708333333333335</v>
      </c>
      <c r="G348" t="s">
        <v>3290</v>
      </c>
      <c r="H348" t="s">
        <v>5677</v>
      </c>
      <c r="I348">
        <v>11</v>
      </c>
      <c r="J348">
        <v>8</v>
      </c>
      <c r="K348">
        <v>8</v>
      </c>
      <c r="L348" t="s">
        <v>145</v>
      </c>
      <c r="M348" t="s">
        <v>145</v>
      </c>
      <c r="O348" t="s">
        <v>5678</v>
      </c>
      <c r="P348" t="s">
        <v>144</v>
      </c>
      <c r="Q348" t="s">
        <v>144</v>
      </c>
      <c r="V348">
        <v>203.40100000000001</v>
      </c>
      <c r="W348">
        <v>203.40100000000001</v>
      </c>
      <c r="Y348" t="s">
        <v>5679</v>
      </c>
      <c r="Z348" t="s">
        <v>5690</v>
      </c>
      <c r="AA348" t="s">
        <v>6361</v>
      </c>
      <c r="AB348" t="s">
        <v>6362</v>
      </c>
    </row>
    <row r="349" spans="1:29" x14ac:dyDescent="0.35">
      <c r="A349">
        <v>348</v>
      </c>
      <c r="B349">
        <v>1493.9939999999999</v>
      </c>
      <c r="C349" s="19">
        <v>1493.99</v>
      </c>
      <c r="D349">
        <v>1493.9939999999999</v>
      </c>
      <c r="E349">
        <v>1493.998</v>
      </c>
      <c r="F349">
        <v>0.27777777777777779</v>
      </c>
      <c r="G349" t="s">
        <v>3290</v>
      </c>
      <c r="H349" t="s">
        <v>5677</v>
      </c>
      <c r="I349">
        <v>14</v>
      </c>
      <c r="J349">
        <v>8</v>
      </c>
      <c r="K349">
        <v>8</v>
      </c>
      <c r="L349" t="s">
        <v>145</v>
      </c>
      <c r="M349" t="s">
        <v>145</v>
      </c>
      <c r="O349" t="s">
        <v>5678</v>
      </c>
      <c r="P349" t="s">
        <v>144</v>
      </c>
      <c r="Q349" t="s">
        <v>144</v>
      </c>
      <c r="V349">
        <v>203.40100000000001</v>
      </c>
      <c r="W349">
        <v>203.40100000000001</v>
      </c>
      <c r="Y349" t="s">
        <v>5679</v>
      </c>
      <c r="Z349" t="s">
        <v>5690</v>
      </c>
      <c r="AA349" t="s">
        <v>6363</v>
      </c>
      <c r="AB349" t="s">
        <v>6364</v>
      </c>
    </row>
    <row r="350" spans="1:29" x14ac:dyDescent="0.35">
      <c r="A350">
        <v>349</v>
      </c>
      <c r="B350">
        <v>1494.337</v>
      </c>
      <c r="C350" s="19">
        <v>1494.3340000000001</v>
      </c>
      <c r="D350">
        <v>1494.337</v>
      </c>
      <c r="E350">
        <v>1494.3409999999999</v>
      </c>
      <c r="F350">
        <v>0.28055555555555556</v>
      </c>
      <c r="G350" t="s">
        <v>3290</v>
      </c>
      <c r="H350" t="s">
        <v>5677</v>
      </c>
      <c r="I350">
        <v>11</v>
      </c>
      <c r="J350">
        <v>7</v>
      </c>
      <c r="K350">
        <v>7</v>
      </c>
      <c r="L350" t="s">
        <v>145</v>
      </c>
      <c r="M350" t="s">
        <v>145</v>
      </c>
      <c r="O350" t="s">
        <v>5678</v>
      </c>
      <c r="P350" t="s">
        <v>144</v>
      </c>
      <c r="Q350" t="s">
        <v>144</v>
      </c>
      <c r="V350">
        <v>203.404</v>
      </c>
      <c r="W350">
        <v>203.404</v>
      </c>
      <c r="Y350" t="s">
        <v>5679</v>
      </c>
      <c r="Z350" t="s">
        <v>5690</v>
      </c>
      <c r="AA350" t="s">
        <v>6365</v>
      </c>
      <c r="AB350" t="s">
        <v>6366</v>
      </c>
    </row>
    <row r="351" spans="1:29" x14ac:dyDescent="0.35">
      <c r="A351">
        <v>350</v>
      </c>
      <c r="B351">
        <v>1494.77</v>
      </c>
      <c r="C351" s="19">
        <v>1494.7660000000001</v>
      </c>
      <c r="D351">
        <v>1494.77</v>
      </c>
      <c r="E351">
        <v>1494.7739999999999</v>
      </c>
      <c r="F351">
        <v>0.27708333333333335</v>
      </c>
      <c r="G351" t="s">
        <v>3290</v>
      </c>
      <c r="H351" t="s">
        <v>5677</v>
      </c>
      <c r="I351">
        <v>11</v>
      </c>
      <c r="J351">
        <v>8</v>
      </c>
      <c r="K351">
        <v>9</v>
      </c>
      <c r="L351" t="s">
        <v>145</v>
      </c>
      <c r="M351" t="s">
        <v>145</v>
      </c>
      <c r="O351" t="s">
        <v>5678</v>
      </c>
      <c r="P351" t="s">
        <v>144</v>
      </c>
      <c r="Q351" t="s">
        <v>144</v>
      </c>
      <c r="V351">
        <v>203.40700000000001</v>
      </c>
      <c r="W351">
        <v>203.40700000000001</v>
      </c>
      <c r="Y351" t="s">
        <v>5679</v>
      </c>
      <c r="Z351" t="s">
        <v>5690</v>
      </c>
      <c r="AA351" t="s">
        <v>6367</v>
      </c>
      <c r="AB351" t="s">
        <v>6368</v>
      </c>
    </row>
    <row r="352" spans="1:29" x14ac:dyDescent="0.35">
      <c r="A352">
        <v>351</v>
      </c>
      <c r="B352">
        <v>1495.6780000000001</v>
      </c>
      <c r="C352" s="19">
        <v>1495.674</v>
      </c>
      <c r="D352">
        <v>1495.6780000000001</v>
      </c>
      <c r="E352">
        <v>1495.682</v>
      </c>
      <c r="F352">
        <v>0.28749999999999998</v>
      </c>
      <c r="G352" t="s">
        <v>3290</v>
      </c>
      <c r="H352" t="s">
        <v>5677</v>
      </c>
      <c r="I352">
        <v>10</v>
      </c>
      <c r="J352">
        <v>7</v>
      </c>
      <c r="K352">
        <v>8</v>
      </c>
      <c r="L352" t="s">
        <v>145</v>
      </c>
      <c r="M352" t="s">
        <v>145</v>
      </c>
      <c r="O352" t="s">
        <v>5678</v>
      </c>
      <c r="P352" t="s">
        <v>144</v>
      </c>
      <c r="Q352" t="s">
        <v>144</v>
      </c>
      <c r="V352">
        <v>203.41399999999999</v>
      </c>
      <c r="W352">
        <v>203.41399999999999</v>
      </c>
      <c r="Y352" t="s">
        <v>5679</v>
      </c>
      <c r="Z352" t="s">
        <v>5690</v>
      </c>
      <c r="AA352" t="s">
        <v>6369</v>
      </c>
      <c r="AB352" t="s">
        <v>6370</v>
      </c>
    </row>
    <row r="353" spans="1:29" x14ac:dyDescent="0.35">
      <c r="A353">
        <v>352</v>
      </c>
      <c r="B353">
        <v>1496.0170000000001</v>
      </c>
      <c r="C353" s="19">
        <v>1496.01</v>
      </c>
      <c r="D353">
        <v>1496.0170000000001</v>
      </c>
      <c r="E353">
        <v>1496.0239999999999</v>
      </c>
      <c r="F353">
        <v>0.28819444444444442</v>
      </c>
      <c r="G353" t="s">
        <v>3290</v>
      </c>
      <c r="H353" t="s">
        <v>5677</v>
      </c>
      <c r="I353">
        <v>10</v>
      </c>
      <c r="J353">
        <v>14</v>
      </c>
      <c r="K353">
        <v>9</v>
      </c>
      <c r="L353" t="s">
        <v>145</v>
      </c>
      <c r="M353" t="s">
        <v>55</v>
      </c>
      <c r="N353">
        <v>30</v>
      </c>
      <c r="O353" t="s">
        <v>5678</v>
      </c>
      <c r="P353" t="s">
        <v>144</v>
      </c>
      <c r="Q353" t="s">
        <v>144</v>
      </c>
      <c r="V353">
        <v>203.416</v>
      </c>
      <c r="W353">
        <v>203.416</v>
      </c>
      <c r="Y353" t="s">
        <v>5679</v>
      </c>
      <c r="Z353" t="s">
        <v>5680</v>
      </c>
      <c r="AA353" t="s">
        <v>6371</v>
      </c>
      <c r="AB353" t="s">
        <v>6372</v>
      </c>
      <c r="AC353">
        <v>30</v>
      </c>
    </row>
    <row r="354" spans="1:29" hidden="1" x14ac:dyDescent="0.35">
      <c r="A354">
        <v>353</v>
      </c>
      <c r="B354">
        <v>1496.027</v>
      </c>
      <c r="C354" s="19">
        <v>1496.01</v>
      </c>
      <c r="D354">
        <v>1496.027</v>
      </c>
      <c r="E354">
        <v>1496.0440000000001</v>
      </c>
      <c r="F354">
        <v>0.2902777777777778</v>
      </c>
      <c r="G354" t="s">
        <v>5823</v>
      </c>
      <c r="H354" t="s">
        <v>5677</v>
      </c>
      <c r="I354">
        <v>11</v>
      </c>
      <c r="J354">
        <v>35</v>
      </c>
      <c r="K354">
        <v>16</v>
      </c>
      <c r="L354" t="s">
        <v>55</v>
      </c>
      <c r="M354" t="s">
        <v>145</v>
      </c>
      <c r="N354">
        <v>30</v>
      </c>
      <c r="O354" t="s">
        <v>5683</v>
      </c>
      <c r="P354" t="s">
        <v>144</v>
      </c>
      <c r="Q354" t="s">
        <v>144</v>
      </c>
      <c r="V354">
        <v>203.416</v>
      </c>
      <c r="W354">
        <v>203.416</v>
      </c>
      <c r="Y354" t="s">
        <v>5679</v>
      </c>
      <c r="Z354" t="s">
        <v>5851</v>
      </c>
      <c r="AA354" t="s">
        <v>6373</v>
      </c>
      <c r="AB354" t="s">
        <v>6374</v>
      </c>
      <c r="AC354">
        <v>30</v>
      </c>
    </row>
    <row r="355" spans="1:29" x14ac:dyDescent="0.35">
      <c r="A355">
        <v>354</v>
      </c>
      <c r="B355">
        <v>1496.0409999999999</v>
      </c>
      <c r="C355" s="19">
        <v>1496.038</v>
      </c>
      <c r="D355">
        <v>1496.0409999999999</v>
      </c>
      <c r="E355">
        <v>1496.0440000000001</v>
      </c>
      <c r="F355">
        <v>0.29166666666666669</v>
      </c>
      <c r="G355" t="s">
        <v>3290</v>
      </c>
      <c r="H355" t="s">
        <v>5677</v>
      </c>
      <c r="I355">
        <v>11</v>
      </c>
      <c r="J355">
        <v>7</v>
      </c>
      <c r="K355">
        <v>11</v>
      </c>
      <c r="L355" t="s">
        <v>145</v>
      </c>
      <c r="M355" t="s">
        <v>55</v>
      </c>
      <c r="N355">
        <v>30</v>
      </c>
      <c r="O355" t="s">
        <v>5683</v>
      </c>
      <c r="P355" t="s">
        <v>144</v>
      </c>
      <c r="Q355" t="s">
        <v>144</v>
      </c>
      <c r="V355">
        <v>203.416</v>
      </c>
      <c r="W355">
        <v>203.416</v>
      </c>
      <c r="Y355" t="s">
        <v>5679</v>
      </c>
      <c r="Z355" t="s">
        <v>5684</v>
      </c>
      <c r="AA355" t="s">
        <v>6375</v>
      </c>
      <c r="AB355" t="s">
        <v>6374</v>
      </c>
      <c r="AC355">
        <v>30</v>
      </c>
    </row>
    <row r="356" spans="1:29" x14ac:dyDescent="0.35">
      <c r="A356">
        <v>355</v>
      </c>
      <c r="B356">
        <v>1496.085</v>
      </c>
      <c r="C356" s="19">
        <v>1496.079</v>
      </c>
      <c r="D356">
        <v>1496.085</v>
      </c>
      <c r="E356">
        <v>1496.0909999999999</v>
      </c>
      <c r="F356">
        <v>0.28055555555555556</v>
      </c>
      <c r="G356" t="s">
        <v>3290</v>
      </c>
      <c r="H356" t="s">
        <v>5677</v>
      </c>
      <c r="I356">
        <v>12</v>
      </c>
      <c r="J356">
        <v>12</v>
      </c>
      <c r="K356">
        <v>13</v>
      </c>
      <c r="L356" t="s">
        <v>145</v>
      </c>
      <c r="M356" t="s">
        <v>55</v>
      </c>
      <c r="N356">
        <v>31</v>
      </c>
      <c r="O356" t="s">
        <v>5683</v>
      </c>
      <c r="P356" t="s">
        <v>144</v>
      </c>
      <c r="Q356" t="s">
        <v>144</v>
      </c>
      <c r="V356">
        <v>203.416</v>
      </c>
      <c r="W356">
        <v>203.416</v>
      </c>
      <c r="Y356" t="s">
        <v>5679</v>
      </c>
      <c r="Z356" t="s">
        <v>5687</v>
      </c>
      <c r="AA356" t="s">
        <v>6376</v>
      </c>
      <c r="AB356" t="s">
        <v>6377</v>
      </c>
      <c r="AC356">
        <v>31</v>
      </c>
    </row>
    <row r="357" spans="1:29" hidden="1" x14ac:dyDescent="0.35">
      <c r="A357">
        <v>356</v>
      </c>
      <c r="B357">
        <v>1496.097</v>
      </c>
      <c r="C357" s="19">
        <v>1496.079</v>
      </c>
      <c r="D357">
        <v>1496.097</v>
      </c>
      <c r="E357">
        <v>1496.116</v>
      </c>
      <c r="F357">
        <v>0.28333333333333333</v>
      </c>
      <c r="G357" t="s">
        <v>5823</v>
      </c>
      <c r="H357" t="s">
        <v>5677</v>
      </c>
      <c r="I357">
        <v>13</v>
      </c>
      <c r="J357">
        <v>38</v>
      </c>
      <c r="K357">
        <v>24</v>
      </c>
      <c r="L357" t="s">
        <v>55</v>
      </c>
      <c r="M357" t="s">
        <v>145</v>
      </c>
      <c r="N357">
        <v>31</v>
      </c>
      <c r="O357" t="s">
        <v>5683</v>
      </c>
      <c r="P357" t="s">
        <v>144</v>
      </c>
      <c r="Q357" t="s">
        <v>144</v>
      </c>
      <c r="V357">
        <v>203.416</v>
      </c>
      <c r="W357">
        <v>203.416</v>
      </c>
      <c r="Y357" t="s">
        <v>5679</v>
      </c>
      <c r="Z357" t="s">
        <v>5687</v>
      </c>
      <c r="AA357" t="s">
        <v>6378</v>
      </c>
      <c r="AB357" t="s">
        <v>6379</v>
      </c>
      <c r="AC357">
        <v>31</v>
      </c>
    </row>
    <row r="358" spans="1:29" x14ac:dyDescent="0.35">
      <c r="A358">
        <v>357</v>
      </c>
      <c r="B358">
        <v>1496.11</v>
      </c>
      <c r="C358" s="19">
        <v>1496.104</v>
      </c>
      <c r="D358">
        <v>1496.11</v>
      </c>
      <c r="E358">
        <v>1496.116</v>
      </c>
      <c r="F358">
        <v>0.28749999999999998</v>
      </c>
      <c r="G358" t="s">
        <v>3290</v>
      </c>
      <c r="H358" t="s">
        <v>5677</v>
      </c>
      <c r="I358">
        <v>13</v>
      </c>
      <c r="J358">
        <v>13</v>
      </c>
      <c r="K358">
        <v>11</v>
      </c>
      <c r="L358" t="s">
        <v>145</v>
      </c>
      <c r="M358" t="s">
        <v>55</v>
      </c>
      <c r="N358">
        <v>31</v>
      </c>
      <c r="O358" t="s">
        <v>5683</v>
      </c>
      <c r="P358" t="s">
        <v>144</v>
      </c>
      <c r="Q358" t="s">
        <v>144</v>
      </c>
      <c r="V358">
        <v>203.416</v>
      </c>
      <c r="W358">
        <v>203.416</v>
      </c>
      <c r="Y358" t="s">
        <v>5679</v>
      </c>
      <c r="Z358" t="s">
        <v>5687</v>
      </c>
      <c r="AA358" t="s">
        <v>6380</v>
      </c>
      <c r="AB358" t="s">
        <v>6379</v>
      </c>
      <c r="AC358">
        <v>31</v>
      </c>
    </row>
    <row r="359" spans="1:29" x14ac:dyDescent="0.35">
      <c r="A359">
        <v>358</v>
      </c>
      <c r="B359">
        <v>1496.3489999999999</v>
      </c>
      <c r="C359" s="19">
        <v>1496.346</v>
      </c>
      <c r="D359">
        <v>1496.3489999999999</v>
      </c>
      <c r="E359">
        <v>1496.3530000000001</v>
      </c>
      <c r="F359">
        <v>0.2951388888888889</v>
      </c>
      <c r="G359" t="s">
        <v>3290</v>
      </c>
      <c r="H359" t="s">
        <v>5677</v>
      </c>
      <c r="I359">
        <v>12</v>
      </c>
      <c r="J359">
        <v>7</v>
      </c>
      <c r="K359">
        <v>6</v>
      </c>
      <c r="L359" t="s">
        <v>145</v>
      </c>
      <c r="M359" t="s">
        <v>145</v>
      </c>
      <c r="O359" t="s">
        <v>5678</v>
      </c>
      <c r="P359" t="s">
        <v>144</v>
      </c>
      <c r="Q359" t="s">
        <v>144</v>
      </c>
      <c r="V359">
        <v>203.417</v>
      </c>
      <c r="W359">
        <v>203.417</v>
      </c>
      <c r="Y359" t="s">
        <v>5679</v>
      </c>
      <c r="Z359" t="s">
        <v>5690</v>
      </c>
      <c r="AA359" t="s">
        <v>6381</v>
      </c>
      <c r="AB359" t="s">
        <v>6382</v>
      </c>
    </row>
    <row r="360" spans="1:29" x14ac:dyDescent="0.35">
      <c r="A360">
        <v>359</v>
      </c>
      <c r="B360">
        <v>1496.434</v>
      </c>
      <c r="C360" s="19">
        <v>1496.431</v>
      </c>
      <c r="D360">
        <v>1496.434</v>
      </c>
      <c r="E360">
        <v>1496.4380000000001</v>
      </c>
      <c r="F360">
        <v>0.27708333333333335</v>
      </c>
      <c r="G360" t="s">
        <v>3290</v>
      </c>
      <c r="H360" t="s">
        <v>5677</v>
      </c>
      <c r="I360">
        <v>12</v>
      </c>
      <c r="J360">
        <v>7</v>
      </c>
      <c r="K360">
        <v>7</v>
      </c>
      <c r="L360" t="s">
        <v>145</v>
      </c>
      <c r="M360" t="s">
        <v>145</v>
      </c>
      <c r="O360" t="s">
        <v>5678</v>
      </c>
      <c r="P360" t="s">
        <v>144</v>
      </c>
      <c r="Q360" t="s">
        <v>144</v>
      </c>
      <c r="V360">
        <v>203.41800000000001</v>
      </c>
      <c r="W360">
        <v>203.41800000000001</v>
      </c>
      <c r="Y360" t="s">
        <v>5679</v>
      </c>
      <c r="Z360" t="s">
        <v>5690</v>
      </c>
      <c r="AA360" t="s">
        <v>6383</v>
      </c>
      <c r="AB360" t="s">
        <v>6384</v>
      </c>
    </row>
    <row r="361" spans="1:29" x14ac:dyDescent="0.35">
      <c r="A361">
        <v>360</v>
      </c>
      <c r="B361">
        <v>1496.4860000000001</v>
      </c>
      <c r="C361" s="19">
        <v>1496.481</v>
      </c>
      <c r="D361">
        <v>1496.4860000000001</v>
      </c>
      <c r="E361">
        <v>1496.49</v>
      </c>
      <c r="F361">
        <v>0.28402777777777777</v>
      </c>
      <c r="G361" t="s">
        <v>3290</v>
      </c>
      <c r="H361" t="s">
        <v>5677</v>
      </c>
      <c r="I361">
        <v>11</v>
      </c>
      <c r="J361">
        <v>9</v>
      </c>
      <c r="K361">
        <v>8</v>
      </c>
      <c r="L361" t="s">
        <v>145</v>
      </c>
      <c r="M361" t="s">
        <v>145</v>
      </c>
      <c r="O361" t="s">
        <v>5678</v>
      </c>
      <c r="P361" t="s">
        <v>144</v>
      </c>
      <c r="Q361" t="s">
        <v>144</v>
      </c>
      <c r="V361">
        <v>203.41800000000001</v>
      </c>
      <c r="W361">
        <v>203.41800000000001</v>
      </c>
      <c r="Y361" t="s">
        <v>5679</v>
      </c>
      <c r="Z361" t="s">
        <v>5690</v>
      </c>
      <c r="AA361" t="s">
        <v>6385</v>
      </c>
      <c r="AB361" t="s">
        <v>6386</v>
      </c>
    </row>
    <row r="362" spans="1:29" x14ac:dyDescent="0.35">
      <c r="A362">
        <v>361</v>
      </c>
      <c r="B362">
        <v>1496.5060000000001</v>
      </c>
      <c r="C362" s="19">
        <v>1496.502</v>
      </c>
      <c r="D362">
        <v>1496.5060000000001</v>
      </c>
      <c r="E362">
        <v>1496.51</v>
      </c>
      <c r="F362">
        <v>0.28402777777777777</v>
      </c>
      <c r="G362" t="s">
        <v>3290</v>
      </c>
      <c r="H362" t="s">
        <v>5677</v>
      </c>
      <c r="I362">
        <v>10</v>
      </c>
      <c r="J362">
        <v>8</v>
      </c>
      <c r="K362">
        <v>9</v>
      </c>
      <c r="L362" t="s">
        <v>145</v>
      </c>
      <c r="M362" t="s">
        <v>145</v>
      </c>
      <c r="O362" t="s">
        <v>5859</v>
      </c>
      <c r="P362" t="s">
        <v>144</v>
      </c>
      <c r="Q362" t="s">
        <v>144</v>
      </c>
      <c r="V362">
        <v>203.41800000000001</v>
      </c>
      <c r="W362">
        <v>203.41800000000001</v>
      </c>
      <c r="Y362" t="s">
        <v>5679</v>
      </c>
      <c r="Z362" t="s">
        <v>5690</v>
      </c>
      <c r="AA362" t="s">
        <v>6387</v>
      </c>
      <c r="AB362" t="s">
        <v>6388</v>
      </c>
    </row>
    <row r="363" spans="1:29" x14ac:dyDescent="0.35">
      <c r="A363">
        <v>362</v>
      </c>
      <c r="B363">
        <v>1496.7139999999999</v>
      </c>
      <c r="C363" s="19">
        <v>1496.7080000000001</v>
      </c>
      <c r="D363">
        <v>1496.7139999999999</v>
      </c>
      <c r="E363">
        <v>1496.72</v>
      </c>
      <c r="F363">
        <v>0.28055555555555556</v>
      </c>
      <c r="G363" t="s">
        <v>3290</v>
      </c>
      <c r="H363" t="s">
        <v>5677</v>
      </c>
      <c r="I363">
        <v>13</v>
      </c>
      <c r="J363">
        <v>12</v>
      </c>
      <c r="K363">
        <v>10</v>
      </c>
      <c r="L363" t="s">
        <v>145</v>
      </c>
      <c r="M363" t="s">
        <v>55</v>
      </c>
      <c r="N363">
        <v>32</v>
      </c>
      <c r="O363" t="s">
        <v>5678</v>
      </c>
      <c r="P363" t="s">
        <v>144</v>
      </c>
      <c r="Q363" t="s">
        <v>144</v>
      </c>
      <c r="V363">
        <v>203.41900000000001</v>
      </c>
      <c r="W363">
        <v>203.41900000000001</v>
      </c>
      <c r="Y363" t="s">
        <v>5679</v>
      </c>
      <c r="Z363" t="s">
        <v>5680</v>
      </c>
      <c r="AA363" t="s">
        <v>6389</v>
      </c>
      <c r="AB363" t="s">
        <v>6390</v>
      </c>
      <c r="AC363">
        <v>32</v>
      </c>
    </row>
    <row r="364" spans="1:29" hidden="1" x14ac:dyDescent="0.35">
      <c r="A364">
        <v>364</v>
      </c>
      <c r="B364">
        <v>1496.7449999999999</v>
      </c>
      <c r="C364" s="19">
        <v>1496.7080000000001</v>
      </c>
      <c r="D364">
        <v>1496.7449999999999</v>
      </c>
      <c r="E364">
        <v>1496.7819999999999</v>
      </c>
      <c r="F364">
        <v>0.28194444444444444</v>
      </c>
      <c r="G364" t="s">
        <v>5823</v>
      </c>
      <c r="H364" t="s">
        <v>5677</v>
      </c>
      <c r="I364">
        <v>14</v>
      </c>
      <c r="J364">
        <v>74</v>
      </c>
      <c r="K364">
        <v>15</v>
      </c>
      <c r="L364" t="s">
        <v>55</v>
      </c>
      <c r="M364" t="s">
        <v>145</v>
      </c>
      <c r="N364">
        <v>32</v>
      </c>
      <c r="O364" t="s">
        <v>5678</v>
      </c>
      <c r="P364" t="s">
        <v>144</v>
      </c>
      <c r="Q364" t="s">
        <v>144</v>
      </c>
      <c r="V364">
        <v>203.41900000000001</v>
      </c>
      <c r="W364">
        <v>203.41900000000001</v>
      </c>
      <c r="Y364" t="s">
        <v>5679</v>
      </c>
      <c r="Z364" t="s">
        <v>5690</v>
      </c>
      <c r="AA364" t="s">
        <v>6391</v>
      </c>
      <c r="AB364" t="s">
        <v>6392</v>
      </c>
      <c r="AC364">
        <v>32</v>
      </c>
    </row>
    <row r="365" spans="1:29" x14ac:dyDescent="0.35">
      <c r="A365">
        <v>363</v>
      </c>
      <c r="B365">
        <v>1496.7439999999999</v>
      </c>
      <c r="C365" s="19">
        <v>1496.74</v>
      </c>
      <c r="D365">
        <v>1496.7439999999999</v>
      </c>
      <c r="E365">
        <v>1496.749</v>
      </c>
      <c r="F365">
        <v>0.28055555555555556</v>
      </c>
      <c r="G365" t="s">
        <v>3290</v>
      </c>
      <c r="H365" t="s">
        <v>5677</v>
      </c>
      <c r="I365">
        <v>12</v>
      </c>
      <c r="J365">
        <v>9</v>
      </c>
      <c r="K365">
        <v>9</v>
      </c>
      <c r="L365" t="s">
        <v>145</v>
      </c>
      <c r="M365" t="s">
        <v>55</v>
      </c>
      <c r="N365">
        <v>32</v>
      </c>
      <c r="O365" t="s">
        <v>5939</v>
      </c>
      <c r="P365" t="s">
        <v>144</v>
      </c>
      <c r="Q365" t="s">
        <v>144</v>
      </c>
      <c r="V365">
        <v>203.41900000000001</v>
      </c>
      <c r="W365">
        <v>203.41900000000001</v>
      </c>
      <c r="Y365" t="s">
        <v>5679</v>
      </c>
      <c r="Z365" t="s">
        <v>5851</v>
      </c>
      <c r="AA365" t="s">
        <v>6393</v>
      </c>
      <c r="AB365" t="s">
        <v>6394</v>
      </c>
      <c r="AC365">
        <v>32</v>
      </c>
    </row>
    <row r="366" spans="1:29" x14ac:dyDescent="0.35">
      <c r="A366">
        <v>365</v>
      </c>
      <c r="B366">
        <v>1496.777</v>
      </c>
      <c r="C366" s="19">
        <v>1496.7729999999999</v>
      </c>
      <c r="D366">
        <v>1496.777</v>
      </c>
      <c r="E366">
        <v>1496.7819999999999</v>
      </c>
      <c r="F366">
        <v>0.28402777777777777</v>
      </c>
      <c r="G366" t="s">
        <v>3290</v>
      </c>
      <c r="H366" t="s">
        <v>5677</v>
      </c>
      <c r="I366">
        <v>14</v>
      </c>
      <c r="J366">
        <v>9</v>
      </c>
      <c r="K366">
        <v>8</v>
      </c>
      <c r="L366" t="s">
        <v>145</v>
      </c>
      <c r="M366" t="s">
        <v>55</v>
      </c>
      <c r="N366">
        <v>32</v>
      </c>
      <c r="O366" t="s">
        <v>5678</v>
      </c>
      <c r="P366" t="s">
        <v>144</v>
      </c>
      <c r="Q366" t="s">
        <v>144</v>
      </c>
      <c r="V366">
        <v>203.41900000000001</v>
      </c>
      <c r="W366">
        <v>203.41900000000001</v>
      </c>
      <c r="Y366" t="s">
        <v>5679</v>
      </c>
      <c r="Z366" t="s">
        <v>5690</v>
      </c>
      <c r="AA366" t="s">
        <v>6395</v>
      </c>
      <c r="AB366" t="s">
        <v>6394</v>
      </c>
      <c r="AC366">
        <v>32</v>
      </c>
    </row>
    <row r="367" spans="1:29" x14ac:dyDescent="0.35">
      <c r="A367">
        <v>366</v>
      </c>
      <c r="B367">
        <v>1496.8920000000001</v>
      </c>
      <c r="C367" s="19">
        <v>1496.8869999999999</v>
      </c>
      <c r="D367">
        <v>1496.8920000000001</v>
      </c>
      <c r="E367">
        <v>1496.8969999999999</v>
      </c>
      <c r="F367">
        <v>0.2951388888888889</v>
      </c>
      <c r="G367" t="s">
        <v>3290</v>
      </c>
      <c r="H367" t="s">
        <v>5677</v>
      </c>
      <c r="I367">
        <v>12</v>
      </c>
      <c r="J367">
        <v>10</v>
      </c>
      <c r="K367">
        <v>6</v>
      </c>
      <c r="L367" t="s">
        <v>145</v>
      </c>
      <c r="M367" t="s">
        <v>55</v>
      </c>
      <c r="N367">
        <v>33</v>
      </c>
      <c r="O367" t="s">
        <v>5678</v>
      </c>
      <c r="P367" t="s">
        <v>144</v>
      </c>
      <c r="Q367" t="s">
        <v>144</v>
      </c>
      <c r="V367">
        <v>203.42</v>
      </c>
      <c r="W367">
        <v>203.42</v>
      </c>
      <c r="Y367" t="s">
        <v>5679</v>
      </c>
      <c r="Z367" t="s">
        <v>5680</v>
      </c>
      <c r="AA367" t="s">
        <v>6396</v>
      </c>
      <c r="AB367" t="s">
        <v>6397</v>
      </c>
      <c r="AC367">
        <v>33</v>
      </c>
    </row>
    <row r="368" spans="1:29" hidden="1" x14ac:dyDescent="0.35">
      <c r="A368">
        <v>367</v>
      </c>
      <c r="B368">
        <v>1496.904</v>
      </c>
      <c r="C368" s="19">
        <v>1496.8869999999999</v>
      </c>
      <c r="D368">
        <v>1496.904</v>
      </c>
      <c r="E368">
        <v>1496.921</v>
      </c>
      <c r="F368">
        <v>0.28611111111111109</v>
      </c>
      <c r="G368" t="s">
        <v>5823</v>
      </c>
      <c r="H368" t="s">
        <v>5677</v>
      </c>
      <c r="I368">
        <v>12</v>
      </c>
      <c r="J368">
        <v>34</v>
      </c>
      <c r="K368">
        <v>38</v>
      </c>
      <c r="L368" t="s">
        <v>55</v>
      </c>
      <c r="M368" t="s">
        <v>145</v>
      </c>
      <c r="N368">
        <v>33</v>
      </c>
      <c r="O368" t="s">
        <v>5939</v>
      </c>
      <c r="P368" t="s">
        <v>144</v>
      </c>
      <c r="Q368" t="s">
        <v>144</v>
      </c>
      <c r="V368">
        <v>203.42</v>
      </c>
      <c r="W368">
        <v>203.42</v>
      </c>
      <c r="Y368" t="s">
        <v>5679</v>
      </c>
      <c r="Z368" t="s">
        <v>5824</v>
      </c>
      <c r="AA368" t="s">
        <v>6398</v>
      </c>
      <c r="AB368" t="s">
        <v>6399</v>
      </c>
      <c r="AC368">
        <v>33</v>
      </c>
    </row>
    <row r="369" spans="1:29" x14ac:dyDescent="0.35">
      <c r="A369">
        <v>368</v>
      </c>
      <c r="B369">
        <v>1496.9169999999999</v>
      </c>
      <c r="C369" s="19">
        <v>1496.913</v>
      </c>
      <c r="D369">
        <v>1496.9169999999999</v>
      </c>
      <c r="E369">
        <v>1496.921</v>
      </c>
      <c r="F369">
        <v>0.27708333333333335</v>
      </c>
      <c r="G369" t="s">
        <v>3290</v>
      </c>
      <c r="H369" t="s">
        <v>5677</v>
      </c>
      <c r="I369">
        <v>12</v>
      </c>
      <c r="J369">
        <v>8</v>
      </c>
      <c r="K369">
        <v>8</v>
      </c>
      <c r="L369" t="s">
        <v>145</v>
      </c>
      <c r="M369" t="s">
        <v>55</v>
      </c>
      <c r="N369">
        <v>33</v>
      </c>
      <c r="O369" t="s">
        <v>5678</v>
      </c>
      <c r="P369" t="s">
        <v>144</v>
      </c>
      <c r="Q369" t="s">
        <v>144</v>
      </c>
      <c r="V369">
        <v>203.42</v>
      </c>
      <c r="W369">
        <v>203.42</v>
      </c>
      <c r="Y369" t="s">
        <v>5679</v>
      </c>
      <c r="Z369" t="s">
        <v>5690</v>
      </c>
      <c r="AA369" t="s">
        <v>6400</v>
      </c>
      <c r="AB369" t="s">
        <v>6399</v>
      </c>
      <c r="AC369">
        <v>33</v>
      </c>
    </row>
    <row r="370" spans="1:29" x14ac:dyDescent="0.35">
      <c r="A370">
        <v>369</v>
      </c>
      <c r="B370">
        <v>1496.9749999999999</v>
      </c>
      <c r="C370" s="19">
        <v>1496.97</v>
      </c>
      <c r="D370">
        <v>1496.9749999999999</v>
      </c>
      <c r="E370">
        <v>1496.98</v>
      </c>
      <c r="F370">
        <v>0.29444444444444445</v>
      </c>
      <c r="G370" t="s">
        <v>3290</v>
      </c>
      <c r="H370" t="s">
        <v>5677</v>
      </c>
      <c r="I370">
        <v>11</v>
      </c>
      <c r="J370">
        <v>10</v>
      </c>
      <c r="K370">
        <v>8</v>
      </c>
      <c r="L370" t="s">
        <v>145</v>
      </c>
      <c r="M370" t="s">
        <v>145</v>
      </c>
      <c r="O370" t="s">
        <v>5678</v>
      </c>
      <c r="P370" t="s">
        <v>144</v>
      </c>
      <c r="Q370" t="s">
        <v>144</v>
      </c>
      <c r="V370">
        <v>203.42</v>
      </c>
      <c r="W370">
        <v>203.42</v>
      </c>
      <c r="Y370" t="s">
        <v>5679</v>
      </c>
      <c r="Z370" t="s">
        <v>5680</v>
      </c>
      <c r="AA370" t="s">
        <v>6401</v>
      </c>
      <c r="AB370" t="s">
        <v>6402</v>
      </c>
    </row>
    <row r="371" spans="1:29" x14ac:dyDescent="0.35">
      <c r="A371">
        <v>370</v>
      </c>
      <c r="B371">
        <v>1497.1079999999999</v>
      </c>
      <c r="C371" s="19">
        <v>1497.105</v>
      </c>
      <c r="D371">
        <v>1497.1079999999999</v>
      </c>
      <c r="E371">
        <v>1497.1120000000001</v>
      </c>
      <c r="F371">
        <v>0.27986111111111112</v>
      </c>
      <c r="G371" t="s">
        <v>3290</v>
      </c>
      <c r="H371" t="s">
        <v>5677</v>
      </c>
      <c r="I371">
        <v>11</v>
      </c>
      <c r="J371">
        <v>7</v>
      </c>
      <c r="K371">
        <v>10</v>
      </c>
      <c r="L371" t="s">
        <v>145</v>
      </c>
      <c r="M371" t="s">
        <v>145</v>
      </c>
      <c r="O371" t="s">
        <v>5678</v>
      </c>
      <c r="P371" t="s">
        <v>144</v>
      </c>
      <c r="Q371" t="s">
        <v>144</v>
      </c>
      <c r="V371">
        <v>203.42099999999999</v>
      </c>
      <c r="W371">
        <v>203.42099999999999</v>
      </c>
      <c r="Y371" t="s">
        <v>5679</v>
      </c>
      <c r="Z371" t="s">
        <v>5690</v>
      </c>
      <c r="AA371" t="s">
        <v>6403</v>
      </c>
      <c r="AB371" t="s">
        <v>6404</v>
      </c>
    </row>
    <row r="372" spans="1:29" x14ac:dyDescent="0.35">
      <c r="A372">
        <v>371</v>
      </c>
      <c r="B372">
        <v>1497.2149999999999</v>
      </c>
      <c r="C372" s="19">
        <v>1497.212</v>
      </c>
      <c r="D372">
        <v>1497.2149999999999</v>
      </c>
      <c r="E372">
        <v>1497.2190000000001</v>
      </c>
      <c r="F372">
        <v>0.2673611111111111</v>
      </c>
      <c r="G372" t="s">
        <v>3290</v>
      </c>
      <c r="H372" t="s">
        <v>5677</v>
      </c>
      <c r="I372">
        <v>12</v>
      </c>
      <c r="J372">
        <v>8</v>
      </c>
      <c r="K372">
        <v>8</v>
      </c>
      <c r="L372" t="s">
        <v>145</v>
      </c>
      <c r="M372" t="s">
        <v>145</v>
      </c>
      <c r="O372" t="s">
        <v>5678</v>
      </c>
      <c r="P372" t="s">
        <v>144</v>
      </c>
      <c r="Q372" t="s">
        <v>144</v>
      </c>
      <c r="V372">
        <v>203.422</v>
      </c>
      <c r="W372">
        <v>203.422</v>
      </c>
      <c r="Y372" t="s">
        <v>5679</v>
      </c>
      <c r="Z372" t="s">
        <v>5690</v>
      </c>
      <c r="AA372" t="s">
        <v>6405</v>
      </c>
      <c r="AB372" t="s">
        <v>6406</v>
      </c>
    </row>
    <row r="373" spans="1:29" x14ac:dyDescent="0.35">
      <c r="A373">
        <v>372</v>
      </c>
      <c r="B373">
        <v>1497.566</v>
      </c>
      <c r="C373" s="19">
        <v>1497.5619999999999</v>
      </c>
      <c r="D373">
        <v>1497.566</v>
      </c>
      <c r="E373">
        <v>1497.57</v>
      </c>
      <c r="F373">
        <v>0.28402777777777777</v>
      </c>
      <c r="G373" t="s">
        <v>3290</v>
      </c>
      <c r="H373" t="s">
        <v>5677</v>
      </c>
      <c r="I373">
        <v>12</v>
      </c>
      <c r="J373">
        <v>9</v>
      </c>
      <c r="K373">
        <v>7</v>
      </c>
      <c r="L373" t="s">
        <v>145</v>
      </c>
      <c r="M373" t="s">
        <v>145</v>
      </c>
      <c r="O373" t="s">
        <v>5678</v>
      </c>
      <c r="P373" t="s">
        <v>144</v>
      </c>
      <c r="Q373" t="s">
        <v>144</v>
      </c>
      <c r="V373">
        <v>203.423</v>
      </c>
      <c r="W373">
        <v>203.423</v>
      </c>
      <c r="Y373" t="s">
        <v>5679</v>
      </c>
      <c r="Z373" t="s">
        <v>5690</v>
      </c>
      <c r="AA373" t="s">
        <v>6407</v>
      </c>
      <c r="AB373" t="s">
        <v>6408</v>
      </c>
    </row>
    <row r="374" spans="1:29" x14ac:dyDescent="0.35">
      <c r="A374">
        <v>373</v>
      </c>
      <c r="B374">
        <v>1498.1030000000001</v>
      </c>
      <c r="C374" s="19">
        <v>1498.0989999999999</v>
      </c>
      <c r="D374">
        <v>1498.1030000000001</v>
      </c>
      <c r="E374">
        <v>1498.106</v>
      </c>
      <c r="F374">
        <v>0.28055555555555556</v>
      </c>
      <c r="G374" t="s">
        <v>3290</v>
      </c>
      <c r="H374" t="s">
        <v>5677</v>
      </c>
      <c r="I374">
        <v>15</v>
      </c>
      <c r="J374">
        <v>7</v>
      </c>
      <c r="K374">
        <v>9</v>
      </c>
      <c r="L374" t="s">
        <v>145</v>
      </c>
      <c r="M374" t="s">
        <v>55</v>
      </c>
      <c r="N374">
        <v>34</v>
      </c>
      <c r="O374" t="s">
        <v>5678</v>
      </c>
      <c r="P374" t="s">
        <v>144</v>
      </c>
      <c r="Q374" t="s">
        <v>144</v>
      </c>
      <c r="V374">
        <v>203.42400000000001</v>
      </c>
      <c r="W374">
        <v>203.42400000000001</v>
      </c>
      <c r="Y374" t="s">
        <v>5679</v>
      </c>
      <c r="Z374" t="s">
        <v>5690</v>
      </c>
      <c r="AA374" t="s">
        <v>6409</v>
      </c>
      <c r="AB374" t="s">
        <v>6410</v>
      </c>
      <c r="AC374">
        <v>34</v>
      </c>
    </row>
    <row r="375" spans="1:29" hidden="1" x14ac:dyDescent="0.35">
      <c r="A375">
        <v>374</v>
      </c>
      <c r="B375">
        <v>1498.1179999999999</v>
      </c>
      <c r="C375" s="19">
        <v>1498.0989999999999</v>
      </c>
      <c r="D375">
        <v>1498.1179999999999</v>
      </c>
      <c r="E375">
        <v>1498.1369999999999</v>
      </c>
      <c r="F375">
        <v>0.28194444444444444</v>
      </c>
      <c r="G375" t="s">
        <v>5823</v>
      </c>
      <c r="H375" t="s">
        <v>5677</v>
      </c>
      <c r="I375">
        <v>15</v>
      </c>
      <c r="J375">
        <v>38</v>
      </c>
      <c r="K375">
        <v>16</v>
      </c>
      <c r="L375" t="s">
        <v>55</v>
      </c>
      <c r="M375" t="s">
        <v>145</v>
      </c>
      <c r="N375">
        <v>34</v>
      </c>
      <c r="O375" t="s">
        <v>5939</v>
      </c>
      <c r="P375" t="s">
        <v>144</v>
      </c>
      <c r="Q375" t="s">
        <v>144</v>
      </c>
      <c r="V375">
        <v>203.42400000000001</v>
      </c>
      <c r="W375">
        <v>203.42400000000001</v>
      </c>
      <c r="Y375" t="s">
        <v>5679</v>
      </c>
      <c r="Z375" t="s">
        <v>5851</v>
      </c>
      <c r="AA375" t="s">
        <v>6411</v>
      </c>
      <c r="AB375" t="s">
        <v>6410</v>
      </c>
      <c r="AC375">
        <v>34</v>
      </c>
    </row>
    <row r="376" spans="1:29" x14ac:dyDescent="0.35">
      <c r="A376">
        <v>375</v>
      </c>
      <c r="B376">
        <v>1498.133</v>
      </c>
      <c r="C376" s="19">
        <v>1498.1289999999999</v>
      </c>
      <c r="D376">
        <v>1498.133</v>
      </c>
      <c r="E376">
        <v>1498.1369999999999</v>
      </c>
      <c r="F376">
        <v>0.28472222222222221</v>
      </c>
      <c r="G376" t="s">
        <v>3290</v>
      </c>
      <c r="H376" t="s">
        <v>5677</v>
      </c>
      <c r="I376">
        <v>11</v>
      </c>
      <c r="J376">
        <v>8</v>
      </c>
      <c r="K376">
        <v>6</v>
      </c>
      <c r="L376" t="s">
        <v>145</v>
      </c>
      <c r="M376" t="s">
        <v>55</v>
      </c>
      <c r="N376">
        <v>34</v>
      </c>
      <c r="O376" t="s">
        <v>5678</v>
      </c>
      <c r="P376" t="s">
        <v>144</v>
      </c>
      <c r="Q376" t="s">
        <v>144</v>
      </c>
      <c r="V376">
        <v>203.42400000000001</v>
      </c>
      <c r="W376">
        <v>203.42400000000001</v>
      </c>
      <c r="Y376" t="s">
        <v>5679</v>
      </c>
      <c r="Z376" t="s">
        <v>5690</v>
      </c>
      <c r="AA376" t="s">
        <v>6412</v>
      </c>
      <c r="AB376" t="s">
        <v>6413</v>
      </c>
      <c r="AC376">
        <v>34</v>
      </c>
    </row>
    <row r="377" spans="1:29" x14ac:dyDescent="0.35">
      <c r="A377">
        <v>376</v>
      </c>
      <c r="B377">
        <v>1498.2159999999999</v>
      </c>
      <c r="C377" s="19">
        <v>1498.212</v>
      </c>
      <c r="D377">
        <v>1498.2159999999999</v>
      </c>
      <c r="E377">
        <v>1498.22</v>
      </c>
      <c r="F377">
        <v>0.28819444444444442</v>
      </c>
      <c r="G377" t="s">
        <v>3290</v>
      </c>
      <c r="H377" t="s">
        <v>5677</v>
      </c>
      <c r="I377">
        <v>11</v>
      </c>
      <c r="J377">
        <v>8</v>
      </c>
      <c r="K377">
        <v>9</v>
      </c>
      <c r="L377" t="s">
        <v>145</v>
      </c>
      <c r="M377" t="s">
        <v>145</v>
      </c>
      <c r="O377" t="s">
        <v>5678</v>
      </c>
      <c r="P377" t="s">
        <v>144</v>
      </c>
      <c r="Q377" t="s">
        <v>144</v>
      </c>
      <c r="V377">
        <v>203.42400000000001</v>
      </c>
      <c r="W377">
        <v>203.42400000000001</v>
      </c>
      <c r="Y377" t="s">
        <v>5679</v>
      </c>
      <c r="Z377" t="s">
        <v>5690</v>
      </c>
      <c r="AA377" t="s">
        <v>6414</v>
      </c>
      <c r="AB377" t="s">
        <v>6415</v>
      </c>
    </row>
    <row r="378" spans="1:29" x14ac:dyDescent="0.35">
      <c r="A378">
        <v>377</v>
      </c>
      <c r="B378">
        <v>1498.5609999999999</v>
      </c>
      <c r="C378" s="19">
        <v>1498.556</v>
      </c>
      <c r="D378">
        <v>1498.5609999999999</v>
      </c>
      <c r="E378">
        <v>1498.567</v>
      </c>
      <c r="F378">
        <v>0.28888888888888886</v>
      </c>
      <c r="G378" t="s">
        <v>3290</v>
      </c>
      <c r="H378" t="s">
        <v>5677</v>
      </c>
      <c r="I378">
        <v>10</v>
      </c>
      <c r="J378">
        <v>11</v>
      </c>
      <c r="K378">
        <v>10</v>
      </c>
      <c r="L378" t="s">
        <v>145</v>
      </c>
      <c r="M378" t="s">
        <v>145</v>
      </c>
      <c r="O378" t="s">
        <v>5678</v>
      </c>
      <c r="P378" t="s">
        <v>144</v>
      </c>
      <c r="Q378" t="s">
        <v>144</v>
      </c>
      <c r="V378">
        <v>203.42400000000001</v>
      </c>
      <c r="W378">
        <v>203.42400000000001</v>
      </c>
      <c r="Y378" t="s">
        <v>5679</v>
      </c>
      <c r="Z378" t="s">
        <v>5680</v>
      </c>
      <c r="AA378" t="s">
        <v>6416</v>
      </c>
      <c r="AB378" t="s">
        <v>6417</v>
      </c>
    </row>
    <row r="379" spans="1:29" x14ac:dyDescent="0.35">
      <c r="A379">
        <v>378</v>
      </c>
      <c r="B379">
        <v>1498.7460000000001</v>
      </c>
      <c r="C379" s="19">
        <v>1498.741</v>
      </c>
      <c r="D379">
        <v>1498.7460000000001</v>
      </c>
      <c r="E379">
        <v>1498.751</v>
      </c>
      <c r="F379">
        <v>0.28749999999999998</v>
      </c>
      <c r="G379" t="s">
        <v>3290</v>
      </c>
      <c r="H379" t="s">
        <v>5677</v>
      </c>
      <c r="I379">
        <v>10</v>
      </c>
      <c r="J379">
        <v>10</v>
      </c>
      <c r="K379">
        <v>11</v>
      </c>
      <c r="L379" t="s">
        <v>145</v>
      </c>
      <c r="M379" t="s">
        <v>145</v>
      </c>
      <c r="O379" t="s">
        <v>5683</v>
      </c>
      <c r="P379" t="s">
        <v>144</v>
      </c>
      <c r="Q379" t="s">
        <v>144</v>
      </c>
      <c r="V379">
        <v>203.42400000000001</v>
      </c>
      <c r="W379">
        <v>203.42400000000001</v>
      </c>
      <c r="Y379" t="s">
        <v>5679</v>
      </c>
      <c r="Z379" t="s">
        <v>5687</v>
      </c>
      <c r="AA379" t="s">
        <v>6418</v>
      </c>
      <c r="AB379" t="s">
        <v>6419</v>
      </c>
    </row>
    <row r="380" spans="1:29" x14ac:dyDescent="0.35">
      <c r="A380">
        <v>379</v>
      </c>
      <c r="B380">
        <v>1499.0329999999999</v>
      </c>
      <c r="C380" s="19">
        <v>1499.03</v>
      </c>
      <c r="D380">
        <v>1499.0329999999999</v>
      </c>
      <c r="E380">
        <v>1499.037</v>
      </c>
      <c r="F380">
        <v>0.28541666666666665</v>
      </c>
      <c r="G380" t="s">
        <v>3290</v>
      </c>
      <c r="H380" t="s">
        <v>5677</v>
      </c>
      <c r="I380">
        <v>12</v>
      </c>
      <c r="J380">
        <v>7</v>
      </c>
      <c r="K380">
        <v>7</v>
      </c>
      <c r="L380" t="s">
        <v>145</v>
      </c>
      <c r="M380" t="s">
        <v>145</v>
      </c>
      <c r="O380" t="s">
        <v>5678</v>
      </c>
      <c r="P380" t="s">
        <v>144</v>
      </c>
      <c r="Q380" t="s">
        <v>144</v>
      </c>
      <c r="V380">
        <v>203.42400000000001</v>
      </c>
      <c r="W380">
        <v>203.42400000000001</v>
      </c>
      <c r="Y380" t="s">
        <v>5679</v>
      </c>
      <c r="Z380" t="s">
        <v>5690</v>
      </c>
      <c r="AA380" t="s">
        <v>6420</v>
      </c>
      <c r="AB380" t="s">
        <v>6421</v>
      </c>
    </row>
    <row r="381" spans="1:29" x14ac:dyDescent="0.35">
      <c r="A381">
        <v>380</v>
      </c>
      <c r="B381">
        <v>1499.1210000000001</v>
      </c>
      <c r="C381" s="19">
        <v>1499.117</v>
      </c>
      <c r="D381">
        <v>1499.1210000000001</v>
      </c>
      <c r="E381">
        <v>1499.125</v>
      </c>
      <c r="F381">
        <v>0.29583333333333334</v>
      </c>
      <c r="G381" t="s">
        <v>3290</v>
      </c>
      <c r="H381" t="s">
        <v>5677</v>
      </c>
      <c r="I381">
        <v>11</v>
      </c>
      <c r="J381">
        <v>8</v>
      </c>
      <c r="K381">
        <v>8</v>
      </c>
      <c r="L381" t="s">
        <v>145</v>
      </c>
      <c r="M381" t="s">
        <v>145</v>
      </c>
      <c r="O381" t="s">
        <v>5678</v>
      </c>
      <c r="P381" t="s">
        <v>144</v>
      </c>
      <c r="Q381" t="s">
        <v>144</v>
      </c>
      <c r="V381">
        <v>203.42400000000001</v>
      </c>
      <c r="W381">
        <v>203.42400000000001</v>
      </c>
      <c r="Y381" t="s">
        <v>5679</v>
      </c>
      <c r="Z381" t="s">
        <v>5690</v>
      </c>
      <c r="AA381" t="s">
        <v>6422</v>
      </c>
      <c r="AB381" t="s">
        <v>6423</v>
      </c>
    </row>
    <row r="382" spans="1:29" x14ac:dyDescent="0.35">
      <c r="A382">
        <v>381</v>
      </c>
      <c r="B382">
        <v>1499.204</v>
      </c>
      <c r="C382" s="19">
        <v>1499.201</v>
      </c>
      <c r="D382">
        <v>1499.204</v>
      </c>
      <c r="E382">
        <v>1499.2070000000001</v>
      </c>
      <c r="F382">
        <v>0.28125</v>
      </c>
      <c r="G382" t="s">
        <v>3290</v>
      </c>
      <c r="H382" t="s">
        <v>5677</v>
      </c>
      <c r="I382">
        <v>12</v>
      </c>
      <c r="J382">
        <v>6</v>
      </c>
      <c r="K382">
        <v>8</v>
      </c>
      <c r="L382" t="s">
        <v>145</v>
      </c>
      <c r="M382" t="s">
        <v>145</v>
      </c>
      <c r="O382" t="s">
        <v>5678</v>
      </c>
      <c r="P382" t="s">
        <v>144</v>
      </c>
      <c r="Q382" t="s">
        <v>144</v>
      </c>
      <c r="V382">
        <v>203.42400000000001</v>
      </c>
      <c r="W382">
        <v>203.42400000000001</v>
      </c>
      <c r="Y382" t="s">
        <v>5679</v>
      </c>
      <c r="Z382" t="s">
        <v>5690</v>
      </c>
      <c r="AA382" t="s">
        <v>6424</v>
      </c>
      <c r="AB382" t="s">
        <v>6425</v>
      </c>
    </row>
    <row r="383" spans="1:29" x14ac:dyDescent="0.35">
      <c r="A383">
        <v>382</v>
      </c>
      <c r="B383">
        <v>1499.31</v>
      </c>
      <c r="C383" s="19">
        <v>1499.306</v>
      </c>
      <c r="D383">
        <v>1499.31</v>
      </c>
      <c r="E383">
        <v>1499.3140000000001</v>
      </c>
      <c r="F383">
        <v>0.27777777777777779</v>
      </c>
      <c r="G383" t="s">
        <v>3290</v>
      </c>
      <c r="H383" t="s">
        <v>5677</v>
      </c>
      <c r="I383">
        <v>10</v>
      </c>
      <c r="J383">
        <v>9</v>
      </c>
      <c r="K383">
        <v>10</v>
      </c>
      <c r="L383" t="s">
        <v>145</v>
      </c>
      <c r="M383" t="s">
        <v>145</v>
      </c>
      <c r="O383" t="s">
        <v>5678</v>
      </c>
      <c r="P383" t="s">
        <v>144</v>
      </c>
      <c r="Q383" t="s">
        <v>144</v>
      </c>
      <c r="V383">
        <v>203.42400000000001</v>
      </c>
      <c r="W383">
        <v>203.42400000000001</v>
      </c>
      <c r="Y383" t="s">
        <v>5679</v>
      </c>
      <c r="Z383" t="s">
        <v>5690</v>
      </c>
      <c r="AA383" t="s">
        <v>6426</v>
      </c>
      <c r="AB383" t="s">
        <v>6427</v>
      </c>
    </row>
    <row r="384" spans="1:29" x14ac:dyDescent="0.35">
      <c r="A384">
        <v>383</v>
      </c>
      <c r="B384">
        <v>1500.0440000000001</v>
      </c>
      <c r="C384" s="19">
        <v>1500.0409999999999</v>
      </c>
      <c r="D384">
        <v>1500.0440000000001</v>
      </c>
      <c r="E384">
        <v>1500.048</v>
      </c>
      <c r="F384">
        <v>0.28611111111111109</v>
      </c>
      <c r="G384" t="s">
        <v>3290</v>
      </c>
      <c r="H384" t="s">
        <v>5677</v>
      </c>
      <c r="I384">
        <v>11</v>
      </c>
      <c r="J384">
        <v>8</v>
      </c>
      <c r="K384">
        <v>4</v>
      </c>
      <c r="L384" t="s">
        <v>145</v>
      </c>
      <c r="M384" t="s">
        <v>145</v>
      </c>
      <c r="O384" t="s">
        <v>5678</v>
      </c>
      <c r="P384" t="s">
        <v>144</v>
      </c>
      <c r="Q384" t="s">
        <v>144</v>
      </c>
      <c r="V384">
        <v>203.423</v>
      </c>
      <c r="W384">
        <v>203.423</v>
      </c>
      <c r="Y384" t="s">
        <v>5679</v>
      </c>
      <c r="Z384" t="s">
        <v>5690</v>
      </c>
      <c r="AA384" t="s">
        <v>6428</v>
      </c>
      <c r="AB384" t="s">
        <v>6429</v>
      </c>
    </row>
    <row r="385" spans="1:28" hidden="1" x14ac:dyDescent="0.35">
      <c r="A385">
        <v>384</v>
      </c>
      <c r="B385">
        <v>1524.64</v>
      </c>
      <c r="C385" s="19">
        <v>1524.626</v>
      </c>
      <c r="D385">
        <v>1524.64</v>
      </c>
      <c r="E385">
        <v>1524.654</v>
      </c>
      <c r="F385">
        <v>0.19444444444444445</v>
      </c>
      <c r="G385" t="s">
        <v>3339</v>
      </c>
      <c r="H385" t="s">
        <v>5752</v>
      </c>
      <c r="I385">
        <v>15</v>
      </c>
      <c r="J385">
        <v>28</v>
      </c>
      <c r="K385">
        <v>15</v>
      </c>
      <c r="L385" t="s">
        <v>145</v>
      </c>
      <c r="M385" t="s">
        <v>145</v>
      </c>
      <c r="O385" t="s">
        <v>5753</v>
      </c>
      <c r="P385" t="s">
        <v>144</v>
      </c>
      <c r="Q385" t="s">
        <v>144</v>
      </c>
      <c r="V385">
        <v>203.26300000000001</v>
      </c>
      <c r="W385">
        <v>203.26300000000001</v>
      </c>
      <c r="Y385" t="s">
        <v>5679</v>
      </c>
      <c r="Z385" t="s">
        <v>5687</v>
      </c>
      <c r="AA385" t="s">
        <v>6430</v>
      </c>
      <c r="AB385" t="s">
        <v>6431</v>
      </c>
    </row>
    <row r="386" spans="1:28" hidden="1" x14ac:dyDescent="0.35">
      <c r="A386">
        <v>385</v>
      </c>
      <c r="B386">
        <v>1604.729</v>
      </c>
      <c r="C386" s="19">
        <v>1604.723</v>
      </c>
      <c r="D386">
        <v>1604.729</v>
      </c>
      <c r="E386">
        <v>1604.7349999999999</v>
      </c>
      <c r="F386">
        <v>0.41111111111111109</v>
      </c>
      <c r="G386" t="s">
        <v>3710</v>
      </c>
      <c r="H386" t="s">
        <v>5672</v>
      </c>
      <c r="I386">
        <v>13</v>
      </c>
      <c r="J386">
        <v>12</v>
      </c>
      <c r="K386">
        <v>10</v>
      </c>
      <c r="L386" t="s">
        <v>145</v>
      </c>
      <c r="M386" t="s">
        <v>145</v>
      </c>
      <c r="O386" t="s">
        <v>5800</v>
      </c>
      <c r="P386" t="s">
        <v>3712</v>
      </c>
      <c r="Q386" t="s">
        <v>3712</v>
      </c>
      <c r="V386">
        <v>202.90199999999999</v>
      </c>
      <c r="W386">
        <v>202.90199999999999</v>
      </c>
      <c r="Y386" t="s">
        <v>5679</v>
      </c>
      <c r="Z386" t="s">
        <v>5680</v>
      </c>
      <c r="AA386" t="s">
        <v>6432</v>
      </c>
      <c r="AB386" t="s">
        <v>6433</v>
      </c>
    </row>
    <row r="387" spans="1:28" hidden="1" x14ac:dyDescent="0.35">
      <c r="A387">
        <v>386</v>
      </c>
      <c r="B387">
        <v>1663.8019999999999</v>
      </c>
      <c r="C387" s="19">
        <v>1663.798</v>
      </c>
      <c r="D387">
        <v>1663.8019999999999</v>
      </c>
      <c r="E387">
        <v>1663.806</v>
      </c>
      <c r="F387">
        <v>0.39166666666666666</v>
      </c>
      <c r="G387" t="s">
        <v>3407</v>
      </c>
      <c r="H387" t="s">
        <v>5672</v>
      </c>
      <c r="J387">
        <v>8</v>
      </c>
      <c r="K387">
        <v>10</v>
      </c>
      <c r="L387" t="s">
        <v>145</v>
      </c>
      <c r="M387" t="s">
        <v>145</v>
      </c>
      <c r="O387" t="s">
        <v>5673</v>
      </c>
      <c r="P387" t="s">
        <v>144</v>
      </c>
      <c r="V387">
        <v>202.708</v>
      </c>
      <c r="W387">
        <v>202.708</v>
      </c>
      <c r="Y387" t="s">
        <v>5679</v>
      </c>
      <c r="AA387" t="s">
        <v>6434</v>
      </c>
      <c r="AB387" t="s">
        <v>6435</v>
      </c>
    </row>
    <row r="388" spans="1:28" hidden="1" x14ac:dyDescent="0.35">
      <c r="A388">
        <v>387</v>
      </c>
      <c r="B388">
        <v>1664.1980000000001</v>
      </c>
      <c r="C388" s="19">
        <v>1664.192</v>
      </c>
      <c r="D388">
        <v>1664.1980000000001</v>
      </c>
      <c r="E388">
        <v>1664.203</v>
      </c>
      <c r="F388">
        <v>0.39166666666666666</v>
      </c>
      <c r="G388" t="s">
        <v>3339</v>
      </c>
      <c r="H388" t="s">
        <v>5677</v>
      </c>
      <c r="I388">
        <v>14</v>
      </c>
      <c r="J388">
        <v>11</v>
      </c>
      <c r="K388">
        <v>11</v>
      </c>
      <c r="L388" t="s">
        <v>145</v>
      </c>
      <c r="M388" t="s">
        <v>145</v>
      </c>
      <c r="O388" t="s">
        <v>5753</v>
      </c>
      <c r="P388" t="s">
        <v>144</v>
      </c>
      <c r="Q388" t="s">
        <v>144</v>
      </c>
      <c r="V388">
        <v>202.69800000000001</v>
      </c>
      <c r="W388">
        <v>202.69800000000001</v>
      </c>
      <c r="Y388" t="s">
        <v>5679</v>
      </c>
      <c r="Z388" t="s">
        <v>5687</v>
      </c>
      <c r="AA388" t="s">
        <v>6436</v>
      </c>
      <c r="AB388" t="s">
        <v>6437</v>
      </c>
    </row>
    <row r="389" spans="1:28" hidden="1" x14ac:dyDescent="0.35">
      <c r="A389">
        <v>388</v>
      </c>
      <c r="B389">
        <v>1664.2170000000001</v>
      </c>
      <c r="C389" s="19">
        <v>1664.213</v>
      </c>
      <c r="D389">
        <v>1664.2170000000001</v>
      </c>
      <c r="E389">
        <v>1664.222</v>
      </c>
      <c r="F389">
        <v>0.39166666666666666</v>
      </c>
      <c r="G389" t="s">
        <v>3339</v>
      </c>
      <c r="H389" t="s">
        <v>5677</v>
      </c>
      <c r="I389">
        <v>14</v>
      </c>
      <c r="J389">
        <v>10</v>
      </c>
      <c r="K389">
        <v>11</v>
      </c>
      <c r="L389" t="s">
        <v>145</v>
      </c>
      <c r="M389" t="s">
        <v>145</v>
      </c>
      <c r="O389" t="s">
        <v>5753</v>
      </c>
      <c r="P389" t="s">
        <v>144</v>
      </c>
      <c r="Q389" t="s">
        <v>144</v>
      </c>
      <c r="V389">
        <v>202.69800000000001</v>
      </c>
      <c r="W389">
        <v>202.69800000000001</v>
      </c>
      <c r="Y389" t="s">
        <v>5679</v>
      </c>
      <c r="Z389" t="s">
        <v>5684</v>
      </c>
      <c r="AA389" t="s">
        <v>6438</v>
      </c>
      <c r="AB389" t="s">
        <v>6439</v>
      </c>
    </row>
    <row r="390" spans="1:28" hidden="1" x14ac:dyDescent="0.35">
      <c r="A390">
        <v>389</v>
      </c>
      <c r="B390">
        <v>1664.2429999999999</v>
      </c>
      <c r="C390" s="19">
        <v>1664.2380000000001</v>
      </c>
      <c r="D390">
        <v>1664.2429999999999</v>
      </c>
      <c r="E390">
        <v>1664.2470000000001</v>
      </c>
      <c r="F390">
        <v>0.39166666666666666</v>
      </c>
      <c r="G390" t="s">
        <v>3339</v>
      </c>
      <c r="H390" t="s">
        <v>5677</v>
      </c>
      <c r="I390">
        <v>13</v>
      </c>
      <c r="J390">
        <v>9</v>
      </c>
      <c r="K390">
        <v>11</v>
      </c>
      <c r="L390" t="s">
        <v>145</v>
      </c>
      <c r="M390" t="s">
        <v>145</v>
      </c>
      <c r="O390" t="s">
        <v>5753</v>
      </c>
      <c r="P390" t="s">
        <v>144</v>
      </c>
      <c r="Q390" t="s">
        <v>144</v>
      </c>
      <c r="V390">
        <v>202.697</v>
      </c>
      <c r="W390">
        <v>202.697</v>
      </c>
      <c r="Y390" t="s">
        <v>5679</v>
      </c>
      <c r="Z390" t="s">
        <v>5684</v>
      </c>
      <c r="AA390" t="s">
        <v>6440</v>
      </c>
      <c r="AB390" t="s">
        <v>6441</v>
      </c>
    </row>
    <row r="391" spans="1:28" hidden="1" x14ac:dyDescent="0.35">
      <c r="A391">
        <v>390</v>
      </c>
      <c r="B391">
        <v>1664.2560000000001</v>
      </c>
      <c r="C391" s="19">
        <v>1664.252</v>
      </c>
      <c r="D391">
        <v>1664.2560000000001</v>
      </c>
      <c r="E391">
        <v>1664.261</v>
      </c>
      <c r="F391">
        <v>0.39513888888888887</v>
      </c>
      <c r="G391" t="s">
        <v>3339</v>
      </c>
      <c r="H391" t="s">
        <v>5677</v>
      </c>
      <c r="I391">
        <v>14</v>
      </c>
      <c r="J391">
        <v>8</v>
      </c>
      <c r="K391">
        <v>10</v>
      </c>
      <c r="L391" t="s">
        <v>145</v>
      </c>
      <c r="M391" t="s">
        <v>145</v>
      </c>
      <c r="O391" t="s">
        <v>5753</v>
      </c>
      <c r="P391" t="s">
        <v>144</v>
      </c>
      <c r="Q391" t="s">
        <v>144</v>
      </c>
      <c r="V391">
        <v>202.697</v>
      </c>
      <c r="W391">
        <v>202.697</v>
      </c>
      <c r="Y391" t="s">
        <v>5679</v>
      </c>
      <c r="Z391" t="s">
        <v>5684</v>
      </c>
      <c r="AA391" t="s">
        <v>6442</v>
      </c>
      <c r="AB391" t="s">
        <v>6443</v>
      </c>
    </row>
    <row r="392" spans="1:28" hidden="1" x14ac:dyDescent="0.35">
      <c r="A392">
        <v>391</v>
      </c>
      <c r="B392">
        <v>1664.682</v>
      </c>
      <c r="C392" s="19">
        <v>1664.6780000000001</v>
      </c>
      <c r="D392">
        <v>1664.682</v>
      </c>
      <c r="E392">
        <v>1664.6869999999999</v>
      </c>
      <c r="F392">
        <v>0.40277777777777779</v>
      </c>
      <c r="G392" t="s">
        <v>3407</v>
      </c>
      <c r="H392" t="s">
        <v>5672</v>
      </c>
      <c r="J392">
        <v>10</v>
      </c>
      <c r="K392">
        <v>4</v>
      </c>
      <c r="L392" t="s">
        <v>145</v>
      </c>
      <c r="M392" t="s">
        <v>145</v>
      </c>
      <c r="O392" t="s">
        <v>5673</v>
      </c>
      <c r="P392" t="s">
        <v>144</v>
      </c>
      <c r="V392">
        <v>202.685</v>
      </c>
      <c r="W392">
        <v>202.685</v>
      </c>
      <c r="Y392" t="s">
        <v>5674</v>
      </c>
      <c r="AA392" t="s">
        <v>6444</v>
      </c>
      <c r="AB392" t="s">
        <v>6445</v>
      </c>
    </row>
    <row r="393" spans="1:28" hidden="1" x14ac:dyDescent="0.35">
      <c r="A393">
        <v>392</v>
      </c>
      <c r="B393">
        <v>1664.71</v>
      </c>
      <c r="C393" s="19">
        <v>1664.7049999999999</v>
      </c>
      <c r="D393">
        <v>1664.71</v>
      </c>
      <c r="E393">
        <v>1664.7149999999999</v>
      </c>
      <c r="F393">
        <v>0.40277777777777779</v>
      </c>
      <c r="G393" t="s">
        <v>3407</v>
      </c>
      <c r="H393" t="s">
        <v>5672</v>
      </c>
      <c r="J393">
        <v>11</v>
      </c>
      <c r="K393">
        <v>4</v>
      </c>
      <c r="L393" t="s">
        <v>145</v>
      </c>
      <c r="M393" t="s">
        <v>145</v>
      </c>
      <c r="O393" t="s">
        <v>5673</v>
      </c>
      <c r="P393" t="s">
        <v>144</v>
      </c>
      <c r="V393">
        <v>202.684</v>
      </c>
      <c r="W393">
        <v>202.684</v>
      </c>
      <c r="Y393" t="s">
        <v>5674</v>
      </c>
      <c r="AA393" t="s">
        <v>6446</v>
      </c>
      <c r="AB393" t="s">
        <v>6447</v>
      </c>
    </row>
    <row r="394" spans="1:28" hidden="1" x14ac:dyDescent="0.35">
      <c r="A394">
        <v>393</v>
      </c>
      <c r="B394">
        <v>1664.752</v>
      </c>
      <c r="C394" s="19">
        <v>1664.748</v>
      </c>
      <c r="D394">
        <v>1664.752</v>
      </c>
      <c r="E394">
        <v>1664.7560000000001</v>
      </c>
      <c r="F394">
        <v>0.39652777777777776</v>
      </c>
      <c r="G394" t="s">
        <v>3339</v>
      </c>
      <c r="H394" t="s">
        <v>5677</v>
      </c>
      <c r="I394">
        <v>11</v>
      </c>
      <c r="J394">
        <v>8</v>
      </c>
      <c r="K394">
        <v>7</v>
      </c>
      <c r="L394" t="s">
        <v>145</v>
      </c>
      <c r="M394" t="s">
        <v>145</v>
      </c>
      <c r="O394" t="s">
        <v>5762</v>
      </c>
      <c r="P394" t="s">
        <v>144</v>
      </c>
      <c r="Q394" t="s">
        <v>144</v>
      </c>
      <c r="V394">
        <v>202.68299999999999</v>
      </c>
      <c r="W394">
        <v>202.68299999999999</v>
      </c>
      <c r="Y394" t="s">
        <v>5679</v>
      </c>
      <c r="Z394" t="s">
        <v>5690</v>
      </c>
      <c r="AA394" t="s">
        <v>6448</v>
      </c>
      <c r="AB394" t="s">
        <v>6449</v>
      </c>
    </row>
    <row r="395" spans="1:28" hidden="1" x14ac:dyDescent="0.35">
      <c r="A395">
        <v>394</v>
      </c>
      <c r="B395">
        <v>1664.7750000000001</v>
      </c>
      <c r="C395" s="19">
        <v>1664.77</v>
      </c>
      <c r="D395">
        <v>1664.7750000000001</v>
      </c>
      <c r="E395">
        <v>1664.7809999999999</v>
      </c>
      <c r="F395">
        <v>0.39861111111111114</v>
      </c>
      <c r="G395" t="s">
        <v>3407</v>
      </c>
      <c r="H395" t="s">
        <v>5672</v>
      </c>
      <c r="J395">
        <v>11</v>
      </c>
      <c r="K395">
        <v>8</v>
      </c>
      <c r="L395" t="s">
        <v>145</v>
      </c>
      <c r="M395" t="s">
        <v>145</v>
      </c>
      <c r="O395" t="s">
        <v>5673</v>
      </c>
      <c r="P395" t="s">
        <v>144</v>
      </c>
      <c r="V395">
        <v>202.68199999999999</v>
      </c>
      <c r="W395">
        <v>202.68199999999999</v>
      </c>
      <c r="Y395" t="s">
        <v>5679</v>
      </c>
      <c r="AA395" t="s">
        <v>6450</v>
      </c>
      <c r="AB395" t="s">
        <v>6451</v>
      </c>
    </row>
    <row r="396" spans="1:28" hidden="1" x14ac:dyDescent="0.35">
      <c r="A396">
        <v>395</v>
      </c>
      <c r="B396">
        <v>1672.462</v>
      </c>
      <c r="C396" s="19">
        <v>1672.4559999999999</v>
      </c>
      <c r="D396">
        <v>1672.462</v>
      </c>
      <c r="E396">
        <v>1672.4680000000001</v>
      </c>
      <c r="F396">
        <v>0.33888888888888891</v>
      </c>
      <c r="G396" t="s">
        <v>3339</v>
      </c>
      <c r="H396" t="s">
        <v>5677</v>
      </c>
      <c r="I396">
        <v>10</v>
      </c>
      <c r="J396">
        <v>12</v>
      </c>
      <c r="K396">
        <v>3</v>
      </c>
      <c r="L396" t="s">
        <v>145</v>
      </c>
      <c r="M396" t="s">
        <v>145</v>
      </c>
      <c r="O396" t="s">
        <v>5753</v>
      </c>
      <c r="P396" t="s">
        <v>144</v>
      </c>
      <c r="Q396" t="s">
        <v>144</v>
      </c>
      <c r="V396">
        <v>202.667</v>
      </c>
      <c r="W396">
        <v>202.667</v>
      </c>
      <c r="Y396" t="s">
        <v>5674</v>
      </c>
      <c r="Z396" t="s">
        <v>5680</v>
      </c>
      <c r="AA396" t="s">
        <v>6452</v>
      </c>
      <c r="AB396" t="s">
        <v>6453</v>
      </c>
    </row>
    <row r="397" spans="1:28" hidden="1" x14ac:dyDescent="0.35">
      <c r="A397">
        <v>396</v>
      </c>
      <c r="B397">
        <v>1701.61</v>
      </c>
      <c r="C397" s="19">
        <v>1701.606</v>
      </c>
      <c r="D397">
        <v>1701.61</v>
      </c>
      <c r="E397">
        <v>1701.615</v>
      </c>
      <c r="F397">
        <v>0.46875</v>
      </c>
      <c r="G397" t="s">
        <v>3899</v>
      </c>
      <c r="H397" t="s">
        <v>5672</v>
      </c>
      <c r="J397">
        <v>9</v>
      </c>
      <c r="K397">
        <v>4</v>
      </c>
      <c r="L397" t="s">
        <v>145</v>
      </c>
      <c r="M397" t="s">
        <v>145</v>
      </c>
      <c r="O397" t="s">
        <v>5776</v>
      </c>
      <c r="P397" t="s">
        <v>3712</v>
      </c>
      <c r="V397">
        <v>202.53399999999999</v>
      </c>
      <c r="W397">
        <v>202.53399999999999</v>
      </c>
      <c r="Y397" t="s">
        <v>5674</v>
      </c>
      <c r="Z397" t="s">
        <v>5690</v>
      </c>
      <c r="AA397" t="s">
        <v>6454</v>
      </c>
      <c r="AB397" t="s">
        <v>6455</v>
      </c>
    </row>
    <row r="398" spans="1:28" hidden="1" x14ac:dyDescent="0.35">
      <c r="A398">
        <v>397</v>
      </c>
      <c r="B398">
        <v>1716.1420000000001</v>
      </c>
      <c r="C398" s="19">
        <v>1716.123</v>
      </c>
      <c r="D398">
        <v>1716.1420000000001</v>
      </c>
      <c r="E398">
        <v>1716.1610000000001</v>
      </c>
      <c r="F398">
        <v>6.1805555555555558E-2</v>
      </c>
      <c r="G398" t="s">
        <v>3339</v>
      </c>
      <c r="H398" t="s">
        <v>5752</v>
      </c>
      <c r="I398">
        <v>15</v>
      </c>
      <c r="J398">
        <v>37</v>
      </c>
      <c r="K398">
        <v>20</v>
      </c>
      <c r="L398" t="s">
        <v>145</v>
      </c>
      <c r="M398" t="s">
        <v>145</v>
      </c>
      <c r="O398" t="s">
        <v>5753</v>
      </c>
      <c r="P398" t="s">
        <v>144</v>
      </c>
      <c r="Q398" t="s">
        <v>144</v>
      </c>
      <c r="V398">
        <v>202.28399999999999</v>
      </c>
      <c r="W398">
        <v>202.28399999999999</v>
      </c>
      <c r="Y398" t="s">
        <v>5679</v>
      </c>
      <c r="Z398" t="s">
        <v>5687</v>
      </c>
      <c r="AA398" t="s">
        <v>6456</v>
      </c>
      <c r="AB398" t="s">
        <v>6457</v>
      </c>
    </row>
    <row r="399" spans="1:28" hidden="1" x14ac:dyDescent="0.35">
      <c r="A399">
        <v>398</v>
      </c>
      <c r="B399">
        <v>1718.1089999999999</v>
      </c>
      <c r="C399" s="19">
        <v>1718.0940000000001</v>
      </c>
      <c r="D399">
        <v>1718.1089999999999</v>
      </c>
      <c r="E399">
        <v>1718.125</v>
      </c>
      <c r="F399">
        <v>6.25E-2</v>
      </c>
      <c r="G399" t="s">
        <v>3339</v>
      </c>
      <c r="H399" t="s">
        <v>5752</v>
      </c>
      <c r="I399">
        <v>15</v>
      </c>
      <c r="J399">
        <v>32</v>
      </c>
      <c r="K399">
        <v>21</v>
      </c>
      <c r="L399" t="s">
        <v>145</v>
      </c>
      <c r="M399" t="s">
        <v>145</v>
      </c>
      <c r="O399" t="s">
        <v>5753</v>
      </c>
      <c r="P399" t="s">
        <v>144</v>
      </c>
      <c r="Q399" t="s">
        <v>144</v>
      </c>
      <c r="V399">
        <v>202.22900000000001</v>
      </c>
      <c r="W399">
        <v>202.22900000000001</v>
      </c>
      <c r="Y399" t="s">
        <v>5679</v>
      </c>
      <c r="Z399" t="s">
        <v>5687</v>
      </c>
      <c r="AA399" t="s">
        <v>6458</v>
      </c>
      <c r="AB399" t="s">
        <v>6459</v>
      </c>
    </row>
    <row r="400" spans="1:28" hidden="1" x14ac:dyDescent="0.35">
      <c r="A400">
        <v>399</v>
      </c>
      <c r="B400">
        <v>1719.0740000000001</v>
      </c>
      <c r="C400" s="19">
        <v>1719.0519999999999</v>
      </c>
      <c r="D400">
        <v>1719.0740000000001</v>
      </c>
      <c r="E400">
        <v>1719.096</v>
      </c>
      <c r="F400">
        <v>6.6666666666666666E-2</v>
      </c>
      <c r="G400" t="s">
        <v>3339</v>
      </c>
      <c r="H400" t="s">
        <v>5752</v>
      </c>
      <c r="I400">
        <v>12</v>
      </c>
      <c r="J400">
        <v>44</v>
      </c>
      <c r="K400">
        <v>21</v>
      </c>
      <c r="L400" t="s">
        <v>145</v>
      </c>
      <c r="M400" t="s">
        <v>145</v>
      </c>
      <c r="O400" t="s">
        <v>5753</v>
      </c>
      <c r="P400" t="s">
        <v>144</v>
      </c>
      <c r="Q400" t="s">
        <v>144</v>
      </c>
      <c r="V400">
        <v>202.20599999999999</v>
      </c>
      <c r="W400">
        <v>202.20599999999999</v>
      </c>
      <c r="Y400" t="s">
        <v>5679</v>
      </c>
      <c r="Z400" t="s">
        <v>5851</v>
      </c>
      <c r="AA400" t="s">
        <v>6460</v>
      </c>
      <c r="AB400" t="s">
        <v>6461</v>
      </c>
    </row>
    <row r="401" spans="1:28" hidden="1" x14ac:dyDescent="0.35">
      <c r="A401">
        <v>400</v>
      </c>
      <c r="B401">
        <v>1720.0719999999999</v>
      </c>
      <c r="C401" s="19">
        <v>1720.0540000000001</v>
      </c>
      <c r="D401">
        <v>1720.0719999999999</v>
      </c>
      <c r="E401">
        <v>1720.09</v>
      </c>
      <c r="F401">
        <v>6.805555555555555E-2</v>
      </c>
      <c r="G401" t="s">
        <v>3339</v>
      </c>
      <c r="H401" t="s">
        <v>5752</v>
      </c>
      <c r="I401">
        <v>12</v>
      </c>
      <c r="J401">
        <v>36</v>
      </c>
      <c r="K401">
        <v>22</v>
      </c>
      <c r="L401" t="s">
        <v>145</v>
      </c>
      <c r="M401" t="s">
        <v>145</v>
      </c>
      <c r="O401" t="s">
        <v>5753</v>
      </c>
      <c r="P401" t="s">
        <v>144</v>
      </c>
      <c r="Q401" t="s">
        <v>144</v>
      </c>
      <c r="V401">
        <v>202.184</v>
      </c>
      <c r="W401">
        <v>202.184</v>
      </c>
      <c r="Y401" t="s">
        <v>5679</v>
      </c>
      <c r="Z401" t="s">
        <v>5687</v>
      </c>
      <c r="AA401" t="s">
        <v>6462</v>
      </c>
      <c r="AB401" t="s">
        <v>6463</v>
      </c>
    </row>
    <row r="402" spans="1:28" hidden="1" x14ac:dyDescent="0.35">
      <c r="A402">
        <v>401</v>
      </c>
      <c r="B402">
        <v>1723.0409999999999</v>
      </c>
      <c r="C402" s="19">
        <v>1723.027</v>
      </c>
      <c r="D402">
        <v>1723.0409999999999</v>
      </c>
      <c r="E402">
        <v>1723.056</v>
      </c>
      <c r="F402">
        <v>6.7361111111111108E-2</v>
      </c>
      <c r="G402" t="s">
        <v>3339</v>
      </c>
      <c r="H402" t="s">
        <v>5752</v>
      </c>
      <c r="I402">
        <v>12</v>
      </c>
      <c r="J402">
        <v>29</v>
      </c>
      <c r="K402">
        <v>19</v>
      </c>
      <c r="L402" t="s">
        <v>145</v>
      </c>
      <c r="M402" t="s">
        <v>145</v>
      </c>
      <c r="O402" t="s">
        <v>5753</v>
      </c>
      <c r="P402" t="s">
        <v>144</v>
      </c>
      <c r="Q402" t="s">
        <v>144</v>
      </c>
      <c r="V402">
        <v>202.137</v>
      </c>
      <c r="W402">
        <v>202.137</v>
      </c>
      <c r="Y402" t="s">
        <v>5679</v>
      </c>
      <c r="Z402" t="s">
        <v>5687</v>
      </c>
      <c r="AA402" t="s">
        <v>6464</v>
      </c>
      <c r="AB402" t="s">
        <v>6465</v>
      </c>
    </row>
    <row r="403" spans="1:28" hidden="1" x14ac:dyDescent="0.35">
      <c r="A403">
        <v>402</v>
      </c>
      <c r="B403">
        <v>1769.8679999999999</v>
      </c>
      <c r="C403" s="19">
        <v>1769.8589999999999</v>
      </c>
      <c r="D403">
        <v>1769.8679999999999</v>
      </c>
      <c r="E403">
        <v>1769.876</v>
      </c>
      <c r="F403">
        <v>6.9444444444444448E-2</v>
      </c>
      <c r="G403" t="s">
        <v>3899</v>
      </c>
      <c r="H403" t="s">
        <v>5672</v>
      </c>
      <c r="J403">
        <v>17</v>
      </c>
      <c r="K403">
        <v>4</v>
      </c>
      <c r="L403" t="s">
        <v>145</v>
      </c>
      <c r="M403" t="s">
        <v>145</v>
      </c>
      <c r="O403" t="s">
        <v>5776</v>
      </c>
      <c r="P403" t="s">
        <v>3712</v>
      </c>
      <c r="V403">
        <v>201.89500000000001</v>
      </c>
      <c r="W403">
        <v>201.89500000000001</v>
      </c>
      <c r="Y403" t="s">
        <v>5674</v>
      </c>
      <c r="Z403" t="s">
        <v>5680</v>
      </c>
      <c r="AA403" t="s">
        <v>6466</v>
      </c>
      <c r="AB403" t="s">
        <v>6467</v>
      </c>
    </row>
    <row r="404" spans="1:28" hidden="1" x14ac:dyDescent="0.35">
      <c r="A404">
        <v>403</v>
      </c>
      <c r="B404">
        <v>1776.5</v>
      </c>
      <c r="C404" s="19">
        <v>1776.4849999999999</v>
      </c>
      <c r="D404">
        <v>1776.5</v>
      </c>
      <c r="E404">
        <v>1776.5139999999999</v>
      </c>
      <c r="F404">
        <v>5.4166666666666669E-2</v>
      </c>
      <c r="G404" t="s">
        <v>3710</v>
      </c>
      <c r="H404" t="s">
        <v>5672</v>
      </c>
      <c r="I404">
        <v>23</v>
      </c>
      <c r="J404">
        <v>30</v>
      </c>
      <c r="K404">
        <v>18</v>
      </c>
      <c r="L404" t="s">
        <v>145</v>
      </c>
      <c r="M404" t="s">
        <v>145</v>
      </c>
      <c r="O404" t="s">
        <v>5785</v>
      </c>
      <c r="P404" t="s">
        <v>3712</v>
      </c>
      <c r="Q404" t="s">
        <v>3712</v>
      </c>
      <c r="V404">
        <v>201.821</v>
      </c>
      <c r="W404">
        <v>201.821</v>
      </c>
      <c r="Y404" t="s">
        <v>5679</v>
      </c>
      <c r="Z404" t="s">
        <v>5687</v>
      </c>
      <c r="AA404" t="s">
        <v>6468</v>
      </c>
      <c r="AB404" t="s">
        <v>6469</v>
      </c>
    </row>
    <row r="405" spans="1:28" hidden="1" x14ac:dyDescent="0.35">
      <c r="A405">
        <v>404</v>
      </c>
      <c r="B405">
        <v>1776.5540000000001</v>
      </c>
      <c r="C405" s="19">
        <v>1776.546</v>
      </c>
      <c r="D405">
        <v>1776.5540000000001</v>
      </c>
      <c r="E405">
        <v>1776.5630000000001</v>
      </c>
      <c r="F405">
        <v>5.2777777777777778E-2</v>
      </c>
      <c r="G405" t="s">
        <v>3710</v>
      </c>
      <c r="H405" t="s">
        <v>5672</v>
      </c>
      <c r="I405">
        <v>19</v>
      </c>
      <c r="J405">
        <v>16</v>
      </c>
      <c r="K405">
        <v>13</v>
      </c>
      <c r="L405" t="s">
        <v>145</v>
      </c>
      <c r="M405" t="s">
        <v>145</v>
      </c>
      <c r="O405" t="s">
        <v>5785</v>
      </c>
      <c r="P405" t="s">
        <v>3712</v>
      </c>
      <c r="Q405" t="s">
        <v>3712</v>
      </c>
      <c r="V405">
        <v>201.821</v>
      </c>
      <c r="W405">
        <v>201.821</v>
      </c>
      <c r="Y405" t="s">
        <v>5679</v>
      </c>
      <c r="Z405" t="s">
        <v>5687</v>
      </c>
      <c r="AA405" t="s">
        <v>6470</v>
      </c>
      <c r="AB405" t="s">
        <v>6471</v>
      </c>
    </row>
    <row r="406" spans="1:28" hidden="1" x14ac:dyDescent="0.35">
      <c r="A406">
        <v>405</v>
      </c>
      <c r="B406">
        <v>1813.43</v>
      </c>
      <c r="C406" s="19">
        <v>1813.4190000000001</v>
      </c>
      <c r="D406">
        <v>1813.43</v>
      </c>
      <c r="E406">
        <v>1813.441</v>
      </c>
      <c r="F406">
        <v>0.52638888888888891</v>
      </c>
      <c r="G406" t="s">
        <v>3339</v>
      </c>
      <c r="H406" t="s">
        <v>5752</v>
      </c>
      <c r="I406">
        <v>16</v>
      </c>
      <c r="J406">
        <v>22</v>
      </c>
      <c r="K406">
        <v>14</v>
      </c>
      <c r="L406" t="s">
        <v>145</v>
      </c>
      <c r="M406" t="s">
        <v>145</v>
      </c>
      <c r="O406" t="s">
        <v>5753</v>
      </c>
      <c r="P406" t="s">
        <v>144</v>
      </c>
      <c r="Q406" t="s">
        <v>144</v>
      </c>
      <c r="V406">
        <v>201.50800000000001</v>
      </c>
      <c r="W406">
        <v>201.50800000000001</v>
      </c>
      <c r="Y406" t="s">
        <v>5679</v>
      </c>
      <c r="Z406" t="s">
        <v>5687</v>
      </c>
      <c r="AA406" t="s">
        <v>6472</v>
      </c>
      <c r="AB406" t="s">
        <v>6473</v>
      </c>
    </row>
    <row r="407" spans="1:28" hidden="1" x14ac:dyDescent="0.35">
      <c r="A407">
        <v>406</v>
      </c>
      <c r="B407">
        <v>1814.635</v>
      </c>
      <c r="C407" s="19">
        <v>1814.6210000000001</v>
      </c>
      <c r="D407">
        <v>1814.635</v>
      </c>
      <c r="E407">
        <v>1814.6489999999999</v>
      </c>
      <c r="F407">
        <v>0.52152777777777781</v>
      </c>
      <c r="G407" t="s">
        <v>3339</v>
      </c>
      <c r="H407" t="s">
        <v>5752</v>
      </c>
      <c r="I407">
        <v>16</v>
      </c>
      <c r="J407">
        <v>28</v>
      </c>
      <c r="K407">
        <v>20</v>
      </c>
      <c r="L407" t="s">
        <v>145</v>
      </c>
      <c r="M407" t="s">
        <v>145</v>
      </c>
      <c r="O407" t="s">
        <v>5753</v>
      </c>
      <c r="P407" t="s">
        <v>144</v>
      </c>
      <c r="Q407" t="s">
        <v>144</v>
      </c>
      <c r="V407">
        <v>201.506</v>
      </c>
      <c r="W407">
        <v>201.506</v>
      </c>
      <c r="Y407" t="s">
        <v>5679</v>
      </c>
      <c r="Z407" t="s">
        <v>5687</v>
      </c>
      <c r="AA407" t="s">
        <v>6474</v>
      </c>
      <c r="AB407" t="s">
        <v>6475</v>
      </c>
    </row>
    <row r="408" spans="1:28" hidden="1" x14ac:dyDescent="0.35">
      <c r="A408">
        <v>407</v>
      </c>
      <c r="B408">
        <v>1817.0540000000001</v>
      </c>
      <c r="C408" s="19">
        <v>1817.0440000000001</v>
      </c>
      <c r="D408">
        <v>1817.0540000000001</v>
      </c>
      <c r="E408">
        <v>1817.0640000000001</v>
      </c>
      <c r="F408">
        <v>0.53333333333333333</v>
      </c>
      <c r="G408" t="s">
        <v>3339</v>
      </c>
      <c r="H408" t="s">
        <v>5752</v>
      </c>
      <c r="I408">
        <v>12</v>
      </c>
      <c r="J408">
        <v>20</v>
      </c>
      <c r="K408">
        <v>18</v>
      </c>
      <c r="L408" t="s">
        <v>145</v>
      </c>
      <c r="M408" t="s">
        <v>145</v>
      </c>
      <c r="O408" t="s">
        <v>5753</v>
      </c>
      <c r="P408" t="s">
        <v>144</v>
      </c>
      <c r="Q408" t="s">
        <v>144</v>
      </c>
      <c r="V408">
        <v>201.51</v>
      </c>
      <c r="W408">
        <v>201.51</v>
      </c>
      <c r="Y408" t="s">
        <v>5679</v>
      </c>
      <c r="Z408" t="s">
        <v>5687</v>
      </c>
      <c r="AA408" t="s">
        <v>6476</v>
      </c>
      <c r="AB408" t="s">
        <v>6477</v>
      </c>
    </row>
    <row r="409" spans="1:28" hidden="1" x14ac:dyDescent="0.35">
      <c r="A409">
        <v>408</v>
      </c>
      <c r="B409">
        <v>1821.8810000000001</v>
      </c>
      <c r="C409" s="19">
        <v>1821.866</v>
      </c>
      <c r="D409">
        <v>1821.8810000000001</v>
      </c>
      <c r="E409">
        <v>1821.896</v>
      </c>
      <c r="F409">
        <v>0.52569444444444446</v>
      </c>
      <c r="G409" t="s">
        <v>3339</v>
      </c>
      <c r="H409" t="s">
        <v>5752</v>
      </c>
      <c r="I409">
        <v>16</v>
      </c>
      <c r="J409">
        <v>30</v>
      </c>
      <c r="K409">
        <v>13</v>
      </c>
      <c r="L409" t="s">
        <v>145</v>
      </c>
      <c r="M409" t="s">
        <v>145</v>
      </c>
      <c r="O409" t="s">
        <v>5753</v>
      </c>
      <c r="P409" t="s">
        <v>144</v>
      </c>
      <c r="Q409" t="s">
        <v>144</v>
      </c>
      <c r="V409">
        <v>201.54</v>
      </c>
      <c r="W409">
        <v>201.54</v>
      </c>
      <c r="Y409" t="s">
        <v>5679</v>
      </c>
      <c r="Z409" t="s">
        <v>5851</v>
      </c>
      <c r="AA409" t="s">
        <v>6478</v>
      </c>
      <c r="AB409" t="s">
        <v>6479</v>
      </c>
    </row>
    <row r="410" spans="1:28" hidden="1" x14ac:dyDescent="0.35">
      <c r="A410">
        <v>409</v>
      </c>
      <c r="B410">
        <v>1830.4090000000001</v>
      </c>
      <c r="C410" s="19">
        <v>1830.405</v>
      </c>
      <c r="D410">
        <v>1830.4090000000001</v>
      </c>
      <c r="E410">
        <v>1830.414</v>
      </c>
      <c r="F410">
        <v>0.12361111111111112</v>
      </c>
      <c r="G410" t="s">
        <v>3339</v>
      </c>
      <c r="H410" t="s">
        <v>5677</v>
      </c>
      <c r="I410">
        <v>17</v>
      </c>
      <c r="J410">
        <v>9</v>
      </c>
      <c r="K410">
        <v>12</v>
      </c>
      <c r="L410" t="s">
        <v>145</v>
      </c>
      <c r="M410" t="s">
        <v>145</v>
      </c>
      <c r="O410" t="s">
        <v>5753</v>
      </c>
      <c r="P410" t="s">
        <v>144</v>
      </c>
      <c r="Q410" t="s">
        <v>144</v>
      </c>
      <c r="V410">
        <v>201.61600000000001</v>
      </c>
      <c r="W410">
        <v>201.61600000000001</v>
      </c>
      <c r="Y410" t="s">
        <v>5679</v>
      </c>
      <c r="Z410" t="s">
        <v>5684</v>
      </c>
      <c r="AA410" t="s">
        <v>6480</v>
      </c>
      <c r="AB410" t="s">
        <v>6481</v>
      </c>
    </row>
    <row r="411" spans="1:28" x14ac:dyDescent="0.35">
      <c r="A411">
        <v>410</v>
      </c>
      <c r="B411">
        <v>1845.723</v>
      </c>
      <c r="C411" s="19">
        <v>1845.7190000000001</v>
      </c>
      <c r="D411">
        <v>1845.723</v>
      </c>
      <c r="E411">
        <v>1845.7270000000001</v>
      </c>
      <c r="F411">
        <v>0.2986111111111111</v>
      </c>
      <c r="G411" t="s">
        <v>3290</v>
      </c>
      <c r="H411" t="s">
        <v>5677</v>
      </c>
      <c r="I411">
        <v>11</v>
      </c>
      <c r="J411">
        <v>9</v>
      </c>
      <c r="K411">
        <v>6</v>
      </c>
      <c r="L411" t="s">
        <v>145</v>
      </c>
      <c r="M411" t="s">
        <v>145</v>
      </c>
      <c r="O411" t="s">
        <v>5678</v>
      </c>
      <c r="P411" t="s">
        <v>144</v>
      </c>
      <c r="Q411" t="s">
        <v>144</v>
      </c>
      <c r="V411">
        <v>201.53</v>
      </c>
      <c r="W411">
        <v>201.53</v>
      </c>
      <c r="Y411" t="s">
        <v>5679</v>
      </c>
      <c r="Z411" t="s">
        <v>5690</v>
      </c>
      <c r="AA411" t="s">
        <v>6482</v>
      </c>
      <c r="AB411" t="s">
        <v>6483</v>
      </c>
    </row>
    <row r="412" spans="1:28" hidden="1" x14ac:dyDescent="0.35">
      <c r="A412">
        <v>411</v>
      </c>
      <c r="B412">
        <v>1867.395</v>
      </c>
      <c r="C412" s="19">
        <v>1867.3610000000001</v>
      </c>
      <c r="D412">
        <v>1867.395</v>
      </c>
      <c r="E412">
        <v>1867.4280000000001</v>
      </c>
      <c r="F412">
        <v>7.3611111111111113E-2</v>
      </c>
      <c r="G412" t="s">
        <v>3907</v>
      </c>
      <c r="H412" t="s">
        <v>5672</v>
      </c>
      <c r="J412">
        <v>67</v>
      </c>
      <c r="K412">
        <v>72</v>
      </c>
      <c r="L412" t="s">
        <v>145</v>
      </c>
      <c r="M412" t="s">
        <v>145</v>
      </c>
      <c r="O412" t="s">
        <v>6484</v>
      </c>
      <c r="P412" t="s">
        <v>3712</v>
      </c>
      <c r="T412">
        <v>0.5</v>
      </c>
      <c r="V412">
        <v>201.45400000000001</v>
      </c>
      <c r="W412">
        <v>201.45400000000001</v>
      </c>
      <c r="Y412" t="s">
        <v>5771</v>
      </c>
      <c r="AA412" t="s">
        <v>6485</v>
      </c>
      <c r="AB412" t="s">
        <v>6486</v>
      </c>
    </row>
    <row r="413" spans="1:28" hidden="1" x14ac:dyDescent="0.35">
      <c r="A413">
        <v>412</v>
      </c>
      <c r="B413">
        <v>1900.0640000000001</v>
      </c>
      <c r="C413" s="19">
        <v>1900.059</v>
      </c>
      <c r="D413">
        <v>1900.0640000000001</v>
      </c>
      <c r="E413">
        <v>1900.068</v>
      </c>
      <c r="F413">
        <v>0.38750000000000001</v>
      </c>
      <c r="G413" t="s">
        <v>3339</v>
      </c>
      <c r="H413" t="s">
        <v>5752</v>
      </c>
      <c r="I413">
        <v>15</v>
      </c>
      <c r="J413">
        <v>9</v>
      </c>
      <c r="K413">
        <v>11</v>
      </c>
      <c r="L413" t="s">
        <v>145</v>
      </c>
      <c r="M413" t="s">
        <v>145</v>
      </c>
      <c r="O413" t="s">
        <v>5753</v>
      </c>
      <c r="P413" t="s">
        <v>144</v>
      </c>
      <c r="Q413" t="s">
        <v>144</v>
      </c>
      <c r="V413">
        <v>201.398</v>
      </c>
      <c r="W413">
        <v>201.398</v>
      </c>
      <c r="Y413" t="s">
        <v>5679</v>
      </c>
      <c r="Z413" t="s">
        <v>5684</v>
      </c>
      <c r="AA413" t="s">
        <v>6487</v>
      </c>
      <c r="AB413" t="s">
        <v>6488</v>
      </c>
    </row>
    <row r="414" spans="1:28" hidden="1" x14ac:dyDescent="0.35">
      <c r="A414">
        <v>413</v>
      </c>
      <c r="B414">
        <v>1911.625</v>
      </c>
      <c r="C414" s="19">
        <v>1911.6189999999999</v>
      </c>
      <c r="D414">
        <v>1911.625</v>
      </c>
      <c r="E414">
        <v>1911.6320000000001</v>
      </c>
      <c r="F414">
        <v>0.39374999999999999</v>
      </c>
      <c r="G414" t="s">
        <v>3339</v>
      </c>
      <c r="H414" t="s">
        <v>5677</v>
      </c>
      <c r="I414">
        <v>14</v>
      </c>
      <c r="J414">
        <v>12</v>
      </c>
      <c r="K414">
        <v>10</v>
      </c>
      <c r="L414" t="s">
        <v>145</v>
      </c>
      <c r="M414" t="s">
        <v>145</v>
      </c>
      <c r="O414" t="s">
        <v>5753</v>
      </c>
      <c r="P414" t="e">
        <v>#NAME?</v>
      </c>
      <c r="Q414" t="e">
        <v>#NAME?</v>
      </c>
      <c r="V414">
        <v>201.44</v>
      </c>
      <c r="W414">
        <v>201.44</v>
      </c>
      <c r="Y414" t="s">
        <v>5679</v>
      </c>
      <c r="Z414" t="s">
        <v>5687</v>
      </c>
      <c r="AA414" t="s">
        <v>6489</v>
      </c>
      <c r="AB414" t="s">
        <v>6490</v>
      </c>
    </row>
    <row r="415" spans="1:28" hidden="1" x14ac:dyDescent="0.35">
      <c r="A415">
        <v>414</v>
      </c>
      <c r="B415">
        <v>1921.528</v>
      </c>
      <c r="C415" s="19">
        <v>1921.5129999999999</v>
      </c>
      <c r="D415">
        <v>1921.528</v>
      </c>
      <c r="E415">
        <v>1921.5440000000001</v>
      </c>
      <c r="F415">
        <v>0.50069444444444444</v>
      </c>
      <c r="G415" t="s">
        <v>3339</v>
      </c>
      <c r="H415" t="s">
        <v>5752</v>
      </c>
      <c r="I415">
        <v>16</v>
      </c>
      <c r="J415">
        <v>32</v>
      </c>
      <c r="K415">
        <v>19</v>
      </c>
      <c r="L415" t="s">
        <v>145</v>
      </c>
      <c r="M415" t="s">
        <v>145</v>
      </c>
      <c r="O415" t="s">
        <v>5753</v>
      </c>
      <c r="P415" t="s">
        <v>144</v>
      </c>
      <c r="Q415" t="s">
        <v>144</v>
      </c>
      <c r="V415">
        <v>201.52799999999999</v>
      </c>
      <c r="W415">
        <v>201.52799999999999</v>
      </c>
      <c r="Y415" t="s">
        <v>5679</v>
      </c>
      <c r="Z415" t="s">
        <v>5687</v>
      </c>
      <c r="AA415" t="s">
        <v>6491</v>
      </c>
      <c r="AB415" t="s">
        <v>6492</v>
      </c>
    </row>
    <row r="416" spans="1:28" hidden="1" x14ac:dyDescent="0.35">
      <c r="A416">
        <v>415</v>
      </c>
      <c r="B416">
        <v>1930.9480000000001</v>
      </c>
      <c r="C416" s="19">
        <v>1930.944</v>
      </c>
      <c r="D416">
        <v>1930.9480000000001</v>
      </c>
      <c r="E416">
        <v>1930.951</v>
      </c>
      <c r="F416">
        <v>0.41666666666666669</v>
      </c>
      <c r="G416" t="s">
        <v>3710</v>
      </c>
      <c r="H416" t="s">
        <v>5672</v>
      </c>
      <c r="I416">
        <v>13</v>
      </c>
      <c r="J416">
        <v>7</v>
      </c>
      <c r="K416">
        <v>6</v>
      </c>
      <c r="L416" t="s">
        <v>145</v>
      </c>
      <c r="M416" t="s">
        <v>145</v>
      </c>
      <c r="O416" t="s">
        <v>5800</v>
      </c>
      <c r="P416" t="s">
        <v>3712</v>
      </c>
      <c r="Q416" t="s">
        <v>3712</v>
      </c>
      <c r="V416">
        <v>201.53</v>
      </c>
      <c r="W416">
        <v>201.53</v>
      </c>
      <c r="Y416" t="s">
        <v>5679</v>
      </c>
      <c r="Z416" t="s">
        <v>5690</v>
      </c>
      <c r="AA416" t="s">
        <v>6493</v>
      </c>
      <c r="AB416" t="s">
        <v>6494</v>
      </c>
    </row>
    <row r="417" spans="1:28" hidden="1" x14ac:dyDescent="0.35">
      <c r="A417">
        <v>416</v>
      </c>
      <c r="B417">
        <v>1972.732</v>
      </c>
      <c r="C417" s="19">
        <v>1972.7180000000001</v>
      </c>
      <c r="D417">
        <v>1972.732</v>
      </c>
      <c r="E417">
        <v>1972.7449999999999</v>
      </c>
      <c r="F417">
        <v>0.29722222222222222</v>
      </c>
      <c r="G417" t="s">
        <v>3339</v>
      </c>
      <c r="H417" t="s">
        <v>5752</v>
      </c>
      <c r="I417">
        <v>12</v>
      </c>
      <c r="J417">
        <v>27</v>
      </c>
      <c r="K417">
        <v>16</v>
      </c>
      <c r="L417" t="s">
        <v>145</v>
      </c>
      <c r="M417" t="s">
        <v>145</v>
      </c>
      <c r="O417" t="s">
        <v>5753</v>
      </c>
      <c r="P417" t="s">
        <v>144</v>
      </c>
      <c r="Q417" t="s">
        <v>144</v>
      </c>
      <c r="V417">
        <v>201.81299999999999</v>
      </c>
      <c r="W417">
        <v>201.81299999999999</v>
      </c>
      <c r="Y417" t="s">
        <v>5679</v>
      </c>
      <c r="Z417" t="s">
        <v>5687</v>
      </c>
      <c r="AA417" t="s">
        <v>6495</v>
      </c>
      <c r="AB417" t="s">
        <v>6496</v>
      </c>
    </row>
    <row r="418" spans="1:28" hidden="1" x14ac:dyDescent="0.35">
      <c r="A418">
        <v>417</v>
      </c>
      <c r="B418">
        <v>1973.914</v>
      </c>
      <c r="C418" s="19">
        <v>1973.9010000000001</v>
      </c>
      <c r="D418">
        <v>1973.914</v>
      </c>
      <c r="E418">
        <v>1973.9269999999999</v>
      </c>
      <c r="F418">
        <v>0.30138888888888887</v>
      </c>
      <c r="G418" t="s">
        <v>3339</v>
      </c>
      <c r="H418" t="s">
        <v>5752</v>
      </c>
      <c r="I418">
        <v>14</v>
      </c>
      <c r="J418">
        <v>26</v>
      </c>
      <c r="K418">
        <v>13</v>
      </c>
      <c r="L418" t="s">
        <v>145</v>
      </c>
      <c r="M418" t="s">
        <v>145</v>
      </c>
      <c r="O418" t="s">
        <v>5753</v>
      </c>
      <c r="P418" t="s">
        <v>144</v>
      </c>
      <c r="Q418" t="s">
        <v>144</v>
      </c>
      <c r="V418">
        <v>201.82</v>
      </c>
      <c r="W418">
        <v>201.82</v>
      </c>
      <c r="Y418" t="s">
        <v>5679</v>
      </c>
      <c r="Z418" t="s">
        <v>5851</v>
      </c>
      <c r="AA418" t="s">
        <v>6497</v>
      </c>
      <c r="AB418" t="s">
        <v>6498</v>
      </c>
    </row>
    <row r="419" spans="1:28" hidden="1" x14ac:dyDescent="0.35">
      <c r="A419">
        <v>418</v>
      </c>
      <c r="B419">
        <v>1975.1320000000001</v>
      </c>
      <c r="C419" s="19">
        <v>1975.1130000000001</v>
      </c>
      <c r="D419">
        <v>1975.1320000000001</v>
      </c>
      <c r="E419">
        <v>1975.152</v>
      </c>
      <c r="F419">
        <v>0.29791666666666666</v>
      </c>
      <c r="G419" t="s">
        <v>3339</v>
      </c>
      <c r="H419" t="s">
        <v>5752</v>
      </c>
      <c r="I419">
        <v>13</v>
      </c>
      <c r="J419">
        <v>39</v>
      </c>
      <c r="K419">
        <v>16</v>
      </c>
      <c r="L419" t="s">
        <v>145</v>
      </c>
      <c r="M419" t="s">
        <v>145</v>
      </c>
      <c r="O419" t="s">
        <v>5753</v>
      </c>
      <c r="P419" t="s">
        <v>144</v>
      </c>
      <c r="Q419" t="s">
        <v>144</v>
      </c>
      <c r="V419">
        <v>201.82499999999999</v>
      </c>
      <c r="W419">
        <v>201.82499999999999</v>
      </c>
      <c r="Y419" t="s">
        <v>5679</v>
      </c>
      <c r="Z419" t="s">
        <v>5851</v>
      </c>
      <c r="AA419" t="s">
        <v>6499</v>
      </c>
      <c r="AB419" t="s">
        <v>6500</v>
      </c>
    </row>
    <row r="420" spans="1:28" hidden="1" x14ac:dyDescent="0.35">
      <c r="A420">
        <v>419</v>
      </c>
      <c r="B420">
        <v>1976.386</v>
      </c>
      <c r="C420" s="19">
        <v>1976.375</v>
      </c>
      <c r="D420">
        <v>1976.386</v>
      </c>
      <c r="E420">
        <v>1976.3969999999999</v>
      </c>
      <c r="F420">
        <v>0.29722222222222222</v>
      </c>
      <c r="G420" t="s">
        <v>3339</v>
      </c>
      <c r="H420" t="s">
        <v>5752</v>
      </c>
      <c r="I420">
        <v>18</v>
      </c>
      <c r="J420">
        <v>22</v>
      </c>
      <c r="K420">
        <v>12</v>
      </c>
      <c r="L420" t="s">
        <v>145</v>
      </c>
      <c r="M420" t="s">
        <v>145</v>
      </c>
      <c r="O420" t="s">
        <v>5753</v>
      </c>
      <c r="P420" t="s">
        <v>144</v>
      </c>
      <c r="Q420" t="s">
        <v>144</v>
      </c>
      <c r="V420">
        <v>201.833</v>
      </c>
      <c r="W420">
        <v>201.833</v>
      </c>
      <c r="Y420" t="s">
        <v>5679</v>
      </c>
      <c r="Z420" t="s">
        <v>5687</v>
      </c>
      <c r="AA420" t="s">
        <v>6501</v>
      </c>
      <c r="AB420" t="s">
        <v>6502</v>
      </c>
    </row>
    <row r="421" spans="1:28" hidden="1" x14ac:dyDescent="0.35">
      <c r="A421">
        <v>420</v>
      </c>
      <c r="B421">
        <v>1977.6310000000001</v>
      </c>
      <c r="C421" s="19">
        <v>1977.614</v>
      </c>
      <c r="D421">
        <v>1977.6310000000001</v>
      </c>
      <c r="E421">
        <v>1977.6479999999999</v>
      </c>
      <c r="F421">
        <v>0.29583333333333334</v>
      </c>
      <c r="G421" t="s">
        <v>3339</v>
      </c>
      <c r="H421" t="s">
        <v>5752</v>
      </c>
      <c r="I421">
        <v>13</v>
      </c>
      <c r="J421">
        <v>34</v>
      </c>
      <c r="K421">
        <v>25</v>
      </c>
      <c r="L421" t="s">
        <v>145</v>
      </c>
      <c r="M421" t="s">
        <v>145</v>
      </c>
      <c r="O421" t="s">
        <v>5753</v>
      </c>
      <c r="P421" t="s">
        <v>144</v>
      </c>
      <c r="Q421" t="s">
        <v>144</v>
      </c>
      <c r="V421">
        <v>201.84299999999999</v>
      </c>
      <c r="W421">
        <v>201.84299999999999</v>
      </c>
      <c r="Y421" t="s">
        <v>5679</v>
      </c>
      <c r="Z421" t="s">
        <v>5687</v>
      </c>
      <c r="AA421" t="s">
        <v>6503</v>
      </c>
      <c r="AB421" t="s">
        <v>6504</v>
      </c>
    </row>
    <row r="422" spans="1:28" hidden="1" x14ac:dyDescent="0.35">
      <c r="A422">
        <v>421</v>
      </c>
      <c r="B422">
        <v>1978.874</v>
      </c>
      <c r="C422" s="19">
        <v>1978.856</v>
      </c>
      <c r="D422">
        <v>1978.874</v>
      </c>
      <c r="E422">
        <v>1978.8920000000001</v>
      </c>
      <c r="F422">
        <v>0.30069444444444443</v>
      </c>
      <c r="G422" t="s">
        <v>3339</v>
      </c>
      <c r="H422" t="s">
        <v>5752</v>
      </c>
      <c r="I422">
        <v>17</v>
      </c>
      <c r="J422">
        <v>36</v>
      </c>
      <c r="K422">
        <v>24</v>
      </c>
      <c r="L422" t="s">
        <v>145</v>
      </c>
      <c r="M422" t="s">
        <v>145</v>
      </c>
      <c r="O422" t="s">
        <v>5753</v>
      </c>
      <c r="P422" t="s">
        <v>144</v>
      </c>
      <c r="Q422" t="s">
        <v>144</v>
      </c>
      <c r="V422">
        <v>201.857</v>
      </c>
      <c r="W422">
        <v>201.857</v>
      </c>
      <c r="Y422" t="s">
        <v>5679</v>
      </c>
      <c r="Z422" t="s">
        <v>5687</v>
      </c>
      <c r="AA422" t="s">
        <v>6505</v>
      </c>
      <c r="AB422" t="s">
        <v>6506</v>
      </c>
    </row>
    <row r="423" spans="1:28" hidden="1" x14ac:dyDescent="0.35">
      <c r="A423">
        <v>422</v>
      </c>
      <c r="B423">
        <v>2058.3069999999998</v>
      </c>
      <c r="C423" s="19">
        <v>2058.3029999999999</v>
      </c>
      <c r="D423">
        <v>2058.3069999999998</v>
      </c>
      <c r="E423">
        <v>2058.3110000000001</v>
      </c>
      <c r="F423">
        <v>7.7777777777777779E-2</v>
      </c>
      <c r="G423" t="s">
        <v>3899</v>
      </c>
      <c r="H423" t="s">
        <v>5672</v>
      </c>
      <c r="J423">
        <v>8</v>
      </c>
      <c r="K423">
        <v>19</v>
      </c>
      <c r="L423" t="s">
        <v>145</v>
      </c>
      <c r="M423" t="s">
        <v>145</v>
      </c>
      <c r="O423" t="s">
        <v>5776</v>
      </c>
      <c r="P423" t="s">
        <v>3712</v>
      </c>
      <c r="V423">
        <v>201.87100000000001</v>
      </c>
      <c r="W423">
        <v>201.87100000000001</v>
      </c>
      <c r="Y423" t="s">
        <v>5674</v>
      </c>
      <c r="Z423" t="s">
        <v>5684</v>
      </c>
      <c r="AA423" t="s">
        <v>6507</v>
      </c>
      <c r="AB423" t="s">
        <v>6508</v>
      </c>
    </row>
    <row r="424" spans="1:28" hidden="1" x14ac:dyDescent="0.35">
      <c r="A424">
        <v>423</v>
      </c>
      <c r="B424">
        <v>2058.3980000000001</v>
      </c>
      <c r="C424" s="19">
        <v>2058.3870000000002</v>
      </c>
      <c r="D424">
        <v>2058.3980000000001</v>
      </c>
      <c r="E424">
        <v>2058.4090000000001</v>
      </c>
      <c r="F424">
        <v>7.7083333333333337E-2</v>
      </c>
      <c r="G424" t="s">
        <v>3899</v>
      </c>
      <c r="H424" t="s">
        <v>5672</v>
      </c>
      <c r="J424">
        <v>21</v>
      </c>
      <c r="K424">
        <v>18</v>
      </c>
      <c r="L424" t="s">
        <v>145</v>
      </c>
      <c r="M424" t="s">
        <v>145</v>
      </c>
      <c r="O424" t="s">
        <v>5776</v>
      </c>
      <c r="P424" t="s">
        <v>3712</v>
      </c>
      <c r="V424">
        <v>201.87100000000001</v>
      </c>
      <c r="W424">
        <v>201.87100000000001</v>
      </c>
      <c r="Y424" t="s">
        <v>5679</v>
      </c>
      <c r="Z424" t="s">
        <v>5687</v>
      </c>
      <c r="AA424" t="s">
        <v>6509</v>
      </c>
      <c r="AB424" t="s">
        <v>6510</v>
      </c>
    </row>
    <row r="425" spans="1:28" hidden="1" x14ac:dyDescent="0.35">
      <c r="A425">
        <v>424</v>
      </c>
      <c r="B425">
        <v>2062.8009999999999</v>
      </c>
      <c r="C425" s="19">
        <v>2062.7649999999999</v>
      </c>
      <c r="D425">
        <v>2062.8009999999999</v>
      </c>
      <c r="E425">
        <v>2062.8359999999998</v>
      </c>
      <c r="F425">
        <v>0.13750000000000001</v>
      </c>
      <c r="G425" t="s">
        <v>3502</v>
      </c>
      <c r="H425" t="s">
        <v>5672</v>
      </c>
      <c r="J425">
        <v>71</v>
      </c>
      <c r="K425">
        <v>61</v>
      </c>
      <c r="L425" t="s">
        <v>145</v>
      </c>
      <c r="M425" t="s">
        <v>145</v>
      </c>
      <c r="P425" t="s">
        <v>144</v>
      </c>
      <c r="T425">
        <v>0.9</v>
      </c>
      <c r="V425">
        <v>201.875</v>
      </c>
      <c r="W425">
        <v>201.875</v>
      </c>
      <c r="Y425" t="s">
        <v>5771</v>
      </c>
      <c r="AA425" t="s">
        <v>6511</v>
      </c>
      <c r="AB425" t="s">
        <v>6512</v>
      </c>
    </row>
    <row r="426" spans="1:28" x14ac:dyDescent="0.35">
      <c r="A426">
        <v>425</v>
      </c>
      <c r="B426">
        <v>2069.0830000000001</v>
      </c>
      <c r="C426" s="19">
        <v>2069.076</v>
      </c>
      <c r="D426">
        <v>2069.0830000000001</v>
      </c>
      <c r="E426">
        <v>2069.09</v>
      </c>
      <c r="F426">
        <v>0.32291666666666669</v>
      </c>
      <c r="G426" t="s">
        <v>3290</v>
      </c>
      <c r="H426" t="s">
        <v>5677</v>
      </c>
      <c r="I426">
        <v>16</v>
      </c>
      <c r="J426">
        <v>14</v>
      </c>
      <c r="K426">
        <v>9</v>
      </c>
      <c r="L426" t="s">
        <v>145</v>
      </c>
      <c r="M426" t="s">
        <v>145</v>
      </c>
      <c r="O426" t="s">
        <v>5678</v>
      </c>
      <c r="P426" t="s">
        <v>144</v>
      </c>
      <c r="Q426" t="s">
        <v>144</v>
      </c>
      <c r="V426">
        <v>201.88399999999999</v>
      </c>
      <c r="W426">
        <v>201.88399999999999</v>
      </c>
      <c r="Y426" t="s">
        <v>5679</v>
      </c>
      <c r="Z426" t="s">
        <v>5680</v>
      </c>
      <c r="AA426" t="s">
        <v>6513</v>
      </c>
      <c r="AB426" t="s">
        <v>6514</v>
      </c>
    </row>
    <row r="427" spans="1:28" x14ac:dyDescent="0.35">
      <c r="A427">
        <v>426</v>
      </c>
      <c r="B427">
        <v>2069.2040000000002</v>
      </c>
      <c r="C427" s="19">
        <v>2069.1880000000001</v>
      </c>
      <c r="D427">
        <v>2069.2040000000002</v>
      </c>
      <c r="E427">
        <v>2069.2190000000001</v>
      </c>
      <c r="F427">
        <v>0.2076388888888889</v>
      </c>
      <c r="G427" t="s">
        <v>3290</v>
      </c>
      <c r="H427" t="s">
        <v>5677</v>
      </c>
      <c r="I427">
        <v>16</v>
      </c>
      <c r="J427">
        <v>31</v>
      </c>
      <c r="K427">
        <v>25</v>
      </c>
      <c r="L427" t="s">
        <v>145</v>
      </c>
      <c r="M427" t="s">
        <v>145</v>
      </c>
      <c r="O427" t="s">
        <v>5683</v>
      </c>
      <c r="P427" t="s">
        <v>144</v>
      </c>
      <c r="Q427" t="s">
        <v>144</v>
      </c>
      <c r="V427">
        <v>201.88499999999999</v>
      </c>
      <c r="W427">
        <v>201.88499999999999</v>
      </c>
      <c r="Y427" t="s">
        <v>5679</v>
      </c>
      <c r="Z427" t="s">
        <v>5687</v>
      </c>
      <c r="AA427" t="s">
        <v>6515</v>
      </c>
      <c r="AB427" t="s">
        <v>6516</v>
      </c>
    </row>
    <row r="428" spans="1:28" x14ac:dyDescent="0.35">
      <c r="A428">
        <v>427</v>
      </c>
      <c r="B428">
        <v>2069.9870000000001</v>
      </c>
      <c r="C428" s="19">
        <v>2069.9810000000002</v>
      </c>
      <c r="D428">
        <v>2069.9870000000001</v>
      </c>
      <c r="E428">
        <v>2069.9920000000002</v>
      </c>
      <c r="F428">
        <v>0.20833333333333334</v>
      </c>
      <c r="G428" t="s">
        <v>3290</v>
      </c>
      <c r="H428" t="s">
        <v>5677</v>
      </c>
      <c r="I428">
        <v>14</v>
      </c>
      <c r="J428">
        <v>11</v>
      </c>
      <c r="K428">
        <v>9</v>
      </c>
      <c r="L428" t="s">
        <v>145</v>
      </c>
      <c r="M428" t="s">
        <v>145</v>
      </c>
      <c r="O428" t="s">
        <v>5678</v>
      </c>
      <c r="P428" t="s">
        <v>144</v>
      </c>
      <c r="Q428" t="s">
        <v>144</v>
      </c>
      <c r="V428">
        <v>201.886</v>
      </c>
      <c r="W428">
        <v>201.886</v>
      </c>
      <c r="Y428" t="s">
        <v>5679</v>
      </c>
      <c r="Z428" t="s">
        <v>5680</v>
      </c>
      <c r="AA428" t="s">
        <v>6517</v>
      </c>
      <c r="AB428" t="s">
        <v>6518</v>
      </c>
    </row>
    <row r="429" spans="1:28" x14ac:dyDescent="0.35">
      <c r="A429">
        <v>428</v>
      </c>
      <c r="B429">
        <v>2070.92</v>
      </c>
      <c r="C429" s="19">
        <v>2070.915</v>
      </c>
      <c r="D429">
        <v>2070.92</v>
      </c>
      <c r="E429">
        <v>2070.9259999999999</v>
      </c>
      <c r="F429">
        <v>0.1736111111111111</v>
      </c>
      <c r="G429" t="s">
        <v>3290</v>
      </c>
      <c r="H429" t="s">
        <v>5677</v>
      </c>
      <c r="I429">
        <v>12</v>
      </c>
      <c r="J429">
        <v>11</v>
      </c>
      <c r="K429">
        <v>9</v>
      </c>
      <c r="L429" t="s">
        <v>145</v>
      </c>
      <c r="M429" t="s">
        <v>145</v>
      </c>
      <c r="O429" t="s">
        <v>5678</v>
      </c>
      <c r="P429" t="s">
        <v>144</v>
      </c>
      <c r="Q429" t="s">
        <v>144</v>
      </c>
      <c r="V429">
        <v>201.88800000000001</v>
      </c>
      <c r="W429">
        <v>201.88800000000001</v>
      </c>
      <c r="Y429" t="s">
        <v>5679</v>
      </c>
      <c r="Z429" t="s">
        <v>5680</v>
      </c>
      <c r="AA429" t="s">
        <v>6519</v>
      </c>
      <c r="AB429" t="s">
        <v>6520</v>
      </c>
    </row>
    <row r="430" spans="1:28" hidden="1" x14ac:dyDescent="0.35">
      <c r="A430">
        <v>429</v>
      </c>
      <c r="B430">
        <v>2076.0309999999999</v>
      </c>
      <c r="C430" s="19">
        <v>2076.0219999999999</v>
      </c>
      <c r="D430">
        <v>2076.0309999999999</v>
      </c>
      <c r="E430">
        <v>2076.0390000000002</v>
      </c>
      <c r="F430">
        <v>0.51041666666666663</v>
      </c>
      <c r="G430" t="s">
        <v>3339</v>
      </c>
      <c r="H430" t="s">
        <v>5677</v>
      </c>
      <c r="I430">
        <v>13</v>
      </c>
      <c r="J430">
        <v>17</v>
      </c>
      <c r="K430">
        <v>18</v>
      </c>
      <c r="L430" t="s">
        <v>145</v>
      </c>
      <c r="M430" t="s">
        <v>145</v>
      </c>
      <c r="O430" t="s">
        <v>5753</v>
      </c>
      <c r="P430" t="s">
        <v>144</v>
      </c>
      <c r="Q430" t="s">
        <v>144</v>
      </c>
      <c r="V430">
        <v>201.90299999999999</v>
      </c>
      <c r="W430">
        <v>201.90299999999999</v>
      </c>
      <c r="Y430" t="s">
        <v>5679</v>
      </c>
      <c r="Z430" t="s">
        <v>5687</v>
      </c>
      <c r="AA430" t="s">
        <v>6521</v>
      </c>
      <c r="AB430" t="s">
        <v>6522</v>
      </c>
    </row>
    <row r="431" spans="1:28" hidden="1" x14ac:dyDescent="0.35">
      <c r="A431">
        <v>430</v>
      </c>
      <c r="B431">
        <v>2132.7240000000002</v>
      </c>
      <c r="C431" s="19">
        <v>2132.6869999999999</v>
      </c>
      <c r="D431">
        <v>2132.7240000000002</v>
      </c>
      <c r="E431">
        <v>2132.7600000000002</v>
      </c>
      <c r="F431">
        <v>0.27083333333333331</v>
      </c>
      <c r="G431" t="s">
        <v>3502</v>
      </c>
      <c r="H431" t="s">
        <v>5672</v>
      </c>
      <c r="J431">
        <v>73</v>
      </c>
      <c r="K431">
        <v>65</v>
      </c>
      <c r="L431" t="s">
        <v>145</v>
      </c>
      <c r="M431" t="s">
        <v>145</v>
      </c>
      <c r="P431" t="s">
        <v>144</v>
      </c>
      <c r="T431">
        <v>0.5</v>
      </c>
      <c r="V431">
        <v>201.851</v>
      </c>
      <c r="W431">
        <v>201.851</v>
      </c>
      <c r="Y431" t="s">
        <v>5771</v>
      </c>
      <c r="AA431" t="s">
        <v>6523</v>
      </c>
      <c r="AB431" t="s">
        <v>6524</v>
      </c>
    </row>
    <row r="432" spans="1:28" hidden="1" x14ac:dyDescent="0.35">
      <c r="A432">
        <v>431</v>
      </c>
      <c r="B432">
        <v>2135.1260000000002</v>
      </c>
      <c r="C432" s="19">
        <v>2135.0889999999999</v>
      </c>
      <c r="D432">
        <v>2135.1260000000002</v>
      </c>
      <c r="E432">
        <v>2135.163</v>
      </c>
      <c r="F432">
        <v>0.27916666666666667</v>
      </c>
      <c r="G432" t="s">
        <v>3502</v>
      </c>
      <c r="H432" t="s">
        <v>5672</v>
      </c>
      <c r="J432">
        <v>74</v>
      </c>
      <c r="K432">
        <v>57</v>
      </c>
      <c r="L432" t="s">
        <v>145</v>
      </c>
      <c r="M432" t="s">
        <v>145</v>
      </c>
      <c r="P432" t="s">
        <v>2905</v>
      </c>
      <c r="T432">
        <v>0.6</v>
      </c>
      <c r="V432">
        <v>201.84100000000001</v>
      </c>
      <c r="W432">
        <v>201.84100000000001</v>
      </c>
      <c r="Y432" t="s">
        <v>5771</v>
      </c>
      <c r="AA432" t="s">
        <v>6525</v>
      </c>
      <c r="AB432" t="s">
        <v>6526</v>
      </c>
    </row>
    <row r="433" spans="1:28" hidden="1" x14ac:dyDescent="0.35">
      <c r="A433">
        <v>432</v>
      </c>
      <c r="B433">
        <v>2200.9450000000002</v>
      </c>
      <c r="C433" s="19">
        <v>2200.9389999999999</v>
      </c>
      <c r="D433">
        <v>2200.9450000000002</v>
      </c>
      <c r="E433">
        <v>2200.951</v>
      </c>
      <c r="F433">
        <v>0.35555555555555557</v>
      </c>
      <c r="G433" t="s">
        <v>3339</v>
      </c>
      <c r="H433" t="s">
        <v>5752</v>
      </c>
      <c r="I433">
        <v>14</v>
      </c>
      <c r="J433">
        <v>12</v>
      </c>
      <c r="K433">
        <v>11</v>
      </c>
      <c r="L433" t="s">
        <v>145</v>
      </c>
      <c r="M433" t="s">
        <v>145</v>
      </c>
      <c r="O433" t="s">
        <v>5753</v>
      </c>
      <c r="P433" t="s">
        <v>144</v>
      </c>
      <c r="Q433" t="s">
        <v>144</v>
      </c>
      <c r="V433">
        <v>201.68799999999999</v>
      </c>
      <c r="W433">
        <v>201.68799999999999</v>
      </c>
      <c r="Y433" t="s">
        <v>5679</v>
      </c>
      <c r="Z433" t="s">
        <v>5687</v>
      </c>
      <c r="AA433" t="s">
        <v>6527</v>
      </c>
      <c r="AB433" t="s">
        <v>6528</v>
      </c>
    </row>
    <row r="434" spans="1:28" hidden="1" x14ac:dyDescent="0.35">
      <c r="A434">
        <v>433</v>
      </c>
      <c r="B434">
        <v>2202.739</v>
      </c>
      <c r="C434" s="19">
        <v>2202.7359999999999</v>
      </c>
      <c r="D434">
        <v>2202.739</v>
      </c>
      <c r="E434">
        <v>2202.7429999999999</v>
      </c>
      <c r="F434">
        <v>5.0694444444444445E-2</v>
      </c>
      <c r="G434" t="s">
        <v>3899</v>
      </c>
      <c r="H434" t="s">
        <v>5672</v>
      </c>
      <c r="J434">
        <v>8</v>
      </c>
      <c r="K434">
        <v>3</v>
      </c>
      <c r="L434" t="s">
        <v>145</v>
      </c>
      <c r="M434" t="s">
        <v>145</v>
      </c>
      <c r="O434" t="s">
        <v>5776</v>
      </c>
      <c r="P434" t="s">
        <v>3712</v>
      </c>
      <c r="V434">
        <v>201.70699999999999</v>
      </c>
      <c r="W434">
        <v>201.70699999999999</v>
      </c>
      <c r="Y434" t="s">
        <v>5674</v>
      </c>
      <c r="Z434" t="s">
        <v>5690</v>
      </c>
      <c r="AA434" t="s">
        <v>6529</v>
      </c>
      <c r="AB434" t="s">
        <v>6530</v>
      </c>
    </row>
    <row r="435" spans="1:28" hidden="1" x14ac:dyDescent="0.35">
      <c r="A435">
        <v>434</v>
      </c>
      <c r="B435">
        <v>2214.5459999999998</v>
      </c>
      <c r="C435" s="19">
        <v>2214.5430000000001</v>
      </c>
      <c r="D435">
        <v>2214.5459999999998</v>
      </c>
      <c r="E435">
        <v>2214.549</v>
      </c>
      <c r="F435">
        <v>0.25347222222222221</v>
      </c>
      <c r="G435" t="s">
        <v>3339</v>
      </c>
      <c r="H435" t="s">
        <v>5752</v>
      </c>
      <c r="I435">
        <v>14</v>
      </c>
      <c r="J435">
        <v>6</v>
      </c>
      <c r="K435">
        <v>9</v>
      </c>
      <c r="L435" t="s">
        <v>145</v>
      </c>
      <c r="M435" t="s">
        <v>145</v>
      </c>
      <c r="O435" t="s">
        <v>5762</v>
      </c>
      <c r="P435" t="s">
        <v>144</v>
      </c>
      <c r="Q435" t="s">
        <v>144</v>
      </c>
      <c r="V435">
        <v>201.81200000000001</v>
      </c>
      <c r="W435">
        <v>201.81200000000001</v>
      </c>
      <c r="Y435" t="s">
        <v>5679</v>
      </c>
      <c r="Z435" t="s">
        <v>5690</v>
      </c>
      <c r="AA435" t="s">
        <v>6531</v>
      </c>
      <c r="AB435" t="s">
        <v>6532</v>
      </c>
    </row>
    <row r="436" spans="1:28" hidden="1" x14ac:dyDescent="0.35">
      <c r="A436">
        <v>435</v>
      </c>
      <c r="B436">
        <v>2219.337</v>
      </c>
      <c r="C436" s="19">
        <v>2219.3339999999998</v>
      </c>
      <c r="D436">
        <v>2219.337</v>
      </c>
      <c r="E436">
        <v>2219.3409999999999</v>
      </c>
      <c r="F436">
        <v>0.37361111111111112</v>
      </c>
      <c r="G436" t="s">
        <v>3339</v>
      </c>
      <c r="H436" t="s">
        <v>5677</v>
      </c>
      <c r="I436">
        <v>13</v>
      </c>
      <c r="J436">
        <v>7</v>
      </c>
      <c r="K436">
        <v>6</v>
      </c>
      <c r="L436" t="s">
        <v>145</v>
      </c>
      <c r="M436" t="s">
        <v>145</v>
      </c>
      <c r="O436" t="s">
        <v>5762</v>
      </c>
      <c r="P436" t="s">
        <v>144</v>
      </c>
      <c r="Q436" t="s">
        <v>144</v>
      </c>
      <c r="V436">
        <v>201.721</v>
      </c>
      <c r="W436">
        <v>201.721</v>
      </c>
      <c r="Y436" t="s">
        <v>5679</v>
      </c>
      <c r="Z436" t="s">
        <v>5690</v>
      </c>
      <c r="AA436" t="s">
        <v>6533</v>
      </c>
      <c r="AB436" t="s">
        <v>6534</v>
      </c>
    </row>
    <row r="437" spans="1:28" hidden="1" x14ac:dyDescent="0.35">
      <c r="A437">
        <v>436</v>
      </c>
      <c r="B437">
        <v>2246.2370000000001</v>
      </c>
      <c r="C437" s="19">
        <v>2246.2330000000002</v>
      </c>
      <c r="D437">
        <v>2246.2370000000001</v>
      </c>
      <c r="E437">
        <v>2246.241</v>
      </c>
      <c r="F437">
        <v>7.8472222222222221E-2</v>
      </c>
      <c r="G437" t="s">
        <v>3710</v>
      </c>
      <c r="H437" t="s">
        <v>5672</v>
      </c>
      <c r="I437">
        <v>15</v>
      </c>
      <c r="J437">
        <v>8</v>
      </c>
      <c r="K437">
        <v>11</v>
      </c>
      <c r="L437" t="s">
        <v>145</v>
      </c>
      <c r="M437" t="s">
        <v>145</v>
      </c>
      <c r="O437" t="s">
        <v>5785</v>
      </c>
      <c r="P437" t="e">
        <v>#NAME?</v>
      </c>
      <c r="Q437" t="s">
        <v>144</v>
      </c>
      <c r="V437">
        <v>201.078</v>
      </c>
      <c r="W437">
        <v>201.078</v>
      </c>
      <c r="Y437" t="s">
        <v>5679</v>
      </c>
      <c r="Z437" t="s">
        <v>5684</v>
      </c>
      <c r="AA437" t="s">
        <v>6535</v>
      </c>
      <c r="AB437" t="s">
        <v>6536</v>
      </c>
    </row>
    <row r="438" spans="1:28" hidden="1" x14ac:dyDescent="0.35">
      <c r="A438">
        <v>437</v>
      </c>
      <c r="B438">
        <v>2275.3440000000001</v>
      </c>
      <c r="C438" s="19">
        <v>2275.337</v>
      </c>
      <c r="D438">
        <v>2275.3440000000001</v>
      </c>
      <c r="E438">
        <v>2275.3510000000001</v>
      </c>
      <c r="F438">
        <v>0.13263888888888889</v>
      </c>
      <c r="G438" t="s">
        <v>3339</v>
      </c>
      <c r="H438" t="s">
        <v>5677</v>
      </c>
      <c r="I438">
        <v>18</v>
      </c>
      <c r="J438">
        <v>14</v>
      </c>
      <c r="K438">
        <v>12</v>
      </c>
      <c r="L438" t="s">
        <v>145</v>
      </c>
      <c r="M438" t="s">
        <v>145</v>
      </c>
      <c r="O438" t="s">
        <v>5753</v>
      </c>
      <c r="P438" t="s">
        <v>144</v>
      </c>
      <c r="Q438" t="s">
        <v>144</v>
      </c>
      <c r="V438">
        <v>201.81800000000001</v>
      </c>
      <c r="W438">
        <v>201.81800000000001</v>
      </c>
      <c r="Y438" t="s">
        <v>5679</v>
      </c>
      <c r="Z438" t="s">
        <v>5687</v>
      </c>
      <c r="AA438" t="s">
        <v>6537</v>
      </c>
      <c r="AB438" t="s">
        <v>6538</v>
      </c>
    </row>
    <row r="439" spans="1:28" hidden="1" x14ac:dyDescent="0.35">
      <c r="A439">
        <v>438</v>
      </c>
      <c r="B439">
        <v>2282.2750000000001</v>
      </c>
      <c r="C439" s="19">
        <v>2282.2640000000001</v>
      </c>
      <c r="D439">
        <v>2282.2750000000001</v>
      </c>
      <c r="E439">
        <v>2282.2869999999998</v>
      </c>
      <c r="F439">
        <v>0.11180555555555556</v>
      </c>
      <c r="G439" t="s">
        <v>3710</v>
      </c>
      <c r="H439" t="s">
        <v>5672</v>
      </c>
      <c r="I439">
        <v>18</v>
      </c>
      <c r="J439">
        <v>23</v>
      </c>
      <c r="K439">
        <v>22</v>
      </c>
      <c r="L439" t="s">
        <v>145</v>
      </c>
      <c r="M439" t="s">
        <v>145</v>
      </c>
      <c r="O439" t="s">
        <v>5785</v>
      </c>
      <c r="P439" t="s">
        <v>2905</v>
      </c>
      <c r="Q439" t="s">
        <v>2905</v>
      </c>
      <c r="V439">
        <v>201.869</v>
      </c>
      <c r="W439">
        <v>201.869</v>
      </c>
      <c r="Y439" t="s">
        <v>5679</v>
      </c>
      <c r="Z439" t="s">
        <v>5687</v>
      </c>
      <c r="AA439" t="s">
        <v>6539</v>
      </c>
      <c r="AB439" t="s">
        <v>6540</v>
      </c>
    </row>
    <row r="440" spans="1:28" hidden="1" x14ac:dyDescent="0.35">
      <c r="A440">
        <v>439</v>
      </c>
      <c r="B440">
        <v>2286.9349999999999</v>
      </c>
      <c r="C440" s="19">
        <v>2286.8910000000001</v>
      </c>
      <c r="D440">
        <v>2286.9349999999999</v>
      </c>
      <c r="E440">
        <v>2286.9789999999998</v>
      </c>
      <c r="F440">
        <v>0.53402777777777777</v>
      </c>
      <c r="G440" t="s">
        <v>3502</v>
      </c>
      <c r="H440" t="s">
        <v>5672</v>
      </c>
      <c r="J440">
        <v>88</v>
      </c>
      <c r="K440">
        <v>54</v>
      </c>
      <c r="L440" t="s">
        <v>145</v>
      </c>
      <c r="M440" t="s">
        <v>145</v>
      </c>
      <c r="P440" t="e">
        <v>#NAME?</v>
      </c>
      <c r="T440">
        <v>0.6</v>
      </c>
      <c r="V440">
        <v>201.86500000000001</v>
      </c>
      <c r="W440">
        <v>201.86500000000001</v>
      </c>
      <c r="Y440" t="s">
        <v>5771</v>
      </c>
      <c r="AA440" t="s">
        <v>6541</v>
      </c>
      <c r="AB440" t="s">
        <v>6542</v>
      </c>
    </row>
    <row r="441" spans="1:28" x14ac:dyDescent="0.35">
      <c r="A441">
        <v>440</v>
      </c>
      <c r="B441">
        <v>2300.9490000000001</v>
      </c>
      <c r="C441" s="19">
        <v>2300.9369999999999</v>
      </c>
      <c r="D441">
        <v>2300.9490000000001</v>
      </c>
      <c r="E441">
        <v>2300.96</v>
      </c>
      <c r="F441">
        <v>0.28472222222222221</v>
      </c>
      <c r="G441" t="s">
        <v>3290</v>
      </c>
      <c r="H441" t="s">
        <v>5677</v>
      </c>
      <c r="I441">
        <v>15</v>
      </c>
      <c r="J441">
        <v>23</v>
      </c>
      <c r="K441">
        <v>9</v>
      </c>
      <c r="L441" t="s">
        <v>145</v>
      </c>
      <c r="M441" t="s">
        <v>145</v>
      </c>
      <c r="O441" t="s">
        <v>5678</v>
      </c>
      <c r="P441" t="s">
        <v>2905</v>
      </c>
      <c r="Q441" t="s">
        <v>2905</v>
      </c>
      <c r="V441">
        <v>201.762</v>
      </c>
      <c r="W441">
        <v>201.762</v>
      </c>
      <c r="Y441" t="s">
        <v>5679</v>
      </c>
      <c r="Z441" t="s">
        <v>5680</v>
      </c>
      <c r="AA441" t="s">
        <v>6543</v>
      </c>
      <c r="AB441" t="s">
        <v>6544</v>
      </c>
    </row>
    <row r="442" spans="1:28" hidden="1" x14ac:dyDescent="0.35">
      <c r="A442">
        <v>441</v>
      </c>
      <c r="B442">
        <v>2302.7669999999998</v>
      </c>
      <c r="C442" s="19">
        <v>2302.7579999999998</v>
      </c>
      <c r="D442">
        <v>2302.7669999999998</v>
      </c>
      <c r="E442">
        <v>2302.7750000000001</v>
      </c>
      <c r="F442">
        <v>0.27777777777777779</v>
      </c>
      <c r="G442" t="s">
        <v>3339</v>
      </c>
      <c r="H442" t="s">
        <v>5677</v>
      </c>
      <c r="I442">
        <v>15</v>
      </c>
      <c r="J442">
        <v>17</v>
      </c>
      <c r="K442">
        <v>17</v>
      </c>
      <c r="L442" t="s">
        <v>145</v>
      </c>
      <c r="M442" t="s">
        <v>145</v>
      </c>
      <c r="O442" t="s">
        <v>5753</v>
      </c>
      <c r="P442" t="s">
        <v>144</v>
      </c>
      <c r="Q442" t="s">
        <v>144</v>
      </c>
      <c r="V442">
        <v>201.756</v>
      </c>
      <c r="W442">
        <v>201.756</v>
      </c>
      <c r="Y442" t="s">
        <v>5679</v>
      </c>
      <c r="Z442" t="s">
        <v>5687</v>
      </c>
      <c r="AA442" t="s">
        <v>6545</v>
      </c>
      <c r="AB442" t="s">
        <v>6546</v>
      </c>
    </row>
    <row r="443" spans="1:28" hidden="1" x14ac:dyDescent="0.35">
      <c r="A443">
        <v>442</v>
      </c>
      <c r="B443">
        <v>2302.7820000000002</v>
      </c>
      <c r="C443" s="19">
        <v>2302.7730000000001</v>
      </c>
      <c r="D443">
        <v>2302.7820000000002</v>
      </c>
      <c r="E443">
        <v>2302.7919999999999</v>
      </c>
      <c r="F443">
        <v>0.46805555555555556</v>
      </c>
      <c r="G443" t="s">
        <v>3339</v>
      </c>
      <c r="H443" t="s">
        <v>5677</v>
      </c>
      <c r="I443">
        <v>15</v>
      </c>
      <c r="J443">
        <v>18</v>
      </c>
      <c r="K443">
        <v>18</v>
      </c>
      <c r="L443" t="s">
        <v>145</v>
      </c>
      <c r="M443" t="s">
        <v>145</v>
      </c>
      <c r="O443" t="s">
        <v>5753</v>
      </c>
      <c r="P443" t="s">
        <v>144</v>
      </c>
      <c r="Q443" t="s">
        <v>144</v>
      </c>
      <c r="V443">
        <v>201.756</v>
      </c>
      <c r="W443">
        <v>201.756</v>
      </c>
      <c r="Y443" t="s">
        <v>5679</v>
      </c>
      <c r="Z443" t="s">
        <v>5687</v>
      </c>
      <c r="AA443" t="s">
        <v>6547</v>
      </c>
      <c r="AB443" t="s">
        <v>6548</v>
      </c>
    </row>
    <row r="444" spans="1:28" hidden="1" x14ac:dyDescent="0.35">
      <c r="A444">
        <v>443</v>
      </c>
      <c r="B444">
        <v>2319.0320000000002</v>
      </c>
      <c r="C444" s="19">
        <v>2319.009</v>
      </c>
      <c r="D444">
        <v>2319.0320000000002</v>
      </c>
      <c r="E444">
        <v>2319.056</v>
      </c>
      <c r="F444">
        <v>5.2777777777777778E-2</v>
      </c>
      <c r="G444" t="s">
        <v>3899</v>
      </c>
      <c r="H444" t="s">
        <v>5672</v>
      </c>
      <c r="J444">
        <v>47</v>
      </c>
      <c r="K444">
        <v>8</v>
      </c>
      <c r="L444" t="s">
        <v>145</v>
      </c>
      <c r="M444" t="s">
        <v>145</v>
      </c>
      <c r="O444" t="s">
        <v>5776</v>
      </c>
      <c r="P444" t="s">
        <v>3712</v>
      </c>
      <c r="V444">
        <v>201.69399999999999</v>
      </c>
      <c r="W444">
        <v>201.69399999999999</v>
      </c>
      <c r="Y444" t="s">
        <v>5674</v>
      </c>
      <c r="Z444" t="s">
        <v>5680</v>
      </c>
      <c r="AA444" t="s">
        <v>6549</v>
      </c>
      <c r="AB444" t="s">
        <v>6550</v>
      </c>
    </row>
    <row r="445" spans="1:28" hidden="1" x14ac:dyDescent="0.35">
      <c r="A445">
        <v>444</v>
      </c>
      <c r="B445">
        <v>2319.23</v>
      </c>
      <c r="C445" s="19">
        <v>2319.1390000000001</v>
      </c>
      <c r="D445">
        <v>2319.23</v>
      </c>
      <c r="E445">
        <v>2319.3220000000001</v>
      </c>
      <c r="F445">
        <v>5.2083333333333336E-2</v>
      </c>
      <c r="G445" t="s">
        <v>3710</v>
      </c>
      <c r="H445" t="s">
        <v>5752</v>
      </c>
      <c r="I445">
        <v>10</v>
      </c>
      <c r="J445">
        <v>183</v>
      </c>
      <c r="K445">
        <v>8</v>
      </c>
      <c r="L445" t="s">
        <v>145</v>
      </c>
      <c r="M445" t="s">
        <v>145</v>
      </c>
      <c r="O445" t="s">
        <v>5785</v>
      </c>
      <c r="P445" t="s">
        <v>3712</v>
      </c>
      <c r="Q445" t="s">
        <v>3712</v>
      </c>
      <c r="V445">
        <v>201.69300000000001</v>
      </c>
      <c r="W445">
        <v>201.69300000000001</v>
      </c>
      <c r="Y445" t="s">
        <v>5674</v>
      </c>
      <c r="Z445" t="s">
        <v>5680</v>
      </c>
      <c r="AA445" t="s">
        <v>6551</v>
      </c>
      <c r="AB445" t="s">
        <v>6552</v>
      </c>
    </row>
    <row r="446" spans="1:28" hidden="1" x14ac:dyDescent="0.35">
      <c r="A446">
        <v>445</v>
      </c>
      <c r="B446">
        <v>2319.431</v>
      </c>
      <c r="C446" s="19">
        <v>2319.41</v>
      </c>
      <c r="D446">
        <v>2319.431</v>
      </c>
      <c r="E446">
        <v>2319.4520000000002</v>
      </c>
      <c r="F446">
        <v>5.2777777777777778E-2</v>
      </c>
      <c r="G446" t="s">
        <v>3899</v>
      </c>
      <c r="H446" t="s">
        <v>5672</v>
      </c>
      <c r="J446">
        <v>42</v>
      </c>
      <c r="K446">
        <v>7</v>
      </c>
      <c r="L446" t="s">
        <v>145</v>
      </c>
      <c r="M446" t="s">
        <v>145</v>
      </c>
      <c r="O446" t="s">
        <v>5776</v>
      </c>
      <c r="P446" t="s">
        <v>3712</v>
      </c>
      <c r="V446">
        <v>201.69200000000001</v>
      </c>
      <c r="W446">
        <v>201.69200000000001</v>
      </c>
      <c r="Y446" t="s">
        <v>5674</v>
      </c>
      <c r="Z446" t="s">
        <v>5680</v>
      </c>
      <c r="AA446" t="s">
        <v>6553</v>
      </c>
      <c r="AB446" t="s">
        <v>6554</v>
      </c>
    </row>
    <row r="447" spans="1:28" hidden="1" x14ac:dyDescent="0.35">
      <c r="A447">
        <v>446</v>
      </c>
      <c r="B447">
        <v>2320.4209999999998</v>
      </c>
      <c r="C447" s="19">
        <v>2320.3240000000001</v>
      </c>
      <c r="D447">
        <v>2320.4209999999998</v>
      </c>
      <c r="E447">
        <v>2320.518</v>
      </c>
      <c r="F447">
        <v>5.2083333333333336E-2</v>
      </c>
      <c r="G447" t="s">
        <v>3710</v>
      </c>
      <c r="H447" t="s">
        <v>5752</v>
      </c>
      <c r="I447">
        <v>15</v>
      </c>
      <c r="J447">
        <v>194</v>
      </c>
      <c r="K447">
        <v>7</v>
      </c>
      <c r="L447" t="s">
        <v>145</v>
      </c>
      <c r="M447" t="s">
        <v>145</v>
      </c>
      <c r="O447" t="s">
        <v>5785</v>
      </c>
      <c r="P447" t="s">
        <v>3712</v>
      </c>
      <c r="Q447" t="s">
        <v>3712</v>
      </c>
      <c r="V447">
        <v>201.69</v>
      </c>
      <c r="W447">
        <v>201.69</v>
      </c>
      <c r="Y447" t="s">
        <v>5674</v>
      </c>
      <c r="Z447" t="s">
        <v>5680</v>
      </c>
      <c r="AA447" t="s">
        <v>6555</v>
      </c>
      <c r="AB447" t="s">
        <v>6556</v>
      </c>
    </row>
    <row r="448" spans="1:28" hidden="1" x14ac:dyDescent="0.35">
      <c r="A448">
        <v>447</v>
      </c>
      <c r="B448">
        <v>2321.6320000000001</v>
      </c>
      <c r="C448" s="19">
        <v>2321.5300000000002</v>
      </c>
      <c r="D448">
        <v>2321.6320000000001</v>
      </c>
      <c r="E448">
        <v>2321.7339999999999</v>
      </c>
      <c r="F448">
        <v>5.1388888888888887E-2</v>
      </c>
      <c r="G448" t="s">
        <v>3710</v>
      </c>
      <c r="H448" t="s">
        <v>5752</v>
      </c>
      <c r="I448">
        <v>13</v>
      </c>
      <c r="J448">
        <v>203</v>
      </c>
      <c r="K448">
        <v>7</v>
      </c>
      <c r="L448" t="s">
        <v>145</v>
      </c>
      <c r="M448" t="s">
        <v>145</v>
      </c>
      <c r="O448" t="s">
        <v>5785</v>
      </c>
      <c r="P448" t="s">
        <v>3712</v>
      </c>
      <c r="Q448" t="s">
        <v>3712</v>
      </c>
      <c r="V448">
        <v>201.69</v>
      </c>
      <c r="W448">
        <v>201.69</v>
      </c>
      <c r="Y448" t="s">
        <v>5674</v>
      </c>
      <c r="Z448" t="s">
        <v>5680</v>
      </c>
      <c r="AA448" t="s">
        <v>6557</v>
      </c>
      <c r="AB448" t="s">
        <v>6558</v>
      </c>
    </row>
    <row r="449" spans="1:28" hidden="1" x14ac:dyDescent="0.35">
      <c r="A449">
        <v>448</v>
      </c>
      <c r="B449">
        <v>2322.8629999999998</v>
      </c>
      <c r="C449" s="19">
        <v>2322.77</v>
      </c>
      <c r="D449">
        <v>2322.8629999999998</v>
      </c>
      <c r="E449">
        <v>2322.9560000000001</v>
      </c>
      <c r="F449">
        <v>5.0694444444444445E-2</v>
      </c>
      <c r="G449" t="s">
        <v>3710</v>
      </c>
      <c r="H449" t="s">
        <v>5752</v>
      </c>
      <c r="I449">
        <v>13</v>
      </c>
      <c r="J449">
        <v>187</v>
      </c>
      <c r="K449">
        <v>8</v>
      </c>
      <c r="L449" t="s">
        <v>145</v>
      </c>
      <c r="M449" t="s">
        <v>145</v>
      </c>
      <c r="O449" t="s">
        <v>5785</v>
      </c>
      <c r="P449" t="s">
        <v>3712</v>
      </c>
      <c r="Q449" t="s">
        <v>3712</v>
      </c>
      <c r="V449">
        <v>201.69200000000001</v>
      </c>
      <c r="W449">
        <v>201.69200000000001</v>
      </c>
      <c r="Y449" t="s">
        <v>5674</v>
      </c>
      <c r="Z449" t="s">
        <v>5680</v>
      </c>
      <c r="AA449" t="s">
        <v>6559</v>
      </c>
      <c r="AB449" t="s">
        <v>6560</v>
      </c>
    </row>
    <row r="450" spans="1:28" hidden="1" x14ac:dyDescent="0.35">
      <c r="A450">
        <v>449</v>
      </c>
      <c r="B450">
        <v>2324.0770000000002</v>
      </c>
      <c r="C450" s="19">
        <v>2324.002</v>
      </c>
      <c r="D450">
        <v>2324.0770000000002</v>
      </c>
      <c r="E450">
        <v>2324.1509999999998</v>
      </c>
      <c r="F450">
        <v>0.05</v>
      </c>
      <c r="G450" t="s">
        <v>3710</v>
      </c>
      <c r="H450" t="s">
        <v>5752</v>
      </c>
      <c r="I450">
        <v>10</v>
      </c>
      <c r="J450">
        <v>149</v>
      </c>
      <c r="K450">
        <v>9</v>
      </c>
      <c r="L450" t="s">
        <v>145</v>
      </c>
      <c r="M450" t="s">
        <v>145</v>
      </c>
      <c r="O450" t="s">
        <v>5785</v>
      </c>
      <c r="P450" t="s">
        <v>3712</v>
      </c>
      <c r="Q450" t="s">
        <v>3712</v>
      </c>
      <c r="V450">
        <v>201.69399999999999</v>
      </c>
      <c r="W450">
        <v>201.69399999999999</v>
      </c>
      <c r="Y450" t="s">
        <v>5674</v>
      </c>
      <c r="Z450" t="s">
        <v>5680</v>
      </c>
      <c r="AA450" t="s">
        <v>6561</v>
      </c>
      <c r="AB450" t="s">
        <v>6562</v>
      </c>
    </row>
    <row r="451" spans="1:28" hidden="1" x14ac:dyDescent="0.35">
      <c r="A451">
        <v>450</v>
      </c>
      <c r="B451">
        <v>2325.326</v>
      </c>
      <c r="C451" s="19">
        <v>2325.2530000000002</v>
      </c>
      <c r="D451">
        <v>2325.326</v>
      </c>
      <c r="E451">
        <v>2325.3980000000001</v>
      </c>
      <c r="F451">
        <v>0.05</v>
      </c>
      <c r="G451" t="s">
        <v>3710</v>
      </c>
      <c r="H451" t="s">
        <v>5752</v>
      </c>
      <c r="I451">
        <v>11</v>
      </c>
      <c r="J451">
        <v>145</v>
      </c>
      <c r="K451">
        <v>7</v>
      </c>
      <c r="L451" t="s">
        <v>145</v>
      </c>
      <c r="M451" t="s">
        <v>145</v>
      </c>
      <c r="O451" t="s">
        <v>5785</v>
      </c>
      <c r="P451" t="s">
        <v>3712</v>
      </c>
      <c r="Q451" t="s">
        <v>3712</v>
      </c>
      <c r="V451">
        <v>201.69900000000001</v>
      </c>
      <c r="W451">
        <v>201.69900000000001</v>
      </c>
      <c r="Y451" t="s">
        <v>5674</v>
      </c>
      <c r="Z451" t="s">
        <v>5680</v>
      </c>
      <c r="AA451" t="s">
        <v>6563</v>
      </c>
      <c r="AB451" t="s">
        <v>6564</v>
      </c>
    </row>
    <row r="452" spans="1:28" hidden="1" x14ac:dyDescent="0.35">
      <c r="A452">
        <v>451</v>
      </c>
      <c r="B452">
        <v>2326.5340000000001</v>
      </c>
      <c r="C452" s="19">
        <v>2326.4830000000002</v>
      </c>
      <c r="D452">
        <v>2326.5340000000001</v>
      </c>
      <c r="E452">
        <v>2326.5839999999998</v>
      </c>
      <c r="F452">
        <v>0.05</v>
      </c>
      <c r="G452" t="s">
        <v>3710</v>
      </c>
      <c r="H452" t="s">
        <v>5752</v>
      </c>
      <c r="I452">
        <v>11</v>
      </c>
      <c r="J452">
        <v>100</v>
      </c>
      <c r="K452">
        <v>7</v>
      </c>
      <c r="L452" t="s">
        <v>145</v>
      </c>
      <c r="M452" t="s">
        <v>145</v>
      </c>
      <c r="O452" t="s">
        <v>5785</v>
      </c>
      <c r="P452" t="s">
        <v>3712</v>
      </c>
      <c r="Q452" t="s">
        <v>3712</v>
      </c>
      <c r="V452">
        <v>201.70500000000001</v>
      </c>
      <c r="W452">
        <v>201.70500000000001</v>
      </c>
      <c r="Y452" t="s">
        <v>5674</v>
      </c>
      <c r="Z452" t="s">
        <v>5680</v>
      </c>
      <c r="AA452" t="s">
        <v>6565</v>
      </c>
      <c r="AB452" t="s">
        <v>6566</v>
      </c>
    </row>
    <row r="453" spans="1:28" hidden="1" x14ac:dyDescent="0.35">
      <c r="A453">
        <v>452</v>
      </c>
      <c r="B453">
        <v>2366.2779999999998</v>
      </c>
      <c r="C453" s="19">
        <v>2366.2710000000002</v>
      </c>
      <c r="D453">
        <v>2366.2779999999998</v>
      </c>
      <c r="E453">
        <v>2366.2840000000001</v>
      </c>
      <c r="F453">
        <v>0.52361111111111114</v>
      </c>
      <c r="G453" t="s">
        <v>3339</v>
      </c>
      <c r="H453" t="s">
        <v>5752</v>
      </c>
      <c r="I453">
        <v>13</v>
      </c>
      <c r="J453">
        <v>13</v>
      </c>
      <c r="K453">
        <v>9</v>
      </c>
      <c r="L453" t="s">
        <v>145</v>
      </c>
      <c r="M453" t="s">
        <v>145</v>
      </c>
      <c r="O453" t="s">
        <v>5762</v>
      </c>
      <c r="P453" t="s">
        <v>144</v>
      </c>
      <c r="Q453" t="s">
        <v>144</v>
      </c>
      <c r="V453">
        <v>201.76300000000001</v>
      </c>
      <c r="W453">
        <v>201.76300000000001</v>
      </c>
      <c r="Y453" t="s">
        <v>5679</v>
      </c>
      <c r="Z453" t="s">
        <v>5680</v>
      </c>
      <c r="AA453" t="s">
        <v>6567</v>
      </c>
      <c r="AB453" t="s">
        <v>6568</v>
      </c>
    </row>
    <row r="454" spans="1:28" x14ac:dyDescent="0.35">
      <c r="A454">
        <v>453</v>
      </c>
      <c r="B454">
        <v>2430.08</v>
      </c>
      <c r="C454" s="19">
        <v>2430.0770000000002</v>
      </c>
      <c r="D454">
        <v>2430.08</v>
      </c>
      <c r="E454">
        <v>2430.0830000000001</v>
      </c>
      <c r="F454">
        <v>0.2013888888888889</v>
      </c>
      <c r="G454" t="s">
        <v>3290</v>
      </c>
      <c r="H454" t="s">
        <v>5677</v>
      </c>
      <c r="I454">
        <v>14</v>
      </c>
      <c r="J454">
        <v>7</v>
      </c>
      <c r="K454">
        <v>9</v>
      </c>
      <c r="L454" t="s">
        <v>145</v>
      </c>
      <c r="M454" t="s">
        <v>145</v>
      </c>
      <c r="O454" t="s">
        <v>5678</v>
      </c>
      <c r="P454" t="s">
        <v>144</v>
      </c>
      <c r="Q454" t="s">
        <v>144</v>
      </c>
      <c r="V454">
        <v>201.739</v>
      </c>
      <c r="W454">
        <v>201.739</v>
      </c>
      <c r="Y454" t="s">
        <v>5679</v>
      </c>
      <c r="Z454" t="s">
        <v>5690</v>
      </c>
      <c r="AA454" t="s">
        <v>6569</v>
      </c>
      <c r="AB454" t="s">
        <v>6570</v>
      </c>
    </row>
    <row r="455" spans="1:28" x14ac:dyDescent="0.35">
      <c r="A455">
        <v>454</v>
      </c>
      <c r="B455">
        <v>2432.0810000000001</v>
      </c>
      <c r="C455" s="19">
        <v>2432.078</v>
      </c>
      <c r="D455">
        <v>2432.0810000000001</v>
      </c>
      <c r="E455">
        <v>2432.085</v>
      </c>
      <c r="F455">
        <v>0.2</v>
      </c>
      <c r="G455" t="s">
        <v>3290</v>
      </c>
      <c r="H455" t="s">
        <v>5677</v>
      </c>
      <c r="I455">
        <v>10</v>
      </c>
      <c r="J455">
        <v>7</v>
      </c>
      <c r="K455">
        <v>8</v>
      </c>
      <c r="L455" t="s">
        <v>145</v>
      </c>
      <c r="M455" t="s">
        <v>145</v>
      </c>
      <c r="O455" t="s">
        <v>5859</v>
      </c>
      <c r="P455" t="s">
        <v>144</v>
      </c>
      <c r="Q455" t="s">
        <v>144</v>
      </c>
      <c r="V455">
        <v>201.739</v>
      </c>
      <c r="W455">
        <v>201.739</v>
      </c>
      <c r="Y455" t="s">
        <v>5679</v>
      </c>
      <c r="Z455" t="s">
        <v>5690</v>
      </c>
      <c r="AA455" t="s">
        <v>6571</v>
      </c>
      <c r="AB455" t="s">
        <v>6572</v>
      </c>
    </row>
    <row r="456" spans="1:28" x14ac:dyDescent="0.35">
      <c r="A456">
        <v>455</v>
      </c>
      <c r="B456">
        <v>2432.3150000000001</v>
      </c>
      <c r="C456" s="19">
        <v>2432.3110000000001</v>
      </c>
      <c r="D456">
        <v>2432.3150000000001</v>
      </c>
      <c r="E456">
        <v>2432.319</v>
      </c>
      <c r="F456">
        <v>0.19722222222222222</v>
      </c>
      <c r="G456" t="s">
        <v>3290</v>
      </c>
      <c r="H456" t="s">
        <v>5677</v>
      </c>
      <c r="I456">
        <v>11</v>
      </c>
      <c r="J456">
        <v>8</v>
      </c>
      <c r="K456">
        <v>7</v>
      </c>
      <c r="L456" t="s">
        <v>145</v>
      </c>
      <c r="M456" t="s">
        <v>145</v>
      </c>
      <c r="O456" t="s">
        <v>5678</v>
      </c>
      <c r="P456" t="s">
        <v>144</v>
      </c>
      <c r="Q456" t="s">
        <v>144</v>
      </c>
      <c r="V456">
        <v>201.739</v>
      </c>
      <c r="W456">
        <v>201.739</v>
      </c>
      <c r="Y456" t="s">
        <v>5679</v>
      </c>
      <c r="Z456" t="s">
        <v>5690</v>
      </c>
      <c r="AA456" t="s">
        <v>6573</v>
      </c>
      <c r="AB456" t="s">
        <v>6574</v>
      </c>
    </row>
    <row r="457" spans="1:28" x14ac:dyDescent="0.35">
      <c r="A457">
        <v>456</v>
      </c>
      <c r="B457">
        <v>2434.2130000000002</v>
      </c>
      <c r="C457" s="19">
        <v>2434.2089999999998</v>
      </c>
      <c r="D457">
        <v>2434.2130000000002</v>
      </c>
      <c r="E457">
        <v>2434.2170000000001</v>
      </c>
      <c r="F457">
        <v>0.19513888888888889</v>
      </c>
      <c r="G457" t="s">
        <v>3290</v>
      </c>
      <c r="H457" t="s">
        <v>5677</v>
      </c>
      <c r="I457">
        <v>10</v>
      </c>
      <c r="J457">
        <v>8</v>
      </c>
      <c r="K457">
        <v>15</v>
      </c>
      <c r="L457" t="s">
        <v>145</v>
      </c>
      <c r="M457" t="s">
        <v>145</v>
      </c>
      <c r="O457" t="s">
        <v>5683</v>
      </c>
      <c r="P457" t="s">
        <v>144</v>
      </c>
      <c r="Q457" t="s">
        <v>144</v>
      </c>
      <c r="V457">
        <v>201.74</v>
      </c>
      <c r="W457">
        <v>201.74</v>
      </c>
      <c r="Y457" t="s">
        <v>5679</v>
      </c>
      <c r="Z457" t="s">
        <v>5684</v>
      </c>
      <c r="AA457" t="s">
        <v>6575</v>
      </c>
      <c r="AB457" t="s">
        <v>6576</v>
      </c>
    </row>
    <row r="458" spans="1:28" x14ac:dyDescent="0.35">
      <c r="A458">
        <v>457</v>
      </c>
      <c r="B458">
        <v>2435.2629999999999</v>
      </c>
      <c r="C458" s="19">
        <v>2435.2579999999998</v>
      </c>
      <c r="D458">
        <v>2435.2629999999999</v>
      </c>
      <c r="E458">
        <v>2435.268</v>
      </c>
      <c r="F458">
        <v>0.19722222222222222</v>
      </c>
      <c r="G458" t="s">
        <v>3290</v>
      </c>
      <c r="H458" t="s">
        <v>5677</v>
      </c>
      <c r="I458">
        <v>11</v>
      </c>
      <c r="J458">
        <v>10</v>
      </c>
      <c r="K458">
        <v>10</v>
      </c>
      <c r="L458" t="s">
        <v>145</v>
      </c>
      <c r="M458" t="s">
        <v>145</v>
      </c>
      <c r="O458" t="s">
        <v>5683</v>
      </c>
      <c r="P458" t="s">
        <v>144</v>
      </c>
      <c r="Q458" t="s">
        <v>144</v>
      </c>
      <c r="V458">
        <v>201.739</v>
      </c>
      <c r="W458">
        <v>201.739</v>
      </c>
      <c r="Y458" t="s">
        <v>5679</v>
      </c>
      <c r="Z458" t="s">
        <v>5687</v>
      </c>
      <c r="AA458" t="s">
        <v>6577</v>
      </c>
      <c r="AB458" t="s">
        <v>6578</v>
      </c>
    </row>
    <row r="459" spans="1:28" x14ac:dyDescent="0.35">
      <c r="A459">
        <v>458</v>
      </c>
      <c r="B459">
        <v>2437.2469999999998</v>
      </c>
      <c r="C459" s="19">
        <v>2437.2429999999999</v>
      </c>
      <c r="D459">
        <v>2437.2469999999998</v>
      </c>
      <c r="E459">
        <v>2437.252</v>
      </c>
      <c r="F459">
        <v>0.19236111111111112</v>
      </c>
      <c r="G459" t="s">
        <v>3290</v>
      </c>
      <c r="H459" t="s">
        <v>5677</v>
      </c>
      <c r="I459">
        <v>10</v>
      </c>
      <c r="J459">
        <v>9</v>
      </c>
      <c r="K459">
        <v>8</v>
      </c>
      <c r="L459" t="s">
        <v>145</v>
      </c>
      <c r="M459" t="s">
        <v>145</v>
      </c>
      <c r="O459" t="s">
        <v>5678</v>
      </c>
      <c r="P459" t="s">
        <v>144</v>
      </c>
      <c r="Q459" t="s">
        <v>144</v>
      </c>
      <c r="V459">
        <v>201.733</v>
      </c>
      <c r="W459">
        <v>201.733</v>
      </c>
      <c r="Y459" t="s">
        <v>5679</v>
      </c>
      <c r="Z459" t="s">
        <v>5690</v>
      </c>
      <c r="AA459" t="s">
        <v>6579</v>
      </c>
      <c r="AB459" t="s">
        <v>6580</v>
      </c>
    </row>
    <row r="460" spans="1:28" x14ac:dyDescent="0.35">
      <c r="A460">
        <v>459</v>
      </c>
      <c r="B460">
        <v>2437.5250000000001</v>
      </c>
      <c r="C460" s="19">
        <v>2437.5230000000001</v>
      </c>
      <c r="D460">
        <v>2437.5250000000001</v>
      </c>
      <c r="E460">
        <v>2437.5279999999998</v>
      </c>
      <c r="F460">
        <v>0.20069444444444445</v>
      </c>
      <c r="G460" t="s">
        <v>3290</v>
      </c>
      <c r="H460" t="s">
        <v>5677</v>
      </c>
      <c r="I460">
        <v>10</v>
      </c>
      <c r="J460">
        <v>5</v>
      </c>
      <c r="K460">
        <v>7</v>
      </c>
      <c r="L460" t="s">
        <v>145</v>
      </c>
      <c r="M460" t="s">
        <v>145</v>
      </c>
      <c r="O460" t="s">
        <v>5678</v>
      </c>
      <c r="P460" t="s">
        <v>144</v>
      </c>
      <c r="Q460" t="s">
        <v>144</v>
      </c>
      <c r="V460">
        <v>201.732</v>
      </c>
      <c r="W460">
        <v>201.732</v>
      </c>
      <c r="Y460" t="s">
        <v>5679</v>
      </c>
      <c r="Z460" t="s">
        <v>5690</v>
      </c>
      <c r="AA460" t="s">
        <v>6581</v>
      </c>
      <c r="AB460" t="s">
        <v>6582</v>
      </c>
    </row>
    <row r="461" spans="1:28" x14ac:dyDescent="0.35">
      <c r="A461">
        <v>460</v>
      </c>
      <c r="B461">
        <v>2437.864</v>
      </c>
      <c r="C461" s="19">
        <v>2437.86</v>
      </c>
      <c r="D461">
        <v>2437.864</v>
      </c>
      <c r="E461">
        <v>2437.8679999999999</v>
      </c>
      <c r="F461">
        <v>0.19305555555555556</v>
      </c>
      <c r="G461" t="s">
        <v>3290</v>
      </c>
      <c r="H461" t="s">
        <v>5677</v>
      </c>
      <c r="I461">
        <v>12</v>
      </c>
      <c r="J461">
        <v>8</v>
      </c>
      <c r="K461">
        <v>8</v>
      </c>
      <c r="L461" t="s">
        <v>145</v>
      </c>
      <c r="M461" t="s">
        <v>145</v>
      </c>
      <c r="O461" t="s">
        <v>5678</v>
      </c>
      <c r="P461" t="s">
        <v>144</v>
      </c>
      <c r="Q461" t="s">
        <v>144</v>
      </c>
      <c r="V461">
        <v>201.73</v>
      </c>
      <c r="W461">
        <v>201.73</v>
      </c>
      <c r="Y461" t="s">
        <v>5679</v>
      </c>
      <c r="Z461" t="s">
        <v>5690</v>
      </c>
      <c r="AA461" t="s">
        <v>6583</v>
      </c>
      <c r="AB461" t="s">
        <v>6584</v>
      </c>
    </row>
    <row r="462" spans="1:28" hidden="1" x14ac:dyDescent="0.35">
      <c r="A462">
        <v>461</v>
      </c>
      <c r="B462">
        <v>2464.098</v>
      </c>
      <c r="C462" s="19">
        <v>2464.0929999999998</v>
      </c>
      <c r="D462">
        <v>2464.098</v>
      </c>
      <c r="E462">
        <v>2464.1019999999999</v>
      </c>
      <c r="F462">
        <v>8.5416666666666669E-2</v>
      </c>
      <c r="G462" t="s">
        <v>3710</v>
      </c>
      <c r="H462" t="s">
        <v>5672</v>
      </c>
      <c r="I462">
        <v>14</v>
      </c>
      <c r="J462">
        <v>10</v>
      </c>
      <c r="K462">
        <v>9</v>
      </c>
      <c r="L462" t="s">
        <v>145</v>
      </c>
      <c r="M462" t="s">
        <v>145</v>
      </c>
      <c r="O462" t="s">
        <v>5800</v>
      </c>
      <c r="P462" t="s">
        <v>3712</v>
      </c>
      <c r="Q462" t="s">
        <v>3712</v>
      </c>
      <c r="V462">
        <v>201.75200000000001</v>
      </c>
      <c r="W462">
        <v>201.75200000000001</v>
      </c>
      <c r="Y462" t="s">
        <v>5679</v>
      </c>
      <c r="Z462" t="s">
        <v>5690</v>
      </c>
      <c r="AA462" t="s">
        <v>6585</v>
      </c>
      <c r="AB462" t="s">
        <v>6586</v>
      </c>
    </row>
    <row r="463" spans="1:28" hidden="1" x14ac:dyDescent="0.35">
      <c r="A463">
        <v>462</v>
      </c>
      <c r="B463">
        <v>2479.3110000000001</v>
      </c>
      <c r="C463" s="19">
        <v>2479.3029999999999</v>
      </c>
      <c r="D463">
        <v>2479.3110000000001</v>
      </c>
      <c r="E463">
        <v>2479.319</v>
      </c>
      <c r="F463">
        <v>0.49166666666666664</v>
      </c>
      <c r="G463" t="s">
        <v>3899</v>
      </c>
      <c r="H463" t="s">
        <v>5672</v>
      </c>
      <c r="J463">
        <v>16</v>
      </c>
      <c r="K463">
        <v>4</v>
      </c>
      <c r="L463" t="s">
        <v>145</v>
      </c>
      <c r="M463" t="s">
        <v>145</v>
      </c>
      <c r="O463" t="s">
        <v>5776</v>
      </c>
      <c r="P463" t="s">
        <v>3712</v>
      </c>
      <c r="V463">
        <v>199.542</v>
      </c>
      <c r="W463">
        <v>199.542</v>
      </c>
      <c r="Y463" t="s">
        <v>5674</v>
      </c>
      <c r="Z463" t="s">
        <v>5680</v>
      </c>
      <c r="AA463" t="s">
        <v>6587</v>
      </c>
      <c r="AB463" t="s">
        <v>6588</v>
      </c>
    </row>
    <row r="464" spans="1:28" x14ac:dyDescent="0.35">
      <c r="A464">
        <v>463</v>
      </c>
      <c r="B464">
        <v>2503.7339999999999</v>
      </c>
      <c r="C464" s="19">
        <v>2503.7280000000001</v>
      </c>
      <c r="D464">
        <v>2503.7339999999999</v>
      </c>
      <c r="E464">
        <v>2503.739</v>
      </c>
      <c r="F464">
        <v>0.3263888888888889</v>
      </c>
      <c r="G464" t="s">
        <v>3290</v>
      </c>
      <c r="H464" t="s">
        <v>5677</v>
      </c>
      <c r="I464">
        <v>11</v>
      </c>
      <c r="J464">
        <v>12</v>
      </c>
      <c r="K464">
        <v>11</v>
      </c>
      <c r="L464" t="s">
        <v>145</v>
      </c>
      <c r="M464" t="s">
        <v>145</v>
      </c>
      <c r="O464" t="s">
        <v>5683</v>
      </c>
      <c r="P464" t="s">
        <v>144</v>
      </c>
      <c r="Q464" t="s">
        <v>144</v>
      </c>
      <c r="V464">
        <v>201.517</v>
      </c>
      <c r="W464">
        <v>201.517</v>
      </c>
      <c r="Y464" t="s">
        <v>5679</v>
      </c>
      <c r="Z464" t="s">
        <v>5687</v>
      </c>
      <c r="AA464" t="s">
        <v>6589</v>
      </c>
      <c r="AB464" t="s">
        <v>6590</v>
      </c>
    </row>
    <row r="465" spans="1:28" x14ac:dyDescent="0.35">
      <c r="A465">
        <v>464</v>
      </c>
      <c r="B465">
        <v>2504.5450000000001</v>
      </c>
      <c r="C465" s="19">
        <v>2504.5419999999999</v>
      </c>
      <c r="D465">
        <v>2504.5450000000001</v>
      </c>
      <c r="E465">
        <v>2504.5479999999998</v>
      </c>
      <c r="F465">
        <v>0.32916666666666666</v>
      </c>
      <c r="G465" t="s">
        <v>3290</v>
      </c>
      <c r="H465" t="s">
        <v>5677</v>
      </c>
      <c r="I465">
        <v>12</v>
      </c>
      <c r="J465">
        <v>6</v>
      </c>
      <c r="K465">
        <v>8</v>
      </c>
      <c r="L465" t="s">
        <v>145</v>
      </c>
      <c r="M465" t="s">
        <v>145</v>
      </c>
      <c r="O465" t="s">
        <v>5678</v>
      </c>
      <c r="P465" t="s">
        <v>144</v>
      </c>
      <c r="Q465" t="s">
        <v>144</v>
      </c>
      <c r="V465">
        <v>201.505</v>
      </c>
      <c r="W465">
        <v>201.505</v>
      </c>
      <c r="Y465" t="s">
        <v>5679</v>
      </c>
      <c r="Z465" t="s">
        <v>5690</v>
      </c>
      <c r="AA465" t="s">
        <v>6591</v>
      </c>
      <c r="AB465" t="s">
        <v>6592</v>
      </c>
    </row>
    <row r="466" spans="1:28" hidden="1" x14ac:dyDescent="0.35">
      <c r="A466">
        <v>465</v>
      </c>
      <c r="B466">
        <v>2556.3989999999999</v>
      </c>
      <c r="C466" s="19">
        <v>2556.395</v>
      </c>
      <c r="D466">
        <v>2556.3989999999999</v>
      </c>
      <c r="E466">
        <v>2556.404</v>
      </c>
      <c r="F466">
        <v>0.31666666666666665</v>
      </c>
      <c r="G466" t="s">
        <v>3339</v>
      </c>
      <c r="H466" t="s">
        <v>5752</v>
      </c>
      <c r="I466">
        <v>14</v>
      </c>
      <c r="J466">
        <v>9</v>
      </c>
      <c r="K466">
        <v>8</v>
      </c>
      <c r="L466" t="s">
        <v>145</v>
      </c>
      <c r="M466" t="s">
        <v>145</v>
      </c>
      <c r="O466" t="s">
        <v>5762</v>
      </c>
      <c r="P466" t="s">
        <v>2905</v>
      </c>
      <c r="Q466" t="s">
        <v>2905</v>
      </c>
      <c r="V466">
        <v>201.72499999999999</v>
      </c>
      <c r="W466">
        <v>201.72499999999999</v>
      </c>
      <c r="Y466" t="s">
        <v>5679</v>
      </c>
      <c r="Z466" t="s">
        <v>5690</v>
      </c>
      <c r="AA466" t="s">
        <v>6593</v>
      </c>
      <c r="AB466" t="s">
        <v>6594</v>
      </c>
    </row>
    <row r="467" spans="1:28" hidden="1" x14ac:dyDescent="0.35">
      <c r="A467">
        <v>466</v>
      </c>
      <c r="B467">
        <v>2563.7269999999999</v>
      </c>
      <c r="C467" s="19">
        <v>2563.6959999999999</v>
      </c>
      <c r="D467">
        <v>2563.7269999999999</v>
      </c>
      <c r="E467">
        <v>2563.759</v>
      </c>
      <c r="F467">
        <v>0.13055555555555556</v>
      </c>
      <c r="G467" t="s">
        <v>3502</v>
      </c>
      <c r="H467" t="s">
        <v>5672</v>
      </c>
      <c r="J467">
        <v>63</v>
      </c>
      <c r="K467">
        <v>57</v>
      </c>
      <c r="L467" t="s">
        <v>145</v>
      </c>
      <c r="M467" t="s">
        <v>145</v>
      </c>
      <c r="O467" t="s">
        <v>4721</v>
      </c>
      <c r="P467" t="s">
        <v>144</v>
      </c>
      <c r="T467">
        <v>0.6</v>
      </c>
      <c r="V467">
        <v>201.673</v>
      </c>
      <c r="W467">
        <v>201.673</v>
      </c>
      <c r="Y467" t="s">
        <v>5771</v>
      </c>
      <c r="AA467" t="s">
        <v>6595</v>
      </c>
      <c r="AB467" t="s">
        <v>6596</v>
      </c>
    </row>
    <row r="468" spans="1:28" hidden="1" x14ac:dyDescent="0.35">
      <c r="A468">
        <v>467</v>
      </c>
      <c r="B468">
        <v>2564.7109999999998</v>
      </c>
      <c r="C468" s="19">
        <v>2564.654</v>
      </c>
      <c r="D468">
        <v>2564.7109999999998</v>
      </c>
      <c r="E468">
        <v>2564.768</v>
      </c>
      <c r="F468">
        <v>0.44027777777777777</v>
      </c>
      <c r="G468" t="s">
        <v>3502</v>
      </c>
      <c r="H468" t="s">
        <v>5672</v>
      </c>
      <c r="J468">
        <v>114</v>
      </c>
      <c r="K468">
        <v>55</v>
      </c>
      <c r="L468" t="s">
        <v>145</v>
      </c>
      <c r="M468" t="s">
        <v>145</v>
      </c>
      <c r="O468" t="s">
        <v>4721</v>
      </c>
      <c r="P468" t="s">
        <v>144</v>
      </c>
      <c r="T468">
        <v>0.7</v>
      </c>
      <c r="V468">
        <v>201.66399999999999</v>
      </c>
      <c r="W468">
        <v>201.66399999999999</v>
      </c>
      <c r="Y468" t="s">
        <v>5771</v>
      </c>
      <c r="AA468" t="s">
        <v>6597</v>
      </c>
      <c r="AB468" t="s">
        <v>6598</v>
      </c>
    </row>
    <row r="469" spans="1:28" hidden="1" x14ac:dyDescent="0.35">
      <c r="A469">
        <v>468</v>
      </c>
      <c r="B469">
        <v>2570.9569999999999</v>
      </c>
      <c r="C469" s="19">
        <v>2570.9540000000002</v>
      </c>
      <c r="D469">
        <v>2570.9569999999999</v>
      </c>
      <c r="E469">
        <v>2570.9589999999998</v>
      </c>
      <c r="F469">
        <v>0.17847222222222223</v>
      </c>
      <c r="G469" t="s">
        <v>3339</v>
      </c>
      <c r="H469" t="s">
        <v>5677</v>
      </c>
      <c r="I469">
        <v>13</v>
      </c>
      <c r="J469">
        <v>6</v>
      </c>
      <c r="K469">
        <v>7</v>
      </c>
      <c r="L469" t="s">
        <v>145</v>
      </c>
      <c r="M469" t="s">
        <v>145</v>
      </c>
      <c r="O469" t="s">
        <v>5762</v>
      </c>
      <c r="P469" t="s">
        <v>144</v>
      </c>
      <c r="Q469" t="s">
        <v>144</v>
      </c>
      <c r="V469">
        <v>201.63499999999999</v>
      </c>
      <c r="W469">
        <v>201.63499999999999</v>
      </c>
      <c r="Y469" t="s">
        <v>5679</v>
      </c>
      <c r="Z469" t="s">
        <v>5690</v>
      </c>
      <c r="AA469" t="s">
        <v>6599</v>
      </c>
      <c r="AB469" t="s">
        <v>6600</v>
      </c>
    </row>
    <row r="470" spans="1:28" hidden="1" x14ac:dyDescent="0.35">
      <c r="A470">
        <v>469</v>
      </c>
      <c r="B470">
        <v>2575.3580000000002</v>
      </c>
      <c r="C470" s="19">
        <v>2575.3539999999998</v>
      </c>
      <c r="D470">
        <v>2575.3580000000002</v>
      </c>
      <c r="E470">
        <v>2575.3620000000001</v>
      </c>
      <c r="F470">
        <v>0.49652777777777779</v>
      </c>
      <c r="G470" t="s">
        <v>3339</v>
      </c>
      <c r="H470" t="s">
        <v>5752</v>
      </c>
      <c r="I470">
        <v>16</v>
      </c>
      <c r="J470">
        <v>8</v>
      </c>
      <c r="K470">
        <v>11</v>
      </c>
      <c r="L470" t="s">
        <v>145</v>
      </c>
      <c r="M470" t="s">
        <v>145</v>
      </c>
      <c r="O470" t="s">
        <v>5753</v>
      </c>
      <c r="P470" t="s">
        <v>144</v>
      </c>
      <c r="Q470" t="s">
        <v>144</v>
      </c>
      <c r="V470">
        <v>201.64400000000001</v>
      </c>
      <c r="W470">
        <v>201.64400000000001</v>
      </c>
      <c r="Y470" t="s">
        <v>5679</v>
      </c>
      <c r="Z470" t="s">
        <v>5684</v>
      </c>
      <c r="AA470" t="s">
        <v>6601</v>
      </c>
      <c r="AB470" t="s">
        <v>6602</v>
      </c>
    </row>
    <row r="471" spans="1:28" hidden="1" x14ac:dyDescent="0.35">
      <c r="A471">
        <v>470</v>
      </c>
      <c r="B471">
        <v>2579.886</v>
      </c>
      <c r="C471" s="19">
        <v>2579.8829999999998</v>
      </c>
      <c r="D471">
        <v>2579.886</v>
      </c>
      <c r="E471">
        <v>2579.8890000000001</v>
      </c>
      <c r="F471">
        <v>0.43472222222222223</v>
      </c>
      <c r="G471" t="s">
        <v>3339</v>
      </c>
      <c r="H471" t="s">
        <v>5752</v>
      </c>
      <c r="I471">
        <v>15</v>
      </c>
      <c r="J471">
        <v>6</v>
      </c>
      <c r="K471">
        <v>9</v>
      </c>
      <c r="L471" t="s">
        <v>145</v>
      </c>
      <c r="M471" t="s">
        <v>145</v>
      </c>
      <c r="O471" t="s">
        <v>5762</v>
      </c>
      <c r="P471" t="s">
        <v>144</v>
      </c>
      <c r="Q471" t="s">
        <v>144</v>
      </c>
      <c r="V471">
        <v>201.666</v>
      </c>
      <c r="W471">
        <v>201.666</v>
      </c>
      <c r="Y471" t="s">
        <v>5679</v>
      </c>
      <c r="Z471" t="s">
        <v>5690</v>
      </c>
      <c r="AA471" t="s">
        <v>6603</v>
      </c>
      <c r="AB471" t="s">
        <v>6604</v>
      </c>
    </row>
    <row r="472" spans="1:28" hidden="1" x14ac:dyDescent="0.35">
      <c r="A472">
        <v>471</v>
      </c>
      <c r="B472">
        <v>2648.4349999999999</v>
      </c>
      <c r="C472" s="19">
        <v>2648.4160000000002</v>
      </c>
      <c r="D472">
        <v>2648.4349999999999</v>
      </c>
      <c r="E472">
        <v>2648.4549999999999</v>
      </c>
      <c r="F472">
        <v>0.48749999999999999</v>
      </c>
      <c r="G472" t="s">
        <v>3339</v>
      </c>
      <c r="H472" t="s">
        <v>5752</v>
      </c>
      <c r="I472">
        <v>18</v>
      </c>
      <c r="J472">
        <v>39</v>
      </c>
      <c r="K472">
        <v>24</v>
      </c>
      <c r="L472" t="s">
        <v>145</v>
      </c>
      <c r="M472" t="s">
        <v>145</v>
      </c>
      <c r="O472" t="s">
        <v>5753</v>
      </c>
      <c r="P472" t="s">
        <v>144</v>
      </c>
      <c r="Q472" t="s">
        <v>144</v>
      </c>
      <c r="V472">
        <v>201.70699999999999</v>
      </c>
      <c r="W472">
        <v>201.70699999999999</v>
      </c>
      <c r="Y472" t="s">
        <v>5679</v>
      </c>
      <c r="Z472" t="s">
        <v>5687</v>
      </c>
      <c r="AA472" t="s">
        <v>6605</v>
      </c>
      <c r="AB472" t="s">
        <v>6606</v>
      </c>
    </row>
    <row r="473" spans="1:28" hidden="1" x14ac:dyDescent="0.35">
      <c r="A473">
        <v>472</v>
      </c>
      <c r="B473">
        <v>2673.7089999999998</v>
      </c>
      <c r="C473" s="19">
        <v>2673.7069999999999</v>
      </c>
      <c r="D473">
        <v>2673.7089999999998</v>
      </c>
      <c r="E473">
        <v>2673.712</v>
      </c>
      <c r="F473">
        <v>0.12569444444444444</v>
      </c>
      <c r="G473" t="s">
        <v>3339</v>
      </c>
      <c r="H473" t="s">
        <v>5677</v>
      </c>
      <c r="I473">
        <v>14</v>
      </c>
      <c r="J473">
        <v>5</v>
      </c>
      <c r="K473">
        <v>6</v>
      </c>
      <c r="L473" t="s">
        <v>145</v>
      </c>
      <c r="M473" t="s">
        <v>145</v>
      </c>
      <c r="O473" t="s">
        <v>5762</v>
      </c>
      <c r="P473" t="s">
        <v>144</v>
      </c>
      <c r="Q473" t="s">
        <v>144</v>
      </c>
      <c r="V473">
        <v>201.58199999999999</v>
      </c>
      <c r="W473">
        <v>201.58199999999999</v>
      </c>
      <c r="Y473" t="s">
        <v>5679</v>
      </c>
      <c r="Z473" t="s">
        <v>5690</v>
      </c>
      <c r="AA473" t="s">
        <v>6607</v>
      </c>
      <c r="AB473" t="s">
        <v>6608</v>
      </c>
    </row>
    <row r="474" spans="1:28" hidden="1" x14ac:dyDescent="0.35">
      <c r="A474">
        <v>473</v>
      </c>
      <c r="B474">
        <v>2691.875</v>
      </c>
      <c r="C474" s="19">
        <v>2691.8679999999999</v>
      </c>
      <c r="D474">
        <v>2691.875</v>
      </c>
      <c r="E474">
        <v>2691.8820000000001</v>
      </c>
      <c r="F474">
        <v>0.42083333333333334</v>
      </c>
      <c r="G474" t="s">
        <v>3339</v>
      </c>
      <c r="H474" t="s">
        <v>5677</v>
      </c>
      <c r="I474">
        <v>11</v>
      </c>
      <c r="J474">
        <v>14</v>
      </c>
      <c r="K474">
        <v>4</v>
      </c>
      <c r="L474" t="s">
        <v>145</v>
      </c>
      <c r="M474" t="s">
        <v>145</v>
      </c>
      <c r="O474" t="s">
        <v>5753</v>
      </c>
      <c r="P474" t="s">
        <v>144</v>
      </c>
      <c r="Q474" t="s">
        <v>144</v>
      </c>
      <c r="V474">
        <v>201.61500000000001</v>
      </c>
      <c r="W474">
        <v>201.61500000000001</v>
      </c>
      <c r="Y474" t="s">
        <v>5674</v>
      </c>
      <c r="Z474" t="s">
        <v>5680</v>
      </c>
      <c r="AA474" t="s">
        <v>6609</v>
      </c>
      <c r="AB474" t="s">
        <v>6610</v>
      </c>
    </row>
    <row r="475" spans="1:28" hidden="1" x14ac:dyDescent="0.35">
      <c r="A475">
        <v>474</v>
      </c>
      <c r="B475">
        <v>2693.2550000000001</v>
      </c>
      <c r="C475" s="19">
        <v>2693.248</v>
      </c>
      <c r="D475">
        <v>2693.2550000000001</v>
      </c>
      <c r="E475">
        <v>2693.2620000000002</v>
      </c>
      <c r="F475">
        <v>0.4201388888888889</v>
      </c>
      <c r="G475" t="s">
        <v>3339</v>
      </c>
      <c r="H475" t="s">
        <v>5677</v>
      </c>
      <c r="I475">
        <v>11</v>
      </c>
      <c r="J475">
        <v>14</v>
      </c>
      <c r="K475">
        <v>5</v>
      </c>
      <c r="L475" t="s">
        <v>145</v>
      </c>
      <c r="M475" t="s">
        <v>145</v>
      </c>
      <c r="O475" t="s">
        <v>5753</v>
      </c>
      <c r="P475" t="s">
        <v>144</v>
      </c>
      <c r="Q475" t="s">
        <v>144</v>
      </c>
      <c r="V475">
        <v>201.614</v>
      </c>
      <c r="W475">
        <v>201.614</v>
      </c>
      <c r="Y475" t="s">
        <v>5674</v>
      </c>
      <c r="Z475" t="s">
        <v>5680</v>
      </c>
      <c r="AA475" t="s">
        <v>6611</v>
      </c>
      <c r="AB475" t="s">
        <v>6612</v>
      </c>
    </row>
    <row r="476" spans="1:28" hidden="1" x14ac:dyDescent="0.35">
      <c r="A476">
        <v>475</v>
      </c>
      <c r="B476">
        <v>2694.645</v>
      </c>
      <c r="C476" s="19">
        <v>2694.6350000000002</v>
      </c>
      <c r="D476">
        <v>2694.645</v>
      </c>
      <c r="E476">
        <v>2694.6559999999999</v>
      </c>
      <c r="F476">
        <v>0.42291666666666666</v>
      </c>
      <c r="G476" t="s">
        <v>3339</v>
      </c>
      <c r="H476" t="s">
        <v>5677</v>
      </c>
      <c r="I476">
        <v>14</v>
      </c>
      <c r="J476">
        <v>21</v>
      </c>
      <c r="K476">
        <v>7</v>
      </c>
      <c r="L476" t="s">
        <v>145</v>
      </c>
      <c r="M476" t="s">
        <v>145</v>
      </c>
      <c r="O476" t="s">
        <v>5753</v>
      </c>
      <c r="P476" t="s">
        <v>144</v>
      </c>
      <c r="Q476" t="s">
        <v>144</v>
      </c>
      <c r="V476">
        <v>201.60900000000001</v>
      </c>
      <c r="W476">
        <v>201.60900000000001</v>
      </c>
      <c r="Y476" t="s">
        <v>5674</v>
      </c>
      <c r="Z476" t="s">
        <v>5680</v>
      </c>
      <c r="AA476" t="s">
        <v>6613</v>
      </c>
      <c r="AB476" t="s">
        <v>6614</v>
      </c>
    </row>
    <row r="477" spans="1:28" hidden="1" x14ac:dyDescent="0.35">
      <c r="A477">
        <v>476</v>
      </c>
      <c r="B477">
        <v>2695.9859999999999</v>
      </c>
      <c r="C477" s="19">
        <v>2695.9760000000001</v>
      </c>
      <c r="D477">
        <v>2695.9859999999999</v>
      </c>
      <c r="E477">
        <v>2695.9949999999999</v>
      </c>
      <c r="F477">
        <v>0.42291666666666666</v>
      </c>
      <c r="G477" t="s">
        <v>3339</v>
      </c>
      <c r="H477" t="s">
        <v>5677</v>
      </c>
      <c r="I477">
        <v>11</v>
      </c>
      <c r="J477">
        <v>19</v>
      </c>
      <c r="K477">
        <v>6</v>
      </c>
      <c r="L477" t="s">
        <v>145</v>
      </c>
      <c r="M477" t="s">
        <v>145</v>
      </c>
      <c r="O477" t="s">
        <v>5753</v>
      </c>
      <c r="P477" t="s">
        <v>144</v>
      </c>
      <c r="Q477" t="s">
        <v>144</v>
      </c>
      <c r="V477">
        <v>201.59800000000001</v>
      </c>
      <c r="W477">
        <v>201.59800000000001</v>
      </c>
      <c r="Y477" t="s">
        <v>5674</v>
      </c>
      <c r="Z477" t="s">
        <v>5680</v>
      </c>
      <c r="AA477" t="s">
        <v>6615</v>
      </c>
      <c r="AB477" t="s">
        <v>6616</v>
      </c>
    </row>
    <row r="478" spans="1:28" hidden="1" x14ac:dyDescent="0.35">
      <c r="A478">
        <v>477</v>
      </c>
      <c r="B478">
        <v>2709.335</v>
      </c>
      <c r="C478" s="19">
        <v>2709.3290000000002</v>
      </c>
      <c r="D478">
        <v>2709.335</v>
      </c>
      <c r="E478">
        <v>2709.3409999999999</v>
      </c>
      <c r="F478">
        <v>0.14930555555555555</v>
      </c>
      <c r="G478" t="s">
        <v>3339</v>
      </c>
      <c r="H478" t="s">
        <v>5677</v>
      </c>
      <c r="I478">
        <v>10</v>
      </c>
      <c r="J478">
        <v>13</v>
      </c>
      <c r="K478">
        <v>4</v>
      </c>
      <c r="L478" t="s">
        <v>145</v>
      </c>
      <c r="M478" t="s">
        <v>145</v>
      </c>
      <c r="O478" t="s">
        <v>5753</v>
      </c>
      <c r="P478" t="s">
        <v>144</v>
      </c>
      <c r="Q478" t="s">
        <v>144</v>
      </c>
      <c r="V478">
        <v>201.554</v>
      </c>
      <c r="W478">
        <v>201.554</v>
      </c>
      <c r="Y478" t="s">
        <v>5674</v>
      </c>
      <c r="Z478" t="s">
        <v>5680</v>
      </c>
      <c r="AA478" t="s">
        <v>6617</v>
      </c>
      <c r="AB478" t="s">
        <v>6618</v>
      </c>
    </row>
    <row r="479" spans="1:28" hidden="1" x14ac:dyDescent="0.35">
      <c r="A479">
        <v>478</v>
      </c>
      <c r="B479">
        <v>2713.3119999999999</v>
      </c>
      <c r="C479" s="19">
        <v>2713.306</v>
      </c>
      <c r="D479">
        <v>2713.3119999999999</v>
      </c>
      <c r="E479">
        <v>2713.3180000000002</v>
      </c>
      <c r="F479">
        <v>0.15</v>
      </c>
      <c r="G479" t="s">
        <v>3339</v>
      </c>
      <c r="H479" t="s">
        <v>5677</v>
      </c>
      <c r="I479">
        <v>10</v>
      </c>
      <c r="J479">
        <v>12</v>
      </c>
      <c r="K479">
        <v>4</v>
      </c>
      <c r="L479" t="s">
        <v>145</v>
      </c>
      <c r="M479" t="s">
        <v>145</v>
      </c>
      <c r="O479" t="s">
        <v>5753</v>
      </c>
      <c r="P479" t="s">
        <v>144</v>
      </c>
      <c r="Q479" t="s">
        <v>144</v>
      </c>
      <c r="V479">
        <v>201.54900000000001</v>
      </c>
      <c r="W479">
        <v>201.54900000000001</v>
      </c>
      <c r="Y479" t="s">
        <v>5674</v>
      </c>
      <c r="Z479" t="s">
        <v>5680</v>
      </c>
      <c r="AA479" t="s">
        <v>6619</v>
      </c>
      <c r="AB479" t="s">
        <v>6620</v>
      </c>
    </row>
    <row r="480" spans="1:28" hidden="1" x14ac:dyDescent="0.35">
      <c r="A480">
        <v>479</v>
      </c>
      <c r="B480">
        <v>2714.6350000000002</v>
      </c>
      <c r="C480" s="19">
        <v>2714.63</v>
      </c>
      <c r="D480">
        <v>2714.6350000000002</v>
      </c>
      <c r="E480">
        <v>2714.6410000000001</v>
      </c>
      <c r="F480">
        <v>0.15</v>
      </c>
      <c r="G480" t="s">
        <v>3339</v>
      </c>
      <c r="H480" t="s">
        <v>5677</v>
      </c>
      <c r="I480">
        <v>10</v>
      </c>
      <c r="J480">
        <v>11</v>
      </c>
      <c r="K480">
        <v>4</v>
      </c>
      <c r="L480" t="s">
        <v>145</v>
      </c>
      <c r="M480" t="s">
        <v>145</v>
      </c>
      <c r="O480" t="s">
        <v>5753</v>
      </c>
      <c r="P480" t="s">
        <v>144</v>
      </c>
      <c r="Q480" t="s">
        <v>144</v>
      </c>
      <c r="V480">
        <v>201.55</v>
      </c>
      <c r="W480">
        <v>201.55</v>
      </c>
      <c r="Y480" t="s">
        <v>5674</v>
      </c>
      <c r="Z480" t="s">
        <v>5680</v>
      </c>
      <c r="AA480" t="s">
        <v>6621</v>
      </c>
      <c r="AB480" t="s">
        <v>6622</v>
      </c>
    </row>
    <row r="481" spans="1:28" hidden="1" x14ac:dyDescent="0.35">
      <c r="A481">
        <v>480</v>
      </c>
      <c r="B481">
        <v>2715.962</v>
      </c>
      <c r="C481" s="19">
        <v>2715.9569999999999</v>
      </c>
      <c r="D481">
        <v>2715.962</v>
      </c>
      <c r="E481">
        <v>2715.9670000000001</v>
      </c>
      <c r="F481">
        <v>0.15069444444444444</v>
      </c>
      <c r="G481" t="s">
        <v>3339</v>
      </c>
      <c r="H481" t="s">
        <v>5677</v>
      </c>
      <c r="I481">
        <v>10</v>
      </c>
      <c r="J481">
        <v>10</v>
      </c>
      <c r="K481">
        <v>4</v>
      </c>
      <c r="L481" t="s">
        <v>145</v>
      </c>
      <c r="M481" t="s">
        <v>145</v>
      </c>
      <c r="O481" t="s">
        <v>5753</v>
      </c>
      <c r="P481" t="s">
        <v>144</v>
      </c>
      <c r="Q481" t="s">
        <v>144</v>
      </c>
      <c r="V481">
        <v>201.553</v>
      </c>
      <c r="W481">
        <v>201.553</v>
      </c>
      <c r="Y481" t="s">
        <v>5674</v>
      </c>
      <c r="Z481" t="s">
        <v>5680</v>
      </c>
      <c r="AA481" t="s">
        <v>6623</v>
      </c>
      <c r="AB481" t="s">
        <v>6624</v>
      </c>
    </row>
    <row r="482" spans="1:28" hidden="1" x14ac:dyDescent="0.35">
      <c r="A482">
        <v>481</v>
      </c>
      <c r="B482">
        <v>2738.8910000000001</v>
      </c>
      <c r="C482" s="19">
        <v>2738.8850000000002</v>
      </c>
      <c r="D482">
        <v>2738.8910000000001</v>
      </c>
      <c r="E482">
        <v>2738.8969999999999</v>
      </c>
      <c r="F482">
        <v>0.18402777777777779</v>
      </c>
      <c r="G482" t="s">
        <v>3339</v>
      </c>
      <c r="H482" t="s">
        <v>5677</v>
      </c>
      <c r="I482">
        <v>10</v>
      </c>
      <c r="J482">
        <v>12</v>
      </c>
      <c r="K482">
        <v>4</v>
      </c>
      <c r="L482" t="s">
        <v>145</v>
      </c>
      <c r="M482" t="s">
        <v>145</v>
      </c>
      <c r="O482" t="s">
        <v>5753</v>
      </c>
      <c r="P482" t="s">
        <v>144</v>
      </c>
      <c r="Q482" t="s">
        <v>144</v>
      </c>
      <c r="V482">
        <v>201.46299999999999</v>
      </c>
      <c r="W482">
        <v>201.46299999999999</v>
      </c>
      <c r="Y482" t="s">
        <v>5674</v>
      </c>
      <c r="Z482" t="s">
        <v>5680</v>
      </c>
      <c r="AA482" t="s">
        <v>6625</v>
      </c>
      <c r="AB482" t="s">
        <v>6626</v>
      </c>
    </row>
    <row r="483" spans="1:28" hidden="1" x14ac:dyDescent="0.35">
      <c r="A483">
        <v>482</v>
      </c>
      <c r="B483">
        <v>2744.3020000000001</v>
      </c>
      <c r="C483" s="19">
        <v>2744.2959999999998</v>
      </c>
      <c r="D483">
        <v>2744.3020000000001</v>
      </c>
      <c r="E483">
        <v>2744.3069999999998</v>
      </c>
      <c r="F483">
        <v>0.18611111111111112</v>
      </c>
      <c r="G483" t="s">
        <v>3339</v>
      </c>
      <c r="H483" t="s">
        <v>5677</v>
      </c>
      <c r="I483">
        <v>10</v>
      </c>
      <c r="J483">
        <v>11</v>
      </c>
      <c r="K483">
        <v>4</v>
      </c>
      <c r="L483" t="s">
        <v>145</v>
      </c>
      <c r="M483" t="s">
        <v>145</v>
      </c>
      <c r="O483" t="s">
        <v>5753</v>
      </c>
      <c r="P483" t="s">
        <v>144</v>
      </c>
      <c r="Q483" t="s">
        <v>144</v>
      </c>
      <c r="V483">
        <v>201.44900000000001</v>
      </c>
      <c r="W483">
        <v>201.44900000000001</v>
      </c>
      <c r="Y483" t="s">
        <v>5674</v>
      </c>
      <c r="Z483" t="s">
        <v>5680</v>
      </c>
      <c r="AA483" t="s">
        <v>6627</v>
      </c>
      <c r="AB483" t="s">
        <v>6628</v>
      </c>
    </row>
    <row r="484" spans="1:28" hidden="1" x14ac:dyDescent="0.35">
      <c r="A484">
        <v>483</v>
      </c>
      <c r="B484">
        <v>2789.9229999999998</v>
      </c>
      <c r="C484" s="19">
        <v>2789.91</v>
      </c>
      <c r="D484">
        <v>2789.9229999999998</v>
      </c>
      <c r="E484">
        <v>2789.9360000000001</v>
      </c>
      <c r="F484">
        <v>0.40138888888888891</v>
      </c>
      <c r="G484" t="s">
        <v>3339</v>
      </c>
      <c r="H484" t="s">
        <v>5752</v>
      </c>
      <c r="I484">
        <v>17</v>
      </c>
      <c r="J484">
        <v>26</v>
      </c>
      <c r="K484">
        <v>12</v>
      </c>
      <c r="L484" t="s">
        <v>145</v>
      </c>
      <c r="M484" t="s">
        <v>145</v>
      </c>
      <c r="O484" t="s">
        <v>5753</v>
      </c>
      <c r="P484" t="s">
        <v>144</v>
      </c>
      <c r="Q484" t="s">
        <v>144</v>
      </c>
      <c r="V484">
        <v>201.60400000000001</v>
      </c>
      <c r="W484">
        <v>201.60400000000001</v>
      </c>
      <c r="Y484" t="s">
        <v>5679</v>
      </c>
      <c r="Z484" t="s">
        <v>5851</v>
      </c>
      <c r="AA484" t="s">
        <v>6629</v>
      </c>
      <c r="AB484" t="s">
        <v>6630</v>
      </c>
    </row>
    <row r="485" spans="1:28" hidden="1" x14ac:dyDescent="0.35">
      <c r="A485">
        <v>484</v>
      </c>
      <c r="B485">
        <v>2791.239</v>
      </c>
      <c r="C485" s="19">
        <v>2791.2220000000002</v>
      </c>
      <c r="D485">
        <v>2791.239</v>
      </c>
      <c r="E485">
        <v>2791.2559999999999</v>
      </c>
      <c r="F485">
        <v>0.40208333333333335</v>
      </c>
      <c r="G485" t="s">
        <v>3339</v>
      </c>
      <c r="H485" t="s">
        <v>5752</v>
      </c>
      <c r="I485">
        <v>19</v>
      </c>
      <c r="J485">
        <v>34</v>
      </c>
      <c r="K485">
        <v>20</v>
      </c>
      <c r="L485" t="s">
        <v>145</v>
      </c>
      <c r="M485" t="s">
        <v>145</v>
      </c>
      <c r="O485" t="s">
        <v>5753</v>
      </c>
      <c r="P485" t="s">
        <v>144</v>
      </c>
      <c r="Q485" t="s">
        <v>144</v>
      </c>
      <c r="V485">
        <v>201.60900000000001</v>
      </c>
      <c r="W485">
        <v>201.60900000000001</v>
      </c>
      <c r="Y485" t="s">
        <v>5679</v>
      </c>
      <c r="Z485" t="s">
        <v>5687</v>
      </c>
      <c r="AA485" t="s">
        <v>6631</v>
      </c>
      <c r="AB485" t="s">
        <v>6632</v>
      </c>
    </row>
    <row r="486" spans="1:28" hidden="1" x14ac:dyDescent="0.35">
      <c r="A486">
        <v>485</v>
      </c>
      <c r="B486">
        <v>2792.5309999999999</v>
      </c>
      <c r="C486" s="19">
        <v>2792.518</v>
      </c>
      <c r="D486">
        <v>2792.5309999999999</v>
      </c>
      <c r="E486">
        <v>2792.5439999999999</v>
      </c>
      <c r="F486">
        <v>0.39791666666666664</v>
      </c>
      <c r="G486" t="s">
        <v>3339</v>
      </c>
      <c r="H486" t="s">
        <v>5752</v>
      </c>
      <c r="I486">
        <v>18</v>
      </c>
      <c r="J486">
        <v>26</v>
      </c>
      <c r="K486">
        <v>15</v>
      </c>
      <c r="L486" t="s">
        <v>145</v>
      </c>
      <c r="M486" t="s">
        <v>145</v>
      </c>
      <c r="O486" t="s">
        <v>5753</v>
      </c>
      <c r="P486" t="s">
        <v>144</v>
      </c>
      <c r="Q486" t="s">
        <v>144</v>
      </c>
      <c r="V486">
        <v>201.61699999999999</v>
      </c>
      <c r="W486">
        <v>201.61699999999999</v>
      </c>
      <c r="Y486" t="s">
        <v>5679</v>
      </c>
      <c r="Z486" t="s">
        <v>5687</v>
      </c>
      <c r="AA486" t="s">
        <v>6633</v>
      </c>
      <c r="AB486" t="s">
        <v>6634</v>
      </c>
    </row>
    <row r="487" spans="1:28" hidden="1" x14ac:dyDescent="0.35">
      <c r="A487">
        <v>486</v>
      </c>
      <c r="B487">
        <v>2793.8229999999999</v>
      </c>
      <c r="C487" s="19">
        <v>2793.8009999999999</v>
      </c>
      <c r="D487">
        <v>2793.8229999999999</v>
      </c>
      <c r="E487">
        <v>2793.8449999999998</v>
      </c>
      <c r="F487">
        <v>0.40208333333333335</v>
      </c>
      <c r="G487" t="s">
        <v>3339</v>
      </c>
      <c r="H487" t="s">
        <v>5752</v>
      </c>
      <c r="I487">
        <v>18</v>
      </c>
      <c r="J487">
        <v>44</v>
      </c>
      <c r="K487">
        <v>16</v>
      </c>
      <c r="L487" t="s">
        <v>145</v>
      </c>
      <c r="M487" t="s">
        <v>145</v>
      </c>
      <c r="O487" t="s">
        <v>5753</v>
      </c>
      <c r="P487" t="s">
        <v>144</v>
      </c>
      <c r="Q487" t="s">
        <v>144</v>
      </c>
      <c r="V487">
        <v>201.624</v>
      </c>
      <c r="W487">
        <v>201.624</v>
      </c>
      <c r="Y487" t="s">
        <v>5679</v>
      </c>
      <c r="Z487" t="s">
        <v>5851</v>
      </c>
      <c r="AA487" t="s">
        <v>6635</v>
      </c>
      <c r="AB487" t="s">
        <v>6636</v>
      </c>
    </row>
    <row r="488" spans="1:28" hidden="1" x14ac:dyDescent="0.35">
      <c r="A488">
        <v>487</v>
      </c>
      <c r="B488">
        <v>2795.098</v>
      </c>
      <c r="C488" s="19">
        <v>2795.0810000000001</v>
      </c>
      <c r="D488">
        <v>2795.098</v>
      </c>
      <c r="E488">
        <v>2795.116</v>
      </c>
      <c r="F488">
        <v>0.3888888888888889</v>
      </c>
      <c r="G488" t="s">
        <v>3339</v>
      </c>
      <c r="H488" t="s">
        <v>5752</v>
      </c>
      <c r="I488">
        <v>11</v>
      </c>
      <c r="J488">
        <v>35</v>
      </c>
      <c r="K488">
        <v>29</v>
      </c>
      <c r="L488" t="s">
        <v>145</v>
      </c>
      <c r="M488" t="s">
        <v>145</v>
      </c>
      <c r="O488" t="s">
        <v>5753</v>
      </c>
      <c r="P488" t="s">
        <v>144</v>
      </c>
      <c r="Q488" t="s">
        <v>144</v>
      </c>
      <c r="V488">
        <v>201.62799999999999</v>
      </c>
      <c r="W488">
        <v>201.62799999999999</v>
      </c>
      <c r="Y488" t="s">
        <v>5679</v>
      </c>
      <c r="Z488" t="s">
        <v>5687</v>
      </c>
      <c r="AA488" t="s">
        <v>6637</v>
      </c>
      <c r="AB488" t="s">
        <v>6638</v>
      </c>
    </row>
    <row r="489" spans="1:28" hidden="1" x14ac:dyDescent="0.35">
      <c r="A489">
        <v>488</v>
      </c>
      <c r="B489">
        <v>2839.0360000000001</v>
      </c>
      <c r="C489" s="19">
        <v>2839.0320000000002</v>
      </c>
      <c r="D489">
        <v>2839.0360000000001</v>
      </c>
      <c r="E489">
        <v>2839.0410000000002</v>
      </c>
      <c r="F489">
        <v>0.3034722222222222</v>
      </c>
      <c r="G489" t="s">
        <v>3339</v>
      </c>
      <c r="H489" t="s">
        <v>5677</v>
      </c>
      <c r="I489">
        <v>10</v>
      </c>
      <c r="J489">
        <v>9</v>
      </c>
      <c r="K489">
        <v>4</v>
      </c>
      <c r="L489" t="s">
        <v>145</v>
      </c>
      <c r="M489" t="s">
        <v>145</v>
      </c>
      <c r="O489" t="s">
        <v>6137</v>
      </c>
      <c r="P489" t="s">
        <v>2905</v>
      </c>
      <c r="Q489" t="s">
        <v>2905</v>
      </c>
      <c r="V489">
        <v>201.52500000000001</v>
      </c>
      <c r="W489">
        <v>201.52500000000001</v>
      </c>
      <c r="Y489" t="s">
        <v>5674</v>
      </c>
      <c r="Z489" t="s">
        <v>5690</v>
      </c>
      <c r="AA489" t="s">
        <v>6639</v>
      </c>
      <c r="AB489" t="s">
        <v>6640</v>
      </c>
    </row>
    <row r="490" spans="1:28" hidden="1" x14ac:dyDescent="0.35">
      <c r="A490">
        <v>489</v>
      </c>
      <c r="B490">
        <v>2840.442</v>
      </c>
      <c r="C490" s="19">
        <v>2840.4340000000002</v>
      </c>
      <c r="D490">
        <v>2840.442</v>
      </c>
      <c r="E490">
        <v>2840.45</v>
      </c>
      <c r="F490">
        <v>0.18194444444444444</v>
      </c>
      <c r="G490" t="s">
        <v>3339</v>
      </c>
      <c r="H490" t="s">
        <v>5677</v>
      </c>
      <c r="I490">
        <v>10</v>
      </c>
      <c r="J490">
        <v>16</v>
      </c>
      <c r="K490">
        <v>4</v>
      </c>
      <c r="L490" t="s">
        <v>145</v>
      </c>
      <c r="M490" t="s">
        <v>145</v>
      </c>
      <c r="O490" t="s">
        <v>5753</v>
      </c>
      <c r="P490" t="s">
        <v>144</v>
      </c>
      <c r="Q490" t="s">
        <v>144</v>
      </c>
      <c r="V490">
        <v>201.52699999999999</v>
      </c>
      <c r="W490">
        <v>201.52699999999999</v>
      </c>
      <c r="Y490" t="s">
        <v>5674</v>
      </c>
      <c r="Z490" t="s">
        <v>5680</v>
      </c>
      <c r="AA490" t="s">
        <v>6641</v>
      </c>
      <c r="AB490" t="s">
        <v>6642</v>
      </c>
    </row>
    <row r="491" spans="1:28" x14ac:dyDescent="0.35">
      <c r="A491">
        <v>490</v>
      </c>
      <c r="B491">
        <v>2857.578</v>
      </c>
      <c r="C491" s="19">
        <v>2857.5740000000001</v>
      </c>
      <c r="D491">
        <v>2857.578</v>
      </c>
      <c r="E491">
        <v>2857.5819999999999</v>
      </c>
      <c r="F491">
        <v>0.37916666666666665</v>
      </c>
      <c r="G491" t="s">
        <v>3290</v>
      </c>
      <c r="H491" t="s">
        <v>5677</v>
      </c>
      <c r="I491">
        <v>10</v>
      </c>
      <c r="J491">
        <v>8</v>
      </c>
      <c r="K491">
        <v>15</v>
      </c>
      <c r="L491" t="s">
        <v>145</v>
      </c>
      <c r="M491" t="s">
        <v>145</v>
      </c>
      <c r="O491" t="s">
        <v>5683</v>
      </c>
      <c r="P491" t="s">
        <v>2905</v>
      </c>
      <c r="Q491" t="s">
        <v>2905</v>
      </c>
      <c r="V491">
        <v>201.453</v>
      </c>
      <c r="W491">
        <v>201.453</v>
      </c>
      <c r="Y491" t="s">
        <v>5679</v>
      </c>
      <c r="Z491" t="s">
        <v>5684</v>
      </c>
      <c r="AA491" t="s">
        <v>6643</v>
      </c>
      <c r="AB491" t="s">
        <v>6644</v>
      </c>
    </row>
    <row r="492" spans="1:28" x14ac:dyDescent="0.35">
      <c r="A492">
        <v>491</v>
      </c>
      <c r="B492">
        <v>2858.0329999999999</v>
      </c>
      <c r="C492" s="19">
        <v>2858.03</v>
      </c>
      <c r="D492">
        <v>2858.0329999999999</v>
      </c>
      <c r="E492">
        <v>2858.0369999999998</v>
      </c>
      <c r="F492">
        <v>0.3840277777777778</v>
      </c>
      <c r="G492" t="s">
        <v>3290</v>
      </c>
      <c r="H492" t="s">
        <v>5677</v>
      </c>
      <c r="I492">
        <v>11</v>
      </c>
      <c r="J492">
        <v>7</v>
      </c>
      <c r="K492">
        <v>6</v>
      </c>
      <c r="L492" t="s">
        <v>145</v>
      </c>
      <c r="M492" t="s">
        <v>145</v>
      </c>
      <c r="O492" t="s">
        <v>5678</v>
      </c>
      <c r="P492" t="s">
        <v>144</v>
      </c>
      <c r="Q492" t="s">
        <v>144</v>
      </c>
      <c r="V492">
        <v>201.45599999999999</v>
      </c>
      <c r="W492">
        <v>201.45599999999999</v>
      </c>
      <c r="Y492" t="s">
        <v>5679</v>
      </c>
      <c r="Z492" t="s">
        <v>5690</v>
      </c>
      <c r="AA492" t="s">
        <v>6645</v>
      </c>
      <c r="AB492" t="s">
        <v>6646</v>
      </c>
    </row>
    <row r="493" spans="1:28" x14ac:dyDescent="0.35">
      <c r="A493">
        <v>492</v>
      </c>
      <c r="B493">
        <v>2858.1889999999999</v>
      </c>
      <c r="C493" s="19">
        <v>2858.183</v>
      </c>
      <c r="D493">
        <v>2858.1889999999999</v>
      </c>
      <c r="E493">
        <v>2858.194</v>
      </c>
      <c r="F493">
        <v>0.37916666666666665</v>
      </c>
      <c r="G493" t="s">
        <v>3290</v>
      </c>
      <c r="H493" t="s">
        <v>5677</v>
      </c>
      <c r="I493">
        <v>11</v>
      </c>
      <c r="J493">
        <v>11</v>
      </c>
      <c r="K493">
        <v>11</v>
      </c>
      <c r="L493" t="s">
        <v>145</v>
      </c>
      <c r="M493" t="s">
        <v>145</v>
      </c>
      <c r="O493" t="s">
        <v>5683</v>
      </c>
      <c r="P493" t="s">
        <v>144</v>
      </c>
      <c r="Q493" t="s">
        <v>144</v>
      </c>
      <c r="V493">
        <v>201.45699999999999</v>
      </c>
      <c r="W493">
        <v>201.45699999999999</v>
      </c>
      <c r="Y493" t="s">
        <v>5679</v>
      </c>
      <c r="Z493" t="s">
        <v>5687</v>
      </c>
      <c r="AA493" t="s">
        <v>6647</v>
      </c>
      <c r="AB493" t="s">
        <v>6648</v>
      </c>
    </row>
    <row r="494" spans="1:28" x14ac:dyDescent="0.35">
      <c r="A494">
        <v>493</v>
      </c>
      <c r="B494">
        <v>2858.2350000000001</v>
      </c>
      <c r="C494" s="19">
        <v>2858.2310000000002</v>
      </c>
      <c r="D494">
        <v>2858.2350000000001</v>
      </c>
      <c r="E494">
        <v>2858.239</v>
      </c>
      <c r="F494">
        <v>0.38750000000000001</v>
      </c>
      <c r="G494" t="s">
        <v>3290</v>
      </c>
      <c r="H494" t="s">
        <v>5677</v>
      </c>
      <c r="I494">
        <v>16</v>
      </c>
      <c r="J494">
        <v>9</v>
      </c>
      <c r="K494">
        <v>8</v>
      </c>
      <c r="L494" t="s">
        <v>145</v>
      </c>
      <c r="M494" t="s">
        <v>145</v>
      </c>
      <c r="O494" t="s">
        <v>5678</v>
      </c>
      <c r="P494" t="s">
        <v>144</v>
      </c>
      <c r="Q494" t="s">
        <v>144</v>
      </c>
      <c r="V494">
        <v>201.45699999999999</v>
      </c>
      <c r="W494">
        <v>201.45699999999999</v>
      </c>
      <c r="Y494" t="s">
        <v>5679</v>
      </c>
      <c r="Z494" t="s">
        <v>5690</v>
      </c>
      <c r="AA494" t="s">
        <v>6649</v>
      </c>
      <c r="AB494" t="s">
        <v>6650</v>
      </c>
    </row>
    <row r="495" spans="1:28" x14ac:dyDescent="0.35">
      <c r="A495">
        <v>494</v>
      </c>
      <c r="B495">
        <v>2858.2950000000001</v>
      </c>
      <c r="C495" s="19">
        <v>2858.29</v>
      </c>
      <c r="D495">
        <v>2858.2950000000001</v>
      </c>
      <c r="E495">
        <v>2858.3</v>
      </c>
      <c r="F495">
        <v>0.3840277777777778</v>
      </c>
      <c r="G495" t="s">
        <v>3290</v>
      </c>
      <c r="H495" t="s">
        <v>5677</v>
      </c>
      <c r="I495">
        <v>10</v>
      </c>
      <c r="J495">
        <v>10</v>
      </c>
      <c r="K495">
        <v>15</v>
      </c>
      <c r="L495" t="s">
        <v>145</v>
      </c>
      <c r="M495" t="s">
        <v>145</v>
      </c>
      <c r="O495" t="s">
        <v>5683</v>
      </c>
      <c r="P495" t="s">
        <v>144</v>
      </c>
      <c r="Q495" t="s">
        <v>144</v>
      </c>
      <c r="V495">
        <v>201.45699999999999</v>
      </c>
      <c r="W495">
        <v>201.45699999999999</v>
      </c>
      <c r="Y495" t="s">
        <v>5679</v>
      </c>
      <c r="Z495" t="s">
        <v>5687</v>
      </c>
      <c r="AA495" t="s">
        <v>6651</v>
      </c>
      <c r="AB495" t="s">
        <v>6652</v>
      </c>
    </row>
    <row r="496" spans="1:28" x14ac:dyDescent="0.35">
      <c r="A496">
        <v>495</v>
      </c>
      <c r="B496">
        <v>2858.5439999999999</v>
      </c>
      <c r="C496" s="19">
        <v>2858.5410000000002</v>
      </c>
      <c r="D496">
        <v>2858.5439999999999</v>
      </c>
      <c r="E496">
        <v>2858.547</v>
      </c>
      <c r="F496">
        <v>0.37986111111111109</v>
      </c>
      <c r="G496" t="s">
        <v>3290</v>
      </c>
      <c r="H496" t="s">
        <v>5677</v>
      </c>
      <c r="I496">
        <v>10</v>
      </c>
      <c r="J496">
        <v>7</v>
      </c>
      <c r="K496">
        <v>7</v>
      </c>
      <c r="L496" t="s">
        <v>145</v>
      </c>
      <c r="M496" t="s">
        <v>145</v>
      </c>
      <c r="O496" t="s">
        <v>5859</v>
      </c>
      <c r="P496" t="s">
        <v>144</v>
      </c>
      <c r="Q496" t="s">
        <v>144</v>
      </c>
      <c r="V496">
        <v>201.459</v>
      </c>
      <c r="W496">
        <v>201.459</v>
      </c>
      <c r="Y496" t="s">
        <v>5679</v>
      </c>
      <c r="Z496" t="s">
        <v>5690</v>
      </c>
      <c r="AA496" t="s">
        <v>6653</v>
      </c>
      <c r="AB496" t="s">
        <v>6654</v>
      </c>
    </row>
    <row r="497" spans="1:29" x14ac:dyDescent="0.35">
      <c r="A497">
        <v>496</v>
      </c>
      <c r="B497">
        <v>2858.623</v>
      </c>
      <c r="C497" s="19">
        <v>2858.6179999999999</v>
      </c>
      <c r="D497">
        <v>2858.623</v>
      </c>
      <c r="E497">
        <v>2858.6280000000002</v>
      </c>
      <c r="F497">
        <v>0.37986111111111109</v>
      </c>
      <c r="G497" t="s">
        <v>3290</v>
      </c>
      <c r="H497" t="s">
        <v>5677</v>
      </c>
      <c r="I497">
        <v>10</v>
      </c>
      <c r="J497">
        <v>10</v>
      </c>
      <c r="K497">
        <v>7</v>
      </c>
      <c r="L497" t="s">
        <v>145</v>
      </c>
      <c r="M497" t="s">
        <v>145</v>
      </c>
      <c r="O497" t="s">
        <v>5678</v>
      </c>
      <c r="P497" t="s">
        <v>144</v>
      </c>
      <c r="Q497" t="s">
        <v>144</v>
      </c>
      <c r="V497">
        <v>201.459</v>
      </c>
      <c r="W497">
        <v>201.459</v>
      </c>
      <c r="Y497" t="s">
        <v>5679</v>
      </c>
      <c r="Z497" t="s">
        <v>5690</v>
      </c>
      <c r="AA497" t="s">
        <v>6655</v>
      </c>
      <c r="AB497" t="s">
        <v>6656</v>
      </c>
    </row>
    <row r="498" spans="1:29" x14ac:dyDescent="0.35">
      <c r="A498">
        <v>497</v>
      </c>
      <c r="B498">
        <v>2858.8409999999999</v>
      </c>
      <c r="C498" s="19">
        <v>2858.837</v>
      </c>
      <c r="D498">
        <v>2858.8409999999999</v>
      </c>
      <c r="E498">
        <v>2858.8440000000001</v>
      </c>
      <c r="F498">
        <v>0.37569444444444444</v>
      </c>
      <c r="G498" t="s">
        <v>3290</v>
      </c>
      <c r="H498" t="s">
        <v>5677</v>
      </c>
      <c r="I498">
        <v>13</v>
      </c>
      <c r="J498">
        <v>7</v>
      </c>
      <c r="K498">
        <v>10</v>
      </c>
      <c r="L498" t="s">
        <v>145</v>
      </c>
      <c r="M498" t="s">
        <v>145</v>
      </c>
      <c r="O498" t="s">
        <v>5678</v>
      </c>
      <c r="P498" t="s">
        <v>144</v>
      </c>
      <c r="Q498" t="s">
        <v>144</v>
      </c>
      <c r="V498">
        <v>201.46</v>
      </c>
      <c r="W498">
        <v>201.46</v>
      </c>
      <c r="Y498" t="s">
        <v>5679</v>
      </c>
      <c r="Z498" t="s">
        <v>5690</v>
      </c>
      <c r="AA498" t="s">
        <v>6657</v>
      </c>
      <c r="AB498" t="s">
        <v>6658</v>
      </c>
    </row>
    <row r="499" spans="1:29" x14ac:dyDescent="0.35">
      <c r="A499">
        <v>498</v>
      </c>
      <c r="B499">
        <v>2858.8919999999998</v>
      </c>
      <c r="C499" s="19">
        <v>2858.8890000000001</v>
      </c>
      <c r="D499">
        <v>2858.8919999999998</v>
      </c>
      <c r="E499">
        <v>2858.8960000000002</v>
      </c>
      <c r="F499">
        <v>0.37222222222222223</v>
      </c>
      <c r="G499" t="s">
        <v>3290</v>
      </c>
      <c r="H499" t="s">
        <v>5677</v>
      </c>
      <c r="I499">
        <v>11</v>
      </c>
      <c r="J499">
        <v>7</v>
      </c>
      <c r="K499">
        <v>8</v>
      </c>
      <c r="L499" t="s">
        <v>145</v>
      </c>
      <c r="M499" t="s">
        <v>55</v>
      </c>
      <c r="N499">
        <v>35</v>
      </c>
      <c r="O499" t="s">
        <v>5678</v>
      </c>
      <c r="P499" t="s">
        <v>144</v>
      </c>
      <c r="Q499" t="s">
        <v>144</v>
      </c>
      <c r="V499">
        <v>201.46</v>
      </c>
      <c r="W499">
        <v>201.46</v>
      </c>
      <c r="Y499" t="s">
        <v>5679</v>
      </c>
      <c r="Z499" t="s">
        <v>5690</v>
      </c>
      <c r="AA499" t="s">
        <v>6659</v>
      </c>
      <c r="AB499" t="s">
        <v>6660</v>
      </c>
      <c r="AC499">
        <v>35</v>
      </c>
    </row>
    <row r="500" spans="1:29" hidden="1" x14ac:dyDescent="0.35">
      <c r="A500">
        <v>499</v>
      </c>
      <c r="B500">
        <v>2858.9079999999999</v>
      </c>
      <c r="C500" s="19">
        <v>2858.8890000000001</v>
      </c>
      <c r="D500">
        <v>2858.9079999999999</v>
      </c>
      <c r="E500">
        <v>2858.9279999999999</v>
      </c>
      <c r="F500">
        <v>0.37777777777777777</v>
      </c>
      <c r="G500" t="s">
        <v>5823</v>
      </c>
      <c r="H500" t="s">
        <v>5677</v>
      </c>
      <c r="I500">
        <v>11</v>
      </c>
      <c r="J500">
        <v>39</v>
      </c>
      <c r="K500">
        <v>29</v>
      </c>
      <c r="L500" t="s">
        <v>55</v>
      </c>
      <c r="M500" t="s">
        <v>145</v>
      </c>
      <c r="N500">
        <v>35</v>
      </c>
      <c r="O500" t="s">
        <v>5939</v>
      </c>
      <c r="P500" t="s">
        <v>144</v>
      </c>
      <c r="Q500" t="s">
        <v>144</v>
      </c>
      <c r="V500">
        <v>201.46</v>
      </c>
      <c r="W500">
        <v>201.46</v>
      </c>
      <c r="Y500" t="s">
        <v>5679</v>
      </c>
      <c r="Z500" t="s">
        <v>5687</v>
      </c>
      <c r="AA500" t="s">
        <v>6661</v>
      </c>
      <c r="AB500" t="s">
        <v>6660</v>
      </c>
      <c r="AC500">
        <v>35</v>
      </c>
    </row>
    <row r="501" spans="1:29" x14ac:dyDescent="0.35">
      <c r="A501">
        <v>500</v>
      </c>
      <c r="B501">
        <v>2858.9229999999998</v>
      </c>
      <c r="C501" s="19">
        <v>2858.9189999999999</v>
      </c>
      <c r="D501">
        <v>2858.9229999999998</v>
      </c>
      <c r="E501">
        <v>2858.9279999999999</v>
      </c>
      <c r="F501">
        <v>0.38333333333333336</v>
      </c>
      <c r="G501" t="s">
        <v>3290</v>
      </c>
      <c r="H501" t="s">
        <v>5677</v>
      </c>
      <c r="I501">
        <v>11</v>
      </c>
      <c r="J501">
        <v>10</v>
      </c>
      <c r="K501">
        <v>9</v>
      </c>
      <c r="L501" t="s">
        <v>145</v>
      </c>
      <c r="M501" t="s">
        <v>55</v>
      </c>
      <c r="N501">
        <v>35</v>
      </c>
      <c r="O501" t="s">
        <v>5678</v>
      </c>
      <c r="P501" t="s">
        <v>144</v>
      </c>
      <c r="Q501" t="s">
        <v>144</v>
      </c>
      <c r="V501">
        <v>201.46100000000001</v>
      </c>
      <c r="W501">
        <v>201.46100000000001</v>
      </c>
      <c r="Y501" t="s">
        <v>5679</v>
      </c>
      <c r="Z501" t="s">
        <v>5690</v>
      </c>
      <c r="AA501" t="s">
        <v>6662</v>
      </c>
      <c r="AB501" t="s">
        <v>6663</v>
      </c>
      <c r="AC501">
        <v>35</v>
      </c>
    </row>
    <row r="502" spans="1:29" x14ac:dyDescent="0.35">
      <c r="A502">
        <v>501</v>
      </c>
      <c r="B502">
        <v>2859.194</v>
      </c>
      <c r="C502" s="19">
        <v>2859.19</v>
      </c>
      <c r="D502">
        <v>2859.194</v>
      </c>
      <c r="E502">
        <v>2859.1990000000001</v>
      </c>
      <c r="F502">
        <v>0.39027777777777778</v>
      </c>
      <c r="G502" t="s">
        <v>3290</v>
      </c>
      <c r="H502" t="s">
        <v>5677</v>
      </c>
      <c r="I502">
        <v>13</v>
      </c>
      <c r="J502">
        <v>9</v>
      </c>
      <c r="K502">
        <v>5</v>
      </c>
      <c r="L502" t="s">
        <v>145</v>
      </c>
      <c r="M502" t="s">
        <v>145</v>
      </c>
      <c r="O502" t="s">
        <v>5678</v>
      </c>
      <c r="P502" t="s">
        <v>144</v>
      </c>
      <c r="Q502" t="s">
        <v>144</v>
      </c>
      <c r="V502">
        <v>201.46199999999999</v>
      </c>
      <c r="W502">
        <v>201.46199999999999</v>
      </c>
      <c r="Y502" t="s">
        <v>5679</v>
      </c>
      <c r="Z502" t="s">
        <v>5690</v>
      </c>
      <c r="AA502" t="s">
        <v>6664</v>
      </c>
      <c r="AB502" t="s">
        <v>6665</v>
      </c>
    </row>
    <row r="503" spans="1:29" x14ac:dyDescent="0.35">
      <c r="A503">
        <v>502</v>
      </c>
      <c r="B503">
        <v>2859.2840000000001</v>
      </c>
      <c r="C503" s="19">
        <v>2859.28</v>
      </c>
      <c r="D503">
        <v>2859.2840000000001</v>
      </c>
      <c r="E503">
        <v>2859.288</v>
      </c>
      <c r="F503">
        <v>0.39027777777777778</v>
      </c>
      <c r="G503" t="s">
        <v>3290</v>
      </c>
      <c r="H503" t="s">
        <v>5677</v>
      </c>
      <c r="I503">
        <v>13</v>
      </c>
      <c r="J503">
        <v>8</v>
      </c>
      <c r="K503">
        <v>6</v>
      </c>
      <c r="L503" t="s">
        <v>145</v>
      </c>
      <c r="M503" t="s">
        <v>145</v>
      </c>
      <c r="O503" t="s">
        <v>5678</v>
      </c>
      <c r="P503" t="s">
        <v>144</v>
      </c>
      <c r="Q503" t="s">
        <v>144</v>
      </c>
      <c r="V503">
        <v>201.46199999999999</v>
      </c>
      <c r="W503">
        <v>201.46199999999999</v>
      </c>
      <c r="Y503" t="s">
        <v>5679</v>
      </c>
      <c r="Z503" t="s">
        <v>5690</v>
      </c>
      <c r="AA503" t="s">
        <v>6666</v>
      </c>
      <c r="AB503" t="s">
        <v>6667</v>
      </c>
    </row>
    <row r="504" spans="1:29" x14ac:dyDescent="0.35">
      <c r="A504">
        <v>503</v>
      </c>
      <c r="B504">
        <v>2859.6129999999998</v>
      </c>
      <c r="C504" s="19">
        <v>2859.607</v>
      </c>
      <c r="D504">
        <v>2859.6129999999998</v>
      </c>
      <c r="E504">
        <v>2859.6179999999999</v>
      </c>
      <c r="F504">
        <v>0.375</v>
      </c>
      <c r="G504" t="s">
        <v>3290</v>
      </c>
      <c r="H504" t="s">
        <v>5677</v>
      </c>
      <c r="I504">
        <v>13</v>
      </c>
      <c r="J504">
        <v>11</v>
      </c>
      <c r="K504">
        <v>9</v>
      </c>
      <c r="L504" t="s">
        <v>145</v>
      </c>
      <c r="M504" t="s">
        <v>145</v>
      </c>
      <c r="O504" t="s">
        <v>5678</v>
      </c>
      <c r="P504" t="s">
        <v>144</v>
      </c>
      <c r="Q504" t="s">
        <v>144</v>
      </c>
      <c r="V504">
        <v>201.464</v>
      </c>
      <c r="W504">
        <v>201.464</v>
      </c>
      <c r="Y504" t="s">
        <v>5679</v>
      </c>
      <c r="Z504" t="s">
        <v>5680</v>
      </c>
      <c r="AA504" t="s">
        <v>6668</v>
      </c>
      <c r="AB504" t="s">
        <v>6669</v>
      </c>
    </row>
    <row r="505" spans="1:29" x14ac:dyDescent="0.35">
      <c r="A505">
        <v>504</v>
      </c>
      <c r="B505">
        <v>2859.692</v>
      </c>
      <c r="C505" s="19">
        <v>2859.6880000000001</v>
      </c>
      <c r="D505">
        <v>2859.692</v>
      </c>
      <c r="E505">
        <v>2859.6970000000001</v>
      </c>
      <c r="F505">
        <v>0.37847222222222221</v>
      </c>
      <c r="G505" t="s">
        <v>3290</v>
      </c>
      <c r="H505" t="s">
        <v>5677</v>
      </c>
      <c r="I505">
        <v>12</v>
      </c>
      <c r="J505">
        <v>9</v>
      </c>
      <c r="K505">
        <v>10</v>
      </c>
      <c r="L505" t="s">
        <v>145</v>
      </c>
      <c r="M505" t="s">
        <v>145</v>
      </c>
      <c r="O505" t="s">
        <v>5678</v>
      </c>
      <c r="P505" t="s">
        <v>144</v>
      </c>
      <c r="Q505" t="s">
        <v>144</v>
      </c>
      <c r="V505">
        <v>201.464</v>
      </c>
      <c r="W505">
        <v>201.464</v>
      </c>
      <c r="Y505" t="s">
        <v>5679</v>
      </c>
      <c r="Z505" t="s">
        <v>5690</v>
      </c>
      <c r="AA505" t="s">
        <v>6670</v>
      </c>
      <c r="AB505" t="s">
        <v>6671</v>
      </c>
    </row>
    <row r="506" spans="1:29" x14ac:dyDescent="0.35">
      <c r="A506">
        <v>505</v>
      </c>
      <c r="B506">
        <v>2859.7379999999998</v>
      </c>
      <c r="C506" s="19">
        <v>2859.7330000000002</v>
      </c>
      <c r="D506">
        <v>2859.7379999999998</v>
      </c>
      <c r="E506">
        <v>2859.7420000000002</v>
      </c>
      <c r="F506">
        <v>0.375</v>
      </c>
      <c r="G506" t="s">
        <v>3290</v>
      </c>
      <c r="H506" t="s">
        <v>5677</v>
      </c>
      <c r="I506">
        <v>11</v>
      </c>
      <c r="J506">
        <v>9</v>
      </c>
      <c r="K506">
        <v>11</v>
      </c>
      <c r="L506" t="s">
        <v>145</v>
      </c>
      <c r="M506" t="s">
        <v>55</v>
      </c>
      <c r="N506">
        <v>36</v>
      </c>
      <c r="O506" t="s">
        <v>5683</v>
      </c>
      <c r="P506" t="s">
        <v>144</v>
      </c>
      <c r="Q506" t="s">
        <v>144</v>
      </c>
      <c r="V506">
        <v>201.465</v>
      </c>
      <c r="W506">
        <v>201.465</v>
      </c>
      <c r="Y506" t="s">
        <v>5679</v>
      </c>
      <c r="Z506" t="s">
        <v>5684</v>
      </c>
      <c r="AA506" t="s">
        <v>6672</v>
      </c>
      <c r="AB506" t="s">
        <v>6673</v>
      </c>
      <c r="AC506">
        <v>36</v>
      </c>
    </row>
    <row r="507" spans="1:29" hidden="1" x14ac:dyDescent="0.35">
      <c r="A507">
        <v>506</v>
      </c>
      <c r="B507">
        <v>2859.7550000000001</v>
      </c>
      <c r="C507" s="19">
        <v>2859.7330000000002</v>
      </c>
      <c r="D507">
        <v>2859.7550000000001</v>
      </c>
      <c r="E507">
        <v>2859.7759999999998</v>
      </c>
      <c r="F507">
        <v>0.38263888888888886</v>
      </c>
      <c r="G507" t="s">
        <v>5823</v>
      </c>
      <c r="H507" t="s">
        <v>5677</v>
      </c>
      <c r="I507">
        <v>11</v>
      </c>
      <c r="J507">
        <v>43</v>
      </c>
      <c r="K507">
        <v>36</v>
      </c>
      <c r="L507" t="s">
        <v>55</v>
      </c>
      <c r="M507" t="s">
        <v>145</v>
      </c>
      <c r="N507">
        <v>36</v>
      </c>
      <c r="O507" t="s">
        <v>5683</v>
      </c>
      <c r="P507" t="s">
        <v>144</v>
      </c>
      <c r="Q507" t="s">
        <v>144</v>
      </c>
      <c r="V507">
        <v>201.465</v>
      </c>
      <c r="W507">
        <v>201.465</v>
      </c>
      <c r="Y507" t="s">
        <v>5679</v>
      </c>
      <c r="Z507" t="s">
        <v>5824</v>
      </c>
      <c r="AA507" t="s">
        <v>6674</v>
      </c>
      <c r="AB507" t="s">
        <v>6675</v>
      </c>
      <c r="AC507">
        <v>36</v>
      </c>
    </row>
    <row r="508" spans="1:29" x14ac:dyDescent="0.35">
      <c r="A508">
        <v>507</v>
      </c>
      <c r="B508">
        <v>2859.759</v>
      </c>
      <c r="C508" s="19">
        <v>2859.7550000000001</v>
      </c>
      <c r="D508">
        <v>2859.759</v>
      </c>
      <c r="E508">
        <v>2859.7620000000002</v>
      </c>
      <c r="F508">
        <v>0.39027777777777778</v>
      </c>
      <c r="G508" t="s">
        <v>3290</v>
      </c>
      <c r="H508" t="s">
        <v>5677</v>
      </c>
      <c r="I508">
        <v>11</v>
      </c>
      <c r="J508">
        <v>7</v>
      </c>
      <c r="K508">
        <v>8</v>
      </c>
      <c r="L508" t="s">
        <v>145</v>
      </c>
      <c r="M508" t="s">
        <v>55</v>
      </c>
      <c r="N508">
        <v>36</v>
      </c>
      <c r="O508" t="s">
        <v>5678</v>
      </c>
      <c r="P508" t="s">
        <v>144</v>
      </c>
      <c r="Q508" t="s">
        <v>144</v>
      </c>
      <c r="V508">
        <v>201.465</v>
      </c>
      <c r="W508">
        <v>201.465</v>
      </c>
      <c r="Y508" t="s">
        <v>5679</v>
      </c>
      <c r="Z508" t="s">
        <v>5690</v>
      </c>
      <c r="AA508" t="s">
        <v>6676</v>
      </c>
      <c r="AB508" t="s">
        <v>6675</v>
      </c>
      <c r="AC508">
        <v>36</v>
      </c>
    </row>
    <row r="509" spans="1:29" x14ac:dyDescent="0.35">
      <c r="A509">
        <v>508</v>
      </c>
      <c r="B509">
        <v>2859.7719999999999</v>
      </c>
      <c r="C509" s="19">
        <v>2859.7669999999998</v>
      </c>
      <c r="D509">
        <v>2859.7719999999999</v>
      </c>
      <c r="E509">
        <v>2859.7759999999998</v>
      </c>
      <c r="F509">
        <v>0.37847222222222221</v>
      </c>
      <c r="G509" t="s">
        <v>3290</v>
      </c>
      <c r="H509" t="s">
        <v>5677</v>
      </c>
      <c r="I509">
        <v>11</v>
      </c>
      <c r="J509">
        <v>9</v>
      </c>
      <c r="K509">
        <v>7</v>
      </c>
      <c r="L509" t="s">
        <v>145</v>
      </c>
      <c r="M509" t="s">
        <v>55</v>
      </c>
      <c r="N509">
        <v>36</v>
      </c>
      <c r="O509" t="s">
        <v>5678</v>
      </c>
      <c r="P509" t="s">
        <v>144</v>
      </c>
      <c r="Q509" t="s">
        <v>144</v>
      </c>
      <c r="V509">
        <v>201.465</v>
      </c>
      <c r="W509">
        <v>201.465</v>
      </c>
      <c r="Y509" t="s">
        <v>5679</v>
      </c>
      <c r="Z509" t="s">
        <v>5690</v>
      </c>
      <c r="AA509" t="s">
        <v>6677</v>
      </c>
      <c r="AB509" t="s">
        <v>6678</v>
      </c>
      <c r="AC509">
        <v>36</v>
      </c>
    </row>
    <row r="510" spans="1:29" x14ac:dyDescent="0.35">
      <c r="A510">
        <v>509</v>
      </c>
      <c r="B510">
        <v>2859.933</v>
      </c>
      <c r="C510" s="19">
        <v>2859.9270000000001</v>
      </c>
      <c r="D510">
        <v>2859.933</v>
      </c>
      <c r="E510">
        <v>2859.9389999999999</v>
      </c>
      <c r="F510">
        <v>0.38611111111111113</v>
      </c>
      <c r="G510" t="s">
        <v>3290</v>
      </c>
      <c r="H510" t="s">
        <v>5677</v>
      </c>
      <c r="I510">
        <v>12</v>
      </c>
      <c r="J510">
        <v>12</v>
      </c>
      <c r="K510">
        <v>11</v>
      </c>
      <c r="L510" t="s">
        <v>145</v>
      </c>
      <c r="M510" t="s">
        <v>145</v>
      </c>
      <c r="O510" t="s">
        <v>5683</v>
      </c>
      <c r="P510" t="s">
        <v>144</v>
      </c>
      <c r="Q510" t="s">
        <v>144</v>
      </c>
      <c r="V510">
        <v>201.46600000000001</v>
      </c>
      <c r="W510">
        <v>201.46600000000001</v>
      </c>
      <c r="Y510" t="s">
        <v>5679</v>
      </c>
      <c r="Z510" t="s">
        <v>5687</v>
      </c>
      <c r="AA510" t="s">
        <v>6679</v>
      </c>
      <c r="AB510" t="s">
        <v>6680</v>
      </c>
    </row>
    <row r="511" spans="1:29" x14ac:dyDescent="0.35">
      <c r="A511">
        <v>510</v>
      </c>
      <c r="B511">
        <v>2860.1959999999999</v>
      </c>
      <c r="C511" s="19">
        <v>2860.1889999999999</v>
      </c>
      <c r="D511">
        <v>2860.1959999999999</v>
      </c>
      <c r="E511">
        <v>2860.203</v>
      </c>
      <c r="F511">
        <v>0.38680555555555557</v>
      </c>
      <c r="G511" t="s">
        <v>3290</v>
      </c>
      <c r="H511" t="s">
        <v>5677</v>
      </c>
      <c r="I511">
        <v>13</v>
      </c>
      <c r="J511">
        <v>14</v>
      </c>
      <c r="K511">
        <v>12</v>
      </c>
      <c r="L511" t="s">
        <v>145</v>
      </c>
      <c r="M511" t="s">
        <v>55</v>
      </c>
      <c r="N511">
        <v>37</v>
      </c>
      <c r="O511" t="s">
        <v>5683</v>
      </c>
      <c r="P511" t="s">
        <v>144</v>
      </c>
      <c r="Q511" t="s">
        <v>144</v>
      </c>
      <c r="V511">
        <v>201.46700000000001</v>
      </c>
      <c r="W511">
        <v>201.46700000000001</v>
      </c>
      <c r="Y511" t="s">
        <v>5679</v>
      </c>
      <c r="Z511" t="s">
        <v>5687</v>
      </c>
      <c r="AA511" t="s">
        <v>6681</v>
      </c>
      <c r="AB511" t="s">
        <v>6682</v>
      </c>
      <c r="AC511">
        <v>37</v>
      </c>
    </row>
    <row r="512" spans="1:29" hidden="1" x14ac:dyDescent="0.35">
      <c r="A512">
        <v>511</v>
      </c>
      <c r="B512">
        <v>2860.2130000000002</v>
      </c>
      <c r="C512" s="19">
        <v>2860.1889999999999</v>
      </c>
      <c r="D512">
        <v>2860.2130000000002</v>
      </c>
      <c r="E512">
        <v>2860.2379999999998</v>
      </c>
      <c r="F512">
        <v>0.38680555555555557</v>
      </c>
      <c r="G512" t="s">
        <v>5823</v>
      </c>
      <c r="H512" t="s">
        <v>5677</v>
      </c>
      <c r="I512">
        <v>13</v>
      </c>
      <c r="J512">
        <v>49</v>
      </c>
      <c r="K512">
        <v>12</v>
      </c>
      <c r="L512" t="s">
        <v>55</v>
      </c>
      <c r="M512" t="s">
        <v>145</v>
      </c>
      <c r="N512">
        <v>37</v>
      </c>
      <c r="O512" t="s">
        <v>5683</v>
      </c>
      <c r="P512" t="s">
        <v>144</v>
      </c>
      <c r="Q512" t="s">
        <v>144</v>
      </c>
      <c r="V512">
        <v>201.46700000000001</v>
      </c>
      <c r="W512">
        <v>201.46700000000001</v>
      </c>
      <c r="Y512" t="s">
        <v>5679</v>
      </c>
      <c r="Z512" t="s">
        <v>5851</v>
      </c>
      <c r="AA512" t="s">
        <v>6683</v>
      </c>
      <c r="AB512" t="s">
        <v>6682</v>
      </c>
      <c r="AC512">
        <v>37</v>
      </c>
    </row>
    <row r="513" spans="1:29" x14ac:dyDescent="0.35">
      <c r="A513">
        <v>512</v>
      </c>
      <c r="B513">
        <v>2860.2310000000002</v>
      </c>
      <c r="C513" s="19">
        <v>2860.2249999999999</v>
      </c>
      <c r="D513">
        <v>2860.2310000000002</v>
      </c>
      <c r="E513">
        <v>2860.2379999999998</v>
      </c>
      <c r="F513">
        <v>0.38680555555555557</v>
      </c>
      <c r="G513" t="s">
        <v>3290</v>
      </c>
      <c r="H513" t="s">
        <v>5677</v>
      </c>
      <c r="I513">
        <v>13</v>
      </c>
      <c r="J513">
        <v>13</v>
      </c>
      <c r="K513">
        <v>10</v>
      </c>
      <c r="L513" t="s">
        <v>145</v>
      </c>
      <c r="M513" t="s">
        <v>55</v>
      </c>
      <c r="N513">
        <v>37</v>
      </c>
      <c r="O513" t="s">
        <v>5683</v>
      </c>
      <c r="P513" t="s">
        <v>144</v>
      </c>
      <c r="Q513" t="s">
        <v>144</v>
      </c>
      <c r="V513">
        <v>201.46700000000001</v>
      </c>
      <c r="W513">
        <v>201.46700000000001</v>
      </c>
      <c r="Y513" t="s">
        <v>5679</v>
      </c>
      <c r="Z513" t="s">
        <v>5687</v>
      </c>
      <c r="AA513" t="s">
        <v>6684</v>
      </c>
      <c r="AB513" t="s">
        <v>6685</v>
      </c>
      <c r="AC513">
        <v>37</v>
      </c>
    </row>
    <row r="514" spans="1:29" x14ac:dyDescent="0.35">
      <c r="A514">
        <v>513</v>
      </c>
      <c r="B514">
        <v>2860.2710000000002</v>
      </c>
      <c r="C514" s="19">
        <v>2860.2629999999999</v>
      </c>
      <c r="D514">
        <v>2860.2710000000002</v>
      </c>
      <c r="E514">
        <v>2860.279</v>
      </c>
      <c r="F514">
        <v>0.37638888888888888</v>
      </c>
      <c r="G514" t="s">
        <v>3290</v>
      </c>
      <c r="H514" t="s">
        <v>5677</v>
      </c>
      <c r="I514">
        <v>10</v>
      </c>
      <c r="J514">
        <v>16</v>
      </c>
      <c r="K514">
        <v>12</v>
      </c>
      <c r="L514" t="s">
        <v>145</v>
      </c>
      <c r="M514" t="s">
        <v>145</v>
      </c>
      <c r="O514" t="s">
        <v>5876</v>
      </c>
      <c r="P514" t="s">
        <v>144</v>
      </c>
      <c r="Q514" t="s">
        <v>144</v>
      </c>
      <c r="V514">
        <v>201.46700000000001</v>
      </c>
      <c r="W514">
        <v>201.46700000000001</v>
      </c>
      <c r="Y514" t="s">
        <v>5679</v>
      </c>
      <c r="Z514" t="s">
        <v>5687</v>
      </c>
      <c r="AA514" t="s">
        <v>6686</v>
      </c>
      <c r="AB514" t="s">
        <v>6687</v>
      </c>
    </row>
    <row r="515" spans="1:29" x14ac:dyDescent="0.35">
      <c r="A515">
        <v>514</v>
      </c>
      <c r="B515">
        <v>2860.5250000000001</v>
      </c>
      <c r="C515" s="19">
        <v>2860.5210000000002</v>
      </c>
      <c r="D515">
        <v>2860.5250000000001</v>
      </c>
      <c r="E515">
        <v>2860.529</v>
      </c>
      <c r="F515">
        <v>0.38194444444444442</v>
      </c>
      <c r="G515" t="s">
        <v>3290</v>
      </c>
      <c r="H515" t="s">
        <v>5677</v>
      </c>
      <c r="I515">
        <v>11</v>
      </c>
      <c r="J515">
        <v>8</v>
      </c>
      <c r="K515">
        <v>9</v>
      </c>
      <c r="L515" t="s">
        <v>145</v>
      </c>
      <c r="M515" t="s">
        <v>145</v>
      </c>
      <c r="O515" t="s">
        <v>5678</v>
      </c>
      <c r="P515" t="s">
        <v>144</v>
      </c>
      <c r="Q515" t="s">
        <v>144</v>
      </c>
      <c r="V515">
        <v>201.46899999999999</v>
      </c>
      <c r="W515">
        <v>201.46899999999999</v>
      </c>
      <c r="Y515" t="s">
        <v>5679</v>
      </c>
      <c r="Z515" t="s">
        <v>5690</v>
      </c>
      <c r="AA515" t="s">
        <v>6688</v>
      </c>
      <c r="AB515" t="s">
        <v>6689</v>
      </c>
    </row>
    <row r="516" spans="1:29" x14ac:dyDescent="0.35">
      <c r="A516">
        <v>515</v>
      </c>
      <c r="B516">
        <v>2860.6039999999998</v>
      </c>
      <c r="C516" s="19">
        <v>2860.6010000000001</v>
      </c>
      <c r="D516">
        <v>2860.6039999999998</v>
      </c>
      <c r="E516">
        <v>2860.607</v>
      </c>
      <c r="F516">
        <v>0.37847222222222221</v>
      </c>
      <c r="G516" t="s">
        <v>3290</v>
      </c>
      <c r="H516" t="s">
        <v>5677</v>
      </c>
      <c r="I516">
        <v>10</v>
      </c>
      <c r="J516">
        <v>6</v>
      </c>
      <c r="K516">
        <v>7</v>
      </c>
      <c r="L516" t="s">
        <v>145</v>
      </c>
      <c r="M516" t="s">
        <v>145</v>
      </c>
      <c r="O516" t="s">
        <v>5859</v>
      </c>
      <c r="P516" t="s">
        <v>144</v>
      </c>
      <c r="Q516" t="s">
        <v>144</v>
      </c>
      <c r="V516">
        <v>201.46899999999999</v>
      </c>
      <c r="W516">
        <v>201.46899999999999</v>
      </c>
      <c r="Y516" t="s">
        <v>5679</v>
      </c>
      <c r="Z516" t="s">
        <v>5690</v>
      </c>
      <c r="AA516" t="s">
        <v>6690</v>
      </c>
      <c r="AB516" t="s">
        <v>6691</v>
      </c>
    </row>
    <row r="517" spans="1:29" x14ac:dyDescent="0.35">
      <c r="A517">
        <v>516</v>
      </c>
      <c r="B517">
        <v>2860.674</v>
      </c>
      <c r="C517" s="19">
        <v>2860.67</v>
      </c>
      <c r="D517">
        <v>2860.674</v>
      </c>
      <c r="E517">
        <v>2860.6790000000001</v>
      </c>
      <c r="F517">
        <v>0.37847222222222221</v>
      </c>
      <c r="G517" t="s">
        <v>3290</v>
      </c>
      <c r="H517" t="s">
        <v>5677</v>
      </c>
      <c r="I517">
        <v>10</v>
      </c>
      <c r="J517">
        <v>8</v>
      </c>
      <c r="K517">
        <v>10</v>
      </c>
      <c r="L517" t="s">
        <v>145</v>
      </c>
      <c r="M517" t="s">
        <v>145</v>
      </c>
      <c r="O517" t="s">
        <v>5859</v>
      </c>
      <c r="P517" t="s">
        <v>144</v>
      </c>
      <c r="Q517" t="s">
        <v>144</v>
      </c>
      <c r="V517">
        <v>201.46899999999999</v>
      </c>
      <c r="W517">
        <v>201.46899999999999</v>
      </c>
      <c r="Y517" t="s">
        <v>5679</v>
      </c>
      <c r="Z517" t="s">
        <v>5690</v>
      </c>
      <c r="AA517" t="s">
        <v>6692</v>
      </c>
      <c r="AB517" t="s">
        <v>6693</v>
      </c>
    </row>
    <row r="518" spans="1:29" x14ac:dyDescent="0.35">
      <c r="A518">
        <v>517</v>
      </c>
      <c r="B518">
        <v>2860.8130000000001</v>
      </c>
      <c r="C518" s="19">
        <v>2860.8090000000002</v>
      </c>
      <c r="D518">
        <v>2860.8130000000001</v>
      </c>
      <c r="E518">
        <v>2860.817</v>
      </c>
      <c r="F518">
        <v>0.37847222222222221</v>
      </c>
      <c r="G518" t="s">
        <v>3290</v>
      </c>
      <c r="H518" t="s">
        <v>5677</v>
      </c>
      <c r="I518">
        <v>10</v>
      </c>
      <c r="J518">
        <v>8</v>
      </c>
      <c r="K518">
        <v>7</v>
      </c>
      <c r="L518" t="s">
        <v>145</v>
      </c>
      <c r="M518" t="s">
        <v>55</v>
      </c>
      <c r="N518">
        <v>38</v>
      </c>
      <c r="O518" t="s">
        <v>5678</v>
      </c>
      <c r="P518" t="s">
        <v>144</v>
      </c>
      <c r="Q518" t="s">
        <v>144</v>
      </c>
      <c r="V518">
        <v>201.47</v>
      </c>
      <c r="W518">
        <v>201.47</v>
      </c>
      <c r="Y518" t="s">
        <v>5679</v>
      </c>
      <c r="Z518" t="s">
        <v>5690</v>
      </c>
      <c r="AA518" t="s">
        <v>6694</v>
      </c>
      <c r="AB518" t="s">
        <v>6695</v>
      </c>
      <c r="AC518">
        <v>38</v>
      </c>
    </row>
    <row r="519" spans="1:29" hidden="1" x14ac:dyDescent="0.35">
      <c r="A519">
        <v>518</v>
      </c>
      <c r="B519">
        <v>2860.8220000000001</v>
      </c>
      <c r="C519" s="19">
        <v>2860.8090000000002</v>
      </c>
      <c r="D519">
        <v>2860.8220000000001</v>
      </c>
      <c r="E519">
        <v>2860.8339999999998</v>
      </c>
      <c r="F519">
        <v>0.37916666666666665</v>
      </c>
      <c r="G519" t="s">
        <v>5823</v>
      </c>
      <c r="H519" t="s">
        <v>5677</v>
      </c>
      <c r="I519">
        <v>11</v>
      </c>
      <c r="J519">
        <v>24</v>
      </c>
      <c r="K519">
        <v>8</v>
      </c>
      <c r="L519" t="s">
        <v>55</v>
      </c>
      <c r="M519" t="s">
        <v>145</v>
      </c>
      <c r="N519">
        <v>38</v>
      </c>
      <c r="O519" t="s">
        <v>5939</v>
      </c>
      <c r="P519" t="s">
        <v>144</v>
      </c>
      <c r="Q519" t="s">
        <v>144</v>
      </c>
      <c r="V519">
        <v>201.47</v>
      </c>
      <c r="W519">
        <v>201.47</v>
      </c>
      <c r="Y519" t="s">
        <v>5679</v>
      </c>
      <c r="Z519" t="s">
        <v>5680</v>
      </c>
      <c r="AA519" t="s">
        <v>6696</v>
      </c>
      <c r="AB519" t="s">
        <v>6697</v>
      </c>
      <c r="AC519">
        <v>38</v>
      </c>
    </row>
    <row r="520" spans="1:29" x14ac:dyDescent="0.35">
      <c r="A520">
        <v>519</v>
      </c>
      <c r="B520">
        <v>2860.8310000000001</v>
      </c>
      <c r="C520" s="19">
        <v>2860.828</v>
      </c>
      <c r="D520">
        <v>2860.8310000000001</v>
      </c>
      <c r="E520">
        <v>2860.8339999999998</v>
      </c>
      <c r="F520">
        <v>0.37986111111111109</v>
      </c>
      <c r="G520" t="s">
        <v>3290</v>
      </c>
      <c r="H520" t="s">
        <v>5677</v>
      </c>
      <c r="I520">
        <v>11</v>
      </c>
      <c r="J520">
        <v>6</v>
      </c>
      <c r="K520">
        <v>6</v>
      </c>
      <c r="L520" t="s">
        <v>145</v>
      </c>
      <c r="M520" t="s">
        <v>55</v>
      </c>
      <c r="N520">
        <v>38</v>
      </c>
      <c r="O520" t="s">
        <v>5678</v>
      </c>
      <c r="P520" t="s">
        <v>144</v>
      </c>
      <c r="Q520" t="s">
        <v>144</v>
      </c>
      <c r="V520">
        <v>201.47</v>
      </c>
      <c r="W520">
        <v>201.47</v>
      </c>
      <c r="Y520" t="s">
        <v>5679</v>
      </c>
      <c r="Z520" t="s">
        <v>5690</v>
      </c>
      <c r="AA520" t="s">
        <v>6698</v>
      </c>
      <c r="AB520" t="s">
        <v>6697</v>
      </c>
      <c r="AC520">
        <v>38</v>
      </c>
    </row>
    <row r="521" spans="1:29" x14ac:dyDescent="0.35">
      <c r="A521">
        <v>520</v>
      </c>
      <c r="B521">
        <v>2861.4169999999999</v>
      </c>
      <c r="C521" s="19">
        <v>2861.413</v>
      </c>
      <c r="D521">
        <v>2861.4169999999999</v>
      </c>
      <c r="E521">
        <v>2861.422</v>
      </c>
      <c r="F521">
        <v>0.38194444444444442</v>
      </c>
      <c r="G521" t="s">
        <v>3290</v>
      </c>
      <c r="H521" t="s">
        <v>5677</v>
      </c>
      <c r="I521">
        <v>13</v>
      </c>
      <c r="J521">
        <v>9</v>
      </c>
      <c r="K521">
        <v>8</v>
      </c>
      <c r="L521" t="s">
        <v>145</v>
      </c>
      <c r="M521" t="s">
        <v>55</v>
      </c>
      <c r="N521">
        <v>39</v>
      </c>
      <c r="O521" t="s">
        <v>5678</v>
      </c>
      <c r="P521" t="s">
        <v>144</v>
      </c>
      <c r="Q521" t="s">
        <v>144</v>
      </c>
      <c r="V521">
        <v>201.471</v>
      </c>
      <c r="W521">
        <v>201.471</v>
      </c>
      <c r="Y521" t="s">
        <v>5679</v>
      </c>
      <c r="Z521" t="s">
        <v>5690</v>
      </c>
      <c r="AA521" t="s">
        <v>6699</v>
      </c>
      <c r="AB521" t="s">
        <v>6700</v>
      </c>
      <c r="AC521">
        <v>39</v>
      </c>
    </row>
    <row r="522" spans="1:29" hidden="1" x14ac:dyDescent="0.35">
      <c r="A522">
        <v>521</v>
      </c>
      <c r="B522">
        <v>2861.444</v>
      </c>
      <c r="C522" s="19">
        <v>2861.413</v>
      </c>
      <c r="D522">
        <v>2861.444</v>
      </c>
      <c r="E522">
        <v>2861.4760000000001</v>
      </c>
      <c r="F522">
        <v>0.38194444444444442</v>
      </c>
      <c r="G522" t="s">
        <v>5823</v>
      </c>
      <c r="H522" t="s">
        <v>5677</v>
      </c>
      <c r="I522">
        <v>13</v>
      </c>
      <c r="J522">
        <v>63</v>
      </c>
      <c r="K522">
        <v>15</v>
      </c>
      <c r="L522" t="s">
        <v>55</v>
      </c>
      <c r="M522" t="s">
        <v>145</v>
      </c>
      <c r="N522">
        <v>39</v>
      </c>
      <c r="O522" t="s">
        <v>5683</v>
      </c>
      <c r="P522" t="s">
        <v>144</v>
      </c>
      <c r="Q522" t="s">
        <v>144</v>
      </c>
      <c r="V522">
        <v>201.471</v>
      </c>
      <c r="W522">
        <v>201.471</v>
      </c>
      <c r="Y522" t="s">
        <v>5679</v>
      </c>
      <c r="Z522" t="s">
        <v>5851</v>
      </c>
      <c r="AA522" t="s">
        <v>6701</v>
      </c>
      <c r="AB522" t="s">
        <v>6700</v>
      </c>
      <c r="AC522">
        <v>39</v>
      </c>
    </row>
    <row r="523" spans="1:29" x14ac:dyDescent="0.35">
      <c r="A523">
        <v>522</v>
      </c>
      <c r="B523">
        <v>2861.4549999999999</v>
      </c>
      <c r="C523" s="19">
        <v>2861.45</v>
      </c>
      <c r="D523">
        <v>2861.4549999999999</v>
      </c>
      <c r="E523">
        <v>2861.4589999999998</v>
      </c>
      <c r="F523">
        <v>0.38333333333333336</v>
      </c>
      <c r="G523" t="s">
        <v>3290</v>
      </c>
      <c r="H523" t="s">
        <v>5677</v>
      </c>
      <c r="I523">
        <v>11</v>
      </c>
      <c r="J523">
        <v>8</v>
      </c>
      <c r="K523">
        <v>7</v>
      </c>
      <c r="L523" t="s">
        <v>145</v>
      </c>
      <c r="M523" t="s">
        <v>55</v>
      </c>
      <c r="N523">
        <v>39</v>
      </c>
      <c r="O523" t="s">
        <v>5678</v>
      </c>
      <c r="P523" t="s">
        <v>144</v>
      </c>
      <c r="Q523" t="s">
        <v>144</v>
      </c>
      <c r="V523">
        <v>201.471</v>
      </c>
      <c r="W523">
        <v>201.471</v>
      </c>
      <c r="Y523" t="s">
        <v>5679</v>
      </c>
      <c r="Z523" t="s">
        <v>5690</v>
      </c>
      <c r="AA523" t="s">
        <v>6702</v>
      </c>
      <c r="AB523" t="s">
        <v>6703</v>
      </c>
      <c r="AC523">
        <v>39</v>
      </c>
    </row>
    <row r="524" spans="1:29" x14ac:dyDescent="0.35">
      <c r="A524">
        <v>523</v>
      </c>
      <c r="B524">
        <v>2861.47</v>
      </c>
      <c r="C524" s="19">
        <v>2861.4650000000001</v>
      </c>
      <c r="D524">
        <v>2861.47</v>
      </c>
      <c r="E524">
        <v>2861.4760000000001</v>
      </c>
      <c r="F524">
        <v>0.38194444444444442</v>
      </c>
      <c r="G524" t="s">
        <v>3290</v>
      </c>
      <c r="H524" t="s">
        <v>5677</v>
      </c>
      <c r="I524">
        <v>10</v>
      </c>
      <c r="J524">
        <v>11</v>
      </c>
      <c r="K524">
        <v>15</v>
      </c>
      <c r="L524" t="s">
        <v>145</v>
      </c>
      <c r="M524" t="s">
        <v>55</v>
      </c>
      <c r="N524">
        <v>39</v>
      </c>
      <c r="O524" t="s">
        <v>5683</v>
      </c>
      <c r="P524" t="s">
        <v>144</v>
      </c>
      <c r="Q524" t="s">
        <v>144</v>
      </c>
      <c r="V524">
        <v>201.471</v>
      </c>
      <c r="W524">
        <v>201.471</v>
      </c>
      <c r="Y524" t="s">
        <v>5679</v>
      </c>
      <c r="Z524" t="s">
        <v>5687</v>
      </c>
      <c r="AA524" t="s">
        <v>6704</v>
      </c>
      <c r="AB524" t="s">
        <v>6705</v>
      </c>
      <c r="AC524">
        <v>39</v>
      </c>
    </row>
    <row r="525" spans="1:29" x14ac:dyDescent="0.35">
      <c r="A525">
        <v>524</v>
      </c>
      <c r="B525">
        <v>2861.6550000000002</v>
      </c>
      <c r="C525" s="19">
        <v>2861.6509999999998</v>
      </c>
      <c r="D525">
        <v>2861.6550000000002</v>
      </c>
      <c r="E525">
        <v>2861.6590000000001</v>
      </c>
      <c r="F525">
        <v>0.37152777777777779</v>
      </c>
      <c r="G525" t="s">
        <v>3290</v>
      </c>
      <c r="H525" t="s">
        <v>5677</v>
      </c>
      <c r="I525">
        <v>13</v>
      </c>
      <c r="J525">
        <v>7</v>
      </c>
      <c r="K525">
        <v>7</v>
      </c>
      <c r="L525" t="s">
        <v>145</v>
      </c>
      <c r="M525" t="s">
        <v>145</v>
      </c>
      <c r="O525" t="s">
        <v>5678</v>
      </c>
      <c r="P525" t="s">
        <v>144</v>
      </c>
      <c r="Q525" t="s">
        <v>144</v>
      </c>
      <c r="V525">
        <v>201.471</v>
      </c>
      <c r="W525">
        <v>201.471</v>
      </c>
      <c r="Y525" t="s">
        <v>5679</v>
      </c>
      <c r="Z525" t="s">
        <v>5690</v>
      </c>
      <c r="AA525" t="s">
        <v>6706</v>
      </c>
      <c r="AB525" t="s">
        <v>6707</v>
      </c>
    </row>
    <row r="526" spans="1:29" x14ac:dyDescent="0.35">
      <c r="A526">
        <v>525</v>
      </c>
      <c r="B526">
        <v>2861.7759999999998</v>
      </c>
      <c r="C526" s="19">
        <v>2861.7719999999999</v>
      </c>
      <c r="D526">
        <v>2861.7759999999998</v>
      </c>
      <c r="E526">
        <v>2861.7809999999999</v>
      </c>
      <c r="F526">
        <v>0.38611111111111113</v>
      </c>
      <c r="G526" t="s">
        <v>3290</v>
      </c>
      <c r="H526" t="s">
        <v>5677</v>
      </c>
      <c r="I526">
        <v>10</v>
      </c>
      <c r="J526">
        <v>9</v>
      </c>
      <c r="K526">
        <v>15</v>
      </c>
      <c r="L526" t="s">
        <v>145</v>
      </c>
      <c r="M526" t="s">
        <v>145</v>
      </c>
      <c r="O526" t="s">
        <v>5683</v>
      </c>
      <c r="P526" t="s">
        <v>144</v>
      </c>
      <c r="Q526" t="s">
        <v>144</v>
      </c>
      <c r="V526">
        <v>201.471</v>
      </c>
      <c r="W526">
        <v>201.471</v>
      </c>
      <c r="Y526" t="s">
        <v>5679</v>
      </c>
      <c r="Z526" t="s">
        <v>5684</v>
      </c>
      <c r="AA526" t="s">
        <v>6708</v>
      </c>
      <c r="AB526" t="s">
        <v>6709</v>
      </c>
    </row>
    <row r="527" spans="1:29" x14ac:dyDescent="0.35">
      <c r="A527">
        <v>526</v>
      </c>
      <c r="B527">
        <v>2861.91</v>
      </c>
      <c r="C527" s="19">
        <v>2861.9050000000002</v>
      </c>
      <c r="D527">
        <v>2861.91</v>
      </c>
      <c r="E527">
        <v>2861.9140000000002</v>
      </c>
      <c r="F527">
        <v>0.37152777777777779</v>
      </c>
      <c r="G527" t="s">
        <v>3290</v>
      </c>
      <c r="H527" t="s">
        <v>5677</v>
      </c>
      <c r="I527">
        <v>11</v>
      </c>
      <c r="J527">
        <v>9</v>
      </c>
      <c r="K527">
        <v>8</v>
      </c>
      <c r="L527" t="s">
        <v>145</v>
      </c>
      <c r="M527" t="s">
        <v>145</v>
      </c>
      <c r="O527" t="s">
        <v>5678</v>
      </c>
      <c r="P527" t="s">
        <v>144</v>
      </c>
      <c r="Q527" t="s">
        <v>144</v>
      </c>
      <c r="V527">
        <v>201.471</v>
      </c>
      <c r="W527">
        <v>201.471</v>
      </c>
      <c r="Y527" t="s">
        <v>5679</v>
      </c>
      <c r="Z527" t="s">
        <v>5690</v>
      </c>
      <c r="AA527" t="s">
        <v>6710</v>
      </c>
      <c r="AB527" t="s">
        <v>6711</v>
      </c>
    </row>
    <row r="528" spans="1:29" x14ac:dyDescent="0.35">
      <c r="A528">
        <v>527</v>
      </c>
      <c r="B528">
        <v>2861.9609999999998</v>
      </c>
      <c r="C528" s="19">
        <v>2861.9560000000001</v>
      </c>
      <c r="D528">
        <v>2861.9609999999998</v>
      </c>
      <c r="E528">
        <v>2861.9659999999999</v>
      </c>
      <c r="F528">
        <v>0.37152777777777779</v>
      </c>
      <c r="G528" t="s">
        <v>3290</v>
      </c>
      <c r="H528" t="s">
        <v>5677</v>
      </c>
      <c r="I528">
        <v>12</v>
      </c>
      <c r="J528">
        <v>10</v>
      </c>
      <c r="K528">
        <v>8</v>
      </c>
      <c r="L528" t="s">
        <v>145</v>
      </c>
      <c r="M528" t="s">
        <v>145</v>
      </c>
      <c r="O528" t="s">
        <v>5678</v>
      </c>
      <c r="P528" t="s">
        <v>144</v>
      </c>
      <c r="Q528" t="s">
        <v>144</v>
      </c>
      <c r="V528">
        <v>201.47200000000001</v>
      </c>
      <c r="W528">
        <v>201.47200000000001</v>
      </c>
      <c r="Y528" t="s">
        <v>5679</v>
      </c>
      <c r="Z528" t="s">
        <v>5680</v>
      </c>
      <c r="AA528" t="s">
        <v>6712</v>
      </c>
      <c r="AB528" t="s">
        <v>6713</v>
      </c>
    </row>
    <row r="529" spans="1:29" x14ac:dyDescent="0.35">
      <c r="A529">
        <v>528</v>
      </c>
      <c r="B529">
        <v>2862.0129999999999</v>
      </c>
      <c r="C529" s="19">
        <v>2862.0059999999999</v>
      </c>
      <c r="D529">
        <v>2862.0129999999999</v>
      </c>
      <c r="E529">
        <v>2862.02</v>
      </c>
      <c r="F529">
        <v>0.375</v>
      </c>
      <c r="G529" t="s">
        <v>3290</v>
      </c>
      <c r="H529" t="s">
        <v>5677</v>
      </c>
      <c r="I529">
        <v>10</v>
      </c>
      <c r="J529">
        <v>14</v>
      </c>
      <c r="K529">
        <v>12</v>
      </c>
      <c r="L529" t="s">
        <v>145</v>
      </c>
      <c r="M529" t="s">
        <v>145</v>
      </c>
      <c r="O529" t="s">
        <v>5876</v>
      </c>
      <c r="P529" t="s">
        <v>144</v>
      </c>
      <c r="Q529" t="s">
        <v>144</v>
      </c>
      <c r="V529">
        <v>201.47200000000001</v>
      </c>
      <c r="W529">
        <v>201.47200000000001</v>
      </c>
      <c r="Y529" t="s">
        <v>5679</v>
      </c>
      <c r="Z529" t="s">
        <v>5687</v>
      </c>
      <c r="AA529" t="s">
        <v>6714</v>
      </c>
      <c r="AB529" t="s">
        <v>6715</v>
      </c>
    </row>
    <row r="530" spans="1:29" x14ac:dyDescent="0.35">
      <c r="A530">
        <v>529</v>
      </c>
      <c r="B530">
        <v>2862.154</v>
      </c>
      <c r="C530" s="19">
        <v>2862.1480000000001</v>
      </c>
      <c r="D530">
        <v>2862.154</v>
      </c>
      <c r="E530">
        <v>2862.16</v>
      </c>
      <c r="F530">
        <v>0.37291666666666667</v>
      </c>
      <c r="G530" t="s">
        <v>3290</v>
      </c>
      <c r="H530" t="s">
        <v>5677</v>
      </c>
      <c r="I530">
        <v>14</v>
      </c>
      <c r="J530">
        <v>12</v>
      </c>
      <c r="K530">
        <v>11</v>
      </c>
      <c r="L530" t="s">
        <v>145</v>
      </c>
      <c r="M530" t="s">
        <v>55</v>
      </c>
      <c r="N530">
        <v>40</v>
      </c>
      <c r="O530" t="s">
        <v>5683</v>
      </c>
      <c r="P530" t="s">
        <v>144</v>
      </c>
      <c r="Q530" t="s">
        <v>144</v>
      </c>
      <c r="V530">
        <v>201.47200000000001</v>
      </c>
      <c r="W530">
        <v>201.47200000000001</v>
      </c>
      <c r="Y530" t="s">
        <v>5679</v>
      </c>
      <c r="Z530" t="s">
        <v>5687</v>
      </c>
      <c r="AA530" t="s">
        <v>6716</v>
      </c>
      <c r="AB530" t="s">
        <v>6717</v>
      </c>
      <c r="AC530">
        <v>40</v>
      </c>
    </row>
    <row r="531" spans="1:29" hidden="1" x14ac:dyDescent="0.35">
      <c r="A531">
        <v>530</v>
      </c>
      <c r="B531">
        <v>2862.1689999999999</v>
      </c>
      <c r="C531" s="19">
        <v>2862.1480000000001</v>
      </c>
      <c r="D531">
        <v>2862.1689999999999</v>
      </c>
      <c r="E531">
        <v>2862.19</v>
      </c>
      <c r="F531">
        <v>0.37361111111111112</v>
      </c>
      <c r="G531" t="s">
        <v>5823</v>
      </c>
      <c r="H531" t="s">
        <v>5677</v>
      </c>
      <c r="I531">
        <v>14</v>
      </c>
      <c r="J531">
        <v>41</v>
      </c>
      <c r="K531">
        <v>15</v>
      </c>
      <c r="L531" t="s">
        <v>55</v>
      </c>
      <c r="M531" t="s">
        <v>145</v>
      </c>
      <c r="N531">
        <v>40</v>
      </c>
      <c r="O531" t="s">
        <v>5683</v>
      </c>
      <c r="P531" t="s">
        <v>144</v>
      </c>
      <c r="Q531" t="s">
        <v>144</v>
      </c>
      <c r="V531">
        <v>201.47200000000001</v>
      </c>
      <c r="W531">
        <v>201.47200000000001</v>
      </c>
      <c r="Y531" t="s">
        <v>5679</v>
      </c>
      <c r="Z531" t="s">
        <v>5851</v>
      </c>
      <c r="AA531" t="s">
        <v>6718</v>
      </c>
      <c r="AB531" t="s">
        <v>6719</v>
      </c>
      <c r="AC531">
        <v>40</v>
      </c>
    </row>
    <row r="532" spans="1:29" x14ac:dyDescent="0.35">
      <c r="A532">
        <v>531</v>
      </c>
      <c r="B532">
        <v>2862.1849999999999</v>
      </c>
      <c r="C532" s="19">
        <v>2862.18</v>
      </c>
      <c r="D532">
        <v>2862.1849999999999</v>
      </c>
      <c r="E532">
        <v>2862.19</v>
      </c>
      <c r="F532">
        <v>0.375</v>
      </c>
      <c r="G532" t="s">
        <v>3290</v>
      </c>
      <c r="H532" t="s">
        <v>5677</v>
      </c>
      <c r="I532">
        <v>14</v>
      </c>
      <c r="J532">
        <v>9</v>
      </c>
      <c r="K532">
        <v>11</v>
      </c>
      <c r="L532" t="s">
        <v>145</v>
      </c>
      <c r="M532" t="s">
        <v>55</v>
      </c>
      <c r="N532">
        <v>40</v>
      </c>
      <c r="O532" t="s">
        <v>5683</v>
      </c>
      <c r="P532" t="s">
        <v>144</v>
      </c>
      <c r="Q532" t="s">
        <v>144</v>
      </c>
      <c r="V532">
        <v>201.47200000000001</v>
      </c>
      <c r="W532">
        <v>201.47200000000001</v>
      </c>
      <c r="Y532" t="s">
        <v>5679</v>
      </c>
      <c r="Z532" t="s">
        <v>5684</v>
      </c>
      <c r="AA532" t="s">
        <v>6720</v>
      </c>
      <c r="AB532" t="s">
        <v>6719</v>
      </c>
      <c r="AC532">
        <v>40</v>
      </c>
    </row>
    <row r="533" spans="1:29" x14ac:dyDescent="0.35">
      <c r="A533">
        <v>532</v>
      </c>
      <c r="B533">
        <v>2862.395</v>
      </c>
      <c r="C533" s="19">
        <v>2862.3910000000001</v>
      </c>
      <c r="D533">
        <v>2862.395</v>
      </c>
      <c r="E533">
        <v>2862.3989999999999</v>
      </c>
      <c r="F533">
        <v>0.3888888888888889</v>
      </c>
      <c r="G533" t="s">
        <v>3290</v>
      </c>
      <c r="H533" t="s">
        <v>5677</v>
      </c>
      <c r="I533">
        <v>12</v>
      </c>
      <c r="J533">
        <v>8</v>
      </c>
      <c r="K533">
        <v>9</v>
      </c>
      <c r="L533" t="s">
        <v>145</v>
      </c>
      <c r="M533" t="s">
        <v>55</v>
      </c>
      <c r="N533">
        <v>41</v>
      </c>
      <c r="O533" t="s">
        <v>5678</v>
      </c>
      <c r="P533" t="s">
        <v>144</v>
      </c>
      <c r="Q533" t="s">
        <v>144</v>
      </c>
      <c r="V533">
        <v>201.47200000000001</v>
      </c>
      <c r="W533">
        <v>201.47200000000001</v>
      </c>
      <c r="Y533" t="s">
        <v>5679</v>
      </c>
      <c r="Z533" t="s">
        <v>5690</v>
      </c>
      <c r="AA533" t="s">
        <v>6721</v>
      </c>
      <c r="AB533" t="s">
        <v>6722</v>
      </c>
      <c r="AC533">
        <v>41</v>
      </c>
    </row>
    <row r="534" spans="1:29" hidden="1" x14ac:dyDescent="0.35">
      <c r="A534">
        <v>533</v>
      </c>
      <c r="B534">
        <v>2862.4140000000002</v>
      </c>
      <c r="C534" s="19">
        <v>2862.3910000000001</v>
      </c>
      <c r="D534">
        <v>2862.4140000000002</v>
      </c>
      <c r="E534">
        <v>2862.4369999999999</v>
      </c>
      <c r="F534">
        <v>0.38680555555555557</v>
      </c>
      <c r="G534" t="s">
        <v>5823</v>
      </c>
      <c r="H534" t="s">
        <v>5677</v>
      </c>
      <c r="I534">
        <v>12</v>
      </c>
      <c r="J534">
        <v>46</v>
      </c>
      <c r="K534">
        <v>18</v>
      </c>
      <c r="L534" t="s">
        <v>55</v>
      </c>
      <c r="M534" t="s">
        <v>145</v>
      </c>
      <c r="N534">
        <v>41</v>
      </c>
      <c r="O534" t="s">
        <v>5683</v>
      </c>
      <c r="P534" t="s">
        <v>144</v>
      </c>
      <c r="Q534" t="s">
        <v>144</v>
      </c>
      <c r="V534">
        <v>201.47200000000001</v>
      </c>
      <c r="W534">
        <v>201.47200000000001</v>
      </c>
      <c r="Y534" t="s">
        <v>5679</v>
      </c>
      <c r="Z534" t="s">
        <v>5851</v>
      </c>
      <c r="AA534" t="s">
        <v>6723</v>
      </c>
      <c r="AB534" t="s">
        <v>6722</v>
      </c>
      <c r="AC534">
        <v>41</v>
      </c>
    </row>
    <row r="535" spans="1:29" x14ac:dyDescent="0.35">
      <c r="A535">
        <v>534</v>
      </c>
      <c r="B535">
        <v>2862.43</v>
      </c>
      <c r="C535" s="19">
        <v>2862.424</v>
      </c>
      <c r="D535">
        <v>2862.43</v>
      </c>
      <c r="E535">
        <v>2862.4369999999999</v>
      </c>
      <c r="F535">
        <v>0.38541666666666669</v>
      </c>
      <c r="G535" t="s">
        <v>3290</v>
      </c>
      <c r="H535" t="s">
        <v>5677</v>
      </c>
      <c r="I535">
        <v>10</v>
      </c>
      <c r="J535">
        <v>13</v>
      </c>
      <c r="K535">
        <v>15</v>
      </c>
      <c r="L535" t="s">
        <v>145</v>
      </c>
      <c r="M535" t="s">
        <v>55</v>
      </c>
      <c r="N535">
        <v>41</v>
      </c>
      <c r="O535" t="s">
        <v>5683</v>
      </c>
      <c r="P535" t="s">
        <v>144</v>
      </c>
      <c r="Q535" t="s">
        <v>144</v>
      </c>
      <c r="V535">
        <v>201.47200000000001</v>
      </c>
      <c r="W535">
        <v>201.47200000000001</v>
      </c>
      <c r="Y535" t="s">
        <v>5679</v>
      </c>
      <c r="Z535" t="s">
        <v>5687</v>
      </c>
      <c r="AA535" t="s">
        <v>6724</v>
      </c>
      <c r="AB535" t="s">
        <v>6725</v>
      </c>
      <c r="AC535">
        <v>41</v>
      </c>
    </row>
    <row r="536" spans="1:29" x14ac:dyDescent="0.35">
      <c r="A536">
        <v>535</v>
      </c>
      <c r="B536">
        <v>2862.6320000000001</v>
      </c>
      <c r="C536" s="19">
        <v>2862.6280000000002</v>
      </c>
      <c r="D536">
        <v>2862.6320000000001</v>
      </c>
      <c r="E536">
        <v>2862.636</v>
      </c>
      <c r="F536">
        <v>0.38333333333333336</v>
      </c>
      <c r="G536" t="s">
        <v>3290</v>
      </c>
      <c r="H536" t="s">
        <v>5677</v>
      </c>
      <c r="I536">
        <v>11</v>
      </c>
      <c r="J536">
        <v>8</v>
      </c>
      <c r="K536">
        <v>7</v>
      </c>
      <c r="L536" t="s">
        <v>145</v>
      </c>
      <c r="M536" t="s">
        <v>145</v>
      </c>
      <c r="O536" t="s">
        <v>5678</v>
      </c>
      <c r="P536" t="s">
        <v>144</v>
      </c>
      <c r="Q536" t="s">
        <v>144</v>
      </c>
      <c r="V536">
        <v>201.47200000000001</v>
      </c>
      <c r="W536">
        <v>201.47200000000001</v>
      </c>
      <c r="Y536" t="s">
        <v>5679</v>
      </c>
      <c r="Z536" t="s">
        <v>5690</v>
      </c>
      <c r="AA536" t="s">
        <v>6726</v>
      </c>
      <c r="AB536" t="s">
        <v>6727</v>
      </c>
    </row>
    <row r="537" spans="1:29" x14ac:dyDescent="0.35">
      <c r="A537">
        <v>536</v>
      </c>
      <c r="B537">
        <v>2863.11</v>
      </c>
      <c r="C537" s="19">
        <v>2863.105</v>
      </c>
      <c r="D537">
        <v>2863.11</v>
      </c>
      <c r="E537">
        <v>2863.116</v>
      </c>
      <c r="F537">
        <v>0.38263888888888886</v>
      </c>
      <c r="G537" t="s">
        <v>3290</v>
      </c>
      <c r="H537" t="s">
        <v>5677</v>
      </c>
      <c r="I537">
        <v>14</v>
      </c>
      <c r="J537">
        <v>10</v>
      </c>
      <c r="K537">
        <v>9</v>
      </c>
      <c r="L537" t="s">
        <v>145</v>
      </c>
      <c r="M537" t="s">
        <v>145</v>
      </c>
      <c r="O537" t="s">
        <v>5678</v>
      </c>
      <c r="P537" t="s">
        <v>144</v>
      </c>
      <c r="Q537" t="s">
        <v>144</v>
      </c>
      <c r="V537">
        <v>201.47200000000001</v>
      </c>
      <c r="W537">
        <v>201.47200000000001</v>
      </c>
      <c r="Y537" t="s">
        <v>5679</v>
      </c>
      <c r="Z537" t="s">
        <v>5680</v>
      </c>
      <c r="AA537" t="s">
        <v>6728</v>
      </c>
      <c r="AB537" t="s">
        <v>6729</v>
      </c>
    </row>
    <row r="538" spans="1:29" x14ac:dyDescent="0.35">
      <c r="A538">
        <v>537</v>
      </c>
      <c r="B538">
        <v>2863.1590000000001</v>
      </c>
      <c r="C538" s="19">
        <v>2863.1550000000002</v>
      </c>
      <c r="D538">
        <v>2863.1590000000001</v>
      </c>
      <c r="E538">
        <v>2863.163</v>
      </c>
      <c r="F538">
        <v>0.37916666666666665</v>
      </c>
      <c r="G538" t="s">
        <v>3290</v>
      </c>
      <c r="H538" t="s">
        <v>5677</v>
      </c>
      <c r="I538">
        <v>12</v>
      </c>
      <c r="J538">
        <v>8</v>
      </c>
      <c r="K538">
        <v>11</v>
      </c>
      <c r="L538" t="s">
        <v>145</v>
      </c>
      <c r="M538" t="s">
        <v>145</v>
      </c>
      <c r="O538" t="s">
        <v>5683</v>
      </c>
      <c r="P538" t="s">
        <v>144</v>
      </c>
      <c r="Q538" t="s">
        <v>144</v>
      </c>
      <c r="V538">
        <v>201.47200000000001</v>
      </c>
      <c r="W538">
        <v>201.47200000000001</v>
      </c>
      <c r="Y538" t="s">
        <v>5679</v>
      </c>
      <c r="Z538" t="s">
        <v>5684</v>
      </c>
      <c r="AA538" t="s">
        <v>6730</v>
      </c>
      <c r="AB538" t="s">
        <v>6731</v>
      </c>
    </row>
    <row r="539" spans="1:29" x14ac:dyDescent="0.35">
      <c r="A539">
        <v>538</v>
      </c>
      <c r="B539">
        <v>2864.0830000000001</v>
      </c>
      <c r="C539" s="19">
        <v>2864.0790000000002</v>
      </c>
      <c r="D539">
        <v>2864.0830000000001</v>
      </c>
      <c r="E539">
        <v>2864.087</v>
      </c>
      <c r="F539">
        <v>0.38194444444444442</v>
      </c>
      <c r="G539" t="s">
        <v>3290</v>
      </c>
      <c r="H539" t="s">
        <v>5677</v>
      </c>
      <c r="I539">
        <v>11</v>
      </c>
      <c r="J539">
        <v>8</v>
      </c>
      <c r="K539">
        <v>7</v>
      </c>
      <c r="L539" t="s">
        <v>145</v>
      </c>
      <c r="M539" t="s">
        <v>145</v>
      </c>
      <c r="O539" t="s">
        <v>5678</v>
      </c>
      <c r="P539" t="s">
        <v>144</v>
      </c>
      <c r="Q539" t="s">
        <v>144</v>
      </c>
      <c r="V539">
        <v>201.47200000000001</v>
      </c>
      <c r="W539">
        <v>201.47200000000001</v>
      </c>
      <c r="Y539" t="s">
        <v>5679</v>
      </c>
      <c r="Z539" t="s">
        <v>5690</v>
      </c>
      <c r="AA539" t="s">
        <v>6732</v>
      </c>
      <c r="AB539" t="s">
        <v>6733</v>
      </c>
    </row>
    <row r="540" spans="1:29" x14ac:dyDescent="0.35">
      <c r="A540">
        <v>539</v>
      </c>
      <c r="B540">
        <v>2864.1439999999998</v>
      </c>
      <c r="C540" s="19">
        <v>2864.14</v>
      </c>
      <c r="D540">
        <v>2864.1439999999998</v>
      </c>
      <c r="E540">
        <v>2864.1489999999999</v>
      </c>
      <c r="F540">
        <v>0.37152777777777779</v>
      </c>
      <c r="G540" t="s">
        <v>3290</v>
      </c>
      <c r="H540" t="s">
        <v>5677</v>
      </c>
      <c r="I540">
        <v>11</v>
      </c>
      <c r="J540">
        <v>9</v>
      </c>
      <c r="K540">
        <v>8</v>
      </c>
      <c r="L540" t="s">
        <v>145</v>
      </c>
      <c r="M540" t="s">
        <v>145</v>
      </c>
      <c r="O540" t="s">
        <v>5678</v>
      </c>
      <c r="P540" t="s">
        <v>144</v>
      </c>
      <c r="Q540" t="s">
        <v>144</v>
      </c>
      <c r="V540">
        <v>201.47200000000001</v>
      </c>
      <c r="W540">
        <v>201.47200000000001</v>
      </c>
      <c r="Y540" t="s">
        <v>5679</v>
      </c>
      <c r="Z540" t="s">
        <v>5690</v>
      </c>
      <c r="AA540" t="s">
        <v>6734</v>
      </c>
      <c r="AB540" t="s">
        <v>6735</v>
      </c>
    </row>
    <row r="541" spans="1:29" x14ac:dyDescent="0.35">
      <c r="A541">
        <v>540</v>
      </c>
      <c r="B541">
        <v>2864.163</v>
      </c>
      <c r="C541" s="19">
        <v>2864.1590000000001</v>
      </c>
      <c r="D541">
        <v>2864.163</v>
      </c>
      <c r="E541">
        <v>2864.1669999999999</v>
      </c>
      <c r="F541">
        <v>0.39027777777777778</v>
      </c>
      <c r="G541" t="s">
        <v>3290</v>
      </c>
      <c r="H541" t="s">
        <v>5677</v>
      </c>
      <c r="I541">
        <v>10</v>
      </c>
      <c r="J541">
        <v>7</v>
      </c>
      <c r="K541">
        <v>7</v>
      </c>
      <c r="L541" t="s">
        <v>145</v>
      </c>
      <c r="M541" t="s">
        <v>145</v>
      </c>
      <c r="O541" t="s">
        <v>5859</v>
      </c>
      <c r="P541" t="s">
        <v>144</v>
      </c>
      <c r="Q541" t="s">
        <v>144</v>
      </c>
      <c r="V541">
        <v>201.47200000000001</v>
      </c>
      <c r="W541">
        <v>201.47200000000001</v>
      </c>
      <c r="Y541" t="s">
        <v>5679</v>
      </c>
      <c r="Z541" t="s">
        <v>5690</v>
      </c>
      <c r="AA541" t="s">
        <v>6736</v>
      </c>
      <c r="AB541" t="s">
        <v>6737</v>
      </c>
    </row>
    <row r="542" spans="1:29" x14ac:dyDescent="0.35">
      <c r="A542">
        <v>541</v>
      </c>
      <c r="B542">
        <v>2864.1979999999999</v>
      </c>
      <c r="C542" s="19">
        <v>2864.19</v>
      </c>
      <c r="D542">
        <v>2864.1979999999999</v>
      </c>
      <c r="E542">
        <v>2864.2060000000001</v>
      </c>
      <c r="F542">
        <v>0.37152777777777779</v>
      </c>
      <c r="G542" t="s">
        <v>3290</v>
      </c>
      <c r="H542" t="s">
        <v>5677</v>
      </c>
      <c r="I542">
        <v>11</v>
      </c>
      <c r="J542">
        <v>16</v>
      </c>
      <c r="K542">
        <v>8</v>
      </c>
      <c r="L542" t="s">
        <v>145</v>
      </c>
      <c r="M542" t="s">
        <v>145</v>
      </c>
      <c r="O542" t="s">
        <v>5678</v>
      </c>
      <c r="P542" t="s">
        <v>144</v>
      </c>
      <c r="Q542" t="s">
        <v>144</v>
      </c>
      <c r="V542">
        <v>201.47200000000001</v>
      </c>
      <c r="W542">
        <v>201.47200000000001</v>
      </c>
      <c r="Y542" t="s">
        <v>5679</v>
      </c>
      <c r="Z542" t="s">
        <v>5680</v>
      </c>
      <c r="AA542" t="s">
        <v>6738</v>
      </c>
      <c r="AB542" t="s">
        <v>6739</v>
      </c>
    </row>
    <row r="543" spans="1:29" x14ac:dyDescent="0.35">
      <c r="A543">
        <v>542</v>
      </c>
      <c r="B543">
        <v>2864.3409999999999</v>
      </c>
      <c r="C543" s="19">
        <v>2864.3359999999998</v>
      </c>
      <c r="D543">
        <v>2864.3409999999999</v>
      </c>
      <c r="E543">
        <v>2864.3470000000002</v>
      </c>
      <c r="F543">
        <v>0.38611111111111113</v>
      </c>
      <c r="G543" t="s">
        <v>3290</v>
      </c>
      <c r="H543" t="s">
        <v>5677</v>
      </c>
      <c r="I543">
        <v>13</v>
      </c>
      <c r="J543">
        <v>11</v>
      </c>
      <c r="K543">
        <v>9</v>
      </c>
      <c r="L543" t="s">
        <v>145</v>
      </c>
      <c r="M543" t="s">
        <v>55</v>
      </c>
      <c r="N543">
        <v>42</v>
      </c>
      <c r="O543" t="s">
        <v>5678</v>
      </c>
      <c r="P543" t="s">
        <v>144</v>
      </c>
      <c r="Q543" t="s">
        <v>144</v>
      </c>
      <c r="V543">
        <v>201.471</v>
      </c>
      <c r="W543">
        <v>201.471</v>
      </c>
      <c r="Y543" t="s">
        <v>5679</v>
      </c>
      <c r="Z543" t="s">
        <v>5680</v>
      </c>
      <c r="AA543" t="s">
        <v>6740</v>
      </c>
      <c r="AB543" t="s">
        <v>6741</v>
      </c>
      <c r="AC543">
        <v>42</v>
      </c>
    </row>
    <row r="544" spans="1:29" hidden="1" x14ac:dyDescent="0.35">
      <c r="A544">
        <v>543</v>
      </c>
      <c r="B544">
        <v>2864.3589999999999</v>
      </c>
      <c r="C544" s="19">
        <v>2864.3359999999998</v>
      </c>
      <c r="D544">
        <v>2864.3589999999999</v>
      </c>
      <c r="E544">
        <v>2864.3820000000001</v>
      </c>
      <c r="F544">
        <v>0.38611111111111113</v>
      </c>
      <c r="G544" t="s">
        <v>5823</v>
      </c>
      <c r="H544" t="s">
        <v>5677</v>
      </c>
      <c r="I544">
        <v>13</v>
      </c>
      <c r="J544">
        <v>46</v>
      </c>
      <c r="K544">
        <v>9</v>
      </c>
      <c r="L544" t="s">
        <v>55</v>
      </c>
      <c r="M544" t="s">
        <v>145</v>
      </c>
      <c r="N544">
        <v>42</v>
      </c>
      <c r="O544" t="s">
        <v>5939</v>
      </c>
      <c r="P544" t="s">
        <v>144</v>
      </c>
      <c r="Q544" t="s">
        <v>144</v>
      </c>
      <c r="V544">
        <v>201.471</v>
      </c>
      <c r="W544">
        <v>201.471</v>
      </c>
      <c r="Y544" t="s">
        <v>5679</v>
      </c>
      <c r="Z544" t="s">
        <v>5680</v>
      </c>
      <c r="AA544" t="s">
        <v>6742</v>
      </c>
      <c r="AB544" t="s">
        <v>6741</v>
      </c>
      <c r="AC544">
        <v>42</v>
      </c>
    </row>
    <row r="545" spans="1:29" x14ac:dyDescent="0.35">
      <c r="A545">
        <v>544</v>
      </c>
      <c r="B545">
        <v>2864.3780000000002</v>
      </c>
      <c r="C545" s="19">
        <v>2864.3739999999998</v>
      </c>
      <c r="D545">
        <v>2864.3780000000002</v>
      </c>
      <c r="E545">
        <v>2864.3820000000001</v>
      </c>
      <c r="F545">
        <v>0.38611111111111113</v>
      </c>
      <c r="G545" t="s">
        <v>3290</v>
      </c>
      <c r="H545" t="s">
        <v>5677</v>
      </c>
      <c r="I545">
        <v>10</v>
      </c>
      <c r="J545">
        <v>7</v>
      </c>
      <c r="K545">
        <v>8</v>
      </c>
      <c r="L545" t="s">
        <v>145</v>
      </c>
      <c r="M545" t="s">
        <v>55</v>
      </c>
      <c r="N545">
        <v>42</v>
      </c>
      <c r="O545" t="s">
        <v>5678</v>
      </c>
      <c r="P545" t="s">
        <v>144</v>
      </c>
      <c r="Q545" t="s">
        <v>144</v>
      </c>
      <c r="V545">
        <v>201.471</v>
      </c>
      <c r="W545">
        <v>201.471</v>
      </c>
      <c r="Y545" t="s">
        <v>5679</v>
      </c>
      <c r="Z545" t="s">
        <v>5690</v>
      </c>
      <c r="AA545" t="s">
        <v>6743</v>
      </c>
      <c r="AB545" t="s">
        <v>6744</v>
      </c>
      <c r="AC545">
        <v>42</v>
      </c>
    </row>
    <row r="546" spans="1:29" x14ac:dyDescent="0.35">
      <c r="A546">
        <v>545</v>
      </c>
      <c r="B546">
        <v>2864.4250000000002</v>
      </c>
      <c r="C546" s="19">
        <v>2864.4209999999998</v>
      </c>
      <c r="D546">
        <v>2864.4250000000002</v>
      </c>
      <c r="E546">
        <v>2864.4279999999999</v>
      </c>
      <c r="F546">
        <v>0.38194444444444442</v>
      </c>
      <c r="G546" t="s">
        <v>3290</v>
      </c>
      <c r="H546" t="s">
        <v>5677</v>
      </c>
      <c r="I546">
        <v>12</v>
      </c>
      <c r="J546">
        <v>7</v>
      </c>
      <c r="K546">
        <v>5</v>
      </c>
      <c r="L546" t="s">
        <v>145</v>
      </c>
      <c r="M546" t="s">
        <v>145</v>
      </c>
      <c r="O546" t="s">
        <v>5678</v>
      </c>
      <c r="P546" t="s">
        <v>144</v>
      </c>
      <c r="Q546" t="s">
        <v>144</v>
      </c>
      <c r="V546">
        <v>201.471</v>
      </c>
      <c r="W546">
        <v>201.471</v>
      </c>
      <c r="Y546" t="s">
        <v>5679</v>
      </c>
      <c r="Z546" t="s">
        <v>5690</v>
      </c>
      <c r="AA546" t="s">
        <v>6745</v>
      </c>
      <c r="AB546" t="s">
        <v>6746</v>
      </c>
    </row>
    <row r="547" spans="1:29" x14ac:dyDescent="0.35">
      <c r="A547">
        <v>546</v>
      </c>
      <c r="B547">
        <v>2864.4830000000002</v>
      </c>
      <c r="C547" s="19">
        <v>2864.4780000000001</v>
      </c>
      <c r="D547">
        <v>2864.4830000000002</v>
      </c>
      <c r="E547">
        <v>2864.4879999999998</v>
      </c>
      <c r="F547">
        <v>0.375</v>
      </c>
      <c r="G547" t="s">
        <v>3290</v>
      </c>
      <c r="H547" t="s">
        <v>5677</v>
      </c>
      <c r="I547">
        <v>11</v>
      </c>
      <c r="J547">
        <v>10</v>
      </c>
      <c r="K547">
        <v>10</v>
      </c>
      <c r="L547" t="s">
        <v>145</v>
      </c>
      <c r="M547" t="s">
        <v>55</v>
      </c>
      <c r="N547">
        <v>43</v>
      </c>
      <c r="O547" t="s">
        <v>5683</v>
      </c>
      <c r="P547" t="s">
        <v>144</v>
      </c>
      <c r="Q547" t="s">
        <v>144</v>
      </c>
      <c r="V547">
        <v>201.471</v>
      </c>
      <c r="W547">
        <v>201.471</v>
      </c>
      <c r="Y547" t="s">
        <v>5679</v>
      </c>
      <c r="Z547" t="s">
        <v>5684</v>
      </c>
      <c r="AA547" t="s">
        <v>6747</v>
      </c>
      <c r="AB547" t="s">
        <v>6748</v>
      </c>
      <c r="AC547">
        <v>43</v>
      </c>
    </row>
    <row r="548" spans="1:29" hidden="1" x14ac:dyDescent="0.35">
      <c r="A548">
        <v>547</v>
      </c>
      <c r="B548">
        <v>2864.4960000000001</v>
      </c>
      <c r="C548" s="19">
        <v>2864.4780000000001</v>
      </c>
      <c r="D548">
        <v>2864.4960000000001</v>
      </c>
      <c r="E548">
        <v>2864.5140000000001</v>
      </c>
      <c r="F548">
        <v>0.37361111111111112</v>
      </c>
      <c r="G548" t="s">
        <v>5823</v>
      </c>
      <c r="H548" t="s">
        <v>5677</v>
      </c>
      <c r="I548">
        <v>15</v>
      </c>
      <c r="J548">
        <v>36</v>
      </c>
      <c r="K548">
        <v>17</v>
      </c>
      <c r="L548" t="s">
        <v>55</v>
      </c>
      <c r="M548" t="s">
        <v>145</v>
      </c>
      <c r="N548">
        <v>43</v>
      </c>
      <c r="O548" t="s">
        <v>5683</v>
      </c>
      <c r="P548" t="s">
        <v>144</v>
      </c>
      <c r="Q548" t="s">
        <v>144</v>
      </c>
      <c r="V548">
        <v>201.471</v>
      </c>
      <c r="W548">
        <v>201.471</v>
      </c>
      <c r="Y548" t="s">
        <v>5679</v>
      </c>
      <c r="Z548" t="s">
        <v>5851</v>
      </c>
      <c r="AA548" t="s">
        <v>6749</v>
      </c>
      <c r="AB548" t="s">
        <v>6750</v>
      </c>
      <c r="AC548">
        <v>43</v>
      </c>
    </row>
    <row r="549" spans="1:29" x14ac:dyDescent="0.35">
      <c r="A549">
        <v>548</v>
      </c>
      <c r="B549">
        <v>2864.5079999999998</v>
      </c>
      <c r="C549" s="19">
        <v>2864.502</v>
      </c>
      <c r="D549">
        <v>2864.5079999999998</v>
      </c>
      <c r="E549">
        <v>2864.5140000000001</v>
      </c>
      <c r="F549">
        <v>0.37152777777777779</v>
      </c>
      <c r="G549" t="s">
        <v>3290</v>
      </c>
      <c r="H549" t="s">
        <v>5677</v>
      </c>
      <c r="I549">
        <v>15</v>
      </c>
      <c r="J549">
        <v>12</v>
      </c>
      <c r="K549">
        <v>9</v>
      </c>
      <c r="L549" t="s">
        <v>145</v>
      </c>
      <c r="M549" t="s">
        <v>55</v>
      </c>
      <c r="N549">
        <v>43</v>
      </c>
      <c r="O549" t="s">
        <v>5678</v>
      </c>
      <c r="P549" t="s">
        <v>144</v>
      </c>
      <c r="Q549" t="s">
        <v>144</v>
      </c>
      <c r="V549">
        <v>201.471</v>
      </c>
      <c r="W549">
        <v>201.471</v>
      </c>
      <c r="Y549" t="s">
        <v>5679</v>
      </c>
      <c r="Z549" t="s">
        <v>5680</v>
      </c>
      <c r="AA549" t="s">
        <v>6751</v>
      </c>
      <c r="AB549" t="s">
        <v>6750</v>
      </c>
      <c r="AC549">
        <v>43</v>
      </c>
    </row>
    <row r="550" spans="1:29" x14ac:dyDescent="0.35">
      <c r="A550">
        <v>549</v>
      </c>
      <c r="B550">
        <v>2865.1039999999998</v>
      </c>
      <c r="C550" s="19">
        <v>2865.0970000000002</v>
      </c>
      <c r="D550">
        <v>2865.1039999999998</v>
      </c>
      <c r="E550">
        <v>2865.1109999999999</v>
      </c>
      <c r="F550">
        <v>0.38541666666666669</v>
      </c>
      <c r="G550" t="s">
        <v>3290</v>
      </c>
      <c r="H550" t="s">
        <v>5677</v>
      </c>
      <c r="I550">
        <v>15</v>
      </c>
      <c r="J550">
        <v>14</v>
      </c>
      <c r="K550">
        <v>10</v>
      </c>
      <c r="L550" t="s">
        <v>145</v>
      </c>
      <c r="M550" t="s">
        <v>145</v>
      </c>
      <c r="O550" t="s">
        <v>5678</v>
      </c>
      <c r="P550" t="s">
        <v>144</v>
      </c>
      <c r="Q550" t="s">
        <v>144</v>
      </c>
      <c r="V550">
        <v>201.471</v>
      </c>
      <c r="W550">
        <v>201.471</v>
      </c>
      <c r="Y550" t="s">
        <v>5679</v>
      </c>
      <c r="Z550" t="s">
        <v>5680</v>
      </c>
      <c r="AA550" t="s">
        <v>6752</v>
      </c>
      <c r="AB550" t="s">
        <v>6753</v>
      </c>
    </row>
    <row r="551" spans="1:29" x14ac:dyDescent="0.35">
      <c r="A551">
        <v>550</v>
      </c>
      <c r="B551">
        <v>2865.2159999999999</v>
      </c>
      <c r="C551" s="19">
        <v>2865.2109999999998</v>
      </c>
      <c r="D551">
        <v>2865.2159999999999</v>
      </c>
      <c r="E551">
        <v>2865.221</v>
      </c>
      <c r="F551">
        <v>0.38263888888888886</v>
      </c>
      <c r="G551" t="s">
        <v>3290</v>
      </c>
      <c r="H551" t="s">
        <v>5677</v>
      </c>
      <c r="I551">
        <v>11</v>
      </c>
      <c r="J551">
        <v>10</v>
      </c>
      <c r="K551">
        <v>9</v>
      </c>
      <c r="L551" t="s">
        <v>145</v>
      </c>
      <c r="M551" t="s">
        <v>145</v>
      </c>
      <c r="O551" t="s">
        <v>5678</v>
      </c>
      <c r="P551" t="s">
        <v>144</v>
      </c>
      <c r="Q551" t="s">
        <v>144</v>
      </c>
      <c r="V551">
        <v>201.471</v>
      </c>
      <c r="W551">
        <v>201.471</v>
      </c>
      <c r="Y551" t="s">
        <v>5679</v>
      </c>
      <c r="Z551" t="s">
        <v>5690</v>
      </c>
      <c r="AA551" t="s">
        <v>6754</v>
      </c>
      <c r="AB551" t="s">
        <v>6755</v>
      </c>
    </row>
    <row r="552" spans="1:29" hidden="1" x14ac:dyDescent="0.35">
      <c r="A552">
        <v>551</v>
      </c>
      <c r="B552">
        <v>2865.4319999999998</v>
      </c>
      <c r="C552" s="19">
        <v>2865.4290000000001</v>
      </c>
      <c r="D552">
        <v>2865.4319999999998</v>
      </c>
      <c r="E552">
        <v>2865.4349999999999</v>
      </c>
      <c r="F552">
        <v>0.18402777777777779</v>
      </c>
      <c r="G552" t="s">
        <v>3339</v>
      </c>
      <c r="H552" t="s">
        <v>5752</v>
      </c>
      <c r="I552">
        <v>13</v>
      </c>
      <c r="J552">
        <v>7</v>
      </c>
      <c r="K552">
        <v>11</v>
      </c>
      <c r="L552" t="s">
        <v>145</v>
      </c>
      <c r="M552" t="s">
        <v>145</v>
      </c>
      <c r="O552" t="s">
        <v>5753</v>
      </c>
      <c r="P552" t="s">
        <v>144</v>
      </c>
      <c r="Q552" t="s">
        <v>144</v>
      </c>
      <c r="V552">
        <v>201.471</v>
      </c>
      <c r="W552">
        <v>201.471</v>
      </c>
      <c r="Y552" t="s">
        <v>5679</v>
      </c>
      <c r="Z552" t="s">
        <v>5684</v>
      </c>
      <c r="AA552" t="s">
        <v>6756</v>
      </c>
      <c r="AB552" t="s">
        <v>6757</v>
      </c>
    </row>
    <row r="553" spans="1:29" hidden="1" x14ac:dyDescent="0.35">
      <c r="A553">
        <v>552</v>
      </c>
      <c r="B553">
        <v>2865.4650000000001</v>
      </c>
      <c r="C553" s="19">
        <v>2865.4609999999998</v>
      </c>
      <c r="D553">
        <v>2865.4650000000001</v>
      </c>
      <c r="E553">
        <v>2865.4690000000001</v>
      </c>
      <c r="F553">
        <v>0.2048611111111111</v>
      </c>
      <c r="G553" t="s">
        <v>3339</v>
      </c>
      <c r="H553" t="s">
        <v>5752</v>
      </c>
      <c r="I553">
        <v>14</v>
      </c>
      <c r="J553">
        <v>8</v>
      </c>
      <c r="K553">
        <v>11</v>
      </c>
      <c r="L553" t="s">
        <v>145</v>
      </c>
      <c r="M553" t="s">
        <v>145</v>
      </c>
      <c r="O553" t="s">
        <v>5753</v>
      </c>
      <c r="P553" t="s">
        <v>144</v>
      </c>
      <c r="Q553" t="s">
        <v>144</v>
      </c>
      <c r="V553">
        <v>201.471</v>
      </c>
      <c r="W553">
        <v>201.471</v>
      </c>
      <c r="Y553" t="s">
        <v>5679</v>
      </c>
      <c r="Z553" t="s">
        <v>5684</v>
      </c>
      <c r="AA553" t="s">
        <v>6758</v>
      </c>
      <c r="AB553" t="s">
        <v>6759</v>
      </c>
    </row>
    <row r="554" spans="1:29" x14ac:dyDescent="0.35">
      <c r="A554">
        <v>553</v>
      </c>
      <c r="B554">
        <v>2865.4720000000002</v>
      </c>
      <c r="C554" s="19">
        <v>2865.4670000000001</v>
      </c>
      <c r="D554">
        <v>2865.4720000000002</v>
      </c>
      <c r="E554">
        <v>2865.4769999999999</v>
      </c>
      <c r="F554">
        <v>0.37152777777777779</v>
      </c>
      <c r="G554" t="s">
        <v>3290</v>
      </c>
      <c r="H554" t="s">
        <v>5677</v>
      </c>
      <c r="I554">
        <v>11</v>
      </c>
      <c r="J554">
        <v>11</v>
      </c>
      <c r="K554">
        <v>9</v>
      </c>
      <c r="L554" t="s">
        <v>145</v>
      </c>
      <c r="M554" t="s">
        <v>145</v>
      </c>
      <c r="O554" t="s">
        <v>5678</v>
      </c>
      <c r="P554" t="s">
        <v>144</v>
      </c>
      <c r="Q554" t="s">
        <v>144</v>
      </c>
      <c r="V554">
        <v>201.471</v>
      </c>
      <c r="W554">
        <v>201.471</v>
      </c>
      <c r="Y554" t="s">
        <v>5679</v>
      </c>
      <c r="Z554" t="s">
        <v>5680</v>
      </c>
      <c r="AA554" t="s">
        <v>6760</v>
      </c>
      <c r="AB554" t="s">
        <v>6761</v>
      </c>
    </row>
    <row r="555" spans="1:29" x14ac:dyDescent="0.35">
      <c r="A555">
        <v>554</v>
      </c>
      <c r="B555">
        <v>2865.6480000000001</v>
      </c>
      <c r="C555" s="19">
        <v>2865.643</v>
      </c>
      <c r="D555">
        <v>2865.6480000000001</v>
      </c>
      <c r="E555">
        <v>2865.6529999999998</v>
      </c>
      <c r="F555">
        <v>0.38611111111111113</v>
      </c>
      <c r="G555" t="s">
        <v>3290</v>
      </c>
      <c r="H555" t="s">
        <v>5677</v>
      </c>
      <c r="I555">
        <v>11</v>
      </c>
      <c r="J555">
        <v>10</v>
      </c>
      <c r="K555">
        <v>10</v>
      </c>
      <c r="L555" t="s">
        <v>145</v>
      </c>
      <c r="M555" t="s">
        <v>145</v>
      </c>
      <c r="O555" t="s">
        <v>5678</v>
      </c>
      <c r="P555" t="s">
        <v>144</v>
      </c>
      <c r="Q555" t="s">
        <v>144</v>
      </c>
      <c r="V555">
        <v>201.471</v>
      </c>
      <c r="W555">
        <v>201.471</v>
      </c>
      <c r="Y555" t="s">
        <v>5679</v>
      </c>
      <c r="Z555" t="s">
        <v>5680</v>
      </c>
      <c r="AA555" t="s">
        <v>6762</v>
      </c>
      <c r="AB555" t="s">
        <v>6763</v>
      </c>
    </row>
    <row r="556" spans="1:29" x14ac:dyDescent="0.35">
      <c r="A556">
        <v>555</v>
      </c>
      <c r="B556">
        <v>2865.7469999999998</v>
      </c>
      <c r="C556" s="19">
        <v>2865.7449999999999</v>
      </c>
      <c r="D556">
        <v>2865.7469999999998</v>
      </c>
      <c r="E556">
        <v>2865.75</v>
      </c>
      <c r="F556">
        <v>0.375</v>
      </c>
      <c r="G556" t="s">
        <v>3290</v>
      </c>
      <c r="H556" t="s">
        <v>5677</v>
      </c>
      <c r="I556">
        <v>10</v>
      </c>
      <c r="J556">
        <v>6</v>
      </c>
      <c r="K556">
        <v>6</v>
      </c>
      <c r="L556" t="s">
        <v>145</v>
      </c>
      <c r="M556" t="s">
        <v>55</v>
      </c>
      <c r="N556">
        <v>44</v>
      </c>
      <c r="O556" t="s">
        <v>5678</v>
      </c>
      <c r="P556" t="s">
        <v>144</v>
      </c>
      <c r="Q556" t="s">
        <v>144</v>
      </c>
      <c r="V556">
        <v>201.471</v>
      </c>
      <c r="W556">
        <v>201.471</v>
      </c>
      <c r="Y556" t="s">
        <v>5679</v>
      </c>
      <c r="Z556" t="s">
        <v>5690</v>
      </c>
      <c r="AA556" t="s">
        <v>6764</v>
      </c>
      <c r="AB556" t="s">
        <v>6765</v>
      </c>
      <c r="AC556">
        <v>44</v>
      </c>
    </row>
    <row r="557" spans="1:29" hidden="1" x14ac:dyDescent="0.35">
      <c r="A557">
        <v>556</v>
      </c>
      <c r="B557">
        <v>2865.7809999999999</v>
      </c>
      <c r="C557" s="19">
        <v>2865.7449999999999</v>
      </c>
      <c r="D557">
        <v>2865.7809999999999</v>
      </c>
      <c r="E557">
        <v>2865.8180000000002</v>
      </c>
      <c r="F557">
        <v>0.37638888888888888</v>
      </c>
      <c r="G557" t="s">
        <v>5823</v>
      </c>
      <c r="H557" t="s">
        <v>5677</v>
      </c>
      <c r="I557">
        <v>13</v>
      </c>
      <c r="J557">
        <v>73</v>
      </c>
      <c r="K557">
        <v>15</v>
      </c>
      <c r="L557" t="s">
        <v>55</v>
      </c>
      <c r="M557" t="s">
        <v>145</v>
      </c>
      <c r="N557">
        <v>44</v>
      </c>
      <c r="O557" t="s">
        <v>5939</v>
      </c>
      <c r="P557" t="s">
        <v>144</v>
      </c>
      <c r="Q557" t="s">
        <v>144</v>
      </c>
      <c r="V557">
        <v>201.471</v>
      </c>
      <c r="W557">
        <v>201.471</v>
      </c>
      <c r="Y557" t="s">
        <v>5679</v>
      </c>
      <c r="Z557" t="s">
        <v>5851</v>
      </c>
      <c r="AA557" t="s">
        <v>6766</v>
      </c>
      <c r="AB557" t="s">
        <v>6767</v>
      </c>
      <c r="AC557">
        <v>44</v>
      </c>
    </row>
    <row r="558" spans="1:29" x14ac:dyDescent="0.35">
      <c r="A558">
        <v>557</v>
      </c>
      <c r="B558">
        <v>2865.7820000000002</v>
      </c>
      <c r="C558" s="19">
        <v>2865.7779999999998</v>
      </c>
      <c r="D558">
        <v>2865.7820000000002</v>
      </c>
      <c r="E558">
        <v>2865.7849999999999</v>
      </c>
      <c r="F558">
        <v>0.375</v>
      </c>
      <c r="G558" t="s">
        <v>3290</v>
      </c>
      <c r="H558" t="s">
        <v>5677</v>
      </c>
      <c r="I558">
        <v>13</v>
      </c>
      <c r="J558">
        <v>8</v>
      </c>
      <c r="K558">
        <v>9</v>
      </c>
      <c r="L558" t="s">
        <v>145</v>
      </c>
      <c r="M558" t="s">
        <v>55</v>
      </c>
      <c r="N558">
        <v>44</v>
      </c>
      <c r="O558" t="s">
        <v>5678</v>
      </c>
      <c r="P558" t="s">
        <v>144</v>
      </c>
      <c r="Q558" t="s">
        <v>144</v>
      </c>
      <c r="V558">
        <v>201.471</v>
      </c>
      <c r="W558">
        <v>201.471</v>
      </c>
      <c r="Y558" t="s">
        <v>5679</v>
      </c>
      <c r="Z558" t="s">
        <v>5690</v>
      </c>
      <c r="AA558" t="s">
        <v>6768</v>
      </c>
      <c r="AB558" t="s">
        <v>6767</v>
      </c>
      <c r="AC558">
        <v>44</v>
      </c>
    </row>
    <row r="559" spans="1:29" x14ac:dyDescent="0.35">
      <c r="A559">
        <v>558</v>
      </c>
      <c r="B559">
        <v>2865.8139999999999</v>
      </c>
      <c r="C559" s="19">
        <v>2865.81</v>
      </c>
      <c r="D559">
        <v>2865.8139999999999</v>
      </c>
      <c r="E559">
        <v>2865.8180000000002</v>
      </c>
      <c r="F559">
        <v>0.37847222222222221</v>
      </c>
      <c r="G559" t="s">
        <v>3290</v>
      </c>
      <c r="H559" t="s">
        <v>5677</v>
      </c>
      <c r="I559">
        <v>12</v>
      </c>
      <c r="J559">
        <v>7</v>
      </c>
      <c r="K559">
        <v>6</v>
      </c>
      <c r="L559" t="s">
        <v>145</v>
      </c>
      <c r="M559" t="s">
        <v>55</v>
      </c>
      <c r="N559">
        <v>44</v>
      </c>
      <c r="O559" t="s">
        <v>5678</v>
      </c>
      <c r="P559" t="s">
        <v>144</v>
      </c>
      <c r="Q559" t="s">
        <v>144</v>
      </c>
      <c r="V559">
        <v>201.471</v>
      </c>
      <c r="W559">
        <v>201.471</v>
      </c>
      <c r="Y559" t="s">
        <v>5679</v>
      </c>
      <c r="Z559" t="s">
        <v>5690</v>
      </c>
      <c r="AA559" t="s">
        <v>6769</v>
      </c>
      <c r="AB559" t="s">
        <v>6770</v>
      </c>
      <c r="AC559">
        <v>44</v>
      </c>
    </row>
    <row r="560" spans="1:29" x14ac:dyDescent="0.35">
      <c r="A560">
        <v>559</v>
      </c>
      <c r="B560">
        <v>2865.922</v>
      </c>
      <c r="C560" s="19">
        <v>2865.9180000000001</v>
      </c>
      <c r="D560">
        <v>2865.922</v>
      </c>
      <c r="E560">
        <v>2865.9250000000002</v>
      </c>
      <c r="F560">
        <v>0.38194444444444442</v>
      </c>
      <c r="G560" t="s">
        <v>3290</v>
      </c>
      <c r="H560" t="s">
        <v>5677</v>
      </c>
      <c r="I560">
        <v>11</v>
      </c>
      <c r="J560">
        <v>7</v>
      </c>
      <c r="K560">
        <v>8</v>
      </c>
      <c r="L560" t="s">
        <v>145</v>
      </c>
      <c r="M560" t="s">
        <v>145</v>
      </c>
      <c r="O560" t="s">
        <v>5678</v>
      </c>
      <c r="P560" t="s">
        <v>144</v>
      </c>
      <c r="Q560" t="s">
        <v>144</v>
      </c>
      <c r="V560">
        <v>201.471</v>
      </c>
      <c r="W560">
        <v>201.471</v>
      </c>
      <c r="Y560" t="s">
        <v>5679</v>
      </c>
      <c r="Z560" t="s">
        <v>5690</v>
      </c>
      <c r="AA560" t="s">
        <v>6771</v>
      </c>
      <c r="AB560" t="s">
        <v>6772</v>
      </c>
    </row>
    <row r="561" spans="1:29" x14ac:dyDescent="0.35">
      <c r="A561">
        <v>560</v>
      </c>
      <c r="B561">
        <v>2866.3580000000002</v>
      </c>
      <c r="C561" s="19">
        <v>2866.3519999999999</v>
      </c>
      <c r="D561">
        <v>2866.3580000000002</v>
      </c>
      <c r="E561">
        <v>2866.3629999999998</v>
      </c>
      <c r="F561">
        <v>0.37152777777777779</v>
      </c>
      <c r="G561" t="s">
        <v>3290</v>
      </c>
      <c r="H561" t="s">
        <v>5677</v>
      </c>
      <c r="I561">
        <v>11</v>
      </c>
      <c r="J561">
        <v>11</v>
      </c>
      <c r="K561">
        <v>7</v>
      </c>
      <c r="L561" t="s">
        <v>145</v>
      </c>
      <c r="M561" t="s">
        <v>55</v>
      </c>
      <c r="N561">
        <v>45</v>
      </c>
      <c r="O561" t="s">
        <v>5678</v>
      </c>
      <c r="P561" t="s">
        <v>144</v>
      </c>
      <c r="Q561" t="s">
        <v>144</v>
      </c>
      <c r="V561">
        <v>201.47200000000001</v>
      </c>
      <c r="W561">
        <v>201.47200000000001</v>
      </c>
      <c r="Y561" t="s">
        <v>5679</v>
      </c>
      <c r="Z561" t="s">
        <v>5680</v>
      </c>
      <c r="AA561" t="s">
        <v>6773</v>
      </c>
      <c r="AB561" t="s">
        <v>6774</v>
      </c>
      <c r="AC561">
        <v>45</v>
      </c>
    </row>
    <row r="562" spans="1:29" hidden="1" x14ac:dyDescent="0.35">
      <c r="A562">
        <v>561</v>
      </c>
      <c r="B562">
        <v>2866.3649999999998</v>
      </c>
      <c r="C562" s="19">
        <v>2866.3519999999999</v>
      </c>
      <c r="D562">
        <v>2866.3649999999998</v>
      </c>
      <c r="E562">
        <v>2866.377</v>
      </c>
      <c r="F562">
        <v>0.37708333333333333</v>
      </c>
      <c r="G562" t="s">
        <v>5823</v>
      </c>
      <c r="H562" t="s">
        <v>5677</v>
      </c>
      <c r="I562">
        <v>11</v>
      </c>
      <c r="J562">
        <v>25</v>
      </c>
      <c r="K562">
        <v>27</v>
      </c>
      <c r="L562" t="s">
        <v>55</v>
      </c>
      <c r="M562" t="s">
        <v>145</v>
      </c>
      <c r="N562">
        <v>45</v>
      </c>
      <c r="O562" t="s">
        <v>5939</v>
      </c>
      <c r="P562" t="s">
        <v>144</v>
      </c>
      <c r="Q562" t="s">
        <v>144</v>
      </c>
      <c r="V562">
        <v>201.47200000000001</v>
      </c>
      <c r="W562">
        <v>201.47200000000001</v>
      </c>
      <c r="Y562" t="s">
        <v>5679</v>
      </c>
      <c r="Z562" t="s">
        <v>5687</v>
      </c>
      <c r="AA562" t="s">
        <v>6775</v>
      </c>
      <c r="AB562" t="s">
        <v>6776</v>
      </c>
      <c r="AC562">
        <v>45</v>
      </c>
    </row>
    <row r="563" spans="1:29" x14ac:dyDescent="0.35">
      <c r="A563">
        <v>562</v>
      </c>
      <c r="B563">
        <v>2866.373</v>
      </c>
      <c r="C563" s="19">
        <v>2866.3690000000001</v>
      </c>
      <c r="D563">
        <v>2866.373</v>
      </c>
      <c r="E563">
        <v>2866.377</v>
      </c>
      <c r="F563">
        <v>0.38263888888888886</v>
      </c>
      <c r="G563" t="s">
        <v>3290</v>
      </c>
      <c r="H563" t="s">
        <v>5677</v>
      </c>
      <c r="I563">
        <v>11</v>
      </c>
      <c r="J563">
        <v>8</v>
      </c>
      <c r="K563">
        <v>8</v>
      </c>
      <c r="L563" t="s">
        <v>145</v>
      </c>
      <c r="M563" t="s">
        <v>55</v>
      </c>
      <c r="N563">
        <v>45</v>
      </c>
      <c r="O563" t="s">
        <v>5678</v>
      </c>
      <c r="P563" t="s">
        <v>144</v>
      </c>
      <c r="Q563" t="s">
        <v>144</v>
      </c>
      <c r="V563">
        <v>201.47200000000001</v>
      </c>
      <c r="W563">
        <v>201.47200000000001</v>
      </c>
      <c r="Y563" t="s">
        <v>5679</v>
      </c>
      <c r="Z563" t="s">
        <v>5690</v>
      </c>
      <c r="AA563" t="s">
        <v>6777</v>
      </c>
      <c r="AB563" t="s">
        <v>6776</v>
      </c>
      <c r="AC563">
        <v>45</v>
      </c>
    </row>
    <row r="564" spans="1:29" x14ac:dyDescent="0.35">
      <c r="A564">
        <v>563</v>
      </c>
      <c r="B564">
        <v>2866.4290000000001</v>
      </c>
      <c r="C564" s="19">
        <v>2866.424</v>
      </c>
      <c r="D564">
        <v>2866.4290000000001</v>
      </c>
      <c r="E564">
        <v>2866.4340000000002</v>
      </c>
      <c r="F564">
        <v>0.37916666666666665</v>
      </c>
      <c r="G564" t="s">
        <v>3290</v>
      </c>
      <c r="H564" t="s">
        <v>5677</v>
      </c>
      <c r="I564">
        <v>10</v>
      </c>
      <c r="J564">
        <v>10</v>
      </c>
      <c r="K564">
        <v>9</v>
      </c>
      <c r="L564" t="s">
        <v>145</v>
      </c>
      <c r="M564" t="s">
        <v>145</v>
      </c>
      <c r="O564" t="s">
        <v>5859</v>
      </c>
      <c r="P564" t="s">
        <v>144</v>
      </c>
      <c r="Q564" t="s">
        <v>144</v>
      </c>
      <c r="V564">
        <v>201.47200000000001</v>
      </c>
      <c r="W564">
        <v>201.47200000000001</v>
      </c>
      <c r="Y564" t="s">
        <v>5679</v>
      </c>
      <c r="Z564" t="s">
        <v>5690</v>
      </c>
      <c r="AA564" t="s">
        <v>6778</v>
      </c>
      <c r="AB564" t="s">
        <v>6779</v>
      </c>
    </row>
    <row r="565" spans="1:29" x14ac:dyDescent="0.35">
      <c r="A565">
        <v>564</v>
      </c>
      <c r="B565">
        <v>2866.5830000000001</v>
      </c>
      <c r="C565" s="19">
        <v>2866.5790000000002</v>
      </c>
      <c r="D565">
        <v>2866.5830000000001</v>
      </c>
      <c r="E565">
        <v>2866.587</v>
      </c>
      <c r="F565">
        <v>0.39027777777777778</v>
      </c>
      <c r="G565" t="s">
        <v>3290</v>
      </c>
      <c r="H565" t="s">
        <v>5677</v>
      </c>
      <c r="I565">
        <v>13</v>
      </c>
      <c r="J565">
        <v>8</v>
      </c>
      <c r="K565">
        <v>7</v>
      </c>
      <c r="L565" t="s">
        <v>145</v>
      </c>
      <c r="M565" t="s">
        <v>55</v>
      </c>
      <c r="N565">
        <v>46</v>
      </c>
      <c r="O565" t="s">
        <v>5678</v>
      </c>
      <c r="P565" t="s">
        <v>144</v>
      </c>
      <c r="Q565" t="s">
        <v>144</v>
      </c>
      <c r="V565">
        <v>201.47200000000001</v>
      </c>
      <c r="W565">
        <v>201.47200000000001</v>
      </c>
      <c r="Y565" t="s">
        <v>5679</v>
      </c>
      <c r="Z565" t="s">
        <v>5690</v>
      </c>
      <c r="AA565" t="s">
        <v>6780</v>
      </c>
      <c r="AB565" t="s">
        <v>6781</v>
      </c>
      <c r="AC565">
        <v>46</v>
      </c>
    </row>
    <row r="566" spans="1:29" hidden="1" x14ac:dyDescent="0.35">
      <c r="A566">
        <v>565</v>
      </c>
      <c r="B566">
        <v>2866.6</v>
      </c>
      <c r="C566" s="19">
        <v>2866.5790000000002</v>
      </c>
      <c r="D566">
        <v>2866.6</v>
      </c>
      <c r="E566">
        <v>2866.6210000000001</v>
      </c>
      <c r="F566">
        <v>0.38194444444444442</v>
      </c>
      <c r="G566" t="s">
        <v>5823</v>
      </c>
      <c r="H566" t="s">
        <v>5677</v>
      </c>
      <c r="I566">
        <v>13</v>
      </c>
      <c r="J566">
        <v>42</v>
      </c>
      <c r="K566">
        <v>35</v>
      </c>
      <c r="L566" t="s">
        <v>55</v>
      </c>
      <c r="M566" t="s">
        <v>145</v>
      </c>
      <c r="N566">
        <v>46</v>
      </c>
      <c r="O566" t="s">
        <v>5683</v>
      </c>
      <c r="P566" t="s">
        <v>144</v>
      </c>
      <c r="Q566" t="s">
        <v>144</v>
      </c>
      <c r="V566">
        <v>201.47200000000001</v>
      </c>
      <c r="W566">
        <v>201.47200000000001</v>
      </c>
      <c r="Y566" t="s">
        <v>5679</v>
      </c>
      <c r="Z566" t="s">
        <v>5824</v>
      </c>
      <c r="AA566" t="s">
        <v>6782</v>
      </c>
      <c r="AB566" t="s">
        <v>6781</v>
      </c>
      <c r="AC566">
        <v>46</v>
      </c>
    </row>
    <row r="567" spans="1:29" x14ac:dyDescent="0.35">
      <c r="A567">
        <v>566</v>
      </c>
      <c r="B567">
        <v>2866.616</v>
      </c>
      <c r="C567" s="19">
        <v>2866.6120000000001</v>
      </c>
      <c r="D567">
        <v>2866.616</v>
      </c>
      <c r="E567">
        <v>2866.6210000000001</v>
      </c>
      <c r="F567">
        <v>0.375</v>
      </c>
      <c r="G567" t="s">
        <v>3290</v>
      </c>
      <c r="H567" t="s">
        <v>5677</v>
      </c>
      <c r="I567">
        <v>12</v>
      </c>
      <c r="J567">
        <v>9</v>
      </c>
      <c r="K567">
        <v>11</v>
      </c>
      <c r="L567" t="s">
        <v>145</v>
      </c>
      <c r="M567" t="s">
        <v>55</v>
      </c>
      <c r="N567">
        <v>46</v>
      </c>
      <c r="O567" t="s">
        <v>5683</v>
      </c>
      <c r="P567" t="s">
        <v>144</v>
      </c>
      <c r="Q567" t="s">
        <v>144</v>
      </c>
      <c r="V567">
        <v>201.47200000000001</v>
      </c>
      <c r="W567">
        <v>201.47200000000001</v>
      </c>
      <c r="Y567" t="s">
        <v>5679</v>
      </c>
      <c r="Z567" t="s">
        <v>5684</v>
      </c>
      <c r="AA567" t="s">
        <v>6783</v>
      </c>
      <c r="AB567" t="s">
        <v>6784</v>
      </c>
      <c r="AC567">
        <v>46</v>
      </c>
    </row>
    <row r="568" spans="1:29" x14ac:dyDescent="0.35">
      <c r="A568">
        <v>567</v>
      </c>
      <c r="B568">
        <v>2866.7350000000001</v>
      </c>
      <c r="C568" s="19">
        <v>2866.73</v>
      </c>
      <c r="D568">
        <v>2866.7350000000001</v>
      </c>
      <c r="E568">
        <v>2866.74</v>
      </c>
      <c r="F568">
        <v>0.38680555555555557</v>
      </c>
      <c r="G568" t="s">
        <v>3290</v>
      </c>
      <c r="H568" t="s">
        <v>5677</v>
      </c>
      <c r="I568">
        <v>11</v>
      </c>
      <c r="J568">
        <v>10</v>
      </c>
      <c r="K568">
        <v>10</v>
      </c>
      <c r="L568" t="s">
        <v>145</v>
      </c>
      <c r="M568" t="s">
        <v>145</v>
      </c>
      <c r="O568" t="s">
        <v>5678</v>
      </c>
      <c r="P568" t="s">
        <v>144</v>
      </c>
      <c r="Q568" t="s">
        <v>144</v>
      </c>
      <c r="V568">
        <v>201.47200000000001</v>
      </c>
      <c r="W568">
        <v>201.47200000000001</v>
      </c>
      <c r="Y568" t="s">
        <v>5679</v>
      </c>
      <c r="Z568" t="s">
        <v>5690</v>
      </c>
      <c r="AA568" t="s">
        <v>6785</v>
      </c>
      <c r="AB568" t="s">
        <v>6786</v>
      </c>
    </row>
    <row r="569" spans="1:29" x14ac:dyDescent="0.35">
      <c r="A569">
        <v>568</v>
      </c>
      <c r="B569">
        <v>2866.8090000000002</v>
      </c>
      <c r="C569" s="19">
        <v>2866.806</v>
      </c>
      <c r="D569">
        <v>2866.8090000000002</v>
      </c>
      <c r="E569">
        <v>2866.8130000000001</v>
      </c>
      <c r="F569">
        <v>0.37847222222222221</v>
      </c>
      <c r="G569" t="s">
        <v>3290</v>
      </c>
      <c r="H569" t="s">
        <v>5677</v>
      </c>
      <c r="I569">
        <v>10</v>
      </c>
      <c r="J569">
        <v>7</v>
      </c>
      <c r="K569">
        <v>9</v>
      </c>
      <c r="L569" t="s">
        <v>145</v>
      </c>
      <c r="M569" t="s">
        <v>145</v>
      </c>
      <c r="O569" t="s">
        <v>5678</v>
      </c>
      <c r="P569" t="s">
        <v>144</v>
      </c>
      <c r="Q569" t="s">
        <v>144</v>
      </c>
      <c r="V569">
        <v>201.47200000000001</v>
      </c>
      <c r="W569">
        <v>201.47200000000001</v>
      </c>
      <c r="Y569" t="s">
        <v>5679</v>
      </c>
      <c r="Z569" t="s">
        <v>5690</v>
      </c>
      <c r="AA569" t="s">
        <v>6787</v>
      </c>
      <c r="AB569" t="s">
        <v>6788</v>
      </c>
    </row>
    <row r="570" spans="1:29" x14ac:dyDescent="0.35">
      <c r="A570">
        <v>569</v>
      </c>
      <c r="B570">
        <v>2866.8319999999999</v>
      </c>
      <c r="C570" s="19">
        <v>2866.826</v>
      </c>
      <c r="D570">
        <v>2866.8319999999999</v>
      </c>
      <c r="E570">
        <v>2866.837</v>
      </c>
      <c r="F570">
        <v>0.38958333333333334</v>
      </c>
      <c r="G570" t="s">
        <v>3290</v>
      </c>
      <c r="H570" t="s">
        <v>5677</v>
      </c>
      <c r="I570">
        <v>10</v>
      </c>
      <c r="J570">
        <v>11</v>
      </c>
      <c r="K570">
        <v>10</v>
      </c>
      <c r="L570" t="s">
        <v>145</v>
      </c>
      <c r="M570" t="s">
        <v>145</v>
      </c>
      <c r="O570" t="s">
        <v>5859</v>
      </c>
      <c r="P570" t="s">
        <v>144</v>
      </c>
      <c r="Q570" t="s">
        <v>144</v>
      </c>
      <c r="V570">
        <v>201.47200000000001</v>
      </c>
      <c r="W570">
        <v>201.47200000000001</v>
      </c>
      <c r="Y570" t="s">
        <v>5679</v>
      </c>
      <c r="Z570" t="s">
        <v>5680</v>
      </c>
      <c r="AA570" t="s">
        <v>6789</v>
      </c>
      <c r="AB570" t="s">
        <v>6790</v>
      </c>
    </row>
    <row r="571" spans="1:29" x14ac:dyDescent="0.35">
      <c r="A571">
        <v>570</v>
      </c>
      <c r="B571">
        <v>2867.0320000000002</v>
      </c>
      <c r="C571" s="19">
        <v>2867.027</v>
      </c>
      <c r="D571">
        <v>2867.0320000000002</v>
      </c>
      <c r="E571">
        <v>2867.038</v>
      </c>
      <c r="F571">
        <v>0.375</v>
      </c>
      <c r="G571" t="s">
        <v>3290</v>
      </c>
      <c r="H571" t="s">
        <v>5677</v>
      </c>
      <c r="I571">
        <v>14</v>
      </c>
      <c r="J571">
        <v>12</v>
      </c>
      <c r="K571">
        <v>9</v>
      </c>
      <c r="L571" t="s">
        <v>145</v>
      </c>
      <c r="M571" t="s">
        <v>145</v>
      </c>
      <c r="O571" t="s">
        <v>5678</v>
      </c>
      <c r="P571" t="s">
        <v>144</v>
      </c>
      <c r="Q571" t="s">
        <v>144</v>
      </c>
      <c r="V571">
        <v>201.47200000000001</v>
      </c>
      <c r="W571">
        <v>201.47200000000001</v>
      </c>
      <c r="Y571" t="s">
        <v>5679</v>
      </c>
      <c r="Z571" t="s">
        <v>5680</v>
      </c>
      <c r="AA571" t="s">
        <v>6791</v>
      </c>
      <c r="AB571" t="s">
        <v>6792</v>
      </c>
    </row>
    <row r="572" spans="1:29" x14ac:dyDescent="0.35">
      <c r="A572">
        <v>571</v>
      </c>
      <c r="B572">
        <v>2867.3760000000002</v>
      </c>
      <c r="C572" s="19">
        <v>2867.37</v>
      </c>
      <c r="D572">
        <v>2867.3760000000002</v>
      </c>
      <c r="E572">
        <v>2867.3809999999999</v>
      </c>
      <c r="F572">
        <v>0.38263888888888886</v>
      </c>
      <c r="G572" t="s">
        <v>3290</v>
      </c>
      <c r="H572" t="s">
        <v>5677</v>
      </c>
      <c r="I572">
        <v>12</v>
      </c>
      <c r="J572">
        <v>11</v>
      </c>
      <c r="K572">
        <v>9</v>
      </c>
      <c r="L572" t="s">
        <v>145</v>
      </c>
      <c r="M572" t="s">
        <v>145</v>
      </c>
      <c r="O572" t="s">
        <v>5678</v>
      </c>
      <c r="P572" t="s">
        <v>144</v>
      </c>
      <c r="Q572" t="s">
        <v>144</v>
      </c>
      <c r="V572">
        <v>201.47300000000001</v>
      </c>
      <c r="W572">
        <v>201.47300000000001</v>
      </c>
      <c r="Y572" t="s">
        <v>5679</v>
      </c>
      <c r="Z572" t="s">
        <v>5680</v>
      </c>
      <c r="AA572" t="s">
        <v>6793</v>
      </c>
      <c r="AB572" t="s">
        <v>6794</v>
      </c>
    </row>
    <row r="573" spans="1:29" hidden="1" x14ac:dyDescent="0.35">
      <c r="A573">
        <v>572</v>
      </c>
      <c r="B573">
        <v>2867.48</v>
      </c>
      <c r="C573" s="19">
        <v>2867.4760000000001</v>
      </c>
      <c r="D573">
        <v>2867.48</v>
      </c>
      <c r="E573">
        <v>2867.4839999999999</v>
      </c>
      <c r="F573">
        <v>0.2048611111111111</v>
      </c>
      <c r="G573" t="s">
        <v>3339</v>
      </c>
      <c r="H573" t="s">
        <v>5752</v>
      </c>
      <c r="I573">
        <v>11</v>
      </c>
      <c r="J573">
        <v>8</v>
      </c>
      <c r="K573">
        <v>9</v>
      </c>
      <c r="L573" t="s">
        <v>145</v>
      </c>
      <c r="M573" t="s">
        <v>145</v>
      </c>
      <c r="O573" t="s">
        <v>5762</v>
      </c>
      <c r="P573" t="s">
        <v>144</v>
      </c>
      <c r="Q573" t="s">
        <v>144</v>
      </c>
      <c r="V573">
        <v>201.47399999999999</v>
      </c>
      <c r="W573">
        <v>201.47399999999999</v>
      </c>
      <c r="Y573" t="s">
        <v>5679</v>
      </c>
      <c r="Z573" t="s">
        <v>5690</v>
      </c>
      <c r="AA573" t="s">
        <v>6795</v>
      </c>
      <c r="AB573" t="s">
        <v>6796</v>
      </c>
    </row>
    <row r="574" spans="1:29" x14ac:dyDescent="0.35">
      <c r="A574">
        <v>573</v>
      </c>
      <c r="B574">
        <v>2867.58</v>
      </c>
      <c r="C574" s="19">
        <v>2867.5740000000001</v>
      </c>
      <c r="D574">
        <v>2867.58</v>
      </c>
      <c r="E574">
        <v>2867.587</v>
      </c>
      <c r="F574">
        <v>0.37916666666666665</v>
      </c>
      <c r="G574" t="s">
        <v>3290</v>
      </c>
      <c r="H574" t="s">
        <v>5677</v>
      </c>
      <c r="I574">
        <v>11</v>
      </c>
      <c r="J574">
        <v>13</v>
      </c>
      <c r="K574">
        <v>10</v>
      </c>
      <c r="L574" t="s">
        <v>145</v>
      </c>
      <c r="M574" t="s">
        <v>145</v>
      </c>
      <c r="O574" t="s">
        <v>5678</v>
      </c>
      <c r="P574" t="s">
        <v>144</v>
      </c>
      <c r="Q574" t="s">
        <v>144</v>
      </c>
      <c r="V574">
        <v>201.47399999999999</v>
      </c>
      <c r="W574">
        <v>201.47399999999999</v>
      </c>
      <c r="Y574" t="s">
        <v>5679</v>
      </c>
      <c r="Z574" t="s">
        <v>5680</v>
      </c>
      <c r="AA574" t="s">
        <v>6797</v>
      </c>
      <c r="AB574" t="s">
        <v>6798</v>
      </c>
    </row>
    <row r="575" spans="1:29" x14ac:dyDescent="0.35">
      <c r="A575">
        <v>574</v>
      </c>
      <c r="B575">
        <v>2867.6320000000001</v>
      </c>
      <c r="C575" s="19">
        <v>2867.627</v>
      </c>
      <c r="D575">
        <v>2867.6320000000001</v>
      </c>
      <c r="E575">
        <v>2867.6379999999999</v>
      </c>
      <c r="F575">
        <v>0.37569444444444444</v>
      </c>
      <c r="G575" t="s">
        <v>3290</v>
      </c>
      <c r="H575" t="s">
        <v>5677</v>
      </c>
      <c r="I575">
        <v>12</v>
      </c>
      <c r="J575">
        <v>11</v>
      </c>
      <c r="K575">
        <v>10</v>
      </c>
      <c r="L575" t="s">
        <v>145</v>
      </c>
      <c r="M575" t="s">
        <v>145</v>
      </c>
      <c r="O575" t="s">
        <v>5683</v>
      </c>
      <c r="P575" t="s">
        <v>144</v>
      </c>
      <c r="Q575" t="s">
        <v>144</v>
      </c>
      <c r="V575">
        <v>201.47399999999999</v>
      </c>
      <c r="W575">
        <v>201.47399999999999</v>
      </c>
      <c r="Y575" t="s">
        <v>5679</v>
      </c>
      <c r="Z575" t="s">
        <v>5687</v>
      </c>
      <c r="AA575" t="s">
        <v>6799</v>
      </c>
      <c r="AB575" t="s">
        <v>6800</v>
      </c>
    </row>
    <row r="576" spans="1:29" x14ac:dyDescent="0.35">
      <c r="A576">
        <v>575</v>
      </c>
      <c r="B576">
        <v>2867.6779999999999</v>
      </c>
      <c r="C576" s="19">
        <v>2867.672</v>
      </c>
      <c r="D576">
        <v>2867.6779999999999</v>
      </c>
      <c r="E576">
        <v>2867.683</v>
      </c>
      <c r="F576">
        <v>0.375</v>
      </c>
      <c r="G576" t="s">
        <v>3290</v>
      </c>
      <c r="H576" t="s">
        <v>5677</v>
      </c>
      <c r="I576">
        <v>10</v>
      </c>
      <c r="J576">
        <v>11</v>
      </c>
      <c r="K576">
        <v>11</v>
      </c>
      <c r="L576" t="s">
        <v>145</v>
      </c>
      <c r="M576" t="s">
        <v>55</v>
      </c>
      <c r="N576">
        <v>47</v>
      </c>
      <c r="O576" t="s">
        <v>5683</v>
      </c>
      <c r="P576" t="s">
        <v>144</v>
      </c>
      <c r="Q576" t="s">
        <v>144</v>
      </c>
      <c r="V576">
        <v>201.47399999999999</v>
      </c>
      <c r="W576">
        <v>201.47399999999999</v>
      </c>
      <c r="Y576" t="s">
        <v>5679</v>
      </c>
      <c r="Z576" t="s">
        <v>5687</v>
      </c>
      <c r="AA576" t="s">
        <v>6801</v>
      </c>
      <c r="AB576" t="s">
        <v>6802</v>
      </c>
      <c r="AC576">
        <v>47</v>
      </c>
    </row>
    <row r="577" spans="1:29" hidden="1" x14ac:dyDescent="0.35">
      <c r="A577">
        <v>577</v>
      </c>
      <c r="B577">
        <v>2867.6970000000001</v>
      </c>
      <c r="C577" s="19">
        <v>2867.672</v>
      </c>
      <c r="D577">
        <v>2867.6970000000001</v>
      </c>
      <c r="E577">
        <v>2867.721</v>
      </c>
      <c r="F577">
        <v>0.37916666666666665</v>
      </c>
      <c r="G577" t="s">
        <v>5823</v>
      </c>
      <c r="H577" t="s">
        <v>5677</v>
      </c>
      <c r="I577">
        <v>11</v>
      </c>
      <c r="J577">
        <v>49</v>
      </c>
      <c r="K577">
        <v>25</v>
      </c>
      <c r="L577" t="s">
        <v>55</v>
      </c>
      <c r="M577" t="s">
        <v>145</v>
      </c>
      <c r="N577">
        <v>47</v>
      </c>
      <c r="O577" t="s">
        <v>5678</v>
      </c>
      <c r="P577" t="s">
        <v>144</v>
      </c>
      <c r="Q577" t="s">
        <v>144</v>
      </c>
      <c r="V577">
        <v>201.47399999999999</v>
      </c>
      <c r="W577">
        <v>201.47399999999999</v>
      </c>
      <c r="Y577" t="s">
        <v>5679</v>
      </c>
      <c r="Z577" t="s">
        <v>5690</v>
      </c>
      <c r="AA577" t="s">
        <v>6803</v>
      </c>
      <c r="AB577" t="s">
        <v>6804</v>
      </c>
      <c r="AC577">
        <v>47</v>
      </c>
    </row>
    <row r="578" spans="1:29" x14ac:dyDescent="0.35">
      <c r="A578">
        <v>576</v>
      </c>
      <c r="B578">
        <v>2867.6930000000002</v>
      </c>
      <c r="C578" s="19">
        <v>2867.69</v>
      </c>
      <c r="D578">
        <v>2867.6930000000002</v>
      </c>
      <c r="E578">
        <v>2867.6970000000001</v>
      </c>
      <c r="F578">
        <v>0.37916666666666665</v>
      </c>
      <c r="G578" t="s">
        <v>3290</v>
      </c>
      <c r="H578" t="s">
        <v>5677</v>
      </c>
      <c r="I578">
        <v>11</v>
      </c>
      <c r="J578">
        <v>7</v>
      </c>
      <c r="K578">
        <v>8</v>
      </c>
      <c r="L578" t="s">
        <v>145</v>
      </c>
      <c r="M578" t="s">
        <v>55</v>
      </c>
      <c r="N578">
        <v>47</v>
      </c>
      <c r="O578" t="s">
        <v>5683</v>
      </c>
      <c r="P578" t="s">
        <v>144</v>
      </c>
      <c r="Q578" t="s">
        <v>144</v>
      </c>
      <c r="V578">
        <v>201.47399999999999</v>
      </c>
      <c r="W578">
        <v>201.47399999999999</v>
      </c>
      <c r="Y578" t="s">
        <v>5679</v>
      </c>
      <c r="Z578" t="s">
        <v>5851</v>
      </c>
      <c r="AA578" t="s">
        <v>6805</v>
      </c>
      <c r="AB578" t="s">
        <v>6804</v>
      </c>
      <c r="AC578">
        <v>47</v>
      </c>
    </row>
    <row r="579" spans="1:29" x14ac:dyDescent="0.35">
      <c r="A579">
        <v>578</v>
      </c>
      <c r="B579">
        <v>2867.7159999999999</v>
      </c>
      <c r="C579" s="19">
        <v>2867.7109999999998</v>
      </c>
      <c r="D579">
        <v>2867.7159999999999</v>
      </c>
      <c r="E579">
        <v>2867.721</v>
      </c>
      <c r="F579">
        <v>0.38263888888888886</v>
      </c>
      <c r="G579" t="s">
        <v>3290</v>
      </c>
      <c r="H579" t="s">
        <v>5677</v>
      </c>
      <c r="I579">
        <v>10</v>
      </c>
      <c r="J579">
        <v>10</v>
      </c>
      <c r="K579">
        <v>10</v>
      </c>
      <c r="L579" t="s">
        <v>145</v>
      </c>
      <c r="M579" t="s">
        <v>55</v>
      </c>
      <c r="N579">
        <v>47</v>
      </c>
      <c r="O579" t="s">
        <v>5683</v>
      </c>
      <c r="P579" t="s">
        <v>144</v>
      </c>
      <c r="Q579" t="s">
        <v>144</v>
      </c>
      <c r="V579">
        <v>201.47399999999999</v>
      </c>
      <c r="W579">
        <v>201.47399999999999</v>
      </c>
      <c r="Y579" t="s">
        <v>5679</v>
      </c>
      <c r="Z579" t="s">
        <v>5687</v>
      </c>
      <c r="AA579" t="s">
        <v>6806</v>
      </c>
      <c r="AB579" t="s">
        <v>6807</v>
      </c>
      <c r="AC579">
        <v>47</v>
      </c>
    </row>
    <row r="580" spans="1:29" x14ac:dyDescent="0.35">
      <c r="A580">
        <v>579</v>
      </c>
      <c r="B580">
        <v>2868.252</v>
      </c>
      <c r="C580" s="19">
        <v>2868.2469999999998</v>
      </c>
      <c r="D580">
        <v>2868.252</v>
      </c>
      <c r="E580">
        <v>2868.2570000000001</v>
      </c>
      <c r="F580">
        <v>0.37222222222222223</v>
      </c>
      <c r="G580" t="s">
        <v>3290</v>
      </c>
      <c r="H580" t="s">
        <v>5677</v>
      </c>
      <c r="I580">
        <v>12</v>
      </c>
      <c r="J580">
        <v>10</v>
      </c>
      <c r="K580">
        <v>9</v>
      </c>
      <c r="L580" t="s">
        <v>145</v>
      </c>
      <c r="M580" t="s">
        <v>145</v>
      </c>
      <c r="O580" t="s">
        <v>5678</v>
      </c>
      <c r="P580" t="s">
        <v>144</v>
      </c>
      <c r="Q580" t="s">
        <v>144</v>
      </c>
      <c r="V580">
        <v>201.476</v>
      </c>
      <c r="W580">
        <v>201.476</v>
      </c>
      <c r="Y580" t="s">
        <v>5679</v>
      </c>
      <c r="Z580" t="s">
        <v>5680</v>
      </c>
      <c r="AA580" t="s">
        <v>6808</v>
      </c>
      <c r="AB580" t="s">
        <v>6809</v>
      </c>
    </row>
    <row r="581" spans="1:29" x14ac:dyDescent="0.35">
      <c r="A581">
        <v>580</v>
      </c>
      <c r="B581">
        <v>2868.4059999999999</v>
      </c>
      <c r="C581" s="19">
        <v>2868.402</v>
      </c>
      <c r="D581">
        <v>2868.4059999999999</v>
      </c>
      <c r="E581">
        <v>2868.4090000000001</v>
      </c>
      <c r="F581">
        <v>0.38958333333333334</v>
      </c>
      <c r="G581" t="s">
        <v>3290</v>
      </c>
      <c r="H581" t="s">
        <v>5677</v>
      </c>
      <c r="I581">
        <v>12</v>
      </c>
      <c r="J581">
        <v>7</v>
      </c>
      <c r="K581">
        <v>7</v>
      </c>
      <c r="L581" t="s">
        <v>145</v>
      </c>
      <c r="M581" t="s">
        <v>145</v>
      </c>
      <c r="O581" t="s">
        <v>5678</v>
      </c>
      <c r="P581" t="s">
        <v>144</v>
      </c>
      <c r="Q581" t="s">
        <v>144</v>
      </c>
      <c r="V581">
        <v>201.477</v>
      </c>
      <c r="W581">
        <v>201.477</v>
      </c>
      <c r="Y581" t="s">
        <v>5679</v>
      </c>
      <c r="Z581" t="s">
        <v>5690</v>
      </c>
      <c r="AA581" t="s">
        <v>6810</v>
      </c>
      <c r="AB581" t="s">
        <v>6811</v>
      </c>
    </row>
    <row r="582" spans="1:29" x14ac:dyDescent="0.35">
      <c r="A582">
        <v>581</v>
      </c>
      <c r="B582">
        <v>2869.201</v>
      </c>
      <c r="C582" s="19">
        <v>2869.1970000000001</v>
      </c>
      <c r="D582">
        <v>2869.201</v>
      </c>
      <c r="E582">
        <v>2869.2060000000001</v>
      </c>
      <c r="F582">
        <v>0.37152777777777779</v>
      </c>
      <c r="G582" t="s">
        <v>3290</v>
      </c>
      <c r="H582" t="s">
        <v>5677</v>
      </c>
      <c r="I582">
        <v>12</v>
      </c>
      <c r="J582">
        <v>8</v>
      </c>
      <c r="K582">
        <v>8</v>
      </c>
      <c r="L582" t="s">
        <v>145</v>
      </c>
      <c r="M582" t="s">
        <v>145</v>
      </c>
      <c r="O582" t="s">
        <v>5678</v>
      </c>
      <c r="P582" t="s">
        <v>144</v>
      </c>
      <c r="Q582" t="s">
        <v>144</v>
      </c>
      <c r="V582">
        <v>201.48</v>
      </c>
      <c r="W582">
        <v>201.48</v>
      </c>
      <c r="Y582" t="s">
        <v>5679</v>
      </c>
      <c r="Z582" t="s">
        <v>5690</v>
      </c>
      <c r="AA582" t="s">
        <v>6812</v>
      </c>
      <c r="AB582" t="s">
        <v>6813</v>
      </c>
    </row>
    <row r="583" spans="1:29" x14ac:dyDescent="0.35">
      <c r="A583">
        <v>582</v>
      </c>
      <c r="B583">
        <v>2869.2939999999999</v>
      </c>
      <c r="C583" s="19">
        <v>2869.29</v>
      </c>
      <c r="D583">
        <v>2869.2939999999999</v>
      </c>
      <c r="E583">
        <v>2869.297</v>
      </c>
      <c r="F583">
        <v>0.375</v>
      </c>
      <c r="G583" t="s">
        <v>3290</v>
      </c>
      <c r="H583" t="s">
        <v>5677</v>
      </c>
      <c r="I583">
        <v>11</v>
      </c>
      <c r="J583">
        <v>6</v>
      </c>
      <c r="K583">
        <v>7</v>
      </c>
      <c r="L583" t="s">
        <v>145</v>
      </c>
      <c r="M583" t="s">
        <v>145</v>
      </c>
      <c r="O583" t="s">
        <v>5678</v>
      </c>
      <c r="P583" t="s">
        <v>144</v>
      </c>
      <c r="Q583" t="s">
        <v>144</v>
      </c>
      <c r="V583">
        <v>201.48</v>
      </c>
      <c r="W583">
        <v>201.48</v>
      </c>
      <c r="Y583" t="s">
        <v>5679</v>
      </c>
      <c r="Z583" t="s">
        <v>5690</v>
      </c>
      <c r="AA583" t="s">
        <v>6814</v>
      </c>
      <c r="AB583" t="s">
        <v>6815</v>
      </c>
    </row>
    <row r="584" spans="1:29" x14ac:dyDescent="0.35">
      <c r="A584">
        <v>583</v>
      </c>
      <c r="B584">
        <v>2869.846</v>
      </c>
      <c r="C584" s="19">
        <v>2869.84</v>
      </c>
      <c r="D584">
        <v>2869.846</v>
      </c>
      <c r="E584">
        <v>2869.8530000000001</v>
      </c>
      <c r="F584">
        <v>0.38333333333333336</v>
      </c>
      <c r="G584" t="s">
        <v>3290</v>
      </c>
      <c r="H584" t="s">
        <v>5677</v>
      </c>
      <c r="I584">
        <v>12</v>
      </c>
      <c r="J584">
        <v>13</v>
      </c>
      <c r="K584">
        <v>10</v>
      </c>
      <c r="L584" t="s">
        <v>145</v>
      </c>
      <c r="M584" t="s">
        <v>145</v>
      </c>
      <c r="O584" t="s">
        <v>5678</v>
      </c>
      <c r="P584" t="s">
        <v>144</v>
      </c>
      <c r="Q584" t="s">
        <v>144</v>
      </c>
      <c r="V584">
        <v>201.483</v>
      </c>
      <c r="W584">
        <v>201.483</v>
      </c>
      <c r="Y584" t="s">
        <v>5679</v>
      </c>
      <c r="Z584" t="s">
        <v>5680</v>
      </c>
      <c r="AA584" t="s">
        <v>6816</v>
      </c>
      <c r="AB584" t="s">
        <v>6817</v>
      </c>
    </row>
    <row r="585" spans="1:29" x14ac:dyDescent="0.35">
      <c r="A585">
        <v>584</v>
      </c>
      <c r="B585">
        <v>2870.049</v>
      </c>
      <c r="C585" s="19">
        <v>2870.0450000000001</v>
      </c>
      <c r="D585">
        <v>2870.049</v>
      </c>
      <c r="E585">
        <v>2870.0540000000001</v>
      </c>
      <c r="F585">
        <v>0.38194444444444442</v>
      </c>
      <c r="G585" t="s">
        <v>3290</v>
      </c>
      <c r="H585" t="s">
        <v>5677</v>
      </c>
      <c r="I585">
        <v>11</v>
      </c>
      <c r="J585">
        <v>9</v>
      </c>
      <c r="K585">
        <v>7</v>
      </c>
      <c r="L585" t="s">
        <v>145</v>
      </c>
      <c r="M585" t="s">
        <v>145</v>
      </c>
      <c r="O585" t="s">
        <v>5678</v>
      </c>
      <c r="P585" t="s">
        <v>144</v>
      </c>
      <c r="Q585" t="s">
        <v>144</v>
      </c>
      <c r="V585">
        <v>201.48400000000001</v>
      </c>
      <c r="W585">
        <v>201.48400000000001</v>
      </c>
      <c r="Y585" t="s">
        <v>5679</v>
      </c>
      <c r="Z585" t="s">
        <v>5690</v>
      </c>
      <c r="AA585" t="s">
        <v>6818</v>
      </c>
      <c r="AB585" t="s">
        <v>6819</v>
      </c>
    </row>
    <row r="586" spans="1:29" x14ac:dyDescent="0.35">
      <c r="A586">
        <v>585</v>
      </c>
      <c r="B586">
        <v>2870.1190000000001</v>
      </c>
      <c r="C586" s="19">
        <v>2870.1149999999998</v>
      </c>
      <c r="D586">
        <v>2870.1190000000001</v>
      </c>
      <c r="E586">
        <v>2870.1219999999998</v>
      </c>
      <c r="F586">
        <v>0.39027777777777778</v>
      </c>
      <c r="G586" t="s">
        <v>3290</v>
      </c>
      <c r="H586" t="s">
        <v>5677</v>
      </c>
      <c r="I586">
        <v>10</v>
      </c>
      <c r="J586">
        <v>6</v>
      </c>
      <c r="K586">
        <v>5</v>
      </c>
      <c r="L586" t="s">
        <v>145</v>
      </c>
      <c r="M586" t="s">
        <v>145</v>
      </c>
      <c r="O586" t="s">
        <v>5859</v>
      </c>
      <c r="P586" t="s">
        <v>144</v>
      </c>
      <c r="Q586" t="s">
        <v>144</v>
      </c>
      <c r="V586">
        <v>201.48400000000001</v>
      </c>
      <c r="W586">
        <v>201.48400000000001</v>
      </c>
      <c r="Y586" t="s">
        <v>5679</v>
      </c>
      <c r="Z586" t="s">
        <v>5690</v>
      </c>
      <c r="AA586" t="s">
        <v>6820</v>
      </c>
      <c r="AB586" t="s">
        <v>6821</v>
      </c>
    </row>
    <row r="587" spans="1:29" x14ac:dyDescent="0.35">
      <c r="A587">
        <v>586</v>
      </c>
      <c r="B587">
        <v>2870.1619999999998</v>
      </c>
      <c r="C587" s="19">
        <v>2870.1579999999999</v>
      </c>
      <c r="D587">
        <v>2870.1619999999998</v>
      </c>
      <c r="E587">
        <v>2870.1660000000002</v>
      </c>
      <c r="F587">
        <v>0.38194444444444442</v>
      </c>
      <c r="G587" t="s">
        <v>3290</v>
      </c>
      <c r="H587" t="s">
        <v>5677</v>
      </c>
      <c r="I587">
        <v>11</v>
      </c>
      <c r="J587">
        <v>8</v>
      </c>
      <c r="K587">
        <v>10</v>
      </c>
      <c r="L587" t="s">
        <v>145</v>
      </c>
      <c r="M587" t="s">
        <v>55</v>
      </c>
      <c r="N587">
        <v>48</v>
      </c>
      <c r="O587" t="s">
        <v>5683</v>
      </c>
      <c r="P587" t="s">
        <v>144</v>
      </c>
      <c r="Q587" t="s">
        <v>144</v>
      </c>
      <c r="V587">
        <v>201.48400000000001</v>
      </c>
      <c r="W587">
        <v>201.48400000000001</v>
      </c>
      <c r="Y587" t="s">
        <v>5679</v>
      </c>
      <c r="Z587" t="s">
        <v>5684</v>
      </c>
      <c r="AA587" t="s">
        <v>6822</v>
      </c>
      <c r="AB587" t="s">
        <v>6823</v>
      </c>
      <c r="AC587">
        <v>48</v>
      </c>
    </row>
    <row r="588" spans="1:29" hidden="1" x14ac:dyDescent="0.35">
      <c r="A588">
        <v>588</v>
      </c>
      <c r="B588">
        <v>2870.194</v>
      </c>
      <c r="C588" s="19">
        <v>2870.1579999999999</v>
      </c>
      <c r="D588">
        <v>2870.194</v>
      </c>
      <c r="E588">
        <v>2870.2289999999998</v>
      </c>
      <c r="F588">
        <v>0.38055555555555554</v>
      </c>
      <c r="G588" t="s">
        <v>5823</v>
      </c>
      <c r="H588" t="s">
        <v>5677</v>
      </c>
      <c r="I588">
        <v>11</v>
      </c>
      <c r="J588">
        <v>71</v>
      </c>
      <c r="K588">
        <v>14</v>
      </c>
      <c r="L588" t="s">
        <v>55</v>
      </c>
      <c r="M588" t="s">
        <v>145</v>
      </c>
      <c r="N588">
        <v>48</v>
      </c>
      <c r="O588" t="s">
        <v>5678</v>
      </c>
      <c r="P588" t="s">
        <v>144</v>
      </c>
      <c r="Q588" t="s">
        <v>144</v>
      </c>
      <c r="V588">
        <v>201.48400000000001</v>
      </c>
      <c r="W588">
        <v>201.48400000000001</v>
      </c>
      <c r="Y588" t="s">
        <v>5679</v>
      </c>
      <c r="Z588" t="s">
        <v>5680</v>
      </c>
      <c r="AA588" t="s">
        <v>6824</v>
      </c>
      <c r="AB588" t="s">
        <v>6825</v>
      </c>
      <c r="AC588">
        <v>48</v>
      </c>
    </row>
    <row r="589" spans="1:29" x14ac:dyDescent="0.35">
      <c r="A589">
        <v>587</v>
      </c>
      <c r="B589">
        <v>2870.1889999999999</v>
      </c>
      <c r="C589" s="19">
        <v>2870.183</v>
      </c>
      <c r="D589">
        <v>2870.1889999999999</v>
      </c>
      <c r="E589">
        <v>2870.194</v>
      </c>
      <c r="F589">
        <v>0.38263888888888886</v>
      </c>
      <c r="G589" t="s">
        <v>3290</v>
      </c>
      <c r="H589" t="s">
        <v>5677</v>
      </c>
      <c r="I589">
        <v>11</v>
      </c>
      <c r="J589">
        <v>11</v>
      </c>
      <c r="K589">
        <v>8</v>
      </c>
      <c r="L589" t="s">
        <v>145</v>
      </c>
      <c r="M589" t="s">
        <v>55</v>
      </c>
      <c r="N589">
        <v>48</v>
      </c>
      <c r="O589" t="s">
        <v>5683</v>
      </c>
      <c r="P589" t="s">
        <v>144</v>
      </c>
      <c r="Q589" t="s">
        <v>144</v>
      </c>
      <c r="V589">
        <v>201.48400000000001</v>
      </c>
      <c r="W589">
        <v>201.48400000000001</v>
      </c>
      <c r="Y589" t="s">
        <v>5679</v>
      </c>
      <c r="Z589" t="s">
        <v>5851</v>
      </c>
      <c r="AA589" t="s">
        <v>6826</v>
      </c>
      <c r="AB589" t="s">
        <v>6827</v>
      </c>
      <c r="AC589">
        <v>48</v>
      </c>
    </row>
    <row r="590" spans="1:29" x14ac:dyDescent="0.35">
      <c r="A590">
        <v>589</v>
      </c>
      <c r="B590">
        <v>2870.201</v>
      </c>
      <c r="C590" s="19">
        <v>2870.1970000000001</v>
      </c>
      <c r="D590">
        <v>2870.201</v>
      </c>
      <c r="E590">
        <v>2870.2049999999999</v>
      </c>
      <c r="F590">
        <v>0.38333333333333336</v>
      </c>
      <c r="G590" t="s">
        <v>3290</v>
      </c>
      <c r="H590" t="s">
        <v>5677</v>
      </c>
      <c r="I590">
        <v>11</v>
      </c>
      <c r="J590">
        <v>8</v>
      </c>
      <c r="K590">
        <v>6</v>
      </c>
      <c r="L590" t="s">
        <v>145</v>
      </c>
      <c r="M590" t="s">
        <v>55</v>
      </c>
      <c r="N590">
        <v>48</v>
      </c>
      <c r="O590" t="s">
        <v>5678</v>
      </c>
      <c r="P590" t="s">
        <v>144</v>
      </c>
      <c r="Q590" t="s">
        <v>144</v>
      </c>
      <c r="V590">
        <v>201.48400000000001</v>
      </c>
      <c r="W590">
        <v>201.48400000000001</v>
      </c>
      <c r="Y590" t="s">
        <v>5679</v>
      </c>
      <c r="Z590" t="s">
        <v>5690</v>
      </c>
      <c r="AA590" t="s">
        <v>6828</v>
      </c>
      <c r="AB590" t="s">
        <v>6829</v>
      </c>
      <c r="AC590">
        <v>48</v>
      </c>
    </row>
    <row r="591" spans="1:29" x14ac:dyDescent="0.35">
      <c r="A591">
        <v>590</v>
      </c>
      <c r="B591">
        <v>2870.2249999999999</v>
      </c>
      <c r="C591" s="19">
        <v>2870.221</v>
      </c>
      <c r="D591">
        <v>2870.2249999999999</v>
      </c>
      <c r="E591">
        <v>2870.2289999999998</v>
      </c>
      <c r="F591">
        <v>0.37986111111111109</v>
      </c>
      <c r="G591" t="s">
        <v>3290</v>
      </c>
      <c r="H591" t="s">
        <v>5677</v>
      </c>
      <c r="I591">
        <v>11</v>
      </c>
      <c r="J591">
        <v>8</v>
      </c>
      <c r="K591">
        <v>9</v>
      </c>
      <c r="L591" t="s">
        <v>145</v>
      </c>
      <c r="M591" t="s">
        <v>55</v>
      </c>
      <c r="N591">
        <v>48</v>
      </c>
      <c r="O591" t="s">
        <v>5678</v>
      </c>
      <c r="P591" t="s">
        <v>144</v>
      </c>
      <c r="Q591" t="s">
        <v>144</v>
      </c>
      <c r="V591">
        <v>201.48400000000001</v>
      </c>
      <c r="W591">
        <v>201.48400000000001</v>
      </c>
      <c r="Y591" t="s">
        <v>5679</v>
      </c>
      <c r="Z591" t="s">
        <v>5690</v>
      </c>
      <c r="AA591" t="s">
        <v>6830</v>
      </c>
      <c r="AB591" t="s">
        <v>6827</v>
      </c>
      <c r="AC591">
        <v>48</v>
      </c>
    </row>
    <row r="592" spans="1:29" x14ac:dyDescent="0.35">
      <c r="A592">
        <v>591</v>
      </c>
      <c r="B592">
        <v>2872.317</v>
      </c>
      <c r="C592" s="19">
        <v>2872.3119999999999</v>
      </c>
      <c r="D592">
        <v>2872.317</v>
      </c>
      <c r="E592">
        <v>2872.3220000000001</v>
      </c>
      <c r="F592">
        <v>0.37986111111111109</v>
      </c>
      <c r="G592" t="s">
        <v>3290</v>
      </c>
      <c r="H592" t="s">
        <v>5677</v>
      </c>
      <c r="I592">
        <v>10</v>
      </c>
      <c r="J592">
        <v>10</v>
      </c>
      <c r="K592">
        <v>7</v>
      </c>
      <c r="L592" t="s">
        <v>145</v>
      </c>
      <c r="M592" t="s">
        <v>145</v>
      </c>
      <c r="O592" t="s">
        <v>5678</v>
      </c>
      <c r="P592" t="s">
        <v>144</v>
      </c>
      <c r="Q592" t="s">
        <v>144</v>
      </c>
      <c r="V592">
        <v>201.49199999999999</v>
      </c>
      <c r="W592">
        <v>201.49199999999999</v>
      </c>
      <c r="Y592" t="s">
        <v>5679</v>
      </c>
      <c r="Z592" t="s">
        <v>5690</v>
      </c>
      <c r="AA592" t="s">
        <v>6831</v>
      </c>
      <c r="AB592" t="s">
        <v>6832</v>
      </c>
    </row>
    <row r="593" spans="1:29" x14ac:dyDescent="0.35">
      <c r="A593">
        <v>592</v>
      </c>
      <c r="B593">
        <v>2872.46</v>
      </c>
      <c r="C593" s="19">
        <v>2872.4540000000002</v>
      </c>
      <c r="D593">
        <v>2872.46</v>
      </c>
      <c r="E593">
        <v>2872.4659999999999</v>
      </c>
      <c r="F593">
        <v>0.37847222222222221</v>
      </c>
      <c r="G593" t="s">
        <v>3290</v>
      </c>
      <c r="H593" t="s">
        <v>5677</v>
      </c>
      <c r="I593">
        <v>12</v>
      </c>
      <c r="J593">
        <v>13</v>
      </c>
      <c r="K593">
        <v>11</v>
      </c>
      <c r="L593" t="s">
        <v>145</v>
      </c>
      <c r="M593" t="s">
        <v>145</v>
      </c>
      <c r="O593" t="s">
        <v>5683</v>
      </c>
      <c r="P593" t="s">
        <v>144</v>
      </c>
      <c r="Q593" t="s">
        <v>144</v>
      </c>
      <c r="V593">
        <v>201.49299999999999</v>
      </c>
      <c r="W593">
        <v>201.49299999999999</v>
      </c>
      <c r="Y593" t="s">
        <v>5679</v>
      </c>
      <c r="Z593" t="s">
        <v>5687</v>
      </c>
      <c r="AA593" t="s">
        <v>6833</v>
      </c>
      <c r="AB593" t="s">
        <v>6834</v>
      </c>
    </row>
    <row r="594" spans="1:29" x14ac:dyDescent="0.35">
      <c r="A594">
        <v>593</v>
      </c>
      <c r="B594">
        <v>2872.6410000000001</v>
      </c>
      <c r="C594" s="19">
        <v>2872.636</v>
      </c>
      <c r="D594">
        <v>2872.6410000000001</v>
      </c>
      <c r="E594">
        <v>2872.645</v>
      </c>
      <c r="F594">
        <v>0.37847222222222221</v>
      </c>
      <c r="G594" t="s">
        <v>3290</v>
      </c>
      <c r="H594" t="s">
        <v>5677</v>
      </c>
      <c r="I594">
        <v>13</v>
      </c>
      <c r="J594">
        <v>9</v>
      </c>
      <c r="K594">
        <v>8</v>
      </c>
      <c r="L594" t="s">
        <v>145</v>
      </c>
      <c r="M594" t="s">
        <v>145</v>
      </c>
      <c r="O594" t="s">
        <v>5678</v>
      </c>
      <c r="P594" t="s">
        <v>144</v>
      </c>
      <c r="Q594" t="s">
        <v>144</v>
      </c>
      <c r="V594">
        <v>201.494</v>
      </c>
      <c r="W594">
        <v>201.494</v>
      </c>
      <c r="Y594" t="s">
        <v>5679</v>
      </c>
      <c r="Z594" t="s">
        <v>5690</v>
      </c>
      <c r="AA594" t="s">
        <v>6835</v>
      </c>
      <c r="AB594" t="s">
        <v>6836</v>
      </c>
    </row>
    <row r="595" spans="1:29" x14ac:dyDescent="0.35">
      <c r="A595">
        <v>594</v>
      </c>
      <c r="B595">
        <v>2872.69</v>
      </c>
      <c r="C595" s="19">
        <v>2872.683</v>
      </c>
      <c r="D595">
        <v>2872.69</v>
      </c>
      <c r="E595">
        <v>2872.6970000000001</v>
      </c>
      <c r="F595">
        <v>0.37847222222222221</v>
      </c>
      <c r="G595" t="s">
        <v>3290</v>
      </c>
      <c r="H595" t="s">
        <v>5677</v>
      </c>
      <c r="I595">
        <v>11</v>
      </c>
      <c r="J595">
        <v>14</v>
      </c>
      <c r="K595">
        <v>10</v>
      </c>
      <c r="L595" t="s">
        <v>145</v>
      </c>
      <c r="M595" t="s">
        <v>145</v>
      </c>
      <c r="O595" t="s">
        <v>5678</v>
      </c>
      <c r="P595" t="s">
        <v>144</v>
      </c>
      <c r="Q595" t="s">
        <v>144</v>
      </c>
      <c r="V595">
        <v>201.494</v>
      </c>
      <c r="W595">
        <v>201.494</v>
      </c>
      <c r="Y595" t="s">
        <v>5679</v>
      </c>
      <c r="Z595" t="s">
        <v>5680</v>
      </c>
      <c r="AA595" t="s">
        <v>6837</v>
      </c>
      <c r="AB595" t="s">
        <v>6838</v>
      </c>
    </row>
    <row r="596" spans="1:29" x14ac:dyDescent="0.35">
      <c r="A596">
        <v>595</v>
      </c>
      <c r="B596">
        <v>2873.2779999999998</v>
      </c>
      <c r="C596" s="19">
        <v>2873.2730000000001</v>
      </c>
      <c r="D596">
        <v>2873.2779999999998</v>
      </c>
      <c r="E596">
        <v>2873.2820000000002</v>
      </c>
      <c r="F596">
        <v>0.37847222222222221</v>
      </c>
      <c r="G596" t="s">
        <v>3290</v>
      </c>
      <c r="H596" t="s">
        <v>5677</v>
      </c>
      <c r="I596">
        <v>11</v>
      </c>
      <c r="J596">
        <v>8</v>
      </c>
      <c r="K596">
        <v>7</v>
      </c>
      <c r="L596" t="s">
        <v>145</v>
      </c>
      <c r="M596" t="s">
        <v>55</v>
      </c>
      <c r="N596">
        <v>49</v>
      </c>
      <c r="O596" t="s">
        <v>5678</v>
      </c>
      <c r="P596" t="s">
        <v>144</v>
      </c>
      <c r="Q596" t="s">
        <v>144</v>
      </c>
      <c r="V596">
        <v>201.495</v>
      </c>
      <c r="W596">
        <v>201.495</v>
      </c>
      <c r="Y596" t="s">
        <v>5679</v>
      </c>
      <c r="Z596" t="s">
        <v>5690</v>
      </c>
      <c r="AA596" t="s">
        <v>6839</v>
      </c>
      <c r="AB596" t="s">
        <v>6840</v>
      </c>
      <c r="AC596">
        <v>49</v>
      </c>
    </row>
    <row r="597" spans="1:29" hidden="1" x14ac:dyDescent="0.35">
      <c r="A597">
        <v>596</v>
      </c>
      <c r="B597">
        <v>2873.2910000000002</v>
      </c>
      <c r="C597" s="19">
        <v>2873.2730000000001</v>
      </c>
      <c r="D597">
        <v>2873.2910000000002</v>
      </c>
      <c r="E597">
        <v>2873.3090000000002</v>
      </c>
      <c r="F597">
        <v>0.37569444444444444</v>
      </c>
      <c r="G597" t="s">
        <v>5823</v>
      </c>
      <c r="H597" t="s">
        <v>5677</v>
      </c>
      <c r="I597">
        <v>11</v>
      </c>
      <c r="J597">
        <v>35</v>
      </c>
      <c r="K597">
        <v>17</v>
      </c>
      <c r="L597" t="s">
        <v>55</v>
      </c>
      <c r="M597" t="s">
        <v>145</v>
      </c>
      <c r="N597">
        <v>49</v>
      </c>
      <c r="O597" t="s">
        <v>5683</v>
      </c>
      <c r="P597" t="s">
        <v>144</v>
      </c>
      <c r="Q597" t="s">
        <v>144</v>
      </c>
      <c r="V597">
        <v>201.495</v>
      </c>
      <c r="W597">
        <v>201.495</v>
      </c>
      <c r="Y597" t="s">
        <v>5679</v>
      </c>
      <c r="Z597" t="s">
        <v>5851</v>
      </c>
      <c r="AA597" t="s">
        <v>6841</v>
      </c>
      <c r="AB597" t="s">
        <v>6840</v>
      </c>
      <c r="AC597">
        <v>49</v>
      </c>
    </row>
    <row r="598" spans="1:29" x14ac:dyDescent="0.35">
      <c r="A598">
        <v>597</v>
      </c>
      <c r="B598">
        <v>2873.3040000000001</v>
      </c>
      <c r="C598" s="19">
        <v>2873.2979999999998</v>
      </c>
      <c r="D598">
        <v>2873.3040000000001</v>
      </c>
      <c r="E598">
        <v>2873.3090000000002</v>
      </c>
      <c r="F598">
        <v>0.375</v>
      </c>
      <c r="G598" t="s">
        <v>3290</v>
      </c>
      <c r="H598" t="s">
        <v>5677</v>
      </c>
      <c r="I598">
        <v>10</v>
      </c>
      <c r="J598">
        <v>11</v>
      </c>
      <c r="K598">
        <v>15</v>
      </c>
      <c r="L598" t="s">
        <v>145</v>
      </c>
      <c r="M598" t="s">
        <v>55</v>
      </c>
      <c r="N598">
        <v>49</v>
      </c>
      <c r="O598" t="s">
        <v>5683</v>
      </c>
      <c r="P598" t="s">
        <v>144</v>
      </c>
      <c r="Q598" t="s">
        <v>144</v>
      </c>
      <c r="V598">
        <v>201.495</v>
      </c>
      <c r="W598">
        <v>201.495</v>
      </c>
      <c r="Y598" t="s">
        <v>5679</v>
      </c>
      <c r="Z598" t="s">
        <v>5687</v>
      </c>
      <c r="AA598" t="s">
        <v>6842</v>
      </c>
      <c r="AB598" t="s">
        <v>6843</v>
      </c>
      <c r="AC598">
        <v>49</v>
      </c>
    </row>
    <row r="599" spans="1:29" x14ac:dyDescent="0.35">
      <c r="A599">
        <v>598</v>
      </c>
      <c r="B599">
        <v>2873.3560000000002</v>
      </c>
      <c r="C599" s="19">
        <v>2873.3519999999999</v>
      </c>
      <c r="D599">
        <v>2873.3560000000002</v>
      </c>
      <c r="E599">
        <v>2873.3609999999999</v>
      </c>
      <c r="F599">
        <v>0.38194444444444442</v>
      </c>
      <c r="G599" t="s">
        <v>3290</v>
      </c>
      <c r="H599" t="s">
        <v>5677</v>
      </c>
      <c r="I599">
        <v>10</v>
      </c>
      <c r="J599">
        <v>9</v>
      </c>
      <c r="K599">
        <v>9</v>
      </c>
      <c r="L599" t="s">
        <v>145</v>
      </c>
      <c r="M599" t="s">
        <v>145</v>
      </c>
      <c r="O599" t="s">
        <v>5678</v>
      </c>
      <c r="P599" t="s">
        <v>144</v>
      </c>
      <c r="Q599" t="s">
        <v>144</v>
      </c>
      <c r="V599">
        <v>201.495</v>
      </c>
      <c r="W599">
        <v>201.495</v>
      </c>
      <c r="Y599" t="s">
        <v>5679</v>
      </c>
      <c r="Z599" t="s">
        <v>5690</v>
      </c>
      <c r="AA599" t="s">
        <v>6844</v>
      </c>
      <c r="AB599" t="s">
        <v>6845</v>
      </c>
    </row>
    <row r="600" spans="1:29" x14ac:dyDescent="0.35">
      <c r="A600">
        <v>599</v>
      </c>
      <c r="B600">
        <v>2873.4789999999998</v>
      </c>
      <c r="C600" s="19">
        <v>2873.4749999999999</v>
      </c>
      <c r="D600">
        <v>2873.4789999999998</v>
      </c>
      <c r="E600">
        <v>2873.4830000000002</v>
      </c>
      <c r="F600">
        <v>0.36249999999999999</v>
      </c>
      <c r="G600" t="s">
        <v>3290</v>
      </c>
      <c r="H600" t="s">
        <v>5677</v>
      </c>
      <c r="I600">
        <v>11</v>
      </c>
      <c r="J600">
        <v>7</v>
      </c>
      <c r="K600">
        <v>6</v>
      </c>
      <c r="L600" t="s">
        <v>145</v>
      </c>
      <c r="M600" t="s">
        <v>145</v>
      </c>
      <c r="O600" t="s">
        <v>5678</v>
      </c>
      <c r="P600" t="s">
        <v>144</v>
      </c>
      <c r="Q600" t="s">
        <v>144</v>
      </c>
      <c r="V600">
        <v>201.495</v>
      </c>
      <c r="W600">
        <v>201.495</v>
      </c>
      <c r="Y600" t="s">
        <v>5679</v>
      </c>
      <c r="Z600" t="s">
        <v>5690</v>
      </c>
      <c r="AA600" t="s">
        <v>6846</v>
      </c>
      <c r="AB600" t="s">
        <v>6847</v>
      </c>
    </row>
    <row r="601" spans="1:29" x14ac:dyDescent="0.35">
      <c r="A601">
        <v>600</v>
      </c>
      <c r="B601">
        <v>2874.422</v>
      </c>
      <c r="C601" s="19">
        <v>2874.413</v>
      </c>
      <c r="D601">
        <v>2874.422</v>
      </c>
      <c r="E601">
        <v>2874.4319999999998</v>
      </c>
      <c r="F601">
        <v>0.37847222222222221</v>
      </c>
      <c r="G601" t="s">
        <v>3290</v>
      </c>
      <c r="H601" t="s">
        <v>5677</v>
      </c>
      <c r="I601">
        <v>12</v>
      </c>
      <c r="J601">
        <v>19</v>
      </c>
      <c r="K601">
        <v>13</v>
      </c>
      <c r="L601" t="s">
        <v>145</v>
      </c>
      <c r="M601" t="s">
        <v>55</v>
      </c>
      <c r="N601">
        <v>50</v>
      </c>
      <c r="O601" t="s">
        <v>5683</v>
      </c>
      <c r="P601" t="s">
        <v>144</v>
      </c>
      <c r="Q601" t="s">
        <v>144</v>
      </c>
      <c r="V601">
        <v>201.49600000000001</v>
      </c>
      <c r="W601">
        <v>201.49600000000001</v>
      </c>
      <c r="Y601" t="s">
        <v>5679</v>
      </c>
      <c r="Z601" t="s">
        <v>5687</v>
      </c>
      <c r="AA601" t="s">
        <v>6848</v>
      </c>
      <c r="AB601" t="s">
        <v>6849</v>
      </c>
      <c r="AC601">
        <v>50</v>
      </c>
    </row>
    <row r="602" spans="1:29" hidden="1" x14ac:dyDescent="0.35">
      <c r="A602">
        <v>601</v>
      </c>
      <c r="B602">
        <v>2874.4380000000001</v>
      </c>
      <c r="C602" s="19">
        <v>2874.413</v>
      </c>
      <c r="D602">
        <v>2874.4380000000001</v>
      </c>
      <c r="E602">
        <v>2874.462</v>
      </c>
      <c r="F602">
        <v>0.37638888888888888</v>
      </c>
      <c r="G602" t="s">
        <v>5823</v>
      </c>
      <c r="H602" t="s">
        <v>5677</v>
      </c>
      <c r="I602">
        <v>12</v>
      </c>
      <c r="J602">
        <v>49</v>
      </c>
      <c r="K602">
        <v>22</v>
      </c>
      <c r="L602" t="s">
        <v>55</v>
      </c>
      <c r="M602" t="s">
        <v>145</v>
      </c>
      <c r="N602">
        <v>50</v>
      </c>
      <c r="O602" t="s">
        <v>5683</v>
      </c>
      <c r="P602" t="s">
        <v>144</v>
      </c>
      <c r="Q602" t="s">
        <v>144</v>
      </c>
      <c r="V602">
        <v>201.49600000000001</v>
      </c>
      <c r="W602">
        <v>201.49600000000001</v>
      </c>
      <c r="Y602" t="s">
        <v>5679</v>
      </c>
      <c r="Z602" t="s">
        <v>5851</v>
      </c>
      <c r="AA602" t="s">
        <v>6850</v>
      </c>
      <c r="AB602" t="s">
        <v>6849</v>
      </c>
      <c r="AC602">
        <v>50</v>
      </c>
    </row>
    <row r="603" spans="1:29" x14ac:dyDescent="0.35">
      <c r="A603">
        <v>602</v>
      </c>
      <c r="B603">
        <v>2874.4580000000001</v>
      </c>
      <c r="C603" s="19">
        <v>2874.453</v>
      </c>
      <c r="D603">
        <v>2874.4580000000001</v>
      </c>
      <c r="E603">
        <v>2874.462</v>
      </c>
      <c r="F603">
        <v>0.37222222222222223</v>
      </c>
      <c r="G603" t="s">
        <v>3290</v>
      </c>
      <c r="H603" t="s">
        <v>5677</v>
      </c>
      <c r="I603">
        <v>10</v>
      </c>
      <c r="J603">
        <v>9</v>
      </c>
      <c r="K603">
        <v>9</v>
      </c>
      <c r="L603" t="s">
        <v>145</v>
      </c>
      <c r="M603" t="s">
        <v>55</v>
      </c>
      <c r="N603">
        <v>50</v>
      </c>
      <c r="O603" t="s">
        <v>5678</v>
      </c>
      <c r="P603" t="s">
        <v>144</v>
      </c>
      <c r="Q603" t="s">
        <v>144</v>
      </c>
      <c r="V603">
        <v>201.49600000000001</v>
      </c>
      <c r="W603">
        <v>201.49600000000001</v>
      </c>
      <c r="Y603" t="s">
        <v>5679</v>
      </c>
      <c r="Z603" t="s">
        <v>5690</v>
      </c>
      <c r="AA603" t="s">
        <v>6851</v>
      </c>
      <c r="AB603" t="s">
        <v>6852</v>
      </c>
      <c r="AC603">
        <v>50</v>
      </c>
    </row>
    <row r="604" spans="1:29" x14ac:dyDescent="0.35">
      <c r="A604">
        <v>603</v>
      </c>
      <c r="B604">
        <v>2874.5610000000001</v>
      </c>
      <c r="C604" s="19">
        <v>2874.5549999999998</v>
      </c>
      <c r="D604">
        <v>2874.5610000000001</v>
      </c>
      <c r="E604">
        <v>2874.567</v>
      </c>
      <c r="F604">
        <v>0.38611111111111113</v>
      </c>
      <c r="G604" t="s">
        <v>3290</v>
      </c>
      <c r="H604" t="s">
        <v>5677</v>
      </c>
      <c r="I604">
        <v>10</v>
      </c>
      <c r="J604">
        <v>12</v>
      </c>
      <c r="K604">
        <v>10</v>
      </c>
      <c r="L604" t="s">
        <v>145</v>
      </c>
      <c r="M604" t="s">
        <v>55</v>
      </c>
      <c r="N604">
        <v>51</v>
      </c>
      <c r="O604" t="s">
        <v>5678</v>
      </c>
      <c r="P604" t="s">
        <v>144</v>
      </c>
      <c r="Q604" t="s">
        <v>144</v>
      </c>
      <c r="V604">
        <v>201.49700000000001</v>
      </c>
      <c r="W604">
        <v>201.49700000000001</v>
      </c>
      <c r="Y604" t="s">
        <v>5679</v>
      </c>
      <c r="Z604" t="s">
        <v>5680</v>
      </c>
      <c r="AA604" t="s">
        <v>6853</v>
      </c>
      <c r="AB604" t="s">
        <v>6854</v>
      </c>
      <c r="AC604">
        <v>51</v>
      </c>
    </row>
    <row r="605" spans="1:29" hidden="1" x14ac:dyDescent="0.35">
      <c r="A605">
        <v>605</v>
      </c>
      <c r="B605">
        <v>2874.578</v>
      </c>
      <c r="C605" s="19">
        <v>2874.5549999999998</v>
      </c>
      <c r="D605">
        <v>2874.578</v>
      </c>
      <c r="E605">
        <v>2874.6010000000001</v>
      </c>
      <c r="F605">
        <v>0.38680555555555557</v>
      </c>
      <c r="G605" t="s">
        <v>5823</v>
      </c>
      <c r="H605" t="s">
        <v>5677</v>
      </c>
      <c r="I605">
        <v>10</v>
      </c>
      <c r="J605">
        <v>45</v>
      </c>
      <c r="K605">
        <v>11</v>
      </c>
      <c r="L605" t="s">
        <v>55</v>
      </c>
      <c r="M605" t="s">
        <v>145</v>
      </c>
      <c r="N605">
        <v>51</v>
      </c>
      <c r="O605" t="s">
        <v>5683</v>
      </c>
      <c r="P605" t="s">
        <v>144</v>
      </c>
      <c r="Q605" t="s">
        <v>144</v>
      </c>
      <c r="V605">
        <v>201.49700000000001</v>
      </c>
      <c r="W605">
        <v>201.49700000000001</v>
      </c>
      <c r="Y605" t="s">
        <v>5679</v>
      </c>
      <c r="Z605" t="s">
        <v>5687</v>
      </c>
      <c r="AA605" t="s">
        <v>6855</v>
      </c>
      <c r="AB605" t="s">
        <v>6856</v>
      </c>
    </row>
    <row r="606" spans="1:29" x14ac:dyDescent="0.35">
      <c r="A606">
        <v>604</v>
      </c>
      <c r="B606">
        <v>2874.576</v>
      </c>
      <c r="C606" s="19">
        <v>2874.57</v>
      </c>
      <c r="D606">
        <v>2874.576</v>
      </c>
      <c r="E606">
        <v>2874.5810000000001</v>
      </c>
      <c r="F606">
        <v>0.3576388888888889</v>
      </c>
      <c r="G606" t="s">
        <v>3290</v>
      </c>
      <c r="H606" t="s">
        <v>5677</v>
      </c>
      <c r="I606">
        <v>10</v>
      </c>
      <c r="J606">
        <v>10</v>
      </c>
      <c r="K606">
        <v>15</v>
      </c>
      <c r="L606" t="s">
        <v>145</v>
      </c>
      <c r="M606" t="s">
        <v>145</v>
      </c>
      <c r="O606" t="s">
        <v>5939</v>
      </c>
      <c r="P606" t="s">
        <v>144</v>
      </c>
      <c r="Q606" t="s">
        <v>144</v>
      </c>
      <c r="V606">
        <v>201.49700000000001</v>
      </c>
      <c r="W606">
        <v>201.49700000000001</v>
      </c>
      <c r="Y606" t="s">
        <v>5679</v>
      </c>
      <c r="Z606" t="s">
        <v>5851</v>
      </c>
      <c r="AA606" t="s">
        <v>6857</v>
      </c>
      <c r="AB606" t="s">
        <v>6854</v>
      </c>
      <c r="AC606">
        <v>51</v>
      </c>
    </row>
    <row r="607" spans="1:29" x14ac:dyDescent="0.35">
      <c r="A607">
        <v>606</v>
      </c>
      <c r="B607">
        <v>2874.598</v>
      </c>
      <c r="C607" s="19">
        <v>2874.5940000000001</v>
      </c>
      <c r="D607">
        <v>2874.598</v>
      </c>
      <c r="E607">
        <v>2874.6010000000001</v>
      </c>
      <c r="F607">
        <v>0.38680555555555557</v>
      </c>
      <c r="G607" t="s">
        <v>3290</v>
      </c>
      <c r="H607" t="s">
        <v>5677</v>
      </c>
      <c r="I607">
        <v>10</v>
      </c>
      <c r="J607">
        <v>6</v>
      </c>
      <c r="K607">
        <v>10</v>
      </c>
      <c r="L607" t="s">
        <v>145</v>
      </c>
      <c r="M607" t="s">
        <v>55</v>
      </c>
      <c r="N607">
        <v>51</v>
      </c>
      <c r="O607" t="s">
        <v>5678</v>
      </c>
      <c r="P607" t="s">
        <v>144</v>
      </c>
      <c r="Q607" t="s">
        <v>144</v>
      </c>
      <c r="V607">
        <v>201.49700000000001</v>
      </c>
      <c r="W607">
        <v>201.49700000000001</v>
      </c>
      <c r="Y607" t="s">
        <v>5679</v>
      </c>
      <c r="Z607" t="s">
        <v>5690</v>
      </c>
      <c r="AA607" t="s">
        <v>6858</v>
      </c>
      <c r="AB607" t="s">
        <v>6859</v>
      </c>
      <c r="AC607">
        <v>51</v>
      </c>
    </row>
    <row r="608" spans="1:29" x14ac:dyDescent="0.35">
      <c r="A608">
        <v>607</v>
      </c>
      <c r="B608">
        <v>2874.654</v>
      </c>
      <c r="C608" s="19">
        <v>2874.6480000000001</v>
      </c>
      <c r="D608">
        <v>2874.654</v>
      </c>
      <c r="E608">
        <v>2874.66</v>
      </c>
      <c r="F608">
        <v>0.37916666666666665</v>
      </c>
      <c r="G608" t="s">
        <v>3290</v>
      </c>
      <c r="H608" t="s">
        <v>5677</v>
      </c>
      <c r="I608">
        <v>10</v>
      </c>
      <c r="J608">
        <v>12</v>
      </c>
      <c r="K608">
        <v>8</v>
      </c>
      <c r="L608" t="s">
        <v>145</v>
      </c>
      <c r="M608" t="s">
        <v>145</v>
      </c>
      <c r="O608" t="s">
        <v>5859</v>
      </c>
      <c r="P608" t="s">
        <v>144</v>
      </c>
      <c r="Q608" t="s">
        <v>144</v>
      </c>
      <c r="V608">
        <v>201.49700000000001</v>
      </c>
      <c r="W608">
        <v>201.49700000000001</v>
      </c>
      <c r="Y608" t="s">
        <v>5679</v>
      </c>
      <c r="Z608" t="s">
        <v>5680</v>
      </c>
      <c r="AA608" t="s">
        <v>6860</v>
      </c>
      <c r="AB608" t="s">
        <v>6861</v>
      </c>
    </row>
    <row r="609" spans="1:29" x14ac:dyDescent="0.35">
      <c r="A609">
        <v>608</v>
      </c>
      <c r="B609">
        <v>2874.8389999999999</v>
      </c>
      <c r="C609" s="19">
        <v>2874.8359999999998</v>
      </c>
      <c r="D609">
        <v>2874.8389999999999</v>
      </c>
      <c r="E609">
        <v>2874.8429999999998</v>
      </c>
      <c r="F609">
        <v>0.37986111111111109</v>
      </c>
      <c r="G609" t="s">
        <v>3290</v>
      </c>
      <c r="H609" t="s">
        <v>5677</v>
      </c>
      <c r="I609">
        <v>11</v>
      </c>
      <c r="J609">
        <v>7</v>
      </c>
      <c r="K609">
        <v>8</v>
      </c>
      <c r="L609" t="s">
        <v>145</v>
      </c>
      <c r="M609" t="s">
        <v>145</v>
      </c>
      <c r="O609" t="s">
        <v>5678</v>
      </c>
      <c r="P609" t="s">
        <v>144</v>
      </c>
      <c r="Q609" t="s">
        <v>144</v>
      </c>
      <c r="V609">
        <v>201.49700000000001</v>
      </c>
      <c r="W609">
        <v>201.49700000000001</v>
      </c>
      <c r="Y609" t="s">
        <v>5679</v>
      </c>
      <c r="Z609" t="s">
        <v>5690</v>
      </c>
      <c r="AA609" t="s">
        <v>6862</v>
      </c>
      <c r="AB609" t="s">
        <v>6863</v>
      </c>
    </row>
    <row r="610" spans="1:29" x14ac:dyDescent="0.35">
      <c r="A610">
        <v>609</v>
      </c>
      <c r="B610">
        <v>2875.1280000000002</v>
      </c>
      <c r="C610" s="19">
        <v>2875.125</v>
      </c>
      <c r="D610">
        <v>2875.1280000000002</v>
      </c>
      <c r="E610">
        <v>2875.1309999999999</v>
      </c>
      <c r="F610">
        <v>0.38333333333333336</v>
      </c>
      <c r="G610" t="s">
        <v>3290</v>
      </c>
      <c r="H610" t="s">
        <v>5677</v>
      </c>
      <c r="I610">
        <v>11</v>
      </c>
      <c r="J610">
        <v>6</v>
      </c>
      <c r="K610">
        <v>8</v>
      </c>
      <c r="L610" t="s">
        <v>145</v>
      </c>
      <c r="M610" t="s">
        <v>145</v>
      </c>
      <c r="O610" t="s">
        <v>5678</v>
      </c>
      <c r="P610" t="s">
        <v>2905</v>
      </c>
      <c r="Q610" t="s">
        <v>2905</v>
      </c>
      <c r="V610">
        <v>201.49799999999999</v>
      </c>
      <c r="W610">
        <v>201.49799999999999</v>
      </c>
      <c r="Y610" t="s">
        <v>5679</v>
      </c>
      <c r="Z610" t="s">
        <v>5690</v>
      </c>
      <c r="AA610" t="s">
        <v>6864</v>
      </c>
      <c r="AB610" t="s">
        <v>6865</v>
      </c>
    </row>
    <row r="611" spans="1:29" x14ac:dyDescent="0.35">
      <c r="A611">
        <v>610</v>
      </c>
      <c r="B611">
        <v>2875.1689999999999</v>
      </c>
      <c r="C611" s="19">
        <v>2875.1640000000002</v>
      </c>
      <c r="D611">
        <v>2875.1689999999999</v>
      </c>
      <c r="E611">
        <v>2875.174</v>
      </c>
      <c r="F611">
        <v>0.38611111111111113</v>
      </c>
      <c r="G611" t="s">
        <v>3290</v>
      </c>
      <c r="H611" t="s">
        <v>5677</v>
      </c>
      <c r="I611">
        <v>10</v>
      </c>
      <c r="J611">
        <v>10</v>
      </c>
      <c r="K611">
        <v>10</v>
      </c>
      <c r="L611" t="s">
        <v>145</v>
      </c>
      <c r="M611" t="s">
        <v>145</v>
      </c>
      <c r="O611" t="s">
        <v>5876</v>
      </c>
      <c r="P611" t="s">
        <v>2905</v>
      </c>
      <c r="Q611" t="s">
        <v>2905</v>
      </c>
      <c r="V611">
        <v>201.49799999999999</v>
      </c>
      <c r="W611">
        <v>201.49799999999999</v>
      </c>
      <c r="Y611" t="s">
        <v>5679</v>
      </c>
      <c r="Z611" t="s">
        <v>5684</v>
      </c>
      <c r="AA611" t="s">
        <v>6866</v>
      </c>
      <c r="AB611" t="s">
        <v>6867</v>
      </c>
    </row>
    <row r="612" spans="1:29" x14ac:dyDescent="0.35">
      <c r="A612">
        <v>611</v>
      </c>
      <c r="B612">
        <v>2875.2890000000002</v>
      </c>
      <c r="C612" s="19">
        <v>2875.2849999999999</v>
      </c>
      <c r="D612">
        <v>2875.2890000000002</v>
      </c>
      <c r="E612">
        <v>2875.2930000000001</v>
      </c>
      <c r="F612">
        <v>0.37569444444444444</v>
      </c>
      <c r="G612" t="s">
        <v>3290</v>
      </c>
      <c r="H612" t="s">
        <v>5677</v>
      </c>
      <c r="I612">
        <v>12</v>
      </c>
      <c r="J612">
        <v>8</v>
      </c>
      <c r="K612">
        <v>11</v>
      </c>
      <c r="L612" t="s">
        <v>145</v>
      </c>
      <c r="M612" t="s">
        <v>145</v>
      </c>
      <c r="O612" t="s">
        <v>5683</v>
      </c>
      <c r="P612" t="s">
        <v>2905</v>
      </c>
      <c r="Q612" t="s">
        <v>2905</v>
      </c>
      <c r="V612">
        <v>201.49799999999999</v>
      </c>
      <c r="W612">
        <v>201.49799999999999</v>
      </c>
      <c r="Y612" t="s">
        <v>5679</v>
      </c>
      <c r="Z612" t="s">
        <v>5684</v>
      </c>
      <c r="AA612" t="s">
        <v>6868</v>
      </c>
      <c r="AB612" t="s">
        <v>6869</v>
      </c>
    </row>
    <row r="613" spans="1:29" x14ac:dyDescent="0.35">
      <c r="A613">
        <v>612</v>
      </c>
      <c r="B613">
        <v>2875.337</v>
      </c>
      <c r="C613" s="19">
        <v>2875.3319999999999</v>
      </c>
      <c r="D613">
        <v>2875.337</v>
      </c>
      <c r="E613">
        <v>2875.3420000000001</v>
      </c>
      <c r="F613">
        <v>0.37916666666666665</v>
      </c>
      <c r="G613" t="s">
        <v>3290</v>
      </c>
      <c r="H613" t="s">
        <v>5677</v>
      </c>
      <c r="I613">
        <v>12</v>
      </c>
      <c r="J613">
        <v>10</v>
      </c>
      <c r="K613">
        <v>10</v>
      </c>
      <c r="L613" t="s">
        <v>145</v>
      </c>
      <c r="M613" t="s">
        <v>55</v>
      </c>
      <c r="N613">
        <v>52</v>
      </c>
      <c r="O613" t="s">
        <v>5678</v>
      </c>
      <c r="P613" t="s">
        <v>2905</v>
      </c>
      <c r="Q613" t="s">
        <v>2905</v>
      </c>
      <c r="V613">
        <v>201.49799999999999</v>
      </c>
      <c r="W613">
        <v>201.49799999999999</v>
      </c>
      <c r="Y613" t="s">
        <v>5679</v>
      </c>
      <c r="Z613" t="s">
        <v>5690</v>
      </c>
      <c r="AA613" t="s">
        <v>6870</v>
      </c>
      <c r="AB613" t="s">
        <v>6871</v>
      </c>
      <c r="AC613">
        <v>52</v>
      </c>
    </row>
    <row r="614" spans="1:29" hidden="1" x14ac:dyDescent="0.35">
      <c r="A614">
        <v>613</v>
      </c>
      <c r="B614">
        <v>2875.3470000000002</v>
      </c>
      <c r="C614" s="19">
        <v>2875.3319999999999</v>
      </c>
      <c r="D614">
        <v>2875.3470000000002</v>
      </c>
      <c r="E614">
        <v>2875.3609999999999</v>
      </c>
      <c r="F614">
        <v>0.37777777777777777</v>
      </c>
      <c r="G614" t="s">
        <v>5823</v>
      </c>
      <c r="H614" t="s">
        <v>5677</v>
      </c>
      <c r="I614">
        <v>12</v>
      </c>
      <c r="J614">
        <v>29</v>
      </c>
      <c r="K614">
        <v>16</v>
      </c>
      <c r="L614" t="s">
        <v>55</v>
      </c>
      <c r="M614" t="s">
        <v>145</v>
      </c>
      <c r="N614">
        <v>52</v>
      </c>
      <c r="O614" t="s">
        <v>5683</v>
      </c>
      <c r="P614" t="s">
        <v>2905</v>
      </c>
      <c r="Q614" t="s">
        <v>2905</v>
      </c>
      <c r="V614">
        <v>201.49799999999999</v>
      </c>
      <c r="W614">
        <v>201.49799999999999</v>
      </c>
      <c r="Y614" t="s">
        <v>5679</v>
      </c>
      <c r="Z614" t="s">
        <v>5687</v>
      </c>
      <c r="AA614" t="s">
        <v>6872</v>
      </c>
      <c r="AB614" t="s">
        <v>6871</v>
      </c>
      <c r="AC614">
        <v>52</v>
      </c>
    </row>
    <row r="615" spans="1:29" x14ac:dyDescent="0.35">
      <c r="A615">
        <v>614</v>
      </c>
      <c r="B615">
        <v>2875.3560000000002</v>
      </c>
      <c r="C615" s="19">
        <v>2875.3510000000001</v>
      </c>
      <c r="D615">
        <v>2875.3560000000002</v>
      </c>
      <c r="E615">
        <v>2875.3609999999999</v>
      </c>
      <c r="F615">
        <v>0.37569444444444444</v>
      </c>
      <c r="G615" t="s">
        <v>3290</v>
      </c>
      <c r="H615" t="s">
        <v>5677</v>
      </c>
      <c r="I615">
        <v>11</v>
      </c>
      <c r="J615">
        <v>10</v>
      </c>
      <c r="K615">
        <v>11</v>
      </c>
      <c r="L615" t="s">
        <v>145</v>
      </c>
      <c r="M615" t="s">
        <v>55</v>
      </c>
      <c r="N615">
        <v>52</v>
      </c>
      <c r="O615" t="s">
        <v>5683</v>
      </c>
      <c r="P615" t="s">
        <v>2905</v>
      </c>
      <c r="Q615" t="s">
        <v>2905</v>
      </c>
      <c r="V615">
        <v>201.49799999999999</v>
      </c>
      <c r="W615">
        <v>201.49799999999999</v>
      </c>
      <c r="Y615" t="s">
        <v>5679</v>
      </c>
      <c r="Z615" t="s">
        <v>5687</v>
      </c>
      <c r="AA615" t="s">
        <v>6873</v>
      </c>
      <c r="AB615" t="s">
        <v>6874</v>
      </c>
      <c r="AC615">
        <v>52</v>
      </c>
    </row>
    <row r="616" spans="1:29" hidden="1" x14ac:dyDescent="0.35">
      <c r="A616">
        <v>615</v>
      </c>
      <c r="B616">
        <v>2887.3719999999998</v>
      </c>
      <c r="C616" s="19">
        <v>2887.366</v>
      </c>
      <c r="D616">
        <v>2887.3719999999998</v>
      </c>
      <c r="E616">
        <v>2887.377</v>
      </c>
      <c r="F616">
        <v>0.20624999999999999</v>
      </c>
      <c r="G616" t="s">
        <v>3339</v>
      </c>
      <c r="H616" t="s">
        <v>5677</v>
      </c>
      <c r="I616">
        <v>10</v>
      </c>
      <c r="J616">
        <v>11</v>
      </c>
      <c r="K616">
        <v>4</v>
      </c>
      <c r="L616" t="s">
        <v>145</v>
      </c>
      <c r="M616" t="s">
        <v>145</v>
      </c>
      <c r="O616" t="s">
        <v>5753</v>
      </c>
      <c r="P616" t="s">
        <v>144</v>
      </c>
      <c r="Q616" t="s">
        <v>144</v>
      </c>
      <c r="V616">
        <v>201.54400000000001</v>
      </c>
      <c r="W616">
        <v>201.54400000000001</v>
      </c>
      <c r="Y616" t="s">
        <v>5674</v>
      </c>
      <c r="Z616" t="s">
        <v>5680</v>
      </c>
      <c r="AA616" t="s">
        <v>6875</v>
      </c>
      <c r="AB616" t="s">
        <v>6876</v>
      </c>
    </row>
    <row r="617" spans="1:29" hidden="1" x14ac:dyDescent="0.35">
      <c r="A617">
        <v>616</v>
      </c>
      <c r="B617">
        <v>2890.0340000000001</v>
      </c>
      <c r="C617" s="19">
        <v>2890.0279999999998</v>
      </c>
      <c r="D617">
        <v>2890.0340000000001</v>
      </c>
      <c r="E617">
        <v>2890.0410000000002</v>
      </c>
      <c r="F617">
        <v>0.20694444444444443</v>
      </c>
      <c r="G617" t="s">
        <v>3339</v>
      </c>
      <c r="H617" t="s">
        <v>5677</v>
      </c>
      <c r="I617">
        <v>10</v>
      </c>
      <c r="J617">
        <v>13</v>
      </c>
      <c r="K617">
        <v>4</v>
      </c>
      <c r="L617" t="s">
        <v>145</v>
      </c>
      <c r="M617" t="s">
        <v>145</v>
      </c>
      <c r="O617" t="s">
        <v>5753</v>
      </c>
      <c r="P617" t="s">
        <v>144</v>
      </c>
      <c r="Q617" t="s">
        <v>144</v>
      </c>
      <c r="V617">
        <v>201.55099999999999</v>
      </c>
      <c r="W617">
        <v>201.55099999999999</v>
      </c>
      <c r="Y617" t="s">
        <v>5674</v>
      </c>
      <c r="Z617" t="s">
        <v>5680</v>
      </c>
      <c r="AA617" t="s">
        <v>6877</v>
      </c>
      <c r="AB617" t="s">
        <v>6878</v>
      </c>
    </row>
    <row r="618" spans="1:29" hidden="1" x14ac:dyDescent="0.35">
      <c r="A618">
        <v>617</v>
      </c>
      <c r="B618">
        <v>2891.35</v>
      </c>
      <c r="C618" s="19">
        <v>2891.3440000000001</v>
      </c>
      <c r="D618">
        <v>2891.35</v>
      </c>
      <c r="E618">
        <v>2891.357</v>
      </c>
      <c r="F618">
        <v>0.20694444444444443</v>
      </c>
      <c r="G618" t="s">
        <v>3339</v>
      </c>
      <c r="H618" t="s">
        <v>5677</v>
      </c>
      <c r="I618">
        <v>10</v>
      </c>
      <c r="J618">
        <v>12</v>
      </c>
      <c r="K618">
        <v>4</v>
      </c>
      <c r="L618" t="s">
        <v>145</v>
      </c>
      <c r="M618" t="s">
        <v>145</v>
      </c>
      <c r="O618" t="s">
        <v>5753</v>
      </c>
      <c r="P618" t="s">
        <v>144</v>
      </c>
      <c r="Q618" t="s">
        <v>144</v>
      </c>
      <c r="V618">
        <v>201.553</v>
      </c>
      <c r="W618">
        <v>201.553</v>
      </c>
      <c r="Y618" t="s">
        <v>5674</v>
      </c>
      <c r="Z618" t="s">
        <v>5680</v>
      </c>
      <c r="AA618" t="s">
        <v>6879</v>
      </c>
      <c r="AB618" t="s">
        <v>6880</v>
      </c>
    </row>
    <row r="619" spans="1:29" hidden="1" x14ac:dyDescent="0.35">
      <c r="A619">
        <v>618</v>
      </c>
      <c r="B619">
        <v>2892.8780000000002</v>
      </c>
      <c r="C619" s="19">
        <v>2892.8739999999998</v>
      </c>
      <c r="D619">
        <v>2892.8780000000002</v>
      </c>
      <c r="E619">
        <v>2892.8820000000001</v>
      </c>
      <c r="F619">
        <v>0.19652777777777777</v>
      </c>
      <c r="G619" t="s">
        <v>3339</v>
      </c>
      <c r="H619" t="s">
        <v>5677</v>
      </c>
      <c r="I619">
        <v>10</v>
      </c>
      <c r="J619">
        <v>7</v>
      </c>
      <c r="K619">
        <v>8</v>
      </c>
      <c r="L619" t="s">
        <v>145</v>
      </c>
      <c r="M619" t="s">
        <v>145</v>
      </c>
      <c r="O619" t="s">
        <v>5762</v>
      </c>
      <c r="P619" t="s">
        <v>144</v>
      </c>
      <c r="Q619" t="s">
        <v>144</v>
      </c>
      <c r="V619">
        <v>201.553</v>
      </c>
      <c r="W619">
        <v>201.553</v>
      </c>
      <c r="Y619" t="s">
        <v>5679</v>
      </c>
      <c r="Z619" t="s">
        <v>5690</v>
      </c>
      <c r="AA619" t="s">
        <v>6881</v>
      </c>
      <c r="AB619" t="s">
        <v>6882</v>
      </c>
    </row>
    <row r="620" spans="1:29" hidden="1" x14ac:dyDescent="0.35">
      <c r="A620">
        <v>619</v>
      </c>
      <c r="B620">
        <v>2894.3339999999998</v>
      </c>
      <c r="C620" s="19">
        <v>2894.328</v>
      </c>
      <c r="D620">
        <v>2894.3339999999998</v>
      </c>
      <c r="E620">
        <v>2894.3409999999999</v>
      </c>
      <c r="F620">
        <v>0.25208333333333333</v>
      </c>
      <c r="G620" t="s">
        <v>3339</v>
      </c>
      <c r="H620" t="s">
        <v>5677</v>
      </c>
      <c r="I620">
        <v>10</v>
      </c>
      <c r="J620">
        <v>13</v>
      </c>
      <c r="K620">
        <v>4</v>
      </c>
      <c r="L620" t="s">
        <v>145</v>
      </c>
      <c r="M620" t="s">
        <v>145</v>
      </c>
      <c r="O620" t="s">
        <v>5753</v>
      </c>
      <c r="P620" t="s">
        <v>144</v>
      </c>
      <c r="Q620" t="s">
        <v>144</v>
      </c>
      <c r="V620">
        <v>201.553</v>
      </c>
      <c r="W620">
        <v>201.553</v>
      </c>
      <c r="Y620" t="s">
        <v>5674</v>
      </c>
      <c r="Z620" t="s">
        <v>5680</v>
      </c>
      <c r="AA620" t="s">
        <v>6883</v>
      </c>
      <c r="AB620" t="s">
        <v>6884</v>
      </c>
    </row>
    <row r="621" spans="1:29" hidden="1" x14ac:dyDescent="0.35">
      <c r="A621">
        <v>620</v>
      </c>
      <c r="B621">
        <v>2897.0129999999999</v>
      </c>
      <c r="C621" s="19">
        <v>2897.0070000000001</v>
      </c>
      <c r="D621">
        <v>2897.0129999999999</v>
      </c>
      <c r="E621">
        <v>2897.02</v>
      </c>
      <c r="F621">
        <v>0.25277777777777777</v>
      </c>
      <c r="G621" t="s">
        <v>3339</v>
      </c>
      <c r="H621" t="s">
        <v>5677</v>
      </c>
      <c r="I621">
        <v>11</v>
      </c>
      <c r="J621">
        <v>13</v>
      </c>
      <c r="K621">
        <v>3</v>
      </c>
      <c r="L621" t="s">
        <v>145</v>
      </c>
      <c r="M621" t="s">
        <v>145</v>
      </c>
      <c r="O621" t="s">
        <v>5753</v>
      </c>
      <c r="P621" t="s">
        <v>144</v>
      </c>
      <c r="Q621" t="s">
        <v>144</v>
      </c>
      <c r="V621">
        <v>201.554</v>
      </c>
      <c r="W621">
        <v>201.554</v>
      </c>
      <c r="Y621" t="s">
        <v>5674</v>
      </c>
      <c r="Z621" t="s">
        <v>5680</v>
      </c>
      <c r="AA621" t="s">
        <v>6885</v>
      </c>
      <c r="AB621" t="s">
        <v>6886</v>
      </c>
    </row>
    <row r="622" spans="1:29" hidden="1" x14ac:dyDescent="0.35">
      <c r="A622">
        <v>621</v>
      </c>
      <c r="B622">
        <v>2899.701</v>
      </c>
      <c r="C622" s="19">
        <v>2899.6950000000002</v>
      </c>
      <c r="D622">
        <v>2899.701</v>
      </c>
      <c r="E622">
        <v>2899.7080000000001</v>
      </c>
      <c r="F622">
        <v>0.25347222222222221</v>
      </c>
      <c r="G622" t="s">
        <v>3339</v>
      </c>
      <c r="H622" t="s">
        <v>5677</v>
      </c>
      <c r="I622">
        <v>10</v>
      </c>
      <c r="J622">
        <v>14</v>
      </c>
      <c r="K622">
        <v>4</v>
      </c>
      <c r="L622" t="s">
        <v>145</v>
      </c>
      <c r="M622" t="s">
        <v>145</v>
      </c>
      <c r="O622" t="s">
        <v>5753</v>
      </c>
      <c r="P622" t="s">
        <v>144</v>
      </c>
      <c r="Q622" t="s">
        <v>144</v>
      </c>
      <c r="V622">
        <v>201.56299999999999</v>
      </c>
      <c r="W622">
        <v>201.56299999999999</v>
      </c>
      <c r="Y622" t="s">
        <v>5674</v>
      </c>
      <c r="Z622" t="s">
        <v>5680</v>
      </c>
      <c r="AA622" t="s">
        <v>6887</v>
      </c>
      <c r="AB622" t="s">
        <v>6888</v>
      </c>
    </row>
    <row r="623" spans="1:29" hidden="1" x14ac:dyDescent="0.35">
      <c r="A623">
        <v>622</v>
      </c>
      <c r="B623">
        <v>2901.0360000000001</v>
      </c>
      <c r="C623" s="19">
        <v>2901.029</v>
      </c>
      <c r="D623">
        <v>2901.0360000000001</v>
      </c>
      <c r="E623">
        <v>2901.0430000000001</v>
      </c>
      <c r="F623">
        <v>0.25347222222222221</v>
      </c>
      <c r="G623" t="s">
        <v>3339</v>
      </c>
      <c r="H623" t="s">
        <v>5677</v>
      </c>
      <c r="I623">
        <v>10</v>
      </c>
      <c r="J623">
        <v>14</v>
      </c>
      <c r="K623">
        <v>4</v>
      </c>
      <c r="L623" t="s">
        <v>145</v>
      </c>
      <c r="M623" t="s">
        <v>145</v>
      </c>
      <c r="O623" t="s">
        <v>5753</v>
      </c>
      <c r="P623" t="s">
        <v>144</v>
      </c>
      <c r="Q623" t="s">
        <v>144</v>
      </c>
      <c r="V623">
        <v>201.572</v>
      </c>
      <c r="W623">
        <v>201.572</v>
      </c>
      <c r="Y623" t="s">
        <v>5674</v>
      </c>
      <c r="Z623" t="s">
        <v>5680</v>
      </c>
      <c r="AA623" t="s">
        <v>6889</v>
      </c>
      <c r="AB623" t="s">
        <v>6890</v>
      </c>
    </row>
    <row r="624" spans="1:29" hidden="1" x14ac:dyDescent="0.35">
      <c r="A624">
        <v>623</v>
      </c>
      <c r="B624">
        <v>2902.3829999999998</v>
      </c>
      <c r="C624" s="19">
        <v>2902.377</v>
      </c>
      <c r="D624">
        <v>2902.3829999999998</v>
      </c>
      <c r="E624">
        <v>2902.3890000000001</v>
      </c>
      <c r="F624">
        <v>0.25416666666666665</v>
      </c>
      <c r="G624" t="s">
        <v>3339</v>
      </c>
      <c r="H624" t="s">
        <v>5677</v>
      </c>
      <c r="I624">
        <v>10</v>
      </c>
      <c r="J624">
        <v>12</v>
      </c>
      <c r="K624">
        <v>4</v>
      </c>
      <c r="L624" t="s">
        <v>145</v>
      </c>
      <c r="M624" t="s">
        <v>145</v>
      </c>
      <c r="O624" t="s">
        <v>5753</v>
      </c>
      <c r="P624" t="s">
        <v>144</v>
      </c>
      <c r="Q624" t="s">
        <v>144</v>
      </c>
      <c r="V624">
        <v>201.58799999999999</v>
      </c>
      <c r="W624">
        <v>201.58799999999999</v>
      </c>
      <c r="Y624" t="s">
        <v>5674</v>
      </c>
      <c r="Z624" t="s">
        <v>5680</v>
      </c>
      <c r="AA624" t="s">
        <v>6891</v>
      </c>
      <c r="AB624" t="s">
        <v>6892</v>
      </c>
    </row>
    <row r="625" spans="1:29" hidden="1" x14ac:dyDescent="0.35">
      <c r="A625">
        <v>624</v>
      </c>
      <c r="B625">
        <v>2906.4029999999998</v>
      </c>
      <c r="C625" s="19">
        <v>2906.3969999999999</v>
      </c>
      <c r="D625">
        <v>2906.4029999999998</v>
      </c>
      <c r="E625">
        <v>2906.4079999999999</v>
      </c>
      <c r="F625">
        <v>0.25555555555555554</v>
      </c>
      <c r="G625" t="s">
        <v>3339</v>
      </c>
      <c r="H625" t="s">
        <v>5677</v>
      </c>
      <c r="I625">
        <v>11</v>
      </c>
      <c r="J625">
        <v>11</v>
      </c>
      <c r="K625">
        <v>4</v>
      </c>
      <c r="L625" t="s">
        <v>145</v>
      </c>
      <c r="M625" t="s">
        <v>145</v>
      </c>
      <c r="O625" t="s">
        <v>5753</v>
      </c>
      <c r="P625" t="s">
        <v>144</v>
      </c>
      <c r="Q625" t="s">
        <v>144</v>
      </c>
      <c r="V625">
        <v>201.65100000000001</v>
      </c>
      <c r="W625">
        <v>201.65100000000001</v>
      </c>
      <c r="Y625" t="s">
        <v>5674</v>
      </c>
      <c r="Z625" t="s">
        <v>5680</v>
      </c>
      <c r="AA625" t="s">
        <v>6893</v>
      </c>
      <c r="AB625" t="s">
        <v>6894</v>
      </c>
    </row>
    <row r="626" spans="1:29" hidden="1" x14ac:dyDescent="0.35">
      <c r="A626">
        <v>625</v>
      </c>
      <c r="B626">
        <v>2909.0819999999999</v>
      </c>
      <c r="C626" s="19">
        <v>2909.076</v>
      </c>
      <c r="D626">
        <v>2909.0819999999999</v>
      </c>
      <c r="E626">
        <v>2909.0880000000002</v>
      </c>
      <c r="F626">
        <v>0.25624999999999998</v>
      </c>
      <c r="G626" t="s">
        <v>3339</v>
      </c>
      <c r="H626" t="s">
        <v>5677</v>
      </c>
      <c r="I626">
        <v>12</v>
      </c>
      <c r="J626">
        <v>12</v>
      </c>
      <c r="K626">
        <v>4</v>
      </c>
      <c r="L626" t="s">
        <v>145</v>
      </c>
      <c r="M626" t="s">
        <v>145</v>
      </c>
      <c r="O626" t="s">
        <v>5753</v>
      </c>
      <c r="P626" t="s">
        <v>144</v>
      </c>
      <c r="Q626" t="s">
        <v>144</v>
      </c>
      <c r="V626">
        <v>201.68700000000001</v>
      </c>
      <c r="W626">
        <v>201.68700000000001</v>
      </c>
      <c r="Y626" t="s">
        <v>5674</v>
      </c>
      <c r="Z626" t="s">
        <v>5680</v>
      </c>
      <c r="AA626" t="s">
        <v>6895</v>
      </c>
      <c r="AB626" t="s">
        <v>6896</v>
      </c>
    </row>
    <row r="627" spans="1:29" hidden="1" x14ac:dyDescent="0.35">
      <c r="A627">
        <v>626</v>
      </c>
      <c r="B627">
        <v>2910.2620000000002</v>
      </c>
      <c r="C627" s="19">
        <v>2910.2559999999999</v>
      </c>
      <c r="D627">
        <v>2910.2620000000002</v>
      </c>
      <c r="E627">
        <v>2910.268</v>
      </c>
      <c r="F627">
        <v>7.013888888888889E-2</v>
      </c>
      <c r="G627" t="s">
        <v>3339</v>
      </c>
      <c r="H627" t="s">
        <v>5752</v>
      </c>
      <c r="I627">
        <v>12</v>
      </c>
      <c r="J627">
        <v>11</v>
      </c>
      <c r="K627">
        <v>7</v>
      </c>
      <c r="L627" t="s">
        <v>145</v>
      </c>
      <c r="M627" t="s">
        <v>145</v>
      </c>
      <c r="O627" t="s">
        <v>5762</v>
      </c>
      <c r="P627" t="s">
        <v>144</v>
      </c>
      <c r="Q627" t="s">
        <v>144</v>
      </c>
      <c r="V627">
        <v>201.68899999999999</v>
      </c>
      <c r="W627">
        <v>201.68899999999999</v>
      </c>
      <c r="Y627" t="s">
        <v>5679</v>
      </c>
      <c r="Z627" t="s">
        <v>5680</v>
      </c>
      <c r="AA627" t="s">
        <v>6897</v>
      </c>
      <c r="AB627" t="s">
        <v>6898</v>
      </c>
    </row>
    <row r="628" spans="1:29" hidden="1" x14ac:dyDescent="0.35">
      <c r="A628">
        <v>627</v>
      </c>
      <c r="B628">
        <v>2910.415</v>
      </c>
      <c r="C628" s="19">
        <v>2910.4079999999999</v>
      </c>
      <c r="D628">
        <v>2910.415</v>
      </c>
      <c r="E628">
        <v>2910.4209999999998</v>
      </c>
      <c r="F628">
        <v>0.25624999999999998</v>
      </c>
      <c r="G628" t="s">
        <v>3339</v>
      </c>
      <c r="H628" t="s">
        <v>5677</v>
      </c>
      <c r="I628">
        <v>10</v>
      </c>
      <c r="J628">
        <v>13</v>
      </c>
      <c r="K628">
        <v>4</v>
      </c>
      <c r="L628" t="s">
        <v>145</v>
      </c>
      <c r="M628" t="s">
        <v>145</v>
      </c>
      <c r="O628" t="s">
        <v>5753</v>
      </c>
      <c r="P628" t="s">
        <v>144</v>
      </c>
      <c r="Q628" t="s">
        <v>144</v>
      </c>
      <c r="V628">
        <v>201.69</v>
      </c>
      <c r="W628">
        <v>201.69</v>
      </c>
      <c r="Y628" t="s">
        <v>5674</v>
      </c>
      <c r="Z628" t="s">
        <v>5680</v>
      </c>
      <c r="AA628" t="s">
        <v>6899</v>
      </c>
      <c r="AB628" t="s">
        <v>6900</v>
      </c>
    </row>
    <row r="629" spans="1:29" hidden="1" x14ac:dyDescent="0.35">
      <c r="A629">
        <v>628</v>
      </c>
      <c r="B629">
        <v>2963.0479999999998</v>
      </c>
      <c r="C629" s="19">
        <v>2963.0419999999999</v>
      </c>
      <c r="D629">
        <v>2963.0479999999998</v>
      </c>
      <c r="E629">
        <v>2963.0540000000001</v>
      </c>
      <c r="F629">
        <v>0.51249999999999996</v>
      </c>
      <c r="G629" t="s">
        <v>3899</v>
      </c>
      <c r="H629" t="s">
        <v>5672</v>
      </c>
      <c r="J629">
        <v>11</v>
      </c>
      <c r="K629">
        <v>5</v>
      </c>
      <c r="L629" t="s">
        <v>145</v>
      </c>
      <c r="M629" t="s">
        <v>145</v>
      </c>
      <c r="O629" t="s">
        <v>5776</v>
      </c>
      <c r="P629" t="s">
        <v>3356</v>
      </c>
      <c r="V629">
        <v>201.67699999999999</v>
      </c>
      <c r="W629">
        <v>201.67699999999999</v>
      </c>
      <c r="Y629" t="s">
        <v>5674</v>
      </c>
      <c r="Z629" t="s">
        <v>5680</v>
      </c>
      <c r="AA629" t="s">
        <v>6901</v>
      </c>
      <c r="AB629" t="s">
        <v>6902</v>
      </c>
    </row>
    <row r="630" spans="1:29" hidden="1" x14ac:dyDescent="0.35">
      <c r="A630">
        <v>629</v>
      </c>
      <c r="B630">
        <v>2969.375</v>
      </c>
      <c r="C630" s="19">
        <v>2969.3690000000001</v>
      </c>
      <c r="D630">
        <v>2969.375</v>
      </c>
      <c r="E630">
        <v>2969.3820000000001</v>
      </c>
      <c r="F630">
        <v>0.21666666666666667</v>
      </c>
      <c r="G630" t="s">
        <v>3339</v>
      </c>
      <c r="H630" t="s">
        <v>5677</v>
      </c>
      <c r="I630">
        <v>10</v>
      </c>
      <c r="J630">
        <v>13</v>
      </c>
      <c r="K630">
        <v>4</v>
      </c>
      <c r="L630" t="s">
        <v>145</v>
      </c>
      <c r="M630" t="s">
        <v>145</v>
      </c>
      <c r="O630" t="s">
        <v>5753</v>
      </c>
      <c r="P630" t="s">
        <v>144</v>
      </c>
      <c r="Q630" t="s">
        <v>144</v>
      </c>
      <c r="V630">
        <v>201.72300000000001</v>
      </c>
      <c r="W630">
        <v>201.72300000000001</v>
      </c>
      <c r="Y630" t="s">
        <v>5674</v>
      </c>
      <c r="Z630" t="s">
        <v>5680</v>
      </c>
      <c r="AA630" t="s">
        <v>6903</v>
      </c>
      <c r="AB630" t="s">
        <v>6904</v>
      </c>
    </row>
    <row r="631" spans="1:29" x14ac:dyDescent="0.35">
      <c r="A631">
        <v>630</v>
      </c>
      <c r="B631">
        <v>2981.884</v>
      </c>
      <c r="C631" s="19">
        <v>2981.8809999999999</v>
      </c>
      <c r="D631">
        <v>2981.884</v>
      </c>
      <c r="E631">
        <v>2981.8870000000002</v>
      </c>
      <c r="F631">
        <v>0.16319444444444445</v>
      </c>
      <c r="G631" t="s">
        <v>3290</v>
      </c>
      <c r="H631" t="s">
        <v>5677</v>
      </c>
      <c r="I631">
        <v>10</v>
      </c>
      <c r="J631">
        <v>7</v>
      </c>
      <c r="K631">
        <v>7</v>
      </c>
      <c r="L631" t="s">
        <v>145</v>
      </c>
      <c r="M631" t="s">
        <v>145</v>
      </c>
      <c r="O631" t="s">
        <v>5859</v>
      </c>
      <c r="P631" t="s">
        <v>144</v>
      </c>
      <c r="Q631" t="s">
        <v>144</v>
      </c>
      <c r="V631">
        <v>201.70500000000001</v>
      </c>
      <c r="W631">
        <v>201.70500000000001</v>
      </c>
      <c r="Y631" t="s">
        <v>5679</v>
      </c>
      <c r="Z631" t="s">
        <v>5690</v>
      </c>
      <c r="AA631" t="s">
        <v>6905</v>
      </c>
      <c r="AB631" t="s">
        <v>6906</v>
      </c>
    </row>
    <row r="632" spans="1:29" x14ac:dyDescent="0.35">
      <c r="A632">
        <v>631</v>
      </c>
      <c r="B632">
        <v>2981.989</v>
      </c>
      <c r="C632" s="19">
        <v>2981.9850000000001</v>
      </c>
      <c r="D632">
        <v>2981.989</v>
      </c>
      <c r="E632">
        <v>2981.9929999999999</v>
      </c>
      <c r="F632">
        <v>0.15694444444444444</v>
      </c>
      <c r="G632" t="s">
        <v>3290</v>
      </c>
      <c r="H632" t="s">
        <v>5677</v>
      </c>
      <c r="I632">
        <v>11</v>
      </c>
      <c r="J632">
        <v>8</v>
      </c>
      <c r="K632">
        <v>6</v>
      </c>
      <c r="L632" t="s">
        <v>145</v>
      </c>
      <c r="M632" t="s">
        <v>145</v>
      </c>
      <c r="O632" t="s">
        <v>5678</v>
      </c>
      <c r="P632" t="s">
        <v>144</v>
      </c>
      <c r="Q632" t="s">
        <v>144</v>
      </c>
      <c r="V632">
        <v>201.70400000000001</v>
      </c>
      <c r="W632">
        <v>201.70400000000001</v>
      </c>
      <c r="Y632" t="s">
        <v>5679</v>
      </c>
      <c r="Z632" t="s">
        <v>5690</v>
      </c>
      <c r="AA632" t="s">
        <v>6907</v>
      </c>
      <c r="AB632" t="s">
        <v>6908</v>
      </c>
    </row>
    <row r="633" spans="1:29" x14ac:dyDescent="0.35">
      <c r="A633">
        <v>632</v>
      </c>
      <c r="B633">
        <v>2982.0729999999999</v>
      </c>
      <c r="C633" s="19">
        <v>2982.069</v>
      </c>
      <c r="D633">
        <v>2982.0729999999999</v>
      </c>
      <c r="E633">
        <v>2982.0770000000002</v>
      </c>
      <c r="F633">
        <v>0.15694444444444444</v>
      </c>
      <c r="G633" t="s">
        <v>3290</v>
      </c>
      <c r="H633" t="s">
        <v>5677</v>
      </c>
      <c r="I633">
        <v>10</v>
      </c>
      <c r="J633">
        <v>8</v>
      </c>
      <c r="K633">
        <v>7</v>
      </c>
      <c r="L633" t="s">
        <v>145</v>
      </c>
      <c r="M633" t="s">
        <v>55</v>
      </c>
      <c r="N633">
        <v>53</v>
      </c>
      <c r="O633" t="s">
        <v>5678</v>
      </c>
      <c r="P633" t="s">
        <v>144</v>
      </c>
      <c r="Q633" t="s">
        <v>144</v>
      </c>
      <c r="V633">
        <v>201.70400000000001</v>
      </c>
      <c r="W633">
        <v>201.70400000000001</v>
      </c>
      <c r="Y633" t="s">
        <v>5679</v>
      </c>
      <c r="Z633" t="s">
        <v>5690</v>
      </c>
      <c r="AA633" t="s">
        <v>6909</v>
      </c>
      <c r="AB633" t="s">
        <v>6910</v>
      </c>
      <c r="AC633">
        <v>53</v>
      </c>
    </row>
    <row r="634" spans="1:29" hidden="1" x14ac:dyDescent="0.35">
      <c r="A634">
        <v>633</v>
      </c>
      <c r="B634">
        <v>2982.0859999999998</v>
      </c>
      <c r="C634" s="19">
        <v>2982.069</v>
      </c>
      <c r="D634">
        <v>2982.0859999999998</v>
      </c>
      <c r="E634">
        <v>2982.1019999999999</v>
      </c>
      <c r="F634">
        <v>0.15277777777777779</v>
      </c>
      <c r="G634" t="s">
        <v>5823</v>
      </c>
      <c r="H634" t="s">
        <v>5677</v>
      </c>
      <c r="I634">
        <v>10</v>
      </c>
      <c r="J634">
        <v>34</v>
      </c>
      <c r="K634">
        <v>20</v>
      </c>
      <c r="L634" t="s">
        <v>55</v>
      </c>
      <c r="M634" t="s">
        <v>145</v>
      </c>
      <c r="N634">
        <v>53</v>
      </c>
      <c r="O634" t="s">
        <v>5939</v>
      </c>
      <c r="P634" t="s">
        <v>144</v>
      </c>
      <c r="Q634" t="s">
        <v>144</v>
      </c>
      <c r="V634">
        <v>201.70400000000001</v>
      </c>
      <c r="W634">
        <v>201.70400000000001</v>
      </c>
      <c r="Y634" t="s">
        <v>5679</v>
      </c>
      <c r="Z634" t="s">
        <v>5687</v>
      </c>
      <c r="AA634" t="s">
        <v>6911</v>
      </c>
      <c r="AB634" t="s">
        <v>6912</v>
      </c>
      <c r="AC634">
        <v>53</v>
      </c>
    </row>
    <row r="635" spans="1:29" x14ac:dyDescent="0.35">
      <c r="A635">
        <v>634</v>
      </c>
      <c r="B635">
        <v>2982.0970000000002</v>
      </c>
      <c r="C635" s="19">
        <v>2982.0909999999999</v>
      </c>
      <c r="D635">
        <v>2982.0970000000002</v>
      </c>
      <c r="E635">
        <v>2982.1019999999999</v>
      </c>
      <c r="F635">
        <v>0.14930555555555555</v>
      </c>
      <c r="G635" t="s">
        <v>3290</v>
      </c>
      <c r="H635" t="s">
        <v>5677</v>
      </c>
      <c r="I635">
        <v>10</v>
      </c>
      <c r="J635">
        <v>11</v>
      </c>
      <c r="K635">
        <v>8</v>
      </c>
      <c r="L635" t="s">
        <v>145</v>
      </c>
      <c r="M635" t="s">
        <v>55</v>
      </c>
      <c r="N635">
        <v>53</v>
      </c>
      <c r="O635" t="s">
        <v>5678</v>
      </c>
      <c r="P635" t="s">
        <v>144</v>
      </c>
      <c r="Q635" t="s">
        <v>144</v>
      </c>
      <c r="V635">
        <v>201.70400000000001</v>
      </c>
      <c r="W635">
        <v>201.70400000000001</v>
      </c>
      <c r="Y635" t="s">
        <v>5679</v>
      </c>
      <c r="Z635" t="s">
        <v>5680</v>
      </c>
      <c r="AA635" t="s">
        <v>6913</v>
      </c>
      <c r="AB635" t="s">
        <v>6912</v>
      </c>
      <c r="AC635">
        <v>53</v>
      </c>
    </row>
    <row r="636" spans="1:29" x14ac:dyDescent="0.35">
      <c r="A636">
        <v>635</v>
      </c>
      <c r="B636">
        <v>2982.473</v>
      </c>
      <c r="C636" s="19">
        <v>2982.4690000000001</v>
      </c>
      <c r="D636">
        <v>2982.473</v>
      </c>
      <c r="E636">
        <v>2982.4760000000001</v>
      </c>
      <c r="F636">
        <v>0.15694444444444444</v>
      </c>
      <c r="G636" t="s">
        <v>3290</v>
      </c>
      <c r="H636" t="s">
        <v>5677</v>
      </c>
      <c r="I636">
        <v>10</v>
      </c>
      <c r="J636">
        <v>7</v>
      </c>
      <c r="K636">
        <v>7</v>
      </c>
      <c r="L636" t="s">
        <v>145</v>
      </c>
      <c r="M636" t="s">
        <v>145</v>
      </c>
      <c r="O636" t="s">
        <v>5859</v>
      </c>
      <c r="P636" t="s">
        <v>144</v>
      </c>
      <c r="Q636" t="s">
        <v>144</v>
      </c>
      <c r="V636">
        <v>201.703</v>
      </c>
      <c r="W636">
        <v>201.703</v>
      </c>
      <c r="Y636" t="s">
        <v>5679</v>
      </c>
      <c r="Z636" t="s">
        <v>5690</v>
      </c>
      <c r="AA636" t="s">
        <v>6914</v>
      </c>
      <c r="AB636" t="s">
        <v>6915</v>
      </c>
    </row>
    <row r="637" spans="1:29" x14ac:dyDescent="0.35">
      <c r="A637">
        <v>636</v>
      </c>
      <c r="B637">
        <v>2982.7330000000002</v>
      </c>
      <c r="C637" s="19">
        <v>2982.7289999999998</v>
      </c>
      <c r="D637">
        <v>2982.7330000000002</v>
      </c>
      <c r="E637">
        <v>2982.7370000000001</v>
      </c>
      <c r="F637">
        <v>0.14861111111111111</v>
      </c>
      <c r="G637" t="s">
        <v>3290</v>
      </c>
      <c r="H637" t="s">
        <v>5677</v>
      </c>
      <c r="I637">
        <v>12</v>
      </c>
      <c r="J637">
        <v>8</v>
      </c>
      <c r="K637">
        <v>8</v>
      </c>
      <c r="L637" t="s">
        <v>145</v>
      </c>
      <c r="M637" t="s">
        <v>145</v>
      </c>
      <c r="O637" t="s">
        <v>5678</v>
      </c>
      <c r="P637" t="s">
        <v>144</v>
      </c>
      <c r="Q637" t="s">
        <v>144</v>
      </c>
      <c r="V637">
        <v>201.702</v>
      </c>
      <c r="W637">
        <v>201.702</v>
      </c>
      <c r="Y637" t="s">
        <v>5679</v>
      </c>
      <c r="Z637" t="s">
        <v>5690</v>
      </c>
      <c r="AA637" t="s">
        <v>6916</v>
      </c>
      <c r="AB637" t="s">
        <v>6917</v>
      </c>
    </row>
    <row r="638" spans="1:29" x14ac:dyDescent="0.35">
      <c r="A638">
        <v>637</v>
      </c>
      <c r="B638">
        <v>2984.39</v>
      </c>
      <c r="C638" s="19">
        <v>2984.386</v>
      </c>
      <c r="D638">
        <v>2984.39</v>
      </c>
      <c r="E638">
        <v>2984.393</v>
      </c>
      <c r="F638">
        <v>0.16180555555555556</v>
      </c>
      <c r="G638" t="s">
        <v>3290</v>
      </c>
      <c r="H638" t="s">
        <v>5677</v>
      </c>
      <c r="I638">
        <v>10</v>
      </c>
      <c r="J638">
        <v>7</v>
      </c>
      <c r="K638">
        <v>10</v>
      </c>
      <c r="L638" t="s">
        <v>145</v>
      </c>
      <c r="M638" t="s">
        <v>145</v>
      </c>
      <c r="O638" t="s">
        <v>5678</v>
      </c>
      <c r="P638" t="s">
        <v>144</v>
      </c>
      <c r="Q638" t="s">
        <v>144</v>
      </c>
      <c r="V638">
        <v>201.70400000000001</v>
      </c>
      <c r="W638">
        <v>201.70400000000001</v>
      </c>
      <c r="Y638" t="s">
        <v>5679</v>
      </c>
      <c r="Z638" t="s">
        <v>5690</v>
      </c>
      <c r="AA638" t="s">
        <v>6918</v>
      </c>
      <c r="AB638" t="s">
        <v>6919</v>
      </c>
    </row>
    <row r="639" spans="1:29" hidden="1" x14ac:dyDescent="0.35">
      <c r="A639">
        <v>638</v>
      </c>
      <c r="B639">
        <v>3004.404</v>
      </c>
      <c r="C639" s="19">
        <v>3004.3980000000001</v>
      </c>
      <c r="D639">
        <v>3004.404</v>
      </c>
      <c r="E639">
        <v>3004.41</v>
      </c>
      <c r="F639">
        <v>0.34027777777777779</v>
      </c>
      <c r="G639" t="s">
        <v>3339</v>
      </c>
      <c r="H639" t="s">
        <v>5677</v>
      </c>
      <c r="I639">
        <v>10</v>
      </c>
      <c r="J639">
        <v>11</v>
      </c>
      <c r="K639">
        <v>4</v>
      </c>
      <c r="L639" t="s">
        <v>145</v>
      </c>
      <c r="M639" t="s">
        <v>145</v>
      </c>
      <c r="O639" t="s">
        <v>5753</v>
      </c>
      <c r="P639" t="s">
        <v>144</v>
      </c>
      <c r="Q639" t="s">
        <v>144</v>
      </c>
      <c r="V639">
        <v>201.75299999999999</v>
      </c>
      <c r="W639">
        <v>201.75299999999999</v>
      </c>
      <c r="Y639" t="s">
        <v>5674</v>
      </c>
      <c r="Z639" t="s">
        <v>5680</v>
      </c>
      <c r="AA639" t="s">
        <v>6920</v>
      </c>
      <c r="AB639" t="s">
        <v>6921</v>
      </c>
    </row>
    <row r="640" spans="1:29" hidden="1" x14ac:dyDescent="0.35">
      <c r="A640">
        <v>639</v>
      </c>
      <c r="B640">
        <v>3007.02</v>
      </c>
      <c r="C640" s="19">
        <v>3007.0149999999999</v>
      </c>
      <c r="D640">
        <v>3007.02</v>
      </c>
      <c r="E640">
        <v>3007.0250000000001</v>
      </c>
      <c r="F640">
        <v>0.34027777777777779</v>
      </c>
      <c r="G640" t="s">
        <v>3339</v>
      </c>
      <c r="H640" t="s">
        <v>5677</v>
      </c>
      <c r="I640">
        <v>10</v>
      </c>
      <c r="J640">
        <v>10</v>
      </c>
      <c r="K640">
        <v>4</v>
      </c>
      <c r="L640" t="s">
        <v>145</v>
      </c>
      <c r="M640" t="s">
        <v>145</v>
      </c>
      <c r="O640" t="s">
        <v>6137</v>
      </c>
      <c r="P640" t="s">
        <v>144</v>
      </c>
      <c r="Q640" t="s">
        <v>144</v>
      </c>
      <c r="V640">
        <v>201.672</v>
      </c>
      <c r="W640">
        <v>201.672</v>
      </c>
      <c r="Y640" t="s">
        <v>5674</v>
      </c>
      <c r="Z640" t="s">
        <v>5690</v>
      </c>
      <c r="AA640" t="s">
        <v>6922</v>
      </c>
      <c r="AB640" t="s">
        <v>6923</v>
      </c>
    </row>
    <row r="641" spans="1:28" hidden="1" x14ac:dyDescent="0.35">
      <c r="A641">
        <v>640</v>
      </c>
      <c r="B641">
        <v>3047.2820000000002</v>
      </c>
      <c r="C641" s="19">
        <v>3047.2759999999998</v>
      </c>
      <c r="D641">
        <v>3047.2820000000002</v>
      </c>
      <c r="E641">
        <v>3047.288</v>
      </c>
      <c r="F641">
        <v>0.41875000000000001</v>
      </c>
      <c r="G641" t="s">
        <v>3339</v>
      </c>
      <c r="H641" t="s">
        <v>5752</v>
      </c>
      <c r="I641">
        <v>15</v>
      </c>
      <c r="J641">
        <v>12</v>
      </c>
      <c r="K641">
        <v>9</v>
      </c>
      <c r="L641" t="s">
        <v>145</v>
      </c>
      <c r="M641" t="s">
        <v>145</v>
      </c>
      <c r="O641" t="s">
        <v>5762</v>
      </c>
      <c r="P641" t="s">
        <v>144</v>
      </c>
      <c r="Q641" t="s">
        <v>144</v>
      </c>
      <c r="V641">
        <v>201.68</v>
      </c>
      <c r="W641">
        <v>201.68</v>
      </c>
      <c r="Y641" t="s">
        <v>5679</v>
      </c>
      <c r="Z641" t="s">
        <v>5680</v>
      </c>
      <c r="AA641" t="s">
        <v>6924</v>
      </c>
      <c r="AB641" t="s">
        <v>6925</v>
      </c>
    </row>
    <row r="642" spans="1:28" hidden="1" x14ac:dyDescent="0.35">
      <c r="A642">
        <v>641</v>
      </c>
      <c r="B642">
        <v>3056.6909999999998</v>
      </c>
      <c r="C642" s="19">
        <v>3056.6860000000001</v>
      </c>
      <c r="D642">
        <v>3056.6909999999998</v>
      </c>
      <c r="E642">
        <v>3056.6950000000002</v>
      </c>
      <c r="F642">
        <v>0.19791666666666666</v>
      </c>
      <c r="G642" t="s">
        <v>3339</v>
      </c>
      <c r="H642" t="s">
        <v>5752</v>
      </c>
      <c r="I642">
        <v>14</v>
      </c>
      <c r="J642">
        <v>9</v>
      </c>
      <c r="K642">
        <v>7</v>
      </c>
      <c r="L642" t="s">
        <v>145</v>
      </c>
      <c r="M642" t="s">
        <v>145</v>
      </c>
      <c r="O642" t="s">
        <v>5762</v>
      </c>
      <c r="P642" t="s">
        <v>144</v>
      </c>
      <c r="Q642" t="s">
        <v>144</v>
      </c>
      <c r="V642">
        <v>201.83699999999999</v>
      </c>
      <c r="W642">
        <v>201.83699999999999</v>
      </c>
      <c r="Y642" t="s">
        <v>5679</v>
      </c>
      <c r="Z642" t="s">
        <v>5690</v>
      </c>
      <c r="AA642" t="s">
        <v>6926</v>
      </c>
      <c r="AB642" t="s">
        <v>6927</v>
      </c>
    </row>
    <row r="643" spans="1:28" x14ac:dyDescent="0.35">
      <c r="A643">
        <v>642</v>
      </c>
      <c r="B643">
        <v>3057.8670000000002</v>
      </c>
      <c r="C643" s="19">
        <v>3057.86</v>
      </c>
      <c r="D643">
        <v>3057.8670000000002</v>
      </c>
      <c r="E643">
        <v>3057.873</v>
      </c>
      <c r="F643">
        <v>0.28055555555555556</v>
      </c>
      <c r="G643" t="s">
        <v>3290</v>
      </c>
      <c r="H643" t="s">
        <v>5677</v>
      </c>
      <c r="I643">
        <v>16</v>
      </c>
      <c r="J643">
        <v>13</v>
      </c>
      <c r="K643">
        <v>8</v>
      </c>
      <c r="L643" t="s">
        <v>145</v>
      </c>
      <c r="M643" t="s">
        <v>145</v>
      </c>
      <c r="O643" t="s">
        <v>5678</v>
      </c>
      <c r="P643" t="s">
        <v>144</v>
      </c>
      <c r="Q643" t="s">
        <v>144</v>
      </c>
      <c r="V643">
        <v>201.851</v>
      </c>
      <c r="W643">
        <v>201.851</v>
      </c>
      <c r="Y643" t="s">
        <v>5679</v>
      </c>
      <c r="Z643" t="s">
        <v>5680</v>
      </c>
      <c r="AA643" t="s">
        <v>6928</v>
      </c>
      <c r="AB643" t="s">
        <v>6929</v>
      </c>
    </row>
    <row r="644" spans="1:28" x14ac:dyDescent="0.35">
      <c r="A644">
        <v>643</v>
      </c>
      <c r="B644">
        <v>3063.7539999999999</v>
      </c>
      <c r="C644" s="19">
        <v>3063.7489999999998</v>
      </c>
      <c r="D644">
        <v>3063.7539999999999</v>
      </c>
      <c r="E644">
        <v>3063.7579999999998</v>
      </c>
      <c r="F644">
        <v>0.19166666666666668</v>
      </c>
      <c r="G644" t="s">
        <v>3290</v>
      </c>
      <c r="H644" t="s">
        <v>5752</v>
      </c>
      <c r="I644">
        <v>14</v>
      </c>
      <c r="J644">
        <v>9</v>
      </c>
      <c r="K644">
        <v>9</v>
      </c>
      <c r="L644" t="s">
        <v>145</v>
      </c>
      <c r="M644" t="s">
        <v>145</v>
      </c>
      <c r="O644" t="s">
        <v>5678</v>
      </c>
      <c r="P644" t="s">
        <v>144</v>
      </c>
      <c r="Q644" t="s">
        <v>144</v>
      </c>
      <c r="V644">
        <v>201.88200000000001</v>
      </c>
      <c r="W644">
        <v>201.88200000000001</v>
      </c>
      <c r="Y644" t="s">
        <v>5679</v>
      </c>
      <c r="Z644" t="s">
        <v>5690</v>
      </c>
      <c r="AA644" t="s">
        <v>6930</v>
      </c>
      <c r="AB644" t="s">
        <v>6931</v>
      </c>
    </row>
    <row r="645" spans="1:28" x14ac:dyDescent="0.35">
      <c r="A645">
        <v>644</v>
      </c>
      <c r="B645">
        <v>3064.8470000000002</v>
      </c>
      <c r="C645" s="19">
        <v>3064.8409999999999</v>
      </c>
      <c r="D645">
        <v>3064.8470000000002</v>
      </c>
      <c r="E645">
        <v>3064.8530000000001</v>
      </c>
      <c r="F645">
        <v>0.28333333333333333</v>
      </c>
      <c r="G645" t="s">
        <v>3290</v>
      </c>
      <c r="H645" t="s">
        <v>5752</v>
      </c>
      <c r="I645">
        <v>13</v>
      </c>
      <c r="J645">
        <v>12</v>
      </c>
      <c r="K645">
        <v>8</v>
      </c>
      <c r="L645" t="s">
        <v>145</v>
      </c>
      <c r="M645" t="s">
        <v>145</v>
      </c>
      <c r="O645" t="s">
        <v>5678</v>
      </c>
      <c r="P645" t="s">
        <v>144</v>
      </c>
      <c r="Q645" t="s">
        <v>144</v>
      </c>
      <c r="V645">
        <v>201.893</v>
      </c>
      <c r="W645">
        <v>201.893</v>
      </c>
      <c r="Y645" t="s">
        <v>5679</v>
      </c>
      <c r="Z645" t="s">
        <v>5680</v>
      </c>
      <c r="AA645" t="s">
        <v>6932</v>
      </c>
      <c r="AB645" t="s">
        <v>6933</v>
      </c>
    </row>
    <row r="646" spans="1:28" x14ac:dyDescent="0.35">
      <c r="A646">
        <v>645</v>
      </c>
      <c r="B646">
        <v>3065.4589999999998</v>
      </c>
      <c r="C646" s="19">
        <v>3065.4540000000002</v>
      </c>
      <c r="D646">
        <v>3065.4589999999998</v>
      </c>
      <c r="E646">
        <v>3065.4639999999999</v>
      </c>
      <c r="F646">
        <v>0.26944444444444443</v>
      </c>
      <c r="G646" t="s">
        <v>3290</v>
      </c>
      <c r="H646" t="s">
        <v>5752</v>
      </c>
      <c r="I646">
        <v>14</v>
      </c>
      <c r="J646">
        <v>11</v>
      </c>
      <c r="K646">
        <v>7</v>
      </c>
      <c r="L646" t="s">
        <v>145</v>
      </c>
      <c r="M646" t="s">
        <v>145</v>
      </c>
      <c r="O646" t="s">
        <v>5678</v>
      </c>
      <c r="P646" t="s">
        <v>144</v>
      </c>
      <c r="Q646" t="s">
        <v>144</v>
      </c>
      <c r="V646">
        <v>201.90100000000001</v>
      </c>
      <c r="W646">
        <v>201.90100000000001</v>
      </c>
      <c r="Y646" t="s">
        <v>5679</v>
      </c>
      <c r="Z646" t="s">
        <v>5680</v>
      </c>
      <c r="AA646" t="s">
        <v>6934</v>
      </c>
      <c r="AB646" t="s">
        <v>6935</v>
      </c>
    </row>
    <row r="647" spans="1:28" x14ac:dyDescent="0.35">
      <c r="A647">
        <v>646</v>
      </c>
      <c r="B647">
        <v>3075.3</v>
      </c>
      <c r="C647" s="19">
        <v>3075.2939999999999</v>
      </c>
      <c r="D647">
        <v>3075.3</v>
      </c>
      <c r="E647">
        <v>3075.306</v>
      </c>
      <c r="F647">
        <v>0.13055555555555556</v>
      </c>
      <c r="G647" t="s">
        <v>3290</v>
      </c>
      <c r="H647" t="s">
        <v>5752</v>
      </c>
      <c r="I647">
        <v>18</v>
      </c>
      <c r="J647">
        <v>12</v>
      </c>
      <c r="K647">
        <v>8</v>
      </c>
      <c r="L647" t="s">
        <v>145</v>
      </c>
      <c r="M647" t="s">
        <v>145</v>
      </c>
      <c r="O647" t="s">
        <v>5678</v>
      </c>
      <c r="P647" t="s">
        <v>144</v>
      </c>
      <c r="Q647" t="s">
        <v>144</v>
      </c>
      <c r="V647">
        <v>202.16200000000001</v>
      </c>
      <c r="W647">
        <v>202.16200000000001</v>
      </c>
      <c r="Y647" t="s">
        <v>5679</v>
      </c>
      <c r="Z647" t="s">
        <v>5680</v>
      </c>
      <c r="AA647" t="s">
        <v>6936</v>
      </c>
      <c r="AB647" t="s">
        <v>6937</v>
      </c>
    </row>
    <row r="648" spans="1:28" x14ac:dyDescent="0.35">
      <c r="A648">
        <v>647</v>
      </c>
      <c r="B648">
        <v>3076.2049999999999</v>
      </c>
      <c r="C648" s="19">
        <v>3076.1970000000001</v>
      </c>
      <c r="D648">
        <v>3076.2049999999999</v>
      </c>
      <c r="E648">
        <v>3076.212</v>
      </c>
      <c r="F648">
        <v>0.13055555555555556</v>
      </c>
      <c r="G648" t="s">
        <v>3290</v>
      </c>
      <c r="H648" t="s">
        <v>5752</v>
      </c>
      <c r="I648">
        <v>14</v>
      </c>
      <c r="J648">
        <v>15</v>
      </c>
      <c r="K648">
        <v>8</v>
      </c>
      <c r="L648" t="s">
        <v>145</v>
      </c>
      <c r="M648" t="s">
        <v>145</v>
      </c>
      <c r="O648" t="s">
        <v>5678</v>
      </c>
      <c r="P648" t="s">
        <v>144</v>
      </c>
      <c r="Q648" t="s">
        <v>144</v>
      </c>
      <c r="V648">
        <v>202.17500000000001</v>
      </c>
      <c r="W648">
        <v>202.17500000000001</v>
      </c>
      <c r="Y648" t="s">
        <v>5679</v>
      </c>
      <c r="Z648" t="s">
        <v>5680</v>
      </c>
      <c r="AA648" t="s">
        <v>6938</v>
      </c>
      <c r="AB648" t="s">
        <v>6939</v>
      </c>
    </row>
    <row r="649" spans="1:28" hidden="1" x14ac:dyDescent="0.35">
      <c r="A649">
        <v>648</v>
      </c>
      <c r="B649">
        <v>3086.1880000000001</v>
      </c>
      <c r="C649" s="19">
        <v>3086.183</v>
      </c>
      <c r="D649">
        <v>3086.1880000000001</v>
      </c>
      <c r="E649">
        <v>3086.1930000000002</v>
      </c>
      <c r="F649">
        <v>0.24097222222222223</v>
      </c>
      <c r="G649" t="s">
        <v>3339</v>
      </c>
      <c r="H649" t="s">
        <v>5677</v>
      </c>
      <c r="I649">
        <v>12</v>
      </c>
      <c r="J649">
        <v>10</v>
      </c>
      <c r="K649">
        <v>9</v>
      </c>
      <c r="L649" t="s">
        <v>145</v>
      </c>
      <c r="M649" t="s">
        <v>145</v>
      </c>
      <c r="O649" t="s">
        <v>5762</v>
      </c>
      <c r="P649" t="e">
        <v>#NAME?</v>
      </c>
      <c r="Q649" t="e">
        <v>#NAME?</v>
      </c>
      <c r="V649">
        <v>202.18600000000001</v>
      </c>
      <c r="W649">
        <v>202.18600000000001</v>
      </c>
      <c r="Y649" t="s">
        <v>5679</v>
      </c>
      <c r="Z649" t="s">
        <v>5680</v>
      </c>
      <c r="AA649" t="s">
        <v>6940</v>
      </c>
      <c r="AB649" t="s">
        <v>6941</v>
      </c>
    </row>
    <row r="650" spans="1:28" hidden="1" x14ac:dyDescent="0.35">
      <c r="A650">
        <v>649</v>
      </c>
      <c r="B650">
        <v>3118.261</v>
      </c>
      <c r="C650" s="19">
        <v>3118.2530000000002</v>
      </c>
      <c r="D650">
        <v>3118.261</v>
      </c>
      <c r="E650">
        <v>3118.27</v>
      </c>
      <c r="F650">
        <v>4.7222222222222221E-2</v>
      </c>
      <c r="G650" t="s">
        <v>3899</v>
      </c>
      <c r="H650" t="s">
        <v>5672</v>
      </c>
      <c r="J650">
        <v>17</v>
      </c>
      <c r="K650">
        <v>4</v>
      </c>
      <c r="L650" t="s">
        <v>145</v>
      </c>
      <c r="M650" t="s">
        <v>145</v>
      </c>
      <c r="O650" t="s">
        <v>5776</v>
      </c>
      <c r="P650" t="s">
        <v>3712</v>
      </c>
      <c r="V650">
        <v>202.15799999999999</v>
      </c>
      <c r="W650">
        <v>202.15799999999999</v>
      </c>
      <c r="Y650" t="s">
        <v>5674</v>
      </c>
      <c r="Z650" t="s">
        <v>5680</v>
      </c>
      <c r="AA650" t="s">
        <v>6942</v>
      </c>
      <c r="AB650" t="s">
        <v>6943</v>
      </c>
    </row>
    <row r="651" spans="1:28" hidden="1" x14ac:dyDescent="0.35">
      <c r="A651">
        <v>650</v>
      </c>
      <c r="B651">
        <v>3125.9940000000001</v>
      </c>
      <c r="C651" s="19">
        <v>3125.9859999999999</v>
      </c>
      <c r="D651">
        <v>3125.9940000000001</v>
      </c>
      <c r="E651">
        <v>3126.002</v>
      </c>
      <c r="F651">
        <v>0.53055555555555556</v>
      </c>
      <c r="G651" t="s">
        <v>3339</v>
      </c>
      <c r="H651" t="s">
        <v>5677</v>
      </c>
      <c r="I651">
        <v>10</v>
      </c>
      <c r="J651">
        <v>16</v>
      </c>
      <c r="K651">
        <v>4</v>
      </c>
      <c r="L651" t="s">
        <v>145</v>
      </c>
      <c r="M651" t="s">
        <v>145</v>
      </c>
      <c r="O651" t="s">
        <v>5753</v>
      </c>
      <c r="P651" t="s">
        <v>144</v>
      </c>
      <c r="Q651" t="s">
        <v>144</v>
      </c>
      <c r="V651">
        <v>202.15100000000001</v>
      </c>
      <c r="W651">
        <v>202.15100000000001</v>
      </c>
      <c r="Y651" t="s">
        <v>5674</v>
      </c>
      <c r="Z651" t="s">
        <v>5680</v>
      </c>
      <c r="AA651" t="s">
        <v>6944</v>
      </c>
      <c r="AB651" t="s">
        <v>6945</v>
      </c>
    </row>
    <row r="652" spans="1:28" hidden="1" x14ac:dyDescent="0.35">
      <c r="A652">
        <v>651</v>
      </c>
      <c r="B652">
        <v>3138.5909999999999</v>
      </c>
      <c r="C652" s="19">
        <v>3138.5859999999998</v>
      </c>
      <c r="D652">
        <v>3138.5909999999999</v>
      </c>
      <c r="E652">
        <v>3138.596</v>
      </c>
      <c r="F652">
        <v>9.8611111111111108E-2</v>
      </c>
      <c r="G652" t="s">
        <v>3339</v>
      </c>
      <c r="H652" t="s">
        <v>5677</v>
      </c>
      <c r="I652">
        <v>14</v>
      </c>
      <c r="J652">
        <v>9</v>
      </c>
      <c r="K652">
        <v>6</v>
      </c>
      <c r="L652" t="s">
        <v>145</v>
      </c>
      <c r="M652" t="s">
        <v>145</v>
      </c>
      <c r="O652" t="s">
        <v>5762</v>
      </c>
      <c r="P652" t="s">
        <v>144</v>
      </c>
      <c r="Q652" t="s">
        <v>144</v>
      </c>
      <c r="V652">
        <v>202.25700000000001</v>
      </c>
      <c r="W652">
        <v>202.25700000000001</v>
      </c>
      <c r="Y652" t="s">
        <v>5679</v>
      </c>
      <c r="Z652" t="s">
        <v>5690</v>
      </c>
      <c r="AA652" t="s">
        <v>6946</v>
      </c>
      <c r="AB652" t="s">
        <v>6947</v>
      </c>
    </row>
    <row r="653" spans="1:28" hidden="1" x14ac:dyDescent="0.35">
      <c r="A653">
        <v>652</v>
      </c>
      <c r="B653">
        <v>3176.2179999999998</v>
      </c>
      <c r="C653" s="19">
        <v>3176.2159999999999</v>
      </c>
      <c r="D653">
        <v>3176.2179999999998</v>
      </c>
      <c r="E653">
        <v>3176.22</v>
      </c>
      <c r="F653">
        <v>0.1388888888888889</v>
      </c>
      <c r="G653" t="s">
        <v>3339</v>
      </c>
      <c r="H653" t="s">
        <v>5752</v>
      </c>
      <c r="I653">
        <v>10</v>
      </c>
      <c r="J653">
        <v>5</v>
      </c>
      <c r="K653">
        <v>5</v>
      </c>
      <c r="L653" t="s">
        <v>145</v>
      </c>
      <c r="M653" t="s">
        <v>145</v>
      </c>
      <c r="O653" t="s">
        <v>5762</v>
      </c>
      <c r="P653" t="s">
        <v>144</v>
      </c>
      <c r="Q653" t="s">
        <v>144</v>
      </c>
      <c r="V653">
        <v>202.34299999999999</v>
      </c>
      <c r="W653">
        <v>202.34299999999999</v>
      </c>
      <c r="Y653" t="s">
        <v>5679</v>
      </c>
      <c r="Z653" t="s">
        <v>5690</v>
      </c>
      <c r="AA653" t="s">
        <v>6948</v>
      </c>
      <c r="AB653" t="s">
        <v>6949</v>
      </c>
    </row>
    <row r="654" spans="1:28" hidden="1" x14ac:dyDescent="0.35">
      <c r="A654">
        <v>653</v>
      </c>
      <c r="B654">
        <v>3220.8710000000001</v>
      </c>
      <c r="C654" s="19">
        <v>3220.8670000000002</v>
      </c>
      <c r="D654">
        <v>3220.8710000000001</v>
      </c>
      <c r="E654">
        <v>3220.875</v>
      </c>
      <c r="F654">
        <v>7.4305555555555555E-2</v>
      </c>
      <c r="G654" t="s">
        <v>3710</v>
      </c>
      <c r="H654" t="s">
        <v>5672</v>
      </c>
      <c r="I654">
        <v>11</v>
      </c>
      <c r="J654">
        <v>7</v>
      </c>
      <c r="K654">
        <v>8</v>
      </c>
      <c r="L654" t="s">
        <v>145</v>
      </c>
      <c r="M654" t="s">
        <v>145</v>
      </c>
      <c r="O654" t="s">
        <v>5800</v>
      </c>
      <c r="P654" t="s">
        <v>3348</v>
      </c>
      <c r="Q654" t="s">
        <v>3348</v>
      </c>
      <c r="V654">
        <v>202.50299999999999</v>
      </c>
      <c r="W654">
        <v>202.50299999999999</v>
      </c>
      <c r="Y654" t="s">
        <v>5679</v>
      </c>
      <c r="Z654" t="s">
        <v>5690</v>
      </c>
      <c r="AA654" t="s">
        <v>6950</v>
      </c>
      <c r="AB654" t="s">
        <v>6951</v>
      </c>
    </row>
    <row r="655" spans="1:28" hidden="1" x14ac:dyDescent="0.35">
      <c r="A655">
        <v>654</v>
      </c>
      <c r="B655">
        <v>3247.5230000000001</v>
      </c>
      <c r="C655" s="19">
        <v>3247.5160000000001</v>
      </c>
      <c r="D655">
        <v>3247.5230000000001</v>
      </c>
      <c r="E655">
        <v>3247.53</v>
      </c>
      <c r="F655">
        <v>0.1451388888888889</v>
      </c>
      <c r="G655" t="s">
        <v>3339</v>
      </c>
      <c r="H655" t="s">
        <v>5752</v>
      </c>
      <c r="I655">
        <v>16</v>
      </c>
      <c r="J655">
        <v>14</v>
      </c>
      <c r="K655">
        <v>10</v>
      </c>
      <c r="L655" t="s">
        <v>145</v>
      </c>
      <c r="M655" t="s">
        <v>145</v>
      </c>
      <c r="O655" t="s">
        <v>5753</v>
      </c>
      <c r="P655" t="s">
        <v>144</v>
      </c>
      <c r="Q655" t="s">
        <v>144</v>
      </c>
      <c r="V655">
        <v>202.71100000000001</v>
      </c>
      <c r="W655">
        <v>202.71100000000001</v>
      </c>
      <c r="Y655" t="s">
        <v>5679</v>
      </c>
      <c r="Z655" t="s">
        <v>5687</v>
      </c>
      <c r="AA655" t="s">
        <v>6952</v>
      </c>
      <c r="AB655" t="s">
        <v>6953</v>
      </c>
    </row>
    <row r="656" spans="1:28" x14ac:dyDescent="0.35">
      <c r="A656">
        <v>655</v>
      </c>
      <c r="B656">
        <v>3262.692</v>
      </c>
      <c r="C656" s="19">
        <v>3262.6869999999999</v>
      </c>
      <c r="D656">
        <v>3262.692</v>
      </c>
      <c r="E656">
        <v>3262.6979999999999</v>
      </c>
      <c r="F656">
        <v>0.29791666666666666</v>
      </c>
      <c r="G656" t="s">
        <v>3290</v>
      </c>
      <c r="H656" t="s">
        <v>5677</v>
      </c>
      <c r="I656">
        <v>11</v>
      </c>
      <c r="J656">
        <v>11</v>
      </c>
      <c r="K656">
        <v>10</v>
      </c>
      <c r="L656" t="s">
        <v>145</v>
      </c>
      <c r="M656" t="s">
        <v>145</v>
      </c>
      <c r="O656" t="s">
        <v>5678</v>
      </c>
      <c r="P656" t="s">
        <v>2905</v>
      </c>
      <c r="Q656" t="s">
        <v>2905</v>
      </c>
      <c r="V656">
        <v>202.643</v>
      </c>
      <c r="W656">
        <v>202.643</v>
      </c>
      <c r="Y656" t="s">
        <v>5679</v>
      </c>
      <c r="Z656" t="s">
        <v>5680</v>
      </c>
      <c r="AA656" t="s">
        <v>6954</v>
      </c>
      <c r="AB656" t="s">
        <v>6955</v>
      </c>
    </row>
    <row r="657" spans="1:28" hidden="1" x14ac:dyDescent="0.35">
      <c r="A657">
        <v>656</v>
      </c>
      <c r="B657">
        <v>3333.1010000000001</v>
      </c>
      <c r="C657" s="19">
        <v>3333.0929999999998</v>
      </c>
      <c r="D657">
        <v>3333.1010000000001</v>
      </c>
      <c r="E657">
        <v>3333.11</v>
      </c>
      <c r="F657">
        <v>0.12777777777777777</v>
      </c>
      <c r="G657" t="s">
        <v>3339</v>
      </c>
      <c r="H657" t="s">
        <v>5677</v>
      </c>
      <c r="I657">
        <v>13</v>
      </c>
      <c r="J657">
        <v>17</v>
      </c>
      <c r="K657">
        <v>17</v>
      </c>
      <c r="L657" t="s">
        <v>145</v>
      </c>
      <c r="M657" t="s">
        <v>145</v>
      </c>
      <c r="O657" t="s">
        <v>5753</v>
      </c>
      <c r="P657" t="s">
        <v>144</v>
      </c>
      <c r="Q657" t="s">
        <v>144</v>
      </c>
      <c r="V657">
        <v>202.72499999999999</v>
      </c>
      <c r="W657">
        <v>202.72499999999999</v>
      </c>
      <c r="Y657" t="s">
        <v>5679</v>
      </c>
      <c r="Z657" t="s">
        <v>5687</v>
      </c>
      <c r="AA657" t="s">
        <v>6956</v>
      </c>
      <c r="AB657" t="s">
        <v>6957</v>
      </c>
    </row>
    <row r="658" spans="1:28" hidden="1" x14ac:dyDescent="0.35">
      <c r="A658">
        <v>657</v>
      </c>
      <c r="B658">
        <v>3350.3290000000002</v>
      </c>
      <c r="C658" s="19">
        <v>3350.3229999999999</v>
      </c>
      <c r="D658">
        <v>3350.3290000000002</v>
      </c>
      <c r="E658">
        <v>3350.335</v>
      </c>
      <c r="F658">
        <v>0.11041666666666666</v>
      </c>
      <c r="G658" t="s">
        <v>3339</v>
      </c>
      <c r="H658" t="s">
        <v>5677</v>
      </c>
      <c r="I658">
        <v>12</v>
      </c>
      <c r="J658">
        <v>12</v>
      </c>
      <c r="K658">
        <v>8</v>
      </c>
      <c r="L658" t="s">
        <v>145</v>
      </c>
      <c r="M658" t="s">
        <v>145</v>
      </c>
      <c r="O658" t="s">
        <v>5762</v>
      </c>
      <c r="P658" t="e">
        <v>#NAME?</v>
      </c>
      <c r="Q658" t="s">
        <v>144</v>
      </c>
      <c r="V658">
        <v>202.59399999999999</v>
      </c>
      <c r="W658">
        <v>202.59399999999999</v>
      </c>
      <c r="Y658" t="s">
        <v>5679</v>
      </c>
      <c r="Z658" t="s">
        <v>5680</v>
      </c>
      <c r="AA658" t="s">
        <v>6958</v>
      </c>
      <c r="AB658" t="s">
        <v>6959</v>
      </c>
    </row>
    <row r="659" spans="1:28" hidden="1" x14ac:dyDescent="0.35">
      <c r="A659">
        <v>658</v>
      </c>
      <c r="B659">
        <v>3354.672</v>
      </c>
      <c r="C659" s="19">
        <v>3354.6080000000002</v>
      </c>
      <c r="D659">
        <v>3354.672</v>
      </c>
      <c r="E659">
        <v>3354.7350000000001</v>
      </c>
      <c r="F659">
        <v>0.46666666666666667</v>
      </c>
      <c r="G659" t="s">
        <v>3502</v>
      </c>
      <c r="H659" t="s">
        <v>5672</v>
      </c>
      <c r="J659">
        <v>127</v>
      </c>
      <c r="K659">
        <v>59</v>
      </c>
      <c r="L659" t="s">
        <v>145</v>
      </c>
      <c r="M659" t="s">
        <v>145</v>
      </c>
      <c r="O659" t="s">
        <v>6960</v>
      </c>
      <c r="P659" t="s">
        <v>144</v>
      </c>
      <c r="T659">
        <v>0.5</v>
      </c>
      <c r="V659">
        <v>202.517</v>
      </c>
      <c r="W659">
        <v>202.517</v>
      </c>
      <c r="Y659" t="s">
        <v>5771</v>
      </c>
      <c r="AA659" t="s">
        <v>6961</v>
      </c>
      <c r="AB659" t="s">
        <v>6962</v>
      </c>
    </row>
    <row r="660" spans="1:28" x14ac:dyDescent="0.35">
      <c r="A660">
        <v>659</v>
      </c>
      <c r="B660">
        <v>3373.1880000000001</v>
      </c>
      <c r="C660" s="19">
        <v>3373.1849999999999</v>
      </c>
      <c r="D660">
        <v>3373.1880000000001</v>
      </c>
      <c r="E660">
        <v>3373.192</v>
      </c>
      <c r="F660">
        <v>0.23055555555555557</v>
      </c>
      <c r="G660" t="s">
        <v>3290</v>
      </c>
      <c r="H660" t="s">
        <v>5677</v>
      </c>
      <c r="I660">
        <v>10</v>
      </c>
      <c r="J660">
        <v>7</v>
      </c>
      <c r="K660">
        <v>7</v>
      </c>
      <c r="L660" t="s">
        <v>145</v>
      </c>
      <c r="M660" t="s">
        <v>145</v>
      </c>
      <c r="O660" t="s">
        <v>5678</v>
      </c>
      <c r="P660" t="s">
        <v>144</v>
      </c>
      <c r="Q660" t="s">
        <v>144</v>
      </c>
      <c r="V660">
        <v>201.88499999999999</v>
      </c>
      <c r="W660">
        <v>201.88499999999999</v>
      </c>
      <c r="Y660" t="s">
        <v>5679</v>
      </c>
      <c r="Z660" t="s">
        <v>5690</v>
      </c>
      <c r="AA660" t="s">
        <v>6963</v>
      </c>
      <c r="AB660" t="s">
        <v>6964</v>
      </c>
    </row>
    <row r="661" spans="1:28" x14ac:dyDescent="0.35">
      <c r="A661">
        <v>660</v>
      </c>
      <c r="B661">
        <v>3373.9259999999999</v>
      </c>
      <c r="C661" s="19">
        <v>3373.9229999999998</v>
      </c>
      <c r="D661">
        <v>3373.9259999999999</v>
      </c>
      <c r="E661">
        <v>3373.93</v>
      </c>
      <c r="F661">
        <v>0.23749999999999999</v>
      </c>
      <c r="G661" t="s">
        <v>3290</v>
      </c>
      <c r="H661" t="s">
        <v>5677</v>
      </c>
      <c r="I661">
        <v>11</v>
      </c>
      <c r="J661">
        <v>6</v>
      </c>
      <c r="K661">
        <v>8</v>
      </c>
      <c r="L661" t="s">
        <v>145</v>
      </c>
      <c r="M661" t="s">
        <v>145</v>
      </c>
      <c r="O661" t="s">
        <v>5678</v>
      </c>
      <c r="P661" t="s">
        <v>144</v>
      </c>
      <c r="Q661" t="s">
        <v>144</v>
      </c>
      <c r="V661">
        <v>201.89699999999999</v>
      </c>
      <c r="W661">
        <v>201.89699999999999</v>
      </c>
      <c r="Y661" t="s">
        <v>5679</v>
      </c>
      <c r="Z661" t="s">
        <v>5690</v>
      </c>
      <c r="AA661" t="s">
        <v>6965</v>
      </c>
      <c r="AB661" t="s">
        <v>6966</v>
      </c>
    </row>
    <row r="662" spans="1:28" hidden="1" x14ac:dyDescent="0.35">
      <c r="A662">
        <v>661</v>
      </c>
      <c r="B662">
        <v>3375.8339999999998</v>
      </c>
      <c r="C662" s="19">
        <v>3375.83</v>
      </c>
      <c r="D662">
        <v>3375.8339999999998</v>
      </c>
      <c r="E662">
        <v>3375.8380000000002</v>
      </c>
      <c r="F662">
        <v>0.52847222222222223</v>
      </c>
      <c r="G662" t="s">
        <v>3407</v>
      </c>
      <c r="H662" t="s">
        <v>5672</v>
      </c>
      <c r="J662">
        <v>8</v>
      </c>
      <c r="K662">
        <v>8</v>
      </c>
      <c r="L662" t="s">
        <v>145</v>
      </c>
      <c r="M662" t="s">
        <v>145</v>
      </c>
      <c r="O662" t="s">
        <v>5673</v>
      </c>
      <c r="P662" t="s">
        <v>144</v>
      </c>
      <c r="V662">
        <v>201.93299999999999</v>
      </c>
      <c r="W662">
        <v>201.93299999999999</v>
      </c>
      <c r="Y662" t="s">
        <v>5679</v>
      </c>
      <c r="AA662" t="s">
        <v>6967</v>
      </c>
      <c r="AB662" t="s">
        <v>6968</v>
      </c>
    </row>
    <row r="663" spans="1:28" hidden="1" x14ac:dyDescent="0.35">
      <c r="A663">
        <v>662</v>
      </c>
      <c r="B663">
        <v>3376.1689999999999</v>
      </c>
      <c r="C663" s="19">
        <v>3376.163</v>
      </c>
      <c r="D663">
        <v>3376.1689999999999</v>
      </c>
      <c r="E663">
        <v>3376.1750000000002</v>
      </c>
      <c r="F663">
        <v>0.51527777777777772</v>
      </c>
      <c r="G663" t="s">
        <v>3339</v>
      </c>
      <c r="H663" t="s">
        <v>5677</v>
      </c>
      <c r="I663">
        <v>12</v>
      </c>
      <c r="J663">
        <v>12</v>
      </c>
      <c r="K663">
        <v>9</v>
      </c>
      <c r="L663" t="s">
        <v>145</v>
      </c>
      <c r="M663" t="s">
        <v>145</v>
      </c>
      <c r="O663" t="s">
        <v>5762</v>
      </c>
      <c r="P663" t="e">
        <v>#NAME?</v>
      </c>
      <c r="Q663" t="e">
        <v>#NAME?</v>
      </c>
      <c r="V663">
        <v>201.94</v>
      </c>
      <c r="W663">
        <v>201.94</v>
      </c>
      <c r="Y663" t="s">
        <v>5679</v>
      </c>
      <c r="Z663" t="s">
        <v>5680</v>
      </c>
      <c r="AA663" t="s">
        <v>6969</v>
      </c>
      <c r="AB663" t="s">
        <v>6970</v>
      </c>
    </row>
    <row r="664" spans="1:28" hidden="1" x14ac:dyDescent="0.35">
      <c r="A664">
        <v>663</v>
      </c>
      <c r="B664">
        <v>3376.22</v>
      </c>
      <c r="C664" s="19">
        <v>3376.21</v>
      </c>
      <c r="D664">
        <v>3376.22</v>
      </c>
      <c r="E664">
        <v>3376.23</v>
      </c>
      <c r="F664">
        <v>0.51875000000000004</v>
      </c>
      <c r="G664" t="s">
        <v>3339</v>
      </c>
      <c r="H664" t="s">
        <v>5677</v>
      </c>
      <c r="I664">
        <v>12</v>
      </c>
      <c r="J664">
        <v>20</v>
      </c>
      <c r="K664">
        <v>16</v>
      </c>
      <c r="L664" t="s">
        <v>145</v>
      </c>
      <c r="M664" t="s">
        <v>145</v>
      </c>
      <c r="O664" t="s">
        <v>5753</v>
      </c>
      <c r="P664" t="e">
        <v>#NAME?</v>
      </c>
      <c r="Q664" t="s">
        <v>144</v>
      </c>
      <c r="V664">
        <v>201.941</v>
      </c>
      <c r="W664">
        <v>201.941</v>
      </c>
      <c r="Y664" t="s">
        <v>5679</v>
      </c>
      <c r="Z664" t="s">
        <v>5687</v>
      </c>
      <c r="AA664" t="s">
        <v>6971</v>
      </c>
      <c r="AB664" t="s">
        <v>6972</v>
      </c>
    </row>
    <row r="665" spans="1:28" hidden="1" x14ac:dyDescent="0.35">
      <c r="A665">
        <v>664</v>
      </c>
      <c r="B665">
        <v>3376.3139999999999</v>
      </c>
      <c r="C665" s="19">
        <v>3376.306</v>
      </c>
      <c r="D665">
        <v>3376.3139999999999</v>
      </c>
      <c r="E665">
        <v>3376.3229999999999</v>
      </c>
      <c r="F665">
        <v>0.51875000000000004</v>
      </c>
      <c r="G665" t="s">
        <v>3339</v>
      </c>
      <c r="H665" t="s">
        <v>5677</v>
      </c>
      <c r="I665">
        <v>11</v>
      </c>
      <c r="J665">
        <v>17</v>
      </c>
      <c r="K665">
        <v>9</v>
      </c>
      <c r="L665" t="s">
        <v>145</v>
      </c>
      <c r="M665" t="s">
        <v>145</v>
      </c>
      <c r="O665" t="s">
        <v>5762</v>
      </c>
      <c r="P665" t="e">
        <v>#NAME?</v>
      </c>
      <c r="Q665" t="s">
        <v>144</v>
      </c>
      <c r="V665">
        <v>201.94300000000001</v>
      </c>
      <c r="W665">
        <v>201.94300000000001</v>
      </c>
      <c r="Y665" t="s">
        <v>5679</v>
      </c>
      <c r="Z665" t="s">
        <v>5680</v>
      </c>
      <c r="AA665" t="s">
        <v>6973</v>
      </c>
      <c r="AB665" t="s">
        <v>6974</v>
      </c>
    </row>
    <row r="666" spans="1:28" hidden="1" x14ac:dyDescent="0.35">
      <c r="A666">
        <v>665</v>
      </c>
      <c r="B666">
        <v>3376.3519999999999</v>
      </c>
      <c r="C666" s="19">
        <v>3376.3449999999998</v>
      </c>
      <c r="D666">
        <v>3376.3519999999999</v>
      </c>
      <c r="E666">
        <v>3376.36</v>
      </c>
      <c r="F666">
        <v>0.52569444444444446</v>
      </c>
      <c r="G666" t="s">
        <v>3339</v>
      </c>
      <c r="H666" t="s">
        <v>5677</v>
      </c>
      <c r="I666">
        <v>10</v>
      </c>
      <c r="J666">
        <v>14</v>
      </c>
      <c r="K666">
        <v>8</v>
      </c>
      <c r="L666" t="s">
        <v>145</v>
      </c>
      <c r="M666" t="s">
        <v>145</v>
      </c>
      <c r="O666" t="s">
        <v>5753</v>
      </c>
      <c r="P666" t="s">
        <v>144</v>
      </c>
      <c r="Q666" t="s">
        <v>144</v>
      </c>
      <c r="V666">
        <v>201.94399999999999</v>
      </c>
      <c r="W666">
        <v>201.94399999999999</v>
      </c>
      <c r="Y666" t="s">
        <v>5674</v>
      </c>
      <c r="Z666" t="s">
        <v>5680</v>
      </c>
      <c r="AA666" t="s">
        <v>6975</v>
      </c>
      <c r="AB666" t="s">
        <v>6976</v>
      </c>
    </row>
    <row r="667" spans="1:28" hidden="1" x14ac:dyDescent="0.35">
      <c r="A667">
        <v>666</v>
      </c>
      <c r="B667">
        <v>3413.7739999999999</v>
      </c>
      <c r="C667" s="19">
        <v>3413.768</v>
      </c>
      <c r="D667">
        <v>3413.7739999999999</v>
      </c>
      <c r="E667">
        <v>3413.7809999999999</v>
      </c>
      <c r="F667">
        <v>0.44583333333333336</v>
      </c>
      <c r="G667" t="s">
        <v>3339</v>
      </c>
      <c r="H667" t="s">
        <v>5752</v>
      </c>
      <c r="I667">
        <v>16</v>
      </c>
      <c r="J667">
        <v>13</v>
      </c>
      <c r="K667">
        <v>8</v>
      </c>
      <c r="L667" t="s">
        <v>145</v>
      </c>
      <c r="M667" t="s">
        <v>145</v>
      </c>
      <c r="O667" t="s">
        <v>5762</v>
      </c>
      <c r="P667" t="s">
        <v>144</v>
      </c>
      <c r="Q667" t="s">
        <v>144</v>
      </c>
      <c r="V667">
        <v>202.00399999999999</v>
      </c>
      <c r="W667">
        <v>202.00399999999999</v>
      </c>
      <c r="Y667" t="s">
        <v>5679</v>
      </c>
      <c r="Z667" t="s">
        <v>5680</v>
      </c>
      <c r="AA667" t="s">
        <v>6977</v>
      </c>
      <c r="AB667" t="s">
        <v>6978</v>
      </c>
    </row>
    <row r="668" spans="1:28" hidden="1" x14ac:dyDescent="0.35">
      <c r="A668">
        <v>667</v>
      </c>
      <c r="B668">
        <v>3422.38</v>
      </c>
      <c r="C668" s="19">
        <v>3422.3690000000001</v>
      </c>
      <c r="D668">
        <v>3422.38</v>
      </c>
      <c r="E668">
        <v>3422.3910000000001</v>
      </c>
      <c r="F668">
        <v>0.41249999999999998</v>
      </c>
      <c r="G668" t="s">
        <v>3407</v>
      </c>
      <c r="H668" t="s">
        <v>5672</v>
      </c>
      <c r="J668">
        <v>22</v>
      </c>
      <c r="K668">
        <v>18</v>
      </c>
      <c r="L668" t="s">
        <v>145</v>
      </c>
      <c r="M668" t="s">
        <v>145</v>
      </c>
      <c r="O668" t="s">
        <v>5673</v>
      </c>
      <c r="P668" t="s">
        <v>2905</v>
      </c>
      <c r="V668">
        <v>202.113</v>
      </c>
      <c r="W668">
        <v>202.113</v>
      </c>
      <c r="Y668" t="s">
        <v>5679</v>
      </c>
      <c r="AA668" t="s">
        <v>6979</v>
      </c>
      <c r="AB668" t="s">
        <v>6980</v>
      </c>
    </row>
    <row r="669" spans="1:28" hidden="1" x14ac:dyDescent="0.35">
      <c r="A669">
        <v>668</v>
      </c>
      <c r="B669">
        <v>3422.4169999999999</v>
      </c>
      <c r="C669" s="19">
        <v>3422.4050000000002</v>
      </c>
      <c r="D669">
        <v>3422.4169999999999</v>
      </c>
      <c r="E669">
        <v>3422.4290000000001</v>
      </c>
      <c r="F669">
        <v>0.40208333333333335</v>
      </c>
      <c r="G669" t="s">
        <v>3339</v>
      </c>
      <c r="H669" t="s">
        <v>5677</v>
      </c>
      <c r="I669">
        <v>14</v>
      </c>
      <c r="J669">
        <v>24</v>
      </c>
      <c r="K669">
        <v>21</v>
      </c>
      <c r="L669" t="s">
        <v>145</v>
      </c>
      <c r="M669" t="s">
        <v>145</v>
      </c>
      <c r="O669" t="s">
        <v>5753</v>
      </c>
      <c r="P669" t="s">
        <v>2905</v>
      </c>
      <c r="Q669" t="s">
        <v>2905</v>
      </c>
      <c r="V669">
        <v>202.11500000000001</v>
      </c>
      <c r="W669">
        <v>202.11500000000001</v>
      </c>
      <c r="Y669" t="s">
        <v>5679</v>
      </c>
      <c r="Z669" t="s">
        <v>5687</v>
      </c>
      <c r="AA669" t="s">
        <v>6981</v>
      </c>
      <c r="AB669" t="s">
        <v>6982</v>
      </c>
    </row>
    <row r="670" spans="1:28" hidden="1" x14ac:dyDescent="0.35">
      <c r="A670">
        <v>669</v>
      </c>
      <c r="B670">
        <v>3422.4279999999999</v>
      </c>
      <c r="C670" s="19">
        <v>3422.413</v>
      </c>
      <c r="D670">
        <v>3422.4279999999999</v>
      </c>
      <c r="E670">
        <v>3422.4430000000002</v>
      </c>
      <c r="F670">
        <v>0.40694444444444444</v>
      </c>
      <c r="G670" t="s">
        <v>3339</v>
      </c>
      <c r="H670" t="s">
        <v>5677</v>
      </c>
      <c r="I670">
        <v>17</v>
      </c>
      <c r="J670">
        <v>31</v>
      </c>
      <c r="K670">
        <v>17</v>
      </c>
      <c r="L670" t="s">
        <v>145</v>
      </c>
      <c r="M670" t="s">
        <v>145</v>
      </c>
      <c r="O670" t="s">
        <v>5753</v>
      </c>
      <c r="P670" t="s">
        <v>2905</v>
      </c>
      <c r="Q670" t="s">
        <v>2905</v>
      </c>
      <c r="V670">
        <v>202.11500000000001</v>
      </c>
      <c r="W670">
        <v>202.11500000000001</v>
      </c>
      <c r="Y670" t="s">
        <v>5679</v>
      </c>
      <c r="Z670" t="s">
        <v>5687</v>
      </c>
      <c r="AA670" t="s">
        <v>6983</v>
      </c>
      <c r="AB670" t="s">
        <v>6984</v>
      </c>
    </row>
    <row r="671" spans="1:28" hidden="1" x14ac:dyDescent="0.35">
      <c r="A671">
        <v>670</v>
      </c>
      <c r="B671">
        <v>3422.4340000000002</v>
      </c>
      <c r="C671" s="19">
        <v>3422.424</v>
      </c>
      <c r="D671">
        <v>3422.4340000000002</v>
      </c>
      <c r="E671">
        <v>3422.444</v>
      </c>
      <c r="F671">
        <v>0.41597222222222224</v>
      </c>
      <c r="G671" t="s">
        <v>3339</v>
      </c>
      <c r="H671" t="s">
        <v>5677</v>
      </c>
      <c r="I671">
        <v>10</v>
      </c>
      <c r="J671">
        <v>20</v>
      </c>
      <c r="K671">
        <v>11</v>
      </c>
      <c r="L671" t="s">
        <v>145</v>
      </c>
      <c r="M671" t="s">
        <v>145</v>
      </c>
      <c r="O671" t="s">
        <v>5753</v>
      </c>
      <c r="P671" t="s">
        <v>2905</v>
      </c>
      <c r="Q671" t="s">
        <v>2905</v>
      </c>
      <c r="V671">
        <v>202.11500000000001</v>
      </c>
      <c r="W671">
        <v>202.11500000000001</v>
      </c>
      <c r="Y671" t="s">
        <v>5674</v>
      </c>
      <c r="Z671" t="s">
        <v>5687</v>
      </c>
      <c r="AA671" t="s">
        <v>6985</v>
      </c>
      <c r="AB671" t="s">
        <v>6986</v>
      </c>
    </row>
    <row r="672" spans="1:28" hidden="1" x14ac:dyDescent="0.35">
      <c r="A672">
        <v>671</v>
      </c>
      <c r="B672">
        <v>3422.4430000000002</v>
      </c>
      <c r="C672" s="19">
        <v>3422.4290000000001</v>
      </c>
      <c r="D672">
        <v>3422.4430000000002</v>
      </c>
      <c r="E672">
        <v>3422.4560000000001</v>
      </c>
      <c r="F672">
        <v>0.4236111111111111</v>
      </c>
      <c r="G672" t="s">
        <v>3339</v>
      </c>
      <c r="H672" t="s">
        <v>5677</v>
      </c>
      <c r="I672">
        <v>10</v>
      </c>
      <c r="J672">
        <v>27</v>
      </c>
      <c r="K672">
        <v>9</v>
      </c>
      <c r="L672" t="s">
        <v>145</v>
      </c>
      <c r="M672" t="s">
        <v>145</v>
      </c>
      <c r="O672" t="s">
        <v>5753</v>
      </c>
      <c r="P672" t="s">
        <v>2905</v>
      </c>
      <c r="Q672" t="s">
        <v>2905</v>
      </c>
      <c r="V672">
        <v>202.11500000000001</v>
      </c>
      <c r="W672">
        <v>202.11500000000001</v>
      </c>
      <c r="Y672" t="s">
        <v>5674</v>
      </c>
      <c r="Z672" t="s">
        <v>5680</v>
      </c>
      <c r="AA672" t="s">
        <v>6987</v>
      </c>
      <c r="AB672" t="s">
        <v>6988</v>
      </c>
    </row>
    <row r="673" spans="1:29" x14ac:dyDescent="0.35">
      <c r="A673">
        <v>672</v>
      </c>
      <c r="B673">
        <v>3448.942</v>
      </c>
      <c r="C673" s="19">
        <v>3448.9340000000002</v>
      </c>
      <c r="D673">
        <v>3448.942</v>
      </c>
      <c r="E673">
        <v>3448.951</v>
      </c>
      <c r="F673">
        <v>0.25763888888888886</v>
      </c>
      <c r="G673" t="s">
        <v>3290</v>
      </c>
      <c r="H673" t="s">
        <v>5677</v>
      </c>
      <c r="I673">
        <v>12</v>
      </c>
      <c r="J673">
        <v>16</v>
      </c>
      <c r="K673">
        <v>13</v>
      </c>
      <c r="L673" t="s">
        <v>145</v>
      </c>
      <c r="M673" t="s">
        <v>145</v>
      </c>
      <c r="O673" t="s">
        <v>5683</v>
      </c>
      <c r="P673" t="s">
        <v>144</v>
      </c>
      <c r="Q673" t="s">
        <v>144</v>
      </c>
      <c r="V673">
        <v>202.34100000000001</v>
      </c>
      <c r="W673">
        <v>202.34100000000001</v>
      </c>
      <c r="Y673" t="s">
        <v>5679</v>
      </c>
      <c r="Z673" t="s">
        <v>5687</v>
      </c>
      <c r="AA673" t="s">
        <v>6989</v>
      </c>
      <c r="AB673" t="s">
        <v>6990</v>
      </c>
    </row>
    <row r="674" spans="1:29" hidden="1" x14ac:dyDescent="0.35">
      <c r="A674">
        <v>673</v>
      </c>
      <c r="B674">
        <v>3449.826</v>
      </c>
      <c r="C674" s="19">
        <v>3449.819</v>
      </c>
      <c r="D674">
        <v>3449.826</v>
      </c>
      <c r="E674">
        <v>3449.8339999999998</v>
      </c>
      <c r="F674">
        <v>0.38680555555555557</v>
      </c>
      <c r="G674" t="s">
        <v>3339</v>
      </c>
      <c r="H674" t="s">
        <v>5752</v>
      </c>
      <c r="I674">
        <v>17</v>
      </c>
      <c r="J674">
        <v>15</v>
      </c>
      <c r="K674">
        <v>17</v>
      </c>
      <c r="L674" t="s">
        <v>145</v>
      </c>
      <c r="M674" t="s">
        <v>145</v>
      </c>
      <c r="O674" t="s">
        <v>5753</v>
      </c>
      <c r="P674" t="s">
        <v>144</v>
      </c>
      <c r="Q674" t="s">
        <v>144</v>
      </c>
      <c r="V674">
        <v>202.35300000000001</v>
      </c>
      <c r="W674">
        <v>202.35300000000001</v>
      </c>
      <c r="Y674" t="s">
        <v>5679</v>
      </c>
      <c r="Z674" t="s">
        <v>5687</v>
      </c>
      <c r="AA674" t="s">
        <v>6991</v>
      </c>
      <c r="AB674" t="s">
        <v>6992</v>
      </c>
    </row>
    <row r="675" spans="1:29" hidden="1" x14ac:dyDescent="0.35">
      <c r="A675">
        <v>674</v>
      </c>
      <c r="B675">
        <v>3465.0340000000001</v>
      </c>
      <c r="C675" s="19">
        <v>3465.0169999999998</v>
      </c>
      <c r="D675">
        <v>3465.0340000000001</v>
      </c>
      <c r="E675">
        <v>3465.0509999999999</v>
      </c>
      <c r="F675">
        <v>0.49583333333333335</v>
      </c>
      <c r="G675" t="s">
        <v>3339</v>
      </c>
      <c r="H675" t="s">
        <v>5752</v>
      </c>
      <c r="I675">
        <v>10</v>
      </c>
      <c r="J675">
        <v>34</v>
      </c>
      <c r="K675">
        <v>15</v>
      </c>
      <c r="L675" t="s">
        <v>145</v>
      </c>
      <c r="M675" t="s">
        <v>145</v>
      </c>
      <c r="O675" t="s">
        <v>5753</v>
      </c>
      <c r="P675" t="s">
        <v>144</v>
      </c>
      <c r="Q675" t="s">
        <v>144</v>
      </c>
      <c r="V675">
        <v>202.71299999999999</v>
      </c>
      <c r="W675">
        <v>202.71299999999999</v>
      </c>
      <c r="Y675" t="s">
        <v>5679</v>
      </c>
      <c r="Z675" t="s">
        <v>5851</v>
      </c>
      <c r="AA675" t="s">
        <v>6993</v>
      </c>
      <c r="AB675" t="s">
        <v>6994</v>
      </c>
    </row>
    <row r="676" spans="1:29" hidden="1" x14ac:dyDescent="0.35">
      <c r="A676">
        <v>675</v>
      </c>
      <c r="B676">
        <v>3498.4789999999998</v>
      </c>
      <c r="C676" s="19">
        <v>3498.4690000000001</v>
      </c>
      <c r="D676">
        <v>3498.4789999999998</v>
      </c>
      <c r="E676">
        <v>3498.489</v>
      </c>
      <c r="F676">
        <v>0.4152777777777778</v>
      </c>
      <c r="G676" t="s">
        <v>3899</v>
      </c>
      <c r="H676" t="s">
        <v>5672</v>
      </c>
      <c r="J676">
        <v>20</v>
      </c>
      <c r="K676">
        <v>6</v>
      </c>
      <c r="L676" t="s">
        <v>145</v>
      </c>
      <c r="M676" t="s">
        <v>145</v>
      </c>
      <c r="O676" t="s">
        <v>5776</v>
      </c>
      <c r="P676" t="s">
        <v>3348</v>
      </c>
      <c r="V676">
        <v>201.95400000000001</v>
      </c>
      <c r="W676">
        <v>201.95400000000001</v>
      </c>
      <c r="Y676" t="s">
        <v>5674</v>
      </c>
      <c r="Z676" t="s">
        <v>5680</v>
      </c>
      <c r="AA676" t="s">
        <v>6995</v>
      </c>
      <c r="AB676" t="s">
        <v>6996</v>
      </c>
    </row>
    <row r="677" spans="1:29" hidden="1" x14ac:dyDescent="0.35">
      <c r="A677">
        <v>676</v>
      </c>
      <c r="B677">
        <v>3500.7</v>
      </c>
      <c r="C677" s="19">
        <v>3500.6930000000002</v>
      </c>
      <c r="D677">
        <v>3500.7</v>
      </c>
      <c r="E677">
        <v>3500.7069999999999</v>
      </c>
      <c r="F677">
        <v>0.41041666666666665</v>
      </c>
      <c r="G677" t="s">
        <v>3339</v>
      </c>
      <c r="H677" t="s">
        <v>5677</v>
      </c>
      <c r="I677">
        <v>11</v>
      </c>
      <c r="J677">
        <v>14</v>
      </c>
      <c r="K677">
        <v>11</v>
      </c>
      <c r="L677" t="s">
        <v>145</v>
      </c>
      <c r="M677" t="s">
        <v>145</v>
      </c>
      <c r="O677" t="s">
        <v>5762</v>
      </c>
      <c r="P677" t="s">
        <v>144</v>
      </c>
      <c r="Q677" t="s">
        <v>144</v>
      </c>
      <c r="V677">
        <v>202.214</v>
      </c>
      <c r="W677">
        <v>202.214</v>
      </c>
      <c r="Y677" t="s">
        <v>5679</v>
      </c>
      <c r="Z677" t="s">
        <v>5680</v>
      </c>
      <c r="AA677" t="s">
        <v>6997</v>
      </c>
      <c r="AB677" t="s">
        <v>6998</v>
      </c>
    </row>
    <row r="678" spans="1:29" hidden="1" x14ac:dyDescent="0.35">
      <c r="A678">
        <v>677</v>
      </c>
      <c r="B678">
        <v>3500.7179999999998</v>
      </c>
      <c r="C678" s="19">
        <v>3500.7089999999998</v>
      </c>
      <c r="D678">
        <v>3500.7179999999998</v>
      </c>
      <c r="E678">
        <v>3500.7260000000001</v>
      </c>
      <c r="F678">
        <v>0.40208333333333335</v>
      </c>
      <c r="G678" t="s">
        <v>3339</v>
      </c>
      <c r="H678" t="s">
        <v>5677</v>
      </c>
      <c r="I678">
        <v>13</v>
      </c>
      <c r="J678">
        <v>17</v>
      </c>
      <c r="K678">
        <v>24</v>
      </c>
      <c r="L678" t="s">
        <v>145</v>
      </c>
      <c r="M678" t="s">
        <v>145</v>
      </c>
      <c r="O678" t="s">
        <v>5753</v>
      </c>
      <c r="P678" t="s">
        <v>144</v>
      </c>
      <c r="Q678" t="s">
        <v>144</v>
      </c>
      <c r="V678">
        <v>202.214</v>
      </c>
      <c r="W678">
        <v>202.214</v>
      </c>
      <c r="Y678" t="s">
        <v>5679</v>
      </c>
      <c r="Z678" t="s">
        <v>5687</v>
      </c>
      <c r="AA678" t="s">
        <v>6999</v>
      </c>
      <c r="AB678" t="s">
        <v>7000</v>
      </c>
    </row>
    <row r="679" spans="1:29" hidden="1" x14ac:dyDescent="0.35">
      <c r="A679">
        <v>678</v>
      </c>
      <c r="B679">
        <v>3500.7750000000001</v>
      </c>
      <c r="C679" s="19">
        <v>3500.7660000000001</v>
      </c>
      <c r="D679">
        <v>3500.7750000000001</v>
      </c>
      <c r="E679">
        <v>3500.7840000000001</v>
      </c>
      <c r="F679">
        <v>0.40555555555555556</v>
      </c>
      <c r="G679" t="s">
        <v>3339</v>
      </c>
      <c r="H679" t="s">
        <v>5677</v>
      </c>
      <c r="I679">
        <v>12</v>
      </c>
      <c r="J679">
        <v>18</v>
      </c>
      <c r="K679">
        <v>20</v>
      </c>
      <c r="L679" t="s">
        <v>145</v>
      </c>
      <c r="M679" t="s">
        <v>145</v>
      </c>
      <c r="O679" t="s">
        <v>5753</v>
      </c>
      <c r="P679" t="s">
        <v>144</v>
      </c>
      <c r="Q679" t="s">
        <v>144</v>
      </c>
      <c r="V679">
        <v>202.214</v>
      </c>
      <c r="W679">
        <v>202.214</v>
      </c>
      <c r="Y679" t="s">
        <v>5679</v>
      </c>
      <c r="Z679" t="s">
        <v>5687</v>
      </c>
      <c r="AA679" t="s">
        <v>7001</v>
      </c>
      <c r="AB679" t="s">
        <v>7002</v>
      </c>
    </row>
    <row r="680" spans="1:29" hidden="1" x14ac:dyDescent="0.35">
      <c r="A680">
        <v>679</v>
      </c>
      <c r="B680">
        <v>3500.7950000000001</v>
      </c>
      <c r="C680" s="19">
        <v>3500.7840000000001</v>
      </c>
      <c r="D680">
        <v>3500.7950000000001</v>
      </c>
      <c r="E680">
        <v>3500.8049999999998</v>
      </c>
      <c r="F680">
        <v>0.43402777777777779</v>
      </c>
      <c r="G680" t="s">
        <v>3339</v>
      </c>
      <c r="H680" t="s">
        <v>5677</v>
      </c>
      <c r="I680">
        <v>10</v>
      </c>
      <c r="J680">
        <v>20</v>
      </c>
      <c r="K680">
        <v>12</v>
      </c>
      <c r="L680" t="s">
        <v>145</v>
      </c>
      <c r="M680" t="s">
        <v>145</v>
      </c>
      <c r="O680" t="s">
        <v>5762</v>
      </c>
      <c r="P680" t="s">
        <v>144</v>
      </c>
      <c r="Q680" t="s">
        <v>144</v>
      </c>
      <c r="V680">
        <v>202.214</v>
      </c>
      <c r="W680">
        <v>202.214</v>
      </c>
      <c r="Y680" t="s">
        <v>5679</v>
      </c>
      <c r="Z680" t="s">
        <v>5680</v>
      </c>
      <c r="AA680" t="s">
        <v>7003</v>
      </c>
      <c r="AB680" t="s">
        <v>7004</v>
      </c>
    </row>
    <row r="681" spans="1:29" hidden="1" x14ac:dyDescent="0.35">
      <c r="A681">
        <v>680</v>
      </c>
      <c r="B681">
        <v>3500.8670000000002</v>
      </c>
      <c r="C681" s="19">
        <v>3500.857</v>
      </c>
      <c r="D681">
        <v>3500.8670000000002</v>
      </c>
      <c r="E681">
        <v>3500.877</v>
      </c>
      <c r="F681">
        <v>0.39166666666666666</v>
      </c>
      <c r="G681" t="s">
        <v>3339</v>
      </c>
      <c r="H681" t="s">
        <v>5677</v>
      </c>
      <c r="I681">
        <v>10</v>
      </c>
      <c r="J681">
        <v>19</v>
      </c>
      <c r="K681">
        <v>14</v>
      </c>
      <c r="L681" t="s">
        <v>145</v>
      </c>
      <c r="M681" t="s">
        <v>145</v>
      </c>
      <c r="O681" t="s">
        <v>5753</v>
      </c>
      <c r="P681" t="s">
        <v>144</v>
      </c>
      <c r="Q681" t="s">
        <v>144</v>
      </c>
      <c r="V681">
        <v>202.215</v>
      </c>
      <c r="W681">
        <v>202.215</v>
      </c>
      <c r="Y681" t="s">
        <v>5679</v>
      </c>
      <c r="Z681" t="s">
        <v>5687</v>
      </c>
      <c r="AA681" t="s">
        <v>7005</v>
      </c>
      <c r="AB681" t="s">
        <v>7006</v>
      </c>
    </row>
    <row r="682" spans="1:29" hidden="1" x14ac:dyDescent="0.35">
      <c r="A682">
        <v>681</v>
      </c>
      <c r="B682">
        <v>3508.1669999999999</v>
      </c>
      <c r="C682" s="19">
        <v>3508.1619999999998</v>
      </c>
      <c r="D682">
        <v>3508.1669999999999</v>
      </c>
      <c r="E682">
        <v>3508.1729999999998</v>
      </c>
      <c r="F682">
        <v>4.1666666666666664E-2</v>
      </c>
      <c r="G682" t="s">
        <v>3339</v>
      </c>
      <c r="H682" t="s">
        <v>5677</v>
      </c>
      <c r="I682">
        <v>12</v>
      </c>
      <c r="J682">
        <v>12</v>
      </c>
      <c r="K682">
        <v>6</v>
      </c>
      <c r="L682" t="s">
        <v>145</v>
      </c>
      <c r="M682" t="s">
        <v>145</v>
      </c>
      <c r="O682" t="s">
        <v>5762</v>
      </c>
      <c r="P682" t="s">
        <v>144</v>
      </c>
      <c r="Q682" t="s">
        <v>144</v>
      </c>
      <c r="V682">
        <v>202.298</v>
      </c>
      <c r="W682">
        <v>202.298</v>
      </c>
      <c r="Y682" t="s">
        <v>5679</v>
      </c>
      <c r="Z682" t="s">
        <v>5690</v>
      </c>
      <c r="AA682" t="s">
        <v>7007</v>
      </c>
      <c r="AB682" t="s">
        <v>7008</v>
      </c>
    </row>
    <row r="683" spans="1:29" hidden="1" x14ac:dyDescent="0.35">
      <c r="A683">
        <v>682</v>
      </c>
      <c r="B683">
        <v>3508.7040000000002</v>
      </c>
      <c r="C683" s="19">
        <v>3508.6979999999999</v>
      </c>
      <c r="D683">
        <v>3508.7040000000002</v>
      </c>
      <c r="E683">
        <v>3508.7089999999998</v>
      </c>
      <c r="F683">
        <v>0.1451388888888889</v>
      </c>
      <c r="G683" t="s">
        <v>3339</v>
      </c>
      <c r="H683" t="s">
        <v>5677</v>
      </c>
      <c r="I683">
        <v>12</v>
      </c>
      <c r="J683">
        <v>11</v>
      </c>
      <c r="K683">
        <v>15</v>
      </c>
      <c r="L683" t="s">
        <v>145</v>
      </c>
      <c r="M683" t="s">
        <v>145</v>
      </c>
      <c r="O683" t="s">
        <v>5753</v>
      </c>
      <c r="P683" t="s">
        <v>2905</v>
      </c>
      <c r="Q683" t="s">
        <v>2905</v>
      </c>
      <c r="V683">
        <v>202.446</v>
      </c>
      <c r="W683">
        <v>202.446</v>
      </c>
      <c r="Y683" t="s">
        <v>5679</v>
      </c>
      <c r="Z683" t="s">
        <v>5684</v>
      </c>
      <c r="AA683" t="s">
        <v>7009</v>
      </c>
      <c r="AB683" t="s">
        <v>7010</v>
      </c>
    </row>
    <row r="684" spans="1:29" hidden="1" x14ac:dyDescent="0.35">
      <c r="A684">
        <v>683</v>
      </c>
      <c r="B684">
        <v>3508.7489999999998</v>
      </c>
      <c r="C684" s="19">
        <v>3508.741</v>
      </c>
      <c r="D684">
        <v>3508.7489999999998</v>
      </c>
      <c r="E684">
        <v>3508.7570000000001</v>
      </c>
      <c r="F684">
        <v>0.17777777777777778</v>
      </c>
      <c r="G684" t="s">
        <v>3339</v>
      </c>
      <c r="H684" t="s">
        <v>5677</v>
      </c>
      <c r="I684">
        <v>11</v>
      </c>
      <c r="J684">
        <v>16</v>
      </c>
      <c r="K684">
        <v>9</v>
      </c>
      <c r="L684" t="s">
        <v>145</v>
      </c>
      <c r="M684" t="s">
        <v>145</v>
      </c>
      <c r="O684" t="s">
        <v>5762</v>
      </c>
      <c r="P684" t="s">
        <v>2905</v>
      </c>
      <c r="Q684" t="s">
        <v>2905</v>
      </c>
      <c r="V684">
        <v>202.46199999999999</v>
      </c>
      <c r="W684">
        <v>202.46199999999999</v>
      </c>
      <c r="Y684" t="s">
        <v>5679</v>
      </c>
      <c r="Z684" t="s">
        <v>5680</v>
      </c>
      <c r="AA684" t="s">
        <v>7011</v>
      </c>
      <c r="AB684" t="s">
        <v>7012</v>
      </c>
    </row>
    <row r="685" spans="1:29" x14ac:dyDescent="0.35">
      <c r="A685">
        <v>684</v>
      </c>
      <c r="B685">
        <v>3516.819</v>
      </c>
      <c r="C685" s="19">
        <v>3516.8130000000001</v>
      </c>
      <c r="D685">
        <v>3516.819</v>
      </c>
      <c r="E685">
        <v>3516.8249999999998</v>
      </c>
      <c r="F685">
        <v>0.19166666666666668</v>
      </c>
      <c r="G685" t="s">
        <v>3290</v>
      </c>
      <c r="H685" t="s">
        <v>5677</v>
      </c>
      <c r="I685">
        <v>10</v>
      </c>
      <c r="J685">
        <v>12</v>
      </c>
      <c r="K685">
        <v>9</v>
      </c>
      <c r="L685" t="s">
        <v>145</v>
      </c>
      <c r="M685" t="s">
        <v>145</v>
      </c>
      <c r="O685" t="s">
        <v>5678</v>
      </c>
      <c r="P685" t="s">
        <v>2905</v>
      </c>
      <c r="Q685" t="s">
        <v>2905</v>
      </c>
      <c r="V685">
        <v>204.83799999999999</v>
      </c>
      <c r="W685">
        <v>204.83799999999999</v>
      </c>
      <c r="Y685" t="s">
        <v>5679</v>
      </c>
      <c r="Z685" t="s">
        <v>5690</v>
      </c>
      <c r="AA685" t="s">
        <v>7013</v>
      </c>
      <c r="AB685" t="s">
        <v>7014</v>
      </c>
    </row>
    <row r="686" spans="1:29" x14ac:dyDescent="0.35">
      <c r="A686">
        <v>685</v>
      </c>
      <c r="B686">
        <v>3516.8229999999999</v>
      </c>
      <c r="C686" s="19">
        <v>3516.819</v>
      </c>
      <c r="D686">
        <v>3516.8229999999999</v>
      </c>
      <c r="E686">
        <v>3516.8270000000002</v>
      </c>
      <c r="F686">
        <v>0.24722222222222223</v>
      </c>
      <c r="G686" t="s">
        <v>3290</v>
      </c>
      <c r="H686" t="s">
        <v>5677</v>
      </c>
      <c r="I686">
        <v>13</v>
      </c>
      <c r="J686">
        <v>8</v>
      </c>
      <c r="K686">
        <v>13</v>
      </c>
      <c r="L686" t="s">
        <v>145</v>
      </c>
      <c r="M686" t="s">
        <v>145</v>
      </c>
      <c r="O686" t="s">
        <v>5683</v>
      </c>
      <c r="P686" t="s">
        <v>2905</v>
      </c>
      <c r="Q686" t="s">
        <v>2905</v>
      </c>
      <c r="V686">
        <v>204.83799999999999</v>
      </c>
      <c r="W686">
        <v>204.83799999999999</v>
      </c>
      <c r="Y686" t="s">
        <v>5679</v>
      </c>
      <c r="Z686" t="s">
        <v>5684</v>
      </c>
      <c r="AA686" t="s">
        <v>7015</v>
      </c>
      <c r="AB686" t="s">
        <v>7016</v>
      </c>
    </row>
    <row r="687" spans="1:29" x14ac:dyDescent="0.35">
      <c r="A687">
        <v>687</v>
      </c>
      <c r="B687">
        <v>3516.991</v>
      </c>
      <c r="C687" s="19">
        <v>3516.98</v>
      </c>
      <c r="D687">
        <v>3516.991</v>
      </c>
      <c r="E687">
        <v>3517.0030000000002</v>
      </c>
      <c r="F687">
        <v>0.23958333333333334</v>
      </c>
      <c r="G687" t="s">
        <v>3290</v>
      </c>
      <c r="H687" t="s">
        <v>5677</v>
      </c>
      <c r="I687">
        <v>16</v>
      </c>
      <c r="J687">
        <v>23</v>
      </c>
      <c r="K687">
        <v>21</v>
      </c>
      <c r="L687" t="s">
        <v>145</v>
      </c>
      <c r="M687" t="s">
        <v>55</v>
      </c>
      <c r="N687">
        <v>54</v>
      </c>
      <c r="O687" t="s">
        <v>5683</v>
      </c>
      <c r="P687" t="s">
        <v>144</v>
      </c>
      <c r="Q687" t="s">
        <v>144</v>
      </c>
      <c r="V687">
        <v>204.833</v>
      </c>
      <c r="W687">
        <v>204.833</v>
      </c>
      <c r="Y687" t="s">
        <v>5679</v>
      </c>
      <c r="Z687" t="s">
        <v>5684</v>
      </c>
      <c r="AA687" t="s">
        <v>7017</v>
      </c>
      <c r="AB687" t="s">
        <v>7018</v>
      </c>
      <c r="AC687">
        <v>54</v>
      </c>
    </row>
    <row r="688" spans="1:29" hidden="1" x14ac:dyDescent="0.35">
      <c r="A688">
        <v>690</v>
      </c>
      <c r="B688">
        <v>3517.0279999999998</v>
      </c>
      <c r="C688" s="19">
        <v>3516.98</v>
      </c>
      <c r="D688">
        <v>3517.0279999999998</v>
      </c>
      <c r="E688">
        <v>3517.076</v>
      </c>
      <c r="F688">
        <v>0.22847222222222222</v>
      </c>
      <c r="G688" t="s">
        <v>5823</v>
      </c>
      <c r="H688" t="s">
        <v>5677</v>
      </c>
      <c r="I688">
        <v>19</v>
      </c>
      <c r="J688">
        <v>96</v>
      </c>
      <c r="K688">
        <v>141</v>
      </c>
      <c r="L688" t="s">
        <v>55</v>
      </c>
      <c r="M688" t="s">
        <v>145</v>
      </c>
      <c r="N688">
        <v>54</v>
      </c>
      <c r="O688" t="s">
        <v>5683</v>
      </c>
      <c r="P688" t="s">
        <v>144</v>
      </c>
      <c r="Q688" t="s">
        <v>144</v>
      </c>
      <c r="V688">
        <v>204.834</v>
      </c>
      <c r="W688">
        <v>204.834</v>
      </c>
      <c r="Y688" t="s">
        <v>5679</v>
      </c>
      <c r="Z688" t="s">
        <v>5687</v>
      </c>
      <c r="AA688" t="s">
        <v>7019</v>
      </c>
      <c r="AB688" t="s">
        <v>7020</v>
      </c>
      <c r="AC688">
        <v>54</v>
      </c>
    </row>
    <row r="689" spans="1:29" x14ac:dyDescent="0.35">
      <c r="A689">
        <v>686</v>
      </c>
      <c r="B689">
        <v>3516.9870000000001</v>
      </c>
      <c r="C689" s="19">
        <v>3516.9830000000002</v>
      </c>
      <c r="D689">
        <v>3516.9870000000001</v>
      </c>
      <c r="E689">
        <v>3516.9920000000002</v>
      </c>
      <c r="F689">
        <v>0.26319444444444445</v>
      </c>
      <c r="G689" t="s">
        <v>3290</v>
      </c>
      <c r="H689" t="s">
        <v>5677</v>
      </c>
      <c r="I689">
        <v>19</v>
      </c>
      <c r="J689">
        <v>10</v>
      </c>
      <c r="K689">
        <v>19</v>
      </c>
      <c r="L689" t="s">
        <v>145</v>
      </c>
      <c r="M689" t="s">
        <v>55</v>
      </c>
      <c r="N689">
        <v>54</v>
      </c>
      <c r="O689" t="s">
        <v>5678</v>
      </c>
      <c r="P689" t="s">
        <v>144</v>
      </c>
      <c r="Q689" t="s">
        <v>144</v>
      </c>
      <c r="V689">
        <v>204.833</v>
      </c>
      <c r="W689">
        <v>204.833</v>
      </c>
      <c r="Y689" t="s">
        <v>5679</v>
      </c>
      <c r="Z689" t="s">
        <v>5690</v>
      </c>
      <c r="AA689" t="s">
        <v>7021</v>
      </c>
      <c r="AB689" t="s">
        <v>7022</v>
      </c>
      <c r="AC689">
        <v>54</v>
      </c>
    </row>
    <row r="690" spans="1:29" x14ac:dyDescent="0.35">
      <c r="A690">
        <v>688</v>
      </c>
      <c r="B690">
        <v>3517.0140000000001</v>
      </c>
      <c r="C690" s="19">
        <v>3517.0079999999998</v>
      </c>
      <c r="D690">
        <v>3517.0140000000001</v>
      </c>
      <c r="E690">
        <v>3517.02</v>
      </c>
      <c r="F690">
        <v>0.2673611111111111</v>
      </c>
      <c r="G690" t="s">
        <v>3290</v>
      </c>
      <c r="H690" t="s">
        <v>5677</v>
      </c>
      <c r="I690">
        <v>15</v>
      </c>
      <c r="J690">
        <v>12</v>
      </c>
      <c r="K690">
        <v>9</v>
      </c>
      <c r="L690" t="s">
        <v>145</v>
      </c>
      <c r="M690" t="s">
        <v>55</v>
      </c>
      <c r="N690">
        <v>54</v>
      </c>
      <c r="O690" t="s">
        <v>5683</v>
      </c>
      <c r="P690" t="s">
        <v>144</v>
      </c>
      <c r="Q690" t="s">
        <v>144</v>
      </c>
      <c r="V690">
        <v>204.833</v>
      </c>
      <c r="W690">
        <v>204.833</v>
      </c>
      <c r="Y690" t="s">
        <v>5679</v>
      </c>
      <c r="Z690" t="s">
        <v>5684</v>
      </c>
      <c r="AA690" t="s">
        <v>7023</v>
      </c>
      <c r="AB690" t="s">
        <v>7024</v>
      </c>
      <c r="AC690">
        <v>54</v>
      </c>
    </row>
    <row r="691" spans="1:29" x14ac:dyDescent="0.35">
      <c r="A691">
        <v>689</v>
      </c>
      <c r="B691">
        <v>3517.0140000000001</v>
      </c>
      <c r="C691" s="19">
        <v>3517.011</v>
      </c>
      <c r="D691">
        <v>3517.0140000000001</v>
      </c>
      <c r="E691">
        <v>3517.018</v>
      </c>
      <c r="F691">
        <v>0.19166666666666668</v>
      </c>
      <c r="G691" t="s">
        <v>3290</v>
      </c>
      <c r="H691" t="s">
        <v>5677</v>
      </c>
      <c r="I691">
        <v>15</v>
      </c>
      <c r="J691">
        <v>6</v>
      </c>
      <c r="K691">
        <v>14</v>
      </c>
      <c r="L691" t="s">
        <v>145</v>
      </c>
      <c r="M691" t="s">
        <v>55</v>
      </c>
      <c r="N691">
        <v>54</v>
      </c>
      <c r="O691" t="s">
        <v>5683</v>
      </c>
      <c r="P691" t="s">
        <v>144</v>
      </c>
      <c r="Q691" t="s">
        <v>144</v>
      </c>
      <c r="V691">
        <v>204.834</v>
      </c>
      <c r="W691">
        <v>204.834</v>
      </c>
      <c r="Y691" t="s">
        <v>5679</v>
      </c>
      <c r="Z691" t="s">
        <v>5824</v>
      </c>
      <c r="AA691" t="s">
        <v>7025</v>
      </c>
      <c r="AB691" t="s">
        <v>7018</v>
      </c>
      <c r="AC691">
        <v>54</v>
      </c>
    </row>
    <row r="692" spans="1:29" x14ac:dyDescent="0.35">
      <c r="A692">
        <v>691</v>
      </c>
      <c r="B692">
        <v>3517.0509999999999</v>
      </c>
      <c r="C692" s="19">
        <v>3517.047</v>
      </c>
      <c r="D692">
        <v>3517.0509999999999</v>
      </c>
      <c r="E692">
        <v>3517.0549999999998</v>
      </c>
      <c r="F692">
        <v>0.21944444444444444</v>
      </c>
      <c r="G692" t="s">
        <v>3290</v>
      </c>
      <c r="H692" t="s">
        <v>5677</v>
      </c>
      <c r="I692">
        <v>16</v>
      </c>
      <c r="J692">
        <v>8</v>
      </c>
      <c r="K692">
        <v>8</v>
      </c>
      <c r="L692" t="s">
        <v>145</v>
      </c>
      <c r="M692" t="s">
        <v>55</v>
      </c>
      <c r="N692">
        <v>54</v>
      </c>
      <c r="O692" t="s">
        <v>5678</v>
      </c>
      <c r="P692" t="s">
        <v>144</v>
      </c>
      <c r="Q692" t="s">
        <v>144</v>
      </c>
      <c r="V692">
        <v>204.83199999999999</v>
      </c>
      <c r="W692">
        <v>204.83199999999999</v>
      </c>
      <c r="Y692" t="s">
        <v>5679</v>
      </c>
      <c r="Z692" t="s">
        <v>5690</v>
      </c>
      <c r="AA692" t="s">
        <v>7026</v>
      </c>
      <c r="AB692" t="s">
        <v>7027</v>
      </c>
      <c r="AC692">
        <v>54</v>
      </c>
    </row>
    <row r="693" spans="1:29" x14ac:dyDescent="0.35">
      <c r="A693">
        <v>692</v>
      </c>
      <c r="B693">
        <v>3517.07</v>
      </c>
      <c r="C693" s="19">
        <v>3517.0639999999999</v>
      </c>
      <c r="D693">
        <v>3517.07</v>
      </c>
      <c r="E693">
        <v>3517.076</v>
      </c>
      <c r="F693">
        <v>0.24027777777777778</v>
      </c>
      <c r="G693" t="s">
        <v>3290</v>
      </c>
      <c r="H693" t="s">
        <v>5677</v>
      </c>
      <c r="I693">
        <v>16</v>
      </c>
      <c r="J693">
        <v>12</v>
      </c>
      <c r="K693">
        <v>12</v>
      </c>
      <c r="L693" t="s">
        <v>145</v>
      </c>
      <c r="M693" t="s">
        <v>55</v>
      </c>
      <c r="N693">
        <v>54</v>
      </c>
      <c r="O693" t="s">
        <v>5678</v>
      </c>
      <c r="P693" t="s">
        <v>144</v>
      </c>
      <c r="Q693" t="s">
        <v>144</v>
      </c>
      <c r="V693">
        <v>204.83099999999999</v>
      </c>
      <c r="W693">
        <v>204.83099999999999</v>
      </c>
      <c r="Y693" t="s">
        <v>5679</v>
      </c>
      <c r="Z693" t="s">
        <v>5690</v>
      </c>
      <c r="AA693" t="s">
        <v>7028</v>
      </c>
      <c r="AB693" t="s">
        <v>7029</v>
      </c>
      <c r="AC693">
        <v>54</v>
      </c>
    </row>
    <row r="694" spans="1:29" hidden="1" x14ac:dyDescent="0.35">
      <c r="A694">
        <v>693</v>
      </c>
      <c r="B694">
        <v>3518.0059999999999</v>
      </c>
      <c r="C694" s="19">
        <v>3518.0030000000002</v>
      </c>
      <c r="D694">
        <v>3518.0059999999999</v>
      </c>
      <c r="E694">
        <v>3518.01</v>
      </c>
      <c r="F694">
        <v>5.6944444444444443E-2</v>
      </c>
      <c r="G694" t="s">
        <v>3407</v>
      </c>
      <c r="H694" t="s">
        <v>5672</v>
      </c>
      <c r="J694">
        <v>7</v>
      </c>
      <c r="K694">
        <v>13</v>
      </c>
      <c r="L694" t="s">
        <v>145</v>
      </c>
      <c r="M694" t="s">
        <v>145</v>
      </c>
      <c r="O694" t="s">
        <v>5673</v>
      </c>
      <c r="P694" t="s">
        <v>144</v>
      </c>
      <c r="V694">
        <v>204.80500000000001</v>
      </c>
      <c r="W694">
        <v>204.80500000000001</v>
      </c>
      <c r="Y694" t="s">
        <v>5674</v>
      </c>
      <c r="AA694" t="s">
        <v>7030</v>
      </c>
      <c r="AB694" t="s">
        <v>7031</v>
      </c>
    </row>
    <row r="695" spans="1:29" x14ac:dyDescent="0.35">
      <c r="A695">
        <v>694</v>
      </c>
      <c r="B695">
        <v>3518.8620000000001</v>
      </c>
      <c r="C695" s="19">
        <v>3518.8530000000001</v>
      </c>
      <c r="D695">
        <v>3518.8620000000001</v>
      </c>
      <c r="E695">
        <v>3518.8710000000001</v>
      </c>
      <c r="F695">
        <v>0.2326388888888889</v>
      </c>
      <c r="G695" t="s">
        <v>3290</v>
      </c>
      <c r="H695" t="s">
        <v>5677</v>
      </c>
      <c r="I695">
        <v>18</v>
      </c>
      <c r="J695">
        <v>18</v>
      </c>
      <c r="K695">
        <v>15</v>
      </c>
      <c r="L695" t="s">
        <v>145</v>
      </c>
      <c r="M695" t="s">
        <v>55</v>
      </c>
      <c r="N695">
        <v>55</v>
      </c>
      <c r="O695" t="s">
        <v>5683</v>
      </c>
      <c r="P695" t="s">
        <v>2905</v>
      </c>
      <c r="Q695" t="s">
        <v>2905</v>
      </c>
      <c r="V695">
        <v>204.78</v>
      </c>
      <c r="W695">
        <v>204.78</v>
      </c>
      <c r="Y695" t="s">
        <v>5679</v>
      </c>
      <c r="Z695" t="s">
        <v>5687</v>
      </c>
      <c r="AA695" t="s">
        <v>7032</v>
      </c>
      <c r="AB695" t="s">
        <v>7033</v>
      </c>
      <c r="AC695">
        <v>55</v>
      </c>
    </row>
    <row r="696" spans="1:29" hidden="1" x14ac:dyDescent="0.35">
      <c r="A696">
        <v>698</v>
      </c>
      <c r="B696">
        <v>3518.982</v>
      </c>
      <c r="C696" s="19">
        <v>3518.8530000000001</v>
      </c>
      <c r="D696">
        <v>3518.982</v>
      </c>
      <c r="E696">
        <v>3519.1120000000001</v>
      </c>
      <c r="F696">
        <v>0.25069444444444444</v>
      </c>
      <c r="G696" t="s">
        <v>5823</v>
      </c>
      <c r="H696" t="s">
        <v>5677</v>
      </c>
      <c r="I696">
        <v>18</v>
      </c>
      <c r="J696">
        <v>259</v>
      </c>
      <c r="K696">
        <v>78</v>
      </c>
      <c r="L696" t="s">
        <v>55</v>
      </c>
      <c r="M696" t="s">
        <v>145</v>
      </c>
      <c r="N696">
        <v>55</v>
      </c>
      <c r="O696" t="s">
        <v>5683</v>
      </c>
      <c r="P696" t="s">
        <v>2905</v>
      </c>
      <c r="Q696" t="s">
        <v>2905</v>
      </c>
      <c r="V696">
        <v>204.77799999999999</v>
      </c>
      <c r="W696">
        <v>204.77799999999999</v>
      </c>
      <c r="Y696" t="s">
        <v>5679</v>
      </c>
      <c r="Z696" t="s">
        <v>5684</v>
      </c>
      <c r="AA696" t="s">
        <v>7034</v>
      </c>
      <c r="AB696" t="s">
        <v>7035</v>
      </c>
      <c r="AC696">
        <v>55</v>
      </c>
    </row>
    <row r="697" spans="1:29" x14ac:dyDescent="0.35">
      <c r="A697">
        <v>695</v>
      </c>
      <c r="B697">
        <v>3518.9470000000001</v>
      </c>
      <c r="C697" s="19">
        <v>3518.942</v>
      </c>
      <c r="D697">
        <v>3518.9470000000001</v>
      </c>
      <c r="E697">
        <v>3518.9520000000002</v>
      </c>
      <c r="F697">
        <v>0.23819444444444443</v>
      </c>
      <c r="G697" t="s">
        <v>3290</v>
      </c>
      <c r="H697" t="s">
        <v>5677</v>
      </c>
      <c r="I697">
        <v>12</v>
      </c>
      <c r="J697">
        <v>10</v>
      </c>
      <c r="K697">
        <v>21</v>
      </c>
      <c r="L697" t="s">
        <v>145</v>
      </c>
      <c r="M697" t="s">
        <v>55</v>
      </c>
      <c r="N697">
        <v>55</v>
      </c>
      <c r="O697" t="s">
        <v>5683</v>
      </c>
      <c r="P697" t="s">
        <v>2905</v>
      </c>
      <c r="Q697" t="s">
        <v>2905</v>
      </c>
      <c r="V697">
        <v>204.77699999999999</v>
      </c>
      <c r="W697">
        <v>204.77699999999999</v>
      </c>
      <c r="Y697" t="s">
        <v>5679</v>
      </c>
      <c r="Z697" t="s">
        <v>5684</v>
      </c>
      <c r="AA697" t="s">
        <v>7036</v>
      </c>
      <c r="AB697" t="s">
        <v>7037</v>
      </c>
      <c r="AC697">
        <v>55</v>
      </c>
    </row>
    <row r="698" spans="1:29" x14ac:dyDescent="0.35">
      <c r="A698">
        <v>696</v>
      </c>
      <c r="B698">
        <v>3518.9630000000002</v>
      </c>
      <c r="C698" s="19">
        <v>3518.9589999999998</v>
      </c>
      <c r="D698">
        <v>3518.9630000000002</v>
      </c>
      <c r="E698">
        <v>3518.9670000000001</v>
      </c>
      <c r="F698">
        <v>0.24652777777777779</v>
      </c>
      <c r="G698" t="s">
        <v>3290</v>
      </c>
      <c r="H698" t="s">
        <v>5677</v>
      </c>
      <c r="I698">
        <v>15</v>
      </c>
      <c r="J698">
        <v>8</v>
      </c>
      <c r="K698">
        <v>14</v>
      </c>
      <c r="L698" t="s">
        <v>145</v>
      </c>
      <c r="M698" t="s">
        <v>55</v>
      </c>
      <c r="N698">
        <v>55</v>
      </c>
      <c r="O698" t="s">
        <v>5678</v>
      </c>
      <c r="P698" t="s">
        <v>2905</v>
      </c>
      <c r="Q698" t="s">
        <v>2905</v>
      </c>
      <c r="V698">
        <v>204.77699999999999</v>
      </c>
      <c r="W698">
        <v>204.77699999999999</v>
      </c>
      <c r="Y698" t="s">
        <v>5679</v>
      </c>
      <c r="Z698" t="s">
        <v>5680</v>
      </c>
      <c r="AA698" t="s">
        <v>7038</v>
      </c>
      <c r="AB698" t="s">
        <v>7039</v>
      </c>
      <c r="AC698">
        <v>55</v>
      </c>
    </row>
    <row r="699" spans="1:29" x14ac:dyDescent="0.35">
      <c r="A699">
        <v>697</v>
      </c>
      <c r="B699">
        <v>3518.971</v>
      </c>
      <c r="C699" s="19">
        <v>3518.9630000000002</v>
      </c>
      <c r="D699">
        <v>3518.971</v>
      </c>
      <c r="E699">
        <v>3518.9789999999998</v>
      </c>
      <c r="F699">
        <v>0.23472222222222222</v>
      </c>
      <c r="G699" t="s">
        <v>3290</v>
      </c>
      <c r="H699" t="s">
        <v>5677</v>
      </c>
      <c r="I699">
        <v>11</v>
      </c>
      <c r="J699">
        <v>16</v>
      </c>
      <c r="K699">
        <v>12</v>
      </c>
      <c r="L699" t="s">
        <v>145</v>
      </c>
      <c r="M699" t="s">
        <v>55</v>
      </c>
      <c r="N699">
        <v>55</v>
      </c>
      <c r="O699" t="s">
        <v>5683</v>
      </c>
      <c r="P699" t="s">
        <v>2905</v>
      </c>
      <c r="Q699" t="s">
        <v>2905</v>
      </c>
      <c r="V699">
        <v>204.78</v>
      </c>
      <c r="W699">
        <v>204.78</v>
      </c>
      <c r="Y699" t="s">
        <v>5679</v>
      </c>
      <c r="Z699" t="s">
        <v>5824</v>
      </c>
      <c r="AA699" t="s">
        <v>7040</v>
      </c>
      <c r="AB699" t="s">
        <v>7033</v>
      </c>
      <c r="AC699">
        <v>55</v>
      </c>
    </row>
    <row r="700" spans="1:29" x14ac:dyDescent="0.35">
      <c r="A700">
        <v>699</v>
      </c>
      <c r="B700">
        <v>3519.0569999999998</v>
      </c>
      <c r="C700" s="19">
        <v>3519.0509999999999</v>
      </c>
      <c r="D700">
        <v>3519.0569999999998</v>
      </c>
      <c r="E700">
        <v>3519.0619999999999</v>
      </c>
      <c r="F700">
        <v>0.24652777777777779</v>
      </c>
      <c r="G700" t="s">
        <v>3290</v>
      </c>
      <c r="H700" t="s">
        <v>5677</v>
      </c>
      <c r="I700">
        <v>11</v>
      </c>
      <c r="J700">
        <v>11</v>
      </c>
      <c r="K700">
        <v>9</v>
      </c>
      <c r="L700" t="s">
        <v>145</v>
      </c>
      <c r="M700" t="s">
        <v>55</v>
      </c>
      <c r="N700">
        <v>55</v>
      </c>
      <c r="O700" t="s">
        <v>5678</v>
      </c>
      <c r="P700" t="s">
        <v>2905</v>
      </c>
      <c r="Q700" t="s">
        <v>144</v>
      </c>
      <c r="V700">
        <v>204.77500000000001</v>
      </c>
      <c r="W700">
        <v>204.77500000000001</v>
      </c>
      <c r="Y700" t="s">
        <v>5679</v>
      </c>
      <c r="Z700" t="s">
        <v>5690</v>
      </c>
      <c r="AA700" t="s">
        <v>7041</v>
      </c>
      <c r="AB700" t="s">
        <v>7042</v>
      </c>
      <c r="AC700">
        <v>55</v>
      </c>
    </row>
    <row r="701" spans="1:29" x14ac:dyDescent="0.35">
      <c r="A701">
        <v>700</v>
      </c>
      <c r="B701">
        <v>3519.0610000000001</v>
      </c>
      <c r="C701" s="19">
        <v>3519.056</v>
      </c>
      <c r="D701">
        <v>3519.0610000000001</v>
      </c>
      <c r="E701">
        <v>3519.0650000000001</v>
      </c>
      <c r="F701">
        <v>0.27013888888888887</v>
      </c>
      <c r="G701" t="s">
        <v>3290</v>
      </c>
      <c r="H701" t="s">
        <v>5677</v>
      </c>
      <c r="I701">
        <v>11</v>
      </c>
      <c r="J701">
        <v>9</v>
      </c>
      <c r="K701">
        <v>12</v>
      </c>
      <c r="L701" t="s">
        <v>145</v>
      </c>
      <c r="M701" t="s">
        <v>55</v>
      </c>
      <c r="N701">
        <v>55</v>
      </c>
      <c r="O701" t="s">
        <v>5678</v>
      </c>
      <c r="P701" t="s">
        <v>144</v>
      </c>
      <c r="Q701" t="s">
        <v>144</v>
      </c>
      <c r="V701">
        <v>204.77500000000001</v>
      </c>
      <c r="W701">
        <v>204.77500000000001</v>
      </c>
      <c r="Y701" t="s">
        <v>5679</v>
      </c>
      <c r="Z701" t="s">
        <v>5690</v>
      </c>
      <c r="AA701" t="s">
        <v>7043</v>
      </c>
      <c r="AB701" t="s">
        <v>7044</v>
      </c>
      <c r="AC701">
        <v>55</v>
      </c>
    </row>
    <row r="702" spans="1:29" x14ac:dyDescent="0.35">
      <c r="A702">
        <v>701</v>
      </c>
      <c r="B702">
        <v>3519.0810000000001</v>
      </c>
      <c r="C702" s="19">
        <v>3519.0770000000002</v>
      </c>
      <c r="D702">
        <v>3519.0810000000001</v>
      </c>
      <c r="E702">
        <v>3519.0859999999998</v>
      </c>
      <c r="F702">
        <v>0.25</v>
      </c>
      <c r="G702" t="s">
        <v>3290</v>
      </c>
      <c r="H702" t="s">
        <v>5677</v>
      </c>
      <c r="I702">
        <v>14</v>
      </c>
      <c r="J702">
        <v>9</v>
      </c>
      <c r="K702">
        <v>6</v>
      </c>
      <c r="L702" t="s">
        <v>145</v>
      </c>
      <c r="M702" t="s">
        <v>55</v>
      </c>
      <c r="N702">
        <v>55</v>
      </c>
      <c r="O702" t="s">
        <v>5678</v>
      </c>
      <c r="P702" t="s">
        <v>144</v>
      </c>
      <c r="Q702" t="s">
        <v>144</v>
      </c>
      <c r="V702">
        <v>204.774</v>
      </c>
      <c r="W702">
        <v>204.774</v>
      </c>
      <c r="Y702" t="s">
        <v>5679</v>
      </c>
      <c r="Z702" t="s">
        <v>5690</v>
      </c>
      <c r="AA702" t="s">
        <v>7045</v>
      </c>
      <c r="AB702" t="s">
        <v>7046</v>
      </c>
      <c r="AC702">
        <v>55</v>
      </c>
    </row>
    <row r="703" spans="1:29" x14ac:dyDescent="0.35">
      <c r="A703">
        <v>702</v>
      </c>
      <c r="B703">
        <v>3519.1080000000002</v>
      </c>
      <c r="C703" s="19">
        <v>3519.105</v>
      </c>
      <c r="D703">
        <v>3519.1080000000002</v>
      </c>
      <c r="E703">
        <v>3519.1120000000001</v>
      </c>
      <c r="F703">
        <v>0.24652777777777779</v>
      </c>
      <c r="G703" t="s">
        <v>3290</v>
      </c>
      <c r="H703" t="s">
        <v>5677</v>
      </c>
      <c r="I703">
        <v>12</v>
      </c>
      <c r="J703">
        <v>7</v>
      </c>
      <c r="K703">
        <v>8</v>
      </c>
      <c r="L703" t="s">
        <v>145</v>
      </c>
      <c r="M703" t="s">
        <v>55</v>
      </c>
      <c r="N703">
        <v>55</v>
      </c>
      <c r="O703" t="s">
        <v>5678</v>
      </c>
      <c r="P703" t="s">
        <v>144</v>
      </c>
      <c r="Q703" t="s">
        <v>144</v>
      </c>
      <c r="V703">
        <v>204.773</v>
      </c>
      <c r="W703">
        <v>204.773</v>
      </c>
      <c r="Y703" t="s">
        <v>5679</v>
      </c>
      <c r="Z703" t="s">
        <v>5690</v>
      </c>
      <c r="AA703" t="s">
        <v>7047</v>
      </c>
      <c r="AB703" t="s">
        <v>7048</v>
      </c>
      <c r="AC703">
        <v>55</v>
      </c>
    </row>
    <row r="704" spans="1:29" hidden="1" x14ac:dyDescent="0.35">
      <c r="A704">
        <v>703</v>
      </c>
      <c r="B704">
        <v>3519.4969999999998</v>
      </c>
      <c r="C704" s="19">
        <v>3519.4920000000002</v>
      </c>
      <c r="D704">
        <v>3519.4969999999998</v>
      </c>
      <c r="E704">
        <v>3519.502</v>
      </c>
      <c r="F704">
        <v>0.25347222222222221</v>
      </c>
      <c r="G704" t="s">
        <v>5823</v>
      </c>
      <c r="H704" t="s">
        <v>5677</v>
      </c>
      <c r="I704">
        <v>12</v>
      </c>
      <c r="J704">
        <v>10</v>
      </c>
      <c r="K704">
        <v>34</v>
      </c>
      <c r="L704" t="s">
        <v>55</v>
      </c>
      <c r="M704" t="s">
        <v>145</v>
      </c>
      <c r="N704">
        <v>56</v>
      </c>
      <c r="O704" t="s">
        <v>5939</v>
      </c>
      <c r="P704" t="s">
        <v>144</v>
      </c>
      <c r="Q704" t="s">
        <v>144</v>
      </c>
      <c r="V704">
        <v>204.762</v>
      </c>
      <c r="W704">
        <v>204.762</v>
      </c>
      <c r="Y704" t="s">
        <v>5679</v>
      </c>
      <c r="Z704" t="s">
        <v>5684</v>
      </c>
      <c r="AA704" t="s">
        <v>7049</v>
      </c>
      <c r="AB704" t="s">
        <v>7050</v>
      </c>
      <c r="AC704">
        <v>56</v>
      </c>
    </row>
    <row r="705" spans="1:29" x14ac:dyDescent="0.35">
      <c r="A705">
        <v>704</v>
      </c>
      <c r="B705">
        <v>3519.4969999999998</v>
      </c>
      <c r="C705" s="19">
        <v>3519.4920000000002</v>
      </c>
      <c r="D705">
        <v>3519.4969999999998</v>
      </c>
      <c r="E705">
        <v>3519.502</v>
      </c>
      <c r="F705">
        <v>0.24652777777777779</v>
      </c>
      <c r="G705" t="s">
        <v>3290</v>
      </c>
      <c r="H705" t="s">
        <v>5677</v>
      </c>
      <c r="I705">
        <v>12</v>
      </c>
      <c r="J705">
        <v>10</v>
      </c>
      <c r="K705">
        <v>10</v>
      </c>
      <c r="L705" t="s">
        <v>145</v>
      </c>
      <c r="M705" t="s">
        <v>55</v>
      </c>
      <c r="N705">
        <v>56</v>
      </c>
      <c r="O705" t="s">
        <v>5678</v>
      </c>
      <c r="P705" t="s">
        <v>144</v>
      </c>
      <c r="Q705" t="s">
        <v>144</v>
      </c>
      <c r="V705">
        <v>204.762</v>
      </c>
      <c r="W705">
        <v>204.762</v>
      </c>
      <c r="Y705" t="s">
        <v>5679</v>
      </c>
      <c r="Z705" t="s">
        <v>5690</v>
      </c>
      <c r="AA705" t="s">
        <v>7051</v>
      </c>
      <c r="AB705" t="s">
        <v>7050</v>
      </c>
      <c r="AC705">
        <v>56</v>
      </c>
    </row>
    <row r="706" spans="1:29" x14ac:dyDescent="0.35">
      <c r="A706">
        <v>705</v>
      </c>
      <c r="B706">
        <v>3519.4969999999998</v>
      </c>
      <c r="C706" s="19">
        <v>3519.4929999999999</v>
      </c>
      <c r="D706">
        <v>3519.4969999999998</v>
      </c>
      <c r="E706">
        <v>3519.502</v>
      </c>
      <c r="F706">
        <v>0.25972222222222224</v>
      </c>
      <c r="G706" t="s">
        <v>3290</v>
      </c>
      <c r="H706" t="s">
        <v>5677</v>
      </c>
      <c r="I706">
        <v>11</v>
      </c>
      <c r="J706">
        <v>9</v>
      </c>
      <c r="K706">
        <v>12</v>
      </c>
      <c r="L706" t="s">
        <v>145</v>
      </c>
      <c r="M706" t="s">
        <v>55</v>
      </c>
      <c r="N706">
        <v>56</v>
      </c>
      <c r="O706" t="s">
        <v>5678</v>
      </c>
      <c r="P706" t="s">
        <v>144</v>
      </c>
      <c r="Q706" t="s">
        <v>144</v>
      </c>
      <c r="V706">
        <v>204.762</v>
      </c>
      <c r="W706">
        <v>204.762</v>
      </c>
      <c r="Y706" t="s">
        <v>5679</v>
      </c>
      <c r="Z706" t="s">
        <v>5690</v>
      </c>
      <c r="AA706" t="s">
        <v>7052</v>
      </c>
      <c r="AB706" t="s">
        <v>7053</v>
      </c>
      <c r="AC706">
        <v>56</v>
      </c>
    </row>
    <row r="707" spans="1:29" x14ac:dyDescent="0.35">
      <c r="A707">
        <v>706</v>
      </c>
      <c r="B707">
        <v>3519.585</v>
      </c>
      <c r="C707" s="19">
        <v>3519.5790000000002</v>
      </c>
      <c r="D707">
        <v>3519.585</v>
      </c>
      <c r="E707">
        <v>3519.5920000000001</v>
      </c>
      <c r="F707">
        <v>0.24305555555555555</v>
      </c>
      <c r="G707" t="s">
        <v>3290</v>
      </c>
      <c r="H707" t="s">
        <v>5677</v>
      </c>
      <c r="I707">
        <v>14</v>
      </c>
      <c r="J707">
        <v>13</v>
      </c>
      <c r="K707">
        <v>13</v>
      </c>
      <c r="L707" t="s">
        <v>145</v>
      </c>
      <c r="M707" t="s">
        <v>145</v>
      </c>
      <c r="O707" t="s">
        <v>5683</v>
      </c>
      <c r="P707" t="s">
        <v>144</v>
      </c>
      <c r="Q707" t="s">
        <v>144</v>
      </c>
      <c r="V707">
        <v>204.76</v>
      </c>
      <c r="W707">
        <v>204.76</v>
      </c>
      <c r="Y707" t="s">
        <v>5679</v>
      </c>
      <c r="Z707" t="s">
        <v>5687</v>
      </c>
      <c r="AA707" t="s">
        <v>7054</v>
      </c>
      <c r="AB707" t="s">
        <v>7055</v>
      </c>
    </row>
    <row r="708" spans="1:29" x14ac:dyDescent="0.35">
      <c r="A708">
        <v>707</v>
      </c>
      <c r="B708">
        <v>3519.6039999999998</v>
      </c>
      <c r="C708" s="19">
        <v>3519.598</v>
      </c>
      <c r="D708">
        <v>3519.6039999999998</v>
      </c>
      <c r="E708">
        <v>3519.61</v>
      </c>
      <c r="F708">
        <v>0.28749999999999998</v>
      </c>
      <c r="G708" t="s">
        <v>3290</v>
      </c>
      <c r="H708" t="s">
        <v>5677</v>
      </c>
      <c r="I708">
        <v>10</v>
      </c>
      <c r="J708">
        <v>12</v>
      </c>
      <c r="K708">
        <v>14</v>
      </c>
      <c r="L708" t="s">
        <v>145</v>
      </c>
      <c r="M708" t="s">
        <v>145</v>
      </c>
      <c r="O708" t="s">
        <v>5876</v>
      </c>
      <c r="P708" t="s">
        <v>144</v>
      </c>
      <c r="Q708" t="s">
        <v>144</v>
      </c>
      <c r="V708">
        <v>204.75899999999999</v>
      </c>
      <c r="W708">
        <v>204.75899999999999</v>
      </c>
      <c r="Y708" t="s">
        <v>5679</v>
      </c>
      <c r="Z708" t="s">
        <v>5684</v>
      </c>
      <c r="AA708" t="s">
        <v>7056</v>
      </c>
      <c r="AB708" t="s">
        <v>7057</v>
      </c>
    </row>
    <row r="709" spans="1:29" x14ac:dyDescent="0.35">
      <c r="A709">
        <v>708</v>
      </c>
      <c r="B709">
        <v>3519.6970000000001</v>
      </c>
      <c r="C709" s="19">
        <v>3519.6909999999998</v>
      </c>
      <c r="D709">
        <v>3519.6970000000001</v>
      </c>
      <c r="E709">
        <v>3519.7040000000002</v>
      </c>
      <c r="F709">
        <v>0.2590277777777778</v>
      </c>
      <c r="G709" t="s">
        <v>3290</v>
      </c>
      <c r="H709" t="s">
        <v>5677</v>
      </c>
      <c r="I709">
        <v>15</v>
      </c>
      <c r="J709">
        <v>14</v>
      </c>
      <c r="K709">
        <v>10</v>
      </c>
      <c r="L709" t="s">
        <v>145</v>
      </c>
      <c r="M709" t="s">
        <v>55</v>
      </c>
      <c r="N709">
        <v>57</v>
      </c>
      <c r="O709" t="s">
        <v>5678</v>
      </c>
      <c r="P709" t="s">
        <v>144</v>
      </c>
      <c r="Q709" t="s">
        <v>144</v>
      </c>
      <c r="V709">
        <v>204.75700000000001</v>
      </c>
      <c r="W709">
        <v>204.75700000000001</v>
      </c>
      <c r="Y709" t="s">
        <v>5679</v>
      </c>
      <c r="Z709" t="s">
        <v>5680</v>
      </c>
      <c r="AA709" t="s">
        <v>7058</v>
      </c>
      <c r="AB709" t="s">
        <v>7059</v>
      </c>
      <c r="AC709">
        <v>57</v>
      </c>
    </row>
    <row r="710" spans="1:29" hidden="1" x14ac:dyDescent="0.35">
      <c r="A710">
        <v>709</v>
      </c>
      <c r="B710">
        <v>3519.721</v>
      </c>
      <c r="C710" s="19">
        <v>3519.6909999999998</v>
      </c>
      <c r="D710">
        <v>3519.721</v>
      </c>
      <c r="E710">
        <v>3519.752</v>
      </c>
      <c r="F710">
        <v>0.25</v>
      </c>
      <c r="G710" t="s">
        <v>5823</v>
      </c>
      <c r="H710" t="s">
        <v>5677</v>
      </c>
      <c r="I710">
        <v>15</v>
      </c>
      <c r="J710">
        <v>61</v>
      </c>
      <c r="K710">
        <v>41</v>
      </c>
      <c r="L710" t="s">
        <v>55</v>
      </c>
      <c r="M710" t="s">
        <v>145</v>
      </c>
      <c r="N710">
        <v>57</v>
      </c>
      <c r="O710" t="s">
        <v>5683</v>
      </c>
      <c r="P710" t="s">
        <v>144</v>
      </c>
      <c r="Q710" t="s">
        <v>144</v>
      </c>
      <c r="V710">
        <v>204.75700000000001</v>
      </c>
      <c r="W710">
        <v>204.75700000000001</v>
      </c>
      <c r="Y710" t="s">
        <v>5679</v>
      </c>
      <c r="Z710" t="s">
        <v>5824</v>
      </c>
      <c r="AA710" t="s">
        <v>7060</v>
      </c>
      <c r="AB710" t="s">
        <v>7059</v>
      </c>
      <c r="AC710">
        <v>57</v>
      </c>
    </row>
    <row r="711" spans="1:29" x14ac:dyDescent="0.35">
      <c r="A711">
        <v>710</v>
      </c>
      <c r="B711">
        <v>3519.7469999999998</v>
      </c>
      <c r="C711" s="19">
        <v>3519.7420000000002</v>
      </c>
      <c r="D711">
        <v>3519.7469999999998</v>
      </c>
      <c r="E711">
        <v>3519.752</v>
      </c>
      <c r="F711">
        <v>0.24305555555555555</v>
      </c>
      <c r="G711" t="s">
        <v>3290</v>
      </c>
      <c r="H711" t="s">
        <v>5677</v>
      </c>
      <c r="I711">
        <v>12</v>
      </c>
      <c r="J711">
        <v>10</v>
      </c>
      <c r="K711">
        <v>17</v>
      </c>
      <c r="L711" t="s">
        <v>145</v>
      </c>
      <c r="M711" t="s">
        <v>55</v>
      </c>
      <c r="N711">
        <v>57</v>
      </c>
      <c r="O711" t="s">
        <v>5683</v>
      </c>
      <c r="P711" t="s">
        <v>144</v>
      </c>
      <c r="Q711" t="s">
        <v>144</v>
      </c>
      <c r="V711">
        <v>204.755</v>
      </c>
      <c r="W711">
        <v>204.755</v>
      </c>
      <c r="Y711" t="s">
        <v>5679</v>
      </c>
      <c r="Z711" t="s">
        <v>5684</v>
      </c>
      <c r="AA711" t="s">
        <v>7061</v>
      </c>
      <c r="AB711" t="s">
        <v>7062</v>
      </c>
      <c r="AC711">
        <v>57</v>
      </c>
    </row>
    <row r="712" spans="1:29" x14ac:dyDescent="0.35">
      <c r="A712">
        <v>711</v>
      </c>
      <c r="B712">
        <v>3519.9830000000002</v>
      </c>
      <c r="C712" s="19">
        <v>3519.9789999999998</v>
      </c>
      <c r="D712">
        <v>3519.9830000000002</v>
      </c>
      <c r="E712">
        <v>3519.9879999999998</v>
      </c>
      <c r="F712">
        <v>0.25</v>
      </c>
      <c r="G712" t="s">
        <v>3290</v>
      </c>
      <c r="H712" t="s">
        <v>5677</v>
      </c>
      <c r="I712">
        <v>14</v>
      </c>
      <c r="J712">
        <v>10</v>
      </c>
      <c r="K712">
        <v>11</v>
      </c>
      <c r="L712" t="s">
        <v>145</v>
      </c>
      <c r="M712" t="s">
        <v>145</v>
      </c>
      <c r="O712" t="s">
        <v>5678</v>
      </c>
      <c r="P712" t="s">
        <v>144</v>
      </c>
      <c r="Q712" t="s">
        <v>144</v>
      </c>
      <c r="V712">
        <v>204.74799999999999</v>
      </c>
      <c r="W712">
        <v>204.74799999999999</v>
      </c>
      <c r="Y712" t="s">
        <v>5679</v>
      </c>
      <c r="Z712" t="s">
        <v>5690</v>
      </c>
      <c r="AA712" t="s">
        <v>7063</v>
      </c>
      <c r="AB712" t="s">
        <v>7064</v>
      </c>
    </row>
    <row r="713" spans="1:29" x14ac:dyDescent="0.35">
      <c r="A713">
        <v>712</v>
      </c>
      <c r="B713">
        <v>3520.154</v>
      </c>
      <c r="C713" s="19">
        <v>3520.15</v>
      </c>
      <c r="D713">
        <v>3520.154</v>
      </c>
      <c r="E713">
        <v>3520.1579999999999</v>
      </c>
      <c r="F713">
        <v>0.25</v>
      </c>
      <c r="G713" t="s">
        <v>3290</v>
      </c>
      <c r="H713" t="s">
        <v>5677</v>
      </c>
      <c r="I713">
        <v>13</v>
      </c>
      <c r="J713">
        <v>8</v>
      </c>
      <c r="K713">
        <v>9</v>
      </c>
      <c r="L713" t="s">
        <v>145</v>
      </c>
      <c r="M713" t="s">
        <v>55</v>
      </c>
      <c r="N713">
        <v>58</v>
      </c>
      <c r="O713" t="s">
        <v>5678</v>
      </c>
      <c r="P713" t="s">
        <v>144</v>
      </c>
      <c r="Q713" t="s">
        <v>144</v>
      </c>
      <c r="V713">
        <v>204.744</v>
      </c>
      <c r="W713">
        <v>204.744</v>
      </c>
      <c r="Y713" t="s">
        <v>5679</v>
      </c>
      <c r="Z713" t="s">
        <v>5690</v>
      </c>
      <c r="AA713" t="s">
        <v>7065</v>
      </c>
      <c r="AB713" t="s">
        <v>7066</v>
      </c>
      <c r="AC713">
        <v>58</v>
      </c>
    </row>
    <row r="714" spans="1:29" hidden="1" x14ac:dyDescent="0.35">
      <c r="A714">
        <v>716</v>
      </c>
      <c r="B714">
        <v>3520.3290000000002</v>
      </c>
      <c r="C714" s="19">
        <v>3520.15</v>
      </c>
      <c r="D714">
        <v>3520.3290000000002</v>
      </c>
      <c r="E714">
        <v>3520.5070000000001</v>
      </c>
      <c r="F714">
        <v>0.24305555555555555</v>
      </c>
      <c r="G714" t="s">
        <v>5823</v>
      </c>
      <c r="H714" t="s">
        <v>5677</v>
      </c>
      <c r="I714">
        <v>14</v>
      </c>
      <c r="J714">
        <v>357</v>
      </c>
      <c r="K714">
        <v>32</v>
      </c>
      <c r="L714" t="s">
        <v>55</v>
      </c>
      <c r="M714" t="s">
        <v>145</v>
      </c>
      <c r="N714">
        <v>58</v>
      </c>
      <c r="O714" t="s">
        <v>5683</v>
      </c>
      <c r="P714" t="s">
        <v>144</v>
      </c>
      <c r="Q714" t="s">
        <v>144</v>
      </c>
      <c r="V714">
        <v>204.74199999999999</v>
      </c>
      <c r="W714">
        <v>204.74199999999999</v>
      </c>
      <c r="Y714" t="s">
        <v>5679</v>
      </c>
      <c r="Z714" t="s">
        <v>5684</v>
      </c>
      <c r="AA714" t="s">
        <v>7067</v>
      </c>
      <c r="AB714" t="s">
        <v>7068</v>
      </c>
      <c r="AC714">
        <v>58</v>
      </c>
    </row>
    <row r="715" spans="1:29" x14ac:dyDescent="0.35">
      <c r="A715">
        <v>713</v>
      </c>
      <c r="B715">
        <v>3520.2240000000002</v>
      </c>
      <c r="C715" s="19">
        <v>3520.22</v>
      </c>
      <c r="D715">
        <v>3520.2240000000002</v>
      </c>
      <c r="E715">
        <v>3520.2269999999999</v>
      </c>
      <c r="F715">
        <v>0.24583333333333332</v>
      </c>
      <c r="G715" t="s">
        <v>3290</v>
      </c>
      <c r="H715" t="s">
        <v>5677</v>
      </c>
      <c r="I715">
        <v>13</v>
      </c>
      <c r="J715">
        <v>6</v>
      </c>
      <c r="K715">
        <v>14</v>
      </c>
      <c r="L715" t="s">
        <v>145</v>
      </c>
      <c r="M715" t="s">
        <v>55</v>
      </c>
      <c r="N715">
        <v>58</v>
      </c>
      <c r="O715" t="s">
        <v>5683</v>
      </c>
      <c r="P715" t="s">
        <v>144</v>
      </c>
      <c r="Q715" t="s">
        <v>144</v>
      </c>
      <c r="V715">
        <v>204.74</v>
      </c>
      <c r="W715">
        <v>204.74</v>
      </c>
      <c r="Y715" t="s">
        <v>5679</v>
      </c>
      <c r="Z715" t="s">
        <v>5684</v>
      </c>
      <c r="AA715" t="s">
        <v>7069</v>
      </c>
      <c r="AB715" t="s">
        <v>7070</v>
      </c>
      <c r="AC715">
        <v>58</v>
      </c>
    </row>
    <row r="716" spans="1:29" x14ac:dyDescent="0.35">
      <c r="A716">
        <v>714</v>
      </c>
      <c r="B716">
        <v>3520.2689999999998</v>
      </c>
      <c r="C716" s="19">
        <v>3520.2629999999999</v>
      </c>
      <c r="D716">
        <v>3520.2689999999998</v>
      </c>
      <c r="E716">
        <v>3520.2750000000001</v>
      </c>
      <c r="F716">
        <v>0.24652777777777779</v>
      </c>
      <c r="G716" t="s">
        <v>3290</v>
      </c>
      <c r="H716" t="s">
        <v>5677</v>
      </c>
      <c r="I716">
        <v>11</v>
      </c>
      <c r="J716">
        <v>12</v>
      </c>
      <c r="K716">
        <v>16</v>
      </c>
      <c r="L716" t="s">
        <v>145</v>
      </c>
      <c r="M716" t="s">
        <v>55</v>
      </c>
      <c r="N716">
        <v>58</v>
      </c>
      <c r="O716" t="s">
        <v>5683</v>
      </c>
      <c r="P716" t="s">
        <v>144</v>
      </c>
      <c r="Q716" t="s">
        <v>144</v>
      </c>
      <c r="V716">
        <v>204.739</v>
      </c>
      <c r="W716">
        <v>204.739</v>
      </c>
      <c r="Y716" t="s">
        <v>5679</v>
      </c>
      <c r="Z716" t="s">
        <v>5687</v>
      </c>
      <c r="AA716" t="s">
        <v>7071</v>
      </c>
      <c r="AB716" t="s">
        <v>7072</v>
      </c>
      <c r="AC716">
        <v>58</v>
      </c>
    </row>
    <row r="717" spans="1:29" x14ac:dyDescent="0.35">
      <c r="A717">
        <v>715</v>
      </c>
      <c r="B717">
        <v>3520.308</v>
      </c>
      <c r="C717" s="19">
        <v>3520.3009999999999</v>
      </c>
      <c r="D717">
        <v>3520.308</v>
      </c>
      <c r="E717">
        <v>3520.3139999999999</v>
      </c>
      <c r="F717">
        <v>0.24652777777777779</v>
      </c>
      <c r="G717" t="s">
        <v>3290</v>
      </c>
      <c r="H717" t="s">
        <v>5677</v>
      </c>
      <c r="I717">
        <v>14</v>
      </c>
      <c r="J717">
        <v>13</v>
      </c>
      <c r="K717">
        <v>13</v>
      </c>
      <c r="L717" t="s">
        <v>145</v>
      </c>
      <c r="M717" t="s">
        <v>55</v>
      </c>
      <c r="N717">
        <v>58</v>
      </c>
      <c r="O717" t="s">
        <v>5683</v>
      </c>
      <c r="P717" t="s">
        <v>144</v>
      </c>
      <c r="Q717" t="s">
        <v>144</v>
      </c>
      <c r="V717">
        <v>204.744</v>
      </c>
      <c r="W717">
        <v>204.744</v>
      </c>
      <c r="Y717" t="s">
        <v>5679</v>
      </c>
      <c r="Z717" t="s">
        <v>5851</v>
      </c>
      <c r="AA717" t="s">
        <v>7073</v>
      </c>
      <c r="AB717" t="s">
        <v>7072</v>
      </c>
      <c r="AC717">
        <v>58</v>
      </c>
    </row>
    <row r="718" spans="1:29" x14ac:dyDescent="0.35">
      <c r="A718">
        <v>717</v>
      </c>
      <c r="B718">
        <v>3520.3510000000001</v>
      </c>
      <c r="C718" s="19">
        <v>3520.3440000000001</v>
      </c>
      <c r="D718">
        <v>3520.3510000000001</v>
      </c>
      <c r="E718">
        <v>3520.3580000000002</v>
      </c>
      <c r="F718">
        <v>0.23958333333333334</v>
      </c>
      <c r="G718" t="s">
        <v>3290</v>
      </c>
      <c r="H718" t="s">
        <v>5677</v>
      </c>
      <c r="I718">
        <v>11</v>
      </c>
      <c r="J718">
        <v>14</v>
      </c>
      <c r="K718">
        <v>18</v>
      </c>
      <c r="L718" t="s">
        <v>145</v>
      </c>
      <c r="M718" t="s">
        <v>55</v>
      </c>
      <c r="N718">
        <v>58</v>
      </c>
      <c r="O718" t="s">
        <v>5683</v>
      </c>
      <c r="P718" t="s">
        <v>144</v>
      </c>
      <c r="Q718" t="s">
        <v>144</v>
      </c>
      <c r="V718">
        <v>204.738</v>
      </c>
      <c r="W718">
        <v>204.738</v>
      </c>
      <c r="Y718" t="s">
        <v>5679</v>
      </c>
      <c r="Z718" t="s">
        <v>5687</v>
      </c>
      <c r="AA718" t="s">
        <v>7074</v>
      </c>
      <c r="AB718" t="s">
        <v>7075</v>
      </c>
      <c r="AC718">
        <v>58</v>
      </c>
    </row>
    <row r="719" spans="1:29" x14ac:dyDescent="0.35">
      <c r="A719">
        <v>718</v>
      </c>
      <c r="B719">
        <v>3520.4140000000002</v>
      </c>
      <c r="C719" s="19">
        <v>3520.4079999999999</v>
      </c>
      <c r="D719">
        <v>3520.4140000000002</v>
      </c>
      <c r="E719">
        <v>3520.42</v>
      </c>
      <c r="F719">
        <v>0.24930555555555556</v>
      </c>
      <c r="G719" t="s">
        <v>3290</v>
      </c>
      <c r="H719" t="s">
        <v>5677</v>
      </c>
      <c r="I719">
        <v>12</v>
      </c>
      <c r="J719">
        <v>12</v>
      </c>
      <c r="K719">
        <v>10</v>
      </c>
      <c r="L719" t="s">
        <v>145</v>
      </c>
      <c r="M719" t="s">
        <v>55</v>
      </c>
      <c r="N719">
        <v>58</v>
      </c>
      <c r="O719" t="s">
        <v>5678</v>
      </c>
      <c r="P719" t="s">
        <v>144</v>
      </c>
      <c r="Q719" t="s">
        <v>144</v>
      </c>
      <c r="V719">
        <v>204.73599999999999</v>
      </c>
      <c r="W719">
        <v>204.73599999999999</v>
      </c>
      <c r="Y719" t="s">
        <v>5679</v>
      </c>
      <c r="Z719" t="s">
        <v>5690</v>
      </c>
      <c r="AA719" t="s">
        <v>7076</v>
      </c>
      <c r="AB719" t="s">
        <v>7077</v>
      </c>
      <c r="AC719">
        <v>58</v>
      </c>
    </row>
    <row r="720" spans="1:29" x14ac:dyDescent="0.35">
      <c r="A720">
        <v>719</v>
      </c>
      <c r="B720">
        <v>3520.4720000000002</v>
      </c>
      <c r="C720" s="19">
        <v>3520.4569999999999</v>
      </c>
      <c r="D720">
        <v>3520.4720000000002</v>
      </c>
      <c r="E720">
        <v>3520.4870000000001</v>
      </c>
      <c r="F720">
        <v>0.24652777777777779</v>
      </c>
      <c r="G720" t="s">
        <v>3290</v>
      </c>
      <c r="H720" t="s">
        <v>5677</v>
      </c>
      <c r="I720">
        <v>12</v>
      </c>
      <c r="J720">
        <v>30</v>
      </c>
      <c r="K720">
        <v>17</v>
      </c>
      <c r="L720" t="s">
        <v>145</v>
      </c>
      <c r="M720" t="s">
        <v>55</v>
      </c>
      <c r="N720">
        <v>58</v>
      </c>
      <c r="O720" t="s">
        <v>5683</v>
      </c>
      <c r="P720" t="s">
        <v>144</v>
      </c>
      <c r="Q720" t="s">
        <v>144</v>
      </c>
      <c r="V720">
        <v>204.73500000000001</v>
      </c>
      <c r="W720">
        <v>204.73500000000001</v>
      </c>
      <c r="Y720" t="s">
        <v>5679</v>
      </c>
      <c r="Z720" t="s">
        <v>5687</v>
      </c>
      <c r="AA720" t="s">
        <v>7078</v>
      </c>
      <c r="AB720" t="s">
        <v>7079</v>
      </c>
      <c r="AC720">
        <v>58</v>
      </c>
    </row>
    <row r="721" spans="1:29" x14ac:dyDescent="0.35">
      <c r="A721">
        <v>720</v>
      </c>
      <c r="B721">
        <v>3520.4969999999998</v>
      </c>
      <c r="C721" s="19">
        <v>3520.4879999999998</v>
      </c>
      <c r="D721">
        <v>3520.4969999999998</v>
      </c>
      <c r="E721">
        <v>3520.5070000000001</v>
      </c>
      <c r="F721">
        <v>0.24652777777777779</v>
      </c>
      <c r="G721" t="s">
        <v>3290</v>
      </c>
      <c r="H721" t="s">
        <v>5677</v>
      </c>
      <c r="I721">
        <v>13</v>
      </c>
      <c r="J721">
        <v>19</v>
      </c>
      <c r="K721">
        <v>12</v>
      </c>
      <c r="L721" t="s">
        <v>145</v>
      </c>
      <c r="M721" t="s">
        <v>55</v>
      </c>
      <c r="N721">
        <v>58</v>
      </c>
      <c r="O721" t="s">
        <v>5678</v>
      </c>
      <c r="P721" t="s">
        <v>144</v>
      </c>
      <c r="Q721" t="s">
        <v>144</v>
      </c>
      <c r="V721">
        <v>204.73400000000001</v>
      </c>
      <c r="W721">
        <v>204.73400000000001</v>
      </c>
      <c r="Y721" t="s">
        <v>5679</v>
      </c>
      <c r="Z721" t="s">
        <v>5680</v>
      </c>
      <c r="AA721" t="s">
        <v>7080</v>
      </c>
      <c r="AB721" t="s">
        <v>7081</v>
      </c>
      <c r="AC721">
        <v>58</v>
      </c>
    </row>
    <row r="722" spans="1:29" x14ac:dyDescent="0.35">
      <c r="A722">
        <v>721</v>
      </c>
      <c r="B722">
        <v>3520.5340000000001</v>
      </c>
      <c r="C722" s="19">
        <v>3520.53</v>
      </c>
      <c r="D722">
        <v>3520.5340000000001</v>
      </c>
      <c r="E722">
        <v>3520.5369999999998</v>
      </c>
      <c r="F722">
        <v>0.24652777777777779</v>
      </c>
      <c r="G722" t="s">
        <v>3290</v>
      </c>
      <c r="H722" t="s">
        <v>5677</v>
      </c>
      <c r="I722">
        <v>10</v>
      </c>
      <c r="J722">
        <v>7</v>
      </c>
      <c r="K722">
        <v>10</v>
      </c>
      <c r="L722" t="s">
        <v>145</v>
      </c>
      <c r="M722" t="s">
        <v>145</v>
      </c>
      <c r="O722" t="s">
        <v>5859</v>
      </c>
      <c r="P722" t="s">
        <v>144</v>
      </c>
      <c r="Q722" t="s">
        <v>144</v>
      </c>
      <c r="V722">
        <v>204.733</v>
      </c>
      <c r="W722">
        <v>204.733</v>
      </c>
      <c r="Y722" t="s">
        <v>5679</v>
      </c>
      <c r="Z722" t="s">
        <v>5690</v>
      </c>
      <c r="AA722" t="s">
        <v>7082</v>
      </c>
      <c r="AB722" t="s">
        <v>7083</v>
      </c>
    </row>
    <row r="723" spans="1:29" x14ac:dyDescent="0.35">
      <c r="A723">
        <v>722</v>
      </c>
      <c r="B723">
        <v>3520.6019999999999</v>
      </c>
      <c r="C723" s="19">
        <v>3520.5929999999998</v>
      </c>
      <c r="D723">
        <v>3520.6019999999999</v>
      </c>
      <c r="E723">
        <v>3520.6109999999999</v>
      </c>
      <c r="F723">
        <v>0.24652777777777779</v>
      </c>
      <c r="G723" t="s">
        <v>3290</v>
      </c>
      <c r="H723" t="s">
        <v>5677</v>
      </c>
      <c r="I723">
        <v>12</v>
      </c>
      <c r="J723">
        <v>17</v>
      </c>
      <c r="K723">
        <v>11</v>
      </c>
      <c r="L723" t="s">
        <v>145</v>
      </c>
      <c r="M723" t="s">
        <v>145</v>
      </c>
      <c r="O723" t="s">
        <v>5678</v>
      </c>
      <c r="P723" t="s">
        <v>144</v>
      </c>
      <c r="Q723" t="s">
        <v>144</v>
      </c>
      <c r="V723">
        <v>204.73099999999999</v>
      </c>
      <c r="W723">
        <v>204.73099999999999</v>
      </c>
      <c r="Y723" t="s">
        <v>5679</v>
      </c>
      <c r="Z723" t="s">
        <v>5680</v>
      </c>
      <c r="AA723" t="s">
        <v>7084</v>
      </c>
      <c r="AB723" t="s">
        <v>7085</v>
      </c>
    </row>
    <row r="724" spans="1:29" x14ac:dyDescent="0.35">
      <c r="A724">
        <v>723</v>
      </c>
      <c r="B724">
        <v>3520.9549999999999</v>
      </c>
      <c r="C724" s="19">
        <v>3520.951</v>
      </c>
      <c r="D724">
        <v>3520.9549999999999</v>
      </c>
      <c r="E724">
        <v>3520.9589999999998</v>
      </c>
      <c r="F724">
        <v>0.24930555555555556</v>
      </c>
      <c r="G724" t="s">
        <v>3290</v>
      </c>
      <c r="H724" t="s">
        <v>5677</v>
      </c>
      <c r="I724">
        <v>11</v>
      </c>
      <c r="J724">
        <v>9</v>
      </c>
      <c r="K724">
        <v>9</v>
      </c>
      <c r="L724" t="s">
        <v>145</v>
      </c>
      <c r="M724" t="s">
        <v>145</v>
      </c>
      <c r="O724" t="s">
        <v>5678</v>
      </c>
      <c r="P724" t="s">
        <v>144</v>
      </c>
      <c r="Q724" t="s">
        <v>144</v>
      </c>
      <c r="V724">
        <v>204.721</v>
      </c>
      <c r="W724">
        <v>204.721</v>
      </c>
      <c r="Y724" t="s">
        <v>5679</v>
      </c>
      <c r="Z724" t="s">
        <v>5690</v>
      </c>
      <c r="AA724" t="s">
        <v>7086</v>
      </c>
      <c r="AB724" t="s">
        <v>7087</v>
      </c>
    </row>
    <row r="725" spans="1:29" x14ac:dyDescent="0.35">
      <c r="A725">
        <v>724</v>
      </c>
      <c r="B725">
        <v>3521.3820000000001</v>
      </c>
      <c r="C725" s="19">
        <v>3521.377</v>
      </c>
      <c r="D725">
        <v>3521.3820000000001</v>
      </c>
      <c r="E725">
        <v>3521.3870000000002</v>
      </c>
      <c r="F725">
        <v>0.24444444444444444</v>
      </c>
      <c r="G725" t="s">
        <v>3290</v>
      </c>
      <c r="H725" t="s">
        <v>5677</v>
      </c>
      <c r="I725">
        <v>11</v>
      </c>
      <c r="J725">
        <v>10</v>
      </c>
      <c r="K725">
        <v>11</v>
      </c>
      <c r="L725" t="s">
        <v>145</v>
      </c>
      <c r="M725" t="s">
        <v>55</v>
      </c>
      <c r="N725">
        <v>59</v>
      </c>
      <c r="O725" t="s">
        <v>5678</v>
      </c>
      <c r="P725" t="s">
        <v>144</v>
      </c>
      <c r="Q725" t="s">
        <v>144</v>
      </c>
      <c r="V725">
        <v>204.709</v>
      </c>
      <c r="W725">
        <v>204.709</v>
      </c>
      <c r="Y725" t="s">
        <v>5679</v>
      </c>
      <c r="Z725" t="s">
        <v>5690</v>
      </c>
      <c r="AA725" t="s">
        <v>7088</v>
      </c>
      <c r="AB725" t="s">
        <v>7089</v>
      </c>
      <c r="AC725">
        <v>59</v>
      </c>
    </row>
    <row r="726" spans="1:29" hidden="1" x14ac:dyDescent="0.35">
      <c r="A726">
        <v>725</v>
      </c>
      <c r="B726">
        <v>3521.424</v>
      </c>
      <c r="C726" s="19">
        <v>3521.377</v>
      </c>
      <c r="D726">
        <v>3521.424</v>
      </c>
      <c r="E726">
        <v>3521.471</v>
      </c>
      <c r="F726">
        <v>0.23958333333333334</v>
      </c>
      <c r="G726" t="s">
        <v>5823</v>
      </c>
      <c r="H726" t="s">
        <v>5677</v>
      </c>
      <c r="I726">
        <v>11</v>
      </c>
      <c r="J726">
        <v>94</v>
      </c>
      <c r="K726">
        <v>29</v>
      </c>
      <c r="L726" t="s">
        <v>55</v>
      </c>
      <c r="M726" t="s">
        <v>145</v>
      </c>
      <c r="N726">
        <v>59</v>
      </c>
      <c r="O726" t="s">
        <v>5939</v>
      </c>
      <c r="P726" t="s">
        <v>144</v>
      </c>
      <c r="Q726" t="s">
        <v>144</v>
      </c>
      <c r="V726">
        <v>204.709</v>
      </c>
      <c r="W726">
        <v>204.709</v>
      </c>
      <c r="Y726" t="s">
        <v>5679</v>
      </c>
      <c r="Z726" t="s">
        <v>5851</v>
      </c>
      <c r="AA726" t="s">
        <v>7090</v>
      </c>
      <c r="AB726" t="s">
        <v>7091</v>
      </c>
      <c r="AC726">
        <v>59</v>
      </c>
    </row>
    <row r="727" spans="1:29" x14ac:dyDescent="0.35">
      <c r="A727">
        <v>726</v>
      </c>
      <c r="B727">
        <v>3521.4609999999998</v>
      </c>
      <c r="C727" s="19">
        <v>3521.451</v>
      </c>
      <c r="D727">
        <v>3521.4609999999998</v>
      </c>
      <c r="E727">
        <v>3521.471</v>
      </c>
      <c r="F727">
        <v>0.23402777777777778</v>
      </c>
      <c r="G727" t="s">
        <v>3290</v>
      </c>
      <c r="H727" t="s">
        <v>5677</v>
      </c>
      <c r="I727">
        <v>11</v>
      </c>
      <c r="J727">
        <v>20</v>
      </c>
      <c r="K727">
        <v>11</v>
      </c>
      <c r="L727" t="s">
        <v>145</v>
      </c>
      <c r="M727" t="s">
        <v>55</v>
      </c>
      <c r="N727">
        <v>59</v>
      </c>
      <c r="O727" t="s">
        <v>5678</v>
      </c>
      <c r="P727" t="s">
        <v>144</v>
      </c>
      <c r="Q727" t="s">
        <v>144</v>
      </c>
      <c r="V727">
        <v>204.70699999999999</v>
      </c>
      <c r="W727">
        <v>204.70699999999999</v>
      </c>
      <c r="Y727" t="s">
        <v>5679</v>
      </c>
      <c r="Z727" t="s">
        <v>5680</v>
      </c>
      <c r="AA727" t="s">
        <v>7092</v>
      </c>
      <c r="AB727" t="s">
        <v>7091</v>
      </c>
      <c r="AC727">
        <v>59</v>
      </c>
    </row>
    <row r="728" spans="1:29" x14ac:dyDescent="0.35">
      <c r="A728">
        <v>727</v>
      </c>
      <c r="B728">
        <v>3522.1390000000001</v>
      </c>
      <c r="C728" s="19">
        <v>3522.1320000000001</v>
      </c>
      <c r="D728">
        <v>3522.1390000000001</v>
      </c>
      <c r="E728">
        <v>3522.1460000000002</v>
      </c>
      <c r="F728">
        <v>0.21805555555555556</v>
      </c>
      <c r="G728" t="s">
        <v>3290</v>
      </c>
      <c r="H728" t="s">
        <v>5677</v>
      </c>
      <c r="I728">
        <v>10</v>
      </c>
      <c r="J728">
        <v>14</v>
      </c>
      <c r="K728">
        <v>17</v>
      </c>
      <c r="L728" t="s">
        <v>145</v>
      </c>
      <c r="M728" t="s">
        <v>145</v>
      </c>
      <c r="O728" t="s">
        <v>5876</v>
      </c>
      <c r="P728" t="s">
        <v>144</v>
      </c>
      <c r="Q728" t="s">
        <v>144</v>
      </c>
      <c r="V728">
        <v>204.68700000000001</v>
      </c>
      <c r="W728">
        <v>204.68700000000001</v>
      </c>
      <c r="Y728" t="s">
        <v>5679</v>
      </c>
      <c r="Z728" t="s">
        <v>5687</v>
      </c>
      <c r="AA728" t="s">
        <v>7093</v>
      </c>
      <c r="AB728" t="s">
        <v>7094</v>
      </c>
    </row>
  </sheetData>
  <autoFilter ref="A1:AC728" xr:uid="{EFB207CA-34C5-4D18-AEC8-34EE61558F14}">
    <filterColumn colId="6">
      <filters>
        <filter val="MELO-CORR"/>
      </filters>
    </filterColumn>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4376-7824-4FFB-8A04-EE2D35E3063B}">
  <sheetPr codeName="Sheet4">
    <tabColor rgb="FF0070C0"/>
  </sheetPr>
  <dimension ref="A1:K446"/>
  <sheetViews>
    <sheetView workbookViewId="0">
      <selection activeCell="D4" sqref="D4"/>
    </sheetView>
  </sheetViews>
  <sheetFormatPr defaultRowHeight="14.5" x14ac:dyDescent="0.35"/>
  <cols>
    <col min="1" max="1" width="2.7265625" bestFit="1" customWidth="1"/>
    <col min="2" max="2" width="9.26953125" bestFit="1" customWidth="1"/>
    <col min="3" max="3" width="11.7265625" bestFit="1" customWidth="1"/>
    <col min="4" max="4" width="44.54296875" bestFit="1" customWidth="1"/>
    <col min="6" max="6" width="5.26953125" bestFit="1" customWidth="1"/>
    <col min="7" max="7" width="4.81640625" bestFit="1" customWidth="1"/>
    <col min="8" max="8" width="6.81640625" bestFit="1" customWidth="1"/>
    <col min="9" max="9" width="6.26953125" bestFit="1" customWidth="1"/>
    <col min="10" max="10" width="5.453125" bestFit="1" customWidth="1"/>
    <col min="11" max="11" width="5" bestFit="1" customWidth="1"/>
  </cols>
  <sheetData>
    <row r="1" spans="1:11" x14ac:dyDescent="0.35">
      <c r="A1" s="67" t="s">
        <v>0</v>
      </c>
      <c r="B1" s="67" t="s">
        <v>1</v>
      </c>
      <c r="C1" s="67" t="s">
        <v>3</v>
      </c>
      <c r="D1" s="67" t="s">
        <v>10</v>
      </c>
      <c r="E1" s="67" t="s">
        <v>2</v>
      </c>
      <c r="F1" s="67" t="s">
        <v>146</v>
      </c>
      <c r="G1" s="67" t="s">
        <v>12</v>
      </c>
      <c r="H1" s="67" t="s">
        <v>147</v>
      </c>
      <c r="I1" s="67" t="s">
        <v>148</v>
      </c>
      <c r="J1" s="67" t="s">
        <v>149</v>
      </c>
      <c r="K1" s="67" t="s">
        <v>150</v>
      </c>
    </row>
    <row r="2" spans="1:11" x14ac:dyDescent="0.35">
      <c r="A2" s="67">
        <v>1</v>
      </c>
      <c r="B2" s="67">
        <v>-4.766</v>
      </c>
      <c r="C2" s="67" t="s">
        <v>7095</v>
      </c>
      <c r="D2" s="67" t="s">
        <v>7110</v>
      </c>
      <c r="E2" s="67"/>
      <c r="F2" s="67"/>
      <c r="G2" s="67"/>
      <c r="H2" s="67"/>
      <c r="I2" s="67"/>
      <c r="J2" s="67"/>
      <c r="K2" s="67"/>
    </row>
    <row r="3" spans="1:11" x14ac:dyDescent="0.35">
      <c r="A3" s="67">
        <v>2</v>
      </c>
      <c r="B3" s="67">
        <v>-4.6639999999999997</v>
      </c>
      <c r="C3" s="67" t="s">
        <v>7096</v>
      </c>
      <c r="D3" s="67"/>
      <c r="E3" s="67"/>
      <c r="F3" s="67">
        <v>1</v>
      </c>
      <c r="G3" s="67">
        <v>12.7</v>
      </c>
      <c r="H3" s="67">
        <v>273.05</v>
      </c>
      <c r="I3" s="67">
        <v>6.8</v>
      </c>
      <c r="J3" s="67">
        <v>290</v>
      </c>
      <c r="K3" s="67">
        <v>414</v>
      </c>
    </row>
    <row r="4" spans="1:11" x14ac:dyDescent="0.35">
      <c r="A4" s="67">
        <v>3</v>
      </c>
      <c r="B4" s="67">
        <v>-2.1429999999999998</v>
      </c>
      <c r="C4" s="67" t="s">
        <v>7097</v>
      </c>
      <c r="D4" s="67" t="s">
        <v>7111</v>
      </c>
      <c r="E4" s="67"/>
      <c r="F4" s="67"/>
      <c r="G4" s="67"/>
      <c r="H4" s="67"/>
      <c r="I4" s="67"/>
      <c r="J4" s="67"/>
      <c r="K4" s="67"/>
    </row>
    <row r="5" spans="1:11" x14ac:dyDescent="0.35">
      <c r="A5" s="67">
        <v>3</v>
      </c>
      <c r="B5" s="67">
        <v>-0.80300000000000005</v>
      </c>
      <c r="C5" s="67" t="s">
        <v>7098</v>
      </c>
      <c r="D5" s="67" t="s">
        <v>7112</v>
      </c>
      <c r="E5" s="67">
        <v>0.375</v>
      </c>
      <c r="F5" s="67"/>
      <c r="G5" s="67"/>
      <c r="H5" s="67"/>
      <c r="I5" s="67"/>
      <c r="J5" s="67"/>
      <c r="K5" s="67"/>
    </row>
    <row r="6" spans="1:11" x14ac:dyDescent="0.35">
      <c r="A6" s="67">
        <v>3</v>
      </c>
      <c r="B6" s="67">
        <v>-0.80300000000000005</v>
      </c>
      <c r="C6" s="67" t="s">
        <v>7098</v>
      </c>
      <c r="D6" s="67" t="s">
        <v>7112</v>
      </c>
      <c r="E6" s="67">
        <v>0.5</v>
      </c>
      <c r="F6" s="67"/>
      <c r="G6" s="67"/>
      <c r="H6" s="67"/>
      <c r="I6" s="67"/>
      <c r="J6" s="67"/>
      <c r="K6" s="67"/>
    </row>
    <row r="7" spans="1:11" x14ac:dyDescent="0.35">
      <c r="A7" s="67">
        <v>3</v>
      </c>
      <c r="B7" s="67">
        <v>-0.49</v>
      </c>
      <c r="C7" s="67" t="s">
        <v>7096</v>
      </c>
      <c r="D7" s="67" t="s">
        <v>7113</v>
      </c>
      <c r="E7" s="67"/>
      <c r="F7" s="67">
        <v>2</v>
      </c>
      <c r="G7" s="67">
        <v>12.7</v>
      </c>
      <c r="H7" s="67">
        <v>273.10000000000002</v>
      </c>
      <c r="I7" s="67">
        <v>6.8</v>
      </c>
      <c r="J7" s="67">
        <v>290</v>
      </c>
      <c r="K7" s="67">
        <v>414</v>
      </c>
    </row>
    <row r="8" spans="1:11" x14ac:dyDescent="0.35">
      <c r="A8" s="67">
        <v>3</v>
      </c>
      <c r="B8" s="67">
        <v>-0.35</v>
      </c>
      <c r="C8" s="67" t="s">
        <v>7099</v>
      </c>
      <c r="D8" s="67"/>
      <c r="E8" s="67"/>
      <c r="F8" s="67"/>
      <c r="G8" s="67"/>
      <c r="H8" s="67"/>
      <c r="I8" s="67"/>
      <c r="J8" s="67"/>
      <c r="K8" s="67"/>
    </row>
    <row r="9" spans="1:11" x14ac:dyDescent="0.35">
      <c r="A9" s="67">
        <v>3</v>
      </c>
      <c r="B9" s="67">
        <v>0</v>
      </c>
      <c r="C9" s="67" t="s">
        <v>7100</v>
      </c>
      <c r="D9" s="67"/>
      <c r="E9" s="67"/>
      <c r="F9" s="67"/>
      <c r="G9" s="67"/>
      <c r="H9" s="67"/>
      <c r="I9" s="67"/>
      <c r="J9" s="67"/>
      <c r="K9" s="67"/>
    </row>
    <row r="10" spans="1:11" x14ac:dyDescent="0.35">
      <c r="A10" s="67">
        <v>3</v>
      </c>
      <c r="B10" s="67">
        <v>0.45100000000000001</v>
      </c>
      <c r="C10" s="67" t="s">
        <v>7099</v>
      </c>
      <c r="D10" s="67"/>
      <c r="E10" s="67"/>
      <c r="F10" s="67"/>
      <c r="G10" s="67"/>
      <c r="H10" s="67"/>
      <c r="I10" s="67"/>
      <c r="J10" s="67"/>
      <c r="K10" s="67"/>
    </row>
    <row r="11" spans="1:11" x14ac:dyDescent="0.35">
      <c r="A11" s="67">
        <v>3</v>
      </c>
      <c r="B11" s="67">
        <v>0.62</v>
      </c>
      <c r="C11" s="67" t="s">
        <v>7101</v>
      </c>
      <c r="D11" s="67" t="s">
        <v>7114</v>
      </c>
      <c r="E11" s="67"/>
      <c r="F11" s="67">
        <v>3</v>
      </c>
      <c r="G11" s="67">
        <v>9.27</v>
      </c>
      <c r="H11" s="67">
        <v>273.10000000000002</v>
      </c>
      <c r="I11" s="67">
        <v>6.8</v>
      </c>
      <c r="J11" s="67">
        <v>290</v>
      </c>
      <c r="K11" s="67">
        <v>414</v>
      </c>
    </row>
    <row r="12" spans="1:11" x14ac:dyDescent="0.35">
      <c r="A12" s="67">
        <v>3</v>
      </c>
      <c r="B12" s="67">
        <v>0.84699999999999998</v>
      </c>
      <c r="C12" s="67" t="s">
        <v>7098</v>
      </c>
      <c r="D12" s="67" t="s">
        <v>7112</v>
      </c>
      <c r="E12" s="67">
        <v>0.375</v>
      </c>
      <c r="F12" s="67"/>
      <c r="G12" s="67"/>
      <c r="H12" s="67"/>
      <c r="I12" s="67"/>
      <c r="J12" s="67"/>
      <c r="K12" s="67"/>
    </row>
    <row r="13" spans="1:11" x14ac:dyDescent="0.35">
      <c r="A13" s="67">
        <v>3</v>
      </c>
      <c r="B13" s="67">
        <v>1.238</v>
      </c>
      <c r="C13" s="67" t="s">
        <v>7097</v>
      </c>
      <c r="D13" s="67" t="s">
        <v>7111</v>
      </c>
      <c r="E13" s="67"/>
      <c r="F13" s="67"/>
      <c r="G13" s="67"/>
      <c r="H13" s="67"/>
      <c r="I13" s="67"/>
      <c r="J13" s="67"/>
      <c r="K13" s="67"/>
    </row>
    <row r="14" spans="1:11" x14ac:dyDescent="0.35">
      <c r="A14" s="67">
        <v>3</v>
      </c>
      <c r="B14" s="67">
        <v>1.5960000000000001</v>
      </c>
      <c r="C14" s="67" t="s">
        <v>7102</v>
      </c>
      <c r="D14" s="67" t="s">
        <v>7115</v>
      </c>
      <c r="E14" s="67"/>
      <c r="F14" s="67">
        <v>4</v>
      </c>
      <c r="G14" s="67">
        <v>12.7</v>
      </c>
      <c r="H14" s="67">
        <v>273.10000000000002</v>
      </c>
      <c r="I14" s="67">
        <v>6.8</v>
      </c>
      <c r="J14" s="67">
        <v>290</v>
      </c>
      <c r="K14" s="67">
        <v>414</v>
      </c>
    </row>
    <row r="15" spans="1:11" x14ac:dyDescent="0.35">
      <c r="A15" s="67">
        <v>3</v>
      </c>
      <c r="B15" s="67">
        <v>1.8560000000000001</v>
      </c>
      <c r="C15" s="67" t="s">
        <v>7103</v>
      </c>
      <c r="D15" s="67" t="s">
        <v>7116</v>
      </c>
      <c r="E15" s="67">
        <v>0.5</v>
      </c>
      <c r="F15" s="67"/>
      <c r="G15" s="67"/>
      <c r="H15" s="67"/>
      <c r="I15" s="67"/>
      <c r="J15" s="67"/>
      <c r="K15" s="67"/>
    </row>
    <row r="16" spans="1:11" x14ac:dyDescent="0.35">
      <c r="A16" s="67">
        <v>3</v>
      </c>
      <c r="B16" s="67">
        <v>2.1</v>
      </c>
      <c r="C16" s="67" t="s">
        <v>7096</v>
      </c>
      <c r="D16" s="67" t="s">
        <v>7117</v>
      </c>
      <c r="E16" s="67"/>
      <c r="F16" s="67">
        <v>5</v>
      </c>
      <c r="G16" s="67">
        <v>12.7</v>
      </c>
      <c r="H16" s="67">
        <v>273.10000000000002</v>
      </c>
      <c r="I16" s="67">
        <v>6.8</v>
      </c>
      <c r="J16" s="67">
        <v>290</v>
      </c>
      <c r="K16" s="67">
        <v>414</v>
      </c>
    </row>
    <row r="17" spans="1:11" x14ac:dyDescent="0.35">
      <c r="A17" s="67">
        <v>3</v>
      </c>
      <c r="B17" s="67">
        <v>2.282</v>
      </c>
      <c r="C17" s="67" t="s">
        <v>7103</v>
      </c>
      <c r="D17" s="67" t="s">
        <v>7118</v>
      </c>
      <c r="E17" s="67">
        <v>0.125</v>
      </c>
      <c r="F17" s="67"/>
      <c r="G17" s="67"/>
      <c r="H17" s="67"/>
      <c r="I17" s="67"/>
      <c r="J17" s="67"/>
      <c r="K17" s="67"/>
    </row>
    <row r="18" spans="1:11" x14ac:dyDescent="0.35">
      <c r="A18" s="67">
        <v>3</v>
      </c>
      <c r="B18" s="67">
        <v>2.4980000000000002</v>
      </c>
      <c r="C18" s="67" t="s">
        <v>7096</v>
      </c>
      <c r="D18" s="67" t="s">
        <v>7119</v>
      </c>
      <c r="E18" s="67"/>
      <c r="F18" s="67">
        <v>6</v>
      </c>
      <c r="G18" s="67">
        <v>12.7</v>
      </c>
      <c r="H18" s="67">
        <v>273.10000000000002</v>
      </c>
      <c r="I18" s="67">
        <v>6.8</v>
      </c>
      <c r="J18" s="67">
        <v>290</v>
      </c>
      <c r="K18" s="67">
        <v>414</v>
      </c>
    </row>
    <row r="19" spans="1:11" x14ac:dyDescent="0.35">
      <c r="A19" s="67">
        <v>3</v>
      </c>
      <c r="B19" s="67">
        <v>2.7890000000000001</v>
      </c>
      <c r="C19" s="67" t="s">
        <v>7104</v>
      </c>
      <c r="D19" s="67" t="s">
        <v>7120</v>
      </c>
      <c r="E19" s="67"/>
      <c r="F19" s="67"/>
      <c r="G19" s="67"/>
      <c r="H19" s="67"/>
      <c r="I19" s="67"/>
      <c r="J19" s="67"/>
      <c r="K19" s="67"/>
    </row>
    <row r="20" spans="1:11" x14ac:dyDescent="0.35">
      <c r="A20" s="67">
        <v>3</v>
      </c>
      <c r="B20" s="67">
        <v>3.1</v>
      </c>
      <c r="C20" s="67" t="s">
        <v>7101</v>
      </c>
      <c r="D20" s="67" t="s">
        <v>7121</v>
      </c>
      <c r="E20" s="67"/>
      <c r="F20" s="67">
        <v>7</v>
      </c>
      <c r="G20" s="67">
        <v>9.27</v>
      </c>
      <c r="H20" s="67">
        <v>273.10000000000002</v>
      </c>
      <c r="I20" s="67">
        <v>6.8</v>
      </c>
      <c r="J20" s="67">
        <v>290</v>
      </c>
      <c r="K20" s="67">
        <v>414</v>
      </c>
    </row>
    <row r="21" spans="1:11" x14ac:dyDescent="0.35">
      <c r="A21" s="67">
        <v>3</v>
      </c>
      <c r="B21" s="67">
        <v>3.3079999999999998</v>
      </c>
      <c r="C21" s="67" t="s">
        <v>7105</v>
      </c>
      <c r="D21" s="67" t="s">
        <v>7122</v>
      </c>
      <c r="E21" s="67">
        <v>0.5</v>
      </c>
      <c r="F21" s="67"/>
      <c r="G21" s="67"/>
      <c r="H21" s="67"/>
      <c r="I21" s="67"/>
      <c r="J21" s="67"/>
      <c r="K21" s="67"/>
    </row>
    <row r="22" spans="1:11" x14ac:dyDescent="0.35">
      <c r="A22" s="67">
        <v>3</v>
      </c>
      <c r="B22" s="67">
        <v>6.0010000000000003</v>
      </c>
      <c r="C22" s="67" t="s">
        <v>7102</v>
      </c>
      <c r="D22" s="67" t="s">
        <v>7123</v>
      </c>
      <c r="E22" s="67"/>
      <c r="F22" s="67">
        <v>8</v>
      </c>
      <c r="G22" s="67">
        <v>12.7</v>
      </c>
      <c r="H22" s="67">
        <v>273.10000000000002</v>
      </c>
      <c r="I22" s="67">
        <v>6.8</v>
      </c>
      <c r="J22" s="67">
        <v>290</v>
      </c>
      <c r="K22" s="67">
        <v>414</v>
      </c>
    </row>
    <row r="23" spans="1:11" x14ac:dyDescent="0.35">
      <c r="A23" s="67">
        <v>3</v>
      </c>
      <c r="B23" s="67">
        <v>6.3040000000000003</v>
      </c>
      <c r="C23" s="67" t="s">
        <v>7104</v>
      </c>
      <c r="D23" s="67" t="s">
        <v>7124</v>
      </c>
      <c r="E23" s="67"/>
      <c r="F23" s="67"/>
      <c r="G23" s="67"/>
      <c r="H23" s="67"/>
      <c r="I23" s="67"/>
      <c r="J23" s="67"/>
      <c r="K23" s="67"/>
    </row>
    <row r="24" spans="1:11" x14ac:dyDescent="0.35">
      <c r="A24" s="67">
        <v>3</v>
      </c>
      <c r="B24" s="67">
        <v>6.6</v>
      </c>
      <c r="C24" s="67" t="s">
        <v>7101</v>
      </c>
      <c r="D24" s="67" t="s">
        <v>7121</v>
      </c>
      <c r="E24" s="67"/>
      <c r="F24" s="67">
        <v>9</v>
      </c>
      <c r="G24" s="67">
        <v>9.27</v>
      </c>
      <c r="H24" s="67">
        <v>273.10000000000002</v>
      </c>
      <c r="I24" s="67">
        <v>6.8</v>
      </c>
      <c r="J24" s="67">
        <v>290</v>
      </c>
      <c r="K24" s="67">
        <v>414</v>
      </c>
    </row>
    <row r="25" spans="1:11" x14ac:dyDescent="0.35">
      <c r="A25" s="67">
        <v>3</v>
      </c>
      <c r="B25" s="67">
        <v>7.2119999999999997</v>
      </c>
      <c r="C25" s="67" t="s">
        <v>7106</v>
      </c>
      <c r="D25" s="67" t="s">
        <v>7106</v>
      </c>
      <c r="E25" s="67">
        <v>0.5</v>
      </c>
      <c r="F25" s="67"/>
      <c r="G25" s="67"/>
      <c r="H25" s="67"/>
      <c r="I25" s="67"/>
      <c r="J25" s="67"/>
      <c r="K25" s="67"/>
    </row>
    <row r="26" spans="1:11" x14ac:dyDescent="0.35">
      <c r="A26" s="67">
        <v>3</v>
      </c>
      <c r="B26" s="67">
        <v>9.6059999999999999</v>
      </c>
      <c r="C26" s="67" t="s">
        <v>7101</v>
      </c>
      <c r="D26" s="67"/>
      <c r="E26" s="67"/>
      <c r="F26" s="67">
        <v>10</v>
      </c>
      <c r="G26" s="67">
        <v>5.56</v>
      </c>
      <c r="H26" s="67">
        <v>273.10000000000002</v>
      </c>
      <c r="I26" s="67">
        <v>6.8</v>
      </c>
      <c r="J26" s="67">
        <v>290</v>
      </c>
      <c r="K26" s="67">
        <v>414</v>
      </c>
    </row>
    <row r="27" spans="1:11" x14ac:dyDescent="0.35">
      <c r="A27" s="67">
        <v>3</v>
      </c>
      <c r="B27" s="67">
        <v>10.398999999999999</v>
      </c>
      <c r="C27" s="67" t="s">
        <v>7096</v>
      </c>
      <c r="D27" s="67"/>
      <c r="E27" s="67"/>
      <c r="F27" s="67">
        <v>11</v>
      </c>
      <c r="G27" s="67">
        <v>5.56</v>
      </c>
      <c r="H27" s="67">
        <v>273.10000000000002</v>
      </c>
      <c r="I27" s="67">
        <v>6.8</v>
      </c>
      <c r="J27" s="67">
        <v>290</v>
      </c>
      <c r="K27" s="67">
        <v>414</v>
      </c>
    </row>
    <row r="28" spans="1:11" x14ac:dyDescent="0.35">
      <c r="A28" s="67">
        <v>3</v>
      </c>
      <c r="B28" s="67">
        <v>16.399000000000001</v>
      </c>
      <c r="C28" s="67" t="s">
        <v>7096</v>
      </c>
      <c r="D28" s="67"/>
      <c r="E28" s="67"/>
      <c r="F28" s="67">
        <v>12</v>
      </c>
      <c r="G28" s="67">
        <v>5.56</v>
      </c>
      <c r="H28" s="67">
        <v>273.10000000000002</v>
      </c>
      <c r="I28" s="67">
        <v>6.8</v>
      </c>
      <c r="J28" s="67">
        <v>290</v>
      </c>
      <c r="K28" s="67">
        <v>414</v>
      </c>
    </row>
    <row r="29" spans="1:11" x14ac:dyDescent="0.35">
      <c r="A29" s="67">
        <v>3</v>
      </c>
      <c r="B29" s="67">
        <v>25.4</v>
      </c>
      <c r="C29" s="67" t="s">
        <v>7096</v>
      </c>
      <c r="D29" s="67"/>
      <c r="E29" s="67"/>
      <c r="F29" s="67">
        <v>13</v>
      </c>
      <c r="G29" s="67">
        <v>5.56</v>
      </c>
      <c r="H29" s="67">
        <v>273.10000000000002</v>
      </c>
      <c r="I29" s="67">
        <v>6.8</v>
      </c>
      <c r="J29" s="67">
        <v>290</v>
      </c>
      <c r="K29" s="67">
        <v>414</v>
      </c>
    </row>
    <row r="30" spans="1:11" x14ac:dyDescent="0.35">
      <c r="A30" s="67">
        <v>3</v>
      </c>
      <c r="B30" s="67">
        <v>32.901000000000003</v>
      </c>
      <c r="C30" s="67" t="s">
        <v>7096</v>
      </c>
      <c r="D30" s="67"/>
      <c r="E30" s="67"/>
      <c r="F30" s="67">
        <v>14</v>
      </c>
      <c r="G30" s="67">
        <v>5.56</v>
      </c>
      <c r="H30" s="67">
        <v>273.10000000000002</v>
      </c>
      <c r="I30" s="67">
        <v>6.8</v>
      </c>
      <c r="J30" s="67">
        <v>290</v>
      </c>
      <c r="K30" s="67">
        <v>414</v>
      </c>
    </row>
    <row r="31" spans="1:11" x14ac:dyDescent="0.35">
      <c r="A31" s="67">
        <v>3</v>
      </c>
      <c r="B31" s="67">
        <v>42.1</v>
      </c>
      <c r="C31" s="67" t="s">
        <v>7096</v>
      </c>
      <c r="D31" s="67"/>
      <c r="E31" s="67"/>
      <c r="F31" s="67">
        <v>15</v>
      </c>
      <c r="G31" s="67">
        <v>5.56</v>
      </c>
      <c r="H31" s="67">
        <v>273.10000000000002</v>
      </c>
      <c r="I31" s="67">
        <v>6.8</v>
      </c>
      <c r="J31" s="67">
        <v>290</v>
      </c>
      <c r="K31" s="67">
        <v>414</v>
      </c>
    </row>
    <row r="32" spans="1:11" x14ac:dyDescent="0.35">
      <c r="A32" s="67">
        <v>3</v>
      </c>
      <c r="B32" s="67">
        <v>49.3</v>
      </c>
      <c r="C32" s="67" t="s">
        <v>7096</v>
      </c>
      <c r="D32" s="67"/>
      <c r="E32" s="67"/>
      <c r="F32" s="67">
        <v>16</v>
      </c>
      <c r="G32" s="67">
        <v>5.56</v>
      </c>
      <c r="H32" s="67">
        <v>273.10000000000002</v>
      </c>
      <c r="I32" s="67">
        <v>6.8</v>
      </c>
      <c r="J32" s="67">
        <v>290</v>
      </c>
      <c r="K32" s="67">
        <v>414</v>
      </c>
    </row>
    <row r="33" spans="1:11" x14ac:dyDescent="0.35">
      <c r="A33" s="67">
        <v>3</v>
      </c>
      <c r="B33" s="67">
        <v>57.5</v>
      </c>
      <c r="C33" s="67" t="s">
        <v>7096</v>
      </c>
      <c r="D33" s="67"/>
      <c r="E33" s="67"/>
      <c r="F33" s="67">
        <v>17</v>
      </c>
      <c r="G33" s="67">
        <v>5.56</v>
      </c>
      <c r="H33" s="67">
        <v>273.10000000000002</v>
      </c>
      <c r="I33" s="67">
        <v>6.8</v>
      </c>
      <c r="J33" s="67">
        <v>290</v>
      </c>
      <c r="K33" s="67">
        <v>414</v>
      </c>
    </row>
    <row r="34" spans="1:11" x14ac:dyDescent="0.35">
      <c r="A34" s="67">
        <v>3</v>
      </c>
      <c r="B34" s="67">
        <v>64.698999999999998</v>
      </c>
      <c r="C34" s="67" t="s">
        <v>7096</v>
      </c>
      <c r="D34" s="67"/>
      <c r="E34" s="67"/>
      <c r="F34" s="67">
        <v>18</v>
      </c>
      <c r="G34" s="67">
        <v>5.56</v>
      </c>
      <c r="H34" s="67">
        <v>273.10000000000002</v>
      </c>
      <c r="I34" s="67">
        <v>6.8</v>
      </c>
      <c r="J34" s="67">
        <v>290</v>
      </c>
      <c r="K34" s="67">
        <v>414</v>
      </c>
    </row>
    <row r="35" spans="1:11" x14ac:dyDescent="0.35">
      <c r="A35" s="67">
        <v>3</v>
      </c>
      <c r="B35" s="67">
        <v>71.998999999999995</v>
      </c>
      <c r="C35" s="67" t="s">
        <v>7096</v>
      </c>
      <c r="D35" s="67"/>
      <c r="E35" s="67"/>
      <c r="F35" s="67">
        <v>19</v>
      </c>
      <c r="G35" s="67">
        <v>5.56</v>
      </c>
      <c r="H35" s="67">
        <v>273.10000000000002</v>
      </c>
      <c r="I35" s="67">
        <v>6.8</v>
      </c>
      <c r="J35" s="67">
        <v>290</v>
      </c>
      <c r="K35" s="67">
        <v>414</v>
      </c>
    </row>
    <row r="36" spans="1:11" x14ac:dyDescent="0.35">
      <c r="A36" s="67">
        <v>3</v>
      </c>
      <c r="B36" s="67">
        <v>80.2</v>
      </c>
      <c r="C36" s="67" t="s">
        <v>7096</v>
      </c>
      <c r="D36" s="67"/>
      <c r="E36" s="67"/>
      <c r="F36" s="67">
        <v>20</v>
      </c>
      <c r="G36" s="67">
        <v>5.56</v>
      </c>
      <c r="H36" s="67">
        <v>273.10000000000002</v>
      </c>
      <c r="I36" s="67">
        <v>6.8</v>
      </c>
      <c r="J36" s="67">
        <v>290</v>
      </c>
      <c r="K36" s="67">
        <v>414</v>
      </c>
    </row>
    <row r="37" spans="1:11" x14ac:dyDescent="0.35">
      <c r="A37" s="67">
        <v>3</v>
      </c>
      <c r="B37" s="67">
        <v>87.1</v>
      </c>
      <c r="C37" s="67" t="s">
        <v>7096</v>
      </c>
      <c r="D37" s="67"/>
      <c r="E37" s="67"/>
      <c r="F37" s="67">
        <v>21</v>
      </c>
      <c r="G37" s="67">
        <v>5.56</v>
      </c>
      <c r="H37" s="67">
        <v>273.10000000000002</v>
      </c>
      <c r="I37" s="67">
        <v>6.8</v>
      </c>
      <c r="J37" s="67">
        <v>290</v>
      </c>
      <c r="K37" s="67">
        <v>414</v>
      </c>
    </row>
    <row r="38" spans="1:11" x14ac:dyDescent="0.35">
      <c r="A38" s="67">
        <v>3</v>
      </c>
      <c r="B38" s="67">
        <v>94.8</v>
      </c>
      <c r="C38" s="67" t="s">
        <v>7096</v>
      </c>
      <c r="D38" s="67"/>
      <c r="E38" s="67"/>
      <c r="F38" s="67">
        <v>22</v>
      </c>
      <c r="G38" s="67">
        <v>5.56</v>
      </c>
      <c r="H38" s="67">
        <v>273.10000000000002</v>
      </c>
      <c r="I38" s="67">
        <v>6.8</v>
      </c>
      <c r="J38" s="67">
        <v>290</v>
      </c>
      <c r="K38" s="67">
        <v>414</v>
      </c>
    </row>
    <row r="39" spans="1:11" x14ac:dyDescent="0.35">
      <c r="A39" s="67">
        <v>3</v>
      </c>
      <c r="B39" s="67">
        <v>102.6</v>
      </c>
      <c r="C39" s="67" t="s">
        <v>7096</v>
      </c>
      <c r="D39" s="67"/>
      <c r="E39" s="67"/>
      <c r="F39" s="67">
        <v>23</v>
      </c>
      <c r="G39" s="67">
        <v>5.56</v>
      </c>
      <c r="H39" s="67">
        <v>273.10000000000002</v>
      </c>
      <c r="I39" s="67">
        <v>6.8</v>
      </c>
      <c r="J39" s="67">
        <v>290</v>
      </c>
      <c r="K39" s="67">
        <v>414</v>
      </c>
    </row>
    <row r="40" spans="1:11" x14ac:dyDescent="0.35">
      <c r="A40" s="67">
        <v>3</v>
      </c>
      <c r="B40" s="67">
        <v>111.5</v>
      </c>
      <c r="C40" s="67" t="s">
        <v>7096</v>
      </c>
      <c r="D40" s="67"/>
      <c r="E40" s="67"/>
      <c r="F40" s="67">
        <v>24</v>
      </c>
      <c r="G40" s="67">
        <v>5.56</v>
      </c>
      <c r="H40" s="67">
        <v>273.10000000000002</v>
      </c>
      <c r="I40" s="67">
        <v>6.8</v>
      </c>
      <c r="J40" s="67">
        <v>290</v>
      </c>
      <c r="K40" s="67">
        <v>414</v>
      </c>
    </row>
    <row r="41" spans="1:11" x14ac:dyDescent="0.35">
      <c r="A41" s="67">
        <v>3</v>
      </c>
      <c r="B41" s="67">
        <v>120.8</v>
      </c>
      <c r="C41" s="67" t="s">
        <v>7096</v>
      </c>
      <c r="D41" s="67"/>
      <c r="E41" s="67"/>
      <c r="F41" s="67">
        <v>25</v>
      </c>
      <c r="G41" s="67">
        <v>5.56</v>
      </c>
      <c r="H41" s="67">
        <v>273.10000000000002</v>
      </c>
      <c r="I41" s="67">
        <v>6.8</v>
      </c>
      <c r="J41" s="67">
        <v>290</v>
      </c>
      <c r="K41" s="67">
        <v>414</v>
      </c>
    </row>
    <row r="42" spans="1:11" x14ac:dyDescent="0.35">
      <c r="A42" s="67">
        <v>3</v>
      </c>
      <c r="B42" s="67">
        <v>127.9</v>
      </c>
      <c r="C42" s="67" t="s">
        <v>7096</v>
      </c>
      <c r="D42" s="67"/>
      <c r="E42" s="67"/>
      <c r="F42" s="67">
        <v>26</v>
      </c>
      <c r="G42" s="67">
        <v>5.56</v>
      </c>
      <c r="H42" s="67">
        <v>273.10000000000002</v>
      </c>
      <c r="I42" s="67">
        <v>6.8</v>
      </c>
      <c r="J42" s="67">
        <v>290</v>
      </c>
      <c r="K42" s="67">
        <v>414</v>
      </c>
    </row>
    <row r="43" spans="1:11" x14ac:dyDescent="0.35">
      <c r="A43" s="67">
        <v>3</v>
      </c>
      <c r="B43" s="67">
        <v>137</v>
      </c>
      <c r="C43" s="67" t="s">
        <v>7096</v>
      </c>
      <c r="D43" s="67"/>
      <c r="E43" s="67"/>
      <c r="F43" s="67">
        <v>27</v>
      </c>
      <c r="G43" s="67">
        <v>5.56</v>
      </c>
      <c r="H43" s="67">
        <v>273.10000000000002</v>
      </c>
      <c r="I43" s="67">
        <v>6.8</v>
      </c>
      <c r="J43" s="67">
        <v>290</v>
      </c>
      <c r="K43" s="67">
        <v>414</v>
      </c>
    </row>
    <row r="44" spans="1:11" x14ac:dyDescent="0.35">
      <c r="A44" s="67">
        <v>3</v>
      </c>
      <c r="B44" s="67">
        <v>146.1</v>
      </c>
      <c r="C44" s="67" t="s">
        <v>7096</v>
      </c>
      <c r="D44" s="67"/>
      <c r="E44" s="67"/>
      <c r="F44" s="67">
        <v>28</v>
      </c>
      <c r="G44" s="67">
        <v>5.56</v>
      </c>
      <c r="H44" s="67">
        <v>273.10000000000002</v>
      </c>
      <c r="I44" s="67">
        <v>6.8</v>
      </c>
      <c r="J44" s="67">
        <v>290</v>
      </c>
      <c r="K44" s="67">
        <v>414</v>
      </c>
    </row>
    <row r="45" spans="1:11" x14ac:dyDescent="0.35">
      <c r="A45" s="67">
        <v>3</v>
      </c>
      <c r="B45" s="67">
        <v>155.80000000000001</v>
      </c>
      <c r="C45" s="67" t="s">
        <v>7096</v>
      </c>
      <c r="D45" s="67"/>
      <c r="E45" s="67"/>
      <c r="F45" s="67">
        <v>29</v>
      </c>
      <c r="G45" s="67">
        <v>5.56</v>
      </c>
      <c r="H45" s="67">
        <v>273.10000000000002</v>
      </c>
      <c r="I45" s="67">
        <v>6.8</v>
      </c>
      <c r="J45" s="67">
        <v>290</v>
      </c>
      <c r="K45" s="67">
        <v>414</v>
      </c>
    </row>
    <row r="46" spans="1:11" x14ac:dyDescent="0.35">
      <c r="A46" s="67">
        <v>3</v>
      </c>
      <c r="B46" s="67">
        <v>165.7</v>
      </c>
      <c r="C46" s="67" t="s">
        <v>7096</v>
      </c>
      <c r="D46" s="67"/>
      <c r="E46" s="67"/>
      <c r="F46" s="67">
        <v>30</v>
      </c>
      <c r="G46" s="67">
        <v>5.56</v>
      </c>
      <c r="H46" s="67">
        <v>273.10000000000002</v>
      </c>
      <c r="I46" s="67">
        <v>6.8</v>
      </c>
      <c r="J46" s="67">
        <v>290</v>
      </c>
      <c r="K46" s="67">
        <v>414</v>
      </c>
    </row>
    <row r="47" spans="1:11" x14ac:dyDescent="0.35">
      <c r="A47" s="67">
        <v>3</v>
      </c>
      <c r="B47" s="67">
        <v>176.2</v>
      </c>
      <c r="C47" s="67" t="s">
        <v>7096</v>
      </c>
      <c r="D47" s="67"/>
      <c r="E47" s="67"/>
      <c r="F47" s="67">
        <v>31</v>
      </c>
      <c r="G47" s="67">
        <v>5.56</v>
      </c>
      <c r="H47" s="67">
        <v>273.10000000000002</v>
      </c>
      <c r="I47" s="67">
        <v>6.8</v>
      </c>
      <c r="J47" s="67">
        <v>290</v>
      </c>
      <c r="K47" s="67">
        <v>414</v>
      </c>
    </row>
    <row r="48" spans="1:11" x14ac:dyDescent="0.35">
      <c r="A48" s="67">
        <v>3</v>
      </c>
      <c r="B48" s="67">
        <v>185.9</v>
      </c>
      <c r="C48" s="67" t="s">
        <v>7096</v>
      </c>
      <c r="D48" s="67"/>
      <c r="E48" s="67"/>
      <c r="F48" s="67">
        <v>32</v>
      </c>
      <c r="G48" s="67">
        <v>5.56</v>
      </c>
      <c r="H48" s="67">
        <v>273.10000000000002</v>
      </c>
      <c r="I48" s="67">
        <v>6.8</v>
      </c>
      <c r="J48" s="67">
        <v>290</v>
      </c>
      <c r="K48" s="67">
        <v>414</v>
      </c>
    </row>
    <row r="49" spans="1:11" x14ac:dyDescent="0.35">
      <c r="A49" s="67">
        <v>3</v>
      </c>
      <c r="B49" s="67">
        <v>195.2</v>
      </c>
      <c r="C49" s="67" t="s">
        <v>7096</v>
      </c>
      <c r="D49" s="67"/>
      <c r="E49" s="67"/>
      <c r="F49" s="67">
        <v>33</v>
      </c>
      <c r="G49" s="67">
        <v>5.56</v>
      </c>
      <c r="H49" s="67">
        <v>273.10000000000002</v>
      </c>
      <c r="I49" s="67">
        <v>6.8</v>
      </c>
      <c r="J49" s="67">
        <v>290</v>
      </c>
      <c r="K49" s="67">
        <v>414</v>
      </c>
    </row>
    <row r="50" spans="1:11" x14ac:dyDescent="0.35">
      <c r="A50" s="67">
        <v>3</v>
      </c>
      <c r="B50" s="67">
        <v>204.1</v>
      </c>
      <c r="C50" s="67" t="s">
        <v>7096</v>
      </c>
      <c r="D50" s="67"/>
      <c r="E50" s="67"/>
      <c r="F50" s="67">
        <v>34</v>
      </c>
      <c r="G50" s="67">
        <v>5.56</v>
      </c>
      <c r="H50" s="67">
        <v>273.10000000000002</v>
      </c>
      <c r="I50" s="67">
        <v>6.8</v>
      </c>
      <c r="J50" s="67">
        <v>290</v>
      </c>
      <c r="K50" s="67">
        <v>414</v>
      </c>
    </row>
    <row r="51" spans="1:11" x14ac:dyDescent="0.35">
      <c r="A51" s="67">
        <v>3</v>
      </c>
      <c r="B51" s="67">
        <v>212.8</v>
      </c>
      <c r="C51" s="67" t="s">
        <v>7096</v>
      </c>
      <c r="D51" s="67"/>
      <c r="E51" s="67"/>
      <c r="F51" s="67">
        <v>35</v>
      </c>
      <c r="G51" s="67">
        <v>5.56</v>
      </c>
      <c r="H51" s="67">
        <v>273.10000000000002</v>
      </c>
      <c r="I51" s="67">
        <v>6.8</v>
      </c>
      <c r="J51" s="67">
        <v>290</v>
      </c>
      <c r="K51" s="67">
        <v>414</v>
      </c>
    </row>
    <row r="52" spans="1:11" x14ac:dyDescent="0.35">
      <c r="A52" s="67">
        <v>3</v>
      </c>
      <c r="B52" s="67">
        <v>221.4</v>
      </c>
      <c r="C52" s="67" t="s">
        <v>7096</v>
      </c>
      <c r="D52" s="67"/>
      <c r="E52" s="67"/>
      <c r="F52" s="67">
        <v>36</v>
      </c>
      <c r="G52" s="67">
        <v>5.56</v>
      </c>
      <c r="H52" s="67">
        <v>273.10000000000002</v>
      </c>
      <c r="I52" s="67">
        <v>6.8</v>
      </c>
      <c r="J52" s="67">
        <v>290</v>
      </c>
      <c r="K52" s="67">
        <v>414</v>
      </c>
    </row>
    <row r="53" spans="1:11" x14ac:dyDescent="0.35">
      <c r="A53" s="67">
        <v>3</v>
      </c>
      <c r="B53" s="67">
        <v>230.5</v>
      </c>
      <c r="C53" s="67" t="s">
        <v>7096</v>
      </c>
      <c r="D53" s="67"/>
      <c r="E53" s="67"/>
      <c r="F53" s="67">
        <v>37</v>
      </c>
      <c r="G53" s="67">
        <v>5.56</v>
      </c>
      <c r="H53" s="67">
        <v>273.10000000000002</v>
      </c>
      <c r="I53" s="67">
        <v>6.8</v>
      </c>
      <c r="J53" s="67">
        <v>290</v>
      </c>
      <c r="K53" s="67">
        <v>414</v>
      </c>
    </row>
    <row r="54" spans="1:11" x14ac:dyDescent="0.35">
      <c r="A54" s="67">
        <v>3</v>
      </c>
      <c r="B54" s="67">
        <v>239.1</v>
      </c>
      <c r="C54" s="67" t="s">
        <v>7096</v>
      </c>
      <c r="D54" s="67"/>
      <c r="E54" s="67"/>
      <c r="F54" s="67">
        <v>38</v>
      </c>
      <c r="G54" s="67">
        <v>5.56</v>
      </c>
      <c r="H54" s="67">
        <v>273.10000000000002</v>
      </c>
      <c r="I54" s="67">
        <v>6.8</v>
      </c>
      <c r="J54" s="67">
        <v>290</v>
      </c>
      <c r="K54" s="67">
        <v>414</v>
      </c>
    </row>
    <row r="55" spans="1:11" x14ac:dyDescent="0.35">
      <c r="A55" s="67">
        <v>3</v>
      </c>
      <c r="B55" s="67">
        <v>245.90100000000001</v>
      </c>
      <c r="C55" s="67" t="s">
        <v>7096</v>
      </c>
      <c r="D55" s="67"/>
      <c r="E55" s="67"/>
      <c r="F55" s="67">
        <v>39</v>
      </c>
      <c r="G55" s="67">
        <v>5.56</v>
      </c>
      <c r="H55" s="67">
        <v>273.10000000000002</v>
      </c>
      <c r="I55" s="67">
        <v>6.8</v>
      </c>
      <c r="J55" s="67">
        <v>290</v>
      </c>
      <c r="K55" s="67">
        <v>414</v>
      </c>
    </row>
    <row r="56" spans="1:11" x14ac:dyDescent="0.35">
      <c r="A56" s="67">
        <v>3</v>
      </c>
      <c r="B56" s="67">
        <v>255.70099999999999</v>
      </c>
      <c r="C56" s="67" t="s">
        <v>7096</v>
      </c>
      <c r="D56" s="67"/>
      <c r="E56" s="67"/>
      <c r="F56" s="67">
        <v>40</v>
      </c>
      <c r="G56" s="67">
        <v>5.56</v>
      </c>
      <c r="H56" s="67">
        <v>273.10000000000002</v>
      </c>
      <c r="I56" s="67">
        <v>6.8</v>
      </c>
      <c r="J56" s="67">
        <v>290</v>
      </c>
      <c r="K56" s="67">
        <v>414</v>
      </c>
    </row>
    <row r="57" spans="1:11" x14ac:dyDescent="0.35">
      <c r="A57" s="67">
        <v>3</v>
      </c>
      <c r="B57" s="67">
        <v>264.3</v>
      </c>
      <c r="C57" s="67" t="s">
        <v>7096</v>
      </c>
      <c r="D57" s="67"/>
      <c r="E57" s="67"/>
      <c r="F57" s="67">
        <v>41</v>
      </c>
      <c r="G57" s="67">
        <v>5.56</v>
      </c>
      <c r="H57" s="67">
        <v>273.10000000000002</v>
      </c>
      <c r="I57" s="67">
        <v>6.8</v>
      </c>
      <c r="J57" s="67">
        <v>290</v>
      </c>
      <c r="K57" s="67">
        <v>414</v>
      </c>
    </row>
    <row r="58" spans="1:11" x14ac:dyDescent="0.35">
      <c r="A58" s="67">
        <v>3</v>
      </c>
      <c r="B58" s="67">
        <v>274</v>
      </c>
      <c r="C58" s="67" t="s">
        <v>7096</v>
      </c>
      <c r="D58" s="67"/>
      <c r="E58" s="67"/>
      <c r="F58" s="67">
        <v>42</v>
      </c>
      <c r="G58" s="67">
        <v>5.56</v>
      </c>
      <c r="H58" s="67">
        <v>273.10000000000002</v>
      </c>
      <c r="I58" s="67">
        <v>6.8</v>
      </c>
      <c r="J58" s="67">
        <v>290</v>
      </c>
      <c r="K58" s="67">
        <v>414</v>
      </c>
    </row>
    <row r="59" spans="1:11" x14ac:dyDescent="0.35">
      <c r="A59" s="67">
        <v>3</v>
      </c>
      <c r="B59" s="67">
        <v>282.10000000000002</v>
      </c>
      <c r="C59" s="67" t="s">
        <v>7096</v>
      </c>
      <c r="D59" s="67"/>
      <c r="E59" s="67"/>
      <c r="F59" s="67">
        <v>43</v>
      </c>
      <c r="G59" s="67">
        <v>5.56</v>
      </c>
      <c r="H59" s="67">
        <v>273.10000000000002</v>
      </c>
      <c r="I59" s="67">
        <v>6.8</v>
      </c>
      <c r="J59" s="67">
        <v>290</v>
      </c>
      <c r="K59" s="67">
        <v>414</v>
      </c>
    </row>
    <row r="60" spans="1:11" x14ac:dyDescent="0.35">
      <c r="A60" s="67">
        <v>3</v>
      </c>
      <c r="B60" s="67">
        <v>289.89999999999998</v>
      </c>
      <c r="C60" s="67" t="s">
        <v>7096</v>
      </c>
      <c r="D60" s="67"/>
      <c r="E60" s="67"/>
      <c r="F60" s="67">
        <v>44</v>
      </c>
      <c r="G60" s="67">
        <v>5.56</v>
      </c>
      <c r="H60" s="67">
        <v>273.10000000000002</v>
      </c>
      <c r="I60" s="67">
        <v>6.8</v>
      </c>
      <c r="J60" s="67">
        <v>290</v>
      </c>
      <c r="K60" s="67">
        <v>414</v>
      </c>
    </row>
    <row r="61" spans="1:11" x14ac:dyDescent="0.35">
      <c r="A61" s="67">
        <v>3</v>
      </c>
      <c r="B61" s="67">
        <v>294.38400000000001</v>
      </c>
      <c r="C61" s="67" t="s">
        <v>7102</v>
      </c>
      <c r="D61" s="67" t="s">
        <v>7123</v>
      </c>
      <c r="E61" s="67"/>
      <c r="F61" s="67">
        <v>45</v>
      </c>
      <c r="G61" s="67">
        <v>9.27</v>
      </c>
      <c r="H61" s="67">
        <v>273.10000000000002</v>
      </c>
      <c r="I61" s="67">
        <v>6.8</v>
      </c>
      <c r="J61" s="67">
        <v>290</v>
      </c>
      <c r="K61" s="67">
        <v>414</v>
      </c>
    </row>
    <row r="62" spans="1:11" x14ac:dyDescent="0.35">
      <c r="A62" s="67">
        <v>3</v>
      </c>
      <c r="B62" s="67">
        <v>294.53100000000001</v>
      </c>
      <c r="C62" s="67" t="s">
        <v>7104</v>
      </c>
      <c r="D62" s="67" t="s">
        <v>7125</v>
      </c>
      <c r="E62" s="67"/>
      <c r="F62" s="67"/>
      <c r="G62" s="67"/>
      <c r="H62" s="67"/>
      <c r="I62" s="67"/>
      <c r="J62" s="67"/>
      <c r="K62" s="67"/>
    </row>
    <row r="63" spans="1:11" x14ac:dyDescent="0.35">
      <c r="A63" s="67">
        <v>3</v>
      </c>
      <c r="B63" s="67">
        <v>294.67899999999997</v>
      </c>
      <c r="C63" s="67" t="s">
        <v>7101</v>
      </c>
      <c r="D63" s="67" t="s">
        <v>7126</v>
      </c>
      <c r="E63" s="67"/>
      <c r="F63" s="67">
        <v>46</v>
      </c>
      <c r="G63" s="67">
        <v>5.56</v>
      </c>
      <c r="H63" s="67">
        <v>273.10000000000002</v>
      </c>
      <c r="I63" s="67">
        <v>6.8</v>
      </c>
      <c r="J63" s="67">
        <v>290</v>
      </c>
      <c r="K63" s="67">
        <v>414</v>
      </c>
    </row>
    <row r="64" spans="1:11" x14ac:dyDescent="0.35">
      <c r="A64" s="67">
        <v>3</v>
      </c>
      <c r="B64" s="67">
        <v>303.61599999999999</v>
      </c>
      <c r="C64" s="67" t="s">
        <v>7102</v>
      </c>
      <c r="D64" s="67" t="s">
        <v>7123</v>
      </c>
      <c r="E64" s="67"/>
      <c r="F64" s="67">
        <v>47</v>
      </c>
      <c r="G64" s="67">
        <v>9.27</v>
      </c>
      <c r="H64" s="67">
        <v>273.10000000000002</v>
      </c>
      <c r="I64" s="67">
        <v>6.8</v>
      </c>
      <c r="J64" s="67">
        <v>290</v>
      </c>
      <c r="K64" s="67">
        <v>414</v>
      </c>
    </row>
    <row r="65" spans="1:11" x14ac:dyDescent="0.35">
      <c r="A65" s="67">
        <v>3</v>
      </c>
      <c r="B65" s="67">
        <v>303.76499999999999</v>
      </c>
      <c r="C65" s="67" t="s">
        <v>7104</v>
      </c>
      <c r="D65" s="67" t="s">
        <v>7127</v>
      </c>
      <c r="E65" s="67"/>
      <c r="F65" s="67"/>
      <c r="G65" s="67"/>
      <c r="H65" s="67"/>
      <c r="I65" s="67"/>
      <c r="J65" s="67"/>
      <c r="K65" s="67"/>
    </row>
    <row r="66" spans="1:11" x14ac:dyDescent="0.35">
      <c r="A66" s="67">
        <v>3</v>
      </c>
      <c r="B66" s="67">
        <v>303.91399999999999</v>
      </c>
      <c r="C66" s="67" t="s">
        <v>7101</v>
      </c>
      <c r="D66" s="67" t="s">
        <v>7126</v>
      </c>
      <c r="E66" s="67"/>
      <c r="F66" s="67">
        <v>48</v>
      </c>
      <c r="G66" s="67">
        <v>5.56</v>
      </c>
      <c r="H66" s="67">
        <v>273.10000000000002</v>
      </c>
      <c r="I66" s="67">
        <v>6.8</v>
      </c>
      <c r="J66" s="67">
        <v>290</v>
      </c>
      <c r="K66" s="67">
        <v>414</v>
      </c>
    </row>
    <row r="67" spans="1:11" x14ac:dyDescent="0.35">
      <c r="A67" s="67">
        <v>3</v>
      </c>
      <c r="B67" s="67">
        <v>305.60000000000002</v>
      </c>
      <c r="C67" s="67" t="s">
        <v>7096</v>
      </c>
      <c r="D67" s="67"/>
      <c r="E67" s="67"/>
      <c r="F67" s="67">
        <v>49</v>
      </c>
      <c r="G67" s="67">
        <v>5.56</v>
      </c>
      <c r="H67" s="67">
        <v>273.10000000000002</v>
      </c>
      <c r="I67" s="67">
        <v>6.8</v>
      </c>
      <c r="J67" s="67">
        <v>290</v>
      </c>
      <c r="K67" s="67">
        <v>414</v>
      </c>
    </row>
    <row r="68" spans="1:11" x14ac:dyDescent="0.35">
      <c r="A68" s="67">
        <v>3</v>
      </c>
      <c r="B68" s="67">
        <v>315.60000000000002</v>
      </c>
      <c r="C68" s="67" t="s">
        <v>7096</v>
      </c>
      <c r="D68" s="67"/>
      <c r="E68" s="67"/>
      <c r="F68" s="67">
        <v>50</v>
      </c>
      <c r="G68" s="67">
        <v>5.56</v>
      </c>
      <c r="H68" s="67">
        <v>273.10000000000002</v>
      </c>
      <c r="I68" s="67">
        <v>6.8</v>
      </c>
      <c r="J68" s="67">
        <v>290</v>
      </c>
      <c r="K68" s="67">
        <v>414</v>
      </c>
    </row>
    <row r="69" spans="1:11" x14ac:dyDescent="0.35">
      <c r="A69" s="67">
        <v>3</v>
      </c>
      <c r="B69" s="67">
        <v>324.60000000000002</v>
      </c>
      <c r="C69" s="67" t="s">
        <v>7096</v>
      </c>
      <c r="D69" s="67"/>
      <c r="E69" s="67"/>
      <c r="F69" s="67">
        <v>51</v>
      </c>
      <c r="G69" s="67">
        <v>5.56</v>
      </c>
      <c r="H69" s="67">
        <v>273.10000000000002</v>
      </c>
      <c r="I69" s="67">
        <v>6.8</v>
      </c>
      <c r="J69" s="67">
        <v>290</v>
      </c>
      <c r="K69" s="67">
        <v>414</v>
      </c>
    </row>
    <row r="70" spans="1:11" x14ac:dyDescent="0.35">
      <c r="A70" s="67">
        <v>3</v>
      </c>
      <c r="B70" s="67">
        <v>333.5</v>
      </c>
      <c r="C70" s="67" t="s">
        <v>7096</v>
      </c>
      <c r="D70" s="67"/>
      <c r="E70" s="67"/>
      <c r="F70" s="67">
        <v>52</v>
      </c>
      <c r="G70" s="67">
        <v>5.56</v>
      </c>
      <c r="H70" s="67">
        <v>273.10000000000002</v>
      </c>
      <c r="I70" s="67">
        <v>6.8</v>
      </c>
      <c r="J70" s="67">
        <v>290</v>
      </c>
      <c r="K70" s="67">
        <v>414</v>
      </c>
    </row>
    <row r="71" spans="1:11" x14ac:dyDescent="0.35">
      <c r="A71" s="67">
        <v>3</v>
      </c>
      <c r="B71" s="67">
        <v>343.1</v>
      </c>
      <c r="C71" s="67" t="s">
        <v>7096</v>
      </c>
      <c r="D71" s="67"/>
      <c r="E71" s="67"/>
      <c r="F71" s="67">
        <v>53</v>
      </c>
      <c r="G71" s="67">
        <v>5.56</v>
      </c>
      <c r="H71" s="67">
        <v>273.10000000000002</v>
      </c>
      <c r="I71" s="67">
        <v>6.8</v>
      </c>
      <c r="J71" s="67">
        <v>290</v>
      </c>
      <c r="K71" s="67">
        <v>414</v>
      </c>
    </row>
    <row r="72" spans="1:11" x14ac:dyDescent="0.35">
      <c r="A72" s="67">
        <v>3</v>
      </c>
      <c r="B72" s="67">
        <v>352.4</v>
      </c>
      <c r="C72" s="67" t="s">
        <v>7096</v>
      </c>
      <c r="D72" s="67"/>
      <c r="E72" s="67"/>
      <c r="F72" s="67">
        <v>54</v>
      </c>
      <c r="G72" s="67">
        <v>5.56</v>
      </c>
      <c r="H72" s="67">
        <v>273.10000000000002</v>
      </c>
      <c r="I72" s="67">
        <v>6.8</v>
      </c>
      <c r="J72" s="67">
        <v>290</v>
      </c>
      <c r="K72" s="67">
        <v>414</v>
      </c>
    </row>
    <row r="73" spans="1:11" x14ac:dyDescent="0.35">
      <c r="A73" s="67">
        <v>3</v>
      </c>
      <c r="B73" s="67">
        <v>362.4</v>
      </c>
      <c r="C73" s="67" t="s">
        <v>7096</v>
      </c>
      <c r="D73" s="67"/>
      <c r="E73" s="67"/>
      <c r="F73" s="67">
        <v>55</v>
      </c>
      <c r="G73" s="67">
        <v>5.56</v>
      </c>
      <c r="H73" s="67">
        <v>273.10000000000002</v>
      </c>
      <c r="I73" s="67">
        <v>6.8</v>
      </c>
      <c r="J73" s="67">
        <v>290</v>
      </c>
      <c r="K73" s="67">
        <v>414</v>
      </c>
    </row>
    <row r="74" spans="1:11" x14ac:dyDescent="0.35">
      <c r="A74" s="67">
        <v>3</v>
      </c>
      <c r="B74" s="67">
        <v>369.8</v>
      </c>
      <c r="C74" s="67" t="s">
        <v>7096</v>
      </c>
      <c r="D74" s="67"/>
      <c r="E74" s="67"/>
      <c r="F74" s="67">
        <v>56</v>
      </c>
      <c r="G74" s="67">
        <v>5.56</v>
      </c>
      <c r="H74" s="67">
        <v>273.10000000000002</v>
      </c>
      <c r="I74" s="67">
        <v>6.8</v>
      </c>
      <c r="J74" s="67">
        <v>290</v>
      </c>
      <c r="K74" s="67">
        <v>414</v>
      </c>
    </row>
    <row r="75" spans="1:11" x14ac:dyDescent="0.35">
      <c r="A75" s="67">
        <v>3</v>
      </c>
      <c r="B75" s="67">
        <v>379</v>
      </c>
      <c r="C75" s="67" t="s">
        <v>7096</v>
      </c>
      <c r="D75" s="67"/>
      <c r="E75" s="67"/>
      <c r="F75" s="67">
        <v>57</v>
      </c>
      <c r="G75" s="67">
        <v>5.56</v>
      </c>
      <c r="H75" s="67">
        <v>273.10000000000002</v>
      </c>
      <c r="I75" s="67">
        <v>6.8</v>
      </c>
      <c r="J75" s="67">
        <v>290</v>
      </c>
      <c r="K75" s="67">
        <v>414</v>
      </c>
    </row>
    <row r="76" spans="1:11" x14ac:dyDescent="0.35">
      <c r="A76" s="67">
        <v>3</v>
      </c>
      <c r="B76" s="67">
        <v>388.4</v>
      </c>
      <c r="C76" s="67" t="s">
        <v>7096</v>
      </c>
      <c r="D76" s="67"/>
      <c r="E76" s="67"/>
      <c r="F76" s="67">
        <v>58</v>
      </c>
      <c r="G76" s="67">
        <v>5.56</v>
      </c>
      <c r="H76" s="67">
        <v>273.10000000000002</v>
      </c>
      <c r="I76" s="67">
        <v>6.8</v>
      </c>
      <c r="J76" s="67">
        <v>290</v>
      </c>
      <c r="K76" s="67">
        <v>414</v>
      </c>
    </row>
    <row r="77" spans="1:11" x14ac:dyDescent="0.35">
      <c r="A77" s="67">
        <v>3</v>
      </c>
      <c r="B77" s="67">
        <v>396</v>
      </c>
      <c r="C77" s="67" t="s">
        <v>7096</v>
      </c>
      <c r="D77" s="67"/>
      <c r="E77" s="67"/>
      <c r="F77" s="67">
        <v>59</v>
      </c>
      <c r="G77" s="67">
        <v>5.56</v>
      </c>
      <c r="H77" s="67">
        <v>273.10000000000002</v>
      </c>
      <c r="I77" s="67">
        <v>6.8</v>
      </c>
      <c r="J77" s="67">
        <v>290</v>
      </c>
      <c r="K77" s="67">
        <v>414</v>
      </c>
    </row>
    <row r="78" spans="1:11" x14ac:dyDescent="0.35">
      <c r="A78" s="67">
        <v>3</v>
      </c>
      <c r="B78" s="67">
        <v>404</v>
      </c>
      <c r="C78" s="67" t="s">
        <v>7096</v>
      </c>
      <c r="D78" s="67"/>
      <c r="E78" s="67"/>
      <c r="F78" s="67">
        <v>60</v>
      </c>
      <c r="G78" s="67">
        <v>5.56</v>
      </c>
      <c r="H78" s="67">
        <v>273.10000000000002</v>
      </c>
      <c r="I78" s="67">
        <v>6.8</v>
      </c>
      <c r="J78" s="67">
        <v>290</v>
      </c>
      <c r="K78" s="67">
        <v>414</v>
      </c>
    </row>
    <row r="79" spans="1:11" x14ac:dyDescent="0.35">
      <c r="A79" s="67">
        <v>3</v>
      </c>
      <c r="B79" s="67">
        <v>412.4</v>
      </c>
      <c r="C79" s="67" t="s">
        <v>7096</v>
      </c>
      <c r="D79" s="67"/>
      <c r="E79" s="67"/>
      <c r="F79" s="67">
        <v>61</v>
      </c>
      <c r="G79" s="67">
        <v>5.56</v>
      </c>
      <c r="H79" s="67">
        <v>273.10000000000002</v>
      </c>
      <c r="I79" s="67">
        <v>6.8</v>
      </c>
      <c r="J79" s="67">
        <v>290</v>
      </c>
      <c r="K79" s="67">
        <v>414</v>
      </c>
    </row>
    <row r="80" spans="1:11" x14ac:dyDescent="0.35">
      <c r="A80" s="67">
        <v>3</v>
      </c>
      <c r="B80" s="67">
        <v>420.3</v>
      </c>
      <c r="C80" s="67" t="s">
        <v>7096</v>
      </c>
      <c r="D80" s="67"/>
      <c r="E80" s="67"/>
      <c r="F80" s="67">
        <v>62</v>
      </c>
      <c r="G80" s="67">
        <v>5.56</v>
      </c>
      <c r="H80" s="67">
        <v>273.10000000000002</v>
      </c>
      <c r="I80" s="67">
        <v>6.8</v>
      </c>
      <c r="J80" s="67">
        <v>290</v>
      </c>
      <c r="K80" s="67">
        <v>414</v>
      </c>
    </row>
    <row r="81" spans="1:11" x14ac:dyDescent="0.35">
      <c r="A81" s="67">
        <v>3</v>
      </c>
      <c r="B81" s="67">
        <v>428.2</v>
      </c>
      <c r="C81" s="67" t="s">
        <v>7096</v>
      </c>
      <c r="D81" s="67"/>
      <c r="E81" s="67"/>
      <c r="F81" s="67">
        <v>63</v>
      </c>
      <c r="G81" s="67">
        <v>5.56</v>
      </c>
      <c r="H81" s="67">
        <v>273.10000000000002</v>
      </c>
      <c r="I81" s="67">
        <v>6.8</v>
      </c>
      <c r="J81" s="67">
        <v>290</v>
      </c>
      <c r="K81" s="67">
        <v>414</v>
      </c>
    </row>
    <row r="82" spans="1:11" x14ac:dyDescent="0.35">
      <c r="A82" s="67">
        <v>3</v>
      </c>
      <c r="B82" s="67">
        <v>436.9</v>
      </c>
      <c r="C82" s="67" t="s">
        <v>7096</v>
      </c>
      <c r="D82" s="67"/>
      <c r="E82" s="67"/>
      <c r="F82" s="67">
        <v>64</v>
      </c>
      <c r="G82" s="67">
        <v>5.56</v>
      </c>
      <c r="H82" s="67">
        <v>273.10000000000002</v>
      </c>
      <c r="I82" s="67">
        <v>6.8</v>
      </c>
      <c r="J82" s="67">
        <v>290</v>
      </c>
      <c r="K82" s="67">
        <v>414</v>
      </c>
    </row>
    <row r="83" spans="1:11" x14ac:dyDescent="0.35">
      <c r="A83" s="67">
        <v>3</v>
      </c>
      <c r="B83" s="67">
        <v>445</v>
      </c>
      <c r="C83" s="67" t="s">
        <v>7096</v>
      </c>
      <c r="D83" s="67"/>
      <c r="E83" s="67"/>
      <c r="F83" s="67">
        <v>65</v>
      </c>
      <c r="G83" s="67">
        <v>5.56</v>
      </c>
      <c r="H83" s="67">
        <v>273.10000000000002</v>
      </c>
      <c r="I83" s="67">
        <v>6.8</v>
      </c>
      <c r="J83" s="67">
        <v>290</v>
      </c>
      <c r="K83" s="67">
        <v>414</v>
      </c>
    </row>
    <row r="84" spans="1:11" x14ac:dyDescent="0.35">
      <c r="A84" s="67">
        <v>3</v>
      </c>
      <c r="B84" s="67">
        <v>453.4</v>
      </c>
      <c r="C84" s="67" t="s">
        <v>7096</v>
      </c>
      <c r="D84" s="67"/>
      <c r="E84" s="67"/>
      <c r="F84" s="67">
        <v>66</v>
      </c>
      <c r="G84" s="67">
        <v>5.56</v>
      </c>
      <c r="H84" s="67">
        <v>273.10000000000002</v>
      </c>
      <c r="I84" s="67">
        <v>6.8</v>
      </c>
      <c r="J84" s="67">
        <v>290</v>
      </c>
      <c r="K84" s="67">
        <v>414</v>
      </c>
    </row>
    <row r="85" spans="1:11" x14ac:dyDescent="0.35">
      <c r="A85" s="67">
        <v>3</v>
      </c>
      <c r="B85" s="67">
        <v>463.5</v>
      </c>
      <c r="C85" s="67" t="s">
        <v>7096</v>
      </c>
      <c r="D85" s="67"/>
      <c r="E85" s="67"/>
      <c r="F85" s="67">
        <v>67</v>
      </c>
      <c r="G85" s="67">
        <v>5.56</v>
      </c>
      <c r="H85" s="67">
        <v>273.10000000000002</v>
      </c>
      <c r="I85" s="67">
        <v>6.8</v>
      </c>
      <c r="J85" s="67">
        <v>290</v>
      </c>
      <c r="K85" s="67">
        <v>414</v>
      </c>
    </row>
    <row r="86" spans="1:11" x14ac:dyDescent="0.35">
      <c r="A86" s="67">
        <v>3</v>
      </c>
      <c r="B86" s="67">
        <v>470.2</v>
      </c>
      <c r="C86" s="67" t="s">
        <v>7096</v>
      </c>
      <c r="D86" s="67"/>
      <c r="E86" s="67"/>
      <c r="F86" s="67">
        <v>68</v>
      </c>
      <c r="G86" s="67">
        <v>5.56</v>
      </c>
      <c r="H86" s="67">
        <v>273.10000000000002</v>
      </c>
      <c r="I86" s="67">
        <v>6.8</v>
      </c>
      <c r="J86" s="67">
        <v>290</v>
      </c>
      <c r="K86" s="67">
        <v>414</v>
      </c>
    </row>
    <row r="87" spans="1:11" x14ac:dyDescent="0.35">
      <c r="A87" s="67">
        <v>3</v>
      </c>
      <c r="B87" s="67">
        <v>477.5</v>
      </c>
      <c r="C87" s="67" t="s">
        <v>7096</v>
      </c>
      <c r="D87" s="67"/>
      <c r="E87" s="67"/>
      <c r="F87" s="67">
        <v>69</v>
      </c>
      <c r="G87" s="67">
        <v>5.56</v>
      </c>
      <c r="H87" s="67">
        <v>273.10000000000002</v>
      </c>
      <c r="I87" s="67">
        <v>6.8</v>
      </c>
      <c r="J87" s="67">
        <v>290</v>
      </c>
      <c r="K87" s="67">
        <v>414</v>
      </c>
    </row>
    <row r="88" spans="1:11" x14ac:dyDescent="0.35">
      <c r="A88" s="67">
        <v>3</v>
      </c>
      <c r="B88" s="67">
        <v>484.8</v>
      </c>
      <c r="C88" s="67" t="s">
        <v>7096</v>
      </c>
      <c r="D88" s="67"/>
      <c r="E88" s="67"/>
      <c r="F88" s="67">
        <v>70</v>
      </c>
      <c r="G88" s="67">
        <v>5.56</v>
      </c>
      <c r="H88" s="67">
        <v>273.10000000000002</v>
      </c>
      <c r="I88" s="67">
        <v>6.8</v>
      </c>
      <c r="J88" s="67">
        <v>290</v>
      </c>
      <c r="K88" s="67">
        <v>414</v>
      </c>
    </row>
    <row r="89" spans="1:11" x14ac:dyDescent="0.35">
      <c r="A89" s="67">
        <v>3</v>
      </c>
      <c r="B89" s="67">
        <v>492.1</v>
      </c>
      <c r="C89" s="67" t="s">
        <v>7096</v>
      </c>
      <c r="D89" s="67"/>
      <c r="E89" s="67"/>
      <c r="F89" s="67">
        <v>71</v>
      </c>
      <c r="G89" s="67">
        <v>5.56</v>
      </c>
      <c r="H89" s="67">
        <v>273.10000000000002</v>
      </c>
      <c r="I89" s="67">
        <v>6.8</v>
      </c>
      <c r="J89" s="67">
        <v>290</v>
      </c>
      <c r="K89" s="67">
        <v>414</v>
      </c>
    </row>
    <row r="90" spans="1:11" x14ac:dyDescent="0.35">
      <c r="A90" s="67">
        <v>3</v>
      </c>
      <c r="B90" s="67">
        <v>499.5</v>
      </c>
      <c r="C90" s="67" t="s">
        <v>7096</v>
      </c>
      <c r="D90" s="67"/>
      <c r="E90" s="67"/>
      <c r="F90" s="67">
        <v>72</v>
      </c>
      <c r="G90" s="67">
        <v>5.56</v>
      </c>
      <c r="H90" s="67">
        <v>273.10000000000002</v>
      </c>
      <c r="I90" s="67">
        <v>6.8</v>
      </c>
      <c r="J90" s="67">
        <v>290</v>
      </c>
      <c r="K90" s="67">
        <v>414</v>
      </c>
    </row>
    <row r="91" spans="1:11" x14ac:dyDescent="0.35">
      <c r="A91" s="67">
        <v>3</v>
      </c>
      <c r="B91" s="67">
        <v>508.9</v>
      </c>
      <c r="C91" s="67" t="s">
        <v>7096</v>
      </c>
      <c r="D91" s="67"/>
      <c r="E91" s="67"/>
      <c r="F91" s="67">
        <v>73</v>
      </c>
      <c r="G91" s="67">
        <v>5.56</v>
      </c>
      <c r="H91" s="67">
        <v>273.10000000000002</v>
      </c>
      <c r="I91" s="67">
        <v>6.8</v>
      </c>
      <c r="J91" s="67">
        <v>290</v>
      </c>
      <c r="K91" s="67">
        <v>414</v>
      </c>
    </row>
    <row r="92" spans="1:11" x14ac:dyDescent="0.35">
      <c r="A92" s="67">
        <v>3</v>
      </c>
      <c r="B92" s="67">
        <v>519.29999999999995</v>
      </c>
      <c r="C92" s="67" t="s">
        <v>7096</v>
      </c>
      <c r="D92" s="67"/>
      <c r="E92" s="67"/>
      <c r="F92" s="67">
        <v>74</v>
      </c>
      <c r="G92" s="67">
        <v>5.56</v>
      </c>
      <c r="H92" s="67">
        <v>273.10000000000002</v>
      </c>
      <c r="I92" s="67">
        <v>6.8</v>
      </c>
      <c r="J92" s="67">
        <v>290</v>
      </c>
      <c r="K92" s="67">
        <v>414</v>
      </c>
    </row>
    <row r="93" spans="1:11" x14ac:dyDescent="0.35">
      <c r="A93" s="67">
        <v>3</v>
      </c>
      <c r="B93" s="67">
        <v>527.9</v>
      </c>
      <c r="C93" s="67" t="s">
        <v>7096</v>
      </c>
      <c r="D93" s="67"/>
      <c r="E93" s="67"/>
      <c r="F93" s="67">
        <v>75</v>
      </c>
      <c r="G93" s="67">
        <v>5.56</v>
      </c>
      <c r="H93" s="67">
        <v>273.10000000000002</v>
      </c>
      <c r="I93" s="67">
        <v>6.8</v>
      </c>
      <c r="J93" s="67">
        <v>290</v>
      </c>
      <c r="K93" s="67">
        <v>414</v>
      </c>
    </row>
    <row r="94" spans="1:11" x14ac:dyDescent="0.35">
      <c r="A94" s="67">
        <v>3</v>
      </c>
      <c r="B94" s="67">
        <v>538.1</v>
      </c>
      <c r="C94" s="67" t="s">
        <v>7096</v>
      </c>
      <c r="D94" s="67"/>
      <c r="E94" s="67"/>
      <c r="F94" s="67">
        <v>76</v>
      </c>
      <c r="G94" s="67">
        <v>5.56</v>
      </c>
      <c r="H94" s="67">
        <v>273.10000000000002</v>
      </c>
      <c r="I94" s="67">
        <v>6.8</v>
      </c>
      <c r="J94" s="67">
        <v>290</v>
      </c>
      <c r="K94" s="67">
        <v>414</v>
      </c>
    </row>
    <row r="95" spans="1:11" x14ac:dyDescent="0.35">
      <c r="A95" s="67">
        <v>3</v>
      </c>
      <c r="B95" s="67">
        <v>547</v>
      </c>
      <c r="C95" s="67" t="s">
        <v>7096</v>
      </c>
      <c r="D95" s="67"/>
      <c r="E95" s="67"/>
      <c r="F95" s="67">
        <v>77</v>
      </c>
      <c r="G95" s="67">
        <v>5.56</v>
      </c>
      <c r="H95" s="67">
        <v>273.10000000000002</v>
      </c>
      <c r="I95" s="67">
        <v>6.8</v>
      </c>
      <c r="J95" s="67">
        <v>290</v>
      </c>
      <c r="K95" s="67">
        <v>414</v>
      </c>
    </row>
    <row r="96" spans="1:11" x14ac:dyDescent="0.35">
      <c r="A96" s="67">
        <v>3</v>
      </c>
      <c r="B96" s="67">
        <v>555.9</v>
      </c>
      <c r="C96" s="67" t="s">
        <v>7096</v>
      </c>
      <c r="D96" s="67"/>
      <c r="E96" s="67"/>
      <c r="F96" s="67">
        <v>78</v>
      </c>
      <c r="G96" s="67">
        <v>5.56</v>
      </c>
      <c r="H96" s="67">
        <v>273.10000000000002</v>
      </c>
      <c r="I96" s="67">
        <v>6.8</v>
      </c>
      <c r="J96" s="67">
        <v>290</v>
      </c>
      <c r="K96" s="67">
        <v>414</v>
      </c>
    </row>
    <row r="97" spans="1:11" x14ac:dyDescent="0.35">
      <c r="A97" s="67">
        <v>3</v>
      </c>
      <c r="B97" s="67">
        <v>564.79999999999995</v>
      </c>
      <c r="C97" s="67" t="s">
        <v>7096</v>
      </c>
      <c r="D97" s="67"/>
      <c r="E97" s="67"/>
      <c r="F97" s="67">
        <v>79</v>
      </c>
      <c r="G97" s="67">
        <v>5.56</v>
      </c>
      <c r="H97" s="67">
        <v>273.10000000000002</v>
      </c>
      <c r="I97" s="67">
        <v>6.8</v>
      </c>
      <c r="J97" s="67">
        <v>290</v>
      </c>
      <c r="K97" s="67">
        <v>414</v>
      </c>
    </row>
    <row r="98" spans="1:11" x14ac:dyDescent="0.35">
      <c r="A98" s="67">
        <v>3</v>
      </c>
      <c r="B98" s="67">
        <v>573</v>
      </c>
      <c r="C98" s="67" t="s">
        <v>7096</v>
      </c>
      <c r="D98" s="67"/>
      <c r="E98" s="67"/>
      <c r="F98" s="67">
        <v>80</v>
      </c>
      <c r="G98" s="67">
        <v>5.56</v>
      </c>
      <c r="H98" s="67">
        <v>273.10000000000002</v>
      </c>
      <c r="I98" s="67">
        <v>6.8</v>
      </c>
      <c r="J98" s="67">
        <v>290</v>
      </c>
      <c r="K98" s="67">
        <v>414</v>
      </c>
    </row>
    <row r="99" spans="1:11" x14ac:dyDescent="0.35">
      <c r="A99" s="67">
        <v>3</v>
      </c>
      <c r="B99" s="67">
        <v>582.5</v>
      </c>
      <c r="C99" s="67" t="s">
        <v>7096</v>
      </c>
      <c r="D99" s="67"/>
      <c r="E99" s="67"/>
      <c r="F99" s="67">
        <v>81</v>
      </c>
      <c r="G99" s="67">
        <v>5.56</v>
      </c>
      <c r="H99" s="67">
        <v>273.10000000000002</v>
      </c>
      <c r="I99" s="67">
        <v>6.8</v>
      </c>
      <c r="J99" s="67">
        <v>290</v>
      </c>
      <c r="K99" s="67">
        <v>414</v>
      </c>
    </row>
    <row r="100" spans="1:11" x14ac:dyDescent="0.35">
      <c r="A100" s="67">
        <v>3</v>
      </c>
      <c r="B100" s="67">
        <v>591.70000000000005</v>
      </c>
      <c r="C100" s="67" t="s">
        <v>7096</v>
      </c>
      <c r="D100" s="67"/>
      <c r="E100" s="67"/>
      <c r="F100" s="67">
        <v>82</v>
      </c>
      <c r="G100" s="67">
        <v>5.56</v>
      </c>
      <c r="H100" s="67">
        <v>273.10000000000002</v>
      </c>
      <c r="I100" s="67">
        <v>6.8</v>
      </c>
      <c r="J100" s="67">
        <v>290</v>
      </c>
      <c r="K100" s="67">
        <v>414</v>
      </c>
    </row>
    <row r="101" spans="1:11" x14ac:dyDescent="0.35">
      <c r="A101" s="67">
        <v>3</v>
      </c>
      <c r="B101" s="67">
        <v>600.70000000000005</v>
      </c>
      <c r="C101" s="67" t="s">
        <v>7096</v>
      </c>
      <c r="D101" s="67"/>
      <c r="E101" s="67"/>
      <c r="F101" s="67">
        <v>83</v>
      </c>
      <c r="G101" s="67">
        <v>5.56</v>
      </c>
      <c r="H101" s="67">
        <v>273.10000000000002</v>
      </c>
      <c r="I101" s="67">
        <v>6.8</v>
      </c>
      <c r="J101" s="67">
        <v>290</v>
      </c>
      <c r="K101" s="67">
        <v>414</v>
      </c>
    </row>
    <row r="102" spans="1:11" x14ac:dyDescent="0.35">
      <c r="A102" s="67">
        <v>3</v>
      </c>
      <c r="B102" s="67">
        <v>609.70000000000005</v>
      </c>
      <c r="C102" s="67" t="s">
        <v>7096</v>
      </c>
      <c r="D102" s="67"/>
      <c r="E102" s="67"/>
      <c r="F102" s="67">
        <v>84</v>
      </c>
      <c r="G102" s="67">
        <v>5.56</v>
      </c>
      <c r="H102" s="67">
        <v>273.10000000000002</v>
      </c>
      <c r="I102" s="67">
        <v>6.8</v>
      </c>
      <c r="J102" s="67">
        <v>290</v>
      </c>
      <c r="K102" s="67">
        <v>414</v>
      </c>
    </row>
    <row r="103" spans="1:11" x14ac:dyDescent="0.35">
      <c r="A103" s="67">
        <v>3</v>
      </c>
      <c r="B103" s="67">
        <v>618.5</v>
      </c>
      <c r="C103" s="67" t="s">
        <v>7096</v>
      </c>
      <c r="D103" s="67"/>
      <c r="E103" s="67"/>
      <c r="F103" s="67">
        <v>85</v>
      </c>
      <c r="G103" s="67">
        <v>5.56</v>
      </c>
      <c r="H103" s="67">
        <v>273.10000000000002</v>
      </c>
      <c r="I103" s="67">
        <v>6.8</v>
      </c>
      <c r="J103" s="67">
        <v>290</v>
      </c>
      <c r="K103" s="67">
        <v>414</v>
      </c>
    </row>
    <row r="104" spans="1:11" x14ac:dyDescent="0.35">
      <c r="A104" s="67">
        <v>3</v>
      </c>
      <c r="B104" s="67">
        <v>625.70000000000005</v>
      </c>
      <c r="C104" s="67" t="s">
        <v>7096</v>
      </c>
      <c r="D104" s="67"/>
      <c r="E104" s="67"/>
      <c r="F104" s="67">
        <v>86</v>
      </c>
      <c r="G104" s="67">
        <v>5.56</v>
      </c>
      <c r="H104" s="67">
        <v>273.10000000000002</v>
      </c>
      <c r="I104" s="67">
        <v>6.8</v>
      </c>
      <c r="J104" s="67">
        <v>290</v>
      </c>
      <c r="K104" s="67">
        <v>414</v>
      </c>
    </row>
    <row r="105" spans="1:11" x14ac:dyDescent="0.35">
      <c r="A105" s="67">
        <v>3</v>
      </c>
      <c r="B105" s="67">
        <v>634.1</v>
      </c>
      <c r="C105" s="67" t="s">
        <v>7096</v>
      </c>
      <c r="D105" s="67"/>
      <c r="E105" s="67"/>
      <c r="F105" s="67">
        <v>87</v>
      </c>
      <c r="G105" s="67">
        <v>5.56</v>
      </c>
      <c r="H105" s="67">
        <v>273.10000000000002</v>
      </c>
      <c r="I105" s="67">
        <v>6.8</v>
      </c>
      <c r="J105" s="67">
        <v>290</v>
      </c>
      <c r="K105" s="67">
        <v>414</v>
      </c>
    </row>
    <row r="106" spans="1:11" x14ac:dyDescent="0.35">
      <c r="A106" s="67">
        <v>3</v>
      </c>
      <c r="B106" s="67">
        <v>644.20000000000005</v>
      </c>
      <c r="C106" s="67" t="s">
        <v>7096</v>
      </c>
      <c r="D106" s="67"/>
      <c r="E106" s="67"/>
      <c r="F106" s="67">
        <v>88</v>
      </c>
      <c r="G106" s="67">
        <v>5.56</v>
      </c>
      <c r="H106" s="67">
        <v>273.10000000000002</v>
      </c>
      <c r="I106" s="67">
        <v>6.8</v>
      </c>
      <c r="J106" s="67">
        <v>290</v>
      </c>
      <c r="K106" s="67">
        <v>414</v>
      </c>
    </row>
    <row r="107" spans="1:11" x14ac:dyDescent="0.35">
      <c r="A107" s="67">
        <v>3</v>
      </c>
      <c r="B107" s="67">
        <v>650.9</v>
      </c>
      <c r="C107" s="67" t="s">
        <v>7096</v>
      </c>
      <c r="D107" s="67"/>
      <c r="E107" s="67"/>
      <c r="F107" s="67">
        <v>89</v>
      </c>
      <c r="G107" s="67">
        <v>5.56</v>
      </c>
      <c r="H107" s="67">
        <v>273.10000000000002</v>
      </c>
      <c r="I107" s="67">
        <v>6.8</v>
      </c>
      <c r="J107" s="67">
        <v>290</v>
      </c>
      <c r="K107" s="67">
        <v>414</v>
      </c>
    </row>
    <row r="108" spans="1:11" x14ac:dyDescent="0.35">
      <c r="A108" s="67">
        <v>3</v>
      </c>
      <c r="B108" s="67">
        <v>660.4</v>
      </c>
      <c r="C108" s="67" t="s">
        <v>7096</v>
      </c>
      <c r="D108" s="67"/>
      <c r="E108" s="67"/>
      <c r="F108" s="67">
        <v>90</v>
      </c>
      <c r="G108" s="67">
        <v>5.56</v>
      </c>
      <c r="H108" s="67">
        <v>273.10000000000002</v>
      </c>
      <c r="I108" s="67">
        <v>6.8</v>
      </c>
      <c r="J108" s="67">
        <v>290</v>
      </c>
      <c r="K108" s="67">
        <v>414</v>
      </c>
    </row>
    <row r="109" spans="1:11" x14ac:dyDescent="0.35">
      <c r="A109" s="67">
        <v>3</v>
      </c>
      <c r="B109" s="67">
        <v>670.2</v>
      </c>
      <c r="C109" s="67" t="s">
        <v>7096</v>
      </c>
      <c r="D109" s="67"/>
      <c r="E109" s="67"/>
      <c r="F109" s="67">
        <v>91</v>
      </c>
      <c r="G109" s="67">
        <v>5.56</v>
      </c>
      <c r="H109" s="67">
        <v>273.10000000000002</v>
      </c>
      <c r="I109" s="67">
        <v>6.8</v>
      </c>
      <c r="J109" s="67">
        <v>290</v>
      </c>
      <c r="K109" s="67">
        <v>414</v>
      </c>
    </row>
    <row r="110" spans="1:11" x14ac:dyDescent="0.35">
      <c r="A110" s="67">
        <v>3</v>
      </c>
      <c r="B110" s="67">
        <v>679.4</v>
      </c>
      <c r="C110" s="67" t="s">
        <v>7096</v>
      </c>
      <c r="D110" s="67"/>
      <c r="E110" s="67"/>
      <c r="F110" s="67">
        <v>92</v>
      </c>
      <c r="G110" s="67">
        <v>5.56</v>
      </c>
      <c r="H110" s="67">
        <v>273.10000000000002</v>
      </c>
      <c r="I110" s="67">
        <v>6.8</v>
      </c>
      <c r="J110" s="67">
        <v>290</v>
      </c>
      <c r="K110" s="67">
        <v>414</v>
      </c>
    </row>
    <row r="111" spans="1:11" x14ac:dyDescent="0.35">
      <c r="A111" s="67">
        <v>3</v>
      </c>
      <c r="B111" s="67">
        <v>685.4</v>
      </c>
      <c r="C111" s="67" t="s">
        <v>7096</v>
      </c>
      <c r="D111" s="67"/>
      <c r="E111" s="67"/>
      <c r="F111" s="67">
        <v>93</v>
      </c>
      <c r="G111" s="67">
        <v>5.56</v>
      </c>
      <c r="H111" s="67">
        <v>273.10000000000002</v>
      </c>
      <c r="I111" s="67">
        <v>6.8</v>
      </c>
      <c r="J111" s="67">
        <v>290</v>
      </c>
      <c r="K111" s="67">
        <v>414</v>
      </c>
    </row>
    <row r="112" spans="1:11" x14ac:dyDescent="0.35">
      <c r="A112" s="67">
        <v>3</v>
      </c>
      <c r="B112" s="67">
        <v>693.3</v>
      </c>
      <c r="C112" s="67" t="s">
        <v>7096</v>
      </c>
      <c r="D112" s="67"/>
      <c r="E112" s="67"/>
      <c r="F112" s="67">
        <v>94</v>
      </c>
      <c r="G112" s="67">
        <v>5.56</v>
      </c>
      <c r="H112" s="67">
        <v>273.10000000000002</v>
      </c>
      <c r="I112" s="67">
        <v>6.8</v>
      </c>
      <c r="J112" s="67">
        <v>290</v>
      </c>
      <c r="K112" s="67">
        <v>414</v>
      </c>
    </row>
    <row r="113" spans="1:11" x14ac:dyDescent="0.35">
      <c r="A113" s="67">
        <v>3</v>
      </c>
      <c r="B113" s="67">
        <v>700.3</v>
      </c>
      <c r="C113" s="67" t="s">
        <v>7096</v>
      </c>
      <c r="D113" s="67"/>
      <c r="E113" s="67"/>
      <c r="F113" s="67">
        <v>95</v>
      </c>
      <c r="G113" s="67">
        <v>5.56</v>
      </c>
      <c r="H113" s="67">
        <v>273.10000000000002</v>
      </c>
      <c r="I113" s="67">
        <v>6.8</v>
      </c>
      <c r="J113" s="67">
        <v>290</v>
      </c>
      <c r="K113" s="67">
        <v>414</v>
      </c>
    </row>
    <row r="114" spans="1:11" x14ac:dyDescent="0.35">
      <c r="A114" s="67">
        <v>3</v>
      </c>
      <c r="B114" s="67">
        <v>708.7</v>
      </c>
      <c r="C114" s="67" t="s">
        <v>7096</v>
      </c>
      <c r="D114" s="67"/>
      <c r="E114" s="67"/>
      <c r="F114" s="67">
        <v>96</v>
      </c>
      <c r="G114" s="67">
        <v>5.56</v>
      </c>
      <c r="H114" s="67">
        <v>273.10000000000002</v>
      </c>
      <c r="I114" s="67">
        <v>6.8</v>
      </c>
      <c r="J114" s="67">
        <v>290</v>
      </c>
      <c r="K114" s="67">
        <v>414</v>
      </c>
    </row>
    <row r="115" spans="1:11" x14ac:dyDescent="0.35">
      <c r="A115" s="67">
        <v>3</v>
      </c>
      <c r="B115" s="67">
        <v>717.8</v>
      </c>
      <c r="C115" s="67" t="s">
        <v>7096</v>
      </c>
      <c r="D115" s="67"/>
      <c r="E115" s="67"/>
      <c r="F115" s="67">
        <v>97</v>
      </c>
      <c r="G115" s="67">
        <v>5.56</v>
      </c>
      <c r="H115" s="67">
        <v>273.10000000000002</v>
      </c>
      <c r="I115" s="67">
        <v>6.8</v>
      </c>
      <c r="J115" s="67">
        <v>290</v>
      </c>
      <c r="K115" s="67">
        <v>414</v>
      </c>
    </row>
    <row r="116" spans="1:11" x14ac:dyDescent="0.35">
      <c r="A116" s="67">
        <v>3</v>
      </c>
      <c r="B116" s="67">
        <v>725.2</v>
      </c>
      <c r="C116" s="67" t="s">
        <v>7096</v>
      </c>
      <c r="D116" s="67"/>
      <c r="E116" s="67"/>
      <c r="F116" s="67">
        <v>98</v>
      </c>
      <c r="G116" s="67">
        <v>5.56</v>
      </c>
      <c r="H116" s="67">
        <v>273.10000000000002</v>
      </c>
      <c r="I116" s="67">
        <v>6.8</v>
      </c>
      <c r="J116" s="67">
        <v>290</v>
      </c>
      <c r="K116" s="67">
        <v>414</v>
      </c>
    </row>
    <row r="117" spans="1:11" x14ac:dyDescent="0.35">
      <c r="A117" s="67">
        <v>3</v>
      </c>
      <c r="B117" s="67">
        <v>734.9</v>
      </c>
      <c r="C117" s="67" t="s">
        <v>7096</v>
      </c>
      <c r="D117" s="67"/>
      <c r="E117" s="67"/>
      <c r="F117" s="67">
        <v>99</v>
      </c>
      <c r="G117" s="67">
        <v>5.56</v>
      </c>
      <c r="H117" s="67">
        <v>273.10000000000002</v>
      </c>
      <c r="I117" s="67">
        <v>6.8</v>
      </c>
      <c r="J117" s="67">
        <v>290</v>
      </c>
      <c r="K117" s="67">
        <v>414</v>
      </c>
    </row>
    <row r="118" spans="1:11" x14ac:dyDescent="0.35">
      <c r="A118" s="67">
        <v>3</v>
      </c>
      <c r="B118" s="67">
        <v>742.8</v>
      </c>
      <c r="C118" s="67" t="s">
        <v>7096</v>
      </c>
      <c r="D118" s="67"/>
      <c r="E118" s="67"/>
      <c r="F118" s="67">
        <v>100</v>
      </c>
      <c r="G118" s="67">
        <v>5.56</v>
      </c>
      <c r="H118" s="67">
        <v>273.10000000000002</v>
      </c>
      <c r="I118" s="67">
        <v>6.8</v>
      </c>
      <c r="J118" s="67">
        <v>290</v>
      </c>
      <c r="K118" s="67">
        <v>414</v>
      </c>
    </row>
    <row r="119" spans="1:11" x14ac:dyDescent="0.35">
      <c r="A119" s="67">
        <v>3</v>
      </c>
      <c r="B119" s="67">
        <v>749.2</v>
      </c>
      <c r="C119" s="67" t="s">
        <v>7096</v>
      </c>
      <c r="D119" s="67"/>
      <c r="E119" s="67"/>
      <c r="F119" s="67">
        <v>101</v>
      </c>
      <c r="G119" s="67">
        <v>5.56</v>
      </c>
      <c r="H119" s="67">
        <v>273.10000000000002</v>
      </c>
      <c r="I119" s="67">
        <v>6.8</v>
      </c>
      <c r="J119" s="67">
        <v>290</v>
      </c>
      <c r="K119" s="67">
        <v>414</v>
      </c>
    </row>
    <row r="120" spans="1:11" x14ac:dyDescent="0.35">
      <c r="A120" s="67">
        <v>3</v>
      </c>
      <c r="B120" s="67">
        <v>759.1</v>
      </c>
      <c r="C120" s="67" t="s">
        <v>7096</v>
      </c>
      <c r="D120" s="67"/>
      <c r="E120" s="67"/>
      <c r="F120" s="67">
        <v>102</v>
      </c>
      <c r="G120" s="67">
        <v>5.56</v>
      </c>
      <c r="H120" s="67">
        <v>273.10000000000002</v>
      </c>
      <c r="I120" s="67">
        <v>6.8</v>
      </c>
      <c r="J120" s="67">
        <v>290</v>
      </c>
      <c r="K120" s="67">
        <v>414</v>
      </c>
    </row>
    <row r="121" spans="1:11" x14ac:dyDescent="0.35">
      <c r="A121" s="67">
        <v>3</v>
      </c>
      <c r="B121" s="67">
        <v>767.8</v>
      </c>
      <c r="C121" s="67" t="s">
        <v>7096</v>
      </c>
      <c r="D121" s="67"/>
      <c r="E121" s="67"/>
      <c r="F121" s="67">
        <v>103</v>
      </c>
      <c r="G121" s="67">
        <v>5.56</v>
      </c>
      <c r="H121" s="67">
        <v>273.10000000000002</v>
      </c>
      <c r="I121" s="67">
        <v>6.8</v>
      </c>
      <c r="J121" s="67">
        <v>290</v>
      </c>
      <c r="K121" s="67">
        <v>414</v>
      </c>
    </row>
    <row r="122" spans="1:11" x14ac:dyDescent="0.35">
      <c r="A122" s="67">
        <v>3</v>
      </c>
      <c r="B122" s="67">
        <v>775.7</v>
      </c>
      <c r="C122" s="67" t="s">
        <v>7096</v>
      </c>
      <c r="D122" s="67"/>
      <c r="E122" s="67"/>
      <c r="F122" s="67">
        <v>104</v>
      </c>
      <c r="G122" s="67">
        <v>5.56</v>
      </c>
      <c r="H122" s="67">
        <v>273.10000000000002</v>
      </c>
      <c r="I122" s="67">
        <v>6.8</v>
      </c>
      <c r="J122" s="67">
        <v>290</v>
      </c>
      <c r="K122" s="67">
        <v>414</v>
      </c>
    </row>
    <row r="123" spans="1:11" x14ac:dyDescent="0.35">
      <c r="A123" s="67">
        <v>3</v>
      </c>
      <c r="B123" s="67">
        <v>783.4</v>
      </c>
      <c r="C123" s="67" t="s">
        <v>7096</v>
      </c>
      <c r="D123" s="67"/>
      <c r="E123" s="67"/>
      <c r="F123" s="67">
        <v>105</v>
      </c>
      <c r="G123" s="67">
        <v>5.56</v>
      </c>
      <c r="H123" s="67">
        <v>273.10000000000002</v>
      </c>
      <c r="I123" s="67">
        <v>6.8</v>
      </c>
      <c r="J123" s="67">
        <v>290</v>
      </c>
      <c r="K123" s="67">
        <v>414</v>
      </c>
    </row>
    <row r="124" spans="1:11" x14ac:dyDescent="0.35">
      <c r="A124" s="67">
        <v>3</v>
      </c>
      <c r="B124" s="67">
        <v>791.6</v>
      </c>
      <c r="C124" s="67" t="s">
        <v>7096</v>
      </c>
      <c r="D124" s="67"/>
      <c r="E124" s="67"/>
      <c r="F124" s="67">
        <v>106</v>
      </c>
      <c r="G124" s="67">
        <v>5.56</v>
      </c>
      <c r="H124" s="67">
        <v>273.10000000000002</v>
      </c>
      <c r="I124" s="67">
        <v>6.8</v>
      </c>
      <c r="J124" s="67">
        <v>290</v>
      </c>
      <c r="K124" s="67">
        <v>414</v>
      </c>
    </row>
    <row r="125" spans="1:11" x14ac:dyDescent="0.35">
      <c r="A125" s="67">
        <v>3</v>
      </c>
      <c r="B125" s="67">
        <v>798.6</v>
      </c>
      <c r="C125" s="67" t="s">
        <v>7096</v>
      </c>
      <c r="D125" s="67"/>
      <c r="E125" s="67"/>
      <c r="F125" s="67">
        <v>107</v>
      </c>
      <c r="G125" s="67">
        <v>5.56</v>
      </c>
      <c r="H125" s="67">
        <v>273.10000000000002</v>
      </c>
      <c r="I125" s="67">
        <v>6.8</v>
      </c>
      <c r="J125" s="67">
        <v>290</v>
      </c>
      <c r="K125" s="67">
        <v>414</v>
      </c>
    </row>
    <row r="126" spans="1:11" x14ac:dyDescent="0.35">
      <c r="A126" s="67">
        <v>3</v>
      </c>
      <c r="B126" s="67">
        <v>807.2</v>
      </c>
      <c r="C126" s="67" t="s">
        <v>7096</v>
      </c>
      <c r="D126" s="67"/>
      <c r="E126" s="67"/>
      <c r="F126" s="67">
        <v>108</v>
      </c>
      <c r="G126" s="67">
        <v>5.56</v>
      </c>
      <c r="H126" s="67">
        <v>273.10000000000002</v>
      </c>
      <c r="I126" s="67">
        <v>6.8</v>
      </c>
      <c r="J126" s="67">
        <v>290</v>
      </c>
      <c r="K126" s="67">
        <v>414</v>
      </c>
    </row>
    <row r="127" spans="1:11" x14ac:dyDescent="0.35">
      <c r="A127" s="67">
        <v>3</v>
      </c>
      <c r="B127" s="67">
        <v>815.8</v>
      </c>
      <c r="C127" s="67" t="s">
        <v>7096</v>
      </c>
      <c r="D127" s="67"/>
      <c r="E127" s="67"/>
      <c r="F127" s="67">
        <v>109</v>
      </c>
      <c r="G127" s="67">
        <v>5.56</v>
      </c>
      <c r="H127" s="67">
        <v>273.10000000000002</v>
      </c>
      <c r="I127" s="67">
        <v>6.8</v>
      </c>
      <c r="J127" s="67">
        <v>290</v>
      </c>
      <c r="K127" s="67">
        <v>414</v>
      </c>
    </row>
    <row r="128" spans="1:11" x14ac:dyDescent="0.35">
      <c r="A128" s="67">
        <v>3</v>
      </c>
      <c r="B128" s="67">
        <v>823.1</v>
      </c>
      <c r="C128" s="67" t="s">
        <v>7096</v>
      </c>
      <c r="D128" s="67"/>
      <c r="E128" s="67"/>
      <c r="F128" s="67">
        <v>110</v>
      </c>
      <c r="G128" s="67">
        <v>5.56</v>
      </c>
      <c r="H128" s="67">
        <v>273.10000000000002</v>
      </c>
      <c r="I128" s="67">
        <v>6.8</v>
      </c>
      <c r="J128" s="67">
        <v>290</v>
      </c>
      <c r="K128" s="67">
        <v>414</v>
      </c>
    </row>
    <row r="129" spans="1:11" x14ac:dyDescent="0.35">
      <c r="A129" s="67">
        <v>3</v>
      </c>
      <c r="B129" s="67">
        <v>841.2</v>
      </c>
      <c r="C129" s="67" t="s">
        <v>7096</v>
      </c>
      <c r="D129" s="67"/>
      <c r="E129" s="67"/>
      <c r="F129" s="67">
        <v>111</v>
      </c>
      <c r="G129" s="67">
        <v>5.56</v>
      </c>
      <c r="H129" s="67">
        <v>273.10000000000002</v>
      </c>
      <c r="I129" s="67">
        <v>6.8</v>
      </c>
      <c r="J129" s="67">
        <v>290</v>
      </c>
      <c r="K129" s="67">
        <v>414</v>
      </c>
    </row>
    <row r="130" spans="1:11" x14ac:dyDescent="0.35">
      <c r="A130" s="67">
        <v>3</v>
      </c>
      <c r="B130" s="67">
        <v>859.3</v>
      </c>
      <c r="C130" s="67" t="s">
        <v>7096</v>
      </c>
      <c r="D130" s="67"/>
      <c r="E130" s="67"/>
      <c r="F130" s="67">
        <v>112</v>
      </c>
      <c r="G130" s="67">
        <v>5.56</v>
      </c>
      <c r="H130" s="67">
        <v>273.10000000000002</v>
      </c>
      <c r="I130" s="67">
        <v>6.8</v>
      </c>
      <c r="J130" s="67">
        <v>290</v>
      </c>
      <c r="K130" s="67">
        <v>414</v>
      </c>
    </row>
    <row r="131" spans="1:11" x14ac:dyDescent="0.35">
      <c r="A131" s="67">
        <v>3</v>
      </c>
      <c r="B131" s="67">
        <v>877.4</v>
      </c>
      <c r="C131" s="67" t="s">
        <v>7096</v>
      </c>
      <c r="D131" s="67"/>
      <c r="E131" s="67"/>
      <c r="F131" s="67">
        <v>113</v>
      </c>
      <c r="G131" s="67">
        <v>5.56</v>
      </c>
      <c r="H131" s="67">
        <v>273.10000000000002</v>
      </c>
      <c r="I131" s="67">
        <v>6.8</v>
      </c>
      <c r="J131" s="67">
        <v>290</v>
      </c>
      <c r="K131" s="67">
        <v>414</v>
      </c>
    </row>
    <row r="132" spans="1:11" x14ac:dyDescent="0.35">
      <c r="A132" s="67">
        <v>3</v>
      </c>
      <c r="B132" s="67">
        <v>895.4</v>
      </c>
      <c r="C132" s="67" t="s">
        <v>7096</v>
      </c>
      <c r="D132" s="67"/>
      <c r="E132" s="67"/>
      <c r="F132" s="67">
        <v>114</v>
      </c>
      <c r="G132" s="67">
        <v>5.56</v>
      </c>
      <c r="H132" s="67">
        <v>273.10000000000002</v>
      </c>
      <c r="I132" s="67">
        <v>6.8</v>
      </c>
      <c r="J132" s="67">
        <v>290</v>
      </c>
      <c r="K132" s="67">
        <v>414</v>
      </c>
    </row>
    <row r="133" spans="1:11" x14ac:dyDescent="0.35">
      <c r="A133" s="67">
        <v>3</v>
      </c>
      <c r="B133" s="67">
        <v>913.6</v>
      </c>
      <c r="C133" s="67" t="s">
        <v>7096</v>
      </c>
      <c r="D133" s="67"/>
      <c r="E133" s="67"/>
      <c r="F133" s="67">
        <v>115</v>
      </c>
      <c r="G133" s="67">
        <v>5.56</v>
      </c>
      <c r="H133" s="67">
        <v>273.10000000000002</v>
      </c>
      <c r="I133" s="67">
        <v>6.8</v>
      </c>
      <c r="J133" s="67">
        <v>290</v>
      </c>
      <c r="K133" s="67">
        <v>414</v>
      </c>
    </row>
    <row r="134" spans="1:11" x14ac:dyDescent="0.35">
      <c r="A134" s="67">
        <v>3</v>
      </c>
      <c r="B134" s="67">
        <v>931.7</v>
      </c>
      <c r="C134" s="67" t="s">
        <v>7096</v>
      </c>
      <c r="D134" s="67"/>
      <c r="E134" s="67"/>
      <c r="F134" s="67">
        <v>116</v>
      </c>
      <c r="G134" s="67">
        <v>5.56</v>
      </c>
      <c r="H134" s="67">
        <v>273.10000000000002</v>
      </c>
      <c r="I134" s="67">
        <v>6.8</v>
      </c>
      <c r="J134" s="67">
        <v>290</v>
      </c>
      <c r="K134" s="67">
        <v>414</v>
      </c>
    </row>
    <row r="135" spans="1:11" x14ac:dyDescent="0.35">
      <c r="A135" s="67">
        <v>3</v>
      </c>
      <c r="B135" s="67">
        <v>949.7</v>
      </c>
      <c r="C135" s="67" t="s">
        <v>7096</v>
      </c>
      <c r="D135" s="67"/>
      <c r="E135" s="67"/>
      <c r="F135" s="67">
        <v>117</v>
      </c>
      <c r="G135" s="67">
        <v>5.56</v>
      </c>
      <c r="H135" s="67">
        <v>273.10000000000002</v>
      </c>
      <c r="I135" s="67">
        <v>6.8</v>
      </c>
      <c r="J135" s="67">
        <v>290</v>
      </c>
      <c r="K135" s="67">
        <v>414</v>
      </c>
    </row>
    <row r="136" spans="1:11" x14ac:dyDescent="0.35">
      <c r="A136" s="67">
        <v>3</v>
      </c>
      <c r="B136" s="67">
        <v>967.9</v>
      </c>
      <c r="C136" s="67" t="s">
        <v>7096</v>
      </c>
      <c r="D136" s="67"/>
      <c r="E136" s="67"/>
      <c r="F136" s="67">
        <v>118</v>
      </c>
      <c r="G136" s="67">
        <v>5.56</v>
      </c>
      <c r="H136" s="67">
        <v>273.10000000000002</v>
      </c>
      <c r="I136" s="67">
        <v>6.8</v>
      </c>
      <c r="J136" s="67">
        <v>290</v>
      </c>
      <c r="K136" s="67">
        <v>414</v>
      </c>
    </row>
    <row r="137" spans="1:11" x14ac:dyDescent="0.35">
      <c r="A137" s="67">
        <v>3</v>
      </c>
      <c r="B137" s="67">
        <v>985</v>
      </c>
      <c r="C137" s="67" t="s">
        <v>7096</v>
      </c>
      <c r="D137" s="67"/>
      <c r="E137" s="67"/>
      <c r="F137" s="67">
        <v>119</v>
      </c>
      <c r="G137" s="67">
        <v>5.56</v>
      </c>
      <c r="H137" s="67">
        <v>273.10000000000002</v>
      </c>
      <c r="I137" s="67">
        <v>6.8</v>
      </c>
      <c r="J137" s="67">
        <v>290</v>
      </c>
      <c r="K137" s="67">
        <v>414</v>
      </c>
    </row>
    <row r="138" spans="1:11" x14ac:dyDescent="0.35">
      <c r="A138" s="67">
        <v>3</v>
      </c>
      <c r="B138" s="67">
        <v>1003.1</v>
      </c>
      <c r="C138" s="67" t="s">
        <v>7096</v>
      </c>
      <c r="D138" s="67"/>
      <c r="E138" s="67"/>
      <c r="F138" s="67">
        <v>120</v>
      </c>
      <c r="G138" s="67">
        <v>5.56</v>
      </c>
      <c r="H138" s="67">
        <v>273.10000000000002</v>
      </c>
      <c r="I138" s="67">
        <v>6.8</v>
      </c>
      <c r="J138" s="67">
        <v>290</v>
      </c>
      <c r="K138" s="67">
        <v>414</v>
      </c>
    </row>
    <row r="139" spans="1:11" x14ac:dyDescent="0.35">
      <c r="A139" s="67">
        <v>3</v>
      </c>
      <c r="B139" s="67">
        <v>1016.448</v>
      </c>
      <c r="C139" s="67" t="s">
        <v>7107</v>
      </c>
      <c r="D139" s="67" t="s">
        <v>7128</v>
      </c>
      <c r="E139" s="67"/>
      <c r="F139" s="67"/>
      <c r="G139" s="67"/>
      <c r="H139" s="67"/>
      <c r="I139" s="67"/>
      <c r="J139" s="67"/>
      <c r="K139" s="67"/>
    </row>
    <row r="140" spans="1:11" x14ac:dyDescent="0.35">
      <c r="A140" s="67">
        <v>3</v>
      </c>
      <c r="B140" s="67">
        <v>1021.2</v>
      </c>
      <c r="C140" s="67" t="s">
        <v>7096</v>
      </c>
      <c r="D140" s="67"/>
      <c r="E140" s="67"/>
      <c r="F140" s="67">
        <v>121</v>
      </c>
      <c r="G140" s="67">
        <v>5.56</v>
      </c>
      <c r="H140" s="67">
        <v>273.10000000000002</v>
      </c>
      <c r="I140" s="67">
        <v>6.8</v>
      </c>
      <c r="J140" s="67">
        <v>290</v>
      </c>
      <c r="K140" s="67">
        <v>414</v>
      </c>
    </row>
    <row r="141" spans="1:11" x14ac:dyDescent="0.35">
      <c r="A141" s="67">
        <v>3</v>
      </c>
      <c r="B141" s="67">
        <v>1022.393</v>
      </c>
      <c r="C141" s="67" t="s">
        <v>7102</v>
      </c>
      <c r="D141" s="67" t="s">
        <v>7123</v>
      </c>
      <c r="E141" s="67"/>
      <c r="F141" s="67">
        <v>122</v>
      </c>
      <c r="G141" s="67">
        <v>9.27</v>
      </c>
      <c r="H141" s="67">
        <v>273.10000000000002</v>
      </c>
      <c r="I141" s="67">
        <v>6.8</v>
      </c>
      <c r="J141" s="67">
        <v>290</v>
      </c>
      <c r="K141" s="67">
        <v>414</v>
      </c>
    </row>
    <row r="142" spans="1:11" x14ac:dyDescent="0.35">
      <c r="A142" s="67">
        <v>3</v>
      </c>
      <c r="B142" s="67">
        <v>1022.552</v>
      </c>
      <c r="C142" s="67" t="s">
        <v>7104</v>
      </c>
      <c r="D142" s="67" t="s">
        <v>7129</v>
      </c>
      <c r="E142" s="67"/>
      <c r="F142" s="67"/>
      <c r="G142" s="67"/>
      <c r="H142" s="67"/>
      <c r="I142" s="67"/>
      <c r="J142" s="67"/>
      <c r="K142" s="67"/>
    </row>
    <row r="143" spans="1:11" x14ac:dyDescent="0.35">
      <c r="A143" s="67">
        <v>3</v>
      </c>
      <c r="B143" s="67">
        <v>1022.721</v>
      </c>
      <c r="C143" s="67" t="s">
        <v>7101</v>
      </c>
      <c r="D143" s="67" t="s">
        <v>7126</v>
      </c>
      <c r="E143" s="67"/>
      <c r="F143" s="67">
        <v>123</v>
      </c>
      <c r="G143" s="67">
        <v>5.56</v>
      </c>
      <c r="H143" s="67">
        <v>273.10000000000002</v>
      </c>
      <c r="I143" s="67">
        <v>6.8</v>
      </c>
      <c r="J143" s="67">
        <v>290</v>
      </c>
      <c r="K143" s="67">
        <v>414</v>
      </c>
    </row>
    <row r="144" spans="1:11" x14ac:dyDescent="0.35">
      <c r="A144" s="67">
        <v>3</v>
      </c>
      <c r="B144" s="67">
        <v>1025.1679999999999</v>
      </c>
      <c r="C144" s="67" t="s">
        <v>7102</v>
      </c>
      <c r="D144" s="67" t="s">
        <v>7123</v>
      </c>
      <c r="E144" s="67"/>
      <c r="F144" s="67">
        <v>124</v>
      </c>
      <c r="G144" s="67">
        <v>9.27</v>
      </c>
      <c r="H144" s="67">
        <v>273.10000000000002</v>
      </c>
      <c r="I144" s="67">
        <v>6.8</v>
      </c>
      <c r="J144" s="67">
        <v>290</v>
      </c>
      <c r="K144" s="67">
        <v>414</v>
      </c>
    </row>
    <row r="145" spans="1:11" x14ac:dyDescent="0.35">
      <c r="A145" s="67">
        <v>3</v>
      </c>
      <c r="B145" s="67">
        <v>1025.25</v>
      </c>
      <c r="C145" s="67" t="s">
        <v>7104</v>
      </c>
      <c r="D145" s="67" t="s">
        <v>7130</v>
      </c>
      <c r="E145" s="67"/>
      <c r="F145" s="67"/>
      <c r="G145" s="67"/>
      <c r="H145" s="67"/>
      <c r="I145" s="67"/>
      <c r="J145" s="67"/>
      <c r="K145" s="67"/>
    </row>
    <row r="146" spans="1:11" x14ac:dyDescent="0.35">
      <c r="A146" s="67">
        <v>3</v>
      </c>
      <c r="B146" s="67">
        <v>1025.326</v>
      </c>
      <c r="C146" s="67" t="s">
        <v>7101</v>
      </c>
      <c r="D146" s="67" t="s">
        <v>7126</v>
      </c>
      <c r="E146" s="67"/>
      <c r="F146" s="67">
        <v>125</v>
      </c>
      <c r="G146" s="67">
        <v>5.56</v>
      </c>
      <c r="H146" s="67">
        <v>273.10000000000002</v>
      </c>
      <c r="I146" s="67">
        <v>6.8</v>
      </c>
      <c r="J146" s="67">
        <v>290</v>
      </c>
      <c r="K146" s="67">
        <v>414</v>
      </c>
    </row>
    <row r="147" spans="1:11" x14ac:dyDescent="0.35">
      <c r="A147" s="67">
        <v>3</v>
      </c>
      <c r="B147" s="67">
        <v>1043.499</v>
      </c>
      <c r="C147" s="67" t="s">
        <v>7096</v>
      </c>
      <c r="D147" s="67"/>
      <c r="E147" s="67"/>
      <c r="F147" s="67">
        <v>126</v>
      </c>
      <c r="G147" s="67">
        <v>5.56</v>
      </c>
      <c r="H147" s="67">
        <v>273.10000000000002</v>
      </c>
      <c r="I147" s="67">
        <v>6.8</v>
      </c>
      <c r="J147" s="67">
        <v>290</v>
      </c>
      <c r="K147" s="67">
        <v>414</v>
      </c>
    </row>
    <row r="148" spans="1:11" x14ac:dyDescent="0.35">
      <c r="A148" s="67">
        <v>3</v>
      </c>
      <c r="B148" s="67">
        <v>1046.0139999999999</v>
      </c>
      <c r="C148" s="67" t="s">
        <v>7102</v>
      </c>
      <c r="D148" s="67" t="s">
        <v>7123</v>
      </c>
      <c r="E148" s="67"/>
      <c r="F148" s="67">
        <v>127</v>
      </c>
      <c r="G148" s="67">
        <v>9.27</v>
      </c>
      <c r="H148" s="67">
        <v>273.10000000000002</v>
      </c>
      <c r="I148" s="67">
        <v>6.8</v>
      </c>
      <c r="J148" s="67">
        <v>290</v>
      </c>
      <c r="K148" s="67">
        <v>414</v>
      </c>
    </row>
    <row r="149" spans="1:11" x14ac:dyDescent="0.35">
      <c r="A149" s="67">
        <v>3</v>
      </c>
      <c r="B149" s="67">
        <v>1046.165</v>
      </c>
      <c r="C149" s="67" t="s">
        <v>7104</v>
      </c>
      <c r="D149" s="67" t="s">
        <v>7131</v>
      </c>
      <c r="E149" s="67"/>
      <c r="F149" s="67"/>
      <c r="G149" s="67"/>
      <c r="H149" s="67"/>
      <c r="I149" s="67"/>
      <c r="J149" s="67"/>
      <c r="K149" s="67"/>
    </row>
    <row r="150" spans="1:11" x14ac:dyDescent="0.35">
      <c r="A150" s="67">
        <v>3</v>
      </c>
      <c r="B150" s="67">
        <v>1046.319</v>
      </c>
      <c r="C150" s="67" t="s">
        <v>7101</v>
      </c>
      <c r="D150" s="67" t="s">
        <v>7126</v>
      </c>
      <c r="E150" s="67"/>
      <c r="F150" s="67">
        <v>128</v>
      </c>
      <c r="G150" s="67">
        <v>5.56</v>
      </c>
      <c r="H150" s="67">
        <v>273.10000000000002</v>
      </c>
      <c r="I150" s="67">
        <v>6.8</v>
      </c>
      <c r="J150" s="67">
        <v>290</v>
      </c>
      <c r="K150" s="67">
        <v>414</v>
      </c>
    </row>
    <row r="151" spans="1:11" x14ac:dyDescent="0.35">
      <c r="A151" s="67">
        <v>3</v>
      </c>
      <c r="B151" s="67">
        <v>1048.694</v>
      </c>
      <c r="C151" s="67" t="s">
        <v>7102</v>
      </c>
      <c r="D151" s="67" t="s">
        <v>7123</v>
      </c>
      <c r="E151" s="67"/>
      <c r="F151" s="67">
        <v>129</v>
      </c>
      <c r="G151" s="67">
        <v>9.27</v>
      </c>
      <c r="H151" s="67">
        <v>273.10000000000002</v>
      </c>
      <c r="I151" s="67">
        <v>6.8</v>
      </c>
      <c r="J151" s="67">
        <v>290</v>
      </c>
      <c r="K151" s="67">
        <v>414</v>
      </c>
    </row>
    <row r="152" spans="1:11" x14ac:dyDescent="0.35">
      <c r="A152" s="67">
        <v>3</v>
      </c>
      <c r="B152" s="67">
        <v>1048.8610000000001</v>
      </c>
      <c r="C152" s="67" t="s">
        <v>7104</v>
      </c>
      <c r="D152" s="67" t="s">
        <v>7132</v>
      </c>
      <c r="E152" s="67"/>
      <c r="F152" s="67"/>
      <c r="G152" s="67"/>
      <c r="H152" s="67"/>
      <c r="I152" s="67"/>
      <c r="J152" s="67"/>
      <c r="K152" s="67"/>
    </row>
    <row r="153" spans="1:11" x14ac:dyDescent="0.35">
      <c r="A153" s="67">
        <v>3</v>
      </c>
      <c r="B153" s="67">
        <v>1049.0160000000001</v>
      </c>
      <c r="C153" s="67" t="s">
        <v>7101</v>
      </c>
      <c r="D153" s="67" t="s">
        <v>7126</v>
      </c>
      <c r="E153" s="67"/>
      <c r="F153" s="67">
        <v>130</v>
      </c>
      <c r="G153" s="67">
        <v>5.56</v>
      </c>
      <c r="H153" s="67">
        <v>273.10000000000002</v>
      </c>
      <c r="I153" s="67">
        <v>6.8</v>
      </c>
      <c r="J153" s="67">
        <v>290</v>
      </c>
      <c r="K153" s="67">
        <v>414</v>
      </c>
    </row>
    <row r="154" spans="1:11" x14ac:dyDescent="0.35">
      <c r="A154" s="67">
        <v>3</v>
      </c>
      <c r="B154" s="67">
        <v>1050.2</v>
      </c>
      <c r="C154" s="67" t="s">
        <v>7096</v>
      </c>
      <c r="D154" s="67"/>
      <c r="E154" s="67"/>
      <c r="F154" s="67">
        <v>131</v>
      </c>
      <c r="G154" s="67">
        <v>5.56</v>
      </c>
      <c r="H154" s="67">
        <v>273.10000000000002</v>
      </c>
      <c r="I154" s="67">
        <v>6.8</v>
      </c>
      <c r="J154" s="67">
        <v>290</v>
      </c>
      <c r="K154" s="67">
        <v>414</v>
      </c>
    </row>
    <row r="155" spans="1:11" x14ac:dyDescent="0.35">
      <c r="A155" s="67">
        <v>3</v>
      </c>
      <c r="B155" s="67">
        <v>1068.3</v>
      </c>
      <c r="C155" s="67" t="s">
        <v>7096</v>
      </c>
      <c r="D155" s="67"/>
      <c r="E155" s="67"/>
      <c r="F155" s="67">
        <v>132</v>
      </c>
      <c r="G155" s="67">
        <v>5.56</v>
      </c>
      <c r="H155" s="67">
        <v>273.10000000000002</v>
      </c>
      <c r="I155" s="67">
        <v>6.8</v>
      </c>
      <c r="J155" s="67">
        <v>290</v>
      </c>
      <c r="K155" s="67">
        <v>414</v>
      </c>
    </row>
    <row r="156" spans="1:11" x14ac:dyDescent="0.35">
      <c r="A156" s="67">
        <v>3</v>
      </c>
      <c r="B156" s="67">
        <v>1084.8</v>
      </c>
      <c r="C156" s="67" t="s">
        <v>7096</v>
      </c>
      <c r="D156" s="67"/>
      <c r="E156" s="67"/>
      <c r="F156" s="67">
        <v>133</v>
      </c>
      <c r="G156" s="67">
        <v>5.56</v>
      </c>
      <c r="H156" s="67">
        <v>273.10000000000002</v>
      </c>
      <c r="I156" s="67">
        <v>6.8</v>
      </c>
      <c r="J156" s="67">
        <v>290</v>
      </c>
      <c r="K156" s="67">
        <v>414</v>
      </c>
    </row>
    <row r="157" spans="1:11" x14ac:dyDescent="0.35">
      <c r="A157" s="67">
        <v>3</v>
      </c>
      <c r="B157" s="67">
        <v>1102.9000000000001</v>
      </c>
      <c r="C157" s="67" t="s">
        <v>7096</v>
      </c>
      <c r="D157" s="67"/>
      <c r="E157" s="67"/>
      <c r="F157" s="67">
        <v>134</v>
      </c>
      <c r="G157" s="67">
        <v>5.56</v>
      </c>
      <c r="H157" s="67">
        <v>273.10000000000002</v>
      </c>
      <c r="I157" s="67">
        <v>6.8</v>
      </c>
      <c r="J157" s="67">
        <v>290</v>
      </c>
      <c r="K157" s="67">
        <v>414</v>
      </c>
    </row>
    <row r="158" spans="1:11" x14ac:dyDescent="0.35">
      <c r="A158" s="67">
        <v>3</v>
      </c>
      <c r="B158" s="67">
        <v>1120.9000000000001</v>
      </c>
      <c r="C158" s="67" t="s">
        <v>7096</v>
      </c>
      <c r="D158" s="67"/>
      <c r="E158" s="67"/>
      <c r="F158" s="67">
        <v>135</v>
      </c>
      <c r="G158" s="67">
        <v>5.56</v>
      </c>
      <c r="H158" s="67">
        <v>273.10000000000002</v>
      </c>
      <c r="I158" s="67">
        <v>6.8</v>
      </c>
      <c r="J158" s="67">
        <v>290</v>
      </c>
      <c r="K158" s="67">
        <v>414</v>
      </c>
    </row>
    <row r="159" spans="1:11" x14ac:dyDescent="0.35">
      <c r="A159" s="67">
        <v>3</v>
      </c>
      <c r="B159" s="67">
        <v>1138.9000000000001</v>
      </c>
      <c r="C159" s="67" t="s">
        <v>7096</v>
      </c>
      <c r="D159" s="67"/>
      <c r="E159" s="67"/>
      <c r="F159" s="67">
        <v>136</v>
      </c>
      <c r="G159" s="67">
        <v>5.56</v>
      </c>
      <c r="H159" s="67">
        <v>273.10000000000002</v>
      </c>
      <c r="I159" s="67">
        <v>6.8</v>
      </c>
      <c r="J159" s="67">
        <v>290</v>
      </c>
      <c r="K159" s="67">
        <v>414</v>
      </c>
    </row>
    <row r="160" spans="1:11" x14ac:dyDescent="0.35">
      <c r="A160" s="67">
        <v>3</v>
      </c>
      <c r="B160" s="67">
        <v>1156.9000000000001</v>
      </c>
      <c r="C160" s="67" t="s">
        <v>7096</v>
      </c>
      <c r="D160" s="67"/>
      <c r="E160" s="67"/>
      <c r="F160" s="67">
        <v>137</v>
      </c>
      <c r="G160" s="67">
        <v>5.56</v>
      </c>
      <c r="H160" s="67">
        <v>273.10000000000002</v>
      </c>
      <c r="I160" s="67">
        <v>6.8</v>
      </c>
      <c r="J160" s="67">
        <v>290</v>
      </c>
      <c r="K160" s="67">
        <v>414</v>
      </c>
    </row>
    <row r="161" spans="1:11" x14ac:dyDescent="0.35">
      <c r="A161" s="67">
        <v>3</v>
      </c>
      <c r="B161" s="67">
        <v>1175</v>
      </c>
      <c r="C161" s="67" t="s">
        <v>7096</v>
      </c>
      <c r="D161" s="67"/>
      <c r="E161" s="67"/>
      <c r="F161" s="67">
        <v>138</v>
      </c>
      <c r="G161" s="67">
        <v>5.56</v>
      </c>
      <c r="H161" s="67">
        <v>273.10000000000002</v>
      </c>
      <c r="I161" s="67">
        <v>6.8</v>
      </c>
      <c r="J161" s="67">
        <v>290</v>
      </c>
      <c r="K161" s="67">
        <v>414</v>
      </c>
    </row>
    <row r="162" spans="1:11" x14ac:dyDescent="0.35">
      <c r="A162" s="67">
        <v>3</v>
      </c>
      <c r="B162" s="67">
        <v>1193</v>
      </c>
      <c r="C162" s="67" t="s">
        <v>7096</v>
      </c>
      <c r="D162" s="67"/>
      <c r="E162" s="67"/>
      <c r="F162" s="67">
        <v>139</v>
      </c>
      <c r="G162" s="67">
        <v>5.56</v>
      </c>
      <c r="H162" s="67">
        <v>273.10000000000002</v>
      </c>
      <c r="I162" s="67">
        <v>6.8</v>
      </c>
      <c r="J162" s="67">
        <v>290</v>
      </c>
      <c r="K162" s="67">
        <v>414</v>
      </c>
    </row>
    <row r="163" spans="1:11" x14ac:dyDescent="0.35">
      <c r="A163" s="67">
        <v>3</v>
      </c>
      <c r="B163" s="67">
        <v>1211.2</v>
      </c>
      <c r="C163" s="67" t="s">
        <v>7096</v>
      </c>
      <c r="D163" s="67"/>
      <c r="E163" s="67"/>
      <c r="F163" s="67">
        <v>140</v>
      </c>
      <c r="G163" s="67">
        <v>5.56</v>
      </c>
      <c r="H163" s="67">
        <v>273.10000000000002</v>
      </c>
      <c r="I163" s="67">
        <v>6.8</v>
      </c>
      <c r="J163" s="67">
        <v>290</v>
      </c>
      <c r="K163" s="67">
        <v>414</v>
      </c>
    </row>
    <row r="164" spans="1:11" x14ac:dyDescent="0.35">
      <c r="A164" s="67">
        <v>3</v>
      </c>
      <c r="B164" s="67">
        <v>1222.0999999999999</v>
      </c>
      <c r="C164" s="67" t="s">
        <v>7096</v>
      </c>
      <c r="D164" s="67"/>
      <c r="E164" s="67"/>
      <c r="F164" s="67">
        <v>141</v>
      </c>
      <c r="G164" s="67">
        <v>5.56</v>
      </c>
      <c r="H164" s="67">
        <v>273.10000000000002</v>
      </c>
      <c r="I164" s="67">
        <v>6.8</v>
      </c>
      <c r="J164" s="67">
        <v>290</v>
      </c>
      <c r="K164" s="67">
        <v>414</v>
      </c>
    </row>
    <row r="165" spans="1:11" x14ac:dyDescent="0.35">
      <c r="A165" s="67">
        <v>3</v>
      </c>
      <c r="B165" s="67">
        <v>1232.8</v>
      </c>
      <c r="C165" s="67" t="s">
        <v>7096</v>
      </c>
      <c r="D165" s="67"/>
      <c r="E165" s="67"/>
      <c r="F165" s="67">
        <v>142</v>
      </c>
      <c r="G165" s="67">
        <v>5.56</v>
      </c>
      <c r="H165" s="67">
        <v>273.10000000000002</v>
      </c>
      <c r="I165" s="67">
        <v>6.8</v>
      </c>
      <c r="J165" s="67">
        <v>290</v>
      </c>
      <c r="K165" s="67">
        <v>414</v>
      </c>
    </row>
    <row r="166" spans="1:11" x14ac:dyDescent="0.35">
      <c r="A166" s="67">
        <v>3</v>
      </c>
      <c r="B166" s="67">
        <v>1242.3</v>
      </c>
      <c r="C166" s="67" t="s">
        <v>7096</v>
      </c>
      <c r="D166" s="67"/>
      <c r="E166" s="67"/>
      <c r="F166" s="67">
        <v>143</v>
      </c>
      <c r="G166" s="67">
        <v>5.56</v>
      </c>
      <c r="H166" s="67">
        <v>273.10000000000002</v>
      </c>
      <c r="I166" s="67">
        <v>6.8</v>
      </c>
      <c r="J166" s="67">
        <v>290</v>
      </c>
      <c r="K166" s="67">
        <v>414</v>
      </c>
    </row>
    <row r="167" spans="1:11" x14ac:dyDescent="0.35">
      <c r="A167" s="67">
        <v>3</v>
      </c>
      <c r="B167" s="67">
        <v>1252.0999999999999</v>
      </c>
      <c r="C167" s="67" t="s">
        <v>7096</v>
      </c>
      <c r="D167" s="67"/>
      <c r="E167" s="67"/>
      <c r="F167" s="67">
        <v>144</v>
      </c>
      <c r="G167" s="67">
        <v>5.56</v>
      </c>
      <c r="H167" s="67">
        <v>273.10000000000002</v>
      </c>
      <c r="I167" s="67">
        <v>6.8</v>
      </c>
      <c r="J167" s="67">
        <v>290</v>
      </c>
      <c r="K167" s="67">
        <v>414</v>
      </c>
    </row>
    <row r="168" spans="1:11" x14ac:dyDescent="0.35">
      <c r="A168" s="67">
        <v>3</v>
      </c>
      <c r="B168" s="67">
        <v>1262.9000000000001</v>
      </c>
      <c r="C168" s="67" t="s">
        <v>7096</v>
      </c>
      <c r="D168" s="67"/>
      <c r="E168" s="67"/>
      <c r="F168" s="67">
        <v>145</v>
      </c>
      <c r="G168" s="67">
        <v>5.56</v>
      </c>
      <c r="H168" s="67">
        <v>273.10000000000002</v>
      </c>
      <c r="I168" s="67">
        <v>6.8</v>
      </c>
      <c r="J168" s="67">
        <v>290</v>
      </c>
      <c r="K168" s="67">
        <v>414</v>
      </c>
    </row>
    <row r="169" spans="1:11" x14ac:dyDescent="0.35">
      <c r="A169" s="67">
        <v>3</v>
      </c>
      <c r="B169" s="67">
        <v>1272.8</v>
      </c>
      <c r="C169" s="67" t="s">
        <v>7096</v>
      </c>
      <c r="D169" s="67"/>
      <c r="E169" s="67"/>
      <c r="F169" s="67">
        <v>146</v>
      </c>
      <c r="G169" s="67">
        <v>5.56</v>
      </c>
      <c r="H169" s="67">
        <v>273.10000000000002</v>
      </c>
      <c r="I169" s="67">
        <v>6.8</v>
      </c>
      <c r="J169" s="67">
        <v>290</v>
      </c>
      <c r="K169" s="67">
        <v>414</v>
      </c>
    </row>
    <row r="170" spans="1:11" x14ac:dyDescent="0.35">
      <c r="A170" s="67">
        <v>3</v>
      </c>
      <c r="B170" s="67">
        <v>1282.4000000000001</v>
      </c>
      <c r="C170" s="67" t="s">
        <v>7096</v>
      </c>
      <c r="D170" s="67"/>
      <c r="E170" s="67"/>
      <c r="F170" s="67">
        <v>147</v>
      </c>
      <c r="G170" s="67">
        <v>5.56</v>
      </c>
      <c r="H170" s="67">
        <v>273.10000000000002</v>
      </c>
      <c r="I170" s="67">
        <v>6.8</v>
      </c>
      <c r="J170" s="67">
        <v>290</v>
      </c>
      <c r="K170" s="67">
        <v>414</v>
      </c>
    </row>
    <row r="171" spans="1:11" x14ac:dyDescent="0.35">
      <c r="A171" s="67">
        <v>3</v>
      </c>
      <c r="B171" s="67">
        <v>1292.8</v>
      </c>
      <c r="C171" s="67" t="s">
        <v>7096</v>
      </c>
      <c r="D171" s="67"/>
      <c r="E171" s="67"/>
      <c r="F171" s="67">
        <v>148</v>
      </c>
      <c r="G171" s="67">
        <v>5.56</v>
      </c>
      <c r="H171" s="67">
        <v>273.10000000000002</v>
      </c>
      <c r="I171" s="67">
        <v>6.8</v>
      </c>
      <c r="J171" s="67">
        <v>290</v>
      </c>
      <c r="K171" s="67">
        <v>414</v>
      </c>
    </row>
    <row r="172" spans="1:11" x14ac:dyDescent="0.35">
      <c r="A172" s="67">
        <v>3</v>
      </c>
      <c r="B172" s="67">
        <v>1308.9000000000001</v>
      </c>
      <c r="C172" s="67" t="s">
        <v>7096</v>
      </c>
      <c r="D172" s="67"/>
      <c r="E172" s="67"/>
      <c r="F172" s="67">
        <v>149</v>
      </c>
      <c r="G172" s="67">
        <v>5.56</v>
      </c>
      <c r="H172" s="67">
        <v>273.10000000000002</v>
      </c>
      <c r="I172" s="67">
        <v>6.8</v>
      </c>
      <c r="J172" s="67">
        <v>290</v>
      </c>
      <c r="K172" s="67">
        <v>414</v>
      </c>
    </row>
    <row r="173" spans="1:11" x14ac:dyDescent="0.35">
      <c r="A173" s="67">
        <v>3</v>
      </c>
      <c r="B173" s="67">
        <v>1326.9</v>
      </c>
      <c r="C173" s="67" t="s">
        <v>7096</v>
      </c>
      <c r="D173" s="67"/>
      <c r="E173" s="67"/>
      <c r="F173" s="67">
        <v>150</v>
      </c>
      <c r="G173" s="67">
        <v>5.56</v>
      </c>
      <c r="H173" s="67">
        <v>273.10000000000002</v>
      </c>
      <c r="I173" s="67">
        <v>6.8</v>
      </c>
      <c r="J173" s="67">
        <v>290</v>
      </c>
      <c r="K173" s="67">
        <v>414</v>
      </c>
    </row>
    <row r="174" spans="1:11" x14ac:dyDescent="0.35">
      <c r="A174" s="67">
        <v>3</v>
      </c>
      <c r="B174" s="67">
        <v>1345</v>
      </c>
      <c r="C174" s="67" t="s">
        <v>7096</v>
      </c>
      <c r="D174" s="67"/>
      <c r="E174" s="67"/>
      <c r="F174" s="67">
        <v>151</v>
      </c>
      <c r="G174" s="67">
        <v>5.56</v>
      </c>
      <c r="H174" s="67">
        <v>273.10000000000002</v>
      </c>
      <c r="I174" s="67">
        <v>6.8</v>
      </c>
      <c r="J174" s="67">
        <v>290</v>
      </c>
      <c r="K174" s="67">
        <v>414</v>
      </c>
    </row>
    <row r="175" spans="1:11" x14ac:dyDescent="0.35">
      <c r="A175" s="67">
        <v>3</v>
      </c>
      <c r="B175" s="67">
        <v>1363.1</v>
      </c>
      <c r="C175" s="67" t="s">
        <v>7096</v>
      </c>
      <c r="D175" s="67"/>
      <c r="E175" s="67"/>
      <c r="F175" s="67">
        <v>152</v>
      </c>
      <c r="G175" s="67">
        <v>5.56</v>
      </c>
      <c r="H175" s="67">
        <v>273.10000000000002</v>
      </c>
      <c r="I175" s="67">
        <v>6.8</v>
      </c>
      <c r="J175" s="67">
        <v>290</v>
      </c>
      <c r="K175" s="67">
        <v>414</v>
      </c>
    </row>
    <row r="176" spans="1:11" x14ac:dyDescent="0.35">
      <c r="A176" s="67">
        <v>3</v>
      </c>
      <c r="B176" s="67">
        <v>1381.1</v>
      </c>
      <c r="C176" s="67" t="s">
        <v>7096</v>
      </c>
      <c r="D176" s="67"/>
      <c r="E176" s="67"/>
      <c r="F176" s="67">
        <v>153</v>
      </c>
      <c r="G176" s="67">
        <v>5.56</v>
      </c>
      <c r="H176" s="67">
        <v>273.10000000000002</v>
      </c>
      <c r="I176" s="67">
        <v>6.8</v>
      </c>
      <c r="J176" s="67">
        <v>290</v>
      </c>
      <c r="K176" s="67">
        <v>414</v>
      </c>
    </row>
    <row r="177" spans="1:11" x14ac:dyDescent="0.35">
      <c r="A177" s="67">
        <v>3</v>
      </c>
      <c r="B177" s="67">
        <v>1399</v>
      </c>
      <c r="C177" s="67" t="s">
        <v>7096</v>
      </c>
      <c r="D177" s="67"/>
      <c r="E177" s="67"/>
      <c r="F177" s="67">
        <v>154</v>
      </c>
      <c r="G177" s="67">
        <v>5.56</v>
      </c>
      <c r="H177" s="67">
        <v>273.10000000000002</v>
      </c>
      <c r="I177" s="67">
        <v>6.8</v>
      </c>
      <c r="J177" s="67">
        <v>290</v>
      </c>
      <c r="K177" s="67">
        <v>414</v>
      </c>
    </row>
    <row r="178" spans="1:11" x14ac:dyDescent="0.35">
      <c r="A178" s="67">
        <v>3</v>
      </c>
      <c r="B178" s="67">
        <v>1417</v>
      </c>
      <c r="C178" s="67" t="s">
        <v>7096</v>
      </c>
      <c r="D178" s="67"/>
      <c r="E178" s="67"/>
      <c r="F178" s="67">
        <v>155</v>
      </c>
      <c r="G178" s="67">
        <v>5.56</v>
      </c>
      <c r="H178" s="67">
        <v>273.10000000000002</v>
      </c>
      <c r="I178" s="67">
        <v>6.8</v>
      </c>
      <c r="J178" s="67">
        <v>290</v>
      </c>
      <c r="K178" s="67">
        <v>414</v>
      </c>
    </row>
    <row r="179" spans="1:11" x14ac:dyDescent="0.35">
      <c r="A179" s="67">
        <v>3</v>
      </c>
      <c r="B179" s="67">
        <v>1435.1</v>
      </c>
      <c r="C179" s="67" t="s">
        <v>7096</v>
      </c>
      <c r="D179" s="67"/>
      <c r="E179" s="67"/>
      <c r="F179" s="67">
        <v>156</v>
      </c>
      <c r="G179" s="67">
        <v>5.56</v>
      </c>
      <c r="H179" s="67">
        <v>273.10000000000002</v>
      </c>
      <c r="I179" s="67">
        <v>6.8</v>
      </c>
      <c r="J179" s="67">
        <v>290</v>
      </c>
      <c r="K179" s="67">
        <v>414</v>
      </c>
    </row>
    <row r="180" spans="1:11" x14ac:dyDescent="0.35">
      <c r="A180" s="67">
        <v>3</v>
      </c>
      <c r="B180" s="67">
        <v>1450.3</v>
      </c>
      <c r="C180" s="67" t="s">
        <v>7096</v>
      </c>
      <c r="D180" s="67"/>
      <c r="E180" s="67"/>
      <c r="F180" s="67">
        <v>157</v>
      </c>
      <c r="G180" s="67">
        <v>5.56</v>
      </c>
      <c r="H180" s="67">
        <v>273.10000000000002</v>
      </c>
      <c r="I180" s="67">
        <v>6.8</v>
      </c>
      <c r="J180" s="67">
        <v>290</v>
      </c>
      <c r="K180" s="67">
        <v>414</v>
      </c>
    </row>
    <row r="181" spans="1:11" x14ac:dyDescent="0.35">
      <c r="A181" s="67">
        <v>3</v>
      </c>
      <c r="B181" s="67">
        <v>1468.2</v>
      </c>
      <c r="C181" s="67" t="s">
        <v>7096</v>
      </c>
      <c r="D181" s="67"/>
      <c r="E181" s="67"/>
      <c r="F181" s="67">
        <v>158</v>
      </c>
      <c r="G181" s="67">
        <v>5.56</v>
      </c>
      <c r="H181" s="67">
        <v>273.10000000000002</v>
      </c>
      <c r="I181" s="67">
        <v>6.8</v>
      </c>
      <c r="J181" s="67">
        <v>290</v>
      </c>
      <c r="K181" s="67">
        <v>414</v>
      </c>
    </row>
    <row r="182" spans="1:11" x14ac:dyDescent="0.35">
      <c r="A182" s="67">
        <v>3</v>
      </c>
      <c r="B182" s="67">
        <v>1482.5</v>
      </c>
      <c r="C182" s="67" t="s">
        <v>7096</v>
      </c>
      <c r="D182" s="67"/>
      <c r="E182" s="67"/>
      <c r="F182" s="67">
        <v>159</v>
      </c>
      <c r="G182" s="67">
        <v>5.56</v>
      </c>
      <c r="H182" s="67">
        <v>273.10000000000002</v>
      </c>
      <c r="I182" s="67">
        <v>6.8</v>
      </c>
      <c r="J182" s="67">
        <v>290</v>
      </c>
      <c r="K182" s="67">
        <v>414</v>
      </c>
    </row>
    <row r="183" spans="1:11" x14ac:dyDescent="0.35">
      <c r="A183" s="67">
        <v>3</v>
      </c>
      <c r="B183" s="67">
        <v>1500.5</v>
      </c>
      <c r="C183" s="67" t="s">
        <v>7096</v>
      </c>
      <c r="D183" s="67"/>
      <c r="E183" s="67"/>
      <c r="F183" s="67">
        <v>160</v>
      </c>
      <c r="G183" s="67">
        <v>5.56</v>
      </c>
      <c r="H183" s="67">
        <v>273.10000000000002</v>
      </c>
      <c r="I183" s="67">
        <v>6.8</v>
      </c>
      <c r="J183" s="67">
        <v>290</v>
      </c>
      <c r="K183" s="67">
        <v>414</v>
      </c>
    </row>
    <row r="184" spans="1:11" x14ac:dyDescent="0.35">
      <c r="A184" s="67">
        <v>3</v>
      </c>
      <c r="B184" s="67">
        <v>1518.5</v>
      </c>
      <c r="C184" s="67" t="s">
        <v>7096</v>
      </c>
      <c r="D184" s="67"/>
      <c r="E184" s="67"/>
      <c r="F184" s="67">
        <v>161</v>
      </c>
      <c r="G184" s="67">
        <v>5.56</v>
      </c>
      <c r="H184" s="67">
        <v>273.10000000000002</v>
      </c>
      <c r="I184" s="67">
        <v>6.8</v>
      </c>
      <c r="J184" s="67">
        <v>290</v>
      </c>
      <c r="K184" s="67">
        <v>414</v>
      </c>
    </row>
    <row r="185" spans="1:11" x14ac:dyDescent="0.35">
      <c r="A185" s="67">
        <v>3</v>
      </c>
      <c r="B185" s="67">
        <v>1534.6</v>
      </c>
      <c r="C185" s="67" t="s">
        <v>7096</v>
      </c>
      <c r="D185" s="67"/>
      <c r="E185" s="67"/>
      <c r="F185" s="67">
        <v>162</v>
      </c>
      <c r="G185" s="67">
        <v>5.56</v>
      </c>
      <c r="H185" s="67">
        <v>273.10000000000002</v>
      </c>
      <c r="I185" s="67">
        <v>6.8</v>
      </c>
      <c r="J185" s="67">
        <v>290</v>
      </c>
      <c r="K185" s="67">
        <v>414</v>
      </c>
    </row>
    <row r="186" spans="1:11" x14ac:dyDescent="0.35">
      <c r="A186" s="67">
        <v>3</v>
      </c>
      <c r="B186" s="67">
        <v>1551.7</v>
      </c>
      <c r="C186" s="67" t="s">
        <v>7096</v>
      </c>
      <c r="D186" s="67"/>
      <c r="E186" s="67"/>
      <c r="F186" s="67">
        <v>163</v>
      </c>
      <c r="G186" s="67">
        <v>5.56</v>
      </c>
      <c r="H186" s="67">
        <v>273.10000000000002</v>
      </c>
      <c r="I186" s="67">
        <v>6.8</v>
      </c>
      <c r="J186" s="67">
        <v>290</v>
      </c>
      <c r="K186" s="67">
        <v>414</v>
      </c>
    </row>
    <row r="187" spans="1:11" x14ac:dyDescent="0.35">
      <c r="A187" s="67">
        <v>3</v>
      </c>
      <c r="B187" s="67">
        <v>1569.7</v>
      </c>
      <c r="C187" s="67" t="s">
        <v>7096</v>
      </c>
      <c r="D187" s="67"/>
      <c r="E187" s="67"/>
      <c r="F187" s="67">
        <v>164</v>
      </c>
      <c r="G187" s="67">
        <v>5.56</v>
      </c>
      <c r="H187" s="67">
        <v>273.10000000000002</v>
      </c>
      <c r="I187" s="67">
        <v>6.8</v>
      </c>
      <c r="J187" s="67">
        <v>290</v>
      </c>
      <c r="K187" s="67">
        <v>414</v>
      </c>
    </row>
    <row r="188" spans="1:11" x14ac:dyDescent="0.35">
      <c r="A188" s="67">
        <v>3</v>
      </c>
      <c r="B188" s="67">
        <v>1587.7</v>
      </c>
      <c r="C188" s="67" t="s">
        <v>7096</v>
      </c>
      <c r="D188" s="67"/>
      <c r="E188" s="67"/>
      <c r="F188" s="67">
        <v>165</v>
      </c>
      <c r="G188" s="67">
        <v>5.56</v>
      </c>
      <c r="H188" s="67">
        <v>273.10000000000002</v>
      </c>
      <c r="I188" s="67">
        <v>6.8</v>
      </c>
      <c r="J188" s="67">
        <v>290</v>
      </c>
      <c r="K188" s="67">
        <v>414</v>
      </c>
    </row>
    <row r="189" spans="1:11" x14ac:dyDescent="0.35">
      <c r="A189" s="67">
        <v>3</v>
      </c>
      <c r="B189" s="67">
        <v>1605.7</v>
      </c>
      <c r="C189" s="67" t="s">
        <v>7096</v>
      </c>
      <c r="D189" s="67"/>
      <c r="E189" s="67"/>
      <c r="F189" s="67">
        <v>166</v>
      </c>
      <c r="G189" s="67">
        <v>5.56</v>
      </c>
      <c r="H189" s="67">
        <v>273.10000000000002</v>
      </c>
      <c r="I189" s="67">
        <v>6.8</v>
      </c>
      <c r="J189" s="67">
        <v>290</v>
      </c>
      <c r="K189" s="67">
        <v>414</v>
      </c>
    </row>
    <row r="190" spans="1:11" x14ac:dyDescent="0.35">
      <c r="A190" s="67">
        <v>3</v>
      </c>
      <c r="B190" s="67">
        <v>1623.7</v>
      </c>
      <c r="C190" s="67" t="s">
        <v>7096</v>
      </c>
      <c r="D190" s="67"/>
      <c r="E190" s="67"/>
      <c r="F190" s="67">
        <v>167</v>
      </c>
      <c r="G190" s="67">
        <v>5.56</v>
      </c>
      <c r="H190" s="67">
        <v>273.10000000000002</v>
      </c>
      <c r="I190" s="67">
        <v>6.8</v>
      </c>
      <c r="J190" s="67">
        <v>290</v>
      </c>
      <c r="K190" s="67">
        <v>414</v>
      </c>
    </row>
    <row r="191" spans="1:11" x14ac:dyDescent="0.35">
      <c r="A191" s="67">
        <v>3</v>
      </c>
      <c r="B191" s="67">
        <v>1639</v>
      </c>
      <c r="C191" s="67" t="s">
        <v>7096</v>
      </c>
      <c r="D191" s="67"/>
      <c r="E191" s="67"/>
      <c r="F191" s="67">
        <v>168</v>
      </c>
      <c r="G191" s="67">
        <v>5.56</v>
      </c>
      <c r="H191" s="67">
        <v>273.10000000000002</v>
      </c>
      <c r="I191" s="67">
        <v>6.8</v>
      </c>
      <c r="J191" s="67">
        <v>290</v>
      </c>
      <c r="K191" s="67">
        <v>414</v>
      </c>
    </row>
    <row r="192" spans="1:11" x14ac:dyDescent="0.35">
      <c r="A192" s="67">
        <v>3</v>
      </c>
      <c r="B192" s="67">
        <v>1657.2</v>
      </c>
      <c r="C192" s="67" t="s">
        <v>7096</v>
      </c>
      <c r="D192" s="67"/>
      <c r="E192" s="67"/>
      <c r="F192" s="67">
        <v>169</v>
      </c>
      <c r="G192" s="67">
        <v>5.56</v>
      </c>
      <c r="H192" s="67">
        <v>273.10000000000002</v>
      </c>
      <c r="I192" s="67">
        <v>6.8</v>
      </c>
      <c r="J192" s="67">
        <v>290</v>
      </c>
      <c r="K192" s="67">
        <v>414</v>
      </c>
    </row>
    <row r="193" spans="1:11" x14ac:dyDescent="0.35">
      <c r="A193" s="67">
        <v>3</v>
      </c>
      <c r="B193" s="67">
        <v>1666.6</v>
      </c>
      <c r="C193" s="67" t="s">
        <v>7096</v>
      </c>
      <c r="D193" s="67"/>
      <c r="E193" s="67"/>
      <c r="F193" s="67">
        <v>170</v>
      </c>
      <c r="G193" s="67">
        <v>5.56</v>
      </c>
      <c r="H193" s="67">
        <v>273.10000000000002</v>
      </c>
      <c r="I193" s="67">
        <v>6.8</v>
      </c>
      <c r="J193" s="67">
        <v>290</v>
      </c>
      <c r="K193" s="67">
        <v>414</v>
      </c>
    </row>
    <row r="194" spans="1:11" x14ac:dyDescent="0.35">
      <c r="A194" s="67">
        <v>3</v>
      </c>
      <c r="B194" s="67">
        <v>1668.384</v>
      </c>
      <c r="C194" s="67" t="s">
        <v>7102</v>
      </c>
      <c r="D194" s="67" t="s">
        <v>7123</v>
      </c>
      <c r="E194" s="67"/>
      <c r="F194" s="67">
        <v>171</v>
      </c>
      <c r="G194" s="67">
        <v>9.27</v>
      </c>
      <c r="H194" s="67">
        <v>273.10000000000002</v>
      </c>
      <c r="I194" s="67">
        <v>6.8</v>
      </c>
      <c r="J194" s="67">
        <v>290</v>
      </c>
      <c r="K194" s="67">
        <v>414</v>
      </c>
    </row>
    <row r="195" spans="1:11" x14ac:dyDescent="0.35">
      <c r="A195" s="67">
        <v>3</v>
      </c>
      <c r="B195" s="67">
        <v>1668.4849999999999</v>
      </c>
      <c r="C195" s="67" t="s">
        <v>7104</v>
      </c>
      <c r="D195" s="67" t="s">
        <v>7133</v>
      </c>
      <c r="E195" s="67"/>
      <c r="F195" s="67"/>
      <c r="G195" s="67"/>
      <c r="H195" s="67"/>
      <c r="I195" s="67"/>
      <c r="J195" s="67"/>
      <c r="K195" s="67"/>
    </row>
    <row r="196" spans="1:11" x14ac:dyDescent="0.35">
      <c r="A196" s="67">
        <v>3</v>
      </c>
      <c r="B196" s="67">
        <v>1668.6010000000001</v>
      </c>
      <c r="C196" s="67" t="s">
        <v>7101</v>
      </c>
      <c r="D196" s="67" t="s">
        <v>7126</v>
      </c>
      <c r="E196" s="67"/>
      <c r="F196" s="67">
        <v>172</v>
      </c>
      <c r="G196" s="67">
        <v>5.56</v>
      </c>
      <c r="H196" s="67">
        <v>273.10000000000002</v>
      </c>
      <c r="I196" s="67">
        <v>6.8</v>
      </c>
      <c r="J196" s="67">
        <v>290</v>
      </c>
      <c r="K196" s="67">
        <v>414</v>
      </c>
    </row>
    <row r="197" spans="1:11" x14ac:dyDescent="0.35">
      <c r="A197" s="67">
        <v>3</v>
      </c>
      <c r="B197" s="67">
        <v>1681.98</v>
      </c>
      <c r="C197" s="67" t="s">
        <v>7102</v>
      </c>
      <c r="D197" s="67" t="s">
        <v>7123</v>
      </c>
      <c r="E197" s="67"/>
      <c r="F197" s="67">
        <v>173</v>
      </c>
      <c r="G197" s="67">
        <v>9.27</v>
      </c>
      <c r="H197" s="67">
        <v>273.10000000000002</v>
      </c>
      <c r="I197" s="67">
        <v>6.8</v>
      </c>
      <c r="J197" s="67">
        <v>290</v>
      </c>
      <c r="K197" s="67">
        <v>414</v>
      </c>
    </row>
    <row r="198" spans="1:11" x14ac:dyDescent="0.35">
      <c r="A198" s="67">
        <v>3</v>
      </c>
      <c r="B198" s="67">
        <v>1682.1379999999999</v>
      </c>
      <c r="C198" s="67" t="s">
        <v>7104</v>
      </c>
      <c r="D198" s="67" t="s">
        <v>7134</v>
      </c>
      <c r="E198" s="67"/>
      <c r="F198" s="67"/>
      <c r="G198" s="67"/>
      <c r="H198" s="67"/>
      <c r="I198" s="67"/>
      <c r="J198" s="67"/>
      <c r="K198" s="67"/>
    </row>
    <row r="199" spans="1:11" x14ac:dyDescent="0.35">
      <c r="A199" s="67">
        <v>3</v>
      </c>
      <c r="B199" s="67">
        <v>1682.3</v>
      </c>
      <c r="C199" s="67" t="s">
        <v>7101</v>
      </c>
      <c r="D199" s="67" t="s">
        <v>7126</v>
      </c>
      <c r="E199" s="67"/>
      <c r="F199" s="67">
        <v>174</v>
      </c>
      <c r="G199" s="67">
        <v>5.56</v>
      </c>
      <c r="H199" s="67">
        <v>273.10000000000002</v>
      </c>
      <c r="I199" s="67">
        <v>6.8</v>
      </c>
      <c r="J199" s="67">
        <v>290</v>
      </c>
      <c r="K199" s="67">
        <v>414</v>
      </c>
    </row>
    <row r="200" spans="1:11" x14ac:dyDescent="0.35">
      <c r="A200" s="67">
        <v>3</v>
      </c>
      <c r="B200" s="67">
        <v>1697.6</v>
      </c>
      <c r="C200" s="67" t="s">
        <v>7096</v>
      </c>
      <c r="D200" s="67"/>
      <c r="E200" s="67"/>
      <c r="F200" s="67">
        <v>175</v>
      </c>
      <c r="G200" s="67">
        <v>5.56</v>
      </c>
      <c r="H200" s="67">
        <v>273.10000000000002</v>
      </c>
      <c r="I200" s="67">
        <v>6.8</v>
      </c>
      <c r="J200" s="67">
        <v>290</v>
      </c>
      <c r="K200" s="67">
        <v>414</v>
      </c>
    </row>
    <row r="201" spans="1:11" x14ac:dyDescent="0.35">
      <c r="A201" s="67">
        <v>3</v>
      </c>
      <c r="B201" s="67">
        <v>1715.6990000000001</v>
      </c>
      <c r="C201" s="67" t="s">
        <v>7096</v>
      </c>
      <c r="D201" s="67"/>
      <c r="E201" s="67"/>
      <c r="F201" s="67">
        <v>176</v>
      </c>
      <c r="G201" s="67">
        <v>5.56</v>
      </c>
      <c r="H201" s="67">
        <v>273.10000000000002</v>
      </c>
      <c r="I201" s="67">
        <v>6.8</v>
      </c>
      <c r="J201" s="67">
        <v>290</v>
      </c>
      <c r="K201" s="67">
        <v>414</v>
      </c>
    </row>
    <row r="202" spans="1:11" x14ac:dyDescent="0.35">
      <c r="A202" s="67">
        <v>3</v>
      </c>
      <c r="B202" s="67">
        <v>1733.7</v>
      </c>
      <c r="C202" s="67" t="s">
        <v>7096</v>
      </c>
      <c r="D202" s="67"/>
      <c r="E202" s="67"/>
      <c r="F202" s="67">
        <v>177</v>
      </c>
      <c r="G202" s="67">
        <v>5.56</v>
      </c>
      <c r="H202" s="67">
        <v>273.10000000000002</v>
      </c>
      <c r="I202" s="67">
        <v>6.8</v>
      </c>
      <c r="J202" s="67">
        <v>290</v>
      </c>
      <c r="K202" s="67">
        <v>414</v>
      </c>
    </row>
    <row r="203" spans="1:11" x14ac:dyDescent="0.35">
      <c r="A203" s="67">
        <v>3</v>
      </c>
      <c r="B203" s="67">
        <v>1751.8</v>
      </c>
      <c r="C203" s="67" t="s">
        <v>7096</v>
      </c>
      <c r="D203" s="67"/>
      <c r="E203" s="67"/>
      <c r="F203" s="67">
        <v>178</v>
      </c>
      <c r="G203" s="67">
        <v>5.56</v>
      </c>
      <c r="H203" s="67">
        <v>273.10000000000002</v>
      </c>
      <c r="I203" s="67">
        <v>6.8</v>
      </c>
      <c r="J203" s="67">
        <v>290</v>
      </c>
      <c r="K203" s="67">
        <v>414</v>
      </c>
    </row>
    <row r="204" spans="1:11" x14ac:dyDescent="0.35">
      <c r="A204" s="67">
        <v>3</v>
      </c>
      <c r="B204" s="67">
        <v>1768.8</v>
      </c>
      <c r="C204" s="67" t="s">
        <v>7096</v>
      </c>
      <c r="D204" s="67"/>
      <c r="E204" s="67"/>
      <c r="F204" s="67">
        <v>179</v>
      </c>
      <c r="G204" s="67">
        <v>5.56</v>
      </c>
      <c r="H204" s="67">
        <v>273.10000000000002</v>
      </c>
      <c r="I204" s="67">
        <v>6.8</v>
      </c>
      <c r="J204" s="67">
        <v>290</v>
      </c>
      <c r="K204" s="67">
        <v>414</v>
      </c>
    </row>
    <row r="205" spans="1:11" x14ac:dyDescent="0.35">
      <c r="A205" s="67">
        <v>3</v>
      </c>
      <c r="B205" s="67">
        <v>1783.4</v>
      </c>
      <c r="C205" s="67" t="s">
        <v>7096</v>
      </c>
      <c r="D205" s="67"/>
      <c r="E205" s="67"/>
      <c r="F205" s="67">
        <v>180</v>
      </c>
      <c r="G205" s="67">
        <v>5.56</v>
      </c>
      <c r="H205" s="67">
        <v>273.10000000000002</v>
      </c>
      <c r="I205" s="67">
        <v>6.8</v>
      </c>
      <c r="J205" s="67">
        <v>290</v>
      </c>
      <c r="K205" s="67">
        <v>414</v>
      </c>
    </row>
    <row r="206" spans="1:11" x14ac:dyDescent="0.35">
      <c r="A206" s="67">
        <v>3</v>
      </c>
      <c r="B206" s="67">
        <v>1797.7</v>
      </c>
      <c r="C206" s="67" t="s">
        <v>7096</v>
      </c>
      <c r="D206" s="67"/>
      <c r="E206" s="67"/>
      <c r="F206" s="67">
        <v>181</v>
      </c>
      <c r="G206" s="67">
        <v>5.56</v>
      </c>
      <c r="H206" s="67">
        <v>273.10000000000002</v>
      </c>
      <c r="I206" s="67">
        <v>6.8</v>
      </c>
      <c r="J206" s="67">
        <v>290</v>
      </c>
      <c r="K206" s="67">
        <v>414</v>
      </c>
    </row>
    <row r="207" spans="1:11" x14ac:dyDescent="0.35">
      <c r="A207" s="67">
        <v>3</v>
      </c>
      <c r="B207" s="67">
        <v>1811.9</v>
      </c>
      <c r="C207" s="67" t="s">
        <v>7096</v>
      </c>
      <c r="D207" s="67"/>
      <c r="E207" s="67"/>
      <c r="F207" s="67">
        <v>182</v>
      </c>
      <c r="G207" s="67">
        <v>5.56</v>
      </c>
      <c r="H207" s="67">
        <v>273.10000000000002</v>
      </c>
      <c r="I207" s="67">
        <v>6.8</v>
      </c>
      <c r="J207" s="67">
        <v>290</v>
      </c>
      <c r="K207" s="67">
        <v>414</v>
      </c>
    </row>
    <row r="208" spans="1:11" x14ac:dyDescent="0.35">
      <c r="A208" s="67">
        <v>3</v>
      </c>
      <c r="B208" s="67">
        <v>1829.9</v>
      </c>
      <c r="C208" s="67" t="s">
        <v>7096</v>
      </c>
      <c r="D208" s="67"/>
      <c r="E208" s="67"/>
      <c r="F208" s="67">
        <v>183</v>
      </c>
      <c r="G208" s="67">
        <v>5.56</v>
      </c>
      <c r="H208" s="67">
        <v>273.10000000000002</v>
      </c>
      <c r="I208" s="67">
        <v>6.8</v>
      </c>
      <c r="J208" s="67">
        <v>290</v>
      </c>
      <c r="K208" s="67">
        <v>414</v>
      </c>
    </row>
    <row r="209" spans="1:11" x14ac:dyDescent="0.35">
      <c r="A209" s="67">
        <v>3</v>
      </c>
      <c r="B209" s="67">
        <v>1837.9</v>
      </c>
      <c r="C209" s="67" t="s">
        <v>7096</v>
      </c>
      <c r="D209" s="67"/>
      <c r="E209" s="67"/>
      <c r="F209" s="67">
        <v>184</v>
      </c>
      <c r="G209" s="67">
        <v>5.56</v>
      </c>
      <c r="H209" s="67">
        <v>273.10000000000002</v>
      </c>
      <c r="I209" s="67">
        <v>6.8</v>
      </c>
      <c r="J209" s="67">
        <v>290</v>
      </c>
      <c r="K209" s="67">
        <v>414</v>
      </c>
    </row>
    <row r="210" spans="1:11" x14ac:dyDescent="0.35">
      <c r="A210" s="67">
        <v>3</v>
      </c>
      <c r="B210" s="67">
        <v>1845.1</v>
      </c>
      <c r="C210" s="67" t="s">
        <v>7096</v>
      </c>
      <c r="D210" s="67"/>
      <c r="E210" s="67"/>
      <c r="F210" s="67">
        <v>185</v>
      </c>
      <c r="G210" s="67">
        <v>5.56</v>
      </c>
      <c r="H210" s="67">
        <v>273.10000000000002</v>
      </c>
      <c r="I210" s="67">
        <v>6.8</v>
      </c>
      <c r="J210" s="67">
        <v>290</v>
      </c>
      <c r="K210" s="67">
        <v>414</v>
      </c>
    </row>
    <row r="211" spans="1:11" x14ac:dyDescent="0.35">
      <c r="A211" s="67">
        <v>3</v>
      </c>
      <c r="B211" s="67">
        <v>1852.8</v>
      </c>
      <c r="C211" s="67" t="s">
        <v>7096</v>
      </c>
      <c r="D211" s="67"/>
      <c r="E211" s="67"/>
      <c r="F211" s="67">
        <v>186</v>
      </c>
      <c r="G211" s="67">
        <v>5.56</v>
      </c>
      <c r="H211" s="67">
        <v>273.10000000000002</v>
      </c>
      <c r="I211" s="67">
        <v>6.8</v>
      </c>
      <c r="J211" s="67">
        <v>290</v>
      </c>
      <c r="K211" s="67">
        <v>414</v>
      </c>
    </row>
    <row r="212" spans="1:11" x14ac:dyDescent="0.35">
      <c r="A212" s="67">
        <v>3</v>
      </c>
      <c r="B212" s="67">
        <v>1861.4</v>
      </c>
      <c r="C212" s="67" t="s">
        <v>7096</v>
      </c>
      <c r="D212" s="67"/>
      <c r="E212" s="67"/>
      <c r="F212" s="67">
        <v>187</v>
      </c>
      <c r="G212" s="67">
        <v>5.56</v>
      </c>
      <c r="H212" s="67">
        <v>273.10000000000002</v>
      </c>
      <c r="I212" s="67">
        <v>6.8</v>
      </c>
      <c r="J212" s="67">
        <v>290</v>
      </c>
      <c r="K212" s="67">
        <v>414</v>
      </c>
    </row>
    <row r="213" spans="1:11" x14ac:dyDescent="0.35">
      <c r="A213" s="67">
        <v>3</v>
      </c>
      <c r="B213" s="67">
        <v>1871.8</v>
      </c>
      <c r="C213" s="67" t="s">
        <v>7096</v>
      </c>
      <c r="D213" s="67"/>
      <c r="E213" s="67"/>
      <c r="F213" s="67">
        <v>188</v>
      </c>
      <c r="G213" s="67">
        <v>5.56</v>
      </c>
      <c r="H213" s="67">
        <v>273.10000000000002</v>
      </c>
      <c r="I213" s="67">
        <v>6.8</v>
      </c>
      <c r="J213" s="67">
        <v>290</v>
      </c>
      <c r="K213" s="67">
        <v>414</v>
      </c>
    </row>
    <row r="214" spans="1:11" x14ac:dyDescent="0.35">
      <c r="A214" s="67">
        <v>3</v>
      </c>
      <c r="B214" s="67">
        <v>1878.9</v>
      </c>
      <c r="C214" s="67" t="s">
        <v>7096</v>
      </c>
      <c r="D214" s="67"/>
      <c r="E214" s="67"/>
      <c r="F214" s="67">
        <v>189</v>
      </c>
      <c r="G214" s="67">
        <v>5.56</v>
      </c>
      <c r="H214" s="67">
        <v>273.10000000000002</v>
      </c>
      <c r="I214" s="67">
        <v>6.8</v>
      </c>
      <c r="J214" s="67">
        <v>290</v>
      </c>
      <c r="K214" s="67">
        <v>414</v>
      </c>
    </row>
    <row r="215" spans="1:11" x14ac:dyDescent="0.35">
      <c r="A215" s="67">
        <v>3</v>
      </c>
      <c r="B215" s="67">
        <v>1888.1</v>
      </c>
      <c r="C215" s="67" t="s">
        <v>7096</v>
      </c>
      <c r="D215" s="67"/>
      <c r="E215" s="67"/>
      <c r="F215" s="67">
        <v>190</v>
      </c>
      <c r="G215" s="67">
        <v>5.56</v>
      </c>
      <c r="H215" s="67">
        <v>273.10000000000002</v>
      </c>
      <c r="I215" s="67">
        <v>6.8</v>
      </c>
      <c r="J215" s="67">
        <v>290</v>
      </c>
      <c r="K215" s="67">
        <v>414</v>
      </c>
    </row>
    <row r="216" spans="1:11" x14ac:dyDescent="0.35">
      <c r="A216" s="67">
        <v>3</v>
      </c>
      <c r="B216" s="67">
        <v>1897</v>
      </c>
      <c r="C216" s="67" t="s">
        <v>7096</v>
      </c>
      <c r="D216" s="67"/>
      <c r="E216" s="67"/>
      <c r="F216" s="67">
        <v>191</v>
      </c>
      <c r="G216" s="67">
        <v>5.56</v>
      </c>
      <c r="H216" s="67">
        <v>273.10000000000002</v>
      </c>
      <c r="I216" s="67">
        <v>6.8</v>
      </c>
      <c r="J216" s="67">
        <v>290</v>
      </c>
      <c r="K216" s="67">
        <v>414</v>
      </c>
    </row>
    <row r="217" spans="1:11" x14ac:dyDescent="0.35">
      <c r="A217" s="67">
        <v>3</v>
      </c>
      <c r="B217" s="67">
        <v>1904.7</v>
      </c>
      <c r="C217" s="67" t="s">
        <v>7096</v>
      </c>
      <c r="D217" s="67"/>
      <c r="E217" s="67"/>
      <c r="F217" s="67">
        <v>192</v>
      </c>
      <c r="G217" s="67">
        <v>5.56</v>
      </c>
      <c r="H217" s="67">
        <v>273.10000000000002</v>
      </c>
      <c r="I217" s="67">
        <v>6.8</v>
      </c>
      <c r="J217" s="67">
        <v>290</v>
      </c>
      <c r="K217" s="67">
        <v>414</v>
      </c>
    </row>
    <row r="218" spans="1:11" x14ac:dyDescent="0.35">
      <c r="A218" s="67">
        <v>3</v>
      </c>
      <c r="B218" s="67">
        <v>1912.9</v>
      </c>
      <c r="C218" s="67" t="s">
        <v>7096</v>
      </c>
      <c r="D218" s="67"/>
      <c r="E218" s="67"/>
      <c r="F218" s="67">
        <v>193</v>
      </c>
      <c r="G218" s="67">
        <v>5.56</v>
      </c>
      <c r="H218" s="67">
        <v>273.10000000000002</v>
      </c>
      <c r="I218" s="67">
        <v>6.8</v>
      </c>
      <c r="J218" s="67">
        <v>290</v>
      </c>
      <c r="K218" s="67">
        <v>414</v>
      </c>
    </row>
    <row r="219" spans="1:11" x14ac:dyDescent="0.35">
      <c r="A219" s="67">
        <v>3</v>
      </c>
      <c r="B219" s="67">
        <v>1922.9</v>
      </c>
      <c r="C219" s="67" t="s">
        <v>7096</v>
      </c>
      <c r="D219" s="67"/>
      <c r="E219" s="67"/>
      <c r="F219" s="67">
        <v>194</v>
      </c>
      <c r="G219" s="67">
        <v>5.56</v>
      </c>
      <c r="H219" s="67">
        <v>273.10000000000002</v>
      </c>
      <c r="I219" s="67">
        <v>6.8</v>
      </c>
      <c r="J219" s="67">
        <v>290</v>
      </c>
      <c r="K219" s="67">
        <v>414</v>
      </c>
    </row>
    <row r="220" spans="1:11" x14ac:dyDescent="0.35">
      <c r="A220" s="67">
        <v>3</v>
      </c>
      <c r="B220" s="67">
        <v>1932.9</v>
      </c>
      <c r="C220" s="67" t="s">
        <v>7096</v>
      </c>
      <c r="D220" s="67"/>
      <c r="E220" s="67"/>
      <c r="F220" s="67">
        <v>195</v>
      </c>
      <c r="G220" s="67">
        <v>5.56</v>
      </c>
      <c r="H220" s="67">
        <v>273.10000000000002</v>
      </c>
      <c r="I220" s="67">
        <v>6.8</v>
      </c>
      <c r="J220" s="67">
        <v>290</v>
      </c>
      <c r="K220" s="67">
        <v>414</v>
      </c>
    </row>
    <row r="221" spans="1:11" x14ac:dyDescent="0.35">
      <c r="A221" s="67">
        <v>3</v>
      </c>
      <c r="B221" s="67">
        <v>1939.6</v>
      </c>
      <c r="C221" s="67" t="s">
        <v>7096</v>
      </c>
      <c r="D221" s="67"/>
      <c r="E221" s="67"/>
      <c r="F221" s="67">
        <v>196</v>
      </c>
      <c r="G221" s="67">
        <v>5.56</v>
      </c>
      <c r="H221" s="67">
        <v>273.10000000000002</v>
      </c>
      <c r="I221" s="67">
        <v>6.8</v>
      </c>
      <c r="J221" s="67">
        <v>290</v>
      </c>
      <c r="K221" s="67">
        <v>414</v>
      </c>
    </row>
    <row r="222" spans="1:11" x14ac:dyDescent="0.35">
      <c r="A222" s="67">
        <v>3</v>
      </c>
      <c r="B222" s="67">
        <v>1947.7</v>
      </c>
      <c r="C222" s="67" t="s">
        <v>7096</v>
      </c>
      <c r="D222" s="67"/>
      <c r="E222" s="67"/>
      <c r="F222" s="67">
        <v>197</v>
      </c>
      <c r="G222" s="67">
        <v>5.56</v>
      </c>
      <c r="H222" s="67">
        <v>273.10000000000002</v>
      </c>
      <c r="I222" s="67">
        <v>6.8</v>
      </c>
      <c r="J222" s="67">
        <v>290</v>
      </c>
      <c r="K222" s="67">
        <v>414</v>
      </c>
    </row>
    <row r="223" spans="1:11" x14ac:dyDescent="0.35">
      <c r="A223" s="67">
        <v>3</v>
      </c>
      <c r="B223" s="67">
        <v>1957.5</v>
      </c>
      <c r="C223" s="67" t="s">
        <v>7096</v>
      </c>
      <c r="D223" s="67"/>
      <c r="E223" s="67"/>
      <c r="F223" s="67">
        <v>198</v>
      </c>
      <c r="G223" s="67">
        <v>5.56</v>
      </c>
      <c r="H223" s="67">
        <v>273.10000000000002</v>
      </c>
      <c r="I223" s="67">
        <v>6.8</v>
      </c>
      <c r="J223" s="67">
        <v>290</v>
      </c>
      <c r="K223" s="67">
        <v>414</v>
      </c>
    </row>
    <row r="224" spans="1:11" x14ac:dyDescent="0.35">
      <c r="A224" s="67">
        <v>3</v>
      </c>
      <c r="B224" s="67">
        <v>1963.3</v>
      </c>
      <c r="C224" s="67" t="s">
        <v>7096</v>
      </c>
      <c r="D224" s="67"/>
      <c r="E224" s="67"/>
      <c r="F224" s="67">
        <v>199</v>
      </c>
      <c r="G224" s="67">
        <v>5.56</v>
      </c>
      <c r="H224" s="67">
        <v>273.10000000000002</v>
      </c>
      <c r="I224" s="67">
        <v>6.8</v>
      </c>
      <c r="J224" s="67">
        <v>290</v>
      </c>
      <c r="K224" s="67">
        <v>414</v>
      </c>
    </row>
    <row r="225" spans="1:11" x14ac:dyDescent="0.35">
      <c r="A225" s="67">
        <v>3</v>
      </c>
      <c r="B225" s="67">
        <v>1972.4</v>
      </c>
      <c r="C225" s="67" t="s">
        <v>7096</v>
      </c>
      <c r="D225" s="67"/>
      <c r="E225" s="67"/>
      <c r="F225" s="67">
        <v>200</v>
      </c>
      <c r="G225" s="67">
        <v>5.56</v>
      </c>
      <c r="H225" s="67">
        <v>273.10000000000002</v>
      </c>
      <c r="I225" s="67">
        <v>6.8</v>
      </c>
      <c r="J225" s="67">
        <v>290</v>
      </c>
      <c r="K225" s="67">
        <v>414</v>
      </c>
    </row>
    <row r="226" spans="1:11" x14ac:dyDescent="0.35">
      <c r="A226" s="67">
        <v>3</v>
      </c>
      <c r="B226" s="67">
        <v>1980.3</v>
      </c>
      <c r="C226" s="67" t="s">
        <v>7096</v>
      </c>
      <c r="D226" s="67"/>
      <c r="E226" s="67"/>
      <c r="F226" s="67">
        <v>201</v>
      </c>
      <c r="G226" s="67">
        <v>5.56</v>
      </c>
      <c r="H226" s="67">
        <v>273.10000000000002</v>
      </c>
      <c r="I226" s="67">
        <v>6.8</v>
      </c>
      <c r="J226" s="67">
        <v>290</v>
      </c>
      <c r="K226" s="67">
        <v>414</v>
      </c>
    </row>
    <row r="227" spans="1:11" x14ac:dyDescent="0.35">
      <c r="A227" s="67">
        <v>3</v>
      </c>
      <c r="B227" s="67">
        <v>1985.9</v>
      </c>
      <c r="C227" s="67" t="s">
        <v>7096</v>
      </c>
      <c r="D227" s="67"/>
      <c r="E227" s="67"/>
      <c r="F227" s="67">
        <v>202</v>
      </c>
      <c r="G227" s="67">
        <v>5.56</v>
      </c>
      <c r="H227" s="67">
        <v>273.10000000000002</v>
      </c>
      <c r="I227" s="67">
        <v>6.8</v>
      </c>
      <c r="J227" s="67">
        <v>290</v>
      </c>
      <c r="K227" s="67">
        <v>414</v>
      </c>
    </row>
    <row r="228" spans="1:11" x14ac:dyDescent="0.35">
      <c r="A228" s="67">
        <v>3</v>
      </c>
      <c r="B228" s="67">
        <v>1994.4</v>
      </c>
      <c r="C228" s="67" t="s">
        <v>7096</v>
      </c>
      <c r="D228" s="67"/>
      <c r="E228" s="67"/>
      <c r="F228" s="67">
        <v>203</v>
      </c>
      <c r="G228" s="67">
        <v>5.56</v>
      </c>
      <c r="H228" s="67">
        <v>273.10000000000002</v>
      </c>
      <c r="I228" s="67">
        <v>6.8</v>
      </c>
      <c r="J228" s="67">
        <v>290</v>
      </c>
      <c r="K228" s="67">
        <v>414</v>
      </c>
    </row>
    <row r="229" spans="1:11" x14ac:dyDescent="0.35">
      <c r="A229" s="67">
        <v>3</v>
      </c>
      <c r="B229" s="67">
        <v>2004</v>
      </c>
      <c r="C229" s="67" t="s">
        <v>7096</v>
      </c>
      <c r="D229" s="67"/>
      <c r="E229" s="67"/>
      <c r="F229" s="67">
        <v>204</v>
      </c>
      <c r="G229" s="67">
        <v>5.56</v>
      </c>
      <c r="H229" s="67">
        <v>273.10000000000002</v>
      </c>
      <c r="I229" s="67">
        <v>6.8</v>
      </c>
      <c r="J229" s="67">
        <v>290</v>
      </c>
      <c r="K229" s="67">
        <v>414</v>
      </c>
    </row>
    <row r="230" spans="1:11" x14ac:dyDescent="0.35">
      <c r="A230" s="67">
        <v>3</v>
      </c>
      <c r="B230" s="67">
        <v>2011.7</v>
      </c>
      <c r="C230" s="67" t="s">
        <v>7096</v>
      </c>
      <c r="D230" s="67"/>
      <c r="E230" s="67"/>
      <c r="F230" s="67">
        <v>205</v>
      </c>
      <c r="G230" s="67">
        <v>5.56</v>
      </c>
      <c r="H230" s="67">
        <v>273.10000000000002</v>
      </c>
      <c r="I230" s="67">
        <v>6.8</v>
      </c>
      <c r="J230" s="67">
        <v>290</v>
      </c>
      <c r="K230" s="67">
        <v>414</v>
      </c>
    </row>
    <row r="231" spans="1:11" x14ac:dyDescent="0.35">
      <c r="A231" s="67">
        <v>3</v>
      </c>
      <c r="B231" s="67">
        <v>2017.3</v>
      </c>
      <c r="C231" s="67" t="s">
        <v>7096</v>
      </c>
      <c r="D231" s="67"/>
      <c r="E231" s="67"/>
      <c r="F231" s="67">
        <v>206</v>
      </c>
      <c r="G231" s="67">
        <v>5.56</v>
      </c>
      <c r="H231" s="67">
        <v>273.10000000000002</v>
      </c>
      <c r="I231" s="67">
        <v>6.8</v>
      </c>
      <c r="J231" s="67">
        <v>290</v>
      </c>
      <c r="K231" s="67">
        <v>414</v>
      </c>
    </row>
    <row r="232" spans="1:11" x14ac:dyDescent="0.35">
      <c r="A232" s="67">
        <v>3</v>
      </c>
      <c r="B232" s="67">
        <v>2025.6</v>
      </c>
      <c r="C232" s="67" t="s">
        <v>7096</v>
      </c>
      <c r="D232" s="67"/>
      <c r="E232" s="67"/>
      <c r="F232" s="67">
        <v>207</v>
      </c>
      <c r="G232" s="67">
        <v>5.56</v>
      </c>
      <c r="H232" s="67">
        <v>273.10000000000002</v>
      </c>
      <c r="I232" s="67">
        <v>6.8</v>
      </c>
      <c r="J232" s="67">
        <v>290</v>
      </c>
      <c r="K232" s="67">
        <v>414</v>
      </c>
    </row>
    <row r="233" spans="1:11" x14ac:dyDescent="0.35">
      <c r="A233" s="67">
        <v>3</v>
      </c>
      <c r="B233" s="67">
        <v>2033.299</v>
      </c>
      <c r="C233" s="67" t="s">
        <v>7096</v>
      </c>
      <c r="D233" s="67"/>
      <c r="E233" s="67"/>
      <c r="F233" s="67">
        <v>208</v>
      </c>
      <c r="G233" s="67">
        <v>5.56</v>
      </c>
      <c r="H233" s="67">
        <v>273.10000000000002</v>
      </c>
      <c r="I233" s="67">
        <v>6.8</v>
      </c>
      <c r="J233" s="67">
        <v>290</v>
      </c>
      <c r="K233" s="67">
        <v>414</v>
      </c>
    </row>
    <row r="234" spans="1:11" x14ac:dyDescent="0.35">
      <c r="A234" s="67">
        <v>3</v>
      </c>
      <c r="B234" s="67">
        <v>2042.299</v>
      </c>
      <c r="C234" s="67" t="s">
        <v>7096</v>
      </c>
      <c r="D234" s="67"/>
      <c r="E234" s="67"/>
      <c r="F234" s="67">
        <v>209</v>
      </c>
      <c r="G234" s="67">
        <v>5.56</v>
      </c>
      <c r="H234" s="67">
        <v>273.10000000000002</v>
      </c>
      <c r="I234" s="67">
        <v>6.8</v>
      </c>
      <c r="J234" s="67">
        <v>290</v>
      </c>
      <c r="K234" s="67">
        <v>414</v>
      </c>
    </row>
    <row r="235" spans="1:11" x14ac:dyDescent="0.35">
      <c r="A235" s="67">
        <v>3</v>
      </c>
      <c r="B235" s="67">
        <v>2051.299</v>
      </c>
      <c r="C235" s="67" t="s">
        <v>7096</v>
      </c>
      <c r="D235" s="67"/>
      <c r="E235" s="67"/>
      <c r="F235" s="67">
        <v>210</v>
      </c>
      <c r="G235" s="67">
        <v>5.56</v>
      </c>
      <c r="H235" s="67">
        <v>273.10000000000002</v>
      </c>
      <c r="I235" s="67">
        <v>6.8</v>
      </c>
      <c r="J235" s="67">
        <v>290</v>
      </c>
      <c r="K235" s="67">
        <v>414</v>
      </c>
    </row>
    <row r="236" spans="1:11" x14ac:dyDescent="0.35">
      <c r="A236" s="67">
        <v>3</v>
      </c>
      <c r="B236" s="67">
        <v>2057.0990000000002</v>
      </c>
      <c r="C236" s="67" t="s">
        <v>7096</v>
      </c>
      <c r="D236" s="67"/>
      <c r="E236" s="67"/>
      <c r="F236" s="67">
        <v>211</v>
      </c>
      <c r="G236" s="67">
        <v>5.56</v>
      </c>
      <c r="H236" s="67">
        <v>273.10000000000002</v>
      </c>
      <c r="I236" s="67">
        <v>6.8</v>
      </c>
      <c r="J236" s="67">
        <v>290</v>
      </c>
      <c r="K236" s="67">
        <v>414</v>
      </c>
    </row>
    <row r="237" spans="1:11" x14ac:dyDescent="0.35">
      <c r="A237" s="67">
        <v>3</v>
      </c>
      <c r="B237" s="67">
        <v>2064.4</v>
      </c>
      <c r="C237" s="67" t="s">
        <v>7096</v>
      </c>
      <c r="D237" s="67"/>
      <c r="E237" s="67"/>
      <c r="F237" s="67">
        <v>212</v>
      </c>
      <c r="G237" s="67">
        <v>5.56</v>
      </c>
      <c r="H237" s="67">
        <v>273.10000000000002</v>
      </c>
      <c r="I237" s="67">
        <v>6.8</v>
      </c>
      <c r="J237" s="67">
        <v>290</v>
      </c>
      <c r="K237" s="67">
        <v>414</v>
      </c>
    </row>
    <row r="238" spans="1:11" x14ac:dyDescent="0.35">
      <c r="A238" s="67">
        <v>3</v>
      </c>
      <c r="B238" s="67">
        <v>2071.5</v>
      </c>
      <c r="C238" s="67" t="s">
        <v>7096</v>
      </c>
      <c r="D238" s="67"/>
      <c r="E238" s="67"/>
      <c r="F238" s="67">
        <v>213</v>
      </c>
      <c r="G238" s="67">
        <v>5.56</v>
      </c>
      <c r="H238" s="67">
        <v>273.10000000000002</v>
      </c>
      <c r="I238" s="67">
        <v>6.8</v>
      </c>
      <c r="J238" s="67">
        <v>290</v>
      </c>
      <c r="K238" s="67">
        <v>414</v>
      </c>
    </row>
    <row r="239" spans="1:11" x14ac:dyDescent="0.35">
      <c r="A239" s="67">
        <v>3</v>
      </c>
      <c r="B239" s="67">
        <v>2077.6999999999998</v>
      </c>
      <c r="C239" s="67" t="s">
        <v>7096</v>
      </c>
      <c r="D239" s="67"/>
      <c r="E239" s="67"/>
      <c r="F239" s="67">
        <v>214</v>
      </c>
      <c r="G239" s="67">
        <v>5.56</v>
      </c>
      <c r="H239" s="67">
        <v>273.10000000000002</v>
      </c>
      <c r="I239" s="67">
        <v>6.8</v>
      </c>
      <c r="J239" s="67">
        <v>290</v>
      </c>
      <c r="K239" s="67">
        <v>414</v>
      </c>
    </row>
    <row r="240" spans="1:11" x14ac:dyDescent="0.35">
      <c r="A240" s="67">
        <v>3</v>
      </c>
      <c r="B240" s="67">
        <v>2084.3000000000002</v>
      </c>
      <c r="C240" s="67" t="s">
        <v>7096</v>
      </c>
      <c r="D240" s="67"/>
      <c r="E240" s="67"/>
      <c r="F240" s="67">
        <v>215</v>
      </c>
      <c r="G240" s="67">
        <v>5.56</v>
      </c>
      <c r="H240" s="67">
        <v>273.10000000000002</v>
      </c>
      <c r="I240" s="67">
        <v>6.8</v>
      </c>
      <c r="J240" s="67">
        <v>290</v>
      </c>
      <c r="K240" s="67">
        <v>414</v>
      </c>
    </row>
    <row r="241" spans="1:11" x14ac:dyDescent="0.35">
      <c r="A241" s="67">
        <v>3</v>
      </c>
      <c r="B241" s="67">
        <v>2092.6</v>
      </c>
      <c r="C241" s="67" t="s">
        <v>7096</v>
      </c>
      <c r="D241" s="67"/>
      <c r="E241" s="67"/>
      <c r="F241" s="67">
        <v>216</v>
      </c>
      <c r="G241" s="67">
        <v>5.56</v>
      </c>
      <c r="H241" s="67">
        <v>273.10000000000002</v>
      </c>
      <c r="I241" s="67">
        <v>6.8</v>
      </c>
      <c r="J241" s="67">
        <v>290</v>
      </c>
      <c r="K241" s="67">
        <v>414</v>
      </c>
    </row>
    <row r="242" spans="1:11" x14ac:dyDescent="0.35">
      <c r="A242" s="67">
        <v>3</v>
      </c>
      <c r="B242" s="67">
        <v>2100.1999999999998</v>
      </c>
      <c r="C242" s="67" t="s">
        <v>7096</v>
      </c>
      <c r="D242" s="67"/>
      <c r="E242" s="67"/>
      <c r="F242" s="67">
        <v>217</v>
      </c>
      <c r="G242" s="67">
        <v>5.56</v>
      </c>
      <c r="H242" s="67">
        <v>273.10000000000002</v>
      </c>
      <c r="I242" s="67">
        <v>6.8</v>
      </c>
      <c r="J242" s="67">
        <v>290</v>
      </c>
      <c r="K242" s="67">
        <v>414</v>
      </c>
    </row>
    <row r="243" spans="1:11" x14ac:dyDescent="0.35">
      <c r="A243" s="67">
        <v>3</v>
      </c>
      <c r="B243" s="67">
        <v>2108.1</v>
      </c>
      <c r="C243" s="67" t="s">
        <v>7096</v>
      </c>
      <c r="D243" s="67"/>
      <c r="E243" s="67"/>
      <c r="F243" s="67">
        <v>218</v>
      </c>
      <c r="G243" s="67">
        <v>5.56</v>
      </c>
      <c r="H243" s="67">
        <v>273.10000000000002</v>
      </c>
      <c r="I243" s="67">
        <v>6.8</v>
      </c>
      <c r="J243" s="67">
        <v>290</v>
      </c>
      <c r="K243" s="67">
        <v>414</v>
      </c>
    </row>
    <row r="244" spans="1:11" x14ac:dyDescent="0.35">
      <c r="A244" s="67">
        <v>3</v>
      </c>
      <c r="B244" s="67">
        <v>2113.5</v>
      </c>
      <c r="C244" s="67" t="s">
        <v>7096</v>
      </c>
      <c r="D244" s="67"/>
      <c r="E244" s="67"/>
      <c r="F244" s="67">
        <v>219</v>
      </c>
      <c r="G244" s="67">
        <v>5.56</v>
      </c>
      <c r="H244" s="67">
        <v>273.10000000000002</v>
      </c>
      <c r="I244" s="67">
        <v>6.8</v>
      </c>
      <c r="J244" s="67">
        <v>290</v>
      </c>
      <c r="K244" s="67">
        <v>414</v>
      </c>
    </row>
    <row r="245" spans="1:11" x14ac:dyDescent="0.35">
      <c r="A245" s="67">
        <v>3</v>
      </c>
      <c r="B245" s="67">
        <v>2119.1</v>
      </c>
      <c r="C245" s="67" t="s">
        <v>7096</v>
      </c>
      <c r="D245" s="67"/>
      <c r="E245" s="67"/>
      <c r="F245" s="67">
        <v>220</v>
      </c>
      <c r="G245" s="67">
        <v>5.56</v>
      </c>
      <c r="H245" s="67">
        <v>273.10000000000002</v>
      </c>
      <c r="I245" s="67">
        <v>6.8</v>
      </c>
      <c r="J245" s="67">
        <v>290</v>
      </c>
      <c r="K245" s="67">
        <v>414</v>
      </c>
    </row>
    <row r="246" spans="1:11" x14ac:dyDescent="0.35">
      <c r="A246" s="67">
        <v>3</v>
      </c>
      <c r="B246" s="67">
        <v>2121.9789999999998</v>
      </c>
      <c r="C246" s="67" t="s">
        <v>7106</v>
      </c>
      <c r="D246" s="67" t="s">
        <v>7135</v>
      </c>
      <c r="E246" s="67"/>
      <c r="F246" s="67"/>
      <c r="G246" s="67"/>
      <c r="H246" s="67"/>
      <c r="I246" s="67"/>
      <c r="J246" s="67"/>
      <c r="K246" s="67"/>
    </row>
    <row r="247" spans="1:11" x14ac:dyDescent="0.35">
      <c r="A247" s="67">
        <v>3</v>
      </c>
      <c r="B247" s="67">
        <v>2124.6</v>
      </c>
      <c r="C247" s="67" t="s">
        <v>7096</v>
      </c>
      <c r="D247" s="67"/>
      <c r="E247" s="67"/>
      <c r="F247" s="67">
        <v>221</v>
      </c>
      <c r="G247" s="67">
        <v>5.56</v>
      </c>
      <c r="H247" s="67">
        <v>273.10000000000002</v>
      </c>
      <c r="I247" s="67">
        <v>6.8</v>
      </c>
      <c r="J247" s="67">
        <v>290</v>
      </c>
      <c r="K247" s="67">
        <v>414</v>
      </c>
    </row>
    <row r="248" spans="1:11" x14ac:dyDescent="0.35">
      <c r="A248" s="67">
        <v>3</v>
      </c>
      <c r="B248" s="67">
        <v>2129.6</v>
      </c>
      <c r="C248" s="67" t="s">
        <v>7096</v>
      </c>
      <c r="D248" s="67"/>
      <c r="E248" s="67"/>
      <c r="F248" s="67">
        <v>222</v>
      </c>
      <c r="G248" s="67">
        <v>5.56</v>
      </c>
      <c r="H248" s="67">
        <v>273.10000000000002</v>
      </c>
      <c r="I248" s="67">
        <v>6.8</v>
      </c>
      <c r="J248" s="67">
        <v>290</v>
      </c>
      <c r="K248" s="67">
        <v>414</v>
      </c>
    </row>
    <row r="249" spans="1:11" x14ac:dyDescent="0.35">
      <c r="A249" s="67">
        <v>3</v>
      </c>
      <c r="B249" s="67">
        <v>2135.4</v>
      </c>
      <c r="C249" s="67" t="s">
        <v>7096</v>
      </c>
      <c r="D249" s="67"/>
      <c r="E249" s="67"/>
      <c r="F249" s="67">
        <v>223</v>
      </c>
      <c r="G249" s="67">
        <v>5.56</v>
      </c>
      <c r="H249" s="67">
        <v>273.10000000000002</v>
      </c>
      <c r="I249" s="67">
        <v>6.8</v>
      </c>
      <c r="J249" s="67">
        <v>290</v>
      </c>
      <c r="K249" s="67">
        <v>414</v>
      </c>
    </row>
    <row r="250" spans="1:11" x14ac:dyDescent="0.35">
      <c r="A250" s="67">
        <v>3</v>
      </c>
      <c r="B250" s="67">
        <v>2141.9</v>
      </c>
      <c r="C250" s="67" t="s">
        <v>7096</v>
      </c>
      <c r="D250" s="67"/>
      <c r="E250" s="67"/>
      <c r="F250" s="67">
        <v>224</v>
      </c>
      <c r="G250" s="67">
        <v>5.56</v>
      </c>
      <c r="H250" s="67">
        <v>273.10000000000002</v>
      </c>
      <c r="I250" s="67">
        <v>6.8</v>
      </c>
      <c r="J250" s="67">
        <v>290</v>
      </c>
      <c r="K250" s="67">
        <v>414</v>
      </c>
    </row>
    <row r="251" spans="1:11" x14ac:dyDescent="0.35">
      <c r="A251" s="67">
        <v>3</v>
      </c>
      <c r="B251" s="67">
        <v>2148.5</v>
      </c>
      <c r="C251" s="67" t="s">
        <v>7096</v>
      </c>
      <c r="D251" s="67"/>
      <c r="E251" s="67"/>
      <c r="F251" s="67">
        <v>225</v>
      </c>
      <c r="G251" s="67">
        <v>5.56</v>
      </c>
      <c r="H251" s="67">
        <v>273.10000000000002</v>
      </c>
      <c r="I251" s="67">
        <v>6.8</v>
      </c>
      <c r="J251" s="67">
        <v>290</v>
      </c>
      <c r="K251" s="67">
        <v>414</v>
      </c>
    </row>
    <row r="252" spans="1:11" x14ac:dyDescent="0.35">
      <c r="A252" s="67">
        <v>3</v>
      </c>
      <c r="B252" s="67">
        <v>2155.6</v>
      </c>
      <c r="C252" s="67" t="s">
        <v>7096</v>
      </c>
      <c r="D252" s="67"/>
      <c r="E252" s="67"/>
      <c r="F252" s="67">
        <v>226</v>
      </c>
      <c r="G252" s="67">
        <v>5.56</v>
      </c>
      <c r="H252" s="67">
        <v>273.10000000000002</v>
      </c>
      <c r="I252" s="67">
        <v>6.8</v>
      </c>
      <c r="J252" s="67">
        <v>290</v>
      </c>
      <c r="K252" s="67">
        <v>414</v>
      </c>
    </row>
    <row r="253" spans="1:11" x14ac:dyDescent="0.35">
      <c r="A253" s="67">
        <v>3</v>
      </c>
      <c r="B253" s="67">
        <v>2166</v>
      </c>
      <c r="C253" s="67" t="s">
        <v>7096</v>
      </c>
      <c r="D253" s="67"/>
      <c r="E253" s="67"/>
      <c r="F253" s="67">
        <v>227</v>
      </c>
      <c r="G253" s="67">
        <v>5.56</v>
      </c>
      <c r="H253" s="67">
        <v>273.10000000000002</v>
      </c>
      <c r="I253" s="67">
        <v>6.8</v>
      </c>
      <c r="J253" s="67">
        <v>290</v>
      </c>
      <c r="K253" s="67">
        <v>414</v>
      </c>
    </row>
    <row r="254" spans="1:11" x14ac:dyDescent="0.35">
      <c r="A254" s="67">
        <v>3</v>
      </c>
      <c r="B254" s="67">
        <v>2177</v>
      </c>
      <c r="C254" s="67" t="s">
        <v>7096</v>
      </c>
      <c r="D254" s="67"/>
      <c r="E254" s="67"/>
      <c r="F254" s="67">
        <v>228</v>
      </c>
      <c r="G254" s="67">
        <v>5.56</v>
      </c>
      <c r="H254" s="67">
        <v>273.10000000000002</v>
      </c>
      <c r="I254" s="67">
        <v>6.8</v>
      </c>
      <c r="J254" s="67">
        <v>290</v>
      </c>
      <c r="K254" s="67">
        <v>414</v>
      </c>
    </row>
    <row r="255" spans="1:11" x14ac:dyDescent="0.35">
      <c r="A255" s="67">
        <v>3</v>
      </c>
      <c r="B255" s="67">
        <v>2186.5</v>
      </c>
      <c r="C255" s="67" t="s">
        <v>7096</v>
      </c>
      <c r="D255" s="67"/>
      <c r="E255" s="67"/>
      <c r="F255" s="67">
        <v>229</v>
      </c>
      <c r="G255" s="67">
        <v>5.56</v>
      </c>
      <c r="H255" s="67">
        <v>273.10000000000002</v>
      </c>
      <c r="I255" s="67">
        <v>6.8</v>
      </c>
      <c r="J255" s="67">
        <v>290</v>
      </c>
      <c r="K255" s="67">
        <v>414</v>
      </c>
    </row>
    <row r="256" spans="1:11" x14ac:dyDescent="0.35">
      <c r="A256" s="67">
        <v>3</v>
      </c>
      <c r="B256" s="67">
        <v>2196.3000000000002</v>
      </c>
      <c r="C256" s="67" t="s">
        <v>7096</v>
      </c>
      <c r="D256" s="67"/>
      <c r="E256" s="67"/>
      <c r="F256" s="67">
        <v>230</v>
      </c>
      <c r="G256" s="67">
        <v>5.56</v>
      </c>
      <c r="H256" s="67">
        <v>273.10000000000002</v>
      </c>
      <c r="I256" s="67">
        <v>6.8</v>
      </c>
      <c r="J256" s="67">
        <v>290</v>
      </c>
      <c r="K256" s="67">
        <v>414</v>
      </c>
    </row>
    <row r="257" spans="1:11" x14ac:dyDescent="0.35">
      <c r="A257" s="67">
        <v>3</v>
      </c>
      <c r="B257" s="67">
        <v>2202.1999999999998</v>
      </c>
      <c r="C257" s="67" t="s">
        <v>7096</v>
      </c>
      <c r="D257" s="67"/>
      <c r="E257" s="67"/>
      <c r="F257" s="67">
        <v>231</v>
      </c>
      <c r="G257" s="67">
        <v>5.56</v>
      </c>
      <c r="H257" s="67">
        <v>273.10000000000002</v>
      </c>
      <c r="I257" s="67">
        <v>6.8</v>
      </c>
      <c r="J257" s="67">
        <v>290</v>
      </c>
      <c r="K257" s="67">
        <v>414</v>
      </c>
    </row>
    <row r="258" spans="1:11" x14ac:dyDescent="0.35">
      <c r="A258" s="67">
        <v>3</v>
      </c>
      <c r="B258" s="67">
        <v>2208</v>
      </c>
      <c r="C258" s="67" t="s">
        <v>7096</v>
      </c>
      <c r="D258" s="67"/>
      <c r="E258" s="67"/>
      <c r="F258" s="67">
        <v>232</v>
      </c>
      <c r="G258" s="67">
        <v>5.56</v>
      </c>
      <c r="H258" s="67">
        <v>273.10000000000002</v>
      </c>
      <c r="I258" s="67">
        <v>6.8</v>
      </c>
      <c r="J258" s="67">
        <v>290</v>
      </c>
      <c r="K258" s="67">
        <v>414</v>
      </c>
    </row>
    <row r="259" spans="1:11" x14ac:dyDescent="0.35">
      <c r="A259" s="67">
        <v>3</v>
      </c>
      <c r="B259" s="67">
        <v>2218.5</v>
      </c>
      <c r="C259" s="67" t="s">
        <v>7096</v>
      </c>
      <c r="D259" s="67"/>
      <c r="E259" s="67"/>
      <c r="F259" s="67">
        <v>233</v>
      </c>
      <c r="G259" s="67">
        <v>5.56</v>
      </c>
      <c r="H259" s="67">
        <v>273.10000000000002</v>
      </c>
      <c r="I259" s="67">
        <v>6.8</v>
      </c>
      <c r="J259" s="67">
        <v>290</v>
      </c>
      <c r="K259" s="67">
        <v>414</v>
      </c>
    </row>
    <row r="260" spans="1:11" x14ac:dyDescent="0.35">
      <c r="A260" s="67">
        <v>3</v>
      </c>
      <c r="B260" s="67">
        <v>2229.4</v>
      </c>
      <c r="C260" s="67" t="s">
        <v>7096</v>
      </c>
      <c r="D260" s="67"/>
      <c r="E260" s="67"/>
      <c r="F260" s="67">
        <v>234</v>
      </c>
      <c r="G260" s="67">
        <v>5.56</v>
      </c>
      <c r="H260" s="67">
        <v>273.10000000000002</v>
      </c>
      <c r="I260" s="67">
        <v>6.8</v>
      </c>
      <c r="J260" s="67">
        <v>290</v>
      </c>
      <c r="K260" s="67">
        <v>414</v>
      </c>
    </row>
    <row r="261" spans="1:11" x14ac:dyDescent="0.35">
      <c r="A261" s="67">
        <v>3</v>
      </c>
      <c r="B261" s="67">
        <v>2240.6999999999998</v>
      </c>
      <c r="C261" s="67" t="s">
        <v>7096</v>
      </c>
      <c r="D261" s="67"/>
      <c r="E261" s="67"/>
      <c r="F261" s="67">
        <v>235</v>
      </c>
      <c r="G261" s="67">
        <v>5.56</v>
      </c>
      <c r="H261" s="67">
        <v>273.10000000000002</v>
      </c>
      <c r="I261" s="67">
        <v>6.8</v>
      </c>
      <c r="J261" s="67">
        <v>290</v>
      </c>
      <c r="K261" s="67">
        <v>414</v>
      </c>
    </row>
    <row r="262" spans="1:11" x14ac:dyDescent="0.35">
      <c r="A262" s="67">
        <v>3</v>
      </c>
      <c r="B262" s="67">
        <v>2251.4</v>
      </c>
      <c r="C262" s="67" t="s">
        <v>7096</v>
      </c>
      <c r="D262" s="67"/>
      <c r="E262" s="67"/>
      <c r="F262" s="67">
        <v>236</v>
      </c>
      <c r="G262" s="67">
        <v>5.56</v>
      </c>
      <c r="H262" s="67">
        <v>273.10000000000002</v>
      </c>
      <c r="I262" s="67">
        <v>6.8</v>
      </c>
      <c r="J262" s="67">
        <v>290</v>
      </c>
      <c r="K262" s="67">
        <v>414</v>
      </c>
    </row>
    <row r="263" spans="1:11" x14ac:dyDescent="0.35">
      <c r="A263" s="67">
        <v>3</v>
      </c>
      <c r="B263" s="67">
        <v>2262.1999999999998</v>
      </c>
      <c r="C263" s="67" t="s">
        <v>7096</v>
      </c>
      <c r="D263" s="67"/>
      <c r="E263" s="67"/>
      <c r="F263" s="67">
        <v>237</v>
      </c>
      <c r="G263" s="67">
        <v>5.56</v>
      </c>
      <c r="H263" s="67">
        <v>273.10000000000002</v>
      </c>
      <c r="I263" s="67">
        <v>6.8</v>
      </c>
      <c r="J263" s="67">
        <v>290</v>
      </c>
      <c r="K263" s="67">
        <v>414</v>
      </c>
    </row>
    <row r="264" spans="1:11" x14ac:dyDescent="0.35">
      <c r="A264" s="67">
        <v>3</v>
      </c>
      <c r="B264" s="67">
        <v>2272.6999999999998</v>
      </c>
      <c r="C264" s="67" t="s">
        <v>7096</v>
      </c>
      <c r="D264" s="67"/>
      <c r="E264" s="67"/>
      <c r="F264" s="67">
        <v>238</v>
      </c>
      <c r="G264" s="67">
        <v>5.56</v>
      </c>
      <c r="H264" s="67">
        <v>273.10000000000002</v>
      </c>
      <c r="I264" s="67">
        <v>6.8</v>
      </c>
      <c r="J264" s="67">
        <v>290</v>
      </c>
      <c r="K264" s="67">
        <v>414</v>
      </c>
    </row>
    <row r="265" spans="1:11" x14ac:dyDescent="0.35">
      <c r="A265" s="67">
        <v>3</v>
      </c>
      <c r="B265" s="67">
        <v>2282</v>
      </c>
      <c r="C265" s="67" t="s">
        <v>7096</v>
      </c>
      <c r="D265" s="67"/>
      <c r="E265" s="67"/>
      <c r="F265" s="67">
        <v>239</v>
      </c>
      <c r="G265" s="67">
        <v>5.56</v>
      </c>
      <c r="H265" s="67">
        <v>273.10000000000002</v>
      </c>
      <c r="I265" s="67">
        <v>6.8</v>
      </c>
      <c r="J265" s="67">
        <v>290</v>
      </c>
      <c r="K265" s="67">
        <v>414</v>
      </c>
    </row>
    <row r="266" spans="1:11" x14ac:dyDescent="0.35">
      <c r="A266" s="67">
        <v>3</v>
      </c>
      <c r="B266" s="67">
        <v>2291.6</v>
      </c>
      <c r="C266" s="67" t="s">
        <v>7096</v>
      </c>
      <c r="D266" s="67"/>
      <c r="E266" s="67"/>
      <c r="F266" s="67">
        <v>240</v>
      </c>
      <c r="G266" s="67">
        <v>5.56</v>
      </c>
      <c r="H266" s="67">
        <v>273.10000000000002</v>
      </c>
      <c r="I266" s="67">
        <v>6.8</v>
      </c>
      <c r="J266" s="67">
        <v>290</v>
      </c>
      <c r="K266" s="67">
        <v>414</v>
      </c>
    </row>
    <row r="267" spans="1:11" x14ac:dyDescent="0.35">
      <c r="A267" s="67">
        <v>3</v>
      </c>
      <c r="B267" s="67">
        <v>2300.6999999999998</v>
      </c>
      <c r="C267" s="67" t="s">
        <v>7096</v>
      </c>
      <c r="D267" s="67"/>
      <c r="E267" s="67"/>
      <c r="F267" s="67">
        <v>241</v>
      </c>
      <c r="G267" s="67">
        <v>5.56</v>
      </c>
      <c r="H267" s="67">
        <v>273.10000000000002</v>
      </c>
      <c r="I267" s="67">
        <v>6.8</v>
      </c>
      <c r="J267" s="67">
        <v>290</v>
      </c>
      <c r="K267" s="67">
        <v>414</v>
      </c>
    </row>
    <row r="268" spans="1:11" x14ac:dyDescent="0.35">
      <c r="A268" s="67">
        <v>3</v>
      </c>
      <c r="B268" s="67">
        <v>2310.5</v>
      </c>
      <c r="C268" s="67" t="s">
        <v>7096</v>
      </c>
      <c r="D268" s="67"/>
      <c r="E268" s="67"/>
      <c r="F268" s="67">
        <v>242</v>
      </c>
      <c r="G268" s="67">
        <v>5.56</v>
      </c>
      <c r="H268" s="67">
        <v>273.10000000000002</v>
      </c>
      <c r="I268" s="67">
        <v>6.8</v>
      </c>
      <c r="J268" s="67">
        <v>290</v>
      </c>
      <c r="K268" s="67">
        <v>414</v>
      </c>
    </row>
    <row r="269" spans="1:11" x14ac:dyDescent="0.35">
      <c r="A269" s="67">
        <v>3</v>
      </c>
      <c r="B269" s="67">
        <v>2318.6999999999998</v>
      </c>
      <c r="C269" s="67" t="s">
        <v>7096</v>
      </c>
      <c r="D269" s="67"/>
      <c r="E269" s="67"/>
      <c r="F269" s="67">
        <v>243</v>
      </c>
      <c r="G269" s="67">
        <v>5.56</v>
      </c>
      <c r="H269" s="67">
        <v>273.10000000000002</v>
      </c>
      <c r="I269" s="67">
        <v>6.8</v>
      </c>
      <c r="J269" s="67">
        <v>290</v>
      </c>
      <c r="K269" s="67">
        <v>414</v>
      </c>
    </row>
    <row r="270" spans="1:11" x14ac:dyDescent="0.35">
      <c r="A270" s="67">
        <v>3</v>
      </c>
      <c r="B270" s="67">
        <v>2327.6999999999998</v>
      </c>
      <c r="C270" s="67" t="s">
        <v>7096</v>
      </c>
      <c r="D270" s="67"/>
      <c r="E270" s="67"/>
      <c r="F270" s="67">
        <v>244</v>
      </c>
      <c r="G270" s="67">
        <v>5.56</v>
      </c>
      <c r="H270" s="67">
        <v>273.10000000000002</v>
      </c>
      <c r="I270" s="67">
        <v>6.8</v>
      </c>
      <c r="J270" s="67">
        <v>290</v>
      </c>
      <c r="K270" s="67">
        <v>414</v>
      </c>
    </row>
    <row r="271" spans="1:11" x14ac:dyDescent="0.35">
      <c r="A271" s="67">
        <v>3</v>
      </c>
      <c r="B271" s="67">
        <v>2337.1999999999998</v>
      </c>
      <c r="C271" s="67" t="s">
        <v>7096</v>
      </c>
      <c r="D271" s="67"/>
      <c r="E271" s="67"/>
      <c r="F271" s="67">
        <v>245</v>
      </c>
      <c r="G271" s="67">
        <v>5.56</v>
      </c>
      <c r="H271" s="67">
        <v>273.10000000000002</v>
      </c>
      <c r="I271" s="67">
        <v>6.8</v>
      </c>
      <c r="J271" s="67">
        <v>290</v>
      </c>
      <c r="K271" s="67">
        <v>414</v>
      </c>
    </row>
    <row r="272" spans="1:11" x14ac:dyDescent="0.35">
      <c r="A272" s="67">
        <v>3</v>
      </c>
      <c r="B272" s="67">
        <v>2346</v>
      </c>
      <c r="C272" s="67" t="s">
        <v>7096</v>
      </c>
      <c r="D272" s="67"/>
      <c r="E272" s="67"/>
      <c r="F272" s="67">
        <v>246</v>
      </c>
      <c r="G272" s="67">
        <v>5.56</v>
      </c>
      <c r="H272" s="67">
        <v>273.10000000000002</v>
      </c>
      <c r="I272" s="67">
        <v>6.8</v>
      </c>
      <c r="J272" s="67">
        <v>290</v>
      </c>
      <c r="K272" s="67">
        <v>414</v>
      </c>
    </row>
    <row r="273" spans="1:11" x14ac:dyDescent="0.35">
      <c r="A273" s="67">
        <v>3</v>
      </c>
      <c r="B273" s="67">
        <v>2354.6</v>
      </c>
      <c r="C273" s="67" t="s">
        <v>7096</v>
      </c>
      <c r="D273" s="67"/>
      <c r="E273" s="67"/>
      <c r="F273" s="67">
        <v>247</v>
      </c>
      <c r="G273" s="67">
        <v>5.56</v>
      </c>
      <c r="H273" s="67">
        <v>273.10000000000002</v>
      </c>
      <c r="I273" s="67">
        <v>6.8</v>
      </c>
      <c r="J273" s="67">
        <v>290</v>
      </c>
      <c r="K273" s="67">
        <v>414</v>
      </c>
    </row>
    <row r="274" spans="1:11" x14ac:dyDescent="0.35">
      <c r="A274" s="67">
        <v>3</v>
      </c>
      <c r="B274" s="67">
        <v>2365.5</v>
      </c>
      <c r="C274" s="67" t="s">
        <v>7096</v>
      </c>
      <c r="D274" s="67"/>
      <c r="E274" s="67"/>
      <c r="F274" s="67">
        <v>248</v>
      </c>
      <c r="G274" s="67">
        <v>5.56</v>
      </c>
      <c r="H274" s="67">
        <v>273.10000000000002</v>
      </c>
      <c r="I274" s="67">
        <v>6.8</v>
      </c>
      <c r="J274" s="67">
        <v>290</v>
      </c>
      <c r="K274" s="67">
        <v>414</v>
      </c>
    </row>
    <row r="275" spans="1:11" x14ac:dyDescent="0.35">
      <c r="A275" s="67">
        <v>3</v>
      </c>
      <c r="B275" s="67">
        <v>2375.8000000000002</v>
      </c>
      <c r="C275" s="67" t="s">
        <v>7096</v>
      </c>
      <c r="D275" s="67"/>
      <c r="E275" s="67"/>
      <c r="F275" s="67">
        <v>249</v>
      </c>
      <c r="G275" s="67">
        <v>5.56</v>
      </c>
      <c r="H275" s="67">
        <v>273.10000000000002</v>
      </c>
      <c r="I275" s="67">
        <v>6.8</v>
      </c>
      <c r="J275" s="67">
        <v>290</v>
      </c>
      <c r="K275" s="67">
        <v>414</v>
      </c>
    </row>
    <row r="276" spans="1:11" x14ac:dyDescent="0.35">
      <c r="A276" s="67">
        <v>3</v>
      </c>
      <c r="B276" s="67">
        <v>2386.1999999999998</v>
      </c>
      <c r="C276" s="67" t="s">
        <v>7096</v>
      </c>
      <c r="D276" s="67"/>
      <c r="E276" s="67"/>
      <c r="F276" s="67">
        <v>250</v>
      </c>
      <c r="G276" s="67">
        <v>5.56</v>
      </c>
      <c r="H276" s="67">
        <v>273.10000000000002</v>
      </c>
      <c r="I276" s="67">
        <v>6.8</v>
      </c>
      <c r="J276" s="67">
        <v>290</v>
      </c>
      <c r="K276" s="67">
        <v>414</v>
      </c>
    </row>
    <row r="277" spans="1:11" x14ac:dyDescent="0.35">
      <c r="A277" s="67">
        <v>3</v>
      </c>
      <c r="B277" s="67">
        <v>2396.1</v>
      </c>
      <c r="C277" s="67" t="s">
        <v>7096</v>
      </c>
      <c r="D277" s="67"/>
      <c r="E277" s="67"/>
      <c r="F277" s="67">
        <v>251</v>
      </c>
      <c r="G277" s="67">
        <v>5.56</v>
      </c>
      <c r="H277" s="67">
        <v>273.10000000000002</v>
      </c>
      <c r="I277" s="67">
        <v>6.8</v>
      </c>
      <c r="J277" s="67">
        <v>290</v>
      </c>
      <c r="K277" s="67">
        <v>414</v>
      </c>
    </row>
    <row r="278" spans="1:11" x14ac:dyDescent="0.35">
      <c r="A278" s="67">
        <v>3</v>
      </c>
      <c r="B278" s="67">
        <v>2406.6</v>
      </c>
      <c r="C278" s="67" t="s">
        <v>7096</v>
      </c>
      <c r="D278" s="67"/>
      <c r="E278" s="67"/>
      <c r="F278" s="67">
        <v>252</v>
      </c>
      <c r="G278" s="67">
        <v>5.56</v>
      </c>
      <c r="H278" s="67">
        <v>273.10000000000002</v>
      </c>
      <c r="I278" s="67">
        <v>6.8</v>
      </c>
      <c r="J278" s="67">
        <v>290</v>
      </c>
      <c r="K278" s="67">
        <v>414</v>
      </c>
    </row>
    <row r="279" spans="1:11" x14ac:dyDescent="0.35">
      <c r="A279" s="67">
        <v>3</v>
      </c>
      <c r="B279" s="67">
        <v>2416.8000000000002</v>
      </c>
      <c r="C279" s="67" t="s">
        <v>7096</v>
      </c>
      <c r="D279" s="67"/>
      <c r="E279" s="67"/>
      <c r="F279" s="67">
        <v>253</v>
      </c>
      <c r="G279" s="67">
        <v>5.56</v>
      </c>
      <c r="H279" s="67">
        <v>273.10000000000002</v>
      </c>
      <c r="I279" s="67">
        <v>6.8</v>
      </c>
      <c r="J279" s="67">
        <v>290</v>
      </c>
      <c r="K279" s="67">
        <v>414</v>
      </c>
    </row>
    <row r="280" spans="1:11" x14ac:dyDescent="0.35">
      <c r="A280" s="67">
        <v>3</v>
      </c>
      <c r="B280" s="67">
        <v>2427.6999999999998</v>
      </c>
      <c r="C280" s="67" t="s">
        <v>7096</v>
      </c>
      <c r="D280" s="67"/>
      <c r="E280" s="67"/>
      <c r="F280" s="67">
        <v>254</v>
      </c>
      <c r="G280" s="67">
        <v>5.56</v>
      </c>
      <c r="H280" s="67">
        <v>273.10000000000002</v>
      </c>
      <c r="I280" s="67">
        <v>6.8</v>
      </c>
      <c r="J280" s="67">
        <v>290</v>
      </c>
      <c r="K280" s="67">
        <v>414</v>
      </c>
    </row>
    <row r="281" spans="1:11" x14ac:dyDescent="0.35">
      <c r="A281" s="67">
        <v>3</v>
      </c>
      <c r="B281" s="67">
        <v>2438.6999999999998</v>
      </c>
      <c r="C281" s="67" t="s">
        <v>7096</v>
      </c>
      <c r="D281" s="67"/>
      <c r="E281" s="67"/>
      <c r="F281" s="67">
        <v>255</v>
      </c>
      <c r="G281" s="67">
        <v>5.56</v>
      </c>
      <c r="H281" s="67">
        <v>273.10000000000002</v>
      </c>
      <c r="I281" s="67">
        <v>6.8</v>
      </c>
      <c r="J281" s="67">
        <v>290</v>
      </c>
      <c r="K281" s="67">
        <v>414</v>
      </c>
    </row>
    <row r="282" spans="1:11" x14ac:dyDescent="0.35">
      <c r="A282" s="67">
        <v>3</v>
      </c>
      <c r="B282" s="67">
        <v>2449.9</v>
      </c>
      <c r="C282" s="67" t="s">
        <v>7096</v>
      </c>
      <c r="D282" s="67"/>
      <c r="E282" s="67"/>
      <c r="F282" s="67">
        <v>256</v>
      </c>
      <c r="G282" s="67">
        <v>5.56</v>
      </c>
      <c r="H282" s="67">
        <v>273.10000000000002</v>
      </c>
      <c r="I282" s="67">
        <v>6.8</v>
      </c>
      <c r="J282" s="67">
        <v>290</v>
      </c>
      <c r="K282" s="67">
        <v>414</v>
      </c>
    </row>
    <row r="283" spans="1:11" x14ac:dyDescent="0.35">
      <c r="A283" s="67">
        <v>3</v>
      </c>
      <c r="B283" s="67">
        <v>2460.3000000000002</v>
      </c>
      <c r="C283" s="67" t="s">
        <v>7096</v>
      </c>
      <c r="D283" s="67"/>
      <c r="E283" s="67"/>
      <c r="F283" s="67">
        <v>257</v>
      </c>
      <c r="G283" s="67">
        <v>5.56</v>
      </c>
      <c r="H283" s="67">
        <v>273.10000000000002</v>
      </c>
      <c r="I283" s="67">
        <v>6.8</v>
      </c>
      <c r="J283" s="67">
        <v>290</v>
      </c>
      <c r="K283" s="67">
        <v>414</v>
      </c>
    </row>
    <row r="284" spans="1:11" x14ac:dyDescent="0.35">
      <c r="A284" s="67">
        <v>3</v>
      </c>
      <c r="B284" s="67">
        <v>2470.4</v>
      </c>
      <c r="C284" s="67" t="s">
        <v>7096</v>
      </c>
      <c r="D284" s="67"/>
      <c r="E284" s="67"/>
      <c r="F284" s="67">
        <v>258</v>
      </c>
      <c r="G284" s="67">
        <v>5.56</v>
      </c>
      <c r="H284" s="67">
        <v>273.10000000000002</v>
      </c>
      <c r="I284" s="67">
        <v>6.8</v>
      </c>
      <c r="J284" s="67">
        <v>290</v>
      </c>
      <c r="K284" s="67">
        <v>414</v>
      </c>
    </row>
    <row r="285" spans="1:11" x14ac:dyDescent="0.35">
      <c r="A285" s="67">
        <v>3</v>
      </c>
      <c r="B285" s="67">
        <v>2471.4609999999998</v>
      </c>
      <c r="C285" s="67" t="s">
        <v>7102</v>
      </c>
      <c r="D285" s="67" t="s">
        <v>7123</v>
      </c>
      <c r="E285" s="67"/>
      <c r="F285" s="67">
        <v>259</v>
      </c>
      <c r="G285" s="67">
        <v>9.27</v>
      </c>
      <c r="H285" s="67">
        <v>273.10000000000002</v>
      </c>
      <c r="I285" s="67">
        <v>6.8</v>
      </c>
      <c r="J285" s="67">
        <v>290</v>
      </c>
      <c r="K285" s="67">
        <v>414</v>
      </c>
    </row>
    <row r="286" spans="1:11" x14ac:dyDescent="0.35">
      <c r="A286" s="67">
        <v>3</v>
      </c>
      <c r="B286" s="67">
        <v>2471.596</v>
      </c>
      <c r="C286" s="67" t="s">
        <v>7104</v>
      </c>
      <c r="D286" s="67" t="s">
        <v>7136</v>
      </c>
      <c r="E286" s="67"/>
      <c r="F286" s="67"/>
      <c r="G286" s="67"/>
      <c r="H286" s="67"/>
      <c r="I286" s="67"/>
      <c r="J286" s="67"/>
      <c r="K286" s="67"/>
    </row>
    <row r="287" spans="1:11" x14ac:dyDescent="0.35">
      <c r="A287" s="67">
        <v>3</v>
      </c>
      <c r="B287" s="67">
        <v>2471.7350000000001</v>
      </c>
      <c r="C287" s="67" t="s">
        <v>7101</v>
      </c>
      <c r="D287" s="67" t="s">
        <v>7126</v>
      </c>
      <c r="E287" s="67"/>
      <c r="F287" s="67">
        <v>260</v>
      </c>
      <c r="G287" s="67">
        <v>5.56</v>
      </c>
      <c r="H287" s="67">
        <v>273.10000000000002</v>
      </c>
      <c r="I287" s="67">
        <v>6.8</v>
      </c>
      <c r="J287" s="67">
        <v>290</v>
      </c>
      <c r="K287" s="67">
        <v>414</v>
      </c>
    </row>
    <row r="288" spans="1:11" x14ac:dyDescent="0.35">
      <c r="A288" s="67">
        <v>3</v>
      </c>
      <c r="B288" s="67">
        <v>2474.0889999999999</v>
      </c>
      <c r="C288" s="67" t="s">
        <v>7102</v>
      </c>
      <c r="D288" s="67" t="s">
        <v>7123</v>
      </c>
      <c r="E288" s="67"/>
      <c r="F288" s="67">
        <v>261</v>
      </c>
      <c r="G288" s="67">
        <v>9.27</v>
      </c>
      <c r="H288" s="67">
        <v>273.10000000000002</v>
      </c>
      <c r="I288" s="67">
        <v>6.8</v>
      </c>
      <c r="J288" s="67">
        <v>290</v>
      </c>
      <c r="K288" s="67">
        <v>414</v>
      </c>
    </row>
    <row r="289" spans="1:11" x14ac:dyDescent="0.35">
      <c r="A289" s="67">
        <v>3</v>
      </c>
      <c r="B289" s="67">
        <v>2474.2399999999998</v>
      </c>
      <c r="C289" s="67" t="s">
        <v>7104</v>
      </c>
      <c r="D289" s="67" t="s">
        <v>7137</v>
      </c>
      <c r="E289" s="67"/>
      <c r="F289" s="67"/>
      <c r="G289" s="67"/>
      <c r="H289" s="67"/>
      <c r="I289" s="67"/>
      <c r="J289" s="67"/>
      <c r="K289" s="67"/>
    </row>
    <row r="290" spans="1:11" x14ac:dyDescent="0.35">
      <c r="A290" s="67">
        <v>3</v>
      </c>
      <c r="B290" s="67">
        <v>2474.3919999999998</v>
      </c>
      <c r="C290" s="67" t="s">
        <v>7101</v>
      </c>
      <c r="D290" s="67" t="s">
        <v>7126</v>
      </c>
      <c r="E290" s="67"/>
      <c r="F290" s="67">
        <v>262</v>
      </c>
      <c r="G290" s="67">
        <v>5.56</v>
      </c>
      <c r="H290" s="67">
        <v>273.10000000000002</v>
      </c>
      <c r="I290" s="67">
        <v>6.8</v>
      </c>
      <c r="J290" s="67">
        <v>290</v>
      </c>
      <c r="K290" s="67">
        <v>414</v>
      </c>
    </row>
    <row r="291" spans="1:11" x14ac:dyDescent="0.35">
      <c r="A291" s="67">
        <v>3</v>
      </c>
      <c r="B291" s="67">
        <v>2480.5</v>
      </c>
      <c r="C291" s="67" t="s">
        <v>7096</v>
      </c>
      <c r="D291" s="67"/>
      <c r="E291" s="67"/>
      <c r="F291" s="67">
        <v>263</v>
      </c>
      <c r="G291" s="67">
        <v>5.56</v>
      </c>
      <c r="H291" s="67">
        <v>273.10000000000002</v>
      </c>
      <c r="I291" s="67">
        <v>6.8</v>
      </c>
      <c r="J291" s="67">
        <v>290</v>
      </c>
      <c r="K291" s="67">
        <v>414</v>
      </c>
    </row>
    <row r="292" spans="1:11" x14ac:dyDescent="0.35">
      <c r="A292" s="67">
        <v>3</v>
      </c>
      <c r="B292" s="67">
        <v>2488.5619999999999</v>
      </c>
      <c r="C292" s="67" t="s">
        <v>7096</v>
      </c>
      <c r="D292" s="67"/>
      <c r="E292" s="67"/>
      <c r="F292" s="67">
        <v>264</v>
      </c>
      <c r="G292" s="67">
        <v>5.56</v>
      </c>
      <c r="H292" s="67">
        <v>273.10000000000002</v>
      </c>
      <c r="I292" s="67">
        <v>6.8</v>
      </c>
      <c r="J292" s="67">
        <v>290</v>
      </c>
      <c r="K292" s="67">
        <v>414</v>
      </c>
    </row>
    <row r="293" spans="1:11" x14ac:dyDescent="0.35">
      <c r="A293" s="67">
        <v>3</v>
      </c>
      <c r="B293" s="67">
        <v>2495.39</v>
      </c>
      <c r="C293" s="67" t="s">
        <v>7102</v>
      </c>
      <c r="D293" s="67" t="s">
        <v>7123</v>
      </c>
      <c r="E293" s="67"/>
      <c r="F293" s="67">
        <v>265</v>
      </c>
      <c r="G293" s="67">
        <v>9.27</v>
      </c>
      <c r="H293" s="67">
        <v>273.10000000000002</v>
      </c>
      <c r="I293" s="67">
        <v>6.8</v>
      </c>
      <c r="J293" s="67">
        <v>290</v>
      </c>
      <c r="K293" s="67">
        <v>414</v>
      </c>
    </row>
    <row r="294" spans="1:11" x14ac:dyDescent="0.35">
      <c r="A294" s="67">
        <v>3</v>
      </c>
      <c r="B294" s="67">
        <v>2495.5410000000002</v>
      </c>
      <c r="C294" s="67" t="s">
        <v>7104</v>
      </c>
      <c r="D294" s="67" t="s">
        <v>7138</v>
      </c>
      <c r="E294" s="67"/>
      <c r="F294" s="67"/>
      <c r="G294" s="67"/>
      <c r="H294" s="67"/>
      <c r="I294" s="67"/>
      <c r="J294" s="67"/>
      <c r="K294" s="67"/>
    </row>
    <row r="295" spans="1:11" x14ac:dyDescent="0.35">
      <c r="A295" s="67">
        <v>3</v>
      </c>
      <c r="B295" s="67">
        <v>2495.6909999999998</v>
      </c>
      <c r="C295" s="67" t="s">
        <v>7101</v>
      </c>
      <c r="D295" s="67" t="s">
        <v>7126</v>
      </c>
      <c r="E295" s="67"/>
      <c r="F295" s="67">
        <v>266</v>
      </c>
      <c r="G295" s="67">
        <v>5.56</v>
      </c>
      <c r="H295" s="67">
        <v>273.10000000000002</v>
      </c>
      <c r="I295" s="67">
        <v>6.8</v>
      </c>
      <c r="J295" s="67">
        <v>290</v>
      </c>
      <c r="K295" s="67">
        <v>414</v>
      </c>
    </row>
    <row r="296" spans="1:11" x14ac:dyDescent="0.35">
      <c r="A296" s="67">
        <v>3</v>
      </c>
      <c r="B296" s="67">
        <v>2498.1170000000002</v>
      </c>
      <c r="C296" s="67" t="s">
        <v>7102</v>
      </c>
      <c r="D296" s="67" t="s">
        <v>7123</v>
      </c>
      <c r="E296" s="67"/>
      <c r="F296" s="67">
        <v>267</v>
      </c>
      <c r="G296" s="67">
        <v>9.27</v>
      </c>
      <c r="H296" s="67">
        <v>273.10000000000002</v>
      </c>
      <c r="I296" s="67">
        <v>6.8</v>
      </c>
      <c r="J296" s="67">
        <v>290</v>
      </c>
      <c r="K296" s="67">
        <v>414</v>
      </c>
    </row>
    <row r="297" spans="1:11" x14ac:dyDescent="0.35">
      <c r="A297" s="67">
        <v>3</v>
      </c>
      <c r="B297" s="67">
        <v>2498.268</v>
      </c>
      <c r="C297" s="67" t="s">
        <v>7104</v>
      </c>
      <c r="D297" s="67" t="s">
        <v>7139</v>
      </c>
      <c r="E297" s="67"/>
      <c r="F297" s="67"/>
      <c r="G297" s="67"/>
      <c r="H297" s="67"/>
      <c r="I297" s="67"/>
      <c r="J297" s="67"/>
      <c r="K297" s="67"/>
    </row>
    <row r="298" spans="1:11" x14ac:dyDescent="0.35">
      <c r="A298" s="67">
        <v>3</v>
      </c>
      <c r="B298" s="67">
        <v>2498.4250000000002</v>
      </c>
      <c r="C298" s="67" t="s">
        <v>7101</v>
      </c>
      <c r="D298" s="67" t="s">
        <v>7126</v>
      </c>
      <c r="E298" s="67"/>
      <c r="F298" s="67">
        <v>268</v>
      </c>
      <c r="G298" s="67">
        <v>5.56</v>
      </c>
      <c r="H298" s="67">
        <v>273.10000000000002</v>
      </c>
      <c r="I298" s="67">
        <v>6.8</v>
      </c>
      <c r="J298" s="67">
        <v>290</v>
      </c>
      <c r="K298" s="67">
        <v>414</v>
      </c>
    </row>
    <row r="299" spans="1:11" x14ac:dyDescent="0.35">
      <c r="A299" s="67">
        <v>3</v>
      </c>
      <c r="B299" s="67">
        <v>2502.3000000000002</v>
      </c>
      <c r="C299" s="67" t="s">
        <v>7096</v>
      </c>
      <c r="D299" s="67"/>
      <c r="E299" s="67"/>
      <c r="F299" s="67">
        <v>269</v>
      </c>
      <c r="G299" s="67">
        <v>5.56</v>
      </c>
      <c r="H299" s="67">
        <v>273.10000000000002</v>
      </c>
      <c r="I299" s="67">
        <v>6.8</v>
      </c>
      <c r="J299" s="67">
        <v>290</v>
      </c>
      <c r="K299" s="67">
        <v>414</v>
      </c>
    </row>
    <row r="300" spans="1:11" x14ac:dyDescent="0.35">
      <c r="A300" s="67">
        <v>3</v>
      </c>
      <c r="B300" s="67">
        <v>2508.9</v>
      </c>
      <c r="C300" s="67" t="s">
        <v>7096</v>
      </c>
      <c r="D300" s="67"/>
      <c r="E300" s="67"/>
      <c r="F300" s="67">
        <v>270</v>
      </c>
      <c r="G300" s="67">
        <v>5.56</v>
      </c>
      <c r="H300" s="67">
        <v>273.10000000000002</v>
      </c>
      <c r="I300" s="67">
        <v>6.8</v>
      </c>
      <c r="J300" s="67">
        <v>290</v>
      </c>
      <c r="K300" s="67">
        <v>414</v>
      </c>
    </row>
    <row r="301" spans="1:11" x14ac:dyDescent="0.35">
      <c r="A301" s="67">
        <v>3</v>
      </c>
      <c r="B301" s="67">
        <v>2515.3000000000002</v>
      </c>
      <c r="C301" s="67" t="s">
        <v>7096</v>
      </c>
      <c r="D301" s="67"/>
      <c r="E301" s="67"/>
      <c r="F301" s="67">
        <v>271</v>
      </c>
      <c r="G301" s="67">
        <v>5.56</v>
      </c>
      <c r="H301" s="67">
        <v>273.10000000000002</v>
      </c>
      <c r="I301" s="67">
        <v>6.8</v>
      </c>
      <c r="J301" s="67">
        <v>290</v>
      </c>
      <c r="K301" s="67">
        <v>414</v>
      </c>
    </row>
    <row r="302" spans="1:11" x14ac:dyDescent="0.35">
      <c r="A302" s="67">
        <v>3</v>
      </c>
      <c r="B302" s="67">
        <v>2516.3249999999998</v>
      </c>
      <c r="C302" s="67" t="s">
        <v>7102</v>
      </c>
      <c r="D302" s="67" t="s">
        <v>7123</v>
      </c>
      <c r="E302" s="67"/>
      <c r="F302" s="67">
        <v>272</v>
      </c>
      <c r="G302" s="67">
        <v>9.27</v>
      </c>
      <c r="H302" s="67">
        <v>273.10000000000002</v>
      </c>
      <c r="I302" s="67">
        <v>6.8</v>
      </c>
      <c r="J302" s="67">
        <v>290</v>
      </c>
      <c r="K302" s="67">
        <v>414</v>
      </c>
    </row>
    <row r="303" spans="1:11" x14ac:dyDescent="0.35">
      <c r="A303" s="67">
        <v>3</v>
      </c>
      <c r="B303" s="67">
        <v>2516.4639999999999</v>
      </c>
      <c r="C303" s="67" t="s">
        <v>7104</v>
      </c>
      <c r="D303" s="67" t="s">
        <v>7140</v>
      </c>
      <c r="E303" s="67"/>
      <c r="F303" s="67"/>
      <c r="G303" s="67"/>
      <c r="H303" s="67"/>
      <c r="I303" s="67"/>
      <c r="J303" s="67"/>
      <c r="K303" s="67"/>
    </row>
    <row r="304" spans="1:11" x14ac:dyDescent="0.35">
      <c r="A304" s="67">
        <v>3</v>
      </c>
      <c r="B304" s="67">
        <v>2516.6109999999999</v>
      </c>
      <c r="C304" s="67" t="s">
        <v>7101</v>
      </c>
      <c r="D304" s="67" t="s">
        <v>7126</v>
      </c>
      <c r="E304" s="67"/>
      <c r="F304" s="67">
        <v>273</v>
      </c>
      <c r="G304" s="67">
        <v>5.56</v>
      </c>
      <c r="H304" s="67">
        <v>273.10000000000002</v>
      </c>
      <c r="I304" s="67">
        <v>6.8</v>
      </c>
      <c r="J304" s="67">
        <v>290</v>
      </c>
      <c r="K304" s="67">
        <v>414</v>
      </c>
    </row>
    <row r="305" spans="1:11" x14ac:dyDescent="0.35">
      <c r="A305" s="67">
        <v>3</v>
      </c>
      <c r="B305" s="67">
        <v>2519.0309999999999</v>
      </c>
      <c r="C305" s="67" t="s">
        <v>7107</v>
      </c>
      <c r="D305" s="67" t="s">
        <v>7141</v>
      </c>
      <c r="E305" s="67"/>
      <c r="F305" s="67"/>
      <c r="G305" s="67"/>
      <c r="H305" s="67"/>
      <c r="I305" s="67"/>
      <c r="J305" s="67"/>
      <c r="K305" s="67"/>
    </row>
    <row r="306" spans="1:11" x14ac:dyDescent="0.35">
      <c r="A306" s="67">
        <v>3</v>
      </c>
      <c r="B306" s="67">
        <v>2523.6999999999998</v>
      </c>
      <c r="C306" s="67" t="s">
        <v>7096</v>
      </c>
      <c r="D306" s="67"/>
      <c r="E306" s="67"/>
      <c r="F306" s="67">
        <v>274</v>
      </c>
      <c r="G306" s="67">
        <v>5.56</v>
      </c>
      <c r="H306" s="67">
        <v>273.10000000000002</v>
      </c>
      <c r="I306" s="67">
        <v>6.8</v>
      </c>
      <c r="J306" s="67">
        <v>290</v>
      </c>
      <c r="K306" s="67">
        <v>414</v>
      </c>
    </row>
    <row r="307" spans="1:11" x14ac:dyDescent="0.35">
      <c r="A307" s="67">
        <v>3</v>
      </c>
      <c r="B307" s="67">
        <v>2532.5</v>
      </c>
      <c r="C307" s="67" t="s">
        <v>7096</v>
      </c>
      <c r="D307" s="67"/>
      <c r="E307" s="67"/>
      <c r="F307" s="67">
        <v>275</v>
      </c>
      <c r="G307" s="67">
        <v>5.56</v>
      </c>
      <c r="H307" s="67">
        <v>273.10000000000002</v>
      </c>
      <c r="I307" s="67">
        <v>6.8</v>
      </c>
      <c r="J307" s="67">
        <v>290</v>
      </c>
      <c r="K307" s="67">
        <v>414</v>
      </c>
    </row>
    <row r="308" spans="1:11" x14ac:dyDescent="0.35">
      <c r="A308" s="67">
        <v>3</v>
      </c>
      <c r="B308" s="67">
        <v>2541.511</v>
      </c>
      <c r="C308" s="67" t="s">
        <v>7102</v>
      </c>
      <c r="D308" s="67" t="s">
        <v>7123</v>
      </c>
      <c r="E308" s="67"/>
      <c r="F308" s="67">
        <v>276</v>
      </c>
      <c r="G308" s="67">
        <v>9.27</v>
      </c>
      <c r="H308" s="67">
        <v>273.10000000000002</v>
      </c>
      <c r="I308" s="67">
        <v>6.8</v>
      </c>
      <c r="J308" s="67">
        <v>290</v>
      </c>
      <c r="K308" s="67">
        <v>414</v>
      </c>
    </row>
    <row r="309" spans="1:11" x14ac:dyDescent="0.35">
      <c r="A309" s="67">
        <v>3</v>
      </c>
      <c r="B309" s="67">
        <v>2541.665</v>
      </c>
      <c r="C309" s="67" t="s">
        <v>7104</v>
      </c>
      <c r="D309" s="67" t="s">
        <v>7142</v>
      </c>
      <c r="E309" s="67"/>
      <c r="F309" s="67"/>
      <c r="G309" s="67"/>
      <c r="H309" s="67"/>
      <c r="I309" s="67"/>
      <c r="J309" s="67"/>
      <c r="K309" s="67"/>
    </row>
    <row r="310" spans="1:11" x14ac:dyDescent="0.35">
      <c r="A310" s="67">
        <v>3</v>
      </c>
      <c r="B310" s="67">
        <v>2541.8220000000001</v>
      </c>
      <c r="C310" s="67" t="s">
        <v>7101</v>
      </c>
      <c r="D310" s="67" t="s">
        <v>7126</v>
      </c>
      <c r="E310" s="67"/>
      <c r="F310" s="67">
        <v>277</v>
      </c>
      <c r="G310" s="67">
        <v>5.56</v>
      </c>
      <c r="H310" s="67">
        <v>273.10000000000002</v>
      </c>
      <c r="I310" s="67">
        <v>6.8</v>
      </c>
      <c r="J310" s="67">
        <v>290</v>
      </c>
      <c r="K310" s="67">
        <v>414</v>
      </c>
    </row>
    <row r="311" spans="1:11" x14ac:dyDescent="0.35">
      <c r="A311" s="67">
        <v>3</v>
      </c>
      <c r="B311" s="67">
        <v>2546.9</v>
      </c>
      <c r="C311" s="67" t="s">
        <v>7096</v>
      </c>
      <c r="D311" s="67"/>
      <c r="E311" s="67"/>
      <c r="F311" s="67">
        <v>278</v>
      </c>
      <c r="G311" s="67">
        <v>5.56</v>
      </c>
      <c r="H311" s="67">
        <v>273.10000000000002</v>
      </c>
      <c r="I311" s="67">
        <v>6.8</v>
      </c>
      <c r="J311" s="67">
        <v>290</v>
      </c>
      <c r="K311" s="67">
        <v>414</v>
      </c>
    </row>
    <row r="312" spans="1:11" x14ac:dyDescent="0.35">
      <c r="A312" s="67">
        <v>3</v>
      </c>
      <c r="B312" s="67">
        <v>2556.6</v>
      </c>
      <c r="C312" s="67" t="s">
        <v>7096</v>
      </c>
      <c r="D312" s="67"/>
      <c r="E312" s="67"/>
      <c r="F312" s="67">
        <v>279</v>
      </c>
      <c r="G312" s="67">
        <v>5.56</v>
      </c>
      <c r="H312" s="67">
        <v>273.10000000000002</v>
      </c>
      <c r="I312" s="67">
        <v>6.8</v>
      </c>
      <c r="J312" s="67">
        <v>290</v>
      </c>
      <c r="K312" s="67">
        <v>414</v>
      </c>
    </row>
    <row r="313" spans="1:11" x14ac:dyDescent="0.35">
      <c r="A313" s="67">
        <v>3</v>
      </c>
      <c r="B313" s="67">
        <v>2567.4</v>
      </c>
      <c r="C313" s="67" t="s">
        <v>7096</v>
      </c>
      <c r="D313" s="67"/>
      <c r="E313" s="67"/>
      <c r="F313" s="67">
        <v>280</v>
      </c>
      <c r="G313" s="67">
        <v>5.56</v>
      </c>
      <c r="H313" s="67">
        <v>273.10000000000002</v>
      </c>
      <c r="I313" s="67">
        <v>6.8</v>
      </c>
      <c r="J313" s="67">
        <v>290</v>
      </c>
      <c r="K313" s="67">
        <v>414</v>
      </c>
    </row>
    <row r="314" spans="1:11" x14ac:dyDescent="0.35">
      <c r="A314" s="67">
        <v>3</v>
      </c>
      <c r="B314" s="67">
        <v>2578.5</v>
      </c>
      <c r="C314" s="67" t="s">
        <v>7096</v>
      </c>
      <c r="D314" s="67"/>
      <c r="E314" s="67"/>
      <c r="F314" s="67">
        <v>281</v>
      </c>
      <c r="G314" s="67">
        <v>5.56</v>
      </c>
      <c r="H314" s="67">
        <v>273.10000000000002</v>
      </c>
      <c r="I314" s="67">
        <v>6.8</v>
      </c>
      <c r="J314" s="67">
        <v>290</v>
      </c>
      <c r="K314" s="67">
        <v>414</v>
      </c>
    </row>
    <row r="315" spans="1:11" x14ac:dyDescent="0.35">
      <c r="A315" s="67">
        <v>3</v>
      </c>
      <c r="B315" s="67">
        <v>2584.5</v>
      </c>
      <c r="C315" s="67" t="s">
        <v>7102</v>
      </c>
      <c r="D315" s="67" t="s">
        <v>7143</v>
      </c>
      <c r="E315" s="67"/>
      <c r="F315" s="67">
        <v>282</v>
      </c>
      <c r="G315" s="67">
        <v>7.8</v>
      </c>
      <c r="H315" s="67">
        <v>273.10000000000002</v>
      </c>
      <c r="I315" s="67">
        <v>6.8</v>
      </c>
      <c r="J315" s="67">
        <v>290</v>
      </c>
      <c r="K315" s="67">
        <v>414</v>
      </c>
    </row>
    <row r="316" spans="1:11" x14ac:dyDescent="0.35">
      <c r="A316" s="67">
        <v>3</v>
      </c>
      <c r="B316" s="67">
        <v>2591.9</v>
      </c>
      <c r="C316" s="67" t="s">
        <v>7101</v>
      </c>
      <c r="D316" s="67"/>
      <c r="E316" s="67"/>
      <c r="F316" s="67">
        <v>283</v>
      </c>
      <c r="G316" s="67">
        <v>5.56</v>
      </c>
      <c r="H316" s="67">
        <v>273.10000000000002</v>
      </c>
      <c r="I316" s="67">
        <v>6.8</v>
      </c>
      <c r="J316" s="67">
        <v>290</v>
      </c>
      <c r="K316" s="67">
        <v>414</v>
      </c>
    </row>
    <row r="317" spans="1:11" x14ac:dyDescent="0.35">
      <c r="A317" s="67">
        <v>3</v>
      </c>
      <c r="B317" s="67">
        <v>2600.6999999999998</v>
      </c>
      <c r="C317" s="67" t="s">
        <v>7096</v>
      </c>
      <c r="D317" s="67"/>
      <c r="E317" s="67"/>
      <c r="F317" s="67">
        <v>284</v>
      </c>
      <c r="G317" s="67">
        <v>5.56</v>
      </c>
      <c r="H317" s="67">
        <v>273.10000000000002</v>
      </c>
      <c r="I317" s="67">
        <v>6.8</v>
      </c>
      <c r="J317" s="67">
        <v>290</v>
      </c>
      <c r="K317" s="67">
        <v>414</v>
      </c>
    </row>
    <row r="318" spans="1:11" x14ac:dyDescent="0.35">
      <c r="A318" s="67">
        <v>3</v>
      </c>
      <c r="B318" s="67">
        <v>2606.1999999999998</v>
      </c>
      <c r="C318" s="67" t="s">
        <v>7096</v>
      </c>
      <c r="D318" s="67"/>
      <c r="E318" s="67"/>
      <c r="F318" s="67">
        <v>285</v>
      </c>
      <c r="G318" s="67">
        <v>5.56</v>
      </c>
      <c r="H318" s="67">
        <v>273.10000000000002</v>
      </c>
      <c r="I318" s="67">
        <v>6.8</v>
      </c>
      <c r="J318" s="67">
        <v>290</v>
      </c>
      <c r="K318" s="67">
        <v>414</v>
      </c>
    </row>
    <row r="319" spans="1:11" x14ac:dyDescent="0.35">
      <c r="A319" s="67">
        <v>3</v>
      </c>
      <c r="B319" s="67">
        <v>2614</v>
      </c>
      <c r="C319" s="67" t="s">
        <v>7096</v>
      </c>
      <c r="D319" s="67"/>
      <c r="E319" s="67"/>
      <c r="F319" s="67">
        <v>286</v>
      </c>
      <c r="G319" s="67">
        <v>5.56</v>
      </c>
      <c r="H319" s="67">
        <v>273.10000000000002</v>
      </c>
      <c r="I319" s="67">
        <v>6.8</v>
      </c>
      <c r="J319" s="67">
        <v>290</v>
      </c>
      <c r="K319" s="67">
        <v>414</v>
      </c>
    </row>
    <row r="320" spans="1:11" x14ac:dyDescent="0.35">
      <c r="A320" s="67">
        <v>3</v>
      </c>
      <c r="B320" s="67">
        <v>2624.5</v>
      </c>
      <c r="C320" s="67" t="s">
        <v>7096</v>
      </c>
      <c r="D320" s="67"/>
      <c r="E320" s="67"/>
      <c r="F320" s="67">
        <v>287</v>
      </c>
      <c r="G320" s="67">
        <v>5.56</v>
      </c>
      <c r="H320" s="67">
        <v>273.10000000000002</v>
      </c>
      <c r="I320" s="67">
        <v>6.8</v>
      </c>
      <c r="J320" s="67">
        <v>290</v>
      </c>
      <c r="K320" s="67">
        <v>414</v>
      </c>
    </row>
    <row r="321" spans="1:11" x14ac:dyDescent="0.35">
      <c r="A321" s="67">
        <v>3</v>
      </c>
      <c r="B321" s="67">
        <v>2630.7</v>
      </c>
      <c r="C321" s="67" t="s">
        <v>7096</v>
      </c>
      <c r="D321" s="67"/>
      <c r="E321" s="67"/>
      <c r="F321" s="67">
        <v>288</v>
      </c>
      <c r="G321" s="67">
        <v>5.56</v>
      </c>
      <c r="H321" s="67">
        <v>273.10000000000002</v>
      </c>
      <c r="I321" s="67">
        <v>6.8</v>
      </c>
      <c r="J321" s="67">
        <v>290</v>
      </c>
      <c r="K321" s="67">
        <v>414</v>
      </c>
    </row>
    <row r="322" spans="1:11" x14ac:dyDescent="0.35">
      <c r="A322" s="67">
        <v>3</v>
      </c>
      <c r="B322" s="67">
        <v>2638.4</v>
      </c>
      <c r="C322" s="67" t="s">
        <v>7096</v>
      </c>
      <c r="D322" s="67"/>
      <c r="E322" s="67"/>
      <c r="F322" s="67">
        <v>289</v>
      </c>
      <c r="G322" s="67">
        <v>5.56</v>
      </c>
      <c r="H322" s="67">
        <v>273.10000000000002</v>
      </c>
      <c r="I322" s="67">
        <v>6.8</v>
      </c>
      <c r="J322" s="67">
        <v>290</v>
      </c>
      <c r="K322" s="67">
        <v>414</v>
      </c>
    </row>
    <row r="323" spans="1:11" x14ac:dyDescent="0.35">
      <c r="A323" s="67">
        <v>3</v>
      </c>
      <c r="B323" s="67">
        <v>2646.2</v>
      </c>
      <c r="C323" s="67" t="s">
        <v>7096</v>
      </c>
      <c r="D323" s="67"/>
      <c r="E323" s="67"/>
      <c r="F323" s="67">
        <v>290</v>
      </c>
      <c r="G323" s="67">
        <v>5.56</v>
      </c>
      <c r="H323" s="67">
        <v>273.10000000000002</v>
      </c>
      <c r="I323" s="67">
        <v>6.8</v>
      </c>
      <c r="J323" s="67">
        <v>290</v>
      </c>
      <c r="K323" s="67">
        <v>414</v>
      </c>
    </row>
    <row r="324" spans="1:11" x14ac:dyDescent="0.35">
      <c r="A324" s="67">
        <v>3</v>
      </c>
      <c r="B324" s="67">
        <v>2652.2</v>
      </c>
      <c r="C324" s="67" t="s">
        <v>7096</v>
      </c>
      <c r="D324" s="67"/>
      <c r="E324" s="67"/>
      <c r="F324" s="67">
        <v>291</v>
      </c>
      <c r="G324" s="67">
        <v>5.56</v>
      </c>
      <c r="H324" s="67">
        <v>273.10000000000002</v>
      </c>
      <c r="I324" s="67">
        <v>6.8</v>
      </c>
      <c r="J324" s="67">
        <v>290</v>
      </c>
      <c r="K324" s="67">
        <v>414</v>
      </c>
    </row>
    <row r="325" spans="1:11" x14ac:dyDescent="0.35">
      <c r="A325" s="67">
        <v>3</v>
      </c>
      <c r="B325" s="67">
        <v>2662.3</v>
      </c>
      <c r="C325" s="67" t="s">
        <v>7096</v>
      </c>
      <c r="D325" s="67"/>
      <c r="E325" s="67"/>
      <c r="F325" s="67">
        <v>292</v>
      </c>
      <c r="G325" s="67">
        <v>5.56</v>
      </c>
      <c r="H325" s="67">
        <v>273.10000000000002</v>
      </c>
      <c r="I325" s="67">
        <v>6.8</v>
      </c>
      <c r="J325" s="67">
        <v>290</v>
      </c>
      <c r="K325" s="67">
        <v>414</v>
      </c>
    </row>
    <row r="326" spans="1:11" x14ac:dyDescent="0.35">
      <c r="A326" s="67">
        <v>3</v>
      </c>
      <c r="B326" s="67">
        <v>2680.2</v>
      </c>
      <c r="C326" s="67" t="s">
        <v>7096</v>
      </c>
      <c r="D326" s="67"/>
      <c r="E326" s="67"/>
      <c r="F326" s="67">
        <v>293</v>
      </c>
      <c r="G326" s="67">
        <v>5.56</v>
      </c>
      <c r="H326" s="67">
        <v>273.10000000000002</v>
      </c>
      <c r="I326" s="67">
        <v>6.8</v>
      </c>
      <c r="J326" s="67">
        <v>290</v>
      </c>
      <c r="K326" s="67">
        <v>414</v>
      </c>
    </row>
    <row r="327" spans="1:11" x14ac:dyDescent="0.35">
      <c r="A327" s="67">
        <v>3</v>
      </c>
      <c r="B327" s="67">
        <v>2698.2</v>
      </c>
      <c r="C327" s="67" t="s">
        <v>7096</v>
      </c>
      <c r="D327" s="67"/>
      <c r="E327" s="67"/>
      <c r="F327" s="67">
        <v>294</v>
      </c>
      <c r="G327" s="67">
        <v>5.56</v>
      </c>
      <c r="H327" s="67">
        <v>273.10000000000002</v>
      </c>
      <c r="I327" s="67">
        <v>6.8</v>
      </c>
      <c r="J327" s="67">
        <v>290</v>
      </c>
      <c r="K327" s="67">
        <v>414</v>
      </c>
    </row>
    <row r="328" spans="1:11" x14ac:dyDescent="0.35">
      <c r="A328" s="67">
        <v>3</v>
      </c>
      <c r="B328" s="67">
        <v>2716.4</v>
      </c>
      <c r="C328" s="67" t="s">
        <v>7096</v>
      </c>
      <c r="D328" s="67"/>
      <c r="E328" s="67"/>
      <c r="F328" s="67">
        <v>295</v>
      </c>
      <c r="G328" s="67">
        <v>5.56</v>
      </c>
      <c r="H328" s="67">
        <v>273.10000000000002</v>
      </c>
      <c r="I328" s="67">
        <v>6.8</v>
      </c>
      <c r="J328" s="67">
        <v>290</v>
      </c>
      <c r="K328" s="67">
        <v>414</v>
      </c>
    </row>
    <row r="329" spans="1:11" x14ac:dyDescent="0.35">
      <c r="A329" s="67">
        <v>3</v>
      </c>
      <c r="B329" s="67">
        <v>2734.4</v>
      </c>
      <c r="C329" s="67" t="s">
        <v>7096</v>
      </c>
      <c r="D329" s="67"/>
      <c r="E329" s="67"/>
      <c r="F329" s="67">
        <v>296</v>
      </c>
      <c r="G329" s="67">
        <v>5.56</v>
      </c>
      <c r="H329" s="67">
        <v>273.10000000000002</v>
      </c>
      <c r="I329" s="67">
        <v>6.8</v>
      </c>
      <c r="J329" s="67">
        <v>290</v>
      </c>
      <c r="K329" s="67">
        <v>414</v>
      </c>
    </row>
    <row r="330" spans="1:11" x14ac:dyDescent="0.35">
      <c r="A330" s="67">
        <v>3</v>
      </c>
      <c r="B330" s="67">
        <v>2752.5</v>
      </c>
      <c r="C330" s="67" t="s">
        <v>7096</v>
      </c>
      <c r="D330" s="67"/>
      <c r="E330" s="67"/>
      <c r="F330" s="67">
        <v>297</v>
      </c>
      <c r="G330" s="67">
        <v>5.56</v>
      </c>
      <c r="H330" s="67">
        <v>273.10000000000002</v>
      </c>
      <c r="I330" s="67">
        <v>6.8</v>
      </c>
      <c r="J330" s="67">
        <v>290</v>
      </c>
      <c r="K330" s="67">
        <v>414</v>
      </c>
    </row>
    <row r="331" spans="1:11" x14ac:dyDescent="0.35">
      <c r="A331" s="67">
        <v>3</v>
      </c>
      <c r="B331" s="67">
        <v>2770.6</v>
      </c>
      <c r="C331" s="67" t="s">
        <v>7096</v>
      </c>
      <c r="D331" s="67"/>
      <c r="E331" s="67"/>
      <c r="F331" s="67">
        <v>298</v>
      </c>
      <c r="G331" s="67">
        <v>5.56</v>
      </c>
      <c r="H331" s="67">
        <v>273.10000000000002</v>
      </c>
      <c r="I331" s="67">
        <v>6.8</v>
      </c>
      <c r="J331" s="67">
        <v>290</v>
      </c>
      <c r="K331" s="67">
        <v>414</v>
      </c>
    </row>
    <row r="332" spans="1:11" x14ac:dyDescent="0.35">
      <c r="A332" s="67">
        <v>3</v>
      </c>
      <c r="B332" s="67">
        <v>2771.2060000000001</v>
      </c>
      <c r="C332" s="67" t="s">
        <v>7106</v>
      </c>
      <c r="D332" s="67" t="s">
        <v>7135</v>
      </c>
      <c r="E332" s="67"/>
      <c r="F332" s="67"/>
      <c r="G332" s="67"/>
      <c r="H332" s="67"/>
      <c r="I332" s="67"/>
      <c r="J332" s="67"/>
      <c r="K332" s="67"/>
    </row>
    <row r="333" spans="1:11" x14ac:dyDescent="0.35">
      <c r="A333" s="67">
        <v>3</v>
      </c>
      <c r="B333" s="67">
        <v>2785.1</v>
      </c>
      <c r="C333" s="67" t="s">
        <v>7096</v>
      </c>
      <c r="D333" s="67"/>
      <c r="E333" s="67"/>
      <c r="F333" s="67">
        <v>299</v>
      </c>
      <c r="G333" s="67">
        <v>5.56</v>
      </c>
      <c r="H333" s="67">
        <v>273.10000000000002</v>
      </c>
      <c r="I333" s="67">
        <v>6.8</v>
      </c>
      <c r="J333" s="67">
        <v>290</v>
      </c>
      <c r="K333" s="67">
        <v>414</v>
      </c>
    </row>
    <row r="334" spans="1:11" x14ac:dyDescent="0.35">
      <c r="A334" s="67">
        <v>3</v>
      </c>
      <c r="B334" s="67">
        <v>2803.1</v>
      </c>
      <c r="C334" s="67" t="s">
        <v>7096</v>
      </c>
      <c r="D334" s="67"/>
      <c r="E334" s="67"/>
      <c r="F334" s="67">
        <v>300</v>
      </c>
      <c r="G334" s="67">
        <v>5.56</v>
      </c>
      <c r="H334" s="67">
        <v>273.10000000000002</v>
      </c>
      <c r="I334" s="67">
        <v>6.8</v>
      </c>
      <c r="J334" s="67">
        <v>290</v>
      </c>
      <c r="K334" s="67">
        <v>414</v>
      </c>
    </row>
    <row r="335" spans="1:11" x14ac:dyDescent="0.35">
      <c r="A335" s="67">
        <v>3</v>
      </c>
      <c r="B335" s="67">
        <v>2821.2</v>
      </c>
      <c r="C335" s="67" t="s">
        <v>7096</v>
      </c>
      <c r="D335" s="67"/>
      <c r="E335" s="67"/>
      <c r="F335" s="67">
        <v>301</v>
      </c>
      <c r="G335" s="67">
        <v>5.56</v>
      </c>
      <c r="H335" s="67">
        <v>273.10000000000002</v>
      </c>
      <c r="I335" s="67">
        <v>6.8</v>
      </c>
      <c r="J335" s="67">
        <v>290</v>
      </c>
      <c r="K335" s="67">
        <v>414</v>
      </c>
    </row>
    <row r="336" spans="1:11" x14ac:dyDescent="0.35">
      <c r="A336" s="67">
        <v>3</v>
      </c>
      <c r="B336" s="67">
        <v>2839.3</v>
      </c>
      <c r="C336" s="67" t="s">
        <v>7096</v>
      </c>
      <c r="D336" s="67"/>
      <c r="E336" s="67"/>
      <c r="F336" s="67">
        <v>302</v>
      </c>
      <c r="G336" s="67">
        <v>5.56</v>
      </c>
      <c r="H336" s="67">
        <v>273.10000000000002</v>
      </c>
      <c r="I336" s="67">
        <v>6.8</v>
      </c>
      <c r="J336" s="67">
        <v>290</v>
      </c>
      <c r="K336" s="67">
        <v>414</v>
      </c>
    </row>
    <row r="337" spans="1:11" x14ac:dyDescent="0.35">
      <c r="A337" s="67">
        <v>3</v>
      </c>
      <c r="B337" s="67">
        <v>2857.4</v>
      </c>
      <c r="C337" s="67" t="s">
        <v>7096</v>
      </c>
      <c r="D337" s="67"/>
      <c r="E337" s="67"/>
      <c r="F337" s="67">
        <v>303</v>
      </c>
      <c r="G337" s="67">
        <v>5.56</v>
      </c>
      <c r="H337" s="67">
        <v>273.10000000000002</v>
      </c>
      <c r="I337" s="67">
        <v>6.8</v>
      </c>
      <c r="J337" s="67">
        <v>290</v>
      </c>
      <c r="K337" s="67">
        <v>414</v>
      </c>
    </row>
    <row r="338" spans="1:11" x14ac:dyDescent="0.35">
      <c r="A338" s="67">
        <v>3</v>
      </c>
      <c r="B338" s="67">
        <v>2875.4</v>
      </c>
      <c r="C338" s="67" t="s">
        <v>7096</v>
      </c>
      <c r="D338" s="67"/>
      <c r="E338" s="67"/>
      <c r="F338" s="67">
        <v>304</v>
      </c>
      <c r="G338" s="67">
        <v>5.56</v>
      </c>
      <c r="H338" s="67">
        <v>273.10000000000002</v>
      </c>
      <c r="I338" s="67">
        <v>6.8</v>
      </c>
      <c r="J338" s="67">
        <v>290</v>
      </c>
      <c r="K338" s="67">
        <v>414</v>
      </c>
    </row>
    <row r="339" spans="1:11" x14ac:dyDescent="0.35">
      <c r="A339" s="67">
        <v>3</v>
      </c>
      <c r="B339" s="67">
        <v>2893.5</v>
      </c>
      <c r="C339" s="67" t="s">
        <v>7096</v>
      </c>
      <c r="D339" s="67"/>
      <c r="E339" s="67"/>
      <c r="F339" s="67">
        <v>305</v>
      </c>
      <c r="G339" s="67">
        <v>5.56</v>
      </c>
      <c r="H339" s="67">
        <v>273.10000000000002</v>
      </c>
      <c r="I339" s="67">
        <v>6.8</v>
      </c>
      <c r="J339" s="67">
        <v>290</v>
      </c>
      <c r="K339" s="67">
        <v>414</v>
      </c>
    </row>
    <row r="340" spans="1:11" x14ac:dyDescent="0.35">
      <c r="A340" s="67">
        <v>3</v>
      </c>
      <c r="B340" s="67">
        <v>2911.5</v>
      </c>
      <c r="C340" s="67" t="s">
        <v>7096</v>
      </c>
      <c r="D340" s="67"/>
      <c r="E340" s="67"/>
      <c r="F340" s="67">
        <v>306</v>
      </c>
      <c r="G340" s="67">
        <v>5.56</v>
      </c>
      <c r="H340" s="67">
        <v>273.10000000000002</v>
      </c>
      <c r="I340" s="67">
        <v>6.8</v>
      </c>
      <c r="J340" s="67">
        <v>290</v>
      </c>
      <c r="K340" s="67">
        <v>414</v>
      </c>
    </row>
    <row r="341" spans="1:11" x14ac:dyDescent="0.35">
      <c r="A341" s="67">
        <v>3</v>
      </c>
      <c r="B341" s="67">
        <v>2927</v>
      </c>
      <c r="C341" s="67" t="s">
        <v>7096</v>
      </c>
      <c r="D341" s="67"/>
      <c r="E341" s="67"/>
      <c r="F341" s="67">
        <v>307</v>
      </c>
      <c r="G341" s="67">
        <v>5.56</v>
      </c>
      <c r="H341" s="67">
        <v>273.10000000000002</v>
      </c>
      <c r="I341" s="67">
        <v>6.8</v>
      </c>
      <c r="J341" s="67">
        <v>290</v>
      </c>
      <c r="K341" s="67">
        <v>414</v>
      </c>
    </row>
    <row r="342" spans="1:11" x14ac:dyDescent="0.35">
      <c r="A342" s="67">
        <v>3</v>
      </c>
      <c r="B342" s="67">
        <v>2945</v>
      </c>
      <c r="C342" s="67" t="s">
        <v>7096</v>
      </c>
      <c r="D342" s="67"/>
      <c r="E342" s="67"/>
      <c r="F342" s="67">
        <v>308</v>
      </c>
      <c r="G342" s="67">
        <v>5.56</v>
      </c>
      <c r="H342" s="67">
        <v>273.10000000000002</v>
      </c>
      <c r="I342" s="67">
        <v>6.8</v>
      </c>
      <c r="J342" s="67">
        <v>290</v>
      </c>
      <c r="K342" s="67">
        <v>414</v>
      </c>
    </row>
    <row r="343" spans="1:11" x14ac:dyDescent="0.35">
      <c r="A343" s="67">
        <v>3</v>
      </c>
      <c r="B343" s="67">
        <v>2963.1</v>
      </c>
      <c r="C343" s="67" t="s">
        <v>7096</v>
      </c>
      <c r="D343" s="67"/>
      <c r="E343" s="67"/>
      <c r="F343" s="67">
        <v>309</v>
      </c>
      <c r="G343" s="67">
        <v>5.56</v>
      </c>
      <c r="H343" s="67">
        <v>273.10000000000002</v>
      </c>
      <c r="I343" s="67">
        <v>6.8</v>
      </c>
      <c r="J343" s="67">
        <v>290</v>
      </c>
      <c r="K343" s="67">
        <v>414</v>
      </c>
    </row>
    <row r="344" spans="1:11" x14ac:dyDescent="0.35">
      <c r="A344" s="67">
        <v>3</v>
      </c>
      <c r="B344" s="67">
        <v>2981</v>
      </c>
      <c r="C344" s="67" t="s">
        <v>7096</v>
      </c>
      <c r="D344" s="67"/>
      <c r="E344" s="67"/>
      <c r="F344" s="67">
        <v>310</v>
      </c>
      <c r="G344" s="67">
        <v>5.56</v>
      </c>
      <c r="H344" s="67">
        <v>273.10000000000002</v>
      </c>
      <c r="I344" s="67">
        <v>6.8</v>
      </c>
      <c r="J344" s="67">
        <v>290</v>
      </c>
      <c r="K344" s="67">
        <v>414</v>
      </c>
    </row>
    <row r="345" spans="1:11" x14ac:dyDescent="0.35">
      <c r="A345" s="67">
        <v>3</v>
      </c>
      <c r="B345" s="67">
        <v>2998.4</v>
      </c>
      <c r="C345" s="67" t="s">
        <v>7096</v>
      </c>
      <c r="D345" s="67"/>
      <c r="E345" s="67"/>
      <c r="F345" s="67">
        <v>311</v>
      </c>
      <c r="G345" s="67">
        <v>5.56</v>
      </c>
      <c r="H345" s="67">
        <v>273.10000000000002</v>
      </c>
      <c r="I345" s="67">
        <v>6.8</v>
      </c>
      <c r="J345" s="67">
        <v>290</v>
      </c>
      <c r="K345" s="67">
        <v>414</v>
      </c>
    </row>
    <row r="346" spans="1:11" x14ac:dyDescent="0.35">
      <c r="A346" s="67">
        <v>3</v>
      </c>
      <c r="B346" s="67">
        <v>3002.5250000000001</v>
      </c>
      <c r="C346" s="67" t="s">
        <v>7107</v>
      </c>
      <c r="D346" s="67" t="s">
        <v>7144</v>
      </c>
      <c r="E346" s="67"/>
      <c r="F346" s="67"/>
      <c r="G346" s="67"/>
      <c r="H346" s="67"/>
      <c r="I346" s="67"/>
      <c r="J346" s="67"/>
      <c r="K346" s="67"/>
    </row>
    <row r="347" spans="1:11" x14ac:dyDescent="0.35">
      <c r="A347" s="67">
        <v>3</v>
      </c>
      <c r="B347" s="67">
        <v>3013.7</v>
      </c>
      <c r="C347" s="67" t="s">
        <v>7102</v>
      </c>
      <c r="D347" s="67"/>
      <c r="E347" s="67"/>
      <c r="F347" s="67">
        <v>312</v>
      </c>
      <c r="G347" s="67">
        <v>9.27</v>
      </c>
      <c r="H347" s="67">
        <v>273.10000000000002</v>
      </c>
      <c r="I347" s="67">
        <v>6.8</v>
      </c>
      <c r="J347" s="67">
        <v>290</v>
      </c>
      <c r="K347" s="67">
        <v>414</v>
      </c>
    </row>
    <row r="348" spans="1:11" x14ac:dyDescent="0.35">
      <c r="A348" s="67">
        <v>3</v>
      </c>
      <c r="B348" s="67">
        <v>3015.8</v>
      </c>
      <c r="C348" s="67" t="s">
        <v>7096</v>
      </c>
      <c r="D348" s="67" t="s">
        <v>7145</v>
      </c>
      <c r="E348" s="67"/>
      <c r="F348" s="67">
        <v>313</v>
      </c>
      <c r="G348" s="67">
        <v>9.27</v>
      </c>
      <c r="H348" s="67">
        <v>273.10000000000002</v>
      </c>
      <c r="I348" s="67">
        <v>6.8</v>
      </c>
      <c r="J348" s="67">
        <v>290</v>
      </c>
      <c r="K348" s="67">
        <v>414</v>
      </c>
    </row>
    <row r="349" spans="1:11" x14ac:dyDescent="0.35">
      <c r="A349" s="67">
        <v>3</v>
      </c>
      <c r="B349" s="67">
        <v>3016.4090000000001</v>
      </c>
      <c r="C349" s="67" t="s">
        <v>7104</v>
      </c>
      <c r="D349" s="67" t="s">
        <v>7146</v>
      </c>
      <c r="E349" s="67"/>
      <c r="F349" s="67"/>
      <c r="G349" s="67"/>
      <c r="H349" s="67"/>
      <c r="I349" s="67"/>
      <c r="J349" s="67"/>
      <c r="K349" s="67"/>
    </row>
    <row r="350" spans="1:11" x14ac:dyDescent="0.35">
      <c r="A350" s="67">
        <v>3</v>
      </c>
      <c r="B350" s="67">
        <v>3016.97</v>
      </c>
      <c r="C350" s="67" t="s">
        <v>7096</v>
      </c>
      <c r="D350" s="67" t="s">
        <v>7126</v>
      </c>
      <c r="E350" s="67"/>
      <c r="F350" s="67">
        <v>314</v>
      </c>
      <c r="G350" s="67">
        <v>9.27</v>
      </c>
      <c r="H350" s="67">
        <v>273.10000000000002</v>
      </c>
      <c r="I350" s="67">
        <v>6.8</v>
      </c>
      <c r="J350" s="67">
        <v>290</v>
      </c>
      <c r="K350" s="67">
        <v>414</v>
      </c>
    </row>
    <row r="351" spans="1:11" x14ac:dyDescent="0.35">
      <c r="A351" s="67">
        <v>3</v>
      </c>
      <c r="B351" s="67">
        <v>3018.1</v>
      </c>
      <c r="C351" s="67" t="s">
        <v>7101</v>
      </c>
      <c r="D351" s="67"/>
      <c r="E351" s="67"/>
      <c r="F351" s="67">
        <v>315</v>
      </c>
      <c r="G351" s="67">
        <v>5.56</v>
      </c>
      <c r="H351" s="67">
        <v>273.10000000000002</v>
      </c>
      <c r="I351" s="67">
        <v>6.8</v>
      </c>
      <c r="J351" s="67">
        <v>290</v>
      </c>
      <c r="K351" s="67">
        <v>414</v>
      </c>
    </row>
    <row r="352" spans="1:11" x14ac:dyDescent="0.35">
      <c r="A352" s="67">
        <v>3</v>
      </c>
      <c r="B352" s="67">
        <v>3030.0650000000001</v>
      </c>
      <c r="C352" s="67" t="s">
        <v>7096</v>
      </c>
      <c r="D352" s="67"/>
      <c r="E352" s="67"/>
      <c r="F352" s="67">
        <v>316</v>
      </c>
      <c r="G352" s="67">
        <v>5.56</v>
      </c>
      <c r="H352" s="67">
        <v>273.10000000000002</v>
      </c>
      <c r="I352" s="67">
        <v>6.8</v>
      </c>
      <c r="J352" s="67">
        <v>290</v>
      </c>
      <c r="K352" s="67">
        <v>414</v>
      </c>
    </row>
    <row r="353" spans="1:11" x14ac:dyDescent="0.35">
      <c r="A353" s="67">
        <v>3</v>
      </c>
      <c r="B353" s="67">
        <v>3048.2</v>
      </c>
      <c r="C353" s="67" t="s">
        <v>7096</v>
      </c>
      <c r="D353" s="67"/>
      <c r="E353" s="67"/>
      <c r="F353" s="67">
        <v>317</v>
      </c>
      <c r="G353" s="67">
        <v>5.56</v>
      </c>
      <c r="H353" s="67">
        <v>273.10000000000002</v>
      </c>
      <c r="I353" s="67">
        <v>6.8</v>
      </c>
      <c r="J353" s="67">
        <v>290</v>
      </c>
      <c r="K353" s="67">
        <v>414</v>
      </c>
    </row>
    <row r="354" spans="1:11" x14ac:dyDescent="0.35">
      <c r="A354" s="67">
        <v>3</v>
      </c>
      <c r="B354" s="67">
        <v>3053.3</v>
      </c>
      <c r="C354" s="67" t="s">
        <v>7096</v>
      </c>
      <c r="D354" s="67"/>
      <c r="E354" s="67"/>
      <c r="F354" s="67">
        <v>318</v>
      </c>
      <c r="G354" s="67">
        <v>5.56</v>
      </c>
      <c r="H354" s="67">
        <v>273.10000000000002</v>
      </c>
      <c r="I354" s="67">
        <v>6.8</v>
      </c>
      <c r="J354" s="67">
        <v>290</v>
      </c>
      <c r="K354" s="67">
        <v>414</v>
      </c>
    </row>
    <row r="355" spans="1:11" x14ac:dyDescent="0.35">
      <c r="A355" s="67">
        <v>3</v>
      </c>
      <c r="B355" s="67">
        <v>3058.6</v>
      </c>
      <c r="C355" s="67" t="s">
        <v>7096</v>
      </c>
      <c r="D355" s="67"/>
      <c r="E355" s="67"/>
      <c r="F355" s="67">
        <v>319</v>
      </c>
      <c r="G355" s="67">
        <v>5.56</v>
      </c>
      <c r="H355" s="67">
        <v>273.10000000000002</v>
      </c>
      <c r="I355" s="67">
        <v>6.8</v>
      </c>
      <c r="J355" s="67">
        <v>290</v>
      </c>
      <c r="K355" s="67">
        <v>414</v>
      </c>
    </row>
    <row r="356" spans="1:11" x14ac:dyDescent="0.35">
      <c r="A356" s="67">
        <v>3</v>
      </c>
      <c r="B356" s="67">
        <v>3064.2</v>
      </c>
      <c r="C356" s="67" t="s">
        <v>7096</v>
      </c>
      <c r="D356" s="67"/>
      <c r="E356" s="67"/>
      <c r="F356" s="67">
        <v>320</v>
      </c>
      <c r="G356" s="67">
        <v>5.56</v>
      </c>
      <c r="H356" s="67">
        <v>273.10000000000002</v>
      </c>
      <c r="I356" s="67">
        <v>6.8</v>
      </c>
      <c r="J356" s="67">
        <v>290</v>
      </c>
      <c r="K356" s="67">
        <v>414</v>
      </c>
    </row>
    <row r="357" spans="1:11" x14ac:dyDescent="0.35">
      <c r="A357" s="67">
        <v>3</v>
      </c>
      <c r="B357" s="67">
        <v>3069.1</v>
      </c>
      <c r="C357" s="67" t="s">
        <v>7096</v>
      </c>
      <c r="D357" s="67"/>
      <c r="E357" s="67"/>
      <c r="F357" s="67">
        <v>321</v>
      </c>
      <c r="G357" s="67">
        <v>5.56</v>
      </c>
      <c r="H357" s="67">
        <v>273.10000000000002</v>
      </c>
      <c r="I357" s="67">
        <v>6.8</v>
      </c>
      <c r="J357" s="67">
        <v>290</v>
      </c>
      <c r="K357" s="67">
        <v>414</v>
      </c>
    </row>
    <row r="358" spans="1:11" x14ac:dyDescent="0.35">
      <c r="A358" s="67">
        <v>3</v>
      </c>
      <c r="B358" s="67">
        <v>3074.9</v>
      </c>
      <c r="C358" s="67" t="s">
        <v>7096</v>
      </c>
      <c r="D358" s="67"/>
      <c r="E358" s="67"/>
      <c r="F358" s="67">
        <v>322</v>
      </c>
      <c r="G358" s="67">
        <v>5.56</v>
      </c>
      <c r="H358" s="67">
        <v>273.10000000000002</v>
      </c>
      <c r="I358" s="67">
        <v>6.8</v>
      </c>
      <c r="J358" s="67">
        <v>290</v>
      </c>
      <c r="K358" s="67">
        <v>414</v>
      </c>
    </row>
    <row r="359" spans="1:11" x14ac:dyDescent="0.35">
      <c r="A359" s="67">
        <v>3</v>
      </c>
      <c r="B359" s="67">
        <v>3081.2</v>
      </c>
      <c r="C359" s="67" t="s">
        <v>7096</v>
      </c>
      <c r="D359" s="67"/>
      <c r="E359" s="67"/>
      <c r="F359" s="67">
        <v>323</v>
      </c>
      <c r="G359" s="67">
        <v>5.56</v>
      </c>
      <c r="H359" s="67">
        <v>273.10000000000002</v>
      </c>
      <c r="I359" s="67">
        <v>6.8</v>
      </c>
      <c r="J359" s="67">
        <v>290</v>
      </c>
      <c r="K359" s="67">
        <v>414</v>
      </c>
    </row>
    <row r="360" spans="1:11" x14ac:dyDescent="0.35">
      <c r="A360" s="67">
        <v>3</v>
      </c>
      <c r="B360" s="67">
        <v>3087.1</v>
      </c>
      <c r="C360" s="67" t="s">
        <v>7096</v>
      </c>
      <c r="D360" s="67"/>
      <c r="E360" s="67"/>
      <c r="F360" s="67">
        <v>324</v>
      </c>
      <c r="G360" s="67">
        <v>5.56</v>
      </c>
      <c r="H360" s="67">
        <v>273.10000000000002</v>
      </c>
      <c r="I360" s="67">
        <v>6.8</v>
      </c>
      <c r="J360" s="67">
        <v>290</v>
      </c>
      <c r="K360" s="67">
        <v>414</v>
      </c>
    </row>
    <row r="361" spans="1:11" x14ac:dyDescent="0.35">
      <c r="A361" s="67">
        <v>3</v>
      </c>
      <c r="B361" s="67">
        <v>3092.2</v>
      </c>
      <c r="C361" s="67" t="s">
        <v>7096</v>
      </c>
      <c r="D361" s="67"/>
      <c r="E361" s="67"/>
      <c r="F361" s="67">
        <v>325</v>
      </c>
      <c r="G361" s="67">
        <v>5.56</v>
      </c>
      <c r="H361" s="67">
        <v>273.10000000000002</v>
      </c>
      <c r="I361" s="67">
        <v>6.8</v>
      </c>
      <c r="J361" s="67">
        <v>290</v>
      </c>
      <c r="K361" s="67">
        <v>414</v>
      </c>
    </row>
    <row r="362" spans="1:11" x14ac:dyDescent="0.35">
      <c r="A362" s="67">
        <v>3</v>
      </c>
      <c r="B362" s="67">
        <v>3109.6</v>
      </c>
      <c r="C362" s="67" t="s">
        <v>7096</v>
      </c>
      <c r="D362" s="67"/>
      <c r="E362" s="67"/>
      <c r="F362" s="67">
        <v>326</v>
      </c>
      <c r="G362" s="67">
        <v>5.56</v>
      </c>
      <c r="H362" s="67">
        <v>273.10000000000002</v>
      </c>
      <c r="I362" s="67">
        <v>6.8</v>
      </c>
      <c r="J362" s="67">
        <v>290</v>
      </c>
      <c r="K362" s="67">
        <v>414</v>
      </c>
    </row>
    <row r="363" spans="1:11" x14ac:dyDescent="0.35">
      <c r="A363" s="67">
        <v>3</v>
      </c>
      <c r="B363" s="67">
        <v>3124.1</v>
      </c>
      <c r="C363" s="67" t="s">
        <v>7096</v>
      </c>
      <c r="D363" s="67"/>
      <c r="E363" s="67"/>
      <c r="F363" s="67">
        <v>327</v>
      </c>
      <c r="G363" s="67">
        <v>5.56</v>
      </c>
      <c r="H363" s="67">
        <v>273.10000000000002</v>
      </c>
      <c r="I363" s="67">
        <v>6.8</v>
      </c>
      <c r="J363" s="67">
        <v>290</v>
      </c>
      <c r="K363" s="67">
        <v>414</v>
      </c>
    </row>
    <row r="364" spans="1:11" x14ac:dyDescent="0.35">
      <c r="A364" s="67">
        <v>3</v>
      </c>
      <c r="B364" s="67">
        <v>3142.1</v>
      </c>
      <c r="C364" s="67" t="s">
        <v>7096</v>
      </c>
      <c r="D364" s="67"/>
      <c r="E364" s="67"/>
      <c r="F364" s="67">
        <v>328</v>
      </c>
      <c r="G364" s="67">
        <v>5.56</v>
      </c>
      <c r="H364" s="67">
        <v>273.10000000000002</v>
      </c>
      <c r="I364" s="67">
        <v>6.8</v>
      </c>
      <c r="J364" s="67">
        <v>290</v>
      </c>
      <c r="K364" s="67">
        <v>414</v>
      </c>
    </row>
    <row r="365" spans="1:11" x14ac:dyDescent="0.35">
      <c r="A365" s="67">
        <v>3</v>
      </c>
      <c r="B365" s="67">
        <v>3160.2</v>
      </c>
      <c r="C365" s="67" t="s">
        <v>7096</v>
      </c>
      <c r="D365" s="67"/>
      <c r="E365" s="67"/>
      <c r="F365" s="67">
        <v>329</v>
      </c>
      <c r="G365" s="67">
        <v>5.56</v>
      </c>
      <c r="H365" s="67">
        <v>273.10000000000002</v>
      </c>
      <c r="I365" s="67">
        <v>6.8</v>
      </c>
      <c r="J365" s="67">
        <v>290</v>
      </c>
      <c r="K365" s="67">
        <v>414</v>
      </c>
    </row>
    <row r="366" spans="1:11" x14ac:dyDescent="0.35">
      <c r="A366" s="67">
        <v>3</v>
      </c>
      <c r="B366" s="67">
        <v>3178.4</v>
      </c>
      <c r="C366" s="67" t="s">
        <v>7096</v>
      </c>
      <c r="D366" s="67"/>
      <c r="E366" s="67"/>
      <c r="F366" s="67">
        <v>330</v>
      </c>
      <c r="G366" s="67">
        <v>5.56</v>
      </c>
      <c r="H366" s="67">
        <v>273.10000000000002</v>
      </c>
      <c r="I366" s="67">
        <v>6.8</v>
      </c>
      <c r="J366" s="67">
        <v>290</v>
      </c>
      <c r="K366" s="67">
        <v>414</v>
      </c>
    </row>
    <row r="367" spans="1:11" x14ac:dyDescent="0.35">
      <c r="A367" s="67">
        <v>3</v>
      </c>
      <c r="B367" s="67">
        <v>3189.5</v>
      </c>
      <c r="C367" s="67" t="s">
        <v>7096</v>
      </c>
      <c r="D367" s="67"/>
      <c r="E367" s="67"/>
      <c r="F367" s="67">
        <v>331</v>
      </c>
      <c r="G367" s="67">
        <v>5.56</v>
      </c>
      <c r="H367" s="67">
        <v>273.10000000000002</v>
      </c>
      <c r="I367" s="67">
        <v>6.8</v>
      </c>
      <c r="J367" s="67">
        <v>290</v>
      </c>
      <c r="K367" s="67">
        <v>414</v>
      </c>
    </row>
    <row r="368" spans="1:11" x14ac:dyDescent="0.35">
      <c r="A368" s="67">
        <v>3</v>
      </c>
      <c r="B368" s="67">
        <v>3199.9</v>
      </c>
      <c r="C368" s="67" t="s">
        <v>7096</v>
      </c>
      <c r="D368" s="67"/>
      <c r="E368" s="67"/>
      <c r="F368" s="67">
        <v>332</v>
      </c>
      <c r="G368" s="67">
        <v>5.56</v>
      </c>
      <c r="H368" s="67">
        <v>273.10000000000002</v>
      </c>
      <c r="I368" s="67">
        <v>6.8</v>
      </c>
      <c r="J368" s="67">
        <v>290</v>
      </c>
      <c r="K368" s="67">
        <v>414</v>
      </c>
    </row>
    <row r="369" spans="1:11" x14ac:dyDescent="0.35">
      <c r="A369" s="67">
        <v>3</v>
      </c>
      <c r="B369" s="67">
        <v>3210.4</v>
      </c>
      <c r="C369" s="67" t="s">
        <v>7096</v>
      </c>
      <c r="D369" s="67"/>
      <c r="E369" s="67"/>
      <c r="F369" s="67">
        <v>333</v>
      </c>
      <c r="G369" s="67">
        <v>5.56</v>
      </c>
      <c r="H369" s="67">
        <v>273.10000000000002</v>
      </c>
      <c r="I369" s="67">
        <v>6.8</v>
      </c>
      <c r="J369" s="67">
        <v>290</v>
      </c>
      <c r="K369" s="67">
        <v>414</v>
      </c>
    </row>
    <row r="370" spans="1:11" x14ac:dyDescent="0.35">
      <c r="A370" s="67">
        <v>3</v>
      </c>
      <c r="B370" s="67">
        <v>3220.7</v>
      </c>
      <c r="C370" s="67" t="s">
        <v>7096</v>
      </c>
      <c r="D370" s="67"/>
      <c r="E370" s="67"/>
      <c r="F370" s="67">
        <v>334</v>
      </c>
      <c r="G370" s="67">
        <v>5.56</v>
      </c>
      <c r="H370" s="67">
        <v>273.10000000000002</v>
      </c>
      <c r="I370" s="67">
        <v>6.8</v>
      </c>
      <c r="J370" s="67">
        <v>290</v>
      </c>
      <c r="K370" s="67">
        <v>414</v>
      </c>
    </row>
    <row r="371" spans="1:11" x14ac:dyDescent="0.35">
      <c r="A371" s="67">
        <v>3</v>
      </c>
      <c r="B371" s="67">
        <v>3230.6</v>
      </c>
      <c r="C371" s="67" t="s">
        <v>7096</v>
      </c>
      <c r="D371" s="67"/>
      <c r="E371" s="67"/>
      <c r="F371" s="67">
        <v>335</v>
      </c>
      <c r="G371" s="67">
        <v>5.56</v>
      </c>
      <c r="H371" s="67">
        <v>273.10000000000002</v>
      </c>
      <c r="I371" s="67">
        <v>6.8</v>
      </c>
      <c r="J371" s="67">
        <v>290</v>
      </c>
      <c r="K371" s="67">
        <v>414</v>
      </c>
    </row>
    <row r="372" spans="1:11" x14ac:dyDescent="0.35">
      <c r="A372" s="67">
        <v>3</v>
      </c>
      <c r="B372" s="67">
        <v>3241.2</v>
      </c>
      <c r="C372" s="67" t="s">
        <v>7096</v>
      </c>
      <c r="D372" s="67"/>
      <c r="E372" s="67"/>
      <c r="F372" s="67">
        <v>336</v>
      </c>
      <c r="G372" s="67">
        <v>5.56</v>
      </c>
      <c r="H372" s="67">
        <v>273.10000000000002</v>
      </c>
      <c r="I372" s="67">
        <v>6.8</v>
      </c>
      <c r="J372" s="67">
        <v>290</v>
      </c>
      <c r="K372" s="67">
        <v>414</v>
      </c>
    </row>
    <row r="373" spans="1:11" x14ac:dyDescent="0.35">
      <c r="A373" s="67">
        <v>3</v>
      </c>
      <c r="B373" s="67">
        <v>3251.4</v>
      </c>
      <c r="C373" s="67" t="s">
        <v>7096</v>
      </c>
      <c r="D373" s="67"/>
      <c r="E373" s="67"/>
      <c r="F373" s="67">
        <v>337</v>
      </c>
      <c r="G373" s="67">
        <v>5.56</v>
      </c>
      <c r="H373" s="67">
        <v>273.10000000000002</v>
      </c>
      <c r="I373" s="67">
        <v>6.8</v>
      </c>
      <c r="J373" s="67">
        <v>290</v>
      </c>
      <c r="K373" s="67">
        <v>414</v>
      </c>
    </row>
    <row r="374" spans="1:11" x14ac:dyDescent="0.35">
      <c r="A374" s="67">
        <v>3</v>
      </c>
      <c r="B374" s="67">
        <v>3262.6</v>
      </c>
      <c r="C374" s="67" t="s">
        <v>7096</v>
      </c>
      <c r="D374" s="67"/>
      <c r="E374" s="67"/>
      <c r="F374" s="67">
        <v>338</v>
      </c>
      <c r="G374" s="67">
        <v>5.56</v>
      </c>
      <c r="H374" s="67">
        <v>273.10000000000002</v>
      </c>
      <c r="I374" s="67">
        <v>6.8</v>
      </c>
      <c r="J374" s="67">
        <v>290</v>
      </c>
      <c r="K374" s="67">
        <v>414</v>
      </c>
    </row>
    <row r="375" spans="1:11" x14ac:dyDescent="0.35">
      <c r="A375" s="67">
        <v>3</v>
      </c>
      <c r="B375" s="67">
        <v>3273.1</v>
      </c>
      <c r="C375" s="67" t="s">
        <v>7096</v>
      </c>
      <c r="D375" s="67"/>
      <c r="E375" s="67"/>
      <c r="F375" s="67">
        <v>339</v>
      </c>
      <c r="G375" s="67">
        <v>5.56</v>
      </c>
      <c r="H375" s="67">
        <v>273.10000000000002</v>
      </c>
      <c r="I375" s="67">
        <v>6.8</v>
      </c>
      <c r="J375" s="67">
        <v>290</v>
      </c>
      <c r="K375" s="67">
        <v>414</v>
      </c>
    </row>
    <row r="376" spans="1:11" x14ac:dyDescent="0.35">
      <c r="A376" s="67">
        <v>3</v>
      </c>
      <c r="B376" s="67">
        <v>3284.4</v>
      </c>
      <c r="C376" s="67" t="s">
        <v>7096</v>
      </c>
      <c r="D376" s="67"/>
      <c r="E376" s="67"/>
      <c r="F376" s="67">
        <v>340</v>
      </c>
      <c r="G376" s="67">
        <v>5.56</v>
      </c>
      <c r="H376" s="67">
        <v>273.10000000000002</v>
      </c>
      <c r="I376" s="67">
        <v>6.8</v>
      </c>
      <c r="J376" s="67">
        <v>290</v>
      </c>
      <c r="K376" s="67">
        <v>414</v>
      </c>
    </row>
    <row r="377" spans="1:11" x14ac:dyDescent="0.35">
      <c r="A377" s="67">
        <v>3</v>
      </c>
      <c r="B377" s="67">
        <v>3295.6</v>
      </c>
      <c r="C377" s="67" t="s">
        <v>7096</v>
      </c>
      <c r="D377" s="67"/>
      <c r="E377" s="67"/>
      <c r="F377" s="67">
        <v>341</v>
      </c>
      <c r="G377" s="67">
        <v>5.56</v>
      </c>
      <c r="H377" s="67">
        <v>273.10000000000002</v>
      </c>
      <c r="I377" s="67">
        <v>6.8</v>
      </c>
      <c r="J377" s="67">
        <v>290</v>
      </c>
      <c r="K377" s="67">
        <v>414</v>
      </c>
    </row>
    <row r="378" spans="1:11" x14ac:dyDescent="0.35">
      <c r="A378" s="67">
        <v>3</v>
      </c>
      <c r="B378" s="67">
        <v>3306.8</v>
      </c>
      <c r="C378" s="67" t="s">
        <v>7096</v>
      </c>
      <c r="D378" s="67"/>
      <c r="E378" s="67"/>
      <c r="F378" s="67">
        <v>342</v>
      </c>
      <c r="G378" s="67">
        <v>5.56</v>
      </c>
      <c r="H378" s="67">
        <v>273.10000000000002</v>
      </c>
      <c r="I378" s="67">
        <v>6.8</v>
      </c>
      <c r="J378" s="67">
        <v>290</v>
      </c>
      <c r="K378" s="67">
        <v>414</v>
      </c>
    </row>
    <row r="379" spans="1:11" x14ac:dyDescent="0.35">
      <c r="A379" s="67">
        <v>3</v>
      </c>
      <c r="B379" s="67">
        <v>3317.3</v>
      </c>
      <c r="C379" s="67" t="s">
        <v>7096</v>
      </c>
      <c r="D379" s="67"/>
      <c r="E379" s="67"/>
      <c r="F379" s="67">
        <v>343</v>
      </c>
      <c r="G379" s="67">
        <v>5.56</v>
      </c>
      <c r="H379" s="67">
        <v>273.10000000000002</v>
      </c>
      <c r="I379" s="67">
        <v>6.8</v>
      </c>
      <c r="J379" s="67">
        <v>290</v>
      </c>
      <c r="K379" s="67">
        <v>414</v>
      </c>
    </row>
    <row r="380" spans="1:11" x14ac:dyDescent="0.35">
      <c r="A380" s="67">
        <v>3</v>
      </c>
      <c r="B380" s="67">
        <v>3327.7</v>
      </c>
      <c r="C380" s="67" t="s">
        <v>7096</v>
      </c>
      <c r="D380" s="67"/>
      <c r="E380" s="67"/>
      <c r="F380" s="67">
        <v>344</v>
      </c>
      <c r="G380" s="67">
        <v>5.56</v>
      </c>
      <c r="H380" s="67">
        <v>273.10000000000002</v>
      </c>
      <c r="I380" s="67">
        <v>6.8</v>
      </c>
      <c r="J380" s="67">
        <v>290</v>
      </c>
      <c r="K380" s="67">
        <v>414</v>
      </c>
    </row>
    <row r="381" spans="1:11" x14ac:dyDescent="0.35">
      <c r="A381" s="67">
        <v>3</v>
      </c>
      <c r="B381" s="67">
        <v>3338.5</v>
      </c>
      <c r="C381" s="67" t="s">
        <v>7096</v>
      </c>
      <c r="D381" s="67"/>
      <c r="E381" s="67"/>
      <c r="F381" s="67">
        <v>345</v>
      </c>
      <c r="G381" s="67">
        <v>5.56</v>
      </c>
      <c r="H381" s="67">
        <v>273.10000000000002</v>
      </c>
      <c r="I381" s="67">
        <v>6.8</v>
      </c>
      <c r="J381" s="67">
        <v>290</v>
      </c>
      <c r="K381" s="67">
        <v>414</v>
      </c>
    </row>
    <row r="382" spans="1:11" x14ac:dyDescent="0.35">
      <c r="A382" s="67">
        <v>3</v>
      </c>
      <c r="B382" s="67">
        <v>3349</v>
      </c>
      <c r="C382" s="67" t="s">
        <v>7096</v>
      </c>
      <c r="D382" s="67"/>
      <c r="E382" s="67"/>
      <c r="F382" s="67">
        <v>346</v>
      </c>
      <c r="G382" s="67">
        <v>5.56</v>
      </c>
      <c r="H382" s="67">
        <v>273.10000000000002</v>
      </c>
      <c r="I382" s="67">
        <v>6.8</v>
      </c>
      <c r="J382" s="67">
        <v>290</v>
      </c>
      <c r="K382" s="67">
        <v>414</v>
      </c>
    </row>
    <row r="383" spans="1:11" x14ac:dyDescent="0.35">
      <c r="A383" s="67">
        <v>3</v>
      </c>
      <c r="B383" s="67">
        <v>3359.5</v>
      </c>
      <c r="C383" s="67" t="s">
        <v>7096</v>
      </c>
      <c r="D383" s="67"/>
      <c r="E383" s="67"/>
      <c r="F383" s="67">
        <v>347</v>
      </c>
      <c r="G383" s="67">
        <v>5.56</v>
      </c>
      <c r="H383" s="67">
        <v>273.10000000000002</v>
      </c>
      <c r="I383" s="67">
        <v>6.8</v>
      </c>
      <c r="J383" s="67">
        <v>290</v>
      </c>
      <c r="K383" s="67">
        <v>414</v>
      </c>
    </row>
    <row r="384" spans="1:11" x14ac:dyDescent="0.35">
      <c r="A384" s="67">
        <v>3</v>
      </c>
      <c r="B384" s="67">
        <v>3369.8</v>
      </c>
      <c r="C384" s="67" t="s">
        <v>7096</v>
      </c>
      <c r="D384" s="67"/>
      <c r="E384" s="67"/>
      <c r="F384" s="67">
        <v>348</v>
      </c>
      <c r="G384" s="67">
        <v>5.56</v>
      </c>
      <c r="H384" s="67">
        <v>273.10000000000002</v>
      </c>
      <c r="I384" s="67">
        <v>6.8</v>
      </c>
      <c r="J384" s="67">
        <v>290</v>
      </c>
      <c r="K384" s="67">
        <v>414</v>
      </c>
    </row>
    <row r="385" spans="1:11" x14ac:dyDescent="0.35">
      <c r="A385" s="67">
        <v>3</v>
      </c>
      <c r="B385" s="67">
        <v>3380.3</v>
      </c>
      <c r="C385" s="67" t="s">
        <v>7096</v>
      </c>
      <c r="D385" s="67"/>
      <c r="E385" s="67"/>
      <c r="F385" s="67">
        <v>349</v>
      </c>
      <c r="G385" s="67">
        <v>5.56</v>
      </c>
      <c r="H385" s="67">
        <v>273.10000000000002</v>
      </c>
      <c r="I385" s="67">
        <v>6.8</v>
      </c>
      <c r="J385" s="67">
        <v>290</v>
      </c>
      <c r="K385" s="67">
        <v>414</v>
      </c>
    </row>
    <row r="386" spans="1:11" x14ac:dyDescent="0.35">
      <c r="A386" s="67">
        <v>3</v>
      </c>
      <c r="B386" s="67">
        <v>3390.8</v>
      </c>
      <c r="C386" s="67" t="s">
        <v>7096</v>
      </c>
      <c r="D386" s="67"/>
      <c r="E386" s="67"/>
      <c r="F386" s="67">
        <v>350</v>
      </c>
      <c r="G386" s="67">
        <v>5.56</v>
      </c>
      <c r="H386" s="67">
        <v>273.10000000000002</v>
      </c>
      <c r="I386" s="67">
        <v>6.8</v>
      </c>
      <c r="J386" s="67">
        <v>290</v>
      </c>
      <c r="K386" s="67">
        <v>414</v>
      </c>
    </row>
    <row r="387" spans="1:11" x14ac:dyDescent="0.35">
      <c r="A387" s="67">
        <v>3</v>
      </c>
      <c r="B387" s="67">
        <v>3400.8</v>
      </c>
      <c r="C387" s="67" t="s">
        <v>7096</v>
      </c>
      <c r="D387" s="67"/>
      <c r="E387" s="67"/>
      <c r="F387" s="67">
        <v>351</v>
      </c>
      <c r="G387" s="67">
        <v>5.56</v>
      </c>
      <c r="H387" s="67">
        <v>273.10000000000002</v>
      </c>
      <c r="I387" s="67">
        <v>6.8</v>
      </c>
      <c r="J387" s="67">
        <v>290</v>
      </c>
      <c r="K387" s="67">
        <v>414</v>
      </c>
    </row>
    <row r="388" spans="1:11" x14ac:dyDescent="0.35">
      <c r="A388" s="67">
        <v>3</v>
      </c>
      <c r="B388" s="67">
        <v>3411.9</v>
      </c>
      <c r="C388" s="67" t="s">
        <v>7096</v>
      </c>
      <c r="D388" s="67"/>
      <c r="E388" s="67"/>
      <c r="F388" s="67">
        <v>352</v>
      </c>
      <c r="G388" s="67">
        <v>5.56</v>
      </c>
      <c r="H388" s="67">
        <v>273.10000000000002</v>
      </c>
      <c r="I388" s="67">
        <v>6.8</v>
      </c>
      <c r="J388" s="67">
        <v>290</v>
      </c>
      <c r="K388" s="67">
        <v>414</v>
      </c>
    </row>
    <row r="389" spans="1:11" x14ac:dyDescent="0.35">
      <c r="A389" s="67">
        <v>3</v>
      </c>
      <c r="B389" s="67">
        <v>3417.5</v>
      </c>
      <c r="C389" s="67" t="s">
        <v>7096</v>
      </c>
      <c r="D389" s="67"/>
      <c r="E389" s="67"/>
      <c r="F389" s="67">
        <v>353</v>
      </c>
      <c r="G389" s="67">
        <v>5.56</v>
      </c>
      <c r="H389" s="67">
        <v>273.10000000000002</v>
      </c>
      <c r="I389" s="67">
        <v>6.8</v>
      </c>
      <c r="J389" s="67">
        <v>290</v>
      </c>
      <c r="K389" s="67">
        <v>414</v>
      </c>
    </row>
    <row r="390" spans="1:11" x14ac:dyDescent="0.35">
      <c r="A390" s="67">
        <v>3</v>
      </c>
      <c r="B390" s="67">
        <v>3422.2</v>
      </c>
      <c r="C390" s="67" t="s">
        <v>7096</v>
      </c>
      <c r="D390" s="67"/>
      <c r="E390" s="67"/>
      <c r="F390" s="67">
        <v>354</v>
      </c>
      <c r="G390" s="67">
        <v>5.56</v>
      </c>
      <c r="H390" s="67">
        <v>273.10000000000002</v>
      </c>
      <c r="I390" s="67">
        <v>6.8</v>
      </c>
      <c r="J390" s="67">
        <v>290</v>
      </c>
      <c r="K390" s="67">
        <v>414</v>
      </c>
    </row>
    <row r="391" spans="1:11" x14ac:dyDescent="0.35">
      <c r="A391" s="67">
        <v>3</v>
      </c>
      <c r="B391" s="67">
        <v>3428.2</v>
      </c>
      <c r="C391" s="67" t="s">
        <v>7096</v>
      </c>
      <c r="D391" s="67"/>
      <c r="E391" s="67"/>
      <c r="F391" s="67">
        <v>355</v>
      </c>
      <c r="G391" s="67">
        <v>5.56</v>
      </c>
      <c r="H391" s="67">
        <v>273.10000000000002</v>
      </c>
      <c r="I391" s="67">
        <v>6.8</v>
      </c>
      <c r="J391" s="67">
        <v>290</v>
      </c>
      <c r="K391" s="67">
        <v>414</v>
      </c>
    </row>
    <row r="392" spans="1:11" x14ac:dyDescent="0.35">
      <c r="A392" s="67">
        <v>3</v>
      </c>
      <c r="B392" s="67">
        <v>3433.3</v>
      </c>
      <c r="C392" s="67" t="s">
        <v>7096</v>
      </c>
      <c r="D392" s="67"/>
      <c r="E392" s="67"/>
      <c r="F392" s="67">
        <v>356</v>
      </c>
      <c r="G392" s="67">
        <v>5.56</v>
      </c>
      <c r="H392" s="67">
        <v>273.10000000000002</v>
      </c>
      <c r="I392" s="67">
        <v>6.8</v>
      </c>
      <c r="J392" s="67">
        <v>290</v>
      </c>
      <c r="K392" s="67">
        <v>414</v>
      </c>
    </row>
    <row r="393" spans="1:11" x14ac:dyDescent="0.35">
      <c r="A393" s="67">
        <v>3</v>
      </c>
      <c r="B393" s="67">
        <v>3439.1</v>
      </c>
      <c r="C393" s="67" t="s">
        <v>7096</v>
      </c>
      <c r="D393" s="67"/>
      <c r="E393" s="67"/>
      <c r="F393" s="67">
        <v>357</v>
      </c>
      <c r="G393" s="67">
        <v>5.56</v>
      </c>
      <c r="H393" s="67">
        <v>273.10000000000002</v>
      </c>
      <c r="I393" s="67">
        <v>6.8</v>
      </c>
      <c r="J393" s="67">
        <v>290</v>
      </c>
      <c r="K393" s="67">
        <v>414</v>
      </c>
    </row>
    <row r="394" spans="1:11" x14ac:dyDescent="0.35">
      <c r="A394" s="67">
        <v>3</v>
      </c>
      <c r="B394" s="67">
        <v>3445</v>
      </c>
      <c r="C394" s="67" t="s">
        <v>7096</v>
      </c>
      <c r="D394" s="67"/>
      <c r="E394" s="67"/>
      <c r="F394" s="67">
        <v>358</v>
      </c>
      <c r="G394" s="67">
        <v>5.56</v>
      </c>
      <c r="H394" s="67">
        <v>273.10000000000002</v>
      </c>
      <c r="I394" s="67">
        <v>6.8</v>
      </c>
      <c r="J394" s="67">
        <v>290</v>
      </c>
      <c r="K394" s="67">
        <v>414</v>
      </c>
    </row>
    <row r="395" spans="1:11" x14ac:dyDescent="0.35">
      <c r="A395" s="67">
        <v>3</v>
      </c>
      <c r="B395" s="67">
        <v>3451.2</v>
      </c>
      <c r="C395" s="67" t="s">
        <v>7096</v>
      </c>
      <c r="D395" s="67"/>
      <c r="E395" s="67"/>
      <c r="F395" s="67">
        <v>359</v>
      </c>
      <c r="G395" s="67">
        <v>5.56</v>
      </c>
      <c r="H395" s="67">
        <v>273.10000000000002</v>
      </c>
      <c r="I395" s="67">
        <v>6.8</v>
      </c>
      <c r="J395" s="67">
        <v>290</v>
      </c>
      <c r="K395" s="67">
        <v>414</v>
      </c>
    </row>
    <row r="396" spans="1:11" x14ac:dyDescent="0.35">
      <c r="A396" s="67">
        <v>3</v>
      </c>
      <c r="B396" s="67">
        <v>3457.8</v>
      </c>
      <c r="C396" s="67" t="s">
        <v>7096</v>
      </c>
      <c r="D396" s="67"/>
      <c r="E396" s="67"/>
      <c r="F396" s="67">
        <v>360</v>
      </c>
      <c r="G396" s="67">
        <v>5.56</v>
      </c>
      <c r="H396" s="67">
        <v>273.10000000000002</v>
      </c>
      <c r="I396" s="67">
        <v>6.8</v>
      </c>
      <c r="J396" s="67">
        <v>290</v>
      </c>
      <c r="K396" s="67">
        <v>414</v>
      </c>
    </row>
    <row r="397" spans="1:11" x14ac:dyDescent="0.35">
      <c r="A397" s="67">
        <v>3</v>
      </c>
      <c r="B397" s="67">
        <v>3462.9</v>
      </c>
      <c r="C397" s="67" t="s">
        <v>7096</v>
      </c>
      <c r="D397" s="67"/>
      <c r="E397" s="67"/>
      <c r="F397" s="67">
        <v>361</v>
      </c>
      <c r="G397" s="67">
        <v>5.56</v>
      </c>
      <c r="H397" s="67">
        <v>273.10000000000002</v>
      </c>
      <c r="I397" s="67">
        <v>6.8</v>
      </c>
      <c r="J397" s="67">
        <v>290</v>
      </c>
      <c r="K397" s="67">
        <v>414</v>
      </c>
    </row>
    <row r="398" spans="1:11" x14ac:dyDescent="0.35">
      <c r="A398" s="67">
        <v>3</v>
      </c>
      <c r="B398" s="67">
        <v>3466.1750000000002</v>
      </c>
      <c r="C398" s="67" t="s">
        <v>7102</v>
      </c>
      <c r="D398" s="67" t="s">
        <v>7123</v>
      </c>
      <c r="E398" s="67"/>
      <c r="F398" s="67">
        <v>362</v>
      </c>
      <c r="G398" s="67">
        <v>9.27</v>
      </c>
      <c r="H398" s="67">
        <v>273.10000000000002</v>
      </c>
      <c r="I398" s="67">
        <v>6.8</v>
      </c>
      <c r="J398" s="67">
        <v>290</v>
      </c>
      <c r="K398" s="67">
        <v>414</v>
      </c>
    </row>
    <row r="399" spans="1:11" x14ac:dyDescent="0.35">
      <c r="A399" s="67">
        <v>3</v>
      </c>
      <c r="B399" s="67">
        <v>3466.48</v>
      </c>
      <c r="C399" s="67" t="s">
        <v>7104</v>
      </c>
      <c r="D399" s="67" t="s">
        <v>7147</v>
      </c>
      <c r="E399" s="67"/>
      <c r="F399" s="67"/>
      <c r="G399" s="67"/>
      <c r="H399" s="67"/>
      <c r="I399" s="67"/>
      <c r="J399" s="67"/>
      <c r="K399" s="67"/>
    </row>
    <row r="400" spans="1:11" x14ac:dyDescent="0.35">
      <c r="A400" s="67">
        <v>3</v>
      </c>
      <c r="B400" s="67">
        <v>3466.8110000000001</v>
      </c>
      <c r="C400" s="67" t="s">
        <v>7101</v>
      </c>
      <c r="D400" s="67" t="s">
        <v>7126</v>
      </c>
      <c r="E400" s="67"/>
      <c r="F400" s="67">
        <v>363</v>
      </c>
      <c r="G400" s="67">
        <v>5.56</v>
      </c>
      <c r="H400" s="67">
        <v>273.10000000000002</v>
      </c>
      <c r="I400" s="67">
        <v>6.8</v>
      </c>
      <c r="J400" s="67">
        <v>290</v>
      </c>
      <c r="K400" s="67">
        <v>414</v>
      </c>
    </row>
    <row r="401" spans="1:11" x14ac:dyDescent="0.35">
      <c r="A401" s="67">
        <v>3</v>
      </c>
      <c r="B401" s="67">
        <v>3472.6</v>
      </c>
      <c r="C401" s="67" t="s">
        <v>7096</v>
      </c>
      <c r="D401" s="67"/>
      <c r="E401" s="67"/>
      <c r="F401" s="67">
        <v>364</v>
      </c>
      <c r="G401" s="67">
        <v>5.56</v>
      </c>
      <c r="H401" s="67">
        <v>273.10000000000002</v>
      </c>
      <c r="I401" s="67">
        <v>6.8</v>
      </c>
      <c r="J401" s="67">
        <v>290</v>
      </c>
      <c r="K401" s="67">
        <v>414</v>
      </c>
    </row>
    <row r="402" spans="1:11" x14ac:dyDescent="0.35">
      <c r="A402" s="67">
        <v>3</v>
      </c>
      <c r="B402" s="67">
        <v>3474.4</v>
      </c>
      <c r="C402" s="67" t="s">
        <v>7096</v>
      </c>
      <c r="D402" s="67"/>
      <c r="E402" s="67"/>
      <c r="F402" s="67">
        <v>365</v>
      </c>
      <c r="G402" s="67">
        <v>5.56</v>
      </c>
      <c r="H402" s="67">
        <v>273.10000000000002</v>
      </c>
      <c r="I402" s="67">
        <v>6.8</v>
      </c>
      <c r="J402" s="67">
        <v>290</v>
      </c>
      <c r="K402" s="67">
        <v>414</v>
      </c>
    </row>
    <row r="403" spans="1:11" x14ac:dyDescent="0.35">
      <c r="A403" s="67">
        <v>3</v>
      </c>
      <c r="B403" s="67">
        <v>3477.2829999999999</v>
      </c>
      <c r="C403" s="67" t="s">
        <v>7102</v>
      </c>
      <c r="D403" s="67" t="s">
        <v>7123</v>
      </c>
      <c r="E403" s="67"/>
      <c r="F403" s="67">
        <v>366</v>
      </c>
      <c r="G403" s="67">
        <v>9.27</v>
      </c>
      <c r="H403" s="67">
        <v>273.10000000000002</v>
      </c>
      <c r="I403" s="67">
        <v>6.8</v>
      </c>
      <c r="J403" s="67">
        <v>290</v>
      </c>
      <c r="K403" s="67">
        <v>414</v>
      </c>
    </row>
    <row r="404" spans="1:11" x14ac:dyDescent="0.35">
      <c r="A404" s="67">
        <v>3</v>
      </c>
      <c r="B404" s="67">
        <v>3477.4430000000002</v>
      </c>
      <c r="C404" s="67" t="s">
        <v>7104</v>
      </c>
      <c r="D404" s="67" t="s">
        <v>7148</v>
      </c>
      <c r="E404" s="67"/>
      <c r="F404" s="67"/>
      <c r="G404" s="67"/>
      <c r="H404" s="67"/>
      <c r="I404" s="67"/>
      <c r="J404" s="67"/>
      <c r="K404" s="67"/>
    </row>
    <row r="405" spans="1:11" x14ac:dyDescent="0.35">
      <c r="A405" s="67">
        <v>3</v>
      </c>
      <c r="B405" s="67">
        <v>3477.6149999999998</v>
      </c>
      <c r="C405" s="67" t="s">
        <v>7101</v>
      </c>
      <c r="D405" s="67" t="s">
        <v>7126</v>
      </c>
      <c r="E405" s="67"/>
      <c r="F405" s="67">
        <v>367</v>
      </c>
      <c r="G405" s="67">
        <v>5.56</v>
      </c>
      <c r="H405" s="67">
        <v>273.10000000000002</v>
      </c>
      <c r="I405" s="67">
        <v>6.8</v>
      </c>
      <c r="J405" s="67">
        <v>290</v>
      </c>
      <c r="K405" s="67">
        <v>414</v>
      </c>
    </row>
    <row r="406" spans="1:11" x14ac:dyDescent="0.35">
      <c r="A406" s="67">
        <v>3</v>
      </c>
      <c r="B406" s="67">
        <v>3483.4879999999998</v>
      </c>
      <c r="C406" s="67" t="s">
        <v>7102</v>
      </c>
      <c r="D406" s="67" t="s">
        <v>7123</v>
      </c>
      <c r="E406" s="67"/>
      <c r="F406" s="67">
        <v>368</v>
      </c>
      <c r="G406" s="67">
        <v>9.27</v>
      </c>
      <c r="H406" s="67">
        <v>273.10000000000002</v>
      </c>
      <c r="I406" s="67">
        <v>6.8</v>
      </c>
      <c r="J406" s="67">
        <v>290</v>
      </c>
      <c r="K406" s="67">
        <v>414</v>
      </c>
    </row>
    <row r="407" spans="1:11" x14ac:dyDescent="0.35">
      <c r="A407" s="67">
        <v>3</v>
      </c>
      <c r="B407" s="67">
        <v>3483.6439999999998</v>
      </c>
      <c r="C407" s="67" t="s">
        <v>7104</v>
      </c>
      <c r="D407" s="67" t="s">
        <v>7149</v>
      </c>
      <c r="E407" s="67"/>
      <c r="F407" s="67"/>
      <c r="G407" s="67"/>
      <c r="H407" s="67"/>
      <c r="I407" s="67"/>
      <c r="J407" s="67"/>
      <c r="K407" s="67"/>
    </row>
    <row r="408" spans="1:11" x14ac:dyDescent="0.35">
      <c r="A408" s="67">
        <v>3</v>
      </c>
      <c r="B408" s="67">
        <v>3483.8159999999998</v>
      </c>
      <c r="C408" s="67" t="s">
        <v>7101</v>
      </c>
      <c r="D408" s="67" t="s">
        <v>7126</v>
      </c>
      <c r="E408" s="67"/>
      <c r="F408" s="67">
        <v>369</v>
      </c>
      <c r="G408" s="67">
        <v>7.8</v>
      </c>
      <c r="H408" s="67">
        <v>273.10000000000002</v>
      </c>
      <c r="I408" s="67">
        <v>6.8</v>
      </c>
      <c r="J408" s="67">
        <v>290</v>
      </c>
      <c r="K408" s="67">
        <v>414</v>
      </c>
    </row>
    <row r="409" spans="1:11" x14ac:dyDescent="0.35">
      <c r="A409" s="67">
        <v>3</v>
      </c>
      <c r="B409" s="67">
        <v>3492.873</v>
      </c>
      <c r="C409" s="67" t="s">
        <v>7102</v>
      </c>
      <c r="D409" s="67" t="s">
        <v>7150</v>
      </c>
      <c r="E409" s="67"/>
      <c r="F409" s="67">
        <v>370</v>
      </c>
      <c r="G409" s="67">
        <v>9.27</v>
      </c>
      <c r="H409" s="67">
        <v>273.10000000000002</v>
      </c>
      <c r="I409" s="67">
        <v>6.8</v>
      </c>
      <c r="J409" s="67">
        <v>290</v>
      </c>
      <c r="K409" s="67">
        <v>414</v>
      </c>
    </row>
    <row r="410" spans="1:11" x14ac:dyDescent="0.35">
      <c r="A410" s="67">
        <v>3</v>
      </c>
      <c r="B410" s="67">
        <v>3493.0509999999999</v>
      </c>
      <c r="C410" s="67" t="s">
        <v>7104</v>
      </c>
      <c r="D410" s="67" t="s">
        <v>7151</v>
      </c>
      <c r="E410" s="67"/>
      <c r="F410" s="67"/>
      <c r="G410" s="67"/>
      <c r="H410" s="67"/>
      <c r="I410" s="67"/>
      <c r="J410" s="67"/>
      <c r="K410" s="67"/>
    </row>
    <row r="411" spans="1:11" x14ac:dyDescent="0.35">
      <c r="A411" s="67">
        <v>3</v>
      </c>
      <c r="B411" s="67">
        <v>3493.2080000000001</v>
      </c>
      <c r="C411" s="67" t="s">
        <v>7101</v>
      </c>
      <c r="D411" s="67" t="s">
        <v>7126</v>
      </c>
      <c r="E411" s="67"/>
      <c r="F411" s="67">
        <v>371</v>
      </c>
      <c r="G411" s="67">
        <v>7.8</v>
      </c>
      <c r="H411" s="67">
        <v>273.10000000000002</v>
      </c>
      <c r="I411" s="67">
        <v>6.8</v>
      </c>
      <c r="J411" s="67">
        <v>290</v>
      </c>
      <c r="K411" s="67">
        <v>414</v>
      </c>
    </row>
    <row r="412" spans="1:11" x14ac:dyDescent="0.35">
      <c r="A412" s="67">
        <v>3</v>
      </c>
      <c r="B412" s="67">
        <v>3498.6860000000001</v>
      </c>
      <c r="C412" s="67" t="s">
        <v>7102</v>
      </c>
      <c r="D412" s="67" t="s">
        <v>7150</v>
      </c>
      <c r="E412" s="67"/>
      <c r="F412" s="67">
        <v>372</v>
      </c>
      <c r="G412" s="67">
        <v>9.27</v>
      </c>
      <c r="H412" s="67">
        <v>273.10000000000002</v>
      </c>
      <c r="I412" s="67">
        <v>6.8</v>
      </c>
      <c r="J412" s="67">
        <v>290</v>
      </c>
      <c r="K412" s="67">
        <v>414</v>
      </c>
    </row>
    <row r="413" spans="1:11" x14ac:dyDescent="0.35">
      <c r="A413" s="67">
        <v>3</v>
      </c>
      <c r="B413" s="67">
        <v>3498.826</v>
      </c>
      <c r="C413" s="67" t="s">
        <v>7104</v>
      </c>
      <c r="D413" s="67" t="s">
        <v>7152</v>
      </c>
      <c r="E413" s="67"/>
      <c r="F413" s="67"/>
      <c r="G413" s="67"/>
      <c r="H413" s="67"/>
      <c r="I413" s="67"/>
      <c r="J413" s="67"/>
      <c r="K413" s="67"/>
    </row>
    <row r="414" spans="1:11" x14ac:dyDescent="0.35">
      <c r="A414" s="67">
        <v>3</v>
      </c>
      <c r="B414" s="67">
        <v>3498.9749999999999</v>
      </c>
      <c r="C414" s="67" t="s">
        <v>7101</v>
      </c>
      <c r="D414" s="67" t="s">
        <v>7126</v>
      </c>
      <c r="E414" s="67"/>
      <c r="F414" s="67">
        <v>373</v>
      </c>
      <c r="G414" s="67">
        <v>7.8</v>
      </c>
      <c r="H414" s="67">
        <v>273.10000000000002</v>
      </c>
      <c r="I414" s="67">
        <v>6.8</v>
      </c>
      <c r="J414" s="67">
        <v>290</v>
      </c>
      <c r="K414" s="67">
        <v>414</v>
      </c>
    </row>
    <row r="415" spans="1:11" x14ac:dyDescent="0.35">
      <c r="A415" s="67">
        <v>3</v>
      </c>
      <c r="B415" s="67">
        <v>3499.585</v>
      </c>
      <c r="C415" s="67" t="s">
        <v>7102</v>
      </c>
      <c r="D415" s="67" t="s">
        <v>7153</v>
      </c>
      <c r="E415" s="67"/>
      <c r="F415" s="67">
        <v>374</v>
      </c>
      <c r="G415" s="67">
        <v>12.7</v>
      </c>
      <c r="H415" s="67">
        <v>273.10000000000002</v>
      </c>
      <c r="I415" s="67">
        <v>6.8</v>
      </c>
      <c r="J415" s="67">
        <v>290</v>
      </c>
      <c r="K415" s="67">
        <v>414</v>
      </c>
    </row>
    <row r="416" spans="1:11" x14ac:dyDescent="0.35">
      <c r="A416" s="67">
        <v>3</v>
      </c>
      <c r="B416" s="67">
        <v>3500.2</v>
      </c>
      <c r="C416" s="67" t="s">
        <v>7096</v>
      </c>
      <c r="D416" s="67" t="s">
        <v>7145</v>
      </c>
      <c r="E416" s="67"/>
      <c r="F416" s="67">
        <v>375</v>
      </c>
      <c r="G416" s="67">
        <v>12.7</v>
      </c>
      <c r="H416" s="67">
        <v>273.10000000000002</v>
      </c>
      <c r="I416" s="67">
        <v>6.8</v>
      </c>
      <c r="J416" s="67">
        <v>290</v>
      </c>
      <c r="K416" s="67">
        <v>414</v>
      </c>
    </row>
    <row r="417" spans="1:11" x14ac:dyDescent="0.35">
      <c r="A417" s="67">
        <v>3</v>
      </c>
      <c r="B417" s="67">
        <v>3500.7689999999998</v>
      </c>
      <c r="C417" s="67" t="s">
        <v>7104</v>
      </c>
      <c r="D417" s="67" t="s">
        <v>7154</v>
      </c>
      <c r="E417" s="67"/>
      <c r="F417" s="67"/>
      <c r="G417" s="67"/>
      <c r="H417" s="67"/>
      <c r="I417" s="67"/>
      <c r="J417" s="67"/>
      <c r="K417" s="67"/>
    </row>
    <row r="418" spans="1:11" x14ac:dyDescent="0.35">
      <c r="A418" s="67">
        <v>3</v>
      </c>
      <c r="B418" s="67">
        <v>3501.4</v>
      </c>
      <c r="C418" s="67" t="s">
        <v>7096</v>
      </c>
      <c r="D418" s="67" t="s">
        <v>7126</v>
      </c>
      <c r="E418" s="67"/>
      <c r="F418" s="67">
        <v>376</v>
      </c>
      <c r="G418" s="67">
        <v>12.7</v>
      </c>
      <c r="H418" s="67">
        <v>273.10000000000002</v>
      </c>
      <c r="I418" s="67">
        <v>6.8</v>
      </c>
      <c r="J418" s="67">
        <v>290</v>
      </c>
      <c r="K418" s="67">
        <v>414</v>
      </c>
    </row>
    <row r="419" spans="1:11" x14ac:dyDescent="0.35">
      <c r="A419" s="67">
        <v>3</v>
      </c>
      <c r="B419" s="67">
        <v>3506.94</v>
      </c>
      <c r="C419" s="67" t="s">
        <v>7096</v>
      </c>
      <c r="D419" s="67"/>
      <c r="E419" s="67"/>
      <c r="F419" s="67">
        <v>377</v>
      </c>
      <c r="G419" s="67">
        <v>12.7</v>
      </c>
      <c r="H419" s="67">
        <v>273.10000000000002</v>
      </c>
      <c r="I419" s="67">
        <v>6.8</v>
      </c>
      <c r="J419" s="67">
        <v>290</v>
      </c>
      <c r="K419" s="67">
        <v>414</v>
      </c>
    </row>
    <row r="420" spans="1:11" x14ac:dyDescent="0.35">
      <c r="A420" s="67">
        <v>3</v>
      </c>
      <c r="B420" s="67">
        <v>3507.799</v>
      </c>
      <c r="C420" s="67" t="s">
        <v>7096</v>
      </c>
      <c r="D420" s="67" t="s">
        <v>7145</v>
      </c>
      <c r="E420" s="67"/>
      <c r="F420" s="67">
        <v>378</v>
      </c>
      <c r="G420" s="67">
        <v>12.7</v>
      </c>
      <c r="H420" s="67">
        <v>273.10000000000002</v>
      </c>
      <c r="I420" s="67">
        <v>6.8</v>
      </c>
      <c r="J420" s="67">
        <v>290</v>
      </c>
      <c r="K420" s="67">
        <v>414</v>
      </c>
    </row>
    <row r="421" spans="1:11" x14ac:dyDescent="0.35">
      <c r="A421" s="67">
        <v>3</v>
      </c>
      <c r="B421" s="67">
        <v>3508.3690000000001</v>
      </c>
      <c r="C421" s="67" t="s">
        <v>7104</v>
      </c>
      <c r="D421" s="67" t="s">
        <v>7155</v>
      </c>
      <c r="E421" s="67"/>
      <c r="F421" s="67"/>
      <c r="G421" s="67"/>
      <c r="H421" s="67"/>
      <c r="I421" s="67"/>
      <c r="J421" s="67"/>
      <c r="K421" s="67"/>
    </row>
    <row r="422" spans="1:11" x14ac:dyDescent="0.35">
      <c r="A422" s="67">
        <v>3</v>
      </c>
      <c r="B422" s="67">
        <v>3509</v>
      </c>
      <c r="C422" s="67" t="s">
        <v>7096</v>
      </c>
      <c r="D422" s="67" t="s">
        <v>7126</v>
      </c>
      <c r="E422" s="67"/>
      <c r="F422" s="67">
        <v>379</v>
      </c>
      <c r="G422" s="67">
        <v>12.7</v>
      </c>
      <c r="H422" s="67">
        <v>273.10000000000002</v>
      </c>
      <c r="I422" s="67">
        <v>6.8</v>
      </c>
      <c r="J422" s="67">
        <v>290</v>
      </c>
      <c r="K422" s="67">
        <v>414</v>
      </c>
    </row>
    <row r="423" spans="1:11" x14ac:dyDescent="0.35">
      <c r="A423" s="67">
        <v>3</v>
      </c>
      <c r="B423" s="67">
        <v>3514.2370000000001</v>
      </c>
      <c r="C423" s="67" t="s">
        <v>7105</v>
      </c>
      <c r="D423" s="67" t="s">
        <v>7122</v>
      </c>
      <c r="E423" s="67">
        <v>0.5</v>
      </c>
      <c r="F423" s="67"/>
      <c r="G423" s="67"/>
      <c r="H423" s="67"/>
      <c r="I423" s="67"/>
      <c r="J423" s="67"/>
      <c r="K423" s="67"/>
    </row>
    <row r="424" spans="1:11" x14ac:dyDescent="0.35">
      <c r="A424" s="67">
        <v>3</v>
      </c>
      <c r="B424" s="67">
        <v>3515.1</v>
      </c>
      <c r="C424" s="67" t="s">
        <v>7096</v>
      </c>
      <c r="D424" s="67" t="s">
        <v>7145</v>
      </c>
      <c r="E424" s="67"/>
      <c r="F424" s="67">
        <v>380</v>
      </c>
      <c r="G424" s="67">
        <v>12.7</v>
      </c>
      <c r="H424" s="67">
        <v>273.10000000000002</v>
      </c>
      <c r="I424" s="67">
        <v>6.8</v>
      </c>
      <c r="J424" s="67">
        <v>290</v>
      </c>
      <c r="K424" s="67">
        <v>414</v>
      </c>
    </row>
    <row r="425" spans="1:11" x14ac:dyDescent="0.35">
      <c r="A425" s="67">
        <v>3</v>
      </c>
      <c r="B425" s="67">
        <v>3515.2570000000001</v>
      </c>
      <c r="C425" s="67" t="s">
        <v>7104</v>
      </c>
      <c r="D425" s="67" t="s">
        <v>7156</v>
      </c>
      <c r="E425" s="67"/>
      <c r="F425" s="67"/>
      <c r="G425" s="67"/>
      <c r="H425" s="67"/>
      <c r="I425" s="67"/>
      <c r="J425" s="67"/>
      <c r="K425" s="67"/>
    </row>
    <row r="426" spans="1:11" x14ac:dyDescent="0.35">
      <c r="A426" s="67">
        <v>3</v>
      </c>
      <c r="B426" s="67">
        <v>3515.3939999999998</v>
      </c>
      <c r="C426" s="67" t="s">
        <v>7096</v>
      </c>
      <c r="D426" s="67" t="s">
        <v>7126</v>
      </c>
      <c r="E426" s="67"/>
      <c r="F426" s="67">
        <v>381</v>
      </c>
      <c r="G426" s="67">
        <v>12.7</v>
      </c>
      <c r="H426" s="67">
        <v>273.10000000000002</v>
      </c>
      <c r="I426" s="67">
        <v>6.8</v>
      </c>
      <c r="J426" s="67">
        <v>290</v>
      </c>
      <c r="K426" s="67">
        <v>414</v>
      </c>
    </row>
    <row r="427" spans="1:11" x14ac:dyDescent="0.35">
      <c r="A427" s="67">
        <v>3</v>
      </c>
      <c r="B427" s="67">
        <v>3515.5419999999999</v>
      </c>
      <c r="C427" s="67" t="s">
        <v>7098</v>
      </c>
      <c r="D427" s="67" t="s">
        <v>7112</v>
      </c>
      <c r="E427" s="67">
        <v>0.5</v>
      </c>
      <c r="F427" s="67"/>
      <c r="G427" s="67"/>
      <c r="H427" s="67"/>
      <c r="I427" s="67"/>
      <c r="J427" s="67"/>
      <c r="K427" s="67"/>
    </row>
    <row r="428" spans="1:11" x14ac:dyDescent="0.35">
      <c r="A428" s="67">
        <v>3</v>
      </c>
      <c r="B428" s="67">
        <v>3515.6889999999999</v>
      </c>
      <c r="C428" s="67" t="s">
        <v>7096</v>
      </c>
      <c r="D428" s="67" t="s">
        <v>7157</v>
      </c>
      <c r="E428" s="67"/>
      <c r="F428" s="67">
        <v>382</v>
      </c>
      <c r="G428" s="67">
        <v>12.7</v>
      </c>
      <c r="H428" s="67">
        <v>273.10000000000002</v>
      </c>
      <c r="I428" s="67">
        <v>6.8</v>
      </c>
      <c r="J428" s="67">
        <v>290</v>
      </c>
      <c r="K428" s="67">
        <v>414</v>
      </c>
    </row>
    <row r="429" spans="1:11" x14ac:dyDescent="0.35">
      <c r="A429" s="67">
        <v>3</v>
      </c>
      <c r="B429" s="67">
        <v>3515.8989999999999</v>
      </c>
      <c r="C429" s="67" t="s">
        <v>7103</v>
      </c>
      <c r="D429" s="67" t="s">
        <v>7118</v>
      </c>
      <c r="E429" s="67">
        <v>0.125</v>
      </c>
      <c r="F429" s="67"/>
      <c r="G429" s="67"/>
      <c r="H429" s="67"/>
      <c r="I429" s="67"/>
      <c r="J429" s="67"/>
      <c r="K429" s="67"/>
    </row>
    <row r="430" spans="1:11" x14ac:dyDescent="0.35">
      <c r="A430" s="67">
        <v>3</v>
      </c>
      <c r="B430" s="67">
        <v>3516.1179999999999</v>
      </c>
      <c r="C430" s="67" t="s">
        <v>7096</v>
      </c>
      <c r="D430" s="67" t="s">
        <v>7117</v>
      </c>
      <c r="E430" s="67"/>
      <c r="F430" s="67">
        <v>383</v>
      </c>
      <c r="G430" s="67">
        <v>12.7</v>
      </c>
      <c r="H430" s="67">
        <v>273.10000000000002</v>
      </c>
      <c r="I430" s="67">
        <v>6.8</v>
      </c>
      <c r="J430" s="67">
        <v>290</v>
      </c>
      <c r="K430" s="67">
        <v>414</v>
      </c>
    </row>
    <row r="431" spans="1:11" x14ac:dyDescent="0.35">
      <c r="A431" s="67">
        <v>3</v>
      </c>
      <c r="B431" s="67">
        <v>3516.33</v>
      </c>
      <c r="C431" s="67" t="s">
        <v>7103</v>
      </c>
      <c r="D431" s="67" t="s">
        <v>7116</v>
      </c>
      <c r="E431" s="67">
        <v>0.5</v>
      </c>
      <c r="F431" s="67"/>
      <c r="G431" s="67"/>
      <c r="H431" s="67"/>
      <c r="I431" s="67"/>
      <c r="J431" s="67"/>
      <c r="K431" s="67"/>
    </row>
    <row r="432" spans="1:11" x14ac:dyDescent="0.35">
      <c r="A432" s="67">
        <v>3</v>
      </c>
      <c r="B432" s="67">
        <v>3516.556</v>
      </c>
      <c r="C432" s="67" t="s">
        <v>7096</v>
      </c>
      <c r="D432" s="67" t="s">
        <v>7158</v>
      </c>
      <c r="E432" s="67"/>
      <c r="F432" s="67">
        <v>384</v>
      </c>
      <c r="G432" s="67">
        <v>12.7</v>
      </c>
      <c r="H432" s="67">
        <v>273.10000000000002</v>
      </c>
      <c r="I432" s="67">
        <v>6.8</v>
      </c>
      <c r="J432" s="67">
        <v>290</v>
      </c>
      <c r="K432" s="67">
        <v>414</v>
      </c>
    </row>
    <row r="433" spans="1:11" x14ac:dyDescent="0.35">
      <c r="A433" s="67">
        <v>3</v>
      </c>
      <c r="B433" s="67">
        <v>3516.9050000000002</v>
      </c>
      <c r="C433" s="67" t="s">
        <v>7097</v>
      </c>
      <c r="D433" s="67" t="s">
        <v>7111</v>
      </c>
      <c r="E433" s="67"/>
      <c r="F433" s="67"/>
      <c r="G433" s="67"/>
      <c r="H433" s="67"/>
      <c r="I433" s="67"/>
      <c r="J433" s="67"/>
      <c r="K433" s="67"/>
    </row>
    <row r="434" spans="1:11" x14ac:dyDescent="0.35">
      <c r="A434" s="67">
        <v>3</v>
      </c>
      <c r="B434" s="67">
        <v>3517.2620000000002</v>
      </c>
      <c r="C434" s="67" t="s">
        <v>7098</v>
      </c>
      <c r="D434" s="67" t="s">
        <v>7112</v>
      </c>
      <c r="E434" s="67">
        <v>0.375</v>
      </c>
      <c r="F434" s="67"/>
      <c r="G434" s="67"/>
      <c r="H434" s="67"/>
      <c r="I434" s="67"/>
      <c r="J434" s="67"/>
      <c r="K434" s="67"/>
    </row>
    <row r="435" spans="1:11" x14ac:dyDescent="0.35">
      <c r="A435" s="67">
        <v>3</v>
      </c>
      <c r="B435" s="67">
        <v>3517.6030000000001</v>
      </c>
      <c r="C435" s="67" t="s">
        <v>7096</v>
      </c>
      <c r="D435" s="67" t="s">
        <v>7113</v>
      </c>
      <c r="E435" s="67"/>
      <c r="F435" s="67">
        <v>385</v>
      </c>
      <c r="G435" s="67">
        <v>12.7</v>
      </c>
      <c r="H435" s="67">
        <v>273.10000000000002</v>
      </c>
      <c r="I435" s="67">
        <v>6.8</v>
      </c>
      <c r="J435" s="67">
        <v>290</v>
      </c>
      <c r="K435" s="67">
        <v>414</v>
      </c>
    </row>
    <row r="436" spans="1:11" x14ac:dyDescent="0.35">
      <c r="A436" s="67">
        <v>3</v>
      </c>
      <c r="B436" s="67">
        <v>3517.76</v>
      </c>
      <c r="C436" s="67" t="s">
        <v>7099</v>
      </c>
      <c r="D436" s="67"/>
      <c r="E436" s="67"/>
      <c r="F436" s="67"/>
      <c r="G436" s="67"/>
      <c r="H436" s="67"/>
      <c r="I436" s="67"/>
      <c r="J436" s="67"/>
      <c r="K436" s="67"/>
    </row>
    <row r="437" spans="1:11" x14ac:dyDescent="0.35">
      <c r="A437" s="67">
        <v>3</v>
      </c>
      <c r="B437" s="67">
        <v>3518.1619999999998</v>
      </c>
      <c r="C437" s="67" t="s">
        <v>7100</v>
      </c>
      <c r="D437" s="67"/>
      <c r="E437" s="67"/>
      <c r="F437" s="67"/>
      <c r="G437" s="67"/>
      <c r="H437" s="67"/>
      <c r="I437" s="67"/>
      <c r="J437" s="67"/>
      <c r="K437" s="67"/>
    </row>
    <row r="438" spans="1:11" x14ac:dyDescent="0.35">
      <c r="A438" s="67">
        <v>3</v>
      </c>
      <c r="B438" s="67">
        <v>3518.569</v>
      </c>
      <c r="C438" s="67" t="s">
        <v>7099</v>
      </c>
      <c r="D438" s="67"/>
      <c r="E438" s="67"/>
      <c r="F438" s="67"/>
      <c r="G438" s="67"/>
      <c r="H438" s="67"/>
      <c r="I438" s="67"/>
      <c r="J438" s="67"/>
      <c r="K438" s="67"/>
    </row>
    <row r="439" spans="1:11" x14ac:dyDescent="0.35">
      <c r="A439" s="67">
        <v>3</v>
      </c>
      <c r="B439" s="67">
        <v>3518.7539999999999</v>
      </c>
      <c r="C439" s="67" t="s">
        <v>7096</v>
      </c>
      <c r="D439" s="67" t="s">
        <v>7159</v>
      </c>
      <c r="E439" s="67"/>
      <c r="F439" s="67">
        <v>386</v>
      </c>
      <c r="G439" s="67">
        <v>12.7</v>
      </c>
      <c r="H439" s="67">
        <v>273.10000000000002</v>
      </c>
      <c r="I439" s="67">
        <v>6.8</v>
      </c>
      <c r="J439" s="67">
        <v>290</v>
      </c>
      <c r="K439" s="67">
        <v>414</v>
      </c>
    </row>
    <row r="440" spans="1:11" x14ac:dyDescent="0.35">
      <c r="A440" s="67">
        <v>3</v>
      </c>
      <c r="B440" s="67">
        <v>3519.011</v>
      </c>
      <c r="C440" s="67" t="s">
        <v>7098</v>
      </c>
      <c r="D440" s="67" t="s">
        <v>7112</v>
      </c>
      <c r="E440" s="67">
        <v>0.5</v>
      </c>
      <c r="F440" s="67"/>
      <c r="G440" s="67"/>
      <c r="H440" s="67"/>
      <c r="I440" s="67"/>
      <c r="J440" s="67"/>
      <c r="K440" s="67"/>
    </row>
    <row r="441" spans="1:11" x14ac:dyDescent="0.35">
      <c r="A441" s="67">
        <v>3</v>
      </c>
      <c r="B441" s="67">
        <v>3519.0360000000001</v>
      </c>
      <c r="C441" s="67" t="s">
        <v>7098</v>
      </c>
      <c r="D441" s="67" t="s">
        <v>7112</v>
      </c>
      <c r="E441" s="67">
        <v>0.375</v>
      </c>
      <c r="F441" s="67"/>
      <c r="G441" s="67"/>
      <c r="H441" s="67"/>
      <c r="I441" s="67"/>
      <c r="J441" s="67"/>
      <c r="K441" s="67"/>
    </row>
    <row r="442" spans="1:11" x14ac:dyDescent="0.35">
      <c r="A442" s="67">
        <v>3</v>
      </c>
      <c r="B442" s="67">
        <v>3520.348</v>
      </c>
      <c r="C442" s="67" t="s">
        <v>7097</v>
      </c>
      <c r="D442" s="67" t="s">
        <v>7111</v>
      </c>
      <c r="E442" s="67"/>
      <c r="F442" s="67"/>
      <c r="G442" s="67"/>
      <c r="H442" s="67"/>
      <c r="I442" s="67"/>
      <c r="J442" s="67"/>
      <c r="K442" s="67"/>
    </row>
    <row r="443" spans="1:11" x14ac:dyDescent="0.35">
      <c r="A443" s="67">
        <v>3</v>
      </c>
      <c r="B443" s="67">
        <v>3522.194</v>
      </c>
      <c r="C443" s="67" t="s">
        <v>7098</v>
      </c>
      <c r="D443" s="67" t="s">
        <v>7112</v>
      </c>
      <c r="E443" s="67">
        <v>0.5</v>
      </c>
      <c r="F443" s="67"/>
      <c r="G443" s="67"/>
      <c r="H443" s="67"/>
      <c r="I443" s="67"/>
      <c r="J443" s="67"/>
      <c r="K443" s="67"/>
    </row>
    <row r="444" spans="1:11" x14ac:dyDescent="0.35">
      <c r="A444" s="67">
        <v>3</v>
      </c>
      <c r="B444" s="67">
        <v>3523.1979999999999</v>
      </c>
      <c r="C444" s="67" t="s">
        <v>7096</v>
      </c>
      <c r="D444" s="67"/>
      <c r="E444" s="67"/>
      <c r="F444" s="67">
        <v>387</v>
      </c>
      <c r="G444" s="67">
        <v>12.7</v>
      </c>
      <c r="H444" s="67">
        <v>273.10000000000002</v>
      </c>
      <c r="I444" s="67">
        <v>6.8</v>
      </c>
      <c r="J444" s="67">
        <v>290</v>
      </c>
      <c r="K444" s="67">
        <v>414</v>
      </c>
    </row>
    <row r="445" spans="1:11" x14ac:dyDescent="0.35">
      <c r="A445" s="67">
        <v>3</v>
      </c>
      <c r="B445" s="67">
        <v>3523.3580000000002</v>
      </c>
      <c r="C445" s="67" t="s">
        <v>7108</v>
      </c>
      <c r="D445" s="67" t="s">
        <v>7160</v>
      </c>
      <c r="E445" s="67"/>
      <c r="F445" s="67"/>
      <c r="G445" s="67"/>
      <c r="H445" s="67"/>
      <c r="I445" s="67"/>
      <c r="J445" s="67"/>
      <c r="K445" s="67"/>
    </row>
    <row r="446" spans="1:11" x14ac:dyDescent="0.35">
      <c r="A446" s="67">
        <v>3</v>
      </c>
      <c r="B446" s="67">
        <v>3531.5210000000002</v>
      </c>
      <c r="C446" s="67" t="s">
        <v>7109</v>
      </c>
      <c r="D446" s="67" t="s">
        <v>7161</v>
      </c>
      <c r="E446" s="67"/>
      <c r="F446" s="67"/>
      <c r="G446" s="67"/>
      <c r="H446" s="67"/>
      <c r="I446" s="67"/>
      <c r="J446" s="67"/>
      <c r="K446" s="6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DEF7F-A36B-4090-9D63-7450DC4E9A83}">
  <sheetPr codeName="Sheet10">
    <tabColor rgb="FF0070C0"/>
  </sheetPr>
  <dimension ref="A1:E1173"/>
  <sheetViews>
    <sheetView workbookViewId="0">
      <selection activeCell="D4" sqref="D4"/>
    </sheetView>
  </sheetViews>
  <sheetFormatPr defaultRowHeight="14.5" x14ac:dyDescent="0.35"/>
  <cols>
    <col min="1" max="1" width="4.81640625" bestFit="1" customWidth="1"/>
    <col min="2" max="2" width="9.26953125" bestFit="1" customWidth="1"/>
    <col min="3" max="3" width="11.81640625" bestFit="1" customWidth="1"/>
    <col min="4" max="4" width="12.453125" bestFit="1" customWidth="1"/>
    <col min="5" max="5" width="10.26953125" bestFit="1" customWidth="1"/>
  </cols>
  <sheetData>
    <row r="1" spans="1:5" x14ac:dyDescent="0.35">
      <c r="A1" t="s">
        <v>0</v>
      </c>
      <c r="B1" t="s">
        <v>1</v>
      </c>
      <c r="C1" t="s">
        <v>151</v>
      </c>
      <c r="D1" t="s">
        <v>152</v>
      </c>
      <c r="E1" t="s">
        <v>153</v>
      </c>
    </row>
    <row r="2" spans="1:5" x14ac:dyDescent="0.35">
      <c r="A2">
        <v>1</v>
      </c>
      <c r="B2">
        <v>-4.766</v>
      </c>
      <c r="C2">
        <v>42.784679109999999</v>
      </c>
      <c r="D2">
        <v>-82.037175379999994</v>
      </c>
      <c r="E2">
        <v>204.96799999999999</v>
      </c>
    </row>
    <row r="3" spans="1:5" x14ac:dyDescent="0.35">
      <c r="A3">
        <v>2</v>
      </c>
      <c r="B3">
        <v>-4.6639999999999997</v>
      </c>
      <c r="C3">
        <v>42.784678190000001</v>
      </c>
      <c r="D3">
        <v>-82.037175419999997</v>
      </c>
      <c r="E3">
        <v>204.96700000000001</v>
      </c>
    </row>
    <row r="4" spans="1:5" x14ac:dyDescent="0.35">
      <c r="A4">
        <v>3</v>
      </c>
      <c r="B4">
        <v>-2.1429999999999998</v>
      </c>
      <c r="C4">
        <v>42.784655389999998</v>
      </c>
      <c r="D4">
        <v>-82.037176270000003</v>
      </c>
      <c r="E4">
        <v>204.93600000000001</v>
      </c>
    </row>
    <row r="5" spans="1:5" x14ac:dyDescent="0.35">
      <c r="A5">
        <v>4</v>
      </c>
      <c r="B5">
        <v>-0.80300000000000005</v>
      </c>
      <c r="C5">
        <v>42.784643260000003</v>
      </c>
      <c r="D5">
        <v>-82.037176729999999</v>
      </c>
      <c r="E5">
        <v>204.92</v>
      </c>
    </row>
    <row r="6" spans="1:5" x14ac:dyDescent="0.35">
      <c r="A6">
        <v>5</v>
      </c>
      <c r="B6">
        <v>-0.80300000000000005</v>
      </c>
      <c r="C6">
        <v>42.784643260000003</v>
      </c>
      <c r="D6">
        <v>-82.037176729999999</v>
      </c>
      <c r="E6">
        <v>204.92</v>
      </c>
    </row>
    <row r="7" spans="1:5" x14ac:dyDescent="0.35">
      <c r="A7">
        <v>6</v>
      </c>
      <c r="B7">
        <v>-0.49</v>
      </c>
      <c r="C7">
        <v>42.784640430000003</v>
      </c>
      <c r="D7">
        <v>-82.037176830000007</v>
      </c>
      <c r="E7">
        <v>204.916</v>
      </c>
    </row>
    <row r="8" spans="1:5" x14ac:dyDescent="0.35">
      <c r="A8">
        <v>7</v>
      </c>
      <c r="B8">
        <v>-0.35</v>
      </c>
      <c r="C8">
        <v>42.784639169999998</v>
      </c>
      <c r="D8">
        <v>-82.037176880000004</v>
      </c>
      <c r="E8">
        <v>204.91399999999999</v>
      </c>
    </row>
    <row r="9" spans="1:5" x14ac:dyDescent="0.35">
      <c r="A9">
        <v>8</v>
      </c>
      <c r="B9">
        <v>0</v>
      </c>
      <c r="C9">
        <v>42.784635999999999</v>
      </c>
      <c r="D9">
        <v>-82.037177</v>
      </c>
      <c r="E9">
        <v>204.91</v>
      </c>
    </row>
    <row r="10" spans="1:5" x14ac:dyDescent="0.35">
      <c r="A10">
        <v>9</v>
      </c>
      <c r="B10">
        <v>0.45100000000000001</v>
      </c>
      <c r="C10">
        <v>42.784631920000002</v>
      </c>
      <c r="D10">
        <v>-82.037177150000005</v>
      </c>
      <c r="E10">
        <v>204.905</v>
      </c>
    </row>
    <row r="11" spans="1:5" x14ac:dyDescent="0.35">
      <c r="A11">
        <v>10</v>
      </c>
      <c r="B11">
        <v>0.62</v>
      </c>
      <c r="C11">
        <v>42.784630389999997</v>
      </c>
      <c r="D11">
        <v>-82.037177209999996</v>
      </c>
      <c r="E11">
        <v>204.90199999999999</v>
      </c>
    </row>
    <row r="12" spans="1:5" x14ac:dyDescent="0.35">
      <c r="A12">
        <v>11</v>
      </c>
      <c r="B12">
        <v>0.84699999999999998</v>
      </c>
      <c r="C12">
        <v>42.784628339999998</v>
      </c>
      <c r="D12">
        <v>-82.037177290000002</v>
      </c>
      <c r="E12">
        <v>204.9</v>
      </c>
    </row>
    <row r="13" spans="1:5" x14ac:dyDescent="0.35">
      <c r="A13">
        <v>12</v>
      </c>
      <c r="B13">
        <v>1.238</v>
      </c>
      <c r="C13">
        <v>42.784624809999997</v>
      </c>
      <c r="D13">
        <v>-82.037177420000006</v>
      </c>
      <c r="E13">
        <v>204.89500000000001</v>
      </c>
    </row>
    <row r="14" spans="1:5" x14ac:dyDescent="0.35">
      <c r="A14">
        <v>13</v>
      </c>
      <c r="B14">
        <v>1.5960000000000001</v>
      </c>
      <c r="C14">
        <v>42.784621559999998</v>
      </c>
      <c r="D14">
        <v>-82.037177540000002</v>
      </c>
      <c r="E14">
        <v>204.89099999999999</v>
      </c>
    </row>
    <row r="15" spans="1:5" x14ac:dyDescent="0.35">
      <c r="A15">
        <v>14</v>
      </c>
      <c r="B15">
        <v>1.8560000000000001</v>
      </c>
      <c r="C15">
        <v>42.784619210000002</v>
      </c>
      <c r="D15">
        <v>-82.037177630000002</v>
      </c>
      <c r="E15">
        <v>204.887</v>
      </c>
    </row>
    <row r="16" spans="1:5" x14ac:dyDescent="0.35">
      <c r="A16">
        <v>15</v>
      </c>
      <c r="B16">
        <v>2.1</v>
      </c>
      <c r="C16">
        <v>42.784616999999997</v>
      </c>
      <c r="D16">
        <v>-82.037177709999995</v>
      </c>
      <c r="E16">
        <v>204.88300000000001</v>
      </c>
    </row>
    <row r="17" spans="1:5" x14ac:dyDescent="0.35">
      <c r="A17">
        <v>16</v>
      </c>
      <c r="B17">
        <v>2.282</v>
      </c>
      <c r="C17">
        <v>42.784615359999997</v>
      </c>
      <c r="D17">
        <v>-82.037177760000006</v>
      </c>
      <c r="E17">
        <v>204.87799999999999</v>
      </c>
    </row>
    <row r="18" spans="1:5" x14ac:dyDescent="0.35">
      <c r="A18">
        <v>17</v>
      </c>
      <c r="B18">
        <v>2.4980000000000002</v>
      </c>
      <c r="C18">
        <v>42.784613399999998</v>
      </c>
      <c r="D18">
        <v>-82.037177819999997</v>
      </c>
      <c r="E18">
        <v>204.87299999999999</v>
      </c>
    </row>
    <row r="19" spans="1:5" x14ac:dyDescent="0.35">
      <c r="A19">
        <v>18</v>
      </c>
      <c r="B19">
        <v>2.7890000000000001</v>
      </c>
      <c r="C19">
        <v>42.78461085</v>
      </c>
      <c r="D19">
        <v>-82.037177900000003</v>
      </c>
      <c r="E19">
        <v>204.81200000000001</v>
      </c>
    </row>
    <row r="20" spans="1:5" x14ac:dyDescent="0.35">
      <c r="A20">
        <v>19</v>
      </c>
      <c r="B20">
        <v>3.1</v>
      </c>
      <c r="C20">
        <v>42.784608470000002</v>
      </c>
      <c r="D20">
        <v>-82.037177970000002</v>
      </c>
      <c r="E20">
        <v>204.64599999999999</v>
      </c>
    </row>
    <row r="21" spans="1:5" x14ac:dyDescent="0.35">
      <c r="A21">
        <v>20</v>
      </c>
      <c r="B21">
        <v>3.3079999999999998</v>
      </c>
      <c r="C21">
        <v>42.784607039999997</v>
      </c>
      <c r="D21">
        <v>-82.037177999999997</v>
      </c>
      <c r="E21">
        <v>204.50700000000001</v>
      </c>
    </row>
    <row r="22" spans="1:5" x14ac:dyDescent="0.35">
      <c r="A22">
        <v>21</v>
      </c>
      <c r="B22">
        <v>6.0010000000000003</v>
      </c>
      <c r="C22">
        <v>42.784589500000003</v>
      </c>
      <c r="D22">
        <v>-82.03717786</v>
      </c>
      <c r="E22">
        <v>202.608</v>
      </c>
    </row>
    <row r="23" spans="1:5" x14ac:dyDescent="0.35">
      <c r="A23">
        <v>22</v>
      </c>
      <c r="B23">
        <v>6.3040000000000003</v>
      </c>
      <c r="C23">
        <v>42.78458723</v>
      </c>
      <c r="D23">
        <v>-82.037177850000006</v>
      </c>
      <c r="E23">
        <v>202.44399999999999</v>
      </c>
    </row>
    <row r="24" spans="1:5" x14ac:dyDescent="0.35">
      <c r="A24">
        <v>23</v>
      </c>
      <c r="B24">
        <v>6.3040000000000003</v>
      </c>
      <c r="C24">
        <v>42.78458723</v>
      </c>
      <c r="D24">
        <v>-82.037177850000006</v>
      </c>
      <c r="E24">
        <v>202.44300000000001</v>
      </c>
    </row>
    <row r="25" spans="1:5" x14ac:dyDescent="0.35">
      <c r="A25">
        <v>24</v>
      </c>
      <c r="B25">
        <v>6.6</v>
      </c>
      <c r="C25">
        <v>42.78458466</v>
      </c>
      <c r="D25">
        <v>-82.037177929999999</v>
      </c>
      <c r="E25">
        <v>202.38</v>
      </c>
    </row>
    <row r="26" spans="1:5" x14ac:dyDescent="0.35">
      <c r="A26">
        <v>25</v>
      </c>
      <c r="B26">
        <v>7.2119999999999997</v>
      </c>
      <c r="C26">
        <v>42.784579139999998</v>
      </c>
      <c r="D26">
        <v>-82.037178130000001</v>
      </c>
      <c r="E26">
        <v>202.375</v>
      </c>
    </row>
    <row r="27" spans="1:5" x14ac:dyDescent="0.35">
      <c r="A27">
        <v>26</v>
      </c>
      <c r="B27">
        <v>9.6059999999999999</v>
      </c>
      <c r="C27">
        <v>42.784557509999999</v>
      </c>
      <c r="D27">
        <v>-82.037178830000002</v>
      </c>
      <c r="E27">
        <v>202.40299999999999</v>
      </c>
    </row>
    <row r="28" spans="1:5" x14ac:dyDescent="0.35">
      <c r="A28">
        <v>27</v>
      </c>
      <c r="B28">
        <v>10.398999999999999</v>
      </c>
      <c r="C28">
        <v>42.784550340000003</v>
      </c>
      <c r="D28">
        <v>-82.037179030000004</v>
      </c>
      <c r="E28">
        <v>202.41200000000001</v>
      </c>
    </row>
    <row r="29" spans="1:5" x14ac:dyDescent="0.35">
      <c r="A29">
        <v>28</v>
      </c>
      <c r="B29">
        <v>10.785</v>
      </c>
      <c r="C29">
        <v>42.784546849999998</v>
      </c>
      <c r="D29">
        <v>-82.037179120000005</v>
      </c>
      <c r="E29">
        <v>202.417</v>
      </c>
    </row>
    <row r="30" spans="1:5" x14ac:dyDescent="0.35">
      <c r="A30">
        <v>29</v>
      </c>
      <c r="B30">
        <v>11.734999999999999</v>
      </c>
      <c r="C30">
        <v>42.784538269999999</v>
      </c>
      <c r="D30">
        <v>-82.037179309999999</v>
      </c>
      <c r="E30">
        <v>202.42699999999999</v>
      </c>
    </row>
    <row r="31" spans="1:5" x14ac:dyDescent="0.35">
      <c r="A31">
        <v>30</v>
      </c>
      <c r="B31">
        <v>11.901999999999999</v>
      </c>
      <c r="C31">
        <v>42.784536750000001</v>
      </c>
      <c r="D31">
        <v>-82.037179350000002</v>
      </c>
      <c r="E31">
        <v>202.428</v>
      </c>
    </row>
    <row r="32" spans="1:5" x14ac:dyDescent="0.35">
      <c r="A32">
        <v>31</v>
      </c>
      <c r="B32">
        <v>12.286</v>
      </c>
      <c r="C32">
        <v>42.784533279999998</v>
      </c>
      <c r="D32">
        <v>-82.037179420000001</v>
      </c>
      <c r="E32">
        <v>202.43199999999999</v>
      </c>
    </row>
    <row r="33" spans="1:5" x14ac:dyDescent="0.35">
      <c r="A33">
        <v>32</v>
      </c>
      <c r="B33">
        <v>12.288</v>
      </c>
      <c r="C33">
        <v>42.784533269999997</v>
      </c>
      <c r="D33">
        <v>-82.037179420000001</v>
      </c>
      <c r="E33">
        <v>202.43199999999999</v>
      </c>
    </row>
    <row r="34" spans="1:5" x14ac:dyDescent="0.35">
      <c r="A34">
        <v>33</v>
      </c>
      <c r="B34">
        <v>12.334</v>
      </c>
      <c r="C34">
        <v>42.784532859999999</v>
      </c>
      <c r="D34">
        <v>-82.037179429999995</v>
      </c>
      <c r="E34">
        <v>202.43299999999999</v>
      </c>
    </row>
    <row r="35" spans="1:5" x14ac:dyDescent="0.35">
      <c r="A35">
        <v>34</v>
      </c>
      <c r="B35">
        <v>12.686</v>
      </c>
      <c r="C35">
        <v>42.784529669999998</v>
      </c>
      <c r="D35">
        <v>-82.037179499999993</v>
      </c>
      <c r="E35">
        <v>202.43600000000001</v>
      </c>
    </row>
    <row r="36" spans="1:5" x14ac:dyDescent="0.35">
      <c r="A36">
        <v>35</v>
      </c>
      <c r="B36">
        <v>12.763</v>
      </c>
      <c r="C36">
        <v>42.784528979999997</v>
      </c>
      <c r="D36">
        <v>-82.037179519999995</v>
      </c>
      <c r="E36">
        <v>202.43700000000001</v>
      </c>
    </row>
    <row r="37" spans="1:5" x14ac:dyDescent="0.35">
      <c r="A37">
        <v>36</v>
      </c>
      <c r="B37">
        <v>12.956</v>
      </c>
      <c r="C37">
        <v>42.784527240000003</v>
      </c>
      <c r="D37">
        <v>-82.037179559999998</v>
      </c>
      <c r="E37">
        <v>202.43899999999999</v>
      </c>
    </row>
    <row r="38" spans="1:5" x14ac:dyDescent="0.35">
      <c r="A38">
        <v>37</v>
      </c>
      <c r="B38">
        <v>13.034000000000001</v>
      </c>
      <c r="C38">
        <v>42.784526530000001</v>
      </c>
      <c r="D38">
        <v>-82.037179570000006</v>
      </c>
      <c r="E38">
        <v>202.44</v>
      </c>
    </row>
    <row r="39" spans="1:5" x14ac:dyDescent="0.35">
      <c r="A39">
        <v>38</v>
      </c>
      <c r="B39">
        <v>13.327</v>
      </c>
      <c r="C39">
        <v>42.784523880000002</v>
      </c>
      <c r="D39">
        <v>-82.037179629999997</v>
      </c>
      <c r="E39">
        <v>202.44300000000001</v>
      </c>
    </row>
    <row r="40" spans="1:5" x14ac:dyDescent="0.35">
      <c r="A40">
        <v>39</v>
      </c>
      <c r="B40">
        <v>13.606</v>
      </c>
      <c r="C40">
        <v>42.784521359999999</v>
      </c>
      <c r="D40">
        <v>-82.037179690000002</v>
      </c>
      <c r="E40">
        <v>202.44499999999999</v>
      </c>
    </row>
    <row r="41" spans="1:5" x14ac:dyDescent="0.35">
      <c r="A41">
        <v>40</v>
      </c>
      <c r="B41">
        <v>13.664</v>
      </c>
      <c r="C41">
        <v>42.784520829999998</v>
      </c>
      <c r="D41">
        <v>-82.037179699999996</v>
      </c>
      <c r="E41">
        <v>202.446</v>
      </c>
    </row>
    <row r="42" spans="1:5" x14ac:dyDescent="0.35">
      <c r="A42">
        <v>41</v>
      </c>
      <c r="B42">
        <v>14.082000000000001</v>
      </c>
      <c r="C42">
        <v>42.784517059999999</v>
      </c>
      <c r="D42">
        <v>-82.037179780000002</v>
      </c>
      <c r="E42">
        <v>202.45</v>
      </c>
    </row>
    <row r="43" spans="1:5" x14ac:dyDescent="0.35">
      <c r="A43">
        <v>42</v>
      </c>
      <c r="B43">
        <v>14.135</v>
      </c>
      <c r="C43">
        <v>42.784516570000001</v>
      </c>
      <c r="D43">
        <v>-82.037179789999996</v>
      </c>
      <c r="E43">
        <v>202.45</v>
      </c>
    </row>
    <row r="44" spans="1:5" x14ac:dyDescent="0.35">
      <c r="A44">
        <v>43</v>
      </c>
      <c r="B44">
        <v>14.65</v>
      </c>
      <c r="C44">
        <v>42.78451192</v>
      </c>
      <c r="D44">
        <v>-82.037179899999998</v>
      </c>
      <c r="E44">
        <v>202.45500000000001</v>
      </c>
    </row>
    <row r="45" spans="1:5" x14ac:dyDescent="0.35">
      <c r="A45">
        <v>44</v>
      </c>
      <c r="B45">
        <v>14.754</v>
      </c>
      <c r="C45">
        <v>42.78451098</v>
      </c>
      <c r="D45">
        <v>-82.03717992</v>
      </c>
      <c r="E45">
        <v>202.45599999999999</v>
      </c>
    </row>
    <row r="46" spans="1:5" x14ac:dyDescent="0.35">
      <c r="A46">
        <v>45</v>
      </c>
      <c r="B46">
        <v>14.776999999999999</v>
      </c>
      <c r="C46">
        <v>42.784510779999998</v>
      </c>
      <c r="D46">
        <v>-82.03717992</v>
      </c>
      <c r="E46">
        <v>202.45699999999999</v>
      </c>
    </row>
    <row r="47" spans="1:5" x14ac:dyDescent="0.35">
      <c r="A47">
        <v>46</v>
      </c>
      <c r="B47">
        <v>14.904999999999999</v>
      </c>
      <c r="C47">
        <v>42.784509620000001</v>
      </c>
      <c r="D47">
        <v>-82.037179949999995</v>
      </c>
      <c r="E47">
        <v>202.458</v>
      </c>
    </row>
    <row r="48" spans="1:5" x14ac:dyDescent="0.35">
      <c r="A48">
        <v>47</v>
      </c>
      <c r="B48">
        <v>15.715999999999999</v>
      </c>
      <c r="C48">
        <v>42.784502289999999</v>
      </c>
      <c r="D48">
        <v>-82.037180120000002</v>
      </c>
      <c r="E48">
        <v>202.46700000000001</v>
      </c>
    </row>
    <row r="49" spans="1:5" x14ac:dyDescent="0.35">
      <c r="A49">
        <v>48</v>
      </c>
      <c r="B49">
        <v>15.82</v>
      </c>
      <c r="C49">
        <v>42.784501349999999</v>
      </c>
      <c r="D49">
        <v>-82.037180140000004</v>
      </c>
      <c r="E49">
        <v>202.46799999999999</v>
      </c>
    </row>
    <row r="50" spans="1:5" x14ac:dyDescent="0.35">
      <c r="A50">
        <v>49</v>
      </c>
      <c r="B50">
        <v>16.399000000000001</v>
      </c>
      <c r="C50">
        <v>42.784496109999999</v>
      </c>
      <c r="D50">
        <v>-82.03718026</v>
      </c>
      <c r="E50">
        <v>202.47499999999999</v>
      </c>
    </row>
    <row r="51" spans="1:5" x14ac:dyDescent="0.35">
      <c r="A51">
        <v>50</v>
      </c>
      <c r="B51">
        <v>17.061</v>
      </c>
      <c r="C51">
        <v>42.784490130000002</v>
      </c>
      <c r="D51">
        <v>-82.037180390000003</v>
      </c>
      <c r="E51">
        <v>202.482</v>
      </c>
    </row>
    <row r="52" spans="1:5" x14ac:dyDescent="0.35">
      <c r="A52">
        <v>51</v>
      </c>
      <c r="B52">
        <v>17.751999999999999</v>
      </c>
      <c r="C52">
        <v>42.784483889999997</v>
      </c>
      <c r="D52">
        <v>-82.037180539999994</v>
      </c>
      <c r="E52">
        <v>202.49</v>
      </c>
    </row>
    <row r="53" spans="1:5" x14ac:dyDescent="0.35">
      <c r="A53">
        <v>52</v>
      </c>
      <c r="B53">
        <v>20.657</v>
      </c>
      <c r="C53">
        <v>42.784457629999999</v>
      </c>
      <c r="D53">
        <v>-82.037181090000004</v>
      </c>
      <c r="E53">
        <v>202.52699999999999</v>
      </c>
    </row>
    <row r="54" spans="1:5" x14ac:dyDescent="0.35">
      <c r="A54">
        <v>53</v>
      </c>
      <c r="B54">
        <v>20.706</v>
      </c>
      <c r="C54">
        <v>42.784457189999998</v>
      </c>
      <c r="D54">
        <v>-82.037181099999998</v>
      </c>
      <c r="E54">
        <v>202.52699999999999</v>
      </c>
    </row>
    <row r="55" spans="1:5" x14ac:dyDescent="0.35">
      <c r="A55">
        <v>54</v>
      </c>
      <c r="B55">
        <v>21.148</v>
      </c>
      <c r="C55">
        <v>42.784453200000002</v>
      </c>
      <c r="D55">
        <v>-82.037181169999997</v>
      </c>
      <c r="E55">
        <v>202.53299999999999</v>
      </c>
    </row>
    <row r="56" spans="1:5" x14ac:dyDescent="0.35">
      <c r="A56">
        <v>55</v>
      </c>
      <c r="B56">
        <v>25.4</v>
      </c>
      <c r="C56">
        <v>42.784414779999999</v>
      </c>
      <c r="D56">
        <v>-82.037181869999998</v>
      </c>
      <c r="E56">
        <v>202.57499999999999</v>
      </c>
    </row>
    <row r="57" spans="1:5" x14ac:dyDescent="0.35">
      <c r="A57">
        <v>56</v>
      </c>
      <c r="B57">
        <v>25.989000000000001</v>
      </c>
      <c r="C57">
        <v>42.784409449999998</v>
      </c>
      <c r="D57">
        <v>-82.037181970000006</v>
      </c>
      <c r="E57">
        <v>202.578</v>
      </c>
    </row>
    <row r="58" spans="1:5" x14ac:dyDescent="0.35">
      <c r="A58">
        <v>57</v>
      </c>
      <c r="B58">
        <v>26.029</v>
      </c>
      <c r="C58">
        <v>42.784409089999997</v>
      </c>
      <c r="D58">
        <v>-82.03718198</v>
      </c>
      <c r="E58">
        <v>202.578</v>
      </c>
    </row>
    <row r="59" spans="1:5" x14ac:dyDescent="0.35">
      <c r="A59">
        <v>58</v>
      </c>
      <c r="B59">
        <v>26.08</v>
      </c>
      <c r="C59">
        <v>42.784408630000001</v>
      </c>
      <c r="D59">
        <v>-82.037181989999993</v>
      </c>
      <c r="E59">
        <v>202.578</v>
      </c>
    </row>
    <row r="60" spans="1:5" x14ac:dyDescent="0.35">
      <c r="A60">
        <v>59</v>
      </c>
      <c r="B60">
        <v>26.207999999999998</v>
      </c>
      <c r="C60">
        <v>42.784407469999998</v>
      </c>
      <c r="D60">
        <v>-82.037182009999995</v>
      </c>
      <c r="E60">
        <v>202.57900000000001</v>
      </c>
    </row>
    <row r="61" spans="1:5" x14ac:dyDescent="0.35">
      <c r="A61">
        <v>60</v>
      </c>
      <c r="B61">
        <v>28.082000000000001</v>
      </c>
      <c r="C61">
        <v>42.784390539999997</v>
      </c>
      <c r="D61">
        <v>-82.037182329999993</v>
      </c>
      <c r="E61">
        <v>202.58600000000001</v>
      </c>
    </row>
    <row r="62" spans="1:5" x14ac:dyDescent="0.35">
      <c r="A62">
        <v>61</v>
      </c>
      <c r="B62">
        <v>28.277999999999999</v>
      </c>
      <c r="C62">
        <v>42.784388759999999</v>
      </c>
      <c r="D62">
        <v>-82.037182369999996</v>
      </c>
      <c r="E62">
        <v>202.58699999999999</v>
      </c>
    </row>
    <row r="63" spans="1:5" x14ac:dyDescent="0.35">
      <c r="A63">
        <v>62</v>
      </c>
      <c r="B63">
        <v>28.401</v>
      </c>
      <c r="C63">
        <v>42.784387649999999</v>
      </c>
      <c r="D63">
        <v>-82.037182389999998</v>
      </c>
      <c r="E63">
        <v>202.58699999999999</v>
      </c>
    </row>
    <row r="64" spans="1:5" x14ac:dyDescent="0.35">
      <c r="A64">
        <v>63</v>
      </c>
      <c r="B64">
        <v>28.533999999999999</v>
      </c>
      <c r="C64">
        <v>42.78438645</v>
      </c>
      <c r="D64">
        <v>-82.03718241</v>
      </c>
      <c r="E64">
        <v>202.58799999999999</v>
      </c>
    </row>
    <row r="65" spans="1:5" x14ac:dyDescent="0.35">
      <c r="A65">
        <v>64</v>
      </c>
      <c r="B65">
        <v>28.896000000000001</v>
      </c>
      <c r="C65">
        <v>42.784383179999999</v>
      </c>
      <c r="D65">
        <v>-82.037182479999998</v>
      </c>
      <c r="E65">
        <v>202.589</v>
      </c>
    </row>
    <row r="66" spans="1:5" x14ac:dyDescent="0.35">
      <c r="A66">
        <v>65</v>
      </c>
      <c r="B66">
        <v>30.792999999999999</v>
      </c>
      <c r="C66">
        <v>42.784366030000001</v>
      </c>
      <c r="D66">
        <v>-82.037182830000006</v>
      </c>
      <c r="E66">
        <v>202.595</v>
      </c>
    </row>
    <row r="67" spans="1:5" x14ac:dyDescent="0.35">
      <c r="A67">
        <v>66</v>
      </c>
      <c r="B67">
        <v>31.788</v>
      </c>
      <c r="C67">
        <v>42.784357030000002</v>
      </c>
      <c r="D67">
        <v>-82.037183020000001</v>
      </c>
      <c r="E67">
        <v>202.6</v>
      </c>
    </row>
    <row r="68" spans="1:5" x14ac:dyDescent="0.35">
      <c r="A68">
        <v>67</v>
      </c>
      <c r="B68">
        <v>32.901000000000003</v>
      </c>
      <c r="C68">
        <v>42.784346980000002</v>
      </c>
      <c r="D68">
        <v>-82.037183229999997</v>
      </c>
      <c r="E68">
        <v>202.60499999999999</v>
      </c>
    </row>
    <row r="69" spans="1:5" x14ac:dyDescent="0.35">
      <c r="A69">
        <v>68</v>
      </c>
      <c r="B69">
        <v>38.033999999999999</v>
      </c>
      <c r="C69">
        <v>42.784300590000001</v>
      </c>
      <c r="D69">
        <v>-82.037184229999994</v>
      </c>
      <c r="E69">
        <v>202.642</v>
      </c>
    </row>
    <row r="70" spans="1:5" x14ac:dyDescent="0.35">
      <c r="A70">
        <v>69</v>
      </c>
      <c r="B70">
        <v>42.1</v>
      </c>
      <c r="C70">
        <v>42.784263840000001</v>
      </c>
      <c r="D70">
        <v>-82.037185039999997</v>
      </c>
      <c r="E70">
        <v>202.666</v>
      </c>
    </row>
    <row r="71" spans="1:5" x14ac:dyDescent="0.35">
      <c r="A71">
        <v>70</v>
      </c>
      <c r="B71">
        <v>49.3</v>
      </c>
      <c r="C71">
        <v>42.784198760000002</v>
      </c>
      <c r="D71">
        <v>-82.037186419999998</v>
      </c>
      <c r="E71">
        <v>202.65100000000001</v>
      </c>
    </row>
    <row r="72" spans="1:5" x14ac:dyDescent="0.35">
      <c r="A72">
        <v>71</v>
      </c>
      <c r="B72">
        <v>57.5</v>
      </c>
      <c r="C72">
        <v>42.784124660000003</v>
      </c>
      <c r="D72">
        <v>-82.037188540000002</v>
      </c>
      <c r="E72">
        <v>202.65199999999999</v>
      </c>
    </row>
    <row r="73" spans="1:5" x14ac:dyDescent="0.35">
      <c r="A73">
        <v>72</v>
      </c>
      <c r="B73">
        <v>64.129000000000005</v>
      </c>
      <c r="C73">
        <v>42.784064770000001</v>
      </c>
      <c r="D73">
        <v>-82.037191059999998</v>
      </c>
      <c r="E73">
        <v>202.58799999999999</v>
      </c>
    </row>
    <row r="74" spans="1:5" x14ac:dyDescent="0.35">
      <c r="A74">
        <v>73</v>
      </c>
      <c r="B74">
        <v>64.698999999999998</v>
      </c>
      <c r="C74">
        <v>42.784059620000001</v>
      </c>
      <c r="D74">
        <v>-82.037191300000003</v>
      </c>
      <c r="E74">
        <v>202.58600000000001</v>
      </c>
    </row>
    <row r="75" spans="1:5" x14ac:dyDescent="0.35">
      <c r="A75">
        <v>74</v>
      </c>
      <c r="B75">
        <v>71.998999999999995</v>
      </c>
      <c r="C75">
        <v>42.783993670000001</v>
      </c>
      <c r="D75">
        <v>-82.037194119999995</v>
      </c>
      <c r="E75">
        <v>202.572</v>
      </c>
    </row>
    <row r="76" spans="1:5" x14ac:dyDescent="0.35">
      <c r="A76">
        <v>75</v>
      </c>
      <c r="B76">
        <v>80.2</v>
      </c>
      <c r="C76">
        <v>42.783919570000002</v>
      </c>
      <c r="D76">
        <v>-82.037196559999998</v>
      </c>
      <c r="E76">
        <v>202.64400000000001</v>
      </c>
    </row>
    <row r="77" spans="1:5" x14ac:dyDescent="0.35">
      <c r="A77">
        <v>76</v>
      </c>
      <c r="B77">
        <v>87.1</v>
      </c>
      <c r="C77">
        <v>42.783857230000002</v>
      </c>
      <c r="D77">
        <v>-82.03719882</v>
      </c>
      <c r="E77">
        <v>202.69800000000001</v>
      </c>
    </row>
    <row r="78" spans="1:5" x14ac:dyDescent="0.35">
      <c r="A78">
        <v>77</v>
      </c>
      <c r="B78">
        <v>94.8</v>
      </c>
      <c r="C78">
        <v>42.783787650000001</v>
      </c>
      <c r="D78">
        <v>-82.037201300000007</v>
      </c>
      <c r="E78">
        <v>202.7</v>
      </c>
    </row>
    <row r="79" spans="1:5" x14ac:dyDescent="0.35">
      <c r="A79">
        <v>78</v>
      </c>
      <c r="B79">
        <v>102.6</v>
      </c>
      <c r="C79">
        <v>42.783717170000003</v>
      </c>
      <c r="D79">
        <v>-82.03720362</v>
      </c>
      <c r="E79">
        <v>202.708</v>
      </c>
    </row>
    <row r="80" spans="1:5" x14ac:dyDescent="0.35">
      <c r="A80">
        <v>79</v>
      </c>
      <c r="B80">
        <v>111.5</v>
      </c>
      <c r="C80">
        <v>42.783636739999999</v>
      </c>
      <c r="D80">
        <v>-82.037206220000002</v>
      </c>
      <c r="E80">
        <v>202.7</v>
      </c>
    </row>
    <row r="81" spans="1:5" x14ac:dyDescent="0.35">
      <c r="A81">
        <v>80</v>
      </c>
      <c r="B81">
        <v>120.8</v>
      </c>
      <c r="C81">
        <v>42.783552700000001</v>
      </c>
      <c r="D81">
        <v>-82.037208809999996</v>
      </c>
      <c r="E81">
        <v>202.714</v>
      </c>
    </row>
    <row r="82" spans="1:5" x14ac:dyDescent="0.35">
      <c r="A82">
        <v>81</v>
      </c>
      <c r="B82">
        <v>124.703</v>
      </c>
      <c r="C82">
        <v>42.783517430000003</v>
      </c>
      <c r="D82">
        <v>-82.037209919999995</v>
      </c>
      <c r="E82">
        <v>202.727</v>
      </c>
    </row>
    <row r="83" spans="1:5" x14ac:dyDescent="0.35">
      <c r="A83">
        <v>82</v>
      </c>
      <c r="B83">
        <v>127.9</v>
      </c>
      <c r="C83">
        <v>42.78348854</v>
      </c>
      <c r="D83">
        <v>-82.037210880000003</v>
      </c>
      <c r="E83">
        <v>202.72800000000001</v>
      </c>
    </row>
    <row r="84" spans="1:5" x14ac:dyDescent="0.35">
      <c r="A84">
        <v>83</v>
      </c>
      <c r="B84">
        <v>137</v>
      </c>
      <c r="C84">
        <v>42.783406309999997</v>
      </c>
      <c r="D84">
        <v>-82.037213370000003</v>
      </c>
      <c r="E84">
        <v>202.73099999999999</v>
      </c>
    </row>
    <row r="85" spans="1:5" x14ac:dyDescent="0.35">
      <c r="A85">
        <v>84</v>
      </c>
      <c r="B85">
        <v>146.1</v>
      </c>
      <c r="C85">
        <v>42.783324069999999</v>
      </c>
      <c r="D85">
        <v>-82.037215570000001</v>
      </c>
      <c r="E85">
        <v>202.67400000000001</v>
      </c>
    </row>
    <row r="86" spans="1:5" x14ac:dyDescent="0.35">
      <c r="A86">
        <v>85</v>
      </c>
      <c r="B86">
        <v>155.80000000000001</v>
      </c>
      <c r="C86">
        <v>42.783236410000001</v>
      </c>
      <c r="D86">
        <v>-82.037217909999995</v>
      </c>
      <c r="E86">
        <v>202.661</v>
      </c>
    </row>
    <row r="87" spans="1:5" x14ac:dyDescent="0.35">
      <c r="A87">
        <v>86</v>
      </c>
      <c r="B87">
        <v>165.7</v>
      </c>
      <c r="C87">
        <v>42.783146950000003</v>
      </c>
      <c r="D87">
        <v>-82.037220860000005</v>
      </c>
      <c r="E87">
        <v>202.66800000000001</v>
      </c>
    </row>
    <row r="88" spans="1:5" x14ac:dyDescent="0.35">
      <c r="A88">
        <v>87</v>
      </c>
      <c r="B88">
        <v>176.2</v>
      </c>
      <c r="C88">
        <v>42.783052069999997</v>
      </c>
      <c r="D88">
        <v>-82.037224320000007</v>
      </c>
      <c r="E88">
        <v>202.63399999999999</v>
      </c>
    </row>
    <row r="89" spans="1:5" x14ac:dyDescent="0.35">
      <c r="A89">
        <v>88</v>
      </c>
      <c r="B89">
        <v>185.9</v>
      </c>
      <c r="C89">
        <v>42.782964409999998</v>
      </c>
      <c r="D89">
        <v>-82.037226810000007</v>
      </c>
      <c r="E89">
        <v>202.64599999999999</v>
      </c>
    </row>
    <row r="90" spans="1:5" x14ac:dyDescent="0.35">
      <c r="A90">
        <v>89</v>
      </c>
      <c r="B90">
        <v>195.2</v>
      </c>
      <c r="C90">
        <v>42.78288036</v>
      </c>
      <c r="D90">
        <v>-82.037229049999993</v>
      </c>
      <c r="E90">
        <v>202.696</v>
      </c>
    </row>
    <row r="91" spans="1:5" x14ac:dyDescent="0.35">
      <c r="A91">
        <v>90</v>
      </c>
      <c r="B91">
        <v>204.1</v>
      </c>
      <c r="C91">
        <v>42.782799939999997</v>
      </c>
      <c r="D91">
        <v>-82.037231379999994</v>
      </c>
      <c r="E91">
        <v>202.72800000000001</v>
      </c>
    </row>
    <row r="92" spans="1:5" x14ac:dyDescent="0.35">
      <c r="A92">
        <v>91</v>
      </c>
      <c r="B92">
        <v>210.74299999999999</v>
      </c>
      <c r="C92">
        <v>42.782739909999997</v>
      </c>
      <c r="D92">
        <v>-82.037233580000006</v>
      </c>
      <c r="E92">
        <v>202.73099999999999</v>
      </c>
    </row>
    <row r="93" spans="1:5" x14ac:dyDescent="0.35">
      <c r="A93">
        <v>92</v>
      </c>
      <c r="B93">
        <v>210.89500000000001</v>
      </c>
      <c r="C93">
        <v>42.782738530000003</v>
      </c>
      <c r="D93">
        <v>-82.037233639999997</v>
      </c>
      <c r="E93">
        <v>202.73099999999999</v>
      </c>
    </row>
    <row r="94" spans="1:5" x14ac:dyDescent="0.35">
      <c r="A94">
        <v>93</v>
      </c>
      <c r="B94">
        <v>212.8</v>
      </c>
      <c r="C94">
        <v>42.78272132</v>
      </c>
      <c r="D94">
        <v>-82.037234260000005</v>
      </c>
      <c r="E94">
        <v>202.726</v>
      </c>
    </row>
    <row r="95" spans="1:5" x14ac:dyDescent="0.35">
      <c r="A95">
        <v>94</v>
      </c>
      <c r="B95">
        <v>217.988</v>
      </c>
      <c r="C95">
        <v>42.782674440000001</v>
      </c>
      <c r="D95">
        <v>-82.037235850000002</v>
      </c>
      <c r="E95">
        <v>202.666</v>
      </c>
    </row>
    <row r="96" spans="1:5" x14ac:dyDescent="0.35">
      <c r="A96">
        <v>95</v>
      </c>
      <c r="B96">
        <v>221.4</v>
      </c>
      <c r="C96">
        <v>42.782643620000002</v>
      </c>
      <c r="D96">
        <v>-82.037236919999998</v>
      </c>
      <c r="E96">
        <v>202.613</v>
      </c>
    </row>
    <row r="97" spans="1:5" x14ac:dyDescent="0.35">
      <c r="A97">
        <v>96</v>
      </c>
      <c r="B97">
        <v>230.5</v>
      </c>
      <c r="C97">
        <v>42.782561430000001</v>
      </c>
      <c r="D97">
        <v>-82.037239819999996</v>
      </c>
      <c r="E97">
        <v>202.28899999999999</v>
      </c>
    </row>
    <row r="98" spans="1:5" x14ac:dyDescent="0.35">
      <c r="A98">
        <v>97</v>
      </c>
      <c r="B98">
        <v>239.1</v>
      </c>
      <c r="C98">
        <v>42.782483929999998</v>
      </c>
      <c r="D98">
        <v>-82.037242730000003</v>
      </c>
      <c r="E98">
        <v>201.64099999999999</v>
      </c>
    </row>
    <row r="99" spans="1:5" x14ac:dyDescent="0.35">
      <c r="A99">
        <v>98</v>
      </c>
      <c r="B99">
        <v>245.90100000000001</v>
      </c>
      <c r="C99">
        <v>42.782422599999997</v>
      </c>
      <c r="D99">
        <v>-82.037245319999997</v>
      </c>
      <c r="E99">
        <v>201.2</v>
      </c>
    </row>
    <row r="100" spans="1:5" x14ac:dyDescent="0.35">
      <c r="A100">
        <v>99</v>
      </c>
      <c r="B100">
        <v>255.70099999999999</v>
      </c>
      <c r="C100">
        <v>42.782334089999999</v>
      </c>
      <c r="D100">
        <v>-82.037248869999999</v>
      </c>
      <c r="E100">
        <v>201.00899999999999</v>
      </c>
    </row>
    <row r="101" spans="1:5" x14ac:dyDescent="0.35">
      <c r="A101">
        <v>100</v>
      </c>
      <c r="B101">
        <v>264.3</v>
      </c>
      <c r="C101">
        <v>42.782256490000002</v>
      </c>
      <c r="D101">
        <v>-82.037251589999997</v>
      </c>
      <c r="E101">
        <v>201.43199999999999</v>
      </c>
    </row>
    <row r="102" spans="1:5" x14ac:dyDescent="0.35">
      <c r="A102">
        <v>101</v>
      </c>
      <c r="B102">
        <v>274</v>
      </c>
      <c r="C102">
        <v>42.782169089999996</v>
      </c>
      <c r="D102">
        <v>-82.037254880000006</v>
      </c>
      <c r="E102">
        <v>202.113</v>
      </c>
    </row>
    <row r="103" spans="1:5" x14ac:dyDescent="0.35">
      <c r="A103">
        <v>102</v>
      </c>
      <c r="B103">
        <v>282.10000000000002</v>
      </c>
      <c r="C103">
        <v>42.782095939999998</v>
      </c>
      <c r="D103">
        <v>-82.037258399999999</v>
      </c>
      <c r="E103">
        <v>202.255</v>
      </c>
    </row>
    <row r="104" spans="1:5" x14ac:dyDescent="0.35">
      <c r="A104">
        <v>103</v>
      </c>
      <c r="B104">
        <v>289.89999999999998</v>
      </c>
      <c r="C104">
        <v>42.782025490000002</v>
      </c>
      <c r="D104">
        <v>-82.037262249999998</v>
      </c>
      <c r="E104">
        <v>202.232</v>
      </c>
    </row>
    <row r="105" spans="1:5" x14ac:dyDescent="0.35">
      <c r="A105">
        <v>104</v>
      </c>
      <c r="B105">
        <v>294.38400000000001</v>
      </c>
      <c r="C105">
        <v>42.78198501</v>
      </c>
      <c r="D105">
        <v>-82.037264710000002</v>
      </c>
      <c r="E105">
        <v>202.15299999999999</v>
      </c>
    </row>
    <row r="106" spans="1:5" x14ac:dyDescent="0.35">
      <c r="A106">
        <v>105</v>
      </c>
      <c r="B106">
        <v>294.53100000000001</v>
      </c>
      <c r="C106">
        <v>42.781983740000001</v>
      </c>
      <c r="D106">
        <v>-82.037264320000006</v>
      </c>
      <c r="E106">
        <v>202.15299999999999</v>
      </c>
    </row>
    <row r="107" spans="1:5" x14ac:dyDescent="0.35">
      <c r="A107">
        <v>106</v>
      </c>
      <c r="B107">
        <v>294.67899999999997</v>
      </c>
      <c r="C107">
        <v>42.781982550000002</v>
      </c>
      <c r="D107">
        <v>-82.037263589999995</v>
      </c>
      <c r="E107">
        <v>202.154</v>
      </c>
    </row>
    <row r="108" spans="1:5" x14ac:dyDescent="0.35">
      <c r="A108">
        <v>107</v>
      </c>
      <c r="B108">
        <v>303.61599999999999</v>
      </c>
      <c r="C108">
        <v>42.78192284</v>
      </c>
      <c r="D108">
        <v>-82.037189749999996</v>
      </c>
      <c r="E108">
        <v>202.21700000000001</v>
      </c>
    </row>
    <row r="109" spans="1:5" x14ac:dyDescent="0.35">
      <c r="A109">
        <v>108</v>
      </c>
      <c r="B109">
        <v>303.76499999999999</v>
      </c>
      <c r="C109">
        <v>42.78192164</v>
      </c>
      <c r="D109">
        <v>-82.037188990000004</v>
      </c>
      <c r="E109">
        <v>202.21600000000001</v>
      </c>
    </row>
    <row r="110" spans="1:5" x14ac:dyDescent="0.35">
      <c r="A110">
        <v>109</v>
      </c>
      <c r="B110">
        <v>303.91399999999999</v>
      </c>
      <c r="C110">
        <v>42.781920360000001</v>
      </c>
      <c r="D110">
        <v>-82.037188540000002</v>
      </c>
      <c r="E110">
        <v>202.21199999999999</v>
      </c>
    </row>
    <row r="111" spans="1:5" x14ac:dyDescent="0.35">
      <c r="A111">
        <v>110</v>
      </c>
      <c r="B111">
        <v>305.60000000000002</v>
      </c>
      <c r="C111">
        <v>42.78190515</v>
      </c>
      <c r="D111">
        <v>-82.037189249999997</v>
      </c>
      <c r="E111">
        <v>202.137</v>
      </c>
    </row>
    <row r="112" spans="1:5" x14ac:dyDescent="0.35">
      <c r="A112">
        <v>111</v>
      </c>
      <c r="B112">
        <v>315.60000000000002</v>
      </c>
      <c r="C112">
        <v>42.781814949999998</v>
      </c>
      <c r="D112">
        <v>-82.037193790000003</v>
      </c>
      <c r="E112">
        <v>201.56399999999999</v>
      </c>
    </row>
    <row r="113" spans="1:5" x14ac:dyDescent="0.35">
      <c r="A113">
        <v>112</v>
      </c>
      <c r="B113">
        <v>324.60000000000002</v>
      </c>
      <c r="C113">
        <v>42.781733709999997</v>
      </c>
      <c r="D113">
        <v>-82.037197689999999</v>
      </c>
      <c r="E113">
        <v>201.221</v>
      </c>
    </row>
    <row r="114" spans="1:5" x14ac:dyDescent="0.35">
      <c r="A114">
        <v>113</v>
      </c>
      <c r="B114">
        <v>326.86500000000001</v>
      </c>
      <c r="C114">
        <v>42.781713259999997</v>
      </c>
      <c r="D114">
        <v>-82.037198450000005</v>
      </c>
      <c r="E114">
        <v>201.25700000000001</v>
      </c>
    </row>
    <row r="115" spans="1:5" x14ac:dyDescent="0.35">
      <c r="A115">
        <v>114</v>
      </c>
      <c r="B115">
        <v>333.5</v>
      </c>
      <c r="C115">
        <v>42.781653339999998</v>
      </c>
      <c r="D115">
        <v>-82.037200150000004</v>
      </c>
      <c r="E115">
        <v>201.499</v>
      </c>
    </row>
    <row r="116" spans="1:5" x14ac:dyDescent="0.35">
      <c r="A116">
        <v>115</v>
      </c>
      <c r="B116">
        <v>343.1</v>
      </c>
      <c r="C116">
        <v>42.781566580000003</v>
      </c>
      <c r="D116">
        <v>-82.037201350000004</v>
      </c>
      <c r="E116">
        <v>201.59100000000001</v>
      </c>
    </row>
    <row r="117" spans="1:5" x14ac:dyDescent="0.35">
      <c r="A117">
        <v>116</v>
      </c>
      <c r="B117">
        <v>352.4</v>
      </c>
      <c r="C117">
        <v>42.781482590000003</v>
      </c>
      <c r="D117">
        <v>-82.037203649999995</v>
      </c>
      <c r="E117">
        <v>201.88300000000001</v>
      </c>
    </row>
    <row r="118" spans="1:5" x14ac:dyDescent="0.35">
      <c r="A118">
        <v>117</v>
      </c>
      <c r="B118">
        <v>362.4</v>
      </c>
      <c r="C118">
        <v>42.781392390000001</v>
      </c>
      <c r="D118">
        <v>-82.037207210000005</v>
      </c>
      <c r="E118">
        <v>202.42599999999999</v>
      </c>
    </row>
    <row r="119" spans="1:5" x14ac:dyDescent="0.35">
      <c r="A119">
        <v>118</v>
      </c>
      <c r="B119">
        <v>363.43900000000002</v>
      </c>
      <c r="C119">
        <v>42.781383009999999</v>
      </c>
      <c r="D119">
        <v>-82.03720758</v>
      </c>
      <c r="E119">
        <v>202.46899999999999</v>
      </c>
    </row>
    <row r="120" spans="1:5" x14ac:dyDescent="0.35">
      <c r="A120">
        <v>119</v>
      </c>
      <c r="B120">
        <v>369.8</v>
      </c>
      <c r="C120">
        <v>42.781325559999999</v>
      </c>
      <c r="D120">
        <v>-82.037209799999999</v>
      </c>
      <c r="E120">
        <v>202.63800000000001</v>
      </c>
    </row>
    <row r="121" spans="1:5" x14ac:dyDescent="0.35">
      <c r="A121">
        <v>120</v>
      </c>
      <c r="B121">
        <v>377.69400000000002</v>
      </c>
      <c r="C121">
        <v>42.781254259999997</v>
      </c>
      <c r="D121">
        <v>-82.037212969999999</v>
      </c>
      <c r="E121">
        <v>202.73599999999999</v>
      </c>
    </row>
    <row r="122" spans="1:5" x14ac:dyDescent="0.35">
      <c r="A122">
        <v>121</v>
      </c>
      <c r="B122">
        <v>379</v>
      </c>
      <c r="C122">
        <v>42.781242460000001</v>
      </c>
      <c r="D122">
        <v>-82.037213539999996</v>
      </c>
      <c r="E122">
        <v>202.74199999999999</v>
      </c>
    </row>
    <row r="123" spans="1:5" x14ac:dyDescent="0.35">
      <c r="A123">
        <v>122</v>
      </c>
      <c r="B123">
        <v>388.4</v>
      </c>
      <c r="C123">
        <v>42.781157540000002</v>
      </c>
      <c r="D123">
        <v>-82.037217400000003</v>
      </c>
      <c r="E123">
        <v>202.72200000000001</v>
      </c>
    </row>
    <row r="124" spans="1:5" x14ac:dyDescent="0.35">
      <c r="A124">
        <v>123</v>
      </c>
      <c r="B124">
        <v>396</v>
      </c>
      <c r="C124">
        <v>42.781088869999998</v>
      </c>
      <c r="D124">
        <v>-82.037220390000002</v>
      </c>
      <c r="E124">
        <v>202.69300000000001</v>
      </c>
    </row>
    <row r="125" spans="1:5" x14ac:dyDescent="0.35">
      <c r="A125">
        <v>124</v>
      </c>
      <c r="B125">
        <v>404</v>
      </c>
      <c r="C125">
        <v>42.781016600000001</v>
      </c>
      <c r="D125">
        <v>-82.037223519999998</v>
      </c>
      <c r="E125">
        <v>202.703</v>
      </c>
    </row>
    <row r="126" spans="1:5" x14ac:dyDescent="0.35">
      <c r="A126">
        <v>125</v>
      </c>
      <c r="B126">
        <v>412.4</v>
      </c>
      <c r="C126">
        <v>42.780940710000003</v>
      </c>
      <c r="D126">
        <v>-82.037226840000002</v>
      </c>
      <c r="E126">
        <v>202.71600000000001</v>
      </c>
    </row>
    <row r="127" spans="1:5" x14ac:dyDescent="0.35">
      <c r="A127">
        <v>126</v>
      </c>
      <c r="B127">
        <v>420.3</v>
      </c>
      <c r="C127">
        <v>42.780869340000002</v>
      </c>
      <c r="D127">
        <v>-82.037229999999994</v>
      </c>
      <c r="E127">
        <v>202.71899999999999</v>
      </c>
    </row>
    <row r="128" spans="1:5" x14ac:dyDescent="0.35">
      <c r="A128">
        <v>127</v>
      </c>
      <c r="B128">
        <v>428.2</v>
      </c>
      <c r="C128">
        <v>42.780797980000003</v>
      </c>
      <c r="D128">
        <v>-82.037233499999999</v>
      </c>
      <c r="E128">
        <v>202.745</v>
      </c>
    </row>
    <row r="129" spans="1:5" x14ac:dyDescent="0.35">
      <c r="A129">
        <v>128</v>
      </c>
      <c r="B129">
        <v>431.834</v>
      </c>
      <c r="C129">
        <v>42.780765150000001</v>
      </c>
      <c r="D129">
        <v>-82.03723506</v>
      </c>
      <c r="E129">
        <v>202.76</v>
      </c>
    </row>
    <row r="130" spans="1:5" x14ac:dyDescent="0.35">
      <c r="A130">
        <v>129</v>
      </c>
      <c r="B130">
        <v>436.9</v>
      </c>
      <c r="C130">
        <v>42.780719380000001</v>
      </c>
      <c r="D130">
        <v>-82.037237050000002</v>
      </c>
      <c r="E130">
        <v>202.78899999999999</v>
      </c>
    </row>
    <row r="131" spans="1:5" x14ac:dyDescent="0.35">
      <c r="A131">
        <v>130</v>
      </c>
      <c r="B131">
        <v>445</v>
      </c>
      <c r="C131">
        <v>42.7806462</v>
      </c>
      <c r="D131">
        <v>-82.037240269999998</v>
      </c>
      <c r="E131">
        <v>202.797</v>
      </c>
    </row>
    <row r="132" spans="1:5" x14ac:dyDescent="0.35">
      <c r="A132">
        <v>131</v>
      </c>
      <c r="B132">
        <v>453.4</v>
      </c>
      <c r="C132">
        <v>42.780570300000001</v>
      </c>
      <c r="D132">
        <v>-82.037243200000006</v>
      </c>
      <c r="E132">
        <v>202.773</v>
      </c>
    </row>
    <row r="133" spans="1:5" x14ac:dyDescent="0.35">
      <c r="A133">
        <v>132</v>
      </c>
      <c r="B133">
        <v>462.387</v>
      </c>
      <c r="C133">
        <v>42.780489099999997</v>
      </c>
      <c r="D133">
        <v>-82.037246010000004</v>
      </c>
      <c r="E133">
        <v>202.77099999999999</v>
      </c>
    </row>
    <row r="134" spans="1:5" x14ac:dyDescent="0.35">
      <c r="A134">
        <v>133</v>
      </c>
      <c r="B134">
        <v>463.5</v>
      </c>
      <c r="C134">
        <v>42.780479040000003</v>
      </c>
      <c r="D134">
        <v>-82.037246359999997</v>
      </c>
      <c r="E134">
        <v>202.76300000000001</v>
      </c>
    </row>
    <row r="135" spans="1:5" x14ac:dyDescent="0.35">
      <c r="A135">
        <v>134</v>
      </c>
      <c r="B135">
        <v>470.2</v>
      </c>
      <c r="C135">
        <v>42.780418500000003</v>
      </c>
      <c r="D135">
        <v>-82.037248469999994</v>
      </c>
      <c r="E135">
        <v>202.70500000000001</v>
      </c>
    </row>
    <row r="136" spans="1:5" x14ac:dyDescent="0.35">
      <c r="A136">
        <v>135</v>
      </c>
      <c r="B136">
        <v>473.827</v>
      </c>
      <c r="C136">
        <v>42.780385729999999</v>
      </c>
      <c r="D136">
        <v>-82.037249610000003</v>
      </c>
      <c r="E136">
        <v>202.69399999999999</v>
      </c>
    </row>
    <row r="137" spans="1:5" x14ac:dyDescent="0.35">
      <c r="A137">
        <v>136</v>
      </c>
      <c r="B137">
        <v>477.5</v>
      </c>
      <c r="C137">
        <v>42.780352540000003</v>
      </c>
      <c r="D137">
        <v>-82.03725086</v>
      </c>
      <c r="E137">
        <v>202.70500000000001</v>
      </c>
    </row>
    <row r="138" spans="1:5" x14ac:dyDescent="0.35">
      <c r="A138">
        <v>137</v>
      </c>
      <c r="B138">
        <v>484.8</v>
      </c>
      <c r="C138">
        <v>42.780286580000002</v>
      </c>
      <c r="D138">
        <v>-82.037253440000001</v>
      </c>
      <c r="E138">
        <v>202.684</v>
      </c>
    </row>
    <row r="139" spans="1:5" x14ac:dyDescent="0.35">
      <c r="A139">
        <v>138</v>
      </c>
      <c r="B139">
        <v>492.1</v>
      </c>
      <c r="C139">
        <v>42.780220620000001</v>
      </c>
      <c r="D139">
        <v>-82.037256009999993</v>
      </c>
      <c r="E139">
        <v>202.67500000000001</v>
      </c>
    </row>
    <row r="140" spans="1:5" x14ac:dyDescent="0.35">
      <c r="A140">
        <v>139</v>
      </c>
      <c r="B140">
        <v>499.5</v>
      </c>
      <c r="C140">
        <v>42.780153759999997</v>
      </c>
      <c r="D140">
        <v>-82.037258820000005</v>
      </c>
      <c r="E140">
        <v>202.72399999999999</v>
      </c>
    </row>
    <row r="141" spans="1:5" x14ac:dyDescent="0.35">
      <c r="A141">
        <v>140</v>
      </c>
      <c r="B141">
        <v>508.9</v>
      </c>
      <c r="C141">
        <v>42.780068839999998</v>
      </c>
      <c r="D141">
        <v>-82.037262620000007</v>
      </c>
      <c r="E141">
        <v>202.77500000000001</v>
      </c>
    </row>
    <row r="142" spans="1:5" x14ac:dyDescent="0.35">
      <c r="A142">
        <v>141</v>
      </c>
      <c r="B142">
        <v>508.93</v>
      </c>
      <c r="C142">
        <v>42.780068579999998</v>
      </c>
      <c r="D142">
        <v>-82.037262630000001</v>
      </c>
      <c r="E142">
        <v>202.77500000000001</v>
      </c>
    </row>
    <row r="143" spans="1:5" x14ac:dyDescent="0.35">
      <c r="A143">
        <v>142</v>
      </c>
      <c r="B143">
        <v>519.29999999999995</v>
      </c>
      <c r="C143">
        <v>42.779974899999999</v>
      </c>
      <c r="D143">
        <v>-82.037267209999996</v>
      </c>
      <c r="E143">
        <v>202.71600000000001</v>
      </c>
    </row>
    <row r="144" spans="1:5" x14ac:dyDescent="0.35">
      <c r="A144">
        <v>143</v>
      </c>
      <c r="B144">
        <v>527.9</v>
      </c>
      <c r="C144">
        <v>42.779897200000001</v>
      </c>
      <c r="D144">
        <v>-82.037270609999993</v>
      </c>
      <c r="E144">
        <v>202.69499999999999</v>
      </c>
    </row>
    <row r="145" spans="1:5" x14ac:dyDescent="0.35">
      <c r="A145">
        <v>144</v>
      </c>
      <c r="B145">
        <v>535.71400000000006</v>
      </c>
      <c r="C145">
        <v>42.779826610000001</v>
      </c>
      <c r="D145">
        <v>-82.037273580000004</v>
      </c>
      <c r="E145">
        <v>202.68299999999999</v>
      </c>
    </row>
    <row r="146" spans="1:5" x14ac:dyDescent="0.35">
      <c r="A146">
        <v>145</v>
      </c>
      <c r="B146">
        <v>538.1</v>
      </c>
      <c r="C146">
        <v>42.77980505</v>
      </c>
      <c r="D146">
        <v>-82.037274400000001</v>
      </c>
      <c r="E146">
        <v>202.68700000000001</v>
      </c>
    </row>
    <row r="147" spans="1:5" x14ac:dyDescent="0.35">
      <c r="A147">
        <v>146</v>
      </c>
      <c r="B147">
        <v>547</v>
      </c>
      <c r="C147">
        <v>42.779724629999997</v>
      </c>
      <c r="D147">
        <v>-82.037277340000003</v>
      </c>
      <c r="E147">
        <v>202.739</v>
      </c>
    </row>
    <row r="148" spans="1:5" x14ac:dyDescent="0.35">
      <c r="A148">
        <v>147</v>
      </c>
      <c r="B148">
        <v>555.9</v>
      </c>
      <c r="C148">
        <v>42.779644230000002</v>
      </c>
      <c r="D148">
        <v>-82.037281120000003</v>
      </c>
      <c r="E148">
        <v>202.77199999999999</v>
      </c>
    </row>
    <row r="149" spans="1:5" x14ac:dyDescent="0.35">
      <c r="A149">
        <v>148</v>
      </c>
      <c r="B149">
        <v>564.79999999999995</v>
      </c>
      <c r="C149">
        <v>42.77956382</v>
      </c>
      <c r="D149">
        <v>-82.037284560000003</v>
      </c>
      <c r="E149">
        <v>202.762</v>
      </c>
    </row>
    <row r="150" spans="1:5" x14ac:dyDescent="0.35">
      <c r="A150">
        <v>149</v>
      </c>
      <c r="B150">
        <v>573</v>
      </c>
      <c r="C150">
        <v>42.779489730000002</v>
      </c>
      <c r="D150">
        <v>-82.037287160000005</v>
      </c>
      <c r="E150">
        <v>202.75</v>
      </c>
    </row>
    <row r="151" spans="1:5" x14ac:dyDescent="0.35">
      <c r="A151">
        <v>150</v>
      </c>
      <c r="B151">
        <v>582.5</v>
      </c>
      <c r="C151">
        <v>42.779403879999997</v>
      </c>
      <c r="D151">
        <v>-82.03729002</v>
      </c>
      <c r="E151">
        <v>202.74799999999999</v>
      </c>
    </row>
    <row r="152" spans="1:5" x14ac:dyDescent="0.35">
      <c r="A152">
        <v>151</v>
      </c>
      <c r="B152">
        <v>591.70000000000005</v>
      </c>
      <c r="C152">
        <v>42.779320740000003</v>
      </c>
      <c r="D152">
        <v>-82.037292170000001</v>
      </c>
      <c r="E152">
        <v>202.76</v>
      </c>
    </row>
    <row r="153" spans="1:5" x14ac:dyDescent="0.35">
      <c r="A153">
        <v>152</v>
      </c>
      <c r="B153">
        <v>600.70000000000005</v>
      </c>
      <c r="C153">
        <v>42.779239400000002</v>
      </c>
      <c r="D153">
        <v>-82.037294529999997</v>
      </c>
      <c r="E153">
        <v>202.75399999999999</v>
      </c>
    </row>
    <row r="154" spans="1:5" x14ac:dyDescent="0.35">
      <c r="A154">
        <v>153</v>
      </c>
      <c r="B154">
        <v>609.70000000000005</v>
      </c>
      <c r="C154">
        <v>42.779158080000002</v>
      </c>
      <c r="D154">
        <v>-82.037297210000006</v>
      </c>
      <c r="E154">
        <v>202.79499999999999</v>
      </c>
    </row>
    <row r="155" spans="1:5" x14ac:dyDescent="0.35">
      <c r="A155">
        <v>154</v>
      </c>
      <c r="B155">
        <v>612.97900000000004</v>
      </c>
      <c r="C155">
        <v>42.779128450000002</v>
      </c>
      <c r="D155">
        <v>-82.037298289999995</v>
      </c>
      <c r="E155">
        <v>202.75800000000001</v>
      </c>
    </row>
    <row r="156" spans="1:5" x14ac:dyDescent="0.35">
      <c r="A156">
        <v>155</v>
      </c>
      <c r="B156">
        <v>618.5</v>
      </c>
      <c r="C156">
        <v>42.779078570000003</v>
      </c>
      <c r="D156">
        <v>-82.037300270000003</v>
      </c>
      <c r="E156">
        <v>202.708</v>
      </c>
    </row>
    <row r="157" spans="1:5" x14ac:dyDescent="0.35">
      <c r="A157">
        <v>156</v>
      </c>
      <c r="B157">
        <v>624.952</v>
      </c>
      <c r="C157">
        <v>42.779020269999997</v>
      </c>
      <c r="D157">
        <v>-82.037302629999999</v>
      </c>
      <c r="E157">
        <v>202.709</v>
      </c>
    </row>
    <row r="158" spans="1:5" x14ac:dyDescent="0.35">
      <c r="A158">
        <v>157</v>
      </c>
      <c r="B158">
        <v>625.70000000000005</v>
      </c>
      <c r="C158">
        <v>42.779013509999999</v>
      </c>
      <c r="D158">
        <v>-82.037302909999994</v>
      </c>
      <c r="E158">
        <v>202.70699999999999</v>
      </c>
    </row>
    <row r="159" spans="1:5" x14ac:dyDescent="0.35">
      <c r="A159">
        <v>158</v>
      </c>
      <c r="B159">
        <v>631.27099999999996</v>
      </c>
      <c r="C159">
        <v>42.778963179999998</v>
      </c>
      <c r="D159">
        <v>-82.037305059999994</v>
      </c>
      <c r="E159">
        <v>202.70599999999999</v>
      </c>
    </row>
    <row r="160" spans="1:5" x14ac:dyDescent="0.35">
      <c r="A160">
        <v>159</v>
      </c>
      <c r="B160">
        <v>634.1</v>
      </c>
      <c r="C160">
        <v>42.778937630000001</v>
      </c>
      <c r="D160">
        <v>-82.037306180000002</v>
      </c>
      <c r="E160">
        <v>202.738</v>
      </c>
    </row>
    <row r="161" spans="1:5" x14ac:dyDescent="0.35">
      <c r="A161">
        <v>160</v>
      </c>
      <c r="B161">
        <v>638.50800000000004</v>
      </c>
      <c r="C161">
        <v>42.778897819999997</v>
      </c>
      <c r="D161">
        <v>-82.037307889999994</v>
      </c>
      <c r="E161">
        <v>202.83600000000001</v>
      </c>
    </row>
    <row r="162" spans="1:5" x14ac:dyDescent="0.35">
      <c r="A162">
        <v>161</v>
      </c>
      <c r="B162">
        <v>643.49300000000005</v>
      </c>
      <c r="C162">
        <v>42.778852790000002</v>
      </c>
      <c r="D162">
        <v>-82.037309710000002</v>
      </c>
      <c r="E162">
        <v>202.929</v>
      </c>
    </row>
    <row r="163" spans="1:5" x14ac:dyDescent="0.35">
      <c r="A163">
        <v>162</v>
      </c>
      <c r="B163">
        <v>644.20000000000005</v>
      </c>
      <c r="C163">
        <v>42.778846399999999</v>
      </c>
      <c r="D163">
        <v>-82.037309949999994</v>
      </c>
      <c r="E163">
        <v>202.93700000000001</v>
      </c>
    </row>
    <row r="164" spans="1:5" x14ac:dyDescent="0.35">
      <c r="A164">
        <v>163</v>
      </c>
      <c r="B164">
        <v>650.9</v>
      </c>
      <c r="C164">
        <v>42.778785859999999</v>
      </c>
      <c r="D164">
        <v>-82.037312349999993</v>
      </c>
      <c r="E164">
        <v>202.93799999999999</v>
      </c>
    </row>
    <row r="165" spans="1:5" x14ac:dyDescent="0.35">
      <c r="A165">
        <v>164</v>
      </c>
      <c r="B165">
        <v>660.4</v>
      </c>
      <c r="C165">
        <v>42.778700030000003</v>
      </c>
      <c r="D165">
        <v>-82.037315820000003</v>
      </c>
      <c r="E165">
        <v>202.83099999999999</v>
      </c>
    </row>
    <row r="166" spans="1:5" x14ac:dyDescent="0.35">
      <c r="A166">
        <v>165</v>
      </c>
      <c r="B166">
        <v>670.2</v>
      </c>
      <c r="C166">
        <v>42.778611480000002</v>
      </c>
      <c r="D166">
        <v>-82.037319100000005</v>
      </c>
      <c r="E166">
        <v>202.874</v>
      </c>
    </row>
    <row r="167" spans="1:5" x14ac:dyDescent="0.35">
      <c r="A167">
        <v>166</v>
      </c>
      <c r="B167">
        <v>679.4</v>
      </c>
      <c r="C167">
        <v>42.778528350000002</v>
      </c>
      <c r="D167">
        <v>-82.037321849999998</v>
      </c>
      <c r="E167">
        <v>202.87200000000001</v>
      </c>
    </row>
    <row r="168" spans="1:5" x14ac:dyDescent="0.35">
      <c r="A168">
        <v>167</v>
      </c>
      <c r="B168">
        <v>685.4</v>
      </c>
      <c r="C168">
        <v>42.778474129999999</v>
      </c>
      <c r="D168">
        <v>-82.037323799999996</v>
      </c>
      <c r="E168">
        <v>202.89500000000001</v>
      </c>
    </row>
    <row r="169" spans="1:5" x14ac:dyDescent="0.35">
      <c r="A169">
        <v>168</v>
      </c>
      <c r="B169">
        <v>686.82299999999998</v>
      </c>
      <c r="C169">
        <v>42.778461280000002</v>
      </c>
      <c r="D169">
        <v>-82.037324209999994</v>
      </c>
      <c r="E169">
        <v>202.892</v>
      </c>
    </row>
    <row r="170" spans="1:5" x14ac:dyDescent="0.35">
      <c r="A170">
        <v>169</v>
      </c>
      <c r="B170">
        <v>686.91700000000003</v>
      </c>
      <c r="C170">
        <v>42.778460430000003</v>
      </c>
      <c r="D170">
        <v>-82.037324240000004</v>
      </c>
      <c r="E170">
        <v>202.892</v>
      </c>
    </row>
    <row r="171" spans="1:5" x14ac:dyDescent="0.35">
      <c r="A171">
        <v>170</v>
      </c>
      <c r="B171">
        <v>687.96199999999999</v>
      </c>
      <c r="C171">
        <v>42.778450980000002</v>
      </c>
      <c r="D171">
        <v>-82.037324519999999</v>
      </c>
      <c r="E171">
        <v>202.881</v>
      </c>
    </row>
    <row r="172" spans="1:5" x14ac:dyDescent="0.35">
      <c r="A172">
        <v>171</v>
      </c>
      <c r="B172">
        <v>692.995</v>
      </c>
      <c r="C172">
        <v>42.778405499999998</v>
      </c>
      <c r="D172">
        <v>-82.037325890000005</v>
      </c>
      <c r="E172">
        <v>202.80600000000001</v>
      </c>
    </row>
    <row r="173" spans="1:5" x14ac:dyDescent="0.35">
      <c r="A173">
        <v>172</v>
      </c>
      <c r="B173">
        <v>693.3</v>
      </c>
      <c r="C173">
        <v>42.778402739999997</v>
      </c>
      <c r="D173">
        <v>-82.037325980000006</v>
      </c>
      <c r="E173">
        <v>202.803</v>
      </c>
    </row>
    <row r="174" spans="1:5" x14ac:dyDescent="0.35">
      <c r="A174">
        <v>173</v>
      </c>
      <c r="B174">
        <v>700.3</v>
      </c>
      <c r="C174">
        <v>42.778339500000001</v>
      </c>
      <c r="D174">
        <v>-82.03732832</v>
      </c>
      <c r="E174">
        <v>202.84899999999999</v>
      </c>
    </row>
    <row r="175" spans="1:5" x14ac:dyDescent="0.35">
      <c r="A175">
        <v>174</v>
      </c>
      <c r="B175">
        <v>708.7</v>
      </c>
      <c r="C175">
        <v>42.778263600000002</v>
      </c>
      <c r="D175">
        <v>-82.037331069999993</v>
      </c>
      <c r="E175">
        <v>202.916</v>
      </c>
    </row>
    <row r="176" spans="1:5" x14ac:dyDescent="0.35">
      <c r="A176">
        <v>175</v>
      </c>
      <c r="B176">
        <v>715.154</v>
      </c>
      <c r="C176">
        <v>42.778205290000002</v>
      </c>
      <c r="D176">
        <v>-82.037333070000003</v>
      </c>
      <c r="E176">
        <v>202.94</v>
      </c>
    </row>
    <row r="177" spans="1:5" x14ac:dyDescent="0.35">
      <c r="A177">
        <v>176</v>
      </c>
      <c r="B177">
        <v>717.8</v>
      </c>
      <c r="C177">
        <v>42.778181369999999</v>
      </c>
      <c r="D177">
        <v>-82.037333739999994</v>
      </c>
      <c r="E177">
        <v>202.93700000000001</v>
      </c>
    </row>
    <row r="178" spans="1:5" x14ac:dyDescent="0.35">
      <c r="A178">
        <v>177</v>
      </c>
      <c r="B178">
        <v>718.78099999999995</v>
      </c>
      <c r="C178">
        <v>42.778172509999997</v>
      </c>
      <c r="D178">
        <v>-82.03733398</v>
      </c>
      <c r="E178">
        <v>202.93100000000001</v>
      </c>
    </row>
    <row r="179" spans="1:5" x14ac:dyDescent="0.35">
      <c r="A179">
        <v>178</v>
      </c>
      <c r="B179">
        <v>718.80200000000002</v>
      </c>
      <c r="C179">
        <v>42.778172320000003</v>
      </c>
      <c r="D179">
        <v>-82.037333989999993</v>
      </c>
      <c r="E179">
        <v>202.93100000000001</v>
      </c>
    </row>
    <row r="180" spans="1:5" x14ac:dyDescent="0.35">
      <c r="A180">
        <v>179</v>
      </c>
      <c r="B180">
        <v>718.851</v>
      </c>
      <c r="C180">
        <v>42.778171870000001</v>
      </c>
      <c r="D180">
        <v>-82.037334000000001</v>
      </c>
      <c r="E180">
        <v>202.93100000000001</v>
      </c>
    </row>
    <row r="181" spans="1:5" x14ac:dyDescent="0.35">
      <c r="A181">
        <v>180</v>
      </c>
      <c r="B181">
        <v>722.92100000000005</v>
      </c>
      <c r="C181">
        <v>42.7781351</v>
      </c>
      <c r="D181">
        <v>-82.037334909999998</v>
      </c>
      <c r="E181">
        <v>202.905</v>
      </c>
    </row>
    <row r="182" spans="1:5" x14ac:dyDescent="0.35">
      <c r="A182">
        <v>181</v>
      </c>
      <c r="B182">
        <v>725.2</v>
      </c>
      <c r="C182">
        <v>42.77811449</v>
      </c>
      <c r="D182">
        <v>-82.037335380000002</v>
      </c>
      <c r="E182">
        <v>202.89099999999999</v>
      </c>
    </row>
    <row r="183" spans="1:5" x14ac:dyDescent="0.35">
      <c r="A183">
        <v>182</v>
      </c>
      <c r="B183">
        <v>734.9</v>
      </c>
      <c r="C183">
        <v>42.778026840000003</v>
      </c>
      <c r="D183">
        <v>-82.03733819</v>
      </c>
      <c r="E183">
        <v>202.851</v>
      </c>
    </row>
    <row r="184" spans="1:5" x14ac:dyDescent="0.35">
      <c r="A184">
        <v>183</v>
      </c>
      <c r="B184">
        <v>742.8</v>
      </c>
      <c r="C184">
        <v>42.77795545</v>
      </c>
      <c r="D184">
        <v>-82.037340799999996</v>
      </c>
      <c r="E184">
        <v>202.822</v>
      </c>
    </row>
    <row r="185" spans="1:5" x14ac:dyDescent="0.35">
      <c r="A185">
        <v>184</v>
      </c>
      <c r="B185">
        <v>744.24800000000005</v>
      </c>
      <c r="C185">
        <v>42.777942369999998</v>
      </c>
      <c r="D185">
        <v>-82.037341319999996</v>
      </c>
      <c r="E185">
        <v>202.821</v>
      </c>
    </row>
    <row r="186" spans="1:5" x14ac:dyDescent="0.35">
      <c r="A186">
        <v>185</v>
      </c>
      <c r="B186">
        <v>744.24800000000005</v>
      </c>
      <c r="C186">
        <v>42.777942369999998</v>
      </c>
      <c r="D186">
        <v>-82.037341319999996</v>
      </c>
      <c r="E186">
        <v>202.821</v>
      </c>
    </row>
    <row r="187" spans="1:5" x14ac:dyDescent="0.35">
      <c r="A187">
        <v>186</v>
      </c>
      <c r="B187">
        <v>744.27300000000002</v>
      </c>
      <c r="C187">
        <v>42.777942150000001</v>
      </c>
      <c r="D187">
        <v>-82.037341330000004</v>
      </c>
      <c r="E187">
        <v>202.821</v>
      </c>
    </row>
    <row r="188" spans="1:5" x14ac:dyDescent="0.35">
      <c r="A188">
        <v>187</v>
      </c>
      <c r="B188">
        <v>744.58500000000004</v>
      </c>
      <c r="C188">
        <v>42.777939330000002</v>
      </c>
      <c r="D188">
        <v>-82.037341440000006</v>
      </c>
      <c r="E188">
        <v>202.821</v>
      </c>
    </row>
    <row r="189" spans="1:5" x14ac:dyDescent="0.35">
      <c r="A189">
        <v>188</v>
      </c>
      <c r="B189">
        <v>747.42600000000004</v>
      </c>
      <c r="C189">
        <v>42.777913660000003</v>
      </c>
      <c r="D189">
        <v>-82.037342499999994</v>
      </c>
      <c r="E189">
        <v>202.82</v>
      </c>
    </row>
    <row r="190" spans="1:5" x14ac:dyDescent="0.35">
      <c r="A190">
        <v>189</v>
      </c>
      <c r="B190">
        <v>747.42600000000004</v>
      </c>
      <c r="C190">
        <v>42.777913660000003</v>
      </c>
      <c r="D190">
        <v>-82.037342499999994</v>
      </c>
      <c r="E190">
        <v>202.82</v>
      </c>
    </row>
    <row r="191" spans="1:5" x14ac:dyDescent="0.35">
      <c r="A191">
        <v>190</v>
      </c>
      <c r="B191">
        <v>747.45600000000002</v>
      </c>
      <c r="C191">
        <v>42.777913390000002</v>
      </c>
      <c r="D191">
        <v>-82.037342510000002</v>
      </c>
      <c r="E191">
        <v>202.82</v>
      </c>
    </row>
    <row r="192" spans="1:5" x14ac:dyDescent="0.35">
      <c r="A192">
        <v>191</v>
      </c>
      <c r="B192">
        <v>747.67200000000003</v>
      </c>
      <c r="C192">
        <v>42.777911439999997</v>
      </c>
      <c r="D192">
        <v>-82.037342589999994</v>
      </c>
      <c r="E192">
        <v>202.82</v>
      </c>
    </row>
    <row r="193" spans="1:5" x14ac:dyDescent="0.35">
      <c r="A193">
        <v>192</v>
      </c>
      <c r="B193">
        <v>747.79300000000001</v>
      </c>
      <c r="C193">
        <v>42.777910339999998</v>
      </c>
      <c r="D193">
        <v>-82.037342640000006</v>
      </c>
      <c r="E193">
        <v>202.82</v>
      </c>
    </row>
    <row r="194" spans="1:5" x14ac:dyDescent="0.35">
      <c r="A194">
        <v>193</v>
      </c>
      <c r="B194">
        <v>749.2</v>
      </c>
      <c r="C194">
        <v>42.777897629999998</v>
      </c>
      <c r="D194">
        <v>-82.03734317</v>
      </c>
      <c r="E194">
        <v>202.81899999999999</v>
      </c>
    </row>
    <row r="195" spans="1:5" x14ac:dyDescent="0.35">
      <c r="A195">
        <v>194</v>
      </c>
      <c r="B195">
        <v>759.1</v>
      </c>
      <c r="C195">
        <v>42.777808190000002</v>
      </c>
      <c r="D195">
        <v>-82.037347299999993</v>
      </c>
      <c r="E195">
        <v>202.77699999999999</v>
      </c>
    </row>
    <row r="196" spans="1:5" x14ac:dyDescent="0.35">
      <c r="A196">
        <v>195</v>
      </c>
      <c r="B196">
        <v>761.45899999999995</v>
      </c>
      <c r="C196">
        <v>42.777786880000001</v>
      </c>
      <c r="D196">
        <v>-82.037348249999994</v>
      </c>
      <c r="E196">
        <v>202.77600000000001</v>
      </c>
    </row>
    <row r="197" spans="1:5" x14ac:dyDescent="0.35">
      <c r="A197">
        <v>196</v>
      </c>
      <c r="B197">
        <v>763.57</v>
      </c>
      <c r="C197">
        <v>42.77776781</v>
      </c>
      <c r="D197">
        <v>-82.0373491</v>
      </c>
      <c r="E197">
        <v>202.768</v>
      </c>
    </row>
    <row r="198" spans="1:5" x14ac:dyDescent="0.35">
      <c r="A198">
        <v>197</v>
      </c>
      <c r="B198">
        <v>764.28</v>
      </c>
      <c r="C198">
        <v>42.777761400000003</v>
      </c>
      <c r="D198">
        <v>-82.037349390000003</v>
      </c>
      <c r="E198">
        <v>202.76300000000001</v>
      </c>
    </row>
    <row r="199" spans="1:5" x14ac:dyDescent="0.35">
      <c r="A199">
        <v>198</v>
      </c>
      <c r="B199">
        <v>765.4</v>
      </c>
      <c r="C199">
        <v>42.777751279999997</v>
      </c>
      <c r="D199">
        <v>-82.037349849999998</v>
      </c>
      <c r="E199">
        <v>202.755</v>
      </c>
    </row>
    <row r="200" spans="1:5" x14ac:dyDescent="0.35">
      <c r="A200">
        <v>199</v>
      </c>
      <c r="B200">
        <v>767.8</v>
      </c>
      <c r="C200">
        <v>42.77772959</v>
      </c>
      <c r="D200">
        <v>-82.037350810000007</v>
      </c>
      <c r="E200">
        <v>202.74600000000001</v>
      </c>
    </row>
    <row r="201" spans="1:5" x14ac:dyDescent="0.35">
      <c r="A201">
        <v>200</v>
      </c>
      <c r="B201">
        <v>775.7</v>
      </c>
      <c r="C201">
        <v>42.777658219999999</v>
      </c>
      <c r="D201">
        <v>-82.037353940000003</v>
      </c>
      <c r="E201">
        <v>202.74199999999999</v>
      </c>
    </row>
    <row r="202" spans="1:5" x14ac:dyDescent="0.35">
      <c r="A202">
        <v>201</v>
      </c>
      <c r="B202">
        <v>783.4</v>
      </c>
      <c r="C202">
        <v>42.777588649999998</v>
      </c>
      <c r="D202">
        <v>-82.037356740000007</v>
      </c>
      <c r="E202">
        <v>202.76499999999999</v>
      </c>
    </row>
    <row r="203" spans="1:5" x14ac:dyDescent="0.35">
      <c r="A203">
        <v>202</v>
      </c>
      <c r="B203">
        <v>791.6</v>
      </c>
      <c r="C203">
        <v>42.77751456</v>
      </c>
      <c r="D203">
        <v>-82.037359600000002</v>
      </c>
      <c r="E203">
        <v>202.73599999999999</v>
      </c>
    </row>
    <row r="204" spans="1:5" x14ac:dyDescent="0.35">
      <c r="A204">
        <v>203</v>
      </c>
      <c r="B204">
        <v>798.6</v>
      </c>
      <c r="C204">
        <v>42.777451309999996</v>
      </c>
      <c r="D204">
        <v>-82.037362049999999</v>
      </c>
      <c r="E204">
        <v>202.74700000000001</v>
      </c>
    </row>
    <row r="205" spans="1:5" x14ac:dyDescent="0.35">
      <c r="A205">
        <v>204</v>
      </c>
      <c r="B205">
        <v>807.2</v>
      </c>
      <c r="C205">
        <v>42.777373609999998</v>
      </c>
      <c r="D205">
        <v>-82.037364920000002</v>
      </c>
      <c r="E205">
        <v>202.785</v>
      </c>
    </row>
    <row r="206" spans="1:5" x14ac:dyDescent="0.35">
      <c r="A206">
        <v>205</v>
      </c>
      <c r="B206">
        <v>815.46299999999997</v>
      </c>
      <c r="C206">
        <v>42.777298940000001</v>
      </c>
      <c r="D206">
        <v>-82.037367349999997</v>
      </c>
      <c r="E206">
        <v>202.75800000000001</v>
      </c>
    </row>
    <row r="207" spans="1:5" x14ac:dyDescent="0.35">
      <c r="A207">
        <v>206</v>
      </c>
      <c r="B207">
        <v>815.8</v>
      </c>
      <c r="C207">
        <v>42.777295889999998</v>
      </c>
      <c r="D207">
        <v>-82.037367450000005</v>
      </c>
      <c r="E207">
        <v>202.75899999999999</v>
      </c>
    </row>
    <row r="208" spans="1:5" x14ac:dyDescent="0.35">
      <c r="A208">
        <v>207</v>
      </c>
      <c r="B208">
        <v>823.1</v>
      </c>
      <c r="C208">
        <v>42.777229929999997</v>
      </c>
      <c r="D208">
        <v>-82.037370010000004</v>
      </c>
      <c r="E208">
        <v>202.768</v>
      </c>
    </row>
    <row r="209" spans="1:5" x14ac:dyDescent="0.35">
      <c r="A209">
        <v>208</v>
      </c>
      <c r="B209">
        <v>823.41200000000003</v>
      </c>
      <c r="C209">
        <v>42.777227119999999</v>
      </c>
      <c r="D209">
        <v>-82.037370129999999</v>
      </c>
      <c r="E209">
        <v>202.768</v>
      </c>
    </row>
    <row r="210" spans="1:5" x14ac:dyDescent="0.35">
      <c r="A210">
        <v>209</v>
      </c>
      <c r="B210">
        <v>823.41200000000003</v>
      </c>
      <c r="C210">
        <v>42.777227119999999</v>
      </c>
      <c r="D210">
        <v>-82.037370129999999</v>
      </c>
      <c r="E210">
        <v>202.768</v>
      </c>
    </row>
    <row r="211" spans="1:5" x14ac:dyDescent="0.35">
      <c r="A211">
        <v>210</v>
      </c>
      <c r="B211">
        <v>823.44600000000003</v>
      </c>
      <c r="C211">
        <v>42.777226820000003</v>
      </c>
      <c r="D211">
        <v>-82.037370139999993</v>
      </c>
      <c r="E211">
        <v>202.76900000000001</v>
      </c>
    </row>
    <row r="212" spans="1:5" x14ac:dyDescent="0.35">
      <c r="A212">
        <v>211</v>
      </c>
      <c r="B212">
        <v>823.54100000000005</v>
      </c>
      <c r="C212">
        <v>42.777225950000002</v>
      </c>
      <c r="D212">
        <v>-82.037370170000003</v>
      </c>
      <c r="E212">
        <v>202.76900000000001</v>
      </c>
    </row>
    <row r="213" spans="1:5" x14ac:dyDescent="0.35">
      <c r="A213">
        <v>212</v>
      </c>
      <c r="B213">
        <v>824.38499999999999</v>
      </c>
      <c r="C213">
        <v>42.777218329999997</v>
      </c>
      <c r="D213">
        <v>-82.037370490000001</v>
      </c>
      <c r="E213">
        <v>202.77099999999999</v>
      </c>
    </row>
    <row r="214" spans="1:5" x14ac:dyDescent="0.35">
      <c r="A214">
        <v>213</v>
      </c>
      <c r="B214">
        <v>824.57299999999998</v>
      </c>
      <c r="C214">
        <v>42.777216629999998</v>
      </c>
      <c r="D214">
        <v>-82.037370559999999</v>
      </c>
      <c r="E214">
        <v>202.77199999999999</v>
      </c>
    </row>
    <row r="215" spans="1:5" x14ac:dyDescent="0.35">
      <c r="A215">
        <v>214</v>
      </c>
      <c r="B215">
        <v>824.64200000000005</v>
      </c>
      <c r="C215">
        <v>42.777216009999997</v>
      </c>
      <c r="D215">
        <v>-82.037370589999995</v>
      </c>
      <c r="E215">
        <v>202.77199999999999</v>
      </c>
    </row>
    <row r="216" spans="1:5" x14ac:dyDescent="0.35">
      <c r="A216">
        <v>215</v>
      </c>
      <c r="B216">
        <v>825.678</v>
      </c>
      <c r="C216">
        <v>42.777206640000003</v>
      </c>
      <c r="D216">
        <v>-82.037370980000006</v>
      </c>
      <c r="E216">
        <v>202.77500000000001</v>
      </c>
    </row>
    <row r="217" spans="1:5" x14ac:dyDescent="0.35">
      <c r="A217">
        <v>216</v>
      </c>
      <c r="B217">
        <v>825.82100000000003</v>
      </c>
      <c r="C217">
        <v>42.777205360000004</v>
      </c>
      <c r="D217">
        <v>-82.037371030000003</v>
      </c>
      <c r="E217">
        <v>202.77600000000001</v>
      </c>
    </row>
    <row r="218" spans="1:5" x14ac:dyDescent="0.35">
      <c r="A218">
        <v>217</v>
      </c>
      <c r="B218">
        <v>826.02499999999998</v>
      </c>
      <c r="C218">
        <v>42.77720351</v>
      </c>
      <c r="D218">
        <v>-82.037371109999995</v>
      </c>
      <c r="E218">
        <v>202.77600000000001</v>
      </c>
    </row>
    <row r="219" spans="1:5" x14ac:dyDescent="0.35">
      <c r="A219">
        <v>218</v>
      </c>
      <c r="B219">
        <v>826.101</v>
      </c>
      <c r="C219">
        <v>42.77720283</v>
      </c>
      <c r="D219">
        <v>-82.037371140000005</v>
      </c>
      <c r="E219">
        <v>202.77600000000001</v>
      </c>
    </row>
    <row r="220" spans="1:5" x14ac:dyDescent="0.35">
      <c r="A220">
        <v>219</v>
      </c>
      <c r="B220">
        <v>826.41600000000005</v>
      </c>
      <c r="C220">
        <v>42.777199979999999</v>
      </c>
      <c r="D220">
        <v>-82.037371250000007</v>
      </c>
      <c r="E220">
        <v>202.77699999999999</v>
      </c>
    </row>
    <row r="221" spans="1:5" x14ac:dyDescent="0.35">
      <c r="A221">
        <v>220</v>
      </c>
      <c r="B221">
        <v>826.49199999999996</v>
      </c>
      <c r="C221">
        <v>42.777199289999999</v>
      </c>
      <c r="D221">
        <v>-82.037371280000002</v>
      </c>
      <c r="E221">
        <v>202.77799999999999</v>
      </c>
    </row>
    <row r="222" spans="1:5" x14ac:dyDescent="0.35">
      <c r="A222">
        <v>221</v>
      </c>
      <c r="B222">
        <v>826.50599999999997</v>
      </c>
      <c r="C222">
        <v>42.777199160000002</v>
      </c>
      <c r="D222">
        <v>-82.037371289999996</v>
      </c>
      <c r="E222">
        <v>202.77799999999999</v>
      </c>
    </row>
    <row r="223" spans="1:5" x14ac:dyDescent="0.35">
      <c r="A223">
        <v>222</v>
      </c>
      <c r="B223">
        <v>826.596</v>
      </c>
      <c r="C223">
        <v>42.777198349999999</v>
      </c>
      <c r="D223">
        <v>-82.037371320000005</v>
      </c>
      <c r="E223">
        <v>202.77799999999999</v>
      </c>
    </row>
    <row r="224" spans="1:5" x14ac:dyDescent="0.35">
      <c r="A224">
        <v>223</v>
      </c>
      <c r="B224">
        <v>826.67100000000005</v>
      </c>
      <c r="C224">
        <v>42.77719767</v>
      </c>
      <c r="D224">
        <v>-82.037371350000001</v>
      </c>
      <c r="E224">
        <v>202.77799999999999</v>
      </c>
    </row>
    <row r="225" spans="1:5" x14ac:dyDescent="0.35">
      <c r="A225">
        <v>224</v>
      </c>
      <c r="B225">
        <v>826.81700000000001</v>
      </c>
      <c r="C225">
        <v>42.777196349999997</v>
      </c>
      <c r="D225">
        <v>-82.037371399999998</v>
      </c>
      <c r="E225">
        <v>202.779</v>
      </c>
    </row>
    <row r="226" spans="1:5" x14ac:dyDescent="0.35">
      <c r="A226">
        <v>225</v>
      </c>
      <c r="B226">
        <v>827.17</v>
      </c>
      <c r="C226">
        <v>42.777193160000003</v>
      </c>
      <c r="D226">
        <v>-82.037371530000001</v>
      </c>
      <c r="E226">
        <v>202.78</v>
      </c>
    </row>
    <row r="227" spans="1:5" x14ac:dyDescent="0.35">
      <c r="A227">
        <v>226</v>
      </c>
      <c r="B227">
        <v>827.69200000000001</v>
      </c>
      <c r="C227">
        <v>42.777188449999997</v>
      </c>
      <c r="D227">
        <v>-82.037371719999996</v>
      </c>
      <c r="E227">
        <v>202.78200000000001</v>
      </c>
    </row>
    <row r="228" spans="1:5" x14ac:dyDescent="0.35">
      <c r="A228">
        <v>227</v>
      </c>
      <c r="B228">
        <v>827.95399999999995</v>
      </c>
      <c r="C228">
        <v>42.77718608</v>
      </c>
      <c r="D228">
        <v>-82.037371809999996</v>
      </c>
      <c r="E228">
        <v>202.78200000000001</v>
      </c>
    </row>
    <row r="229" spans="1:5" x14ac:dyDescent="0.35">
      <c r="A229">
        <v>228</v>
      </c>
      <c r="B229">
        <v>828.029</v>
      </c>
      <c r="C229">
        <v>42.7771854</v>
      </c>
      <c r="D229">
        <v>-82.037371840000006</v>
      </c>
      <c r="E229">
        <v>202.78299999999999</v>
      </c>
    </row>
    <row r="230" spans="1:5" x14ac:dyDescent="0.35">
      <c r="A230">
        <v>229</v>
      </c>
      <c r="B230">
        <v>828.47299999999996</v>
      </c>
      <c r="C230">
        <v>42.777181400000003</v>
      </c>
      <c r="D230">
        <v>-82.037371989999997</v>
      </c>
      <c r="E230">
        <v>202.78399999999999</v>
      </c>
    </row>
    <row r="231" spans="1:5" x14ac:dyDescent="0.35">
      <c r="A231">
        <v>230</v>
      </c>
      <c r="B231">
        <v>828.65300000000002</v>
      </c>
      <c r="C231">
        <v>42.777179760000003</v>
      </c>
      <c r="D231">
        <v>-82.037372050000002</v>
      </c>
      <c r="E231">
        <v>202.785</v>
      </c>
    </row>
    <row r="232" spans="1:5" x14ac:dyDescent="0.35">
      <c r="A232">
        <v>231</v>
      </c>
      <c r="B232">
        <v>828.90300000000002</v>
      </c>
      <c r="C232">
        <v>42.777177510000001</v>
      </c>
      <c r="D232">
        <v>-82.037372140000002</v>
      </c>
      <c r="E232">
        <v>202.785</v>
      </c>
    </row>
    <row r="233" spans="1:5" x14ac:dyDescent="0.35">
      <c r="A233">
        <v>232</v>
      </c>
      <c r="B233">
        <v>829.947</v>
      </c>
      <c r="C233">
        <v>42.777168070000002</v>
      </c>
      <c r="D233">
        <v>-82.037372500000004</v>
      </c>
      <c r="E233">
        <v>202.78800000000001</v>
      </c>
    </row>
    <row r="234" spans="1:5" x14ac:dyDescent="0.35">
      <c r="A234">
        <v>233</v>
      </c>
      <c r="B234">
        <v>830.73199999999997</v>
      </c>
      <c r="C234">
        <v>42.777160979999998</v>
      </c>
      <c r="D234">
        <v>-82.037372759999997</v>
      </c>
      <c r="E234">
        <v>202.78899999999999</v>
      </c>
    </row>
    <row r="235" spans="1:5" x14ac:dyDescent="0.35">
      <c r="A235">
        <v>234</v>
      </c>
      <c r="B235">
        <v>830.90499999999997</v>
      </c>
      <c r="C235">
        <v>42.777159419999997</v>
      </c>
      <c r="D235">
        <v>-82.037372820000002</v>
      </c>
      <c r="E235">
        <v>202.79</v>
      </c>
    </row>
    <row r="236" spans="1:5" x14ac:dyDescent="0.35">
      <c r="A236">
        <v>235</v>
      </c>
      <c r="B236">
        <v>830.97</v>
      </c>
      <c r="C236">
        <v>42.777158829999998</v>
      </c>
      <c r="D236">
        <v>-82.037372840000003</v>
      </c>
      <c r="E236">
        <v>202.79</v>
      </c>
    </row>
    <row r="237" spans="1:5" x14ac:dyDescent="0.35">
      <c r="A237">
        <v>236</v>
      </c>
      <c r="B237">
        <v>831.20799999999997</v>
      </c>
      <c r="C237">
        <v>42.777156679999997</v>
      </c>
      <c r="D237">
        <v>-82.037372919999996</v>
      </c>
      <c r="E237">
        <v>202.79</v>
      </c>
    </row>
    <row r="238" spans="1:5" x14ac:dyDescent="0.35">
      <c r="A238">
        <v>237</v>
      </c>
      <c r="B238">
        <v>831.69600000000003</v>
      </c>
      <c r="C238">
        <v>42.777152270000002</v>
      </c>
      <c r="D238">
        <v>-82.037373079999995</v>
      </c>
      <c r="E238">
        <v>202.791</v>
      </c>
    </row>
    <row r="239" spans="1:5" x14ac:dyDescent="0.35">
      <c r="A239">
        <v>238</v>
      </c>
      <c r="B239">
        <v>831.89599999999996</v>
      </c>
      <c r="C239">
        <v>42.777150470000002</v>
      </c>
      <c r="D239">
        <v>-82.03737314</v>
      </c>
      <c r="E239">
        <v>202.791</v>
      </c>
    </row>
    <row r="240" spans="1:5" x14ac:dyDescent="0.35">
      <c r="A240">
        <v>239</v>
      </c>
      <c r="B240">
        <v>831.96900000000005</v>
      </c>
      <c r="C240">
        <v>42.777149799999997</v>
      </c>
      <c r="D240">
        <v>-82.037373169999995</v>
      </c>
      <c r="E240">
        <v>202.792</v>
      </c>
    </row>
    <row r="241" spans="1:5" x14ac:dyDescent="0.35">
      <c r="A241">
        <v>240</v>
      </c>
      <c r="B241">
        <v>832.76199999999994</v>
      </c>
      <c r="C241">
        <v>42.777142640000001</v>
      </c>
      <c r="D241">
        <v>-82.037373419999994</v>
      </c>
      <c r="E241">
        <v>202.79300000000001</v>
      </c>
    </row>
    <row r="242" spans="1:5" x14ac:dyDescent="0.35">
      <c r="A242">
        <v>241</v>
      </c>
      <c r="B242">
        <v>833.31600000000003</v>
      </c>
      <c r="C242">
        <v>42.777137629999999</v>
      </c>
      <c r="D242">
        <v>-82.037373599999995</v>
      </c>
      <c r="E242">
        <v>202.79400000000001</v>
      </c>
    </row>
    <row r="243" spans="1:5" x14ac:dyDescent="0.35">
      <c r="A243">
        <v>242</v>
      </c>
      <c r="B243">
        <v>833.702</v>
      </c>
      <c r="C243">
        <v>42.777134140000001</v>
      </c>
      <c r="D243">
        <v>-82.037373720000005</v>
      </c>
      <c r="E243">
        <v>202.79400000000001</v>
      </c>
    </row>
    <row r="244" spans="1:5" x14ac:dyDescent="0.35">
      <c r="A244">
        <v>243</v>
      </c>
      <c r="B244">
        <v>833.82600000000002</v>
      </c>
      <c r="C244">
        <v>42.777133020000001</v>
      </c>
      <c r="D244">
        <v>-82.037373759999994</v>
      </c>
      <c r="E244">
        <v>202.79400000000001</v>
      </c>
    </row>
    <row r="245" spans="1:5" x14ac:dyDescent="0.35">
      <c r="A245">
        <v>244</v>
      </c>
      <c r="B245">
        <v>833.98199999999997</v>
      </c>
      <c r="C245">
        <v>42.777131619999999</v>
      </c>
      <c r="D245">
        <v>-82.037373799999997</v>
      </c>
      <c r="E245">
        <v>202.79400000000001</v>
      </c>
    </row>
    <row r="246" spans="1:5" x14ac:dyDescent="0.35">
      <c r="A246">
        <v>245</v>
      </c>
      <c r="B246">
        <v>834.11500000000001</v>
      </c>
      <c r="C246">
        <v>42.777130409999998</v>
      </c>
      <c r="D246">
        <v>-82.037373840000001</v>
      </c>
      <c r="E246">
        <v>202.79400000000001</v>
      </c>
    </row>
    <row r="247" spans="1:5" x14ac:dyDescent="0.35">
      <c r="A247">
        <v>246</v>
      </c>
      <c r="B247">
        <v>834.48699999999997</v>
      </c>
      <c r="C247">
        <v>42.777127049999997</v>
      </c>
      <c r="D247">
        <v>-82.037373959999996</v>
      </c>
      <c r="E247">
        <v>202.79400000000001</v>
      </c>
    </row>
    <row r="248" spans="1:5" x14ac:dyDescent="0.35">
      <c r="A248">
        <v>247</v>
      </c>
      <c r="B248">
        <v>834.64200000000005</v>
      </c>
      <c r="C248">
        <v>42.777125660000003</v>
      </c>
      <c r="D248">
        <v>-82.037374009999994</v>
      </c>
      <c r="E248">
        <v>202.79300000000001</v>
      </c>
    </row>
    <row r="249" spans="1:5" x14ac:dyDescent="0.35">
      <c r="A249">
        <v>248</v>
      </c>
      <c r="B249">
        <v>834.87400000000002</v>
      </c>
      <c r="C249">
        <v>42.77712356</v>
      </c>
      <c r="D249">
        <v>-82.037374080000006</v>
      </c>
      <c r="E249">
        <v>202.79300000000001</v>
      </c>
    </row>
    <row r="250" spans="1:5" x14ac:dyDescent="0.35">
      <c r="A250">
        <v>249</v>
      </c>
      <c r="B250">
        <v>834.93100000000004</v>
      </c>
      <c r="C250">
        <v>42.777123039999999</v>
      </c>
      <c r="D250">
        <v>-82.03737409</v>
      </c>
      <c r="E250">
        <v>202.79300000000001</v>
      </c>
    </row>
    <row r="251" spans="1:5" x14ac:dyDescent="0.35">
      <c r="A251">
        <v>250</v>
      </c>
      <c r="B251">
        <v>835.09100000000001</v>
      </c>
      <c r="C251">
        <v>42.77712159</v>
      </c>
      <c r="D251">
        <v>-82.037374139999997</v>
      </c>
      <c r="E251">
        <v>202.79300000000001</v>
      </c>
    </row>
    <row r="252" spans="1:5" x14ac:dyDescent="0.35">
      <c r="A252">
        <v>251</v>
      </c>
      <c r="B252">
        <v>835.79200000000003</v>
      </c>
      <c r="C252">
        <v>42.777115260000002</v>
      </c>
      <c r="D252">
        <v>-82.037374349999993</v>
      </c>
      <c r="E252">
        <v>202.791</v>
      </c>
    </row>
    <row r="253" spans="1:5" x14ac:dyDescent="0.35">
      <c r="A253">
        <v>252</v>
      </c>
      <c r="B253">
        <v>835.79200000000003</v>
      </c>
      <c r="C253">
        <v>42.777115260000002</v>
      </c>
      <c r="D253">
        <v>-82.037374349999993</v>
      </c>
      <c r="E253">
        <v>202.791</v>
      </c>
    </row>
    <row r="254" spans="1:5" x14ac:dyDescent="0.35">
      <c r="A254">
        <v>253</v>
      </c>
      <c r="B254">
        <v>835.80899999999997</v>
      </c>
      <c r="C254">
        <v>42.777115109999997</v>
      </c>
      <c r="D254">
        <v>-82.037374349999993</v>
      </c>
      <c r="E254">
        <v>202.791</v>
      </c>
    </row>
    <row r="255" spans="1:5" x14ac:dyDescent="0.35">
      <c r="A255">
        <v>254</v>
      </c>
      <c r="B255">
        <v>835.89300000000003</v>
      </c>
      <c r="C255">
        <v>42.777114349999998</v>
      </c>
      <c r="D255">
        <v>-82.037374380000003</v>
      </c>
      <c r="E255">
        <v>202.79</v>
      </c>
    </row>
    <row r="256" spans="1:5" x14ac:dyDescent="0.35">
      <c r="A256">
        <v>255</v>
      </c>
      <c r="B256">
        <v>836.34900000000005</v>
      </c>
      <c r="C256">
        <v>42.777110219999997</v>
      </c>
      <c r="D256">
        <v>-82.037374510000006</v>
      </c>
      <c r="E256">
        <v>202.78800000000001</v>
      </c>
    </row>
    <row r="257" spans="1:5" x14ac:dyDescent="0.35">
      <c r="A257">
        <v>256</v>
      </c>
      <c r="B257">
        <v>836.60500000000002</v>
      </c>
      <c r="C257">
        <v>42.777107909999998</v>
      </c>
      <c r="D257">
        <v>-82.037374580000005</v>
      </c>
      <c r="E257">
        <v>202.786</v>
      </c>
    </row>
    <row r="258" spans="1:5" x14ac:dyDescent="0.35">
      <c r="A258">
        <v>257</v>
      </c>
      <c r="B258">
        <v>836.92899999999997</v>
      </c>
      <c r="C258">
        <v>42.777104989999998</v>
      </c>
      <c r="D258">
        <v>-82.037374670000005</v>
      </c>
      <c r="E258">
        <v>202.78399999999999</v>
      </c>
    </row>
    <row r="259" spans="1:5" x14ac:dyDescent="0.35">
      <c r="A259">
        <v>258</v>
      </c>
      <c r="B259">
        <v>837.86500000000001</v>
      </c>
      <c r="C259">
        <v>42.777096520000001</v>
      </c>
      <c r="D259">
        <v>-82.037374929999999</v>
      </c>
      <c r="E259">
        <v>202.779</v>
      </c>
    </row>
    <row r="260" spans="1:5" x14ac:dyDescent="0.35">
      <c r="A260">
        <v>259</v>
      </c>
      <c r="B260">
        <v>838.08600000000001</v>
      </c>
      <c r="C260">
        <v>42.777094529999999</v>
      </c>
      <c r="D260">
        <v>-82.037374990000004</v>
      </c>
      <c r="E260">
        <v>202.77799999999999</v>
      </c>
    </row>
    <row r="261" spans="1:5" x14ac:dyDescent="0.35">
      <c r="A261">
        <v>260</v>
      </c>
      <c r="B261">
        <v>838.31299999999999</v>
      </c>
      <c r="C261">
        <v>42.77709248</v>
      </c>
      <c r="D261">
        <v>-82.037375049999994</v>
      </c>
      <c r="E261">
        <v>202.77699999999999</v>
      </c>
    </row>
    <row r="262" spans="1:5" x14ac:dyDescent="0.35">
      <c r="A262">
        <v>261</v>
      </c>
      <c r="B262">
        <v>838.49900000000002</v>
      </c>
      <c r="C262">
        <v>42.777090790000003</v>
      </c>
      <c r="D262">
        <v>-82.037375100000006</v>
      </c>
      <c r="E262">
        <v>202.77600000000001</v>
      </c>
    </row>
    <row r="263" spans="1:5" x14ac:dyDescent="0.35">
      <c r="A263">
        <v>262</v>
      </c>
      <c r="B263">
        <v>838.83900000000006</v>
      </c>
      <c r="C263">
        <v>42.777087729999998</v>
      </c>
      <c r="D263">
        <v>-82.0373752</v>
      </c>
      <c r="E263">
        <v>202.774</v>
      </c>
    </row>
    <row r="264" spans="1:5" x14ac:dyDescent="0.35">
      <c r="A264">
        <v>263</v>
      </c>
      <c r="B264">
        <v>838.83900000000006</v>
      </c>
      <c r="C264">
        <v>42.777087729999998</v>
      </c>
      <c r="D264">
        <v>-82.0373752</v>
      </c>
      <c r="E264">
        <v>202.774</v>
      </c>
    </row>
    <row r="265" spans="1:5" x14ac:dyDescent="0.35">
      <c r="A265">
        <v>264</v>
      </c>
      <c r="B265">
        <v>838.87199999999996</v>
      </c>
      <c r="C265">
        <v>42.777087430000002</v>
      </c>
      <c r="D265">
        <v>-82.0373752</v>
      </c>
      <c r="E265">
        <v>202.773</v>
      </c>
    </row>
    <row r="266" spans="1:5" x14ac:dyDescent="0.35">
      <c r="A266">
        <v>265</v>
      </c>
      <c r="B266">
        <v>838.92100000000005</v>
      </c>
      <c r="C266">
        <v>42.77708698</v>
      </c>
      <c r="D266">
        <v>-82.037375220000001</v>
      </c>
      <c r="E266">
        <v>202.773</v>
      </c>
    </row>
    <row r="267" spans="1:5" x14ac:dyDescent="0.35">
      <c r="A267">
        <v>266</v>
      </c>
      <c r="B267">
        <v>839.03599999999994</v>
      </c>
      <c r="C267">
        <v>42.77708595</v>
      </c>
      <c r="D267">
        <v>-82.037375249999997</v>
      </c>
      <c r="E267">
        <v>202.77199999999999</v>
      </c>
    </row>
    <row r="268" spans="1:5" x14ac:dyDescent="0.35">
      <c r="A268">
        <v>267</v>
      </c>
      <c r="B268">
        <v>839.59500000000003</v>
      </c>
      <c r="C268">
        <v>42.777080890000001</v>
      </c>
      <c r="D268">
        <v>-82.037375400000002</v>
      </c>
      <c r="E268">
        <v>202.76900000000001</v>
      </c>
    </row>
    <row r="269" spans="1:5" x14ac:dyDescent="0.35">
      <c r="A269">
        <v>268</v>
      </c>
      <c r="B269">
        <v>839.947</v>
      </c>
      <c r="C269">
        <v>42.77707771</v>
      </c>
      <c r="D269">
        <v>-82.037375499999996</v>
      </c>
      <c r="E269">
        <v>202.767</v>
      </c>
    </row>
    <row r="270" spans="1:5" x14ac:dyDescent="0.35">
      <c r="A270">
        <v>269</v>
      </c>
      <c r="B270">
        <v>840.02499999999998</v>
      </c>
      <c r="C270">
        <v>42.777077009999999</v>
      </c>
      <c r="D270">
        <v>-82.037375519999998</v>
      </c>
      <c r="E270">
        <v>202.767</v>
      </c>
    </row>
    <row r="271" spans="1:5" x14ac:dyDescent="0.35">
      <c r="A271">
        <v>270</v>
      </c>
      <c r="B271">
        <v>840.14</v>
      </c>
      <c r="C271">
        <v>42.777075969999999</v>
      </c>
      <c r="D271">
        <v>-82.037375549999993</v>
      </c>
      <c r="E271">
        <v>202.767</v>
      </c>
    </row>
    <row r="272" spans="1:5" x14ac:dyDescent="0.35">
      <c r="A272">
        <v>271</v>
      </c>
      <c r="B272">
        <v>840.35299999999995</v>
      </c>
      <c r="C272">
        <v>42.777074040000002</v>
      </c>
      <c r="D272">
        <v>-82.037375609999998</v>
      </c>
      <c r="E272">
        <v>202.76499999999999</v>
      </c>
    </row>
    <row r="273" spans="1:5" x14ac:dyDescent="0.35">
      <c r="A273">
        <v>272</v>
      </c>
      <c r="B273">
        <v>840.35299999999995</v>
      </c>
      <c r="C273">
        <v>42.777074040000002</v>
      </c>
      <c r="D273">
        <v>-82.037375609999998</v>
      </c>
      <c r="E273">
        <v>202.76499999999999</v>
      </c>
    </row>
    <row r="274" spans="1:5" x14ac:dyDescent="0.35">
      <c r="A274">
        <v>273</v>
      </c>
      <c r="B274">
        <v>840.38400000000001</v>
      </c>
      <c r="C274">
        <v>42.77707376</v>
      </c>
      <c r="D274">
        <v>-82.037375620000006</v>
      </c>
      <c r="E274">
        <v>202.76499999999999</v>
      </c>
    </row>
    <row r="275" spans="1:5" x14ac:dyDescent="0.35">
      <c r="A275">
        <v>274</v>
      </c>
      <c r="B275">
        <v>840.577</v>
      </c>
      <c r="C275">
        <v>42.777072019999999</v>
      </c>
      <c r="D275">
        <v>-82.037375670000003</v>
      </c>
      <c r="E275">
        <v>202.76400000000001</v>
      </c>
    </row>
    <row r="276" spans="1:5" x14ac:dyDescent="0.35">
      <c r="A276">
        <v>275</v>
      </c>
      <c r="B276">
        <v>840.70799999999997</v>
      </c>
      <c r="C276">
        <v>42.77707083</v>
      </c>
      <c r="D276">
        <v>-82.037375710000006</v>
      </c>
      <c r="E276">
        <v>202.76400000000001</v>
      </c>
    </row>
    <row r="277" spans="1:5" x14ac:dyDescent="0.35">
      <c r="A277">
        <v>276</v>
      </c>
      <c r="B277">
        <v>841.10400000000004</v>
      </c>
      <c r="C277">
        <v>42.777067250000002</v>
      </c>
      <c r="D277">
        <v>-82.037375819999994</v>
      </c>
      <c r="E277">
        <v>202.762</v>
      </c>
    </row>
    <row r="278" spans="1:5" x14ac:dyDescent="0.35">
      <c r="A278">
        <v>277</v>
      </c>
      <c r="B278">
        <v>841.2</v>
      </c>
      <c r="C278">
        <v>42.777066380000001</v>
      </c>
      <c r="D278">
        <v>-82.037375839999996</v>
      </c>
      <c r="E278">
        <v>202.761</v>
      </c>
    </row>
    <row r="279" spans="1:5" x14ac:dyDescent="0.35">
      <c r="A279">
        <v>278</v>
      </c>
      <c r="B279">
        <v>858.02499999999998</v>
      </c>
      <c r="C279">
        <v>42.776914359999999</v>
      </c>
      <c r="D279">
        <v>-82.037381400000001</v>
      </c>
      <c r="E279">
        <v>202.67699999999999</v>
      </c>
    </row>
    <row r="280" spans="1:5" x14ac:dyDescent="0.35">
      <c r="A280">
        <v>279</v>
      </c>
      <c r="B280">
        <v>859.3</v>
      </c>
      <c r="C280">
        <v>42.776902839999998</v>
      </c>
      <c r="D280">
        <v>-82.037381879999998</v>
      </c>
      <c r="E280">
        <v>202.67099999999999</v>
      </c>
    </row>
    <row r="281" spans="1:5" x14ac:dyDescent="0.35">
      <c r="A281">
        <v>280</v>
      </c>
      <c r="B281">
        <v>877.4</v>
      </c>
      <c r="C281">
        <v>42.776739290000002</v>
      </c>
      <c r="D281">
        <v>-82.037387929999994</v>
      </c>
      <c r="E281">
        <v>202.55</v>
      </c>
    </row>
    <row r="282" spans="1:5" x14ac:dyDescent="0.35">
      <c r="A282">
        <v>281</v>
      </c>
      <c r="B282">
        <v>895.4</v>
      </c>
      <c r="C282">
        <v>42.776576660000003</v>
      </c>
      <c r="D282">
        <v>-82.037394500000005</v>
      </c>
      <c r="E282">
        <v>202.559</v>
      </c>
    </row>
    <row r="283" spans="1:5" x14ac:dyDescent="0.35">
      <c r="A283">
        <v>282</v>
      </c>
      <c r="B283">
        <v>898.04399999999998</v>
      </c>
      <c r="C283">
        <v>42.776552780000003</v>
      </c>
      <c r="D283">
        <v>-82.037395590000003</v>
      </c>
      <c r="E283">
        <v>202.535</v>
      </c>
    </row>
    <row r="284" spans="1:5" x14ac:dyDescent="0.35">
      <c r="A284">
        <v>283</v>
      </c>
      <c r="B284">
        <v>903.57600000000002</v>
      </c>
      <c r="C284">
        <v>42.776502790000002</v>
      </c>
      <c r="D284">
        <v>-82.037397720000001</v>
      </c>
      <c r="E284">
        <v>202.52099999999999</v>
      </c>
    </row>
    <row r="285" spans="1:5" x14ac:dyDescent="0.35">
      <c r="A285">
        <v>284</v>
      </c>
      <c r="B285">
        <v>913.6</v>
      </c>
      <c r="C285">
        <v>42.776412229999998</v>
      </c>
      <c r="D285">
        <v>-82.037401529999997</v>
      </c>
      <c r="E285">
        <v>202.55500000000001</v>
      </c>
    </row>
    <row r="286" spans="1:5" x14ac:dyDescent="0.35">
      <c r="A286">
        <v>285</v>
      </c>
      <c r="B286">
        <v>914.47400000000005</v>
      </c>
      <c r="C286">
        <v>42.776404339999999</v>
      </c>
      <c r="D286">
        <v>-82.037401849999995</v>
      </c>
      <c r="E286">
        <v>202.54300000000001</v>
      </c>
    </row>
    <row r="287" spans="1:5" x14ac:dyDescent="0.35">
      <c r="A287">
        <v>286</v>
      </c>
      <c r="B287">
        <v>928.91200000000003</v>
      </c>
      <c r="C287">
        <v>42.7762739</v>
      </c>
      <c r="D287">
        <v>-82.037407389999998</v>
      </c>
      <c r="E287">
        <v>202.364</v>
      </c>
    </row>
    <row r="288" spans="1:5" x14ac:dyDescent="0.35">
      <c r="A288">
        <v>287</v>
      </c>
      <c r="B288">
        <v>931.7</v>
      </c>
      <c r="C288">
        <v>42.776248709999997</v>
      </c>
      <c r="D288">
        <v>-82.037408429999999</v>
      </c>
      <c r="E288">
        <v>202.37</v>
      </c>
    </row>
    <row r="289" spans="1:5" x14ac:dyDescent="0.35">
      <c r="A289">
        <v>288</v>
      </c>
      <c r="B289">
        <v>933.971</v>
      </c>
      <c r="C289">
        <v>42.776228199999998</v>
      </c>
      <c r="D289">
        <v>-82.037409269999998</v>
      </c>
      <c r="E289">
        <v>202.381</v>
      </c>
    </row>
    <row r="290" spans="1:5" x14ac:dyDescent="0.35">
      <c r="A290">
        <v>289</v>
      </c>
      <c r="B290">
        <v>935.36</v>
      </c>
      <c r="C290">
        <v>42.776215649999997</v>
      </c>
      <c r="D290">
        <v>-82.037409749999995</v>
      </c>
      <c r="E290">
        <v>202.38200000000001</v>
      </c>
    </row>
    <row r="291" spans="1:5" x14ac:dyDescent="0.35">
      <c r="A291">
        <v>290</v>
      </c>
      <c r="B291">
        <v>936.77200000000005</v>
      </c>
      <c r="C291">
        <v>42.77620289</v>
      </c>
      <c r="D291">
        <v>-82.037410210000004</v>
      </c>
      <c r="E291">
        <v>202.375</v>
      </c>
    </row>
    <row r="292" spans="1:5" x14ac:dyDescent="0.35">
      <c r="A292">
        <v>291</v>
      </c>
      <c r="B292">
        <v>949.7</v>
      </c>
      <c r="C292">
        <v>42.776086069999998</v>
      </c>
      <c r="D292">
        <v>-82.03741445</v>
      </c>
      <c r="E292">
        <v>202.35400000000001</v>
      </c>
    </row>
    <row r="293" spans="1:5" x14ac:dyDescent="0.35">
      <c r="A293">
        <v>292</v>
      </c>
      <c r="B293">
        <v>949.96699999999998</v>
      </c>
      <c r="C293">
        <v>42.776083659999998</v>
      </c>
      <c r="D293">
        <v>-82.03741454</v>
      </c>
      <c r="E293">
        <v>202.35300000000001</v>
      </c>
    </row>
    <row r="294" spans="1:5" x14ac:dyDescent="0.35">
      <c r="A294">
        <v>293</v>
      </c>
      <c r="B294">
        <v>967.9</v>
      </c>
      <c r="C294">
        <v>42.775921619999998</v>
      </c>
      <c r="D294">
        <v>-82.037420539999999</v>
      </c>
      <c r="E294">
        <v>202.28299999999999</v>
      </c>
    </row>
    <row r="295" spans="1:5" x14ac:dyDescent="0.35">
      <c r="A295">
        <v>294</v>
      </c>
      <c r="B295">
        <v>968.00400000000002</v>
      </c>
      <c r="C295">
        <v>42.775920679999999</v>
      </c>
      <c r="D295">
        <v>-82.037420569999995</v>
      </c>
      <c r="E295">
        <v>202.28299999999999</v>
      </c>
    </row>
    <row r="296" spans="1:5" x14ac:dyDescent="0.35">
      <c r="A296">
        <v>295</v>
      </c>
      <c r="B296">
        <v>968.14599999999996</v>
      </c>
      <c r="C296">
        <v>42.775919389999999</v>
      </c>
      <c r="D296">
        <v>-82.037420609999998</v>
      </c>
      <c r="E296">
        <v>202.28200000000001</v>
      </c>
    </row>
    <row r="297" spans="1:5" x14ac:dyDescent="0.35">
      <c r="A297">
        <v>296</v>
      </c>
      <c r="B297">
        <v>968.14599999999996</v>
      </c>
      <c r="C297">
        <v>42.775919389999999</v>
      </c>
      <c r="D297">
        <v>-82.037420609999998</v>
      </c>
      <c r="E297">
        <v>202.28200000000001</v>
      </c>
    </row>
    <row r="298" spans="1:5" x14ac:dyDescent="0.35">
      <c r="A298">
        <v>297</v>
      </c>
      <c r="B298">
        <v>968.173</v>
      </c>
      <c r="C298">
        <v>42.77591915</v>
      </c>
      <c r="D298">
        <v>-82.037420620000006</v>
      </c>
      <c r="E298">
        <v>202.28200000000001</v>
      </c>
    </row>
    <row r="299" spans="1:5" x14ac:dyDescent="0.35">
      <c r="A299">
        <v>298</v>
      </c>
      <c r="B299">
        <v>968.375</v>
      </c>
      <c r="C299">
        <v>42.775917329999999</v>
      </c>
      <c r="D299">
        <v>-82.037420679999997</v>
      </c>
      <c r="E299">
        <v>202.28200000000001</v>
      </c>
    </row>
    <row r="300" spans="1:5" x14ac:dyDescent="0.35">
      <c r="A300">
        <v>299</v>
      </c>
      <c r="B300">
        <v>968.70600000000002</v>
      </c>
      <c r="C300">
        <v>42.77591434</v>
      </c>
      <c r="D300">
        <v>-82.037420780000005</v>
      </c>
      <c r="E300">
        <v>202.28100000000001</v>
      </c>
    </row>
    <row r="301" spans="1:5" x14ac:dyDescent="0.35">
      <c r="A301">
        <v>300</v>
      </c>
      <c r="B301">
        <v>968.86400000000003</v>
      </c>
      <c r="C301">
        <v>42.775912910000002</v>
      </c>
      <c r="D301">
        <v>-82.037420830000002</v>
      </c>
      <c r="E301">
        <v>202.28</v>
      </c>
    </row>
    <row r="302" spans="1:5" x14ac:dyDescent="0.35">
      <c r="A302">
        <v>301</v>
      </c>
      <c r="B302">
        <v>970.97400000000005</v>
      </c>
      <c r="C302">
        <v>42.775893840000002</v>
      </c>
      <c r="D302">
        <v>-82.037421449999997</v>
      </c>
      <c r="E302">
        <v>202.27199999999999</v>
      </c>
    </row>
    <row r="303" spans="1:5" x14ac:dyDescent="0.35">
      <c r="A303">
        <v>302</v>
      </c>
      <c r="B303">
        <v>971.26700000000005</v>
      </c>
      <c r="C303">
        <v>42.775891190000003</v>
      </c>
      <c r="D303">
        <v>-82.037421539999997</v>
      </c>
      <c r="E303">
        <v>202.27099999999999</v>
      </c>
    </row>
    <row r="304" spans="1:5" x14ac:dyDescent="0.35">
      <c r="A304">
        <v>303</v>
      </c>
      <c r="B304">
        <v>971.36199999999997</v>
      </c>
      <c r="C304">
        <v>42.775890330000003</v>
      </c>
      <c r="D304">
        <v>-82.037421570000006</v>
      </c>
      <c r="E304">
        <v>202.27</v>
      </c>
    </row>
    <row r="305" spans="1:5" x14ac:dyDescent="0.35">
      <c r="A305">
        <v>304</v>
      </c>
      <c r="B305">
        <v>972.529</v>
      </c>
      <c r="C305">
        <v>42.775879789999998</v>
      </c>
      <c r="D305">
        <v>-82.037421910000006</v>
      </c>
      <c r="E305">
        <v>202.26499999999999</v>
      </c>
    </row>
    <row r="306" spans="1:5" x14ac:dyDescent="0.35">
      <c r="A306">
        <v>305</v>
      </c>
      <c r="B306">
        <v>972.67600000000004</v>
      </c>
      <c r="C306">
        <v>42.775878470000002</v>
      </c>
      <c r="D306">
        <v>-82.037421960000003</v>
      </c>
      <c r="E306">
        <v>202.26499999999999</v>
      </c>
    </row>
    <row r="307" spans="1:5" x14ac:dyDescent="0.35">
      <c r="A307">
        <v>306</v>
      </c>
      <c r="B307">
        <v>972.95</v>
      </c>
      <c r="C307">
        <v>42.775875980000002</v>
      </c>
      <c r="D307">
        <v>-82.037422039999996</v>
      </c>
      <c r="E307">
        <v>202.26400000000001</v>
      </c>
    </row>
    <row r="308" spans="1:5" x14ac:dyDescent="0.35">
      <c r="A308">
        <v>307</v>
      </c>
      <c r="B308">
        <v>973.02300000000002</v>
      </c>
      <c r="C308">
        <v>42.775875329999998</v>
      </c>
      <c r="D308">
        <v>-82.037422059999997</v>
      </c>
      <c r="E308">
        <v>202.26300000000001</v>
      </c>
    </row>
    <row r="309" spans="1:5" x14ac:dyDescent="0.35">
      <c r="A309">
        <v>308</v>
      </c>
      <c r="B309">
        <v>973.08799999999997</v>
      </c>
      <c r="C309">
        <v>42.775874739999999</v>
      </c>
      <c r="D309">
        <v>-82.037422079999999</v>
      </c>
      <c r="E309">
        <v>202.26300000000001</v>
      </c>
    </row>
    <row r="310" spans="1:5" x14ac:dyDescent="0.35">
      <c r="A310">
        <v>309</v>
      </c>
      <c r="B310">
        <v>973.14599999999996</v>
      </c>
      <c r="C310">
        <v>42.775874219999999</v>
      </c>
      <c r="D310">
        <v>-82.037422090000007</v>
      </c>
      <c r="E310">
        <v>202.26300000000001</v>
      </c>
    </row>
    <row r="311" spans="1:5" x14ac:dyDescent="0.35">
      <c r="A311">
        <v>310</v>
      </c>
      <c r="B311">
        <v>973.38599999999997</v>
      </c>
      <c r="C311">
        <v>42.775872049999997</v>
      </c>
      <c r="D311">
        <v>-82.037422169999999</v>
      </c>
      <c r="E311">
        <v>202.262</v>
      </c>
    </row>
    <row r="312" spans="1:5" x14ac:dyDescent="0.35">
      <c r="A312">
        <v>311</v>
      </c>
      <c r="B312">
        <v>973.38599999999997</v>
      </c>
      <c r="C312">
        <v>42.775872049999997</v>
      </c>
      <c r="D312">
        <v>-82.037422169999999</v>
      </c>
      <c r="E312">
        <v>202.262</v>
      </c>
    </row>
    <row r="313" spans="1:5" x14ac:dyDescent="0.35">
      <c r="A313">
        <v>312</v>
      </c>
      <c r="B313">
        <v>973.42399999999998</v>
      </c>
      <c r="C313">
        <v>42.775871700000003</v>
      </c>
      <c r="D313">
        <v>-82.037422179999993</v>
      </c>
      <c r="E313">
        <v>202.262</v>
      </c>
    </row>
    <row r="314" spans="1:5" x14ac:dyDescent="0.35">
      <c r="A314">
        <v>313</v>
      </c>
      <c r="B314">
        <v>973.51700000000005</v>
      </c>
      <c r="C314">
        <v>42.775870859999998</v>
      </c>
      <c r="D314">
        <v>-82.037422199999995</v>
      </c>
      <c r="E314">
        <v>202.261</v>
      </c>
    </row>
    <row r="315" spans="1:5" x14ac:dyDescent="0.35">
      <c r="A315">
        <v>314</v>
      </c>
      <c r="B315">
        <v>974.98599999999999</v>
      </c>
      <c r="C315">
        <v>42.775857590000001</v>
      </c>
      <c r="D315">
        <v>-82.037422649999996</v>
      </c>
      <c r="E315">
        <v>202.256</v>
      </c>
    </row>
    <row r="316" spans="1:5" x14ac:dyDescent="0.35">
      <c r="A316">
        <v>315</v>
      </c>
      <c r="B316">
        <v>975.03</v>
      </c>
      <c r="C316">
        <v>42.775857190000004</v>
      </c>
      <c r="D316">
        <v>-82.037422660000004</v>
      </c>
      <c r="E316">
        <v>202.256</v>
      </c>
    </row>
    <row r="317" spans="1:5" x14ac:dyDescent="0.35">
      <c r="A317">
        <v>316</v>
      </c>
      <c r="B317">
        <v>975.12800000000004</v>
      </c>
      <c r="C317">
        <v>42.775856310000002</v>
      </c>
      <c r="D317">
        <v>-82.03742269</v>
      </c>
      <c r="E317">
        <v>202.256</v>
      </c>
    </row>
    <row r="318" spans="1:5" x14ac:dyDescent="0.35">
      <c r="A318">
        <v>317</v>
      </c>
      <c r="B318">
        <v>975.19100000000003</v>
      </c>
      <c r="C318">
        <v>42.775855730000004</v>
      </c>
      <c r="D318">
        <v>-82.037422710000001</v>
      </c>
      <c r="E318">
        <v>202.256</v>
      </c>
    </row>
    <row r="319" spans="1:5" x14ac:dyDescent="0.35">
      <c r="A319">
        <v>318</v>
      </c>
      <c r="B319">
        <v>975.51800000000003</v>
      </c>
      <c r="C319">
        <v>42.775852780000001</v>
      </c>
      <c r="D319">
        <v>-82.037422809999995</v>
      </c>
      <c r="E319">
        <v>202.255</v>
      </c>
    </row>
    <row r="320" spans="1:5" x14ac:dyDescent="0.35">
      <c r="A320">
        <v>319</v>
      </c>
      <c r="B320">
        <v>975.678</v>
      </c>
      <c r="C320">
        <v>42.775851330000002</v>
      </c>
      <c r="D320">
        <v>-82.037422860000007</v>
      </c>
      <c r="E320">
        <v>202.25399999999999</v>
      </c>
    </row>
    <row r="321" spans="1:5" x14ac:dyDescent="0.35">
      <c r="A321">
        <v>320</v>
      </c>
      <c r="B321">
        <v>975.82100000000003</v>
      </c>
      <c r="C321">
        <v>42.775850040000002</v>
      </c>
      <c r="D321">
        <v>-82.037422899999996</v>
      </c>
      <c r="E321">
        <v>202.25399999999999</v>
      </c>
    </row>
    <row r="322" spans="1:5" x14ac:dyDescent="0.35">
      <c r="A322">
        <v>321</v>
      </c>
      <c r="B322">
        <v>975.87400000000002</v>
      </c>
      <c r="C322">
        <v>42.775849559999997</v>
      </c>
      <c r="D322">
        <v>-82.037422919999997</v>
      </c>
      <c r="E322">
        <v>202.25399999999999</v>
      </c>
    </row>
    <row r="323" spans="1:5" x14ac:dyDescent="0.35">
      <c r="A323">
        <v>322</v>
      </c>
      <c r="B323">
        <v>976.61099999999999</v>
      </c>
      <c r="C323">
        <v>42.775842910000001</v>
      </c>
      <c r="D323">
        <v>-82.037423149999995</v>
      </c>
      <c r="E323">
        <v>202.25200000000001</v>
      </c>
    </row>
    <row r="324" spans="1:5" x14ac:dyDescent="0.35">
      <c r="A324">
        <v>323</v>
      </c>
      <c r="B324">
        <v>977.45299999999997</v>
      </c>
      <c r="C324">
        <v>42.775835299999997</v>
      </c>
      <c r="D324">
        <v>-82.037423419999996</v>
      </c>
      <c r="E324">
        <v>202.251</v>
      </c>
    </row>
    <row r="325" spans="1:5" x14ac:dyDescent="0.35">
      <c r="A325">
        <v>324</v>
      </c>
      <c r="B325">
        <v>977.45299999999997</v>
      </c>
      <c r="C325">
        <v>42.775835299999997</v>
      </c>
      <c r="D325">
        <v>-82.037423419999996</v>
      </c>
      <c r="E325">
        <v>202.251</v>
      </c>
    </row>
    <row r="326" spans="1:5" x14ac:dyDescent="0.35">
      <c r="A326">
        <v>325</v>
      </c>
      <c r="B326">
        <v>977.49199999999996</v>
      </c>
      <c r="C326">
        <v>42.775834940000003</v>
      </c>
      <c r="D326">
        <v>-82.037423430000004</v>
      </c>
      <c r="E326">
        <v>202.251</v>
      </c>
    </row>
    <row r="327" spans="1:5" x14ac:dyDescent="0.35">
      <c r="A327">
        <v>326</v>
      </c>
      <c r="B327">
        <v>977.53099999999995</v>
      </c>
      <c r="C327">
        <v>42.775834590000002</v>
      </c>
      <c r="D327">
        <v>-82.037423439999998</v>
      </c>
      <c r="E327">
        <v>202.251</v>
      </c>
    </row>
    <row r="328" spans="1:5" x14ac:dyDescent="0.35">
      <c r="A328">
        <v>327</v>
      </c>
      <c r="B328">
        <v>977.88599999999997</v>
      </c>
      <c r="C328">
        <v>42.77583138</v>
      </c>
      <c r="D328">
        <v>-82.037423559999993</v>
      </c>
      <c r="E328">
        <v>202.25</v>
      </c>
    </row>
    <row r="329" spans="1:5" x14ac:dyDescent="0.35">
      <c r="A329">
        <v>328</v>
      </c>
      <c r="B329">
        <v>978.04700000000003</v>
      </c>
      <c r="C329">
        <v>42.77582993</v>
      </c>
      <c r="D329">
        <v>-82.037423610000005</v>
      </c>
      <c r="E329">
        <v>202.25</v>
      </c>
    </row>
    <row r="330" spans="1:5" x14ac:dyDescent="0.35">
      <c r="A330">
        <v>329</v>
      </c>
      <c r="B330">
        <v>978.23400000000004</v>
      </c>
      <c r="C330">
        <v>42.775828240000003</v>
      </c>
      <c r="D330">
        <v>-82.037423669999995</v>
      </c>
      <c r="E330">
        <v>202.25</v>
      </c>
    </row>
    <row r="331" spans="1:5" x14ac:dyDescent="0.35">
      <c r="A331">
        <v>330</v>
      </c>
      <c r="B331">
        <v>978.23400000000004</v>
      </c>
      <c r="C331">
        <v>42.775828240000003</v>
      </c>
      <c r="D331">
        <v>-82.037423669999995</v>
      </c>
      <c r="E331">
        <v>202.25</v>
      </c>
    </row>
    <row r="332" spans="1:5" x14ac:dyDescent="0.35">
      <c r="A332">
        <v>331</v>
      </c>
      <c r="B332">
        <v>978.26300000000003</v>
      </c>
      <c r="C332">
        <v>42.775827980000003</v>
      </c>
      <c r="D332">
        <v>-82.037423680000003</v>
      </c>
      <c r="E332">
        <v>202.25</v>
      </c>
    </row>
    <row r="333" spans="1:5" x14ac:dyDescent="0.35">
      <c r="A333">
        <v>332</v>
      </c>
      <c r="B333">
        <v>978.28700000000003</v>
      </c>
      <c r="C333">
        <v>42.775827759999999</v>
      </c>
      <c r="D333">
        <v>-82.037423680000003</v>
      </c>
      <c r="E333">
        <v>202.25</v>
      </c>
    </row>
    <row r="334" spans="1:5" x14ac:dyDescent="0.35">
      <c r="A334">
        <v>333</v>
      </c>
      <c r="B334">
        <v>978.32399999999996</v>
      </c>
      <c r="C334">
        <v>42.77582743</v>
      </c>
      <c r="D334">
        <v>-82.037423700000005</v>
      </c>
      <c r="E334">
        <v>202.25</v>
      </c>
    </row>
    <row r="335" spans="1:5" x14ac:dyDescent="0.35">
      <c r="A335">
        <v>334</v>
      </c>
      <c r="B335">
        <v>978.524</v>
      </c>
      <c r="C335">
        <v>42.775825619999999</v>
      </c>
      <c r="D335">
        <v>-82.037423759999996</v>
      </c>
      <c r="E335">
        <v>202.25</v>
      </c>
    </row>
    <row r="336" spans="1:5" x14ac:dyDescent="0.35">
      <c r="A336">
        <v>335</v>
      </c>
      <c r="B336">
        <v>979.34299999999996</v>
      </c>
      <c r="C336">
        <v>42.775818219999998</v>
      </c>
      <c r="D336">
        <v>-82.037424020000003</v>
      </c>
      <c r="E336">
        <v>202.25</v>
      </c>
    </row>
    <row r="337" spans="1:5" x14ac:dyDescent="0.35">
      <c r="A337">
        <v>336</v>
      </c>
      <c r="B337">
        <v>979.95600000000002</v>
      </c>
      <c r="C337">
        <v>42.775812670000001</v>
      </c>
      <c r="D337">
        <v>-82.037424220000005</v>
      </c>
      <c r="E337">
        <v>202.25</v>
      </c>
    </row>
    <row r="338" spans="1:5" x14ac:dyDescent="0.35">
      <c r="A338">
        <v>337</v>
      </c>
      <c r="B338">
        <v>979.95600000000002</v>
      </c>
      <c r="C338">
        <v>42.775812670000001</v>
      </c>
      <c r="D338">
        <v>-82.037424220000005</v>
      </c>
      <c r="E338">
        <v>202.25</v>
      </c>
    </row>
    <row r="339" spans="1:5" x14ac:dyDescent="0.35">
      <c r="A339">
        <v>338</v>
      </c>
      <c r="B339">
        <v>979.98</v>
      </c>
      <c r="C339">
        <v>42.775812459999997</v>
      </c>
      <c r="D339">
        <v>-82.037424229999999</v>
      </c>
      <c r="E339">
        <v>202.25</v>
      </c>
    </row>
    <row r="340" spans="1:5" x14ac:dyDescent="0.35">
      <c r="A340">
        <v>339</v>
      </c>
      <c r="B340">
        <v>980.69299999999998</v>
      </c>
      <c r="C340">
        <v>42.775806019999997</v>
      </c>
      <c r="D340">
        <v>-82.037424450000003</v>
      </c>
      <c r="E340">
        <v>202.249</v>
      </c>
    </row>
    <row r="341" spans="1:5" x14ac:dyDescent="0.35">
      <c r="A341">
        <v>340</v>
      </c>
      <c r="B341">
        <v>980.69299999999998</v>
      </c>
      <c r="C341">
        <v>42.775806019999997</v>
      </c>
      <c r="D341">
        <v>-82.037424450000003</v>
      </c>
      <c r="E341">
        <v>202.249</v>
      </c>
    </row>
    <row r="342" spans="1:5" x14ac:dyDescent="0.35">
      <c r="A342">
        <v>341</v>
      </c>
      <c r="B342">
        <v>980.71199999999999</v>
      </c>
      <c r="C342">
        <v>42.775805849999998</v>
      </c>
      <c r="D342">
        <v>-82.037424459999997</v>
      </c>
      <c r="E342">
        <v>202.249</v>
      </c>
    </row>
    <row r="343" spans="1:5" x14ac:dyDescent="0.35">
      <c r="A343">
        <v>342</v>
      </c>
      <c r="B343">
        <v>980.83199999999999</v>
      </c>
      <c r="C343">
        <v>42.77580476</v>
      </c>
      <c r="D343">
        <v>-82.037424490000006</v>
      </c>
      <c r="E343">
        <v>202.249</v>
      </c>
    </row>
    <row r="344" spans="1:5" x14ac:dyDescent="0.35">
      <c r="A344">
        <v>343</v>
      </c>
      <c r="B344">
        <v>982.23500000000001</v>
      </c>
      <c r="C344">
        <v>42.775792080000002</v>
      </c>
      <c r="D344">
        <v>-82.037424939999994</v>
      </c>
      <c r="E344">
        <v>202.249</v>
      </c>
    </row>
    <row r="345" spans="1:5" x14ac:dyDescent="0.35">
      <c r="A345">
        <v>344</v>
      </c>
      <c r="B345">
        <v>982.33</v>
      </c>
      <c r="C345">
        <v>42.775791230000003</v>
      </c>
      <c r="D345">
        <v>-82.037424970000004</v>
      </c>
      <c r="E345">
        <v>202.249</v>
      </c>
    </row>
    <row r="346" spans="1:5" x14ac:dyDescent="0.35">
      <c r="A346">
        <v>345</v>
      </c>
      <c r="B346">
        <v>982.33</v>
      </c>
      <c r="C346">
        <v>42.775791230000003</v>
      </c>
      <c r="D346">
        <v>-82.037424970000004</v>
      </c>
      <c r="E346">
        <v>202.249</v>
      </c>
    </row>
    <row r="347" spans="1:5" x14ac:dyDescent="0.35">
      <c r="A347">
        <v>346</v>
      </c>
      <c r="B347">
        <v>982.35400000000004</v>
      </c>
      <c r="C347">
        <v>42.775791009999999</v>
      </c>
      <c r="D347">
        <v>-82.037424979999997</v>
      </c>
      <c r="E347">
        <v>202.249</v>
      </c>
    </row>
    <row r="348" spans="1:5" x14ac:dyDescent="0.35">
      <c r="A348">
        <v>347</v>
      </c>
      <c r="B348">
        <v>982.37400000000002</v>
      </c>
      <c r="C348">
        <v>42.775790829999998</v>
      </c>
      <c r="D348">
        <v>-82.037424979999997</v>
      </c>
      <c r="E348">
        <v>202.249</v>
      </c>
    </row>
    <row r="349" spans="1:5" x14ac:dyDescent="0.35">
      <c r="A349">
        <v>348</v>
      </c>
      <c r="B349">
        <v>982.404</v>
      </c>
      <c r="C349">
        <v>42.775790550000004</v>
      </c>
      <c r="D349">
        <v>-82.037424990000005</v>
      </c>
      <c r="E349">
        <v>202.249</v>
      </c>
    </row>
    <row r="350" spans="1:5" x14ac:dyDescent="0.35">
      <c r="A350">
        <v>349</v>
      </c>
      <c r="B350">
        <v>982.42899999999997</v>
      </c>
      <c r="C350">
        <v>42.77579034</v>
      </c>
      <c r="D350">
        <v>-82.037424999999999</v>
      </c>
      <c r="E350">
        <v>202.249</v>
      </c>
    </row>
    <row r="351" spans="1:5" x14ac:dyDescent="0.35">
      <c r="A351">
        <v>350</v>
      </c>
      <c r="B351">
        <v>982.44799999999998</v>
      </c>
      <c r="C351">
        <v>42.77579016</v>
      </c>
      <c r="D351">
        <v>-82.037425010000007</v>
      </c>
      <c r="E351">
        <v>202.249</v>
      </c>
    </row>
    <row r="352" spans="1:5" x14ac:dyDescent="0.35">
      <c r="A352">
        <v>351</v>
      </c>
      <c r="B352">
        <v>982.48199999999997</v>
      </c>
      <c r="C352">
        <v>42.775789850000002</v>
      </c>
      <c r="D352">
        <v>-82.037425020000001</v>
      </c>
      <c r="E352">
        <v>202.25</v>
      </c>
    </row>
    <row r="353" spans="1:5" x14ac:dyDescent="0.35">
      <c r="A353">
        <v>352</v>
      </c>
      <c r="B353">
        <v>982.601</v>
      </c>
      <c r="C353">
        <v>42.775788769999998</v>
      </c>
      <c r="D353">
        <v>-82.037425049999996</v>
      </c>
      <c r="E353">
        <v>202.25</v>
      </c>
    </row>
    <row r="354" spans="1:5" x14ac:dyDescent="0.35">
      <c r="A354">
        <v>353</v>
      </c>
      <c r="B354">
        <v>982.71500000000003</v>
      </c>
      <c r="C354">
        <v>42.775787749999999</v>
      </c>
      <c r="D354">
        <v>-82.037425089999999</v>
      </c>
      <c r="E354">
        <v>202.25</v>
      </c>
    </row>
    <row r="355" spans="1:5" x14ac:dyDescent="0.35">
      <c r="A355">
        <v>354</v>
      </c>
      <c r="B355">
        <v>982.76800000000003</v>
      </c>
      <c r="C355">
        <v>42.775787260000001</v>
      </c>
      <c r="D355">
        <v>-82.037425110000001</v>
      </c>
      <c r="E355">
        <v>202.25</v>
      </c>
    </row>
    <row r="356" spans="1:5" x14ac:dyDescent="0.35">
      <c r="A356">
        <v>355</v>
      </c>
      <c r="B356">
        <v>982.76800000000003</v>
      </c>
      <c r="C356">
        <v>42.775787260000001</v>
      </c>
      <c r="D356">
        <v>-82.037425110000001</v>
      </c>
      <c r="E356">
        <v>202.25</v>
      </c>
    </row>
    <row r="357" spans="1:5" x14ac:dyDescent="0.35">
      <c r="A357">
        <v>356</v>
      </c>
      <c r="B357">
        <v>982.79899999999998</v>
      </c>
      <c r="C357">
        <v>42.775786979999999</v>
      </c>
      <c r="D357">
        <v>-82.037425119999995</v>
      </c>
      <c r="E357">
        <v>202.25</v>
      </c>
    </row>
    <row r="358" spans="1:5" x14ac:dyDescent="0.35">
      <c r="A358">
        <v>357</v>
      </c>
      <c r="B358">
        <v>982.81799999999998</v>
      </c>
      <c r="C358">
        <v>42.77578682</v>
      </c>
      <c r="D358">
        <v>-82.037425119999995</v>
      </c>
      <c r="E358">
        <v>202.25</v>
      </c>
    </row>
    <row r="359" spans="1:5" x14ac:dyDescent="0.35">
      <c r="A359">
        <v>358</v>
      </c>
      <c r="B359">
        <v>982.95299999999997</v>
      </c>
      <c r="C359">
        <v>42.775785599999999</v>
      </c>
      <c r="D359">
        <v>-82.037425170000006</v>
      </c>
      <c r="E359">
        <v>202.25</v>
      </c>
    </row>
    <row r="360" spans="1:5" x14ac:dyDescent="0.35">
      <c r="A360">
        <v>359</v>
      </c>
      <c r="B360">
        <v>983.23599999999999</v>
      </c>
      <c r="C360">
        <v>42.77578304</v>
      </c>
      <c r="D360">
        <v>-82.037425260000006</v>
      </c>
      <c r="E360">
        <v>202.25</v>
      </c>
    </row>
    <row r="361" spans="1:5" x14ac:dyDescent="0.35">
      <c r="A361">
        <v>360</v>
      </c>
      <c r="B361">
        <v>983.32399999999996</v>
      </c>
      <c r="C361">
        <v>42.775782249999999</v>
      </c>
      <c r="D361">
        <v>-82.037425279999994</v>
      </c>
      <c r="E361">
        <v>202.25</v>
      </c>
    </row>
    <row r="362" spans="1:5" x14ac:dyDescent="0.35">
      <c r="A362">
        <v>361</v>
      </c>
      <c r="B362">
        <v>983.32399999999996</v>
      </c>
      <c r="C362">
        <v>42.775782249999999</v>
      </c>
      <c r="D362">
        <v>-82.037425279999994</v>
      </c>
      <c r="E362">
        <v>202.25</v>
      </c>
    </row>
    <row r="363" spans="1:5" x14ac:dyDescent="0.35">
      <c r="A363">
        <v>362</v>
      </c>
      <c r="B363">
        <v>983.34</v>
      </c>
      <c r="C363">
        <v>42.775782100000001</v>
      </c>
      <c r="D363">
        <v>-82.037425290000002</v>
      </c>
      <c r="E363">
        <v>202.25</v>
      </c>
    </row>
    <row r="364" spans="1:5" x14ac:dyDescent="0.35">
      <c r="A364">
        <v>363</v>
      </c>
      <c r="B364">
        <v>984.48199999999997</v>
      </c>
      <c r="C364">
        <v>42.775771779999999</v>
      </c>
      <c r="D364">
        <v>-82.037425659999997</v>
      </c>
      <c r="E364">
        <v>202.25299999999999</v>
      </c>
    </row>
    <row r="365" spans="1:5" x14ac:dyDescent="0.35">
      <c r="A365">
        <v>364</v>
      </c>
      <c r="B365">
        <v>985</v>
      </c>
      <c r="C365">
        <v>42.775767100000003</v>
      </c>
      <c r="D365">
        <v>-82.037425819999996</v>
      </c>
      <c r="E365">
        <v>202.256</v>
      </c>
    </row>
    <row r="366" spans="1:5" x14ac:dyDescent="0.35">
      <c r="A366">
        <v>365</v>
      </c>
      <c r="B366">
        <v>1003.1</v>
      </c>
      <c r="C366">
        <v>42.77560356</v>
      </c>
      <c r="D366">
        <v>-82.037432140000007</v>
      </c>
      <c r="E366">
        <v>202.28899999999999</v>
      </c>
    </row>
    <row r="367" spans="1:5" x14ac:dyDescent="0.35">
      <c r="A367">
        <v>366</v>
      </c>
      <c r="B367">
        <v>1016.448</v>
      </c>
      <c r="C367">
        <v>42.775483000000001</v>
      </c>
      <c r="D367">
        <v>-82.037436999999997</v>
      </c>
      <c r="E367">
        <v>202.36</v>
      </c>
    </row>
    <row r="368" spans="1:5" x14ac:dyDescent="0.35">
      <c r="A368">
        <v>367</v>
      </c>
      <c r="B368">
        <v>1020.231</v>
      </c>
      <c r="C368">
        <v>42.775448779999998</v>
      </c>
      <c r="D368">
        <v>-82.037437710000006</v>
      </c>
      <c r="E368">
        <v>202.41399999999999</v>
      </c>
    </row>
    <row r="369" spans="1:5" x14ac:dyDescent="0.35">
      <c r="A369">
        <v>368</v>
      </c>
      <c r="B369">
        <v>1021.2</v>
      </c>
      <c r="C369">
        <v>42.775440009999997</v>
      </c>
      <c r="D369">
        <v>-82.037437870000005</v>
      </c>
      <c r="E369">
        <v>202.43899999999999</v>
      </c>
    </row>
    <row r="370" spans="1:5" x14ac:dyDescent="0.35">
      <c r="A370">
        <v>369</v>
      </c>
      <c r="B370">
        <v>1022.393</v>
      </c>
      <c r="C370">
        <v>42.775429209999999</v>
      </c>
      <c r="D370">
        <v>-82.037438050000006</v>
      </c>
      <c r="E370">
        <v>202.46199999999999</v>
      </c>
    </row>
    <row r="371" spans="1:5" x14ac:dyDescent="0.35">
      <c r="A371">
        <v>370</v>
      </c>
      <c r="B371">
        <v>1022.552</v>
      </c>
      <c r="C371">
        <v>42.775427839999999</v>
      </c>
      <c r="D371">
        <v>-82.037438039999998</v>
      </c>
      <c r="E371">
        <v>202.42500000000001</v>
      </c>
    </row>
    <row r="372" spans="1:5" x14ac:dyDescent="0.35">
      <c r="A372">
        <v>371</v>
      </c>
      <c r="B372">
        <v>1022.721</v>
      </c>
      <c r="C372">
        <v>42.775426500000002</v>
      </c>
      <c r="D372">
        <v>-82.037437999999995</v>
      </c>
      <c r="E372">
        <v>202.351</v>
      </c>
    </row>
    <row r="373" spans="1:5" x14ac:dyDescent="0.35">
      <c r="A373">
        <v>372</v>
      </c>
      <c r="B373">
        <v>1025.1679999999999</v>
      </c>
      <c r="C373">
        <v>42.775410280000003</v>
      </c>
      <c r="D373">
        <v>-82.037437249999996</v>
      </c>
      <c r="E373">
        <v>200.672</v>
      </c>
    </row>
    <row r="374" spans="1:5" x14ac:dyDescent="0.35">
      <c r="A374">
        <v>373</v>
      </c>
      <c r="B374">
        <v>1025.25</v>
      </c>
      <c r="C374">
        <v>42.775409600000003</v>
      </c>
      <c r="D374">
        <v>-82.037437260000004</v>
      </c>
      <c r="E374">
        <v>200.643</v>
      </c>
    </row>
    <row r="375" spans="1:5" x14ac:dyDescent="0.35">
      <c r="A375">
        <v>374</v>
      </c>
      <c r="B375">
        <v>1025.326</v>
      </c>
      <c r="C375">
        <v>42.77540896</v>
      </c>
      <c r="D375">
        <v>-82.03743729</v>
      </c>
      <c r="E375">
        <v>200.62299999999999</v>
      </c>
    </row>
    <row r="376" spans="1:5" x14ac:dyDescent="0.35">
      <c r="A376">
        <v>375</v>
      </c>
      <c r="B376">
        <v>1026.1289999999999</v>
      </c>
      <c r="C376">
        <v>42.775401700000003</v>
      </c>
      <c r="D376">
        <v>-82.037437499999996</v>
      </c>
      <c r="E376">
        <v>200.61799999999999</v>
      </c>
    </row>
    <row r="377" spans="1:5" x14ac:dyDescent="0.35">
      <c r="A377">
        <v>376</v>
      </c>
      <c r="B377">
        <v>1031.8119999999999</v>
      </c>
      <c r="C377">
        <v>42.775350230000001</v>
      </c>
      <c r="D377">
        <v>-82.037439070000005</v>
      </c>
      <c r="E377">
        <v>200.61</v>
      </c>
    </row>
    <row r="378" spans="1:5" x14ac:dyDescent="0.35">
      <c r="A378">
        <v>377</v>
      </c>
      <c r="B378">
        <v>1043.499</v>
      </c>
      <c r="C378">
        <v>42.775244379999997</v>
      </c>
      <c r="D378">
        <v>-82.037442049999996</v>
      </c>
      <c r="E378">
        <v>200.82300000000001</v>
      </c>
    </row>
    <row r="379" spans="1:5" x14ac:dyDescent="0.35">
      <c r="A379">
        <v>378</v>
      </c>
      <c r="B379">
        <v>1046.0139999999999</v>
      </c>
      <c r="C379">
        <v>42.775221620000003</v>
      </c>
      <c r="D379">
        <v>-82.037442760000005</v>
      </c>
      <c r="E379">
        <v>200.80500000000001</v>
      </c>
    </row>
    <row r="380" spans="1:5" x14ac:dyDescent="0.35">
      <c r="A380">
        <v>379</v>
      </c>
      <c r="B380">
        <v>1046.165</v>
      </c>
      <c r="C380">
        <v>42.775220330000003</v>
      </c>
      <c r="D380">
        <v>-82.037442859999999</v>
      </c>
      <c r="E380">
        <v>200.85300000000001</v>
      </c>
    </row>
    <row r="381" spans="1:5" x14ac:dyDescent="0.35">
      <c r="A381">
        <v>380</v>
      </c>
      <c r="B381">
        <v>1046.319</v>
      </c>
      <c r="C381">
        <v>42.775219110000002</v>
      </c>
      <c r="D381">
        <v>-82.037442940000005</v>
      </c>
      <c r="E381">
        <v>200.922</v>
      </c>
    </row>
    <row r="382" spans="1:5" x14ac:dyDescent="0.35">
      <c r="A382">
        <v>381</v>
      </c>
      <c r="B382">
        <v>1048.694</v>
      </c>
      <c r="C382">
        <v>42.775203449999999</v>
      </c>
      <c r="D382">
        <v>-82.037444160000007</v>
      </c>
      <c r="E382">
        <v>202.548</v>
      </c>
    </row>
    <row r="383" spans="1:5" x14ac:dyDescent="0.35">
      <c r="A383">
        <v>382</v>
      </c>
      <c r="B383">
        <v>1048.8610000000001</v>
      </c>
      <c r="C383">
        <v>42.775202180000001</v>
      </c>
      <c r="D383">
        <v>-82.037444249999993</v>
      </c>
      <c r="E383">
        <v>202.63200000000001</v>
      </c>
    </row>
    <row r="384" spans="1:5" x14ac:dyDescent="0.35">
      <c r="A384">
        <v>383</v>
      </c>
      <c r="B384">
        <v>1049.0160000000001</v>
      </c>
      <c r="C384">
        <v>42.775200810000001</v>
      </c>
      <c r="D384">
        <v>-82.03744433</v>
      </c>
      <c r="E384">
        <v>202.66200000000001</v>
      </c>
    </row>
    <row r="385" spans="1:5" x14ac:dyDescent="0.35">
      <c r="A385">
        <v>384</v>
      </c>
      <c r="B385">
        <v>1050.2</v>
      </c>
      <c r="C385">
        <v>42.775190100000003</v>
      </c>
      <c r="D385">
        <v>-82.037444829999998</v>
      </c>
      <c r="E385">
        <v>202.64500000000001</v>
      </c>
    </row>
    <row r="386" spans="1:5" x14ac:dyDescent="0.35">
      <c r="A386">
        <v>385</v>
      </c>
      <c r="B386">
        <v>1068.3</v>
      </c>
      <c r="C386">
        <v>42.775026199999999</v>
      </c>
      <c r="D386">
        <v>-82.037451709999999</v>
      </c>
      <c r="E386">
        <v>202.435</v>
      </c>
    </row>
    <row r="387" spans="1:5" x14ac:dyDescent="0.35">
      <c r="A387">
        <v>386</v>
      </c>
      <c r="B387">
        <v>1084.1489999999999</v>
      </c>
      <c r="C387">
        <v>42.774882640000001</v>
      </c>
      <c r="D387">
        <v>-82.037455519999995</v>
      </c>
      <c r="E387">
        <v>202.499</v>
      </c>
    </row>
    <row r="388" spans="1:5" x14ac:dyDescent="0.35">
      <c r="A388">
        <v>387</v>
      </c>
      <c r="B388">
        <v>1084.8</v>
      </c>
      <c r="C388">
        <v>42.774876740000003</v>
      </c>
      <c r="D388">
        <v>-82.037455679999994</v>
      </c>
      <c r="E388">
        <v>202.50200000000001</v>
      </c>
    </row>
    <row r="389" spans="1:5" x14ac:dyDescent="0.35">
      <c r="A389">
        <v>388</v>
      </c>
      <c r="B389">
        <v>1102.9000000000001</v>
      </c>
      <c r="C389">
        <v>42.774712780000002</v>
      </c>
      <c r="D389">
        <v>-82.037460240000001</v>
      </c>
      <c r="E389">
        <v>202.548</v>
      </c>
    </row>
    <row r="390" spans="1:5" x14ac:dyDescent="0.35">
      <c r="A390">
        <v>389</v>
      </c>
      <c r="B390">
        <v>1120.9000000000001</v>
      </c>
      <c r="C390">
        <v>42.774549720000003</v>
      </c>
      <c r="D390">
        <v>-82.037463079999995</v>
      </c>
      <c r="E390">
        <v>202.55799999999999</v>
      </c>
    </row>
    <row r="391" spans="1:5" x14ac:dyDescent="0.35">
      <c r="A391">
        <v>390</v>
      </c>
      <c r="B391">
        <v>1138.9000000000001</v>
      </c>
      <c r="C391">
        <v>42.774386669999998</v>
      </c>
      <c r="D391">
        <v>-82.037467800000002</v>
      </c>
      <c r="E391">
        <v>202.59800000000001</v>
      </c>
    </row>
    <row r="392" spans="1:5" x14ac:dyDescent="0.35">
      <c r="A392">
        <v>391</v>
      </c>
      <c r="B392">
        <v>1153.174</v>
      </c>
      <c r="C392">
        <v>42.774257390000002</v>
      </c>
      <c r="D392">
        <v>-82.037471929999995</v>
      </c>
      <c r="E392">
        <v>202.63</v>
      </c>
    </row>
    <row r="393" spans="1:5" x14ac:dyDescent="0.35">
      <c r="A393">
        <v>392</v>
      </c>
      <c r="B393">
        <v>1156.9000000000001</v>
      </c>
      <c r="C393">
        <v>42.774223630000002</v>
      </c>
      <c r="D393">
        <v>-82.037473050000003</v>
      </c>
      <c r="E393">
        <v>202.63</v>
      </c>
    </row>
    <row r="394" spans="1:5" x14ac:dyDescent="0.35">
      <c r="A394">
        <v>393</v>
      </c>
      <c r="B394">
        <v>1165.9760000000001</v>
      </c>
      <c r="C394">
        <v>42.774141440000001</v>
      </c>
      <c r="D394">
        <v>-82.037476069999997</v>
      </c>
      <c r="E394">
        <v>202.62100000000001</v>
      </c>
    </row>
    <row r="395" spans="1:5" x14ac:dyDescent="0.35">
      <c r="A395">
        <v>394</v>
      </c>
      <c r="B395">
        <v>1172.501</v>
      </c>
      <c r="C395">
        <v>42.77408234</v>
      </c>
      <c r="D395">
        <v>-82.037478120000003</v>
      </c>
      <c r="E395">
        <v>202.63800000000001</v>
      </c>
    </row>
    <row r="396" spans="1:5" x14ac:dyDescent="0.35">
      <c r="A396">
        <v>395</v>
      </c>
      <c r="B396">
        <v>1175</v>
      </c>
      <c r="C396">
        <v>42.774059700000002</v>
      </c>
      <c r="D396">
        <v>-82.037478840000006</v>
      </c>
      <c r="E396">
        <v>202.655</v>
      </c>
    </row>
    <row r="397" spans="1:5" x14ac:dyDescent="0.35">
      <c r="A397">
        <v>396</v>
      </c>
      <c r="B397">
        <v>1193</v>
      </c>
      <c r="C397">
        <v>42.773896659999998</v>
      </c>
      <c r="D397">
        <v>-82.037483800000004</v>
      </c>
      <c r="E397">
        <v>202.696</v>
      </c>
    </row>
    <row r="398" spans="1:5" x14ac:dyDescent="0.35">
      <c r="A398">
        <v>397</v>
      </c>
      <c r="B398">
        <v>1211.2</v>
      </c>
      <c r="C398">
        <v>42.773731789999999</v>
      </c>
      <c r="D398">
        <v>-82.037488339999996</v>
      </c>
      <c r="E398">
        <v>202.71</v>
      </c>
    </row>
    <row r="399" spans="1:5" x14ac:dyDescent="0.35">
      <c r="A399">
        <v>398</v>
      </c>
      <c r="B399">
        <v>1222.0999999999999</v>
      </c>
      <c r="C399">
        <v>42.773633070000002</v>
      </c>
      <c r="D399">
        <v>-82.037491610000004</v>
      </c>
      <c r="E399">
        <v>202.73400000000001</v>
      </c>
    </row>
    <row r="400" spans="1:5" x14ac:dyDescent="0.35">
      <c r="A400">
        <v>399</v>
      </c>
      <c r="B400">
        <v>1232.8</v>
      </c>
      <c r="C400">
        <v>42.773536139999997</v>
      </c>
      <c r="D400">
        <v>-82.037494289999998</v>
      </c>
      <c r="E400">
        <v>202.767</v>
      </c>
    </row>
    <row r="401" spans="1:5" x14ac:dyDescent="0.35">
      <c r="A401">
        <v>400</v>
      </c>
      <c r="B401">
        <v>1242.3</v>
      </c>
      <c r="C401">
        <v>42.773450089999997</v>
      </c>
      <c r="D401">
        <v>-82.037496660000002</v>
      </c>
      <c r="E401">
        <v>202.79</v>
      </c>
    </row>
    <row r="402" spans="1:5" x14ac:dyDescent="0.35">
      <c r="A402">
        <v>401</v>
      </c>
      <c r="B402">
        <v>1252.0999999999999</v>
      </c>
      <c r="C402">
        <v>42.773361309999999</v>
      </c>
      <c r="D402">
        <v>-82.037499019999998</v>
      </c>
      <c r="E402">
        <v>202.816</v>
      </c>
    </row>
    <row r="403" spans="1:5" x14ac:dyDescent="0.35">
      <c r="A403">
        <v>402</v>
      </c>
      <c r="B403">
        <v>1262.9000000000001</v>
      </c>
      <c r="C403">
        <v>42.773263479999997</v>
      </c>
      <c r="D403">
        <v>-82.037501689999999</v>
      </c>
      <c r="E403">
        <v>202.792</v>
      </c>
    </row>
    <row r="404" spans="1:5" x14ac:dyDescent="0.35">
      <c r="A404">
        <v>403</v>
      </c>
      <c r="B404">
        <v>1272.8</v>
      </c>
      <c r="C404">
        <v>42.773173800000002</v>
      </c>
      <c r="D404">
        <v>-82.037504119999994</v>
      </c>
      <c r="E404">
        <v>202.755</v>
      </c>
    </row>
    <row r="405" spans="1:5" x14ac:dyDescent="0.35">
      <c r="A405">
        <v>404</v>
      </c>
      <c r="B405">
        <v>1282.4000000000001</v>
      </c>
      <c r="C405">
        <v>42.773086839999998</v>
      </c>
      <c r="D405">
        <v>-82.037506640000004</v>
      </c>
      <c r="E405">
        <v>202.756</v>
      </c>
    </row>
    <row r="406" spans="1:5" x14ac:dyDescent="0.35">
      <c r="A406">
        <v>405</v>
      </c>
      <c r="B406">
        <v>1286.9760000000001</v>
      </c>
      <c r="C406">
        <v>42.773045400000001</v>
      </c>
      <c r="D406">
        <v>-82.037507919999996</v>
      </c>
      <c r="E406">
        <v>202.756</v>
      </c>
    </row>
    <row r="407" spans="1:5" x14ac:dyDescent="0.35">
      <c r="A407">
        <v>406</v>
      </c>
      <c r="B407">
        <v>1292.8</v>
      </c>
      <c r="C407">
        <v>42.772992639999998</v>
      </c>
      <c r="D407">
        <v>-82.037509310000004</v>
      </c>
      <c r="E407">
        <v>202.75399999999999</v>
      </c>
    </row>
    <row r="408" spans="1:5" x14ac:dyDescent="0.35">
      <c r="A408">
        <v>407</v>
      </c>
      <c r="B408">
        <v>1308.9000000000001</v>
      </c>
      <c r="C408">
        <v>42.772846790000003</v>
      </c>
      <c r="D408">
        <v>-82.037512939999999</v>
      </c>
      <c r="E408">
        <v>202.81399999999999</v>
      </c>
    </row>
    <row r="409" spans="1:5" x14ac:dyDescent="0.35">
      <c r="A409">
        <v>408</v>
      </c>
      <c r="B409">
        <v>1326.9</v>
      </c>
      <c r="C409">
        <v>42.772683739999998</v>
      </c>
      <c r="D409">
        <v>-82.037517179999995</v>
      </c>
      <c r="E409">
        <v>202.92</v>
      </c>
    </row>
    <row r="410" spans="1:5" x14ac:dyDescent="0.35">
      <c r="A410">
        <v>409</v>
      </c>
      <c r="B410">
        <v>1328.8710000000001</v>
      </c>
      <c r="C410">
        <v>42.772665889999999</v>
      </c>
      <c r="D410">
        <v>-82.037517649999998</v>
      </c>
      <c r="E410">
        <v>202.92699999999999</v>
      </c>
    </row>
    <row r="411" spans="1:5" x14ac:dyDescent="0.35">
      <c r="A411">
        <v>410</v>
      </c>
      <c r="B411">
        <v>1345</v>
      </c>
      <c r="C411">
        <v>42.772519780000003</v>
      </c>
      <c r="D411">
        <v>-82.037521639999994</v>
      </c>
      <c r="E411">
        <v>203.00200000000001</v>
      </c>
    </row>
    <row r="412" spans="1:5" x14ac:dyDescent="0.35">
      <c r="A412">
        <v>411</v>
      </c>
      <c r="B412">
        <v>1363.1</v>
      </c>
      <c r="C412">
        <v>42.772355820000001</v>
      </c>
      <c r="D412">
        <v>-82.037525639999998</v>
      </c>
      <c r="E412">
        <v>203.00399999999999</v>
      </c>
    </row>
    <row r="413" spans="1:5" x14ac:dyDescent="0.35">
      <c r="A413">
        <v>412</v>
      </c>
      <c r="B413">
        <v>1363.383</v>
      </c>
      <c r="C413">
        <v>42.772353260000003</v>
      </c>
      <c r="D413">
        <v>-82.037525709999997</v>
      </c>
      <c r="E413">
        <v>203.005</v>
      </c>
    </row>
    <row r="414" spans="1:5" x14ac:dyDescent="0.35">
      <c r="A414">
        <v>413</v>
      </c>
      <c r="B414">
        <v>1364.106</v>
      </c>
      <c r="C414">
        <v>42.772346710000001</v>
      </c>
      <c r="D414">
        <v>-82.037525889999998</v>
      </c>
      <c r="E414">
        <v>203.00700000000001</v>
      </c>
    </row>
    <row r="415" spans="1:5" x14ac:dyDescent="0.35">
      <c r="A415">
        <v>414</v>
      </c>
      <c r="B415">
        <v>1364.269</v>
      </c>
      <c r="C415">
        <v>42.772345229999999</v>
      </c>
      <c r="D415">
        <v>-82.037525930000001</v>
      </c>
      <c r="E415">
        <v>203.00800000000001</v>
      </c>
    </row>
    <row r="416" spans="1:5" x14ac:dyDescent="0.35">
      <c r="A416">
        <v>415</v>
      </c>
      <c r="B416">
        <v>1364.3420000000001</v>
      </c>
      <c r="C416">
        <v>42.772344570000001</v>
      </c>
      <c r="D416">
        <v>-82.037525950000003</v>
      </c>
      <c r="E416">
        <v>203.00800000000001</v>
      </c>
    </row>
    <row r="417" spans="1:5" x14ac:dyDescent="0.35">
      <c r="A417">
        <v>416</v>
      </c>
      <c r="B417">
        <v>1365.002</v>
      </c>
      <c r="C417">
        <v>42.772338589999997</v>
      </c>
      <c r="D417">
        <v>-82.037526119999995</v>
      </c>
      <c r="E417">
        <v>203.01</v>
      </c>
    </row>
    <row r="418" spans="1:5" x14ac:dyDescent="0.35">
      <c r="A418">
        <v>417</v>
      </c>
      <c r="B418">
        <v>1366.5820000000001</v>
      </c>
      <c r="C418">
        <v>42.77232429</v>
      </c>
      <c r="D418">
        <v>-82.037526560000003</v>
      </c>
      <c r="E418">
        <v>203.01300000000001</v>
      </c>
    </row>
    <row r="419" spans="1:5" x14ac:dyDescent="0.35">
      <c r="A419">
        <v>418</v>
      </c>
      <c r="B419">
        <v>1366.817</v>
      </c>
      <c r="C419">
        <v>42.772322160000002</v>
      </c>
      <c r="D419">
        <v>-82.037526619999994</v>
      </c>
      <c r="E419">
        <v>203.01300000000001</v>
      </c>
    </row>
    <row r="420" spans="1:5" x14ac:dyDescent="0.35">
      <c r="A420">
        <v>419</v>
      </c>
      <c r="B420">
        <v>1367.095</v>
      </c>
      <c r="C420">
        <v>42.772319639999999</v>
      </c>
      <c r="D420">
        <v>-82.037526700000001</v>
      </c>
      <c r="E420">
        <v>203.01400000000001</v>
      </c>
    </row>
    <row r="421" spans="1:5" x14ac:dyDescent="0.35">
      <c r="A421">
        <v>420</v>
      </c>
      <c r="B421">
        <v>1367.1980000000001</v>
      </c>
      <c r="C421">
        <v>42.77231871</v>
      </c>
      <c r="D421">
        <v>-82.037526729999996</v>
      </c>
      <c r="E421">
        <v>203.01400000000001</v>
      </c>
    </row>
    <row r="422" spans="1:5" x14ac:dyDescent="0.35">
      <c r="A422">
        <v>421</v>
      </c>
      <c r="B422">
        <v>1367.3679999999999</v>
      </c>
      <c r="C422">
        <v>42.77231716</v>
      </c>
      <c r="D422">
        <v>-82.037526779999993</v>
      </c>
      <c r="E422">
        <v>203.01400000000001</v>
      </c>
    </row>
    <row r="423" spans="1:5" x14ac:dyDescent="0.35">
      <c r="A423">
        <v>422</v>
      </c>
      <c r="B423">
        <v>1367.4369999999999</v>
      </c>
      <c r="C423">
        <v>42.772316539999998</v>
      </c>
      <c r="D423">
        <v>-82.037526799999995</v>
      </c>
      <c r="E423">
        <v>203.01400000000001</v>
      </c>
    </row>
    <row r="424" spans="1:5" x14ac:dyDescent="0.35">
      <c r="A424">
        <v>423</v>
      </c>
      <c r="B424">
        <v>1367.4369999999999</v>
      </c>
      <c r="C424">
        <v>42.772316539999998</v>
      </c>
      <c r="D424">
        <v>-82.037526799999995</v>
      </c>
      <c r="E424">
        <v>203.01400000000001</v>
      </c>
    </row>
    <row r="425" spans="1:5" x14ac:dyDescent="0.35">
      <c r="A425">
        <v>424</v>
      </c>
      <c r="B425">
        <v>1367.4570000000001</v>
      </c>
      <c r="C425">
        <v>42.772316349999997</v>
      </c>
      <c r="D425">
        <v>-82.037526799999995</v>
      </c>
      <c r="E425">
        <v>203.01400000000001</v>
      </c>
    </row>
    <row r="426" spans="1:5" x14ac:dyDescent="0.35">
      <c r="A426">
        <v>425</v>
      </c>
      <c r="B426">
        <v>1369.184</v>
      </c>
      <c r="C426">
        <v>42.772300710000003</v>
      </c>
      <c r="D426">
        <v>-82.037527330000003</v>
      </c>
      <c r="E426">
        <v>203.017</v>
      </c>
    </row>
    <row r="427" spans="1:5" x14ac:dyDescent="0.35">
      <c r="A427">
        <v>426</v>
      </c>
      <c r="B427">
        <v>1369.261</v>
      </c>
      <c r="C427">
        <v>42.772300020000003</v>
      </c>
      <c r="D427">
        <v>-82.037527359999999</v>
      </c>
      <c r="E427">
        <v>203.018</v>
      </c>
    </row>
    <row r="428" spans="1:5" x14ac:dyDescent="0.35">
      <c r="A428">
        <v>427</v>
      </c>
      <c r="B428">
        <v>1369.261</v>
      </c>
      <c r="C428">
        <v>42.772300020000003</v>
      </c>
      <c r="D428">
        <v>-82.037527359999999</v>
      </c>
      <c r="E428">
        <v>203.018</v>
      </c>
    </row>
    <row r="429" spans="1:5" x14ac:dyDescent="0.35">
      <c r="A429">
        <v>428</v>
      </c>
      <c r="B429">
        <v>1369.279</v>
      </c>
      <c r="C429">
        <v>42.772299859999997</v>
      </c>
      <c r="D429">
        <v>-82.037527359999999</v>
      </c>
      <c r="E429">
        <v>203.018</v>
      </c>
    </row>
    <row r="430" spans="1:5" x14ac:dyDescent="0.35">
      <c r="A430">
        <v>429</v>
      </c>
      <c r="B430">
        <v>1369.4079999999999</v>
      </c>
      <c r="C430">
        <v>42.77229869</v>
      </c>
      <c r="D430">
        <v>-82.037527400000002</v>
      </c>
      <c r="E430">
        <v>203.018</v>
      </c>
    </row>
    <row r="431" spans="1:5" x14ac:dyDescent="0.35">
      <c r="A431">
        <v>430</v>
      </c>
      <c r="B431">
        <v>1369.752</v>
      </c>
      <c r="C431">
        <v>42.772295569999997</v>
      </c>
      <c r="D431">
        <v>-82.037527510000004</v>
      </c>
      <c r="E431">
        <v>203.018</v>
      </c>
    </row>
    <row r="432" spans="1:5" x14ac:dyDescent="0.35">
      <c r="A432">
        <v>431</v>
      </c>
      <c r="B432">
        <v>1369.894</v>
      </c>
      <c r="C432">
        <v>42.772294289999998</v>
      </c>
      <c r="D432">
        <v>-82.037527560000001</v>
      </c>
      <c r="E432">
        <v>203.018</v>
      </c>
    </row>
    <row r="433" spans="1:5" x14ac:dyDescent="0.35">
      <c r="A433">
        <v>432</v>
      </c>
      <c r="B433">
        <v>1369.894</v>
      </c>
      <c r="C433">
        <v>42.772294289999998</v>
      </c>
      <c r="D433">
        <v>-82.037527560000001</v>
      </c>
      <c r="E433">
        <v>203.018</v>
      </c>
    </row>
    <row r="434" spans="1:5" x14ac:dyDescent="0.35">
      <c r="A434">
        <v>433</v>
      </c>
      <c r="B434">
        <v>1369.914</v>
      </c>
      <c r="C434">
        <v>42.772294100000003</v>
      </c>
      <c r="D434">
        <v>-82.037527569999995</v>
      </c>
      <c r="E434">
        <v>203.018</v>
      </c>
    </row>
    <row r="435" spans="1:5" x14ac:dyDescent="0.35">
      <c r="A435">
        <v>434</v>
      </c>
      <c r="B435">
        <v>1371.271</v>
      </c>
      <c r="C435">
        <v>42.772281820000003</v>
      </c>
      <c r="D435">
        <v>-82.037527999999995</v>
      </c>
      <c r="E435">
        <v>203.02</v>
      </c>
    </row>
    <row r="436" spans="1:5" x14ac:dyDescent="0.35">
      <c r="A436">
        <v>435</v>
      </c>
      <c r="B436">
        <v>1371.4079999999999</v>
      </c>
      <c r="C436">
        <v>42.772280569999999</v>
      </c>
      <c r="D436">
        <v>-82.037528050000006</v>
      </c>
      <c r="E436">
        <v>203.02</v>
      </c>
    </row>
    <row r="437" spans="1:5" x14ac:dyDescent="0.35">
      <c r="A437">
        <v>436</v>
      </c>
      <c r="B437">
        <v>1371.463</v>
      </c>
      <c r="C437">
        <v>42.772280080000002</v>
      </c>
      <c r="D437">
        <v>-82.03752806</v>
      </c>
      <c r="E437">
        <v>203.02</v>
      </c>
    </row>
    <row r="438" spans="1:5" x14ac:dyDescent="0.35">
      <c r="A438">
        <v>437</v>
      </c>
      <c r="B438">
        <v>1371.634</v>
      </c>
      <c r="C438">
        <v>42.77227852</v>
      </c>
      <c r="D438">
        <v>-82.037528120000005</v>
      </c>
      <c r="E438">
        <v>203.02</v>
      </c>
    </row>
    <row r="439" spans="1:5" x14ac:dyDescent="0.35">
      <c r="A439">
        <v>438</v>
      </c>
      <c r="B439">
        <v>1371.634</v>
      </c>
      <c r="C439">
        <v>42.77227852</v>
      </c>
      <c r="D439">
        <v>-82.037528120000005</v>
      </c>
      <c r="E439">
        <v>203.02</v>
      </c>
    </row>
    <row r="440" spans="1:5" x14ac:dyDescent="0.35">
      <c r="A440">
        <v>439</v>
      </c>
      <c r="B440">
        <v>1371.6690000000001</v>
      </c>
      <c r="C440">
        <v>42.772278210000003</v>
      </c>
      <c r="D440">
        <v>-82.037528129999998</v>
      </c>
      <c r="E440">
        <v>203.02</v>
      </c>
    </row>
    <row r="441" spans="1:5" x14ac:dyDescent="0.35">
      <c r="A441">
        <v>440</v>
      </c>
      <c r="B441">
        <v>1371.7170000000001</v>
      </c>
      <c r="C441">
        <v>42.772277770000002</v>
      </c>
      <c r="D441">
        <v>-82.03752815</v>
      </c>
      <c r="E441">
        <v>203.02</v>
      </c>
    </row>
    <row r="442" spans="1:5" x14ac:dyDescent="0.35">
      <c r="A442">
        <v>441</v>
      </c>
      <c r="B442">
        <v>1371.7170000000001</v>
      </c>
      <c r="C442">
        <v>42.772277770000002</v>
      </c>
      <c r="D442">
        <v>-82.03752815</v>
      </c>
      <c r="E442">
        <v>203.02</v>
      </c>
    </row>
    <row r="443" spans="1:5" x14ac:dyDescent="0.35">
      <c r="A443">
        <v>442</v>
      </c>
      <c r="B443">
        <v>1371.7429999999999</v>
      </c>
      <c r="C443">
        <v>42.772277539999997</v>
      </c>
      <c r="D443">
        <v>-82.03752815</v>
      </c>
      <c r="E443">
        <v>203.02</v>
      </c>
    </row>
    <row r="444" spans="1:5" x14ac:dyDescent="0.35">
      <c r="A444">
        <v>443</v>
      </c>
      <c r="B444">
        <v>1371.921</v>
      </c>
      <c r="C444">
        <v>42.772275929999999</v>
      </c>
      <c r="D444">
        <v>-82.037528210000005</v>
      </c>
      <c r="E444">
        <v>203.02</v>
      </c>
    </row>
    <row r="445" spans="1:5" x14ac:dyDescent="0.35">
      <c r="A445">
        <v>444</v>
      </c>
      <c r="B445">
        <v>1372.1990000000001</v>
      </c>
      <c r="C445">
        <v>42.772273409999997</v>
      </c>
      <c r="D445">
        <v>-82.037528300000005</v>
      </c>
      <c r="E445">
        <v>203.02099999999999</v>
      </c>
    </row>
    <row r="446" spans="1:5" x14ac:dyDescent="0.35">
      <c r="A446">
        <v>445</v>
      </c>
      <c r="B446">
        <v>1372.297</v>
      </c>
      <c r="C446">
        <v>42.772272520000001</v>
      </c>
      <c r="D446">
        <v>-82.037528330000001</v>
      </c>
      <c r="E446">
        <v>203.02099999999999</v>
      </c>
    </row>
    <row r="447" spans="1:5" x14ac:dyDescent="0.35">
      <c r="A447">
        <v>446</v>
      </c>
      <c r="B447">
        <v>1372.4839999999999</v>
      </c>
      <c r="C447">
        <v>42.772270820000003</v>
      </c>
      <c r="D447">
        <v>-82.037528390000006</v>
      </c>
      <c r="E447">
        <v>203.02099999999999</v>
      </c>
    </row>
    <row r="448" spans="1:5" x14ac:dyDescent="0.35">
      <c r="A448">
        <v>447</v>
      </c>
      <c r="B448">
        <v>1373.336</v>
      </c>
      <c r="C448">
        <v>42.772263109999997</v>
      </c>
      <c r="D448">
        <v>-82.03752867</v>
      </c>
      <c r="E448">
        <v>203.02099999999999</v>
      </c>
    </row>
    <row r="449" spans="1:5" x14ac:dyDescent="0.35">
      <c r="A449">
        <v>448</v>
      </c>
      <c r="B449">
        <v>1373.4110000000001</v>
      </c>
      <c r="C449">
        <v>42.772262429999998</v>
      </c>
      <c r="D449">
        <v>-82.037528690000002</v>
      </c>
      <c r="E449">
        <v>203.02099999999999</v>
      </c>
    </row>
    <row r="450" spans="1:5" x14ac:dyDescent="0.35">
      <c r="A450">
        <v>449</v>
      </c>
      <c r="B450">
        <v>1373.566</v>
      </c>
      <c r="C450">
        <v>42.772261020000002</v>
      </c>
      <c r="D450">
        <v>-82.037528739999999</v>
      </c>
      <c r="E450">
        <v>203.02199999999999</v>
      </c>
    </row>
    <row r="451" spans="1:5" x14ac:dyDescent="0.35">
      <c r="A451">
        <v>450</v>
      </c>
      <c r="B451">
        <v>1373.566</v>
      </c>
      <c r="C451">
        <v>42.772261020000002</v>
      </c>
      <c r="D451">
        <v>-82.037528739999999</v>
      </c>
      <c r="E451">
        <v>203.02199999999999</v>
      </c>
    </row>
    <row r="452" spans="1:5" x14ac:dyDescent="0.35">
      <c r="A452">
        <v>451</v>
      </c>
      <c r="B452">
        <v>1373.576</v>
      </c>
      <c r="C452">
        <v>42.772260940000002</v>
      </c>
      <c r="D452">
        <v>-82.037528750000007</v>
      </c>
      <c r="E452">
        <v>203.02199999999999</v>
      </c>
    </row>
    <row r="453" spans="1:5" x14ac:dyDescent="0.35">
      <c r="A453">
        <v>452</v>
      </c>
      <c r="B453">
        <v>1373.729</v>
      </c>
      <c r="C453">
        <v>42.772259550000001</v>
      </c>
      <c r="D453">
        <v>-82.037528800000004</v>
      </c>
      <c r="E453">
        <v>203.02199999999999</v>
      </c>
    </row>
    <row r="454" spans="1:5" x14ac:dyDescent="0.35">
      <c r="A454">
        <v>453</v>
      </c>
      <c r="B454">
        <v>1373.729</v>
      </c>
      <c r="C454">
        <v>42.772259550000001</v>
      </c>
      <c r="D454">
        <v>-82.037528800000004</v>
      </c>
      <c r="E454">
        <v>203.02199999999999</v>
      </c>
    </row>
    <row r="455" spans="1:5" x14ac:dyDescent="0.35">
      <c r="A455">
        <v>454</v>
      </c>
      <c r="B455">
        <v>1373.771</v>
      </c>
      <c r="C455">
        <v>42.772259169999998</v>
      </c>
      <c r="D455">
        <v>-82.037528809999998</v>
      </c>
      <c r="E455">
        <v>203.02199999999999</v>
      </c>
    </row>
    <row r="456" spans="1:5" x14ac:dyDescent="0.35">
      <c r="A456">
        <v>455</v>
      </c>
      <c r="B456">
        <v>1374.347</v>
      </c>
      <c r="C456">
        <v>42.77225396</v>
      </c>
      <c r="D456">
        <v>-82.037529000000006</v>
      </c>
      <c r="E456">
        <v>203.023</v>
      </c>
    </row>
    <row r="457" spans="1:5" x14ac:dyDescent="0.35">
      <c r="A457">
        <v>456</v>
      </c>
      <c r="B457">
        <v>1374.653</v>
      </c>
      <c r="C457">
        <v>42.772251179999998</v>
      </c>
      <c r="D457">
        <v>-82.037529090000007</v>
      </c>
      <c r="E457">
        <v>203.023</v>
      </c>
    </row>
    <row r="458" spans="1:5" x14ac:dyDescent="0.35">
      <c r="A458">
        <v>457</v>
      </c>
      <c r="B458">
        <v>1374.9110000000001</v>
      </c>
      <c r="C458">
        <v>42.772248849999997</v>
      </c>
      <c r="D458">
        <v>-82.037529180000007</v>
      </c>
      <c r="E458">
        <v>203.023</v>
      </c>
    </row>
    <row r="459" spans="1:5" x14ac:dyDescent="0.35">
      <c r="A459">
        <v>458</v>
      </c>
      <c r="B459">
        <v>1376.56</v>
      </c>
      <c r="C459">
        <v>42.772233909999997</v>
      </c>
      <c r="D459">
        <v>-82.037529699999993</v>
      </c>
      <c r="E459">
        <v>203.024</v>
      </c>
    </row>
    <row r="460" spans="1:5" x14ac:dyDescent="0.35">
      <c r="A460">
        <v>459</v>
      </c>
      <c r="B460">
        <v>1376.56</v>
      </c>
      <c r="C460">
        <v>42.772233909999997</v>
      </c>
      <c r="D460">
        <v>-82.037529699999993</v>
      </c>
      <c r="E460">
        <v>203.024</v>
      </c>
    </row>
    <row r="461" spans="1:5" x14ac:dyDescent="0.35">
      <c r="A461">
        <v>460</v>
      </c>
      <c r="B461">
        <v>1376.5820000000001</v>
      </c>
      <c r="C461">
        <v>42.772233710000002</v>
      </c>
      <c r="D461">
        <v>-82.037529710000001</v>
      </c>
      <c r="E461">
        <v>203.024</v>
      </c>
    </row>
    <row r="462" spans="1:5" x14ac:dyDescent="0.35">
      <c r="A462">
        <v>461</v>
      </c>
      <c r="B462">
        <v>1377.646</v>
      </c>
      <c r="C462">
        <v>42.77222407</v>
      </c>
      <c r="D462">
        <v>-82.037530039999993</v>
      </c>
      <c r="E462">
        <v>203.024</v>
      </c>
    </row>
    <row r="463" spans="1:5" x14ac:dyDescent="0.35">
      <c r="A463">
        <v>462</v>
      </c>
      <c r="B463">
        <v>1378.6890000000001</v>
      </c>
      <c r="C463">
        <v>42.772214630000001</v>
      </c>
      <c r="D463">
        <v>-82.037530369999999</v>
      </c>
      <c r="E463">
        <v>203.024</v>
      </c>
    </row>
    <row r="464" spans="1:5" x14ac:dyDescent="0.35">
      <c r="A464">
        <v>463</v>
      </c>
      <c r="B464">
        <v>1379.296</v>
      </c>
      <c r="C464">
        <v>42.772209119999999</v>
      </c>
      <c r="D464">
        <v>-82.037530559999993</v>
      </c>
      <c r="E464">
        <v>203.02500000000001</v>
      </c>
    </row>
    <row r="465" spans="1:5" x14ac:dyDescent="0.35">
      <c r="A465">
        <v>464</v>
      </c>
      <c r="B465">
        <v>1379.5840000000001</v>
      </c>
      <c r="C465">
        <v>42.772206519999997</v>
      </c>
      <c r="D465">
        <v>-82.037530649999994</v>
      </c>
      <c r="E465">
        <v>203.02500000000001</v>
      </c>
    </row>
    <row r="466" spans="1:5" x14ac:dyDescent="0.35">
      <c r="A466">
        <v>465</v>
      </c>
      <c r="B466">
        <v>1379.6389999999999</v>
      </c>
      <c r="C466">
        <v>42.772206019999999</v>
      </c>
      <c r="D466">
        <v>-82.037530669999995</v>
      </c>
      <c r="E466">
        <v>203.02500000000001</v>
      </c>
    </row>
    <row r="467" spans="1:5" x14ac:dyDescent="0.35">
      <c r="A467">
        <v>466</v>
      </c>
      <c r="B467">
        <v>1379.731</v>
      </c>
      <c r="C467">
        <v>42.772205190000001</v>
      </c>
      <c r="D467">
        <v>-82.037530700000005</v>
      </c>
      <c r="E467">
        <v>203.02600000000001</v>
      </c>
    </row>
    <row r="468" spans="1:5" x14ac:dyDescent="0.35">
      <c r="A468">
        <v>467</v>
      </c>
      <c r="B468">
        <v>1380.9639999999999</v>
      </c>
      <c r="C468">
        <v>42.772194020000001</v>
      </c>
      <c r="D468">
        <v>-82.037531099999995</v>
      </c>
      <c r="E468">
        <v>203.029</v>
      </c>
    </row>
    <row r="469" spans="1:5" x14ac:dyDescent="0.35">
      <c r="A469">
        <v>468</v>
      </c>
      <c r="B469">
        <v>1381.1</v>
      </c>
      <c r="C469">
        <v>42.772192789999998</v>
      </c>
      <c r="D469">
        <v>-82.037531150000007</v>
      </c>
      <c r="E469">
        <v>203.03</v>
      </c>
    </row>
    <row r="470" spans="1:5" x14ac:dyDescent="0.35">
      <c r="A470">
        <v>469</v>
      </c>
      <c r="B470">
        <v>1382.8810000000001</v>
      </c>
      <c r="C470">
        <v>42.77217666</v>
      </c>
      <c r="D470">
        <v>-82.037531759999993</v>
      </c>
      <c r="E470">
        <v>203.03899999999999</v>
      </c>
    </row>
    <row r="471" spans="1:5" x14ac:dyDescent="0.35">
      <c r="A471">
        <v>470</v>
      </c>
      <c r="B471">
        <v>1399</v>
      </c>
      <c r="C471">
        <v>42.772030669999999</v>
      </c>
      <c r="D471">
        <v>-82.037537049999997</v>
      </c>
      <c r="E471">
        <v>203.072</v>
      </c>
    </row>
    <row r="472" spans="1:5" x14ac:dyDescent="0.35">
      <c r="A472">
        <v>471</v>
      </c>
      <c r="B472">
        <v>1417</v>
      </c>
      <c r="C472">
        <v>42.771867640000004</v>
      </c>
      <c r="D472">
        <v>-82.037542669999993</v>
      </c>
      <c r="E472">
        <v>203.17400000000001</v>
      </c>
    </row>
    <row r="473" spans="1:5" x14ac:dyDescent="0.35">
      <c r="A473">
        <v>472</v>
      </c>
      <c r="B473">
        <v>1435.1</v>
      </c>
      <c r="C473">
        <v>42.771703709999997</v>
      </c>
      <c r="D473">
        <v>-82.037548580000006</v>
      </c>
      <c r="E473">
        <v>203.215</v>
      </c>
    </row>
    <row r="474" spans="1:5" x14ac:dyDescent="0.35">
      <c r="A474">
        <v>473</v>
      </c>
      <c r="B474">
        <v>1445.3979999999999</v>
      </c>
      <c r="C474">
        <v>42.771610449999997</v>
      </c>
      <c r="D474">
        <v>-82.037552259999998</v>
      </c>
      <c r="E474">
        <v>203.197</v>
      </c>
    </row>
    <row r="475" spans="1:5" x14ac:dyDescent="0.35">
      <c r="A475">
        <v>474</v>
      </c>
      <c r="B475">
        <v>1449.0820000000001</v>
      </c>
      <c r="C475">
        <v>42.77157708</v>
      </c>
      <c r="D475">
        <v>-82.037553529999997</v>
      </c>
      <c r="E475">
        <v>203.24</v>
      </c>
    </row>
    <row r="476" spans="1:5" x14ac:dyDescent="0.35">
      <c r="A476">
        <v>475</v>
      </c>
      <c r="B476">
        <v>1450.3</v>
      </c>
      <c r="C476">
        <v>42.771566049999997</v>
      </c>
      <c r="D476">
        <v>-82.037553959999997</v>
      </c>
      <c r="E476">
        <v>203.25700000000001</v>
      </c>
    </row>
    <row r="477" spans="1:5" x14ac:dyDescent="0.35">
      <c r="A477">
        <v>476</v>
      </c>
      <c r="B477">
        <v>1468.2</v>
      </c>
      <c r="C477">
        <v>42.771403970000001</v>
      </c>
      <c r="D477">
        <v>-82.037561289999999</v>
      </c>
      <c r="E477">
        <v>203.346</v>
      </c>
    </row>
    <row r="478" spans="1:5" x14ac:dyDescent="0.35">
      <c r="A478">
        <v>477</v>
      </c>
      <c r="B478">
        <v>1482.5</v>
      </c>
      <c r="C478">
        <v>42.771274499999997</v>
      </c>
      <c r="D478">
        <v>-82.037567600000003</v>
      </c>
      <c r="E478">
        <v>203.41300000000001</v>
      </c>
    </row>
    <row r="479" spans="1:5" x14ac:dyDescent="0.35">
      <c r="A479">
        <v>478</v>
      </c>
      <c r="B479">
        <v>1483.258</v>
      </c>
      <c r="C479">
        <v>42.771267629999997</v>
      </c>
      <c r="D479">
        <v>-82.037567929999994</v>
      </c>
      <c r="E479">
        <v>203.41200000000001</v>
      </c>
    </row>
    <row r="480" spans="1:5" x14ac:dyDescent="0.35">
      <c r="A480">
        <v>479</v>
      </c>
      <c r="B480">
        <v>1483.258</v>
      </c>
      <c r="C480">
        <v>42.771267629999997</v>
      </c>
      <c r="D480">
        <v>-82.037567929999994</v>
      </c>
      <c r="E480">
        <v>203.41200000000001</v>
      </c>
    </row>
    <row r="481" spans="1:5" x14ac:dyDescent="0.35">
      <c r="A481">
        <v>480</v>
      </c>
      <c r="B481">
        <v>1483.29</v>
      </c>
      <c r="C481">
        <v>42.771267350000002</v>
      </c>
      <c r="D481">
        <v>-82.037567940000002</v>
      </c>
      <c r="E481">
        <v>203.41200000000001</v>
      </c>
    </row>
    <row r="482" spans="1:5" x14ac:dyDescent="0.35">
      <c r="A482">
        <v>481</v>
      </c>
      <c r="B482">
        <v>1483.4760000000001</v>
      </c>
      <c r="C482">
        <v>42.771265659999997</v>
      </c>
      <c r="D482">
        <v>-82.037568019999995</v>
      </c>
      <c r="E482">
        <v>203.41200000000001</v>
      </c>
    </row>
    <row r="483" spans="1:5" x14ac:dyDescent="0.35">
      <c r="A483">
        <v>482</v>
      </c>
      <c r="B483">
        <v>1483.722</v>
      </c>
      <c r="C483">
        <v>42.771263439999998</v>
      </c>
      <c r="D483">
        <v>-82.037568129999997</v>
      </c>
      <c r="E483">
        <v>203.41200000000001</v>
      </c>
    </row>
    <row r="484" spans="1:5" x14ac:dyDescent="0.35">
      <c r="A484">
        <v>483</v>
      </c>
      <c r="B484">
        <v>1484.4970000000001</v>
      </c>
      <c r="C484">
        <v>42.77125642</v>
      </c>
      <c r="D484">
        <v>-82.037568469999997</v>
      </c>
      <c r="E484">
        <v>203.41</v>
      </c>
    </row>
    <row r="485" spans="1:5" x14ac:dyDescent="0.35">
      <c r="A485">
        <v>484</v>
      </c>
      <c r="B485">
        <v>1484.712</v>
      </c>
      <c r="C485">
        <v>42.771254470000002</v>
      </c>
      <c r="D485">
        <v>-82.037568570000005</v>
      </c>
      <c r="E485">
        <v>203.41</v>
      </c>
    </row>
    <row r="486" spans="1:5" x14ac:dyDescent="0.35">
      <c r="A486">
        <v>485</v>
      </c>
      <c r="B486">
        <v>1484.9639999999999</v>
      </c>
      <c r="C486">
        <v>42.771252189999998</v>
      </c>
      <c r="D486">
        <v>-82.037568680000007</v>
      </c>
      <c r="E486">
        <v>203.40899999999999</v>
      </c>
    </row>
    <row r="487" spans="1:5" x14ac:dyDescent="0.35">
      <c r="A487">
        <v>486</v>
      </c>
      <c r="B487">
        <v>1485.153</v>
      </c>
      <c r="C487">
        <v>42.771250479999999</v>
      </c>
      <c r="D487">
        <v>-82.037568759999999</v>
      </c>
      <c r="E487">
        <v>203.40899999999999</v>
      </c>
    </row>
    <row r="488" spans="1:5" x14ac:dyDescent="0.35">
      <c r="A488">
        <v>487</v>
      </c>
      <c r="B488">
        <v>1485.7429999999999</v>
      </c>
      <c r="C488">
        <v>42.771245139999998</v>
      </c>
      <c r="D488">
        <v>-82.037569020000007</v>
      </c>
      <c r="E488">
        <v>203.40799999999999</v>
      </c>
    </row>
    <row r="489" spans="1:5" x14ac:dyDescent="0.35">
      <c r="A489">
        <v>488</v>
      </c>
      <c r="B489">
        <v>1486.183</v>
      </c>
      <c r="C489">
        <v>42.771241150000002</v>
      </c>
      <c r="D489">
        <v>-82.037569219999995</v>
      </c>
      <c r="E489">
        <v>203.40600000000001</v>
      </c>
    </row>
    <row r="490" spans="1:5" x14ac:dyDescent="0.35">
      <c r="A490">
        <v>489</v>
      </c>
      <c r="B490">
        <v>1486.268</v>
      </c>
      <c r="C490">
        <v>42.771240380000002</v>
      </c>
      <c r="D490">
        <v>-82.037569259999998</v>
      </c>
      <c r="E490">
        <v>203.40600000000001</v>
      </c>
    </row>
    <row r="491" spans="1:5" x14ac:dyDescent="0.35">
      <c r="A491">
        <v>490</v>
      </c>
      <c r="B491">
        <v>1486.3630000000001</v>
      </c>
      <c r="C491">
        <v>42.771239520000002</v>
      </c>
      <c r="D491">
        <v>-82.037569300000001</v>
      </c>
      <c r="E491">
        <v>203.40600000000001</v>
      </c>
    </row>
    <row r="492" spans="1:5" x14ac:dyDescent="0.35">
      <c r="A492">
        <v>491</v>
      </c>
      <c r="B492">
        <v>1486.3630000000001</v>
      </c>
      <c r="C492">
        <v>42.771239520000002</v>
      </c>
      <c r="D492">
        <v>-82.037569300000001</v>
      </c>
      <c r="E492">
        <v>203.40600000000001</v>
      </c>
    </row>
    <row r="493" spans="1:5" x14ac:dyDescent="0.35">
      <c r="A493">
        <v>492</v>
      </c>
      <c r="B493">
        <v>1486.403</v>
      </c>
      <c r="C493">
        <v>42.77123916</v>
      </c>
      <c r="D493">
        <v>-82.037569320000003</v>
      </c>
      <c r="E493">
        <v>203.40600000000001</v>
      </c>
    </row>
    <row r="494" spans="1:5" x14ac:dyDescent="0.35">
      <c r="A494">
        <v>493</v>
      </c>
      <c r="B494">
        <v>1486.954</v>
      </c>
      <c r="C494">
        <v>42.77123417</v>
      </c>
      <c r="D494">
        <v>-82.037569570000002</v>
      </c>
      <c r="E494">
        <v>203.404</v>
      </c>
    </row>
    <row r="495" spans="1:5" x14ac:dyDescent="0.35">
      <c r="A495">
        <v>494</v>
      </c>
      <c r="B495">
        <v>1487.0340000000001</v>
      </c>
      <c r="C495">
        <v>42.771233449999997</v>
      </c>
      <c r="D495">
        <v>-82.037569599999998</v>
      </c>
      <c r="E495">
        <v>203.404</v>
      </c>
    </row>
    <row r="496" spans="1:5" x14ac:dyDescent="0.35">
      <c r="A496">
        <v>495</v>
      </c>
      <c r="B496">
        <v>1487.1510000000001</v>
      </c>
      <c r="C496">
        <v>42.771232390000002</v>
      </c>
      <c r="D496">
        <v>-82.037569649999995</v>
      </c>
      <c r="E496">
        <v>203.40299999999999</v>
      </c>
    </row>
    <row r="497" spans="1:5" x14ac:dyDescent="0.35">
      <c r="A497">
        <v>496</v>
      </c>
      <c r="B497">
        <v>1487.4469999999999</v>
      </c>
      <c r="C497">
        <v>42.77122971</v>
      </c>
      <c r="D497">
        <v>-82.037569790000006</v>
      </c>
      <c r="E497">
        <v>203.40199999999999</v>
      </c>
    </row>
    <row r="498" spans="1:5" x14ac:dyDescent="0.35">
      <c r="A498">
        <v>497</v>
      </c>
      <c r="B498">
        <v>1487.819</v>
      </c>
      <c r="C498">
        <v>42.771226339999998</v>
      </c>
      <c r="D498">
        <v>-82.037569950000005</v>
      </c>
      <c r="E498">
        <v>203.40100000000001</v>
      </c>
    </row>
    <row r="499" spans="1:5" x14ac:dyDescent="0.35">
      <c r="A499">
        <v>498</v>
      </c>
      <c r="B499">
        <v>1488.07</v>
      </c>
      <c r="C499">
        <v>42.771224070000002</v>
      </c>
      <c r="D499">
        <v>-82.037570070000001</v>
      </c>
      <c r="E499">
        <v>203.4</v>
      </c>
    </row>
    <row r="500" spans="1:5" x14ac:dyDescent="0.35">
      <c r="A500">
        <v>499</v>
      </c>
      <c r="B500">
        <v>1488.1590000000001</v>
      </c>
      <c r="C500">
        <v>42.771223259999999</v>
      </c>
      <c r="D500">
        <v>-82.037570110000004</v>
      </c>
      <c r="E500">
        <v>203.399</v>
      </c>
    </row>
    <row r="501" spans="1:5" x14ac:dyDescent="0.35">
      <c r="A501">
        <v>500</v>
      </c>
      <c r="B501">
        <v>1488.7750000000001</v>
      </c>
      <c r="C501">
        <v>42.77121769</v>
      </c>
      <c r="D501">
        <v>-82.037570389999999</v>
      </c>
      <c r="E501">
        <v>203.39599999999999</v>
      </c>
    </row>
    <row r="502" spans="1:5" x14ac:dyDescent="0.35">
      <c r="A502">
        <v>501</v>
      </c>
      <c r="B502">
        <v>1488.9449999999999</v>
      </c>
      <c r="C502">
        <v>42.771216150000001</v>
      </c>
      <c r="D502">
        <v>-82.037570470000006</v>
      </c>
      <c r="E502">
        <v>203.39599999999999</v>
      </c>
    </row>
    <row r="503" spans="1:5" x14ac:dyDescent="0.35">
      <c r="A503">
        <v>502</v>
      </c>
      <c r="B503">
        <v>1488.9449999999999</v>
      </c>
      <c r="C503">
        <v>42.771216150000001</v>
      </c>
      <c r="D503">
        <v>-82.037570470000006</v>
      </c>
      <c r="E503">
        <v>203.39599999999999</v>
      </c>
    </row>
    <row r="504" spans="1:5" x14ac:dyDescent="0.35">
      <c r="A504">
        <v>503</v>
      </c>
      <c r="B504">
        <v>1488.9670000000001</v>
      </c>
      <c r="C504">
        <v>42.771215939999998</v>
      </c>
      <c r="D504">
        <v>-82.037570479999999</v>
      </c>
      <c r="E504">
        <v>203.39500000000001</v>
      </c>
    </row>
    <row r="505" spans="1:5" x14ac:dyDescent="0.35">
      <c r="A505">
        <v>504</v>
      </c>
      <c r="B505">
        <v>1489.365</v>
      </c>
      <c r="C505">
        <v>42.771212339999998</v>
      </c>
      <c r="D505">
        <v>-82.03757066</v>
      </c>
      <c r="E505">
        <v>203.39400000000001</v>
      </c>
    </row>
    <row r="506" spans="1:5" x14ac:dyDescent="0.35">
      <c r="A506">
        <v>505</v>
      </c>
      <c r="B506">
        <v>1489.576</v>
      </c>
      <c r="C506">
        <v>42.771210429999996</v>
      </c>
      <c r="D506">
        <v>-82.037570759999994</v>
      </c>
      <c r="E506">
        <v>203.393</v>
      </c>
    </row>
    <row r="507" spans="1:5" x14ac:dyDescent="0.35">
      <c r="A507">
        <v>506</v>
      </c>
      <c r="B507">
        <v>1489.702</v>
      </c>
      <c r="C507">
        <v>42.771209290000002</v>
      </c>
      <c r="D507">
        <v>-82.037570810000005</v>
      </c>
      <c r="E507">
        <v>203.392</v>
      </c>
    </row>
    <row r="508" spans="1:5" x14ac:dyDescent="0.35">
      <c r="A508">
        <v>507</v>
      </c>
      <c r="B508">
        <v>1489.89</v>
      </c>
      <c r="C508">
        <v>42.771207580000002</v>
      </c>
      <c r="D508">
        <v>-82.037570900000006</v>
      </c>
      <c r="E508">
        <v>203.392</v>
      </c>
    </row>
    <row r="509" spans="1:5" x14ac:dyDescent="0.35">
      <c r="A509">
        <v>508</v>
      </c>
      <c r="B509">
        <v>1490.0429999999999</v>
      </c>
      <c r="C509">
        <v>42.771206210000003</v>
      </c>
      <c r="D509">
        <v>-82.037570970000004</v>
      </c>
      <c r="E509">
        <v>203.392</v>
      </c>
    </row>
    <row r="510" spans="1:5" x14ac:dyDescent="0.35">
      <c r="A510">
        <v>509</v>
      </c>
      <c r="B510">
        <v>1490.1379999999999</v>
      </c>
      <c r="C510">
        <v>42.771205350000002</v>
      </c>
      <c r="D510">
        <v>-82.037571020000001</v>
      </c>
      <c r="E510">
        <v>203.392</v>
      </c>
    </row>
    <row r="511" spans="1:5" x14ac:dyDescent="0.35">
      <c r="A511">
        <v>510</v>
      </c>
      <c r="B511">
        <v>1490.598</v>
      </c>
      <c r="C511">
        <v>42.771201179999998</v>
      </c>
      <c r="D511">
        <v>-82.037571229999998</v>
      </c>
      <c r="E511">
        <v>203.39099999999999</v>
      </c>
    </row>
    <row r="512" spans="1:5" x14ac:dyDescent="0.35">
      <c r="A512">
        <v>511</v>
      </c>
      <c r="B512">
        <v>1490.643</v>
      </c>
      <c r="C512">
        <v>42.77120077</v>
      </c>
      <c r="D512">
        <v>-82.037571260000007</v>
      </c>
      <c r="E512">
        <v>203.39099999999999</v>
      </c>
    </row>
    <row r="513" spans="1:5" x14ac:dyDescent="0.35">
      <c r="A513">
        <v>512</v>
      </c>
      <c r="B513">
        <v>1491.087</v>
      </c>
      <c r="C513">
        <v>42.771196750000001</v>
      </c>
      <c r="D513">
        <v>-82.037571459999995</v>
      </c>
      <c r="E513">
        <v>203.39099999999999</v>
      </c>
    </row>
    <row r="514" spans="1:5" x14ac:dyDescent="0.35">
      <c r="A514">
        <v>513</v>
      </c>
      <c r="B514">
        <v>1491.143</v>
      </c>
      <c r="C514">
        <v>42.771196250000003</v>
      </c>
      <c r="D514">
        <v>-82.037571490000005</v>
      </c>
      <c r="E514">
        <v>203.39099999999999</v>
      </c>
    </row>
    <row r="515" spans="1:5" x14ac:dyDescent="0.35">
      <c r="A515">
        <v>514</v>
      </c>
      <c r="B515">
        <v>1491.143</v>
      </c>
      <c r="C515">
        <v>42.771196250000003</v>
      </c>
      <c r="D515">
        <v>-82.037571490000005</v>
      </c>
      <c r="E515">
        <v>203.39099999999999</v>
      </c>
    </row>
    <row r="516" spans="1:5" x14ac:dyDescent="0.35">
      <c r="A516">
        <v>515</v>
      </c>
      <c r="B516">
        <v>1491.1569999999999</v>
      </c>
      <c r="C516">
        <v>42.771196119999999</v>
      </c>
      <c r="D516">
        <v>-82.037571499999999</v>
      </c>
      <c r="E516">
        <v>203.39099999999999</v>
      </c>
    </row>
    <row r="517" spans="1:5" x14ac:dyDescent="0.35">
      <c r="A517">
        <v>516</v>
      </c>
      <c r="B517">
        <v>1491.2619999999999</v>
      </c>
      <c r="C517">
        <v>42.771195169999999</v>
      </c>
      <c r="D517">
        <v>-82.037571540000002</v>
      </c>
      <c r="E517">
        <v>203.39</v>
      </c>
    </row>
    <row r="518" spans="1:5" x14ac:dyDescent="0.35">
      <c r="A518">
        <v>517</v>
      </c>
      <c r="B518">
        <v>1491.2619999999999</v>
      </c>
      <c r="C518">
        <v>42.771195169999999</v>
      </c>
      <c r="D518">
        <v>-82.037571540000002</v>
      </c>
      <c r="E518">
        <v>203.39</v>
      </c>
    </row>
    <row r="519" spans="1:5" x14ac:dyDescent="0.35">
      <c r="A519">
        <v>518</v>
      </c>
      <c r="B519">
        <v>1491.3040000000001</v>
      </c>
      <c r="C519">
        <v>42.771194790000003</v>
      </c>
      <c r="D519">
        <v>-82.037571560000004</v>
      </c>
      <c r="E519">
        <v>203.39</v>
      </c>
    </row>
    <row r="520" spans="1:5" x14ac:dyDescent="0.35">
      <c r="A520">
        <v>519</v>
      </c>
      <c r="B520">
        <v>1491.7070000000001</v>
      </c>
      <c r="C520">
        <v>42.771191139999999</v>
      </c>
      <c r="D520">
        <v>-82.037571749999998</v>
      </c>
      <c r="E520">
        <v>203.39</v>
      </c>
    </row>
    <row r="521" spans="1:5" x14ac:dyDescent="0.35">
      <c r="A521">
        <v>520</v>
      </c>
      <c r="B521">
        <v>1491.808</v>
      </c>
      <c r="C521">
        <v>42.771190230000002</v>
      </c>
      <c r="D521">
        <v>-82.037571799999995</v>
      </c>
      <c r="E521">
        <v>203.39</v>
      </c>
    </row>
    <row r="522" spans="1:5" x14ac:dyDescent="0.35">
      <c r="A522">
        <v>521</v>
      </c>
      <c r="B522">
        <v>1493.038</v>
      </c>
      <c r="C522">
        <v>42.771179080000003</v>
      </c>
      <c r="D522">
        <v>-82.03757238</v>
      </c>
      <c r="E522">
        <v>203.39599999999999</v>
      </c>
    </row>
    <row r="523" spans="1:5" x14ac:dyDescent="0.35">
      <c r="A523">
        <v>522</v>
      </c>
      <c r="B523">
        <v>1493.2049999999999</v>
      </c>
      <c r="C523">
        <v>42.77117758</v>
      </c>
      <c r="D523">
        <v>-82.037572460000007</v>
      </c>
      <c r="E523">
        <v>203.39699999999999</v>
      </c>
    </row>
    <row r="524" spans="1:5" x14ac:dyDescent="0.35">
      <c r="A524">
        <v>523</v>
      </c>
      <c r="B524">
        <v>1493.575</v>
      </c>
      <c r="C524">
        <v>42.771174219999999</v>
      </c>
      <c r="D524">
        <v>-82.03757263</v>
      </c>
      <c r="E524">
        <v>203.398</v>
      </c>
    </row>
    <row r="525" spans="1:5" x14ac:dyDescent="0.35">
      <c r="A525">
        <v>524</v>
      </c>
      <c r="B525">
        <v>1493.665</v>
      </c>
      <c r="C525">
        <v>42.771173410000003</v>
      </c>
      <c r="D525">
        <v>-82.037572670000003</v>
      </c>
      <c r="E525">
        <v>203.399</v>
      </c>
    </row>
    <row r="526" spans="1:5" x14ac:dyDescent="0.35">
      <c r="A526">
        <v>525</v>
      </c>
      <c r="B526">
        <v>1493.665</v>
      </c>
      <c r="C526">
        <v>42.771173410000003</v>
      </c>
      <c r="D526">
        <v>-82.037572670000003</v>
      </c>
      <c r="E526">
        <v>203.399</v>
      </c>
    </row>
    <row r="527" spans="1:5" x14ac:dyDescent="0.35">
      <c r="A527">
        <v>526</v>
      </c>
      <c r="B527">
        <v>1493.701</v>
      </c>
      <c r="C527">
        <v>42.771173079999997</v>
      </c>
      <c r="D527">
        <v>-82.037572690000005</v>
      </c>
      <c r="E527">
        <v>203.399</v>
      </c>
    </row>
    <row r="528" spans="1:5" x14ac:dyDescent="0.35">
      <c r="A528">
        <v>527</v>
      </c>
      <c r="B528">
        <v>1493.7619999999999</v>
      </c>
      <c r="C528">
        <v>42.771172530000001</v>
      </c>
      <c r="D528">
        <v>-82.03757272</v>
      </c>
      <c r="E528">
        <v>203.399</v>
      </c>
    </row>
    <row r="529" spans="1:5" x14ac:dyDescent="0.35">
      <c r="A529">
        <v>528</v>
      </c>
      <c r="B529">
        <v>1493.933</v>
      </c>
      <c r="C529">
        <v>42.771170980000001</v>
      </c>
      <c r="D529">
        <v>-82.037572800000007</v>
      </c>
      <c r="E529">
        <v>203.40100000000001</v>
      </c>
    </row>
    <row r="530" spans="1:5" x14ac:dyDescent="0.35">
      <c r="A530">
        <v>529</v>
      </c>
      <c r="B530">
        <v>1493.99</v>
      </c>
      <c r="C530">
        <v>42.771170470000001</v>
      </c>
      <c r="D530">
        <v>-82.037572819999994</v>
      </c>
      <c r="E530">
        <v>203.40100000000001</v>
      </c>
    </row>
    <row r="531" spans="1:5" x14ac:dyDescent="0.35">
      <c r="A531">
        <v>530</v>
      </c>
      <c r="B531">
        <v>1494.3340000000001</v>
      </c>
      <c r="C531">
        <v>42.77116736</v>
      </c>
      <c r="D531">
        <v>-82.037572990000001</v>
      </c>
      <c r="E531">
        <v>203.404</v>
      </c>
    </row>
    <row r="532" spans="1:5" x14ac:dyDescent="0.35">
      <c r="A532">
        <v>531</v>
      </c>
      <c r="B532">
        <v>1494.7660000000001</v>
      </c>
      <c r="C532">
        <v>42.771163440000002</v>
      </c>
      <c r="D532">
        <v>-82.037573190000003</v>
      </c>
      <c r="E532">
        <v>203.40700000000001</v>
      </c>
    </row>
    <row r="533" spans="1:5" x14ac:dyDescent="0.35">
      <c r="A533">
        <v>532</v>
      </c>
      <c r="B533">
        <v>1495.674</v>
      </c>
      <c r="C533">
        <v>42.771155219999997</v>
      </c>
      <c r="D533">
        <v>-82.037573620000003</v>
      </c>
      <c r="E533">
        <v>203.41399999999999</v>
      </c>
    </row>
    <row r="534" spans="1:5" x14ac:dyDescent="0.35">
      <c r="A534">
        <v>533</v>
      </c>
      <c r="B534">
        <v>1496.01</v>
      </c>
      <c r="C534">
        <v>42.771152180000001</v>
      </c>
      <c r="D534">
        <v>-82.037573780000002</v>
      </c>
      <c r="E534">
        <v>203.416</v>
      </c>
    </row>
    <row r="535" spans="1:5" x14ac:dyDescent="0.35">
      <c r="A535">
        <v>534</v>
      </c>
      <c r="B535">
        <v>1496.01</v>
      </c>
      <c r="C535">
        <v>42.771152180000001</v>
      </c>
      <c r="D535">
        <v>-82.037573780000002</v>
      </c>
      <c r="E535">
        <v>203.416</v>
      </c>
    </row>
    <row r="536" spans="1:5" x14ac:dyDescent="0.35">
      <c r="A536">
        <v>535</v>
      </c>
      <c r="B536">
        <v>1496.038</v>
      </c>
      <c r="C536">
        <v>42.771151930000002</v>
      </c>
      <c r="D536">
        <v>-82.037573789999996</v>
      </c>
      <c r="E536">
        <v>203.416</v>
      </c>
    </row>
    <row r="537" spans="1:5" x14ac:dyDescent="0.35">
      <c r="A537">
        <v>536</v>
      </c>
      <c r="B537">
        <v>1496.079</v>
      </c>
      <c r="C537">
        <v>42.77115156</v>
      </c>
      <c r="D537">
        <v>-82.037573809999998</v>
      </c>
      <c r="E537">
        <v>203.416</v>
      </c>
    </row>
    <row r="538" spans="1:5" x14ac:dyDescent="0.35">
      <c r="A538">
        <v>537</v>
      </c>
      <c r="B538">
        <v>1496.079</v>
      </c>
      <c r="C538">
        <v>42.77115156</v>
      </c>
      <c r="D538">
        <v>-82.037573809999998</v>
      </c>
      <c r="E538">
        <v>203.416</v>
      </c>
    </row>
    <row r="539" spans="1:5" x14ac:dyDescent="0.35">
      <c r="A539">
        <v>538</v>
      </c>
      <c r="B539">
        <v>1496.104</v>
      </c>
      <c r="C539">
        <v>42.771151330000002</v>
      </c>
      <c r="D539">
        <v>-82.037573820000006</v>
      </c>
      <c r="E539">
        <v>203.416</v>
      </c>
    </row>
    <row r="540" spans="1:5" x14ac:dyDescent="0.35">
      <c r="A540">
        <v>539</v>
      </c>
      <c r="B540">
        <v>1496.346</v>
      </c>
      <c r="C540">
        <v>42.771149139999999</v>
      </c>
      <c r="D540">
        <v>-82.037573929999994</v>
      </c>
      <c r="E540">
        <v>203.417</v>
      </c>
    </row>
    <row r="541" spans="1:5" x14ac:dyDescent="0.35">
      <c r="A541">
        <v>540</v>
      </c>
      <c r="B541">
        <v>1496.431</v>
      </c>
      <c r="C541">
        <v>42.771148369999999</v>
      </c>
      <c r="D541">
        <v>-82.037573969999997</v>
      </c>
      <c r="E541">
        <v>203.41800000000001</v>
      </c>
    </row>
    <row r="542" spans="1:5" x14ac:dyDescent="0.35">
      <c r="A542">
        <v>541</v>
      </c>
      <c r="B542">
        <v>1496.481</v>
      </c>
      <c r="C542">
        <v>42.771147910000003</v>
      </c>
      <c r="D542">
        <v>-82.037574000000006</v>
      </c>
      <c r="E542">
        <v>203.41800000000001</v>
      </c>
    </row>
    <row r="543" spans="1:5" x14ac:dyDescent="0.35">
      <c r="A543">
        <v>542</v>
      </c>
      <c r="B543">
        <v>1496.502</v>
      </c>
      <c r="C543">
        <v>42.771147730000003</v>
      </c>
      <c r="D543">
        <v>-82.03757401</v>
      </c>
      <c r="E543">
        <v>203.41800000000001</v>
      </c>
    </row>
    <row r="544" spans="1:5" x14ac:dyDescent="0.35">
      <c r="A544">
        <v>543</v>
      </c>
      <c r="B544">
        <v>1496.7080000000001</v>
      </c>
      <c r="C544">
        <v>42.771145859999997</v>
      </c>
      <c r="D544">
        <v>-82.0375741</v>
      </c>
      <c r="E544">
        <v>203.41900000000001</v>
      </c>
    </row>
    <row r="545" spans="1:5" x14ac:dyDescent="0.35">
      <c r="A545">
        <v>544</v>
      </c>
      <c r="B545">
        <v>1496.7080000000001</v>
      </c>
      <c r="C545">
        <v>42.771145859999997</v>
      </c>
      <c r="D545">
        <v>-82.0375741</v>
      </c>
      <c r="E545">
        <v>203.41900000000001</v>
      </c>
    </row>
    <row r="546" spans="1:5" x14ac:dyDescent="0.35">
      <c r="A546">
        <v>545</v>
      </c>
      <c r="B546">
        <v>1496.74</v>
      </c>
      <c r="C546">
        <v>42.771145570000002</v>
      </c>
      <c r="D546">
        <v>-82.037574120000002</v>
      </c>
      <c r="E546">
        <v>203.41900000000001</v>
      </c>
    </row>
    <row r="547" spans="1:5" x14ac:dyDescent="0.35">
      <c r="A547">
        <v>546</v>
      </c>
      <c r="B547">
        <v>1496.7729999999999</v>
      </c>
      <c r="C547">
        <v>42.771145279999999</v>
      </c>
      <c r="D547">
        <v>-82.037574140000004</v>
      </c>
      <c r="E547">
        <v>203.41900000000001</v>
      </c>
    </row>
    <row r="548" spans="1:5" x14ac:dyDescent="0.35">
      <c r="A548">
        <v>547</v>
      </c>
      <c r="B548">
        <v>1496.8869999999999</v>
      </c>
      <c r="C548">
        <v>42.771144239999998</v>
      </c>
      <c r="D548">
        <v>-82.037574190000001</v>
      </c>
      <c r="E548">
        <v>203.42</v>
      </c>
    </row>
    <row r="549" spans="1:5" x14ac:dyDescent="0.35">
      <c r="A549">
        <v>548</v>
      </c>
      <c r="B549">
        <v>1496.8869999999999</v>
      </c>
      <c r="C549">
        <v>42.771144239999998</v>
      </c>
      <c r="D549">
        <v>-82.037574190000001</v>
      </c>
      <c r="E549">
        <v>203.42</v>
      </c>
    </row>
    <row r="550" spans="1:5" x14ac:dyDescent="0.35">
      <c r="A550">
        <v>549</v>
      </c>
      <c r="B550">
        <v>1496.913</v>
      </c>
      <c r="C550">
        <v>42.771144</v>
      </c>
      <c r="D550">
        <v>-82.037574199999995</v>
      </c>
      <c r="E550">
        <v>203.42</v>
      </c>
    </row>
    <row r="551" spans="1:5" x14ac:dyDescent="0.35">
      <c r="A551">
        <v>550</v>
      </c>
      <c r="B551">
        <v>1496.97</v>
      </c>
      <c r="C551">
        <v>42.77114349</v>
      </c>
      <c r="D551">
        <v>-82.037574230000004</v>
      </c>
      <c r="E551">
        <v>203.42</v>
      </c>
    </row>
    <row r="552" spans="1:5" x14ac:dyDescent="0.35">
      <c r="A552">
        <v>551</v>
      </c>
      <c r="B552">
        <v>1497.105</v>
      </c>
      <c r="C552">
        <v>42.771142269999999</v>
      </c>
      <c r="D552">
        <v>-82.037574289999995</v>
      </c>
      <c r="E552">
        <v>203.42099999999999</v>
      </c>
    </row>
    <row r="553" spans="1:5" x14ac:dyDescent="0.35">
      <c r="A553">
        <v>552</v>
      </c>
      <c r="B553">
        <v>1497.212</v>
      </c>
      <c r="C553">
        <v>42.771141299999996</v>
      </c>
      <c r="D553">
        <v>-82.037574340000006</v>
      </c>
      <c r="E553">
        <v>203.422</v>
      </c>
    </row>
    <row r="554" spans="1:5" x14ac:dyDescent="0.35">
      <c r="A554">
        <v>553</v>
      </c>
      <c r="B554">
        <v>1497.5619999999999</v>
      </c>
      <c r="C554">
        <v>42.771138129999997</v>
      </c>
      <c r="D554">
        <v>-82.037574509999999</v>
      </c>
      <c r="E554">
        <v>203.423</v>
      </c>
    </row>
    <row r="555" spans="1:5" x14ac:dyDescent="0.35">
      <c r="A555">
        <v>554</v>
      </c>
      <c r="B555">
        <v>1498.0989999999999</v>
      </c>
      <c r="C555">
        <v>42.77113327</v>
      </c>
      <c r="D555">
        <v>-82.037574759999998</v>
      </c>
      <c r="E555">
        <v>203.42400000000001</v>
      </c>
    </row>
    <row r="556" spans="1:5" x14ac:dyDescent="0.35">
      <c r="A556">
        <v>555</v>
      </c>
      <c r="B556">
        <v>1498.0989999999999</v>
      </c>
      <c r="C556">
        <v>42.77113327</v>
      </c>
      <c r="D556">
        <v>-82.037574759999998</v>
      </c>
      <c r="E556">
        <v>203.42400000000001</v>
      </c>
    </row>
    <row r="557" spans="1:5" x14ac:dyDescent="0.35">
      <c r="A557">
        <v>556</v>
      </c>
      <c r="B557">
        <v>1498.1289999999999</v>
      </c>
      <c r="C557">
        <v>42.771132989999998</v>
      </c>
      <c r="D557">
        <v>-82.037574770000006</v>
      </c>
      <c r="E557">
        <v>203.42400000000001</v>
      </c>
    </row>
    <row r="558" spans="1:5" x14ac:dyDescent="0.35">
      <c r="A558">
        <v>557</v>
      </c>
      <c r="B558">
        <v>1498.212</v>
      </c>
      <c r="C558">
        <v>42.77113224</v>
      </c>
      <c r="D558">
        <v>-82.037574809999995</v>
      </c>
      <c r="E558">
        <v>203.42400000000001</v>
      </c>
    </row>
    <row r="559" spans="1:5" x14ac:dyDescent="0.35">
      <c r="A559">
        <v>558</v>
      </c>
      <c r="B559">
        <v>1498.556</v>
      </c>
      <c r="C559">
        <v>42.771129129999998</v>
      </c>
      <c r="D559">
        <v>-82.037574969999994</v>
      </c>
      <c r="E559">
        <v>203.42400000000001</v>
      </c>
    </row>
    <row r="560" spans="1:5" x14ac:dyDescent="0.35">
      <c r="A560">
        <v>559</v>
      </c>
      <c r="B560">
        <v>1498.741</v>
      </c>
      <c r="C560">
        <v>42.771127460000002</v>
      </c>
      <c r="D560">
        <v>-82.037575059999995</v>
      </c>
      <c r="E560">
        <v>203.42400000000001</v>
      </c>
    </row>
    <row r="561" spans="1:5" x14ac:dyDescent="0.35">
      <c r="A561">
        <v>560</v>
      </c>
      <c r="B561">
        <v>1499.03</v>
      </c>
      <c r="C561">
        <v>42.771124839999999</v>
      </c>
      <c r="D561">
        <v>-82.037575200000006</v>
      </c>
      <c r="E561">
        <v>203.42400000000001</v>
      </c>
    </row>
    <row r="562" spans="1:5" x14ac:dyDescent="0.35">
      <c r="A562">
        <v>561</v>
      </c>
      <c r="B562">
        <v>1499.117</v>
      </c>
      <c r="C562">
        <v>42.771124049999997</v>
      </c>
      <c r="D562">
        <v>-82.037575239999995</v>
      </c>
      <c r="E562">
        <v>203.42400000000001</v>
      </c>
    </row>
    <row r="563" spans="1:5" x14ac:dyDescent="0.35">
      <c r="A563">
        <v>562</v>
      </c>
      <c r="B563">
        <v>1499.201</v>
      </c>
      <c r="C563">
        <v>42.771123289999998</v>
      </c>
      <c r="D563">
        <v>-82.037575279999999</v>
      </c>
      <c r="E563">
        <v>203.42400000000001</v>
      </c>
    </row>
    <row r="564" spans="1:5" x14ac:dyDescent="0.35">
      <c r="A564">
        <v>563</v>
      </c>
      <c r="B564">
        <v>1499.306</v>
      </c>
      <c r="C564">
        <v>42.771122339999998</v>
      </c>
      <c r="D564">
        <v>-82.037575329999996</v>
      </c>
      <c r="E564">
        <v>203.42400000000001</v>
      </c>
    </row>
    <row r="565" spans="1:5" x14ac:dyDescent="0.35">
      <c r="A565">
        <v>564</v>
      </c>
      <c r="B565">
        <v>1500.0409999999999</v>
      </c>
      <c r="C565">
        <v>42.771115690000002</v>
      </c>
      <c r="D565">
        <v>-82.037575680000003</v>
      </c>
      <c r="E565">
        <v>203.423</v>
      </c>
    </row>
    <row r="566" spans="1:5" x14ac:dyDescent="0.35">
      <c r="A566">
        <v>565</v>
      </c>
      <c r="B566">
        <v>1500.5</v>
      </c>
      <c r="C566">
        <v>42.771111529999999</v>
      </c>
      <c r="D566">
        <v>-82.037575899999993</v>
      </c>
      <c r="E566">
        <v>203.42</v>
      </c>
    </row>
    <row r="567" spans="1:5" x14ac:dyDescent="0.35">
      <c r="A567">
        <v>566</v>
      </c>
      <c r="B567">
        <v>1518.5</v>
      </c>
      <c r="C567">
        <v>42.770948560000001</v>
      </c>
      <c r="D567">
        <v>-82.037584339999995</v>
      </c>
      <c r="E567">
        <v>203.27699999999999</v>
      </c>
    </row>
    <row r="568" spans="1:5" x14ac:dyDescent="0.35">
      <c r="A568">
        <v>567</v>
      </c>
      <c r="B568">
        <v>1524.626</v>
      </c>
      <c r="C568">
        <v>42.770893100000002</v>
      </c>
      <c r="D568">
        <v>-82.037586930000003</v>
      </c>
      <c r="E568">
        <v>203.26300000000001</v>
      </c>
    </row>
    <row r="569" spans="1:5" x14ac:dyDescent="0.35">
      <c r="A569">
        <v>568</v>
      </c>
      <c r="B569">
        <v>1534.6</v>
      </c>
      <c r="C569">
        <v>42.770802779999997</v>
      </c>
      <c r="D569">
        <v>-82.037591030000002</v>
      </c>
      <c r="E569">
        <v>203.279</v>
      </c>
    </row>
    <row r="570" spans="1:5" x14ac:dyDescent="0.35">
      <c r="A570">
        <v>569</v>
      </c>
      <c r="B570">
        <v>1551.7</v>
      </c>
      <c r="C570">
        <v>42.77064798</v>
      </c>
      <c r="D570">
        <v>-82.03759925</v>
      </c>
      <c r="E570">
        <v>203.04499999999999</v>
      </c>
    </row>
    <row r="571" spans="1:5" x14ac:dyDescent="0.35">
      <c r="A571">
        <v>570</v>
      </c>
      <c r="B571">
        <v>1569.7</v>
      </c>
      <c r="C571">
        <v>42.77048499</v>
      </c>
      <c r="D571">
        <v>-82.037606800000006</v>
      </c>
      <c r="E571">
        <v>203.119</v>
      </c>
    </row>
    <row r="572" spans="1:5" x14ac:dyDescent="0.35">
      <c r="A572">
        <v>571</v>
      </c>
      <c r="B572">
        <v>1587.7</v>
      </c>
      <c r="C572">
        <v>42.770321989999999</v>
      </c>
      <c r="D572">
        <v>-82.037613829999998</v>
      </c>
      <c r="E572">
        <v>203.03399999999999</v>
      </c>
    </row>
    <row r="573" spans="1:5" x14ac:dyDescent="0.35">
      <c r="A573">
        <v>572</v>
      </c>
      <c r="B573">
        <v>1604.723</v>
      </c>
      <c r="C573">
        <v>42.770167870000002</v>
      </c>
      <c r="D573">
        <v>-82.037621400000006</v>
      </c>
      <c r="E573">
        <v>202.90199999999999</v>
      </c>
    </row>
    <row r="574" spans="1:5" x14ac:dyDescent="0.35">
      <c r="A574">
        <v>573</v>
      </c>
      <c r="B574">
        <v>1605.7</v>
      </c>
      <c r="C574">
        <v>42.770159020000001</v>
      </c>
      <c r="D574">
        <v>-82.037621849999994</v>
      </c>
      <c r="E574">
        <v>202.89599999999999</v>
      </c>
    </row>
    <row r="575" spans="1:5" x14ac:dyDescent="0.35">
      <c r="A575">
        <v>574</v>
      </c>
      <c r="B575">
        <v>1623.7</v>
      </c>
      <c r="C575">
        <v>42.769996050000003</v>
      </c>
      <c r="D575">
        <v>-82.037630199999995</v>
      </c>
      <c r="E575">
        <v>202.81399999999999</v>
      </c>
    </row>
    <row r="576" spans="1:5" x14ac:dyDescent="0.35">
      <c r="A576">
        <v>575</v>
      </c>
      <c r="B576">
        <v>1639</v>
      </c>
      <c r="C576">
        <v>42.769857520000002</v>
      </c>
      <c r="D576">
        <v>-82.037637239999995</v>
      </c>
      <c r="E576">
        <v>202.79</v>
      </c>
    </row>
    <row r="577" spans="1:5" x14ac:dyDescent="0.35">
      <c r="A577">
        <v>576</v>
      </c>
      <c r="B577">
        <v>1657.2</v>
      </c>
      <c r="C577">
        <v>42.769692710000001</v>
      </c>
      <c r="D577">
        <v>-82.037644189999995</v>
      </c>
      <c r="E577">
        <v>202.83799999999999</v>
      </c>
    </row>
    <row r="578" spans="1:5" x14ac:dyDescent="0.35">
      <c r="A578">
        <v>577</v>
      </c>
      <c r="B578">
        <v>1663.798</v>
      </c>
      <c r="C578">
        <v>42.769632960000003</v>
      </c>
      <c r="D578">
        <v>-82.037646019999997</v>
      </c>
      <c r="E578">
        <v>202.708</v>
      </c>
    </row>
    <row r="579" spans="1:5" x14ac:dyDescent="0.35">
      <c r="A579">
        <v>578</v>
      </c>
      <c r="B579">
        <v>1664.192</v>
      </c>
      <c r="C579">
        <v>42.769629389999999</v>
      </c>
      <c r="D579">
        <v>-82.037646129999999</v>
      </c>
      <c r="E579">
        <v>202.69800000000001</v>
      </c>
    </row>
    <row r="580" spans="1:5" x14ac:dyDescent="0.35">
      <c r="A580">
        <v>579</v>
      </c>
      <c r="B580">
        <v>1664.213</v>
      </c>
      <c r="C580">
        <v>42.769629209999998</v>
      </c>
      <c r="D580">
        <v>-82.037646140000007</v>
      </c>
      <c r="E580">
        <v>202.69800000000001</v>
      </c>
    </row>
    <row r="581" spans="1:5" x14ac:dyDescent="0.35">
      <c r="A581">
        <v>580</v>
      </c>
      <c r="B581">
        <v>1664.2380000000001</v>
      </c>
      <c r="C581">
        <v>42.769628969999999</v>
      </c>
      <c r="D581">
        <v>-82.03764615</v>
      </c>
      <c r="E581">
        <v>202.697</v>
      </c>
    </row>
    <row r="582" spans="1:5" x14ac:dyDescent="0.35">
      <c r="A582">
        <v>581</v>
      </c>
      <c r="B582">
        <v>1664.252</v>
      </c>
      <c r="C582">
        <v>42.769628849999997</v>
      </c>
      <c r="D582">
        <v>-82.03764615</v>
      </c>
      <c r="E582">
        <v>202.697</v>
      </c>
    </row>
    <row r="583" spans="1:5" x14ac:dyDescent="0.35">
      <c r="A583">
        <v>582</v>
      </c>
      <c r="B583">
        <v>1664.6780000000001</v>
      </c>
      <c r="C583">
        <v>42.769624999999998</v>
      </c>
      <c r="D583">
        <v>-82.037646280000004</v>
      </c>
      <c r="E583">
        <v>202.685</v>
      </c>
    </row>
    <row r="584" spans="1:5" x14ac:dyDescent="0.35">
      <c r="A584">
        <v>583</v>
      </c>
      <c r="B584">
        <v>1664.7049999999999</v>
      </c>
      <c r="C584">
        <v>42.769624749999998</v>
      </c>
      <c r="D584">
        <v>-82.037646289999998</v>
      </c>
      <c r="E584">
        <v>202.684</v>
      </c>
    </row>
    <row r="585" spans="1:5" x14ac:dyDescent="0.35">
      <c r="A585">
        <v>584</v>
      </c>
      <c r="B585">
        <v>1664.748</v>
      </c>
      <c r="C585">
        <v>42.769624360000002</v>
      </c>
      <c r="D585">
        <v>-82.037646300000006</v>
      </c>
      <c r="E585">
        <v>202.68299999999999</v>
      </c>
    </row>
    <row r="586" spans="1:5" x14ac:dyDescent="0.35">
      <c r="A586">
        <v>585</v>
      </c>
      <c r="B586">
        <v>1664.77</v>
      </c>
      <c r="C586">
        <v>42.769624159999999</v>
      </c>
      <c r="D586">
        <v>-82.03764631</v>
      </c>
      <c r="E586">
        <v>202.68199999999999</v>
      </c>
    </row>
    <row r="587" spans="1:5" x14ac:dyDescent="0.35">
      <c r="A587">
        <v>586</v>
      </c>
      <c r="B587">
        <v>1666.6</v>
      </c>
      <c r="C587">
        <v>42.76960759</v>
      </c>
      <c r="D587">
        <v>-82.037646859999995</v>
      </c>
      <c r="E587">
        <v>202.631</v>
      </c>
    </row>
    <row r="588" spans="1:5" x14ac:dyDescent="0.35">
      <c r="A588">
        <v>587</v>
      </c>
      <c r="B588">
        <v>1668.384</v>
      </c>
      <c r="C588">
        <v>42.76959145</v>
      </c>
      <c r="D588">
        <v>-82.037647160000006</v>
      </c>
      <c r="E588">
        <v>202.58600000000001</v>
      </c>
    </row>
    <row r="589" spans="1:5" x14ac:dyDescent="0.35">
      <c r="A589">
        <v>588</v>
      </c>
      <c r="B589">
        <v>1668.4849999999999</v>
      </c>
      <c r="C589">
        <v>42.769590569999998</v>
      </c>
      <c r="D589">
        <v>-82.037646929999994</v>
      </c>
      <c r="E589">
        <v>202.584</v>
      </c>
    </row>
    <row r="590" spans="1:5" x14ac:dyDescent="0.35">
      <c r="A590">
        <v>589</v>
      </c>
      <c r="B590">
        <v>1668.6010000000001</v>
      </c>
      <c r="C590">
        <v>42.769589670000002</v>
      </c>
      <c r="D590">
        <v>-82.037646240000001</v>
      </c>
      <c r="E590">
        <v>202.58500000000001</v>
      </c>
    </row>
    <row r="591" spans="1:5" x14ac:dyDescent="0.35">
      <c r="A591">
        <v>590</v>
      </c>
      <c r="B591">
        <v>1672.4559999999999</v>
      </c>
      <c r="C591">
        <v>42.769564010000003</v>
      </c>
      <c r="D591">
        <v>-82.037614129999994</v>
      </c>
      <c r="E591">
        <v>202.667</v>
      </c>
    </row>
    <row r="592" spans="1:5" x14ac:dyDescent="0.35">
      <c r="A592">
        <v>591</v>
      </c>
      <c r="B592">
        <v>1681.98</v>
      </c>
      <c r="C592">
        <v>42.769500110000003</v>
      </c>
      <c r="D592">
        <v>-82.037535509999998</v>
      </c>
      <c r="E592">
        <v>202.87</v>
      </c>
    </row>
    <row r="593" spans="1:5" x14ac:dyDescent="0.35">
      <c r="A593">
        <v>592</v>
      </c>
      <c r="B593">
        <v>1682.1379999999999</v>
      </c>
      <c r="C593">
        <v>42.769498859999999</v>
      </c>
      <c r="D593">
        <v>-82.037534600000001</v>
      </c>
      <c r="E593">
        <v>202.875</v>
      </c>
    </row>
    <row r="594" spans="1:5" x14ac:dyDescent="0.35">
      <c r="A594">
        <v>593</v>
      </c>
      <c r="B594">
        <v>1682.3</v>
      </c>
      <c r="C594">
        <v>42.769497440000002</v>
      </c>
      <c r="D594">
        <v>-82.037534269999995</v>
      </c>
      <c r="E594">
        <v>202.87299999999999</v>
      </c>
    </row>
    <row r="595" spans="1:5" x14ac:dyDescent="0.35">
      <c r="A595">
        <v>594</v>
      </c>
      <c r="B595">
        <v>1697.6</v>
      </c>
      <c r="C595">
        <v>42.769359020000003</v>
      </c>
      <c r="D595">
        <v>-82.037543369999995</v>
      </c>
      <c r="E595">
        <v>202.56800000000001</v>
      </c>
    </row>
    <row r="596" spans="1:5" x14ac:dyDescent="0.35">
      <c r="A596">
        <v>595</v>
      </c>
      <c r="B596">
        <v>1701.606</v>
      </c>
      <c r="C596">
        <v>42.769322760000001</v>
      </c>
      <c r="D596">
        <v>-82.037545320000007</v>
      </c>
      <c r="E596">
        <v>202.53399999999999</v>
      </c>
    </row>
    <row r="597" spans="1:5" x14ac:dyDescent="0.35">
      <c r="A597">
        <v>596</v>
      </c>
      <c r="B597">
        <v>1715.6990000000001</v>
      </c>
      <c r="C597">
        <v>42.769195140000001</v>
      </c>
      <c r="D597">
        <v>-82.037550190000005</v>
      </c>
      <c r="E597">
        <v>202.297</v>
      </c>
    </row>
    <row r="598" spans="1:5" x14ac:dyDescent="0.35">
      <c r="A598">
        <v>597</v>
      </c>
      <c r="B598">
        <v>1716.123</v>
      </c>
      <c r="C598">
        <v>42.769191300000003</v>
      </c>
      <c r="D598">
        <v>-82.037550300000007</v>
      </c>
      <c r="E598">
        <v>202.28399999999999</v>
      </c>
    </row>
    <row r="599" spans="1:5" x14ac:dyDescent="0.35">
      <c r="A599">
        <v>598</v>
      </c>
      <c r="B599">
        <v>1718.0940000000001</v>
      </c>
      <c r="C599">
        <v>42.769173459999998</v>
      </c>
      <c r="D599">
        <v>-82.037550789999997</v>
      </c>
      <c r="E599">
        <v>202.22900000000001</v>
      </c>
    </row>
    <row r="600" spans="1:5" x14ac:dyDescent="0.35">
      <c r="A600">
        <v>599</v>
      </c>
      <c r="B600">
        <v>1719.0519999999999</v>
      </c>
      <c r="C600">
        <v>42.769164789999998</v>
      </c>
      <c r="D600">
        <v>-82.037551030000003</v>
      </c>
      <c r="E600">
        <v>202.20599999999999</v>
      </c>
    </row>
    <row r="601" spans="1:5" x14ac:dyDescent="0.35">
      <c r="A601">
        <v>600</v>
      </c>
      <c r="B601">
        <v>1720.0540000000001</v>
      </c>
      <c r="C601">
        <v>42.76915571</v>
      </c>
      <c r="D601">
        <v>-82.037551269999994</v>
      </c>
      <c r="E601">
        <v>202.184</v>
      </c>
    </row>
    <row r="602" spans="1:5" x14ac:dyDescent="0.35">
      <c r="A602">
        <v>601</v>
      </c>
      <c r="B602">
        <v>1723.027</v>
      </c>
      <c r="C602">
        <v>42.769128780000003</v>
      </c>
      <c r="D602">
        <v>-82.037551899999997</v>
      </c>
      <c r="E602">
        <v>202.137</v>
      </c>
    </row>
    <row r="603" spans="1:5" x14ac:dyDescent="0.35">
      <c r="A603">
        <v>602</v>
      </c>
      <c r="B603">
        <v>1733.7</v>
      </c>
      <c r="C603">
        <v>42.769032090000003</v>
      </c>
      <c r="D603">
        <v>-82.037553919999993</v>
      </c>
      <c r="E603">
        <v>202.07</v>
      </c>
    </row>
    <row r="604" spans="1:5" x14ac:dyDescent="0.35">
      <c r="A604">
        <v>603</v>
      </c>
      <c r="B604">
        <v>1751.8</v>
      </c>
      <c r="C604">
        <v>42.768868159999997</v>
      </c>
      <c r="D604">
        <v>-82.037559810000005</v>
      </c>
      <c r="E604">
        <v>202.02199999999999</v>
      </c>
    </row>
    <row r="605" spans="1:5" x14ac:dyDescent="0.35">
      <c r="A605">
        <v>604</v>
      </c>
      <c r="B605">
        <v>1768.8</v>
      </c>
      <c r="C605">
        <v>42.768714260000003</v>
      </c>
      <c r="D605">
        <v>-82.037568129999997</v>
      </c>
      <c r="E605">
        <v>201.90100000000001</v>
      </c>
    </row>
    <row r="606" spans="1:5" x14ac:dyDescent="0.35">
      <c r="A606">
        <v>605</v>
      </c>
      <c r="B606">
        <v>1769.8589999999999</v>
      </c>
      <c r="C606">
        <v>42.768704669999998</v>
      </c>
      <c r="D606">
        <v>-82.0375686</v>
      </c>
      <c r="E606">
        <v>201.89500000000001</v>
      </c>
    </row>
    <row r="607" spans="1:5" x14ac:dyDescent="0.35">
      <c r="A607">
        <v>606</v>
      </c>
      <c r="B607">
        <v>1776.4849999999999</v>
      </c>
      <c r="C607">
        <v>42.768644680000001</v>
      </c>
      <c r="D607">
        <v>-82.03757143</v>
      </c>
      <c r="E607">
        <v>201.821</v>
      </c>
    </row>
    <row r="608" spans="1:5" x14ac:dyDescent="0.35">
      <c r="A608">
        <v>607</v>
      </c>
      <c r="B608">
        <v>1776.546</v>
      </c>
      <c r="C608">
        <v>42.768644129999998</v>
      </c>
      <c r="D608">
        <v>-82.037571450000002</v>
      </c>
      <c r="E608">
        <v>201.821</v>
      </c>
    </row>
    <row r="609" spans="1:5" x14ac:dyDescent="0.35">
      <c r="A609">
        <v>608</v>
      </c>
      <c r="B609">
        <v>1783.4</v>
      </c>
      <c r="C609">
        <v>42.76858206</v>
      </c>
      <c r="D609">
        <v>-82.037574269999993</v>
      </c>
      <c r="E609">
        <v>201.773</v>
      </c>
    </row>
    <row r="610" spans="1:5" x14ac:dyDescent="0.35">
      <c r="A610">
        <v>609</v>
      </c>
      <c r="B610">
        <v>1797.7</v>
      </c>
      <c r="C610">
        <v>42.768452549999999</v>
      </c>
      <c r="D610">
        <v>-82.037579059999999</v>
      </c>
      <c r="E610">
        <v>201.65</v>
      </c>
    </row>
    <row r="611" spans="1:5" x14ac:dyDescent="0.35">
      <c r="A611">
        <v>610</v>
      </c>
      <c r="B611">
        <v>1811.9</v>
      </c>
      <c r="C611">
        <v>42.76832392</v>
      </c>
      <c r="D611">
        <v>-82.03758139</v>
      </c>
      <c r="E611">
        <v>201.512</v>
      </c>
    </row>
    <row r="612" spans="1:5" x14ac:dyDescent="0.35">
      <c r="A612">
        <v>611</v>
      </c>
      <c r="B612">
        <v>1813.4190000000001</v>
      </c>
      <c r="C612">
        <v>42.768310159999999</v>
      </c>
      <c r="D612">
        <v>-82.037581599999996</v>
      </c>
      <c r="E612">
        <v>201.50800000000001</v>
      </c>
    </row>
    <row r="613" spans="1:5" x14ac:dyDescent="0.35">
      <c r="A613">
        <v>612</v>
      </c>
      <c r="B613">
        <v>1814.6210000000001</v>
      </c>
      <c r="C613">
        <v>42.76829927</v>
      </c>
      <c r="D613">
        <v>-82.037581759999995</v>
      </c>
      <c r="E613">
        <v>201.506</v>
      </c>
    </row>
    <row r="614" spans="1:5" x14ac:dyDescent="0.35">
      <c r="A614">
        <v>613</v>
      </c>
      <c r="B614">
        <v>1817.0440000000001</v>
      </c>
      <c r="C614">
        <v>42.768277320000003</v>
      </c>
      <c r="D614">
        <v>-82.037582069999999</v>
      </c>
      <c r="E614">
        <v>201.51</v>
      </c>
    </row>
    <row r="615" spans="1:5" x14ac:dyDescent="0.35">
      <c r="A615">
        <v>614</v>
      </c>
      <c r="B615">
        <v>1821.866</v>
      </c>
      <c r="C615">
        <v>42.768233629999997</v>
      </c>
      <c r="D615">
        <v>-82.037582799999996</v>
      </c>
      <c r="E615">
        <v>201.54</v>
      </c>
    </row>
    <row r="616" spans="1:5" x14ac:dyDescent="0.35">
      <c r="A616">
        <v>615</v>
      </c>
      <c r="B616">
        <v>1829.9</v>
      </c>
      <c r="C616">
        <v>42.768160860000002</v>
      </c>
      <c r="D616">
        <v>-82.037584989999999</v>
      </c>
      <c r="E616">
        <v>201.613</v>
      </c>
    </row>
    <row r="617" spans="1:5" x14ac:dyDescent="0.35">
      <c r="A617">
        <v>616</v>
      </c>
      <c r="B617">
        <v>1830.405</v>
      </c>
      <c r="C617">
        <v>42.768156300000001</v>
      </c>
      <c r="D617">
        <v>-82.037585190000001</v>
      </c>
      <c r="E617">
        <v>201.61600000000001</v>
      </c>
    </row>
    <row r="618" spans="1:5" x14ac:dyDescent="0.35">
      <c r="A618">
        <v>617</v>
      </c>
      <c r="B618">
        <v>1837.9</v>
      </c>
      <c r="C618">
        <v>42.76808844</v>
      </c>
      <c r="D618">
        <v>-82.037588850000006</v>
      </c>
      <c r="E618">
        <v>201.59800000000001</v>
      </c>
    </row>
    <row r="619" spans="1:5" x14ac:dyDescent="0.35">
      <c r="A619">
        <v>618</v>
      </c>
      <c r="B619">
        <v>1845.1</v>
      </c>
      <c r="C619">
        <v>42.76802327</v>
      </c>
      <c r="D619">
        <v>-82.037592720000006</v>
      </c>
      <c r="E619">
        <v>201.535</v>
      </c>
    </row>
    <row r="620" spans="1:5" x14ac:dyDescent="0.35">
      <c r="A620">
        <v>619</v>
      </c>
      <c r="B620">
        <v>1845.7190000000001</v>
      </c>
      <c r="C620">
        <v>42.768017669999999</v>
      </c>
      <c r="D620">
        <v>-82.037593079999994</v>
      </c>
      <c r="E620">
        <v>201.53</v>
      </c>
    </row>
    <row r="621" spans="1:5" x14ac:dyDescent="0.35">
      <c r="A621">
        <v>620</v>
      </c>
      <c r="B621">
        <v>1852.8</v>
      </c>
      <c r="C621">
        <v>42.767953589999998</v>
      </c>
      <c r="D621">
        <v>-82.037597390000002</v>
      </c>
      <c r="E621">
        <v>201.52199999999999</v>
      </c>
    </row>
    <row r="622" spans="1:5" x14ac:dyDescent="0.35">
      <c r="A622">
        <v>621</v>
      </c>
      <c r="B622">
        <v>1861.4</v>
      </c>
      <c r="C622">
        <v>42.767875770000003</v>
      </c>
      <c r="D622">
        <v>-82.037602640000003</v>
      </c>
      <c r="E622">
        <v>201.46199999999999</v>
      </c>
    </row>
    <row r="623" spans="1:5" x14ac:dyDescent="0.35">
      <c r="A623">
        <v>622</v>
      </c>
      <c r="B623">
        <v>1867.3610000000001</v>
      </c>
      <c r="C623">
        <v>42.767821820000002</v>
      </c>
      <c r="D623">
        <v>-82.037606120000007</v>
      </c>
      <c r="E623">
        <v>201.45400000000001</v>
      </c>
    </row>
    <row r="624" spans="1:5" x14ac:dyDescent="0.35">
      <c r="A624">
        <v>623</v>
      </c>
      <c r="B624">
        <v>1871.8</v>
      </c>
      <c r="C624">
        <v>42.767781640000003</v>
      </c>
      <c r="D624">
        <v>-82.037608509999998</v>
      </c>
      <c r="E624">
        <v>201.47</v>
      </c>
    </row>
    <row r="625" spans="1:5" x14ac:dyDescent="0.35">
      <c r="A625">
        <v>624</v>
      </c>
      <c r="B625">
        <v>1878.9</v>
      </c>
      <c r="C625">
        <v>42.767717380000001</v>
      </c>
      <c r="D625">
        <v>-82.037612449999997</v>
      </c>
      <c r="E625">
        <v>201.44499999999999</v>
      </c>
    </row>
    <row r="626" spans="1:5" x14ac:dyDescent="0.35">
      <c r="A626">
        <v>625</v>
      </c>
      <c r="B626">
        <v>1888.1</v>
      </c>
      <c r="C626">
        <v>42.767634090000001</v>
      </c>
      <c r="D626">
        <v>-82.037617089999998</v>
      </c>
      <c r="E626">
        <v>201.43299999999999</v>
      </c>
    </row>
    <row r="627" spans="1:5" x14ac:dyDescent="0.35">
      <c r="A627">
        <v>626</v>
      </c>
      <c r="B627">
        <v>1897</v>
      </c>
      <c r="C627">
        <v>42.767553499999998</v>
      </c>
      <c r="D627">
        <v>-82.037620689999997</v>
      </c>
      <c r="E627">
        <v>201.43299999999999</v>
      </c>
    </row>
    <row r="628" spans="1:5" x14ac:dyDescent="0.35">
      <c r="A628">
        <v>627</v>
      </c>
      <c r="B628">
        <v>1900.059</v>
      </c>
      <c r="C628">
        <v>42.767525800000001</v>
      </c>
      <c r="D628">
        <v>-82.037621939999994</v>
      </c>
      <c r="E628">
        <v>201.398</v>
      </c>
    </row>
    <row r="629" spans="1:5" x14ac:dyDescent="0.35">
      <c r="A629">
        <v>628</v>
      </c>
      <c r="B629">
        <v>1904.7</v>
      </c>
      <c r="C629">
        <v>42.767483769999998</v>
      </c>
      <c r="D629">
        <v>-82.037623769999996</v>
      </c>
      <c r="E629">
        <v>201.398</v>
      </c>
    </row>
    <row r="630" spans="1:5" x14ac:dyDescent="0.35">
      <c r="A630">
        <v>629</v>
      </c>
      <c r="B630">
        <v>1911.6189999999999</v>
      </c>
      <c r="C630">
        <v>42.767421120000002</v>
      </c>
      <c r="D630">
        <v>-82.037626399999994</v>
      </c>
      <c r="E630">
        <v>201.44</v>
      </c>
    </row>
    <row r="631" spans="1:5" x14ac:dyDescent="0.35">
      <c r="A631">
        <v>630</v>
      </c>
      <c r="B631">
        <v>1912.9</v>
      </c>
      <c r="C631">
        <v>42.767409520000001</v>
      </c>
      <c r="D631">
        <v>-82.037626849999995</v>
      </c>
      <c r="E631">
        <v>201.459</v>
      </c>
    </row>
    <row r="632" spans="1:5" x14ac:dyDescent="0.35">
      <c r="A632">
        <v>631</v>
      </c>
      <c r="B632">
        <v>1921.5129999999999</v>
      </c>
      <c r="C632">
        <v>42.76733153</v>
      </c>
      <c r="D632">
        <v>-82.037629949999996</v>
      </c>
      <c r="E632">
        <v>201.52799999999999</v>
      </c>
    </row>
    <row r="633" spans="1:5" x14ac:dyDescent="0.35">
      <c r="A633">
        <v>632</v>
      </c>
      <c r="B633">
        <v>1922.9</v>
      </c>
      <c r="C633">
        <v>42.767318959999997</v>
      </c>
      <c r="D633">
        <v>-82.037630390000004</v>
      </c>
      <c r="E633">
        <v>201.53299999999999</v>
      </c>
    </row>
    <row r="634" spans="1:5" x14ac:dyDescent="0.35">
      <c r="A634">
        <v>633</v>
      </c>
      <c r="B634">
        <v>1930.944</v>
      </c>
      <c r="C634">
        <v>42.767246100000001</v>
      </c>
      <c r="D634">
        <v>-82.037632810000005</v>
      </c>
      <c r="E634">
        <v>201.53</v>
      </c>
    </row>
    <row r="635" spans="1:5" x14ac:dyDescent="0.35">
      <c r="A635">
        <v>634</v>
      </c>
      <c r="B635">
        <v>1932.9</v>
      </c>
      <c r="C635">
        <v>42.767228379999999</v>
      </c>
      <c r="D635">
        <v>-82.037633369999995</v>
      </c>
      <c r="E635">
        <v>201.547</v>
      </c>
    </row>
    <row r="636" spans="1:5" x14ac:dyDescent="0.35">
      <c r="A636">
        <v>635</v>
      </c>
      <c r="B636">
        <v>1939.6</v>
      </c>
      <c r="C636">
        <v>42.767167700000002</v>
      </c>
      <c r="D636">
        <v>-82.037635440000003</v>
      </c>
      <c r="E636">
        <v>201.59700000000001</v>
      </c>
    </row>
    <row r="637" spans="1:5" x14ac:dyDescent="0.35">
      <c r="A637">
        <v>636</v>
      </c>
      <c r="B637">
        <v>1947.7</v>
      </c>
      <c r="C637">
        <v>42.76709434</v>
      </c>
      <c r="D637">
        <v>-82.037637989999993</v>
      </c>
      <c r="E637">
        <v>201.661</v>
      </c>
    </row>
    <row r="638" spans="1:5" x14ac:dyDescent="0.35">
      <c r="A638">
        <v>637</v>
      </c>
      <c r="B638">
        <v>1957.5</v>
      </c>
      <c r="C638">
        <v>42.767005580000003</v>
      </c>
      <c r="D638">
        <v>-82.037641129999997</v>
      </c>
      <c r="E638">
        <v>201.65100000000001</v>
      </c>
    </row>
    <row r="639" spans="1:5" x14ac:dyDescent="0.35">
      <c r="A639">
        <v>638</v>
      </c>
      <c r="B639">
        <v>1963.3</v>
      </c>
      <c r="C639">
        <v>42.766953049999998</v>
      </c>
      <c r="D639">
        <v>-82.037643430000003</v>
      </c>
      <c r="E639">
        <v>201.67500000000001</v>
      </c>
    </row>
    <row r="640" spans="1:5" x14ac:dyDescent="0.35">
      <c r="A640">
        <v>639</v>
      </c>
      <c r="B640">
        <v>1972.4</v>
      </c>
      <c r="C640">
        <v>42.766870660000002</v>
      </c>
      <c r="D640">
        <v>-82.037647190000001</v>
      </c>
      <c r="E640">
        <v>201.81</v>
      </c>
    </row>
    <row r="641" spans="1:5" x14ac:dyDescent="0.35">
      <c r="A641">
        <v>640</v>
      </c>
      <c r="B641">
        <v>1972.7180000000001</v>
      </c>
      <c r="C641">
        <v>42.766867789999999</v>
      </c>
      <c r="D641">
        <v>-82.037647320000005</v>
      </c>
      <c r="E641">
        <v>201.81299999999999</v>
      </c>
    </row>
    <row r="642" spans="1:5" x14ac:dyDescent="0.35">
      <c r="A642">
        <v>641</v>
      </c>
      <c r="B642">
        <v>1973.9010000000001</v>
      </c>
      <c r="C642">
        <v>42.766857080000001</v>
      </c>
      <c r="D642">
        <v>-82.037647770000007</v>
      </c>
      <c r="E642">
        <v>201.82</v>
      </c>
    </row>
    <row r="643" spans="1:5" x14ac:dyDescent="0.35">
      <c r="A643">
        <v>642</v>
      </c>
      <c r="B643">
        <v>1975.1130000000001</v>
      </c>
      <c r="C643">
        <v>42.766846100000002</v>
      </c>
      <c r="D643">
        <v>-82.037648230000002</v>
      </c>
      <c r="E643">
        <v>201.82499999999999</v>
      </c>
    </row>
    <row r="644" spans="1:5" x14ac:dyDescent="0.35">
      <c r="A644">
        <v>643</v>
      </c>
      <c r="B644">
        <v>1976.375</v>
      </c>
      <c r="C644">
        <v>42.766834670000001</v>
      </c>
      <c r="D644">
        <v>-82.037648709999999</v>
      </c>
      <c r="E644">
        <v>201.833</v>
      </c>
    </row>
    <row r="645" spans="1:5" x14ac:dyDescent="0.35">
      <c r="A645">
        <v>644</v>
      </c>
      <c r="B645">
        <v>1977.614</v>
      </c>
      <c r="C645">
        <v>42.766823449999997</v>
      </c>
      <c r="D645">
        <v>-82.037649189999996</v>
      </c>
      <c r="E645">
        <v>201.84299999999999</v>
      </c>
    </row>
    <row r="646" spans="1:5" x14ac:dyDescent="0.35">
      <c r="A646">
        <v>645</v>
      </c>
      <c r="B646">
        <v>1978.856</v>
      </c>
      <c r="C646">
        <v>42.766812209999998</v>
      </c>
      <c r="D646">
        <v>-82.037649669999993</v>
      </c>
      <c r="E646">
        <v>201.857</v>
      </c>
    </row>
    <row r="647" spans="1:5" x14ac:dyDescent="0.35">
      <c r="A647">
        <v>646</v>
      </c>
      <c r="B647">
        <v>1980.3</v>
      </c>
      <c r="C647">
        <v>42.766799130000003</v>
      </c>
      <c r="D647">
        <v>-82.037650260000007</v>
      </c>
      <c r="E647">
        <v>201.876</v>
      </c>
    </row>
    <row r="648" spans="1:5" x14ac:dyDescent="0.35">
      <c r="A648">
        <v>647</v>
      </c>
      <c r="B648">
        <v>1985.9</v>
      </c>
      <c r="C648">
        <v>42.766748419999999</v>
      </c>
      <c r="D648">
        <v>-82.037652460000004</v>
      </c>
      <c r="E648">
        <v>201.90700000000001</v>
      </c>
    </row>
    <row r="649" spans="1:5" x14ac:dyDescent="0.35">
      <c r="A649">
        <v>648</v>
      </c>
      <c r="B649">
        <v>1994.4</v>
      </c>
      <c r="C649">
        <v>42.766671430000002</v>
      </c>
      <c r="D649">
        <v>-82.037655349999994</v>
      </c>
      <c r="E649">
        <v>201.86799999999999</v>
      </c>
    </row>
    <row r="650" spans="1:5" x14ac:dyDescent="0.35">
      <c r="A650">
        <v>649</v>
      </c>
      <c r="B650">
        <v>2004</v>
      </c>
      <c r="C650">
        <v>42.766584479999999</v>
      </c>
      <c r="D650">
        <v>-82.037658219999997</v>
      </c>
      <c r="E650">
        <v>201.87799999999999</v>
      </c>
    </row>
    <row r="651" spans="1:5" x14ac:dyDescent="0.35">
      <c r="A651">
        <v>650</v>
      </c>
      <c r="B651">
        <v>2011.7</v>
      </c>
      <c r="C651">
        <v>42.766514729999997</v>
      </c>
      <c r="D651">
        <v>-82.037660180000003</v>
      </c>
      <c r="E651">
        <v>201.89099999999999</v>
      </c>
    </row>
    <row r="652" spans="1:5" x14ac:dyDescent="0.35">
      <c r="A652">
        <v>651</v>
      </c>
      <c r="B652">
        <v>2017.3</v>
      </c>
      <c r="C652">
        <v>42.766463999999999</v>
      </c>
      <c r="D652">
        <v>-82.037661479999997</v>
      </c>
      <c r="E652">
        <v>201.91300000000001</v>
      </c>
    </row>
    <row r="653" spans="1:5" x14ac:dyDescent="0.35">
      <c r="A653">
        <v>652</v>
      </c>
      <c r="B653">
        <v>2025.6</v>
      </c>
      <c r="C653">
        <v>42.766388820000003</v>
      </c>
      <c r="D653">
        <v>-82.037663850000001</v>
      </c>
      <c r="E653">
        <v>201.91900000000001</v>
      </c>
    </row>
    <row r="654" spans="1:5" x14ac:dyDescent="0.35">
      <c r="A654">
        <v>653</v>
      </c>
      <c r="B654">
        <v>2033.299</v>
      </c>
      <c r="C654">
        <v>42.766319099999997</v>
      </c>
      <c r="D654">
        <v>-82.037666419999994</v>
      </c>
      <c r="E654">
        <v>201.85900000000001</v>
      </c>
    </row>
    <row r="655" spans="1:5" x14ac:dyDescent="0.35">
      <c r="A655">
        <v>654</v>
      </c>
      <c r="B655">
        <v>2042.299</v>
      </c>
      <c r="C655">
        <v>42.766237590000003</v>
      </c>
      <c r="D655">
        <v>-82.037669800000003</v>
      </c>
      <c r="E655">
        <v>201.88800000000001</v>
      </c>
    </row>
    <row r="656" spans="1:5" x14ac:dyDescent="0.35">
      <c r="A656">
        <v>655</v>
      </c>
      <c r="B656">
        <v>2051.299</v>
      </c>
      <c r="C656">
        <v>42.766156100000003</v>
      </c>
      <c r="D656">
        <v>-82.037673670000004</v>
      </c>
      <c r="E656">
        <v>201.852</v>
      </c>
    </row>
    <row r="657" spans="1:5" x14ac:dyDescent="0.35">
      <c r="A657">
        <v>656</v>
      </c>
      <c r="B657">
        <v>2057.0990000000002</v>
      </c>
      <c r="C657">
        <v>42.76610359</v>
      </c>
      <c r="D657">
        <v>-82.037676329999996</v>
      </c>
      <c r="E657">
        <v>201.869</v>
      </c>
    </row>
    <row r="658" spans="1:5" x14ac:dyDescent="0.35">
      <c r="A658">
        <v>657</v>
      </c>
      <c r="B658">
        <v>2058.3029999999999</v>
      </c>
      <c r="C658">
        <v>42.766092700000002</v>
      </c>
      <c r="D658">
        <v>-82.037676869999999</v>
      </c>
      <c r="E658">
        <v>201.87100000000001</v>
      </c>
    </row>
    <row r="659" spans="1:5" x14ac:dyDescent="0.35">
      <c r="A659">
        <v>658</v>
      </c>
      <c r="B659">
        <v>2058.3870000000002</v>
      </c>
      <c r="C659">
        <v>42.766091930000002</v>
      </c>
      <c r="D659">
        <v>-82.037676910000002</v>
      </c>
      <c r="E659">
        <v>201.87100000000001</v>
      </c>
    </row>
    <row r="660" spans="1:5" x14ac:dyDescent="0.35">
      <c r="A660">
        <v>659</v>
      </c>
      <c r="B660">
        <v>2062.7649999999999</v>
      </c>
      <c r="C660">
        <v>42.766052289999998</v>
      </c>
      <c r="D660">
        <v>-82.037678790000001</v>
      </c>
      <c r="E660">
        <v>201.875</v>
      </c>
    </row>
    <row r="661" spans="1:5" x14ac:dyDescent="0.35">
      <c r="A661">
        <v>660</v>
      </c>
      <c r="B661">
        <v>2064.4</v>
      </c>
      <c r="C661">
        <v>42.766037490000002</v>
      </c>
      <c r="D661">
        <v>-82.037679429999997</v>
      </c>
      <c r="E661">
        <v>201.87700000000001</v>
      </c>
    </row>
    <row r="662" spans="1:5" x14ac:dyDescent="0.35">
      <c r="A662">
        <v>661</v>
      </c>
      <c r="B662">
        <v>2069.076</v>
      </c>
      <c r="C662">
        <v>42.765995140000001</v>
      </c>
      <c r="D662">
        <v>-82.037681129999996</v>
      </c>
      <c r="E662">
        <v>201.88399999999999</v>
      </c>
    </row>
    <row r="663" spans="1:5" x14ac:dyDescent="0.35">
      <c r="A663">
        <v>662</v>
      </c>
      <c r="B663">
        <v>2069.1880000000001</v>
      </c>
      <c r="C663">
        <v>42.765994120000002</v>
      </c>
      <c r="D663">
        <v>-82.037681169999999</v>
      </c>
      <c r="E663">
        <v>201.88499999999999</v>
      </c>
    </row>
    <row r="664" spans="1:5" x14ac:dyDescent="0.35">
      <c r="A664">
        <v>663</v>
      </c>
      <c r="B664">
        <v>2069.9810000000002</v>
      </c>
      <c r="C664">
        <v>42.765986939999998</v>
      </c>
      <c r="D664">
        <v>-82.03768144</v>
      </c>
      <c r="E664">
        <v>201.886</v>
      </c>
    </row>
    <row r="665" spans="1:5" x14ac:dyDescent="0.35">
      <c r="A665">
        <v>664</v>
      </c>
      <c r="B665">
        <v>2070.915</v>
      </c>
      <c r="C665">
        <v>42.765978490000002</v>
      </c>
      <c r="D665">
        <v>-82.037681739999996</v>
      </c>
      <c r="E665">
        <v>201.88800000000001</v>
      </c>
    </row>
    <row r="666" spans="1:5" x14ac:dyDescent="0.35">
      <c r="A666">
        <v>665</v>
      </c>
      <c r="B666">
        <v>2071.5</v>
      </c>
      <c r="C666">
        <v>42.765973189999997</v>
      </c>
      <c r="D666">
        <v>-82.037681930000005</v>
      </c>
      <c r="E666">
        <v>201.88900000000001</v>
      </c>
    </row>
    <row r="667" spans="1:5" x14ac:dyDescent="0.35">
      <c r="A667">
        <v>666</v>
      </c>
      <c r="B667">
        <v>2076.0219999999999</v>
      </c>
      <c r="C667">
        <v>42.765932220000003</v>
      </c>
      <c r="D667">
        <v>-82.037683290000004</v>
      </c>
      <c r="E667">
        <v>201.90299999999999</v>
      </c>
    </row>
    <row r="668" spans="1:5" x14ac:dyDescent="0.35">
      <c r="A668">
        <v>667</v>
      </c>
      <c r="B668">
        <v>2077.6999999999998</v>
      </c>
      <c r="C668">
        <v>42.765917029999997</v>
      </c>
      <c r="D668">
        <v>-82.037683779999995</v>
      </c>
      <c r="E668">
        <v>201.90799999999999</v>
      </c>
    </row>
    <row r="669" spans="1:5" x14ac:dyDescent="0.35">
      <c r="A669">
        <v>668</v>
      </c>
      <c r="B669">
        <v>2084.3000000000002</v>
      </c>
      <c r="C669">
        <v>42.765857250000003</v>
      </c>
      <c r="D669">
        <v>-82.037685749999994</v>
      </c>
      <c r="E669">
        <v>201.875</v>
      </c>
    </row>
    <row r="670" spans="1:5" x14ac:dyDescent="0.35">
      <c r="A670">
        <v>669</v>
      </c>
      <c r="B670">
        <v>2092.6</v>
      </c>
      <c r="C670">
        <v>42.76578207</v>
      </c>
      <c r="D670">
        <v>-82.037688220000007</v>
      </c>
      <c r="E670">
        <v>201.828</v>
      </c>
    </row>
    <row r="671" spans="1:5" x14ac:dyDescent="0.35">
      <c r="A671">
        <v>670</v>
      </c>
      <c r="B671">
        <v>2100.1999999999998</v>
      </c>
      <c r="C671">
        <v>42.765713239999997</v>
      </c>
      <c r="D671">
        <v>-82.03769088</v>
      </c>
      <c r="E671">
        <v>201.858</v>
      </c>
    </row>
    <row r="672" spans="1:5" x14ac:dyDescent="0.35">
      <c r="A672">
        <v>671</v>
      </c>
      <c r="B672">
        <v>2108.1</v>
      </c>
      <c r="C672">
        <v>42.765641700000003</v>
      </c>
      <c r="D672">
        <v>-82.03769398</v>
      </c>
      <c r="E672">
        <v>201.88</v>
      </c>
    </row>
    <row r="673" spans="1:5" x14ac:dyDescent="0.35">
      <c r="A673">
        <v>672</v>
      </c>
      <c r="B673">
        <v>2113.5</v>
      </c>
      <c r="C673">
        <v>42.765592810000001</v>
      </c>
      <c r="D673">
        <v>-82.03769613</v>
      </c>
      <c r="E673">
        <v>201.89</v>
      </c>
    </row>
    <row r="674" spans="1:5" x14ac:dyDescent="0.35">
      <c r="A674">
        <v>673</v>
      </c>
      <c r="B674">
        <v>2119.1</v>
      </c>
      <c r="C674">
        <v>42.765542089999997</v>
      </c>
      <c r="D674">
        <v>-82.037698370000001</v>
      </c>
      <c r="E674">
        <v>201.90299999999999</v>
      </c>
    </row>
    <row r="675" spans="1:5" x14ac:dyDescent="0.35">
      <c r="A675">
        <v>674</v>
      </c>
      <c r="B675">
        <v>2121.9789999999998</v>
      </c>
      <c r="C675">
        <v>42.765516009999999</v>
      </c>
      <c r="D675">
        <v>-82.037699480000001</v>
      </c>
      <c r="E675">
        <v>201.916</v>
      </c>
    </row>
    <row r="676" spans="1:5" x14ac:dyDescent="0.35">
      <c r="A676">
        <v>675</v>
      </c>
      <c r="B676">
        <v>2124.6</v>
      </c>
      <c r="C676">
        <v>42.765492289999997</v>
      </c>
      <c r="D676">
        <v>-82.037700490000006</v>
      </c>
      <c r="E676">
        <v>201.922</v>
      </c>
    </row>
    <row r="677" spans="1:5" x14ac:dyDescent="0.35">
      <c r="A677">
        <v>676</v>
      </c>
      <c r="B677">
        <v>2129.6</v>
      </c>
      <c r="C677">
        <v>42.765447010000003</v>
      </c>
      <c r="D677">
        <v>-82.037702460000006</v>
      </c>
      <c r="E677">
        <v>201.875</v>
      </c>
    </row>
    <row r="678" spans="1:5" x14ac:dyDescent="0.35">
      <c r="A678">
        <v>677</v>
      </c>
      <c r="B678">
        <v>2132.6869999999999</v>
      </c>
      <c r="C678">
        <v>42.765419049999998</v>
      </c>
      <c r="D678">
        <v>-82.037703730000004</v>
      </c>
      <c r="E678">
        <v>201.851</v>
      </c>
    </row>
    <row r="679" spans="1:5" x14ac:dyDescent="0.35">
      <c r="A679">
        <v>678</v>
      </c>
      <c r="B679">
        <v>2135.0889999999999</v>
      </c>
      <c r="C679">
        <v>42.765397309999997</v>
      </c>
      <c r="D679">
        <v>-82.0377048</v>
      </c>
      <c r="E679">
        <v>201.84100000000001</v>
      </c>
    </row>
    <row r="680" spans="1:5" x14ac:dyDescent="0.35">
      <c r="A680">
        <v>679</v>
      </c>
      <c r="B680">
        <v>2135.4</v>
      </c>
      <c r="C680">
        <v>42.765394489999998</v>
      </c>
      <c r="D680">
        <v>-82.037704939999998</v>
      </c>
      <c r="E680">
        <v>201.84</v>
      </c>
    </row>
    <row r="681" spans="1:5" x14ac:dyDescent="0.35">
      <c r="A681">
        <v>680</v>
      </c>
      <c r="B681">
        <v>2141.9</v>
      </c>
      <c r="C681">
        <v>42.765335640000004</v>
      </c>
      <c r="D681">
        <v>-82.037707859999998</v>
      </c>
      <c r="E681">
        <v>201.827</v>
      </c>
    </row>
    <row r="682" spans="1:5" x14ac:dyDescent="0.35">
      <c r="A682">
        <v>681</v>
      </c>
      <c r="B682">
        <v>2148.5</v>
      </c>
      <c r="C682">
        <v>42.765275870000004</v>
      </c>
      <c r="D682">
        <v>-82.037710489999995</v>
      </c>
      <c r="E682">
        <v>201.81200000000001</v>
      </c>
    </row>
    <row r="683" spans="1:5" x14ac:dyDescent="0.35">
      <c r="A683">
        <v>682</v>
      </c>
      <c r="B683">
        <v>2155.6</v>
      </c>
      <c r="C683">
        <v>42.765211569999998</v>
      </c>
      <c r="D683">
        <v>-82.037713100000005</v>
      </c>
      <c r="E683">
        <v>201.81100000000001</v>
      </c>
    </row>
    <row r="684" spans="1:5" x14ac:dyDescent="0.35">
      <c r="A684">
        <v>683</v>
      </c>
      <c r="B684">
        <v>2166</v>
      </c>
      <c r="C684">
        <v>42.76511739</v>
      </c>
      <c r="D684">
        <v>-82.03771673</v>
      </c>
      <c r="E684">
        <v>201.82599999999999</v>
      </c>
    </row>
    <row r="685" spans="1:5" x14ac:dyDescent="0.35">
      <c r="A685">
        <v>684</v>
      </c>
      <c r="B685">
        <v>2177</v>
      </c>
      <c r="C685">
        <v>42.765017759999999</v>
      </c>
      <c r="D685">
        <v>-82.037720289999996</v>
      </c>
      <c r="E685">
        <v>201.73500000000001</v>
      </c>
    </row>
    <row r="686" spans="1:5" x14ac:dyDescent="0.35">
      <c r="A686">
        <v>685</v>
      </c>
      <c r="B686">
        <v>2186.5</v>
      </c>
      <c r="C686">
        <v>42.76493172</v>
      </c>
      <c r="D686">
        <v>-82.037723339999999</v>
      </c>
      <c r="E686">
        <v>201.70599999999999</v>
      </c>
    </row>
    <row r="687" spans="1:5" x14ac:dyDescent="0.35">
      <c r="A687">
        <v>686</v>
      </c>
      <c r="B687">
        <v>2196.3000000000002</v>
      </c>
      <c r="C687">
        <v>42.764842969999997</v>
      </c>
      <c r="D687">
        <v>-82.03772687</v>
      </c>
      <c r="E687">
        <v>201.67500000000001</v>
      </c>
    </row>
    <row r="688" spans="1:5" x14ac:dyDescent="0.35">
      <c r="A688">
        <v>687</v>
      </c>
      <c r="B688">
        <v>2200.9389999999999</v>
      </c>
      <c r="C688">
        <v>42.764800960000002</v>
      </c>
      <c r="D688">
        <v>-82.037728799999996</v>
      </c>
      <c r="E688">
        <v>201.68799999999999</v>
      </c>
    </row>
    <row r="689" spans="1:5" x14ac:dyDescent="0.35">
      <c r="A689">
        <v>688</v>
      </c>
      <c r="B689">
        <v>2202.1999999999998</v>
      </c>
      <c r="C689">
        <v>42.764789550000003</v>
      </c>
      <c r="D689">
        <v>-82.037729369999994</v>
      </c>
      <c r="E689">
        <v>201.7</v>
      </c>
    </row>
    <row r="690" spans="1:5" x14ac:dyDescent="0.35">
      <c r="A690">
        <v>689</v>
      </c>
      <c r="B690">
        <v>2202.7359999999999</v>
      </c>
      <c r="C690">
        <v>42.764784689999999</v>
      </c>
      <c r="D690">
        <v>-82.037729619999993</v>
      </c>
      <c r="E690">
        <v>201.70699999999999</v>
      </c>
    </row>
    <row r="691" spans="1:5" x14ac:dyDescent="0.35">
      <c r="A691">
        <v>690</v>
      </c>
      <c r="B691">
        <v>2208</v>
      </c>
      <c r="C691">
        <v>42.76473704</v>
      </c>
      <c r="D691">
        <v>-82.037732129999995</v>
      </c>
      <c r="E691">
        <v>201.77600000000001</v>
      </c>
    </row>
    <row r="692" spans="1:5" x14ac:dyDescent="0.35">
      <c r="A692">
        <v>691</v>
      </c>
      <c r="B692">
        <v>2214.5430000000001</v>
      </c>
      <c r="C692">
        <v>42.764677800000001</v>
      </c>
      <c r="D692">
        <v>-82.037735139999995</v>
      </c>
      <c r="E692">
        <v>201.81200000000001</v>
      </c>
    </row>
    <row r="693" spans="1:5" x14ac:dyDescent="0.35">
      <c r="A693">
        <v>692</v>
      </c>
      <c r="B693">
        <v>2218.5</v>
      </c>
      <c r="C693">
        <v>42.76464198</v>
      </c>
      <c r="D693">
        <v>-82.037736989999999</v>
      </c>
      <c r="E693">
        <v>201.74600000000001</v>
      </c>
    </row>
    <row r="694" spans="1:5" x14ac:dyDescent="0.35">
      <c r="A694">
        <v>693</v>
      </c>
      <c r="B694">
        <v>2219.3339999999998</v>
      </c>
      <c r="C694">
        <v>42.764634430000001</v>
      </c>
      <c r="D694">
        <v>-82.037737370000002</v>
      </c>
      <c r="E694">
        <v>201.721</v>
      </c>
    </row>
    <row r="695" spans="1:5" x14ac:dyDescent="0.35">
      <c r="A695">
        <v>694</v>
      </c>
      <c r="B695">
        <v>2229.4</v>
      </c>
      <c r="C695">
        <v>42.764543349999997</v>
      </c>
      <c r="D695">
        <v>-82.037742260000002</v>
      </c>
      <c r="E695">
        <v>201.37100000000001</v>
      </c>
    </row>
    <row r="696" spans="1:5" x14ac:dyDescent="0.35">
      <c r="A696">
        <v>695</v>
      </c>
      <c r="B696">
        <v>2240.6999999999998</v>
      </c>
      <c r="C696">
        <v>42.764441089999998</v>
      </c>
      <c r="D696">
        <v>-82.037747949999996</v>
      </c>
      <c r="E696">
        <v>201.07</v>
      </c>
    </row>
    <row r="697" spans="1:5" x14ac:dyDescent="0.35">
      <c r="A697">
        <v>696</v>
      </c>
      <c r="B697">
        <v>2246.2330000000002</v>
      </c>
      <c r="C697">
        <v>42.764391000000003</v>
      </c>
      <c r="D697">
        <v>-82.03775057</v>
      </c>
      <c r="E697">
        <v>201.078</v>
      </c>
    </row>
    <row r="698" spans="1:5" x14ac:dyDescent="0.35">
      <c r="A698">
        <v>697</v>
      </c>
      <c r="B698">
        <v>2251.4</v>
      </c>
      <c r="C698">
        <v>42.764344219999998</v>
      </c>
      <c r="D698">
        <v>-82.037752859999998</v>
      </c>
      <c r="E698">
        <v>201.148</v>
      </c>
    </row>
    <row r="699" spans="1:5" x14ac:dyDescent="0.35">
      <c r="A699">
        <v>698</v>
      </c>
      <c r="B699">
        <v>2262.1999999999998</v>
      </c>
      <c r="C699">
        <v>42.764246499999999</v>
      </c>
      <c r="D699">
        <v>-82.037756869999996</v>
      </c>
      <c r="E699">
        <v>201.589</v>
      </c>
    </row>
    <row r="700" spans="1:5" x14ac:dyDescent="0.35">
      <c r="A700">
        <v>699</v>
      </c>
      <c r="B700">
        <v>2272.6999999999998</v>
      </c>
      <c r="C700">
        <v>42.764151429999998</v>
      </c>
      <c r="D700">
        <v>-82.037760539999994</v>
      </c>
      <c r="E700">
        <v>201.80500000000001</v>
      </c>
    </row>
    <row r="701" spans="1:5" x14ac:dyDescent="0.35">
      <c r="A701">
        <v>700</v>
      </c>
      <c r="B701">
        <v>2275.337</v>
      </c>
      <c r="C701">
        <v>42.764127549999998</v>
      </c>
      <c r="D701">
        <v>-82.037761489999994</v>
      </c>
      <c r="E701">
        <v>201.81800000000001</v>
      </c>
    </row>
    <row r="702" spans="1:5" x14ac:dyDescent="0.35">
      <c r="A702">
        <v>701</v>
      </c>
      <c r="B702">
        <v>2282</v>
      </c>
      <c r="C702">
        <v>42.76406721</v>
      </c>
      <c r="D702">
        <v>-82.037763859999998</v>
      </c>
      <c r="E702">
        <v>201.869</v>
      </c>
    </row>
    <row r="703" spans="1:5" x14ac:dyDescent="0.35">
      <c r="A703">
        <v>702</v>
      </c>
      <c r="B703">
        <v>2282.2640000000001</v>
      </c>
      <c r="C703">
        <v>42.764064820000002</v>
      </c>
      <c r="D703">
        <v>-82.037763949999999</v>
      </c>
      <c r="E703">
        <v>201.869</v>
      </c>
    </row>
    <row r="704" spans="1:5" x14ac:dyDescent="0.35">
      <c r="A704">
        <v>703</v>
      </c>
      <c r="B704">
        <v>2286.8910000000001</v>
      </c>
      <c r="C704">
        <v>42.764022910000001</v>
      </c>
      <c r="D704">
        <v>-82.037765480000004</v>
      </c>
      <c r="E704">
        <v>201.86500000000001</v>
      </c>
    </row>
    <row r="705" spans="1:5" x14ac:dyDescent="0.35">
      <c r="A705">
        <v>704</v>
      </c>
      <c r="B705">
        <v>2291.6</v>
      </c>
      <c r="C705">
        <v>42.763980259999997</v>
      </c>
      <c r="D705">
        <v>-82.037767070000001</v>
      </c>
      <c r="E705">
        <v>201.851</v>
      </c>
    </row>
    <row r="706" spans="1:5" x14ac:dyDescent="0.35">
      <c r="A706">
        <v>705</v>
      </c>
      <c r="B706">
        <v>2300.6999999999998</v>
      </c>
      <c r="C706">
        <v>42.763897839999998</v>
      </c>
      <c r="D706">
        <v>-82.037769850000004</v>
      </c>
      <c r="E706">
        <v>201.76300000000001</v>
      </c>
    </row>
    <row r="707" spans="1:5" x14ac:dyDescent="0.35">
      <c r="A707">
        <v>706</v>
      </c>
      <c r="B707">
        <v>2300.9369999999999</v>
      </c>
      <c r="C707">
        <v>42.763895689999998</v>
      </c>
      <c r="D707">
        <v>-82.037769909999994</v>
      </c>
      <c r="E707">
        <v>201.762</v>
      </c>
    </row>
    <row r="708" spans="1:5" x14ac:dyDescent="0.35">
      <c r="A708">
        <v>707</v>
      </c>
      <c r="B708">
        <v>2302.7579999999998</v>
      </c>
      <c r="C708">
        <v>42.763879189999997</v>
      </c>
      <c r="D708">
        <v>-82.037770409999993</v>
      </c>
      <c r="E708">
        <v>201.756</v>
      </c>
    </row>
    <row r="709" spans="1:5" x14ac:dyDescent="0.35">
      <c r="A709">
        <v>708</v>
      </c>
      <c r="B709">
        <v>2302.7730000000001</v>
      </c>
      <c r="C709">
        <v>42.763879060000001</v>
      </c>
      <c r="D709">
        <v>-82.037770409999993</v>
      </c>
      <c r="E709">
        <v>201.756</v>
      </c>
    </row>
    <row r="710" spans="1:5" x14ac:dyDescent="0.35">
      <c r="A710">
        <v>709</v>
      </c>
      <c r="B710">
        <v>2310.5</v>
      </c>
      <c r="C710">
        <v>42.763809070000001</v>
      </c>
      <c r="D710">
        <v>-82.037772200000006</v>
      </c>
      <c r="E710">
        <v>201.76499999999999</v>
      </c>
    </row>
    <row r="711" spans="1:5" x14ac:dyDescent="0.35">
      <c r="A711">
        <v>710</v>
      </c>
      <c r="B711">
        <v>2318.6999999999998</v>
      </c>
      <c r="C711">
        <v>42.763734790000001</v>
      </c>
      <c r="D711">
        <v>-82.037773999999999</v>
      </c>
      <c r="E711">
        <v>201.69499999999999</v>
      </c>
    </row>
    <row r="712" spans="1:5" x14ac:dyDescent="0.35">
      <c r="A712">
        <v>711</v>
      </c>
      <c r="B712">
        <v>2319.009</v>
      </c>
      <c r="C712">
        <v>42.763731989999997</v>
      </c>
      <c r="D712">
        <v>-82.037774080000005</v>
      </c>
      <c r="E712">
        <v>201.69399999999999</v>
      </c>
    </row>
    <row r="713" spans="1:5" x14ac:dyDescent="0.35">
      <c r="A713">
        <v>712</v>
      </c>
      <c r="B713">
        <v>2319.1390000000001</v>
      </c>
      <c r="C713">
        <v>42.763730809999998</v>
      </c>
      <c r="D713">
        <v>-82.037774110000001</v>
      </c>
      <c r="E713">
        <v>201.69300000000001</v>
      </c>
    </row>
    <row r="714" spans="1:5" x14ac:dyDescent="0.35">
      <c r="A714">
        <v>713</v>
      </c>
      <c r="B714">
        <v>2319.41</v>
      </c>
      <c r="C714">
        <v>42.763728350000001</v>
      </c>
      <c r="D714">
        <v>-82.037774170000006</v>
      </c>
      <c r="E714">
        <v>201.69200000000001</v>
      </c>
    </row>
    <row r="715" spans="1:5" x14ac:dyDescent="0.35">
      <c r="A715">
        <v>714</v>
      </c>
      <c r="B715">
        <v>2320.3240000000001</v>
      </c>
      <c r="C715">
        <v>42.763720079999999</v>
      </c>
      <c r="D715">
        <v>-82.037774389999996</v>
      </c>
      <c r="E715">
        <v>201.69</v>
      </c>
    </row>
    <row r="716" spans="1:5" x14ac:dyDescent="0.35">
      <c r="A716">
        <v>715</v>
      </c>
      <c r="B716">
        <v>2321.5300000000002</v>
      </c>
      <c r="C716">
        <v>42.763709140000003</v>
      </c>
      <c r="D716">
        <v>-82.037774670000005</v>
      </c>
      <c r="E716">
        <v>201.69</v>
      </c>
    </row>
    <row r="717" spans="1:5" x14ac:dyDescent="0.35">
      <c r="A717">
        <v>716</v>
      </c>
      <c r="B717">
        <v>2322.77</v>
      </c>
      <c r="C717">
        <v>42.763697919999998</v>
      </c>
      <c r="D717">
        <v>-82.037774999999996</v>
      </c>
      <c r="E717">
        <v>201.69200000000001</v>
      </c>
    </row>
    <row r="718" spans="1:5" x14ac:dyDescent="0.35">
      <c r="A718">
        <v>717</v>
      </c>
      <c r="B718">
        <v>2324.002</v>
      </c>
      <c r="C718">
        <v>42.763686759999999</v>
      </c>
      <c r="D718">
        <v>-82.037775330000002</v>
      </c>
      <c r="E718">
        <v>201.69399999999999</v>
      </c>
    </row>
    <row r="719" spans="1:5" x14ac:dyDescent="0.35">
      <c r="A719">
        <v>718</v>
      </c>
      <c r="B719">
        <v>2325.2530000000002</v>
      </c>
      <c r="C719">
        <v>42.763675419999998</v>
      </c>
      <c r="D719">
        <v>-82.037775699999997</v>
      </c>
      <c r="E719">
        <v>201.69900000000001</v>
      </c>
    </row>
    <row r="720" spans="1:5" x14ac:dyDescent="0.35">
      <c r="A720">
        <v>719</v>
      </c>
      <c r="B720">
        <v>2326.4830000000002</v>
      </c>
      <c r="C720">
        <v>42.76366428</v>
      </c>
      <c r="D720">
        <v>-82.037776070000007</v>
      </c>
      <c r="E720">
        <v>201.70500000000001</v>
      </c>
    </row>
    <row r="721" spans="1:5" x14ac:dyDescent="0.35">
      <c r="A721">
        <v>720</v>
      </c>
      <c r="B721">
        <v>2327.6999999999998</v>
      </c>
      <c r="C721">
        <v>42.763653269999999</v>
      </c>
      <c r="D721">
        <v>-82.037776440000002</v>
      </c>
      <c r="E721">
        <v>201.71199999999999</v>
      </c>
    </row>
    <row r="722" spans="1:5" x14ac:dyDescent="0.35">
      <c r="A722">
        <v>721</v>
      </c>
      <c r="B722">
        <v>2337.1999999999998</v>
      </c>
      <c r="C722">
        <v>42.76356723</v>
      </c>
      <c r="D722">
        <v>-82.037779150000006</v>
      </c>
      <c r="E722">
        <v>201.86699999999999</v>
      </c>
    </row>
    <row r="723" spans="1:5" x14ac:dyDescent="0.35">
      <c r="A723">
        <v>722</v>
      </c>
      <c r="B723">
        <v>2346</v>
      </c>
      <c r="C723">
        <v>42.76348754</v>
      </c>
      <c r="D723">
        <v>-82.03778217</v>
      </c>
      <c r="E723">
        <v>201.864</v>
      </c>
    </row>
    <row r="724" spans="1:5" x14ac:dyDescent="0.35">
      <c r="A724">
        <v>723</v>
      </c>
      <c r="B724">
        <v>2354.6</v>
      </c>
      <c r="C724">
        <v>42.763409660000001</v>
      </c>
      <c r="D724">
        <v>-82.037785540000002</v>
      </c>
      <c r="E724">
        <v>201.78200000000001</v>
      </c>
    </row>
    <row r="725" spans="1:5" x14ac:dyDescent="0.35">
      <c r="A725">
        <v>724</v>
      </c>
      <c r="B725">
        <v>2365.5</v>
      </c>
      <c r="C725">
        <v>42.763310959999998</v>
      </c>
      <c r="D725">
        <v>-82.037790150000006</v>
      </c>
      <c r="E725">
        <v>201.76300000000001</v>
      </c>
    </row>
    <row r="726" spans="1:5" x14ac:dyDescent="0.35">
      <c r="A726">
        <v>725</v>
      </c>
      <c r="B726">
        <v>2366.2710000000002</v>
      </c>
      <c r="C726">
        <v>42.763303970000003</v>
      </c>
      <c r="D726">
        <v>-82.037790459999997</v>
      </c>
      <c r="E726">
        <v>201.76300000000001</v>
      </c>
    </row>
    <row r="727" spans="1:5" x14ac:dyDescent="0.35">
      <c r="A727">
        <v>726</v>
      </c>
      <c r="B727">
        <v>2375.8000000000002</v>
      </c>
      <c r="C727">
        <v>42.763217689999998</v>
      </c>
      <c r="D727">
        <v>-82.037794149999996</v>
      </c>
      <c r="E727">
        <v>201.804</v>
      </c>
    </row>
    <row r="728" spans="1:5" x14ac:dyDescent="0.35">
      <c r="A728">
        <v>727</v>
      </c>
      <c r="B728">
        <v>2386.1999999999998</v>
      </c>
      <c r="C728">
        <v>42.763123499999999</v>
      </c>
      <c r="D728">
        <v>-82.037797879999999</v>
      </c>
      <c r="E728">
        <v>201.86099999999999</v>
      </c>
    </row>
    <row r="729" spans="1:5" x14ac:dyDescent="0.35">
      <c r="A729">
        <v>728</v>
      </c>
      <c r="B729">
        <v>2396.1</v>
      </c>
      <c r="C729">
        <v>42.763033839999999</v>
      </c>
      <c r="D729">
        <v>-82.037801009999995</v>
      </c>
      <c r="E729">
        <v>201.845</v>
      </c>
    </row>
    <row r="730" spans="1:5" x14ac:dyDescent="0.35">
      <c r="A730">
        <v>729</v>
      </c>
      <c r="B730">
        <v>2406.6</v>
      </c>
      <c r="C730">
        <v>42.762938740000003</v>
      </c>
      <c r="D730">
        <v>-82.037804539999996</v>
      </c>
      <c r="E730">
        <v>201.75800000000001</v>
      </c>
    </row>
    <row r="731" spans="1:5" x14ac:dyDescent="0.35">
      <c r="A731">
        <v>730</v>
      </c>
      <c r="B731">
        <v>2416.8000000000002</v>
      </c>
      <c r="C731">
        <v>42.762846369999998</v>
      </c>
      <c r="D731">
        <v>-82.037808330000004</v>
      </c>
      <c r="E731">
        <v>201.78800000000001</v>
      </c>
    </row>
    <row r="732" spans="1:5" x14ac:dyDescent="0.35">
      <c r="A732">
        <v>731</v>
      </c>
      <c r="B732">
        <v>2427.6999999999998</v>
      </c>
      <c r="C732">
        <v>42.762747650000001</v>
      </c>
      <c r="D732">
        <v>-82.037812070000001</v>
      </c>
      <c r="E732">
        <v>201.744</v>
      </c>
    </row>
    <row r="733" spans="1:5" x14ac:dyDescent="0.35">
      <c r="A733">
        <v>732</v>
      </c>
      <c r="B733">
        <v>2430.0770000000002</v>
      </c>
      <c r="C733">
        <v>42.762726120000004</v>
      </c>
      <c r="D733">
        <v>-82.037812880000004</v>
      </c>
      <c r="E733">
        <v>201.739</v>
      </c>
    </row>
    <row r="734" spans="1:5" x14ac:dyDescent="0.35">
      <c r="A734">
        <v>733</v>
      </c>
      <c r="B734">
        <v>2432.078</v>
      </c>
      <c r="C734">
        <v>42.762708000000003</v>
      </c>
      <c r="D734">
        <v>-82.037813560000004</v>
      </c>
      <c r="E734">
        <v>201.739</v>
      </c>
    </row>
    <row r="735" spans="1:5" x14ac:dyDescent="0.35">
      <c r="A735">
        <v>734</v>
      </c>
      <c r="B735">
        <v>2432.3110000000001</v>
      </c>
      <c r="C735">
        <v>42.762705879999999</v>
      </c>
      <c r="D735">
        <v>-82.037813639999996</v>
      </c>
      <c r="E735">
        <v>201.739</v>
      </c>
    </row>
    <row r="736" spans="1:5" x14ac:dyDescent="0.35">
      <c r="A736">
        <v>735</v>
      </c>
      <c r="B736">
        <v>2434.2089999999998</v>
      </c>
      <c r="C736">
        <v>42.762688689999997</v>
      </c>
      <c r="D736">
        <v>-82.03781429</v>
      </c>
      <c r="E736">
        <v>201.74</v>
      </c>
    </row>
    <row r="737" spans="1:5" x14ac:dyDescent="0.35">
      <c r="A737">
        <v>736</v>
      </c>
      <c r="B737">
        <v>2435.2579999999998</v>
      </c>
      <c r="C737">
        <v>42.762679200000001</v>
      </c>
      <c r="D737">
        <v>-82.037814659999995</v>
      </c>
      <c r="E737">
        <v>201.739</v>
      </c>
    </row>
    <row r="738" spans="1:5" x14ac:dyDescent="0.35">
      <c r="A738">
        <v>737</v>
      </c>
      <c r="B738">
        <v>2437.2429999999999</v>
      </c>
      <c r="C738">
        <v>42.762661219999998</v>
      </c>
      <c r="D738">
        <v>-82.037815370000004</v>
      </c>
      <c r="E738">
        <v>201.733</v>
      </c>
    </row>
    <row r="739" spans="1:5" x14ac:dyDescent="0.35">
      <c r="A739">
        <v>738</v>
      </c>
      <c r="B739">
        <v>2437.5230000000001</v>
      </c>
      <c r="C739">
        <v>42.762658680000001</v>
      </c>
      <c r="D739">
        <v>-82.037815469999998</v>
      </c>
      <c r="E739">
        <v>201.732</v>
      </c>
    </row>
    <row r="740" spans="1:5" x14ac:dyDescent="0.35">
      <c r="A740">
        <v>739</v>
      </c>
      <c r="B740">
        <v>2437.86</v>
      </c>
      <c r="C740">
        <v>42.762655629999998</v>
      </c>
      <c r="D740">
        <v>-82.037815589999994</v>
      </c>
      <c r="E740">
        <v>201.73</v>
      </c>
    </row>
    <row r="741" spans="1:5" x14ac:dyDescent="0.35">
      <c r="A741">
        <v>740</v>
      </c>
      <c r="B741">
        <v>2438.6999999999998</v>
      </c>
      <c r="C741">
        <v>42.762648030000001</v>
      </c>
      <c r="D741">
        <v>-82.037815890000005</v>
      </c>
      <c r="E741">
        <v>201.72399999999999</v>
      </c>
    </row>
    <row r="742" spans="1:5" x14ac:dyDescent="0.35">
      <c r="A742">
        <v>741</v>
      </c>
      <c r="B742">
        <v>2449.9</v>
      </c>
      <c r="C742">
        <v>42.762546579999999</v>
      </c>
      <c r="D742">
        <v>-82.037819330000005</v>
      </c>
      <c r="E742">
        <v>201.66800000000001</v>
      </c>
    </row>
    <row r="743" spans="1:5" x14ac:dyDescent="0.35">
      <c r="A743">
        <v>742</v>
      </c>
      <c r="B743">
        <v>2460.3000000000002</v>
      </c>
      <c r="C743">
        <v>42.762452379999999</v>
      </c>
      <c r="D743">
        <v>-82.037822160000005</v>
      </c>
      <c r="E743">
        <v>201.72</v>
      </c>
    </row>
    <row r="744" spans="1:5" x14ac:dyDescent="0.35">
      <c r="A744">
        <v>743</v>
      </c>
      <c r="B744">
        <v>2464.0929999999998</v>
      </c>
      <c r="C744">
        <v>42.762418019999998</v>
      </c>
      <c r="D744">
        <v>-82.037823059999994</v>
      </c>
      <c r="E744">
        <v>201.75200000000001</v>
      </c>
    </row>
    <row r="745" spans="1:5" x14ac:dyDescent="0.35">
      <c r="A745">
        <v>744</v>
      </c>
      <c r="B745">
        <v>2470.4</v>
      </c>
      <c r="C745">
        <v>42.76236093</v>
      </c>
      <c r="D745">
        <v>-82.037824959999995</v>
      </c>
      <c r="E745">
        <v>201.56200000000001</v>
      </c>
    </row>
    <row r="746" spans="1:5" x14ac:dyDescent="0.35">
      <c r="A746">
        <v>745</v>
      </c>
      <c r="B746">
        <v>2471.4609999999998</v>
      </c>
      <c r="C746">
        <v>42.762351350000003</v>
      </c>
      <c r="D746">
        <v>-82.037825389999995</v>
      </c>
      <c r="E746">
        <v>201.50299999999999</v>
      </c>
    </row>
    <row r="747" spans="1:5" x14ac:dyDescent="0.35">
      <c r="A747">
        <v>746</v>
      </c>
      <c r="B747">
        <v>2471.596</v>
      </c>
      <c r="C747">
        <v>42.762350189999999</v>
      </c>
      <c r="D747">
        <v>-82.03782545</v>
      </c>
      <c r="E747">
        <v>201.464</v>
      </c>
    </row>
    <row r="748" spans="1:5" x14ac:dyDescent="0.35">
      <c r="A748">
        <v>747</v>
      </c>
      <c r="B748">
        <v>2471.7350000000001</v>
      </c>
      <c r="C748">
        <v>42.762349149999999</v>
      </c>
      <c r="D748">
        <v>-82.037825530000006</v>
      </c>
      <c r="E748">
        <v>201.392</v>
      </c>
    </row>
    <row r="749" spans="1:5" x14ac:dyDescent="0.35">
      <c r="A749">
        <v>748</v>
      </c>
      <c r="B749">
        <v>2474.0889999999999</v>
      </c>
      <c r="C749">
        <v>42.762334439999997</v>
      </c>
      <c r="D749">
        <v>-82.037827010000001</v>
      </c>
      <c r="E749">
        <v>199.68199999999999</v>
      </c>
    </row>
    <row r="750" spans="1:5" x14ac:dyDescent="0.35">
      <c r="A750">
        <v>749</v>
      </c>
      <c r="B750">
        <v>2474.2399999999998</v>
      </c>
      <c r="C750">
        <v>42.76233328</v>
      </c>
      <c r="D750">
        <v>-82.037827070000006</v>
      </c>
      <c r="E750">
        <v>199.61</v>
      </c>
    </row>
    <row r="751" spans="1:5" x14ac:dyDescent="0.35">
      <c r="A751">
        <v>750</v>
      </c>
      <c r="B751">
        <v>2474.3919999999998</v>
      </c>
      <c r="C751">
        <v>42.762331959999997</v>
      </c>
      <c r="D751">
        <v>-82.037827129999997</v>
      </c>
      <c r="E751">
        <v>199.571</v>
      </c>
    </row>
    <row r="752" spans="1:5" x14ac:dyDescent="0.35">
      <c r="A752">
        <v>751</v>
      </c>
      <c r="B752">
        <v>2479.3029999999999</v>
      </c>
      <c r="C752">
        <v>42.762287499999999</v>
      </c>
      <c r="D752">
        <v>-82.037829160000001</v>
      </c>
      <c r="E752">
        <v>199.542</v>
      </c>
    </row>
    <row r="753" spans="1:5" x14ac:dyDescent="0.35">
      <c r="A753">
        <v>752</v>
      </c>
      <c r="B753">
        <v>2480.5</v>
      </c>
      <c r="C753">
        <v>42.762276669999999</v>
      </c>
      <c r="D753">
        <v>-82.03782966</v>
      </c>
      <c r="E753">
        <v>199.542</v>
      </c>
    </row>
    <row r="754" spans="1:5" x14ac:dyDescent="0.35">
      <c r="A754">
        <v>753</v>
      </c>
      <c r="B754">
        <v>2488.5619999999999</v>
      </c>
      <c r="C754">
        <v>42.762203679999999</v>
      </c>
      <c r="D754">
        <v>-82.037833309999996</v>
      </c>
      <c r="E754">
        <v>199.50899999999999</v>
      </c>
    </row>
    <row r="755" spans="1:5" x14ac:dyDescent="0.35">
      <c r="A755">
        <v>754</v>
      </c>
      <c r="B755">
        <v>2495.39</v>
      </c>
      <c r="C755">
        <v>42.762141890000002</v>
      </c>
      <c r="D755">
        <v>-82.037836619999993</v>
      </c>
      <c r="E755">
        <v>199.596</v>
      </c>
    </row>
    <row r="756" spans="1:5" x14ac:dyDescent="0.35">
      <c r="A756">
        <v>755</v>
      </c>
      <c r="B756">
        <v>2495.5410000000002</v>
      </c>
      <c r="C756">
        <v>42.762140590000001</v>
      </c>
      <c r="D756">
        <v>-82.037836650000003</v>
      </c>
      <c r="E756">
        <v>199.637</v>
      </c>
    </row>
    <row r="757" spans="1:5" x14ac:dyDescent="0.35">
      <c r="A757">
        <v>756</v>
      </c>
      <c r="B757">
        <v>2495.6909999999998</v>
      </c>
      <c r="C757">
        <v>42.762139480000002</v>
      </c>
      <c r="D757">
        <v>-82.037836670000004</v>
      </c>
      <c r="E757">
        <v>199.72200000000001</v>
      </c>
    </row>
    <row r="758" spans="1:5" x14ac:dyDescent="0.35">
      <c r="A758">
        <v>757</v>
      </c>
      <c r="B758">
        <v>2498.1170000000002</v>
      </c>
      <c r="C758">
        <v>42.762123819999999</v>
      </c>
      <c r="D758">
        <v>-82.037836690000006</v>
      </c>
      <c r="E758">
        <v>201.42599999999999</v>
      </c>
    </row>
    <row r="759" spans="1:5" x14ac:dyDescent="0.35">
      <c r="A759">
        <v>758</v>
      </c>
      <c r="B759">
        <v>2498.268</v>
      </c>
      <c r="C759">
        <v>42.762122609999999</v>
      </c>
      <c r="D759">
        <v>-82.037836729999995</v>
      </c>
      <c r="E759">
        <v>201.494</v>
      </c>
    </row>
    <row r="760" spans="1:5" x14ac:dyDescent="0.35">
      <c r="A760">
        <v>759</v>
      </c>
      <c r="B760">
        <v>2498.4250000000002</v>
      </c>
      <c r="C760">
        <v>42.762121290000003</v>
      </c>
      <c r="D760">
        <v>-82.037836780000006</v>
      </c>
      <c r="E760">
        <v>201.53800000000001</v>
      </c>
    </row>
    <row r="761" spans="1:5" x14ac:dyDescent="0.35">
      <c r="A761">
        <v>760</v>
      </c>
      <c r="B761">
        <v>2502.3000000000002</v>
      </c>
      <c r="C761">
        <v>42.76208621</v>
      </c>
      <c r="D761">
        <v>-82.037838559999997</v>
      </c>
      <c r="E761">
        <v>201.535</v>
      </c>
    </row>
    <row r="762" spans="1:5" x14ac:dyDescent="0.35">
      <c r="A762">
        <v>761</v>
      </c>
      <c r="B762">
        <v>2503.7280000000001</v>
      </c>
      <c r="C762">
        <v>42.762073280000003</v>
      </c>
      <c r="D762">
        <v>-82.037839169999998</v>
      </c>
      <c r="E762">
        <v>201.517</v>
      </c>
    </row>
    <row r="763" spans="1:5" x14ac:dyDescent="0.35">
      <c r="A763">
        <v>762</v>
      </c>
      <c r="B763">
        <v>2504.5419999999999</v>
      </c>
      <c r="C763">
        <v>42.762065909999997</v>
      </c>
      <c r="D763">
        <v>-82.037839520000006</v>
      </c>
      <c r="E763">
        <v>201.505</v>
      </c>
    </row>
    <row r="764" spans="1:5" x14ac:dyDescent="0.35">
      <c r="A764">
        <v>763</v>
      </c>
      <c r="B764">
        <v>2508.9</v>
      </c>
      <c r="C764">
        <v>42.76202645</v>
      </c>
      <c r="D764">
        <v>-82.037841</v>
      </c>
      <c r="E764">
        <v>201.45400000000001</v>
      </c>
    </row>
    <row r="765" spans="1:5" x14ac:dyDescent="0.35">
      <c r="A765">
        <v>764</v>
      </c>
      <c r="B765">
        <v>2515.3000000000002</v>
      </c>
      <c r="C765">
        <v>42.76196848</v>
      </c>
      <c r="D765">
        <v>-82.037842659999995</v>
      </c>
      <c r="E765">
        <v>201.453</v>
      </c>
    </row>
    <row r="766" spans="1:5" x14ac:dyDescent="0.35">
      <c r="A766">
        <v>765</v>
      </c>
      <c r="B766">
        <v>2516.3249999999998</v>
      </c>
      <c r="C766">
        <v>42.761959210000001</v>
      </c>
      <c r="D766">
        <v>-82.037842760000004</v>
      </c>
      <c r="E766">
        <v>201.45699999999999</v>
      </c>
    </row>
    <row r="767" spans="1:5" x14ac:dyDescent="0.35">
      <c r="A767">
        <v>766</v>
      </c>
      <c r="B767">
        <v>2516.4639999999999</v>
      </c>
      <c r="C767">
        <v>42.761957979999998</v>
      </c>
      <c r="D767">
        <v>-82.037842359999999</v>
      </c>
      <c r="E767">
        <v>201.459</v>
      </c>
    </row>
    <row r="768" spans="1:5" x14ac:dyDescent="0.35">
      <c r="A768">
        <v>767</v>
      </c>
      <c r="B768">
        <v>2516.6109999999999</v>
      </c>
      <c r="C768">
        <v>42.761956849999997</v>
      </c>
      <c r="D768">
        <v>-82.037841520000001</v>
      </c>
      <c r="E768">
        <v>201.459</v>
      </c>
    </row>
    <row r="769" spans="1:5" x14ac:dyDescent="0.35">
      <c r="A769">
        <v>768</v>
      </c>
      <c r="B769">
        <v>2519.0309999999999</v>
      </c>
      <c r="C769">
        <v>42.761941</v>
      </c>
      <c r="D769">
        <v>-82.037820999999994</v>
      </c>
      <c r="E769">
        <v>201.47</v>
      </c>
    </row>
    <row r="770" spans="1:5" x14ac:dyDescent="0.35">
      <c r="A770">
        <v>769</v>
      </c>
      <c r="B770">
        <v>2523.6999999999998</v>
      </c>
      <c r="C770">
        <v>42.76191051</v>
      </c>
      <c r="D770">
        <v>-82.037781240000001</v>
      </c>
      <c r="E770">
        <v>201.52500000000001</v>
      </c>
    </row>
    <row r="771" spans="1:5" x14ac:dyDescent="0.35">
      <c r="A771">
        <v>770</v>
      </c>
      <c r="B771">
        <v>2532.5</v>
      </c>
      <c r="C771">
        <v>42.761853100000003</v>
      </c>
      <c r="D771">
        <v>-82.037705950000003</v>
      </c>
      <c r="E771">
        <v>201.55099999999999</v>
      </c>
    </row>
    <row r="772" spans="1:5" x14ac:dyDescent="0.35">
      <c r="A772">
        <v>771</v>
      </c>
      <c r="B772">
        <v>2541.511</v>
      </c>
      <c r="C772">
        <v>42.761794070000001</v>
      </c>
      <c r="D772">
        <v>-82.037629179999996</v>
      </c>
      <c r="E772">
        <v>201.56899999999999</v>
      </c>
    </row>
    <row r="773" spans="1:5" x14ac:dyDescent="0.35">
      <c r="A773">
        <v>772</v>
      </c>
      <c r="B773">
        <v>2541.665</v>
      </c>
      <c r="C773">
        <v>42.761792819999997</v>
      </c>
      <c r="D773">
        <v>-82.037628369999993</v>
      </c>
      <c r="E773">
        <v>201.57400000000001</v>
      </c>
    </row>
    <row r="774" spans="1:5" x14ac:dyDescent="0.35">
      <c r="A774">
        <v>773</v>
      </c>
      <c r="B774">
        <v>2541.8220000000001</v>
      </c>
      <c r="C774">
        <v>42.76179149</v>
      </c>
      <c r="D774">
        <v>-82.037627860000001</v>
      </c>
      <c r="E774">
        <v>201.577</v>
      </c>
    </row>
    <row r="775" spans="1:5" x14ac:dyDescent="0.35">
      <c r="A775">
        <v>774</v>
      </c>
      <c r="B775">
        <v>2546.9</v>
      </c>
      <c r="C775">
        <v>42.761745470000001</v>
      </c>
      <c r="D775">
        <v>-82.037629949999996</v>
      </c>
      <c r="E775">
        <v>201.691</v>
      </c>
    </row>
    <row r="776" spans="1:5" x14ac:dyDescent="0.35">
      <c r="A776">
        <v>775</v>
      </c>
      <c r="B776">
        <v>2556.395</v>
      </c>
      <c r="C776">
        <v>42.761659389999998</v>
      </c>
      <c r="D776">
        <v>-82.037634550000007</v>
      </c>
      <c r="E776">
        <v>201.72499999999999</v>
      </c>
    </row>
    <row r="777" spans="1:5" x14ac:dyDescent="0.35">
      <c r="A777">
        <v>776</v>
      </c>
      <c r="B777">
        <v>2556.6</v>
      </c>
      <c r="C777">
        <v>42.761657530000001</v>
      </c>
      <c r="D777">
        <v>-82.037634639999993</v>
      </c>
      <c r="E777">
        <v>201.72499999999999</v>
      </c>
    </row>
    <row r="778" spans="1:5" x14ac:dyDescent="0.35">
      <c r="A778">
        <v>777</v>
      </c>
      <c r="B778">
        <v>2563.6959999999999</v>
      </c>
      <c r="C778">
        <v>42.7615932</v>
      </c>
      <c r="D778">
        <v>-82.037637950000004</v>
      </c>
      <c r="E778">
        <v>201.673</v>
      </c>
    </row>
    <row r="779" spans="1:5" x14ac:dyDescent="0.35">
      <c r="A779">
        <v>778</v>
      </c>
      <c r="B779">
        <v>2564.654</v>
      </c>
      <c r="C779">
        <v>42.761584509999999</v>
      </c>
      <c r="D779">
        <v>-82.037638349999995</v>
      </c>
      <c r="E779">
        <v>201.66399999999999</v>
      </c>
    </row>
    <row r="780" spans="1:5" x14ac:dyDescent="0.35">
      <c r="A780">
        <v>779</v>
      </c>
      <c r="B780">
        <v>2567.4</v>
      </c>
      <c r="C780">
        <v>42.761559609999999</v>
      </c>
      <c r="D780">
        <v>-82.037639400000003</v>
      </c>
      <c r="E780">
        <v>201.64599999999999</v>
      </c>
    </row>
    <row r="781" spans="1:5" x14ac:dyDescent="0.35">
      <c r="A781">
        <v>780</v>
      </c>
      <c r="B781">
        <v>2570.9540000000002</v>
      </c>
      <c r="C781">
        <v>42.761527379999997</v>
      </c>
      <c r="D781">
        <v>-82.037640620000005</v>
      </c>
      <c r="E781">
        <v>201.63499999999999</v>
      </c>
    </row>
    <row r="782" spans="1:5" x14ac:dyDescent="0.35">
      <c r="A782">
        <v>781</v>
      </c>
      <c r="B782">
        <v>2575.3539999999998</v>
      </c>
      <c r="C782">
        <v>42.761487469999999</v>
      </c>
      <c r="D782">
        <v>-82.03764194</v>
      </c>
      <c r="E782">
        <v>201.64400000000001</v>
      </c>
    </row>
    <row r="783" spans="1:5" x14ac:dyDescent="0.35">
      <c r="A783">
        <v>782</v>
      </c>
      <c r="B783">
        <v>2578.5</v>
      </c>
      <c r="C783">
        <v>42.761458939999997</v>
      </c>
      <c r="D783">
        <v>-82.037642750000003</v>
      </c>
      <c r="E783">
        <v>201.661</v>
      </c>
    </row>
    <row r="784" spans="1:5" x14ac:dyDescent="0.35">
      <c r="A784">
        <v>783</v>
      </c>
      <c r="B784">
        <v>2579.8829999999998</v>
      </c>
      <c r="C784">
        <v>42.761446380000002</v>
      </c>
      <c r="D784">
        <v>-82.037643099999997</v>
      </c>
      <c r="E784">
        <v>201.666</v>
      </c>
    </row>
    <row r="785" spans="1:5" x14ac:dyDescent="0.35">
      <c r="A785">
        <v>784</v>
      </c>
      <c r="B785">
        <v>2584.5</v>
      </c>
      <c r="C785">
        <v>42.761404509999998</v>
      </c>
      <c r="D785">
        <v>-82.037644330000006</v>
      </c>
      <c r="E785">
        <v>201.69</v>
      </c>
    </row>
    <row r="786" spans="1:5" x14ac:dyDescent="0.35">
      <c r="A786">
        <v>785</v>
      </c>
      <c r="B786">
        <v>2591.9</v>
      </c>
      <c r="C786">
        <v>42.761337390000001</v>
      </c>
      <c r="D786">
        <v>-82.037646449999997</v>
      </c>
      <c r="E786">
        <v>201.68700000000001</v>
      </c>
    </row>
    <row r="787" spans="1:5" x14ac:dyDescent="0.35">
      <c r="A787">
        <v>786</v>
      </c>
      <c r="B787">
        <v>2600.6999999999998</v>
      </c>
      <c r="C787">
        <v>42.761257579999999</v>
      </c>
      <c r="D787">
        <v>-82.03764941</v>
      </c>
      <c r="E787">
        <v>201.69300000000001</v>
      </c>
    </row>
    <row r="788" spans="1:5" x14ac:dyDescent="0.35">
      <c r="A788">
        <v>787</v>
      </c>
      <c r="B788">
        <v>2606.1999999999998</v>
      </c>
      <c r="C788">
        <v>42.761207710000001</v>
      </c>
      <c r="D788">
        <v>-82.037651589999996</v>
      </c>
      <c r="E788">
        <v>201.66900000000001</v>
      </c>
    </row>
    <row r="789" spans="1:5" x14ac:dyDescent="0.35">
      <c r="A789">
        <v>788</v>
      </c>
      <c r="B789">
        <v>2614</v>
      </c>
      <c r="C789">
        <v>42.761136989999997</v>
      </c>
      <c r="D789">
        <v>-82.037655049999998</v>
      </c>
      <c r="E789">
        <v>201.69</v>
      </c>
    </row>
    <row r="790" spans="1:5" x14ac:dyDescent="0.35">
      <c r="A790">
        <v>789</v>
      </c>
      <c r="B790">
        <v>2624.5</v>
      </c>
      <c r="C790">
        <v>42.76104179</v>
      </c>
      <c r="D790">
        <v>-82.037659520000005</v>
      </c>
      <c r="E790">
        <v>201.76</v>
      </c>
    </row>
    <row r="791" spans="1:5" x14ac:dyDescent="0.35">
      <c r="A791">
        <v>790</v>
      </c>
      <c r="B791">
        <v>2630.7</v>
      </c>
      <c r="C791">
        <v>42.760985560000002</v>
      </c>
      <c r="D791">
        <v>-82.03766177</v>
      </c>
      <c r="E791">
        <v>201.72399999999999</v>
      </c>
    </row>
    <row r="792" spans="1:5" x14ac:dyDescent="0.35">
      <c r="A792">
        <v>791</v>
      </c>
      <c r="B792">
        <v>2638.4</v>
      </c>
      <c r="C792">
        <v>42.76091572</v>
      </c>
      <c r="D792">
        <v>-82.037664250000006</v>
      </c>
      <c r="E792">
        <v>201.71600000000001</v>
      </c>
    </row>
    <row r="793" spans="1:5" x14ac:dyDescent="0.35">
      <c r="A793">
        <v>792</v>
      </c>
      <c r="B793">
        <v>2646.2</v>
      </c>
      <c r="C793">
        <v>42.760844980000002</v>
      </c>
      <c r="D793">
        <v>-82.037666689999995</v>
      </c>
      <c r="E793">
        <v>201.71700000000001</v>
      </c>
    </row>
    <row r="794" spans="1:5" x14ac:dyDescent="0.35">
      <c r="A794">
        <v>793</v>
      </c>
      <c r="B794">
        <v>2648.4160000000002</v>
      </c>
      <c r="C794">
        <v>42.760824880000001</v>
      </c>
      <c r="D794">
        <v>-82.037667490000004</v>
      </c>
      <c r="E794">
        <v>201.70699999999999</v>
      </c>
    </row>
    <row r="795" spans="1:5" x14ac:dyDescent="0.35">
      <c r="A795">
        <v>794</v>
      </c>
      <c r="B795">
        <v>2652.2</v>
      </c>
      <c r="C795">
        <v>42.760790569999998</v>
      </c>
      <c r="D795">
        <v>-82.037668929999995</v>
      </c>
      <c r="E795">
        <v>201.68199999999999</v>
      </c>
    </row>
    <row r="796" spans="1:5" x14ac:dyDescent="0.35">
      <c r="A796">
        <v>795</v>
      </c>
      <c r="B796">
        <v>2662.3</v>
      </c>
      <c r="C796">
        <v>42.760698980000001</v>
      </c>
      <c r="D796">
        <v>-82.037672810000004</v>
      </c>
      <c r="E796">
        <v>201.596</v>
      </c>
    </row>
    <row r="797" spans="1:5" x14ac:dyDescent="0.35">
      <c r="A797">
        <v>796</v>
      </c>
      <c r="B797">
        <v>2673.7069999999999</v>
      </c>
      <c r="C797">
        <v>42.760595530000003</v>
      </c>
      <c r="D797">
        <v>-82.037676599999998</v>
      </c>
      <c r="E797">
        <v>201.58199999999999</v>
      </c>
    </row>
    <row r="798" spans="1:5" x14ac:dyDescent="0.35">
      <c r="A798">
        <v>797</v>
      </c>
      <c r="B798">
        <v>2680.2</v>
      </c>
      <c r="C798">
        <v>42.760536639999998</v>
      </c>
      <c r="D798">
        <v>-82.037678400000004</v>
      </c>
      <c r="E798">
        <v>201.63300000000001</v>
      </c>
    </row>
    <row r="799" spans="1:5" x14ac:dyDescent="0.35">
      <c r="A799">
        <v>798</v>
      </c>
      <c r="B799">
        <v>2691.8679999999999</v>
      </c>
      <c r="C799">
        <v>42.760430820000003</v>
      </c>
      <c r="D799">
        <v>-82.037682430000004</v>
      </c>
      <c r="E799">
        <v>201.61500000000001</v>
      </c>
    </row>
    <row r="800" spans="1:5" x14ac:dyDescent="0.35">
      <c r="A800">
        <v>799</v>
      </c>
      <c r="B800">
        <v>2693.248</v>
      </c>
      <c r="C800">
        <v>42.760418299999998</v>
      </c>
      <c r="D800">
        <v>-82.037683020000003</v>
      </c>
      <c r="E800">
        <v>201.614</v>
      </c>
    </row>
    <row r="801" spans="1:5" x14ac:dyDescent="0.35">
      <c r="A801">
        <v>800</v>
      </c>
      <c r="B801">
        <v>2694.6350000000002</v>
      </c>
      <c r="C801">
        <v>42.760405730000002</v>
      </c>
      <c r="D801">
        <v>-82.037683630000004</v>
      </c>
      <c r="E801">
        <v>201.60900000000001</v>
      </c>
    </row>
    <row r="802" spans="1:5" x14ac:dyDescent="0.35">
      <c r="A802">
        <v>801</v>
      </c>
      <c r="B802">
        <v>2695.9760000000001</v>
      </c>
      <c r="C802">
        <v>42.760393559999997</v>
      </c>
      <c r="D802">
        <v>-82.037684220000003</v>
      </c>
      <c r="E802">
        <v>201.59800000000001</v>
      </c>
    </row>
    <row r="803" spans="1:5" x14ac:dyDescent="0.35">
      <c r="A803">
        <v>802</v>
      </c>
      <c r="B803">
        <v>2698.2</v>
      </c>
      <c r="C803">
        <v>42.76037341</v>
      </c>
      <c r="D803">
        <v>-82.03768522</v>
      </c>
      <c r="E803">
        <v>201.57499999999999</v>
      </c>
    </row>
    <row r="804" spans="1:5" x14ac:dyDescent="0.35">
      <c r="A804">
        <v>803</v>
      </c>
      <c r="B804">
        <v>2709.3290000000002</v>
      </c>
      <c r="C804">
        <v>42.760272499999999</v>
      </c>
      <c r="D804">
        <v>-82.037690159999997</v>
      </c>
      <c r="E804">
        <v>201.554</v>
      </c>
    </row>
    <row r="805" spans="1:5" x14ac:dyDescent="0.35">
      <c r="A805">
        <v>804</v>
      </c>
      <c r="B805">
        <v>2713.306</v>
      </c>
      <c r="C805">
        <v>42.76023644</v>
      </c>
      <c r="D805">
        <v>-82.037691679999995</v>
      </c>
      <c r="E805">
        <v>201.54900000000001</v>
      </c>
    </row>
    <row r="806" spans="1:5" x14ac:dyDescent="0.35">
      <c r="A806">
        <v>805</v>
      </c>
      <c r="B806">
        <v>2714.63</v>
      </c>
      <c r="C806">
        <v>42.760224430000001</v>
      </c>
      <c r="D806">
        <v>-82.037692149999998</v>
      </c>
      <c r="E806">
        <v>201.55</v>
      </c>
    </row>
    <row r="807" spans="1:5" x14ac:dyDescent="0.35">
      <c r="A807">
        <v>806</v>
      </c>
      <c r="B807">
        <v>2715.9569999999999</v>
      </c>
      <c r="C807">
        <v>42.7602124</v>
      </c>
      <c r="D807">
        <v>-82.037692609999993</v>
      </c>
      <c r="E807">
        <v>201.553</v>
      </c>
    </row>
    <row r="808" spans="1:5" x14ac:dyDescent="0.35">
      <c r="A808">
        <v>807</v>
      </c>
      <c r="B808">
        <v>2716.4</v>
      </c>
      <c r="C808">
        <v>42.760208380000002</v>
      </c>
      <c r="D808">
        <v>-82.037692759999999</v>
      </c>
      <c r="E808">
        <v>201.554</v>
      </c>
    </row>
    <row r="809" spans="1:5" x14ac:dyDescent="0.35">
      <c r="A809">
        <v>808</v>
      </c>
      <c r="B809">
        <v>2734.4</v>
      </c>
      <c r="C809">
        <v>42.760045130000002</v>
      </c>
      <c r="D809">
        <v>-82.037698550000002</v>
      </c>
      <c r="E809">
        <v>201.49799999999999</v>
      </c>
    </row>
    <row r="810" spans="1:5" x14ac:dyDescent="0.35">
      <c r="A810">
        <v>809</v>
      </c>
      <c r="B810">
        <v>2738.8850000000002</v>
      </c>
      <c r="C810">
        <v>42.760004459999998</v>
      </c>
      <c r="D810">
        <v>-82.037700389999998</v>
      </c>
      <c r="E810">
        <v>201.46299999999999</v>
      </c>
    </row>
    <row r="811" spans="1:5" x14ac:dyDescent="0.35">
      <c r="A811">
        <v>810</v>
      </c>
      <c r="B811">
        <v>2744.2959999999998</v>
      </c>
      <c r="C811">
        <v>42.759955390000002</v>
      </c>
      <c r="D811">
        <v>-82.037702879999998</v>
      </c>
      <c r="E811">
        <v>201.44900000000001</v>
      </c>
    </row>
    <row r="812" spans="1:5" x14ac:dyDescent="0.35">
      <c r="A812">
        <v>811</v>
      </c>
      <c r="B812">
        <v>2752.5</v>
      </c>
      <c r="C812">
        <v>42.759881030000003</v>
      </c>
      <c r="D812">
        <v>-82.037706979999996</v>
      </c>
      <c r="E812">
        <v>201.429</v>
      </c>
    </row>
    <row r="813" spans="1:5" x14ac:dyDescent="0.35">
      <c r="A813">
        <v>812</v>
      </c>
      <c r="B813">
        <v>2770.6</v>
      </c>
      <c r="C813">
        <v>42.759716949999998</v>
      </c>
      <c r="D813">
        <v>-82.037715879999993</v>
      </c>
      <c r="E813">
        <v>201.52799999999999</v>
      </c>
    </row>
    <row r="814" spans="1:5" x14ac:dyDescent="0.35">
      <c r="A814">
        <v>813</v>
      </c>
      <c r="B814">
        <v>2771.2060000000001</v>
      </c>
      <c r="C814">
        <v>42.759711449999998</v>
      </c>
      <c r="D814">
        <v>-82.037716099999997</v>
      </c>
      <c r="E814">
        <v>201.536</v>
      </c>
    </row>
    <row r="815" spans="1:5" x14ac:dyDescent="0.35">
      <c r="A815">
        <v>814</v>
      </c>
      <c r="B815">
        <v>2785.1</v>
      </c>
      <c r="C815">
        <v>42.759585440000002</v>
      </c>
      <c r="D815">
        <v>-82.037720140000005</v>
      </c>
      <c r="E815">
        <v>201.601</v>
      </c>
    </row>
    <row r="816" spans="1:5" x14ac:dyDescent="0.35">
      <c r="A816">
        <v>815</v>
      </c>
      <c r="B816">
        <v>2789.91</v>
      </c>
      <c r="C816">
        <v>42.759541810000002</v>
      </c>
      <c r="D816">
        <v>-82.037721579999996</v>
      </c>
      <c r="E816">
        <v>201.60400000000001</v>
      </c>
    </row>
    <row r="817" spans="1:5" x14ac:dyDescent="0.35">
      <c r="A817">
        <v>816</v>
      </c>
      <c r="B817">
        <v>2791.2220000000002</v>
      </c>
      <c r="C817">
        <v>42.759529899999997</v>
      </c>
      <c r="D817">
        <v>-82.037722000000002</v>
      </c>
      <c r="E817">
        <v>201.60900000000001</v>
      </c>
    </row>
    <row r="818" spans="1:5" x14ac:dyDescent="0.35">
      <c r="A818">
        <v>817</v>
      </c>
      <c r="B818">
        <v>2792.518</v>
      </c>
      <c r="C818">
        <v>42.759518149999998</v>
      </c>
      <c r="D818">
        <v>-82.037722439999996</v>
      </c>
      <c r="E818">
        <v>201.61699999999999</v>
      </c>
    </row>
    <row r="819" spans="1:5" x14ac:dyDescent="0.35">
      <c r="A819">
        <v>818</v>
      </c>
      <c r="B819">
        <v>2793.8009999999999</v>
      </c>
      <c r="C819">
        <v>42.759506520000002</v>
      </c>
      <c r="D819">
        <v>-82.037722919999993</v>
      </c>
      <c r="E819">
        <v>201.624</v>
      </c>
    </row>
    <row r="820" spans="1:5" x14ac:dyDescent="0.35">
      <c r="A820">
        <v>819</v>
      </c>
      <c r="B820">
        <v>2795.0810000000001</v>
      </c>
      <c r="C820">
        <v>42.759494910000001</v>
      </c>
      <c r="D820">
        <v>-82.037723409999998</v>
      </c>
      <c r="E820">
        <v>201.62799999999999</v>
      </c>
    </row>
    <row r="821" spans="1:5" x14ac:dyDescent="0.35">
      <c r="A821">
        <v>820</v>
      </c>
      <c r="B821">
        <v>2803.1</v>
      </c>
      <c r="C821">
        <v>42.759422209999997</v>
      </c>
      <c r="D821">
        <v>-82.037726910000003</v>
      </c>
      <c r="E821">
        <v>201.59700000000001</v>
      </c>
    </row>
    <row r="822" spans="1:5" x14ac:dyDescent="0.35">
      <c r="A822">
        <v>821</v>
      </c>
      <c r="B822">
        <v>2821.2</v>
      </c>
      <c r="C822">
        <v>42.759258129999999</v>
      </c>
      <c r="D822">
        <v>-82.037736159999994</v>
      </c>
      <c r="E822">
        <v>201.571</v>
      </c>
    </row>
    <row r="823" spans="1:5" x14ac:dyDescent="0.35">
      <c r="A823">
        <v>822</v>
      </c>
      <c r="B823">
        <v>2839.0320000000002</v>
      </c>
      <c r="C823">
        <v>42.759096479999997</v>
      </c>
      <c r="D823">
        <v>-82.037745029999996</v>
      </c>
      <c r="E823">
        <v>201.52500000000001</v>
      </c>
    </row>
    <row r="824" spans="1:5" x14ac:dyDescent="0.35">
      <c r="A824">
        <v>823</v>
      </c>
      <c r="B824">
        <v>2839.3</v>
      </c>
      <c r="C824">
        <v>42.759094050000002</v>
      </c>
      <c r="D824">
        <v>-82.037745150000006</v>
      </c>
      <c r="E824">
        <v>201.52500000000001</v>
      </c>
    </row>
    <row r="825" spans="1:5" x14ac:dyDescent="0.35">
      <c r="A825">
        <v>824</v>
      </c>
      <c r="B825">
        <v>2840.4340000000002</v>
      </c>
      <c r="C825">
        <v>42.759083769999997</v>
      </c>
      <c r="D825">
        <v>-82.037745650000005</v>
      </c>
      <c r="E825">
        <v>201.52699999999999</v>
      </c>
    </row>
    <row r="826" spans="1:5" x14ac:dyDescent="0.35">
      <c r="A826">
        <v>825</v>
      </c>
      <c r="B826">
        <v>2857.4</v>
      </c>
      <c r="C826">
        <v>42.758929940000002</v>
      </c>
      <c r="D826">
        <v>-82.037753080000002</v>
      </c>
      <c r="E826">
        <v>201.452</v>
      </c>
    </row>
    <row r="827" spans="1:5" x14ac:dyDescent="0.35">
      <c r="A827">
        <v>826</v>
      </c>
      <c r="B827">
        <v>2857.5740000000001</v>
      </c>
      <c r="C827">
        <v>42.758928359999999</v>
      </c>
      <c r="D827">
        <v>-82.037753159999994</v>
      </c>
      <c r="E827">
        <v>201.453</v>
      </c>
    </row>
    <row r="828" spans="1:5" x14ac:dyDescent="0.35">
      <c r="A828">
        <v>827</v>
      </c>
      <c r="B828">
        <v>2858.03</v>
      </c>
      <c r="C828">
        <v>42.758924229999998</v>
      </c>
      <c r="D828">
        <v>-82.037753350000003</v>
      </c>
      <c r="E828">
        <v>201.45599999999999</v>
      </c>
    </row>
    <row r="829" spans="1:5" x14ac:dyDescent="0.35">
      <c r="A829">
        <v>828</v>
      </c>
      <c r="B829">
        <v>2858.183</v>
      </c>
      <c r="C829">
        <v>42.758922830000003</v>
      </c>
      <c r="D829">
        <v>-82.037753420000001</v>
      </c>
      <c r="E829">
        <v>201.45699999999999</v>
      </c>
    </row>
    <row r="830" spans="1:5" x14ac:dyDescent="0.35">
      <c r="A830">
        <v>829</v>
      </c>
      <c r="B830">
        <v>2858.2310000000002</v>
      </c>
      <c r="C830">
        <v>42.758922409999997</v>
      </c>
      <c r="D830">
        <v>-82.037753440000003</v>
      </c>
      <c r="E830">
        <v>201.45699999999999</v>
      </c>
    </row>
    <row r="831" spans="1:5" x14ac:dyDescent="0.35">
      <c r="A831">
        <v>830</v>
      </c>
      <c r="B831">
        <v>2858.29</v>
      </c>
      <c r="C831">
        <v>42.758921870000002</v>
      </c>
      <c r="D831">
        <v>-82.037753460000005</v>
      </c>
      <c r="E831">
        <v>201.45699999999999</v>
      </c>
    </row>
    <row r="832" spans="1:5" x14ac:dyDescent="0.35">
      <c r="A832">
        <v>831</v>
      </c>
      <c r="B832">
        <v>2858.5410000000002</v>
      </c>
      <c r="C832">
        <v>42.758919599999999</v>
      </c>
      <c r="D832">
        <v>-82.037753570000007</v>
      </c>
      <c r="E832">
        <v>201.459</v>
      </c>
    </row>
    <row r="833" spans="1:5" x14ac:dyDescent="0.35">
      <c r="A833">
        <v>832</v>
      </c>
      <c r="B833">
        <v>2858.6179999999999</v>
      </c>
      <c r="C833">
        <v>42.758918889999997</v>
      </c>
      <c r="D833">
        <v>-82.037753600000002</v>
      </c>
      <c r="E833">
        <v>201.459</v>
      </c>
    </row>
    <row r="834" spans="1:5" x14ac:dyDescent="0.35">
      <c r="A834">
        <v>833</v>
      </c>
      <c r="B834">
        <v>2858.837</v>
      </c>
      <c r="C834">
        <v>42.758916910000003</v>
      </c>
      <c r="D834">
        <v>-82.037753699999996</v>
      </c>
      <c r="E834">
        <v>201.46</v>
      </c>
    </row>
    <row r="835" spans="1:5" x14ac:dyDescent="0.35">
      <c r="A835">
        <v>834</v>
      </c>
      <c r="B835">
        <v>2858.8890000000001</v>
      </c>
      <c r="C835">
        <v>42.75891644</v>
      </c>
      <c r="D835">
        <v>-82.037753719999998</v>
      </c>
      <c r="E835">
        <v>201.46</v>
      </c>
    </row>
    <row r="836" spans="1:5" x14ac:dyDescent="0.35">
      <c r="A836">
        <v>835</v>
      </c>
      <c r="B836">
        <v>2858.8890000000001</v>
      </c>
      <c r="C836">
        <v>42.75891644</v>
      </c>
      <c r="D836">
        <v>-82.037753719999998</v>
      </c>
      <c r="E836">
        <v>201.46</v>
      </c>
    </row>
    <row r="837" spans="1:5" x14ac:dyDescent="0.35">
      <c r="A837">
        <v>836</v>
      </c>
      <c r="B837">
        <v>2858.9189999999999</v>
      </c>
      <c r="C837">
        <v>42.758916169999999</v>
      </c>
      <c r="D837">
        <v>-82.037753730000006</v>
      </c>
      <c r="E837">
        <v>201.46100000000001</v>
      </c>
    </row>
    <row r="838" spans="1:5" x14ac:dyDescent="0.35">
      <c r="A838">
        <v>837</v>
      </c>
      <c r="B838">
        <v>2859.19</v>
      </c>
      <c r="C838">
        <v>42.758913710000002</v>
      </c>
      <c r="D838">
        <v>-82.037753839999993</v>
      </c>
      <c r="E838">
        <v>201.46199999999999</v>
      </c>
    </row>
    <row r="839" spans="1:5" x14ac:dyDescent="0.35">
      <c r="A839">
        <v>838</v>
      </c>
      <c r="B839">
        <v>2859.28</v>
      </c>
      <c r="C839">
        <v>42.758912889999998</v>
      </c>
      <c r="D839">
        <v>-82.037753879999997</v>
      </c>
      <c r="E839">
        <v>201.46199999999999</v>
      </c>
    </row>
    <row r="840" spans="1:5" x14ac:dyDescent="0.35">
      <c r="A840">
        <v>839</v>
      </c>
      <c r="B840">
        <v>2859.607</v>
      </c>
      <c r="C840">
        <v>42.758909920000001</v>
      </c>
      <c r="D840">
        <v>-82.03775401</v>
      </c>
      <c r="E840">
        <v>201.464</v>
      </c>
    </row>
    <row r="841" spans="1:5" x14ac:dyDescent="0.35">
      <c r="A841">
        <v>840</v>
      </c>
      <c r="B841">
        <v>2859.6880000000001</v>
      </c>
      <c r="C841">
        <v>42.758909199999998</v>
      </c>
      <c r="D841">
        <v>-82.037754050000004</v>
      </c>
      <c r="E841">
        <v>201.464</v>
      </c>
    </row>
    <row r="842" spans="1:5" x14ac:dyDescent="0.35">
      <c r="A842">
        <v>841</v>
      </c>
      <c r="B842">
        <v>2859.7330000000002</v>
      </c>
      <c r="C842">
        <v>42.758908779999999</v>
      </c>
      <c r="D842">
        <v>-82.037754070000005</v>
      </c>
      <c r="E842">
        <v>201.465</v>
      </c>
    </row>
    <row r="843" spans="1:5" x14ac:dyDescent="0.35">
      <c r="A843">
        <v>842</v>
      </c>
      <c r="B843">
        <v>2859.7330000000002</v>
      </c>
      <c r="C843">
        <v>42.758908779999999</v>
      </c>
      <c r="D843">
        <v>-82.037754070000005</v>
      </c>
      <c r="E843">
        <v>201.465</v>
      </c>
    </row>
    <row r="844" spans="1:5" x14ac:dyDescent="0.35">
      <c r="A844">
        <v>843</v>
      </c>
      <c r="B844">
        <v>2859.7550000000001</v>
      </c>
      <c r="C844">
        <v>42.758908580000003</v>
      </c>
      <c r="D844">
        <v>-82.037754079999999</v>
      </c>
      <c r="E844">
        <v>201.465</v>
      </c>
    </row>
    <row r="845" spans="1:5" x14ac:dyDescent="0.35">
      <c r="A845">
        <v>844</v>
      </c>
      <c r="B845">
        <v>2859.7669999999998</v>
      </c>
      <c r="C845">
        <v>42.758908470000002</v>
      </c>
      <c r="D845">
        <v>-82.037754079999999</v>
      </c>
      <c r="E845">
        <v>201.465</v>
      </c>
    </row>
    <row r="846" spans="1:5" x14ac:dyDescent="0.35">
      <c r="A846">
        <v>845</v>
      </c>
      <c r="B846">
        <v>2859.9270000000001</v>
      </c>
      <c r="C846">
        <v>42.758907030000003</v>
      </c>
      <c r="D846">
        <v>-82.037754149999998</v>
      </c>
      <c r="E846">
        <v>201.46600000000001</v>
      </c>
    </row>
    <row r="847" spans="1:5" x14ac:dyDescent="0.35">
      <c r="A847">
        <v>846</v>
      </c>
      <c r="B847">
        <v>2860.1889999999999</v>
      </c>
      <c r="C847">
        <v>42.758904649999998</v>
      </c>
      <c r="D847">
        <v>-82.037754250000006</v>
      </c>
      <c r="E847">
        <v>201.46700000000001</v>
      </c>
    </row>
    <row r="848" spans="1:5" x14ac:dyDescent="0.35">
      <c r="A848">
        <v>847</v>
      </c>
      <c r="B848">
        <v>2860.1889999999999</v>
      </c>
      <c r="C848">
        <v>42.758904649999998</v>
      </c>
      <c r="D848">
        <v>-82.037754250000006</v>
      </c>
      <c r="E848">
        <v>201.46700000000001</v>
      </c>
    </row>
    <row r="849" spans="1:5" x14ac:dyDescent="0.35">
      <c r="A849">
        <v>848</v>
      </c>
      <c r="B849">
        <v>2860.2249999999999</v>
      </c>
      <c r="C849">
        <v>42.758904319999999</v>
      </c>
      <c r="D849">
        <v>-82.037754269999994</v>
      </c>
      <c r="E849">
        <v>201.46700000000001</v>
      </c>
    </row>
    <row r="850" spans="1:5" x14ac:dyDescent="0.35">
      <c r="A850">
        <v>849</v>
      </c>
      <c r="B850">
        <v>2860.2629999999999</v>
      </c>
      <c r="C850">
        <v>42.758903979999999</v>
      </c>
      <c r="D850">
        <v>-82.037754280000001</v>
      </c>
      <c r="E850">
        <v>201.46700000000001</v>
      </c>
    </row>
    <row r="851" spans="1:5" x14ac:dyDescent="0.35">
      <c r="A851">
        <v>850</v>
      </c>
      <c r="B851">
        <v>2860.5210000000002</v>
      </c>
      <c r="C851">
        <v>42.758901639999998</v>
      </c>
      <c r="D851">
        <v>-82.037754390000003</v>
      </c>
      <c r="E851">
        <v>201.46899999999999</v>
      </c>
    </row>
    <row r="852" spans="1:5" x14ac:dyDescent="0.35">
      <c r="A852">
        <v>851</v>
      </c>
      <c r="B852">
        <v>2860.6010000000001</v>
      </c>
      <c r="C852">
        <v>42.758900910000001</v>
      </c>
      <c r="D852">
        <v>-82.037754419999999</v>
      </c>
      <c r="E852">
        <v>201.46899999999999</v>
      </c>
    </row>
    <row r="853" spans="1:5" x14ac:dyDescent="0.35">
      <c r="A853">
        <v>852</v>
      </c>
      <c r="B853">
        <v>2860.67</v>
      </c>
      <c r="C853">
        <v>42.758900279999999</v>
      </c>
      <c r="D853">
        <v>-82.037754449999994</v>
      </c>
      <c r="E853">
        <v>201.46899999999999</v>
      </c>
    </row>
    <row r="854" spans="1:5" x14ac:dyDescent="0.35">
      <c r="A854">
        <v>853</v>
      </c>
      <c r="B854">
        <v>2860.8090000000002</v>
      </c>
      <c r="C854">
        <v>42.758899020000001</v>
      </c>
      <c r="D854">
        <v>-82.037754509999999</v>
      </c>
      <c r="E854">
        <v>201.47</v>
      </c>
    </row>
    <row r="855" spans="1:5" x14ac:dyDescent="0.35">
      <c r="A855">
        <v>854</v>
      </c>
      <c r="B855">
        <v>2860.8090000000002</v>
      </c>
      <c r="C855">
        <v>42.758899020000001</v>
      </c>
      <c r="D855">
        <v>-82.037754509999999</v>
      </c>
      <c r="E855">
        <v>201.47</v>
      </c>
    </row>
    <row r="856" spans="1:5" x14ac:dyDescent="0.35">
      <c r="A856">
        <v>855</v>
      </c>
      <c r="B856">
        <v>2860.828</v>
      </c>
      <c r="C856">
        <v>42.758898850000001</v>
      </c>
      <c r="D856">
        <v>-82.037754519999993</v>
      </c>
      <c r="E856">
        <v>201.47</v>
      </c>
    </row>
    <row r="857" spans="1:5" x14ac:dyDescent="0.35">
      <c r="A857">
        <v>856</v>
      </c>
      <c r="B857">
        <v>2861.413</v>
      </c>
      <c r="C857">
        <v>42.758893550000003</v>
      </c>
      <c r="D857">
        <v>-82.037754739999997</v>
      </c>
      <c r="E857">
        <v>201.471</v>
      </c>
    </row>
    <row r="858" spans="1:5" x14ac:dyDescent="0.35">
      <c r="A858">
        <v>857</v>
      </c>
      <c r="B858">
        <v>2861.413</v>
      </c>
      <c r="C858">
        <v>42.758893550000003</v>
      </c>
      <c r="D858">
        <v>-82.037754739999997</v>
      </c>
      <c r="E858">
        <v>201.471</v>
      </c>
    </row>
    <row r="859" spans="1:5" x14ac:dyDescent="0.35">
      <c r="A859">
        <v>858</v>
      </c>
      <c r="B859">
        <v>2861.45</v>
      </c>
      <c r="C859">
        <v>42.758893209999997</v>
      </c>
      <c r="D859">
        <v>-82.037754759999999</v>
      </c>
      <c r="E859">
        <v>201.471</v>
      </c>
    </row>
    <row r="860" spans="1:5" x14ac:dyDescent="0.35">
      <c r="A860">
        <v>859</v>
      </c>
      <c r="B860">
        <v>2861.4650000000001</v>
      </c>
      <c r="C860">
        <v>42.75889308</v>
      </c>
      <c r="D860">
        <v>-82.037754759999999</v>
      </c>
      <c r="E860">
        <v>201.471</v>
      </c>
    </row>
    <row r="861" spans="1:5" x14ac:dyDescent="0.35">
      <c r="A861">
        <v>860</v>
      </c>
      <c r="B861">
        <v>2861.6509999999998</v>
      </c>
      <c r="C861">
        <v>42.758891390000002</v>
      </c>
      <c r="D861">
        <v>-82.037754829999997</v>
      </c>
      <c r="E861">
        <v>201.471</v>
      </c>
    </row>
    <row r="862" spans="1:5" x14ac:dyDescent="0.35">
      <c r="A862">
        <v>861</v>
      </c>
      <c r="B862">
        <v>2861.7719999999999</v>
      </c>
      <c r="C862">
        <v>42.758890299999997</v>
      </c>
      <c r="D862">
        <v>-82.037754879999994</v>
      </c>
      <c r="E862">
        <v>201.471</v>
      </c>
    </row>
    <row r="863" spans="1:5" x14ac:dyDescent="0.35">
      <c r="A863">
        <v>862</v>
      </c>
      <c r="B863">
        <v>2861.9050000000002</v>
      </c>
      <c r="C863">
        <v>42.758889080000003</v>
      </c>
      <c r="D863">
        <v>-82.037754930000006</v>
      </c>
      <c r="E863">
        <v>201.471</v>
      </c>
    </row>
    <row r="864" spans="1:5" x14ac:dyDescent="0.35">
      <c r="A864">
        <v>863</v>
      </c>
      <c r="B864">
        <v>2861.9560000000001</v>
      </c>
      <c r="C864">
        <v>42.75888862</v>
      </c>
      <c r="D864">
        <v>-82.037754949999993</v>
      </c>
      <c r="E864">
        <v>201.47200000000001</v>
      </c>
    </row>
    <row r="865" spans="1:5" x14ac:dyDescent="0.35">
      <c r="A865">
        <v>864</v>
      </c>
      <c r="B865">
        <v>2862.0059999999999</v>
      </c>
      <c r="C865">
        <v>42.758888169999999</v>
      </c>
      <c r="D865">
        <v>-82.037754969999995</v>
      </c>
      <c r="E865">
        <v>201.47200000000001</v>
      </c>
    </row>
    <row r="866" spans="1:5" x14ac:dyDescent="0.35">
      <c r="A866">
        <v>865</v>
      </c>
      <c r="B866">
        <v>2862.1480000000001</v>
      </c>
      <c r="C866">
        <v>42.758886879999999</v>
      </c>
      <c r="D866">
        <v>-82.037755020000006</v>
      </c>
      <c r="E866">
        <v>201.47200000000001</v>
      </c>
    </row>
    <row r="867" spans="1:5" x14ac:dyDescent="0.35">
      <c r="A867">
        <v>866</v>
      </c>
      <c r="B867">
        <v>2862.1480000000001</v>
      </c>
      <c r="C867">
        <v>42.758886879999999</v>
      </c>
      <c r="D867">
        <v>-82.037755020000006</v>
      </c>
      <c r="E867">
        <v>201.47200000000001</v>
      </c>
    </row>
    <row r="868" spans="1:5" x14ac:dyDescent="0.35">
      <c r="A868">
        <v>867</v>
      </c>
      <c r="B868">
        <v>2862.18</v>
      </c>
      <c r="C868">
        <v>42.758886590000003</v>
      </c>
      <c r="D868">
        <v>-82.037755039999993</v>
      </c>
      <c r="E868">
        <v>201.47200000000001</v>
      </c>
    </row>
    <row r="869" spans="1:5" x14ac:dyDescent="0.35">
      <c r="A869">
        <v>868</v>
      </c>
      <c r="B869">
        <v>2862.3910000000001</v>
      </c>
      <c r="C869">
        <v>42.758884680000001</v>
      </c>
      <c r="D869">
        <v>-82.03775512</v>
      </c>
      <c r="E869">
        <v>201.47200000000001</v>
      </c>
    </row>
    <row r="870" spans="1:5" x14ac:dyDescent="0.35">
      <c r="A870">
        <v>869</v>
      </c>
      <c r="B870">
        <v>2862.3910000000001</v>
      </c>
      <c r="C870">
        <v>42.758884680000001</v>
      </c>
      <c r="D870">
        <v>-82.03775512</v>
      </c>
      <c r="E870">
        <v>201.47200000000001</v>
      </c>
    </row>
    <row r="871" spans="1:5" x14ac:dyDescent="0.35">
      <c r="A871">
        <v>870</v>
      </c>
      <c r="B871">
        <v>2862.424</v>
      </c>
      <c r="C871">
        <v>42.758884379999998</v>
      </c>
      <c r="D871">
        <v>-82.037755129999994</v>
      </c>
      <c r="E871">
        <v>201.47200000000001</v>
      </c>
    </row>
    <row r="872" spans="1:5" x14ac:dyDescent="0.35">
      <c r="A872">
        <v>871</v>
      </c>
      <c r="B872">
        <v>2862.6280000000002</v>
      </c>
      <c r="C872">
        <v>42.758882530000001</v>
      </c>
      <c r="D872">
        <v>-82.03775521</v>
      </c>
      <c r="E872">
        <v>201.47200000000001</v>
      </c>
    </row>
    <row r="873" spans="1:5" x14ac:dyDescent="0.35">
      <c r="A873">
        <v>872</v>
      </c>
      <c r="B873">
        <v>2863.105</v>
      </c>
      <c r="C873">
        <v>42.758878199999998</v>
      </c>
      <c r="D873">
        <v>-82.037755379999993</v>
      </c>
      <c r="E873">
        <v>201.47200000000001</v>
      </c>
    </row>
    <row r="874" spans="1:5" x14ac:dyDescent="0.35">
      <c r="A874">
        <v>873</v>
      </c>
      <c r="B874">
        <v>2863.1550000000002</v>
      </c>
      <c r="C874">
        <v>42.758877750000003</v>
      </c>
      <c r="D874">
        <v>-82.037755399999995</v>
      </c>
      <c r="E874">
        <v>201.47200000000001</v>
      </c>
    </row>
    <row r="875" spans="1:5" x14ac:dyDescent="0.35">
      <c r="A875">
        <v>874</v>
      </c>
      <c r="B875">
        <v>2864.0790000000002</v>
      </c>
      <c r="C875">
        <v>42.758869369999999</v>
      </c>
      <c r="D875">
        <v>-82.037755730000001</v>
      </c>
      <c r="E875">
        <v>201.47200000000001</v>
      </c>
    </row>
    <row r="876" spans="1:5" x14ac:dyDescent="0.35">
      <c r="A876">
        <v>875</v>
      </c>
      <c r="B876">
        <v>2864.14</v>
      </c>
      <c r="C876">
        <v>42.758868820000004</v>
      </c>
      <c r="D876">
        <v>-82.037755750000002</v>
      </c>
      <c r="E876">
        <v>201.47200000000001</v>
      </c>
    </row>
    <row r="877" spans="1:5" x14ac:dyDescent="0.35">
      <c r="A877">
        <v>876</v>
      </c>
      <c r="B877">
        <v>2864.1590000000001</v>
      </c>
      <c r="C877">
        <v>42.758868640000003</v>
      </c>
      <c r="D877">
        <v>-82.037755759999996</v>
      </c>
      <c r="E877">
        <v>201.47200000000001</v>
      </c>
    </row>
    <row r="878" spans="1:5" x14ac:dyDescent="0.35">
      <c r="A878">
        <v>877</v>
      </c>
      <c r="B878">
        <v>2864.19</v>
      </c>
      <c r="C878">
        <v>42.758868370000002</v>
      </c>
      <c r="D878">
        <v>-82.037755770000004</v>
      </c>
      <c r="E878">
        <v>201.47200000000001</v>
      </c>
    </row>
    <row r="879" spans="1:5" x14ac:dyDescent="0.35">
      <c r="A879">
        <v>878</v>
      </c>
      <c r="B879">
        <v>2864.3359999999998</v>
      </c>
      <c r="C879">
        <v>42.758867049999999</v>
      </c>
      <c r="D879">
        <v>-82.037755820000001</v>
      </c>
      <c r="E879">
        <v>201.471</v>
      </c>
    </row>
    <row r="880" spans="1:5" x14ac:dyDescent="0.35">
      <c r="A880">
        <v>879</v>
      </c>
      <c r="B880">
        <v>2864.3359999999998</v>
      </c>
      <c r="C880">
        <v>42.758867049999999</v>
      </c>
      <c r="D880">
        <v>-82.037755820000001</v>
      </c>
      <c r="E880">
        <v>201.471</v>
      </c>
    </row>
    <row r="881" spans="1:5" x14ac:dyDescent="0.35">
      <c r="A881">
        <v>880</v>
      </c>
      <c r="B881">
        <v>2864.3739999999998</v>
      </c>
      <c r="C881">
        <v>42.758866699999999</v>
      </c>
      <c r="D881">
        <v>-82.037755840000003</v>
      </c>
      <c r="E881">
        <v>201.471</v>
      </c>
    </row>
    <row r="882" spans="1:5" x14ac:dyDescent="0.35">
      <c r="A882">
        <v>881</v>
      </c>
      <c r="B882">
        <v>2864.4209999999998</v>
      </c>
      <c r="C882">
        <v>42.758866269999999</v>
      </c>
      <c r="D882">
        <v>-82.037755849999996</v>
      </c>
      <c r="E882">
        <v>201.471</v>
      </c>
    </row>
    <row r="883" spans="1:5" x14ac:dyDescent="0.35">
      <c r="A883">
        <v>882</v>
      </c>
      <c r="B883">
        <v>2864.4780000000001</v>
      </c>
      <c r="C883">
        <v>42.758865749999998</v>
      </c>
      <c r="D883">
        <v>-82.037755869999998</v>
      </c>
      <c r="E883">
        <v>201.471</v>
      </c>
    </row>
    <row r="884" spans="1:5" x14ac:dyDescent="0.35">
      <c r="A884">
        <v>883</v>
      </c>
      <c r="B884">
        <v>2864.4780000000001</v>
      </c>
      <c r="C884">
        <v>42.758865749999998</v>
      </c>
      <c r="D884">
        <v>-82.037755869999998</v>
      </c>
      <c r="E884">
        <v>201.471</v>
      </c>
    </row>
    <row r="885" spans="1:5" x14ac:dyDescent="0.35">
      <c r="A885">
        <v>884</v>
      </c>
      <c r="B885">
        <v>2864.502</v>
      </c>
      <c r="C885">
        <v>42.758865540000002</v>
      </c>
      <c r="D885">
        <v>-82.037755880000006</v>
      </c>
      <c r="E885">
        <v>201.471</v>
      </c>
    </row>
    <row r="886" spans="1:5" x14ac:dyDescent="0.35">
      <c r="A886">
        <v>885</v>
      </c>
      <c r="B886">
        <v>2865.0970000000002</v>
      </c>
      <c r="C886">
        <v>42.758860140000003</v>
      </c>
      <c r="D886">
        <v>-82.037756090000002</v>
      </c>
      <c r="E886">
        <v>201.471</v>
      </c>
    </row>
    <row r="887" spans="1:5" x14ac:dyDescent="0.35">
      <c r="A887">
        <v>886</v>
      </c>
      <c r="B887">
        <v>2865.2109999999998</v>
      </c>
      <c r="C887">
        <v>42.758859110000003</v>
      </c>
      <c r="D887">
        <v>-82.037756130000005</v>
      </c>
      <c r="E887">
        <v>201.471</v>
      </c>
    </row>
    <row r="888" spans="1:5" x14ac:dyDescent="0.35">
      <c r="A888">
        <v>887</v>
      </c>
      <c r="B888">
        <v>2865.4290000000001</v>
      </c>
      <c r="C888">
        <v>42.758857130000003</v>
      </c>
      <c r="D888">
        <v>-82.037756200000004</v>
      </c>
      <c r="E888">
        <v>201.471</v>
      </c>
    </row>
    <row r="889" spans="1:5" x14ac:dyDescent="0.35">
      <c r="A889">
        <v>888</v>
      </c>
      <c r="B889">
        <v>2865.4609999999998</v>
      </c>
      <c r="C889">
        <v>42.75885684</v>
      </c>
      <c r="D889">
        <v>-82.037756220000006</v>
      </c>
      <c r="E889">
        <v>201.471</v>
      </c>
    </row>
    <row r="890" spans="1:5" x14ac:dyDescent="0.35">
      <c r="A890">
        <v>889</v>
      </c>
      <c r="B890">
        <v>2865.4670000000001</v>
      </c>
      <c r="C890">
        <v>42.758856790000003</v>
      </c>
      <c r="D890">
        <v>-82.037756220000006</v>
      </c>
      <c r="E890">
        <v>201.471</v>
      </c>
    </row>
    <row r="891" spans="1:5" x14ac:dyDescent="0.35">
      <c r="A891">
        <v>890</v>
      </c>
      <c r="B891">
        <v>2865.643</v>
      </c>
      <c r="C891">
        <v>42.758855189999998</v>
      </c>
      <c r="D891">
        <v>-82.037756279999996</v>
      </c>
      <c r="E891">
        <v>201.471</v>
      </c>
    </row>
    <row r="892" spans="1:5" x14ac:dyDescent="0.35">
      <c r="A892">
        <v>891</v>
      </c>
      <c r="B892">
        <v>2865.7449999999999</v>
      </c>
      <c r="C892">
        <v>42.75885427</v>
      </c>
      <c r="D892">
        <v>-82.037756310000006</v>
      </c>
      <c r="E892">
        <v>201.471</v>
      </c>
    </row>
    <row r="893" spans="1:5" x14ac:dyDescent="0.35">
      <c r="A893">
        <v>892</v>
      </c>
      <c r="B893">
        <v>2865.7449999999999</v>
      </c>
      <c r="C893">
        <v>42.75885427</v>
      </c>
      <c r="D893">
        <v>-82.037756310000006</v>
      </c>
      <c r="E893">
        <v>201.471</v>
      </c>
    </row>
    <row r="894" spans="1:5" x14ac:dyDescent="0.35">
      <c r="A894">
        <v>893</v>
      </c>
      <c r="B894">
        <v>2865.7779999999998</v>
      </c>
      <c r="C894">
        <v>42.758853969999997</v>
      </c>
      <c r="D894">
        <v>-82.03775632</v>
      </c>
      <c r="E894">
        <v>201.471</v>
      </c>
    </row>
    <row r="895" spans="1:5" x14ac:dyDescent="0.35">
      <c r="A895">
        <v>894</v>
      </c>
      <c r="B895">
        <v>2865.81</v>
      </c>
      <c r="C895">
        <v>42.758853670000001</v>
      </c>
      <c r="D895">
        <v>-82.037756340000001</v>
      </c>
      <c r="E895">
        <v>201.471</v>
      </c>
    </row>
    <row r="896" spans="1:5" x14ac:dyDescent="0.35">
      <c r="A896">
        <v>895</v>
      </c>
      <c r="B896">
        <v>2865.9180000000001</v>
      </c>
      <c r="C896">
        <v>42.758852689999998</v>
      </c>
      <c r="D896">
        <v>-82.037756369999997</v>
      </c>
      <c r="E896">
        <v>201.471</v>
      </c>
    </row>
    <row r="897" spans="1:5" x14ac:dyDescent="0.35">
      <c r="A897">
        <v>896</v>
      </c>
      <c r="B897">
        <v>2866.3519999999999</v>
      </c>
      <c r="C897">
        <v>42.758848759999999</v>
      </c>
      <c r="D897">
        <v>-82.037756520000002</v>
      </c>
      <c r="E897">
        <v>201.47200000000001</v>
      </c>
    </row>
    <row r="898" spans="1:5" x14ac:dyDescent="0.35">
      <c r="A898">
        <v>897</v>
      </c>
      <c r="B898">
        <v>2866.3519999999999</v>
      </c>
      <c r="C898">
        <v>42.758848759999999</v>
      </c>
      <c r="D898">
        <v>-82.037756520000002</v>
      </c>
      <c r="E898">
        <v>201.47200000000001</v>
      </c>
    </row>
    <row r="899" spans="1:5" x14ac:dyDescent="0.35">
      <c r="A899">
        <v>898</v>
      </c>
      <c r="B899">
        <v>2866.3690000000001</v>
      </c>
      <c r="C899">
        <v>42.7588486</v>
      </c>
      <c r="D899">
        <v>-82.037756529999996</v>
      </c>
      <c r="E899">
        <v>201.47200000000001</v>
      </c>
    </row>
    <row r="900" spans="1:5" x14ac:dyDescent="0.35">
      <c r="A900">
        <v>899</v>
      </c>
      <c r="B900">
        <v>2866.424</v>
      </c>
      <c r="C900">
        <v>42.758848100000002</v>
      </c>
      <c r="D900">
        <v>-82.037756540000004</v>
      </c>
      <c r="E900">
        <v>201.47200000000001</v>
      </c>
    </row>
    <row r="901" spans="1:5" x14ac:dyDescent="0.35">
      <c r="A901">
        <v>900</v>
      </c>
      <c r="B901">
        <v>2866.5790000000002</v>
      </c>
      <c r="C901">
        <v>42.758846699999999</v>
      </c>
      <c r="D901">
        <v>-82.037756599999994</v>
      </c>
      <c r="E901">
        <v>201.47200000000001</v>
      </c>
    </row>
    <row r="902" spans="1:5" x14ac:dyDescent="0.35">
      <c r="A902">
        <v>901</v>
      </c>
      <c r="B902">
        <v>2866.5790000000002</v>
      </c>
      <c r="C902">
        <v>42.758846699999999</v>
      </c>
      <c r="D902">
        <v>-82.037756599999994</v>
      </c>
      <c r="E902">
        <v>201.47200000000001</v>
      </c>
    </row>
    <row r="903" spans="1:5" x14ac:dyDescent="0.35">
      <c r="A903">
        <v>902</v>
      </c>
      <c r="B903">
        <v>2866.6120000000001</v>
      </c>
      <c r="C903">
        <v>42.758846400000003</v>
      </c>
      <c r="D903">
        <v>-82.037756610000002</v>
      </c>
      <c r="E903">
        <v>201.47200000000001</v>
      </c>
    </row>
    <row r="904" spans="1:5" x14ac:dyDescent="0.35">
      <c r="A904">
        <v>903</v>
      </c>
      <c r="B904">
        <v>2866.73</v>
      </c>
      <c r="C904">
        <v>42.75884533</v>
      </c>
      <c r="D904">
        <v>-82.037756650000006</v>
      </c>
      <c r="E904">
        <v>201.47200000000001</v>
      </c>
    </row>
    <row r="905" spans="1:5" x14ac:dyDescent="0.35">
      <c r="A905">
        <v>904</v>
      </c>
      <c r="B905">
        <v>2866.806</v>
      </c>
      <c r="C905">
        <v>42.75884464</v>
      </c>
      <c r="D905">
        <v>-82.037756669999993</v>
      </c>
      <c r="E905">
        <v>201.47200000000001</v>
      </c>
    </row>
    <row r="906" spans="1:5" x14ac:dyDescent="0.35">
      <c r="A906">
        <v>905</v>
      </c>
      <c r="B906">
        <v>2866.826</v>
      </c>
      <c r="C906">
        <v>42.758844459999999</v>
      </c>
      <c r="D906">
        <v>-82.037756680000001</v>
      </c>
      <c r="E906">
        <v>201.47200000000001</v>
      </c>
    </row>
    <row r="907" spans="1:5" x14ac:dyDescent="0.35">
      <c r="A907">
        <v>906</v>
      </c>
      <c r="B907">
        <v>2867.027</v>
      </c>
      <c r="C907">
        <v>42.758842639999997</v>
      </c>
      <c r="D907">
        <v>-82.03775675</v>
      </c>
      <c r="E907">
        <v>201.47200000000001</v>
      </c>
    </row>
    <row r="908" spans="1:5" x14ac:dyDescent="0.35">
      <c r="A908">
        <v>907</v>
      </c>
      <c r="B908">
        <v>2867.37</v>
      </c>
      <c r="C908">
        <v>42.758839520000002</v>
      </c>
      <c r="D908">
        <v>-82.037756860000002</v>
      </c>
      <c r="E908">
        <v>201.47300000000001</v>
      </c>
    </row>
    <row r="909" spans="1:5" x14ac:dyDescent="0.35">
      <c r="A909">
        <v>908</v>
      </c>
      <c r="B909">
        <v>2867.4760000000001</v>
      </c>
      <c r="C909">
        <v>42.758838560000001</v>
      </c>
      <c r="D909">
        <v>-82.037756889999997</v>
      </c>
      <c r="E909">
        <v>201.47399999999999</v>
      </c>
    </row>
    <row r="910" spans="1:5" x14ac:dyDescent="0.35">
      <c r="A910">
        <v>909</v>
      </c>
      <c r="B910">
        <v>2867.5740000000001</v>
      </c>
      <c r="C910">
        <v>42.758837669999998</v>
      </c>
      <c r="D910">
        <v>-82.037756920000007</v>
      </c>
      <c r="E910">
        <v>201.47399999999999</v>
      </c>
    </row>
    <row r="911" spans="1:5" x14ac:dyDescent="0.35">
      <c r="A911">
        <v>910</v>
      </c>
      <c r="B911">
        <v>2867.627</v>
      </c>
      <c r="C911">
        <v>42.758837200000002</v>
      </c>
      <c r="D911">
        <v>-82.037756939999994</v>
      </c>
      <c r="E911">
        <v>201.47399999999999</v>
      </c>
    </row>
    <row r="912" spans="1:5" x14ac:dyDescent="0.35">
      <c r="A912">
        <v>911</v>
      </c>
      <c r="B912">
        <v>2867.672</v>
      </c>
      <c r="C912">
        <v>42.758836789999997</v>
      </c>
      <c r="D912">
        <v>-82.037756959999996</v>
      </c>
      <c r="E912">
        <v>201.47399999999999</v>
      </c>
    </row>
    <row r="913" spans="1:5" x14ac:dyDescent="0.35">
      <c r="A913">
        <v>912</v>
      </c>
      <c r="B913">
        <v>2867.672</v>
      </c>
      <c r="C913">
        <v>42.758836789999997</v>
      </c>
      <c r="D913">
        <v>-82.037756959999996</v>
      </c>
      <c r="E913">
        <v>201.47399999999999</v>
      </c>
    </row>
    <row r="914" spans="1:5" x14ac:dyDescent="0.35">
      <c r="A914">
        <v>913</v>
      </c>
      <c r="B914">
        <v>2867.69</v>
      </c>
      <c r="C914">
        <v>42.758836619999997</v>
      </c>
      <c r="D914">
        <v>-82.037756959999996</v>
      </c>
      <c r="E914">
        <v>201.47399999999999</v>
      </c>
    </row>
    <row r="915" spans="1:5" x14ac:dyDescent="0.35">
      <c r="A915">
        <v>914</v>
      </c>
      <c r="B915">
        <v>2867.7109999999998</v>
      </c>
      <c r="C915">
        <v>42.758836430000002</v>
      </c>
      <c r="D915">
        <v>-82.037756970000004</v>
      </c>
      <c r="E915">
        <v>201.47399999999999</v>
      </c>
    </row>
    <row r="916" spans="1:5" x14ac:dyDescent="0.35">
      <c r="A916">
        <v>915</v>
      </c>
      <c r="B916">
        <v>2868.2469999999998</v>
      </c>
      <c r="C916">
        <v>42.758831579999999</v>
      </c>
      <c r="D916">
        <v>-82.037757139999997</v>
      </c>
      <c r="E916">
        <v>201.476</v>
      </c>
    </row>
    <row r="917" spans="1:5" x14ac:dyDescent="0.35">
      <c r="A917">
        <v>916</v>
      </c>
      <c r="B917">
        <v>2868.402</v>
      </c>
      <c r="C917">
        <v>42.758830170000003</v>
      </c>
      <c r="D917">
        <v>-82.037757189999994</v>
      </c>
      <c r="E917">
        <v>201.477</v>
      </c>
    </row>
    <row r="918" spans="1:5" x14ac:dyDescent="0.35">
      <c r="A918">
        <v>917</v>
      </c>
      <c r="B918">
        <v>2869.1970000000001</v>
      </c>
      <c r="C918">
        <v>42.758822950000003</v>
      </c>
      <c r="D918">
        <v>-82.037757439999993</v>
      </c>
      <c r="E918">
        <v>201.48</v>
      </c>
    </row>
    <row r="919" spans="1:5" x14ac:dyDescent="0.35">
      <c r="A919">
        <v>918</v>
      </c>
      <c r="B919">
        <v>2869.29</v>
      </c>
      <c r="C919">
        <v>42.758822109999997</v>
      </c>
      <c r="D919">
        <v>-82.037757470000003</v>
      </c>
      <c r="E919">
        <v>201.48</v>
      </c>
    </row>
    <row r="920" spans="1:5" x14ac:dyDescent="0.35">
      <c r="A920">
        <v>919</v>
      </c>
      <c r="B920">
        <v>2869.84</v>
      </c>
      <c r="C920">
        <v>42.758817129999997</v>
      </c>
      <c r="D920">
        <v>-82.037757639999995</v>
      </c>
      <c r="E920">
        <v>201.483</v>
      </c>
    </row>
    <row r="921" spans="1:5" x14ac:dyDescent="0.35">
      <c r="A921">
        <v>920</v>
      </c>
      <c r="B921">
        <v>2870.0450000000001</v>
      </c>
      <c r="C921">
        <v>42.758815269999999</v>
      </c>
      <c r="D921">
        <v>-82.0377577</v>
      </c>
      <c r="E921">
        <v>201.48400000000001</v>
      </c>
    </row>
    <row r="922" spans="1:5" x14ac:dyDescent="0.35">
      <c r="A922">
        <v>921</v>
      </c>
      <c r="B922">
        <v>2870.1149999999998</v>
      </c>
      <c r="C922">
        <v>42.758814630000003</v>
      </c>
      <c r="D922">
        <v>-82.037757720000002</v>
      </c>
      <c r="E922">
        <v>201.48400000000001</v>
      </c>
    </row>
    <row r="923" spans="1:5" x14ac:dyDescent="0.35">
      <c r="A923">
        <v>922</v>
      </c>
      <c r="B923">
        <v>2870.1579999999999</v>
      </c>
      <c r="C923">
        <v>42.75881424</v>
      </c>
      <c r="D923">
        <v>-82.037757740000004</v>
      </c>
      <c r="E923">
        <v>201.48400000000001</v>
      </c>
    </row>
    <row r="924" spans="1:5" x14ac:dyDescent="0.35">
      <c r="A924">
        <v>923</v>
      </c>
      <c r="B924">
        <v>2870.1579999999999</v>
      </c>
      <c r="C924">
        <v>42.75881424</v>
      </c>
      <c r="D924">
        <v>-82.037757740000004</v>
      </c>
      <c r="E924">
        <v>201.48400000000001</v>
      </c>
    </row>
    <row r="925" spans="1:5" x14ac:dyDescent="0.35">
      <c r="A925">
        <v>924</v>
      </c>
      <c r="B925">
        <v>2870.183</v>
      </c>
      <c r="C925">
        <v>42.758814010000002</v>
      </c>
      <c r="D925">
        <v>-82.037757740000004</v>
      </c>
      <c r="E925">
        <v>201.48400000000001</v>
      </c>
    </row>
    <row r="926" spans="1:5" x14ac:dyDescent="0.35">
      <c r="A926">
        <v>925</v>
      </c>
      <c r="B926">
        <v>2870.1970000000001</v>
      </c>
      <c r="C926">
        <v>42.758813889999999</v>
      </c>
      <c r="D926">
        <v>-82.037757749999997</v>
      </c>
      <c r="E926">
        <v>201.48400000000001</v>
      </c>
    </row>
    <row r="927" spans="1:5" x14ac:dyDescent="0.35">
      <c r="A927">
        <v>926</v>
      </c>
      <c r="B927">
        <v>2870.221</v>
      </c>
      <c r="C927">
        <v>42.758813670000002</v>
      </c>
      <c r="D927">
        <v>-82.037757749999997</v>
      </c>
      <c r="E927">
        <v>201.48400000000001</v>
      </c>
    </row>
    <row r="928" spans="1:5" x14ac:dyDescent="0.35">
      <c r="A928">
        <v>927</v>
      </c>
      <c r="B928">
        <v>2872.3119999999999</v>
      </c>
      <c r="C928">
        <v>42.758794700000003</v>
      </c>
      <c r="D928">
        <v>-82.037758359999998</v>
      </c>
      <c r="E928">
        <v>201.49199999999999</v>
      </c>
    </row>
    <row r="929" spans="1:5" x14ac:dyDescent="0.35">
      <c r="A929">
        <v>928</v>
      </c>
      <c r="B929">
        <v>2872.4540000000002</v>
      </c>
      <c r="C929">
        <v>42.758793420000003</v>
      </c>
      <c r="D929">
        <v>-82.037758400000001</v>
      </c>
      <c r="E929">
        <v>201.49299999999999</v>
      </c>
    </row>
    <row r="930" spans="1:5" x14ac:dyDescent="0.35">
      <c r="A930">
        <v>929</v>
      </c>
      <c r="B930">
        <v>2872.636</v>
      </c>
      <c r="C930">
        <v>42.758791760000001</v>
      </c>
      <c r="D930">
        <v>-82.037758449999998</v>
      </c>
      <c r="E930">
        <v>201.494</v>
      </c>
    </row>
    <row r="931" spans="1:5" x14ac:dyDescent="0.35">
      <c r="A931">
        <v>930</v>
      </c>
      <c r="B931">
        <v>2872.683</v>
      </c>
      <c r="C931">
        <v>42.758791340000002</v>
      </c>
      <c r="D931">
        <v>-82.037758460000006</v>
      </c>
      <c r="E931">
        <v>201.494</v>
      </c>
    </row>
    <row r="932" spans="1:5" x14ac:dyDescent="0.35">
      <c r="A932">
        <v>931</v>
      </c>
      <c r="B932">
        <v>2873.2730000000001</v>
      </c>
      <c r="C932">
        <v>42.758785979999999</v>
      </c>
      <c r="D932">
        <v>-82.037758629999999</v>
      </c>
      <c r="E932">
        <v>201.495</v>
      </c>
    </row>
    <row r="933" spans="1:5" x14ac:dyDescent="0.35">
      <c r="A933">
        <v>932</v>
      </c>
      <c r="B933">
        <v>2873.2730000000001</v>
      </c>
      <c r="C933">
        <v>42.758785979999999</v>
      </c>
      <c r="D933">
        <v>-82.037758629999999</v>
      </c>
      <c r="E933">
        <v>201.495</v>
      </c>
    </row>
    <row r="934" spans="1:5" x14ac:dyDescent="0.35">
      <c r="A934">
        <v>933</v>
      </c>
      <c r="B934">
        <v>2873.2979999999998</v>
      </c>
      <c r="C934">
        <v>42.758785760000002</v>
      </c>
      <c r="D934">
        <v>-82.037758629999999</v>
      </c>
      <c r="E934">
        <v>201.495</v>
      </c>
    </row>
    <row r="935" spans="1:5" x14ac:dyDescent="0.35">
      <c r="A935">
        <v>934</v>
      </c>
      <c r="B935">
        <v>2873.3519999999999</v>
      </c>
      <c r="C935">
        <v>42.758785269999997</v>
      </c>
      <c r="D935">
        <v>-82.037758650000001</v>
      </c>
      <c r="E935">
        <v>201.495</v>
      </c>
    </row>
    <row r="936" spans="1:5" x14ac:dyDescent="0.35">
      <c r="A936">
        <v>935</v>
      </c>
      <c r="B936">
        <v>2873.4749999999999</v>
      </c>
      <c r="C936">
        <v>42.758784149999997</v>
      </c>
      <c r="D936">
        <v>-82.037758679999996</v>
      </c>
      <c r="E936">
        <v>201.495</v>
      </c>
    </row>
    <row r="937" spans="1:5" x14ac:dyDescent="0.35">
      <c r="A937">
        <v>936</v>
      </c>
      <c r="B937">
        <v>2874.413</v>
      </c>
      <c r="C937">
        <v>42.758775649999997</v>
      </c>
      <c r="D937">
        <v>-82.037758940000003</v>
      </c>
      <c r="E937">
        <v>201.49600000000001</v>
      </c>
    </row>
    <row r="938" spans="1:5" x14ac:dyDescent="0.35">
      <c r="A938">
        <v>937</v>
      </c>
      <c r="B938">
        <v>2874.413</v>
      </c>
      <c r="C938">
        <v>42.758775649999997</v>
      </c>
      <c r="D938">
        <v>-82.037758940000003</v>
      </c>
      <c r="E938">
        <v>201.49600000000001</v>
      </c>
    </row>
    <row r="939" spans="1:5" x14ac:dyDescent="0.35">
      <c r="A939">
        <v>938</v>
      </c>
      <c r="B939">
        <v>2874.453</v>
      </c>
      <c r="C939">
        <v>42.758775280000002</v>
      </c>
      <c r="D939">
        <v>-82.037758949999997</v>
      </c>
      <c r="E939">
        <v>201.49600000000001</v>
      </c>
    </row>
    <row r="940" spans="1:5" x14ac:dyDescent="0.35">
      <c r="A940">
        <v>939</v>
      </c>
      <c r="B940">
        <v>2874.5549999999998</v>
      </c>
      <c r="C940">
        <v>42.758774350000003</v>
      </c>
      <c r="D940">
        <v>-82.037758969999999</v>
      </c>
      <c r="E940">
        <v>201.49700000000001</v>
      </c>
    </row>
    <row r="941" spans="1:5" x14ac:dyDescent="0.35">
      <c r="A941">
        <v>940</v>
      </c>
      <c r="B941">
        <v>2874.5549999999998</v>
      </c>
      <c r="C941">
        <v>42.758774350000003</v>
      </c>
      <c r="D941">
        <v>-82.037758969999999</v>
      </c>
      <c r="E941">
        <v>201.49700000000001</v>
      </c>
    </row>
    <row r="942" spans="1:5" x14ac:dyDescent="0.35">
      <c r="A942">
        <v>941</v>
      </c>
      <c r="B942">
        <v>2874.57</v>
      </c>
      <c r="C942">
        <v>42.758774219999999</v>
      </c>
      <c r="D942">
        <v>-82.037758980000007</v>
      </c>
      <c r="E942">
        <v>201.49700000000001</v>
      </c>
    </row>
    <row r="943" spans="1:5" x14ac:dyDescent="0.35">
      <c r="A943">
        <v>942</v>
      </c>
      <c r="B943">
        <v>2874.5940000000001</v>
      </c>
      <c r="C943">
        <v>42.758774000000003</v>
      </c>
      <c r="D943">
        <v>-82.03775899</v>
      </c>
      <c r="E943">
        <v>201.49700000000001</v>
      </c>
    </row>
    <row r="944" spans="1:5" x14ac:dyDescent="0.35">
      <c r="A944">
        <v>943</v>
      </c>
      <c r="B944">
        <v>2874.6480000000001</v>
      </c>
      <c r="C944">
        <v>42.758773509999997</v>
      </c>
      <c r="D944">
        <v>-82.037758999999994</v>
      </c>
      <c r="E944">
        <v>201.49700000000001</v>
      </c>
    </row>
    <row r="945" spans="1:5" x14ac:dyDescent="0.35">
      <c r="A945">
        <v>944</v>
      </c>
      <c r="B945">
        <v>2874.8359999999998</v>
      </c>
      <c r="C945">
        <v>42.758771809999999</v>
      </c>
      <c r="D945">
        <v>-82.037759050000005</v>
      </c>
      <c r="E945">
        <v>201.49700000000001</v>
      </c>
    </row>
    <row r="946" spans="1:5" x14ac:dyDescent="0.35">
      <c r="A946">
        <v>945</v>
      </c>
      <c r="B946">
        <v>2875.125</v>
      </c>
      <c r="C946">
        <v>42.758769180000002</v>
      </c>
      <c r="D946">
        <v>-82.037759129999998</v>
      </c>
      <c r="E946">
        <v>201.49799999999999</v>
      </c>
    </row>
    <row r="947" spans="1:5" x14ac:dyDescent="0.35">
      <c r="A947">
        <v>946</v>
      </c>
      <c r="B947">
        <v>2875.1640000000002</v>
      </c>
      <c r="C947">
        <v>42.758768830000001</v>
      </c>
      <c r="D947">
        <v>-82.037759140000006</v>
      </c>
      <c r="E947">
        <v>201.49799999999999</v>
      </c>
    </row>
    <row r="948" spans="1:5" x14ac:dyDescent="0.35">
      <c r="A948">
        <v>947</v>
      </c>
      <c r="B948">
        <v>2875.2849999999999</v>
      </c>
      <c r="C948">
        <v>42.758767730000002</v>
      </c>
      <c r="D948">
        <v>-82.037759170000001</v>
      </c>
      <c r="E948">
        <v>201.49799999999999</v>
      </c>
    </row>
    <row r="949" spans="1:5" x14ac:dyDescent="0.35">
      <c r="A949">
        <v>948</v>
      </c>
      <c r="B949">
        <v>2875.3319999999999</v>
      </c>
      <c r="C949">
        <v>42.758767310000003</v>
      </c>
      <c r="D949">
        <v>-82.037759190000003</v>
      </c>
      <c r="E949">
        <v>201.49799999999999</v>
      </c>
    </row>
    <row r="950" spans="1:5" x14ac:dyDescent="0.35">
      <c r="A950">
        <v>949</v>
      </c>
      <c r="B950">
        <v>2875.3319999999999</v>
      </c>
      <c r="C950">
        <v>42.758767310000003</v>
      </c>
      <c r="D950">
        <v>-82.037759190000003</v>
      </c>
      <c r="E950">
        <v>201.49799999999999</v>
      </c>
    </row>
    <row r="951" spans="1:5" x14ac:dyDescent="0.35">
      <c r="A951">
        <v>950</v>
      </c>
      <c r="B951">
        <v>2875.3510000000001</v>
      </c>
      <c r="C951">
        <v>42.758767140000003</v>
      </c>
      <c r="D951">
        <v>-82.037759190000003</v>
      </c>
      <c r="E951">
        <v>201.49799999999999</v>
      </c>
    </row>
    <row r="952" spans="1:5" x14ac:dyDescent="0.35">
      <c r="A952">
        <v>951</v>
      </c>
      <c r="B952">
        <v>2875.4</v>
      </c>
      <c r="C952">
        <v>42.758766700000002</v>
      </c>
      <c r="D952">
        <v>-82.037759210000004</v>
      </c>
      <c r="E952">
        <v>201.499</v>
      </c>
    </row>
    <row r="953" spans="1:5" x14ac:dyDescent="0.35">
      <c r="A953">
        <v>952</v>
      </c>
      <c r="B953">
        <v>2887.366</v>
      </c>
      <c r="C953">
        <v>42.758658150000002</v>
      </c>
      <c r="D953">
        <v>-82.037762299999997</v>
      </c>
      <c r="E953">
        <v>201.54400000000001</v>
      </c>
    </row>
    <row r="954" spans="1:5" x14ac:dyDescent="0.35">
      <c r="A954">
        <v>953</v>
      </c>
      <c r="B954">
        <v>2890.0279999999998</v>
      </c>
      <c r="C954">
        <v>42.758634010000002</v>
      </c>
      <c r="D954">
        <v>-82.037762979999997</v>
      </c>
      <c r="E954">
        <v>201.55099999999999</v>
      </c>
    </row>
    <row r="955" spans="1:5" x14ac:dyDescent="0.35">
      <c r="A955">
        <v>954</v>
      </c>
      <c r="B955">
        <v>2891.3440000000001</v>
      </c>
      <c r="C955">
        <v>42.758622070000001</v>
      </c>
      <c r="D955">
        <v>-82.037763330000004</v>
      </c>
      <c r="E955">
        <v>201.553</v>
      </c>
    </row>
    <row r="956" spans="1:5" x14ac:dyDescent="0.35">
      <c r="A956">
        <v>955</v>
      </c>
      <c r="B956">
        <v>2892.8739999999998</v>
      </c>
      <c r="C956">
        <v>42.758608189999997</v>
      </c>
      <c r="D956">
        <v>-82.037763729999995</v>
      </c>
      <c r="E956">
        <v>201.553</v>
      </c>
    </row>
    <row r="957" spans="1:5" x14ac:dyDescent="0.35">
      <c r="A957">
        <v>956</v>
      </c>
      <c r="B957">
        <v>2893.5</v>
      </c>
      <c r="C957">
        <v>42.758602519999997</v>
      </c>
      <c r="D957">
        <v>-82.037763889999994</v>
      </c>
      <c r="E957">
        <v>201.553</v>
      </c>
    </row>
    <row r="958" spans="1:5" x14ac:dyDescent="0.35">
      <c r="A958">
        <v>957</v>
      </c>
      <c r="B958">
        <v>2894.328</v>
      </c>
      <c r="C958">
        <v>42.758595010000001</v>
      </c>
      <c r="D958">
        <v>-82.037764089999996</v>
      </c>
      <c r="E958">
        <v>201.553</v>
      </c>
    </row>
    <row r="959" spans="1:5" x14ac:dyDescent="0.35">
      <c r="A959">
        <v>958</v>
      </c>
      <c r="B959">
        <v>2897.0070000000001</v>
      </c>
      <c r="C959">
        <v>42.7585707</v>
      </c>
      <c r="D959">
        <v>-82.03776474</v>
      </c>
      <c r="E959">
        <v>201.554</v>
      </c>
    </row>
    <row r="960" spans="1:5" x14ac:dyDescent="0.35">
      <c r="A960">
        <v>959</v>
      </c>
      <c r="B960">
        <v>2899.6950000000002</v>
      </c>
      <c r="C960">
        <v>42.758546320000001</v>
      </c>
      <c r="D960">
        <v>-82.037765440000001</v>
      </c>
      <c r="E960">
        <v>201.56299999999999</v>
      </c>
    </row>
    <row r="961" spans="1:5" x14ac:dyDescent="0.35">
      <c r="A961">
        <v>960</v>
      </c>
      <c r="B961">
        <v>2901.029</v>
      </c>
      <c r="C961">
        <v>42.758534220000001</v>
      </c>
      <c r="D961">
        <v>-82.037765789999995</v>
      </c>
      <c r="E961">
        <v>201.572</v>
      </c>
    </row>
    <row r="962" spans="1:5" x14ac:dyDescent="0.35">
      <c r="A962">
        <v>961</v>
      </c>
      <c r="B962">
        <v>2902.377</v>
      </c>
      <c r="C962">
        <v>42.758521989999998</v>
      </c>
      <c r="D962">
        <v>-82.037766160000004</v>
      </c>
      <c r="E962">
        <v>201.58799999999999</v>
      </c>
    </row>
    <row r="963" spans="1:5" x14ac:dyDescent="0.35">
      <c r="A963">
        <v>962</v>
      </c>
      <c r="B963">
        <v>2906.3969999999999</v>
      </c>
      <c r="C963">
        <v>42.758485530000002</v>
      </c>
      <c r="D963">
        <v>-82.037767250000002</v>
      </c>
      <c r="E963">
        <v>201.65100000000001</v>
      </c>
    </row>
    <row r="964" spans="1:5" x14ac:dyDescent="0.35">
      <c r="A964">
        <v>963</v>
      </c>
      <c r="B964">
        <v>2909.076</v>
      </c>
      <c r="C964">
        <v>42.758461240000003</v>
      </c>
      <c r="D964">
        <v>-82.037767950000003</v>
      </c>
      <c r="E964">
        <v>201.68700000000001</v>
      </c>
    </row>
    <row r="965" spans="1:5" x14ac:dyDescent="0.35">
      <c r="A965">
        <v>964</v>
      </c>
      <c r="B965">
        <v>2910.2559999999999</v>
      </c>
      <c r="C965">
        <v>42.758450529999998</v>
      </c>
      <c r="D965">
        <v>-82.037768260000007</v>
      </c>
      <c r="E965">
        <v>201.68899999999999</v>
      </c>
    </row>
    <row r="966" spans="1:5" x14ac:dyDescent="0.35">
      <c r="A966">
        <v>965</v>
      </c>
      <c r="B966">
        <v>2910.4079999999999</v>
      </c>
      <c r="C966">
        <v>42.758449149999997</v>
      </c>
      <c r="D966">
        <v>-82.037768299999996</v>
      </c>
      <c r="E966">
        <v>201.69</v>
      </c>
    </row>
    <row r="967" spans="1:5" x14ac:dyDescent="0.35">
      <c r="A967">
        <v>966</v>
      </c>
      <c r="B967">
        <v>2911.5</v>
      </c>
      <c r="C967">
        <v>42.758439250000002</v>
      </c>
      <c r="D967">
        <v>-82.037768569999997</v>
      </c>
      <c r="E967">
        <v>201.684</v>
      </c>
    </row>
    <row r="968" spans="1:5" x14ac:dyDescent="0.35">
      <c r="A968">
        <v>967</v>
      </c>
      <c r="B968">
        <v>2927</v>
      </c>
      <c r="C968">
        <v>42.758298689999997</v>
      </c>
      <c r="D968">
        <v>-82.037773400000006</v>
      </c>
      <c r="E968">
        <v>201.53200000000001</v>
      </c>
    </row>
    <row r="969" spans="1:5" x14ac:dyDescent="0.35">
      <c r="A969">
        <v>968</v>
      </c>
      <c r="B969">
        <v>2945</v>
      </c>
      <c r="C969">
        <v>42.758135510000002</v>
      </c>
      <c r="D969">
        <v>-82.037782359999994</v>
      </c>
      <c r="E969">
        <v>201.62</v>
      </c>
    </row>
    <row r="970" spans="1:5" x14ac:dyDescent="0.35">
      <c r="A970">
        <v>969</v>
      </c>
      <c r="B970">
        <v>2963.0419999999999</v>
      </c>
      <c r="C970">
        <v>42.757971900000001</v>
      </c>
      <c r="D970">
        <v>-82.037789239999995</v>
      </c>
      <c r="E970">
        <v>201.67699999999999</v>
      </c>
    </row>
    <row r="971" spans="1:5" x14ac:dyDescent="0.35">
      <c r="A971">
        <v>970</v>
      </c>
      <c r="B971">
        <v>2963.1</v>
      </c>
      <c r="C971">
        <v>42.757971380000001</v>
      </c>
      <c r="D971">
        <v>-82.037789259999997</v>
      </c>
      <c r="E971">
        <v>201.67699999999999</v>
      </c>
    </row>
    <row r="972" spans="1:5" x14ac:dyDescent="0.35">
      <c r="A972">
        <v>971</v>
      </c>
      <c r="B972">
        <v>2969.3690000000001</v>
      </c>
      <c r="C972">
        <v>42.757914530000001</v>
      </c>
      <c r="D972">
        <v>-82.037791540000001</v>
      </c>
      <c r="E972">
        <v>201.72300000000001</v>
      </c>
    </row>
    <row r="973" spans="1:5" x14ac:dyDescent="0.35">
      <c r="A973">
        <v>972</v>
      </c>
      <c r="B973">
        <v>2981</v>
      </c>
      <c r="C973">
        <v>42.75780907</v>
      </c>
      <c r="D973">
        <v>-82.037796720000003</v>
      </c>
      <c r="E973">
        <v>201.708</v>
      </c>
    </row>
    <row r="974" spans="1:5" x14ac:dyDescent="0.35">
      <c r="A974">
        <v>973</v>
      </c>
      <c r="B974">
        <v>2981.8809999999999</v>
      </c>
      <c r="C974">
        <v>42.757801090000001</v>
      </c>
      <c r="D974">
        <v>-82.037797139999995</v>
      </c>
      <c r="E974">
        <v>201.70500000000001</v>
      </c>
    </row>
    <row r="975" spans="1:5" x14ac:dyDescent="0.35">
      <c r="A975">
        <v>974</v>
      </c>
      <c r="B975">
        <v>2981.9850000000001</v>
      </c>
      <c r="C975">
        <v>42.757800140000001</v>
      </c>
      <c r="D975">
        <v>-82.037797190000006</v>
      </c>
      <c r="E975">
        <v>201.70400000000001</v>
      </c>
    </row>
    <row r="976" spans="1:5" x14ac:dyDescent="0.35">
      <c r="A976">
        <v>975</v>
      </c>
      <c r="B976">
        <v>2982.069</v>
      </c>
      <c r="C976">
        <v>42.757799380000002</v>
      </c>
      <c r="D976">
        <v>-82.037797229999995</v>
      </c>
      <c r="E976">
        <v>201.70400000000001</v>
      </c>
    </row>
    <row r="977" spans="1:5" x14ac:dyDescent="0.35">
      <c r="A977">
        <v>976</v>
      </c>
      <c r="B977">
        <v>2982.069</v>
      </c>
      <c r="C977">
        <v>42.757799380000002</v>
      </c>
      <c r="D977">
        <v>-82.037797229999995</v>
      </c>
      <c r="E977">
        <v>201.70400000000001</v>
      </c>
    </row>
    <row r="978" spans="1:5" x14ac:dyDescent="0.35">
      <c r="A978">
        <v>977</v>
      </c>
      <c r="B978">
        <v>2982.0909999999999</v>
      </c>
      <c r="C978">
        <v>42.757799179999999</v>
      </c>
      <c r="D978">
        <v>-82.037797240000003</v>
      </c>
      <c r="E978">
        <v>201.70400000000001</v>
      </c>
    </row>
    <row r="979" spans="1:5" x14ac:dyDescent="0.35">
      <c r="A979">
        <v>978</v>
      </c>
      <c r="B979">
        <v>2982.4690000000001</v>
      </c>
      <c r="C979">
        <v>42.75779575</v>
      </c>
      <c r="D979">
        <v>-82.037797420000004</v>
      </c>
      <c r="E979">
        <v>201.703</v>
      </c>
    </row>
    <row r="980" spans="1:5" x14ac:dyDescent="0.35">
      <c r="A980">
        <v>979</v>
      </c>
      <c r="B980">
        <v>2982.7289999999998</v>
      </c>
      <c r="C980">
        <v>42.757793399999997</v>
      </c>
      <c r="D980">
        <v>-82.037797549999993</v>
      </c>
      <c r="E980">
        <v>201.702</v>
      </c>
    </row>
    <row r="981" spans="1:5" x14ac:dyDescent="0.35">
      <c r="A981">
        <v>980</v>
      </c>
      <c r="B981">
        <v>2984.386</v>
      </c>
      <c r="C981">
        <v>42.757778369999997</v>
      </c>
      <c r="D981">
        <v>-82.037798370000004</v>
      </c>
      <c r="E981">
        <v>201.70400000000001</v>
      </c>
    </row>
    <row r="982" spans="1:5" x14ac:dyDescent="0.35">
      <c r="A982">
        <v>981</v>
      </c>
      <c r="B982">
        <v>2998.4</v>
      </c>
      <c r="C982">
        <v>42.757651350000003</v>
      </c>
      <c r="D982">
        <v>-82.037805309999996</v>
      </c>
      <c r="E982">
        <v>201.857</v>
      </c>
    </row>
    <row r="983" spans="1:5" x14ac:dyDescent="0.35">
      <c r="A983">
        <v>982</v>
      </c>
      <c r="B983">
        <v>3002.5250000000001</v>
      </c>
      <c r="C983">
        <v>42.757613999999997</v>
      </c>
      <c r="D983">
        <v>-82.037807000000001</v>
      </c>
      <c r="E983">
        <v>201.8</v>
      </c>
    </row>
    <row r="984" spans="1:5" x14ac:dyDescent="0.35">
      <c r="A984">
        <v>983</v>
      </c>
      <c r="B984">
        <v>3004.3980000000001</v>
      </c>
      <c r="C984">
        <v>42.757597099999998</v>
      </c>
      <c r="D984">
        <v>-82.037807839999999</v>
      </c>
      <c r="E984">
        <v>201.75299999999999</v>
      </c>
    </row>
    <row r="985" spans="1:5" x14ac:dyDescent="0.35">
      <c r="A985">
        <v>984</v>
      </c>
      <c r="B985">
        <v>3007.0149999999999</v>
      </c>
      <c r="C985">
        <v>42.757573469999997</v>
      </c>
      <c r="D985">
        <v>-82.037809069999994</v>
      </c>
      <c r="E985">
        <v>201.672</v>
      </c>
    </row>
    <row r="986" spans="1:5" x14ac:dyDescent="0.35">
      <c r="A986">
        <v>985</v>
      </c>
      <c r="B986">
        <v>3013.7</v>
      </c>
      <c r="C986">
        <v>42.75751313</v>
      </c>
      <c r="D986">
        <v>-82.037812349999996</v>
      </c>
      <c r="E986">
        <v>201.39500000000001</v>
      </c>
    </row>
    <row r="987" spans="1:5" x14ac:dyDescent="0.35">
      <c r="A987">
        <v>986</v>
      </c>
      <c r="B987">
        <v>3015.8</v>
      </c>
      <c r="C987">
        <v>42.757494170000001</v>
      </c>
      <c r="D987">
        <v>-82.037813270000001</v>
      </c>
      <c r="E987">
        <v>201.31200000000001</v>
      </c>
    </row>
    <row r="988" spans="1:5" x14ac:dyDescent="0.35">
      <c r="A988">
        <v>987</v>
      </c>
      <c r="B988">
        <v>3016.4090000000001</v>
      </c>
      <c r="C988">
        <v>42.757489139999997</v>
      </c>
      <c r="D988">
        <v>-82.037810879999995</v>
      </c>
      <c r="E988">
        <v>201.29</v>
      </c>
    </row>
    <row r="989" spans="1:5" x14ac:dyDescent="0.35">
      <c r="A989">
        <v>988</v>
      </c>
      <c r="B989">
        <v>3016.97</v>
      </c>
      <c r="C989">
        <v>42.757486999999998</v>
      </c>
      <c r="D989">
        <v>-82.037804820000005</v>
      </c>
      <c r="E989">
        <v>201.27699999999999</v>
      </c>
    </row>
    <row r="990" spans="1:5" x14ac:dyDescent="0.35">
      <c r="A990">
        <v>989</v>
      </c>
      <c r="B990">
        <v>3018.1</v>
      </c>
      <c r="C990">
        <v>42.75748651</v>
      </c>
      <c r="D990">
        <v>-82.037790959999995</v>
      </c>
      <c r="E990">
        <v>201.256</v>
      </c>
    </row>
    <row r="991" spans="1:5" x14ac:dyDescent="0.35">
      <c r="A991">
        <v>990</v>
      </c>
      <c r="B991">
        <v>3030.0650000000001</v>
      </c>
      <c r="C991">
        <v>42.757482359999997</v>
      </c>
      <c r="D991">
        <v>-82.037644069999999</v>
      </c>
      <c r="E991">
        <v>201.23</v>
      </c>
    </row>
    <row r="992" spans="1:5" x14ac:dyDescent="0.35">
      <c r="A992">
        <v>991</v>
      </c>
      <c r="B992">
        <v>3047.2759999999998</v>
      </c>
      <c r="C992">
        <v>42.757475730000003</v>
      </c>
      <c r="D992">
        <v>-82.037432890000005</v>
      </c>
      <c r="E992">
        <v>201.68</v>
      </c>
    </row>
    <row r="993" spans="1:5" x14ac:dyDescent="0.35">
      <c r="A993">
        <v>992</v>
      </c>
      <c r="B993">
        <v>3048.2</v>
      </c>
      <c r="C993">
        <v>42.757475419999999</v>
      </c>
      <c r="D993">
        <v>-82.037421550000005</v>
      </c>
      <c r="E993">
        <v>201.69</v>
      </c>
    </row>
    <row r="994" spans="1:5" x14ac:dyDescent="0.35">
      <c r="A994">
        <v>993</v>
      </c>
      <c r="B994">
        <v>3053.3</v>
      </c>
      <c r="C994">
        <v>42.757473779999998</v>
      </c>
      <c r="D994">
        <v>-82.037358940000004</v>
      </c>
      <c r="E994">
        <v>201.78200000000001</v>
      </c>
    </row>
    <row r="995" spans="1:5" x14ac:dyDescent="0.35">
      <c r="A995">
        <v>994</v>
      </c>
      <c r="B995">
        <v>3056.6860000000001</v>
      </c>
      <c r="C995">
        <v>42.757472630000002</v>
      </c>
      <c r="D995">
        <v>-82.037317360000003</v>
      </c>
      <c r="E995">
        <v>201.83699999999999</v>
      </c>
    </row>
    <row r="996" spans="1:5" x14ac:dyDescent="0.35">
      <c r="A996">
        <v>995</v>
      </c>
      <c r="B996">
        <v>3057.86</v>
      </c>
      <c r="C996">
        <v>42.757472249999999</v>
      </c>
      <c r="D996">
        <v>-82.037302949999997</v>
      </c>
      <c r="E996">
        <v>201.851</v>
      </c>
    </row>
    <row r="997" spans="1:5" x14ac:dyDescent="0.35">
      <c r="A997">
        <v>996</v>
      </c>
      <c r="B997">
        <v>3058.6</v>
      </c>
      <c r="C997">
        <v>42.757472020000002</v>
      </c>
      <c r="D997">
        <v>-82.037293869999999</v>
      </c>
      <c r="E997">
        <v>201.858</v>
      </c>
    </row>
    <row r="998" spans="1:5" x14ac:dyDescent="0.35">
      <c r="A998">
        <v>997</v>
      </c>
      <c r="B998">
        <v>3063.7489999999998</v>
      </c>
      <c r="C998">
        <v>42.757470619999999</v>
      </c>
      <c r="D998">
        <v>-82.037230629999996</v>
      </c>
      <c r="E998">
        <v>201.88200000000001</v>
      </c>
    </row>
    <row r="999" spans="1:5" x14ac:dyDescent="0.35">
      <c r="A999">
        <v>998</v>
      </c>
      <c r="B999">
        <v>3064.2</v>
      </c>
      <c r="C999">
        <v>42.757470499999997</v>
      </c>
      <c r="D999">
        <v>-82.037225100000001</v>
      </c>
      <c r="E999">
        <v>201.88499999999999</v>
      </c>
    </row>
    <row r="1000" spans="1:5" x14ac:dyDescent="0.35">
      <c r="A1000">
        <v>999</v>
      </c>
      <c r="B1000">
        <v>3064.8409999999999</v>
      </c>
      <c r="C1000">
        <v>42.757470339999998</v>
      </c>
      <c r="D1000">
        <v>-82.037217220000002</v>
      </c>
      <c r="E1000">
        <v>201.893</v>
      </c>
    </row>
    <row r="1001" spans="1:5" x14ac:dyDescent="0.35">
      <c r="A1001">
        <v>1000</v>
      </c>
      <c r="B1001">
        <v>3065.4540000000002</v>
      </c>
      <c r="C1001">
        <v>42.757470179999999</v>
      </c>
      <c r="D1001">
        <v>-82.037209700000005</v>
      </c>
      <c r="E1001">
        <v>201.90100000000001</v>
      </c>
    </row>
    <row r="1002" spans="1:5" x14ac:dyDescent="0.35">
      <c r="A1002">
        <v>1001</v>
      </c>
      <c r="B1002">
        <v>3069.1</v>
      </c>
      <c r="C1002">
        <v>42.757469260000001</v>
      </c>
      <c r="D1002">
        <v>-82.037164939999997</v>
      </c>
      <c r="E1002">
        <v>201.99199999999999</v>
      </c>
    </row>
    <row r="1003" spans="1:5" x14ac:dyDescent="0.35">
      <c r="A1003">
        <v>1002</v>
      </c>
      <c r="B1003">
        <v>3074.9</v>
      </c>
      <c r="C1003">
        <v>42.757467730000002</v>
      </c>
      <c r="D1003">
        <v>-82.037093740000003</v>
      </c>
      <c r="E1003">
        <v>202.15600000000001</v>
      </c>
    </row>
    <row r="1004" spans="1:5" x14ac:dyDescent="0.35">
      <c r="A1004">
        <v>1003</v>
      </c>
      <c r="B1004">
        <v>3075.2939999999999</v>
      </c>
      <c r="C1004">
        <v>42.757467609999999</v>
      </c>
      <c r="D1004">
        <v>-82.037088890000007</v>
      </c>
      <c r="E1004">
        <v>202.16200000000001</v>
      </c>
    </row>
    <row r="1005" spans="1:5" x14ac:dyDescent="0.35">
      <c r="A1005">
        <v>1004</v>
      </c>
      <c r="B1005">
        <v>3076.1970000000001</v>
      </c>
      <c r="C1005">
        <v>42.757467339999998</v>
      </c>
      <c r="D1005">
        <v>-82.037077800000006</v>
      </c>
      <c r="E1005">
        <v>202.17500000000001</v>
      </c>
    </row>
    <row r="1006" spans="1:5" x14ac:dyDescent="0.35">
      <c r="A1006">
        <v>1005</v>
      </c>
      <c r="B1006">
        <v>3081.2</v>
      </c>
      <c r="C1006">
        <v>42.757465760000002</v>
      </c>
      <c r="D1006">
        <v>-82.037016379999997</v>
      </c>
      <c r="E1006">
        <v>202.19399999999999</v>
      </c>
    </row>
    <row r="1007" spans="1:5" x14ac:dyDescent="0.35">
      <c r="A1007">
        <v>1006</v>
      </c>
      <c r="B1007">
        <v>3086.183</v>
      </c>
      <c r="C1007">
        <v>42.757464089999999</v>
      </c>
      <c r="D1007">
        <v>-82.036955199999994</v>
      </c>
      <c r="E1007">
        <v>202.18600000000001</v>
      </c>
    </row>
    <row r="1008" spans="1:5" x14ac:dyDescent="0.35">
      <c r="A1008">
        <v>1007</v>
      </c>
      <c r="B1008">
        <v>3087.1</v>
      </c>
      <c r="C1008">
        <v>42.757463770000001</v>
      </c>
      <c r="D1008">
        <v>-82.03694394</v>
      </c>
      <c r="E1008">
        <v>202.18600000000001</v>
      </c>
    </row>
    <row r="1009" spans="1:5" x14ac:dyDescent="0.35">
      <c r="A1009">
        <v>1008</v>
      </c>
      <c r="B1009">
        <v>3092.2</v>
      </c>
      <c r="C1009">
        <v>42.757461990000003</v>
      </c>
      <c r="D1009">
        <v>-82.03688133</v>
      </c>
      <c r="E1009">
        <v>202.196</v>
      </c>
    </row>
    <row r="1010" spans="1:5" x14ac:dyDescent="0.35">
      <c r="A1010">
        <v>1009</v>
      </c>
      <c r="B1010">
        <v>3109.6</v>
      </c>
      <c r="C1010">
        <v>42.757455520000001</v>
      </c>
      <c r="D1010">
        <v>-82.036667730000005</v>
      </c>
      <c r="E1010">
        <v>202.179</v>
      </c>
    </row>
    <row r="1011" spans="1:5" x14ac:dyDescent="0.35">
      <c r="A1011">
        <v>1010</v>
      </c>
      <c r="B1011">
        <v>3118.2530000000002</v>
      </c>
      <c r="C1011">
        <v>42.75745225</v>
      </c>
      <c r="D1011">
        <v>-82.036561500000005</v>
      </c>
      <c r="E1011">
        <v>202.15799999999999</v>
      </c>
    </row>
    <row r="1012" spans="1:5" x14ac:dyDescent="0.35">
      <c r="A1012">
        <v>1011</v>
      </c>
      <c r="B1012">
        <v>3124.1</v>
      </c>
      <c r="C1012">
        <v>42.757450009999999</v>
      </c>
      <c r="D1012">
        <v>-82.036489739999993</v>
      </c>
      <c r="E1012">
        <v>202.143</v>
      </c>
    </row>
    <row r="1013" spans="1:5" x14ac:dyDescent="0.35">
      <c r="A1013">
        <v>1012</v>
      </c>
      <c r="B1013">
        <v>3125.9859999999999</v>
      </c>
      <c r="C1013">
        <v>42.757449340000001</v>
      </c>
      <c r="D1013">
        <v>-82.036466570000002</v>
      </c>
      <c r="E1013">
        <v>202.15100000000001</v>
      </c>
    </row>
    <row r="1014" spans="1:5" x14ac:dyDescent="0.35">
      <c r="A1014">
        <v>1013</v>
      </c>
      <c r="B1014">
        <v>3138.5859999999998</v>
      </c>
      <c r="C1014">
        <v>42.757445590000003</v>
      </c>
      <c r="D1014">
        <v>-82.036311859999998</v>
      </c>
      <c r="E1014">
        <v>202.25700000000001</v>
      </c>
    </row>
    <row r="1015" spans="1:5" x14ac:dyDescent="0.35">
      <c r="A1015">
        <v>1014</v>
      </c>
      <c r="B1015">
        <v>3142.1</v>
      </c>
      <c r="C1015">
        <v>42.757444739999997</v>
      </c>
      <c r="D1015">
        <v>-82.036268710000002</v>
      </c>
      <c r="E1015">
        <v>202.262</v>
      </c>
    </row>
    <row r="1016" spans="1:5" x14ac:dyDescent="0.35">
      <c r="A1016">
        <v>1015</v>
      </c>
      <c r="B1016">
        <v>3160.2</v>
      </c>
      <c r="C1016">
        <v>42.757440029999998</v>
      </c>
      <c r="D1016">
        <v>-82.036046420000005</v>
      </c>
      <c r="E1016">
        <v>202.25299999999999</v>
      </c>
    </row>
    <row r="1017" spans="1:5" x14ac:dyDescent="0.35">
      <c r="A1017">
        <v>1016</v>
      </c>
      <c r="B1017">
        <v>3176.2159999999999</v>
      </c>
      <c r="C1017">
        <v>42.757434519999997</v>
      </c>
      <c r="D1017">
        <v>-82.03584979</v>
      </c>
      <c r="E1017">
        <v>202.34299999999999</v>
      </c>
    </row>
    <row r="1018" spans="1:5" x14ac:dyDescent="0.35">
      <c r="A1018">
        <v>1017</v>
      </c>
      <c r="B1018">
        <v>3178.4</v>
      </c>
      <c r="C1018">
        <v>42.757433650000003</v>
      </c>
      <c r="D1018">
        <v>-82.035822980000006</v>
      </c>
      <c r="E1018">
        <v>202.34100000000001</v>
      </c>
    </row>
    <row r="1019" spans="1:5" x14ac:dyDescent="0.35">
      <c r="A1019">
        <v>1018</v>
      </c>
      <c r="B1019">
        <v>3189.5</v>
      </c>
      <c r="C1019">
        <v>42.757428930000003</v>
      </c>
      <c r="D1019">
        <v>-82.035686749999996</v>
      </c>
      <c r="E1019">
        <v>202.351</v>
      </c>
    </row>
    <row r="1020" spans="1:5" x14ac:dyDescent="0.35">
      <c r="A1020">
        <v>1019</v>
      </c>
      <c r="B1020">
        <v>3199.9</v>
      </c>
      <c r="C1020">
        <v>42.757425099999999</v>
      </c>
      <c r="D1020">
        <v>-82.035559079999999</v>
      </c>
      <c r="E1020">
        <v>202.351</v>
      </c>
    </row>
    <row r="1021" spans="1:5" x14ac:dyDescent="0.35">
      <c r="A1021">
        <v>1020</v>
      </c>
      <c r="B1021">
        <v>3210.4</v>
      </c>
      <c r="C1021">
        <v>42.757422269999999</v>
      </c>
      <c r="D1021">
        <v>-82.035430129999995</v>
      </c>
      <c r="E1021">
        <v>202.39400000000001</v>
      </c>
    </row>
    <row r="1022" spans="1:5" x14ac:dyDescent="0.35">
      <c r="A1022">
        <v>1021</v>
      </c>
      <c r="B1022">
        <v>3220.7</v>
      </c>
      <c r="C1022">
        <v>42.757419650000003</v>
      </c>
      <c r="D1022">
        <v>-82.035303639999995</v>
      </c>
      <c r="E1022">
        <v>202.501</v>
      </c>
    </row>
    <row r="1023" spans="1:5" x14ac:dyDescent="0.35">
      <c r="A1023">
        <v>1022</v>
      </c>
      <c r="B1023">
        <v>3220.8670000000002</v>
      </c>
      <c r="C1023">
        <v>42.757419609999999</v>
      </c>
      <c r="D1023">
        <v>-82.035301579999995</v>
      </c>
      <c r="E1023">
        <v>202.50299999999999</v>
      </c>
    </row>
    <row r="1024" spans="1:5" x14ac:dyDescent="0.35">
      <c r="A1024">
        <v>1023</v>
      </c>
      <c r="B1024">
        <v>3230.6</v>
      </c>
      <c r="C1024">
        <v>42.757416689999999</v>
      </c>
      <c r="D1024">
        <v>-82.035182079999998</v>
      </c>
      <c r="E1024">
        <v>202.55199999999999</v>
      </c>
    </row>
    <row r="1025" spans="1:5" x14ac:dyDescent="0.35">
      <c r="A1025">
        <v>1024</v>
      </c>
      <c r="B1025">
        <v>3241.2</v>
      </c>
      <c r="C1025">
        <v>42.757412770000002</v>
      </c>
      <c r="D1025">
        <v>-82.035051960000004</v>
      </c>
      <c r="E1025">
        <v>202.66499999999999</v>
      </c>
    </row>
    <row r="1026" spans="1:5" x14ac:dyDescent="0.35">
      <c r="A1026">
        <v>1025</v>
      </c>
      <c r="B1026">
        <v>3247.5160000000001</v>
      </c>
      <c r="C1026">
        <v>42.757410360000002</v>
      </c>
      <c r="D1026">
        <v>-82.034974419999998</v>
      </c>
      <c r="E1026">
        <v>202.71100000000001</v>
      </c>
    </row>
    <row r="1027" spans="1:5" x14ac:dyDescent="0.35">
      <c r="A1027">
        <v>1026</v>
      </c>
      <c r="B1027">
        <v>3251.4</v>
      </c>
      <c r="C1027">
        <v>42.757408929999997</v>
      </c>
      <c r="D1027">
        <v>-82.034926749999997</v>
      </c>
      <c r="E1027">
        <v>202.69399999999999</v>
      </c>
    </row>
    <row r="1028" spans="1:5" x14ac:dyDescent="0.35">
      <c r="A1028">
        <v>1027</v>
      </c>
      <c r="B1028">
        <v>3262.6</v>
      </c>
      <c r="C1028">
        <v>42.757405630000001</v>
      </c>
      <c r="D1028">
        <v>-82.034789219999993</v>
      </c>
      <c r="E1028">
        <v>202.643</v>
      </c>
    </row>
    <row r="1029" spans="1:5" x14ac:dyDescent="0.35">
      <c r="A1029">
        <v>1028</v>
      </c>
      <c r="B1029">
        <v>3262.6869999999999</v>
      </c>
      <c r="C1029">
        <v>42.757405609999999</v>
      </c>
      <c r="D1029">
        <v>-82.034788149999997</v>
      </c>
      <c r="E1029">
        <v>202.643</v>
      </c>
    </row>
    <row r="1030" spans="1:5" x14ac:dyDescent="0.35">
      <c r="A1030">
        <v>1029</v>
      </c>
      <c r="B1030">
        <v>3273.1</v>
      </c>
      <c r="C1030">
        <v>42.75740347</v>
      </c>
      <c r="D1030">
        <v>-82.034660250000002</v>
      </c>
      <c r="E1030">
        <v>202.53</v>
      </c>
    </row>
    <row r="1031" spans="1:5" x14ac:dyDescent="0.35">
      <c r="A1031">
        <v>1030</v>
      </c>
      <c r="B1031">
        <v>3284.4</v>
      </c>
      <c r="C1031">
        <v>42.757400650000001</v>
      </c>
      <c r="D1031">
        <v>-82.034521470000001</v>
      </c>
      <c r="E1031">
        <v>202.53399999999999</v>
      </c>
    </row>
    <row r="1032" spans="1:5" x14ac:dyDescent="0.35">
      <c r="A1032">
        <v>1031</v>
      </c>
      <c r="B1032">
        <v>3295.6</v>
      </c>
      <c r="C1032">
        <v>42.757397189999999</v>
      </c>
      <c r="D1032">
        <v>-82.034383950000006</v>
      </c>
      <c r="E1032">
        <v>202.571</v>
      </c>
    </row>
    <row r="1033" spans="1:5" x14ac:dyDescent="0.35">
      <c r="A1033">
        <v>1032</v>
      </c>
      <c r="B1033">
        <v>3306.8</v>
      </c>
      <c r="C1033">
        <v>42.757393780000001</v>
      </c>
      <c r="D1033">
        <v>-82.034246420000002</v>
      </c>
      <c r="E1033">
        <v>202.61500000000001</v>
      </c>
    </row>
    <row r="1034" spans="1:5" x14ac:dyDescent="0.35">
      <c r="A1034">
        <v>1033</v>
      </c>
      <c r="B1034">
        <v>3317.3</v>
      </c>
      <c r="C1034">
        <v>42.75739093</v>
      </c>
      <c r="D1034">
        <v>-82.034117469999998</v>
      </c>
      <c r="E1034">
        <v>202.62700000000001</v>
      </c>
    </row>
    <row r="1035" spans="1:5" x14ac:dyDescent="0.35">
      <c r="A1035">
        <v>1034</v>
      </c>
      <c r="B1035">
        <v>3327.7</v>
      </c>
      <c r="C1035">
        <v>42.757387979999997</v>
      </c>
      <c r="D1035">
        <v>-82.033989779999999</v>
      </c>
      <c r="E1035">
        <v>202.81100000000001</v>
      </c>
    </row>
    <row r="1036" spans="1:5" x14ac:dyDescent="0.35">
      <c r="A1036">
        <v>1035</v>
      </c>
      <c r="B1036">
        <v>3333.0929999999998</v>
      </c>
      <c r="C1036">
        <v>42.75738656</v>
      </c>
      <c r="D1036">
        <v>-82.033923560000005</v>
      </c>
      <c r="E1036">
        <v>202.72499999999999</v>
      </c>
    </row>
    <row r="1037" spans="1:5" x14ac:dyDescent="0.35">
      <c r="A1037">
        <v>1036</v>
      </c>
      <c r="B1037">
        <v>3338.5</v>
      </c>
      <c r="C1037">
        <v>42.757385139999997</v>
      </c>
      <c r="D1037">
        <v>-82.033857170000005</v>
      </c>
      <c r="E1037">
        <v>202.624</v>
      </c>
    </row>
    <row r="1038" spans="1:5" x14ac:dyDescent="0.35">
      <c r="A1038">
        <v>1037</v>
      </c>
      <c r="B1038">
        <v>3349</v>
      </c>
      <c r="C1038">
        <v>42.757382229999997</v>
      </c>
      <c r="D1038">
        <v>-82.03372822</v>
      </c>
      <c r="E1038">
        <v>202.60499999999999</v>
      </c>
    </row>
    <row r="1039" spans="1:5" x14ac:dyDescent="0.35">
      <c r="A1039">
        <v>1038</v>
      </c>
      <c r="B1039">
        <v>3350.3229999999999</v>
      </c>
      <c r="C1039">
        <v>42.757381889999998</v>
      </c>
      <c r="D1039">
        <v>-82.033711969999999</v>
      </c>
      <c r="E1039">
        <v>202.59399999999999</v>
      </c>
    </row>
    <row r="1040" spans="1:5" x14ac:dyDescent="0.35">
      <c r="A1040">
        <v>1039</v>
      </c>
      <c r="B1040">
        <v>3354.6080000000002</v>
      </c>
      <c r="C1040">
        <v>42.757380730000001</v>
      </c>
      <c r="D1040">
        <v>-82.033659360000001</v>
      </c>
      <c r="E1040">
        <v>202.517</v>
      </c>
    </row>
    <row r="1041" spans="1:5" x14ac:dyDescent="0.35">
      <c r="A1041">
        <v>1040</v>
      </c>
      <c r="B1041">
        <v>3359.5</v>
      </c>
      <c r="C1041">
        <v>42.757379440000001</v>
      </c>
      <c r="D1041">
        <v>-82.033599330000001</v>
      </c>
      <c r="E1041">
        <v>202.327</v>
      </c>
    </row>
    <row r="1042" spans="1:5" x14ac:dyDescent="0.35">
      <c r="A1042">
        <v>1041</v>
      </c>
      <c r="B1042">
        <v>3369.8</v>
      </c>
      <c r="C1042">
        <v>42.757376319999999</v>
      </c>
      <c r="D1042">
        <v>-82.033472970000005</v>
      </c>
      <c r="E1042">
        <v>201.893</v>
      </c>
    </row>
    <row r="1043" spans="1:5" x14ac:dyDescent="0.35">
      <c r="A1043">
        <v>1042</v>
      </c>
      <c r="B1043">
        <v>3373.1849999999999</v>
      </c>
      <c r="C1043">
        <v>42.757375170000003</v>
      </c>
      <c r="D1043">
        <v>-82.033431410000006</v>
      </c>
      <c r="E1043">
        <v>201.88499999999999</v>
      </c>
    </row>
    <row r="1044" spans="1:5" x14ac:dyDescent="0.35">
      <c r="A1044">
        <v>1043</v>
      </c>
      <c r="B1044">
        <v>3373.9229999999998</v>
      </c>
      <c r="C1044">
        <v>42.757374910000003</v>
      </c>
      <c r="D1044">
        <v>-82.033422340000001</v>
      </c>
      <c r="E1044">
        <v>201.89699999999999</v>
      </c>
    </row>
    <row r="1045" spans="1:5" x14ac:dyDescent="0.35">
      <c r="A1045">
        <v>1044</v>
      </c>
      <c r="B1045">
        <v>3375.83</v>
      </c>
      <c r="C1045">
        <v>42.757374239999997</v>
      </c>
      <c r="D1045">
        <v>-82.033398930000004</v>
      </c>
      <c r="E1045">
        <v>201.93299999999999</v>
      </c>
    </row>
    <row r="1046" spans="1:5" x14ac:dyDescent="0.35">
      <c r="A1046">
        <v>1045</v>
      </c>
      <c r="B1046">
        <v>3376.163</v>
      </c>
      <c r="C1046">
        <v>42.757374120000001</v>
      </c>
      <c r="D1046">
        <v>-82.033394849999993</v>
      </c>
      <c r="E1046">
        <v>201.94</v>
      </c>
    </row>
    <row r="1047" spans="1:5" x14ac:dyDescent="0.35">
      <c r="A1047">
        <v>1046</v>
      </c>
      <c r="B1047">
        <v>3376.21</v>
      </c>
      <c r="C1047">
        <v>42.7573741</v>
      </c>
      <c r="D1047">
        <v>-82.033394270000002</v>
      </c>
      <c r="E1047">
        <v>201.941</v>
      </c>
    </row>
    <row r="1048" spans="1:5" x14ac:dyDescent="0.35">
      <c r="A1048">
        <v>1047</v>
      </c>
      <c r="B1048">
        <v>3376.306</v>
      </c>
      <c r="C1048">
        <v>42.757374059999997</v>
      </c>
      <c r="D1048">
        <v>-82.033393099999998</v>
      </c>
      <c r="E1048">
        <v>201.94300000000001</v>
      </c>
    </row>
    <row r="1049" spans="1:5" x14ac:dyDescent="0.35">
      <c r="A1049">
        <v>1048</v>
      </c>
      <c r="B1049">
        <v>3376.3449999999998</v>
      </c>
      <c r="C1049">
        <v>42.757374050000003</v>
      </c>
      <c r="D1049">
        <v>-82.033392610000007</v>
      </c>
      <c r="E1049">
        <v>201.94399999999999</v>
      </c>
    </row>
    <row r="1050" spans="1:5" x14ac:dyDescent="0.35">
      <c r="A1050">
        <v>1049</v>
      </c>
      <c r="B1050">
        <v>3380.3</v>
      </c>
      <c r="C1050">
        <v>42.757372619999998</v>
      </c>
      <c r="D1050">
        <v>-82.033344080000006</v>
      </c>
      <c r="E1050">
        <v>202.04499999999999</v>
      </c>
    </row>
    <row r="1051" spans="1:5" x14ac:dyDescent="0.35">
      <c r="A1051">
        <v>1050</v>
      </c>
      <c r="B1051">
        <v>3390.8</v>
      </c>
      <c r="C1051">
        <v>42.757368530000001</v>
      </c>
      <c r="D1051">
        <v>-82.033215249999998</v>
      </c>
      <c r="E1051">
        <v>202.328</v>
      </c>
    </row>
    <row r="1052" spans="1:5" x14ac:dyDescent="0.35">
      <c r="A1052">
        <v>1051</v>
      </c>
      <c r="B1052">
        <v>3400.8</v>
      </c>
      <c r="C1052">
        <v>42.757364090000003</v>
      </c>
      <c r="D1052">
        <v>-82.033092550000006</v>
      </c>
      <c r="E1052">
        <v>202.42400000000001</v>
      </c>
    </row>
    <row r="1053" spans="1:5" x14ac:dyDescent="0.35">
      <c r="A1053">
        <v>1052</v>
      </c>
      <c r="B1053">
        <v>3411.9</v>
      </c>
      <c r="C1053">
        <v>42.757359149999999</v>
      </c>
      <c r="D1053">
        <v>-82.032956420000005</v>
      </c>
      <c r="E1053">
        <v>202.03899999999999</v>
      </c>
    </row>
    <row r="1054" spans="1:5" x14ac:dyDescent="0.35">
      <c r="A1054">
        <v>1053</v>
      </c>
      <c r="B1054">
        <v>3413.768</v>
      </c>
      <c r="C1054">
        <v>42.757358449999998</v>
      </c>
      <c r="D1054">
        <v>-82.032933479999997</v>
      </c>
      <c r="E1054">
        <v>202.00399999999999</v>
      </c>
    </row>
    <row r="1055" spans="1:5" x14ac:dyDescent="0.35">
      <c r="A1055">
        <v>1054</v>
      </c>
      <c r="B1055">
        <v>3417.5</v>
      </c>
      <c r="C1055">
        <v>42.757357210000002</v>
      </c>
      <c r="D1055">
        <v>-82.032887669999994</v>
      </c>
      <c r="E1055">
        <v>202.00800000000001</v>
      </c>
    </row>
    <row r="1056" spans="1:5" x14ac:dyDescent="0.35">
      <c r="A1056">
        <v>1055</v>
      </c>
      <c r="B1056">
        <v>3422.2</v>
      </c>
      <c r="C1056">
        <v>42.757355869999998</v>
      </c>
      <c r="D1056">
        <v>-82.032829969999995</v>
      </c>
      <c r="E1056">
        <v>202.108</v>
      </c>
    </row>
    <row r="1057" spans="1:5" x14ac:dyDescent="0.35">
      <c r="A1057">
        <v>1056</v>
      </c>
      <c r="B1057">
        <v>3422.3690000000001</v>
      </c>
      <c r="C1057">
        <v>42.757355820000001</v>
      </c>
      <c r="D1057">
        <v>-82.032827889999993</v>
      </c>
      <c r="E1057">
        <v>202.113</v>
      </c>
    </row>
    <row r="1058" spans="1:5" x14ac:dyDescent="0.35">
      <c r="A1058">
        <v>1057</v>
      </c>
      <c r="B1058">
        <v>3422.4050000000002</v>
      </c>
      <c r="C1058">
        <v>42.75735581</v>
      </c>
      <c r="D1058">
        <v>-82.032827440000005</v>
      </c>
      <c r="E1058">
        <v>202.11500000000001</v>
      </c>
    </row>
    <row r="1059" spans="1:5" x14ac:dyDescent="0.35">
      <c r="A1059">
        <v>1058</v>
      </c>
      <c r="B1059">
        <v>3422.413</v>
      </c>
      <c r="C1059">
        <v>42.75735581</v>
      </c>
      <c r="D1059">
        <v>-82.032827350000005</v>
      </c>
      <c r="E1059">
        <v>202.11500000000001</v>
      </c>
    </row>
    <row r="1060" spans="1:5" x14ac:dyDescent="0.35">
      <c r="A1060">
        <v>1059</v>
      </c>
      <c r="B1060">
        <v>3422.424</v>
      </c>
      <c r="C1060">
        <v>42.757355799999999</v>
      </c>
      <c r="D1060">
        <v>-82.032827209999994</v>
      </c>
      <c r="E1060">
        <v>202.11500000000001</v>
      </c>
    </row>
    <row r="1061" spans="1:5" x14ac:dyDescent="0.35">
      <c r="A1061">
        <v>1060</v>
      </c>
      <c r="B1061">
        <v>3422.4290000000001</v>
      </c>
      <c r="C1061">
        <v>42.757355799999999</v>
      </c>
      <c r="D1061">
        <v>-82.032827150000003</v>
      </c>
      <c r="E1061">
        <v>202.11500000000001</v>
      </c>
    </row>
    <row r="1062" spans="1:5" x14ac:dyDescent="0.35">
      <c r="A1062">
        <v>1061</v>
      </c>
      <c r="B1062">
        <v>3428.2</v>
      </c>
      <c r="C1062">
        <v>42.757354159999998</v>
      </c>
      <c r="D1062">
        <v>-82.032756329999998</v>
      </c>
      <c r="E1062">
        <v>202.31700000000001</v>
      </c>
    </row>
    <row r="1063" spans="1:5" x14ac:dyDescent="0.35">
      <c r="A1063">
        <v>1062</v>
      </c>
      <c r="B1063">
        <v>3433.3</v>
      </c>
      <c r="C1063">
        <v>42.757352689999998</v>
      </c>
      <c r="D1063">
        <v>-82.032693730000005</v>
      </c>
      <c r="E1063">
        <v>202.44300000000001</v>
      </c>
    </row>
    <row r="1064" spans="1:5" x14ac:dyDescent="0.35">
      <c r="A1064">
        <v>1063</v>
      </c>
      <c r="B1064">
        <v>3439.1</v>
      </c>
      <c r="C1064">
        <v>42.757351</v>
      </c>
      <c r="D1064">
        <v>-82.032622509999996</v>
      </c>
      <c r="E1064">
        <v>202.404</v>
      </c>
    </row>
    <row r="1065" spans="1:5" x14ac:dyDescent="0.35">
      <c r="A1065">
        <v>1064</v>
      </c>
      <c r="B1065">
        <v>3445</v>
      </c>
      <c r="C1065">
        <v>42.757349439999999</v>
      </c>
      <c r="D1065">
        <v>-82.032550049999998</v>
      </c>
      <c r="E1065">
        <v>202.327</v>
      </c>
    </row>
    <row r="1066" spans="1:5" x14ac:dyDescent="0.35">
      <c r="A1066">
        <v>1065</v>
      </c>
      <c r="B1066">
        <v>3448.9340000000002</v>
      </c>
      <c r="C1066">
        <v>42.757348469999997</v>
      </c>
      <c r="D1066">
        <v>-82.032501730000007</v>
      </c>
      <c r="E1066">
        <v>202.34100000000001</v>
      </c>
    </row>
    <row r="1067" spans="1:5" x14ac:dyDescent="0.35">
      <c r="A1067">
        <v>1066</v>
      </c>
      <c r="B1067">
        <v>3449.819</v>
      </c>
      <c r="C1067">
        <v>42.757348270000001</v>
      </c>
      <c r="D1067">
        <v>-82.032490870000004</v>
      </c>
      <c r="E1067">
        <v>202.35300000000001</v>
      </c>
    </row>
    <row r="1068" spans="1:5" x14ac:dyDescent="0.35">
      <c r="A1068">
        <v>1067</v>
      </c>
      <c r="B1068">
        <v>3451.2</v>
      </c>
      <c r="C1068">
        <v>42.757347950000003</v>
      </c>
      <c r="D1068">
        <v>-82.032473909999993</v>
      </c>
      <c r="E1068">
        <v>202.375</v>
      </c>
    </row>
    <row r="1069" spans="1:5" x14ac:dyDescent="0.35">
      <c r="A1069">
        <v>1068</v>
      </c>
      <c r="B1069">
        <v>3457.8</v>
      </c>
      <c r="C1069">
        <v>42.757346769999998</v>
      </c>
      <c r="D1069">
        <v>-82.032392869999995</v>
      </c>
      <c r="E1069">
        <v>202.55099999999999</v>
      </c>
    </row>
    <row r="1070" spans="1:5" x14ac:dyDescent="0.35">
      <c r="A1070">
        <v>1069</v>
      </c>
      <c r="B1070">
        <v>3462.9</v>
      </c>
      <c r="C1070">
        <v>42.757346460000001</v>
      </c>
      <c r="D1070">
        <v>-82.032330229999999</v>
      </c>
      <c r="E1070">
        <v>202.66800000000001</v>
      </c>
    </row>
    <row r="1071" spans="1:5" x14ac:dyDescent="0.35">
      <c r="A1071">
        <v>1070</v>
      </c>
      <c r="B1071">
        <v>3465.0169999999998</v>
      </c>
      <c r="C1071">
        <v>42.75734654</v>
      </c>
      <c r="D1071">
        <v>-82.03230422</v>
      </c>
      <c r="E1071">
        <v>202.71299999999999</v>
      </c>
    </row>
    <row r="1072" spans="1:5" x14ac:dyDescent="0.35">
      <c r="A1072">
        <v>1071</v>
      </c>
      <c r="B1072">
        <v>3466.1750000000002</v>
      </c>
      <c r="C1072">
        <v>42.757346650000002</v>
      </c>
      <c r="D1072">
        <v>-82.032290000000003</v>
      </c>
      <c r="E1072">
        <v>202.738</v>
      </c>
    </row>
    <row r="1073" spans="1:5" x14ac:dyDescent="0.35">
      <c r="A1073">
        <v>1072</v>
      </c>
      <c r="B1073">
        <v>3466.48</v>
      </c>
      <c r="C1073">
        <v>42.757345669999999</v>
      </c>
      <c r="D1073">
        <v>-82.032286650000003</v>
      </c>
      <c r="E1073">
        <v>202.749</v>
      </c>
    </row>
    <row r="1074" spans="1:5" x14ac:dyDescent="0.35">
      <c r="A1074">
        <v>1073</v>
      </c>
      <c r="B1074">
        <v>3466.8110000000001</v>
      </c>
      <c r="C1074">
        <v>42.757343069999997</v>
      </c>
      <c r="D1074">
        <v>-82.032284930000003</v>
      </c>
      <c r="E1074">
        <v>202.755</v>
      </c>
    </row>
    <row r="1075" spans="1:5" x14ac:dyDescent="0.35">
      <c r="A1075">
        <v>1074</v>
      </c>
      <c r="B1075">
        <v>3472.6</v>
      </c>
      <c r="C1075">
        <v>42.757290740000002</v>
      </c>
      <c r="D1075">
        <v>-82.032284989999994</v>
      </c>
      <c r="E1075">
        <v>202.75299999999999</v>
      </c>
    </row>
    <row r="1076" spans="1:5" x14ac:dyDescent="0.35">
      <c r="A1076">
        <v>1075</v>
      </c>
      <c r="B1076">
        <v>3474.4</v>
      </c>
      <c r="C1076">
        <v>42.757274459999998</v>
      </c>
      <c r="D1076">
        <v>-82.032285150000007</v>
      </c>
      <c r="E1076">
        <v>202.73400000000001</v>
      </c>
    </row>
    <row r="1077" spans="1:5" x14ac:dyDescent="0.35">
      <c r="A1077">
        <v>1076</v>
      </c>
      <c r="B1077">
        <v>3477.2829999999999</v>
      </c>
      <c r="C1077">
        <v>42.757248410000003</v>
      </c>
      <c r="D1077">
        <v>-82.032285590000001</v>
      </c>
      <c r="E1077">
        <v>202.72</v>
      </c>
    </row>
    <row r="1078" spans="1:5" x14ac:dyDescent="0.35">
      <c r="A1078">
        <v>1077</v>
      </c>
      <c r="B1078">
        <v>3477.4430000000002</v>
      </c>
      <c r="C1078">
        <v>42.75724701</v>
      </c>
      <c r="D1078">
        <v>-82.032285619999996</v>
      </c>
      <c r="E1078">
        <v>202.685</v>
      </c>
    </row>
    <row r="1079" spans="1:5" x14ac:dyDescent="0.35">
      <c r="A1079">
        <v>1078</v>
      </c>
      <c r="B1079">
        <v>3477.6149999999998</v>
      </c>
      <c r="C1079">
        <v>42.757245709999999</v>
      </c>
      <c r="D1079">
        <v>-82.032285630000004</v>
      </c>
      <c r="E1079">
        <v>202.59700000000001</v>
      </c>
    </row>
    <row r="1080" spans="1:5" x14ac:dyDescent="0.35">
      <c r="A1080">
        <v>1079</v>
      </c>
      <c r="B1080">
        <v>3483.4879999999998</v>
      </c>
      <c r="C1080">
        <v>42.757208509999998</v>
      </c>
      <c r="D1080">
        <v>-82.032286049999996</v>
      </c>
      <c r="E1080">
        <v>198.39</v>
      </c>
    </row>
    <row r="1081" spans="1:5" x14ac:dyDescent="0.35">
      <c r="A1081">
        <v>1080</v>
      </c>
      <c r="B1081">
        <v>3483.6439999999998</v>
      </c>
      <c r="C1081">
        <v>42.757207299999997</v>
      </c>
      <c r="D1081">
        <v>-82.032286040000002</v>
      </c>
      <c r="E1081">
        <v>198.31100000000001</v>
      </c>
    </row>
    <row r="1082" spans="1:5" x14ac:dyDescent="0.35">
      <c r="A1082">
        <v>1081</v>
      </c>
      <c r="B1082">
        <v>3483.8159999999998</v>
      </c>
      <c r="C1082">
        <v>42.757205800000001</v>
      </c>
      <c r="D1082">
        <v>-82.032286080000006</v>
      </c>
      <c r="E1082">
        <v>198.27699999999999</v>
      </c>
    </row>
    <row r="1083" spans="1:5" x14ac:dyDescent="0.35">
      <c r="A1083">
        <v>1082</v>
      </c>
      <c r="B1083">
        <v>3492.873</v>
      </c>
      <c r="C1083">
        <v>42.757124009999998</v>
      </c>
      <c r="D1083">
        <v>-82.032289599999999</v>
      </c>
      <c r="E1083">
        <v>198.10499999999999</v>
      </c>
    </row>
    <row r="1084" spans="1:5" x14ac:dyDescent="0.35">
      <c r="A1084">
        <v>1083</v>
      </c>
      <c r="B1084">
        <v>3493.0509999999999</v>
      </c>
      <c r="C1084">
        <v>42.75712248</v>
      </c>
      <c r="D1084">
        <v>-82.032289669999997</v>
      </c>
      <c r="E1084">
        <v>198.15899999999999</v>
      </c>
    </row>
    <row r="1085" spans="1:5" x14ac:dyDescent="0.35">
      <c r="A1085">
        <v>1084</v>
      </c>
      <c r="B1085">
        <v>3493.2080000000001</v>
      </c>
      <c r="C1085">
        <v>42.757121290000001</v>
      </c>
      <c r="D1085">
        <v>-82.032289730000002</v>
      </c>
      <c r="E1085">
        <v>198.24100000000001</v>
      </c>
    </row>
    <row r="1086" spans="1:5" x14ac:dyDescent="0.35">
      <c r="A1086">
        <v>1085</v>
      </c>
      <c r="B1086">
        <v>3498.4690000000001</v>
      </c>
      <c r="C1086">
        <v>42.757087570000003</v>
      </c>
      <c r="D1086">
        <v>-82.032292170000005</v>
      </c>
      <c r="E1086">
        <v>201.95400000000001</v>
      </c>
    </row>
    <row r="1087" spans="1:5" x14ac:dyDescent="0.35">
      <c r="A1087">
        <v>1086</v>
      </c>
      <c r="B1087">
        <v>3498.6860000000001</v>
      </c>
      <c r="C1087">
        <v>42.757086119999997</v>
      </c>
      <c r="D1087">
        <v>-82.032292279999993</v>
      </c>
      <c r="E1087">
        <v>202.09700000000001</v>
      </c>
    </row>
    <row r="1088" spans="1:5" x14ac:dyDescent="0.35">
      <c r="A1088">
        <v>1087</v>
      </c>
      <c r="B1088">
        <v>3498.826</v>
      </c>
      <c r="C1088">
        <v>42.757085029999999</v>
      </c>
      <c r="D1088">
        <v>-82.032292350000006</v>
      </c>
      <c r="E1088">
        <v>202.16900000000001</v>
      </c>
    </row>
    <row r="1089" spans="1:5" x14ac:dyDescent="0.35">
      <c r="A1089">
        <v>1088</v>
      </c>
      <c r="B1089">
        <v>3498.9749999999999</v>
      </c>
      <c r="C1089">
        <v>42.757083770000001</v>
      </c>
      <c r="D1089">
        <v>-82.032292429999998</v>
      </c>
      <c r="E1089">
        <v>202.20699999999999</v>
      </c>
    </row>
    <row r="1090" spans="1:5" x14ac:dyDescent="0.35">
      <c r="A1090">
        <v>1089</v>
      </c>
      <c r="B1090">
        <v>3499.585</v>
      </c>
      <c r="C1090">
        <v>42.757078270000001</v>
      </c>
      <c r="D1090">
        <v>-82.032292699999999</v>
      </c>
      <c r="E1090">
        <v>202.22300000000001</v>
      </c>
    </row>
    <row r="1091" spans="1:5" x14ac:dyDescent="0.35">
      <c r="A1091">
        <v>1090</v>
      </c>
      <c r="B1091">
        <v>3500.2</v>
      </c>
      <c r="C1091">
        <v>42.757072719999996</v>
      </c>
      <c r="D1091">
        <v>-82.032292979999994</v>
      </c>
      <c r="E1091">
        <v>202.21700000000001</v>
      </c>
    </row>
    <row r="1092" spans="1:5" x14ac:dyDescent="0.35">
      <c r="A1092">
        <v>1091</v>
      </c>
      <c r="B1092">
        <v>3500.6930000000002</v>
      </c>
      <c r="C1092">
        <v>42.75706856</v>
      </c>
      <c r="D1092">
        <v>-82.032291220000005</v>
      </c>
      <c r="E1092">
        <v>202.214</v>
      </c>
    </row>
    <row r="1093" spans="1:5" x14ac:dyDescent="0.35">
      <c r="A1093">
        <v>1092</v>
      </c>
      <c r="B1093">
        <v>3500.7089999999998</v>
      </c>
      <c r="C1093">
        <v>42.757068429999997</v>
      </c>
      <c r="D1093">
        <v>-82.032291119999996</v>
      </c>
      <c r="E1093">
        <v>202.214</v>
      </c>
    </row>
    <row r="1094" spans="1:5" x14ac:dyDescent="0.35">
      <c r="A1094">
        <v>1093</v>
      </c>
      <c r="B1094">
        <v>3500.7660000000001</v>
      </c>
      <c r="C1094">
        <v>42.757067990000003</v>
      </c>
      <c r="D1094">
        <v>-82.032290759999995</v>
      </c>
      <c r="E1094">
        <v>202.214</v>
      </c>
    </row>
    <row r="1095" spans="1:5" x14ac:dyDescent="0.35">
      <c r="A1095">
        <v>1094</v>
      </c>
      <c r="B1095">
        <v>3500.7689999999998</v>
      </c>
      <c r="C1095">
        <v>42.757067970000001</v>
      </c>
      <c r="D1095">
        <v>-82.032290750000001</v>
      </c>
      <c r="E1095">
        <v>202.214</v>
      </c>
    </row>
    <row r="1096" spans="1:5" x14ac:dyDescent="0.35">
      <c r="A1096">
        <v>1095</v>
      </c>
      <c r="B1096">
        <v>3500.7840000000001</v>
      </c>
      <c r="C1096">
        <v>42.757067859999999</v>
      </c>
      <c r="D1096">
        <v>-82.032290630000006</v>
      </c>
      <c r="E1096">
        <v>202.214</v>
      </c>
    </row>
    <row r="1097" spans="1:5" x14ac:dyDescent="0.35">
      <c r="A1097">
        <v>1096</v>
      </c>
      <c r="B1097">
        <v>3500.857</v>
      </c>
      <c r="C1097">
        <v>42.757067450000001</v>
      </c>
      <c r="D1097">
        <v>-82.032289939999998</v>
      </c>
      <c r="E1097">
        <v>202.215</v>
      </c>
    </row>
    <row r="1098" spans="1:5" x14ac:dyDescent="0.35">
      <c r="A1098">
        <v>1097</v>
      </c>
      <c r="B1098">
        <v>3501.4</v>
      </c>
      <c r="C1098">
        <v>42.757065539999999</v>
      </c>
      <c r="D1098">
        <v>-82.032283989999996</v>
      </c>
      <c r="E1098">
        <v>202.22399999999999</v>
      </c>
    </row>
    <row r="1099" spans="1:5" x14ac:dyDescent="0.35">
      <c r="A1099">
        <v>1098</v>
      </c>
      <c r="B1099">
        <v>3506.94</v>
      </c>
      <c r="C1099">
        <v>42.757063010000003</v>
      </c>
      <c r="D1099">
        <v>-82.032216020000007</v>
      </c>
      <c r="E1099">
        <v>202.26499999999999</v>
      </c>
    </row>
    <row r="1100" spans="1:5" x14ac:dyDescent="0.35">
      <c r="A1100">
        <v>1099</v>
      </c>
      <c r="B1100">
        <v>3507.799</v>
      </c>
      <c r="C1100">
        <v>42.75706263</v>
      </c>
      <c r="D1100">
        <v>-82.032205480000002</v>
      </c>
      <c r="E1100">
        <v>202.26599999999999</v>
      </c>
    </row>
    <row r="1101" spans="1:5" x14ac:dyDescent="0.35">
      <c r="A1101">
        <v>1100</v>
      </c>
      <c r="B1101">
        <v>3508.1619999999998</v>
      </c>
      <c r="C1101">
        <v>42.757061720000003</v>
      </c>
      <c r="D1101">
        <v>-82.032201279999995</v>
      </c>
      <c r="E1101">
        <v>202.298</v>
      </c>
    </row>
    <row r="1102" spans="1:5" x14ac:dyDescent="0.35">
      <c r="A1102">
        <v>1101</v>
      </c>
      <c r="B1102">
        <v>3508.3690000000001</v>
      </c>
      <c r="C1102">
        <v>42.757060729999999</v>
      </c>
      <c r="D1102">
        <v>-82.032199210000002</v>
      </c>
      <c r="E1102">
        <v>202.34</v>
      </c>
    </row>
    <row r="1103" spans="1:5" x14ac:dyDescent="0.35">
      <c r="A1103">
        <v>1102</v>
      </c>
      <c r="B1103">
        <v>3508.6979999999999</v>
      </c>
      <c r="C1103">
        <v>42.757058389999997</v>
      </c>
      <c r="D1103">
        <v>-82.032197210000007</v>
      </c>
      <c r="E1103">
        <v>202.446</v>
      </c>
    </row>
    <row r="1104" spans="1:5" x14ac:dyDescent="0.35">
      <c r="A1104">
        <v>1103</v>
      </c>
      <c r="B1104">
        <v>3508.741</v>
      </c>
      <c r="C1104">
        <v>42.757058039999997</v>
      </c>
      <c r="D1104">
        <v>-82.032197069999995</v>
      </c>
      <c r="E1104">
        <v>202.46199999999999</v>
      </c>
    </row>
    <row r="1105" spans="1:5" x14ac:dyDescent="0.35">
      <c r="A1105">
        <v>1104</v>
      </c>
      <c r="B1105">
        <v>3509</v>
      </c>
      <c r="C1105">
        <v>42.757055919999999</v>
      </c>
      <c r="D1105">
        <v>-82.032196659999997</v>
      </c>
      <c r="E1105">
        <v>202.559</v>
      </c>
    </row>
    <row r="1106" spans="1:5" x14ac:dyDescent="0.35">
      <c r="A1106">
        <v>1105</v>
      </c>
      <c r="B1106">
        <v>3514.2370000000001</v>
      </c>
      <c r="C1106">
        <v>42.757012570000001</v>
      </c>
      <c r="D1106">
        <v>-82.032200090000003</v>
      </c>
      <c r="E1106">
        <v>204.51</v>
      </c>
    </row>
    <row r="1107" spans="1:5" x14ac:dyDescent="0.35">
      <c r="A1107">
        <v>1106</v>
      </c>
      <c r="B1107">
        <v>3515.1</v>
      </c>
      <c r="C1107">
        <v>42.75700543</v>
      </c>
      <c r="D1107">
        <v>-82.032200709999998</v>
      </c>
      <c r="E1107">
        <v>204.81700000000001</v>
      </c>
    </row>
    <row r="1108" spans="1:5" x14ac:dyDescent="0.35">
      <c r="A1108">
        <v>1107</v>
      </c>
      <c r="B1108">
        <v>3515.2570000000001</v>
      </c>
      <c r="C1108">
        <v>42.75700406</v>
      </c>
      <c r="D1108">
        <v>-82.03220082</v>
      </c>
      <c r="E1108">
        <v>204.846</v>
      </c>
    </row>
    <row r="1109" spans="1:5" x14ac:dyDescent="0.35">
      <c r="A1109">
        <v>1108</v>
      </c>
      <c r="B1109">
        <v>3515.3939999999998</v>
      </c>
      <c r="C1109">
        <v>42.75700286</v>
      </c>
      <c r="D1109">
        <v>-82.03220091</v>
      </c>
      <c r="E1109">
        <v>204.87200000000001</v>
      </c>
    </row>
    <row r="1110" spans="1:5" x14ac:dyDescent="0.35">
      <c r="A1110">
        <v>1109</v>
      </c>
      <c r="B1110">
        <v>3515.5419999999999</v>
      </c>
      <c r="C1110">
        <v>42.757001529999997</v>
      </c>
      <c r="D1110">
        <v>-82.032201020000002</v>
      </c>
      <c r="E1110">
        <v>204.87100000000001</v>
      </c>
    </row>
    <row r="1111" spans="1:5" x14ac:dyDescent="0.35">
      <c r="A1111">
        <v>1110</v>
      </c>
      <c r="B1111">
        <v>3515.6889999999999</v>
      </c>
      <c r="C1111">
        <v>42.757000210000001</v>
      </c>
      <c r="D1111">
        <v>-82.032201130000004</v>
      </c>
      <c r="E1111">
        <v>204.86699999999999</v>
      </c>
    </row>
    <row r="1112" spans="1:5" x14ac:dyDescent="0.35">
      <c r="A1112">
        <v>1111</v>
      </c>
      <c r="B1112">
        <v>3515.8989999999999</v>
      </c>
      <c r="C1112">
        <v>42.756998320000001</v>
      </c>
      <c r="D1112">
        <v>-82.032201290000003</v>
      </c>
      <c r="E1112">
        <v>204.86199999999999</v>
      </c>
    </row>
    <row r="1113" spans="1:5" x14ac:dyDescent="0.35">
      <c r="A1113">
        <v>1112</v>
      </c>
      <c r="B1113">
        <v>3516.1179999999999</v>
      </c>
      <c r="C1113">
        <v>42.756996350000001</v>
      </c>
      <c r="D1113">
        <v>-82.032201459999996</v>
      </c>
      <c r="E1113">
        <v>204.85599999999999</v>
      </c>
    </row>
    <row r="1114" spans="1:5" x14ac:dyDescent="0.35">
      <c r="A1114">
        <v>1113</v>
      </c>
      <c r="B1114">
        <v>3516.33</v>
      </c>
      <c r="C1114">
        <v>42.75699444</v>
      </c>
      <c r="D1114">
        <v>-82.032201619999995</v>
      </c>
      <c r="E1114">
        <v>204.851</v>
      </c>
    </row>
    <row r="1115" spans="1:5" x14ac:dyDescent="0.35">
      <c r="A1115">
        <v>1114</v>
      </c>
      <c r="B1115">
        <v>3516.556</v>
      </c>
      <c r="C1115">
        <v>42.756992400000001</v>
      </c>
      <c r="D1115">
        <v>-82.032201790000002</v>
      </c>
      <c r="E1115">
        <v>204.845</v>
      </c>
    </row>
    <row r="1116" spans="1:5" x14ac:dyDescent="0.35">
      <c r="A1116">
        <v>1115</v>
      </c>
      <c r="B1116">
        <v>3516.8130000000001</v>
      </c>
      <c r="C1116">
        <v>42.756990090000002</v>
      </c>
      <c r="D1116">
        <v>-82.032201990000004</v>
      </c>
      <c r="E1116">
        <v>204.83799999999999</v>
      </c>
    </row>
    <row r="1117" spans="1:5" x14ac:dyDescent="0.35">
      <c r="A1117">
        <v>1116</v>
      </c>
      <c r="B1117">
        <v>3516.819</v>
      </c>
      <c r="C1117">
        <v>42.756990039999998</v>
      </c>
      <c r="D1117">
        <v>-82.032201990000004</v>
      </c>
      <c r="E1117">
        <v>204.83799999999999</v>
      </c>
    </row>
    <row r="1118" spans="1:5" x14ac:dyDescent="0.35">
      <c r="A1118">
        <v>1117</v>
      </c>
      <c r="B1118">
        <v>3516.9050000000002</v>
      </c>
      <c r="C1118">
        <v>42.756989269999998</v>
      </c>
      <c r="D1118">
        <v>-82.032202060000003</v>
      </c>
      <c r="E1118">
        <v>204.83600000000001</v>
      </c>
    </row>
    <row r="1119" spans="1:5" x14ac:dyDescent="0.35">
      <c r="A1119">
        <v>1118</v>
      </c>
      <c r="B1119">
        <v>3516.98</v>
      </c>
      <c r="C1119">
        <v>42.7569886</v>
      </c>
      <c r="D1119">
        <v>-82.03220211</v>
      </c>
      <c r="E1119">
        <v>204.834</v>
      </c>
    </row>
    <row r="1120" spans="1:5" x14ac:dyDescent="0.35">
      <c r="A1120">
        <v>1119</v>
      </c>
      <c r="B1120">
        <v>3516.98</v>
      </c>
      <c r="C1120">
        <v>42.7569886</v>
      </c>
      <c r="D1120">
        <v>-82.03220211</v>
      </c>
      <c r="E1120">
        <v>204.834</v>
      </c>
    </row>
    <row r="1121" spans="1:5" x14ac:dyDescent="0.35">
      <c r="A1121">
        <v>1120</v>
      </c>
      <c r="B1121">
        <v>3516.9830000000002</v>
      </c>
      <c r="C1121">
        <v>42.756988579999998</v>
      </c>
      <c r="D1121">
        <v>-82.03220211</v>
      </c>
      <c r="E1121">
        <v>204.833</v>
      </c>
    </row>
    <row r="1122" spans="1:5" x14ac:dyDescent="0.35">
      <c r="A1122">
        <v>1121</v>
      </c>
      <c r="B1122">
        <v>3517.0079999999998</v>
      </c>
      <c r="C1122">
        <v>42.75698835</v>
      </c>
      <c r="D1122">
        <v>-82.032202130000002</v>
      </c>
      <c r="E1122">
        <v>204.833</v>
      </c>
    </row>
    <row r="1123" spans="1:5" x14ac:dyDescent="0.35">
      <c r="A1123">
        <v>1122</v>
      </c>
      <c r="B1123">
        <v>3517.011</v>
      </c>
      <c r="C1123">
        <v>42.756988319999998</v>
      </c>
      <c r="D1123">
        <v>-82.032202130000002</v>
      </c>
      <c r="E1123">
        <v>204.833</v>
      </c>
    </row>
    <row r="1124" spans="1:5" x14ac:dyDescent="0.35">
      <c r="A1124">
        <v>1123</v>
      </c>
      <c r="B1124">
        <v>3517.047</v>
      </c>
      <c r="C1124">
        <v>42.756988</v>
      </c>
      <c r="D1124">
        <v>-82.032202159999997</v>
      </c>
      <c r="E1124">
        <v>204.83199999999999</v>
      </c>
    </row>
    <row r="1125" spans="1:5" x14ac:dyDescent="0.35">
      <c r="A1125">
        <v>1124</v>
      </c>
      <c r="B1125">
        <v>3517.0639999999999</v>
      </c>
      <c r="C1125">
        <v>42.756987850000002</v>
      </c>
      <c r="D1125">
        <v>-82.032202170000005</v>
      </c>
      <c r="E1125">
        <v>204.83099999999999</v>
      </c>
    </row>
    <row r="1126" spans="1:5" x14ac:dyDescent="0.35">
      <c r="A1126">
        <v>1125</v>
      </c>
      <c r="B1126">
        <v>3517.2620000000002</v>
      </c>
      <c r="C1126">
        <v>42.756986070000004</v>
      </c>
      <c r="D1126">
        <v>-82.032202319999996</v>
      </c>
      <c r="E1126">
        <v>204.82599999999999</v>
      </c>
    </row>
    <row r="1127" spans="1:5" x14ac:dyDescent="0.35">
      <c r="A1127">
        <v>1126</v>
      </c>
      <c r="B1127">
        <v>3517.6030000000001</v>
      </c>
      <c r="C1127">
        <v>42.756983009999999</v>
      </c>
      <c r="D1127">
        <v>-82.032202580000003</v>
      </c>
      <c r="E1127">
        <v>204.816</v>
      </c>
    </row>
    <row r="1128" spans="1:5" x14ac:dyDescent="0.35">
      <c r="A1128">
        <v>1127</v>
      </c>
      <c r="B1128">
        <v>3517.76</v>
      </c>
      <c r="C1128">
        <v>42.756981600000003</v>
      </c>
      <c r="D1128">
        <v>-82.032202699999999</v>
      </c>
      <c r="E1128">
        <v>204.81100000000001</v>
      </c>
    </row>
    <row r="1129" spans="1:5" x14ac:dyDescent="0.35">
      <c r="A1129">
        <v>1128</v>
      </c>
      <c r="B1129">
        <v>3518.0030000000002</v>
      </c>
      <c r="C1129">
        <v>42.756979430000001</v>
      </c>
      <c r="D1129">
        <v>-82.03220288</v>
      </c>
      <c r="E1129">
        <v>204.80500000000001</v>
      </c>
    </row>
    <row r="1130" spans="1:5" x14ac:dyDescent="0.35">
      <c r="A1130">
        <v>1129</v>
      </c>
      <c r="B1130">
        <v>3518.1619999999998</v>
      </c>
      <c r="C1130">
        <v>42.756977999999997</v>
      </c>
      <c r="D1130">
        <v>-82.032202999999996</v>
      </c>
      <c r="E1130">
        <v>204.8</v>
      </c>
    </row>
    <row r="1131" spans="1:5" x14ac:dyDescent="0.35">
      <c r="A1131">
        <v>1130</v>
      </c>
      <c r="B1131">
        <v>3518.569</v>
      </c>
      <c r="C1131">
        <v>42.75697435</v>
      </c>
      <c r="D1131">
        <v>-82.03220331</v>
      </c>
      <c r="E1131">
        <v>204.78800000000001</v>
      </c>
    </row>
    <row r="1132" spans="1:5" x14ac:dyDescent="0.35">
      <c r="A1132">
        <v>1131</v>
      </c>
      <c r="B1132">
        <v>3518.7539999999999</v>
      </c>
      <c r="C1132">
        <v>42.756972689999998</v>
      </c>
      <c r="D1132">
        <v>-82.032203449999997</v>
      </c>
      <c r="E1132">
        <v>204.78299999999999</v>
      </c>
    </row>
    <row r="1133" spans="1:5" x14ac:dyDescent="0.35">
      <c r="A1133">
        <v>1132</v>
      </c>
      <c r="B1133">
        <v>3518.8530000000001</v>
      </c>
      <c r="C1133">
        <v>42.756971810000003</v>
      </c>
      <c r="D1133">
        <v>-82.032203519999996</v>
      </c>
      <c r="E1133">
        <v>204.78</v>
      </c>
    </row>
    <row r="1134" spans="1:5" x14ac:dyDescent="0.35">
      <c r="A1134">
        <v>1133</v>
      </c>
      <c r="B1134">
        <v>3518.8530000000001</v>
      </c>
      <c r="C1134">
        <v>42.756971810000003</v>
      </c>
      <c r="D1134">
        <v>-82.032203519999996</v>
      </c>
      <c r="E1134">
        <v>204.78</v>
      </c>
    </row>
    <row r="1135" spans="1:5" x14ac:dyDescent="0.35">
      <c r="A1135">
        <v>1134</v>
      </c>
      <c r="B1135">
        <v>3518.942</v>
      </c>
      <c r="C1135">
        <v>42.756971010000001</v>
      </c>
      <c r="D1135">
        <v>-82.032203589999995</v>
      </c>
      <c r="E1135">
        <v>204.77799999999999</v>
      </c>
    </row>
    <row r="1136" spans="1:5" x14ac:dyDescent="0.35">
      <c r="A1136">
        <v>1135</v>
      </c>
      <c r="B1136">
        <v>3518.9589999999998</v>
      </c>
      <c r="C1136">
        <v>42.756970850000002</v>
      </c>
      <c r="D1136">
        <v>-82.032203600000003</v>
      </c>
      <c r="E1136">
        <v>204.77699999999999</v>
      </c>
    </row>
    <row r="1137" spans="1:5" x14ac:dyDescent="0.35">
      <c r="A1137">
        <v>1136</v>
      </c>
      <c r="B1137">
        <v>3518.9630000000002</v>
      </c>
      <c r="C1137">
        <v>42.756970819999999</v>
      </c>
      <c r="D1137">
        <v>-82.032203600000003</v>
      </c>
      <c r="E1137">
        <v>204.77699999999999</v>
      </c>
    </row>
    <row r="1138" spans="1:5" x14ac:dyDescent="0.35">
      <c r="A1138">
        <v>1137</v>
      </c>
      <c r="B1138">
        <v>3519.011</v>
      </c>
      <c r="C1138">
        <v>42.756970379999998</v>
      </c>
      <c r="D1138">
        <v>-82.032203640000006</v>
      </c>
      <c r="E1138">
        <v>204.77600000000001</v>
      </c>
    </row>
    <row r="1139" spans="1:5" x14ac:dyDescent="0.35">
      <c r="A1139">
        <v>1138</v>
      </c>
      <c r="B1139">
        <v>3519.0360000000001</v>
      </c>
      <c r="C1139">
        <v>42.756970160000002</v>
      </c>
      <c r="D1139">
        <v>-82.032203659999993</v>
      </c>
      <c r="E1139">
        <v>204.77500000000001</v>
      </c>
    </row>
    <row r="1140" spans="1:5" x14ac:dyDescent="0.35">
      <c r="A1140">
        <v>1139</v>
      </c>
      <c r="B1140">
        <v>3519.0509999999999</v>
      </c>
      <c r="C1140">
        <v>42.756970029999998</v>
      </c>
      <c r="D1140">
        <v>-82.032203670000001</v>
      </c>
      <c r="E1140">
        <v>204.77500000000001</v>
      </c>
    </row>
    <row r="1141" spans="1:5" x14ac:dyDescent="0.35">
      <c r="A1141">
        <v>1140</v>
      </c>
      <c r="B1141">
        <v>3519.056</v>
      </c>
      <c r="C1141">
        <v>42.756969980000001</v>
      </c>
      <c r="D1141">
        <v>-82.032203670000001</v>
      </c>
      <c r="E1141">
        <v>204.77500000000001</v>
      </c>
    </row>
    <row r="1142" spans="1:5" x14ac:dyDescent="0.35">
      <c r="A1142">
        <v>1141</v>
      </c>
      <c r="B1142">
        <v>3519.0770000000002</v>
      </c>
      <c r="C1142">
        <v>42.7569698</v>
      </c>
      <c r="D1142">
        <v>-82.032203690000003</v>
      </c>
      <c r="E1142">
        <v>204.774</v>
      </c>
    </row>
    <row r="1143" spans="1:5" x14ac:dyDescent="0.35">
      <c r="A1143">
        <v>1142</v>
      </c>
      <c r="B1143">
        <v>3519.105</v>
      </c>
      <c r="C1143">
        <v>42.756969550000001</v>
      </c>
      <c r="D1143">
        <v>-82.032203710000005</v>
      </c>
      <c r="E1143">
        <v>204.773</v>
      </c>
    </row>
    <row r="1144" spans="1:5" x14ac:dyDescent="0.35">
      <c r="A1144">
        <v>1143</v>
      </c>
      <c r="B1144">
        <v>3519.4920000000002</v>
      </c>
      <c r="C1144">
        <v>42.756966069999997</v>
      </c>
      <c r="D1144">
        <v>-82.032203999999993</v>
      </c>
      <c r="E1144">
        <v>204.762</v>
      </c>
    </row>
    <row r="1145" spans="1:5" x14ac:dyDescent="0.35">
      <c r="A1145">
        <v>1144</v>
      </c>
      <c r="B1145">
        <v>3519.4920000000002</v>
      </c>
      <c r="C1145">
        <v>42.756966069999997</v>
      </c>
      <c r="D1145">
        <v>-82.032203999999993</v>
      </c>
      <c r="E1145">
        <v>204.762</v>
      </c>
    </row>
    <row r="1146" spans="1:5" x14ac:dyDescent="0.35">
      <c r="A1146">
        <v>1145</v>
      </c>
      <c r="B1146">
        <v>3519.4929999999999</v>
      </c>
      <c r="C1146">
        <v>42.756966069999997</v>
      </c>
      <c r="D1146">
        <v>-82.032203999999993</v>
      </c>
      <c r="E1146">
        <v>204.762</v>
      </c>
    </row>
    <row r="1147" spans="1:5" x14ac:dyDescent="0.35">
      <c r="A1147">
        <v>1146</v>
      </c>
      <c r="B1147">
        <v>3519.5790000000002</v>
      </c>
      <c r="C1147">
        <v>42.756965299999997</v>
      </c>
      <c r="D1147">
        <v>-82.032204070000006</v>
      </c>
      <c r="E1147">
        <v>204.76</v>
      </c>
    </row>
    <row r="1148" spans="1:5" x14ac:dyDescent="0.35">
      <c r="A1148">
        <v>1147</v>
      </c>
      <c r="B1148">
        <v>3519.598</v>
      </c>
      <c r="C1148">
        <v>42.756965119999997</v>
      </c>
      <c r="D1148">
        <v>-82.03220408</v>
      </c>
      <c r="E1148">
        <v>204.75899999999999</v>
      </c>
    </row>
    <row r="1149" spans="1:5" x14ac:dyDescent="0.35">
      <c r="A1149">
        <v>1148</v>
      </c>
      <c r="B1149">
        <v>3519.6909999999998</v>
      </c>
      <c r="C1149">
        <v>42.756964289999999</v>
      </c>
      <c r="D1149">
        <v>-82.032204149999998</v>
      </c>
      <c r="E1149">
        <v>204.75700000000001</v>
      </c>
    </row>
    <row r="1150" spans="1:5" x14ac:dyDescent="0.35">
      <c r="A1150">
        <v>1149</v>
      </c>
      <c r="B1150">
        <v>3519.6909999999998</v>
      </c>
      <c r="C1150">
        <v>42.756964289999999</v>
      </c>
      <c r="D1150">
        <v>-82.032204149999998</v>
      </c>
      <c r="E1150">
        <v>204.75700000000001</v>
      </c>
    </row>
    <row r="1151" spans="1:5" x14ac:dyDescent="0.35">
      <c r="A1151">
        <v>1150</v>
      </c>
      <c r="B1151">
        <v>3519.7420000000002</v>
      </c>
      <c r="C1151">
        <v>42.756963829999997</v>
      </c>
      <c r="D1151">
        <v>-82.032204190000002</v>
      </c>
      <c r="E1151">
        <v>204.755</v>
      </c>
    </row>
    <row r="1152" spans="1:5" x14ac:dyDescent="0.35">
      <c r="A1152">
        <v>1151</v>
      </c>
      <c r="B1152">
        <v>3519.9789999999998</v>
      </c>
      <c r="C1152">
        <v>42.756961709999999</v>
      </c>
      <c r="D1152">
        <v>-82.032204370000002</v>
      </c>
      <c r="E1152">
        <v>204.74799999999999</v>
      </c>
    </row>
    <row r="1153" spans="1:5" x14ac:dyDescent="0.35">
      <c r="A1153">
        <v>1152</v>
      </c>
      <c r="B1153">
        <v>3520.15</v>
      </c>
      <c r="C1153">
        <v>42.756960169999999</v>
      </c>
      <c r="D1153">
        <v>-82.032204489999998</v>
      </c>
      <c r="E1153">
        <v>204.744</v>
      </c>
    </row>
    <row r="1154" spans="1:5" x14ac:dyDescent="0.35">
      <c r="A1154">
        <v>1153</v>
      </c>
      <c r="B1154">
        <v>3520.15</v>
      </c>
      <c r="C1154">
        <v>42.756960169999999</v>
      </c>
      <c r="D1154">
        <v>-82.032204489999998</v>
      </c>
      <c r="E1154">
        <v>204.744</v>
      </c>
    </row>
    <row r="1155" spans="1:5" x14ac:dyDescent="0.35">
      <c r="A1155">
        <v>1154</v>
      </c>
      <c r="B1155">
        <v>3520.22</v>
      </c>
      <c r="C1155">
        <v>42.756959539999997</v>
      </c>
      <c r="D1155">
        <v>-82.032204550000003</v>
      </c>
      <c r="E1155">
        <v>204.74199999999999</v>
      </c>
    </row>
    <row r="1156" spans="1:5" x14ac:dyDescent="0.35">
      <c r="A1156">
        <v>1155</v>
      </c>
      <c r="B1156">
        <v>3520.2629999999999</v>
      </c>
      <c r="C1156">
        <v>42.756959160000001</v>
      </c>
      <c r="D1156">
        <v>-82.032204579999998</v>
      </c>
      <c r="E1156">
        <v>204.74</v>
      </c>
    </row>
    <row r="1157" spans="1:5" x14ac:dyDescent="0.35">
      <c r="A1157">
        <v>1156</v>
      </c>
      <c r="B1157">
        <v>3520.3009999999999</v>
      </c>
      <c r="C1157">
        <v>42.756958820000001</v>
      </c>
      <c r="D1157">
        <v>-82.032204609999994</v>
      </c>
      <c r="E1157">
        <v>204.739</v>
      </c>
    </row>
    <row r="1158" spans="1:5" x14ac:dyDescent="0.35">
      <c r="A1158">
        <v>1157</v>
      </c>
      <c r="B1158">
        <v>3520.3440000000001</v>
      </c>
      <c r="C1158">
        <v>42.756958439999998</v>
      </c>
      <c r="D1158">
        <v>-82.032204640000003</v>
      </c>
      <c r="E1158">
        <v>204.738</v>
      </c>
    </row>
    <row r="1159" spans="1:5" x14ac:dyDescent="0.35">
      <c r="A1159">
        <v>1158</v>
      </c>
      <c r="B1159">
        <v>3520.348</v>
      </c>
      <c r="C1159">
        <v>42.756958400000002</v>
      </c>
      <c r="D1159">
        <v>-82.032204640000003</v>
      </c>
      <c r="E1159">
        <v>204.738</v>
      </c>
    </row>
    <row r="1160" spans="1:5" x14ac:dyDescent="0.35">
      <c r="A1160">
        <v>1159</v>
      </c>
      <c r="B1160">
        <v>3520.4079999999999</v>
      </c>
      <c r="C1160">
        <v>42.75695786</v>
      </c>
      <c r="D1160">
        <v>-82.03220469</v>
      </c>
      <c r="E1160">
        <v>204.73599999999999</v>
      </c>
    </row>
    <row r="1161" spans="1:5" x14ac:dyDescent="0.35">
      <c r="A1161">
        <v>1160</v>
      </c>
      <c r="B1161">
        <v>3520.4569999999999</v>
      </c>
      <c r="C1161">
        <v>42.756957419999999</v>
      </c>
      <c r="D1161">
        <v>-82.032204730000004</v>
      </c>
      <c r="E1161">
        <v>204.73500000000001</v>
      </c>
    </row>
    <row r="1162" spans="1:5" x14ac:dyDescent="0.35">
      <c r="A1162">
        <v>1161</v>
      </c>
      <c r="B1162">
        <v>3520.4879999999998</v>
      </c>
      <c r="C1162">
        <v>42.756957139999997</v>
      </c>
      <c r="D1162">
        <v>-82.032204750000005</v>
      </c>
      <c r="E1162">
        <v>204.73400000000001</v>
      </c>
    </row>
    <row r="1163" spans="1:5" x14ac:dyDescent="0.35">
      <c r="A1163">
        <v>1162</v>
      </c>
      <c r="B1163">
        <v>3520.53</v>
      </c>
      <c r="C1163">
        <v>42.756956760000001</v>
      </c>
      <c r="D1163">
        <v>-82.032204780000001</v>
      </c>
      <c r="E1163">
        <v>204.733</v>
      </c>
    </row>
    <row r="1164" spans="1:5" x14ac:dyDescent="0.35">
      <c r="A1164">
        <v>1163</v>
      </c>
      <c r="B1164">
        <v>3520.5929999999998</v>
      </c>
      <c r="C1164">
        <v>42.756956199999998</v>
      </c>
      <c r="D1164">
        <v>-82.032204829999998</v>
      </c>
      <c r="E1164">
        <v>204.73099999999999</v>
      </c>
    </row>
    <row r="1165" spans="1:5" x14ac:dyDescent="0.35">
      <c r="A1165">
        <v>1164</v>
      </c>
      <c r="B1165">
        <v>3520.951</v>
      </c>
      <c r="C1165">
        <v>42.756952990000002</v>
      </c>
      <c r="D1165">
        <v>-82.032205099999999</v>
      </c>
      <c r="E1165">
        <v>204.721</v>
      </c>
    </row>
    <row r="1166" spans="1:5" x14ac:dyDescent="0.35">
      <c r="A1166">
        <v>1165</v>
      </c>
      <c r="B1166">
        <v>3521.377</v>
      </c>
      <c r="C1166">
        <v>42.756949169999999</v>
      </c>
      <c r="D1166">
        <v>-82.032205419999997</v>
      </c>
      <c r="E1166">
        <v>204.709</v>
      </c>
    </row>
    <row r="1167" spans="1:5" x14ac:dyDescent="0.35">
      <c r="A1167">
        <v>1166</v>
      </c>
      <c r="B1167">
        <v>3521.377</v>
      </c>
      <c r="C1167">
        <v>42.756949169999999</v>
      </c>
      <c r="D1167">
        <v>-82.032205419999997</v>
      </c>
      <c r="E1167">
        <v>204.709</v>
      </c>
    </row>
    <row r="1168" spans="1:5" x14ac:dyDescent="0.35">
      <c r="A1168">
        <v>1167</v>
      </c>
      <c r="B1168">
        <v>3521.451</v>
      </c>
      <c r="C1168">
        <v>42.7569485</v>
      </c>
      <c r="D1168">
        <v>-82.032205469999994</v>
      </c>
      <c r="E1168">
        <v>204.70699999999999</v>
      </c>
    </row>
    <row r="1169" spans="1:5" x14ac:dyDescent="0.35">
      <c r="A1169">
        <v>1168</v>
      </c>
      <c r="B1169">
        <v>3522.1320000000001</v>
      </c>
      <c r="C1169">
        <v>42.7569424</v>
      </c>
      <c r="D1169">
        <v>-82.032205980000001</v>
      </c>
      <c r="E1169">
        <v>204.68700000000001</v>
      </c>
    </row>
    <row r="1170" spans="1:5" x14ac:dyDescent="0.35">
      <c r="A1170">
        <v>1169</v>
      </c>
      <c r="B1170">
        <v>3522.194</v>
      </c>
      <c r="C1170">
        <v>42.756941849999997</v>
      </c>
      <c r="D1170">
        <v>-82.032206029999998</v>
      </c>
      <c r="E1170">
        <v>204.68600000000001</v>
      </c>
    </row>
    <row r="1171" spans="1:5" x14ac:dyDescent="0.35">
      <c r="A1171">
        <v>1170</v>
      </c>
      <c r="B1171">
        <v>3523.1979999999999</v>
      </c>
      <c r="C1171">
        <v>42.756932839999997</v>
      </c>
      <c r="D1171">
        <v>-82.032206790000004</v>
      </c>
      <c r="E1171">
        <v>204.65700000000001</v>
      </c>
    </row>
    <row r="1172" spans="1:5" x14ac:dyDescent="0.35">
      <c r="A1172">
        <v>1171</v>
      </c>
      <c r="B1172">
        <v>3523.3580000000002</v>
      </c>
      <c r="C1172">
        <v>42.75693141</v>
      </c>
      <c r="D1172">
        <v>-82.032206909999999</v>
      </c>
      <c r="E1172">
        <v>204.65299999999999</v>
      </c>
    </row>
    <row r="1173" spans="1:5" x14ac:dyDescent="0.35">
      <c r="A1173">
        <v>1172</v>
      </c>
      <c r="B1173">
        <v>3531.5210000000002</v>
      </c>
      <c r="C1173">
        <v>42.756858209999997</v>
      </c>
      <c r="D1173">
        <v>-82.032213040000002</v>
      </c>
      <c r="E1173">
        <v>204.42099999999999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4B791-8C8C-4012-9FEF-624E89F2E646}">
  <sheetPr codeName="Sheet5">
    <tabColor rgb="FF7030A0"/>
  </sheetPr>
  <dimension ref="A1"/>
  <sheetViews>
    <sheetView workbookViewId="0">
      <selection activeCell="O18" sqref="O18"/>
    </sheetView>
  </sheetViews>
  <sheetFormatPr defaultRowHeight="14.5"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3CEE8-024E-48BF-9615-072B0C2E2186}">
  <sheetPr codeName="Sheet6">
    <tabColor rgb="FF7030A0"/>
  </sheetPr>
  <dimension ref="A1"/>
  <sheetViews>
    <sheetView workbookViewId="0">
      <selection activeCell="P21" sqref="P21"/>
    </sheetView>
  </sheetViews>
  <sheetFormatPr defaultRowHeight="14.5" x14ac:dyDescent="0.35"/>
  <sheetData/>
  <pageMargins left="0.7" right="0.7" top="0.75" bottom="0.75" header="0.3" footer="0.3"/>
</worksheet>
</file>

<file path=docMetadata/LabelInfo.xml><?xml version="1.0" encoding="utf-8"?>
<clbl:labelList xmlns:clbl="http://schemas.microsoft.com/office/2020/mipLabelMetadata">
  <clbl:label id="{75c38cc7-e546-4b63-afe3-c326a1d3540d}" enabled="0" method="" siteId="{75c38cc7-e546-4b63-afe3-c326a1d3540d}"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15</vt:i4>
      </vt:variant>
      <vt:variant>
        <vt:lpstr>Charts</vt:lpstr>
      </vt:variant>
      <vt:variant>
        <vt:i4>2</vt:i4>
      </vt:variant>
      <vt:variant>
        <vt:lpstr>Named Ranges</vt:lpstr>
      </vt:variant>
      <vt:variant>
        <vt:i4>1</vt:i4>
      </vt:variant>
    </vt:vector>
  </HeadingPairs>
  <TitlesOfParts>
    <vt:vector size="18" baseType="lpstr">
      <vt:lpstr>NOTES</vt:lpstr>
      <vt:lpstr>Inputs</vt:lpstr>
      <vt:lpstr>AutoSCAN</vt:lpstr>
      <vt:lpstr>Segmentation</vt:lpstr>
      <vt:lpstr>Pipe_ano16oct_AS_align</vt:lpstr>
      <vt:lpstr>AutoSCAN_ORG</vt:lpstr>
      <vt:lpstr>Pipe Anomaly-16OCT26</vt:lpstr>
      <vt:lpstr>NIMA-Pipe Tally-Manual Align</vt:lpstr>
      <vt:lpstr>Pipe Tally</vt:lpstr>
      <vt:lpstr>Pipe Tally-6Oct2026</vt:lpstr>
      <vt:lpstr>rs_feat_ORG</vt:lpstr>
      <vt:lpstr>rs_refr_ORG</vt:lpstr>
      <vt:lpstr>rs_GPS_ORG</vt:lpstr>
      <vt:lpstr>Anomalies</vt:lpstr>
      <vt:lpstr>Reference</vt:lpstr>
      <vt:lpstr>CGR Chart</vt:lpstr>
      <vt:lpstr>DepthChange Chart</vt:lpstr>
      <vt:lpstr>Interval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LB 2</dc:creator>
  <cp:lastModifiedBy>Mohammad Razzak</cp:lastModifiedBy>
  <dcterms:created xsi:type="dcterms:W3CDTF">2023-04-06T18:13:36Z</dcterms:created>
  <dcterms:modified xsi:type="dcterms:W3CDTF">2026-10-19T20:22:14Z</dcterms:modified>
</cp:coreProperties>
</file>